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tables/table9.xml" ContentType="application/vnd.openxmlformats-officedocument.spreadsheetml.table+xml"/>
  <Override PartName="/xl/comments2.xml" ContentType="application/vnd.openxmlformats-officedocument.spreadsheetml.comments+xml"/>
  <Override PartName="/xl/tables/table10.xml" ContentType="application/vnd.openxmlformats-officedocument.spreadsheetml.table+xml"/>
  <Override PartName="/xl/comments3.xml" ContentType="application/vnd.openxmlformats-officedocument.spreadsheetml.comments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4.xml" ContentType="application/vnd.openxmlformats-officedocument.spreadsheetml.comments+xml"/>
  <Override PartName="/xl/tables/table13.xml" ContentType="application/vnd.openxmlformats-officedocument.spreadsheetml.table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4.xml" ContentType="application/vnd.openxmlformats-officedocument.spreadsheetml.table+xml"/>
  <Override PartName="/xl/comments6.xml" ContentType="application/vnd.openxmlformats-officedocument.spreadsheetml.comments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pivotTables/pivotTable109.xml" ContentType="application/vnd.openxmlformats-officedocument.spreadsheetml.pivotTable+xml"/>
  <Override PartName="/xl/pivotTables/pivotTable110.xml" ContentType="application/vnd.openxmlformats-officedocument.spreadsheetml.pivotTable+xml"/>
  <Override PartName="/xl/pivotTables/pivotTable111.xml" ContentType="application/vnd.openxmlformats-officedocument.spreadsheetml.pivotTable+xml"/>
  <Override PartName="/xl/pivotTables/pivotTable112.xml" ContentType="application/vnd.openxmlformats-officedocument.spreadsheetml.pivotTable+xml"/>
  <Override PartName="/xl/pivotTables/pivotTable113.xml" ContentType="application/vnd.openxmlformats-officedocument.spreadsheetml.pivotTable+xml"/>
  <Override PartName="/xl/pivotTables/pivotTable114.xml" ContentType="application/vnd.openxmlformats-officedocument.spreadsheetml.pivotTable+xml"/>
  <Override PartName="/xl/pivotTables/pivotTable115.xml" ContentType="application/vnd.openxmlformats-officedocument.spreadsheetml.pivotTable+xml"/>
  <Override PartName="/xl/pivotTables/pivotTable116.xml" ContentType="application/vnd.openxmlformats-officedocument.spreadsheetml.pivotTable+xml"/>
  <Override PartName="/xl/pivotTables/pivotTable117.xml" ContentType="application/vnd.openxmlformats-officedocument.spreadsheetml.pivotTable+xml"/>
  <Override PartName="/xl/pivotTables/pivotTable118.xml" ContentType="application/vnd.openxmlformats-officedocument.spreadsheetml.pivotTable+xml"/>
  <Override PartName="/xl/pivotTables/pivotTable119.xml" ContentType="application/vnd.openxmlformats-officedocument.spreadsheetml.pivotTable+xml"/>
  <Override PartName="/xl/pivotTables/pivotTable120.xml" ContentType="application/vnd.openxmlformats-officedocument.spreadsheetml.pivotTable+xml"/>
  <Override PartName="/xl/pivotTables/pivotTable121.xml" ContentType="application/vnd.openxmlformats-officedocument.spreadsheetml.pivotTable+xml"/>
  <Override PartName="/xl/pivotTables/pivotTable122.xml" ContentType="application/vnd.openxmlformats-officedocument.spreadsheetml.pivotTable+xml"/>
  <Override PartName="/xl/pivotTables/pivotTable123.xml" ContentType="application/vnd.openxmlformats-officedocument.spreadsheetml.pivotTable+xml"/>
  <Override PartName="/xl/pivotTables/pivotTable124.xml" ContentType="application/vnd.openxmlformats-officedocument.spreadsheetml.pivotTable+xml"/>
  <Override PartName="/xl/pivotTables/pivotTable125.xml" ContentType="application/vnd.openxmlformats-officedocument.spreadsheetml.pivotTable+xml"/>
  <Override PartName="/xl/pivotTables/pivotTable126.xml" ContentType="application/vnd.openxmlformats-officedocument.spreadsheetml.pivotTable+xml"/>
  <Override PartName="/xl/pivotTables/pivotTable127.xml" ContentType="application/vnd.openxmlformats-officedocument.spreadsheetml.pivotTable+xml"/>
  <Override PartName="/xl/pivotTables/pivotTable128.xml" ContentType="application/vnd.openxmlformats-officedocument.spreadsheetml.pivotTable+xml"/>
  <Override PartName="/xl/pivotTables/pivotTable129.xml" ContentType="application/vnd.openxmlformats-officedocument.spreadsheetml.pivotTable+xml"/>
  <Override PartName="/xl/pivotTables/pivotTable130.xml" ContentType="application/vnd.openxmlformats-officedocument.spreadsheetml.pivotTable+xml"/>
  <Override PartName="/xl/pivotTables/pivotTable131.xml" ContentType="application/vnd.openxmlformats-officedocument.spreadsheetml.pivotTable+xml"/>
  <Override PartName="/xl/pivotTables/pivotTable132.xml" ContentType="application/vnd.openxmlformats-officedocument.spreadsheetml.pivotTable+xml"/>
  <Override PartName="/xl/pivotTables/pivotTable133.xml" ContentType="application/vnd.openxmlformats-officedocument.spreadsheetml.pivotTable+xml"/>
  <Override PartName="/xl/pivotTables/pivotTable134.xml" ContentType="application/vnd.openxmlformats-officedocument.spreadsheetml.pivotTable+xml"/>
  <Override PartName="/xl/pivotTables/pivotTable135.xml" ContentType="application/vnd.openxmlformats-officedocument.spreadsheetml.pivotTable+xml"/>
  <Override PartName="/xl/pivotTables/pivotTable136.xml" ContentType="application/vnd.openxmlformats-officedocument.spreadsheetml.pivotTable+xml"/>
  <Override PartName="/xl/pivotTables/pivotTable137.xml" ContentType="application/vnd.openxmlformats-officedocument.spreadsheetml.pivotTable+xml"/>
  <Override PartName="/xl/pivotTables/pivotTable138.xml" ContentType="application/vnd.openxmlformats-officedocument.spreadsheetml.pivotTable+xml"/>
  <Override PartName="/xl/pivotTables/pivotTable139.xml" ContentType="application/vnd.openxmlformats-officedocument.spreadsheetml.pivotTable+xml"/>
  <Override PartName="/xl/pivotTables/pivotTable140.xml" ContentType="application/vnd.openxmlformats-officedocument.spreadsheetml.pivotTable+xml"/>
  <Override PartName="/xl/pivotTables/pivotTable141.xml" ContentType="application/vnd.openxmlformats-officedocument.spreadsheetml.pivotTable+xml"/>
  <Override PartName="/xl/pivotTables/pivotTable142.xml" ContentType="application/vnd.openxmlformats-officedocument.spreadsheetml.pivotTable+xml"/>
  <Override PartName="/xl/pivotTables/pivotTable143.xml" ContentType="application/vnd.openxmlformats-officedocument.spreadsheetml.pivotTable+xml"/>
  <Override PartName="/xl/pivotTables/pivotTable144.xml" ContentType="application/vnd.openxmlformats-officedocument.spreadsheetml.pivotTable+xml"/>
  <Override PartName="/xl/pivotTables/pivotTable145.xml" ContentType="application/vnd.openxmlformats-officedocument.spreadsheetml.pivotTable+xml"/>
  <Override PartName="/xl/pivotTables/pivotTable146.xml" ContentType="application/vnd.openxmlformats-officedocument.spreadsheetml.pivotTable+xml"/>
  <Override PartName="/xl/pivotTables/pivotTable147.xml" ContentType="application/vnd.openxmlformats-officedocument.spreadsheetml.pivotTable+xml"/>
  <Override PartName="/xl/pivotTables/pivotTable148.xml" ContentType="application/vnd.openxmlformats-officedocument.spreadsheetml.pivotTable+xml"/>
  <Override PartName="/xl/pivotTables/pivotTable149.xml" ContentType="application/vnd.openxmlformats-officedocument.spreadsheetml.pivotTable+xml"/>
  <Override PartName="/xl/pivotTables/pivotTable150.xml" ContentType="application/vnd.openxmlformats-officedocument.spreadsheetml.pivotTable+xml"/>
  <Override PartName="/xl/pivotTables/pivotTable151.xml" ContentType="application/vnd.openxmlformats-officedocument.spreadsheetml.pivotTable+xml"/>
  <Override PartName="/xl/pivotTables/pivotTable152.xml" ContentType="application/vnd.openxmlformats-officedocument.spreadsheetml.pivotTable+xml"/>
  <Override PartName="/xl/pivotTables/pivotTable153.xml" ContentType="application/vnd.openxmlformats-officedocument.spreadsheetml.pivotTable+xml"/>
  <Override PartName="/xl/pivotTables/pivotTable154.xml" ContentType="application/vnd.openxmlformats-officedocument.spreadsheetml.pivotTable+xml"/>
  <Override PartName="/xl/drawings/drawing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rashi\Desktop\Learning\3 Python\6 read_excel\"/>
    </mc:Choice>
  </mc:AlternateContent>
  <xr:revisionPtr revIDLastSave="0" documentId="13_ncr:1_{F93219C2-B824-4CA8-B20F-76EE909D706A}" xr6:coauthVersionLast="47" xr6:coauthVersionMax="47" xr10:uidLastSave="{00000000-0000-0000-0000-000000000000}"/>
  <bookViews>
    <workbookView xWindow="-108" yWindow="-108" windowWidth="23256" windowHeight="12456" tabRatio="864" activeTab="16" xr2:uid="{00000000-000D-0000-FFFF-FFFF00000000}"/>
  </bookViews>
  <sheets>
    <sheet name="Master List Baseline" sheetId="1" r:id="rId1"/>
    <sheet name="Baseline SMK Pengkalan 041024" sheetId="2" state="hidden" r:id="rId2"/>
    <sheet name="Baseline SMK Pasir Puteh 071024" sheetId="3" state="hidden" r:id="rId3"/>
    <sheet name="Baseline SMK Gunung Rapat 08102" sheetId="4" state="hidden" r:id="rId4"/>
    <sheet name="Baseline SMK Seri Ampang 091024" sheetId="5" state="hidden" r:id="rId5"/>
    <sheet name="Master List Baseline - Working" sheetId="6" state="hidden" r:id="rId6"/>
    <sheet name="Check Columns" sheetId="11" state="hidden" r:id="rId7"/>
    <sheet name="Logic Table" sheetId="13" r:id="rId8"/>
    <sheet name="Master List Baseline - Work (2)" sheetId="12" state="hidden" r:id="rId9"/>
    <sheet name="Master List Baseline - Work (3)" sheetId="15" state="hidden" r:id="rId10"/>
    <sheet name="Master List Baseline - Work (4)" sheetId="22" state="hidden" r:id="rId11"/>
    <sheet name="Quality Check" sheetId="7" r:id="rId12"/>
    <sheet name="TnG Report" sheetId="10" state="hidden" r:id="rId13"/>
    <sheet name="Cleansing - Response" sheetId="23" r:id="rId14"/>
    <sheet name="Cleansing - Toothpaste Brand" sheetId="18" state="hidden" r:id="rId15"/>
    <sheet name="Master List Baseline - Work (5)" sheetId="24" r:id="rId16"/>
    <sheet name="Sheet3" sheetId="28" r:id="rId17"/>
    <sheet name="Final (removed formula)" sheetId="14" r:id="rId18"/>
    <sheet name="Outcome_v1" sheetId="17" state="hidden" r:id="rId19"/>
    <sheet name="SPSS (rmv x pengguna android)" sheetId="25" r:id="rId20"/>
    <sheet name="Outcome_v2" sheetId="21" r:id="rId21"/>
    <sheet name="Note for Outcome_v2" sheetId="20" state="hidden" r:id="rId22"/>
  </sheets>
  <definedNames>
    <definedName name="_xlnm._FilterDatabase" localSheetId="3" hidden="1">'Baseline SMK Gunung Rapat 08102'!$A$1:$BF$196</definedName>
    <definedName name="_xlnm._FilterDatabase" localSheetId="2" hidden="1">'Baseline SMK Pasir Puteh 071024'!$A$1:$BF$105</definedName>
    <definedName name="_xlnm._FilterDatabase" localSheetId="1" hidden="1">'Baseline SMK Pengkalan 041024'!$A$1:$BF$306</definedName>
    <definedName name="_xlnm._FilterDatabase" localSheetId="14" hidden="1">'Cleansing - Toothpaste Brand'!$A$1:$B$1</definedName>
    <definedName name="_xlnm._FilterDatabase" localSheetId="17" hidden="1">'Final (removed formula)'!$BO$1:$BP$408</definedName>
    <definedName name="_xlnm._FilterDatabase" localSheetId="0" hidden="1">'Master List Baseline'!$A$1:$BF$412</definedName>
    <definedName name="_xlnm._FilterDatabase" localSheetId="8" hidden="1">'Master List Baseline - Work (2)'!$A$1:$BF$408</definedName>
    <definedName name="_xlnm._FilterDatabase" localSheetId="9" hidden="1">'Master List Baseline - Work (3)'!$A$1:$BF$408</definedName>
    <definedName name="_xlnm._FilterDatabase" localSheetId="10" hidden="1">'Master List Baseline - Work (4)'!$A$1:$BF$408</definedName>
    <definedName name="_xlnm._FilterDatabase" localSheetId="15" hidden="1">'Master List Baseline - Work (5)'!$A$1:$BF$408</definedName>
    <definedName name="_xlnm._FilterDatabase" localSheetId="5" hidden="1">'Master List Baseline - Working'!$A$1:$BF$408</definedName>
    <definedName name="_xlnm._FilterDatabase" localSheetId="19" hidden="1">'SPSS (rmv x pengguna android)'!$BO$1:$BP$344</definedName>
  </definedNames>
  <calcPr calcId="191029"/>
  <pivotCaches>
    <pivotCache cacheId="4" r:id="rId23"/>
    <pivotCache cacheId="5" r:id="rId24"/>
    <pivotCache cacheId="6" r:id="rId25"/>
    <pivotCache cacheId="7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Y271" i="24" l="1"/>
  <c r="CN408" i="24"/>
  <c r="CO408" i="24" s="1"/>
  <c r="CL408" i="24"/>
  <c r="CM408" i="24" s="1"/>
  <c r="CJ408" i="24"/>
  <c r="CK408" i="24" s="1"/>
  <c r="CH408" i="24"/>
  <c r="CI408" i="24" s="1"/>
  <c r="CF408" i="24"/>
  <c r="CG408" i="24" s="1"/>
  <c r="CD408" i="24"/>
  <c r="CE408" i="24" s="1"/>
  <c r="CB408" i="24"/>
  <c r="CC408" i="24" s="1"/>
  <c r="BZ408" i="24"/>
  <c r="CA408" i="24" s="1"/>
  <c r="BX408" i="24"/>
  <c r="BY408" i="24" s="1"/>
  <c r="BV408" i="24"/>
  <c r="BW408" i="24" s="1"/>
  <c r="BT408" i="24"/>
  <c r="BU408" i="24" s="1"/>
  <c r="BR408" i="24"/>
  <c r="BS408" i="24" s="1"/>
  <c r="BO408" i="24"/>
  <c r="BQ408" i="24" s="1"/>
  <c r="BN408" i="24"/>
  <c r="BM408" i="24"/>
  <c r="BK408" i="24"/>
  <c r="BJ408" i="24"/>
  <c r="CN407" i="24"/>
  <c r="CO407" i="24" s="1"/>
  <c r="CL407" i="24"/>
  <c r="CM407" i="24" s="1"/>
  <c r="CJ407" i="24"/>
  <c r="CK407" i="24" s="1"/>
  <c r="CH407" i="24"/>
  <c r="CI407" i="24" s="1"/>
  <c r="CF407" i="24"/>
  <c r="CG407" i="24" s="1"/>
  <c r="CD407" i="24"/>
  <c r="CE407" i="24" s="1"/>
  <c r="CB407" i="24"/>
  <c r="CC407" i="24" s="1"/>
  <c r="BZ407" i="24"/>
  <c r="CA407" i="24" s="1"/>
  <c r="BX407" i="24"/>
  <c r="BY407" i="24" s="1"/>
  <c r="BV407" i="24"/>
  <c r="BW407" i="24" s="1"/>
  <c r="BT407" i="24"/>
  <c r="BU407" i="24" s="1"/>
  <c r="BR407" i="24"/>
  <c r="BS407" i="24" s="1"/>
  <c r="BO407" i="24"/>
  <c r="BQ407" i="24" s="1"/>
  <c r="BN407" i="24"/>
  <c r="BM407" i="24"/>
  <c r="BK407" i="24"/>
  <c r="BJ407" i="24"/>
  <c r="CN406" i="24"/>
  <c r="CO406" i="24" s="1"/>
  <c r="CL406" i="24"/>
  <c r="CM406" i="24" s="1"/>
  <c r="CJ406" i="24"/>
  <c r="CK406" i="24" s="1"/>
  <c r="CH406" i="24"/>
  <c r="CI406" i="24" s="1"/>
  <c r="CF406" i="24"/>
  <c r="CG406" i="24" s="1"/>
  <c r="CD406" i="24"/>
  <c r="CE406" i="24" s="1"/>
  <c r="CB406" i="24"/>
  <c r="CC406" i="24" s="1"/>
  <c r="BZ406" i="24"/>
  <c r="CA406" i="24" s="1"/>
  <c r="BX406" i="24"/>
  <c r="BY406" i="24" s="1"/>
  <c r="BV406" i="24"/>
  <c r="BW406" i="24" s="1"/>
  <c r="BT406" i="24"/>
  <c r="BU406" i="24" s="1"/>
  <c r="BR406" i="24"/>
  <c r="BS406" i="24" s="1"/>
  <c r="BO406" i="24"/>
  <c r="BQ406" i="24" s="1"/>
  <c r="BN406" i="24"/>
  <c r="BM406" i="24"/>
  <c r="BK406" i="24"/>
  <c r="BJ406" i="24"/>
  <c r="CN405" i="24"/>
  <c r="CO405" i="24" s="1"/>
  <c r="CL405" i="24"/>
  <c r="CM405" i="24" s="1"/>
  <c r="CJ405" i="24"/>
  <c r="CK405" i="24" s="1"/>
  <c r="CH405" i="24"/>
  <c r="CI405" i="24" s="1"/>
  <c r="CF405" i="24"/>
  <c r="CG405" i="24" s="1"/>
  <c r="CD405" i="24"/>
  <c r="CE405" i="24" s="1"/>
  <c r="CB405" i="24"/>
  <c r="CC405" i="24" s="1"/>
  <c r="BZ405" i="24"/>
  <c r="CA405" i="24" s="1"/>
  <c r="BX405" i="24"/>
  <c r="BY405" i="24" s="1"/>
  <c r="BT405" i="24"/>
  <c r="BU405" i="24" s="1"/>
  <c r="BR405" i="24"/>
  <c r="BS405" i="24" s="1"/>
  <c r="BO405" i="24"/>
  <c r="BQ405" i="24" s="1"/>
  <c r="BV405" i="24" s="1"/>
  <c r="BW405" i="24" s="1"/>
  <c r="BN405" i="24"/>
  <c r="BM405" i="24"/>
  <c r="BK405" i="24"/>
  <c r="BJ405" i="24"/>
  <c r="CN404" i="24"/>
  <c r="CO404" i="24" s="1"/>
  <c r="CL404" i="24"/>
  <c r="CM404" i="24" s="1"/>
  <c r="CJ404" i="24"/>
  <c r="CK404" i="24" s="1"/>
  <c r="CH404" i="24"/>
  <c r="CI404" i="24" s="1"/>
  <c r="CF404" i="24"/>
  <c r="CG404" i="24" s="1"/>
  <c r="CD404" i="24"/>
  <c r="CE404" i="24" s="1"/>
  <c r="CB404" i="24"/>
  <c r="CC404" i="24" s="1"/>
  <c r="BZ404" i="24"/>
  <c r="CA404" i="24" s="1"/>
  <c r="BX404" i="24"/>
  <c r="BY404" i="24" s="1"/>
  <c r="BT404" i="24"/>
  <c r="BU404" i="24" s="1"/>
  <c r="BR404" i="24"/>
  <c r="BS404" i="24" s="1"/>
  <c r="BO404" i="24"/>
  <c r="BQ404" i="24" s="1"/>
  <c r="BV404" i="24" s="1"/>
  <c r="BW404" i="24" s="1"/>
  <c r="BN404" i="24"/>
  <c r="BM404" i="24"/>
  <c r="BK404" i="24"/>
  <c r="BJ404" i="24"/>
  <c r="CN403" i="24"/>
  <c r="CO403" i="24" s="1"/>
  <c r="CL403" i="24"/>
  <c r="CM403" i="24" s="1"/>
  <c r="CJ403" i="24"/>
  <c r="CK403" i="24" s="1"/>
  <c r="CH403" i="24"/>
  <c r="CI403" i="24" s="1"/>
  <c r="CF403" i="24"/>
  <c r="CG403" i="24" s="1"/>
  <c r="CD403" i="24"/>
  <c r="CE403" i="24" s="1"/>
  <c r="CB403" i="24"/>
  <c r="CC403" i="24" s="1"/>
  <c r="BZ403" i="24"/>
  <c r="CA403" i="24" s="1"/>
  <c r="BX403" i="24"/>
  <c r="BY403" i="24" s="1"/>
  <c r="BT403" i="24"/>
  <c r="BU403" i="24" s="1"/>
  <c r="BR403" i="24"/>
  <c r="BS403" i="24" s="1"/>
  <c r="BO403" i="24"/>
  <c r="BQ403" i="24" s="1"/>
  <c r="BV403" i="24" s="1"/>
  <c r="BW403" i="24" s="1"/>
  <c r="BN403" i="24"/>
  <c r="BM403" i="24"/>
  <c r="BK403" i="24"/>
  <c r="BJ403" i="24"/>
  <c r="CN402" i="24"/>
  <c r="CO402" i="24" s="1"/>
  <c r="CL402" i="24"/>
  <c r="CM402" i="24" s="1"/>
  <c r="CJ402" i="24"/>
  <c r="CK402" i="24" s="1"/>
  <c r="CH402" i="24"/>
  <c r="CI402" i="24" s="1"/>
  <c r="CF402" i="24"/>
  <c r="CG402" i="24" s="1"/>
  <c r="CD402" i="24"/>
  <c r="CE402" i="24" s="1"/>
  <c r="CB402" i="24"/>
  <c r="CC402" i="24" s="1"/>
  <c r="BZ402" i="24"/>
  <c r="CA402" i="24" s="1"/>
  <c r="BX402" i="24"/>
  <c r="BY402" i="24" s="1"/>
  <c r="BV402" i="24"/>
  <c r="BW402" i="24" s="1"/>
  <c r="BT402" i="24"/>
  <c r="BU402" i="24" s="1"/>
  <c r="BR402" i="24"/>
  <c r="BS402" i="24" s="1"/>
  <c r="BO402" i="24"/>
  <c r="BQ402" i="24" s="1"/>
  <c r="BN402" i="24"/>
  <c r="BM402" i="24"/>
  <c r="BK402" i="24"/>
  <c r="BJ402" i="24"/>
  <c r="CN401" i="24"/>
  <c r="CO401" i="24" s="1"/>
  <c r="CL401" i="24"/>
  <c r="CM401" i="24" s="1"/>
  <c r="CJ401" i="24"/>
  <c r="CK401" i="24" s="1"/>
  <c r="CH401" i="24"/>
  <c r="CI401" i="24" s="1"/>
  <c r="CF401" i="24"/>
  <c r="CG401" i="24" s="1"/>
  <c r="CD401" i="24"/>
  <c r="CE401" i="24" s="1"/>
  <c r="CB401" i="24"/>
  <c r="CC401" i="24" s="1"/>
  <c r="BZ401" i="24"/>
  <c r="CA401" i="24" s="1"/>
  <c r="BX401" i="24"/>
  <c r="BY401" i="24" s="1"/>
  <c r="BV401" i="24"/>
  <c r="BW401" i="24" s="1"/>
  <c r="BT401" i="24"/>
  <c r="BU401" i="24" s="1"/>
  <c r="BR401" i="24"/>
  <c r="BS401" i="24" s="1"/>
  <c r="BO401" i="24"/>
  <c r="BQ401" i="24" s="1"/>
  <c r="BN401" i="24"/>
  <c r="BM401" i="24"/>
  <c r="BK401" i="24"/>
  <c r="BJ401" i="24"/>
  <c r="CN400" i="24"/>
  <c r="CO400" i="24" s="1"/>
  <c r="CL400" i="24"/>
  <c r="CM400" i="24" s="1"/>
  <c r="CJ400" i="24"/>
  <c r="CK400" i="24" s="1"/>
  <c r="CH400" i="24"/>
  <c r="CI400" i="24" s="1"/>
  <c r="CF400" i="24"/>
  <c r="CG400" i="24" s="1"/>
  <c r="CD400" i="24"/>
  <c r="CE400" i="24" s="1"/>
  <c r="CB400" i="24"/>
  <c r="CC400" i="24" s="1"/>
  <c r="BZ400" i="24"/>
  <c r="CA400" i="24" s="1"/>
  <c r="BX400" i="24"/>
  <c r="BY400" i="24" s="1"/>
  <c r="BV400" i="24"/>
  <c r="BW400" i="24" s="1"/>
  <c r="BT400" i="24"/>
  <c r="BU400" i="24" s="1"/>
  <c r="BR400" i="24"/>
  <c r="BS400" i="24" s="1"/>
  <c r="BO400" i="24"/>
  <c r="BQ400" i="24" s="1"/>
  <c r="BN400" i="24"/>
  <c r="BM400" i="24"/>
  <c r="BK400" i="24"/>
  <c r="BJ400" i="24"/>
  <c r="CN399" i="24"/>
  <c r="CO399" i="24" s="1"/>
  <c r="CL399" i="24"/>
  <c r="CM399" i="24" s="1"/>
  <c r="CJ399" i="24"/>
  <c r="CK399" i="24" s="1"/>
  <c r="CH399" i="24"/>
  <c r="CI399" i="24" s="1"/>
  <c r="CF399" i="24"/>
  <c r="CG399" i="24" s="1"/>
  <c r="CD399" i="24"/>
  <c r="CE399" i="24" s="1"/>
  <c r="CB399" i="24"/>
  <c r="CC399" i="24" s="1"/>
  <c r="BZ399" i="24"/>
  <c r="CA399" i="24" s="1"/>
  <c r="BX399" i="24"/>
  <c r="BY399" i="24" s="1"/>
  <c r="BT399" i="24"/>
  <c r="BU399" i="24" s="1"/>
  <c r="BR399" i="24"/>
  <c r="BS399" i="24" s="1"/>
  <c r="BO399" i="24"/>
  <c r="BQ399" i="24" s="1"/>
  <c r="BV399" i="24" s="1"/>
  <c r="BW399" i="24" s="1"/>
  <c r="BN399" i="24"/>
  <c r="BM399" i="24"/>
  <c r="BK399" i="24"/>
  <c r="BJ399" i="24"/>
  <c r="CN398" i="24"/>
  <c r="CO398" i="24" s="1"/>
  <c r="CL398" i="24"/>
  <c r="CM398" i="24" s="1"/>
  <c r="CJ398" i="24"/>
  <c r="CK398" i="24" s="1"/>
  <c r="CH398" i="24"/>
  <c r="CI398" i="24" s="1"/>
  <c r="CF398" i="24"/>
  <c r="CG398" i="24" s="1"/>
  <c r="CD398" i="24"/>
  <c r="CE398" i="24" s="1"/>
  <c r="CB398" i="24"/>
  <c r="CC398" i="24" s="1"/>
  <c r="BZ398" i="24"/>
  <c r="CA398" i="24" s="1"/>
  <c r="BX398" i="24"/>
  <c r="BY398" i="24" s="1"/>
  <c r="BT398" i="24"/>
  <c r="BU398" i="24" s="1"/>
  <c r="BR398" i="24"/>
  <c r="BS398" i="24" s="1"/>
  <c r="BO398" i="24"/>
  <c r="BQ398" i="24" s="1"/>
  <c r="BV398" i="24" s="1"/>
  <c r="BW398" i="24" s="1"/>
  <c r="BN398" i="24"/>
  <c r="BM398" i="24"/>
  <c r="BK398" i="24"/>
  <c r="BJ398" i="24"/>
  <c r="CN397" i="24"/>
  <c r="CO397" i="24" s="1"/>
  <c r="CL397" i="24"/>
  <c r="CM397" i="24" s="1"/>
  <c r="CJ397" i="24"/>
  <c r="CK397" i="24" s="1"/>
  <c r="CH397" i="24"/>
  <c r="CI397" i="24" s="1"/>
  <c r="CF397" i="24"/>
  <c r="CG397" i="24" s="1"/>
  <c r="CD397" i="24"/>
  <c r="CE397" i="24" s="1"/>
  <c r="CB397" i="24"/>
  <c r="CC397" i="24" s="1"/>
  <c r="BZ397" i="24"/>
  <c r="CA397" i="24" s="1"/>
  <c r="BX397" i="24"/>
  <c r="BY397" i="24" s="1"/>
  <c r="BT397" i="24"/>
  <c r="BU397" i="24" s="1"/>
  <c r="BR397" i="24"/>
  <c r="BS397" i="24" s="1"/>
  <c r="BO397" i="24"/>
  <c r="BQ397" i="24" s="1"/>
  <c r="BV397" i="24" s="1"/>
  <c r="BW397" i="24" s="1"/>
  <c r="BN397" i="24"/>
  <c r="BM397" i="24"/>
  <c r="BK397" i="24"/>
  <c r="BJ397" i="24"/>
  <c r="CN396" i="24"/>
  <c r="CO396" i="24" s="1"/>
  <c r="CL396" i="24"/>
  <c r="CM396" i="24" s="1"/>
  <c r="CJ396" i="24"/>
  <c r="CK396" i="24" s="1"/>
  <c r="CH396" i="24"/>
  <c r="CI396" i="24" s="1"/>
  <c r="CF396" i="24"/>
  <c r="CG396" i="24" s="1"/>
  <c r="CD396" i="24"/>
  <c r="CE396" i="24" s="1"/>
  <c r="CB396" i="24"/>
  <c r="CC396" i="24" s="1"/>
  <c r="BZ396" i="24"/>
  <c r="CA396" i="24" s="1"/>
  <c r="BX396" i="24"/>
  <c r="BY396" i="24" s="1"/>
  <c r="BT396" i="24"/>
  <c r="BU396" i="24" s="1"/>
  <c r="BR396" i="24"/>
  <c r="BS396" i="24" s="1"/>
  <c r="BO396" i="24"/>
  <c r="BQ396" i="24" s="1"/>
  <c r="BV396" i="24" s="1"/>
  <c r="BW396" i="24" s="1"/>
  <c r="BN396" i="24"/>
  <c r="BM396" i="24"/>
  <c r="BK396" i="24"/>
  <c r="BJ396" i="24"/>
  <c r="CN395" i="24"/>
  <c r="CO395" i="24" s="1"/>
  <c r="CL395" i="24"/>
  <c r="CM395" i="24" s="1"/>
  <c r="CJ395" i="24"/>
  <c r="CK395" i="24" s="1"/>
  <c r="CH395" i="24"/>
  <c r="CI395" i="24" s="1"/>
  <c r="CF395" i="24"/>
  <c r="CG395" i="24" s="1"/>
  <c r="CD395" i="24"/>
  <c r="CE395" i="24" s="1"/>
  <c r="CB395" i="24"/>
  <c r="CC395" i="24" s="1"/>
  <c r="BZ395" i="24"/>
  <c r="CA395" i="24" s="1"/>
  <c r="BX395" i="24"/>
  <c r="BY395" i="24" s="1"/>
  <c r="BT395" i="24"/>
  <c r="BU395" i="24" s="1"/>
  <c r="BR395" i="24"/>
  <c r="BS395" i="24" s="1"/>
  <c r="BO395" i="24"/>
  <c r="BQ395" i="24" s="1"/>
  <c r="BV395" i="24" s="1"/>
  <c r="BW395" i="24" s="1"/>
  <c r="BN395" i="24"/>
  <c r="BM395" i="24"/>
  <c r="BK395" i="24"/>
  <c r="BJ395" i="24"/>
  <c r="CN394" i="24"/>
  <c r="CO394" i="24" s="1"/>
  <c r="CL394" i="24"/>
  <c r="CM394" i="24" s="1"/>
  <c r="CJ394" i="24"/>
  <c r="CK394" i="24" s="1"/>
  <c r="CH394" i="24"/>
  <c r="CI394" i="24" s="1"/>
  <c r="CF394" i="24"/>
  <c r="CG394" i="24" s="1"/>
  <c r="CD394" i="24"/>
  <c r="CE394" i="24" s="1"/>
  <c r="CB394" i="24"/>
  <c r="CC394" i="24" s="1"/>
  <c r="BZ394" i="24"/>
  <c r="CA394" i="24" s="1"/>
  <c r="BX394" i="24"/>
  <c r="BY394" i="24" s="1"/>
  <c r="BV394" i="24"/>
  <c r="BW394" i="24" s="1"/>
  <c r="BT394" i="24"/>
  <c r="BU394" i="24" s="1"/>
  <c r="BR394" i="24"/>
  <c r="BS394" i="24" s="1"/>
  <c r="BO394" i="24"/>
  <c r="BQ394" i="24" s="1"/>
  <c r="BN394" i="24"/>
  <c r="BM394" i="24"/>
  <c r="BK394" i="24"/>
  <c r="BJ394" i="24"/>
  <c r="CN393" i="24"/>
  <c r="CO393" i="24" s="1"/>
  <c r="CL393" i="24"/>
  <c r="CM393" i="24" s="1"/>
  <c r="CJ393" i="24"/>
  <c r="CK393" i="24" s="1"/>
  <c r="CH393" i="24"/>
  <c r="CI393" i="24" s="1"/>
  <c r="CF393" i="24"/>
  <c r="CG393" i="24" s="1"/>
  <c r="CD393" i="24"/>
  <c r="CE393" i="24" s="1"/>
  <c r="CB393" i="24"/>
  <c r="CC393" i="24" s="1"/>
  <c r="BZ393" i="24"/>
  <c r="CA393" i="24" s="1"/>
  <c r="BX393" i="24"/>
  <c r="BY393" i="24" s="1"/>
  <c r="BT393" i="24"/>
  <c r="BU393" i="24" s="1"/>
  <c r="BR393" i="24"/>
  <c r="BS393" i="24" s="1"/>
  <c r="BO393" i="24"/>
  <c r="BQ393" i="24" s="1"/>
  <c r="BV393" i="24" s="1"/>
  <c r="BW393" i="24" s="1"/>
  <c r="BN393" i="24"/>
  <c r="BM393" i="24"/>
  <c r="BK393" i="24"/>
  <c r="BJ393" i="24"/>
  <c r="CN392" i="24"/>
  <c r="CO392" i="24" s="1"/>
  <c r="CL392" i="24"/>
  <c r="CM392" i="24" s="1"/>
  <c r="CJ392" i="24"/>
  <c r="CK392" i="24" s="1"/>
  <c r="CH392" i="24"/>
  <c r="CI392" i="24" s="1"/>
  <c r="CF392" i="24"/>
  <c r="CG392" i="24" s="1"/>
  <c r="CD392" i="24"/>
  <c r="CE392" i="24" s="1"/>
  <c r="CB392" i="24"/>
  <c r="CC392" i="24" s="1"/>
  <c r="BZ392" i="24"/>
  <c r="CA392" i="24" s="1"/>
  <c r="BX392" i="24"/>
  <c r="BY392" i="24" s="1"/>
  <c r="BT392" i="24"/>
  <c r="BU392" i="24" s="1"/>
  <c r="BR392" i="24"/>
  <c r="BS392" i="24" s="1"/>
  <c r="BO392" i="24"/>
  <c r="BQ392" i="24" s="1"/>
  <c r="BV392" i="24" s="1"/>
  <c r="BW392" i="24" s="1"/>
  <c r="BN392" i="24"/>
  <c r="BM392" i="24"/>
  <c r="BK392" i="24"/>
  <c r="BJ392" i="24"/>
  <c r="CN391" i="24"/>
  <c r="CO391" i="24" s="1"/>
  <c r="CL391" i="24"/>
  <c r="CM391" i="24" s="1"/>
  <c r="CJ391" i="24"/>
  <c r="CK391" i="24" s="1"/>
  <c r="CH391" i="24"/>
  <c r="CI391" i="24" s="1"/>
  <c r="CF391" i="24"/>
  <c r="CG391" i="24" s="1"/>
  <c r="CD391" i="24"/>
  <c r="CE391" i="24" s="1"/>
  <c r="CB391" i="24"/>
  <c r="CC391" i="24" s="1"/>
  <c r="BZ391" i="24"/>
  <c r="CA391" i="24" s="1"/>
  <c r="BX391" i="24"/>
  <c r="BY391" i="24" s="1"/>
  <c r="BT391" i="24"/>
  <c r="BU391" i="24" s="1"/>
  <c r="BR391" i="24"/>
  <c r="BS391" i="24" s="1"/>
  <c r="BO391" i="24"/>
  <c r="BQ391" i="24" s="1"/>
  <c r="BV391" i="24" s="1"/>
  <c r="BW391" i="24" s="1"/>
  <c r="BN391" i="24"/>
  <c r="BM391" i="24"/>
  <c r="BK391" i="24"/>
  <c r="BJ391" i="24"/>
  <c r="CN390" i="24"/>
  <c r="CO390" i="24" s="1"/>
  <c r="CL390" i="24"/>
  <c r="CM390" i="24" s="1"/>
  <c r="CJ390" i="24"/>
  <c r="CK390" i="24" s="1"/>
  <c r="CH390" i="24"/>
  <c r="CI390" i="24" s="1"/>
  <c r="CF390" i="24"/>
  <c r="CG390" i="24" s="1"/>
  <c r="CD390" i="24"/>
  <c r="CE390" i="24" s="1"/>
  <c r="CB390" i="24"/>
  <c r="CC390" i="24" s="1"/>
  <c r="BZ390" i="24"/>
  <c r="CA390" i="24" s="1"/>
  <c r="BX390" i="24"/>
  <c r="BY390" i="24" s="1"/>
  <c r="BT390" i="24"/>
  <c r="BU390" i="24" s="1"/>
  <c r="BR390" i="24"/>
  <c r="BS390" i="24" s="1"/>
  <c r="BO390" i="24"/>
  <c r="BQ390" i="24" s="1"/>
  <c r="BV390" i="24" s="1"/>
  <c r="BW390" i="24" s="1"/>
  <c r="BN390" i="24"/>
  <c r="BM390" i="24"/>
  <c r="BK390" i="24"/>
  <c r="BJ390" i="24"/>
  <c r="CN389" i="24"/>
  <c r="CO389" i="24" s="1"/>
  <c r="CL389" i="24"/>
  <c r="CM389" i="24" s="1"/>
  <c r="CJ389" i="24"/>
  <c r="CK389" i="24" s="1"/>
  <c r="CH389" i="24"/>
  <c r="CI389" i="24" s="1"/>
  <c r="CF389" i="24"/>
  <c r="CG389" i="24" s="1"/>
  <c r="CD389" i="24"/>
  <c r="CE389" i="24" s="1"/>
  <c r="CB389" i="24"/>
  <c r="CC389" i="24" s="1"/>
  <c r="BZ389" i="24"/>
  <c r="CA389" i="24" s="1"/>
  <c r="BX389" i="24"/>
  <c r="BY389" i="24" s="1"/>
  <c r="BV389" i="24"/>
  <c r="BW389" i="24" s="1"/>
  <c r="BT389" i="24"/>
  <c r="BU389" i="24" s="1"/>
  <c r="BR389" i="24"/>
  <c r="BS389" i="24" s="1"/>
  <c r="BO389" i="24"/>
  <c r="BQ389" i="24" s="1"/>
  <c r="BN389" i="24"/>
  <c r="BM389" i="24"/>
  <c r="BK389" i="24"/>
  <c r="BJ389" i="24"/>
  <c r="CN388" i="24"/>
  <c r="CO388" i="24" s="1"/>
  <c r="CL388" i="24"/>
  <c r="CM388" i="24" s="1"/>
  <c r="CJ388" i="24"/>
  <c r="CK388" i="24" s="1"/>
  <c r="CH388" i="24"/>
  <c r="CI388" i="24" s="1"/>
  <c r="CF388" i="24"/>
  <c r="CG388" i="24" s="1"/>
  <c r="CD388" i="24"/>
  <c r="CE388" i="24" s="1"/>
  <c r="CB388" i="24"/>
  <c r="CC388" i="24" s="1"/>
  <c r="BZ388" i="24"/>
  <c r="CA388" i="24" s="1"/>
  <c r="BX388" i="24"/>
  <c r="BY388" i="24" s="1"/>
  <c r="BT388" i="24"/>
  <c r="BU388" i="24" s="1"/>
  <c r="BR388" i="24"/>
  <c r="BS388" i="24" s="1"/>
  <c r="BO388" i="24"/>
  <c r="BQ388" i="24" s="1"/>
  <c r="BV388" i="24" s="1"/>
  <c r="BW388" i="24" s="1"/>
  <c r="BN388" i="24"/>
  <c r="BM388" i="24"/>
  <c r="BK388" i="24"/>
  <c r="BJ388" i="24"/>
  <c r="CN387" i="24"/>
  <c r="CO387" i="24" s="1"/>
  <c r="CL387" i="24"/>
  <c r="CM387" i="24" s="1"/>
  <c r="CJ387" i="24"/>
  <c r="CK387" i="24" s="1"/>
  <c r="CH387" i="24"/>
  <c r="CI387" i="24" s="1"/>
  <c r="CF387" i="24"/>
  <c r="CG387" i="24" s="1"/>
  <c r="CD387" i="24"/>
  <c r="CE387" i="24" s="1"/>
  <c r="CB387" i="24"/>
  <c r="CC387" i="24" s="1"/>
  <c r="BZ387" i="24"/>
  <c r="CA387" i="24" s="1"/>
  <c r="BX387" i="24"/>
  <c r="BY387" i="24" s="1"/>
  <c r="BT387" i="24"/>
  <c r="BU387" i="24" s="1"/>
  <c r="BR387" i="24"/>
  <c r="BS387" i="24" s="1"/>
  <c r="BO387" i="24"/>
  <c r="BQ387" i="24" s="1"/>
  <c r="BV387" i="24" s="1"/>
  <c r="BW387" i="24" s="1"/>
  <c r="BN387" i="24"/>
  <c r="BM387" i="24"/>
  <c r="BK387" i="24"/>
  <c r="BJ387" i="24"/>
  <c r="CN386" i="24"/>
  <c r="CO386" i="24" s="1"/>
  <c r="CL386" i="24"/>
  <c r="CM386" i="24" s="1"/>
  <c r="CJ386" i="24"/>
  <c r="CK386" i="24" s="1"/>
  <c r="CH386" i="24"/>
  <c r="CI386" i="24" s="1"/>
  <c r="CF386" i="24"/>
  <c r="CG386" i="24" s="1"/>
  <c r="CD386" i="24"/>
  <c r="CE386" i="24" s="1"/>
  <c r="CB386" i="24"/>
  <c r="CC386" i="24" s="1"/>
  <c r="BZ386" i="24"/>
  <c r="CA386" i="24" s="1"/>
  <c r="BX386" i="24"/>
  <c r="BY386" i="24" s="1"/>
  <c r="BT386" i="24"/>
  <c r="BU386" i="24" s="1"/>
  <c r="BR386" i="24"/>
  <c r="BS386" i="24" s="1"/>
  <c r="BP386" i="24"/>
  <c r="BO386" i="24"/>
  <c r="BQ386" i="24" s="1"/>
  <c r="BV386" i="24" s="1"/>
  <c r="BW386" i="24" s="1"/>
  <c r="BN386" i="24"/>
  <c r="BM386" i="24"/>
  <c r="BK386" i="24"/>
  <c r="BJ386" i="24"/>
  <c r="CN385" i="24"/>
  <c r="CO385" i="24" s="1"/>
  <c r="CL385" i="24"/>
  <c r="CM385" i="24" s="1"/>
  <c r="CJ385" i="24"/>
  <c r="CK385" i="24" s="1"/>
  <c r="CH385" i="24"/>
  <c r="CI385" i="24" s="1"/>
  <c r="CF385" i="24"/>
  <c r="CG385" i="24" s="1"/>
  <c r="CD385" i="24"/>
  <c r="CE385" i="24" s="1"/>
  <c r="CB385" i="24"/>
  <c r="CC385" i="24" s="1"/>
  <c r="BZ385" i="24"/>
  <c r="CA385" i="24" s="1"/>
  <c r="BX385" i="24"/>
  <c r="BY385" i="24" s="1"/>
  <c r="BT385" i="24"/>
  <c r="BU385" i="24" s="1"/>
  <c r="BR385" i="24"/>
  <c r="BS385" i="24" s="1"/>
  <c r="BO385" i="24"/>
  <c r="BQ385" i="24" s="1"/>
  <c r="BV385" i="24" s="1"/>
  <c r="BW385" i="24" s="1"/>
  <c r="BN385" i="24"/>
  <c r="BM385" i="24"/>
  <c r="BK385" i="24"/>
  <c r="BJ385" i="24"/>
  <c r="CN384" i="24"/>
  <c r="CO384" i="24" s="1"/>
  <c r="CL384" i="24"/>
  <c r="CM384" i="24" s="1"/>
  <c r="CJ384" i="24"/>
  <c r="CK384" i="24" s="1"/>
  <c r="CH384" i="24"/>
  <c r="CI384" i="24" s="1"/>
  <c r="CF384" i="24"/>
  <c r="CG384" i="24" s="1"/>
  <c r="CD384" i="24"/>
  <c r="CE384" i="24" s="1"/>
  <c r="CB384" i="24"/>
  <c r="CC384" i="24" s="1"/>
  <c r="BZ384" i="24"/>
  <c r="CA384" i="24" s="1"/>
  <c r="BX384" i="24"/>
  <c r="BY384" i="24" s="1"/>
  <c r="BV384" i="24"/>
  <c r="BW384" i="24" s="1"/>
  <c r="BT384" i="24"/>
  <c r="BU384" i="24" s="1"/>
  <c r="BR384" i="24"/>
  <c r="BS384" i="24" s="1"/>
  <c r="BO384" i="24"/>
  <c r="BQ384" i="24" s="1"/>
  <c r="BN384" i="24"/>
  <c r="BM384" i="24"/>
  <c r="BK384" i="24"/>
  <c r="BJ384" i="24"/>
  <c r="CN383" i="24"/>
  <c r="CO383" i="24" s="1"/>
  <c r="CL383" i="24"/>
  <c r="CM383" i="24" s="1"/>
  <c r="CJ383" i="24"/>
  <c r="CK383" i="24" s="1"/>
  <c r="CH383" i="24"/>
  <c r="CI383" i="24" s="1"/>
  <c r="CF383" i="24"/>
  <c r="CG383" i="24" s="1"/>
  <c r="CD383" i="24"/>
  <c r="CE383" i="24" s="1"/>
  <c r="CB383" i="24"/>
  <c r="CC383" i="24" s="1"/>
  <c r="BZ383" i="24"/>
  <c r="CA383" i="24" s="1"/>
  <c r="BX383" i="24"/>
  <c r="BY383" i="24" s="1"/>
  <c r="BT383" i="24"/>
  <c r="BU383" i="24" s="1"/>
  <c r="BR383" i="24"/>
  <c r="BS383" i="24" s="1"/>
  <c r="BO383" i="24"/>
  <c r="BQ383" i="24" s="1"/>
  <c r="BV383" i="24" s="1"/>
  <c r="BW383" i="24" s="1"/>
  <c r="BN383" i="24"/>
  <c r="BM383" i="24"/>
  <c r="BK383" i="24"/>
  <c r="BJ383" i="24"/>
  <c r="CN382" i="24"/>
  <c r="CO382" i="24" s="1"/>
  <c r="CL382" i="24"/>
  <c r="CM382" i="24" s="1"/>
  <c r="CJ382" i="24"/>
  <c r="CK382" i="24" s="1"/>
  <c r="CH382" i="24"/>
  <c r="CI382" i="24" s="1"/>
  <c r="CF382" i="24"/>
  <c r="CG382" i="24" s="1"/>
  <c r="CD382" i="24"/>
  <c r="CE382" i="24" s="1"/>
  <c r="CB382" i="24"/>
  <c r="CC382" i="24" s="1"/>
  <c r="BZ382" i="24"/>
  <c r="CA382" i="24" s="1"/>
  <c r="BX382" i="24"/>
  <c r="BY382" i="24" s="1"/>
  <c r="BT382" i="24"/>
  <c r="BU382" i="24" s="1"/>
  <c r="BR382" i="24"/>
  <c r="BS382" i="24" s="1"/>
  <c r="BO382" i="24"/>
  <c r="BQ382" i="24" s="1"/>
  <c r="BV382" i="24" s="1"/>
  <c r="BW382" i="24" s="1"/>
  <c r="BN382" i="24"/>
  <c r="BM382" i="24"/>
  <c r="BK382" i="24"/>
  <c r="BJ382" i="24"/>
  <c r="CN381" i="24"/>
  <c r="CO381" i="24" s="1"/>
  <c r="CL381" i="24"/>
  <c r="CM381" i="24" s="1"/>
  <c r="CJ381" i="24"/>
  <c r="CK381" i="24" s="1"/>
  <c r="CH381" i="24"/>
  <c r="CI381" i="24" s="1"/>
  <c r="CF381" i="24"/>
  <c r="CG381" i="24" s="1"/>
  <c r="CD381" i="24"/>
  <c r="CE381" i="24" s="1"/>
  <c r="CB381" i="24"/>
  <c r="CC381" i="24" s="1"/>
  <c r="BZ381" i="24"/>
  <c r="CA381" i="24" s="1"/>
  <c r="BX381" i="24"/>
  <c r="BY381" i="24" s="1"/>
  <c r="BT381" i="24"/>
  <c r="BU381" i="24" s="1"/>
  <c r="BR381" i="24"/>
  <c r="BS381" i="24" s="1"/>
  <c r="BO381" i="24"/>
  <c r="BQ381" i="24" s="1"/>
  <c r="BV381" i="24" s="1"/>
  <c r="BW381" i="24" s="1"/>
  <c r="BN381" i="24"/>
  <c r="BM381" i="24"/>
  <c r="BK381" i="24"/>
  <c r="BJ381" i="24"/>
  <c r="CN380" i="24"/>
  <c r="CO380" i="24" s="1"/>
  <c r="CL380" i="24"/>
  <c r="CM380" i="24" s="1"/>
  <c r="CJ380" i="24"/>
  <c r="CK380" i="24" s="1"/>
  <c r="CH380" i="24"/>
  <c r="CI380" i="24" s="1"/>
  <c r="CF380" i="24"/>
  <c r="CG380" i="24" s="1"/>
  <c r="CD380" i="24"/>
  <c r="CE380" i="24" s="1"/>
  <c r="CB380" i="24"/>
  <c r="CC380" i="24" s="1"/>
  <c r="BZ380" i="24"/>
  <c r="CA380" i="24" s="1"/>
  <c r="BX380" i="24"/>
  <c r="BY380" i="24" s="1"/>
  <c r="BV380" i="24"/>
  <c r="BW380" i="24" s="1"/>
  <c r="BT380" i="24"/>
  <c r="BU380" i="24" s="1"/>
  <c r="BR380" i="24"/>
  <c r="BS380" i="24" s="1"/>
  <c r="BO380" i="24"/>
  <c r="BQ380" i="24" s="1"/>
  <c r="BN380" i="24"/>
  <c r="BM380" i="24"/>
  <c r="BK380" i="24"/>
  <c r="BJ380" i="24"/>
  <c r="CN379" i="24"/>
  <c r="CO379" i="24" s="1"/>
  <c r="CL379" i="24"/>
  <c r="CM379" i="24" s="1"/>
  <c r="CJ379" i="24"/>
  <c r="CK379" i="24" s="1"/>
  <c r="CH379" i="24"/>
  <c r="CI379" i="24" s="1"/>
  <c r="CF379" i="24"/>
  <c r="CG379" i="24" s="1"/>
  <c r="CD379" i="24"/>
  <c r="CE379" i="24" s="1"/>
  <c r="CB379" i="24"/>
  <c r="CC379" i="24" s="1"/>
  <c r="BZ379" i="24"/>
  <c r="CA379" i="24" s="1"/>
  <c r="BX379" i="24"/>
  <c r="BY379" i="24" s="1"/>
  <c r="BV379" i="24"/>
  <c r="BW379" i="24" s="1"/>
  <c r="BT379" i="24"/>
  <c r="BU379" i="24" s="1"/>
  <c r="BR379" i="24"/>
  <c r="BS379" i="24" s="1"/>
  <c r="BO379" i="24"/>
  <c r="BQ379" i="24" s="1"/>
  <c r="BN379" i="24"/>
  <c r="BM379" i="24"/>
  <c r="BK379" i="24"/>
  <c r="BJ379" i="24"/>
  <c r="CN378" i="24"/>
  <c r="CO378" i="24" s="1"/>
  <c r="CL378" i="24"/>
  <c r="CM378" i="24" s="1"/>
  <c r="CJ378" i="24"/>
  <c r="CK378" i="24" s="1"/>
  <c r="CH378" i="24"/>
  <c r="CI378" i="24" s="1"/>
  <c r="CF378" i="24"/>
  <c r="CG378" i="24" s="1"/>
  <c r="CD378" i="24"/>
  <c r="CE378" i="24" s="1"/>
  <c r="CB378" i="24"/>
  <c r="CC378" i="24" s="1"/>
  <c r="BZ378" i="24"/>
  <c r="CA378" i="24" s="1"/>
  <c r="BX378" i="24"/>
  <c r="BY378" i="24" s="1"/>
  <c r="BV378" i="24"/>
  <c r="BW378" i="24" s="1"/>
  <c r="BT378" i="24"/>
  <c r="BU378" i="24" s="1"/>
  <c r="BR378" i="24"/>
  <c r="BS378" i="24" s="1"/>
  <c r="BO378" i="24"/>
  <c r="BQ378" i="24" s="1"/>
  <c r="BN378" i="24"/>
  <c r="BM378" i="24"/>
  <c r="BK378" i="24"/>
  <c r="BJ378" i="24"/>
  <c r="CN377" i="24"/>
  <c r="CO377" i="24" s="1"/>
  <c r="CL377" i="24"/>
  <c r="CM377" i="24" s="1"/>
  <c r="CJ377" i="24"/>
  <c r="CK377" i="24" s="1"/>
  <c r="CH377" i="24"/>
  <c r="CI377" i="24" s="1"/>
  <c r="CF377" i="24"/>
  <c r="CG377" i="24" s="1"/>
  <c r="CD377" i="24"/>
  <c r="CE377" i="24" s="1"/>
  <c r="CB377" i="24"/>
  <c r="CC377" i="24" s="1"/>
  <c r="BZ377" i="24"/>
  <c r="CA377" i="24" s="1"/>
  <c r="BX377" i="24"/>
  <c r="BY377" i="24" s="1"/>
  <c r="BT377" i="24"/>
  <c r="BU377" i="24" s="1"/>
  <c r="BR377" i="24"/>
  <c r="BS377" i="24" s="1"/>
  <c r="BO377" i="24"/>
  <c r="BQ377" i="24" s="1"/>
  <c r="BV377" i="24" s="1"/>
  <c r="BW377" i="24" s="1"/>
  <c r="BN377" i="24"/>
  <c r="BM377" i="24"/>
  <c r="BK377" i="24"/>
  <c r="BJ377" i="24"/>
  <c r="CN376" i="24"/>
  <c r="CO376" i="24" s="1"/>
  <c r="CL376" i="24"/>
  <c r="CM376" i="24" s="1"/>
  <c r="CJ376" i="24"/>
  <c r="CK376" i="24" s="1"/>
  <c r="CH376" i="24"/>
  <c r="CI376" i="24" s="1"/>
  <c r="CF376" i="24"/>
  <c r="CG376" i="24" s="1"/>
  <c r="CD376" i="24"/>
  <c r="CE376" i="24" s="1"/>
  <c r="CB376" i="24"/>
  <c r="CC376" i="24" s="1"/>
  <c r="BZ376" i="24"/>
  <c r="CA376" i="24" s="1"/>
  <c r="BX376" i="24"/>
  <c r="BY376" i="24" s="1"/>
  <c r="BT376" i="24"/>
  <c r="BU376" i="24" s="1"/>
  <c r="BR376" i="24"/>
  <c r="BS376" i="24" s="1"/>
  <c r="BO376" i="24"/>
  <c r="BQ376" i="24" s="1"/>
  <c r="BV376" i="24" s="1"/>
  <c r="BW376" i="24" s="1"/>
  <c r="BN376" i="24"/>
  <c r="BM376" i="24"/>
  <c r="BK376" i="24"/>
  <c r="BJ376" i="24"/>
  <c r="CN375" i="24"/>
  <c r="CO375" i="24" s="1"/>
  <c r="CL375" i="24"/>
  <c r="CM375" i="24" s="1"/>
  <c r="CJ375" i="24"/>
  <c r="CK375" i="24" s="1"/>
  <c r="CH375" i="24"/>
  <c r="CI375" i="24" s="1"/>
  <c r="CF375" i="24"/>
  <c r="CG375" i="24" s="1"/>
  <c r="CD375" i="24"/>
  <c r="CE375" i="24" s="1"/>
  <c r="CB375" i="24"/>
  <c r="CC375" i="24" s="1"/>
  <c r="BZ375" i="24"/>
  <c r="CA375" i="24" s="1"/>
  <c r="BX375" i="24"/>
  <c r="BY375" i="24" s="1"/>
  <c r="BV375" i="24"/>
  <c r="BW375" i="24" s="1"/>
  <c r="BT375" i="24"/>
  <c r="BU375" i="24" s="1"/>
  <c r="BR375" i="24"/>
  <c r="BS375" i="24" s="1"/>
  <c r="BO375" i="24"/>
  <c r="BQ375" i="24" s="1"/>
  <c r="BN375" i="24"/>
  <c r="BM375" i="24"/>
  <c r="BK375" i="24"/>
  <c r="BJ375" i="24"/>
  <c r="CN374" i="24"/>
  <c r="CO374" i="24" s="1"/>
  <c r="CL374" i="24"/>
  <c r="CM374" i="24" s="1"/>
  <c r="CJ374" i="24"/>
  <c r="CK374" i="24" s="1"/>
  <c r="CH374" i="24"/>
  <c r="CI374" i="24" s="1"/>
  <c r="CF374" i="24"/>
  <c r="CG374" i="24" s="1"/>
  <c r="CD374" i="24"/>
  <c r="CE374" i="24" s="1"/>
  <c r="CB374" i="24"/>
  <c r="CC374" i="24" s="1"/>
  <c r="BZ374" i="24"/>
  <c r="CA374" i="24" s="1"/>
  <c r="BX374" i="24"/>
  <c r="BY374" i="24" s="1"/>
  <c r="BV374" i="24"/>
  <c r="BW374" i="24" s="1"/>
  <c r="BT374" i="24"/>
  <c r="BU374" i="24" s="1"/>
  <c r="BR374" i="24"/>
  <c r="BS374" i="24" s="1"/>
  <c r="BO374" i="24"/>
  <c r="BQ374" i="24" s="1"/>
  <c r="BN374" i="24"/>
  <c r="BM374" i="24"/>
  <c r="BK374" i="24"/>
  <c r="BJ374" i="24"/>
  <c r="CN373" i="24"/>
  <c r="CO373" i="24" s="1"/>
  <c r="CL373" i="24"/>
  <c r="CM373" i="24" s="1"/>
  <c r="CJ373" i="24"/>
  <c r="CK373" i="24" s="1"/>
  <c r="CH373" i="24"/>
  <c r="CI373" i="24" s="1"/>
  <c r="CF373" i="24"/>
  <c r="CG373" i="24" s="1"/>
  <c r="CD373" i="24"/>
  <c r="CE373" i="24" s="1"/>
  <c r="CB373" i="24"/>
  <c r="CC373" i="24" s="1"/>
  <c r="BZ373" i="24"/>
  <c r="CA373" i="24" s="1"/>
  <c r="BX373" i="24"/>
  <c r="BY373" i="24" s="1"/>
  <c r="BV373" i="24"/>
  <c r="BW373" i="24" s="1"/>
  <c r="BT373" i="24"/>
  <c r="BU373" i="24" s="1"/>
  <c r="BR373" i="24"/>
  <c r="BS373" i="24" s="1"/>
  <c r="BO373" i="24"/>
  <c r="BQ373" i="24" s="1"/>
  <c r="BN373" i="24"/>
  <c r="BM373" i="24"/>
  <c r="BK373" i="24"/>
  <c r="BJ373" i="24"/>
  <c r="CN372" i="24"/>
  <c r="CO372" i="24" s="1"/>
  <c r="CL372" i="24"/>
  <c r="CM372" i="24" s="1"/>
  <c r="CJ372" i="24"/>
  <c r="CK372" i="24" s="1"/>
  <c r="CH372" i="24"/>
  <c r="CI372" i="24" s="1"/>
  <c r="CF372" i="24"/>
  <c r="CG372" i="24" s="1"/>
  <c r="CD372" i="24"/>
  <c r="CE372" i="24" s="1"/>
  <c r="CB372" i="24"/>
  <c r="CC372" i="24" s="1"/>
  <c r="BZ372" i="24"/>
  <c r="CA372" i="24" s="1"/>
  <c r="BX372" i="24"/>
  <c r="BY372" i="24" s="1"/>
  <c r="BV372" i="24"/>
  <c r="BW372" i="24" s="1"/>
  <c r="BT372" i="24"/>
  <c r="BU372" i="24" s="1"/>
  <c r="BR372" i="24"/>
  <c r="BS372" i="24" s="1"/>
  <c r="BO372" i="24"/>
  <c r="BQ372" i="24" s="1"/>
  <c r="BN372" i="24"/>
  <c r="BM372" i="24"/>
  <c r="BK372" i="24"/>
  <c r="BJ372" i="24"/>
  <c r="CN371" i="24"/>
  <c r="CO371" i="24" s="1"/>
  <c r="CL371" i="24"/>
  <c r="CM371" i="24" s="1"/>
  <c r="CJ371" i="24"/>
  <c r="CK371" i="24" s="1"/>
  <c r="CH371" i="24"/>
  <c r="CI371" i="24" s="1"/>
  <c r="CF371" i="24"/>
  <c r="CG371" i="24" s="1"/>
  <c r="CD371" i="24"/>
  <c r="CE371" i="24" s="1"/>
  <c r="CB371" i="24"/>
  <c r="CC371" i="24" s="1"/>
  <c r="BZ371" i="24"/>
  <c r="CA371" i="24" s="1"/>
  <c r="BX371" i="24"/>
  <c r="BY371" i="24" s="1"/>
  <c r="BV371" i="24"/>
  <c r="BW371" i="24" s="1"/>
  <c r="BT371" i="24"/>
  <c r="BU371" i="24" s="1"/>
  <c r="BR371" i="24"/>
  <c r="BS371" i="24" s="1"/>
  <c r="BO371" i="24"/>
  <c r="BQ371" i="24" s="1"/>
  <c r="BN371" i="24"/>
  <c r="BM371" i="24"/>
  <c r="BK371" i="24"/>
  <c r="BJ371" i="24"/>
  <c r="CN370" i="24"/>
  <c r="CO370" i="24" s="1"/>
  <c r="CL370" i="24"/>
  <c r="CM370" i="24" s="1"/>
  <c r="CJ370" i="24"/>
  <c r="CK370" i="24" s="1"/>
  <c r="CH370" i="24"/>
  <c r="CI370" i="24" s="1"/>
  <c r="CF370" i="24"/>
  <c r="CG370" i="24" s="1"/>
  <c r="CD370" i="24"/>
  <c r="CE370" i="24" s="1"/>
  <c r="CB370" i="24"/>
  <c r="CC370" i="24" s="1"/>
  <c r="BZ370" i="24"/>
  <c r="CA370" i="24" s="1"/>
  <c r="BX370" i="24"/>
  <c r="BY370" i="24" s="1"/>
  <c r="BT370" i="24"/>
  <c r="BU370" i="24" s="1"/>
  <c r="BR370" i="24"/>
  <c r="BS370" i="24" s="1"/>
  <c r="BO370" i="24"/>
  <c r="BQ370" i="24" s="1"/>
  <c r="BV370" i="24" s="1"/>
  <c r="BW370" i="24" s="1"/>
  <c r="BN370" i="24"/>
  <c r="BM370" i="24"/>
  <c r="BK370" i="24"/>
  <c r="BJ370" i="24"/>
  <c r="CN369" i="24"/>
  <c r="CO369" i="24" s="1"/>
  <c r="CL369" i="24"/>
  <c r="CM369" i="24" s="1"/>
  <c r="CJ369" i="24"/>
  <c r="CK369" i="24" s="1"/>
  <c r="CH369" i="24"/>
  <c r="CI369" i="24" s="1"/>
  <c r="CF369" i="24"/>
  <c r="CG369" i="24" s="1"/>
  <c r="CD369" i="24"/>
  <c r="CE369" i="24" s="1"/>
  <c r="CB369" i="24"/>
  <c r="CC369" i="24" s="1"/>
  <c r="BZ369" i="24"/>
  <c r="CA369" i="24" s="1"/>
  <c r="BX369" i="24"/>
  <c r="BY369" i="24" s="1"/>
  <c r="BV369" i="24"/>
  <c r="BW369" i="24" s="1"/>
  <c r="BT369" i="24"/>
  <c r="BU369" i="24" s="1"/>
  <c r="BR369" i="24"/>
  <c r="BS369" i="24" s="1"/>
  <c r="BO369" i="24"/>
  <c r="BQ369" i="24" s="1"/>
  <c r="BN369" i="24"/>
  <c r="BM369" i="24"/>
  <c r="BK369" i="24"/>
  <c r="BJ369" i="24"/>
  <c r="CN368" i="24"/>
  <c r="CO368" i="24" s="1"/>
  <c r="CL368" i="24"/>
  <c r="CM368" i="24" s="1"/>
  <c r="CJ368" i="24"/>
  <c r="CK368" i="24" s="1"/>
  <c r="CH368" i="24"/>
  <c r="CI368" i="24" s="1"/>
  <c r="CF368" i="24"/>
  <c r="CG368" i="24" s="1"/>
  <c r="CD368" i="24"/>
  <c r="CE368" i="24" s="1"/>
  <c r="CB368" i="24"/>
  <c r="CC368" i="24" s="1"/>
  <c r="BZ368" i="24"/>
  <c r="CA368" i="24" s="1"/>
  <c r="BX368" i="24"/>
  <c r="BY368" i="24" s="1"/>
  <c r="BV368" i="24"/>
  <c r="BW368" i="24" s="1"/>
  <c r="BT368" i="24"/>
  <c r="BU368" i="24" s="1"/>
  <c r="BR368" i="24"/>
  <c r="BS368" i="24" s="1"/>
  <c r="BO368" i="24"/>
  <c r="BQ368" i="24" s="1"/>
  <c r="BN368" i="24"/>
  <c r="BM368" i="24"/>
  <c r="BK368" i="24"/>
  <c r="BJ368" i="24"/>
  <c r="CN367" i="24"/>
  <c r="CO367" i="24" s="1"/>
  <c r="CL367" i="24"/>
  <c r="CM367" i="24" s="1"/>
  <c r="CJ367" i="24"/>
  <c r="CK367" i="24" s="1"/>
  <c r="CH367" i="24"/>
  <c r="CI367" i="24" s="1"/>
  <c r="CF367" i="24"/>
  <c r="CG367" i="24" s="1"/>
  <c r="CD367" i="24"/>
  <c r="CE367" i="24" s="1"/>
  <c r="CB367" i="24"/>
  <c r="CC367" i="24" s="1"/>
  <c r="BZ367" i="24"/>
  <c r="CA367" i="24" s="1"/>
  <c r="BX367" i="24"/>
  <c r="BY367" i="24" s="1"/>
  <c r="BV367" i="24"/>
  <c r="BW367" i="24" s="1"/>
  <c r="BT367" i="24"/>
  <c r="BU367" i="24" s="1"/>
  <c r="BR367" i="24"/>
  <c r="BS367" i="24" s="1"/>
  <c r="BO367" i="24"/>
  <c r="BQ367" i="24" s="1"/>
  <c r="BN367" i="24"/>
  <c r="BM367" i="24"/>
  <c r="BK367" i="24"/>
  <c r="BJ367" i="24"/>
  <c r="CN366" i="24"/>
  <c r="CO366" i="24" s="1"/>
  <c r="CL366" i="24"/>
  <c r="CM366" i="24" s="1"/>
  <c r="CJ366" i="24"/>
  <c r="CK366" i="24" s="1"/>
  <c r="CH366" i="24"/>
  <c r="CI366" i="24" s="1"/>
  <c r="CF366" i="24"/>
  <c r="CG366" i="24" s="1"/>
  <c r="CD366" i="24"/>
  <c r="CE366" i="24" s="1"/>
  <c r="CB366" i="24"/>
  <c r="CC366" i="24" s="1"/>
  <c r="BZ366" i="24"/>
  <c r="CA366" i="24" s="1"/>
  <c r="BX366" i="24"/>
  <c r="BY366" i="24" s="1"/>
  <c r="BT366" i="24"/>
  <c r="BU366" i="24" s="1"/>
  <c r="BR366" i="24"/>
  <c r="BS366" i="24" s="1"/>
  <c r="BO366" i="24"/>
  <c r="BQ366" i="24" s="1"/>
  <c r="BV366" i="24" s="1"/>
  <c r="BW366" i="24" s="1"/>
  <c r="BN366" i="24"/>
  <c r="BM366" i="24"/>
  <c r="BK366" i="24"/>
  <c r="BJ366" i="24"/>
  <c r="CN365" i="24"/>
  <c r="CO365" i="24" s="1"/>
  <c r="CL365" i="24"/>
  <c r="CM365" i="24" s="1"/>
  <c r="CJ365" i="24"/>
  <c r="CK365" i="24" s="1"/>
  <c r="CH365" i="24"/>
  <c r="CI365" i="24" s="1"/>
  <c r="CF365" i="24"/>
  <c r="CG365" i="24" s="1"/>
  <c r="CD365" i="24"/>
  <c r="CE365" i="24" s="1"/>
  <c r="CB365" i="24"/>
  <c r="CC365" i="24" s="1"/>
  <c r="BZ365" i="24"/>
  <c r="CA365" i="24" s="1"/>
  <c r="BX365" i="24"/>
  <c r="BY365" i="24" s="1"/>
  <c r="BV365" i="24"/>
  <c r="BW365" i="24" s="1"/>
  <c r="BT365" i="24"/>
  <c r="BU365" i="24" s="1"/>
  <c r="BR365" i="24"/>
  <c r="BS365" i="24" s="1"/>
  <c r="BO365" i="24"/>
  <c r="BQ365" i="24" s="1"/>
  <c r="BN365" i="24"/>
  <c r="BM365" i="24"/>
  <c r="BK365" i="24"/>
  <c r="BJ365" i="24"/>
  <c r="CN364" i="24"/>
  <c r="CO364" i="24" s="1"/>
  <c r="CL364" i="24"/>
  <c r="CM364" i="24" s="1"/>
  <c r="CJ364" i="24"/>
  <c r="CK364" i="24" s="1"/>
  <c r="CH364" i="24"/>
  <c r="CI364" i="24" s="1"/>
  <c r="CF364" i="24"/>
  <c r="CG364" i="24" s="1"/>
  <c r="CD364" i="24"/>
  <c r="CE364" i="24" s="1"/>
  <c r="CB364" i="24"/>
  <c r="CC364" i="24" s="1"/>
  <c r="BZ364" i="24"/>
  <c r="CA364" i="24" s="1"/>
  <c r="BX364" i="24"/>
  <c r="BY364" i="24" s="1"/>
  <c r="BT364" i="24"/>
  <c r="BU364" i="24" s="1"/>
  <c r="BR364" i="24"/>
  <c r="BS364" i="24" s="1"/>
  <c r="BO364" i="24"/>
  <c r="BQ364" i="24" s="1"/>
  <c r="BV364" i="24" s="1"/>
  <c r="BW364" i="24" s="1"/>
  <c r="BN364" i="24"/>
  <c r="BM364" i="24"/>
  <c r="BK364" i="24"/>
  <c r="BJ364" i="24"/>
  <c r="CN363" i="24"/>
  <c r="CO363" i="24" s="1"/>
  <c r="CL363" i="24"/>
  <c r="CM363" i="24" s="1"/>
  <c r="CJ363" i="24"/>
  <c r="CK363" i="24" s="1"/>
  <c r="CH363" i="24"/>
  <c r="CI363" i="24" s="1"/>
  <c r="CF363" i="24"/>
  <c r="CG363" i="24" s="1"/>
  <c r="CD363" i="24"/>
  <c r="CE363" i="24" s="1"/>
  <c r="CB363" i="24"/>
  <c r="CC363" i="24" s="1"/>
  <c r="BZ363" i="24"/>
  <c r="CA363" i="24" s="1"/>
  <c r="BX363" i="24"/>
  <c r="BY363" i="24" s="1"/>
  <c r="BT363" i="24"/>
  <c r="BU363" i="24" s="1"/>
  <c r="BR363" i="24"/>
  <c r="BS363" i="24" s="1"/>
  <c r="BO363" i="24"/>
  <c r="BQ363" i="24" s="1"/>
  <c r="BV363" i="24" s="1"/>
  <c r="BW363" i="24" s="1"/>
  <c r="BN363" i="24"/>
  <c r="BM363" i="24"/>
  <c r="BK363" i="24"/>
  <c r="BJ363" i="24"/>
  <c r="CN362" i="24"/>
  <c r="CO362" i="24" s="1"/>
  <c r="CL362" i="24"/>
  <c r="CM362" i="24" s="1"/>
  <c r="CJ362" i="24"/>
  <c r="CK362" i="24" s="1"/>
  <c r="CH362" i="24"/>
  <c r="CI362" i="24" s="1"/>
  <c r="CF362" i="24"/>
  <c r="CG362" i="24" s="1"/>
  <c r="CD362" i="24"/>
  <c r="CE362" i="24" s="1"/>
  <c r="CB362" i="24"/>
  <c r="CC362" i="24" s="1"/>
  <c r="BZ362" i="24"/>
  <c r="CA362" i="24" s="1"/>
  <c r="BX362" i="24"/>
  <c r="BY362" i="24" s="1"/>
  <c r="BT362" i="24"/>
  <c r="BU362" i="24" s="1"/>
  <c r="BR362" i="24"/>
  <c r="BS362" i="24" s="1"/>
  <c r="BO362" i="24"/>
  <c r="BQ362" i="24" s="1"/>
  <c r="BV362" i="24" s="1"/>
  <c r="BW362" i="24" s="1"/>
  <c r="BN362" i="24"/>
  <c r="BM362" i="24"/>
  <c r="BK362" i="24"/>
  <c r="BJ362" i="24"/>
  <c r="CN361" i="24"/>
  <c r="CO361" i="24" s="1"/>
  <c r="CL361" i="24"/>
  <c r="CM361" i="24" s="1"/>
  <c r="CJ361" i="24"/>
  <c r="CK361" i="24" s="1"/>
  <c r="CH361" i="24"/>
  <c r="CI361" i="24" s="1"/>
  <c r="CF361" i="24"/>
  <c r="CG361" i="24" s="1"/>
  <c r="CD361" i="24"/>
  <c r="CE361" i="24" s="1"/>
  <c r="CB361" i="24"/>
  <c r="CC361" i="24" s="1"/>
  <c r="BZ361" i="24"/>
  <c r="CA361" i="24" s="1"/>
  <c r="BX361" i="24"/>
  <c r="BY361" i="24" s="1"/>
  <c r="BT361" i="24"/>
  <c r="BU361" i="24" s="1"/>
  <c r="BR361" i="24"/>
  <c r="BS361" i="24" s="1"/>
  <c r="BO361" i="24"/>
  <c r="BQ361" i="24" s="1"/>
  <c r="BV361" i="24" s="1"/>
  <c r="BW361" i="24" s="1"/>
  <c r="BN361" i="24"/>
  <c r="BM361" i="24"/>
  <c r="BK361" i="24"/>
  <c r="BJ361" i="24"/>
  <c r="CN360" i="24"/>
  <c r="CO360" i="24" s="1"/>
  <c r="CL360" i="24"/>
  <c r="CM360" i="24" s="1"/>
  <c r="CJ360" i="24"/>
  <c r="CK360" i="24" s="1"/>
  <c r="CH360" i="24"/>
  <c r="CI360" i="24" s="1"/>
  <c r="CF360" i="24"/>
  <c r="CG360" i="24" s="1"/>
  <c r="CD360" i="24"/>
  <c r="CE360" i="24" s="1"/>
  <c r="CB360" i="24"/>
  <c r="CC360" i="24" s="1"/>
  <c r="BZ360" i="24"/>
  <c r="CA360" i="24" s="1"/>
  <c r="BX360" i="24"/>
  <c r="BY360" i="24" s="1"/>
  <c r="BT360" i="24"/>
  <c r="BU360" i="24" s="1"/>
  <c r="BR360" i="24"/>
  <c r="BS360" i="24" s="1"/>
  <c r="BO360" i="24"/>
  <c r="BQ360" i="24" s="1"/>
  <c r="BV360" i="24" s="1"/>
  <c r="BW360" i="24" s="1"/>
  <c r="BN360" i="24"/>
  <c r="BM360" i="24"/>
  <c r="BK360" i="24"/>
  <c r="BJ360" i="24"/>
  <c r="CN359" i="24"/>
  <c r="CO359" i="24" s="1"/>
  <c r="CL359" i="24"/>
  <c r="CM359" i="24" s="1"/>
  <c r="CJ359" i="24"/>
  <c r="CK359" i="24" s="1"/>
  <c r="CH359" i="24"/>
  <c r="CI359" i="24" s="1"/>
  <c r="CF359" i="24"/>
  <c r="CG359" i="24" s="1"/>
  <c r="CD359" i="24"/>
  <c r="CE359" i="24" s="1"/>
  <c r="CB359" i="24"/>
  <c r="CC359" i="24" s="1"/>
  <c r="BZ359" i="24"/>
  <c r="CA359" i="24" s="1"/>
  <c r="BX359" i="24"/>
  <c r="BY359" i="24" s="1"/>
  <c r="BV359" i="24"/>
  <c r="BW359" i="24" s="1"/>
  <c r="BT359" i="24"/>
  <c r="BU359" i="24" s="1"/>
  <c r="BR359" i="24"/>
  <c r="BS359" i="24" s="1"/>
  <c r="BO359" i="24"/>
  <c r="BQ359" i="24" s="1"/>
  <c r="BN359" i="24"/>
  <c r="BM359" i="24"/>
  <c r="BK359" i="24"/>
  <c r="BJ359" i="24"/>
  <c r="CN358" i="24"/>
  <c r="CO358" i="24" s="1"/>
  <c r="CL358" i="24"/>
  <c r="CM358" i="24" s="1"/>
  <c r="CJ358" i="24"/>
  <c r="CK358" i="24" s="1"/>
  <c r="CH358" i="24"/>
  <c r="CI358" i="24" s="1"/>
  <c r="CF358" i="24"/>
  <c r="CG358" i="24" s="1"/>
  <c r="CD358" i="24"/>
  <c r="CE358" i="24" s="1"/>
  <c r="CB358" i="24"/>
  <c r="CC358" i="24" s="1"/>
  <c r="BZ358" i="24"/>
  <c r="CA358" i="24" s="1"/>
  <c r="BX358" i="24"/>
  <c r="BY358" i="24" s="1"/>
  <c r="BV358" i="24"/>
  <c r="BW358" i="24" s="1"/>
  <c r="BT358" i="24"/>
  <c r="BU358" i="24" s="1"/>
  <c r="BR358" i="24"/>
  <c r="BS358" i="24" s="1"/>
  <c r="BO358" i="24"/>
  <c r="BQ358" i="24" s="1"/>
  <c r="BN358" i="24"/>
  <c r="BM358" i="24"/>
  <c r="BK358" i="24"/>
  <c r="BJ358" i="24"/>
  <c r="CN357" i="24"/>
  <c r="CO357" i="24" s="1"/>
  <c r="CL357" i="24"/>
  <c r="CM357" i="24" s="1"/>
  <c r="CJ357" i="24"/>
  <c r="CK357" i="24" s="1"/>
  <c r="CH357" i="24"/>
  <c r="CI357" i="24" s="1"/>
  <c r="CF357" i="24"/>
  <c r="CG357" i="24" s="1"/>
  <c r="CD357" i="24"/>
  <c r="CE357" i="24" s="1"/>
  <c r="CB357" i="24"/>
  <c r="CC357" i="24" s="1"/>
  <c r="BZ357" i="24"/>
  <c r="CA357" i="24" s="1"/>
  <c r="BX357" i="24"/>
  <c r="BY357" i="24" s="1"/>
  <c r="BV357" i="24"/>
  <c r="BW357" i="24" s="1"/>
  <c r="BT357" i="24"/>
  <c r="BU357" i="24" s="1"/>
  <c r="BR357" i="24"/>
  <c r="BS357" i="24" s="1"/>
  <c r="BO357" i="24"/>
  <c r="BQ357" i="24" s="1"/>
  <c r="BN357" i="24"/>
  <c r="BM357" i="24"/>
  <c r="BK357" i="24"/>
  <c r="BJ357" i="24"/>
  <c r="CN356" i="24"/>
  <c r="CO356" i="24" s="1"/>
  <c r="CL356" i="24"/>
  <c r="CM356" i="24" s="1"/>
  <c r="CJ356" i="24"/>
  <c r="CK356" i="24" s="1"/>
  <c r="CH356" i="24"/>
  <c r="CI356" i="24" s="1"/>
  <c r="CF356" i="24"/>
  <c r="CG356" i="24" s="1"/>
  <c r="CD356" i="24"/>
  <c r="CE356" i="24" s="1"/>
  <c r="CB356" i="24"/>
  <c r="CC356" i="24" s="1"/>
  <c r="BZ356" i="24"/>
  <c r="CA356" i="24" s="1"/>
  <c r="BX356" i="24"/>
  <c r="BY356" i="24" s="1"/>
  <c r="BT356" i="24"/>
  <c r="BU356" i="24" s="1"/>
  <c r="BR356" i="24"/>
  <c r="BS356" i="24" s="1"/>
  <c r="BO356" i="24"/>
  <c r="BQ356" i="24" s="1"/>
  <c r="BV356" i="24" s="1"/>
  <c r="BW356" i="24" s="1"/>
  <c r="BN356" i="24"/>
  <c r="BM356" i="24"/>
  <c r="BK356" i="24"/>
  <c r="BJ356" i="24"/>
  <c r="CN355" i="24"/>
  <c r="CO355" i="24" s="1"/>
  <c r="CL355" i="24"/>
  <c r="CM355" i="24" s="1"/>
  <c r="CJ355" i="24"/>
  <c r="CK355" i="24" s="1"/>
  <c r="CH355" i="24"/>
  <c r="CI355" i="24" s="1"/>
  <c r="CF355" i="24"/>
  <c r="CG355" i="24" s="1"/>
  <c r="CD355" i="24"/>
  <c r="CE355" i="24" s="1"/>
  <c r="CB355" i="24"/>
  <c r="CC355" i="24" s="1"/>
  <c r="BZ355" i="24"/>
  <c r="CA355" i="24" s="1"/>
  <c r="BX355" i="24"/>
  <c r="BY355" i="24" s="1"/>
  <c r="BT355" i="24"/>
  <c r="BU355" i="24" s="1"/>
  <c r="BR355" i="24"/>
  <c r="BS355" i="24" s="1"/>
  <c r="BO355" i="24"/>
  <c r="BQ355" i="24" s="1"/>
  <c r="BV355" i="24" s="1"/>
  <c r="BW355" i="24" s="1"/>
  <c r="BN355" i="24"/>
  <c r="BM355" i="24"/>
  <c r="BK355" i="24"/>
  <c r="BJ355" i="24"/>
  <c r="CN354" i="24"/>
  <c r="CO354" i="24" s="1"/>
  <c r="CL354" i="24"/>
  <c r="CM354" i="24" s="1"/>
  <c r="CJ354" i="24"/>
  <c r="CK354" i="24" s="1"/>
  <c r="CH354" i="24"/>
  <c r="CI354" i="24" s="1"/>
  <c r="CF354" i="24"/>
  <c r="CG354" i="24" s="1"/>
  <c r="CD354" i="24"/>
  <c r="CE354" i="24" s="1"/>
  <c r="CB354" i="24"/>
  <c r="CC354" i="24" s="1"/>
  <c r="BZ354" i="24"/>
  <c r="CA354" i="24" s="1"/>
  <c r="BX354" i="24"/>
  <c r="BY354" i="24" s="1"/>
  <c r="BV354" i="24"/>
  <c r="BW354" i="24" s="1"/>
  <c r="BT354" i="24"/>
  <c r="BU354" i="24" s="1"/>
  <c r="BR354" i="24"/>
  <c r="BS354" i="24" s="1"/>
  <c r="BO354" i="24"/>
  <c r="BQ354" i="24" s="1"/>
  <c r="BN354" i="24"/>
  <c r="BM354" i="24"/>
  <c r="BK354" i="24"/>
  <c r="BJ354" i="24"/>
  <c r="CN353" i="24"/>
  <c r="CO353" i="24" s="1"/>
  <c r="CL353" i="24"/>
  <c r="CM353" i="24" s="1"/>
  <c r="CJ353" i="24"/>
  <c r="CK353" i="24" s="1"/>
  <c r="CH353" i="24"/>
  <c r="CI353" i="24" s="1"/>
  <c r="CF353" i="24"/>
  <c r="CG353" i="24" s="1"/>
  <c r="CD353" i="24"/>
  <c r="CE353" i="24" s="1"/>
  <c r="CB353" i="24"/>
  <c r="CC353" i="24" s="1"/>
  <c r="BZ353" i="24"/>
  <c r="CA353" i="24" s="1"/>
  <c r="BX353" i="24"/>
  <c r="BY353" i="24" s="1"/>
  <c r="BV353" i="24"/>
  <c r="BW353" i="24" s="1"/>
  <c r="BT353" i="24"/>
  <c r="BU353" i="24" s="1"/>
  <c r="BR353" i="24"/>
  <c r="BS353" i="24" s="1"/>
  <c r="BO353" i="24"/>
  <c r="BQ353" i="24" s="1"/>
  <c r="BN353" i="24"/>
  <c r="BM353" i="24"/>
  <c r="BK353" i="24"/>
  <c r="BJ353" i="24"/>
  <c r="CN352" i="24"/>
  <c r="CO352" i="24" s="1"/>
  <c r="CL352" i="24"/>
  <c r="CM352" i="24" s="1"/>
  <c r="CJ352" i="24"/>
  <c r="CK352" i="24" s="1"/>
  <c r="CH352" i="24"/>
  <c r="CI352" i="24" s="1"/>
  <c r="CF352" i="24"/>
  <c r="CG352" i="24" s="1"/>
  <c r="CD352" i="24"/>
  <c r="CE352" i="24" s="1"/>
  <c r="CB352" i="24"/>
  <c r="CC352" i="24" s="1"/>
  <c r="BZ352" i="24"/>
  <c r="CA352" i="24" s="1"/>
  <c r="BX352" i="24"/>
  <c r="BY352" i="24" s="1"/>
  <c r="BT352" i="24"/>
  <c r="BU352" i="24" s="1"/>
  <c r="BR352" i="24"/>
  <c r="BS352" i="24" s="1"/>
  <c r="BO352" i="24"/>
  <c r="BQ352" i="24" s="1"/>
  <c r="BV352" i="24" s="1"/>
  <c r="BW352" i="24" s="1"/>
  <c r="BN352" i="24"/>
  <c r="BM352" i="24"/>
  <c r="BK352" i="24"/>
  <c r="BJ352" i="24"/>
  <c r="CN351" i="24"/>
  <c r="CO351" i="24" s="1"/>
  <c r="CL351" i="24"/>
  <c r="CM351" i="24" s="1"/>
  <c r="CJ351" i="24"/>
  <c r="CK351" i="24" s="1"/>
  <c r="CH351" i="24"/>
  <c r="CI351" i="24" s="1"/>
  <c r="CF351" i="24"/>
  <c r="CG351" i="24" s="1"/>
  <c r="CD351" i="24"/>
  <c r="CE351" i="24" s="1"/>
  <c r="CB351" i="24"/>
  <c r="CC351" i="24" s="1"/>
  <c r="BZ351" i="24"/>
  <c r="CA351" i="24" s="1"/>
  <c r="BX351" i="24"/>
  <c r="BY351" i="24" s="1"/>
  <c r="BV351" i="24"/>
  <c r="BW351" i="24" s="1"/>
  <c r="BT351" i="24"/>
  <c r="BU351" i="24" s="1"/>
  <c r="BR351" i="24"/>
  <c r="BS351" i="24" s="1"/>
  <c r="BO351" i="24"/>
  <c r="BQ351" i="24" s="1"/>
  <c r="BN351" i="24"/>
  <c r="BM351" i="24"/>
  <c r="BK351" i="24"/>
  <c r="BJ351" i="24"/>
  <c r="CN350" i="24"/>
  <c r="CO350" i="24" s="1"/>
  <c r="CL350" i="24"/>
  <c r="CM350" i="24" s="1"/>
  <c r="CJ350" i="24"/>
  <c r="CK350" i="24" s="1"/>
  <c r="CH350" i="24"/>
  <c r="CI350" i="24" s="1"/>
  <c r="CF350" i="24"/>
  <c r="CG350" i="24" s="1"/>
  <c r="CD350" i="24"/>
  <c r="CE350" i="24" s="1"/>
  <c r="CB350" i="24"/>
  <c r="CC350" i="24" s="1"/>
  <c r="BZ350" i="24"/>
  <c r="CA350" i="24" s="1"/>
  <c r="BX350" i="24"/>
  <c r="BY350" i="24" s="1"/>
  <c r="BT350" i="24"/>
  <c r="BU350" i="24" s="1"/>
  <c r="BR350" i="24"/>
  <c r="BS350" i="24" s="1"/>
  <c r="BO350" i="24"/>
  <c r="BQ350" i="24" s="1"/>
  <c r="BV350" i="24" s="1"/>
  <c r="BW350" i="24" s="1"/>
  <c r="BN350" i="24"/>
  <c r="BM350" i="24"/>
  <c r="BK350" i="24"/>
  <c r="BJ350" i="24"/>
  <c r="CN349" i="24"/>
  <c r="CO349" i="24" s="1"/>
  <c r="CL349" i="24"/>
  <c r="CM349" i="24" s="1"/>
  <c r="CJ349" i="24"/>
  <c r="CK349" i="24" s="1"/>
  <c r="CH349" i="24"/>
  <c r="CI349" i="24" s="1"/>
  <c r="CF349" i="24"/>
  <c r="CG349" i="24" s="1"/>
  <c r="CD349" i="24"/>
  <c r="CE349" i="24" s="1"/>
  <c r="CB349" i="24"/>
  <c r="CC349" i="24" s="1"/>
  <c r="BZ349" i="24"/>
  <c r="CA349" i="24" s="1"/>
  <c r="BX349" i="24"/>
  <c r="BY349" i="24" s="1"/>
  <c r="BT349" i="24"/>
  <c r="BU349" i="24" s="1"/>
  <c r="BR349" i="24"/>
  <c r="BS349" i="24" s="1"/>
  <c r="BO349" i="24"/>
  <c r="BQ349" i="24" s="1"/>
  <c r="BV349" i="24" s="1"/>
  <c r="BW349" i="24" s="1"/>
  <c r="BN349" i="24"/>
  <c r="BM349" i="24"/>
  <c r="BK349" i="24"/>
  <c r="BJ349" i="24"/>
  <c r="CN348" i="24"/>
  <c r="CO348" i="24" s="1"/>
  <c r="CL348" i="24"/>
  <c r="CM348" i="24" s="1"/>
  <c r="CJ348" i="24"/>
  <c r="CK348" i="24" s="1"/>
  <c r="CH348" i="24"/>
  <c r="CI348" i="24" s="1"/>
  <c r="CF348" i="24"/>
  <c r="CG348" i="24" s="1"/>
  <c r="CD348" i="24"/>
  <c r="CE348" i="24" s="1"/>
  <c r="CB348" i="24"/>
  <c r="CC348" i="24" s="1"/>
  <c r="BZ348" i="24"/>
  <c r="CA348" i="24" s="1"/>
  <c r="BX348" i="24"/>
  <c r="BY348" i="24" s="1"/>
  <c r="BT348" i="24"/>
  <c r="BU348" i="24" s="1"/>
  <c r="BR348" i="24"/>
  <c r="BS348" i="24" s="1"/>
  <c r="BO348" i="24"/>
  <c r="BQ348" i="24" s="1"/>
  <c r="BV348" i="24" s="1"/>
  <c r="BW348" i="24" s="1"/>
  <c r="BN348" i="24"/>
  <c r="BM348" i="24"/>
  <c r="BK348" i="24"/>
  <c r="BJ348" i="24"/>
  <c r="CN347" i="24"/>
  <c r="CO347" i="24" s="1"/>
  <c r="CL347" i="24"/>
  <c r="CM347" i="24" s="1"/>
  <c r="CJ347" i="24"/>
  <c r="CK347" i="24" s="1"/>
  <c r="CH347" i="24"/>
  <c r="CI347" i="24" s="1"/>
  <c r="CF347" i="24"/>
  <c r="CG347" i="24" s="1"/>
  <c r="CD347" i="24"/>
  <c r="CE347" i="24" s="1"/>
  <c r="CB347" i="24"/>
  <c r="CC347" i="24" s="1"/>
  <c r="BZ347" i="24"/>
  <c r="CA347" i="24" s="1"/>
  <c r="BX347" i="24"/>
  <c r="BY347" i="24" s="1"/>
  <c r="BV347" i="24"/>
  <c r="BW347" i="24" s="1"/>
  <c r="BT347" i="24"/>
  <c r="BU347" i="24" s="1"/>
  <c r="BR347" i="24"/>
  <c r="BS347" i="24" s="1"/>
  <c r="BO347" i="24"/>
  <c r="BQ347" i="24" s="1"/>
  <c r="BN347" i="24"/>
  <c r="BM347" i="24"/>
  <c r="BK347" i="24"/>
  <c r="BJ347" i="24"/>
  <c r="CN346" i="24"/>
  <c r="CO346" i="24" s="1"/>
  <c r="CL346" i="24"/>
  <c r="CM346" i="24" s="1"/>
  <c r="CJ346" i="24"/>
  <c r="CK346" i="24" s="1"/>
  <c r="CH346" i="24"/>
  <c r="CI346" i="24" s="1"/>
  <c r="CF346" i="24"/>
  <c r="CG346" i="24" s="1"/>
  <c r="CD346" i="24"/>
  <c r="CE346" i="24" s="1"/>
  <c r="CB346" i="24"/>
  <c r="CC346" i="24" s="1"/>
  <c r="BZ346" i="24"/>
  <c r="CA346" i="24" s="1"/>
  <c r="BX346" i="24"/>
  <c r="BY346" i="24" s="1"/>
  <c r="BV346" i="24"/>
  <c r="BW346" i="24" s="1"/>
  <c r="BT346" i="24"/>
  <c r="BU346" i="24" s="1"/>
  <c r="BR346" i="24"/>
  <c r="BS346" i="24" s="1"/>
  <c r="BO346" i="24"/>
  <c r="BQ346" i="24" s="1"/>
  <c r="BN346" i="24"/>
  <c r="BM346" i="24"/>
  <c r="BK346" i="24"/>
  <c r="BJ346" i="24"/>
  <c r="CN345" i="24"/>
  <c r="CO345" i="24" s="1"/>
  <c r="CL345" i="24"/>
  <c r="CM345" i="24" s="1"/>
  <c r="CJ345" i="24"/>
  <c r="CK345" i="24" s="1"/>
  <c r="CH345" i="24"/>
  <c r="CI345" i="24" s="1"/>
  <c r="CF345" i="24"/>
  <c r="CG345" i="24" s="1"/>
  <c r="CD345" i="24"/>
  <c r="CE345" i="24" s="1"/>
  <c r="CB345" i="24"/>
  <c r="CC345" i="24" s="1"/>
  <c r="BZ345" i="24"/>
  <c r="CA345" i="24" s="1"/>
  <c r="BX345" i="24"/>
  <c r="BY345" i="24" s="1"/>
  <c r="BV345" i="24"/>
  <c r="BW345" i="24" s="1"/>
  <c r="BT345" i="24"/>
  <c r="BU345" i="24" s="1"/>
  <c r="BR345" i="24"/>
  <c r="BS345" i="24" s="1"/>
  <c r="BO345" i="24"/>
  <c r="BQ345" i="24" s="1"/>
  <c r="BN345" i="24"/>
  <c r="BM345" i="24"/>
  <c r="BK345" i="24"/>
  <c r="BJ345" i="24"/>
  <c r="CN344" i="24"/>
  <c r="CO344" i="24" s="1"/>
  <c r="CL344" i="24"/>
  <c r="CM344" i="24" s="1"/>
  <c r="CJ344" i="24"/>
  <c r="CK344" i="24" s="1"/>
  <c r="CH344" i="24"/>
  <c r="CI344" i="24" s="1"/>
  <c r="CF344" i="24"/>
  <c r="CG344" i="24" s="1"/>
  <c r="CD344" i="24"/>
  <c r="CE344" i="24" s="1"/>
  <c r="CB344" i="24"/>
  <c r="CC344" i="24" s="1"/>
  <c r="BZ344" i="24"/>
  <c r="CA344" i="24" s="1"/>
  <c r="BX344" i="24"/>
  <c r="BY344" i="24" s="1"/>
  <c r="BT344" i="24"/>
  <c r="BU344" i="24" s="1"/>
  <c r="BR344" i="24"/>
  <c r="BS344" i="24" s="1"/>
  <c r="BO344" i="24"/>
  <c r="BQ344" i="24" s="1"/>
  <c r="BV344" i="24" s="1"/>
  <c r="BW344" i="24" s="1"/>
  <c r="BN344" i="24"/>
  <c r="BM344" i="24"/>
  <c r="BK344" i="24"/>
  <c r="BJ344" i="24"/>
  <c r="CN343" i="24"/>
  <c r="CO343" i="24" s="1"/>
  <c r="CL343" i="24"/>
  <c r="CM343" i="24" s="1"/>
  <c r="CJ343" i="24"/>
  <c r="CK343" i="24" s="1"/>
  <c r="CH343" i="24"/>
  <c r="CI343" i="24" s="1"/>
  <c r="CF343" i="24"/>
  <c r="CG343" i="24" s="1"/>
  <c r="CD343" i="24"/>
  <c r="CE343" i="24" s="1"/>
  <c r="CB343" i="24"/>
  <c r="CC343" i="24" s="1"/>
  <c r="BZ343" i="24"/>
  <c r="CA343" i="24" s="1"/>
  <c r="BX343" i="24"/>
  <c r="BY343" i="24" s="1"/>
  <c r="BV343" i="24"/>
  <c r="BW343" i="24" s="1"/>
  <c r="BT343" i="24"/>
  <c r="BU343" i="24" s="1"/>
  <c r="BR343" i="24"/>
  <c r="BS343" i="24" s="1"/>
  <c r="BO343" i="24"/>
  <c r="BQ343" i="24" s="1"/>
  <c r="BN343" i="24"/>
  <c r="BM343" i="24"/>
  <c r="BK343" i="24"/>
  <c r="BJ343" i="24"/>
  <c r="CN342" i="24"/>
  <c r="CO342" i="24" s="1"/>
  <c r="CL342" i="24"/>
  <c r="CM342" i="24" s="1"/>
  <c r="CJ342" i="24"/>
  <c r="CK342" i="24" s="1"/>
  <c r="CH342" i="24"/>
  <c r="CI342" i="24" s="1"/>
  <c r="CF342" i="24"/>
  <c r="CG342" i="24" s="1"/>
  <c r="CD342" i="24"/>
  <c r="CE342" i="24" s="1"/>
  <c r="CB342" i="24"/>
  <c r="CC342" i="24" s="1"/>
  <c r="BZ342" i="24"/>
  <c r="CA342" i="24" s="1"/>
  <c r="BX342" i="24"/>
  <c r="BY342" i="24" s="1"/>
  <c r="BT342" i="24"/>
  <c r="BU342" i="24" s="1"/>
  <c r="BR342" i="24"/>
  <c r="BS342" i="24" s="1"/>
  <c r="BO342" i="24"/>
  <c r="BQ342" i="24" s="1"/>
  <c r="BV342" i="24" s="1"/>
  <c r="BW342" i="24" s="1"/>
  <c r="BN342" i="24"/>
  <c r="BM342" i="24"/>
  <c r="BK342" i="24"/>
  <c r="BJ342" i="24"/>
  <c r="CN341" i="24"/>
  <c r="CO341" i="24" s="1"/>
  <c r="CL341" i="24"/>
  <c r="CM341" i="24" s="1"/>
  <c r="CJ341" i="24"/>
  <c r="CK341" i="24" s="1"/>
  <c r="CH341" i="24"/>
  <c r="CI341" i="24" s="1"/>
  <c r="CF341" i="24"/>
  <c r="CG341" i="24" s="1"/>
  <c r="CD341" i="24"/>
  <c r="CE341" i="24" s="1"/>
  <c r="CB341" i="24"/>
  <c r="CC341" i="24" s="1"/>
  <c r="BZ341" i="24"/>
  <c r="CA341" i="24" s="1"/>
  <c r="BX341" i="24"/>
  <c r="BY341" i="24" s="1"/>
  <c r="BV341" i="24"/>
  <c r="BW341" i="24" s="1"/>
  <c r="BT341" i="24"/>
  <c r="BU341" i="24" s="1"/>
  <c r="BR341" i="24"/>
  <c r="BS341" i="24" s="1"/>
  <c r="BO341" i="24"/>
  <c r="BQ341" i="24" s="1"/>
  <c r="BN341" i="24"/>
  <c r="BM341" i="24"/>
  <c r="BK341" i="24"/>
  <c r="BJ341" i="24"/>
  <c r="CN340" i="24"/>
  <c r="CO340" i="24" s="1"/>
  <c r="CL340" i="24"/>
  <c r="CM340" i="24" s="1"/>
  <c r="CJ340" i="24"/>
  <c r="CK340" i="24" s="1"/>
  <c r="CH340" i="24"/>
  <c r="CI340" i="24" s="1"/>
  <c r="CF340" i="24"/>
  <c r="CG340" i="24" s="1"/>
  <c r="CD340" i="24"/>
  <c r="CE340" i="24" s="1"/>
  <c r="CB340" i="24"/>
  <c r="CC340" i="24" s="1"/>
  <c r="BZ340" i="24"/>
  <c r="CA340" i="24" s="1"/>
  <c r="BX340" i="24"/>
  <c r="BY340" i="24" s="1"/>
  <c r="BV340" i="24"/>
  <c r="BW340" i="24" s="1"/>
  <c r="BT340" i="24"/>
  <c r="BU340" i="24" s="1"/>
  <c r="BR340" i="24"/>
  <c r="BS340" i="24" s="1"/>
  <c r="BO340" i="24"/>
  <c r="BQ340" i="24" s="1"/>
  <c r="BN340" i="24"/>
  <c r="BM340" i="24"/>
  <c r="BK340" i="24"/>
  <c r="BJ340" i="24"/>
  <c r="CN339" i="24"/>
  <c r="CO339" i="24" s="1"/>
  <c r="CL339" i="24"/>
  <c r="CM339" i="24" s="1"/>
  <c r="CJ339" i="24"/>
  <c r="CK339" i="24" s="1"/>
  <c r="CH339" i="24"/>
  <c r="CI339" i="24" s="1"/>
  <c r="CF339" i="24"/>
  <c r="CG339" i="24" s="1"/>
  <c r="CD339" i="24"/>
  <c r="CE339" i="24" s="1"/>
  <c r="CB339" i="24"/>
  <c r="CC339" i="24" s="1"/>
  <c r="BZ339" i="24"/>
  <c r="CA339" i="24" s="1"/>
  <c r="BX339" i="24"/>
  <c r="BY339" i="24" s="1"/>
  <c r="BT339" i="24"/>
  <c r="BU339" i="24" s="1"/>
  <c r="BR339" i="24"/>
  <c r="BS339" i="24" s="1"/>
  <c r="BO339" i="24"/>
  <c r="BQ339" i="24" s="1"/>
  <c r="BV339" i="24" s="1"/>
  <c r="BW339" i="24" s="1"/>
  <c r="BN339" i="24"/>
  <c r="BM339" i="24"/>
  <c r="BK339" i="24"/>
  <c r="BJ339" i="24"/>
  <c r="CN338" i="24"/>
  <c r="CO338" i="24" s="1"/>
  <c r="CL338" i="24"/>
  <c r="CM338" i="24" s="1"/>
  <c r="CJ338" i="24"/>
  <c r="CK338" i="24" s="1"/>
  <c r="CH338" i="24"/>
  <c r="CI338" i="24" s="1"/>
  <c r="CF338" i="24"/>
  <c r="CG338" i="24" s="1"/>
  <c r="CD338" i="24"/>
  <c r="CE338" i="24" s="1"/>
  <c r="CB338" i="24"/>
  <c r="CC338" i="24" s="1"/>
  <c r="BZ338" i="24"/>
  <c r="CA338" i="24" s="1"/>
  <c r="BX338" i="24"/>
  <c r="BY338" i="24" s="1"/>
  <c r="BV338" i="24"/>
  <c r="BW338" i="24" s="1"/>
  <c r="BT338" i="24"/>
  <c r="BU338" i="24" s="1"/>
  <c r="BR338" i="24"/>
  <c r="BS338" i="24" s="1"/>
  <c r="BO338" i="24"/>
  <c r="BQ338" i="24" s="1"/>
  <c r="BN338" i="24"/>
  <c r="BM338" i="24"/>
  <c r="BK338" i="24"/>
  <c r="BJ338" i="24"/>
  <c r="CN337" i="24"/>
  <c r="CO337" i="24" s="1"/>
  <c r="CL337" i="24"/>
  <c r="CM337" i="24" s="1"/>
  <c r="CJ337" i="24"/>
  <c r="CK337" i="24" s="1"/>
  <c r="CH337" i="24"/>
  <c r="CI337" i="24" s="1"/>
  <c r="CF337" i="24"/>
  <c r="CG337" i="24" s="1"/>
  <c r="CD337" i="24"/>
  <c r="CE337" i="24" s="1"/>
  <c r="CB337" i="24"/>
  <c r="CC337" i="24" s="1"/>
  <c r="BZ337" i="24"/>
  <c r="CA337" i="24" s="1"/>
  <c r="BX337" i="24"/>
  <c r="BY337" i="24" s="1"/>
  <c r="BV337" i="24"/>
  <c r="BW337" i="24" s="1"/>
  <c r="BT337" i="24"/>
  <c r="BU337" i="24" s="1"/>
  <c r="BR337" i="24"/>
  <c r="BS337" i="24" s="1"/>
  <c r="BO337" i="24"/>
  <c r="BQ337" i="24" s="1"/>
  <c r="BN337" i="24"/>
  <c r="BM337" i="24"/>
  <c r="BK337" i="24"/>
  <c r="BJ337" i="24"/>
  <c r="CN336" i="24"/>
  <c r="CO336" i="24" s="1"/>
  <c r="CL336" i="24"/>
  <c r="CM336" i="24" s="1"/>
  <c r="CJ336" i="24"/>
  <c r="CK336" i="24" s="1"/>
  <c r="CH336" i="24"/>
  <c r="CI336" i="24" s="1"/>
  <c r="CF336" i="24"/>
  <c r="CG336" i="24" s="1"/>
  <c r="CD336" i="24"/>
  <c r="CE336" i="24" s="1"/>
  <c r="CB336" i="24"/>
  <c r="CC336" i="24" s="1"/>
  <c r="BZ336" i="24"/>
  <c r="CA336" i="24" s="1"/>
  <c r="BX336" i="24"/>
  <c r="BY336" i="24" s="1"/>
  <c r="BT336" i="24"/>
  <c r="BU336" i="24" s="1"/>
  <c r="BR336" i="24"/>
  <c r="BS336" i="24" s="1"/>
  <c r="BO336" i="24"/>
  <c r="BQ336" i="24" s="1"/>
  <c r="BV336" i="24" s="1"/>
  <c r="BW336" i="24" s="1"/>
  <c r="BN336" i="24"/>
  <c r="BM336" i="24"/>
  <c r="BK336" i="24"/>
  <c r="BJ336" i="24"/>
  <c r="CN335" i="24"/>
  <c r="CO335" i="24" s="1"/>
  <c r="CL335" i="24"/>
  <c r="CM335" i="24" s="1"/>
  <c r="CJ335" i="24"/>
  <c r="CK335" i="24" s="1"/>
  <c r="CH335" i="24"/>
  <c r="CI335" i="24" s="1"/>
  <c r="CF335" i="24"/>
  <c r="CG335" i="24" s="1"/>
  <c r="CD335" i="24"/>
  <c r="CE335" i="24" s="1"/>
  <c r="CB335" i="24"/>
  <c r="CC335" i="24" s="1"/>
  <c r="BZ335" i="24"/>
  <c r="CA335" i="24" s="1"/>
  <c r="BX335" i="24"/>
  <c r="BY335" i="24" s="1"/>
  <c r="BT335" i="24"/>
  <c r="BU335" i="24" s="1"/>
  <c r="BR335" i="24"/>
  <c r="BS335" i="24" s="1"/>
  <c r="BO335" i="24"/>
  <c r="BQ335" i="24" s="1"/>
  <c r="BV335" i="24" s="1"/>
  <c r="BW335" i="24" s="1"/>
  <c r="BN335" i="24"/>
  <c r="BM335" i="24"/>
  <c r="BK335" i="24"/>
  <c r="BJ335" i="24"/>
  <c r="CN334" i="24"/>
  <c r="CO334" i="24" s="1"/>
  <c r="CL334" i="24"/>
  <c r="CM334" i="24" s="1"/>
  <c r="CJ334" i="24"/>
  <c r="CK334" i="24" s="1"/>
  <c r="CH334" i="24"/>
  <c r="CI334" i="24" s="1"/>
  <c r="CF334" i="24"/>
  <c r="CG334" i="24" s="1"/>
  <c r="CD334" i="24"/>
  <c r="CE334" i="24" s="1"/>
  <c r="CB334" i="24"/>
  <c r="CC334" i="24" s="1"/>
  <c r="BZ334" i="24"/>
  <c r="CA334" i="24" s="1"/>
  <c r="BX334" i="24"/>
  <c r="BY334" i="24" s="1"/>
  <c r="BV334" i="24"/>
  <c r="BW334" i="24" s="1"/>
  <c r="BT334" i="24"/>
  <c r="BU334" i="24" s="1"/>
  <c r="BR334" i="24"/>
  <c r="BS334" i="24" s="1"/>
  <c r="BO334" i="24"/>
  <c r="BQ334" i="24" s="1"/>
  <c r="BN334" i="24"/>
  <c r="BM334" i="24"/>
  <c r="BK334" i="24"/>
  <c r="BJ334" i="24"/>
  <c r="CN333" i="24"/>
  <c r="CO333" i="24" s="1"/>
  <c r="CL333" i="24"/>
  <c r="CM333" i="24" s="1"/>
  <c r="CJ333" i="24"/>
  <c r="CK333" i="24" s="1"/>
  <c r="CH333" i="24"/>
  <c r="CI333" i="24" s="1"/>
  <c r="CF333" i="24"/>
  <c r="CG333" i="24" s="1"/>
  <c r="CD333" i="24"/>
  <c r="CE333" i="24" s="1"/>
  <c r="CB333" i="24"/>
  <c r="CC333" i="24" s="1"/>
  <c r="BZ333" i="24"/>
  <c r="CA333" i="24" s="1"/>
  <c r="BX333" i="24"/>
  <c r="BY333" i="24" s="1"/>
  <c r="BV333" i="24"/>
  <c r="BW333" i="24" s="1"/>
  <c r="BT333" i="24"/>
  <c r="BU333" i="24" s="1"/>
  <c r="BR333" i="24"/>
  <c r="BS333" i="24" s="1"/>
  <c r="BO333" i="24"/>
  <c r="BQ333" i="24" s="1"/>
  <c r="BN333" i="24"/>
  <c r="BM333" i="24"/>
  <c r="BK333" i="24"/>
  <c r="BJ333" i="24"/>
  <c r="CN332" i="24"/>
  <c r="CO332" i="24" s="1"/>
  <c r="CL332" i="24"/>
  <c r="CM332" i="24" s="1"/>
  <c r="CJ332" i="24"/>
  <c r="CK332" i="24" s="1"/>
  <c r="CH332" i="24"/>
  <c r="CI332" i="24" s="1"/>
  <c r="CF332" i="24"/>
  <c r="CG332" i="24" s="1"/>
  <c r="CD332" i="24"/>
  <c r="CE332" i="24" s="1"/>
  <c r="CB332" i="24"/>
  <c r="CC332" i="24" s="1"/>
  <c r="BZ332" i="24"/>
  <c r="CA332" i="24" s="1"/>
  <c r="BX332" i="24"/>
  <c r="BY332" i="24" s="1"/>
  <c r="BV332" i="24"/>
  <c r="BW332" i="24" s="1"/>
  <c r="BT332" i="24"/>
  <c r="BU332" i="24" s="1"/>
  <c r="BR332" i="24"/>
  <c r="BS332" i="24" s="1"/>
  <c r="BO332" i="24"/>
  <c r="BQ332" i="24" s="1"/>
  <c r="BN332" i="24"/>
  <c r="BM332" i="24"/>
  <c r="BK332" i="24"/>
  <c r="BJ332" i="24"/>
  <c r="CN331" i="24"/>
  <c r="CO331" i="24" s="1"/>
  <c r="CL331" i="24"/>
  <c r="CM331" i="24" s="1"/>
  <c r="CJ331" i="24"/>
  <c r="CK331" i="24" s="1"/>
  <c r="CH331" i="24"/>
  <c r="CI331" i="24" s="1"/>
  <c r="CF331" i="24"/>
  <c r="CG331" i="24" s="1"/>
  <c r="CD331" i="24"/>
  <c r="CE331" i="24" s="1"/>
  <c r="CB331" i="24"/>
  <c r="CC331" i="24" s="1"/>
  <c r="BZ331" i="24"/>
  <c r="CA331" i="24" s="1"/>
  <c r="BX331" i="24"/>
  <c r="BY331" i="24" s="1"/>
  <c r="BV331" i="24"/>
  <c r="BW331" i="24" s="1"/>
  <c r="BT331" i="24"/>
  <c r="BU331" i="24" s="1"/>
  <c r="BR331" i="24"/>
  <c r="BS331" i="24" s="1"/>
  <c r="BO331" i="24"/>
  <c r="BQ331" i="24" s="1"/>
  <c r="BN331" i="24"/>
  <c r="BM331" i="24"/>
  <c r="BK331" i="24"/>
  <c r="BJ331" i="24"/>
  <c r="CN330" i="24"/>
  <c r="CO330" i="24" s="1"/>
  <c r="CL330" i="24"/>
  <c r="CM330" i="24" s="1"/>
  <c r="CJ330" i="24"/>
  <c r="CK330" i="24" s="1"/>
  <c r="CH330" i="24"/>
  <c r="CI330" i="24" s="1"/>
  <c r="CF330" i="24"/>
  <c r="CG330" i="24" s="1"/>
  <c r="CD330" i="24"/>
  <c r="CE330" i="24" s="1"/>
  <c r="CB330" i="24"/>
  <c r="CC330" i="24" s="1"/>
  <c r="BZ330" i="24"/>
  <c r="CA330" i="24" s="1"/>
  <c r="BX330" i="24"/>
  <c r="BY330" i="24" s="1"/>
  <c r="BT330" i="24"/>
  <c r="BU330" i="24" s="1"/>
  <c r="BR330" i="24"/>
  <c r="BS330" i="24" s="1"/>
  <c r="BO330" i="24"/>
  <c r="BQ330" i="24" s="1"/>
  <c r="BV330" i="24" s="1"/>
  <c r="BW330" i="24" s="1"/>
  <c r="BN330" i="24"/>
  <c r="BM330" i="24"/>
  <c r="BK330" i="24"/>
  <c r="BJ330" i="24"/>
  <c r="CN329" i="24"/>
  <c r="CO329" i="24" s="1"/>
  <c r="CL329" i="24"/>
  <c r="CM329" i="24" s="1"/>
  <c r="CJ329" i="24"/>
  <c r="CK329" i="24" s="1"/>
  <c r="CH329" i="24"/>
  <c r="CI329" i="24" s="1"/>
  <c r="CF329" i="24"/>
  <c r="CG329" i="24" s="1"/>
  <c r="CD329" i="24"/>
  <c r="CE329" i="24" s="1"/>
  <c r="CB329" i="24"/>
  <c r="CC329" i="24" s="1"/>
  <c r="BZ329" i="24"/>
  <c r="CA329" i="24" s="1"/>
  <c r="BX329" i="24"/>
  <c r="BY329" i="24" s="1"/>
  <c r="BV329" i="24"/>
  <c r="BW329" i="24" s="1"/>
  <c r="BT329" i="24"/>
  <c r="BU329" i="24" s="1"/>
  <c r="BR329" i="24"/>
  <c r="BS329" i="24" s="1"/>
  <c r="BO329" i="24"/>
  <c r="BQ329" i="24" s="1"/>
  <c r="BN329" i="24"/>
  <c r="BM329" i="24"/>
  <c r="BK329" i="24"/>
  <c r="BJ329" i="24"/>
  <c r="CN328" i="24"/>
  <c r="CO328" i="24" s="1"/>
  <c r="CL328" i="24"/>
  <c r="CM328" i="24" s="1"/>
  <c r="CJ328" i="24"/>
  <c r="CK328" i="24" s="1"/>
  <c r="CH328" i="24"/>
  <c r="CI328" i="24" s="1"/>
  <c r="CF328" i="24"/>
  <c r="CG328" i="24" s="1"/>
  <c r="CD328" i="24"/>
  <c r="CE328" i="24" s="1"/>
  <c r="CB328" i="24"/>
  <c r="CC328" i="24" s="1"/>
  <c r="BZ328" i="24"/>
  <c r="CA328" i="24" s="1"/>
  <c r="BX328" i="24"/>
  <c r="BY328" i="24" s="1"/>
  <c r="BT328" i="24"/>
  <c r="BU328" i="24" s="1"/>
  <c r="BR328" i="24"/>
  <c r="BS328" i="24" s="1"/>
  <c r="BO328" i="24"/>
  <c r="BQ328" i="24" s="1"/>
  <c r="BV328" i="24" s="1"/>
  <c r="BW328" i="24" s="1"/>
  <c r="BN328" i="24"/>
  <c r="BM328" i="24"/>
  <c r="BK328" i="24"/>
  <c r="BJ328" i="24"/>
  <c r="CN327" i="24"/>
  <c r="CO327" i="24" s="1"/>
  <c r="CL327" i="24"/>
  <c r="CM327" i="24" s="1"/>
  <c r="CJ327" i="24"/>
  <c r="CK327" i="24" s="1"/>
  <c r="CH327" i="24"/>
  <c r="CI327" i="24" s="1"/>
  <c r="CF327" i="24"/>
  <c r="CG327" i="24" s="1"/>
  <c r="CD327" i="24"/>
  <c r="CE327" i="24" s="1"/>
  <c r="CB327" i="24"/>
  <c r="CC327" i="24" s="1"/>
  <c r="BZ327" i="24"/>
  <c r="CA327" i="24" s="1"/>
  <c r="BX327" i="24"/>
  <c r="BY327" i="24" s="1"/>
  <c r="BT327" i="24"/>
  <c r="BU327" i="24" s="1"/>
  <c r="BR327" i="24"/>
  <c r="BS327" i="24" s="1"/>
  <c r="BO327" i="24"/>
  <c r="BQ327" i="24" s="1"/>
  <c r="BV327" i="24" s="1"/>
  <c r="BW327" i="24" s="1"/>
  <c r="BN327" i="24"/>
  <c r="BM327" i="24"/>
  <c r="BK327" i="24"/>
  <c r="BJ327" i="24"/>
  <c r="CN326" i="24"/>
  <c r="CO326" i="24" s="1"/>
  <c r="CL326" i="24"/>
  <c r="CM326" i="24" s="1"/>
  <c r="CJ326" i="24"/>
  <c r="CK326" i="24" s="1"/>
  <c r="CH326" i="24"/>
  <c r="CI326" i="24" s="1"/>
  <c r="CF326" i="24"/>
  <c r="CG326" i="24" s="1"/>
  <c r="CD326" i="24"/>
  <c r="CE326" i="24" s="1"/>
  <c r="CB326" i="24"/>
  <c r="CC326" i="24" s="1"/>
  <c r="BZ326" i="24"/>
  <c r="CA326" i="24" s="1"/>
  <c r="BX326" i="24"/>
  <c r="BY326" i="24" s="1"/>
  <c r="BT326" i="24"/>
  <c r="BU326" i="24" s="1"/>
  <c r="BR326" i="24"/>
  <c r="BS326" i="24" s="1"/>
  <c r="BO326" i="24"/>
  <c r="BQ326" i="24" s="1"/>
  <c r="BV326" i="24" s="1"/>
  <c r="BW326" i="24" s="1"/>
  <c r="BN326" i="24"/>
  <c r="BM326" i="24"/>
  <c r="BK326" i="24"/>
  <c r="BJ326" i="24"/>
  <c r="CN325" i="24"/>
  <c r="CO325" i="24" s="1"/>
  <c r="CL325" i="24"/>
  <c r="CM325" i="24" s="1"/>
  <c r="CJ325" i="24"/>
  <c r="CK325" i="24" s="1"/>
  <c r="CH325" i="24"/>
  <c r="CI325" i="24" s="1"/>
  <c r="CF325" i="24"/>
  <c r="CG325" i="24" s="1"/>
  <c r="CD325" i="24"/>
  <c r="CE325" i="24" s="1"/>
  <c r="CB325" i="24"/>
  <c r="CC325" i="24" s="1"/>
  <c r="BZ325" i="24"/>
  <c r="CA325" i="24" s="1"/>
  <c r="BX325" i="24"/>
  <c r="BY325" i="24" s="1"/>
  <c r="BT325" i="24"/>
  <c r="BU325" i="24" s="1"/>
  <c r="BR325" i="24"/>
  <c r="BS325" i="24" s="1"/>
  <c r="BO325" i="24"/>
  <c r="BQ325" i="24" s="1"/>
  <c r="BV325" i="24" s="1"/>
  <c r="BW325" i="24" s="1"/>
  <c r="BN325" i="24"/>
  <c r="BM325" i="24"/>
  <c r="BK325" i="24"/>
  <c r="BJ325" i="24"/>
  <c r="CN324" i="24"/>
  <c r="CO324" i="24" s="1"/>
  <c r="CL324" i="24"/>
  <c r="CM324" i="24" s="1"/>
  <c r="CJ324" i="24"/>
  <c r="CK324" i="24" s="1"/>
  <c r="CH324" i="24"/>
  <c r="CI324" i="24" s="1"/>
  <c r="CF324" i="24"/>
  <c r="CG324" i="24" s="1"/>
  <c r="CD324" i="24"/>
  <c r="CE324" i="24" s="1"/>
  <c r="CB324" i="24"/>
  <c r="CC324" i="24" s="1"/>
  <c r="BZ324" i="24"/>
  <c r="CA324" i="24" s="1"/>
  <c r="BX324" i="24"/>
  <c r="BY324" i="24" s="1"/>
  <c r="BT324" i="24"/>
  <c r="BU324" i="24" s="1"/>
  <c r="BR324" i="24"/>
  <c r="BS324" i="24" s="1"/>
  <c r="BO324" i="24"/>
  <c r="BQ324" i="24" s="1"/>
  <c r="BV324" i="24" s="1"/>
  <c r="BW324" i="24" s="1"/>
  <c r="BN324" i="24"/>
  <c r="BM324" i="24"/>
  <c r="BK324" i="24"/>
  <c r="BJ324" i="24"/>
  <c r="CN323" i="24"/>
  <c r="CO323" i="24" s="1"/>
  <c r="CL323" i="24"/>
  <c r="CM323" i="24" s="1"/>
  <c r="CJ323" i="24"/>
  <c r="CK323" i="24" s="1"/>
  <c r="CH323" i="24"/>
  <c r="CI323" i="24" s="1"/>
  <c r="CF323" i="24"/>
  <c r="CG323" i="24" s="1"/>
  <c r="CD323" i="24"/>
  <c r="CE323" i="24" s="1"/>
  <c r="CB323" i="24"/>
  <c r="CC323" i="24" s="1"/>
  <c r="BZ323" i="24"/>
  <c r="CA323" i="24" s="1"/>
  <c r="BX323" i="24"/>
  <c r="BY323" i="24" s="1"/>
  <c r="BT323" i="24"/>
  <c r="BU323" i="24" s="1"/>
  <c r="BR323" i="24"/>
  <c r="BS323" i="24" s="1"/>
  <c r="BO323" i="24"/>
  <c r="BQ323" i="24" s="1"/>
  <c r="BV323" i="24" s="1"/>
  <c r="BW323" i="24" s="1"/>
  <c r="BN323" i="24"/>
  <c r="BM323" i="24"/>
  <c r="BK323" i="24"/>
  <c r="BJ323" i="24"/>
  <c r="CN322" i="24"/>
  <c r="CO322" i="24" s="1"/>
  <c r="CL322" i="24"/>
  <c r="CM322" i="24" s="1"/>
  <c r="CJ322" i="24"/>
  <c r="CK322" i="24" s="1"/>
  <c r="CH322" i="24"/>
  <c r="CI322" i="24" s="1"/>
  <c r="CF322" i="24"/>
  <c r="CG322" i="24" s="1"/>
  <c r="CD322" i="24"/>
  <c r="CE322" i="24" s="1"/>
  <c r="CB322" i="24"/>
  <c r="CC322" i="24" s="1"/>
  <c r="BZ322" i="24"/>
  <c r="CA322" i="24" s="1"/>
  <c r="BX322" i="24"/>
  <c r="BY322" i="24" s="1"/>
  <c r="BT322" i="24"/>
  <c r="BU322" i="24" s="1"/>
  <c r="BR322" i="24"/>
  <c r="BS322" i="24" s="1"/>
  <c r="BO322" i="24"/>
  <c r="BQ322" i="24" s="1"/>
  <c r="BV322" i="24" s="1"/>
  <c r="BW322" i="24" s="1"/>
  <c r="BN322" i="24"/>
  <c r="BM322" i="24"/>
  <c r="BK322" i="24"/>
  <c r="BJ322" i="24"/>
  <c r="CN321" i="24"/>
  <c r="CO321" i="24" s="1"/>
  <c r="CL321" i="24"/>
  <c r="CM321" i="24" s="1"/>
  <c r="CJ321" i="24"/>
  <c r="CK321" i="24" s="1"/>
  <c r="CH321" i="24"/>
  <c r="CI321" i="24" s="1"/>
  <c r="CF321" i="24"/>
  <c r="CG321" i="24" s="1"/>
  <c r="CD321" i="24"/>
  <c r="CE321" i="24" s="1"/>
  <c r="CB321" i="24"/>
  <c r="CC321" i="24" s="1"/>
  <c r="BZ321" i="24"/>
  <c r="CA321" i="24" s="1"/>
  <c r="BX321" i="24"/>
  <c r="BY321" i="24" s="1"/>
  <c r="BT321" i="24"/>
  <c r="BU321" i="24" s="1"/>
  <c r="BR321" i="24"/>
  <c r="BS321" i="24" s="1"/>
  <c r="BO321" i="24"/>
  <c r="BQ321" i="24" s="1"/>
  <c r="BV321" i="24" s="1"/>
  <c r="BW321" i="24" s="1"/>
  <c r="BN321" i="24"/>
  <c r="BM321" i="24"/>
  <c r="BK321" i="24"/>
  <c r="BJ321" i="24"/>
  <c r="CN320" i="24"/>
  <c r="CO320" i="24" s="1"/>
  <c r="CL320" i="24"/>
  <c r="CM320" i="24" s="1"/>
  <c r="CJ320" i="24"/>
  <c r="CK320" i="24" s="1"/>
  <c r="CH320" i="24"/>
  <c r="CI320" i="24" s="1"/>
  <c r="CF320" i="24"/>
  <c r="CG320" i="24" s="1"/>
  <c r="CD320" i="24"/>
  <c r="CE320" i="24" s="1"/>
  <c r="CB320" i="24"/>
  <c r="CC320" i="24" s="1"/>
  <c r="BZ320" i="24"/>
  <c r="CA320" i="24" s="1"/>
  <c r="BX320" i="24"/>
  <c r="BY320" i="24" s="1"/>
  <c r="BT320" i="24"/>
  <c r="BU320" i="24" s="1"/>
  <c r="BR320" i="24"/>
  <c r="BS320" i="24" s="1"/>
  <c r="BO320" i="24"/>
  <c r="BQ320" i="24" s="1"/>
  <c r="BV320" i="24" s="1"/>
  <c r="BW320" i="24" s="1"/>
  <c r="BN320" i="24"/>
  <c r="BM320" i="24"/>
  <c r="BK320" i="24"/>
  <c r="BJ320" i="24"/>
  <c r="CN319" i="24"/>
  <c r="CO319" i="24" s="1"/>
  <c r="CL319" i="24"/>
  <c r="CM319" i="24" s="1"/>
  <c r="CJ319" i="24"/>
  <c r="CK319" i="24" s="1"/>
  <c r="CH319" i="24"/>
  <c r="CI319" i="24" s="1"/>
  <c r="CF319" i="24"/>
  <c r="CG319" i="24" s="1"/>
  <c r="CD319" i="24"/>
  <c r="CE319" i="24" s="1"/>
  <c r="CB319" i="24"/>
  <c r="CC319" i="24" s="1"/>
  <c r="BZ319" i="24"/>
  <c r="CA319" i="24" s="1"/>
  <c r="BX319" i="24"/>
  <c r="BY319" i="24" s="1"/>
  <c r="BV319" i="24"/>
  <c r="BW319" i="24" s="1"/>
  <c r="BT319" i="24"/>
  <c r="BU319" i="24" s="1"/>
  <c r="BR319" i="24"/>
  <c r="BS319" i="24" s="1"/>
  <c r="BO319" i="24"/>
  <c r="BQ319" i="24" s="1"/>
  <c r="BN319" i="24"/>
  <c r="BM319" i="24"/>
  <c r="BK319" i="24"/>
  <c r="BJ319" i="24"/>
  <c r="CN318" i="24"/>
  <c r="CO318" i="24" s="1"/>
  <c r="CL318" i="24"/>
  <c r="CM318" i="24" s="1"/>
  <c r="CJ318" i="24"/>
  <c r="CK318" i="24" s="1"/>
  <c r="CH318" i="24"/>
  <c r="CI318" i="24" s="1"/>
  <c r="CF318" i="24"/>
  <c r="CG318" i="24" s="1"/>
  <c r="CD318" i="24"/>
  <c r="CE318" i="24" s="1"/>
  <c r="CB318" i="24"/>
  <c r="CC318" i="24" s="1"/>
  <c r="BZ318" i="24"/>
  <c r="CA318" i="24" s="1"/>
  <c r="BX318" i="24"/>
  <c r="BY318" i="24" s="1"/>
  <c r="BT318" i="24"/>
  <c r="BU318" i="24" s="1"/>
  <c r="BR318" i="24"/>
  <c r="BS318" i="24" s="1"/>
  <c r="BO318" i="24"/>
  <c r="BQ318" i="24" s="1"/>
  <c r="BV318" i="24" s="1"/>
  <c r="BW318" i="24" s="1"/>
  <c r="BN318" i="24"/>
  <c r="BM318" i="24"/>
  <c r="BK318" i="24"/>
  <c r="BJ318" i="24"/>
  <c r="CN317" i="24"/>
  <c r="CO317" i="24" s="1"/>
  <c r="CL317" i="24"/>
  <c r="CM317" i="24" s="1"/>
  <c r="CJ317" i="24"/>
  <c r="CK317" i="24" s="1"/>
  <c r="CH317" i="24"/>
  <c r="CI317" i="24" s="1"/>
  <c r="CF317" i="24"/>
  <c r="CG317" i="24" s="1"/>
  <c r="CD317" i="24"/>
  <c r="CE317" i="24" s="1"/>
  <c r="CB317" i="24"/>
  <c r="CC317" i="24" s="1"/>
  <c r="BZ317" i="24"/>
  <c r="CA317" i="24" s="1"/>
  <c r="BX317" i="24"/>
  <c r="BY317" i="24" s="1"/>
  <c r="BT317" i="24"/>
  <c r="BU317" i="24" s="1"/>
  <c r="BR317" i="24"/>
  <c r="BS317" i="24" s="1"/>
  <c r="BO317" i="24"/>
  <c r="BQ317" i="24" s="1"/>
  <c r="BV317" i="24" s="1"/>
  <c r="BW317" i="24" s="1"/>
  <c r="BN317" i="24"/>
  <c r="BM317" i="24"/>
  <c r="BK317" i="24"/>
  <c r="BJ317" i="24"/>
  <c r="CN316" i="24"/>
  <c r="CO316" i="24" s="1"/>
  <c r="CL316" i="24"/>
  <c r="CM316" i="24" s="1"/>
  <c r="CJ316" i="24"/>
  <c r="CK316" i="24" s="1"/>
  <c r="CH316" i="24"/>
  <c r="CI316" i="24" s="1"/>
  <c r="CF316" i="24"/>
  <c r="CG316" i="24" s="1"/>
  <c r="CD316" i="24"/>
  <c r="CE316" i="24" s="1"/>
  <c r="CB316" i="24"/>
  <c r="CC316" i="24" s="1"/>
  <c r="BZ316" i="24"/>
  <c r="CA316" i="24" s="1"/>
  <c r="BX316" i="24"/>
  <c r="BY316" i="24" s="1"/>
  <c r="BT316" i="24"/>
  <c r="BU316" i="24" s="1"/>
  <c r="BR316" i="24"/>
  <c r="BS316" i="24" s="1"/>
  <c r="BO316" i="24"/>
  <c r="BQ316" i="24" s="1"/>
  <c r="BV316" i="24" s="1"/>
  <c r="BW316" i="24" s="1"/>
  <c r="BN316" i="24"/>
  <c r="BM316" i="24"/>
  <c r="BK316" i="24"/>
  <c r="BJ316" i="24"/>
  <c r="CN315" i="24"/>
  <c r="CO315" i="24" s="1"/>
  <c r="CL315" i="24"/>
  <c r="CM315" i="24" s="1"/>
  <c r="CJ315" i="24"/>
  <c r="CK315" i="24" s="1"/>
  <c r="CH315" i="24"/>
  <c r="CI315" i="24" s="1"/>
  <c r="CF315" i="24"/>
  <c r="CG315" i="24" s="1"/>
  <c r="CD315" i="24"/>
  <c r="CE315" i="24" s="1"/>
  <c r="CB315" i="24"/>
  <c r="CC315" i="24" s="1"/>
  <c r="BZ315" i="24"/>
  <c r="CA315" i="24" s="1"/>
  <c r="BX315" i="24"/>
  <c r="BY315" i="24" s="1"/>
  <c r="BT315" i="24"/>
  <c r="BU315" i="24" s="1"/>
  <c r="BR315" i="24"/>
  <c r="BS315" i="24" s="1"/>
  <c r="BO315" i="24"/>
  <c r="BQ315" i="24" s="1"/>
  <c r="BV315" i="24" s="1"/>
  <c r="BW315" i="24" s="1"/>
  <c r="BN315" i="24"/>
  <c r="BM315" i="24"/>
  <c r="BK315" i="24"/>
  <c r="BJ315" i="24"/>
  <c r="CN314" i="24"/>
  <c r="CO314" i="24" s="1"/>
  <c r="CL314" i="24"/>
  <c r="CM314" i="24" s="1"/>
  <c r="CJ314" i="24"/>
  <c r="CK314" i="24" s="1"/>
  <c r="CH314" i="24"/>
  <c r="CI314" i="24" s="1"/>
  <c r="CF314" i="24"/>
  <c r="CG314" i="24" s="1"/>
  <c r="CD314" i="24"/>
  <c r="CE314" i="24" s="1"/>
  <c r="CB314" i="24"/>
  <c r="CC314" i="24" s="1"/>
  <c r="BZ314" i="24"/>
  <c r="CA314" i="24" s="1"/>
  <c r="BX314" i="24"/>
  <c r="BY314" i="24" s="1"/>
  <c r="BT314" i="24"/>
  <c r="BU314" i="24" s="1"/>
  <c r="BR314" i="24"/>
  <c r="BS314" i="24" s="1"/>
  <c r="BO314" i="24"/>
  <c r="BQ314" i="24" s="1"/>
  <c r="BV314" i="24" s="1"/>
  <c r="BW314" i="24" s="1"/>
  <c r="BN314" i="24"/>
  <c r="BM314" i="24"/>
  <c r="BK314" i="24"/>
  <c r="BJ314" i="24"/>
  <c r="CN313" i="24"/>
  <c r="CO313" i="24" s="1"/>
  <c r="CL313" i="24"/>
  <c r="CM313" i="24" s="1"/>
  <c r="CJ313" i="24"/>
  <c r="CK313" i="24" s="1"/>
  <c r="CH313" i="24"/>
  <c r="CI313" i="24" s="1"/>
  <c r="CF313" i="24"/>
  <c r="CG313" i="24" s="1"/>
  <c r="CD313" i="24"/>
  <c r="CE313" i="24" s="1"/>
  <c r="CB313" i="24"/>
  <c r="CC313" i="24" s="1"/>
  <c r="BZ313" i="24"/>
  <c r="CA313" i="24" s="1"/>
  <c r="BX313" i="24"/>
  <c r="BY313" i="24" s="1"/>
  <c r="BV313" i="24"/>
  <c r="BW313" i="24" s="1"/>
  <c r="BT313" i="24"/>
  <c r="BU313" i="24" s="1"/>
  <c r="BR313" i="24"/>
  <c r="BS313" i="24" s="1"/>
  <c r="BO313" i="24"/>
  <c r="BQ313" i="24" s="1"/>
  <c r="BN313" i="24"/>
  <c r="BM313" i="24"/>
  <c r="BK313" i="24"/>
  <c r="BJ313" i="24"/>
  <c r="CN312" i="24"/>
  <c r="CO312" i="24" s="1"/>
  <c r="CL312" i="24"/>
  <c r="CM312" i="24" s="1"/>
  <c r="CJ312" i="24"/>
  <c r="CK312" i="24" s="1"/>
  <c r="CH312" i="24"/>
  <c r="CI312" i="24" s="1"/>
  <c r="CF312" i="24"/>
  <c r="CG312" i="24" s="1"/>
  <c r="CD312" i="24"/>
  <c r="CE312" i="24" s="1"/>
  <c r="CB312" i="24"/>
  <c r="CC312" i="24" s="1"/>
  <c r="BZ312" i="24"/>
  <c r="CA312" i="24" s="1"/>
  <c r="BX312" i="24"/>
  <c r="BY312" i="24" s="1"/>
  <c r="BV312" i="24"/>
  <c r="BW312" i="24" s="1"/>
  <c r="BT312" i="24"/>
  <c r="BU312" i="24" s="1"/>
  <c r="BR312" i="24"/>
  <c r="BS312" i="24" s="1"/>
  <c r="BO312" i="24"/>
  <c r="BQ312" i="24" s="1"/>
  <c r="BN312" i="24"/>
  <c r="BM312" i="24"/>
  <c r="BK312" i="24"/>
  <c r="BJ312" i="24"/>
  <c r="CN311" i="24"/>
  <c r="CO311" i="24" s="1"/>
  <c r="CL311" i="24"/>
  <c r="CM311" i="24" s="1"/>
  <c r="CJ311" i="24"/>
  <c r="CK311" i="24" s="1"/>
  <c r="CH311" i="24"/>
  <c r="CI311" i="24" s="1"/>
  <c r="CF311" i="24"/>
  <c r="CG311" i="24" s="1"/>
  <c r="CD311" i="24"/>
  <c r="CE311" i="24" s="1"/>
  <c r="CB311" i="24"/>
  <c r="CC311" i="24" s="1"/>
  <c r="BZ311" i="24"/>
  <c r="CA311" i="24" s="1"/>
  <c r="BX311" i="24"/>
  <c r="BY311" i="24" s="1"/>
  <c r="BV311" i="24"/>
  <c r="BW311" i="24" s="1"/>
  <c r="BT311" i="24"/>
  <c r="BU311" i="24" s="1"/>
  <c r="BR311" i="24"/>
  <c r="BS311" i="24" s="1"/>
  <c r="BO311" i="24"/>
  <c r="BQ311" i="24" s="1"/>
  <c r="BN311" i="24"/>
  <c r="BM311" i="24"/>
  <c r="BK311" i="24"/>
  <c r="BJ311" i="24"/>
  <c r="CN310" i="24"/>
  <c r="CO310" i="24" s="1"/>
  <c r="CL310" i="24"/>
  <c r="CM310" i="24" s="1"/>
  <c r="CJ310" i="24"/>
  <c r="CK310" i="24" s="1"/>
  <c r="CH310" i="24"/>
  <c r="CI310" i="24" s="1"/>
  <c r="CF310" i="24"/>
  <c r="CG310" i="24" s="1"/>
  <c r="CD310" i="24"/>
  <c r="CE310" i="24" s="1"/>
  <c r="CB310" i="24"/>
  <c r="CC310" i="24" s="1"/>
  <c r="BZ310" i="24"/>
  <c r="CA310" i="24" s="1"/>
  <c r="BX310" i="24"/>
  <c r="BY310" i="24" s="1"/>
  <c r="BV310" i="24"/>
  <c r="BW310" i="24" s="1"/>
  <c r="BT310" i="24"/>
  <c r="BU310" i="24" s="1"/>
  <c r="BR310" i="24"/>
  <c r="BS310" i="24" s="1"/>
  <c r="BO310" i="24"/>
  <c r="BQ310" i="24" s="1"/>
  <c r="BN310" i="24"/>
  <c r="BM310" i="24"/>
  <c r="BK310" i="24"/>
  <c r="BJ310" i="24"/>
  <c r="CN309" i="24"/>
  <c r="CO309" i="24" s="1"/>
  <c r="CL309" i="24"/>
  <c r="CM309" i="24" s="1"/>
  <c r="CJ309" i="24"/>
  <c r="CK309" i="24" s="1"/>
  <c r="CH309" i="24"/>
  <c r="CI309" i="24" s="1"/>
  <c r="CF309" i="24"/>
  <c r="CG309" i="24" s="1"/>
  <c r="CD309" i="24"/>
  <c r="CE309" i="24" s="1"/>
  <c r="CB309" i="24"/>
  <c r="CC309" i="24" s="1"/>
  <c r="BZ309" i="24"/>
  <c r="CA309" i="24" s="1"/>
  <c r="BX309" i="24"/>
  <c r="BY309" i="24" s="1"/>
  <c r="BV309" i="24"/>
  <c r="BW309" i="24" s="1"/>
  <c r="BT309" i="24"/>
  <c r="BU309" i="24" s="1"/>
  <c r="BR309" i="24"/>
  <c r="BS309" i="24" s="1"/>
  <c r="BO309" i="24"/>
  <c r="BQ309" i="24" s="1"/>
  <c r="BN309" i="24"/>
  <c r="BM309" i="24"/>
  <c r="BK309" i="24"/>
  <c r="BJ309" i="24"/>
  <c r="CN308" i="24"/>
  <c r="CO308" i="24" s="1"/>
  <c r="CL308" i="24"/>
  <c r="CM308" i="24" s="1"/>
  <c r="CJ308" i="24"/>
  <c r="CK308" i="24" s="1"/>
  <c r="CH308" i="24"/>
  <c r="CI308" i="24" s="1"/>
  <c r="CF308" i="24"/>
  <c r="CG308" i="24" s="1"/>
  <c r="CD308" i="24"/>
  <c r="CE308" i="24" s="1"/>
  <c r="CB308" i="24"/>
  <c r="CC308" i="24" s="1"/>
  <c r="BZ308" i="24"/>
  <c r="CA308" i="24" s="1"/>
  <c r="BX308" i="24"/>
  <c r="BY308" i="24" s="1"/>
  <c r="BT308" i="24"/>
  <c r="BU308" i="24" s="1"/>
  <c r="BR308" i="24"/>
  <c r="BS308" i="24" s="1"/>
  <c r="BO308" i="24"/>
  <c r="BQ308" i="24" s="1"/>
  <c r="BV308" i="24" s="1"/>
  <c r="BW308" i="24" s="1"/>
  <c r="BN308" i="24"/>
  <c r="BM308" i="24"/>
  <c r="BK308" i="24"/>
  <c r="BJ308" i="24"/>
  <c r="CN307" i="24"/>
  <c r="CO307" i="24" s="1"/>
  <c r="CL307" i="24"/>
  <c r="CM307" i="24" s="1"/>
  <c r="CJ307" i="24"/>
  <c r="CK307" i="24" s="1"/>
  <c r="CH307" i="24"/>
  <c r="CI307" i="24" s="1"/>
  <c r="CF307" i="24"/>
  <c r="CG307" i="24" s="1"/>
  <c r="CD307" i="24"/>
  <c r="CE307" i="24" s="1"/>
  <c r="CB307" i="24"/>
  <c r="CC307" i="24" s="1"/>
  <c r="BZ307" i="24"/>
  <c r="CA307" i="24" s="1"/>
  <c r="BX307" i="24"/>
  <c r="BY307" i="24" s="1"/>
  <c r="BT307" i="24"/>
  <c r="BU307" i="24" s="1"/>
  <c r="BR307" i="24"/>
  <c r="BS307" i="24" s="1"/>
  <c r="BO307" i="24"/>
  <c r="BQ307" i="24" s="1"/>
  <c r="BV307" i="24" s="1"/>
  <c r="BW307" i="24" s="1"/>
  <c r="BN307" i="24"/>
  <c r="BM307" i="24"/>
  <c r="BK307" i="24"/>
  <c r="BJ307" i="24"/>
  <c r="CN306" i="24"/>
  <c r="CO306" i="24" s="1"/>
  <c r="CL306" i="24"/>
  <c r="CM306" i="24" s="1"/>
  <c r="CJ306" i="24"/>
  <c r="CK306" i="24" s="1"/>
  <c r="CH306" i="24"/>
  <c r="CI306" i="24" s="1"/>
  <c r="CF306" i="24"/>
  <c r="CG306" i="24" s="1"/>
  <c r="CD306" i="24"/>
  <c r="CE306" i="24" s="1"/>
  <c r="CB306" i="24"/>
  <c r="CC306" i="24" s="1"/>
  <c r="BZ306" i="24"/>
  <c r="CA306" i="24" s="1"/>
  <c r="BX306" i="24"/>
  <c r="BY306" i="24" s="1"/>
  <c r="BT306" i="24"/>
  <c r="BU306" i="24" s="1"/>
  <c r="BR306" i="24"/>
  <c r="BS306" i="24" s="1"/>
  <c r="BO306" i="24"/>
  <c r="BQ306" i="24" s="1"/>
  <c r="BV306" i="24" s="1"/>
  <c r="BW306" i="24" s="1"/>
  <c r="BN306" i="24"/>
  <c r="BM306" i="24"/>
  <c r="BK306" i="24"/>
  <c r="BJ306" i="24"/>
  <c r="CN305" i="24"/>
  <c r="CO305" i="24" s="1"/>
  <c r="CL305" i="24"/>
  <c r="CM305" i="24" s="1"/>
  <c r="CJ305" i="24"/>
  <c r="CK305" i="24" s="1"/>
  <c r="CH305" i="24"/>
  <c r="CI305" i="24" s="1"/>
  <c r="CF305" i="24"/>
  <c r="CG305" i="24" s="1"/>
  <c r="CD305" i="24"/>
  <c r="CE305" i="24" s="1"/>
  <c r="CB305" i="24"/>
  <c r="CC305" i="24" s="1"/>
  <c r="BZ305" i="24"/>
  <c r="CA305" i="24" s="1"/>
  <c r="BX305" i="24"/>
  <c r="BY305" i="24" s="1"/>
  <c r="BV305" i="24"/>
  <c r="BW305" i="24" s="1"/>
  <c r="BT305" i="24"/>
  <c r="BU305" i="24" s="1"/>
  <c r="BR305" i="24"/>
  <c r="BS305" i="24" s="1"/>
  <c r="BO305" i="24"/>
  <c r="BQ305" i="24" s="1"/>
  <c r="BN305" i="24"/>
  <c r="BM305" i="24"/>
  <c r="BK305" i="24"/>
  <c r="BJ305" i="24"/>
  <c r="CN304" i="24"/>
  <c r="CO304" i="24" s="1"/>
  <c r="CL304" i="24"/>
  <c r="CM304" i="24" s="1"/>
  <c r="CJ304" i="24"/>
  <c r="CK304" i="24" s="1"/>
  <c r="CH304" i="24"/>
  <c r="CI304" i="24" s="1"/>
  <c r="CF304" i="24"/>
  <c r="CG304" i="24" s="1"/>
  <c r="CD304" i="24"/>
  <c r="CE304" i="24" s="1"/>
  <c r="CB304" i="24"/>
  <c r="CC304" i="24" s="1"/>
  <c r="BZ304" i="24"/>
  <c r="CA304" i="24" s="1"/>
  <c r="BX304" i="24"/>
  <c r="BY304" i="24" s="1"/>
  <c r="BV304" i="24"/>
  <c r="BW304" i="24" s="1"/>
  <c r="BT304" i="24"/>
  <c r="BU304" i="24" s="1"/>
  <c r="BR304" i="24"/>
  <c r="BS304" i="24" s="1"/>
  <c r="BO304" i="24"/>
  <c r="BQ304" i="24" s="1"/>
  <c r="BN304" i="24"/>
  <c r="BM304" i="24"/>
  <c r="BK304" i="24"/>
  <c r="BJ304" i="24"/>
  <c r="CN303" i="24"/>
  <c r="CO303" i="24" s="1"/>
  <c r="CL303" i="24"/>
  <c r="CM303" i="24" s="1"/>
  <c r="CJ303" i="24"/>
  <c r="CK303" i="24" s="1"/>
  <c r="CH303" i="24"/>
  <c r="CI303" i="24" s="1"/>
  <c r="CF303" i="24"/>
  <c r="CG303" i="24" s="1"/>
  <c r="CD303" i="24"/>
  <c r="CE303" i="24" s="1"/>
  <c r="CB303" i="24"/>
  <c r="CC303" i="24" s="1"/>
  <c r="BZ303" i="24"/>
  <c r="CA303" i="24" s="1"/>
  <c r="BX303" i="24"/>
  <c r="BY303" i="24" s="1"/>
  <c r="BV303" i="24"/>
  <c r="BW303" i="24" s="1"/>
  <c r="BT303" i="24"/>
  <c r="BU303" i="24" s="1"/>
  <c r="BR303" i="24"/>
  <c r="BS303" i="24" s="1"/>
  <c r="BO303" i="24"/>
  <c r="BQ303" i="24" s="1"/>
  <c r="BN303" i="24"/>
  <c r="BM303" i="24"/>
  <c r="BK303" i="24"/>
  <c r="BJ303" i="24"/>
  <c r="CN302" i="24"/>
  <c r="CO302" i="24" s="1"/>
  <c r="CL302" i="24"/>
  <c r="CM302" i="24" s="1"/>
  <c r="CJ302" i="24"/>
  <c r="CK302" i="24" s="1"/>
  <c r="CH302" i="24"/>
  <c r="CI302" i="24" s="1"/>
  <c r="CF302" i="24"/>
  <c r="CG302" i="24" s="1"/>
  <c r="CD302" i="24"/>
  <c r="CE302" i="24" s="1"/>
  <c r="CB302" i="24"/>
  <c r="CC302" i="24" s="1"/>
  <c r="BZ302" i="24"/>
  <c r="CA302" i="24" s="1"/>
  <c r="BX302" i="24"/>
  <c r="BY302" i="24" s="1"/>
  <c r="BT302" i="24"/>
  <c r="BU302" i="24" s="1"/>
  <c r="BR302" i="24"/>
  <c r="BS302" i="24" s="1"/>
  <c r="BO302" i="24"/>
  <c r="BQ302" i="24" s="1"/>
  <c r="BV302" i="24" s="1"/>
  <c r="BW302" i="24" s="1"/>
  <c r="BN302" i="24"/>
  <c r="BM302" i="24"/>
  <c r="BK302" i="24"/>
  <c r="BJ302" i="24"/>
  <c r="CN301" i="24"/>
  <c r="CO301" i="24" s="1"/>
  <c r="CL301" i="24"/>
  <c r="CM301" i="24" s="1"/>
  <c r="CJ301" i="24"/>
  <c r="CK301" i="24" s="1"/>
  <c r="CH301" i="24"/>
  <c r="CI301" i="24" s="1"/>
  <c r="CF301" i="24"/>
  <c r="CG301" i="24" s="1"/>
  <c r="CD301" i="24"/>
  <c r="CE301" i="24" s="1"/>
  <c r="CB301" i="24"/>
  <c r="CC301" i="24" s="1"/>
  <c r="BZ301" i="24"/>
  <c r="CA301" i="24" s="1"/>
  <c r="BX301" i="24"/>
  <c r="BY301" i="24" s="1"/>
  <c r="BT301" i="24"/>
  <c r="BU301" i="24" s="1"/>
  <c r="BR301" i="24"/>
  <c r="BS301" i="24" s="1"/>
  <c r="BO301" i="24"/>
  <c r="BQ301" i="24" s="1"/>
  <c r="BV301" i="24" s="1"/>
  <c r="BW301" i="24" s="1"/>
  <c r="BN301" i="24"/>
  <c r="BM301" i="24"/>
  <c r="BK301" i="24"/>
  <c r="BJ301" i="24"/>
  <c r="CN300" i="24"/>
  <c r="CO300" i="24" s="1"/>
  <c r="CL300" i="24"/>
  <c r="CM300" i="24" s="1"/>
  <c r="CJ300" i="24"/>
  <c r="CK300" i="24" s="1"/>
  <c r="CH300" i="24"/>
  <c r="CI300" i="24" s="1"/>
  <c r="CF300" i="24"/>
  <c r="CG300" i="24" s="1"/>
  <c r="CD300" i="24"/>
  <c r="CE300" i="24" s="1"/>
  <c r="CB300" i="24"/>
  <c r="CC300" i="24" s="1"/>
  <c r="BZ300" i="24"/>
  <c r="CA300" i="24" s="1"/>
  <c r="BX300" i="24"/>
  <c r="BY300" i="24" s="1"/>
  <c r="BV300" i="24"/>
  <c r="BW300" i="24" s="1"/>
  <c r="BT300" i="24"/>
  <c r="BU300" i="24" s="1"/>
  <c r="BR300" i="24"/>
  <c r="BS300" i="24" s="1"/>
  <c r="BO300" i="24"/>
  <c r="BQ300" i="24" s="1"/>
  <c r="BN300" i="24"/>
  <c r="BM300" i="24"/>
  <c r="BK300" i="24"/>
  <c r="BJ300" i="24"/>
  <c r="CN299" i="24"/>
  <c r="CO299" i="24" s="1"/>
  <c r="CL299" i="24"/>
  <c r="CM299" i="24" s="1"/>
  <c r="CJ299" i="24"/>
  <c r="CK299" i="24" s="1"/>
  <c r="CH299" i="24"/>
  <c r="CI299" i="24" s="1"/>
  <c r="CF299" i="24"/>
  <c r="CG299" i="24" s="1"/>
  <c r="CD299" i="24"/>
  <c r="CE299" i="24" s="1"/>
  <c r="CB299" i="24"/>
  <c r="CC299" i="24" s="1"/>
  <c r="BZ299" i="24"/>
  <c r="CA299" i="24" s="1"/>
  <c r="BX299" i="24"/>
  <c r="BY299" i="24" s="1"/>
  <c r="BV299" i="24"/>
  <c r="BW299" i="24" s="1"/>
  <c r="BT299" i="24"/>
  <c r="BU299" i="24" s="1"/>
  <c r="BR299" i="24"/>
  <c r="BS299" i="24" s="1"/>
  <c r="BO299" i="24"/>
  <c r="BQ299" i="24" s="1"/>
  <c r="BN299" i="24"/>
  <c r="BM299" i="24"/>
  <c r="BK299" i="24"/>
  <c r="BJ299" i="24"/>
  <c r="CN298" i="24"/>
  <c r="CO298" i="24" s="1"/>
  <c r="CL298" i="24"/>
  <c r="CM298" i="24" s="1"/>
  <c r="CJ298" i="24"/>
  <c r="CK298" i="24" s="1"/>
  <c r="CH298" i="24"/>
  <c r="CI298" i="24" s="1"/>
  <c r="CF298" i="24"/>
  <c r="CG298" i="24" s="1"/>
  <c r="CD298" i="24"/>
  <c r="CE298" i="24" s="1"/>
  <c r="CB298" i="24"/>
  <c r="CC298" i="24" s="1"/>
  <c r="BZ298" i="24"/>
  <c r="CA298" i="24" s="1"/>
  <c r="BX298" i="24"/>
  <c r="BY298" i="24" s="1"/>
  <c r="BT298" i="24"/>
  <c r="BU298" i="24" s="1"/>
  <c r="BR298" i="24"/>
  <c r="BS298" i="24" s="1"/>
  <c r="BO298" i="24"/>
  <c r="BQ298" i="24" s="1"/>
  <c r="BV298" i="24" s="1"/>
  <c r="BW298" i="24" s="1"/>
  <c r="BN298" i="24"/>
  <c r="BM298" i="24"/>
  <c r="BK298" i="24"/>
  <c r="BJ298" i="24"/>
  <c r="CN297" i="24"/>
  <c r="CO297" i="24" s="1"/>
  <c r="CL297" i="24"/>
  <c r="CM297" i="24" s="1"/>
  <c r="CJ297" i="24"/>
  <c r="CK297" i="24" s="1"/>
  <c r="CH297" i="24"/>
  <c r="CI297" i="24" s="1"/>
  <c r="CF297" i="24"/>
  <c r="CG297" i="24" s="1"/>
  <c r="CD297" i="24"/>
  <c r="CE297" i="24" s="1"/>
  <c r="CB297" i="24"/>
  <c r="CC297" i="24" s="1"/>
  <c r="BZ297" i="24"/>
  <c r="CA297" i="24" s="1"/>
  <c r="BX297" i="24"/>
  <c r="BY297" i="24" s="1"/>
  <c r="BV297" i="24"/>
  <c r="BW297" i="24" s="1"/>
  <c r="BT297" i="24"/>
  <c r="BU297" i="24" s="1"/>
  <c r="BR297" i="24"/>
  <c r="BS297" i="24" s="1"/>
  <c r="BO297" i="24"/>
  <c r="BQ297" i="24" s="1"/>
  <c r="BN297" i="24"/>
  <c r="BM297" i="24"/>
  <c r="BK297" i="24"/>
  <c r="BJ297" i="24"/>
  <c r="CN296" i="24"/>
  <c r="CO296" i="24" s="1"/>
  <c r="CL296" i="24"/>
  <c r="CM296" i="24" s="1"/>
  <c r="CJ296" i="24"/>
  <c r="CK296" i="24" s="1"/>
  <c r="CH296" i="24"/>
  <c r="CI296" i="24" s="1"/>
  <c r="CF296" i="24"/>
  <c r="CG296" i="24" s="1"/>
  <c r="CD296" i="24"/>
  <c r="CE296" i="24" s="1"/>
  <c r="CB296" i="24"/>
  <c r="CC296" i="24" s="1"/>
  <c r="BZ296" i="24"/>
  <c r="CA296" i="24" s="1"/>
  <c r="BX296" i="24"/>
  <c r="BY296" i="24" s="1"/>
  <c r="BT296" i="24"/>
  <c r="BU296" i="24" s="1"/>
  <c r="BR296" i="24"/>
  <c r="BS296" i="24" s="1"/>
  <c r="BO296" i="24"/>
  <c r="BQ296" i="24" s="1"/>
  <c r="BV296" i="24" s="1"/>
  <c r="BW296" i="24" s="1"/>
  <c r="BN296" i="24"/>
  <c r="BM296" i="24"/>
  <c r="BK296" i="24"/>
  <c r="BJ296" i="24"/>
  <c r="CN295" i="24"/>
  <c r="CO295" i="24" s="1"/>
  <c r="CL295" i="24"/>
  <c r="CM295" i="24" s="1"/>
  <c r="CJ295" i="24"/>
  <c r="CK295" i="24" s="1"/>
  <c r="CH295" i="24"/>
  <c r="CI295" i="24" s="1"/>
  <c r="CF295" i="24"/>
  <c r="CG295" i="24" s="1"/>
  <c r="CD295" i="24"/>
  <c r="CE295" i="24" s="1"/>
  <c r="CB295" i="24"/>
  <c r="CC295" i="24" s="1"/>
  <c r="BZ295" i="24"/>
  <c r="CA295" i="24" s="1"/>
  <c r="BX295" i="24"/>
  <c r="BY295" i="24" s="1"/>
  <c r="BT295" i="24"/>
  <c r="BU295" i="24" s="1"/>
  <c r="BR295" i="24"/>
  <c r="BS295" i="24" s="1"/>
  <c r="BO295" i="24"/>
  <c r="BQ295" i="24" s="1"/>
  <c r="BV295" i="24" s="1"/>
  <c r="BW295" i="24" s="1"/>
  <c r="BN295" i="24"/>
  <c r="BM295" i="24"/>
  <c r="BK295" i="24"/>
  <c r="BJ295" i="24"/>
  <c r="CN294" i="24"/>
  <c r="CO294" i="24" s="1"/>
  <c r="CL294" i="24"/>
  <c r="CM294" i="24" s="1"/>
  <c r="CJ294" i="24"/>
  <c r="CK294" i="24" s="1"/>
  <c r="CH294" i="24"/>
  <c r="CI294" i="24" s="1"/>
  <c r="CF294" i="24"/>
  <c r="CG294" i="24" s="1"/>
  <c r="CD294" i="24"/>
  <c r="CE294" i="24" s="1"/>
  <c r="CB294" i="24"/>
  <c r="CC294" i="24" s="1"/>
  <c r="BZ294" i="24"/>
  <c r="CA294" i="24" s="1"/>
  <c r="BX294" i="24"/>
  <c r="BY294" i="24" s="1"/>
  <c r="BT294" i="24"/>
  <c r="BU294" i="24" s="1"/>
  <c r="BR294" i="24"/>
  <c r="BS294" i="24" s="1"/>
  <c r="BO294" i="24"/>
  <c r="BQ294" i="24" s="1"/>
  <c r="BV294" i="24" s="1"/>
  <c r="BW294" i="24" s="1"/>
  <c r="BN294" i="24"/>
  <c r="BM294" i="24"/>
  <c r="BK294" i="24"/>
  <c r="BJ294" i="24"/>
  <c r="CN293" i="24"/>
  <c r="CO293" i="24" s="1"/>
  <c r="CL293" i="24"/>
  <c r="CM293" i="24" s="1"/>
  <c r="CJ293" i="24"/>
  <c r="CK293" i="24" s="1"/>
  <c r="CH293" i="24"/>
  <c r="CI293" i="24" s="1"/>
  <c r="CF293" i="24"/>
  <c r="CG293" i="24" s="1"/>
  <c r="CD293" i="24"/>
  <c r="CE293" i="24" s="1"/>
  <c r="CB293" i="24"/>
  <c r="CC293" i="24" s="1"/>
  <c r="BZ293" i="24"/>
  <c r="CA293" i="24" s="1"/>
  <c r="BX293" i="24"/>
  <c r="BY293" i="24" s="1"/>
  <c r="BT293" i="24"/>
  <c r="BU293" i="24" s="1"/>
  <c r="BR293" i="24"/>
  <c r="BS293" i="24" s="1"/>
  <c r="BO293" i="24"/>
  <c r="BQ293" i="24" s="1"/>
  <c r="BV293" i="24" s="1"/>
  <c r="BW293" i="24" s="1"/>
  <c r="BN293" i="24"/>
  <c r="BM293" i="24"/>
  <c r="BK293" i="24"/>
  <c r="BJ293" i="24"/>
  <c r="CN292" i="24"/>
  <c r="CO292" i="24" s="1"/>
  <c r="CL292" i="24"/>
  <c r="CM292" i="24" s="1"/>
  <c r="CJ292" i="24"/>
  <c r="CK292" i="24" s="1"/>
  <c r="CH292" i="24"/>
  <c r="CI292" i="24" s="1"/>
  <c r="CF292" i="24"/>
  <c r="CG292" i="24" s="1"/>
  <c r="CD292" i="24"/>
  <c r="CE292" i="24" s="1"/>
  <c r="CB292" i="24"/>
  <c r="CC292" i="24" s="1"/>
  <c r="BZ292" i="24"/>
  <c r="CA292" i="24" s="1"/>
  <c r="BX292" i="24"/>
  <c r="BY292" i="24" s="1"/>
  <c r="BV292" i="24"/>
  <c r="BW292" i="24" s="1"/>
  <c r="BT292" i="24"/>
  <c r="BU292" i="24" s="1"/>
  <c r="BR292" i="24"/>
  <c r="BS292" i="24" s="1"/>
  <c r="BO292" i="24"/>
  <c r="BQ292" i="24" s="1"/>
  <c r="BN292" i="24"/>
  <c r="BM292" i="24"/>
  <c r="BK292" i="24"/>
  <c r="BJ292" i="24"/>
  <c r="CN291" i="24"/>
  <c r="CO291" i="24" s="1"/>
  <c r="CL291" i="24"/>
  <c r="CM291" i="24" s="1"/>
  <c r="CJ291" i="24"/>
  <c r="CK291" i="24" s="1"/>
  <c r="CH291" i="24"/>
  <c r="CI291" i="24" s="1"/>
  <c r="CF291" i="24"/>
  <c r="CG291" i="24" s="1"/>
  <c r="CD291" i="24"/>
  <c r="CE291" i="24" s="1"/>
  <c r="CB291" i="24"/>
  <c r="CC291" i="24" s="1"/>
  <c r="BZ291" i="24"/>
  <c r="CA291" i="24" s="1"/>
  <c r="BX291" i="24"/>
  <c r="BY291" i="24" s="1"/>
  <c r="BT291" i="24"/>
  <c r="BU291" i="24" s="1"/>
  <c r="BR291" i="24"/>
  <c r="BS291" i="24" s="1"/>
  <c r="BO291" i="24"/>
  <c r="BQ291" i="24" s="1"/>
  <c r="BV291" i="24" s="1"/>
  <c r="BW291" i="24" s="1"/>
  <c r="BN291" i="24"/>
  <c r="BM291" i="24"/>
  <c r="BK291" i="24"/>
  <c r="BJ291" i="24"/>
  <c r="CN290" i="24"/>
  <c r="CO290" i="24" s="1"/>
  <c r="CL290" i="24"/>
  <c r="CM290" i="24" s="1"/>
  <c r="CJ290" i="24"/>
  <c r="CK290" i="24" s="1"/>
  <c r="CH290" i="24"/>
  <c r="CI290" i="24" s="1"/>
  <c r="CF290" i="24"/>
  <c r="CG290" i="24" s="1"/>
  <c r="CD290" i="24"/>
  <c r="CE290" i="24" s="1"/>
  <c r="CB290" i="24"/>
  <c r="CC290" i="24" s="1"/>
  <c r="BZ290" i="24"/>
  <c r="CA290" i="24" s="1"/>
  <c r="BX290" i="24"/>
  <c r="BY290" i="24" s="1"/>
  <c r="BT290" i="24"/>
  <c r="BU290" i="24" s="1"/>
  <c r="BR290" i="24"/>
  <c r="BS290" i="24" s="1"/>
  <c r="BO290" i="24"/>
  <c r="BQ290" i="24" s="1"/>
  <c r="BV290" i="24" s="1"/>
  <c r="BW290" i="24" s="1"/>
  <c r="BN290" i="24"/>
  <c r="BM290" i="24"/>
  <c r="BK290" i="24"/>
  <c r="BJ290" i="24"/>
  <c r="CN289" i="24"/>
  <c r="CO289" i="24" s="1"/>
  <c r="CL289" i="24"/>
  <c r="CM289" i="24" s="1"/>
  <c r="CJ289" i="24"/>
  <c r="CK289" i="24" s="1"/>
  <c r="CH289" i="24"/>
  <c r="CI289" i="24" s="1"/>
  <c r="CF289" i="24"/>
  <c r="CG289" i="24" s="1"/>
  <c r="CD289" i="24"/>
  <c r="CE289" i="24" s="1"/>
  <c r="CB289" i="24"/>
  <c r="CC289" i="24" s="1"/>
  <c r="BZ289" i="24"/>
  <c r="CA289" i="24" s="1"/>
  <c r="BX289" i="24"/>
  <c r="BY289" i="24" s="1"/>
  <c r="BV289" i="24"/>
  <c r="BW289" i="24" s="1"/>
  <c r="BT289" i="24"/>
  <c r="BU289" i="24" s="1"/>
  <c r="BR289" i="24"/>
  <c r="BS289" i="24" s="1"/>
  <c r="BO289" i="24"/>
  <c r="BQ289" i="24" s="1"/>
  <c r="BN289" i="24"/>
  <c r="BM289" i="24"/>
  <c r="BK289" i="24"/>
  <c r="BJ289" i="24"/>
  <c r="CN288" i="24"/>
  <c r="CO288" i="24" s="1"/>
  <c r="CL288" i="24"/>
  <c r="CM288" i="24" s="1"/>
  <c r="CJ288" i="24"/>
  <c r="CK288" i="24" s="1"/>
  <c r="CH288" i="24"/>
  <c r="CI288" i="24" s="1"/>
  <c r="CF288" i="24"/>
  <c r="CG288" i="24" s="1"/>
  <c r="CD288" i="24"/>
  <c r="CE288" i="24" s="1"/>
  <c r="CB288" i="24"/>
  <c r="CC288" i="24" s="1"/>
  <c r="BZ288" i="24"/>
  <c r="CA288" i="24" s="1"/>
  <c r="BX288" i="24"/>
  <c r="BY288" i="24" s="1"/>
  <c r="BV288" i="24"/>
  <c r="BW288" i="24" s="1"/>
  <c r="BT288" i="24"/>
  <c r="BU288" i="24" s="1"/>
  <c r="BR288" i="24"/>
  <c r="BS288" i="24" s="1"/>
  <c r="BO288" i="24"/>
  <c r="BQ288" i="24" s="1"/>
  <c r="BN288" i="24"/>
  <c r="BM288" i="24"/>
  <c r="BK288" i="24"/>
  <c r="BJ288" i="24"/>
  <c r="CN287" i="24"/>
  <c r="CO287" i="24" s="1"/>
  <c r="CL287" i="24"/>
  <c r="CM287" i="24" s="1"/>
  <c r="CJ287" i="24"/>
  <c r="CK287" i="24" s="1"/>
  <c r="CH287" i="24"/>
  <c r="CI287" i="24" s="1"/>
  <c r="CF287" i="24"/>
  <c r="CG287" i="24" s="1"/>
  <c r="CD287" i="24"/>
  <c r="CE287" i="24" s="1"/>
  <c r="CB287" i="24"/>
  <c r="CC287" i="24" s="1"/>
  <c r="BZ287" i="24"/>
  <c r="CA287" i="24" s="1"/>
  <c r="BX287" i="24"/>
  <c r="BY287" i="24" s="1"/>
  <c r="BV287" i="24"/>
  <c r="BW287" i="24" s="1"/>
  <c r="BT287" i="24"/>
  <c r="BU287" i="24" s="1"/>
  <c r="BR287" i="24"/>
  <c r="BS287" i="24" s="1"/>
  <c r="BO287" i="24"/>
  <c r="BQ287" i="24" s="1"/>
  <c r="BN287" i="24"/>
  <c r="BM287" i="24"/>
  <c r="BK287" i="24"/>
  <c r="BJ287" i="24"/>
  <c r="CN286" i="24"/>
  <c r="CO286" i="24" s="1"/>
  <c r="CL286" i="24"/>
  <c r="CM286" i="24" s="1"/>
  <c r="CJ286" i="24"/>
  <c r="CK286" i="24" s="1"/>
  <c r="CH286" i="24"/>
  <c r="CI286" i="24" s="1"/>
  <c r="CF286" i="24"/>
  <c r="CG286" i="24" s="1"/>
  <c r="CD286" i="24"/>
  <c r="CE286" i="24" s="1"/>
  <c r="CB286" i="24"/>
  <c r="CC286" i="24" s="1"/>
  <c r="BZ286" i="24"/>
  <c r="CA286" i="24" s="1"/>
  <c r="BX286" i="24"/>
  <c r="BY286" i="24" s="1"/>
  <c r="BT286" i="24"/>
  <c r="BU286" i="24" s="1"/>
  <c r="BR286" i="24"/>
  <c r="BS286" i="24" s="1"/>
  <c r="BO286" i="24"/>
  <c r="BQ286" i="24" s="1"/>
  <c r="BV286" i="24" s="1"/>
  <c r="BW286" i="24" s="1"/>
  <c r="BN286" i="24"/>
  <c r="BM286" i="24"/>
  <c r="BK286" i="24"/>
  <c r="BJ286" i="24"/>
  <c r="CN285" i="24"/>
  <c r="CO285" i="24" s="1"/>
  <c r="CL285" i="24"/>
  <c r="CM285" i="24" s="1"/>
  <c r="CJ285" i="24"/>
  <c r="CK285" i="24" s="1"/>
  <c r="CH285" i="24"/>
  <c r="CI285" i="24" s="1"/>
  <c r="CF285" i="24"/>
  <c r="CG285" i="24" s="1"/>
  <c r="CD285" i="24"/>
  <c r="CE285" i="24" s="1"/>
  <c r="CB285" i="24"/>
  <c r="CC285" i="24" s="1"/>
  <c r="BZ285" i="24"/>
  <c r="CA285" i="24" s="1"/>
  <c r="BX285" i="24"/>
  <c r="BY285" i="24" s="1"/>
  <c r="BV285" i="24"/>
  <c r="BW285" i="24" s="1"/>
  <c r="BT285" i="24"/>
  <c r="BU285" i="24" s="1"/>
  <c r="BR285" i="24"/>
  <c r="BS285" i="24" s="1"/>
  <c r="BO285" i="24"/>
  <c r="BQ285" i="24" s="1"/>
  <c r="BN285" i="24"/>
  <c r="BM285" i="24"/>
  <c r="BK285" i="24"/>
  <c r="BJ285" i="24"/>
  <c r="CN284" i="24"/>
  <c r="CO284" i="24" s="1"/>
  <c r="CL284" i="24"/>
  <c r="CM284" i="24" s="1"/>
  <c r="CJ284" i="24"/>
  <c r="CK284" i="24" s="1"/>
  <c r="CH284" i="24"/>
  <c r="CI284" i="24" s="1"/>
  <c r="CF284" i="24"/>
  <c r="CG284" i="24" s="1"/>
  <c r="CD284" i="24"/>
  <c r="CE284" i="24" s="1"/>
  <c r="CB284" i="24"/>
  <c r="CC284" i="24" s="1"/>
  <c r="BZ284" i="24"/>
  <c r="CA284" i="24" s="1"/>
  <c r="BX284" i="24"/>
  <c r="BY284" i="24" s="1"/>
  <c r="BV284" i="24"/>
  <c r="BW284" i="24" s="1"/>
  <c r="BT284" i="24"/>
  <c r="BU284" i="24" s="1"/>
  <c r="BR284" i="24"/>
  <c r="BS284" i="24" s="1"/>
  <c r="BO284" i="24"/>
  <c r="BQ284" i="24" s="1"/>
  <c r="BN284" i="24"/>
  <c r="BM284" i="24"/>
  <c r="BK284" i="24"/>
  <c r="BJ284" i="24"/>
  <c r="CN283" i="24"/>
  <c r="CO283" i="24" s="1"/>
  <c r="CL283" i="24"/>
  <c r="CM283" i="24" s="1"/>
  <c r="CJ283" i="24"/>
  <c r="CK283" i="24" s="1"/>
  <c r="CH283" i="24"/>
  <c r="CI283" i="24" s="1"/>
  <c r="CF283" i="24"/>
  <c r="CG283" i="24" s="1"/>
  <c r="CD283" i="24"/>
  <c r="CE283" i="24" s="1"/>
  <c r="CB283" i="24"/>
  <c r="CC283" i="24" s="1"/>
  <c r="BZ283" i="24"/>
  <c r="CA283" i="24" s="1"/>
  <c r="BX283" i="24"/>
  <c r="BY283" i="24" s="1"/>
  <c r="BT283" i="24"/>
  <c r="BU283" i="24" s="1"/>
  <c r="BR283" i="24"/>
  <c r="BS283" i="24" s="1"/>
  <c r="BO283" i="24"/>
  <c r="BQ283" i="24" s="1"/>
  <c r="BV283" i="24" s="1"/>
  <c r="BW283" i="24" s="1"/>
  <c r="BN283" i="24"/>
  <c r="BM283" i="24"/>
  <c r="BK283" i="24"/>
  <c r="BJ283" i="24"/>
  <c r="CN282" i="24"/>
  <c r="CO282" i="24" s="1"/>
  <c r="CL282" i="24"/>
  <c r="CM282" i="24" s="1"/>
  <c r="CJ282" i="24"/>
  <c r="CK282" i="24" s="1"/>
  <c r="CH282" i="24"/>
  <c r="CI282" i="24" s="1"/>
  <c r="CF282" i="24"/>
  <c r="CG282" i="24" s="1"/>
  <c r="CD282" i="24"/>
  <c r="CE282" i="24" s="1"/>
  <c r="CB282" i="24"/>
  <c r="CC282" i="24" s="1"/>
  <c r="BZ282" i="24"/>
  <c r="CA282" i="24" s="1"/>
  <c r="BX282" i="24"/>
  <c r="BY282" i="24" s="1"/>
  <c r="BV282" i="24"/>
  <c r="BW282" i="24" s="1"/>
  <c r="BT282" i="24"/>
  <c r="BU282" i="24" s="1"/>
  <c r="BR282" i="24"/>
  <c r="BS282" i="24" s="1"/>
  <c r="BO282" i="24"/>
  <c r="BQ282" i="24" s="1"/>
  <c r="BN282" i="24"/>
  <c r="BM282" i="24"/>
  <c r="BK282" i="24"/>
  <c r="BJ282" i="24"/>
  <c r="CN281" i="24"/>
  <c r="CO281" i="24" s="1"/>
  <c r="CL281" i="24"/>
  <c r="CM281" i="24" s="1"/>
  <c r="CJ281" i="24"/>
  <c r="CK281" i="24" s="1"/>
  <c r="CH281" i="24"/>
  <c r="CI281" i="24" s="1"/>
  <c r="CF281" i="24"/>
  <c r="CG281" i="24" s="1"/>
  <c r="CD281" i="24"/>
  <c r="CE281" i="24" s="1"/>
  <c r="CB281" i="24"/>
  <c r="CC281" i="24" s="1"/>
  <c r="BZ281" i="24"/>
  <c r="CA281" i="24" s="1"/>
  <c r="BX281" i="24"/>
  <c r="BY281" i="24" s="1"/>
  <c r="BT281" i="24"/>
  <c r="BU281" i="24" s="1"/>
  <c r="BR281" i="24"/>
  <c r="BS281" i="24" s="1"/>
  <c r="BO281" i="24"/>
  <c r="BQ281" i="24" s="1"/>
  <c r="BV281" i="24" s="1"/>
  <c r="BW281" i="24" s="1"/>
  <c r="BN281" i="24"/>
  <c r="BM281" i="24"/>
  <c r="BK281" i="24"/>
  <c r="BJ281" i="24"/>
  <c r="CN280" i="24"/>
  <c r="CO280" i="24" s="1"/>
  <c r="CL280" i="24"/>
  <c r="CM280" i="24" s="1"/>
  <c r="CJ280" i="24"/>
  <c r="CK280" i="24" s="1"/>
  <c r="CH280" i="24"/>
  <c r="CI280" i="24" s="1"/>
  <c r="CF280" i="24"/>
  <c r="CG280" i="24" s="1"/>
  <c r="CD280" i="24"/>
  <c r="CE280" i="24" s="1"/>
  <c r="CB280" i="24"/>
  <c r="CC280" i="24" s="1"/>
  <c r="BZ280" i="24"/>
  <c r="CA280" i="24" s="1"/>
  <c r="BX280" i="24"/>
  <c r="BY280" i="24" s="1"/>
  <c r="BV280" i="24"/>
  <c r="BW280" i="24" s="1"/>
  <c r="BT280" i="24"/>
  <c r="BU280" i="24" s="1"/>
  <c r="BR280" i="24"/>
  <c r="BS280" i="24" s="1"/>
  <c r="BO280" i="24"/>
  <c r="BQ280" i="24" s="1"/>
  <c r="BN280" i="24"/>
  <c r="BM280" i="24"/>
  <c r="BK280" i="24"/>
  <c r="BJ280" i="24"/>
  <c r="CN279" i="24"/>
  <c r="CO279" i="24" s="1"/>
  <c r="CL279" i="24"/>
  <c r="CM279" i="24" s="1"/>
  <c r="CJ279" i="24"/>
  <c r="CK279" i="24" s="1"/>
  <c r="CH279" i="24"/>
  <c r="CI279" i="24" s="1"/>
  <c r="CF279" i="24"/>
  <c r="CG279" i="24" s="1"/>
  <c r="CD279" i="24"/>
  <c r="CE279" i="24" s="1"/>
  <c r="CB279" i="24"/>
  <c r="CC279" i="24" s="1"/>
  <c r="BZ279" i="24"/>
  <c r="CA279" i="24" s="1"/>
  <c r="BX279" i="24"/>
  <c r="BY279" i="24" s="1"/>
  <c r="BV279" i="24"/>
  <c r="BW279" i="24" s="1"/>
  <c r="BT279" i="24"/>
  <c r="BU279" i="24" s="1"/>
  <c r="BR279" i="24"/>
  <c r="BS279" i="24" s="1"/>
  <c r="BO279" i="24"/>
  <c r="BQ279" i="24" s="1"/>
  <c r="BN279" i="24"/>
  <c r="BM279" i="24"/>
  <c r="BK279" i="24"/>
  <c r="BJ279" i="24"/>
  <c r="CN278" i="24"/>
  <c r="CO278" i="24" s="1"/>
  <c r="CL278" i="24"/>
  <c r="CM278" i="24" s="1"/>
  <c r="CJ278" i="24"/>
  <c r="CK278" i="24" s="1"/>
  <c r="CH278" i="24"/>
  <c r="CI278" i="24" s="1"/>
  <c r="CF278" i="24"/>
  <c r="CG278" i="24" s="1"/>
  <c r="CD278" i="24"/>
  <c r="CE278" i="24" s="1"/>
  <c r="CB278" i="24"/>
  <c r="CC278" i="24" s="1"/>
  <c r="BZ278" i="24"/>
  <c r="CA278" i="24" s="1"/>
  <c r="BX278" i="24"/>
  <c r="BY278" i="24" s="1"/>
  <c r="BV278" i="24"/>
  <c r="BW278" i="24" s="1"/>
  <c r="BT278" i="24"/>
  <c r="BU278" i="24" s="1"/>
  <c r="BR278" i="24"/>
  <c r="BS278" i="24" s="1"/>
  <c r="BO278" i="24"/>
  <c r="BQ278" i="24" s="1"/>
  <c r="BN278" i="24"/>
  <c r="BM278" i="24"/>
  <c r="BK278" i="24"/>
  <c r="BJ278" i="24"/>
  <c r="CN277" i="24"/>
  <c r="CO277" i="24" s="1"/>
  <c r="CL277" i="24"/>
  <c r="CM277" i="24" s="1"/>
  <c r="CJ277" i="24"/>
  <c r="CK277" i="24" s="1"/>
  <c r="CH277" i="24"/>
  <c r="CI277" i="24" s="1"/>
  <c r="CF277" i="24"/>
  <c r="CG277" i="24" s="1"/>
  <c r="CD277" i="24"/>
  <c r="CE277" i="24" s="1"/>
  <c r="CB277" i="24"/>
  <c r="CC277" i="24" s="1"/>
  <c r="BZ277" i="24"/>
  <c r="CA277" i="24" s="1"/>
  <c r="BX277" i="24"/>
  <c r="BY277" i="24" s="1"/>
  <c r="BV277" i="24"/>
  <c r="BW277" i="24" s="1"/>
  <c r="BT277" i="24"/>
  <c r="BU277" i="24" s="1"/>
  <c r="BR277" i="24"/>
  <c r="BS277" i="24" s="1"/>
  <c r="BO277" i="24"/>
  <c r="BQ277" i="24" s="1"/>
  <c r="BN277" i="24"/>
  <c r="BM277" i="24"/>
  <c r="BK277" i="24"/>
  <c r="BJ277" i="24"/>
  <c r="CN276" i="24"/>
  <c r="CO276" i="24" s="1"/>
  <c r="CL276" i="24"/>
  <c r="CM276" i="24" s="1"/>
  <c r="CJ276" i="24"/>
  <c r="CK276" i="24" s="1"/>
  <c r="CH276" i="24"/>
  <c r="CI276" i="24" s="1"/>
  <c r="CF276" i="24"/>
  <c r="CG276" i="24" s="1"/>
  <c r="CD276" i="24"/>
  <c r="CE276" i="24" s="1"/>
  <c r="CB276" i="24"/>
  <c r="CC276" i="24" s="1"/>
  <c r="BZ276" i="24"/>
  <c r="CA276" i="24" s="1"/>
  <c r="BX276" i="24"/>
  <c r="BY276" i="24" s="1"/>
  <c r="BV276" i="24"/>
  <c r="BW276" i="24" s="1"/>
  <c r="BT276" i="24"/>
  <c r="BU276" i="24" s="1"/>
  <c r="BR276" i="24"/>
  <c r="BS276" i="24" s="1"/>
  <c r="BO276" i="24"/>
  <c r="BQ276" i="24" s="1"/>
  <c r="BN276" i="24"/>
  <c r="BM276" i="24"/>
  <c r="BK276" i="24"/>
  <c r="BJ276" i="24"/>
  <c r="CN275" i="24"/>
  <c r="CO275" i="24" s="1"/>
  <c r="CL275" i="24"/>
  <c r="CM275" i="24" s="1"/>
  <c r="CJ275" i="24"/>
  <c r="CK275" i="24" s="1"/>
  <c r="CH275" i="24"/>
  <c r="CI275" i="24" s="1"/>
  <c r="CF275" i="24"/>
  <c r="CG275" i="24" s="1"/>
  <c r="CD275" i="24"/>
  <c r="CE275" i="24" s="1"/>
  <c r="CB275" i="24"/>
  <c r="CC275" i="24" s="1"/>
  <c r="BZ275" i="24"/>
  <c r="CA275" i="24" s="1"/>
  <c r="BX275" i="24"/>
  <c r="BY275" i="24" s="1"/>
  <c r="BV275" i="24"/>
  <c r="BW275" i="24" s="1"/>
  <c r="BT275" i="24"/>
  <c r="BU275" i="24" s="1"/>
  <c r="BR275" i="24"/>
  <c r="BS275" i="24" s="1"/>
  <c r="BO275" i="24"/>
  <c r="BQ275" i="24" s="1"/>
  <c r="BN275" i="24"/>
  <c r="BM275" i="24"/>
  <c r="BK275" i="24"/>
  <c r="BJ275" i="24"/>
  <c r="CN274" i="24"/>
  <c r="CO274" i="24" s="1"/>
  <c r="CL274" i="24"/>
  <c r="CM274" i="24" s="1"/>
  <c r="CJ274" i="24"/>
  <c r="CK274" i="24" s="1"/>
  <c r="CH274" i="24"/>
  <c r="CI274" i="24" s="1"/>
  <c r="CF274" i="24"/>
  <c r="CG274" i="24" s="1"/>
  <c r="CD274" i="24"/>
  <c r="CE274" i="24" s="1"/>
  <c r="CB274" i="24"/>
  <c r="CC274" i="24" s="1"/>
  <c r="BZ274" i="24"/>
  <c r="CA274" i="24" s="1"/>
  <c r="BX274" i="24"/>
  <c r="BY274" i="24" s="1"/>
  <c r="BT274" i="24"/>
  <c r="BU274" i="24" s="1"/>
  <c r="BR274" i="24"/>
  <c r="BS274" i="24" s="1"/>
  <c r="BO274" i="24"/>
  <c r="BQ274" i="24" s="1"/>
  <c r="BV274" i="24" s="1"/>
  <c r="BW274" i="24" s="1"/>
  <c r="BN274" i="24"/>
  <c r="BM274" i="24"/>
  <c r="BK274" i="24"/>
  <c r="BJ274" i="24"/>
  <c r="CN273" i="24"/>
  <c r="CO273" i="24" s="1"/>
  <c r="CL273" i="24"/>
  <c r="CM273" i="24" s="1"/>
  <c r="CJ273" i="24"/>
  <c r="CK273" i="24" s="1"/>
  <c r="CH273" i="24"/>
  <c r="CI273" i="24" s="1"/>
  <c r="CF273" i="24"/>
  <c r="CG273" i="24" s="1"/>
  <c r="CD273" i="24"/>
  <c r="CE273" i="24" s="1"/>
  <c r="CB273" i="24"/>
  <c r="CC273" i="24" s="1"/>
  <c r="BZ273" i="24"/>
  <c r="CA273" i="24" s="1"/>
  <c r="BX273" i="24"/>
  <c r="BY273" i="24" s="1"/>
  <c r="BV273" i="24"/>
  <c r="BW273" i="24" s="1"/>
  <c r="BT273" i="24"/>
  <c r="BU273" i="24" s="1"/>
  <c r="BR273" i="24"/>
  <c r="BS273" i="24" s="1"/>
  <c r="BO273" i="24"/>
  <c r="BQ273" i="24" s="1"/>
  <c r="BN273" i="24"/>
  <c r="BM273" i="24"/>
  <c r="BK273" i="24"/>
  <c r="BJ273" i="24"/>
  <c r="CN272" i="24"/>
  <c r="CO272" i="24" s="1"/>
  <c r="CL272" i="24"/>
  <c r="CM272" i="24" s="1"/>
  <c r="CJ272" i="24"/>
  <c r="CK272" i="24" s="1"/>
  <c r="CH272" i="24"/>
  <c r="CI272" i="24" s="1"/>
  <c r="CF272" i="24"/>
  <c r="CG272" i="24" s="1"/>
  <c r="CD272" i="24"/>
  <c r="CE272" i="24" s="1"/>
  <c r="CB272" i="24"/>
  <c r="CC272" i="24" s="1"/>
  <c r="BZ272" i="24"/>
  <c r="CA272" i="24" s="1"/>
  <c r="BX272" i="24"/>
  <c r="BY272" i="24" s="1"/>
  <c r="BV272" i="24"/>
  <c r="BW272" i="24" s="1"/>
  <c r="BT272" i="24"/>
  <c r="BU272" i="24" s="1"/>
  <c r="BR272" i="24"/>
  <c r="BS272" i="24" s="1"/>
  <c r="BO272" i="24"/>
  <c r="BQ272" i="24" s="1"/>
  <c r="BN272" i="24"/>
  <c r="BM272" i="24"/>
  <c r="BK272" i="24"/>
  <c r="BJ272" i="24"/>
  <c r="CN271" i="24"/>
  <c r="CO271" i="24" s="1"/>
  <c r="CL271" i="24"/>
  <c r="CM271" i="24" s="1"/>
  <c r="CJ271" i="24"/>
  <c r="CK271" i="24" s="1"/>
  <c r="CH271" i="24"/>
  <c r="CI271" i="24" s="1"/>
  <c r="CF271" i="24"/>
  <c r="CG271" i="24" s="1"/>
  <c r="CD271" i="24"/>
  <c r="CE271" i="24" s="1"/>
  <c r="CB271" i="24"/>
  <c r="CC271" i="24" s="1"/>
  <c r="BZ271" i="24"/>
  <c r="CA271" i="24" s="1"/>
  <c r="BT271" i="24"/>
  <c r="BU271" i="24" s="1"/>
  <c r="BR271" i="24"/>
  <c r="BS271" i="24" s="1"/>
  <c r="BO271" i="24"/>
  <c r="BQ271" i="24" s="1"/>
  <c r="BV271" i="24" s="1"/>
  <c r="BW271" i="24" s="1"/>
  <c r="BN271" i="24"/>
  <c r="BM271" i="24"/>
  <c r="BK271" i="24"/>
  <c r="BJ271" i="24"/>
  <c r="CN270" i="24"/>
  <c r="CO270" i="24" s="1"/>
  <c r="CL270" i="24"/>
  <c r="CM270" i="24" s="1"/>
  <c r="CJ270" i="24"/>
  <c r="CK270" i="24" s="1"/>
  <c r="CH270" i="24"/>
  <c r="CI270" i="24" s="1"/>
  <c r="CF270" i="24"/>
  <c r="CG270" i="24" s="1"/>
  <c r="CD270" i="24"/>
  <c r="CE270" i="24" s="1"/>
  <c r="CB270" i="24"/>
  <c r="CC270" i="24" s="1"/>
  <c r="BZ270" i="24"/>
  <c r="CA270" i="24" s="1"/>
  <c r="BX270" i="24"/>
  <c r="BY270" i="24" s="1"/>
  <c r="BT270" i="24"/>
  <c r="BU270" i="24" s="1"/>
  <c r="BR270" i="24"/>
  <c r="BS270" i="24" s="1"/>
  <c r="BO270" i="24"/>
  <c r="BQ270" i="24" s="1"/>
  <c r="BV270" i="24" s="1"/>
  <c r="BW270" i="24" s="1"/>
  <c r="BN270" i="24"/>
  <c r="BM270" i="24"/>
  <c r="BK270" i="24"/>
  <c r="BJ270" i="24"/>
  <c r="CN269" i="24"/>
  <c r="CO269" i="24" s="1"/>
  <c r="CL269" i="24"/>
  <c r="CM269" i="24" s="1"/>
  <c r="CJ269" i="24"/>
  <c r="CK269" i="24" s="1"/>
  <c r="CH269" i="24"/>
  <c r="CI269" i="24" s="1"/>
  <c r="CF269" i="24"/>
  <c r="CG269" i="24" s="1"/>
  <c r="CD269" i="24"/>
  <c r="CE269" i="24" s="1"/>
  <c r="CB269" i="24"/>
  <c r="CC269" i="24" s="1"/>
  <c r="BZ269" i="24"/>
  <c r="CA269" i="24" s="1"/>
  <c r="BX269" i="24"/>
  <c r="BY269" i="24" s="1"/>
  <c r="BT269" i="24"/>
  <c r="BU269" i="24" s="1"/>
  <c r="BR269" i="24"/>
  <c r="BS269" i="24" s="1"/>
  <c r="BO269" i="24"/>
  <c r="BQ269" i="24" s="1"/>
  <c r="BV269" i="24" s="1"/>
  <c r="BW269" i="24" s="1"/>
  <c r="BN269" i="24"/>
  <c r="BM269" i="24"/>
  <c r="BK269" i="24"/>
  <c r="BJ269" i="24"/>
  <c r="CN268" i="24"/>
  <c r="CO268" i="24" s="1"/>
  <c r="CL268" i="24"/>
  <c r="CM268" i="24" s="1"/>
  <c r="CJ268" i="24"/>
  <c r="CK268" i="24" s="1"/>
  <c r="CH268" i="24"/>
  <c r="CI268" i="24" s="1"/>
  <c r="CF268" i="24"/>
  <c r="CG268" i="24" s="1"/>
  <c r="CD268" i="24"/>
  <c r="CE268" i="24" s="1"/>
  <c r="CB268" i="24"/>
  <c r="CC268" i="24" s="1"/>
  <c r="BZ268" i="24"/>
  <c r="CA268" i="24" s="1"/>
  <c r="BX268" i="24"/>
  <c r="BY268" i="24" s="1"/>
  <c r="BV268" i="24"/>
  <c r="BW268" i="24" s="1"/>
  <c r="BT268" i="24"/>
  <c r="BU268" i="24" s="1"/>
  <c r="BR268" i="24"/>
  <c r="BS268" i="24" s="1"/>
  <c r="BO268" i="24"/>
  <c r="BQ268" i="24" s="1"/>
  <c r="BN268" i="24"/>
  <c r="BM268" i="24"/>
  <c r="BK268" i="24"/>
  <c r="BJ268" i="24"/>
  <c r="CN267" i="24"/>
  <c r="CO267" i="24" s="1"/>
  <c r="CL267" i="24"/>
  <c r="CM267" i="24" s="1"/>
  <c r="CJ267" i="24"/>
  <c r="CK267" i="24" s="1"/>
  <c r="CH267" i="24"/>
  <c r="CI267" i="24" s="1"/>
  <c r="CF267" i="24"/>
  <c r="CG267" i="24" s="1"/>
  <c r="CD267" i="24"/>
  <c r="CE267" i="24" s="1"/>
  <c r="CB267" i="24"/>
  <c r="CC267" i="24" s="1"/>
  <c r="BZ267" i="24"/>
  <c r="CA267" i="24" s="1"/>
  <c r="BX267" i="24"/>
  <c r="BY267" i="24" s="1"/>
  <c r="BT267" i="24"/>
  <c r="BU267" i="24" s="1"/>
  <c r="BR267" i="24"/>
  <c r="BS267" i="24" s="1"/>
  <c r="BO267" i="24"/>
  <c r="BQ267" i="24" s="1"/>
  <c r="BV267" i="24" s="1"/>
  <c r="BW267" i="24" s="1"/>
  <c r="BN267" i="24"/>
  <c r="BM267" i="24"/>
  <c r="BK267" i="24"/>
  <c r="BJ267" i="24"/>
  <c r="CN266" i="24"/>
  <c r="CO266" i="24" s="1"/>
  <c r="CL266" i="24"/>
  <c r="CM266" i="24" s="1"/>
  <c r="CJ266" i="24"/>
  <c r="CK266" i="24" s="1"/>
  <c r="CH266" i="24"/>
  <c r="CI266" i="24" s="1"/>
  <c r="CF266" i="24"/>
  <c r="CG266" i="24" s="1"/>
  <c r="CD266" i="24"/>
  <c r="CE266" i="24" s="1"/>
  <c r="CB266" i="24"/>
  <c r="CC266" i="24" s="1"/>
  <c r="BZ266" i="24"/>
  <c r="CA266" i="24" s="1"/>
  <c r="BX266" i="24"/>
  <c r="BY266" i="24" s="1"/>
  <c r="BV266" i="24"/>
  <c r="BW266" i="24" s="1"/>
  <c r="BT266" i="24"/>
  <c r="BU266" i="24" s="1"/>
  <c r="BR266" i="24"/>
  <c r="BS266" i="24" s="1"/>
  <c r="BO266" i="24"/>
  <c r="BQ266" i="24" s="1"/>
  <c r="BN266" i="24"/>
  <c r="BM266" i="24"/>
  <c r="BK266" i="24"/>
  <c r="BJ266" i="24"/>
  <c r="CN265" i="24"/>
  <c r="CO265" i="24" s="1"/>
  <c r="CL265" i="24"/>
  <c r="CM265" i="24" s="1"/>
  <c r="CJ265" i="24"/>
  <c r="CK265" i="24" s="1"/>
  <c r="CH265" i="24"/>
  <c r="CI265" i="24" s="1"/>
  <c r="CF265" i="24"/>
  <c r="CG265" i="24" s="1"/>
  <c r="CD265" i="24"/>
  <c r="CE265" i="24" s="1"/>
  <c r="CB265" i="24"/>
  <c r="CC265" i="24" s="1"/>
  <c r="BZ265" i="24"/>
  <c r="CA265" i="24" s="1"/>
  <c r="BX265" i="24"/>
  <c r="BY265" i="24" s="1"/>
  <c r="BT265" i="24"/>
  <c r="BU265" i="24" s="1"/>
  <c r="BR265" i="24"/>
  <c r="BS265" i="24" s="1"/>
  <c r="BO265" i="24"/>
  <c r="BQ265" i="24" s="1"/>
  <c r="BV265" i="24" s="1"/>
  <c r="BW265" i="24" s="1"/>
  <c r="BN265" i="24"/>
  <c r="BM265" i="24"/>
  <c r="BK265" i="24"/>
  <c r="BJ265" i="24"/>
  <c r="CN264" i="24"/>
  <c r="CO264" i="24" s="1"/>
  <c r="CL264" i="24"/>
  <c r="CM264" i="24" s="1"/>
  <c r="CJ264" i="24"/>
  <c r="CK264" i="24" s="1"/>
  <c r="CH264" i="24"/>
  <c r="CI264" i="24" s="1"/>
  <c r="CF264" i="24"/>
  <c r="CG264" i="24" s="1"/>
  <c r="CD264" i="24"/>
  <c r="CE264" i="24" s="1"/>
  <c r="CB264" i="24"/>
  <c r="CC264" i="24" s="1"/>
  <c r="BZ264" i="24"/>
  <c r="CA264" i="24" s="1"/>
  <c r="BX264" i="24"/>
  <c r="BY264" i="24" s="1"/>
  <c r="BT264" i="24"/>
  <c r="BU264" i="24" s="1"/>
  <c r="BR264" i="24"/>
  <c r="BS264" i="24" s="1"/>
  <c r="BO264" i="24"/>
  <c r="BQ264" i="24" s="1"/>
  <c r="BV264" i="24" s="1"/>
  <c r="BW264" i="24" s="1"/>
  <c r="BN264" i="24"/>
  <c r="BM264" i="24"/>
  <c r="BK264" i="24"/>
  <c r="BJ264" i="24"/>
  <c r="CN263" i="24"/>
  <c r="CO263" i="24" s="1"/>
  <c r="CL263" i="24"/>
  <c r="CM263" i="24" s="1"/>
  <c r="CJ263" i="24"/>
  <c r="CK263" i="24" s="1"/>
  <c r="CH263" i="24"/>
  <c r="CI263" i="24" s="1"/>
  <c r="CF263" i="24"/>
  <c r="CG263" i="24" s="1"/>
  <c r="CD263" i="24"/>
  <c r="CE263" i="24" s="1"/>
  <c r="CB263" i="24"/>
  <c r="CC263" i="24" s="1"/>
  <c r="BZ263" i="24"/>
  <c r="CA263" i="24" s="1"/>
  <c r="BX263" i="24"/>
  <c r="BY263" i="24" s="1"/>
  <c r="BT263" i="24"/>
  <c r="BU263" i="24" s="1"/>
  <c r="BR263" i="24"/>
  <c r="BS263" i="24" s="1"/>
  <c r="BO263" i="24"/>
  <c r="BQ263" i="24" s="1"/>
  <c r="BV263" i="24" s="1"/>
  <c r="BW263" i="24" s="1"/>
  <c r="BN263" i="24"/>
  <c r="BM263" i="24"/>
  <c r="BK263" i="24"/>
  <c r="BJ263" i="24"/>
  <c r="CN262" i="24"/>
  <c r="CO262" i="24" s="1"/>
  <c r="CL262" i="24"/>
  <c r="CM262" i="24" s="1"/>
  <c r="CJ262" i="24"/>
  <c r="CK262" i="24" s="1"/>
  <c r="CH262" i="24"/>
  <c r="CI262" i="24" s="1"/>
  <c r="CF262" i="24"/>
  <c r="CG262" i="24" s="1"/>
  <c r="CD262" i="24"/>
  <c r="CE262" i="24" s="1"/>
  <c r="CB262" i="24"/>
  <c r="CC262" i="24" s="1"/>
  <c r="BZ262" i="24"/>
  <c r="CA262" i="24" s="1"/>
  <c r="BX262" i="24"/>
  <c r="BY262" i="24" s="1"/>
  <c r="BT262" i="24"/>
  <c r="BU262" i="24" s="1"/>
  <c r="BR262" i="24"/>
  <c r="BS262" i="24" s="1"/>
  <c r="BO262" i="24"/>
  <c r="BQ262" i="24" s="1"/>
  <c r="BV262" i="24" s="1"/>
  <c r="BW262" i="24" s="1"/>
  <c r="BN262" i="24"/>
  <c r="BM262" i="24"/>
  <c r="BK262" i="24"/>
  <c r="BJ262" i="24"/>
  <c r="CN261" i="24"/>
  <c r="CO261" i="24" s="1"/>
  <c r="CL261" i="24"/>
  <c r="CM261" i="24" s="1"/>
  <c r="CJ261" i="24"/>
  <c r="CK261" i="24" s="1"/>
  <c r="CH261" i="24"/>
  <c r="CI261" i="24" s="1"/>
  <c r="CF261" i="24"/>
  <c r="CG261" i="24" s="1"/>
  <c r="CD261" i="24"/>
  <c r="CE261" i="24" s="1"/>
  <c r="CB261" i="24"/>
  <c r="CC261" i="24" s="1"/>
  <c r="BZ261" i="24"/>
  <c r="CA261" i="24" s="1"/>
  <c r="BX261" i="24"/>
  <c r="BY261" i="24" s="1"/>
  <c r="BT261" i="24"/>
  <c r="BU261" i="24" s="1"/>
  <c r="BR261" i="24"/>
  <c r="BS261" i="24" s="1"/>
  <c r="BO261" i="24"/>
  <c r="BQ261" i="24" s="1"/>
  <c r="BV261" i="24" s="1"/>
  <c r="BW261" i="24" s="1"/>
  <c r="BN261" i="24"/>
  <c r="BM261" i="24"/>
  <c r="BK261" i="24"/>
  <c r="BJ261" i="24"/>
  <c r="CN260" i="24"/>
  <c r="CO260" i="24" s="1"/>
  <c r="CL260" i="24"/>
  <c r="CM260" i="24" s="1"/>
  <c r="CJ260" i="24"/>
  <c r="CK260" i="24" s="1"/>
  <c r="CH260" i="24"/>
  <c r="CI260" i="24" s="1"/>
  <c r="CF260" i="24"/>
  <c r="CG260" i="24" s="1"/>
  <c r="CD260" i="24"/>
  <c r="CE260" i="24" s="1"/>
  <c r="CB260" i="24"/>
  <c r="CC260" i="24" s="1"/>
  <c r="BZ260" i="24"/>
  <c r="CA260" i="24" s="1"/>
  <c r="BX260" i="24"/>
  <c r="BY260" i="24" s="1"/>
  <c r="BV260" i="24"/>
  <c r="BW260" i="24" s="1"/>
  <c r="BT260" i="24"/>
  <c r="BU260" i="24" s="1"/>
  <c r="BR260" i="24"/>
  <c r="BS260" i="24" s="1"/>
  <c r="BO260" i="24"/>
  <c r="BQ260" i="24" s="1"/>
  <c r="BN260" i="24"/>
  <c r="BM260" i="24"/>
  <c r="BK260" i="24"/>
  <c r="BJ260" i="24"/>
  <c r="CN259" i="24"/>
  <c r="CO259" i="24" s="1"/>
  <c r="CL259" i="24"/>
  <c r="CM259" i="24" s="1"/>
  <c r="CJ259" i="24"/>
  <c r="CK259" i="24" s="1"/>
  <c r="CH259" i="24"/>
  <c r="CI259" i="24" s="1"/>
  <c r="CF259" i="24"/>
  <c r="CG259" i="24" s="1"/>
  <c r="CD259" i="24"/>
  <c r="CE259" i="24" s="1"/>
  <c r="CB259" i="24"/>
  <c r="CC259" i="24" s="1"/>
  <c r="BZ259" i="24"/>
  <c r="CA259" i="24" s="1"/>
  <c r="BX259" i="24"/>
  <c r="BY259" i="24" s="1"/>
  <c r="BV259" i="24"/>
  <c r="BW259" i="24" s="1"/>
  <c r="BT259" i="24"/>
  <c r="BU259" i="24" s="1"/>
  <c r="BR259" i="24"/>
  <c r="BS259" i="24" s="1"/>
  <c r="BO259" i="24"/>
  <c r="BQ259" i="24" s="1"/>
  <c r="BN259" i="24"/>
  <c r="BM259" i="24"/>
  <c r="BK259" i="24"/>
  <c r="BJ259" i="24"/>
  <c r="CN258" i="24"/>
  <c r="CO258" i="24" s="1"/>
  <c r="CL258" i="24"/>
  <c r="CM258" i="24" s="1"/>
  <c r="CJ258" i="24"/>
  <c r="CK258" i="24" s="1"/>
  <c r="CH258" i="24"/>
  <c r="CI258" i="24" s="1"/>
  <c r="CF258" i="24"/>
  <c r="CG258" i="24" s="1"/>
  <c r="CD258" i="24"/>
  <c r="CE258" i="24" s="1"/>
  <c r="CB258" i="24"/>
  <c r="CC258" i="24" s="1"/>
  <c r="BZ258" i="24"/>
  <c r="CA258" i="24" s="1"/>
  <c r="BX258" i="24"/>
  <c r="BY258" i="24" s="1"/>
  <c r="BT258" i="24"/>
  <c r="BU258" i="24" s="1"/>
  <c r="BR258" i="24"/>
  <c r="BS258" i="24" s="1"/>
  <c r="BO258" i="24"/>
  <c r="BQ258" i="24" s="1"/>
  <c r="BV258" i="24" s="1"/>
  <c r="BW258" i="24" s="1"/>
  <c r="BN258" i="24"/>
  <c r="BM258" i="24"/>
  <c r="BK258" i="24"/>
  <c r="BJ258" i="24"/>
  <c r="CN257" i="24"/>
  <c r="CO257" i="24" s="1"/>
  <c r="CL257" i="24"/>
  <c r="CM257" i="24" s="1"/>
  <c r="CJ257" i="24"/>
  <c r="CK257" i="24" s="1"/>
  <c r="CH257" i="24"/>
  <c r="CI257" i="24" s="1"/>
  <c r="CF257" i="24"/>
  <c r="CG257" i="24" s="1"/>
  <c r="CD257" i="24"/>
  <c r="CE257" i="24" s="1"/>
  <c r="CB257" i="24"/>
  <c r="CC257" i="24" s="1"/>
  <c r="BZ257" i="24"/>
  <c r="CA257" i="24" s="1"/>
  <c r="BX257" i="24"/>
  <c r="BY257" i="24" s="1"/>
  <c r="BT257" i="24"/>
  <c r="BU257" i="24" s="1"/>
  <c r="BR257" i="24"/>
  <c r="BS257" i="24" s="1"/>
  <c r="BO257" i="24"/>
  <c r="BQ257" i="24" s="1"/>
  <c r="BV257" i="24" s="1"/>
  <c r="BW257" i="24" s="1"/>
  <c r="BN257" i="24"/>
  <c r="BM257" i="24"/>
  <c r="BK257" i="24"/>
  <c r="BJ257" i="24"/>
  <c r="CN256" i="24"/>
  <c r="CO256" i="24" s="1"/>
  <c r="CL256" i="24"/>
  <c r="CM256" i="24" s="1"/>
  <c r="CJ256" i="24"/>
  <c r="CK256" i="24" s="1"/>
  <c r="CH256" i="24"/>
  <c r="CI256" i="24" s="1"/>
  <c r="CF256" i="24"/>
  <c r="CG256" i="24" s="1"/>
  <c r="CD256" i="24"/>
  <c r="CE256" i="24" s="1"/>
  <c r="CB256" i="24"/>
  <c r="CC256" i="24" s="1"/>
  <c r="BZ256" i="24"/>
  <c r="CA256" i="24" s="1"/>
  <c r="BX256" i="24"/>
  <c r="BY256" i="24" s="1"/>
  <c r="BT256" i="24"/>
  <c r="BU256" i="24" s="1"/>
  <c r="BR256" i="24"/>
  <c r="BS256" i="24" s="1"/>
  <c r="BO256" i="24"/>
  <c r="BQ256" i="24" s="1"/>
  <c r="BV256" i="24" s="1"/>
  <c r="BW256" i="24" s="1"/>
  <c r="BN256" i="24"/>
  <c r="BM256" i="24"/>
  <c r="BK256" i="24"/>
  <c r="BJ256" i="24"/>
  <c r="CN255" i="24"/>
  <c r="CO255" i="24" s="1"/>
  <c r="CL255" i="24"/>
  <c r="CM255" i="24" s="1"/>
  <c r="CJ255" i="24"/>
  <c r="CK255" i="24" s="1"/>
  <c r="CH255" i="24"/>
  <c r="CI255" i="24" s="1"/>
  <c r="CF255" i="24"/>
  <c r="CG255" i="24" s="1"/>
  <c r="CD255" i="24"/>
  <c r="CE255" i="24" s="1"/>
  <c r="CB255" i="24"/>
  <c r="CC255" i="24" s="1"/>
  <c r="BZ255" i="24"/>
  <c r="CA255" i="24" s="1"/>
  <c r="BX255" i="24"/>
  <c r="BY255" i="24" s="1"/>
  <c r="BT255" i="24"/>
  <c r="BU255" i="24" s="1"/>
  <c r="BR255" i="24"/>
  <c r="BS255" i="24" s="1"/>
  <c r="BO255" i="24"/>
  <c r="BQ255" i="24" s="1"/>
  <c r="BV255" i="24" s="1"/>
  <c r="BW255" i="24" s="1"/>
  <c r="BN255" i="24"/>
  <c r="BM255" i="24"/>
  <c r="BK255" i="24"/>
  <c r="BJ255" i="24"/>
  <c r="CN254" i="24"/>
  <c r="CO254" i="24" s="1"/>
  <c r="CL254" i="24"/>
  <c r="CM254" i="24" s="1"/>
  <c r="CJ254" i="24"/>
  <c r="CK254" i="24" s="1"/>
  <c r="CH254" i="24"/>
  <c r="CI254" i="24" s="1"/>
  <c r="CF254" i="24"/>
  <c r="CG254" i="24" s="1"/>
  <c r="CD254" i="24"/>
  <c r="CE254" i="24" s="1"/>
  <c r="CB254" i="24"/>
  <c r="CC254" i="24" s="1"/>
  <c r="BZ254" i="24"/>
  <c r="CA254" i="24" s="1"/>
  <c r="BX254" i="24"/>
  <c r="BY254" i="24" s="1"/>
  <c r="BV254" i="24"/>
  <c r="BW254" i="24" s="1"/>
  <c r="BT254" i="24"/>
  <c r="BU254" i="24" s="1"/>
  <c r="BR254" i="24"/>
  <c r="BS254" i="24" s="1"/>
  <c r="BO254" i="24"/>
  <c r="BQ254" i="24" s="1"/>
  <c r="BN254" i="24"/>
  <c r="BM254" i="24"/>
  <c r="BK254" i="24"/>
  <c r="BJ254" i="24"/>
  <c r="CN253" i="24"/>
  <c r="CO253" i="24" s="1"/>
  <c r="CL253" i="24"/>
  <c r="CM253" i="24" s="1"/>
  <c r="CJ253" i="24"/>
  <c r="CK253" i="24" s="1"/>
  <c r="CH253" i="24"/>
  <c r="CI253" i="24" s="1"/>
  <c r="CF253" i="24"/>
  <c r="CG253" i="24" s="1"/>
  <c r="CD253" i="24"/>
  <c r="CE253" i="24" s="1"/>
  <c r="CB253" i="24"/>
  <c r="CC253" i="24" s="1"/>
  <c r="BZ253" i="24"/>
  <c r="CA253" i="24" s="1"/>
  <c r="BX253" i="24"/>
  <c r="BY253" i="24" s="1"/>
  <c r="BV253" i="24"/>
  <c r="BW253" i="24" s="1"/>
  <c r="BT253" i="24"/>
  <c r="BU253" i="24" s="1"/>
  <c r="BR253" i="24"/>
  <c r="BS253" i="24" s="1"/>
  <c r="BO253" i="24"/>
  <c r="BQ253" i="24" s="1"/>
  <c r="BN253" i="24"/>
  <c r="BM253" i="24"/>
  <c r="BK253" i="24"/>
  <c r="BJ253" i="24"/>
  <c r="CN252" i="24"/>
  <c r="CO252" i="24" s="1"/>
  <c r="CL252" i="24"/>
  <c r="CM252" i="24" s="1"/>
  <c r="CJ252" i="24"/>
  <c r="CK252" i="24" s="1"/>
  <c r="CH252" i="24"/>
  <c r="CI252" i="24" s="1"/>
  <c r="CF252" i="24"/>
  <c r="CG252" i="24" s="1"/>
  <c r="CD252" i="24"/>
  <c r="CE252" i="24" s="1"/>
  <c r="CB252" i="24"/>
  <c r="CC252" i="24" s="1"/>
  <c r="BZ252" i="24"/>
  <c r="CA252" i="24" s="1"/>
  <c r="BX252" i="24"/>
  <c r="BY252" i="24" s="1"/>
  <c r="BV252" i="24"/>
  <c r="BW252" i="24" s="1"/>
  <c r="BT252" i="24"/>
  <c r="BU252" i="24" s="1"/>
  <c r="BR252" i="24"/>
  <c r="BS252" i="24" s="1"/>
  <c r="BO252" i="24"/>
  <c r="BQ252" i="24" s="1"/>
  <c r="BN252" i="24"/>
  <c r="BM252" i="24"/>
  <c r="BK252" i="24"/>
  <c r="BJ252" i="24"/>
  <c r="CN251" i="24"/>
  <c r="CO251" i="24" s="1"/>
  <c r="CL251" i="24"/>
  <c r="CM251" i="24" s="1"/>
  <c r="CJ251" i="24"/>
  <c r="CK251" i="24" s="1"/>
  <c r="CH251" i="24"/>
  <c r="CI251" i="24" s="1"/>
  <c r="CF251" i="24"/>
  <c r="CG251" i="24" s="1"/>
  <c r="CD251" i="24"/>
  <c r="CE251" i="24" s="1"/>
  <c r="CB251" i="24"/>
  <c r="CC251" i="24" s="1"/>
  <c r="BZ251" i="24"/>
  <c r="CA251" i="24" s="1"/>
  <c r="BX251" i="24"/>
  <c r="BY251" i="24" s="1"/>
  <c r="BV251" i="24"/>
  <c r="BW251" i="24" s="1"/>
  <c r="BT251" i="24"/>
  <c r="BU251" i="24" s="1"/>
  <c r="BR251" i="24"/>
  <c r="BS251" i="24" s="1"/>
  <c r="BO251" i="24"/>
  <c r="BQ251" i="24" s="1"/>
  <c r="BN251" i="24"/>
  <c r="BM251" i="24"/>
  <c r="BK251" i="24"/>
  <c r="BJ251" i="24"/>
  <c r="CN250" i="24"/>
  <c r="CO250" i="24" s="1"/>
  <c r="CL250" i="24"/>
  <c r="CM250" i="24" s="1"/>
  <c r="CJ250" i="24"/>
  <c r="CK250" i="24" s="1"/>
  <c r="CH250" i="24"/>
  <c r="CI250" i="24" s="1"/>
  <c r="CF250" i="24"/>
  <c r="CG250" i="24" s="1"/>
  <c r="CD250" i="24"/>
  <c r="CE250" i="24" s="1"/>
  <c r="CB250" i="24"/>
  <c r="CC250" i="24" s="1"/>
  <c r="BZ250" i="24"/>
  <c r="CA250" i="24" s="1"/>
  <c r="BX250" i="24"/>
  <c r="BY250" i="24" s="1"/>
  <c r="BV250" i="24"/>
  <c r="BW250" i="24" s="1"/>
  <c r="BT250" i="24"/>
  <c r="BU250" i="24" s="1"/>
  <c r="BR250" i="24"/>
  <c r="BS250" i="24" s="1"/>
  <c r="BO250" i="24"/>
  <c r="BQ250" i="24" s="1"/>
  <c r="BN250" i="24"/>
  <c r="BM250" i="24"/>
  <c r="BK250" i="24"/>
  <c r="BJ250" i="24"/>
  <c r="CN249" i="24"/>
  <c r="CO249" i="24" s="1"/>
  <c r="CL249" i="24"/>
  <c r="CM249" i="24" s="1"/>
  <c r="CJ249" i="24"/>
  <c r="CK249" i="24" s="1"/>
  <c r="CH249" i="24"/>
  <c r="CI249" i="24" s="1"/>
  <c r="CF249" i="24"/>
  <c r="CG249" i="24" s="1"/>
  <c r="CD249" i="24"/>
  <c r="CE249" i="24" s="1"/>
  <c r="CB249" i="24"/>
  <c r="CC249" i="24" s="1"/>
  <c r="BZ249" i="24"/>
  <c r="CA249" i="24" s="1"/>
  <c r="BX249" i="24"/>
  <c r="BY249" i="24" s="1"/>
  <c r="BV249" i="24"/>
  <c r="BW249" i="24" s="1"/>
  <c r="BT249" i="24"/>
  <c r="BU249" i="24" s="1"/>
  <c r="BR249" i="24"/>
  <c r="BS249" i="24" s="1"/>
  <c r="BO249" i="24"/>
  <c r="BQ249" i="24" s="1"/>
  <c r="BN249" i="24"/>
  <c r="BM249" i="24"/>
  <c r="BK249" i="24"/>
  <c r="BJ249" i="24"/>
  <c r="CN248" i="24"/>
  <c r="CO248" i="24" s="1"/>
  <c r="CL248" i="24"/>
  <c r="CM248" i="24" s="1"/>
  <c r="CJ248" i="24"/>
  <c r="CK248" i="24" s="1"/>
  <c r="CH248" i="24"/>
  <c r="CI248" i="24" s="1"/>
  <c r="CF248" i="24"/>
  <c r="CG248" i="24" s="1"/>
  <c r="CD248" i="24"/>
  <c r="CE248" i="24" s="1"/>
  <c r="CB248" i="24"/>
  <c r="CC248" i="24" s="1"/>
  <c r="BZ248" i="24"/>
  <c r="CA248" i="24" s="1"/>
  <c r="BX248" i="24"/>
  <c r="BY248" i="24" s="1"/>
  <c r="BT248" i="24"/>
  <c r="BU248" i="24" s="1"/>
  <c r="BR248" i="24"/>
  <c r="BS248" i="24" s="1"/>
  <c r="BO248" i="24"/>
  <c r="BQ248" i="24" s="1"/>
  <c r="BV248" i="24" s="1"/>
  <c r="BW248" i="24" s="1"/>
  <c r="BN248" i="24"/>
  <c r="BM248" i="24"/>
  <c r="BK248" i="24"/>
  <c r="BJ248" i="24"/>
  <c r="CN247" i="24"/>
  <c r="CO247" i="24" s="1"/>
  <c r="CL247" i="24"/>
  <c r="CM247" i="24" s="1"/>
  <c r="CJ247" i="24"/>
  <c r="CK247" i="24" s="1"/>
  <c r="CH247" i="24"/>
  <c r="CI247" i="24" s="1"/>
  <c r="CF247" i="24"/>
  <c r="CG247" i="24" s="1"/>
  <c r="CD247" i="24"/>
  <c r="CE247" i="24" s="1"/>
  <c r="CB247" i="24"/>
  <c r="CC247" i="24" s="1"/>
  <c r="BZ247" i="24"/>
  <c r="CA247" i="24" s="1"/>
  <c r="BX247" i="24"/>
  <c r="BY247" i="24" s="1"/>
  <c r="BT247" i="24"/>
  <c r="BU247" i="24" s="1"/>
  <c r="BR247" i="24"/>
  <c r="BS247" i="24" s="1"/>
  <c r="BO247" i="24"/>
  <c r="BQ247" i="24" s="1"/>
  <c r="BV247" i="24" s="1"/>
  <c r="BW247" i="24" s="1"/>
  <c r="BN247" i="24"/>
  <c r="BM247" i="24"/>
  <c r="BK247" i="24"/>
  <c r="BJ247" i="24"/>
  <c r="CN246" i="24"/>
  <c r="CO246" i="24" s="1"/>
  <c r="CL246" i="24"/>
  <c r="CM246" i="24" s="1"/>
  <c r="CJ246" i="24"/>
  <c r="CK246" i="24" s="1"/>
  <c r="CH246" i="24"/>
  <c r="CI246" i="24" s="1"/>
  <c r="CF246" i="24"/>
  <c r="CG246" i="24" s="1"/>
  <c r="CD246" i="24"/>
  <c r="CE246" i="24" s="1"/>
  <c r="CB246" i="24"/>
  <c r="CC246" i="24" s="1"/>
  <c r="BZ246" i="24"/>
  <c r="CA246" i="24" s="1"/>
  <c r="BX246" i="24"/>
  <c r="BY246" i="24" s="1"/>
  <c r="BT246" i="24"/>
  <c r="BU246" i="24" s="1"/>
  <c r="BR246" i="24"/>
  <c r="BS246" i="24" s="1"/>
  <c r="BO246" i="24"/>
  <c r="BQ246" i="24" s="1"/>
  <c r="BV246" i="24" s="1"/>
  <c r="BW246" i="24" s="1"/>
  <c r="BN246" i="24"/>
  <c r="BM246" i="24"/>
  <c r="BK246" i="24"/>
  <c r="BJ246" i="24"/>
  <c r="CN245" i="24"/>
  <c r="CO245" i="24" s="1"/>
  <c r="CL245" i="24"/>
  <c r="CM245" i="24" s="1"/>
  <c r="CJ245" i="24"/>
  <c r="CK245" i="24" s="1"/>
  <c r="CH245" i="24"/>
  <c r="CI245" i="24" s="1"/>
  <c r="CF245" i="24"/>
  <c r="CG245" i="24" s="1"/>
  <c r="CD245" i="24"/>
  <c r="CE245" i="24" s="1"/>
  <c r="CB245" i="24"/>
  <c r="CC245" i="24" s="1"/>
  <c r="BZ245" i="24"/>
  <c r="CA245" i="24" s="1"/>
  <c r="BX245" i="24"/>
  <c r="BY245" i="24" s="1"/>
  <c r="BT245" i="24"/>
  <c r="BU245" i="24" s="1"/>
  <c r="BR245" i="24"/>
  <c r="BS245" i="24" s="1"/>
  <c r="BO245" i="24"/>
  <c r="BQ245" i="24" s="1"/>
  <c r="BV245" i="24" s="1"/>
  <c r="BW245" i="24" s="1"/>
  <c r="BN245" i="24"/>
  <c r="BM245" i="24"/>
  <c r="BK245" i="24"/>
  <c r="BJ245" i="24"/>
  <c r="CN244" i="24"/>
  <c r="CO244" i="24" s="1"/>
  <c r="CL244" i="24"/>
  <c r="CM244" i="24" s="1"/>
  <c r="CJ244" i="24"/>
  <c r="CK244" i="24" s="1"/>
  <c r="CH244" i="24"/>
  <c r="CI244" i="24" s="1"/>
  <c r="CF244" i="24"/>
  <c r="CG244" i="24" s="1"/>
  <c r="CD244" i="24"/>
  <c r="CE244" i="24" s="1"/>
  <c r="CB244" i="24"/>
  <c r="CC244" i="24" s="1"/>
  <c r="BZ244" i="24"/>
  <c r="CA244" i="24" s="1"/>
  <c r="BX244" i="24"/>
  <c r="BY244" i="24" s="1"/>
  <c r="BT244" i="24"/>
  <c r="BU244" i="24" s="1"/>
  <c r="BR244" i="24"/>
  <c r="BS244" i="24" s="1"/>
  <c r="BO244" i="24"/>
  <c r="BQ244" i="24" s="1"/>
  <c r="BV244" i="24" s="1"/>
  <c r="BW244" i="24" s="1"/>
  <c r="BN244" i="24"/>
  <c r="BM244" i="24"/>
  <c r="BK244" i="24"/>
  <c r="BJ244" i="24"/>
  <c r="CN243" i="24"/>
  <c r="CO243" i="24" s="1"/>
  <c r="CL243" i="24"/>
  <c r="CM243" i="24" s="1"/>
  <c r="CJ243" i="24"/>
  <c r="CK243" i="24" s="1"/>
  <c r="CH243" i="24"/>
  <c r="CI243" i="24" s="1"/>
  <c r="CF243" i="24"/>
  <c r="CG243" i="24" s="1"/>
  <c r="CD243" i="24"/>
  <c r="CE243" i="24" s="1"/>
  <c r="CB243" i="24"/>
  <c r="CC243" i="24" s="1"/>
  <c r="BZ243" i="24"/>
  <c r="CA243" i="24" s="1"/>
  <c r="BX243" i="24"/>
  <c r="BY243" i="24" s="1"/>
  <c r="BV243" i="24"/>
  <c r="BW243" i="24" s="1"/>
  <c r="BT243" i="24"/>
  <c r="BU243" i="24" s="1"/>
  <c r="BR243" i="24"/>
  <c r="BS243" i="24" s="1"/>
  <c r="BO243" i="24"/>
  <c r="BQ243" i="24" s="1"/>
  <c r="BN243" i="24"/>
  <c r="BM243" i="24"/>
  <c r="BK243" i="24"/>
  <c r="BJ243" i="24"/>
  <c r="CN242" i="24"/>
  <c r="CO242" i="24" s="1"/>
  <c r="CL242" i="24"/>
  <c r="CM242" i="24" s="1"/>
  <c r="CJ242" i="24"/>
  <c r="CK242" i="24" s="1"/>
  <c r="CH242" i="24"/>
  <c r="CI242" i="24" s="1"/>
  <c r="CF242" i="24"/>
  <c r="CG242" i="24" s="1"/>
  <c r="CD242" i="24"/>
  <c r="CE242" i="24" s="1"/>
  <c r="CB242" i="24"/>
  <c r="CC242" i="24" s="1"/>
  <c r="BZ242" i="24"/>
  <c r="CA242" i="24" s="1"/>
  <c r="BX242" i="24"/>
  <c r="BY242" i="24" s="1"/>
  <c r="BV242" i="24"/>
  <c r="BW242" i="24" s="1"/>
  <c r="BT242" i="24"/>
  <c r="BU242" i="24" s="1"/>
  <c r="BR242" i="24"/>
  <c r="BS242" i="24" s="1"/>
  <c r="BO242" i="24"/>
  <c r="BQ242" i="24" s="1"/>
  <c r="BN242" i="24"/>
  <c r="BM242" i="24"/>
  <c r="BK242" i="24"/>
  <c r="BJ242" i="24"/>
  <c r="CN241" i="24"/>
  <c r="CO241" i="24" s="1"/>
  <c r="CL241" i="24"/>
  <c r="CM241" i="24" s="1"/>
  <c r="CJ241" i="24"/>
  <c r="CK241" i="24" s="1"/>
  <c r="CH241" i="24"/>
  <c r="CI241" i="24" s="1"/>
  <c r="CF241" i="24"/>
  <c r="CG241" i="24" s="1"/>
  <c r="CD241" i="24"/>
  <c r="CE241" i="24" s="1"/>
  <c r="CB241" i="24"/>
  <c r="CC241" i="24" s="1"/>
  <c r="BZ241" i="24"/>
  <c r="CA241" i="24" s="1"/>
  <c r="BX241" i="24"/>
  <c r="BY241" i="24" s="1"/>
  <c r="BV241" i="24"/>
  <c r="BW241" i="24" s="1"/>
  <c r="BT241" i="24"/>
  <c r="BU241" i="24" s="1"/>
  <c r="BR241" i="24"/>
  <c r="BS241" i="24" s="1"/>
  <c r="BO241" i="24"/>
  <c r="BQ241" i="24" s="1"/>
  <c r="BN241" i="24"/>
  <c r="BM241" i="24"/>
  <c r="BK241" i="24"/>
  <c r="BJ241" i="24"/>
  <c r="CN240" i="24"/>
  <c r="CO240" i="24" s="1"/>
  <c r="CL240" i="24"/>
  <c r="CM240" i="24" s="1"/>
  <c r="CJ240" i="24"/>
  <c r="CK240" i="24" s="1"/>
  <c r="CH240" i="24"/>
  <c r="CI240" i="24" s="1"/>
  <c r="CF240" i="24"/>
  <c r="CG240" i="24" s="1"/>
  <c r="CD240" i="24"/>
  <c r="CE240" i="24" s="1"/>
  <c r="CB240" i="24"/>
  <c r="CC240" i="24" s="1"/>
  <c r="BZ240" i="24"/>
  <c r="CA240" i="24" s="1"/>
  <c r="BX240" i="24"/>
  <c r="BY240" i="24" s="1"/>
  <c r="BT240" i="24"/>
  <c r="BU240" i="24" s="1"/>
  <c r="BR240" i="24"/>
  <c r="BS240" i="24" s="1"/>
  <c r="BO240" i="24"/>
  <c r="BQ240" i="24" s="1"/>
  <c r="BV240" i="24" s="1"/>
  <c r="BW240" i="24" s="1"/>
  <c r="BN240" i="24"/>
  <c r="BM240" i="24"/>
  <c r="BK240" i="24"/>
  <c r="BJ240" i="24"/>
  <c r="CN239" i="24"/>
  <c r="CO239" i="24" s="1"/>
  <c r="CL239" i="24"/>
  <c r="CM239" i="24" s="1"/>
  <c r="CJ239" i="24"/>
  <c r="CK239" i="24" s="1"/>
  <c r="CH239" i="24"/>
  <c r="CI239" i="24" s="1"/>
  <c r="CF239" i="24"/>
  <c r="CG239" i="24" s="1"/>
  <c r="CD239" i="24"/>
  <c r="CE239" i="24" s="1"/>
  <c r="CB239" i="24"/>
  <c r="CC239" i="24" s="1"/>
  <c r="BZ239" i="24"/>
  <c r="CA239" i="24" s="1"/>
  <c r="BX239" i="24"/>
  <c r="BY239" i="24" s="1"/>
  <c r="BV239" i="24"/>
  <c r="BW239" i="24" s="1"/>
  <c r="BT239" i="24"/>
  <c r="BU239" i="24" s="1"/>
  <c r="BR239" i="24"/>
  <c r="BS239" i="24" s="1"/>
  <c r="BO239" i="24"/>
  <c r="BQ239" i="24" s="1"/>
  <c r="BN239" i="24"/>
  <c r="BM239" i="24"/>
  <c r="BK239" i="24"/>
  <c r="BJ239" i="24"/>
  <c r="CN238" i="24"/>
  <c r="CO238" i="24" s="1"/>
  <c r="CL238" i="24"/>
  <c r="CM238" i="24" s="1"/>
  <c r="CJ238" i="24"/>
  <c r="CK238" i="24" s="1"/>
  <c r="CH238" i="24"/>
  <c r="CI238" i="24" s="1"/>
  <c r="CF238" i="24"/>
  <c r="CG238" i="24" s="1"/>
  <c r="CD238" i="24"/>
  <c r="CE238" i="24" s="1"/>
  <c r="CB238" i="24"/>
  <c r="CC238" i="24" s="1"/>
  <c r="BZ238" i="24"/>
  <c r="CA238" i="24" s="1"/>
  <c r="BX238" i="24"/>
  <c r="BY238" i="24" s="1"/>
  <c r="BT238" i="24"/>
  <c r="BU238" i="24" s="1"/>
  <c r="BR238" i="24"/>
  <c r="BS238" i="24" s="1"/>
  <c r="BO238" i="24"/>
  <c r="BQ238" i="24" s="1"/>
  <c r="BV238" i="24" s="1"/>
  <c r="BW238" i="24" s="1"/>
  <c r="BN238" i="24"/>
  <c r="BM238" i="24"/>
  <c r="BK238" i="24"/>
  <c r="BJ238" i="24"/>
  <c r="CN237" i="24"/>
  <c r="CO237" i="24" s="1"/>
  <c r="CL237" i="24"/>
  <c r="CM237" i="24" s="1"/>
  <c r="CJ237" i="24"/>
  <c r="CK237" i="24" s="1"/>
  <c r="CH237" i="24"/>
  <c r="CI237" i="24" s="1"/>
  <c r="CF237" i="24"/>
  <c r="CG237" i="24" s="1"/>
  <c r="CD237" i="24"/>
  <c r="CE237" i="24" s="1"/>
  <c r="CB237" i="24"/>
  <c r="CC237" i="24" s="1"/>
  <c r="BZ237" i="24"/>
  <c r="CA237" i="24" s="1"/>
  <c r="BX237" i="24"/>
  <c r="BY237" i="24" s="1"/>
  <c r="BV237" i="24"/>
  <c r="BW237" i="24" s="1"/>
  <c r="BT237" i="24"/>
  <c r="BU237" i="24" s="1"/>
  <c r="BR237" i="24"/>
  <c r="BS237" i="24" s="1"/>
  <c r="BO237" i="24"/>
  <c r="BQ237" i="24" s="1"/>
  <c r="BN237" i="24"/>
  <c r="BM237" i="24"/>
  <c r="BK237" i="24"/>
  <c r="BJ237" i="24"/>
  <c r="CN236" i="24"/>
  <c r="CO236" i="24" s="1"/>
  <c r="CL236" i="24"/>
  <c r="CM236" i="24" s="1"/>
  <c r="CJ236" i="24"/>
  <c r="CK236" i="24" s="1"/>
  <c r="CH236" i="24"/>
  <c r="CI236" i="24" s="1"/>
  <c r="CF236" i="24"/>
  <c r="CG236" i="24" s="1"/>
  <c r="CD236" i="24"/>
  <c r="CE236" i="24" s="1"/>
  <c r="CB236" i="24"/>
  <c r="CC236" i="24" s="1"/>
  <c r="BZ236" i="24"/>
  <c r="CA236" i="24" s="1"/>
  <c r="BX236" i="24"/>
  <c r="BY236" i="24" s="1"/>
  <c r="BV236" i="24"/>
  <c r="BW236" i="24" s="1"/>
  <c r="BT236" i="24"/>
  <c r="BU236" i="24" s="1"/>
  <c r="BR236" i="24"/>
  <c r="BS236" i="24" s="1"/>
  <c r="BO236" i="24"/>
  <c r="BQ236" i="24" s="1"/>
  <c r="BN236" i="24"/>
  <c r="BM236" i="24"/>
  <c r="BK236" i="24"/>
  <c r="BJ236" i="24"/>
  <c r="CN235" i="24"/>
  <c r="CO235" i="24" s="1"/>
  <c r="CL235" i="24"/>
  <c r="CM235" i="24" s="1"/>
  <c r="CJ235" i="24"/>
  <c r="CK235" i="24" s="1"/>
  <c r="CH235" i="24"/>
  <c r="CI235" i="24" s="1"/>
  <c r="CF235" i="24"/>
  <c r="CG235" i="24" s="1"/>
  <c r="CD235" i="24"/>
  <c r="CE235" i="24" s="1"/>
  <c r="CB235" i="24"/>
  <c r="CC235" i="24" s="1"/>
  <c r="BZ235" i="24"/>
  <c r="CA235" i="24" s="1"/>
  <c r="BX235" i="24"/>
  <c r="BY235" i="24" s="1"/>
  <c r="BV235" i="24"/>
  <c r="BW235" i="24" s="1"/>
  <c r="BT235" i="24"/>
  <c r="BU235" i="24" s="1"/>
  <c r="BR235" i="24"/>
  <c r="BS235" i="24" s="1"/>
  <c r="BO235" i="24"/>
  <c r="BQ235" i="24" s="1"/>
  <c r="BN235" i="24"/>
  <c r="BM235" i="24"/>
  <c r="BK235" i="24"/>
  <c r="BJ235" i="24"/>
  <c r="CN234" i="24"/>
  <c r="CO234" i="24" s="1"/>
  <c r="CL234" i="24"/>
  <c r="CM234" i="24" s="1"/>
  <c r="CJ234" i="24"/>
  <c r="CK234" i="24" s="1"/>
  <c r="CH234" i="24"/>
  <c r="CI234" i="24" s="1"/>
  <c r="CF234" i="24"/>
  <c r="CG234" i="24" s="1"/>
  <c r="CD234" i="24"/>
  <c r="CE234" i="24" s="1"/>
  <c r="CB234" i="24"/>
  <c r="CC234" i="24" s="1"/>
  <c r="BZ234" i="24"/>
  <c r="CA234" i="24" s="1"/>
  <c r="BX234" i="24"/>
  <c r="BY234" i="24" s="1"/>
  <c r="BT234" i="24"/>
  <c r="BU234" i="24" s="1"/>
  <c r="BR234" i="24"/>
  <c r="BS234" i="24" s="1"/>
  <c r="BO234" i="24"/>
  <c r="BQ234" i="24" s="1"/>
  <c r="BV234" i="24" s="1"/>
  <c r="BW234" i="24" s="1"/>
  <c r="BN234" i="24"/>
  <c r="BM234" i="24"/>
  <c r="BK234" i="24"/>
  <c r="BJ234" i="24"/>
  <c r="CN233" i="24"/>
  <c r="CO233" i="24" s="1"/>
  <c r="CL233" i="24"/>
  <c r="CM233" i="24" s="1"/>
  <c r="CJ233" i="24"/>
  <c r="CK233" i="24" s="1"/>
  <c r="CH233" i="24"/>
  <c r="CI233" i="24" s="1"/>
  <c r="CF233" i="24"/>
  <c r="CG233" i="24" s="1"/>
  <c r="CD233" i="24"/>
  <c r="CE233" i="24" s="1"/>
  <c r="CB233" i="24"/>
  <c r="CC233" i="24" s="1"/>
  <c r="BZ233" i="24"/>
  <c r="CA233" i="24" s="1"/>
  <c r="BX233" i="24"/>
  <c r="BY233" i="24" s="1"/>
  <c r="BT233" i="24"/>
  <c r="BU233" i="24" s="1"/>
  <c r="BR233" i="24"/>
  <c r="BS233" i="24" s="1"/>
  <c r="BO233" i="24"/>
  <c r="BQ233" i="24" s="1"/>
  <c r="BV233" i="24" s="1"/>
  <c r="BW233" i="24" s="1"/>
  <c r="BN233" i="24"/>
  <c r="BM233" i="24"/>
  <c r="BK233" i="24"/>
  <c r="BJ233" i="24"/>
  <c r="CN232" i="24"/>
  <c r="CO232" i="24" s="1"/>
  <c r="CL232" i="24"/>
  <c r="CM232" i="24" s="1"/>
  <c r="CJ232" i="24"/>
  <c r="CK232" i="24" s="1"/>
  <c r="CH232" i="24"/>
  <c r="CI232" i="24" s="1"/>
  <c r="CF232" i="24"/>
  <c r="CG232" i="24" s="1"/>
  <c r="CD232" i="24"/>
  <c r="CE232" i="24" s="1"/>
  <c r="CB232" i="24"/>
  <c r="CC232" i="24" s="1"/>
  <c r="BZ232" i="24"/>
  <c r="CA232" i="24" s="1"/>
  <c r="BX232" i="24"/>
  <c r="BY232" i="24" s="1"/>
  <c r="BV232" i="24"/>
  <c r="BW232" i="24" s="1"/>
  <c r="BT232" i="24"/>
  <c r="BU232" i="24" s="1"/>
  <c r="BR232" i="24"/>
  <c r="BS232" i="24" s="1"/>
  <c r="BO232" i="24"/>
  <c r="BQ232" i="24" s="1"/>
  <c r="BN232" i="24"/>
  <c r="BM232" i="24"/>
  <c r="BK232" i="24"/>
  <c r="BJ232" i="24"/>
  <c r="CN231" i="24"/>
  <c r="CO231" i="24" s="1"/>
  <c r="CL231" i="24"/>
  <c r="CM231" i="24" s="1"/>
  <c r="CJ231" i="24"/>
  <c r="CK231" i="24" s="1"/>
  <c r="CH231" i="24"/>
  <c r="CI231" i="24" s="1"/>
  <c r="CF231" i="24"/>
  <c r="CG231" i="24" s="1"/>
  <c r="CD231" i="24"/>
  <c r="CE231" i="24" s="1"/>
  <c r="CB231" i="24"/>
  <c r="CC231" i="24" s="1"/>
  <c r="BZ231" i="24"/>
  <c r="CA231" i="24" s="1"/>
  <c r="BX231" i="24"/>
  <c r="BY231" i="24" s="1"/>
  <c r="BV231" i="24"/>
  <c r="BW231" i="24" s="1"/>
  <c r="BT231" i="24"/>
  <c r="BU231" i="24" s="1"/>
  <c r="BR231" i="24"/>
  <c r="BS231" i="24" s="1"/>
  <c r="BO231" i="24"/>
  <c r="BQ231" i="24" s="1"/>
  <c r="BN231" i="24"/>
  <c r="BM231" i="24"/>
  <c r="BK231" i="24"/>
  <c r="BJ231" i="24"/>
  <c r="CN230" i="24"/>
  <c r="CO230" i="24" s="1"/>
  <c r="CL230" i="24"/>
  <c r="CM230" i="24" s="1"/>
  <c r="CJ230" i="24"/>
  <c r="CK230" i="24" s="1"/>
  <c r="CH230" i="24"/>
  <c r="CI230" i="24" s="1"/>
  <c r="CF230" i="24"/>
  <c r="CG230" i="24" s="1"/>
  <c r="CD230" i="24"/>
  <c r="CE230" i="24" s="1"/>
  <c r="CB230" i="24"/>
  <c r="CC230" i="24" s="1"/>
  <c r="BZ230" i="24"/>
  <c r="CA230" i="24" s="1"/>
  <c r="BX230" i="24"/>
  <c r="BY230" i="24" s="1"/>
  <c r="BV230" i="24"/>
  <c r="BW230" i="24" s="1"/>
  <c r="BT230" i="24"/>
  <c r="BU230" i="24" s="1"/>
  <c r="BR230" i="24"/>
  <c r="BS230" i="24" s="1"/>
  <c r="BO230" i="24"/>
  <c r="BQ230" i="24" s="1"/>
  <c r="BN230" i="24"/>
  <c r="BM230" i="24"/>
  <c r="BK230" i="24"/>
  <c r="BJ230" i="24"/>
  <c r="CN229" i="24"/>
  <c r="CO229" i="24" s="1"/>
  <c r="CL229" i="24"/>
  <c r="CM229" i="24" s="1"/>
  <c r="CJ229" i="24"/>
  <c r="CK229" i="24" s="1"/>
  <c r="CH229" i="24"/>
  <c r="CI229" i="24" s="1"/>
  <c r="CF229" i="24"/>
  <c r="CG229" i="24" s="1"/>
  <c r="CD229" i="24"/>
  <c r="CE229" i="24" s="1"/>
  <c r="CB229" i="24"/>
  <c r="CC229" i="24" s="1"/>
  <c r="BZ229" i="24"/>
  <c r="CA229" i="24" s="1"/>
  <c r="BX229" i="24"/>
  <c r="BY229" i="24" s="1"/>
  <c r="BT229" i="24"/>
  <c r="BU229" i="24" s="1"/>
  <c r="BR229" i="24"/>
  <c r="BS229" i="24" s="1"/>
  <c r="BO229" i="24"/>
  <c r="BQ229" i="24" s="1"/>
  <c r="BV229" i="24" s="1"/>
  <c r="BW229" i="24" s="1"/>
  <c r="BN229" i="24"/>
  <c r="BM229" i="24"/>
  <c r="BK229" i="24"/>
  <c r="BJ229" i="24"/>
  <c r="CN228" i="24"/>
  <c r="CO228" i="24" s="1"/>
  <c r="CL228" i="24"/>
  <c r="CM228" i="24" s="1"/>
  <c r="CJ228" i="24"/>
  <c r="CK228" i="24" s="1"/>
  <c r="CH228" i="24"/>
  <c r="CI228" i="24" s="1"/>
  <c r="CF228" i="24"/>
  <c r="CG228" i="24" s="1"/>
  <c r="CD228" i="24"/>
  <c r="CE228" i="24" s="1"/>
  <c r="CB228" i="24"/>
  <c r="CC228" i="24" s="1"/>
  <c r="BZ228" i="24"/>
  <c r="CA228" i="24" s="1"/>
  <c r="BX228" i="24"/>
  <c r="BY228" i="24" s="1"/>
  <c r="BV228" i="24"/>
  <c r="BW228" i="24" s="1"/>
  <c r="BT228" i="24"/>
  <c r="BU228" i="24" s="1"/>
  <c r="BR228" i="24"/>
  <c r="BS228" i="24" s="1"/>
  <c r="BO228" i="24"/>
  <c r="BQ228" i="24" s="1"/>
  <c r="BN228" i="24"/>
  <c r="BM228" i="24"/>
  <c r="BK228" i="24"/>
  <c r="BJ228" i="24"/>
  <c r="CN227" i="24"/>
  <c r="CO227" i="24" s="1"/>
  <c r="CL227" i="24"/>
  <c r="CM227" i="24" s="1"/>
  <c r="CJ227" i="24"/>
  <c r="CK227" i="24" s="1"/>
  <c r="CH227" i="24"/>
  <c r="CI227" i="24" s="1"/>
  <c r="CF227" i="24"/>
  <c r="CG227" i="24" s="1"/>
  <c r="CD227" i="24"/>
  <c r="CE227" i="24" s="1"/>
  <c r="CB227" i="24"/>
  <c r="CC227" i="24" s="1"/>
  <c r="BZ227" i="24"/>
  <c r="CA227" i="24" s="1"/>
  <c r="BX227" i="24"/>
  <c r="BY227" i="24" s="1"/>
  <c r="BV227" i="24"/>
  <c r="BW227" i="24" s="1"/>
  <c r="BT227" i="24"/>
  <c r="BU227" i="24" s="1"/>
  <c r="BR227" i="24"/>
  <c r="BS227" i="24" s="1"/>
  <c r="BO227" i="24"/>
  <c r="BQ227" i="24" s="1"/>
  <c r="BN227" i="24"/>
  <c r="BM227" i="24"/>
  <c r="BK227" i="24"/>
  <c r="BJ227" i="24"/>
  <c r="CN226" i="24"/>
  <c r="CO226" i="24" s="1"/>
  <c r="CL226" i="24"/>
  <c r="CM226" i="24" s="1"/>
  <c r="CJ226" i="24"/>
  <c r="CK226" i="24" s="1"/>
  <c r="CH226" i="24"/>
  <c r="CI226" i="24" s="1"/>
  <c r="CF226" i="24"/>
  <c r="CG226" i="24" s="1"/>
  <c r="CD226" i="24"/>
  <c r="CE226" i="24" s="1"/>
  <c r="CB226" i="24"/>
  <c r="CC226" i="24" s="1"/>
  <c r="BZ226" i="24"/>
  <c r="CA226" i="24" s="1"/>
  <c r="BX226" i="24"/>
  <c r="BY226" i="24" s="1"/>
  <c r="BV226" i="24"/>
  <c r="BW226" i="24" s="1"/>
  <c r="BT226" i="24"/>
  <c r="BU226" i="24" s="1"/>
  <c r="BR226" i="24"/>
  <c r="BS226" i="24" s="1"/>
  <c r="BO226" i="24"/>
  <c r="BQ226" i="24" s="1"/>
  <c r="BN226" i="24"/>
  <c r="BM226" i="24"/>
  <c r="BK226" i="24"/>
  <c r="BJ226" i="24"/>
  <c r="CN225" i="24"/>
  <c r="CO225" i="24" s="1"/>
  <c r="CL225" i="24"/>
  <c r="CM225" i="24" s="1"/>
  <c r="CJ225" i="24"/>
  <c r="CK225" i="24" s="1"/>
  <c r="CH225" i="24"/>
  <c r="CI225" i="24" s="1"/>
  <c r="CF225" i="24"/>
  <c r="CG225" i="24" s="1"/>
  <c r="CD225" i="24"/>
  <c r="CE225" i="24" s="1"/>
  <c r="CB225" i="24"/>
  <c r="CC225" i="24" s="1"/>
  <c r="BZ225" i="24"/>
  <c r="CA225" i="24" s="1"/>
  <c r="BX225" i="24"/>
  <c r="BY225" i="24" s="1"/>
  <c r="BV225" i="24"/>
  <c r="BW225" i="24" s="1"/>
  <c r="BT225" i="24"/>
  <c r="BU225" i="24" s="1"/>
  <c r="BR225" i="24"/>
  <c r="BS225" i="24" s="1"/>
  <c r="BO225" i="24"/>
  <c r="BQ225" i="24" s="1"/>
  <c r="BN225" i="24"/>
  <c r="BM225" i="24"/>
  <c r="BK225" i="24"/>
  <c r="BJ225" i="24"/>
  <c r="CN224" i="24"/>
  <c r="CO224" i="24" s="1"/>
  <c r="CL224" i="24"/>
  <c r="CM224" i="24" s="1"/>
  <c r="CJ224" i="24"/>
  <c r="CK224" i="24" s="1"/>
  <c r="CH224" i="24"/>
  <c r="CI224" i="24" s="1"/>
  <c r="CF224" i="24"/>
  <c r="CG224" i="24" s="1"/>
  <c r="CD224" i="24"/>
  <c r="CE224" i="24" s="1"/>
  <c r="CB224" i="24"/>
  <c r="CC224" i="24" s="1"/>
  <c r="BZ224" i="24"/>
  <c r="CA224" i="24" s="1"/>
  <c r="BX224" i="24"/>
  <c r="BY224" i="24" s="1"/>
  <c r="BV224" i="24"/>
  <c r="BW224" i="24" s="1"/>
  <c r="BT224" i="24"/>
  <c r="BU224" i="24" s="1"/>
  <c r="BR224" i="24"/>
  <c r="BS224" i="24" s="1"/>
  <c r="BO224" i="24"/>
  <c r="BQ224" i="24" s="1"/>
  <c r="BN224" i="24"/>
  <c r="BM224" i="24"/>
  <c r="BK224" i="24"/>
  <c r="BJ224" i="24"/>
  <c r="CN223" i="24"/>
  <c r="CO223" i="24" s="1"/>
  <c r="CL223" i="24"/>
  <c r="CM223" i="24" s="1"/>
  <c r="CJ223" i="24"/>
  <c r="CK223" i="24" s="1"/>
  <c r="CH223" i="24"/>
  <c r="CI223" i="24" s="1"/>
  <c r="CF223" i="24"/>
  <c r="CG223" i="24" s="1"/>
  <c r="CD223" i="24"/>
  <c r="CE223" i="24" s="1"/>
  <c r="CB223" i="24"/>
  <c r="CC223" i="24" s="1"/>
  <c r="BZ223" i="24"/>
  <c r="CA223" i="24" s="1"/>
  <c r="BX223" i="24"/>
  <c r="BY223" i="24" s="1"/>
  <c r="BV223" i="24"/>
  <c r="BW223" i="24" s="1"/>
  <c r="BT223" i="24"/>
  <c r="BU223" i="24" s="1"/>
  <c r="BR223" i="24"/>
  <c r="BS223" i="24" s="1"/>
  <c r="BO223" i="24"/>
  <c r="BQ223" i="24" s="1"/>
  <c r="BN223" i="24"/>
  <c r="BM223" i="24"/>
  <c r="BK223" i="24"/>
  <c r="BJ223" i="24"/>
  <c r="CN222" i="24"/>
  <c r="CO222" i="24" s="1"/>
  <c r="CL222" i="24"/>
  <c r="CM222" i="24" s="1"/>
  <c r="CJ222" i="24"/>
  <c r="CK222" i="24" s="1"/>
  <c r="CH222" i="24"/>
  <c r="CI222" i="24" s="1"/>
  <c r="CF222" i="24"/>
  <c r="CG222" i="24" s="1"/>
  <c r="CD222" i="24"/>
  <c r="CE222" i="24" s="1"/>
  <c r="CB222" i="24"/>
  <c r="CC222" i="24" s="1"/>
  <c r="BZ222" i="24"/>
  <c r="CA222" i="24" s="1"/>
  <c r="BX222" i="24"/>
  <c r="BY222" i="24" s="1"/>
  <c r="BV222" i="24"/>
  <c r="BW222" i="24" s="1"/>
  <c r="BT222" i="24"/>
  <c r="BU222" i="24" s="1"/>
  <c r="BR222" i="24"/>
  <c r="BS222" i="24" s="1"/>
  <c r="BO222" i="24"/>
  <c r="BQ222" i="24" s="1"/>
  <c r="BN222" i="24"/>
  <c r="BM222" i="24"/>
  <c r="BK222" i="24"/>
  <c r="BJ222" i="24"/>
  <c r="CN221" i="24"/>
  <c r="CO221" i="24" s="1"/>
  <c r="CL221" i="24"/>
  <c r="CM221" i="24" s="1"/>
  <c r="CJ221" i="24"/>
  <c r="CK221" i="24" s="1"/>
  <c r="CH221" i="24"/>
  <c r="CI221" i="24" s="1"/>
  <c r="CF221" i="24"/>
  <c r="CG221" i="24" s="1"/>
  <c r="CD221" i="24"/>
  <c r="CE221" i="24" s="1"/>
  <c r="CB221" i="24"/>
  <c r="CC221" i="24" s="1"/>
  <c r="BZ221" i="24"/>
  <c r="CA221" i="24" s="1"/>
  <c r="BX221" i="24"/>
  <c r="BY221" i="24" s="1"/>
  <c r="BT221" i="24"/>
  <c r="BU221" i="24" s="1"/>
  <c r="BR221" i="24"/>
  <c r="BS221" i="24" s="1"/>
  <c r="BO221" i="24"/>
  <c r="BQ221" i="24" s="1"/>
  <c r="BV221" i="24" s="1"/>
  <c r="BW221" i="24" s="1"/>
  <c r="BN221" i="24"/>
  <c r="BM221" i="24"/>
  <c r="BK221" i="24"/>
  <c r="BJ221" i="24"/>
  <c r="CN220" i="24"/>
  <c r="CO220" i="24" s="1"/>
  <c r="CL220" i="24"/>
  <c r="CM220" i="24" s="1"/>
  <c r="CJ220" i="24"/>
  <c r="CK220" i="24" s="1"/>
  <c r="CH220" i="24"/>
  <c r="CI220" i="24" s="1"/>
  <c r="CF220" i="24"/>
  <c r="CG220" i="24" s="1"/>
  <c r="CD220" i="24"/>
  <c r="CE220" i="24" s="1"/>
  <c r="CB220" i="24"/>
  <c r="CC220" i="24" s="1"/>
  <c r="BZ220" i="24"/>
  <c r="CA220" i="24" s="1"/>
  <c r="BX220" i="24"/>
  <c r="BY220" i="24" s="1"/>
  <c r="BV220" i="24"/>
  <c r="BW220" i="24" s="1"/>
  <c r="BT220" i="24"/>
  <c r="BU220" i="24" s="1"/>
  <c r="BR220" i="24"/>
  <c r="BS220" i="24" s="1"/>
  <c r="BO220" i="24"/>
  <c r="BQ220" i="24" s="1"/>
  <c r="BN220" i="24"/>
  <c r="BM220" i="24"/>
  <c r="BK220" i="24"/>
  <c r="BJ220" i="24"/>
  <c r="CN219" i="24"/>
  <c r="CO219" i="24" s="1"/>
  <c r="CL219" i="24"/>
  <c r="CM219" i="24" s="1"/>
  <c r="CJ219" i="24"/>
  <c r="CK219" i="24" s="1"/>
  <c r="CH219" i="24"/>
  <c r="CI219" i="24" s="1"/>
  <c r="CF219" i="24"/>
  <c r="CG219" i="24" s="1"/>
  <c r="CD219" i="24"/>
  <c r="CE219" i="24" s="1"/>
  <c r="CB219" i="24"/>
  <c r="CC219" i="24" s="1"/>
  <c r="BZ219" i="24"/>
  <c r="CA219" i="24" s="1"/>
  <c r="BX219" i="24"/>
  <c r="BY219" i="24" s="1"/>
  <c r="BV219" i="24"/>
  <c r="BW219" i="24" s="1"/>
  <c r="BT219" i="24"/>
  <c r="BU219" i="24" s="1"/>
  <c r="BR219" i="24"/>
  <c r="BS219" i="24" s="1"/>
  <c r="BO219" i="24"/>
  <c r="BQ219" i="24" s="1"/>
  <c r="BN219" i="24"/>
  <c r="BM219" i="24"/>
  <c r="BK219" i="24"/>
  <c r="BJ219" i="24"/>
  <c r="CN218" i="24"/>
  <c r="CO218" i="24" s="1"/>
  <c r="CL218" i="24"/>
  <c r="CM218" i="24" s="1"/>
  <c r="CJ218" i="24"/>
  <c r="CK218" i="24" s="1"/>
  <c r="CH218" i="24"/>
  <c r="CI218" i="24" s="1"/>
  <c r="CF218" i="24"/>
  <c r="CG218" i="24" s="1"/>
  <c r="CD218" i="24"/>
  <c r="CE218" i="24" s="1"/>
  <c r="CB218" i="24"/>
  <c r="CC218" i="24" s="1"/>
  <c r="BZ218" i="24"/>
  <c r="CA218" i="24" s="1"/>
  <c r="BX218" i="24"/>
  <c r="BY218" i="24" s="1"/>
  <c r="BT218" i="24"/>
  <c r="BU218" i="24" s="1"/>
  <c r="BR218" i="24"/>
  <c r="BS218" i="24" s="1"/>
  <c r="BO218" i="24"/>
  <c r="BQ218" i="24" s="1"/>
  <c r="BV218" i="24" s="1"/>
  <c r="BW218" i="24" s="1"/>
  <c r="BN218" i="24"/>
  <c r="BM218" i="24"/>
  <c r="BK218" i="24"/>
  <c r="BJ218" i="24"/>
  <c r="CN217" i="24"/>
  <c r="CO217" i="24" s="1"/>
  <c r="CL217" i="24"/>
  <c r="CM217" i="24" s="1"/>
  <c r="CJ217" i="24"/>
  <c r="CK217" i="24" s="1"/>
  <c r="CH217" i="24"/>
  <c r="CI217" i="24" s="1"/>
  <c r="CF217" i="24"/>
  <c r="CG217" i="24" s="1"/>
  <c r="CD217" i="24"/>
  <c r="CE217" i="24" s="1"/>
  <c r="CB217" i="24"/>
  <c r="CC217" i="24" s="1"/>
  <c r="BZ217" i="24"/>
  <c r="CA217" i="24" s="1"/>
  <c r="BX217" i="24"/>
  <c r="BY217" i="24" s="1"/>
  <c r="BV217" i="24"/>
  <c r="BW217" i="24" s="1"/>
  <c r="BT217" i="24"/>
  <c r="BU217" i="24" s="1"/>
  <c r="BR217" i="24"/>
  <c r="BS217" i="24" s="1"/>
  <c r="BO217" i="24"/>
  <c r="BQ217" i="24" s="1"/>
  <c r="BN217" i="24"/>
  <c r="BM217" i="24"/>
  <c r="BK217" i="24"/>
  <c r="BJ217" i="24"/>
  <c r="CN216" i="24"/>
  <c r="CO216" i="24" s="1"/>
  <c r="CL216" i="24"/>
  <c r="CM216" i="24" s="1"/>
  <c r="CJ216" i="24"/>
  <c r="CK216" i="24" s="1"/>
  <c r="CH216" i="24"/>
  <c r="CI216" i="24" s="1"/>
  <c r="CF216" i="24"/>
  <c r="CG216" i="24" s="1"/>
  <c r="CD216" i="24"/>
  <c r="CE216" i="24" s="1"/>
  <c r="CB216" i="24"/>
  <c r="CC216" i="24" s="1"/>
  <c r="BZ216" i="24"/>
  <c r="CA216" i="24" s="1"/>
  <c r="BX216" i="24"/>
  <c r="BY216" i="24" s="1"/>
  <c r="BV216" i="24"/>
  <c r="BW216" i="24" s="1"/>
  <c r="BT216" i="24"/>
  <c r="BU216" i="24" s="1"/>
  <c r="BR216" i="24"/>
  <c r="BS216" i="24" s="1"/>
  <c r="BO216" i="24"/>
  <c r="BQ216" i="24" s="1"/>
  <c r="BN216" i="24"/>
  <c r="BM216" i="24"/>
  <c r="BK216" i="24"/>
  <c r="BJ216" i="24"/>
  <c r="CN215" i="24"/>
  <c r="CO215" i="24" s="1"/>
  <c r="CL215" i="24"/>
  <c r="CM215" i="24" s="1"/>
  <c r="CJ215" i="24"/>
  <c r="CK215" i="24" s="1"/>
  <c r="CH215" i="24"/>
  <c r="CI215" i="24" s="1"/>
  <c r="CF215" i="24"/>
  <c r="CG215" i="24" s="1"/>
  <c r="CD215" i="24"/>
  <c r="CE215" i="24" s="1"/>
  <c r="CB215" i="24"/>
  <c r="CC215" i="24" s="1"/>
  <c r="BZ215" i="24"/>
  <c r="CA215" i="24" s="1"/>
  <c r="BX215" i="24"/>
  <c r="BY215" i="24" s="1"/>
  <c r="BV215" i="24"/>
  <c r="BW215" i="24" s="1"/>
  <c r="BT215" i="24"/>
  <c r="BU215" i="24" s="1"/>
  <c r="BR215" i="24"/>
  <c r="BS215" i="24" s="1"/>
  <c r="BO215" i="24"/>
  <c r="BQ215" i="24" s="1"/>
  <c r="BN215" i="24"/>
  <c r="BM215" i="24"/>
  <c r="BK215" i="24"/>
  <c r="BJ215" i="24"/>
  <c r="CN214" i="24"/>
  <c r="CO214" i="24" s="1"/>
  <c r="CL214" i="24"/>
  <c r="CM214" i="24" s="1"/>
  <c r="CJ214" i="24"/>
  <c r="CK214" i="24" s="1"/>
  <c r="CH214" i="24"/>
  <c r="CI214" i="24" s="1"/>
  <c r="CF214" i="24"/>
  <c r="CG214" i="24" s="1"/>
  <c r="CD214" i="24"/>
  <c r="CE214" i="24" s="1"/>
  <c r="CB214" i="24"/>
  <c r="CC214" i="24" s="1"/>
  <c r="BZ214" i="24"/>
  <c r="CA214" i="24" s="1"/>
  <c r="BX214" i="24"/>
  <c r="BY214" i="24" s="1"/>
  <c r="BT214" i="24"/>
  <c r="BU214" i="24" s="1"/>
  <c r="BR214" i="24"/>
  <c r="BS214" i="24" s="1"/>
  <c r="BO214" i="24"/>
  <c r="BQ214" i="24" s="1"/>
  <c r="BV214" i="24" s="1"/>
  <c r="BW214" i="24" s="1"/>
  <c r="BN214" i="24"/>
  <c r="BM214" i="24"/>
  <c r="BK214" i="24"/>
  <c r="BJ214" i="24"/>
  <c r="CN213" i="24"/>
  <c r="CO213" i="24" s="1"/>
  <c r="CL213" i="24"/>
  <c r="CM213" i="24" s="1"/>
  <c r="CJ213" i="24"/>
  <c r="CK213" i="24" s="1"/>
  <c r="CH213" i="24"/>
  <c r="CI213" i="24" s="1"/>
  <c r="CF213" i="24"/>
  <c r="CG213" i="24" s="1"/>
  <c r="CD213" i="24"/>
  <c r="CE213" i="24" s="1"/>
  <c r="CB213" i="24"/>
  <c r="CC213" i="24" s="1"/>
  <c r="BZ213" i="24"/>
  <c r="CA213" i="24" s="1"/>
  <c r="BX213" i="24"/>
  <c r="BY213" i="24" s="1"/>
  <c r="BV213" i="24"/>
  <c r="BW213" i="24" s="1"/>
  <c r="BT213" i="24"/>
  <c r="BU213" i="24" s="1"/>
  <c r="BR213" i="24"/>
  <c r="BS213" i="24" s="1"/>
  <c r="BO213" i="24"/>
  <c r="BQ213" i="24" s="1"/>
  <c r="BN213" i="24"/>
  <c r="BM213" i="24"/>
  <c r="BK213" i="24"/>
  <c r="BJ213" i="24"/>
  <c r="CN212" i="24"/>
  <c r="CO212" i="24" s="1"/>
  <c r="CL212" i="24"/>
  <c r="CM212" i="24" s="1"/>
  <c r="CJ212" i="24"/>
  <c r="CK212" i="24" s="1"/>
  <c r="CH212" i="24"/>
  <c r="CI212" i="24" s="1"/>
  <c r="CF212" i="24"/>
  <c r="CG212" i="24" s="1"/>
  <c r="CD212" i="24"/>
  <c r="CE212" i="24" s="1"/>
  <c r="CB212" i="24"/>
  <c r="CC212" i="24" s="1"/>
  <c r="BZ212" i="24"/>
  <c r="CA212" i="24" s="1"/>
  <c r="BX212" i="24"/>
  <c r="BY212" i="24" s="1"/>
  <c r="BT212" i="24"/>
  <c r="BU212" i="24" s="1"/>
  <c r="BR212" i="24"/>
  <c r="BS212" i="24" s="1"/>
  <c r="BO212" i="24"/>
  <c r="BQ212" i="24" s="1"/>
  <c r="BV212" i="24" s="1"/>
  <c r="BW212" i="24" s="1"/>
  <c r="BN212" i="24"/>
  <c r="BM212" i="24"/>
  <c r="BK212" i="24"/>
  <c r="BJ212" i="24"/>
  <c r="CN211" i="24"/>
  <c r="CO211" i="24" s="1"/>
  <c r="CL211" i="24"/>
  <c r="CM211" i="24" s="1"/>
  <c r="CJ211" i="24"/>
  <c r="CK211" i="24" s="1"/>
  <c r="CH211" i="24"/>
  <c r="CI211" i="24" s="1"/>
  <c r="CF211" i="24"/>
  <c r="CG211" i="24" s="1"/>
  <c r="CD211" i="24"/>
  <c r="CE211" i="24" s="1"/>
  <c r="CB211" i="24"/>
  <c r="CC211" i="24" s="1"/>
  <c r="BZ211" i="24"/>
  <c r="CA211" i="24" s="1"/>
  <c r="BX211" i="24"/>
  <c r="BY211" i="24" s="1"/>
  <c r="BV211" i="24"/>
  <c r="BW211" i="24" s="1"/>
  <c r="BT211" i="24"/>
  <c r="BU211" i="24" s="1"/>
  <c r="BR211" i="24"/>
  <c r="BS211" i="24" s="1"/>
  <c r="BO211" i="24"/>
  <c r="BQ211" i="24" s="1"/>
  <c r="BN211" i="24"/>
  <c r="BM211" i="24"/>
  <c r="BK211" i="24"/>
  <c r="BJ211" i="24"/>
  <c r="CN210" i="24"/>
  <c r="CO210" i="24" s="1"/>
  <c r="CL210" i="24"/>
  <c r="CM210" i="24" s="1"/>
  <c r="CJ210" i="24"/>
  <c r="CK210" i="24" s="1"/>
  <c r="CH210" i="24"/>
  <c r="CI210" i="24" s="1"/>
  <c r="CF210" i="24"/>
  <c r="CG210" i="24" s="1"/>
  <c r="CD210" i="24"/>
  <c r="CE210" i="24" s="1"/>
  <c r="CB210" i="24"/>
  <c r="CC210" i="24" s="1"/>
  <c r="BZ210" i="24"/>
  <c r="CA210" i="24" s="1"/>
  <c r="BX210" i="24"/>
  <c r="BY210" i="24" s="1"/>
  <c r="BV210" i="24"/>
  <c r="BW210" i="24" s="1"/>
  <c r="BT210" i="24"/>
  <c r="BU210" i="24" s="1"/>
  <c r="BR210" i="24"/>
  <c r="BS210" i="24" s="1"/>
  <c r="BO210" i="24"/>
  <c r="BQ210" i="24" s="1"/>
  <c r="BN210" i="24"/>
  <c r="BM210" i="24"/>
  <c r="BK210" i="24"/>
  <c r="BJ210" i="24"/>
  <c r="CN209" i="24"/>
  <c r="CO209" i="24" s="1"/>
  <c r="CL209" i="24"/>
  <c r="CM209" i="24" s="1"/>
  <c r="CJ209" i="24"/>
  <c r="CK209" i="24" s="1"/>
  <c r="CH209" i="24"/>
  <c r="CI209" i="24" s="1"/>
  <c r="CF209" i="24"/>
  <c r="CG209" i="24" s="1"/>
  <c r="CD209" i="24"/>
  <c r="CE209" i="24" s="1"/>
  <c r="CB209" i="24"/>
  <c r="CC209" i="24" s="1"/>
  <c r="BZ209" i="24"/>
  <c r="CA209" i="24" s="1"/>
  <c r="BX209" i="24"/>
  <c r="BY209" i="24" s="1"/>
  <c r="BT209" i="24"/>
  <c r="BU209" i="24" s="1"/>
  <c r="BR209" i="24"/>
  <c r="BS209" i="24" s="1"/>
  <c r="BO209" i="24"/>
  <c r="BQ209" i="24" s="1"/>
  <c r="BV209" i="24" s="1"/>
  <c r="BW209" i="24" s="1"/>
  <c r="BN209" i="24"/>
  <c r="BM209" i="24"/>
  <c r="BK209" i="24"/>
  <c r="BJ209" i="24"/>
  <c r="CN208" i="24"/>
  <c r="CO208" i="24" s="1"/>
  <c r="CL208" i="24"/>
  <c r="CM208" i="24" s="1"/>
  <c r="CJ208" i="24"/>
  <c r="CK208" i="24" s="1"/>
  <c r="CH208" i="24"/>
  <c r="CI208" i="24" s="1"/>
  <c r="CF208" i="24"/>
  <c r="CG208" i="24" s="1"/>
  <c r="CD208" i="24"/>
  <c r="CE208" i="24" s="1"/>
  <c r="CB208" i="24"/>
  <c r="CC208" i="24" s="1"/>
  <c r="BZ208" i="24"/>
  <c r="CA208" i="24" s="1"/>
  <c r="BX208" i="24"/>
  <c r="BY208" i="24" s="1"/>
  <c r="BT208" i="24"/>
  <c r="BU208" i="24" s="1"/>
  <c r="BR208" i="24"/>
  <c r="BS208" i="24" s="1"/>
  <c r="BO208" i="24"/>
  <c r="BQ208" i="24" s="1"/>
  <c r="BV208" i="24" s="1"/>
  <c r="BW208" i="24" s="1"/>
  <c r="BN208" i="24"/>
  <c r="BM208" i="24"/>
  <c r="BK208" i="24"/>
  <c r="BJ208" i="24"/>
  <c r="CN207" i="24"/>
  <c r="CO207" i="24" s="1"/>
  <c r="CL207" i="24"/>
  <c r="CM207" i="24" s="1"/>
  <c r="CJ207" i="24"/>
  <c r="CK207" i="24" s="1"/>
  <c r="CH207" i="24"/>
  <c r="CI207" i="24" s="1"/>
  <c r="CF207" i="24"/>
  <c r="CG207" i="24" s="1"/>
  <c r="CD207" i="24"/>
  <c r="CE207" i="24" s="1"/>
  <c r="CB207" i="24"/>
  <c r="CC207" i="24" s="1"/>
  <c r="BZ207" i="24"/>
  <c r="CA207" i="24" s="1"/>
  <c r="BX207" i="24"/>
  <c r="BY207" i="24" s="1"/>
  <c r="BV207" i="24"/>
  <c r="BW207" i="24" s="1"/>
  <c r="BT207" i="24"/>
  <c r="BU207" i="24" s="1"/>
  <c r="BR207" i="24"/>
  <c r="BS207" i="24" s="1"/>
  <c r="BO207" i="24"/>
  <c r="BQ207" i="24" s="1"/>
  <c r="BN207" i="24"/>
  <c r="BM207" i="24"/>
  <c r="BK207" i="24"/>
  <c r="BJ207" i="24"/>
  <c r="CN206" i="24"/>
  <c r="CO206" i="24" s="1"/>
  <c r="CL206" i="24"/>
  <c r="CM206" i="24" s="1"/>
  <c r="CJ206" i="24"/>
  <c r="CK206" i="24" s="1"/>
  <c r="CH206" i="24"/>
  <c r="CI206" i="24" s="1"/>
  <c r="CF206" i="24"/>
  <c r="CG206" i="24" s="1"/>
  <c r="CD206" i="24"/>
  <c r="CE206" i="24" s="1"/>
  <c r="CB206" i="24"/>
  <c r="CC206" i="24" s="1"/>
  <c r="BZ206" i="24"/>
  <c r="CA206" i="24" s="1"/>
  <c r="BX206" i="24"/>
  <c r="BY206" i="24" s="1"/>
  <c r="BT206" i="24"/>
  <c r="BU206" i="24" s="1"/>
  <c r="BR206" i="24"/>
  <c r="BS206" i="24" s="1"/>
  <c r="BO206" i="24"/>
  <c r="BQ206" i="24" s="1"/>
  <c r="BV206" i="24" s="1"/>
  <c r="BW206" i="24" s="1"/>
  <c r="BN206" i="24"/>
  <c r="BM206" i="24"/>
  <c r="BK206" i="24"/>
  <c r="BJ206" i="24"/>
  <c r="CN205" i="24"/>
  <c r="CO205" i="24" s="1"/>
  <c r="CL205" i="24"/>
  <c r="CM205" i="24" s="1"/>
  <c r="CJ205" i="24"/>
  <c r="CK205" i="24" s="1"/>
  <c r="CH205" i="24"/>
  <c r="CI205" i="24" s="1"/>
  <c r="CF205" i="24"/>
  <c r="CG205" i="24" s="1"/>
  <c r="CD205" i="24"/>
  <c r="CE205" i="24" s="1"/>
  <c r="CB205" i="24"/>
  <c r="CC205" i="24" s="1"/>
  <c r="BZ205" i="24"/>
  <c r="CA205" i="24" s="1"/>
  <c r="BX205" i="24"/>
  <c r="BY205" i="24" s="1"/>
  <c r="BV205" i="24"/>
  <c r="BW205" i="24" s="1"/>
  <c r="BT205" i="24"/>
  <c r="BU205" i="24" s="1"/>
  <c r="BR205" i="24"/>
  <c r="BS205" i="24" s="1"/>
  <c r="BO205" i="24"/>
  <c r="BQ205" i="24" s="1"/>
  <c r="BN205" i="24"/>
  <c r="BM205" i="24"/>
  <c r="BK205" i="24"/>
  <c r="BJ205" i="24"/>
  <c r="CN204" i="24"/>
  <c r="CO204" i="24" s="1"/>
  <c r="CL204" i="24"/>
  <c r="CM204" i="24" s="1"/>
  <c r="CJ204" i="24"/>
  <c r="CK204" i="24" s="1"/>
  <c r="CH204" i="24"/>
  <c r="CI204" i="24" s="1"/>
  <c r="CF204" i="24"/>
  <c r="CG204" i="24" s="1"/>
  <c r="CD204" i="24"/>
  <c r="CE204" i="24" s="1"/>
  <c r="CB204" i="24"/>
  <c r="CC204" i="24" s="1"/>
  <c r="BZ204" i="24"/>
  <c r="CA204" i="24" s="1"/>
  <c r="BX204" i="24"/>
  <c r="BY204" i="24" s="1"/>
  <c r="BT204" i="24"/>
  <c r="BU204" i="24" s="1"/>
  <c r="BR204" i="24"/>
  <c r="BS204" i="24" s="1"/>
  <c r="BO204" i="24"/>
  <c r="BQ204" i="24" s="1"/>
  <c r="BV204" i="24" s="1"/>
  <c r="BW204" i="24" s="1"/>
  <c r="BN204" i="24"/>
  <c r="BM204" i="24"/>
  <c r="BK204" i="24"/>
  <c r="BJ204" i="24"/>
  <c r="CN203" i="24"/>
  <c r="CO203" i="24" s="1"/>
  <c r="CL203" i="24"/>
  <c r="CM203" i="24" s="1"/>
  <c r="CJ203" i="24"/>
  <c r="CK203" i="24" s="1"/>
  <c r="CH203" i="24"/>
  <c r="CI203" i="24" s="1"/>
  <c r="CF203" i="24"/>
  <c r="CG203" i="24" s="1"/>
  <c r="CD203" i="24"/>
  <c r="CE203" i="24" s="1"/>
  <c r="CB203" i="24"/>
  <c r="CC203" i="24" s="1"/>
  <c r="BZ203" i="24"/>
  <c r="CA203" i="24" s="1"/>
  <c r="BX203" i="24"/>
  <c r="BY203" i="24" s="1"/>
  <c r="BV203" i="24"/>
  <c r="BW203" i="24" s="1"/>
  <c r="BT203" i="24"/>
  <c r="BU203" i="24" s="1"/>
  <c r="BR203" i="24"/>
  <c r="BS203" i="24" s="1"/>
  <c r="BO203" i="24"/>
  <c r="BQ203" i="24" s="1"/>
  <c r="BN203" i="24"/>
  <c r="BM203" i="24"/>
  <c r="BK203" i="24"/>
  <c r="BJ203" i="24"/>
  <c r="CN202" i="24"/>
  <c r="CO202" i="24" s="1"/>
  <c r="CL202" i="24"/>
  <c r="CM202" i="24" s="1"/>
  <c r="CJ202" i="24"/>
  <c r="CK202" i="24" s="1"/>
  <c r="CH202" i="24"/>
  <c r="CI202" i="24" s="1"/>
  <c r="CF202" i="24"/>
  <c r="CG202" i="24" s="1"/>
  <c r="CD202" i="24"/>
  <c r="CE202" i="24" s="1"/>
  <c r="CB202" i="24"/>
  <c r="CC202" i="24" s="1"/>
  <c r="BZ202" i="24"/>
  <c r="CA202" i="24" s="1"/>
  <c r="BX202" i="24"/>
  <c r="BY202" i="24" s="1"/>
  <c r="BT202" i="24"/>
  <c r="BU202" i="24" s="1"/>
  <c r="BR202" i="24"/>
  <c r="BS202" i="24" s="1"/>
  <c r="BO202" i="24"/>
  <c r="BQ202" i="24" s="1"/>
  <c r="BV202" i="24" s="1"/>
  <c r="BW202" i="24" s="1"/>
  <c r="BN202" i="24"/>
  <c r="BM202" i="24"/>
  <c r="BK202" i="24"/>
  <c r="BJ202" i="24"/>
  <c r="CN201" i="24"/>
  <c r="CO201" i="24" s="1"/>
  <c r="CL201" i="24"/>
  <c r="CM201" i="24" s="1"/>
  <c r="CJ201" i="24"/>
  <c r="CK201" i="24" s="1"/>
  <c r="CH201" i="24"/>
  <c r="CI201" i="24" s="1"/>
  <c r="CF201" i="24"/>
  <c r="CG201" i="24" s="1"/>
  <c r="CD201" i="24"/>
  <c r="CE201" i="24" s="1"/>
  <c r="CB201" i="24"/>
  <c r="CC201" i="24" s="1"/>
  <c r="BZ201" i="24"/>
  <c r="CA201" i="24" s="1"/>
  <c r="BX201" i="24"/>
  <c r="BY201" i="24" s="1"/>
  <c r="BT201" i="24"/>
  <c r="BU201" i="24" s="1"/>
  <c r="BR201" i="24"/>
  <c r="BS201" i="24" s="1"/>
  <c r="BO201" i="24"/>
  <c r="BQ201" i="24" s="1"/>
  <c r="BV201" i="24" s="1"/>
  <c r="BW201" i="24" s="1"/>
  <c r="BN201" i="24"/>
  <c r="BM201" i="24"/>
  <c r="BK201" i="24"/>
  <c r="BJ201" i="24"/>
  <c r="CN200" i="24"/>
  <c r="CO200" i="24" s="1"/>
  <c r="CL200" i="24"/>
  <c r="CM200" i="24" s="1"/>
  <c r="CJ200" i="24"/>
  <c r="CK200" i="24" s="1"/>
  <c r="CH200" i="24"/>
  <c r="CI200" i="24" s="1"/>
  <c r="CF200" i="24"/>
  <c r="CG200" i="24" s="1"/>
  <c r="CD200" i="24"/>
  <c r="CE200" i="24" s="1"/>
  <c r="CB200" i="24"/>
  <c r="CC200" i="24" s="1"/>
  <c r="BZ200" i="24"/>
  <c r="CA200" i="24" s="1"/>
  <c r="BX200" i="24"/>
  <c r="BY200" i="24" s="1"/>
  <c r="BT200" i="24"/>
  <c r="BU200" i="24" s="1"/>
  <c r="BR200" i="24"/>
  <c r="BS200" i="24" s="1"/>
  <c r="BO200" i="24"/>
  <c r="BQ200" i="24" s="1"/>
  <c r="BV200" i="24" s="1"/>
  <c r="BW200" i="24" s="1"/>
  <c r="BN200" i="24"/>
  <c r="BM200" i="24"/>
  <c r="BK200" i="24"/>
  <c r="BJ200" i="24"/>
  <c r="CN199" i="24"/>
  <c r="CO199" i="24" s="1"/>
  <c r="CL199" i="24"/>
  <c r="CM199" i="24" s="1"/>
  <c r="CJ199" i="24"/>
  <c r="CK199" i="24" s="1"/>
  <c r="CH199" i="24"/>
  <c r="CI199" i="24" s="1"/>
  <c r="CF199" i="24"/>
  <c r="CG199" i="24" s="1"/>
  <c r="CD199" i="24"/>
  <c r="CE199" i="24" s="1"/>
  <c r="CB199" i="24"/>
  <c r="CC199" i="24" s="1"/>
  <c r="BZ199" i="24"/>
  <c r="CA199" i="24" s="1"/>
  <c r="BX199" i="24"/>
  <c r="BY199" i="24" s="1"/>
  <c r="BV199" i="24"/>
  <c r="BW199" i="24" s="1"/>
  <c r="BT199" i="24"/>
  <c r="BU199" i="24" s="1"/>
  <c r="BR199" i="24"/>
  <c r="BS199" i="24" s="1"/>
  <c r="BO199" i="24"/>
  <c r="BQ199" i="24" s="1"/>
  <c r="BN199" i="24"/>
  <c r="BM199" i="24"/>
  <c r="BK199" i="24"/>
  <c r="BJ199" i="24"/>
  <c r="CN198" i="24"/>
  <c r="CO198" i="24" s="1"/>
  <c r="CL198" i="24"/>
  <c r="CM198" i="24" s="1"/>
  <c r="CJ198" i="24"/>
  <c r="CK198" i="24" s="1"/>
  <c r="CH198" i="24"/>
  <c r="CI198" i="24" s="1"/>
  <c r="CF198" i="24"/>
  <c r="CG198" i="24" s="1"/>
  <c r="CD198" i="24"/>
  <c r="CE198" i="24" s="1"/>
  <c r="CB198" i="24"/>
  <c r="CC198" i="24" s="1"/>
  <c r="BZ198" i="24"/>
  <c r="CA198" i="24" s="1"/>
  <c r="BX198" i="24"/>
  <c r="BY198" i="24" s="1"/>
  <c r="BT198" i="24"/>
  <c r="BU198" i="24" s="1"/>
  <c r="BR198" i="24"/>
  <c r="BS198" i="24" s="1"/>
  <c r="BO198" i="24"/>
  <c r="BQ198" i="24" s="1"/>
  <c r="BV198" i="24" s="1"/>
  <c r="BW198" i="24" s="1"/>
  <c r="BN198" i="24"/>
  <c r="BM198" i="24"/>
  <c r="BK198" i="24"/>
  <c r="BJ198" i="24"/>
  <c r="CN197" i="24"/>
  <c r="CO197" i="24" s="1"/>
  <c r="CL197" i="24"/>
  <c r="CM197" i="24" s="1"/>
  <c r="CJ197" i="24"/>
  <c r="CK197" i="24" s="1"/>
  <c r="CH197" i="24"/>
  <c r="CI197" i="24" s="1"/>
  <c r="CF197" i="24"/>
  <c r="CG197" i="24" s="1"/>
  <c r="CD197" i="24"/>
  <c r="CE197" i="24" s="1"/>
  <c r="CB197" i="24"/>
  <c r="CC197" i="24" s="1"/>
  <c r="BZ197" i="24"/>
  <c r="CA197" i="24" s="1"/>
  <c r="BX197" i="24"/>
  <c r="BY197" i="24" s="1"/>
  <c r="BV197" i="24"/>
  <c r="BW197" i="24" s="1"/>
  <c r="BT197" i="24"/>
  <c r="BU197" i="24" s="1"/>
  <c r="BR197" i="24"/>
  <c r="BS197" i="24" s="1"/>
  <c r="BO197" i="24"/>
  <c r="BQ197" i="24" s="1"/>
  <c r="BN197" i="24"/>
  <c r="BM197" i="24"/>
  <c r="BK197" i="24"/>
  <c r="BJ197" i="24"/>
  <c r="CN196" i="24"/>
  <c r="CO196" i="24" s="1"/>
  <c r="CL196" i="24"/>
  <c r="CM196" i="24" s="1"/>
  <c r="CJ196" i="24"/>
  <c r="CK196" i="24" s="1"/>
  <c r="CH196" i="24"/>
  <c r="CI196" i="24" s="1"/>
  <c r="CF196" i="24"/>
  <c r="CG196" i="24" s="1"/>
  <c r="CD196" i="24"/>
  <c r="CE196" i="24" s="1"/>
  <c r="CB196" i="24"/>
  <c r="CC196" i="24" s="1"/>
  <c r="BZ196" i="24"/>
  <c r="CA196" i="24" s="1"/>
  <c r="BX196" i="24"/>
  <c r="BY196" i="24" s="1"/>
  <c r="BV196" i="24"/>
  <c r="BW196" i="24" s="1"/>
  <c r="BT196" i="24"/>
  <c r="BU196" i="24" s="1"/>
  <c r="BR196" i="24"/>
  <c r="BS196" i="24" s="1"/>
  <c r="BO196" i="24"/>
  <c r="BQ196" i="24" s="1"/>
  <c r="BN196" i="24"/>
  <c r="BM196" i="24"/>
  <c r="BK196" i="24"/>
  <c r="BJ196" i="24"/>
  <c r="CN195" i="24"/>
  <c r="CO195" i="24" s="1"/>
  <c r="CL195" i="24"/>
  <c r="CM195" i="24" s="1"/>
  <c r="CJ195" i="24"/>
  <c r="CK195" i="24" s="1"/>
  <c r="CH195" i="24"/>
  <c r="CI195" i="24" s="1"/>
  <c r="CF195" i="24"/>
  <c r="CG195" i="24" s="1"/>
  <c r="CD195" i="24"/>
  <c r="CE195" i="24" s="1"/>
  <c r="CB195" i="24"/>
  <c r="CC195" i="24" s="1"/>
  <c r="BZ195" i="24"/>
  <c r="CA195" i="24" s="1"/>
  <c r="BX195" i="24"/>
  <c r="BY195" i="24" s="1"/>
  <c r="BT195" i="24"/>
  <c r="BU195" i="24" s="1"/>
  <c r="BR195" i="24"/>
  <c r="BS195" i="24" s="1"/>
  <c r="BO195" i="24"/>
  <c r="BQ195" i="24" s="1"/>
  <c r="BV195" i="24" s="1"/>
  <c r="BW195" i="24" s="1"/>
  <c r="BN195" i="24"/>
  <c r="BM195" i="24"/>
  <c r="BK195" i="24"/>
  <c r="BJ195" i="24"/>
  <c r="CN194" i="24"/>
  <c r="CO194" i="24" s="1"/>
  <c r="CL194" i="24"/>
  <c r="CM194" i="24" s="1"/>
  <c r="CJ194" i="24"/>
  <c r="CK194" i="24" s="1"/>
  <c r="CH194" i="24"/>
  <c r="CI194" i="24" s="1"/>
  <c r="CF194" i="24"/>
  <c r="CG194" i="24" s="1"/>
  <c r="CD194" i="24"/>
  <c r="CE194" i="24" s="1"/>
  <c r="CB194" i="24"/>
  <c r="CC194" i="24" s="1"/>
  <c r="BZ194" i="24"/>
  <c r="CA194" i="24" s="1"/>
  <c r="BX194" i="24"/>
  <c r="BY194" i="24" s="1"/>
  <c r="BV194" i="24"/>
  <c r="BW194" i="24" s="1"/>
  <c r="BT194" i="24"/>
  <c r="BU194" i="24" s="1"/>
  <c r="BR194" i="24"/>
  <c r="BS194" i="24" s="1"/>
  <c r="BO194" i="24"/>
  <c r="BQ194" i="24" s="1"/>
  <c r="BN194" i="24"/>
  <c r="BM194" i="24"/>
  <c r="BK194" i="24"/>
  <c r="BJ194" i="24"/>
  <c r="CN193" i="24"/>
  <c r="CO193" i="24" s="1"/>
  <c r="CL193" i="24"/>
  <c r="CM193" i="24" s="1"/>
  <c r="CJ193" i="24"/>
  <c r="CK193" i="24" s="1"/>
  <c r="CH193" i="24"/>
  <c r="CI193" i="24" s="1"/>
  <c r="CF193" i="24"/>
  <c r="CG193" i="24" s="1"/>
  <c r="CD193" i="24"/>
  <c r="CE193" i="24" s="1"/>
  <c r="CB193" i="24"/>
  <c r="CC193" i="24" s="1"/>
  <c r="BZ193" i="24"/>
  <c r="CA193" i="24" s="1"/>
  <c r="BX193" i="24"/>
  <c r="BY193" i="24" s="1"/>
  <c r="BV193" i="24"/>
  <c r="BW193" i="24" s="1"/>
  <c r="BT193" i="24"/>
  <c r="BU193" i="24" s="1"/>
  <c r="BR193" i="24"/>
  <c r="BS193" i="24" s="1"/>
  <c r="BO193" i="24"/>
  <c r="BQ193" i="24" s="1"/>
  <c r="BN193" i="24"/>
  <c r="BM193" i="24"/>
  <c r="BK193" i="24"/>
  <c r="BJ193" i="24"/>
  <c r="CN192" i="24"/>
  <c r="CO192" i="24" s="1"/>
  <c r="CL192" i="24"/>
  <c r="CM192" i="24" s="1"/>
  <c r="CJ192" i="24"/>
  <c r="CK192" i="24" s="1"/>
  <c r="CH192" i="24"/>
  <c r="CI192" i="24" s="1"/>
  <c r="CF192" i="24"/>
  <c r="CG192" i="24" s="1"/>
  <c r="CD192" i="24"/>
  <c r="CE192" i="24" s="1"/>
  <c r="CB192" i="24"/>
  <c r="CC192" i="24" s="1"/>
  <c r="BZ192" i="24"/>
  <c r="CA192" i="24" s="1"/>
  <c r="BX192" i="24"/>
  <c r="BY192" i="24" s="1"/>
  <c r="BV192" i="24"/>
  <c r="BW192" i="24" s="1"/>
  <c r="BT192" i="24"/>
  <c r="BU192" i="24" s="1"/>
  <c r="BR192" i="24"/>
  <c r="BS192" i="24" s="1"/>
  <c r="BO192" i="24"/>
  <c r="BQ192" i="24" s="1"/>
  <c r="BN192" i="24"/>
  <c r="BM192" i="24"/>
  <c r="BK192" i="24"/>
  <c r="BJ192" i="24"/>
  <c r="CN191" i="24"/>
  <c r="CO191" i="24" s="1"/>
  <c r="CL191" i="24"/>
  <c r="CM191" i="24" s="1"/>
  <c r="CJ191" i="24"/>
  <c r="CK191" i="24" s="1"/>
  <c r="CH191" i="24"/>
  <c r="CI191" i="24" s="1"/>
  <c r="CF191" i="24"/>
  <c r="CG191" i="24" s="1"/>
  <c r="CD191" i="24"/>
  <c r="CE191" i="24" s="1"/>
  <c r="CB191" i="24"/>
  <c r="CC191" i="24" s="1"/>
  <c r="BZ191" i="24"/>
  <c r="CA191" i="24" s="1"/>
  <c r="BX191" i="24"/>
  <c r="BY191" i="24" s="1"/>
  <c r="BV191" i="24"/>
  <c r="BW191" i="24" s="1"/>
  <c r="BT191" i="24"/>
  <c r="BU191" i="24" s="1"/>
  <c r="BR191" i="24"/>
  <c r="BS191" i="24" s="1"/>
  <c r="BO191" i="24"/>
  <c r="BQ191" i="24" s="1"/>
  <c r="BN191" i="24"/>
  <c r="BM191" i="24"/>
  <c r="BK191" i="24"/>
  <c r="BJ191" i="24"/>
  <c r="CN190" i="24"/>
  <c r="CO190" i="24" s="1"/>
  <c r="CL190" i="24"/>
  <c r="CM190" i="24" s="1"/>
  <c r="CJ190" i="24"/>
  <c r="CK190" i="24" s="1"/>
  <c r="CH190" i="24"/>
  <c r="CI190" i="24" s="1"/>
  <c r="CF190" i="24"/>
  <c r="CG190" i="24" s="1"/>
  <c r="CD190" i="24"/>
  <c r="CE190" i="24" s="1"/>
  <c r="CB190" i="24"/>
  <c r="CC190" i="24" s="1"/>
  <c r="BZ190" i="24"/>
  <c r="CA190" i="24" s="1"/>
  <c r="BX190" i="24"/>
  <c r="BY190" i="24" s="1"/>
  <c r="BV190" i="24"/>
  <c r="BW190" i="24" s="1"/>
  <c r="BT190" i="24"/>
  <c r="BU190" i="24" s="1"/>
  <c r="BR190" i="24"/>
  <c r="BS190" i="24" s="1"/>
  <c r="BO190" i="24"/>
  <c r="BQ190" i="24" s="1"/>
  <c r="BN190" i="24"/>
  <c r="BM190" i="24"/>
  <c r="BK190" i="24"/>
  <c r="BJ190" i="24"/>
  <c r="CN189" i="24"/>
  <c r="CO189" i="24" s="1"/>
  <c r="CL189" i="24"/>
  <c r="CM189" i="24" s="1"/>
  <c r="CJ189" i="24"/>
  <c r="CK189" i="24" s="1"/>
  <c r="CH189" i="24"/>
  <c r="CI189" i="24" s="1"/>
  <c r="CF189" i="24"/>
  <c r="CG189" i="24" s="1"/>
  <c r="CD189" i="24"/>
  <c r="CE189" i="24" s="1"/>
  <c r="CB189" i="24"/>
  <c r="CC189" i="24" s="1"/>
  <c r="BZ189" i="24"/>
  <c r="CA189" i="24" s="1"/>
  <c r="BX189" i="24"/>
  <c r="BY189" i="24" s="1"/>
  <c r="BV189" i="24"/>
  <c r="BW189" i="24" s="1"/>
  <c r="BT189" i="24"/>
  <c r="BU189" i="24" s="1"/>
  <c r="BR189" i="24"/>
  <c r="BS189" i="24" s="1"/>
  <c r="BO189" i="24"/>
  <c r="BQ189" i="24" s="1"/>
  <c r="BN189" i="24"/>
  <c r="BM189" i="24"/>
  <c r="BK189" i="24"/>
  <c r="BJ189" i="24"/>
  <c r="CN188" i="24"/>
  <c r="CO188" i="24" s="1"/>
  <c r="CL188" i="24"/>
  <c r="CM188" i="24" s="1"/>
  <c r="CJ188" i="24"/>
  <c r="CK188" i="24" s="1"/>
  <c r="CH188" i="24"/>
  <c r="CI188" i="24" s="1"/>
  <c r="CF188" i="24"/>
  <c r="CG188" i="24" s="1"/>
  <c r="CD188" i="24"/>
  <c r="CE188" i="24" s="1"/>
  <c r="CB188" i="24"/>
  <c r="CC188" i="24" s="1"/>
  <c r="BZ188" i="24"/>
  <c r="CA188" i="24" s="1"/>
  <c r="BX188" i="24"/>
  <c r="BY188" i="24" s="1"/>
  <c r="BT188" i="24"/>
  <c r="BU188" i="24" s="1"/>
  <c r="BR188" i="24"/>
  <c r="BS188" i="24" s="1"/>
  <c r="BO188" i="24"/>
  <c r="BQ188" i="24" s="1"/>
  <c r="BV188" i="24" s="1"/>
  <c r="BW188" i="24" s="1"/>
  <c r="BN188" i="24"/>
  <c r="BM188" i="24"/>
  <c r="BK188" i="24"/>
  <c r="BJ188" i="24"/>
  <c r="CN187" i="24"/>
  <c r="CO187" i="24" s="1"/>
  <c r="CL187" i="24"/>
  <c r="CM187" i="24" s="1"/>
  <c r="CJ187" i="24"/>
  <c r="CK187" i="24" s="1"/>
  <c r="CH187" i="24"/>
  <c r="CI187" i="24" s="1"/>
  <c r="CF187" i="24"/>
  <c r="CG187" i="24" s="1"/>
  <c r="CD187" i="24"/>
  <c r="CE187" i="24" s="1"/>
  <c r="CB187" i="24"/>
  <c r="CC187" i="24" s="1"/>
  <c r="BZ187" i="24"/>
  <c r="CA187" i="24" s="1"/>
  <c r="BX187" i="24"/>
  <c r="BY187" i="24" s="1"/>
  <c r="BV187" i="24"/>
  <c r="BW187" i="24" s="1"/>
  <c r="BT187" i="24"/>
  <c r="BU187" i="24" s="1"/>
  <c r="BR187" i="24"/>
  <c r="BS187" i="24" s="1"/>
  <c r="BO187" i="24"/>
  <c r="BQ187" i="24" s="1"/>
  <c r="BN187" i="24"/>
  <c r="BM187" i="24"/>
  <c r="BK187" i="24"/>
  <c r="BJ187" i="24"/>
  <c r="CN186" i="24"/>
  <c r="CO186" i="24" s="1"/>
  <c r="CL186" i="24"/>
  <c r="CM186" i="24" s="1"/>
  <c r="CJ186" i="24"/>
  <c r="CK186" i="24" s="1"/>
  <c r="CH186" i="24"/>
  <c r="CI186" i="24" s="1"/>
  <c r="CF186" i="24"/>
  <c r="CG186" i="24" s="1"/>
  <c r="CD186" i="24"/>
  <c r="CE186" i="24" s="1"/>
  <c r="CB186" i="24"/>
  <c r="CC186" i="24" s="1"/>
  <c r="BZ186" i="24"/>
  <c r="CA186" i="24" s="1"/>
  <c r="BX186" i="24"/>
  <c r="BY186" i="24" s="1"/>
  <c r="BT186" i="24"/>
  <c r="BU186" i="24" s="1"/>
  <c r="BR186" i="24"/>
  <c r="BS186" i="24" s="1"/>
  <c r="BO186" i="24"/>
  <c r="BQ186" i="24" s="1"/>
  <c r="BV186" i="24" s="1"/>
  <c r="BW186" i="24" s="1"/>
  <c r="BN186" i="24"/>
  <c r="BM186" i="24"/>
  <c r="BK186" i="24"/>
  <c r="BJ186" i="24"/>
  <c r="CN185" i="24"/>
  <c r="CO185" i="24" s="1"/>
  <c r="CL185" i="24"/>
  <c r="CM185" i="24" s="1"/>
  <c r="CJ185" i="24"/>
  <c r="CK185" i="24" s="1"/>
  <c r="CH185" i="24"/>
  <c r="CI185" i="24" s="1"/>
  <c r="CF185" i="24"/>
  <c r="CG185" i="24" s="1"/>
  <c r="CD185" i="24"/>
  <c r="CE185" i="24" s="1"/>
  <c r="CB185" i="24"/>
  <c r="CC185" i="24" s="1"/>
  <c r="BZ185" i="24"/>
  <c r="CA185" i="24" s="1"/>
  <c r="BX185" i="24"/>
  <c r="BY185" i="24" s="1"/>
  <c r="BV185" i="24"/>
  <c r="BW185" i="24" s="1"/>
  <c r="BT185" i="24"/>
  <c r="BU185" i="24" s="1"/>
  <c r="BR185" i="24"/>
  <c r="BS185" i="24" s="1"/>
  <c r="BO185" i="24"/>
  <c r="BQ185" i="24" s="1"/>
  <c r="BN185" i="24"/>
  <c r="BM185" i="24"/>
  <c r="BK185" i="24"/>
  <c r="BJ185" i="24"/>
  <c r="CN184" i="24"/>
  <c r="CO184" i="24" s="1"/>
  <c r="CL184" i="24"/>
  <c r="CM184" i="24" s="1"/>
  <c r="CJ184" i="24"/>
  <c r="CK184" i="24" s="1"/>
  <c r="CH184" i="24"/>
  <c r="CI184" i="24" s="1"/>
  <c r="CF184" i="24"/>
  <c r="CG184" i="24" s="1"/>
  <c r="CD184" i="24"/>
  <c r="CE184" i="24" s="1"/>
  <c r="CB184" i="24"/>
  <c r="CC184" i="24" s="1"/>
  <c r="BZ184" i="24"/>
  <c r="CA184" i="24" s="1"/>
  <c r="BX184" i="24"/>
  <c r="BY184" i="24" s="1"/>
  <c r="BT184" i="24"/>
  <c r="BU184" i="24" s="1"/>
  <c r="BR184" i="24"/>
  <c r="BS184" i="24" s="1"/>
  <c r="BO184" i="24"/>
  <c r="BQ184" i="24" s="1"/>
  <c r="BV184" i="24" s="1"/>
  <c r="BW184" i="24" s="1"/>
  <c r="BN184" i="24"/>
  <c r="BM184" i="24"/>
  <c r="BK184" i="24"/>
  <c r="BJ184" i="24"/>
  <c r="CN183" i="24"/>
  <c r="CO183" i="24" s="1"/>
  <c r="CL183" i="24"/>
  <c r="CM183" i="24" s="1"/>
  <c r="CJ183" i="24"/>
  <c r="CK183" i="24" s="1"/>
  <c r="CH183" i="24"/>
  <c r="CI183" i="24" s="1"/>
  <c r="CF183" i="24"/>
  <c r="CG183" i="24" s="1"/>
  <c r="CD183" i="24"/>
  <c r="CE183" i="24" s="1"/>
  <c r="CB183" i="24"/>
  <c r="CC183" i="24" s="1"/>
  <c r="BZ183" i="24"/>
  <c r="CA183" i="24" s="1"/>
  <c r="BX183" i="24"/>
  <c r="BY183" i="24" s="1"/>
  <c r="BV183" i="24"/>
  <c r="BW183" i="24" s="1"/>
  <c r="BT183" i="24"/>
  <c r="BU183" i="24" s="1"/>
  <c r="BR183" i="24"/>
  <c r="BS183" i="24" s="1"/>
  <c r="BO183" i="24"/>
  <c r="BQ183" i="24" s="1"/>
  <c r="BN183" i="24"/>
  <c r="BM183" i="24"/>
  <c r="BK183" i="24"/>
  <c r="BJ183" i="24"/>
  <c r="CN182" i="24"/>
  <c r="CO182" i="24" s="1"/>
  <c r="CL182" i="24"/>
  <c r="CM182" i="24" s="1"/>
  <c r="CJ182" i="24"/>
  <c r="CK182" i="24" s="1"/>
  <c r="CH182" i="24"/>
  <c r="CI182" i="24" s="1"/>
  <c r="CF182" i="24"/>
  <c r="CG182" i="24" s="1"/>
  <c r="CD182" i="24"/>
  <c r="CE182" i="24" s="1"/>
  <c r="CB182" i="24"/>
  <c r="CC182" i="24" s="1"/>
  <c r="BZ182" i="24"/>
  <c r="CA182" i="24" s="1"/>
  <c r="BX182" i="24"/>
  <c r="BY182" i="24" s="1"/>
  <c r="BT182" i="24"/>
  <c r="BU182" i="24" s="1"/>
  <c r="BR182" i="24"/>
  <c r="BS182" i="24" s="1"/>
  <c r="BO182" i="24"/>
  <c r="BQ182" i="24" s="1"/>
  <c r="BV182" i="24" s="1"/>
  <c r="BW182" i="24" s="1"/>
  <c r="BN182" i="24"/>
  <c r="BM182" i="24"/>
  <c r="BK182" i="24"/>
  <c r="BJ182" i="24"/>
  <c r="CN181" i="24"/>
  <c r="CO181" i="24" s="1"/>
  <c r="CL181" i="24"/>
  <c r="CM181" i="24" s="1"/>
  <c r="CJ181" i="24"/>
  <c r="CK181" i="24" s="1"/>
  <c r="CH181" i="24"/>
  <c r="CI181" i="24" s="1"/>
  <c r="CF181" i="24"/>
  <c r="CG181" i="24" s="1"/>
  <c r="CD181" i="24"/>
  <c r="CE181" i="24" s="1"/>
  <c r="CB181" i="24"/>
  <c r="CC181" i="24" s="1"/>
  <c r="BZ181" i="24"/>
  <c r="CA181" i="24" s="1"/>
  <c r="BX181" i="24"/>
  <c r="BY181" i="24" s="1"/>
  <c r="BT181" i="24"/>
  <c r="BU181" i="24" s="1"/>
  <c r="BR181" i="24"/>
  <c r="BS181" i="24" s="1"/>
  <c r="BO181" i="24"/>
  <c r="BQ181" i="24" s="1"/>
  <c r="BV181" i="24" s="1"/>
  <c r="BW181" i="24" s="1"/>
  <c r="BN181" i="24"/>
  <c r="BM181" i="24"/>
  <c r="BK181" i="24"/>
  <c r="BJ181" i="24"/>
  <c r="CN180" i="24"/>
  <c r="CO180" i="24" s="1"/>
  <c r="CL180" i="24"/>
  <c r="CM180" i="24" s="1"/>
  <c r="CJ180" i="24"/>
  <c r="CK180" i="24" s="1"/>
  <c r="CH180" i="24"/>
  <c r="CI180" i="24" s="1"/>
  <c r="CF180" i="24"/>
  <c r="CG180" i="24" s="1"/>
  <c r="CD180" i="24"/>
  <c r="CE180" i="24" s="1"/>
  <c r="CB180" i="24"/>
  <c r="CC180" i="24" s="1"/>
  <c r="BZ180" i="24"/>
  <c r="CA180" i="24" s="1"/>
  <c r="BX180" i="24"/>
  <c r="BY180" i="24" s="1"/>
  <c r="BT180" i="24"/>
  <c r="BU180" i="24" s="1"/>
  <c r="BR180" i="24"/>
  <c r="BS180" i="24" s="1"/>
  <c r="BO180" i="24"/>
  <c r="BQ180" i="24" s="1"/>
  <c r="BV180" i="24" s="1"/>
  <c r="BW180" i="24" s="1"/>
  <c r="BN180" i="24"/>
  <c r="BM180" i="24"/>
  <c r="BK180" i="24"/>
  <c r="BJ180" i="24"/>
  <c r="CN179" i="24"/>
  <c r="CO179" i="24" s="1"/>
  <c r="CL179" i="24"/>
  <c r="CM179" i="24" s="1"/>
  <c r="CJ179" i="24"/>
  <c r="CK179" i="24" s="1"/>
  <c r="CH179" i="24"/>
  <c r="CI179" i="24" s="1"/>
  <c r="CF179" i="24"/>
  <c r="CG179" i="24" s="1"/>
  <c r="CD179" i="24"/>
  <c r="CE179" i="24" s="1"/>
  <c r="CB179" i="24"/>
  <c r="CC179" i="24" s="1"/>
  <c r="BZ179" i="24"/>
  <c r="CA179" i="24" s="1"/>
  <c r="BX179" i="24"/>
  <c r="BY179" i="24" s="1"/>
  <c r="BT179" i="24"/>
  <c r="BU179" i="24" s="1"/>
  <c r="BR179" i="24"/>
  <c r="BS179" i="24" s="1"/>
  <c r="BO179" i="24"/>
  <c r="BQ179" i="24" s="1"/>
  <c r="BV179" i="24" s="1"/>
  <c r="BW179" i="24" s="1"/>
  <c r="BN179" i="24"/>
  <c r="BM179" i="24"/>
  <c r="BK179" i="24"/>
  <c r="BJ179" i="24"/>
  <c r="CN178" i="24"/>
  <c r="CO178" i="24" s="1"/>
  <c r="CL178" i="24"/>
  <c r="CM178" i="24" s="1"/>
  <c r="CJ178" i="24"/>
  <c r="CK178" i="24" s="1"/>
  <c r="CH178" i="24"/>
  <c r="CI178" i="24" s="1"/>
  <c r="CF178" i="24"/>
  <c r="CG178" i="24" s="1"/>
  <c r="CD178" i="24"/>
  <c r="CE178" i="24" s="1"/>
  <c r="CB178" i="24"/>
  <c r="CC178" i="24" s="1"/>
  <c r="BZ178" i="24"/>
  <c r="CA178" i="24" s="1"/>
  <c r="BX178" i="24"/>
  <c r="BY178" i="24" s="1"/>
  <c r="BV178" i="24"/>
  <c r="BW178" i="24" s="1"/>
  <c r="BT178" i="24"/>
  <c r="BU178" i="24" s="1"/>
  <c r="BR178" i="24"/>
  <c r="BS178" i="24" s="1"/>
  <c r="BO178" i="24"/>
  <c r="BQ178" i="24" s="1"/>
  <c r="BN178" i="24"/>
  <c r="BM178" i="24"/>
  <c r="BK178" i="24"/>
  <c r="BJ178" i="24"/>
  <c r="CN177" i="24"/>
  <c r="CO177" i="24" s="1"/>
  <c r="CL177" i="24"/>
  <c r="CM177" i="24" s="1"/>
  <c r="CJ177" i="24"/>
  <c r="CK177" i="24" s="1"/>
  <c r="CH177" i="24"/>
  <c r="CI177" i="24" s="1"/>
  <c r="CF177" i="24"/>
  <c r="CG177" i="24" s="1"/>
  <c r="CD177" i="24"/>
  <c r="CE177" i="24" s="1"/>
  <c r="CB177" i="24"/>
  <c r="CC177" i="24" s="1"/>
  <c r="BZ177" i="24"/>
  <c r="CA177" i="24" s="1"/>
  <c r="BX177" i="24"/>
  <c r="BY177" i="24" s="1"/>
  <c r="BT177" i="24"/>
  <c r="BU177" i="24" s="1"/>
  <c r="BR177" i="24"/>
  <c r="BS177" i="24" s="1"/>
  <c r="BO177" i="24"/>
  <c r="BQ177" i="24" s="1"/>
  <c r="BV177" i="24" s="1"/>
  <c r="BW177" i="24" s="1"/>
  <c r="BN177" i="24"/>
  <c r="BM177" i="24"/>
  <c r="BK177" i="24"/>
  <c r="BJ177" i="24"/>
  <c r="CN176" i="24"/>
  <c r="CO176" i="24" s="1"/>
  <c r="CL176" i="24"/>
  <c r="CM176" i="24" s="1"/>
  <c r="CJ176" i="24"/>
  <c r="CK176" i="24" s="1"/>
  <c r="CH176" i="24"/>
  <c r="CI176" i="24" s="1"/>
  <c r="CF176" i="24"/>
  <c r="CG176" i="24" s="1"/>
  <c r="CD176" i="24"/>
  <c r="CE176" i="24" s="1"/>
  <c r="CB176" i="24"/>
  <c r="CC176" i="24" s="1"/>
  <c r="BZ176" i="24"/>
  <c r="CA176" i="24" s="1"/>
  <c r="BX176" i="24"/>
  <c r="BY176" i="24" s="1"/>
  <c r="BT176" i="24"/>
  <c r="BU176" i="24" s="1"/>
  <c r="BR176" i="24"/>
  <c r="BS176" i="24" s="1"/>
  <c r="BO176" i="24"/>
  <c r="BQ176" i="24" s="1"/>
  <c r="BV176" i="24" s="1"/>
  <c r="BW176" i="24" s="1"/>
  <c r="BN176" i="24"/>
  <c r="BM176" i="24"/>
  <c r="BK176" i="24"/>
  <c r="BJ176" i="24"/>
  <c r="CN175" i="24"/>
  <c r="CO175" i="24" s="1"/>
  <c r="CL175" i="24"/>
  <c r="CM175" i="24" s="1"/>
  <c r="CJ175" i="24"/>
  <c r="CK175" i="24" s="1"/>
  <c r="CH175" i="24"/>
  <c r="CI175" i="24" s="1"/>
  <c r="CF175" i="24"/>
  <c r="CG175" i="24" s="1"/>
  <c r="CD175" i="24"/>
  <c r="CE175" i="24" s="1"/>
  <c r="CB175" i="24"/>
  <c r="CC175" i="24" s="1"/>
  <c r="BZ175" i="24"/>
  <c r="CA175" i="24" s="1"/>
  <c r="BX175" i="24"/>
  <c r="BY175" i="24" s="1"/>
  <c r="BV175" i="24"/>
  <c r="BW175" i="24" s="1"/>
  <c r="BT175" i="24"/>
  <c r="BU175" i="24" s="1"/>
  <c r="BR175" i="24"/>
  <c r="BS175" i="24" s="1"/>
  <c r="BO175" i="24"/>
  <c r="BQ175" i="24" s="1"/>
  <c r="BN175" i="24"/>
  <c r="BM175" i="24"/>
  <c r="BK175" i="24"/>
  <c r="BJ175" i="24"/>
  <c r="CN174" i="24"/>
  <c r="CO174" i="24" s="1"/>
  <c r="CL174" i="24"/>
  <c r="CM174" i="24" s="1"/>
  <c r="CJ174" i="24"/>
  <c r="CK174" i="24" s="1"/>
  <c r="CH174" i="24"/>
  <c r="CI174" i="24" s="1"/>
  <c r="CF174" i="24"/>
  <c r="CG174" i="24" s="1"/>
  <c r="CD174" i="24"/>
  <c r="CE174" i="24" s="1"/>
  <c r="CB174" i="24"/>
  <c r="CC174" i="24" s="1"/>
  <c r="BZ174" i="24"/>
  <c r="CA174" i="24" s="1"/>
  <c r="BX174" i="24"/>
  <c r="BY174" i="24" s="1"/>
  <c r="BT174" i="24"/>
  <c r="BU174" i="24" s="1"/>
  <c r="BR174" i="24"/>
  <c r="BS174" i="24" s="1"/>
  <c r="BO174" i="24"/>
  <c r="BQ174" i="24" s="1"/>
  <c r="BV174" i="24" s="1"/>
  <c r="BW174" i="24" s="1"/>
  <c r="BN174" i="24"/>
  <c r="BM174" i="24"/>
  <c r="BK174" i="24"/>
  <c r="BJ174" i="24"/>
  <c r="CN173" i="24"/>
  <c r="CO173" i="24" s="1"/>
  <c r="CL173" i="24"/>
  <c r="CM173" i="24" s="1"/>
  <c r="CJ173" i="24"/>
  <c r="CK173" i="24" s="1"/>
  <c r="CH173" i="24"/>
  <c r="CI173" i="24" s="1"/>
  <c r="CF173" i="24"/>
  <c r="CG173" i="24" s="1"/>
  <c r="CD173" i="24"/>
  <c r="CE173" i="24" s="1"/>
  <c r="CB173" i="24"/>
  <c r="CC173" i="24" s="1"/>
  <c r="BZ173" i="24"/>
  <c r="CA173" i="24" s="1"/>
  <c r="BX173" i="24"/>
  <c r="BY173" i="24" s="1"/>
  <c r="BV173" i="24"/>
  <c r="BW173" i="24" s="1"/>
  <c r="BT173" i="24"/>
  <c r="BU173" i="24" s="1"/>
  <c r="BR173" i="24"/>
  <c r="BS173" i="24" s="1"/>
  <c r="BO173" i="24"/>
  <c r="BQ173" i="24" s="1"/>
  <c r="BN173" i="24"/>
  <c r="BM173" i="24"/>
  <c r="BK173" i="24"/>
  <c r="BJ173" i="24"/>
  <c r="CN172" i="24"/>
  <c r="CO172" i="24" s="1"/>
  <c r="CL172" i="24"/>
  <c r="CM172" i="24" s="1"/>
  <c r="CJ172" i="24"/>
  <c r="CK172" i="24" s="1"/>
  <c r="CH172" i="24"/>
  <c r="CI172" i="24" s="1"/>
  <c r="CF172" i="24"/>
  <c r="CG172" i="24" s="1"/>
  <c r="CD172" i="24"/>
  <c r="CE172" i="24" s="1"/>
  <c r="CB172" i="24"/>
  <c r="CC172" i="24" s="1"/>
  <c r="BZ172" i="24"/>
  <c r="CA172" i="24" s="1"/>
  <c r="BX172" i="24"/>
  <c r="BY172" i="24" s="1"/>
  <c r="BV172" i="24"/>
  <c r="BW172" i="24" s="1"/>
  <c r="BT172" i="24"/>
  <c r="BU172" i="24" s="1"/>
  <c r="BR172" i="24"/>
  <c r="BS172" i="24" s="1"/>
  <c r="BO172" i="24"/>
  <c r="BQ172" i="24" s="1"/>
  <c r="BN172" i="24"/>
  <c r="BM172" i="24"/>
  <c r="BK172" i="24"/>
  <c r="BJ172" i="24"/>
  <c r="CN171" i="24"/>
  <c r="CO171" i="24" s="1"/>
  <c r="CL171" i="24"/>
  <c r="CM171" i="24" s="1"/>
  <c r="CJ171" i="24"/>
  <c r="CK171" i="24" s="1"/>
  <c r="CH171" i="24"/>
  <c r="CI171" i="24" s="1"/>
  <c r="CF171" i="24"/>
  <c r="CG171" i="24" s="1"/>
  <c r="CD171" i="24"/>
  <c r="CE171" i="24" s="1"/>
  <c r="CB171" i="24"/>
  <c r="CC171" i="24" s="1"/>
  <c r="BZ171" i="24"/>
  <c r="CA171" i="24" s="1"/>
  <c r="BX171" i="24"/>
  <c r="BY171" i="24" s="1"/>
  <c r="BT171" i="24"/>
  <c r="BU171" i="24" s="1"/>
  <c r="BR171" i="24"/>
  <c r="BS171" i="24" s="1"/>
  <c r="BO171" i="24"/>
  <c r="BQ171" i="24" s="1"/>
  <c r="BV171" i="24" s="1"/>
  <c r="BW171" i="24" s="1"/>
  <c r="BN171" i="24"/>
  <c r="BM171" i="24"/>
  <c r="BK171" i="24"/>
  <c r="BJ171" i="24"/>
  <c r="CN170" i="24"/>
  <c r="CO170" i="24" s="1"/>
  <c r="CL170" i="24"/>
  <c r="CM170" i="24" s="1"/>
  <c r="CJ170" i="24"/>
  <c r="CK170" i="24" s="1"/>
  <c r="CH170" i="24"/>
  <c r="CI170" i="24" s="1"/>
  <c r="CF170" i="24"/>
  <c r="CG170" i="24" s="1"/>
  <c r="CD170" i="24"/>
  <c r="CE170" i="24" s="1"/>
  <c r="CB170" i="24"/>
  <c r="CC170" i="24" s="1"/>
  <c r="BZ170" i="24"/>
  <c r="CA170" i="24" s="1"/>
  <c r="BX170" i="24"/>
  <c r="BY170" i="24" s="1"/>
  <c r="BV170" i="24"/>
  <c r="BW170" i="24" s="1"/>
  <c r="BT170" i="24"/>
  <c r="BU170" i="24" s="1"/>
  <c r="BR170" i="24"/>
  <c r="BS170" i="24" s="1"/>
  <c r="BO170" i="24"/>
  <c r="BQ170" i="24" s="1"/>
  <c r="BN170" i="24"/>
  <c r="BM170" i="24"/>
  <c r="BK170" i="24"/>
  <c r="BJ170" i="24"/>
  <c r="CN169" i="24"/>
  <c r="CO169" i="24" s="1"/>
  <c r="CL169" i="24"/>
  <c r="CM169" i="24" s="1"/>
  <c r="CJ169" i="24"/>
  <c r="CK169" i="24" s="1"/>
  <c r="CH169" i="24"/>
  <c r="CI169" i="24" s="1"/>
  <c r="CF169" i="24"/>
  <c r="CG169" i="24" s="1"/>
  <c r="CD169" i="24"/>
  <c r="CE169" i="24" s="1"/>
  <c r="CB169" i="24"/>
  <c r="CC169" i="24" s="1"/>
  <c r="BZ169" i="24"/>
  <c r="CA169" i="24" s="1"/>
  <c r="BX169" i="24"/>
  <c r="BY169" i="24" s="1"/>
  <c r="BV169" i="24"/>
  <c r="BW169" i="24" s="1"/>
  <c r="BT169" i="24"/>
  <c r="BU169" i="24" s="1"/>
  <c r="BR169" i="24"/>
  <c r="BS169" i="24" s="1"/>
  <c r="BO169" i="24"/>
  <c r="BQ169" i="24" s="1"/>
  <c r="BN169" i="24"/>
  <c r="BM169" i="24"/>
  <c r="BK169" i="24"/>
  <c r="BJ169" i="24"/>
  <c r="CN168" i="24"/>
  <c r="CO168" i="24" s="1"/>
  <c r="CL168" i="24"/>
  <c r="CM168" i="24" s="1"/>
  <c r="CJ168" i="24"/>
  <c r="CK168" i="24" s="1"/>
  <c r="CH168" i="24"/>
  <c r="CI168" i="24" s="1"/>
  <c r="CF168" i="24"/>
  <c r="CG168" i="24" s="1"/>
  <c r="CD168" i="24"/>
  <c r="CE168" i="24" s="1"/>
  <c r="CB168" i="24"/>
  <c r="CC168" i="24" s="1"/>
  <c r="BZ168" i="24"/>
  <c r="CA168" i="24" s="1"/>
  <c r="BX168" i="24"/>
  <c r="BY168" i="24" s="1"/>
  <c r="BT168" i="24"/>
  <c r="BU168" i="24" s="1"/>
  <c r="BR168" i="24"/>
  <c r="BS168" i="24" s="1"/>
  <c r="BO168" i="24"/>
  <c r="BQ168" i="24" s="1"/>
  <c r="BV168" i="24" s="1"/>
  <c r="BW168" i="24" s="1"/>
  <c r="BN168" i="24"/>
  <c r="BM168" i="24"/>
  <c r="BK168" i="24"/>
  <c r="BJ168" i="24"/>
  <c r="CN167" i="24"/>
  <c r="CO167" i="24" s="1"/>
  <c r="CL167" i="24"/>
  <c r="CM167" i="24" s="1"/>
  <c r="CJ167" i="24"/>
  <c r="CK167" i="24" s="1"/>
  <c r="CH167" i="24"/>
  <c r="CI167" i="24" s="1"/>
  <c r="CF167" i="24"/>
  <c r="CG167" i="24" s="1"/>
  <c r="CD167" i="24"/>
  <c r="CE167" i="24" s="1"/>
  <c r="CB167" i="24"/>
  <c r="CC167" i="24" s="1"/>
  <c r="BZ167" i="24"/>
  <c r="CA167" i="24" s="1"/>
  <c r="BX167" i="24"/>
  <c r="BY167" i="24" s="1"/>
  <c r="BT167" i="24"/>
  <c r="BU167" i="24" s="1"/>
  <c r="BR167" i="24"/>
  <c r="BS167" i="24" s="1"/>
  <c r="BO167" i="24"/>
  <c r="BQ167" i="24" s="1"/>
  <c r="BV167" i="24" s="1"/>
  <c r="BW167" i="24" s="1"/>
  <c r="BN167" i="24"/>
  <c r="BM167" i="24"/>
  <c r="BK167" i="24"/>
  <c r="BJ167" i="24"/>
  <c r="CN166" i="24"/>
  <c r="CO166" i="24" s="1"/>
  <c r="CL166" i="24"/>
  <c r="CM166" i="24" s="1"/>
  <c r="CJ166" i="24"/>
  <c r="CK166" i="24" s="1"/>
  <c r="CH166" i="24"/>
  <c r="CI166" i="24" s="1"/>
  <c r="CF166" i="24"/>
  <c r="CG166" i="24" s="1"/>
  <c r="CD166" i="24"/>
  <c r="CE166" i="24" s="1"/>
  <c r="CB166" i="24"/>
  <c r="CC166" i="24" s="1"/>
  <c r="BZ166" i="24"/>
  <c r="CA166" i="24" s="1"/>
  <c r="BX166" i="24"/>
  <c r="BY166" i="24" s="1"/>
  <c r="BT166" i="24"/>
  <c r="BU166" i="24" s="1"/>
  <c r="BR166" i="24"/>
  <c r="BS166" i="24" s="1"/>
  <c r="BO166" i="24"/>
  <c r="BQ166" i="24" s="1"/>
  <c r="BV166" i="24" s="1"/>
  <c r="BW166" i="24" s="1"/>
  <c r="BN166" i="24"/>
  <c r="BM166" i="24"/>
  <c r="BK166" i="24"/>
  <c r="BJ166" i="24"/>
  <c r="CN165" i="24"/>
  <c r="CO165" i="24" s="1"/>
  <c r="CL165" i="24"/>
  <c r="CM165" i="24" s="1"/>
  <c r="CJ165" i="24"/>
  <c r="CK165" i="24" s="1"/>
  <c r="CH165" i="24"/>
  <c r="CI165" i="24" s="1"/>
  <c r="CF165" i="24"/>
  <c r="CG165" i="24" s="1"/>
  <c r="CD165" i="24"/>
  <c r="CE165" i="24" s="1"/>
  <c r="CB165" i="24"/>
  <c r="CC165" i="24" s="1"/>
  <c r="BZ165" i="24"/>
  <c r="CA165" i="24" s="1"/>
  <c r="BX165" i="24"/>
  <c r="BY165" i="24" s="1"/>
  <c r="BV165" i="24"/>
  <c r="BW165" i="24" s="1"/>
  <c r="BT165" i="24"/>
  <c r="BU165" i="24" s="1"/>
  <c r="BR165" i="24"/>
  <c r="BS165" i="24" s="1"/>
  <c r="BO165" i="24"/>
  <c r="BQ165" i="24" s="1"/>
  <c r="BN165" i="24"/>
  <c r="BM165" i="24"/>
  <c r="BK165" i="24"/>
  <c r="BJ165" i="24"/>
  <c r="CN164" i="24"/>
  <c r="CO164" i="24" s="1"/>
  <c r="CL164" i="24"/>
  <c r="CM164" i="24" s="1"/>
  <c r="CJ164" i="24"/>
  <c r="CK164" i="24" s="1"/>
  <c r="CH164" i="24"/>
  <c r="CI164" i="24" s="1"/>
  <c r="CF164" i="24"/>
  <c r="CG164" i="24" s="1"/>
  <c r="CD164" i="24"/>
  <c r="CE164" i="24" s="1"/>
  <c r="CB164" i="24"/>
  <c r="CC164" i="24" s="1"/>
  <c r="BZ164" i="24"/>
  <c r="CA164" i="24" s="1"/>
  <c r="BX164" i="24"/>
  <c r="BY164" i="24" s="1"/>
  <c r="BT164" i="24"/>
  <c r="BU164" i="24" s="1"/>
  <c r="BR164" i="24"/>
  <c r="BS164" i="24" s="1"/>
  <c r="BO164" i="24"/>
  <c r="BQ164" i="24" s="1"/>
  <c r="BV164" i="24" s="1"/>
  <c r="BW164" i="24" s="1"/>
  <c r="BN164" i="24"/>
  <c r="BM164" i="24"/>
  <c r="BK164" i="24"/>
  <c r="BJ164" i="24"/>
  <c r="CN163" i="24"/>
  <c r="CO163" i="24" s="1"/>
  <c r="CL163" i="24"/>
  <c r="CM163" i="24" s="1"/>
  <c r="CJ163" i="24"/>
  <c r="CK163" i="24" s="1"/>
  <c r="CH163" i="24"/>
  <c r="CI163" i="24" s="1"/>
  <c r="CF163" i="24"/>
  <c r="CG163" i="24" s="1"/>
  <c r="CD163" i="24"/>
  <c r="CE163" i="24" s="1"/>
  <c r="CB163" i="24"/>
  <c r="CC163" i="24" s="1"/>
  <c r="BZ163" i="24"/>
  <c r="CA163" i="24" s="1"/>
  <c r="BX163" i="24"/>
  <c r="BY163" i="24" s="1"/>
  <c r="BV163" i="24"/>
  <c r="BW163" i="24" s="1"/>
  <c r="BT163" i="24"/>
  <c r="BU163" i="24" s="1"/>
  <c r="BR163" i="24"/>
  <c r="BS163" i="24" s="1"/>
  <c r="BO163" i="24"/>
  <c r="BQ163" i="24" s="1"/>
  <c r="BN163" i="24"/>
  <c r="BM163" i="24"/>
  <c r="BK163" i="24"/>
  <c r="BJ163" i="24"/>
  <c r="CN162" i="24"/>
  <c r="CO162" i="24" s="1"/>
  <c r="CL162" i="24"/>
  <c r="CM162" i="24" s="1"/>
  <c r="CJ162" i="24"/>
  <c r="CK162" i="24" s="1"/>
  <c r="CH162" i="24"/>
  <c r="CI162" i="24" s="1"/>
  <c r="CF162" i="24"/>
  <c r="CG162" i="24" s="1"/>
  <c r="CD162" i="24"/>
  <c r="CE162" i="24" s="1"/>
  <c r="CB162" i="24"/>
  <c r="CC162" i="24" s="1"/>
  <c r="BZ162" i="24"/>
  <c r="CA162" i="24" s="1"/>
  <c r="BX162" i="24"/>
  <c r="BY162" i="24" s="1"/>
  <c r="BV162" i="24"/>
  <c r="BW162" i="24" s="1"/>
  <c r="BT162" i="24"/>
  <c r="BU162" i="24" s="1"/>
  <c r="BR162" i="24"/>
  <c r="BS162" i="24" s="1"/>
  <c r="BO162" i="24"/>
  <c r="BQ162" i="24" s="1"/>
  <c r="BN162" i="24"/>
  <c r="BM162" i="24"/>
  <c r="BK162" i="24"/>
  <c r="BJ162" i="24"/>
  <c r="CN161" i="24"/>
  <c r="CO161" i="24" s="1"/>
  <c r="CL161" i="24"/>
  <c r="CM161" i="24" s="1"/>
  <c r="CJ161" i="24"/>
  <c r="CK161" i="24" s="1"/>
  <c r="CH161" i="24"/>
  <c r="CI161" i="24" s="1"/>
  <c r="CF161" i="24"/>
  <c r="CG161" i="24" s="1"/>
  <c r="CD161" i="24"/>
  <c r="CE161" i="24" s="1"/>
  <c r="CB161" i="24"/>
  <c r="CC161" i="24" s="1"/>
  <c r="BZ161" i="24"/>
  <c r="CA161" i="24" s="1"/>
  <c r="BX161" i="24"/>
  <c r="BY161" i="24" s="1"/>
  <c r="BV161" i="24"/>
  <c r="BW161" i="24" s="1"/>
  <c r="BT161" i="24"/>
  <c r="BU161" i="24" s="1"/>
  <c r="BR161" i="24"/>
  <c r="BS161" i="24" s="1"/>
  <c r="BO161" i="24"/>
  <c r="BQ161" i="24" s="1"/>
  <c r="BN161" i="24"/>
  <c r="BM161" i="24"/>
  <c r="BK161" i="24"/>
  <c r="BJ161" i="24"/>
  <c r="CN160" i="24"/>
  <c r="CO160" i="24" s="1"/>
  <c r="CL160" i="24"/>
  <c r="CM160" i="24" s="1"/>
  <c r="CJ160" i="24"/>
  <c r="CK160" i="24" s="1"/>
  <c r="CH160" i="24"/>
  <c r="CI160" i="24" s="1"/>
  <c r="CF160" i="24"/>
  <c r="CG160" i="24" s="1"/>
  <c r="CD160" i="24"/>
  <c r="CE160" i="24" s="1"/>
  <c r="CB160" i="24"/>
  <c r="CC160" i="24" s="1"/>
  <c r="BZ160" i="24"/>
  <c r="CA160" i="24" s="1"/>
  <c r="BX160" i="24"/>
  <c r="BY160" i="24" s="1"/>
  <c r="BT160" i="24"/>
  <c r="BU160" i="24" s="1"/>
  <c r="BR160" i="24"/>
  <c r="BS160" i="24" s="1"/>
  <c r="BO160" i="24"/>
  <c r="BQ160" i="24" s="1"/>
  <c r="BV160" i="24" s="1"/>
  <c r="BW160" i="24" s="1"/>
  <c r="BN160" i="24"/>
  <c r="BM160" i="24"/>
  <c r="BK160" i="24"/>
  <c r="BJ160" i="24"/>
  <c r="CN159" i="24"/>
  <c r="CO159" i="24" s="1"/>
  <c r="CL159" i="24"/>
  <c r="CM159" i="24" s="1"/>
  <c r="CJ159" i="24"/>
  <c r="CK159" i="24" s="1"/>
  <c r="CH159" i="24"/>
  <c r="CI159" i="24" s="1"/>
  <c r="CF159" i="24"/>
  <c r="CG159" i="24" s="1"/>
  <c r="CD159" i="24"/>
  <c r="CE159" i="24" s="1"/>
  <c r="CB159" i="24"/>
  <c r="CC159" i="24" s="1"/>
  <c r="BZ159" i="24"/>
  <c r="CA159" i="24" s="1"/>
  <c r="BX159" i="24"/>
  <c r="BY159" i="24" s="1"/>
  <c r="BV159" i="24"/>
  <c r="BW159" i="24" s="1"/>
  <c r="BT159" i="24"/>
  <c r="BU159" i="24" s="1"/>
  <c r="BR159" i="24"/>
  <c r="BS159" i="24" s="1"/>
  <c r="BO159" i="24"/>
  <c r="BQ159" i="24" s="1"/>
  <c r="BN159" i="24"/>
  <c r="BM159" i="24"/>
  <c r="BK159" i="24"/>
  <c r="BJ159" i="24"/>
  <c r="CN158" i="24"/>
  <c r="CO158" i="24" s="1"/>
  <c r="CL158" i="24"/>
  <c r="CM158" i="24" s="1"/>
  <c r="CJ158" i="24"/>
  <c r="CK158" i="24" s="1"/>
  <c r="CH158" i="24"/>
  <c r="CI158" i="24" s="1"/>
  <c r="CF158" i="24"/>
  <c r="CG158" i="24" s="1"/>
  <c r="CD158" i="24"/>
  <c r="CE158" i="24" s="1"/>
  <c r="CB158" i="24"/>
  <c r="CC158" i="24" s="1"/>
  <c r="BZ158" i="24"/>
  <c r="CA158" i="24" s="1"/>
  <c r="BX158" i="24"/>
  <c r="BY158" i="24" s="1"/>
  <c r="BT158" i="24"/>
  <c r="BU158" i="24" s="1"/>
  <c r="BR158" i="24"/>
  <c r="BS158" i="24" s="1"/>
  <c r="BO158" i="24"/>
  <c r="BQ158" i="24" s="1"/>
  <c r="BV158" i="24" s="1"/>
  <c r="BW158" i="24" s="1"/>
  <c r="BN158" i="24"/>
  <c r="BM158" i="24"/>
  <c r="BK158" i="24"/>
  <c r="BJ158" i="24"/>
  <c r="CN157" i="24"/>
  <c r="CO157" i="24" s="1"/>
  <c r="CL157" i="24"/>
  <c r="CM157" i="24" s="1"/>
  <c r="CJ157" i="24"/>
  <c r="CK157" i="24" s="1"/>
  <c r="CH157" i="24"/>
  <c r="CI157" i="24" s="1"/>
  <c r="CF157" i="24"/>
  <c r="CG157" i="24" s="1"/>
  <c r="CD157" i="24"/>
  <c r="CE157" i="24" s="1"/>
  <c r="CB157" i="24"/>
  <c r="CC157" i="24" s="1"/>
  <c r="BZ157" i="24"/>
  <c r="CA157" i="24" s="1"/>
  <c r="BX157" i="24"/>
  <c r="BY157" i="24" s="1"/>
  <c r="BV157" i="24"/>
  <c r="BW157" i="24" s="1"/>
  <c r="BT157" i="24"/>
  <c r="BU157" i="24" s="1"/>
  <c r="BR157" i="24"/>
  <c r="BS157" i="24" s="1"/>
  <c r="BO157" i="24"/>
  <c r="BQ157" i="24" s="1"/>
  <c r="BN157" i="24"/>
  <c r="BM157" i="24"/>
  <c r="BK157" i="24"/>
  <c r="BJ157" i="24"/>
  <c r="CN156" i="24"/>
  <c r="CO156" i="24" s="1"/>
  <c r="CL156" i="24"/>
  <c r="CM156" i="24" s="1"/>
  <c r="CJ156" i="24"/>
  <c r="CK156" i="24" s="1"/>
  <c r="CH156" i="24"/>
  <c r="CI156" i="24" s="1"/>
  <c r="CF156" i="24"/>
  <c r="CG156" i="24" s="1"/>
  <c r="CD156" i="24"/>
  <c r="CE156" i="24" s="1"/>
  <c r="CB156" i="24"/>
  <c r="CC156" i="24" s="1"/>
  <c r="BZ156" i="24"/>
  <c r="CA156" i="24" s="1"/>
  <c r="BX156" i="24"/>
  <c r="BY156" i="24" s="1"/>
  <c r="BT156" i="24"/>
  <c r="BU156" i="24" s="1"/>
  <c r="BR156" i="24"/>
  <c r="BS156" i="24" s="1"/>
  <c r="BO156" i="24"/>
  <c r="BQ156" i="24" s="1"/>
  <c r="BV156" i="24" s="1"/>
  <c r="BW156" i="24" s="1"/>
  <c r="BN156" i="24"/>
  <c r="BM156" i="24"/>
  <c r="BK156" i="24"/>
  <c r="BJ156" i="24"/>
  <c r="CN155" i="24"/>
  <c r="CO155" i="24" s="1"/>
  <c r="CL155" i="24"/>
  <c r="CM155" i="24" s="1"/>
  <c r="CJ155" i="24"/>
  <c r="CK155" i="24" s="1"/>
  <c r="CH155" i="24"/>
  <c r="CI155" i="24" s="1"/>
  <c r="CF155" i="24"/>
  <c r="CG155" i="24" s="1"/>
  <c r="CD155" i="24"/>
  <c r="CE155" i="24" s="1"/>
  <c r="CB155" i="24"/>
  <c r="CC155" i="24" s="1"/>
  <c r="BZ155" i="24"/>
  <c r="CA155" i="24" s="1"/>
  <c r="BX155" i="24"/>
  <c r="BY155" i="24" s="1"/>
  <c r="BV155" i="24"/>
  <c r="BW155" i="24" s="1"/>
  <c r="BT155" i="24"/>
  <c r="BU155" i="24" s="1"/>
  <c r="BR155" i="24"/>
  <c r="BS155" i="24" s="1"/>
  <c r="BO155" i="24"/>
  <c r="BQ155" i="24" s="1"/>
  <c r="BN155" i="24"/>
  <c r="BM155" i="24"/>
  <c r="BK155" i="24"/>
  <c r="BJ155" i="24"/>
  <c r="CN154" i="24"/>
  <c r="CO154" i="24" s="1"/>
  <c r="CL154" i="24"/>
  <c r="CM154" i="24" s="1"/>
  <c r="CJ154" i="24"/>
  <c r="CK154" i="24" s="1"/>
  <c r="CH154" i="24"/>
  <c r="CI154" i="24" s="1"/>
  <c r="CF154" i="24"/>
  <c r="CG154" i="24" s="1"/>
  <c r="CD154" i="24"/>
  <c r="CE154" i="24" s="1"/>
  <c r="CB154" i="24"/>
  <c r="CC154" i="24" s="1"/>
  <c r="BZ154" i="24"/>
  <c r="CA154" i="24" s="1"/>
  <c r="BX154" i="24"/>
  <c r="BY154" i="24" s="1"/>
  <c r="BT154" i="24"/>
  <c r="BU154" i="24" s="1"/>
  <c r="BR154" i="24"/>
  <c r="BS154" i="24" s="1"/>
  <c r="BO154" i="24"/>
  <c r="BQ154" i="24" s="1"/>
  <c r="BV154" i="24" s="1"/>
  <c r="BW154" i="24" s="1"/>
  <c r="BN154" i="24"/>
  <c r="BM154" i="24"/>
  <c r="BK154" i="24"/>
  <c r="BJ154" i="24"/>
  <c r="CN153" i="24"/>
  <c r="CO153" i="24" s="1"/>
  <c r="CL153" i="24"/>
  <c r="CM153" i="24" s="1"/>
  <c r="CJ153" i="24"/>
  <c r="CK153" i="24" s="1"/>
  <c r="CH153" i="24"/>
  <c r="CI153" i="24" s="1"/>
  <c r="CF153" i="24"/>
  <c r="CG153" i="24" s="1"/>
  <c r="CD153" i="24"/>
  <c r="CE153" i="24" s="1"/>
  <c r="CB153" i="24"/>
  <c r="CC153" i="24" s="1"/>
  <c r="BZ153" i="24"/>
  <c r="CA153" i="24" s="1"/>
  <c r="BX153" i="24"/>
  <c r="BY153" i="24" s="1"/>
  <c r="BT153" i="24"/>
  <c r="BU153" i="24" s="1"/>
  <c r="BR153" i="24"/>
  <c r="BS153" i="24" s="1"/>
  <c r="BO153" i="24"/>
  <c r="BQ153" i="24" s="1"/>
  <c r="BV153" i="24" s="1"/>
  <c r="BW153" i="24" s="1"/>
  <c r="BN153" i="24"/>
  <c r="BM153" i="24"/>
  <c r="BK153" i="24"/>
  <c r="BJ153" i="24"/>
  <c r="CN152" i="24"/>
  <c r="CO152" i="24" s="1"/>
  <c r="CL152" i="24"/>
  <c r="CM152" i="24" s="1"/>
  <c r="CJ152" i="24"/>
  <c r="CK152" i="24" s="1"/>
  <c r="CH152" i="24"/>
  <c r="CI152" i="24" s="1"/>
  <c r="CF152" i="24"/>
  <c r="CG152" i="24" s="1"/>
  <c r="CD152" i="24"/>
  <c r="CE152" i="24" s="1"/>
  <c r="CB152" i="24"/>
  <c r="CC152" i="24" s="1"/>
  <c r="BZ152" i="24"/>
  <c r="CA152" i="24" s="1"/>
  <c r="BX152" i="24"/>
  <c r="BY152" i="24" s="1"/>
  <c r="BT152" i="24"/>
  <c r="BU152" i="24" s="1"/>
  <c r="BR152" i="24"/>
  <c r="BS152" i="24" s="1"/>
  <c r="BO152" i="24"/>
  <c r="BQ152" i="24" s="1"/>
  <c r="BV152" i="24" s="1"/>
  <c r="BW152" i="24" s="1"/>
  <c r="BN152" i="24"/>
  <c r="BM152" i="24"/>
  <c r="BK152" i="24"/>
  <c r="BJ152" i="24"/>
  <c r="CN151" i="24"/>
  <c r="CO151" i="24" s="1"/>
  <c r="CL151" i="24"/>
  <c r="CM151" i="24" s="1"/>
  <c r="CJ151" i="24"/>
  <c r="CK151" i="24" s="1"/>
  <c r="CH151" i="24"/>
  <c r="CI151" i="24" s="1"/>
  <c r="CF151" i="24"/>
  <c r="CG151" i="24" s="1"/>
  <c r="CD151" i="24"/>
  <c r="CE151" i="24" s="1"/>
  <c r="CB151" i="24"/>
  <c r="CC151" i="24" s="1"/>
  <c r="BZ151" i="24"/>
  <c r="CA151" i="24" s="1"/>
  <c r="BX151" i="24"/>
  <c r="BY151" i="24" s="1"/>
  <c r="BV151" i="24"/>
  <c r="BW151" i="24" s="1"/>
  <c r="BT151" i="24"/>
  <c r="BU151" i="24" s="1"/>
  <c r="BR151" i="24"/>
  <c r="BS151" i="24" s="1"/>
  <c r="BO151" i="24"/>
  <c r="BQ151" i="24" s="1"/>
  <c r="BN151" i="24"/>
  <c r="BM151" i="24"/>
  <c r="BK151" i="24"/>
  <c r="BJ151" i="24"/>
  <c r="CN150" i="24"/>
  <c r="CO150" i="24" s="1"/>
  <c r="CL150" i="24"/>
  <c r="CM150" i="24" s="1"/>
  <c r="CJ150" i="24"/>
  <c r="CK150" i="24" s="1"/>
  <c r="CH150" i="24"/>
  <c r="CI150" i="24" s="1"/>
  <c r="CF150" i="24"/>
  <c r="CG150" i="24" s="1"/>
  <c r="CD150" i="24"/>
  <c r="CE150" i="24" s="1"/>
  <c r="CB150" i="24"/>
  <c r="CC150" i="24" s="1"/>
  <c r="BZ150" i="24"/>
  <c r="CA150" i="24" s="1"/>
  <c r="BX150" i="24"/>
  <c r="BY150" i="24" s="1"/>
  <c r="BV150" i="24"/>
  <c r="BW150" i="24" s="1"/>
  <c r="BT150" i="24"/>
  <c r="BU150" i="24" s="1"/>
  <c r="BR150" i="24"/>
  <c r="BS150" i="24" s="1"/>
  <c r="BO150" i="24"/>
  <c r="BQ150" i="24" s="1"/>
  <c r="BN150" i="24"/>
  <c r="BM150" i="24"/>
  <c r="BK150" i="24"/>
  <c r="BJ150" i="24"/>
  <c r="CN149" i="24"/>
  <c r="CO149" i="24" s="1"/>
  <c r="CL149" i="24"/>
  <c r="CM149" i="24" s="1"/>
  <c r="CJ149" i="24"/>
  <c r="CK149" i="24" s="1"/>
  <c r="CH149" i="24"/>
  <c r="CI149" i="24" s="1"/>
  <c r="CF149" i="24"/>
  <c r="CG149" i="24" s="1"/>
  <c r="CD149" i="24"/>
  <c r="CE149" i="24" s="1"/>
  <c r="CB149" i="24"/>
  <c r="CC149" i="24" s="1"/>
  <c r="BZ149" i="24"/>
  <c r="CA149" i="24" s="1"/>
  <c r="BX149" i="24"/>
  <c r="BY149" i="24" s="1"/>
  <c r="BT149" i="24"/>
  <c r="BU149" i="24" s="1"/>
  <c r="BR149" i="24"/>
  <c r="BS149" i="24" s="1"/>
  <c r="BO149" i="24"/>
  <c r="BQ149" i="24" s="1"/>
  <c r="BV149" i="24" s="1"/>
  <c r="BW149" i="24" s="1"/>
  <c r="BN149" i="24"/>
  <c r="BM149" i="24"/>
  <c r="BK149" i="24"/>
  <c r="BJ149" i="24"/>
  <c r="CN148" i="24"/>
  <c r="CO148" i="24" s="1"/>
  <c r="CL148" i="24"/>
  <c r="CM148" i="24" s="1"/>
  <c r="CJ148" i="24"/>
  <c r="CK148" i="24" s="1"/>
  <c r="CH148" i="24"/>
  <c r="CI148" i="24" s="1"/>
  <c r="CF148" i="24"/>
  <c r="CG148" i="24" s="1"/>
  <c r="CD148" i="24"/>
  <c r="CE148" i="24" s="1"/>
  <c r="CB148" i="24"/>
  <c r="CC148" i="24" s="1"/>
  <c r="BZ148" i="24"/>
  <c r="CA148" i="24" s="1"/>
  <c r="BX148" i="24"/>
  <c r="BY148" i="24" s="1"/>
  <c r="BT148" i="24"/>
  <c r="BU148" i="24" s="1"/>
  <c r="BR148" i="24"/>
  <c r="BS148" i="24" s="1"/>
  <c r="BO148" i="24"/>
  <c r="BQ148" i="24" s="1"/>
  <c r="BV148" i="24" s="1"/>
  <c r="BW148" i="24" s="1"/>
  <c r="BN148" i="24"/>
  <c r="BM148" i="24"/>
  <c r="BK148" i="24"/>
  <c r="BJ148" i="24"/>
  <c r="CN147" i="24"/>
  <c r="CO147" i="24" s="1"/>
  <c r="CL147" i="24"/>
  <c r="CM147" i="24" s="1"/>
  <c r="CJ147" i="24"/>
  <c r="CK147" i="24" s="1"/>
  <c r="CH147" i="24"/>
  <c r="CI147" i="24" s="1"/>
  <c r="CF147" i="24"/>
  <c r="CG147" i="24" s="1"/>
  <c r="CD147" i="24"/>
  <c r="CE147" i="24" s="1"/>
  <c r="CB147" i="24"/>
  <c r="CC147" i="24" s="1"/>
  <c r="BZ147" i="24"/>
  <c r="CA147" i="24" s="1"/>
  <c r="BX147" i="24"/>
  <c r="BY147" i="24" s="1"/>
  <c r="BT147" i="24"/>
  <c r="BU147" i="24" s="1"/>
  <c r="BR147" i="24"/>
  <c r="BS147" i="24" s="1"/>
  <c r="BO147" i="24"/>
  <c r="BQ147" i="24" s="1"/>
  <c r="BV147" i="24" s="1"/>
  <c r="BW147" i="24" s="1"/>
  <c r="BN147" i="24"/>
  <c r="BM147" i="24"/>
  <c r="BK147" i="24"/>
  <c r="BJ147" i="24"/>
  <c r="CN146" i="24"/>
  <c r="CO146" i="24" s="1"/>
  <c r="CL146" i="24"/>
  <c r="CM146" i="24" s="1"/>
  <c r="CJ146" i="24"/>
  <c r="CK146" i="24" s="1"/>
  <c r="CH146" i="24"/>
  <c r="CI146" i="24" s="1"/>
  <c r="CF146" i="24"/>
  <c r="CG146" i="24" s="1"/>
  <c r="CD146" i="24"/>
  <c r="CE146" i="24" s="1"/>
  <c r="CB146" i="24"/>
  <c r="CC146" i="24" s="1"/>
  <c r="BZ146" i="24"/>
  <c r="CA146" i="24" s="1"/>
  <c r="BX146" i="24"/>
  <c r="BY146" i="24" s="1"/>
  <c r="BT146" i="24"/>
  <c r="BU146" i="24" s="1"/>
  <c r="BR146" i="24"/>
  <c r="BS146" i="24" s="1"/>
  <c r="BO146" i="24"/>
  <c r="BQ146" i="24" s="1"/>
  <c r="BV146" i="24" s="1"/>
  <c r="BW146" i="24" s="1"/>
  <c r="BN146" i="24"/>
  <c r="BM146" i="24"/>
  <c r="BK146" i="24"/>
  <c r="BJ146" i="24"/>
  <c r="CN145" i="24"/>
  <c r="CO145" i="24" s="1"/>
  <c r="CL145" i="24"/>
  <c r="CM145" i="24" s="1"/>
  <c r="CJ145" i="24"/>
  <c r="CK145" i="24" s="1"/>
  <c r="CH145" i="24"/>
  <c r="CI145" i="24" s="1"/>
  <c r="CF145" i="24"/>
  <c r="CG145" i="24" s="1"/>
  <c r="CD145" i="24"/>
  <c r="CE145" i="24" s="1"/>
  <c r="CB145" i="24"/>
  <c r="CC145" i="24" s="1"/>
  <c r="BZ145" i="24"/>
  <c r="CA145" i="24" s="1"/>
  <c r="BX145" i="24"/>
  <c r="BY145" i="24" s="1"/>
  <c r="BV145" i="24"/>
  <c r="BW145" i="24" s="1"/>
  <c r="BT145" i="24"/>
  <c r="BU145" i="24" s="1"/>
  <c r="BR145" i="24"/>
  <c r="BS145" i="24" s="1"/>
  <c r="BO145" i="24"/>
  <c r="BQ145" i="24" s="1"/>
  <c r="BN145" i="24"/>
  <c r="BM145" i="24"/>
  <c r="BK145" i="24"/>
  <c r="BJ145" i="24"/>
  <c r="CN144" i="24"/>
  <c r="CO144" i="24" s="1"/>
  <c r="CL144" i="24"/>
  <c r="CM144" i="24" s="1"/>
  <c r="CJ144" i="24"/>
  <c r="CK144" i="24" s="1"/>
  <c r="CH144" i="24"/>
  <c r="CI144" i="24" s="1"/>
  <c r="CF144" i="24"/>
  <c r="CG144" i="24" s="1"/>
  <c r="CD144" i="24"/>
  <c r="CE144" i="24" s="1"/>
  <c r="CB144" i="24"/>
  <c r="CC144" i="24" s="1"/>
  <c r="BZ144" i="24"/>
  <c r="CA144" i="24" s="1"/>
  <c r="BX144" i="24"/>
  <c r="BY144" i="24" s="1"/>
  <c r="BT144" i="24"/>
  <c r="BU144" i="24" s="1"/>
  <c r="BR144" i="24"/>
  <c r="BS144" i="24" s="1"/>
  <c r="BO144" i="24"/>
  <c r="BQ144" i="24" s="1"/>
  <c r="BV144" i="24" s="1"/>
  <c r="BW144" i="24" s="1"/>
  <c r="BN144" i="24"/>
  <c r="BM144" i="24"/>
  <c r="BK144" i="24"/>
  <c r="BJ144" i="24"/>
  <c r="CN143" i="24"/>
  <c r="CO143" i="24" s="1"/>
  <c r="CL143" i="24"/>
  <c r="CM143" i="24" s="1"/>
  <c r="CJ143" i="24"/>
  <c r="CK143" i="24" s="1"/>
  <c r="CH143" i="24"/>
  <c r="CI143" i="24" s="1"/>
  <c r="CF143" i="24"/>
  <c r="CG143" i="24" s="1"/>
  <c r="CD143" i="24"/>
  <c r="CE143" i="24" s="1"/>
  <c r="CB143" i="24"/>
  <c r="CC143" i="24" s="1"/>
  <c r="BZ143" i="24"/>
  <c r="CA143" i="24" s="1"/>
  <c r="BX143" i="24"/>
  <c r="BY143" i="24" s="1"/>
  <c r="BV143" i="24"/>
  <c r="BW143" i="24" s="1"/>
  <c r="BT143" i="24"/>
  <c r="BU143" i="24" s="1"/>
  <c r="BR143" i="24"/>
  <c r="BS143" i="24" s="1"/>
  <c r="BO143" i="24"/>
  <c r="BQ143" i="24" s="1"/>
  <c r="BN143" i="24"/>
  <c r="BM143" i="24"/>
  <c r="BK143" i="24"/>
  <c r="BJ143" i="24"/>
  <c r="CN142" i="24"/>
  <c r="CO142" i="24" s="1"/>
  <c r="CL142" i="24"/>
  <c r="CM142" i="24" s="1"/>
  <c r="CJ142" i="24"/>
  <c r="CK142" i="24" s="1"/>
  <c r="CH142" i="24"/>
  <c r="CI142" i="24" s="1"/>
  <c r="CF142" i="24"/>
  <c r="CG142" i="24" s="1"/>
  <c r="CD142" i="24"/>
  <c r="CE142" i="24" s="1"/>
  <c r="CB142" i="24"/>
  <c r="CC142" i="24" s="1"/>
  <c r="BZ142" i="24"/>
  <c r="CA142" i="24" s="1"/>
  <c r="BX142" i="24"/>
  <c r="BY142" i="24" s="1"/>
  <c r="BV142" i="24"/>
  <c r="BW142" i="24" s="1"/>
  <c r="BT142" i="24"/>
  <c r="BU142" i="24" s="1"/>
  <c r="BR142" i="24"/>
  <c r="BS142" i="24" s="1"/>
  <c r="BO142" i="24"/>
  <c r="BQ142" i="24" s="1"/>
  <c r="BN142" i="24"/>
  <c r="BM142" i="24"/>
  <c r="BK142" i="24"/>
  <c r="BJ142" i="24"/>
  <c r="CN141" i="24"/>
  <c r="CO141" i="24" s="1"/>
  <c r="CL141" i="24"/>
  <c r="CM141" i="24" s="1"/>
  <c r="CJ141" i="24"/>
  <c r="CK141" i="24" s="1"/>
  <c r="CH141" i="24"/>
  <c r="CI141" i="24" s="1"/>
  <c r="CF141" i="24"/>
  <c r="CG141" i="24" s="1"/>
  <c r="CD141" i="24"/>
  <c r="CE141" i="24" s="1"/>
  <c r="CB141" i="24"/>
  <c r="CC141" i="24" s="1"/>
  <c r="BZ141" i="24"/>
  <c r="CA141" i="24" s="1"/>
  <c r="BX141" i="24"/>
  <c r="BY141" i="24" s="1"/>
  <c r="BV141" i="24"/>
  <c r="BW141" i="24" s="1"/>
  <c r="BT141" i="24"/>
  <c r="BU141" i="24" s="1"/>
  <c r="BR141" i="24"/>
  <c r="BS141" i="24" s="1"/>
  <c r="BO141" i="24"/>
  <c r="BQ141" i="24" s="1"/>
  <c r="BN141" i="24"/>
  <c r="BM141" i="24"/>
  <c r="BK141" i="24"/>
  <c r="BJ141" i="24"/>
  <c r="CN140" i="24"/>
  <c r="CO140" i="24" s="1"/>
  <c r="CL140" i="24"/>
  <c r="CM140" i="24" s="1"/>
  <c r="CJ140" i="24"/>
  <c r="CK140" i="24" s="1"/>
  <c r="CH140" i="24"/>
  <c r="CI140" i="24" s="1"/>
  <c r="CF140" i="24"/>
  <c r="CG140" i="24" s="1"/>
  <c r="CD140" i="24"/>
  <c r="CE140" i="24" s="1"/>
  <c r="CB140" i="24"/>
  <c r="CC140" i="24" s="1"/>
  <c r="BZ140" i="24"/>
  <c r="CA140" i="24" s="1"/>
  <c r="BX140" i="24"/>
  <c r="BY140" i="24" s="1"/>
  <c r="BV140" i="24"/>
  <c r="BW140" i="24" s="1"/>
  <c r="BT140" i="24"/>
  <c r="BU140" i="24" s="1"/>
  <c r="BR140" i="24"/>
  <c r="BS140" i="24" s="1"/>
  <c r="BO140" i="24"/>
  <c r="BQ140" i="24" s="1"/>
  <c r="BN140" i="24"/>
  <c r="BM140" i="24"/>
  <c r="BK140" i="24"/>
  <c r="BJ140" i="24"/>
  <c r="CN139" i="24"/>
  <c r="CO139" i="24" s="1"/>
  <c r="CL139" i="24"/>
  <c r="CM139" i="24" s="1"/>
  <c r="CJ139" i="24"/>
  <c r="CK139" i="24" s="1"/>
  <c r="CH139" i="24"/>
  <c r="CI139" i="24" s="1"/>
  <c r="CF139" i="24"/>
  <c r="CG139" i="24" s="1"/>
  <c r="CD139" i="24"/>
  <c r="CE139" i="24" s="1"/>
  <c r="CB139" i="24"/>
  <c r="CC139" i="24" s="1"/>
  <c r="BZ139" i="24"/>
  <c r="CA139" i="24" s="1"/>
  <c r="BX139" i="24"/>
  <c r="BY139" i="24" s="1"/>
  <c r="BT139" i="24"/>
  <c r="BU139" i="24" s="1"/>
  <c r="BR139" i="24"/>
  <c r="BS139" i="24" s="1"/>
  <c r="BO139" i="24"/>
  <c r="BQ139" i="24" s="1"/>
  <c r="BV139" i="24" s="1"/>
  <c r="BW139" i="24" s="1"/>
  <c r="BN139" i="24"/>
  <c r="BM139" i="24"/>
  <c r="BK139" i="24"/>
  <c r="BJ139" i="24"/>
  <c r="CN138" i="24"/>
  <c r="CO138" i="24" s="1"/>
  <c r="CL138" i="24"/>
  <c r="CM138" i="24" s="1"/>
  <c r="CJ138" i="24"/>
  <c r="CK138" i="24" s="1"/>
  <c r="CH138" i="24"/>
  <c r="CI138" i="24" s="1"/>
  <c r="CF138" i="24"/>
  <c r="CG138" i="24" s="1"/>
  <c r="CD138" i="24"/>
  <c r="CE138" i="24" s="1"/>
  <c r="CB138" i="24"/>
  <c r="CC138" i="24" s="1"/>
  <c r="BZ138" i="24"/>
  <c r="CA138" i="24" s="1"/>
  <c r="BX138" i="24"/>
  <c r="BY138" i="24" s="1"/>
  <c r="BT138" i="24"/>
  <c r="BU138" i="24" s="1"/>
  <c r="BR138" i="24"/>
  <c r="BS138" i="24" s="1"/>
  <c r="BO138" i="24"/>
  <c r="BQ138" i="24" s="1"/>
  <c r="BV138" i="24" s="1"/>
  <c r="BW138" i="24" s="1"/>
  <c r="BN138" i="24"/>
  <c r="BM138" i="24"/>
  <c r="BK138" i="24"/>
  <c r="BJ138" i="24"/>
  <c r="CN137" i="24"/>
  <c r="CO137" i="24" s="1"/>
  <c r="CL137" i="24"/>
  <c r="CM137" i="24" s="1"/>
  <c r="CJ137" i="24"/>
  <c r="CK137" i="24" s="1"/>
  <c r="CH137" i="24"/>
  <c r="CI137" i="24" s="1"/>
  <c r="CF137" i="24"/>
  <c r="CG137" i="24" s="1"/>
  <c r="CD137" i="24"/>
  <c r="CE137" i="24" s="1"/>
  <c r="CB137" i="24"/>
  <c r="CC137" i="24" s="1"/>
  <c r="BZ137" i="24"/>
  <c r="CA137" i="24" s="1"/>
  <c r="BX137" i="24"/>
  <c r="BY137" i="24" s="1"/>
  <c r="BT137" i="24"/>
  <c r="BU137" i="24" s="1"/>
  <c r="BR137" i="24"/>
  <c r="BS137" i="24" s="1"/>
  <c r="BO137" i="24"/>
  <c r="BQ137" i="24" s="1"/>
  <c r="BV137" i="24" s="1"/>
  <c r="BW137" i="24" s="1"/>
  <c r="BN137" i="24"/>
  <c r="BM137" i="24"/>
  <c r="BK137" i="24"/>
  <c r="BJ137" i="24"/>
  <c r="CN136" i="24"/>
  <c r="CO136" i="24" s="1"/>
  <c r="CL136" i="24"/>
  <c r="CM136" i="24" s="1"/>
  <c r="CJ136" i="24"/>
  <c r="CK136" i="24" s="1"/>
  <c r="CH136" i="24"/>
  <c r="CI136" i="24" s="1"/>
  <c r="CF136" i="24"/>
  <c r="CG136" i="24" s="1"/>
  <c r="CD136" i="24"/>
  <c r="CE136" i="24" s="1"/>
  <c r="CB136" i="24"/>
  <c r="CC136" i="24" s="1"/>
  <c r="BZ136" i="24"/>
  <c r="CA136" i="24" s="1"/>
  <c r="BX136" i="24"/>
  <c r="BY136" i="24" s="1"/>
  <c r="BV136" i="24"/>
  <c r="BW136" i="24" s="1"/>
  <c r="BT136" i="24"/>
  <c r="BU136" i="24" s="1"/>
  <c r="BR136" i="24"/>
  <c r="BS136" i="24" s="1"/>
  <c r="BO136" i="24"/>
  <c r="BQ136" i="24" s="1"/>
  <c r="BN136" i="24"/>
  <c r="BM136" i="24"/>
  <c r="BK136" i="24"/>
  <c r="BJ136" i="24"/>
  <c r="CN135" i="24"/>
  <c r="CO135" i="24" s="1"/>
  <c r="CL135" i="24"/>
  <c r="CM135" i="24" s="1"/>
  <c r="CJ135" i="24"/>
  <c r="CK135" i="24" s="1"/>
  <c r="CH135" i="24"/>
  <c r="CI135" i="24" s="1"/>
  <c r="CF135" i="24"/>
  <c r="CG135" i="24" s="1"/>
  <c r="CD135" i="24"/>
  <c r="CE135" i="24" s="1"/>
  <c r="CB135" i="24"/>
  <c r="CC135" i="24" s="1"/>
  <c r="BZ135" i="24"/>
  <c r="CA135" i="24" s="1"/>
  <c r="BX135" i="24"/>
  <c r="BY135" i="24" s="1"/>
  <c r="BV135" i="24"/>
  <c r="BW135" i="24" s="1"/>
  <c r="BT135" i="24"/>
  <c r="BU135" i="24" s="1"/>
  <c r="BR135" i="24"/>
  <c r="BS135" i="24" s="1"/>
  <c r="BO135" i="24"/>
  <c r="BQ135" i="24" s="1"/>
  <c r="BN135" i="24"/>
  <c r="BM135" i="24"/>
  <c r="BK135" i="24"/>
  <c r="BJ135" i="24"/>
  <c r="CN134" i="24"/>
  <c r="CO134" i="24" s="1"/>
  <c r="CL134" i="24"/>
  <c r="CM134" i="24" s="1"/>
  <c r="CJ134" i="24"/>
  <c r="CK134" i="24" s="1"/>
  <c r="CH134" i="24"/>
  <c r="CI134" i="24" s="1"/>
  <c r="CF134" i="24"/>
  <c r="CG134" i="24" s="1"/>
  <c r="CD134" i="24"/>
  <c r="CE134" i="24" s="1"/>
  <c r="CB134" i="24"/>
  <c r="CC134" i="24" s="1"/>
  <c r="BZ134" i="24"/>
  <c r="CA134" i="24" s="1"/>
  <c r="BX134" i="24"/>
  <c r="BY134" i="24" s="1"/>
  <c r="BV134" i="24"/>
  <c r="BW134" i="24" s="1"/>
  <c r="BT134" i="24"/>
  <c r="BU134" i="24" s="1"/>
  <c r="BR134" i="24"/>
  <c r="BS134" i="24" s="1"/>
  <c r="BO134" i="24"/>
  <c r="BQ134" i="24" s="1"/>
  <c r="BN134" i="24"/>
  <c r="BM134" i="24"/>
  <c r="BK134" i="24"/>
  <c r="BJ134" i="24"/>
  <c r="CN133" i="24"/>
  <c r="CO133" i="24" s="1"/>
  <c r="CL133" i="24"/>
  <c r="CM133" i="24" s="1"/>
  <c r="CJ133" i="24"/>
  <c r="CK133" i="24" s="1"/>
  <c r="CH133" i="24"/>
  <c r="CI133" i="24" s="1"/>
  <c r="CF133" i="24"/>
  <c r="CG133" i="24" s="1"/>
  <c r="CD133" i="24"/>
  <c r="CE133" i="24" s="1"/>
  <c r="CB133" i="24"/>
  <c r="CC133" i="24" s="1"/>
  <c r="BZ133" i="24"/>
  <c r="CA133" i="24" s="1"/>
  <c r="BX133" i="24"/>
  <c r="BY133" i="24" s="1"/>
  <c r="BV133" i="24"/>
  <c r="BW133" i="24" s="1"/>
  <c r="BT133" i="24"/>
  <c r="BU133" i="24" s="1"/>
  <c r="BR133" i="24"/>
  <c r="BS133" i="24" s="1"/>
  <c r="BO133" i="24"/>
  <c r="BQ133" i="24" s="1"/>
  <c r="BN133" i="24"/>
  <c r="BM133" i="24"/>
  <c r="BK133" i="24"/>
  <c r="BJ133" i="24"/>
  <c r="CN132" i="24"/>
  <c r="CO132" i="24" s="1"/>
  <c r="CL132" i="24"/>
  <c r="CM132" i="24" s="1"/>
  <c r="CJ132" i="24"/>
  <c r="CK132" i="24" s="1"/>
  <c r="CH132" i="24"/>
  <c r="CI132" i="24" s="1"/>
  <c r="CF132" i="24"/>
  <c r="CG132" i="24" s="1"/>
  <c r="CD132" i="24"/>
  <c r="CE132" i="24" s="1"/>
  <c r="CB132" i="24"/>
  <c r="CC132" i="24" s="1"/>
  <c r="BZ132" i="24"/>
  <c r="CA132" i="24" s="1"/>
  <c r="BX132" i="24"/>
  <c r="BY132" i="24" s="1"/>
  <c r="BT132" i="24"/>
  <c r="BU132" i="24" s="1"/>
  <c r="BR132" i="24"/>
  <c r="BS132" i="24" s="1"/>
  <c r="BO132" i="24"/>
  <c r="BQ132" i="24" s="1"/>
  <c r="BV132" i="24" s="1"/>
  <c r="BW132" i="24" s="1"/>
  <c r="BN132" i="24"/>
  <c r="BM132" i="24"/>
  <c r="BK132" i="24"/>
  <c r="BJ132" i="24"/>
  <c r="CN131" i="24"/>
  <c r="CO131" i="24" s="1"/>
  <c r="CL131" i="24"/>
  <c r="CM131" i="24" s="1"/>
  <c r="CJ131" i="24"/>
  <c r="CK131" i="24" s="1"/>
  <c r="CH131" i="24"/>
  <c r="CI131" i="24" s="1"/>
  <c r="CF131" i="24"/>
  <c r="CG131" i="24" s="1"/>
  <c r="CD131" i="24"/>
  <c r="CE131" i="24" s="1"/>
  <c r="CB131" i="24"/>
  <c r="CC131" i="24" s="1"/>
  <c r="BZ131" i="24"/>
  <c r="CA131" i="24" s="1"/>
  <c r="BX131" i="24"/>
  <c r="BY131" i="24" s="1"/>
  <c r="BT131" i="24"/>
  <c r="BU131" i="24" s="1"/>
  <c r="BR131" i="24"/>
  <c r="BS131" i="24" s="1"/>
  <c r="BO131" i="24"/>
  <c r="BQ131" i="24" s="1"/>
  <c r="BV131" i="24" s="1"/>
  <c r="BW131" i="24" s="1"/>
  <c r="BN131" i="24"/>
  <c r="BM131" i="24"/>
  <c r="BK131" i="24"/>
  <c r="BJ131" i="24"/>
  <c r="CN130" i="24"/>
  <c r="CO130" i="24" s="1"/>
  <c r="CL130" i="24"/>
  <c r="CM130" i="24" s="1"/>
  <c r="CJ130" i="24"/>
  <c r="CK130" i="24" s="1"/>
  <c r="CH130" i="24"/>
  <c r="CI130" i="24" s="1"/>
  <c r="CF130" i="24"/>
  <c r="CG130" i="24" s="1"/>
  <c r="CD130" i="24"/>
  <c r="CE130" i="24" s="1"/>
  <c r="CB130" i="24"/>
  <c r="CC130" i="24" s="1"/>
  <c r="BZ130" i="24"/>
  <c r="CA130" i="24" s="1"/>
  <c r="BX130" i="24"/>
  <c r="BY130" i="24" s="1"/>
  <c r="BT130" i="24"/>
  <c r="BU130" i="24" s="1"/>
  <c r="BR130" i="24"/>
  <c r="BS130" i="24" s="1"/>
  <c r="BO130" i="24"/>
  <c r="BQ130" i="24" s="1"/>
  <c r="BV130" i="24" s="1"/>
  <c r="BW130" i="24" s="1"/>
  <c r="BN130" i="24"/>
  <c r="BM130" i="24"/>
  <c r="BK130" i="24"/>
  <c r="BJ130" i="24"/>
  <c r="CN129" i="24"/>
  <c r="CO129" i="24" s="1"/>
  <c r="CL129" i="24"/>
  <c r="CM129" i="24" s="1"/>
  <c r="CJ129" i="24"/>
  <c r="CK129" i="24" s="1"/>
  <c r="CH129" i="24"/>
  <c r="CI129" i="24" s="1"/>
  <c r="CF129" i="24"/>
  <c r="CG129" i="24" s="1"/>
  <c r="CD129" i="24"/>
  <c r="CE129" i="24" s="1"/>
  <c r="CB129" i="24"/>
  <c r="CC129" i="24" s="1"/>
  <c r="BZ129" i="24"/>
  <c r="CA129" i="24" s="1"/>
  <c r="BX129" i="24"/>
  <c r="BY129" i="24" s="1"/>
  <c r="BV129" i="24"/>
  <c r="BW129" i="24" s="1"/>
  <c r="BT129" i="24"/>
  <c r="BU129" i="24" s="1"/>
  <c r="BR129" i="24"/>
  <c r="BS129" i="24" s="1"/>
  <c r="BO129" i="24"/>
  <c r="BQ129" i="24" s="1"/>
  <c r="BN129" i="24"/>
  <c r="BM129" i="24"/>
  <c r="BK129" i="24"/>
  <c r="BJ129" i="24"/>
  <c r="CN128" i="24"/>
  <c r="CO128" i="24" s="1"/>
  <c r="CL128" i="24"/>
  <c r="CM128" i="24" s="1"/>
  <c r="CJ128" i="24"/>
  <c r="CK128" i="24" s="1"/>
  <c r="CH128" i="24"/>
  <c r="CI128" i="24" s="1"/>
  <c r="CF128" i="24"/>
  <c r="CG128" i="24" s="1"/>
  <c r="CD128" i="24"/>
  <c r="CE128" i="24" s="1"/>
  <c r="CB128" i="24"/>
  <c r="CC128" i="24" s="1"/>
  <c r="BZ128" i="24"/>
  <c r="CA128" i="24" s="1"/>
  <c r="BX128" i="24"/>
  <c r="BY128" i="24" s="1"/>
  <c r="BT128" i="24"/>
  <c r="BU128" i="24" s="1"/>
  <c r="BR128" i="24"/>
  <c r="BS128" i="24" s="1"/>
  <c r="BO128" i="24"/>
  <c r="BQ128" i="24" s="1"/>
  <c r="BV128" i="24" s="1"/>
  <c r="BW128" i="24" s="1"/>
  <c r="BN128" i="24"/>
  <c r="BM128" i="24"/>
  <c r="BK128" i="24"/>
  <c r="BJ128" i="24"/>
  <c r="CN127" i="24"/>
  <c r="CO127" i="24" s="1"/>
  <c r="CL127" i="24"/>
  <c r="CM127" i="24" s="1"/>
  <c r="CJ127" i="24"/>
  <c r="CK127" i="24" s="1"/>
  <c r="CH127" i="24"/>
  <c r="CI127" i="24" s="1"/>
  <c r="CF127" i="24"/>
  <c r="CG127" i="24" s="1"/>
  <c r="CD127" i="24"/>
  <c r="CE127" i="24" s="1"/>
  <c r="CB127" i="24"/>
  <c r="CC127" i="24" s="1"/>
  <c r="BZ127" i="24"/>
  <c r="CA127" i="24" s="1"/>
  <c r="BX127" i="24"/>
  <c r="BY127" i="24" s="1"/>
  <c r="BV127" i="24"/>
  <c r="BW127" i="24" s="1"/>
  <c r="BT127" i="24"/>
  <c r="BU127" i="24" s="1"/>
  <c r="BR127" i="24"/>
  <c r="BS127" i="24" s="1"/>
  <c r="BO127" i="24"/>
  <c r="BQ127" i="24" s="1"/>
  <c r="BN127" i="24"/>
  <c r="BM127" i="24"/>
  <c r="BK127" i="24"/>
  <c r="BJ127" i="24"/>
  <c r="CN126" i="24"/>
  <c r="CO126" i="24" s="1"/>
  <c r="CL126" i="24"/>
  <c r="CM126" i="24" s="1"/>
  <c r="CJ126" i="24"/>
  <c r="CK126" i="24" s="1"/>
  <c r="CH126" i="24"/>
  <c r="CI126" i="24" s="1"/>
  <c r="CF126" i="24"/>
  <c r="CG126" i="24" s="1"/>
  <c r="CD126" i="24"/>
  <c r="CE126" i="24" s="1"/>
  <c r="CB126" i="24"/>
  <c r="CC126" i="24" s="1"/>
  <c r="BZ126" i="24"/>
  <c r="CA126" i="24" s="1"/>
  <c r="BX126" i="24"/>
  <c r="BY126" i="24" s="1"/>
  <c r="BV126" i="24"/>
  <c r="BW126" i="24" s="1"/>
  <c r="BT126" i="24"/>
  <c r="BU126" i="24" s="1"/>
  <c r="BR126" i="24"/>
  <c r="BS126" i="24" s="1"/>
  <c r="BO126" i="24"/>
  <c r="BQ126" i="24" s="1"/>
  <c r="BN126" i="24"/>
  <c r="BM126" i="24"/>
  <c r="BK126" i="24"/>
  <c r="BJ126" i="24"/>
  <c r="CN125" i="24"/>
  <c r="CO125" i="24" s="1"/>
  <c r="CL125" i="24"/>
  <c r="CM125" i="24" s="1"/>
  <c r="CJ125" i="24"/>
  <c r="CK125" i="24" s="1"/>
  <c r="CH125" i="24"/>
  <c r="CI125" i="24" s="1"/>
  <c r="CF125" i="24"/>
  <c r="CG125" i="24" s="1"/>
  <c r="CD125" i="24"/>
  <c r="CE125" i="24" s="1"/>
  <c r="CB125" i="24"/>
  <c r="CC125" i="24" s="1"/>
  <c r="BZ125" i="24"/>
  <c r="CA125" i="24" s="1"/>
  <c r="BX125" i="24"/>
  <c r="BY125" i="24" s="1"/>
  <c r="BV125" i="24"/>
  <c r="BW125" i="24" s="1"/>
  <c r="BT125" i="24"/>
  <c r="BU125" i="24" s="1"/>
  <c r="BR125" i="24"/>
  <c r="BS125" i="24" s="1"/>
  <c r="BO125" i="24"/>
  <c r="BQ125" i="24" s="1"/>
  <c r="BN125" i="24"/>
  <c r="BM125" i="24"/>
  <c r="BK125" i="24"/>
  <c r="BJ125" i="24"/>
  <c r="CN124" i="24"/>
  <c r="CO124" i="24" s="1"/>
  <c r="CL124" i="24"/>
  <c r="CM124" i="24" s="1"/>
  <c r="CJ124" i="24"/>
  <c r="CK124" i="24" s="1"/>
  <c r="CH124" i="24"/>
  <c r="CI124" i="24" s="1"/>
  <c r="CF124" i="24"/>
  <c r="CG124" i="24" s="1"/>
  <c r="CD124" i="24"/>
  <c r="CE124" i="24" s="1"/>
  <c r="CB124" i="24"/>
  <c r="CC124" i="24" s="1"/>
  <c r="BZ124" i="24"/>
  <c r="CA124" i="24" s="1"/>
  <c r="BX124" i="24"/>
  <c r="BY124" i="24" s="1"/>
  <c r="BV124" i="24"/>
  <c r="BW124" i="24" s="1"/>
  <c r="BT124" i="24"/>
  <c r="BU124" i="24" s="1"/>
  <c r="BR124" i="24"/>
  <c r="BS124" i="24" s="1"/>
  <c r="BO124" i="24"/>
  <c r="BQ124" i="24" s="1"/>
  <c r="BN124" i="24"/>
  <c r="BM124" i="24"/>
  <c r="BK124" i="24"/>
  <c r="BJ124" i="24"/>
  <c r="CN123" i="24"/>
  <c r="CO123" i="24" s="1"/>
  <c r="CL123" i="24"/>
  <c r="CM123" i="24" s="1"/>
  <c r="CJ123" i="24"/>
  <c r="CK123" i="24" s="1"/>
  <c r="CH123" i="24"/>
  <c r="CI123" i="24" s="1"/>
  <c r="CF123" i="24"/>
  <c r="CG123" i="24" s="1"/>
  <c r="CD123" i="24"/>
  <c r="CE123" i="24" s="1"/>
  <c r="CB123" i="24"/>
  <c r="CC123" i="24" s="1"/>
  <c r="BZ123" i="24"/>
  <c r="CA123" i="24" s="1"/>
  <c r="BX123" i="24"/>
  <c r="BY123" i="24" s="1"/>
  <c r="BV123" i="24"/>
  <c r="BW123" i="24" s="1"/>
  <c r="BT123" i="24"/>
  <c r="BU123" i="24" s="1"/>
  <c r="BR123" i="24"/>
  <c r="BS123" i="24" s="1"/>
  <c r="BO123" i="24"/>
  <c r="BQ123" i="24" s="1"/>
  <c r="BN123" i="24"/>
  <c r="BM123" i="24"/>
  <c r="BK123" i="24"/>
  <c r="BJ123" i="24"/>
  <c r="CN122" i="24"/>
  <c r="CO122" i="24" s="1"/>
  <c r="CL122" i="24"/>
  <c r="CM122" i="24" s="1"/>
  <c r="CJ122" i="24"/>
  <c r="CK122" i="24" s="1"/>
  <c r="CH122" i="24"/>
  <c r="CI122" i="24" s="1"/>
  <c r="CF122" i="24"/>
  <c r="CG122" i="24" s="1"/>
  <c r="CD122" i="24"/>
  <c r="CE122" i="24" s="1"/>
  <c r="CB122" i="24"/>
  <c r="CC122" i="24" s="1"/>
  <c r="BZ122" i="24"/>
  <c r="CA122" i="24" s="1"/>
  <c r="BX122" i="24"/>
  <c r="BY122" i="24" s="1"/>
  <c r="BV122" i="24"/>
  <c r="BW122" i="24" s="1"/>
  <c r="BT122" i="24"/>
  <c r="BU122" i="24" s="1"/>
  <c r="BR122" i="24"/>
  <c r="BS122" i="24" s="1"/>
  <c r="BP122" i="24"/>
  <c r="BO122" i="24"/>
  <c r="BQ122" i="24" s="1"/>
  <c r="BN122" i="24"/>
  <c r="BM122" i="24"/>
  <c r="BK122" i="24"/>
  <c r="BJ122" i="24"/>
  <c r="CN121" i="24"/>
  <c r="CO121" i="24" s="1"/>
  <c r="CL121" i="24"/>
  <c r="CM121" i="24" s="1"/>
  <c r="CJ121" i="24"/>
  <c r="CK121" i="24" s="1"/>
  <c r="CH121" i="24"/>
  <c r="CI121" i="24" s="1"/>
  <c r="CF121" i="24"/>
  <c r="CG121" i="24" s="1"/>
  <c r="CD121" i="24"/>
  <c r="CE121" i="24" s="1"/>
  <c r="CB121" i="24"/>
  <c r="CC121" i="24" s="1"/>
  <c r="BZ121" i="24"/>
  <c r="CA121" i="24" s="1"/>
  <c r="BX121" i="24"/>
  <c r="BY121" i="24" s="1"/>
  <c r="BT121" i="24"/>
  <c r="BU121" i="24" s="1"/>
  <c r="BR121" i="24"/>
  <c r="BS121" i="24" s="1"/>
  <c r="BO121" i="24"/>
  <c r="BQ121" i="24" s="1"/>
  <c r="BV121" i="24" s="1"/>
  <c r="BW121" i="24" s="1"/>
  <c r="BN121" i="24"/>
  <c r="BM121" i="24"/>
  <c r="BK121" i="24"/>
  <c r="BJ121" i="24"/>
  <c r="CN120" i="24"/>
  <c r="CO120" i="24" s="1"/>
  <c r="CL120" i="24"/>
  <c r="CM120" i="24" s="1"/>
  <c r="CJ120" i="24"/>
  <c r="CK120" i="24" s="1"/>
  <c r="CH120" i="24"/>
  <c r="CI120" i="24" s="1"/>
  <c r="CF120" i="24"/>
  <c r="CG120" i="24" s="1"/>
  <c r="CD120" i="24"/>
  <c r="CE120" i="24" s="1"/>
  <c r="CB120" i="24"/>
  <c r="CC120" i="24" s="1"/>
  <c r="BZ120" i="24"/>
  <c r="CA120" i="24" s="1"/>
  <c r="BX120" i="24"/>
  <c r="BY120" i="24" s="1"/>
  <c r="BT120" i="24"/>
  <c r="BU120" i="24" s="1"/>
  <c r="BR120" i="24"/>
  <c r="BS120" i="24" s="1"/>
  <c r="BO120" i="24"/>
  <c r="BQ120" i="24" s="1"/>
  <c r="BV120" i="24" s="1"/>
  <c r="BW120" i="24" s="1"/>
  <c r="BN120" i="24"/>
  <c r="BM120" i="24"/>
  <c r="BK120" i="24"/>
  <c r="BJ120" i="24"/>
  <c r="CN119" i="24"/>
  <c r="CO119" i="24" s="1"/>
  <c r="CL119" i="24"/>
  <c r="CM119" i="24" s="1"/>
  <c r="CJ119" i="24"/>
  <c r="CK119" i="24" s="1"/>
  <c r="CH119" i="24"/>
  <c r="CI119" i="24" s="1"/>
  <c r="CF119" i="24"/>
  <c r="CG119" i="24" s="1"/>
  <c r="CD119" i="24"/>
  <c r="CE119" i="24" s="1"/>
  <c r="CB119" i="24"/>
  <c r="CC119" i="24" s="1"/>
  <c r="BZ119" i="24"/>
  <c r="CA119" i="24" s="1"/>
  <c r="BX119" i="24"/>
  <c r="BY119" i="24" s="1"/>
  <c r="BT119" i="24"/>
  <c r="BU119" i="24" s="1"/>
  <c r="BR119" i="24"/>
  <c r="BS119" i="24" s="1"/>
  <c r="BO119" i="24"/>
  <c r="BQ119" i="24" s="1"/>
  <c r="BV119" i="24" s="1"/>
  <c r="BW119" i="24" s="1"/>
  <c r="BN119" i="24"/>
  <c r="BM119" i="24"/>
  <c r="BK119" i="24"/>
  <c r="BJ119" i="24"/>
  <c r="CN118" i="24"/>
  <c r="CO118" i="24" s="1"/>
  <c r="CL118" i="24"/>
  <c r="CM118" i="24" s="1"/>
  <c r="CJ118" i="24"/>
  <c r="CK118" i="24" s="1"/>
  <c r="CH118" i="24"/>
  <c r="CI118" i="24" s="1"/>
  <c r="CF118" i="24"/>
  <c r="CG118" i="24" s="1"/>
  <c r="CD118" i="24"/>
  <c r="CE118" i="24" s="1"/>
  <c r="CB118" i="24"/>
  <c r="CC118" i="24" s="1"/>
  <c r="BZ118" i="24"/>
  <c r="CA118" i="24" s="1"/>
  <c r="BX118" i="24"/>
  <c r="BY118" i="24" s="1"/>
  <c r="BV118" i="24"/>
  <c r="BW118" i="24" s="1"/>
  <c r="BT118" i="24"/>
  <c r="BU118" i="24" s="1"/>
  <c r="BR118" i="24"/>
  <c r="BS118" i="24" s="1"/>
  <c r="BO118" i="24"/>
  <c r="BQ118" i="24" s="1"/>
  <c r="BN118" i="24"/>
  <c r="BM118" i="24"/>
  <c r="BK118" i="24"/>
  <c r="BJ118" i="24"/>
  <c r="CN117" i="24"/>
  <c r="CO117" i="24" s="1"/>
  <c r="CL117" i="24"/>
  <c r="CM117" i="24" s="1"/>
  <c r="CJ117" i="24"/>
  <c r="CK117" i="24" s="1"/>
  <c r="CH117" i="24"/>
  <c r="CI117" i="24" s="1"/>
  <c r="CF117" i="24"/>
  <c r="CG117" i="24" s="1"/>
  <c r="CD117" i="24"/>
  <c r="CE117" i="24" s="1"/>
  <c r="CB117" i="24"/>
  <c r="CC117" i="24" s="1"/>
  <c r="BZ117" i="24"/>
  <c r="CA117" i="24" s="1"/>
  <c r="BX117" i="24"/>
  <c r="BY117" i="24" s="1"/>
  <c r="BT117" i="24"/>
  <c r="BU117" i="24" s="1"/>
  <c r="BR117" i="24"/>
  <c r="BS117" i="24" s="1"/>
  <c r="BP117" i="24"/>
  <c r="BO117" i="24"/>
  <c r="BQ117" i="24" s="1"/>
  <c r="BV117" i="24" s="1"/>
  <c r="BW117" i="24" s="1"/>
  <c r="BN117" i="24"/>
  <c r="BM117" i="24"/>
  <c r="BK117" i="24"/>
  <c r="BJ117" i="24"/>
  <c r="CN116" i="24"/>
  <c r="CO116" i="24" s="1"/>
  <c r="CL116" i="24"/>
  <c r="CM116" i="24" s="1"/>
  <c r="CJ116" i="24"/>
  <c r="CK116" i="24" s="1"/>
  <c r="CH116" i="24"/>
  <c r="CI116" i="24" s="1"/>
  <c r="CF116" i="24"/>
  <c r="CG116" i="24" s="1"/>
  <c r="CD116" i="24"/>
  <c r="CE116" i="24" s="1"/>
  <c r="CB116" i="24"/>
  <c r="CC116" i="24" s="1"/>
  <c r="BZ116" i="24"/>
  <c r="CA116" i="24" s="1"/>
  <c r="BX116" i="24"/>
  <c r="BY116" i="24" s="1"/>
  <c r="BV116" i="24"/>
  <c r="BW116" i="24" s="1"/>
  <c r="BT116" i="24"/>
  <c r="BU116" i="24" s="1"/>
  <c r="BR116" i="24"/>
  <c r="BS116" i="24" s="1"/>
  <c r="BP116" i="24"/>
  <c r="BO116" i="24"/>
  <c r="BQ116" i="24" s="1"/>
  <c r="BN116" i="24"/>
  <c r="BM116" i="24"/>
  <c r="BK116" i="24"/>
  <c r="BJ116" i="24"/>
  <c r="CN115" i="24"/>
  <c r="CO115" i="24" s="1"/>
  <c r="CL115" i="24"/>
  <c r="CM115" i="24" s="1"/>
  <c r="CJ115" i="24"/>
  <c r="CK115" i="24" s="1"/>
  <c r="CH115" i="24"/>
  <c r="CI115" i="24" s="1"/>
  <c r="CF115" i="24"/>
  <c r="CG115" i="24" s="1"/>
  <c r="CD115" i="24"/>
  <c r="CE115" i="24" s="1"/>
  <c r="CB115" i="24"/>
  <c r="CC115" i="24" s="1"/>
  <c r="BZ115" i="24"/>
  <c r="CA115" i="24" s="1"/>
  <c r="BX115" i="24"/>
  <c r="BY115" i="24" s="1"/>
  <c r="BT115" i="24"/>
  <c r="BU115" i="24" s="1"/>
  <c r="BR115" i="24"/>
  <c r="BS115" i="24" s="1"/>
  <c r="BO115" i="24"/>
  <c r="BQ115" i="24" s="1"/>
  <c r="BV115" i="24" s="1"/>
  <c r="BW115" i="24" s="1"/>
  <c r="BN115" i="24"/>
  <c r="BM115" i="24"/>
  <c r="BK115" i="24"/>
  <c r="BJ115" i="24"/>
  <c r="CN114" i="24"/>
  <c r="CO114" i="24" s="1"/>
  <c r="CL114" i="24"/>
  <c r="CM114" i="24" s="1"/>
  <c r="CJ114" i="24"/>
  <c r="CK114" i="24" s="1"/>
  <c r="CH114" i="24"/>
  <c r="CI114" i="24" s="1"/>
  <c r="CF114" i="24"/>
  <c r="CG114" i="24" s="1"/>
  <c r="CD114" i="24"/>
  <c r="CE114" i="24" s="1"/>
  <c r="CB114" i="24"/>
  <c r="CC114" i="24" s="1"/>
  <c r="BZ114" i="24"/>
  <c r="CA114" i="24" s="1"/>
  <c r="BX114" i="24"/>
  <c r="BY114" i="24" s="1"/>
  <c r="BV114" i="24"/>
  <c r="BW114" i="24" s="1"/>
  <c r="BT114" i="24"/>
  <c r="BU114" i="24" s="1"/>
  <c r="BR114" i="24"/>
  <c r="BS114" i="24" s="1"/>
  <c r="BO114" i="24"/>
  <c r="BQ114" i="24" s="1"/>
  <c r="BN114" i="24"/>
  <c r="BM114" i="24"/>
  <c r="BK114" i="24"/>
  <c r="BJ114" i="24"/>
  <c r="CN113" i="24"/>
  <c r="CO113" i="24" s="1"/>
  <c r="CL113" i="24"/>
  <c r="CM113" i="24" s="1"/>
  <c r="CJ113" i="24"/>
  <c r="CK113" i="24" s="1"/>
  <c r="CH113" i="24"/>
  <c r="CI113" i="24" s="1"/>
  <c r="CF113" i="24"/>
  <c r="CG113" i="24" s="1"/>
  <c r="CD113" i="24"/>
  <c r="CE113" i="24" s="1"/>
  <c r="CB113" i="24"/>
  <c r="CC113" i="24" s="1"/>
  <c r="BZ113" i="24"/>
  <c r="CA113" i="24" s="1"/>
  <c r="BX113" i="24"/>
  <c r="BY113" i="24" s="1"/>
  <c r="BV113" i="24"/>
  <c r="BW113" i="24" s="1"/>
  <c r="BT113" i="24"/>
  <c r="BU113" i="24" s="1"/>
  <c r="BR113" i="24"/>
  <c r="BS113" i="24" s="1"/>
  <c r="BO113" i="24"/>
  <c r="BQ113" i="24" s="1"/>
  <c r="BN113" i="24"/>
  <c r="BM113" i="24"/>
  <c r="BK113" i="24"/>
  <c r="BJ113" i="24"/>
  <c r="CN112" i="24"/>
  <c r="CO112" i="24" s="1"/>
  <c r="CL112" i="24"/>
  <c r="CM112" i="24" s="1"/>
  <c r="CJ112" i="24"/>
  <c r="CK112" i="24" s="1"/>
  <c r="CH112" i="24"/>
  <c r="CI112" i="24" s="1"/>
  <c r="CF112" i="24"/>
  <c r="CG112" i="24" s="1"/>
  <c r="CD112" i="24"/>
  <c r="CE112" i="24" s="1"/>
  <c r="CB112" i="24"/>
  <c r="CC112" i="24" s="1"/>
  <c r="BZ112" i="24"/>
  <c r="CA112" i="24" s="1"/>
  <c r="BX112" i="24"/>
  <c r="BY112" i="24" s="1"/>
  <c r="BT112" i="24"/>
  <c r="BU112" i="24" s="1"/>
  <c r="BR112" i="24"/>
  <c r="BS112" i="24" s="1"/>
  <c r="BO112" i="24"/>
  <c r="BQ112" i="24" s="1"/>
  <c r="BV112" i="24" s="1"/>
  <c r="BW112" i="24" s="1"/>
  <c r="BN112" i="24"/>
  <c r="BM112" i="24"/>
  <c r="BK112" i="24"/>
  <c r="BJ112" i="24"/>
  <c r="CN111" i="24"/>
  <c r="CO111" i="24" s="1"/>
  <c r="CL111" i="24"/>
  <c r="CM111" i="24" s="1"/>
  <c r="CJ111" i="24"/>
  <c r="CK111" i="24" s="1"/>
  <c r="CH111" i="24"/>
  <c r="CI111" i="24" s="1"/>
  <c r="CF111" i="24"/>
  <c r="CG111" i="24" s="1"/>
  <c r="CD111" i="24"/>
  <c r="CE111" i="24" s="1"/>
  <c r="CB111" i="24"/>
  <c r="CC111" i="24" s="1"/>
  <c r="BZ111" i="24"/>
  <c r="CA111" i="24" s="1"/>
  <c r="BX111" i="24"/>
  <c r="BY111" i="24" s="1"/>
  <c r="BT111" i="24"/>
  <c r="BU111" i="24" s="1"/>
  <c r="BR111" i="24"/>
  <c r="BS111" i="24" s="1"/>
  <c r="BO111" i="24"/>
  <c r="BQ111" i="24" s="1"/>
  <c r="BV111" i="24" s="1"/>
  <c r="BW111" i="24" s="1"/>
  <c r="BN111" i="24"/>
  <c r="BM111" i="24"/>
  <c r="BK111" i="24"/>
  <c r="BJ111" i="24"/>
  <c r="CN110" i="24"/>
  <c r="CO110" i="24" s="1"/>
  <c r="CL110" i="24"/>
  <c r="CM110" i="24" s="1"/>
  <c r="CJ110" i="24"/>
  <c r="CK110" i="24" s="1"/>
  <c r="CH110" i="24"/>
  <c r="CI110" i="24" s="1"/>
  <c r="CF110" i="24"/>
  <c r="CG110" i="24" s="1"/>
  <c r="CD110" i="24"/>
  <c r="CE110" i="24" s="1"/>
  <c r="CB110" i="24"/>
  <c r="CC110" i="24" s="1"/>
  <c r="BZ110" i="24"/>
  <c r="CA110" i="24" s="1"/>
  <c r="BX110" i="24"/>
  <c r="BY110" i="24" s="1"/>
  <c r="BT110" i="24"/>
  <c r="BU110" i="24" s="1"/>
  <c r="BR110" i="24"/>
  <c r="BS110" i="24" s="1"/>
  <c r="BO110" i="24"/>
  <c r="BQ110" i="24" s="1"/>
  <c r="BV110" i="24" s="1"/>
  <c r="BW110" i="24" s="1"/>
  <c r="BN110" i="24"/>
  <c r="BM110" i="24"/>
  <c r="BK110" i="24"/>
  <c r="BJ110" i="24"/>
  <c r="CN109" i="24"/>
  <c r="CO109" i="24" s="1"/>
  <c r="CL109" i="24"/>
  <c r="CM109" i="24" s="1"/>
  <c r="CJ109" i="24"/>
  <c r="CK109" i="24" s="1"/>
  <c r="CH109" i="24"/>
  <c r="CI109" i="24" s="1"/>
  <c r="CF109" i="24"/>
  <c r="CG109" i="24" s="1"/>
  <c r="CD109" i="24"/>
  <c r="CE109" i="24" s="1"/>
  <c r="CB109" i="24"/>
  <c r="CC109" i="24" s="1"/>
  <c r="BZ109" i="24"/>
  <c r="CA109" i="24" s="1"/>
  <c r="BX109" i="24"/>
  <c r="BY109" i="24" s="1"/>
  <c r="BT109" i="24"/>
  <c r="BU109" i="24" s="1"/>
  <c r="BR109" i="24"/>
  <c r="BS109" i="24" s="1"/>
  <c r="BO109" i="24"/>
  <c r="BQ109" i="24" s="1"/>
  <c r="BV109" i="24" s="1"/>
  <c r="BW109" i="24" s="1"/>
  <c r="BN109" i="24"/>
  <c r="BM109" i="24"/>
  <c r="BK109" i="24"/>
  <c r="BJ109" i="24"/>
  <c r="CN108" i="24"/>
  <c r="CO108" i="24" s="1"/>
  <c r="CL108" i="24"/>
  <c r="CM108" i="24" s="1"/>
  <c r="CJ108" i="24"/>
  <c r="CK108" i="24" s="1"/>
  <c r="CH108" i="24"/>
  <c r="CI108" i="24" s="1"/>
  <c r="CF108" i="24"/>
  <c r="CG108" i="24" s="1"/>
  <c r="CD108" i="24"/>
  <c r="CE108" i="24" s="1"/>
  <c r="CB108" i="24"/>
  <c r="CC108" i="24" s="1"/>
  <c r="BZ108" i="24"/>
  <c r="CA108" i="24" s="1"/>
  <c r="BX108" i="24"/>
  <c r="BY108" i="24" s="1"/>
  <c r="BV108" i="24"/>
  <c r="BW108" i="24" s="1"/>
  <c r="BT108" i="24"/>
  <c r="BU108" i="24" s="1"/>
  <c r="BR108" i="24"/>
  <c r="BS108" i="24" s="1"/>
  <c r="BO108" i="24"/>
  <c r="BQ108" i="24" s="1"/>
  <c r="BN108" i="24"/>
  <c r="BM108" i="24"/>
  <c r="BK108" i="24"/>
  <c r="BJ108" i="24"/>
  <c r="CN107" i="24"/>
  <c r="CO107" i="24" s="1"/>
  <c r="CL107" i="24"/>
  <c r="CM107" i="24" s="1"/>
  <c r="CJ107" i="24"/>
  <c r="CK107" i="24" s="1"/>
  <c r="CH107" i="24"/>
  <c r="CI107" i="24" s="1"/>
  <c r="CF107" i="24"/>
  <c r="CG107" i="24" s="1"/>
  <c r="CD107" i="24"/>
  <c r="CE107" i="24" s="1"/>
  <c r="CB107" i="24"/>
  <c r="CC107" i="24" s="1"/>
  <c r="BZ107" i="24"/>
  <c r="CA107" i="24" s="1"/>
  <c r="BX107" i="24"/>
  <c r="BY107" i="24" s="1"/>
  <c r="BT107" i="24"/>
  <c r="BU107" i="24" s="1"/>
  <c r="BR107" i="24"/>
  <c r="BS107" i="24" s="1"/>
  <c r="BO107" i="24"/>
  <c r="BQ107" i="24" s="1"/>
  <c r="BV107" i="24" s="1"/>
  <c r="BW107" i="24" s="1"/>
  <c r="BN107" i="24"/>
  <c r="BM107" i="24"/>
  <c r="BK107" i="24"/>
  <c r="BJ107" i="24"/>
  <c r="CN106" i="24"/>
  <c r="CO106" i="24" s="1"/>
  <c r="CL106" i="24"/>
  <c r="CM106" i="24" s="1"/>
  <c r="CJ106" i="24"/>
  <c r="CK106" i="24" s="1"/>
  <c r="CH106" i="24"/>
  <c r="CI106" i="24" s="1"/>
  <c r="CF106" i="24"/>
  <c r="CG106" i="24" s="1"/>
  <c r="CD106" i="24"/>
  <c r="CE106" i="24" s="1"/>
  <c r="CB106" i="24"/>
  <c r="CC106" i="24" s="1"/>
  <c r="BZ106" i="24"/>
  <c r="CA106" i="24" s="1"/>
  <c r="BX106" i="24"/>
  <c r="BY106" i="24" s="1"/>
  <c r="BT106" i="24"/>
  <c r="BU106" i="24" s="1"/>
  <c r="BR106" i="24"/>
  <c r="BS106" i="24" s="1"/>
  <c r="BO106" i="24"/>
  <c r="BQ106" i="24" s="1"/>
  <c r="BV106" i="24" s="1"/>
  <c r="BW106" i="24" s="1"/>
  <c r="BN106" i="24"/>
  <c r="BM106" i="24"/>
  <c r="BK106" i="24"/>
  <c r="BJ106" i="24"/>
  <c r="CN105" i="24"/>
  <c r="CO105" i="24" s="1"/>
  <c r="CL105" i="24"/>
  <c r="CM105" i="24" s="1"/>
  <c r="CJ105" i="24"/>
  <c r="CK105" i="24" s="1"/>
  <c r="CH105" i="24"/>
  <c r="CI105" i="24" s="1"/>
  <c r="CF105" i="24"/>
  <c r="CG105" i="24" s="1"/>
  <c r="CD105" i="24"/>
  <c r="CE105" i="24" s="1"/>
  <c r="CB105" i="24"/>
  <c r="CC105" i="24" s="1"/>
  <c r="BZ105" i="24"/>
  <c r="CA105" i="24" s="1"/>
  <c r="BX105" i="24"/>
  <c r="BY105" i="24" s="1"/>
  <c r="BV105" i="24"/>
  <c r="BW105" i="24" s="1"/>
  <c r="BT105" i="24"/>
  <c r="BU105" i="24" s="1"/>
  <c r="BR105" i="24"/>
  <c r="BS105" i="24" s="1"/>
  <c r="BO105" i="24"/>
  <c r="BQ105" i="24" s="1"/>
  <c r="BN105" i="24"/>
  <c r="BM105" i="24"/>
  <c r="BK105" i="24"/>
  <c r="BJ105" i="24"/>
  <c r="CN104" i="24"/>
  <c r="CO104" i="24" s="1"/>
  <c r="CL104" i="24"/>
  <c r="CM104" i="24" s="1"/>
  <c r="CJ104" i="24"/>
  <c r="CK104" i="24" s="1"/>
  <c r="CH104" i="24"/>
  <c r="CI104" i="24" s="1"/>
  <c r="CF104" i="24"/>
  <c r="CG104" i="24" s="1"/>
  <c r="CD104" i="24"/>
  <c r="CE104" i="24" s="1"/>
  <c r="CB104" i="24"/>
  <c r="CC104" i="24" s="1"/>
  <c r="BZ104" i="24"/>
  <c r="CA104" i="24" s="1"/>
  <c r="BX104" i="24"/>
  <c r="BY104" i="24" s="1"/>
  <c r="BV104" i="24"/>
  <c r="BW104" i="24" s="1"/>
  <c r="BT104" i="24"/>
  <c r="BU104" i="24" s="1"/>
  <c r="BR104" i="24"/>
  <c r="BS104" i="24" s="1"/>
  <c r="BO104" i="24"/>
  <c r="BQ104" i="24" s="1"/>
  <c r="BN104" i="24"/>
  <c r="BM104" i="24"/>
  <c r="BK104" i="24"/>
  <c r="BJ104" i="24"/>
  <c r="CN103" i="24"/>
  <c r="CO103" i="24" s="1"/>
  <c r="CL103" i="24"/>
  <c r="CM103" i="24" s="1"/>
  <c r="CJ103" i="24"/>
  <c r="CK103" i="24" s="1"/>
  <c r="CH103" i="24"/>
  <c r="CI103" i="24" s="1"/>
  <c r="CF103" i="24"/>
  <c r="CG103" i="24" s="1"/>
  <c r="CD103" i="24"/>
  <c r="CE103" i="24" s="1"/>
  <c r="CB103" i="24"/>
  <c r="CC103" i="24" s="1"/>
  <c r="BZ103" i="24"/>
  <c r="CA103" i="24" s="1"/>
  <c r="BX103" i="24"/>
  <c r="BY103" i="24" s="1"/>
  <c r="BV103" i="24"/>
  <c r="BW103" i="24" s="1"/>
  <c r="BT103" i="24"/>
  <c r="BU103" i="24" s="1"/>
  <c r="BR103" i="24"/>
  <c r="BS103" i="24" s="1"/>
  <c r="BO103" i="24"/>
  <c r="BQ103" i="24" s="1"/>
  <c r="BN103" i="24"/>
  <c r="BM103" i="24"/>
  <c r="BK103" i="24"/>
  <c r="BJ103" i="24"/>
  <c r="CN102" i="24"/>
  <c r="CO102" i="24" s="1"/>
  <c r="CL102" i="24"/>
  <c r="CM102" i="24" s="1"/>
  <c r="CJ102" i="24"/>
  <c r="CK102" i="24" s="1"/>
  <c r="CH102" i="24"/>
  <c r="CI102" i="24" s="1"/>
  <c r="CF102" i="24"/>
  <c r="CG102" i="24" s="1"/>
  <c r="CD102" i="24"/>
  <c r="CE102" i="24" s="1"/>
  <c r="CB102" i="24"/>
  <c r="CC102" i="24" s="1"/>
  <c r="BZ102" i="24"/>
  <c r="CA102" i="24" s="1"/>
  <c r="BX102" i="24"/>
  <c r="BY102" i="24" s="1"/>
  <c r="BV102" i="24"/>
  <c r="BW102" i="24" s="1"/>
  <c r="BT102" i="24"/>
  <c r="BU102" i="24" s="1"/>
  <c r="BR102" i="24"/>
  <c r="BS102" i="24" s="1"/>
  <c r="BO102" i="24"/>
  <c r="BQ102" i="24" s="1"/>
  <c r="BN102" i="24"/>
  <c r="BM102" i="24"/>
  <c r="BK102" i="24"/>
  <c r="BJ102" i="24"/>
  <c r="CN101" i="24"/>
  <c r="CO101" i="24" s="1"/>
  <c r="CL101" i="24"/>
  <c r="CM101" i="24" s="1"/>
  <c r="CJ101" i="24"/>
  <c r="CK101" i="24" s="1"/>
  <c r="CH101" i="24"/>
  <c r="CI101" i="24" s="1"/>
  <c r="CF101" i="24"/>
  <c r="CG101" i="24" s="1"/>
  <c r="CD101" i="24"/>
  <c r="CE101" i="24" s="1"/>
  <c r="CB101" i="24"/>
  <c r="CC101" i="24" s="1"/>
  <c r="BZ101" i="24"/>
  <c r="CA101" i="24" s="1"/>
  <c r="BX101" i="24"/>
  <c r="BY101" i="24" s="1"/>
  <c r="BV101" i="24"/>
  <c r="BW101" i="24" s="1"/>
  <c r="BT101" i="24"/>
  <c r="BU101" i="24" s="1"/>
  <c r="BR101" i="24"/>
  <c r="BS101" i="24" s="1"/>
  <c r="BO101" i="24"/>
  <c r="BQ101" i="24" s="1"/>
  <c r="BN101" i="24"/>
  <c r="BM101" i="24"/>
  <c r="BK101" i="24"/>
  <c r="BJ101" i="24"/>
  <c r="CN100" i="24"/>
  <c r="CO100" i="24" s="1"/>
  <c r="CL100" i="24"/>
  <c r="CM100" i="24" s="1"/>
  <c r="CJ100" i="24"/>
  <c r="CK100" i="24" s="1"/>
  <c r="CH100" i="24"/>
  <c r="CI100" i="24" s="1"/>
  <c r="CF100" i="24"/>
  <c r="CG100" i="24" s="1"/>
  <c r="CD100" i="24"/>
  <c r="CE100" i="24" s="1"/>
  <c r="CB100" i="24"/>
  <c r="CC100" i="24" s="1"/>
  <c r="BZ100" i="24"/>
  <c r="CA100" i="24" s="1"/>
  <c r="BX100" i="24"/>
  <c r="BY100" i="24" s="1"/>
  <c r="BT100" i="24"/>
  <c r="BU100" i="24" s="1"/>
  <c r="BR100" i="24"/>
  <c r="BS100" i="24" s="1"/>
  <c r="BO100" i="24"/>
  <c r="BQ100" i="24" s="1"/>
  <c r="BV100" i="24" s="1"/>
  <c r="BW100" i="24" s="1"/>
  <c r="BN100" i="24"/>
  <c r="BM100" i="24"/>
  <c r="BK100" i="24"/>
  <c r="BJ100" i="24"/>
  <c r="CN99" i="24"/>
  <c r="CO99" i="24" s="1"/>
  <c r="CL99" i="24"/>
  <c r="CM99" i="24" s="1"/>
  <c r="CJ99" i="24"/>
  <c r="CK99" i="24" s="1"/>
  <c r="CH99" i="24"/>
  <c r="CI99" i="24" s="1"/>
  <c r="CF99" i="24"/>
  <c r="CG99" i="24" s="1"/>
  <c r="CD99" i="24"/>
  <c r="CE99" i="24" s="1"/>
  <c r="CB99" i="24"/>
  <c r="CC99" i="24" s="1"/>
  <c r="BZ99" i="24"/>
  <c r="CA99" i="24" s="1"/>
  <c r="BX99" i="24"/>
  <c r="BY99" i="24" s="1"/>
  <c r="BV99" i="24"/>
  <c r="BW99" i="24" s="1"/>
  <c r="BT99" i="24"/>
  <c r="BU99" i="24" s="1"/>
  <c r="BR99" i="24"/>
  <c r="BS99" i="24" s="1"/>
  <c r="BO99" i="24"/>
  <c r="BQ99" i="24" s="1"/>
  <c r="BN99" i="24"/>
  <c r="BM99" i="24"/>
  <c r="BK99" i="24"/>
  <c r="BJ99" i="24"/>
  <c r="CN98" i="24"/>
  <c r="CO98" i="24" s="1"/>
  <c r="CL98" i="24"/>
  <c r="CM98" i="24" s="1"/>
  <c r="CJ98" i="24"/>
  <c r="CK98" i="24" s="1"/>
  <c r="CH98" i="24"/>
  <c r="CI98" i="24" s="1"/>
  <c r="CF98" i="24"/>
  <c r="CG98" i="24" s="1"/>
  <c r="CD98" i="24"/>
  <c r="CE98" i="24" s="1"/>
  <c r="CB98" i="24"/>
  <c r="CC98" i="24" s="1"/>
  <c r="BZ98" i="24"/>
  <c r="CA98" i="24" s="1"/>
  <c r="BX98" i="24"/>
  <c r="BY98" i="24" s="1"/>
  <c r="BV98" i="24"/>
  <c r="BW98" i="24" s="1"/>
  <c r="BT98" i="24"/>
  <c r="BU98" i="24" s="1"/>
  <c r="BR98" i="24"/>
  <c r="BS98" i="24" s="1"/>
  <c r="BO98" i="24"/>
  <c r="BQ98" i="24" s="1"/>
  <c r="BN98" i="24"/>
  <c r="BM98" i="24"/>
  <c r="BK98" i="24"/>
  <c r="BJ98" i="24"/>
  <c r="CN97" i="24"/>
  <c r="CO97" i="24" s="1"/>
  <c r="CL97" i="24"/>
  <c r="CM97" i="24" s="1"/>
  <c r="CJ97" i="24"/>
  <c r="CK97" i="24" s="1"/>
  <c r="CH97" i="24"/>
  <c r="CI97" i="24" s="1"/>
  <c r="CF97" i="24"/>
  <c r="CG97" i="24" s="1"/>
  <c r="CD97" i="24"/>
  <c r="CE97" i="24" s="1"/>
  <c r="CB97" i="24"/>
  <c r="CC97" i="24" s="1"/>
  <c r="BZ97" i="24"/>
  <c r="CA97" i="24" s="1"/>
  <c r="BX97" i="24"/>
  <c r="BY97" i="24" s="1"/>
  <c r="BV97" i="24"/>
  <c r="BW97" i="24" s="1"/>
  <c r="BT97" i="24"/>
  <c r="BU97" i="24" s="1"/>
  <c r="BR97" i="24"/>
  <c r="BS97" i="24" s="1"/>
  <c r="BO97" i="24"/>
  <c r="BQ97" i="24" s="1"/>
  <c r="BN97" i="24"/>
  <c r="BM97" i="24"/>
  <c r="BK97" i="24"/>
  <c r="BJ97" i="24"/>
  <c r="CN96" i="24"/>
  <c r="CO96" i="24" s="1"/>
  <c r="CL96" i="24"/>
  <c r="CM96" i="24" s="1"/>
  <c r="CJ96" i="24"/>
  <c r="CK96" i="24" s="1"/>
  <c r="CH96" i="24"/>
  <c r="CI96" i="24" s="1"/>
  <c r="CF96" i="24"/>
  <c r="CG96" i="24" s="1"/>
  <c r="CD96" i="24"/>
  <c r="CE96" i="24" s="1"/>
  <c r="CB96" i="24"/>
  <c r="CC96" i="24" s="1"/>
  <c r="BZ96" i="24"/>
  <c r="CA96" i="24" s="1"/>
  <c r="BX96" i="24"/>
  <c r="BY96" i="24" s="1"/>
  <c r="BV96" i="24"/>
  <c r="BW96" i="24" s="1"/>
  <c r="BT96" i="24"/>
  <c r="BU96" i="24" s="1"/>
  <c r="BR96" i="24"/>
  <c r="BS96" i="24" s="1"/>
  <c r="BO96" i="24"/>
  <c r="BQ96" i="24" s="1"/>
  <c r="BN96" i="24"/>
  <c r="BM96" i="24"/>
  <c r="BK96" i="24"/>
  <c r="BJ96" i="24"/>
  <c r="CN95" i="24"/>
  <c r="CO95" i="24" s="1"/>
  <c r="CL95" i="24"/>
  <c r="CM95" i="24" s="1"/>
  <c r="CJ95" i="24"/>
  <c r="CK95" i="24" s="1"/>
  <c r="CH95" i="24"/>
  <c r="CI95" i="24" s="1"/>
  <c r="CF95" i="24"/>
  <c r="CG95" i="24" s="1"/>
  <c r="CD95" i="24"/>
  <c r="CE95" i="24" s="1"/>
  <c r="CB95" i="24"/>
  <c r="CC95" i="24" s="1"/>
  <c r="BZ95" i="24"/>
  <c r="CA95" i="24" s="1"/>
  <c r="BX95" i="24"/>
  <c r="BY95" i="24" s="1"/>
  <c r="BV95" i="24"/>
  <c r="BW95" i="24" s="1"/>
  <c r="BT95" i="24"/>
  <c r="BU95" i="24" s="1"/>
  <c r="BR95" i="24"/>
  <c r="BS95" i="24" s="1"/>
  <c r="BO95" i="24"/>
  <c r="BQ95" i="24" s="1"/>
  <c r="BN95" i="24"/>
  <c r="BM95" i="24"/>
  <c r="BK95" i="24"/>
  <c r="BJ95" i="24"/>
  <c r="CN94" i="24"/>
  <c r="CO94" i="24" s="1"/>
  <c r="CL94" i="24"/>
  <c r="CM94" i="24" s="1"/>
  <c r="CJ94" i="24"/>
  <c r="CK94" i="24" s="1"/>
  <c r="CH94" i="24"/>
  <c r="CI94" i="24" s="1"/>
  <c r="CF94" i="24"/>
  <c r="CG94" i="24" s="1"/>
  <c r="CD94" i="24"/>
  <c r="CE94" i="24" s="1"/>
  <c r="CB94" i="24"/>
  <c r="CC94" i="24" s="1"/>
  <c r="BZ94" i="24"/>
  <c r="CA94" i="24" s="1"/>
  <c r="BX94" i="24"/>
  <c r="BY94" i="24" s="1"/>
  <c r="BV94" i="24"/>
  <c r="BW94" i="24" s="1"/>
  <c r="BT94" i="24"/>
  <c r="BU94" i="24" s="1"/>
  <c r="BR94" i="24"/>
  <c r="BS94" i="24" s="1"/>
  <c r="BO94" i="24"/>
  <c r="BQ94" i="24" s="1"/>
  <c r="BN94" i="24"/>
  <c r="BM94" i="24"/>
  <c r="BK94" i="24"/>
  <c r="BJ94" i="24"/>
  <c r="CN93" i="24"/>
  <c r="CO93" i="24" s="1"/>
  <c r="CL93" i="24"/>
  <c r="CM93" i="24" s="1"/>
  <c r="CJ93" i="24"/>
  <c r="CK93" i="24" s="1"/>
  <c r="CH93" i="24"/>
  <c r="CI93" i="24" s="1"/>
  <c r="CF93" i="24"/>
  <c r="CG93" i="24" s="1"/>
  <c r="CD93" i="24"/>
  <c r="CE93" i="24" s="1"/>
  <c r="CB93" i="24"/>
  <c r="CC93" i="24" s="1"/>
  <c r="BZ93" i="24"/>
  <c r="CA93" i="24" s="1"/>
  <c r="BX93" i="24"/>
  <c r="BY93" i="24" s="1"/>
  <c r="BT93" i="24"/>
  <c r="BU93" i="24" s="1"/>
  <c r="BR93" i="24"/>
  <c r="BS93" i="24" s="1"/>
  <c r="BO93" i="24"/>
  <c r="BQ93" i="24" s="1"/>
  <c r="BV93" i="24" s="1"/>
  <c r="BW93" i="24" s="1"/>
  <c r="BN93" i="24"/>
  <c r="BM93" i="24"/>
  <c r="BK93" i="24"/>
  <c r="BJ93" i="24"/>
  <c r="CN92" i="24"/>
  <c r="CO92" i="24" s="1"/>
  <c r="CL92" i="24"/>
  <c r="CM92" i="24" s="1"/>
  <c r="CJ92" i="24"/>
  <c r="CK92" i="24" s="1"/>
  <c r="CH92" i="24"/>
  <c r="CI92" i="24" s="1"/>
  <c r="CF92" i="24"/>
  <c r="CG92" i="24" s="1"/>
  <c r="CD92" i="24"/>
  <c r="CE92" i="24" s="1"/>
  <c r="CB92" i="24"/>
  <c r="CC92" i="24" s="1"/>
  <c r="BZ92" i="24"/>
  <c r="CA92" i="24" s="1"/>
  <c r="BX92" i="24"/>
  <c r="BY92" i="24" s="1"/>
  <c r="BT92" i="24"/>
  <c r="BU92" i="24" s="1"/>
  <c r="BR92" i="24"/>
  <c r="BS92" i="24" s="1"/>
  <c r="BO92" i="24"/>
  <c r="BQ92" i="24" s="1"/>
  <c r="BV92" i="24" s="1"/>
  <c r="BW92" i="24" s="1"/>
  <c r="BN92" i="24"/>
  <c r="BM92" i="24"/>
  <c r="BK92" i="24"/>
  <c r="BJ92" i="24"/>
  <c r="CN91" i="24"/>
  <c r="CO91" i="24" s="1"/>
  <c r="CL91" i="24"/>
  <c r="CM91" i="24" s="1"/>
  <c r="CJ91" i="24"/>
  <c r="CK91" i="24" s="1"/>
  <c r="CH91" i="24"/>
  <c r="CI91" i="24" s="1"/>
  <c r="CF91" i="24"/>
  <c r="CG91" i="24" s="1"/>
  <c r="CD91" i="24"/>
  <c r="CE91" i="24" s="1"/>
  <c r="CB91" i="24"/>
  <c r="CC91" i="24" s="1"/>
  <c r="BZ91" i="24"/>
  <c r="CA91" i="24" s="1"/>
  <c r="BX91" i="24"/>
  <c r="BY91" i="24" s="1"/>
  <c r="BV91" i="24"/>
  <c r="BW91" i="24" s="1"/>
  <c r="BT91" i="24"/>
  <c r="BU91" i="24" s="1"/>
  <c r="BR91" i="24"/>
  <c r="BS91" i="24" s="1"/>
  <c r="BO91" i="24"/>
  <c r="BQ91" i="24" s="1"/>
  <c r="BN91" i="24"/>
  <c r="BM91" i="24"/>
  <c r="BK91" i="24"/>
  <c r="BJ91" i="24"/>
  <c r="CN90" i="24"/>
  <c r="CO90" i="24" s="1"/>
  <c r="CL90" i="24"/>
  <c r="CM90" i="24" s="1"/>
  <c r="CJ90" i="24"/>
  <c r="CK90" i="24" s="1"/>
  <c r="CH90" i="24"/>
  <c r="CI90" i="24" s="1"/>
  <c r="CF90" i="24"/>
  <c r="CG90" i="24" s="1"/>
  <c r="CD90" i="24"/>
  <c r="CE90" i="24" s="1"/>
  <c r="CB90" i="24"/>
  <c r="CC90" i="24" s="1"/>
  <c r="BZ90" i="24"/>
  <c r="CA90" i="24" s="1"/>
  <c r="BX90" i="24"/>
  <c r="BY90" i="24" s="1"/>
  <c r="BV90" i="24"/>
  <c r="BW90" i="24" s="1"/>
  <c r="BT90" i="24"/>
  <c r="BU90" i="24" s="1"/>
  <c r="BR90" i="24"/>
  <c r="BS90" i="24" s="1"/>
  <c r="BO90" i="24"/>
  <c r="BQ90" i="24" s="1"/>
  <c r="BN90" i="24"/>
  <c r="BM90" i="24"/>
  <c r="BK90" i="24"/>
  <c r="BJ90" i="24"/>
  <c r="CN89" i="24"/>
  <c r="CO89" i="24" s="1"/>
  <c r="CL89" i="24"/>
  <c r="CM89" i="24" s="1"/>
  <c r="CJ89" i="24"/>
  <c r="CK89" i="24" s="1"/>
  <c r="CH89" i="24"/>
  <c r="CI89" i="24" s="1"/>
  <c r="CF89" i="24"/>
  <c r="CG89" i="24" s="1"/>
  <c r="CD89" i="24"/>
  <c r="CE89" i="24" s="1"/>
  <c r="CB89" i="24"/>
  <c r="CC89" i="24" s="1"/>
  <c r="BZ89" i="24"/>
  <c r="CA89" i="24" s="1"/>
  <c r="BX89" i="24"/>
  <c r="BY89" i="24" s="1"/>
  <c r="BV89" i="24"/>
  <c r="BW89" i="24" s="1"/>
  <c r="BT89" i="24"/>
  <c r="BU89" i="24" s="1"/>
  <c r="BR89" i="24"/>
  <c r="BS89" i="24" s="1"/>
  <c r="BO89" i="24"/>
  <c r="BQ89" i="24" s="1"/>
  <c r="BN89" i="24"/>
  <c r="BM89" i="24"/>
  <c r="BK89" i="24"/>
  <c r="BJ89" i="24"/>
  <c r="CN88" i="24"/>
  <c r="CO88" i="24" s="1"/>
  <c r="CL88" i="24"/>
  <c r="CM88" i="24" s="1"/>
  <c r="CJ88" i="24"/>
  <c r="CK88" i="24" s="1"/>
  <c r="CH88" i="24"/>
  <c r="CI88" i="24" s="1"/>
  <c r="CF88" i="24"/>
  <c r="CG88" i="24" s="1"/>
  <c r="CD88" i="24"/>
  <c r="CE88" i="24" s="1"/>
  <c r="CB88" i="24"/>
  <c r="CC88" i="24" s="1"/>
  <c r="BZ88" i="24"/>
  <c r="CA88" i="24" s="1"/>
  <c r="BX88" i="24"/>
  <c r="BY88" i="24" s="1"/>
  <c r="BV88" i="24"/>
  <c r="BW88" i="24" s="1"/>
  <c r="BT88" i="24"/>
  <c r="BU88" i="24" s="1"/>
  <c r="BR88" i="24"/>
  <c r="BS88" i="24" s="1"/>
  <c r="BO88" i="24"/>
  <c r="BQ88" i="24" s="1"/>
  <c r="BN88" i="24"/>
  <c r="BM88" i="24"/>
  <c r="BK88" i="24"/>
  <c r="BJ88" i="24"/>
  <c r="CN87" i="24"/>
  <c r="CO87" i="24" s="1"/>
  <c r="CL87" i="24"/>
  <c r="CM87" i="24" s="1"/>
  <c r="CJ87" i="24"/>
  <c r="CK87" i="24" s="1"/>
  <c r="CH87" i="24"/>
  <c r="CI87" i="24" s="1"/>
  <c r="CF87" i="24"/>
  <c r="CG87" i="24" s="1"/>
  <c r="CD87" i="24"/>
  <c r="CE87" i="24" s="1"/>
  <c r="CB87" i="24"/>
  <c r="CC87" i="24" s="1"/>
  <c r="BZ87" i="24"/>
  <c r="CA87" i="24" s="1"/>
  <c r="BX87" i="24"/>
  <c r="BY87" i="24" s="1"/>
  <c r="BT87" i="24"/>
  <c r="BU87" i="24" s="1"/>
  <c r="BR87" i="24"/>
  <c r="BS87" i="24" s="1"/>
  <c r="BO87" i="24"/>
  <c r="BQ87" i="24" s="1"/>
  <c r="BV87" i="24" s="1"/>
  <c r="BW87" i="24" s="1"/>
  <c r="BN87" i="24"/>
  <c r="BM87" i="24"/>
  <c r="BK87" i="24"/>
  <c r="BJ87" i="24"/>
  <c r="CN86" i="24"/>
  <c r="CO86" i="24" s="1"/>
  <c r="CL86" i="24"/>
  <c r="CM86" i="24" s="1"/>
  <c r="CJ86" i="24"/>
  <c r="CK86" i="24" s="1"/>
  <c r="CH86" i="24"/>
  <c r="CI86" i="24" s="1"/>
  <c r="CF86" i="24"/>
  <c r="CG86" i="24" s="1"/>
  <c r="CD86" i="24"/>
  <c r="CE86" i="24" s="1"/>
  <c r="CB86" i="24"/>
  <c r="CC86" i="24" s="1"/>
  <c r="BZ86" i="24"/>
  <c r="CA86" i="24" s="1"/>
  <c r="BX86" i="24"/>
  <c r="BY86" i="24" s="1"/>
  <c r="BT86" i="24"/>
  <c r="BU86" i="24" s="1"/>
  <c r="BR86" i="24"/>
  <c r="BS86" i="24" s="1"/>
  <c r="BO86" i="24"/>
  <c r="BQ86" i="24" s="1"/>
  <c r="BV86" i="24" s="1"/>
  <c r="BW86" i="24" s="1"/>
  <c r="BN86" i="24"/>
  <c r="BM86" i="24"/>
  <c r="BK86" i="24"/>
  <c r="BJ86" i="24"/>
  <c r="CN85" i="24"/>
  <c r="CO85" i="24" s="1"/>
  <c r="CL85" i="24"/>
  <c r="CM85" i="24" s="1"/>
  <c r="CJ85" i="24"/>
  <c r="CK85" i="24" s="1"/>
  <c r="CH85" i="24"/>
  <c r="CI85" i="24" s="1"/>
  <c r="CF85" i="24"/>
  <c r="CG85" i="24" s="1"/>
  <c r="CD85" i="24"/>
  <c r="CE85" i="24" s="1"/>
  <c r="CB85" i="24"/>
  <c r="CC85" i="24" s="1"/>
  <c r="BZ85" i="24"/>
  <c r="CA85" i="24" s="1"/>
  <c r="BX85" i="24"/>
  <c r="BY85" i="24" s="1"/>
  <c r="BT85" i="24"/>
  <c r="BU85" i="24" s="1"/>
  <c r="BR85" i="24"/>
  <c r="BS85" i="24" s="1"/>
  <c r="BO85" i="24"/>
  <c r="BQ85" i="24" s="1"/>
  <c r="BV85" i="24" s="1"/>
  <c r="BW85" i="24" s="1"/>
  <c r="BN85" i="24"/>
  <c r="BM85" i="24"/>
  <c r="BK85" i="24"/>
  <c r="BJ85" i="24"/>
  <c r="CN84" i="24"/>
  <c r="CO84" i="24" s="1"/>
  <c r="CL84" i="24"/>
  <c r="CM84" i="24" s="1"/>
  <c r="CJ84" i="24"/>
  <c r="CK84" i="24" s="1"/>
  <c r="CH84" i="24"/>
  <c r="CI84" i="24" s="1"/>
  <c r="CF84" i="24"/>
  <c r="CG84" i="24" s="1"/>
  <c r="CD84" i="24"/>
  <c r="CE84" i="24" s="1"/>
  <c r="CB84" i="24"/>
  <c r="CC84" i="24" s="1"/>
  <c r="BZ84" i="24"/>
  <c r="CA84" i="24" s="1"/>
  <c r="BX84" i="24"/>
  <c r="BY84" i="24" s="1"/>
  <c r="BT84" i="24"/>
  <c r="BU84" i="24" s="1"/>
  <c r="BR84" i="24"/>
  <c r="BS84" i="24" s="1"/>
  <c r="BO84" i="24"/>
  <c r="BQ84" i="24" s="1"/>
  <c r="BV84" i="24" s="1"/>
  <c r="BW84" i="24" s="1"/>
  <c r="BN84" i="24"/>
  <c r="BM84" i="24"/>
  <c r="BK84" i="24"/>
  <c r="BJ84" i="24"/>
  <c r="CN83" i="24"/>
  <c r="CO83" i="24" s="1"/>
  <c r="CL83" i="24"/>
  <c r="CM83" i="24" s="1"/>
  <c r="CJ83" i="24"/>
  <c r="CK83" i="24" s="1"/>
  <c r="CH83" i="24"/>
  <c r="CI83" i="24" s="1"/>
  <c r="CF83" i="24"/>
  <c r="CG83" i="24" s="1"/>
  <c r="CD83" i="24"/>
  <c r="CE83" i="24" s="1"/>
  <c r="CB83" i="24"/>
  <c r="CC83" i="24" s="1"/>
  <c r="BZ83" i="24"/>
  <c r="CA83" i="24" s="1"/>
  <c r="BX83" i="24"/>
  <c r="BY83" i="24" s="1"/>
  <c r="BV83" i="24"/>
  <c r="BW83" i="24" s="1"/>
  <c r="BT83" i="24"/>
  <c r="BU83" i="24" s="1"/>
  <c r="BR83" i="24"/>
  <c r="BS83" i="24" s="1"/>
  <c r="BO83" i="24"/>
  <c r="BQ83" i="24" s="1"/>
  <c r="BN83" i="24"/>
  <c r="BM83" i="24"/>
  <c r="BK83" i="24"/>
  <c r="BJ83" i="24"/>
  <c r="CN82" i="24"/>
  <c r="CO82" i="24" s="1"/>
  <c r="CL82" i="24"/>
  <c r="CM82" i="24" s="1"/>
  <c r="CJ82" i="24"/>
  <c r="CK82" i="24" s="1"/>
  <c r="CH82" i="24"/>
  <c r="CI82" i="24" s="1"/>
  <c r="CF82" i="24"/>
  <c r="CG82" i="24" s="1"/>
  <c r="CD82" i="24"/>
  <c r="CE82" i="24" s="1"/>
  <c r="CB82" i="24"/>
  <c r="CC82" i="24" s="1"/>
  <c r="BZ82" i="24"/>
  <c r="CA82" i="24" s="1"/>
  <c r="BX82" i="24"/>
  <c r="BY82" i="24" s="1"/>
  <c r="BV82" i="24"/>
  <c r="BW82" i="24" s="1"/>
  <c r="BT82" i="24"/>
  <c r="BU82" i="24" s="1"/>
  <c r="BR82" i="24"/>
  <c r="BS82" i="24" s="1"/>
  <c r="BO82" i="24"/>
  <c r="BQ82" i="24" s="1"/>
  <c r="BN82" i="24"/>
  <c r="BM82" i="24"/>
  <c r="BK82" i="24"/>
  <c r="BJ82" i="24"/>
  <c r="CN81" i="24"/>
  <c r="CO81" i="24" s="1"/>
  <c r="CL81" i="24"/>
  <c r="CM81" i="24" s="1"/>
  <c r="CJ81" i="24"/>
  <c r="CK81" i="24" s="1"/>
  <c r="CH81" i="24"/>
  <c r="CI81" i="24" s="1"/>
  <c r="CF81" i="24"/>
  <c r="CG81" i="24" s="1"/>
  <c r="CD81" i="24"/>
  <c r="CE81" i="24" s="1"/>
  <c r="CB81" i="24"/>
  <c r="CC81" i="24" s="1"/>
  <c r="BZ81" i="24"/>
  <c r="CA81" i="24" s="1"/>
  <c r="BX81" i="24"/>
  <c r="BY81" i="24" s="1"/>
  <c r="BT81" i="24"/>
  <c r="BU81" i="24" s="1"/>
  <c r="BR81" i="24"/>
  <c r="BS81" i="24" s="1"/>
  <c r="BO81" i="24"/>
  <c r="BQ81" i="24" s="1"/>
  <c r="BV81" i="24" s="1"/>
  <c r="BW81" i="24" s="1"/>
  <c r="BN81" i="24"/>
  <c r="BM81" i="24"/>
  <c r="BK81" i="24"/>
  <c r="BJ81" i="24"/>
  <c r="CN80" i="24"/>
  <c r="CO80" i="24" s="1"/>
  <c r="CL80" i="24"/>
  <c r="CM80" i="24" s="1"/>
  <c r="CJ80" i="24"/>
  <c r="CK80" i="24" s="1"/>
  <c r="CH80" i="24"/>
  <c r="CI80" i="24" s="1"/>
  <c r="CF80" i="24"/>
  <c r="CG80" i="24" s="1"/>
  <c r="CD80" i="24"/>
  <c r="CE80" i="24" s="1"/>
  <c r="CB80" i="24"/>
  <c r="CC80" i="24" s="1"/>
  <c r="BZ80" i="24"/>
  <c r="CA80" i="24" s="1"/>
  <c r="BX80" i="24"/>
  <c r="BY80" i="24" s="1"/>
  <c r="BV80" i="24"/>
  <c r="BW80" i="24" s="1"/>
  <c r="BT80" i="24"/>
  <c r="BU80" i="24" s="1"/>
  <c r="BR80" i="24"/>
  <c r="BS80" i="24" s="1"/>
  <c r="BO80" i="24"/>
  <c r="BQ80" i="24" s="1"/>
  <c r="BN80" i="24"/>
  <c r="BM80" i="24"/>
  <c r="BK80" i="24"/>
  <c r="BJ80" i="24"/>
  <c r="CN79" i="24"/>
  <c r="CO79" i="24" s="1"/>
  <c r="CL79" i="24"/>
  <c r="CM79" i="24" s="1"/>
  <c r="CJ79" i="24"/>
  <c r="CK79" i="24" s="1"/>
  <c r="CH79" i="24"/>
  <c r="CI79" i="24" s="1"/>
  <c r="CF79" i="24"/>
  <c r="CG79" i="24" s="1"/>
  <c r="CD79" i="24"/>
  <c r="CE79" i="24" s="1"/>
  <c r="CB79" i="24"/>
  <c r="CC79" i="24" s="1"/>
  <c r="BZ79" i="24"/>
  <c r="CA79" i="24" s="1"/>
  <c r="BX79" i="24"/>
  <c r="BY79" i="24" s="1"/>
  <c r="BV79" i="24"/>
  <c r="BW79" i="24" s="1"/>
  <c r="BT79" i="24"/>
  <c r="BU79" i="24" s="1"/>
  <c r="BR79" i="24"/>
  <c r="BS79" i="24" s="1"/>
  <c r="BO79" i="24"/>
  <c r="BQ79" i="24" s="1"/>
  <c r="BN79" i="24"/>
  <c r="BM79" i="24"/>
  <c r="BK79" i="24"/>
  <c r="BJ79" i="24"/>
  <c r="CN78" i="24"/>
  <c r="CO78" i="24" s="1"/>
  <c r="CL78" i="24"/>
  <c r="CM78" i="24" s="1"/>
  <c r="CJ78" i="24"/>
  <c r="CK78" i="24" s="1"/>
  <c r="CH78" i="24"/>
  <c r="CI78" i="24" s="1"/>
  <c r="CF78" i="24"/>
  <c r="CG78" i="24" s="1"/>
  <c r="CD78" i="24"/>
  <c r="CE78" i="24" s="1"/>
  <c r="CB78" i="24"/>
  <c r="CC78" i="24" s="1"/>
  <c r="BZ78" i="24"/>
  <c r="CA78" i="24" s="1"/>
  <c r="BX78" i="24"/>
  <c r="BY78" i="24" s="1"/>
  <c r="BV78" i="24"/>
  <c r="BW78" i="24" s="1"/>
  <c r="BT78" i="24"/>
  <c r="BU78" i="24" s="1"/>
  <c r="BR78" i="24"/>
  <c r="BS78" i="24" s="1"/>
  <c r="BO78" i="24"/>
  <c r="BQ78" i="24" s="1"/>
  <c r="BN78" i="24"/>
  <c r="BM78" i="24"/>
  <c r="BK78" i="24"/>
  <c r="BJ78" i="24"/>
  <c r="CN77" i="24"/>
  <c r="CO77" i="24" s="1"/>
  <c r="CL77" i="24"/>
  <c r="CM77" i="24" s="1"/>
  <c r="CJ77" i="24"/>
  <c r="CK77" i="24" s="1"/>
  <c r="CH77" i="24"/>
  <c r="CI77" i="24" s="1"/>
  <c r="CF77" i="24"/>
  <c r="CG77" i="24" s="1"/>
  <c r="CD77" i="24"/>
  <c r="CE77" i="24" s="1"/>
  <c r="CB77" i="24"/>
  <c r="CC77" i="24" s="1"/>
  <c r="BZ77" i="24"/>
  <c r="CA77" i="24" s="1"/>
  <c r="BX77" i="24"/>
  <c r="BY77" i="24" s="1"/>
  <c r="BV77" i="24"/>
  <c r="BW77" i="24" s="1"/>
  <c r="BT77" i="24"/>
  <c r="BU77" i="24" s="1"/>
  <c r="BR77" i="24"/>
  <c r="BS77" i="24" s="1"/>
  <c r="BO77" i="24"/>
  <c r="BQ77" i="24" s="1"/>
  <c r="BN77" i="24"/>
  <c r="BM77" i="24"/>
  <c r="BK77" i="24"/>
  <c r="BJ77" i="24"/>
  <c r="CN76" i="24"/>
  <c r="CO76" i="24" s="1"/>
  <c r="CL76" i="24"/>
  <c r="CM76" i="24" s="1"/>
  <c r="CJ76" i="24"/>
  <c r="CK76" i="24" s="1"/>
  <c r="CH76" i="24"/>
  <c r="CI76" i="24" s="1"/>
  <c r="CF76" i="24"/>
  <c r="CG76" i="24" s="1"/>
  <c r="CD76" i="24"/>
  <c r="CE76" i="24" s="1"/>
  <c r="CB76" i="24"/>
  <c r="CC76" i="24" s="1"/>
  <c r="BZ76" i="24"/>
  <c r="CA76" i="24" s="1"/>
  <c r="BX76" i="24"/>
  <c r="BY76" i="24" s="1"/>
  <c r="BT76" i="24"/>
  <c r="BU76" i="24" s="1"/>
  <c r="BR76" i="24"/>
  <c r="BS76" i="24" s="1"/>
  <c r="BO76" i="24"/>
  <c r="BQ76" i="24" s="1"/>
  <c r="BV76" i="24" s="1"/>
  <c r="BW76" i="24" s="1"/>
  <c r="BN76" i="24"/>
  <c r="BM76" i="24"/>
  <c r="BK76" i="24"/>
  <c r="BJ76" i="24"/>
  <c r="CN75" i="24"/>
  <c r="CO75" i="24" s="1"/>
  <c r="CL75" i="24"/>
  <c r="CM75" i="24" s="1"/>
  <c r="CJ75" i="24"/>
  <c r="CK75" i="24" s="1"/>
  <c r="CH75" i="24"/>
  <c r="CI75" i="24" s="1"/>
  <c r="CF75" i="24"/>
  <c r="CG75" i="24" s="1"/>
  <c r="CD75" i="24"/>
  <c r="CE75" i="24" s="1"/>
  <c r="CB75" i="24"/>
  <c r="CC75" i="24" s="1"/>
  <c r="BZ75" i="24"/>
  <c r="CA75" i="24" s="1"/>
  <c r="BX75" i="24"/>
  <c r="BY75" i="24" s="1"/>
  <c r="BV75" i="24"/>
  <c r="BW75" i="24" s="1"/>
  <c r="BT75" i="24"/>
  <c r="BU75" i="24" s="1"/>
  <c r="BR75" i="24"/>
  <c r="BS75" i="24" s="1"/>
  <c r="BO75" i="24"/>
  <c r="BQ75" i="24" s="1"/>
  <c r="BN75" i="24"/>
  <c r="BM75" i="24"/>
  <c r="BK75" i="24"/>
  <c r="BJ75" i="24"/>
  <c r="CN74" i="24"/>
  <c r="CO74" i="24" s="1"/>
  <c r="CL74" i="24"/>
  <c r="CM74" i="24" s="1"/>
  <c r="CJ74" i="24"/>
  <c r="CK74" i="24" s="1"/>
  <c r="CH74" i="24"/>
  <c r="CI74" i="24" s="1"/>
  <c r="CF74" i="24"/>
  <c r="CG74" i="24" s="1"/>
  <c r="CD74" i="24"/>
  <c r="CE74" i="24" s="1"/>
  <c r="CB74" i="24"/>
  <c r="CC74" i="24" s="1"/>
  <c r="BZ74" i="24"/>
  <c r="CA74" i="24" s="1"/>
  <c r="BX74" i="24"/>
  <c r="BY74" i="24" s="1"/>
  <c r="BV74" i="24"/>
  <c r="BW74" i="24" s="1"/>
  <c r="BT74" i="24"/>
  <c r="BU74" i="24" s="1"/>
  <c r="BR74" i="24"/>
  <c r="BS74" i="24" s="1"/>
  <c r="BO74" i="24"/>
  <c r="BQ74" i="24" s="1"/>
  <c r="BN74" i="24"/>
  <c r="BM74" i="24"/>
  <c r="BK74" i="24"/>
  <c r="BJ74" i="24"/>
  <c r="CN73" i="24"/>
  <c r="CO73" i="24" s="1"/>
  <c r="CL73" i="24"/>
  <c r="CM73" i="24" s="1"/>
  <c r="CJ73" i="24"/>
  <c r="CK73" i="24" s="1"/>
  <c r="CH73" i="24"/>
  <c r="CI73" i="24" s="1"/>
  <c r="CF73" i="24"/>
  <c r="CG73" i="24" s="1"/>
  <c r="CD73" i="24"/>
  <c r="CE73" i="24" s="1"/>
  <c r="CB73" i="24"/>
  <c r="CC73" i="24" s="1"/>
  <c r="BZ73" i="24"/>
  <c r="CA73" i="24" s="1"/>
  <c r="BX73" i="24"/>
  <c r="BY73" i="24" s="1"/>
  <c r="BT73" i="24"/>
  <c r="BU73" i="24" s="1"/>
  <c r="BR73" i="24"/>
  <c r="BS73" i="24" s="1"/>
  <c r="BO73" i="24"/>
  <c r="BQ73" i="24" s="1"/>
  <c r="BV73" i="24" s="1"/>
  <c r="BW73" i="24" s="1"/>
  <c r="BN73" i="24"/>
  <c r="BM73" i="24"/>
  <c r="BK73" i="24"/>
  <c r="BJ73" i="24"/>
  <c r="CN72" i="24"/>
  <c r="CO72" i="24" s="1"/>
  <c r="CL72" i="24"/>
  <c r="CM72" i="24" s="1"/>
  <c r="CJ72" i="24"/>
  <c r="CK72" i="24" s="1"/>
  <c r="CH72" i="24"/>
  <c r="CI72" i="24" s="1"/>
  <c r="CF72" i="24"/>
  <c r="CG72" i="24" s="1"/>
  <c r="CD72" i="24"/>
  <c r="CE72" i="24" s="1"/>
  <c r="CB72" i="24"/>
  <c r="CC72" i="24" s="1"/>
  <c r="BZ72" i="24"/>
  <c r="CA72" i="24" s="1"/>
  <c r="BX72" i="24"/>
  <c r="BY72" i="24" s="1"/>
  <c r="BT72" i="24"/>
  <c r="BU72" i="24" s="1"/>
  <c r="BR72" i="24"/>
  <c r="BS72" i="24" s="1"/>
  <c r="BO72" i="24"/>
  <c r="BQ72" i="24" s="1"/>
  <c r="BV72" i="24" s="1"/>
  <c r="BW72" i="24" s="1"/>
  <c r="BN72" i="24"/>
  <c r="BM72" i="24"/>
  <c r="BK72" i="24"/>
  <c r="BJ72" i="24"/>
  <c r="CN71" i="24"/>
  <c r="CO71" i="24" s="1"/>
  <c r="CL71" i="24"/>
  <c r="CM71" i="24" s="1"/>
  <c r="CJ71" i="24"/>
  <c r="CK71" i="24" s="1"/>
  <c r="CH71" i="24"/>
  <c r="CI71" i="24" s="1"/>
  <c r="CF71" i="24"/>
  <c r="CG71" i="24" s="1"/>
  <c r="CD71" i="24"/>
  <c r="CE71" i="24" s="1"/>
  <c r="CB71" i="24"/>
  <c r="CC71" i="24" s="1"/>
  <c r="BZ71" i="24"/>
  <c r="CA71" i="24" s="1"/>
  <c r="BX71" i="24"/>
  <c r="BY71" i="24" s="1"/>
  <c r="BT71" i="24"/>
  <c r="BU71" i="24" s="1"/>
  <c r="BR71" i="24"/>
  <c r="BS71" i="24" s="1"/>
  <c r="BO71" i="24"/>
  <c r="BQ71" i="24" s="1"/>
  <c r="BV71" i="24" s="1"/>
  <c r="BW71" i="24" s="1"/>
  <c r="BN71" i="24"/>
  <c r="BM71" i="24"/>
  <c r="BK71" i="24"/>
  <c r="BJ71" i="24"/>
  <c r="CN70" i="24"/>
  <c r="CO70" i="24" s="1"/>
  <c r="CL70" i="24"/>
  <c r="CM70" i="24" s="1"/>
  <c r="CJ70" i="24"/>
  <c r="CK70" i="24" s="1"/>
  <c r="CH70" i="24"/>
  <c r="CI70" i="24" s="1"/>
  <c r="CF70" i="24"/>
  <c r="CG70" i="24" s="1"/>
  <c r="CD70" i="24"/>
  <c r="CE70" i="24" s="1"/>
  <c r="CB70" i="24"/>
  <c r="CC70" i="24" s="1"/>
  <c r="BZ70" i="24"/>
  <c r="CA70" i="24" s="1"/>
  <c r="BX70" i="24"/>
  <c r="BY70" i="24" s="1"/>
  <c r="BV70" i="24"/>
  <c r="BW70" i="24" s="1"/>
  <c r="BT70" i="24"/>
  <c r="BU70" i="24" s="1"/>
  <c r="BR70" i="24"/>
  <c r="BS70" i="24" s="1"/>
  <c r="BO70" i="24"/>
  <c r="BQ70" i="24" s="1"/>
  <c r="BN70" i="24"/>
  <c r="BM70" i="24"/>
  <c r="BK70" i="24"/>
  <c r="BJ70" i="24"/>
  <c r="CN69" i="24"/>
  <c r="CO69" i="24" s="1"/>
  <c r="CL69" i="24"/>
  <c r="CM69" i="24" s="1"/>
  <c r="CJ69" i="24"/>
  <c r="CK69" i="24" s="1"/>
  <c r="CH69" i="24"/>
  <c r="CI69" i="24" s="1"/>
  <c r="CF69" i="24"/>
  <c r="CG69" i="24" s="1"/>
  <c r="CD69" i="24"/>
  <c r="CE69" i="24" s="1"/>
  <c r="CB69" i="24"/>
  <c r="CC69" i="24" s="1"/>
  <c r="BZ69" i="24"/>
  <c r="CA69" i="24" s="1"/>
  <c r="BX69" i="24"/>
  <c r="BY69" i="24" s="1"/>
  <c r="BV69" i="24"/>
  <c r="BW69" i="24" s="1"/>
  <c r="BT69" i="24"/>
  <c r="BU69" i="24" s="1"/>
  <c r="BR69" i="24"/>
  <c r="BS69" i="24" s="1"/>
  <c r="BO69" i="24"/>
  <c r="BQ69" i="24" s="1"/>
  <c r="BN69" i="24"/>
  <c r="BM69" i="24"/>
  <c r="BK69" i="24"/>
  <c r="BJ69" i="24"/>
  <c r="CN68" i="24"/>
  <c r="CO68" i="24" s="1"/>
  <c r="CL68" i="24"/>
  <c r="CM68" i="24" s="1"/>
  <c r="CJ68" i="24"/>
  <c r="CK68" i="24" s="1"/>
  <c r="CH68" i="24"/>
  <c r="CI68" i="24" s="1"/>
  <c r="CF68" i="24"/>
  <c r="CG68" i="24" s="1"/>
  <c r="CD68" i="24"/>
  <c r="CE68" i="24" s="1"/>
  <c r="CB68" i="24"/>
  <c r="CC68" i="24" s="1"/>
  <c r="BZ68" i="24"/>
  <c r="CA68" i="24" s="1"/>
  <c r="BX68" i="24"/>
  <c r="BY68" i="24" s="1"/>
  <c r="BT68" i="24"/>
  <c r="BU68" i="24" s="1"/>
  <c r="BR68" i="24"/>
  <c r="BS68" i="24" s="1"/>
  <c r="BO68" i="24"/>
  <c r="BQ68" i="24" s="1"/>
  <c r="BV68" i="24" s="1"/>
  <c r="BW68" i="24" s="1"/>
  <c r="BN68" i="24"/>
  <c r="BM68" i="24"/>
  <c r="BK68" i="24"/>
  <c r="BJ68" i="24"/>
  <c r="CN67" i="24"/>
  <c r="CO67" i="24" s="1"/>
  <c r="CL67" i="24"/>
  <c r="CM67" i="24" s="1"/>
  <c r="CJ67" i="24"/>
  <c r="CK67" i="24" s="1"/>
  <c r="CH67" i="24"/>
  <c r="CI67" i="24" s="1"/>
  <c r="CF67" i="24"/>
  <c r="CG67" i="24" s="1"/>
  <c r="CD67" i="24"/>
  <c r="CE67" i="24" s="1"/>
  <c r="CB67" i="24"/>
  <c r="CC67" i="24" s="1"/>
  <c r="BZ67" i="24"/>
  <c r="CA67" i="24" s="1"/>
  <c r="BX67" i="24"/>
  <c r="BY67" i="24" s="1"/>
  <c r="BV67" i="24"/>
  <c r="BW67" i="24" s="1"/>
  <c r="BT67" i="24"/>
  <c r="BU67" i="24" s="1"/>
  <c r="BR67" i="24"/>
  <c r="BS67" i="24" s="1"/>
  <c r="BO67" i="24"/>
  <c r="BQ67" i="24" s="1"/>
  <c r="BN67" i="24"/>
  <c r="BM67" i="24"/>
  <c r="BK67" i="24"/>
  <c r="BJ67" i="24"/>
  <c r="CN66" i="24"/>
  <c r="CO66" i="24" s="1"/>
  <c r="CL66" i="24"/>
  <c r="CM66" i="24" s="1"/>
  <c r="CJ66" i="24"/>
  <c r="CK66" i="24" s="1"/>
  <c r="CH66" i="24"/>
  <c r="CI66" i="24" s="1"/>
  <c r="CF66" i="24"/>
  <c r="CG66" i="24" s="1"/>
  <c r="CD66" i="24"/>
  <c r="CE66" i="24" s="1"/>
  <c r="CB66" i="24"/>
  <c r="CC66" i="24" s="1"/>
  <c r="BZ66" i="24"/>
  <c r="CA66" i="24" s="1"/>
  <c r="BX66" i="24"/>
  <c r="BY66" i="24" s="1"/>
  <c r="BV66" i="24"/>
  <c r="BW66" i="24" s="1"/>
  <c r="BT66" i="24"/>
  <c r="BU66" i="24" s="1"/>
  <c r="BR66" i="24"/>
  <c r="BS66" i="24" s="1"/>
  <c r="BO66" i="24"/>
  <c r="BQ66" i="24" s="1"/>
  <c r="BN66" i="24"/>
  <c r="BM66" i="24"/>
  <c r="BK66" i="24"/>
  <c r="BJ66" i="24"/>
  <c r="CN65" i="24"/>
  <c r="CO65" i="24" s="1"/>
  <c r="CL65" i="24"/>
  <c r="CM65" i="24" s="1"/>
  <c r="CJ65" i="24"/>
  <c r="CK65" i="24" s="1"/>
  <c r="CH65" i="24"/>
  <c r="CI65" i="24" s="1"/>
  <c r="CF65" i="24"/>
  <c r="CG65" i="24" s="1"/>
  <c r="CD65" i="24"/>
  <c r="CE65" i="24" s="1"/>
  <c r="CB65" i="24"/>
  <c r="CC65" i="24" s="1"/>
  <c r="BZ65" i="24"/>
  <c r="CA65" i="24" s="1"/>
  <c r="BX65" i="24"/>
  <c r="BY65" i="24" s="1"/>
  <c r="BV65" i="24"/>
  <c r="BW65" i="24" s="1"/>
  <c r="BT65" i="24"/>
  <c r="BU65" i="24" s="1"/>
  <c r="BR65" i="24"/>
  <c r="BS65" i="24" s="1"/>
  <c r="BO65" i="24"/>
  <c r="BQ65" i="24" s="1"/>
  <c r="BN65" i="24"/>
  <c r="BM65" i="24"/>
  <c r="BK65" i="24"/>
  <c r="BJ65" i="24"/>
  <c r="CN64" i="24"/>
  <c r="CO64" i="24" s="1"/>
  <c r="CL64" i="24"/>
  <c r="CM64" i="24" s="1"/>
  <c r="CJ64" i="24"/>
  <c r="CK64" i="24" s="1"/>
  <c r="CH64" i="24"/>
  <c r="CI64" i="24" s="1"/>
  <c r="CF64" i="24"/>
  <c r="CG64" i="24" s="1"/>
  <c r="CD64" i="24"/>
  <c r="CE64" i="24" s="1"/>
  <c r="CB64" i="24"/>
  <c r="CC64" i="24" s="1"/>
  <c r="BZ64" i="24"/>
  <c r="CA64" i="24" s="1"/>
  <c r="BX64" i="24"/>
  <c r="BY64" i="24" s="1"/>
  <c r="BT64" i="24"/>
  <c r="BU64" i="24" s="1"/>
  <c r="BR64" i="24"/>
  <c r="BS64" i="24" s="1"/>
  <c r="BO64" i="24"/>
  <c r="BQ64" i="24" s="1"/>
  <c r="BV64" i="24" s="1"/>
  <c r="BW64" i="24" s="1"/>
  <c r="BN64" i="24"/>
  <c r="BM64" i="24"/>
  <c r="BK64" i="24"/>
  <c r="BJ64" i="24"/>
  <c r="CN63" i="24"/>
  <c r="CO63" i="24" s="1"/>
  <c r="CL63" i="24"/>
  <c r="CM63" i="24" s="1"/>
  <c r="CJ63" i="24"/>
  <c r="CK63" i="24" s="1"/>
  <c r="CH63" i="24"/>
  <c r="CI63" i="24" s="1"/>
  <c r="CF63" i="24"/>
  <c r="CG63" i="24" s="1"/>
  <c r="CD63" i="24"/>
  <c r="CE63" i="24" s="1"/>
  <c r="CB63" i="24"/>
  <c r="CC63" i="24" s="1"/>
  <c r="BZ63" i="24"/>
  <c r="CA63" i="24" s="1"/>
  <c r="BX63" i="24"/>
  <c r="BY63" i="24" s="1"/>
  <c r="BT63" i="24"/>
  <c r="BU63" i="24" s="1"/>
  <c r="BR63" i="24"/>
  <c r="BS63" i="24" s="1"/>
  <c r="BO63" i="24"/>
  <c r="BQ63" i="24" s="1"/>
  <c r="BV63" i="24" s="1"/>
  <c r="BW63" i="24" s="1"/>
  <c r="BN63" i="24"/>
  <c r="BM63" i="24"/>
  <c r="BK63" i="24"/>
  <c r="BJ63" i="24"/>
  <c r="CN62" i="24"/>
  <c r="CO62" i="24" s="1"/>
  <c r="CL62" i="24"/>
  <c r="CM62" i="24" s="1"/>
  <c r="CJ62" i="24"/>
  <c r="CK62" i="24" s="1"/>
  <c r="CH62" i="24"/>
  <c r="CI62" i="24" s="1"/>
  <c r="CF62" i="24"/>
  <c r="CG62" i="24" s="1"/>
  <c r="CD62" i="24"/>
  <c r="CE62" i="24" s="1"/>
  <c r="CB62" i="24"/>
  <c r="CC62" i="24" s="1"/>
  <c r="BZ62" i="24"/>
  <c r="CA62" i="24" s="1"/>
  <c r="BX62" i="24"/>
  <c r="BY62" i="24" s="1"/>
  <c r="BV62" i="24"/>
  <c r="BW62" i="24" s="1"/>
  <c r="BT62" i="24"/>
  <c r="BU62" i="24" s="1"/>
  <c r="BR62" i="24"/>
  <c r="BS62" i="24" s="1"/>
  <c r="BO62" i="24"/>
  <c r="BQ62" i="24" s="1"/>
  <c r="BN62" i="24"/>
  <c r="BM62" i="24"/>
  <c r="BK62" i="24"/>
  <c r="BJ62" i="24"/>
  <c r="CN61" i="24"/>
  <c r="CO61" i="24" s="1"/>
  <c r="CL61" i="24"/>
  <c r="CM61" i="24" s="1"/>
  <c r="CJ61" i="24"/>
  <c r="CK61" i="24" s="1"/>
  <c r="CH61" i="24"/>
  <c r="CI61" i="24" s="1"/>
  <c r="CF61" i="24"/>
  <c r="CG61" i="24" s="1"/>
  <c r="CD61" i="24"/>
  <c r="CE61" i="24" s="1"/>
  <c r="CB61" i="24"/>
  <c r="CC61" i="24" s="1"/>
  <c r="BZ61" i="24"/>
  <c r="CA61" i="24" s="1"/>
  <c r="BX61" i="24"/>
  <c r="BY61" i="24" s="1"/>
  <c r="BV61" i="24"/>
  <c r="BW61" i="24" s="1"/>
  <c r="BT61" i="24"/>
  <c r="BU61" i="24" s="1"/>
  <c r="BR61" i="24"/>
  <c r="BS61" i="24" s="1"/>
  <c r="BO61" i="24"/>
  <c r="BQ61" i="24" s="1"/>
  <c r="BN61" i="24"/>
  <c r="BM61" i="24"/>
  <c r="BK61" i="24"/>
  <c r="BJ61" i="24"/>
  <c r="CN60" i="24"/>
  <c r="CO60" i="24" s="1"/>
  <c r="CL60" i="24"/>
  <c r="CM60" i="24" s="1"/>
  <c r="CJ60" i="24"/>
  <c r="CK60" i="24" s="1"/>
  <c r="CH60" i="24"/>
  <c r="CI60" i="24" s="1"/>
  <c r="CF60" i="24"/>
  <c r="CG60" i="24" s="1"/>
  <c r="CD60" i="24"/>
  <c r="CE60" i="24" s="1"/>
  <c r="CB60" i="24"/>
  <c r="CC60" i="24" s="1"/>
  <c r="BZ60" i="24"/>
  <c r="CA60" i="24" s="1"/>
  <c r="BX60" i="24"/>
  <c r="BY60" i="24" s="1"/>
  <c r="BT60" i="24"/>
  <c r="BU60" i="24" s="1"/>
  <c r="BR60" i="24"/>
  <c r="BS60" i="24" s="1"/>
  <c r="BO60" i="24"/>
  <c r="BQ60" i="24" s="1"/>
  <c r="BV60" i="24" s="1"/>
  <c r="BW60" i="24" s="1"/>
  <c r="BN60" i="24"/>
  <c r="BM60" i="24"/>
  <c r="BK60" i="24"/>
  <c r="BJ60" i="24"/>
  <c r="CN59" i="24"/>
  <c r="CO59" i="24" s="1"/>
  <c r="CL59" i="24"/>
  <c r="CM59" i="24" s="1"/>
  <c r="CJ59" i="24"/>
  <c r="CK59" i="24" s="1"/>
  <c r="CH59" i="24"/>
  <c r="CI59" i="24" s="1"/>
  <c r="CF59" i="24"/>
  <c r="CG59" i="24" s="1"/>
  <c r="CD59" i="24"/>
  <c r="CE59" i="24" s="1"/>
  <c r="CB59" i="24"/>
  <c r="CC59" i="24" s="1"/>
  <c r="BZ59" i="24"/>
  <c r="CA59" i="24" s="1"/>
  <c r="BX59" i="24"/>
  <c r="BY59" i="24" s="1"/>
  <c r="BV59" i="24"/>
  <c r="BW59" i="24" s="1"/>
  <c r="BT59" i="24"/>
  <c r="BU59" i="24" s="1"/>
  <c r="BR59" i="24"/>
  <c r="BS59" i="24" s="1"/>
  <c r="BO59" i="24"/>
  <c r="BQ59" i="24" s="1"/>
  <c r="BN59" i="24"/>
  <c r="BM59" i="24"/>
  <c r="BK59" i="24"/>
  <c r="BJ59" i="24"/>
  <c r="CN58" i="24"/>
  <c r="CO58" i="24" s="1"/>
  <c r="CL58" i="24"/>
  <c r="CM58" i="24" s="1"/>
  <c r="CJ58" i="24"/>
  <c r="CK58" i="24" s="1"/>
  <c r="CH58" i="24"/>
  <c r="CI58" i="24" s="1"/>
  <c r="CF58" i="24"/>
  <c r="CG58" i="24" s="1"/>
  <c r="CD58" i="24"/>
  <c r="CE58" i="24" s="1"/>
  <c r="CB58" i="24"/>
  <c r="CC58" i="24" s="1"/>
  <c r="BZ58" i="24"/>
  <c r="CA58" i="24" s="1"/>
  <c r="BX58" i="24"/>
  <c r="BY58" i="24" s="1"/>
  <c r="BV58" i="24"/>
  <c r="BW58" i="24" s="1"/>
  <c r="BT58" i="24"/>
  <c r="BU58" i="24" s="1"/>
  <c r="BR58" i="24"/>
  <c r="BS58" i="24" s="1"/>
  <c r="BO58" i="24"/>
  <c r="BQ58" i="24" s="1"/>
  <c r="BN58" i="24"/>
  <c r="BM58" i="24"/>
  <c r="BK58" i="24"/>
  <c r="BJ58" i="24"/>
  <c r="CN57" i="24"/>
  <c r="CO57" i="24" s="1"/>
  <c r="CL57" i="24"/>
  <c r="CM57" i="24" s="1"/>
  <c r="CJ57" i="24"/>
  <c r="CK57" i="24" s="1"/>
  <c r="CH57" i="24"/>
  <c r="CI57" i="24" s="1"/>
  <c r="CF57" i="24"/>
  <c r="CG57" i="24" s="1"/>
  <c r="CD57" i="24"/>
  <c r="CE57" i="24" s="1"/>
  <c r="CB57" i="24"/>
  <c r="CC57" i="24" s="1"/>
  <c r="BZ57" i="24"/>
  <c r="CA57" i="24" s="1"/>
  <c r="BX57" i="24"/>
  <c r="BY57" i="24" s="1"/>
  <c r="BT57" i="24"/>
  <c r="BU57" i="24" s="1"/>
  <c r="BR57" i="24"/>
  <c r="BS57" i="24" s="1"/>
  <c r="BO57" i="24"/>
  <c r="BQ57" i="24" s="1"/>
  <c r="BV57" i="24" s="1"/>
  <c r="BW57" i="24" s="1"/>
  <c r="BN57" i="24"/>
  <c r="BM57" i="24"/>
  <c r="BK57" i="24"/>
  <c r="BJ57" i="24"/>
  <c r="CN56" i="24"/>
  <c r="CO56" i="24" s="1"/>
  <c r="CL56" i="24"/>
  <c r="CM56" i="24" s="1"/>
  <c r="CJ56" i="24"/>
  <c r="CK56" i="24" s="1"/>
  <c r="CH56" i="24"/>
  <c r="CI56" i="24" s="1"/>
  <c r="CF56" i="24"/>
  <c r="CG56" i="24" s="1"/>
  <c r="CD56" i="24"/>
  <c r="CE56" i="24" s="1"/>
  <c r="CB56" i="24"/>
  <c r="CC56" i="24" s="1"/>
  <c r="BZ56" i="24"/>
  <c r="CA56" i="24" s="1"/>
  <c r="BX56" i="24"/>
  <c r="BY56" i="24" s="1"/>
  <c r="BV56" i="24"/>
  <c r="BW56" i="24" s="1"/>
  <c r="BT56" i="24"/>
  <c r="BU56" i="24" s="1"/>
  <c r="BR56" i="24"/>
  <c r="BS56" i="24" s="1"/>
  <c r="BO56" i="24"/>
  <c r="BQ56" i="24" s="1"/>
  <c r="BN56" i="24"/>
  <c r="BM56" i="24"/>
  <c r="BK56" i="24"/>
  <c r="BJ56" i="24"/>
  <c r="CN55" i="24"/>
  <c r="CO55" i="24" s="1"/>
  <c r="CL55" i="24"/>
  <c r="CM55" i="24" s="1"/>
  <c r="CJ55" i="24"/>
  <c r="CK55" i="24" s="1"/>
  <c r="CH55" i="24"/>
  <c r="CI55" i="24" s="1"/>
  <c r="CF55" i="24"/>
  <c r="CG55" i="24" s="1"/>
  <c r="CD55" i="24"/>
  <c r="CE55" i="24" s="1"/>
  <c r="CB55" i="24"/>
  <c r="CC55" i="24" s="1"/>
  <c r="BZ55" i="24"/>
  <c r="CA55" i="24" s="1"/>
  <c r="BX55" i="24"/>
  <c r="BY55" i="24" s="1"/>
  <c r="BT55" i="24"/>
  <c r="BU55" i="24" s="1"/>
  <c r="BR55" i="24"/>
  <c r="BS55" i="24" s="1"/>
  <c r="BO55" i="24"/>
  <c r="BQ55" i="24" s="1"/>
  <c r="BV55" i="24" s="1"/>
  <c r="BW55" i="24" s="1"/>
  <c r="BN55" i="24"/>
  <c r="BM55" i="24"/>
  <c r="BK55" i="24"/>
  <c r="BJ55" i="24"/>
  <c r="CN54" i="24"/>
  <c r="CO54" i="24" s="1"/>
  <c r="CL54" i="24"/>
  <c r="CM54" i="24" s="1"/>
  <c r="CJ54" i="24"/>
  <c r="CK54" i="24" s="1"/>
  <c r="CH54" i="24"/>
  <c r="CI54" i="24" s="1"/>
  <c r="CF54" i="24"/>
  <c r="CG54" i="24" s="1"/>
  <c r="CD54" i="24"/>
  <c r="CE54" i="24" s="1"/>
  <c r="CB54" i="24"/>
  <c r="CC54" i="24" s="1"/>
  <c r="BZ54" i="24"/>
  <c r="CA54" i="24" s="1"/>
  <c r="BX54" i="24"/>
  <c r="BY54" i="24" s="1"/>
  <c r="BT54" i="24"/>
  <c r="BU54" i="24" s="1"/>
  <c r="BR54" i="24"/>
  <c r="BS54" i="24" s="1"/>
  <c r="BO54" i="24"/>
  <c r="BQ54" i="24" s="1"/>
  <c r="BV54" i="24" s="1"/>
  <c r="BW54" i="24" s="1"/>
  <c r="BN54" i="24"/>
  <c r="BM54" i="24"/>
  <c r="BK54" i="24"/>
  <c r="BJ54" i="24"/>
  <c r="CN53" i="24"/>
  <c r="CO53" i="24" s="1"/>
  <c r="CL53" i="24"/>
  <c r="CM53" i="24" s="1"/>
  <c r="CJ53" i="24"/>
  <c r="CK53" i="24" s="1"/>
  <c r="CH53" i="24"/>
  <c r="CI53" i="24" s="1"/>
  <c r="CF53" i="24"/>
  <c r="CG53" i="24" s="1"/>
  <c r="CD53" i="24"/>
  <c r="CE53" i="24" s="1"/>
  <c r="CB53" i="24"/>
  <c r="CC53" i="24" s="1"/>
  <c r="BZ53" i="24"/>
  <c r="CA53" i="24" s="1"/>
  <c r="BX53" i="24"/>
  <c r="BY53" i="24" s="1"/>
  <c r="BT53" i="24"/>
  <c r="BU53" i="24" s="1"/>
  <c r="BR53" i="24"/>
  <c r="BS53" i="24" s="1"/>
  <c r="BO53" i="24"/>
  <c r="BQ53" i="24" s="1"/>
  <c r="BV53" i="24" s="1"/>
  <c r="BW53" i="24" s="1"/>
  <c r="BN53" i="24"/>
  <c r="BM53" i="24"/>
  <c r="BK53" i="24"/>
  <c r="BJ53" i="24"/>
  <c r="CN52" i="24"/>
  <c r="CO52" i="24" s="1"/>
  <c r="CL52" i="24"/>
  <c r="CM52" i="24" s="1"/>
  <c r="CJ52" i="24"/>
  <c r="CK52" i="24" s="1"/>
  <c r="CH52" i="24"/>
  <c r="CI52" i="24" s="1"/>
  <c r="CF52" i="24"/>
  <c r="CG52" i="24" s="1"/>
  <c r="CD52" i="24"/>
  <c r="CE52" i="24" s="1"/>
  <c r="CB52" i="24"/>
  <c r="CC52" i="24" s="1"/>
  <c r="BZ52" i="24"/>
  <c r="CA52" i="24" s="1"/>
  <c r="BX52" i="24"/>
  <c r="BY52" i="24" s="1"/>
  <c r="BV52" i="24"/>
  <c r="BW52" i="24" s="1"/>
  <c r="BT52" i="24"/>
  <c r="BU52" i="24" s="1"/>
  <c r="BR52" i="24"/>
  <c r="BS52" i="24" s="1"/>
  <c r="BO52" i="24"/>
  <c r="BQ52" i="24" s="1"/>
  <c r="BN52" i="24"/>
  <c r="BM52" i="24"/>
  <c r="BK52" i="24"/>
  <c r="BJ52" i="24"/>
  <c r="CN51" i="24"/>
  <c r="CO51" i="24" s="1"/>
  <c r="CL51" i="24"/>
  <c r="CM51" i="24" s="1"/>
  <c r="CJ51" i="24"/>
  <c r="CK51" i="24" s="1"/>
  <c r="CH51" i="24"/>
  <c r="CI51" i="24" s="1"/>
  <c r="CF51" i="24"/>
  <c r="CG51" i="24" s="1"/>
  <c r="CD51" i="24"/>
  <c r="CE51" i="24" s="1"/>
  <c r="CB51" i="24"/>
  <c r="CC51" i="24" s="1"/>
  <c r="BZ51" i="24"/>
  <c r="CA51" i="24" s="1"/>
  <c r="BX51" i="24"/>
  <c r="BY51" i="24" s="1"/>
  <c r="BT51" i="24"/>
  <c r="BU51" i="24" s="1"/>
  <c r="BR51" i="24"/>
  <c r="BS51" i="24" s="1"/>
  <c r="BO51" i="24"/>
  <c r="BQ51" i="24" s="1"/>
  <c r="BV51" i="24" s="1"/>
  <c r="BW51" i="24" s="1"/>
  <c r="BN51" i="24"/>
  <c r="BM51" i="24"/>
  <c r="BK51" i="24"/>
  <c r="BJ51" i="24"/>
  <c r="CN50" i="24"/>
  <c r="CO50" i="24" s="1"/>
  <c r="CL50" i="24"/>
  <c r="CM50" i="24" s="1"/>
  <c r="CJ50" i="24"/>
  <c r="CK50" i="24" s="1"/>
  <c r="CH50" i="24"/>
  <c r="CI50" i="24" s="1"/>
  <c r="CF50" i="24"/>
  <c r="CG50" i="24" s="1"/>
  <c r="CD50" i="24"/>
  <c r="CE50" i="24" s="1"/>
  <c r="CB50" i="24"/>
  <c r="CC50" i="24" s="1"/>
  <c r="BZ50" i="24"/>
  <c r="CA50" i="24" s="1"/>
  <c r="BX50" i="24"/>
  <c r="BY50" i="24" s="1"/>
  <c r="BT50" i="24"/>
  <c r="BU50" i="24" s="1"/>
  <c r="BR50" i="24"/>
  <c r="BS50" i="24" s="1"/>
  <c r="BO50" i="24"/>
  <c r="BQ50" i="24" s="1"/>
  <c r="BV50" i="24" s="1"/>
  <c r="BW50" i="24" s="1"/>
  <c r="BN50" i="24"/>
  <c r="BM50" i="24"/>
  <c r="BK50" i="24"/>
  <c r="BJ50" i="24"/>
  <c r="CN49" i="24"/>
  <c r="CO49" i="24" s="1"/>
  <c r="CL49" i="24"/>
  <c r="CM49" i="24" s="1"/>
  <c r="CJ49" i="24"/>
  <c r="CK49" i="24" s="1"/>
  <c r="CH49" i="24"/>
  <c r="CI49" i="24" s="1"/>
  <c r="CF49" i="24"/>
  <c r="CG49" i="24" s="1"/>
  <c r="CD49" i="24"/>
  <c r="CE49" i="24" s="1"/>
  <c r="CB49" i="24"/>
  <c r="CC49" i="24" s="1"/>
  <c r="BZ49" i="24"/>
  <c r="CA49" i="24" s="1"/>
  <c r="BX49" i="24"/>
  <c r="BY49" i="24" s="1"/>
  <c r="BT49" i="24"/>
  <c r="BU49" i="24" s="1"/>
  <c r="BR49" i="24"/>
  <c r="BS49" i="24" s="1"/>
  <c r="BO49" i="24"/>
  <c r="BQ49" i="24" s="1"/>
  <c r="BV49" i="24" s="1"/>
  <c r="BW49" i="24" s="1"/>
  <c r="BN49" i="24"/>
  <c r="BM49" i="24"/>
  <c r="BK49" i="24"/>
  <c r="BJ49" i="24"/>
  <c r="CN48" i="24"/>
  <c r="CO48" i="24" s="1"/>
  <c r="CL48" i="24"/>
  <c r="CM48" i="24" s="1"/>
  <c r="CJ48" i="24"/>
  <c r="CK48" i="24" s="1"/>
  <c r="CH48" i="24"/>
  <c r="CI48" i="24" s="1"/>
  <c r="CF48" i="24"/>
  <c r="CG48" i="24" s="1"/>
  <c r="CD48" i="24"/>
  <c r="CE48" i="24" s="1"/>
  <c r="CB48" i="24"/>
  <c r="CC48" i="24" s="1"/>
  <c r="BZ48" i="24"/>
  <c r="CA48" i="24" s="1"/>
  <c r="BX48" i="24"/>
  <c r="BY48" i="24" s="1"/>
  <c r="BV48" i="24"/>
  <c r="BW48" i="24" s="1"/>
  <c r="BT48" i="24"/>
  <c r="BU48" i="24" s="1"/>
  <c r="BR48" i="24"/>
  <c r="BS48" i="24" s="1"/>
  <c r="BO48" i="24"/>
  <c r="BQ48" i="24" s="1"/>
  <c r="BN48" i="24"/>
  <c r="BM48" i="24"/>
  <c r="BK48" i="24"/>
  <c r="BJ48" i="24"/>
  <c r="CN47" i="24"/>
  <c r="CO47" i="24" s="1"/>
  <c r="CL47" i="24"/>
  <c r="CM47" i="24" s="1"/>
  <c r="CJ47" i="24"/>
  <c r="CK47" i="24" s="1"/>
  <c r="CH47" i="24"/>
  <c r="CI47" i="24" s="1"/>
  <c r="CF47" i="24"/>
  <c r="CG47" i="24" s="1"/>
  <c r="CD47" i="24"/>
  <c r="CE47" i="24" s="1"/>
  <c r="CB47" i="24"/>
  <c r="CC47" i="24" s="1"/>
  <c r="BZ47" i="24"/>
  <c r="CA47" i="24" s="1"/>
  <c r="BX47" i="24"/>
  <c r="BY47" i="24" s="1"/>
  <c r="BT47" i="24"/>
  <c r="BU47" i="24" s="1"/>
  <c r="BR47" i="24"/>
  <c r="BS47" i="24" s="1"/>
  <c r="BO47" i="24"/>
  <c r="BQ47" i="24" s="1"/>
  <c r="BV47" i="24" s="1"/>
  <c r="BW47" i="24" s="1"/>
  <c r="BN47" i="24"/>
  <c r="BM47" i="24"/>
  <c r="BK47" i="24"/>
  <c r="BJ47" i="24"/>
  <c r="CN46" i="24"/>
  <c r="CO46" i="24" s="1"/>
  <c r="CL46" i="24"/>
  <c r="CM46" i="24" s="1"/>
  <c r="CJ46" i="24"/>
  <c r="CK46" i="24" s="1"/>
  <c r="CH46" i="24"/>
  <c r="CI46" i="24" s="1"/>
  <c r="CF46" i="24"/>
  <c r="CG46" i="24" s="1"/>
  <c r="CD46" i="24"/>
  <c r="CE46" i="24" s="1"/>
  <c r="CB46" i="24"/>
  <c r="CC46" i="24" s="1"/>
  <c r="BZ46" i="24"/>
  <c r="CA46" i="24" s="1"/>
  <c r="BX46" i="24"/>
  <c r="BY46" i="24" s="1"/>
  <c r="BT46" i="24"/>
  <c r="BU46" i="24" s="1"/>
  <c r="BR46" i="24"/>
  <c r="BS46" i="24" s="1"/>
  <c r="BO46" i="24"/>
  <c r="BQ46" i="24" s="1"/>
  <c r="BV46" i="24" s="1"/>
  <c r="BW46" i="24" s="1"/>
  <c r="BN46" i="24"/>
  <c r="BM46" i="24"/>
  <c r="BK46" i="24"/>
  <c r="BJ46" i="24"/>
  <c r="CN45" i="24"/>
  <c r="CO45" i="24" s="1"/>
  <c r="CL45" i="24"/>
  <c r="CM45" i="24" s="1"/>
  <c r="CJ45" i="24"/>
  <c r="CK45" i="24" s="1"/>
  <c r="CH45" i="24"/>
  <c r="CI45" i="24" s="1"/>
  <c r="CF45" i="24"/>
  <c r="CG45" i="24" s="1"/>
  <c r="CD45" i="24"/>
  <c r="CE45" i="24" s="1"/>
  <c r="CB45" i="24"/>
  <c r="CC45" i="24" s="1"/>
  <c r="BZ45" i="24"/>
  <c r="CA45" i="24" s="1"/>
  <c r="BX45" i="24"/>
  <c r="BY45" i="24" s="1"/>
  <c r="BV45" i="24"/>
  <c r="BW45" i="24" s="1"/>
  <c r="BT45" i="24"/>
  <c r="BU45" i="24" s="1"/>
  <c r="BR45" i="24"/>
  <c r="BS45" i="24" s="1"/>
  <c r="BO45" i="24"/>
  <c r="BQ45" i="24" s="1"/>
  <c r="BN45" i="24"/>
  <c r="BM45" i="24"/>
  <c r="BK45" i="24"/>
  <c r="BJ45" i="24"/>
  <c r="CN44" i="24"/>
  <c r="CO44" i="24" s="1"/>
  <c r="CL44" i="24"/>
  <c r="CM44" i="24" s="1"/>
  <c r="CJ44" i="24"/>
  <c r="CK44" i="24" s="1"/>
  <c r="CH44" i="24"/>
  <c r="CI44" i="24" s="1"/>
  <c r="CF44" i="24"/>
  <c r="CG44" i="24" s="1"/>
  <c r="CD44" i="24"/>
  <c r="CE44" i="24" s="1"/>
  <c r="CB44" i="24"/>
  <c r="CC44" i="24" s="1"/>
  <c r="BZ44" i="24"/>
  <c r="CA44" i="24" s="1"/>
  <c r="BX44" i="24"/>
  <c r="BY44" i="24" s="1"/>
  <c r="BV44" i="24"/>
  <c r="BW44" i="24" s="1"/>
  <c r="BT44" i="24"/>
  <c r="BU44" i="24" s="1"/>
  <c r="BR44" i="24"/>
  <c r="BS44" i="24" s="1"/>
  <c r="BO44" i="24"/>
  <c r="BQ44" i="24" s="1"/>
  <c r="BN44" i="24"/>
  <c r="BM44" i="24"/>
  <c r="BK44" i="24"/>
  <c r="BJ44" i="24"/>
  <c r="CN43" i="24"/>
  <c r="CO43" i="24" s="1"/>
  <c r="CL43" i="24"/>
  <c r="CM43" i="24" s="1"/>
  <c r="CJ43" i="24"/>
  <c r="CK43" i="24" s="1"/>
  <c r="CH43" i="24"/>
  <c r="CI43" i="24" s="1"/>
  <c r="CF43" i="24"/>
  <c r="CG43" i="24" s="1"/>
  <c r="CD43" i="24"/>
  <c r="CE43" i="24" s="1"/>
  <c r="CB43" i="24"/>
  <c r="CC43" i="24" s="1"/>
  <c r="BZ43" i="24"/>
  <c r="CA43" i="24" s="1"/>
  <c r="BX43" i="24"/>
  <c r="BY43" i="24" s="1"/>
  <c r="BT43" i="24"/>
  <c r="BU43" i="24" s="1"/>
  <c r="BR43" i="24"/>
  <c r="BS43" i="24" s="1"/>
  <c r="BO43" i="24"/>
  <c r="BQ43" i="24" s="1"/>
  <c r="BV43" i="24" s="1"/>
  <c r="BW43" i="24" s="1"/>
  <c r="BN43" i="24"/>
  <c r="BM43" i="24"/>
  <c r="BK43" i="24"/>
  <c r="BJ43" i="24"/>
  <c r="CN42" i="24"/>
  <c r="CO42" i="24" s="1"/>
  <c r="CL42" i="24"/>
  <c r="CM42" i="24" s="1"/>
  <c r="CJ42" i="24"/>
  <c r="CK42" i="24" s="1"/>
  <c r="CH42" i="24"/>
  <c r="CI42" i="24" s="1"/>
  <c r="CF42" i="24"/>
  <c r="CG42" i="24" s="1"/>
  <c r="CD42" i="24"/>
  <c r="CE42" i="24" s="1"/>
  <c r="CB42" i="24"/>
  <c r="CC42" i="24" s="1"/>
  <c r="BZ42" i="24"/>
  <c r="CA42" i="24" s="1"/>
  <c r="BX42" i="24"/>
  <c r="BY42" i="24" s="1"/>
  <c r="BT42" i="24"/>
  <c r="BU42" i="24" s="1"/>
  <c r="BR42" i="24"/>
  <c r="BS42" i="24" s="1"/>
  <c r="BO42" i="24"/>
  <c r="BQ42" i="24" s="1"/>
  <c r="BV42" i="24" s="1"/>
  <c r="BW42" i="24" s="1"/>
  <c r="BN42" i="24"/>
  <c r="BM42" i="24"/>
  <c r="BK42" i="24"/>
  <c r="BJ42" i="24"/>
  <c r="CN41" i="24"/>
  <c r="CO41" i="24" s="1"/>
  <c r="CL41" i="24"/>
  <c r="CM41" i="24" s="1"/>
  <c r="CJ41" i="24"/>
  <c r="CK41" i="24" s="1"/>
  <c r="CH41" i="24"/>
  <c r="CI41" i="24" s="1"/>
  <c r="CF41" i="24"/>
  <c r="CG41" i="24" s="1"/>
  <c r="CD41" i="24"/>
  <c r="CE41" i="24" s="1"/>
  <c r="CB41" i="24"/>
  <c r="CC41" i="24" s="1"/>
  <c r="BZ41" i="24"/>
  <c r="CA41" i="24" s="1"/>
  <c r="BX41" i="24"/>
  <c r="BY41" i="24" s="1"/>
  <c r="BV41" i="24"/>
  <c r="BW41" i="24" s="1"/>
  <c r="BT41" i="24"/>
  <c r="BU41" i="24" s="1"/>
  <c r="BR41" i="24"/>
  <c r="BS41" i="24" s="1"/>
  <c r="BO41" i="24"/>
  <c r="BQ41" i="24" s="1"/>
  <c r="BN41" i="24"/>
  <c r="BM41" i="24"/>
  <c r="BK41" i="24"/>
  <c r="BJ41" i="24"/>
  <c r="CN40" i="24"/>
  <c r="CO40" i="24" s="1"/>
  <c r="CL40" i="24"/>
  <c r="CM40" i="24" s="1"/>
  <c r="CJ40" i="24"/>
  <c r="CK40" i="24" s="1"/>
  <c r="CH40" i="24"/>
  <c r="CI40" i="24" s="1"/>
  <c r="CF40" i="24"/>
  <c r="CG40" i="24" s="1"/>
  <c r="CD40" i="24"/>
  <c r="CE40" i="24" s="1"/>
  <c r="CB40" i="24"/>
  <c r="CC40" i="24" s="1"/>
  <c r="BZ40" i="24"/>
  <c r="CA40" i="24" s="1"/>
  <c r="BX40" i="24"/>
  <c r="BY40" i="24" s="1"/>
  <c r="BV40" i="24"/>
  <c r="BW40" i="24" s="1"/>
  <c r="BT40" i="24"/>
  <c r="BU40" i="24" s="1"/>
  <c r="BR40" i="24"/>
  <c r="BS40" i="24" s="1"/>
  <c r="BO40" i="24"/>
  <c r="BQ40" i="24" s="1"/>
  <c r="BN40" i="24"/>
  <c r="BM40" i="24"/>
  <c r="BK40" i="24"/>
  <c r="BJ40" i="24"/>
  <c r="CN39" i="24"/>
  <c r="CO39" i="24" s="1"/>
  <c r="CL39" i="24"/>
  <c r="CM39" i="24" s="1"/>
  <c r="CJ39" i="24"/>
  <c r="CK39" i="24" s="1"/>
  <c r="CH39" i="24"/>
  <c r="CI39" i="24" s="1"/>
  <c r="CF39" i="24"/>
  <c r="CG39" i="24" s="1"/>
  <c r="CD39" i="24"/>
  <c r="CE39" i="24" s="1"/>
  <c r="CB39" i="24"/>
  <c r="CC39" i="24" s="1"/>
  <c r="BZ39" i="24"/>
  <c r="CA39" i="24" s="1"/>
  <c r="BX39" i="24"/>
  <c r="BY39" i="24" s="1"/>
  <c r="BV39" i="24"/>
  <c r="BW39" i="24" s="1"/>
  <c r="BT39" i="24"/>
  <c r="BU39" i="24" s="1"/>
  <c r="BR39" i="24"/>
  <c r="BS39" i="24" s="1"/>
  <c r="BO39" i="24"/>
  <c r="BQ39" i="24" s="1"/>
  <c r="BN39" i="24"/>
  <c r="BM39" i="24"/>
  <c r="BK39" i="24"/>
  <c r="BJ39" i="24"/>
  <c r="CN38" i="24"/>
  <c r="CO38" i="24" s="1"/>
  <c r="CL38" i="24"/>
  <c r="CM38" i="24" s="1"/>
  <c r="CJ38" i="24"/>
  <c r="CK38" i="24" s="1"/>
  <c r="CH38" i="24"/>
  <c r="CI38" i="24" s="1"/>
  <c r="CF38" i="24"/>
  <c r="CG38" i="24" s="1"/>
  <c r="CD38" i="24"/>
  <c r="CE38" i="24" s="1"/>
  <c r="CB38" i="24"/>
  <c r="CC38" i="24" s="1"/>
  <c r="BZ38" i="24"/>
  <c r="CA38" i="24" s="1"/>
  <c r="BX38" i="24"/>
  <c r="BY38" i="24" s="1"/>
  <c r="BV38" i="24"/>
  <c r="BW38" i="24" s="1"/>
  <c r="BT38" i="24"/>
  <c r="BU38" i="24" s="1"/>
  <c r="BR38" i="24"/>
  <c r="BS38" i="24" s="1"/>
  <c r="BO38" i="24"/>
  <c r="BQ38" i="24" s="1"/>
  <c r="BN38" i="24"/>
  <c r="BM38" i="24"/>
  <c r="BK38" i="24"/>
  <c r="BJ38" i="24"/>
  <c r="CN37" i="24"/>
  <c r="CO37" i="24" s="1"/>
  <c r="CL37" i="24"/>
  <c r="CM37" i="24" s="1"/>
  <c r="CJ37" i="24"/>
  <c r="CK37" i="24" s="1"/>
  <c r="CH37" i="24"/>
  <c r="CI37" i="24" s="1"/>
  <c r="CF37" i="24"/>
  <c r="CG37" i="24" s="1"/>
  <c r="CD37" i="24"/>
  <c r="CE37" i="24" s="1"/>
  <c r="CB37" i="24"/>
  <c r="CC37" i="24" s="1"/>
  <c r="BZ37" i="24"/>
  <c r="CA37" i="24" s="1"/>
  <c r="BX37" i="24"/>
  <c r="BY37" i="24" s="1"/>
  <c r="BV37" i="24"/>
  <c r="BW37" i="24" s="1"/>
  <c r="BT37" i="24"/>
  <c r="BU37" i="24" s="1"/>
  <c r="BR37" i="24"/>
  <c r="BS37" i="24" s="1"/>
  <c r="BO37" i="24"/>
  <c r="BQ37" i="24" s="1"/>
  <c r="BN37" i="24"/>
  <c r="BM37" i="24"/>
  <c r="BK37" i="24"/>
  <c r="BJ37" i="24"/>
  <c r="CN36" i="24"/>
  <c r="CO36" i="24" s="1"/>
  <c r="CL36" i="24"/>
  <c r="CM36" i="24" s="1"/>
  <c r="CJ36" i="24"/>
  <c r="CK36" i="24" s="1"/>
  <c r="CH36" i="24"/>
  <c r="CI36" i="24" s="1"/>
  <c r="CF36" i="24"/>
  <c r="CG36" i="24" s="1"/>
  <c r="CD36" i="24"/>
  <c r="CE36" i="24" s="1"/>
  <c r="CB36" i="24"/>
  <c r="CC36" i="24" s="1"/>
  <c r="BZ36" i="24"/>
  <c r="CA36" i="24" s="1"/>
  <c r="BX36" i="24"/>
  <c r="BY36" i="24" s="1"/>
  <c r="BV36" i="24"/>
  <c r="BW36" i="24" s="1"/>
  <c r="BT36" i="24"/>
  <c r="BU36" i="24" s="1"/>
  <c r="BR36" i="24"/>
  <c r="BS36" i="24" s="1"/>
  <c r="BO36" i="24"/>
  <c r="BQ36" i="24" s="1"/>
  <c r="BN36" i="24"/>
  <c r="BM36" i="24"/>
  <c r="BK36" i="24"/>
  <c r="BJ36" i="24"/>
  <c r="CN35" i="24"/>
  <c r="CO35" i="24" s="1"/>
  <c r="CL35" i="24"/>
  <c r="CM35" i="24" s="1"/>
  <c r="CJ35" i="24"/>
  <c r="CK35" i="24" s="1"/>
  <c r="CH35" i="24"/>
  <c r="CI35" i="24" s="1"/>
  <c r="CF35" i="24"/>
  <c r="CG35" i="24" s="1"/>
  <c r="CD35" i="24"/>
  <c r="CE35" i="24" s="1"/>
  <c r="CB35" i="24"/>
  <c r="CC35" i="24" s="1"/>
  <c r="BZ35" i="24"/>
  <c r="CA35" i="24" s="1"/>
  <c r="BX35" i="24"/>
  <c r="BY35" i="24" s="1"/>
  <c r="BV35" i="24"/>
  <c r="BW35" i="24" s="1"/>
  <c r="BT35" i="24"/>
  <c r="BU35" i="24" s="1"/>
  <c r="BR35" i="24"/>
  <c r="BS35" i="24" s="1"/>
  <c r="BO35" i="24"/>
  <c r="BQ35" i="24" s="1"/>
  <c r="BN35" i="24"/>
  <c r="BM35" i="24"/>
  <c r="BK35" i="24"/>
  <c r="BJ35" i="24"/>
  <c r="CN34" i="24"/>
  <c r="CO34" i="24" s="1"/>
  <c r="CL34" i="24"/>
  <c r="CM34" i="24" s="1"/>
  <c r="CJ34" i="24"/>
  <c r="CK34" i="24" s="1"/>
  <c r="CH34" i="24"/>
  <c r="CI34" i="24" s="1"/>
  <c r="CF34" i="24"/>
  <c r="CG34" i="24" s="1"/>
  <c r="CD34" i="24"/>
  <c r="CE34" i="24" s="1"/>
  <c r="CB34" i="24"/>
  <c r="CC34" i="24" s="1"/>
  <c r="BZ34" i="24"/>
  <c r="CA34" i="24" s="1"/>
  <c r="BX34" i="24"/>
  <c r="BY34" i="24" s="1"/>
  <c r="BV34" i="24"/>
  <c r="BW34" i="24" s="1"/>
  <c r="BT34" i="24"/>
  <c r="BU34" i="24" s="1"/>
  <c r="BR34" i="24"/>
  <c r="BS34" i="24" s="1"/>
  <c r="BO34" i="24"/>
  <c r="BQ34" i="24" s="1"/>
  <c r="BN34" i="24"/>
  <c r="BM34" i="24"/>
  <c r="BK34" i="24"/>
  <c r="BJ34" i="24"/>
  <c r="CN33" i="24"/>
  <c r="CO33" i="24" s="1"/>
  <c r="CL33" i="24"/>
  <c r="CM33" i="24" s="1"/>
  <c r="CJ33" i="24"/>
  <c r="CK33" i="24" s="1"/>
  <c r="CH33" i="24"/>
  <c r="CI33" i="24" s="1"/>
  <c r="CF33" i="24"/>
  <c r="CG33" i="24" s="1"/>
  <c r="CD33" i="24"/>
  <c r="CE33" i="24" s="1"/>
  <c r="CB33" i="24"/>
  <c r="CC33" i="24" s="1"/>
  <c r="BZ33" i="24"/>
  <c r="CA33" i="24" s="1"/>
  <c r="BX33" i="24"/>
  <c r="BY33" i="24" s="1"/>
  <c r="BT33" i="24"/>
  <c r="BU33" i="24" s="1"/>
  <c r="BR33" i="24"/>
  <c r="BS33" i="24" s="1"/>
  <c r="BO33" i="24"/>
  <c r="BQ33" i="24" s="1"/>
  <c r="BV33" i="24" s="1"/>
  <c r="BW33" i="24" s="1"/>
  <c r="BN33" i="24"/>
  <c r="BM33" i="24"/>
  <c r="BK33" i="24"/>
  <c r="BJ33" i="24"/>
  <c r="CN32" i="24"/>
  <c r="CO32" i="24" s="1"/>
  <c r="CL32" i="24"/>
  <c r="CM32" i="24" s="1"/>
  <c r="CJ32" i="24"/>
  <c r="CK32" i="24" s="1"/>
  <c r="CH32" i="24"/>
  <c r="CI32" i="24" s="1"/>
  <c r="CF32" i="24"/>
  <c r="CG32" i="24" s="1"/>
  <c r="CD32" i="24"/>
  <c r="CE32" i="24" s="1"/>
  <c r="CB32" i="24"/>
  <c r="CC32" i="24" s="1"/>
  <c r="BZ32" i="24"/>
  <c r="CA32" i="24" s="1"/>
  <c r="BX32" i="24"/>
  <c r="BY32" i="24" s="1"/>
  <c r="BT32" i="24"/>
  <c r="BU32" i="24" s="1"/>
  <c r="BR32" i="24"/>
  <c r="BS32" i="24" s="1"/>
  <c r="BO32" i="24"/>
  <c r="BQ32" i="24" s="1"/>
  <c r="BV32" i="24" s="1"/>
  <c r="BW32" i="24" s="1"/>
  <c r="BN32" i="24"/>
  <c r="BM32" i="24"/>
  <c r="BK32" i="24"/>
  <c r="BJ32" i="24"/>
  <c r="CN31" i="24"/>
  <c r="CO31" i="24" s="1"/>
  <c r="CL31" i="24"/>
  <c r="CM31" i="24" s="1"/>
  <c r="CJ31" i="24"/>
  <c r="CK31" i="24" s="1"/>
  <c r="CH31" i="24"/>
  <c r="CI31" i="24" s="1"/>
  <c r="CF31" i="24"/>
  <c r="CG31" i="24" s="1"/>
  <c r="CD31" i="24"/>
  <c r="CE31" i="24" s="1"/>
  <c r="CB31" i="24"/>
  <c r="CC31" i="24" s="1"/>
  <c r="BZ31" i="24"/>
  <c r="CA31" i="24" s="1"/>
  <c r="BX31" i="24"/>
  <c r="BY31" i="24" s="1"/>
  <c r="BT31" i="24"/>
  <c r="BU31" i="24" s="1"/>
  <c r="BR31" i="24"/>
  <c r="BS31" i="24" s="1"/>
  <c r="BO31" i="24"/>
  <c r="BQ31" i="24" s="1"/>
  <c r="BV31" i="24" s="1"/>
  <c r="BW31" i="24" s="1"/>
  <c r="BN31" i="24"/>
  <c r="BM31" i="24"/>
  <c r="BK31" i="24"/>
  <c r="BJ31" i="24"/>
  <c r="CN30" i="24"/>
  <c r="CO30" i="24" s="1"/>
  <c r="CL30" i="24"/>
  <c r="CM30" i="24" s="1"/>
  <c r="CJ30" i="24"/>
  <c r="CK30" i="24" s="1"/>
  <c r="CH30" i="24"/>
  <c r="CI30" i="24" s="1"/>
  <c r="CF30" i="24"/>
  <c r="CG30" i="24" s="1"/>
  <c r="CD30" i="24"/>
  <c r="CE30" i="24" s="1"/>
  <c r="CB30" i="24"/>
  <c r="CC30" i="24" s="1"/>
  <c r="BZ30" i="24"/>
  <c r="CA30" i="24" s="1"/>
  <c r="BX30" i="24"/>
  <c r="BY30" i="24" s="1"/>
  <c r="BT30" i="24"/>
  <c r="BU30" i="24" s="1"/>
  <c r="BR30" i="24"/>
  <c r="BS30" i="24" s="1"/>
  <c r="BO30" i="24"/>
  <c r="BQ30" i="24" s="1"/>
  <c r="BV30" i="24" s="1"/>
  <c r="BW30" i="24" s="1"/>
  <c r="BN30" i="24"/>
  <c r="BM30" i="24"/>
  <c r="BK30" i="24"/>
  <c r="BJ30" i="24"/>
  <c r="CN29" i="24"/>
  <c r="CO29" i="24" s="1"/>
  <c r="CL29" i="24"/>
  <c r="CM29" i="24" s="1"/>
  <c r="CJ29" i="24"/>
  <c r="CK29" i="24" s="1"/>
  <c r="CH29" i="24"/>
  <c r="CI29" i="24" s="1"/>
  <c r="CF29" i="24"/>
  <c r="CG29" i="24" s="1"/>
  <c r="CD29" i="24"/>
  <c r="CE29" i="24" s="1"/>
  <c r="CB29" i="24"/>
  <c r="CC29" i="24" s="1"/>
  <c r="BZ29" i="24"/>
  <c r="CA29" i="24" s="1"/>
  <c r="BX29" i="24"/>
  <c r="BY29" i="24" s="1"/>
  <c r="BT29" i="24"/>
  <c r="BU29" i="24" s="1"/>
  <c r="BR29" i="24"/>
  <c r="BS29" i="24" s="1"/>
  <c r="BO29" i="24"/>
  <c r="BQ29" i="24" s="1"/>
  <c r="BV29" i="24" s="1"/>
  <c r="BW29" i="24" s="1"/>
  <c r="BN29" i="24"/>
  <c r="BM29" i="24"/>
  <c r="BK29" i="24"/>
  <c r="BJ29" i="24"/>
  <c r="CN28" i="24"/>
  <c r="CO28" i="24" s="1"/>
  <c r="CL28" i="24"/>
  <c r="CM28" i="24" s="1"/>
  <c r="CJ28" i="24"/>
  <c r="CK28" i="24" s="1"/>
  <c r="CH28" i="24"/>
  <c r="CI28" i="24" s="1"/>
  <c r="CF28" i="24"/>
  <c r="CG28" i="24" s="1"/>
  <c r="CD28" i="24"/>
  <c r="CE28" i="24" s="1"/>
  <c r="CB28" i="24"/>
  <c r="CC28" i="24" s="1"/>
  <c r="BZ28" i="24"/>
  <c r="CA28" i="24" s="1"/>
  <c r="BX28" i="24"/>
  <c r="BY28" i="24" s="1"/>
  <c r="BV28" i="24"/>
  <c r="BW28" i="24" s="1"/>
  <c r="BT28" i="24"/>
  <c r="BU28" i="24" s="1"/>
  <c r="BR28" i="24"/>
  <c r="BS28" i="24" s="1"/>
  <c r="BO28" i="24"/>
  <c r="BQ28" i="24" s="1"/>
  <c r="BN28" i="24"/>
  <c r="BM28" i="24"/>
  <c r="BK28" i="24"/>
  <c r="BJ28" i="24"/>
  <c r="CN27" i="24"/>
  <c r="CO27" i="24" s="1"/>
  <c r="CL27" i="24"/>
  <c r="CM27" i="24" s="1"/>
  <c r="CJ27" i="24"/>
  <c r="CK27" i="24" s="1"/>
  <c r="CH27" i="24"/>
  <c r="CI27" i="24" s="1"/>
  <c r="CF27" i="24"/>
  <c r="CG27" i="24" s="1"/>
  <c r="CD27" i="24"/>
  <c r="CE27" i="24" s="1"/>
  <c r="CB27" i="24"/>
  <c r="CC27" i="24" s="1"/>
  <c r="BZ27" i="24"/>
  <c r="CA27" i="24" s="1"/>
  <c r="BX27" i="24"/>
  <c r="BY27" i="24" s="1"/>
  <c r="BT27" i="24"/>
  <c r="BU27" i="24" s="1"/>
  <c r="BR27" i="24"/>
  <c r="BS27" i="24" s="1"/>
  <c r="BO27" i="24"/>
  <c r="BQ27" i="24" s="1"/>
  <c r="BV27" i="24" s="1"/>
  <c r="BW27" i="24" s="1"/>
  <c r="BN27" i="24"/>
  <c r="BM27" i="24"/>
  <c r="BK27" i="24"/>
  <c r="BJ27" i="24"/>
  <c r="CN26" i="24"/>
  <c r="CO26" i="24" s="1"/>
  <c r="CL26" i="24"/>
  <c r="CM26" i="24" s="1"/>
  <c r="CJ26" i="24"/>
  <c r="CK26" i="24" s="1"/>
  <c r="CH26" i="24"/>
  <c r="CI26" i="24" s="1"/>
  <c r="CF26" i="24"/>
  <c r="CG26" i="24" s="1"/>
  <c r="CD26" i="24"/>
  <c r="CE26" i="24" s="1"/>
  <c r="CB26" i="24"/>
  <c r="CC26" i="24" s="1"/>
  <c r="BZ26" i="24"/>
  <c r="CA26" i="24" s="1"/>
  <c r="BX26" i="24"/>
  <c r="BY26" i="24" s="1"/>
  <c r="BV26" i="24"/>
  <c r="BW26" i="24" s="1"/>
  <c r="BT26" i="24"/>
  <c r="BU26" i="24" s="1"/>
  <c r="BR26" i="24"/>
  <c r="BS26" i="24" s="1"/>
  <c r="BO26" i="24"/>
  <c r="BQ26" i="24" s="1"/>
  <c r="BN26" i="24"/>
  <c r="BM26" i="24"/>
  <c r="BK26" i="24"/>
  <c r="BJ26" i="24"/>
  <c r="CN25" i="24"/>
  <c r="CO25" i="24" s="1"/>
  <c r="CL25" i="24"/>
  <c r="CM25" i="24" s="1"/>
  <c r="CJ25" i="24"/>
  <c r="CK25" i="24" s="1"/>
  <c r="CH25" i="24"/>
  <c r="CI25" i="24" s="1"/>
  <c r="CF25" i="24"/>
  <c r="CG25" i="24" s="1"/>
  <c r="CD25" i="24"/>
  <c r="CE25" i="24" s="1"/>
  <c r="CB25" i="24"/>
  <c r="CC25" i="24" s="1"/>
  <c r="BZ25" i="24"/>
  <c r="CA25" i="24" s="1"/>
  <c r="BX25" i="24"/>
  <c r="BY25" i="24" s="1"/>
  <c r="BT25" i="24"/>
  <c r="BU25" i="24" s="1"/>
  <c r="BR25" i="24"/>
  <c r="BS25" i="24" s="1"/>
  <c r="BO25" i="24"/>
  <c r="BQ25" i="24" s="1"/>
  <c r="BV25" i="24" s="1"/>
  <c r="BW25" i="24" s="1"/>
  <c r="BN25" i="24"/>
  <c r="BM25" i="24"/>
  <c r="BK25" i="24"/>
  <c r="BJ25" i="24"/>
  <c r="CN24" i="24"/>
  <c r="CO24" i="24" s="1"/>
  <c r="CL24" i="24"/>
  <c r="CM24" i="24" s="1"/>
  <c r="CJ24" i="24"/>
  <c r="CK24" i="24" s="1"/>
  <c r="CH24" i="24"/>
  <c r="CI24" i="24" s="1"/>
  <c r="CF24" i="24"/>
  <c r="CG24" i="24" s="1"/>
  <c r="CD24" i="24"/>
  <c r="CE24" i="24" s="1"/>
  <c r="CB24" i="24"/>
  <c r="CC24" i="24" s="1"/>
  <c r="BZ24" i="24"/>
  <c r="CA24" i="24" s="1"/>
  <c r="BX24" i="24"/>
  <c r="BY24" i="24" s="1"/>
  <c r="BT24" i="24"/>
  <c r="BU24" i="24" s="1"/>
  <c r="BR24" i="24"/>
  <c r="BS24" i="24" s="1"/>
  <c r="BO24" i="24"/>
  <c r="BQ24" i="24" s="1"/>
  <c r="BV24" i="24" s="1"/>
  <c r="BW24" i="24" s="1"/>
  <c r="BN24" i="24"/>
  <c r="BM24" i="24"/>
  <c r="BK24" i="24"/>
  <c r="BJ24" i="24"/>
  <c r="CN23" i="24"/>
  <c r="CO23" i="24" s="1"/>
  <c r="CL23" i="24"/>
  <c r="CM23" i="24" s="1"/>
  <c r="CJ23" i="24"/>
  <c r="CK23" i="24" s="1"/>
  <c r="CH23" i="24"/>
  <c r="CI23" i="24" s="1"/>
  <c r="CF23" i="24"/>
  <c r="CG23" i="24" s="1"/>
  <c r="CD23" i="24"/>
  <c r="CE23" i="24" s="1"/>
  <c r="CB23" i="24"/>
  <c r="CC23" i="24" s="1"/>
  <c r="BZ23" i="24"/>
  <c r="CA23" i="24" s="1"/>
  <c r="BX23" i="24"/>
  <c r="BY23" i="24" s="1"/>
  <c r="BV23" i="24"/>
  <c r="BW23" i="24" s="1"/>
  <c r="BT23" i="24"/>
  <c r="BU23" i="24" s="1"/>
  <c r="BR23" i="24"/>
  <c r="BS23" i="24" s="1"/>
  <c r="BO23" i="24"/>
  <c r="BQ23" i="24" s="1"/>
  <c r="BN23" i="24"/>
  <c r="BM23" i="24"/>
  <c r="BK23" i="24"/>
  <c r="BJ23" i="24"/>
  <c r="CN22" i="24"/>
  <c r="CO22" i="24" s="1"/>
  <c r="CL22" i="24"/>
  <c r="CM22" i="24" s="1"/>
  <c r="CJ22" i="24"/>
  <c r="CK22" i="24" s="1"/>
  <c r="CH22" i="24"/>
  <c r="CI22" i="24" s="1"/>
  <c r="CF22" i="24"/>
  <c r="CG22" i="24" s="1"/>
  <c r="CD22" i="24"/>
  <c r="CE22" i="24" s="1"/>
  <c r="CB22" i="24"/>
  <c r="CC22" i="24" s="1"/>
  <c r="BZ22" i="24"/>
  <c r="CA22" i="24" s="1"/>
  <c r="BX22" i="24"/>
  <c r="BY22" i="24" s="1"/>
  <c r="BV22" i="24"/>
  <c r="BW22" i="24" s="1"/>
  <c r="BT22" i="24"/>
  <c r="BU22" i="24" s="1"/>
  <c r="BR22" i="24"/>
  <c r="BS22" i="24" s="1"/>
  <c r="BO22" i="24"/>
  <c r="BQ22" i="24" s="1"/>
  <c r="BN22" i="24"/>
  <c r="BM22" i="24"/>
  <c r="BK22" i="24"/>
  <c r="BJ22" i="24"/>
  <c r="CN21" i="24"/>
  <c r="CO21" i="24" s="1"/>
  <c r="CL21" i="24"/>
  <c r="CM21" i="24" s="1"/>
  <c r="CJ21" i="24"/>
  <c r="CK21" i="24" s="1"/>
  <c r="CH21" i="24"/>
  <c r="CI21" i="24" s="1"/>
  <c r="CF21" i="24"/>
  <c r="CG21" i="24" s="1"/>
  <c r="CD21" i="24"/>
  <c r="CE21" i="24" s="1"/>
  <c r="CB21" i="24"/>
  <c r="CC21" i="24" s="1"/>
  <c r="BZ21" i="24"/>
  <c r="CA21" i="24" s="1"/>
  <c r="BX21" i="24"/>
  <c r="BY21" i="24" s="1"/>
  <c r="BT21" i="24"/>
  <c r="BU21" i="24" s="1"/>
  <c r="BR21" i="24"/>
  <c r="BS21" i="24" s="1"/>
  <c r="BO21" i="24"/>
  <c r="BQ21" i="24" s="1"/>
  <c r="BV21" i="24" s="1"/>
  <c r="BW21" i="24" s="1"/>
  <c r="BN21" i="24"/>
  <c r="BM21" i="24"/>
  <c r="BK21" i="24"/>
  <c r="BJ21" i="24"/>
  <c r="CN20" i="24"/>
  <c r="CO20" i="24" s="1"/>
  <c r="CL20" i="24"/>
  <c r="CM20" i="24" s="1"/>
  <c r="CJ20" i="24"/>
  <c r="CK20" i="24" s="1"/>
  <c r="CH20" i="24"/>
  <c r="CI20" i="24" s="1"/>
  <c r="CF20" i="24"/>
  <c r="CG20" i="24" s="1"/>
  <c r="CD20" i="24"/>
  <c r="CE20" i="24" s="1"/>
  <c r="CB20" i="24"/>
  <c r="CC20" i="24" s="1"/>
  <c r="BZ20" i="24"/>
  <c r="CA20" i="24" s="1"/>
  <c r="BX20" i="24"/>
  <c r="BY20" i="24" s="1"/>
  <c r="BT20" i="24"/>
  <c r="BU20" i="24" s="1"/>
  <c r="BR20" i="24"/>
  <c r="BS20" i="24" s="1"/>
  <c r="BO20" i="24"/>
  <c r="BQ20" i="24" s="1"/>
  <c r="BV20" i="24" s="1"/>
  <c r="BW20" i="24" s="1"/>
  <c r="BN20" i="24"/>
  <c r="BM20" i="24"/>
  <c r="BK20" i="24"/>
  <c r="BJ20" i="24"/>
  <c r="CN19" i="24"/>
  <c r="CO19" i="24" s="1"/>
  <c r="CL19" i="24"/>
  <c r="CM19" i="24" s="1"/>
  <c r="CJ19" i="24"/>
  <c r="CK19" i="24" s="1"/>
  <c r="CH19" i="24"/>
  <c r="CI19" i="24" s="1"/>
  <c r="CF19" i="24"/>
  <c r="CG19" i="24" s="1"/>
  <c r="CD19" i="24"/>
  <c r="CE19" i="24" s="1"/>
  <c r="CB19" i="24"/>
  <c r="CC19" i="24" s="1"/>
  <c r="BZ19" i="24"/>
  <c r="CA19" i="24" s="1"/>
  <c r="BX19" i="24"/>
  <c r="BY19" i="24" s="1"/>
  <c r="BV19" i="24"/>
  <c r="BW19" i="24" s="1"/>
  <c r="BT19" i="24"/>
  <c r="BU19" i="24" s="1"/>
  <c r="BR19" i="24"/>
  <c r="BS19" i="24" s="1"/>
  <c r="BO19" i="24"/>
  <c r="BQ19" i="24" s="1"/>
  <c r="BN19" i="24"/>
  <c r="BM19" i="24"/>
  <c r="BK19" i="24"/>
  <c r="BJ19" i="24"/>
  <c r="CN18" i="24"/>
  <c r="CO18" i="24" s="1"/>
  <c r="CL18" i="24"/>
  <c r="CM18" i="24" s="1"/>
  <c r="CJ18" i="24"/>
  <c r="CK18" i="24" s="1"/>
  <c r="CH18" i="24"/>
  <c r="CI18" i="24" s="1"/>
  <c r="CF18" i="24"/>
  <c r="CG18" i="24" s="1"/>
  <c r="CD18" i="24"/>
  <c r="CE18" i="24" s="1"/>
  <c r="CB18" i="24"/>
  <c r="CC18" i="24" s="1"/>
  <c r="BZ18" i="24"/>
  <c r="CA18" i="24" s="1"/>
  <c r="BX18" i="24"/>
  <c r="BY18" i="24" s="1"/>
  <c r="BV18" i="24"/>
  <c r="BW18" i="24" s="1"/>
  <c r="BT18" i="24"/>
  <c r="BU18" i="24" s="1"/>
  <c r="BR18" i="24"/>
  <c r="BS18" i="24" s="1"/>
  <c r="BO18" i="24"/>
  <c r="BQ18" i="24" s="1"/>
  <c r="BN18" i="24"/>
  <c r="BM18" i="24"/>
  <c r="BK18" i="24"/>
  <c r="BJ18" i="24"/>
  <c r="CN17" i="24"/>
  <c r="CO17" i="24" s="1"/>
  <c r="CL17" i="24"/>
  <c r="CM17" i="24" s="1"/>
  <c r="CJ17" i="24"/>
  <c r="CK17" i="24" s="1"/>
  <c r="CH17" i="24"/>
  <c r="CI17" i="24" s="1"/>
  <c r="CF17" i="24"/>
  <c r="CG17" i="24" s="1"/>
  <c r="CD17" i="24"/>
  <c r="CE17" i="24" s="1"/>
  <c r="CB17" i="24"/>
  <c r="CC17" i="24" s="1"/>
  <c r="BZ17" i="24"/>
  <c r="CA17" i="24" s="1"/>
  <c r="BX17" i="24"/>
  <c r="BY17" i="24" s="1"/>
  <c r="BV17" i="24"/>
  <c r="BW17" i="24" s="1"/>
  <c r="BT17" i="24"/>
  <c r="BU17" i="24" s="1"/>
  <c r="BR17" i="24"/>
  <c r="BS17" i="24" s="1"/>
  <c r="BO17" i="24"/>
  <c r="BQ17" i="24" s="1"/>
  <c r="BN17" i="24"/>
  <c r="BM17" i="24"/>
  <c r="BK17" i="24"/>
  <c r="BJ17" i="24"/>
  <c r="CN16" i="24"/>
  <c r="CO16" i="24" s="1"/>
  <c r="CL16" i="24"/>
  <c r="CM16" i="24" s="1"/>
  <c r="CJ16" i="24"/>
  <c r="CK16" i="24" s="1"/>
  <c r="CH16" i="24"/>
  <c r="CI16" i="24" s="1"/>
  <c r="CF16" i="24"/>
  <c r="CG16" i="24" s="1"/>
  <c r="CD16" i="24"/>
  <c r="CE16" i="24" s="1"/>
  <c r="CB16" i="24"/>
  <c r="CC16" i="24" s="1"/>
  <c r="BZ16" i="24"/>
  <c r="CA16" i="24" s="1"/>
  <c r="BX16" i="24"/>
  <c r="BY16" i="24" s="1"/>
  <c r="BT16" i="24"/>
  <c r="BU16" i="24" s="1"/>
  <c r="BR16" i="24"/>
  <c r="BS16" i="24" s="1"/>
  <c r="BO16" i="24"/>
  <c r="BQ16" i="24" s="1"/>
  <c r="BV16" i="24" s="1"/>
  <c r="BW16" i="24" s="1"/>
  <c r="BN16" i="24"/>
  <c r="BM16" i="24"/>
  <c r="BK16" i="24"/>
  <c r="BJ16" i="24"/>
  <c r="CN15" i="24"/>
  <c r="CO15" i="24" s="1"/>
  <c r="CL15" i="24"/>
  <c r="CM15" i="24" s="1"/>
  <c r="CJ15" i="24"/>
  <c r="CK15" i="24" s="1"/>
  <c r="CH15" i="24"/>
  <c r="CI15" i="24" s="1"/>
  <c r="CF15" i="24"/>
  <c r="CG15" i="24" s="1"/>
  <c r="CD15" i="24"/>
  <c r="CE15" i="24" s="1"/>
  <c r="CB15" i="24"/>
  <c r="CC15" i="24" s="1"/>
  <c r="BZ15" i="24"/>
  <c r="CA15" i="24" s="1"/>
  <c r="BX15" i="24"/>
  <c r="BY15" i="24" s="1"/>
  <c r="BV15" i="24"/>
  <c r="BW15" i="24" s="1"/>
  <c r="BT15" i="24"/>
  <c r="BU15" i="24" s="1"/>
  <c r="BR15" i="24"/>
  <c r="BS15" i="24" s="1"/>
  <c r="BO15" i="24"/>
  <c r="BQ15" i="24" s="1"/>
  <c r="BN15" i="24"/>
  <c r="BM15" i="24"/>
  <c r="BK15" i="24"/>
  <c r="BJ15" i="24"/>
  <c r="CN14" i="24"/>
  <c r="CO14" i="24" s="1"/>
  <c r="CL14" i="24"/>
  <c r="CM14" i="24" s="1"/>
  <c r="CJ14" i="24"/>
  <c r="CK14" i="24" s="1"/>
  <c r="CH14" i="24"/>
  <c r="CI14" i="24" s="1"/>
  <c r="CF14" i="24"/>
  <c r="CG14" i="24" s="1"/>
  <c r="CD14" i="24"/>
  <c r="CE14" i="24" s="1"/>
  <c r="CB14" i="24"/>
  <c r="CC14" i="24" s="1"/>
  <c r="BZ14" i="24"/>
  <c r="CA14" i="24" s="1"/>
  <c r="BX14" i="24"/>
  <c r="BY14" i="24" s="1"/>
  <c r="BT14" i="24"/>
  <c r="BU14" i="24" s="1"/>
  <c r="BR14" i="24"/>
  <c r="BS14" i="24" s="1"/>
  <c r="BO14" i="24"/>
  <c r="BQ14" i="24" s="1"/>
  <c r="BV14" i="24" s="1"/>
  <c r="BW14" i="24" s="1"/>
  <c r="BN14" i="24"/>
  <c r="BM14" i="24"/>
  <c r="BK14" i="24"/>
  <c r="BJ14" i="24"/>
  <c r="CN13" i="24"/>
  <c r="CO13" i="24" s="1"/>
  <c r="CL13" i="24"/>
  <c r="CM13" i="24" s="1"/>
  <c r="CJ13" i="24"/>
  <c r="CK13" i="24" s="1"/>
  <c r="CH13" i="24"/>
  <c r="CI13" i="24" s="1"/>
  <c r="CF13" i="24"/>
  <c r="CG13" i="24" s="1"/>
  <c r="CD13" i="24"/>
  <c r="CE13" i="24" s="1"/>
  <c r="CB13" i="24"/>
  <c r="CC13" i="24" s="1"/>
  <c r="BZ13" i="24"/>
  <c r="CA13" i="24" s="1"/>
  <c r="BX13" i="24"/>
  <c r="BY13" i="24" s="1"/>
  <c r="BT13" i="24"/>
  <c r="BU13" i="24" s="1"/>
  <c r="BR13" i="24"/>
  <c r="BS13" i="24" s="1"/>
  <c r="BO13" i="24"/>
  <c r="BQ13" i="24" s="1"/>
  <c r="BV13" i="24" s="1"/>
  <c r="BW13" i="24" s="1"/>
  <c r="BN13" i="24"/>
  <c r="BM13" i="24"/>
  <c r="BK13" i="24"/>
  <c r="BJ13" i="24"/>
  <c r="CN12" i="24"/>
  <c r="CO12" i="24" s="1"/>
  <c r="CL12" i="24"/>
  <c r="CM12" i="24" s="1"/>
  <c r="CJ12" i="24"/>
  <c r="CK12" i="24" s="1"/>
  <c r="CH12" i="24"/>
  <c r="CI12" i="24" s="1"/>
  <c r="CF12" i="24"/>
  <c r="CG12" i="24" s="1"/>
  <c r="CD12" i="24"/>
  <c r="CE12" i="24" s="1"/>
  <c r="CB12" i="24"/>
  <c r="CC12" i="24" s="1"/>
  <c r="BZ12" i="24"/>
  <c r="CA12" i="24" s="1"/>
  <c r="BX12" i="24"/>
  <c r="BY12" i="24" s="1"/>
  <c r="BV12" i="24"/>
  <c r="BW12" i="24" s="1"/>
  <c r="BT12" i="24"/>
  <c r="BU12" i="24" s="1"/>
  <c r="BR12" i="24"/>
  <c r="BS12" i="24" s="1"/>
  <c r="BO12" i="24"/>
  <c r="BQ12" i="24" s="1"/>
  <c r="BN12" i="24"/>
  <c r="BM12" i="24"/>
  <c r="BK12" i="24"/>
  <c r="BJ12" i="24"/>
  <c r="CN11" i="24"/>
  <c r="CO11" i="24" s="1"/>
  <c r="CL11" i="24"/>
  <c r="CM11" i="24" s="1"/>
  <c r="CJ11" i="24"/>
  <c r="CK11" i="24" s="1"/>
  <c r="CH11" i="24"/>
  <c r="CI11" i="24" s="1"/>
  <c r="CF11" i="24"/>
  <c r="CG11" i="24" s="1"/>
  <c r="CD11" i="24"/>
  <c r="CE11" i="24" s="1"/>
  <c r="CB11" i="24"/>
  <c r="CC11" i="24" s="1"/>
  <c r="BZ11" i="24"/>
  <c r="CA11" i="24" s="1"/>
  <c r="BX11" i="24"/>
  <c r="BY11" i="24" s="1"/>
  <c r="BV11" i="24"/>
  <c r="BW11" i="24" s="1"/>
  <c r="BT11" i="24"/>
  <c r="BU11" i="24" s="1"/>
  <c r="BR11" i="24"/>
  <c r="BS11" i="24" s="1"/>
  <c r="BO11" i="24"/>
  <c r="BQ11" i="24" s="1"/>
  <c r="BN11" i="24"/>
  <c r="BM11" i="24"/>
  <c r="BK11" i="24"/>
  <c r="BJ11" i="24"/>
  <c r="CN10" i="24"/>
  <c r="CO10" i="24" s="1"/>
  <c r="CL10" i="24"/>
  <c r="CM10" i="24" s="1"/>
  <c r="CJ10" i="24"/>
  <c r="CK10" i="24" s="1"/>
  <c r="CH10" i="24"/>
  <c r="CI10" i="24" s="1"/>
  <c r="CF10" i="24"/>
  <c r="CG10" i="24" s="1"/>
  <c r="CD10" i="24"/>
  <c r="CE10" i="24" s="1"/>
  <c r="CB10" i="24"/>
  <c r="CC10" i="24" s="1"/>
  <c r="BZ10" i="24"/>
  <c r="CA10" i="24" s="1"/>
  <c r="BX10" i="24"/>
  <c r="BY10" i="24" s="1"/>
  <c r="BV10" i="24"/>
  <c r="BW10" i="24" s="1"/>
  <c r="BT10" i="24"/>
  <c r="BU10" i="24" s="1"/>
  <c r="BR10" i="24"/>
  <c r="BS10" i="24" s="1"/>
  <c r="BO10" i="24"/>
  <c r="BQ10" i="24" s="1"/>
  <c r="BN10" i="24"/>
  <c r="BM10" i="24"/>
  <c r="BK10" i="24"/>
  <c r="BJ10" i="24"/>
  <c r="CN9" i="24"/>
  <c r="CO9" i="24" s="1"/>
  <c r="CL9" i="24"/>
  <c r="CM9" i="24" s="1"/>
  <c r="CJ9" i="24"/>
  <c r="CK9" i="24" s="1"/>
  <c r="CH9" i="24"/>
  <c r="CI9" i="24" s="1"/>
  <c r="CF9" i="24"/>
  <c r="CG9" i="24" s="1"/>
  <c r="CD9" i="24"/>
  <c r="CE9" i="24" s="1"/>
  <c r="CB9" i="24"/>
  <c r="CC9" i="24" s="1"/>
  <c r="BZ9" i="24"/>
  <c r="CA9" i="24" s="1"/>
  <c r="BX9" i="24"/>
  <c r="BY9" i="24" s="1"/>
  <c r="BV9" i="24"/>
  <c r="BW9" i="24" s="1"/>
  <c r="BT9" i="24"/>
  <c r="BU9" i="24" s="1"/>
  <c r="BR9" i="24"/>
  <c r="BS9" i="24" s="1"/>
  <c r="BO9" i="24"/>
  <c r="BQ9" i="24" s="1"/>
  <c r="BN9" i="24"/>
  <c r="BM9" i="24"/>
  <c r="BK9" i="24"/>
  <c r="BJ9" i="24"/>
  <c r="CN8" i="24"/>
  <c r="CO8" i="24" s="1"/>
  <c r="CL8" i="24"/>
  <c r="CM8" i="24" s="1"/>
  <c r="CJ8" i="24"/>
  <c r="CK8" i="24" s="1"/>
  <c r="CH8" i="24"/>
  <c r="CI8" i="24" s="1"/>
  <c r="CF8" i="24"/>
  <c r="CG8" i="24" s="1"/>
  <c r="CD8" i="24"/>
  <c r="CE8" i="24" s="1"/>
  <c r="CB8" i="24"/>
  <c r="CC8" i="24" s="1"/>
  <c r="BZ8" i="24"/>
  <c r="CA8" i="24" s="1"/>
  <c r="BX8" i="24"/>
  <c r="BY8" i="24" s="1"/>
  <c r="BT8" i="24"/>
  <c r="BU8" i="24" s="1"/>
  <c r="BR8" i="24"/>
  <c r="BS8" i="24" s="1"/>
  <c r="BO8" i="24"/>
  <c r="BQ8" i="24" s="1"/>
  <c r="BV8" i="24" s="1"/>
  <c r="BW8" i="24" s="1"/>
  <c r="BN8" i="24"/>
  <c r="BM8" i="24"/>
  <c r="BK8" i="24"/>
  <c r="BJ8" i="24"/>
  <c r="CN7" i="24"/>
  <c r="CO7" i="24" s="1"/>
  <c r="CL7" i="24"/>
  <c r="CM7" i="24" s="1"/>
  <c r="CJ7" i="24"/>
  <c r="CK7" i="24" s="1"/>
  <c r="CH7" i="24"/>
  <c r="CI7" i="24" s="1"/>
  <c r="CF7" i="24"/>
  <c r="CG7" i="24" s="1"/>
  <c r="CD7" i="24"/>
  <c r="CE7" i="24" s="1"/>
  <c r="CB7" i="24"/>
  <c r="CC7" i="24" s="1"/>
  <c r="BZ7" i="24"/>
  <c r="CA7" i="24" s="1"/>
  <c r="BX7" i="24"/>
  <c r="BY7" i="24" s="1"/>
  <c r="BT7" i="24"/>
  <c r="BU7" i="24" s="1"/>
  <c r="BR7" i="24"/>
  <c r="BS7" i="24" s="1"/>
  <c r="BO7" i="24"/>
  <c r="BQ7" i="24" s="1"/>
  <c r="BV7" i="24" s="1"/>
  <c r="BW7" i="24" s="1"/>
  <c r="BN7" i="24"/>
  <c r="BM7" i="24"/>
  <c r="BK7" i="24"/>
  <c r="BJ7" i="24"/>
  <c r="CN6" i="24"/>
  <c r="CO6" i="24" s="1"/>
  <c r="CL6" i="24"/>
  <c r="CM6" i="24" s="1"/>
  <c r="CJ6" i="24"/>
  <c r="CK6" i="24" s="1"/>
  <c r="CH6" i="24"/>
  <c r="CI6" i="24" s="1"/>
  <c r="CF6" i="24"/>
  <c r="CG6" i="24" s="1"/>
  <c r="CD6" i="24"/>
  <c r="CE6" i="24" s="1"/>
  <c r="CB6" i="24"/>
  <c r="CC6" i="24" s="1"/>
  <c r="BZ6" i="24"/>
  <c r="CA6" i="24" s="1"/>
  <c r="BX6" i="24"/>
  <c r="BY6" i="24" s="1"/>
  <c r="BV6" i="24"/>
  <c r="BW6" i="24" s="1"/>
  <c r="BT6" i="24"/>
  <c r="BU6" i="24" s="1"/>
  <c r="BR6" i="24"/>
  <c r="BS6" i="24" s="1"/>
  <c r="BO6" i="24"/>
  <c r="BQ6" i="24" s="1"/>
  <c r="BN6" i="24"/>
  <c r="BM6" i="24"/>
  <c r="BK6" i="24"/>
  <c r="BJ6" i="24"/>
  <c r="CN5" i="24"/>
  <c r="CO5" i="24" s="1"/>
  <c r="CL5" i="24"/>
  <c r="CM5" i="24" s="1"/>
  <c r="CJ5" i="24"/>
  <c r="CK5" i="24" s="1"/>
  <c r="CH5" i="24"/>
  <c r="CI5" i="24" s="1"/>
  <c r="CF5" i="24"/>
  <c r="CG5" i="24" s="1"/>
  <c r="CD5" i="24"/>
  <c r="CE5" i="24" s="1"/>
  <c r="CB5" i="24"/>
  <c r="CC5" i="24" s="1"/>
  <c r="BZ5" i="24"/>
  <c r="CA5" i="24" s="1"/>
  <c r="BX5" i="24"/>
  <c r="BY5" i="24" s="1"/>
  <c r="BT5" i="24"/>
  <c r="BU5" i="24" s="1"/>
  <c r="BR5" i="24"/>
  <c r="BS5" i="24" s="1"/>
  <c r="BO5" i="24"/>
  <c r="BQ5" i="24" s="1"/>
  <c r="BV5" i="24" s="1"/>
  <c r="BW5" i="24" s="1"/>
  <c r="BN5" i="24"/>
  <c r="BM5" i="24"/>
  <c r="BK5" i="24"/>
  <c r="BJ5" i="24"/>
  <c r="CN4" i="24"/>
  <c r="CO4" i="24" s="1"/>
  <c r="CL4" i="24"/>
  <c r="CM4" i="24" s="1"/>
  <c r="CJ4" i="24"/>
  <c r="CK4" i="24" s="1"/>
  <c r="CH4" i="24"/>
  <c r="CI4" i="24" s="1"/>
  <c r="CF4" i="24"/>
  <c r="CG4" i="24" s="1"/>
  <c r="CD4" i="24"/>
  <c r="CE4" i="24" s="1"/>
  <c r="CB4" i="24"/>
  <c r="CC4" i="24" s="1"/>
  <c r="BZ4" i="24"/>
  <c r="CA4" i="24" s="1"/>
  <c r="BX4" i="24"/>
  <c r="BY4" i="24" s="1"/>
  <c r="BT4" i="24"/>
  <c r="BU4" i="24" s="1"/>
  <c r="BR4" i="24"/>
  <c r="BS4" i="24" s="1"/>
  <c r="BO4" i="24"/>
  <c r="BQ4" i="24" s="1"/>
  <c r="BV4" i="24" s="1"/>
  <c r="BW4" i="24" s="1"/>
  <c r="BN4" i="24"/>
  <c r="BM4" i="24"/>
  <c r="BK4" i="24"/>
  <c r="BJ4" i="24"/>
  <c r="CN3" i="24"/>
  <c r="CO3" i="24" s="1"/>
  <c r="CL3" i="24"/>
  <c r="CM3" i="24" s="1"/>
  <c r="CJ3" i="24"/>
  <c r="CK3" i="24" s="1"/>
  <c r="CH3" i="24"/>
  <c r="CI3" i="24" s="1"/>
  <c r="CF3" i="24"/>
  <c r="CG3" i="24" s="1"/>
  <c r="CD3" i="24"/>
  <c r="CE3" i="24" s="1"/>
  <c r="CB3" i="24"/>
  <c r="CC3" i="24" s="1"/>
  <c r="BZ3" i="24"/>
  <c r="CA3" i="24" s="1"/>
  <c r="BX3" i="24"/>
  <c r="BY3" i="24" s="1"/>
  <c r="BV3" i="24"/>
  <c r="BW3" i="24" s="1"/>
  <c r="BT3" i="24"/>
  <c r="BU3" i="24" s="1"/>
  <c r="BR3" i="24"/>
  <c r="BS3" i="24" s="1"/>
  <c r="BO3" i="24"/>
  <c r="BQ3" i="24" s="1"/>
  <c r="BN3" i="24"/>
  <c r="BM3" i="24"/>
  <c r="BK3" i="24"/>
  <c r="BJ3" i="24"/>
  <c r="CN2" i="24"/>
  <c r="CO2" i="24" s="1"/>
  <c r="CL2" i="24"/>
  <c r="CM2" i="24" s="1"/>
  <c r="CJ2" i="24"/>
  <c r="CK2" i="24" s="1"/>
  <c r="CH2" i="24"/>
  <c r="CI2" i="24" s="1"/>
  <c r="CF2" i="24"/>
  <c r="CG2" i="24" s="1"/>
  <c r="CD2" i="24"/>
  <c r="CE2" i="24" s="1"/>
  <c r="CB2" i="24"/>
  <c r="CC2" i="24" s="1"/>
  <c r="BZ2" i="24"/>
  <c r="CA2" i="24" s="1"/>
  <c r="BX2" i="24"/>
  <c r="BY2" i="24" s="1"/>
  <c r="BV2" i="24"/>
  <c r="BW2" i="24" s="1"/>
  <c r="BT2" i="24"/>
  <c r="BU2" i="24" s="1"/>
  <c r="BR2" i="24"/>
  <c r="BS2" i="24" s="1"/>
  <c r="BO2" i="24"/>
  <c r="BQ2" i="24" s="1"/>
  <c r="BN2" i="24"/>
  <c r="BM2" i="24"/>
  <c r="BK2" i="24"/>
  <c r="BJ2" i="24"/>
  <c r="BV2" i="22"/>
  <c r="BV3" i="22"/>
  <c r="BV6" i="22"/>
  <c r="BV9" i="22"/>
  <c r="BV10" i="22"/>
  <c r="BV11" i="22"/>
  <c r="BV12" i="22"/>
  <c r="BV15" i="22"/>
  <c r="BV17" i="22"/>
  <c r="BV18" i="22"/>
  <c r="BV19" i="22"/>
  <c r="BV22" i="22"/>
  <c r="BV23" i="22"/>
  <c r="BV26" i="22"/>
  <c r="BV28" i="22"/>
  <c r="BV34" i="22"/>
  <c r="BV35" i="22"/>
  <c r="BV36" i="22"/>
  <c r="BV37" i="22"/>
  <c r="BV38" i="22"/>
  <c r="BV39" i="22"/>
  <c r="BV40" i="22"/>
  <c r="BV41" i="22"/>
  <c r="BV44" i="22"/>
  <c r="BV45" i="22"/>
  <c r="BV48" i="22"/>
  <c r="BV52" i="22"/>
  <c r="BV56" i="22"/>
  <c r="BV58" i="22"/>
  <c r="BV59" i="22"/>
  <c r="BV61" i="22"/>
  <c r="BV62" i="22"/>
  <c r="BV65" i="22"/>
  <c r="BV66" i="22"/>
  <c r="BV67" i="22"/>
  <c r="BV69" i="22"/>
  <c r="BV70" i="22"/>
  <c r="BV74" i="22"/>
  <c r="BV75" i="22"/>
  <c r="BV77" i="22"/>
  <c r="BV78" i="22"/>
  <c r="BV79" i="22"/>
  <c r="BV80" i="22"/>
  <c r="BV82" i="22"/>
  <c r="BV83" i="22"/>
  <c r="BV88" i="22"/>
  <c r="BV89" i="22"/>
  <c r="BV90" i="22"/>
  <c r="BV91" i="22"/>
  <c r="BV94" i="22"/>
  <c r="BV95" i="22"/>
  <c r="BV96" i="22"/>
  <c r="BV97" i="22"/>
  <c r="BV98" i="22"/>
  <c r="BV99" i="22"/>
  <c r="BV101" i="22"/>
  <c r="BV102" i="22"/>
  <c r="BV103" i="22"/>
  <c r="BV104" i="22"/>
  <c r="BV105" i="22"/>
  <c r="BV108" i="22"/>
  <c r="BV113" i="22"/>
  <c r="BV114" i="22"/>
  <c r="BV116" i="22"/>
  <c r="BV118" i="22"/>
  <c r="BV122" i="22"/>
  <c r="BV123" i="22"/>
  <c r="BV124" i="22"/>
  <c r="BV125" i="22"/>
  <c r="BV126" i="22"/>
  <c r="BV127" i="22"/>
  <c r="BV129" i="22"/>
  <c r="BV133" i="22"/>
  <c r="BV134" i="22"/>
  <c r="BV135" i="22"/>
  <c r="BV136" i="22"/>
  <c r="BV140" i="22"/>
  <c r="BV141" i="22"/>
  <c r="BV142" i="22"/>
  <c r="BV143" i="22"/>
  <c r="BV145" i="22"/>
  <c r="BV150" i="22"/>
  <c r="BV151" i="22"/>
  <c r="BV155" i="22"/>
  <c r="BV157" i="22"/>
  <c r="BV159" i="22"/>
  <c r="BV161" i="22"/>
  <c r="BV162" i="22"/>
  <c r="BV163" i="22"/>
  <c r="BV165" i="22"/>
  <c r="BV169" i="22"/>
  <c r="BV170" i="22"/>
  <c r="BV172" i="22"/>
  <c r="BV173" i="22"/>
  <c r="BV175" i="22"/>
  <c r="BV178" i="22"/>
  <c r="BV183" i="22"/>
  <c r="BV185" i="22"/>
  <c r="BV187" i="22"/>
  <c r="BV189" i="22"/>
  <c r="BV190" i="22"/>
  <c r="BV191" i="22"/>
  <c r="BV192" i="22"/>
  <c r="BV193" i="22"/>
  <c r="BV194" i="22"/>
  <c r="BV196" i="22"/>
  <c r="BV197" i="22"/>
  <c r="BV199" i="22"/>
  <c r="BV203" i="22"/>
  <c r="BV205" i="22"/>
  <c r="BV207" i="22"/>
  <c r="BV210" i="22"/>
  <c r="BV211" i="22"/>
  <c r="BV213" i="22"/>
  <c r="BV215" i="22"/>
  <c r="BV216" i="22"/>
  <c r="BV217" i="22"/>
  <c r="BV219" i="22"/>
  <c r="BV220" i="22"/>
  <c r="BV222" i="22"/>
  <c r="BV223" i="22"/>
  <c r="BV224" i="22"/>
  <c r="BV225" i="22"/>
  <c r="BV226" i="22"/>
  <c r="BV227" i="22"/>
  <c r="BV228" i="22"/>
  <c r="BV230" i="22"/>
  <c r="BV231" i="22"/>
  <c r="BV232" i="22"/>
  <c r="BV235" i="22"/>
  <c r="BV236" i="22"/>
  <c r="BV237" i="22"/>
  <c r="BV239" i="22"/>
  <c r="BV241" i="22"/>
  <c r="BV242" i="22"/>
  <c r="BV243" i="22"/>
  <c r="BV249" i="22"/>
  <c r="BV250" i="22"/>
  <c r="BV251" i="22"/>
  <c r="BV252" i="22"/>
  <c r="BV253" i="22"/>
  <c r="BV254" i="22"/>
  <c r="BV259" i="22"/>
  <c r="BV260" i="22"/>
  <c r="BV266" i="22"/>
  <c r="BV268" i="22"/>
  <c r="BV272" i="22"/>
  <c r="BV273" i="22"/>
  <c r="BV275" i="22"/>
  <c r="BV276" i="22"/>
  <c r="BV277" i="22"/>
  <c r="BV278" i="22"/>
  <c r="BV279" i="22"/>
  <c r="BV280" i="22"/>
  <c r="BV282" i="22"/>
  <c r="BV284" i="22"/>
  <c r="BV285" i="22"/>
  <c r="BV287" i="22"/>
  <c r="BV288" i="22"/>
  <c r="BV289" i="22"/>
  <c r="BV292" i="22"/>
  <c r="BV297" i="22"/>
  <c r="BV299" i="22"/>
  <c r="BV300" i="22"/>
  <c r="BV303" i="22"/>
  <c r="BV304" i="22"/>
  <c r="BV305" i="22"/>
  <c r="BV309" i="22"/>
  <c r="BV310" i="22"/>
  <c r="BV311" i="22"/>
  <c r="BV312" i="22"/>
  <c r="BV313" i="22"/>
  <c r="BV319" i="22"/>
  <c r="BV329" i="22"/>
  <c r="BV331" i="22"/>
  <c r="BV332" i="22"/>
  <c r="BV333" i="22"/>
  <c r="BV334" i="22"/>
  <c r="BV337" i="22"/>
  <c r="BV338" i="22"/>
  <c r="BV340" i="22"/>
  <c r="BV341" i="22"/>
  <c r="BV343" i="22"/>
  <c r="BV345" i="22"/>
  <c r="BV346" i="22"/>
  <c r="BV347" i="22"/>
  <c r="BV351" i="22"/>
  <c r="BV353" i="22"/>
  <c r="BV354" i="22"/>
  <c r="BV357" i="22"/>
  <c r="BV358" i="22"/>
  <c r="BV359" i="22"/>
  <c r="BV365" i="22"/>
  <c r="BV367" i="22"/>
  <c r="BV368" i="22"/>
  <c r="BV369" i="22"/>
  <c r="BV371" i="22"/>
  <c r="BV372" i="22"/>
  <c r="BV373" i="22"/>
  <c r="BV374" i="22"/>
  <c r="BV375" i="22"/>
  <c r="BV378" i="22"/>
  <c r="BV379" i="22"/>
  <c r="BV380" i="22"/>
  <c r="BV384" i="22"/>
  <c r="BV389" i="22"/>
  <c r="BV394" i="22"/>
  <c r="BV400" i="22"/>
  <c r="BV401" i="22"/>
  <c r="BV402" i="22"/>
  <c r="BV406" i="22"/>
  <c r="BV407" i="22"/>
  <c r="BV408" i="22"/>
  <c r="CA3" i="22"/>
  <c r="CB3" i="22"/>
  <c r="CC3" i="22"/>
  <c r="CD3" i="22"/>
  <c r="CE3" i="22"/>
  <c r="CA4" i="22"/>
  <c r="CB4" i="22"/>
  <c r="CC4" i="22"/>
  <c r="CD4" i="22"/>
  <c r="CE4" i="22"/>
  <c r="CA5" i="22"/>
  <c r="CB5" i="22"/>
  <c r="CC5" i="22"/>
  <c r="CD5" i="22"/>
  <c r="CE5" i="22"/>
  <c r="CA6" i="22"/>
  <c r="CB6" i="22"/>
  <c r="CC6" i="22"/>
  <c r="CD6" i="22"/>
  <c r="CE6" i="22"/>
  <c r="CA7" i="22"/>
  <c r="CB7" i="22"/>
  <c r="CC7" i="22"/>
  <c r="CD7" i="22"/>
  <c r="CE7" i="22"/>
  <c r="CA8" i="22"/>
  <c r="CB8" i="22"/>
  <c r="CC8" i="22"/>
  <c r="CD8" i="22"/>
  <c r="CE8" i="22"/>
  <c r="CA9" i="22"/>
  <c r="CB9" i="22"/>
  <c r="CC9" i="22"/>
  <c r="CD9" i="22"/>
  <c r="CE9" i="22"/>
  <c r="CA10" i="22"/>
  <c r="CB10" i="22"/>
  <c r="CC10" i="22"/>
  <c r="CD10" i="22"/>
  <c r="CE10" i="22"/>
  <c r="CA11" i="22"/>
  <c r="CB11" i="22"/>
  <c r="CC11" i="22"/>
  <c r="CD11" i="22"/>
  <c r="CE11" i="22"/>
  <c r="CA12" i="22"/>
  <c r="CB12" i="22"/>
  <c r="CC12" i="22"/>
  <c r="CD12" i="22"/>
  <c r="CE12" i="22"/>
  <c r="CA13" i="22"/>
  <c r="CB13" i="22"/>
  <c r="CC13" i="22"/>
  <c r="CD13" i="22"/>
  <c r="CE13" i="22"/>
  <c r="CA14" i="22"/>
  <c r="CB14" i="22"/>
  <c r="CC14" i="22"/>
  <c r="CD14" i="22"/>
  <c r="CE14" i="22"/>
  <c r="CA15" i="22"/>
  <c r="CB15" i="22"/>
  <c r="CC15" i="22"/>
  <c r="CD15" i="22"/>
  <c r="CE15" i="22"/>
  <c r="CA16" i="22"/>
  <c r="CB16" i="22"/>
  <c r="CC16" i="22"/>
  <c r="CD16" i="22"/>
  <c r="CE16" i="22"/>
  <c r="CA17" i="22"/>
  <c r="CB17" i="22"/>
  <c r="CC17" i="22"/>
  <c r="CD17" i="22"/>
  <c r="CE17" i="22"/>
  <c r="CA18" i="22"/>
  <c r="CB18" i="22"/>
  <c r="CC18" i="22"/>
  <c r="CD18" i="22"/>
  <c r="CE18" i="22"/>
  <c r="CA19" i="22"/>
  <c r="CB19" i="22"/>
  <c r="CC19" i="22"/>
  <c r="CD19" i="22"/>
  <c r="CE19" i="22"/>
  <c r="CA20" i="22"/>
  <c r="CB20" i="22"/>
  <c r="CC20" i="22"/>
  <c r="CD20" i="22"/>
  <c r="CE20" i="22"/>
  <c r="CA21" i="22"/>
  <c r="CB21" i="22"/>
  <c r="CC21" i="22"/>
  <c r="CD21" i="22"/>
  <c r="CE21" i="22"/>
  <c r="CA22" i="22"/>
  <c r="CB22" i="22"/>
  <c r="CC22" i="22"/>
  <c r="CD22" i="22"/>
  <c r="CE22" i="22"/>
  <c r="CA23" i="22"/>
  <c r="CB23" i="22"/>
  <c r="CC23" i="22"/>
  <c r="CD23" i="22"/>
  <c r="CE23" i="22"/>
  <c r="CA24" i="22"/>
  <c r="CB24" i="22"/>
  <c r="CC24" i="22"/>
  <c r="CD24" i="22"/>
  <c r="CE24" i="22"/>
  <c r="CA25" i="22"/>
  <c r="CB25" i="22"/>
  <c r="CC25" i="22"/>
  <c r="CD25" i="22"/>
  <c r="CE25" i="22"/>
  <c r="CA26" i="22"/>
  <c r="CB26" i="22"/>
  <c r="CC26" i="22"/>
  <c r="CD26" i="22"/>
  <c r="CE26" i="22"/>
  <c r="CA27" i="22"/>
  <c r="CB27" i="22"/>
  <c r="CC27" i="22"/>
  <c r="CD27" i="22"/>
  <c r="CE27" i="22"/>
  <c r="CA28" i="22"/>
  <c r="CB28" i="22"/>
  <c r="CC28" i="22"/>
  <c r="CD28" i="22"/>
  <c r="CE28" i="22"/>
  <c r="CA29" i="22"/>
  <c r="CB29" i="22"/>
  <c r="CC29" i="22"/>
  <c r="CD29" i="22"/>
  <c r="CE29" i="22"/>
  <c r="CA30" i="22"/>
  <c r="CB30" i="22"/>
  <c r="CC30" i="22"/>
  <c r="CD30" i="22"/>
  <c r="CE30" i="22"/>
  <c r="CA31" i="22"/>
  <c r="CB31" i="22"/>
  <c r="CC31" i="22"/>
  <c r="CD31" i="22"/>
  <c r="CE31" i="22"/>
  <c r="CA32" i="22"/>
  <c r="CB32" i="22"/>
  <c r="CC32" i="22"/>
  <c r="CD32" i="22"/>
  <c r="CE32" i="22"/>
  <c r="CA33" i="22"/>
  <c r="CB33" i="22"/>
  <c r="CC33" i="22"/>
  <c r="CD33" i="22"/>
  <c r="CE33" i="22"/>
  <c r="CA34" i="22"/>
  <c r="CB34" i="22"/>
  <c r="CC34" i="22"/>
  <c r="CD34" i="22"/>
  <c r="CE34" i="22"/>
  <c r="CA35" i="22"/>
  <c r="CB35" i="22"/>
  <c r="CC35" i="22"/>
  <c r="CD35" i="22"/>
  <c r="CE35" i="22"/>
  <c r="CA36" i="22"/>
  <c r="CB36" i="22"/>
  <c r="CC36" i="22"/>
  <c r="CD36" i="22"/>
  <c r="CE36" i="22"/>
  <c r="CA37" i="22"/>
  <c r="CB37" i="22"/>
  <c r="CC37" i="22"/>
  <c r="CD37" i="22"/>
  <c r="CE37" i="22"/>
  <c r="CA38" i="22"/>
  <c r="CB38" i="22"/>
  <c r="CC38" i="22"/>
  <c r="CD38" i="22"/>
  <c r="CE38" i="22"/>
  <c r="CA39" i="22"/>
  <c r="CB39" i="22"/>
  <c r="CC39" i="22"/>
  <c r="CD39" i="22"/>
  <c r="CE39" i="22"/>
  <c r="CA40" i="22"/>
  <c r="CB40" i="22"/>
  <c r="CC40" i="22"/>
  <c r="CD40" i="22"/>
  <c r="CE40" i="22"/>
  <c r="CA41" i="22"/>
  <c r="CB41" i="22"/>
  <c r="CC41" i="22"/>
  <c r="CD41" i="22"/>
  <c r="CE41" i="22"/>
  <c r="CA42" i="22"/>
  <c r="CB42" i="22"/>
  <c r="CC42" i="22"/>
  <c r="CD42" i="22"/>
  <c r="CE42" i="22"/>
  <c r="CA43" i="22"/>
  <c r="CB43" i="22"/>
  <c r="CC43" i="22"/>
  <c r="CD43" i="22"/>
  <c r="CE43" i="22"/>
  <c r="CA44" i="22"/>
  <c r="CB44" i="22"/>
  <c r="CC44" i="22"/>
  <c r="CD44" i="22"/>
  <c r="CE44" i="22"/>
  <c r="CA45" i="22"/>
  <c r="CB45" i="22"/>
  <c r="CC45" i="22"/>
  <c r="CD45" i="22"/>
  <c r="CE45" i="22"/>
  <c r="CA46" i="22"/>
  <c r="CB46" i="22"/>
  <c r="CC46" i="22"/>
  <c r="CD46" i="22"/>
  <c r="CE46" i="22"/>
  <c r="CA47" i="22"/>
  <c r="CB47" i="22"/>
  <c r="CC47" i="22"/>
  <c r="CD47" i="22"/>
  <c r="CE47" i="22"/>
  <c r="CA48" i="22"/>
  <c r="CB48" i="22"/>
  <c r="CC48" i="22"/>
  <c r="CD48" i="22"/>
  <c r="CE48" i="22"/>
  <c r="CA49" i="22"/>
  <c r="CB49" i="22"/>
  <c r="CC49" i="22"/>
  <c r="CD49" i="22"/>
  <c r="CE49" i="22"/>
  <c r="CA50" i="22"/>
  <c r="CB50" i="22"/>
  <c r="CC50" i="22"/>
  <c r="CD50" i="22"/>
  <c r="CE50" i="22"/>
  <c r="CA51" i="22"/>
  <c r="CB51" i="22"/>
  <c r="CC51" i="22"/>
  <c r="CD51" i="22"/>
  <c r="CE51" i="22"/>
  <c r="CA52" i="22"/>
  <c r="CB52" i="22"/>
  <c r="CC52" i="22"/>
  <c r="CD52" i="22"/>
  <c r="CE52" i="22"/>
  <c r="CA53" i="22"/>
  <c r="CB53" i="22"/>
  <c r="CC53" i="22"/>
  <c r="CD53" i="22"/>
  <c r="CE53" i="22"/>
  <c r="CA54" i="22"/>
  <c r="CB54" i="22"/>
  <c r="CC54" i="22"/>
  <c r="CD54" i="22"/>
  <c r="CE54" i="22"/>
  <c r="CA55" i="22"/>
  <c r="CB55" i="22"/>
  <c r="CC55" i="22"/>
  <c r="CD55" i="22"/>
  <c r="CE55" i="22"/>
  <c r="CA56" i="22"/>
  <c r="CB56" i="22"/>
  <c r="CC56" i="22"/>
  <c r="CD56" i="22"/>
  <c r="CE56" i="22"/>
  <c r="CA57" i="22"/>
  <c r="CB57" i="22"/>
  <c r="CC57" i="22"/>
  <c r="CD57" i="22"/>
  <c r="CE57" i="22"/>
  <c r="CA58" i="22"/>
  <c r="CB58" i="22"/>
  <c r="CC58" i="22"/>
  <c r="CD58" i="22"/>
  <c r="CE58" i="22"/>
  <c r="CA59" i="22"/>
  <c r="CB59" i="22"/>
  <c r="CC59" i="22"/>
  <c r="CD59" i="22"/>
  <c r="CE59" i="22"/>
  <c r="CA60" i="22"/>
  <c r="CB60" i="22"/>
  <c r="CC60" i="22"/>
  <c r="CD60" i="22"/>
  <c r="CE60" i="22"/>
  <c r="CA61" i="22"/>
  <c r="CB61" i="22"/>
  <c r="CC61" i="22"/>
  <c r="CD61" i="22"/>
  <c r="CE61" i="22"/>
  <c r="CA62" i="22"/>
  <c r="CB62" i="22"/>
  <c r="CC62" i="22"/>
  <c r="CD62" i="22"/>
  <c r="CE62" i="22"/>
  <c r="CA63" i="22"/>
  <c r="CB63" i="22"/>
  <c r="CC63" i="22"/>
  <c r="CD63" i="22"/>
  <c r="CE63" i="22"/>
  <c r="CA64" i="22"/>
  <c r="CB64" i="22"/>
  <c r="CC64" i="22"/>
  <c r="CD64" i="22"/>
  <c r="CE64" i="22"/>
  <c r="CA65" i="22"/>
  <c r="CB65" i="22"/>
  <c r="CC65" i="22"/>
  <c r="CD65" i="22"/>
  <c r="CE65" i="22"/>
  <c r="CA66" i="22"/>
  <c r="CB66" i="22"/>
  <c r="CC66" i="22"/>
  <c r="CD66" i="22"/>
  <c r="CE66" i="22"/>
  <c r="CA67" i="22"/>
  <c r="CB67" i="22"/>
  <c r="CC67" i="22"/>
  <c r="CD67" i="22"/>
  <c r="CE67" i="22"/>
  <c r="CA68" i="22"/>
  <c r="CB68" i="22"/>
  <c r="CC68" i="22"/>
  <c r="CD68" i="22"/>
  <c r="CE68" i="22"/>
  <c r="CA69" i="22"/>
  <c r="CB69" i="22"/>
  <c r="CC69" i="22"/>
  <c r="CD69" i="22"/>
  <c r="CE69" i="22"/>
  <c r="CA70" i="22"/>
  <c r="CB70" i="22"/>
  <c r="CC70" i="22"/>
  <c r="CD70" i="22"/>
  <c r="CE70" i="22"/>
  <c r="CA71" i="22"/>
  <c r="CB71" i="22"/>
  <c r="CC71" i="22"/>
  <c r="CD71" i="22"/>
  <c r="CE71" i="22"/>
  <c r="CA72" i="22"/>
  <c r="CB72" i="22"/>
  <c r="CC72" i="22"/>
  <c r="CD72" i="22"/>
  <c r="CE72" i="22"/>
  <c r="CA73" i="22"/>
  <c r="CB73" i="22"/>
  <c r="CC73" i="22"/>
  <c r="CD73" i="22"/>
  <c r="CE73" i="22"/>
  <c r="CA74" i="22"/>
  <c r="CB74" i="22"/>
  <c r="CC74" i="22"/>
  <c r="CD74" i="22"/>
  <c r="CE74" i="22"/>
  <c r="CA75" i="22"/>
  <c r="CB75" i="22"/>
  <c r="CC75" i="22"/>
  <c r="CD75" i="22"/>
  <c r="CE75" i="22"/>
  <c r="CA76" i="22"/>
  <c r="CB76" i="22"/>
  <c r="CC76" i="22"/>
  <c r="CD76" i="22"/>
  <c r="CE76" i="22"/>
  <c r="CA77" i="22"/>
  <c r="CB77" i="22"/>
  <c r="CC77" i="22"/>
  <c r="CD77" i="22"/>
  <c r="CE77" i="22"/>
  <c r="CA78" i="22"/>
  <c r="CB78" i="22"/>
  <c r="CC78" i="22"/>
  <c r="CD78" i="22"/>
  <c r="CE78" i="22"/>
  <c r="CA79" i="22"/>
  <c r="CB79" i="22"/>
  <c r="CC79" i="22"/>
  <c r="CD79" i="22"/>
  <c r="CE79" i="22"/>
  <c r="CA80" i="22"/>
  <c r="CB80" i="22"/>
  <c r="CC80" i="22"/>
  <c r="CD80" i="22"/>
  <c r="CE80" i="22"/>
  <c r="CA81" i="22"/>
  <c r="CB81" i="22"/>
  <c r="CC81" i="22"/>
  <c r="CD81" i="22"/>
  <c r="CE81" i="22"/>
  <c r="CA82" i="22"/>
  <c r="CB82" i="22"/>
  <c r="CC82" i="22"/>
  <c r="CD82" i="22"/>
  <c r="CE82" i="22"/>
  <c r="CA83" i="22"/>
  <c r="CB83" i="22"/>
  <c r="CC83" i="22"/>
  <c r="CD83" i="22"/>
  <c r="CE83" i="22"/>
  <c r="CA84" i="22"/>
  <c r="CB84" i="22"/>
  <c r="CC84" i="22"/>
  <c r="CD84" i="22"/>
  <c r="CE84" i="22"/>
  <c r="CA85" i="22"/>
  <c r="CB85" i="22"/>
  <c r="CC85" i="22"/>
  <c r="CD85" i="22"/>
  <c r="CE85" i="22"/>
  <c r="CA86" i="22"/>
  <c r="CB86" i="22"/>
  <c r="CC86" i="22"/>
  <c r="CD86" i="22"/>
  <c r="CE86" i="22"/>
  <c r="CA87" i="22"/>
  <c r="CB87" i="22"/>
  <c r="CC87" i="22"/>
  <c r="CD87" i="22"/>
  <c r="CE87" i="22"/>
  <c r="CA88" i="22"/>
  <c r="CB88" i="22"/>
  <c r="CC88" i="22"/>
  <c r="CD88" i="22"/>
  <c r="CE88" i="22"/>
  <c r="CA89" i="22"/>
  <c r="CB89" i="22"/>
  <c r="CC89" i="22"/>
  <c r="CD89" i="22"/>
  <c r="CE89" i="22"/>
  <c r="CA90" i="22"/>
  <c r="CB90" i="22"/>
  <c r="CC90" i="22"/>
  <c r="CD90" i="22"/>
  <c r="CE90" i="22"/>
  <c r="CA91" i="22"/>
  <c r="CB91" i="22"/>
  <c r="CC91" i="22"/>
  <c r="CD91" i="22"/>
  <c r="CE91" i="22"/>
  <c r="CA92" i="22"/>
  <c r="CB92" i="22"/>
  <c r="CC92" i="22"/>
  <c r="CD92" i="22"/>
  <c r="CE92" i="22"/>
  <c r="CA93" i="22"/>
  <c r="CB93" i="22"/>
  <c r="CC93" i="22"/>
  <c r="CD93" i="22"/>
  <c r="CE93" i="22"/>
  <c r="CA94" i="22"/>
  <c r="CB94" i="22"/>
  <c r="CC94" i="22"/>
  <c r="CD94" i="22"/>
  <c r="CE94" i="22"/>
  <c r="CA95" i="22"/>
  <c r="CB95" i="22"/>
  <c r="CC95" i="22"/>
  <c r="CD95" i="22"/>
  <c r="CE95" i="22"/>
  <c r="CA96" i="22"/>
  <c r="CB96" i="22"/>
  <c r="CC96" i="22"/>
  <c r="CD96" i="22"/>
  <c r="CE96" i="22"/>
  <c r="CA97" i="22"/>
  <c r="CB97" i="22"/>
  <c r="CC97" i="22"/>
  <c r="CD97" i="22"/>
  <c r="CE97" i="22"/>
  <c r="CA98" i="22"/>
  <c r="CB98" i="22"/>
  <c r="CC98" i="22"/>
  <c r="CD98" i="22"/>
  <c r="CE98" i="22"/>
  <c r="CA99" i="22"/>
  <c r="CB99" i="22"/>
  <c r="CC99" i="22"/>
  <c r="CD99" i="22"/>
  <c r="CE99" i="22"/>
  <c r="CA100" i="22"/>
  <c r="CB100" i="22"/>
  <c r="CC100" i="22"/>
  <c r="CD100" i="22"/>
  <c r="CE100" i="22"/>
  <c r="CA101" i="22"/>
  <c r="CB101" i="22"/>
  <c r="CC101" i="22"/>
  <c r="CD101" i="22"/>
  <c r="CE101" i="22"/>
  <c r="CA102" i="22"/>
  <c r="CB102" i="22"/>
  <c r="CC102" i="22"/>
  <c r="CD102" i="22"/>
  <c r="CE102" i="22"/>
  <c r="CA103" i="22"/>
  <c r="CB103" i="22"/>
  <c r="CC103" i="22"/>
  <c r="CD103" i="22"/>
  <c r="CE103" i="22"/>
  <c r="CA104" i="22"/>
  <c r="CB104" i="22"/>
  <c r="CC104" i="22"/>
  <c r="CD104" i="22"/>
  <c r="CE104" i="22"/>
  <c r="CA105" i="22"/>
  <c r="CB105" i="22"/>
  <c r="CC105" i="22"/>
  <c r="CD105" i="22"/>
  <c r="CE105" i="22"/>
  <c r="CA106" i="22"/>
  <c r="CB106" i="22"/>
  <c r="CC106" i="22"/>
  <c r="CD106" i="22"/>
  <c r="CE106" i="22"/>
  <c r="CA107" i="22"/>
  <c r="CB107" i="22"/>
  <c r="CC107" i="22"/>
  <c r="CD107" i="22"/>
  <c r="CE107" i="22"/>
  <c r="CA108" i="22"/>
  <c r="CB108" i="22"/>
  <c r="CC108" i="22"/>
  <c r="CD108" i="22"/>
  <c r="CE108" i="22"/>
  <c r="CA109" i="22"/>
  <c r="CB109" i="22"/>
  <c r="CC109" i="22"/>
  <c r="CD109" i="22"/>
  <c r="CE109" i="22"/>
  <c r="CA110" i="22"/>
  <c r="CB110" i="22"/>
  <c r="CC110" i="22"/>
  <c r="CD110" i="22"/>
  <c r="CE110" i="22"/>
  <c r="CA111" i="22"/>
  <c r="CB111" i="22"/>
  <c r="CC111" i="22"/>
  <c r="CD111" i="22"/>
  <c r="CE111" i="22"/>
  <c r="CA112" i="22"/>
  <c r="CB112" i="22"/>
  <c r="CC112" i="22"/>
  <c r="CD112" i="22"/>
  <c r="CE112" i="22"/>
  <c r="CA113" i="22"/>
  <c r="CB113" i="22"/>
  <c r="CC113" i="22"/>
  <c r="CD113" i="22"/>
  <c r="CE113" i="22"/>
  <c r="CA114" i="22"/>
  <c r="CB114" i="22"/>
  <c r="CC114" i="22"/>
  <c r="CD114" i="22"/>
  <c r="CE114" i="22"/>
  <c r="CA115" i="22"/>
  <c r="CB115" i="22"/>
  <c r="CC115" i="22"/>
  <c r="CD115" i="22"/>
  <c r="CE115" i="22"/>
  <c r="CA116" i="22"/>
  <c r="CB116" i="22"/>
  <c r="CC116" i="22"/>
  <c r="CD116" i="22"/>
  <c r="CE116" i="22"/>
  <c r="CA117" i="22"/>
  <c r="CB117" i="22"/>
  <c r="CC117" i="22"/>
  <c r="CD117" i="22"/>
  <c r="CE117" i="22"/>
  <c r="CA118" i="22"/>
  <c r="CB118" i="22"/>
  <c r="CC118" i="22"/>
  <c r="CD118" i="22"/>
  <c r="CE118" i="22"/>
  <c r="CA119" i="22"/>
  <c r="CB119" i="22"/>
  <c r="CC119" i="22"/>
  <c r="CD119" i="22"/>
  <c r="CE119" i="22"/>
  <c r="CA120" i="22"/>
  <c r="CB120" i="22"/>
  <c r="CC120" i="22"/>
  <c r="CD120" i="22"/>
  <c r="CE120" i="22"/>
  <c r="CA121" i="22"/>
  <c r="CB121" i="22"/>
  <c r="CC121" i="22"/>
  <c r="CD121" i="22"/>
  <c r="CE121" i="22"/>
  <c r="CA122" i="22"/>
  <c r="CB122" i="22"/>
  <c r="CC122" i="22"/>
  <c r="CD122" i="22"/>
  <c r="CE122" i="22"/>
  <c r="CA123" i="22"/>
  <c r="CB123" i="22"/>
  <c r="CC123" i="22"/>
  <c r="CD123" i="22"/>
  <c r="CE123" i="22"/>
  <c r="CA124" i="22"/>
  <c r="CB124" i="22"/>
  <c r="CC124" i="22"/>
  <c r="CD124" i="22"/>
  <c r="CE124" i="22"/>
  <c r="CA125" i="22"/>
  <c r="CB125" i="22"/>
  <c r="CC125" i="22"/>
  <c r="CD125" i="22"/>
  <c r="CE125" i="22"/>
  <c r="CA126" i="22"/>
  <c r="CB126" i="22"/>
  <c r="CC126" i="22"/>
  <c r="CD126" i="22"/>
  <c r="CE126" i="22"/>
  <c r="CA127" i="22"/>
  <c r="CB127" i="22"/>
  <c r="CC127" i="22"/>
  <c r="CD127" i="22"/>
  <c r="CE127" i="22"/>
  <c r="CA128" i="22"/>
  <c r="CB128" i="22"/>
  <c r="CC128" i="22"/>
  <c r="CD128" i="22"/>
  <c r="CE128" i="22"/>
  <c r="CA129" i="22"/>
  <c r="CB129" i="22"/>
  <c r="CC129" i="22"/>
  <c r="CD129" i="22"/>
  <c r="CE129" i="22"/>
  <c r="CA130" i="22"/>
  <c r="CB130" i="22"/>
  <c r="CC130" i="22"/>
  <c r="CD130" i="22"/>
  <c r="CE130" i="22"/>
  <c r="CA131" i="22"/>
  <c r="CB131" i="22"/>
  <c r="CC131" i="22"/>
  <c r="CD131" i="22"/>
  <c r="CE131" i="22"/>
  <c r="CA132" i="22"/>
  <c r="CB132" i="22"/>
  <c r="CC132" i="22"/>
  <c r="CD132" i="22"/>
  <c r="CE132" i="22"/>
  <c r="CA133" i="22"/>
  <c r="CB133" i="22"/>
  <c r="CC133" i="22"/>
  <c r="CD133" i="22"/>
  <c r="CE133" i="22"/>
  <c r="CA134" i="22"/>
  <c r="CB134" i="22"/>
  <c r="CC134" i="22"/>
  <c r="CD134" i="22"/>
  <c r="CE134" i="22"/>
  <c r="CA135" i="22"/>
  <c r="CB135" i="22"/>
  <c r="CC135" i="22"/>
  <c r="CD135" i="22"/>
  <c r="CE135" i="22"/>
  <c r="CA136" i="22"/>
  <c r="CB136" i="22"/>
  <c r="CC136" i="22"/>
  <c r="CD136" i="22"/>
  <c r="CE136" i="22"/>
  <c r="CA137" i="22"/>
  <c r="CB137" i="22"/>
  <c r="CC137" i="22"/>
  <c r="CD137" i="22"/>
  <c r="CE137" i="22"/>
  <c r="CA138" i="22"/>
  <c r="CB138" i="22"/>
  <c r="CC138" i="22"/>
  <c r="CD138" i="22"/>
  <c r="CE138" i="22"/>
  <c r="CA139" i="22"/>
  <c r="CB139" i="22"/>
  <c r="CC139" i="22"/>
  <c r="CD139" i="22"/>
  <c r="CE139" i="22"/>
  <c r="CA140" i="22"/>
  <c r="CB140" i="22"/>
  <c r="CC140" i="22"/>
  <c r="CD140" i="22"/>
  <c r="CE140" i="22"/>
  <c r="CA141" i="22"/>
  <c r="CB141" i="22"/>
  <c r="CC141" i="22"/>
  <c r="CD141" i="22"/>
  <c r="CE141" i="22"/>
  <c r="CA142" i="22"/>
  <c r="CB142" i="22"/>
  <c r="CC142" i="22"/>
  <c r="CD142" i="22"/>
  <c r="CE142" i="22"/>
  <c r="CA143" i="22"/>
  <c r="CB143" i="22"/>
  <c r="CC143" i="22"/>
  <c r="CD143" i="22"/>
  <c r="CE143" i="22"/>
  <c r="CA144" i="22"/>
  <c r="CB144" i="22"/>
  <c r="CC144" i="22"/>
  <c r="CD144" i="22"/>
  <c r="CE144" i="22"/>
  <c r="CA145" i="22"/>
  <c r="CB145" i="22"/>
  <c r="CC145" i="22"/>
  <c r="CD145" i="22"/>
  <c r="CE145" i="22"/>
  <c r="CA146" i="22"/>
  <c r="CB146" i="22"/>
  <c r="CC146" i="22"/>
  <c r="CD146" i="22"/>
  <c r="CE146" i="22"/>
  <c r="CA147" i="22"/>
  <c r="CB147" i="22"/>
  <c r="CC147" i="22"/>
  <c r="CD147" i="22"/>
  <c r="CE147" i="22"/>
  <c r="CA148" i="22"/>
  <c r="CB148" i="22"/>
  <c r="CC148" i="22"/>
  <c r="CD148" i="22"/>
  <c r="CE148" i="22"/>
  <c r="CA149" i="22"/>
  <c r="CB149" i="22"/>
  <c r="CC149" i="22"/>
  <c r="CD149" i="22"/>
  <c r="CE149" i="22"/>
  <c r="CA150" i="22"/>
  <c r="CB150" i="22"/>
  <c r="CC150" i="22"/>
  <c r="CD150" i="22"/>
  <c r="CE150" i="22"/>
  <c r="CA151" i="22"/>
  <c r="CB151" i="22"/>
  <c r="CC151" i="22"/>
  <c r="CD151" i="22"/>
  <c r="CE151" i="22"/>
  <c r="CA152" i="22"/>
  <c r="CB152" i="22"/>
  <c r="CC152" i="22"/>
  <c r="CD152" i="22"/>
  <c r="CE152" i="22"/>
  <c r="CA153" i="22"/>
  <c r="CB153" i="22"/>
  <c r="CC153" i="22"/>
  <c r="CD153" i="22"/>
  <c r="CE153" i="22"/>
  <c r="CA154" i="22"/>
  <c r="CB154" i="22"/>
  <c r="CC154" i="22"/>
  <c r="CD154" i="22"/>
  <c r="CE154" i="22"/>
  <c r="CA155" i="22"/>
  <c r="CB155" i="22"/>
  <c r="CC155" i="22"/>
  <c r="CD155" i="22"/>
  <c r="CE155" i="22"/>
  <c r="CA156" i="22"/>
  <c r="CB156" i="22"/>
  <c r="CC156" i="22"/>
  <c r="CD156" i="22"/>
  <c r="CE156" i="22"/>
  <c r="CA157" i="22"/>
  <c r="CB157" i="22"/>
  <c r="CC157" i="22"/>
  <c r="CD157" i="22"/>
  <c r="CE157" i="22"/>
  <c r="CA158" i="22"/>
  <c r="CB158" i="22"/>
  <c r="CC158" i="22"/>
  <c r="CD158" i="22"/>
  <c r="CE158" i="22"/>
  <c r="CA159" i="22"/>
  <c r="CB159" i="22"/>
  <c r="CC159" i="22"/>
  <c r="CD159" i="22"/>
  <c r="CE159" i="22"/>
  <c r="CA160" i="22"/>
  <c r="CB160" i="22"/>
  <c r="CC160" i="22"/>
  <c r="CD160" i="22"/>
  <c r="CE160" i="22"/>
  <c r="CA161" i="22"/>
  <c r="CB161" i="22"/>
  <c r="CC161" i="22"/>
  <c r="CD161" i="22"/>
  <c r="CE161" i="22"/>
  <c r="CA162" i="22"/>
  <c r="CB162" i="22"/>
  <c r="CC162" i="22"/>
  <c r="CD162" i="22"/>
  <c r="CE162" i="22"/>
  <c r="CA163" i="22"/>
  <c r="CB163" i="22"/>
  <c r="CC163" i="22"/>
  <c r="CD163" i="22"/>
  <c r="CE163" i="22"/>
  <c r="CA164" i="22"/>
  <c r="CB164" i="22"/>
  <c r="CC164" i="22"/>
  <c r="CD164" i="22"/>
  <c r="CE164" i="22"/>
  <c r="CA165" i="22"/>
  <c r="CB165" i="22"/>
  <c r="CC165" i="22"/>
  <c r="CD165" i="22"/>
  <c r="CE165" i="22"/>
  <c r="CA166" i="22"/>
  <c r="CB166" i="22"/>
  <c r="CC166" i="22"/>
  <c r="CD166" i="22"/>
  <c r="CE166" i="22"/>
  <c r="CA167" i="22"/>
  <c r="CB167" i="22"/>
  <c r="CC167" i="22"/>
  <c r="CD167" i="22"/>
  <c r="CE167" i="22"/>
  <c r="CA168" i="22"/>
  <c r="CB168" i="22"/>
  <c r="CC168" i="22"/>
  <c r="CD168" i="22"/>
  <c r="CE168" i="22"/>
  <c r="CA169" i="22"/>
  <c r="CB169" i="22"/>
  <c r="CC169" i="22"/>
  <c r="CD169" i="22"/>
  <c r="CE169" i="22"/>
  <c r="CA170" i="22"/>
  <c r="CB170" i="22"/>
  <c r="CC170" i="22"/>
  <c r="CD170" i="22"/>
  <c r="CE170" i="22"/>
  <c r="CA171" i="22"/>
  <c r="CB171" i="22"/>
  <c r="CC171" i="22"/>
  <c r="CD171" i="22"/>
  <c r="CE171" i="22"/>
  <c r="CA172" i="22"/>
  <c r="CB172" i="22"/>
  <c r="CC172" i="22"/>
  <c r="CD172" i="22"/>
  <c r="CE172" i="22"/>
  <c r="CA173" i="22"/>
  <c r="CB173" i="22"/>
  <c r="CC173" i="22"/>
  <c r="CD173" i="22"/>
  <c r="CE173" i="22"/>
  <c r="CA174" i="22"/>
  <c r="CB174" i="22"/>
  <c r="CC174" i="22"/>
  <c r="CD174" i="22"/>
  <c r="CE174" i="22"/>
  <c r="CA175" i="22"/>
  <c r="CB175" i="22"/>
  <c r="CC175" i="22"/>
  <c r="CD175" i="22"/>
  <c r="CE175" i="22"/>
  <c r="CA176" i="22"/>
  <c r="CB176" i="22"/>
  <c r="CC176" i="22"/>
  <c r="CD176" i="22"/>
  <c r="CE176" i="22"/>
  <c r="CA177" i="22"/>
  <c r="CB177" i="22"/>
  <c r="CC177" i="22"/>
  <c r="CD177" i="22"/>
  <c r="CE177" i="22"/>
  <c r="CA178" i="22"/>
  <c r="CB178" i="22"/>
  <c r="CC178" i="22"/>
  <c r="CD178" i="22"/>
  <c r="CE178" i="22"/>
  <c r="CA179" i="22"/>
  <c r="CB179" i="22"/>
  <c r="CC179" i="22"/>
  <c r="CD179" i="22"/>
  <c r="CE179" i="22"/>
  <c r="CA180" i="22"/>
  <c r="CB180" i="22"/>
  <c r="CC180" i="22"/>
  <c r="CD180" i="22"/>
  <c r="CE180" i="22"/>
  <c r="CA181" i="22"/>
  <c r="CB181" i="22"/>
  <c r="CC181" i="22"/>
  <c r="CD181" i="22"/>
  <c r="CE181" i="22"/>
  <c r="CA182" i="22"/>
  <c r="CB182" i="22"/>
  <c r="CC182" i="22"/>
  <c r="CD182" i="22"/>
  <c r="CE182" i="22"/>
  <c r="CA183" i="22"/>
  <c r="CB183" i="22"/>
  <c r="CC183" i="22"/>
  <c r="CD183" i="22"/>
  <c r="CE183" i="22"/>
  <c r="CA184" i="22"/>
  <c r="CB184" i="22"/>
  <c r="CC184" i="22"/>
  <c r="CD184" i="22"/>
  <c r="CE184" i="22"/>
  <c r="CA185" i="22"/>
  <c r="CB185" i="22"/>
  <c r="CC185" i="22"/>
  <c r="CD185" i="22"/>
  <c r="CE185" i="22"/>
  <c r="CA186" i="22"/>
  <c r="CB186" i="22"/>
  <c r="CC186" i="22"/>
  <c r="CD186" i="22"/>
  <c r="CE186" i="22"/>
  <c r="CA187" i="22"/>
  <c r="CB187" i="22"/>
  <c r="CC187" i="22"/>
  <c r="CD187" i="22"/>
  <c r="CE187" i="22"/>
  <c r="CA188" i="22"/>
  <c r="CB188" i="22"/>
  <c r="CC188" i="22"/>
  <c r="CD188" i="22"/>
  <c r="CE188" i="22"/>
  <c r="CA189" i="22"/>
  <c r="CB189" i="22"/>
  <c r="CC189" i="22"/>
  <c r="CD189" i="22"/>
  <c r="CE189" i="22"/>
  <c r="CA190" i="22"/>
  <c r="CB190" i="22"/>
  <c r="CC190" i="22"/>
  <c r="CD190" i="22"/>
  <c r="CE190" i="22"/>
  <c r="CA191" i="22"/>
  <c r="CB191" i="22"/>
  <c r="CC191" i="22"/>
  <c r="CD191" i="22"/>
  <c r="CE191" i="22"/>
  <c r="CA192" i="22"/>
  <c r="CB192" i="22"/>
  <c r="CC192" i="22"/>
  <c r="CD192" i="22"/>
  <c r="CE192" i="22"/>
  <c r="CA193" i="22"/>
  <c r="CB193" i="22"/>
  <c r="CC193" i="22"/>
  <c r="CD193" i="22"/>
  <c r="CE193" i="22"/>
  <c r="CA194" i="22"/>
  <c r="CB194" i="22"/>
  <c r="CC194" i="22"/>
  <c r="CD194" i="22"/>
  <c r="CE194" i="22"/>
  <c r="CA195" i="22"/>
  <c r="CB195" i="22"/>
  <c r="CC195" i="22"/>
  <c r="CD195" i="22"/>
  <c r="CE195" i="22"/>
  <c r="CA196" i="22"/>
  <c r="CB196" i="22"/>
  <c r="CC196" i="22"/>
  <c r="CD196" i="22"/>
  <c r="CE196" i="22"/>
  <c r="CA197" i="22"/>
  <c r="CB197" i="22"/>
  <c r="CC197" i="22"/>
  <c r="CD197" i="22"/>
  <c r="CE197" i="22"/>
  <c r="CA198" i="22"/>
  <c r="CB198" i="22"/>
  <c r="CC198" i="22"/>
  <c r="CD198" i="22"/>
  <c r="CE198" i="22"/>
  <c r="CA199" i="22"/>
  <c r="CB199" i="22"/>
  <c r="CC199" i="22"/>
  <c r="CD199" i="22"/>
  <c r="CE199" i="22"/>
  <c r="CA200" i="22"/>
  <c r="CB200" i="22"/>
  <c r="CC200" i="22"/>
  <c r="CD200" i="22"/>
  <c r="CE200" i="22"/>
  <c r="CA201" i="22"/>
  <c r="CB201" i="22"/>
  <c r="CC201" i="22"/>
  <c r="CD201" i="22"/>
  <c r="CE201" i="22"/>
  <c r="CA202" i="22"/>
  <c r="CB202" i="22"/>
  <c r="CC202" i="22"/>
  <c r="CD202" i="22"/>
  <c r="CE202" i="22"/>
  <c r="CA203" i="22"/>
  <c r="CB203" i="22"/>
  <c r="CC203" i="22"/>
  <c r="CD203" i="22"/>
  <c r="CE203" i="22"/>
  <c r="CA204" i="22"/>
  <c r="CB204" i="22"/>
  <c r="CC204" i="22"/>
  <c r="CD204" i="22"/>
  <c r="CE204" i="22"/>
  <c r="CA205" i="22"/>
  <c r="CB205" i="22"/>
  <c r="CC205" i="22"/>
  <c r="CD205" i="22"/>
  <c r="CE205" i="22"/>
  <c r="CA206" i="22"/>
  <c r="CB206" i="22"/>
  <c r="CC206" i="22"/>
  <c r="CD206" i="22"/>
  <c r="CE206" i="22"/>
  <c r="CA207" i="22"/>
  <c r="CB207" i="22"/>
  <c r="CC207" i="22"/>
  <c r="CD207" i="22"/>
  <c r="CE207" i="22"/>
  <c r="CA208" i="22"/>
  <c r="CB208" i="22"/>
  <c r="CC208" i="22"/>
  <c r="CD208" i="22"/>
  <c r="CE208" i="22"/>
  <c r="CA209" i="22"/>
  <c r="CB209" i="22"/>
  <c r="CC209" i="22"/>
  <c r="CD209" i="22"/>
  <c r="CE209" i="22"/>
  <c r="CA210" i="22"/>
  <c r="CB210" i="22"/>
  <c r="CC210" i="22"/>
  <c r="CD210" i="22"/>
  <c r="CE210" i="22"/>
  <c r="CA211" i="22"/>
  <c r="CB211" i="22"/>
  <c r="CC211" i="22"/>
  <c r="CD211" i="22"/>
  <c r="CE211" i="22"/>
  <c r="CA212" i="22"/>
  <c r="CB212" i="22"/>
  <c r="CC212" i="22"/>
  <c r="CD212" i="22"/>
  <c r="CE212" i="22"/>
  <c r="CA213" i="22"/>
  <c r="CB213" i="22"/>
  <c r="CC213" i="22"/>
  <c r="CD213" i="22"/>
  <c r="CE213" i="22"/>
  <c r="CA214" i="22"/>
  <c r="CB214" i="22"/>
  <c r="CC214" i="22"/>
  <c r="CD214" i="22"/>
  <c r="CE214" i="22"/>
  <c r="CA215" i="22"/>
  <c r="CB215" i="22"/>
  <c r="CC215" i="22"/>
  <c r="CD215" i="22"/>
  <c r="CE215" i="22"/>
  <c r="CA216" i="22"/>
  <c r="CB216" i="22"/>
  <c r="CC216" i="22"/>
  <c r="CD216" i="22"/>
  <c r="CE216" i="22"/>
  <c r="CA217" i="22"/>
  <c r="CB217" i="22"/>
  <c r="CC217" i="22"/>
  <c r="CD217" i="22"/>
  <c r="CE217" i="22"/>
  <c r="CA218" i="22"/>
  <c r="CB218" i="22"/>
  <c r="CC218" i="22"/>
  <c r="CD218" i="22"/>
  <c r="CE218" i="22"/>
  <c r="CA219" i="22"/>
  <c r="CB219" i="22"/>
  <c r="CC219" i="22"/>
  <c r="CD219" i="22"/>
  <c r="CE219" i="22"/>
  <c r="CA220" i="22"/>
  <c r="CB220" i="22"/>
  <c r="CC220" i="22"/>
  <c r="CD220" i="22"/>
  <c r="CE220" i="22"/>
  <c r="CA221" i="22"/>
  <c r="CB221" i="22"/>
  <c r="CC221" i="22"/>
  <c r="CD221" i="22"/>
  <c r="CE221" i="22"/>
  <c r="CA222" i="22"/>
  <c r="CB222" i="22"/>
  <c r="CC222" i="22"/>
  <c r="CD222" i="22"/>
  <c r="CE222" i="22"/>
  <c r="CA223" i="22"/>
  <c r="CB223" i="22"/>
  <c r="CC223" i="22"/>
  <c r="CD223" i="22"/>
  <c r="CE223" i="22"/>
  <c r="CA224" i="22"/>
  <c r="CB224" i="22"/>
  <c r="CC224" i="22"/>
  <c r="CD224" i="22"/>
  <c r="CE224" i="22"/>
  <c r="CA225" i="22"/>
  <c r="CB225" i="22"/>
  <c r="CC225" i="22"/>
  <c r="CD225" i="22"/>
  <c r="CE225" i="22"/>
  <c r="CA226" i="22"/>
  <c r="CB226" i="22"/>
  <c r="CC226" i="22"/>
  <c r="CD226" i="22"/>
  <c r="CE226" i="22"/>
  <c r="CA227" i="22"/>
  <c r="CB227" i="22"/>
  <c r="CC227" i="22"/>
  <c r="CD227" i="22"/>
  <c r="CE227" i="22"/>
  <c r="CA228" i="22"/>
  <c r="CB228" i="22"/>
  <c r="CC228" i="22"/>
  <c r="CD228" i="22"/>
  <c r="CE228" i="22"/>
  <c r="CA229" i="22"/>
  <c r="CB229" i="22"/>
  <c r="CC229" i="22"/>
  <c r="CD229" i="22"/>
  <c r="CE229" i="22"/>
  <c r="CA230" i="22"/>
  <c r="CB230" i="22"/>
  <c r="CC230" i="22"/>
  <c r="CD230" i="22"/>
  <c r="CE230" i="22"/>
  <c r="CA231" i="22"/>
  <c r="CB231" i="22"/>
  <c r="CC231" i="22"/>
  <c r="CD231" i="22"/>
  <c r="CE231" i="22"/>
  <c r="CA232" i="22"/>
  <c r="CB232" i="22"/>
  <c r="CC232" i="22"/>
  <c r="CD232" i="22"/>
  <c r="CE232" i="22"/>
  <c r="CA233" i="22"/>
  <c r="CB233" i="22"/>
  <c r="CC233" i="22"/>
  <c r="CD233" i="22"/>
  <c r="CE233" i="22"/>
  <c r="CA234" i="22"/>
  <c r="CB234" i="22"/>
  <c r="CC234" i="22"/>
  <c r="CD234" i="22"/>
  <c r="CE234" i="22"/>
  <c r="CA235" i="22"/>
  <c r="CB235" i="22"/>
  <c r="CC235" i="22"/>
  <c r="CD235" i="22"/>
  <c r="CE235" i="22"/>
  <c r="CA236" i="22"/>
  <c r="CB236" i="22"/>
  <c r="CC236" i="22"/>
  <c r="CD236" i="22"/>
  <c r="CE236" i="22"/>
  <c r="CA237" i="22"/>
  <c r="CB237" i="22"/>
  <c r="CC237" i="22"/>
  <c r="CD237" i="22"/>
  <c r="CE237" i="22"/>
  <c r="CA238" i="22"/>
  <c r="CB238" i="22"/>
  <c r="CC238" i="22"/>
  <c r="CD238" i="22"/>
  <c r="CE238" i="22"/>
  <c r="CA239" i="22"/>
  <c r="CB239" i="22"/>
  <c r="CC239" i="22"/>
  <c r="CD239" i="22"/>
  <c r="CE239" i="22"/>
  <c r="CA240" i="22"/>
  <c r="CB240" i="22"/>
  <c r="CC240" i="22"/>
  <c r="CD240" i="22"/>
  <c r="CE240" i="22"/>
  <c r="CA241" i="22"/>
  <c r="CB241" i="22"/>
  <c r="CC241" i="22"/>
  <c r="CD241" i="22"/>
  <c r="CE241" i="22"/>
  <c r="CA242" i="22"/>
  <c r="CB242" i="22"/>
  <c r="CC242" i="22"/>
  <c r="CD242" i="22"/>
  <c r="CE242" i="22"/>
  <c r="CA243" i="22"/>
  <c r="CB243" i="22"/>
  <c r="CC243" i="22"/>
  <c r="CD243" i="22"/>
  <c r="CE243" i="22"/>
  <c r="CA244" i="22"/>
  <c r="CB244" i="22"/>
  <c r="CC244" i="22"/>
  <c r="CD244" i="22"/>
  <c r="CE244" i="22"/>
  <c r="CA245" i="22"/>
  <c r="CB245" i="22"/>
  <c r="CC245" i="22"/>
  <c r="CD245" i="22"/>
  <c r="CE245" i="22"/>
  <c r="CA246" i="22"/>
  <c r="CB246" i="22"/>
  <c r="CC246" i="22"/>
  <c r="CD246" i="22"/>
  <c r="CE246" i="22"/>
  <c r="CA247" i="22"/>
  <c r="CB247" i="22"/>
  <c r="CC247" i="22"/>
  <c r="CD247" i="22"/>
  <c r="CE247" i="22"/>
  <c r="CA248" i="22"/>
  <c r="CB248" i="22"/>
  <c r="CC248" i="22"/>
  <c r="CD248" i="22"/>
  <c r="CE248" i="22"/>
  <c r="CA249" i="22"/>
  <c r="CB249" i="22"/>
  <c r="CC249" i="22"/>
  <c r="CD249" i="22"/>
  <c r="CE249" i="22"/>
  <c r="CA250" i="22"/>
  <c r="CB250" i="22"/>
  <c r="CC250" i="22"/>
  <c r="CD250" i="22"/>
  <c r="CE250" i="22"/>
  <c r="CA251" i="22"/>
  <c r="CB251" i="22"/>
  <c r="CC251" i="22"/>
  <c r="CD251" i="22"/>
  <c r="CE251" i="22"/>
  <c r="CA252" i="22"/>
  <c r="CB252" i="22"/>
  <c r="CC252" i="22"/>
  <c r="CD252" i="22"/>
  <c r="CE252" i="22"/>
  <c r="CA253" i="22"/>
  <c r="CB253" i="22"/>
  <c r="CC253" i="22"/>
  <c r="CD253" i="22"/>
  <c r="CE253" i="22"/>
  <c r="CA254" i="22"/>
  <c r="CB254" i="22"/>
  <c r="CC254" i="22"/>
  <c r="CD254" i="22"/>
  <c r="CE254" i="22"/>
  <c r="CA255" i="22"/>
  <c r="CB255" i="22"/>
  <c r="CC255" i="22"/>
  <c r="CD255" i="22"/>
  <c r="CE255" i="22"/>
  <c r="CA256" i="22"/>
  <c r="CB256" i="22"/>
  <c r="CC256" i="22"/>
  <c r="CD256" i="22"/>
  <c r="CE256" i="22"/>
  <c r="CA257" i="22"/>
  <c r="CB257" i="22"/>
  <c r="CC257" i="22"/>
  <c r="CD257" i="22"/>
  <c r="CE257" i="22"/>
  <c r="CA258" i="22"/>
  <c r="CB258" i="22"/>
  <c r="CC258" i="22"/>
  <c r="CD258" i="22"/>
  <c r="CE258" i="22"/>
  <c r="CA259" i="22"/>
  <c r="CB259" i="22"/>
  <c r="CC259" i="22"/>
  <c r="CD259" i="22"/>
  <c r="CE259" i="22"/>
  <c r="CA260" i="22"/>
  <c r="CB260" i="22"/>
  <c r="CC260" i="22"/>
  <c r="CD260" i="22"/>
  <c r="CE260" i="22"/>
  <c r="CA261" i="22"/>
  <c r="CB261" i="22"/>
  <c r="CC261" i="22"/>
  <c r="CD261" i="22"/>
  <c r="CE261" i="22"/>
  <c r="CA262" i="22"/>
  <c r="CB262" i="22"/>
  <c r="CC262" i="22"/>
  <c r="CD262" i="22"/>
  <c r="CE262" i="22"/>
  <c r="CA263" i="22"/>
  <c r="CB263" i="22"/>
  <c r="CC263" i="22"/>
  <c r="CD263" i="22"/>
  <c r="CE263" i="22"/>
  <c r="CA264" i="22"/>
  <c r="CB264" i="22"/>
  <c r="CC264" i="22"/>
  <c r="CD264" i="22"/>
  <c r="CE264" i="22"/>
  <c r="CA265" i="22"/>
  <c r="CB265" i="22"/>
  <c r="CC265" i="22"/>
  <c r="CD265" i="22"/>
  <c r="CE265" i="22"/>
  <c r="CA266" i="22"/>
  <c r="CB266" i="22"/>
  <c r="CC266" i="22"/>
  <c r="CD266" i="22"/>
  <c r="CE266" i="22"/>
  <c r="CA267" i="22"/>
  <c r="CB267" i="22"/>
  <c r="CC267" i="22"/>
  <c r="CD267" i="22"/>
  <c r="CE267" i="22"/>
  <c r="CA268" i="22"/>
  <c r="CB268" i="22"/>
  <c r="CC268" i="22"/>
  <c r="CD268" i="22"/>
  <c r="CE268" i="22"/>
  <c r="CA269" i="22"/>
  <c r="CB269" i="22"/>
  <c r="CC269" i="22"/>
  <c r="CD269" i="22"/>
  <c r="CE269" i="22"/>
  <c r="CA270" i="22"/>
  <c r="CB270" i="22"/>
  <c r="CC270" i="22"/>
  <c r="CD270" i="22"/>
  <c r="CE270" i="22"/>
  <c r="CA271" i="22"/>
  <c r="CB271" i="22"/>
  <c r="CC271" i="22"/>
  <c r="CD271" i="22"/>
  <c r="CE271" i="22"/>
  <c r="CA272" i="22"/>
  <c r="CB272" i="22"/>
  <c r="CC272" i="22"/>
  <c r="CD272" i="22"/>
  <c r="CE272" i="22"/>
  <c r="CA273" i="22"/>
  <c r="CB273" i="22"/>
  <c r="CC273" i="22"/>
  <c r="CD273" i="22"/>
  <c r="CE273" i="22"/>
  <c r="CA274" i="22"/>
  <c r="CB274" i="22"/>
  <c r="CC274" i="22"/>
  <c r="CD274" i="22"/>
  <c r="CE274" i="22"/>
  <c r="CA275" i="22"/>
  <c r="CB275" i="22"/>
  <c r="CC275" i="22"/>
  <c r="CD275" i="22"/>
  <c r="CE275" i="22"/>
  <c r="CA276" i="22"/>
  <c r="CB276" i="22"/>
  <c r="CC276" i="22"/>
  <c r="CD276" i="22"/>
  <c r="CE276" i="22"/>
  <c r="CA277" i="22"/>
  <c r="CB277" i="22"/>
  <c r="CC277" i="22"/>
  <c r="CD277" i="22"/>
  <c r="CE277" i="22"/>
  <c r="CA278" i="22"/>
  <c r="CB278" i="22"/>
  <c r="CC278" i="22"/>
  <c r="CD278" i="22"/>
  <c r="CE278" i="22"/>
  <c r="CA279" i="22"/>
  <c r="CB279" i="22"/>
  <c r="CC279" i="22"/>
  <c r="CD279" i="22"/>
  <c r="CE279" i="22"/>
  <c r="CA280" i="22"/>
  <c r="CB280" i="22"/>
  <c r="CC280" i="22"/>
  <c r="CD280" i="22"/>
  <c r="CE280" i="22"/>
  <c r="CA281" i="22"/>
  <c r="CB281" i="22"/>
  <c r="CC281" i="22"/>
  <c r="CD281" i="22"/>
  <c r="CE281" i="22"/>
  <c r="CA282" i="22"/>
  <c r="CB282" i="22"/>
  <c r="CC282" i="22"/>
  <c r="CD282" i="22"/>
  <c r="CE282" i="22"/>
  <c r="CA283" i="22"/>
  <c r="CB283" i="22"/>
  <c r="CC283" i="22"/>
  <c r="CD283" i="22"/>
  <c r="CE283" i="22"/>
  <c r="CA284" i="22"/>
  <c r="CB284" i="22"/>
  <c r="CC284" i="22"/>
  <c r="CD284" i="22"/>
  <c r="CE284" i="22"/>
  <c r="CA285" i="22"/>
  <c r="CB285" i="22"/>
  <c r="CC285" i="22"/>
  <c r="CD285" i="22"/>
  <c r="CE285" i="22"/>
  <c r="CA286" i="22"/>
  <c r="CB286" i="22"/>
  <c r="CC286" i="22"/>
  <c r="CD286" i="22"/>
  <c r="CE286" i="22"/>
  <c r="CA287" i="22"/>
  <c r="CB287" i="22"/>
  <c r="CC287" i="22"/>
  <c r="CD287" i="22"/>
  <c r="CE287" i="22"/>
  <c r="CA288" i="22"/>
  <c r="CB288" i="22"/>
  <c r="CC288" i="22"/>
  <c r="CD288" i="22"/>
  <c r="CE288" i="22"/>
  <c r="CA289" i="22"/>
  <c r="CB289" i="22"/>
  <c r="CC289" i="22"/>
  <c r="CD289" i="22"/>
  <c r="CE289" i="22"/>
  <c r="CA290" i="22"/>
  <c r="CB290" i="22"/>
  <c r="CC290" i="22"/>
  <c r="CD290" i="22"/>
  <c r="CE290" i="22"/>
  <c r="CA291" i="22"/>
  <c r="CB291" i="22"/>
  <c r="CC291" i="22"/>
  <c r="CD291" i="22"/>
  <c r="CE291" i="22"/>
  <c r="CA292" i="22"/>
  <c r="CB292" i="22"/>
  <c r="CC292" i="22"/>
  <c r="CD292" i="22"/>
  <c r="CE292" i="22"/>
  <c r="CA293" i="22"/>
  <c r="CB293" i="22"/>
  <c r="CC293" i="22"/>
  <c r="CD293" i="22"/>
  <c r="CE293" i="22"/>
  <c r="CA294" i="22"/>
  <c r="CB294" i="22"/>
  <c r="CC294" i="22"/>
  <c r="CD294" i="22"/>
  <c r="CE294" i="22"/>
  <c r="CA295" i="22"/>
  <c r="CB295" i="22"/>
  <c r="CC295" i="22"/>
  <c r="CD295" i="22"/>
  <c r="CE295" i="22"/>
  <c r="CA296" i="22"/>
  <c r="CB296" i="22"/>
  <c r="CC296" i="22"/>
  <c r="CD296" i="22"/>
  <c r="CE296" i="22"/>
  <c r="CA297" i="22"/>
  <c r="CB297" i="22"/>
  <c r="CC297" i="22"/>
  <c r="CD297" i="22"/>
  <c r="CE297" i="22"/>
  <c r="CA298" i="22"/>
  <c r="CB298" i="22"/>
  <c r="CC298" i="22"/>
  <c r="CD298" i="22"/>
  <c r="CE298" i="22"/>
  <c r="CA299" i="22"/>
  <c r="CB299" i="22"/>
  <c r="CC299" i="22"/>
  <c r="CD299" i="22"/>
  <c r="CE299" i="22"/>
  <c r="CA300" i="22"/>
  <c r="CB300" i="22"/>
  <c r="CC300" i="22"/>
  <c r="CD300" i="22"/>
  <c r="CE300" i="22"/>
  <c r="CA301" i="22"/>
  <c r="CB301" i="22"/>
  <c r="CC301" i="22"/>
  <c r="CD301" i="22"/>
  <c r="CE301" i="22"/>
  <c r="CA302" i="22"/>
  <c r="CB302" i="22"/>
  <c r="CC302" i="22"/>
  <c r="CD302" i="22"/>
  <c r="CE302" i="22"/>
  <c r="CA303" i="22"/>
  <c r="CB303" i="22"/>
  <c r="CC303" i="22"/>
  <c r="CD303" i="22"/>
  <c r="CE303" i="22"/>
  <c r="CA304" i="22"/>
  <c r="CB304" i="22"/>
  <c r="CC304" i="22"/>
  <c r="CD304" i="22"/>
  <c r="CE304" i="22"/>
  <c r="CA305" i="22"/>
  <c r="CB305" i="22"/>
  <c r="CC305" i="22"/>
  <c r="CD305" i="22"/>
  <c r="CE305" i="22"/>
  <c r="CA306" i="22"/>
  <c r="CB306" i="22"/>
  <c r="CC306" i="22"/>
  <c r="CD306" i="22"/>
  <c r="CE306" i="22"/>
  <c r="CA307" i="22"/>
  <c r="CB307" i="22"/>
  <c r="CC307" i="22"/>
  <c r="CD307" i="22"/>
  <c r="CE307" i="22"/>
  <c r="CA308" i="22"/>
  <c r="CB308" i="22"/>
  <c r="CC308" i="22"/>
  <c r="CD308" i="22"/>
  <c r="CE308" i="22"/>
  <c r="CA309" i="22"/>
  <c r="CB309" i="22"/>
  <c r="CC309" i="22"/>
  <c r="CD309" i="22"/>
  <c r="CE309" i="22"/>
  <c r="CA310" i="22"/>
  <c r="CB310" i="22"/>
  <c r="CC310" i="22"/>
  <c r="CD310" i="22"/>
  <c r="CE310" i="22"/>
  <c r="CA311" i="22"/>
  <c r="CB311" i="22"/>
  <c r="CC311" i="22"/>
  <c r="CD311" i="22"/>
  <c r="CE311" i="22"/>
  <c r="CA312" i="22"/>
  <c r="CB312" i="22"/>
  <c r="CC312" i="22"/>
  <c r="CD312" i="22"/>
  <c r="CE312" i="22"/>
  <c r="CA313" i="22"/>
  <c r="CB313" i="22"/>
  <c r="CC313" i="22"/>
  <c r="CD313" i="22"/>
  <c r="CE313" i="22"/>
  <c r="CA314" i="22"/>
  <c r="CB314" i="22"/>
  <c r="CC314" i="22"/>
  <c r="CD314" i="22"/>
  <c r="CE314" i="22"/>
  <c r="CA315" i="22"/>
  <c r="CB315" i="22"/>
  <c r="CC315" i="22"/>
  <c r="CD315" i="22"/>
  <c r="CE315" i="22"/>
  <c r="CA316" i="22"/>
  <c r="CB316" i="22"/>
  <c r="CC316" i="22"/>
  <c r="CD316" i="22"/>
  <c r="CE316" i="22"/>
  <c r="CA317" i="22"/>
  <c r="CB317" i="22"/>
  <c r="CC317" i="22"/>
  <c r="CD317" i="22"/>
  <c r="CE317" i="22"/>
  <c r="CA318" i="22"/>
  <c r="CB318" i="22"/>
  <c r="CC318" i="22"/>
  <c r="CD318" i="22"/>
  <c r="CE318" i="22"/>
  <c r="CA319" i="22"/>
  <c r="CB319" i="22"/>
  <c r="CC319" i="22"/>
  <c r="CD319" i="22"/>
  <c r="CE319" i="22"/>
  <c r="CA320" i="22"/>
  <c r="CB320" i="22"/>
  <c r="CC320" i="22"/>
  <c r="CD320" i="22"/>
  <c r="CE320" i="22"/>
  <c r="CA321" i="22"/>
  <c r="CB321" i="22"/>
  <c r="CC321" i="22"/>
  <c r="CD321" i="22"/>
  <c r="CE321" i="22"/>
  <c r="CA322" i="22"/>
  <c r="CB322" i="22"/>
  <c r="CC322" i="22"/>
  <c r="CD322" i="22"/>
  <c r="CE322" i="22"/>
  <c r="CA323" i="22"/>
  <c r="CB323" i="22"/>
  <c r="CC323" i="22"/>
  <c r="CD323" i="22"/>
  <c r="CE323" i="22"/>
  <c r="CA324" i="22"/>
  <c r="CB324" i="22"/>
  <c r="CC324" i="22"/>
  <c r="CD324" i="22"/>
  <c r="CE324" i="22"/>
  <c r="CA325" i="22"/>
  <c r="CB325" i="22"/>
  <c r="CC325" i="22"/>
  <c r="CD325" i="22"/>
  <c r="CE325" i="22"/>
  <c r="CA326" i="22"/>
  <c r="CB326" i="22"/>
  <c r="CC326" i="22"/>
  <c r="CD326" i="22"/>
  <c r="CE326" i="22"/>
  <c r="CA327" i="22"/>
  <c r="CB327" i="22"/>
  <c r="CC327" i="22"/>
  <c r="CD327" i="22"/>
  <c r="CE327" i="22"/>
  <c r="CA328" i="22"/>
  <c r="CB328" i="22"/>
  <c r="CC328" i="22"/>
  <c r="CD328" i="22"/>
  <c r="CE328" i="22"/>
  <c r="CA329" i="22"/>
  <c r="CB329" i="22"/>
  <c r="CC329" i="22"/>
  <c r="CD329" i="22"/>
  <c r="CE329" i="22"/>
  <c r="CA330" i="22"/>
  <c r="CB330" i="22"/>
  <c r="CC330" i="22"/>
  <c r="CD330" i="22"/>
  <c r="CE330" i="22"/>
  <c r="CA331" i="22"/>
  <c r="CB331" i="22"/>
  <c r="CC331" i="22"/>
  <c r="CD331" i="22"/>
  <c r="CE331" i="22"/>
  <c r="CA332" i="22"/>
  <c r="CB332" i="22"/>
  <c r="CC332" i="22"/>
  <c r="CD332" i="22"/>
  <c r="CE332" i="22"/>
  <c r="CA333" i="22"/>
  <c r="CB333" i="22"/>
  <c r="CC333" i="22"/>
  <c r="CD333" i="22"/>
  <c r="CE333" i="22"/>
  <c r="CA334" i="22"/>
  <c r="CB334" i="22"/>
  <c r="CC334" i="22"/>
  <c r="CD334" i="22"/>
  <c r="CE334" i="22"/>
  <c r="CA335" i="22"/>
  <c r="CB335" i="22"/>
  <c r="CC335" i="22"/>
  <c r="CD335" i="22"/>
  <c r="CE335" i="22"/>
  <c r="CA336" i="22"/>
  <c r="CB336" i="22"/>
  <c r="CC336" i="22"/>
  <c r="CD336" i="22"/>
  <c r="CE336" i="22"/>
  <c r="CA337" i="22"/>
  <c r="CB337" i="22"/>
  <c r="CC337" i="22"/>
  <c r="CD337" i="22"/>
  <c r="CE337" i="22"/>
  <c r="CA338" i="22"/>
  <c r="CB338" i="22"/>
  <c r="CC338" i="22"/>
  <c r="CD338" i="22"/>
  <c r="CE338" i="22"/>
  <c r="CA339" i="22"/>
  <c r="CB339" i="22"/>
  <c r="CC339" i="22"/>
  <c r="CD339" i="22"/>
  <c r="CE339" i="22"/>
  <c r="CA340" i="22"/>
  <c r="CB340" i="22"/>
  <c r="CC340" i="22"/>
  <c r="CD340" i="22"/>
  <c r="CE340" i="22"/>
  <c r="CA341" i="22"/>
  <c r="CB341" i="22"/>
  <c r="CC341" i="22"/>
  <c r="CD341" i="22"/>
  <c r="CE341" i="22"/>
  <c r="CA342" i="22"/>
  <c r="CB342" i="22"/>
  <c r="CC342" i="22"/>
  <c r="CD342" i="22"/>
  <c r="CE342" i="22"/>
  <c r="CA343" i="22"/>
  <c r="CB343" i="22"/>
  <c r="CC343" i="22"/>
  <c r="CD343" i="22"/>
  <c r="CE343" i="22"/>
  <c r="CA344" i="22"/>
  <c r="CB344" i="22"/>
  <c r="CC344" i="22"/>
  <c r="CD344" i="22"/>
  <c r="CE344" i="22"/>
  <c r="CA345" i="22"/>
  <c r="CB345" i="22"/>
  <c r="CC345" i="22"/>
  <c r="CD345" i="22"/>
  <c r="CE345" i="22"/>
  <c r="CA346" i="22"/>
  <c r="CB346" i="22"/>
  <c r="CC346" i="22"/>
  <c r="CD346" i="22"/>
  <c r="CE346" i="22"/>
  <c r="CA347" i="22"/>
  <c r="CB347" i="22"/>
  <c r="CC347" i="22"/>
  <c r="CD347" i="22"/>
  <c r="CE347" i="22"/>
  <c r="CA348" i="22"/>
  <c r="CB348" i="22"/>
  <c r="CC348" i="22"/>
  <c r="CD348" i="22"/>
  <c r="CE348" i="22"/>
  <c r="CA349" i="22"/>
  <c r="CB349" i="22"/>
  <c r="CC349" i="22"/>
  <c r="CD349" i="22"/>
  <c r="CE349" i="22"/>
  <c r="CA350" i="22"/>
  <c r="CB350" i="22"/>
  <c r="CC350" i="22"/>
  <c r="CD350" i="22"/>
  <c r="CE350" i="22"/>
  <c r="CA351" i="22"/>
  <c r="CB351" i="22"/>
  <c r="CC351" i="22"/>
  <c r="CD351" i="22"/>
  <c r="CE351" i="22"/>
  <c r="CA352" i="22"/>
  <c r="CB352" i="22"/>
  <c r="CC352" i="22"/>
  <c r="CD352" i="22"/>
  <c r="CE352" i="22"/>
  <c r="CA353" i="22"/>
  <c r="CB353" i="22"/>
  <c r="CC353" i="22"/>
  <c r="CD353" i="22"/>
  <c r="CE353" i="22"/>
  <c r="CA354" i="22"/>
  <c r="CB354" i="22"/>
  <c r="CC354" i="22"/>
  <c r="CD354" i="22"/>
  <c r="CE354" i="22"/>
  <c r="CA355" i="22"/>
  <c r="CB355" i="22"/>
  <c r="CC355" i="22"/>
  <c r="CD355" i="22"/>
  <c r="CE355" i="22"/>
  <c r="CA356" i="22"/>
  <c r="CB356" i="22"/>
  <c r="CC356" i="22"/>
  <c r="CD356" i="22"/>
  <c r="CE356" i="22"/>
  <c r="CA357" i="22"/>
  <c r="CB357" i="22"/>
  <c r="CC357" i="22"/>
  <c r="CD357" i="22"/>
  <c r="CE357" i="22"/>
  <c r="CA358" i="22"/>
  <c r="CB358" i="22"/>
  <c r="CC358" i="22"/>
  <c r="CD358" i="22"/>
  <c r="CE358" i="22"/>
  <c r="CA359" i="22"/>
  <c r="CB359" i="22"/>
  <c r="CC359" i="22"/>
  <c r="CD359" i="22"/>
  <c r="CE359" i="22"/>
  <c r="CA360" i="22"/>
  <c r="CB360" i="22"/>
  <c r="CC360" i="22"/>
  <c r="CD360" i="22"/>
  <c r="CE360" i="22"/>
  <c r="CA361" i="22"/>
  <c r="CB361" i="22"/>
  <c r="CC361" i="22"/>
  <c r="CD361" i="22"/>
  <c r="CE361" i="22"/>
  <c r="CA362" i="22"/>
  <c r="CB362" i="22"/>
  <c r="CC362" i="22"/>
  <c r="CD362" i="22"/>
  <c r="CE362" i="22"/>
  <c r="CA363" i="22"/>
  <c r="CB363" i="22"/>
  <c r="CC363" i="22"/>
  <c r="CD363" i="22"/>
  <c r="CE363" i="22"/>
  <c r="CA364" i="22"/>
  <c r="CB364" i="22"/>
  <c r="CC364" i="22"/>
  <c r="CD364" i="22"/>
  <c r="CE364" i="22"/>
  <c r="CA365" i="22"/>
  <c r="CB365" i="22"/>
  <c r="CC365" i="22"/>
  <c r="CD365" i="22"/>
  <c r="CE365" i="22"/>
  <c r="CA366" i="22"/>
  <c r="CB366" i="22"/>
  <c r="CC366" i="22"/>
  <c r="CD366" i="22"/>
  <c r="CE366" i="22"/>
  <c r="CA367" i="22"/>
  <c r="CB367" i="22"/>
  <c r="CC367" i="22"/>
  <c r="CD367" i="22"/>
  <c r="CE367" i="22"/>
  <c r="CA368" i="22"/>
  <c r="CB368" i="22"/>
  <c r="CC368" i="22"/>
  <c r="CD368" i="22"/>
  <c r="CE368" i="22"/>
  <c r="CA369" i="22"/>
  <c r="CB369" i="22"/>
  <c r="CC369" i="22"/>
  <c r="CD369" i="22"/>
  <c r="CE369" i="22"/>
  <c r="CA370" i="22"/>
  <c r="CB370" i="22"/>
  <c r="CC370" i="22"/>
  <c r="CD370" i="22"/>
  <c r="CE370" i="22"/>
  <c r="CA371" i="22"/>
  <c r="CB371" i="22"/>
  <c r="CC371" i="22"/>
  <c r="CD371" i="22"/>
  <c r="CE371" i="22"/>
  <c r="CA372" i="22"/>
  <c r="CB372" i="22"/>
  <c r="CC372" i="22"/>
  <c r="CD372" i="22"/>
  <c r="CE372" i="22"/>
  <c r="CA373" i="22"/>
  <c r="CB373" i="22"/>
  <c r="CC373" i="22"/>
  <c r="CD373" i="22"/>
  <c r="CE373" i="22"/>
  <c r="CA374" i="22"/>
  <c r="CB374" i="22"/>
  <c r="CC374" i="22"/>
  <c r="CD374" i="22"/>
  <c r="CE374" i="22"/>
  <c r="CA375" i="22"/>
  <c r="CB375" i="22"/>
  <c r="CC375" i="22"/>
  <c r="CD375" i="22"/>
  <c r="CE375" i="22"/>
  <c r="CA376" i="22"/>
  <c r="CB376" i="22"/>
  <c r="CC376" i="22"/>
  <c r="CD376" i="22"/>
  <c r="CE376" i="22"/>
  <c r="CA377" i="22"/>
  <c r="CB377" i="22"/>
  <c r="CC377" i="22"/>
  <c r="CD377" i="22"/>
  <c r="CE377" i="22"/>
  <c r="CA378" i="22"/>
  <c r="CB378" i="22"/>
  <c r="CC378" i="22"/>
  <c r="CD378" i="22"/>
  <c r="CE378" i="22"/>
  <c r="CA379" i="22"/>
  <c r="CB379" i="22"/>
  <c r="CC379" i="22"/>
  <c r="CD379" i="22"/>
  <c r="CE379" i="22"/>
  <c r="CA380" i="22"/>
  <c r="CB380" i="22"/>
  <c r="CC380" i="22"/>
  <c r="CD380" i="22"/>
  <c r="CE380" i="22"/>
  <c r="CA381" i="22"/>
  <c r="CB381" i="22"/>
  <c r="CC381" i="22"/>
  <c r="CD381" i="22"/>
  <c r="CE381" i="22"/>
  <c r="CA382" i="22"/>
  <c r="CB382" i="22"/>
  <c r="CC382" i="22"/>
  <c r="CD382" i="22"/>
  <c r="CE382" i="22"/>
  <c r="CA383" i="22"/>
  <c r="CB383" i="22"/>
  <c r="CC383" i="22"/>
  <c r="CD383" i="22"/>
  <c r="CE383" i="22"/>
  <c r="CA384" i="22"/>
  <c r="CB384" i="22"/>
  <c r="CC384" i="22"/>
  <c r="CD384" i="22"/>
  <c r="CE384" i="22"/>
  <c r="CA385" i="22"/>
  <c r="CB385" i="22"/>
  <c r="CC385" i="22"/>
  <c r="CD385" i="22"/>
  <c r="CE385" i="22"/>
  <c r="CA386" i="22"/>
  <c r="CB386" i="22"/>
  <c r="CC386" i="22"/>
  <c r="CD386" i="22"/>
  <c r="CE386" i="22"/>
  <c r="CA387" i="22"/>
  <c r="CB387" i="22"/>
  <c r="CC387" i="22"/>
  <c r="CD387" i="22"/>
  <c r="CE387" i="22"/>
  <c r="CA388" i="22"/>
  <c r="CB388" i="22"/>
  <c r="CC388" i="22"/>
  <c r="CD388" i="22"/>
  <c r="CE388" i="22"/>
  <c r="CA389" i="22"/>
  <c r="CB389" i="22"/>
  <c r="CC389" i="22"/>
  <c r="CD389" i="22"/>
  <c r="CE389" i="22"/>
  <c r="CA390" i="22"/>
  <c r="CB390" i="22"/>
  <c r="CC390" i="22"/>
  <c r="CD390" i="22"/>
  <c r="CE390" i="22"/>
  <c r="CA391" i="22"/>
  <c r="CB391" i="22"/>
  <c r="CC391" i="22"/>
  <c r="CD391" i="22"/>
  <c r="CE391" i="22"/>
  <c r="CA392" i="22"/>
  <c r="CB392" i="22"/>
  <c r="CC392" i="22"/>
  <c r="CD392" i="22"/>
  <c r="CE392" i="22"/>
  <c r="CA393" i="22"/>
  <c r="CB393" i="22"/>
  <c r="CC393" i="22"/>
  <c r="CD393" i="22"/>
  <c r="CE393" i="22"/>
  <c r="CA394" i="22"/>
  <c r="CB394" i="22"/>
  <c r="CC394" i="22"/>
  <c r="CD394" i="22"/>
  <c r="CE394" i="22"/>
  <c r="CA395" i="22"/>
  <c r="CB395" i="22"/>
  <c r="CC395" i="22"/>
  <c r="CD395" i="22"/>
  <c r="CE395" i="22"/>
  <c r="CA396" i="22"/>
  <c r="CB396" i="22"/>
  <c r="CC396" i="22"/>
  <c r="CD396" i="22"/>
  <c r="CE396" i="22"/>
  <c r="CA397" i="22"/>
  <c r="CB397" i="22"/>
  <c r="CC397" i="22"/>
  <c r="CD397" i="22"/>
  <c r="CE397" i="22"/>
  <c r="CA398" i="22"/>
  <c r="CB398" i="22"/>
  <c r="CC398" i="22"/>
  <c r="CD398" i="22"/>
  <c r="CE398" i="22"/>
  <c r="CA399" i="22"/>
  <c r="CB399" i="22"/>
  <c r="CC399" i="22"/>
  <c r="CD399" i="22"/>
  <c r="CE399" i="22"/>
  <c r="CA400" i="22"/>
  <c r="CB400" i="22"/>
  <c r="CC400" i="22"/>
  <c r="CD400" i="22"/>
  <c r="CE400" i="22"/>
  <c r="CA401" i="22"/>
  <c r="CB401" i="22"/>
  <c r="CC401" i="22"/>
  <c r="CD401" i="22"/>
  <c r="CE401" i="22"/>
  <c r="CA402" i="22"/>
  <c r="CB402" i="22"/>
  <c r="CC402" i="22"/>
  <c r="CD402" i="22"/>
  <c r="CE402" i="22"/>
  <c r="CA403" i="22"/>
  <c r="CB403" i="22"/>
  <c r="CC403" i="22"/>
  <c r="CD403" i="22"/>
  <c r="CE403" i="22"/>
  <c r="CA404" i="22"/>
  <c r="CB404" i="22"/>
  <c r="CC404" i="22"/>
  <c r="CD404" i="22"/>
  <c r="CE404" i="22"/>
  <c r="CA405" i="22"/>
  <c r="CB405" i="22"/>
  <c r="CC405" i="22"/>
  <c r="CD405" i="22"/>
  <c r="CE405" i="22"/>
  <c r="CA406" i="22"/>
  <c r="CB406" i="22"/>
  <c r="CC406" i="22"/>
  <c r="CD406" i="22"/>
  <c r="CE406" i="22"/>
  <c r="CA407" i="22"/>
  <c r="CB407" i="22"/>
  <c r="CC407" i="22"/>
  <c r="CD407" i="22"/>
  <c r="CE407" i="22"/>
  <c r="CA408" i="22"/>
  <c r="CB408" i="22"/>
  <c r="CC408" i="22"/>
  <c r="CD408" i="22"/>
  <c r="CE408" i="22"/>
  <c r="CB2" i="22"/>
  <c r="CC2" i="22"/>
  <c r="CD2" i="22"/>
  <c r="CE2" i="22"/>
  <c r="CA2" i="22"/>
  <c r="BZ2" i="22"/>
  <c r="BZ3" i="22"/>
  <c r="BZ4" i="22"/>
  <c r="CF4" i="22" s="1"/>
  <c r="BZ5" i="22"/>
  <c r="BZ6" i="22"/>
  <c r="BZ7" i="22"/>
  <c r="BZ8" i="22"/>
  <c r="BZ9" i="22"/>
  <c r="CF9" i="22" s="1"/>
  <c r="BZ10" i="22"/>
  <c r="BZ11" i="22"/>
  <c r="BZ12" i="22"/>
  <c r="BZ13" i="22"/>
  <c r="BZ14" i="22"/>
  <c r="BZ15" i="22"/>
  <c r="BZ16" i="22"/>
  <c r="CF16" i="22" s="1"/>
  <c r="BZ17" i="22"/>
  <c r="BZ18" i="22"/>
  <c r="BZ19" i="22"/>
  <c r="BZ20" i="22"/>
  <c r="BZ21" i="22"/>
  <c r="CF21" i="22" s="1"/>
  <c r="BZ22" i="22"/>
  <c r="BZ23" i="22"/>
  <c r="BZ24" i="22"/>
  <c r="BZ25" i="22"/>
  <c r="BZ26" i="22"/>
  <c r="BZ27" i="22"/>
  <c r="BZ28" i="22"/>
  <c r="CF28" i="22" s="1"/>
  <c r="BZ29" i="22"/>
  <c r="BZ30" i="22"/>
  <c r="BZ31" i="22"/>
  <c r="BZ32" i="22"/>
  <c r="BZ33" i="22"/>
  <c r="CF33" i="22" s="1"/>
  <c r="BZ34" i="22"/>
  <c r="BZ35" i="22"/>
  <c r="BZ36" i="22"/>
  <c r="BZ37" i="22"/>
  <c r="BZ38" i="22"/>
  <c r="BZ39" i="22"/>
  <c r="BZ40" i="22"/>
  <c r="CF40" i="22" s="1"/>
  <c r="BZ41" i="22"/>
  <c r="BZ42" i="22"/>
  <c r="BZ43" i="22"/>
  <c r="BZ44" i="22"/>
  <c r="BZ45" i="22"/>
  <c r="CF45" i="22" s="1"/>
  <c r="BZ46" i="22"/>
  <c r="BZ47" i="22"/>
  <c r="BZ48" i="22"/>
  <c r="BZ49" i="22"/>
  <c r="BZ50" i="22"/>
  <c r="BZ51" i="22"/>
  <c r="BZ52" i="22"/>
  <c r="CF52" i="22" s="1"/>
  <c r="BZ53" i="22"/>
  <c r="BZ54" i="22"/>
  <c r="BZ55" i="22"/>
  <c r="BZ56" i="22"/>
  <c r="BZ57" i="22"/>
  <c r="CF57" i="22" s="1"/>
  <c r="BZ58" i="22"/>
  <c r="BZ59" i="22"/>
  <c r="BZ60" i="22"/>
  <c r="BZ61" i="22"/>
  <c r="BZ62" i="22"/>
  <c r="BZ63" i="22"/>
  <c r="BZ64" i="22"/>
  <c r="CF64" i="22" s="1"/>
  <c r="BZ65" i="22"/>
  <c r="BZ66" i="22"/>
  <c r="BZ67" i="22"/>
  <c r="BZ68" i="22"/>
  <c r="BZ69" i="22"/>
  <c r="CF69" i="22" s="1"/>
  <c r="BZ70" i="22"/>
  <c r="BZ71" i="22"/>
  <c r="BZ72" i="22"/>
  <c r="BZ73" i="22"/>
  <c r="BZ74" i="22"/>
  <c r="BZ75" i="22"/>
  <c r="BZ76" i="22"/>
  <c r="CF76" i="22" s="1"/>
  <c r="BZ77" i="22"/>
  <c r="BZ78" i="22"/>
  <c r="BZ79" i="22"/>
  <c r="BZ80" i="22"/>
  <c r="BZ81" i="22"/>
  <c r="CF81" i="22" s="1"/>
  <c r="BZ82" i="22"/>
  <c r="BZ83" i="22"/>
  <c r="BZ84" i="22"/>
  <c r="BZ85" i="22"/>
  <c r="BZ86" i="22"/>
  <c r="BZ87" i="22"/>
  <c r="BZ88" i="22"/>
  <c r="CF88" i="22" s="1"/>
  <c r="BZ89" i="22"/>
  <c r="BZ90" i="22"/>
  <c r="BZ91" i="22"/>
  <c r="BZ92" i="22"/>
  <c r="BZ93" i="22"/>
  <c r="CF93" i="22" s="1"/>
  <c r="BZ94" i="22"/>
  <c r="BZ95" i="22"/>
  <c r="BZ96" i="22"/>
  <c r="BZ97" i="22"/>
  <c r="BZ98" i="22"/>
  <c r="BZ99" i="22"/>
  <c r="BZ100" i="22"/>
  <c r="CF100" i="22" s="1"/>
  <c r="BZ101" i="22"/>
  <c r="BZ102" i="22"/>
  <c r="BZ103" i="22"/>
  <c r="BZ104" i="22"/>
  <c r="BZ105" i="22"/>
  <c r="CF105" i="22" s="1"/>
  <c r="BZ106" i="22"/>
  <c r="BZ107" i="22"/>
  <c r="BZ108" i="22"/>
  <c r="BZ109" i="22"/>
  <c r="BZ110" i="22"/>
  <c r="BZ111" i="22"/>
  <c r="BZ112" i="22"/>
  <c r="CF112" i="22" s="1"/>
  <c r="BZ113" i="22"/>
  <c r="BZ114" i="22"/>
  <c r="BZ115" i="22"/>
  <c r="BZ116" i="22"/>
  <c r="BZ117" i="22"/>
  <c r="CF117" i="22" s="1"/>
  <c r="BZ118" i="22"/>
  <c r="BZ119" i="22"/>
  <c r="BZ120" i="22"/>
  <c r="BZ121" i="22"/>
  <c r="BZ122" i="22"/>
  <c r="BZ123" i="22"/>
  <c r="BZ124" i="22"/>
  <c r="CF124" i="22" s="1"/>
  <c r="BZ125" i="22"/>
  <c r="BZ126" i="22"/>
  <c r="BZ127" i="22"/>
  <c r="BZ128" i="22"/>
  <c r="BZ129" i="22"/>
  <c r="CF129" i="22" s="1"/>
  <c r="BZ130" i="22"/>
  <c r="BZ131" i="22"/>
  <c r="BZ132" i="22"/>
  <c r="BZ133" i="22"/>
  <c r="BZ134" i="22"/>
  <c r="BZ135" i="22"/>
  <c r="BZ136" i="22"/>
  <c r="CF136" i="22" s="1"/>
  <c r="BZ137" i="22"/>
  <c r="BZ138" i="22"/>
  <c r="BZ139" i="22"/>
  <c r="BZ140" i="22"/>
  <c r="BZ141" i="22"/>
  <c r="CF141" i="22" s="1"/>
  <c r="BZ142" i="22"/>
  <c r="BZ143" i="22"/>
  <c r="BZ144" i="22"/>
  <c r="BZ145" i="22"/>
  <c r="BZ146" i="22"/>
  <c r="BZ147" i="22"/>
  <c r="BZ148" i="22"/>
  <c r="CF148" i="22" s="1"/>
  <c r="BZ149" i="22"/>
  <c r="BZ150" i="22"/>
  <c r="BZ151" i="22"/>
  <c r="BZ152" i="22"/>
  <c r="BZ153" i="22"/>
  <c r="CF153" i="22" s="1"/>
  <c r="BZ154" i="22"/>
  <c r="BZ155" i="22"/>
  <c r="BZ156" i="22"/>
  <c r="BZ157" i="22"/>
  <c r="BZ158" i="22"/>
  <c r="BZ159" i="22"/>
  <c r="BZ160" i="22"/>
  <c r="CF160" i="22" s="1"/>
  <c r="BZ161" i="22"/>
  <c r="BZ162" i="22"/>
  <c r="BZ163" i="22"/>
  <c r="BZ164" i="22"/>
  <c r="BZ165" i="22"/>
  <c r="CF165" i="22" s="1"/>
  <c r="BZ166" i="22"/>
  <c r="BZ167" i="22"/>
  <c r="BZ168" i="22"/>
  <c r="BZ169" i="22"/>
  <c r="BZ170" i="22"/>
  <c r="BZ171" i="22"/>
  <c r="BZ172" i="22"/>
  <c r="CF172" i="22" s="1"/>
  <c r="BZ173" i="22"/>
  <c r="BZ174" i="22"/>
  <c r="BZ175" i="22"/>
  <c r="BZ176" i="22"/>
  <c r="BZ177" i="22"/>
  <c r="CF177" i="22" s="1"/>
  <c r="BZ178" i="22"/>
  <c r="BZ179" i="22"/>
  <c r="BZ180" i="22"/>
  <c r="BZ181" i="22"/>
  <c r="BZ182" i="22"/>
  <c r="BZ183" i="22"/>
  <c r="BZ184" i="22"/>
  <c r="CF184" i="22" s="1"/>
  <c r="BZ185" i="22"/>
  <c r="BZ186" i="22"/>
  <c r="BZ187" i="22"/>
  <c r="BZ188" i="22"/>
  <c r="BZ189" i="22"/>
  <c r="CF189" i="22" s="1"/>
  <c r="BZ190" i="22"/>
  <c r="BZ191" i="22"/>
  <c r="BZ192" i="22"/>
  <c r="BZ193" i="22"/>
  <c r="BZ194" i="22"/>
  <c r="BZ195" i="22"/>
  <c r="BZ196" i="22"/>
  <c r="CF196" i="22" s="1"/>
  <c r="BZ197" i="22"/>
  <c r="BZ198" i="22"/>
  <c r="BZ199" i="22"/>
  <c r="BZ200" i="22"/>
  <c r="BZ201" i="22"/>
  <c r="CF201" i="22" s="1"/>
  <c r="BZ202" i="22"/>
  <c r="BZ203" i="22"/>
  <c r="BZ204" i="22"/>
  <c r="BZ205" i="22"/>
  <c r="BZ206" i="22"/>
  <c r="BZ207" i="22"/>
  <c r="BZ208" i="22"/>
  <c r="CF208" i="22" s="1"/>
  <c r="BZ209" i="22"/>
  <c r="BZ210" i="22"/>
  <c r="BZ211" i="22"/>
  <c r="BZ212" i="22"/>
  <c r="BZ213" i="22"/>
  <c r="CF213" i="22" s="1"/>
  <c r="BZ214" i="22"/>
  <c r="BZ215" i="22"/>
  <c r="BZ216" i="22"/>
  <c r="BZ217" i="22"/>
  <c r="BZ218" i="22"/>
  <c r="BZ219" i="22"/>
  <c r="BZ220" i="22"/>
  <c r="CF220" i="22" s="1"/>
  <c r="BZ221" i="22"/>
  <c r="BZ222" i="22"/>
  <c r="BZ223" i="22"/>
  <c r="BZ224" i="22"/>
  <c r="BZ225" i="22"/>
  <c r="CF225" i="22" s="1"/>
  <c r="BZ226" i="22"/>
  <c r="BZ227" i="22"/>
  <c r="BZ228" i="22"/>
  <c r="BZ229" i="22"/>
  <c r="BZ230" i="22"/>
  <c r="BZ231" i="22"/>
  <c r="BZ232" i="22"/>
  <c r="CF232" i="22" s="1"/>
  <c r="BZ233" i="22"/>
  <c r="BZ234" i="22"/>
  <c r="BZ235" i="22"/>
  <c r="BZ236" i="22"/>
  <c r="BZ237" i="22"/>
  <c r="CF237" i="22" s="1"/>
  <c r="BZ238" i="22"/>
  <c r="BZ239" i="22"/>
  <c r="BZ240" i="22"/>
  <c r="BZ241" i="22"/>
  <c r="BZ242" i="22"/>
  <c r="BZ243" i="22"/>
  <c r="BZ244" i="22"/>
  <c r="CF244" i="22" s="1"/>
  <c r="BZ245" i="22"/>
  <c r="BZ246" i="22"/>
  <c r="BZ247" i="22"/>
  <c r="BZ248" i="22"/>
  <c r="BZ249" i="22"/>
  <c r="CF249" i="22" s="1"/>
  <c r="BZ250" i="22"/>
  <c r="BZ251" i="22"/>
  <c r="BZ252" i="22"/>
  <c r="BZ253" i="22"/>
  <c r="BZ254" i="22"/>
  <c r="BZ255" i="22"/>
  <c r="BZ256" i="22"/>
  <c r="CF256" i="22" s="1"/>
  <c r="BZ257" i="22"/>
  <c r="BZ258" i="22"/>
  <c r="BZ259" i="22"/>
  <c r="BZ260" i="22"/>
  <c r="BZ261" i="22"/>
  <c r="CF261" i="22" s="1"/>
  <c r="BZ262" i="22"/>
  <c r="BZ263" i="22"/>
  <c r="BZ264" i="22"/>
  <c r="BZ265" i="22"/>
  <c r="BZ266" i="22"/>
  <c r="BZ267" i="22"/>
  <c r="BZ268" i="22"/>
  <c r="CF268" i="22" s="1"/>
  <c r="BZ269" i="22"/>
  <c r="BZ270" i="22"/>
  <c r="BZ271" i="22"/>
  <c r="BZ272" i="22"/>
  <c r="BZ273" i="22"/>
  <c r="CF273" i="22" s="1"/>
  <c r="BZ274" i="22"/>
  <c r="BZ275" i="22"/>
  <c r="BZ276" i="22"/>
  <c r="BZ277" i="22"/>
  <c r="BZ278" i="22"/>
  <c r="BZ279" i="22"/>
  <c r="BZ280" i="22"/>
  <c r="CF280" i="22" s="1"/>
  <c r="BZ281" i="22"/>
  <c r="BZ282" i="22"/>
  <c r="BZ283" i="22"/>
  <c r="BZ284" i="22"/>
  <c r="BZ285" i="22"/>
  <c r="CF285" i="22" s="1"/>
  <c r="BZ286" i="22"/>
  <c r="BZ287" i="22"/>
  <c r="BZ288" i="22"/>
  <c r="BZ289" i="22"/>
  <c r="BZ290" i="22"/>
  <c r="BZ291" i="22"/>
  <c r="BZ292" i="22"/>
  <c r="CF292" i="22" s="1"/>
  <c r="BZ293" i="22"/>
  <c r="BZ294" i="22"/>
  <c r="BZ295" i="22"/>
  <c r="BZ296" i="22"/>
  <c r="BZ297" i="22"/>
  <c r="CF297" i="22" s="1"/>
  <c r="BZ298" i="22"/>
  <c r="BZ299" i="22"/>
  <c r="BZ300" i="22"/>
  <c r="BZ301" i="22"/>
  <c r="BZ302" i="22"/>
  <c r="BZ303" i="22"/>
  <c r="BZ304" i="22"/>
  <c r="CF304" i="22" s="1"/>
  <c r="BZ305" i="22"/>
  <c r="BZ306" i="22"/>
  <c r="BZ307" i="22"/>
  <c r="BZ308" i="22"/>
  <c r="BZ309" i="22"/>
  <c r="CF309" i="22" s="1"/>
  <c r="BZ310" i="22"/>
  <c r="BZ311" i="22"/>
  <c r="BZ312" i="22"/>
  <c r="BZ313" i="22"/>
  <c r="BZ314" i="22"/>
  <c r="BZ315" i="22"/>
  <c r="BZ316" i="22"/>
  <c r="CF316" i="22" s="1"/>
  <c r="BZ317" i="22"/>
  <c r="BZ318" i="22"/>
  <c r="BZ319" i="22"/>
  <c r="BZ320" i="22"/>
  <c r="BZ321" i="22"/>
  <c r="CF321" i="22" s="1"/>
  <c r="BZ322" i="22"/>
  <c r="BZ323" i="22"/>
  <c r="BZ324" i="22"/>
  <c r="BZ325" i="22"/>
  <c r="BZ326" i="22"/>
  <c r="BZ327" i="22"/>
  <c r="BZ328" i="22"/>
  <c r="CF328" i="22" s="1"/>
  <c r="BZ329" i="22"/>
  <c r="BZ330" i="22"/>
  <c r="BZ331" i="22"/>
  <c r="BZ332" i="22"/>
  <c r="BZ333" i="22"/>
  <c r="CF333" i="22" s="1"/>
  <c r="BZ334" i="22"/>
  <c r="BZ335" i="22"/>
  <c r="BZ336" i="22"/>
  <c r="BZ337" i="22"/>
  <c r="BZ338" i="22"/>
  <c r="BZ339" i="22"/>
  <c r="BZ340" i="22"/>
  <c r="CF340" i="22" s="1"/>
  <c r="BZ341" i="22"/>
  <c r="BZ342" i="22"/>
  <c r="BZ343" i="22"/>
  <c r="BZ344" i="22"/>
  <c r="BZ345" i="22"/>
  <c r="CF345" i="22" s="1"/>
  <c r="BZ346" i="22"/>
  <c r="BZ347" i="22"/>
  <c r="BZ348" i="22"/>
  <c r="BZ349" i="22"/>
  <c r="BZ350" i="22"/>
  <c r="BZ351" i="22"/>
  <c r="BZ352" i="22"/>
  <c r="CF352" i="22" s="1"/>
  <c r="BZ353" i="22"/>
  <c r="BZ354" i="22"/>
  <c r="BZ355" i="22"/>
  <c r="BZ356" i="22"/>
  <c r="BZ357" i="22"/>
  <c r="CF357" i="22" s="1"/>
  <c r="BZ358" i="22"/>
  <c r="BZ359" i="22"/>
  <c r="BZ360" i="22"/>
  <c r="BZ361" i="22"/>
  <c r="BZ362" i="22"/>
  <c r="BZ363" i="22"/>
  <c r="BZ364" i="22"/>
  <c r="CF364" i="22" s="1"/>
  <c r="BZ365" i="22"/>
  <c r="BZ366" i="22"/>
  <c r="BZ367" i="22"/>
  <c r="BZ368" i="22"/>
  <c r="BZ369" i="22"/>
  <c r="CF369" i="22" s="1"/>
  <c r="BZ370" i="22"/>
  <c r="BZ371" i="22"/>
  <c r="BZ372" i="22"/>
  <c r="BZ373" i="22"/>
  <c r="BZ374" i="22"/>
  <c r="BZ375" i="22"/>
  <c r="BZ376" i="22"/>
  <c r="CF376" i="22" s="1"/>
  <c r="BZ377" i="22"/>
  <c r="BZ378" i="22"/>
  <c r="BZ379" i="22"/>
  <c r="BZ380" i="22"/>
  <c r="BZ381" i="22"/>
  <c r="CF381" i="22" s="1"/>
  <c r="BZ382" i="22"/>
  <c r="BZ383" i="22"/>
  <c r="BZ384" i="22"/>
  <c r="BZ385" i="22"/>
  <c r="BZ386" i="22"/>
  <c r="BZ387" i="22"/>
  <c r="BZ388" i="22"/>
  <c r="CF388" i="22" s="1"/>
  <c r="BZ389" i="22"/>
  <c r="BZ390" i="22"/>
  <c r="BZ391" i="22"/>
  <c r="BZ392" i="22"/>
  <c r="BZ393" i="22"/>
  <c r="CF393" i="22" s="1"/>
  <c r="BZ394" i="22"/>
  <c r="BZ395" i="22"/>
  <c r="BZ396" i="22"/>
  <c r="BZ397" i="22"/>
  <c r="BZ398" i="22"/>
  <c r="BZ399" i="22"/>
  <c r="BZ400" i="22"/>
  <c r="CF400" i="22" s="1"/>
  <c r="BZ401" i="22"/>
  <c r="BZ402" i="22"/>
  <c r="BZ403" i="22"/>
  <c r="BZ404" i="22"/>
  <c r="BZ405" i="22"/>
  <c r="CF405" i="22" s="1"/>
  <c r="BZ406" i="22"/>
  <c r="BZ407" i="22"/>
  <c r="BZ408" i="22"/>
  <c r="BY2" i="22"/>
  <c r="BY3" i="22"/>
  <c r="BY4" i="22"/>
  <c r="BY5" i="22"/>
  <c r="BY6" i="22"/>
  <c r="BY7" i="22"/>
  <c r="BY8" i="22"/>
  <c r="BY9" i="22"/>
  <c r="BY10" i="22"/>
  <c r="BY11" i="22"/>
  <c r="BY12" i="22"/>
  <c r="BY13" i="22"/>
  <c r="BY14" i="22"/>
  <c r="BY15" i="22"/>
  <c r="BY16" i="22"/>
  <c r="BY17" i="22"/>
  <c r="BY18" i="22"/>
  <c r="BY19" i="22"/>
  <c r="BY20" i="22"/>
  <c r="BY21" i="22"/>
  <c r="BY22" i="22"/>
  <c r="BY23" i="22"/>
  <c r="BY24" i="22"/>
  <c r="BY25" i="22"/>
  <c r="BY26" i="22"/>
  <c r="BY27" i="22"/>
  <c r="BY28" i="22"/>
  <c r="BY29" i="22"/>
  <c r="BY30" i="22"/>
  <c r="BY31" i="22"/>
  <c r="BY32" i="22"/>
  <c r="BY33" i="22"/>
  <c r="BY34" i="22"/>
  <c r="BY35" i="22"/>
  <c r="BY36" i="22"/>
  <c r="BY37" i="22"/>
  <c r="BY38" i="22"/>
  <c r="BY39" i="22"/>
  <c r="BY40" i="22"/>
  <c r="BY41" i="22"/>
  <c r="BY42" i="22"/>
  <c r="BY43" i="22"/>
  <c r="BY44" i="22"/>
  <c r="BY45" i="22"/>
  <c r="BY46" i="22"/>
  <c r="BY47" i="22"/>
  <c r="BY48" i="22"/>
  <c r="BY49" i="22"/>
  <c r="BY50" i="22"/>
  <c r="BY51" i="22"/>
  <c r="BY52" i="22"/>
  <c r="BY53" i="22"/>
  <c r="BY54" i="22"/>
  <c r="BY55" i="22"/>
  <c r="BY56" i="22"/>
  <c r="BY57" i="22"/>
  <c r="BY58" i="22"/>
  <c r="BY59" i="22"/>
  <c r="BY60" i="22"/>
  <c r="BY61" i="22"/>
  <c r="BY62" i="22"/>
  <c r="BY63" i="22"/>
  <c r="BY64" i="22"/>
  <c r="BY65" i="22"/>
  <c r="BY66" i="22"/>
  <c r="BY67" i="22"/>
  <c r="BY68" i="22"/>
  <c r="BY69" i="22"/>
  <c r="BY70" i="22"/>
  <c r="BY71" i="22"/>
  <c r="BY72" i="22"/>
  <c r="BY73" i="22"/>
  <c r="BY74" i="22"/>
  <c r="BY75" i="22"/>
  <c r="BY76" i="22"/>
  <c r="BY77" i="22"/>
  <c r="BY78" i="22"/>
  <c r="BY79" i="22"/>
  <c r="BY80" i="22"/>
  <c r="BY81" i="22"/>
  <c r="BY82" i="22"/>
  <c r="BY83" i="22"/>
  <c r="BY84" i="22"/>
  <c r="BY85" i="22"/>
  <c r="BY86" i="22"/>
  <c r="BY87" i="22"/>
  <c r="BY88" i="22"/>
  <c r="BY89" i="22"/>
  <c r="BY90" i="22"/>
  <c r="BY91" i="22"/>
  <c r="BY92" i="22"/>
  <c r="BY93" i="22"/>
  <c r="BY94" i="22"/>
  <c r="BY95" i="22"/>
  <c r="BY96" i="22"/>
  <c r="BY97" i="22"/>
  <c r="BY98" i="22"/>
  <c r="BY99" i="22"/>
  <c r="BY100" i="22"/>
  <c r="BY101" i="22"/>
  <c r="BY102" i="22"/>
  <c r="BY103" i="22"/>
  <c r="BY104" i="22"/>
  <c r="BY105" i="22"/>
  <c r="BY106" i="22"/>
  <c r="BY107" i="22"/>
  <c r="BY108" i="22"/>
  <c r="BY109" i="22"/>
  <c r="BY110" i="22"/>
  <c r="BY111" i="22"/>
  <c r="BY112" i="22"/>
  <c r="BY113" i="22"/>
  <c r="BY114" i="22"/>
  <c r="BY115" i="22"/>
  <c r="BY116" i="22"/>
  <c r="BY117" i="22"/>
  <c r="BY118" i="22"/>
  <c r="BY119" i="22"/>
  <c r="BY120" i="22"/>
  <c r="BY121" i="22"/>
  <c r="BY122" i="22"/>
  <c r="BY123" i="22"/>
  <c r="BY124" i="22"/>
  <c r="BY125" i="22"/>
  <c r="BY126" i="22"/>
  <c r="BY127" i="22"/>
  <c r="BY128" i="22"/>
  <c r="BY129" i="22"/>
  <c r="BY130" i="22"/>
  <c r="BY131" i="22"/>
  <c r="BY132" i="22"/>
  <c r="BY133" i="22"/>
  <c r="BY134" i="22"/>
  <c r="BY135" i="22"/>
  <c r="BY136" i="22"/>
  <c r="BY137" i="22"/>
  <c r="BY138" i="22"/>
  <c r="BY139" i="22"/>
  <c r="BY140" i="22"/>
  <c r="BY141" i="22"/>
  <c r="BY142" i="22"/>
  <c r="BY143" i="22"/>
  <c r="BY144" i="22"/>
  <c r="BY145" i="22"/>
  <c r="BY146" i="22"/>
  <c r="BY147" i="22"/>
  <c r="BY148" i="22"/>
  <c r="BY149" i="22"/>
  <c r="BY150" i="22"/>
  <c r="BY151" i="22"/>
  <c r="BY152" i="22"/>
  <c r="BY153" i="22"/>
  <c r="BY154" i="22"/>
  <c r="BY155" i="22"/>
  <c r="BY156" i="22"/>
  <c r="BY157" i="22"/>
  <c r="BY158" i="22"/>
  <c r="BY159" i="22"/>
  <c r="BY160" i="22"/>
  <c r="BY161" i="22"/>
  <c r="BY162" i="22"/>
  <c r="BY163" i="22"/>
  <c r="BY164" i="22"/>
  <c r="BY165" i="22"/>
  <c r="BY166" i="22"/>
  <c r="BY167" i="22"/>
  <c r="BY168" i="22"/>
  <c r="BY169" i="22"/>
  <c r="BY170" i="22"/>
  <c r="BY171" i="22"/>
  <c r="BY172" i="22"/>
  <c r="BY173" i="22"/>
  <c r="BY174" i="22"/>
  <c r="BY175" i="22"/>
  <c r="BY176" i="22"/>
  <c r="BY177" i="22"/>
  <c r="BY178" i="22"/>
  <c r="BY179" i="22"/>
  <c r="BY180" i="22"/>
  <c r="BY181" i="22"/>
  <c r="BY182" i="22"/>
  <c r="BY183" i="22"/>
  <c r="BY184" i="22"/>
  <c r="BY185" i="22"/>
  <c r="BY186" i="22"/>
  <c r="BY187" i="22"/>
  <c r="BY188" i="22"/>
  <c r="BY189" i="22"/>
  <c r="BY190" i="22"/>
  <c r="BY191" i="22"/>
  <c r="BY192" i="22"/>
  <c r="BY193" i="22"/>
  <c r="BY194" i="22"/>
  <c r="BY195" i="22"/>
  <c r="BY196" i="22"/>
  <c r="BY197" i="22"/>
  <c r="BY198" i="22"/>
  <c r="BY199" i="22"/>
  <c r="BY200" i="22"/>
  <c r="BY201" i="22"/>
  <c r="BY202" i="22"/>
  <c r="BY203" i="22"/>
  <c r="BY204" i="22"/>
  <c r="BY205" i="22"/>
  <c r="BY206" i="22"/>
  <c r="BY207" i="22"/>
  <c r="BY208" i="22"/>
  <c r="BY209" i="22"/>
  <c r="BY210" i="22"/>
  <c r="BY211" i="22"/>
  <c r="BY212" i="22"/>
  <c r="BY213" i="22"/>
  <c r="BY214" i="22"/>
  <c r="BY215" i="22"/>
  <c r="BY216" i="22"/>
  <c r="BY217" i="22"/>
  <c r="BY218" i="22"/>
  <c r="BY219" i="22"/>
  <c r="BY220" i="22"/>
  <c r="BY221" i="22"/>
  <c r="BY222" i="22"/>
  <c r="BY223" i="22"/>
  <c r="BY224" i="22"/>
  <c r="BY225" i="22"/>
  <c r="BY226" i="22"/>
  <c r="BY227" i="22"/>
  <c r="BY228" i="22"/>
  <c r="BY229" i="22"/>
  <c r="BY230" i="22"/>
  <c r="BY231" i="22"/>
  <c r="BY232" i="22"/>
  <c r="BY233" i="22"/>
  <c r="BY234" i="22"/>
  <c r="BY235" i="22"/>
  <c r="BY236" i="22"/>
  <c r="BY237" i="22"/>
  <c r="BY238" i="22"/>
  <c r="BY239" i="22"/>
  <c r="BY240" i="22"/>
  <c r="BY241" i="22"/>
  <c r="BY242" i="22"/>
  <c r="BY243" i="22"/>
  <c r="BY244" i="22"/>
  <c r="BY245" i="22"/>
  <c r="BY246" i="22"/>
  <c r="BY247" i="22"/>
  <c r="BY248" i="22"/>
  <c r="BY249" i="22"/>
  <c r="BY250" i="22"/>
  <c r="BY251" i="22"/>
  <c r="BY252" i="22"/>
  <c r="BY253" i="22"/>
  <c r="BY254" i="22"/>
  <c r="BY255" i="22"/>
  <c r="BY256" i="22"/>
  <c r="BY257" i="22"/>
  <c r="BY258" i="22"/>
  <c r="BY259" i="22"/>
  <c r="BY260" i="22"/>
  <c r="BY261" i="22"/>
  <c r="BY262" i="22"/>
  <c r="BY263" i="22"/>
  <c r="BY264" i="22"/>
  <c r="BY265" i="22"/>
  <c r="BY266" i="22"/>
  <c r="BY267" i="22"/>
  <c r="BY268" i="22"/>
  <c r="BY269" i="22"/>
  <c r="BY270" i="22"/>
  <c r="BY271" i="22"/>
  <c r="BY272" i="22"/>
  <c r="BY273" i="22"/>
  <c r="BY274" i="22"/>
  <c r="BY275" i="22"/>
  <c r="BY276" i="22"/>
  <c r="BY277" i="22"/>
  <c r="BY278" i="22"/>
  <c r="BY279" i="22"/>
  <c r="BY280" i="22"/>
  <c r="BY281" i="22"/>
  <c r="BY282" i="22"/>
  <c r="BY283" i="22"/>
  <c r="BY284" i="22"/>
  <c r="BY285" i="22"/>
  <c r="BY286" i="22"/>
  <c r="BY287" i="22"/>
  <c r="BY288" i="22"/>
  <c r="BY289" i="22"/>
  <c r="BY290" i="22"/>
  <c r="BY291" i="22"/>
  <c r="BY292" i="22"/>
  <c r="BY293" i="22"/>
  <c r="BY294" i="22"/>
  <c r="BY295" i="22"/>
  <c r="BY296" i="22"/>
  <c r="BY297" i="22"/>
  <c r="BY298" i="22"/>
  <c r="BY299" i="22"/>
  <c r="BY300" i="22"/>
  <c r="BY301" i="22"/>
  <c r="BY302" i="22"/>
  <c r="BY303" i="22"/>
  <c r="BY304" i="22"/>
  <c r="BY305" i="22"/>
  <c r="BY306" i="22"/>
  <c r="BY307" i="22"/>
  <c r="BY308" i="22"/>
  <c r="BY309" i="22"/>
  <c r="BY310" i="22"/>
  <c r="BY311" i="22"/>
  <c r="BY312" i="22"/>
  <c r="BY313" i="22"/>
  <c r="BY314" i="22"/>
  <c r="BY315" i="22"/>
  <c r="BY316" i="22"/>
  <c r="BY317" i="22"/>
  <c r="BY318" i="22"/>
  <c r="BY319" i="22"/>
  <c r="BY320" i="22"/>
  <c r="BY321" i="22"/>
  <c r="BY322" i="22"/>
  <c r="BY323" i="22"/>
  <c r="BY324" i="22"/>
  <c r="BY325" i="22"/>
  <c r="BY326" i="22"/>
  <c r="BY327" i="22"/>
  <c r="BY328" i="22"/>
  <c r="BY329" i="22"/>
  <c r="BY330" i="22"/>
  <c r="BY331" i="22"/>
  <c r="BY332" i="22"/>
  <c r="BY333" i="22"/>
  <c r="BY334" i="22"/>
  <c r="BY335" i="22"/>
  <c r="BY336" i="22"/>
  <c r="BY337" i="22"/>
  <c r="BY338" i="22"/>
  <c r="BY339" i="22"/>
  <c r="BY340" i="22"/>
  <c r="BY341" i="22"/>
  <c r="BY342" i="22"/>
  <c r="BY343" i="22"/>
  <c r="BY344" i="22"/>
  <c r="BY345" i="22"/>
  <c r="BY346" i="22"/>
  <c r="BY347" i="22"/>
  <c r="BY348" i="22"/>
  <c r="BY349" i="22"/>
  <c r="BY350" i="22"/>
  <c r="BY351" i="22"/>
  <c r="BY352" i="22"/>
  <c r="BY353" i="22"/>
  <c r="BY354" i="22"/>
  <c r="BY355" i="22"/>
  <c r="BY356" i="22"/>
  <c r="BY357" i="22"/>
  <c r="BY358" i="22"/>
  <c r="BY359" i="22"/>
  <c r="BY360" i="22"/>
  <c r="BY361" i="22"/>
  <c r="BY362" i="22"/>
  <c r="BY363" i="22"/>
  <c r="BY364" i="22"/>
  <c r="BY365" i="22"/>
  <c r="BY366" i="22"/>
  <c r="BY367" i="22"/>
  <c r="BY368" i="22"/>
  <c r="BY369" i="22"/>
  <c r="BY370" i="22"/>
  <c r="BY371" i="22"/>
  <c r="BY372" i="22"/>
  <c r="BY373" i="22"/>
  <c r="BY374" i="22"/>
  <c r="BY375" i="22"/>
  <c r="BY376" i="22"/>
  <c r="BY377" i="22"/>
  <c r="BY378" i="22"/>
  <c r="BY379" i="22"/>
  <c r="BY380" i="22"/>
  <c r="BY381" i="22"/>
  <c r="BY382" i="22"/>
  <c r="BY383" i="22"/>
  <c r="BY384" i="22"/>
  <c r="BY385" i="22"/>
  <c r="BY386" i="22"/>
  <c r="BY387" i="22"/>
  <c r="BY388" i="22"/>
  <c r="BY389" i="22"/>
  <c r="BY390" i="22"/>
  <c r="BY391" i="22"/>
  <c r="BY392" i="22"/>
  <c r="BY393" i="22"/>
  <c r="BY394" i="22"/>
  <c r="BY395" i="22"/>
  <c r="BY396" i="22"/>
  <c r="BY397" i="22"/>
  <c r="BY398" i="22"/>
  <c r="BY399" i="22"/>
  <c r="BY400" i="22"/>
  <c r="BY401" i="22"/>
  <c r="BY402" i="22"/>
  <c r="BY403" i="22"/>
  <c r="BY404" i="22"/>
  <c r="BY405" i="22"/>
  <c r="BY406" i="22"/>
  <c r="BY407" i="22"/>
  <c r="BY408" i="22"/>
  <c r="BX2" i="22"/>
  <c r="BX3" i="22"/>
  <c r="BX4" i="22"/>
  <c r="BX5" i="22"/>
  <c r="BX6" i="22"/>
  <c r="BX7" i="22"/>
  <c r="BX8" i="22"/>
  <c r="BX9" i="22"/>
  <c r="BX10" i="22"/>
  <c r="BX11" i="22"/>
  <c r="BX12" i="22"/>
  <c r="BX13" i="22"/>
  <c r="BX14" i="22"/>
  <c r="BX15" i="22"/>
  <c r="BX16" i="22"/>
  <c r="BX17" i="22"/>
  <c r="BX18" i="22"/>
  <c r="BX19" i="22"/>
  <c r="BX20" i="22"/>
  <c r="BX21" i="22"/>
  <c r="BX22" i="22"/>
  <c r="BX23" i="22"/>
  <c r="BX24" i="22"/>
  <c r="BX25" i="22"/>
  <c r="BX26" i="22"/>
  <c r="BX27" i="22"/>
  <c r="BX28" i="22"/>
  <c r="BX29" i="22"/>
  <c r="BX30" i="22"/>
  <c r="BX31" i="22"/>
  <c r="BX32" i="22"/>
  <c r="BX33" i="22"/>
  <c r="BX34" i="22"/>
  <c r="BX35" i="22"/>
  <c r="BX36" i="22"/>
  <c r="BX37" i="22"/>
  <c r="BX38" i="22"/>
  <c r="BX39" i="22"/>
  <c r="BX40" i="22"/>
  <c r="BX41" i="22"/>
  <c r="BX42" i="22"/>
  <c r="BX43" i="22"/>
  <c r="BX44" i="22"/>
  <c r="BX45" i="22"/>
  <c r="BX46" i="22"/>
  <c r="BX47" i="22"/>
  <c r="BX48" i="22"/>
  <c r="BX49" i="22"/>
  <c r="BX50" i="22"/>
  <c r="BX51" i="22"/>
  <c r="BX52" i="22"/>
  <c r="BX53" i="22"/>
  <c r="BX54" i="22"/>
  <c r="BX55" i="22"/>
  <c r="BX56" i="22"/>
  <c r="BX57" i="22"/>
  <c r="BX58" i="22"/>
  <c r="BX59" i="22"/>
  <c r="BX60" i="22"/>
  <c r="BX61" i="22"/>
  <c r="BX62" i="22"/>
  <c r="BX63" i="22"/>
  <c r="BX64" i="22"/>
  <c r="BX65" i="22"/>
  <c r="BX66" i="22"/>
  <c r="BX67" i="22"/>
  <c r="BX68" i="22"/>
  <c r="BX69" i="22"/>
  <c r="BX70" i="22"/>
  <c r="BX71" i="22"/>
  <c r="BX72" i="22"/>
  <c r="BX73" i="22"/>
  <c r="BX74" i="22"/>
  <c r="BX75" i="22"/>
  <c r="BX76" i="22"/>
  <c r="BX77" i="22"/>
  <c r="BX78" i="22"/>
  <c r="BX79" i="22"/>
  <c r="BX80" i="22"/>
  <c r="BX81" i="22"/>
  <c r="BX82" i="22"/>
  <c r="BX83" i="22"/>
  <c r="BX84" i="22"/>
  <c r="BX85" i="22"/>
  <c r="BX86" i="22"/>
  <c r="BX87" i="22"/>
  <c r="BX88" i="22"/>
  <c r="BX89" i="22"/>
  <c r="BX90" i="22"/>
  <c r="BX91" i="22"/>
  <c r="BX92" i="22"/>
  <c r="BX93" i="22"/>
  <c r="BX94" i="22"/>
  <c r="BX95" i="22"/>
  <c r="BX96" i="22"/>
  <c r="BX97" i="22"/>
  <c r="BX98" i="22"/>
  <c r="BX99" i="22"/>
  <c r="BX100" i="22"/>
  <c r="BX101" i="22"/>
  <c r="BX102" i="22"/>
  <c r="BX103" i="22"/>
  <c r="BX104" i="22"/>
  <c r="BX105" i="22"/>
  <c r="BX106" i="22"/>
  <c r="BX107" i="22"/>
  <c r="BX108" i="22"/>
  <c r="BX109" i="22"/>
  <c r="BX110" i="22"/>
  <c r="BX111" i="22"/>
  <c r="BX112" i="22"/>
  <c r="BX113" i="22"/>
  <c r="BX114" i="22"/>
  <c r="BX115" i="22"/>
  <c r="BX116" i="22"/>
  <c r="BX117" i="22"/>
  <c r="BX118" i="22"/>
  <c r="BX119" i="22"/>
  <c r="BX120" i="22"/>
  <c r="BX121" i="22"/>
  <c r="BX122" i="22"/>
  <c r="BX123" i="22"/>
  <c r="BX124" i="22"/>
  <c r="BX125" i="22"/>
  <c r="BX126" i="22"/>
  <c r="BX127" i="22"/>
  <c r="BX128" i="22"/>
  <c r="BX129" i="22"/>
  <c r="BX130" i="22"/>
  <c r="BX131" i="22"/>
  <c r="BX132" i="22"/>
  <c r="BX133" i="22"/>
  <c r="BX134" i="22"/>
  <c r="BX135" i="22"/>
  <c r="BX136" i="22"/>
  <c r="BX137" i="22"/>
  <c r="BX138" i="22"/>
  <c r="BX139" i="22"/>
  <c r="BX140" i="22"/>
  <c r="BX141" i="22"/>
  <c r="BX142" i="22"/>
  <c r="BX143" i="22"/>
  <c r="BX144" i="22"/>
  <c r="BX145" i="22"/>
  <c r="BX146" i="22"/>
  <c r="BX147" i="22"/>
  <c r="BX148" i="22"/>
  <c r="BX149" i="22"/>
  <c r="BX150" i="22"/>
  <c r="BX151" i="22"/>
  <c r="BX152" i="22"/>
  <c r="BX153" i="22"/>
  <c r="BX154" i="22"/>
  <c r="BX155" i="22"/>
  <c r="BX156" i="22"/>
  <c r="BX157" i="22"/>
  <c r="BX158" i="22"/>
  <c r="BX159" i="22"/>
  <c r="BX160" i="22"/>
  <c r="BX161" i="22"/>
  <c r="BX162" i="22"/>
  <c r="BX163" i="22"/>
  <c r="BX164" i="22"/>
  <c r="BX165" i="22"/>
  <c r="BX166" i="22"/>
  <c r="BX167" i="22"/>
  <c r="BX168" i="22"/>
  <c r="BX169" i="22"/>
  <c r="BX170" i="22"/>
  <c r="BX171" i="22"/>
  <c r="BX172" i="22"/>
  <c r="BX173" i="22"/>
  <c r="BX174" i="22"/>
  <c r="BX175" i="22"/>
  <c r="BX176" i="22"/>
  <c r="BX177" i="22"/>
  <c r="BX178" i="22"/>
  <c r="BX179" i="22"/>
  <c r="BX180" i="22"/>
  <c r="BX181" i="22"/>
  <c r="BX182" i="22"/>
  <c r="BX183" i="22"/>
  <c r="BX184" i="22"/>
  <c r="BX185" i="22"/>
  <c r="BX186" i="22"/>
  <c r="BX187" i="22"/>
  <c r="BX188" i="22"/>
  <c r="BX189" i="22"/>
  <c r="BX190" i="22"/>
  <c r="BX191" i="22"/>
  <c r="BX192" i="22"/>
  <c r="BX193" i="22"/>
  <c r="BX194" i="22"/>
  <c r="BX195" i="22"/>
  <c r="BX196" i="22"/>
  <c r="BX197" i="22"/>
  <c r="BX198" i="22"/>
  <c r="BX199" i="22"/>
  <c r="BX200" i="22"/>
  <c r="BX201" i="22"/>
  <c r="BX202" i="22"/>
  <c r="BX203" i="22"/>
  <c r="BX204" i="22"/>
  <c r="BX205" i="22"/>
  <c r="BX206" i="22"/>
  <c r="BX207" i="22"/>
  <c r="BX208" i="22"/>
  <c r="BX209" i="22"/>
  <c r="BX210" i="22"/>
  <c r="BX211" i="22"/>
  <c r="BX212" i="22"/>
  <c r="BX213" i="22"/>
  <c r="BX214" i="22"/>
  <c r="BX215" i="22"/>
  <c r="BX216" i="22"/>
  <c r="BX217" i="22"/>
  <c r="BX218" i="22"/>
  <c r="BX219" i="22"/>
  <c r="BX220" i="22"/>
  <c r="BX221" i="22"/>
  <c r="BX222" i="22"/>
  <c r="BX223" i="22"/>
  <c r="BX224" i="22"/>
  <c r="BX225" i="22"/>
  <c r="BX226" i="22"/>
  <c r="BX227" i="22"/>
  <c r="BX228" i="22"/>
  <c r="BX229" i="22"/>
  <c r="BX230" i="22"/>
  <c r="BX231" i="22"/>
  <c r="BX232" i="22"/>
  <c r="BX233" i="22"/>
  <c r="BX234" i="22"/>
  <c r="BX235" i="22"/>
  <c r="BX236" i="22"/>
  <c r="BX237" i="22"/>
  <c r="BX238" i="22"/>
  <c r="BX239" i="22"/>
  <c r="BX240" i="22"/>
  <c r="BX241" i="22"/>
  <c r="BX242" i="22"/>
  <c r="BX243" i="22"/>
  <c r="BX244" i="22"/>
  <c r="BX245" i="22"/>
  <c r="BX246" i="22"/>
  <c r="BX247" i="22"/>
  <c r="BX248" i="22"/>
  <c r="BX249" i="22"/>
  <c r="BX250" i="22"/>
  <c r="BX251" i="22"/>
  <c r="BX252" i="22"/>
  <c r="BX253" i="22"/>
  <c r="BX254" i="22"/>
  <c r="BX255" i="22"/>
  <c r="BX256" i="22"/>
  <c r="BX257" i="22"/>
  <c r="BX258" i="22"/>
  <c r="BX259" i="22"/>
  <c r="BX260" i="22"/>
  <c r="BX261" i="22"/>
  <c r="BX262" i="22"/>
  <c r="BX263" i="22"/>
  <c r="BX264" i="22"/>
  <c r="BX265" i="22"/>
  <c r="BX266" i="22"/>
  <c r="BX267" i="22"/>
  <c r="BX268" i="22"/>
  <c r="BX269" i="22"/>
  <c r="BX270" i="22"/>
  <c r="BX271" i="22"/>
  <c r="BX272" i="22"/>
  <c r="BX273" i="22"/>
  <c r="BX274" i="22"/>
  <c r="BX275" i="22"/>
  <c r="BX276" i="22"/>
  <c r="BX277" i="22"/>
  <c r="BX278" i="22"/>
  <c r="BX279" i="22"/>
  <c r="BX280" i="22"/>
  <c r="BX281" i="22"/>
  <c r="BX282" i="22"/>
  <c r="BX283" i="22"/>
  <c r="BX284" i="22"/>
  <c r="BX285" i="22"/>
  <c r="BX286" i="22"/>
  <c r="BX287" i="22"/>
  <c r="BX288" i="22"/>
  <c r="BX289" i="22"/>
  <c r="BX290" i="22"/>
  <c r="BX291" i="22"/>
  <c r="BX292" i="22"/>
  <c r="BX293" i="22"/>
  <c r="BX294" i="22"/>
  <c r="BX295" i="22"/>
  <c r="BX296" i="22"/>
  <c r="BX297" i="22"/>
  <c r="BX298" i="22"/>
  <c r="BX299" i="22"/>
  <c r="BX300" i="22"/>
  <c r="BX301" i="22"/>
  <c r="BX302" i="22"/>
  <c r="BX303" i="22"/>
  <c r="BX304" i="22"/>
  <c r="BX305" i="22"/>
  <c r="BX306" i="22"/>
  <c r="BX307" i="22"/>
  <c r="BX308" i="22"/>
  <c r="BX309" i="22"/>
  <c r="BX310" i="22"/>
  <c r="BX311" i="22"/>
  <c r="BX312" i="22"/>
  <c r="BX313" i="22"/>
  <c r="BX314" i="22"/>
  <c r="BX315" i="22"/>
  <c r="BX316" i="22"/>
  <c r="BX317" i="22"/>
  <c r="BX318" i="22"/>
  <c r="BX319" i="22"/>
  <c r="BX320" i="22"/>
  <c r="BX321" i="22"/>
  <c r="BX322" i="22"/>
  <c r="BX323" i="22"/>
  <c r="BX324" i="22"/>
  <c r="BX325" i="22"/>
  <c r="BX326" i="22"/>
  <c r="BX327" i="22"/>
  <c r="BX328" i="22"/>
  <c r="BX329" i="22"/>
  <c r="BX330" i="22"/>
  <c r="BX331" i="22"/>
  <c r="BX332" i="22"/>
  <c r="BX333" i="22"/>
  <c r="BX334" i="22"/>
  <c r="BX335" i="22"/>
  <c r="BX336" i="22"/>
  <c r="BX337" i="22"/>
  <c r="BX338" i="22"/>
  <c r="BX339" i="22"/>
  <c r="BX340" i="22"/>
  <c r="BX341" i="22"/>
  <c r="BX342" i="22"/>
  <c r="BX343" i="22"/>
  <c r="BX344" i="22"/>
  <c r="BX345" i="22"/>
  <c r="BX346" i="22"/>
  <c r="BX347" i="22"/>
  <c r="BX348" i="22"/>
  <c r="BX349" i="22"/>
  <c r="BX350" i="22"/>
  <c r="BX351" i="22"/>
  <c r="BX352" i="22"/>
  <c r="BX353" i="22"/>
  <c r="BX354" i="22"/>
  <c r="BX355" i="22"/>
  <c r="BX356" i="22"/>
  <c r="BX357" i="22"/>
  <c r="BX358" i="22"/>
  <c r="BX359" i="22"/>
  <c r="BX360" i="22"/>
  <c r="BX361" i="22"/>
  <c r="BX362" i="22"/>
  <c r="BX363" i="22"/>
  <c r="BX364" i="22"/>
  <c r="BX365" i="22"/>
  <c r="BX366" i="22"/>
  <c r="BX367" i="22"/>
  <c r="BX368" i="22"/>
  <c r="BX369" i="22"/>
  <c r="BX370" i="22"/>
  <c r="BX371" i="22"/>
  <c r="BX372" i="22"/>
  <c r="BX373" i="22"/>
  <c r="BX374" i="22"/>
  <c r="BX375" i="22"/>
  <c r="BX376" i="22"/>
  <c r="BX377" i="22"/>
  <c r="BX378" i="22"/>
  <c r="BX379" i="22"/>
  <c r="BX380" i="22"/>
  <c r="BX381" i="22"/>
  <c r="BX382" i="22"/>
  <c r="BX383" i="22"/>
  <c r="BX384" i="22"/>
  <c r="BX385" i="22"/>
  <c r="BX386" i="22"/>
  <c r="BX387" i="22"/>
  <c r="BX388" i="22"/>
  <c r="BX389" i="22"/>
  <c r="BX390" i="22"/>
  <c r="BX391" i="22"/>
  <c r="BX392" i="22"/>
  <c r="BX393" i="22"/>
  <c r="BX394" i="22"/>
  <c r="BX395" i="22"/>
  <c r="BX396" i="22"/>
  <c r="BX397" i="22"/>
  <c r="BX398" i="22"/>
  <c r="BX399" i="22"/>
  <c r="BX400" i="22"/>
  <c r="BX401" i="22"/>
  <c r="BX402" i="22"/>
  <c r="BX403" i="22"/>
  <c r="BX404" i="22"/>
  <c r="BX405" i="22"/>
  <c r="BX406" i="22"/>
  <c r="BX407" i="22"/>
  <c r="BX408" i="22"/>
  <c r="BW2" i="22"/>
  <c r="BW3" i="22"/>
  <c r="BW4" i="22"/>
  <c r="BW5" i="22"/>
  <c r="BW6" i="22"/>
  <c r="BW7" i="22"/>
  <c r="BW8" i="22"/>
  <c r="BW9" i="22"/>
  <c r="BW10" i="22"/>
  <c r="BW11" i="22"/>
  <c r="BW12" i="22"/>
  <c r="BW13" i="22"/>
  <c r="BW14" i="22"/>
  <c r="BW15" i="22"/>
  <c r="BW16" i="22"/>
  <c r="BW17" i="22"/>
  <c r="BW18" i="22"/>
  <c r="BW19" i="22"/>
  <c r="BW20" i="22"/>
  <c r="BW21" i="22"/>
  <c r="BW22" i="22"/>
  <c r="BW23" i="22"/>
  <c r="BW24" i="22"/>
  <c r="BW25" i="22"/>
  <c r="BW26" i="22"/>
  <c r="BW27" i="22"/>
  <c r="BW28" i="22"/>
  <c r="BW29" i="22"/>
  <c r="BW30" i="22"/>
  <c r="BW31" i="22"/>
  <c r="BW32" i="22"/>
  <c r="BW33" i="22"/>
  <c r="BW34" i="22"/>
  <c r="BW35" i="22"/>
  <c r="BW36" i="22"/>
  <c r="BW37" i="22"/>
  <c r="BW38" i="22"/>
  <c r="BW39" i="22"/>
  <c r="BW40" i="22"/>
  <c r="BW41" i="22"/>
  <c r="BW42" i="22"/>
  <c r="BW43" i="22"/>
  <c r="BW44" i="22"/>
  <c r="BW45" i="22"/>
  <c r="BW46" i="22"/>
  <c r="BW47" i="22"/>
  <c r="BW48" i="22"/>
  <c r="BW49" i="22"/>
  <c r="BW50" i="22"/>
  <c r="BW51" i="22"/>
  <c r="BW52" i="22"/>
  <c r="BW53" i="22"/>
  <c r="BW54" i="22"/>
  <c r="BW55" i="22"/>
  <c r="BW56" i="22"/>
  <c r="BW57" i="22"/>
  <c r="BW58" i="22"/>
  <c r="BW59" i="22"/>
  <c r="BW60" i="22"/>
  <c r="BW61" i="22"/>
  <c r="BW62" i="22"/>
  <c r="BW63" i="22"/>
  <c r="BW64" i="22"/>
  <c r="BW65" i="22"/>
  <c r="BW66" i="22"/>
  <c r="BW67" i="22"/>
  <c r="BW68" i="22"/>
  <c r="BW69" i="22"/>
  <c r="BW70" i="22"/>
  <c r="BW71" i="22"/>
  <c r="BW72" i="22"/>
  <c r="BW73" i="22"/>
  <c r="BW74" i="22"/>
  <c r="BW75" i="22"/>
  <c r="BW76" i="22"/>
  <c r="BW77" i="22"/>
  <c r="BW78" i="22"/>
  <c r="BW79" i="22"/>
  <c r="BW80" i="22"/>
  <c r="BW81" i="22"/>
  <c r="BW82" i="22"/>
  <c r="BW83" i="22"/>
  <c r="BW84" i="22"/>
  <c r="BW85" i="22"/>
  <c r="BW86" i="22"/>
  <c r="BW87" i="22"/>
  <c r="BW88" i="22"/>
  <c r="BW89" i="22"/>
  <c r="BW90" i="22"/>
  <c r="BW91" i="22"/>
  <c r="BW92" i="22"/>
  <c r="BW93" i="22"/>
  <c r="BW94" i="22"/>
  <c r="BW95" i="22"/>
  <c r="BW96" i="22"/>
  <c r="BW97" i="22"/>
  <c r="BW98" i="22"/>
  <c r="BW99" i="22"/>
  <c r="BW100" i="22"/>
  <c r="BW101" i="22"/>
  <c r="BW102" i="22"/>
  <c r="BW103" i="22"/>
  <c r="BW104" i="22"/>
  <c r="BW105" i="22"/>
  <c r="BW106" i="22"/>
  <c r="BW107" i="22"/>
  <c r="BW108" i="22"/>
  <c r="BW109" i="22"/>
  <c r="BW110" i="22"/>
  <c r="BW111" i="22"/>
  <c r="BW112" i="22"/>
  <c r="BW113" i="22"/>
  <c r="BW114" i="22"/>
  <c r="BW115" i="22"/>
  <c r="BW116" i="22"/>
  <c r="BW117" i="22"/>
  <c r="BW118" i="22"/>
  <c r="BW119" i="22"/>
  <c r="BW120" i="22"/>
  <c r="BW121" i="22"/>
  <c r="BW122" i="22"/>
  <c r="BW123" i="22"/>
  <c r="BW124" i="22"/>
  <c r="BW125" i="22"/>
  <c r="BW126" i="22"/>
  <c r="BW127" i="22"/>
  <c r="BW128" i="22"/>
  <c r="BW129" i="22"/>
  <c r="BW130" i="22"/>
  <c r="BW131" i="22"/>
  <c r="BW132" i="22"/>
  <c r="BW133" i="22"/>
  <c r="BW134" i="22"/>
  <c r="BW135" i="22"/>
  <c r="BW136" i="22"/>
  <c r="BW137" i="22"/>
  <c r="BW138" i="22"/>
  <c r="BW139" i="22"/>
  <c r="BW140" i="22"/>
  <c r="BW141" i="22"/>
  <c r="BW142" i="22"/>
  <c r="BW143" i="22"/>
  <c r="BW144" i="22"/>
  <c r="BW145" i="22"/>
  <c r="BW146" i="22"/>
  <c r="BW147" i="22"/>
  <c r="BW148" i="22"/>
  <c r="BW149" i="22"/>
  <c r="BW150" i="22"/>
  <c r="BW151" i="22"/>
  <c r="BW152" i="22"/>
  <c r="BW153" i="22"/>
  <c r="BW154" i="22"/>
  <c r="BW155" i="22"/>
  <c r="BW156" i="22"/>
  <c r="BW157" i="22"/>
  <c r="BW158" i="22"/>
  <c r="BW159" i="22"/>
  <c r="BW160" i="22"/>
  <c r="BW161" i="22"/>
  <c r="BW162" i="22"/>
  <c r="BW163" i="22"/>
  <c r="BW164" i="22"/>
  <c r="BW165" i="22"/>
  <c r="BW166" i="22"/>
  <c r="BW167" i="22"/>
  <c r="BW168" i="22"/>
  <c r="BW169" i="22"/>
  <c r="BW170" i="22"/>
  <c r="BW171" i="22"/>
  <c r="BW172" i="22"/>
  <c r="BW173" i="22"/>
  <c r="BW174" i="22"/>
  <c r="BW175" i="22"/>
  <c r="BW176" i="22"/>
  <c r="BW177" i="22"/>
  <c r="BW178" i="22"/>
  <c r="BW179" i="22"/>
  <c r="BW180" i="22"/>
  <c r="BW181" i="22"/>
  <c r="BW182" i="22"/>
  <c r="BW183" i="22"/>
  <c r="BW184" i="22"/>
  <c r="BW185" i="22"/>
  <c r="BW186" i="22"/>
  <c r="BW187" i="22"/>
  <c r="BW188" i="22"/>
  <c r="BW189" i="22"/>
  <c r="BW190" i="22"/>
  <c r="BW191" i="22"/>
  <c r="BW192" i="22"/>
  <c r="BW193" i="22"/>
  <c r="BW194" i="22"/>
  <c r="BW195" i="22"/>
  <c r="BW196" i="22"/>
  <c r="BW197" i="22"/>
  <c r="BW198" i="22"/>
  <c r="BW199" i="22"/>
  <c r="BW200" i="22"/>
  <c r="BW201" i="22"/>
  <c r="BW202" i="22"/>
  <c r="BW203" i="22"/>
  <c r="BW204" i="22"/>
  <c r="BW205" i="22"/>
  <c r="BW206" i="22"/>
  <c r="BW207" i="22"/>
  <c r="BW208" i="22"/>
  <c r="BW209" i="22"/>
  <c r="BW210" i="22"/>
  <c r="BW211" i="22"/>
  <c r="BW212" i="22"/>
  <c r="BW213" i="22"/>
  <c r="BW214" i="22"/>
  <c r="BW215" i="22"/>
  <c r="BW216" i="22"/>
  <c r="BW217" i="22"/>
  <c r="BW218" i="22"/>
  <c r="BW219" i="22"/>
  <c r="BW220" i="22"/>
  <c r="BW221" i="22"/>
  <c r="BW222" i="22"/>
  <c r="BW223" i="22"/>
  <c r="BW224" i="22"/>
  <c r="BW225" i="22"/>
  <c r="BW226" i="22"/>
  <c r="BW227" i="22"/>
  <c r="BW228" i="22"/>
  <c r="BW229" i="22"/>
  <c r="BW230" i="22"/>
  <c r="BW231" i="22"/>
  <c r="BW232" i="22"/>
  <c r="BW233" i="22"/>
  <c r="BW234" i="22"/>
  <c r="BW235" i="22"/>
  <c r="BW236" i="22"/>
  <c r="BW237" i="22"/>
  <c r="BW238" i="22"/>
  <c r="BW239" i="22"/>
  <c r="BW240" i="22"/>
  <c r="BW241" i="22"/>
  <c r="BW242" i="22"/>
  <c r="BW243" i="22"/>
  <c r="BW244" i="22"/>
  <c r="BW245" i="22"/>
  <c r="BW246" i="22"/>
  <c r="BW247" i="22"/>
  <c r="BW248" i="22"/>
  <c r="BW249" i="22"/>
  <c r="BW250" i="22"/>
  <c r="BW251" i="22"/>
  <c r="BW252" i="22"/>
  <c r="BW253" i="22"/>
  <c r="BW254" i="22"/>
  <c r="BW255" i="22"/>
  <c r="BW256" i="22"/>
  <c r="BW257" i="22"/>
  <c r="BW258" i="22"/>
  <c r="BW259" i="22"/>
  <c r="BW260" i="22"/>
  <c r="BW261" i="22"/>
  <c r="BW262" i="22"/>
  <c r="BW263" i="22"/>
  <c r="BW264" i="22"/>
  <c r="BW265" i="22"/>
  <c r="BW266" i="22"/>
  <c r="BW267" i="22"/>
  <c r="BW268" i="22"/>
  <c r="BW269" i="22"/>
  <c r="BW270" i="22"/>
  <c r="BW271" i="22"/>
  <c r="BW272" i="22"/>
  <c r="BW273" i="22"/>
  <c r="BW274" i="22"/>
  <c r="BW275" i="22"/>
  <c r="BW276" i="22"/>
  <c r="BW277" i="22"/>
  <c r="BW278" i="22"/>
  <c r="BW279" i="22"/>
  <c r="BW280" i="22"/>
  <c r="BW281" i="22"/>
  <c r="BW282" i="22"/>
  <c r="BW283" i="22"/>
  <c r="BW284" i="22"/>
  <c r="BW285" i="22"/>
  <c r="BW286" i="22"/>
  <c r="BW287" i="22"/>
  <c r="BW288" i="22"/>
  <c r="BW289" i="22"/>
  <c r="BW290" i="22"/>
  <c r="BW291" i="22"/>
  <c r="BW292" i="22"/>
  <c r="BW293" i="22"/>
  <c r="BW294" i="22"/>
  <c r="BW295" i="22"/>
  <c r="BW296" i="22"/>
  <c r="BW297" i="22"/>
  <c r="BW298" i="22"/>
  <c r="BW299" i="22"/>
  <c r="BW300" i="22"/>
  <c r="BW301" i="22"/>
  <c r="BW302" i="22"/>
  <c r="BW303" i="22"/>
  <c r="BW304" i="22"/>
  <c r="BW305" i="22"/>
  <c r="BW306" i="22"/>
  <c r="BW307" i="22"/>
  <c r="BW308" i="22"/>
  <c r="BW309" i="22"/>
  <c r="BW310" i="22"/>
  <c r="BW311" i="22"/>
  <c r="BW312" i="22"/>
  <c r="BW313" i="22"/>
  <c r="BW314" i="22"/>
  <c r="BW315" i="22"/>
  <c r="BW316" i="22"/>
  <c r="BW317" i="22"/>
  <c r="BW318" i="22"/>
  <c r="BW319" i="22"/>
  <c r="BW320" i="22"/>
  <c r="BW321" i="22"/>
  <c r="BW322" i="22"/>
  <c r="BW323" i="22"/>
  <c r="BW324" i="22"/>
  <c r="BW325" i="22"/>
  <c r="BW326" i="22"/>
  <c r="BW327" i="22"/>
  <c r="BW328" i="22"/>
  <c r="BW329" i="22"/>
  <c r="BW330" i="22"/>
  <c r="BW331" i="22"/>
  <c r="BW332" i="22"/>
  <c r="BW333" i="22"/>
  <c r="BW334" i="22"/>
  <c r="BW335" i="22"/>
  <c r="BW336" i="22"/>
  <c r="BW337" i="22"/>
  <c r="BW338" i="22"/>
  <c r="BW339" i="22"/>
  <c r="BW340" i="22"/>
  <c r="BW341" i="22"/>
  <c r="BW342" i="22"/>
  <c r="BW343" i="22"/>
  <c r="BW344" i="22"/>
  <c r="BW345" i="22"/>
  <c r="BW346" i="22"/>
  <c r="BW347" i="22"/>
  <c r="BW348" i="22"/>
  <c r="BW349" i="22"/>
  <c r="BW350" i="22"/>
  <c r="BW351" i="22"/>
  <c r="BW352" i="22"/>
  <c r="BW353" i="22"/>
  <c r="BW354" i="22"/>
  <c r="BW355" i="22"/>
  <c r="BW356" i="22"/>
  <c r="BW357" i="22"/>
  <c r="BW358" i="22"/>
  <c r="BW359" i="22"/>
  <c r="BW360" i="22"/>
  <c r="BW361" i="22"/>
  <c r="BW362" i="22"/>
  <c r="BW363" i="22"/>
  <c r="BW364" i="22"/>
  <c r="BW365" i="22"/>
  <c r="BW366" i="22"/>
  <c r="BW367" i="22"/>
  <c r="BW368" i="22"/>
  <c r="BW369" i="22"/>
  <c r="BW370" i="22"/>
  <c r="BW371" i="22"/>
  <c r="BW372" i="22"/>
  <c r="BW373" i="22"/>
  <c r="BW374" i="22"/>
  <c r="BW375" i="22"/>
  <c r="BW376" i="22"/>
  <c r="BW377" i="22"/>
  <c r="BW378" i="22"/>
  <c r="BW379" i="22"/>
  <c r="BW380" i="22"/>
  <c r="BW381" i="22"/>
  <c r="BW382" i="22"/>
  <c r="BW383" i="22"/>
  <c r="BW384" i="22"/>
  <c r="BW385" i="22"/>
  <c r="BW386" i="22"/>
  <c r="BW387" i="22"/>
  <c r="BW388" i="22"/>
  <c r="BW389" i="22"/>
  <c r="BW390" i="22"/>
  <c r="BW391" i="22"/>
  <c r="BW392" i="22"/>
  <c r="BW393" i="22"/>
  <c r="BW394" i="22"/>
  <c r="BW395" i="22"/>
  <c r="BW396" i="22"/>
  <c r="BW397" i="22"/>
  <c r="BW398" i="22"/>
  <c r="BW399" i="22"/>
  <c r="BW400" i="22"/>
  <c r="BW401" i="22"/>
  <c r="BW402" i="22"/>
  <c r="BW403" i="22"/>
  <c r="BW404" i="22"/>
  <c r="BW405" i="22"/>
  <c r="BW406" i="22"/>
  <c r="BW407" i="22"/>
  <c r="BW408" i="22"/>
  <c r="BT2" i="22"/>
  <c r="BT3" i="22"/>
  <c r="BT4" i="22"/>
  <c r="BT5" i="22"/>
  <c r="BT6" i="22"/>
  <c r="BT7" i="22"/>
  <c r="BT8" i="22"/>
  <c r="BT9" i="22"/>
  <c r="BT10" i="22"/>
  <c r="BT11" i="22"/>
  <c r="BT12" i="22"/>
  <c r="BT13" i="22"/>
  <c r="BT14" i="22"/>
  <c r="BT15" i="22"/>
  <c r="BT16" i="22"/>
  <c r="BT17" i="22"/>
  <c r="BT18" i="22"/>
  <c r="BT19" i="22"/>
  <c r="BT20" i="22"/>
  <c r="BT21" i="22"/>
  <c r="BT22" i="22"/>
  <c r="BT23" i="22"/>
  <c r="BT24" i="22"/>
  <c r="BT25" i="22"/>
  <c r="BT26" i="22"/>
  <c r="BT27" i="22"/>
  <c r="BT28" i="22"/>
  <c r="BT29" i="22"/>
  <c r="BT30" i="22"/>
  <c r="BT31" i="22"/>
  <c r="BT32" i="22"/>
  <c r="BT33" i="22"/>
  <c r="BT34" i="22"/>
  <c r="BT35" i="22"/>
  <c r="BT36" i="22"/>
  <c r="BT37" i="22"/>
  <c r="BT38" i="22"/>
  <c r="BT39" i="22"/>
  <c r="BT40" i="22"/>
  <c r="BT41" i="22"/>
  <c r="BT42" i="22"/>
  <c r="BT43" i="22"/>
  <c r="BT44" i="22"/>
  <c r="BT45" i="22"/>
  <c r="BT46" i="22"/>
  <c r="BT47" i="22"/>
  <c r="BT48" i="22"/>
  <c r="BT49" i="22"/>
  <c r="BT50" i="22"/>
  <c r="BT51" i="22"/>
  <c r="BT52" i="22"/>
  <c r="BT53" i="22"/>
  <c r="BT54" i="22"/>
  <c r="BT55" i="22"/>
  <c r="BT56" i="22"/>
  <c r="BT57" i="22"/>
  <c r="BT58" i="22"/>
  <c r="BT59" i="22"/>
  <c r="BT60" i="22"/>
  <c r="BT61" i="22"/>
  <c r="BT62" i="22"/>
  <c r="BT63" i="22"/>
  <c r="BT64" i="22"/>
  <c r="BT65" i="22"/>
  <c r="BT66" i="22"/>
  <c r="BT67" i="22"/>
  <c r="BT68" i="22"/>
  <c r="BT69" i="22"/>
  <c r="BT70" i="22"/>
  <c r="BT71" i="22"/>
  <c r="BT72" i="22"/>
  <c r="BT73" i="22"/>
  <c r="BT74" i="22"/>
  <c r="BT75" i="22"/>
  <c r="BT76" i="22"/>
  <c r="BT77" i="22"/>
  <c r="BT78" i="22"/>
  <c r="BT79" i="22"/>
  <c r="BT80" i="22"/>
  <c r="BT81" i="22"/>
  <c r="BT82" i="22"/>
  <c r="BT83" i="22"/>
  <c r="BT84" i="22"/>
  <c r="BT85" i="22"/>
  <c r="BT86" i="22"/>
  <c r="BT87" i="22"/>
  <c r="BT88" i="22"/>
  <c r="BT89" i="22"/>
  <c r="BT90" i="22"/>
  <c r="BT91" i="22"/>
  <c r="BT92" i="22"/>
  <c r="BT93" i="22"/>
  <c r="BT94" i="22"/>
  <c r="BT95" i="22"/>
  <c r="BT96" i="22"/>
  <c r="BT97" i="22"/>
  <c r="BT98" i="22"/>
  <c r="BT99" i="22"/>
  <c r="BT100" i="22"/>
  <c r="BT101" i="22"/>
  <c r="BT102" i="22"/>
  <c r="BT103" i="22"/>
  <c r="BT104" i="22"/>
  <c r="BT105" i="22"/>
  <c r="BT106" i="22"/>
  <c r="BT107" i="22"/>
  <c r="BT108" i="22"/>
  <c r="BT109" i="22"/>
  <c r="BT110" i="22"/>
  <c r="BT111" i="22"/>
  <c r="BT112" i="22"/>
  <c r="BT113" i="22"/>
  <c r="BT114" i="22"/>
  <c r="BT115" i="22"/>
  <c r="BT116" i="22"/>
  <c r="BT117" i="22"/>
  <c r="BT118" i="22"/>
  <c r="BT119" i="22"/>
  <c r="BT120" i="22"/>
  <c r="BT121" i="22"/>
  <c r="BT122" i="22"/>
  <c r="BT123" i="22"/>
  <c r="BT124" i="22"/>
  <c r="BT125" i="22"/>
  <c r="BT126" i="22"/>
  <c r="BT127" i="22"/>
  <c r="BT128" i="22"/>
  <c r="BT129" i="22"/>
  <c r="BT130" i="22"/>
  <c r="BT131" i="22"/>
  <c r="BT132" i="22"/>
  <c r="BT133" i="22"/>
  <c r="BT134" i="22"/>
  <c r="BT135" i="22"/>
  <c r="BT136" i="22"/>
  <c r="BT137" i="22"/>
  <c r="BT138" i="22"/>
  <c r="BT139" i="22"/>
  <c r="BT140" i="22"/>
  <c r="BT141" i="22"/>
  <c r="BT142" i="22"/>
  <c r="BT143" i="22"/>
  <c r="BT144" i="22"/>
  <c r="BT145" i="22"/>
  <c r="BT146" i="22"/>
  <c r="BT147" i="22"/>
  <c r="BT148" i="22"/>
  <c r="BT149" i="22"/>
  <c r="BT150" i="22"/>
  <c r="BT151" i="22"/>
  <c r="BT152" i="22"/>
  <c r="BT153" i="22"/>
  <c r="BT154" i="22"/>
  <c r="BT155" i="22"/>
  <c r="BT156" i="22"/>
  <c r="BT157" i="22"/>
  <c r="BT158" i="22"/>
  <c r="BT159" i="22"/>
  <c r="BT160" i="22"/>
  <c r="BT161" i="22"/>
  <c r="BT162" i="22"/>
  <c r="BT163" i="22"/>
  <c r="BT164" i="22"/>
  <c r="BT165" i="22"/>
  <c r="BT166" i="22"/>
  <c r="BT167" i="22"/>
  <c r="BT168" i="22"/>
  <c r="BT169" i="22"/>
  <c r="BT170" i="22"/>
  <c r="BT171" i="22"/>
  <c r="BT172" i="22"/>
  <c r="BT173" i="22"/>
  <c r="BT174" i="22"/>
  <c r="BT175" i="22"/>
  <c r="BT176" i="22"/>
  <c r="BT177" i="22"/>
  <c r="BT178" i="22"/>
  <c r="BT179" i="22"/>
  <c r="BT180" i="22"/>
  <c r="BT181" i="22"/>
  <c r="BT182" i="22"/>
  <c r="BT183" i="22"/>
  <c r="BT184" i="22"/>
  <c r="BT185" i="22"/>
  <c r="BT186" i="22"/>
  <c r="BT187" i="22"/>
  <c r="BT188" i="22"/>
  <c r="BT189" i="22"/>
  <c r="BT190" i="22"/>
  <c r="BT191" i="22"/>
  <c r="BT192" i="22"/>
  <c r="BT193" i="22"/>
  <c r="BT194" i="22"/>
  <c r="BT195" i="22"/>
  <c r="BT196" i="22"/>
  <c r="BT197" i="22"/>
  <c r="BT198" i="22"/>
  <c r="BT199" i="22"/>
  <c r="BT200" i="22"/>
  <c r="BT201" i="22"/>
  <c r="BT202" i="22"/>
  <c r="BT203" i="22"/>
  <c r="BT204" i="22"/>
  <c r="BT205" i="22"/>
  <c r="BT206" i="22"/>
  <c r="BT207" i="22"/>
  <c r="BT208" i="22"/>
  <c r="BT209" i="22"/>
  <c r="BT210" i="22"/>
  <c r="BT211" i="22"/>
  <c r="BT212" i="22"/>
  <c r="BT213" i="22"/>
  <c r="BT214" i="22"/>
  <c r="BT215" i="22"/>
  <c r="BT216" i="22"/>
  <c r="BT217" i="22"/>
  <c r="BT218" i="22"/>
  <c r="BT219" i="22"/>
  <c r="BT220" i="22"/>
  <c r="BT221" i="22"/>
  <c r="BT222" i="22"/>
  <c r="BT223" i="22"/>
  <c r="BT224" i="22"/>
  <c r="BT225" i="22"/>
  <c r="BT226" i="22"/>
  <c r="BT227" i="22"/>
  <c r="BT228" i="22"/>
  <c r="BT229" i="22"/>
  <c r="BT230" i="22"/>
  <c r="BT231" i="22"/>
  <c r="BT232" i="22"/>
  <c r="BT233" i="22"/>
  <c r="BT234" i="22"/>
  <c r="BT235" i="22"/>
  <c r="BT236" i="22"/>
  <c r="BT237" i="22"/>
  <c r="BT238" i="22"/>
  <c r="BT239" i="22"/>
  <c r="BT240" i="22"/>
  <c r="BT241" i="22"/>
  <c r="BT242" i="22"/>
  <c r="BT243" i="22"/>
  <c r="BT244" i="22"/>
  <c r="BT245" i="22"/>
  <c r="BT246" i="22"/>
  <c r="BT247" i="22"/>
  <c r="BT248" i="22"/>
  <c r="BT249" i="22"/>
  <c r="BT250" i="22"/>
  <c r="BT251" i="22"/>
  <c r="BT252" i="22"/>
  <c r="BT253" i="22"/>
  <c r="BT254" i="22"/>
  <c r="BT255" i="22"/>
  <c r="BT256" i="22"/>
  <c r="BT257" i="22"/>
  <c r="BT258" i="22"/>
  <c r="BT259" i="22"/>
  <c r="BT260" i="22"/>
  <c r="BT261" i="22"/>
  <c r="BT262" i="22"/>
  <c r="BT263" i="22"/>
  <c r="BT264" i="22"/>
  <c r="BT265" i="22"/>
  <c r="BT266" i="22"/>
  <c r="BT267" i="22"/>
  <c r="BT268" i="22"/>
  <c r="BT269" i="22"/>
  <c r="BT270" i="22"/>
  <c r="BT271" i="22"/>
  <c r="BT272" i="22"/>
  <c r="BT273" i="22"/>
  <c r="BT274" i="22"/>
  <c r="BT275" i="22"/>
  <c r="BT276" i="22"/>
  <c r="BT277" i="22"/>
  <c r="BT278" i="22"/>
  <c r="BT279" i="22"/>
  <c r="BT280" i="22"/>
  <c r="BT281" i="22"/>
  <c r="BT282" i="22"/>
  <c r="BT283" i="22"/>
  <c r="BT284" i="22"/>
  <c r="BT285" i="22"/>
  <c r="BT286" i="22"/>
  <c r="BT287" i="22"/>
  <c r="BT288" i="22"/>
  <c r="BT289" i="22"/>
  <c r="BT290" i="22"/>
  <c r="BT291" i="22"/>
  <c r="BT292" i="22"/>
  <c r="BT293" i="22"/>
  <c r="BT294" i="22"/>
  <c r="BT295" i="22"/>
  <c r="BT296" i="22"/>
  <c r="BT297" i="22"/>
  <c r="BT298" i="22"/>
  <c r="BT299" i="22"/>
  <c r="BT300" i="22"/>
  <c r="BT301" i="22"/>
  <c r="BT302" i="22"/>
  <c r="BT303" i="22"/>
  <c r="BT304" i="22"/>
  <c r="BT305" i="22"/>
  <c r="BT306" i="22"/>
  <c r="BT307" i="22"/>
  <c r="BT308" i="22"/>
  <c r="BT309" i="22"/>
  <c r="BT310" i="22"/>
  <c r="BT311" i="22"/>
  <c r="BT312" i="22"/>
  <c r="BT313" i="22"/>
  <c r="BT314" i="22"/>
  <c r="BT315" i="22"/>
  <c r="BT316" i="22"/>
  <c r="BT317" i="22"/>
  <c r="BT318" i="22"/>
  <c r="BT319" i="22"/>
  <c r="BT320" i="22"/>
  <c r="BT321" i="22"/>
  <c r="BT322" i="22"/>
  <c r="BT323" i="22"/>
  <c r="BT324" i="22"/>
  <c r="BT325" i="22"/>
  <c r="BT326" i="22"/>
  <c r="BT327" i="22"/>
  <c r="BT328" i="22"/>
  <c r="BT329" i="22"/>
  <c r="BT330" i="22"/>
  <c r="BT331" i="22"/>
  <c r="BT332" i="22"/>
  <c r="BT333" i="22"/>
  <c r="BT334" i="22"/>
  <c r="BT335" i="22"/>
  <c r="BT336" i="22"/>
  <c r="BT337" i="22"/>
  <c r="BT338" i="22"/>
  <c r="BT339" i="22"/>
  <c r="BT340" i="22"/>
  <c r="BT341" i="22"/>
  <c r="BT342" i="22"/>
  <c r="BT343" i="22"/>
  <c r="BT344" i="22"/>
  <c r="BT345" i="22"/>
  <c r="BT346" i="22"/>
  <c r="BT347" i="22"/>
  <c r="BT348" i="22"/>
  <c r="BT349" i="22"/>
  <c r="BT350" i="22"/>
  <c r="BT351" i="22"/>
  <c r="BT352" i="22"/>
  <c r="BT353" i="22"/>
  <c r="BT354" i="22"/>
  <c r="BT355" i="22"/>
  <c r="BT356" i="22"/>
  <c r="BT357" i="22"/>
  <c r="BT358" i="22"/>
  <c r="BT359" i="22"/>
  <c r="BT360" i="22"/>
  <c r="BT361" i="22"/>
  <c r="BT362" i="22"/>
  <c r="BT363" i="22"/>
  <c r="BT364" i="22"/>
  <c r="BT365" i="22"/>
  <c r="BT366" i="22"/>
  <c r="BT367" i="22"/>
  <c r="BT368" i="22"/>
  <c r="BT369" i="22"/>
  <c r="BT370" i="22"/>
  <c r="BT371" i="22"/>
  <c r="BT372" i="22"/>
  <c r="BT373" i="22"/>
  <c r="BT374" i="22"/>
  <c r="BT375" i="22"/>
  <c r="BT376" i="22"/>
  <c r="BT377" i="22"/>
  <c r="BT378" i="22"/>
  <c r="BT379" i="22"/>
  <c r="BT380" i="22"/>
  <c r="BT381" i="22"/>
  <c r="BT382" i="22"/>
  <c r="BT383" i="22"/>
  <c r="BT384" i="22"/>
  <c r="BT385" i="22"/>
  <c r="BT386" i="22"/>
  <c r="BT387" i="22"/>
  <c r="BT388" i="22"/>
  <c r="BT389" i="22"/>
  <c r="BT390" i="22"/>
  <c r="BT391" i="22"/>
  <c r="BT392" i="22"/>
  <c r="BT393" i="22"/>
  <c r="BT394" i="22"/>
  <c r="BT395" i="22"/>
  <c r="BT396" i="22"/>
  <c r="BT397" i="22"/>
  <c r="BT398" i="22"/>
  <c r="BT399" i="22"/>
  <c r="BT400" i="22"/>
  <c r="BT401" i="22"/>
  <c r="BT402" i="22"/>
  <c r="BT403" i="22"/>
  <c r="BT404" i="22"/>
  <c r="BT405" i="22"/>
  <c r="BT406" i="22"/>
  <c r="BT407" i="22"/>
  <c r="BT408" i="22"/>
  <c r="BR2" i="22"/>
  <c r="BR3" i="22"/>
  <c r="BR4" i="22"/>
  <c r="BR5" i="22"/>
  <c r="BR6" i="22"/>
  <c r="BR7" i="22"/>
  <c r="BR8" i="22"/>
  <c r="BR9" i="22"/>
  <c r="BR10" i="22"/>
  <c r="BR11" i="22"/>
  <c r="BR12" i="22"/>
  <c r="BR13" i="22"/>
  <c r="BR14" i="22"/>
  <c r="BR15" i="22"/>
  <c r="BR16" i="22"/>
  <c r="BR17" i="22"/>
  <c r="BR18" i="22"/>
  <c r="BR19" i="22"/>
  <c r="BR20" i="22"/>
  <c r="BR21" i="22"/>
  <c r="BR22" i="22"/>
  <c r="BR23" i="22"/>
  <c r="BR24" i="22"/>
  <c r="BR25" i="22"/>
  <c r="BR26" i="22"/>
  <c r="BR27" i="22"/>
  <c r="BR28" i="22"/>
  <c r="BR29" i="22"/>
  <c r="BR30" i="22"/>
  <c r="BR31" i="22"/>
  <c r="BR32" i="22"/>
  <c r="BR33" i="22"/>
  <c r="BR34" i="22"/>
  <c r="BR35" i="22"/>
  <c r="BR36" i="22"/>
  <c r="BR37" i="22"/>
  <c r="BR38" i="22"/>
  <c r="BR39" i="22"/>
  <c r="BR40" i="22"/>
  <c r="BR41" i="22"/>
  <c r="BR42" i="22"/>
  <c r="BR43" i="22"/>
  <c r="BR44" i="22"/>
  <c r="BR45" i="22"/>
  <c r="BR46" i="22"/>
  <c r="BR47" i="22"/>
  <c r="BR48" i="22"/>
  <c r="BR49" i="22"/>
  <c r="BR50" i="22"/>
  <c r="BR51" i="22"/>
  <c r="BR52" i="22"/>
  <c r="BR53" i="22"/>
  <c r="BR54" i="22"/>
  <c r="BR55" i="22"/>
  <c r="BR56" i="22"/>
  <c r="BR57" i="22"/>
  <c r="BR58" i="22"/>
  <c r="BR59" i="22"/>
  <c r="BR60" i="22"/>
  <c r="BR61" i="22"/>
  <c r="BR62" i="22"/>
  <c r="BR63" i="22"/>
  <c r="BR64" i="22"/>
  <c r="BR65" i="22"/>
  <c r="BR66" i="22"/>
  <c r="BR67" i="22"/>
  <c r="BR68" i="22"/>
  <c r="BR69" i="22"/>
  <c r="BR70" i="22"/>
  <c r="BR71" i="22"/>
  <c r="BR72" i="22"/>
  <c r="BR73" i="22"/>
  <c r="BR74" i="22"/>
  <c r="BR75" i="22"/>
  <c r="BR76" i="22"/>
  <c r="BR77" i="22"/>
  <c r="BR78" i="22"/>
  <c r="BR79" i="22"/>
  <c r="BR80" i="22"/>
  <c r="BR81" i="22"/>
  <c r="BR82" i="22"/>
  <c r="BR83" i="22"/>
  <c r="BR84" i="22"/>
  <c r="BR85" i="22"/>
  <c r="BR86" i="22"/>
  <c r="BR87" i="22"/>
  <c r="BR88" i="22"/>
  <c r="BR89" i="22"/>
  <c r="BR90" i="22"/>
  <c r="BR91" i="22"/>
  <c r="BR92" i="22"/>
  <c r="BR93" i="22"/>
  <c r="BR94" i="22"/>
  <c r="BR95" i="22"/>
  <c r="BR96" i="22"/>
  <c r="BR97" i="22"/>
  <c r="BR98" i="22"/>
  <c r="BR99" i="22"/>
  <c r="BR100" i="22"/>
  <c r="BR101" i="22"/>
  <c r="BR102" i="22"/>
  <c r="BR103" i="22"/>
  <c r="BR104" i="22"/>
  <c r="BR105" i="22"/>
  <c r="BR106" i="22"/>
  <c r="BR107" i="22"/>
  <c r="BR108" i="22"/>
  <c r="BR109" i="22"/>
  <c r="BR110" i="22"/>
  <c r="BR111" i="22"/>
  <c r="BR112" i="22"/>
  <c r="BR113" i="22"/>
  <c r="BR114" i="22"/>
  <c r="BR115" i="22"/>
  <c r="BR116" i="22"/>
  <c r="BR117" i="22"/>
  <c r="BR118" i="22"/>
  <c r="BR119" i="22"/>
  <c r="BR120" i="22"/>
  <c r="BR121" i="22"/>
  <c r="BR122" i="22"/>
  <c r="BR123" i="22"/>
  <c r="BR124" i="22"/>
  <c r="BR125" i="22"/>
  <c r="BR126" i="22"/>
  <c r="BR127" i="22"/>
  <c r="BR128" i="22"/>
  <c r="BR129" i="22"/>
  <c r="BR130" i="22"/>
  <c r="BR131" i="22"/>
  <c r="BR132" i="22"/>
  <c r="BR133" i="22"/>
  <c r="BR134" i="22"/>
  <c r="BR135" i="22"/>
  <c r="BR136" i="22"/>
  <c r="BR137" i="22"/>
  <c r="BR138" i="22"/>
  <c r="BR139" i="22"/>
  <c r="BR140" i="22"/>
  <c r="BR141" i="22"/>
  <c r="BR142" i="22"/>
  <c r="BR143" i="22"/>
  <c r="BR144" i="22"/>
  <c r="BR145" i="22"/>
  <c r="BR146" i="22"/>
  <c r="BR147" i="22"/>
  <c r="BR148" i="22"/>
  <c r="BR149" i="22"/>
  <c r="BR150" i="22"/>
  <c r="BR151" i="22"/>
  <c r="BR152" i="22"/>
  <c r="BR153" i="22"/>
  <c r="BR154" i="22"/>
  <c r="BR155" i="22"/>
  <c r="BR156" i="22"/>
  <c r="BR157" i="22"/>
  <c r="BR158" i="22"/>
  <c r="BR159" i="22"/>
  <c r="BR160" i="22"/>
  <c r="BR161" i="22"/>
  <c r="BR162" i="22"/>
  <c r="BR163" i="22"/>
  <c r="BR164" i="22"/>
  <c r="BR165" i="22"/>
  <c r="BR166" i="22"/>
  <c r="BR167" i="22"/>
  <c r="BR168" i="22"/>
  <c r="BR169" i="22"/>
  <c r="BR170" i="22"/>
  <c r="BR171" i="22"/>
  <c r="BR172" i="22"/>
  <c r="BR173" i="22"/>
  <c r="BR174" i="22"/>
  <c r="BR175" i="22"/>
  <c r="BR176" i="22"/>
  <c r="BR177" i="22"/>
  <c r="BR178" i="22"/>
  <c r="BR179" i="22"/>
  <c r="BR180" i="22"/>
  <c r="BR181" i="22"/>
  <c r="BR182" i="22"/>
  <c r="BR183" i="22"/>
  <c r="BR184" i="22"/>
  <c r="BR185" i="22"/>
  <c r="BR186" i="22"/>
  <c r="BR187" i="22"/>
  <c r="BR188" i="22"/>
  <c r="BR189" i="22"/>
  <c r="BR190" i="22"/>
  <c r="BR191" i="22"/>
  <c r="BR192" i="22"/>
  <c r="BR193" i="22"/>
  <c r="BR194" i="22"/>
  <c r="BR195" i="22"/>
  <c r="BR196" i="22"/>
  <c r="BR197" i="22"/>
  <c r="BR198" i="22"/>
  <c r="BR199" i="22"/>
  <c r="BR200" i="22"/>
  <c r="BR201" i="22"/>
  <c r="BR202" i="22"/>
  <c r="BR203" i="22"/>
  <c r="BR204" i="22"/>
  <c r="BR205" i="22"/>
  <c r="BR206" i="22"/>
  <c r="BR207" i="22"/>
  <c r="BR208" i="22"/>
  <c r="BR209" i="22"/>
  <c r="BR210" i="22"/>
  <c r="BR211" i="22"/>
  <c r="BR212" i="22"/>
  <c r="BR213" i="22"/>
  <c r="BR214" i="22"/>
  <c r="BR215" i="22"/>
  <c r="BR216" i="22"/>
  <c r="BR217" i="22"/>
  <c r="BR218" i="22"/>
  <c r="BR219" i="22"/>
  <c r="BR220" i="22"/>
  <c r="BR221" i="22"/>
  <c r="BR222" i="22"/>
  <c r="BR223" i="22"/>
  <c r="BR224" i="22"/>
  <c r="BR225" i="22"/>
  <c r="BR226" i="22"/>
  <c r="BR227" i="22"/>
  <c r="BR228" i="22"/>
  <c r="BR229" i="22"/>
  <c r="BR230" i="22"/>
  <c r="BR231" i="22"/>
  <c r="BR232" i="22"/>
  <c r="BR233" i="22"/>
  <c r="BR234" i="22"/>
  <c r="BR235" i="22"/>
  <c r="BR236" i="22"/>
  <c r="BR237" i="22"/>
  <c r="BR238" i="22"/>
  <c r="BR239" i="22"/>
  <c r="BR240" i="22"/>
  <c r="BR241" i="22"/>
  <c r="BR242" i="22"/>
  <c r="BR243" i="22"/>
  <c r="BR244" i="22"/>
  <c r="BR245" i="22"/>
  <c r="BR246" i="22"/>
  <c r="BR247" i="22"/>
  <c r="BR248" i="22"/>
  <c r="BR249" i="22"/>
  <c r="BR250" i="22"/>
  <c r="BR251" i="22"/>
  <c r="BR252" i="22"/>
  <c r="BR253" i="22"/>
  <c r="BR254" i="22"/>
  <c r="BR255" i="22"/>
  <c r="BR256" i="22"/>
  <c r="BR257" i="22"/>
  <c r="BR258" i="22"/>
  <c r="BR259" i="22"/>
  <c r="BR260" i="22"/>
  <c r="BR261" i="22"/>
  <c r="BR262" i="22"/>
  <c r="BR263" i="22"/>
  <c r="BR264" i="22"/>
  <c r="BR265" i="22"/>
  <c r="BR266" i="22"/>
  <c r="BR267" i="22"/>
  <c r="BR268" i="22"/>
  <c r="BR269" i="22"/>
  <c r="BR270" i="22"/>
  <c r="BR271" i="22"/>
  <c r="BR272" i="22"/>
  <c r="BR273" i="22"/>
  <c r="BR274" i="22"/>
  <c r="BR275" i="22"/>
  <c r="BR276" i="22"/>
  <c r="BR277" i="22"/>
  <c r="BR278" i="22"/>
  <c r="BR279" i="22"/>
  <c r="BR280" i="22"/>
  <c r="BR281" i="22"/>
  <c r="BR282" i="22"/>
  <c r="BR283" i="22"/>
  <c r="BR284" i="22"/>
  <c r="BR285" i="22"/>
  <c r="BR286" i="22"/>
  <c r="BR287" i="22"/>
  <c r="BR288" i="22"/>
  <c r="BR289" i="22"/>
  <c r="BR290" i="22"/>
  <c r="BR291" i="22"/>
  <c r="BR292" i="22"/>
  <c r="BR293" i="22"/>
  <c r="BR294" i="22"/>
  <c r="BR295" i="22"/>
  <c r="BR296" i="22"/>
  <c r="BR297" i="22"/>
  <c r="BR298" i="22"/>
  <c r="BR299" i="22"/>
  <c r="BR300" i="22"/>
  <c r="BR301" i="22"/>
  <c r="BR302" i="22"/>
  <c r="BR303" i="22"/>
  <c r="BR304" i="22"/>
  <c r="BR305" i="22"/>
  <c r="BR306" i="22"/>
  <c r="BR307" i="22"/>
  <c r="BR308" i="22"/>
  <c r="BR309" i="22"/>
  <c r="BR310" i="22"/>
  <c r="BR311" i="22"/>
  <c r="BR312" i="22"/>
  <c r="BR313" i="22"/>
  <c r="BR314" i="22"/>
  <c r="BR315" i="22"/>
  <c r="BR316" i="22"/>
  <c r="BR317" i="22"/>
  <c r="BR318" i="22"/>
  <c r="BR319" i="22"/>
  <c r="BR320" i="22"/>
  <c r="BR321" i="22"/>
  <c r="BR322" i="22"/>
  <c r="BR323" i="22"/>
  <c r="BR324" i="22"/>
  <c r="BR325" i="22"/>
  <c r="BR326" i="22"/>
  <c r="BR327" i="22"/>
  <c r="BR328" i="22"/>
  <c r="BR329" i="22"/>
  <c r="BR330" i="22"/>
  <c r="BR331" i="22"/>
  <c r="BR332" i="22"/>
  <c r="BR333" i="22"/>
  <c r="BR334" i="22"/>
  <c r="BR335" i="22"/>
  <c r="BR336" i="22"/>
  <c r="BR337" i="22"/>
  <c r="BR338" i="22"/>
  <c r="BR339" i="22"/>
  <c r="BR340" i="22"/>
  <c r="BR341" i="22"/>
  <c r="BR342" i="22"/>
  <c r="BR343" i="22"/>
  <c r="BR344" i="22"/>
  <c r="BR345" i="22"/>
  <c r="BR346" i="22"/>
  <c r="BR347" i="22"/>
  <c r="BR348" i="22"/>
  <c r="BR349" i="22"/>
  <c r="BR350" i="22"/>
  <c r="BR351" i="22"/>
  <c r="BR352" i="22"/>
  <c r="BR353" i="22"/>
  <c r="BR354" i="22"/>
  <c r="BR355" i="22"/>
  <c r="BR356" i="22"/>
  <c r="BR357" i="22"/>
  <c r="BR358" i="22"/>
  <c r="BR359" i="22"/>
  <c r="BR360" i="22"/>
  <c r="BR361" i="22"/>
  <c r="BR362" i="22"/>
  <c r="BR363" i="22"/>
  <c r="BR364" i="22"/>
  <c r="BR365" i="22"/>
  <c r="BR366" i="22"/>
  <c r="BR367" i="22"/>
  <c r="BR368" i="22"/>
  <c r="BR369" i="22"/>
  <c r="BR370" i="22"/>
  <c r="BR371" i="22"/>
  <c r="BR372" i="22"/>
  <c r="BR373" i="22"/>
  <c r="BR374" i="22"/>
  <c r="BR375" i="22"/>
  <c r="BR376" i="22"/>
  <c r="BR377" i="22"/>
  <c r="BR378" i="22"/>
  <c r="BR379" i="22"/>
  <c r="BR380" i="22"/>
  <c r="BR381" i="22"/>
  <c r="BR382" i="22"/>
  <c r="BR383" i="22"/>
  <c r="BR384" i="22"/>
  <c r="BR385" i="22"/>
  <c r="BR386" i="22"/>
  <c r="BR387" i="22"/>
  <c r="BR388" i="22"/>
  <c r="BR389" i="22"/>
  <c r="BR390" i="22"/>
  <c r="BR391" i="22"/>
  <c r="BR392" i="22"/>
  <c r="BR393" i="22"/>
  <c r="BR394" i="22"/>
  <c r="BR395" i="22"/>
  <c r="BR396" i="22"/>
  <c r="BR397" i="22"/>
  <c r="BR398" i="22"/>
  <c r="BR399" i="22"/>
  <c r="BR400" i="22"/>
  <c r="BR401" i="22"/>
  <c r="BR402" i="22"/>
  <c r="BR403" i="22"/>
  <c r="BR404" i="22"/>
  <c r="BR405" i="22"/>
  <c r="BR406" i="22"/>
  <c r="BR407" i="22"/>
  <c r="BR408" i="22"/>
  <c r="BP116" i="22"/>
  <c r="BP117" i="22"/>
  <c r="BP122" i="22"/>
  <c r="BP386" i="22"/>
  <c r="BO2" i="22"/>
  <c r="BQ2" i="22" s="1"/>
  <c r="BO3" i="22"/>
  <c r="BQ3" i="22" s="1"/>
  <c r="BO4" i="22"/>
  <c r="BQ4" i="22" s="1"/>
  <c r="BV4" i="22" s="1"/>
  <c r="BO5" i="22"/>
  <c r="BQ5" i="22" s="1"/>
  <c r="BV5" i="22" s="1"/>
  <c r="BO6" i="22"/>
  <c r="BQ6" i="22" s="1"/>
  <c r="BO7" i="22"/>
  <c r="BQ7" i="22" s="1"/>
  <c r="BV7" i="22" s="1"/>
  <c r="BO8" i="22"/>
  <c r="BQ8" i="22" s="1"/>
  <c r="BV8" i="22" s="1"/>
  <c r="BO9" i="22"/>
  <c r="BQ9" i="22" s="1"/>
  <c r="BO10" i="22"/>
  <c r="BQ10" i="22" s="1"/>
  <c r="BO11" i="22"/>
  <c r="BQ11" i="22" s="1"/>
  <c r="BO12" i="22"/>
  <c r="BQ12" i="22" s="1"/>
  <c r="BO13" i="22"/>
  <c r="BQ13" i="22" s="1"/>
  <c r="BV13" i="22" s="1"/>
  <c r="BO14" i="22"/>
  <c r="BQ14" i="22" s="1"/>
  <c r="BV14" i="22" s="1"/>
  <c r="BO15" i="22"/>
  <c r="BQ15" i="22" s="1"/>
  <c r="BO16" i="22"/>
  <c r="BQ16" i="22" s="1"/>
  <c r="BV16" i="22" s="1"/>
  <c r="BO17" i="22"/>
  <c r="BQ17" i="22" s="1"/>
  <c r="BO18" i="22"/>
  <c r="BQ18" i="22" s="1"/>
  <c r="BO19" i="22"/>
  <c r="BQ19" i="22" s="1"/>
  <c r="BO20" i="22"/>
  <c r="BQ20" i="22" s="1"/>
  <c r="BV20" i="22" s="1"/>
  <c r="BO21" i="22"/>
  <c r="BQ21" i="22" s="1"/>
  <c r="BV21" i="22" s="1"/>
  <c r="BO22" i="22"/>
  <c r="BQ22" i="22" s="1"/>
  <c r="BO23" i="22"/>
  <c r="BQ23" i="22" s="1"/>
  <c r="BO24" i="22"/>
  <c r="BQ24" i="22" s="1"/>
  <c r="BV24" i="22" s="1"/>
  <c r="BO25" i="22"/>
  <c r="BQ25" i="22" s="1"/>
  <c r="BV25" i="22" s="1"/>
  <c r="BO26" i="22"/>
  <c r="BQ26" i="22" s="1"/>
  <c r="BO27" i="22"/>
  <c r="BQ27" i="22" s="1"/>
  <c r="BV27" i="22" s="1"/>
  <c r="BO28" i="22"/>
  <c r="BQ28" i="22" s="1"/>
  <c r="BO29" i="22"/>
  <c r="BQ29" i="22" s="1"/>
  <c r="BV29" i="22" s="1"/>
  <c r="BO30" i="22"/>
  <c r="BQ30" i="22" s="1"/>
  <c r="BV30" i="22" s="1"/>
  <c r="BO31" i="22"/>
  <c r="BQ31" i="22" s="1"/>
  <c r="BV31" i="22" s="1"/>
  <c r="BO32" i="22"/>
  <c r="BQ32" i="22" s="1"/>
  <c r="BV32" i="22" s="1"/>
  <c r="BO33" i="22"/>
  <c r="BQ33" i="22" s="1"/>
  <c r="BV33" i="22" s="1"/>
  <c r="BO34" i="22"/>
  <c r="BQ34" i="22" s="1"/>
  <c r="BO35" i="22"/>
  <c r="BQ35" i="22" s="1"/>
  <c r="BO36" i="22"/>
  <c r="BQ36" i="22" s="1"/>
  <c r="BO37" i="22"/>
  <c r="BQ37" i="22" s="1"/>
  <c r="BO38" i="22"/>
  <c r="BQ38" i="22" s="1"/>
  <c r="BO39" i="22"/>
  <c r="BQ39" i="22" s="1"/>
  <c r="BO40" i="22"/>
  <c r="BQ40" i="22" s="1"/>
  <c r="BO41" i="22"/>
  <c r="BQ41" i="22" s="1"/>
  <c r="BO42" i="22"/>
  <c r="BQ42" i="22" s="1"/>
  <c r="BV42" i="22" s="1"/>
  <c r="BO43" i="22"/>
  <c r="BQ43" i="22" s="1"/>
  <c r="BV43" i="22" s="1"/>
  <c r="BO44" i="22"/>
  <c r="BQ44" i="22" s="1"/>
  <c r="BO45" i="22"/>
  <c r="BQ45" i="22" s="1"/>
  <c r="BO46" i="22"/>
  <c r="BQ46" i="22" s="1"/>
  <c r="BV46" i="22" s="1"/>
  <c r="BO47" i="22"/>
  <c r="BQ47" i="22" s="1"/>
  <c r="BV47" i="22" s="1"/>
  <c r="BO48" i="22"/>
  <c r="BQ48" i="22" s="1"/>
  <c r="BO49" i="22"/>
  <c r="BQ49" i="22" s="1"/>
  <c r="BV49" i="22" s="1"/>
  <c r="BO50" i="22"/>
  <c r="BQ50" i="22" s="1"/>
  <c r="BV50" i="22" s="1"/>
  <c r="BO51" i="22"/>
  <c r="BQ51" i="22" s="1"/>
  <c r="BV51" i="22" s="1"/>
  <c r="BO52" i="22"/>
  <c r="BQ52" i="22" s="1"/>
  <c r="BO53" i="22"/>
  <c r="BQ53" i="22" s="1"/>
  <c r="BV53" i="22" s="1"/>
  <c r="BO54" i="22"/>
  <c r="BQ54" i="22" s="1"/>
  <c r="BV54" i="22" s="1"/>
  <c r="BO55" i="22"/>
  <c r="BQ55" i="22" s="1"/>
  <c r="BV55" i="22" s="1"/>
  <c r="BO56" i="22"/>
  <c r="BQ56" i="22" s="1"/>
  <c r="BO57" i="22"/>
  <c r="BQ57" i="22" s="1"/>
  <c r="BV57" i="22" s="1"/>
  <c r="BO58" i="22"/>
  <c r="BQ58" i="22" s="1"/>
  <c r="BO59" i="22"/>
  <c r="BQ59" i="22" s="1"/>
  <c r="BO60" i="22"/>
  <c r="BQ60" i="22" s="1"/>
  <c r="BV60" i="22" s="1"/>
  <c r="BO61" i="22"/>
  <c r="BQ61" i="22" s="1"/>
  <c r="BO62" i="22"/>
  <c r="BQ62" i="22" s="1"/>
  <c r="BO63" i="22"/>
  <c r="BQ63" i="22" s="1"/>
  <c r="BV63" i="22" s="1"/>
  <c r="BO64" i="22"/>
  <c r="BQ64" i="22" s="1"/>
  <c r="BV64" i="22" s="1"/>
  <c r="BO65" i="22"/>
  <c r="BQ65" i="22" s="1"/>
  <c r="BO66" i="22"/>
  <c r="BQ66" i="22" s="1"/>
  <c r="BO67" i="22"/>
  <c r="BQ67" i="22" s="1"/>
  <c r="BO68" i="22"/>
  <c r="BQ68" i="22" s="1"/>
  <c r="BV68" i="22" s="1"/>
  <c r="BO69" i="22"/>
  <c r="BQ69" i="22" s="1"/>
  <c r="BO70" i="22"/>
  <c r="BQ70" i="22" s="1"/>
  <c r="BO71" i="22"/>
  <c r="BQ71" i="22" s="1"/>
  <c r="BV71" i="22" s="1"/>
  <c r="BO72" i="22"/>
  <c r="BQ72" i="22" s="1"/>
  <c r="BV72" i="22" s="1"/>
  <c r="BO73" i="22"/>
  <c r="BQ73" i="22" s="1"/>
  <c r="BV73" i="22" s="1"/>
  <c r="BO74" i="22"/>
  <c r="BQ74" i="22" s="1"/>
  <c r="BO75" i="22"/>
  <c r="BQ75" i="22" s="1"/>
  <c r="BO76" i="22"/>
  <c r="BQ76" i="22" s="1"/>
  <c r="BV76" i="22" s="1"/>
  <c r="BO77" i="22"/>
  <c r="BQ77" i="22" s="1"/>
  <c r="BO78" i="22"/>
  <c r="BQ78" i="22" s="1"/>
  <c r="BO79" i="22"/>
  <c r="BQ79" i="22" s="1"/>
  <c r="BO80" i="22"/>
  <c r="BQ80" i="22" s="1"/>
  <c r="BO81" i="22"/>
  <c r="BQ81" i="22" s="1"/>
  <c r="BV81" i="22" s="1"/>
  <c r="BO82" i="22"/>
  <c r="BQ82" i="22" s="1"/>
  <c r="BO83" i="22"/>
  <c r="BQ83" i="22" s="1"/>
  <c r="BO84" i="22"/>
  <c r="BQ84" i="22" s="1"/>
  <c r="BV84" i="22" s="1"/>
  <c r="BO85" i="22"/>
  <c r="BQ85" i="22" s="1"/>
  <c r="BV85" i="22" s="1"/>
  <c r="BO86" i="22"/>
  <c r="BQ86" i="22" s="1"/>
  <c r="BV86" i="22" s="1"/>
  <c r="BO87" i="22"/>
  <c r="BQ87" i="22" s="1"/>
  <c r="BV87" i="22" s="1"/>
  <c r="BO88" i="22"/>
  <c r="BQ88" i="22" s="1"/>
  <c r="BO89" i="22"/>
  <c r="BQ89" i="22" s="1"/>
  <c r="BO90" i="22"/>
  <c r="BQ90" i="22" s="1"/>
  <c r="BO91" i="22"/>
  <c r="BQ91" i="22" s="1"/>
  <c r="BO92" i="22"/>
  <c r="BQ92" i="22" s="1"/>
  <c r="BV92" i="22" s="1"/>
  <c r="BO93" i="22"/>
  <c r="BQ93" i="22" s="1"/>
  <c r="BV93" i="22" s="1"/>
  <c r="BO94" i="22"/>
  <c r="BQ94" i="22" s="1"/>
  <c r="BO95" i="22"/>
  <c r="BQ95" i="22" s="1"/>
  <c r="BO96" i="22"/>
  <c r="BQ96" i="22" s="1"/>
  <c r="BO97" i="22"/>
  <c r="BQ97" i="22" s="1"/>
  <c r="BO98" i="22"/>
  <c r="BQ98" i="22" s="1"/>
  <c r="BO99" i="22"/>
  <c r="BQ99" i="22" s="1"/>
  <c r="BO100" i="22"/>
  <c r="BQ100" i="22" s="1"/>
  <c r="BV100" i="22" s="1"/>
  <c r="BO101" i="22"/>
  <c r="BQ101" i="22" s="1"/>
  <c r="BO102" i="22"/>
  <c r="BQ102" i="22" s="1"/>
  <c r="BO103" i="22"/>
  <c r="BQ103" i="22" s="1"/>
  <c r="BO104" i="22"/>
  <c r="BQ104" i="22" s="1"/>
  <c r="BO105" i="22"/>
  <c r="BQ105" i="22" s="1"/>
  <c r="BO106" i="22"/>
  <c r="BQ106" i="22" s="1"/>
  <c r="BV106" i="22" s="1"/>
  <c r="BO107" i="22"/>
  <c r="BQ107" i="22" s="1"/>
  <c r="BV107" i="22" s="1"/>
  <c r="BO108" i="22"/>
  <c r="BQ108" i="22" s="1"/>
  <c r="BO109" i="22"/>
  <c r="BQ109" i="22" s="1"/>
  <c r="BV109" i="22" s="1"/>
  <c r="BO110" i="22"/>
  <c r="BQ110" i="22" s="1"/>
  <c r="BV110" i="22" s="1"/>
  <c r="BO111" i="22"/>
  <c r="BQ111" i="22" s="1"/>
  <c r="BV111" i="22" s="1"/>
  <c r="BO112" i="22"/>
  <c r="BQ112" i="22" s="1"/>
  <c r="BV112" i="22" s="1"/>
  <c r="BO113" i="22"/>
  <c r="BQ113" i="22" s="1"/>
  <c r="BO114" i="22"/>
  <c r="BQ114" i="22" s="1"/>
  <c r="BO115" i="22"/>
  <c r="BQ115" i="22" s="1"/>
  <c r="BV115" i="22" s="1"/>
  <c r="BO116" i="22"/>
  <c r="BQ116" i="22" s="1"/>
  <c r="BO117" i="22"/>
  <c r="BQ117" i="22" s="1"/>
  <c r="BV117" i="22" s="1"/>
  <c r="BO118" i="22"/>
  <c r="BQ118" i="22" s="1"/>
  <c r="BO119" i="22"/>
  <c r="BQ119" i="22" s="1"/>
  <c r="BV119" i="22" s="1"/>
  <c r="BO120" i="22"/>
  <c r="BQ120" i="22" s="1"/>
  <c r="BV120" i="22" s="1"/>
  <c r="BO121" i="22"/>
  <c r="BQ121" i="22" s="1"/>
  <c r="BV121" i="22" s="1"/>
  <c r="BO122" i="22"/>
  <c r="BQ122" i="22" s="1"/>
  <c r="BO123" i="22"/>
  <c r="BQ123" i="22" s="1"/>
  <c r="BO124" i="22"/>
  <c r="BQ124" i="22" s="1"/>
  <c r="BO125" i="22"/>
  <c r="BQ125" i="22" s="1"/>
  <c r="BO126" i="22"/>
  <c r="BQ126" i="22" s="1"/>
  <c r="BO127" i="22"/>
  <c r="BQ127" i="22" s="1"/>
  <c r="BO128" i="22"/>
  <c r="BQ128" i="22" s="1"/>
  <c r="BV128" i="22" s="1"/>
  <c r="BO129" i="22"/>
  <c r="BQ129" i="22" s="1"/>
  <c r="BO130" i="22"/>
  <c r="BQ130" i="22" s="1"/>
  <c r="BV130" i="22" s="1"/>
  <c r="BO131" i="22"/>
  <c r="BQ131" i="22" s="1"/>
  <c r="BV131" i="22" s="1"/>
  <c r="BO132" i="22"/>
  <c r="BQ132" i="22" s="1"/>
  <c r="BV132" i="22" s="1"/>
  <c r="BO133" i="22"/>
  <c r="BQ133" i="22" s="1"/>
  <c r="BO134" i="22"/>
  <c r="BQ134" i="22" s="1"/>
  <c r="BO135" i="22"/>
  <c r="BQ135" i="22" s="1"/>
  <c r="BO136" i="22"/>
  <c r="BQ136" i="22" s="1"/>
  <c r="BO137" i="22"/>
  <c r="BQ137" i="22" s="1"/>
  <c r="BV137" i="22" s="1"/>
  <c r="BO138" i="22"/>
  <c r="BQ138" i="22" s="1"/>
  <c r="BV138" i="22" s="1"/>
  <c r="BO139" i="22"/>
  <c r="BQ139" i="22" s="1"/>
  <c r="BV139" i="22" s="1"/>
  <c r="BO140" i="22"/>
  <c r="BQ140" i="22" s="1"/>
  <c r="BO141" i="22"/>
  <c r="BQ141" i="22" s="1"/>
  <c r="BO142" i="22"/>
  <c r="BQ142" i="22" s="1"/>
  <c r="BO143" i="22"/>
  <c r="BQ143" i="22" s="1"/>
  <c r="BO144" i="22"/>
  <c r="BQ144" i="22" s="1"/>
  <c r="BV144" i="22" s="1"/>
  <c r="BO145" i="22"/>
  <c r="BQ145" i="22" s="1"/>
  <c r="BO146" i="22"/>
  <c r="BQ146" i="22" s="1"/>
  <c r="BV146" i="22" s="1"/>
  <c r="BO147" i="22"/>
  <c r="BQ147" i="22" s="1"/>
  <c r="BV147" i="22" s="1"/>
  <c r="BO148" i="22"/>
  <c r="BQ148" i="22" s="1"/>
  <c r="BV148" i="22" s="1"/>
  <c r="BO149" i="22"/>
  <c r="BQ149" i="22" s="1"/>
  <c r="BV149" i="22" s="1"/>
  <c r="BO150" i="22"/>
  <c r="BQ150" i="22" s="1"/>
  <c r="BO151" i="22"/>
  <c r="BQ151" i="22" s="1"/>
  <c r="BO152" i="22"/>
  <c r="BQ152" i="22" s="1"/>
  <c r="BV152" i="22" s="1"/>
  <c r="BO153" i="22"/>
  <c r="BQ153" i="22" s="1"/>
  <c r="BV153" i="22" s="1"/>
  <c r="BO154" i="22"/>
  <c r="BQ154" i="22" s="1"/>
  <c r="BV154" i="22" s="1"/>
  <c r="BO155" i="22"/>
  <c r="BQ155" i="22" s="1"/>
  <c r="BO156" i="22"/>
  <c r="BQ156" i="22" s="1"/>
  <c r="BV156" i="22" s="1"/>
  <c r="BO157" i="22"/>
  <c r="BQ157" i="22" s="1"/>
  <c r="BO158" i="22"/>
  <c r="BQ158" i="22" s="1"/>
  <c r="BV158" i="22" s="1"/>
  <c r="BO159" i="22"/>
  <c r="BQ159" i="22" s="1"/>
  <c r="BO160" i="22"/>
  <c r="BQ160" i="22" s="1"/>
  <c r="BV160" i="22" s="1"/>
  <c r="BO161" i="22"/>
  <c r="BQ161" i="22" s="1"/>
  <c r="BO162" i="22"/>
  <c r="BQ162" i="22" s="1"/>
  <c r="BO163" i="22"/>
  <c r="BQ163" i="22" s="1"/>
  <c r="BO164" i="22"/>
  <c r="BQ164" i="22" s="1"/>
  <c r="BV164" i="22" s="1"/>
  <c r="BO165" i="22"/>
  <c r="BQ165" i="22" s="1"/>
  <c r="BO166" i="22"/>
  <c r="BQ166" i="22" s="1"/>
  <c r="BV166" i="22" s="1"/>
  <c r="BO167" i="22"/>
  <c r="BQ167" i="22" s="1"/>
  <c r="BV167" i="22" s="1"/>
  <c r="BO168" i="22"/>
  <c r="BQ168" i="22" s="1"/>
  <c r="BV168" i="22" s="1"/>
  <c r="BO169" i="22"/>
  <c r="BQ169" i="22" s="1"/>
  <c r="BO170" i="22"/>
  <c r="BQ170" i="22" s="1"/>
  <c r="BO171" i="22"/>
  <c r="BQ171" i="22" s="1"/>
  <c r="BV171" i="22" s="1"/>
  <c r="BO172" i="22"/>
  <c r="BQ172" i="22" s="1"/>
  <c r="BO173" i="22"/>
  <c r="BQ173" i="22" s="1"/>
  <c r="BO174" i="22"/>
  <c r="BQ174" i="22" s="1"/>
  <c r="BV174" i="22" s="1"/>
  <c r="BO175" i="22"/>
  <c r="BQ175" i="22" s="1"/>
  <c r="BO176" i="22"/>
  <c r="BQ176" i="22" s="1"/>
  <c r="BV176" i="22" s="1"/>
  <c r="BO177" i="22"/>
  <c r="BQ177" i="22" s="1"/>
  <c r="BV177" i="22" s="1"/>
  <c r="BO178" i="22"/>
  <c r="BQ178" i="22" s="1"/>
  <c r="BO179" i="22"/>
  <c r="BQ179" i="22" s="1"/>
  <c r="BV179" i="22" s="1"/>
  <c r="BO180" i="22"/>
  <c r="BQ180" i="22" s="1"/>
  <c r="BV180" i="22" s="1"/>
  <c r="BO181" i="22"/>
  <c r="BQ181" i="22" s="1"/>
  <c r="BV181" i="22" s="1"/>
  <c r="BO182" i="22"/>
  <c r="BQ182" i="22" s="1"/>
  <c r="BV182" i="22" s="1"/>
  <c r="BO183" i="22"/>
  <c r="BQ183" i="22" s="1"/>
  <c r="BO184" i="22"/>
  <c r="BQ184" i="22" s="1"/>
  <c r="BV184" i="22" s="1"/>
  <c r="BO185" i="22"/>
  <c r="BQ185" i="22" s="1"/>
  <c r="BO186" i="22"/>
  <c r="BQ186" i="22" s="1"/>
  <c r="BV186" i="22" s="1"/>
  <c r="BO187" i="22"/>
  <c r="BQ187" i="22" s="1"/>
  <c r="BO188" i="22"/>
  <c r="BQ188" i="22" s="1"/>
  <c r="BV188" i="22" s="1"/>
  <c r="BO189" i="22"/>
  <c r="BQ189" i="22" s="1"/>
  <c r="BO190" i="22"/>
  <c r="BQ190" i="22" s="1"/>
  <c r="BO191" i="22"/>
  <c r="BQ191" i="22" s="1"/>
  <c r="BO192" i="22"/>
  <c r="BQ192" i="22" s="1"/>
  <c r="BO193" i="22"/>
  <c r="BQ193" i="22" s="1"/>
  <c r="BO194" i="22"/>
  <c r="BQ194" i="22" s="1"/>
  <c r="BO195" i="22"/>
  <c r="BQ195" i="22" s="1"/>
  <c r="BV195" i="22" s="1"/>
  <c r="BO196" i="22"/>
  <c r="BQ196" i="22" s="1"/>
  <c r="BO197" i="22"/>
  <c r="BQ197" i="22" s="1"/>
  <c r="BO198" i="22"/>
  <c r="BQ198" i="22" s="1"/>
  <c r="BV198" i="22" s="1"/>
  <c r="BO199" i="22"/>
  <c r="BQ199" i="22" s="1"/>
  <c r="BO200" i="22"/>
  <c r="BQ200" i="22" s="1"/>
  <c r="BV200" i="22" s="1"/>
  <c r="BO201" i="22"/>
  <c r="BQ201" i="22" s="1"/>
  <c r="BV201" i="22" s="1"/>
  <c r="BO202" i="22"/>
  <c r="BQ202" i="22" s="1"/>
  <c r="BV202" i="22" s="1"/>
  <c r="BO203" i="22"/>
  <c r="BQ203" i="22" s="1"/>
  <c r="BO204" i="22"/>
  <c r="BQ204" i="22" s="1"/>
  <c r="BV204" i="22" s="1"/>
  <c r="BO205" i="22"/>
  <c r="BQ205" i="22" s="1"/>
  <c r="BO206" i="22"/>
  <c r="BQ206" i="22" s="1"/>
  <c r="BV206" i="22" s="1"/>
  <c r="BO207" i="22"/>
  <c r="BQ207" i="22" s="1"/>
  <c r="BO208" i="22"/>
  <c r="BQ208" i="22" s="1"/>
  <c r="BV208" i="22" s="1"/>
  <c r="BO209" i="22"/>
  <c r="BQ209" i="22" s="1"/>
  <c r="BV209" i="22" s="1"/>
  <c r="BO210" i="22"/>
  <c r="BQ210" i="22" s="1"/>
  <c r="BO211" i="22"/>
  <c r="BQ211" i="22" s="1"/>
  <c r="BO212" i="22"/>
  <c r="BQ212" i="22" s="1"/>
  <c r="BV212" i="22" s="1"/>
  <c r="BO213" i="22"/>
  <c r="BQ213" i="22" s="1"/>
  <c r="BO214" i="22"/>
  <c r="BQ214" i="22" s="1"/>
  <c r="BV214" i="22" s="1"/>
  <c r="BO215" i="22"/>
  <c r="BQ215" i="22" s="1"/>
  <c r="BO216" i="22"/>
  <c r="BQ216" i="22" s="1"/>
  <c r="BO217" i="22"/>
  <c r="BQ217" i="22" s="1"/>
  <c r="BO218" i="22"/>
  <c r="BQ218" i="22" s="1"/>
  <c r="BV218" i="22" s="1"/>
  <c r="BO219" i="22"/>
  <c r="BQ219" i="22" s="1"/>
  <c r="BO220" i="22"/>
  <c r="BQ220" i="22" s="1"/>
  <c r="BO221" i="22"/>
  <c r="BQ221" i="22" s="1"/>
  <c r="BV221" i="22" s="1"/>
  <c r="BO222" i="22"/>
  <c r="BQ222" i="22" s="1"/>
  <c r="BO223" i="22"/>
  <c r="BQ223" i="22" s="1"/>
  <c r="BO224" i="22"/>
  <c r="BQ224" i="22" s="1"/>
  <c r="BO225" i="22"/>
  <c r="BQ225" i="22" s="1"/>
  <c r="BO226" i="22"/>
  <c r="BQ226" i="22" s="1"/>
  <c r="BO227" i="22"/>
  <c r="BQ227" i="22" s="1"/>
  <c r="BO228" i="22"/>
  <c r="BQ228" i="22" s="1"/>
  <c r="BO229" i="22"/>
  <c r="BQ229" i="22" s="1"/>
  <c r="BV229" i="22" s="1"/>
  <c r="BO230" i="22"/>
  <c r="BQ230" i="22" s="1"/>
  <c r="BO231" i="22"/>
  <c r="BQ231" i="22" s="1"/>
  <c r="BO232" i="22"/>
  <c r="BQ232" i="22" s="1"/>
  <c r="BO233" i="22"/>
  <c r="BQ233" i="22" s="1"/>
  <c r="BV233" i="22" s="1"/>
  <c r="BO234" i="22"/>
  <c r="BQ234" i="22" s="1"/>
  <c r="BV234" i="22" s="1"/>
  <c r="BO235" i="22"/>
  <c r="BQ235" i="22" s="1"/>
  <c r="BO236" i="22"/>
  <c r="BQ236" i="22" s="1"/>
  <c r="BO237" i="22"/>
  <c r="BQ237" i="22" s="1"/>
  <c r="BO238" i="22"/>
  <c r="BQ238" i="22" s="1"/>
  <c r="BV238" i="22" s="1"/>
  <c r="BO239" i="22"/>
  <c r="BQ239" i="22" s="1"/>
  <c r="BO240" i="22"/>
  <c r="BQ240" i="22" s="1"/>
  <c r="BV240" i="22" s="1"/>
  <c r="BO241" i="22"/>
  <c r="BQ241" i="22" s="1"/>
  <c r="BO242" i="22"/>
  <c r="BQ242" i="22" s="1"/>
  <c r="BO243" i="22"/>
  <c r="BQ243" i="22" s="1"/>
  <c r="BO244" i="22"/>
  <c r="BQ244" i="22" s="1"/>
  <c r="BV244" i="22" s="1"/>
  <c r="BO245" i="22"/>
  <c r="BQ245" i="22" s="1"/>
  <c r="BV245" i="22" s="1"/>
  <c r="BO246" i="22"/>
  <c r="BQ246" i="22" s="1"/>
  <c r="BV246" i="22" s="1"/>
  <c r="BO247" i="22"/>
  <c r="BQ247" i="22" s="1"/>
  <c r="BV247" i="22" s="1"/>
  <c r="BO248" i="22"/>
  <c r="BQ248" i="22" s="1"/>
  <c r="BV248" i="22" s="1"/>
  <c r="BO249" i="22"/>
  <c r="BQ249" i="22" s="1"/>
  <c r="BO250" i="22"/>
  <c r="BQ250" i="22" s="1"/>
  <c r="BO251" i="22"/>
  <c r="BQ251" i="22" s="1"/>
  <c r="BO252" i="22"/>
  <c r="BQ252" i="22" s="1"/>
  <c r="BO253" i="22"/>
  <c r="BQ253" i="22" s="1"/>
  <c r="BO254" i="22"/>
  <c r="BQ254" i="22" s="1"/>
  <c r="BO255" i="22"/>
  <c r="BQ255" i="22" s="1"/>
  <c r="BV255" i="22" s="1"/>
  <c r="BO256" i="22"/>
  <c r="BQ256" i="22" s="1"/>
  <c r="BV256" i="22" s="1"/>
  <c r="BO257" i="22"/>
  <c r="BQ257" i="22" s="1"/>
  <c r="BV257" i="22" s="1"/>
  <c r="BO258" i="22"/>
  <c r="BQ258" i="22" s="1"/>
  <c r="BV258" i="22" s="1"/>
  <c r="BO259" i="22"/>
  <c r="BQ259" i="22" s="1"/>
  <c r="BO260" i="22"/>
  <c r="BQ260" i="22" s="1"/>
  <c r="BO261" i="22"/>
  <c r="BQ261" i="22" s="1"/>
  <c r="BV261" i="22" s="1"/>
  <c r="BO262" i="22"/>
  <c r="BQ262" i="22" s="1"/>
  <c r="BV262" i="22" s="1"/>
  <c r="BO263" i="22"/>
  <c r="BQ263" i="22" s="1"/>
  <c r="BV263" i="22" s="1"/>
  <c r="BO264" i="22"/>
  <c r="BQ264" i="22" s="1"/>
  <c r="BV264" i="22" s="1"/>
  <c r="BO265" i="22"/>
  <c r="BQ265" i="22" s="1"/>
  <c r="BV265" i="22" s="1"/>
  <c r="BO266" i="22"/>
  <c r="BQ266" i="22" s="1"/>
  <c r="BO267" i="22"/>
  <c r="BQ267" i="22" s="1"/>
  <c r="BV267" i="22" s="1"/>
  <c r="BO268" i="22"/>
  <c r="BQ268" i="22" s="1"/>
  <c r="BO269" i="22"/>
  <c r="BQ269" i="22" s="1"/>
  <c r="BV269" i="22" s="1"/>
  <c r="BO270" i="22"/>
  <c r="BQ270" i="22" s="1"/>
  <c r="BV270" i="22" s="1"/>
  <c r="BO271" i="22"/>
  <c r="BQ271" i="22" s="1"/>
  <c r="BV271" i="22" s="1"/>
  <c r="BO272" i="22"/>
  <c r="BQ272" i="22" s="1"/>
  <c r="BO273" i="22"/>
  <c r="BQ273" i="22" s="1"/>
  <c r="BO274" i="22"/>
  <c r="BQ274" i="22" s="1"/>
  <c r="BV274" i="22" s="1"/>
  <c r="BO275" i="22"/>
  <c r="BQ275" i="22" s="1"/>
  <c r="BO276" i="22"/>
  <c r="BQ276" i="22" s="1"/>
  <c r="BO277" i="22"/>
  <c r="BQ277" i="22" s="1"/>
  <c r="BO278" i="22"/>
  <c r="BQ278" i="22" s="1"/>
  <c r="BO279" i="22"/>
  <c r="BQ279" i="22" s="1"/>
  <c r="BO280" i="22"/>
  <c r="BQ280" i="22" s="1"/>
  <c r="BO281" i="22"/>
  <c r="BQ281" i="22" s="1"/>
  <c r="BV281" i="22" s="1"/>
  <c r="BO282" i="22"/>
  <c r="BQ282" i="22" s="1"/>
  <c r="BO283" i="22"/>
  <c r="BQ283" i="22" s="1"/>
  <c r="BV283" i="22" s="1"/>
  <c r="BO284" i="22"/>
  <c r="BQ284" i="22" s="1"/>
  <c r="BO285" i="22"/>
  <c r="BQ285" i="22" s="1"/>
  <c r="BO286" i="22"/>
  <c r="BQ286" i="22" s="1"/>
  <c r="BV286" i="22" s="1"/>
  <c r="BO287" i="22"/>
  <c r="BQ287" i="22" s="1"/>
  <c r="BO288" i="22"/>
  <c r="BQ288" i="22" s="1"/>
  <c r="BO289" i="22"/>
  <c r="BQ289" i="22" s="1"/>
  <c r="BO290" i="22"/>
  <c r="BQ290" i="22" s="1"/>
  <c r="BV290" i="22" s="1"/>
  <c r="BO291" i="22"/>
  <c r="BQ291" i="22" s="1"/>
  <c r="BV291" i="22" s="1"/>
  <c r="BO292" i="22"/>
  <c r="BQ292" i="22" s="1"/>
  <c r="BO293" i="22"/>
  <c r="BQ293" i="22" s="1"/>
  <c r="BV293" i="22" s="1"/>
  <c r="BO294" i="22"/>
  <c r="BQ294" i="22" s="1"/>
  <c r="BV294" i="22" s="1"/>
  <c r="BO295" i="22"/>
  <c r="BQ295" i="22" s="1"/>
  <c r="BV295" i="22" s="1"/>
  <c r="BO296" i="22"/>
  <c r="BQ296" i="22" s="1"/>
  <c r="BV296" i="22" s="1"/>
  <c r="BO297" i="22"/>
  <c r="BQ297" i="22" s="1"/>
  <c r="BO298" i="22"/>
  <c r="BQ298" i="22" s="1"/>
  <c r="BV298" i="22" s="1"/>
  <c r="BO299" i="22"/>
  <c r="BQ299" i="22" s="1"/>
  <c r="BO300" i="22"/>
  <c r="BQ300" i="22" s="1"/>
  <c r="BO301" i="22"/>
  <c r="BQ301" i="22" s="1"/>
  <c r="BV301" i="22" s="1"/>
  <c r="BO302" i="22"/>
  <c r="BQ302" i="22" s="1"/>
  <c r="BV302" i="22" s="1"/>
  <c r="BO303" i="22"/>
  <c r="BQ303" i="22" s="1"/>
  <c r="BO304" i="22"/>
  <c r="BQ304" i="22" s="1"/>
  <c r="BO305" i="22"/>
  <c r="BQ305" i="22" s="1"/>
  <c r="BO306" i="22"/>
  <c r="BQ306" i="22" s="1"/>
  <c r="BV306" i="22" s="1"/>
  <c r="BO307" i="22"/>
  <c r="BQ307" i="22" s="1"/>
  <c r="BV307" i="22" s="1"/>
  <c r="BO308" i="22"/>
  <c r="BQ308" i="22" s="1"/>
  <c r="BV308" i="22" s="1"/>
  <c r="BO309" i="22"/>
  <c r="BQ309" i="22" s="1"/>
  <c r="BO310" i="22"/>
  <c r="BQ310" i="22" s="1"/>
  <c r="BO311" i="22"/>
  <c r="BQ311" i="22" s="1"/>
  <c r="BO312" i="22"/>
  <c r="BQ312" i="22" s="1"/>
  <c r="BO313" i="22"/>
  <c r="BQ313" i="22" s="1"/>
  <c r="BO314" i="22"/>
  <c r="BQ314" i="22" s="1"/>
  <c r="BV314" i="22" s="1"/>
  <c r="BO315" i="22"/>
  <c r="BQ315" i="22" s="1"/>
  <c r="BV315" i="22" s="1"/>
  <c r="BO316" i="22"/>
  <c r="BQ316" i="22" s="1"/>
  <c r="BV316" i="22" s="1"/>
  <c r="BO317" i="22"/>
  <c r="BQ317" i="22" s="1"/>
  <c r="BV317" i="22" s="1"/>
  <c r="BO318" i="22"/>
  <c r="BQ318" i="22" s="1"/>
  <c r="BV318" i="22" s="1"/>
  <c r="BO319" i="22"/>
  <c r="BQ319" i="22" s="1"/>
  <c r="BO320" i="22"/>
  <c r="BQ320" i="22" s="1"/>
  <c r="BV320" i="22" s="1"/>
  <c r="BO321" i="22"/>
  <c r="BQ321" i="22" s="1"/>
  <c r="BV321" i="22" s="1"/>
  <c r="BO322" i="22"/>
  <c r="BQ322" i="22" s="1"/>
  <c r="BV322" i="22" s="1"/>
  <c r="BO323" i="22"/>
  <c r="BQ323" i="22" s="1"/>
  <c r="BV323" i="22" s="1"/>
  <c r="BO324" i="22"/>
  <c r="BQ324" i="22" s="1"/>
  <c r="BV324" i="22" s="1"/>
  <c r="BO325" i="22"/>
  <c r="BQ325" i="22" s="1"/>
  <c r="BV325" i="22" s="1"/>
  <c r="BO326" i="22"/>
  <c r="BQ326" i="22" s="1"/>
  <c r="BV326" i="22" s="1"/>
  <c r="BO327" i="22"/>
  <c r="BQ327" i="22" s="1"/>
  <c r="BV327" i="22" s="1"/>
  <c r="BO328" i="22"/>
  <c r="BQ328" i="22" s="1"/>
  <c r="BV328" i="22" s="1"/>
  <c r="BO329" i="22"/>
  <c r="BQ329" i="22" s="1"/>
  <c r="BO330" i="22"/>
  <c r="BQ330" i="22" s="1"/>
  <c r="BV330" i="22" s="1"/>
  <c r="BO331" i="22"/>
  <c r="BQ331" i="22" s="1"/>
  <c r="BO332" i="22"/>
  <c r="BQ332" i="22" s="1"/>
  <c r="BO333" i="22"/>
  <c r="BQ333" i="22" s="1"/>
  <c r="BO334" i="22"/>
  <c r="BQ334" i="22" s="1"/>
  <c r="BO335" i="22"/>
  <c r="BQ335" i="22" s="1"/>
  <c r="BV335" i="22" s="1"/>
  <c r="BO336" i="22"/>
  <c r="BQ336" i="22" s="1"/>
  <c r="BV336" i="22" s="1"/>
  <c r="BO337" i="22"/>
  <c r="BQ337" i="22" s="1"/>
  <c r="BO338" i="22"/>
  <c r="BQ338" i="22" s="1"/>
  <c r="BO339" i="22"/>
  <c r="BQ339" i="22" s="1"/>
  <c r="BV339" i="22" s="1"/>
  <c r="BO340" i="22"/>
  <c r="BQ340" i="22" s="1"/>
  <c r="BO341" i="22"/>
  <c r="BQ341" i="22" s="1"/>
  <c r="BO342" i="22"/>
  <c r="BQ342" i="22" s="1"/>
  <c r="BV342" i="22" s="1"/>
  <c r="BO343" i="22"/>
  <c r="BQ343" i="22" s="1"/>
  <c r="BO344" i="22"/>
  <c r="BQ344" i="22" s="1"/>
  <c r="BV344" i="22" s="1"/>
  <c r="BO345" i="22"/>
  <c r="BQ345" i="22" s="1"/>
  <c r="BO346" i="22"/>
  <c r="BQ346" i="22" s="1"/>
  <c r="BO347" i="22"/>
  <c r="BQ347" i="22" s="1"/>
  <c r="BO348" i="22"/>
  <c r="BQ348" i="22" s="1"/>
  <c r="BV348" i="22" s="1"/>
  <c r="BO349" i="22"/>
  <c r="BQ349" i="22" s="1"/>
  <c r="BV349" i="22" s="1"/>
  <c r="BO350" i="22"/>
  <c r="BQ350" i="22" s="1"/>
  <c r="BV350" i="22" s="1"/>
  <c r="BO351" i="22"/>
  <c r="BQ351" i="22" s="1"/>
  <c r="BO352" i="22"/>
  <c r="BQ352" i="22" s="1"/>
  <c r="BV352" i="22" s="1"/>
  <c r="BO353" i="22"/>
  <c r="BQ353" i="22" s="1"/>
  <c r="BO354" i="22"/>
  <c r="BQ354" i="22" s="1"/>
  <c r="BO355" i="22"/>
  <c r="BQ355" i="22" s="1"/>
  <c r="BV355" i="22" s="1"/>
  <c r="BO356" i="22"/>
  <c r="BQ356" i="22" s="1"/>
  <c r="BV356" i="22" s="1"/>
  <c r="BO357" i="22"/>
  <c r="BQ357" i="22" s="1"/>
  <c r="BO358" i="22"/>
  <c r="BQ358" i="22" s="1"/>
  <c r="BO359" i="22"/>
  <c r="BQ359" i="22" s="1"/>
  <c r="BO360" i="22"/>
  <c r="BQ360" i="22" s="1"/>
  <c r="BV360" i="22" s="1"/>
  <c r="BO361" i="22"/>
  <c r="BQ361" i="22" s="1"/>
  <c r="BV361" i="22" s="1"/>
  <c r="BO362" i="22"/>
  <c r="BQ362" i="22" s="1"/>
  <c r="BV362" i="22" s="1"/>
  <c r="BO363" i="22"/>
  <c r="BQ363" i="22" s="1"/>
  <c r="BV363" i="22" s="1"/>
  <c r="BO364" i="22"/>
  <c r="BQ364" i="22" s="1"/>
  <c r="BV364" i="22" s="1"/>
  <c r="BO365" i="22"/>
  <c r="BQ365" i="22" s="1"/>
  <c r="BO366" i="22"/>
  <c r="BQ366" i="22" s="1"/>
  <c r="BV366" i="22" s="1"/>
  <c r="BO367" i="22"/>
  <c r="BQ367" i="22" s="1"/>
  <c r="BO368" i="22"/>
  <c r="BQ368" i="22" s="1"/>
  <c r="BO369" i="22"/>
  <c r="BQ369" i="22" s="1"/>
  <c r="BO370" i="22"/>
  <c r="BQ370" i="22" s="1"/>
  <c r="BV370" i="22" s="1"/>
  <c r="BO371" i="22"/>
  <c r="BQ371" i="22" s="1"/>
  <c r="BO372" i="22"/>
  <c r="BQ372" i="22" s="1"/>
  <c r="BO373" i="22"/>
  <c r="BQ373" i="22" s="1"/>
  <c r="BO374" i="22"/>
  <c r="BQ374" i="22" s="1"/>
  <c r="BO375" i="22"/>
  <c r="BQ375" i="22" s="1"/>
  <c r="BO376" i="22"/>
  <c r="BQ376" i="22" s="1"/>
  <c r="BV376" i="22" s="1"/>
  <c r="BO377" i="22"/>
  <c r="BQ377" i="22" s="1"/>
  <c r="BV377" i="22" s="1"/>
  <c r="BO378" i="22"/>
  <c r="BQ378" i="22" s="1"/>
  <c r="BO379" i="22"/>
  <c r="BQ379" i="22" s="1"/>
  <c r="BO380" i="22"/>
  <c r="BQ380" i="22" s="1"/>
  <c r="BO381" i="22"/>
  <c r="BQ381" i="22" s="1"/>
  <c r="BV381" i="22" s="1"/>
  <c r="BO382" i="22"/>
  <c r="BQ382" i="22" s="1"/>
  <c r="BV382" i="22" s="1"/>
  <c r="BO383" i="22"/>
  <c r="BQ383" i="22" s="1"/>
  <c r="BV383" i="22" s="1"/>
  <c r="BO384" i="22"/>
  <c r="BQ384" i="22" s="1"/>
  <c r="BO385" i="22"/>
  <c r="BQ385" i="22" s="1"/>
  <c r="BV385" i="22" s="1"/>
  <c r="BO386" i="22"/>
  <c r="BQ386" i="22" s="1"/>
  <c r="BV386" i="22" s="1"/>
  <c r="BO387" i="22"/>
  <c r="BQ387" i="22" s="1"/>
  <c r="BV387" i="22" s="1"/>
  <c r="BO388" i="22"/>
  <c r="BQ388" i="22" s="1"/>
  <c r="BV388" i="22" s="1"/>
  <c r="BO389" i="22"/>
  <c r="BQ389" i="22" s="1"/>
  <c r="BO390" i="22"/>
  <c r="BQ390" i="22" s="1"/>
  <c r="BV390" i="22" s="1"/>
  <c r="BO391" i="22"/>
  <c r="BQ391" i="22" s="1"/>
  <c r="BV391" i="22" s="1"/>
  <c r="BO392" i="22"/>
  <c r="BQ392" i="22" s="1"/>
  <c r="BV392" i="22" s="1"/>
  <c r="BO393" i="22"/>
  <c r="BQ393" i="22" s="1"/>
  <c r="BV393" i="22" s="1"/>
  <c r="BO394" i="22"/>
  <c r="BQ394" i="22" s="1"/>
  <c r="BO395" i="22"/>
  <c r="BQ395" i="22" s="1"/>
  <c r="BV395" i="22" s="1"/>
  <c r="BO396" i="22"/>
  <c r="BQ396" i="22" s="1"/>
  <c r="BV396" i="22" s="1"/>
  <c r="BO397" i="22"/>
  <c r="BQ397" i="22" s="1"/>
  <c r="BV397" i="22" s="1"/>
  <c r="BO398" i="22"/>
  <c r="BQ398" i="22" s="1"/>
  <c r="BV398" i="22" s="1"/>
  <c r="BO399" i="22"/>
  <c r="BQ399" i="22" s="1"/>
  <c r="BV399" i="22" s="1"/>
  <c r="BO400" i="22"/>
  <c r="BQ400" i="22" s="1"/>
  <c r="BO401" i="22"/>
  <c r="BQ401" i="22" s="1"/>
  <c r="BO402" i="22"/>
  <c r="BQ402" i="22" s="1"/>
  <c r="BO403" i="22"/>
  <c r="BQ403" i="22" s="1"/>
  <c r="BV403" i="22" s="1"/>
  <c r="BO404" i="22"/>
  <c r="BQ404" i="22" s="1"/>
  <c r="BV404" i="22" s="1"/>
  <c r="BO405" i="22"/>
  <c r="BQ405" i="22" s="1"/>
  <c r="BV405" i="22" s="1"/>
  <c r="BO406" i="22"/>
  <c r="BQ406" i="22" s="1"/>
  <c r="BO407" i="22"/>
  <c r="BQ407" i="22" s="1"/>
  <c r="BO408" i="22"/>
  <c r="BQ408" i="22" s="1"/>
  <c r="BN408" i="22"/>
  <c r="BM408" i="22"/>
  <c r="BK408" i="22"/>
  <c r="BJ408" i="22"/>
  <c r="BN407" i="22"/>
  <c r="BM407" i="22"/>
  <c r="BK407" i="22"/>
  <c r="BJ407" i="22"/>
  <c r="BN406" i="22"/>
  <c r="BM406" i="22"/>
  <c r="BK406" i="22"/>
  <c r="BJ406" i="22"/>
  <c r="BN405" i="22"/>
  <c r="BM405" i="22"/>
  <c r="BK405" i="22"/>
  <c r="BJ405" i="22"/>
  <c r="BN404" i="22"/>
  <c r="BM404" i="22"/>
  <c r="BK404" i="22"/>
  <c r="BJ404" i="22"/>
  <c r="BN403" i="22"/>
  <c r="BM403" i="22"/>
  <c r="BK403" i="22"/>
  <c r="BJ403" i="22"/>
  <c r="BN402" i="22"/>
  <c r="BM402" i="22"/>
  <c r="BK402" i="22"/>
  <c r="BJ402" i="22"/>
  <c r="BN401" i="22"/>
  <c r="BM401" i="22"/>
  <c r="BK401" i="22"/>
  <c r="BJ401" i="22"/>
  <c r="BN400" i="22"/>
  <c r="BM400" i="22"/>
  <c r="BK400" i="22"/>
  <c r="BJ400" i="22"/>
  <c r="BN399" i="22"/>
  <c r="BM399" i="22"/>
  <c r="BK399" i="22"/>
  <c r="BJ399" i="22"/>
  <c r="BN398" i="22"/>
  <c r="BM398" i="22"/>
  <c r="BK398" i="22"/>
  <c r="BJ398" i="22"/>
  <c r="BN397" i="22"/>
  <c r="BM397" i="22"/>
  <c r="BK397" i="22"/>
  <c r="BJ397" i="22"/>
  <c r="BN396" i="22"/>
  <c r="BM396" i="22"/>
  <c r="BK396" i="22"/>
  <c r="BJ396" i="22"/>
  <c r="BN395" i="22"/>
  <c r="BM395" i="22"/>
  <c r="BK395" i="22"/>
  <c r="BJ395" i="22"/>
  <c r="BN394" i="22"/>
  <c r="BM394" i="22"/>
  <c r="BK394" i="22"/>
  <c r="BJ394" i="22"/>
  <c r="BN393" i="22"/>
  <c r="BM393" i="22"/>
  <c r="BK393" i="22"/>
  <c r="BJ393" i="22"/>
  <c r="BN392" i="22"/>
  <c r="BM392" i="22"/>
  <c r="BK392" i="22"/>
  <c r="BJ392" i="22"/>
  <c r="BN391" i="22"/>
  <c r="BM391" i="22"/>
  <c r="BK391" i="22"/>
  <c r="BJ391" i="22"/>
  <c r="BN390" i="22"/>
  <c r="BM390" i="22"/>
  <c r="BK390" i="22"/>
  <c r="BJ390" i="22"/>
  <c r="BN389" i="22"/>
  <c r="BM389" i="22"/>
  <c r="BK389" i="22"/>
  <c r="BJ389" i="22"/>
  <c r="BN388" i="22"/>
  <c r="BM388" i="22"/>
  <c r="BK388" i="22"/>
  <c r="BJ388" i="22"/>
  <c r="BN387" i="22"/>
  <c r="BM387" i="22"/>
  <c r="BK387" i="22"/>
  <c r="BJ387" i="22"/>
  <c r="BN386" i="22"/>
  <c r="BM386" i="22"/>
  <c r="BK386" i="22"/>
  <c r="BJ386" i="22"/>
  <c r="BN385" i="22"/>
  <c r="BM385" i="22"/>
  <c r="BK385" i="22"/>
  <c r="BJ385" i="22"/>
  <c r="BN384" i="22"/>
  <c r="BM384" i="22"/>
  <c r="BK384" i="22"/>
  <c r="BJ384" i="22"/>
  <c r="BN383" i="22"/>
  <c r="BM383" i="22"/>
  <c r="BK383" i="22"/>
  <c r="BJ383" i="22"/>
  <c r="BN382" i="22"/>
  <c r="BM382" i="22"/>
  <c r="BK382" i="22"/>
  <c r="BJ382" i="22"/>
  <c r="BN381" i="22"/>
  <c r="BM381" i="22"/>
  <c r="BK381" i="22"/>
  <c r="BJ381" i="22"/>
  <c r="BN380" i="22"/>
  <c r="BM380" i="22"/>
  <c r="BK380" i="22"/>
  <c r="BJ380" i="22"/>
  <c r="BN379" i="22"/>
  <c r="BM379" i="22"/>
  <c r="BK379" i="22"/>
  <c r="BJ379" i="22"/>
  <c r="BN378" i="22"/>
  <c r="BM378" i="22"/>
  <c r="BK378" i="22"/>
  <c r="BJ378" i="22"/>
  <c r="BN377" i="22"/>
  <c r="BM377" i="22"/>
  <c r="BK377" i="22"/>
  <c r="BJ377" i="22"/>
  <c r="BN376" i="22"/>
  <c r="BM376" i="22"/>
  <c r="BK376" i="22"/>
  <c r="BJ376" i="22"/>
  <c r="BN375" i="22"/>
  <c r="BM375" i="22"/>
  <c r="BK375" i="22"/>
  <c r="BJ375" i="22"/>
  <c r="BN374" i="22"/>
  <c r="BM374" i="22"/>
  <c r="BK374" i="22"/>
  <c r="BJ374" i="22"/>
  <c r="BN373" i="22"/>
  <c r="BM373" i="22"/>
  <c r="BK373" i="22"/>
  <c r="BJ373" i="22"/>
  <c r="BN372" i="22"/>
  <c r="BM372" i="22"/>
  <c r="BK372" i="22"/>
  <c r="BJ372" i="22"/>
  <c r="BN371" i="22"/>
  <c r="BM371" i="22"/>
  <c r="BK371" i="22"/>
  <c r="BJ371" i="22"/>
  <c r="BN370" i="22"/>
  <c r="BM370" i="22"/>
  <c r="BK370" i="22"/>
  <c r="BJ370" i="22"/>
  <c r="BN369" i="22"/>
  <c r="BM369" i="22"/>
  <c r="BK369" i="22"/>
  <c r="BJ369" i="22"/>
  <c r="BN368" i="22"/>
  <c r="BM368" i="22"/>
  <c r="BK368" i="22"/>
  <c r="BJ368" i="22"/>
  <c r="BN367" i="22"/>
  <c r="BM367" i="22"/>
  <c r="BK367" i="22"/>
  <c r="BJ367" i="22"/>
  <c r="BN366" i="22"/>
  <c r="BM366" i="22"/>
  <c r="BK366" i="22"/>
  <c r="BJ366" i="22"/>
  <c r="BN365" i="22"/>
  <c r="BM365" i="22"/>
  <c r="BK365" i="22"/>
  <c r="BJ365" i="22"/>
  <c r="BN364" i="22"/>
  <c r="BM364" i="22"/>
  <c r="BK364" i="22"/>
  <c r="BJ364" i="22"/>
  <c r="BN363" i="22"/>
  <c r="BM363" i="22"/>
  <c r="BK363" i="22"/>
  <c r="BJ363" i="22"/>
  <c r="BN362" i="22"/>
  <c r="BM362" i="22"/>
  <c r="BK362" i="22"/>
  <c r="BJ362" i="22"/>
  <c r="BN361" i="22"/>
  <c r="BM361" i="22"/>
  <c r="BK361" i="22"/>
  <c r="BJ361" i="22"/>
  <c r="BN360" i="22"/>
  <c r="BM360" i="22"/>
  <c r="BK360" i="22"/>
  <c r="BJ360" i="22"/>
  <c r="BN359" i="22"/>
  <c r="BM359" i="22"/>
  <c r="BK359" i="22"/>
  <c r="BJ359" i="22"/>
  <c r="BN358" i="22"/>
  <c r="BM358" i="22"/>
  <c r="BK358" i="22"/>
  <c r="BJ358" i="22"/>
  <c r="BN357" i="22"/>
  <c r="BM357" i="22"/>
  <c r="BK357" i="22"/>
  <c r="BJ357" i="22"/>
  <c r="BN356" i="22"/>
  <c r="BM356" i="22"/>
  <c r="BK356" i="22"/>
  <c r="BJ356" i="22"/>
  <c r="BN355" i="22"/>
  <c r="BM355" i="22"/>
  <c r="BK355" i="22"/>
  <c r="BJ355" i="22"/>
  <c r="BN354" i="22"/>
  <c r="BM354" i="22"/>
  <c r="BK354" i="22"/>
  <c r="BJ354" i="22"/>
  <c r="BN353" i="22"/>
  <c r="BM353" i="22"/>
  <c r="BK353" i="22"/>
  <c r="BJ353" i="22"/>
  <c r="BN352" i="22"/>
  <c r="BM352" i="22"/>
  <c r="BK352" i="22"/>
  <c r="BJ352" i="22"/>
  <c r="BN351" i="22"/>
  <c r="BM351" i="22"/>
  <c r="BK351" i="22"/>
  <c r="BJ351" i="22"/>
  <c r="BN350" i="22"/>
  <c r="BM350" i="22"/>
  <c r="BK350" i="22"/>
  <c r="BJ350" i="22"/>
  <c r="BN349" i="22"/>
  <c r="BM349" i="22"/>
  <c r="BK349" i="22"/>
  <c r="BJ349" i="22"/>
  <c r="BN348" i="22"/>
  <c r="BM348" i="22"/>
  <c r="BK348" i="22"/>
  <c r="BJ348" i="22"/>
  <c r="BN347" i="22"/>
  <c r="BM347" i="22"/>
  <c r="BK347" i="22"/>
  <c r="BJ347" i="22"/>
  <c r="BN346" i="22"/>
  <c r="BM346" i="22"/>
  <c r="BK346" i="22"/>
  <c r="BJ346" i="22"/>
  <c r="BN345" i="22"/>
  <c r="BM345" i="22"/>
  <c r="BK345" i="22"/>
  <c r="BJ345" i="22"/>
  <c r="BN344" i="22"/>
  <c r="BM344" i="22"/>
  <c r="BK344" i="22"/>
  <c r="BJ344" i="22"/>
  <c r="BN343" i="22"/>
  <c r="BM343" i="22"/>
  <c r="BK343" i="22"/>
  <c r="BJ343" i="22"/>
  <c r="BN342" i="22"/>
  <c r="BM342" i="22"/>
  <c r="BK342" i="22"/>
  <c r="BJ342" i="22"/>
  <c r="BN341" i="22"/>
  <c r="BM341" i="22"/>
  <c r="BK341" i="22"/>
  <c r="BJ341" i="22"/>
  <c r="BN340" i="22"/>
  <c r="BM340" i="22"/>
  <c r="BK340" i="22"/>
  <c r="BJ340" i="22"/>
  <c r="BN339" i="22"/>
  <c r="BM339" i="22"/>
  <c r="BK339" i="22"/>
  <c r="BJ339" i="22"/>
  <c r="BN338" i="22"/>
  <c r="BM338" i="22"/>
  <c r="BK338" i="22"/>
  <c r="BJ338" i="22"/>
  <c r="BN337" i="22"/>
  <c r="BM337" i="22"/>
  <c r="BK337" i="22"/>
  <c r="BJ337" i="22"/>
  <c r="BN336" i="22"/>
  <c r="BM336" i="22"/>
  <c r="BK336" i="22"/>
  <c r="BJ336" i="22"/>
  <c r="BN335" i="22"/>
  <c r="BM335" i="22"/>
  <c r="BK335" i="22"/>
  <c r="BJ335" i="22"/>
  <c r="BN334" i="22"/>
  <c r="BM334" i="22"/>
  <c r="BK334" i="22"/>
  <c r="BJ334" i="22"/>
  <c r="BN333" i="22"/>
  <c r="BM333" i="22"/>
  <c r="BK333" i="22"/>
  <c r="BJ333" i="22"/>
  <c r="BN332" i="22"/>
  <c r="BM332" i="22"/>
  <c r="BK332" i="22"/>
  <c r="BJ332" i="22"/>
  <c r="BN331" i="22"/>
  <c r="BM331" i="22"/>
  <c r="BK331" i="22"/>
  <c r="BJ331" i="22"/>
  <c r="BN330" i="22"/>
  <c r="BM330" i="22"/>
  <c r="BK330" i="22"/>
  <c r="BJ330" i="22"/>
  <c r="BN329" i="22"/>
  <c r="BM329" i="22"/>
  <c r="BK329" i="22"/>
  <c r="BJ329" i="22"/>
  <c r="BN328" i="22"/>
  <c r="BM328" i="22"/>
  <c r="BK328" i="22"/>
  <c r="BJ328" i="22"/>
  <c r="BN327" i="22"/>
  <c r="BM327" i="22"/>
  <c r="BK327" i="22"/>
  <c r="BJ327" i="22"/>
  <c r="BN326" i="22"/>
  <c r="BM326" i="22"/>
  <c r="BK326" i="22"/>
  <c r="BJ326" i="22"/>
  <c r="BN325" i="22"/>
  <c r="BM325" i="22"/>
  <c r="BK325" i="22"/>
  <c r="BJ325" i="22"/>
  <c r="BN324" i="22"/>
  <c r="BM324" i="22"/>
  <c r="BK324" i="22"/>
  <c r="BJ324" i="22"/>
  <c r="BN323" i="22"/>
  <c r="BM323" i="22"/>
  <c r="BK323" i="22"/>
  <c r="BJ323" i="22"/>
  <c r="BN322" i="22"/>
  <c r="BM322" i="22"/>
  <c r="BK322" i="22"/>
  <c r="BJ322" i="22"/>
  <c r="BN321" i="22"/>
  <c r="BM321" i="22"/>
  <c r="BK321" i="22"/>
  <c r="BJ321" i="22"/>
  <c r="BN320" i="22"/>
  <c r="BM320" i="22"/>
  <c r="BK320" i="22"/>
  <c r="BJ320" i="22"/>
  <c r="BN319" i="22"/>
  <c r="BM319" i="22"/>
  <c r="BK319" i="22"/>
  <c r="BJ319" i="22"/>
  <c r="BN318" i="22"/>
  <c r="BM318" i="22"/>
  <c r="BK318" i="22"/>
  <c r="BJ318" i="22"/>
  <c r="BN317" i="22"/>
  <c r="BM317" i="22"/>
  <c r="BK317" i="22"/>
  <c r="BJ317" i="22"/>
  <c r="BN316" i="22"/>
  <c r="BM316" i="22"/>
  <c r="BK316" i="22"/>
  <c r="BJ316" i="22"/>
  <c r="BN315" i="22"/>
  <c r="BM315" i="22"/>
  <c r="BK315" i="22"/>
  <c r="BJ315" i="22"/>
  <c r="BN314" i="22"/>
  <c r="BM314" i="22"/>
  <c r="BK314" i="22"/>
  <c r="BJ314" i="22"/>
  <c r="BN313" i="22"/>
  <c r="BM313" i="22"/>
  <c r="BK313" i="22"/>
  <c r="BJ313" i="22"/>
  <c r="BN312" i="22"/>
  <c r="BM312" i="22"/>
  <c r="BK312" i="22"/>
  <c r="BJ312" i="22"/>
  <c r="BN311" i="22"/>
  <c r="BM311" i="22"/>
  <c r="BK311" i="22"/>
  <c r="BJ311" i="22"/>
  <c r="BN310" i="22"/>
  <c r="BM310" i="22"/>
  <c r="BK310" i="22"/>
  <c r="BJ310" i="22"/>
  <c r="BN309" i="22"/>
  <c r="BM309" i="22"/>
  <c r="BK309" i="22"/>
  <c r="BJ309" i="22"/>
  <c r="BN308" i="22"/>
  <c r="BM308" i="22"/>
  <c r="BK308" i="22"/>
  <c r="BJ308" i="22"/>
  <c r="BN307" i="22"/>
  <c r="BM307" i="22"/>
  <c r="BK307" i="22"/>
  <c r="BJ307" i="22"/>
  <c r="BN306" i="22"/>
  <c r="BM306" i="22"/>
  <c r="BK306" i="22"/>
  <c r="BJ306" i="22"/>
  <c r="BN305" i="22"/>
  <c r="BM305" i="22"/>
  <c r="BK305" i="22"/>
  <c r="BJ305" i="22"/>
  <c r="BN304" i="22"/>
  <c r="BM304" i="22"/>
  <c r="BK304" i="22"/>
  <c r="BJ304" i="22"/>
  <c r="BN303" i="22"/>
  <c r="BM303" i="22"/>
  <c r="BK303" i="22"/>
  <c r="BJ303" i="22"/>
  <c r="BN302" i="22"/>
  <c r="BM302" i="22"/>
  <c r="BK302" i="22"/>
  <c r="BJ302" i="22"/>
  <c r="BN301" i="22"/>
  <c r="BM301" i="22"/>
  <c r="BK301" i="22"/>
  <c r="BJ301" i="22"/>
  <c r="BN300" i="22"/>
  <c r="BM300" i="22"/>
  <c r="BK300" i="22"/>
  <c r="BJ300" i="22"/>
  <c r="BN299" i="22"/>
  <c r="BM299" i="22"/>
  <c r="BK299" i="22"/>
  <c r="BJ299" i="22"/>
  <c r="BN298" i="22"/>
  <c r="BM298" i="22"/>
  <c r="BK298" i="22"/>
  <c r="BJ298" i="22"/>
  <c r="BN297" i="22"/>
  <c r="BM297" i="22"/>
  <c r="BK297" i="22"/>
  <c r="BJ297" i="22"/>
  <c r="BN296" i="22"/>
  <c r="BM296" i="22"/>
  <c r="BK296" i="22"/>
  <c r="BJ296" i="22"/>
  <c r="BN295" i="22"/>
  <c r="BM295" i="22"/>
  <c r="BK295" i="22"/>
  <c r="BJ295" i="22"/>
  <c r="BN294" i="22"/>
  <c r="BM294" i="22"/>
  <c r="BK294" i="22"/>
  <c r="BJ294" i="22"/>
  <c r="BN293" i="22"/>
  <c r="BM293" i="22"/>
  <c r="BK293" i="22"/>
  <c r="BJ293" i="22"/>
  <c r="BN292" i="22"/>
  <c r="BM292" i="22"/>
  <c r="BK292" i="22"/>
  <c r="BJ292" i="22"/>
  <c r="BN291" i="22"/>
  <c r="BM291" i="22"/>
  <c r="BK291" i="22"/>
  <c r="BJ291" i="22"/>
  <c r="BN290" i="22"/>
  <c r="BM290" i="22"/>
  <c r="BK290" i="22"/>
  <c r="BJ290" i="22"/>
  <c r="BN289" i="22"/>
  <c r="BM289" i="22"/>
  <c r="BK289" i="22"/>
  <c r="BJ289" i="22"/>
  <c r="BN288" i="22"/>
  <c r="BM288" i="22"/>
  <c r="BK288" i="22"/>
  <c r="BJ288" i="22"/>
  <c r="BN287" i="22"/>
  <c r="BM287" i="22"/>
  <c r="BK287" i="22"/>
  <c r="BJ287" i="22"/>
  <c r="BN286" i="22"/>
  <c r="BM286" i="22"/>
  <c r="BK286" i="22"/>
  <c r="BJ286" i="22"/>
  <c r="BN285" i="22"/>
  <c r="BM285" i="22"/>
  <c r="BK285" i="22"/>
  <c r="BJ285" i="22"/>
  <c r="BN284" i="22"/>
  <c r="BM284" i="22"/>
  <c r="BK284" i="22"/>
  <c r="BJ284" i="22"/>
  <c r="BN283" i="22"/>
  <c r="BM283" i="22"/>
  <c r="BK283" i="22"/>
  <c r="BJ283" i="22"/>
  <c r="BN282" i="22"/>
  <c r="BM282" i="22"/>
  <c r="BK282" i="22"/>
  <c r="BJ282" i="22"/>
  <c r="BN281" i="22"/>
  <c r="BM281" i="22"/>
  <c r="BK281" i="22"/>
  <c r="BJ281" i="22"/>
  <c r="BN280" i="22"/>
  <c r="BM280" i="22"/>
  <c r="BK280" i="22"/>
  <c r="BJ280" i="22"/>
  <c r="BN279" i="22"/>
  <c r="BM279" i="22"/>
  <c r="BK279" i="22"/>
  <c r="BJ279" i="22"/>
  <c r="BN278" i="22"/>
  <c r="BM278" i="22"/>
  <c r="BK278" i="22"/>
  <c r="BJ278" i="22"/>
  <c r="BN277" i="22"/>
  <c r="BM277" i="22"/>
  <c r="BK277" i="22"/>
  <c r="BJ277" i="22"/>
  <c r="BN276" i="22"/>
  <c r="BM276" i="22"/>
  <c r="BK276" i="22"/>
  <c r="BJ276" i="22"/>
  <c r="BN275" i="22"/>
  <c r="BM275" i="22"/>
  <c r="BK275" i="22"/>
  <c r="BJ275" i="22"/>
  <c r="BN274" i="22"/>
  <c r="BM274" i="22"/>
  <c r="BK274" i="22"/>
  <c r="BJ274" i="22"/>
  <c r="BN273" i="22"/>
  <c r="BM273" i="22"/>
  <c r="BK273" i="22"/>
  <c r="BJ273" i="22"/>
  <c r="BN272" i="22"/>
  <c r="BM272" i="22"/>
  <c r="BK272" i="22"/>
  <c r="BJ272" i="22"/>
  <c r="BN271" i="22"/>
  <c r="BM271" i="22"/>
  <c r="BK271" i="22"/>
  <c r="BJ271" i="22"/>
  <c r="BN270" i="22"/>
  <c r="BM270" i="22"/>
  <c r="BK270" i="22"/>
  <c r="BJ270" i="22"/>
  <c r="BN269" i="22"/>
  <c r="BM269" i="22"/>
  <c r="BK269" i="22"/>
  <c r="BJ269" i="22"/>
  <c r="BN268" i="22"/>
  <c r="BM268" i="22"/>
  <c r="BK268" i="22"/>
  <c r="BJ268" i="22"/>
  <c r="BN267" i="22"/>
  <c r="BM267" i="22"/>
  <c r="BK267" i="22"/>
  <c r="BJ267" i="22"/>
  <c r="BN266" i="22"/>
  <c r="BM266" i="22"/>
  <c r="BK266" i="22"/>
  <c r="BJ266" i="22"/>
  <c r="BN265" i="22"/>
  <c r="BM265" i="22"/>
  <c r="BK265" i="22"/>
  <c r="BJ265" i="22"/>
  <c r="BN264" i="22"/>
  <c r="BM264" i="22"/>
  <c r="BK264" i="22"/>
  <c r="BJ264" i="22"/>
  <c r="BN263" i="22"/>
  <c r="BM263" i="22"/>
  <c r="BK263" i="22"/>
  <c r="BJ263" i="22"/>
  <c r="BN262" i="22"/>
  <c r="BM262" i="22"/>
  <c r="BK262" i="22"/>
  <c r="BJ262" i="22"/>
  <c r="BN261" i="22"/>
  <c r="BM261" i="22"/>
  <c r="BK261" i="22"/>
  <c r="BJ261" i="22"/>
  <c r="BN260" i="22"/>
  <c r="BM260" i="22"/>
  <c r="BK260" i="22"/>
  <c r="BJ260" i="22"/>
  <c r="BN259" i="22"/>
  <c r="BM259" i="22"/>
  <c r="BK259" i="22"/>
  <c r="BJ259" i="22"/>
  <c r="BN258" i="22"/>
  <c r="BM258" i="22"/>
  <c r="BK258" i="22"/>
  <c r="BJ258" i="22"/>
  <c r="BN257" i="22"/>
  <c r="BM257" i="22"/>
  <c r="BK257" i="22"/>
  <c r="BJ257" i="22"/>
  <c r="BN256" i="22"/>
  <c r="BM256" i="22"/>
  <c r="BK256" i="22"/>
  <c r="BJ256" i="22"/>
  <c r="BN255" i="22"/>
  <c r="BM255" i="22"/>
  <c r="BK255" i="22"/>
  <c r="BJ255" i="22"/>
  <c r="BN254" i="22"/>
  <c r="BM254" i="22"/>
  <c r="BK254" i="22"/>
  <c r="BJ254" i="22"/>
  <c r="BN253" i="22"/>
  <c r="BM253" i="22"/>
  <c r="BK253" i="22"/>
  <c r="BJ253" i="22"/>
  <c r="BN252" i="22"/>
  <c r="BM252" i="22"/>
  <c r="BK252" i="22"/>
  <c r="BJ252" i="22"/>
  <c r="BN251" i="22"/>
  <c r="BM251" i="22"/>
  <c r="BK251" i="22"/>
  <c r="BJ251" i="22"/>
  <c r="BN250" i="22"/>
  <c r="BM250" i="22"/>
  <c r="BK250" i="22"/>
  <c r="BJ250" i="22"/>
  <c r="BN249" i="22"/>
  <c r="BM249" i="22"/>
  <c r="BK249" i="22"/>
  <c r="BJ249" i="22"/>
  <c r="BN248" i="22"/>
  <c r="BM248" i="22"/>
  <c r="BK248" i="22"/>
  <c r="BJ248" i="22"/>
  <c r="BN247" i="22"/>
  <c r="BM247" i="22"/>
  <c r="BK247" i="22"/>
  <c r="BJ247" i="22"/>
  <c r="BN246" i="22"/>
  <c r="BM246" i="22"/>
  <c r="BK246" i="22"/>
  <c r="BJ246" i="22"/>
  <c r="BN245" i="22"/>
  <c r="BM245" i="22"/>
  <c r="BK245" i="22"/>
  <c r="BJ245" i="22"/>
  <c r="BN244" i="22"/>
  <c r="BM244" i="22"/>
  <c r="BK244" i="22"/>
  <c r="BJ244" i="22"/>
  <c r="BN243" i="22"/>
  <c r="BM243" i="22"/>
  <c r="BK243" i="22"/>
  <c r="BJ243" i="22"/>
  <c r="BN242" i="22"/>
  <c r="BM242" i="22"/>
  <c r="BK242" i="22"/>
  <c r="BJ242" i="22"/>
  <c r="BN241" i="22"/>
  <c r="BM241" i="22"/>
  <c r="BK241" i="22"/>
  <c r="BJ241" i="22"/>
  <c r="BN240" i="22"/>
  <c r="BM240" i="22"/>
  <c r="BK240" i="22"/>
  <c r="BJ240" i="22"/>
  <c r="BN239" i="22"/>
  <c r="BM239" i="22"/>
  <c r="BK239" i="22"/>
  <c r="BJ239" i="22"/>
  <c r="BN238" i="22"/>
  <c r="BM238" i="22"/>
  <c r="BK238" i="22"/>
  <c r="BJ238" i="22"/>
  <c r="BN237" i="22"/>
  <c r="BM237" i="22"/>
  <c r="BK237" i="22"/>
  <c r="BJ237" i="22"/>
  <c r="BN236" i="22"/>
  <c r="BM236" i="22"/>
  <c r="BK236" i="22"/>
  <c r="BJ236" i="22"/>
  <c r="BN235" i="22"/>
  <c r="BM235" i="22"/>
  <c r="BK235" i="22"/>
  <c r="BJ235" i="22"/>
  <c r="BN234" i="22"/>
  <c r="BM234" i="22"/>
  <c r="BK234" i="22"/>
  <c r="BJ234" i="22"/>
  <c r="BN233" i="22"/>
  <c r="BM233" i="22"/>
  <c r="BK233" i="22"/>
  <c r="BJ233" i="22"/>
  <c r="BN232" i="22"/>
  <c r="BM232" i="22"/>
  <c r="BK232" i="22"/>
  <c r="BJ232" i="22"/>
  <c r="BN231" i="22"/>
  <c r="BM231" i="22"/>
  <c r="BK231" i="22"/>
  <c r="BJ231" i="22"/>
  <c r="BN230" i="22"/>
  <c r="BM230" i="22"/>
  <c r="BK230" i="22"/>
  <c r="BJ230" i="22"/>
  <c r="BN229" i="22"/>
  <c r="BM229" i="22"/>
  <c r="BK229" i="22"/>
  <c r="BJ229" i="22"/>
  <c r="BN228" i="22"/>
  <c r="BM228" i="22"/>
  <c r="BK228" i="22"/>
  <c r="BJ228" i="22"/>
  <c r="BN227" i="22"/>
  <c r="BM227" i="22"/>
  <c r="BK227" i="22"/>
  <c r="BJ227" i="22"/>
  <c r="BN226" i="22"/>
  <c r="BM226" i="22"/>
  <c r="BK226" i="22"/>
  <c r="BJ226" i="22"/>
  <c r="BN225" i="22"/>
  <c r="BM225" i="22"/>
  <c r="BK225" i="22"/>
  <c r="BJ225" i="22"/>
  <c r="BN224" i="22"/>
  <c r="BM224" i="22"/>
  <c r="BK224" i="22"/>
  <c r="BJ224" i="22"/>
  <c r="BN223" i="22"/>
  <c r="BM223" i="22"/>
  <c r="BK223" i="22"/>
  <c r="BJ223" i="22"/>
  <c r="BN222" i="22"/>
  <c r="BM222" i="22"/>
  <c r="BK222" i="22"/>
  <c r="BJ222" i="22"/>
  <c r="BN221" i="22"/>
  <c r="BM221" i="22"/>
  <c r="BK221" i="22"/>
  <c r="BJ221" i="22"/>
  <c r="BN220" i="22"/>
  <c r="BM220" i="22"/>
  <c r="BK220" i="22"/>
  <c r="BJ220" i="22"/>
  <c r="BN219" i="22"/>
  <c r="BM219" i="22"/>
  <c r="BK219" i="22"/>
  <c r="BJ219" i="22"/>
  <c r="BN218" i="22"/>
  <c r="BM218" i="22"/>
  <c r="BK218" i="22"/>
  <c r="BJ218" i="22"/>
  <c r="BN217" i="22"/>
  <c r="BM217" i="22"/>
  <c r="BK217" i="22"/>
  <c r="BJ217" i="22"/>
  <c r="BN216" i="22"/>
  <c r="BM216" i="22"/>
  <c r="BK216" i="22"/>
  <c r="BJ216" i="22"/>
  <c r="BN215" i="22"/>
  <c r="BM215" i="22"/>
  <c r="BK215" i="22"/>
  <c r="BJ215" i="22"/>
  <c r="BN214" i="22"/>
  <c r="BM214" i="22"/>
  <c r="BK214" i="22"/>
  <c r="BJ214" i="22"/>
  <c r="BN213" i="22"/>
  <c r="BM213" i="22"/>
  <c r="BK213" i="22"/>
  <c r="BJ213" i="22"/>
  <c r="BN212" i="22"/>
  <c r="BM212" i="22"/>
  <c r="BK212" i="22"/>
  <c r="BJ212" i="22"/>
  <c r="BN211" i="22"/>
  <c r="BM211" i="22"/>
  <c r="BK211" i="22"/>
  <c r="BJ211" i="22"/>
  <c r="BN210" i="22"/>
  <c r="BM210" i="22"/>
  <c r="BK210" i="22"/>
  <c r="BJ210" i="22"/>
  <c r="BN209" i="22"/>
  <c r="BM209" i="22"/>
  <c r="BK209" i="22"/>
  <c r="BJ209" i="22"/>
  <c r="BN208" i="22"/>
  <c r="BM208" i="22"/>
  <c r="BK208" i="22"/>
  <c r="BJ208" i="22"/>
  <c r="BN207" i="22"/>
  <c r="BM207" i="22"/>
  <c r="BK207" i="22"/>
  <c r="BJ207" i="22"/>
  <c r="BN206" i="22"/>
  <c r="BM206" i="22"/>
  <c r="BK206" i="22"/>
  <c r="BJ206" i="22"/>
  <c r="BN205" i="22"/>
  <c r="BM205" i="22"/>
  <c r="BK205" i="22"/>
  <c r="BJ205" i="22"/>
  <c r="BN204" i="22"/>
  <c r="BM204" i="22"/>
  <c r="BK204" i="22"/>
  <c r="BJ204" i="22"/>
  <c r="BN203" i="22"/>
  <c r="BM203" i="22"/>
  <c r="BK203" i="22"/>
  <c r="BJ203" i="22"/>
  <c r="BN202" i="22"/>
  <c r="BM202" i="22"/>
  <c r="BK202" i="22"/>
  <c r="BJ202" i="22"/>
  <c r="BN201" i="22"/>
  <c r="BM201" i="22"/>
  <c r="BK201" i="22"/>
  <c r="BJ201" i="22"/>
  <c r="BN200" i="22"/>
  <c r="BM200" i="22"/>
  <c r="BK200" i="22"/>
  <c r="BJ200" i="22"/>
  <c r="BN199" i="22"/>
  <c r="BM199" i="22"/>
  <c r="BK199" i="22"/>
  <c r="BJ199" i="22"/>
  <c r="BN198" i="22"/>
  <c r="BM198" i="22"/>
  <c r="BK198" i="22"/>
  <c r="BJ198" i="22"/>
  <c r="BN197" i="22"/>
  <c r="BM197" i="22"/>
  <c r="BK197" i="22"/>
  <c r="BJ197" i="22"/>
  <c r="BN196" i="22"/>
  <c r="BM196" i="22"/>
  <c r="BK196" i="22"/>
  <c r="BJ196" i="22"/>
  <c r="BN195" i="22"/>
  <c r="BM195" i="22"/>
  <c r="BK195" i="22"/>
  <c r="BJ195" i="22"/>
  <c r="BN194" i="22"/>
  <c r="BM194" i="22"/>
  <c r="BK194" i="22"/>
  <c r="BJ194" i="22"/>
  <c r="BN193" i="22"/>
  <c r="BM193" i="22"/>
  <c r="BK193" i="22"/>
  <c r="BJ193" i="22"/>
  <c r="BN192" i="22"/>
  <c r="BM192" i="22"/>
  <c r="BK192" i="22"/>
  <c r="BJ192" i="22"/>
  <c r="BN191" i="22"/>
  <c r="BM191" i="22"/>
  <c r="BK191" i="22"/>
  <c r="BJ191" i="22"/>
  <c r="BN190" i="22"/>
  <c r="BM190" i="22"/>
  <c r="BK190" i="22"/>
  <c r="BJ190" i="22"/>
  <c r="BN189" i="22"/>
  <c r="BM189" i="22"/>
  <c r="BK189" i="22"/>
  <c r="BJ189" i="22"/>
  <c r="BN188" i="22"/>
  <c r="BM188" i="22"/>
  <c r="BK188" i="22"/>
  <c r="BJ188" i="22"/>
  <c r="BN187" i="22"/>
  <c r="BM187" i="22"/>
  <c r="BK187" i="22"/>
  <c r="BJ187" i="22"/>
  <c r="BN186" i="22"/>
  <c r="BM186" i="22"/>
  <c r="BK186" i="22"/>
  <c r="BJ186" i="22"/>
  <c r="BN185" i="22"/>
  <c r="BM185" i="22"/>
  <c r="BK185" i="22"/>
  <c r="BJ185" i="22"/>
  <c r="BN184" i="22"/>
  <c r="BM184" i="22"/>
  <c r="BK184" i="22"/>
  <c r="BJ184" i="22"/>
  <c r="BN183" i="22"/>
  <c r="BM183" i="22"/>
  <c r="BK183" i="22"/>
  <c r="BJ183" i="22"/>
  <c r="BN182" i="22"/>
  <c r="BM182" i="22"/>
  <c r="BK182" i="22"/>
  <c r="BJ182" i="22"/>
  <c r="BN181" i="22"/>
  <c r="BM181" i="22"/>
  <c r="BK181" i="22"/>
  <c r="BJ181" i="22"/>
  <c r="BN180" i="22"/>
  <c r="BM180" i="22"/>
  <c r="BK180" i="22"/>
  <c r="BJ180" i="22"/>
  <c r="BN179" i="22"/>
  <c r="BM179" i="22"/>
  <c r="BK179" i="22"/>
  <c r="BJ179" i="22"/>
  <c r="BN178" i="22"/>
  <c r="BM178" i="22"/>
  <c r="BK178" i="22"/>
  <c r="BJ178" i="22"/>
  <c r="BN177" i="22"/>
  <c r="BM177" i="22"/>
  <c r="BK177" i="22"/>
  <c r="BJ177" i="22"/>
  <c r="BN176" i="22"/>
  <c r="BM176" i="22"/>
  <c r="BK176" i="22"/>
  <c r="BJ176" i="22"/>
  <c r="BN175" i="22"/>
  <c r="BM175" i="22"/>
  <c r="BK175" i="22"/>
  <c r="BJ175" i="22"/>
  <c r="BN174" i="22"/>
  <c r="BM174" i="22"/>
  <c r="BK174" i="22"/>
  <c r="BJ174" i="22"/>
  <c r="BN173" i="22"/>
  <c r="BM173" i="22"/>
  <c r="BK173" i="22"/>
  <c r="BJ173" i="22"/>
  <c r="BN172" i="22"/>
  <c r="BM172" i="22"/>
  <c r="BK172" i="22"/>
  <c r="BJ172" i="22"/>
  <c r="BN171" i="22"/>
  <c r="BM171" i="22"/>
  <c r="BK171" i="22"/>
  <c r="BJ171" i="22"/>
  <c r="BN170" i="22"/>
  <c r="BM170" i="22"/>
  <c r="BK170" i="22"/>
  <c r="BJ170" i="22"/>
  <c r="BN169" i="22"/>
  <c r="BM169" i="22"/>
  <c r="BK169" i="22"/>
  <c r="BJ169" i="22"/>
  <c r="BN168" i="22"/>
  <c r="BM168" i="22"/>
  <c r="BK168" i="22"/>
  <c r="BJ168" i="22"/>
  <c r="BN167" i="22"/>
  <c r="BM167" i="22"/>
  <c r="BK167" i="22"/>
  <c r="BJ167" i="22"/>
  <c r="BN166" i="22"/>
  <c r="BM166" i="22"/>
  <c r="BK166" i="22"/>
  <c r="BJ166" i="22"/>
  <c r="BN165" i="22"/>
  <c r="BM165" i="22"/>
  <c r="BK165" i="22"/>
  <c r="BJ165" i="22"/>
  <c r="BN164" i="22"/>
  <c r="BM164" i="22"/>
  <c r="BK164" i="22"/>
  <c r="BJ164" i="22"/>
  <c r="BN163" i="22"/>
  <c r="BM163" i="22"/>
  <c r="BK163" i="22"/>
  <c r="BJ163" i="22"/>
  <c r="BN162" i="22"/>
  <c r="BM162" i="22"/>
  <c r="BK162" i="22"/>
  <c r="BJ162" i="22"/>
  <c r="BN161" i="22"/>
  <c r="BM161" i="22"/>
  <c r="BK161" i="22"/>
  <c r="BJ161" i="22"/>
  <c r="BN160" i="22"/>
  <c r="BM160" i="22"/>
  <c r="BK160" i="22"/>
  <c r="BJ160" i="22"/>
  <c r="BN159" i="22"/>
  <c r="BM159" i="22"/>
  <c r="BK159" i="22"/>
  <c r="BJ159" i="22"/>
  <c r="BN158" i="22"/>
  <c r="BM158" i="22"/>
  <c r="BK158" i="22"/>
  <c r="BJ158" i="22"/>
  <c r="BN157" i="22"/>
  <c r="BM157" i="22"/>
  <c r="BK157" i="22"/>
  <c r="BJ157" i="22"/>
  <c r="BN156" i="22"/>
  <c r="BM156" i="22"/>
  <c r="BK156" i="22"/>
  <c r="BJ156" i="22"/>
  <c r="BN155" i="22"/>
  <c r="BM155" i="22"/>
  <c r="BK155" i="22"/>
  <c r="BJ155" i="22"/>
  <c r="BN154" i="22"/>
  <c r="BM154" i="22"/>
  <c r="BK154" i="22"/>
  <c r="BJ154" i="22"/>
  <c r="BN153" i="22"/>
  <c r="BM153" i="22"/>
  <c r="BK153" i="22"/>
  <c r="BJ153" i="22"/>
  <c r="BN152" i="22"/>
  <c r="BM152" i="22"/>
  <c r="BK152" i="22"/>
  <c r="BJ152" i="22"/>
  <c r="BN151" i="22"/>
  <c r="BM151" i="22"/>
  <c r="BK151" i="22"/>
  <c r="BJ151" i="22"/>
  <c r="BN150" i="22"/>
  <c r="BM150" i="22"/>
  <c r="BK150" i="22"/>
  <c r="BJ150" i="22"/>
  <c r="BN149" i="22"/>
  <c r="BM149" i="22"/>
  <c r="BK149" i="22"/>
  <c r="BJ149" i="22"/>
  <c r="BN148" i="22"/>
  <c r="BM148" i="22"/>
  <c r="BK148" i="22"/>
  <c r="BJ148" i="22"/>
  <c r="BN147" i="22"/>
  <c r="BM147" i="22"/>
  <c r="BK147" i="22"/>
  <c r="BJ147" i="22"/>
  <c r="BN146" i="22"/>
  <c r="BM146" i="22"/>
  <c r="BK146" i="22"/>
  <c r="BJ146" i="22"/>
  <c r="BN145" i="22"/>
  <c r="BM145" i="22"/>
  <c r="BK145" i="22"/>
  <c r="BJ145" i="22"/>
  <c r="BN144" i="22"/>
  <c r="BM144" i="22"/>
  <c r="BK144" i="22"/>
  <c r="BJ144" i="22"/>
  <c r="BN143" i="22"/>
  <c r="BM143" i="22"/>
  <c r="BK143" i="22"/>
  <c r="BJ143" i="22"/>
  <c r="BN142" i="22"/>
  <c r="BM142" i="22"/>
  <c r="BK142" i="22"/>
  <c r="BJ142" i="22"/>
  <c r="BN141" i="22"/>
  <c r="BM141" i="22"/>
  <c r="BK141" i="22"/>
  <c r="BJ141" i="22"/>
  <c r="BN140" i="22"/>
  <c r="BM140" i="22"/>
  <c r="BK140" i="22"/>
  <c r="BJ140" i="22"/>
  <c r="BN139" i="22"/>
  <c r="BM139" i="22"/>
  <c r="BK139" i="22"/>
  <c r="BJ139" i="22"/>
  <c r="BN138" i="22"/>
  <c r="BM138" i="22"/>
  <c r="BK138" i="22"/>
  <c r="BJ138" i="22"/>
  <c r="BN137" i="22"/>
  <c r="BM137" i="22"/>
  <c r="BK137" i="22"/>
  <c r="BJ137" i="22"/>
  <c r="BN136" i="22"/>
  <c r="BM136" i="22"/>
  <c r="BK136" i="22"/>
  <c r="BJ136" i="22"/>
  <c r="BN135" i="22"/>
  <c r="BM135" i="22"/>
  <c r="BK135" i="22"/>
  <c r="BJ135" i="22"/>
  <c r="BN134" i="22"/>
  <c r="BM134" i="22"/>
  <c r="BK134" i="22"/>
  <c r="BJ134" i="22"/>
  <c r="BN133" i="22"/>
  <c r="BM133" i="22"/>
  <c r="BK133" i="22"/>
  <c r="BJ133" i="22"/>
  <c r="BN132" i="22"/>
  <c r="BM132" i="22"/>
  <c r="BK132" i="22"/>
  <c r="BJ132" i="22"/>
  <c r="BN131" i="22"/>
  <c r="BM131" i="22"/>
  <c r="BK131" i="22"/>
  <c r="BJ131" i="22"/>
  <c r="BN130" i="22"/>
  <c r="BM130" i="22"/>
  <c r="BK130" i="22"/>
  <c r="BJ130" i="22"/>
  <c r="BN129" i="22"/>
  <c r="BM129" i="22"/>
  <c r="BK129" i="22"/>
  <c r="BJ129" i="22"/>
  <c r="BN128" i="22"/>
  <c r="BM128" i="22"/>
  <c r="BK128" i="22"/>
  <c r="BJ128" i="22"/>
  <c r="BN127" i="22"/>
  <c r="BM127" i="22"/>
  <c r="BK127" i="22"/>
  <c r="BJ127" i="22"/>
  <c r="BN126" i="22"/>
  <c r="BM126" i="22"/>
  <c r="BK126" i="22"/>
  <c r="BJ126" i="22"/>
  <c r="BN125" i="22"/>
  <c r="BM125" i="22"/>
  <c r="BK125" i="22"/>
  <c r="BJ125" i="22"/>
  <c r="BN124" i="22"/>
  <c r="BM124" i="22"/>
  <c r="BK124" i="22"/>
  <c r="BJ124" i="22"/>
  <c r="BN123" i="22"/>
  <c r="BM123" i="22"/>
  <c r="BK123" i="22"/>
  <c r="BJ123" i="22"/>
  <c r="BN122" i="22"/>
  <c r="BM122" i="22"/>
  <c r="BK122" i="22"/>
  <c r="BJ122" i="22"/>
  <c r="BN121" i="22"/>
  <c r="BM121" i="22"/>
  <c r="BK121" i="22"/>
  <c r="BJ121" i="22"/>
  <c r="BN120" i="22"/>
  <c r="BM120" i="22"/>
  <c r="BK120" i="22"/>
  <c r="BJ120" i="22"/>
  <c r="BN119" i="22"/>
  <c r="BM119" i="22"/>
  <c r="BK119" i="22"/>
  <c r="BJ119" i="22"/>
  <c r="BN118" i="22"/>
  <c r="BM118" i="22"/>
  <c r="BK118" i="22"/>
  <c r="BJ118" i="22"/>
  <c r="BN117" i="22"/>
  <c r="BM117" i="22"/>
  <c r="BK117" i="22"/>
  <c r="BJ117" i="22"/>
  <c r="BN116" i="22"/>
  <c r="BM116" i="22"/>
  <c r="BK116" i="22"/>
  <c r="BJ116" i="22"/>
  <c r="BN115" i="22"/>
  <c r="BM115" i="22"/>
  <c r="BK115" i="22"/>
  <c r="BJ115" i="22"/>
  <c r="BN114" i="22"/>
  <c r="BM114" i="22"/>
  <c r="BK114" i="22"/>
  <c r="BJ114" i="22"/>
  <c r="BN113" i="22"/>
  <c r="BM113" i="22"/>
  <c r="BK113" i="22"/>
  <c r="BJ113" i="22"/>
  <c r="BN112" i="22"/>
  <c r="BM112" i="22"/>
  <c r="BK112" i="22"/>
  <c r="BJ112" i="22"/>
  <c r="BN111" i="22"/>
  <c r="BM111" i="22"/>
  <c r="BK111" i="22"/>
  <c r="BJ111" i="22"/>
  <c r="BN110" i="22"/>
  <c r="BM110" i="22"/>
  <c r="BK110" i="22"/>
  <c r="BJ110" i="22"/>
  <c r="BN109" i="22"/>
  <c r="BM109" i="22"/>
  <c r="BK109" i="22"/>
  <c r="BJ109" i="22"/>
  <c r="BN108" i="22"/>
  <c r="BM108" i="22"/>
  <c r="BK108" i="22"/>
  <c r="BJ108" i="22"/>
  <c r="BN107" i="22"/>
  <c r="BM107" i="22"/>
  <c r="BK107" i="22"/>
  <c r="BJ107" i="22"/>
  <c r="BN106" i="22"/>
  <c r="BM106" i="22"/>
  <c r="BK106" i="22"/>
  <c r="BJ106" i="22"/>
  <c r="BN105" i="22"/>
  <c r="BM105" i="22"/>
  <c r="BK105" i="22"/>
  <c r="BJ105" i="22"/>
  <c r="BN104" i="22"/>
  <c r="BM104" i="22"/>
  <c r="BK104" i="22"/>
  <c r="BJ104" i="22"/>
  <c r="BN103" i="22"/>
  <c r="BM103" i="22"/>
  <c r="BK103" i="22"/>
  <c r="BJ103" i="22"/>
  <c r="BN102" i="22"/>
  <c r="BM102" i="22"/>
  <c r="BK102" i="22"/>
  <c r="BJ102" i="22"/>
  <c r="BN101" i="22"/>
  <c r="BM101" i="22"/>
  <c r="BK101" i="22"/>
  <c r="BJ101" i="22"/>
  <c r="BN100" i="22"/>
  <c r="BM100" i="22"/>
  <c r="BK100" i="22"/>
  <c r="BJ100" i="22"/>
  <c r="BN99" i="22"/>
  <c r="BM99" i="22"/>
  <c r="BK99" i="22"/>
  <c r="BJ99" i="22"/>
  <c r="BN98" i="22"/>
  <c r="BM98" i="22"/>
  <c r="BK98" i="22"/>
  <c r="BJ98" i="22"/>
  <c r="BN97" i="22"/>
  <c r="BM97" i="22"/>
  <c r="BK97" i="22"/>
  <c r="BJ97" i="22"/>
  <c r="BN96" i="22"/>
  <c r="BM96" i="22"/>
  <c r="BK96" i="22"/>
  <c r="BJ96" i="22"/>
  <c r="BN95" i="22"/>
  <c r="BM95" i="22"/>
  <c r="BK95" i="22"/>
  <c r="BJ95" i="22"/>
  <c r="BN94" i="22"/>
  <c r="BM94" i="22"/>
  <c r="BK94" i="22"/>
  <c r="BJ94" i="22"/>
  <c r="BN93" i="22"/>
  <c r="BM93" i="22"/>
  <c r="BK93" i="22"/>
  <c r="BJ93" i="22"/>
  <c r="BN92" i="22"/>
  <c r="BM92" i="22"/>
  <c r="BK92" i="22"/>
  <c r="BJ92" i="22"/>
  <c r="BN91" i="22"/>
  <c r="BM91" i="22"/>
  <c r="BK91" i="22"/>
  <c r="BJ91" i="22"/>
  <c r="BN90" i="22"/>
  <c r="BM90" i="22"/>
  <c r="BK90" i="22"/>
  <c r="BJ90" i="22"/>
  <c r="BN89" i="22"/>
  <c r="BM89" i="22"/>
  <c r="BK89" i="22"/>
  <c r="BJ89" i="22"/>
  <c r="BN88" i="22"/>
  <c r="BM88" i="22"/>
  <c r="BK88" i="22"/>
  <c r="BJ88" i="22"/>
  <c r="BN87" i="22"/>
  <c r="BM87" i="22"/>
  <c r="BK87" i="22"/>
  <c r="BJ87" i="22"/>
  <c r="BN86" i="22"/>
  <c r="BM86" i="22"/>
  <c r="BK86" i="22"/>
  <c r="BJ86" i="22"/>
  <c r="BN85" i="22"/>
  <c r="BM85" i="22"/>
  <c r="BK85" i="22"/>
  <c r="BJ85" i="22"/>
  <c r="BN84" i="22"/>
  <c r="BM84" i="22"/>
  <c r="BK84" i="22"/>
  <c r="BJ84" i="22"/>
  <c r="BN83" i="22"/>
  <c r="BM83" i="22"/>
  <c r="BK83" i="22"/>
  <c r="BJ83" i="22"/>
  <c r="BN82" i="22"/>
  <c r="BM82" i="22"/>
  <c r="BK82" i="22"/>
  <c r="BJ82" i="22"/>
  <c r="BN81" i="22"/>
  <c r="BM81" i="22"/>
  <c r="BK81" i="22"/>
  <c r="BJ81" i="22"/>
  <c r="BN80" i="22"/>
  <c r="BM80" i="22"/>
  <c r="BK80" i="22"/>
  <c r="BJ80" i="22"/>
  <c r="BN79" i="22"/>
  <c r="BM79" i="22"/>
  <c r="BK79" i="22"/>
  <c r="BJ79" i="22"/>
  <c r="BN78" i="22"/>
  <c r="BM78" i="22"/>
  <c r="BK78" i="22"/>
  <c r="BJ78" i="22"/>
  <c r="BN77" i="22"/>
  <c r="BM77" i="22"/>
  <c r="BK77" i="22"/>
  <c r="BJ77" i="22"/>
  <c r="BN76" i="22"/>
  <c r="BM76" i="22"/>
  <c r="BK76" i="22"/>
  <c r="BJ76" i="22"/>
  <c r="BN75" i="22"/>
  <c r="BM75" i="22"/>
  <c r="BK75" i="22"/>
  <c r="BJ75" i="22"/>
  <c r="BN74" i="22"/>
  <c r="BM74" i="22"/>
  <c r="BK74" i="22"/>
  <c r="BJ74" i="22"/>
  <c r="BN73" i="22"/>
  <c r="BM73" i="22"/>
  <c r="BK73" i="22"/>
  <c r="BJ73" i="22"/>
  <c r="BN72" i="22"/>
  <c r="BM72" i="22"/>
  <c r="BK72" i="22"/>
  <c r="BJ72" i="22"/>
  <c r="BN71" i="22"/>
  <c r="BM71" i="22"/>
  <c r="BK71" i="22"/>
  <c r="BJ71" i="22"/>
  <c r="BN70" i="22"/>
  <c r="BM70" i="22"/>
  <c r="BK70" i="22"/>
  <c r="BJ70" i="22"/>
  <c r="BN69" i="22"/>
  <c r="BM69" i="22"/>
  <c r="BK69" i="22"/>
  <c r="BJ69" i="22"/>
  <c r="BN68" i="22"/>
  <c r="BM68" i="22"/>
  <c r="BK68" i="22"/>
  <c r="BJ68" i="22"/>
  <c r="BN67" i="22"/>
  <c r="BM67" i="22"/>
  <c r="BK67" i="22"/>
  <c r="BJ67" i="22"/>
  <c r="BN66" i="22"/>
  <c r="BM66" i="22"/>
  <c r="BK66" i="22"/>
  <c r="BJ66" i="22"/>
  <c r="BN65" i="22"/>
  <c r="BM65" i="22"/>
  <c r="BK65" i="22"/>
  <c r="BJ65" i="22"/>
  <c r="BN64" i="22"/>
  <c r="BM64" i="22"/>
  <c r="BK64" i="22"/>
  <c r="BJ64" i="22"/>
  <c r="BN63" i="22"/>
  <c r="BM63" i="22"/>
  <c r="BK63" i="22"/>
  <c r="BJ63" i="22"/>
  <c r="BN62" i="22"/>
  <c r="BM62" i="22"/>
  <c r="BK62" i="22"/>
  <c r="BJ62" i="22"/>
  <c r="BN61" i="22"/>
  <c r="BM61" i="22"/>
  <c r="BK61" i="22"/>
  <c r="BJ61" i="22"/>
  <c r="BN60" i="22"/>
  <c r="BM60" i="22"/>
  <c r="BK60" i="22"/>
  <c r="BJ60" i="22"/>
  <c r="BN59" i="22"/>
  <c r="BM59" i="22"/>
  <c r="BK59" i="22"/>
  <c r="BJ59" i="22"/>
  <c r="BN58" i="22"/>
  <c r="BM58" i="22"/>
  <c r="BK58" i="22"/>
  <c r="BJ58" i="22"/>
  <c r="BN57" i="22"/>
  <c r="BM57" i="22"/>
  <c r="BK57" i="22"/>
  <c r="BJ57" i="22"/>
  <c r="BN56" i="22"/>
  <c r="BM56" i="22"/>
  <c r="BK56" i="22"/>
  <c r="BJ56" i="22"/>
  <c r="BN55" i="22"/>
  <c r="BM55" i="22"/>
  <c r="BK55" i="22"/>
  <c r="BJ55" i="22"/>
  <c r="BN54" i="22"/>
  <c r="BM54" i="22"/>
  <c r="BK54" i="22"/>
  <c r="BJ54" i="22"/>
  <c r="BN53" i="22"/>
  <c r="BM53" i="22"/>
  <c r="BK53" i="22"/>
  <c r="BJ53" i="22"/>
  <c r="BN52" i="22"/>
  <c r="BM52" i="22"/>
  <c r="BK52" i="22"/>
  <c r="BJ52" i="22"/>
  <c r="BN51" i="22"/>
  <c r="BM51" i="22"/>
  <c r="BK51" i="22"/>
  <c r="BJ51" i="22"/>
  <c r="BN50" i="22"/>
  <c r="BM50" i="22"/>
  <c r="BK50" i="22"/>
  <c r="BJ50" i="22"/>
  <c r="BN49" i="22"/>
  <c r="BM49" i="22"/>
  <c r="BK49" i="22"/>
  <c r="BJ49" i="22"/>
  <c r="BN48" i="22"/>
  <c r="BM48" i="22"/>
  <c r="BK48" i="22"/>
  <c r="BJ48" i="22"/>
  <c r="BN47" i="22"/>
  <c r="BM47" i="22"/>
  <c r="BK47" i="22"/>
  <c r="BJ47" i="22"/>
  <c r="BN46" i="22"/>
  <c r="BM46" i="22"/>
  <c r="BK46" i="22"/>
  <c r="BJ46" i="22"/>
  <c r="BN45" i="22"/>
  <c r="BM45" i="22"/>
  <c r="BK45" i="22"/>
  <c r="BJ45" i="22"/>
  <c r="BN44" i="22"/>
  <c r="BM44" i="22"/>
  <c r="BK44" i="22"/>
  <c r="BJ44" i="22"/>
  <c r="BN43" i="22"/>
  <c r="BM43" i="22"/>
  <c r="BK43" i="22"/>
  <c r="BJ43" i="22"/>
  <c r="BN42" i="22"/>
  <c r="BM42" i="22"/>
  <c r="BK42" i="22"/>
  <c r="BJ42" i="22"/>
  <c r="BN41" i="22"/>
  <c r="BM41" i="22"/>
  <c r="BK41" i="22"/>
  <c r="BJ41" i="22"/>
  <c r="BN40" i="22"/>
  <c r="BM40" i="22"/>
  <c r="BK40" i="22"/>
  <c r="BJ40" i="22"/>
  <c r="BN39" i="22"/>
  <c r="BM39" i="22"/>
  <c r="BK39" i="22"/>
  <c r="BJ39" i="22"/>
  <c r="BN38" i="22"/>
  <c r="BM38" i="22"/>
  <c r="BK38" i="22"/>
  <c r="BJ38" i="22"/>
  <c r="BN37" i="22"/>
  <c r="BM37" i="22"/>
  <c r="BK37" i="22"/>
  <c r="BJ37" i="22"/>
  <c r="BN36" i="22"/>
  <c r="BM36" i="22"/>
  <c r="BK36" i="22"/>
  <c r="BJ36" i="22"/>
  <c r="BN35" i="22"/>
  <c r="BM35" i="22"/>
  <c r="BK35" i="22"/>
  <c r="BJ35" i="22"/>
  <c r="BN34" i="22"/>
  <c r="BM34" i="22"/>
  <c r="BK34" i="22"/>
  <c r="BJ34" i="22"/>
  <c r="BN33" i="22"/>
  <c r="BM33" i="22"/>
  <c r="BK33" i="22"/>
  <c r="BJ33" i="22"/>
  <c r="BN32" i="22"/>
  <c r="BM32" i="22"/>
  <c r="BK32" i="22"/>
  <c r="BJ32" i="22"/>
  <c r="BN31" i="22"/>
  <c r="BM31" i="22"/>
  <c r="BK31" i="22"/>
  <c r="BJ31" i="22"/>
  <c r="BN30" i="22"/>
  <c r="BM30" i="22"/>
  <c r="BK30" i="22"/>
  <c r="BJ30" i="22"/>
  <c r="BN29" i="22"/>
  <c r="BM29" i="22"/>
  <c r="BK29" i="22"/>
  <c r="BJ29" i="22"/>
  <c r="BN28" i="22"/>
  <c r="BM28" i="22"/>
  <c r="BK28" i="22"/>
  <c r="BJ28" i="22"/>
  <c r="BN27" i="22"/>
  <c r="BM27" i="22"/>
  <c r="BK27" i="22"/>
  <c r="BJ27" i="22"/>
  <c r="BN26" i="22"/>
  <c r="BM26" i="22"/>
  <c r="BK26" i="22"/>
  <c r="BJ26" i="22"/>
  <c r="BN25" i="22"/>
  <c r="BM25" i="22"/>
  <c r="BK25" i="22"/>
  <c r="BJ25" i="22"/>
  <c r="BN24" i="22"/>
  <c r="BM24" i="22"/>
  <c r="BK24" i="22"/>
  <c r="BJ24" i="22"/>
  <c r="BN23" i="22"/>
  <c r="BM23" i="22"/>
  <c r="BK23" i="22"/>
  <c r="BJ23" i="22"/>
  <c r="BN22" i="22"/>
  <c r="BM22" i="22"/>
  <c r="BK22" i="22"/>
  <c r="BJ22" i="22"/>
  <c r="BN21" i="22"/>
  <c r="BM21" i="22"/>
  <c r="BK21" i="22"/>
  <c r="BJ21" i="22"/>
  <c r="BN20" i="22"/>
  <c r="BM20" i="22"/>
  <c r="BK20" i="22"/>
  <c r="BJ20" i="22"/>
  <c r="BN19" i="22"/>
  <c r="BM19" i="22"/>
  <c r="BK19" i="22"/>
  <c r="BJ19" i="22"/>
  <c r="BN18" i="22"/>
  <c r="BM18" i="22"/>
  <c r="BK18" i="22"/>
  <c r="BJ18" i="22"/>
  <c r="BN17" i="22"/>
  <c r="BM17" i="22"/>
  <c r="BK17" i="22"/>
  <c r="BJ17" i="22"/>
  <c r="BN16" i="22"/>
  <c r="BM16" i="22"/>
  <c r="BK16" i="22"/>
  <c r="BJ16" i="22"/>
  <c r="BN15" i="22"/>
  <c r="BM15" i="22"/>
  <c r="BK15" i="22"/>
  <c r="BJ15" i="22"/>
  <c r="BN14" i="22"/>
  <c r="BM14" i="22"/>
  <c r="BK14" i="22"/>
  <c r="BJ14" i="22"/>
  <c r="BN13" i="22"/>
  <c r="BM13" i="22"/>
  <c r="BK13" i="22"/>
  <c r="BJ13" i="22"/>
  <c r="BN12" i="22"/>
  <c r="BM12" i="22"/>
  <c r="BK12" i="22"/>
  <c r="BJ12" i="22"/>
  <c r="BN11" i="22"/>
  <c r="BM11" i="22"/>
  <c r="BK11" i="22"/>
  <c r="BJ11" i="22"/>
  <c r="BN10" i="22"/>
  <c r="BM10" i="22"/>
  <c r="BK10" i="22"/>
  <c r="BJ10" i="22"/>
  <c r="BN9" i="22"/>
  <c r="BM9" i="22"/>
  <c r="BK9" i="22"/>
  <c r="BJ9" i="22"/>
  <c r="BN8" i="22"/>
  <c r="BM8" i="22"/>
  <c r="BK8" i="22"/>
  <c r="BJ8" i="22"/>
  <c r="BN7" i="22"/>
  <c r="BM7" i="22"/>
  <c r="BK7" i="22"/>
  <c r="BJ7" i="22"/>
  <c r="BN6" i="22"/>
  <c r="BM6" i="22"/>
  <c r="BK6" i="22"/>
  <c r="BJ6" i="22"/>
  <c r="BN5" i="22"/>
  <c r="BM5" i="22"/>
  <c r="BK5" i="22"/>
  <c r="BJ5" i="22"/>
  <c r="BN4" i="22"/>
  <c r="BM4" i="22"/>
  <c r="BK4" i="22"/>
  <c r="BJ4" i="22"/>
  <c r="BN3" i="22"/>
  <c r="BM3" i="22"/>
  <c r="BK3" i="22"/>
  <c r="BJ3" i="22"/>
  <c r="BN2" i="22"/>
  <c r="BM2" i="22"/>
  <c r="BK2" i="22"/>
  <c r="BJ2" i="22"/>
  <c r="BJ3" i="15"/>
  <c r="BJ4" i="15"/>
  <c r="BJ5" i="15"/>
  <c r="BJ6" i="15"/>
  <c r="BJ7" i="15"/>
  <c r="BJ8" i="15"/>
  <c r="BJ9" i="15"/>
  <c r="BJ10" i="15"/>
  <c r="BJ11" i="15"/>
  <c r="BJ12" i="15"/>
  <c r="BJ13" i="15"/>
  <c r="BJ14" i="15"/>
  <c r="BJ15" i="15"/>
  <c r="BJ16" i="15"/>
  <c r="BJ17" i="15"/>
  <c r="BJ18" i="15"/>
  <c r="BJ19" i="15"/>
  <c r="BJ20" i="15"/>
  <c r="BJ21" i="15"/>
  <c r="BJ22" i="15"/>
  <c r="BJ23" i="15"/>
  <c r="BJ24" i="15"/>
  <c r="BJ25" i="15"/>
  <c r="BJ26" i="15"/>
  <c r="BJ27" i="15"/>
  <c r="BJ28" i="15"/>
  <c r="BJ29" i="15"/>
  <c r="BJ30" i="15"/>
  <c r="BJ31" i="15"/>
  <c r="BJ32" i="15"/>
  <c r="BJ33" i="15"/>
  <c r="BJ34" i="15"/>
  <c r="BJ35" i="15"/>
  <c r="BJ36" i="15"/>
  <c r="BJ37" i="15"/>
  <c r="BJ38" i="15"/>
  <c r="BJ39" i="15"/>
  <c r="BJ40" i="15"/>
  <c r="BJ41" i="15"/>
  <c r="BJ42" i="15"/>
  <c r="BJ43" i="15"/>
  <c r="BJ44" i="15"/>
  <c r="BJ45" i="15"/>
  <c r="BJ46" i="15"/>
  <c r="BJ47" i="15"/>
  <c r="BJ48" i="15"/>
  <c r="BJ49" i="15"/>
  <c r="BJ50" i="15"/>
  <c r="BJ51" i="15"/>
  <c r="BJ52" i="15"/>
  <c r="BJ53" i="15"/>
  <c r="BJ54" i="15"/>
  <c r="BJ55" i="15"/>
  <c r="BJ56" i="15"/>
  <c r="BJ57" i="15"/>
  <c r="BJ58" i="15"/>
  <c r="BJ59" i="15"/>
  <c r="BJ60" i="15"/>
  <c r="BJ61" i="15"/>
  <c r="BJ62" i="15"/>
  <c r="BJ63" i="15"/>
  <c r="BJ64" i="15"/>
  <c r="BJ65" i="15"/>
  <c r="BJ66" i="15"/>
  <c r="BJ67" i="15"/>
  <c r="BJ68" i="15"/>
  <c r="BJ69" i="15"/>
  <c r="BJ70" i="15"/>
  <c r="BJ71" i="15"/>
  <c r="BJ72" i="15"/>
  <c r="BJ73" i="15"/>
  <c r="BJ74" i="15"/>
  <c r="BJ75" i="15"/>
  <c r="BJ76" i="15"/>
  <c r="BJ77" i="15"/>
  <c r="BJ78" i="15"/>
  <c r="BJ79" i="15"/>
  <c r="BJ80" i="15"/>
  <c r="BJ81" i="15"/>
  <c r="BJ82" i="15"/>
  <c r="BJ83" i="15"/>
  <c r="BJ84" i="15"/>
  <c r="BJ85" i="15"/>
  <c r="BJ86" i="15"/>
  <c r="BJ87" i="15"/>
  <c r="BJ88" i="15"/>
  <c r="BJ89" i="15"/>
  <c r="BJ90" i="15"/>
  <c r="BJ91" i="15"/>
  <c r="BJ92" i="15"/>
  <c r="BJ93" i="15"/>
  <c r="BJ94" i="15"/>
  <c r="BJ95" i="15"/>
  <c r="BJ96" i="15"/>
  <c r="BJ97" i="15"/>
  <c r="BJ98" i="15"/>
  <c r="BJ99" i="15"/>
  <c r="BJ100" i="15"/>
  <c r="BJ101" i="15"/>
  <c r="BJ102" i="15"/>
  <c r="BJ103" i="15"/>
  <c r="BJ104" i="15"/>
  <c r="BJ105" i="15"/>
  <c r="BJ106" i="15"/>
  <c r="BJ107" i="15"/>
  <c r="BJ108" i="15"/>
  <c r="BJ109" i="15"/>
  <c r="BJ110" i="15"/>
  <c r="BJ111" i="15"/>
  <c r="BJ112" i="15"/>
  <c r="BJ113" i="15"/>
  <c r="BJ114" i="15"/>
  <c r="BJ115" i="15"/>
  <c r="BJ116" i="15"/>
  <c r="BJ117" i="15"/>
  <c r="BJ118" i="15"/>
  <c r="BJ119" i="15"/>
  <c r="BJ120" i="15"/>
  <c r="BJ121" i="15"/>
  <c r="BJ122" i="15"/>
  <c r="BJ123" i="15"/>
  <c r="BJ124" i="15"/>
  <c r="BJ125" i="15"/>
  <c r="BJ126" i="15"/>
  <c r="BJ127" i="15"/>
  <c r="BJ128" i="15"/>
  <c r="BJ129" i="15"/>
  <c r="BJ130" i="15"/>
  <c r="BJ131" i="15"/>
  <c r="BJ132" i="15"/>
  <c r="BJ133" i="15"/>
  <c r="BJ134" i="15"/>
  <c r="BJ135" i="15"/>
  <c r="BJ136" i="15"/>
  <c r="BJ137" i="15"/>
  <c r="BJ138" i="15"/>
  <c r="BJ139" i="15"/>
  <c r="BJ140" i="15"/>
  <c r="BJ141" i="15"/>
  <c r="BJ142" i="15"/>
  <c r="BJ143" i="15"/>
  <c r="BJ144" i="15"/>
  <c r="BJ145" i="15"/>
  <c r="BJ146" i="15"/>
  <c r="BJ147" i="15"/>
  <c r="BJ148" i="15"/>
  <c r="BJ149" i="15"/>
  <c r="BJ150" i="15"/>
  <c r="BJ151" i="15"/>
  <c r="BJ152" i="15"/>
  <c r="BJ153" i="15"/>
  <c r="BJ154" i="15"/>
  <c r="BJ155" i="15"/>
  <c r="BJ156" i="15"/>
  <c r="BJ157" i="15"/>
  <c r="BJ158" i="15"/>
  <c r="BJ159" i="15"/>
  <c r="BJ160" i="15"/>
  <c r="BJ161" i="15"/>
  <c r="BJ162" i="15"/>
  <c r="BJ163" i="15"/>
  <c r="BJ164" i="15"/>
  <c r="BJ165" i="15"/>
  <c r="BJ166" i="15"/>
  <c r="BJ167" i="15"/>
  <c r="BJ168" i="15"/>
  <c r="BJ169" i="15"/>
  <c r="BJ170" i="15"/>
  <c r="BJ171" i="15"/>
  <c r="BJ172" i="15"/>
  <c r="BJ173" i="15"/>
  <c r="BJ174" i="15"/>
  <c r="BJ175" i="15"/>
  <c r="BJ176" i="15"/>
  <c r="BJ177" i="15"/>
  <c r="BJ178" i="15"/>
  <c r="BJ179" i="15"/>
  <c r="BJ180" i="15"/>
  <c r="BJ181" i="15"/>
  <c r="BJ182" i="15"/>
  <c r="BJ183" i="15"/>
  <c r="BJ184" i="15"/>
  <c r="BJ185" i="15"/>
  <c r="BJ186" i="15"/>
  <c r="BJ187" i="15"/>
  <c r="BJ188" i="15"/>
  <c r="BJ189" i="15"/>
  <c r="BJ190" i="15"/>
  <c r="BJ191" i="15"/>
  <c r="BJ192" i="15"/>
  <c r="BJ193" i="15"/>
  <c r="BJ194" i="15"/>
  <c r="BJ195" i="15"/>
  <c r="BJ196" i="15"/>
  <c r="BJ197" i="15"/>
  <c r="BJ198" i="15"/>
  <c r="BJ199" i="15"/>
  <c r="BJ200" i="15"/>
  <c r="BJ201" i="15"/>
  <c r="BJ202" i="15"/>
  <c r="BJ203" i="15"/>
  <c r="BJ204" i="15"/>
  <c r="BJ205" i="15"/>
  <c r="BJ206" i="15"/>
  <c r="BJ207" i="15"/>
  <c r="BJ208" i="15"/>
  <c r="BJ209" i="15"/>
  <c r="BJ210" i="15"/>
  <c r="BJ211" i="15"/>
  <c r="BJ212" i="15"/>
  <c r="BJ213" i="15"/>
  <c r="BJ214" i="15"/>
  <c r="BJ215" i="15"/>
  <c r="BJ216" i="15"/>
  <c r="BJ217" i="15"/>
  <c r="BJ218" i="15"/>
  <c r="BJ219" i="15"/>
  <c r="BJ220" i="15"/>
  <c r="BJ221" i="15"/>
  <c r="BJ222" i="15"/>
  <c r="BJ223" i="15"/>
  <c r="BJ224" i="15"/>
  <c r="BJ225" i="15"/>
  <c r="BJ226" i="15"/>
  <c r="BJ227" i="15"/>
  <c r="BJ228" i="15"/>
  <c r="BJ229" i="15"/>
  <c r="BJ230" i="15"/>
  <c r="BJ231" i="15"/>
  <c r="BJ232" i="15"/>
  <c r="BJ233" i="15"/>
  <c r="BJ234" i="15"/>
  <c r="BJ235" i="15"/>
  <c r="BJ236" i="15"/>
  <c r="BJ237" i="15"/>
  <c r="BJ238" i="15"/>
  <c r="BJ239" i="15"/>
  <c r="BJ240" i="15"/>
  <c r="BJ241" i="15"/>
  <c r="BJ242" i="15"/>
  <c r="BJ243" i="15"/>
  <c r="BJ244" i="15"/>
  <c r="BJ245" i="15"/>
  <c r="BJ246" i="15"/>
  <c r="BJ247" i="15"/>
  <c r="BJ248" i="15"/>
  <c r="BJ249" i="15"/>
  <c r="BJ250" i="15"/>
  <c r="BJ251" i="15"/>
  <c r="BJ252" i="15"/>
  <c r="BJ253" i="15"/>
  <c r="BJ254" i="15"/>
  <c r="BJ255" i="15"/>
  <c r="BJ256" i="15"/>
  <c r="BJ257" i="15"/>
  <c r="BJ258" i="15"/>
  <c r="BJ259" i="15"/>
  <c r="BJ260" i="15"/>
  <c r="BJ261" i="15"/>
  <c r="BJ262" i="15"/>
  <c r="BJ263" i="15"/>
  <c r="BJ264" i="15"/>
  <c r="BJ265" i="15"/>
  <c r="BJ266" i="15"/>
  <c r="BJ267" i="15"/>
  <c r="BJ268" i="15"/>
  <c r="BJ269" i="15"/>
  <c r="BJ270" i="15"/>
  <c r="BJ271" i="15"/>
  <c r="BJ272" i="15"/>
  <c r="BJ273" i="15"/>
  <c r="BJ274" i="15"/>
  <c r="BJ275" i="15"/>
  <c r="BJ276" i="15"/>
  <c r="BJ277" i="15"/>
  <c r="BJ278" i="15"/>
  <c r="BJ279" i="15"/>
  <c r="BJ280" i="15"/>
  <c r="BJ281" i="15"/>
  <c r="BJ282" i="15"/>
  <c r="BJ283" i="15"/>
  <c r="BJ284" i="15"/>
  <c r="BJ285" i="15"/>
  <c r="BJ286" i="15"/>
  <c r="BJ287" i="15"/>
  <c r="BJ288" i="15"/>
  <c r="BJ289" i="15"/>
  <c r="BJ290" i="15"/>
  <c r="BJ291" i="15"/>
  <c r="BJ292" i="15"/>
  <c r="BJ293" i="15"/>
  <c r="BJ294" i="15"/>
  <c r="BJ295" i="15"/>
  <c r="BJ296" i="15"/>
  <c r="BJ297" i="15"/>
  <c r="BJ298" i="15"/>
  <c r="BJ299" i="15"/>
  <c r="BJ300" i="15"/>
  <c r="BJ301" i="15"/>
  <c r="BJ302" i="15"/>
  <c r="BJ303" i="15"/>
  <c r="BJ304" i="15"/>
  <c r="BJ305" i="15"/>
  <c r="BJ306" i="15"/>
  <c r="BJ307" i="15"/>
  <c r="BJ308" i="15"/>
  <c r="BJ309" i="15"/>
  <c r="BJ310" i="15"/>
  <c r="BJ311" i="15"/>
  <c r="BJ312" i="15"/>
  <c r="BJ313" i="15"/>
  <c r="BJ314" i="15"/>
  <c r="BJ315" i="15"/>
  <c r="BJ316" i="15"/>
  <c r="BJ317" i="15"/>
  <c r="BJ318" i="15"/>
  <c r="BJ319" i="15"/>
  <c r="BJ320" i="15"/>
  <c r="BJ321" i="15"/>
  <c r="BJ322" i="15"/>
  <c r="BJ323" i="15"/>
  <c r="BJ324" i="15"/>
  <c r="BJ325" i="15"/>
  <c r="BJ326" i="15"/>
  <c r="BJ327" i="15"/>
  <c r="BJ328" i="15"/>
  <c r="BJ329" i="15"/>
  <c r="BJ330" i="15"/>
  <c r="BJ331" i="15"/>
  <c r="BJ332" i="15"/>
  <c r="BJ333" i="15"/>
  <c r="BJ334" i="15"/>
  <c r="BJ335" i="15"/>
  <c r="BJ336" i="15"/>
  <c r="BJ337" i="15"/>
  <c r="BJ338" i="15"/>
  <c r="BJ339" i="15"/>
  <c r="BJ340" i="15"/>
  <c r="BJ341" i="15"/>
  <c r="BJ342" i="15"/>
  <c r="BJ343" i="15"/>
  <c r="BJ344" i="15"/>
  <c r="BJ345" i="15"/>
  <c r="BJ346" i="15"/>
  <c r="BJ347" i="15"/>
  <c r="BJ348" i="15"/>
  <c r="BJ349" i="15"/>
  <c r="BJ350" i="15"/>
  <c r="BJ351" i="15"/>
  <c r="BJ352" i="15"/>
  <c r="BJ353" i="15"/>
  <c r="BJ354" i="15"/>
  <c r="BJ355" i="15"/>
  <c r="BJ356" i="15"/>
  <c r="BJ357" i="15"/>
  <c r="BJ358" i="15"/>
  <c r="BJ359" i="15"/>
  <c r="BJ360" i="15"/>
  <c r="BJ361" i="15"/>
  <c r="BJ362" i="15"/>
  <c r="BJ363" i="15"/>
  <c r="BJ364" i="15"/>
  <c r="BJ365" i="15"/>
  <c r="BJ366" i="15"/>
  <c r="BJ367" i="15"/>
  <c r="BJ368" i="15"/>
  <c r="BJ369" i="15"/>
  <c r="BJ370" i="15"/>
  <c r="BJ371" i="15"/>
  <c r="BJ372" i="15"/>
  <c r="BJ373" i="15"/>
  <c r="BJ374" i="15"/>
  <c r="BJ375" i="15"/>
  <c r="BJ376" i="15"/>
  <c r="BJ377" i="15"/>
  <c r="BJ378" i="15"/>
  <c r="BJ379" i="15"/>
  <c r="BJ380" i="15"/>
  <c r="BJ381" i="15"/>
  <c r="BJ382" i="15"/>
  <c r="BJ383" i="15"/>
  <c r="BJ384" i="15"/>
  <c r="BJ385" i="15"/>
  <c r="BJ386" i="15"/>
  <c r="BJ387" i="15"/>
  <c r="BJ388" i="15"/>
  <c r="BJ389" i="15"/>
  <c r="BJ390" i="15"/>
  <c r="BJ391" i="15"/>
  <c r="BJ392" i="15"/>
  <c r="BJ393" i="15"/>
  <c r="BJ394" i="15"/>
  <c r="BJ395" i="15"/>
  <c r="BJ396" i="15"/>
  <c r="BJ397" i="15"/>
  <c r="BJ398" i="15"/>
  <c r="BJ399" i="15"/>
  <c r="BJ400" i="15"/>
  <c r="BJ401" i="15"/>
  <c r="BJ402" i="15"/>
  <c r="BJ403" i="15"/>
  <c r="BJ404" i="15"/>
  <c r="BJ405" i="15"/>
  <c r="BJ406" i="15"/>
  <c r="BJ407" i="15"/>
  <c r="BJ408" i="15"/>
  <c r="BJ2" i="15"/>
  <c r="BN408" i="15"/>
  <c r="BM408" i="15"/>
  <c r="BK408" i="15"/>
  <c r="BN407" i="15"/>
  <c r="BM407" i="15"/>
  <c r="BK407" i="15"/>
  <c r="BN406" i="15"/>
  <c r="BM406" i="15"/>
  <c r="BK406" i="15"/>
  <c r="BN405" i="15"/>
  <c r="BM405" i="15"/>
  <c r="BK405" i="15"/>
  <c r="BN404" i="15"/>
  <c r="BM404" i="15"/>
  <c r="BK404" i="15"/>
  <c r="BN403" i="15"/>
  <c r="BM403" i="15"/>
  <c r="BK403" i="15"/>
  <c r="BN402" i="15"/>
  <c r="BM402" i="15"/>
  <c r="BK402" i="15"/>
  <c r="BN401" i="15"/>
  <c r="BM401" i="15"/>
  <c r="BK401" i="15"/>
  <c r="BN400" i="15"/>
  <c r="BM400" i="15"/>
  <c r="BK400" i="15"/>
  <c r="BN399" i="15"/>
  <c r="BM399" i="15"/>
  <c r="BK399" i="15"/>
  <c r="BN398" i="15"/>
  <c r="BM398" i="15"/>
  <c r="BK398" i="15"/>
  <c r="BN397" i="15"/>
  <c r="BM397" i="15"/>
  <c r="BK397" i="15"/>
  <c r="BN396" i="15"/>
  <c r="BM396" i="15"/>
  <c r="BK396" i="15"/>
  <c r="BN395" i="15"/>
  <c r="BM395" i="15"/>
  <c r="BK395" i="15"/>
  <c r="BN394" i="15"/>
  <c r="BM394" i="15"/>
  <c r="BK394" i="15"/>
  <c r="BN393" i="15"/>
  <c r="BM393" i="15"/>
  <c r="BK393" i="15"/>
  <c r="BN392" i="15"/>
  <c r="BM392" i="15"/>
  <c r="BK392" i="15"/>
  <c r="BN391" i="15"/>
  <c r="BM391" i="15"/>
  <c r="BK391" i="15"/>
  <c r="BN390" i="15"/>
  <c r="BM390" i="15"/>
  <c r="BK390" i="15"/>
  <c r="BN389" i="15"/>
  <c r="BM389" i="15"/>
  <c r="BK389" i="15"/>
  <c r="BN388" i="15"/>
  <c r="BM388" i="15"/>
  <c r="BK388" i="15"/>
  <c r="BN387" i="15"/>
  <c r="BM387" i="15"/>
  <c r="BK387" i="15"/>
  <c r="BN386" i="15"/>
  <c r="BM386" i="15"/>
  <c r="BK386" i="15"/>
  <c r="BN385" i="15"/>
  <c r="BM385" i="15"/>
  <c r="BK385" i="15"/>
  <c r="BN384" i="15"/>
  <c r="BM384" i="15"/>
  <c r="BK384" i="15"/>
  <c r="BN383" i="15"/>
  <c r="BM383" i="15"/>
  <c r="BK383" i="15"/>
  <c r="BN382" i="15"/>
  <c r="BM382" i="15"/>
  <c r="BK382" i="15"/>
  <c r="BN381" i="15"/>
  <c r="BM381" i="15"/>
  <c r="BK381" i="15"/>
  <c r="BN380" i="15"/>
  <c r="BM380" i="15"/>
  <c r="BK380" i="15"/>
  <c r="BN379" i="15"/>
  <c r="BM379" i="15"/>
  <c r="BK379" i="15"/>
  <c r="BN378" i="15"/>
  <c r="BM378" i="15"/>
  <c r="BK378" i="15"/>
  <c r="BN377" i="15"/>
  <c r="BM377" i="15"/>
  <c r="BK377" i="15"/>
  <c r="BN376" i="15"/>
  <c r="BM376" i="15"/>
  <c r="BK376" i="15"/>
  <c r="BN375" i="15"/>
  <c r="BM375" i="15"/>
  <c r="BK375" i="15"/>
  <c r="BN374" i="15"/>
  <c r="BM374" i="15"/>
  <c r="BK374" i="15"/>
  <c r="BN373" i="15"/>
  <c r="BM373" i="15"/>
  <c r="BK373" i="15"/>
  <c r="BN372" i="15"/>
  <c r="BM372" i="15"/>
  <c r="BK372" i="15"/>
  <c r="BN371" i="15"/>
  <c r="BM371" i="15"/>
  <c r="BK371" i="15"/>
  <c r="BN370" i="15"/>
  <c r="BM370" i="15"/>
  <c r="BK370" i="15"/>
  <c r="BN369" i="15"/>
  <c r="BM369" i="15"/>
  <c r="BK369" i="15"/>
  <c r="BN368" i="15"/>
  <c r="BM368" i="15"/>
  <c r="BK368" i="15"/>
  <c r="BN367" i="15"/>
  <c r="BM367" i="15"/>
  <c r="BK367" i="15"/>
  <c r="BN366" i="15"/>
  <c r="BM366" i="15"/>
  <c r="BK366" i="15"/>
  <c r="BN365" i="15"/>
  <c r="BM365" i="15"/>
  <c r="BK365" i="15"/>
  <c r="BN364" i="15"/>
  <c r="BM364" i="15"/>
  <c r="BK364" i="15"/>
  <c r="BN363" i="15"/>
  <c r="BM363" i="15"/>
  <c r="BK363" i="15"/>
  <c r="BN362" i="15"/>
  <c r="BM362" i="15"/>
  <c r="BK362" i="15"/>
  <c r="BN361" i="15"/>
  <c r="BM361" i="15"/>
  <c r="BK361" i="15"/>
  <c r="BN360" i="15"/>
  <c r="BM360" i="15"/>
  <c r="BK360" i="15"/>
  <c r="BN359" i="15"/>
  <c r="BM359" i="15"/>
  <c r="BK359" i="15"/>
  <c r="BN358" i="15"/>
  <c r="BM358" i="15"/>
  <c r="BK358" i="15"/>
  <c r="BN357" i="15"/>
  <c r="BM357" i="15"/>
  <c r="BK357" i="15"/>
  <c r="BN356" i="15"/>
  <c r="BM356" i="15"/>
  <c r="BK356" i="15"/>
  <c r="BN355" i="15"/>
  <c r="BM355" i="15"/>
  <c r="BK355" i="15"/>
  <c r="BN354" i="15"/>
  <c r="BM354" i="15"/>
  <c r="BK354" i="15"/>
  <c r="BN353" i="15"/>
  <c r="BM353" i="15"/>
  <c r="BK353" i="15"/>
  <c r="BN352" i="15"/>
  <c r="BM352" i="15"/>
  <c r="BK352" i="15"/>
  <c r="BN351" i="15"/>
  <c r="BM351" i="15"/>
  <c r="BK351" i="15"/>
  <c r="BN350" i="15"/>
  <c r="BM350" i="15"/>
  <c r="BK350" i="15"/>
  <c r="BN349" i="15"/>
  <c r="BM349" i="15"/>
  <c r="BK349" i="15"/>
  <c r="BN348" i="15"/>
  <c r="BM348" i="15"/>
  <c r="BK348" i="15"/>
  <c r="BN347" i="15"/>
  <c r="BM347" i="15"/>
  <c r="BK347" i="15"/>
  <c r="BN346" i="15"/>
  <c r="BM346" i="15"/>
  <c r="BK346" i="15"/>
  <c r="BN345" i="15"/>
  <c r="BM345" i="15"/>
  <c r="BK345" i="15"/>
  <c r="BN344" i="15"/>
  <c r="BM344" i="15"/>
  <c r="BK344" i="15"/>
  <c r="BN343" i="15"/>
  <c r="BM343" i="15"/>
  <c r="BK343" i="15"/>
  <c r="BN342" i="15"/>
  <c r="BM342" i="15"/>
  <c r="BK342" i="15"/>
  <c r="BN341" i="15"/>
  <c r="BM341" i="15"/>
  <c r="BK341" i="15"/>
  <c r="BN340" i="15"/>
  <c r="BM340" i="15"/>
  <c r="BK340" i="15"/>
  <c r="BN339" i="15"/>
  <c r="BM339" i="15"/>
  <c r="BK339" i="15"/>
  <c r="BN338" i="15"/>
  <c r="BM338" i="15"/>
  <c r="BK338" i="15"/>
  <c r="BN337" i="15"/>
  <c r="BM337" i="15"/>
  <c r="BK337" i="15"/>
  <c r="BN336" i="15"/>
  <c r="BM336" i="15"/>
  <c r="BK336" i="15"/>
  <c r="BN335" i="15"/>
  <c r="BM335" i="15"/>
  <c r="BK335" i="15"/>
  <c r="BN334" i="15"/>
  <c r="BM334" i="15"/>
  <c r="BK334" i="15"/>
  <c r="BN333" i="15"/>
  <c r="BM333" i="15"/>
  <c r="BK333" i="15"/>
  <c r="BN332" i="15"/>
  <c r="BM332" i="15"/>
  <c r="BK332" i="15"/>
  <c r="BN331" i="15"/>
  <c r="BM331" i="15"/>
  <c r="BK331" i="15"/>
  <c r="BN330" i="15"/>
  <c r="BM330" i="15"/>
  <c r="BK330" i="15"/>
  <c r="BN329" i="15"/>
  <c r="BM329" i="15"/>
  <c r="BK329" i="15"/>
  <c r="BN328" i="15"/>
  <c r="BM328" i="15"/>
  <c r="BK328" i="15"/>
  <c r="BN327" i="15"/>
  <c r="BM327" i="15"/>
  <c r="BK327" i="15"/>
  <c r="BN326" i="15"/>
  <c r="BM326" i="15"/>
  <c r="BK326" i="15"/>
  <c r="BN325" i="15"/>
  <c r="BM325" i="15"/>
  <c r="BK325" i="15"/>
  <c r="BN324" i="15"/>
  <c r="BM324" i="15"/>
  <c r="BK324" i="15"/>
  <c r="BN323" i="15"/>
  <c r="BM323" i="15"/>
  <c r="BK323" i="15"/>
  <c r="BN322" i="15"/>
  <c r="BM322" i="15"/>
  <c r="BK322" i="15"/>
  <c r="BN321" i="15"/>
  <c r="BM321" i="15"/>
  <c r="BK321" i="15"/>
  <c r="BN320" i="15"/>
  <c r="BM320" i="15"/>
  <c r="BK320" i="15"/>
  <c r="BN319" i="15"/>
  <c r="BM319" i="15"/>
  <c r="BK319" i="15"/>
  <c r="BN318" i="15"/>
  <c r="BM318" i="15"/>
  <c r="BK318" i="15"/>
  <c r="BN317" i="15"/>
  <c r="BM317" i="15"/>
  <c r="BK317" i="15"/>
  <c r="BN316" i="15"/>
  <c r="BM316" i="15"/>
  <c r="BK316" i="15"/>
  <c r="BN315" i="15"/>
  <c r="BM315" i="15"/>
  <c r="BK315" i="15"/>
  <c r="BN314" i="15"/>
  <c r="BM314" i="15"/>
  <c r="BK314" i="15"/>
  <c r="BN313" i="15"/>
  <c r="BM313" i="15"/>
  <c r="BK313" i="15"/>
  <c r="BN312" i="15"/>
  <c r="BM312" i="15"/>
  <c r="BK312" i="15"/>
  <c r="BN311" i="15"/>
  <c r="BM311" i="15"/>
  <c r="BK311" i="15"/>
  <c r="BN310" i="15"/>
  <c r="BM310" i="15"/>
  <c r="BK310" i="15"/>
  <c r="BN309" i="15"/>
  <c r="BM309" i="15"/>
  <c r="BK309" i="15"/>
  <c r="BN308" i="15"/>
  <c r="BM308" i="15"/>
  <c r="BK308" i="15"/>
  <c r="BN307" i="15"/>
  <c r="BM307" i="15"/>
  <c r="BK307" i="15"/>
  <c r="BN306" i="15"/>
  <c r="BM306" i="15"/>
  <c r="BK306" i="15"/>
  <c r="BN305" i="15"/>
  <c r="BM305" i="15"/>
  <c r="BK305" i="15"/>
  <c r="BN304" i="15"/>
  <c r="BM304" i="15"/>
  <c r="BK304" i="15"/>
  <c r="BN303" i="15"/>
  <c r="BM303" i="15"/>
  <c r="BK303" i="15"/>
  <c r="BN302" i="15"/>
  <c r="BM302" i="15"/>
  <c r="BK302" i="15"/>
  <c r="BN301" i="15"/>
  <c r="BM301" i="15"/>
  <c r="BK301" i="15"/>
  <c r="BN300" i="15"/>
  <c r="BM300" i="15"/>
  <c r="BK300" i="15"/>
  <c r="BN299" i="15"/>
  <c r="BM299" i="15"/>
  <c r="BK299" i="15"/>
  <c r="BN298" i="15"/>
  <c r="BM298" i="15"/>
  <c r="BK298" i="15"/>
  <c r="BN297" i="15"/>
  <c r="BM297" i="15"/>
  <c r="BK297" i="15"/>
  <c r="BN296" i="15"/>
  <c r="BM296" i="15"/>
  <c r="BK296" i="15"/>
  <c r="BN295" i="15"/>
  <c r="BM295" i="15"/>
  <c r="BK295" i="15"/>
  <c r="BN294" i="15"/>
  <c r="BM294" i="15"/>
  <c r="BK294" i="15"/>
  <c r="BN293" i="15"/>
  <c r="BM293" i="15"/>
  <c r="BK293" i="15"/>
  <c r="BN292" i="15"/>
  <c r="BM292" i="15"/>
  <c r="BK292" i="15"/>
  <c r="BN291" i="15"/>
  <c r="BM291" i="15"/>
  <c r="BK291" i="15"/>
  <c r="BN290" i="15"/>
  <c r="BM290" i="15"/>
  <c r="BK290" i="15"/>
  <c r="BN289" i="15"/>
  <c r="BM289" i="15"/>
  <c r="BK289" i="15"/>
  <c r="BN288" i="15"/>
  <c r="BM288" i="15"/>
  <c r="BK288" i="15"/>
  <c r="BN287" i="15"/>
  <c r="BM287" i="15"/>
  <c r="BK287" i="15"/>
  <c r="BN286" i="15"/>
  <c r="BM286" i="15"/>
  <c r="BK286" i="15"/>
  <c r="BN285" i="15"/>
  <c r="BM285" i="15"/>
  <c r="BK285" i="15"/>
  <c r="BN284" i="15"/>
  <c r="BM284" i="15"/>
  <c r="BK284" i="15"/>
  <c r="BN283" i="15"/>
  <c r="BM283" i="15"/>
  <c r="BK283" i="15"/>
  <c r="BN282" i="15"/>
  <c r="BM282" i="15"/>
  <c r="BK282" i="15"/>
  <c r="BN281" i="15"/>
  <c r="BM281" i="15"/>
  <c r="BK281" i="15"/>
  <c r="BN280" i="15"/>
  <c r="BM280" i="15"/>
  <c r="BK280" i="15"/>
  <c r="BN279" i="15"/>
  <c r="BM279" i="15"/>
  <c r="BK279" i="15"/>
  <c r="BN278" i="15"/>
  <c r="BM278" i="15"/>
  <c r="BK278" i="15"/>
  <c r="BN277" i="15"/>
  <c r="BM277" i="15"/>
  <c r="BK277" i="15"/>
  <c r="BN276" i="15"/>
  <c r="BM276" i="15"/>
  <c r="BK276" i="15"/>
  <c r="BN275" i="15"/>
  <c r="BM275" i="15"/>
  <c r="BK275" i="15"/>
  <c r="BN274" i="15"/>
  <c r="BM274" i="15"/>
  <c r="BK274" i="15"/>
  <c r="BN273" i="15"/>
  <c r="BM273" i="15"/>
  <c r="BK273" i="15"/>
  <c r="BN272" i="15"/>
  <c r="BM272" i="15"/>
  <c r="BK272" i="15"/>
  <c r="BN271" i="15"/>
  <c r="BM271" i="15"/>
  <c r="BK271" i="15"/>
  <c r="BN270" i="15"/>
  <c r="BM270" i="15"/>
  <c r="BK270" i="15"/>
  <c r="BN269" i="15"/>
  <c r="BM269" i="15"/>
  <c r="BK269" i="15"/>
  <c r="BN268" i="15"/>
  <c r="BM268" i="15"/>
  <c r="BK268" i="15"/>
  <c r="BN267" i="15"/>
  <c r="BM267" i="15"/>
  <c r="BK267" i="15"/>
  <c r="BN266" i="15"/>
  <c r="BM266" i="15"/>
  <c r="BK266" i="15"/>
  <c r="BN265" i="15"/>
  <c r="BM265" i="15"/>
  <c r="BK265" i="15"/>
  <c r="BN264" i="15"/>
  <c r="BM264" i="15"/>
  <c r="BK264" i="15"/>
  <c r="BN263" i="15"/>
  <c r="BM263" i="15"/>
  <c r="BK263" i="15"/>
  <c r="BN262" i="15"/>
  <c r="BM262" i="15"/>
  <c r="BK262" i="15"/>
  <c r="BN261" i="15"/>
  <c r="BM261" i="15"/>
  <c r="BK261" i="15"/>
  <c r="BN260" i="15"/>
  <c r="BM260" i="15"/>
  <c r="BK260" i="15"/>
  <c r="BN259" i="15"/>
  <c r="BM259" i="15"/>
  <c r="BK259" i="15"/>
  <c r="BN258" i="15"/>
  <c r="BM258" i="15"/>
  <c r="BK258" i="15"/>
  <c r="BN257" i="15"/>
  <c r="BM257" i="15"/>
  <c r="BK257" i="15"/>
  <c r="BN256" i="15"/>
  <c r="BM256" i="15"/>
  <c r="BK256" i="15"/>
  <c r="BN255" i="15"/>
  <c r="BM255" i="15"/>
  <c r="BK255" i="15"/>
  <c r="BN254" i="15"/>
  <c r="BM254" i="15"/>
  <c r="BK254" i="15"/>
  <c r="BN253" i="15"/>
  <c r="BM253" i="15"/>
  <c r="BK253" i="15"/>
  <c r="BN252" i="15"/>
  <c r="BM252" i="15"/>
  <c r="BK252" i="15"/>
  <c r="BN251" i="15"/>
  <c r="BM251" i="15"/>
  <c r="BK251" i="15"/>
  <c r="BN250" i="15"/>
  <c r="BM250" i="15"/>
  <c r="BK250" i="15"/>
  <c r="BN249" i="15"/>
  <c r="BM249" i="15"/>
  <c r="BK249" i="15"/>
  <c r="BN248" i="15"/>
  <c r="BM248" i="15"/>
  <c r="BK248" i="15"/>
  <c r="BN247" i="15"/>
  <c r="BM247" i="15"/>
  <c r="BK247" i="15"/>
  <c r="BN246" i="15"/>
  <c r="BM246" i="15"/>
  <c r="BK246" i="15"/>
  <c r="BN245" i="15"/>
  <c r="BM245" i="15"/>
  <c r="BK245" i="15"/>
  <c r="BN244" i="15"/>
  <c r="BM244" i="15"/>
  <c r="BK244" i="15"/>
  <c r="BN243" i="15"/>
  <c r="BM243" i="15"/>
  <c r="BK243" i="15"/>
  <c r="BN242" i="15"/>
  <c r="BM242" i="15"/>
  <c r="BK242" i="15"/>
  <c r="BN241" i="15"/>
  <c r="BM241" i="15"/>
  <c r="BK241" i="15"/>
  <c r="BN240" i="15"/>
  <c r="BM240" i="15"/>
  <c r="BK240" i="15"/>
  <c r="BN239" i="15"/>
  <c r="BM239" i="15"/>
  <c r="BK239" i="15"/>
  <c r="BN238" i="15"/>
  <c r="BM238" i="15"/>
  <c r="BK238" i="15"/>
  <c r="BN237" i="15"/>
  <c r="BM237" i="15"/>
  <c r="BK237" i="15"/>
  <c r="BN236" i="15"/>
  <c r="BM236" i="15"/>
  <c r="BK236" i="15"/>
  <c r="BN235" i="15"/>
  <c r="BM235" i="15"/>
  <c r="BK235" i="15"/>
  <c r="BN234" i="15"/>
  <c r="BM234" i="15"/>
  <c r="BK234" i="15"/>
  <c r="BN233" i="15"/>
  <c r="BM233" i="15"/>
  <c r="BK233" i="15"/>
  <c r="BN232" i="15"/>
  <c r="BM232" i="15"/>
  <c r="BK232" i="15"/>
  <c r="BN231" i="15"/>
  <c r="BM231" i="15"/>
  <c r="BK231" i="15"/>
  <c r="BN230" i="15"/>
  <c r="BM230" i="15"/>
  <c r="BK230" i="15"/>
  <c r="BN229" i="15"/>
  <c r="BM229" i="15"/>
  <c r="BK229" i="15"/>
  <c r="BN228" i="15"/>
  <c r="BM228" i="15"/>
  <c r="BK228" i="15"/>
  <c r="BN227" i="15"/>
  <c r="BM227" i="15"/>
  <c r="BK227" i="15"/>
  <c r="BN226" i="15"/>
  <c r="BM226" i="15"/>
  <c r="BK226" i="15"/>
  <c r="BN225" i="15"/>
  <c r="BM225" i="15"/>
  <c r="BK225" i="15"/>
  <c r="BN224" i="15"/>
  <c r="BM224" i="15"/>
  <c r="BK224" i="15"/>
  <c r="BN223" i="15"/>
  <c r="BM223" i="15"/>
  <c r="BK223" i="15"/>
  <c r="BN222" i="15"/>
  <c r="BM222" i="15"/>
  <c r="BK222" i="15"/>
  <c r="BN221" i="15"/>
  <c r="BM221" i="15"/>
  <c r="BK221" i="15"/>
  <c r="BN220" i="15"/>
  <c r="BM220" i="15"/>
  <c r="BK220" i="15"/>
  <c r="BN219" i="15"/>
  <c r="BM219" i="15"/>
  <c r="BK219" i="15"/>
  <c r="BN218" i="15"/>
  <c r="BM218" i="15"/>
  <c r="BK218" i="15"/>
  <c r="BN217" i="15"/>
  <c r="BM217" i="15"/>
  <c r="BK217" i="15"/>
  <c r="BN216" i="15"/>
  <c r="BM216" i="15"/>
  <c r="BK216" i="15"/>
  <c r="BN215" i="15"/>
  <c r="BM215" i="15"/>
  <c r="BK215" i="15"/>
  <c r="BN214" i="15"/>
  <c r="BM214" i="15"/>
  <c r="BK214" i="15"/>
  <c r="BN213" i="15"/>
  <c r="BM213" i="15"/>
  <c r="BK213" i="15"/>
  <c r="BN212" i="15"/>
  <c r="BM212" i="15"/>
  <c r="BK212" i="15"/>
  <c r="BN211" i="15"/>
  <c r="BM211" i="15"/>
  <c r="BK211" i="15"/>
  <c r="BN210" i="15"/>
  <c r="BM210" i="15"/>
  <c r="BK210" i="15"/>
  <c r="BN209" i="15"/>
  <c r="BM209" i="15"/>
  <c r="BK209" i="15"/>
  <c r="BN208" i="15"/>
  <c r="BM208" i="15"/>
  <c r="BK208" i="15"/>
  <c r="BN207" i="15"/>
  <c r="BM207" i="15"/>
  <c r="BK207" i="15"/>
  <c r="BN206" i="15"/>
  <c r="BM206" i="15"/>
  <c r="BK206" i="15"/>
  <c r="BN205" i="15"/>
  <c r="BM205" i="15"/>
  <c r="BK205" i="15"/>
  <c r="BN204" i="15"/>
  <c r="BM204" i="15"/>
  <c r="BK204" i="15"/>
  <c r="BN203" i="15"/>
  <c r="BM203" i="15"/>
  <c r="BK203" i="15"/>
  <c r="BN202" i="15"/>
  <c r="BM202" i="15"/>
  <c r="BK202" i="15"/>
  <c r="BN201" i="15"/>
  <c r="BM201" i="15"/>
  <c r="BK201" i="15"/>
  <c r="BN200" i="15"/>
  <c r="BM200" i="15"/>
  <c r="BK200" i="15"/>
  <c r="BN199" i="15"/>
  <c r="BM199" i="15"/>
  <c r="BK199" i="15"/>
  <c r="BN198" i="15"/>
  <c r="BM198" i="15"/>
  <c r="BK198" i="15"/>
  <c r="BN197" i="15"/>
  <c r="BM197" i="15"/>
  <c r="BK197" i="15"/>
  <c r="BN196" i="15"/>
  <c r="BM196" i="15"/>
  <c r="BK196" i="15"/>
  <c r="BN195" i="15"/>
  <c r="BM195" i="15"/>
  <c r="BK195" i="15"/>
  <c r="BN194" i="15"/>
  <c r="BM194" i="15"/>
  <c r="BK194" i="15"/>
  <c r="BN193" i="15"/>
  <c r="BM193" i="15"/>
  <c r="BK193" i="15"/>
  <c r="BN192" i="15"/>
  <c r="BM192" i="15"/>
  <c r="BK192" i="15"/>
  <c r="BN191" i="15"/>
  <c r="BM191" i="15"/>
  <c r="BK191" i="15"/>
  <c r="BN190" i="15"/>
  <c r="BM190" i="15"/>
  <c r="BK190" i="15"/>
  <c r="BN189" i="15"/>
  <c r="BM189" i="15"/>
  <c r="BK189" i="15"/>
  <c r="BN188" i="15"/>
  <c r="BM188" i="15"/>
  <c r="BK188" i="15"/>
  <c r="BN187" i="15"/>
  <c r="BM187" i="15"/>
  <c r="BK187" i="15"/>
  <c r="BN186" i="15"/>
  <c r="BM186" i="15"/>
  <c r="BK186" i="15"/>
  <c r="BN185" i="15"/>
  <c r="BM185" i="15"/>
  <c r="BK185" i="15"/>
  <c r="BN184" i="15"/>
  <c r="BM184" i="15"/>
  <c r="BK184" i="15"/>
  <c r="BN183" i="15"/>
  <c r="BM183" i="15"/>
  <c r="BK183" i="15"/>
  <c r="BN182" i="15"/>
  <c r="BM182" i="15"/>
  <c r="BK182" i="15"/>
  <c r="BN181" i="15"/>
  <c r="BM181" i="15"/>
  <c r="BK181" i="15"/>
  <c r="BN180" i="15"/>
  <c r="BM180" i="15"/>
  <c r="BK180" i="15"/>
  <c r="BN179" i="15"/>
  <c r="BM179" i="15"/>
  <c r="BK179" i="15"/>
  <c r="BN178" i="15"/>
  <c r="BM178" i="15"/>
  <c r="BK178" i="15"/>
  <c r="BN177" i="15"/>
  <c r="BM177" i="15"/>
  <c r="BK177" i="15"/>
  <c r="BN176" i="15"/>
  <c r="BM176" i="15"/>
  <c r="BK176" i="15"/>
  <c r="BN175" i="15"/>
  <c r="BM175" i="15"/>
  <c r="BK175" i="15"/>
  <c r="BN174" i="15"/>
  <c r="BM174" i="15"/>
  <c r="BK174" i="15"/>
  <c r="BN173" i="15"/>
  <c r="BM173" i="15"/>
  <c r="BK173" i="15"/>
  <c r="BN172" i="15"/>
  <c r="BM172" i="15"/>
  <c r="BK172" i="15"/>
  <c r="BN171" i="15"/>
  <c r="BM171" i="15"/>
  <c r="BK171" i="15"/>
  <c r="BN170" i="15"/>
  <c r="BM170" i="15"/>
  <c r="BK170" i="15"/>
  <c r="BN169" i="15"/>
  <c r="BM169" i="15"/>
  <c r="BK169" i="15"/>
  <c r="BN168" i="15"/>
  <c r="BM168" i="15"/>
  <c r="BK168" i="15"/>
  <c r="BN167" i="15"/>
  <c r="BM167" i="15"/>
  <c r="BK167" i="15"/>
  <c r="BN166" i="15"/>
  <c r="BM166" i="15"/>
  <c r="BK166" i="15"/>
  <c r="BN165" i="15"/>
  <c r="BM165" i="15"/>
  <c r="BK165" i="15"/>
  <c r="BN164" i="15"/>
  <c r="BM164" i="15"/>
  <c r="BK164" i="15"/>
  <c r="BN163" i="15"/>
  <c r="BM163" i="15"/>
  <c r="BK163" i="15"/>
  <c r="BN162" i="15"/>
  <c r="BM162" i="15"/>
  <c r="BK162" i="15"/>
  <c r="BN161" i="15"/>
  <c r="BM161" i="15"/>
  <c r="BK161" i="15"/>
  <c r="BN160" i="15"/>
  <c r="BM160" i="15"/>
  <c r="BK160" i="15"/>
  <c r="BN159" i="15"/>
  <c r="BM159" i="15"/>
  <c r="BK159" i="15"/>
  <c r="BN158" i="15"/>
  <c r="BM158" i="15"/>
  <c r="BK158" i="15"/>
  <c r="BN157" i="15"/>
  <c r="BM157" i="15"/>
  <c r="BK157" i="15"/>
  <c r="BN156" i="15"/>
  <c r="BM156" i="15"/>
  <c r="BK156" i="15"/>
  <c r="BN155" i="15"/>
  <c r="BM155" i="15"/>
  <c r="BK155" i="15"/>
  <c r="BN154" i="15"/>
  <c r="BM154" i="15"/>
  <c r="BK154" i="15"/>
  <c r="BN153" i="15"/>
  <c r="BM153" i="15"/>
  <c r="BK153" i="15"/>
  <c r="BN152" i="15"/>
  <c r="BM152" i="15"/>
  <c r="BK152" i="15"/>
  <c r="BN151" i="15"/>
  <c r="BM151" i="15"/>
  <c r="BK151" i="15"/>
  <c r="BN150" i="15"/>
  <c r="BM150" i="15"/>
  <c r="BK150" i="15"/>
  <c r="BN149" i="15"/>
  <c r="BM149" i="15"/>
  <c r="BK149" i="15"/>
  <c r="BN148" i="15"/>
  <c r="BM148" i="15"/>
  <c r="BK148" i="15"/>
  <c r="BN147" i="15"/>
  <c r="BM147" i="15"/>
  <c r="BK147" i="15"/>
  <c r="BN146" i="15"/>
  <c r="BM146" i="15"/>
  <c r="BK146" i="15"/>
  <c r="BN145" i="15"/>
  <c r="BM145" i="15"/>
  <c r="BK145" i="15"/>
  <c r="BN144" i="15"/>
  <c r="BM144" i="15"/>
  <c r="BK144" i="15"/>
  <c r="BN143" i="15"/>
  <c r="BM143" i="15"/>
  <c r="BK143" i="15"/>
  <c r="BN142" i="15"/>
  <c r="BM142" i="15"/>
  <c r="BK142" i="15"/>
  <c r="BN141" i="15"/>
  <c r="BM141" i="15"/>
  <c r="BK141" i="15"/>
  <c r="BN140" i="15"/>
  <c r="BM140" i="15"/>
  <c r="BK140" i="15"/>
  <c r="BN139" i="15"/>
  <c r="BM139" i="15"/>
  <c r="BK139" i="15"/>
  <c r="BN138" i="15"/>
  <c r="BM138" i="15"/>
  <c r="BK138" i="15"/>
  <c r="BN137" i="15"/>
  <c r="BM137" i="15"/>
  <c r="BK137" i="15"/>
  <c r="BN136" i="15"/>
  <c r="BM136" i="15"/>
  <c r="BK136" i="15"/>
  <c r="BN135" i="15"/>
  <c r="BM135" i="15"/>
  <c r="BK135" i="15"/>
  <c r="BN134" i="15"/>
  <c r="BM134" i="15"/>
  <c r="BK134" i="15"/>
  <c r="BN133" i="15"/>
  <c r="BM133" i="15"/>
  <c r="BK133" i="15"/>
  <c r="BN132" i="15"/>
  <c r="BM132" i="15"/>
  <c r="BK132" i="15"/>
  <c r="BN131" i="15"/>
  <c r="BM131" i="15"/>
  <c r="BK131" i="15"/>
  <c r="BN130" i="15"/>
  <c r="BM130" i="15"/>
  <c r="BK130" i="15"/>
  <c r="BN129" i="15"/>
  <c r="BM129" i="15"/>
  <c r="BK129" i="15"/>
  <c r="BN128" i="15"/>
  <c r="BM128" i="15"/>
  <c r="BK128" i="15"/>
  <c r="BN127" i="15"/>
  <c r="BM127" i="15"/>
  <c r="BK127" i="15"/>
  <c r="BN126" i="15"/>
  <c r="BM126" i="15"/>
  <c r="BK126" i="15"/>
  <c r="BN125" i="15"/>
  <c r="BM125" i="15"/>
  <c r="BK125" i="15"/>
  <c r="BN124" i="15"/>
  <c r="BM124" i="15"/>
  <c r="BK124" i="15"/>
  <c r="BN123" i="15"/>
  <c r="BM123" i="15"/>
  <c r="BK123" i="15"/>
  <c r="BN122" i="15"/>
  <c r="BM122" i="15"/>
  <c r="BK122" i="15"/>
  <c r="BN121" i="15"/>
  <c r="BM121" i="15"/>
  <c r="BK121" i="15"/>
  <c r="BN120" i="15"/>
  <c r="BM120" i="15"/>
  <c r="BK120" i="15"/>
  <c r="BN119" i="15"/>
  <c r="BM119" i="15"/>
  <c r="BK119" i="15"/>
  <c r="BN118" i="15"/>
  <c r="BM118" i="15"/>
  <c r="BK118" i="15"/>
  <c r="BN117" i="15"/>
  <c r="BM117" i="15"/>
  <c r="BK117" i="15"/>
  <c r="BN116" i="15"/>
  <c r="BM116" i="15"/>
  <c r="BK116" i="15"/>
  <c r="BN115" i="15"/>
  <c r="BM115" i="15"/>
  <c r="BK115" i="15"/>
  <c r="BN114" i="15"/>
  <c r="BM114" i="15"/>
  <c r="BK114" i="15"/>
  <c r="BN113" i="15"/>
  <c r="BM113" i="15"/>
  <c r="BK113" i="15"/>
  <c r="BN112" i="15"/>
  <c r="BM112" i="15"/>
  <c r="BK112" i="15"/>
  <c r="BN111" i="15"/>
  <c r="BM111" i="15"/>
  <c r="BK111" i="15"/>
  <c r="BN110" i="15"/>
  <c r="BM110" i="15"/>
  <c r="BK110" i="15"/>
  <c r="BN109" i="15"/>
  <c r="BM109" i="15"/>
  <c r="BK109" i="15"/>
  <c r="BN108" i="15"/>
  <c r="BM108" i="15"/>
  <c r="BK108" i="15"/>
  <c r="BN107" i="15"/>
  <c r="BM107" i="15"/>
  <c r="BK107" i="15"/>
  <c r="BN106" i="15"/>
  <c r="BM106" i="15"/>
  <c r="BK106" i="15"/>
  <c r="BN105" i="15"/>
  <c r="BM105" i="15"/>
  <c r="BK105" i="15"/>
  <c r="BN104" i="15"/>
  <c r="BM104" i="15"/>
  <c r="BK104" i="15"/>
  <c r="BN103" i="15"/>
  <c r="BM103" i="15"/>
  <c r="BK103" i="15"/>
  <c r="BN102" i="15"/>
  <c r="BM102" i="15"/>
  <c r="BK102" i="15"/>
  <c r="BN101" i="15"/>
  <c r="BM101" i="15"/>
  <c r="BK101" i="15"/>
  <c r="BN100" i="15"/>
  <c r="BM100" i="15"/>
  <c r="BK100" i="15"/>
  <c r="BN99" i="15"/>
  <c r="BM99" i="15"/>
  <c r="BK99" i="15"/>
  <c r="BN98" i="15"/>
  <c r="BM98" i="15"/>
  <c r="BK98" i="15"/>
  <c r="BN97" i="15"/>
  <c r="BM97" i="15"/>
  <c r="BK97" i="15"/>
  <c r="BN96" i="15"/>
  <c r="BM96" i="15"/>
  <c r="BK96" i="15"/>
  <c r="BN95" i="15"/>
  <c r="BM95" i="15"/>
  <c r="BK95" i="15"/>
  <c r="BN94" i="15"/>
  <c r="BM94" i="15"/>
  <c r="BK94" i="15"/>
  <c r="BN93" i="15"/>
  <c r="BM93" i="15"/>
  <c r="BK93" i="15"/>
  <c r="BN92" i="15"/>
  <c r="BM92" i="15"/>
  <c r="BK92" i="15"/>
  <c r="BN91" i="15"/>
  <c r="BM91" i="15"/>
  <c r="BK91" i="15"/>
  <c r="BN90" i="15"/>
  <c r="BM90" i="15"/>
  <c r="BK90" i="15"/>
  <c r="BN89" i="15"/>
  <c r="BM89" i="15"/>
  <c r="BK89" i="15"/>
  <c r="BN88" i="15"/>
  <c r="BM88" i="15"/>
  <c r="BK88" i="15"/>
  <c r="BN87" i="15"/>
  <c r="BM87" i="15"/>
  <c r="BK87" i="15"/>
  <c r="BN86" i="15"/>
  <c r="BM86" i="15"/>
  <c r="BK86" i="15"/>
  <c r="BN85" i="15"/>
  <c r="BM85" i="15"/>
  <c r="BK85" i="15"/>
  <c r="BN84" i="15"/>
  <c r="BM84" i="15"/>
  <c r="BK84" i="15"/>
  <c r="BN83" i="15"/>
  <c r="BM83" i="15"/>
  <c r="BK83" i="15"/>
  <c r="BN82" i="15"/>
  <c r="BM82" i="15"/>
  <c r="BK82" i="15"/>
  <c r="BN81" i="15"/>
  <c r="BM81" i="15"/>
  <c r="BK81" i="15"/>
  <c r="BN80" i="15"/>
  <c r="BM80" i="15"/>
  <c r="BK80" i="15"/>
  <c r="BN79" i="15"/>
  <c r="BM79" i="15"/>
  <c r="BK79" i="15"/>
  <c r="BN78" i="15"/>
  <c r="BM78" i="15"/>
  <c r="BK78" i="15"/>
  <c r="BN77" i="15"/>
  <c r="BM77" i="15"/>
  <c r="BK77" i="15"/>
  <c r="BN76" i="15"/>
  <c r="BM76" i="15"/>
  <c r="BK76" i="15"/>
  <c r="BN75" i="15"/>
  <c r="BM75" i="15"/>
  <c r="BK75" i="15"/>
  <c r="BN74" i="15"/>
  <c r="BM74" i="15"/>
  <c r="BK74" i="15"/>
  <c r="BN73" i="15"/>
  <c r="BM73" i="15"/>
  <c r="BK73" i="15"/>
  <c r="BN72" i="15"/>
  <c r="BM72" i="15"/>
  <c r="BK72" i="15"/>
  <c r="BN71" i="15"/>
  <c r="BM71" i="15"/>
  <c r="BK71" i="15"/>
  <c r="BN70" i="15"/>
  <c r="BM70" i="15"/>
  <c r="BK70" i="15"/>
  <c r="BN69" i="15"/>
  <c r="BM69" i="15"/>
  <c r="BK69" i="15"/>
  <c r="BN68" i="15"/>
  <c r="BM68" i="15"/>
  <c r="BK68" i="15"/>
  <c r="BN67" i="15"/>
  <c r="BM67" i="15"/>
  <c r="BK67" i="15"/>
  <c r="BN66" i="15"/>
  <c r="BM66" i="15"/>
  <c r="BK66" i="15"/>
  <c r="BN65" i="15"/>
  <c r="BM65" i="15"/>
  <c r="BK65" i="15"/>
  <c r="BN64" i="15"/>
  <c r="BM64" i="15"/>
  <c r="BK64" i="15"/>
  <c r="BN63" i="15"/>
  <c r="BM63" i="15"/>
  <c r="BK63" i="15"/>
  <c r="BN62" i="15"/>
  <c r="BM62" i="15"/>
  <c r="BK62" i="15"/>
  <c r="BN61" i="15"/>
  <c r="BM61" i="15"/>
  <c r="BK61" i="15"/>
  <c r="BN60" i="15"/>
  <c r="BM60" i="15"/>
  <c r="BK60" i="15"/>
  <c r="BN59" i="15"/>
  <c r="BM59" i="15"/>
  <c r="BK59" i="15"/>
  <c r="BN58" i="15"/>
  <c r="BM58" i="15"/>
  <c r="BK58" i="15"/>
  <c r="BN57" i="15"/>
  <c r="BM57" i="15"/>
  <c r="BK57" i="15"/>
  <c r="BN56" i="15"/>
  <c r="BM56" i="15"/>
  <c r="BK56" i="15"/>
  <c r="BN55" i="15"/>
  <c r="BM55" i="15"/>
  <c r="BK55" i="15"/>
  <c r="BN54" i="15"/>
  <c r="BM54" i="15"/>
  <c r="BK54" i="15"/>
  <c r="BN53" i="15"/>
  <c r="BM53" i="15"/>
  <c r="BK53" i="15"/>
  <c r="BN52" i="15"/>
  <c r="BM52" i="15"/>
  <c r="BK52" i="15"/>
  <c r="BN51" i="15"/>
  <c r="BM51" i="15"/>
  <c r="BK51" i="15"/>
  <c r="BN50" i="15"/>
  <c r="BM50" i="15"/>
  <c r="BK50" i="15"/>
  <c r="BN49" i="15"/>
  <c r="BM49" i="15"/>
  <c r="BK49" i="15"/>
  <c r="BN48" i="15"/>
  <c r="BM48" i="15"/>
  <c r="BK48" i="15"/>
  <c r="BN47" i="15"/>
  <c r="BM47" i="15"/>
  <c r="BK47" i="15"/>
  <c r="BN46" i="15"/>
  <c r="BM46" i="15"/>
  <c r="BK46" i="15"/>
  <c r="BN45" i="15"/>
  <c r="BM45" i="15"/>
  <c r="BK45" i="15"/>
  <c r="BN44" i="15"/>
  <c r="BM44" i="15"/>
  <c r="BK44" i="15"/>
  <c r="BN43" i="15"/>
  <c r="BM43" i="15"/>
  <c r="BK43" i="15"/>
  <c r="BN42" i="15"/>
  <c r="BM42" i="15"/>
  <c r="BK42" i="15"/>
  <c r="BN41" i="15"/>
  <c r="BM41" i="15"/>
  <c r="BK41" i="15"/>
  <c r="BN40" i="15"/>
  <c r="BM40" i="15"/>
  <c r="BK40" i="15"/>
  <c r="BN39" i="15"/>
  <c r="BM39" i="15"/>
  <c r="BK39" i="15"/>
  <c r="BN38" i="15"/>
  <c r="BM38" i="15"/>
  <c r="BK38" i="15"/>
  <c r="BN37" i="15"/>
  <c r="BM37" i="15"/>
  <c r="BK37" i="15"/>
  <c r="BN36" i="15"/>
  <c r="BM36" i="15"/>
  <c r="BK36" i="15"/>
  <c r="BN35" i="15"/>
  <c r="BM35" i="15"/>
  <c r="BK35" i="15"/>
  <c r="BN34" i="15"/>
  <c r="BM34" i="15"/>
  <c r="BK34" i="15"/>
  <c r="BN33" i="15"/>
  <c r="BM33" i="15"/>
  <c r="BK33" i="15"/>
  <c r="BN32" i="15"/>
  <c r="BM32" i="15"/>
  <c r="BK32" i="15"/>
  <c r="BN31" i="15"/>
  <c r="BM31" i="15"/>
  <c r="BK31" i="15"/>
  <c r="BN30" i="15"/>
  <c r="BM30" i="15"/>
  <c r="BK30" i="15"/>
  <c r="BN29" i="15"/>
  <c r="BM29" i="15"/>
  <c r="BK29" i="15"/>
  <c r="BN28" i="15"/>
  <c r="BM28" i="15"/>
  <c r="BK28" i="15"/>
  <c r="BN27" i="15"/>
  <c r="BM27" i="15"/>
  <c r="BK27" i="15"/>
  <c r="BN26" i="15"/>
  <c r="BM26" i="15"/>
  <c r="BK26" i="15"/>
  <c r="BN25" i="15"/>
  <c r="BM25" i="15"/>
  <c r="BK25" i="15"/>
  <c r="BN24" i="15"/>
  <c r="BM24" i="15"/>
  <c r="BK24" i="15"/>
  <c r="BN23" i="15"/>
  <c r="BM23" i="15"/>
  <c r="BK23" i="15"/>
  <c r="BN22" i="15"/>
  <c r="BM22" i="15"/>
  <c r="BK22" i="15"/>
  <c r="BN21" i="15"/>
  <c r="BM21" i="15"/>
  <c r="BK21" i="15"/>
  <c r="BN20" i="15"/>
  <c r="BM20" i="15"/>
  <c r="BK20" i="15"/>
  <c r="BN19" i="15"/>
  <c r="BM19" i="15"/>
  <c r="BK19" i="15"/>
  <c r="BN18" i="15"/>
  <c r="BM18" i="15"/>
  <c r="BK18" i="15"/>
  <c r="BN17" i="15"/>
  <c r="BM17" i="15"/>
  <c r="BK17" i="15"/>
  <c r="BN16" i="15"/>
  <c r="BM16" i="15"/>
  <c r="BK16" i="15"/>
  <c r="BN15" i="15"/>
  <c r="BM15" i="15"/>
  <c r="BK15" i="15"/>
  <c r="BN14" i="15"/>
  <c r="BM14" i="15"/>
  <c r="BK14" i="15"/>
  <c r="BN13" i="15"/>
  <c r="BM13" i="15"/>
  <c r="BK13" i="15"/>
  <c r="BN12" i="15"/>
  <c r="BM12" i="15"/>
  <c r="BK12" i="15"/>
  <c r="BN11" i="15"/>
  <c r="BM11" i="15"/>
  <c r="BK11" i="15"/>
  <c r="BN10" i="15"/>
  <c r="BM10" i="15"/>
  <c r="BK10" i="15"/>
  <c r="BN9" i="15"/>
  <c r="BM9" i="15"/>
  <c r="BK9" i="15"/>
  <c r="BN8" i="15"/>
  <c r="BM8" i="15"/>
  <c r="BK8" i="15"/>
  <c r="BN7" i="15"/>
  <c r="BM7" i="15"/>
  <c r="BK7" i="15"/>
  <c r="BN6" i="15"/>
  <c r="BM6" i="15"/>
  <c r="BK6" i="15"/>
  <c r="BN5" i="15"/>
  <c r="BM5" i="15"/>
  <c r="BK5" i="15"/>
  <c r="BN4" i="15"/>
  <c r="BM4" i="15"/>
  <c r="BK4" i="15"/>
  <c r="BN3" i="15"/>
  <c r="BM3" i="15"/>
  <c r="BK3" i="15"/>
  <c r="BN2" i="15"/>
  <c r="BM2" i="15"/>
  <c r="BK2" i="15"/>
  <c r="BJ122" i="12"/>
  <c r="I57" i="13"/>
  <c r="F57" i="13"/>
  <c r="I56" i="13"/>
  <c r="F56" i="13"/>
  <c r="I55" i="13"/>
  <c r="F55" i="13"/>
  <c r="I54" i="13"/>
  <c r="F54" i="13"/>
  <c r="I53" i="13"/>
  <c r="F53" i="13"/>
  <c r="I52" i="13"/>
  <c r="F52" i="13"/>
  <c r="I51" i="13"/>
  <c r="F51" i="13"/>
  <c r="I50" i="13"/>
  <c r="F50" i="13"/>
  <c r="I49" i="13"/>
  <c r="F49" i="13"/>
  <c r="I48" i="13"/>
  <c r="F48" i="13"/>
  <c r="I47" i="13"/>
  <c r="F47" i="13"/>
  <c r="I46" i="13"/>
  <c r="F46" i="13"/>
  <c r="I45" i="13"/>
  <c r="F45" i="13"/>
  <c r="I44" i="13"/>
  <c r="F44" i="13"/>
  <c r="I43" i="13"/>
  <c r="F43" i="13"/>
  <c r="I42" i="13"/>
  <c r="F42" i="13"/>
  <c r="I41" i="13"/>
  <c r="H41" i="13"/>
  <c r="F41" i="13"/>
  <c r="I40" i="13"/>
  <c r="F40" i="13"/>
  <c r="I39" i="13"/>
  <c r="F39" i="13"/>
  <c r="I38" i="13"/>
  <c r="F38" i="13"/>
  <c r="I37" i="13"/>
  <c r="F37" i="13"/>
  <c r="I36" i="13"/>
  <c r="F36" i="13"/>
  <c r="I35" i="13"/>
  <c r="F35" i="13"/>
  <c r="I34" i="13"/>
  <c r="F34" i="13"/>
  <c r="I33" i="13"/>
  <c r="F33" i="13"/>
  <c r="I32" i="13"/>
  <c r="F32" i="13"/>
  <c r="I31" i="13"/>
  <c r="F31" i="13"/>
  <c r="I30" i="13"/>
  <c r="F30" i="13"/>
  <c r="I29" i="13"/>
  <c r="F29" i="13"/>
  <c r="I28" i="13"/>
  <c r="F28" i="13"/>
  <c r="I27" i="13"/>
  <c r="F27" i="13"/>
  <c r="I26" i="13"/>
  <c r="F26" i="13"/>
  <c r="P25" i="13"/>
  <c r="M25" i="13"/>
  <c r="I25" i="13"/>
  <c r="H25" i="13"/>
  <c r="F25" i="13"/>
  <c r="I24" i="13"/>
  <c r="F24" i="13"/>
  <c r="I23" i="13"/>
  <c r="F23" i="13"/>
  <c r="I22" i="13"/>
  <c r="F22" i="13"/>
  <c r="I21" i="13"/>
  <c r="F21" i="13"/>
  <c r="I20" i="13"/>
  <c r="F20" i="13"/>
  <c r="I19" i="13"/>
  <c r="F19" i="13"/>
  <c r="I18" i="13"/>
  <c r="F18" i="13"/>
  <c r="I17" i="13"/>
  <c r="F17" i="13"/>
  <c r="I16" i="13"/>
  <c r="F16" i="13"/>
  <c r="I15" i="13"/>
  <c r="F15" i="13"/>
  <c r="I14" i="13"/>
  <c r="F14" i="13"/>
  <c r="I13" i="13"/>
  <c r="F13" i="13"/>
  <c r="I12" i="13"/>
  <c r="F12" i="13"/>
  <c r="I11" i="13"/>
  <c r="F11" i="13"/>
  <c r="I10" i="13"/>
  <c r="F10" i="13"/>
  <c r="P9" i="13"/>
  <c r="M9" i="13"/>
  <c r="I9" i="13"/>
  <c r="H9" i="13"/>
  <c r="F9" i="13"/>
  <c r="I8" i="13"/>
  <c r="I7" i="13"/>
  <c r="I6" i="13"/>
  <c r="I5" i="13"/>
  <c r="I4" i="13"/>
  <c r="I3" i="13"/>
  <c r="I2" i="13"/>
  <c r="BN2" i="12"/>
  <c r="BN3" i="12"/>
  <c r="BN4" i="12"/>
  <c r="BN5" i="12"/>
  <c r="BN6" i="12"/>
  <c r="BN7" i="12"/>
  <c r="BN8" i="12"/>
  <c r="BN9" i="12"/>
  <c r="BN10" i="12"/>
  <c r="BN11" i="12"/>
  <c r="BN12" i="12"/>
  <c r="BN13" i="12"/>
  <c r="BN14" i="12"/>
  <c r="BN15" i="12"/>
  <c r="BN16" i="12"/>
  <c r="BN17" i="12"/>
  <c r="BN18" i="12"/>
  <c r="BN19" i="12"/>
  <c r="BN20" i="12"/>
  <c r="BN21" i="12"/>
  <c r="BN22" i="12"/>
  <c r="BN23" i="12"/>
  <c r="BN24" i="12"/>
  <c r="BN25" i="12"/>
  <c r="BN26" i="12"/>
  <c r="BN27" i="12"/>
  <c r="BN28" i="12"/>
  <c r="BN29" i="12"/>
  <c r="BN30" i="12"/>
  <c r="BN31" i="12"/>
  <c r="BN32" i="12"/>
  <c r="BN33" i="12"/>
  <c r="BN34" i="12"/>
  <c r="BN35" i="12"/>
  <c r="BN36" i="12"/>
  <c r="BN37" i="12"/>
  <c r="BN38" i="12"/>
  <c r="BN39" i="12"/>
  <c r="BN40" i="12"/>
  <c r="BN41" i="12"/>
  <c r="BN42" i="12"/>
  <c r="BN43" i="12"/>
  <c r="BN44" i="12"/>
  <c r="BN45" i="12"/>
  <c r="BN46" i="12"/>
  <c r="BN47" i="12"/>
  <c r="BN48" i="12"/>
  <c r="BN49" i="12"/>
  <c r="BN50" i="12"/>
  <c r="BN51" i="12"/>
  <c r="BN52" i="12"/>
  <c r="BN53" i="12"/>
  <c r="BN54" i="12"/>
  <c r="BN55" i="12"/>
  <c r="BN56" i="12"/>
  <c r="BN57" i="12"/>
  <c r="BN58" i="12"/>
  <c r="BN59" i="12"/>
  <c r="BN60" i="12"/>
  <c r="BN61" i="12"/>
  <c r="BN62" i="12"/>
  <c r="BN63" i="12"/>
  <c r="BN64" i="12"/>
  <c r="BN65" i="12"/>
  <c r="BN66" i="12"/>
  <c r="BN67" i="12"/>
  <c r="BN68" i="12"/>
  <c r="BN69" i="12"/>
  <c r="BN70" i="12"/>
  <c r="BN71" i="12"/>
  <c r="BN72" i="12"/>
  <c r="BN73" i="12"/>
  <c r="BN74" i="12"/>
  <c r="BN75" i="12"/>
  <c r="BN76" i="12"/>
  <c r="BN77" i="12"/>
  <c r="BN78" i="12"/>
  <c r="BN79" i="12"/>
  <c r="BN80" i="12"/>
  <c r="BN81" i="12"/>
  <c r="BN82" i="12"/>
  <c r="BN83" i="12"/>
  <c r="BN84" i="12"/>
  <c r="BN85" i="12"/>
  <c r="BN86" i="12"/>
  <c r="BN87" i="12"/>
  <c r="BN88" i="12"/>
  <c r="BN89" i="12"/>
  <c r="BN90" i="12"/>
  <c r="BN91" i="12"/>
  <c r="BN92" i="12"/>
  <c r="BN93" i="12"/>
  <c r="BN94" i="12"/>
  <c r="BN95" i="12"/>
  <c r="BN96" i="12"/>
  <c r="BN97" i="12"/>
  <c r="BN98" i="12"/>
  <c r="BN99" i="12"/>
  <c r="BN100" i="12"/>
  <c r="BN101" i="12"/>
  <c r="BN102" i="12"/>
  <c r="BN103" i="12"/>
  <c r="BN104" i="12"/>
  <c r="BN105" i="12"/>
  <c r="BN106" i="12"/>
  <c r="BN107" i="12"/>
  <c r="BN108" i="12"/>
  <c r="BN109" i="12"/>
  <c r="BN110" i="12"/>
  <c r="BN111" i="12"/>
  <c r="BN112" i="12"/>
  <c r="BN113" i="12"/>
  <c r="BN114" i="12"/>
  <c r="BN115" i="12"/>
  <c r="BN116" i="12"/>
  <c r="BN117" i="12"/>
  <c r="BN118" i="12"/>
  <c r="BN119" i="12"/>
  <c r="BN120" i="12"/>
  <c r="BN121" i="12"/>
  <c r="BN122" i="12"/>
  <c r="BN123" i="12"/>
  <c r="BN124" i="12"/>
  <c r="BN125" i="12"/>
  <c r="BN126" i="12"/>
  <c r="BN127" i="12"/>
  <c r="BN128" i="12"/>
  <c r="BN129" i="12"/>
  <c r="BN130" i="12"/>
  <c r="BN131" i="12"/>
  <c r="BN132" i="12"/>
  <c r="BN133" i="12"/>
  <c r="BN134" i="12"/>
  <c r="BN135" i="12"/>
  <c r="BN136" i="12"/>
  <c r="BN137" i="12"/>
  <c r="BN138" i="12"/>
  <c r="BN139" i="12"/>
  <c r="BN140" i="12"/>
  <c r="BN141" i="12"/>
  <c r="BN142" i="12"/>
  <c r="BN143" i="12"/>
  <c r="BN144" i="12"/>
  <c r="BN145" i="12"/>
  <c r="BN146" i="12"/>
  <c r="BN147" i="12"/>
  <c r="BN148" i="12"/>
  <c r="BN149" i="12"/>
  <c r="BN150" i="12"/>
  <c r="BN151" i="12"/>
  <c r="BN152" i="12"/>
  <c r="BN153" i="12"/>
  <c r="BN154" i="12"/>
  <c r="BN155" i="12"/>
  <c r="BN156" i="12"/>
  <c r="BN157" i="12"/>
  <c r="BN158" i="12"/>
  <c r="BN159" i="12"/>
  <c r="BN160" i="12"/>
  <c r="BN161" i="12"/>
  <c r="BN162" i="12"/>
  <c r="BN163" i="12"/>
  <c r="BN164" i="12"/>
  <c r="BN165" i="12"/>
  <c r="BN166" i="12"/>
  <c r="BN167" i="12"/>
  <c r="BN168" i="12"/>
  <c r="BN169" i="12"/>
  <c r="BN170" i="12"/>
  <c r="BN171" i="12"/>
  <c r="BN172" i="12"/>
  <c r="BN173" i="12"/>
  <c r="BN174" i="12"/>
  <c r="BN175" i="12"/>
  <c r="BN176" i="12"/>
  <c r="BN177" i="12"/>
  <c r="BN178" i="12"/>
  <c r="BN179" i="12"/>
  <c r="BN180" i="12"/>
  <c r="BN181" i="12"/>
  <c r="BN182" i="12"/>
  <c r="BN183" i="12"/>
  <c r="BN184" i="12"/>
  <c r="BN185" i="12"/>
  <c r="BN186" i="12"/>
  <c r="BN187" i="12"/>
  <c r="BN188" i="12"/>
  <c r="BN189" i="12"/>
  <c r="BN190" i="12"/>
  <c r="BN191" i="12"/>
  <c r="BN192" i="12"/>
  <c r="BN193" i="12"/>
  <c r="BN194" i="12"/>
  <c r="BN195" i="12"/>
  <c r="BN196" i="12"/>
  <c r="BN197" i="12"/>
  <c r="BN198" i="12"/>
  <c r="BN199" i="12"/>
  <c r="BN200" i="12"/>
  <c r="BN201" i="12"/>
  <c r="BN202" i="12"/>
  <c r="BN203" i="12"/>
  <c r="BN204" i="12"/>
  <c r="BN205" i="12"/>
  <c r="BN206" i="12"/>
  <c r="BN207" i="12"/>
  <c r="BN208" i="12"/>
  <c r="BN209" i="12"/>
  <c r="BN210" i="12"/>
  <c r="BN211" i="12"/>
  <c r="BN212" i="12"/>
  <c r="BN213" i="12"/>
  <c r="BN214" i="12"/>
  <c r="BN215" i="12"/>
  <c r="BN216" i="12"/>
  <c r="BN217" i="12"/>
  <c r="BN218" i="12"/>
  <c r="BN219" i="12"/>
  <c r="BN220" i="12"/>
  <c r="BN221" i="12"/>
  <c r="BN222" i="12"/>
  <c r="BN223" i="12"/>
  <c r="BN224" i="12"/>
  <c r="BN225" i="12"/>
  <c r="BN226" i="12"/>
  <c r="BN227" i="12"/>
  <c r="BN228" i="12"/>
  <c r="BN229" i="12"/>
  <c r="BN230" i="12"/>
  <c r="BN231" i="12"/>
  <c r="BN232" i="12"/>
  <c r="BN233" i="12"/>
  <c r="BN234" i="12"/>
  <c r="BN235" i="12"/>
  <c r="BN236" i="12"/>
  <c r="BN237" i="12"/>
  <c r="BN238" i="12"/>
  <c r="BN239" i="12"/>
  <c r="BN240" i="12"/>
  <c r="BN241" i="12"/>
  <c r="BN242" i="12"/>
  <c r="BN243" i="12"/>
  <c r="BN244" i="12"/>
  <c r="BN245" i="12"/>
  <c r="BN246" i="12"/>
  <c r="BN247" i="12"/>
  <c r="BN248" i="12"/>
  <c r="BN249" i="12"/>
  <c r="BN250" i="12"/>
  <c r="BN251" i="12"/>
  <c r="BN252" i="12"/>
  <c r="BN253" i="12"/>
  <c r="BN254" i="12"/>
  <c r="BN255" i="12"/>
  <c r="BN256" i="12"/>
  <c r="BN257" i="12"/>
  <c r="BN258" i="12"/>
  <c r="BN259" i="12"/>
  <c r="BN260" i="12"/>
  <c r="BN261" i="12"/>
  <c r="BN262" i="12"/>
  <c r="BN263" i="12"/>
  <c r="BN264" i="12"/>
  <c r="BN265" i="12"/>
  <c r="BN266" i="12"/>
  <c r="BN267" i="12"/>
  <c r="BN268" i="12"/>
  <c r="BN269" i="12"/>
  <c r="BN270" i="12"/>
  <c r="BN271" i="12"/>
  <c r="BN272" i="12"/>
  <c r="BN273" i="12"/>
  <c r="BN274" i="12"/>
  <c r="BN275" i="12"/>
  <c r="BN276" i="12"/>
  <c r="BN277" i="12"/>
  <c r="BN278" i="12"/>
  <c r="BN279" i="12"/>
  <c r="BN280" i="12"/>
  <c r="BN281" i="12"/>
  <c r="BN282" i="12"/>
  <c r="BN283" i="12"/>
  <c r="BN284" i="12"/>
  <c r="BN285" i="12"/>
  <c r="BN286" i="12"/>
  <c r="BN287" i="12"/>
  <c r="BN288" i="12"/>
  <c r="BN289" i="12"/>
  <c r="BN290" i="12"/>
  <c r="BN291" i="12"/>
  <c r="BN292" i="12"/>
  <c r="BN293" i="12"/>
  <c r="BN294" i="12"/>
  <c r="BN295" i="12"/>
  <c r="BN296" i="12"/>
  <c r="BN297" i="12"/>
  <c r="BN298" i="12"/>
  <c r="BN299" i="12"/>
  <c r="BN300" i="12"/>
  <c r="BN301" i="12"/>
  <c r="BN302" i="12"/>
  <c r="BN303" i="12"/>
  <c r="BN304" i="12"/>
  <c r="BN305" i="12"/>
  <c r="BN306" i="12"/>
  <c r="BN307" i="12"/>
  <c r="BN308" i="12"/>
  <c r="BN309" i="12"/>
  <c r="BN310" i="12"/>
  <c r="BN311" i="12"/>
  <c r="BN312" i="12"/>
  <c r="BN313" i="12"/>
  <c r="BN314" i="12"/>
  <c r="BN315" i="12"/>
  <c r="BN316" i="12"/>
  <c r="BN317" i="12"/>
  <c r="BN318" i="12"/>
  <c r="BN319" i="12"/>
  <c r="BN320" i="12"/>
  <c r="BN321" i="12"/>
  <c r="BN322" i="12"/>
  <c r="BN323" i="12"/>
  <c r="BN324" i="12"/>
  <c r="BN325" i="12"/>
  <c r="BN326" i="12"/>
  <c r="BN327" i="12"/>
  <c r="BN328" i="12"/>
  <c r="BN329" i="12"/>
  <c r="BN330" i="12"/>
  <c r="BN331" i="12"/>
  <c r="BN332" i="12"/>
  <c r="BN333" i="12"/>
  <c r="BN334" i="12"/>
  <c r="BN335" i="12"/>
  <c r="BN336" i="12"/>
  <c r="BN337" i="12"/>
  <c r="BN338" i="12"/>
  <c r="BN339" i="12"/>
  <c r="BN340" i="12"/>
  <c r="BN341" i="12"/>
  <c r="BN342" i="12"/>
  <c r="BN343" i="12"/>
  <c r="BN344" i="12"/>
  <c r="BN345" i="12"/>
  <c r="BN346" i="12"/>
  <c r="BN347" i="12"/>
  <c r="BN348" i="12"/>
  <c r="BN349" i="12"/>
  <c r="BN350" i="12"/>
  <c r="BN351" i="12"/>
  <c r="BN352" i="12"/>
  <c r="BN353" i="12"/>
  <c r="BN354" i="12"/>
  <c r="BN355" i="12"/>
  <c r="BN356" i="12"/>
  <c r="BN357" i="12"/>
  <c r="BN358" i="12"/>
  <c r="BN359" i="12"/>
  <c r="BN360" i="12"/>
  <c r="BN361" i="12"/>
  <c r="BN362" i="12"/>
  <c r="BN363" i="12"/>
  <c r="BN364" i="12"/>
  <c r="BN365" i="12"/>
  <c r="BN366" i="12"/>
  <c r="BN367" i="12"/>
  <c r="BN368" i="12"/>
  <c r="BN369" i="12"/>
  <c r="BN370" i="12"/>
  <c r="BN371" i="12"/>
  <c r="BN372" i="12"/>
  <c r="BN373" i="12"/>
  <c r="BN374" i="12"/>
  <c r="BN375" i="12"/>
  <c r="BN376" i="12"/>
  <c r="BN377" i="12"/>
  <c r="BN378" i="12"/>
  <c r="BN379" i="12"/>
  <c r="BN380" i="12"/>
  <c r="BN381" i="12"/>
  <c r="BN382" i="12"/>
  <c r="BN383" i="12"/>
  <c r="BN384" i="12"/>
  <c r="BN385" i="12"/>
  <c r="BN386" i="12"/>
  <c r="BN387" i="12"/>
  <c r="BN388" i="12"/>
  <c r="BN389" i="12"/>
  <c r="BN390" i="12"/>
  <c r="BN391" i="12"/>
  <c r="BN392" i="12"/>
  <c r="BN393" i="12"/>
  <c r="BN394" i="12"/>
  <c r="BN395" i="12"/>
  <c r="BN396" i="12"/>
  <c r="BN397" i="12"/>
  <c r="BN398" i="12"/>
  <c r="BN399" i="12"/>
  <c r="BN400" i="12"/>
  <c r="BN401" i="12"/>
  <c r="BN402" i="12"/>
  <c r="BN403" i="12"/>
  <c r="BN404" i="12"/>
  <c r="BN405" i="12"/>
  <c r="BN406" i="12"/>
  <c r="BN407" i="12"/>
  <c r="BN408" i="12"/>
  <c r="BM2" i="12"/>
  <c r="BM3" i="12"/>
  <c r="BM4" i="12"/>
  <c r="BM5" i="12"/>
  <c r="BM6" i="12"/>
  <c r="BM7" i="12"/>
  <c r="BM8" i="12"/>
  <c r="BM9" i="12"/>
  <c r="BM10" i="12"/>
  <c r="BM11" i="12"/>
  <c r="BM12" i="12"/>
  <c r="BM13" i="12"/>
  <c r="BM14" i="12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47" i="12"/>
  <c r="BM48" i="12"/>
  <c r="BM49" i="12"/>
  <c r="BM50" i="12"/>
  <c r="BM51" i="12"/>
  <c r="BM52" i="12"/>
  <c r="BM53" i="12"/>
  <c r="BM54" i="12"/>
  <c r="BM55" i="12"/>
  <c r="BM56" i="12"/>
  <c r="BM57" i="12"/>
  <c r="BM58" i="12"/>
  <c r="BM59" i="12"/>
  <c r="BM60" i="12"/>
  <c r="BM61" i="12"/>
  <c r="BM62" i="12"/>
  <c r="BM63" i="12"/>
  <c r="BM64" i="12"/>
  <c r="BM65" i="12"/>
  <c r="BM66" i="12"/>
  <c r="BM67" i="12"/>
  <c r="BM68" i="12"/>
  <c r="BM69" i="12"/>
  <c r="BM70" i="12"/>
  <c r="BM71" i="12"/>
  <c r="BM72" i="12"/>
  <c r="BM73" i="12"/>
  <c r="BM74" i="12"/>
  <c r="BM75" i="12"/>
  <c r="BM76" i="12"/>
  <c r="BM77" i="12"/>
  <c r="BM78" i="12"/>
  <c r="BM79" i="12"/>
  <c r="BM80" i="12"/>
  <c r="BM81" i="12"/>
  <c r="BM82" i="12"/>
  <c r="BM83" i="12"/>
  <c r="BM84" i="12"/>
  <c r="BM85" i="12"/>
  <c r="BM86" i="12"/>
  <c r="BM87" i="12"/>
  <c r="BM88" i="12"/>
  <c r="BM89" i="12"/>
  <c r="BM90" i="12"/>
  <c r="BM91" i="12"/>
  <c r="BM92" i="12"/>
  <c r="BM93" i="12"/>
  <c r="BM94" i="12"/>
  <c r="BM95" i="12"/>
  <c r="BM96" i="12"/>
  <c r="BM97" i="12"/>
  <c r="BM98" i="12"/>
  <c r="BM99" i="12"/>
  <c r="BM100" i="12"/>
  <c r="BM101" i="12"/>
  <c r="BM102" i="12"/>
  <c r="BM103" i="12"/>
  <c r="BM104" i="12"/>
  <c r="BM105" i="12"/>
  <c r="BM106" i="12"/>
  <c r="BM107" i="12"/>
  <c r="BM108" i="12"/>
  <c r="BM109" i="12"/>
  <c r="BM110" i="12"/>
  <c r="BM111" i="12"/>
  <c r="BM112" i="12"/>
  <c r="BM113" i="12"/>
  <c r="BM114" i="12"/>
  <c r="BM115" i="12"/>
  <c r="BM116" i="12"/>
  <c r="BM117" i="12"/>
  <c r="BM118" i="12"/>
  <c r="BM119" i="12"/>
  <c r="BM120" i="12"/>
  <c r="BM121" i="12"/>
  <c r="BM122" i="12"/>
  <c r="BM123" i="12"/>
  <c r="BM124" i="12"/>
  <c r="BM125" i="12"/>
  <c r="BM126" i="12"/>
  <c r="BM127" i="12"/>
  <c r="BM128" i="12"/>
  <c r="BM129" i="12"/>
  <c r="BM130" i="12"/>
  <c r="BM131" i="12"/>
  <c r="BM132" i="12"/>
  <c r="BM133" i="12"/>
  <c r="BM134" i="12"/>
  <c r="BM135" i="12"/>
  <c r="BM136" i="12"/>
  <c r="BM137" i="12"/>
  <c r="BM138" i="12"/>
  <c r="BM139" i="12"/>
  <c r="BM140" i="12"/>
  <c r="BM141" i="12"/>
  <c r="BM142" i="12"/>
  <c r="BM143" i="12"/>
  <c r="BM144" i="12"/>
  <c r="BM145" i="12"/>
  <c r="BM146" i="12"/>
  <c r="BM147" i="12"/>
  <c r="BM148" i="12"/>
  <c r="BM149" i="12"/>
  <c r="BM150" i="12"/>
  <c r="BM151" i="12"/>
  <c r="BM152" i="12"/>
  <c r="BM153" i="12"/>
  <c r="BM154" i="12"/>
  <c r="BM155" i="12"/>
  <c r="BM156" i="12"/>
  <c r="BM157" i="12"/>
  <c r="BM158" i="12"/>
  <c r="BM159" i="12"/>
  <c r="BM160" i="12"/>
  <c r="BM161" i="12"/>
  <c r="BM162" i="12"/>
  <c r="BM163" i="12"/>
  <c r="BM164" i="12"/>
  <c r="BM165" i="12"/>
  <c r="BM166" i="12"/>
  <c r="BM167" i="12"/>
  <c r="BM168" i="12"/>
  <c r="BM169" i="12"/>
  <c r="BM170" i="12"/>
  <c r="BM171" i="12"/>
  <c r="BM172" i="12"/>
  <c r="BM173" i="12"/>
  <c r="BM174" i="12"/>
  <c r="BM175" i="12"/>
  <c r="BM176" i="12"/>
  <c r="BM177" i="12"/>
  <c r="BM178" i="12"/>
  <c r="BM179" i="12"/>
  <c r="BM180" i="12"/>
  <c r="BM181" i="12"/>
  <c r="BM182" i="12"/>
  <c r="BM183" i="12"/>
  <c r="BM184" i="12"/>
  <c r="BM185" i="12"/>
  <c r="BM186" i="12"/>
  <c r="BM187" i="12"/>
  <c r="BM188" i="12"/>
  <c r="BM189" i="12"/>
  <c r="BM190" i="12"/>
  <c r="BM191" i="12"/>
  <c r="BM192" i="12"/>
  <c r="BM193" i="12"/>
  <c r="BM194" i="12"/>
  <c r="BM195" i="12"/>
  <c r="BM196" i="12"/>
  <c r="BM197" i="12"/>
  <c r="BM198" i="12"/>
  <c r="BM199" i="12"/>
  <c r="BM200" i="12"/>
  <c r="BM201" i="12"/>
  <c r="BM202" i="12"/>
  <c r="BM203" i="12"/>
  <c r="BM204" i="12"/>
  <c r="BM205" i="12"/>
  <c r="BM206" i="12"/>
  <c r="BM207" i="12"/>
  <c r="BM208" i="12"/>
  <c r="BM209" i="12"/>
  <c r="BM210" i="12"/>
  <c r="BM211" i="12"/>
  <c r="BM212" i="12"/>
  <c r="BM213" i="12"/>
  <c r="BM214" i="12"/>
  <c r="BM215" i="12"/>
  <c r="BM216" i="12"/>
  <c r="BM217" i="12"/>
  <c r="BM218" i="12"/>
  <c r="BM219" i="12"/>
  <c r="BM220" i="12"/>
  <c r="BM221" i="12"/>
  <c r="BM222" i="12"/>
  <c r="BM223" i="12"/>
  <c r="BM224" i="12"/>
  <c r="BM225" i="12"/>
  <c r="BM226" i="12"/>
  <c r="BM227" i="12"/>
  <c r="BM228" i="12"/>
  <c r="BM229" i="12"/>
  <c r="BM230" i="12"/>
  <c r="BM231" i="12"/>
  <c r="BM232" i="12"/>
  <c r="BM233" i="12"/>
  <c r="BM234" i="12"/>
  <c r="BM235" i="12"/>
  <c r="BM236" i="12"/>
  <c r="BM237" i="12"/>
  <c r="BM238" i="12"/>
  <c r="BM239" i="12"/>
  <c r="BM240" i="12"/>
  <c r="BM241" i="12"/>
  <c r="BM242" i="12"/>
  <c r="BM243" i="12"/>
  <c r="BM244" i="12"/>
  <c r="BM245" i="12"/>
  <c r="BM246" i="12"/>
  <c r="BM247" i="12"/>
  <c r="BM248" i="12"/>
  <c r="BM249" i="12"/>
  <c r="BM250" i="12"/>
  <c r="BM251" i="12"/>
  <c r="BM252" i="12"/>
  <c r="BM253" i="12"/>
  <c r="BM254" i="12"/>
  <c r="BM255" i="12"/>
  <c r="BM256" i="12"/>
  <c r="BM257" i="12"/>
  <c r="BM258" i="12"/>
  <c r="BM259" i="12"/>
  <c r="BM260" i="12"/>
  <c r="BM261" i="12"/>
  <c r="BM262" i="12"/>
  <c r="BM263" i="12"/>
  <c r="BM264" i="12"/>
  <c r="BM265" i="12"/>
  <c r="BM266" i="12"/>
  <c r="BM267" i="12"/>
  <c r="BM268" i="12"/>
  <c r="BM269" i="12"/>
  <c r="BM270" i="12"/>
  <c r="BM271" i="12"/>
  <c r="BM272" i="12"/>
  <c r="BM273" i="12"/>
  <c r="BM274" i="12"/>
  <c r="BM275" i="12"/>
  <c r="BM276" i="12"/>
  <c r="BM277" i="12"/>
  <c r="BM278" i="12"/>
  <c r="BM279" i="12"/>
  <c r="BM280" i="12"/>
  <c r="BM281" i="12"/>
  <c r="BM282" i="12"/>
  <c r="BM283" i="12"/>
  <c r="BM284" i="12"/>
  <c r="BM285" i="12"/>
  <c r="BM286" i="12"/>
  <c r="BM287" i="12"/>
  <c r="BM288" i="12"/>
  <c r="BM289" i="12"/>
  <c r="BM290" i="12"/>
  <c r="BM291" i="12"/>
  <c r="BM292" i="12"/>
  <c r="BM293" i="12"/>
  <c r="BM294" i="12"/>
  <c r="BM295" i="12"/>
  <c r="BM296" i="12"/>
  <c r="BM297" i="12"/>
  <c r="BM298" i="12"/>
  <c r="BM299" i="12"/>
  <c r="BM300" i="12"/>
  <c r="BM301" i="12"/>
  <c r="BM302" i="12"/>
  <c r="BM303" i="12"/>
  <c r="BM304" i="12"/>
  <c r="BM305" i="12"/>
  <c r="BM306" i="12"/>
  <c r="BM307" i="12"/>
  <c r="BM308" i="12"/>
  <c r="BM309" i="12"/>
  <c r="BM310" i="12"/>
  <c r="BM311" i="12"/>
  <c r="BM312" i="12"/>
  <c r="BM313" i="12"/>
  <c r="BM314" i="12"/>
  <c r="BM315" i="12"/>
  <c r="BM316" i="12"/>
  <c r="BM317" i="12"/>
  <c r="BM318" i="12"/>
  <c r="BM319" i="12"/>
  <c r="BM320" i="12"/>
  <c r="BM321" i="12"/>
  <c r="BM322" i="12"/>
  <c r="BM323" i="12"/>
  <c r="BM324" i="12"/>
  <c r="BM325" i="12"/>
  <c r="BM326" i="12"/>
  <c r="BM327" i="12"/>
  <c r="BM328" i="12"/>
  <c r="BM329" i="12"/>
  <c r="BM330" i="12"/>
  <c r="BM331" i="12"/>
  <c r="BM332" i="12"/>
  <c r="BM333" i="12"/>
  <c r="BM334" i="12"/>
  <c r="BM335" i="12"/>
  <c r="BM336" i="12"/>
  <c r="BM337" i="12"/>
  <c r="BM338" i="12"/>
  <c r="BM339" i="12"/>
  <c r="BM340" i="12"/>
  <c r="BM341" i="12"/>
  <c r="BM342" i="12"/>
  <c r="BM343" i="12"/>
  <c r="BM344" i="12"/>
  <c r="BM345" i="12"/>
  <c r="BM346" i="12"/>
  <c r="BM347" i="12"/>
  <c r="BM348" i="12"/>
  <c r="BM349" i="12"/>
  <c r="BM350" i="12"/>
  <c r="BM351" i="12"/>
  <c r="BM352" i="12"/>
  <c r="BM353" i="12"/>
  <c r="BM354" i="12"/>
  <c r="BM355" i="12"/>
  <c r="BM356" i="12"/>
  <c r="BM357" i="12"/>
  <c r="BM358" i="12"/>
  <c r="BM359" i="12"/>
  <c r="BM360" i="12"/>
  <c r="BM361" i="12"/>
  <c r="BM362" i="12"/>
  <c r="BM363" i="12"/>
  <c r="BM364" i="12"/>
  <c r="BM365" i="12"/>
  <c r="BM366" i="12"/>
  <c r="BM367" i="12"/>
  <c r="BM368" i="12"/>
  <c r="BM369" i="12"/>
  <c r="BM370" i="12"/>
  <c r="BM371" i="12"/>
  <c r="BM372" i="12"/>
  <c r="BM373" i="12"/>
  <c r="BM374" i="12"/>
  <c r="BM375" i="12"/>
  <c r="BM376" i="12"/>
  <c r="BM377" i="12"/>
  <c r="BM378" i="12"/>
  <c r="BM379" i="12"/>
  <c r="BM380" i="12"/>
  <c r="BM381" i="12"/>
  <c r="BM382" i="12"/>
  <c r="BM383" i="12"/>
  <c r="BM384" i="12"/>
  <c r="BM385" i="12"/>
  <c r="BM386" i="12"/>
  <c r="BM387" i="12"/>
  <c r="BM388" i="12"/>
  <c r="BM389" i="12"/>
  <c r="BM390" i="12"/>
  <c r="BM391" i="12"/>
  <c r="BM392" i="12"/>
  <c r="BM393" i="12"/>
  <c r="BM394" i="12"/>
  <c r="BM395" i="12"/>
  <c r="BM396" i="12"/>
  <c r="BM397" i="12"/>
  <c r="BM398" i="12"/>
  <c r="BM399" i="12"/>
  <c r="BM400" i="12"/>
  <c r="BM401" i="12"/>
  <c r="BM402" i="12"/>
  <c r="BM403" i="12"/>
  <c r="BM404" i="12"/>
  <c r="BM405" i="12"/>
  <c r="BM406" i="12"/>
  <c r="BM407" i="12"/>
  <c r="BM408" i="12"/>
  <c r="BK2" i="12"/>
  <c r="BK3" i="12"/>
  <c r="BK4" i="12"/>
  <c r="BK5" i="12"/>
  <c r="BK6" i="12"/>
  <c r="BK7" i="12"/>
  <c r="BK8" i="12"/>
  <c r="BK9" i="12"/>
  <c r="BK10" i="12"/>
  <c r="BK11" i="12"/>
  <c r="BK12" i="12"/>
  <c r="BK13" i="12"/>
  <c r="BK14" i="12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47" i="12"/>
  <c r="BK48" i="12"/>
  <c r="BK49" i="12"/>
  <c r="BK50" i="12"/>
  <c r="BK51" i="12"/>
  <c r="BK52" i="12"/>
  <c r="BK53" i="12"/>
  <c r="BK54" i="12"/>
  <c r="BK55" i="12"/>
  <c r="BK56" i="12"/>
  <c r="BK57" i="12"/>
  <c r="BK58" i="12"/>
  <c r="BK59" i="12"/>
  <c r="BK60" i="12"/>
  <c r="BK61" i="12"/>
  <c r="BK62" i="12"/>
  <c r="BK63" i="12"/>
  <c r="BK64" i="12"/>
  <c r="BK65" i="12"/>
  <c r="BK66" i="12"/>
  <c r="BK67" i="12"/>
  <c r="BK68" i="12"/>
  <c r="BK69" i="12"/>
  <c r="BK70" i="12"/>
  <c r="BK71" i="12"/>
  <c r="BK72" i="12"/>
  <c r="BK73" i="12"/>
  <c r="BK74" i="12"/>
  <c r="BK75" i="12"/>
  <c r="BK76" i="12"/>
  <c r="BK77" i="12"/>
  <c r="BK78" i="12"/>
  <c r="BK79" i="12"/>
  <c r="BK80" i="12"/>
  <c r="BK81" i="12"/>
  <c r="BK82" i="12"/>
  <c r="BK83" i="12"/>
  <c r="BK84" i="12"/>
  <c r="BK85" i="12"/>
  <c r="BK86" i="12"/>
  <c r="BK87" i="12"/>
  <c r="BK88" i="12"/>
  <c r="BK89" i="12"/>
  <c r="BK90" i="12"/>
  <c r="BK91" i="12"/>
  <c r="BK92" i="12"/>
  <c r="BK93" i="12"/>
  <c r="BK94" i="12"/>
  <c r="BK95" i="12"/>
  <c r="BK96" i="12"/>
  <c r="BK97" i="12"/>
  <c r="BK98" i="12"/>
  <c r="BK99" i="12"/>
  <c r="BK100" i="12"/>
  <c r="BK101" i="12"/>
  <c r="BK102" i="12"/>
  <c r="BK103" i="12"/>
  <c r="BK104" i="12"/>
  <c r="BK105" i="12"/>
  <c r="BK106" i="12"/>
  <c r="BK107" i="12"/>
  <c r="BK108" i="12"/>
  <c r="BK109" i="12"/>
  <c r="BK110" i="12"/>
  <c r="BK111" i="12"/>
  <c r="BK112" i="12"/>
  <c r="BK113" i="12"/>
  <c r="BK114" i="12"/>
  <c r="BK115" i="12"/>
  <c r="BK116" i="12"/>
  <c r="BK117" i="12"/>
  <c r="BK118" i="12"/>
  <c r="BK119" i="12"/>
  <c r="BK120" i="12"/>
  <c r="BK121" i="12"/>
  <c r="BK122" i="12"/>
  <c r="BK123" i="12"/>
  <c r="BK124" i="12"/>
  <c r="BK125" i="12"/>
  <c r="BK126" i="12"/>
  <c r="BK127" i="12"/>
  <c r="BK128" i="12"/>
  <c r="BK129" i="12"/>
  <c r="BK130" i="12"/>
  <c r="BK131" i="12"/>
  <c r="BK132" i="12"/>
  <c r="BK133" i="12"/>
  <c r="BK134" i="12"/>
  <c r="BK135" i="12"/>
  <c r="BK136" i="12"/>
  <c r="BK137" i="12"/>
  <c r="BK138" i="12"/>
  <c r="BK139" i="12"/>
  <c r="BK140" i="12"/>
  <c r="BK141" i="12"/>
  <c r="BK142" i="12"/>
  <c r="BK143" i="12"/>
  <c r="BK144" i="12"/>
  <c r="BK145" i="12"/>
  <c r="BK146" i="12"/>
  <c r="BK147" i="12"/>
  <c r="BK148" i="12"/>
  <c r="BK149" i="12"/>
  <c r="BK150" i="12"/>
  <c r="BK151" i="12"/>
  <c r="BK152" i="12"/>
  <c r="BK153" i="12"/>
  <c r="BK154" i="12"/>
  <c r="BK155" i="12"/>
  <c r="BK156" i="12"/>
  <c r="BK157" i="12"/>
  <c r="BK158" i="12"/>
  <c r="BK159" i="12"/>
  <c r="BK160" i="12"/>
  <c r="BK161" i="12"/>
  <c r="BK162" i="12"/>
  <c r="BK163" i="12"/>
  <c r="BK164" i="12"/>
  <c r="BK165" i="12"/>
  <c r="BK166" i="12"/>
  <c r="BK167" i="12"/>
  <c r="BK168" i="12"/>
  <c r="BK169" i="12"/>
  <c r="BK170" i="12"/>
  <c r="BK171" i="12"/>
  <c r="BK172" i="12"/>
  <c r="BK173" i="12"/>
  <c r="BK174" i="12"/>
  <c r="BK175" i="12"/>
  <c r="BK176" i="12"/>
  <c r="BK177" i="12"/>
  <c r="BK178" i="12"/>
  <c r="BK179" i="12"/>
  <c r="BK180" i="12"/>
  <c r="BK181" i="12"/>
  <c r="BK182" i="12"/>
  <c r="BK183" i="12"/>
  <c r="BK184" i="12"/>
  <c r="BK185" i="12"/>
  <c r="BK186" i="12"/>
  <c r="BK187" i="12"/>
  <c r="BK188" i="12"/>
  <c r="BK189" i="12"/>
  <c r="BK190" i="12"/>
  <c r="BK191" i="12"/>
  <c r="BK192" i="12"/>
  <c r="BK193" i="12"/>
  <c r="BK194" i="12"/>
  <c r="BK195" i="12"/>
  <c r="BK196" i="12"/>
  <c r="BK197" i="12"/>
  <c r="BK198" i="12"/>
  <c r="BK199" i="12"/>
  <c r="BK200" i="12"/>
  <c r="BK201" i="12"/>
  <c r="BK202" i="12"/>
  <c r="BK203" i="12"/>
  <c r="BK204" i="12"/>
  <c r="BK205" i="12"/>
  <c r="BK206" i="12"/>
  <c r="BK207" i="12"/>
  <c r="BK208" i="12"/>
  <c r="BK209" i="12"/>
  <c r="BK210" i="12"/>
  <c r="BK211" i="12"/>
  <c r="BK212" i="12"/>
  <c r="BK213" i="12"/>
  <c r="BK214" i="12"/>
  <c r="BK215" i="12"/>
  <c r="BK216" i="12"/>
  <c r="BK217" i="12"/>
  <c r="BK218" i="12"/>
  <c r="BK219" i="12"/>
  <c r="BK220" i="12"/>
  <c r="BK221" i="12"/>
  <c r="BK222" i="12"/>
  <c r="BK223" i="12"/>
  <c r="BK224" i="12"/>
  <c r="BK225" i="12"/>
  <c r="BK226" i="12"/>
  <c r="BK227" i="12"/>
  <c r="BK228" i="12"/>
  <c r="BK229" i="12"/>
  <c r="BK230" i="12"/>
  <c r="BK231" i="12"/>
  <c r="BK232" i="12"/>
  <c r="BK233" i="12"/>
  <c r="BK234" i="12"/>
  <c r="BK235" i="12"/>
  <c r="BK236" i="12"/>
  <c r="BK237" i="12"/>
  <c r="BK238" i="12"/>
  <c r="BK239" i="12"/>
  <c r="BK240" i="12"/>
  <c r="BK241" i="12"/>
  <c r="BK242" i="12"/>
  <c r="BK243" i="12"/>
  <c r="BK244" i="12"/>
  <c r="BK245" i="12"/>
  <c r="BK246" i="12"/>
  <c r="BK247" i="12"/>
  <c r="BK248" i="12"/>
  <c r="BK249" i="12"/>
  <c r="BK250" i="12"/>
  <c r="BK251" i="12"/>
  <c r="BK252" i="12"/>
  <c r="BK253" i="12"/>
  <c r="BK254" i="12"/>
  <c r="BK255" i="12"/>
  <c r="BK256" i="12"/>
  <c r="BK257" i="12"/>
  <c r="BK258" i="12"/>
  <c r="BK259" i="12"/>
  <c r="BK260" i="12"/>
  <c r="BK261" i="12"/>
  <c r="BK262" i="12"/>
  <c r="BK263" i="12"/>
  <c r="BK264" i="12"/>
  <c r="BK265" i="12"/>
  <c r="BK266" i="12"/>
  <c r="BK267" i="12"/>
  <c r="BK268" i="12"/>
  <c r="BK269" i="12"/>
  <c r="BK270" i="12"/>
  <c r="BK271" i="12"/>
  <c r="BK272" i="12"/>
  <c r="BK273" i="12"/>
  <c r="BK274" i="12"/>
  <c r="BK275" i="12"/>
  <c r="BK276" i="12"/>
  <c r="BK277" i="12"/>
  <c r="BK278" i="12"/>
  <c r="BK279" i="12"/>
  <c r="BK280" i="12"/>
  <c r="BK281" i="12"/>
  <c r="BK282" i="12"/>
  <c r="BK283" i="12"/>
  <c r="BK284" i="12"/>
  <c r="BK285" i="12"/>
  <c r="BK286" i="12"/>
  <c r="BK287" i="12"/>
  <c r="BK288" i="12"/>
  <c r="BK289" i="12"/>
  <c r="BK290" i="12"/>
  <c r="BK291" i="12"/>
  <c r="BK292" i="12"/>
  <c r="BK293" i="12"/>
  <c r="BK294" i="12"/>
  <c r="BK295" i="12"/>
  <c r="BK296" i="12"/>
  <c r="BK297" i="12"/>
  <c r="BK298" i="12"/>
  <c r="BK299" i="12"/>
  <c r="BK300" i="12"/>
  <c r="BK301" i="12"/>
  <c r="BK302" i="12"/>
  <c r="BK303" i="12"/>
  <c r="BK304" i="12"/>
  <c r="BK305" i="12"/>
  <c r="BK306" i="12"/>
  <c r="BK307" i="12"/>
  <c r="BK308" i="12"/>
  <c r="BK309" i="12"/>
  <c r="BK310" i="12"/>
  <c r="BK311" i="12"/>
  <c r="BK312" i="12"/>
  <c r="BK313" i="12"/>
  <c r="BK314" i="12"/>
  <c r="BK315" i="12"/>
  <c r="BK316" i="12"/>
  <c r="BK317" i="12"/>
  <c r="BK318" i="12"/>
  <c r="BK319" i="12"/>
  <c r="BK320" i="12"/>
  <c r="BK321" i="12"/>
  <c r="BK322" i="12"/>
  <c r="BK323" i="12"/>
  <c r="BK324" i="12"/>
  <c r="BK325" i="12"/>
  <c r="BK326" i="12"/>
  <c r="BK327" i="12"/>
  <c r="BK328" i="12"/>
  <c r="BK329" i="12"/>
  <c r="BK330" i="12"/>
  <c r="BK331" i="12"/>
  <c r="BK332" i="12"/>
  <c r="BK333" i="12"/>
  <c r="BK334" i="12"/>
  <c r="BK335" i="12"/>
  <c r="BK336" i="12"/>
  <c r="BK337" i="12"/>
  <c r="BK338" i="12"/>
  <c r="BK339" i="12"/>
  <c r="BK340" i="12"/>
  <c r="BK341" i="12"/>
  <c r="BK342" i="12"/>
  <c r="BK343" i="12"/>
  <c r="BK344" i="12"/>
  <c r="BK345" i="12"/>
  <c r="BK346" i="12"/>
  <c r="BK347" i="12"/>
  <c r="BK348" i="12"/>
  <c r="BK349" i="12"/>
  <c r="BK350" i="12"/>
  <c r="BK351" i="12"/>
  <c r="BK352" i="12"/>
  <c r="BK353" i="12"/>
  <c r="BK354" i="12"/>
  <c r="BK355" i="12"/>
  <c r="BK356" i="12"/>
  <c r="BK357" i="12"/>
  <c r="BK358" i="12"/>
  <c r="BK359" i="12"/>
  <c r="BK360" i="12"/>
  <c r="BK361" i="12"/>
  <c r="BK362" i="12"/>
  <c r="BK363" i="12"/>
  <c r="BK364" i="12"/>
  <c r="BK365" i="12"/>
  <c r="BK366" i="12"/>
  <c r="BK367" i="12"/>
  <c r="BK368" i="12"/>
  <c r="BK369" i="12"/>
  <c r="BK370" i="12"/>
  <c r="BK371" i="12"/>
  <c r="BK372" i="12"/>
  <c r="BK373" i="12"/>
  <c r="BK374" i="12"/>
  <c r="BK375" i="12"/>
  <c r="BK376" i="12"/>
  <c r="BK377" i="12"/>
  <c r="BK378" i="12"/>
  <c r="BK379" i="12"/>
  <c r="BK380" i="12"/>
  <c r="BK381" i="12"/>
  <c r="BK382" i="12"/>
  <c r="BK383" i="12"/>
  <c r="BK384" i="12"/>
  <c r="BK385" i="12"/>
  <c r="BK386" i="12"/>
  <c r="BK387" i="12"/>
  <c r="BK388" i="12"/>
  <c r="BK389" i="12"/>
  <c r="BK390" i="12"/>
  <c r="BK391" i="12"/>
  <c r="BK392" i="12"/>
  <c r="BK393" i="12"/>
  <c r="BK394" i="12"/>
  <c r="BK395" i="12"/>
  <c r="BK396" i="12"/>
  <c r="BK397" i="12"/>
  <c r="BK398" i="12"/>
  <c r="BK399" i="12"/>
  <c r="BK400" i="12"/>
  <c r="BK401" i="12"/>
  <c r="BK402" i="12"/>
  <c r="BK403" i="12"/>
  <c r="BK404" i="12"/>
  <c r="BK405" i="12"/>
  <c r="BK406" i="12"/>
  <c r="BK407" i="12"/>
  <c r="BK408" i="12"/>
  <c r="BJ3" i="12"/>
  <c r="BJ4" i="12"/>
  <c r="BJ5" i="12"/>
  <c r="BJ6" i="12"/>
  <c r="BJ7" i="12"/>
  <c r="BJ8" i="12"/>
  <c r="BJ9" i="12"/>
  <c r="BJ10" i="12"/>
  <c r="BJ11" i="12"/>
  <c r="BJ12" i="12"/>
  <c r="BJ13" i="12"/>
  <c r="BJ14" i="12"/>
  <c r="BJ15" i="12"/>
  <c r="BJ16" i="12"/>
  <c r="BJ17" i="12"/>
  <c r="BJ18" i="12"/>
  <c r="BJ19" i="12"/>
  <c r="BJ20" i="12"/>
  <c r="BJ21" i="12"/>
  <c r="BJ22" i="12"/>
  <c r="BJ23" i="12"/>
  <c r="BJ24" i="12"/>
  <c r="BJ25" i="12"/>
  <c r="BJ26" i="12"/>
  <c r="BJ27" i="12"/>
  <c r="BJ28" i="12"/>
  <c r="BJ29" i="12"/>
  <c r="BJ30" i="12"/>
  <c r="BJ31" i="12"/>
  <c r="BJ32" i="12"/>
  <c r="BJ33" i="12"/>
  <c r="BJ34" i="12"/>
  <c r="BJ35" i="12"/>
  <c r="BJ36" i="12"/>
  <c r="BJ37" i="12"/>
  <c r="BJ38" i="12"/>
  <c r="BJ39" i="12"/>
  <c r="BJ40" i="12"/>
  <c r="BJ41" i="12"/>
  <c r="BJ42" i="12"/>
  <c r="BJ43" i="12"/>
  <c r="BJ44" i="12"/>
  <c r="BJ45" i="12"/>
  <c r="BJ46" i="12"/>
  <c r="BJ47" i="12"/>
  <c r="BJ48" i="12"/>
  <c r="BJ49" i="12"/>
  <c r="BJ50" i="12"/>
  <c r="BJ51" i="12"/>
  <c r="BJ52" i="12"/>
  <c r="BJ53" i="12"/>
  <c r="BJ54" i="12"/>
  <c r="BJ55" i="12"/>
  <c r="BJ56" i="12"/>
  <c r="BJ57" i="12"/>
  <c r="BJ58" i="12"/>
  <c r="BJ59" i="12"/>
  <c r="BJ60" i="12"/>
  <c r="BJ61" i="12"/>
  <c r="BJ62" i="12"/>
  <c r="BJ63" i="12"/>
  <c r="BJ64" i="12"/>
  <c r="BJ65" i="12"/>
  <c r="BJ66" i="12"/>
  <c r="BJ67" i="12"/>
  <c r="BJ68" i="12"/>
  <c r="BJ69" i="12"/>
  <c r="BJ70" i="12"/>
  <c r="BJ71" i="12"/>
  <c r="BJ72" i="12"/>
  <c r="BJ73" i="12"/>
  <c r="BJ74" i="12"/>
  <c r="BJ75" i="12"/>
  <c r="BJ76" i="12"/>
  <c r="BJ77" i="12"/>
  <c r="BJ78" i="12"/>
  <c r="BJ79" i="12"/>
  <c r="BJ80" i="12"/>
  <c r="BJ81" i="12"/>
  <c r="BJ82" i="12"/>
  <c r="BJ83" i="12"/>
  <c r="BJ84" i="12"/>
  <c r="BJ85" i="12"/>
  <c r="BJ86" i="12"/>
  <c r="BJ87" i="12"/>
  <c r="BJ88" i="12"/>
  <c r="BJ89" i="12"/>
  <c r="BJ90" i="12"/>
  <c r="BJ91" i="12"/>
  <c r="BJ92" i="12"/>
  <c r="BJ93" i="12"/>
  <c r="BJ94" i="12"/>
  <c r="BJ95" i="12"/>
  <c r="BJ96" i="12"/>
  <c r="BJ97" i="12"/>
  <c r="BJ98" i="12"/>
  <c r="BJ99" i="12"/>
  <c r="BJ100" i="12"/>
  <c r="BJ101" i="12"/>
  <c r="BJ102" i="12"/>
  <c r="BJ103" i="12"/>
  <c r="BJ104" i="12"/>
  <c r="BJ105" i="12"/>
  <c r="BJ106" i="12"/>
  <c r="BJ107" i="12"/>
  <c r="BJ108" i="12"/>
  <c r="BJ109" i="12"/>
  <c r="BJ110" i="12"/>
  <c r="BJ111" i="12"/>
  <c r="BJ112" i="12"/>
  <c r="BJ113" i="12"/>
  <c r="BJ114" i="12"/>
  <c r="BJ115" i="12"/>
  <c r="BJ116" i="12"/>
  <c r="BJ117" i="12"/>
  <c r="BJ118" i="12"/>
  <c r="BJ119" i="12"/>
  <c r="BJ120" i="12"/>
  <c r="BJ121" i="12"/>
  <c r="BJ123" i="12"/>
  <c r="BJ124" i="12"/>
  <c r="BJ125" i="12"/>
  <c r="BJ126" i="12"/>
  <c r="BJ127" i="12"/>
  <c r="BJ128" i="12"/>
  <c r="BJ129" i="12"/>
  <c r="BJ130" i="12"/>
  <c r="BJ131" i="12"/>
  <c r="BJ132" i="12"/>
  <c r="BJ133" i="12"/>
  <c r="BJ134" i="12"/>
  <c r="BJ135" i="12"/>
  <c r="BJ136" i="12"/>
  <c r="BJ137" i="12"/>
  <c r="BJ138" i="12"/>
  <c r="BJ139" i="12"/>
  <c r="BJ140" i="12"/>
  <c r="BJ141" i="12"/>
  <c r="BJ142" i="12"/>
  <c r="BJ143" i="12"/>
  <c r="BJ144" i="12"/>
  <c r="BJ145" i="12"/>
  <c r="BJ146" i="12"/>
  <c r="BJ147" i="12"/>
  <c r="BJ148" i="12"/>
  <c r="BJ149" i="12"/>
  <c r="BJ150" i="12"/>
  <c r="BJ151" i="12"/>
  <c r="BJ152" i="12"/>
  <c r="BJ153" i="12"/>
  <c r="BJ154" i="12"/>
  <c r="BJ155" i="12"/>
  <c r="BJ156" i="12"/>
  <c r="BJ157" i="12"/>
  <c r="BJ158" i="12"/>
  <c r="BJ159" i="12"/>
  <c r="BJ160" i="12"/>
  <c r="BJ161" i="12"/>
  <c r="BJ162" i="12"/>
  <c r="BJ163" i="12"/>
  <c r="BJ164" i="12"/>
  <c r="BJ165" i="12"/>
  <c r="BJ166" i="12"/>
  <c r="BJ167" i="12"/>
  <c r="BJ168" i="12"/>
  <c r="BJ169" i="12"/>
  <c r="BJ170" i="12"/>
  <c r="BJ171" i="12"/>
  <c r="BJ172" i="12"/>
  <c r="BJ173" i="12"/>
  <c r="BJ174" i="12"/>
  <c r="BJ175" i="12"/>
  <c r="BJ176" i="12"/>
  <c r="BJ177" i="12"/>
  <c r="BJ178" i="12"/>
  <c r="BJ179" i="12"/>
  <c r="BJ180" i="12"/>
  <c r="BJ181" i="12"/>
  <c r="BJ182" i="12"/>
  <c r="BJ183" i="12"/>
  <c r="BJ184" i="12"/>
  <c r="BJ185" i="12"/>
  <c r="BJ186" i="12"/>
  <c r="BJ187" i="12"/>
  <c r="BJ188" i="12"/>
  <c r="BJ189" i="12"/>
  <c r="BJ190" i="12"/>
  <c r="BJ191" i="12"/>
  <c r="BJ192" i="12"/>
  <c r="BJ193" i="12"/>
  <c r="BJ194" i="12"/>
  <c r="BJ195" i="12"/>
  <c r="BJ196" i="12"/>
  <c r="BJ197" i="12"/>
  <c r="BJ198" i="12"/>
  <c r="BJ199" i="12"/>
  <c r="BJ200" i="12"/>
  <c r="BJ201" i="12"/>
  <c r="BJ202" i="12"/>
  <c r="BJ203" i="12"/>
  <c r="BJ204" i="12"/>
  <c r="BJ205" i="12"/>
  <c r="BJ206" i="12"/>
  <c r="BJ207" i="12"/>
  <c r="BJ208" i="12"/>
  <c r="BJ209" i="12"/>
  <c r="BJ210" i="12"/>
  <c r="BJ211" i="12"/>
  <c r="BJ212" i="12"/>
  <c r="BJ213" i="12"/>
  <c r="BJ214" i="12"/>
  <c r="BJ215" i="12"/>
  <c r="BJ216" i="12"/>
  <c r="BJ217" i="12"/>
  <c r="BJ218" i="12"/>
  <c r="BJ219" i="12"/>
  <c r="BJ220" i="12"/>
  <c r="BJ221" i="12"/>
  <c r="BJ222" i="12"/>
  <c r="BJ223" i="12"/>
  <c r="BJ224" i="12"/>
  <c r="BJ225" i="12"/>
  <c r="BJ226" i="12"/>
  <c r="BJ227" i="12"/>
  <c r="BJ228" i="12"/>
  <c r="BJ229" i="12"/>
  <c r="BJ230" i="12"/>
  <c r="BJ231" i="12"/>
  <c r="BJ232" i="12"/>
  <c r="BJ233" i="12"/>
  <c r="BJ234" i="12"/>
  <c r="BJ235" i="12"/>
  <c r="BJ236" i="12"/>
  <c r="BJ237" i="12"/>
  <c r="BJ238" i="12"/>
  <c r="BJ239" i="12"/>
  <c r="BJ240" i="12"/>
  <c r="BJ241" i="12"/>
  <c r="BJ242" i="12"/>
  <c r="BJ243" i="12"/>
  <c r="BJ244" i="12"/>
  <c r="BJ245" i="12"/>
  <c r="BJ246" i="12"/>
  <c r="BJ247" i="12"/>
  <c r="BJ248" i="12"/>
  <c r="BJ249" i="12"/>
  <c r="BJ250" i="12"/>
  <c r="BJ251" i="12"/>
  <c r="BJ252" i="12"/>
  <c r="BJ253" i="12"/>
  <c r="BJ254" i="12"/>
  <c r="BJ255" i="12"/>
  <c r="BJ256" i="12"/>
  <c r="BJ257" i="12"/>
  <c r="BJ258" i="12"/>
  <c r="BJ259" i="12"/>
  <c r="BJ260" i="12"/>
  <c r="BJ261" i="12"/>
  <c r="BJ262" i="12"/>
  <c r="BJ263" i="12"/>
  <c r="BJ264" i="12"/>
  <c r="BJ265" i="12"/>
  <c r="BJ266" i="12"/>
  <c r="BJ267" i="12"/>
  <c r="BJ268" i="12"/>
  <c r="BJ269" i="12"/>
  <c r="BJ270" i="12"/>
  <c r="BJ271" i="12"/>
  <c r="BJ272" i="12"/>
  <c r="BJ273" i="12"/>
  <c r="BJ274" i="12"/>
  <c r="BJ275" i="12"/>
  <c r="BJ276" i="12"/>
  <c r="BJ277" i="12"/>
  <c r="BJ278" i="12"/>
  <c r="BJ279" i="12"/>
  <c r="BJ280" i="12"/>
  <c r="BJ281" i="12"/>
  <c r="BJ282" i="12"/>
  <c r="BJ283" i="12"/>
  <c r="BJ284" i="12"/>
  <c r="BJ285" i="12"/>
  <c r="BJ286" i="12"/>
  <c r="BJ287" i="12"/>
  <c r="BJ288" i="12"/>
  <c r="BJ289" i="12"/>
  <c r="BJ290" i="12"/>
  <c r="BJ291" i="12"/>
  <c r="BJ292" i="12"/>
  <c r="BJ293" i="12"/>
  <c r="BJ294" i="12"/>
  <c r="BJ295" i="12"/>
  <c r="BJ296" i="12"/>
  <c r="BJ297" i="12"/>
  <c r="BJ298" i="12"/>
  <c r="BJ299" i="12"/>
  <c r="BJ300" i="12"/>
  <c r="BJ301" i="12"/>
  <c r="BJ302" i="12"/>
  <c r="BJ303" i="12"/>
  <c r="BJ304" i="12"/>
  <c r="BJ305" i="12"/>
  <c r="BJ306" i="12"/>
  <c r="BJ307" i="12"/>
  <c r="BJ308" i="12"/>
  <c r="BJ309" i="12"/>
  <c r="BJ310" i="12"/>
  <c r="BJ311" i="12"/>
  <c r="BJ312" i="12"/>
  <c r="BJ313" i="12"/>
  <c r="BJ314" i="12"/>
  <c r="BJ315" i="12"/>
  <c r="BJ316" i="12"/>
  <c r="BJ317" i="12"/>
  <c r="BJ318" i="12"/>
  <c r="BJ319" i="12"/>
  <c r="BJ320" i="12"/>
  <c r="BJ321" i="12"/>
  <c r="BJ322" i="12"/>
  <c r="BJ323" i="12"/>
  <c r="BJ324" i="12"/>
  <c r="BJ325" i="12"/>
  <c r="BJ326" i="12"/>
  <c r="BJ327" i="12"/>
  <c r="BJ328" i="12"/>
  <c r="BJ329" i="12"/>
  <c r="BJ330" i="12"/>
  <c r="BJ331" i="12"/>
  <c r="BJ332" i="12"/>
  <c r="BJ333" i="12"/>
  <c r="BJ334" i="12"/>
  <c r="BJ335" i="12"/>
  <c r="BJ336" i="12"/>
  <c r="BJ337" i="12"/>
  <c r="BJ338" i="12"/>
  <c r="BJ339" i="12"/>
  <c r="BJ340" i="12"/>
  <c r="BJ341" i="12"/>
  <c r="BJ342" i="12"/>
  <c r="BJ343" i="12"/>
  <c r="BJ344" i="12"/>
  <c r="BJ345" i="12"/>
  <c r="BJ346" i="12"/>
  <c r="BJ347" i="12"/>
  <c r="BJ348" i="12"/>
  <c r="BJ349" i="12"/>
  <c r="BJ350" i="12"/>
  <c r="BJ351" i="12"/>
  <c r="BJ352" i="12"/>
  <c r="BJ353" i="12"/>
  <c r="BJ354" i="12"/>
  <c r="BJ355" i="12"/>
  <c r="BJ356" i="12"/>
  <c r="BJ357" i="12"/>
  <c r="BJ358" i="12"/>
  <c r="BJ359" i="12"/>
  <c r="BJ360" i="12"/>
  <c r="BJ361" i="12"/>
  <c r="BJ362" i="12"/>
  <c r="BJ363" i="12"/>
  <c r="BJ364" i="12"/>
  <c r="BJ365" i="12"/>
  <c r="BJ366" i="12"/>
  <c r="BJ367" i="12"/>
  <c r="BJ368" i="12"/>
  <c r="BJ369" i="12"/>
  <c r="BJ370" i="12"/>
  <c r="BJ371" i="12"/>
  <c r="BJ372" i="12"/>
  <c r="BJ373" i="12"/>
  <c r="BJ374" i="12"/>
  <c r="BJ375" i="12"/>
  <c r="BJ376" i="12"/>
  <c r="BJ377" i="12"/>
  <c r="BJ378" i="12"/>
  <c r="BJ379" i="12"/>
  <c r="BJ380" i="12"/>
  <c r="BJ381" i="12"/>
  <c r="BJ382" i="12"/>
  <c r="BJ383" i="12"/>
  <c r="BJ384" i="12"/>
  <c r="BJ385" i="12"/>
  <c r="BJ386" i="12"/>
  <c r="BJ387" i="12"/>
  <c r="BJ388" i="12"/>
  <c r="BJ389" i="12"/>
  <c r="BJ390" i="12"/>
  <c r="BJ391" i="12"/>
  <c r="BJ392" i="12"/>
  <c r="BJ393" i="12"/>
  <c r="BJ394" i="12"/>
  <c r="BJ395" i="12"/>
  <c r="BJ396" i="12"/>
  <c r="BJ397" i="12"/>
  <c r="BJ398" i="12"/>
  <c r="BJ399" i="12"/>
  <c r="BJ400" i="12"/>
  <c r="BJ401" i="12"/>
  <c r="BJ402" i="12"/>
  <c r="BJ403" i="12"/>
  <c r="BJ404" i="12"/>
  <c r="BJ405" i="12"/>
  <c r="BJ406" i="12"/>
  <c r="BJ407" i="12"/>
  <c r="BJ408" i="12"/>
  <c r="BJ2" i="12"/>
  <c r="BI2" i="6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3" i="11"/>
  <c r="C4" i="11"/>
  <c r="C5" i="11"/>
  <c r="C6" i="11"/>
  <c r="C2" i="11"/>
  <c r="BI3" i="6"/>
  <c r="BI4" i="6"/>
  <c r="BI5" i="6"/>
  <c r="BI6" i="6"/>
  <c r="BI7" i="6"/>
  <c r="BI8" i="6"/>
  <c r="BI9" i="6"/>
  <c r="BI10" i="6"/>
  <c r="BI11" i="6"/>
  <c r="BI12" i="6"/>
  <c r="BI13" i="6"/>
  <c r="BI14" i="6"/>
  <c r="BI15" i="6"/>
  <c r="BI16" i="6"/>
  <c r="BI17" i="6"/>
  <c r="BI18" i="6"/>
  <c r="BI19" i="6"/>
  <c r="BI20" i="6"/>
  <c r="BI21" i="6"/>
  <c r="BI22" i="6"/>
  <c r="BI23" i="6"/>
  <c r="BI2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I37" i="6"/>
  <c r="BI38" i="6"/>
  <c r="BI39" i="6"/>
  <c r="BI40" i="6"/>
  <c r="BI41" i="6"/>
  <c r="BI42" i="6"/>
  <c r="BI43" i="6"/>
  <c r="BI44" i="6"/>
  <c r="BI45" i="6"/>
  <c r="BI46" i="6"/>
  <c r="BI47" i="6"/>
  <c r="BI48" i="6"/>
  <c r="BI49" i="6"/>
  <c r="BI50" i="6"/>
  <c r="BI51" i="6"/>
  <c r="BI52" i="6"/>
  <c r="BI53" i="6"/>
  <c r="BI54" i="6"/>
  <c r="BI55" i="6"/>
  <c r="BI56" i="6"/>
  <c r="BI57" i="6"/>
  <c r="BI58" i="6"/>
  <c r="BI59" i="6"/>
  <c r="BI60" i="6"/>
  <c r="BI61" i="6"/>
  <c r="BI62" i="6"/>
  <c r="BI63" i="6"/>
  <c r="BI64" i="6"/>
  <c r="BI65" i="6"/>
  <c r="BI66" i="6"/>
  <c r="BI67" i="6"/>
  <c r="BI68" i="6"/>
  <c r="BI69" i="6"/>
  <c r="BI70" i="6"/>
  <c r="BI71" i="6"/>
  <c r="BI72" i="6"/>
  <c r="BI73" i="6"/>
  <c r="BI74" i="6"/>
  <c r="BI75" i="6"/>
  <c r="BI76" i="6"/>
  <c r="BI77" i="6"/>
  <c r="BI78" i="6"/>
  <c r="BI79" i="6"/>
  <c r="BI80" i="6"/>
  <c r="BI81" i="6"/>
  <c r="BI82" i="6"/>
  <c r="BI83" i="6"/>
  <c r="BI84" i="6"/>
  <c r="BI85" i="6"/>
  <c r="BI86" i="6"/>
  <c r="BI87" i="6"/>
  <c r="BI88" i="6"/>
  <c r="BI89" i="6"/>
  <c r="BI90" i="6"/>
  <c r="BI91" i="6"/>
  <c r="BI92" i="6"/>
  <c r="BI93" i="6"/>
  <c r="BI94" i="6"/>
  <c r="BI95" i="6"/>
  <c r="BI96" i="6"/>
  <c r="BI97" i="6"/>
  <c r="BI98" i="6"/>
  <c r="BI99" i="6"/>
  <c r="BI100" i="6"/>
  <c r="BI101" i="6"/>
  <c r="BI102" i="6"/>
  <c r="BI103" i="6"/>
  <c r="BI104" i="6"/>
  <c r="BI105" i="6"/>
  <c r="BI106" i="6"/>
  <c r="BI107" i="6"/>
  <c r="BI108" i="6"/>
  <c r="BI109" i="6"/>
  <c r="BI110" i="6"/>
  <c r="BI111" i="6"/>
  <c r="BI112" i="6"/>
  <c r="BI113" i="6"/>
  <c r="BI114" i="6"/>
  <c r="BI115" i="6"/>
  <c r="BI116" i="6"/>
  <c r="BI117" i="6"/>
  <c r="BI118" i="6"/>
  <c r="BI119" i="6"/>
  <c r="BI120" i="6"/>
  <c r="BI121" i="6"/>
  <c r="BI122" i="6"/>
  <c r="BI123" i="6"/>
  <c r="BI124" i="6"/>
  <c r="BI125" i="6"/>
  <c r="BI126" i="6"/>
  <c r="BI127" i="6"/>
  <c r="BI128" i="6"/>
  <c r="BI129" i="6"/>
  <c r="BI130" i="6"/>
  <c r="BI131" i="6"/>
  <c r="BI132" i="6"/>
  <c r="BI133" i="6"/>
  <c r="BI134" i="6"/>
  <c r="BI135" i="6"/>
  <c r="BI136" i="6"/>
  <c r="BI137" i="6"/>
  <c r="BI138" i="6"/>
  <c r="BI139" i="6"/>
  <c r="BI140" i="6"/>
  <c r="BI141" i="6"/>
  <c r="BI142" i="6"/>
  <c r="BI143" i="6"/>
  <c r="BI144" i="6"/>
  <c r="BI145" i="6"/>
  <c r="BI146" i="6"/>
  <c r="BI147" i="6"/>
  <c r="BI148" i="6"/>
  <c r="BI149" i="6"/>
  <c r="BI150" i="6"/>
  <c r="BI151" i="6"/>
  <c r="BI152" i="6"/>
  <c r="BI153" i="6"/>
  <c r="BI154" i="6"/>
  <c r="BI155" i="6"/>
  <c r="BI156" i="6"/>
  <c r="BI157" i="6"/>
  <c r="BI158" i="6"/>
  <c r="BI159" i="6"/>
  <c r="BI160" i="6"/>
  <c r="BI161" i="6"/>
  <c r="BI162" i="6"/>
  <c r="BI163" i="6"/>
  <c r="BI164" i="6"/>
  <c r="BI165" i="6"/>
  <c r="BI166" i="6"/>
  <c r="BI167" i="6"/>
  <c r="BI168" i="6"/>
  <c r="BI169" i="6"/>
  <c r="BI170" i="6"/>
  <c r="BI171" i="6"/>
  <c r="BI172" i="6"/>
  <c r="BI173" i="6"/>
  <c r="BI174" i="6"/>
  <c r="BI175" i="6"/>
  <c r="BI176" i="6"/>
  <c r="BI177" i="6"/>
  <c r="BI178" i="6"/>
  <c r="BI179" i="6"/>
  <c r="BI180" i="6"/>
  <c r="BI181" i="6"/>
  <c r="BI182" i="6"/>
  <c r="BI183" i="6"/>
  <c r="BI184" i="6"/>
  <c r="BI185" i="6"/>
  <c r="BI186" i="6"/>
  <c r="BI187" i="6"/>
  <c r="BI188" i="6"/>
  <c r="BI189" i="6"/>
  <c r="BI190" i="6"/>
  <c r="BI191" i="6"/>
  <c r="BI192" i="6"/>
  <c r="BI193" i="6"/>
  <c r="BI194" i="6"/>
  <c r="BI195" i="6"/>
  <c r="BI196" i="6"/>
  <c r="BI197" i="6"/>
  <c r="BI198" i="6"/>
  <c r="BI199" i="6"/>
  <c r="BI200" i="6"/>
  <c r="BI201" i="6"/>
  <c r="BI202" i="6"/>
  <c r="BI203" i="6"/>
  <c r="BI204" i="6"/>
  <c r="BI205" i="6"/>
  <c r="BI206" i="6"/>
  <c r="BI207" i="6"/>
  <c r="BI208" i="6"/>
  <c r="BI209" i="6"/>
  <c r="BI210" i="6"/>
  <c r="BI211" i="6"/>
  <c r="BI212" i="6"/>
  <c r="BI213" i="6"/>
  <c r="BI214" i="6"/>
  <c r="BI215" i="6"/>
  <c r="BI216" i="6"/>
  <c r="BI217" i="6"/>
  <c r="BI218" i="6"/>
  <c r="BI219" i="6"/>
  <c r="BI220" i="6"/>
  <c r="BI221" i="6"/>
  <c r="BI222" i="6"/>
  <c r="BI223" i="6"/>
  <c r="BI224" i="6"/>
  <c r="BI225" i="6"/>
  <c r="BI226" i="6"/>
  <c r="BI227" i="6"/>
  <c r="BI228" i="6"/>
  <c r="BI229" i="6"/>
  <c r="BI230" i="6"/>
  <c r="BI231" i="6"/>
  <c r="BI232" i="6"/>
  <c r="BI233" i="6"/>
  <c r="BI234" i="6"/>
  <c r="BI235" i="6"/>
  <c r="BI236" i="6"/>
  <c r="BI237" i="6"/>
  <c r="BI238" i="6"/>
  <c r="BI239" i="6"/>
  <c r="BI240" i="6"/>
  <c r="BI241" i="6"/>
  <c r="BI242" i="6"/>
  <c r="BI243" i="6"/>
  <c r="BI244" i="6"/>
  <c r="BI245" i="6"/>
  <c r="BI246" i="6"/>
  <c r="BI247" i="6"/>
  <c r="BI248" i="6"/>
  <c r="BI249" i="6"/>
  <c r="BI250" i="6"/>
  <c r="BI251" i="6"/>
  <c r="BI252" i="6"/>
  <c r="BI253" i="6"/>
  <c r="BI254" i="6"/>
  <c r="BI255" i="6"/>
  <c r="BI256" i="6"/>
  <c r="BI257" i="6"/>
  <c r="BI258" i="6"/>
  <c r="BI259" i="6"/>
  <c r="BI260" i="6"/>
  <c r="BI261" i="6"/>
  <c r="BI262" i="6"/>
  <c r="BI263" i="6"/>
  <c r="BI264" i="6"/>
  <c r="BI265" i="6"/>
  <c r="BI266" i="6"/>
  <c r="BI267" i="6"/>
  <c r="BI268" i="6"/>
  <c r="BI269" i="6"/>
  <c r="BI270" i="6"/>
  <c r="BI271" i="6"/>
  <c r="BI272" i="6"/>
  <c r="BI273" i="6"/>
  <c r="BI274" i="6"/>
  <c r="BI275" i="6"/>
  <c r="BI276" i="6"/>
  <c r="BI277" i="6"/>
  <c r="BI278" i="6"/>
  <c r="BI279" i="6"/>
  <c r="BI280" i="6"/>
  <c r="BI281" i="6"/>
  <c r="BI282" i="6"/>
  <c r="BI283" i="6"/>
  <c r="BI284" i="6"/>
  <c r="BI285" i="6"/>
  <c r="BI286" i="6"/>
  <c r="BI287" i="6"/>
  <c r="BI288" i="6"/>
  <c r="BI289" i="6"/>
  <c r="BI290" i="6"/>
  <c r="BI291" i="6"/>
  <c r="BI292" i="6"/>
  <c r="BI293" i="6"/>
  <c r="BI294" i="6"/>
  <c r="BI295" i="6"/>
  <c r="BI296" i="6"/>
  <c r="BI297" i="6"/>
  <c r="BI298" i="6"/>
  <c r="BI299" i="6"/>
  <c r="BI300" i="6"/>
  <c r="BI301" i="6"/>
  <c r="BI302" i="6"/>
  <c r="BI303" i="6"/>
  <c r="BI304" i="6"/>
  <c r="BI305" i="6"/>
  <c r="BI306" i="6"/>
  <c r="BI307" i="6"/>
  <c r="BI308" i="6"/>
  <c r="BI309" i="6"/>
  <c r="BI310" i="6"/>
  <c r="BI311" i="6"/>
  <c r="BI312" i="6"/>
  <c r="BI313" i="6"/>
  <c r="BI314" i="6"/>
  <c r="BI315" i="6"/>
  <c r="BI316" i="6"/>
  <c r="BI317" i="6"/>
  <c r="BI318" i="6"/>
  <c r="BI319" i="6"/>
  <c r="BI320" i="6"/>
  <c r="BI321" i="6"/>
  <c r="BI322" i="6"/>
  <c r="BI323" i="6"/>
  <c r="BI324" i="6"/>
  <c r="BI325" i="6"/>
  <c r="BI326" i="6"/>
  <c r="BI327" i="6"/>
  <c r="BI328" i="6"/>
  <c r="BI329" i="6"/>
  <c r="BI330" i="6"/>
  <c r="BI331" i="6"/>
  <c r="BI332" i="6"/>
  <c r="BI333" i="6"/>
  <c r="BI334" i="6"/>
  <c r="BI335" i="6"/>
  <c r="BI336" i="6"/>
  <c r="BI337" i="6"/>
  <c r="BI338" i="6"/>
  <c r="BI339" i="6"/>
  <c r="BI340" i="6"/>
  <c r="BI341" i="6"/>
  <c r="BI342" i="6"/>
  <c r="BI343" i="6"/>
  <c r="BI344" i="6"/>
  <c r="BI345" i="6"/>
  <c r="BI346" i="6"/>
  <c r="BI347" i="6"/>
  <c r="BI348" i="6"/>
  <c r="BI349" i="6"/>
  <c r="BI350" i="6"/>
  <c r="BI351" i="6"/>
  <c r="BI352" i="6"/>
  <c r="BI353" i="6"/>
  <c r="BI354" i="6"/>
  <c r="BI355" i="6"/>
  <c r="BI356" i="6"/>
  <c r="BI357" i="6"/>
  <c r="BI358" i="6"/>
  <c r="BI359" i="6"/>
  <c r="BI360" i="6"/>
  <c r="BI361" i="6"/>
  <c r="BI362" i="6"/>
  <c r="BI363" i="6"/>
  <c r="BI364" i="6"/>
  <c r="BI365" i="6"/>
  <c r="BI366" i="6"/>
  <c r="BI367" i="6"/>
  <c r="BI368" i="6"/>
  <c r="BI369" i="6"/>
  <c r="BI370" i="6"/>
  <c r="BI371" i="6"/>
  <c r="BI372" i="6"/>
  <c r="BI373" i="6"/>
  <c r="BI374" i="6"/>
  <c r="BI375" i="6"/>
  <c r="BI376" i="6"/>
  <c r="BI377" i="6"/>
  <c r="BI378" i="6"/>
  <c r="BI379" i="6"/>
  <c r="BI380" i="6"/>
  <c r="BI381" i="6"/>
  <c r="BI382" i="6"/>
  <c r="BI383" i="6"/>
  <c r="BI384" i="6"/>
  <c r="BI385" i="6"/>
  <c r="BI386" i="6"/>
  <c r="BI387" i="6"/>
  <c r="BI388" i="6"/>
  <c r="BI389" i="6"/>
  <c r="BI390" i="6"/>
  <c r="BI391" i="6"/>
  <c r="BI392" i="6"/>
  <c r="BI393" i="6"/>
  <c r="BI394" i="6"/>
  <c r="BI395" i="6"/>
  <c r="BI396" i="6"/>
  <c r="BI397" i="6"/>
  <c r="BI398" i="6"/>
  <c r="BI399" i="6"/>
  <c r="BI400" i="6"/>
  <c r="BI401" i="6"/>
  <c r="BI402" i="6"/>
  <c r="BI403" i="6"/>
  <c r="BI404" i="6"/>
  <c r="BI405" i="6"/>
  <c r="BI406" i="6"/>
  <c r="BI407" i="6"/>
  <c r="BI408" i="6"/>
  <c r="D6" i="7"/>
  <c r="E6" i="7" s="1"/>
  <c r="D5" i="7"/>
  <c r="E5" i="7" s="1"/>
  <c r="D4" i="7"/>
  <c r="E4" i="7" s="1"/>
  <c r="D3" i="7"/>
  <c r="E3" i="7" s="1"/>
  <c r="CP302" i="24" l="1"/>
  <c r="CQ302" i="24" s="1"/>
  <c r="CP326" i="24"/>
  <c r="CQ326" i="24" s="1"/>
  <c r="CP408" i="24"/>
  <c r="CQ408" i="24" s="1"/>
  <c r="CP86" i="24"/>
  <c r="CQ86" i="24" s="1"/>
  <c r="CP194" i="24"/>
  <c r="CQ194" i="24" s="1"/>
  <c r="CP59" i="24"/>
  <c r="CQ59" i="24" s="1"/>
  <c r="CP198" i="24"/>
  <c r="CQ198" i="24" s="1"/>
  <c r="CP242" i="24"/>
  <c r="CQ242" i="24" s="1"/>
  <c r="CP122" i="24"/>
  <c r="CQ122" i="24" s="1"/>
  <c r="CP331" i="24"/>
  <c r="CQ331" i="24" s="1"/>
  <c r="CP333" i="24"/>
  <c r="CQ333" i="24" s="1"/>
  <c r="CP362" i="24"/>
  <c r="CQ362" i="24" s="1"/>
  <c r="CP230" i="24"/>
  <c r="CQ230" i="24" s="1"/>
  <c r="CP355" i="24"/>
  <c r="CQ355" i="24" s="1"/>
  <c r="CP33" i="24"/>
  <c r="CQ33" i="24" s="1"/>
  <c r="CP69" i="24"/>
  <c r="CQ69" i="24" s="1"/>
  <c r="CP6" i="24"/>
  <c r="CQ6" i="24" s="1"/>
  <c r="CP228" i="24"/>
  <c r="CQ228" i="24" s="1"/>
  <c r="CP290" i="24"/>
  <c r="CQ290" i="24" s="1"/>
  <c r="CP319" i="24"/>
  <c r="CQ319" i="24" s="1"/>
  <c r="CP57" i="24"/>
  <c r="CQ57" i="24" s="1"/>
  <c r="CP325" i="24"/>
  <c r="CQ325" i="24" s="1"/>
  <c r="CP401" i="24"/>
  <c r="CQ401" i="24" s="1"/>
  <c r="CP28" i="24"/>
  <c r="CQ28" i="24" s="1"/>
  <c r="CP249" i="24"/>
  <c r="CQ249" i="24" s="1"/>
  <c r="CP149" i="24"/>
  <c r="CQ149" i="24" s="1"/>
  <c r="CP206" i="24"/>
  <c r="CQ206" i="24" s="1"/>
  <c r="CP396" i="24"/>
  <c r="CQ396" i="24" s="1"/>
  <c r="CP18" i="24"/>
  <c r="CQ18" i="24" s="1"/>
  <c r="CP21" i="24"/>
  <c r="CQ21" i="24" s="1"/>
  <c r="CP107" i="24"/>
  <c r="CQ107" i="24" s="1"/>
  <c r="CP367" i="24"/>
  <c r="CQ367" i="24" s="1"/>
  <c r="CP294" i="24"/>
  <c r="CQ294" i="24" s="1"/>
  <c r="CP297" i="24"/>
  <c r="CQ297" i="24" s="1"/>
  <c r="CP327" i="24"/>
  <c r="CQ327" i="24" s="1"/>
  <c r="CP332" i="24"/>
  <c r="CQ332" i="24" s="1"/>
  <c r="CP403" i="24"/>
  <c r="CQ403" i="24" s="1"/>
  <c r="CP71" i="24"/>
  <c r="CQ71" i="24" s="1"/>
  <c r="CP78" i="24"/>
  <c r="CQ78" i="24" s="1"/>
  <c r="CP83" i="24"/>
  <c r="CQ83" i="24" s="1"/>
  <c r="CP146" i="24"/>
  <c r="CQ146" i="24" s="1"/>
  <c r="CP7" i="24"/>
  <c r="CQ7" i="24" s="1"/>
  <c r="CP45" i="24"/>
  <c r="CQ45" i="24" s="1"/>
  <c r="CP81" i="24"/>
  <c r="CQ81" i="24" s="1"/>
  <c r="CP117" i="24"/>
  <c r="CQ117" i="24" s="1"/>
  <c r="CP218" i="24"/>
  <c r="CQ218" i="24" s="1"/>
  <c r="CP337" i="24"/>
  <c r="CQ337" i="24" s="1"/>
  <c r="CP30" i="24"/>
  <c r="CQ30" i="24" s="1"/>
  <c r="CP23" i="24"/>
  <c r="CQ23" i="24" s="1"/>
  <c r="CP40" i="24"/>
  <c r="CQ40" i="24" s="1"/>
  <c r="CP115" i="24"/>
  <c r="CQ115" i="24" s="1"/>
  <c r="CP182" i="24"/>
  <c r="CQ182" i="24" s="1"/>
  <c r="CP248" i="24"/>
  <c r="CQ248" i="24" s="1"/>
  <c r="CP254" i="24"/>
  <c r="CQ254" i="24" s="1"/>
  <c r="CP309" i="24"/>
  <c r="CQ309" i="24" s="1"/>
  <c r="CP314" i="24"/>
  <c r="CQ314" i="24" s="1"/>
  <c r="CP102" i="24"/>
  <c r="CQ102" i="24" s="1"/>
  <c r="CP134" i="24"/>
  <c r="CQ134" i="24" s="1"/>
  <c r="CP345" i="24"/>
  <c r="CQ345" i="24" s="1"/>
  <c r="CP350" i="24"/>
  <c r="CQ350" i="24" s="1"/>
  <c r="CP84" i="24"/>
  <c r="CQ84" i="24" s="1"/>
  <c r="CP129" i="24"/>
  <c r="CQ129" i="24" s="1"/>
  <c r="CP144" i="24"/>
  <c r="CQ144" i="24" s="1"/>
  <c r="CP209" i="24"/>
  <c r="CQ209" i="24" s="1"/>
  <c r="CP219" i="24"/>
  <c r="CQ219" i="24" s="1"/>
  <c r="CP221" i="24"/>
  <c r="CQ221" i="24" s="1"/>
  <c r="CP263" i="24"/>
  <c r="CQ263" i="24" s="1"/>
  <c r="CP391" i="24"/>
  <c r="CQ391" i="24" s="1"/>
  <c r="CP49" i="24"/>
  <c r="CQ49" i="24" s="1"/>
  <c r="CP158" i="24"/>
  <c r="CQ158" i="24" s="1"/>
  <c r="CP170" i="24"/>
  <c r="CQ170" i="24" s="1"/>
  <c r="CP180" i="24"/>
  <c r="CQ180" i="24" s="1"/>
  <c r="CP207" i="24"/>
  <c r="CQ207" i="24" s="1"/>
  <c r="CP255" i="24"/>
  <c r="CQ255" i="24" s="1"/>
  <c r="CP303" i="24"/>
  <c r="CQ303" i="24" s="1"/>
  <c r="CP315" i="24"/>
  <c r="CQ315" i="24" s="1"/>
  <c r="CP323" i="24"/>
  <c r="CQ323" i="24" s="1"/>
  <c r="CP363" i="24"/>
  <c r="CQ363" i="24" s="1"/>
  <c r="CP11" i="24"/>
  <c r="CQ11" i="24" s="1"/>
  <c r="CP26" i="24"/>
  <c r="CQ26" i="24" s="1"/>
  <c r="CP29" i="24"/>
  <c r="CQ29" i="24" s="1"/>
  <c r="CP153" i="24"/>
  <c r="CQ153" i="24" s="1"/>
  <c r="CP278" i="24"/>
  <c r="CQ278" i="24" s="1"/>
  <c r="CP288" i="24"/>
  <c r="CQ288" i="24" s="1"/>
  <c r="CP14" i="24"/>
  <c r="CQ14" i="24" s="1"/>
  <c r="CP24" i="24"/>
  <c r="CQ24" i="24" s="1"/>
  <c r="CP135" i="24"/>
  <c r="CQ135" i="24" s="1"/>
  <c r="CP251" i="24"/>
  <c r="CQ251" i="24" s="1"/>
  <c r="CP389" i="24"/>
  <c r="CQ389" i="24" s="1"/>
  <c r="CP9" i="24"/>
  <c r="CQ9" i="24" s="1"/>
  <c r="CP47" i="24"/>
  <c r="CQ47" i="24" s="1"/>
  <c r="CP68" i="24"/>
  <c r="CQ68" i="24" s="1"/>
  <c r="CP114" i="24"/>
  <c r="CQ114" i="24" s="1"/>
  <c r="CP163" i="24"/>
  <c r="CQ163" i="24" s="1"/>
  <c r="CP200" i="24"/>
  <c r="CQ200" i="24" s="1"/>
  <c r="CP246" i="24"/>
  <c r="CQ246" i="24" s="1"/>
  <c r="CP266" i="24"/>
  <c r="CQ266" i="24" s="1"/>
  <c r="CP269" i="24"/>
  <c r="CQ269" i="24" s="1"/>
  <c r="CP338" i="24"/>
  <c r="CQ338" i="24" s="1"/>
  <c r="CP381" i="24"/>
  <c r="CQ381" i="24" s="1"/>
  <c r="CP384" i="24"/>
  <c r="CQ384" i="24" s="1"/>
  <c r="CP90" i="24"/>
  <c r="CQ90" i="24" s="1"/>
  <c r="CP95" i="24"/>
  <c r="CQ95" i="24" s="1"/>
  <c r="CP128" i="24"/>
  <c r="CQ128" i="24" s="1"/>
  <c r="CP195" i="24"/>
  <c r="CQ195" i="24" s="1"/>
  <c r="CP281" i="24"/>
  <c r="CQ281" i="24" s="1"/>
  <c r="CP392" i="24"/>
  <c r="CQ392" i="24" s="1"/>
  <c r="CP12" i="24"/>
  <c r="CQ12" i="24" s="1"/>
  <c r="CP35" i="24"/>
  <c r="CQ35" i="24" s="1"/>
  <c r="CP61" i="24"/>
  <c r="CQ61" i="24" s="1"/>
  <c r="CP93" i="24"/>
  <c r="CQ93" i="24" s="1"/>
  <c r="CP156" i="24"/>
  <c r="CQ156" i="24" s="1"/>
  <c r="CP208" i="24"/>
  <c r="CQ208" i="24" s="1"/>
  <c r="CP279" i="24"/>
  <c r="CQ279" i="24" s="1"/>
  <c r="CP304" i="24"/>
  <c r="CQ304" i="24" s="1"/>
  <c r="CP77" i="24"/>
  <c r="CQ77" i="24" s="1"/>
  <c r="CP103" i="24"/>
  <c r="CQ103" i="24" s="1"/>
  <c r="CP108" i="24"/>
  <c r="CQ108" i="24" s="1"/>
  <c r="CP110" i="24"/>
  <c r="CQ110" i="24" s="1"/>
  <c r="CP123" i="24"/>
  <c r="CQ123" i="24" s="1"/>
  <c r="CP127" i="24"/>
  <c r="CQ127" i="24" s="1"/>
  <c r="CP132" i="24"/>
  <c r="CQ132" i="24" s="1"/>
  <c r="CP139" i="24"/>
  <c r="CQ139" i="24" s="1"/>
  <c r="CP191" i="24"/>
  <c r="CQ191" i="24" s="1"/>
  <c r="CP193" i="24"/>
  <c r="CQ193" i="24" s="1"/>
  <c r="CP213" i="24"/>
  <c r="CQ213" i="24" s="1"/>
  <c r="CP234" i="24"/>
  <c r="CQ234" i="24" s="1"/>
  <c r="CP243" i="24"/>
  <c r="CQ243" i="24" s="1"/>
  <c r="CP257" i="24"/>
  <c r="CQ257" i="24" s="1"/>
  <c r="CP261" i="24"/>
  <c r="CQ261" i="24" s="1"/>
  <c r="CP273" i="24"/>
  <c r="CQ273" i="24" s="1"/>
  <c r="CP307" i="24"/>
  <c r="CQ307" i="24" s="1"/>
  <c r="CP379" i="24"/>
  <c r="CQ379" i="24" s="1"/>
  <c r="CP125" i="24"/>
  <c r="CQ125" i="24" s="1"/>
  <c r="CP184" i="24"/>
  <c r="CQ184" i="24" s="1"/>
  <c r="CP214" i="24"/>
  <c r="CQ214" i="24" s="1"/>
  <c r="CP250" i="24"/>
  <c r="CQ250" i="24" s="1"/>
  <c r="CP262" i="24"/>
  <c r="CQ262" i="24" s="1"/>
  <c r="CP267" i="24"/>
  <c r="CQ267" i="24" s="1"/>
  <c r="CP274" i="24"/>
  <c r="CQ274" i="24" s="1"/>
  <c r="CP310" i="24"/>
  <c r="CQ310" i="24" s="1"/>
  <c r="CP322" i="24"/>
  <c r="CQ322" i="24" s="1"/>
  <c r="CP88" i="24"/>
  <c r="CQ88" i="24" s="1"/>
  <c r="CP17" i="24"/>
  <c r="CQ17" i="24" s="1"/>
  <c r="CP52" i="24"/>
  <c r="CQ52" i="24" s="1"/>
  <c r="CP79" i="24"/>
  <c r="CQ79" i="24" s="1"/>
  <c r="CP113" i="24"/>
  <c r="CQ113" i="24" s="1"/>
  <c r="CP137" i="24"/>
  <c r="CQ137" i="24" s="1"/>
  <c r="CP151" i="24"/>
  <c r="CQ151" i="24" s="1"/>
  <c r="CP223" i="24"/>
  <c r="CQ223" i="24" s="1"/>
  <c r="CP232" i="24"/>
  <c r="CQ232" i="24" s="1"/>
  <c r="CP260" i="24"/>
  <c r="CQ260" i="24" s="1"/>
  <c r="CP283" i="24"/>
  <c r="CQ283" i="24" s="1"/>
  <c r="CP320" i="24"/>
  <c r="CQ320" i="24" s="1"/>
  <c r="CP330" i="24"/>
  <c r="CQ330" i="24" s="1"/>
  <c r="CP374" i="24"/>
  <c r="CQ374" i="24" s="1"/>
  <c r="CP19" i="24"/>
  <c r="CQ19" i="24" s="1"/>
  <c r="CP31" i="24"/>
  <c r="CQ31" i="24" s="1"/>
  <c r="CP38" i="24"/>
  <c r="CQ38" i="24" s="1"/>
  <c r="CP50" i="24"/>
  <c r="CQ50" i="24" s="1"/>
  <c r="CP55" i="24"/>
  <c r="CQ55" i="24" s="1"/>
  <c r="CP64" i="24"/>
  <c r="CQ64" i="24" s="1"/>
  <c r="CP130" i="24"/>
  <c r="CQ130" i="24" s="1"/>
  <c r="CP161" i="24"/>
  <c r="CQ161" i="24" s="1"/>
  <c r="CP168" i="24"/>
  <c r="CQ168" i="24" s="1"/>
  <c r="CP270" i="24"/>
  <c r="CQ270" i="24" s="1"/>
  <c r="CP36" i="24"/>
  <c r="CQ36" i="24" s="1"/>
  <c r="CP42" i="24"/>
  <c r="CQ42" i="24" s="1"/>
  <c r="CP53" i="24"/>
  <c r="CQ53" i="24" s="1"/>
  <c r="CP89" i="24"/>
  <c r="CQ89" i="24" s="1"/>
  <c r="CP109" i="24"/>
  <c r="CQ109" i="24" s="1"/>
  <c r="CP138" i="24"/>
  <c r="CQ138" i="24" s="1"/>
  <c r="CP142" i="24"/>
  <c r="CQ142" i="24" s="1"/>
  <c r="CP147" i="24"/>
  <c r="CQ147" i="24" s="1"/>
  <c r="CP152" i="24"/>
  <c r="CQ152" i="24" s="1"/>
  <c r="CP154" i="24"/>
  <c r="CQ154" i="24" s="1"/>
  <c r="CP165" i="24"/>
  <c r="CQ165" i="24" s="1"/>
  <c r="CP175" i="24"/>
  <c r="CQ175" i="24" s="1"/>
  <c r="CP187" i="24"/>
  <c r="CQ187" i="24" s="1"/>
  <c r="CP225" i="24"/>
  <c r="CQ225" i="24" s="1"/>
  <c r="CP235" i="24"/>
  <c r="CQ235" i="24" s="1"/>
  <c r="CP244" i="24"/>
  <c r="CQ244" i="24" s="1"/>
  <c r="CP285" i="24"/>
  <c r="CQ285" i="24" s="1"/>
  <c r="CP13" i="24"/>
  <c r="CQ13" i="24" s="1"/>
  <c r="CP20" i="24"/>
  <c r="CQ20" i="24" s="1"/>
  <c r="CP27" i="24"/>
  <c r="CQ27" i="24" s="1"/>
  <c r="CP32" i="24"/>
  <c r="CQ32" i="24" s="1"/>
  <c r="CP43" i="24"/>
  <c r="CQ43" i="24" s="1"/>
  <c r="CP60" i="24"/>
  <c r="CQ60" i="24" s="1"/>
  <c r="CP62" i="24"/>
  <c r="CQ62" i="24" s="1"/>
  <c r="CP131" i="24"/>
  <c r="CQ131" i="24" s="1"/>
  <c r="CP159" i="24"/>
  <c r="CQ159" i="24" s="1"/>
  <c r="CP166" i="24"/>
  <c r="CQ166" i="24" s="1"/>
  <c r="CP177" i="24"/>
  <c r="CQ177" i="24" s="1"/>
  <c r="CP192" i="24"/>
  <c r="CQ192" i="24" s="1"/>
  <c r="CP204" i="24"/>
  <c r="CQ204" i="24" s="1"/>
  <c r="CP224" i="24"/>
  <c r="CQ224" i="24" s="1"/>
  <c r="CP240" i="24"/>
  <c r="CQ240" i="24" s="1"/>
  <c r="CP286" i="24"/>
  <c r="CQ286" i="24" s="1"/>
  <c r="CP293" i="24"/>
  <c r="CQ293" i="24" s="1"/>
  <c r="CP318" i="24"/>
  <c r="CQ318" i="24" s="1"/>
  <c r="CP54" i="24"/>
  <c r="CQ54" i="24" s="1"/>
  <c r="CP141" i="24"/>
  <c r="CQ141" i="24" s="1"/>
  <c r="CP41" i="24"/>
  <c r="CQ41" i="24" s="1"/>
  <c r="CP48" i="24"/>
  <c r="CQ48" i="24" s="1"/>
  <c r="CP66" i="24"/>
  <c r="CQ66" i="24" s="1"/>
  <c r="CP91" i="24"/>
  <c r="CQ91" i="24" s="1"/>
  <c r="CP100" i="24"/>
  <c r="CQ100" i="24" s="1"/>
  <c r="CP116" i="24"/>
  <c r="CQ116" i="24" s="1"/>
  <c r="CP120" i="24"/>
  <c r="CQ120" i="24" s="1"/>
  <c r="CP171" i="24"/>
  <c r="CQ171" i="24" s="1"/>
  <c r="CP173" i="24"/>
  <c r="CQ173" i="24" s="1"/>
  <c r="CP185" i="24"/>
  <c r="CQ185" i="24" s="1"/>
  <c r="CP189" i="24"/>
  <c r="CQ189" i="24" s="1"/>
  <c r="CP226" i="24"/>
  <c r="CQ226" i="24" s="1"/>
  <c r="CP233" i="24"/>
  <c r="CQ233" i="24" s="1"/>
  <c r="CP296" i="24"/>
  <c r="CQ296" i="24" s="1"/>
  <c r="CP300" i="24"/>
  <c r="CQ300" i="24" s="1"/>
  <c r="CP4" i="24"/>
  <c r="CQ4" i="24" s="1"/>
  <c r="CP76" i="24"/>
  <c r="CQ76" i="24" s="1"/>
  <c r="CP85" i="24"/>
  <c r="CQ85" i="24" s="1"/>
  <c r="CP96" i="24"/>
  <c r="CQ96" i="24" s="1"/>
  <c r="CP98" i="24"/>
  <c r="CQ98" i="24" s="1"/>
  <c r="CP118" i="24"/>
  <c r="CQ118" i="24" s="1"/>
  <c r="CP167" i="24"/>
  <c r="CQ167" i="24" s="1"/>
  <c r="CP176" i="24"/>
  <c r="CQ176" i="24" s="1"/>
  <c r="CP178" i="24"/>
  <c r="CQ178" i="24" s="1"/>
  <c r="CP183" i="24"/>
  <c r="CQ183" i="24" s="1"/>
  <c r="CP199" i="24"/>
  <c r="CQ199" i="24" s="1"/>
  <c r="CP220" i="24"/>
  <c r="CQ220" i="24" s="1"/>
  <c r="CP237" i="24"/>
  <c r="CQ237" i="24" s="1"/>
  <c r="CP247" i="24"/>
  <c r="CQ247" i="24" s="1"/>
  <c r="CP291" i="24"/>
  <c r="CQ291" i="24" s="1"/>
  <c r="CP295" i="24"/>
  <c r="CQ295" i="24" s="1"/>
  <c r="CP343" i="24"/>
  <c r="CQ343" i="24" s="1"/>
  <c r="CP2" i="24"/>
  <c r="CQ2" i="24" s="1"/>
  <c r="CP63" i="24"/>
  <c r="CQ63" i="24" s="1"/>
  <c r="CP67" i="24"/>
  <c r="CQ67" i="24" s="1"/>
  <c r="CP72" i="24"/>
  <c r="CQ72" i="24" s="1"/>
  <c r="CP74" i="24"/>
  <c r="CQ74" i="24" s="1"/>
  <c r="CP92" i="24"/>
  <c r="CQ92" i="24" s="1"/>
  <c r="CP181" i="24"/>
  <c r="CQ181" i="24" s="1"/>
  <c r="CP190" i="24"/>
  <c r="CQ190" i="24" s="1"/>
  <c r="CP201" i="24"/>
  <c r="CQ201" i="24" s="1"/>
  <c r="CP231" i="24"/>
  <c r="CQ231" i="24" s="1"/>
  <c r="CP238" i="24"/>
  <c r="CQ238" i="24" s="1"/>
  <c r="CP264" i="24"/>
  <c r="CQ264" i="24" s="1"/>
  <c r="CP271" i="24"/>
  <c r="CQ271" i="24" s="1"/>
  <c r="CP282" i="24"/>
  <c r="CQ282" i="24" s="1"/>
  <c r="CP287" i="24"/>
  <c r="CQ287" i="24" s="1"/>
  <c r="CP289" i="24"/>
  <c r="CQ289" i="24" s="1"/>
  <c r="CP358" i="24"/>
  <c r="CQ358" i="24" s="1"/>
  <c r="CP361" i="24"/>
  <c r="CQ361" i="24" s="1"/>
  <c r="CP16" i="24"/>
  <c r="CQ16" i="24" s="1"/>
  <c r="CP105" i="24"/>
  <c r="CQ105" i="24" s="1"/>
  <c r="CP112" i="24"/>
  <c r="CQ112" i="24" s="1"/>
  <c r="CP148" i="24"/>
  <c r="CQ148" i="24" s="1"/>
  <c r="CP174" i="24"/>
  <c r="CQ174" i="24" s="1"/>
  <c r="CP179" i="24"/>
  <c r="CQ179" i="24" s="1"/>
  <c r="CP197" i="24"/>
  <c r="CQ197" i="24" s="1"/>
  <c r="CP202" i="24"/>
  <c r="CQ202" i="24" s="1"/>
  <c r="CP211" i="24"/>
  <c r="CQ211" i="24" s="1"/>
  <c r="CP216" i="24"/>
  <c r="CQ216" i="24" s="1"/>
  <c r="CP245" i="24"/>
  <c r="CQ245" i="24" s="1"/>
  <c r="CP252" i="24"/>
  <c r="CQ252" i="24" s="1"/>
  <c r="CP259" i="24"/>
  <c r="CQ259" i="24" s="1"/>
  <c r="CP276" i="24"/>
  <c r="CQ276" i="24" s="1"/>
  <c r="CP280" i="24"/>
  <c r="CQ280" i="24" s="1"/>
  <c r="CP298" i="24"/>
  <c r="CQ298" i="24" s="1"/>
  <c r="CP305" i="24"/>
  <c r="CQ305" i="24" s="1"/>
  <c r="CP312" i="24"/>
  <c r="CQ312" i="24" s="1"/>
  <c r="CP340" i="24"/>
  <c r="CQ340" i="24" s="1"/>
  <c r="CP349" i="24"/>
  <c r="CQ349" i="24" s="1"/>
  <c r="CP351" i="24"/>
  <c r="CQ351" i="24" s="1"/>
  <c r="CP356" i="24"/>
  <c r="CQ356" i="24" s="1"/>
  <c r="CP365" i="24"/>
  <c r="CQ365" i="24" s="1"/>
  <c r="CP395" i="24"/>
  <c r="CQ395" i="24" s="1"/>
  <c r="CP347" i="24"/>
  <c r="CQ347" i="24" s="1"/>
  <c r="CP369" i="24"/>
  <c r="CQ369" i="24" s="1"/>
  <c r="CP334" i="24"/>
  <c r="CQ334" i="24" s="1"/>
  <c r="CP370" i="24"/>
  <c r="CQ370" i="24" s="1"/>
  <c r="CP377" i="24"/>
  <c r="CQ377" i="24" s="1"/>
  <c r="CP405" i="24"/>
  <c r="CQ405" i="24" s="1"/>
  <c r="CP407" i="24"/>
  <c r="CQ407" i="24" s="1"/>
  <c r="CP354" i="24"/>
  <c r="CQ354" i="24" s="1"/>
  <c r="CP366" i="24"/>
  <c r="CQ366" i="24" s="1"/>
  <c r="CP398" i="24"/>
  <c r="CQ398" i="24" s="1"/>
  <c r="CP399" i="24"/>
  <c r="CQ399" i="24" s="1"/>
  <c r="CP316" i="24"/>
  <c r="CQ316" i="24" s="1"/>
  <c r="CP339" i="24"/>
  <c r="CQ339" i="24" s="1"/>
  <c r="CP341" i="24"/>
  <c r="CQ341" i="24" s="1"/>
  <c r="CP371" i="24"/>
  <c r="CQ371" i="24" s="1"/>
  <c r="CP375" i="24"/>
  <c r="CQ375" i="24" s="1"/>
  <c r="CP380" i="24"/>
  <c r="CQ380" i="24" s="1"/>
  <c r="CP386" i="24"/>
  <c r="CQ386" i="24" s="1"/>
  <c r="CP387" i="24"/>
  <c r="CQ387" i="24" s="1"/>
  <c r="CP344" i="24"/>
  <c r="CQ344" i="24" s="1"/>
  <c r="CP348" i="24"/>
  <c r="CQ348" i="24" s="1"/>
  <c r="CP382" i="24"/>
  <c r="CQ382" i="24" s="1"/>
  <c r="CP394" i="24"/>
  <c r="CQ394" i="24" s="1"/>
  <c r="CP397" i="24"/>
  <c r="CQ397" i="24" s="1"/>
  <c r="CP324" i="24"/>
  <c r="CQ324" i="24" s="1"/>
  <c r="CP406" i="24"/>
  <c r="CQ406" i="24" s="1"/>
  <c r="CP360" i="24"/>
  <c r="CQ360" i="24" s="1"/>
  <c r="CP378" i="24"/>
  <c r="CQ378" i="24" s="1"/>
  <c r="CP383" i="24"/>
  <c r="CQ383" i="24" s="1"/>
  <c r="CP390" i="24"/>
  <c r="CQ390" i="24" s="1"/>
  <c r="CP321" i="24"/>
  <c r="CQ321" i="24" s="1"/>
  <c r="CP346" i="24"/>
  <c r="CQ346" i="24" s="1"/>
  <c r="CP400" i="24"/>
  <c r="CQ400" i="24" s="1"/>
  <c r="CP402" i="24"/>
  <c r="CQ402" i="24" s="1"/>
  <c r="CP404" i="24"/>
  <c r="CQ404" i="24" s="1"/>
  <c r="CP317" i="24"/>
  <c r="CQ317" i="24" s="1"/>
  <c r="CP329" i="24"/>
  <c r="CQ329" i="24" s="1"/>
  <c r="CP336" i="24"/>
  <c r="CQ336" i="24" s="1"/>
  <c r="CP342" i="24"/>
  <c r="CQ342" i="24" s="1"/>
  <c r="CP353" i="24"/>
  <c r="CQ353" i="24" s="1"/>
  <c r="CP357" i="24"/>
  <c r="CQ357" i="24" s="1"/>
  <c r="CP372" i="24"/>
  <c r="CQ372" i="24" s="1"/>
  <c r="CP169" i="24"/>
  <c r="CQ169" i="24" s="1"/>
  <c r="CP393" i="24"/>
  <c r="CQ393" i="24" s="1"/>
  <c r="CP15" i="24"/>
  <c r="CQ15" i="24" s="1"/>
  <c r="CP65" i="24"/>
  <c r="CQ65" i="24" s="1"/>
  <c r="CP87" i="24"/>
  <c r="CQ87" i="24" s="1"/>
  <c r="CP104" i="24"/>
  <c r="CQ104" i="24" s="1"/>
  <c r="CP111" i="24"/>
  <c r="CQ111" i="24" s="1"/>
  <c r="CP160" i="24"/>
  <c r="CQ160" i="24" s="1"/>
  <c r="CP188" i="24"/>
  <c r="CQ188" i="24" s="1"/>
  <c r="CP210" i="24"/>
  <c r="CQ210" i="24" s="1"/>
  <c r="CP215" i="24"/>
  <c r="CQ215" i="24" s="1"/>
  <c r="CP217" i="24"/>
  <c r="CQ217" i="24" s="1"/>
  <c r="CP239" i="24"/>
  <c r="CQ239" i="24" s="1"/>
  <c r="CP241" i="24"/>
  <c r="CQ241" i="24" s="1"/>
  <c r="CP311" i="24"/>
  <c r="CQ311" i="24" s="1"/>
  <c r="CP313" i="24"/>
  <c r="CQ313" i="24" s="1"/>
  <c r="CP364" i="24"/>
  <c r="CQ364" i="24" s="1"/>
  <c r="CP373" i="24"/>
  <c r="CQ373" i="24" s="1"/>
  <c r="CP22" i="24"/>
  <c r="CQ22" i="24" s="1"/>
  <c r="CP94" i="24"/>
  <c r="CQ94" i="24" s="1"/>
  <c r="CP126" i="24"/>
  <c r="CQ126" i="24" s="1"/>
  <c r="CP133" i="24"/>
  <c r="CQ133" i="24" s="1"/>
  <c r="CP385" i="24"/>
  <c r="CQ385" i="24" s="1"/>
  <c r="CP34" i="24"/>
  <c r="CQ34" i="24" s="1"/>
  <c r="CP70" i="24"/>
  <c r="CQ70" i="24" s="1"/>
  <c r="CP124" i="24"/>
  <c r="CQ124" i="24" s="1"/>
  <c r="CP140" i="24"/>
  <c r="CQ140" i="24" s="1"/>
  <c r="CP172" i="24"/>
  <c r="CQ172" i="24" s="1"/>
  <c r="CP186" i="24"/>
  <c r="CQ186" i="24" s="1"/>
  <c r="CP253" i="24"/>
  <c r="CQ253" i="24" s="1"/>
  <c r="CP265" i="24"/>
  <c r="CQ265" i="24" s="1"/>
  <c r="CP272" i="24"/>
  <c r="CQ272" i="24" s="1"/>
  <c r="CP75" i="24"/>
  <c r="CQ75" i="24" s="1"/>
  <c r="CP222" i="24"/>
  <c r="CQ222" i="24" s="1"/>
  <c r="CP258" i="24"/>
  <c r="CQ258" i="24" s="1"/>
  <c r="CP301" i="24"/>
  <c r="CQ301" i="24" s="1"/>
  <c r="CP308" i="24"/>
  <c r="CQ308" i="24" s="1"/>
  <c r="CP328" i="24"/>
  <c r="CQ328" i="24" s="1"/>
  <c r="CP376" i="24"/>
  <c r="CQ376" i="24" s="1"/>
  <c r="CP5" i="24"/>
  <c r="CQ5" i="24" s="1"/>
  <c r="CP25" i="24"/>
  <c r="CQ25" i="24" s="1"/>
  <c r="CP73" i="24"/>
  <c r="CQ73" i="24" s="1"/>
  <c r="CP101" i="24"/>
  <c r="CQ101" i="24" s="1"/>
  <c r="CP205" i="24"/>
  <c r="CQ205" i="24" s="1"/>
  <c r="CP229" i="24"/>
  <c r="CQ229" i="24" s="1"/>
  <c r="CP292" i="24"/>
  <c r="CQ292" i="24" s="1"/>
  <c r="CP299" i="24"/>
  <c r="CQ299" i="24" s="1"/>
  <c r="CP335" i="24"/>
  <c r="CQ335" i="24" s="1"/>
  <c r="CP352" i="24"/>
  <c r="CQ352" i="24" s="1"/>
  <c r="CP388" i="24"/>
  <c r="CQ388" i="24" s="1"/>
  <c r="CP39" i="24"/>
  <c r="CQ39" i="24" s="1"/>
  <c r="CP99" i="24"/>
  <c r="CQ99" i="24" s="1"/>
  <c r="CP121" i="24"/>
  <c r="CQ121" i="24" s="1"/>
  <c r="CP145" i="24"/>
  <c r="CQ145" i="24" s="1"/>
  <c r="CP150" i="24"/>
  <c r="CQ150" i="24" s="1"/>
  <c r="CP157" i="24"/>
  <c r="CQ157" i="24" s="1"/>
  <c r="CP164" i="24"/>
  <c r="CQ164" i="24" s="1"/>
  <c r="CP203" i="24"/>
  <c r="CQ203" i="24" s="1"/>
  <c r="CP212" i="24"/>
  <c r="CQ212" i="24" s="1"/>
  <c r="CP227" i="24"/>
  <c r="CQ227" i="24" s="1"/>
  <c r="CP236" i="24"/>
  <c r="CQ236" i="24" s="1"/>
  <c r="CP256" i="24"/>
  <c r="CQ256" i="24" s="1"/>
  <c r="CP275" i="24"/>
  <c r="CQ275" i="24" s="1"/>
  <c r="CP277" i="24"/>
  <c r="CQ277" i="24" s="1"/>
  <c r="CP368" i="24"/>
  <c r="CQ368" i="24" s="1"/>
  <c r="CP3" i="24"/>
  <c r="CQ3" i="24" s="1"/>
  <c r="CP46" i="24"/>
  <c r="CQ46" i="24" s="1"/>
  <c r="CP51" i="24"/>
  <c r="CQ51" i="24" s="1"/>
  <c r="CP97" i="24"/>
  <c r="CQ97" i="24" s="1"/>
  <c r="CP136" i="24"/>
  <c r="CQ136" i="24" s="1"/>
  <c r="CP143" i="24"/>
  <c r="CQ143" i="24" s="1"/>
  <c r="CP155" i="24"/>
  <c r="CQ155" i="24" s="1"/>
  <c r="CP268" i="24"/>
  <c r="CQ268" i="24" s="1"/>
  <c r="CP359" i="24"/>
  <c r="CQ359" i="24" s="1"/>
  <c r="CP8" i="24"/>
  <c r="CQ8" i="24" s="1"/>
  <c r="CP10" i="24"/>
  <c r="CQ10" i="24" s="1"/>
  <c r="CP37" i="24"/>
  <c r="CQ37" i="24" s="1"/>
  <c r="CP44" i="24"/>
  <c r="CQ44" i="24" s="1"/>
  <c r="CP56" i="24"/>
  <c r="CQ56" i="24" s="1"/>
  <c r="CP58" i="24"/>
  <c r="CQ58" i="24" s="1"/>
  <c r="CP80" i="24"/>
  <c r="CQ80" i="24" s="1"/>
  <c r="CP82" i="24"/>
  <c r="CQ82" i="24" s="1"/>
  <c r="CP106" i="24"/>
  <c r="CQ106" i="24" s="1"/>
  <c r="CP119" i="24"/>
  <c r="CQ119" i="24" s="1"/>
  <c r="CP162" i="24"/>
  <c r="CQ162" i="24" s="1"/>
  <c r="CP196" i="24"/>
  <c r="CQ196" i="24" s="1"/>
  <c r="CP284" i="24"/>
  <c r="CQ284" i="24" s="1"/>
  <c r="CP306" i="24"/>
  <c r="CQ306" i="24" s="1"/>
  <c r="CF407" i="22"/>
  <c r="CF395" i="22"/>
  <c r="CF383" i="22"/>
  <c r="CF371" i="22"/>
  <c r="CF359" i="22"/>
  <c r="CF347" i="22"/>
  <c r="CF335" i="22"/>
  <c r="CF323" i="22"/>
  <c r="CF311" i="22"/>
  <c r="CF299" i="22"/>
  <c r="CF287" i="22"/>
  <c r="CF275" i="22"/>
  <c r="CF263" i="22"/>
  <c r="CF251" i="22"/>
  <c r="CF239" i="22"/>
  <c r="CF227" i="22"/>
  <c r="CF215" i="22"/>
  <c r="CF203" i="22"/>
  <c r="CF191" i="22"/>
  <c r="CF179" i="22"/>
  <c r="CF167" i="22"/>
  <c r="CF155" i="22"/>
  <c r="CF143" i="22"/>
  <c r="CF131" i="22"/>
  <c r="CF119" i="22"/>
  <c r="CF107" i="22"/>
  <c r="CF95" i="22"/>
  <c r="CF83" i="22"/>
  <c r="CF71" i="22"/>
  <c r="CF59" i="22"/>
  <c r="CF47" i="22"/>
  <c r="CF35" i="22"/>
  <c r="CF23" i="22"/>
  <c r="CF11" i="22"/>
  <c r="CF403" i="22"/>
  <c r="CF391" i="22"/>
  <c r="CF379" i="22"/>
  <c r="CF367" i="22"/>
  <c r="CF355" i="22"/>
  <c r="CF343" i="22"/>
  <c r="CF331" i="22"/>
  <c r="CF319" i="22"/>
  <c r="CF307" i="22"/>
  <c r="CF295" i="22"/>
  <c r="CF283" i="22"/>
  <c r="CF271" i="22"/>
  <c r="CF259" i="22"/>
  <c r="CF247" i="22"/>
  <c r="CF235" i="22"/>
  <c r="CF223" i="22"/>
  <c r="CF211" i="22"/>
  <c r="CF199" i="22"/>
  <c r="CF187" i="22"/>
  <c r="CF175" i="22"/>
  <c r="CF163" i="22"/>
  <c r="CF151" i="22"/>
  <c r="CF139" i="22"/>
  <c r="CF127" i="22"/>
  <c r="CF115" i="22"/>
  <c r="CF103" i="22"/>
  <c r="CF91" i="22"/>
  <c r="CF79" i="22"/>
  <c r="CF67" i="22"/>
  <c r="CF55" i="22"/>
  <c r="CF43" i="22"/>
  <c r="CF31" i="22"/>
  <c r="CF19" i="22"/>
  <c r="CF7" i="22"/>
  <c r="CF398" i="22"/>
  <c r="CF386" i="22"/>
  <c r="CF374" i="22"/>
  <c r="CF362" i="22"/>
  <c r="CF350" i="22"/>
  <c r="CF338" i="22"/>
  <c r="CF326" i="22"/>
  <c r="CF314" i="22"/>
  <c r="CF302" i="22"/>
  <c r="CF290" i="22"/>
  <c r="CF278" i="22"/>
  <c r="CF266" i="22"/>
  <c r="CF254" i="22"/>
  <c r="CF242" i="22"/>
  <c r="CF230" i="22"/>
  <c r="CF218" i="22"/>
  <c r="CF206" i="22"/>
  <c r="CF194" i="22"/>
  <c r="CF182" i="22"/>
  <c r="CF170" i="22"/>
  <c r="CF158" i="22"/>
  <c r="CF146" i="22"/>
  <c r="CF134" i="22"/>
  <c r="CF122" i="22"/>
  <c r="CF110" i="22"/>
  <c r="CF98" i="22"/>
  <c r="CF86" i="22"/>
  <c r="CF74" i="22"/>
  <c r="CF62" i="22"/>
  <c r="CF50" i="22"/>
  <c r="CF38" i="22"/>
  <c r="CF26" i="22"/>
  <c r="CF14" i="22"/>
  <c r="CF408" i="22"/>
  <c r="CF396" i="22"/>
  <c r="CF384" i="22"/>
  <c r="CF372" i="22"/>
  <c r="CF360" i="22"/>
  <c r="CF348" i="22"/>
  <c r="CF336" i="22"/>
  <c r="CF324" i="22"/>
  <c r="CF312" i="22"/>
  <c r="CF300" i="22"/>
  <c r="CF288" i="22"/>
  <c r="CF276" i="22"/>
  <c r="CF264" i="22"/>
  <c r="CF252" i="22"/>
  <c r="CF240" i="22"/>
  <c r="CF228" i="22"/>
  <c r="CF216" i="22"/>
  <c r="CF204" i="22"/>
  <c r="CF192" i="22"/>
  <c r="CF180" i="22"/>
  <c r="CF168" i="22"/>
  <c r="CF156" i="22"/>
  <c r="CF144" i="22"/>
  <c r="CF132" i="22"/>
  <c r="CF120" i="22"/>
  <c r="CF108" i="22"/>
  <c r="CF96" i="22"/>
  <c r="CF84" i="22"/>
  <c r="CF72" i="22"/>
  <c r="CF60" i="22"/>
  <c r="CF48" i="22"/>
  <c r="CF36" i="22"/>
  <c r="CF24" i="22"/>
  <c r="CF12" i="22"/>
  <c r="CF406" i="22"/>
  <c r="CF394" i="22"/>
  <c r="CF382" i="22"/>
  <c r="CF370" i="22"/>
  <c r="CF358" i="22"/>
  <c r="CF346" i="22"/>
  <c r="CF334" i="22"/>
  <c r="CF322" i="22"/>
  <c r="CF310" i="22"/>
  <c r="CF298" i="22"/>
  <c r="CF286" i="22"/>
  <c r="CF274" i="22"/>
  <c r="CF262" i="22"/>
  <c r="CF250" i="22"/>
  <c r="CF238" i="22"/>
  <c r="CF226" i="22"/>
  <c r="CF214" i="22"/>
  <c r="CF202" i="22"/>
  <c r="CF190" i="22"/>
  <c r="CF178" i="22"/>
  <c r="CF166" i="22"/>
  <c r="CF154" i="22"/>
  <c r="CF142" i="22"/>
  <c r="CF130" i="22"/>
  <c r="CF118" i="22"/>
  <c r="CF106" i="22"/>
  <c r="CF94" i="22"/>
  <c r="CF82" i="22"/>
  <c r="CF70" i="22"/>
  <c r="CF58" i="22"/>
  <c r="CF46" i="22"/>
  <c r="CF34" i="22"/>
  <c r="CF22" i="22"/>
  <c r="CF10" i="22"/>
  <c r="CF404" i="22"/>
  <c r="CF392" i="22"/>
  <c r="CF380" i="22"/>
  <c r="CF368" i="22"/>
  <c r="CF356" i="22"/>
  <c r="CF344" i="22"/>
  <c r="CF332" i="22"/>
  <c r="CF320" i="22"/>
  <c r="CF308" i="22"/>
  <c r="CF296" i="22"/>
  <c r="CF284" i="22"/>
  <c r="CF272" i="22"/>
  <c r="CF260" i="22"/>
  <c r="CF248" i="22"/>
  <c r="CF236" i="22"/>
  <c r="CF224" i="22"/>
  <c r="CF212" i="22"/>
  <c r="CF200" i="22"/>
  <c r="CF188" i="22"/>
  <c r="CF176" i="22"/>
  <c r="CF164" i="22"/>
  <c r="CF152" i="22"/>
  <c r="CF140" i="22"/>
  <c r="CF128" i="22"/>
  <c r="CF116" i="22"/>
  <c r="CF104" i="22"/>
  <c r="CF92" i="22"/>
  <c r="CF80" i="22"/>
  <c r="CF68" i="22"/>
  <c r="CF56" i="22"/>
  <c r="CF44" i="22"/>
  <c r="CF32" i="22"/>
  <c r="CF20" i="22"/>
  <c r="CF8" i="22"/>
  <c r="CF402" i="22"/>
  <c r="CF390" i="22"/>
  <c r="CF378" i="22"/>
  <c r="CF366" i="22"/>
  <c r="CF354" i="22"/>
  <c r="CF342" i="22"/>
  <c r="CF330" i="22"/>
  <c r="CF318" i="22"/>
  <c r="CF306" i="22"/>
  <c r="CF294" i="22"/>
  <c r="CF282" i="22"/>
  <c r="CF270" i="22"/>
  <c r="CF258" i="22"/>
  <c r="CF246" i="22"/>
  <c r="CF234" i="22"/>
  <c r="CF222" i="22"/>
  <c r="CF210" i="22"/>
  <c r="CF198" i="22"/>
  <c r="CF186" i="22"/>
  <c r="CF174" i="22"/>
  <c r="CF162" i="22"/>
  <c r="CF150" i="22"/>
  <c r="CF138" i="22"/>
  <c r="CF126" i="22"/>
  <c r="CF114" i="22"/>
  <c r="CF102" i="22"/>
  <c r="CF90" i="22"/>
  <c r="CF78" i="22"/>
  <c r="CF66" i="22"/>
  <c r="CF54" i="22"/>
  <c r="CF42" i="22"/>
  <c r="CF30" i="22"/>
  <c r="CF18" i="22"/>
  <c r="CF6" i="22"/>
  <c r="CF401" i="22"/>
  <c r="CF389" i="22"/>
  <c r="CF377" i="22"/>
  <c r="CF365" i="22"/>
  <c r="CF353" i="22"/>
  <c r="CF341" i="22"/>
  <c r="CF329" i="22"/>
  <c r="CF317" i="22"/>
  <c r="CF305" i="22"/>
  <c r="CF293" i="22"/>
  <c r="CF281" i="22"/>
  <c r="CF269" i="22"/>
  <c r="CF257" i="22"/>
  <c r="CF245" i="22"/>
  <c r="CF233" i="22"/>
  <c r="CF221" i="22"/>
  <c r="CF209" i="22"/>
  <c r="CF197" i="22"/>
  <c r="CF185" i="22"/>
  <c r="CF173" i="22"/>
  <c r="CF161" i="22"/>
  <c r="CF149" i="22"/>
  <c r="CF137" i="22"/>
  <c r="CF125" i="22"/>
  <c r="CF113" i="22"/>
  <c r="CF101" i="22"/>
  <c r="CF89" i="22"/>
  <c r="CF77" i="22"/>
  <c r="CF65" i="22"/>
  <c r="CF53" i="22"/>
  <c r="CF41" i="22"/>
  <c r="CF29" i="22"/>
  <c r="CF17" i="22"/>
  <c r="CF5" i="22"/>
  <c r="CF399" i="22"/>
  <c r="CF387" i="22"/>
  <c r="CF375" i="22"/>
  <c r="CF363" i="22"/>
  <c r="CF351" i="22"/>
  <c r="CF339" i="22"/>
  <c r="CF327" i="22"/>
  <c r="CF315" i="22"/>
  <c r="CF303" i="22"/>
  <c r="CF291" i="22"/>
  <c r="CF279" i="22"/>
  <c r="CF267" i="22"/>
  <c r="CF255" i="22"/>
  <c r="CF243" i="22"/>
  <c r="CF231" i="22"/>
  <c r="CF219" i="22"/>
  <c r="CF207" i="22"/>
  <c r="CF195" i="22"/>
  <c r="CF183" i="22"/>
  <c r="CF171" i="22"/>
  <c r="CF159" i="22"/>
  <c r="CF147" i="22"/>
  <c r="CF135" i="22"/>
  <c r="CF123" i="22"/>
  <c r="CF111" i="22"/>
  <c r="CF99" i="22"/>
  <c r="CF87" i="22"/>
  <c r="CF75" i="22"/>
  <c r="CF63" i="22"/>
  <c r="CF51" i="22"/>
  <c r="CF39" i="22"/>
  <c r="CF27" i="22"/>
  <c r="CF15" i="22"/>
  <c r="CF3" i="22"/>
  <c r="CF2" i="22"/>
  <c r="CF397" i="22"/>
  <c r="CF385" i="22"/>
  <c r="CF373" i="22"/>
  <c r="CF361" i="22"/>
  <c r="CF349" i="22"/>
  <c r="CF337" i="22"/>
  <c r="CF325" i="22"/>
  <c r="CF313" i="22"/>
  <c r="CF301" i="22"/>
  <c r="CF289" i="22"/>
  <c r="CF277" i="22"/>
  <c r="CF265" i="22"/>
  <c r="CF253" i="22"/>
  <c r="CF241" i="22"/>
  <c r="CF229" i="22"/>
  <c r="CF217" i="22"/>
  <c r="CF205" i="22"/>
  <c r="CF193" i="22"/>
  <c r="CF181" i="22"/>
  <c r="CF169" i="22"/>
  <c r="CF157" i="22"/>
  <c r="CF145" i="22"/>
  <c r="CF133" i="22"/>
  <c r="CF121" i="22"/>
  <c r="CF109" i="22"/>
  <c r="CF97" i="22"/>
  <c r="CF85" i="22"/>
  <c r="CF73" i="22"/>
  <c r="CF61" i="22"/>
  <c r="CF49" i="22"/>
  <c r="CF37" i="22"/>
  <c r="CF25" i="22"/>
  <c r="CF13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Rashid Ramali</author>
  </authors>
  <commentList>
    <comment ref="BJ1" authorId="0" shapeId="0" xr:uid="{20671A09-502D-47B1-AEB7-65DE392FB8FD}">
      <text>
        <r>
          <rPr>
            <b/>
            <sz val="8"/>
            <color indexed="81"/>
            <rFont val="Tahoma"/>
            <family val="2"/>
          </rPr>
          <t>Rashid Ramali:</t>
        </r>
        <r>
          <rPr>
            <sz val="8"/>
            <color indexed="81"/>
            <rFont val="Tahoma"/>
            <family val="2"/>
          </rPr>
          <t xml:space="preserve">
completed</t>
        </r>
      </text>
    </comment>
    <comment ref="BK1" authorId="0" shapeId="0" xr:uid="{99A23FEA-6B4E-49F2-BD31-2057BF59455E}">
      <text>
        <r>
          <rPr>
            <b/>
            <sz val="8"/>
            <color indexed="81"/>
            <rFont val="Tahoma"/>
            <family val="2"/>
          </rPr>
          <t>Rashid Ramali:</t>
        </r>
        <r>
          <rPr>
            <sz val="8"/>
            <color indexed="81"/>
            <rFont val="Tahoma"/>
            <family val="2"/>
          </rPr>
          <t xml:space="preserve">
completed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Rashid Ramali</author>
  </authors>
  <commentList>
    <comment ref="BJ1" authorId="0" shapeId="0" xr:uid="{3D47B5E3-BB1C-4E87-A4E0-6FC46CD821FC}">
      <text>
        <r>
          <rPr>
            <b/>
            <sz val="8"/>
            <color indexed="81"/>
            <rFont val="Tahoma"/>
            <family val="2"/>
          </rPr>
          <t>Rashid Ramali:</t>
        </r>
        <r>
          <rPr>
            <sz val="8"/>
            <color indexed="81"/>
            <rFont val="Tahoma"/>
            <family val="2"/>
          </rPr>
          <t xml:space="preserve">
completed</t>
        </r>
      </text>
    </comment>
    <comment ref="BK1" authorId="0" shapeId="0" xr:uid="{826766A9-6A74-40AB-A146-D5425B1D3AE4}">
      <text>
        <r>
          <rPr>
            <b/>
            <sz val="8"/>
            <color indexed="81"/>
            <rFont val="Tahoma"/>
            <family val="2"/>
          </rPr>
          <t>Rashid Ramali:</t>
        </r>
        <r>
          <rPr>
            <sz val="8"/>
            <color indexed="81"/>
            <rFont val="Tahoma"/>
            <family val="2"/>
          </rPr>
          <t xml:space="preserve">
completed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Rashid Ramali</author>
  </authors>
  <commentList>
    <comment ref="BJ1" authorId="0" shapeId="0" xr:uid="{6884B376-5184-40CF-9924-672097FDE1E9}">
      <text>
        <r>
          <rPr>
            <b/>
            <sz val="8"/>
            <color indexed="81"/>
            <rFont val="Tahoma"/>
            <family val="2"/>
          </rPr>
          <t>Rashid Ramali:</t>
        </r>
        <r>
          <rPr>
            <sz val="8"/>
            <color indexed="81"/>
            <rFont val="Tahoma"/>
            <family val="2"/>
          </rPr>
          <t xml:space="preserve">
completed</t>
        </r>
      </text>
    </comment>
    <comment ref="BK1" authorId="0" shapeId="0" xr:uid="{D8DCC03A-0B8F-43BD-958E-6947113EE81C}">
      <text>
        <r>
          <rPr>
            <b/>
            <sz val="8"/>
            <color indexed="81"/>
            <rFont val="Tahoma"/>
            <family val="2"/>
          </rPr>
          <t>Rashid Ramali:</t>
        </r>
        <r>
          <rPr>
            <sz val="8"/>
            <color indexed="81"/>
            <rFont val="Tahoma"/>
            <family val="2"/>
          </rPr>
          <t xml:space="preserve">
completed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Rashid Ramali</author>
  </authors>
  <commentList>
    <comment ref="BJ1" authorId="0" shapeId="0" xr:uid="{1A173305-F88F-4495-AAA1-652D1DABB1CC}">
      <text>
        <r>
          <rPr>
            <b/>
            <sz val="8"/>
            <color indexed="81"/>
            <rFont val="Tahoma"/>
            <family val="2"/>
          </rPr>
          <t>Rashid Ramali:</t>
        </r>
        <r>
          <rPr>
            <sz val="8"/>
            <color indexed="81"/>
            <rFont val="Tahoma"/>
            <family val="2"/>
          </rPr>
          <t xml:space="preserve">
completed</t>
        </r>
      </text>
    </comment>
    <comment ref="BK1" authorId="0" shapeId="0" xr:uid="{2C6AEA85-3130-4EC6-A78B-CDA03B62B9CC}">
      <text>
        <r>
          <rPr>
            <b/>
            <sz val="8"/>
            <color indexed="81"/>
            <rFont val="Tahoma"/>
            <family val="2"/>
          </rPr>
          <t>Rashid Ramali:</t>
        </r>
        <r>
          <rPr>
            <sz val="8"/>
            <color indexed="81"/>
            <rFont val="Tahoma"/>
            <family val="2"/>
          </rPr>
          <t xml:space="preserve">
completed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Rashid Ramali</author>
  </authors>
  <commentList>
    <comment ref="BJ1" authorId="0" shapeId="0" xr:uid="{DAF5CF10-AD7B-4C54-BDB8-2038D0BD46FD}">
      <text>
        <r>
          <rPr>
            <b/>
            <sz val="8"/>
            <color indexed="81"/>
            <rFont val="Tahoma"/>
            <family val="2"/>
          </rPr>
          <t>Rashid Ramali:</t>
        </r>
        <r>
          <rPr>
            <sz val="8"/>
            <color indexed="81"/>
            <rFont val="Tahoma"/>
            <family val="2"/>
          </rPr>
          <t xml:space="preserve">
completed</t>
        </r>
      </text>
    </comment>
    <comment ref="BK1" authorId="0" shapeId="0" xr:uid="{0ED7ACAE-0EBF-47F7-98A0-ADF8BEE6BC1C}">
      <text>
        <r>
          <rPr>
            <b/>
            <sz val="8"/>
            <color indexed="81"/>
            <rFont val="Tahoma"/>
            <family val="2"/>
          </rPr>
          <t>Rashid Ramali:</t>
        </r>
        <r>
          <rPr>
            <sz val="8"/>
            <color indexed="81"/>
            <rFont val="Tahoma"/>
            <family val="2"/>
          </rPr>
          <t xml:space="preserve">
completed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Rashid Ramali</author>
  </authors>
  <commentList>
    <comment ref="BJ1" authorId="0" shapeId="0" xr:uid="{6F3B69B5-5051-461F-8FF6-B05954FA76CF}">
      <text>
        <r>
          <rPr>
            <b/>
            <sz val="8"/>
            <color indexed="81"/>
            <rFont val="Tahoma"/>
            <family val="2"/>
          </rPr>
          <t>Rashid Ramali:</t>
        </r>
        <r>
          <rPr>
            <sz val="8"/>
            <color indexed="81"/>
            <rFont val="Tahoma"/>
            <family val="2"/>
          </rPr>
          <t xml:space="preserve">
completed</t>
        </r>
      </text>
    </comment>
    <comment ref="BK1" authorId="0" shapeId="0" xr:uid="{415A1DFF-82F5-4CA3-9BC1-2190A28988C8}">
      <text>
        <r>
          <rPr>
            <b/>
            <sz val="8"/>
            <color indexed="81"/>
            <rFont val="Tahoma"/>
            <family val="2"/>
          </rPr>
          <t>Rashid Ramali:</t>
        </r>
        <r>
          <rPr>
            <sz val="8"/>
            <color indexed="81"/>
            <rFont val="Tahoma"/>
            <family val="2"/>
          </rPr>
          <t xml:space="preserve">
completed</t>
        </r>
      </text>
    </comment>
  </commentList>
</comments>
</file>

<file path=xl/sharedStrings.xml><?xml version="1.0" encoding="utf-8"?>
<sst xmlns="http://schemas.openxmlformats.org/spreadsheetml/2006/main" count="219554" uniqueCount="1493">
  <si>
    <t>Timestamp</t>
  </si>
  <si>
    <t>Email Address</t>
  </si>
  <si>
    <t>No Kad Pengenalan 
Identification Number</t>
  </si>
  <si>
    <t xml:space="preserve">Plaque Score </t>
  </si>
  <si>
    <t xml:space="preserve">Gingival Score </t>
  </si>
  <si>
    <t xml:space="preserve">Jantina
Gender </t>
  </si>
  <si>
    <t>Bangsa 
Race</t>
  </si>
  <si>
    <t xml:space="preserve">Sekolah 
School </t>
  </si>
  <si>
    <t>Andakah anda mempunyai telefon pintar Android?
Do you have an Android smartphone?</t>
  </si>
  <si>
    <t>K1. Pengambilan makanan / minuman bergula terlalu banyak menyebabkan gigi berlubang 
Taking too much sugary foods / drinks can cause tooth decay</t>
  </si>
  <si>
    <t>K2. Pengambilan makanan / minuman bergula melebihi 4 kali sehari menyebabkan gigi berlubang 
Taking sugary foods  / drinks more than 4 times a day causes tooth decay</t>
  </si>
  <si>
    <t xml:space="preserve">K3. Seseorang boleh mengurangkan risiko gigi berlubang dengan mengurangkan pengambilan makanan/minuman bergula setiap hari.
A person can reduce the risk of tooth decay by reducing sugary food/drinks intake every day </t>
  </si>
  <si>
    <t xml:space="preserve">K4. Memberus gigi menggunakan ubat gigi berfluorida tidak berkesan untuk mencegah gigi berlubang.
Brushing teeth with fluoridated toothpaste is not effective to prevent tooth decay </t>
  </si>
  <si>
    <t>K5. Untuk keperluan fluorida yang mencukupi, kita perlu menggosok gigi sekurang-kurangnya dua kali sehari
For adequate fluoride supply, we need to brush our teeth at least twice a day</t>
  </si>
  <si>
    <t>K6. Gusi berdarah semasa memberus gigi adalah tanda penyakit gusi
Bleeding gum during tooth brushing is a sign of gum disease</t>
  </si>
  <si>
    <t>K7. Plak gigi menyebabkan penyakit gusi
Dental plaque can cause gum disease</t>
  </si>
  <si>
    <t>K8. Penyakit gusi boleh menyebabkan gigi menjadi longgar / goyang
Gum disease can cause teeth to become loose</t>
  </si>
  <si>
    <t>K9. Memberus gigi dengan teknik yang betul meningkatkan kesihatan gusi
Brushing teeth with the correct technique improves the health of my gum</t>
  </si>
  <si>
    <t>K10. Menggunakan flos gigi untuk membersihkan kawasan di celah-celah gigi meningkatkan kesihatan gusi
Using dental floss to clean the areas between teeth improves gum health</t>
  </si>
  <si>
    <t>K11. Gigi berlubang menyebabkan gigi sakit semasa makan
Dental cavity can cause pain during eating</t>
  </si>
  <si>
    <t>K12. Merokok boleh menyebabkan penyakit gusi.
Smoking can cause gum disease</t>
  </si>
  <si>
    <t>K13. Posisi gigi yang bertindih, terpusing, menggigit bibir, atau jongang memerlukan rawatan pendakap gigi
Teeth position which are overlapping, rotated, biting the lip, or jutted out will require braces treatment.</t>
  </si>
  <si>
    <t>K14. Pemutihan gigi adalah rawatan untuk memutihkan warna gigi
Teeth whitening is a treatment to whiten the colour of teeth</t>
  </si>
  <si>
    <t>K15. Disyorkan untuk membersihkan celah-celah gigi menggunakan flos gigi sekali sehari.
It is recommended to clean the spaces between teeth using dental floss once a day.</t>
  </si>
  <si>
    <t>K16. Gigi yang tidak tersusun boleh mempengaruhi keyakinan diri.
Crooked teeth can affect self confidence</t>
  </si>
  <si>
    <t xml:space="preserve">1a) ia mencegah gigi saya daripada berlubang 
1a) it prevents my teeth from decaying   </t>
  </si>
  <si>
    <t>1b) ia membuatkan nafas saya segar
1b) it freshens my breath</t>
  </si>
  <si>
    <t>1c) ia mencegah gigi saya daripada menjadi kuning
1c) it prevents my teeth from becoming yellow</t>
  </si>
  <si>
    <t>1d) ia adalah sebahagian daripada penjagaan kesihatan tubuh badan
1d) it is part of general health care</t>
  </si>
  <si>
    <t>1e) ia menjadikan gusi saya sihat
1e) it makes my gums healthy</t>
  </si>
  <si>
    <t>1f) ia membantu meningkatkan penampilan saya
1f) it helps improve my appearance</t>
  </si>
  <si>
    <t>1g) ia membuat rakan-rakan saya menyukai saya
1g) it makes my friends to like me</t>
  </si>
  <si>
    <t>2a) jika diambil terlalu kerap boleh merosakkan gigi saya
2a) if taken too often can harm my teeth</t>
  </si>
  <si>
    <t xml:space="preserve">2b) patut dielakkan
2b) should be avoided </t>
  </si>
  <si>
    <t>2c) tidak akan membahayakan gigi saya
2c) will not harm my teeth</t>
  </si>
  <si>
    <t xml:space="preserve">3a) akan menyukarkan saya untuk bergaul dengan rakan-rakan 
3a) will make it difficult for me to mingle with my friends </t>
  </si>
  <si>
    <t>3b) membuatkan saya berasa rendah diri 
3b) makes me feel inferior</t>
  </si>
  <si>
    <t>3c) membuatkan orang lain menjauhkan diri daripada saya 
3c) makes other people to avoid me</t>
  </si>
  <si>
    <t xml:space="preserve">3d) boleh dicegah jika saya memberus gigi dua kali sehari
3d) can be prevented if I brush my teeth twice a day </t>
  </si>
  <si>
    <t>4a) adalah penting bagi saya
4a) is important to me</t>
  </si>
  <si>
    <t>4b) dapat meningkatkan kesihatan gusi
4b) can improve gum’s health</t>
  </si>
  <si>
    <t>B1. Berapa kalikah anda memberus gigi setiap hari?
B1. How many times do you brush your teeth each day?</t>
  </si>
  <si>
    <t>B2. Berapa kalikah anda menggunakan ubat gigi semasa memberus gigi setiap hari?
B2. How many times do you use toothpaste when brushing your teeth each day?</t>
  </si>
  <si>
    <t>B3. Adakah anda menggunakan ubat gigi berfluorida ketika memberus gigi?
B3. Do you use fluoride toothpaste when brushing your teeth?</t>
  </si>
  <si>
    <t>Nyatakan jenama ubat gigi anda
State the brand of your toothpaste</t>
  </si>
  <si>
    <t>B4. Berapa kerap anda berkumur dengan air selepas makan setiap hari?
B4. How often do you rinse your mouth with water after eating your food?</t>
  </si>
  <si>
    <t>B5. Berapa kalikah anda menggunakan flos gigi untuk membersihkan sisa makanan di celah-celah gigi setiap hari?
B5. How many times do you use dental floss to clean the food remnants between your teeth each day?</t>
  </si>
  <si>
    <t>B6. Berapa kalikah anda minum minuman bergas atau minuman berkarbonat setiap hari?
B6. How many times do you take fizzy drinks or carbonated beverages each day?</t>
  </si>
  <si>
    <t>B7. Adakah anda mengambil makanan / minuman manis semasa waktu makan di bawah?
B7. Do you take sweet food and/or drinks during mealtime? [Sarapan / Breakfast ]</t>
  </si>
  <si>
    <t>B7. Adakah anda mengambil makanan / minuman manis semasa waktu makan di bawah?
B7. Do you take sweet food and/or drinks during mealtime? [Minum pagi / Morning snacks]</t>
  </si>
  <si>
    <t>B7. Adakah anda mengambil makanan / minuman manis semasa waktu makan di bawah?
B7. Do you take sweet food and/or drinks during mealtime? [Makan tengah hari / Lunch ]</t>
  </si>
  <si>
    <t>B7. Adakah anda mengambil makanan / minuman manis semasa waktu makan di bawah?
B7. Do you take sweet food and/or drinks during mealtime? [Minum petang / Tea time ]</t>
  </si>
  <si>
    <t>B7. Adakah anda mengambil makanan / minuman manis semasa waktu makan di bawah?
B7. Do you take sweet food and/or drinks during mealtime? [Makan Malam / Dinner ]</t>
  </si>
  <si>
    <t>B7. Adakah anda mengambil makanan / minuman manis semasa waktu makan di bawah?
B7. Do you take sweet food and/or drinks during mealtime? [Makan lewat malam / Supper]</t>
  </si>
  <si>
    <t>B8. Adakah anda merokok
B8. Do you smoke cigarettes?</t>
  </si>
  <si>
    <t>Jika jawapan anda "Ya," sila nyatakan bilangan rokok yang anda hisap setiap hari
If your answer is "Yes," please indicate the number of cigarettes you smoke per day</t>
  </si>
  <si>
    <t>B9. Adakah anda menghisap vape?
B9. Do you vape?</t>
  </si>
  <si>
    <t>Jika jawapan anda "Ya," sila nyatakan kekerapan anda menghisap vape
If your answer is “Yes”, please indicate the frequency of vaping.</t>
  </si>
  <si>
    <t>saniahmaisarah1@gmail.com.my</t>
  </si>
  <si>
    <t>090715080836</t>
  </si>
  <si>
    <t>Perempuan / Female</t>
  </si>
  <si>
    <t>Malabari</t>
  </si>
  <si>
    <t>Smk pengkalan</t>
  </si>
  <si>
    <t>Ya / Yes</t>
  </si>
  <si>
    <t>Betul / True</t>
  </si>
  <si>
    <t>Sangat setuju / Strongly agree</t>
  </si>
  <si>
    <t>Setuju / Slightly agree</t>
  </si>
  <si>
    <t>2 kali / Twice</t>
  </si>
  <si>
    <t>Colgate</t>
  </si>
  <si>
    <t>Kadang-kadang/bila perlu / Sometimes / When necessary</t>
  </si>
  <si>
    <t>Kadang-kadang/bila perlu / Sometimes/when in need</t>
  </si>
  <si>
    <t>Kadang-kadang/Bila perlu / Sometimes/When necessary</t>
  </si>
  <si>
    <t>Kadang-kadang / Bila Perlu / Sometimes/When necessary</t>
  </si>
  <si>
    <t>Tidak / No</t>
  </si>
  <si>
    <t>amiraarisya@gmail.vom</t>
  </si>
  <si>
    <t>090404080134</t>
  </si>
  <si>
    <t>Malay</t>
  </si>
  <si>
    <t>smk pengkalan</t>
  </si>
  <si>
    <t>Salah / False</t>
  </si>
  <si>
    <t>Tidak setuju / Slightly disagree</t>
  </si>
  <si>
    <t>1 kali / Once</t>
  </si>
  <si>
    <t>colgate</t>
  </si>
  <si>
    <t>kitaadawiyah@gmail.com</t>
  </si>
  <si>
    <t>091201080198</t>
  </si>
  <si>
    <t>Tidak tahu / Dont Know</t>
  </si>
  <si>
    <t>Lebih dari 2 kali / More than twice</t>
  </si>
  <si>
    <t>Tidak tahu / Don't know</t>
  </si>
  <si>
    <t>Selalu / Always</t>
  </si>
  <si>
    <t>nurdamia@gmail.com</t>
  </si>
  <si>
    <t>091215140112</t>
  </si>
  <si>
    <t>mior.shahriman77@email.com</t>
  </si>
  <si>
    <t>090520081054</t>
  </si>
  <si>
    <t xml:space="preserve">Smk  Pengkalan </t>
  </si>
  <si>
    <t>Tidak menggunakan flos gigi / Not using dental floss</t>
  </si>
  <si>
    <t>4 kali / 4 times</t>
  </si>
  <si>
    <t>aisyah@gmail.com</t>
  </si>
  <si>
    <t>090508080702</t>
  </si>
  <si>
    <t>darlie</t>
  </si>
  <si>
    <t>sofeazahrayz@gmail.com</t>
  </si>
  <si>
    <t>090624080136</t>
  </si>
  <si>
    <t>SMK PENGKALAN</t>
  </si>
  <si>
    <t>Sangat tidak setuju / Strongly disagree</t>
  </si>
  <si>
    <t>Tidak.</t>
  </si>
  <si>
    <t>nmia7481@gmail.com</t>
  </si>
  <si>
    <t>090814100134</t>
  </si>
  <si>
    <t xml:space="preserve">SMK PENGKALAN </t>
  </si>
  <si>
    <t>ainulridamia@gmail.com</t>
  </si>
  <si>
    <t>090515080516</t>
  </si>
  <si>
    <t>SMK Pengkalan</t>
  </si>
  <si>
    <t>Halagel</t>
  </si>
  <si>
    <t>aliesyahanna@gmail.com</t>
  </si>
  <si>
    <t>090624080398</t>
  </si>
  <si>
    <t>ahmds0lhnn@gmail.com</t>
  </si>
  <si>
    <t>080904-08-1783</t>
  </si>
  <si>
    <t>Lelaki / Male</t>
  </si>
  <si>
    <t>Darlie</t>
  </si>
  <si>
    <t>-</t>
  </si>
  <si>
    <t>mafif0812@gmail.com</t>
  </si>
  <si>
    <t>080812080329</t>
  </si>
  <si>
    <t>Apabila saya ingat / When I remember</t>
  </si>
  <si>
    <t>COLGATE</t>
  </si>
  <si>
    <t>TIADA</t>
  </si>
  <si>
    <t>Beberapa hari seminggu / Several days a week</t>
  </si>
  <si>
    <t>qasehdanisha091@gmail.com</t>
  </si>
  <si>
    <t>090321080120</t>
  </si>
  <si>
    <t>Smk Pengkalan</t>
  </si>
  <si>
    <t>arsyadaiezad@gmail.com</t>
  </si>
  <si>
    <t>081113130635</t>
  </si>
  <si>
    <t xml:space="preserve">Smk pengkalan </t>
  </si>
  <si>
    <t>nrlyana.myr09@gmail.com</t>
  </si>
  <si>
    <t>09116080070</t>
  </si>
  <si>
    <t>g&amp;h @Amway</t>
  </si>
  <si>
    <t>Tidak minum minuman berkarbonat / Do not take carbonated drinks</t>
  </si>
  <si>
    <t>norsyamirah04@gmail.com</t>
  </si>
  <si>
    <t>090420120044</t>
  </si>
  <si>
    <t>izatulhaifa71@gmail.com</t>
  </si>
  <si>
    <t>090509080704</t>
  </si>
  <si>
    <t>Mukmin</t>
  </si>
  <si>
    <t>nurauni091110@gmail.com</t>
  </si>
  <si>
    <t>091110021010</t>
  </si>
  <si>
    <t>moneyshiwww@gmail.com</t>
  </si>
  <si>
    <t>090926080406</t>
  </si>
  <si>
    <t>FRESH AND WHITE</t>
  </si>
  <si>
    <t>nurulfariha1109@gmail.com</t>
  </si>
  <si>
    <t>091123080634</t>
  </si>
  <si>
    <t>Tidak tahu / Dont know</t>
  </si>
  <si>
    <t>Tidak</t>
  </si>
  <si>
    <t>zahirah@gmail.con</t>
  </si>
  <si>
    <t>0906050800210</t>
  </si>
  <si>
    <t>aek6092@Yahoo.com.my</t>
  </si>
  <si>
    <t>090725070551</t>
  </si>
  <si>
    <t>Setiap kali selepas makan / Every time after meal</t>
  </si>
  <si>
    <t>udin27863@gmail.com</t>
  </si>
  <si>
    <t>090728081109</t>
  </si>
  <si>
    <t>Lebih dari 4 kali / More than 4 times</t>
  </si>
  <si>
    <t>aaqilazim@gmail.com</t>
  </si>
  <si>
    <t>090429080413</t>
  </si>
  <si>
    <t>ahmadaimanhakimsalman2009@gmail.com</t>
  </si>
  <si>
    <t>090420080345</t>
  </si>
  <si>
    <t>mdanial1010ismail@gmail.com</t>
  </si>
  <si>
    <t>091010080689</t>
  </si>
  <si>
    <t xml:space="preserve">smk pengkalan </t>
  </si>
  <si>
    <t>danishmuqry7@gmail.com</t>
  </si>
  <si>
    <t>090828080023</t>
  </si>
  <si>
    <t>SMK PRNGKALAN</t>
  </si>
  <si>
    <t>m-10372773@moe-dl.edu.my</t>
  </si>
  <si>
    <t>091216080721</t>
  </si>
  <si>
    <t>khlsnaufal@gmail.com</t>
  </si>
  <si>
    <t>091203080853</t>
  </si>
  <si>
    <t>Jarang / Rarely</t>
  </si>
  <si>
    <t>ahmadyusufpuat@gmail.com</t>
  </si>
  <si>
    <t>090520080019</t>
  </si>
  <si>
    <t>m-10606093@gmail.com</t>
  </si>
  <si>
    <t>091031080119</t>
  </si>
  <si>
    <t>muhamadazibbazli@gmail.com</t>
  </si>
  <si>
    <t>090408080369</t>
  </si>
  <si>
    <t>rafiqmokhtar@gmail.com</t>
  </si>
  <si>
    <t>0-90416080545</t>
  </si>
  <si>
    <t>hzzq@gmail.com.my</t>
  </si>
  <si>
    <t>090318080285</t>
  </si>
  <si>
    <t>SEKOLAH MENENGAH KEBANGSAAN PENGKALAN</t>
  </si>
  <si>
    <t>MUKMIN</t>
  </si>
  <si>
    <t>ftrhambali@gmail.com</t>
  </si>
  <si>
    <t>090925080471</t>
  </si>
  <si>
    <t>hariz090604@gmail.com</t>
  </si>
  <si>
    <t>090604080833</t>
  </si>
  <si>
    <t>Sekolah Menengah Kebangsaan Pengkalan</t>
  </si>
  <si>
    <t>Fresh</t>
  </si>
  <si>
    <t>mnuradam@gmail.com</t>
  </si>
  <si>
    <t>090705090117</t>
  </si>
  <si>
    <t>dh9060891@gmail.com</t>
  </si>
  <si>
    <t>091004020081</t>
  </si>
  <si>
    <t>Muimin</t>
  </si>
  <si>
    <t>insyirahafrina09@gmail.com</t>
  </si>
  <si>
    <t>090703080468</t>
  </si>
  <si>
    <t>m-10593075@moe-dl.edu.my</t>
  </si>
  <si>
    <t>090615080396</t>
  </si>
  <si>
    <t>no</t>
  </si>
  <si>
    <t>syazwanihakimah@gmail.com</t>
  </si>
  <si>
    <t>091106080632</t>
  </si>
  <si>
    <t>Mornings smile</t>
  </si>
  <si>
    <t>alyaa@gmail.com</t>
  </si>
  <si>
    <t>090718080532</t>
  </si>
  <si>
    <t>m-10498069@moe-dl.edu.my</t>
  </si>
  <si>
    <t>090707081118</t>
  </si>
  <si>
    <t>irisyaadriana@gmail.com</t>
  </si>
  <si>
    <t>091020080842</t>
  </si>
  <si>
    <t>Fresh white</t>
  </si>
  <si>
    <t>m-10543763@moe-dl.edu.my</t>
  </si>
  <si>
    <t>090811080318</t>
  </si>
  <si>
    <t>Sekolah kebangsaaan pengkalan</t>
  </si>
  <si>
    <t>Sensondye</t>
  </si>
  <si>
    <t>m-10581261@moe-dl.edu.my</t>
  </si>
  <si>
    <t>090109081038</t>
  </si>
  <si>
    <t>m-10490477@moe-dl.edu.my</t>
  </si>
  <si>
    <t>090801090248</t>
  </si>
  <si>
    <t>nrlsyifadania@gmail.com</t>
  </si>
  <si>
    <t>090814081332</t>
  </si>
  <si>
    <t>m-10497835@moe-dl.edu.my</t>
  </si>
  <si>
    <t>090624080240</t>
  </si>
  <si>
    <t>Dentific</t>
  </si>
  <si>
    <t>m-10497833@moe-dl.edu.my</t>
  </si>
  <si>
    <t>090309080304</t>
  </si>
  <si>
    <t xml:space="preserve">Colgate </t>
  </si>
  <si>
    <t>m-10562107@moe-dl.edu.my</t>
  </si>
  <si>
    <t>090414080322</t>
  </si>
  <si>
    <t>No</t>
  </si>
  <si>
    <t>m-10605778@moe-dl.edu.my</t>
  </si>
  <si>
    <t>091117080160</t>
  </si>
  <si>
    <t>m-10496791@moe-dl.edu.my</t>
  </si>
  <si>
    <t>091216080094</t>
  </si>
  <si>
    <t>Fresh White</t>
  </si>
  <si>
    <t>nuralyasani23@gmail.com</t>
  </si>
  <si>
    <t>090323080976</t>
  </si>
  <si>
    <t>m-10608865@moe-dl.edu.my</t>
  </si>
  <si>
    <t>090930080580</t>
  </si>
  <si>
    <t>Sekolah menengah kebangsaan pengkalan</t>
  </si>
  <si>
    <t>nurmiezatul@gmail.com</t>
  </si>
  <si>
    <t>081108080354</t>
  </si>
  <si>
    <t>qistinaa433@gmail.com</t>
  </si>
  <si>
    <t>080313020188</t>
  </si>
  <si>
    <t>fazreeqali008@gmail.com</t>
  </si>
  <si>
    <t>081207080579</t>
  </si>
  <si>
    <t>nurwadhihah@gmail.com</t>
  </si>
  <si>
    <t>080415080456</t>
  </si>
  <si>
    <t>aqilahhusna@gmail.com</t>
  </si>
  <si>
    <t>080206080214</t>
  </si>
  <si>
    <t>Sensodyne</t>
  </si>
  <si>
    <t>azrin4106@gmail.com</t>
  </si>
  <si>
    <t>080704080874</t>
  </si>
  <si>
    <t>azraawatif08@gmail.com</t>
  </si>
  <si>
    <t>080701020534</t>
  </si>
  <si>
    <t>Safi</t>
  </si>
  <si>
    <t>safrania26@gmail.com</t>
  </si>
  <si>
    <t>081026080924</t>
  </si>
  <si>
    <t>shamirahshasha@gmail.com</t>
  </si>
  <si>
    <t>081027100480</t>
  </si>
  <si>
    <t>bnursofia@gmail.com</t>
  </si>
  <si>
    <t>081224080714</t>
  </si>
  <si>
    <t>Pepsodent</t>
  </si>
  <si>
    <t>batrisyakarmila2@gmail.COM</t>
  </si>
  <si>
    <t>080615080602</t>
  </si>
  <si>
    <t>TIDAK</t>
  </si>
  <si>
    <t>adrianaalisha0810@gmail.com</t>
  </si>
  <si>
    <t>081012080472</t>
  </si>
  <si>
    <t xml:space="preserve">White </t>
  </si>
  <si>
    <t>cameliabatrisyia0@gmail.com</t>
  </si>
  <si>
    <t>080317080372</t>
  </si>
  <si>
    <t xml:space="preserve"> Colgate</t>
  </si>
  <si>
    <t>asmacarl8308@gmail.com</t>
  </si>
  <si>
    <t>080509102492</t>
  </si>
  <si>
    <t>1-8 hari sebulan / 1-8 days a month</t>
  </si>
  <si>
    <t>ainbatrisyia2812@gmail.com</t>
  </si>
  <si>
    <t>081228080084</t>
  </si>
  <si>
    <t>pepsodent</t>
  </si>
  <si>
    <t>nurainadamia@gmail.com</t>
  </si>
  <si>
    <t>080501080460</t>
  </si>
  <si>
    <t>Beberapa kali seminggu / A few times a week</t>
  </si>
  <si>
    <t>collgate</t>
  </si>
  <si>
    <t>tak</t>
  </si>
  <si>
    <t>qistinaimamhazaudin@gmail.com</t>
  </si>
  <si>
    <t>080128102042</t>
  </si>
  <si>
    <t>safiazman02@gmail.com</t>
  </si>
  <si>
    <t>081002081236</t>
  </si>
  <si>
    <t>nuralyabatrisyiamohdfadhil@gmail.com</t>
  </si>
  <si>
    <t>080106080516</t>
  </si>
  <si>
    <t>adawiyah8@gmail.com</t>
  </si>
  <si>
    <t>080514080232</t>
  </si>
  <si>
    <t>Colgade</t>
  </si>
  <si>
    <t>yogeshini@gmail.com</t>
  </si>
  <si>
    <t>080718081200</t>
  </si>
  <si>
    <t>Indian</t>
  </si>
  <si>
    <t>Golgate</t>
  </si>
  <si>
    <t>ainianuar@gmail.com</t>
  </si>
  <si>
    <t>080518080942</t>
  </si>
  <si>
    <t>tidak</t>
  </si>
  <si>
    <t>nurirnabila@gmail.com</t>
  </si>
  <si>
    <t>080229080460</t>
  </si>
  <si>
    <t>Pepsoden</t>
  </si>
  <si>
    <t>islamishraf315@gmail.com</t>
  </si>
  <si>
    <t>080610080507</t>
  </si>
  <si>
    <t>meorhazim02@gmail.com</t>
  </si>
  <si>
    <t>080823080527</t>
  </si>
  <si>
    <t>etonihboss@gmail.com</t>
  </si>
  <si>
    <t>080823080463</t>
  </si>
  <si>
    <t>m-9421367@moe-dl.edu.my</t>
  </si>
  <si>
    <t>080404080426</t>
  </si>
  <si>
    <t>luqmanalhakimmohdfuad@gmail.com</t>
  </si>
  <si>
    <t>080326080147</t>
  </si>
  <si>
    <t>abdullah69azam@gmail.com</t>
  </si>
  <si>
    <t>080823081191</t>
  </si>
  <si>
    <t>naina22508@gmail.com</t>
  </si>
  <si>
    <t>080522080830</t>
  </si>
  <si>
    <t>thaqifhmd@gmail.com</t>
  </si>
  <si>
    <t>080115080059</t>
  </si>
  <si>
    <t>Colgate…</t>
  </si>
  <si>
    <t>fatrisha@gmail.com</t>
  </si>
  <si>
    <t>080521080222</t>
  </si>
  <si>
    <t>Anicun2057@g.mail</t>
  </si>
  <si>
    <t>080109080896</t>
  </si>
  <si>
    <t>safi</t>
  </si>
  <si>
    <t>nura30253@gmail.com</t>
  </si>
  <si>
    <t>080603080074</t>
  </si>
  <si>
    <t>huhuhaha120@gmail.com</t>
  </si>
  <si>
    <t>081101011727</t>
  </si>
  <si>
    <t>Ayunorayu7@gmail.com</t>
  </si>
  <si>
    <t>CA30312</t>
  </si>
  <si>
    <t>BAJAU</t>
  </si>
  <si>
    <t>ezarilhairie09@gmail.com</t>
  </si>
  <si>
    <t>090109080641</t>
  </si>
  <si>
    <t>SMK KG PASIR PUTEH</t>
  </si>
  <si>
    <t>mdazwafarhan@gmail.com</t>
  </si>
  <si>
    <t>090509080843</t>
  </si>
  <si>
    <t>adamaizi209@gmail.com</t>
  </si>
  <si>
    <t>090811080115</t>
  </si>
  <si>
    <t>SMK KAMPUNG PASIR PUTEH</t>
  </si>
  <si>
    <t>m-10387723@moe-dl.edu.my</t>
  </si>
  <si>
    <t>090426080039</t>
  </si>
  <si>
    <t>aqmaruliqhwanas29@gmail.com</t>
  </si>
  <si>
    <t>090710080677</t>
  </si>
  <si>
    <t>SMK KAMOUNG PASIR PUTEH</t>
  </si>
  <si>
    <t>izzatiamri151@gmail.com</t>
  </si>
  <si>
    <t>090115080816</t>
  </si>
  <si>
    <t>DARLIE</t>
  </si>
  <si>
    <t>qystinazarra@gmail.com</t>
  </si>
  <si>
    <t>091201080518</t>
  </si>
  <si>
    <t>Smk Kg Pasir Puteh</t>
  </si>
  <si>
    <t>Iskandar@gmail.com</t>
  </si>
  <si>
    <t>090715-08-0625</t>
  </si>
  <si>
    <t>SMK Kampong Pasir Puteh</t>
  </si>
  <si>
    <t>afnankhadijah09@gmail.com</t>
  </si>
  <si>
    <t>090705080162</t>
  </si>
  <si>
    <t>SMK KAMPONG PASIR PUTEH</t>
  </si>
  <si>
    <t>HALAGEL</t>
  </si>
  <si>
    <t>reenqstnaa@gmail.com</t>
  </si>
  <si>
    <t>091124080468</t>
  </si>
  <si>
    <t>najwazali@gmail.com</t>
  </si>
  <si>
    <t>090120080300</t>
  </si>
  <si>
    <t>SMK KG PASIR PUTIH</t>
  </si>
  <si>
    <t>aniainsyirah@gmail.com</t>
  </si>
  <si>
    <t>090105020780</t>
  </si>
  <si>
    <t>Qasehzahara@gmail.com</t>
  </si>
  <si>
    <t>090404080230</t>
  </si>
  <si>
    <t>nuralyanafisah4@gmail.com</t>
  </si>
  <si>
    <t>090325081032</t>
  </si>
  <si>
    <t>SEKOLAH MENENGAH KAMPONG PASIR PUTEH</t>
  </si>
  <si>
    <t>fresh white</t>
  </si>
  <si>
    <t>nrq4seh@gmail.com</t>
  </si>
  <si>
    <t>090217080526</t>
  </si>
  <si>
    <t>smk kampong pasir puteh</t>
  </si>
  <si>
    <t>mukmin</t>
  </si>
  <si>
    <t>hazwani.sulaiha@gmail.com</t>
  </si>
  <si>
    <t>091012080228</t>
  </si>
  <si>
    <t xml:space="preserve">SMK Kampung Pasir Puteh </t>
  </si>
  <si>
    <t>azyyatisyahirah@gmail.com</t>
  </si>
  <si>
    <t>090328080318</t>
  </si>
  <si>
    <t>daniabatrisyiazaini@gmail.com</t>
  </si>
  <si>
    <t>090418080258</t>
  </si>
  <si>
    <t xml:space="preserve">smk kampung pasir puteh </t>
  </si>
  <si>
    <t>nabilayasruddin09@gmail.com</t>
  </si>
  <si>
    <t>090810-08-1140</t>
  </si>
  <si>
    <t>SMK Kg. Pasir Puteh</t>
  </si>
  <si>
    <t>perush.0202@gmail.com</t>
  </si>
  <si>
    <t>080731081231</t>
  </si>
  <si>
    <t>SMK Kampung Pasir Puteh</t>
  </si>
  <si>
    <t>hafiezmahadi13@gmail.com</t>
  </si>
  <si>
    <t>090805080987</t>
  </si>
  <si>
    <t>SMK Kampong Pasir puteh</t>
  </si>
  <si>
    <t>Colget</t>
  </si>
  <si>
    <t>ainaafatinni@gmail.com</t>
  </si>
  <si>
    <t>090624080574</t>
  </si>
  <si>
    <t>Colgat</t>
  </si>
  <si>
    <t>anakayah9917@gmail.com</t>
  </si>
  <si>
    <t>080911090055</t>
  </si>
  <si>
    <t>Sekolah Menengah Kebangsaan Kampung Pasir Puteh</t>
  </si>
  <si>
    <t>frogman593@gmail.com</t>
  </si>
  <si>
    <t>080226101377</t>
  </si>
  <si>
    <t>akhilalhajakhilalhaj@gmail.com</t>
  </si>
  <si>
    <t>080113080143</t>
  </si>
  <si>
    <t xml:space="preserve">Sekolah menengah kampung pasir puteh </t>
  </si>
  <si>
    <t>muhammadhilmii@gmail.com</t>
  </si>
  <si>
    <t>081204082549</t>
  </si>
  <si>
    <t>coldget</t>
  </si>
  <si>
    <t>ya</t>
  </si>
  <si>
    <t>xiendelay@gmail.com</t>
  </si>
  <si>
    <t>080602080363</t>
  </si>
  <si>
    <t>Darlee</t>
  </si>
  <si>
    <t>3 batang</t>
  </si>
  <si>
    <t>Setiap hari / Everyday</t>
  </si>
  <si>
    <t>alfiesaffuan09@gmail.com</t>
  </si>
  <si>
    <t>081025-10-1965</t>
  </si>
  <si>
    <t xml:space="preserve">SMK KG Pasir Puteh </t>
  </si>
  <si>
    <t>syazanasofian0408@gmail.com</t>
  </si>
  <si>
    <t>080104080600</t>
  </si>
  <si>
    <t>Smk kampong pasir puteh</t>
  </si>
  <si>
    <t>afiqahaimiaffendy@gmail.com</t>
  </si>
  <si>
    <t>081208080490</t>
  </si>
  <si>
    <t>Smk Kampong Pasir Puteh</t>
  </si>
  <si>
    <t>rienhassya@gmail.com</t>
  </si>
  <si>
    <t>081205081308</t>
  </si>
  <si>
    <t xml:space="preserve">SMK KAMPONG PASIR PUTEH </t>
  </si>
  <si>
    <t>Nabihahshahrizal@gmail.com</t>
  </si>
  <si>
    <t>081227080680</t>
  </si>
  <si>
    <t>perempuan</t>
  </si>
  <si>
    <t>SMK KPP</t>
  </si>
  <si>
    <t>GOLGET</t>
  </si>
  <si>
    <t>YA</t>
  </si>
  <si>
    <t>nuratiqahazly2008@gmail.com</t>
  </si>
  <si>
    <t>081224080132</t>
  </si>
  <si>
    <t>hazimwadzir@gmail.com</t>
  </si>
  <si>
    <t>081209080433</t>
  </si>
  <si>
    <t>SMK KAMPONG PASIR PUTIH</t>
  </si>
  <si>
    <t>officialmuhd23@gmail.com</t>
  </si>
  <si>
    <t>080723030557</t>
  </si>
  <si>
    <t>smk kampung pasir puteh</t>
  </si>
  <si>
    <t>itfah3153@gmail.com</t>
  </si>
  <si>
    <t>080516081095</t>
  </si>
  <si>
    <t>zullhaiqall99@gmail.com</t>
  </si>
  <si>
    <t>080403080459</t>
  </si>
  <si>
    <t>Sekolah Kebangsaan Kampong Pasir Puteh</t>
  </si>
  <si>
    <t>khayrinamsyar@gmail.com</t>
  </si>
  <si>
    <t>080809080133</t>
  </si>
  <si>
    <t>nurhaziqah@gmail.com</t>
  </si>
  <si>
    <t>080613020454</t>
  </si>
  <si>
    <t>ARISSAD92@GMAIL.COM</t>
  </si>
  <si>
    <t>081028080098</t>
  </si>
  <si>
    <t>HIMALAYA</t>
  </si>
  <si>
    <t>munirah08moon@gmail.com</t>
  </si>
  <si>
    <t>080607101274</t>
  </si>
  <si>
    <t>Smk kampung pasir puteh</t>
  </si>
  <si>
    <t>nurul5217713@gmail.com</t>
  </si>
  <si>
    <t>080509080406</t>
  </si>
  <si>
    <t>tazmi007@yahoo.com.my</t>
  </si>
  <si>
    <t>080106080284</t>
  </si>
  <si>
    <t>smk kampung pasir putih ipoh</t>
  </si>
  <si>
    <t>Syazwaniazizan08@gmail.com</t>
  </si>
  <si>
    <t>081129080986</t>
  </si>
  <si>
    <t>Sekolah kebangsaan kampung pasir puteh</t>
  </si>
  <si>
    <t>nurulsyukrina@gmail.com</t>
  </si>
  <si>
    <t>080221080706</t>
  </si>
  <si>
    <t>ejack5060@gmail.com</t>
  </si>
  <si>
    <t>080619080095</t>
  </si>
  <si>
    <t>ri7976431@gmail.com</t>
  </si>
  <si>
    <t>080205080351</t>
  </si>
  <si>
    <t>Sekolah menengah kebangsaan kampung pasir puteh</t>
  </si>
  <si>
    <t>rafiqhanania@gmail.com</t>
  </si>
  <si>
    <t>080919080273</t>
  </si>
  <si>
    <t>fawwazsuhail95@gmail.com</t>
  </si>
  <si>
    <t>080913080555</t>
  </si>
  <si>
    <t>3 kali / 3 times</t>
  </si>
  <si>
    <t>zubairmansor50@gmail.com</t>
  </si>
  <si>
    <t>080411080555</t>
  </si>
  <si>
    <t xml:space="preserve">Colgate,HALAGEL </t>
  </si>
  <si>
    <t>imanmahathir@gmail.com</t>
  </si>
  <si>
    <t>080306080297</t>
  </si>
  <si>
    <t>SMK KG PASIR PUTEH,IPOH</t>
  </si>
  <si>
    <t>jmtj1007@gmail.com</t>
  </si>
  <si>
    <t>080629080099</t>
  </si>
  <si>
    <t>afiaafifaah2009@gmail.com</t>
  </si>
  <si>
    <t>090129081166</t>
  </si>
  <si>
    <t>alia@gmail.com</t>
  </si>
  <si>
    <t>090701080974</t>
  </si>
  <si>
    <t>MIZAQAZRYNA@GMAIL.COM</t>
  </si>
  <si>
    <t>091013080748</t>
  </si>
  <si>
    <t>adawiyah@gmail.com</t>
  </si>
  <si>
    <t>091018080544</t>
  </si>
  <si>
    <t>alisezrin12@gmail.com</t>
  </si>
  <si>
    <t>091111080418</t>
  </si>
  <si>
    <t xml:space="preserve">SMK KAMPONG PASIR PUTIH </t>
  </si>
  <si>
    <t>aqishptt08@gmail.com</t>
  </si>
  <si>
    <t>090804081144</t>
  </si>
  <si>
    <t>Smkkppi</t>
  </si>
  <si>
    <t>dahliafarhanabtmohdzaidi@gmail.com</t>
  </si>
  <si>
    <t>090504080190</t>
  </si>
  <si>
    <t>qhasifmadihah09@gmail.com</t>
  </si>
  <si>
    <t>091104080620</t>
  </si>
  <si>
    <t xml:space="preserve">Smk KAMPUNG PASIR PUTEH </t>
  </si>
  <si>
    <t xml:space="preserve">MURNI </t>
  </si>
  <si>
    <t>auniqaisarah260909@gmail.com</t>
  </si>
  <si>
    <t>090926080318</t>
  </si>
  <si>
    <t>arissazaridi@gmail.com</t>
  </si>
  <si>
    <t>090427080102</t>
  </si>
  <si>
    <t>SMK KAMPUNG PASIR PUTEH Ipoh</t>
  </si>
  <si>
    <t>AINANADHIRAH@gmail.com</t>
  </si>
  <si>
    <t>090424080238</t>
  </si>
  <si>
    <t>sekolah menengah kebangsaan kampung pasir puteh</t>
  </si>
  <si>
    <t>WAWAAZUAN65@GMAIL.COM</t>
  </si>
  <si>
    <t>091018080958</t>
  </si>
  <si>
    <t>SMKKPPI</t>
  </si>
  <si>
    <t>kaisarasofia4@gmail.com</t>
  </si>
  <si>
    <t>081028081058</t>
  </si>
  <si>
    <t>najihah0621@gmail.com</t>
  </si>
  <si>
    <t>080621080422</t>
  </si>
  <si>
    <t>khairinad81@gmail.com</t>
  </si>
  <si>
    <t>080726080066</t>
  </si>
  <si>
    <t>liyana6046@gmail.com</t>
  </si>
  <si>
    <t>081107100480</t>
  </si>
  <si>
    <t>atome</t>
  </si>
  <si>
    <t>sufina@gmail.com</t>
  </si>
  <si>
    <t>081106080940</t>
  </si>
  <si>
    <t>nursyifaqistina62@gmail.com</t>
  </si>
  <si>
    <t>080821081120</t>
  </si>
  <si>
    <t xml:space="preserve">SMK KG PASIR PUTEH </t>
  </si>
  <si>
    <t>Fresh and white</t>
  </si>
  <si>
    <t>arynsz20@gmail.com</t>
  </si>
  <si>
    <t>080820031252</t>
  </si>
  <si>
    <t>adawyyah.aizi@gmail.com</t>
  </si>
  <si>
    <t>080208080066</t>
  </si>
  <si>
    <t>SMK KG. PASIR PUTEH</t>
  </si>
  <si>
    <t>nuralyaliyana12@gmail.com</t>
  </si>
  <si>
    <t>080218080828</t>
  </si>
  <si>
    <t>Tak</t>
  </si>
  <si>
    <t>liyanasss08@gmail.com</t>
  </si>
  <si>
    <t>080701140480</t>
  </si>
  <si>
    <t>DARLI</t>
  </si>
  <si>
    <t>adibelyas007@gmail.com</t>
  </si>
  <si>
    <t>080304808429</t>
  </si>
  <si>
    <t>aimilmaliq@gmail.com</t>
  </si>
  <si>
    <t>080831081335</t>
  </si>
  <si>
    <t>Chinese</t>
  </si>
  <si>
    <t>Smk kanpong pasir putih</t>
  </si>
  <si>
    <t>aqilizwan24@gmail.com</t>
  </si>
  <si>
    <t>080228030381</t>
  </si>
  <si>
    <t>adibzaidi@gmail.com.my</t>
  </si>
  <si>
    <t>080418080363</t>
  </si>
  <si>
    <t>qashfeya@gmail.com</t>
  </si>
  <si>
    <t>081211080758</t>
  </si>
  <si>
    <t xml:space="preserve">SMK KAMPUNG PASIR PUTEH </t>
  </si>
  <si>
    <t>dhaniyahkauthar0407@gmail.com</t>
  </si>
  <si>
    <t>080704080284</t>
  </si>
  <si>
    <t>SMK Kg Pasir Puteh</t>
  </si>
  <si>
    <t>lanzura01@gmail.com</t>
  </si>
  <si>
    <t>080529080454</t>
  </si>
  <si>
    <t>SMK Kampunh Pasir Puteh</t>
  </si>
  <si>
    <t>Golged</t>
  </si>
  <si>
    <t>Naaina12345@gmail.com</t>
  </si>
  <si>
    <t>080705100830</t>
  </si>
  <si>
    <t>faizah.alias@gmail.com</t>
  </si>
  <si>
    <t>081221080292</t>
  </si>
  <si>
    <t xml:space="preserve">SMK Kampong Pasir Puteh </t>
  </si>
  <si>
    <t>qaisara@gmail.com</t>
  </si>
  <si>
    <t>080226080676</t>
  </si>
  <si>
    <t>smk kg pasir puteh</t>
  </si>
  <si>
    <t>uswahdhat@gmail.com</t>
  </si>
  <si>
    <t>080210080292</t>
  </si>
  <si>
    <t>SMK KAMPONG PASIR PUTEH IPOH PERAK</t>
  </si>
  <si>
    <t>yupieeyeyeye@gmail.com</t>
  </si>
  <si>
    <t>081228080252</t>
  </si>
  <si>
    <t>ainsazlin7@gmail.com</t>
  </si>
  <si>
    <t>080122086020</t>
  </si>
  <si>
    <t>Sekolah Menengah Kampong Pasir Puteh</t>
  </si>
  <si>
    <t xml:space="preserve">Colcagete </t>
  </si>
  <si>
    <t>asmasyahrul5@gmail.com</t>
  </si>
  <si>
    <t>081002081092</t>
  </si>
  <si>
    <t>SMK KAMPUNG PASIR PUTEH IPOH</t>
  </si>
  <si>
    <t>nurulshazliana08@gmail.com</t>
  </si>
  <si>
    <t>080924081246</t>
  </si>
  <si>
    <t>NURSYAZANANAZIFA@gmail.com</t>
  </si>
  <si>
    <t>080104080918</t>
  </si>
  <si>
    <t>SMK KG PASIR  PUTEH</t>
  </si>
  <si>
    <t>DENTIFIC</t>
  </si>
  <si>
    <t>nuralyaanuar0611@gmail.com</t>
  </si>
  <si>
    <t>081106080158</t>
  </si>
  <si>
    <t>nurainaqamarinatahrim@gmail.com</t>
  </si>
  <si>
    <t>080514080048</t>
  </si>
  <si>
    <t>nuralyaaliyana@gmail.com</t>
  </si>
  <si>
    <t>080311060100</t>
  </si>
  <si>
    <t>ainaa5161@gmail.com</t>
  </si>
  <si>
    <t>080223080400</t>
  </si>
  <si>
    <t>ellyqistina20@gmail.com</t>
  </si>
  <si>
    <t>080126080476</t>
  </si>
  <si>
    <t>norainnajwa@gmail.com</t>
  </si>
  <si>
    <t>080812050058</t>
  </si>
  <si>
    <t>fresh and white</t>
  </si>
  <si>
    <t>intanshakila@gmail.com</t>
  </si>
  <si>
    <t>080410081134</t>
  </si>
  <si>
    <t>Ariyana@gmail.com</t>
  </si>
  <si>
    <t>080828080454</t>
  </si>
  <si>
    <t xml:space="preserve">Collget </t>
  </si>
  <si>
    <t>ainiwani@gmail.com</t>
  </si>
  <si>
    <t>080524080156</t>
  </si>
  <si>
    <t>sekolah menengah kebangsaan kampong pasir puteh</t>
  </si>
  <si>
    <t>macam ii</t>
  </si>
  <si>
    <t>aishah@gmail.com</t>
  </si>
  <si>
    <t>081011081238</t>
  </si>
  <si>
    <t>sekolah menegah kebangsaan kampong pasir puteh</t>
  </si>
  <si>
    <t>nursyafiqah081119@email.com</t>
  </si>
  <si>
    <t>081119080958</t>
  </si>
  <si>
    <t>sitinurhazieka@gmail.com</t>
  </si>
  <si>
    <t>080914102066</t>
  </si>
  <si>
    <t>hayzeline@gmail.com</t>
  </si>
  <si>
    <t>080318080278</t>
  </si>
  <si>
    <t>jeivanatjei@gmail.com</t>
  </si>
  <si>
    <t>090418081031</t>
  </si>
  <si>
    <t>SMK Gunung Rapat</t>
  </si>
  <si>
    <t>colgate darlie</t>
  </si>
  <si>
    <t>tuanmuhammadrayyan@gmail.com</t>
  </si>
  <si>
    <t>090725080725</t>
  </si>
  <si>
    <t>Sekolah Menengah Kebangsaan Gunung Rapat</t>
  </si>
  <si>
    <t>muhammadimranimanm@gmail.com</t>
  </si>
  <si>
    <t>090118080619</t>
  </si>
  <si>
    <t>Jayyalaxman@gmail.com</t>
  </si>
  <si>
    <t>090418081023</t>
  </si>
  <si>
    <t>afifsyakirx@gmail.com</t>
  </si>
  <si>
    <t>090410081045</t>
  </si>
  <si>
    <t>muhdukasyah31@gmail.com</t>
  </si>
  <si>
    <t>090103080667</t>
  </si>
  <si>
    <t>SMK gunung rapat</t>
  </si>
  <si>
    <t xml:space="preserve">Fresh and white </t>
  </si>
  <si>
    <t>haoran090119@gmail.com</t>
  </si>
  <si>
    <t>090119080557</t>
  </si>
  <si>
    <t>SMK GUNUNG RAPAT</t>
  </si>
  <si>
    <t>aezzat.fauzan@gmail.com</t>
  </si>
  <si>
    <t>090613080157</t>
  </si>
  <si>
    <t xml:space="preserve">SMK Gunung Rapat </t>
  </si>
  <si>
    <t>Colgate/ Fresh &amp; white</t>
  </si>
  <si>
    <t>a.danish1205@gmail.com</t>
  </si>
  <si>
    <t>090512080203</t>
  </si>
  <si>
    <t>m-11554275@moe-dl.edu.my</t>
  </si>
  <si>
    <t>090428081123</t>
  </si>
  <si>
    <t>manojraaj@gmail.com</t>
  </si>
  <si>
    <t>090503080957</t>
  </si>
  <si>
    <t>adammuqri.mohdnoor@gmail.com</t>
  </si>
  <si>
    <t>090303030357</t>
  </si>
  <si>
    <t>sharifahaefia@gmail.com</t>
  </si>
  <si>
    <t>090903081158</t>
  </si>
  <si>
    <t>aflahnanii35@gmail.com</t>
  </si>
  <si>
    <t>090602080944</t>
  </si>
  <si>
    <t>smk gunung rapat</t>
  </si>
  <si>
    <t>khayraamanda8@gmail.com</t>
  </si>
  <si>
    <t>090312080364</t>
  </si>
  <si>
    <t>Smk Gunung Rapat</t>
  </si>
  <si>
    <t>m-10397071@moe-dl.edu.my</t>
  </si>
  <si>
    <t>091212080214</t>
  </si>
  <si>
    <t xml:space="preserve">Sekolah Menengah Kebangsaan Gunung Rapat </t>
  </si>
  <si>
    <t xml:space="preserve">Colgate toothpaste </t>
  </si>
  <si>
    <t>myasaradean.tariq@gmail.com</t>
  </si>
  <si>
    <t>090716080328</t>
  </si>
  <si>
    <t>firuzcomeii@gmail.com</t>
  </si>
  <si>
    <t>090312080604</t>
  </si>
  <si>
    <t>normaisara@gmail.com</t>
  </si>
  <si>
    <t>090813080434</t>
  </si>
  <si>
    <t>afrina.ea@gmail.com</t>
  </si>
  <si>
    <t>091007140134</t>
  </si>
  <si>
    <t>laiminhui2009@gmail.com</t>
  </si>
  <si>
    <t>090304080620</t>
  </si>
  <si>
    <t>aqilah09sofia@gmail.com</t>
  </si>
  <si>
    <t>090730140120</t>
  </si>
  <si>
    <t>Neem</t>
  </si>
  <si>
    <t>damia4lifer@gmail.com</t>
  </si>
  <si>
    <t>090612100240</t>
  </si>
  <si>
    <t>syedhariz2009@gmail.com</t>
  </si>
  <si>
    <t>091230080103</t>
  </si>
  <si>
    <t>zhijuntham@gmail.com</t>
  </si>
  <si>
    <t>091017080470</t>
  </si>
  <si>
    <t>ariffgaming610@gmail.com</t>
  </si>
  <si>
    <t>090308080775</t>
  </si>
  <si>
    <t>m-11554298@moe-dl.edu.my</t>
  </si>
  <si>
    <t>090428080972</t>
  </si>
  <si>
    <t>m-10655156@moe-dl-edu.my</t>
  </si>
  <si>
    <t>090402080157</t>
  </si>
  <si>
    <t>khaireennursyifa123@gmail.com</t>
  </si>
  <si>
    <t>090312080620</t>
  </si>
  <si>
    <t xml:space="preserve">SMK GUNUNG RAPAT </t>
  </si>
  <si>
    <t>m-10676300@moe-dl.edu.my</t>
  </si>
  <si>
    <t>090902080460</t>
  </si>
  <si>
    <t>m-10723125@moe-dl.edu.my</t>
  </si>
  <si>
    <t>090614080132</t>
  </si>
  <si>
    <t>diniyqistina2009@gmail.com</t>
  </si>
  <si>
    <t>091201100304</t>
  </si>
  <si>
    <t>syaheensyafiyah@gmail.com</t>
  </si>
  <si>
    <t>090618080172</t>
  </si>
  <si>
    <t>m-10571531@moe-dl.edu.my</t>
  </si>
  <si>
    <t>091014141119</t>
  </si>
  <si>
    <t>SMKGUNUNG RAPAT</t>
  </si>
  <si>
    <t>saiprasadrau14@gmail.com</t>
  </si>
  <si>
    <t>Lion(Strawberry)</t>
  </si>
  <si>
    <t>meor99019@gmail.com</t>
  </si>
  <si>
    <t>Colgate &amp; Sensodyne</t>
  </si>
  <si>
    <t>muhammadaqilsyafi@gmail.com</t>
  </si>
  <si>
    <t>Mu'min</t>
  </si>
  <si>
    <t>jadenjacejoel2010@gmail.com</t>
  </si>
  <si>
    <t>iqhmal@gmail.com</t>
  </si>
  <si>
    <t>m-11450969@moe-dl.edu.my</t>
  </si>
  <si>
    <t>pistaciogaming@gmail.com</t>
  </si>
  <si>
    <t>rayyanhaikal@gmail.com</t>
  </si>
  <si>
    <t>SEKOLAH MENENGAH KEBANGSAAN GUNUNG RAPAT</t>
  </si>
  <si>
    <t>riyadhzikry@gmail.com</t>
  </si>
  <si>
    <t>Malay, Chinese</t>
  </si>
  <si>
    <t>SEKOLAH MENENGAH GUNUNG RAPAT</t>
  </si>
  <si>
    <t>COLGALTE</t>
  </si>
  <si>
    <t>iqbaldanis23@gmail.com</t>
  </si>
  <si>
    <t>m-11342535@moe-dl.edu.my</t>
  </si>
  <si>
    <t>m-11513367@moe-dl.edu.my</t>
  </si>
  <si>
    <t>myaazra1305@gmail.com</t>
  </si>
  <si>
    <t>m-11451080@moe-dl.edu.my</t>
  </si>
  <si>
    <t>Smk gunung rapat</t>
  </si>
  <si>
    <t>m-11252517@moe-dl.edu.my</t>
  </si>
  <si>
    <t>m-11450850@moe-dl.edu.my</t>
  </si>
  <si>
    <t>m-11252192@m0e-dl.edu.my</t>
  </si>
  <si>
    <t>m-11252411@moe-dl.edu.my</t>
  </si>
  <si>
    <t>m-11451066@moe-edu.dl.my</t>
  </si>
  <si>
    <t>m-11359757@moe-dl.edu.my</t>
  </si>
  <si>
    <t>alyaumairah0501@gmail.com</t>
  </si>
  <si>
    <t>m-11052631@moe-dl.edu.my</t>
  </si>
  <si>
    <t>satyamogn10@gmail.com</t>
  </si>
  <si>
    <t>100705-08-0134</t>
  </si>
  <si>
    <t>COLAGATE</t>
  </si>
  <si>
    <t>hadimirza2206@gmail.com</t>
  </si>
  <si>
    <t>090622080677</t>
  </si>
  <si>
    <t>azmimzzn@gmail.com</t>
  </si>
  <si>
    <t>090531020505</t>
  </si>
  <si>
    <t>rakshen@gmail.com</t>
  </si>
  <si>
    <t>091114080309</t>
  </si>
  <si>
    <t>harrazmhzahrinor@gmail.com</t>
  </si>
  <si>
    <t>090904080165</t>
  </si>
  <si>
    <t xml:space="preserve">SEKOLAH MENENGAH KEBANGSAAN GUNUNG RAPAT </t>
  </si>
  <si>
    <t>alifmuzhafar2467@gmail.com</t>
  </si>
  <si>
    <t>090719080737</t>
  </si>
  <si>
    <t>khairul@gmail.com</t>
  </si>
  <si>
    <t>091106080325</t>
  </si>
  <si>
    <t>Irfan@gmail.com</t>
  </si>
  <si>
    <t>090109070195</t>
  </si>
  <si>
    <t>muhammadeezry@gmail.com</t>
  </si>
  <si>
    <t>090826080513</t>
  </si>
  <si>
    <t>hussainnsr0904@gmail.com</t>
  </si>
  <si>
    <t>090411080693</t>
  </si>
  <si>
    <t>Sekolah menengah kebangsaan gunung rapat</t>
  </si>
  <si>
    <t>hassannsr7072@gmail.com</t>
  </si>
  <si>
    <t>090411080685</t>
  </si>
  <si>
    <t>muhammadmuizz@gmail.com</t>
  </si>
  <si>
    <t>090731080457</t>
  </si>
  <si>
    <t>muhdirfan@gmail.com</t>
  </si>
  <si>
    <t>090129080403</t>
  </si>
  <si>
    <t>aqifdarwisy@gmail.com</t>
  </si>
  <si>
    <t>090430080285</t>
  </si>
  <si>
    <t>pepsoden</t>
  </si>
  <si>
    <t>lifeofmandazizi@gmail.com</t>
  </si>
  <si>
    <t>091128080668</t>
  </si>
  <si>
    <t>nuralisa@gmail.com</t>
  </si>
  <si>
    <t>090117080908</t>
  </si>
  <si>
    <t>SMK Gunung rapat</t>
  </si>
  <si>
    <t>syakiy.hasrul@gmail.com</t>
  </si>
  <si>
    <t>090209080454</t>
  </si>
  <si>
    <t>isabellaleka2@gmail.com</t>
  </si>
  <si>
    <t>090814102754</t>
  </si>
  <si>
    <t>oyajihah@gmail.com</t>
  </si>
  <si>
    <t>090821080696</t>
  </si>
  <si>
    <t>ummiellysha@gmail.com</t>
  </si>
  <si>
    <t>091214081034</t>
  </si>
  <si>
    <t>azayani@gmail.com</t>
  </si>
  <si>
    <t>090511080754</t>
  </si>
  <si>
    <t>systema</t>
  </si>
  <si>
    <t>czz071@gmail.com</t>
  </si>
  <si>
    <t>090701080296</t>
  </si>
  <si>
    <t>Tidak pernah / Never</t>
  </si>
  <si>
    <t>rabiatul@gmail.com</t>
  </si>
  <si>
    <t>090723080916</t>
  </si>
  <si>
    <t>habriyah07@gmail.com</t>
  </si>
  <si>
    <t>080729080862</t>
  </si>
  <si>
    <t xml:space="preserve">Sensodyn </t>
  </si>
  <si>
    <t>ainainsyirah080911@gmail.com</t>
  </si>
  <si>
    <t>080911080922</t>
  </si>
  <si>
    <t>damiabatrisyiaaa08@gmail.com</t>
  </si>
  <si>
    <t>080419080234</t>
  </si>
  <si>
    <t>imannbatrisya08@gmail.com</t>
  </si>
  <si>
    <t>080110080324</t>
  </si>
  <si>
    <t>adaniadawiyah@gmail.com</t>
  </si>
  <si>
    <t>081219080816</t>
  </si>
  <si>
    <t>m-9355645@moe-dl.edu.my</t>
  </si>
  <si>
    <t>081021080618</t>
  </si>
  <si>
    <t>ameedanur@gmail.com</t>
  </si>
  <si>
    <t>080609080112</t>
  </si>
  <si>
    <t>orkid.kamrularifin@gmail.com</t>
  </si>
  <si>
    <t>080729080942</t>
  </si>
  <si>
    <t>afza4nas111@gmail.com</t>
  </si>
  <si>
    <t>081101080482</t>
  </si>
  <si>
    <t>wnalyanabilah0308@gmail.com</t>
  </si>
  <si>
    <t>080303030120</t>
  </si>
  <si>
    <t>saroje281071@gmail.com</t>
  </si>
  <si>
    <t>080819101698</t>
  </si>
  <si>
    <t>m-9353053@moe-dl.edu.my</t>
  </si>
  <si>
    <t>080526080520</t>
  </si>
  <si>
    <t xml:space="preserve">Melaleuca </t>
  </si>
  <si>
    <t>aisswaria080810@gmail.com</t>
  </si>
  <si>
    <t>080810080536</t>
  </si>
  <si>
    <t>mohamadizzamsyar@gmail.com</t>
  </si>
  <si>
    <t>080408080773</t>
  </si>
  <si>
    <t>Colgate's</t>
  </si>
  <si>
    <t>cheemei700710@gmail.com</t>
  </si>
  <si>
    <t>080925081045</t>
  </si>
  <si>
    <t>mrkhaicoolgamer@gmail.com</t>
  </si>
  <si>
    <t>080312080701</t>
  </si>
  <si>
    <t>t.thinakaran0803@gmail.com</t>
  </si>
  <si>
    <t>080326081449</t>
  </si>
  <si>
    <t>alifcahmi1012@gmail.com</t>
  </si>
  <si>
    <t>081210080051</t>
  </si>
  <si>
    <t>ahmadfahrinazizi@gmail.com</t>
  </si>
  <si>
    <t>080504130515</t>
  </si>
  <si>
    <t>Colgate and Darlie</t>
  </si>
  <si>
    <t>awalshamsol@gmail.com</t>
  </si>
  <si>
    <t>080715080685</t>
  </si>
  <si>
    <t>sidharrthkumar.jaya@gmail.com</t>
  </si>
  <si>
    <t>081111081331</t>
  </si>
  <si>
    <t>syahadahirsha@gmail.com</t>
  </si>
  <si>
    <t>080320080218</t>
  </si>
  <si>
    <t>anisadaniya2@gmail.com</t>
  </si>
  <si>
    <t>081126080614</t>
  </si>
  <si>
    <t>aqnm1453@gmail.com</t>
  </si>
  <si>
    <t>080214080791</t>
  </si>
  <si>
    <t>adammikha26@gmail.com</t>
  </si>
  <si>
    <t>080226080211</t>
  </si>
  <si>
    <t>afr.abdullahfahmi@gmail.com</t>
  </si>
  <si>
    <t>080201080629</t>
  </si>
  <si>
    <t>nwong0673@gmail.com</t>
  </si>
  <si>
    <t>080406080673</t>
  </si>
  <si>
    <t>jessiediaamond@gmail.com</t>
  </si>
  <si>
    <t>080216080496</t>
  </si>
  <si>
    <t>prxsxs@gmail.com</t>
  </si>
  <si>
    <t>080420160178</t>
  </si>
  <si>
    <t>andreaanthony55@gmail.com</t>
  </si>
  <si>
    <t>080801080702</t>
  </si>
  <si>
    <t>samuelwangziyan08@gmail.com</t>
  </si>
  <si>
    <t>080706080501</t>
  </si>
  <si>
    <t>diazahra2309@gmail.com</t>
  </si>
  <si>
    <t>090923080072</t>
  </si>
  <si>
    <t>SMK SERI AMPANG</t>
  </si>
  <si>
    <t>naylisorfina@gmail.com</t>
  </si>
  <si>
    <t>090128031028</t>
  </si>
  <si>
    <t>smk seri ampang</t>
  </si>
  <si>
    <t>mui'min</t>
  </si>
  <si>
    <t>m-10624615@moe-dl.edu.my</t>
  </si>
  <si>
    <t>090312140240</t>
  </si>
  <si>
    <t>khalishahdamia44@gmail.com</t>
  </si>
  <si>
    <t>090616081024</t>
  </si>
  <si>
    <t>muhammadfatehsaifullah@gmail.com</t>
  </si>
  <si>
    <t>090513080969</t>
  </si>
  <si>
    <t>Smk Seri Ampang</t>
  </si>
  <si>
    <t>mhafizmnazam@gmail.com</t>
  </si>
  <si>
    <t>090815100435</t>
  </si>
  <si>
    <t xml:space="preserve">Sekolah Menengah Kebangsaan SERI AMPANG </t>
  </si>
  <si>
    <t>abdullahhaazim2020@gmail.com</t>
  </si>
  <si>
    <t>090401020099</t>
  </si>
  <si>
    <t>Sekolah Menengah Kebangsaan Seri Ampang</t>
  </si>
  <si>
    <t>Colegate</t>
  </si>
  <si>
    <t>Amirinarfn@gmail.com</t>
  </si>
  <si>
    <t>090125080211</t>
  </si>
  <si>
    <t>syndyne</t>
  </si>
  <si>
    <t>miorirfan2209@gmail.com</t>
  </si>
  <si>
    <t>090922020027</t>
  </si>
  <si>
    <t>harrizizx@gmail.com</t>
  </si>
  <si>
    <t>090409080045</t>
  </si>
  <si>
    <t>SMK SERI Ampang</t>
  </si>
  <si>
    <t>ahmadimranahmadzaril@gmail.com</t>
  </si>
  <si>
    <t>090410080579</t>
  </si>
  <si>
    <t>SMK SEI AMPANG</t>
  </si>
  <si>
    <t>matucop217@gmail.com</t>
  </si>
  <si>
    <t>090915080611</t>
  </si>
  <si>
    <t>Colgate Optic White</t>
  </si>
  <si>
    <t>m-10449379@moe-dl.edu.my</t>
  </si>
  <si>
    <t>090903080497</t>
  </si>
  <si>
    <t>azimisyamil197@gmail.com</t>
  </si>
  <si>
    <t>090805080135</t>
  </si>
  <si>
    <t>mdarwisy100@gmail.com</t>
  </si>
  <si>
    <t>090723080115</t>
  </si>
  <si>
    <t>m-10291795@moe-dl.edu.my</t>
  </si>
  <si>
    <t>090216080081</t>
  </si>
  <si>
    <t xml:space="preserve">SMK SERI AMPANG </t>
  </si>
  <si>
    <t>m-10357998@moe-dl.edu.my</t>
  </si>
  <si>
    <t>090802081239</t>
  </si>
  <si>
    <t>haikalfarish607@gmail.com</t>
  </si>
  <si>
    <t>090916081181</t>
  </si>
  <si>
    <t>afhamhakimi@gmail.com</t>
  </si>
  <si>
    <t>090911130239</t>
  </si>
  <si>
    <t>adamdanielharris2007@gmail.com</t>
  </si>
  <si>
    <t>091214081149</t>
  </si>
  <si>
    <t>faqihahdayana972@gmail.com</t>
  </si>
  <si>
    <t>090224160110</t>
  </si>
  <si>
    <t>afzrinzaheen090718@gmail.com</t>
  </si>
  <si>
    <t>090718140224</t>
  </si>
  <si>
    <t>khasehqiswa94@gmail.com</t>
  </si>
  <si>
    <t>090623080468</t>
  </si>
  <si>
    <t>balqisqstina47@gmail.com</t>
  </si>
  <si>
    <t>090414080816</t>
  </si>
  <si>
    <t>farahainiq@gmail.com</t>
  </si>
  <si>
    <t>090910080700</t>
  </si>
  <si>
    <t>maryamrasyiqah@gmail.com</t>
  </si>
  <si>
    <t>090315080386</t>
  </si>
  <si>
    <t>SEKOLAH MENENGAH KEBANGSAAN SERI AMPANG</t>
  </si>
  <si>
    <t>shakiraazmane@gmail.com</t>
  </si>
  <si>
    <t>090304080946</t>
  </si>
  <si>
    <t>eidhameirzameidham@gmail.com</t>
  </si>
  <si>
    <t>090203110333</t>
  </si>
  <si>
    <t>serihannah09@gmail.com</t>
  </si>
  <si>
    <t>090503120402</t>
  </si>
  <si>
    <t>aliffalhakim09@gmai.com</t>
  </si>
  <si>
    <t>090307160095</t>
  </si>
  <si>
    <t>muhammadakhil2009@gmail.com</t>
  </si>
  <si>
    <t>090521080045</t>
  </si>
  <si>
    <t>Clogate</t>
  </si>
  <si>
    <t>yewming8282@gmail.com</t>
  </si>
  <si>
    <t>090418080565</t>
  </si>
  <si>
    <t>SMK Seri Ampang</t>
  </si>
  <si>
    <t>Securecontainprotect97@gmail.com</t>
  </si>
  <si>
    <t>081118080753</t>
  </si>
  <si>
    <t>smk seri amapng</t>
  </si>
  <si>
    <t>ennonwoonshaoing@gmail.com</t>
  </si>
  <si>
    <t>090827030075</t>
  </si>
  <si>
    <t>thecringeadom@gmail.com</t>
  </si>
  <si>
    <t>091120101989</t>
  </si>
  <si>
    <t>adamrayyan546316@gmail.com</t>
  </si>
  <si>
    <t>090922080943</t>
  </si>
  <si>
    <t>wannursyifa@gmail.com</t>
  </si>
  <si>
    <t>080611080488</t>
  </si>
  <si>
    <t>imanshah@gmail.com</t>
  </si>
  <si>
    <t>090329080133</t>
  </si>
  <si>
    <t>dhaniamaisara@gmail.com</t>
  </si>
  <si>
    <t>080422100080</t>
  </si>
  <si>
    <t>aaleesyaazmi08@gmail.com</t>
  </si>
  <si>
    <t>081128-08-0642</t>
  </si>
  <si>
    <t>SMK SERI AMPANG,IPOH</t>
  </si>
  <si>
    <t>nursufisyukri@gmail.com</t>
  </si>
  <si>
    <t>080530080590</t>
  </si>
  <si>
    <t>syirahhumayra@gmail.com</t>
  </si>
  <si>
    <t>080727080084</t>
  </si>
  <si>
    <t>wahyunyuha@gmail.com</t>
  </si>
  <si>
    <t>080209081108</t>
  </si>
  <si>
    <t>Amway</t>
  </si>
  <si>
    <t>m-9356156@moe-dl.edu.my</t>
  </si>
  <si>
    <t>081116080215</t>
  </si>
  <si>
    <t>cologate</t>
  </si>
  <si>
    <t>bot78bot@gmail.com</t>
  </si>
  <si>
    <t>080826080151</t>
  </si>
  <si>
    <t>nurmaysara777@gmail.com</t>
  </si>
  <si>
    <t>080710080424</t>
  </si>
  <si>
    <t>m-9353860@-dl.edu.my</t>
  </si>
  <si>
    <t>080821080427</t>
  </si>
  <si>
    <t>Smk seri ampang</t>
  </si>
  <si>
    <t>MuhdAqil@gmail.com</t>
  </si>
  <si>
    <t>080430080147</t>
  </si>
  <si>
    <t>Sufi</t>
  </si>
  <si>
    <t>nadianaadzrienna@gmail.com</t>
  </si>
  <si>
    <t>080304080680</t>
  </si>
  <si>
    <t>farhankhairil01@gmail.com</t>
  </si>
  <si>
    <t>090101080313</t>
  </si>
  <si>
    <t xml:space="preserve">colgate </t>
  </si>
  <si>
    <t>ainputriizzati@gmail.com</t>
  </si>
  <si>
    <t>081214080972</t>
  </si>
  <si>
    <t>Sekolah Menengah Seri Ampang</t>
  </si>
  <si>
    <t>sensodyne</t>
  </si>
  <si>
    <t>syakirahmnaz0808@gmail.com</t>
  </si>
  <si>
    <t>080928080558</t>
  </si>
  <si>
    <t>turgashinimahesan@gmail.com</t>
  </si>
  <si>
    <t>080820080222</t>
  </si>
  <si>
    <t>m-9672789@moe-dl.edu.my</t>
  </si>
  <si>
    <t>081230080892</t>
  </si>
  <si>
    <t>joeyee2008@gmail.com</t>
  </si>
  <si>
    <t>080804080230</t>
  </si>
  <si>
    <t>Oral B</t>
  </si>
  <si>
    <t>m-9398018@moe-dl.edu.my</t>
  </si>
  <si>
    <t>080525070216</t>
  </si>
  <si>
    <t>Chinese, Indian</t>
  </si>
  <si>
    <t>no smoke</t>
  </si>
  <si>
    <t>afifahnafisah38@gmail.com</t>
  </si>
  <si>
    <t>080617140592</t>
  </si>
  <si>
    <t>nicolechongzhiwei@gmail.com</t>
  </si>
  <si>
    <t>080816080676</t>
  </si>
  <si>
    <t>sensodive</t>
  </si>
  <si>
    <t>khadijahfouzi@gmail.com</t>
  </si>
  <si>
    <t>080811081178</t>
  </si>
  <si>
    <t>lotus</t>
  </si>
  <si>
    <t>NurFarisahAina@gmail.com</t>
  </si>
  <si>
    <t>080806080314</t>
  </si>
  <si>
    <t>hanisah@gmail.com</t>
  </si>
  <si>
    <t>080525080334</t>
  </si>
  <si>
    <t>Smk seri ampang,ipoh,perak</t>
  </si>
  <si>
    <t>ptridmia08@gmail.com</t>
  </si>
  <si>
    <t>080418081040</t>
  </si>
  <si>
    <t>ikuntnanacx@gmail.com</t>
  </si>
  <si>
    <t>081018-10-0198</t>
  </si>
  <si>
    <t xml:space="preserve">SMK SERI AMPANG, Ipoh </t>
  </si>
  <si>
    <t>aqilamdibrhm@gmail.com</t>
  </si>
  <si>
    <t>080816080350</t>
  </si>
  <si>
    <t>Nurhaniyyah@gmail.com</t>
  </si>
  <si>
    <t>080920081222</t>
  </si>
  <si>
    <t>rayyanazizul08@gmail.com</t>
  </si>
  <si>
    <t>080920080457</t>
  </si>
  <si>
    <t>nurkhairunnisa@gmail.com</t>
  </si>
  <si>
    <t>080430080892</t>
  </si>
  <si>
    <t>uzmaler54@gmail.com</t>
  </si>
  <si>
    <t>080904080406</t>
  </si>
  <si>
    <t>qistinalee0818@gmail.com</t>
  </si>
  <si>
    <t>080818080768</t>
  </si>
  <si>
    <t>m-10657086@moe-dl.edu.my</t>
  </si>
  <si>
    <t>090418010161</t>
  </si>
  <si>
    <t xml:space="preserve">Sekolah Menengah Kebangsaan Seri Ampang </t>
  </si>
  <si>
    <t>Tak tahu</t>
  </si>
  <si>
    <t>m-10656860@moe-dl.edu.my</t>
  </si>
  <si>
    <t>090426080469</t>
  </si>
  <si>
    <t>m-10657471@moe-dl.my</t>
  </si>
  <si>
    <t>090313080403</t>
  </si>
  <si>
    <t>oppoa570406@gmail.com</t>
  </si>
  <si>
    <t>081125-14-0849</t>
  </si>
  <si>
    <t>zhonghaochai6@gmail.com</t>
  </si>
  <si>
    <t>090624140047</t>
  </si>
  <si>
    <t>pravint757@gmail.com</t>
  </si>
  <si>
    <t>080514080507</t>
  </si>
  <si>
    <t>nasuhanur609@gmail.com</t>
  </si>
  <si>
    <t>080813080910</t>
  </si>
  <si>
    <t>puterinurafzabatrisyia@gmail.com</t>
  </si>
  <si>
    <t>081204080530</t>
  </si>
  <si>
    <t>jordankhor40@gmail.com</t>
  </si>
  <si>
    <t>080315080723</t>
  </si>
  <si>
    <t>blackborder1234@gmail.com</t>
  </si>
  <si>
    <t>080124080413</t>
  </si>
  <si>
    <t>sitiaisyah@gmail.com</t>
  </si>
  <si>
    <t>080306080940</t>
  </si>
  <si>
    <t>thxxian@gmail.com</t>
  </si>
  <si>
    <t>080704080567</t>
  </si>
  <si>
    <t>adikmia0405@gmail.com</t>
  </si>
  <si>
    <t>080504080888</t>
  </si>
  <si>
    <t xml:space="preserve">Smk Seri Ampang </t>
  </si>
  <si>
    <t>nurbadrishahalya@gmail.com</t>
  </si>
  <si>
    <t>080819080778</t>
  </si>
  <si>
    <t>snigdha2223@gmail.com</t>
  </si>
  <si>
    <t>080723081020</t>
  </si>
  <si>
    <t>abotohataro79@gmail.com</t>
  </si>
  <si>
    <t>081005080909</t>
  </si>
  <si>
    <t>m-9392034@moe-dl.edu.my</t>
  </si>
  <si>
    <t>080917081141</t>
  </si>
  <si>
    <t>hadifizz0301@gmail.com</t>
  </si>
  <si>
    <t>080103 08 0123</t>
  </si>
  <si>
    <t>.</t>
  </si>
  <si>
    <t>puteriwanainurmaisarah@gmail.com</t>
  </si>
  <si>
    <t>080822081034</t>
  </si>
  <si>
    <t xml:space="preserve">SEKOLAH MENENGAH KEBANGSAAN SERI AMPANG </t>
  </si>
  <si>
    <t>ztea68649@gmail.com</t>
  </si>
  <si>
    <t>081108080733</t>
  </si>
  <si>
    <t>SENSODYNE</t>
  </si>
  <si>
    <t>sakinahsyuadah52@gmail.com</t>
  </si>
  <si>
    <t>080706020058</t>
  </si>
  <si>
    <t>esya150808@gmail.com</t>
  </si>
  <si>
    <t>080815080148</t>
  </si>
  <si>
    <t>aryanamaisarah@gmail.com</t>
  </si>
  <si>
    <t>081228080850</t>
  </si>
  <si>
    <t>SMK SERI AMPANG IPOH PERAK</t>
  </si>
  <si>
    <t>joshuwaulhaq@gmail.com</t>
  </si>
  <si>
    <t>080729080969</t>
  </si>
  <si>
    <t>Akeemnabil@gmail.com</t>
  </si>
  <si>
    <t>080720081033</t>
  </si>
  <si>
    <t>8-14 hari sebulan / 8-14 days a month</t>
  </si>
  <si>
    <t>airilriezman2021@gmail.com</t>
  </si>
  <si>
    <t>080830080541</t>
  </si>
  <si>
    <t xml:space="preserve">SMK SERI AMPANG IPOH PERAK </t>
  </si>
  <si>
    <t>muhddmuizzuddin2903@gmail.com</t>
  </si>
  <si>
    <t>080324080813</t>
  </si>
  <si>
    <t>tuahaiman123r@gmail.com</t>
  </si>
  <si>
    <t>080407110037</t>
  </si>
  <si>
    <t>alamin13231336@gmail.com</t>
  </si>
  <si>
    <t>081125080671</t>
  </si>
  <si>
    <t>syahirnezam@gmail.com</t>
  </si>
  <si>
    <t>080410080481</t>
  </si>
  <si>
    <t>syahmi.mr08@gmail.com</t>
  </si>
  <si>
    <t>081013140019</t>
  </si>
  <si>
    <t>akifdanish74@gmail.com</t>
  </si>
  <si>
    <t>081121080279</t>
  </si>
  <si>
    <t>om318162@gmail.com</t>
  </si>
  <si>
    <t>080501080727</t>
  </si>
  <si>
    <t>miorzz02@gmail.com</t>
  </si>
  <si>
    <t>080812080425</t>
  </si>
  <si>
    <t>hanson04082008@gmail.com</t>
  </si>
  <si>
    <t>080409070753</t>
  </si>
  <si>
    <t xml:space="preserve">Darlie </t>
  </si>
  <si>
    <t>y4km11z@gmail.com</t>
  </si>
  <si>
    <t>080724080759</t>
  </si>
  <si>
    <t>cheenphangling@gmail.com</t>
  </si>
  <si>
    <t>080407080405</t>
  </si>
  <si>
    <t>ilhamwafiy08@gmail.com</t>
  </si>
  <si>
    <t>080216080031</t>
  </si>
  <si>
    <t>s2101928@siswa.um.edu.my</t>
  </si>
  <si>
    <t>09062408574</t>
  </si>
  <si>
    <t>0801220620</t>
  </si>
  <si>
    <t>0808120058</t>
  </si>
  <si>
    <t>No Fill</t>
  </si>
  <si>
    <t>Yellow</t>
  </si>
  <si>
    <t>Baby Blue</t>
  </si>
  <si>
    <t>Cream</t>
  </si>
  <si>
    <t>Master</t>
  </si>
  <si>
    <t>Tabsheets</t>
  </si>
  <si>
    <t>Discrepancy</t>
  </si>
  <si>
    <t>Red, deleted</t>
  </si>
  <si>
    <t>Ok</t>
  </si>
  <si>
    <t>Sekolah School (Cleansed)</t>
  </si>
  <si>
    <t>Yellow, deleted</t>
  </si>
  <si>
    <t>Column Labels</t>
  </si>
  <si>
    <t>Grand Total</t>
  </si>
  <si>
    <t>Row Labels</t>
  </si>
  <si>
    <t>Count of Timestamp</t>
  </si>
  <si>
    <t>Yes</t>
  </si>
  <si>
    <t>Analysis</t>
  </si>
  <si>
    <t>Column1</t>
  </si>
  <si>
    <t>second</t>
  </si>
  <si>
    <t>first</t>
  </si>
  <si>
    <t>Knowledge Score</t>
  </si>
  <si>
    <t>Attitude Score</t>
  </si>
  <si>
    <t>Behaviour Score</t>
  </si>
  <si>
    <t>Urban</t>
  </si>
  <si>
    <t>Urban vs Rural</t>
  </si>
  <si>
    <t>Sekolah</t>
  </si>
  <si>
    <t>Intervention vs. Controlled</t>
  </si>
  <si>
    <t>Rural</t>
  </si>
  <si>
    <t>Intervention Group (IG)</t>
  </si>
  <si>
    <t>Controlled Group (CG)</t>
  </si>
  <si>
    <t>Intervention vs Controlled</t>
  </si>
  <si>
    <t>Average of Knowledge Score</t>
  </si>
  <si>
    <t>Average of Attitude Score</t>
  </si>
  <si>
    <t>Domain</t>
  </si>
  <si>
    <t>Retest</t>
  </si>
  <si>
    <t>Original</t>
  </si>
  <si>
    <t>Final Formula</t>
  </si>
  <si>
    <t>Check</t>
  </si>
  <si>
    <t>To Analyze</t>
  </si>
  <si>
    <t>Himalaya</t>
  </si>
  <si>
    <t>mu'min</t>
  </si>
  <si>
    <t xml:space="preserve">Sometimes, when necessary </t>
  </si>
  <si>
    <t>Colgate optic white</t>
  </si>
  <si>
    <t>consistency</t>
  </si>
  <si>
    <t xml:space="preserve">Colcate Whitening </t>
  </si>
  <si>
    <r>
      <rPr>
        <b/>
        <sz val="10"/>
        <color rgb="FF000000"/>
        <rFont val="Arial"/>
        <family val="2"/>
        <scheme val="minor"/>
      </rPr>
      <t>Knowledge</t>
    </r>
    <r>
      <rPr>
        <sz val="10"/>
        <color rgb="FF000000"/>
        <rFont val="Arial"/>
        <family val="2"/>
        <scheme val="minor"/>
      </rPr>
      <t xml:space="preserve">
16</t>
    </r>
  </si>
  <si>
    <t>K1</t>
  </si>
  <si>
    <t>F</t>
  </si>
  <si>
    <t>IF([@K1]=XLOOKUP(A2,'Form Responses 1 (2)'!BD:BD,'Form Responses 1 (2)'!F:F,) = TRUE,1,0)</t>
  </si>
  <si>
    <t>yes</t>
  </si>
  <si>
    <t>F2</t>
  </si>
  <si>
    <t>IF(F2="Betul / True",2,IF(F2="Salah / False",1,IF(F2="Tidak tahu / Dont Know",1,"PLEASE CHECK")))</t>
  </si>
  <si>
    <t>K2</t>
  </si>
  <si>
    <t>IF(K2="Betul / True",2,IF(K2="Salah / False",1,IF(K2="Tidak tahu / Dont Know",1,"PLEASE CHECK")))</t>
  </si>
  <si>
    <t>G</t>
  </si>
  <si>
    <t>IF([@K2]=XLOOKUP(A2,'Form Responses 1 (2)'!BD:BD,'Form Responses 1 (2)'!G:G,) = TRUE,1,0)</t>
  </si>
  <si>
    <t>`=SUM(IF([@K1]=XLOOKUP(A2,'Form Responses 1 (2)'!BD:BD,'Form Responses 1 (2)'!F:F,) = TRUE,1,0),IF([@K2]=XLOOKUP(A2,'Form Responses 1 (2)'!BD:BD,'Form Responses 1 (2)'!G:G,) = TRUE,1,0),IF([@K3]=XLOOKUP(A2,'Form Responses 1 (2)'!BD:BD,'Form Responses 1 (2)'!H:H,) = TRUE,1,0),IF([@K4]=XLOOKUP(A2,'Form Responses 1 (2)'!BD:BD,'Form Responses 1 (2)'!I:I,) = TRUE,1,0),IF([@K5]=XLOOKUP(A2,'Form Responses 1 (2)'!BD:BD,'Form Responses 1 (2)'!J:J,) = TRUE,1,0),IF([@K6]=XLOOKUP(A2,'Form Responses 1 (2)'!BD:BD,'Form Responses 1 (2)'!K:K,) = TRUE,1,0),IF([@K7]=XLOOKUP(A2,'Form Responses 1 (2)'!BD:BD,'Form Responses 1 (2)'!L:L,) = TRUE,1,0),IF([@K8]=XLOOKUP(A2,'Form Responses 1 (2)'!BD:BD,'Form Responses 1 (2)'!M:M,) = TRUE,1,0),IF([@K9]=XLOOKUP(A2,'Form Responses 1 (2)'!BD:BD,'Form Responses 1 (2)'!N:N,) = TRUE,1,0),IF([@K10]=XLOOKUP(A2,'Form Responses 1 (2)'!BD:BD,'Form Responses 1 (2)'!O:O,) = TRUE,1,0),IF([@K11]=XLOOKUP(A2,'Form Responses 1 (2)'!BD:BD,'Form Responses 1 (2)'!P:P,) = TRUE,1,0),IF([@K12]=XLOOKUP(A2,'Form Responses 1 (2)'!BD:BD,'Form Responses 1 (2)'!Q:Q,) = TRUE,1,0),IF([@K13]=XLOOKUP(A2,'Form Responses 1 (2)'!BD:BD,'Form Responses 1 (2)'!R:R,) = TRUE,1,0),IF([@K14]=XLOOKUP(A2,'Form Responses 1 (2)'!BD:BD,'Form Responses 1 (2)'!S:S,) = TRUE,1,0),IF([@K15]=XLOOKUP(A2,'Form Responses 1 (2)'!BD:BD,'Form Responses 1 (2)'!T:T,) = TRUE,1,0),IF([@K16]=XLOOKUP(A2,'Form Responses 1 (2)'!BD:BD,'Form Responses 1 (2)'!U:U,) = TRUE,1,0))</t>
  </si>
  <si>
    <t>G2</t>
  </si>
  <si>
    <t>IF(G2="Betul / True",2,IF(G2="Salah / False",1,IF(G2="Tidak tahu / Dont Know",1,"PLEASE CHECK")))</t>
  </si>
  <si>
    <t>`=SUM(IF(F2="Betul / True",2,IF(F2="Salah / False",1,IF(F2="Tidak tahu / Dont Know",1,"PLEASE CHECK"))),IF(G2="Betul / True",2,IF(G2="Salah / False",1,IF(G2="Tidak tahu / Dont Know",1,"PLEASE CHECK"))),IF(H2="Betul / True",2,IF(H2="Salah / False",1,IF(H2="Tidak tahu / Dont Know",1,"PLEASE CHECK"))),IF(I2="Betul / True",1,IF(I2="Salah / False",2,IF(I2="Tidak tahu / Dont Know",2,"PLEASE CHECK"))),IF(J2="Betul / True",2,IF(J2="Salah / False",1,IF(J2="Tidak tahu / Dont Know",1,"PLEASE CHECK"))),IF(K2="Betul / True",2,IF(K2="Salah / False",1,IF(K2="Tidak tahu / Dont Know",1,"PLEASE CHECK"))),IF(L2="Betul / True",2,IF(L2="Salah / False",1,IF(L2="Tidak tahu / Dont Know",1,"PLEASE CHECK"))),IF(M2="Betul / True",2,IF(M2="Salah / False",1,IF(M2="Tidak tahu / Dont Know",1,"PLEASE CHECK"))),IF(N2="Betul / True",2,IF(N2="Salah / False",1,IF(N2="Tidak tahu / Dont Know",1,"PLEASE CHECK"))),IF(O2="Betul / True",2,IF(O2="Salah / False",1,IF(O2="Tidak tahu / Dont Know",1,"PLEASE CHECK"))),IF(P2="Betul / True",2,IF(P2="Salah / False",1,IF(P2="Tidak tahu / Dont Know",1,"PLEASE CHECK"))),IF(Q2="Betul / True",2,IF(Q2="Salah / False",1,IF(Q2="Tidak tahu / Dont Know",1,"PLEASE CHECK"))),IF(R2="Betul / True",2,IF(R2="Salah / False",1,IF(R2="Tidak tahu / Dont Know",1,"PLEASE CHECK"))),IF(S2="Betul / True",2,IF(S2="Salah / False",1,IF(S2="Tidak tahu / Dont Know",1,"PLEASE CHECK"))),IF(T2="Betul / True",2,IF(T2="Salah / False",1,IF(T2="Tidak tahu / Dont Know",1,"PLEASE CHECK"))),IF(U2="Betul / True",2,IF(U2="Salah / False",1,IF(U2="Tidak tahu / Dont Know",1,"PLEASE CHECK"))))</t>
  </si>
  <si>
    <t>L2</t>
  </si>
  <si>
    <t>IF(L2="Betul / True",2,IF(L2="Salah / False",1,IF(L2="Tidak tahu / Dont Know",1,"PLEASE CHECK")))</t>
  </si>
  <si>
    <t>`=SUM(IF(K2="Betul / True",2,IF(K2="Salah / False",1,IF(K2="Tidak tahu / Dont Know",1,"PLEASE CHECK"))),IF(L2="Betul / True",2,IF(L2="Salah / False",1,IF(L2="Tidak tahu / Dont Know",1,"PLEASE CHECK"))),IF(M2="Betul / True",2,IF(M2="Salah / False",1,IF(M2="Tidak tahu / Dont Know",1,"PLEASE CHECK"))),IF(N2="Betul / True",1,IF(N2="Salah / False",2,IF(N2="Tidak tahu / Dont Know",2,"PLEASE CHECK"))),IF(O2="Betul / True",2,IF(O2="Salah / False",1,IF(O2="Tidak tahu / Dont Know",1,"PLEASE CHECK"))),IF(P2="Betul / True",2,IF(P2="Salah / False",1,IF(P2="Tidak tahu / Dont Know",1,"PLEASE CHECK"))),IF(Q2="Betul / True",2,IF(Q2="Salah / False",1,IF(Q2="Tidak tahu / Dont Know",1,"PLEASE CHECK"))),IF(R2="Betul / True",2,IF(R2="Salah / False",1,IF(R2="Tidak tahu / Dont Know",1,"PLEASE CHECK"))),IF(S2="Betul / True",2,IF(S2="Salah / False",1,IF(S2="Tidak tahu / Dont Know",1,"PLEASE CHECK"))),IF(T2="Betul / True",2,IF(T2="Salah / False",1,IF(T2="Tidak tahu / Dont Know",1,"PLEASE CHECK"))),IF(U2="Betul / True",2,IF(U2="Salah / False",1,IF(U2="Tidak tahu / Dont Know",1,"PLEASE CHECK"))),IF(V2="Betul / True",2,IF(V2="Salah / False",1,IF(V2="Tidak tahu / Dont Know",1,"PLEASE CHECK"))),IF(W2="Betul / True",2,IF(W2="Salah / False",1,IF(W2="Tidak tahu / Dont Know",1,"PLEASE CHECK"))),IF(X2="Betul / True",2,IF(X2="Salah / False",1,IF(X2="Tidak tahu / Dont Know",1,"PLEASE CHECK"))),IF(Y2="Betul / True",2,IF(Y2="Salah / False",1,IF(Y2="Tidak tahu / Dont Know",1,"PLEASE CHECK"))),IF(Z2="Betul / True",2,IF(Z2="Salah / False",1,IF(Z2="Tidak tahu / Dont Know",1,"PLEASE CHECK"))))</t>
  </si>
  <si>
    <t>tak sedap</t>
  </si>
  <si>
    <t>K3</t>
  </si>
  <si>
    <t>H</t>
  </si>
  <si>
    <t>IF([@K3]=XLOOKUP(A2,'Form Responses 1 (2)'!BD:BD,'Form Responses 1 (2)'!H:H,) = TRUE,1,0)</t>
  </si>
  <si>
    <t>H2</t>
  </si>
  <si>
    <t>IF(H2="Betul / True",2,IF(H2="Salah / False",1,IF(H2="Tidak tahu / Dont Know",1,"PLEASE CHECK")))</t>
  </si>
  <si>
    <t>M2</t>
  </si>
  <si>
    <t>IF(M2="Betul / True",2,IF(M2="Salah / False",1,IF(M2="Tidak tahu / Dont Know",1,"PLEASE CHECK")))</t>
  </si>
  <si>
    <t>Colgate Charcoal</t>
  </si>
  <si>
    <t xml:space="preserve">10 batang </t>
  </si>
  <si>
    <t>K4</t>
  </si>
  <si>
    <t>I</t>
  </si>
  <si>
    <t>IF([@K4]=XLOOKUP(A2,'Form Responses 1 (2)'!BD:BD,'Form Responses 1 (2)'!I:I,) = TRUE,1,0)</t>
  </si>
  <si>
    <t>I2</t>
  </si>
  <si>
    <t>IF(I2="Betul / True",1,IF(I2="Salah / False",2,IF(I2="Tidak tahu / Dont Know",2,"PLEASE CHECK")))</t>
  </si>
  <si>
    <t>N2</t>
  </si>
  <si>
    <t>IF(N2="Betul / True",1,IF(N2="Salah / False",2,IF(N2="Tidak tahu / Dont Know",2,"PLEASE CHECK")))</t>
  </si>
  <si>
    <t xml:space="preserve">oral b </t>
  </si>
  <si>
    <t>10batang</t>
  </si>
  <si>
    <t>K5</t>
  </si>
  <si>
    <t>J</t>
  </si>
  <si>
    <t>IF([@K5]=XLOOKUP(A2,'Form Responses 1 (2)'!BD:BD,'Form Responses 1 (2)'!J:J,) = TRUE,1,0)</t>
  </si>
  <si>
    <t>J2</t>
  </si>
  <si>
    <t>IF(J2="Betul / True",2,IF(J2="Salah / False",1,IF(J2="Tidak tahu / Dont Know",1,"PLEASE CHECK")))</t>
  </si>
  <si>
    <t>O2</t>
  </si>
  <si>
    <t>IF(O2="Betul / True",2,IF(O2="Salah / False",1,IF(O2="Tidak tahu / Dont Know",1,"PLEASE CHECK")))</t>
  </si>
  <si>
    <t>K6</t>
  </si>
  <si>
    <t>K</t>
  </si>
  <si>
    <t>IF([@K6]=XLOOKUP(A2,'Form Responses 1 (2)'!BD:BD,'Form Responses 1 (2)'!K:K,) = TRUE,1,0)</t>
  </si>
  <si>
    <t>P2</t>
  </si>
  <si>
    <t>IF(P2="Betul / True",2,IF(P2="Salah / False",1,IF(P2="Tidak tahu / Dont Know",1,"PLEASE CHECK")))</t>
  </si>
  <si>
    <t>K7</t>
  </si>
  <si>
    <t>L</t>
  </si>
  <si>
    <t>IF([@K7]=XLOOKUP(A2,'Form Responses 1 (2)'!BD:BD,'Form Responses 1 (2)'!L:L,) = TRUE,1,0)</t>
  </si>
  <si>
    <t>Q2</t>
  </si>
  <si>
    <t>IF(Q2="Betul / True",2,IF(Q2="Salah / False",1,IF(Q2="Tidak tahu / Dont Know",1,"PLEASE CHECK")))</t>
  </si>
  <si>
    <t>Darlie and Colgate</t>
  </si>
  <si>
    <t>K8</t>
  </si>
  <si>
    <t>M</t>
  </si>
  <si>
    <t>IF([@K8]=XLOOKUP(A2,'Form Responses 1 (2)'!BD:BD,'Form Responses 1 (2)'!M:M,) = TRUE,1,0)</t>
  </si>
  <si>
    <t>R2</t>
  </si>
  <si>
    <t>IF(R2="Betul / True",2,IF(R2="Salah / False",1,IF(R2="Tidak tahu / Dont Know",1,"PLEASE CHECK")))</t>
  </si>
  <si>
    <t>Colgate Triple Action</t>
  </si>
  <si>
    <t>K9</t>
  </si>
  <si>
    <t>N</t>
  </si>
  <si>
    <t>IF([@K9]=XLOOKUP(A2,'Form Responses 1 (2)'!BD:BD,'Form Responses 1 (2)'!N:N,) = TRUE,1,0)</t>
  </si>
  <si>
    <t>IF(N2="Betul / True",2,IF(N2="Salah / False",1,IF(N2="Tidak tahu / Dont Know",1,"PLEASE CHECK")))</t>
  </si>
  <si>
    <t>S2</t>
  </si>
  <si>
    <t>IF(S2="Betul / True",2,IF(S2="Salah / False",1,IF(S2="Tidak tahu / Dont Know",1,"PLEASE CHECK")))</t>
  </si>
  <si>
    <t>Colgate — Kayu Sugi</t>
  </si>
  <si>
    <t>K10</t>
  </si>
  <si>
    <t>O</t>
  </si>
  <si>
    <t>IF([@K10]=XLOOKUP(A2,'Form Responses 1 (2)'!BD:BD,'Form Responses 1 (2)'!O:O,) = TRUE,1,0)</t>
  </si>
  <si>
    <t>T2</t>
  </si>
  <si>
    <t>IF(T2="Betul / True",2,IF(T2="Salah / False",1,IF(T2="Tidak tahu / Dont Know",1,"PLEASE CHECK")))</t>
  </si>
  <si>
    <t>sensodine</t>
  </si>
  <si>
    <t>K11</t>
  </si>
  <si>
    <t>P</t>
  </si>
  <si>
    <t>IF([@K11]=XLOOKUP(A2,'Form Responses 1 (2)'!BD:BD,'Form Responses 1 (2)'!P:P,) = TRUE,1,0)</t>
  </si>
  <si>
    <t>U2</t>
  </si>
  <si>
    <t>IF(U2="Betul / True",2,IF(U2="Salah / False",1,IF(U2="Tidak tahu / Dont Know",1,"PLEASE CHECK")))</t>
  </si>
  <si>
    <t>COLGATE WHITENING</t>
  </si>
  <si>
    <t>K12</t>
  </si>
  <si>
    <t>Q</t>
  </si>
  <si>
    <t>IF([@K12]=XLOOKUP(A2,'Form Responses 1 (2)'!BD:BD,'Form Responses 1 (2)'!Q:Q,) = TRUE,1,0)</t>
  </si>
  <si>
    <t>V2</t>
  </si>
  <si>
    <t>IF(V2="Betul / True",2,IF(V2="Salah / False",1,IF(V2="Tidak tahu / Dont Know",1,"PLEASE CHECK")))</t>
  </si>
  <si>
    <t>Fresh&amp;White</t>
  </si>
  <si>
    <t>K13</t>
  </si>
  <si>
    <t>R</t>
  </si>
  <si>
    <t>IF([@K13]=XLOOKUP(A2,'Form Responses 1 (2)'!BD:BD,'Form Responses 1 (2)'!R:R,) = TRUE,1,0)</t>
  </si>
  <si>
    <t>W2</t>
  </si>
  <si>
    <t>IF(W2="Betul / True",2,IF(W2="Salah / False",1,IF(W2="Tidak tahu / Dont Know",1,"PLEASE CHECK")))</t>
  </si>
  <si>
    <t>Colgate, fresh and white, dentific</t>
  </si>
  <si>
    <t>K14</t>
  </si>
  <si>
    <t>S</t>
  </si>
  <si>
    <t>IF([@K14]=XLOOKUP(A2,'Form Responses 1 (2)'!BD:BD,'Form Responses 1 (2)'!S:S,) = TRUE,1,0)</t>
  </si>
  <si>
    <t>X2</t>
  </si>
  <si>
    <t>IF(X2="Betul / True",2,IF(X2="Salah / False",1,IF(X2="Tidak tahu / Dont Know",1,"PLEASE CHECK")))</t>
  </si>
  <si>
    <t>Zaitun</t>
  </si>
  <si>
    <t>K15</t>
  </si>
  <si>
    <t>T</t>
  </si>
  <si>
    <t>IF([@K15]=XLOOKUP(A2,'Form Responses 1 (2)'!BD:BD,'Form Responses 1 (2)'!T:T,) = TRUE,1,0)</t>
  </si>
  <si>
    <t>Y2</t>
  </si>
  <si>
    <t>IF(Y2="Betul / True",2,IF(Y2="Salah / False",1,IF(Y2="Tidak tahu / Dont Know",1,"PLEASE CHECK")))</t>
  </si>
  <si>
    <t>coglate</t>
  </si>
  <si>
    <t>K16</t>
  </si>
  <si>
    <t>U</t>
  </si>
  <si>
    <t>IF([@K16]=XLOOKUP(A2,'Form Responses 1 (2)'!BD:BD,'Form Responses 1 (2)'!U:U,) = TRUE,1,0)</t>
  </si>
  <si>
    <t>Z2</t>
  </si>
  <si>
    <t>IF(Z2="Betul / True",2,IF(Z2="Salah / False",1,IF(Z2="Tidak tahu / Dont Know",1,"PLEASE CHECK")))</t>
  </si>
  <si>
    <t xml:space="preserve">Colgate, Darlie, Tak ingat jenama apa, safi, Mu'min (Paling latest), Sensodyne </t>
  </si>
  <si>
    <r>
      <rPr>
        <b/>
        <sz val="10"/>
        <color rgb="FF000000"/>
        <rFont val="Arial"/>
        <family val="2"/>
        <scheme val="minor"/>
      </rPr>
      <t>Attitude</t>
    </r>
    <r>
      <rPr>
        <sz val="10"/>
        <color rgb="FF000000"/>
        <rFont val="Arial"/>
        <family val="2"/>
        <scheme val="minor"/>
      </rPr>
      <t xml:space="preserve">
16</t>
    </r>
  </si>
  <si>
    <t>1a</t>
  </si>
  <si>
    <t>V</t>
  </si>
  <si>
    <t>IF([@1a]=XLOOKUP(A2,'Form Responses 1 (2)'!BD:BD,'Form Responses 1 (2)'!V:V,) = TRUE,1,0)</t>
  </si>
  <si>
    <t>IF(V2="Sangat setuju / Strongly agree",4,IF(V2="Setuju / Slightly agree",3,IF(V2="Tidak setuju / Slightly disagree",2,IF(V2="Sangat tidak setuju / Strongly disagree",1,"PLEASECHECK"))))</t>
  </si>
  <si>
    <t>AA2</t>
  </si>
  <si>
    <t>IF(AA2="Sangat setuju / Strongly agree",4,IF(AA2="Setuju / Slightly agree",3,IF(AA2="Tidak setuju / Slightly disagree",2,IF(AA2="Sangat tidak setuju / Strongly disagree",1,"PLEASECHECK"))))</t>
  </si>
  <si>
    <t>Colgate, Darlie</t>
  </si>
  <si>
    <t>1b</t>
  </si>
  <si>
    <t>W</t>
  </si>
  <si>
    <t>IF([@1b]=XLOOKUP(A2,'Form Responses 1 (2)'!BD:BD,'Form Responses 1 (2)'!W:W,) = TRUE,1,0)</t>
  </si>
  <si>
    <t>`=SUM(IF([@1a]=XLOOKUP(A2,'Form Responses 1 (2)'!BD:BD,'Form Responses 1 (2)'!V:V,) = TRUE,1,0),IF([@1b]=XLOOKUP(A2,'Form Responses 1 (2)'!BD:BD,'Form Responses 1 (2)'!W:W,) = TRUE,1,0),IF([@1c]=XLOOKUP(A2,'Form Responses 1 (2)'!BD:BD,'Form Responses 1 (2)'!X:X,) = TRUE,1,0),IF([@1d]=XLOOKUP(A2,'Form Responses 1 (2)'!BD:BD,'Form Responses 1 (2)'!Y:Y,) = TRUE,1,0),IF([@1e]=XLOOKUP(A2,'Form Responses 1 (2)'!BD:BD,'Form Responses 1 (2)'!Z:Z,) = TRUE,1,0),IF([@1f]=XLOOKUP(A2,'Form Responses 1 (2)'!BD:BD,'Form Responses 1 (2)'!AA:AA,) = TRUE,1,0),IF([@1g]=XLOOKUP(A2,'Form Responses 1 (2)'!BD:BD,'Form Responses 1 (2)'!AB:AB,) = TRUE,1,0),IF([@2a]=XLOOKUP(A2,'Form Responses 1 (2)'!BD:BD,'Form Responses 1 (2)'!AC:AC,) = TRUE,1,0),IF([@2b]=XLOOKUP(A2,'Form Responses 1 (2)'!BD:BD,'Form Responses 1 (2)'!AD:AD,) = TRUE,1,0),IF([@2c]=XLOOKUP(A2,'Form Responses 1 (2)'!BD:BD,'Form Responses 1 (2)'!AE:AE,) = TRUE,1,0),IF([@3a]=XLOOKUP(A2,'Form Responses 1 (2)'!BD:BD,'Form Responses 1 (2)'!AF:AF,) = TRUE,1,0),IF([@3b]=XLOOKUP(A2,'Form Responses 1 (2)'!BD:BD,'Form Responses 1 (2)'!AG:AG,) = TRUE,1,0),IF([@3c]=XLOOKUP(A2,'Form Responses 1 (2)'!BD:BD,'Form Responses 1 (2)'!AH:AH,) = TRUE,1,0),IF([@3d]=XLOOKUP(A2,'Form Responses 1 (2)'!BD:BD,'Form Responses 1 (2)'!AI:AI,) = TRUE,1,0),IF([@4a]=XLOOKUP(A2,'Form Responses 1 (2)'!BD:BD,'Form Responses 1 (2)'!AJ:AJ,) = TRUE,1,0),IF([@4b]=XLOOKUP(A2,'Form Responses 1 (2)'!BD:BD,'Form Responses 1 (2)'!AK:AK,) = TRUE,1,0))</t>
  </si>
  <si>
    <t>IF(W2="Sangat setuju / Strongly agree",4,IF(W2="Setuju / Slightly agree",3,IF(W2="Tidak setuju / Slightly disagree",2,IF(W2="Sangat tidak setuju / Strongly disagree",1,"PLEASECHECK"))))</t>
  </si>
  <si>
    <t>`=SUM(IF(V2="Sangat setuju / Strongly agree",4,IF(V2="Setuju / Slightly agree",3,IF(V2="Tidak setuju / Slightly disagree",2,IF(V2="Sangat tidak setuju / Strongly disagree",1,"PLEASECHECK")))),IF(W2="Sangat setuju / Strongly agree",4,IF(W2="Setuju / Slightly agree",3,IF(W2="Tidak setuju / Slightly disagree",2,IF(W2="Sangat tidak setuju / Strongly disagree",1,"PLEASECHECK")))),IF(X2="Sangat setuju / Strongly agree",4,IF(X2="Setuju / Slightly agree",3,IF(X2="Tidak setuju / Slightly disagree",2,IF(X2="Sangat tidak setuju / Strongly disagree",1,"PLEASECHECK")))),IF(Y2="Sangat setuju / Strongly agree",4,IF(Y2="Setuju / Slightly agree",3,IF(Y2="Tidak setuju / Slightly disagree",2,IF(Y2="Sangat tidak setuju / Strongly disagree",1,"PLEASECHECK")))),IF(Z2="Sangat setuju / Strongly agree",4,IF(Z2="Setuju / Slightly agree",3,IF(Z2="Tidak setuju / Slightly disagree",2,IF(Z2="Sangat tidak setuju / Strongly disagree",1,"PLEASECHECK")))),IF(AA2="Sangat setuju / Strongly agree",4,IF(AA2="Setuju / Slightly agree",3,IF(AA2="Tidak setuju / Slightly disagree",2,IF(AA2="Sangat tidak setuju / Strongly disagree",1,"PLEASECHECK")))),IF(AB2="Sangat setuju / Strongly agree",4,IF(AB2="Setuju / Slightly agree",3,IF(AB2="Tidak setuju / Slightly disagree",2,IF(AB2="Sangat tidak setuju / Strongly disagree",1,"PLEASECHECK")))),IF(AC2="Sangat setuju / Strongly agree",4,IF(AC2="Setuju / Slightly agree",3,IF(AC2="Tidak setuju / Slightly disagree",2,IF(AC2="Sangat tidak setuju / Strongly disagree",2,"PLEASECHECK")))),IF(AD2="Sangat setuju / Strongly agree",4,IF(AD2="Setuju / Slightly agree",3,IF(AD2="Tidak setuju / Slightly disagree",2,IF(AD2="Sangat tidak setuju / Strongly disagree",2,"PLEASECHECK")))),IF(AE2="Sangat setuju / Strongly agree",1,IF(AE2="Setuju / Slightly agree",2,IF(AE2="Tidak setuju / Slightly disagree",3,IF(AE2="Sangat tidak setuju / Strongly disagree",4,"PLEASECHECK")))),IF(AF2="Sangat setuju / Strongly agree",4,IF(AF2="Setuju / Slightly agree",3,IF(AF2="Tidak setuju / Slightly disagree",2,IF(AF2="Sangat tidak setuju / Strongly disagree",3,"PLEASECHECK")))),IF(AG2="Sangat setuju / Strongly agree",4,IF(AG2="Setuju / Slightly agree",3,IF(AG2="Tidak setuju / Slightly disagree",2,IF(AG2="Sangat tidak setuju / Strongly disagree",3,"PLEASECHECK")))),IF(AH2="Sangat setuju / Strongly agree",4,IF(AH2="Setuju / Slightly agree",3,IF(AH2="Tidak setuju / Slightly disagree",2,IF(AH2="Sangat tidak setuju / Strongly disagree",3,"PLEASECHECK")))),IF(AI2="Sangat setuju / Strongly agree",4,IF(AI2="Setuju / Slightly agree",3,IF(AI2="Tidak setuju / Slightly disagree",2,IF(AI2="Sangat tidak setuju / Strongly disagree",3,"PLEASECHECK")))),IF(AJ2="Sangat setuju / Strongly agree",4,IF(AJ2="Setuju / Slightly agree",3,IF(AJ2="Tidak setuju / Slightly disagree",2,IF(AJ2="Sangat tidak setuju / Strongly disagree",4,"PLEASECHECK")))),IF(AK2="Sangat setuju / Strongly agree",4,IF(AK2="Setuju / Slightly agree",3,IF(AK2="Tidak setuju / Slightly disagree",2,IF(AK2="Sangat tidak setuju / Strongly disagree",4,"PLEASECHECK")))))</t>
  </si>
  <si>
    <t>AB2</t>
  </si>
  <si>
    <t>IF(AB2="Sangat setuju / Strongly agree",4,IF(AB2="Setuju / Slightly agree",3,IF(AB2="Tidak setuju / Slightly disagree",2,IF(AB2="Sangat tidak setuju / Strongly disagree",1,"PLEASECHECK"))))</t>
  </si>
  <si>
    <t>`=SUM(IF(AA2="Sangat setuju / Strongly agree",4,IF(AA2="Setuju / Slightly agree",3,IF(AA2="Tidak setuju / Slightly disagree",2,IF(AA2="Sangat tidak setuju / Strongly disagree",1,"PLEASECHECK")))),IF(AB2="Sangat setuju / Strongly agree",4,IF(AB2="Setuju / Slightly agree",3,IF(AB2="Tidak setuju / Slightly disagree",2,IF(AB2="Sangat tidak setuju / Strongly disagree",1,"PLEASECHECK")))),IF(AC2="Sangat setuju / Strongly agree",4,IF(AC2="Setuju / Slightly agree",3,IF(AC2="Tidak setuju / Slightly disagree",2,IF(AC2="Sangat tidak setuju / Strongly disagree",1,"PLEASECHECK")))),IF(AD2="Sangat setuju / Strongly agree",4,IF(AD2="Setuju / Slightly agree",3,IF(AD2="Tidak setuju / Slightly disagree",2,IF(AD2="Sangat tidak setuju / Strongly disagree",1,"PLEASECHECK")))),IF(AE2="Sangat setuju / Strongly agree",4,IF(AE2="Setuju / Slightly agree",3,IF(AE2="Tidak setuju / Slightly disagree",2,IF(AE2="Sangat tidak setuju / Strongly disagree",1,"PLEASECHECK")))),IF(AF2="Sangat setuju / Strongly agree",4,IF(AF2="Setuju / Slightly agree",3,IF(AF2="Tidak setuju / Slightly disagree",2,IF(AF2="Sangat tidak setuju / Strongly disagree",1,"PLEASECHECK")))),IF(AG2="Sangat setuju / Strongly agree",4,IF(AG2="Setuju / Slightly agree",3,IF(AG2="Tidak setuju / Slightly disagree",2,IF(AG2="Sangat tidak setuju / Strongly disagree",1,"PLEASECHECK")))),IF(AH2="Sangat setuju / Strongly agree",4,IF(AH2="Setuju / Slightly agree",3,IF(AH2="Tidak setuju / Slightly disagree",2,IF(AH2="Sangat tidak setuju / Strongly disagree",1,"PLEASECHECK")))),IF(AI2="Sangat setuju / Strongly agree",4,IF(AI2="Setuju / Slightly agree",3,IF(AI2="Tidak setuju / Slightly disagree",2,IF(AI2="Sangat tidak setuju / Strongly disagree",1,"PLEASECHECK")))),IF(AJ2="Sangat setuju / Strongly agree",1,IF(AJ2="Setuju / Slightly agree",2,IF(AJ2="Tidak setuju / Slightly disagree",3,IF(AJ2="Sangat tidak setuju / Strongly disagree",4,"PLEASECHECK")))),IF(AK2="Sangat setuju / Strongly agree",4,IF(AK2="Setuju / Slightly agree",3,IF(AK2="Tidak setuju / Slightly disagree",2,IF(AK2="Sangat tidak setuju / Strongly disagree",1,"PLEASECHECK")))),IF(AL2="Sangat setuju / Strongly agree",4,IF(AL2="Setuju / Slightly agree",3,IF(AL2="Tidak setuju / Slightly disagree",2,IF(AL2="Sangat tidak setuju / Strongly disagree",1,"PLEASECHECK")))),IF(AM2="Sangat setuju / Strongly agree",4,IF(AM2="Setuju / Slightly agree",3,IF(AM2="Tidak setuju / Slightly disagree",2,IF(AM2="Sangat tidak setuju / Strongly disagree",1,"PLEASECHECK")))),IF(AN2="Sangat setuju / Strongly agree",4,IF(AN2="Setuju / Slightly agree",3,IF(AN2="Tidak setuju / Slightly disagree",2,IF(AN2="Sangat tidak setuju / Strongly disagree",1,"PLEASECHECK")))),IF(AO2="Sangat setuju / Strongly agree",4,IF(AO2="Setuju / Slightly agree",3,IF(AO2="Tidak setuju / Slightly disagree",2,IF(AO2="Sangat tidak setuju / Strongly disagree",1,"PLEASECHECK")))),IF(AP2="Sangat setuju / Strongly agree",4,IF(AP2="Setuju / Slightly agree",3,IF(AP2="Tidak setuju / Slightly disagree",2,IF(AP2="Sangat tidak setuju / Strongly disagree",1,"PLEASECHECK")))))</t>
  </si>
  <si>
    <t>colgate 11/10</t>
  </si>
  <si>
    <t>1c</t>
  </si>
  <si>
    <t>X</t>
  </si>
  <si>
    <t>IF([@1c]=XLOOKUP(A2,'Form Responses 1 (2)'!BD:BD,'Form Responses 1 (2)'!X:X,) = TRUE,1,0)</t>
  </si>
  <si>
    <t>IF(X2="Sangat setuju / Strongly agree",4,IF(X2="Setuju / Slightly agree",3,IF(X2="Tidak setuju / Slightly disagree",2,IF(X2="Sangat tidak setuju / Strongly disagree",1,"PLEASECHECK"))))</t>
  </si>
  <si>
    <t>AC2</t>
  </si>
  <si>
    <t>IF(AC2="Sangat setuju / Strongly agree",4,IF(AC2="Setuju / Slightly agree",3,IF(AC2="Tidak setuju / Slightly disagree",2,IF(AC2="Sangat tidak setuju / Strongly disagree",1,"PLEASECHECK"))))</t>
  </si>
  <si>
    <t>Halagel and Colgate</t>
  </si>
  <si>
    <t>1d</t>
  </si>
  <si>
    <t>Y</t>
  </si>
  <si>
    <t>IF([@1d]=XLOOKUP(A2,'Form Responses 1 (2)'!BD:BD,'Form Responses 1 (2)'!Y:Y,) = TRUE,1,0)</t>
  </si>
  <si>
    <t>IF(Y2="Sangat setuju / Strongly agree",4,IF(Y2="Setuju / Slightly agree",3,IF(Y2="Tidak setuju / Slightly disagree",2,IF(Y2="Sangat tidak setuju / Strongly disagree",1,"PLEASECHECK"))))</t>
  </si>
  <si>
    <t>AD2</t>
  </si>
  <si>
    <t>IF(AD2="Sangat setuju / Strongly agree",4,IF(AD2="Setuju / Slightly agree",3,IF(AD2="Tidak setuju / Slightly disagree",2,IF(AD2="Sangat tidak setuju / Strongly disagree",1,"PLEASECHECK"))))</t>
  </si>
  <si>
    <t>1e</t>
  </si>
  <si>
    <t>Z</t>
  </si>
  <si>
    <t>IF([@1e]=XLOOKUP(A2,'Form Responses 1 (2)'!BD:BD,'Form Responses 1 (2)'!Z:Z,) = TRUE,1,0)</t>
  </si>
  <si>
    <t>IF(Z2="Sangat setuju / Strongly agree",4,IF(Z2="Setuju / Slightly agree",3,IF(Z2="Tidak setuju / Slightly disagree",2,IF(Z2="Sangat tidak setuju / Strongly disagree",1,"PLEASECHECK"))))</t>
  </si>
  <si>
    <t>AE2</t>
  </si>
  <si>
    <t>IF(AE2="Sangat setuju / Strongly agree",4,IF(AE2="Setuju / Slightly agree",3,IF(AE2="Tidak setuju / Slightly disagree",2,IF(AE2="Sangat tidak setuju / Strongly disagree",1,"PLEASECHECK"))))</t>
  </si>
  <si>
    <t>1f</t>
  </si>
  <si>
    <t>AA</t>
  </si>
  <si>
    <t>IF([@1f]=XLOOKUP(A2,'Form Responses 1 (2)'!BD:BD,'Form Responses 1 (2)'!AA:AA,) = TRUE,1,0)</t>
  </si>
  <si>
    <t>AF2</t>
  </si>
  <si>
    <t>IF(AF2="Sangat setuju / Strongly agree",4,IF(AF2="Setuju / Slightly agree",3,IF(AF2="Tidak setuju / Slightly disagree",2,IF(AF2="Sangat tidak setuju / Strongly disagree",1,"PLEASECHECK"))))</t>
  </si>
  <si>
    <t>1g</t>
  </si>
  <si>
    <t>AB</t>
  </si>
  <si>
    <t>IF([@1g]=XLOOKUP(A2,'Form Responses 1 (2)'!BD:BD,'Form Responses 1 (2)'!AB:AB,) = TRUE,1,0)</t>
  </si>
  <si>
    <t>AG2</t>
  </si>
  <si>
    <t>IF(AG2="Sangat setuju / Strongly agree",4,IF(AG2="Setuju / Slightly agree",3,IF(AG2="Tidak setuju / Slightly disagree",2,IF(AG2="Sangat tidak setuju / Strongly disagree",1,"PLEASECHECK"))))</t>
  </si>
  <si>
    <t>2a</t>
  </si>
  <si>
    <t>AC</t>
  </si>
  <si>
    <t>IF([@2a]=XLOOKUP(A2,'Form Responses 1 (2)'!BD:BD,'Form Responses 1 (2)'!AC:AC,) = TRUE,1,0)</t>
  </si>
  <si>
    <t>IF(AC2="Sangat setuju / Strongly agree",4,IF(AC2="Setuju / Slightly agree",3,IF(AC2="Tidak setuju / Slightly disagree",2,IF(AC2="Sangat tidak setuju / Strongly disagree",2,"PLEASECHECK"))))</t>
  </si>
  <si>
    <t>AH2</t>
  </si>
  <si>
    <t>IF(AH2="Sangat setuju / Strongly agree",4,IF(AH2="Setuju / Slightly agree",3,IF(AH2="Tidak setuju / Slightly disagree",2,IF(AH2="Sangat tidak setuju / Strongly disagree",1,"PLEASECHECK"))))</t>
  </si>
  <si>
    <t>2b</t>
  </si>
  <si>
    <t>AD</t>
  </si>
  <si>
    <t>IF([@2b]=XLOOKUP(A2,'Form Responses 1 (2)'!BD:BD,'Form Responses 1 (2)'!AD:AD,) = TRUE,1,0)</t>
  </si>
  <si>
    <t>IF(AD2="Sangat setuju / Strongly agree",4,IF(AD2="Setuju / Slightly agree",3,IF(AD2="Tidak setuju / Slightly disagree",2,IF(AD2="Sangat tidak setuju / Strongly disagree",2,"PLEASECHECK"))))</t>
  </si>
  <si>
    <t>AI2</t>
  </si>
  <si>
    <t>IF(AI2="Sangat setuju / Strongly agree",4,IF(AI2="Setuju / Slightly agree",3,IF(AI2="Tidak setuju / Slightly disagree",2,IF(AI2="Sangat tidak setuju / Strongly disagree",1,"PLEASECHECK"))))</t>
  </si>
  <si>
    <t>2c</t>
  </si>
  <si>
    <t>AE</t>
  </si>
  <si>
    <t>IF([@2c]=XLOOKUP(A2,'Form Responses 1 (2)'!BD:BD,'Form Responses 1 (2)'!AE:AE,) = TRUE,1,0)</t>
  </si>
  <si>
    <t>IF(AE2="Sangat setuju / Strongly agree",1,IF(AE2="Setuju / Slightly agree",2,IF(AE2="Tidak setuju / Slightly disagree",3,IF(AE2="Sangat tidak setuju / Strongly disagree",4,"PLEASECHECK"))))</t>
  </si>
  <si>
    <t>AJ2</t>
  </si>
  <si>
    <t>IF(AJ2="Sangat setuju / Strongly agree",1,IF(AJ2="Setuju / Slightly agree",2,IF(AJ2="Tidak setuju / Slightly disagree",3,IF(AJ2="Sangat tidak setuju / Strongly disagree",4,"PLEASECHECK"))))</t>
  </si>
  <si>
    <t>3a</t>
  </si>
  <si>
    <t>AF</t>
  </si>
  <si>
    <t>IF([@3a]=XLOOKUP(A2,'Form Responses 1 (2)'!BD:BD,'Form Responses 1 (2)'!AF:AF,) = TRUE,1,0)</t>
  </si>
  <si>
    <t>IF(AF2="Sangat setuju / Strongly agree",4,IF(AF2="Setuju / Slightly agree",3,IF(AF2="Tidak setuju / Slightly disagree",2,IF(AF2="Sangat tidak setuju / Strongly disagree",3,"PLEASECHECK"))))</t>
  </si>
  <si>
    <t>AK2</t>
  </si>
  <si>
    <t>IF(AK2="Sangat setuju / Strongly agree",4,IF(AK2="Setuju / Slightly agree",3,IF(AK2="Tidak setuju / Slightly disagree",2,IF(AK2="Sangat tidak setuju / Strongly disagree",1,"PLEASECHECK"))))</t>
  </si>
  <si>
    <t>3b</t>
  </si>
  <si>
    <t>AG</t>
  </si>
  <si>
    <t>IF([@3b]=XLOOKUP(A2,'Form Responses 1 (2)'!BD:BD,'Form Responses 1 (2)'!AG:AG,) = TRUE,1,0)</t>
  </si>
  <si>
    <t>IF(AG2="Sangat setuju / Strongly agree",4,IF(AG2="Setuju / Slightly agree",3,IF(AG2="Tidak setuju / Slightly disagree",2,IF(AG2="Sangat tidak setuju / Strongly disagree",3,"PLEASECHECK"))))</t>
  </si>
  <si>
    <t>AL2</t>
  </si>
  <si>
    <t>IF(AL2="Sangat setuju / Strongly agree",4,IF(AL2="Setuju / Slightly agree",3,IF(AL2="Tidak setuju / Slightly disagree",2,IF(AL2="Sangat tidak setuju / Strongly disagree",1,"PLEASECHECK"))))</t>
  </si>
  <si>
    <t>3c</t>
  </si>
  <si>
    <t>AH</t>
  </si>
  <si>
    <t>IF([@3c]=XLOOKUP(A2,'Form Responses 1 (2)'!BD:BD,'Form Responses 1 (2)'!AH:AH,) = TRUE,1,0)</t>
  </si>
  <si>
    <t>IF(AH2="Sangat setuju / Strongly agree",4,IF(AH2="Setuju / Slightly agree",3,IF(AH2="Tidak setuju / Slightly disagree",2,IF(AH2="Sangat tidak setuju / Strongly disagree",3,"PLEASECHECK"))))</t>
  </si>
  <si>
    <t>AM2</t>
  </si>
  <si>
    <t>IF(AM2="Sangat setuju / Strongly agree",4,IF(AM2="Setuju / Slightly agree",3,IF(AM2="Tidak setuju / Slightly disagree",2,IF(AM2="Sangat tidak setuju / Strongly disagree",1,"PLEASECHECK"))))</t>
  </si>
  <si>
    <t>3d</t>
  </si>
  <si>
    <t>AI</t>
  </si>
  <si>
    <t>IF([@3d]=XLOOKUP(A2,'Form Responses 1 (2)'!BD:BD,'Form Responses 1 (2)'!AI:AI,) = TRUE,1,0)</t>
  </si>
  <si>
    <t>IF(AI2="Sangat setuju / Strongly agree",4,IF(AI2="Setuju / Slightly agree",3,IF(AI2="Tidak setuju / Slightly disagree",2,IF(AI2="Sangat tidak setuju / Strongly disagree",3,"PLEASECHECK"))))</t>
  </si>
  <si>
    <t>AN2</t>
  </si>
  <si>
    <t>IF(AN2="Sangat setuju / Strongly agree",4,IF(AN2="Setuju / Slightly agree",3,IF(AN2="Tidak setuju / Slightly disagree",2,IF(AN2="Sangat tidak setuju / Strongly disagree",1,"PLEASECHECK"))))</t>
  </si>
  <si>
    <t>4a</t>
  </si>
  <si>
    <t>AJ</t>
  </si>
  <si>
    <t>IF([@4a]=XLOOKUP(A2,'Form Responses 1 (2)'!BD:BD,'Form Responses 1 (2)'!AJ:AJ,) = TRUE,1,0)</t>
  </si>
  <si>
    <t>IF(AJ2="Sangat setuju / Strongly agree",4,IF(AJ2="Setuju / Slightly agree",3,IF(AJ2="Tidak setuju / Slightly disagree",2,IF(AJ2="Sangat tidak setuju / Strongly disagree",4,"PLEASECHECK"))))</t>
  </si>
  <si>
    <t>AO2</t>
  </si>
  <si>
    <t>IF(AO2="Sangat setuju / Strongly agree",4,IF(AO2="Setuju / Slightly agree",3,IF(AO2="Tidak setuju / Slightly disagree",2,IF(AO2="Sangat tidak setuju / Strongly disagree",1,"PLEASECHECK"))))</t>
  </si>
  <si>
    <t>4b</t>
  </si>
  <si>
    <t>AK</t>
  </si>
  <si>
    <t>IF([@4b]=XLOOKUP(A2,'Form Responses 1 (2)'!BD:BD,'Form Responses 1 (2)'!AK:AK,) = TRUE,1,0)</t>
  </si>
  <si>
    <t>IF(AK2="Sangat setuju / Strongly agree",4,IF(AK2="Setuju / Slightly agree",3,IF(AK2="Tidak setuju / Slightly disagree",2,IF(AK2="Sangat tidak setuju / Strongly disagree",4,"PLEASECHECK"))))</t>
  </si>
  <si>
    <t>AP2</t>
  </si>
  <si>
    <t>IF(AP2="Sangat setuju / Strongly agree",4,IF(AP2="Setuju / Slightly agree",3,IF(AP2="Tidak setuju / Slightly disagree",2,IF(AP2="Sangat tidak setuju / Strongly disagree",1,"PLEASECHECK"))))</t>
  </si>
  <si>
    <r>
      <rPr>
        <b/>
        <sz val="10"/>
        <color rgb="FF000000"/>
        <rFont val="Arial"/>
        <family val="2"/>
        <scheme val="minor"/>
      </rPr>
      <t>Behaviour</t>
    </r>
    <r>
      <rPr>
        <sz val="10"/>
        <color rgb="FF000000"/>
        <rFont val="Arial"/>
        <family val="2"/>
        <scheme val="minor"/>
      </rPr>
      <t xml:space="preserve">
17</t>
    </r>
  </si>
  <si>
    <t>B1</t>
  </si>
  <si>
    <t>AL</t>
  </si>
  <si>
    <t>IF([@B1]=XLOOKUP(A2,'Form Responses 1 (2)'!BD:BD,'Form Responses 1 (2)'!AL:AL,) = TRUE,1,0)</t>
  </si>
  <si>
    <t>B2</t>
  </si>
  <si>
    <t>AM</t>
  </si>
  <si>
    <t>IF([@B2]=XLOOKUP(A2,'Form Responses 1 (2)'!BD:BD,'Form Responses 1 (2)'!AM:AM,) = TRUE,1,0)</t>
  </si>
  <si>
    <t>`=SUM(IF([@B1]=XLOOKUP(A2,'Form Responses 1 (2)'!BD:BD,'Form Responses 1 (2)'!AL:AL,) = TRUE,1,0),IF([@B2]=XLOOKUP(A2,'Form Responses 1 (2)'!BD:BD,'Form Responses 1 (2)'!AM:AM,) = TRUE,1,0),IF([@B3]=XLOOKUP(A2,'Form Responses 1 (2)'!BD:BD,'Form Responses 1 (2)'!AN:AN,) = TRUE,1,0),IF([@B3a]=XLOOKUP(A2,'Form Responses 1 (2)'!BD:BD,'Form Responses 1 (2)'!AO:AO,) = TRUE,1,0),IF([@B4]=XLOOKUP(A2,'Form Responses 1 (2)'!BD:BD,'Form Responses 1 (2)'!AP:AP,) = TRUE,1,0),IF([@B5]=XLOOKUP(A2,'Form Responses 1 (2)'!BD:BD,'Form Responses 1 (2)'!AQ:AQ,) = TRUE,1,0),IF([@B6]=XLOOKUP(A2,'Form Responses 1 (2)'!BD:BD,'Form Responses 1 (2)'!AR:AR,) = TRUE,1,0),IF([@B7]=XLOOKUP(A2,'Form Responses 1 (2)'!BD:BD,'Form Responses 1 (2)'!AS:AS,) = TRUE,1,0),IF([@B7a]=XLOOKUP(A2,'Form Responses 1 (2)'!BD:BD,'Form Responses 1 (2)'!AT:AT,) = TRUE,1,0),IF([@B7b]=XLOOKUP(A2,'Form Responses 1 (2)'!BD:BD,'Form Responses 1 (2)'!AU:AU,) = TRUE,1,0),IF([@B7c]=XLOOKUP(A2,'Form Responses 1 (2)'!BD:BD,'Form Responses 1 (2)'!AV:AV,) = TRUE,1,0),IF([@B7d]=XLOOKUP(A2,'Form Responses 1 (2)'!BD:BD,'Form Responses 1 (2)'!AW:AW,) = TRUE,1,0),IF([@B7e]=XLOOKUP(A2,'Form Responses 1 (2)'!BD:BD,'Form Responses 1 (2)'!AX:AX,) = TRUE,1,0),IF([@B8]=XLOOKUP(A2,'Form Responses 1 (2)'!BD:BD,'Form Responses 1 (2)'!AY:AY,) = TRUE,1,0),IF([@B8a]=XLOOKUP(A2,'Form Responses 1 (2)'!BD:BD,'Form Responses 1 (2)'!AZ:AZ,) = TRUE,1,0),IF([@B9]=XLOOKUP(A2,'Form Responses 1 (2)'!BD:BD,'Form Responses 1 (2)'!BA:BA,) = TRUE,1,0),IF([@B9a]=XLOOKUP(A2,'Form Responses 1 (2)'!BD:BD,'Form Responses 1 (2)'!BB:BB,) = TRUE,1,0))</t>
  </si>
  <si>
    <t>B3</t>
  </si>
  <si>
    <t>AN</t>
  </si>
  <si>
    <t>IF([@B3]=XLOOKUP(A2,'Form Responses 1 (2)'!BD:BD,'Form Responses 1 (2)'!AN:AN,) = TRUE,1,0)</t>
  </si>
  <si>
    <t>B3a</t>
  </si>
  <si>
    <t>AO</t>
  </si>
  <si>
    <t>IF([@B3a]=XLOOKUP(A2,'Form Responses 1 (2)'!BD:BD,'Form Responses 1 (2)'!AO:AO,) = TRUE,1,0)</t>
  </si>
  <si>
    <t>B4</t>
  </si>
  <si>
    <t>AP</t>
  </si>
  <si>
    <t>IF([@B4]=XLOOKUP(A2,'Form Responses 1 (2)'!BD:BD,'Form Responses 1 (2)'!AP:AP,) = TRUE,1,0)</t>
  </si>
  <si>
    <t>B5</t>
  </si>
  <si>
    <t>AQ</t>
  </si>
  <si>
    <t>IF([@B5]=XLOOKUP(A2,'Form Responses 1 (2)'!BD:BD,'Form Responses 1 (2)'!AQ:AQ,) = TRUE,1,0)</t>
  </si>
  <si>
    <t>B6</t>
  </si>
  <si>
    <t>AR</t>
  </si>
  <si>
    <t>IF([@B6]=XLOOKUP(A2,'Form Responses 1 (2)'!BD:BD,'Form Responses 1 (2)'!AR:AR,) = TRUE,1,0)</t>
  </si>
  <si>
    <t>B7</t>
  </si>
  <si>
    <t>AS</t>
  </si>
  <si>
    <t>IF([@B7]=XLOOKUP(A2,'Form Responses 1 (2)'!BD:BD,'Form Responses 1 (2)'!AS:AS,) = TRUE,1,0)</t>
  </si>
  <si>
    <t>B7a</t>
  </si>
  <si>
    <t>AT</t>
  </si>
  <si>
    <t>IF([@B7a]=XLOOKUP(A2,'Form Responses 1 (2)'!BD:BD,'Form Responses 1 (2)'!AT:AT,) = TRUE,1,0)</t>
  </si>
  <si>
    <t>B7b</t>
  </si>
  <si>
    <t>AU</t>
  </si>
  <si>
    <t>IF([@B7b]=XLOOKUP(A2,'Form Responses 1 (2)'!BD:BD,'Form Responses 1 (2)'!AU:AU,) = TRUE,1,0)</t>
  </si>
  <si>
    <t>B7c</t>
  </si>
  <si>
    <t>AV</t>
  </si>
  <si>
    <t>IF([@B7c]=XLOOKUP(A2,'Form Responses 1 (2)'!BD:BD,'Form Responses 1 (2)'!AV:AV,) = TRUE,1,0)</t>
  </si>
  <si>
    <t>B7d</t>
  </si>
  <si>
    <t>AW</t>
  </si>
  <si>
    <t>IF([@B7d]=XLOOKUP(A2,'Form Responses 1 (2)'!BD:BD,'Form Responses 1 (2)'!AW:AW,) = TRUE,1,0)</t>
  </si>
  <si>
    <t>B7e</t>
  </si>
  <si>
    <t>AX</t>
  </si>
  <si>
    <t>IF([@B7e]=XLOOKUP(A2,'Form Responses 1 (2)'!BD:BD,'Form Responses 1 (2)'!AX:AX,) = TRUE,1,0)</t>
  </si>
  <si>
    <t>B8</t>
  </si>
  <si>
    <t>AY</t>
  </si>
  <si>
    <t>IF([@B8]=XLOOKUP(A2,'Form Responses 1 (2)'!BD:BD,'Form Responses 1 (2)'!AY:AY,) = TRUE,1,0)</t>
  </si>
  <si>
    <t>B8a</t>
  </si>
  <si>
    <t>AZ</t>
  </si>
  <si>
    <t>IF([@B8a]=XLOOKUP(A2,'Form Responses 1 (2)'!BD:BD,'Form Responses 1 (2)'!AZ:AZ,) = TRUE,1,0)</t>
  </si>
  <si>
    <t>B9</t>
  </si>
  <si>
    <t>BA</t>
  </si>
  <si>
    <t>IF([@B9]=XLOOKUP(A2,'Form Responses 1 (2)'!BD:BD,'Form Responses 1 (2)'!BA:BA,) = TRUE,1,0)</t>
  </si>
  <si>
    <t>B9a</t>
  </si>
  <si>
    <t>BB</t>
  </si>
  <si>
    <t>IF([@B9a]=XLOOKUP(A2,'Form Responses 1 (2)'!BD:BD,'Form Responses 1 (2)'!BB:BB,) = TRUE,1,0)</t>
  </si>
  <si>
    <t>Jantina Gender (Cleansed)</t>
  </si>
  <si>
    <t>Bajau</t>
  </si>
  <si>
    <t>Yes - Pengguna Android</t>
  </si>
  <si>
    <t>No - Bukan pengguna Android</t>
  </si>
  <si>
    <t>(All)</t>
  </si>
  <si>
    <t>Reverse</t>
  </si>
  <si>
    <t>Count of Email Address</t>
  </si>
  <si>
    <t>Knowledge</t>
  </si>
  <si>
    <t>Attitude</t>
  </si>
  <si>
    <t>Behaviour</t>
  </si>
  <si>
    <t>Fresh and White</t>
  </si>
  <si>
    <t>Morning Smile</t>
  </si>
  <si>
    <t>Murni</t>
  </si>
  <si>
    <t>Lion</t>
  </si>
  <si>
    <t>Systema</t>
  </si>
  <si>
    <t>Melaleuca</t>
  </si>
  <si>
    <t>Lotus</t>
  </si>
  <si>
    <t>Raw_old</t>
  </si>
  <si>
    <t>New_Updated</t>
  </si>
  <si>
    <t>Toothpaste Brand</t>
  </si>
  <si>
    <t>B3_1</t>
  </si>
  <si>
    <t>B7_1</t>
  </si>
  <si>
    <t>B7_2</t>
  </si>
  <si>
    <t>B7_3</t>
  </si>
  <si>
    <t>B7_4</t>
  </si>
  <si>
    <t>B7_5</t>
  </si>
  <si>
    <t>B7_6</t>
  </si>
  <si>
    <t>(blank)</t>
  </si>
  <si>
    <t>B8_1</t>
  </si>
  <si>
    <t>B9_1</t>
  </si>
  <si>
    <t>1 batang</t>
  </si>
  <si>
    <t>Bilangan Rokok</t>
  </si>
  <si>
    <t>Less than 2 days</t>
  </si>
  <si>
    <t>2 days and more</t>
  </si>
  <si>
    <t>atomy</t>
  </si>
  <si>
    <t>Rarely / Sometimes</t>
  </si>
  <si>
    <t>Always</t>
  </si>
  <si>
    <t>Not using dental floss</t>
  </si>
  <si>
    <t>Using dental floss at least once</t>
  </si>
  <si>
    <t>Sometimes / when in need</t>
  </si>
  <si>
    <t>Up to 1 time a day</t>
  </si>
  <si>
    <t>More than 1 time a day</t>
  </si>
  <si>
    <t>Yes / Sometimes</t>
  </si>
  <si>
    <t>Atomy</t>
  </si>
  <si>
    <t>Flouride based?</t>
  </si>
  <si>
    <t>Answer - B1</t>
  </si>
  <si>
    <t>Answer - B2</t>
  </si>
  <si>
    <t>Answer - B4</t>
  </si>
  <si>
    <t>Answer - B5</t>
  </si>
  <si>
    <t>Answer - B6</t>
  </si>
  <si>
    <t>Answer - B7-1</t>
  </si>
  <si>
    <t>Answer - B7-2</t>
  </si>
  <si>
    <t>Answer - B7-3</t>
  </si>
  <si>
    <t>Answer - B7-4</t>
  </si>
  <si>
    <t>Answer - B7-5</t>
  </si>
  <si>
    <t>Answer - B7-6</t>
  </si>
  <si>
    <t>B1,B2</t>
  </si>
  <si>
    <t>B7.1-6</t>
  </si>
  <si>
    <t>Sometimes / When in need</t>
  </si>
  <si>
    <t>Never</t>
  </si>
  <si>
    <t>Flouride-based</t>
  </si>
  <si>
    <t>Non-flouride</t>
  </si>
  <si>
    <t>Form_Responses11012</t>
  </si>
  <si>
    <t>B7 (Overall)</t>
  </si>
  <si>
    <t>Answer - B7 (Overall)</t>
  </si>
  <si>
    <t>Up to 4 times</t>
  </si>
  <si>
    <t>More than 4 times</t>
  </si>
  <si>
    <t>B1 - Score</t>
  </si>
  <si>
    <t>Answer - B3</t>
  </si>
  <si>
    <t>B2 - Score</t>
  </si>
  <si>
    <t>B3 - Score</t>
  </si>
  <si>
    <t>B4 - Score</t>
  </si>
  <si>
    <t>B5 - Score</t>
  </si>
  <si>
    <t>B6 - Score</t>
  </si>
  <si>
    <t>Answer - B7-1 - Score</t>
  </si>
  <si>
    <t>Answer - B7-2 - Score</t>
  </si>
  <si>
    <t>Answer - B7-3 - Score</t>
  </si>
  <si>
    <t>Answer - B7-4 - Score</t>
  </si>
  <si>
    <t>Answer - B7-5 - Score</t>
  </si>
  <si>
    <t>Answer - B7-6 - Score</t>
  </si>
  <si>
    <t>Answer - B7 (Overall) -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</si>
</sst>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/d/yyyy\ h:mm:ss"/>
    <numFmt numFmtId="165" formatCode="#,##0.0"/>
  </numFmts>
  <fonts count="1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8"/>
      <name val="Arial"/>
      <family val="2"/>
      <scheme val="minor"/>
    </font>
    <font>
      <b/>
      <sz val="10"/>
      <color theme="0"/>
      <name val="Arial"/>
      <family val="2"/>
      <scheme val="minor"/>
    </font>
    <font>
      <b/>
      <sz val="10"/>
      <color rgb="FFFF0000"/>
      <name val="Arial"/>
      <family val="2"/>
      <scheme val="minor"/>
    </font>
    <font>
      <b/>
      <sz val="16"/>
      <color rgb="FF000000"/>
      <name val="Arial"/>
      <family val="2"/>
      <scheme val="minor"/>
    </font>
    <font>
      <sz val="10"/>
      <color theme="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theme="1"/>
      <name val="Arial"/>
      <family val="2"/>
      <scheme val="minor"/>
    </font>
    <font>
      <sz val="8"/>
      <name val="Arial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2CC"/>
        <bgColor rgb="FFFFF2CC"/>
      </patternFill>
    </fill>
    <fill>
      <patternFill patternType="solid">
        <fgColor rgb="FFA4C2F4"/>
        <bgColor rgb="FFA4C2F4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5B3F86"/>
        <bgColor rgb="FF5B3F86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5B3F86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/>
        <bgColor rgb="FF5B3F86"/>
      </patternFill>
    </fill>
    <fill>
      <patternFill patternType="solid">
        <fgColor rgb="FFFFFFFF"/>
        <bgColor rgb="FFFFFFFF"/>
      </patternFill>
    </fill>
    <fill>
      <patternFill patternType="solid">
        <fgColor theme="9" tint="0.39997558519241921"/>
        <bgColor rgb="FF5B3F86"/>
      </patternFill>
    </fill>
  </fills>
  <borders count="54">
    <border>
      <left/>
      <right/>
      <top/>
      <bottom/>
      <diagonal/>
    </border>
    <border>
      <left style="thin">
        <color rgb="FF442F65"/>
      </left>
      <right style="thin">
        <color rgb="FF5B3F86"/>
      </right>
      <top style="thin">
        <color rgb="FF442F65"/>
      </top>
      <bottom style="thin">
        <color rgb="FF442F65"/>
      </bottom>
      <diagonal/>
    </border>
    <border>
      <left style="thin">
        <color rgb="FF5B3F86"/>
      </left>
      <right style="thin">
        <color rgb="FF5B3F86"/>
      </right>
      <top style="thin">
        <color rgb="FF442F65"/>
      </top>
      <bottom style="thin">
        <color rgb="FF442F65"/>
      </bottom>
      <diagonal/>
    </border>
    <border>
      <left style="thin">
        <color rgb="FF5B3F86"/>
      </left>
      <right style="thin">
        <color rgb="FF442F65"/>
      </right>
      <top style="thin">
        <color rgb="FF442F65"/>
      </top>
      <bottom style="thin">
        <color rgb="FF442F65"/>
      </bottom>
      <diagonal/>
    </border>
    <border>
      <left style="thin">
        <color rgb="FF442F65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442F65"/>
      </left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F8F9FA"/>
      </left>
      <right style="thin">
        <color rgb="FF442F65"/>
      </right>
      <top style="thin">
        <color rgb="FFF8F9FA"/>
      </top>
      <bottom style="thin">
        <color rgb="FFF8F9FA"/>
      </bottom>
      <diagonal/>
    </border>
    <border>
      <left style="thin">
        <color rgb="FF442F65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442F65"/>
      </right>
      <top style="thin">
        <color rgb="FFFF0000"/>
      </top>
      <bottom style="thin">
        <color rgb="FFFF0000"/>
      </bottom>
      <diagonal/>
    </border>
    <border>
      <left style="thin">
        <color rgb="FFFFFFFF"/>
      </left>
      <right style="thin">
        <color rgb="FF442F65"/>
      </right>
      <top style="thin">
        <color rgb="FFFFFFFF"/>
      </top>
      <bottom style="thin">
        <color rgb="FFFFFFFF"/>
      </bottom>
      <diagonal/>
    </border>
    <border>
      <left style="thin">
        <color rgb="FF442F65"/>
      </left>
      <right style="thin">
        <color rgb="FFFFF2CC"/>
      </right>
      <top style="thin">
        <color rgb="FFFFF2CC"/>
      </top>
      <bottom style="thin">
        <color rgb="FFFFF2CC"/>
      </bottom>
      <diagonal/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  <diagonal/>
    </border>
    <border>
      <left style="thin">
        <color rgb="FFFFF2CC"/>
      </left>
      <right style="thin">
        <color rgb="FF442F65"/>
      </right>
      <top style="thin">
        <color rgb="FFFFF2CC"/>
      </top>
      <bottom style="thin">
        <color rgb="FFFFF2CC"/>
      </bottom>
      <diagonal/>
    </border>
    <border>
      <left style="thin">
        <color rgb="FF442F65"/>
      </left>
      <right style="thin">
        <color rgb="FFA4C2F4"/>
      </right>
      <top style="thin">
        <color rgb="FFA4C2F4"/>
      </top>
      <bottom style="thin">
        <color rgb="FFA4C2F4"/>
      </bottom>
      <diagonal/>
    </border>
    <border>
      <left style="thin">
        <color rgb="FFA4C2F4"/>
      </left>
      <right style="thin">
        <color rgb="FFA4C2F4"/>
      </right>
      <top style="thin">
        <color rgb="FFA4C2F4"/>
      </top>
      <bottom style="thin">
        <color rgb="FFA4C2F4"/>
      </bottom>
      <diagonal/>
    </border>
    <border>
      <left style="thin">
        <color rgb="FFA4C2F4"/>
      </left>
      <right style="thin">
        <color rgb="FF442F65"/>
      </right>
      <top style="thin">
        <color rgb="FFA4C2F4"/>
      </top>
      <bottom style="thin">
        <color rgb="FFA4C2F4"/>
      </bottom>
      <diagonal/>
    </border>
    <border>
      <left style="thin">
        <color rgb="FF442F65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 style="thin">
        <color rgb="FF442F65"/>
      </right>
      <top style="thin">
        <color rgb="FFFFFF00"/>
      </top>
      <bottom style="thin">
        <color rgb="FFFFFF00"/>
      </bottom>
      <diagonal/>
    </border>
    <border>
      <left style="thin">
        <color rgb="FF442F65"/>
      </left>
      <right style="thin">
        <color rgb="FFFFFF00"/>
      </right>
      <top style="thin">
        <color rgb="FFFFFF00"/>
      </top>
      <bottom style="thin">
        <color rgb="FF442F65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442F65"/>
      </bottom>
      <diagonal/>
    </border>
    <border>
      <left style="thin">
        <color rgb="FFFFFF00"/>
      </left>
      <right style="thin">
        <color rgb="FF442F65"/>
      </right>
      <top style="thin">
        <color rgb="FFFFFF00"/>
      </top>
      <bottom style="thin">
        <color rgb="FF442F65"/>
      </bottom>
      <diagonal/>
    </border>
    <border>
      <left style="thin">
        <color rgb="FF442F65"/>
      </left>
      <right style="thin">
        <color rgb="FFFF00FF"/>
      </right>
      <top style="thin">
        <color rgb="FFFF00FF"/>
      </top>
      <bottom style="thin">
        <color rgb="FFFF00FF"/>
      </bottom>
      <diagonal/>
    </border>
    <border>
      <left style="thin">
        <color rgb="FFFF00FF"/>
      </left>
      <right style="thin">
        <color rgb="FFFF00FF"/>
      </right>
      <top style="thin">
        <color rgb="FFFF00FF"/>
      </top>
      <bottom style="thin">
        <color rgb="FFFF00FF"/>
      </bottom>
      <diagonal/>
    </border>
    <border>
      <left style="thin">
        <color rgb="FFFF00FF"/>
      </left>
      <right style="thin">
        <color rgb="FF442F65"/>
      </right>
      <top style="thin">
        <color rgb="FFFF00FF"/>
      </top>
      <bottom style="thin">
        <color rgb="FFFF00FF"/>
      </bottom>
      <diagonal/>
    </border>
    <border>
      <left style="thin">
        <color rgb="FF442F65"/>
      </left>
      <right style="thin">
        <color rgb="FFA4C2F4"/>
      </right>
      <top style="thin">
        <color rgb="FFA4C2F4"/>
      </top>
      <bottom style="thin">
        <color rgb="FF442F65"/>
      </bottom>
      <diagonal/>
    </border>
    <border>
      <left style="thin">
        <color rgb="FFA4C2F4"/>
      </left>
      <right style="thin">
        <color rgb="FFA4C2F4"/>
      </right>
      <top style="thin">
        <color rgb="FFA4C2F4"/>
      </top>
      <bottom style="thin">
        <color rgb="FF442F65"/>
      </bottom>
      <diagonal/>
    </border>
    <border>
      <left style="thin">
        <color rgb="FFA4C2F4"/>
      </left>
      <right style="thin">
        <color rgb="FF442F65"/>
      </right>
      <top style="thin">
        <color rgb="FFA4C2F4"/>
      </top>
      <bottom style="thin">
        <color rgb="FF442F65"/>
      </bottom>
      <diagonal/>
    </border>
    <border>
      <left style="thin">
        <color rgb="FF442F65"/>
      </left>
      <right style="thin">
        <color rgb="FFF8F9FA"/>
      </right>
      <top style="thin">
        <color rgb="FFF8F9FA"/>
      </top>
      <bottom style="thin">
        <color rgb="FF442F65"/>
      </bottom>
      <diagonal/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442F65"/>
      </bottom>
      <diagonal/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442F65"/>
      </bottom>
      <diagonal/>
    </border>
    <border>
      <left style="thin">
        <color rgb="FF442F65"/>
      </left>
      <right style="thin">
        <color rgb="FFFFF2CC"/>
      </right>
      <top style="thin">
        <color rgb="FFFFF2CC"/>
      </top>
      <bottom style="thin">
        <color rgb="FF442F65"/>
      </bottom>
      <diagonal/>
    </border>
    <border>
      <left style="thin">
        <color rgb="FFFFF2CC"/>
      </left>
      <right style="thin">
        <color rgb="FF442F65"/>
      </right>
      <top style="thin">
        <color rgb="FFFFF2CC"/>
      </top>
      <bottom style="thin">
        <color rgb="FF442F65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442F65"/>
      </left>
      <right style="thin">
        <color rgb="FF5B3F86"/>
      </right>
      <top style="thin">
        <color rgb="FF442F65"/>
      </top>
      <bottom/>
      <diagonal/>
    </border>
    <border>
      <left style="thin">
        <color rgb="FF5B3F86"/>
      </left>
      <right style="thin">
        <color rgb="FF5B3F86"/>
      </right>
      <top style="thin">
        <color rgb="FF442F65"/>
      </top>
      <bottom/>
      <diagonal/>
    </border>
    <border>
      <left style="thin">
        <color rgb="FF5B3F86"/>
      </left>
      <right style="thin">
        <color rgb="FF442F65"/>
      </right>
      <top style="thin">
        <color rgb="FF442F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2">
    <xf numFmtId="0" fontId="0" fillId="0" borderId="0"/>
    <xf numFmtId="0" fontId="6" fillId="0" borderId="0"/>
  </cellStyleXfs>
  <cellXfs count="165">
    <xf numFmtId="0" fontId="0" fillId="0" borderId="0" xfId="0"/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164" fontId="1" fillId="0" borderId="4" xfId="0" applyNumberFormat="1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5" xfId="0" quotePrefix="1" applyFont="1" applyBorder="1" applyAlignment="1">
      <alignment vertical="center"/>
    </xf>
    <xf numFmtId="164" fontId="1" fillId="0" borderId="6" xfId="0" applyNumberFormat="1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7" xfId="0" quotePrefix="1" applyFont="1" applyBorder="1" applyAlignment="1">
      <alignment vertical="center"/>
    </xf>
    <xf numFmtId="0" fontId="1" fillId="0" borderId="8" xfId="0" applyFont="1" applyBorder="1" applyAlignment="1">
      <alignment vertical="center"/>
    </xf>
    <xf numFmtId="164" fontId="1" fillId="2" borderId="9" xfId="0" applyNumberFormat="1" applyFont="1" applyFill="1" applyBorder="1" applyAlignment="1">
      <alignment vertical="center"/>
    </xf>
    <xf numFmtId="0" fontId="1" fillId="2" borderId="10" xfId="0" applyFont="1" applyFill="1" applyBorder="1" applyAlignment="1">
      <alignment vertical="center"/>
    </xf>
    <xf numFmtId="0" fontId="1" fillId="2" borderId="10" xfId="0" quotePrefix="1" applyFont="1" applyFill="1" applyBorder="1" applyAlignment="1">
      <alignment vertical="center"/>
    </xf>
    <xf numFmtId="0" fontId="1" fillId="2" borderId="11" xfId="0" applyFont="1" applyFill="1" applyBorder="1" applyAlignment="1">
      <alignment vertical="center"/>
    </xf>
    <xf numFmtId="0" fontId="1" fillId="2" borderId="0" xfId="0" applyFont="1" applyFill="1"/>
    <xf numFmtId="0" fontId="1" fillId="0" borderId="12" xfId="0" applyFont="1" applyBorder="1" applyAlignment="1">
      <alignment vertical="center"/>
    </xf>
    <xf numFmtId="164" fontId="1" fillId="3" borderId="13" xfId="0" applyNumberFormat="1" applyFont="1" applyFill="1" applyBorder="1" applyAlignment="1">
      <alignment vertical="center"/>
    </xf>
    <xf numFmtId="0" fontId="1" fillId="3" borderId="14" xfId="0" applyFont="1" applyFill="1" applyBorder="1" applyAlignment="1">
      <alignment vertical="center"/>
    </xf>
    <xf numFmtId="0" fontId="1" fillId="3" borderId="14" xfId="0" quotePrefix="1" applyFont="1" applyFill="1" applyBorder="1" applyAlignment="1">
      <alignment vertical="center"/>
    </xf>
    <xf numFmtId="0" fontId="1" fillId="3" borderId="15" xfId="0" applyFont="1" applyFill="1" applyBorder="1" applyAlignment="1">
      <alignment vertical="center"/>
    </xf>
    <xf numFmtId="0" fontId="1" fillId="3" borderId="0" xfId="0" applyFont="1" applyFill="1"/>
    <xf numFmtId="164" fontId="1" fillId="4" borderId="16" xfId="0" applyNumberFormat="1" applyFont="1" applyFill="1" applyBorder="1" applyAlignment="1">
      <alignment vertical="center"/>
    </xf>
    <xf numFmtId="0" fontId="1" fillId="4" borderId="17" xfId="0" applyFont="1" applyFill="1" applyBorder="1" applyAlignment="1">
      <alignment vertical="center"/>
    </xf>
    <xf numFmtId="0" fontId="1" fillId="4" borderId="17" xfId="0" quotePrefix="1" applyFont="1" applyFill="1" applyBorder="1" applyAlignment="1">
      <alignment vertical="center"/>
    </xf>
    <xf numFmtId="0" fontId="1" fillId="4" borderId="18" xfId="0" applyFont="1" applyFill="1" applyBorder="1" applyAlignment="1">
      <alignment vertical="center"/>
    </xf>
    <xf numFmtId="0" fontId="1" fillId="4" borderId="0" xfId="0" applyFont="1" applyFill="1"/>
    <xf numFmtId="0" fontId="2" fillId="2" borderId="10" xfId="0" quotePrefix="1" applyFont="1" applyFill="1" applyBorder="1" applyAlignment="1">
      <alignment vertical="center"/>
    </xf>
    <xf numFmtId="164" fontId="1" fillId="5" borderId="19" xfId="0" applyNumberFormat="1" applyFont="1" applyFill="1" applyBorder="1" applyAlignment="1">
      <alignment vertical="center"/>
    </xf>
    <xf numFmtId="0" fontId="1" fillId="5" borderId="20" xfId="0" applyFont="1" applyFill="1" applyBorder="1" applyAlignment="1">
      <alignment vertical="center"/>
    </xf>
    <xf numFmtId="0" fontId="1" fillId="5" borderId="20" xfId="0" quotePrefix="1" applyFont="1" applyFill="1" applyBorder="1" applyAlignment="1">
      <alignment vertical="center"/>
    </xf>
    <xf numFmtId="0" fontId="1" fillId="5" borderId="21" xfId="0" applyFont="1" applyFill="1" applyBorder="1" applyAlignment="1">
      <alignment vertical="center"/>
    </xf>
    <xf numFmtId="0" fontId="1" fillId="5" borderId="0" xfId="0" applyFont="1" applyFill="1"/>
    <xf numFmtId="164" fontId="1" fillId="5" borderId="22" xfId="0" applyNumberFormat="1" applyFont="1" applyFill="1" applyBorder="1" applyAlignment="1">
      <alignment vertical="center"/>
    </xf>
    <xf numFmtId="0" fontId="1" fillId="5" borderId="23" xfId="0" applyFont="1" applyFill="1" applyBorder="1" applyAlignment="1">
      <alignment vertical="center"/>
    </xf>
    <xf numFmtId="0" fontId="1" fillId="5" borderId="23" xfId="0" quotePrefix="1" applyFont="1" applyFill="1" applyBorder="1" applyAlignment="1">
      <alignment vertical="center"/>
    </xf>
    <xf numFmtId="0" fontId="1" fillId="5" borderId="24" xfId="0" applyFont="1" applyFill="1" applyBorder="1" applyAlignment="1">
      <alignment vertical="center"/>
    </xf>
    <xf numFmtId="164" fontId="1" fillId="6" borderId="25" xfId="0" applyNumberFormat="1" applyFont="1" applyFill="1" applyBorder="1" applyAlignment="1">
      <alignment vertical="center"/>
    </xf>
    <xf numFmtId="0" fontId="1" fillId="6" borderId="26" xfId="0" applyFont="1" applyFill="1" applyBorder="1" applyAlignment="1">
      <alignment vertical="center"/>
    </xf>
    <xf numFmtId="0" fontId="1" fillId="6" borderId="27" xfId="0" applyFont="1" applyFill="1" applyBorder="1" applyAlignment="1">
      <alignment vertical="center"/>
    </xf>
    <xf numFmtId="164" fontId="1" fillId="4" borderId="28" xfId="0" applyNumberFormat="1" applyFont="1" applyFill="1" applyBorder="1" applyAlignment="1">
      <alignment vertical="center"/>
    </xf>
    <xf numFmtId="0" fontId="1" fillId="4" borderId="29" xfId="0" applyFont="1" applyFill="1" applyBorder="1" applyAlignment="1">
      <alignment vertical="center"/>
    </xf>
    <xf numFmtId="0" fontId="1" fillId="4" borderId="30" xfId="0" applyFont="1" applyFill="1" applyBorder="1" applyAlignment="1">
      <alignment vertical="center"/>
    </xf>
    <xf numFmtId="164" fontId="1" fillId="0" borderId="31" xfId="0" applyNumberFormat="1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1" fillId="0" borderId="32" xfId="0" quotePrefix="1" applyFont="1" applyBorder="1" applyAlignment="1">
      <alignment vertical="center"/>
    </xf>
    <xf numFmtId="0" fontId="1" fillId="3" borderId="33" xfId="0" applyFont="1" applyFill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5" xfId="0" quotePrefix="1" applyFont="1" applyBorder="1" applyAlignment="1">
      <alignment horizontal="center" vertical="center"/>
    </xf>
    <xf numFmtId="0" fontId="1" fillId="4" borderId="17" xfId="0" applyFont="1" applyFill="1" applyBorder="1" applyAlignment="1">
      <alignment horizontal="center" vertical="center"/>
    </xf>
    <xf numFmtId="0" fontId="1" fillId="0" borderId="7" xfId="0" quotePrefix="1" applyFont="1" applyBorder="1" applyAlignment="1">
      <alignment horizontal="center" vertical="center"/>
    </xf>
    <xf numFmtId="0" fontId="1" fillId="5" borderId="20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164" fontId="1" fillId="3" borderId="34" xfId="0" applyNumberFormat="1" applyFont="1" applyFill="1" applyBorder="1" applyAlignment="1">
      <alignment vertical="center"/>
    </xf>
    <xf numFmtId="0" fontId="1" fillId="3" borderId="33" xfId="0" applyFont="1" applyFill="1" applyBorder="1" applyAlignment="1">
      <alignment horizontal="center" vertical="center"/>
    </xf>
    <xf numFmtId="0" fontId="1" fillId="3" borderId="35" xfId="0" applyFont="1" applyFill="1" applyBorder="1" applyAlignment="1">
      <alignment vertical="center"/>
    </xf>
    <xf numFmtId="0" fontId="1" fillId="0" borderId="0" xfId="0" applyFont="1" applyAlignment="1">
      <alignment horizontal="center"/>
    </xf>
    <xf numFmtId="164" fontId="1" fillId="5" borderId="0" xfId="0" applyNumberFormat="1" applyFont="1" applyFill="1"/>
    <xf numFmtId="0" fontId="1" fillId="5" borderId="0" xfId="0" quotePrefix="1" applyFont="1" applyFill="1"/>
    <xf numFmtId="0" fontId="1" fillId="5" borderId="0" xfId="0" applyFont="1" applyFill="1" applyAlignment="1">
      <alignment horizontal="center"/>
    </xf>
    <xf numFmtId="0" fontId="0" fillId="8" borderId="0" xfId="0" applyFill="1"/>
    <xf numFmtId="0" fontId="1" fillId="8" borderId="2" xfId="0" applyFont="1" applyFill="1" applyBorder="1" applyAlignment="1">
      <alignment horizontal="left" vertical="center"/>
    </xf>
    <xf numFmtId="0" fontId="0" fillId="0" borderId="36" xfId="0" applyBorder="1"/>
    <xf numFmtId="0" fontId="0" fillId="0" borderId="36" xfId="0" pivotButton="1" applyBorder="1"/>
    <xf numFmtId="0" fontId="0" fillId="0" borderId="39" xfId="0" applyBorder="1"/>
    <xf numFmtId="0" fontId="0" fillId="0" borderId="40" xfId="0" applyBorder="1"/>
    <xf numFmtId="0" fontId="0" fillId="0" borderId="36" xfId="0" applyBorder="1" applyAlignment="1">
      <alignment horizontal="left"/>
    </xf>
    <xf numFmtId="0" fontId="0" fillId="0" borderId="37" xfId="0" applyBorder="1" applyAlignment="1">
      <alignment horizontal="left"/>
    </xf>
    <xf numFmtId="0" fontId="0" fillId="0" borderId="38" xfId="0" applyBorder="1" applyAlignment="1">
      <alignment horizontal="left"/>
    </xf>
    <xf numFmtId="22" fontId="0" fillId="0" borderId="0" xfId="0" applyNumberFormat="1"/>
    <xf numFmtId="0" fontId="1" fillId="7" borderId="1" xfId="0" applyFont="1" applyFill="1" applyBorder="1" applyAlignment="1">
      <alignment horizontal="left" vertical="center"/>
    </xf>
    <xf numFmtId="0" fontId="1" fillId="7" borderId="2" xfId="0" applyFont="1" applyFill="1" applyBorder="1" applyAlignment="1">
      <alignment horizontal="left" vertical="center"/>
    </xf>
    <xf numFmtId="0" fontId="1" fillId="7" borderId="3" xfId="0" applyFont="1" applyFill="1" applyBorder="1" applyAlignment="1">
      <alignment horizontal="left" vertical="center"/>
    </xf>
    <xf numFmtId="0" fontId="1" fillId="8" borderId="0" xfId="0" applyFont="1" applyFill="1"/>
    <xf numFmtId="0" fontId="1" fillId="9" borderId="2" xfId="0" applyFont="1" applyFill="1" applyBorder="1" applyAlignment="1">
      <alignment horizontal="left" vertical="center"/>
    </xf>
    <xf numFmtId="0" fontId="1" fillId="10" borderId="2" xfId="0" applyFont="1" applyFill="1" applyBorder="1" applyAlignment="1">
      <alignment horizontal="left" vertical="center"/>
    </xf>
    <xf numFmtId="0" fontId="6" fillId="0" borderId="0" xfId="0" applyFont="1"/>
    <xf numFmtId="0" fontId="1" fillId="0" borderId="42" xfId="0" applyFont="1" applyBorder="1" applyAlignment="1">
      <alignment horizontal="left" vertical="center"/>
    </xf>
    <xf numFmtId="0" fontId="1" fillId="0" borderId="43" xfId="0" applyFont="1" applyBorder="1" applyAlignment="1">
      <alignment horizontal="left" vertical="center"/>
    </xf>
    <xf numFmtId="0" fontId="1" fillId="10" borderId="43" xfId="0" applyFont="1" applyFill="1" applyBorder="1" applyAlignment="1">
      <alignment horizontal="left" vertical="center"/>
    </xf>
    <xf numFmtId="0" fontId="1" fillId="0" borderId="44" xfId="0" applyFont="1" applyBorder="1" applyAlignment="1">
      <alignment horizontal="left" vertical="center"/>
    </xf>
    <xf numFmtId="0" fontId="1" fillId="8" borderId="43" xfId="0" applyFont="1" applyFill="1" applyBorder="1" applyAlignment="1">
      <alignment horizontal="left"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quotePrefix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/>
    <xf numFmtId="0" fontId="1" fillId="0" borderId="0" xfId="0" applyFont="1"/>
    <xf numFmtId="0" fontId="0" fillId="0" borderId="45" xfId="0" applyBorder="1"/>
    <xf numFmtId="0" fontId="0" fillId="0" borderId="37" xfId="0" applyBorder="1" applyAlignment="1">
      <alignment horizontal="left" indent="1"/>
    </xf>
    <xf numFmtId="165" fontId="0" fillId="0" borderId="36" xfId="0" applyNumberFormat="1" applyBorder="1"/>
    <xf numFmtId="165" fontId="0" fillId="0" borderId="37" xfId="0" applyNumberFormat="1" applyBorder="1"/>
    <xf numFmtId="165" fontId="0" fillId="0" borderId="45" xfId="0" applyNumberFormat="1" applyBorder="1"/>
    <xf numFmtId="165" fontId="0" fillId="0" borderId="46" xfId="0" applyNumberFormat="1" applyBorder="1"/>
    <xf numFmtId="0" fontId="0" fillId="0" borderId="39" xfId="0" pivotButton="1" applyBorder="1"/>
    <xf numFmtId="0" fontId="9" fillId="12" borderId="0" xfId="1" applyFont="1" applyFill="1" applyAlignment="1">
      <alignment horizontal="left" vertical="center"/>
    </xf>
    <xf numFmtId="0" fontId="9" fillId="12" borderId="0" xfId="1" applyFont="1" applyFill="1"/>
    <xf numFmtId="0" fontId="9" fillId="0" borderId="0" xfId="1" applyFont="1"/>
    <xf numFmtId="0" fontId="9" fillId="12" borderId="0" xfId="1" applyFont="1" applyFill="1" applyAlignment="1">
      <alignment horizontal="center" vertical="center"/>
    </xf>
    <xf numFmtId="0" fontId="6" fillId="0" borderId="0" xfId="1"/>
    <xf numFmtId="0" fontId="7" fillId="8" borderId="0" xfId="1" applyFont="1" applyFill="1"/>
    <xf numFmtId="0" fontId="7" fillId="13" borderId="0" xfId="1" applyFont="1" applyFill="1" applyAlignment="1">
      <alignment horizontal="left" vertical="center"/>
    </xf>
    <xf numFmtId="0" fontId="7" fillId="13" borderId="0" xfId="1" applyFont="1" applyFill="1"/>
    <xf numFmtId="0" fontId="7" fillId="0" borderId="0" xfId="1" applyFont="1"/>
    <xf numFmtId="0" fontId="6" fillId="0" borderId="0" xfId="1" applyAlignment="1">
      <alignment horizontal="center" vertical="center"/>
    </xf>
    <xf numFmtId="0" fontId="7" fillId="5" borderId="0" xfId="1" applyFont="1" applyFill="1"/>
    <xf numFmtId="0" fontId="6" fillId="13" borderId="0" xfId="1" applyFill="1"/>
    <xf numFmtId="0" fontId="10" fillId="0" borderId="0" xfId="1" applyFont="1"/>
    <xf numFmtId="0" fontId="7" fillId="0" borderId="0" xfId="1" applyFont="1" applyAlignment="1">
      <alignment horizontal="left" vertical="center"/>
    </xf>
    <xf numFmtId="0" fontId="7" fillId="11" borderId="0" xfId="1" applyFont="1" applyFill="1"/>
    <xf numFmtId="0" fontId="6" fillId="8" borderId="0" xfId="1" applyFill="1"/>
    <xf numFmtId="0" fontId="7" fillId="12" borderId="0" xfId="1" applyFont="1" applyFill="1"/>
    <xf numFmtId="0" fontId="6" fillId="14" borderId="0" xfId="1" applyFill="1"/>
    <xf numFmtId="0" fontId="7" fillId="15" borderId="0" xfId="1" applyFont="1" applyFill="1"/>
    <xf numFmtId="0" fontId="6" fillId="12" borderId="0" xfId="1" applyFill="1"/>
    <xf numFmtId="0" fontId="7" fillId="16" borderId="0" xfId="1" applyFont="1" applyFill="1"/>
    <xf numFmtId="0" fontId="7" fillId="17" borderId="0" xfId="1" applyFont="1" applyFill="1"/>
    <xf numFmtId="0" fontId="7" fillId="18" borderId="0" xfId="1" applyFont="1" applyFill="1"/>
    <xf numFmtId="0" fontId="6" fillId="19" borderId="0" xfId="0" applyFont="1" applyFill="1"/>
    <xf numFmtId="0" fontId="7" fillId="8" borderId="0" xfId="0" applyFont="1" applyFill="1" applyAlignment="1">
      <alignment horizontal="left" vertical="center" wrapText="1"/>
    </xf>
    <xf numFmtId="165" fontId="0" fillId="0" borderId="38" xfId="0" applyNumberFormat="1" applyBorder="1"/>
    <xf numFmtId="165" fontId="0" fillId="0" borderId="47" xfId="0" applyNumberFormat="1" applyBorder="1"/>
    <xf numFmtId="0" fontId="0" fillId="0" borderId="37" xfId="0" applyBorder="1"/>
    <xf numFmtId="0" fontId="0" fillId="0" borderId="38" xfId="0" applyBorder="1"/>
    <xf numFmtId="0" fontId="0" fillId="0" borderId="41" xfId="0" applyBorder="1"/>
    <xf numFmtId="0" fontId="7" fillId="8" borderId="0" xfId="1" applyFont="1" applyFill="1" applyAlignment="1">
      <alignment horizontal="left" vertical="center"/>
    </xf>
    <xf numFmtId="0" fontId="7" fillId="11" borderId="0" xfId="1" applyFont="1" applyFill="1" applyAlignment="1">
      <alignment horizontal="left" vertical="center"/>
    </xf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11" borderId="36" xfId="0" applyFill="1" applyBorder="1" applyAlignment="1">
      <alignment horizontal="left"/>
    </xf>
    <xf numFmtId="0" fontId="0" fillId="11" borderId="37" xfId="0" applyFill="1" applyBorder="1" applyAlignment="1">
      <alignment horizontal="left"/>
    </xf>
    <xf numFmtId="0" fontId="11" fillId="11" borderId="0" xfId="0" applyFont="1" applyFill="1"/>
    <xf numFmtId="0" fontId="0" fillId="11" borderId="37" xfId="0" applyFill="1" applyBorder="1" applyAlignment="1">
      <alignment horizontal="left" indent="2"/>
    </xf>
    <xf numFmtId="165" fontId="0" fillId="0" borderId="0" xfId="0" applyNumberFormat="1"/>
    <xf numFmtId="0" fontId="11" fillId="20" borderId="0" xfId="0" applyFont="1" applyFill="1"/>
    <xf numFmtId="0" fontId="3" fillId="8" borderId="0" xfId="0" applyFont="1" applyFill="1"/>
    <xf numFmtId="0" fontId="7" fillId="8" borderId="43" xfId="0" applyFont="1" applyFill="1" applyBorder="1" applyAlignment="1">
      <alignment horizontal="left" vertical="center"/>
    </xf>
    <xf numFmtId="0" fontId="11" fillId="21" borderId="0" xfId="0" applyFont="1" applyFill="1"/>
    <xf numFmtId="0" fontId="6" fillId="8" borderId="0" xfId="0" applyFont="1" applyFill="1"/>
    <xf numFmtId="0" fontId="0" fillId="14" borderId="37" xfId="0" applyFill="1" applyBorder="1" applyAlignment="1">
      <alignment horizontal="left"/>
    </xf>
    <xf numFmtId="0" fontId="0" fillId="0" borderId="53" xfId="0" applyBorder="1"/>
    <xf numFmtId="0" fontId="12" fillId="0" borderId="0" xfId="0" applyFont="1"/>
    <xf numFmtId="0" fontId="7" fillId="15" borderId="0" xfId="1" applyFont="1" applyFill="1" applyAlignment="1">
      <alignment horizontal="left" vertical="center"/>
    </xf>
    <xf numFmtId="0" fontId="7" fillId="16" borderId="0" xfId="1" applyFont="1" applyFill="1" applyAlignment="1">
      <alignment horizontal="left" vertical="center"/>
    </xf>
    <xf numFmtId="0" fontId="1" fillId="8" borderId="0" xfId="1" applyFont="1" applyFill="1" applyAlignment="1">
      <alignment horizontal="left" vertical="center"/>
    </xf>
    <xf numFmtId="0" fontId="13" fillId="22" borderId="0" xfId="0" applyFont="1" applyFill="1"/>
    <xf numFmtId="0" fontId="0" fillId="8" borderId="41" xfId="0" applyFill="1" applyBorder="1"/>
    <xf numFmtId="0" fontId="12" fillId="14" borderId="0" xfId="0" applyFont="1" applyFill="1"/>
    <xf numFmtId="0" fontId="1" fillId="14" borderId="0" xfId="0" applyFont="1" applyFill="1"/>
    <xf numFmtId="0" fontId="14" fillId="0" borderId="0" xfId="0" applyFont="1"/>
    <xf numFmtId="0" fontId="0" fillId="8" borderId="52" xfId="0" applyFill="1" applyBorder="1"/>
    <xf numFmtId="0" fontId="6" fillId="11" borderId="0" xfId="1" applyFill="1" applyAlignment="1">
      <alignment horizontal="center" vertical="center" wrapText="1"/>
    </xf>
    <xf numFmtId="0" fontId="6" fillId="11" borderId="0" xfId="1" applyFill="1" applyAlignment="1">
      <alignment horizontal="center" vertical="center"/>
    </xf>
    <xf numFmtId="0" fontId="6" fillId="15" borderId="0" xfId="1" applyFill="1" applyAlignment="1">
      <alignment horizontal="center" vertical="center" wrapText="1"/>
    </xf>
    <xf numFmtId="0" fontId="6" fillId="15" borderId="0" xfId="1" applyFill="1" applyAlignment="1">
      <alignment horizontal="center" vertical="center"/>
    </xf>
    <xf numFmtId="0" fontId="6" fillId="16" borderId="0" xfId="1" applyFill="1" applyAlignment="1">
      <alignment horizontal="center" vertical="center" wrapText="1"/>
    </xf>
    <xf numFmtId="0" fontId="6" fillId="16" borderId="0" xfId="1" applyFill="1" applyAlignment="1">
      <alignment horizontal="center" vertical="center"/>
    </xf>
    <xf numFmtId="0" fontId="0" fillId="11" borderId="37" xfId="0" applyFill="1" applyBorder="1" applyAlignment="1">
      <alignment horizontal="left" indent="1"/>
    </xf>
    <xf numFmtId="0" fontId="1" fillId="0" borderId="0" xfId="1" applyFont="1"/>
    <xf numFmtId="0" fontId="1" fillId="7" borderId="43" xfId="0" applyFont="1" applyFill="1" applyBorder="1" applyAlignment="1">
      <alignment horizontal="left" vertical="center"/>
    </xf>
    <xf numFmtId="0" fontId="1" fillId="23" borderId="0" xfId="0" applyFont="1" applyFill="1" applyAlignment="1">
      <alignment vertical="center"/>
    </xf>
    <xf numFmtId="0" fontId="1" fillId="24" borderId="43" xfId="0" applyFont="1" applyFill="1" applyBorder="1" applyAlignment="1">
      <alignment horizontal="left" vertical="center"/>
    </xf>
  </cellXfs>
  <cellStyles count="2">
    <cellStyle name="Normal" xfId="0" builtinId="0"/>
    <cellStyle name="Normal 2" xfId="1" xr:uid="{59EF1CE6-5B5C-4BF6-9334-270A8D325EC0}"/>
  </cellStyles>
  <dxfs count="547">
    <dxf>
      <numFmt numFmtId="165" formatCode="#,##0.0"/>
    </dxf>
    <dxf>
      <numFmt numFmtId="165" formatCode="#,##0.0"/>
    </dxf>
    <dxf>
      <fill>
        <patternFill patternType="solid">
          <bgColor theme="4" tint="0.7999816888943144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4" tint="0.79998168889431442"/>
        </patternFill>
      </fill>
    </dxf>
    <dxf>
      <numFmt numFmtId="165" formatCode="#,##0.0"/>
    </dxf>
    <dxf>
      <numFmt numFmtId="165" formatCode="#,##0.0"/>
    </dxf>
    <dxf>
      <fill>
        <patternFill patternType="solid"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numFmt numFmtId="165" formatCode="#,##0.0"/>
    </dxf>
    <dxf>
      <numFmt numFmtId="165" formatCode="#,##0.0"/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numFmt numFmtId="27" formatCode="d/m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fill>
        <patternFill patternType="solid">
          <fgColor rgb="FFFFFF00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solid">
          <fgColor rgb="FFFFFF00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3F86"/>
          <bgColor rgb="FF5B3F86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3F86"/>
          <bgColor rgb="FF5B3F86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3F86"/>
          <bgColor rgb="FF5B3F86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3F86"/>
          <bgColor rgb="FF5B3F86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3F86"/>
          <bgColor rgb="FF5B3F86"/>
        </patternFill>
      </fill>
    </dxf>
  </dxfs>
  <tableStyles count="6" defaultTableStyle="TableStyleMedium2" defaultPivotStyle="PivotStyleLight16">
    <tableStyle name="Master List Bseline-style" pivot="0" count="3" xr9:uid="{00000000-0011-0000-FFFF-FFFF00000000}">
      <tableStyleElement type="headerRow" dxfId="546"/>
      <tableStyleElement type="firstRowStripe" dxfId="545"/>
      <tableStyleElement type="secondRowStripe" dxfId="544"/>
    </tableStyle>
    <tableStyle name="Baseline SMK Pengkalan 041024-style" pivot="0" count="3" xr9:uid="{00000000-0011-0000-FFFF-FFFF01000000}">
      <tableStyleElement type="headerRow" dxfId="543"/>
      <tableStyleElement type="firstRowStripe" dxfId="542"/>
      <tableStyleElement type="secondRowStripe" dxfId="541"/>
    </tableStyle>
    <tableStyle name="Baseline SMK Pasir Puteh 071024-style" pivot="0" count="3" xr9:uid="{00000000-0011-0000-FFFF-FFFF02000000}">
      <tableStyleElement type="headerRow" dxfId="540"/>
      <tableStyleElement type="firstRowStripe" dxfId="539"/>
      <tableStyleElement type="secondRowStripe" dxfId="538"/>
    </tableStyle>
    <tableStyle name="Baseline SMK Gunung Rapat 08102-style" pivot="0" count="3" xr9:uid="{00000000-0011-0000-FFFF-FFFF03000000}">
      <tableStyleElement type="headerRow" dxfId="537"/>
      <tableStyleElement type="firstRowStripe" dxfId="536"/>
      <tableStyleElement type="secondRowStripe" dxfId="535"/>
    </tableStyle>
    <tableStyle name="Baseline SMK Seri Ampang 091024-style" pivot="0" count="3" xr9:uid="{00000000-0011-0000-FFFF-FFFF04000000}">
      <tableStyleElement type="headerRow" dxfId="534"/>
      <tableStyleElement type="firstRowStripe" dxfId="533"/>
      <tableStyleElement type="secondRowStripe" dxfId="532"/>
    </tableStyle>
    <tableStyle name="Baseline SMK Seri Ampang 091024-style 2" pivot="0" count="2" xr9:uid="{00000000-0011-0000-FFFF-FFFF05000000}">
      <tableStyleElement type="firstRowStripe" dxfId="531"/>
      <tableStyleElement type="secondRowStripe" dxfId="53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5F6-454D-9544-03594E167B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5F6-454D-9544-03594E167B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5F6-454D-9544-03594E167B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5F6-454D-9544-03594E167B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5F6-454D-9544-03594E167B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Outcome_v1!$P$5:$P$10</c:f>
              <c:strCache>
                <c:ptCount val="5"/>
                <c:pt idx="0">
                  <c:v>1 kali / Once</c:v>
                </c:pt>
                <c:pt idx="1">
                  <c:v>2 kali / Twice</c:v>
                </c:pt>
                <c:pt idx="2">
                  <c:v>Apabila saya ingat / When I remember</c:v>
                </c:pt>
                <c:pt idx="3">
                  <c:v>Beberapa kali seminggu / A few times a week</c:v>
                </c:pt>
                <c:pt idx="4">
                  <c:v>Lebih dari 2 kali / More than twice</c:v>
                </c:pt>
              </c:strCache>
            </c:strRef>
          </c:cat>
          <c:val>
            <c:numRef>
              <c:f>Outcome_v1!$Q$5:$Q$10</c:f>
              <c:numCache>
                <c:formatCode>General</c:formatCode>
                <c:ptCount val="5"/>
                <c:pt idx="0">
                  <c:v>16</c:v>
                </c:pt>
                <c:pt idx="1">
                  <c:v>210</c:v>
                </c:pt>
                <c:pt idx="2">
                  <c:v>5</c:v>
                </c:pt>
                <c:pt idx="3">
                  <c:v>1</c:v>
                </c:pt>
                <c:pt idx="4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D-4D35-AE7B-26E35E783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04-45A2-82A0-765AB4E01C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304-45A2-82A0-765AB4E01C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304-45A2-82A0-765AB4E01C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304-45A2-82A0-765AB4E01C5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304-45A2-82A0-765AB4E01C5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304-45A2-82A0-765AB4E01C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Outcome_v1!$P$14:$P$20</c:f>
              <c:strCache>
                <c:ptCount val="6"/>
                <c:pt idx="0">
                  <c:v>1 kali / Once</c:v>
                </c:pt>
                <c:pt idx="1">
                  <c:v>2 kali / Twice</c:v>
                </c:pt>
                <c:pt idx="2">
                  <c:v>Apabila saya ingat / When I remember</c:v>
                </c:pt>
                <c:pt idx="3">
                  <c:v>Beberapa kali seminggu / A few times a week</c:v>
                </c:pt>
                <c:pt idx="4">
                  <c:v>Lebih dari 2 kali / More than twice</c:v>
                </c:pt>
                <c:pt idx="5">
                  <c:v>Setiap kali selepas makan / Every time after meal</c:v>
                </c:pt>
              </c:strCache>
            </c:strRef>
          </c:cat>
          <c:val>
            <c:numRef>
              <c:f>Outcome_v1!$Q$14:$Q$20</c:f>
              <c:numCache>
                <c:formatCode>General</c:formatCode>
                <c:ptCount val="6"/>
                <c:pt idx="0">
                  <c:v>35</c:v>
                </c:pt>
                <c:pt idx="1">
                  <c:v>192</c:v>
                </c:pt>
                <c:pt idx="2">
                  <c:v>5</c:v>
                </c:pt>
                <c:pt idx="3">
                  <c:v>2</c:v>
                </c:pt>
                <c:pt idx="4">
                  <c:v>99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F-4B35-84C2-CEF457B6A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Outcome_v1!$Q$23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75-49DB-A257-9A27F9810A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75-49DB-A257-9A27F9810A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75-49DB-A257-9A27F9810A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Outcome_v1!$P$24:$P$27</c:f>
              <c:strCache>
                <c:ptCount val="3"/>
                <c:pt idx="0">
                  <c:v>Tidak / No</c:v>
                </c:pt>
                <c:pt idx="1">
                  <c:v>Tidak tahu / Don't know</c:v>
                </c:pt>
                <c:pt idx="2">
                  <c:v>Ya / Yes</c:v>
                </c:pt>
              </c:strCache>
            </c:strRef>
          </c:cat>
          <c:val>
            <c:numRef>
              <c:f>Outcome_v1!$Q$24:$Q$27</c:f>
              <c:numCache>
                <c:formatCode>General</c:formatCode>
                <c:ptCount val="3"/>
                <c:pt idx="0">
                  <c:v>45</c:v>
                </c:pt>
                <c:pt idx="1">
                  <c:v>163</c:v>
                </c:pt>
                <c:pt idx="2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9-4751-9F93-E94594476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Outcome_v1!$Q$31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E7-4743-B9D2-FD3BD613C9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E7-4743-B9D2-FD3BD613C9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E7-4743-B9D2-FD3BD613C9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3E7-4743-B9D2-FD3BD613C9C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3E7-4743-B9D2-FD3BD613C9C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3E7-4743-B9D2-FD3BD613C9C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3E7-4743-B9D2-FD3BD613C9C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3E7-4743-B9D2-FD3BD613C9C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3E7-4743-B9D2-FD3BD613C9C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3E7-4743-B9D2-FD3BD613C9C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3E7-4743-B9D2-FD3BD613C9C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3E7-4743-B9D2-FD3BD613C9C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3E7-4743-B9D2-FD3BD613C9C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3E7-4743-B9D2-FD3BD613C9C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3E7-4743-B9D2-FD3BD613C9C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3E7-4743-B9D2-FD3BD613C9C7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3E7-4743-B9D2-FD3BD613C9C7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3E7-4743-B9D2-FD3BD613C9C7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3E7-4743-B9D2-FD3BD613C9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Outcome_v1!$P$32:$P$50</c:f>
              <c:strCache>
                <c:ptCount val="18"/>
                <c:pt idx="0">
                  <c:v>Amway</c:v>
                </c:pt>
                <c:pt idx="1">
                  <c:v>Colgate</c:v>
                </c:pt>
                <c:pt idx="2">
                  <c:v>Darlie</c:v>
                </c:pt>
                <c:pt idx="3">
                  <c:v>Dentific</c:v>
                </c:pt>
                <c:pt idx="4">
                  <c:v>Fresh and White</c:v>
                </c:pt>
                <c:pt idx="5">
                  <c:v>Halagel</c:v>
                </c:pt>
                <c:pt idx="6">
                  <c:v>Lion</c:v>
                </c:pt>
                <c:pt idx="7">
                  <c:v>Lotus</c:v>
                </c:pt>
                <c:pt idx="8">
                  <c:v>Melaleuca</c:v>
                </c:pt>
                <c:pt idx="9">
                  <c:v>Morning Smile</c:v>
                </c:pt>
                <c:pt idx="10">
                  <c:v>Mukmin</c:v>
                </c:pt>
                <c:pt idx="11">
                  <c:v>Murni</c:v>
                </c:pt>
                <c:pt idx="12">
                  <c:v>Oral B</c:v>
                </c:pt>
                <c:pt idx="13">
                  <c:v>Pepsodent</c:v>
                </c:pt>
                <c:pt idx="14">
                  <c:v>Safi</c:v>
                </c:pt>
                <c:pt idx="15">
                  <c:v>Sensodyne</c:v>
                </c:pt>
                <c:pt idx="16">
                  <c:v>Systema</c:v>
                </c:pt>
                <c:pt idx="17">
                  <c:v>Atomy</c:v>
                </c:pt>
              </c:strCache>
            </c:strRef>
          </c:cat>
          <c:val>
            <c:numRef>
              <c:f>Outcome_v1!$Q$32:$Q$50</c:f>
              <c:numCache>
                <c:formatCode>General</c:formatCode>
                <c:ptCount val="18"/>
                <c:pt idx="0">
                  <c:v>2</c:v>
                </c:pt>
                <c:pt idx="1">
                  <c:v>247</c:v>
                </c:pt>
                <c:pt idx="2">
                  <c:v>31</c:v>
                </c:pt>
                <c:pt idx="3">
                  <c:v>2</c:v>
                </c:pt>
                <c:pt idx="4">
                  <c:v>14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8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14</c:v>
                </c:pt>
                <c:pt idx="15">
                  <c:v>9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1-44B5-A831-BA3860FB2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D0-4D7C-823A-A15FE7CE24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D0-4D7C-823A-A15FE7CE244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D0-4D7C-823A-A15FE7CE24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Outcome_v1!$P$57:$P$60</c:f>
              <c:strCache>
                <c:ptCount val="3"/>
                <c:pt idx="0">
                  <c:v>Jarang / Rarely</c:v>
                </c:pt>
                <c:pt idx="1">
                  <c:v>Kadang-kadang/bila perlu / Sometimes / When necessary</c:v>
                </c:pt>
                <c:pt idx="2">
                  <c:v>Selalu / Always</c:v>
                </c:pt>
              </c:strCache>
            </c:strRef>
          </c:cat>
          <c:val>
            <c:numRef>
              <c:f>Outcome_v1!$Q$57:$Q$60</c:f>
              <c:numCache>
                <c:formatCode>General</c:formatCode>
                <c:ptCount val="3"/>
                <c:pt idx="0">
                  <c:v>29</c:v>
                </c:pt>
                <c:pt idx="1">
                  <c:v>148</c:v>
                </c:pt>
                <c:pt idx="2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A8-4ABA-8886-6AE3A0C2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0BD-4F4D-A9AB-A72E2E30C1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BD-4F4D-A9AB-A72E2E30C1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0BD-4F4D-A9AB-A72E2E30C1D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0BD-4F4D-A9AB-A72E2E30C1D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0BD-4F4D-A9AB-A72E2E30C1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Outcome_v1!$P$65:$P$70</c:f>
              <c:strCache>
                <c:ptCount val="5"/>
                <c:pt idx="0">
                  <c:v>1 kali / Once</c:v>
                </c:pt>
                <c:pt idx="1">
                  <c:v>2 kali / Twice</c:v>
                </c:pt>
                <c:pt idx="2">
                  <c:v>Kadang-kadang/bila perlu / Sometimes/when in need</c:v>
                </c:pt>
                <c:pt idx="3">
                  <c:v>Lebih dari 2 kali / More than twice</c:v>
                </c:pt>
                <c:pt idx="4">
                  <c:v>Tidak menggunakan flos gigi / Not using dental floss</c:v>
                </c:pt>
              </c:strCache>
            </c:strRef>
          </c:cat>
          <c:val>
            <c:numRef>
              <c:f>Outcome_v1!$Q$65:$Q$70</c:f>
              <c:numCache>
                <c:formatCode>General</c:formatCode>
                <c:ptCount val="5"/>
                <c:pt idx="0">
                  <c:v>49</c:v>
                </c:pt>
                <c:pt idx="1">
                  <c:v>53</c:v>
                </c:pt>
                <c:pt idx="2">
                  <c:v>139</c:v>
                </c:pt>
                <c:pt idx="3">
                  <c:v>16</c:v>
                </c:pt>
                <c:pt idx="4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7-4ADF-95EC-8D570F974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Outcome_v1!$Q$74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53-4273-9B01-60FEBDBE266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53-4273-9B01-60FEBDBE266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53-4273-9B01-60FEBDBE266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653-4273-9B01-60FEBDBE266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653-4273-9B01-60FEBDBE266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653-4273-9B01-60FEBDBE266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653-4273-9B01-60FEBDBE26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Outcome_v1!$P$75:$P$82</c:f>
              <c:strCache>
                <c:ptCount val="7"/>
                <c:pt idx="0">
                  <c:v>1 kali / Once</c:v>
                </c:pt>
                <c:pt idx="1">
                  <c:v>2 kali / Twice</c:v>
                </c:pt>
                <c:pt idx="2">
                  <c:v>3 kali / 3 times</c:v>
                </c:pt>
                <c:pt idx="3">
                  <c:v>4 kali / 4 times</c:v>
                </c:pt>
                <c:pt idx="4">
                  <c:v>Kadang-kadang/Bila perlu / Sometimes/When necessary</c:v>
                </c:pt>
                <c:pt idx="5">
                  <c:v>Lebih dari 4 kali / More than 4 times</c:v>
                </c:pt>
                <c:pt idx="6">
                  <c:v>Tidak minum minuman berkarbonat / Do not take carbonated drinks</c:v>
                </c:pt>
              </c:strCache>
            </c:strRef>
          </c:cat>
          <c:val>
            <c:numRef>
              <c:f>Outcome_v1!$Q$75:$Q$82</c:f>
              <c:numCache>
                <c:formatCode>General</c:formatCode>
                <c:ptCount val="7"/>
                <c:pt idx="0">
                  <c:v>32</c:v>
                </c:pt>
                <c:pt idx="1">
                  <c:v>27</c:v>
                </c:pt>
                <c:pt idx="2">
                  <c:v>9</c:v>
                </c:pt>
                <c:pt idx="3">
                  <c:v>1</c:v>
                </c:pt>
                <c:pt idx="4">
                  <c:v>218</c:v>
                </c:pt>
                <c:pt idx="5">
                  <c:v>4</c:v>
                </c:pt>
                <c:pt idx="6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1-4539-977D-9E3CAC5A4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(Responses).xlsx]Outcome_v1!PivotTable9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Outcome_v1!$Q$86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9C-46AC-A4A4-4617696699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9C-46AC-A4A4-4617696699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D9C-46AC-A4A4-46176966994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Outcome_v1!$P$87:$P$90</c:f>
              <c:strCache>
                <c:ptCount val="3"/>
                <c:pt idx="0">
                  <c:v>Kadang-kadang / Bila Perlu / Sometimes/When necessary</c:v>
                </c:pt>
                <c:pt idx="1">
                  <c:v>Tidak / No</c:v>
                </c:pt>
                <c:pt idx="2">
                  <c:v>Ya / Yes</c:v>
                </c:pt>
              </c:strCache>
            </c:strRef>
          </c:cat>
          <c:val>
            <c:numRef>
              <c:f>Outcome_v1!$Q$87:$Q$90</c:f>
              <c:numCache>
                <c:formatCode>General</c:formatCode>
                <c:ptCount val="3"/>
                <c:pt idx="0">
                  <c:v>135</c:v>
                </c:pt>
                <c:pt idx="1">
                  <c:v>149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76-4DA8-B17A-855AC129B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Outcome_v1!$Q$94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AA-4AF7-96D9-9672CB8B3B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AA-4AF7-96D9-9672CB8B3B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AA-4AF7-96D9-9672CB8B3B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Outcome_v1!$P$95:$P$98</c:f>
              <c:strCache>
                <c:ptCount val="3"/>
                <c:pt idx="0">
                  <c:v>Kadang-kadang / Bila Perlu / Sometimes/When necessary</c:v>
                </c:pt>
                <c:pt idx="1">
                  <c:v>Tidak / No</c:v>
                </c:pt>
                <c:pt idx="2">
                  <c:v>Ya / Yes</c:v>
                </c:pt>
              </c:strCache>
            </c:strRef>
          </c:cat>
          <c:val>
            <c:numRef>
              <c:f>Outcome_v1!$Q$95:$Q$98</c:f>
              <c:numCache>
                <c:formatCode>General</c:formatCode>
                <c:ptCount val="3"/>
                <c:pt idx="0">
                  <c:v>139</c:v>
                </c:pt>
                <c:pt idx="1">
                  <c:v>145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44-4E63-9598-51FBF5336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Outcome_v1!$Q$102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08-46DE-87AD-00852CA28F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08-46DE-87AD-00852CA28F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08-46DE-87AD-00852CA28F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Outcome_v1!$P$103:$P$106</c:f>
              <c:strCache>
                <c:ptCount val="3"/>
                <c:pt idx="0">
                  <c:v>Kadang-kadang / Bila Perlu / Sometimes/When necessary</c:v>
                </c:pt>
                <c:pt idx="1">
                  <c:v>Tidak / No</c:v>
                </c:pt>
                <c:pt idx="2">
                  <c:v>Ya / Yes</c:v>
                </c:pt>
              </c:strCache>
            </c:strRef>
          </c:cat>
          <c:val>
            <c:numRef>
              <c:f>Outcome_v1!$Q$103:$Q$106</c:f>
              <c:numCache>
                <c:formatCode>General</c:formatCode>
                <c:ptCount val="3"/>
                <c:pt idx="0">
                  <c:v>151</c:v>
                </c:pt>
                <c:pt idx="1">
                  <c:v>83</c:v>
                </c:pt>
                <c:pt idx="2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5-4456-A06F-72D38C635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(Responses).xlsx]Outcome_v1!PivotTable12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Outcome_v1!$Q$110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697-49CD-89EF-4797E6AC8A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697-49CD-89EF-4797E6AC8A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697-49CD-89EF-4797E6AC8A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Outcome_v1!$P$111:$P$114</c:f>
              <c:strCache>
                <c:ptCount val="3"/>
                <c:pt idx="0">
                  <c:v>Kadang-kadang / Bila Perlu / Sometimes/When necessary</c:v>
                </c:pt>
                <c:pt idx="1">
                  <c:v>Tidak / No</c:v>
                </c:pt>
                <c:pt idx="2">
                  <c:v>Ya / Yes</c:v>
                </c:pt>
              </c:strCache>
            </c:strRef>
          </c:cat>
          <c:val>
            <c:numRef>
              <c:f>Outcome_v1!$Q$111:$Q$114</c:f>
              <c:numCache>
                <c:formatCode>General</c:formatCode>
                <c:ptCount val="3"/>
                <c:pt idx="0">
                  <c:v>171</c:v>
                </c:pt>
                <c:pt idx="1">
                  <c:v>63</c:v>
                </c:pt>
                <c:pt idx="2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0-4303-8CD5-4E948543E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(Responses).xlsx]Outcome_v1!PivotTable13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Outcome_v1!$Q$118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49-4002-8434-A2700FAB23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49-4002-8434-A2700FAB23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49-4002-8434-A2700FAB23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Outcome_v1!$P$119:$P$122</c:f>
              <c:strCache>
                <c:ptCount val="3"/>
                <c:pt idx="0">
                  <c:v>Kadang-kadang / Bila Perlu / Sometimes/When necessary</c:v>
                </c:pt>
                <c:pt idx="1">
                  <c:v>Tidak / No</c:v>
                </c:pt>
                <c:pt idx="2">
                  <c:v>Ya / Yes</c:v>
                </c:pt>
              </c:strCache>
            </c:strRef>
          </c:cat>
          <c:val>
            <c:numRef>
              <c:f>Outcome_v1!$Q$119:$Q$122</c:f>
              <c:numCache>
                <c:formatCode>General</c:formatCode>
                <c:ptCount val="3"/>
                <c:pt idx="0">
                  <c:v>148</c:v>
                </c:pt>
                <c:pt idx="1">
                  <c:v>94</c:v>
                </c:pt>
                <c:pt idx="2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7-4F3D-986F-42CDD81DA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(Responses).xlsx]Outcome_v1!PivotTable14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Outcome_v1!$Q$126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442-415B-8BAA-8464BBB2B8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442-415B-8BAA-8464BBB2B8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442-415B-8BAA-8464BBB2B8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Outcome_v1!$P$127:$P$130</c:f>
              <c:strCache>
                <c:ptCount val="3"/>
                <c:pt idx="0">
                  <c:v>Kadang-kadang / Bila Perlu / Sometimes/When necessary</c:v>
                </c:pt>
                <c:pt idx="1">
                  <c:v>Tidak / No</c:v>
                </c:pt>
                <c:pt idx="2">
                  <c:v>Ya / Yes</c:v>
                </c:pt>
              </c:strCache>
            </c:strRef>
          </c:cat>
          <c:val>
            <c:numRef>
              <c:f>Outcome_v1!$Q$127:$Q$130</c:f>
              <c:numCache>
                <c:formatCode>General</c:formatCode>
                <c:ptCount val="3"/>
                <c:pt idx="0">
                  <c:v>126</c:v>
                </c:pt>
                <c:pt idx="1">
                  <c:v>174</c:v>
                </c:pt>
                <c:pt idx="2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B-4E2F-B027-2C98EE552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(Responses).xlsx]Outcome_v1!PivotTable15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Outcome_v1!$Q$134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4A2-4749-A7DE-0B7123A735A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4A2-4749-A7DE-0B7123A735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Outcome_v1!$P$135:$P$137</c:f>
              <c:strCache>
                <c:ptCount val="2"/>
                <c:pt idx="0">
                  <c:v>Tidak / No</c:v>
                </c:pt>
                <c:pt idx="1">
                  <c:v>Ya / Yes</c:v>
                </c:pt>
              </c:strCache>
            </c:strRef>
          </c:cat>
          <c:val>
            <c:numRef>
              <c:f>Outcome_v1!$Q$135:$Q$137</c:f>
              <c:numCache>
                <c:formatCode>General</c:formatCode>
                <c:ptCount val="2"/>
                <c:pt idx="0">
                  <c:v>339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F-466C-840F-30BCC3D0B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(Responses).xlsx]Outcome_v1!PivotTable16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Outcome_v1!$Q$141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8B-41D6-AE83-D57FD8447D6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8B-41D6-AE83-D57FD8447D6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8B-41D6-AE83-D57FD8447D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Outcome_v1!$P$142:$P$145</c:f>
              <c:strCache>
                <c:ptCount val="3"/>
                <c:pt idx="0">
                  <c:v>1 batang</c:v>
                </c:pt>
                <c:pt idx="1">
                  <c:v>3 batang</c:v>
                </c:pt>
                <c:pt idx="2">
                  <c:v>(blank)</c:v>
                </c:pt>
              </c:strCache>
            </c:strRef>
          </c:cat>
          <c:val>
            <c:numRef>
              <c:f>Outcome_v1!$Q$142:$Q$145</c:f>
              <c:numCache>
                <c:formatCode>General</c:formatCode>
                <c:ptCount val="3"/>
                <c:pt idx="0">
                  <c:v>3</c:v>
                </c:pt>
                <c:pt idx="1">
                  <c:v>1</c:v>
                </c:pt>
                <c:pt idx="2">
                  <c:v>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0-4821-A11B-9AD538A16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(Responses).xlsx]Outcome_v1!PivotTable17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Outcome_v1!$Q$159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83-4156-8D03-1135D19723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83-4156-8D03-1135D19723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Outcome_v1!$P$160:$P$162</c:f>
              <c:strCache>
                <c:ptCount val="2"/>
                <c:pt idx="0">
                  <c:v>Tidak / No</c:v>
                </c:pt>
                <c:pt idx="1">
                  <c:v>Ya / Yes</c:v>
                </c:pt>
              </c:strCache>
            </c:strRef>
          </c:cat>
          <c:val>
            <c:numRef>
              <c:f>Outcome_v1!$Q$160:$Q$162</c:f>
              <c:numCache>
                <c:formatCode>General</c:formatCode>
                <c:ptCount val="2"/>
                <c:pt idx="0">
                  <c:v>334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2-4618-9118-FE4B83B4A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(Responses).xlsx]Outcome_v1!PivotTable18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Outcome_v1!$Q$166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C8-433C-8DBD-31804AA4DF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C8-433C-8DBD-31804AA4DF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C8-433C-8DBD-31804AA4DF7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FC8-433C-8DBD-31804AA4DF7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FC8-433C-8DBD-31804AA4DF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Outcome_v1!$P$167:$P$172</c:f>
              <c:strCache>
                <c:ptCount val="5"/>
                <c:pt idx="0">
                  <c:v>1-8 hari sebulan / 1-8 days a month</c:v>
                </c:pt>
                <c:pt idx="1">
                  <c:v>8-14 hari sebulan / 8-14 days a month</c:v>
                </c:pt>
                <c:pt idx="2">
                  <c:v>Beberapa hari seminggu / Several days a week</c:v>
                </c:pt>
                <c:pt idx="3">
                  <c:v>Setiap hari / Everyday</c:v>
                </c:pt>
                <c:pt idx="4">
                  <c:v>(blank)</c:v>
                </c:pt>
              </c:strCache>
            </c:strRef>
          </c:cat>
          <c:val>
            <c:numRef>
              <c:f>Outcome_v1!$Q$167:$Q$172</c:f>
              <c:numCache>
                <c:formatCode>General</c:formatCode>
                <c:ptCount val="5"/>
                <c:pt idx="0">
                  <c:v>6</c:v>
                </c:pt>
                <c:pt idx="1">
                  <c:v>1</c:v>
                </c:pt>
                <c:pt idx="2">
                  <c:v>7</c:v>
                </c:pt>
                <c:pt idx="3">
                  <c:v>3</c:v>
                </c:pt>
                <c:pt idx="4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D-4A42-A862-6F6BECCE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8F-4F92-848F-ED128C25B3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8F-4F92-848F-ED128C25B3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C8F-4F92-848F-ED128C25B3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C8F-4F92-848F-ED128C25B33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C8F-4F92-848F-ED128C25B3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Outcome_v2'!$P$5:$P$10</c:f>
              <c:strCache>
                <c:ptCount val="5"/>
                <c:pt idx="0">
                  <c:v>1 kali / Once</c:v>
                </c:pt>
                <c:pt idx="1">
                  <c:v>2 kali / Twice</c:v>
                </c:pt>
                <c:pt idx="2">
                  <c:v>Apabila saya ingat / When I remember</c:v>
                </c:pt>
                <c:pt idx="3">
                  <c:v>Beberapa kali seminggu / A few times a week</c:v>
                </c:pt>
                <c:pt idx="4">
                  <c:v>Lebih dari 2 kali / More than twice</c:v>
                </c:pt>
              </c:strCache>
            </c:strRef>
          </c:cat>
          <c:val>
            <c:numRef>
              <c:f>'Note for Outcome_v2'!$Q$5:$Q$10</c:f>
              <c:numCache>
                <c:formatCode>General</c:formatCode>
                <c:ptCount val="5"/>
                <c:pt idx="0">
                  <c:v>16</c:v>
                </c:pt>
                <c:pt idx="1">
                  <c:v>210</c:v>
                </c:pt>
                <c:pt idx="2">
                  <c:v>5</c:v>
                </c:pt>
                <c:pt idx="3">
                  <c:v>1</c:v>
                </c:pt>
                <c:pt idx="4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C8F-4F92-848F-ED128C25B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22-4DD8-820A-015F4D1159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22-4DD8-820A-015F4D1159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22-4DD8-820A-015F4D11598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22-4DD8-820A-015F4D11598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322-4DD8-820A-015F4D11598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322-4DD8-820A-015F4D1159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Outcome_v2'!$P$14:$P$20</c:f>
              <c:strCache>
                <c:ptCount val="6"/>
                <c:pt idx="0">
                  <c:v>1 kali / Once</c:v>
                </c:pt>
                <c:pt idx="1">
                  <c:v>2 kali / Twice</c:v>
                </c:pt>
                <c:pt idx="2">
                  <c:v>Apabila saya ingat / When I remember</c:v>
                </c:pt>
                <c:pt idx="3">
                  <c:v>Beberapa kali seminggu / A few times a week</c:v>
                </c:pt>
                <c:pt idx="4">
                  <c:v>Lebih dari 2 kali / More than twice</c:v>
                </c:pt>
                <c:pt idx="5">
                  <c:v>Setiap kali selepas makan / Every time after meal</c:v>
                </c:pt>
              </c:strCache>
            </c:strRef>
          </c:cat>
          <c:val>
            <c:numRef>
              <c:f>'Note for Outcome_v2'!$Q$14:$Q$20</c:f>
              <c:numCache>
                <c:formatCode>General</c:formatCode>
                <c:ptCount val="6"/>
                <c:pt idx="0">
                  <c:v>35</c:v>
                </c:pt>
                <c:pt idx="1">
                  <c:v>192</c:v>
                </c:pt>
                <c:pt idx="2">
                  <c:v>5</c:v>
                </c:pt>
                <c:pt idx="3">
                  <c:v>2</c:v>
                </c:pt>
                <c:pt idx="4">
                  <c:v>99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322-4DD8-820A-015F4D115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Outcome_v2'!$Q$23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2F-400A-B7A4-B019BC7CA6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2F-400A-B7A4-B019BC7CA6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2F-400A-B7A4-B019BC7CA6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Outcome_v2'!$P$24:$P$27</c:f>
              <c:strCache>
                <c:ptCount val="3"/>
                <c:pt idx="0">
                  <c:v>Tidak / No</c:v>
                </c:pt>
                <c:pt idx="1">
                  <c:v>Tidak tahu / Don't know</c:v>
                </c:pt>
                <c:pt idx="2">
                  <c:v>Ya / Yes</c:v>
                </c:pt>
              </c:strCache>
            </c:strRef>
          </c:cat>
          <c:val>
            <c:numRef>
              <c:f>'Note for Outcome_v2'!$Q$24:$Q$27</c:f>
              <c:numCache>
                <c:formatCode>General</c:formatCode>
                <c:ptCount val="3"/>
                <c:pt idx="0">
                  <c:v>45</c:v>
                </c:pt>
                <c:pt idx="1">
                  <c:v>163</c:v>
                </c:pt>
                <c:pt idx="2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2F-400A-B7A4-B019BC7CA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Outcome_v2'!$Q$31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0C-4750-B9F6-DE774399F3E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0C-4750-B9F6-DE774399F3E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0C-4750-B9F6-DE774399F3E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0C-4750-B9F6-DE774399F3E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D0C-4750-B9F6-DE774399F3E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D0C-4750-B9F6-DE774399F3E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D0C-4750-B9F6-DE774399F3E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D0C-4750-B9F6-DE774399F3E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D0C-4750-B9F6-DE774399F3E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D0C-4750-B9F6-DE774399F3E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D0C-4750-B9F6-DE774399F3E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D0C-4750-B9F6-DE774399F3E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D0C-4750-B9F6-DE774399F3E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D0C-4750-B9F6-DE774399F3E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D0C-4750-B9F6-DE774399F3E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D0C-4750-B9F6-DE774399F3E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D0C-4750-B9F6-DE774399F3E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D0C-4750-B9F6-DE774399F3E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D0C-4750-B9F6-DE774399F3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Outcome_v2'!$P$32:$P$50</c:f>
              <c:strCache>
                <c:ptCount val="18"/>
                <c:pt idx="0">
                  <c:v>Amway</c:v>
                </c:pt>
                <c:pt idx="1">
                  <c:v>Colgate</c:v>
                </c:pt>
                <c:pt idx="2">
                  <c:v>Darlie</c:v>
                </c:pt>
                <c:pt idx="3">
                  <c:v>Dentific</c:v>
                </c:pt>
                <c:pt idx="4">
                  <c:v>Fresh and White</c:v>
                </c:pt>
                <c:pt idx="5">
                  <c:v>Halagel</c:v>
                </c:pt>
                <c:pt idx="6">
                  <c:v>Lion</c:v>
                </c:pt>
                <c:pt idx="7">
                  <c:v>Lotus</c:v>
                </c:pt>
                <c:pt idx="8">
                  <c:v>Melaleuca</c:v>
                </c:pt>
                <c:pt idx="9">
                  <c:v>Morning Smile</c:v>
                </c:pt>
                <c:pt idx="10">
                  <c:v>Mukmin</c:v>
                </c:pt>
                <c:pt idx="11">
                  <c:v>Murni</c:v>
                </c:pt>
                <c:pt idx="12">
                  <c:v>Oral B</c:v>
                </c:pt>
                <c:pt idx="13">
                  <c:v>Pepsodent</c:v>
                </c:pt>
                <c:pt idx="14">
                  <c:v>Safi</c:v>
                </c:pt>
                <c:pt idx="15">
                  <c:v>Sensodyne</c:v>
                </c:pt>
                <c:pt idx="16">
                  <c:v>Systema</c:v>
                </c:pt>
                <c:pt idx="17">
                  <c:v>Atomy</c:v>
                </c:pt>
              </c:strCache>
            </c:strRef>
          </c:cat>
          <c:val>
            <c:numRef>
              <c:f>'Note for Outcome_v2'!$Q$32:$Q$50</c:f>
              <c:numCache>
                <c:formatCode>General</c:formatCode>
                <c:ptCount val="18"/>
                <c:pt idx="0">
                  <c:v>2</c:v>
                </c:pt>
                <c:pt idx="1">
                  <c:v>247</c:v>
                </c:pt>
                <c:pt idx="2">
                  <c:v>31</c:v>
                </c:pt>
                <c:pt idx="3">
                  <c:v>2</c:v>
                </c:pt>
                <c:pt idx="4">
                  <c:v>14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8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14</c:v>
                </c:pt>
                <c:pt idx="15">
                  <c:v>9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D0C-4750-B9F6-DE774399F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E4-4B58-B3F1-73438E31CF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3E4-4B58-B3F1-73438E31CF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3E4-4B58-B3F1-73438E31CF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Outcome_v2'!$P$57:$P$60</c:f>
              <c:strCache>
                <c:ptCount val="3"/>
                <c:pt idx="0">
                  <c:v>Jarang / Rarely</c:v>
                </c:pt>
                <c:pt idx="1">
                  <c:v>Kadang-kadang/bila perlu / Sometimes / When necessary</c:v>
                </c:pt>
                <c:pt idx="2">
                  <c:v>Selalu / Always</c:v>
                </c:pt>
              </c:strCache>
            </c:strRef>
          </c:cat>
          <c:val>
            <c:numRef>
              <c:f>'Note for Outcome_v2'!$Q$57:$Q$60</c:f>
              <c:numCache>
                <c:formatCode>General</c:formatCode>
                <c:ptCount val="3"/>
                <c:pt idx="0">
                  <c:v>29</c:v>
                </c:pt>
                <c:pt idx="1">
                  <c:v>148</c:v>
                </c:pt>
                <c:pt idx="2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E4-4B58-B3F1-73438E31C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73-4902-93CC-7E5D367579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73-4902-93CC-7E5D367579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73-4902-93CC-7E5D367579C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73-4902-93CC-7E5D367579C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73-4902-93CC-7E5D367579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Outcome_v2'!$P$65:$P$70</c:f>
              <c:strCache>
                <c:ptCount val="5"/>
                <c:pt idx="0">
                  <c:v>1 kali / Once</c:v>
                </c:pt>
                <c:pt idx="1">
                  <c:v>2 kali / Twice</c:v>
                </c:pt>
                <c:pt idx="2">
                  <c:v>Kadang-kadang/bila perlu / Sometimes/when in need</c:v>
                </c:pt>
                <c:pt idx="3">
                  <c:v>Lebih dari 2 kali / More than twice</c:v>
                </c:pt>
                <c:pt idx="4">
                  <c:v>Tidak menggunakan flos gigi / Not using dental floss</c:v>
                </c:pt>
              </c:strCache>
            </c:strRef>
          </c:cat>
          <c:val>
            <c:numRef>
              <c:f>'Note for Outcome_v2'!$Q$65:$Q$70</c:f>
              <c:numCache>
                <c:formatCode>General</c:formatCode>
                <c:ptCount val="5"/>
                <c:pt idx="0">
                  <c:v>49</c:v>
                </c:pt>
                <c:pt idx="1">
                  <c:v>53</c:v>
                </c:pt>
                <c:pt idx="2">
                  <c:v>139</c:v>
                </c:pt>
                <c:pt idx="3">
                  <c:v>16</c:v>
                </c:pt>
                <c:pt idx="4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273-4902-93CC-7E5D36757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Outcome_v2'!$Q$74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2A-4745-A529-826BB3885B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2A-4745-A529-826BB3885B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42A-4745-A529-826BB3885B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42A-4745-A529-826BB3885B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42A-4745-A529-826BB3885BD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42A-4745-A529-826BB3885BD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42A-4745-A529-826BB3885B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Outcome_v2'!$P$75:$P$82</c:f>
              <c:strCache>
                <c:ptCount val="7"/>
                <c:pt idx="0">
                  <c:v>1 kali / Once</c:v>
                </c:pt>
                <c:pt idx="1">
                  <c:v>2 kali / Twice</c:v>
                </c:pt>
                <c:pt idx="2">
                  <c:v>3 kali / 3 times</c:v>
                </c:pt>
                <c:pt idx="3">
                  <c:v>4 kali / 4 times</c:v>
                </c:pt>
                <c:pt idx="4">
                  <c:v>Kadang-kadang/Bila perlu / Sometimes/When necessary</c:v>
                </c:pt>
                <c:pt idx="5">
                  <c:v>Lebih dari 4 kali / More than 4 times</c:v>
                </c:pt>
                <c:pt idx="6">
                  <c:v>Tidak minum minuman berkarbonat / Do not take carbonated drinks</c:v>
                </c:pt>
              </c:strCache>
            </c:strRef>
          </c:cat>
          <c:val>
            <c:numRef>
              <c:f>'Note for Outcome_v2'!$Q$75:$Q$82</c:f>
              <c:numCache>
                <c:formatCode>General</c:formatCode>
                <c:ptCount val="7"/>
                <c:pt idx="0">
                  <c:v>32</c:v>
                </c:pt>
                <c:pt idx="1">
                  <c:v>27</c:v>
                </c:pt>
                <c:pt idx="2">
                  <c:v>9</c:v>
                </c:pt>
                <c:pt idx="3">
                  <c:v>1</c:v>
                </c:pt>
                <c:pt idx="4">
                  <c:v>218</c:v>
                </c:pt>
                <c:pt idx="5">
                  <c:v>4</c:v>
                </c:pt>
                <c:pt idx="6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42A-4745-A529-826BB3885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Outcome_v2!PivotTable9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Outcome_v2'!$Q$86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F2-481A-A8F8-897343B0C9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F2-481A-A8F8-897343B0C9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F2-481A-A8F8-897343B0C9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Outcome_v2'!$P$87:$P$90</c:f>
              <c:strCache>
                <c:ptCount val="3"/>
                <c:pt idx="0">
                  <c:v>Kadang-kadang / Bila Perlu / Sometimes/When necessary</c:v>
                </c:pt>
                <c:pt idx="1">
                  <c:v>Tidak / No</c:v>
                </c:pt>
                <c:pt idx="2">
                  <c:v>Ya / Yes</c:v>
                </c:pt>
              </c:strCache>
            </c:strRef>
          </c:cat>
          <c:val>
            <c:numRef>
              <c:f>'Note for Outcome_v2'!$Q$87:$Q$90</c:f>
              <c:numCache>
                <c:formatCode>General</c:formatCode>
                <c:ptCount val="3"/>
                <c:pt idx="0">
                  <c:v>135</c:v>
                </c:pt>
                <c:pt idx="1">
                  <c:v>149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F2-481A-A8F8-897343B0C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Outcome_v2!PivotTable10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Outcome_v2'!$Q$94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D4-411C-986A-1E6C69020A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D4-411C-986A-1E6C69020A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D4-411C-986A-1E6C69020A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Outcome_v2'!$P$95:$P$98</c:f>
              <c:strCache>
                <c:ptCount val="3"/>
                <c:pt idx="0">
                  <c:v>Kadang-kadang / Bila Perlu / Sometimes/When necessary</c:v>
                </c:pt>
                <c:pt idx="1">
                  <c:v>Tidak / No</c:v>
                </c:pt>
                <c:pt idx="2">
                  <c:v>Ya / Yes</c:v>
                </c:pt>
              </c:strCache>
            </c:strRef>
          </c:cat>
          <c:val>
            <c:numRef>
              <c:f>'Note for Outcome_v2'!$Q$95:$Q$98</c:f>
              <c:numCache>
                <c:formatCode>General</c:formatCode>
                <c:ptCount val="3"/>
                <c:pt idx="0">
                  <c:v>139</c:v>
                </c:pt>
                <c:pt idx="1">
                  <c:v>145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D4-411C-986A-1E6C69020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Outcome_v2!PivotTable11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Outcome_v2'!$Q$102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1A-410D-94D4-565A455876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1A-410D-94D4-565A455876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1A-410D-94D4-565A455876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Outcome_v2'!$P$103:$P$106</c:f>
              <c:strCache>
                <c:ptCount val="3"/>
                <c:pt idx="0">
                  <c:v>Kadang-kadang / Bila Perlu / Sometimes/When necessary</c:v>
                </c:pt>
                <c:pt idx="1">
                  <c:v>Tidak / No</c:v>
                </c:pt>
                <c:pt idx="2">
                  <c:v>Ya / Yes</c:v>
                </c:pt>
              </c:strCache>
            </c:strRef>
          </c:cat>
          <c:val>
            <c:numRef>
              <c:f>'Note for Outcome_v2'!$Q$103:$Q$106</c:f>
              <c:numCache>
                <c:formatCode>General</c:formatCode>
                <c:ptCount val="3"/>
                <c:pt idx="0">
                  <c:v>151</c:v>
                </c:pt>
                <c:pt idx="1">
                  <c:v>83</c:v>
                </c:pt>
                <c:pt idx="2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1A-410D-94D4-565A45587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Outcome_v2!PivotTable12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Outcome_v2'!$Q$110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E1-4ADB-A33F-1BD0505D88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E1-4ADB-A33F-1BD0505D88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BE1-4ADB-A33F-1BD0505D88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Outcome_v2'!$P$111:$P$114</c:f>
              <c:strCache>
                <c:ptCount val="3"/>
                <c:pt idx="0">
                  <c:v>Kadang-kadang / Bila Perlu / Sometimes/When necessary</c:v>
                </c:pt>
                <c:pt idx="1">
                  <c:v>Tidak / No</c:v>
                </c:pt>
                <c:pt idx="2">
                  <c:v>Ya / Yes</c:v>
                </c:pt>
              </c:strCache>
            </c:strRef>
          </c:cat>
          <c:val>
            <c:numRef>
              <c:f>'Note for Outcome_v2'!$Q$111:$Q$114</c:f>
              <c:numCache>
                <c:formatCode>General</c:formatCode>
                <c:ptCount val="3"/>
                <c:pt idx="0">
                  <c:v>171</c:v>
                </c:pt>
                <c:pt idx="1">
                  <c:v>63</c:v>
                </c:pt>
                <c:pt idx="2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E1-4ADB-A33F-1BD0505D8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Outcome_v2'!$Q$118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16-4127-B3EB-C535C5C0C8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16-4127-B3EB-C535C5C0C8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16-4127-B3EB-C535C5C0C8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Outcome_v2'!$P$119:$P$122</c:f>
              <c:strCache>
                <c:ptCount val="3"/>
                <c:pt idx="0">
                  <c:v>Kadang-kadang / Bila Perlu / Sometimes/When necessary</c:v>
                </c:pt>
                <c:pt idx="1">
                  <c:v>Tidak / No</c:v>
                </c:pt>
                <c:pt idx="2">
                  <c:v>Ya / Yes</c:v>
                </c:pt>
              </c:strCache>
            </c:strRef>
          </c:cat>
          <c:val>
            <c:numRef>
              <c:f>'Note for Outcome_v2'!$Q$119:$Q$122</c:f>
              <c:numCache>
                <c:formatCode>General</c:formatCode>
                <c:ptCount val="3"/>
                <c:pt idx="0">
                  <c:v>148</c:v>
                </c:pt>
                <c:pt idx="1">
                  <c:v>94</c:v>
                </c:pt>
                <c:pt idx="2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16-4127-B3EB-C535C5C0C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Outcome_v2!PivotTable14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Outcome_v2'!$Q$126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F4-4FA2-9FF0-FAF3E00DB0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F4-4FA2-9FF0-FAF3E00DB0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F4-4FA2-9FF0-FAF3E00DB0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Outcome_v2'!$P$127:$P$130</c:f>
              <c:strCache>
                <c:ptCount val="3"/>
                <c:pt idx="0">
                  <c:v>Kadang-kadang / Bila Perlu / Sometimes/When necessary</c:v>
                </c:pt>
                <c:pt idx="1">
                  <c:v>Tidak / No</c:v>
                </c:pt>
                <c:pt idx="2">
                  <c:v>Ya / Yes</c:v>
                </c:pt>
              </c:strCache>
            </c:strRef>
          </c:cat>
          <c:val>
            <c:numRef>
              <c:f>'Note for Outcome_v2'!$Q$127:$Q$130</c:f>
              <c:numCache>
                <c:formatCode>General</c:formatCode>
                <c:ptCount val="3"/>
                <c:pt idx="0">
                  <c:v>126</c:v>
                </c:pt>
                <c:pt idx="1">
                  <c:v>174</c:v>
                </c:pt>
                <c:pt idx="2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4-4FA2-9FF0-FAF3E00DB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Outcome_v2!PivotTable15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Outcome_v2'!$Q$134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E6-458D-82A0-34E1BF901B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E6-458D-82A0-34E1BF901B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Outcome_v2'!$P$135:$P$137</c:f>
              <c:strCache>
                <c:ptCount val="2"/>
                <c:pt idx="0">
                  <c:v>Tidak / No</c:v>
                </c:pt>
                <c:pt idx="1">
                  <c:v>Ya / Yes</c:v>
                </c:pt>
              </c:strCache>
            </c:strRef>
          </c:cat>
          <c:val>
            <c:numRef>
              <c:f>'Note for Outcome_v2'!$Q$135:$Q$137</c:f>
              <c:numCache>
                <c:formatCode>General</c:formatCode>
                <c:ptCount val="2"/>
                <c:pt idx="0">
                  <c:v>339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6-458D-82A0-34E1BF901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Outcome_v2!PivotTable16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Outcome_v2'!$Q$141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CD-4194-A467-EFAF79B814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CD-4194-A467-EFAF79B814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CD-4194-A467-EFAF79B814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Outcome_v2'!$P$142:$P$145</c:f>
              <c:strCache>
                <c:ptCount val="3"/>
                <c:pt idx="0">
                  <c:v>1 batang</c:v>
                </c:pt>
                <c:pt idx="1">
                  <c:v>3 batang</c:v>
                </c:pt>
                <c:pt idx="2">
                  <c:v>(blank)</c:v>
                </c:pt>
              </c:strCache>
            </c:strRef>
          </c:cat>
          <c:val>
            <c:numRef>
              <c:f>'Note for Outcome_v2'!$Q$142:$Q$145</c:f>
              <c:numCache>
                <c:formatCode>General</c:formatCode>
                <c:ptCount val="3"/>
                <c:pt idx="0">
                  <c:v>3</c:v>
                </c:pt>
                <c:pt idx="1">
                  <c:v>1</c:v>
                </c:pt>
                <c:pt idx="2">
                  <c:v>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CD-4194-A467-EFAF79B81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Outcome_v2!PivotTable17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Outcome_v2'!$Q$159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71-4540-A090-63D78BDF56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71-4540-A090-63D78BDF569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Outcome_v2'!$P$160:$P$162</c:f>
              <c:strCache>
                <c:ptCount val="2"/>
                <c:pt idx="0">
                  <c:v>Tidak / No</c:v>
                </c:pt>
                <c:pt idx="1">
                  <c:v>Ya / Yes</c:v>
                </c:pt>
              </c:strCache>
            </c:strRef>
          </c:cat>
          <c:val>
            <c:numRef>
              <c:f>'Note for Outcome_v2'!$Q$160:$Q$162</c:f>
              <c:numCache>
                <c:formatCode>General</c:formatCode>
                <c:ptCount val="2"/>
                <c:pt idx="0">
                  <c:v>334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71-4540-A090-63D78BDF5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[Baseline Soal Kaji Selidik DrDPH Research (Responses).xlsx]Note for Outcome_v2!PivotTable18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'Note for Outcome_v2'!$Q$166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7B-46FC-92BD-BF39716CC8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27B-46FC-92BD-BF39716CC8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27B-46FC-92BD-BF39716CC88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27B-46FC-92BD-BF39716CC88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27B-46FC-92BD-BF39716CC8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'Note for Outcome_v2'!$P$167:$P$172</c:f>
              <c:strCache>
                <c:ptCount val="5"/>
                <c:pt idx="0">
                  <c:v>1-8 hari sebulan / 1-8 days a month</c:v>
                </c:pt>
                <c:pt idx="1">
                  <c:v>8-14 hari sebulan / 8-14 days a month</c:v>
                </c:pt>
                <c:pt idx="2">
                  <c:v>Beberapa hari seminggu / Several days a week</c:v>
                </c:pt>
                <c:pt idx="3">
                  <c:v>Setiap hari / Everyday</c:v>
                </c:pt>
                <c:pt idx="4">
                  <c:v>(blank)</c:v>
                </c:pt>
              </c:strCache>
            </c:strRef>
          </c:cat>
          <c:val>
            <c:numRef>
              <c:f>'Note for Outcome_v2'!$Q$167:$Q$172</c:f>
              <c:numCache>
                <c:formatCode>General</c:formatCode>
                <c:ptCount val="5"/>
                <c:pt idx="0">
                  <c:v>6</c:v>
                </c:pt>
                <c:pt idx="1">
                  <c:v>1</c:v>
                </c:pt>
                <c:pt idx="2">
                  <c:v>7</c:v>
                </c:pt>
                <c:pt idx="3">
                  <c:v>3</c:v>
                </c:pt>
                <c:pt idx="4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27B-46FC-92BD-BF39716CC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13" Type="http://schemas.openxmlformats.org/officeDocument/2006/relationships/chart" Target="../charts/chart30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12" Type="http://schemas.openxmlformats.org/officeDocument/2006/relationships/chart" Target="../charts/chart29.xml"/><Relationship Id="rId17" Type="http://schemas.openxmlformats.org/officeDocument/2006/relationships/chart" Target="../charts/chart34.xml"/><Relationship Id="rId2" Type="http://schemas.openxmlformats.org/officeDocument/2006/relationships/chart" Target="../charts/chart19.xml"/><Relationship Id="rId16" Type="http://schemas.openxmlformats.org/officeDocument/2006/relationships/chart" Target="../charts/chart33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5" Type="http://schemas.openxmlformats.org/officeDocument/2006/relationships/chart" Target="../charts/chart3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Relationship Id="rId1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473075</xdr:colOff>
      <xdr:row>0</xdr:row>
      <xdr:rowOff>676275</xdr:rowOff>
    </xdr:from>
    <xdr:to>
      <xdr:col>24</xdr:col>
      <xdr:colOff>361950</xdr:colOff>
      <xdr:row>9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F624A-C890-D8C5-FB19-01099B68B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457200</xdr:colOff>
      <xdr:row>10</xdr:row>
      <xdr:rowOff>123825</xdr:rowOff>
    </xdr:from>
    <xdr:to>
      <xdr:col>24</xdr:col>
      <xdr:colOff>257175</xdr:colOff>
      <xdr:row>20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91138B-CE3D-B396-201C-DE605EF6E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457200</xdr:colOff>
      <xdr:row>21</xdr:row>
      <xdr:rowOff>104776</xdr:rowOff>
    </xdr:from>
    <xdr:to>
      <xdr:col>24</xdr:col>
      <xdr:colOff>161925</xdr:colOff>
      <xdr:row>30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33D09B-C5E2-B1CC-0CD9-5C82F7279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57150</xdr:colOff>
      <xdr:row>26</xdr:row>
      <xdr:rowOff>38100</xdr:rowOff>
    </xdr:from>
    <xdr:to>
      <xdr:col>39</xdr:col>
      <xdr:colOff>161925</xdr:colOff>
      <xdr:row>52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BEA4A9-B4F0-D253-9C24-4870DE5D2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368300</xdr:colOff>
      <xdr:row>50</xdr:row>
      <xdr:rowOff>114300</xdr:rowOff>
    </xdr:from>
    <xdr:to>
      <xdr:col>24</xdr:col>
      <xdr:colOff>219075</xdr:colOff>
      <xdr:row>60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058AB1-16DF-2585-EAA8-0E90483DE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380999</xdr:colOff>
      <xdr:row>62</xdr:row>
      <xdr:rowOff>28575</xdr:rowOff>
    </xdr:from>
    <xdr:to>
      <xdr:col>25</xdr:col>
      <xdr:colOff>438151</xdr:colOff>
      <xdr:row>73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528A476-8D5C-232F-A602-E25498283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438151</xdr:colOff>
      <xdr:row>74</xdr:row>
      <xdr:rowOff>63500</xdr:rowOff>
    </xdr:from>
    <xdr:to>
      <xdr:col>24</xdr:col>
      <xdr:colOff>495301</xdr:colOff>
      <xdr:row>83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A269AD-85FC-EABF-5757-90B9DC5AD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444501</xdr:colOff>
      <xdr:row>83</xdr:row>
      <xdr:rowOff>133351</xdr:rowOff>
    </xdr:from>
    <xdr:to>
      <xdr:col>24</xdr:col>
      <xdr:colOff>495301</xdr:colOff>
      <xdr:row>92</xdr:row>
      <xdr:rowOff>95251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D829A0-EB9C-B90B-02AC-471FE8A1B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28575</xdr:colOff>
      <xdr:row>91</xdr:row>
      <xdr:rowOff>177800</xdr:rowOff>
    </xdr:from>
    <xdr:to>
      <xdr:col>23</xdr:col>
      <xdr:colOff>539750</xdr:colOff>
      <xdr:row>100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BE04127-696A-53B4-0CB2-A7D5BCF19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590551</xdr:colOff>
      <xdr:row>100</xdr:row>
      <xdr:rowOff>57150</xdr:rowOff>
    </xdr:from>
    <xdr:to>
      <xdr:col>24</xdr:col>
      <xdr:colOff>381001</xdr:colOff>
      <xdr:row>108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787459C-01DC-645E-49A0-40DCD51AA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590551</xdr:colOff>
      <xdr:row>108</xdr:row>
      <xdr:rowOff>133350</xdr:rowOff>
    </xdr:from>
    <xdr:to>
      <xdr:col>23</xdr:col>
      <xdr:colOff>457201</xdr:colOff>
      <xdr:row>116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A7673EF-D2CA-5B00-A1A1-CBA27B92E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533400</xdr:colOff>
      <xdr:row>116</xdr:row>
      <xdr:rowOff>82550</xdr:rowOff>
    </xdr:from>
    <xdr:to>
      <xdr:col>23</xdr:col>
      <xdr:colOff>581025</xdr:colOff>
      <xdr:row>124</xdr:row>
      <xdr:rowOff>123825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B792E64-6684-FBB2-D93A-03FDEB66F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495300</xdr:colOff>
      <xdr:row>125</xdr:row>
      <xdr:rowOff>15875</xdr:rowOff>
    </xdr:from>
    <xdr:to>
      <xdr:col>23</xdr:col>
      <xdr:colOff>485775</xdr:colOff>
      <xdr:row>133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74D7B82-DC8C-360E-1465-17DB4E25B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590551</xdr:colOff>
      <xdr:row>129</xdr:row>
      <xdr:rowOff>0</xdr:rowOff>
    </xdr:from>
    <xdr:to>
      <xdr:col>28</xdr:col>
      <xdr:colOff>447675</xdr:colOff>
      <xdr:row>139</xdr:row>
      <xdr:rowOff>47625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1EE232F-110A-C8E7-7F61-C89E5FC89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190500</xdr:colOff>
      <xdr:row>140</xdr:row>
      <xdr:rowOff>57150</xdr:rowOff>
    </xdr:from>
    <xdr:to>
      <xdr:col>25</xdr:col>
      <xdr:colOff>492125</xdr:colOff>
      <xdr:row>157</xdr:row>
      <xdr:rowOff>47625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E45E59C-2331-6D6A-530B-7BEFD981F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73025</xdr:colOff>
      <xdr:row>158</xdr:row>
      <xdr:rowOff>28575</xdr:rowOff>
    </xdr:from>
    <xdr:to>
      <xdr:col>25</xdr:col>
      <xdr:colOff>114300</xdr:colOff>
      <xdr:row>170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9037F0E-5DF9-F70E-A5DF-E8F2F398C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18</xdr:col>
      <xdr:colOff>74612</xdr:colOff>
      <xdr:row>171</xdr:row>
      <xdr:rowOff>139700</xdr:rowOff>
    </xdr:from>
    <xdr:to>
      <xdr:col>25</xdr:col>
      <xdr:colOff>379412</xdr:colOff>
      <xdr:row>188</xdr:row>
      <xdr:rowOff>133350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9E87CEE-5EC3-74FE-0842-134E2CA24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198755</xdr:colOff>
      <xdr:row>0</xdr:row>
      <xdr:rowOff>691515</xdr:rowOff>
    </xdr:from>
    <xdr:to>
      <xdr:col>25</xdr:col>
      <xdr:colOff>560070</xdr:colOff>
      <xdr:row>10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F4CE6-4B9A-48FA-8631-341D785F0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236220</xdr:colOff>
      <xdr:row>10</xdr:row>
      <xdr:rowOff>55245</xdr:rowOff>
    </xdr:from>
    <xdr:to>
      <xdr:col>25</xdr:col>
      <xdr:colOff>508635</xdr:colOff>
      <xdr:row>20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A7534-4B84-40A2-8B56-94935C56E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518160</xdr:colOff>
      <xdr:row>21</xdr:row>
      <xdr:rowOff>5716</xdr:rowOff>
    </xdr:from>
    <xdr:to>
      <xdr:col>26</xdr:col>
      <xdr:colOff>85725</xdr:colOff>
      <xdr:row>29</xdr:row>
      <xdr:rowOff>163831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1D8904-7C61-4055-A82B-835DA6739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57150</xdr:colOff>
      <xdr:row>26</xdr:row>
      <xdr:rowOff>38100</xdr:rowOff>
    </xdr:from>
    <xdr:to>
      <xdr:col>39</xdr:col>
      <xdr:colOff>161925</xdr:colOff>
      <xdr:row>52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125E1D-7898-4659-92CB-D15214BAD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48260</xdr:colOff>
      <xdr:row>50</xdr:row>
      <xdr:rowOff>137160</xdr:rowOff>
    </xdr:from>
    <xdr:to>
      <xdr:col>25</xdr:col>
      <xdr:colOff>371475</xdr:colOff>
      <xdr:row>60</xdr:row>
      <xdr:rowOff>146685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E1D657-5D07-4DAF-B7DB-1ACAADD31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152399</xdr:colOff>
      <xdr:row>62</xdr:row>
      <xdr:rowOff>112395</xdr:rowOff>
    </xdr:from>
    <xdr:to>
      <xdr:col>27</xdr:col>
      <xdr:colOff>72391</xdr:colOff>
      <xdr:row>74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A3C73A0-6759-41FC-985F-DDB256245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80011</xdr:colOff>
      <xdr:row>74</xdr:row>
      <xdr:rowOff>55880</xdr:rowOff>
    </xdr:from>
    <xdr:to>
      <xdr:col>26</xdr:col>
      <xdr:colOff>1</xdr:colOff>
      <xdr:row>83</xdr:row>
      <xdr:rowOff>11430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7A29FE-7F40-4CB1-8FD5-3B090CFF5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63501</xdr:colOff>
      <xdr:row>83</xdr:row>
      <xdr:rowOff>148591</xdr:rowOff>
    </xdr:from>
    <xdr:to>
      <xdr:col>27</xdr:col>
      <xdr:colOff>91441</xdr:colOff>
      <xdr:row>92</xdr:row>
      <xdr:rowOff>110491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F2992-4073-4FDA-95B2-7E8FF034C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28575</xdr:colOff>
      <xdr:row>91</xdr:row>
      <xdr:rowOff>177800</xdr:rowOff>
    </xdr:from>
    <xdr:to>
      <xdr:col>23</xdr:col>
      <xdr:colOff>539750</xdr:colOff>
      <xdr:row>100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5E4F1D-BF3F-4026-AB41-D3EEF3465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1687831</xdr:colOff>
      <xdr:row>100</xdr:row>
      <xdr:rowOff>72390</xdr:rowOff>
    </xdr:from>
    <xdr:to>
      <xdr:col>26</xdr:col>
      <xdr:colOff>259081</xdr:colOff>
      <xdr:row>108</xdr:row>
      <xdr:rowOff>34290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CB79DD3-753B-4BD5-81DD-D8B522575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1771651</xdr:colOff>
      <xdr:row>108</xdr:row>
      <xdr:rowOff>19050</xdr:rowOff>
    </xdr:from>
    <xdr:to>
      <xdr:col>25</xdr:col>
      <xdr:colOff>419101</xdr:colOff>
      <xdr:row>115</xdr:row>
      <xdr:rowOff>158115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F7E1CC-72D4-4CA2-B733-97C75E563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68580</xdr:colOff>
      <xdr:row>116</xdr:row>
      <xdr:rowOff>97790</xdr:rowOff>
    </xdr:from>
    <xdr:to>
      <xdr:col>26</xdr:col>
      <xdr:colOff>93345</xdr:colOff>
      <xdr:row>124</xdr:row>
      <xdr:rowOff>139065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2D77553-57DF-4210-8E85-54B03A958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137160</xdr:colOff>
      <xdr:row>125</xdr:row>
      <xdr:rowOff>23495</xdr:rowOff>
    </xdr:from>
    <xdr:to>
      <xdr:col>26</xdr:col>
      <xdr:colOff>104775</xdr:colOff>
      <xdr:row>133</xdr:row>
      <xdr:rowOff>7620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7EFE909-D4B5-4625-BEC2-D7D96D092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590551</xdr:colOff>
      <xdr:row>129</xdr:row>
      <xdr:rowOff>0</xdr:rowOff>
    </xdr:from>
    <xdr:to>
      <xdr:col>28</xdr:col>
      <xdr:colOff>447675</xdr:colOff>
      <xdr:row>139</xdr:row>
      <xdr:rowOff>47625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499B154-2C15-4B5F-947B-997313FC8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190500</xdr:colOff>
      <xdr:row>140</xdr:row>
      <xdr:rowOff>57150</xdr:rowOff>
    </xdr:from>
    <xdr:to>
      <xdr:col>25</xdr:col>
      <xdr:colOff>492125</xdr:colOff>
      <xdr:row>157</xdr:row>
      <xdr:rowOff>47625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69F9158-989E-45E0-A7C2-8A2ACB1C0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73025</xdr:colOff>
      <xdr:row>158</xdr:row>
      <xdr:rowOff>28575</xdr:rowOff>
    </xdr:from>
    <xdr:to>
      <xdr:col>25</xdr:col>
      <xdr:colOff>114300</xdr:colOff>
      <xdr:row>170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7FFFD52-FCFE-4DB6-9F8E-C0128AD11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18</xdr:col>
      <xdr:colOff>74612</xdr:colOff>
      <xdr:row>171</xdr:row>
      <xdr:rowOff>139700</xdr:rowOff>
    </xdr:from>
    <xdr:to>
      <xdr:col>25</xdr:col>
      <xdr:colOff>379412</xdr:colOff>
      <xdr:row>188</xdr:row>
      <xdr:rowOff>133350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06EAB09-D076-46D8-8E70-060ADE6DF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d Rashid Ramali" refreshedDate="45594.734787499998" createdVersion="8" refreshedVersion="8" minRefreshableVersion="3" recordCount="407" xr:uid="{0777A8DC-9795-4F2B-8C4C-F2966EBAC8DF}">
  <cacheSource type="worksheet">
    <worksheetSource name="Form_Responses18119"/>
  </cacheSource>
  <cacheFields count="66">
    <cacheField name="Timestamp" numFmtId="164">
      <sharedItems containsSemiMixedTypes="0" containsNonDate="0" containsDate="1" containsString="0" minDate="2024-10-04T09:32:53" maxDate="2024-10-09T12:05:38"/>
    </cacheField>
    <cacheField name="Email Address" numFmtId="0">
      <sharedItems/>
    </cacheField>
    <cacheField name="No Kad Pengenalan _x000a_Identification Number" numFmtId="0">
      <sharedItems containsMixedTypes="1" containsNumber="1" containsInteger="1" minValue="100105080130" maxValue="101126080337"/>
    </cacheField>
    <cacheField name="Plaque Score " numFmtId="0">
      <sharedItems containsSemiMixedTypes="0" containsString="0" containsNumber="1" minValue="0" maxValue="100"/>
    </cacheField>
    <cacheField name="Gingival Score " numFmtId="0">
      <sharedItems containsSemiMixedTypes="0" containsString="0" containsNumber="1" minValue="0" maxValue="1.96"/>
    </cacheField>
    <cacheField name="Jantina_x000a_Gender " numFmtId="0">
      <sharedItems/>
    </cacheField>
    <cacheField name="Bangsa _x000a_Race" numFmtId="0">
      <sharedItems/>
    </cacheField>
    <cacheField name="Sekolah _x000a_School " numFmtId="0">
      <sharedItems/>
    </cacheField>
    <cacheField name="Andakah anda mempunyai telefon pintar Android?_x000a_Do you have an Android smartphone?" numFmtId="0">
      <sharedItems/>
    </cacheField>
    <cacheField name="K1. Pengambilan makanan / minuman bergula terlalu banyak menyebabkan gigi berlubang _x000a_Taking too much sugary foods / drinks can cause tooth decay" numFmtId="0">
      <sharedItems count="3">
        <s v="Betul / True"/>
        <s v="Tidak tahu / Dont know"/>
        <s v="Salah / False"/>
      </sharedItems>
    </cacheField>
    <cacheField name="K2. Pengambilan makanan / minuman bergula melebihi 4 kali sehari menyebabkan gigi berlubang _x000a_Taking sugary foods  / drinks more than 4 times a day causes tooth decay" numFmtId="0">
      <sharedItems count="3">
        <s v="Betul / True"/>
        <s v="Tidak tahu / Dont Know"/>
        <s v="Salah / False"/>
      </sharedItems>
    </cacheField>
    <cacheField name="K3. Seseorang boleh mengurangkan risiko gigi berlubang dengan mengurangkan pengambilan makanan/minuman bergula setiap hari._x000a_A person can reduce the risk of tooth decay by reducing sugary food/drinks intake every day " numFmtId="0">
      <sharedItems count="3">
        <s v="Betul / True"/>
        <s v="Salah / False"/>
        <s v="Tidak tahu / Dont know"/>
      </sharedItems>
    </cacheField>
    <cacheField name="K4. Memberus gigi menggunakan ubat gigi berfluorida tidak berkesan untuk mencegah gigi berlubang._x000a_Brushing teeth with fluoridated toothpaste is not effective to prevent tooth decay " numFmtId="0">
      <sharedItems count="3">
        <s v="Betul / True"/>
        <s v="Salah / False"/>
        <s v="Tidak tahu / Dont Know"/>
      </sharedItems>
    </cacheField>
    <cacheField name="K5. Untuk keperluan fluorida yang mencukupi, kita perlu menggosok gigi sekurang-kurangnya dua kali sehari_x000a_For adequate fluoride supply, we need to brush our teeth at least twice a day" numFmtId="0">
      <sharedItems count="3">
        <s v="Betul / True"/>
        <s v="Tidak tahu / Dont Know"/>
        <s v="Salah / False"/>
      </sharedItems>
    </cacheField>
    <cacheField name="K6. Gusi berdarah semasa memberus gigi adalah tanda penyakit gusi_x000a_Bleeding gum during tooth brushing is a sign of gum disease" numFmtId="0">
      <sharedItems count="3">
        <s v="Betul / True"/>
        <s v="Tidak tahu / Dont Know"/>
        <s v="Salah / False"/>
      </sharedItems>
    </cacheField>
    <cacheField name="K7. Plak gigi menyebabkan penyakit gusi_x000a_Dental plaque can cause gum disease" numFmtId="0">
      <sharedItems count="3">
        <s v="Betul / True"/>
        <s v="Tidak tahu / Dont Know"/>
        <s v="Salah / False"/>
      </sharedItems>
    </cacheField>
    <cacheField name="K8. Penyakit gusi boleh menyebabkan gigi menjadi longgar / goyang_x000a_Gum disease can cause teeth to become loose" numFmtId="0">
      <sharedItems count="3">
        <s v="Betul / True"/>
        <s v="Tidak tahu / Dont Know"/>
        <s v="Salah / False"/>
      </sharedItems>
    </cacheField>
    <cacheField name="K9. Memberus gigi dengan teknik yang betul meningkatkan kesihatan gusi_x000a_Brushing teeth with the correct technique improves the health of my gum" numFmtId="0">
      <sharedItems count="3">
        <s v="Betul / True"/>
        <s v="Tidak tahu / Dont Know"/>
        <s v="Salah / False"/>
      </sharedItems>
    </cacheField>
    <cacheField name="K10. Menggunakan flos gigi untuk membersihkan kawasan di celah-celah gigi meningkatkan kesihatan gusi_x000a_Using dental floss to clean the areas between teeth improves gum health" numFmtId="0">
      <sharedItems count="3">
        <s v="Betul / True"/>
        <s v="Tidak tahu / Dont Know"/>
        <s v="Salah / False"/>
      </sharedItems>
    </cacheField>
    <cacheField name="K11. Gigi berlubang menyebabkan gigi sakit semasa makan_x000a_Dental cavity can cause pain during eating" numFmtId="0">
      <sharedItems count="3">
        <s v="Betul / True"/>
        <s v="Tidak tahu / Dont Know"/>
        <s v="Salah / False"/>
      </sharedItems>
    </cacheField>
    <cacheField name="K12. Merokok boleh menyebabkan penyakit gusi._x000a_Smoking can cause gum disease" numFmtId="0">
      <sharedItems count="3">
        <s v="Betul / True"/>
        <s v="Tidak tahu / Dont Know"/>
        <s v="Salah / False"/>
      </sharedItems>
    </cacheField>
    <cacheField name="K13. Posisi gigi yang bertindih, terpusing, menggigit bibir, atau jongang memerlukan rawatan pendakap gigi_x000a_Teeth position which are overlapping, rotated, biting the lip, or jutted out will require braces treatment." numFmtId="0">
      <sharedItems count="3">
        <s v="Betul / True"/>
        <s v="Tidak tahu / Dont Know"/>
        <s v="Salah / False"/>
      </sharedItems>
    </cacheField>
    <cacheField name="K14. Pemutihan gigi adalah rawatan untuk memutihkan warna gigi_x000a_Teeth whitening is a treatment to whiten the colour of teeth" numFmtId="0">
      <sharedItems count="3">
        <s v="Betul / True"/>
        <s v="Tidak tahu / Dont Know"/>
        <s v="Salah / False"/>
      </sharedItems>
    </cacheField>
    <cacheField name="K15. Disyorkan untuk membersihkan celah-celah gigi menggunakan flos gigi sekali sehari._x000a_It is recommended to clean the spaces between teeth using dental floss once a day." numFmtId="0">
      <sharedItems count="3">
        <s v="Betul / True"/>
        <s v="Tidak tahu / Dont Know"/>
        <s v="Salah / False"/>
      </sharedItems>
    </cacheField>
    <cacheField name="K16. Gigi yang tidak tersusun boleh mempengaruhi keyakinan diri._x000a_Crooked teeth can affect self confidence" numFmtId="0">
      <sharedItems count="3">
        <s v="Betul / True"/>
        <s v="Tidak tahu / Dont Know"/>
        <s v="Salah / False"/>
      </sharedItems>
    </cacheField>
    <cacheField name="1a) ia mencegah gigi saya daripada berlubang _x000a_1a) it prevents my teeth from decaying   " numFmtId="0">
      <sharedItems count="4">
        <s v="Sangat setuju / Strongly agree"/>
        <s v="Setuju / Slightly agree"/>
        <s v="Sangat tidak setuju / Strongly disagree"/>
        <s v="Tidak setuju / Slightly disagree"/>
      </sharedItems>
    </cacheField>
    <cacheField name="1b) ia membuatkan nafas saya segar_x000a_1b) it freshens my breath" numFmtId="0">
      <sharedItems count="4">
        <s v="Sangat setuju / Strongly agree"/>
        <s v="Setuju / Slightly agree"/>
        <s v="Sangat tidak setuju / Strongly disagree"/>
        <s v="Tidak setuju / Slightly disagree"/>
      </sharedItems>
    </cacheField>
    <cacheField name="1c) ia mencegah gigi saya daripada menjadi kuning_x000a_1c) it prevents my teeth from becoming yellow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1d) ia adalah sebahagian daripada penjagaan kesihatan tubuh badan_x000a_1d) it is part of general health care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1e) ia menjadikan gusi saya sihat_x000a_1e) it makes my gums healthy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1f) ia membantu meningkatkan penampilan saya_x000a_1f) it helps improve my appearance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1g) ia membuat rakan-rakan saya menyukai saya_x000a_1g) it makes my friends to like me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2a) jika diambil terlalu kerap boleh merosakkan gigi saya_x000a_2a) if taken too often can harm my teeth" numFmtId="0">
      <sharedItems count="4">
        <s v="Sangat setuju / Strongly agree"/>
        <s v="Setuju / Slightly agree"/>
        <s v="Sangat tidak setuju / Strongly disagree"/>
        <s v="Tidak setuju / Slightly disagree"/>
      </sharedItems>
    </cacheField>
    <cacheField name="2b) patut dielakkan_x000a_2b) should be avoided 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2c) tidak akan membahayakan gigi saya_x000a_2c) will not harm my teeth" numFmtId="0">
      <sharedItems count="4">
        <s v="Setuju / Slightly agree"/>
        <s v="Tidak setuju / Slightly disagree"/>
        <s v="Sangat setuju / Strongly agree"/>
        <s v="Sangat tidak setuju / Strongly disagree"/>
      </sharedItems>
    </cacheField>
    <cacheField name="3a) akan menyukarkan saya untuk bergaul dengan rakan-rakan _x000a_3a) will make it difficult for me to mingle with my friends 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3b) membuatkan saya berasa rendah diri _x000a_3b) makes me feel inferior" numFmtId="0">
      <sharedItems count="4">
        <s v="Setuju / Slightly agree"/>
        <s v="Sangat setuju / Strongly agree"/>
        <s v="Tidak setuju / Slightly disagree"/>
        <s v="Sangat tidak setuju / Strongly disagree"/>
      </sharedItems>
    </cacheField>
    <cacheField name="3c) membuatkan orang lain menjauhkan diri daripada saya _x000a_3c) makes other people to avoid me" numFmtId="0">
      <sharedItems count="4">
        <s v="Setuju / Slightly agree"/>
        <s v="Sangat setuju / Strongly agree"/>
        <s v="Tidak setuju / Slightly disagree"/>
        <s v="Sangat tidak setuju / Strongly disagree"/>
      </sharedItems>
    </cacheField>
    <cacheField name="3d) boleh dicegah jika saya memberus gigi dua kali sehari_x000a_3d) can be prevented if I brush my teeth twice a day " numFmtId="0">
      <sharedItems count="4">
        <s v="Sangat setuju / Strongly agree"/>
        <s v="Setuju / Slightly agree"/>
        <s v="Sangat tidak setuju / Strongly disagree"/>
        <s v="Tidak setuju / Slightly disagree"/>
      </sharedItems>
    </cacheField>
    <cacheField name="4a) adalah penting bagi saya_x000a_4a) is important to me" numFmtId="0">
      <sharedItems count="4">
        <s v="Setuju / Slightly agree"/>
        <s v="Sangat setuju / Strongly agree"/>
        <s v="Tidak setuju / Slightly disagree"/>
        <s v="Sangat tidak setuju / Strongly disagree"/>
      </sharedItems>
    </cacheField>
    <cacheField name="4b) dapat meningkatkan kesihatan gusi_x000a_4b) can improve gum’s health" numFmtId="0">
      <sharedItems count="4">
        <s v="Setuju / Slightly agree"/>
        <s v="Sangat setuju / Strongly agree"/>
        <s v="Tidak setuju / Slightly disagree"/>
        <s v="Sangat tidak setuju / Strongly disagree"/>
      </sharedItems>
    </cacheField>
    <cacheField name="B1. Berapa kalikah anda memberus gigi setiap hari?_x000a_B1. How many times do you brush your teeth each day?" numFmtId="0">
      <sharedItems count="5">
        <s v="2 kali / Twice"/>
        <s v="Lebih dari 2 kali / More than twice"/>
        <s v="Apabila saya ingat / When I remember"/>
        <s v="1 kali / Once"/>
        <s v="Beberapa kali seminggu / A few times a week"/>
      </sharedItems>
    </cacheField>
    <cacheField name="B2. Berapa kalikah anda menggunakan ubat gigi semasa memberus gigi setiap hari?_x000a_B2. How many times do you use toothpaste when brushing your teeth each day?" numFmtId="0">
      <sharedItems count="6">
        <s v="2 kali / Twice"/>
        <s v="1 kali / Once"/>
        <s v="Lebih dari 2 kali / More than twice"/>
        <s v="Apabila saya ingat / When I remember"/>
        <s v="Setiap kali selepas makan / Every time after meal"/>
        <s v="Beberapa kali seminggu / A few times a week"/>
      </sharedItems>
    </cacheField>
    <cacheField name="B3. Adakah anda menggunakan ubat gigi berfluorida ketika memberus gigi?_x000a_B3. Do you use fluoride toothpaste when brushing your teeth?" numFmtId="0">
      <sharedItems count="3">
        <s v="Ya / Yes"/>
        <s v="Tidak / No"/>
        <s v="Tidak tahu / Don't know"/>
      </sharedItems>
    </cacheField>
    <cacheField name="Nyatakan jenama ubat gigi anda_x000a_State the brand of your toothpaste" numFmtId="0">
      <sharedItems/>
    </cacheField>
    <cacheField name="B4. Berapa kerap anda berkumur dengan air selepas makan setiap hari?_x000a_B4. How often do you rinse your mouth with water after eating your food?" numFmtId="0">
      <sharedItems/>
    </cacheField>
    <cacheField name="B5. Berapa kalikah anda menggunakan flos gigi untuk membersihkan sisa makanan di celah-celah gigi setiap hari?_x000a_B5. How many times do you use dental floss to clean the food remnants between your teeth each day?" numFmtId="0">
      <sharedItems/>
    </cacheField>
    <cacheField name="B6. Berapa kalikah anda minum minuman bergas atau minuman berkarbonat setiap hari?_x000a_B6. How many times do you take fizzy drinks or carbonated beverages each day?" numFmtId="0">
      <sharedItems/>
    </cacheField>
    <cacheField name="B7. Adakah anda mengambil makanan / minuman manis semasa waktu makan di bawah?_x000a_B7. Do you take sweet food and/or drinks during mealtime? [Sarapan / Breakfast ]" numFmtId="0">
      <sharedItems/>
    </cacheField>
    <cacheField name="B7. Adakah anda mengambil makanan / minuman manis semasa waktu makan di bawah?_x000a_B7. Do you take sweet food and/or drinks during mealtime? [Minum pagi / Morning snacks]" numFmtId="0">
      <sharedItems/>
    </cacheField>
    <cacheField name="B7. Adakah anda mengambil makanan / minuman manis semasa waktu makan di bawah?_x000a_B7. Do you take sweet food and/or drinks during mealtime? [Makan tengah hari / Lunch ]" numFmtId="0">
      <sharedItems/>
    </cacheField>
    <cacheField name="B7. Adakah anda mengambil makanan / minuman manis semasa waktu makan di bawah?_x000a_B7. Do you take sweet food and/or drinks during mealtime? [Minum petang / Tea time ]" numFmtId="0">
      <sharedItems/>
    </cacheField>
    <cacheField name="B7. Adakah anda mengambil makanan / minuman manis semasa waktu makan di bawah?_x000a_B7. Do you take sweet food and/or drinks during mealtime? [Makan Malam / Dinner ]" numFmtId="0">
      <sharedItems/>
    </cacheField>
    <cacheField name="B7. Adakah anda mengambil makanan / minuman manis semasa waktu makan di bawah?_x000a_B7. Do you take sweet food and/or drinks during mealtime? [Makan lewat malam / Supper]" numFmtId="0">
      <sharedItems/>
    </cacheField>
    <cacheField name="B8. Adakah anda merokok_x000a_B8. Do you smoke cigarettes?" numFmtId="0">
      <sharedItems/>
    </cacheField>
    <cacheField name="Jika jawapan anda &quot;Ya,&quot; sila nyatakan bilangan rokok yang anda hisap setiap hari_x000a_If your answer is &quot;Yes,&quot; please indicate the number of cigarettes you smoke per day" numFmtId="0">
      <sharedItems containsBlank="1" containsMixedTypes="1" containsNumber="1" containsInteger="1" minValue="0" maxValue="1"/>
    </cacheField>
    <cacheField name="B9. Adakah anda menghisap vape?_x000a_B9. Do you vape?" numFmtId="0">
      <sharedItems/>
    </cacheField>
    <cacheField name="Jika jawapan anda &quot;Ya,&quot; sila nyatakan kekerapan anda menghisap vape_x000a_If your answer is “Yes”, please indicate the frequency of vaping." numFmtId="0">
      <sharedItems containsBlank="1"/>
    </cacheField>
    <cacheField name="Sekolah School (Cleansed)" numFmtId="0">
      <sharedItems count="4">
        <s v="SMK PENGKALAN"/>
        <s v="SMK KAMPUNG PASIR PUTEH"/>
        <s v="SMK GUNUNG RAPAT"/>
        <s v="SMK SERI AMPANG"/>
      </sharedItems>
    </cacheField>
    <cacheField name="Jantina Gender (Cleansed)" numFmtId="0">
      <sharedItems/>
    </cacheField>
    <cacheField name="Analysis" numFmtId="0">
      <sharedItems count="2">
        <s v="Yes - Pengguna Android"/>
        <s v="No - Bukan pengguna Android"/>
      </sharedItems>
    </cacheField>
    <cacheField name="Knowledge Score" numFmtId="0">
      <sharedItems containsSemiMixedTypes="0" containsString="0" containsNumber="1" containsInteger="1" minValue="1" maxValue="16"/>
    </cacheField>
    <cacheField name="Attitude Score" numFmtId="0">
      <sharedItems containsSemiMixedTypes="0" containsString="0" containsNumber="1" containsInteger="1" minValue="33" maxValue="64"/>
    </cacheField>
    <cacheField name="Behaviour Score" numFmtId="0">
      <sharedItems containsNonDate="0" containsString="0" containsBlank="1"/>
    </cacheField>
    <cacheField name="Urban vs Rural" numFmtId="0">
      <sharedItems count="2">
        <s v="Rural"/>
        <s v="Urban"/>
      </sharedItems>
    </cacheField>
    <cacheField name="Intervention vs Controlled" numFmtId="0">
      <sharedItems count="2">
        <s v="Intervention Group (IG)"/>
        <s v="Controlled Group (CG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id Ramali" refreshedDate="45647.688249421299" createdVersion="8" refreshedVersion="8" minRefreshableVersion="3" recordCount="407" xr:uid="{CEB240C6-3B32-4376-A762-9F734D29DA41}">
  <cacheSource type="worksheet">
    <worksheetSource ref="A1:BO408" sheet="Final (removed formula)"/>
  </cacheSource>
  <cacheFields count="67">
    <cacheField name="Timestamp" numFmtId="164">
      <sharedItems containsSemiMixedTypes="0" containsNonDate="0" containsDate="1" containsString="0" minDate="2024-10-04T09:32:53" maxDate="2024-10-09T12:05:38"/>
    </cacheField>
    <cacheField name="Email Address" numFmtId="0">
      <sharedItems/>
    </cacheField>
    <cacheField name="No Kad Pengenalan _x000a_Identification Number" numFmtId="0">
      <sharedItems containsMixedTypes="1" containsNumber="1" containsInteger="1" minValue="100105080130" maxValue="101126080337"/>
    </cacheField>
    <cacheField name="Plaque Score " numFmtId="0">
      <sharedItems containsSemiMixedTypes="0" containsString="0" containsNumber="1" minValue="0" maxValue="100"/>
    </cacheField>
    <cacheField name="Gingival Score " numFmtId="0">
      <sharedItems containsSemiMixedTypes="0" containsString="0" containsNumber="1" minValue="0" maxValue="1.96"/>
    </cacheField>
    <cacheField name="Jantina_x000a_Gender " numFmtId="0">
      <sharedItems/>
    </cacheField>
    <cacheField name="Bangsa _x000a_Race" numFmtId="0">
      <sharedItems/>
    </cacheField>
    <cacheField name="Sekolah _x000a_School " numFmtId="0">
      <sharedItems/>
    </cacheField>
    <cacheField name="Andakah anda mempunyai telefon pintar Android?_x000a_Do you have an Android smartphone?" numFmtId="0">
      <sharedItems/>
    </cacheField>
    <cacheField name="K1. Pengambilan makanan / minuman bergula terlalu banyak menyebabkan gigi berlubang _x000a_Taking too much sugary foods / drinks can cause tooth decay" numFmtId="0">
      <sharedItems/>
    </cacheField>
    <cacheField name="K2. Pengambilan makanan / minuman bergula melebihi 4 kali sehari menyebabkan gigi berlubang _x000a_Taking sugary foods  / drinks more than 4 times a day causes tooth decay" numFmtId="0">
      <sharedItems/>
    </cacheField>
    <cacheField name="K3. Seseorang boleh mengurangkan risiko gigi berlubang dengan mengurangkan pengambilan makanan/minuman bergula setiap hari._x000a_A person can reduce the risk of tooth decay by reducing sugary food/drinks intake every day " numFmtId="0">
      <sharedItems/>
    </cacheField>
    <cacheField name="K4. Memberus gigi menggunakan ubat gigi berfluorida tidak berkesan untuk mencegah gigi berlubang._x000a_Brushing teeth with fluoridated toothpaste is not effective to prevent tooth decay " numFmtId="0">
      <sharedItems/>
    </cacheField>
    <cacheField name="K5. Untuk keperluan fluorida yang mencukupi, kita perlu menggosok gigi sekurang-kurangnya dua kali sehari_x000a_For adequate fluoride supply, we need to brush our teeth at least twice a day" numFmtId="0">
      <sharedItems/>
    </cacheField>
    <cacheField name="K6. Gusi berdarah semasa memberus gigi adalah tanda penyakit gusi_x000a_Bleeding gum during tooth brushing is a sign of gum disease" numFmtId="0">
      <sharedItems/>
    </cacheField>
    <cacheField name="K7. Plak gigi menyebabkan penyakit gusi_x000a_Dental plaque can cause gum disease" numFmtId="0">
      <sharedItems/>
    </cacheField>
    <cacheField name="K8. Penyakit gusi boleh menyebabkan gigi menjadi longgar / goyang_x000a_Gum disease can cause teeth to become loose" numFmtId="0">
      <sharedItems/>
    </cacheField>
    <cacheField name="K9. Memberus gigi dengan teknik yang betul meningkatkan kesihatan gusi_x000a_Brushing teeth with the correct technique improves the health of my gum" numFmtId="0">
      <sharedItems/>
    </cacheField>
    <cacheField name="K10. Menggunakan flos gigi untuk membersihkan kawasan di celah-celah gigi meningkatkan kesihatan gusi_x000a_Using dental floss to clean the areas between teeth improves gum health" numFmtId="0">
      <sharedItems/>
    </cacheField>
    <cacheField name="K11. Gigi berlubang menyebabkan gigi sakit semasa makan_x000a_Dental cavity can cause pain during eating" numFmtId="0">
      <sharedItems/>
    </cacheField>
    <cacheField name="K12. Merokok boleh menyebabkan penyakit gusi._x000a_Smoking can cause gum disease" numFmtId="0">
      <sharedItems/>
    </cacheField>
    <cacheField name="K13. Posisi gigi yang bertindih, terpusing, menggigit bibir, atau jongang memerlukan rawatan pendakap gigi_x000a_Teeth position which are overlapping, rotated, biting the lip, or jutted out will require braces treatment." numFmtId="0">
      <sharedItems/>
    </cacheField>
    <cacheField name="K14. Pemutihan gigi adalah rawatan untuk memutihkan warna gigi_x000a_Teeth whitening is a treatment to whiten the colour of teeth" numFmtId="0">
      <sharedItems/>
    </cacheField>
    <cacheField name="K15. Disyorkan untuk membersihkan celah-celah gigi menggunakan flos gigi sekali sehari._x000a_It is recommended to clean the spaces between teeth using dental floss once a day." numFmtId="0">
      <sharedItems/>
    </cacheField>
    <cacheField name="K16. Gigi yang tidak tersusun boleh mempengaruhi keyakinan diri._x000a_Crooked teeth can affect self confidence" numFmtId="0">
      <sharedItems/>
    </cacheField>
    <cacheField name="1a) ia mencegah gigi saya daripada berlubang _x000a_1a) it prevents my teeth from decaying   " numFmtId="0">
      <sharedItems/>
    </cacheField>
    <cacheField name="1b) ia membuatkan nafas saya segar_x000a_1b) it freshens my breath" numFmtId="0">
      <sharedItems/>
    </cacheField>
    <cacheField name="1c) ia mencegah gigi saya daripada menjadi kuning_x000a_1c) it prevents my teeth from becoming yellow" numFmtId="0">
      <sharedItems/>
    </cacheField>
    <cacheField name="1d) ia adalah sebahagian daripada penjagaan kesihatan tubuh badan_x000a_1d) it is part of general health care" numFmtId="0">
      <sharedItems/>
    </cacheField>
    <cacheField name="1e) ia menjadikan gusi saya sihat_x000a_1e) it makes my gums healthy" numFmtId="0">
      <sharedItems/>
    </cacheField>
    <cacheField name="1f) ia membantu meningkatkan penampilan saya_x000a_1f) it helps improve my appearance" numFmtId="0">
      <sharedItems/>
    </cacheField>
    <cacheField name="1g) ia membuat rakan-rakan saya menyukai saya_x000a_1g) it makes my friends to like me" numFmtId="0">
      <sharedItems/>
    </cacheField>
    <cacheField name="2a) jika diambil terlalu kerap boleh merosakkan gigi saya_x000a_2a) if taken too often can harm my teeth" numFmtId="0">
      <sharedItems/>
    </cacheField>
    <cacheField name="2b) patut dielakkan_x000a_2b) should be avoided " numFmtId="0">
      <sharedItems/>
    </cacheField>
    <cacheField name="2c) tidak akan membahayakan gigi saya_x000a_2c) will not harm my teeth" numFmtId="0">
      <sharedItems/>
    </cacheField>
    <cacheField name="3a) akan menyukarkan saya untuk bergaul dengan rakan-rakan _x000a_3a) will make it difficult for me to mingle with my friends " numFmtId="0">
      <sharedItems/>
    </cacheField>
    <cacheField name="3b) membuatkan saya berasa rendah diri _x000a_3b) makes me feel inferior" numFmtId="0">
      <sharedItems/>
    </cacheField>
    <cacheField name="3c) membuatkan orang lain menjauhkan diri daripada saya _x000a_3c) makes other people to avoid me" numFmtId="0">
      <sharedItems/>
    </cacheField>
    <cacheField name="3d) boleh dicegah jika saya memberus gigi dua kali sehari_x000a_3d) can be prevented if I brush my teeth twice a day " numFmtId="0">
      <sharedItems/>
    </cacheField>
    <cacheField name="4a) adalah penting bagi saya_x000a_4a) is important to me" numFmtId="0">
      <sharedItems/>
    </cacheField>
    <cacheField name="4b) dapat meningkatkan kesihatan gusi_x000a_4b) can improve gum’s health" numFmtId="0">
      <sharedItems/>
    </cacheField>
    <cacheField name="B1. Berapa kalikah anda memberus gigi setiap hari?_x000a_B1. How many times do you brush your teeth each day?" numFmtId="0">
      <sharedItems count="5">
        <s v="2 kali / Twice"/>
        <s v="Lebih dari 2 kali / More than twice"/>
        <s v="Apabila saya ingat / When I remember"/>
        <s v="1 kali / Once"/>
        <s v="Beberapa kali seminggu / A few times a week"/>
      </sharedItems>
    </cacheField>
    <cacheField name="B2. Berapa kalikah anda menggunakan ubat gigi semasa memberus gigi setiap hari?_x000a_B2. How many times do you use toothpaste when brushing your teeth each day?" numFmtId="0">
      <sharedItems count="6">
        <s v="2 kali / Twice"/>
        <s v="1 kali / Once"/>
        <s v="Lebih dari 2 kali / More than twice"/>
        <s v="Apabila saya ingat / When I remember"/>
        <s v="Setiap kali selepas makan / Every time after meal"/>
        <s v="Beberapa kali seminggu / A few times a week"/>
      </sharedItems>
    </cacheField>
    <cacheField name="B3. Adakah anda menggunakan ubat gigi berfluorida ketika memberus gigi?_x000a_B3. Do you use fluoride toothpaste when brushing your teeth?" numFmtId="0">
      <sharedItems count="3">
        <s v="Ya / Yes"/>
        <s v="Tidak / No"/>
        <s v="Tidak tahu / Don't know"/>
      </sharedItems>
    </cacheField>
    <cacheField name="Nyatakan jenama ubat gigi anda_x000a_State the brand of your toothpaste" numFmtId="0">
      <sharedItems/>
    </cacheField>
    <cacheField name="B4. Berapa kerap anda berkumur dengan air selepas makan setiap hari?_x000a_B4. How often do you rinse your mouth with water after eating your food?" numFmtId="0">
      <sharedItems count="4">
        <s v="Kadang-kadang/bila perlu / Sometimes / When necessary"/>
        <s v="Selalu / Always"/>
        <s v="Jarang / Rarely"/>
        <s v="Tidak pernah / Never"/>
      </sharedItems>
    </cacheField>
    <cacheField name="B5. Berapa kalikah anda menggunakan flos gigi untuk membersihkan sisa makanan di celah-celah gigi setiap hari?_x000a_B5. How many times do you use dental floss to clean the food remnants between your teeth each day?" numFmtId="0">
      <sharedItems count="5">
        <s v="Kadang-kadang/bila perlu / Sometimes/when in need"/>
        <s v="2 kali / Twice"/>
        <s v="Lebih dari 2 kali / More than twice"/>
        <s v="Tidak menggunakan flos gigi / Not using dental floss"/>
        <s v="1 kali / Once"/>
      </sharedItems>
    </cacheField>
    <cacheField name="B6. Berapa kalikah anda minum minuman bergas atau minuman berkarbonat setiap hari?_x000a_B6. How many times do you take fizzy drinks or carbonated beverages each day?" numFmtId="0">
      <sharedItems count="7">
        <s v="Kadang-kadang/Bila perlu / Sometimes/When necessary"/>
        <s v="2 kali / Twice"/>
        <s v="4 kali / 4 times"/>
        <s v="1 kali / Once"/>
        <s v="Tidak minum minuman berkarbonat / Do not take carbonated drinks"/>
        <s v="Lebih dari 4 kali / More than 4 times"/>
        <s v="3 kali / 3 times"/>
      </sharedItems>
    </cacheField>
    <cacheField name="B7. Adakah anda mengambil makanan / minuman manis semasa waktu makan di bawah?_x000a_B7. Do you take sweet food and/or drinks during mealtime? [Sarapan / Breakfast ]" numFmtId="0">
      <sharedItems count="3">
        <s v="Ya / Yes"/>
        <s v="Tidak / No"/>
        <s v="Kadang-kadang / Bila Perlu / Sometimes/When necessary"/>
      </sharedItems>
    </cacheField>
    <cacheField name="B7. Adakah anda mengambil makanan / minuman manis semasa waktu makan di bawah?_x000a_B7. Do you take sweet food and/or drinks during mealtime? [Minum pagi / Morning snacks]" numFmtId="0">
      <sharedItems count="3">
        <s v="Kadang-kadang / Bila Perlu / Sometimes/When necessary"/>
        <s v="Tidak / No"/>
        <s v="Ya / Yes"/>
      </sharedItems>
    </cacheField>
    <cacheField name="B7. Adakah anda mengambil makanan / minuman manis semasa waktu makan di bawah?_x000a_B7. Do you take sweet food and/or drinks during mealtime? [Makan tengah hari / Lunch ]" numFmtId="0">
      <sharedItems count="3">
        <s v="Tidak / No"/>
        <s v="Kadang-kadang / Bila Perlu / Sometimes/When necessary"/>
        <s v="Ya / Yes"/>
      </sharedItems>
    </cacheField>
    <cacheField name="B7. Adakah anda mengambil makanan / minuman manis semasa waktu makan di bawah?_x000a_B7. Do you take sweet food and/or drinks during mealtime? [Minum petang / Tea time ]" numFmtId="0">
      <sharedItems count="3">
        <s v="Kadang-kadang / Bila Perlu / Sometimes/When necessary"/>
        <s v="Tidak / No"/>
        <s v="Ya / Yes"/>
      </sharedItems>
    </cacheField>
    <cacheField name="B7. Adakah anda mengambil makanan / minuman manis semasa waktu makan di bawah?_x000a_B7. Do you take sweet food and/or drinks during mealtime? [Makan Malam / Dinner ]" numFmtId="0">
      <sharedItems count="3">
        <s v="Tidak / No"/>
        <s v="Kadang-kadang / Bila Perlu / Sometimes/When necessary"/>
        <s v="Ya / Yes"/>
      </sharedItems>
    </cacheField>
    <cacheField name="B7. Adakah anda mengambil makanan / minuman manis semasa waktu makan di bawah?_x000a_B7. Do you take sweet food and/or drinks during mealtime? [Makan lewat malam / Supper]" numFmtId="0">
      <sharedItems count="3">
        <s v="Kadang-kadang / Bila Perlu / Sometimes/When necessary"/>
        <s v="Tidak / No"/>
        <s v="Ya / Yes"/>
      </sharedItems>
    </cacheField>
    <cacheField name="B8. Adakah anda merokok_x000a_B8. Do you smoke cigarettes?" numFmtId="0">
      <sharedItems count="2">
        <s v="Tidak / No"/>
        <s v="Ya / Yes"/>
      </sharedItems>
    </cacheField>
    <cacheField name="Jika jawapan anda &quot;Ya,&quot; sila nyatakan bilangan rokok yang anda hisap setiap hari_x000a_If your answer is &quot;Yes,&quot; please indicate the number of cigarettes you smoke per day" numFmtId="0">
      <sharedItems containsBlank="1" containsMixedTypes="1" containsNumber="1" containsInteger="1" minValue="0" maxValue="1"/>
    </cacheField>
    <cacheField name="B9. Adakah anda menghisap vape?_x000a_B9. Do you vape?" numFmtId="0">
      <sharedItems count="2">
        <s v="Tidak / No"/>
        <s v="Ya / Yes"/>
      </sharedItems>
    </cacheField>
    <cacheField name="Jika jawapan anda &quot;Ya,&quot; sila nyatakan kekerapan anda menghisap vape_x000a_If your answer is “Yes”, please indicate the frequency of vaping." numFmtId="0">
      <sharedItems containsBlank="1" count="5">
        <m/>
        <s v="Beberapa hari seminggu / Several days a week"/>
        <s v="1-8 hari sebulan / 1-8 days a month"/>
        <s v="Setiap hari / Everyday"/>
        <s v="8-14 hari sebulan / 8-14 days a month"/>
      </sharedItems>
    </cacheField>
    <cacheField name="Sekolah School (Cleansed)" numFmtId="0">
      <sharedItems/>
    </cacheField>
    <cacheField name="Jantina Gender (Cleansed)" numFmtId="0">
      <sharedItems/>
    </cacheField>
    <cacheField name="Analysis" numFmtId="0">
      <sharedItems count="2">
        <s v="Yes - Pengguna Android"/>
        <s v="No - Bukan pengguna Android"/>
      </sharedItems>
    </cacheField>
    <cacheField name="Knowledge Score" numFmtId="0">
      <sharedItems containsSemiMixedTypes="0" containsString="0" containsNumber="1" containsInteger="1" minValue="1" maxValue="16"/>
    </cacheField>
    <cacheField name="Attitude Score" numFmtId="0">
      <sharedItems containsSemiMixedTypes="0" containsString="0" containsNumber="1" containsInteger="1" minValue="33" maxValue="64"/>
    </cacheField>
    <cacheField name="Behaviour Score" numFmtId="0">
      <sharedItems containsNonDate="0" containsString="0" containsBlank="1"/>
    </cacheField>
    <cacheField name="Urban vs Rural" numFmtId="0">
      <sharedItems/>
    </cacheField>
    <cacheField name="Intervention vs Controlled" numFmtId="0">
      <sharedItems/>
    </cacheField>
    <cacheField name="Toothpaste Brand" numFmtId="0">
      <sharedItems count="23">
        <s v="Colgate"/>
        <s v="Darlie"/>
        <s v="Halagel"/>
        <s v="Mukmin"/>
        <s v="Fresh and White"/>
        <s v="Morning Smile"/>
        <s v="Sensodyne"/>
        <s v="Dentific"/>
        <s v="Safi"/>
        <s v="Pepsodent"/>
        <s v="Himalaya"/>
        <s v="Murni"/>
        <s v="Atomy"/>
        <s v="Neem"/>
        <s v="Lion"/>
        <s v="Systema"/>
        <s v="Melaleuca"/>
        <s v="Amway"/>
        <s v="Oral B"/>
        <s v="Lotus"/>
        <s v="Atome" u="1"/>
        <s v="Sufi" u="1"/>
        <s v="Colgate 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id Ramali" refreshedDate="45647.688254166664" createdVersion="8" refreshedVersion="8" minRefreshableVersion="3" recordCount="407" xr:uid="{586F7647-A015-42C4-BDF4-EFACE39451E7}">
  <cacheSource type="worksheet">
    <worksheetSource ref="A1:BP408" sheet="Final (removed formula)"/>
  </cacheSource>
  <cacheFields count="68">
    <cacheField name="Timestamp" numFmtId="164">
      <sharedItems containsSemiMixedTypes="0" containsNonDate="0" containsDate="1" containsString="0" minDate="2024-10-04T09:32:53" maxDate="2024-10-09T12:05:38"/>
    </cacheField>
    <cacheField name="Email Address" numFmtId="0">
      <sharedItems/>
    </cacheField>
    <cacheField name="No Kad Pengenalan _x000a_Identification Number" numFmtId="0">
      <sharedItems containsMixedTypes="1" containsNumber="1" containsInteger="1" minValue="100105080130" maxValue="101126080337"/>
    </cacheField>
    <cacheField name="Plaque Score " numFmtId="0">
      <sharedItems containsSemiMixedTypes="0" containsString="0" containsNumber="1" minValue="0" maxValue="100"/>
    </cacheField>
    <cacheField name="Gingival Score " numFmtId="0">
      <sharedItems containsSemiMixedTypes="0" containsString="0" containsNumber="1" minValue="0" maxValue="1.96"/>
    </cacheField>
    <cacheField name="Jantina_x000a_Gender " numFmtId="0">
      <sharedItems/>
    </cacheField>
    <cacheField name="Bangsa _x000a_Race" numFmtId="0">
      <sharedItems/>
    </cacheField>
    <cacheField name="Sekolah _x000a_School " numFmtId="0">
      <sharedItems/>
    </cacheField>
    <cacheField name="Andakah anda mempunyai telefon pintar Android?_x000a_Do you have an Android smartphone?" numFmtId="0">
      <sharedItems/>
    </cacheField>
    <cacheField name="K1. Pengambilan makanan / minuman bergula terlalu banyak menyebabkan gigi berlubang _x000a_Taking too much sugary foods / drinks can cause tooth decay" numFmtId="0">
      <sharedItems/>
    </cacheField>
    <cacheField name="K2. Pengambilan makanan / minuman bergula melebihi 4 kali sehari menyebabkan gigi berlubang _x000a_Taking sugary foods  / drinks more than 4 times a day causes tooth decay" numFmtId="0">
      <sharedItems/>
    </cacheField>
    <cacheField name="K3. Seseorang boleh mengurangkan risiko gigi berlubang dengan mengurangkan pengambilan makanan/minuman bergula setiap hari._x000a_A person can reduce the risk of tooth decay by reducing sugary food/drinks intake every day " numFmtId="0">
      <sharedItems/>
    </cacheField>
    <cacheField name="K4. Memberus gigi menggunakan ubat gigi berfluorida tidak berkesan untuk mencegah gigi berlubang._x000a_Brushing teeth with fluoridated toothpaste is not effective to prevent tooth decay " numFmtId="0">
      <sharedItems/>
    </cacheField>
    <cacheField name="K5. Untuk keperluan fluorida yang mencukupi, kita perlu menggosok gigi sekurang-kurangnya dua kali sehari_x000a_For adequate fluoride supply, we need to brush our teeth at least twice a day" numFmtId="0">
      <sharedItems/>
    </cacheField>
    <cacheField name="K6. Gusi berdarah semasa memberus gigi adalah tanda penyakit gusi_x000a_Bleeding gum during tooth brushing is a sign of gum disease" numFmtId="0">
      <sharedItems/>
    </cacheField>
    <cacheField name="K7. Plak gigi menyebabkan penyakit gusi_x000a_Dental plaque can cause gum disease" numFmtId="0">
      <sharedItems/>
    </cacheField>
    <cacheField name="K8. Penyakit gusi boleh menyebabkan gigi menjadi longgar / goyang_x000a_Gum disease can cause teeth to become loose" numFmtId="0">
      <sharedItems/>
    </cacheField>
    <cacheField name="K9. Memberus gigi dengan teknik yang betul meningkatkan kesihatan gusi_x000a_Brushing teeth with the correct technique improves the health of my gum" numFmtId="0">
      <sharedItems/>
    </cacheField>
    <cacheField name="K10. Menggunakan flos gigi untuk membersihkan kawasan di celah-celah gigi meningkatkan kesihatan gusi_x000a_Using dental floss to clean the areas between teeth improves gum health" numFmtId="0">
      <sharedItems/>
    </cacheField>
    <cacheField name="K11. Gigi berlubang menyebabkan gigi sakit semasa makan_x000a_Dental cavity can cause pain during eating" numFmtId="0">
      <sharedItems/>
    </cacheField>
    <cacheField name="K12. Merokok boleh menyebabkan penyakit gusi._x000a_Smoking can cause gum disease" numFmtId="0">
      <sharedItems/>
    </cacheField>
    <cacheField name="K13. Posisi gigi yang bertindih, terpusing, menggigit bibir, atau jongang memerlukan rawatan pendakap gigi_x000a_Teeth position which are overlapping, rotated, biting the lip, or jutted out will require braces treatment." numFmtId="0">
      <sharedItems/>
    </cacheField>
    <cacheField name="K14. Pemutihan gigi adalah rawatan untuk memutihkan warna gigi_x000a_Teeth whitening is a treatment to whiten the colour of teeth" numFmtId="0">
      <sharedItems/>
    </cacheField>
    <cacheField name="K15. Disyorkan untuk membersihkan celah-celah gigi menggunakan flos gigi sekali sehari._x000a_It is recommended to clean the spaces between teeth using dental floss once a day." numFmtId="0">
      <sharedItems/>
    </cacheField>
    <cacheField name="K16. Gigi yang tidak tersusun boleh mempengaruhi keyakinan diri._x000a_Crooked teeth can affect self confidence" numFmtId="0">
      <sharedItems/>
    </cacheField>
    <cacheField name="1a) ia mencegah gigi saya daripada berlubang _x000a_1a) it prevents my teeth from decaying   " numFmtId="0">
      <sharedItems/>
    </cacheField>
    <cacheField name="1b) ia membuatkan nafas saya segar_x000a_1b) it freshens my breath" numFmtId="0">
      <sharedItems/>
    </cacheField>
    <cacheField name="1c) ia mencegah gigi saya daripada menjadi kuning_x000a_1c) it prevents my teeth from becoming yellow" numFmtId="0">
      <sharedItems/>
    </cacheField>
    <cacheField name="1d) ia adalah sebahagian daripada penjagaan kesihatan tubuh badan_x000a_1d) it is part of general health care" numFmtId="0">
      <sharedItems/>
    </cacheField>
    <cacheField name="1e) ia menjadikan gusi saya sihat_x000a_1e) it makes my gums healthy" numFmtId="0">
      <sharedItems/>
    </cacheField>
    <cacheField name="1f) ia membantu meningkatkan penampilan saya_x000a_1f) it helps improve my appearance" numFmtId="0">
      <sharedItems/>
    </cacheField>
    <cacheField name="1g) ia membuat rakan-rakan saya menyukai saya_x000a_1g) it makes my friends to like me" numFmtId="0">
      <sharedItems/>
    </cacheField>
    <cacheField name="2a) jika diambil terlalu kerap boleh merosakkan gigi saya_x000a_2a) if taken too often can harm my teeth" numFmtId="0">
      <sharedItems/>
    </cacheField>
    <cacheField name="2b) patut dielakkan_x000a_2b) should be avoided " numFmtId="0">
      <sharedItems/>
    </cacheField>
    <cacheField name="2c) tidak akan membahayakan gigi saya_x000a_2c) will not harm my teeth" numFmtId="0">
      <sharedItems/>
    </cacheField>
    <cacheField name="3a) akan menyukarkan saya untuk bergaul dengan rakan-rakan _x000a_3a) will make it difficult for me to mingle with my friends " numFmtId="0">
      <sharedItems/>
    </cacheField>
    <cacheField name="3b) membuatkan saya berasa rendah diri _x000a_3b) makes me feel inferior" numFmtId="0">
      <sharedItems/>
    </cacheField>
    <cacheField name="3c) membuatkan orang lain menjauhkan diri daripada saya _x000a_3c) makes other people to avoid me" numFmtId="0">
      <sharedItems/>
    </cacheField>
    <cacheField name="3d) boleh dicegah jika saya memberus gigi dua kali sehari_x000a_3d) can be prevented if I brush my teeth twice a day " numFmtId="0">
      <sharedItems/>
    </cacheField>
    <cacheField name="4a) adalah penting bagi saya_x000a_4a) is important to me" numFmtId="0">
      <sharedItems/>
    </cacheField>
    <cacheField name="4b) dapat meningkatkan kesihatan gusi_x000a_4b) can improve gum’s health" numFmtId="0">
      <sharedItems/>
    </cacheField>
    <cacheField name="B1. Berapa kalikah anda memberus gigi setiap hari?_x000a_B1. How many times do you brush your teeth each day?" numFmtId="0">
      <sharedItems/>
    </cacheField>
    <cacheField name="B2. Berapa kalikah anda menggunakan ubat gigi semasa memberus gigi setiap hari?_x000a_B2. How many times do you use toothpaste when brushing your teeth each day?" numFmtId="0">
      <sharedItems/>
    </cacheField>
    <cacheField name="B3. Adakah anda menggunakan ubat gigi berfluorida ketika memberus gigi?_x000a_B3. Do you use fluoride toothpaste when brushing your teeth?" numFmtId="0">
      <sharedItems/>
    </cacheField>
    <cacheField name="Nyatakan jenama ubat gigi anda_x000a_State the brand of your toothpaste" numFmtId="0">
      <sharedItems/>
    </cacheField>
    <cacheField name="B4. Berapa kerap anda berkumur dengan air selepas makan setiap hari?_x000a_B4. How often do you rinse your mouth with water after eating your food?" numFmtId="0">
      <sharedItems/>
    </cacheField>
    <cacheField name="B5. Berapa kalikah anda menggunakan flos gigi untuk membersihkan sisa makanan di celah-celah gigi setiap hari?_x000a_B5. How many times do you use dental floss to clean the food remnants between your teeth each day?" numFmtId="0">
      <sharedItems/>
    </cacheField>
    <cacheField name="B6. Berapa kalikah anda minum minuman bergas atau minuman berkarbonat setiap hari?_x000a_B6. How many times do you take fizzy drinks or carbonated beverages each day?" numFmtId="0">
      <sharedItems/>
    </cacheField>
    <cacheField name="B7. Adakah anda mengambil makanan / minuman manis semasa waktu makan di bawah?_x000a_B7. Do you take sweet food and/or drinks during mealtime? [Sarapan / Breakfast ]" numFmtId="0">
      <sharedItems/>
    </cacheField>
    <cacheField name="B7. Adakah anda mengambil makanan / minuman manis semasa waktu makan di bawah?_x000a_B7. Do you take sweet food and/or drinks during mealtime? [Minum pagi / Morning snacks]" numFmtId="0">
      <sharedItems/>
    </cacheField>
    <cacheField name="B7. Adakah anda mengambil makanan / minuman manis semasa waktu makan di bawah?_x000a_B7. Do you take sweet food and/or drinks during mealtime? [Makan tengah hari / Lunch ]" numFmtId="0">
      <sharedItems/>
    </cacheField>
    <cacheField name="B7. Adakah anda mengambil makanan / minuman manis semasa waktu makan di bawah?_x000a_B7. Do you take sweet food and/or drinks during mealtime? [Minum petang / Tea time ]" numFmtId="0">
      <sharedItems/>
    </cacheField>
    <cacheField name="B7. Adakah anda mengambil makanan / minuman manis semasa waktu makan di bawah?_x000a_B7. Do you take sweet food and/or drinks during mealtime? [Makan Malam / Dinner ]" numFmtId="0">
      <sharedItems/>
    </cacheField>
    <cacheField name="B7. Adakah anda mengambil makanan / minuman manis semasa waktu makan di bawah?_x000a_B7. Do you take sweet food and/or drinks during mealtime? [Makan lewat malam / Supper]" numFmtId="0">
      <sharedItems/>
    </cacheField>
    <cacheField name="B8. Adakah anda merokok_x000a_B8. Do you smoke cigarettes?" numFmtId="0">
      <sharedItems/>
    </cacheField>
    <cacheField name="Jika jawapan anda &quot;Ya,&quot; sila nyatakan bilangan rokok yang anda hisap setiap hari_x000a_If your answer is &quot;Yes,&quot; please indicate the number of cigarettes you smoke per day" numFmtId="0">
      <sharedItems containsBlank="1" containsMixedTypes="1" containsNumber="1" containsInteger="1" minValue="0" maxValue="1"/>
    </cacheField>
    <cacheField name="B9. Adakah anda menghisap vape?_x000a_B9. Do you vape?" numFmtId="0">
      <sharedItems/>
    </cacheField>
    <cacheField name="Jika jawapan anda &quot;Ya,&quot; sila nyatakan kekerapan anda menghisap vape_x000a_If your answer is “Yes”, please indicate the frequency of vaping." numFmtId="0">
      <sharedItems containsBlank="1"/>
    </cacheField>
    <cacheField name="Sekolah School (Cleansed)" numFmtId="0">
      <sharedItems/>
    </cacheField>
    <cacheField name="Jantina Gender (Cleansed)" numFmtId="0">
      <sharedItems/>
    </cacheField>
    <cacheField name="Analysis" numFmtId="0">
      <sharedItems count="2">
        <s v="Yes - Pengguna Android"/>
        <s v="No - Bukan pengguna Android"/>
      </sharedItems>
    </cacheField>
    <cacheField name="Knowledge Score" numFmtId="0">
      <sharedItems containsSemiMixedTypes="0" containsString="0" containsNumber="1" containsInteger="1" minValue="1" maxValue="16"/>
    </cacheField>
    <cacheField name="Attitude Score" numFmtId="0">
      <sharedItems containsSemiMixedTypes="0" containsString="0" containsNumber="1" containsInteger="1" minValue="33" maxValue="64"/>
    </cacheField>
    <cacheField name="Behaviour Score" numFmtId="0">
      <sharedItems containsNonDate="0" containsString="0" containsBlank="1"/>
    </cacheField>
    <cacheField name="Urban vs Rural" numFmtId="0">
      <sharedItems/>
    </cacheField>
    <cacheField name="Intervention vs Controlled" numFmtId="0">
      <sharedItems/>
    </cacheField>
    <cacheField name="Toothpaste Brand" numFmtId="0">
      <sharedItems/>
    </cacheField>
    <cacheField name="Bilangan Rokok" numFmtId="0">
      <sharedItems containsBlank="1" count="3">
        <m/>
        <s v="1 batang"/>
        <s v="3 bata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id Ramali" refreshedDate="45656.904344907409" createdVersion="8" refreshedVersion="8" minRefreshableVersion="3" recordCount="407" xr:uid="{46A46367-303E-4DE2-838C-99BCA09D2DDF}">
  <cacheSource type="worksheet">
    <worksheetSource name="baseline"/>
  </cacheSource>
  <cacheFields count="95">
    <cacheField name="Timestamp" numFmtId="164">
      <sharedItems containsSemiMixedTypes="0" containsNonDate="0" containsDate="1" containsString="0" minDate="2024-10-04T09:32:53" maxDate="2024-10-09T12:05:38"/>
    </cacheField>
    <cacheField name="Email Address" numFmtId="0">
      <sharedItems/>
    </cacheField>
    <cacheField name="No Kad Pengenalan _x000a_Identification Number" numFmtId="0">
      <sharedItems containsMixedTypes="1" containsNumber="1" containsInteger="1" minValue="100105080130" maxValue="101126080337"/>
    </cacheField>
    <cacheField name="Plaque Score " numFmtId="0">
      <sharedItems containsSemiMixedTypes="0" containsString="0" containsNumber="1" minValue="0" maxValue="100"/>
    </cacheField>
    <cacheField name="Gingival Score " numFmtId="0">
      <sharedItems containsSemiMixedTypes="0" containsString="0" containsNumber="1" minValue="0" maxValue="1.96"/>
    </cacheField>
    <cacheField name="Jantina_x000a_Gender " numFmtId="0">
      <sharedItems/>
    </cacheField>
    <cacheField name="Bangsa _x000a_Race" numFmtId="0">
      <sharedItems/>
    </cacheField>
    <cacheField name="Sekolah _x000a_School " numFmtId="0">
      <sharedItems/>
    </cacheField>
    <cacheField name="Andakah anda mempunyai telefon pintar Android?_x000a_Do you have an Android smartphone?" numFmtId="0">
      <sharedItems/>
    </cacheField>
    <cacheField name="K1. Pengambilan makanan / minuman bergula terlalu banyak menyebabkan gigi berlubang _x000a_Taking too much sugary foods / drinks can cause tooth decay" numFmtId="0">
      <sharedItems count="3">
        <s v="Betul / True"/>
        <s v="Tidak tahu / Dont know"/>
        <s v="Salah / False"/>
      </sharedItems>
    </cacheField>
    <cacheField name="K2. Pengambilan makanan / minuman bergula melebihi 4 kali sehari menyebabkan gigi berlubang _x000a_Taking sugary foods  / drinks more than 4 times a day causes tooth decay" numFmtId="0">
      <sharedItems count="3">
        <s v="Betul / True"/>
        <s v="Tidak tahu / Dont Know"/>
        <s v="Salah / False"/>
      </sharedItems>
    </cacheField>
    <cacheField name="K3. Seseorang boleh mengurangkan risiko gigi berlubang dengan mengurangkan pengambilan makanan/minuman bergula setiap hari._x000a_A person can reduce the risk of tooth decay by reducing sugary food/drinks intake every day " numFmtId="0">
      <sharedItems count="3">
        <s v="Betul / True"/>
        <s v="Salah / False"/>
        <s v="Tidak tahu / Dont know"/>
      </sharedItems>
    </cacheField>
    <cacheField name="K4. Memberus gigi menggunakan ubat gigi berfluorida tidak berkesan untuk mencegah gigi berlubang._x000a_Brushing teeth with fluoridated toothpaste is not effective to prevent tooth decay " numFmtId="0">
      <sharedItems count="3">
        <s v="Betul / True"/>
        <s v="Salah / False"/>
        <s v="Tidak tahu / Dont Know"/>
      </sharedItems>
    </cacheField>
    <cacheField name="K5. Untuk keperluan fluorida yang mencukupi, kita perlu menggosok gigi sekurang-kurangnya dua kali sehari_x000a_For adequate fluoride supply, we need to brush our teeth at least twice a day" numFmtId="0">
      <sharedItems count="3">
        <s v="Betul / True"/>
        <s v="Tidak tahu / Dont Know"/>
        <s v="Salah / False"/>
      </sharedItems>
    </cacheField>
    <cacheField name="K6. Gusi berdarah semasa memberus gigi adalah tanda penyakit gusi_x000a_Bleeding gum during tooth brushing is a sign of gum disease" numFmtId="0">
      <sharedItems count="3">
        <s v="Betul / True"/>
        <s v="Tidak tahu / Dont Know"/>
        <s v="Salah / False"/>
      </sharedItems>
    </cacheField>
    <cacheField name="K7. Plak gigi menyebabkan penyakit gusi_x000a_Dental plaque can cause gum disease" numFmtId="0">
      <sharedItems count="3">
        <s v="Betul / True"/>
        <s v="Tidak tahu / Dont Know"/>
        <s v="Salah / False"/>
      </sharedItems>
    </cacheField>
    <cacheField name="K8. Penyakit gusi boleh menyebabkan gigi menjadi longgar / goyang_x000a_Gum disease can cause teeth to become loose" numFmtId="0">
      <sharedItems count="3">
        <s v="Betul / True"/>
        <s v="Tidak tahu / Dont Know"/>
        <s v="Salah / False"/>
      </sharedItems>
    </cacheField>
    <cacheField name="K9. Memberus gigi dengan teknik yang betul meningkatkan kesihatan gusi_x000a_Brushing teeth with the correct technique improves the health of my gum" numFmtId="0">
      <sharedItems count="3">
        <s v="Betul / True"/>
        <s v="Tidak tahu / Dont Know"/>
        <s v="Salah / False"/>
      </sharedItems>
    </cacheField>
    <cacheField name="K10. Menggunakan flos gigi untuk membersihkan kawasan di celah-celah gigi meningkatkan kesihatan gusi_x000a_Using dental floss to clean the areas between teeth improves gum health" numFmtId="0">
      <sharedItems count="3">
        <s v="Betul / True"/>
        <s v="Tidak tahu / Dont Know"/>
        <s v="Salah / False"/>
      </sharedItems>
    </cacheField>
    <cacheField name="K11. Gigi berlubang menyebabkan gigi sakit semasa makan_x000a_Dental cavity can cause pain during eating" numFmtId="0">
      <sharedItems count="3">
        <s v="Betul / True"/>
        <s v="Tidak tahu / Dont Know"/>
        <s v="Salah / False"/>
      </sharedItems>
    </cacheField>
    <cacheField name="K12. Merokok boleh menyebabkan penyakit gusi._x000a_Smoking can cause gum disease" numFmtId="0">
      <sharedItems count="3">
        <s v="Betul / True"/>
        <s v="Tidak tahu / Dont Know"/>
        <s v="Salah / False"/>
      </sharedItems>
    </cacheField>
    <cacheField name="K13. Posisi gigi yang bertindih, terpusing, menggigit bibir, atau jongang memerlukan rawatan pendakap gigi_x000a_Teeth position which are overlapping, rotated, biting the lip, or jutted out will require braces treatment." numFmtId="0">
      <sharedItems count="3">
        <s v="Betul / True"/>
        <s v="Tidak tahu / Dont Know"/>
        <s v="Salah / False"/>
      </sharedItems>
    </cacheField>
    <cacheField name="K14. Pemutihan gigi adalah rawatan untuk memutihkan warna gigi_x000a_Teeth whitening is a treatment to whiten the colour of teeth" numFmtId="0">
      <sharedItems count="3">
        <s v="Betul / True"/>
        <s v="Tidak tahu / Dont Know"/>
        <s v="Salah / False"/>
      </sharedItems>
    </cacheField>
    <cacheField name="K15. Disyorkan untuk membersihkan celah-celah gigi menggunakan flos gigi sekali sehari._x000a_It is recommended to clean the spaces between teeth using dental floss once a day." numFmtId="0">
      <sharedItems count="3">
        <s v="Betul / True"/>
        <s v="Tidak tahu / Dont Know"/>
        <s v="Salah / False"/>
      </sharedItems>
    </cacheField>
    <cacheField name="K16. Gigi yang tidak tersusun boleh mempengaruhi keyakinan diri._x000a_Crooked teeth can affect self confidence" numFmtId="0">
      <sharedItems count="3">
        <s v="Betul / True"/>
        <s v="Tidak tahu / Dont Know"/>
        <s v="Salah / False"/>
      </sharedItems>
    </cacheField>
    <cacheField name="1a) ia mencegah gigi saya daripada berlubang _x000a_1a) it prevents my teeth from decaying   " numFmtId="0">
      <sharedItems count="4">
        <s v="Sangat setuju / Strongly agree"/>
        <s v="Setuju / Slightly agree"/>
        <s v="Sangat tidak setuju / Strongly disagree"/>
        <s v="Tidak setuju / Slightly disagree"/>
      </sharedItems>
    </cacheField>
    <cacheField name="1b) ia membuatkan nafas saya segar_x000a_1b) it freshens my breath" numFmtId="0">
      <sharedItems count="4">
        <s v="Sangat setuju / Strongly agree"/>
        <s v="Setuju / Slightly agree"/>
        <s v="Sangat tidak setuju / Strongly disagree"/>
        <s v="Tidak setuju / Slightly disagree"/>
      </sharedItems>
    </cacheField>
    <cacheField name="1c) ia mencegah gigi saya daripada menjadi kuning_x000a_1c) it prevents my teeth from becoming yellow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1d) ia adalah sebahagian daripada penjagaan kesihatan tubuh badan_x000a_1d) it is part of general health care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1e) ia menjadikan gusi saya sihat_x000a_1e) it makes my gums healthy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1f) ia membantu meningkatkan penampilan saya_x000a_1f) it helps improve my appearance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1g) ia membuat rakan-rakan saya menyukai saya_x000a_1g) it makes my friends to like me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2a) jika diambil terlalu kerap boleh merosakkan gigi saya_x000a_2a) if taken too often can harm my teeth" numFmtId="0">
      <sharedItems count="4">
        <s v="Sangat setuju / Strongly agree"/>
        <s v="Setuju / Slightly agree"/>
        <s v="Sangat tidak setuju / Strongly disagree"/>
        <s v="Tidak setuju / Slightly disagree"/>
      </sharedItems>
    </cacheField>
    <cacheField name="2b) patut dielakkan_x000a_2b) should be avoided 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2c) tidak akan membahayakan gigi saya_x000a_2c) will not harm my teeth" numFmtId="0">
      <sharedItems count="4">
        <s v="Setuju / Slightly agree"/>
        <s v="Tidak setuju / Slightly disagree"/>
        <s v="Sangat setuju / Strongly agree"/>
        <s v="Sangat tidak setuju / Strongly disagree"/>
      </sharedItems>
    </cacheField>
    <cacheField name="3a) akan menyukarkan saya untuk bergaul dengan rakan-rakan _x000a_3a) will make it difficult for me to mingle with my friends " numFmtId="0">
      <sharedItems count="4">
        <s v="Sangat setuju / Strongly agree"/>
        <s v="Setuju / Slightly agree"/>
        <s v="Tidak setuju / Slightly disagree"/>
        <s v="Sangat tidak setuju / Strongly disagree"/>
      </sharedItems>
    </cacheField>
    <cacheField name="3b) membuatkan saya berasa rendah diri _x000a_3b) makes me feel inferior" numFmtId="0">
      <sharedItems count="4">
        <s v="Setuju / Slightly agree"/>
        <s v="Sangat setuju / Strongly agree"/>
        <s v="Tidak setuju / Slightly disagree"/>
        <s v="Sangat tidak setuju / Strongly disagree"/>
      </sharedItems>
    </cacheField>
    <cacheField name="3c) membuatkan orang lain menjauhkan diri daripada saya _x000a_3c) makes other people to avoid me" numFmtId="0">
      <sharedItems count="4">
        <s v="Setuju / Slightly agree"/>
        <s v="Sangat setuju / Strongly agree"/>
        <s v="Tidak setuju / Slightly disagree"/>
        <s v="Sangat tidak setuju / Strongly disagree"/>
      </sharedItems>
    </cacheField>
    <cacheField name="3d) boleh dicegah jika saya memberus gigi dua kali sehari_x000a_3d) can be prevented if I brush my teeth twice a day " numFmtId="0">
      <sharedItems count="4">
        <s v="Sangat setuju / Strongly agree"/>
        <s v="Setuju / Slightly agree"/>
        <s v="Sangat tidak setuju / Strongly disagree"/>
        <s v="Tidak setuju / Slightly disagree"/>
      </sharedItems>
    </cacheField>
    <cacheField name="4a) adalah penting bagi saya_x000a_4a) is important to me" numFmtId="0">
      <sharedItems count="4">
        <s v="Setuju / Slightly agree"/>
        <s v="Sangat setuju / Strongly agree"/>
        <s v="Tidak setuju / Slightly disagree"/>
        <s v="Sangat tidak setuju / Strongly disagree"/>
      </sharedItems>
    </cacheField>
    <cacheField name="4b) dapat meningkatkan kesihatan gusi_x000a_4b) can improve gum’s health" numFmtId="0">
      <sharedItems count="4">
        <s v="Setuju / Slightly agree"/>
        <s v="Sangat setuju / Strongly agree"/>
        <s v="Tidak setuju / Slightly disagree"/>
        <s v="Sangat tidak setuju / Strongly disagree"/>
      </sharedItems>
    </cacheField>
    <cacheField name="B1. Berapa kalikah anda memberus gigi setiap hari?_x000a_B1. How many times do you brush your teeth each day?" numFmtId="0">
      <sharedItems/>
    </cacheField>
    <cacheField name="B2. Berapa kalikah anda menggunakan ubat gigi semasa memberus gigi setiap hari?_x000a_B2. How many times do you use toothpaste when brushing your teeth each day?" numFmtId="0">
      <sharedItems/>
    </cacheField>
    <cacheField name="B3. Adakah anda menggunakan ubat gigi berfluorida ketika memberus gigi?_x000a_B3. Do you use fluoride toothpaste when brushing your teeth?" numFmtId="0">
      <sharedItems/>
    </cacheField>
    <cacheField name="Nyatakan jenama ubat gigi anda_x000a_State the brand of your toothpaste" numFmtId="0">
      <sharedItems/>
    </cacheField>
    <cacheField name="B4. Berapa kerap anda berkumur dengan air selepas makan setiap hari?_x000a_B4. How often do you rinse your mouth with water after eating your food?" numFmtId="0">
      <sharedItems/>
    </cacheField>
    <cacheField name="B5. Berapa kalikah anda menggunakan flos gigi untuk membersihkan sisa makanan di celah-celah gigi setiap hari?_x000a_B5. How many times do you use dental floss to clean the food remnants between your teeth each day?" numFmtId="0">
      <sharedItems/>
    </cacheField>
    <cacheField name="B6. Berapa kalikah anda minum minuman bergas atau minuman berkarbonat setiap hari?_x000a_B6. How many times do you take fizzy drinks or carbonated beverages each day?" numFmtId="0">
      <sharedItems/>
    </cacheField>
    <cacheField name="B7. Adakah anda mengambil makanan / minuman manis semasa waktu makan di bawah?_x000a_B7. Do you take sweet food and/or drinks during mealtime? [Sarapan / Breakfast ]" numFmtId="0">
      <sharedItems/>
    </cacheField>
    <cacheField name="B7. Adakah anda mengambil makanan / minuman manis semasa waktu makan di bawah?_x000a_B7. Do you take sweet food and/or drinks during mealtime? [Minum pagi / Morning snacks]" numFmtId="0">
      <sharedItems/>
    </cacheField>
    <cacheField name="B7. Adakah anda mengambil makanan / minuman manis semasa waktu makan di bawah?_x000a_B7. Do you take sweet food and/or drinks during mealtime? [Makan tengah hari / Lunch ]" numFmtId="0">
      <sharedItems/>
    </cacheField>
    <cacheField name="B7. Adakah anda mengambil makanan / minuman manis semasa waktu makan di bawah?_x000a_B7. Do you take sweet food and/or drinks during mealtime? [Minum petang / Tea time ]" numFmtId="0">
      <sharedItems/>
    </cacheField>
    <cacheField name="B7. Adakah anda mengambil makanan / minuman manis semasa waktu makan di bawah?_x000a_B7. Do you take sweet food and/or drinks during mealtime? [Makan Malam / Dinner ]" numFmtId="0">
      <sharedItems/>
    </cacheField>
    <cacheField name="B7. Adakah anda mengambil makanan / minuman manis semasa waktu makan di bawah?_x000a_B7. Do you take sweet food and/or drinks during mealtime? [Makan lewat malam / Supper]" numFmtId="0">
      <sharedItems/>
    </cacheField>
    <cacheField name="B8. Adakah anda merokok_x000a_B8. Do you smoke cigarettes?" numFmtId="0">
      <sharedItems count="2">
        <s v="Tidak / No"/>
        <s v="Ya / Yes"/>
      </sharedItems>
    </cacheField>
    <cacheField name="Jika jawapan anda &quot;Ya,&quot; sila nyatakan bilangan rokok yang anda hisap setiap hari_x000a_If your answer is &quot;Yes,&quot; please indicate the number of cigarettes you smoke per day" numFmtId="0">
      <sharedItems containsBlank="1" containsMixedTypes="1" containsNumber="1" containsInteger="1" minValue="0" maxValue="1"/>
    </cacheField>
    <cacheField name="B9. Adakah anda menghisap vape?_x000a_B9. Do you vape?" numFmtId="0">
      <sharedItems count="2">
        <s v="Tidak / No"/>
        <s v="Ya / Yes"/>
      </sharedItems>
    </cacheField>
    <cacheField name="Jika jawapan anda &quot;Ya,&quot; sila nyatakan kekerapan anda menghisap vape_x000a_If your answer is “Yes”, please indicate the frequency of vaping." numFmtId="0">
      <sharedItems containsBlank="1" count="5">
        <m/>
        <s v="Beberapa hari seminggu / Several days a week"/>
        <s v="1-8 hari sebulan / 1-8 days a month"/>
        <s v="Setiap hari / Everyday"/>
        <s v="8-14 hari sebulan / 8-14 days a month"/>
      </sharedItems>
    </cacheField>
    <cacheField name="Sekolah School (Cleansed)" numFmtId="0">
      <sharedItems count="4">
        <s v="SMK PENGKALAN"/>
        <s v="SMK KAMPUNG PASIR PUTEH"/>
        <s v="SMK GUNUNG RAPAT"/>
        <s v="SMK SERI AMPANG"/>
      </sharedItems>
    </cacheField>
    <cacheField name="Jantina Gender (Cleansed)" numFmtId="0">
      <sharedItems/>
    </cacheField>
    <cacheField name="Analysis" numFmtId="0">
      <sharedItems count="2">
        <s v="Yes - Pengguna Android"/>
        <s v="No - Bukan pengguna Android"/>
      </sharedItems>
    </cacheField>
    <cacheField name="Knowledge Score" numFmtId="0">
      <sharedItems containsSemiMixedTypes="0" containsString="0" containsNumber="1" containsInteger="1" minValue="1" maxValue="16"/>
    </cacheField>
    <cacheField name="Attitude Score" numFmtId="0">
      <sharedItems containsSemiMixedTypes="0" containsString="0" containsNumber="1" containsInteger="1" minValue="33" maxValue="64"/>
    </cacheField>
    <cacheField name="Behaviour Score" numFmtId="0">
      <sharedItems containsNonDate="0" containsString="0" containsBlank="1"/>
    </cacheField>
    <cacheField name="Urban vs Rural" numFmtId="0">
      <sharedItems count="2">
        <s v="Rural"/>
        <s v="Urban"/>
      </sharedItems>
    </cacheField>
    <cacheField name="Intervention vs Controlled" numFmtId="0">
      <sharedItems count="2">
        <s v="Intervention Group (IG)"/>
        <s v="Controlled Group (CG)"/>
      </sharedItems>
    </cacheField>
    <cacheField name="Toothpaste Brand" numFmtId="0">
      <sharedItems count="20">
        <s v="Colgate"/>
        <s v="Darlie"/>
        <s v="Halagel"/>
        <s v="Mukmin"/>
        <s v="Fresh and White"/>
        <s v="Morning Smile"/>
        <s v="Sensodyne"/>
        <s v="Dentific"/>
        <s v="Safi"/>
        <s v="Pepsodent"/>
        <s v="Himalaya"/>
        <s v="Murni"/>
        <s v="Atomy"/>
        <s v="Neem"/>
        <s v="Lion"/>
        <s v="Systema"/>
        <s v="Melaleuca"/>
        <s v="Amway"/>
        <s v="Oral B"/>
        <s v="Lotus"/>
      </sharedItems>
    </cacheField>
    <cacheField name="Bilangan Rokok" numFmtId="0">
      <sharedItems containsBlank="1" count="3">
        <m/>
        <s v="1 batang"/>
        <s v="3 batang"/>
      </sharedItems>
    </cacheField>
    <cacheField name="Flouride based?" numFmtId="0">
      <sharedItems/>
    </cacheField>
    <cacheField name="Answer - B1" numFmtId="0">
      <sharedItems count="2">
        <s v="2 days and more"/>
        <s v="Less than 2 days"/>
      </sharedItems>
    </cacheField>
    <cacheField name="B1 - Score" numFmtId="0">
      <sharedItems containsSemiMixedTypes="0" containsString="0" containsNumber="1" containsInteger="1" minValue="0" maxValue="1"/>
    </cacheField>
    <cacheField name="Answer - B2" numFmtId="0">
      <sharedItems count="2">
        <s v="2 days and more"/>
        <s v="Less than 2 days"/>
      </sharedItems>
    </cacheField>
    <cacheField name="B2 - Score" numFmtId="0">
      <sharedItems containsSemiMixedTypes="0" containsString="0" containsNumber="1" containsInteger="1" minValue="0" maxValue="1"/>
    </cacheField>
    <cacheField name="Answer - B3" numFmtId="0">
      <sharedItems count="2">
        <s v="Ya / Yes"/>
        <s v="Tidak / No"/>
      </sharedItems>
    </cacheField>
    <cacheField name="B3 - Score" numFmtId="0">
      <sharedItems containsSemiMixedTypes="0" containsString="0" containsNumber="1" containsInteger="1" minValue="0" maxValue="1"/>
    </cacheField>
    <cacheField name="Answer - B4" numFmtId="0">
      <sharedItems count="3">
        <s v="Rarely / Sometimes"/>
        <s v="Always"/>
        <s v="Never" u="1"/>
      </sharedItems>
    </cacheField>
    <cacheField name="B4 - Score" numFmtId="0">
      <sharedItems containsSemiMixedTypes="0" containsString="0" containsNumber="1" containsInteger="1" minValue="0" maxValue="1"/>
    </cacheField>
    <cacheField name="Answer - B5" numFmtId="0">
      <sharedItems count="3">
        <s v="Sometimes / When in need"/>
        <s v="Using dental floss at least once"/>
        <s v="Not using dental floss"/>
      </sharedItems>
    </cacheField>
    <cacheField name="B5 - Score" numFmtId="0">
      <sharedItems containsSemiMixedTypes="0" containsString="0" containsNumber="1" containsInteger="1" minValue="0" maxValue="2"/>
    </cacheField>
    <cacheField name="Answer - B6" numFmtId="0">
      <sharedItems count="2">
        <s v="Up to 1 time a day"/>
        <s v="More than 1 time a day"/>
      </sharedItems>
    </cacheField>
    <cacheField name="B6 - Score" numFmtId="0">
      <sharedItems containsSemiMixedTypes="0" containsString="0" containsNumber="1" containsInteger="1" minValue="0" maxValue="1"/>
    </cacheField>
    <cacheField name="Answer - B7-1" numFmtId="0">
      <sharedItems count="2">
        <s v="Yes / Sometimes"/>
        <s v="No"/>
      </sharedItems>
    </cacheField>
    <cacheField name="Answer - B7-1 - Score" numFmtId="0">
      <sharedItems containsSemiMixedTypes="0" containsString="0" containsNumber="1" containsInteger="1" minValue="0" maxValue="1"/>
    </cacheField>
    <cacheField name="Answer - B7-2" numFmtId="0">
      <sharedItems count="2">
        <s v="Yes / Sometimes"/>
        <s v="No"/>
      </sharedItems>
    </cacheField>
    <cacheField name="Answer - B7-2 - Score" numFmtId="0">
      <sharedItems containsSemiMixedTypes="0" containsString="0" containsNumber="1" containsInteger="1" minValue="0" maxValue="1"/>
    </cacheField>
    <cacheField name="Answer - B7-3" numFmtId="0">
      <sharedItems count="2">
        <s v="No"/>
        <s v="Yes / Sometimes"/>
      </sharedItems>
    </cacheField>
    <cacheField name="Answer - B7-3 - Score" numFmtId="0">
      <sharedItems containsSemiMixedTypes="0" containsString="0" containsNumber="1" containsInteger="1" minValue="0" maxValue="1"/>
    </cacheField>
    <cacheField name="Answer - B7-4" numFmtId="0">
      <sharedItems count="2">
        <s v="Yes / Sometimes"/>
        <s v="No"/>
      </sharedItems>
    </cacheField>
    <cacheField name="Answer - B7-4 - Score" numFmtId="0">
      <sharedItems containsSemiMixedTypes="0" containsString="0" containsNumber="1" containsInteger="1" minValue="0" maxValue="1"/>
    </cacheField>
    <cacheField name="Answer - B7-5" numFmtId="0">
      <sharedItems count="2">
        <s v="No"/>
        <s v="Yes / Sometimes"/>
      </sharedItems>
    </cacheField>
    <cacheField name="Answer - B7-5 - Score" numFmtId="0">
      <sharedItems containsSemiMixedTypes="0" containsString="0" containsNumber="1" containsInteger="1" minValue="0" maxValue="1"/>
    </cacheField>
    <cacheField name="Answer - B7-6" numFmtId="0">
      <sharedItems count="2">
        <s v="Yes / Sometimes"/>
        <s v="No"/>
      </sharedItems>
    </cacheField>
    <cacheField name="Answer - B7-6 - Score" numFmtId="0">
      <sharedItems containsSemiMixedTypes="0" containsString="0" containsNumber="1" containsInteger="1" minValue="0" maxValue="1"/>
    </cacheField>
    <cacheField name="Answer - B7 (Overall)" numFmtId="0">
      <sharedItems count="2">
        <s v="Up to 4 times"/>
        <s v="More than 4 times"/>
      </sharedItems>
    </cacheField>
    <cacheField name="Answer - B7 (Overall) - Score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7">
  <r>
    <d v="2024-10-04T09:32:53"/>
    <s v="saniahmaisarah1@gmail.com.my"/>
    <s v="090715080836"/>
    <n v="95.53"/>
    <n v="0"/>
    <s v="Perempuan / Female"/>
    <s v="Malabari"/>
    <s v="Smk pengkalan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Colgate"/>
    <s v="Kadang-kadang/bila perlu / Sometimes / When necessary"/>
    <s v="Kadang-kadang/bila perlu / Sometimes/when in need"/>
    <s v="Kadang-kadang/Bila perlu / Sometimes/When necessary"/>
    <s v="Ya / Yes"/>
    <s v="Kadang-kadang / Bila Perlu / Sometimes/When necessary"/>
    <s v="Tidak / No"/>
    <s v="Kadang-kadang / Bila Perlu / Sometimes/When necessary"/>
    <s v="Tidak / No"/>
    <s v="Kadang-kadang / Bila Perlu / Sometimes/When necessary"/>
    <s v="Tidak / No"/>
    <m/>
    <s v="Tidak / No"/>
    <m/>
    <x v="0"/>
    <s v="Perempuan / Female"/>
    <x v="0"/>
    <n v="15"/>
    <n v="58"/>
    <m/>
    <x v="0"/>
    <x v="0"/>
  </r>
  <r>
    <d v="2024-10-04T09:36:25"/>
    <s v="amiraarisya@gmail.vom"/>
    <s v="090404080134"/>
    <n v="58.04"/>
    <n v="0.28999999999999998"/>
    <s v="Perempuan / Female"/>
    <s v="Malay"/>
    <s v="Smk pengkalan"/>
    <s v="Ya / Yes"/>
    <x v="0"/>
    <x v="0"/>
    <x v="0"/>
    <x v="1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0"/>
    <x v="0"/>
    <x v="1"/>
    <x v="0"/>
    <x v="0"/>
    <x v="0"/>
    <x v="1"/>
    <x v="1"/>
    <s v="Colgate"/>
    <s v="Kadang-kadang/bila perlu / Sometimes / When necessary"/>
    <s v="2 kali / Twice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0"/>
    <s v="Perempuan / Female"/>
    <x v="0"/>
    <n v="16"/>
    <n v="48"/>
    <m/>
    <x v="0"/>
    <x v="0"/>
  </r>
  <r>
    <d v="2024-10-04T09:42:34"/>
    <s v="kitaadawiyah@gmail.com"/>
    <s v="091201080198"/>
    <n v="10.71"/>
    <n v="0.04"/>
    <s v="Perempuan / Female"/>
    <s v="Malay"/>
    <s v="Smk pengkalan"/>
    <s v="Ya / Yes"/>
    <x v="0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x v="1"/>
    <x v="2"/>
    <x v="2"/>
    <s v="Colgate"/>
    <s v="Selalu / Always"/>
    <s v="2 kali / Twice"/>
    <s v="2 kali / Twice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s v="Tidak / No"/>
    <m/>
    <s v="Tidak / No"/>
    <m/>
    <x v="0"/>
    <s v="Perempuan / Female"/>
    <x v="0"/>
    <n v="12"/>
    <n v="59"/>
    <m/>
    <x v="0"/>
    <x v="0"/>
  </r>
  <r>
    <d v="2024-10-04T09:45:56"/>
    <s v="nurdamia@gmail.com"/>
    <s v="091215140112"/>
    <n v="100"/>
    <n v="0.21"/>
    <s v="Perempuan / Female"/>
    <s v="Malay"/>
    <s v="Smk pengkalan"/>
    <s v="Ya / Yes"/>
    <x v="0"/>
    <x v="0"/>
    <x v="0"/>
    <x v="2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1"/>
    <x v="0"/>
    <x v="2"/>
    <x v="0"/>
    <x v="0"/>
    <x v="1"/>
    <x v="0"/>
    <x v="1"/>
    <x v="1"/>
    <x v="1"/>
    <x v="1"/>
    <x v="0"/>
    <x v="2"/>
    <s v="Colgate"/>
    <s v="Selalu / Always"/>
    <s v="Lebih dari 2 kali / More than twice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Ya / Yes"/>
    <s v="Tidak / No"/>
    <s v="Tidak / No"/>
    <m/>
    <s v="Tidak / No"/>
    <m/>
    <x v="0"/>
    <s v="Perempuan / Female"/>
    <x v="0"/>
    <n v="15"/>
    <n v="52"/>
    <m/>
    <x v="0"/>
    <x v="0"/>
  </r>
  <r>
    <d v="2024-10-04T09:50:01"/>
    <s v="mior.shahriman77@email.com"/>
    <s v="090520081054"/>
    <n v="0"/>
    <n v="0.04"/>
    <s v="Perempuan / Female"/>
    <s v="Malay"/>
    <s v="Smk  Pengkalan 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2"/>
    <x v="0"/>
    <x v="1"/>
    <x v="0"/>
    <x v="0"/>
    <x v="1"/>
    <x v="0"/>
    <x v="0"/>
    <x v="2"/>
    <x v="0"/>
    <s v="Colgate"/>
    <s v="Kadang-kadang/bila perlu / Sometimes / When necessary"/>
    <s v="Tidak menggunakan flos gigi / Not using dental floss"/>
    <s v="4 kali / 4 times"/>
    <s v="Ya / Yes"/>
    <s v="Tidak / No"/>
    <s v="Ya / Yes"/>
    <s v="Tidak / No"/>
    <s v="Tidak / No"/>
    <s v="Tidak / No"/>
    <s v="Tidak / No"/>
    <m/>
    <s v="Tidak / No"/>
    <m/>
    <x v="0"/>
    <s v="Perempuan / Female"/>
    <x v="0"/>
    <n v="15"/>
    <n v="57"/>
    <m/>
    <x v="0"/>
    <x v="0"/>
  </r>
  <r>
    <d v="2024-10-04T09:52:39"/>
    <s v="aisyah@gmail.com"/>
    <s v="090508080702"/>
    <n v="77.680000000000007"/>
    <n v="0.25"/>
    <s v="Perempuan / Female"/>
    <s v="Malay"/>
    <s v="Smk pengkalan"/>
    <s v="Ya / Yes"/>
    <x v="0"/>
    <x v="1"/>
    <x v="0"/>
    <x v="2"/>
    <x v="0"/>
    <x v="1"/>
    <x v="1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1"/>
    <x v="0"/>
    <x v="1"/>
    <x v="1"/>
    <x v="1"/>
    <x v="0"/>
    <x v="0"/>
    <x v="0"/>
    <x v="0"/>
    <x v="2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Perempuan / Female"/>
    <x v="0"/>
    <n v="10"/>
    <n v="58"/>
    <m/>
    <x v="0"/>
    <x v="0"/>
  </r>
  <r>
    <d v="2024-10-04T09:54:05"/>
    <s v="sofeazahrayz@gmail.com"/>
    <s v="090624080136"/>
    <n v="33.93"/>
    <n v="0.08"/>
    <s v="Perempuan / Female"/>
    <s v="Malay"/>
    <s v="Smk pengkalan"/>
    <s v="Tidak / No"/>
    <x v="0"/>
    <x v="0"/>
    <x v="0"/>
    <x v="2"/>
    <x v="1"/>
    <x v="0"/>
    <x v="1"/>
    <x v="0"/>
    <x v="0"/>
    <x v="0"/>
    <x v="0"/>
    <x v="1"/>
    <x v="0"/>
    <x v="0"/>
    <x v="0"/>
    <x v="0"/>
    <x v="1"/>
    <x v="1"/>
    <x v="1"/>
    <x v="0"/>
    <x v="1"/>
    <x v="0"/>
    <x v="0"/>
    <x v="1"/>
    <x v="0"/>
    <x v="3"/>
    <x v="0"/>
    <x v="1"/>
    <x v="1"/>
    <x v="1"/>
    <x v="0"/>
    <x v="0"/>
    <x v="0"/>
    <x v="0"/>
    <x v="2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."/>
    <s v="Tidak / No"/>
    <m/>
    <x v="0"/>
    <s v="Perempuan / Female"/>
    <x v="1"/>
    <n v="12"/>
    <n v="56"/>
    <m/>
    <x v="0"/>
    <x v="0"/>
  </r>
  <r>
    <d v="2024-10-04T09:56:15"/>
    <s v="nmia7481@gmail.com"/>
    <s v="090814100134"/>
    <n v="0"/>
    <n v="0"/>
    <s v="Perempuan / Female"/>
    <s v="Malay"/>
    <s v="SMK PENGKALAN "/>
    <s v="Ya / Yes"/>
    <x v="0"/>
    <x v="2"/>
    <x v="0"/>
    <x v="0"/>
    <x v="2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3"/>
    <x v="0"/>
    <x v="1"/>
    <x v="1"/>
    <x v="1"/>
    <x v="1"/>
    <x v="2"/>
    <x v="1"/>
    <x v="0"/>
    <x v="0"/>
    <s v="Colgate"/>
    <s v="Kadang-kadang/bila perlu / Sometimes / When necessary"/>
    <s v="1 kali / Once"/>
    <s v="1 kali / Once"/>
    <s v="Tidak / No"/>
    <s v="Tidak / No"/>
    <s v="Ya / Yes"/>
    <s v="Ya / Yes"/>
    <s v="Kadang-kadang / Bila Perlu / Sometimes/When necessary"/>
    <s v="Tidak / No"/>
    <s v="Tidak / No"/>
    <m/>
    <s v="Tidak / No"/>
    <m/>
    <x v="0"/>
    <s v="Perempuan / Female"/>
    <x v="0"/>
    <n v="12"/>
    <n v="60"/>
    <m/>
    <x v="0"/>
    <x v="0"/>
  </r>
  <r>
    <d v="2024-10-04T10:00:17"/>
    <s v="ainulridamia@gmail.com"/>
    <s v="090515080516"/>
    <n v="3.57"/>
    <n v="0"/>
    <s v="Perempuan / Female"/>
    <s v="Malay"/>
    <s v="Smk pengkalan"/>
    <s v="Ya / Yes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x v="1"/>
    <x v="1"/>
    <x v="1"/>
    <x v="0"/>
    <x v="0"/>
    <x v="1"/>
    <x v="2"/>
    <x v="1"/>
    <s v="Halagel"/>
    <s v="Kadang-kadang/bila perlu / Sometimes / When necessary"/>
    <s v="Tidak menggunakan flos gigi / Not using dental floss"/>
    <s v="Kadang-kadang/Bila perlu / Sometimes/When necessary"/>
    <s v="Tidak / No"/>
    <s v="Tidak / No"/>
    <s v="Tidak / No"/>
    <s v="Tidak / No"/>
    <s v="Kadang-kadang / Bila Perlu / Sometimes/When necessary"/>
    <s v="Tidak / No"/>
    <s v="Tidak / No"/>
    <m/>
    <s v="Tidak / No"/>
    <m/>
    <x v="0"/>
    <s v="Perempuan / Female"/>
    <x v="0"/>
    <n v="15"/>
    <n v="58"/>
    <m/>
    <x v="0"/>
    <x v="0"/>
  </r>
  <r>
    <d v="2024-10-04T10:00:18"/>
    <s v="aliesyahanna@gmail.com"/>
    <s v="090624080398"/>
    <n v="40.18"/>
    <n v="0.04"/>
    <s v="Perempuan / Female"/>
    <s v="Malay"/>
    <s v="Smk pengkalan"/>
    <s v="Ya / Yes"/>
    <x v="0"/>
    <x v="1"/>
    <x v="0"/>
    <x v="2"/>
    <x v="0"/>
    <x v="1"/>
    <x v="1"/>
    <x v="0"/>
    <x v="0"/>
    <x v="0"/>
    <x v="0"/>
    <x v="0"/>
    <x v="0"/>
    <x v="0"/>
    <x v="1"/>
    <x v="0"/>
    <x v="1"/>
    <x v="0"/>
    <x v="1"/>
    <x v="1"/>
    <x v="1"/>
    <x v="0"/>
    <x v="0"/>
    <x v="1"/>
    <x v="1"/>
    <x v="1"/>
    <x v="1"/>
    <x v="0"/>
    <x v="0"/>
    <x v="0"/>
    <x v="0"/>
    <x v="0"/>
    <x v="0"/>
    <x v="0"/>
    <x v="0"/>
    <s v="Colgat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Perempuan / Female"/>
    <x v="0"/>
    <n v="11"/>
    <n v="52"/>
    <m/>
    <x v="0"/>
    <x v="0"/>
  </r>
  <r>
    <d v="2024-10-04T10:03:47"/>
    <s v="ahmds0lhnn@gmail.com"/>
    <s v="080904-08-1783"/>
    <n v="2.68"/>
    <n v="0.17"/>
    <s v="Lelaki / Male"/>
    <s v="Malay"/>
    <s v="Smk pengkalan"/>
    <s v="Ya / Yes"/>
    <x v="0"/>
    <x v="2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3"/>
    <x v="0"/>
    <x v="0"/>
    <x v="0"/>
    <x v="0"/>
    <x v="1"/>
    <x v="1"/>
    <x v="0"/>
    <x v="0"/>
    <x v="0"/>
    <s v="darlie"/>
    <s v="Selalu / Always"/>
    <s v="Lebih dari 2 kali / More than twice"/>
    <s v="Kadang-kadang/Bila perlu / Sometimes/When necessary"/>
    <s v="Kadang-kadang / Bila Perlu / Sometimes/When necessary"/>
    <s v="Ya / Yes"/>
    <s v="Tidak / No"/>
    <s v="Kadang-kadang / Bila Perlu / Sometimes/When necessary"/>
    <s v="Ya / Yes"/>
    <s v="Ya / Yes"/>
    <s v="Tidak / No"/>
    <s v="-"/>
    <s v="Tidak / No"/>
    <m/>
    <x v="0"/>
    <s v="Lelaki / Male"/>
    <x v="0"/>
    <n v="14"/>
    <n v="60"/>
    <m/>
    <x v="0"/>
    <x v="0"/>
  </r>
  <r>
    <d v="2024-10-04T10:08:31"/>
    <s v="mafif0812@gmail.com"/>
    <s v="080812080329"/>
    <n v="30.36"/>
    <n v="0.08"/>
    <s v="Lelaki / Male"/>
    <s v="Malay"/>
    <s v="SMK PENGKALAN "/>
    <s v="Ya / Yes"/>
    <x v="0"/>
    <x v="0"/>
    <x v="0"/>
    <x v="0"/>
    <x v="0"/>
    <x v="0"/>
    <x v="1"/>
    <x v="0"/>
    <x v="0"/>
    <x v="1"/>
    <x v="0"/>
    <x v="0"/>
    <x v="0"/>
    <x v="0"/>
    <x v="0"/>
    <x v="0"/>
    <x v="1"/>
    <x v="1"/>
    <x v="1"/>
    <x v="0"/>
    <x v="1"/>
    <x v="1"/>
    <x v="1"/>
    <x v="1"/>
    <x v="1"/>
    <x v="0"/>
    <x v="1"/>
    <x v="0"/>
    <x v="0"/>
    <x v="0"/>
    <x v="0"/>
    <x v="1"/>
    <x v="2"/>
    <x v="3"/>
    <x v="2"/>
    <s v="Colgate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Ya / Yes"/>
    <s v="Tidak / No"/>
    <s v="Tidak / No"/>
    <s v="TIADA"/>
    <s v="Ya / Yes"/>
    <s v="Beberapa hari seminggu / Several days a week"/>
    <x v="0"/>
    <s v="Lelaki / Male"/>
    <x v="0"/>
    <n v="13"/>
    <n v="50"/>
    <m/>
    <x v="0"/>
    <x v="0"/>
  </r>
  <r>
    <d v="2024-10-04T10:09:38"/>
    <s v="qasehdanisha091@gmail.com"/>
    <s v="090321080120"/>
    <n v="42.86"/>
    <n v="0.13"/>
    <s v="Perempuan / Female"/>
    <s v="Malay"/>
    <s v="Smk pengkalan"/>
    <s v="Ya / Yes"/>
    <x v="0"/>
    <x v="1"/>
    <x v="0"/>
    <x v="2"/>
    <x v="0"/>
    <x v="0"/>
    <x v="1"/>
    <x v="1"/>
    <x v="0"/>
    <x v="0"/>
    <x v="0"/>
    <x v="1"/>
    <x v="0"/>
    <x v="1"/>
    <x v="0"/>
    <x v="0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2"/>
    <s v="Colgate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Tidak / No"/>
    <s v="Tidak / No"/>
    <s v="Tidak / No"/>
    <s v="Tidak / No"/>
    <m/>
    <s v="Tidak / No"/>
    <m/>
    <x v="0"/>
    <s v="Perempuan / Female"/>
    <x v="0"/>
    <n v="10"/>
    <n v="52"/>
    <m/>
    <x v="0"/>
    <x v="0"/>
  </r>
  <r>
    <d v="2024-10-04T10:09:51"/>
    <s v="arsyadaiezad@gmail.com"/>
    <s v="081113130635"/>
    <n v="50"/>
    <n v="0"/>
    <s v="Lelaki / Male"/>
    <s v="Malay"/>
    <s v="SMK PENGKALAN "/>
    <s v="Ya / Yes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2"/>
    <x v="1"/>
    <x v="1"/>
    <x v="1"/>
    <x v="0"/>
    <x v="1"/>
    <x v="2"/>
    <x v="0"/>
    <x v="1"/>
    <x v="0"/>
    <x v="0"/>
    <x v="0"/>
    <x v="0"/>
    <x v="0"/>
    <s v="Colgate"/>
    <s v="Selalu / Always"/>
    <s v="2 kali / Twice"/>
    <s v="1 kali / Once"/>
    <s v="Tidak / No"/>
    <s v="Tidak / No"/>
    <s v="Kadang-kadang / Bila Perlu / Sometimes/When necessary"/>
    <s v="Tidak / No"/>
    <s v="Kadang-kadang / Bila Perlu / Sometimes/When necessary"/>
    <s v="Kadang-kadang / Bila Perlu / Sometimes/When necessary"/>
    <s v="Tidak / No"/>
    <m/>
    <s v="Ya / Yes"/>
    <s v="Beberapa hari seminggu / Several days a week"/>
    <x v="0"/>
    <s v="Lelaki / Male"/>
    <x v="0"/>
    <n v="14"/>
    <n v="45"/>
    <m/>
    <x v="0"/>
    <x v="0"/>
  </r>
  <r>
    <d v="2024-10-04T10:17:05"/>
    <s v="norsyamirah04@gmail.com"/>
    <s v="090420120044"/>
    <n v="77.680000000000007"/>
    <n v="0.42"/>
    <s v="Perempuan / Female"/>
    <s v="Malay"/>
    <s v="Smk pengkalan"/>
    <s v="Ya / Yes"/>
    <x v="0"/>
    <x v="1"/>
    <x v="0"/>
    <x v="2"/>
    <x v="0"/>
    <x v="1"/>
    <x v="0"/>
    <x v="0"/>
    <x v="0"/>
    <x v="0"/>
    <x v="0"/>
    <x v="0"/>
    <x v="0"/>
    <x v="0"/>
    <x v="0"/>
    <x v="0"/>
    <x v="1"/>
    <x v="1"/>
    <x v="1"/>
    <x v="2"/>
    <x v="1"/>
    <x v="1"/>
    <x v="1"/>
    <x v="1"/>
    <x v="1"/>
    <x v="1"/>
    <x v="1"/>
    <x v="0"/>
    <x v="0"/>
    <x v="1"/>
    <x v="0"/>
    <x v="0"/>
    <x v="0"/>
    <x v="0"/>
    <x v="2"/>
    <s v="Colgat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Ya / Yes"/>
    <s v="Kadang-kadang / Bila Perlu / Sometimes/When necessary"/>
    <s v="Ya / Yes"/>
    <s v="Kadang-kadang / Bila Perlu / Sometimes/When necessary"/>
    <s v="Tidak / No"/>
    <m/>
    <s v="Tidak / No"/>
    <m/>
    <x v="0"/>
    <s v="Perempuan / Female"/>
    <x v="0"/>
    <n v="13"/>
    <n v="47"/>
    <m/>
    <x v="0"/>
    <x v="0"/>
  </r>
  <r>
    <d v="2024-10-04T10:18:51"/>
    <s v="izatulhaifa71@gmail.com"/>
    <s v="090509080704"/>
    <n v="25.89"/>
    <n v="0"/>
    <s v="Perempuan / Female"/>
    <s v="Malay"/>
    <s v="Smk pengkalan"/>
    <s v="Ya / Yes"/>
    <x v="0"/>
    <x v="2"/>
    <x v="0"/>
    <x v="1"/>
    <x v="0"/>
    <x v="0"/>
    <x v="0"/>
    <x v="2"/>
    <x v="0"/>
    <x v="0"/>
    <x v="0"/>
    <x v="2"/>
    <x v="0"/>
    <x v="0"/>
    <x v="0"/>
    <x v="0"/>
    <x v="1"/>
    <x v="1"/>
    <x v="0"/>
    <x v="1"/>
    <x v="1"/>
    <x v="0"/>
    <x v="2"/>
    <x v="1"/>
    <x v="2"/>
    <x v="1"/>
    <x v="1"/>
    <x v="0"/>
    <x v="0"/>
    <x v="1"/>
    <x v="0"/>
    <x v="0"/>
    <x v="1"/>
    <x v="2"/>
    <x v="0"/>
    <s v="Mukmin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Perempuan / Female"/>
    <x v="0"/>
    <n v="13"/>
    <n v="48"/>
    <m/>
    <x v="0"/>
    <x v="0"/>
  </r>
  <r>
    <d v="2024-10-04T10:23:25"/>
    <s v="nurauni091110@gmail.com"/>
    <s v="091110021010"/>
    <n v="0"/>
    <n v="0"/>
    <s v="Perempuan / Female"/>
    <s v="Malay"/>
    <s v="Smk pengkalan"/>
    <s v="Ya / Yes"/>
    <x v="0"/>
    <x v="0"/>
    <x v="0"/>
    <x v="1"/>
    <x v="0"/>
    <x v="0"/>
    <x v="1"/>
    <x v="0"/>
    <x v="0"/>
    <x v="0"/>
    <x v="0"/>
    <x v="0"/>
    <x v="0"/>
    <x v="0"/>
    <x v="0"/>
    <x v="0"/>
    <x v="1"/>
    <x v="0"/>
    <x v="1"/>
    <x v="1"/>
    <x v="1"/>
    <x v="1"/>
    <x v="0"/>
    <x v="0"/>
    <x v="0"/>
    <x v="3"/>
    <x v="0"/>
    <x v="1"/>
    <x v="1"/>
    <x v="1"/>
    <x v="1"/>
    <x v="1"/>
    <x v="0"/>
    <x v="0"/>
    <x v="0"/>
    <s v="Colgate"/>
    <s v="Kadang-kadang/bila perlu / Sometimes / When necessary"/>
    <s v="1 kali / Once"/>
    <s v="Tidak minum minuman berkarbonat / Do not take carbonated drinks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0"/>
    <s v="Perempuan / Female"/>
    <x v="0"/>
    <n v="15"/>
    <n v="58"/>
    <m/>
    <x v="0"/>
    <x v="0"/>
  </r>
  <r>
    <d v="2024-10-04T10:23:38"/>
    <s v="moneyshiwww@gmail.com"/>
    <s v="090926080406"/>
    <n v="50.89"/>
    <n v="0.08"/>
    <s v="Perempuan / Female"/>
    <s v="Malay"/>
    <s v="Smk pengkalan"/>
    <s v="Ya / Yes"/>
    <x v="0"/>
    <x v="0"/>
    <x v="0"/>
    <x v="1"/>
    <x v="0"/>
    <x v="2"/>
    <x v="1"/>
    <x v="2"/>
    <x v="0"/>
    <x v="0"/>
    <x v="1"/>
    <x v="1"/>
    <x v="0"/>
    <x v="0"/>
    <x v="0"/>
    <x v="0"/>
    <x v="1"/>
    <x v="0"/>
    <x v="1"/>
    <x v="0"/>
    <x v="1"/>
    <x v="1"/>
    <x v="2"/>
    <x v="1"/>
    <x v="2"/>
    <x v="1"/>
    <x v="1"/>
    <x v="0"/>
    <x v="0"/>
    <x v="1"/>
    <x v="0"/>
    <x v="0"/>
    <x v="0"/>
    <x v="1"/>
    <x v="0"/>
    <s v="FRESH AND WHITE"/>
    <s v="Kadang-kadang/bila perlu / Sometimes / When necessary"/>
    <s v="1 kali / Once"/>
    <s v="Kadang-kadang/Bila perlu / Sometimes/When necessary"/>
    <s v="Ya / Yes"/>
    <s v="Tidak / No"/>
    <s v="Tidak / No"/>
    <s v="Ya / Yes"/>
    <s v="Tidak / No"/>
    <s v="Tidak / No"/>
    <s v="Tidak / No"/>
    <m/>
    <s v="Tidak / No"/>
    <m/>
    <x v="0"/>
    <s v="Perempuan / Female"/>
    <x v="0"/>
    <n v="11"/>
    <n v="48"/>
    <m/>
    <x v="0"/>
    <x v="0"/>
  </r>
  <r>
    <d v="2024-10-04T10:30:13"/>
    <s v="nurulfariha1109@gmail.com"/>
    <s v="091123080634"/>
    <n v="60.71"/>
    <n v="0.08"/>
    <s v="Perempuan / Female"/>
    <s v="Malay"/>
    <s v="Smk pengkalan"/>
    <s v="Ya / Yes"/>
    <x v="1"/>
    <x v="2"/>
    <x v="0"/>
    <x v="2"/>
    <x v="0"/>
    <x v="0"/>
    <x v="1"/>
    <x v="0"/>
    <x v="0"/>
    <x v="0"/>
    <x v="2"/>
    <x v="0"/>
    <x v="0"/>
    <x v="0"/>
    <x v="0"/>
    <x v="0"/>
    <x v="1"/>
    <x v="0"/>
    <x v="1"/>
    <x v="2"/>
    <x v="1"/>
    <x v="1"/>
    <x v="1"/>
    <x v="0"/>
    <x v="0"/>
    <x v="3"/>
    <x v="0"/>
    <x v="1"/>
    <x v="0"/>
    <x v="1"/>
    <x v="0"/>
    <x v="0"/>
    <x v="0"/>
    <x v="0"/>
    <x v="2"/>
    <s v="Colgate"/>
    <s v="Selalu / Always"/>
    <s v="Tidak menggunakan flos gigi / Not using dental floss"/>
    <s v="Kadang-kadang/Bila perlu / Sometimes/When necessary"/>
    <s v="Tidak / No"/>
    <s v="Tidak / No"/>
    <s v="Tidak / No"/>
    <s v="Tidak / No"/>
    <s v="Tidak / No"/>
    <s v="Tidak / No"/>
    <s v="Tidak / No"/>
    <s v="Tidak"/>
    <s v="Tidak / No"/>
    <m/>
    <x v="0"/>
    <s v="Perempuan / Female"/>
    <x v="0"/>
    <n v="11"/>
    <n v="53"/>
    <m/>
    <x v="0"/>
    <x v="0"/>
  </r>
  <r>
    <d v="2024-10-04T10:30:37"/>
    <s v="zahirah@gmail.con"/>
    <s v="0906050800210"/>
    <n v="12.5"/>
    <n v="0"/>
    <s v="Perempuan / Female"/>
    <s v="Malay"/>
    <s v="Smk pengkalan"/>
    <s v="Ya / Yes"/>
    <x v="0"/>
    <x v="0"/>
    <x v="0"/>
    <x v="2"/>
    <x v="0"/>
    <x v="0"/>
    <x v="1"/>
    <x v="0"/>
    <x v="0"/>
    <x v="1"/>
    <x v="0"/>
    <x v="1"/>
    <x v="1"/>
    <x v="1"/>
    <x v="2"/>
    <x v="2"/>
    <x v="1"/>
    <x v="0"/>
    <x v="2"/>
    <x v="1"/>
    <x v="1"/>
    <x v="1"/>
    <x v="2"/>
    <x v="0"/>
    <x v="1"/>
    <x v="3"/>
    <x v="2"/>
    <x v="1"/>
    <x v="0"/>
    <x v="1"/>
    <x v="0"/>
    <x v="0"/>
    <x v="0"/>
    <x v="0"/>
    <x v="2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Ya / Yes"/>
    <s v="Kadang-kadang / Bila Perlu / Sometimes/When necessary"/>
    <s v="Ya / Yes"/>
    <s v="Tidak / No"/>
    <s v="Kadang-kadang / Bila Perlu / Sometimes/When necessary"/>
    <s v="Tidak / No"/>
    <m/>
    <s v="Tidak / No"/>
    <m/>
    <x v="0"/>
    <s v="Perempuan / Female"/>
    <x v="0"/>
    <n v="8"/>
    <n v="49"/>
    <m/>
    <x v="0"/>
    <x v="0"/>
  </r>
  <r>
    <d v="2024-10-04T10:32:36"/>
    <s v="aek6092@Yahoo.com.my"/>
    <s v="090725070551"/>
    <n v="0"/>
    <n v="0"/>
    <s v="Lelaki / Male"/>
    <s v="Malay"/>
    <s v="Smk pengkalan"/>
    <s v="Ya / Yes"/>
    <x v="0"/>
    <x v="0"/>
    <x v="0"/>
    <x v="2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1"/>
    <x v="1"/>
    <x v="1"/>
    <x v="1"/>
    <x v="1"/>
    <x v="1"/>
    <x v="0"/>
    <x v="0"/>
    <x v="0"/>
    <x v="0"/>
    <x v="4"/>
    <x v="1"/>
    <s v="Colgate"/>
    <s v="Kadang-kadang/bila perlu / Sometimes / When necessary"/>
    <s v="Tidak menggunakan flos gigi / Not using dental floss"/>
    <s v="2 kali / Twice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Lelaki / Male"/>
    <x v="0"/>
    <n v="14"/>
    <n v="57"/>
    <m/>
    <x v="0"/>
    <x v="0"/>
  </r>
  <r>
    <d v="2024-10-04T10:32:39"/>
    <s v="udin27863@gmail.com"/>
    <s v="090728081109"/>
    <n v="100"/>
    <n v="0.13"/>
    <s v="Lelaki / Male"/>
    <s v="Malay"/>
    <s v="Smk pengkalan"/>
    <s v="Ya / Yes"/>
    <x v="0"/>
    <x v="1"/>
    <x v="1"/>
    <x v="2"/>
    <x v="1"/>
    <x v="2"/>
    <x v="1"/>
    <x v="0"/>
    <x v="0"/>
    <x v="0"/>
    <x v="1"/>
    <x v="0"/>
    <x v="0"/>
    <x v="0"/>
    <x v="2"/>
    <x v="0"/>
    <x v="1"/>
    <x v="2"/>
    <x v="1"/>
    <x v="1"/>
    <x v="1"/>
    <x v="1"/>
    <x v="1"/>
    <x v="1"/>
    <x v="1"/>
    <x v="1"/>
    <x v="1"/>
    <x v="0"/>
    <x v="0"/>
    <x v="1"/>
    <x v="2"/>
    <x v="0"/>
    <x v="0"/>
    <x v="0"/>
    <x v="1"/>
    <s v="Colgate"/>
    <s v="Kadang-kadang/bila perlu / Sometimes / When necessary"/>
    <s v="1 kali / Once"/>
    <s v="Lebih dari 4 kali / More than 4 times"/>
    <s v="Tidak / No"/>
    <s v="Ya / Yes"/>
    <s v="Ya / Yes"/>
    <s v="Ya / Yes"/>
    <s v="Ya / Yes"/>
    <s v="Ya / Yes"/>
    <s v="Tidak / No"/>
    <m/>
    <s v="Tidak / No"/>
    <m/>
    <x v="0"/>
    <s v="Lelaki / Male"/>
    <x v="0"/>
    <n v="8"/>
    <n v="45"/>
    <m/>
    <x v="0"/>
    <x v="0"/>
  </r>
  <r>
    <d v="2024-10-04T10:35:31"/>
    <s v="aaqilazim@gmail.com"/>
    <s v="090429080413"/>
    <n v="93.7"/>
    <n v="0.38"/>
    <s v="Lelaki / Male"/>
    <s v="Malay"/>
    <s v="Smk pengkalan"/>
    <s v="Ya / Yes"/>
    <x v="0"/>
    <x v="0"/>
    <x v="0"/>
    <x v="2"/>
    <x v="1"/>
    <x v="2"/>
    <x v="0"/>
    <x v="0"/>
    <x v="0"/>
    <x v="2"/>
    <x v="0"/>
    <x v="0"/>
    <x v="0"/>
    <x v="0"/>
    <x v="0"/>
    <x v="0"/>
    <x v="0"/>
    <x v="0"/>
    <x v="0"/>
    <x v="1"/>
    <x v="0"/>
    <x v="0"/>
    <x v="1"/>
    <x v="0"/>
    <x v="0"/>
    <x v="3"/>
    <x v="0"/>
    <x v="1"/>
    <x v="0"/>
    <x v="1"/>
    <x v="0"/>
    <x v="0"/>
    <x v="0"/>
    <x v="0"/>
    <x v="2"/>
    <s v="darlie"/>
    <s v="Kadang-kadang/bila perlu / Sometimes / When necessary"/>
    <s v="Tidak menggunakan flos gigi / Not using dental floss"/>
    <s v="Kadang-kadang/Bila perlu / Sometimes/When necessary"/>
    <s v="Tidak / No"/>
    <s v="Tidak / No"/>
    <s v="Kadang-kadang / Bila Perlu / Sometimes/When necessary"/>
    <s v="Ya / Yes"/>
    <s v="Ya / Yes"/>
    <s v="Tidak / No"/>
    <s v="Tidak / No"/>
    <m/>
    <s v="Tidak / No"/>
    <m/>
    <x v="0"/>
    <s v="Lelaki / Male"/>
    <x v="0"/>
    <n v="12"/>
    <n v="58"/>
    <m/>
    <x v="0"/>
    <x v="0"/>
  </r>
  <r>
    <d v="2024-10-04T10:40:29"/>
    <s v="mdanial1010ismail@gmail.com"/>
    <s v="091010080689"/>
    <n v="9.82"/>
    <n v="0"/>
    <s v="Lelaki / Male"/>
    <s v="Malay"/>
    <s v="SMK PENGKALAN "/>
    <s v="Ya / Yes"/>
    <x v="0"/>
    <x v="0"/>
    <x v="0"/>
    <x v="2"/>
    <x v="1"/>
    <x v="1"/>
    <x v="1"/>
    <x v="0"/>
    <x v="0"/>
    <x v="1"/>
    <x v="1"/>
    <x v="1"/>
    <x v="1"/>
    <x v="0"/>
    <x v="1"/>
    <x v="1"/>
    <x v="0"/>
    <x v="0"/>
    <x v="0"/>
    <x v="0"/>
    <x v="0"/>
    <x v="0"/>
    <x v="0"/>
    <x v="0"/>
    <x v="0"/>
    <x v="3"/>
    <x v="0"/>
    <x v="3"/>
    <x v="1"/>
    <x v="0"/>
    <x v="1"/>
    <x v="1"/>
    <x v="1"/>
    <x v="2"/>
    <x v="2"/>
    <s v="darlie"/>
    <s v="Selalu / Always"/>
    <s v="Tidak menggunakan flos gigi / Not using dental floss"/>
    <s v="Tidak minum minuman berkarbonat / Do not take carbonated drinks"/>
    <s v="Tidak / No"/>
    <s v="Tidak / No"/>
    <s v="Tidak / No"/>
    <s v="Tidak / No"/>
    <s v="Kadang-kadang / Bila Perlu / Sometimes/When necessary"/>
    <s v="Tidak / No"/>
    <s v="Tidak / No"/>
    <m/>
    <s v="Tidak / No"/>
    <m/>
    <x v="0"/>
    <s v="Lelaki / Male"/>
    <x v="0"/>
    <n v="6"/>
    <n v="63"/>
    <m/>
    <x v="0"/>
    <x v="0"/>
  </r>
  <r>
    <d v="2024-10-04T10:43:04"/>
    <s v="danishmuqry7@gmail.com"/>
    <s v="090828080023"/>
    <n v="92.86"/>
    <n v="0.21"/>
    <s v="Lelaki / Male"/>
    <s v="Malay"/>
    <s v="SMK PRNGKALAN"/>
    <s v="Ya / Yes"/>
    <x v="0"/>
    <x v="2"/>
    <x v="0"/>
    <x v="1"/>
    <x v="0"/>
    <x v="0"/>
    <x v="2"/>
    <x v="0"/>
    <x v="0"/>
    <x v="0"/>
    <x v="0"/>
    <x v="0"/>
    <x v="2"/>
    <x v="0"/>
    <x v="2"/>
    <x v="0"/>
    <x v="0"/>
    <x v="0"/>
    <x v="1"/>
    <x v="1"/>
    <x v="0"/>
    <x v="0"/>
    <x v="0"/>
    <x v="0"/>
    <x v="0"/>
    <x v="3"/>
    <x v="0"/>
    <x v="1"/>
    <x v="0"/>
    <x v="0"/>
    <x v="1"/>
    <x v="1"/>
    <x v="1"/>
    <x v="2"/>
    <x v="0"/>
    <s v="Colgate"/>
    <s v="Kadang-kadang/bila perlu / Sometimes / When necessary"/>
    <s v="2 kali / Twice"/>
    <s v="Kadang-kadang/Bila perlu / Sometimes/When necessary"/>
    <s v="Kadang-kadang / Bila Perlu / Sometimes/When necessary"/>
    <s v="Kadang-kadang / Bila Perlu / Sometimes/When necessary"/>
    <s v="Ya / Yes"/>
    <s v="Tidak / No"/>
    <s v="Ya / Yes"/>
    <s v="Kadang-kadang / Bila Perlu / Sometimes/When necessary"/>
    <s v="Tidak / No"/>
    <m/>
    <s v="Tidak / No"/>
    <m/>
    <x v="0"/>
    <s v="Lelaki / Male"/>
    <x v="0"/>
    <n v="12"/>
    <n v="61"/>
    <m/>
    <x v="0"/>
    <x v="0"/>
  </r>
  <r>
    <d v="2024-10-04T10:45:09"/>
    <s v="m-10372773@moe-dl.edu.my"/>
    <s v="091216080721"/>
    <n v="96.43"/>
    <n v="0.21"/>
    <s v="Lelaki / Male"/>
    <s v="Malay"/>
    <s v="Smk pengkalan"/>
    <s v="Ya / Yes"/>
    <x v="0"/>
    <x v="0"/>
    <x v="0"/>
    <x v="2"/>
    <x v="0"/>
    <x v="1"/>
    <x v="1"/>
    <x v="1"/>
    <x v="0"/>
    <x v="2"/>
    <x v="0"/>
    <x v="1"/>
    <x v="1"/>
    <x v="0"/>
    <x v="0"/>
    <x v="0"/>
    <x v="1"/>
    <x v="0"/>
    <x v="1"/>
    <x v="1"/>
    <x v="1"/>
    <x v="1"/>
    <x v="1"/>
    <x v="0"/>
    <x v="1"/>
    <x v="3"/>
    <x v="1"/>
    <x v="0"/>
    <x v="0"/>
    <x v="0"/>
    <x v="0"/>
    <x v="0"/>
    <x v="2"/>
    <x v="0"/>
    <x v="2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Lelaki / Male"/>
    <x v="0"/>
    <n v="9"/>
    <n v="52"/>
    <m/>
    <x v="0"/>
    <x v="0"/>
  </r>
  <r>
    <d v="2024-10-04T10:45:56"/>
    <s v="khlsnaufal@gmail.com"/>
    <s v="091203080853"/>
    <n v="66.069999999999993"/>
    <n v="0.25"/>
    <s v="Lelaki / Male"/>
    <s v="Malay"/>
    <s v="Smk pengkalan"/>
    <s v="Ya / Yes"/>
    <x v="0"/>
    <x v="0"/>
    <x v="0"/>
    <x v="2"/>
    <x v="0"/>
    <x v="0"/>
    <x v="0"/>
    <x v="0"/>
    <x v="0"/>
    <x v="0"/>
    <x v="0"/>
    <x v="2"/>
    <x v="0"/>
    <x v="0"/>
    <x v="0"/>
    <x v="0"/>
    <x v="1"/>
    <x v="0"/>
    <x v="0"/>
    <x v="0"/>
    <x v="1"/>
    <x v="0"/>
    <x v="1"/>
    <x v="1"/>
    <x v="1"/>
    <x v="1"/>
    <x v="1"/>
    <x v="0"/>
    <x v="0"/>
    <x v="1"/>
    <x v="0"/>
    <x v="0"/>
    <x v="0"/>
    <x v="0"/>
    <x v="0"/>
    <s v="Colgate"/>
    <s v="Jarang / Rarely"/>
    <s v="Kadang-kadang/bila perlu / Sometimes/when in need"/>
    <s v="Tidak minum minuman berkarbonat / Do not take carbonated drinks"/>
    <s v="Tidak / No"/>
    <s v="Tidak / No"/>
    <s v="Kadang-kadang / Bila Perlu / Sometimes/When necessary"/>
    <s v="Ya / Yes"/>
    <s v="Tidak / No"/>
    <s v="Ya / Yes"/>
    <s v="Tidak / No"/>
    <m/>
    <s v="Tidak / No"/>
    <m/>
    <x v="0"/>
    <s v="Lelaki / Male"/>
    <x v="0"/>
    <n v="14"/>
    <n v="52"/>
    <m/>
    <x v="0"/>
    <x v="0"/>
  </r>
  <r>
    <d v="2024-10-04T10:49:17"/>
    <s v="ahmadyusufpuat@gmail.com"/>
    <s v="090520080019"/>
    <n v="75"/>
    <n v="0.38"/>
    <s v="Lelaki / Male"/>
    <s v="Malay"/>
    <s v="Smk pengkalan"/>
    <s v="Tidak / No"/>
    <x v="0"/>
    <x v="0"/>
    <x v="0"/>
    <x v="2"/>
    <x v="1"/>
    <x v="0"/>
    <x v="0"/>
    <x v="1"/>
    <x v="0"/>
    <x v="0"/>
    <x v="0"/>
    <x v="0"/>
    <x v="0"/>
    <x v="0"/>
    <x v="1"/>
    <x v="0"/>
    <x v="1"/>
    <x v="1"/>
    <x v="1"/>
    <x v="1"/>
    <x v="1"/>
    <x v="0"/>
    <x v="0"/>
    <x v="1"/>
    <x v="1"/>
    <x v="3"/>
    <x v="1"/>
    <x v="0"/>
    <x v="2"/>
    <x v="1"/>
    <x v="0"/>
    <x v="1"/>
    <x v="0"/>
    <x v="2"/>
    <x v="2"/>
    <s v="darlie"/>
    <s v="Kadang-kadang/bila perlu / Sometimes / When necessary"/>
    <s v="Lebih dari 2 kali / More than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Tidak / No"/>
    <m/>
    <s v="Tidak / No"/>
    <m/>
    <x v="0"/>
    <s v="Lelaki / Male"/>
    <x v="1"/>
    <n v="12"/>
    <n v="51"/>
    <m/>
    <x v="0"/>
    <x v="0"/>
  </r>
  <r>
    <d v="2024-10-04T10:49:25"/>
    <s v="m-10606093@gmail.com"/>
    <s v="091031080119"/>
    <n v="100"/>
    <n v="0.78"/>
    <s v="Lelaki / Male"/>
    <s v="Malay"/>
    <s v="Smk pengkalan"/>
    <s v="Ya / Yes"/>
    <x v="0"/>
    <x v="0"/>
    <x v="0"/>
    <x v="2"/>
    <x v="0"/>
    <x v="0"/>
    <x v="1"/>
    <x v="0"/>
    <x v="0"/>
    <x v="0"/>
    <x v="0"/>
    <x v="1"/>
    <x v="0"/>
    <x v="0"/>
    <x v="0"/>
    <x v="0"/>
    <x v="1"/>
    <x v="1"/>
    <x v="1"/>
    <x v="1"/>
    <x v="1"/>
    <x v="1"/>
    <x v="1"/>
    <x v="1"/>
    <x v="1"/>
    <x v="1"/>
    <x v="1"/>
    <x v="0"/>
    <x v="0"/>
    <x v="1"/>
    <x v="0"/>
    <x v="0"/>
    <x v="1"/>
    <x v="2"/>
    <x v="2"/>
    <s v="Colgate"/>
    <s v="Selalu / Always"/>
    <s v="2 kali / Twice"/>
    <s v="Tidak minum minuman berkarbonat / Do not take carbonated drinks"/>
    <s v="Tidak / No"/>
    <s v="Tidak / No"/>
    <s v="Ya / Yes"/>
    <s v="Tidak / No"/>
    <s v="Ya / Yes"/>
    <s v="Tidak / No"/>
    <s v="Tidak / No"/>
    <m/>
    <s v="Tidak / No"/>
    <m/>
    <x v="0"/>
    <s v="Lelaki / Male"/>
    <x v="0"/>
    <n v="13"/>
    <n v="48"/>
    <m/>
    <x v="0"/>
    <x v="0"/>
  </r>
  <r>
    <d v="2024-10-04T10:56:13"/>
    <s v="muhamadazibbazli@gmail.com"/>
    <s v="090408080369"/>
    <n v="9.82"/>
    <n v="0"/>
    <s v="Lelaki / Male"/>
    <s v="Malay"/>
    <s v="Smk pengkalan"/>
    <s v="Ya / Yes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1"/>
    <x v="0"/>
    <x v="1"/>
    <x v="3"/>
    <x v="0"/>
    <x v="0"/>
    <x v="2"/>
    <x v="1"/>
    <x v="1"/>
    <x v="1"/>
    <x v="1"/>
    <x v="0"/>
    <x v="2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m/>
    <s v="Tidak / No"/>
    <m/>
    <x v="0"/>
    <s v="Lelaki / Male"/>
    <x v="0"/>
    <n v="14"/>
    <n v="58"/>
    <m/>
    <x v="0"/>
    <x v="0"/>
  </r>
  <r>
    <d v="2024-10-04T10:59:43"/>
    <s v="rafiqmokhtar@gmail.com"/>
    <s v="0-90416080545"/>
    <n v="53.57"/>
    <n v="0"/>
    <s v="Lelaki / Male"/>
    <s v="Malay"/>
    <s v="Smk pengkalan"/>
    <s v="Ya / Yes"/>
    <x v="0"/>
    <x v="0"/>
    <x v="0"/>
    <x v="2"/>
    <x v="0"/>
    <x v="0"/>
    <x v="1"/>
    <x v="1"/>
    <x v="0"/>
    <x v="1"/>
    <x v="0"/>
    <x v="0"/>
    <x v="1"/>
    <x v="0"/>
    <x v="1"/>
    <x v="0"/>
    <x v="1"/>
    <x v="0"/>
    <x v="1"/>
    <x v="0"/>
    <x v="1"/>
    <x v="0"/>
    <x v="1"/>
    <x v="1"/>
    <x v="1"/>
    <x v="1"/>
    <x v="1"/>
    <x v="0"/>
    <x v="0"/>
    <x v="1"/>
    <x v="0"/>
    <x v="0"/>
    <x v="1"/>
    <x v="2"/>
    <x v="2"/>
    <s v="Colgate"/>
    <s v="Kadang-kadang/bila perlu / Sometimes / When necessary"/>
    <s v="Kadang-kadang/bila perlu / Sometimes/when in need"/>
    <s v="2 kali / Twice"/>
    <s v="Tidak / No"/>
    <s v="Tidak / No"/>
    <s v="Tidak / No"/>
    <s v="Ya / Yes"/>
    <s v="Tidak / No"/>
    <s v="Tidak / No"/>
    <s v="Tidak / No"/>
    <n v="0"/>
    <s v="Tidak / No"/>
    <m/>
    <x v="0"/>
    <s v="Lelaki / Male"/>
    <x v="0"/>
    <n v="10"/>
    <n v="51"/>
    <m/>
    <x v="0"/>
    <x v="0"/>
  </r>
  <r>
    <d v="2024-10-04T11:00:37"/>
    <s v="hzzq@gmail.com.my"/>
    <s v="090318080285"/>
    <n v="50"/>
    <n v="0.08"/>
    <s v="Lelaki / Male"/>
    <s v="Malay"/>
    <s v="SEKOLAH MENENGAH KEBANGSAAN PENGKALAN"/>
    <s v="Ya / Yes"/>
    <x v="0"/>
    <x v="0"/>
    <x v="0"/>
    <x v="2"/>
    <x v="0"/>
    <x v="0"/>
    <x v="1"/>
    <x v="1"/>
    <x v="0"/>
    <x v="0"/>
    <x v="0"/>
    <x v="1"/>
    <x v="0"/>
    <x v="0"/>
    <x v="0"/>
    <x v="0"/>
    <x v="0"/>
    <x v="0"/>
    <x v="1"/>
    <x v="0"/>
    <x v="1"/>
    <x v="0"/>
    <x v="1"/>
    <x v="0"/>
    <x v="0"/>
    <x v="1"/>
    <x v="1"/>
    <x v="0"/>
    <x v="0"/>
    <x v="0"/>
    <x v="0"/>
    <x v="0"/>
    <x v="0"/>
    <x v="0"/>
    <x v="2"/>
    <s v="Mukmin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0"/>
    <s v="Lelaki / Male"/>
    <x v="0"/>
    <n v="12"/>
    <n v="55"/>
    <m/>
    <x v="0"/>
    <x v="0"/>
  </r>
  <r>
    <d v="2024-10-04T11:05:55"/>
    <s v="ftrhambali@gmail.com"/>
    <s v="090925080471"/>
    <n v="100"/>
    <n v="0.88"/>
    <s v="Lelaki / Male"/>
    <s v="Malay"/>
    <s v="Smk pengkalan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1"/>
    <x v="0"/>
    <x v="1"/>
    <x v="3"/>
    <x v="1"/>
    <x v="0"/>
    <x v="0"/>
    <x v="1"/>
    <x v="0"/>
    <x v="0"/>
    <x v="0"/>
    <x v="0"/>
    <x v="0"/>
    <s v="Colgate"/>
    <s v="Selalu / Always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s v="Tidak / No"/>
    <m/>
    <s v="Tidak / No"/>
    <m/>
    <x v="0"/>
    <s v="Lelaki / Male"/>
    <x v="0"/>
    <n v="15"/>
    <n v="51"/>
    <m/>
    <x v="0"/>
    <x v="0"/>
  </r>
  <r>
    <d v="2024-10-04T11:06:11"/>
    <s v="hariz090604@gmail.com"/>
    <s v="090604080833"/>
    <n v="42.86"/>
    <n v="0"/>
    <s v="Lelaki / Male"/>
    <s v="Malay"/>
    <s v="SEKOLAH MENENGAH KEBANGSAAN PENGKALAN"/>
    <s v="Ya / Yes"/>
    <x v="0"/>
    <x v="2"/>
    <x v="0"/>
    <x v="1"/>
    <x v="0"/>
    <x v="0"/>
    <x v="0"/>
    <x v="0"/>
    <x v="0"/>
    <x v="0"/>
    <x v="0"/>
    <x v="2"/>
    <x v="0"/>
    <x v="0"/>
    <x v="0"/>
    <x v="0"/>
    <x v="0"/>
    <x v="0"/>
    <x v="0"/>
    <x v="1"/>
    <x v="0"/>
    <x v="0"/>
    <x v="1"/>
    <x v="1"/>
    <x v="1"/>
    <x v="1"/>
    <x v="1"/>
    <x v="0"/>
    <x v="0"/>
    <x v="0"/>
    <x v="0"/>
    <x v="0"/>
    <x v="0"/>
    <x v="0"/>
    <x v="0"/>
    <s v="Fresh"/>
    <s v="Kadang-kadang/bila perlu / Sometimes / When necessary"/>
    <s v="Tidak menggunakan flos gigi / Not using dental floss"/>
    <s v="1 kali / Once"/>
    <s v="Tidak / No"/>
    <s v="Tidak / No"/>
    <s v="Tidak / No"/>
    <s v="Tidak / No"/>
    <s v="Ya / Yes"/>
    <s v="Tidak / No"/>
    <s v="Tidak / No"/>
    <m/>
    <s v="Tidak / No"/>
    <m/>
    <x v="0"/>
    <s v="Lelaki / Male"/>
    <x v="0"/>
    <n v="14"/>
    <n v="54"/>
    <m/>
    <x v="0"/>
    <x v="0"/>
  </r>
  <r>
    <d v="2024-10-04T11:06:19"/>
    <s v="mnuradam@gmail.com"/>
    <s v="090705090117"/>
    <n v="60.71"/>
    <n v="0.04"/>
    <s v="Lelaki / Male"/>
    <s v="Malay"/>
    <s v="Smk pengkalan"/>
    <s v="Ya / Yes"/>
    <x v="0"/>
    <x v="1"/>
    <x v="0"/>
    <x v="2"/>
    <x v="0"/>
    <x v="0"/>
    <x v="2"/>
    <x v="0"/>
    <x v="0"/>
    <x v="0"/>
    <x v="0"/>
    <x v="0"/>
    <x v="0"/>
    <x v="1"/>
    <x v="0"/>
    <x v="0"/>
    <x v="1"/>
    <x v="0"/>
    <x v="0"/>
    <x v="1"/>
    <x v="1"/>
    <x v="0"/>
    <x v="0"/>
    <x v="1"/>
    <x v="0"/>
    <x v="3"/>
    <x v="1"/>
    <x v="1"/>
    <x v="1"/>
    <x v="1"/>
    <x v="0"/>
    <x v="0"/>
    <x v="1"/>
    <x v="4"/>
    <x v="0"/>
    <s v="Colgate"/>
    <s v="Selalu / Always"/>
    <s v="2 kali / Twice"/>
    <s v="Kadang-kadang/Bila perlu / Sometimes/When necessary"/>
    <s v="Tidak / No"/>
    <s v="Tidak / No"/>
    <s v="Kadang-kadang / Bila Perlu / Sometimes/When necessary"/>
    <s v="Tidak / No"/>
    <s v="Tidak / No"/>
    <s v="Tidak / No"/>
    <s v="Tidak / No"/>
    <m/>
    <s v="Tidak / No"/>
    <m/>
    <x v="0"/>
    <s v="Lelaki / Male"/>
    <x v="0"/>
    <n v="12"/>
    <n v="56"/>
    <m/>
    <x v="0"/>
    <x v="0"/>
  </r>
  <r>
    <d v="2024-10-04T11:08:33"/>
    <s v="dh9060891@gmail.com"/>
    <s v="091004020081"/>
    <n v="65.739999999999995"/>
    <n v="0.13"/>
    <s v="Lelaki / Male"/>
    <s v="Malay"/>
    <s v="Smk pengkalan"/>
    <s v="Ya / Yes"/>
    <x v="0"/>
    <x v="1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3"/>
    <x v="1"/>
    <x v="0"/>
    <x v="0"/>
    <x v="0"/>
    <x v="0"/>
    <x v="0"/>
    <x v="0"/>
    <x v="0"/>
    <x v="0"/>
    <s v="Muimin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Lelaki / Male"/>
    <x v="0"/>
    <n v="12"/>
    <n v="50"/>
    <m/>
    <x v="0"/>
    <x v="0"/>
  </r>
  <r>
    <d v="2024-10-04T11:13:29"/>
    <s v="insyirahafrina09@gmail.com"/>
    <s v="090703080468"/>
    <n v="35.71"/>
    <n v="0.63"/>
    <s v="Perempuan / Female"/>
    <s v="Malay"/>
    <s v="Smk pengkalan"/>
    <s v="Ya / Yes"/>
    <x v="0"/>
    <x v="0"/>
    <x v="0"/>
    <x v="2"/>
    <x v="1"/>
    <x v="0"/>
    <x v="1"/>
    <x v="0"/>
    <x v="0"/>
    <x v="0"/>
    <x v="0"/>
    <x v="0"/>
    <x v="0"/>
    <x v="0"/>
    <x v="0"/>
    <x v="0"/>
    <x v="1"/>
    <x v="0"/>
    <x v="0"/>
    <x v="1"/>
    <x v="1"/>
    <x v="1"/>
    <x v="1"/>
    <x v="1"/>
    <x v="0"/>
    <x v="1"/>
    <x v="0"/>
    <x v="1"/>
    <x v="1"/>
    <x v="1"/>
    <x v="0"/>
    <x v="0"/>
    <x v="1"/>
    <x v="2"/>
    <x v="0"/>
    <s v="Colgate"/>
    <s v="Kadang-kadang/bila perlu / Sometimes / When necessary"/>
    <s v="Tidak menggunakan flos gigi / Not using dental floss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0"/>
    <s v="Perempuan / Female"/>
    <x v="0"/>
    <n v="13"/>
    <n v="54"/>
    <m/>
    <x v="0"/>
    <x v="0"/>
  </r>
  <r>
    <d v="2024-10-04T11:15:06"/>
    <s v="m-10593075@moe-dl.edu.my"/>
    <s v="090615080396"/>
    <n v="12.5"/>
    <n v="0"/>
    <s v="Perempuan / Female"/>
    <s v="Malay"/>
    <s v="Smk pengkalan"/>
    <s v="Tidak / No"/>
    <x v="0"/>
    <x v="1"/>
    <x v="0"/>
    <x v="1"/>
    <x v="0"/>
    <x v="0"/>
    <x v="0"/>
    <x v="0"/>
    <x v="0"/>
    <x v="0"/>
    <x v="0"/>
    <x v="1"/>
    <x v="0"/>
    <x v="0"/>
    <x v="0"/>
    <x v="0"/>
    <x v="2"/>
    <x v="2"/>
    <x v="3"/>
    <x v="1"/>
    <x v="1"/>
    <x v="3"/>
    <x v="1"/>
    <x v="1"/>
    <x v="1"/>
    <x v="1"/>
    <x v="1"/>
    <x v="0"/>
    <x v="1"/>
    <x v="2"/>
    <x v="0"/>
    <x v="0"/>
    <x v="0"/>
    <x v="0"/>
    <x v="0"/>
    <s v="darli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no"/>
    <s v="Tidak / No"/>
    <m/>
    <x v="0"/>
    <s v="Perempuan / Female"/>
    <x v="1"/>
    <n v="14"/>
    <n v="41"/>
    <m/>
    <x v="0"/>
    <x v="0"/>
  </r>
  <r>
    <d v="2024-10-04T11:17:56"/>
    <s v="syazwanihakimah@gmail.com"/>
    <s v="091106080632"/>
    <n v="50"/>
    <n v="0"/>
    <s v="Perempuan / Female"/>
    <s v="Malay"/>
    <s v="Smk pengkalan"/>
    <s v="Ya / Yes"/>
    <x v="0"/>
    <x v="0"/>
    <x v="0"/>
    <x v="0"/>
    <x v="0"/>
    <x v="0"/>
    <x v="2"/>
    <x v="0"/>
    <x v="0"/>
    <x v="0"/>
    <x v="2"/>
    <x v="0"/>
    <x v="0"/>
    <x v="0"/>
    <x v="0"/>
    <x v="0"/>
    <x v="1"/>
    <x v="1"/>
    <x v="1"/>
    <x v="1"/>
    <x v="1"/>
    <x v="1"/>
    <x v="1"/>
    <x v="1"/>
    <x v="1"/>
    <x v="1"/>
    <x v="1"/>
    <x v="0"/>
    <x v="0"/>
    <x v="1"/>
    <x v="0"/>
    <x v="0"/>
    <x v="0"/>
    <x v="0"/>
    <x v="0"/>
    <s v="Mornings smile"/>
    <s v="Jarang / Rarely"/>
    <s v="Kadang-kadang/bila perlu / Sometimes/when in need"/>
    <s v="Kadang-kadang/Bila perlu / Sometimes/When necessary"/>
    <s v="Tidak / No"/>
    <s v="Tidak / No"/>
    <s v="Tidak / No"/>
    <s v="Tidak / No"/>
    <s v="Tidak / No"/>
    <s v="Tidak / No"/>
    <s v="Tidak / No"/>
    <m/>
    <s v="Tidak / No"/>
    <m/>
    <x v="0"/>
    <s v="Perempuan / Female"/>
    <x v="0"/>
    <n v="13"/>
    <n v="48"/>
    <m/>
    <x v="0"/>
    <x v="0"/>
  </r>
  <r>
    <d v="2024-10-04T11:20:24"/>
    <s v="alyaa@gmail.com"/>
    <s v="090718080532"/>
    <n v="7.14"/>
    <n v="0.13"/>
    <s v="Perempuan / Female"/>
    <s v="Malay"/>
    <s v="Smk pengkalan"/>
    <s v="Tidak / No"/>
    <x v="0"/>
    <x v="2"/>
    <x v="2"/>
    <x v="1"/>
    <x v="0"/>
    <x v="0"/>
    <x v="2"/>
    <x v="1"/>
    <x v="0"/>
    <x v="0"/>
    <x v="0"/>
    <x v="2"/>
    <x v="0"/>
    <x v="0"/>
    <x v="0"/>
    <x v="0"/>
    <x v="1"/>
    <x v="0"/>
    <x v="1"/>
    <x v="1"/>
    <x v="1"/>
    <x v="0"/>
    <x v="1"/>
    <x v="1"/>
    <x v="2"/>
    <x v="1"/>
    <x v="1"/>
    <x v="0"/>
    <x v="0"/>
    <x v="1"/>
    <x v="0"/>
    <x v="2"/>
    <x v="0"/>
    <x v="1"/>
    <x v="1"/>
    <s v="Colgate"/>
    <s v="Selalu / Always"/>
    <s v="1 kali / Once"/>
    <s v="1 kali / Once"/>
    <s v="Tidak / No"/>
    <s v="Tidak / No"/>
    <s v="Kadang-kadang / Bila Perlu / Sometimes/When necessary"/>
    <s v="Tidak / No"/>
    <s v="Tidak / No"/>
    <s v="Tidak / No"/>
    <s v="Tidak / No"/>
    <m/>
    <s v="Tidak / No"/>
    <m/>
    <x v="0"/>
    <s v="Perempuan / Female"/>
    <x v="1"/>
    <n v="11"/>
    <n v="48"/>
    <m/>
    <x v="0"/>
    <x v="0"/>
  </r>
  <r>
    <d v="2024-10-04T11:23:09"/>
    <s v="m-10498069@moe-dl.edu.my"/>
    <s v="090707081118"/>
    <n v="7.14"/>
    <n v="0"/>
    <s v="Perempuan / Female"/>
    <s v="Malay"/>
    <s v="Smk pengkalan"/>
    <s v="Ya / Yes"/>
    <x v="0"/>
    <x v="1"/>
    <x v="2"/>
    <x v="2"/>
    <x v="1"/>
    <x v="1"/>
    <x v="1"/>
    <x v="1"/>
    <x v="0"/>
    <x v="0"/>
    <x v="0"/>
    <x v="1"/>
    <x v="0"/>
    <x v="1"/>
    <x v="0"/>
    <x v="0"/>
    <x v="0"/>
    <x v="1"/>
    <x v="1"/>
    <x v="1"/>
    <x v="1"/>
    <x v="1"/>
    <x v="1"/>
    <x v="0"/>
    <x v="2"/>
    <x v="1"/>
    <x v="0"/>
    <x v="1"/>
    <x v="1"/>
    <x v="0"/>
    <x v="0"/>
    <x v="0"/>
    <x v="0"/>
    <x v="0"/>
    <x v="2"/>
    <s v="Colgate"/>
    <s v="Selalu / Always"/>
    <s v="2 kali / Twice"/>
    <s v="Kadang-kadang/Bila perlu / Sometimes/When necessary"/>
    <s v="Tidak / No"/>
    <s v="Tidak / No"/>
    <s v="Tidak / No"/>
    <s v="Kadang-kadang / Bila Perlu / Sometimes/When necessary"/>
    <s v="Kadang-kadang / Bila Perlu / Sometimes/When necessary"/>
    <s v="Tidak / No"/>
    <s v="Tidak / No"/>
    <m/>
    <s v="Tidak / No"/>
    <m/>
    <x v="0"/>
    <s v="Perempuan / Female"/>
    <x v="0"/>
    <n v="7"/>
    <n v="53"/>
    <m/>
    <x v="0"/>
    <x v="0"/>
  </r>
  <r>
    <d v="2024-10-04T11:24:52"/>
    <s v="irisyaadriana@gmail.com"/>
    <s v="091020080842"/>
    <n v="0"/>
    <n v="0"/>
    <s v="Perempuan / Female"/>
    <s v="Malay"/>
    <s v="Smk pengkalan"/>
    <s v="Ya / Yes"/>
    <x v="0"/>
    <x v="0"/>
    <x v="0"/>
    <x v="2"/>
    <x v="1"/>
    <x v="0"/>
    <x v="0"/>
    <x v="1"/>
    <x v="0"/>
    <x v="0"/>
    <x v="0"/>
    <x v="1"/>
    <x v="0"/>
    <x v="0"/>
    <x v="0"/>
    <x v="1"/>
    <x v="3"/>
    <x v="1"/>
    <x v="1"/>
    <x v="2"/>
    <x v="1"/>
    <x v="2"/>
    <x v="1"/>
    <x v="1"/>
    <x v="1"/>
    <x v="3"/>
    <x v="1"/>
    <x v="0"/>
    <x v="0"/>
    <x v="1"/>
    <x v="0"/>
    <x v="0"/>
    <x v="1"/>
    <x v="2"/>
    <x v="2"/>
    <s v="Fresh white"/>
    <s v="Selalu / Always"/>
    <s v="Kadang-kadang/bila perlu / Sometimes/when in need"/>
    <s v="2 kali / Twice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0"/>
    <s v="Perempuan / Female"/>
    <x v="0"/>
    <n v="11"/>
    <n v="46"/>
    <m/>
    <x v="0"/>
    <x v="0"/>
  </r>
  <r>
    <d v="2024-10-04T11:25:04"/>
    <s v="m-10543763@moe-dl.edu.my"/>
    <s v="090811080318"/>
    <n v="7.14"/>
    <n v="0.08"/>
    <s v="Perempuan / Female"/>
    <s v="Malay"/>
    <s v="Sekolah kebangsaaan pengkalan"/>
    <s v="Ya / Yes"/>
    <x v="0"/>
    <x v="0"/>
    <x v="0"/>
    <x v="2"/>
    <x v="0"/>
    <x v="0"/>
    <x v="2"/>
    <x v="2"/>
    <x v="0"/>
    <x v="1"/>
    <x v="0"/>
    <x v="2"/>
    <x v="0"/>
    <x v="0"/>
    <x v="0"/>
    <x v="0"/>
    <x v="0"/>
    <x v="1"/>
    <x v="0"/>
    <x v="1"/>
    <x v="0"/>
    <x v="0"/>
    <x v="1"/>
    <x v="1"/>
    <x v="0"/>
    <x v="1"/>
    <x v="0"/>
    <x v="1"/>
    <x v="0"/>
    <x v="0"/>
    <x v="1"/>
    <x v="0"/>
    <x v="1"/>
    <x v="2"/>
    <x v="0"/>
    <s v="Sensondye"/>
    <s v="Selalu / Always"/>
    <s v="2 kali / Twice"/>
    <s v="Tidak minum minuman berkarbonat / Do not take carbonated drinks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0"/>
    <s v="Perempuan / Female"/>
    <x v="0"/>
    <n v="11"/>
    <n v="57"/>
    <m/>
    <x v="0"/>
    <x v="0"/>
  </r>
  <r>
    <d v="2024-10-04T11:30:28"/>
    <s v="m-10581261@moe-dl.edu.my"/>
    <s v="090109081038"/>
    <n v="37.5"/>
    <n v="0.17"/>
    <s v="Perempuan / Female"/>
    <s v="Malay"/>
    <s v="Smk pengkalan"/>
    <s v="Ya / Yes"/>
    <x v="0"/>
    <x v="0"/>
    <x v="0"/>
    <x v="1"/>
    <x v="0"/>
    <x v="2"/>
    <x v="2"/>
    <x v="2"/>
    <x v="0"/>
    <x v="0"/>
    <x v="0"/>
    <x v="2"/>
    <x v="1"/>
    <x v="0"/>
    <x v="0"/>
    <x v="0"/>
    <x v="3"/>
    <x v="0"/>
    <x v="0"/>
    <x v="1"/>
    <x v="1"/>
    <x v="1"/>
    <x v="1"/>
    <x v="0"/>
    <x v="1"/>
    <x v="3"/>
    <x v="1"/>
    <x v="0"/>
    <x v="0"/>
    <x v="3"/>
    <x v="0"/>
    <x v="0"/>
    <x v="0"/>
    <x v="0"/>
    <x v="1"/>
    <s v="Colgate"/>
    <s v="Kadang-kadang/bila perlu / Sometimes / When necessary"/>
    <s v="1 kali / Once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0"/>
    <s v="Perempuan / Female"/>
    <x v="0"/>
    <n v="11"/>
    <n v="50"/>
    <m/>
    <x v="0"/>
    <x v="0"/>
  </r>
  <r>
    <d v="2024-10-04T11:30:58"/>
    <s v="m-10490477@moe-dl.edu.my"/>
    <s v="090801090248"/>
    <n v="23.21"/>
    <n v="0"/>
    <s v="Perempuan / Female"/>
    <s v="Malay"/>
    <s v="Smk pengkalan"/>
    <s v="Ya / Yes"/>
    <x v="0"/>
    <x v="2"/>
    <x v="0"/>
    <x v="0"/>
    <x v="0"/>
    <x v="0"/>
    <x v="2"/>
    <x v="0"/>
    <x v="0"/>
    <x v="0"/>
    <x v="0"/>
    <x v="0"/>
    <x v="0"/>
    <x v="0"/>
    <x v="0"/>
    <x v="0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2"/>
    <s v="Colgate"/>
    <s v="Kadang-kadang/bila perlu / Sometimes / When necessary"/>
    <s v="1 kali / Once"/>
    <s v="Kadang-kadang/Bila perlu / Sometimes/When necessary"/>
    <s v="Tidak / No"/>
    <s v="Tidak / No"/>
    <s v="Ya / Yes"/>
    <s v="Kadang-kadang / Bila Perlu / Sometimes/When necessary"/>
    <s v="Ya / Yes"/>
    <s v="Kadang-kadang / Bila Perlu / Sometimes/When necessary"/>
    <s v="Tidak / No"/>
    <s v="-"/>
    <s v="Tidak / No"/>
    <m/>
    <x v="0"/>
    <s v="Perempuan / Female"/>
    <x v="0"/>
    <n v="13"/>
    <n v="51"/>
    <m/>
    <x v="0"/>
    <x v="0"/>
  </r>
  <r>
    <d v="2024-10-04T11:31:08"/>
    <s v="nrlsyifadania@gmail.com"/>
    <s v="090814081332"/>
    <n v="12.5"/>
    <n v="0.25"/>
    <s v="Perempuan / Female"/>
    <s v="Malay"/>
    <s v="Smk pengkalan"/>
    <s v="Ya / Yes"/>
    <x v="0"/>
    <x v="1"/>
    <x v="0"/>
    <x v="2"/>
    <x v="1"/>
    <x v="0"/>
    <x v="1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3"/>
    <x v="1"/>
    <x v="0"/>
    <x v="0"/>
    <x v="1"/>
    <x v="0"/>
    <x v="0"/>
    <x v="0"/>
    <x v="0"/>
    <x v="2"/>
    <s v="Colgate"/>
    <s v="Kadang-kadang/bila perlu / Sometimes / When necessary"/>
    <s v="Kadang-kadang/bila perlu / Sometimes/when in need"/>
    <s v="Kadang-kadang/Bila perlu / Sometimes/When necessary"/>
    <s v="Tidak / No"/>
    <s v="Tidak / No"/>
    <s v="Ya / Yes"/>
    <s v="Kadang-kadang / Bila Perlu / Sometimes/When necessary"/>
    <s v="Tidak / No"/>
    <s v="Tidak / No"/>
    <s v="Tidak / No"/>
    <m/>
    <s v="Tidak / No"/>
    <m/>
    <x v="0"/>
    <s v="Perempuan / Female"/>
    <x v="0"/>
    <n v="12"/>
    <n v="49"/>
    <m/>
    <x v="0"/>
    <x v="0"/>
  </r>
  <r>
    <d v="2024-10-04T11:32:05"/>
    <s v="m-10497835@moe-dl.edu.my"/>
    <s v="090624080240"/>
    <n v="28.57"/>
    <n v="0.13"/>
    <s v="Perempuan / Female"/>
    <s v="Malay"/>
    <s v="Smk pengkalan"/>
    <s v="Ya / Yes"/>
    <x v="0"/>
    <x v="1"/>
    <x v="0"/>
    <x v="2"/>
    <x v="0"/>
    <x v="1"/>
    <x v="1"/>
    <x v="0"/>
    <x v="0"/>
    <x v="0"/>
    <x v="0"/>
    <x v="0"/>
    <x v="0"/>
    <x v="1"/>
    <x v="0"/>
    <x v="0"/>
    <x v="1"/>
    <x v="0"/>
    <x v="0"/>
    <x v="1"/>
    <x v="0"/>
    <x v="0"/>
    <x v="1"/>
    <x v="1"/>
    <x v="2"/>
    <x v="1"/>
    <x v="1"/>
    <x v="0"/>
    <x v="0"/>
    <x v="1"/>
    <x v="0"/>
    <x v="2"/>
    <x v="1"/>
    <x v="1"/>
    <x v="1"/>
    <s v="Dentific"/>
    <s v="Selalu / Always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Perempuan / Female"/>
    <x v="0"/>
    <n v="11"/>
    <n v="50"/>
    <m/>
    <x v="0"/>
    <x v="0"/>
  </r>
  <r>
    <d v="2024-10-04T11:37:36"/>
    <s v="m-10497833@moe-dl.edu.my"/>
    <s v="090309080304"/>
    <n v="43.75"/>
    <n v="0.42"/>
    <s v="Perempuan / Female"/>
    <s v="Malay"/>
    <s v="Smk pengkalan"/>
    <s v="Tidak / No"/>
    <x v="0"/>
    <x v="0"/>
    <x v="0"/>
    <x v="1"/>
    <x v="0"/>
    <x v="0"/>
    <x v="1"/>
    <x v="1"/>
    <x v="0"/>
    <x v="0"/>
    <x v="0"/>
    <x v="0"/>
    <x v="0"/>
    <x v="0"/>
    <x v="1"/>
    <x v="0"/>
    <x v="1"/>
    <x v="2"/>
    <x v="3"/>
    <x v="3"/>
    <x v="1"/>
    <x v="1"/>
    <x v="1"/>
    <x v="2"/>
    <x v="2"/>
    <x v="1"/>
    <x v="1"/>
    <x v="0"/>
    <x v="3"/>
    <x v="1"/>
    <x v="0"/>
    <x v="0"/>
    <x v="0"/>
    <x v="0"/>
    <x v="2"/>
    <s v="Colgate "/>
    <s v="Selalu / Always"/>
    <s v="Tidak menggunakan flos gigi / Not using dental floss"/>
    <s v="Tidak minum minuman berkarbonat / Do not take carbonated drinks"/>
    <s v="Tidak / No"/>
    <s v="Tidak / No"/>
    <s v="Tidak / No"/>
    <s v="Tidak / No"/>
    <s v="Kadang-kadang / Bila Perlu / Sometimes/When necessary"/>
    <s v="Tidak / No"/>
    <s v="Tidak / No"/>
    <m/>
    <s v="Tidak / No"/>
    <m/>
    <x v="0"/>
    <s v="Perempuan / Female"/>
    <x v="1"/>
    <n v="13"/>
    <n v="40"/>
    <m/>
    <x v="0"/>
    <x v="0"/>
  </r>
  <r>
    <d v="2024-10-04T11:37:43"/>
    <s v="m-10562107@moe-dl.edu.my"/>
    <s v="090414080322"/>
    <n v="46.43"/>
    <n v="0.38"/>
    <s v="Perempuan / Female"/>
    <s v="Malay"/>
    <s v="SEKOLAH MENENGAH KEBANGSAAN PENGKALAN"/>
    <s v="Ya / Yes"/>
    <x v="0"/>
    <x v="0"/>
    <x v="0"/>
    <x v="2"/>
    <x v="1"/>
    <x v="1"/>
    <x v="1"/>
    <x v="1"/>
    <x v="1"/>
    <x v="1"/>
    <x v="1"/>
    <x v="1"/>
    <x v="1"/>
    <x v="1"/>
    <x v="1"/>
    <x v="1"/>
    <x v="1"/>
    <x v="1"/>
    <x v="0"/>
    <x v="0"/>
    <x v="1"/>
    <x v="0"/>
    <x v="0"/>
    <x v="3"/>
    <x v="3"/>
    <x v="1"/>
    <x v="1"/>
    <x v="0"/>
    <x v="0"/>
    <x v="1"/>
    <x v="0"/>
    <x v="0"/>
    <x v="0"/>
    <x v="0"/>
    <x v="2"/>
    <s v="Colgate"/>
    <s v="Selalu / Always"/>
    <s v="Kadang-kadang/bila perlu / Sometimes/when in need"/>
    <s v="Tidak minum minuman berkarbonat / Do not take carbonated drinks"/>
    <s v="Tidak / No"/>
    <s v="Ya / Yes"/>
    <s v="Tidak / No"/>
    <s v="Ya / Yes"/>
    <s v="Ya / Yes"/>
    <s v="Tidak / No"/>
    <s v="Tidak / No"/>
    <s v="no"/>
    <s v="Tidak / No"/>
    <s v="Beberapa hari seminggu / Several days a week"/>
    <x v="0"/>
    <s v="Perempuan / Female"/>
    <x v="0"/>
    <n v="3"/>
    <n v="50"/>
    <m/>
    <x v="0"/>
    <x v="0"/>
  </r>
  <r>
    <d v="2024-10-04T11:39:08"/>
    <s v="m-10605778@moe-dl.edu.my"/>
    <s v="091117080160"/>
    <n v="48.15"/>
    <n v="0"/>
    <s v="Perempuan / Female"/>
    <s v="Malay"/>
    <s v="Smk pengkalan"/>
    <s v="Ya / Yes"/>
    <x v="0"/>
    <x v="1"/>
    <x v="0"/>
    <x v="2"/>
    <x v="0"/>
    <x v="1"/>
    <x v="1"/>
    <x v="1"/>
    <x v="0"/>
    <x v="1"/>
    <x v="2"/>
    <x v="1"/>
    <x v="0"/>
    <x v="0"/>
    <x v="0"/>
    <x v="1"/>
    <x v="1"/>
    <x v="1"/>
    <x v="1"/>
    <x v="1"/>
    <x v="1"/>
    <x v="1"/>
    <x v="1"/>
    <x v="1"/>
    <x v="1"/>
    <x v="1"/>
    <x v="1"/>
    <x v="0"/>
    <x v="0"/>
    <x v="1"/>
    <x v="0"/>
    <x v="0"/>
    <x v="0"/>
    <x v="1"/>
    <x v="2"/>
    <s v="Colgate"/>
    <s v="Selalu / Always"/>
    <s v="1 kali / Once"/>
    <s v="Kadang-kadang/Bila perlu / Sometimes/When necessary"/>
    <s v="Tidak / No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Perempuan / Female"/>
    <x v="0"/>
    <n v="7"/>
    <n v="48"/>
    <m/>
    <x v="0"/>
    <x v="0"/>
  </r>
  <r>
    <d v="2024-10-04T11:39:59"/>
    <s v="m-10496791@moe-dl.edu.my"/>
    <s v="091216080094"/>
    <n v="0"/>
    <n v="0"/>
    <s v="Perempuan / Female"/>
    <s v="Malay"/>
    <s v="Smk pengkalan"/>
    <s v="Ya / Yes"/>
    <x v="2"/>
    <x v="1"/>
    <x v="1"/>
    <x v="2"/>
    <x v="2"/>
    <x v="0"/>
    <x v="2"/>
    <x v="2"/>
    <x v="1"/>
    <x v="0"/>
    <x v="1"/>
    <x v="2"/>
    <x v="0"/>
    <x v="0"/>
    <x v="0"/>
    <x v="1"/>
    <x v="3"/>
    <x v="2"/>
    <x v="2"/>
    <x v="0"/>
    <x v="1"/>
    <x v="1"/>
    <x v="1"/>
    <x v="1"/>
    <x v="2"/>
    <x v="1"/>
    <x v="3"/>
    <x v="0"/>
    <x v="2"/>
    <x v="1"/>
    <x v="0"/>
    <x v="0"/>
    <x v="1"/>
    <x v="2"/>
    <x v="1"/>
    <s v="Fresh white"/>
    <s v="Kadang-kadang/bila perlu / Sometimes / When necessary"/>
    <s v="1 kali / Once"/>
    <s v="2 kali / Twice"/>
    <s v="Kadang-kadang / Bila Perlu / Sometimes/When necessary"/>
    <s v="Ya / Yes"/>
    <s v="Tidak / No"/>
    <s v="Ya / Yes"/>
    <s v="Tidak / No"/>
    <s v="Tidak / No"/>
    <s v="Tidak / No"/>
    <m/>
    <s v="Tidak / No"/>
    <m/>
    <x v="0"/>
    <s v="Perempuan / Female"/>
    <x v="0"/>
    <n v="5"/>
    <n v="43"/>
    <m/>
    <x v="0"/>
    <x v="0"/>
  </r>
  <r>
    <d v="2024-10-04T11:42:18"/>
    <s v="nuralyasani23@gmail.com"/>
    <s v="090323080976"/>
    <n v="22.32"/>
    <n v="0"/>
    <s v="Perempuan / Female"/>
    <s v="Malay"/>
    <s v="SEKOLAH MENENGAH KEBANGSAAN PENGKALAN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1"/>
    <x v="0"/>
    <x v="0"/>
    <x v="1"/>
    <x v="0"/>
    <x v="0"/>
    <x v="1"/>
    <x v="2"/>
    <x v="2"/>
    <s v="darlie"/>
    <s v="Selalu / Always"/>
    <s v="2 kali / Twice"/>
    <s v="2 kali / Twice"/>
    <s v="Tidak / No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Perempuan / Female"/>
    <x v="0"/>
    <n v="15"/>
    <n v="53"/>
    <m/>
    <x v="0"/>
    <x v="0"/>
  </r>
  <r>
    <d v="2024-10-04T11:43:59"/>
    <s v="m-10608865@moe-dl.edu.my"/>
    <s v="090930080580"/>
    <n v="100"/>
    <n v="0.25"/>
    <s v="Perempuan / Female"/>
    <s v="Malay"/>
    <s v="SEKOLAH MENENGAH KEBANGSAAN PENGKALAN"/>
    <s v="Ya / Yes"/>
    <x v="0"/>
    <x v="0"/>
    <x v="2"/>
    <x v="2"/>
    <x v="0"/>
    <x v="0"/>
    <x v="1"/>
    <x v="0"/>
    <x v="0"/>
    <x v="0"/>
    <x v="0"/>
    <x v="1"/>
    <x v="0"/>
    <x v="0"/>
    <x v="0"/>
    <x v="1"/>
    <x v="1"/>
    <x v="0"/>
    <x v="1"/>
    <x v="1"/>
    <x v="1"/>
    <x v="1"/>
    <x v="1"/>
    <x v="1"/>
    <x v="0"/>
    <x v="1"/>
    <x v="1"/>
    <x v="0"/>
    <x v="0"/>
    <x v="1"/>
    <x v="0"/>
    <x v="0"/>
    <x v="1"/>
    <x v="0"/>
    <x v="2"/>
    <s v="Colgate "/>
    <s v="Kadang-kadang/bila perlu / Sometimes / When necessary"/>
    <s v="1 kali / Once"/>
    <s v="1 kali / Once"/>
    <s v="Kadang-kadang / Bila Perlu / Sometimes/When necessary"/>
    <s v="Ya / Yes"/>
    <s v="Ya / Yes"/>
    <s v="Tidak / No"/>
    <s v="Ya / Yes"/>
    <s v="Kadang-kadang / Bila Perlu / Sometimes/When necessary"/>
    <s v="Tidak / No"/>
    <m/>
    <s v="Tidak / No"/>
    <m/>
    <x v="0"/>
    <s v="Perempuan / Female"/>
    <x v="0"/>
    <n v="11"/>
    <n v="50"/>
    <m/>
    <x v="0"/>
    <x v="0"/>
  </r>
  <r>
    <d v="2024-10-04T11:49:27"/>
    <s v="nurmiezatul@gmail.com"/>
    <s v="081108080354"/>
    <n v="26.79"/>
    <n v="0"/>
    <s v="Perempuan / Female"/>
    <s v="Malay"/>
    <s v="Smk pengkalan"/>
    <s v="Ya / Yes"/>
    <x v="0"/>
    <x v="0"/>
    <x v="0"/>
    <x v="2"/>
    <x v="1"/>
    <x v="1"/>
    <x v="1"/>
    <x v="0"/>
    <x v="0"/>
    <x v="0"/>
    <x v="0"/>
    <x v="0"/>
    <x v="0"/>
    <x v="0"/>
    <x v="0"/>
    <x v="0"/>
    <x v="0"/>
    <x v="0"/>
    <x v="1"/>
    <x v="0"/>
    <x v="1"/>
    <x v="0"/>
    <x v="1"/>
    <x v="0"/>
    <x v="0"/>
    <x v="3"/>
    <x v="0"/>
    <x v="1"/>
    <x v="1"/>
    <x v="1"/>
    <x v="0"/>
    <x v="0"/>
    <x v="1"/>
    <x v="2"/>
    <x v="2"/>
    <s v="Colgate"/>
    <s v="Selalu / Always"/>
    <s v="1 kali / Once"/>
    <s v="2 kali / Twice"/>
    <s v="Tidak / No"/>
    <s v="Tidak / No"/>
    <s v="Tidak / No"/>
    <s v="Ya / Yes"/>
    <s v="Tidak / No"/>
    <s v="Tidak / No"/>
    <s v="Tidak / No"/>
    <m/>
    <s v="Tidak / No"/>
    <m/>
    <x v="0"/>
    <s v="Perempuan / Female"/>
    <x v="0"/>
    <n v="12"/>
    <n v="58"/>
    <m/>
    <x v="0"/>
    <x v="0"/>
  </r>
  <r>
    <d v="2024-10-04T11:50:28"/>
    <s v="qistinaa433@gmail.com"/>
    <s v="080313020188"/>
    <n v="88"/>
    <n v="0"/>
    <s v="Perempuan / Female"/>
    <s v="Malay"/>
    <s v="Smk pengkalan"/>
    <s v="Tidak / No"/>
    <x v="0"/>
    <x v="0"/>
    <x v="0"/>
    <x v="0"/>
    <x v="1"/>
    <x v="0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x v="1"/>
    <x v="2"/>
    <x v="1"/>
    <s v="Colgate"/>
    <s v="Kadang-kadang/bila perlu / Sometimes / When necessary"/>
    <s v="2 kali / Twice"/>
    <s v="Tidak minum minuman berkarbonat / Do not take carbonated drinks"/>
    <s v="Tidak / No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x v="0"/>
    <s v="Perempuan / Female"/>
    <x v="1"/>
    <n v="11"/>
    <n v="64"/>
    <m/>
    <x v="0"/>
    <x v="0"/>
  </r>
  <r>
    <d v="2024-10-04T11:51:24"/>
    <s v="fazreeqali008@gmail.com"/>
    <s v="081207080579"/>
    <n v="31.25"/>
    <n v="0.88"/>
    <s v="Lelaki / Male"/>
    <s v="Malay"/>
    <s v="Smk pengkalan"/>
    <s v="Ya / Yes"/>
    <x v="0"/>
    <x v="1"/>
    <x v="0"/>
    <x v="2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1"/>
    <x v="3"/>
    <x v="0"/>
    <x v="1"/>
    <x v="0"/>
    <x v="0"/>
    <x v="2"/>
    <x v="1"/>
    <x v="1"/>
    <x v="2"/>
    <x v="2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Lelaki / Male"/>
    <x v="0"/>
    <n v="12"/>
    <n v="59"/>
    <m/>
    <x v="0"/>
    <x v="0"/>
  </r>
  <r>
    <d v="2024-10-04T11:55:47"/>
    <s v="nurwadhihah@gmail.com"/>
    <s v="080415080456"/>
    <n v="13.46"/>
    <n v="0"/>
    <s v="Perempuan / Female"/>
    <s v="Malay"/>
    <s v="Smk pengkalan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2"/>
    <x v="0"/>
    <x v="1"/>
    <x v="1"/>
    <x v="0"/>
    <x v="1"/>
    <x v="1"/>
    <x v="1"/>
    <x v="2"/>
    <x v="0"/>
    <s v="Colgate"/>
    <s v="Selalu / Always"/>
    <s v="Kadang-kadang/bila perlu / Sometimes/when in need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0"/>
    <s v="Perempuan / Female"/>
    <x v="0"/>
    <n v="15"/>
    <n v="60"/>
    <m/>
    <x v="0"/>
    <x v="0"/>
  </r>
  <r>
    <d v="2024-10-04T11:58:18"/>
    <s v="aqilahhusna@gmail.com"/>
    <s v="080206080214"/>
    <n v="7.14"/>
    <n v="0.54"/>
    <s v="Perempuan / Female"/>
    <s v="Malay"/>
    <s v="Smk pengkalan"/>
    <s v="Ya / Yes"/>
    <x v="0"/>
    <x v="2"/>
    <x v="0"/>
    <x v="2"/>
    <x v="0"/>
    <x v="0"/>
    <x v="1"/>
    <x v="0"/>
    <x v="0"/>
    <x v="0"/>
    <x v="1"/>
    <x v="1"/>
    <x v="0"/>
    <x v="0"/>
    <x v="0"/>
    <x v="0"/>
    <x v="0"/>
    <x v="1"/>
    <x v="1"/>
    <x v="0"/>
    <x v="0"/>
    <x v="0"/>
    <x v="0"/>
    <x v="0"/>
    <x v="0"/>
    <x v="3"/>
    <x v="0"/>
    <x v="1"/>
    <x v="1"/>
    <x v="0"/>
    <x v="0"/>
    <x v="0"/>
    <x v="0"/>
    <x v="0"/>
    <x v="1"/>
    <s v="Sensodyne"/>
    <s v="Jarang / Rarely"/>
    <s v="Kadang-kadang/bila perlu / Sometimes/when in need"/>
    <s v="Kadang-kadang/Bila perlu / Sometimes/When necessary"/>
    <s v="Tidak / No"/>
    <s v="Tidak / No"/>
    <s v="Ya / Yes"/>
    <s v="Tidak / No"/>
    <s v="Ya / Yes"/>
    <s v="Tidak / No"/>
    <s v="Tidak / No"/>
    <m/>
    <s v="Tidak / No"/>
    <m/>
    <x v="0"/>
    <s v="Perempuan / Female"/>
    <x v="0"/>
    <n v="11"/>
    <n v="60"/>
    <m/>
    <x v="0"/>
    <x v="0"/>
  </r>
  <r>
    <d v="2024-10-04T12:02:01"/>
    <s v="azrin4106@gmail.com"/>
    <s v="080704080874"/>
    <n v="100"/>
    <n v="0.75"/>
    <s v="Perempuan / Female"/>
    <s v="Malay"/>
    <s v="Smk pengkalan"/>
    <s v="Tidak / No"/>
    <x v="0"/>
    <x v="0"/>
    <x v="0"/>
    <x v="2"/>
    <x v="0"/>
    <x v="0"/>
    <x v="1"/>
    <x v="0"/>
    <x v="0"/>
    <x v="0"/>
    <x v="0"/>
    <x v="1"/>
    <x v="0"/>
    <x v="0"/>
    <x v="0"/>
    <x v="0"/>
    <x v="0"/>
    <x v="0"/>
    <x v="1"/>
    <x v="0"/>
    <x v="1"/>
    <x v="0"/>
    <x v="1"/>
    <x v="0"/>
    <x v="0"/>
    <x v="1"/>
    <x v="0"/>
    <x v="1"/>
    <x v="1"/>
    <x v="0"/>
    <x v="2"/>
    <x v="0"/>
    <x v="1"/>
    <x v="2"/>
    <x v="2"/>
    <s v="Colgat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Tidak / No"/>
    <m/>
    <s v="Tidak / No"/>
    <m/>
    <x v="0"/>
    <s v="Perempuan / Female"/>
    <x v="1"/>
    <n v="13"/>
    <n v="57"/>
    <m/>
    <x v="0"/>
    <x v="0"/>
  </r>
  <r>
    <d v="2024-10-04T12:02:10"/>
    <s v="azraawatif08@gmail.com"/>
    <s v="080701020534"/>
    <n v="31.25"/>
    <n v="0.17"/>
    <s v="Perempuan / Female"/>
    <s v="Malay"/>
    <s v="Smk pengkalan"/>
    <s v="Ya / Yes"/>
    <x v="0"/>
    <x v="0"/>
    <x v="0"/>
    <x v="0"/>
    <x v="0"/>
    <x v="0"/>
    <x v="0"/>
    <x v="0"/>
    <x v="0"/>
    <x v="2"/>
    <x v="0"/>
    <x v="0"/>
    <x v="0"/>
    <x v="2"/>
    <x v="0"/>
    <x v="0"/>
    <x v="0"/>
    <x v="0"/>
    <x v="1"/>
    <x v="1"/>
    <x v="1"/>
    <x v="1"/>
    <x v="1"/>
    <x v="0"/>
    <x v="0"/>
    <x v="1"/>
    <x v="0"/>
    <x v="1"/>
    <x v="0"/>
    <x v="0"/>
    <x v="0"/>
    <x v="1"/>
    <x v="0"/>
    <x v="0"/>
    <x v="0"/>
    <s v="Safi"/>
    <s v="Kadang-kadang/bila perlu / Sometimes / When necessary"/>
    <s v="2 kali / Twice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0"/>
    <s v="Perempuan / Female"/>
    <x v="0"/>
    <n v="13"/>
    <n v="56"/>
    <m/>
    <x v="0"/>
    <x v="0"/>
  </r>
  <r>
    <d v="2024-10-04T12:03:09"/>
    <s v="safrania26@gmail.com"/>
    <s v="081026080924"/>
    <n v="37.5"/>
    <n v="0.54"/>
    <s v="Perempuan / Female"/>
    <s v="Malay"/>
    <s v="Smk pengkalan"/>
    <s v="Ya / Yes"/>
    <x v="0"/>
    <x v="0"/>
    <x v="0"/>
    <x v="0"/>
    <x v="0"/>
    <x v="0"/>
    <x v="1"/>
    <x v="0"/>
    <x v="0"/>
    <x v="2"/>
    <x v="0"/>
    <x v="0"/>
    <x v="0"/>
    <x v="0"/>
    <x v="0"/>
    <x v="0"/>
    <x v="0"/>
    <x v="1"/>
    <x v="1"/>
    <x v="1"/>
    <x v="1"/>
    <x v="0"/>
    <x v="1"/>
    <x v="1"/>
    <x v="0"/>
    <x v="1"/>
    <x v="0"/>
    <x v="0"/>
    <x v="0"/>
    <x v="0"/>
    <x v="2"/>
    <x v="0"/>
    <x v="0"/>
    <x v="2"/>
    <x v="0"/>
    <s v="darlie"/>
    <s v="Kadang-kadang/bila perlu / Sometimes / When necessary"/>
    <s v="Tidak menggunakan flos gigi / Not using dental floss"/>
    <s v="Kadang-kadang/Bila perlu / Sometimes/When necessary"/>
    <s v="Ya / Yes"/>
    <s v="Ya / Yes"/>
    <s v="Tidak / No"/>
    <s v="Tidak / No"/>
    <s v="Tidak / No"/>
    <s v="Tidak / No"/>
    <s v="Tidak / No"/>
    <m/>
    <s v="Tidak / No"/>
    <m/>
    <x v="0"/>
    <s v="Perempuan / Female"/>
    <x v="0"/>
    <n v="13"/>
    <n v="52"/>
    <m/>
    <x v="0"/>
    <x v="0"/>
  </r>
  <r>
    <d v="2024-10-04T12:04:53"/>
    <s v="shamirahshasha@gmail.com"/>
    <s v="081027100480"/>
    <n v="28.57"/>
    <n v="0.17"/>
    <s v="Perempuan / Female"/>
    <s v="Malay"/>
    <s v="Smk pengkalan"/>
    <s v="Ya / Yes"/>
    <x v="2"/>
    <x v="2"/>
    <x v="0"/>
    <x v="0"/>
    <x v="0"/>
    <x v="0"/>
    <x v="1"/>
    <x v="1"/>
    <x v="0"/>
    <x v="2"/>
    <x v="0"/>
    <x v="0"/>
    <x v="1"/>
    <x v="0"/>
    <x v="1"/>
    <x v="0"/>
    <x v="1"/>
    <x v="0"/>
    <x v="1"/>
    <x v="0"/>
    <x v="0"/>
    <x v="0"/>
    <x v="1"/>
    <x v="0"/>
    <x v="0"/>
    <x v="3"/>
    <x v="0"/>
    <x v="1"/>
    <x v="1"/>
    <x v="0"/>
    <x v="0"/>
    <x v="0"/>
    <x v="1"/>
    <x v="2"/>
    <x v="2"/>
    <s v="Colgate"/>
    <s v="Kadang-kadang/bila perlu / Sometimes / When necessary"/>
    <s v="Kadang-kadang/bila perlu / Sometimes/when in need"/>
    <s v="Tidak minum minuman berkarbonat / Do not take carbonated drinks"/>
    <s v="Tidak / No"/>
    <s v="Tidak / No"/>
    <s v="Ya / Yes"/>
    <s v="Ya / Yes"/>
    <s v="Kadang-kadang / Bila Perlu / Sometimes/When necessary"/>
    <s v="Tidak / No"/>
    <s v="Tidak / No"/>
    <m/>
    <s v="Tidak / No"/>
    <m/>
    <x v="0"/>
    <s v="Perempuan / Female"/>
    <x v="0"/>
    <n v="8"/>
    <n v="59"/>
    <m/>
    <x v="0"/>
    <x v="0"/>
  </r>
  <r>
    <d v="2024-10-04T12:08:02"/>
    <s v="bnursofia@gmail.com"/>
    <s v="081224080714"/>
    <n v="42.86"/>
    <n v="0"/>
    <s v="Perempuan / Female"/>
    <s v="Malay"/>
    <s v="Smk pengkalan"/>
    <s v="Ya / Yes"/>
    <x v="0"/>
    <x v="0"/>
    <x v="0"/>
    <x v="2"/>
    <x v="0"/>
    <x v="0"/>
    <x v="1"/>
    <x v="0"/>
    <x v="0"/>
    <x v="0"/>
    <x v="0"/>
    <x v="1"/>
    <x v="0"/>
    <x v="0"/>
    <x v="1"/>
    <x v="0"/>
    <x v="1"/>
    <x v="0"/>
    <x v="1"/>
    <x v="0"/>
    <x v="0"/>
    <x v="0"/>
    <x v="0"/>
    <x v="1"/>
    <x v="0"/>
    <x v="3"/>
    <x v="0"/>
    <x v="1"/>
    <x v="1"/>
    <x v="0"/>
    <x v="1"/>
    <x v="1"/>
    <x v="0"/>
    <x v="0"/>
    <x v="2"/>
    <s v="Pepsodent"/>
    <s v="Selalu / Always"/>
    <s v="Lebih dari 2 kali / More than twice"/>
    <s v="1 kali / Once"/>
    <s v="Ya / Yes"/>
    <s v="Ya / Yes"/>
    <s v="Ya / Yes"/>
    <s v="Ya / Yes"/>
    <s v="Ya / Yes"/>
    <s v="Ya / Yes"/>
    <s v="Tidak / No"/>
    <m/>
    <s v="Tidak / No"/>
    <m/>
    <x v="0"/>
    <s v="Perempuan / Female"/>
    <x v="0"/>
    <n v="12"/>
    <n v="61"/>
    <m/>
    <x v="0"/>
    <x v="0"/>
  </r>
  <r>
    <d v="2024-10-04T12:08:04"/>
    <s v="batrisyakarmila2@gmail.COM"/>
    <s v="080615080602"/>
    <n v="100"/>
    <n v="0.54"/>
    <s v="Perempuan / Female"/>
    <s v="Malay"/>
    <s v="Smk pengkalan"/>
    <s v="Ya / Yes"/>
    <x v="0"/>
    <x v="0"/>
    <x v="0"/>
    <x v="2"/>
    <x v="0"/>
    <x v="0"/>
    <x v="0"/>
    <x v="0"/>
    <x v="0"/>
    <x v="1"/>
    <x v="0"/>
    <x v="1"/>
    <x v="0"/>
    <x v="0"/>
    <x v="0"/>
    <x v="0"/>
    <x v="1"/>
    <x v="0"/>
    <x v="0"/>
    <x v="1"/>
    <x v="1"/>
    <x v="1"/>
    <x v="1"/>
    <x v="1"/>
    <x v="1"/>
    <x v="1"/>
    <x v="0"/>
    <x v="1"/>
    <x v="1"/>
    <x v="0"/>
    <x v="0"/>
    <x v="0"/>
    <x v="1"/>
    <x v="0"/>
    <x v="1"/>
    <s v="Colgate"/>
    <s v="Kadang-kadang/bila perlu / Sometimes / When necessary"/>
    <s v="1 kali / Once"/>
    <s v="Kadang-kadang/Bila perlu / Sometimes/When necessary"/>
    <s v="Ya / Yes"/>
    <s v="Kadang-kadang / Bila Perlu / Sometimes/When necessary"/>
    <s v="Ya / Yes"/>
    <s v="Kadang-kadang / Bila Perlu / Sometimes/When necessary"/>
    <s v="Ya / Yes"/>
    <s v="Kadang-kadang / Bila Perlu / Sometimes/When necessary"/>
    <s v="Tidak / No"/>
    <s v="Tidak"/>
    <s v="Tidak / No"/>
    <m/>
    <x v="0"/>
    <s v="Perempuan / Female"/>
    <x v="0"/>
    <n v="13"/>
    <n v="54"/>
    <m/>
    <x v="0"/>
    <x v="0"/>
  </r>
  <r>
    <d v="2024-10-04T12:09:52"/>
    <s v="adrianaalisha0810@gmail.com"/>
    <s v="081012080472"/>
    <n v="28.57"/>
    <n v="0.17"/>
    <s v="Perempuan / Female"/>
    <s v="Malay"/>
    <s v="Smk pengkalan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x v="0"/>
    <x v="1"/>
    <x v="0"/>
    <x v="1"/>
    <x v="1"/>
    <x v="0"/>
    <x v="1"/>
    <x v="1"/>
    <x v="0"/>
    <x v="0"/>
    <x v="0"/>
    <x v="0"/>
    <x v="0"/>
    <x v="0"/>
    <s v="White "/>
    <s v="Selalu / Always"/>
    <s v="1 kali / Once"/>
    <s v="Kadang-kadang/Bila perlu / Sometimes/When necessary"/>
    <s v="Ya / Yes"/>
    <s v="Ya / Yes"/>
    <s v="Kadang-kadang / Bila Perlu / Sometimes/When necessary"/>
    <s v="Tidak / No"/>
    <s v="Kadang-kadang / Bila Perlu / Sometimes/When necessary"/>
    <s v="Tidak / No"/>
    <s v="Tidak / No"/>
    <m/>
    <s v="Tidak / No"/>
    <m/>
    <x v="0"/>
    <s v="Perempuan / Female"/>
    <x v="0"/>
    <n v="15"/>
    <n v="56"/>
    <m/>
    <x v="0"/>
    <x v="0"/>
  </r>
  <r>
    <d v="2024-10-04T12:10:30"/>
    <s v="cameliabatrisyia0@gmail.com"/>
    <s v="080317080372"/>
    <n v="44.64"/>
    <n v="0.33"/>
    <s v="Perempuan / Female"/>
    <s v="Malay"/>
    <s v="Smk pengkalan"/>
    <s v="Tidak / No"/>
    <x v="0"/>
    <x v="0"/>
    <x v="0"/>
    <x v="0"/>
    <x v="0"/>
    <x v="1"/>
    <x v="1"/>
    <x v="1"/>
    <x v="0"/>
    <x v="1"/>
    <x v="0"/>
    <x v="0"/>
    <x v="0"/>
    <x v="0"/>
    <x v="0"/>
    <x v="0"/>
    <x v="1"/>
    <x v="1"/>
    <x v="1"/>
    <x v="1"/>
    <x v="1"/>
    <x v="1"/>
    <x v="1"/>
    <x v="3"/>
    <x v="2"/>
    <x v="0"/>
    <x v="1"/>
    <x v="0"/>
    <x v="0"/>
    <x v="1"/>
    <x v="0"/>
    <x v="0"/>
    <x v="0"/>
    <x v="0"/>
    <x v="0"/>
    <s v=" Colgate"/>
    <s v="Selalu / Always"/>
    <s v="Kadang-kadang/bila perlu / Sometimes/when in need"/>
    <s v="Kadang-kadang/Bila perlu / Sometimes/When necessary"/>
    <s v="Ya / Yes"/>
    <s v="Kadang-kadang / Bila Perlu / Sometimes/When necessary"/>
    <s v="Ya / Yes"/>
    <s v="Ya / Yes"/>
    <s v="Kadang-kadang / Bila Perlu / Sometimes/When necessary"/>
    <s v="Tidak / No"/>
    <s v="Tidak / No"/>
    <m/>
    <s v="Tidak / No"/>
    <m/>
    <x v="0"/>
    <s v="Perempuan / Female"/>
    <x v="1"/>
    <n v="11"/>
    <n v="45"/>
    <m/>
    <x v="0"/>
    <x v="0"/>
  </r>
  <r>
    <d v="2024-10-04T12:11:36"/>
    <s v="asmacarl8308@gmail.com"/>
    <s v="080509102492"/>
    <n v="100"/>
    <n v="0.54"/>
    <s v="Perempuan / Female"/>
    <s v="Malay"/>
    <s v="Smk pengkalan"/>
    <s v="Ya / Yes"/>
    <x v="0"/>
    <x v="0"/>
    <x v="0"/>
    <x v="2"/>
    <x v="0"/>
    <x v="0"/>
    <x v="1"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3"/>
    <x v="0"/>
    <x v="1"/>
    <x v="1"/>
    <x v="0"/>
    <x v="0"/>
    <x v="1"/>
    <x v="0"/>
    <x v="0"/>
    <x v="2"/>
    <s v="Colgate"/>
    <s v="Kadang-kadang/bila perlu / Sometimes / When necessary"/>
    <s v="Tidak menggunakan flos gigi / Not using dental floss"/>
    <s v="Kadang-kadang/Bila perlu / Sometimes/When necessary"/>
    <s v="Tidak / No"/>
    <s v="Tidak / No"/>
    <s v="Ya / Yes"/>
    <s v="Ya / Yes"/>
    <s v="Kadang-kadang / Bila Perlu / Sometimes/When necessary"/>
    <s v="Tidak / No"/>
    <s v="Tidak / No"/>
    <m/>
    <s v="Ya / Yes"/>
    <s v="1-8 hari sebulan / 1-8 days a month"/>
    <x v="0"/>
    <s v="Perempuan / Female"/>
    <x v="0"/>
    <n v="12"/>
    <n v="62"/>
    <m/>
    <x v="0"/>
    <x v="0"/>
  </r>
  <r>
    <d v="2024-10-04T12:15:12"/>
    <s v="ainbatrisyia2812@gmail.com"/>
    <s v="081228080084"/>
    <n v="21.43"/>
    <n v="0"/>
    <s v="Perempuan / Female"/>
    <s v="Malay"/>
    <s v="Smk pengkalan"/>
    <s v="Ya / Yes"/>
    <x v="0"/>
    <x v="0"/>
    <x v="0"/>
    <x v="2"/>
    <x v="1"/>
    <x v="2"/>
    <x v="1"/>
    <x v="0"/>
    <x v="0"/>
    <x v="0"/>
    <x v="0"/>
    <x v="1"/>
    <x v="1"/>
    <x v="0"/>
    <x v="0"/>
    <x v="0"/>
    <x v="0"/>
    <x v="0"/>
    <x v="0"/>
    <x v="1"/>
    <x v="2"/>
    <x v="0"/>
    <x v="1"/>
    <x v="1"/>
    <x v="0"/>
    <x v="0"/>
    <x v="0"/>
    <x v="1"/>
    <x v="1"/>
    <x v="1"/>
    <x v="2"/>
    <x v="0"/>
    <x v="0"/>
    <x v="0"/>
    <x v="0"/>
    <s v="Pepsodent"/>
    <s v="Kadang-kadang/bila perlu / Sometimes / When necessary"/>
    <s v="Kadang-kadang/bila perlu / Sometimes/when in need"/>
    <s v="2 kali / Twice"/>
    <s v="Kadang-kadang / Bila Perlu / Sometimes/When necessary"/>
    <s v="Ya / Yes"/>
    <s v="Ya / Yes"/>
    <s v="Tidak / No"/>
    <s v="Ya / Yes"/>
    <s v="Ya / Yes"/>
    <s v="Tidak / No"/>
    <m/>
    <s v="Tidak / No"/>
    <m/>
    <x v="0"/>
    <s v="Perempuan / Female"/>
    <x v="0"/>
    <n v="10"/>
    <n v="53"/>
    <m/>
    <x v="0"/>
    <x v="0"/>
  </r>
  <r>
    <d v="2024-10-04T12:16:11"/>
    <s v="nurainadamia@gmail.com"/>
    <s v="080501080460"/>
    <n v="100"/>
    <n v="0.33"/>
    <s v="Perempuan / Female"/>
    <s v="Malay"/>
    <s v="Smk pengkalan"/>
    <s v="Ya / Yes"/>
    <x v="0"/>
    <x v="0"/>
    <x v="0"/>
    <x v="2"/>
    <x v="1"/>
    <x v="0"/>
    <x v="0"/>
    <x v="0"/>
    <x v="0"/>
    <x v="0"/>
    <x v="1"/>
    <x v="2"/>
    <x v="1"/>
    <x v="2"/>
    <x v="2"/>
    <x v="1"/>
    <x v="3"/>
    <x v="1"/>
    <x v="1"/>
    <x v="2"/>
    <x v="1"/>
    <x v="0"/>
    <x v="0"/>
    <x v="0"/>
    <x v="0"/>
    <x v="0"/>
    <x v="2"/>
    <x v="0"/>
    <x v="0"/>
    <x v="1"/>
    <x v="0"/>
    <x v="0"/>
    <x v="1"/>
    <x v="5"/>
    <x v="1"/>
    <s v="collgate"/>
    <s v="Jarang / Rarely"/>
    <s v="2 kali / Twice"/>
    <s v="Tidak minum minuman berkarbonat / Do not take carbonated drinks"/>
    <s v="Kadang-kadang / Bila Perlu / Sometimes/When necessary"/>
    <s v="Tidak / No"/>
    <s v="Ya / Yes"/>
    <s v="Kadang-kadang / Bila Perlu / Sometimes/When necessary"/>
    <s v="Kadang-kadang / Bila Perlu / Sometimes/When necessary"/>
    <s v="Ya / Yes"/>
    <s v="Tidak / No"/>
    <s v="tak"/>
    <s v="Tidak / No"/>
    <s v="1-8 hari sebulan / 1-8 days a month"/>
    <x v="0"/>
    <s v="Perempuan / Female"/>
    <x v="0"/>
    <n v="8"/>
    <n v="48"/>
    <m/>
    <x v="0"/>
    <x v="0"/>
  </r>
  <r>
    <d v="2024-10-04T12:16:42"/>
    <s v="qistinaimamhazaudin@gmail.com"/>
    <s v="080128102042"/>
    <n v="100"/>
    <n v="1.37"/>
    <s v="Perempuan / Female"/>
    <s v="Malay"/>
    <s v="Smk pengkalan"/>
    <s v="Ya / Yes"/>
    <x v="1"/>
    <x v="2"/>
    <x v="0"/>
    <x v="2"/>
    <x v="0"/>
    <x v="0"/>
    <x v="1"/>
    <x v="0"/>
    <x v="1"/>
    <x v="0"/>
    <x v="2"/>
    <x v="0"/>
    <x v="0"/>
    <x v="0"/>
    <x v="0"/>
    <x v="0"/>
    <x v="0"/>
    <x v="1"/>
    <x v="1"/>
    <x v="0"/>
    <x v="1"/>
    <x v="1"/>
    <x v="2"/>
    <x v="0"/>
    <x v="0"/>
    <x v="1"/>
    <x v="0"/>
    <x v="1"/>
    <x v="1"/>
    <x v="1"/>
    <x v="0"/>
    <x v="0"/>
    <x v="1"/>
    <x v="2"/>
    <x v="2"/>
    <s v="Colgate"/>
    <s v="Selalu / Always"/>
    <s v="Tidak menggunakan flos gigi / Not using dental floss"/>
    <s v="Kadang-kadang/Bila perlu / Sometimes/When necessary"/>
    <s v="Tidak / No"/>
    <s v="Tidak / No"/>
    <s v="Ya / Yes"/>
    <s v="Ya / Yes"/>
    <s v="Kadang-kadang / Bila Perlu / Sometimes/When necessary"/>
    <s v="Tidak / No"/>
    <s v="Tidak / No"/>
    <m/>
    <s v="Tidak / No"/>
    <m/>
    <x v="0"/>
    <s v="Perempuan / Female"/>
    <x v="0"/>
    <n v="10"/>
    <n v="54"/>
    <m/>
    <x v="0"/>
    <x v="0"/>
  </r>
  <r>
    <d v="2024-10-04T12:17:30"/>
    <s v="safiazman02@gmail.com"/>
    <s v="081002081236"/>
    <n v="17.86"/>
    <n v="0"/>
    <s v="Perempuan / Female"/>
    <s v="Malay"/>
    <s v="Smk pengkalan"/>
    <s v="Ya / Yes"/>
    <x v="0"/>
    <x v="0"/>
    <x v="0"/>
    <x v="1"/>
    <x v="0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0"/>
    <x v="0"/>
    <x v="1"/>
    <x v="2"/>
    <x v="2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0"/>
    <s v="Perempuan / Female"/>
    <x v="0"/>
    <n v="13"/>
    <n v="61"/>
    <m/>
    <x v="0"/>
    <x v="0"/>
  </r>
  <r>
    <d v="2024-10-04T12:20:27"/>
    <s v="nuralyabatrisyiamohdfadhil@gmail.com"/>
    <s v="080106080516"/>
    <n v="100"/>
    <n v="0"/>
    <s v="Perempuan / Female"/>
    <s v="Malay"/>
    <s v="Smk pengkalan"/>
    <s v="Ya / Yes"/>
    <x v="0"/>
    <x v="1"/>
    <x v="0"/>
    <x v="2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0"/>
    <x v="0"/>
    <x v="0"/>
    <x v="0"/>
    <x v="2"/>
    <s v="Colgate"/>
    <s v="Kadang-kadang/bila perlu / Sometimes / When necessary"/>
    <s v="Lebih dari 2 kali / More than twice"/>
    <s v="Kadang-kadang/Bila perlu / Sometimes/When necessary"/>
    <s v="Tidak / No"/>
    <s v="Tidak / No"/>
    <s v="Tidak / No"/>
    <s v="Kadang-kadang / Bila Perlu / Sometimes/When necessary"/>
    <s v="Tidak / No"/>
    <s v="Kadang-kadang / Bila Perlu / Sometimes/When necessary"/>
    <s v="Tidak / No"/>
    <m/>
    <s v="Tidak / No"/>
    <m/>
    <x v="0"/>
    <s v="Perempuan / Female"/>
    <x v="0"/>
    <n v="12"/>
    <n v="62"/>
    <m/>
    <x v="0"/>
    <x v="0"/>
  </r>
  <r>
    <d v="2024-10-04T12:22:44"/>
    <s v="adawiyah8@gmail.com"/>
    <s v="080514080232"/>
    <n v="100"/>
    <n v="0.7"/>
    <s v="Perempuan / Female"/>
    <s v="Malay"/>
    <s v="Smk pengkalan"/>
    <s v="Ya / Yes"/>
    <x v="1"/>
    <x v="2"/>
    <x v="0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2"/>
    <x v="0"/>
    <x v="1"/>
    <x v="1"/>
    <x v="0"/>
    <x v="1"/>
    <x v="1"/>
    <x v="0"/>
    <x v="0"/>
    <x v="0"/>
    <s v="Colgade"/>
    <s v="Jarang / Rarely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Perempuan / Female"/>
    <x v="0"/>
    <n v="13"/>
    <n v="60"/>
    <m/>
    <x v="0"/>
    <x v="0"/>
  </r>
  <r>
    <d v="2024-10-04T12:26:43"/>
    <s v="yogeshini@gmail.com"/>
    <s v="080718081200"/>
    <n v="100"/>
    <n v="0.33"/>
    <s v="Perempuan / Female"/>
    <s v="Indian"/>
    <s v="Smk pengkalan"/>
    <s v="Ya / Yes"/>
    <x v="0"/>
    <x v="1"/>
    <x v="0"/>
    <x v="2"/>
    <x v="0"/>
    <x v="0"/>
    <x v="1"/>
    <x v="0"/>
    <x v="0"/>
    <x v="0"/>
    <x v="0"/>
    <x v="1"/>
    <x v="0"/>
    <x v="1"/>
    <x v="1"/>
    <x v="0"/>
    <x v="1"/>
    <x v="1"/>
    <x v="1"/>
    <x v="1"/>
    <x v="1"/>
    <x v="1"/>
    <x v="1"/>
    <x v="1"/>
    <x v="1"/>
    <x v="1"/>
    <x v="1"/>
    <x v="0"/>
    <x v="0"/>
    <x v="1"/>
    <x v="0"/>
    <x v="0"/>
    <x v="1"/>
    <x v="0"/>
    <x v="1"/>
    <s v="Golgate"/>
    <s v="Selalu / Always"/>
    <s v="Tidak menggunakan flos gigi / Not using dental floss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0"/>
    <s v="Perempuan / Female"/>
    <x v="0"/>
    <n v="10"/>
    <n v="48"/>
    <m/>
    <x v="0"/>
    <x v="0"/>
  </r>
  <r>
    <d v="2024-10-04T12:27:28"/>
    <s v="ainianuar@gmail.com"/>
    <s v="080518080942"/>
    <n v="100"/>
    <n v="0.7"/>
    <s v="Perempuan / Female"/>
    <s v="Malay"/>
    <s v="Smk pengkalan"/>
    <s v="Ya / Yes"/>
    <x v="0"/>
    <x v="0"/>
    <x v="0"/>
    <x v="2"/>
    <x v="0"/>
    <x v="0"/>
    <x v="0"/>
    <x v="0"/>
    <x v="0"/>
    <x v="0"/>
    <x v="1"/>
    <x v="1"/>
    <x v="1"/>
    <x v="1"/>
    <x v="0"/>
    <x v="0"/>
    <x v="1"/>
    <x v="0"/>
    <x v="0"/>
    <x v="1"/>
    <x v="1"/>
    <x v="1"/>
    <x v="1"/>
    <x v="3"/>
    <x v="1"/>
    <x v="0"/>
    <x v="1"/>
    <x v="0"/>
    <x v="0"/>
    <x v="0"/>
    <x v="1"/>
    <x v="1"/>
    <x v="0"/>
    <x v="1"/>
    <x v="2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Tidak / No"/>
    <s v="Kadang-kadang / Bila Perlu / Sometimes/When necessary"/>
    <s v="Tidak / No"/>
    <s v="Tidak"/>
    <s v="Tidak / No"/>
    <m/>
    <x v="0"/>
    <s v="Perempuan / Female"/>
    <x v="0"/>
    <n v="11"/>
    <n v="51"/>
    <m/>
    <x v="0"/>
    <x v="0"/>
  </r>
  <r>
    <d v="2024-10-04T12:28:09"/>
    <s v="nurirnabila@gmail.com"/>
    <s v="080229080460"/>
    <n v="28.57"/>
    <n v="0.79"/>
    <s v="Perempuan / Female"/>
    <s v="Malay"/>
    <s v="SEKOLAH MENENGAH KEBANGSAAN PENGKALAN"/>
    <s v="Ya / Yes"/>
    <x v="0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x v="1"/>
    <x v="2"/>
    <x v="0"/>
    <s v="Pepsoden"/>
    <s v="Selalu / Always"/>
    <s v="Tidak menggunakan flos gigi / Not using dental floss"/>
    <s v="Kadang-kadang/Bila perlu / Sometimes/When necessary"/>
    <s v="Tidak / No"/>
    <s v="Tidak / No"/>
    <s v="Tidak / No"/>
    <s v="Tidak / No"/>
    <s v="Tidak / No"/>
    <s v="Tidak / No"/>
    <s v="Tidak / No"/>
    <n v="0"/>
    <s v="Tidak / No"/>
    <m/>
    <x v="0"/>
    <s v="Perempuan / Female"/>
    <x v="0"/>
    <n v="14"/>
    <n v="64"/>
    <m/>
    <x v="0"/>
    <x v="0"/>
  </r>
  <r>
    <d v="2024-10-04T12:28:10"/>
    <s v="islamishraf315@gmail.com"/>
    <s v="080610080507"/>
    <n v="100"/>
    <n v="0.88"/>
    <s v="Lelaki / Male"/>
    <s v="Malay"/>
    <s v="Smk pengkalan"/>
    <s v="Ya / Yes"/>
    <x v="0"/>
    <x v="0"/>
    <x v="0"/>
    <x v="2"/>
    <x v="1"/>
    <x v="1"/>
    <x v="0"/>
    <x v="0"/>
    <x v="0"/>
    <x v="0"/>
    <x v="0"/>
    <x v="0"/>
    <x v="1"/>
    <x v="1"/>
    <x v="0"/>
    <x v="0"/>
    <x v="1"/>
    <x v="1"/>
    <x v="1"/>
    <x v="1"/>
    <x v="1"/>
    <x v="1"/>
    <x v="1"/>
    <x v="1"/>
    <x v="2"/>
    <x v="1"/>
    <x v="0"/>
    <x v="0"/>
    <x v="0"/>
    <x v="1"/>
    <x v="0"/>
    <x v="0"/>
    <x v="0"/>
    <x v="0"/>
    <x v="0"/>
    <s v="Safi"/>
    <s v="Kadang-kadang/bila perlu / Sometimes / When necessary"/>
    <s v="Kadang-kadang/bila perlu / Sometimes/when in need"/>
    <s v="1 kali / Once"/>
    <s v="Ya / Yes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Tidak / No"/>
    <m/>
    <s v="Tidak / No"/>
    <m/>
    <x v="0"/>
    <s v="Lelaki / Male"/>
    <x v="0"/>
    <n v="11"/>
    <n v="48"/>
    <m/>
    <x v="0"/>
    <x v="0"/>
  </r>
  <r>
    <d v="2024-10-04T12:31:16"/>
    <s v="meorhazim02@gmail.com"/>
    <s v="080823080527"/>
    <n v="100"/>
    <n v="0.5"/>
    <s v="Lelaki / Male"/>
    <s v="Malay"/>
    <s v="Smk pengkalan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0"/>
    <x v="1"/>
    <x v="0"/>
    <x v="0"/>
    <x v="1"/>
    <x v="0"/>
    <x v="0"/>
    <x v="1"/>
    <x v="2"/>
    <x v="0"/>
    <s v="Colgate"/>
    <s v="Selalu / Always"/>
    <s v="Kadang-kadang/bila perlu / Sometimes/when in need"/>
    <s v="Kadang-kadang/Bila perlu / Sometimes/When necessary"/>
    <s v="Ya / Yes"/>
    <s v="Ya / Yes"/>
    <s v="Ya / Yes"/>
    <s v="Kadang-kadang / Bila Perlu / Sometimes/When necessary"/>
    <s v="Ya / Yes"/>
    <s v="Kadang-kadang / Bila Perlu / Sometimes/When necessary"/>
    <s v="Tidak / No"/>
    <s v="Tidak"/>
    <s v="Tidak / No"/>
    <m/>
    <x v="0"/>
    <s v="Lelaki / Male"/>
    <x v="0"/>
    <n v="15"/>
    <n v="47"/>
    <m/>
    <x v="0"/>
    <x v="0"/>
  </r>
  <r>
    <d v="2024-10-04T12:32:05"/>
    <s v="etonihboss@gmail.com"/>
    <s v="080823080463"/>
    <n v="100"/>
    <n v="0.54"/>
    <s v="Lelaki / Male"/>
    <s v="Malay"/>
    <s v="Smk pengkalan"/>
    <s v="Ya / Yes"/>
    <x v="0"/>
    <x v="2"/>
    <x v="0"/>
    <x v="0"/>
    <x v="0"/>
    <x v="0"/>
    <x v="2"/>
    <x v="2"/>
    <x v="2"/>
    <x v="0"/>
    <x v="0"/>
    <x v="0"/>
    <x v="0"/>
    <x v="2"/>
    <x v="2"/>
    <x v="0"/>
    <x v="1"/>
    <x v="1"/>
    <x v="1"/>
    <x v="2"/>
    <x v="2"/>
    <x v="1"/>
    <x v="2"/>
    <x v="1"/>
    <x v="2"/>
    <x v="1"/>
    <x v="1"/>
    <x v="0"/>
    <x v="0"/>
    <x v="1"/>
    <x v="2"/>
    <x v="2"/>
    <x v="1"/>
    <x v="2"/>
    <x v="0"/>
    <s v="Safi"/>
    <s v="Selalu / Always"/>
    <s v="Kadang-kadang/bila perlu / Sometimes/when in need"/>
    <s v="2 kali / Twice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Lelaki / Male"/>
    <x v="0"/>
    <n v="9"/>
    <n v="42"/>
    <m/>
    <x v="0"/>
    <x v="0"/>
  </r>
  <r>
    <d v="2024-10-04T12:32:32"/>
    <s v="m-9421367@moe-dl.edu.my"/>
    <s v="080404080426"/>
    <n v="0"/>
    <n v="0.5"/>
    <s v="Perempuan / Female"/>
    <s v="Malay"/>
    <s v="Smk pengkalan"/>
    <s v="Ya / Yes"/>
    <x v="0"/>
    <x v="0"/>
    <x v="0"/>
    <x v="0"/>
    <x v="2"/>
    <x v="2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3"/>
    <x v="0"/>
    <x v="1"/>
    <x v="1"/>
    <x v="0"/>
    <x v="0"/>
    <x v="1"/>
    <x v="1"/>
    <x v="2"/>
    <x v="2"/>
    <s v="Colgate"/>
    <s v="Selalu / Always"/>
    <s v="2 kali / Twice"/>
    <s v="Tidak minum minuman berkarbonat / Do not take carbonated drinks"/>
    <s v="Tidak / No"/>
    <s v="Tidak / No"/>
    <s v="Tidak / No"/>
    <s v="Ya / Yes"/>
    <s v="Kadang-kadang / Bila Perlu / Sometimes/When necessary"/>
    <s v="Tidak / No"/>
    <s v="Tidak / No"/>
    <m/>
    <s v="Tidak / No"/>
    <m/>
    <x v="0"/>
    <s v="Perempuan / Female"/>
    <x v="0"/>
    <n v="11"/>
    <n v="62"/>
    <m/>
    <x v="0"/>
    <x v="0"/>
  </r>
  <r>
    <d v="2024-10-04T12:33:45"/>
    <s v="luqmanalhakimmohdfuad@gmail.com"/>
    <s v="080326080147"/>
    <n v="100"/>
    <n v="1"/>
    <s v="Lelaki / Male"/>
    <s v="Malay"/>
    <s v="Smk pengkalan"/>
    <s v="Ya / Yes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1"/>
    <x v="0"/>
    <x v="1"/>
    <x v="0"/>
    <x v="1"/>
    <x v="1"/>
    <x v="0"/>
    <x v="0"/>
    <x v="0"/>
    <s v="Colgate"/>
    <s v="Selalu / Always"/>
    <s v="1 kali / Once"/>
    <s v="Tidak minum minuman berkarbonat / Do not take carbonated drinks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s v="Tidak / No"/>
    <m/>
    <s v="Tidak / No"/>
    <m/>
    <x v="0"/>
    <s v="Lelaki / Male"/>
    <x v="0"/>
    <n v="15"/>
    <n v="61"/>
    <m/>
    <x v="0"/>
    <x v="0"/>
  </r>
  <r>
    <d v="2024-10-04T12:36:15"/>
    <s v="abdullah69azam@gmail.com"/>
    <s v="080823081191"/>
    <n v="100"/>
    <n v="0.33"/>
    <s v="Lelaki / Male"/>
    <s v="Malay"/>
    <s v="Smk pengkalan"/>
    <s v="Ya / Yes"/>
    <x v="0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x v="3"/>
    <x v="1"/>
    <x v="1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Ya / Yes"/>
    <s v="Ya / Yes"/>
    <s v="Tidak / No"/>
    <m/>
    <s v="Tidak / No"/>
    <m/>
    <x v="0"/>
    <s v="Lelaki / Male"/>
    <x v="0"/>
    <n v="14"/>
    <n v="64"/>
    <m/>
    <x v="0"/>
    <x v="0"/>
  </r>
  <r>
    <d v="2024-10-04T12:39:15"/>
    <s v="naina22508@gmail.com"/>
    <s v="080522080830"/>
    <n v="100"/>
    <n v="0.33"/>
    <s v="Perempuan / Female"/>
    <s v="Malay"/>
    <s v="Smk pengkalan"/>
    <s v="Ya / Yes"/>
    <x v="1"/>
    <x v="1"/>
    <x v="2"/>
    <x v="2"/>
    <x v="1"/>
    <x v="0"/>
    <x v="1"/>
    <x v="0"/>
    <x v="0"/>
    <x v="0"/>
    <x v="0"/>
    <x v="0"/>
    <x v="1"/>
    <x v="0"/>
    <x v="0"/>
    <x v="1"/>
    <x v="1"/>
    <x v="1"/>
    <x v="2"/>
    <x v="0"/>
    <x v="0"/>
    <x v="1"/>
    <x v="1"/>
    <x v="1"/>
    <x v="1"/>
    <x v="0"/>
    <x v="1"/>
    <x v="0"/>
    <x v="2"/>
    <x v="1"/>
    <x v="0"/>
    <x v="0"/>
    <x v="0"/>
    <x v="0"/>
    <x v="2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Perempuan / Female"/>
    <x v="0"/>
    <n v="8"/>
    <n v="47"/>
    <m/>
    <x v="0"/>
    <x v="0"/>
  </r>
  <r>
    <d v="2024-10-04T12:39:32"/>
    <s v="thaqifhmd@gmail.com"/>
    <s v="080115080059"/>
    <n v="41.96"/>
    <n v="0.83"/>
    <s v="Lelaki / Male"/>
    <s v="Malay"/>
    <s v="Smk pengkalan"/>
    <s v="Ya / Yes"/>
    <x v="2"/>
    <x v="0"/>
    <x v="0"/>
    <x v="2"/>
    <x v="1"/>
    <x v="0"/>
    <x v="1"/>
    <x v="1"/>
    <x v="1"/>
    <x v="1"/>
    <x v="0"/>
    <x v="1"/>
    <x v="1"/>
    <x v="1"/>
    <x v="1"/>
    <x v="0"/>
    <x v="1"/>
    <x v="1"/>
    <x v="1"/>
    <x v="1"/>
    <x v="1"/>
    <x v="1"/>
    <x v="2"/>
    <x v="1"/>
    <x v="1"/>
    <x v="1"/>
    <x v="1"/>
    <x v="0"/>
    <x v="0"/>
    <x v="1"/>
    <x v="0"/>
    <x v="0"/>
    <x v="3"/>
    <x v="1"/>
    <x v="2"/>
    <s v="Colgate…"/>
    <s v="Selalu / Always"/>
    <s v="Kadang-kadang/bila perlu / Sometimes/when in need"/>
    <s v="Kadang-kadang/Bila perlu / Sometimes/When necessary"/>
    <s v="Ya / Yes"/>
    <s v="Ya / Yes"/>
    <s v="Ya / Yes"/>
    <s v="Ya / Yes"/>
    <s v="Ya / Yes"/>
    <s v="Tidak / No"/>
    <s v="Tidak / No"/>
    <m/>
    <s v="Tidak / No"/>
    <m/>
    <x v="0"/>
    <s v="Lelaki / Male"/>
    <x v="0"/>
    <n v="5"/>
    <n v="47"/>
    <m/>
    <x v="0"/>
    <x v="0"/>
  </r>
  <r>
    <d v="2024-10-04T12:41:07"/>
    <s v="fatrisha@gmail.com"/>
    <s v="080521080222"/>
    <n v="100"/>
    <n v="0.04"/>
    <s v="Perempuan / Female"/>
    <s v="Malay"/>
    <s v="Smk pengkalan"/>
    <s v="Ya / Yes"/>
    <x v="0"/>
    <x v="1"/>
    <x v="0"/>
    <x v="2"/>
    <x v="0"/>
    <x v="1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0"/>
    <x v="0"/>
    <x v="0"/>
    <x v="1"/>
    <x v="0"/>
    <x v="0"/>
    <x v="0"/>
    <x v="0"/>
    <x v="2"/>
    <s v="Colgate"/>
    <s v="Kadang-kadang/bila perlu / Sometimes / When necessary"/>
    <s v="1 kali / Once"/>
    <s v="Tidak minum minuman berkarbonat / Do not take carbonated drinks"/>
    <s v="Tidak / No"/>
    <s v="Ya / Yes"/>
    <s v="Ya / Yes"/>
    <s v="Ya / Yes"/>
    <s v="Tidak / No"/>
    <s v="Tidak / No"/>
    <s v="Tidak / No"/>
    <m/>
    <s v="Tidak / No"/>
    <m/>
    <x v="0"/>
    <s v="Perempuan / Female"/>
    <x v="0"/>
    <n v="13"/>
    <n v="49"/>
    <m/>
    <x v="0"/>
    <x v="0"/>
  </r>
  <r>
    <d v="2024-10-04T12:41:13"/>
    <s v="Anicun2057@g.mail"/>
    <s v="080109080896"/>
    <n v="100"/>
    <n v="0.57999999999999996"/>
    <s v="Perempuan / Female"/>
    <s v="Malay"/>
    <s v="Smk pengkalan"/>
    <s v="Ya / Yes"/>
    <x v="0"/>
    <x v="0"/>
    <x v="1"/>
    <x v="1"/>
    <x v="0"/>
    <x v="0"/>
    <x v="1"/>
    <x v="0"/>
    <x v="0"/>
    <x v="0"/>
    <x v="0"/>
    <x v="0"/>
    <x v="0"/>
    <x v="0"/>
    <x v="0"/>
    <x v="0"/>
    <x v="2"/>
    <x v="2"/>
    <x v="3"/>
    <x v="1"/>
    <x v="1"/>
    <x v="1"/>
    <x v="1"/>
    <x v="2"/>
    <x v="1"/>
    <x v="0"/>
    <x v="0"/>
    <x v="1"/>
    <x v="1"/>
    <x v="1"/>
    <x v="0"/>
    <x v="0"/>
    <x v="0"/>
    <x v="0"/>
    <x v="2"/>
    <s v="Safi"/>
    <s v="Selalu / Always"/>
    <s v="Tidak menggunakan flos gigi / Not using dental floss"/>
    <s v="Kadang-kadang/Bila perlu / Sometimes/When necessary"/>
    <s v="Kadang-kadang / Bila Perlu / Sometimes/When necessary"/>
    <s v="Tidak / No"/>
    <s v="Tidak / No"/>
    <s v="Ya / Yes"/>
    <s v="Kadang-kadang / Bila Perlu / Sometimes/When necessary"/>
    <s v="Kadang-kadang / Bila Perlu / Sometimes/When necessary"/>
    <s v="Tidak / No"/>
    <m/>
    <s v="Tidak / No"/>
    <m/>
    <x v="0"/>
    <s v="Perempuan / Female"/>
    <x v="0"/>
    <n v="14"/>
    <n v="43"/>
    <m/>
    <x v="0"/>
    <x v="0"/>
  </r>
  <r>
    <d v="2024-10-04T12:42:47"/>
    <s v="nura30253@gmail.com"/>
    <s v="080603080074"/>
    <n v="100"/>
    <n v="0.17"/>
    <s v="Perempuan / Female"/>
    <s v="Malay"/>
    <s v="Smk pengkalan"/>
    <s v="Ya / Yes"/>
    <x v="0"/>
    <x v="0"/>
    <x v="0"/>
    <x v="2"/>
    <x v="0"/>
    <x v="2"/>
    <x v="0"/>
    <x v="0"/>
    <x v="2"/>
    <x v="0"/>
    <x v="0"/>
    <x v="0"/>
    <x v="2"/>
    <x v="0"/>
    <x v="0"/>
    <x v="0"/>
    <x v="2"/>
    <x v="2"/>
    <x v="3"/>
    <x v="3"/>
    <x v="3"/>
    <x v="3"/>
    <x v="3"/>
    <x v="2"/>
    <x v="2"/>
    <x v="3"/>
    <x v="2"/>
    <x v="0"/>
    <x v="3"/>
    <x v="2"/>
    <x v="3"/>
    <x v="3"/>
    <x v="0"/>
    <x v="1"/>
    <x v="1"/>
    <s v="Colgate"/>
    <s v="Selalu / Always"/>
    <s v="Kadang-kadang/bila perlu / Sometimes/when in need"/>
    <s v="1 kali / Once"/>
    <s v="Ya / Yes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Perempuan / Female"/>
    <x v="0"/>
    <n v="12"/>
    <n v="34"/>
    <m/>
    <x v="0"/>
    <x v="0"/>
  </r>
  <r>
    <d v="2024-10-04T12:46:20"/>
    <s v="huhuhaha120@gmail.com"/>
    <s v="081101011727"/>
    <n v="28.57"/>
    <n v="0.33"/>
    <s v="Lelaki / Male"/>
    <s v="Indian"/>
    <s v="Smk pengkalan"/>
    <s v="Ya / Yes"/>
    <x v="2"/>
    <x v="2"/>
    <x v="1"/>
    <x v="2"/>
    <x v="0"/>
    <x v="0"/>
    <x v="1"/>
    <x v="0"/>
    <x v="0"/>
    <x v="0"/>
    <x v="2"/>
    <x v="0"/>
    <x v="0"/>
    <x v="0"/>
    <x v="0"/>
    <x v="0"/>
    <x v="0"/>
    <x v="0"/>
    <x v="0"/>
    <x v="0"/>
    <x v="0"/>
    <x v="1"/>
    <x v="0"/>
    <x v="0"/>
    <x v="1"/>
    <x v="2"/>
    <x v="0"/>
    <x v="0"/>
    <x v="1"/>
    <x v="0"/>
    <x v="0"/>
    <x v="0"/>
    <x v="0"/>
    <x v="0"/>
    <x v="0"/>
    <s v="Colgate"/>
    <s v="Selalu / Always"/>
    <s v="Kadang-kadang/bila perlu / Sometimes/when in need"/>
    <s v="1 kali / Once"/>
    <s v="Tidak / No"/>
    <s v="Tidak / No"/>
    <s v="Ya / Yes"/>
    <s v="Tidak / No"/>
    <s v="Ya / Yes"/>
    <s v="Tidak / No"/>
    <s v="Tidak / No"/>
    <m/>
    <s v="Tidak / No"/>
    <m/>
    <x v="0"/>
    <s v="Lelaki / Male"/>
    <x v="0"/>
    <n v="10"/>
    <n v="56"/>
    <m/>
    <x v="0"/>
    <x v="0"/>
  </r>
  <r>
    <d v="2024-10-04T12:49:17"/>
    <s v="Ayunorayu7@gmail.com"/>
    <s v="CA30312"/>
    <n v="53.57"/>
    <n v="0.33"/>
    <s v="Perempuan / Female"/>
    <s v="Bajau"/>
    <s v="Smk pengkalan"/>
    <s v="Ya / Yes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1"/>
    <x v="1"/>
    <x v="1"/>
    <x v="1"/>
    <x v="1"/>
    <x v="0"/>
    <x v="1"/>
    <x v="1"/>
    <x v="1"/>
    <x v="0"/>
    <x v="0"/>
    <x v="1"/>
    <x v="0"/>
    <x v="0"/>
    <x v="1"/>
    <x v="4"/>
    <x v="0"/>
    <s v="Colgate"/>
    <s v="Selalu / Always"/>
    <s v="Kadang-kadang/bila perlu / Sometimes/when in need"/>
    <s v="1 kali / Once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0"/>
    <s v="Perempuan / Female"/>
    <x v="0"/>
    <n v="14"/>
    <n v="50"/>
    <m/>
    <x v="0"/>
    <x v="0"/>
  </r>
  <r>
    <d v="2024-10-07T08:44:54"/>
    <s v="ezarilhairie09@gmail.com"/>
    <s v="090109080641"/>
    <n v="28.57"/>
    <n v="0.17"/>
    <s v="Lelaki / Male"/>
    <s v="Malay"/>
    <s v="SMK KG PASIR PUTEH"/>
    <s v="Ya / Yes"/>
    <x v="0"/>
    <x v="0"/>
    <x v="0"/>
    <x v="0"/>
    <x v="1"/>
    <x v="1"/>
    <x v="0"/>
    <x v="1"/>
    <x v="0"/>
    <x v="0"/>
    <x v="0"/>
    <x v="1"/>
    <x v="0"/>
    <x v="1"/>
    <x v="0"/>
    <x v="1"/>
    <x v="1"/>
    <x v="0"/>
    <x v="1"/>
    <x v="1"/>
    <x v="0"/>
    <x v="0"/>
    <x v="1"/>
    <x v="1"/>
    <x v="0"/>
    <x v="0"/>
    <x v="1"/>
    <x v="1"/>
    <x v="0"/>
    <x v="0"/>
    <x v="0"/>
    <x v="0"/>
    <x v="0"/>
    <x v="0"/>
    <x v="0"/>
    <s v="darlie"/>
    <s v="Kadang-kadang/bila perlu / Sometimes / When necessary"/>
    <s v="2 kali / Twice"/>
    <s v="2 kali / Twice"/>
    <s v="Tidak / No"/>
    <s v="Ya / Yes"/>
    <s v="Ya / Yes"/>
    <s v="Kadang-kadang / Bila Perlu / Sometimes/When necessary"/>
    <s v="Ya / Yes"/>
    <s v="Kadang-kadang / Bila Perlu / Sometimes/When necessary"/>
    <s v="Tidak / No"/>
    <m/>
    <s v="Tidak / No"/>
    <m/>
    <x v="1"/>
    <s v="Lelaki / Male"/>
    <x v="0"/>
    <n v="9"/>
    <n v="53"/>
    <m/>
    <x v="0"/>
    <x v="1"/>
  </r>
  <r>
    <d v="2024-10-07T08:44:54"/>
    <s v="mdazwafarhan@gmail.com"/>
    <s v="090509080843"/>
    <n v="29.46"/>
    <n v="0.5"/>
    <s v="Lelaki / Male"/>
    <s v="Malay"/>
    <s v="SMK KG PASIR PUTEH"/>
    <s v="Ya / Yes"/>
    <x v="0"/>
    <x v="0"/>
    <x v="0"/>
    <x v="2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1"/>
    <x v="1"/>
    <x v="0"/>
    <x v="1"/>
    <x v="0"/>
    <x v="1"/>
    <x v="1"/>
    <x v="0"/>
    <x v="0"/>
    <x v="1"/>
    <x v="1"/>
    <x v="2"/>
    <x v="2"/>
    <s v="darli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Ya / Yes"/>
    <s v="Kadang-kadang / Bila Perlu / Sometimes/When necessary"/>
    <s v="Tidak / No"/>
    <m/>
    <s v="Tidak / No"/>
    <m/>
    <x v="1"/>
    <s v="Lelaki / Male"/>
    <x v="0"/>
    <n v="14"/>
    <n v="59"/>
    <m/>
    <x v="0"/>
    <x v="1"/>
  </r>
  <r>
    <d v="2024-10-07T08:46:40"/>
    <s v="adamaizi209@gmail.com"/>
    <s v="090811080115"/>
    <n v="37.5"/>
    <n v="0.17"/>
    <s v="Lelaki / Male"/>
    <s v="Malay"/>
    <s v="SMK KAMPUNG PASIR PUTEH"/>
    <s v="Ya / Yes"/>
    <x v="0"/>
    <x v="1"/>
    <x v="0"/>
    <x v="2"/>
    <x v="0"/>
    <x v="0"/>
    <x v="1"/>
    <x v="0"/>
    <x v="0"/>
    <x v="0"/>
    <x v="0"/>
    <x v="0"/>
    <x v="0"/>
    <x v="0"/>
    <x v="0"/>
    <x v="0"/>
    <x v="1"/>
    <x v="1"/>
    <x v="0"/>
    <x v="1"/>
    <x v="1"/>
    <x v="0"/>
    <x v="1"/>
    <x v="0"/>
    <x v="1"/>
    <x v="3"/>
    <x v="1"/>
    <x v="2"/>
    <x v="0"/>
    <x v="3"/>
    <x v="0"/>
    <x v="1"/>
    <x v="1"/>
    <x v="4"/>
    <x v="2"/>
    <s v="darlie"/>
    <s v="Kadang-kadang/bila perlu / Sometimes / When necessary"/>
    <s v="1 kali / Once"/>
    <s v="Kadang-kadang/Bila perlu / Sometimes/When necessary"/>
    <s v="Kadang-kadang / Bila Perlu / Sometimes/When necessary"/>
    <s v="Tidak / No"/>
    <s v="Tidak / No"/>
    <s v="Ya / Yes"/>
    <s v="Kadang-kadang / Bila Perlu / Sometimes/When necessary"/>
    <s v="Tidak / No"/>
    <s v="Tidak / No"/>
    <m/>
    <s v="Tidak / No"/>
    <m/>
    <x v="1"/>
    <s v="Lelaki / Male"/>
    <x v="0"/>
    <n v="13"/>
    <n v="51"/>
    <m/>
    <x v="0"/>
    <x v="1"/>
  </r>
  <r>
    <d v="2024-10-07T08:52:02"/>
    <s v="m-10387723@moe-dl.edu.my"/>
    <s v="090426080039"/>
    <n v="44.64"/>
    <n v="0.25"/>
    <s v="Lelaki / Male"/>
    <s v="Malay"/>
    <s v="SMK KG PASIR PUTEH"/>
    <s v="Ya / Yes"/>
    <x v="0"/>
    <x v="2"/>
    <x v="0"/>
    <x v="1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"/>
    <x v="3"/>
    <x v="0"/>
    <x v="0"/>
    <x v="1"/>
    <x v="0"/>
    <x v="0"/>
    <x v="0"/>
    <x v="4"/>
    <x v="5"/>
    <x v="0"/>
    <s v="Colgate"/>
    <s v="Kadang-kadang/bila perlu / Sometimes / When necessary"/>
    <s v="Tidak menggunakan flos gigi / Not using dental floss"/>
    <s v="Kadang-kadang/Bila perlu / Sometimes/When necessary"/>
    <s v="Tidak / No"/>
    <s v="Tidak / No"/>
    <s v="Tidak / No"/>
    <s v="Ya / Yes"/>
    <s v="Kadang-kadang / Bila Perlu / Sometimes/When necessary"/>
    <s v="Ya / Yes"/>
    <s v="Tidak / No"/>
    <m/>
    <s v="Tidak / No"/>
    <m/>
    <x v="1"/>
    <s v="Lelaki / Male"/>
    <x v="0"/>
    <n v="13"/>
    <n v="59"/>
    <m/>
    <x v="0"/>
    <x v="1"/>
  </r>
  <r>
    <d v="2024-10-07T08:53:04"/>
    <s v="aqmaruliqhwanas29@gmail.com"/>
    <s v="090710080677"/>
    <n v="54.46"/>
    <n v="0.71"/>
    <s v="Lelaki / Male"/>
    <s v="Malay"/>
    <s v="SMK KAMOUNG PASIR PUTEH"/>
    <s v="Ya / Yes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3"/>
    <x v="0"/>
    <x v="1"/>
    <x v="1"/>
    <x v="0"/>
    <x v="0"/>
    <x v="0"/>
    <x v="3"/>
    <x v="1"/>
    <x v="0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s v="Tidak / No"/>
    <s v="Tidak / No"/>
    <m/>
    <s v="Tidak / No"/>
    <m/>
    <x v="1"/>
    <s v="Lelaki / Male"/>
    <x v="0"/>
    <n v="16"/>
    <n v="60"/>
    <m/>
    <x v="0"/>
    <x v="1"/>
  </r>
  <r>
    <d v="2024-10-07T08:53:31"/>
    <s v="izzatiamri151@gmail.com"/>
    <s v="090115080816"/>
    <n v="100"/>
    <n v="0.57999999999999996"/>
    <s v="Perempuan / Female"/>
    <s v="Malay"/>
    <s v="SMK KG PASIR PUTEH"/>
    <s v="Ya / Yes"/>
    <x v="1"/>
    <x v="0"/>
    <x v="0"/>
    <x v="0"/>
    <x v="0"/>
    <x v="0"/>
    <x v="0"/>
    <x v="0"/>
    <x v="0"/>
    <x v="0"/>
    <x v="0"/>
    <x v="1"/>
    <x v="0"/>
    <x v="0"/>
    <x v="0"/>
    <x v="0"/>
    <x v="1"/>
    <x v="1"/>
    <x v="1"/>
    <x v="1"/>
    <x v="2"/>
    <x v="1"/>
    <x v="1"/>
    <x v="0"/>
    <x v="0"/>
    <x v="3"/>
    <x v="1"/>
    <x v="1"/>
    <x v="0"/>
    <x v="0"/>
    <x v="2"/>
    <x v="2"/>
    <x v="1"/>
    <x v="2"/>
    <x v="1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Tidak / No"/>
    <s v="Kadang-kadang / Bila Perlu / Sometimes/When necessary"/>
    <s v="Tidak / No"/>
    <s v="Tidak / No"/>
    <s v="Tidak / No"/>
    <m/>
    <s v="Tidak / No"/>
    <s v="1-8 hari sebulan / 1-8 days a month"/>
    <x v="1"/>
    <s v="Perempuan / Female"/>
    <x v="0"/>
    <n v="13"/>
    <n v="50"/>
    <m/>
    <x v="0"/>
    <x v="1"/>
  </r>
  <r>
    <d v="2024-10-07T08:53:46"/>
    <s v="qystinazarra@gmail.com"/>
    <s v="091201080518"/>
    <n v="100"/>
    <n v="0.96"/>
    <s v="Perempuan / Female"/>
    <s v="Malay"/>
    <s v="SMK KG PASIR PUTEH"/>
    <s v="Ya / Yes"/>
    <x v="0"/>
    <x v="0"/>
    <x v="0"/>
    <x v="2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0"/>
    <x v="1"/>
    <x v="1"/>
    <x v="1"/>
    <x v="2"/>
    <x v="1"/>
    <s v="darlie"/>
    <s v="Selalu / Always"/>
    <s v="Kadang-kadang/bila perlu / Sometimes/when in need"/>
    <s v="Kadang-kadang/Bila perlu / Sometimes/When necessary"/>
    <s v="Tidak / No"/>
    <s v="Ya / Yes"/>
    <s v="Ya / Yes"/>
    <s v="Ya / Yes"/>
    <s v="Ya / Yes"/>
    <s v="Ya / Yes"/>
    <s v="Tidak / No"/>
    <m/>
    <s v="Tidak / No"/>
    <m/>
    <x v="1"/>
    <s v="Perempuan / Female"/>
    <x v="0"/>
    <n v="13"/>
    <n v="59"/>
    <m/>
    <x v="0"/>
    <x v="1"/>
  </r>
  <r>
    <d v="2024-10-07T08:59:27"/>
    <s v="Iskandar@gmail.com"/>
    <s v="090715-08-0625"/>
    <n v="86.72"/>
    <n v="0.79"/>
    <s v="Lelaki / Male"/>
    <s v="Malay"/>
    <s v="SMK Kampong Pasir Puteh"/>
    <s v="Ya / Yes"/>
    <x v="0"/>
    <x v="0"/>
    <x v="0"/>
    <x v="2"/>
    <x v="0"/>
    <x v="0"/>
    <x v="0"/>
    <x v="0"/>
    <x v="0"/>
    <x v="0"/>
    <x v="0"/>
    <x v="2"/>
    <x v="1"/>
    <x v="0"/>
    <x v="0"/>
    <x v="2"/>
    <x v="0"/>
    <x v="0"/>
    <x v="0"/>
    <x v="0"/>
    <x v="0"/>
    <x v="0"/>
    <x v="0"/>
    <x v="0"/>
    <x v="0"/>
    <x v="1"/>
    <x v="0"/>
    <x v="1"/>
    <x v="1"/>
    <x v="0"/>
    <x v="1"/>
    <x v="1"/>
    <x v="1"/>
    <x v="2"/>
    <x v="1"/>
    <s v="Colgate"/>
    <s v="Jarang / Rarely"/>
    <s v="Kadang-kadang/bila perlu / Sometimes/when in need"/>
    <s v="1 kali / Once"/>
    <s v="Ya / Yes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1"/>
    <s v="Lelaki / Male"/>
    <x v="0"/>
    <n v="12"/>
    <n v="63"/>
    <m/>
    <x v="0"/>
    <x v="1"/>
  </r>
  <r>
    <d v="2024-10-07T09:00:25"/>
    <s v="afnankhadijah09@gmail.com"/>
    <s v="090705080162"/>
    <n v="100"/>
    <n v="0.57999999999999996"/>
    <s v="Perempuan / Female"/>
    <s v="Malay"/>
    <s v="SMK Kampong Pasir Puteh"/>
    <s v="Ya / Yes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3"/>
    <x v="0"/>
    <x v="1"/>
    <x v="1"/>
    <x v="1"/>
    <x v="0"/>
    <x v="0"/>
    <x v="0"/>
    <x v="0"/>
    <x v="0"/>
    <s v="Halagel"/>
    <s v="Kadang-kadang/bila perlu / Sometimes / When necessary"/>
    <s v="Tidak menggunakan flos gigi / Not using dental floss"/>
    <s v="Tidak minum minuman berkarbonat / Do not take carbonated drinks"/>
    <s v="Kadang-kadang / Bila Perlu / Sometimes/When necessary"/>
    <s v="Kadang-kadang / Bila Perlu / Sometimes/When necessary"/>
    <s v="Tidak / No"/>
    <s v="Tidak / No"/>
    <s v="Tidak / No"/>
    <s v="Tidak / No"/>
    <s v="Tidak / No"/>
    <m/>
    <s v="Tidak / No"/>
    <m/>
    <x v="1"/>
    <s v="Perempuan / Female"/>
    <x v="0"/>
    <n v="14"/>
    <n v="60"/>
    <m/>
    <x v="0"/>
    <x v="1"/>
  </r>
  <r>
    <d v="2024-10-07T09:01:25"/>
    <s v="reenqstnaa@gmail.com"/>
    <s v="091124080468"/>
    <n v="47"/>
    <n v="0.25"/>
    <s v="Perempuan / Female"/>
    <s v="Malay"/>
    <s v="SMK KG PASIR PUTEH"/>
    <s v="Ya / Yes"/>
    <x v="1"/>
    <x v="1"/>
    <x v="0"/>
    <x v="2"/>
    <x v="1"/>
    <x v="1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1"/>
    <x v="3"/>
    <x v="0"/>
    <x v="1"/>
    <x v="1"/>
    <x v="0"/>
    <x v="0"/>
    <x v="0"/>
    <x v="1"/>
    <x v="2"/>
    <x v="2"/>
    <s v="Colgate"/>
    <s v="Selalu / Always"/>
    <s v="Lebih dari 2 kali / More than twice"/>
    <s v="Kadang-kadang/Bila perlu / Sometimes/When necessary"/>
    <s v="Kadang-kadang / Bila Perlu / Sometimes/When necessary"/>
    <s v="Tidak / No"/>
    <s v="Ya / Yes"/>
    <s v="Ya / Yes"/>
    <s v="Kadang-kadang / Bila Perlu / Sometimes/When necessary"/>
    <s v="Tidak / No"/>
    <s v="Tidak / No"/>
    <m/>
    <s v="Tidak / No"/>
    <m/>
    <x v="1"/>
    <s v="Perempuan / Female"/>
    <x v="0"/>
    <n v="8"/>
    <n v="61"/>
    <m/>
    <x v="0"/>
    <x v="1"/>
  </r>
  <r>
    <d v="2024-10-07T09:01:58"/>
    <s v="najwazali@gmail.com"/>
    <s v="090120080300"/>
    <n v="100"/>
    <n v="1"/>
    <s v="Perempuan / Female"/>
    <s v="Malay"/>
    <s v="SMK KG PASIR PUTIH"/>
    <s v="Ya / Yes"/>
    <x v="0"/>
    <x v="1"/>
    <x v="2"/>
    <x v="1"/>
    <x v="0"/>
    <x v="1"/>
    <x v="2"/>
    <x v="0"/>
    <x v="0"/>
    <x v="1"/>
    <x v="0"/>
    <x v="1"/>
    <x v="0"/>
    <x v="0"/>
    <x v="0"/>
    <x v="0"/>
    <x v="0"/>
    <x v="0"/>
    <x v="0"/>
    <x v="0"/>
    <x v="0"/>
    <x v="0"/>
    <x v="1"/>
    <x v="1"/>
    <x v="0"/>
    <x v="1"/>
    <x v="0"/>
    <x v="1"/>
    <x v="1"/>
    <x v="1"/>
    <x v="0"/>
    <x v="0"/>
    <x v="0"/>
    <x v="0"/>
    <x v="0"/>
    <s v="Fresh white"/>
    <s v="Selalu / Always"/>
    <s v="Kadang-kadang/bila perlu / Sometimes/when in need"/>
    <s v="Kadang-kadang/Bila perlu / Sometimes/When necessary"/>
    <s v="Tidak / No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x v="1"/>
    <s v="Perempuan / Female"/>
    <x v="0"/>
    <n v="10"/>
    <n v="58"/>
    <m/>
    <x v="0"/>
    <x v="1"/>
  </r>
  <r>
    <d v="2024-10-07T09:05:31"/>
    <s v="aniainsyirah@gmail.com"/>
    <s v="090105020780"/>
    <n v="100"/>
    <n v="0.76"/>
    <s v="Perempuan / Female"/>
    <s v="Malay"/>
    <s v="SMK KG PASIR PUTEH"/>
    <s v="Ya / Yes"/>
    <x v="0"/>
    <x v="1"/>
    <x v="0"/>
    <x v="1"/>
    <x v="0"/>
    <x v="0"/>
    <x v="1"/>
    <x v="0"/>
    <x v="0"/>
    <x v="0"/>
    <x v="0"/>
    <x v="0"/>
    <x v="0"/>
    <x v="1"/>
    <x v="2"/>
    <x v="0"/>
    <x v="0"/>
    <x v="0"/>
    <x v="2"/>
    <x v="0"/>
    <x v="1"/>
    <x v="0"/>
    <x v="0"/>
    <x v="0"/>
    <x v="1"/>
    <x v="1"/>
    <x v="0"/>
    <x v="1"/>
    <x v="1"/>
    <x v="1"/>
    <x v="2"/>
    <x v="2"/>
    <x v="0"/>
    <x v="0"/>
    <x v="0"/>
    <s v="Halagel"/>
    <s v="Kadang-kadang/bila perlu / Sometimes / When necessary"/>
    <s v="Tidak menggunakan flos gigi / Not using dental floss"/>
    <s v="Kadang-kadang/Bila perlu / Sometimes/When necessary"/>
    <s v="Ya / Yes"/>
    <s v="Ya / Yes"/>
    <s v="Ya / Yes"/>
    <s v="Kadang-kadang / Bila Perlu / Sometimes/When necessary"/>
    <s v="Ya / Yes"/>
    <s v="Kadang-kadang / Bila Perlu / Sometimes/When necessary"/>
    <s v="Tidak / No"/>
    <m/>
    <s v="Tidak / No"/>
    <m/>
    <x v="1"/>
    <s v="Perempuan / Female"/>
    <x v="0"/>
    <n v="12"/>
    <n v="54"/>
    <m/>
    <x v="0"/>
    <x v="1"/>
  </r>
  <r>
    <d v="2024-10-07T09:07:54"/>
    <s v="Qasehzahara@gmail.com"/>
    <s v="090404080230"/>
    <n v="41.07"/>
    <n v="0.08"/>
    <s v="Perempuan / Female"/>
    <s v="Malay"/>
    <s v="SMK KG PASIR PUTEH"/>
    <s v="Ya / Yes"/>
    <x v="1"/>
    <x v="1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2"/>
    <x v="1"/>
    <x v="0"/>
    <x v="1"/>
    <x v="1"/>
    <x v="1"/>
    <x v="2"/>
    <x v="1"/>
    <s v="Colgate"/>
    <s v="Selalu / Always"/>
    <s v="Kadang-kadang/bila perlu / Sometimes/when in need"/>
    <s v="Tidak minum minuman berkarbonat / Do not take carbonated drinks"/>
    <s v="Tidak / No"/>
    <s v="Ya / Yes"/>
    <s v="Tidak / No"/>
    <s v="Tidak / No"/>
    <s v="Tidak / No"/>
    <s v="Tidak / No"/>
    <s v="Tidak / No"/>
    <m/>
    <s v="Tidak / No"/>
    <m/>
    <x v="1"/>
    <s v="Perempuan / Female"/>
    <x v="0"/>
    <n v="11"/>
    <n v="62"/>
    <m/>
    <x v="0"/>
    <x v="1"/>
  </r>
  <r>
    <d v="2024-10-07T09:10:16"/>
    <s v="nuralyanafisah4@gmail.com"/>
    <s v="090325081032"/>
    <n v="85.71"/>
    <n v="0.75"/>
    <s v="Perempuan / Female"/>
    <s v="Malay"/>
    <s v="SEKOLAH MENENGAH KAMPONG PASIR PUTEH"/>
    <s v="Ya / Yes"/>
    <x v="0"/>
    <x v="0"/>
    <x v="2"/>
    <x v="2"/>
    <x v="0"/>
    <x v="1"/>
    <x v="0"/>
    <x v="2"/>
    <x v="0"/>
    <x v="0"/>
    <x v="0"/>
    <x v="1"/>
    <x v="0"/>
    <x v="2"/>
    <x v="0"/>
    <x v="0"/>
    <x v="1"/>
    <x v="1"/>
    <x v="1"/>
    <x v="0"/>
    <x v="1"/>
    <x v="1"/>
    <x v="1"/>
    <x v="1"/>
    <x v="1"/>
    <x v="1"/>
    <x v="1"/>
    <x v="0"/>
    <x v="0"/>
    <x v="1"/>
    <x v="1"/>
    <x v="0"/>
    <x v="1"/>
    <x v="2"/>
    <x v="0"/>
    <s v="Fresh white"/>
    <s v="Kadang-kadang/bila perlu / Sometimes / When necessary"/>
    <s v="2 kali / Twice"/>
    <s v="Tidak minum minuman berkarbonat / Do not take carbonated drinks"/>
    <s v="Ya / Yes"/>
    <s v="Kadang-kadang / Bila Perlu / Sometimes/When necessary"/>
    <s v="Ya / Yes"/>
    <s v="Ya / Yes"/>
    <s v="Ya / Yes"/>
    <s v="Ya / Yes"/>
    <s v="Tidak / No"/>
    <m/>
    <s v="Tidak / No"/>
    <m/>
    <x v="1"/>
    <s v="Perempuan / Female"/>
    <x v="0"/>
    <n v="10"/>
    <n v="50"/>
    <m/>
    <x v="0"/>
    <x v="1"/>
  </r>
  <r>
    <d v="2024-10-07T09:12:03"/>
    <s v="nrq4seh@gmail.com"/>
    <s v="090217080526"/>
    <n v="34.82"/>
    <n v="0.08"/>
    <s v="Perempuan / Female"/>
    <s v="Malay"/>
    <s v="SMK Kampong Pasir Puteh"/>
    <s v="Ya / Yes"/>
    <x v="0"/>
    <x v="0"/>
    <x v="0"/>
    <x v="1"/>
    <x v="0"/>
    <x v="2"/>
    <x v="2"/>
    <x v="2"/>
    <x v="0"/>
    <x v="2"/>
    <x v="0"/>
    <x v="0"/>
    <x v="0"/>
    <x v="0"/>
    <x v="0"/>
    <x v="0"/>
    <x v="1"/>
    <x v="0"/>
    <x v="1"/>
    <x v="1"/>
    <x v="1"/>
    <x v="1"/>
    <x v="1"/>
    <x v="0"/>
    <x v="1"/>
    <x v="1"/>
    <x v="1"/>
    <x v="0"/>
    <x v="0"/>
    <x v="1"/>
    <x v="2"/>
    <x v="2"/>
    <x v="1"/>
    <x v="2"/>
    <x v="0"/>
    <s v="Mukmin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x v="1"/>
    <s v="Perempuan / Female"/>
    <x v="0"/>
    <n v="12"/>
    <n v="48"/>
    <m/>
    <x v="0"/>
    <x v="1"/>
  </r>
  <r>
    <d v="2024-10-07T09:12:04"/>
    <s v="hazwani.sulaiha@gmail.com"/>
    <s v="091012080228"/>
    <n v="41.96"/>
    <n v="0.28999999999999998"/>
    <s v="Perempuan / Female"/>
    <s v="Malay"/>
    <s v="SMK Kampung Pasir Puteh "/>
    <s v="Ya / Yes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1"/>
    <x v="2"/>
    <x v="0"/>
    <x v="1"/>
    <x v="1"/>
    <x v="0"/>
    <x v="1"/>
    <x v="1"/>
    <x v="0"/>
    <x v="0"/>
    <x v="2"/>
    <s v="Colgate"/>
    <s v="Kadang-kadang/bila perlu / Sometimes / When necessary"/>
    <s v="Kadang-kadang/bila perlu / Sometimes/when in need"/>
    <s v="Kadang-kadang/Bila perlu / Sometimes/When necessary"/>
    <s v="Ya / Yes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x v="1"/>
    <s v="Perempuan / Female"/>
    <x v="0"/>
    <n v="14"/>
    <n v="58"/>
    <m/>
    <x v="0"/>
    <x v="1"/>
  </r>
  <r>
    <d v="2024-10-07T09:15:08"/>
    <s v="azyyatisyahirah@gmail.com"/>
    <s v="090328080318"/>
    <n v="53.57"/>
    <n v="0.33"/>
    <s v="Perempuan / Female"/>
    <s v="Malay"/>
    <s v="SMK Kampong Pasir Puteh"/>
    <s v="Ya / Yes"/>
    <x v="0"/>
    <x v="1"/>
    <x v="0"/>
    <x v="2"/>
    <x v="0"/>
    <x v="0"/>
    <x v="2"/>
    <x v="0"/>
    <x v="0"/>
    <x v="1"/>
    <x v="0"/>
    <x v="0"/>
    <x v="0"/>
    <x v="0"/>
    <x v="0"/>
    <x v="0"/>
    <x v="0"/>
    <x v="0"/>
    <x v="1"/>
    <x v="0"/>
    <x v="1"/>
    <x v="1"/>
    <x v="1"/>
    <x v="0"/>
    <x v="1"/>
    <x v="1"/>
    <x v="0"/>
    <x v="1"/>
    <x v="0"/>
    <x v="0"/>
    <x v="2"/>
    <x v="0"/>
    <x v="0"/>
    <x v="0"/>
    <x v="2"/>
    <s v="darlie"/>
    <s v="Selalu / Always"/>
    <s v="Tidak menggunakan flos gigi / Not using dental floss"/>
    <s v="Kadang-kadang/Bila perlu / Sometimes/When necessary"/>
    <s v="Tidak / No"/>
    <s v="Kadang-kadang / Bila Perlu / Sometimes/When necessary"/>
    <s v="Tidak / No"/>
    <s v="Tidak / No"/>
    <s v="Kadang-kadang / Bila Perlu / Sometimes/When necessary"/>
    <s v="Tidak / No"/>
    <s v="Tidak / No"/>
    <m/>
    <s v="Tidak / No"/>
    <m/>
    <x v="1"/>
    <s v="Perempuan / Female"/>
    <x v="0"/>
    <n v="12"/>
    <n v="54"/>
    <m/>
    <x v="0"/>
    <x v="1"/>
  </r>
  <r>
    <d v="2024-10-07T09:16:31"/>
    <s v="daniabatrisyiazaini@gmail.com"/>
    <s v="090418080258"/>
    <n v="58.06"/>
    <n v="0.83"/>
    <s v="Perempuan / Female"/>
    <s v="Malay"/>
    <s v="SMK Kampung Pasir Puteh "/>
    <s v="Ya / Yes"/>
    <x v="0"/>
    <x v="0"/>
    <x v="0"/>
    <x v="2"/>
    <x v="0"/>
    <x v="1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1"/>
    <x v="3"/>
    <x v="0"/>
    <x v="1"/>
    <x v="1"/>
    <x v="0"/>
    <x v="1"/>
    <x v="1"/>
    <x v="0"/>
    <x v="4"/>
    <x v="0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s v="Ya / Yes"/>
    <s v="Tidak / No"/>
    <m/>
    <s v="Tidak / No"/>
    <m/>
    <x v="1"/>
    <s v="Perempuan / Female"/>
    <x v="0"/>
    <n v="12"/>
    <n v="61"/>
    <m/>
    <x v="0"/>
    <x v="1"/>
  </r>
  <r>
    <d v="2024-10-07T09:18:58"/>
    <s v="nabilayasruddin09@gmail.com"/>
    <s v="090810-08-1140"/>
    <n v="100"/>
    <n v="1.17"/>
    <s v="Perempuan / Female"/>
    <s v="Malay"/>
    <s v="SMK Kg. Pasir Puteh"/>
    <s v="Tidak / No"/>
    <x v="0"/>
    <x v="1"/>
    <x v="0"/>
    <x v="2"/>
    <x v="0"/>
    <x v="0"/>
    <x v="0"/>
    <x v="1"/>
    <x v="0"/>
    <x v="0"/>
    <x v="1"/>
    <x v="1"/>
    <x v="1"/>
    <x v="0"/>
    <x v="0"/>
    <x v="2"/>
    <x v="0"/>
    <x v="0"/>
    <x v="1"/>
    <x v="0"/>
    <x v="0"/>
    <x v="1"/>
    <x v="2"/>
    <x v="0"/>
    <x v="1"/>
    <x v="3"/>
    <x v="1"/>
    <x v="0"/>
    <x v="1"/>
    <x v="0"/>
    <x v="0"/>
    <x v="1"/>
    <x v="1"/>
    <x v="2"/>
    <x v="2"/>
    <s v="Colgate"/>
    <s v="Kadang-kadang/bila perlu / Sometimes / When necessary"/>
    <s v="Kadang-kadang/bila perlu / Sometimes/when in need"/>
    <s v="Tidak minum minuman berkarbonat / Do not take carbonated drink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1"/>
    <s v="Perempuan / Female"/>
    <x v="1"/>
    <n v="9"/>
    <n v="56"/>
    <m/>
    <x v="0"/>
    <x v="1"/>
  </r>
  <r>
    <d v="2024-10-07T09:33:02"/>
    <s v="perush.0202@gmail.com"/>
    <s v="080731081231"/>
    <n v="100"/>
    <n v="1.1299999999999999"/>
    <s v="Lelaki / Male"/>
    <s v="Malay"/>
    <s v="SMK KAMPUNG PASIR PUTEH"/>
    <s v="Ya / Yes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x v="1"/>
    <x v="1"/>
    <x v="1"/>
    <x v="1"/>
    <x v="0"/>
    <x v="0"/>
    <x v="1"/>
    <x v="0"/>
    <x v="0"/>
    <x v="1"/>
    <x v="2"/>
    <x v="2"/>
    <s v="Colgat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Ya / Yes"/>
    <s v="Kadang-kadang / Bila Perlu / Sometimes/When necessary"/>
    <s v="Ya / Yes"/>
    <s v="Tidak / No"/>
    <s v="Tidak / No"/>
    <m/>
    <s v="Tidak / No"/>
    <m/>
    <x v="1"/>
    <s v="Lelaki / Male"/>
    <x v="0"/>
    <n v="14"/>
    <n v="52"/>
    <m/>
    <x v="0"/>
    <x v="1"/>
  </r>
  <r>
    <d v="2024-10-07T09:33:40"/>
    <s v="hafiezmahadi13@gmail.com"/>
    <s v="090805080987"/>
    <n v="94.64"/>
    <n v="1.29"/>
    <s v="Lelaki / Male"/>
    <s v="Malay"/>
    <s v="SMK Kampong Pasir Puteh"/>
    <s v="Tidak / No"/>
    <x v="0"/>
    <x v="2"/>
    <x v="0"/>
    <x v="2"/>
    <x v="0"/>
    <x v="0"/>
    <x v="1"/>
    <x v="0"/>
    <x v="0"/>
    <x v="2"/>
    <x v="0"/>
    <x v="2"/>
    <x v="0"/>
    <x v="0"/>
    <x v="0"/>
    <x v="0"/>
    <x v="3"/>
    <x v="1"/>
    <x v="1"/>
    <x v="1"/>
    <x v="0"/>
    <x v="1"/>
    <x v="1"/>
    <x v="1"/>
    <x v="1"/>
    <x v="3"/>
    <x v="0"/>
    <x v="1"/>
    <x v="0"/>
    <x v="1"/>
    <x v="2"/>
    <x v="2"/>
    <x v="2"/>
    <x v="3"/>
    <x v="2"/>
    <s v="Colget"/>
    <s v="Jarang / Rarely"/>
    <s v="Tidak menggunakan flos gigi / Not using dental floss"/>
    <s v="2 kali / Twice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x v="1"/>
    <s v="Lelaki / Male"/>
    <x v="1"/>
    <n v="11"/>
    <n v="49"/>
    <m/>
    <x v="0"/>
    <x v="1"/>
  </r>
  <r>
    <d v="2024-10-07T09:34:23"/>
    <s v="ainaafatinni@gmail.com"/>
    <s v="090624080574"/>
    <n v="100"/>
    <n v="0.53"/>
    <s v="Perempuan / Female"/>
    <s v="Malay"/>
    <s v="SMK KAMPUNG PASIR PUTEH"/>
    <s v="Ya / Yes"/>
    <x v="0"/>
    <x v="2"/>
    <x v="0"/>
    <x v="2"/>
    <x v="1"/>
    <x v="0"/>
    <x v="1"/>
    <x v="0"/>
    <x v="0"/>
    <x v="0"/>
    <x v="0"/>
    <x v="0"/>
    <x v="0"/>
    <x v="0"/>
    <x v="0"/>
    <x v="0"/>
    <x v="0"/>
    <x v="1"/>
    <x v="1"/>
    <x v="1"/>
    <x v="0"/>
    <x v="1"/>
    <x v="1"/>
    <x v="0"/>
    <x v="1"/>
    <x v="0"/>
    <x v="1"/>
    <x v="0"/>
    <x v="1"/>
    <x v="1"/>
    <x v="0"/>
    <x v="0"/>
    <x v="0"/>
    <x v="0"/>
    <x v="2"/>
    <s v="Colgat"/>
    <s v="Kadang-kadang/bila perlu / Sometimes / When necessary"/>
    <s v="Kadang-kadang/bila perlu / Sometimes/when in need"/>
    <s v="2 kali / Twice"/>
    <s v="Tidak / No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x v="1"/>
    <s v="Perempuan / Female"/>
    <x v="0"/>
    <n v="12"/>
    <n v="51"/>
    <m/>
    <x v="0"/>
    <x v="1"/>
  </r>
  <r>
    <d v="2024-10-07T09:35:00"/>
    <s v="anakayah9917@gmail.com"/>
    <s v="080911090055"/>
    <n v="100"/>
    <n v="0.75"/>
    <s v="Lelaki / Male"/>
    <s v="Malay"/>
    <s v="Sekolah Menengah Kebangsaan Kampung Pasir Puteh"/>
    <s v="Ya / Yes"/>
    <x v="0"/>
    <x v="0"/>
    <x v="0"/>
    <x v="1"/>
    <x v="0"/>
    <x v="1"/>
    <x v="1"/>
    <x v="0"/>
    <x v="0"/>
    <x v="2"/>
    <x v="2"/>
    <x v="1"/>
    <x v="0"/>
    <x v="2"/>
    <x v="1"/>
    <x v="2"/>
    <x v="0"/>
    <x v="0"/>
    <x v="0"/>
    <x v="0"/>
    <x v="0"/>
    <x v="0"/>
    <x v="1"/>
    <x v="1"/>
    <x v="1"/>
    <x v="3"/>
    <x v="0"/>
    <x v="1"/>
    <x v="1"/>
    <x v="1"/>
    <x v="2"/>
    <x v="0"/>
    <x v="0"/>
    <x v="0"/>
    <x v="0"/>
    <s v="Colgate"/>
    <s v="Selalu / Always"/>
    <s v="Kadang-kadang/bila perlu / Sometimes/when in need"/>
    <s v="2 kali / Twice"/>
    <s v="Kadang-kadang / Bila Perlu / Sometimes/When necessary"/>
    <s v="Tidak / No"/>
    <s v="Tidak / No"/>
    <s v="Ya / Yes"/>
    <s v="Ya / Yes"/>
    <s v="Tidak / No"/>
    <s v="Tidak / No"/>
    <m/>
    <s v="Tidak / No"/>
    <m/>
    <x v="1"/>
    <s v="Lelaki / Male"/>
    <x v="0"/>
    <n v="8"/>
    <n v="57"/>
    <m/>
    <x v="0"/>
    <x v="1"/>
  </r>
  <r>
    <d v="2024-10-07T09:39:10"/>
    <s v="frogman593@gmail.com"/>
    <s v="080226101377"/>
    <n v="100"/>
    <n v="0.75"/>
    <s v="Lelaki / Male"/>
    <s v="Malay"/>
    <s v="SMK Kampong Pasir Puteh"/>
    <s v="Ya / Yes"/>
    <x v="0"/>
    <x v="0"/>
    <x v="0"/>
    <x v="1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1"/>
    <x v="1"/>
    <x v="0"/>
    <x v="1"/>
    <x v="1"/>
    <x v="0"/>
    <x v="0"/>
    <x v="0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1"/>
    <s v="Lelaki / Male"/>
    <x v="0"/>
    <n v="14"/>
    <n v="61"/>
    <m/>
    <x v="0"/>
    <x v="1"/>
  </r>
  <r>
    <d v="2024-10-07T09:40:09"/>
    <s v="akhilalhajakhilalhaj@gmail.com"/>
    <s v="080113080143"/>
    <n v="100"/>
    <n v="1.46"/>
    <s v="Lelaki / Male"/>
    <s v="Malay"/>
    <s v="Sekolah menengah kampung pasir puteh "/>
    <s v="Ya / Yes"/>
    <x v="0"/>
    <x v="0"/>
    <x v="1"/>
    <x v="2"/>
    <x v="0"/>
    <x v="0"/>
    <x v="1"/>
    <x v="0"/>
    <x v="0"/>
    <x v="0"/>
    <x v="0"/>
    <x v="2"/>
    <x v="0"/>
    <x v="0"/>
    <x v="0"/>
    <x v="0"/>
    <x v="1"/>
    <x v="0"/>
    <x v="0"/>
    <x v="0"/>
    <x v="0"/>
    <x v="0"/>
    <x v="0"/>
    <x v="0"/>
    <x v="0"/>
    <x v="3"/>
    <x v="0"/>
    <x v="1"/>
    <x v="0"/>
    <x v="0"/>
    <x v="1"/>
    <x v="1"/>
    <x v="0"/>
    <x v="0"/>
    <x v="2"/>
    <s v="darlie"/>
    <s v="Selalu / Always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1"/>
    <s v="Lelaki / Male"/>
    <x v="0"/>
    <n v="12"/>
    <n v="62"/>
    <m/>
    <x v="0"/>
    <x v="1"/>
  </r>
  <r>
    <d v="2024-10-07T09:40:42"/>
    <s v="muhammadhilmii@gmail.com"/>
    <s v="081204082549"/>
    <n v="100"/>
    <n v="0.46"/>
    <s v="Lelaki / Male"/>
    <s v="Malay"/>
    <s v="SMK KAMPUNG PASIR PUTEH"/>
    <s v="Ya / Yes"/>
    <x v="0"/>
    <x v="2"/>
    <x v="1"/>
    <x v="0"/>
    <x v="1"/>
    <x v="0"/>
    <x v="1"/>
    <x v="1"/>
    <x v="0"/>
    <x v="1"/>
    <x v="0"/>
    <x v="0"/>
    <x v="1"/>
    <x v="0"/>
    <x v="0"/>
    <x v="0"/>
    <x v="2"/>
    <x v="2"/>
    <x v="0"/>
    <x v="3"/>
    <x v="3"/>
    <x v="2"/>
    <x v="2"/>
    <x v="0"/>
    <x v="0"/>
    <x v="2"/>
    <x v="3"/>
    <x v="3"/>
    <x v="2"/>
    <x v="2"/>
    <x v="3"/>
    <x v="3"/>
    <x v="0"/>
    <x v="0"/>
    <x v="1"/>
    <s v="coldget"/>
    <s v="Kadang-kadang/bila perlu / Sometimes / When necessary"/>
    <s v="2 kali / Twice"/>
    <s v="Tidak minum minuman berkarbonat / Do not take carbonated drinks"/>
    <s v="Kadang-kadang / Bila Perlu / Sometimes/When necessary"/>
    <s v="Tidak / No"/>
    <s v="Tidak / No"/>
    <s v="Kadang-kadang / Bila Perlu / Sometimes/When necessary"/>
    <s v="Tidak / No"/>
    <s v="Kadang-kadang / Bila Perlu / Sometimes/When necessary"/>
    <s v="Tidak / No"/>
    <s v="ya"/>
    <s v="Tidak / No"/>
    <s v="1-8 hari sebulan / 1-8 days a month"/>
    <x v="1"/>
    <s v="Lelaki / Male"/>
    <x v="0"/>
    <n v="8"/>
    <n v="40"/>
    <m/>
    <x v="0"/>
    <x v="1"/>
  </r>
  <r>
    <d v="2024-10-07T09:41:03"/>
    <s v="xiendelay@gmail.com"/>
    <s v="080602080363"/>
    <n v="100"/>
    <n v="1.96"/>
    <s v="Lelaki / Male"/>
    <s v="Malay"/>
    <s v="SMK Kampong Pasir Puteh"/>
    <s v="Ya / Yes"/>
    <x v="0"/>
    <x v="0"/>
    <x v="0"/>
    <x v="2"/>
    <x v="0"/>
    <x v="1"/>
    <x v="1"/>
    <x v="0"/>
    <x v="0"/>
    <x v="0"/>
    <x v="0"/>
    <x v="0"/>
    <x v="0"/>
    <x v="0"/>
    <x v="0"/>
    <x v="0"/>
    <x v="1"/>
    <x v="1"/>
    <x v="1"/>
    <x v="1"/>
    <x v="1"/>
    <x v="0"/>
    <x v="1"/>
    <x v="0"/>
    <x v="0"/>
    <x v="1"/>
    <x v="0"/>
    <x v="1"/>
    <x v="1"/>
    <x v="0"/>
    <x v="0"/>
    <x v="0"/>
    <x v="2"/>
    <x v="3"/>
    <x v="2"/>
    <s v="Darlee"/>
    <s v="Kadang-kadang/bila perlu / Sometimes / When necessary"/>
    <s v="Kadang-kadang/bila perlu / Sometimes/when in need"/>
    <s v="Tidak minum minuman berkarbonat / Do not take carbonated drinks"/>
    <s v="Kadang-kadang / Bila Perlu / Sometimes/When necessary"/>
    <s v="Tidak / No"/>
    <s v="Ya / Yes"/>
    <s v="Kadang-kadang / Bila Perlu / Sometimes/When necessary"/>
    <s v="Ya / Yes"/>
    <s v="Ya / Yes"/>
    <s v="Ya / Yes"/>
    <s v="3 batang"/>
    <s v="Ya / Yes"/>
    <s v="Setiap hari / Everyday"/>
    <x v="1"/>
    <s v="Lelaki / Male"/>
    <x v="0"/>
    <n v="13"/>
    <n v="55"/>
    <m/>
    <x v="0"/>
    <x v="1"/>
  </r>
  <r>
    <d v="2024-10-07T09:44:38"/>
    <s v="alfiesaffuan09@gmail.com"/>
    <s v="081025-10-1965"/>
    <n v="44.44"/>
    <n v="0.46"/>
    <s v="Lelaki / Male"/>
    <s v="Malay"/>
    <s v="SMK KG Pasir Puteh "/>
    <s v="Tidak / No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  <x v="0"/>
    <x v="0"/>
    <x v="0"/>
    <x v="0"/>
    <x v="0"/>
    <x v="0"/>
    <x v="0"/>
    <x v="0"/>
    <s v="Colgate"/>
    <s v="Selalu / Always"/>
    <s v="Tidak menggunakan flos gigi / Not using dental floss"/>
    <s v="Kadang-kadang/Bila perlu / Sometimes/When necessary"/>
    <s v="Ya / Yes"/>
    <s v="Ya / Yes"/>
    <s v="Tidak / No"/>
    <s v="Ya / Yes"/>
    <s v="Tidak / No"/>
    <s v="Tidak / No"/>
    <s v="Tidak / No"/>
    <m/>
    <s v="Tidak / No"/>
    <m/>
    <x v="1"/>
    <s v="Lelaki / Male"/>
    <x v="1"/>
    <n v="15"/>
    <n v="55"/>
    <m/>
    <x v="0"/>
    <x v="1"/>
  </r>
  <r>
    <d v="2024-10-07T09:46:08"/>
    <s v="syazanasofian0408@gmail.com"/>
    <s v="080104080600"/>
    <n v="100"/>
    <n v="1.1299999999999999"/>
    <s v="Perempuan / Female"/>
    <s v="Malay"/>
    <s v="SMK Kampong Pasir Puteh"/>
    <s v="Tidak / No"/>
    <x v="0"/>
    <x v="2"/>
    <x v="0"/>
    <x v="1"/>
    <x v="0"/>
    <x v="0"/>
    <x v="2"/>
    <x v="1"/>
    <x v="0"/>
    <x v="0"/>
    <x v="0"/>
    <x v="0"/>
    <x v="0"/>
    <x v="1"/>
    <x v="0"/>
    <x v="0"/>
    <x v="1"/>
    <x v="0"/>
    <x v="0"/>
    <x v="1"/>
    <x v="0"/>
    <x v="0"/>
    <x v="1"/>
    <x v="1"/>
    <x v="1"/>
    <x v="3"/>
    <x v="1"/>
    <x v="1"/>
    <x v="1"/>
    <x v="0"/>
    <x v="0"/>
    <x v="0"/>
    <x v="1"/>
    <x v="2"/>
    <x v="2"/>
    <s v="Colgate"/>
    <s v="Kadang-kadang/bila perlu / Sometimes / When necessary"/>
    <s v="2 kali / Twice"/>
    <s v="2 kali / Twice"/>
    <s v="Tidak / No"/>
    <s v="Tidak / No"/>
    <s v="Ya / Yes"/>
    <s v="Tidak / No"/>
    <s v="Ya / Yes"/>
    <s v="Kadang-kadang / Bila Perlu / Sometimes/When necessary"/>
    <s v="Tidak / No"/>
    <m/>
    <s v="Tidak / No"/>
    <m/>
    <x v="1"/>
    <s v="Perempuan / Female"/>
    <x v="1"/>
    <n v="12"/>
    <n v="56"/>
    <m/>
    <x v="0"/>
    <x v="1"/>
  </r>
  <r>
    <d v="2024-10-07T09:49:27"/>
    <s v="afiqahaimiaffendy@gmail.com"/>
    <s v="081208080490"/>
    <n v="40.18"/>
    <n v="0.96"/>
    <s v="Perempuan / Female"/>
    <s v="Malay"/>
    <s v="SMK Kampong Pasir Puteh"/>
    <s v="Ya / Yes"/>
    <x v="0"/>
    <x v="1"/>
    <x v="0"/>
    <x v="2"/>
    <x v="0"/>
    <x v="0"/>
    <x v="1"/>
    <x v="1"/>
    <x v="0"/>
    <x v="0"/>
    <x v="0"/>
    <x v="1"/>
    <x v="1"/>
    <x v="0"/>
    <x v="0"/>
    <x v="0"/>
    <x v="1"/>
    <x v="1"/>
    <x v="1"/>
    <x v="0"/>
    <x v="0"/>
    <x v="1"/>
    <x v="1"/>
    <x v="0"/>
    <x v="1"/>
    <x v="3"/>
    <x v="1"/>
    <x v="0"/>
    <x v="0"/>
    <x v="0"/>
    <x v="2"/>
    <x v="0"/>
    <x v="0"/>
    <x v="0"/>
    <x v="2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n v="0"/>
    <s v="Tidak / No"/>
    <m/>
    <x v="1"/>
    <s v="Perempuan / Female"/>
    <x v="0"/>
    <n v="10"/>
    <n v="52"/>
    <m/>
    <x v="0"/>
    <x v="1"/>
  </r>
  <r>
    <d v="2024-10-07T09:49:59"/>
    <s v="rienhassya@gmail.com"/>
    <s v="081205081308"/>
    <n v="100"/>
    <n v="1.21"/>
    <s v="Perempuan / Female"/>
    <s v="Malay"/>
    <s v="SMK KAMPONG PASIR PUTEH "/>
    <s v="Ya / Yes"/>
    <x v="0"/>
    <x v="1"/>
    <x v="0"/>
    <x v="2"/>
    <x v="0"/>
    <x v="1"/>
    <x v="1"/>
    <x v="0"/>
    <x v="0"/>
    <x v="0"/>
    <x v="0"/>
    <x v="1"/>
    <x v="0"/>
    <x v="0"/>
    <x v="2"/>
    <x v="0"/>
    <x v="1"/>
    <x v="0"/>
    <x v="1"/>
    <x v="0"/>
    <x v="1"/>
    <x v="0"/>
    <x v="1"/>
    <x v="1"/>
    <x v="0"/>
    <x v="1"/>
    <x v="1"/>
    <x v="1"/>
    <x v="0"/>
    <x v="0"/>
    <x v="1"/>
    <x v="1"/>
    <x v="1"/>
    <x v="2"/>
    <x v="2"/>
    <s v="Colgate "/>
    <s v="Jarang / Rarely"/>
    <s v="Lebih dari 2 kali / More than twice"/>
    <s v="Kadang-kadang/Bila perlu / Sometimes/When necessary"/>
    <s v="Ya / Yes"/>
    <s v="Kadang-kadang / Bila Perlu / Sometimes/When necessary"/>
    <s v="Ya / Yes"/>
    <s v="Ya / Yes"/>
    <s v="Ya / Yes"/>
    <s v="Tidak / No"/>
    <s v="Tidak / No"/>
    <m/>
    <s v="Tidak / No"/>
    <m/>
    <x v="1"/>
    <s v="Perempuan / Female"/>
    <x v="0"/>
    <n v="10"/>
    <n v="56"/>
    <m/>
    <x v="0"/>
    <x v="1"/>
  </r>
  <r>
    <d v="2024-10-07T09:53:18"/>
    <s v="Nabihahshahrizal@gmail.com"/>
    <s v="081227080680"/>
    <n v="100"/>
    <n v="1.38"/>
    <s v="perempuan"/>
    <s v="Malay"/>
    <s v="SMK KPP"/>
    <s v="Ya / Yes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3"/>
    <x v="3"/>
    <x v="2"/>
    <x v="1"/>
    <x v="1"/>
    <x v="1"/>
    <x v="1"/>
    <x v="1"/>
    <x v="1"/>
    <x v="3"/>
    <x v="0"/>
    <x v="1"/>
    <x v="0"/>
    <x v="0"/>
    <x v="3"/>
    <x v="1"/>
    <x v="0"/>
    <s v="GOLGET"/>
    <s v="Selalu / Always"/>
    <s v="1 kali / Once"/>
    <s v="1 kali / Once"/>
    <s v="Ya / Yes"/>
    <s v="Ya / Yes"/>
    <s v="Ya / Yes"/>
    <s v="Ya / Yes"/>
    <s v="Kadang-kadang / Bila Perlu / Sometimes/When necessary"/>
    <s v="Kadang-kadang / Bila Perlu / Sometimes/When necessary"/>
    <s v="Tidak / No"/>
    <s v="ya"/>
    <s v="Ya / Yes"/>
    <s v="Setiap hari / Everyday"/>
    <x v="1"/>
    <s v="Perempuan / Female"/>
    <x v="0"/>
    <n v="15"/>
    <n v="39"/>
    <m/>
    <x v="0"/>
    <x v="1"/>
  </r>
  <r>
    <d v="2024-10-07T09:56:00"/>
    <s v="nuratiqahazly2008@gmail.com"/>
    <s v="081224080132"/>
    <n v="67.86"/>
    <n v="1.04"/>
    <s v="perempuan"/>
    <s v="Malay"/>
    <s v="SMK KAMPUNG PASIR PUTEH"/>
    <s v="Ya / Yes"/>
    <x v="0"/>
    <x v="2"/>
    <x v="0"/>
    <x v="2"/>
    <x v="0"/>
    <x v="0"/>
    <x v="1"/>
    <x v="0"/>
    <x v="0"/>
    <x v="0"/>
    <x v="0"/>
    <x v="0"/>
    <x v="0"/>
    <x v="0"/>
    <x v="0"/>
    <x v="0"/>
    <x v="1"/>
    <x v="1"/>
    <x v="1"/>
    <x v="1"/>
    <x v="1"/>
    <x v="1"/>
    <x v="1"/>
    <x v="1"/>
    <x v="0"/>
    <x v="1"/>
    <x v="0"/>
    <x v="1"/>
    <x v="1"/>
    <x v="1"/>
    <x v="0"/>
    <x v="0"/>
    <x v="0"/>
    <x v="0"/>
    <x v="0"/>
    <s v="Colgate "/>
    <s v="Kadang-kadang/bila perlu / Sometimes / When necessary"/>
    <s v="Kadang-kadang/bila perlu / Sometimes/when in need"/>
    <s v="2 kali / Twice"/>
    <s v="Ya / Yes"/>
    <s v="Tidak / No"/>
    <s v="Kadang-kadang / Bila Perlu / Sometimes/When necessary"/>
    <s v="Tidak / No"/>
    <s v="Kadang-kadang / Bila Perlu / Sometimes/When necessary"/>
    <s v="Ya / Yes"/>
    <s v="Tidak / No"/>
    <m/>
    <s v="Tidak / No"/>
    <m/>
    <x v="1"/>
    <s v="Perempuan / Female"/>
    <x v="0"/>
    <n v="13"/>
    <n v="52"/>
    <m/>
    <x v="0"/>
    <x v="1"/>
  </r>
  <r>
    <d v="2024-10-07T09:57:36"/>
    <s v="hazimwadzir@gmail.com"/>
    <s v="081209080433"/>
    <n v="63.4"/>
    <n v="0.38"/>
    <s v="Lelaki / Male"/>
    <s v="Malay"/>
    <s v="SMK KAMPONG PASIR PUTIH"/>
    <s v="Ya / Yes"/>
    <x v="0"/>
    <x v="0"/>
    <x v="0"/>
    <x v="2"/>
    <x v="0"/>
    <x v="0"/>
    <x v="0"/>
    <x v="0"/>
    <x v="0"/>
    <x v="1"/>
    <x v="0"/>
    <x v="0"/>
    <x v="1"/>
    <x v="2"/>
    <x v="0"/>
    <x v="2"/>
    <x v="0"/>
    <x v="1"/>
    <x v="0"/>
    <x v="0"/>
    <x v="1"/>
    <x v="1"/>
    <x v="0"/>
    <x v="1"/>
    <x v="1"/>
    <x v="3"/>
    <x v="0"/>
    <x v="1"/>
    <x v="1"/>
    <x v="0"/>
    <x v="0"/>
    <x v="0"/>
    <x v="0"/>
    <x v="0"/>
    <x v="1"/>
    <s v="Colgate"/>
    <s v="Selalu / Always"/>
    <s v="Tidak menggunakan flos gigi / Not using dental floss"/>
    <s v="Kadang-kadang/Bila perlu / Sometimes/When necessary"/>
    <s v="Tidak / No"/>
    <s v="Ya / Yes"/>
    <s v="Ya / Yes"/>
    <s v="Ya / Yes"/>
    <s v="Kadang-kadang / Bila Perlu / Sometimes/When necessary"/>
    <s v="Kadang-kadang / Bila Perlu / Sometimes/When necessary"/>
    <s v="Tidak / No"/>
    <m/>
    <s v="Tidak / No"/>
    <m/>
    <x v="1"/>
    <s v="Lelaki / Male"/>
    <x v="0"/>
    <n v="11"/>
    <n v="57"/>
    <m/>
    <x v="0"/>
    <x v="1"/>
  </r>
  <r>
    <d v="2024-10-07T09:58:23"/>
    <s v="officialmuhd23@gmail.com"/>
    <s v="080723030557"/>
    <n v="14.29"/>
    <n v="0.57999999999999996"/>
    <s v="Lelaki / Male"/>
    <s v="Malay"/>
    <s v="SMK KAMPUNG PASIR PUTEH"/>
    <s v="Tidak / No"/>
    <x v="0"/>
    <x v="0"/>
    <x v="0"/>
    <x v="2"/>
    <x v="0"/>
    <x v="0"/>
    <x v="0"/>
    <x v="0"/>
    <x v="0"/>
    <x v="0"/>
    <x v="0"/>
    <x v="2"/>
    <x v="0"/>
    <x v="0"/>
    <x v="0"/>
    <x v="0"/>
    <x v="1"/>
    <x v="0"/>
    <x v="0"/>
    <x v="1"/>
    <x v="1"/>
    <x v="0"/>
    <x v="1"/>
    <x v="1"/>
    <x v="1"/>
    <x v="1"/>
    <x v="0"/>
    <x v="1"/>
    <x v="0"/>
    <x v="0"/>
    <x v="0"/>
    <x v="0"/>
    <x v="1"/>
    <x v="2"/>
    <x v="0"/>
    <s v="Colgate"/>
    <s v="Selalu / Always"/>
    <s v="Lebih dari 2 kali / More than twice"/>
    <s v="1 kali / Once"/>
    <s v="Ya / Yes"/>
    <s v="Tidak / No"/>
    <s v="Ya / Yes"/>
    <s v="Tidak / No"/>
    <s v="Tidak / No"/>
    <s v="Kadang-kadang / Bila Perlu / Sometimes/When necessary"/>
    <s v="Tidak / No"/>
    <m/>
    <s v="Tidak / No"/>
    <m/>
    <x v="1"/>
    <s v="Lelaki / Male"/>
    <x v="1"/>
    <n v="14"/>
    <n v="54"/>
    <m/>
    <x v="0"/>
    <x v="1"/>
  </r>
  <r>
    <d v="2024-10-07T10:00:51"/>
    <s v="itfah3153@gmail.com"/>
    <s v="080516081095"/>
    <n v="66.069999999999993"/>
    <n v="1.29"/>
    <s v="Lelaki / Male"/>
    <s v="Malay"/>
    <s v="SMK Kampong Pasir Puteh"/>
    <s v="Ya / Yes"/>
    <x v="0"/>
    <x v="0"/>
    <x v="0"/>
    <x v="1"/>
    <x v="0"/>
    <x v="0"/>
    <x v="2"/>
    <x v="1"/>
    <x v="0"/>
    <x v="0"/>
    <x v="0"/>
    <x v="0"/>
    <x v="0"/>
    <x v="0"/>
    <x v="0"/>
    <x v="0"/>
    <x v="1"/>
    <x v="0"/>
    <x v="0"/>
    <x v="0"/>
    <x v="1"/>
    <x v="1"/>
    <x v="1"/>
    <x v="1"/>
    <x v="2"/>
    <x v="3"/>
    <x v="1"/>
    <x v="0"/>
    <x v="0"/>
    <x v="1"/>
    <x v="0"/>
    <x v="0"/>
    <x v="0"/>
    <x v="0"/>
    <x v="1"/>
    <s v="Colgate"/>
    <s v="Selalu / Always"/>
    <s v="1 kali / Once"/>
    <s v="2 kali / Twice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1"/>
    <s v="Lelaki / Male"/>
    <x v="0"/>
    <n v="14"/>
    <n v="51"/>
    <m/>
    <x v="0"/>
    <x v="1"/>
  </r>
  <r>
    <d v="2024-10-07T10:03:35"/>
    <s v="zullhaiqall99@gmail.com"/>
    <s v="080403080459"/>
    <n v="100"/>
    <n v="0.87"/>
    <s v="Lelaki / Male"/>
    <s v="Malay"/>
    <s v="Sekolah Kebangsaan Kampong Pasir Puteh"/>
    <s v="Tidak / No"/>
    <x v="0"/>
    <x v="0"/>
    <x v="0"/>
    <x v="0"/>
    <x v="1"/>
    <x v="0"/>
    <x v="0"/>
    <x v="0"/>
    <x v="0"/>
    <x v="1"/>
    <x v="0"/>
    <x v="0"/>
    <x v="0"/>
    <x v="0"/>
    <x v="0"/>
    <x v="0"/>
    <x v="2"/>
    <x v="2"/>
    <x v="3"/>
    <x v="3"/>
    <x v="3"/>
    <x v="3"/>
    <x v="3"/>
    <x v="2"/>
    <x v="3"/>
    <x v="2"/>
    <x v="1"/>
    <x v="1"/>
    <x v="1"/>
    <x v="0"/>
    <x v="0"/>
    <x v="0"/>
    <x v="1"/>
    <x v="1"/>
    <x v="0"/>
    <s v="Colgate"/>
    <s v="Selalu / Always"/>
    <s v="2 kali / Twice"/>
    <s v="1 kali / Once"/>
    <s v="Kadang-kadang / Bila Perlu / Sometimes/When necessary"/>
    <s v="Tidak / No"/>
    <s v="Ya / Yes"/>
    <s v="Kadang-kadang / Bila Perlu / Sometimes/When necessary"/>
    <s v="Tidak / No"/>
    <s v="Tidak / No"/>
    <s v="Tidak / No"/>
    <m/>
    <s v="Tidak / No"/>
    <m/>
    <x v="1"/>
    <s v="Lelaki / Male"/>
    <x v="1"/>
    <n v="13"/>
    <n v="33"/>
    <m/>
    <x v="0"/>
    <x v="1"/>
  </r>
  <r>
    <d v="2024-10-07T10:04:21"/>
    <s v="khayrinamsyar@gmail.com"/>
    <s v="080809080133"/>
    <n v="32.14"/>
    <n v="0.13"/>
    <s v="Lelaki / Male"/>
    <s v="Malay"/>
    <s v="SMK KAMPUNG PASIR PUTEH"/>
    <s v="Ya / Yes"/>
    <x v="0"/>
    <x v="0"/>
    <x v="0"/>
    <x v="0"/>
    <x v="0"/>
    <x v="1"/>
    <x v="1"/>
    <x v="0"/>
    <x v="0"/>
    <x v="0"/>
    <x v="0"/>
    <x v="1"/>
    <x v="0"/>
    <x v="1"/>
    <x v="0"/>
    <x v="0"/>
    <x v="0"/>
    <x v="0"/>
    <x v="0"/>
    <x v="0"/>
    <x v="0"/>
    <x v="0"/>
    <x v="0"/>
    <x v="1"/>
    <x v="2"/>
    <x v="1"/>
    <x v="0"/>
    <x v="1"/>
    <x v="1"/>
    <x v="0"/>
    <x v="0"/>
    <x v="0"/>
    <x v="0"/>
    <x v="0"/>
    <x v="2"/>
    <s v="Colgate"/>
    <s v="Selalu / Always"/>
    <s v="1 kali / Once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Ya / Yes"/>
    <s v="Kadang-kadang / Bila Perlu / Sometimes/When necessary"/>
    <s v="Tidak / No"/>
    <m/>
    <s v="Tidak / No"/>
    <m/>
    <x v="1"/>
    <s v="Lelaki / Male"/>
    <x v="0"/>
    <n v="11"/>
    <n v="58"/>
    <m/>
    <x v="0"/>
    <x v="1"/>
  </r>
  <r>
    <d v="2024-10-07T10:05:00"/>
    <s v="nurhaziqah@gmail.com"/>
    <s v="080613020454"/>
    <n v="46.3"/>
    <n v="0.08"/>
    <s v="perempuan"/>
    <s v="Malay"/>
    <s v="SMK KAMPUNG PASIR PUTEH"/>
    <s v="Ya / Yes"/>
    <x v="0"/>
    <x v="1"/>
    <x v="0"/>
    <x v="2"/>
    <x v="0"/>
    <x v="1"/>
    <x v="1"/>
    <x v="1"/>
    <x v="0"/>
    <x v="1"/>
    <x v="0"/>
    <x v="0"/>
    <x v="1"/>
    <x v="0"/>
    <x v="0"/>
    <x v="0"/>
    <x v="0"/>
    <x v="0"/>
    <x v="0"/>
    <x v="0"/>
    <x v="0"/>
    <x v="0"/>
    <x v="1"/>
    <x v="1"/>
    <x v="0"/>
    <x v="3"/>
    <x v="0"/>
    <x v="2"/>
    <x v="0"/>
    <x v="1"/>
    <x v="2"/>
    <x v="2"/>
    <x v="1"/>
    <x v="2"/>
    <x v="0"/>
    <s v="Colgate"/>
    <s v="Selalu / Always"/>
    <s v="Kadang-kadang/bila perlu / Sometimes/when in need"/>
    <s v="1 kali / Once"/>
    <s v="Kadang-kadang / Bila Perlu / Sometimes/When necessary"/>
    <s v="Tidak / No"/>
    <s v="Kadang-kadang / Bila Perlu / Sometimes/When necessary"/>
    <s v="Ya / Yes"/>
    <s v="Tidak / No"/>
    <s v="Tidak / No"/>
    <s v="Tidak / No"/>
    <m/>
    <s v="Tidak / No"/>
    <m/>
    <x v="1"/>
    <s v="Perempuan / Female"/>
    <x v="0"/>
    <n v="9"/>
    <n v="54"/>
    <m/>
    <x v="0"/>
    <x v="1"/>
  </r>
  <r>
    <d v="2024-10-07T10:07:19"/>
    <s v="ARISSAD92@GMAIL.COM"/>
    <s v="081028080098"/>
    <n v="42.86"/>
    <n v="0.38"/>
    <s v="perempuan"/>
    <s v="Malay"/>
    <s v="SMK KAMPUNG PASIR PUTEH"/>
    <s v="Tidak / No"/>
    <x v="1"/>
    <x v="2"/>
    <x v="0"/>
    <x v="2"/>
    <x v="0"/>
    <x v="0"/>
    <x v="0"/>
    <x v="0"/>
    <x v="0"/>
    <x v="1"/>
    <x v="0"/>
    <x v="1"/>
    <x v="0"/>
    <x v="0"/>
    <x v="0"/>
    <x v="0"/>
    <x v="1"/>
    <x v="0"/>
    <x v="1"/>
    <x v="0"/>
    <x v="1"/>
    <x v="0"/>
    <x v="1"/>
    <x v="0"/>
    <x v="1"/>
    <x v="1"/>
    <x v="0"/>
    <x v="1"/>
    <x v="0"/>
    <x v="0"/>
    <x v="0"/>
    <x v="0"/>
    <x v="1"/>
    <x v="2"/>
    <x v="2"/>
    <s v="HIMALAYA"/>
    <s v="Selalu / Always"/>
    <s v="Kadang-kadang/bila perlu / Sometimes/when in need"/>
    <s v="Kadang-kadang/Bila perlu / Sometimes/When necessary"/>
    <s v="Tidak / No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x v="1"/>
    <s v="Perempuan / Female"/>
    <x v="1"/>
    <n v="11"/>
    <n v="55"/>
    <m/>
    <x v="0"/>
    <x v="1"/>
  </r>
  <r>
    <d v="2024-10-07T10:09:13"/>
    <s v="munirah08moon@gmail.com"/>
    <s v="080607101274"/>
    <n v="100"/>
    <n v="0.5"/>
    <s v="perempuan"/>
    <s v="Malay"/>
    <s v="SMK KAMPUNG PASIR PUTEH"/>
    <s v="Ya / Yes"/>
    <x v="0"/>
    <x v="0"/>
    <x v="0"/>
    <x v="2"/>
    <x v="0"/>
    <x v="0"/>
    <x v="0"/>
    <x v="1"/>
    <x v="0"/>
    <x v="1"/>
    <x v="0"/>
    <x v="1"/>
    <x v="0"/>
    <x v="0"/>
    <x v="1"/>
    <x v="0"/>
    <x v="0"/>
    <x v="0"/>
    <x v="1"/>
    <x v="0"/>
    <x v="0"/>
    <x v="0"/>
    <x v="1"/>
    <x v="0"/>
    <x v="0"/>
    <x v="3"/>
    <x v="1"/>
    <x v="0"/>
    <x v="1"/>
    <x v="0"/>
    <x v="0"/>
    <x v="0"/>
    <x v="0"/>
    <x v="0"/>
    <x v="2"/>
    <s v="Colgate"/>
    <s v="Kadang-kadang/bila perlu / Sometimes / When necessary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1"/>
    <s v="Perempuan / Female"/>
    <x v="0"/>
    <n v="11"/>
    <n v="58"/>
    <m/>
    <x v="0"/>
    <x v="1"/>
  </r>
  <r>
    <d v="2024-10-07T10:10:50"/>
    <s v="nurul5217713@gmail.com"/>
    <s v="080509080406"/>
    <n v="100"/>
    <n v="0.57999999999999996"/>
    <s v="perempuan"/>
    <s v="Malay"/>
    <s v="SMK KG PASIR PUTEH"/>
    <s v="Ya / Yes"/>
    <x v="0"/>
    <x v="1"/>
    <x v="0"/>
    <x v="2"/>
    <x v="0"/>
    <x v="0"/>
    <x v="1"/>
    <x v="1"/>
    <x v="1"/>
    <x v="0"/>
    <x v="0"/>
    <x v="0"/>
    <x v="0"/>
    <x v="0"/>
    <x v="0"/>
    <x v="0"/>
    <x v="1"/>
    <x v="0"/>
    <x v="1"/>
    <x v="0"/>
    <x v="0"/>
    <x v="1"/>
    <x v="1"/>
    <x v="0"/>
    <x v="1"/>
    <x v="0"/>
    <x v="1"/>
    <x v="1"/>
    <x v="0"/>
    <x v="0"/>
    <x v="0"/>
    <x v="0"/>
    <x v="0"/>
    <x v="0"/>
    <x v="2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Ya / Yes"/>
    <s v="Kadang-kadang / Bila Perlu / Sometimes/When necessary"/>
    <s v="Tidak / No"/>
    <s v="Tidak / No"/>
    <s v="Tidak / No"/>
    <m/>
    <s v="Tidak / No"/>
    <m/>
    <x v="1"/>
    <s v="Perempuan / Female"/>
    <x v="0"/>
    <n v="11"/>
    <n v="53"/>
    <m/>
    <x v="0"/>
    <x v="1"/>
  </r>
  <r>
    <d v="2024-10-07T10:12:26"/>
    <s v="tazmi007@yahoo.com.my"/>
    <s v="080106080284"/>
    <n v="77.680000000000007"/>
    <n v="0.38"/>
    <s v="perempuan"/>
    <s v="Malay"/>
    <s v="smk kampung pasir putih ipoh"/>
    <s v="Ya / Yes"/>
    <x v="0"/>
    <x v="1"/>
    <x v="0"/>
    <x v="2"/>
    <x v="0"/>
    <x v="0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3"/>
    <x v="0"/>
    <x v="0"/>
    <x v="0"/>
    <x v="0"/>
    <x v="0"/>
    <x v="0"/>
    <x v="1"/>
    <x v="2"/>
    <x v="0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1"/>
    <s v="Perempuan / Female"/>
    <x v="0"/>
    <n v="10"/>
    <n v="59"/>
    <m/>
    <x v="0"/>
    <x v="1"/>
  </r>
  <r>
    <d v="2024-10-07T10:14:55"/>
    <s v="Syazwaniazizan08@gmail.com"/>
    <s v="081129080986"/>
    <n v="100"/>
    <n v="0.57999999999999996"/>
    <s v="perempuan"/>
    <s v="Malay"/>
    <s v="Sekolah kebangsaan kampung pasir puteh"/>
    <s v="Ya / Yes"/>
    <x v="0"/>
    <x v="0"/>
    <x v="0"/>
    <x v="1"/>
    <x v="1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3"/>
    <x v="0"/>
    <x v="1"/>
    <x v="1"/>
    <x v="1"/>
    <x v="0"/>
    <x v="1"/>
    <x v="0"/>
    <x v="0"/>
    <x v="0"/>
    <s v="Colgate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1"/>
    <s v="Perempuan / Female"/>
    <x v="0"/>
    <n v="14"/>
    <n v="60"/>
    <m/>
    <x v="0"/>
    <x v="1"/>
  </r>
  <r>
    <d v="2024-10-07T10:16:51"/>
    <s v="nurulsyukrina@gmail.com"/>
    <s v="080221080706"/>
    <n v="86.61"/>
    <n v="0.46"/>
    <s v="perempuan"/>
    <s v="Malay"/>
    <s v="SMK KAMPUNG PASIR PUTEH"/>
    <s v="Ya / Yes"/>
    <x v="0"/>
    <x v="0"/>
    <x v="0"/>
    <x v="2"/>
    <x v="1"/>
    <x v="0"/>
    <x v="1"/>
    <x v="0"/>
    <x v="0"/>
    <x v="1"/>
    <x v="0"/>
    <x v="1"/>
    <x v="0"/>
    <x v="1"/>
    <x v="0"/>
    <x v="0"/>
    <x v="1"/>
    <x v="1"/>
    <x v="2"/>
    <x v="1"/>
    <x v="1"/>
    <x v="1"/>
    <x v="1"/>
    <x v="0"/>
    <x v="1"/>
    <x v="1"/>
    <x v="1"/>
    <x v="0"/>
    <x v="0"/>
    <x v="1"/>
    <x v="0"/>
    <x v="2"/>
    <x v="0"/>
    <x v="0"/>
    <x v="1"/>
    <s v="Golgate"/>
    <s v="Selalu / Always"/>
    <s v="2 kali / Twice"/>
    <s v="Tidak minum minuman berkarbonat / Do not take carbonated drinks"/>
    <s v="Tidak / No"/>
    <s v="Tidak / No"/>
    <s v="Ya / Yes"/>
    <s v="Tidak / No"/>
    <s v="Tidak / No"/>
    <s v="Tidak / No"/>
    <s v="Tidak / No"/>
    <m/>
    <s v="Tidak / No"/>
    <m/>
    <x v="1"/>
    <s v="Perempuan / Female"/>
    <x v="0"/>
    <n v="10"/>
    <n v="47"/>
    <m/>
    <x v="0"/>
    <x v="1"/>
  </r>
  <r>
    <d v="2024-10-07T10:22:26"/>
    <s v="ejack5060@gmail.com"/>
    <s v="080619080095"/>
    <n v="19.64"/>
    <n v="0.17"/>
    <s v="Lelaki / Male"/>
    <s v="Malay"/>
    <s v="SMK KAMPUNG PASIR PUTEH"/>
    <s v="Ya / Yes"/>
    <x v="1"/>
    <x v="1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3"/>
    <x v="0"/>
    <x v="0"/>
    <x v="1"/>
    <x v="2"/>
    <x v="1"/>
    <s v="Pepsoden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1"/>
    <s v="Lelaki / Male"/>
    <x v="0"/>
    <n v="12"/>
    <n v="60"/>
    <m/>
    <x v="0"/>
    <x v="1"/>
  </r>
  <r>
    <d v="2024-10-07T10:22:33"/>
    <s v="ri7976431@gmail.com"/>
    <s v="080205080351"/>
    <n v="71.430000000000007"/>
    <n v="0.56999999999999995"/>
    <s v="Lelaki / Male"/>
    <s v="Malay"/>
    <s v="Sekolah Menengah Kebangsaan Kampung Pasir Puteh"/>
    <s v="Ya / Yes"/>
    <x v="0"/>
    <x v="2"/>
    <x v="0"/>
    <x v="2"/>
    <x v="2"/>
    <x v="2"/>
    <x v="2"/>
    <x v="0"/>
    <x v="0"/>
    <x v="0"/>
    <x v="0"/>
    <x v="2"/>
    <x v="2"/>
    <x v="2"/>
    <x v="0"/>
    <x v="0"/>
    <x v="0"/>
    <x v="0"/>
    <x v="0"/>
    <x v="0"/>
    <x v="0"/>
    <x v="0"/>
    <x v="0"/>
    <x v="0"/>
    <x v="0"/>
    <x v="3"/>
    <x v="0"/>
    <x v="1"/>
    <x v="1"/>
    <x v="0"/>
    <x v="1"/>
    <x v="1"/>
    <x v="1"/>
    <x v="2"/>
    <x v="2"/>
    <s v="Colgate"/>
    <s v="Selalu / Always"/>
    <s v="Kadang-kadang/bila perlu / Sometimes/when in need"/>
    <s v="Lebih dari 4 kali / More than 4 times"/>
    <s v="Tidak / No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x v="1"/>
    <s v="Lelaki / Male"/>
    <x v="0"/>
    <n v="8"/>
    <n v="64"/>
    <m/>
    <x v="0"/>
    <x v="1"/>
  </r>
  <r>
    <d v="2024-10-07T10:23:13"/>
    <s v="rafiqhanania@gmail.com"/>
    <s v="080919080273"/>
    <n v="100"/>
    <n v="0.41"/>
    <s v="Lelaki / Male"/>
    <s v="Malay"/>
    <s v="SMK Kampong Pasir Puteh"/>
    <s v="Ya / Yes"/>
    <x v="0"/>
    <x v="2"/>
    <x v="0"/>
    <x v="2"/>
    <x v="2"/>
    <x v="0"/>
    <x v="0"/>
    <x v="0"/>
    <x v="0"/>
    <x v="2"/>
    <x v="0"/>
    <x v="2"/>
    <x v="0"/>
    <x v="0"/>
    <x v="0"/>
    <x v="0"/>
    <x v="0"/>
    <x v="0"/>
    <x v="0"/>
    <x v="1"/>
    <x v="0"/>
    <x v="0"/>
    <x v="0"/>
    <x v="0"/>
    <x v="0"/>
    <x v="1"/>
    <x v="0"/>
    <x v="1"/>
    <x v="1"/>
    <x v="0"/>
    <x v="0"/>
    <x v="2"/>
    <x v="1"/>
    <x v="2"/>
    <x v="2"/>
    <s v="Colgate"/>
    <s v="Selalu / Always"/>
    <s v="2 kali / Twice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Ya / Yes"/>
    <s v="Tidak / No"/>
    <s v="Tidak / No"/>
    <n v="0"/>
    <s v="Tidak / No"/>
    <m/>
    <x v="1"/>
    <s v="Lelaki / Male"/>
    <x v="0"/>
    <n v="11"/>
    <n v="59"/>
    <m/>
    <x v="0"/>
    <x v="1"/>
  </r>
  <r>
    <d v="2024-10-07T10:23:16"/>
    <s v="fawwazsuhail95@gmail.com"/>
    <s v="080913080555"/>
    <n v="4.46"/>
    <n v="0.13"/>
    <s v="Lelaki / Male"/>
    <s v="Malay"/>
    <s v="SMK KAMPUNG PASIR PUTEH"/>
    <s v="Ya / Yes"/>
    <x v="0"/>
    <x v="1"/>
    <x v="0"/>
    <x v="0"/>
    <x v="1"/>
    <x v="1"/>
    <x v="0"/>
    <x v="0"/>
    <x v="0"/>
    <x v="1"/>
    <x v="0"/>
    <x v="2"/>
    <x v="0"/>
    <x v="0"/>
    <x v="0"/>
    <x v="0"/>
    <x v="1"/>
    <x v="1"/>
    <x v="0"/>
    <x v="0"/>
    <x v="0"/>
    <x v="0"/>
    <x v="0"/>
    <x v="1"/>
    <x v="1"/>
    <x v="1"/>
    <x v="0"/>
    <x v="0"/>
    <x v="1"/>
    <x v="1"/>
    <x v="0"/>
    <x v="2"/>
    <x v="1"/>
    <x v="2"/>
    <x v="2"/>
    <s v="Colgate"/>
    <s v="Kadang-kadang/bila perlu / Sometimes / When necessary"/>
    <s v="1 kali / Once"/>
    <s v="3 kali / 3 times"/>
    <s v="Kadang-kadang / Bila Perlu / Sometimes/When necessary"/>
    <s v="Kadang-kadang / Bila Perlu / Sometimes/When necessary"/>
    <s v="Tidak / No"/>
    <s v="Ya / Yes"/>
    <s v="Ya / Yes"/>
    <s v="Kadang-kadang / Bila Perlu / Sometimes/When necessary"/>
    <s v="Tidak / No"/>
    <m/>
    <s v="Tidak / No"/>
    <m/>
    <x v="1"/>
    <s v="Lelaki / Male"/>
    <x v="0"/>
    <n v="10"/>
    <n v="54"/>
    <m/>
    <x v="0"/>
    <x v="1"/>
  </r>
  <r>
    <d v="2024-10-07T10:30:05"/>
    <s v="zubairmansor50@gmail.com"/>
    <s v="080411080555"/>
    <n v="100"/>
    <n v="0.83"/>
    <s v="Lelaki / Male"/>
    <s v="Malay"/>
    <s v="SMK KG PASIR PUTEH"/>
    <s v="Tidak / No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0"/>
    <x v="1"/>
    <x v="0"/>
    <x v="0"/>
    <x v="0"/>
    <x v="0"/>
    <x v="0"/>
    <x v="0"/>
    <x v="0"/>
    <x v="0"/>
    <s v="Colgate,HALAGEL "/>
    <s v="Jarang / Rarely"/>
    <s v="Tidak menggunakan flos gigi / Not using dental floss"/>
    <s v="2 kali / Twice"/>
    <s v="Kadang-kadang / Bila Perlu / Sometimes/When necessary"/>
    <s v="Ya / Yes"/>
    <s v="Ya / Yes"/>
    <s v="Ya / Yes"/>
    <s v="Kadang-kadang / Bila Perlu / Sometimes/When necessary"/>
    <s v="Kadang-kadang / Bila Perlu / Sometimes/When necessary"/>
    <s v="Tidak / No"/>
    <s v="Tidak"/>
    <s v="Tidak / No"/>
    <m/>
    <x v="1"/>
    <s v="Lelaki / Male"/>
    <x v="1"/>
    <n v="15"/>
    <n v="52"/>
    <m/>
    <x v="0"/>
    <x v="1"/>
  </r>
  <r>
    <d v="2024-10-07T10:30:56"/>
    <s v="imanmahathir@gmail.com"/>
    <s v="080306080297"/>
    <n v="34.82"/>
    <n v="0.13"/>
    <s v="Lelaki / Male"/>
    <s v="Malay"/>
    <s v="SMK KG PASIR PUTEH,IPOH"/>
    <s v="Ya / Yes"/>
    <x v="0"/>
    <x v="0"/>
    <x v="0"/>
    <x v="0"/>
    <x v="0"/>
    <x v="0"/>
    <x v="2"/>
    <x v="0"/>
    <x v="0"/>
    <x v="0"/>
    <x v="0"/>
    <x v="0"/>
    <x v="0"/>
    <x v="0"/>
    <x v="2"/>
    <x v="0"/>
    <x v="0"/>
    <x v="0"/>
    <x v="0"/>
    <x v="0"/>
    <x v="0"/>
    <x v="0"/>
    <x v="0"/>
    <x v="1"/>
    <x v="2"/>
    <x v="1"/>
    <x v="0"/>
    <x v="1"/>
    <x v="1"/>
    <x v="0"/>
    <x v="0"/>
    <x v="0"/>
    <x v="1"/>
    <x v="2"/>
    <x v="0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Ya / Yes"/>
    <s v="Kadang-kadang / Bila Perlu / Sometimes/When necessary"/>
    <s v="Tidak / No"/>
    <m/>
    <s v="Tidak / No"/>
    <m/>
    <x v="1"/>
    <s v="Lelaki / Male"/>
    <x v="0"/>
    <n v="13"/>
    <n v="58"/>
    <m/>
    <x v="0"/>
    <x v="1"/>
  </r>
  <r>
    <d v="2024-10-07T10:33:55"/>
    <s v="jmtj1007@gmail.com"/>
    <s v="080629080099"/>
    <n v="100"/>
    <n v="0.5"/>
    <s v="Lelaki / Male"/>
    <s v="Malay"/>
    <s v="SMK KG PASIR PUTEH"/>
    <s v="Ya / Yes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1"/>
    <x v="0"/>
    <x v="0"/>
    <x v="0"/>
    <x v="1"/>
    <x v="0"/>
    <x v="0"/>
    <x v="0"/>
    <s v="Colgate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1"/>
    <s v="Lelaki / Male"/>
    <x v="0"/>
    <n v="16"/>
    <n v="58"/>
    <m/>
    <x v="0"/>
    <x v="1"/>
  </r>
  <r>
    <d v="2024-10-07T10:37:06"/>
    <s v="afiaafifaah2009@gmail.com"/>
    <s v="090129081166"/>
    <n v="100"/>
    <n v="0.56999999999999995"/>
    <s v="perempuan"/>
    <s v="Malay"/>
    <s v="SMK KAMPONG PASIR PUTEH "/>
    <s v="Tidak / No"/>
    <x v="0"/>
    <x v="2"/>
    <x v="1"/>
    <x v="1"/>
    <x v="0"/>
    <x v="1"/>
    <x v="0"/>
    <x v="0"/>
    <x v="0"/>
    <x v="0"/>
    <x v="1"/>
    <x v="1"/>
    <x v="0"/>
    <x v="0"/>
    <x v="2"/>
    <x v="2"/>
    <x v="0"/>
    <x v="0"/>
    <x v="1"/>
    <x v="0"/>
    <x v="0"/>
    <x v="0"/>
    <x v="1"/>
    <x v="1"/>
    <x v="1"/>
    <x v="1"/>
    <x v="0"/>
    <x v="1"/>
    <x v="0"/>
    <x v="0"/>
    <x v="1"/>
    <x v="1"/>
    <x v="0"/>
    <x v="0"/>
    <x v="0"/>
    <s v="Colgate "/>
    <s v="Kadang-kadang/bila perlu / Sometimes / When necessary"/>
    <s v="1 kali / Once"/>
    <s v="Kadang-kadang/Bila perlu / Sometimes/When necessary"/>
    <s v="Tidak / No"/>
    <s v="Kadang-kadang / Bila Perlu / Sometimes/When necessary"/>
    <s v="Ya / Yes"/>
    <s v="Kadang-kadang / Bila Perlu / Sometimes/When necessary"/>
    <s v="Tidak / No"/>
    <s v="Kadang-kadang / Bila Perlu / Sometimes/When necessary"/>
    <s v="Tidak / No"/>
    <m/>
    <s v="Tidak / No"/>
    <m/>
    <x v="1"/>
    <s v="Perempuan / Female"/>
    <x v="1"/>
    <n v="9"/>
    <n v="58"/>
    <m/>
    <x v="0"/>
    <x v="1"/>
  </r>
  <r>
    <d v="2024-10-07T10:38:58"/>
    <s v="alia@gmail.com"/>
    <s v="090701080974"/>
    <n v="100"/>
    <n v="0.67"/>
    <s v="perempuan"/>
    <s v="Malay"/>
    <s v="SMK Kampung Pasir Puteh "/>
    <s v="Ya / Yes"/>
    <x v="0"/>
    <x v="1"/>
    <x v="0"/>
    <x v="2"/>
    <x v="0"/>
    <x v="1"/>
    <x v="1"/>
    <x v="0"/>
    <x v="0"/>
    <x v="0"/>
    <x v="0"/>
    <x v="1"/>
    <x v="1"/>
    <x v="0"/>
    <x v="0"/>
    <x v="0"/>
    <x v="1"/>
    <x v="1"/>
    <x v="2"/>
    <x v="0"/>
    <x v="1"/>
    <x v="1"/>
    <x v="1"/>
    <x v="1"/>
    <x v="1"/>
    <x v="1"/>
    <x v="1"/>
    <x v="1"/>
    <x v="0"/>
    <x v="1"/>
    <x v="0"/>
    <x v="0"/>
    <x v="0"/>
    <x v="0"/>
    <x v="2"/>
    <s v="Colgate"/>
    <s v="Selalu / Always"/>
    <s v="Kadang-kadang/bila perlu / Sometimes/when in need"/>
    <s v="Kadang-kadang/Bila perlu / Sometimes/When necessary"/>
    <s v="Kadang-kadang / Bila Perlu / Sometimes/When necessary"/>
    <s v="Ya / Yes"/>
    <s v="Ya / Yes"/>
    <s v="Ya / Yes"/>
    <s v="Kadang-kadang / Bila Perlu / Sometimes/When necessary"/>
    <s v="Kadang-kadang / Bila Perlu / Sometimes/When necessary"/>
    <s v="Tidak / No"/>
    <m/>
    <s v="Tidak / No"/>
    <m/>
    <x v="1"/>
    <s v="Perempuan / Female"/>
    <x v="0"/>
    <n v="10"/>
    <n v="49"/>
    <m/>
    <x v="0"/>
    <x v="1"/>
  </r>
  <r>
    <d v="2024-10-07T10:39:06"/>
    <s v="MIZAQAZRYNA@GMAIL.COM"/>
    <s v="091013080748"/>
    <n v="11.66"/>
    <n v="0.21"/>
    <s v="perempuan"/>
    <s v="Malay"/>
    <s v="SMK KAMPUNG PASIR PUTEH"/>
    <s v="Tidak / No"/>
    <x v="0"/>
    <x v="0"/>
    <x v="0"/>
    <x v="2"/>
    <x v="0"/>
    <x v="0"/>
    <x v="1"/>
    <x v="1"/>
    <x v="0"/>
    <x v="1"/>
    <x v="0"/>
    <x v="2"/>
    <x v="0"/>
    <x v="0"/>
    <x v="0"/>
    <x v="0"/>
    <x v="0"/>
    <x v="0"/>
    <x v="0"/>
    <x v="1"/>
    <x v="1"/>
    <x v="0"/>
    <x v="1"/>
    <x v="0"/>
    <x v="1"/>
    <x v="1"/>
    <x v="0"/>
    <x v="1"/>
    <x v="1"/>
    <x v="1"/>
    <x v="0"/>
    <x v="0"/>
    <x v="0"/>
    <x v="0"/>
    <x v="0"/>
    <s v="Colgate"/>
    <s v="Selalu / Always"/>
    <s v="1 kali / Once"/>
    <s v="2 kali / Twice"/>
    <s v="Tidak / No"/>
    <s v="Kadang-kadang / Bila Perlu / Sometimes/When necessary"/>
    <s v="Ya / Yes"/>
    <s v="Ya / Yes"/>
    <s v="Tidak / No"/>
    <s v="Kadang-kadang / Bila Perlu / Sometimes/When necessary"/>
    <s v="Tidak / No"/>
    <m/>
    <s v="Tidak / No"/>
    <m/>
    <x v="1"/>
    <s v="Perempuan / Female"/>
    <x v="1"/>
    <n v="11"/>
    <n v="56"/>
    <m/>
    <x v="0"/>
    <x v="1"/>
  </r>
  <r>
    <d v="2024-10-07T10:42:10"/>
    <s v="adawiyah@gmail.com"/>
    <s v="091018080544"/>
    <n v="32.14"/>
    <n v="0.28999999999999998"/>
    <s v="perempuan"/>
    <s v="Malay"/>
    <s v="SMK Kampong Pasir Puteh"/>
    <s v="Ya / Yes"/>
    <x v="0"/>
    <x v="1"/>
    <x v="0"/>
    <x v="0"/>
    <x v="0"/>
    <x v="0"/>
    <x v="1"/>
    <x v="0"/>
    <x v="0"/>
    <x v="0"/>
    <x v="0"/>
    <x v="0"/>
    <x v="0"/>
    <x v="0"/>
    <x v="0"/>
    <x v="0"/>
    <x v="1"/>
    <x v="0"/>
    <x v="1"/>
    <x v="0"/>
    <x v="1"/>
    <x v="0"/>
    <x v="0"/>
    <x v="1"/>
    <x v="1"/>
    <x v="0"/>
    <x v="0"/>
    <x v="0"/>
    <x v="0"/>
    <x v="0"/>
    <x v="0"/>
    <x v="0"/>
    <x v="1"/>
    <x v="2"/>
    <x v="2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Ya / Yes"/>
    <s v="Tidak / No"/>
    <m/>
    <s v="Tidak / No"/>
    <m/>
    <x v="1"/>
    <s v="Perempuan / Female"/>
    <x v="0"/>
    <n v="13"/>
    <n v="53"/>
    <m/>
    <x v="0"/>
    <x v="1"/>
  </r>
  <r>
    <d v="2024-10-07T10:44:10"/>
    <s v="alisezrin12@gmail.com"/>
    <s v="091111080418"/>
    <n v="4.46"/>
    <n v="0.08"/>
    <s v="perempuan"/>
    <s v="Malay"/>
    <s v="SMK KAMPONG PASIR PUTIH "/>
    <s v="Ya / Yes"/>
    <x v="0"/>
    <x v="0"/>
    <x v="0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3"/>
    <x v="0"/>
    <x v="1"/>
    <x v="1"/>
    <x v="1"/>
    <x v="0"/>
    <x v="0"/>
    <x v="1"/>
    <x v="2"/>
    <x v="2"/>
    <s v="Colgate "/>
    <s v="Selalu / Always"/>
    <s v="Kadang-kadang/bila perlu / Sometimes/when in need"/>
    <s v="Tidak minum minuman berkarbonat / Do not take carbonated drink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s v="Ya / Yes"/>
    <s v="Tidak / No"/>
    <m/>
    <s v="Tidak / No"/>
    <m/>
    <x v="1"/>
    <s v="Perempuan / Female"/>
    <x v="0"/>
    <n v="15"/>
    <n v="60"/>
    <m/>
    <x v="0"/>
    <x v="1"/>
  </r>
  <r>
    <d v="2024-10-07T10:45:36"/>
    <s v="aqishptt08@gmail.com"/>
    <s v="090804081144"/>
    <n v="100"/>
    <n v="1.42"/>
    <s v="perempuan"/>
    <s v="Malay"/>
    <s v="Smkkppi"/>
    <s v="Ya / Yes"/>
    <x v="0"/>
    <x v="1"/>
    <x v="2"/>
    <x v="1"/>
    <x v="0"/>
    <x v="2"/>
    <x v="1"/>
    <x v="1"/>
    <x v="1"/>
    <x v="2"/>
    <x v="0"/>
    <x v="2"/>
    <x v="0"/>
    <x v="0"/>
    <x v="0"/>
    <x v="0"/>
    <x v="1"/>
    <x v="0"/>
    <x v="0"/>
    <x v="1"/>
    <x v="1"/>
    <x v="0"/>
    <x v="1"/>
    <x v="1"/>
    <x v="1"/>
    <x v="1"/>
    <x v="0"/>
    <x v="1"/>
    <x v="1"/>
    <x v="0"/>
    <x v="0"/>
    <x v="0"/>
    <x v="0"/>
    <x v="0"/>
    <x v="2"/>
    <s v="Colgate"/>
    <s v="Kadang-kadang/bila perlu / Sometimes / When necessary"/>
    <s v="2 kali / Twice"/>
    <s v="3 kali / 3 times"/>
    <s v="Tidak / No"/>
    <s v="Tidak / No"/>
    <s v="Tidak / No"/>
    <s v="Tidak / No"/>
    <s v="Kadang-kadang / Bila Perlu / Sometimes/When necessary"/>
    <s v="Kadang-kadang / Bila Perlu / Sometimes/When necessary"/>
    <s v="Tidak / No"/>
    <m/>
    <s v="Tidak / No"/>
    <m/>
    <x v="1"/>
    <s v="Perempuan / Female"/>
    <x v="0"/>
    <n v="8"/>
    <n v="55"/>
    <m/>
    <x v="0"/>
    <x v="1"/>
  </r>
  <r>
    <d v="2024-10-07T10:46:40"/>
    <s v="dahliafarhanabtmohdzaidi@gmail.com"/>
    <s v="090504080190"/>
    <n v="32.14"/>
    <n v="0.17"/>
    <s v="perempuan"/>
    <s v="Malay"/>
    <s v="SMK KG PASIR PUTEH"/>
    <s v="Ya / Yes"/>
    <x v="0"/>
    <x v="0"/>
    <x v="0"/>
    <x v="2"/>
    <x v="1"/>
    <x v="0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0"/>
    <x v="1"/>
    <x v="1"/>
    <x v="0"/>
    <x v="0"/>
    <x v="0"/>
    <x v="1"/>
    <x v="2"/>
    <x v="2"/>
    <s v="Colgate"/>
    <s v="Selalu / Always"/>
    <s v="2 kali / Twice"/>
    <s v="Kadang-kadang/Bila perlu / Sometimes/When necessary"/>
    <s v="Tidak / No"/>
    <s v="Tidak / No"/>
    <s v="Tidak / No"/>
    <s v="Tidak / No"/>
    <s v="Tidak / No"/>
    <s v="Tidak / No"/>
    <s v="Tidak / No"/>
    <m/>
    <s v="Tidak / No"/>
    <m/>
    <x v="1"/>
    <s v="Perempuan / Female"/>
    <x v="0"/>
    <n v="12"/>
    <n v="61"/>
    <m/>
    <x v="0"/>
    <x v="1"/>
  </r>
  <r>
    <d v="2024-10-07T10:50:53"/>
    <s v="qhasifmadihah09@gmail.com"/>
    <s v="091104080620"/>
    <n v="100"/>
    <n v="0.56999999999999995"/>
    <s v="perempuan"/>
    <s v="Malay"/>
    <s v="SMK Kampung Pasir Puteh "/>
    <s v="Ya / Yes"/>
    <x v="0"/>
    <x v="0"/>
    <x v="1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1"/>
    <x v="1"/>
    <x v="1"/>
    <x v="1"/>
    <x v="1"/>
    <x v="1"/>
    <x v="2"/>
    <x v="0"/>
    <s v="MURNI "/>
    <s v="Selalu / Always"/>
    <s v="Lebih dari 2 kali / More than twice"/>
    <s v="Tidak minum minuman berkarbonat / Do not take carbonated drinks"/>
    <s v="Tidak / No"/>
    <s v="Tidak / No"/>
    <s v="Tidak / No"/>
    <s v="Tidak / No"/>
    <s v="Tidak / No"/>
    <s v="Tidak / No"/>
    <s v="Tidak / No"/>
    <m/>
    <s v="Tidak / No"/>
    <m/>
    <x v="1"/>
    <s v="Perempuan / Female"/>
    <x v="0"/>
    <n v="12"/>
    <n v="62"/>
    <m/>
    <x v="0"/>
    <x v="1"/>
  </r>
  <r>
    <d v="2024-10-07T10:51:33"/>
    <s v="auniqaisarah260909@gmail.com"/>
    <s v="090926080318"/>
    <n v="41.07"/>
    <n v="0.33"/>
    <s v="perempuan"/>
    <s v="Malay"/>
    <s v="SMK KAMPUNG PASIR PUTEH"/>
    <s v="Ya / Yes"/>
    <x v="0"/>
    <x v="0"/>
    <x v="0"/>
    <x v="2"/>
    <x v="0"/>
    <x v="0"/>
    <x v="1"/>
    <x v="2"/>
    <x v="0"/>
    <x v="1"/>
    <x v="0"/>
    <x v="1"/>
    <x v="0"/>
    <x v="0"/>
    <x v="0"/>
    <x v="1"/>
    <x v="1"/>
    <x v="0"/>
    <x v="0"/>
    <x v="0"/>
    <x v="1"/>
    <x v="1"/>
    <x v="1"/>
    <x v="1"/>
    <x v="1"/>
    <x v="0"/>
    <x v="0"/>
    <x v="1"/>
    <x v="0"/>
    <x v="0"/>
    <x v="0"/>
    <x v="0"/>
    <x v="0"/>
    <x v="0"/>
    <x v="1"/>
    <s v="Colgate"/>
    <s v="Kadang-kadang/bila perlu / Sometimes / When necessary"/>
    <s v="2 kali / Twice"/>
    <s v="2 kali / Twice"/>
    <s v="Tidak / No"/>
    <s v="Tidak / No"/>
    <s v="Kadang-kadang / Bila Perlu / Sometimes/When necessary"/>
    <s v="Ya / Yes"/>
    <s v="Ya / Yes"/>
    <s v="Kadang-kadang / Bila Perlu / Sometimes/When necessary"/>
    <s v="Tidak / No"/>
    <m/>
    <s v="Tidak / No"/>
    <m/>
    <x v="1"/>
    <s v="Perempuan / Female"/>
    <x v="0"/>
    <n v="10"/>
    <n v="53"/>
    <m/>
    <x v="0"/>
    <x v="1"/>
  </r>
  <r>
    <d v="2024-10-07T10:51:43"/>
    <s v="arissazaridi@gmail.com"/>
    <s v="090427080102"/>
    <n v="100"/>
    <n v="0.42"/>
    <s v="perempuan"/>
    <s v="Malay"/>
    <s v="SMK KAMPUNG PASIR PUTEH Ipoh"/>
    <s v="Ya / Yes"/>
    <x v="1"/>
    <x v="0"/>
    <x v="0"/>
    <x v="2"/>
    <x v="2"/>
    <x v="0"/>
    <x v="1"/>
    <x v="0"/>
    <x v="0"/>
    <x v="0"/>
    <x v="0"/>
    <x v="0"/>
    <x v="0"/>
    <x v="1"/>
    <x v="1"/>
    <x v="0"/>
    <x v="1"/>
    <x v="1"/>
    <x v="1"/>
    <x v="1"/>
    <x v="1"/>
    <x v="1"/>
    <x v="0"/>
    <x v="1"/>
    <x v="2"/>
    <x v="3"/>
    <x v="1"/>
    <x v="0"/>
    <x v="0"/>
    <x v="3"/>
    <x v="0"/>
    <x v="0"/>
    <x v="1"/>
    <x v="2"/>
    <x v="2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Tidak / No"/>
    <m/>
    <s v="Tidak / No"/>
    <m/>
    <x v="1"/>
    <s v="Perempuan / Female"/>
    <x v="0"/>
    <n v="10"/>
    <n v="48"/>
    <m/>
    <x v="0"/>
    <x v="1"/>
  </r>
  <r>
    <d v="2024-10-07T10:54:47"/>
    <s v="AINANADHIRAH@gmail.com"/>
    <s v="090424080238"/>
    <n v="100"/>
    <n v="0.42"/>
    <s v="perempuan"/>
    <s v="Malay"/>
    <s v="Sekolah Menengah Kebangsaan Kampung Pasir Puteh"/>
    <s v="Ya / Yes"/>
    <x v="0"/>
    <x v="1"/>
    <x v="0"/>
    <x v="1"/>
    <x v="0"/>
    <x v="1"/>
    <x v="2"/>
    <x v="2"/>
    <x v="0"/>
    <x v="1"/>
    <x v="0"/>
    <x v="1"/>
    <x v="0"/>
    <x v="0"/>
    <x v="0"/>
    <x v="0"/>
    <x v="0"/>
    <x v="0"/>
    <x v="1"/>
    <x v="1"/>
    <x v="1"/>
    <x v="1"/>
    <x v="0"/>
    <x v="2"/>
    <x v="2"/>
    <x v="1"/>
    <x v="0"/>
    <x v="1"/>
    <x v="1"/>
    <x v="0"/>
    <x v="0"/>
    <x v="0"/>
    <x v="1"/>
    <x v="2"/>
    <x v="2"/>
    <s v="Colgate"/>
    <s v="Selalu / Always"/>
    <s v="2 kali / Twice"/>
    <s v="3 kali / 3 times"/>
    <s v="Kadang-kadang / Bila Perlu / Sometimes/When necessary"/>
    <s v="Ya / Yes"/>
    <s v="Kadang-kadang / Bila Perlu / Sometimes/When necessary"/>
    <s v="Tidak / No"/>
    <s v="Ya / Yes"/>
    <s v="Kadang-kadang / Bila Perlu / Sometimes/When necessary"/>
    <s v="Tidak / No"/>
    <m/>
    <s v="Tidak / No"/>
    <m/>
    <x v="1"/>
    <s v="Perempuan / Female"/>
    <x v="0"/>
    <n v="10"/>
    <n v="53"/>
    <m/>
    <x v="0"/>
    <x v="1"/>
  </r>
  <r>
    <d v="2024-10-07T11:00:54"/>
    <s v="WAWAAZUAN65@GMAIL.COM"/>
    <s v="091018080958"/>
    <n v="14.29"/>
    <n v="0.28999999999999998"/>
    <s v="perempuan"/>
    <s v="Malay"/>
    <s v="Smkkppi"/>
    <s v="Ya / Yes"/>
    <x v="0"/>
    <x v="0"/>
    <x v="0"/>
    <x v="1"/>
    <x v="0"/>
    <x v="1"/>
    <x v="1"/>
    <x v="0"/>
    <x v="0"/>
    <x v="0"/>
    <x v="0"/>
    <x v="2"/>
    <x v="0"/>
    <x v="0"/>
    <x v="0"/>
    <x v="0"/>
    <x v="1"/>
    <x v="0"/>
    <x v="1"/>
    <x v="0"/>
    <x v="1"/>
    <x v="1"/>
    <x v="1"/>
    <x v="1"/>
    <x v="0"/>
    <x v="0"/>
    <x v="1"/>
    <x v="0"/>
    <x v="0"/>
    <x v="1"/>
    <x v="0"/>
    <x v="0"/>
    <x v="1"/>
    <x v="4"/>
    <x v="2"/>
    <s v="Colgate"/>
    <s v="Kadang-kadang/bila perlu / Sometimes / When necessary"/>
    <s v="Kadang-kadang/bila perlu / Sometimes/when in need"/>
    <s v="Kadang-kadang/Bila perlu / Sometimes/When necessary"/>
    <s v="Ya / Yes"/>
    <s v="Kadang-kadang / Bila Perlu / Sometimes/When necessary"/>
    <s v="Kadang-kadang / Bila Perlu / Sometimes/When necessary"/>
    <s v="Ya / Yes"/>
    <s v="Tidak / No"/>
    <s v="Tidak / No"/>
    <s v="Tidak / No"/>
    <m/>
    <s v="Tidak / No"/>
    <m/>
    <x v="1"/>
    <s v="Perempuan / Female"/>
    <x v="0"/>
    <n v="13"/>
    <n v="50"/>
    <m/>
    <x v="0"/>
    <x v="1"/>
  </r>
  <r>
    <d v="2024-10-07T11:02:14"/>
    <s v="kaisarasofia4@gmail.com"/>
    <s v="081028081058"/>
    <n v="100"/>
    <n v="0.71"/>
    <s v="perempuan"/>
    <s v="Malay"/>
    <s v="SMK Kampong Pasir Puteh"/>
    <s v="Ya / Yes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  <x v="0"/>
    <x v="1"/>
    <x v="0"/>
    <x v="0"/>
    <x v="0"/>
    <s v="Colgate"/>
    <s v="Kadang-kadang/bila perlu / Sometimes / When necessary"/>
    <s v="Kadang-kadang/bila perlu / Sometimes/when in need"/>
    <s v="Tidak minum minuman berkarbonat / Do not take carbonated drinks"/>
    <s v="Tidak / No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x v="1"/>
    <s v="Perempuan / Female"/>
    <x v="0"/>
    <n v="14"/>
    <n v="60"/>
    <m/>
    <x v="0"/>
    <x v="1"/>
  </r>
  <r>
    <d v="2024-10-07T11:08:39"/>
    <s v="najihah0621@gmail.com"/>
    <s v="080621080422"/>
    <n v="100"/>
    <n v="0.45"/>
    <s v="perempuan"/>
    <s v="Malay"/>
    <s v="SMK KAMPUNG PASIR PUTEH"/>
    <s v="Ya / Yes"/>
    <x v="0"/>
    <x v="2"/>
    <x v="0"/>
    <x v="0"/>
    <x v="1"/>
    <x v="2"/>
    <x v="1"/>
    <x v="1"/>
    <x v="0"/>
    <x v="1"/>
    <x v="0"/>
    <x v="1"/>
    <x v="0"/>
    <x v="0"/>
    <x v="0"/>
    <x v="0"/>
    <x v="1"/>
    <x v="0"/>
    <x v="0"/>
    <x v="0"/>
    <x v="1"/>
    <x v="0"/>
    <x v="1"/>
    <x v="1"/>
    <x v="1"/>
    <x v="1"/>
    <x v="0"/>
    <x v="0"/>
    <x v="0"/>
    <x v="1"/>
    <x v="0"/>
    <x v="1"/>
    <x v="0"/>
    <x v="0"/>
    <x v="2"/>
    <s v="Colgate"/>
    <s v="Selalu / Always"/>
    <s v="Kadang-kadang/bila perlu / Sometimes/when in need"/>
    <s v="Tidak minum minuman berkarbonat / Do not take carbonated drinks"/>
    <s v="Kadang-kadang / Bila Perlu / Sometimes/When necessary"/>
    <s v="Tidak / No"/>
    <s v="Ya / Yes"/>
    <s v="Kadang-kadang / Bila Perlu / Sometimes/When necessary"/>
    <s v="Ya / Yes"/>
    <s v="Tidak / No"/>
    <s v="Tidak / No"/>
    <m/>
    <s v="Tidak / No"/>
    <m/>
    <x v="1"/>
    <s v="Perempuan / Female"/>
    <x v="0"/>
    <n v="8"/>
    <n v="54"/>
    <m/>
    <x v="0"/>
    <x v="1"/>
  </r>
  <r>
    <d v="2024-10-07T11:09:18"/>
    <s v="khairinad81@gmail.com"/>
    <s v="080726080066"/>
    <n v="100"/>
    <n v="0.63"/>
    <s v="perempuan"/>
    <s v="Malay"/>
    <s v="SMK KAMPUNG PASIR PUTEH"/>
    <s v="Ya / Yes"/>
    <x v="0"/>
    <x v="1"/>
    <x v="0"/>
    <x v="1"/>
    <x v="0"/>
    <x v="0"/>
    <x v="0"/>
    <x v="0"/>
    <x v="0"/>
    <x v="0"/>
    <x v="0"/>
    <x v="0"/>
    <x v="1"/>
    <x v="0"/>
    <x v="0"/>
    <x v="1"/>
    <x v="1"/>
    <x v="0"/>
    <x v="1"/>
    <x v="1"/>
    <x v="1"/>
    <x v="1"/>
    <x v="0"/>
    <x v="0"/>
    <x v="0"/>
    <x v="3"/>
    <x v="0"/>
    <x v="0"/>
    <x v="1"/>
    <x v="0"/>
    <x v="1"/>
    <x v="1"/>
    <x v="0"/>
    <x v="0"/>
    <x v="0"/>
    <s v="Colgate"/>
    <s v="Kadang-kadang/bila perlu / Sometimes / When necessary"/>
    <s v="1 kali / Once"/>
    <s v="1 kali / Once"/>
    <s v="Tidak / No"/>
    <s v="Tidak / No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x v="1"/>
    <s v="Perempuan / Female"/>
    <x v="0"/>
    <n v="13"/>
    <n v="58"/>
    <m/>
    <x v="0"/>
    <x v="1"/>
  </r>
  <r>
    <d v="2024-10-07T11:09:32"/>
    <s v="liyana6046@gmail.com"/>
    <s v="081107100480"/>
    <n v="30.36"/>
    <n v="0.46"/>
    <s v="perempuan"/>
    <s v="Malay"/>
    <s v="SMK Kampong Pasir Puteh"/>
    <s v="Ya / Yes"/>
    <x v="0"/>
    <x v="0"/>
    <x v="0"/>
    <x v="2"/>
    <x v="0"/>
    <x v="0"/>
    <x v="1"/>
    <x v="0"/>
    <x v="0"/>
    <x v="0"/>
    <x v="0"/>
    <x v="0"/>
    <x v="0"/>
    <x v="0"/>
    <x v="1"/>
    <x v="0"/>
    <x v="1"/>
    <x v="0"/>
    <x v="1"/>
    <x v="1"/>
    <x v="1"/>
    <x v="0"/>
    <x v="0"/>
    <x v="0"/>
    <x v="1"/>
    <x v="3"/>
    <x v="0"/>
    <x v="0"/>
    <x v="0"/>
    <x v="0"/>
    <x v="0"/>
    <x v="0"/>
    <x v="1"/>
    <x v="2"/>
    <x v="2"/>
    <s v="atome"/>
    <s v="Selalu / Always"/>
    <s v="Kadang-kadang/bila perlu / Sometimes/when in need"/>
    <s v="Tidak minum minuman berkarbonat / Do not take carbonated drinks"/>
    <s v="Tidak / No"/>
    <s v="Tidak / No"/>
    <s v="Tidak / No"/>
    <s v="Kadang-kadang / Bila Perlu / Sometimes/When necessary"/>
    <s v="Tidak / No"/>
    <s v="Tidak / No"/>
    <s v="Tidak / No"/>
    <m/>
    <s v="Tidak / No"/>
    <m/>
    <x v="1"/>
    <s v="Perempuan / Female"/>
    <x v="0"/>
    <n v="13"/>
    <n v="55"/>
    <m/>
    <x v="0"/>
    <x v="1"/>
  </r>
  <r>
    <d v="2024-10-07T11:15:01"/>
    <s v="sufina@gmail.com"/>
    <s v="081106080940"/>
    <n v="42.86"/>
    <n v="0.83"/>
    <s v="perempuan"/>
    <s v="Malay"/>
    <s v="SMK KAMPUNG PASIR PUTEH"/>
    <s v="Ya / Yes"/>
    <x v="0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3"/>
    <x v="0"/>
    <x v="1"/>
    <x v="0"/>
    <x v="0"/>
    <x v="0"/>
    <x v="1"/>
    <x v="0"/>
    <x v="0"/>
    <x v="0"/>
    <s v="Colgate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Ya / Yes"/>
    <s v="Ya / Yes"/>
    <s v="Kadang-kadang / Bila Perlu / Sometimes/When necessary"/>
    <s v="Tidak / No"/>
    <m/>
    <s v="Tidak / No"/>
    <m/>
    <x v="1"/>
    <s v="Perempuan / Female"/>
    <x v="0"/>
    <n v="15"/>
    <n v="60"/>
    <m/>
    <x v="0"/>
    <x v="1"/>
  </r>
  <r>
    <d v="2024-10-07T11:15:31"/>
    <s v="nursyifaqistina62@gmail.com"/>
    <s v="080821081120"/>
    <n v="17.86"/>
    <n v="0.04"/>
    <s v="perempuan"/>
    <s v="Malay"/>
    <s v="SMK KG Pasir Puteh "/>
    <s v="Ya / Yes"/>
    <x v="2"/>
    <x v="0"/>
    <x v="1"/>
    <x v="2"/>
    <x v="0"/>
    <x v="0"/>
    <x v="0"/>
    <x v="2"/>
    <x v="0"/>
    <x v="2"/>
    <x v="2"/>
    <x v="1"/>
    <x v="0"/>
    <x v="1"/>
    <x v="0"/>
    <x v="0"/>
    <x v="1"/>
    <x v="0"/>
    <x v="0"/>
    <x v="1"/>
    <x v="0"/>
    <x v="0"/>
    <x v="1"/>
    <x v="1"/>
    <x v="2"/>
    <x v="1"/>
    <x v="1"/>
    <x v="0"/>
    <x v="2"/>
    <x v="0"/>
    <x v="0"/>
    <x v="0"/>
    <x v="0"/>
    <x v="0"/>
    <x v="2"/>
    <s v="Fresh and white"/>
    <s v="Selalu / Always"/>
    <s v="1 kali / Once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1"/>
    <s v="Perempuan / Female"/>
    <x v="0"/>
    <n v="8"/>
    <n v="51"/>
    <m/>
    <x v="0"/>
    <x v="1"/>
  </r>
  <r>
    <d v="2024-10-07T11:20:17"/>
    <s v="arynsz20@gmail.com"/>
    <s v="080820031252"/>
    <n v="58.93"/>
    <n v="0.79"/>
    <s v="perempuan"/>
    <s v="Malay"/>
    <s v="SMK Kampong Pasir Puteh"/>
    <s v="Ya / Yes"/>
    <x v="0"/>
    <x v="0"/>
    <x v="0"/>
    <x v="1"/>
    <x v="0"/>
    <x v="0"/>
    <x v="2"/>
    <x v="1"/>
    <x v="0"/>
    <x v="0"/>
    <x v="0"/>
    <x v="0"/>
    <x v="0"/>
    <x v="1"/>
    <x v="0"/>
    <x v="0"/>
    <x v="0"/>
    <x v="0"/>
    <x v="0"/>
    <x v="1"/>
    <x v="0"/>
    <x v="0"/>
    <x v="0"/>
    <x v="0"/>
    <x v="1"/>
    <x v="3"/>
    <x v="0"/>
    <x v="1"/>
    <x v="2"/>
    <x v="0"/>
    <x v="1"/>
    <x v="1"/>
    <x v="0"/>
    <x v="0"/>
    <x v="0"/>
    <s v="Mukmin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Ya / Yes"/>
    <s v="Ya / Yes"/>
    <s v="Tidak / No"/>
    <s v="Tidak / No"/>
    <s v="Tidak / No"/>
    <m/>
    <s v="Tidak / No"/>
    <m/>
    <x v="1"/>
    <s v="Perempuan / Female"/>
    <x v="0"/>
    <n v="13"/>
    <n v="60"/>
    <m/>
    <x v="0"/>
    <x v="1"/>
  </r>
  <r>
    <d v="2024-10-07T11:21:27"/>
    <s v="adawyyah.aizi@gmail.com"/>
    <s v="080208080066"/>
    <n v="34.82"/>
    <n v="1.17"/>
    <s v="perempuan"/>
    <s v="Malay"/>
    <s v="SMK Kg. Pasir Puteh"/>
    <s v="Ya / Yes"/>
    <x v="0"/>
    <x v="1"/>
    <x v="0"/>
    <x v="2"/>
    <x v="1"/>
    <x v="1"/>
    <x v="1"/>
    <x v="1"/>
    <x v="0"/>
    <x v="0"/>
    <x v="1"/>
    <x v="1"/>
    <x v="0"/>
    <x v="0"/>
    <x v="0"/>
    <x v="0"/>
    <x v="0"/>
    <x v="0"/>
    <x v="1"/>
    <x v="0"/>
    <x v="1"/>
    <x v="0"/>
    <x v="0"/>
    <x v="0"/>
    <x v="2"/>
    <x v="1"/>
    <x v="1"/>
    <x v="0"/>
    <x v="0"/>
    <x v="1"/>
    <x v="0"/>
    <x v="0"/>
    <x v="0"/>
    <x v="0"/>
    <x v="0"/>
    <s v="Colgate"/>
    <s v="Jarang / Rarely"/>
    <s v="Tidak menggunakan flos gigi / Not using dental floss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1"/>
    <s v="Perempuan / Female"/>
    <x v="0"/>
    <n v="8"/>
    <n v="53"/>
    <m/>
    <x v="0"/>
    <x v="1"/>
  </r>
  <r>
    <d v="2024-10-07T11:22:07"/>
    <s v="nuralyaliyana12@gmail.com"/>
    <s v="080218080828"/>
    <n v="27.68"/>
    <n v="0.17"/>
    <s v="perempuan"/>
    <s v="Malay"/>
    <s v="SMK KG PASIR PUTEH"/>
    <s v="Ya / Yes"/>
    <x v="0"/>
    <x v="1"/>
    <x v="0"/>
    <x v="1"/>
    <x v="0"/>
    <x v="2"/>
    <x v="1"/>
    <x v="0"/>
    <x v="0"/>
    <x v="0"/>
    <x v="2"/>
    <x v="0"/>
    <x v="0"/>
    <x v="0"/>
    <x v="1"/>
    <x v="0"/>
    <x v="1"/>
    <x v="0"/>
    <x v="1"/>
    <x v="0"/>
    <x v="1"/>
    <x v="0"/>
    <x v="1"/>
    <x v="1"/>
    <x v="0"/>
    <x v="2"/>
    <x v="1"/>
    <x v="1"/>
    <x v="2"/>
    <x v="0"/>
    <x v="2"/>
    <x v="0"/>
    <x v="1"/>
    <x v="1"/>
    <x v="0"/>
    <s v="Colgate"/>
    <s v="Jarang / Rarel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Ya / Yes"/>
    <s v="Tidak / No"/>
    <s v="tak"/>
    <s v="Tidak / No"/>
    <m/>
    <x v="1"/>
    <s v="Perempuan / Female"/>
    <x v="0"/>
    <n v="11"/>
    <n v="50"/>
    <m/>
    <x v="0"/>
    <x v="1"/>
  </r>
  <r>
    <d v="2024-10-07T11:22:52"/>
    <s v="liyanasss08@gmail.com"/>
    <s v="080701140480"/>
    <n v="29.46"/>
    <n v="0.28999999999999998"/>
    <s v="perempuan"/>
    <s v="Malay"/>
    <s v="SMK KG PASIR PUTEH"/>
    <s v="Ya / Yes"/>
    <x v="0"/>
    <x v="0"/>
    <x v="0"/>
    <x v="2"/>
    <x v="0"/>
    <x v="0"/>
    <x v="0"/>
    <x v="0"/>
    <x v="1"/>
    <x v="0"/>
    <x v="1"/>
    <x v="1"/>
    <x v="1"/>
    <x v="0"/>
    <x v="0"/>
    <x v="0"/>
    <x v="1"/>
    <x v="0"/>
    <x v="1"/>
    <x v="0"/>
    <x v="2"/>
    <x v="0"/>
    <x v="1"/>
    <x v="1"/>
    <x v="1"/>
    <x v="3"/>
    <x v="0"/>
    <x v="1"/>
    <x v="1"/>
    <x v="0"/>
    <x v="0"/>
    <x v="1"/>
    <x v="0"/>
    <x v="0"/>
    <x v="2"/>
    <s v="DARLI"/>
    <s v="Kadang-kadang/bila perlu / Sometimes / When necessary"/>
    <s v="Kadang-kadang/bila perlu / Sometimes/when in need"/>
    <s v="Tidak minum minuman berkarbonat / Do not take carbonated drinks"/>
    <s v="Tidak / No"/>
    <s v="Kadang-kadang / Bila Perlu / Sometimes/When necessary"/>
    <s v="Kadang-kadang / Bila Perlu / Sometimes/When necessary"/>
    <s v="Ya / Yes"/>
    <s v="Ya / Yes"/>
    <s v="Kadang-kadang / Bila Perlu / Sometimes/When necessary"/>
    <s v="Tidak / No"/>
    <m/>
    <s v="Tidak / No"/>
    <m/>
    <x v="1"/>
    <s v="Perempuan / Female"/>
    <x v="0"/>
    <n v="11"/>
    <n v="56"/>
    <m/>
    <x v="0"/>
    <x v="1"/>
  </r>
  <r>
    <d v="2024-10-07T11:43:12"/>
    <s v="adibelyas007@gmail.com"/>
    <s v="080304808429"/>
    <n v="100"/>
    <n v="1.25"/>
    <s v="Lelaki / Male"/>
    <s v="Malay"/>
    <s v="SMK Kampong Pasir Puteh"/>
    <s v="Ya / Yes"/>
    <x v="0"/>
    <x v="0"/>
    <x v="0"/>
    <x v="1"/>
    <x v="0"/>
    <x v="0"/>
    <x v="0"/>
    <x v="0"/>
    <x v="0"/>
    <x v="0"/>
    <x v="0"/>
    <x v="0"/>
    <x v="0"/>
    <x v="2"/>
    <x v="2"/>
    <x v="0"/>
    <x v="1"/>
    <x v="0"/>
    <x v="0"/>
    <x v="0"/>
    <x v="1"/>
    <x v="1"/>
    <x v="3"/>
    <x v="1"/>
    <x v="0"/>
    <x v="1"/>
    <x v="1"/>
    <x v="3"/>
    <x v="3"/>
    <x v="0"/>
    <x v="1"/>
    <x v="1"/>
    <x v="0"/>
    <x v="0"/>
    <x v="0"/>
    <s v="darlie"/>
    <s v="Kadang-kadang/bila perlu / Sometimes / When necessary"/>
    <s v="Kadang-kadang/bila perlu / Sometimes/when in need"/>
    <s v="Tidak minum minuman berkarbonat / Do not take carbonated drinks"/>
    <s v="Tidak / No"/>
    <s v="Tidak / No"/>
    <s v="Tidak / No"/>
    <s v="Kadang-kadang / Bila Perlu / Sometimes/When necessary"/>
    <s v="Tidak / No"/>
    <s v="Kadang-kadang / Bila Perlu / Sometimes/When necessary"/>
    <s v="Tidak / No"/>
    <m/>
    <s v="Tidak / No"/>
    <m/>
    <x v="1"/>
    <s v="Lelaki / Male"/>
    <x v="0"/>
    <n v="14"/>
    <n v="53"/>
    <m/>
    <x v="0"/>
    <x v="1"/>
  </r>
  <r>
    <d v="2024-10-07T11:43:55"/>
    <s v="aimilmaliq@gmail.com"/>
    <s v="080831081335"/>
    <n v="77.680000000000007"/>
    <n v="0.54"/>
    <s v="Lelaki / Male"/>
    <s v="Chinese"/>
    <s v="Smk kanpong pasir putih"/>
    <s v="Tidak / No"/>
    <x v="1"/>
    <x v="0"/>
    <x v="0"/>
    <x v="2"/>
    <x v="0"/>
    <x v="0"/>
    <x v="1"/>
    <x v="1"/>
    <x v="1"/>
    <x v="0"/>
    <x v="0"/>
    <x v="1"/>
    <x v="1"/>
    <x v="0"/>
    <x v="1"/>
    <x v="0"/>
    <x v="1"/>
    <x v="1"/>
    <x v="1"/>
    <x v="1"/>
    <x v="1"/>
    <x v="1"/>
    <x v="3"/>
    <x v="1"/>
    <x v="1"/>
    <x v="3"/>
    <x v="1"/>
    <x v="0"/>
    <x v="0"/>
    <x v="3"/>
    <x v="0"/>
    <x v="0"/>
    <x v="3"/>
    <x v="1"/>
    <x v="2"/>
    <s v="Colgate"/>
    <s v="Jarang / Rarely"/>
    <s v="Tidak menggunakan flos gigi / Not using dental floss"/>
    <s v="Tidak minum minuman berkarbonat / Do not take carbonated drinks"/>
    <s v="Kadang-kadang / Bila Perlu / Sometimes/When necessary"/>
    <s v="Kadang-kadang / Bila Perlu / Sometimes/When necessary"/>
    <s v="Ya / Yes"/>
    <s v="Ya / Yes"/>
    <s v="Ya / Yes"/>
    <s v="Kadang-kadang / Bila Perlu / Sometimes/When necessary"/>
    <s v="Tidak / No"/>
    <m/>
    <s v="Tidak / No"/>
    <m/>
    <x v="1"/>
    <s v="Lelaki / Male"/>
    <x v="1"/>
    <n v="8"/>
    <n v="46"/>
    <m/>
    <x v="0"/>
    <x v="1"/>
  </r>
  <r>
    <d v="2024-10-07T11:44:23"/>
    <s v="aqilizwan24@gmail.com"/>
    <s v="080228030381"/>
    <n v="100"/>
    <n v="0.96"/>
    <s v="Lelaki / Male"/>
    <s v="Malay"/>
    <s v="SMK KAMPONG PASIR PUTEH "/>
    <s v="Ya / Yes"/>
    <x v="1"/>
    <x v="2"/>
    <x v="0"/>
    <x v="2"/>
    <x v="0"/>
    <x v="0"/>
    <x v="1"/>
    <x v="1"/>
    <x v="0"/>
    <x v="0"/>
    <x v="1"/>
    <x v="1"/>
    <x v="0"/>
    <x v="0"/>
    <x v="0"/>
    <x v="0"/>
    <x v="0"/>
    <x v="0"/>
    <x v="0"/>
    <x v="0"/>
    <x v="0"/>
    <x v="0"/>
    <x v="1"/>
    <x v="1"/>
    <x v="0"/>
    <x v="3"/>
    <x v="1"/>
    <x v="0"/>
    <x v="0"/>
    <x v="1"/>
    <x v="0"/>
    <x v="0"/>
    <x v="0"/>
    <x v="0"/>
    <x v="2"/>
    <s v="Colgate "/>
    <s v="Kadang-kadang/bila perlu / Sometimes / When necessary"/>
    <s v="Kadang-kadang/bila perlu / Sometimes/when in need"/>
    <s v="1 kali / Once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x v="1"/>
    <s v="Lelaki / Male"/>
    <x v="0"/>
    <n v="9"/>
    <n v="56"/>
    <m/>
    <x v="0"/>
    <x v="1"/>
  </r>
  <r>
    <d v="2024-10-07T11:45:37"/>
    <s v="adibzaidi@gmail.com.my"/>
    <s v="080418080363"/>
    <n v="71.430000000000007"/>
    <n v="1.1299999999999999"/>
    <s v="Lelaki / Male"/>
    <s v="Malay"/>
    <s v="Sekolah Menengah Kebangsaan Kampung Pasir Puteh"/>
    <s v="Ya / Yes"/>
    <x v="0"/>
    <x v="2"/>
    <x v="0"/>
    <x v="1"/>
    <x v="0"/>
    <x v="0"/>
    <x v="2"/>
    <x v="0"/>
    <x v="0"/>
    <x v="2"/>
    <x v="0"/>
    <x v="0"/>
    <x v="0"/>
    <x v="0"/>
    <x v="0"/>
    <x v="0"/>
    <x v="3"/>
    <x v="1"/>
    <x v="1"/>
    <x v="1"/>
    <x v="1"/>
    <x v="1"/>
    <x v="0"/>
    <x v="1"/>
    <x v="1"/>
    <x v="3"/>
    <x v="2"/>
    <x v="2"/>
    <x v="2"/>
    <x v="1"/>
    <x v="0"/>
    <x v="0"/>
    <x v="0"/>
    <x v="0"/>
    <x v="2"/>
    <s v="colgate"/>
    <s v="Selalu / Always"/>
    <s v="Tidak menggunakan flos gigi / Not using dental floss"/>
    <s v="Kadang-kadang/Bila perlu / Sometimes/When necessary"/>
    <s v="Ya / Yes"/>
    <s v="Ya / Yes"/>
    <s v="Ya / Yes"/>
    <s v="Ya / Yes"/>
    <s v="Ya / Yes"/>
    <s v="Ya / Yes"/>
    <s v="Tidak / No"/>
    <m/>
    <s v="Tidak / No"/>
    <m/>
    <x v="1"/>
    <s v="Lelaki / Male"/>
    <x v="0"/>
    <n v="13"/>
    <n v="46"/>
    <m/>
    <x v="0"/>
    <x v="1"/>
  </r>
  <r>
    <d v="2024-10-07T11:51:06"/>
    <s v="qashfeya@gmail.com"/>
    <s v="081211080758"/>
    <n v="100"/>
    <n v="0.71"/>
    <s v="perempuan"/>
    <s v="Malay"/>
    <s v="SMK Kampung Pasir Puteh "/>
    <s v="Ya / Yes"/>
    <x v="0"/>
    <x v="2"/>
    <x v="0"/>
    <x v="2"/>
    <x v="1"/>
    <x v="0"/>
    <x v="1"/>
    <x v="0"/>
    <x v="0"/>
    <x v="1"/>
    <x v="0"/>
    <x v="1"/>
    <x v="0"/>
    <x v="0"/>
    <x v="0"/>
    <x v="0"/>
    <x v="1"/>
    <x v="1"/>
    <x v="1"/>
    <x v="0"/>
    <x v="1"/>
    <x v="1"/>
    <x v="1"/>
    <x v="1"/>
    <x v="0"/>
    <x v="1"/>
    <x v="0"/>
    <x v="0"/>
    <x v="0"/>
    <x v="1"/>
    <x v="0"/>
    <x v="0"/>
    <x v="0"/>
    <x v="0"/>
    <x v="1"/>
    <s v="Colgate"/>
    <s v="Kadang-kadang/bila perlu / Sometimes / When necessary"/>
    <s v="1 kali / Once"/>
    <s v="2 kali / Twice"/>
    <s v="Ya / Yes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x v="1"/>
    <s v="Perempuan / Female"/>
    <x v="0"/>
    <n v="10"/>
    <n v="51"/>
    <m/>
    <x v="0"/>
    <x v="1"/>
  </r>
  <r>
    <d v="2024-10-07T11:51:46"/>
    <s v="dhaniyahkauthar0407@gmail.com"/>
    <s v="080704080284"/>
    <n v="52.67"/>
    <n v="0.62"/>
    <s v="perempuan"/>
    <s v="Malay"/>
    <s v="SMK KG PASIR PUTEH"/>
    <s v="Ya / Yes"/>
    <x v="0"/>
    <x v="1"/>
    <x v="0"/>
    <x v="0"/>
    <x v="1"/>
    <x v="0"/>
    <x v="1"/>
    <x v="0"/>
    <x v="0"/>
    <x v="1"/>
    <x v="0"/>
    <x v="1"/>
    <x v="0"/>
    <x v="1"/>
    <x v="0"/>
    <x v="0"/>
    <x v="1"/>
    <x v="0"/>
    <x v="0"/>
    <x v="1"/>
    <x v="1"/>
    <x v="0"/>
    <x v="1"/>
    <x v="1"/>
    <x v="0"/>
    <x v="3"/>
    <x v="0"/>
    <x v="0"/>
    <x v="1"/>
    <x v="1"/>
    <x v="0"/>
    <x v="1"/>
    <x v="1"/>
    <x v="2"/>
    <x v="0"/>
    <s v="darlie"/>
    <s v="Kadang-kadang/bila perlu / Sometimes / When necessary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x v="1"/>
    <s v="Perempuan / Female"/>
    <x v="0"/>
    <n v="9"/>
    <n v="56"/>
    <m/>
    <x v="0"/>
    <x v="1"/>
  </r>
  <r>
    <d v="2024-10-07T11:53:59"/>
    <s v="lanzura01@gmail.com"/>
    <s v="080529080454"/>
    <n v="100"/>
    <n v="0.21"/>
    <s v="perempuan"/>
    <s v="Malay"/>
    <s v="SMK Kampunh Pasir Puteh"/>
    <s v="Ya / Yes"/>
    <x v="0"/>
    <x v="2"/>
    <x v="0"/>
    <x v="2"/>
    <x v="0"/>
    <x v="1"/>
    <x v="1"/>
    <x v="0"/>
    <x v="0"/>
    <x v="0"/>
    <x v="0"/>
    <x v="0"/>
    <x v="1"/>
    <x v="0"/>
    <x v="0"/>
    <x v="0"/>
    <x v="3"/>
    <x v="0"/>
    <x v="1"/>
    <x v="0"/>
    <x v="1"/>
    <x v="0"/>
    <x v="1"/>
    <x v="0"/>
    <x v="0"/>
    <x v="3"/>
    <x v="0"/>
    <x v="0"/>
    <x v="1"/>
    <x v="1"/>
    <x v="0"/>
    <x v="0"/>
    <x v="0"/>
    <x v="0"/>
    <x v="2"/>
    <s v="Golged"/>
    <s v="Kadang-kadang/bila perlu / Sometimes / When necessary"/>
    <s v="Tidak menggunakan flos gigi / Not using dental floss"/>
    <s v="3 kali / 3 times"/>
    <s v="Kadang-kadang / Bila Perlu / Sometimes/When necessary"/>
    <s v="Ya / Yes"/>
    <s v="Kadang-kadang / Bila Perlu / Sometimes/When necessary"/>
    <s v="Kadang-kadang / Bila Perlu / Sometimes/When necessary"/>
    <s v="Ya / Yes"/>
    <s v="Tidak / No"/>
    <s v="Tidak / No"/>
    <m/>
    <s v="Tidak / No"/>
    <m/>
    <x v="1"/>
    <s v="Perempuan / Female"/>
    <x v="0"/>
    <n v="11"/>
    <n v="55"/>
    <m/>
    <x v="0"/>
    <x v="1"/>
  </r>
  <r>
    <d v="2024-10-07T11:54:42"/>
    <s v="Naaina12345@gmail.com"/>
    <s v="080705100830"/>
    <n v="75.89"/>
    <n v="1"/>
    <s v="perempuan"/>
    <s v="Malay"/>
    <s v="SMK Kampong Pasir Puteh"/>
    <s v="Tidak / No"/>
    <x v="0"/>
    <x v="2"/>
    <x v="0"/>
    <x v="2"/>
    <x v="0"/>
    <x v="0"/>
    <x v="1"/>
    <x v="0"/>
    <x v="0"/>
    <x v="0"/>
    <x v="1"/>
    <x v="1"/>
    <x v="0"/>
    <x v="0"/>
    <x v="0"/>
    <x v="1"/>
    <x v="1"/>
    <x v="0"/>
    <x v="1"/>
    <x v="1"/>
    <x v="1"/>
    <x v="1"/>
    <x v="1"/>
    <x v="1"/>
    <x v="0"/>
    <x v="1"/>
    <x v="1"/>
    <x v="0"/>
    <x v="0"/>
    <x v="1"/>
    <x v="0"/>
    <x v="0"/>
    <x v="0"/>
    <x v="0"/>
    <x v="1"/>
    <s v="COLGATE"/>
    <s v="Kadang-kadang/bila perlu / Sometimes / When necessary"/>
    <s v="Kadang-kadang/bila perlu / Sometimes/when in need"/>
    <s v="2 kali / Twice"/>
    <s v="Tidak / No"/>
    <s v="Kadang-kadang / Bila Perlu / Sometimes/When necessary"/>
    <s v="Tidak / No"/>
    <s v="Ya / Yes"/>
    <s v="Ya / Yes"/>
    <s v="Tidak / No"/>
    <s v="Tidak / No"/>
    <m/>
    <s v="Tidak / No"/>
    <m/>
    <x v="1"/>
    <s v="Perempuan / Female"/>
    <x v="1"/>
    <n v="10"/>
    <n v="50"/>
    <m/>
    <x v="0"/>
    <x v="1"/>
  </r>
  <r>
    <d v="2024-10-07T11:57:49"/>
    <s v="faizah.alias@gmail.com"/>
    <s v="081221080292"/>
    <n v="100"/>
    <n v="0.54"/>
    <s v="perempuan"/>
    <s v="Malay"/>
    <s v="SMK KAMPONG PASIR PUTEH "/>
    <s v="Ya / Yes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0"/>
    <x v="0"/>
    <x v="1"/>
    <x v="1"/>
    <x v="1"/>
    <x v="0"/>
    <x v="1"/>
    <x v="1"/>
    <x v="0"/>
    <x v="0"/>
    <x v="0"/>
    <x v="0"/>
    <x v="0"/>
    <x v="1"/>
    <s v="Colgate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Ya / Yes"/>
    <s v="Ya / Yes"/>
    <s v="Tidak / No"/>
    <m/>
    <s v="Tidak / No"/>
    <m/>
    <x v="1"/>
    <s v="Perempuan / Female"/>
    <x v="0"/>
    <n v="14"/>
    <n v="55"/>
    <m/>
    <x v="0"/>
    <x v="1"/>
  </r>
  <r>
    <d v="2024-10-07T12:01:27"/>
    <s v="qaisara@gmail.com"/>
    <s v="080226080676"/>
    <n v="14.29"/>
    <n v="0.04"/>
    <s v="perempuan"/>
    <s v="Malay"/>
    <s v="SMK KG PASIR PUTEH"/>
    <s v="Tidak / No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1"/>
    <x v="1"/>
    <x v="0"/>
    <x v="0"/>
    <x v="1"/>
    <x v="1"/>
    <x v="2"/>
    <x v="2"/>
    <s v="colgate"/>
    <s v="Kadang-kadang/bila perlu / Sometimes / When necessary"/>
    <s v="Tidak menggunakan flos gigi / Not using dental floss"/>
    <s v="1 kali / Once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1"/>
    <s v="Perempuan / Female"/>
    <x v="1"/>
    <n v="15"/>
    <n v="59"/>
    <m/>
    <x v="0"/>
    <x v="1"/>
  </r>
  <r>
    <d v="2024-10-07T12:01:47"/>
    <s v="uswahdhat@gmail.com"/>
    <s v="080210080292"/>
    <n v="26.85"/>
    <n v="0.12"/>
    <s v="perempuan"/>
    <s v="Malay"/>
    <s v="SMK KAMPONG PASIR PUTEH IPOH PERAK"/>
    <s v="Ya / Yes"/>
    <x v="0"/>
    <x v="0"/>
    <x v="0"/>
    <x v="1"/>
    <x v="0"/>
    <x v="0"/>
    <x v="1"/>
    <x v="2"/>
    <x v="0"/>
    <x v="0"/>
    <x v="2"/>
    <x v="2"/>
    <x v="0"/>
    <x v="0"/>
    <x v="0"/>
    <x v="0"/>
    <x v="0"/>
    <x v="0"/>
    <x v="2"/>
    <x v="0"/>
    <x v="0"/>
    <x v="0"/>
    <x v="0"/>
    <x v="0"/>
    <x v="0"/>
    <x v="3"/>
    <x v="0"/>
    <x v="1"/>
    <x v="1"/>
    <x v="0"/>
    <x v="0"/>
    <x v="1"/>
    <x v="1"/>
    <x v="2"/>
    <x v="0"/>
    <s v="COLGATE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Tidak / No"/>
    <s v="Tidak / No"/>
    <s v="Ya / Yes"/>
    <s v="Tidak / No"/>
    <m/>
    <s v="Tidak / No"/>
    <m/>
    <x v="1"/>
    <s v="Perempuan / Female"/>
    <x v="0"/>
    <n v="12"/>
    <n v="61"/>
    <m/>
    <x v="0"/>
    <x v="1"/>
  </r>
  <r>
    <d v="2024-10-07T12:01:52"/>
    <s v="yupieeyeyeye@gmail.com"/>
    <s v="081228080252"/>
    <n v="58.03"/>
    <n v="0.57999999999999996"/>
    <s v="perempuan"/>
    <s v="Malay"/>
    <s v="SMK KAMPUNG PASIR PUTEH"/>
    <s v="Ya / Yes"/>
    <x v="0"/>
    <x v="1"/>
    <x v="2"/>
    <x v="2"/>
    <x v="1"/>
    <x v="1"/>
    <x v="1"/>
    <x v="0"/>
    <x v="1"/>
    <x v="1"/>
    <x v="1"/>
    <x v="1"/>
    <x v="0"/>
    <x v="0"/>
    <x v="1"/>
    <x v="0"/>
    <x v="1"/>
    <x v="1"/>
    <x v="1"/>
    <x v="1"/>
    <x v="1"/>
    <x v="0"/>
    <x v="1"/>
    <x v="1"/>
    <x v="1"/>
    <x v="1"/>
    <x v="1"/>
    <x v="1"/>
    <x v="0"/>
    <x v="1"/>
    <x v="0"/>
    <x v="0"/>
    <x v="0"/>
    <x v="0"/>
    <x v="2"/>
    <s v="Colgate 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1"/>
    <s v="Perempuan / Female"/>
    <x v="0"/>
    <n v="5"/>
    <n v="50"/>
    <m/>
    <x v="0"/>
    <x v="1"/>
  </r>
  <r>
    <d v="2024-10-07T12:04:08"/>
    <s v="ainsazlin7@gmail.com"/>
    <s v="080122086020"/>
    <n v="60.71"/>
    <n v="0.57999999999999996"/>
    <s v="perempuan"/>
    <s v="Malay"/>
    <s v="SEKOLAH MENENGAH KAMPONG PASIR PUTEH"/>
    <s v="Ya / Yes"/>
    <x v="0"/>
    <x v="0"/>
    <x v="0"/>
    <x v="2"/>
    <x v="0"/>
    <x v="0"/>
    <x v="1"/>
    <x v="0"/>
    <x v="0"/>
    <x v="0"/>
    <x v="1"/>
    <x v="1"/>
    <x v="0"/>
    <x v="1"/>
    <x v="1"/>
    <x v="1"/>
    <x v="1"/>
    <x v="0"/>
    <x v="1"/>
    <x v="1"/>
    <x v="1"/>
    <x v="0"/>
    <x v="1"/>
    <x v="1"/>
    <x v="1"/>
    <x v="3"/>
    <x v="0"/>
    <x v="0"/>
    <x v="0"/>
    <x v="1"/>
    <x v="0"/>
    <x v="0"/>
    <x v="0"/>
    <x v="1"/>
    <x v="2"/>
    <s v="Colcagete 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1"/>
    <s v="Perempuan / Female"/>
    <x v="0"/>
    <n v="9"/>
    <n v="52"/>
    <m/>
    <x v="0"/>
    <x v="1"/>
  </r>
  <r>
    <d v="2024-10-07T12:09:39"/>
    <s v="asmasyahrul5@gmail.com"/>
    <s v="081002081092"/>
    <n v="57.14"/>
    <n v="0.79"/>
    <s v="perempuan"/>
    <s v="Malay"/>
    <s v="SMK KAMPUNG PASIR PUTEH Ipoh"/>
    <s v="Ya / Yes"/>
    <x v="1"/>
    <x v="0"/>
    <x v="0"/>
    <x v="2"/>
    <x v="0"/>
    <x v="0"/>
    <x v="1"/>
    <x v="0"/>
    <x v="0"/>
    <x v="0"/>
    <x v="0"/>
    <x v="1"/>
    <x v="0"/>
    <x v="0"/>
    <x v="1"/>
    <x v="0"/>
    <x v="1"/>
    <x v="0"/>
    <x v="1"/>
    <x v="0"/>
    <x v="1"/>
    <x v="1"/>
    <x v="1"/>
    <x v="1"/>
    <x v="1"/>
    <x v="1"/>
    <x v="1"/>
    <x v="0"/>
    <x v="0"/>
    <x v="1"/>
    <x v="0"/>
    <x v="0"/>
    <x v="1"/>
    <x v="2"/>
    <x v="0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Tidak / No"/>
    <s v="Ya / Yes"/>
    <s v="Kadang-kadang / Bila Perlu / Sometimes/When necessary"/>
    <s v="Kadang-kadang / Bila Perlu / Sometimes/When necessary"/>
    <s v="Tidak / No"/>
    <m/>
    <s v="Tidak / No"/>
    <m/>
    <x v="1"/>
    <s v="Perempuan / Female"/>
    <x v="0"/>
    <n v="11"/>
    <n v="50"/>
    <m/>
    <x v="0"/>
    <x v="1"/>
  </r>
  <r>
    <d v="2024-10-07T12:11:08"/>
    <s v="nurulshazliana08@gmail.com"/>
    <s v="080924081246"/>
    <n v="75"/>
    <n v="0.33"/>
    <s v="perempuan"/>
    <s v="Malay"/>
    <s v="SMK KAMPONG PASIR PUTEH "/>
    <s v="Ya / Yes"/>
    <x v="0"/>
    <x v="1"/>
    <x v="0"/>
    <x v="0"/>
    <x v="0"/>
    <x v="0"/>
    <x v="0"/>
    <x v="0"/>
    <x v="1"/>
    <x v="0"/>
    <x v="1"/>
    <x v="0"/>
    <x v="0"/>
    <x v="0"/>
    <x v="1"/>
    <x v="0"/>
    <x v="1"/>
    <x v="0"/>
    <x v="1"/>
    <x v="0"/>
    <x v="1"/>
    <x v="0"/>
    <x v="0"/>
    <x v="0"/>
    <x v="1"/>
    <x v="1"/>
    <x v="0"/>
    <x v="0"/>
    <x v="1"/>
    <x v="1"/>
    <x v="0"/>
    <x v="0"/>
    <x v="0"/>
    <x v="2"/>
    <x v="2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Tidak / No"/>
    <s v="Ya / Yes"/>
    <s v="Tidak / No"/>
    <s v="Ya / Yes"/>
    <s v="Tidak / No"/>
    <m/>
    <s v="Tidak / No"/>
    <m/>
    <x v="1"/>
    <s v="Perempuan / Female"/>
    <x v="0"/>
    <n v="11"/>
    <n v="55"/>
    <m/>
    <x v="0"/>
    <x v="1"/>
  </r>
  <r>
    <d v="2024-10-07T12:11:18"/>
    <s v="NURSYAZANANAZIFA@gmail.com"/>
    <s v="080104080918"/>
    <n v="100"/>
    <n v="0.92"/>
    <s v="perempuan"/>
    <s v="Malay"/>
    <s v="SMK KG PASIR  PUTEH"/>
    <s v="Ya / Yes"/>
    <x v="0"/>
    <x v="1"/>
    <x v="0"/>
    <x v="2"/>
    <x v="0"/>
    <x v="1"/>
    <x v="1"/>
    <x v="1"/>
    <x v="0"/>
    <x v="0"/>
    <x v="0"/>
    <x v="1"/>
    <x v="1"/>
    <x v="1"/>
    <x v="0"/>
    <x v="0"/>
    <x v="1"/>
    <x v="1"/>
    <x v="1"/>
    <x v="2"/>
    <x v="0"/>
    <x v="1"/>
    <x v="2"/>
    <x v="1"/>
    <x v="1"/>
    <x v="0"/>
    <x v="1"/>
    <x v="0"/>
    <x v="0"/>
    <x v="1"/>
    <x v="0"/>
    <x v="3"/>
    <x v="0"/>
    <x v="0"/>
    <x v="2"/>
    <s v="DENTIFIC"/>
    <s v="Kadang-kadang/bila perlu / Sometimes / When necessary"/>
    <s v="2 kali / Twice"/>
    <s v="Kadang-kadang/Bila perlu / Sometimes/When necessary"/>
    <s v="Ya / Yes"/>
    <s v="Kadang-kadang / Bila Perlu / Sometimes/When necessary"/>
    <s v="Ya / Yes"/>
    <s v="Kadang-kadang / Bila Perlu / Sometimes/When necessary"/>
    <s v="Tidak / No"/>
    <s v="Tidak / No"/>
    <s v="Tidak / No"/>
    <m/>
    <s v="Tidak / No"/>
    <s v="Beberapa hari seminggu / Several days a week"/>
    <x v="1"/>
    <s v="Perempuan / Female"/>
    <x v="0"/>
    <n v="8"/>
    <n v="47"/>
    <m/>
    <x v="0"/>
    <x v="1"/>
  </r>
  <r>
    <d v="2024-10-07T12:12:40"/>
    <s v="nuralyaanuar0611@gmail.com"/>
    <s v="081106080158"/>
    <n v="100"/>
    <n v="0.87"/>
    <s v="perempuan"/>
    <s v="Malay"/>
    <s v="Sekolah menengah kampung pasir puteh "/>
    <s v="Ya / Yes"/>
    <x v="0"/>
    <x v="1"/>
    <x v="0"/>
    <x v="0"/>
    <x v="0"/>
    <x v="0"/>
    <x v="1"/>
    <x v="0"/>
    <x v="0"/>
    <x v="1"/>
    <x v="1"/>
    <x v="1"/>
    <x v="0"/>
    <x v="0"/>
    <x v="0"/>
    <x v="0"/>
    <x v="1"/>
    <x v="1"/>
    <x v="1"/>
    <x v="0"/>
    <x v="1"/>
    <x v="1"/>
    <x v="1"/>
    <x v="0"/>
    <x v="0"/>
    <x v="1"/>
    <x v="0"/>
    <x v="1"/>
    <x v="1"/>
    <x v="1"/>
    <x v="0"/>
    <x v="0"/>
    <x v="0"/>
    <x v="1"/>
    <x v="2"/>
    <s v="Colgate"/>
    <s v="Selalu / Always"/>
    <s v="1 kali / Once"/>
    <s v="Tidak minum minuman berkarbonat / Do not take carbonated drinks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1"/>
    <s v="Perempuan / Female"/>
    <x v="0"/>
    <n v="10"/>
    <n v="54"/>
    <m/>
    <x v="0"/>
    <x v="1"/>
  </r>
  <r>
    <d v="2024-10-07T12:20:23"/>
    <s v="nurainaqamarinatahrim@gmail.com"/>
    <s v="080514080048"/>
    <n v="100"/>
    <n v="1.46"/>
    <s v="perempuan"/>
    <s v="Malay"/>
    <s v="SMK KAMPONG PASIR PUTEH"/>
    <s v="Ya / Yes"/>
    <x v="0"/>
    <x v="0"/>
    <x v="0"/>
    <x v="2"/>
    <x v="1"/>
    <x v="0"/>
    <x v="0"/>
    <x v="2"/>
    <x v="0"/>
    <x v="0"/>
    <x v="0"/>
    <x v="1"/>
    <x v="0"/>
    <x v="0"/>
    <x v="0"/>
    <x v="0"/>
    <x v="0"/>
    <x v="0"/>
    <x v="0"/>
    <x v="0"/>
    <x v="0"/>
    <x v="0"/>
    <x v="1"/>
    <x v="0"/>
    <x v="0"/>
    <x v="3"/>
    <x v="0"/>
    <x v="1"/>
    <x v="1"/>
    <x v="1"/>
    <x v="0"/>
    <x v="0"/>
    <x v="0"/>
    <x v="0"/>
    <x v="2"/>
    <s v="Colgate"/>
    <s v="Selalu / Always"/>
    <s v="Tidak menggunakan flos gigi / Not using dental floss"/>
    <s v="Kadang-kadang/Bila perlu / Sometimes/When necessary"/>
    <s v="Tidak / No"/>
    <s v="Tidak / No"/>
    <s v="Tidak / No"/>
    <s v="Kadang-kadang / Bila Perlu / Sometimes/When necessary"/>
    <s v="Tidak / No"/>
    <s v="Tidak / No"/>
    <s v="Tidak / No"/>
    <m/>
    <s v="Tidak / No"/>
    <m/>
    <x v="1"/>
    <s v="Perempuan / Female"/>
    <x v="0"/>
    <n v="12"/>
    <n v="60"/>
    <m/>
    <x v="0"/>
    <x v="1"/>
  </r>
  <r>
    <d v="2024-10-07T12:21:02"/>
    <s v="nuralyaaliyana@gmail.com"/>
    <s v="080311060100"/>
    <n v="30.35"/>
    <n v="0.13"/>
    <s v="perempuan"/>
    <s v="Malay"/>
    <s v="SMK KAMPUNG PASIR PUTEH"/>
    <s v="Ya / Yes"/>
    <x v="0"/>
    <x v="1"/>
    <x v="0"/>
    <x v="1"/>
    <x v="0"/>
    <x v="0"/>
    <x v="1"/>
    <x v="2"/>
    <x v="0"/>
    <x v="0"/>
    <x v="0"/>
    <x v="2"/>
    <x v="0"/>
    <x v="0"/>
    <x v="1"/>
    <x v="0"/>
    <x v="0"/>
    <x v="0"/>
    <x v="1"/>
    <x v="0"/>
    <x v="1"/>
    <x v="0"/>
    <x v="1"/>
    <x v="1"/>
    <x v="1"/>
    <x v="1"/>
    <x v="1"/>
    <x v="0"/>
    <x v="1"/>
    <x v="1"/>
    <x v="0"/>
    <x v="0"/>
    <x v="1"/>
    <x v="2"/>
    <x v="0"/>
    <s v="colgate"/>
    <s v="Selalu / Always"/>
    <s v="Lebih dari 2 kali / More than twice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1"/>
    <s v="Perempuan / Female"/>
    <x v="0"/>
    <n v="11"/>
    <n v="53"/>
    <m/>
    <x v="0"/>
    <x v="1"/>
  </r>
  <r>
    <d v="2024-10-07T12:21:08"/>
    <s v="ainaa5161@gmail.com"/>
    <s v="080223080400"/>
    <n v="54.46"/>
    <n v="0.56999999999999995"/>
    <s v="perempuan"/>
    <s v="Malay"/>
    <s v="SMK KAMPUNG PASIR PUTEH "/>
    <s v="Ya / Yes"/>
    <x v="0"/>
    <x v="0"/>
    <x v="0"/>
    <x v="1"/>
    <x v="0"/>
    <x v="2"/>
    <x v="1"/>
    <x v="0"/>
    <x v="0"/>
    <x v="0"/>
    <x v="0"/>
    <x v="1"/>
    <x v="0"/>
    <x v="1"/>
    <x v="0"/>
    <x v="0"/>
    <x v="0"/>
    <x v="0"/>
    <x v="0"/>
    <x v="0"/>
    <x v="1"/>
    <x v="1"/>
    <x v="1"/>
    <x v="0"/>
    <x v="1"/>
    <x v="1"/>
    <x v="0"/>
    <x v="0"/>
    <x v="0"/>
    <x v="0"/>
    <x v="0"/>
    <x v="0"/>
    <x v="1"/>
    <x v="2"/>
    <x v="2"/>
    <s v="Colgate "/>
    <s v="Selalu / Always"/>
    <s v="Lebih dari 2 kali / More than twice"/>
    <s v="2 kali / Twice"/>
    <s v="Kadang-kadang / Bila Perlu / Sometimes/When necessary"/>
    <s v="Kadang-kadang / Bila Perlu / Sometimes/When necessary"/>
    <s v="Kadang-kadang / Bila Perlu / Sometimes/When necessary"/>
    <s v="Ya / Yes"/>
    <s v="Ya / Yes"/>
    <s v="Ya / Yes"/>
    <s v="Tidak / No"/>
    <m/>
    <s v="Tidak / No"/>
    <m/>
    <x v="1"/>
    <s v="Perempuan / Female"/>
    <x v="0"/>
    <n v="12"/>
    <n v="55"/>
    <m/>
    <x v="0"/>
    <x v="1"/>
  </r>
  <r>
    <d v="2024-10-07T12:24:31"/>
    <s v="ellyqistina20@gmail.com"/>
    <s v="080126080476"/>
    <n v="50.89"/>
    <n v="0.08"/>
    <s v="perempuan"/>
    <s v="Malay"/>
    <s v="SMK KG PASIR PUTEH"/>
    <s v="Ya / Yes"/>
    <x v="0"/>
    <x v="0"/>
    <x v="0"/>
    <x v="2"/>
    <x v="0"/>
    <x v="0"/>
    <x v="1"/>
    <x v="1"/>
    <x v="0"/>
    <x v="0"/>
    <x v="0"/>
    <x v="0"/>
    <x v="1"/>
    <x v="0"/>
    <x v="0"/>
    <x v="0"/>
    <x v="0"/>
    <x v="0"/>
    <x v="0"/>
    <x v="1"/>
    <x v="1"/>
    <x v="1"/>
    <x v="1"/>
    <x v="1"/>
    <x v="1"/>
    <x v="0"/>
    <x v="1"/>
    <x v="0"/>
    <x v="2"/>
    <x v="1"/>
    <x v="0"/>
    <x v="0"/>
    <x v="0"/>
    <x v="0"/>
    <x v="0"/>
    <s v="Sensodyne"/>
    <s v="Selalu / Always"/>
    <s v="2 kali / Twice"/>
    <s v="Tidak minum minuman berkarbonat / Do not take carbonated drinks"/>
    <s v="Tidak / No"/>
    <s v="Tidak / No"/>
    <s v="Kadang-kadang / Bila Perlu / Sometimes/When necessary"/>
    <s v="Tidak / No"/>
    <s v="Tidak / No"/>
    <s v="Tidak / No"/>
    <s v="Tidak / No"/>
    <m/>
    <s v="Tidak / No"/>
    <m/>
    <x v="1"/>
    <s v="Perempuan / Female"/>
    <x v="0"/>
    <n v="12"/>
    <n v="49"/>
    <m/>
    <x v="0"/>
    <x v="1"/>
  </r>
  <r>
    <d v="2024-10-07T12:30:07"/>
    <s v="norainnajwa@gmail.com"/>
    <s v="080812050058"/>
    <n v="100"/>
    <n v="0.54"/>
    <s v="perempuan"/>
    <s v="Malay"/>
    <s v="smk kampung pasir puteh"/>
    <s v="Ya / Yes"/>
    <x v="0"/>
    <x v="0"/>
    <x v="0"/>
    <x v="0"/>
    <x v="0"/>
    <x v="1"/>
    <x v="0"/>
    <x v="2"/>
    <x v="0"/>
    <x v="2"/>
    <x v="2"/>
    <x v="1"/>
    <x v="0"/>
    <x v="0"/>
    <x v="2"/>
    <x v="0"/>
    <x v="1"/>
    <x v="1"/>
    <x v="1"/>
    <x v="1"/>
    <x v="1"/>
    <x v="1"/>
    <x v="1"/>
    <x v="1"/>
    <x v="2"/>
    <x v="0"/>
    <x v="1"/>
    <x v="0"/>
    <x v="0"/>
    <x v="1"/>
    <x v="0"/>
    <x v="0"/>
    <x v="0"/>
    <x v="0"/>
    <x v="2"/>
    <s v="fresh and white"/>
    <s v="Jarang / Rarely"/>
    <s v="Tidak menggunakan flos gigi / Not using dental floss"/>
    <s v="2 kali / Twice"/>
    <s v="Tidak / No"/>
    <s v="Tidak / No"/>
    <s v="Ya / Yes"/>
    <s v="Ya / Yes"/>
    <s v="Kadang-kadang / Bila Perlu / Sometimes/When necessary"/>
    <s v="Tidak / No"/>
    <s v="Tidak / No"/>
    <m/>
    <s v="Tidak / No"/>
    <m/>
    <x v="1"/>
    <s v="Perempuan / Female"/>
    <x v="0"/>
    <n v="9"/>
    <n v="46"/>
    <m/>
    <x v="0"/>
    <x v="1"/>
  </r>
  <r>
    <d v="2024-10-07T12:30:33"/>
    <s v="intanshakila@gmail.com"/>
    <s v="080410081134"/>
    <n v="67.86"/>
    <n v="0.46"/>
    <s v="perempuan"/>
    <s v="Malay"/>
    <s v="smk kampung pasir puteh"/>
    <s v="Ya / Yes"/>
    <x v="0"/>
    <x v="0"/>
    <x v="0"/>
    <x v="0"/>
    <x v="0"/>
    <x v="0"/>
    <x v="2"/>
    <x v="0"/>
    <x v="0"/>
    <x v="0"/>
    <x v="0"/>
    <x v="0"/>
    <x v="0"/>
    <x v="0"/>
    <x v="0"/>
    <x v="0"/>
    <x v="1"/>
    <x v="1"/>
    <x v="1"/>
    <x v="1"/>
    <x v="1"/>
    <x v="1"/>
    <x v="1"/>
    <x v="1"/>
    <x v="0"/>
    <x v="0"/>
    <x v="1"/>
    <x v="0"/>
    <x v="0"/>
    <x v="1"/>
    <x v="1"/>
    <x v="1"/>
    <x v="0"/>
    <x v="0"/>
    <x v="0"/>
    <s v="colgate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1"/>
    <s v="Perempuan / Female"/>
    <x v="0"/>
    <n v="14"/>
    <n v="50"/>
    <m/>
    <x v="0"/>
    <x v="1"/>
  </r>
  <r>
    <d v="2024-10-07T12:30:44"/>
    <s v="Ariyana@gmail.com"/>
    <s v="080828080454"/>
    <n v="100"/>
    <n v="0.38"/>
    <s v="perempuan"/>
    <s v="Malay"/>
    <s v="SMK KAMPUNG PASIR PUTEH "/>
    <s v="Ya / Yes"/>
    <x v="0"/>
    <x v="1"/>
    <x v="2"/>
    <x v="2"/>
    <x v="2"/>
    <x v="0"/>
    <x v="1"/>
    <x v="1"/>
    <x v="0"/>
    <x v="1"/>
    <x v="0"/>
    <x v="0"/>
    <x v="1"/>
    <x v="1"/>
    <x v="1"/>
    <x v="1"/>
    <x v="1"/>
    <x v="1"/>
    <x v="1"/>
    <x v="0"/>
    <x v="1"/>
    <x v="1"/>
    <x v="1"/>
    <x v="0"/>
    <x v="0"/>
    <x v="3"/>
    <x v="1"/>
    <x v="1"/>
    <x v="1"/>
    <x v="0"/>
    <x v="0"/>
    <x v="1"/>
    <x v="1"/>
    <x v="2"/>
    <x v="2"/>
    <s v="Collget "/>
    <s v="Selalu / Always"/>
    <s v="Lebih dari 2 kali / More than twice"/>
    <s v="3 kali / 3 times"/>
    <s v="Ya / Yes"/>
    <s v="Kadang-kadang / Bila Perlu / Sometimes/When necessary"/>
    <s v="Ya / Yes"/>
    <s v="Ya / Yes"/>
    <s v="Ya / Yes"/>
    <s v="Ya / Yes"/>
    <s v="Tidak / No"/>
    <m/>
    <s v="Ya / Yes"/>
    <s v="Beberapa hari seminggu / Several days a week"/>
    <x v="1"/>
    <s v="Perempuan / Female"/>
    <x v="0"/>
    <n v="5"/>
    <n v="56"/>
    <m/>
    <x v="0"/>
    <x v="1"/>
  </r>
  <r>
    <d v="2024-10-07T12:34:50"/>
    <s v="ainiwani@gmail.com"/>
    <s v="080524080156"/>
    <n v="80.349999999999994"/>
    <n v="0.54"/>
    <s v="perempuan"/>
    <s v="Malay"/>
    <s v="sekolah menengah kebangsaan kampong pasir puteh"/>
    <s v="Ya / Yes"/>
    <x v="0"/>
    <x v="0"/>
    <x v="0"/>
    <x v="0"/>
    <x v="1"/>
    <x v="0"/>
    <x v="0"/>
    <x v="2"/>
    <x v="0"/>
    <x v="1"/>
    <x v="0"/>
    <x v="1"/>
    <x v="0"/>
    <x v="0"/>
    <x v="1"/>
    <x v="0"/>
    <x v="1"/>
    <x v="0"/>
    <x v="1"/>
    <x v="1"/>
    <x v="1"/>
    <x v="1"/>
    <x v="1"/>
    <x v="1"/>
    <x v="1"/>
    <x v="3"/>
    <x v="1"/>
    <x v="0"/>
    <x v="0"/>
    <x v="1"/>
    <x v="2"/>
    <x v="0"/>
    <x v="0"/>
    <x v="0"/>
    <x v="0"/>
    <s v="macam ii"/>
    <s v="Kadang-kadang/bila perlu / Sometimes / When necessary"/>
    <s v="Tidak menggunakan flos gigi / Not using dental floss"/>
    <s v="Tidak minum minuman berkarbonat / Do not take carbonated drinks"/>
    <s v="Tidak / No"/>
    <s v="Tidak / No"/>
    <s v="Tidak / No"/>
    <s v="Tidak / No"/>
    <s v="Tidak / No"/>
    <s v="Tidak / No"/>
    <s v="Tidak / No"/>
    <m/>
    <s v="Tidak / No"/>
    <m/>
    <x v="1"/>
    <s v="Perempuan / Female"/>
    <x v="0"/>
    <n v="10"/>
    <n v="49"/>
    <m/>
    <x v="0"/>
    <x v="1"/>
  </r>
  <r>
    <d v="2024-10-07T12:37:32"/>
    <s v="aishah@gmail.com"/>
    <s v="081011081238"/>
    <n v="25"/>
    <n v="0.13"/>
    <s v="perempuan"/>
    <s v="Malay"/>
    <s v="sekolah menegah kebangsaan kampong pasir puteh"/>
    <s v="Ya / Yes"/>
    <x v="0"/>
    <x v="1"/>
    <x v="0"/>
    <x v="2"/>
    <x v="0"/>
    <x v="2"/>
    <x v="1"/>
    <x v="0"/>
    <x v="0"/>
    <x v="0"/>
    <x v="0"/>
    <x v="0"/>
    <x v="0"/>
    <x v="1"/>
    <x v="0"/>
    <x v="0"/>
    <x v="1"/>
    <x v="0"/>
    <x v="1"/>
    <x v="1"/>
    <x v="1"/>
    <x v="1"/>
    <x v="0"/>
    <x v="0"/>
    <x v="0"/>
    <x v="3"/>
    <x v="0"/>
    <x v="1"/>
    <x v="1"/>
    <x v="1"/>
    <x v="0"/>
    <x v="0"/>
    <x v="1"/>
    <x v="2"/>
    <x v="0"/>
    <s v="colgate"/>
    <s v="Selalu / Always"/>
    <s v="Kadang-kadang/bila perlu / Sometimes/when in need"/>
    <s v="1 kali / Once"/>
    <s v="Ya / Yes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m/>
    <s v="Tidak / No"/>
    <m/>
    <x v="1"/>
    <s v="Perempuan / Female"/>
    <x v="0"/>
    <n v="11"/>
    <n v="56"/>
    <m/>
    <x v="0"/>
    <x v="1"/>
  </r>
  <r>
    <d v="2024-10-07T12:39:08"/>
    <s v="nursyafiqah081119@email.com"/>
    <s v="081119080958"/>
    <n v="100"/>
    <n v="0.67"/>
    <s v="perempuan"/>
    <s v="Malay"/>
    <s v="SMK KAMPONG PASIR PUTEH "/>
    <s v="Ya / Yes"/>
    <x v="1"/>
    <x v="1"/>
    <x v="0"/>
    <x v="2"/>
    <x v="1"/>
    <x v="0"/>
    <x v="1"/>
    <x v="1"/>
    <x v="0"/>
    <x v="0"/>
    <x v="0"/>
    <x v="0"/>
    <x v="0"/>
    <x v="0"/>
    <x v="1"/>
    <x v="1"/>
    <x v="1"/>
    <x v="1"/>
    <x v="0"/>
    <x v="1"/>
    <x v="0"/>
    <x v="1"/>
    <x v="1"/>
    <x v="0"/>
    <x v="2"/>
    <x v="1"/>
    <x v="1"/>
    <x v="0"/>
    <x v="0"/>
    <x v="1"/>
    <x v="0"/>
    <x v="0"/>
    <x v="1"/>
    <x v="2"/>
    <x v="0"/>
    <s v="Colgate 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x v="1"/>
    <s v="Perempuan / Female"/>
    <x v="0"/>
    <n v="8"/>
    <n v="50"/>
    <m/>
    <x v="0"/>
    <x v="1"/>
  </r>
  <r>
    <d v="2024-10-07T12:40:46"/>
    <s v="sitinurhazieka@gmail.com"/>
    <s v="080914102066"/>
    <n v="100"/>
    <n v="1.04"/>
    <s v="perempuan"/>
    <s v="Malay"/>
    <s v="SMK KG PASIR PUTIH"/>
    <s v="Tidak / No"/>
    <x v="0"/>
    <x v="2"/>
    <x v="0"/>
    <x v="2"/>
    <x v="0"/>
    <x v="0"/>
    <x v="2"/>
    <x v="0"/>
    <x v="0"/>
    <x v="1"/>
    <x v="1"/>
    <x v="1"/>
    <x v="2"/>
    <x v="0"/>
    <x v="2"/>
    <x v="0"/>
    <x v="1"/>
    <x v="0"/>
    <x v="0"/>
    <x v="1"/>
    <x v="1"/>
    <x v="1"/>
    <x v="1"/>
    <x v="1"/>
    <x v="1"/>
    <x v="1"/>
    <x v="0"/>
    <x v="0"/>
    <x v="2"/>
    <x v="1"/>
    <x v="1"/>
    <x v="0"/>
    <x v="1"/>
    <x v="2"/>
    <x v="0"/>
    <s v="COLGATE"/>
    <s v="Selalu / Always"/>
    <s v="2 kali / Twice"/>
    <s v="2 kali / Twice"/>
    <s v="Kadang-kadang / Bila Perlu / Sometimes/When necessary"/>
    <s v="Tidak / No"/>
    <s v="Ya / Yes"/>
    <s v="Ya / Yes"/>
    <s v="Ya / Yes"/>
    <s v="Kadang-kadang / Bila Perlu / Sometimes/When necessary"/>
    <s v="Tidak / No"/>
    <m/>
    <s v="Tidak / No"/>
    <m/>
    <x v="1"/>
    <s v="Perempuan / Female"/>
    <x v="1"/>
    <n v="8"/>
    <n v="51"/>
    <m/>
    <x v="0"/>
    <x v="1"/>
  </r>
  <r>
    <d v="2024-10-07T12:53:00"/>
    <s v="hayzeline@gmail.com"/>
    <s v="080318080278"/>
    <n v="100"/>
    <n v="1.66"/>
    <s v="perempuan"/>
    <s v="Malay"/>
    <s v="Smk kampong pasir puteh"/>
    <s v="Ya / Yes"/>
    <x v="0"/>
    <x v="0"/>
    <x v="1"/>
    <x v="0"/>
    <x v="0"/>
    <x v="0"/>
    <x v="0"/>
    <x v="0"/>
    <x v="1"/>
    <x v="0"/>
    <x v="0"/>
    <x v="2"/>
    <x v="0"/>
    <x v="0"/>
    <x v="0"/>
    <x v="0"/>
    <x v="2"/>
    <x v="2"/>
    <x v="2"/>
    <x v="1"/>
    <x v="3"/>
    <x v="1"/>
    <x v="3"/>
    <x v="2"/>
    <x v="2"/>
    <x v="0"/>
    <x v="2"/>
    <x v="0"/>
    <x v="0"/>
    <x v="2"/>
    <x v="1"/>
    <x v="1"/>
    <x v="1"/>
    <x v="2"/>
    <x v="0"/>
    <s v="Darlie"/>
    <s v="Selalu / Always"/>
    <s v="2 kali / Twice"/>
    <s v="Lebih dari 4 kali / More than 4 times"/>
    <s v="Tidak / No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x v="1"/>
    <s v="Perempuan / Female"/>
    <x v="0"/>
    <n v="12"/>
    <n v="37"/>
    <m/>
    <x v="0"/>
    <x v="1"/>
  </r>
  <r>
    <d v="2024-10-08T08:44:16"/>
    <s v="jeivanatjei@gmail.com"/>
    <s v="090418081031"/>
    <n v="100"/>
    <n v="0.17"/>
    <s v="Lelaki / Male"/>
    <s v="Indian"/>
    <s v="SMK Gunung Rapat"/>
    <s v="Ya / Yes"/>
    <x v="0"/>
    <x v="0"/>
    <x v="0"/>
    <x v="1"/>
    <x v="0"/>
    <x v="0"/>
    <x v="0"/>
    <x v="0"/>
    <x v="0"/>
    <x v="0"/>
    <x v="0"/>
    <x v="0"/>
    <x v="2"/>
    <x v="0"/>
    <x v="1"/>
    <x v="0"/>
    <x v="0"/>
    <x v="0"/>
    <x v="0"/>
    <x v="0"/>
    <x v="0"/>
    <x v="0"/>
    <x v="0"/>
    <x v="0"/>
    <x v="1"/>
    <x v="0"/>
    <x v="1"/>
    <x v="0"/>
    <x v="0"/>
    <x v="0"/>
    <x v="1"/>
    <x v="0"/>
    <x v="0"/>
    <x v="0"/>
    <x v="1"/>
    <s v="colgate darli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Tidak / No"/>
    <s v="Tidak / No"/>
    <m/>
    <s v="Tidak / No"/>
    <m/>
    <x v="2"/>
    <s v="Lelaki / Male"/>
    <x v="0"/>
    <n v="14"/>
    <n v="57"/>
    <m/>
    <x v="1"/>
    <x v="0"/>
  </r>
  <r>
    <d v="2024-10-08T08:44:49"/>
    <s v="tuanmuhammadrayyan@gmail.com"/>
    <s v="090725080725"/>
    <n v="65.180000000000007"/>
    <n v="0.21"/>
    <s v="Lelaki / Male"/>
    <s v="Malay"/>
    <s v="Sekolah Menengah Kebangsaan Gunung Rapat"/>
    <s v="Ya / Yes"/>
    <x v="2"/>
    <x v="2"/>
    <x v="0"/>
    <x v="2"/>
    <x v="0"/>
    <x v="1"/>
    <x v="1"/>
    <x v="1"/>
    <x v="0"/>
    <x v="0"/>
    <x v="1"/>
    <x v="1"/>
    <x v="1"/>
    <x v="0"/>
    <x v="0"/>
    <x v="0"/>
    <x v="0"/>
    <x v="1"/>
    <x v="1"/>
    <x v="1"/>
    <x v="1"/>
    <x v="1"/>
    <x v="1"/>
    <x v="1"/>
    <x v="1"/>
    <x v="1"/>
    <x v="1"/>
    <x v="0"/>
    <x v="0"/>
    <x v="1"/>
    <x v="0"/>
    <x v="0"/>
    <x v="0"/>
    <x v="0"/>
    <x v="2"/>
    <s v="Colgate"/>
    <s v="Jarang / Rarely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2"/>
    <s v="Lelaki / Male"/>
    <x v="0"/>
    <n v="7"/>
    <n v="49"/>
    <m/>
    <x v="1"/>
    <x v="0"/>
  </r>
  <r>
    <d v="2024-10-08T08:45:32"/>
    <s v="muhammadimranimanm@gmail.com"/>
    <s v="090118080619"/>
    <n v="100"/>
    <n v="1.29"/>
    <s v="Lelaki / Male"/>
    <s v="Malay"/>
    <s v="Sekolah Menengah Kebangsaan Gunung Rapat"/>
    <s v="Ya / Yes"/>
    <x v="0"/>
    <x v="0"/>
    <x v="0"/>
    <x v="1"/>
    <x v="2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3"/>
    <x v="1"/>
    <x v="0"/>
    <x v="0"/>
    <x v="1"/>
    <x v="0"/>
    <x v="1"/>
    <x v="0"/>
    <x v="1"/>
    <x v="0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2"/>
    <s v="Lelaki / Male"/>
    <x v="0"/>
    <n v="15"/>
    <n v="50"/>
    <m/>
    <x v="1"/>
    <x v="0"/>
  </r>
  <r>
    <d v="2024-10-08T08:45:34"/>
    <s v="Jayyalaxman@gmail.com"/>
    <s v="090418081023"/>
    <n v="28.6"/>
    <n v="0.46"/>
    <s v="Lelaki / Male"/>
    <s v="Indian"/>
    <s v="SMK Gunung Rapat"/>
    <s v="Ya / Yes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3"/>
    <x v="3"/>
    <x v="2"/>
    <x v="3"/>
    <x v="1"/>
    <x v="3"/>
    <x v="1"/>
    <x v="1"/>
    <x v="2"/>
    <x v="2"/>
    <x v="2"/>
    <x v="1"/>
    <x v="0"/>
    <x v="0"/>
    <x v="0"/>
    <x v="0"/>
    <x v="0"/>
    <s v="darlie"/>
    <s v="Selalu / Always"/>
    <s v="2 kali / Twice"/>
    <s v="Kadang-kadang/Bila perlu / Sometimes/When necessary"/>
    <s v="Ya / Yes"/>
    <s v="Ya / Yes"/>
    <s v="Ya / Yes"/>
    <s v="Ya / Yes"/>
    <s v="Ya / Yes"/>
    <s v="Tidak / No"/>
    <s v="Tidak / No"/>
    <s v="no"/>
    <s v="Tidak / No"/>
    <s v="Beberapa hari seminggu / Several days a week"/>
    <x v="2"/>
    <s v="Lelaki / Male"/>
    <x v="0"/>
    <n v="15"/>
    <n v="33"/>
    <m/>
    <x v="1"/>
    <x v="0"/>
  </r>
  <r>
    <d v="2024-10-08T08:52:19"/>
    <s v="afifsyakirx@gmail.com"/>
    <s v="090410081045"/>
    <n v="100"/>
    <n v="1"/>
    <s v="Lelaki / Male"/>
    <s v="Malay"/>
    <s v="SMK Gunung Rapat"/>
    <s v="Ya / Yes"/>
    <x v="0"/>
    <x v="0"/>
    <x v="0"/>
    <x v="2"/>
    <x v="0"/>
    <x v="1"/>
    <x v="1"/>
    <x v="1"/>
    <x v="0"/>
    <x v="0"/>
    <x v="0"/>
    <x v="1"/>
    <x v="0"/>
    <x v="0"/>
    <x v="2"/>
    <x v="0"/>
    <x v="0"/>
    <x v="1"/>
    <x v="0"/>
    <x v="1"/>
    <x v="1"/>
    <x v="1"/>
    <x v="1"/>
    <x v="0"/>
    <x v="2"/>
    <x v="3"/>
    <x v="1"/>
    <x v="1"/>
    <x v="0"/>
    <x v="0"/>
    <x v="2"/>
    <x v="0"/>
    <x v="0"/>
    <x v="0"/>
    <x v="2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Ya / Yes"/>
    <s v="Kadang-kadang / Bila Perlu / Sometimes/When necessary"/>
    <s v="Kadang-kadang / Bila Perlu / Sometimes/When necessary"/>
    <s v="Tidak / No"/>
    <s v="Tidak / No"/>
    <m/>
    <s v="Tidak / No"/>
    <m/>
    <x v="2"/>
    <s v="Lelaki / Male"/>
    <x v="0"/>
    <n v="10"/>
    <n v="52"/>
    <m/>
    <x v="1"/>
    <x v="0"/>
  </r>
  <r>
    <d v="2024-10-08T08:53:32"/>
    <s v="muhdukasyah31@gmail.com"/>
    <s v="090103080667"/>
    <n v="28.6"/>
    <n v="0.17"/>
    <s v="Lelaki / Male"/>
    <s v="Malay"/>
    <s v="SMK gunung rapat"/>
    <s v="Ya / Yes"/>
    <x v="0"/>
    <x v="0"/>
    <x v="1"/>
    <x v="1"/>
    <x v="0"/>
    <x v="0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1"/>
    <x v="0"/>
    <x v="0"/>
    <s v="Fresh and white "/>
    <s v="Selalu / Always"/>
    <s v="Kadang-kadang/bila perlu / Sometimes/when in need"/>
    <s v="Kadang-kadang/Bila perlu / Sometimes/When necessary"/>
    <s v="Ya / Yes"/>
    <s v="Kadang-kadang / Bila Perlu / Sometimes/When necessary"/>
    <s v="Kadang-kadang / Bila Perlu / Sometimes/When necessary"/>
    <s v="Kadang-kadang / Bila Perlu / Sometimes/When necessary"/>
    <s v="Tidak / No"/>
    <s v="Tidak / No"/>
    <s v="Tidak / No"/>
    <m/>
    <s v="Tidak / No"/>
    <m/>
    <x v="2"/>
    <s v="Lelaki / Male"/>
    <x v="0"/>
    <n v="14"/>
    <n v="57"/>
    <m/>
    <x v="1"/>
    <x v="0"/>
  </r>
  <r>
    <d v="2024-10-08T08:53:55"/>
    <s v="haoran090119@gmail.com"/>
    <s v="090119080557"/>
    <n v="62.5"/>
    <n v="0.21"/>
    <s v="Lelaki / Male"/>
    <s v="Chinese"/>
    <s v="SMK GUNUNG RAPAT"/>
    <s v="Tidak / No"/>
    <x v="0"/>
    <x v="1"/>
    <x v="0"/>
    <x v="2"/>
    <x v="0"/>
    <x v="0"/>
    <x v="1"/>
    <x v="1"/>
    <x v="0"/>
    <x v="0"/>
    <x v="1"/>
    <x v="2"/>
    <x v="1"/>
    <x v="0"/>
    <x v="0"/>
    <x v="0"/>
    <x v="0"/>
    <x v="2"/>
    <x v="0"/>
    <x v="0"/>
    <x v="0"/>
    <x v="1"/>
    <x v="0"/>
    <x v="0"/>
    <x v="1"/>
    <x v="3"/>
    <x v="0"/>
    <x v="1"/>
    <x v="1"/>
    <x v="1"/>
    <x v="0"/>
    <x v="0"/>
    <x v="0"/>
    <x v="0"/>
    <x v="2"/>
    <s v="COLGATE"/>
    <s v="Kadang-kadang/bila perlu / Sometimes / When necessary"/>
    <s v="2 kali / Twice"/>
    <s v="Kadang-kadang/Bila perlu / Sometimes/When necessary"/>
    <s v="Tidak / No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x v="2"/>
    <s v="Lelaki / Male"/>
    <x v="1"/>
    <n v="9"/>
    <n v="56"/>
    <m/>
    <x v="1"/>
    <x v="0"/>
  </r>
  <r>
    <d v="2024-10-08T08:54:01"/>
    <s v="aezzat.fauzan@gmail.com"/>
    <s v="090613080157"/>
    <n v="21.4"/>
    <n v="0.04"/>
    <s v="Lelaki / Male"/>
    <s v="Malay"/>
    <s v="SMK Gunung Rapat "/>
    <s v="Ya / Yes"/>
    <x v="0"/>
    <x v="0"/>
    <x v="0"/>
    <x v="1"/>
    <x v="0"/>
    <x v="0"/>
    <x v="1"/>
    <x v="1"/>
    <x v="0"/>
    <x v="0"/>
    <x v="0"/>
    <x v="0"/>
    <x v="0"/>
    <x v="0"/>
    <x v="0"/>
    <x v="2"/>
    <x v="0"/>
    <x v="0"/>
    <x v="0"/>
    <x v="0"/>
    <x v="1"/>
    <x v="1"/>
    <x v="1"/>
    <x v="1"/>
    <x v="0"/>
    <x v="1"/>
    <x v="1"/>
    <x v="0"/>
    <x v="0"/>
    <x v="1"/>
    <x v="0"/>
    <x v="0"/>
    <x v="1"/>
    <x v="2"/>
    <x v="2"/>
    <s v="Colgate/ Fresh &amp; whi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"/>
    <s v="Tidak / No"/>
    <m/>
    <x v="2"/>
    <s v="Lelaki / Male"/>
    <x v="0"/>
    <n v="13"/>
    <n v="53"/>
    <m/>
    <x v="1"/>
    <x v="0"/>
  </r>
  <r>
    <d v="2024-10-08T08:58:23"/>
    <s v="a.danish1205@gmail.com"/>
    <s v="090512080203"/>
    <n v="86.61"/>
    <n v="0.17"/>
    <s v="Lelaki / Male"/>
    <s v="Malay"/>
    <s v="SMK Gunung Rapat"/>
    <s v="Ya / Yes"/>
    <x v="0"/>
    <x v="0"/>
    <x v="0"/>
    <x v="0"/>
    <x v="0"/>
    <x v="1"/>
    <x v="1"/>
    <x v="2"/>
    <x v="0"/>
    <x v="0"/>
    <x v="2"/>
    <x v="0"/>
    <x v="0"/>
    <x v="2"/>
    <x v="0"/>
    <x v="0"/>
    <x v="0"/>
    <x v="0"/>
    <x v="1"/>
    <x v="1"/>
    <x v="1"/>
    <x v="1"/>
    <x v="1"/>
    <x v="1"/>
    <x v="1"/>
    <x v="1"/>
    <x v="1"/>
    <x v="0"/>
    <x v="0"/>
    <x v="1"/>
    <x v="0"/>
    <x v="0"/>
    <x v="0"/>
    <x v="0"/>
    <x v="2"/>
    <s v="colgate"/>
    <s v="Selalu / Always"/>
    <s v="Kadang-kadang/bila perlu / Sometimes/when in need"/>
    <s v="Tidak minum minuman berkarbonat / Do not take carbonated drinks"/>
    <s v="Tidak / No"/>
    <s v="Kadang-kadang / Bila Perlu / Sometimes/When necessary"/>
    <s v="Tidak / No"/>
    <s v="Ya / Yes"/>
    <s v="Tidak / No"/>
    <s v="Ya / Yes"/>
    <s v="Tidak / No"/>
    <m/>
    <s v="Tidak / No"/>
    <m/>
    <x v="2"/>
    <s v="Lelaki / Male"/>
    <x v="0"/>
    <n v="10"/>
    <n v="50"/>
    <m/>
    <x v="1"/>
    <x v="0"/>
  </r>
  <r>
    <d v="2024-10-08T09:00:44"/>
    <s v="m-11554275@moe-dl.edu.my"/>
    <s v="090428081123"/>
    <n v="100"/>
    <n v="0.83"/>
    <s v="Lelaki / Male"/>
    <s v="Malay"/>
    <s v="SMK Gunung Rapat"/>
    <s v="Ya / Yes"/>
    <x v="1"/>
    <x v="0"/>
    <x v="0"/>
    <x v="0"/>
    <x v="0"/>
    <x v="0"/>
    <x v="1"/>
    <x v="1"/>
    <x v="0"/>
    <x v="0"/>
    <x v="1"/>
    <x v="1"/>
    <x v="1"/>
    <x v="1"/>
    <x v="0"/>
    <x v="0"/>
    <x v="1"/>
    <x v="1"/>
    <x v="1"/>
    <x v="0"/>
    <x v="0"/>
    <x v="1"/>
    <x v="1"/>
    <x v="1"/>
    <x v="1"/>
    <x v="0"/>
    <x v="2"/>
    <x v="2"/>
    <x v="0"/>
    <x v="1"/>
    <x v="0"/>
    <x v="0"/>
    <x v="3"/>
    <x v="1"/>
    <x v="1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Ya / Yes"/>
    <s v="Ya / Yes"/>
    <s v="Kadang-kadang / Bila Perlu / Sometimes/When necessary"/>
    <s v="Tidak / No"/>
    <s v="Tidak / No"/>
    <m/>
    <s v="Tidak / No"/>
    <m/>
    <x v="2"/>
    <s v="Lelaki / Male"/>
    <x v="0"/>
    <n v="8"/>
    <n v="47"/>
    <m/>
    <x v="1"/>
    <x v="0"/>
  </r>
  <r>
    <d v="2024-10-08T09:02:38"/>
    <s v="manojraaj@gmail.com"/>
    <s v="090503080957"/>
    <n v="91.96"/>
    <n v="0.54"/>
    <s v="Lelaki / Male"/>
    <s v="Indian"/>
    <s v="SMK GUNUNG RAPAT"/>
    <s v="Ya / Yes"/>
    <x v="2"/>
    <x v="1"/>
    <x v="0"/>
    <x v="2"/>
    <x v="0"/>
    <x v="2"/>
    <x v="0"/>
    <x v="0"/>
    <x v="0"/>
    <x v="0"/>
    <x v="1"/>
    <x v="0"/>
    <x v="0"/>
    <x v="0"/>
    <x v="0"/>
    <x v="1"/>
    <x v="3"/>
    <x v="0"/>
    <x v="1"/>
    <x v="2"/>
    <x v="2"/>
    <x v="1"/>
    <x v="2"/>
    <x v="1"/>
    <x v="2"/>
    <x v="0"/>
    <x v="3"/>
    <x v="3"/>
    <x v="3"/>
    <x v="3"/>
    <x v="2"/>
    <x v="0"/>
    <x v="0"/>
    <x v="0"/>
    <x v="2"/>
    <s v="Colgate"/>
    <s v="Jarang / Rarely"/>
    <s v="1 kali / Once"/>
    <s v="Kadang-kadang/Bila perlu / Sometimes/When necessary"/>
    <s v="Tidak / No"/>
    <s v="Kadang-kadang / Bila Perlu / Sometimes/When necessary"/>
    <s v="Ya / Yes"/>
    <s v="Ya / Yes"/>
    <s v="Kadang-kadang / Bila Perlu / Sometimes/When necessary"/>
    <s v="Tidak / No"/>
    <s v="Tidak / No"/>
    <m/>
    <s v="Tidak / No"/>
    <m/>
    <x v="2"/>
    <s v="Lelaki / Male"/>
    <x v="0"/>
    <n v="10"/>
    <n v="41"/>
    <m/>
    <x v="1"/>
    <x v="0"/>
  </r>
  <r>
    <d v="2024-10-08T09:03:38"/>
    <s v="adammuqri.mohdnoor@gmail.com"/>
    <s v="090303030357"/>
    <n v="30.4"/>
    <n v="0.42"/>
    <s v="Lelaki / Male"/>
    <s v="Malay"/>
    <s v="SMK GUNUNG RAPAT"/>
    <s v="Ya / Yes"/>
    <x v="0"/>
    <x v="0"/>
    <x v="0"/>
    <x v="0"/>
    <x v="1"/>
    <x v="0"/>
    <x v="1"/>
    <x v="0"/>
    <x v="0"/>
    <x v="0"/>
    <x v="0"/>
    <x v="1"/>
    <x v="0"/>
    <x v="0"/>
    <x v="0"/>
    <x v="0"/>
    <x v="1"/>
    <x v="1"/>
    <x v="1"/>
    <x v="0"/>
    <x v="0"/>
    <x v="1"/>
    <x v="1"/>
    <x v="0"/>
    <x v="1"/>
    <x v="1"/>
    <x v="1"/>
    <x v="0"/>
    <x v="0"/>
    <x v="1"/>
    <x v="0"/>
    <x v="0"/>
    <x v="3"/>
    <x v="1"/>
    <x v="0"/>
    <s v="Colgate"/>
    <s v="Kadang-kadang/bila perlu / Sometimes / When necessary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2"/>
    <s v="Lelaki / Male"/>
    <x v="0"/>
    <n v="12"/>
    <n v="51"/>
    <m/>
    <x v="1"/>
    <x v="0"/>
  </r>
  <r>
    <d v="2024-10-08T09:05:36"/>
    <s v="sharifahaefia@gmail.com"/>
    <s v="090903081158"/>
    <n v="39.299999999999997"/>
    <n v="0.08"/>
    <s v="perempuan"/>
    <s v="Malay"/>
    <s v="SMK GUNUNG RAPAT"/>
    <s v="Tidak / No"/>
    <x v="1"/>
    <x v="1"/>
    <x v="0"/>
    <x v="2"/>
    <x v="0"/>
    <x v="0"/>
    <x v="1"/>
    <x v="1"/>
    <x v="0"/>
    <x v="0"/>
    <x v="2"/>
    <x v="1"/>
    <x v="0"/>
    <x v="1"/>
    <x v="0"/>
    <x v="0"/>
    <x v="1"/>
    <x v="0"/>
    <x v="2"/>
    <x v="0"/>
    <x v="0"/>
    <x v="0"/>
    <x v="0"/>
    <x v="0"/>
    <x v="1"/>
    <x v="3"/>
    <x v="0"/>
    <x v="1"/>
    <x v="0"/>
    <x v="1"/>
    <x v="0"/>
    <x v="0"/>
    <x v="0"/>
    <x v="0"/>
    <x v="2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2"/>
    <s v="Perempuan / Female"/>
    <x v="1"/>
    <n v="8"/>
    <n v="56"/>
    <m/>
    <x v="1"/>
    <x v="0"/>
  </r>
  <r>
    <d v="2024-10-08T09:07:32"/>
    <s v="aflahnanii35@gmail.com"/>
    <s v="090602080944"/>
    <n v="60.19"/>
    <n v="0.33"/>
    <s v="perempuan"/>
    <s v="Malay"/>
    <s v="smk gunung rapat"/>
    <s v="Ya / Yes"/>
    <x v="0"/>
    <x v="1"/>
    <x v="0"/>
    <x v="2"/>
    <x v="0"/>
    <x v="0"/>
    <x v="0"/>
    <x v="1"/>
    <x v="0"/>
    <x v="0"/>
    <x v="0"/>
    <x v="1"/>
    <x v="0"/>
    <x v="0"/>
    <x v="0"/>
    <x v="0"/>
    <x v="1"/>
    <x v="0"/>
    <x v="0"/>
    <x v="1"/>
    <x v="1"/>
    <x v="0"/>
    <x v="1"/>
    <x v="1"/>
    <x v="1"/>
    <x v="0"/>
    <x v="0"/>
    <x v="1"/>
    <x v="0"/>
    <x v="1"/>
    <x v="0"/>
    <x v="0"/>
    <x v="1"/>
    <x v="4"/>
    <x v="0"/>
    <s v="colgate"/>
    <s v="Kadang-kadang/bila perlu / Sometimes / When necessary"/>
    <s v="Kadang-kadang/bila perlu / Sometimes/when in need"/>
    <s v="2 kali / Twice"/>
    <s v="Ya / Yes"/>
    <s v="Tidak / No"/>
    <s v="Ya / Yes"/>
    <s v="Tidak / No"/>
    <s v="Ya / Yes"/>
    <s v="Ya / Yes"/>
    <s v="Tidak / No"/>
    <m/>
    <s v="Tidak / No"/>
    <m/>
    <x v="2"/>
    <s v="Perempuan / Female"/>
    <x v="0"/>
    <n v="12"/>
    <n v="52"/>
    <m/>
    <x v="1"/>
    <x v="0"/>
  </r>
  <r>
    <d v="2024-10-08T09:08:10"/>
    <s v="khayraamanda8@gmail.com"/>
    <s v="090312080364"/>
    <n v="100"/>
    <n v="0.42"/>
    <s v="perempuan"/>
    <s v="Malay"/>
    <s v="Smk Gunung Rapat"/>
    <s v="Tidak / No"/>
    <x v="0"/>
    <x v="0"/>
    <x v="0"/>
    <x v="2"/>
    <x v="0"/>
    <x v="1"/>
    <x v="1"/>
    <x v="1"/>
    <x v="0"/>
    <x v="0"/>
    <x v="0"/>
    <x v="1"/>
    <x v="0"/>
    <x v="0"/>
    <x v="0"/>
    <x v="0"/>
    <x v="1"/>
    <x v="0"/>
    <x v="1"/>
    <x v="0"/>
    <x v="1"/>
    <x v="0"/>
    <x v="1"/>
    <x v="1"/>
    <x v="2"/>
    <x v="1"/>
    <x v="1"/>
    <x v="1"/>
    <x v="0"/>
    <x v="0"/>
    <x v="1"/>
    <x v="0"/>
    <x v="0"/>
    <x v="0"/>
    <x v="2"/>
    <s v="Colgate"/>
    <s v="Selalu / Always"/>
    <s v="2 kali / Twice"/>
    <s v="Kadang-kadang/Bila perlu / Sometimes/When necessary"/>
    <s v="Kadang-kadang / Bila Perlu / Sometimes/When necessary"/>
    <s v="Kadang-kadang / Bila Perlu / Sometimes/When necessary"/>
    <s v="Ya / Yes"/>
    <s v="Ya / Yes"/>
    <s v="Ya / Yes"/>
    <s v="Ya / Yes"/>
    <s v="Tidak / No"/>
    <m/>
    <s v="Tidak / No"/>
    <m/>
    <x v="2"/>
    <s v="Perempuan / Female"/>
    <x v="1"/>
    <n v="11"/>
    <n v="53"/>
    <m/>
    <x v="1"/>
    <x v="0"/>
  </r>
  <r>
    <d v="2024-10-08T09:10:08"/>
    <s v="m-10397071@moe-dl.edu.my"/>
    <s v="091212080214"/>
    <n v="100"/>
    <n v="0.5"/>
    <s v="perempuan"/>
    <s v="Malay"/>
    <s v="Sekolah Menengah Kebangsaan Gunung Rapat "/>
    <s v="Ya / Yes"/>
    <x v="0"/>
    <x v="0"/>
    <x v="0"/>
    <x v="2"/>
    <x v="0"/>
    <x v="2"/>
    <x v="1"/>
    <x v="0"/>
    <x v="0"/>
    <x v="0"/>
    <x v="2"/>
    <x v="1"/>
    <x v="0"/>
    <x v="0"/>
    <x v="1"/>
    <x v="0"/>
    <x v="0"/>
    <x v="0"/>
    <x v="1"/>
    <x v="0"/>
    <x v="1"/>
    <x v="0"/>
    <x v="1"/>
    <x v="0"/>
    <x v="0"/>
    <x v="1"/>
    <x v="1"/>
    <x v="0"/>
    <x v="0"/>
    <x v="0"/>
    <x v="2"/>
    <x v="0"/>
    <x v="0"/>
    <x v="0"/>
    <x v="2"/>
    <s v="Colgate toothpaste "/>
    <s v="Kadang-kadang/bila perlu / Sometimes / When necessary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Ya / Yes"/>
    <s v="Tidak / No"/>
    <m/>
    <s v="Tidak / No"/>
    <m/>
    <x v="2"/>
    <s v="Perempuan / Female"/>
    <x v="0"/>
    <n v="10"/>
    <n v="54"/>
    <m/>
    <x v="1"/>
    <x v="0"/>
  </r>
  <r>
    <d v="2024-10-08T09:10:19"/>
    <s v="myasaradean.tariq@gmail.com"/>
    <s v="090716080328"/>
    <n v="54.46"/>
    <n v="0.46"/>
    <s v="perempuan"/>
    <s v="Malay"/>
    <s v="SMK GUNUNG RAPAT"/>
    <s v="Ya / Yes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1"/>
    <x v="1"/>
    <x v="0"/>
    <x v="0"/>
    <x v="0"/>
    <x v="0"/>
    <x v="2"/>
    <x v="0"/>
    <s v="DARLIE"/>
    <s v="Selalu / Always"/>
    <s v="2 kali / Twice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Ya / Yes"/>
    <s v="Tidak / No"/>
    <m/>
    <s v="Tidak / No"/>
    <m/>
    <x v="2"/>
    <s v="Perempuan / Female"/>
    <x v="0"/>
    <n v="15"/>
    <n v="59"/>
    <m/>
    <x v="1"/>
    <x v="0"/>
  </r>
  <r>
    <d v="2024-10-08T09:13:54"/>
    <s v="firuzcomeii@gmail.com"/>
    <s v="090312080604"/>
    <n v="10.7"/>
    <n v="0.08"/>
    <s v="perempuan"/>
    <s v="Malay"/>
    <s v="smk gunung rapat"/>
    <s v="Tidak / No"/>
    <x v="0"/>
    <x v="1"/>
    <x v="0"/>
    <x v="1"/>
    <x v="0"/>
    <x v="0"/>
    <x v="1"/>
    <x v="0"/>
    <x v="0"/>
    <x v="0"/>
    <x v="0"/>
    <x v="1"/>
    <x v="0"/>
    <x v="0"/>
    <x v="0"/>
    <x v="0"/>
    <x v="1"/>
    <x v="0"/>
    <x v="1"/>
    <x v="0"/>
    <x v="1"/>
    <x v="0"/>
    <x v="1"/>
    <x v="1"/>
    <x v="1"/>
    <x v="1"/>
    <x v="0"/>
    <x v="1"/>
    <x v="0"/>
    <x v="1"/>
    <x v="1"/>
    <x v="0"/>
    <x v="1"/>
    <x v="2"/>
    <x v="0"/>
    <s v="darlie"/>
    <s v="Selalu / Always"/>
    <s v="Lebih dari 2 kali / More than twice"/>
    <s v="Kadang-kadang/Bila perlu / Sometimes/When necessary"/>
    <s v="Kadang-kadang / Bila Perlu / Sometimes/When necessary"/>
    <s v="Tidak / No"/>
    <s v="Kadang-kadang / Bila Perlu / Sometimes/When necessary"/>
    <s v="Ya / Yes"/>
    <s v="Kadang-kadang / Bila Perlu / Sometimes/When necessary"/>
    <s v="Tidak / No"/>
    <s v="Tidak / No"/>
    <m/>
    <s v="Tidak / No"/>
    <m/>
    <x v="2"/>
    <s v="Perempuan / Female"/>
    <x v="1"/>
    <n v="13"/>
    <n v="54"/>
    <m/>
    <x v="1"/>
    <x v="0"/>
  </r>
  <r>
    <d v="2024-10-08T09:15:16"/>
    <s v="normaisara@gmail.com"/>
    <s v="090813080434"/>
    <n v="100"/>
    <n v="1.25"/>
    <s v="perempuan"/>
    <s v="Malay"/>
    <s v="SMK Gunung Rapat "/>
    <s v="Ya / Yes"/>
    <x v="0"/>
    <x v="1"/>
    <x v="0"/>
    <x v="2"/>
    <x v="0"/>
    <x v="1"/>
    <x v="1"/>
    <x v="1"/>
    <x v="0"/>
    <x v="0"/>
    <x v="0"/>
    <x v="1"/>
    <x v="0"/>
    <x v="1"/>
    <x v="1"/>
    <x v="0"/>
    <x v="1"/>
    <x v="1"/>
    <x v="1"/>
    <x v="1"/>
    <x v="1"/>
    <x v="1"/>
    <x v="1"/>
    <x v="1"/>
    <x v="2"/>
    <x v="1"/>
    <x v="1"/>
    <x v="0"/>
    <x v="0"/>
    <x v="1"/>
    <x v="0"/>
    <x v="0"/>
    <x v="0"/>
    <x v="0"/>
    <x v="2"/>
    <s v="Colgate"/>
    <s v="Kadang-kadang/bila perlu / Sometimes / When necessary"/>
    <s v="Kadang-kadang/bila perlu / Sometimes/when in need"/>
    <s v="Kadang-kadang/Bila perlu / Sometimes/When necessary"/>
    <s v="Tidak / No"/>
    <s v="Tidak / No"/>
    <s v="Kadang-kadang / Bila Perlu / Sometimes/When necessary"/>
    <s v="Ya / Yes"/>
    <s v="Ya / Yes"/>
    <s v="Kadang-kadang / Bila Perlu / Sometimes/When necessary"/>
    <s v="Tidak / No"/>
    <m/>
    <s v="Tidak / No"/>
    <m/>
    <x v="2"/>
    <s v="Perempuan / Female"/>
    <x v="0"/>
    <n v="8"/>
    <n v="47"/>
    <m/>
    <x v="1"/>
    <x v="0"/>
  </r>
  <r>
    <d v="2024-10-08T09:16:58"/>
    <s v="afrina.ea@gmail.com"/>
    <s v="091007140134"/>
    <n v="100"/>
    <n v="0.71"/>
    <s v="perempuan"/>
    <s v="Malay"/>
    <s v="SMK Gunung Rapat"/>
    <s v="Ya / Yes"/>
    <x v="0"/>
    <x v="0"/>
    <x v="0"/>
    <x v="1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0"/>
    <x v="0"/>
    <x v="1"/>
    <x v="0"/>
    <x v="0"/>
    <x v="0"/>
    <x v="0"/>
    <x v="0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Ya / Yes"/>
    <s v="Ya / Yes"/>
    <s v="Tidak / No"/>
    <m/>
    <s v="Tidak / No"/>
    <m/>
    <x v="2"/>
    <s v="Perempuan / Female"/>
    <x v="0"/>
    <n v="16"/>
    <n v="48"/>
    <m/>
    <x v="1"/>
    <x v="0"/>
  </r>
  <r>
    <d v="2024-10-08T09:17:41"/>
    <s v="laiminhui2009@gmail.com"/>
    <s v="090304080620"/>
    <n v="33.93"/>
    <n v="0.21"/>
    <s v="perempuan"/>
    <s v="Chinese"/>
    <s v="SMK GUNUNG RAPAT"/>
    <s v="Ya / Yes"/>
    <x v="0"/>
    <x v="0"/>
    <x v="0"/>
    <x v="1"/>
    <x v="0"/>
    <x v="1"/>
    <x v="1"/>
    <x v="0"/>
    <x v="0"/>
    <x v="0"/>
    <x v="0"/>
    <x v="0"/>
    <x v="0"/>
    <x v="1"/>
    <x v="1"/>
    <x v="0"/>
    <x v="1"/>
    <x v="1"/>
    <x v="1"/>
    <x v="3"/>
    <x v="1"/>
    <x v="1"/>
    <x v="1"/>
    <x v="1"/>
    <x v="1"/>
    <x v="0"/>
    <x v="1"/>
    <x v="0"/>
    <x v="0"/>
    <x v="1"/>
    <x v="0"/>
    <x v="0"/>
    <x v="0"/>
    <x v="0"/>
    <x v="2"/>
    <s v="Colgate"/>
    <s v="Selalu / Always"/>
    <s v="2 kali / Twice"/>
    <s v="Kadang-kadang/Bila perlu / Sometimes/When necessary"/>
    <s v="Ya / Yes"/>
    <s v="Kadang-kadang / Bila Perlu / Sometimes/When necessary"/>
    <s v="Ya / Yes"/>
    <s v="Kadang-kadang / Bila Perlu / Sometimes/When necessary"/>
    <s v="Ya / Yes"/>
    <s v="Tidak / No"/>
    <s v="Tidak / No"/>
    <m/>
    <s v="Tidak / No"/>
    <m/>
    <x v="2"/>
    <s v="Perempuan / Female"/>
    <x v="0"/>
    <n v="12"/>
    <n v="45"/>
    <m/>
    <x v="1"/>
    <x v="0"/>
  </r>
  <r>
    <d v="2024-10-08T09:28:10"/>
    <s v="aqilah09sofia@gmail.com"/>
    <s v="090730140120"/>
    <n v="100"/>
    <n v="1.38"/>
    <s v="perempuan"/>
    <s v="Malay"/>
    <s v="SMK GUNUNG RAPAT"/>
    <s v="Tidak / No"/>
    <x v="0"/>
    <x v="0"/>
    <x v="0"/>
    <x v="1"/>
    <x v="0"/>
    <x v="1"/>
    <x v="1"/>
    <x v="1"/>
    <x v="0"/>
    <x v="0"/>
    <x v="0"/>
    <x v="0"/>
    <x v="0"/>
    <x v="0"/>
    <x v="0"/>
    <x v="2"/>
    <x v="1"/>
    <x v="0"/>
    <x v="2"/>
    <x v="0"/>
    <x v="0"/>
    <x v="0"/>
    <x v="1"/>
    <x v="1"/>
    <x v="2"/>
    <x v="0"/>
    <x v="1"/>
    <x v="1"/>
    <x v="0"/>
    <x v="0"/>
    <x v="2"/>
    <x v="0"/>
    <x v="0"/>
    <x v="0"/>
    <x v="0"/>
    <s v="Neem"/>
    <s v="Kadang-kadang/bila perlu / Sometimes / When necessary"/>
    <s v="Kadang-kadang/bila perlu / Sometimes/when in need"/>
    <s v="Tidak minum minuman berkarbonat / Do not take carbonated drinks"/>
    <s v="Kadang-kadang / Bila Perlu / Sometimes/When necessary"/>
    <s v="Kadang-kadang / Bila Perlu / Sometimes/When necessary"/>
    <s v="Ya / Yes"/>
    <s v="Ya / Yes"/>
    <s v="Tidak / No"/>
    <s v="Tidak / No"/>
    <s v="Tidak / No"/>
    <m/>
    <s v="Tidak / No"/>
    <m/>
    <x v="2"/>
    <s v="Perempuan / Female"/>
    <x v="1"/>
    <n v="12"/>
    <n v="50"/>
    <m/>
    <x v="1"/>
    <x v="0"/>
  </r>
  <r>
    <d v="2024-10-08T09:30:04"/>
    <s v="damia4lifer@gmail.com"/>
    <s v="090612100240"/>
    <n v="54.46"/>
    <n v="0.08"/>
    <s v="perempuan"/>
    <s v="Malay"/>
    <s v="SMK Gunung Rapat"/>
    <s v="Ya / Yes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3"/>
    <x v="1"/>
    <x v="1"/>
    <x v="0"/>
    <x v="1"/>
    <x v="1"/>
    <x v="1"/>
    <x v="0"/>
    <x v="0"/>
    <x v="0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m/>
    <s v="Tidak / No"/>
    <m/>
    <x v="2"/>
    <s v="Perempuan / Female"/>
    <x v="0"/>
    <n v="16"/>
    <n v="59"/>
    <m/>
    <x v="1"/>
    <x v="0"/>
  </r>
  <r>
    <d v="2024-10-08T09:30:14"/>
    <s v="syedhariz2009@gmail.com"/>
    <s v="091230080103"/>
    <n v="100"/>
    <n v="1.29"/>
    <s v="Lelaki / Male"/>
    <s v="Malay"/>
    <s v="SMK GUNUNG RAPAT"/>
    <s v="Ya / Yes"/>
    <x v="0"/>
    <x v="0"/>
    <x v="0"/>
    <x v="1"/>
    <x v="0"/>
    <x v="1"/>
    <x v="0"/>
    <x v="0"/>
    <x v="0"/>
    <x v="0"/>
    <x v="0"/>
    <x v="2"/>
    <x v="0"/>
    <x v="0"/>
    <x v="0"/>
    <x v="0"/>
    <x v="1"/>
    <x v="0"/>
    <x v="1"/>
    <x v="1"/>
    <x v="0"/>
    <x v="1"/>
    <x v="1"/>
    <x v="1"/>
    <x v="0"/>
    <x v="1"/>
    <x v="1"/>
    <x v="0"/>
    <x v="0"/>
    <x v="0"/>
    <x v="0"/>
    <x v="0"/>
    <x v="1"/>
    <x v="2"/>
    <x v="0"/>
    <s v="Darlie"/>
    <s v="Selalu / Always"/>
    <s v="2 kali /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Ya / Yes"/>
    <s v="1-8 hari sebulan / 1-8 days a month"/>
    <x v="2"/>
    <s v="Lelaki / Male"/>
    <x v="0"/>
    <n v="14"/>
    <n v="52"/>
    <m/>
    <x v="1"/>
    <x v="0"/>
  </r>
  <r>
    <d v="2024-10-08T09:30:41"/>
    <s v="zhijuntham@gmail.com"/>
    <s v="091017080470"/>
    <n v="58.93"/>
    <n v="0.63"/>
    <s v="perempuan"/>
    <s v="Chinese"/>
    <s v="Sekolah Menengah Kebangsaan Gunung Rapat"/>
    <s v="Ya / Yes"/>
    <x v="0"/>
    <x v="1"/>
    <x v="0"/>
    <x v="0"/>
    <x v="0"/>
    <x v="1"/>
    <x v="1"/>
    <x v="1"/>
    <x v="0"/>
    <x v="0"/>
    <x v="0"/>
    <x v="1"/>
    <x v="1"/>
    <x v="0"/>
    <x v="0"/>
    <x v="0"/>
    <x v="0"/>
    <x v="3"/>
    <x v="0"/>
    <x v="0"/>
    <x v="1"/>
    <x v="0"/>
    <x v="0"/>
    <x v="0"/>
    <x v="0"/>
    <x v="2"/>
    <x v="1"/>
    <x v="0"/>
    <x v="0"/>
    <x v="3"/>
    <x v="1"/>
    <x v="1"/>
    <x v="0"/>
    <x v="0"/>
    <x v="2"/>
    <s v="colgate"/>
    <s v="Selalu / Always"/>
    <s v="1 kali / Once"/>
    <s v="1 kali / Once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s v="Tidak / No"/>
    <s v="-"/>
    <s v="Tidak / No"/>
    <m/>
    <x v="2"/>
    <s v="Perempuan / Female"/>
    <x v="0"/>
    <n v="9"/>
    <n v="53"/>
    <m/>
    <x v="1"/>
    <x v="0"/>
  </r>
  <r>
    <d v="2024-10-08T09:32:21"/>
    <s v="ariffgaming610@gmail.com"/>
    <s v="090308080775"/>
    <n v="14.3"/>
    <n v="0.63"/>
    <s v="Lelaki / Male"/>
    <s v="Malay"/>
    <s v="SMK GUNUNG RAPAT"/>
    <s v="Ya / Yes"/>
    <x v="0"/>
    <x v="0"/>
    <x v="0"/>
    <x v="2"/>
    <x v="1"/>
    <x v="0"/>
    <x v="1"/>
    <x v="2"/>
    <x v="0"/>
    <x v="0"/>
    <x v="0"/>
    <x v="1"/>
    <x v="0"/>
    <x v="0"/>
    <x v="0"/>
    <x v="0"/>
    <x v="1"/>
    <x v="3"/>
    <x v="0"/>
    <x v="1"/>
    <x v="1"/>
    <x v="1"/>
    <x v="2"/>
    <x v="3"/>
    <x v="2"/>
    <x v="0"/>
    <x v="2"/>
    <x v="2"/>
    <x v="2"/>
    <x v="1"/>
    <x v="0"/>
    <x v="0"/>
    <x v="0"/>
    <x v="0"/>
    <x v="1"/>
    <s v="Colgate"/>
    <s v="Selalu / Always"/>
    <s v="Kadang-kadang/bila perlu / Sometimes/when in need"/>
    <s v="Tidak minum minuman berkarbonat / Do not take carbonated drinks"/>
    <s v="Ya / Yes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x v="2"/>
    <s v="Lelaki / Male"/>
    <x v="0"/>
    <n v="11"/>
    <n v="41"/>
    <m/>
    <x v="1"/>
    <x v="0"/>
  </r>
  <r>
    <d v="2024-10-08T09:36:16"/>
    <s v="m-11554298@moe-dl.edu.my"/>
    <s v="090428080972"/>
    <n v="25"/>
    <n v="0.13"/>
    <s v="perempuan"/>
    <s v="Malay"/>
    <s v="SMK Gunung Rapat"/>
    <s v="Ya / Yes"/>
    <x v="0"/>
    <x v="0"/>
    <x v="0"/>
    <x v="1"/>
    <x v="0"/>
    <x v="0"/>
    <x v="1"/>
    <x v="0"/>
    <x v="0"/>
    <x v="0"/>
    <x v="0"/>
    <x v="0"/>
    <x v="0"/>
    <x v="0"/>
    <x v="0"/>
    <x v="2"/>
    <x v="0"/>
    <x v="0"/>
    <x v="0"/>
    <x v="0"/>
    <x v="0"/>
    <x v="0"/>
    <x v="1"/>
    <x v="0"/>
    <x v="0"/>
    <x v="2"/>
    <x v="0"/>
    <x v="1"/>
    <x v="1"/>
    <x v="0"/>
    <x v="1"/>
    <x v="1"/>
    <x v="1"/>
    <x v="2"/>
    <x v="0"/>
    <s v="Colgate"/>
    <s v="Selalu / Always"/>
    <s v="Lebih dari 2 kali / More than twice"/>
    <s v="1 kali / Once"/>
    <s v="Tidak / No"/>
    <s v="Tidak / No"/>
    <s v="Tidak / No"/>
    <s v="Tidak / No"/>
    <s v="Tidak / No"/>
    <s v="Tidak / No"/>
    <s v="Tidak / No"/>
    <m/>
    <s v="Tidak / No"/>
    <m/>
    <x v="2"/>
    <s v="Perempuan / Female"/>
    <x v="0"/>
    <n v="14"/>
    <n v="60"/>
    <m/>
    <x v="1"/>
    <x v="0"/>
  </r>
  <r>
    <d v="2024-10-08T09:36:24"/>
    <s v="m-10655156@moe-dl-edu.my"/>
    <s v="090402080157"/>
    <n v="100"/>
    <n v="1.08"/>
    <s v="Lelaki / Male"/>
    <s v="Malay"/>
    <s v="SMK GUNUNG RAPAT"/>
    <s v="Ya / Yes"/>
    <x v="0"/>
    <x v="0"/>
    <x v="0"/>
    <x v="2"/>
    <x v="1"/>
    <x v="1"/>
    <x v="1"/>
    <x v="0"/>
    <x v="0"/>
    <x v="0"/>
    <x v="0"/>
    <x v="0"/>
    <x v="0"/>
    <x v="0"/>
    <x v="0"/>
    <x v="0"/>
    <x v="1"/>
    <x v="0"/>
    <x v="1"/>
    <x v="1"/>
    <x v="0"/>
    <x v="1"/>
    <x v="1"/>
    <x v="1"/>
    <x v="1"/>
    <x v="1"/>
    <x v="1"/>
    <x v="0"/>
    <x v="0"/>
    <x v="1"/>
    <x v="0"/>
    <x v="0"/>
    <x v="2"/>
    <x v="3"/>
    <x v="2"/>
    <s v="Colgate"/>
    <s v="Jarang / Rarel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Tidak / No"/>
    <s v="Ya / Yes"/>
    <s v="Tidak / No"/>
    <s v="Tidak / No"/>
    <m/>
    <s v="Tidak / No"/>
    <m/>
    <x v="2"/>
    <s v="Lelaki / Male"/>
    <x v="0"/>
    <n v="12"/>
    <n v="50"/>
    <m/>
    <x v="1"/>
    <x v="0"/>
  </r>
  <r>
    <d v="2024-10-08T09:37:42"/>
    <s v="khaireennursyifa123@gmail.com"/>
    <s v="090312080620"/>
    <n v="100"/>
    <n v="0.28999999999999998"/>
    <s v="perempuan"/>
    <s v="Malay"/>
    <s v="SMK GUNUNG RAPAT "/>
    <s v="Ya / Yes"/>
    <x v="0"/>
    <x v="0"/>
    <x v="0"/>
    <x v="1"/>
    <x v="1"/>
    <x v="1"/>
    <x v="1"/>
    <x v="1"/>
    <x v="0"/>
    <x v="0"/>
    <x v="2"/>
    <x v="1"/>
    <x v="0"/>
    <x v="0"/>
    <x v="0"/>
    <x v="0"/>
    <x v="0"/>
    <x v="0"/>
    <x v="0"/>
    <x v="0"/>
    <x v="1"/>
    <x v="0"/>
    <x v="0"/>
    <x v="0"/>
    <x v="1"/>
    <x v="3"/>
    <x v="0"/>
    <x v="1"/>
    <x v="0"/>
    <x v="0"/>
    <x v="1"/>
    <x v="0"/>
    <x v="1"/>
    <x v="2"/>
    <x v="0"/>
    <s v="Darlie"/>
    <s v="Selalu / Always"/>
    <s v="1 kali / Once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m/>
    <s v="Tidak / No"/>
    <m/>
    <x v="2"/>
    <s v="Perempuan / Female"/>
    <x v="0"/>
    <n v="10"/>
    <n v="60"/>
    <m/>
    <x v="1"/>
    <x v="0"/>
  </r>
  <r>
    <d v="2024-10-08T09:38:38"/>
    <s v="m-10676300@moe-dl.edu.my"/>
    <s v="090902080460"/>
    <n v="34.82"/>
    <n v="0.17"/>
    <s v="perempuan"/>
    <s v="Malay"/>
    <s v="SMK GUNUNG RAPAT"/>
    <s v="Tidak / No"/>
    <x v="0"/>
    <x v="1"/>
    <x v="0"/>
    <x v="2"/>
    <x v="1"/>
    <x v="0"/>
    <x v="1"/>
    <x v="1"/>
    <x v="0"/>
    <x v="2"/>
    <x v="2"/>
    <x v="0"/>
    <x v="0"/>
    <x v="2"/>
    <x v="1"/>
    <x v="0"/>
    <x v="1"/>
    <x v="3"/>
    <x v="1"/>
    <x v="1"/>
    <x v="2"/>
    <x v="1"/>
    <x v="1"/>
    <x v="1"/>
    <x v="2"/>
    <x v="1"/>
    <x v="1"/>
    <x v="0"/>
    <x v="0"/>
    <x v="3"/>
    <x v="2"/>
    <x v="2"/>
    <x v="1"/>
    <x v="2"/>
    <x v="0"/>
    <s v="colgate"/>
    <s v="Selalu / Always"/>
    <s v="Tidak menggunakan flos gigi / Not using dental floss"/>
    <s v="2 kali / Twice"/>
    <s v="Tidak / No"/>
    <s v="Tidak / No"/>
    <s v="Kadang-kadang / Bila Perlu / Sometimes/When necessary"/>
    <s v="Kadang-kadang / Bila Perlu / Sometimes/When necessary"/>
    <s v="Ya / Yes"/>
    <s v="Ya / Yes"/>
    <s v="Tidak / No"/>
    <m/>
    <s v="Tidak / No"/>
    <m/>
    <x v="2"/>
    <s v="Perempuan / Female"/>
    <x v="1"/>
    <n v="7"/>
    <n v="42"/>
    <m/>
    <x v="1"/>
    <x v="0"/>
  </r>
  <r>
    <d v="2024-10-08T09:42:12"/>
    <s v="m-10723125@moe-dl.edu.my"/>
    <s v="090614080132"/>
    <n v="100"/>
    <n v="0.67"/>
    <s v="perempuan"/>
    <s v="Malay"/>
    <s v="SMK GUNUNG RAPAT "/>
    <s v="Ya / Yes"/>
    <x v="0"/>
    <x v="0"/>
    <x v="0"/>
    <x v="1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2"/>
    <x v="3"/>
    <x v="1"/>
    <x v="1"/>
    <x v="0"/>
    <x v="1"/>
    <x v="1"/>
    <x v="1"/>
    <x v="0"/>
    <x v="0"/>
    <s v="Colgate"/>
    <s v="Selalu / Always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Tidak / No"/>
    <m/>
    <s v="Tidak / No"/>
    <m/>
    <x v="2"/>
    <s v="Perempuan / Female"/>
    <x v="0"/>
    <n v="15"/>
    <n v="60"/>
    <m/>
    <x v="1"/>
    <x v="0"/>
  </r>
  <r>
    <d v="2024-10-08T09:45:11"/>
    <s v="diniyqistina2009@gmail.com"/>
    <s v="091201100304"/>
    <n v="23"/>
    <n v="0.08"/>
    <s v="perempuan"/>
    <s v="Malay"/>
    <s v="SMK Gunung Rapat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x v="1"/>
    <x v="2"/>
    <x v="0"/>
    <s v="Colgate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2"/>
    <s v="Perempuan / Female"/>
    <x v="0"/>
    <n v="15"/>
    <n v="64"/>
    <m/>
    <x v="1"/>
    <x v="0"/>
  </r>
  <r>
    <d v="2024-10-08T09:45:23"/>
    <s v="syaheensyafiyah@gmail.com"/>
    <s v="090618080172"/>
    <n v="77.680000000000007"/>
    <n v="0.57999999999999996"/>
    <s v="perempuan"/>
    <s v="Malay"/>
    <s v="smk gunung rapat"/>
    <s v="Tidak / No"/>
    <x v="0"/>
    <x v="0"/>
    <x v="0"/>
    <x v="2"/>
    <x v="0"/>
    <x v="1"/>
    <x v="1"/>
    <x v="0"/>
    <x v="0"/>
    <x v="0"/>
    <x v="0"/>
    <x v="1"/>
    <x v="0"/>
    <x v="0"/>
    <x v="0"/>
    <x v="0"/>
    <x v="1"/>
    <x v="2"/>
    <x v="1"/>
    <x v="3"/>
    <x v="3"/>
    <x v="3"/>
    <x v="1"/>
    <x v="1"/>
    <x v="3"/>
    <x v="1"/>
    <x v="0"/>
    <x v="0"/>
    <x v="1"/>
    <x v="0"/>
    <x v="1"/>
    <x v="1"/>
    <x v="1"/>
    <x v="2"/>
    <x v="0"/>
    <s v="colgate"/>
    <s v="Selalu / Always"/>
    <s v="2 kali / Twice"/>
    <s v="Tidak minum minuman berkarbonat / Do not take carbonated drinks"/>
    <s v="Tidak / No"/>
    <s v="Kadang-kadang / Bila Perlu / Sometimes/When necessary"/>
    <s v="Kadang-kadang / Bila Perlu / Sometimes/When necessary"/>
    <s v="Ya / Yes"/>
    <s v="Tidak / No"/>
    <s v="Tidak / No"/>
    <s v="Tidak / No"/>
    <m/>
    <s v="Tidak / No"/>
    <m/>
    <x v="2"/>
    <s v="Perempuan / Female"/>
    <x v="1"/>
    <n v="12"/>
    <n v="44"/>
    <m/>
    <x v="1"/>
    <x v="0"/>
  </r>
  <r>
    <d v="2024-10-08T10:01:52"/>
    <s v="m-10571531@moe-dl.edu.my"/>
    <s v="091014141119"/>
    <n v="100"/>
    <n v="0.71"/>
    <s v="Lelaki / Male"/>
    <s v="Indian"/>
    <s v="SMKGUNUNG RAPAT"/>
    <s v="Ya / Yes"/>
    <x v="2"/>
    <x v="0"/>
    <x v="2"/>
    <x v="2"/>
    <x v="1"/>
    <x v="1"/>
    <x v="1"/>
    <x v="1"/>
    <x v="0"/>
    <x v="0"/>
    <x v="1"/>
    <x v="1"/>
    <x v="1"/>
    <x v="0"/>
    <x v="0"/>
    <x v="1"/>
    <x v="1"/>
    <x v="1"/>
    <x v="1"/>
    <x v="1"/>
    <x v="1"/>
    <x v="1"/>
    <x v="1"/>
    <x v="1"/>
    <x v="1"/>
    <x v="1"/>
    <x v="1"/>
    <x v="0"/>
    <x v="0"/>
    <x v="1"/>
    <x v="0"/>
    <x v="0"/>
    <x v="0"/>
    <x v="2"/>
    <x v="0"/>
    <s v="Colgate "/>
    <s v="Jarang / Rarely"/>
    <s v="1 kali / Once"/>
    <s v="Kadang-kadang/Bila perlu / Sometimes/When necessary"/>
    <s v="Ya / Yes"/>
    <s v="Ya / Yes"/>
    <s v="Tidak / No"/>
    <s v="Tidak / No"/>
    <s v="Kadang-kadang / Bila Perlu / Sometimes/When necessary"/>
    <s v="Tidak / No"/>
    <s v="Tidak / No"/>
    <m/>
    <s v="Tidak / No"/>
    <m/>
    <x v="2"/>
    <s v="Lelaki / Male"/>
    <x v="0"/>
    <n v="5"/>
    <n v="48"/>
    <m/>
    <x v="1"/>
    <x v="0"/>
  </r>
  <r>
    <d v="2024-10-08T10:18:04"/>
    <s v="saiprasadrau14@gmail.com"/>
    <n v="100318140993"/>
    <n v="100"/>
    <n v="0.57999999999999996"/>
    <s v="Lelaki / Male"/>
    <s v="Indian"/>
    <s v="SMK Gunung Rapat"/>
    <s v="Ya / Yes"/>
    <x v="0"/>
    <x v="2"/>
    <x v="0"/>
    <x v="1"/>
    <x v="0"/>
    <x v="0"/>
    <x v="0"/>
    <x v="0"/>
    <x v="0"/>
    <x v="0"/>
    <x v="0"/>
    <x v="0"/>
    <x v="1"/>
    <x v="0"/>
    <x v="0"/>
    <x v="0"/>
    <x v="0"/>
    <x v="1"/>
    <x v="1"/>
    <x v="0"/>
    <x v="0"/>
    <x v="0"/>
    <x v="1"/>
    <x v="0"/>
    <x v="0"/>
    <x v="3"/>
    <x v="1"/>
    <x v="0"/>
    <x v="2"/>
    <x v="0"/>
    <x v="0"/>
    <x v="1"/>
    <x v="0"/>
    <x v="0"/>
    <x v="0"/>
    <s v="Lion(Strawberry)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2"/>
    <s v="Lelaki / Male"/>
    <x v="0"/>
    <n v="14"/>
    <n v="56"/>
    <m/>
    <x v="1"/>
    <x v="0"/>
  </r>
  <r>
    <d v="2024-10-08T10:18:32"/>
    <s v="meor99019@gmail.com"/>
    <n v="101109080407"/>
    <n v="59.82"/>
    <n v="0.95"/>
    <s v="Lelaki / Male"/>
    <s v="Malay"/>
    <s v="SMK Gunung Rapat"/>
    <s v="Ya / Yes"/>
    <x v="0"/>
    <x v="1"/>
    <x v="0"/>
    <x v="2"/>
    <x v="1"/>
    <x v="0"/>
    <x v="1"/>
    <x v="1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0"/>
    <x v="1"/>
    <x v="0"/>
    <x v="0"/>
    <x v="0"/>
    <x v="0"/>
    <x v="0"/>
    <x v="0"/>
    <x v="2"/>
    <s v="Colgate &amp; Sensodyne"/>
    <s v="Kadang-kadang/bila perlu / Sometimes / When necessary"/>
    <s v="Kadang-kadang/bila perlu / Sometimes/when in need"/>
    <s v="2 kali / Twice"/>
    <s v="Kadang-kadang / Bila Perlu / Sometimes/When necessary"/>
    <s v="Ya / Yes"/>
    <s v="Kadang-kadang / Bila Perlu / Sometimes/When necessary"/>
    <s v="Kadang-kadang / Bila Perlu / Sometimes/When necessary"/>
    <s v="Ya / Yes"/>
    <s v="Tidak / No"/>
    <s v="Tidak / No"/>
    <m/>
    <s v="Tidak / No"/>
    <m/>
    <x v="2"/>
    <s v="Lelaki / Male"/>
    <x v="0"/>
    <n v="9"/>
    <n v="57"/>
    <m/>
    <x v="1"/>
    <x v="0"/>
  </r>
  <r>
    <d v="2024-10-08T10:19:36"/>
    <s v="muhammadaqilsyafi@gmail.com"/>
    <n v="100821080721"/>
    <n v="25"/>
    <n v="0.54"/>
    <s v="Lelaki / Male"/>
    <s v="Malay"/>
    <s v="SMK Gunung Rapat"/>
    <s v="Ya / Yes"/>
    <x v="0"/>
    <x v="0"/>
    <x v="0"/>
    <x v="0"/>
    <x v="0"/>
    <x v="2"/>
    <x v="0"/>
    <x v="1"/>
    <x v="0"/>
    <x v="0"/>
    <x v="0"/>
    <x v="0"/>
    <x v="1"/>
    <x v="0"/>
    <x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s v="Mu'min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Ya / Yes"/>
    <s v="Ya / Yes"/>
    <s v="Ya / Yes"/>
    <s v="Ya / Yes"/>
    <s v="Tidak / No"/>
    <m/>
    <s v="Tidak / No"/>
    <m/>
    <x v="2"/>
    <s v="Lelaki / Male"/>
    <x v="0"/>
    <n v="11"/>
    <n v="49"/>
    <m/>
    <x v="1"/>
    <x v="0"/>
  </r>
  <r>
    <d v="2024-10-08T10:21:09"/>
    <s v="jadenjacejoel2010@gmail.com"/>
    <n v="101103080457"/>
    <n v="72.12"/>
    <n v="0.28999999999999998"/>
    <s v="Lelaki / Male"/>
    <s v="Indian"/>
    <s v="SMK GUNUNG RAPAT"/>
    <s v="Ya / Yes"/>
    <x v="0"/>
    <x v="2"/>
    <x v="2"/>
    <x v="0"/>
    <x v="0"/>
    <x v="2"/>
    <x v="1"/>
    <x v="0"/>
    <x v="1"/>
    <x v="1"/>
    <x v="0"/>
    <x v="0"/>
    <x v="0"/>
    <x v="0"/>
    <x v="0"/>
    <x v="0"/>
    <x v="1"/>
    <x v="0"/>
    <x v="1"/>
    <x v="1"/>
    <x v="0"/>
    <x v="1"/>
    <x v="1"/>
    <x v="1"/>
    <x v="0"/>
    <x v="1"/>
    <x v="2"/>
    <x v="2"/>
    <x v="2"/>
    <x v="0"/>
    <x v="0"/>
    <x v="0"/>
    <x v="0"/>
    <x v="0"/>
    <x v="1"/>
    <s v="Safi"/>
    <s v="Kadang-kadang/bila perlu / Sometimes / When necessary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Ya / Yes"/>
    <s v="Ya / Yes"/>
    <s v="Tidak / No"/>
    <m/>
    <s v="Tidak / No"/>
    <m/>
    <x v="2"/>
    <s v="Lelaki / Male"/>
    <x v="0"/>
    <n v="9"/>
    <n v="49"/>
    <m/>
    <x v="1"/>
    <x v="0"/>
  </r>
  <r>
    <d v="2024-10-08T10:23:16"/>
    <s v="iqhmal@gmail.com"/>
    <n v="100221081819"/>
    <n v="100"/>
    <n v="0.33"/>
    <s v="Lelaki / Male"/>
    <s v="Malay"/>
    <s v="SMK GUNUNG RAPAT"/>
    <s v="Ya / Yes"/>
    <x v="0"/>
    <x v="0"/>
    <x v="1"/>
    <x v="1"/>
    <x v="0"/>
    <x v="2"/>
    <x v="0"/>
    <x v="0"/>
    <x v="2"/>
    <x v="0"/>
    <x v="0"/>
    <x v="0"/>
    <x v="2"/>
    <x v="0"/>
    <x v="0"/>
    <x v="0"/>
    <x v="1"/>
    <x v="1"/>
    <x v="1"/>
    <x v="1"/>
    <x v="1"/>
    <x v="1"/>
    <x v="1"/>
    <x v="1"/>
    <x v="0"/>
    <x v="1"/>
    <x v="1"/>
    <x v="0"/>
    <x v="0"/>
    <x v="1"/>
    <x v="1"/>
    <x v="1"/>
    <x v="0"/>
    <x v="0"/>
    <x v="0"/>
    <s v="COLGATE"/>
    <s v="Selalu / Always"/>
    <s v="2 kali / Twice"/>
    <s v="1 kali / Once"/>
    <s v="Kadang-kadang / Bila Perlu / Sometimes/When necessary"/>
    <s v="Ya / Yes"/>
    <s v="Ya / Yes"/>
    <s v="Ya / Yes"/>
    <s v="Kadang-kadang / Bila Perlu / Sometimes/When necessary"/>
    <s v="Ya / Yes"/>
    <s v="Tidak / No"/>
    <m/>
    <s v="Tidak / No"/>
    <m/>
    <x v="2"/>
    <s v="Lelaki / Male"/>
    <x v="0"/>
    <n v="12"/>
    <n v="51"/>
    <m/>
    <x v="1"/>
    <x v="0"/>
  </r>
  <r>
    <d v="2024-10-08T10:25:08"/>
    <s v="m-11450969@moe-dl.edu.my"/>
    <n v="100930080501"/>
    <n v="51.8"/>
    <n v="0.28999999999999998"/>
    <s v="Lelaki / Male"/>
    <s v="Malay"/>
    <s v="SMK Gunung Rapat "/>
    <s v="Ya / Yes"/>
    <x v="0"/>
    <x v="1"/>
    <x v="0"/>
    <x v="2"/>
    <x v="0"/>
    <x v="1"/>
    <x v="2"/>
    <x v="0"/>
    <x v="0"/>
    <x v="2"/>
    <x v="0"/>
    <x v="0"/>
    <x v="0"/>
    <x v="0"/>
    <x v="1"/>
    <x v="0"/>
    <x v="0"/>
    <x v="1"/>
    <x v="0"/>
    <x v="0"/>
    <x v="1"/>
    <x v="0"/>
    <x v="1"/>
    <x v="0"/>
    <x v="1"/>
    <x v="3"/>
    <x v="0"/>
    <x v="0"/>
    <x v="1"/>
    <x v="0"/>
    <x v="0"/>
    <x v="1"/>
    <x v="1"/>
    <x v="2"/>
    <x v="2"/>
    <s v="Fresh and white"/>
    <s v="Kadang-kadang/bila perlu / Sometimes / When necessary"/>
    <s v="Tidak menggunakan flos gigi / Not using dental floss"/>
    <s v="Kadang-kadang/Bila perlu / Sometimes/When necessary"/>
    <s v="Tidak / No"/>
    <s v="Tidak / No"/>
    <s v="Tidak / No"/>
    <s v="Tidak / No"/>
    <s v="Kadang-kadang / Bila Perlu / Sometimes/When necessary"/>
    <s v="Tidak / No"/>
    <s v="Tidak / No"/>
    <m/>
    <s v="Tidak / No"/>
    <m/>
    <x v="2"/>
    <s v="Lelaki / Male"/>
    <x v="0"/>
    <n v="10"/>
    <n v="58"/>
    <m/>
    <x v="1"/>
    <x v="0"/>
  </r>
  <r>
    <d v="2024-10-08T10:26:38"/>
    <s v="pistaciogaming@gmail.com"/>
    <n v="101126080337"/>
    <n v="100"/>
    <n v="0.38"/>
    <s v="Lelaki / Male"/>
    <s v="Malay"/>
    <s v="SMK GUNUNG RAPAT"/>
    <s v="Ya / Yes"/>
    <x v="0"/>
    <x v="1"/>
    <x v="0"/>
    <x v="1"/>
    <x v="0"/>
    <x v="0"/>
    <x v="1"/>
    <x v="0"/>
    <x v="0"/>
    <x v="0"/>
    <x v="0"/>
    <x v="0"/>
    <x v="0"/>
    <x v="0"/>
    <x v="0"/>
    <x v="0"/>
    <x v="1"/>
    <x v="0"/>
    <x v="1"/>
    <x v="1"/>
    <x v="1"/>
    <x v="1"/>
    <x v="1"/>
    <x v="1"/>
    <x v="1"/>
    <x v="1"/>
    <x v="1"/>
    <x v="0"/>
    <x v="2"/>
    <x v="0"/>
    <x v="0"/>
    <x v="0"/>
    <x v="0"/>
    <x v="0"/>
    <x v="2"/>
    <s v="COLGATE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Ya / Yes"/>
    <s v="Ya / Yes"/>
    <s v="Kadang-kadang / Bila Perlu / Sometimes/When necessary"/>
    <s v="Tidak / No"/>
    <s v="Tidak / No"/>
    <m/>
    <s v="Tidak / No"/>
    <m/>
    <x v="2"/>
    <s v="Lelaki / Male"/>
    <x v="0"/>
    <n v="14"/>
    <n v="49"/>
    <m/>
    <x v="1"/>
    <x v="0"/>
  </r>
  <r>
    <d v="2024-10-08T10:29:02"/>
    <s v="rayyanhaikal@gmail.com"/>
    <n v="100119080983"/>
    <n v="10.7"/>
    <n v="0.46"/>
    <s v="Lelaki / Male"/>
    <s v="Malay"/>
    <s v="SEKOLAH MENENGAH KEBANGSAAN GUNUNG RAPAT"/>
    <s v="Ya / Yes"/>
    <x v="0"/>
    <x v="0"/>
    <x v="1"/>
    <x v="0"/>
    <x v="0"/>
    <x v="2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1"/>
    <x v="1"/>
    <x v="0"/>
    <x v="0"/>
    <x v="1"/>
    <x v="0"/>
    <x v="1"/>
    <x v="1"/>
    <x v="0"/>
    <x v="0"/>
    <x v="1"/>
    <s v="Colgate"/>
    <s v="Selalu / Always"/>
    <s v="1 kali / Once"/>
    <s v="1 kali / Once"/>
    <s v="Ya / Yes"/>
    <s v="Tidak / No"/>
    <s v="Ya / Yes"/>
    <s v="Tidak / No"/>
    <s v="Ya / Yes"/>
    <s v="Kadang-kadang / Bila Perlu / Sometimes/When necessary"/>
    <s v="Tidak / No"/>
    <m/>
    <s v="Tidak / No"/>
    <m/>
    <x v="2"/>
    <s v="Lelaki / Male"/>
    <x v="0"/>
    <n v="12"/>
    <n v="59"/>
    <m/>
    <x v="1"/>
    <x v="0"/>
  </r>
  <r>
    <d v="2024-10-08T10:30:39"/>
    <s v="riyadhzikry@gmail.com"/>
    <n v="100831080071"/>
    <n v="92.86"/>
    <n v="1.29"/>
    <s v="Lelaki / Male"/>
    <s v="Malay, Chinese"/>
    <s v="SEKOLAH MENENGAH GUNUNG RAPAT"/>
    <s v="Ya / Yes"/>
    <x v="0"/>
    <x v="0"/>
    <x v="0"/>
    <x v="1"/>
    <x v="0"/>
    <x v="0"/>
    <x v="2"/>
    <x v="1"/>
    <x v="0"/>
    <x v="1"/>
    <x v="0"/>
    <x v="0"/>
    <x v="0"/>
    <x v="0"/>
    <x v="0"/>
    <x v="2"/>
    <x v="1"/>
    <x v="1"/>
    <x v="1"/>
    <x v="1"/>
    <x v="1"/>
    <x v="1"/>
    <x v="1"/>
    <x v="1"/>
    <x v="1"/>
    <x v="1"/>
    <x v="1"/>
    <x v="0"/>
    <x v="0"/>
    <x v="1"/>
    <x v="0"/>
    <x v="0"/>
    <x v="1"/>
    <x v="0"/>
    <x v="0"/>
    <s v="COLGALTE"/>
    <s v="Kadang-kadang/bila perlu / Sometimes / When necessary"/>
    <s v="1 kali / Once"/>
    <s v="Kadang-kadang/Bila perlu / Sometimes/When necessary"/>
    <s v="Tidak / No"/>
    <s v="Kadang-kadang / Bila Perlu / Sometimes/When necessary"/>
    <s v="Tidak / No"/>
    <s v="Ya / Yes"/>
    <s v="Kadang-kadang / Bila Perlu / Sometimes/When necessary"/>
    <s v="Tidak / No"/>
    <s v="Tidak / No"/>
    <m/>
    <s v="Tidak / No"/>
    <m/>
    <x v="2"/>
    <s v="Lelaki / Male"/>
    <x v="0"/>
    <n v="12"/>
    <n v="48"/>
    <m/>
    <x v="1"/>
    <x v="0"/>
  </r>
  <r>
    <d v="2024-10-08T10:32:12"/>
    <s v="iqbaldanis23@gmail.com"/>
    <n v="100830080221"/>
    <n v="33.9"/>
    <n v="0.13"/>
    <s v="Lelaki / Male"/>
    <s v="Malay"/>
    <s v="SMK GUNUNG RAPAT"/>
    <s v="Ya / Yes"/>
    <x v="0"/>
    <x v="2"/>
    <x v="0"/>
    <x v="1"/>
    <x v="0"/>
    <x v="0"/>
    <x v="0"/>
    <x v="0"/>
    <x v="0"/>
    <x v="0"/>
    <x v="0"/>
    <x v="0"/>
    <x v="0"/>
    <x v="2"/>
    <x v="0"/>
    <x v="0"/>
    <x v="0"/>
    <x v="0"/>
    <x v="1"/>
    <x v="1"/>
    <x v="1"/>
    <x v="1"/>
    <x v="1"/>
    <x v="1"/>
    <x v="1"/>
    <x v="1"/>
    <x v="0"/>
    <x v="0"/>
    <x v="1"/>
    <x v="1"/>
    <x v="0"/>
    <x v="0"/>
    <x v="1"/>
    <x v="0"/>
    <x v="0"/>
    <s v="Colgate"/>
    <s v="Selalu / Always"/>
    <s v="2 kali / Twice"/>
    <s v="2 kali / Twice"/>
    <s v="Kadang-kadang / Bila Perlu / Sometimes/When necessary"/>
    <s v="Ya / Yes"/>
    <s v="Ya / Yes"/>
    <s v="Ya / Yes"/>
    <s v="Kadang-kadang / Bila Perlu / Sometimes/When necessary"/>
    <s v="Kadang-kadang / Bila Perlu / Sometimes/When necessary"/>
    <s v="Tidak / No"/>
    <m/>
    <s v="Tidak / No"/>
    <m/>
    <x v="2"/>
    <s v="Lelaki / Male"/>
    <x v="0"/>
    <n v="14"/>
    <n v="52"/>
    <m/>
    <x v="1"/>
    <x v="0"/>
  </r>
  <r>
    <d v="2024-10-08T10:32:34"/>
    <s v="m-11342535@moe-dl.edu.my"/>
    <n v="101025080047"/>
    <n v="57.14"/>
    <n v="0.71"/>
    <s v="Lelaki / Male"/>
    <s v="Malay"/>
    <s v="SMK GUNUNG RAPAT"/>
    <s v="Tidak / No"/>
    <x v="0"/>
    <x v="1"/>
    <x v="0"/>
    <x v="2"/>
    <x v="0"/>
    <x v="2"/>
    <x v="1"/>
    <x v="1"/>
    <x v="0"/>
    <x v="0"/>
    <x v="0"/>
    <x v="0"/>
    <x v="1"/>
    <x v="1"/>
    <x v="0"/>
    <x v="2"/>
    <x v="0"/>
    <x v="1"/>
    <x v="1"/>
    <x v="1"/>
    <x v="1"/>
    <x v="1"/>
    <x v="0"/>
    <x v="3"/>
    <x v="2"/>
    <x v="0"/>
    <x v="3"/>
    <x v="2"/>
    <x v="2"/>
    <x v="1"/>
    <x v="0"/>
    <x v="0"/>
    <x v="0"/>
    <x v="0"/>
    <x v="2"/>
    <s v="COLGATE"/>
    <s v="Selalu / Always"/>
    <s v="1 kali / Once"/>
    <s v="2 kali / Twice"/>
    <s v="Kadang-kadang / Bila Perlu / Sometimes/When necessary"/>
    <s v="Ya / Yes"/>
    <s v="Kadang-kadang / Bila Perlu / Sometimes/When necessary"/>
    <s v="Tidak / No"/>
    <s v="Kadang-kadang / Bila Perlu / Sometimes/When necessary"/>
    <s v="Tidak / No"/>
    <s v="Tidak / No"/>
    <m/>
    <s v="Tidak / No"/>
    <m/>
    <x v="2"/>
    <s v="Lelaki / Male"/>
    <x v="1"/>
    <n v="8"/>
    <n v="45"/>
    <m/>
    <x v="1"/>
    <x v="0"/>
  </r>
  <r>
    <d v="2024-10-08T10:33:33"/>
    <s v="m-11513367@moe-dl.edu.my"/>
    <n v="100130060828"/>
    <n v="39.299999999999997"/>
    <n v="0.5"/>
    <s v="perempuan"/>
    <s v="Malay"/>
    <s v="SMK Gunung Rapat"/>
    <s v="Ya / Yes"/>
    <x v="0"/>
    <x v="1"/>
    <x v="0"/>
    <x v="1"/>
    <x v="0"/>
    <x v="0"/>
    <x v="0"/>
    <x v="0"/>
    <x v="0"/>
    <x v="0"/>
    <x v="0"/>
    <x v="0"/>
    <x v="0"/>
    <x v="0"/>
    <x v="0"/>
    <x v="2"/>
    <x v="1"/>
    <x v="0"/>
    <x v="0"/>
    <x v="0"/>
    <x v="1"/>
    <x v="0"/>
    <x v="1"/>
    <x v="1"/>
    <x v="1"/>
    <x v="1"/>
    <x v="0"/>
    <x v="1"/>
    <x v="0"/>
    <x v="1"/>
    <x v="0"/>
    <x v="0"/>
    <x v="0"/>
    <x v="0"/>
    <x v="0"/>
    <s v="Darlie"/>
    <s v="Selalu / Always"/>
    <s v="Tidak menggunakan flos gigi / Not using dental floss"/>
    <s v="Tidak minum minuman berkarbonat / Do not take carbonated drinks"/>
    <s v="Tidak / No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x v="2"/>
    <s v="Perempuan / Female"/>
    <x v="0"/>
    <n v="14"/>
    <n v="54"/>
    <m/>
    <x v="1"/>
    <x v="0"/>
  </r>
  <r>
    <d v="2024-10-08T10:37:13"/>
    <s v="myaazra1305@gmail.com"/>
    <n v="100513080578"/>
    <n v="10.7"/>
    <n v="0.25"/>
    <s v="perempuan"/>
    <s v="Malay"/>
    <s v="SMK Gunung Rapat"/>
    <s v="Ya / Yes"/>
    <x v="0"/>
    <x v="0"/>
    <x v="0"/>
    <x v="1"/>
    <x v="1"/>
    <x v="0"/>
    <x v="2"/>
    <x v="0"/>
    <x v="0"/>
    <x v="1"/>
    <x v="0"/>
    <x v="2"/>
    <x v="0"/>
    <x v="0"/>
    <x v="2"/>
    <x v="0"/>
    <x v="1"/>
    <x v="0"/>
    <x v="1"/>
    <x v="1"/>
    <x v="0"/>
    <x v="1"/>
    <x v="2"/>
    <x v="0"/>
    <x v="0"/>
    <x v="3"/>
    <x v="0"/>
    <x v="1"/>
    <x v="0"/>
    <x v="0"/>
    <x v="0"/>
    <x v="0"/>
    <x v="1"/>
    <x v="1"/>
    <x v="2"/>
    <s v="Colgate "/>
    <s v="Selalu / Always"/>
    <s v="2 kali / Twice"/>
    <s v="Kadang-kadang/Bila perlu / Sometimes/When necessary"/>
    <s v="Tidak / No"/>
    <s v="Kadang-kadang / Bila Perlu / Sometimes/When necessary"/>
    <s v="Ya / Yes"/>
    <s v="Ya / Yes"/>
    <s v="Tidak / No"/>
    <s v="Tidak / No"/>
    <s v="Tidak / No"/>
    <m/>
    <s v="Tidak / No"/>
    <m/>
    <x v="2"/>
    <s v="Perempuan / Female"/>
    <x v="0"/>
    <n v="11"/>
    <n v="55"/>
    <m/>
    <x v="1"/>
    <x v="0"/>
  </r>
  <r>
    <d v="2024-10-08T10:38:38"/>
    <s v="m-11451080@moe-dl.edu.my"/>
    <n v="100412081328"/>
    <n v="75.89"/>
    <n v="0.92"/>
    <s v="perempuan"/>
    <s v="Malay"/>
    <s v="Smk gunung rapat"/>
    <s v="Ya / Yes"/>
    <x v="0"/>
    <x v="1"/>
    <x v="0"/>
    <x v="1"/>
    <x v="0"/>
    <x v="2"/>
    <x v="2"/>
    <x v="0"/>
    <x v="2"/>
    <x v="0"/>
    <x v="0"/>
    <x v="1"/>
    <x v="0"/>
    <x v="1"/>
    <x v="0"/>
    <x v="0"/>
    <x v="0"/>
    <x v="1"/>
    <x v="1"/>
    <x v="1"/>
    <x v="1"/>
    <x v="0"/>
    <x v="0"/>
    <x v="0"/>
    <x v="0"/>
    <x v="3"/>
    <x v="0"/>
    <x v="1"/>
    <x v="1"/>
    <x v="0"/>
    <x v="1"/>
    <x v="1"/>
    <x v="0"/>
    <x v="0"/>
    <x v="0"/>
    <s v="Darlie"/>
    <s v="Selalu / Always"/>
    <s v="2 kali / Twice"/>
    <s v="Tidak minum minuman berkarbonat / Do not take carbonated drinks"/>
    <s v="Tidak / No"/>
    <s v="Tidak / No"/>
    <s v="Kadang-kadang / Bila Perlu / Sometimes/When necessary"/>
    <s v="Kadang-kadang / Bila Perlu / Sometimes/When necessary"/>
    <s v="Ya / Yes"/>
    <s v="Kadang-kadang / Bila Perlu / Sometimes/When necessary"/>
    <s v="Tidak / No"/>
    <m/>
    <s v="Tidak / No"/>
    <m/>
    <x v="2"/>
    <s v="Perempuan / Female"/>
    <x v="0"/>
    <n v="10"/>
    <n v="60"/>
    <m/>
    <x v="1"/>
    <x v="0"/>
  </r>
  <r>
    <d v="2024-10-08T10:39:02"/>
    <s v="m-11252517@moe-dl.edu.my"/>
    <n v="100729101876"/>
    <n v="0"/>
    <n v="0.21"/>
    <s v="perempuan"/>
    <s v="Chinese"/>
    <s v="SMK GUNUNG RAPAT"/>
    <s v="Tidak / No"/>
    <x v="2"/>
    <x v="0"/>
    <x v="1"/>
    <x v="1"/>
    <x v="0"/>
    <x v="0"/>
    <x v="2"/>
    <x v="0"/>
    <x v="1"/>
    <x v="1"/>
    <x v="0"/>
    <x v="0"/>
    <x v="0"/>
    <x v="2"/>
    <x v="0"/>
    <x v="0"/>
    <x v="0"/>
    <x v="0"/>
    <x v="0"/>
    <x v="0"/>
    <x v="0"/>
    <x v="0"/>
    <x v="1"/>
    <x v="1"/>
    <x v="1"/>
    <x v="3"/>
    <x v="1"/>
    <x v="0"/>
    <x v="0"/>
    <x v="0"/>
    <x v="0"/>
    <x v="0"/>
    <x v="0"/>
    <x v="2"/>
    <x v="0"/>
    <s v="colgate"/>
    <s v="Kadang-kadang/bila perlu / Sometimes / When necessary"/>
    <s v="2 kali / Twice"/>
    <s v="Kadang-kadang/Bila perlu / Sometimes/When necessary"/>
    <s v="Tidak / No"/>
    <s v="Tidak / No"/>
    <s v="Tidak / No"/>
    <s v="Kadang-kadang / Bila Perlu / Sometimes/When necessary"/>
    <s v="Tidak / No"/>
    <s v="Tidak / No"/>
    <s v="Tidak / No"/>
    <m/>
    <s v="Tidak / No"/>
    <m/>
    <x v="2"/>
    <s v="Perempuan / Female"/>
    <x v="1"/>
    <n v="10"/>
    <n v="56"/>
    <m/>
    <x v="1"/>
    <x v="0"/>
  </r>
  <r>
    <d v="2024-10-08T10:41:12"/>
    <s v="m-11450850@moe-dl.edu.my"/>
    <n v="100329030220"/>
    <n v="39.299999999999997"/>
    <n v="0.46"/>
    <s v="perempuan"/>
    <s v="Malay"/>
    <s v="Sekolah Menengah Kebangsaan Gunung Rapat "/>
    <s v="Ya / Yes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x v="0"/>
    <x v="0"/>
    <x v="1"/>
    <x v="0"/>
    <x v="0"/>
    <x v="0"/>
    <x v="0"/>
    <x v="0"/>
    <s v="Fresh and white"/>
    <s v="Selalu / Always"/>
    <s v="1 kali / Once"/>
    <s v="Tidak minum minuman berkarbonat / Do not take carbonated drinks"/>
    <s v="Ya / Yes"/>
    <s v="Ya / Yes"/>
    <s v="Kadang-kadang / Bila Perlu / Sometimes/When necessary"/>
    <s v="Ya / Yes"/>
    <s v="Ya / Yes"/>
    <s v="Kadang-kadang / Bila Perlu / Sometimes/When necessary"/>
    <s v="Tidak / No"/>
    <m/>
    <s v="Tidak / No"/>
    <m/>
    <x v="2"/>
    <s v="Perempuan / Female"/>
    <x v="0"/>
    <n v="16"/>
    <n v="54"/>
    <m/>
    <x v="1"/>
    <x v="0"/>
  </r>
  <r>
    <d v="2024-10-08T10:44:07"/>
    <s v="m-11252192@m0e-dl.edu.my"/>
    <n v="100525080604"/>
    <n v="55.4"/>
    <n v="0.28999999999999998"/>
    <s v="perempuan"/>
    <s v="Chinese"/>
    <s v="SMK GUNUNG RAPAT"/>
    <s v="Ya / Yes"/>
    <x v="0"/>
    <x v="2"/>
    <x v="1"/>
    <x v="2"/>
    <x v="0"/>
    <x v="1"/>
    <x v="1"/>
    <x v="0"/>
    <x v="0"/>
    <x v="0"/>
    <x v="0"/>
    <x v="0"/>
    <x v="1"/>
    <x v="1"/>
    <x v="2"/>
    <x v="2"/>
    <x v="2"/>
    <x v="1"/>
    <x v="2"/>
    <x v="1"/>
    <x v="1"/>
    <x v="1"/>
    <x v="1"/>
    <x v="0"/>
    <x v="1"/>
    <x v="0"/>
    <x v="1"/>
    <x v="0"/>
    <x v="0"/>
    <x v="1"/>
    <x v="0"/>
    <x v="0"/>
    <x v="0"/>
    <x v="0"/>
    <x v="2"/>
    <s v="COLGATE"/>
    <s v="Selalu / Always"/>
    <s v="Lebih dari 2 kali / More than twice"/>
    <s v="1 kali / Once"/>
    <s v="Tidak / No"/>
    <s v="Tidak / No"/>
    <s v="Kadang-kadang / Bila Perlu / Sometimes/When necessary"/>
    <s v="Tidak / No"/>
    <s v="Kadang-kadang / Bila Perlu / Sometimes/When necessary"/>
    <s v="Kadang-kadang / Bila Perlu / Sometimes/When necessary"/>
    <s v="Tidak / No"/>
    <m/>
    <s v="Tidak / No"/>
    <m/>
    <x v="2"/>
    <s v="Perempuan / Female"/>
    <x v="0"/>
    <n v="7"/>
    <n v="45"/>
    <m/>
    <x v="1"/>
    <x v="0"/>
  </r>
  <r>
    <d v="2024-10-08T10:45:15"/>
    <s v="m-11252411@moe-dl.edu.my"/>
    <n v="100219080534"/>
    <n v="97.73"/>
    <n v="0.83"/>
    <s v="perempuan"/>
    <s v="Chinese"/>
    <s v="Smk gunung rapat"/>
    <s v="Ya / Yes"/>
    <x v="0"/>
    <x v="0"/>
    <x v="0"/>
    <x v="2"/>
    <x v="0"/>
    <x v="1"/>
    <x v="1"/>
    <x v="1"/>
    <x v="1"/>
    <x v="1"/>
    <x v="0"/>
    <x v="0"/>
    <x v="1"/>
    <x v="1"/>
    <x v="1"/>
    <x v="0"/>
    <x v="1"/>
    <x v="1"/>
    <x v="1"/>
    <x v="1"/>
    <x v="1"/>
    <x v="1"/>
    <x v="1"/>
    <x v="1"/>
    <x v="1"/>
    <x v="1"/>
    <x v="1"/>
    <x v="0"/>
    <x v="0"/>
    <x v="1"/>
    <x v="0"/>
    <x v="0"/>
    <x v="0"/>
    <x v="0"/>
    <x v="2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2"/>
    <s v="Perempuan / Female"/>
    <x v="0"/>
    <n v="7"/>
    <n v="48"/>
    <m/>
    <x v="1"/>
    <x v="0"/>
  </r>
  <r>
    <d v="2024-10-08T10:46:31"/>
    <s v="m-11451066@moe-edu.dl.my"/>
    <n v="100713080548"/>
    <n v="5.4"/>
    <n v="0.13"/>
    <s v="perempuan"/>
    <s v="Malay"/>
    <s v="SMK GUNUNG RAPAT "/>
    <s v="Ya / Yes"/>
    <x v="0"/>
    <x v="0"/>
    <x v="0"/>
    <x v="2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1"/>
    <x v="0"/>
    <x v="1"/>
    <x v="1"/>
    <x v="0"/>
    <x v="0"/>
    <x v="1"/>
    <x v="1"/>
    <x v="2"/>
    <x v="2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x v="2"/>
    <s v="Perempuan / Female"/>
    <x v="0"/>
    <n v="13"/>
    <n v="61"/>
    <m/>
    <x v="1"/>
    <x v="0"/>
  </r>
  <r>
    <d v="2024-10-08T10:48:10"/>
    <s v="m-11359757@moe-dl.edu.my"/>
    <n v="100805080326"/>
    <n v="74.11"/>
    <n v="0.67"/>
    <s v="perempuan"/>
    <s v="Malay"/>
    <s v="SMK GUNUNG RAPAT"/>
    <s v="Ya / Yes"/>
    <x v="0"/>
    <x v="1"/>
    <x v="0"/>
    <x v="2"/>
    <x v="1"/>
    <x v="0"/>
    <x v="0"/>
    <x v="2"/>
    <x v="0"/>
    <x v="0"/>
    <x v="0"/>
    <x v="1"/>
    <x v="1"/>
    <x v="0"/>
    <x v="0"/>
    <x v="0"/>
    <x v="0"/>
    <x v="1"/>
    <x v="1"/>
    <x v="1"/>
    <x v="1"/>
    <x v="1"/>
    <x v="1"/>
    <x v="1"/>
    <x v="2"/>
    <x v="1"/>
    <x v="1"/>
    <x v="0"/>
    <x v="0"/>
    <x v="1"/>
    <x v="0"/>
    <x v="0"/>
    <x v="0"/>
    <x v="0"/>
    <x v="2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2"/>
    <s v="Perempuan / Female"/>
    <x v="0"/>
    <n v="10"/>
    <n v="48"/>
    <m/>
    <x v="1"/>
    <x v="0"/>
  </r>
  <r>
    <d v="2024-10-08T10:49:34"/>
    <s v="alyaumairah0501@gmail.com"/>
    <n v="100105080130"/>
    <n v="14.3"/>
    <n v="0.5"/>
    <s v="perempuan"/>
    <s v="Malay"/>
    <s v="SMK GUNUNG RAPAT"/>
    <s v="Ya / Yes"/>
    <x v="0"/>
    <x v="1"/>
    <x v="0"/>
    <x v="2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1"/>
    <x v="0"/>
    <x v="1"/>
    <x v="1"/>
    <x v="0"/>
    <x v="0"/>
    <x v="2"/>
    <s v="Colgate"/>
    <s v="Selalu / Always"/>
    <s v="Kadang-kadang/bila perlu / Sometimes/when in need"/>
    <s v="Kadang-kadang/Bila perlu / Sometimes/When necessary"/>
    <s v="Tidak / No"/>
    <s v="Tidak / No"/>
    <s v="Ya / Yes"/>
    <s v="Kadang-kadang / Bila Perlu / Sometimes/When necessary"/>
    <s v="Tidak / No"/>
    <s v="Tidak / No"/>
    <s v="Tidak / No"/>
    <m/>
    <s v="Tidak / No"/>
    <m/>
    <x v="2"/>
    <s v="Perempuan / Female"/>
    <x v="0"/>
    <n v="12"/>
    <n v="63"/>
    <m/>
    <x v="1"/>
    <x v="0"/>
  </r>
  <r>
    <d v="2024-10-08T10:51:59"/>
    <s v="m-11052631@moe-dl.edu.my"/>
    <n v="101124080800"/>
    <n v="100"/>
    <n v="1"/>
    <s v="perempuan"/>
    <s v="Malay"/>
    <s v="SMK GUNUNG RAPAT "/>
    <s v="Ya / Yes"/>
    <x v="0"/>
    <x v="1"/>
    <x v="0"/>
    <x v="2"/>
    <x v="0"/>
    <x v="0"/>
    <x v="0"/>
    <x v="0"/>
    <x v="0"/>
    <x v="0"/>
    <x v="0"/>
    <x v="0"/>
    <x v="0"/>
    <x v="0"/>
    <x v="0"/>
    <x v="0"/>
    <x v="1"/>
    <x v="0"/>
    <x v="1"/>
    <x v="1"/>
    <x v="0"/>
    <x v="0"/>
    <x v="0"/>
    <x v="0"/>
    <x v="0"/>
    <x v="3"/>
    <x v="0"/>
    <x v="1"/>
    <x v="1"/>
    <x v="0"/>
    <x v="1"/>
    <x v="1"/>
    <x v="0"/>
    <x v="0"/>
    <x v="0"/>
    <s v="Colgate"/>
    <s v="Kadang-kadang/bila perlu / Sometimes / When necessary"/>
    <s v="2 kali / Twice"/>
    <s v="1 kali / Once"/>
    <s v="Ya / Yes"/>
    <s v="Kadang-kadang / Bila Perlu / Sometimes/When necessary"/>
    <s v="Ya / Yes"/>
    <s v="Kadang-kadang / Bila Perlu / Sometimes/When necessary"/>
    <s v="Ya / Yes"/>
    <s v="Tidak / No"/>
    <s v="Tidak / No"/>
    <m/>
    <s v="Tidak / No"/>
    <m/>
    <x v="2"/>
    <s v="Perempuan / Female"/>
    <x v="0"/>
    <n v="14"/>
    <n v="61"/>
    <m/>
    <x v="1"/>
    <x v="0"/>
  </r>
  <r>
    <d v="2024-10-08T10:52:53"/>
    <s v="satyamogn10@gmail.com"/>
    <s v="100705-08-0134"/>
    <n v="84.82"/>
    <n v="0.42"/>
    <s v="perempuan"/>
    <s v="Indian"/>
    <s v="SMK GUNUNG RAPAT"/>
    <s v="Ya / Yes"/>
    <x v="0"/>
    <x v="1"/>
    <x v="1"/>
    <x v="0"/>
    <x v="1"/>
    <x v="1"/>
    <x v="1"/>
    <x v="2"/>
    <x v="0"/>
    <x v="1"/>
    <x v="1"/>
    <x v="0"/>
    <x v="1"/>
    <x v="2"/>
    <x v="2"/>
    <x v="2"/>
    <x v="1"/>
    <x v="0"/>
    <x v="3"/>
    <x v="0"/>
    <x v="2"/>
    <x v="1"/>
    <x v="1"/>
    <x v="1"/>
    <x v="0"/>
    <x v="2"/>
    <x v="1"/>
    <x v="2"/>
    <x v="2"/>
    <x v="0"/>
    <x v="1"/>
    <x v="2"/>
    <x v="0"/>
    <x v="0"/>
    <x v="1"/>
    <s v="COLAGATE"/>
    <s v="Selalu / Always"/>
    <s v="2 kali / Twice"/>
    <s v="1 kali / Once"/>
    <s v="Kadang-kadang / Bila Perlu / Sometimes/When necessary"/>
    <s v="Kadang-kadang / Bila Perlu / Sometimes/When necessary"/>
    <s v="Ya / Yes"/>
    <s v="Ya / Yes"/>
    <s v="Tidak / No"/>
    <s v="Tidak / No"/>
    <s v="Tidak / No"/>
    <m/>
    <s v="Tidak / No"/>
    <m/>
    <x v="2"/>
    <s v="Perempuan / Female"/>
    <x v="0"/>
    <n v="3"/>
    <n v="45"/>
    <m/>
    <x v="1"/>
    <x v="0"/>
  </r>
  <r>
    <d v="2024-10-08T10:57:39"/>
    <s v="hadimirza2206@gmail.com"/>
    <s v="090622080677"/>
    <n v="100"/>
    <n v="0.67"/>
    <s v="Lelaki / Male"/>
    <s v="Malay"/>
    <s v="Smk gunung rapat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3"/>
    <x v="1"/>
    <x v="0"/>
    <x v="0"/>
    <x v="1"/>
    <x v="0"/>
    <x v="0"/>
    <x v="3"/>
    <x v="1"/>
    <x v="0"/>
    <s v="Colgate"/>
    <s v="Kadang-kadang/bila perlu / Sometimes / When necessary"/>
    <s v="Tidak menggunakan flos gigi / Not using dental floss"/>
    <s v="1 kali / Once"/>
    <s v="Ya / Yes"/>
    <s v="Ya / Yes"/>
    <s v="Ya / Yes"/>
    <s v="Ya / Yes"/>
    <s v="Ya / Yes"/>
    <s v="Tidak / No"/>
    <s v="Tidak / No"/>
    <m/>
    <s v="Tidak / No"/>
    <m/>
    <x v="2"/>
    <s v="Lelaki / Male"/>
    <x v="0"/>
    <n v="15"/>
    <n v="49"/>
    <m/>
    <x v="1"/>
    <x v="0"/>
  </r>
  <r>
    <d v="2024-10-08T11:03:01"/>
    <s v="azmimzzn@gmail.com"/>
    <s v="090531020505"/>
    <n v="92.86"/>
    <n v="1.04"/>
    <s v="Lelaki / Male"/>
    <s v="Malay"/>
    <s v="SMK GUNUNG RAPAT"/>
    <s v="Ya / Yes"/>
    <x v="0"/>
    <x v="0"/>
    <x v="0"/>
    <x v="1"/>
    <x v="0"/>
    <x v="0"/>
    <x v="0"/>
    <x v="0"/>
    <x v="0"/>
    <x v="0"/>
    <x v="0"/>
    <x v="2"/>
    <x v="0"/>
    <x v="0"/>
    <x v="0"/>
    <x v="0"/>
    <x v="1"/>
    <x v="1"/>
    <x v="1"/>
    <x v="1"/>
    <x v="1"/>
    <x v="1"/>
    <x v="1"/>
    <x v="1"/>
    <x v="1"/>
    <x v="0"/>
    <x v="1"/>
    <x v="0"/>
    <x v="0"/>
    <x v="1"/>
    <x v="0"/>
    <x v="0"/>
    <x v="0"/>
    <x v="0"/>
    <x v="0"/>
    <s v="Colgate"/>
    <s v="Kadang-kadang/bila perlu / Sometimes / When necessary"/>
    <s v="1 kali / Once"/>
    <s v="2 kali / Twice"/>
    <s v="Kadang-kadang / Bila Perlu / Sometimes/When necessary"/>
    <s v="Kadang-kadang / Bila Perlu / Sometimes/When necessary"/>
    <s v="Tidak / No"/>
    <s v="Kadang-kadang / Bila Perlu / Sometimes/When necessary"/>
    <s v="Kadang-kadang / Bila Perlu / Sometimes/When necessary"/>
    <s v="Tidak / No"/>
    <s v="Tidak / No"/>
    <m/>
    <s v="Tidak / No"/>
    <m/>
    <x v="2"/>
    <s v="Lelaki / Male"/>
    <x v="0"/>
    <n v="15"/>
    <n v="47"/>
    <m/>
    <x v="1"/>
    <x v="0"/>
  </r>
  <r>
    <d v="2024-10-08T11:04:25"/>
    <s v="rakshen@gmail.com"/>
    <s v="091114080309"/>
    <n v="100"/>
    <n v="0.67"/>
    <s v="Lelaki / Male"/>
    <s v="Indian"/>
    <s v="SMK Gunung Rapat "/>
    <s v="Ya / Yes"/>
    <x v="0"/>
    <x v="0"/>
    <x v="0"/>
    <x v="1"/>
    <x v="0"/>
    <x v="0"/>
    <x v="1"/>
    <x v="1"/>
    <x v="0"/>
    <x v="0"/>
    <x v="0"/>
    <x v="0"/>
    <x v="1"/>
    <x v="0"/>
    <x v="0"/>
    <x v="1"/>
    <x v="1"/>
    <x v="0"/>
    <x v="1"/>
    <x v="1"/>
    <x v="1"/>
    <x v="2"/>
    <x v="0"/>
    <x v="0"/>
    <x v="0"/>
    <x v="3"/>
    <x v="3"/>
    <x v="0"/>
    <x v="1"/>
    <x v="0"/>
    <x v="2"/>
    <x v="0"/>
    <x v="0"/>
    <x v="0"/>
    <x v="1"/>
    <s v="Colgate"/>
    <s v="Selalu / Always"/>
    <s v="Kadang-kadang/bila perlu / Sometimes/when in need"/>
    <s v="Kadang-kadang/Bila perlu / Sometimes/When necessary"/>
    <s v="Tidak / No"/>
    <s v="Tidak / No"/>
    <s v="Tidak / No"/>
    <s v="Tidak / No"/>
    <s v="Tidak / No"/>
    <s v="Tidak / No"/>
    <s v="Tidak / No"/>
    <m/>
    <s v="Tidak / No"/>
    <m/>
    <x v="2"/>
    <s v="Lelaki / Male"/>
    <x v="0"/>
    <n v="12"/>
    <n v="53"/>
    <m/>
    <x v="1"/>
    <x v="0"/>
  </r>
  <r>
    <d v="2024-10-08T11:05:09"/>
    <s v="harrazmhzahrinor@gmail.com"/>
    <s v="090904080165"/>
    <n v="85.71"/>
    <n v="0.13"/>
    <s v="Lelaki / Male"/>
    <s v="Malay"/>
    <s v="SEKOLAH MENENGAH KEBANGSAAN GUNUNG RAPAT "/>
    <s v="Ya / Yes"/>
    <x v="2"/>
    <x v="2"/>
    <x v="1"/>
    <x v="2"/>
    <x v="2"/>
    <x v="0"/>
    <x v="2"/>
    <x v="0"/>
    <x v="0"/>
    <x v="1"/>
    <x v="0"/>
    <x v="0"/>
    <x v="0"/>
    <x v="0"/>
    <x v="1"/>
    <x v="0"/>
    <x v="1"/>
    <x v="1"/>
    <x v="1"/>
    <x v="1"/>
    <x v="1"/>
    <x v="1"/>
    <x v="1"/>
    <x v="1"/>
    <x v="1"/>
    <x v="3"/>
    <x v="0"/>
    <x v="0"/>
    <x v="0"/>
    <x v="1"/>
    <x v="2"/>
    <x v="0"/>
    <x v="1"/>
    <x v="2"/>
    <x v="0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2"/>
    <s v="Lelaki / Male"/>
    <x v="0"/>
    <n v="8"/>
    <n v="49"/>
    <m/>
    <x v="1"/>
    <x v="0"/>
  </r>
  <r>
    <d v="2024-10-08T11:07:12"/>
    <s v="alifmuzhafar2467@gmail.com"/>
    <s v="090719080737"/>
    <n v="64.3"/>
    <n v="1.25"/>
    <s v="Lelaki / Male"/>
    <s v="Malay"/>
    <s v="smk gunung rapat"/>
    <s v="Ya / Yes"/>
    <x v="0"/>
    <x v="1"/>
    <x v="0"/>
    <x v="2"/>
    <x v="1"/>
    <x v="0"/>
    <x v="1"/>
    <x v="0"/>
    <x v="0"/>
    <x v="0"/>
    <x v="0"/>
    <x v="1"/>
    <x v="0"/>
    <x v="0"/>
    <x v="0"/>
    <x v="0"/>
    <x v="1"/>
    <x v="1"/>
    <x v="1"/>
    <x v="1"/>
    <x v="1"/>
    <x v="1"/>
    <x v="1"/>
    <x v="1"/>
    <x v="2"/>
    <x v="0"/>
    <x v="0"/>
    <x v="0"/>
    <x v="0"/>
    <x v="3"/>
    <x v="0"/>
    <x v="0"/>
    <x v="3"/>
    <x v="1"/>
    <x v="2"/>
    <s v="colgate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Ya / Yes"/>
    <s v="Ya / Yes"/>
    <s v="Ya / Yes"/>
    <s v="Ya / Yes"/>
    <s v="Tidak / No"/>
    <m/>
    <s v="Tidak / No"/>
    <m/>
    <x v="2"/>
    <s v="Lelaki / Male"/>
    <x v="0"/>
    <n v="11"/>
    <n v="46"/>
    <m/>
    <x v="1"/>
    <x v="0"/>
  </r>
  <r>
    <d v="2024-10-08T11:08:27"/>
    <s v="khairul@gmail.com"/>
    <s v="091106080325"/>
    <n v="100"/>
    <n v="0.83"/>
    <s v="Lelaki / Male"/>
    <s v="Malay"/>
    <s v="Smk gunung rapat"/>
    <s v="Ya / Yes"/>
    <x v="0"/>
    <x v="0"/>
    <x v="0"/>
    <x v="2"/>
    <x v="1"/>
    <x v="1"/>
    <x v="1"/>
    <x v="1"/>
    <x v="0"/>
    <x v="0"/>
    <x v="0"/>
    <x v="1"/>
    <x v="1"/>
    <x v="1"/>
    <x v="0"/>
    <x v="0"/>
    <x v="1"/>
    <x v="1"/>
    <x v="2"/>
    <x v="1"/>
    <x v="0"/>
    <x v="0"/>
    <x v="0"/>
    <x v="1"/>
    <x v="1"/>
    <x v="1"/>
    <x v="1"/>
    <x v="0"/>
    <x v="0"/>
    <x v="1"/>
    <x v="0"/>
    <x v="1"/>
    <x v="0"/>
    <x v="1"/>
    <x v="2"/>
    <s v="Colgate"/>
    <s v="Selalu / Always"/>
    <s v="Tidak menggunakan flos gigi / Not using dental floss"/>
    <s v="Kadang-kadang/Bila perlu / Sometimes/When necessary"/>
    <s v="Tidak / No"/>
    <s v="Ya / Yes"/>
    <s v="Ya / Yes"/>
    <s v="Tidak / No"/>
    <s v="Ya / Yes"/>
    <s v="Tidak / No"/>
    <s v="Tidak / No"/>
    <m/>
    <s v="Tidak / No"/>
    <m/>
    <x v="2"/>
    <s v="Lelaki / Male"/>
    <x v="0"/>
    <n v="8"/>
    <n v="51"/>
    <m/>
    <x v="1"/>
    <x v="0"/>
  </r>
  <r>
    <d v="2024-10-08T11:11:10"/>
    <s v="Irfan@gmail.com"/>
    <s v="090109070195"/>
    <n v="67.86"/>
    <n v="0.21"/>
    <s v="Lelaki / Male"/>
    <s v="Malay"/>
    <s v="SMK GUNUNG RAPAT "/>
    <s v="Ya / Yes"/>
    <x v="0"/>
    <x v="1"/>
    <x v="0"/>
    <x v="2"/>
    <x v="0"/>
    <x v="0"/>
    <x v="1"/>
    <x v="0"/>
    <x v="0"/>
    <x v="0"/>
    <x v="0"/>
    <x v="0"/>
    <x v="0"/>
    <x v="0"/>
    <x v="0"/>
    <x v="0"/>
    <x v="2"/>
    <x v="2"/>
    <x v="3"/>
    <x v="3"/>
    <x v="3"/>
    <x v="3"/>
    <x v="3"/>
    <x v="1"/>
    <x v="1"/>
    <x v="0"/>
    <x v="3"/>
    <x v="3"/>
    <x v="3"/>
    <x v="2"/>
    <x v="0"/>
    <x v="3"/>
    <x v="0"/>
    <x v="0"/>
    <x v="2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2"/>
    <s v="Lelaki / Male"/>
    <x v="0"/>
    <n v="13"/>
    <n v="34"/>
    <m/>
    <x v="1"/>
    <x v="0"/>
  </r>
  <r>
    <d v="2024-10-08T11:14:53"/>
    <s v="muhammadeezry@gmail.com"/>
    <s v="090826080513"/>
    <n v="25"/>
    <n v="0.5"/>
    <s v="Lelaki / Male"/>
    <s v="Malay"/>
    <s v="Smk gunung rapat"/>
    <s v="Ya / Yes"/>
    <x v="1"/>
    <x v="1"/>
    <x v="2"/>
    <x v="2"/>
    <x v="0"/>
    <x v="1"/>
    <x v="1"/>
    <x v="1"/>
    <x v="1"/>
    <x v="1"/>
    <x v="1"/>
    <x v="1"/>
    <x v="1"/>
    <x v="1"/>
    <x v="0"/>
    <x v="1"/>
    <x v="1"/>
    <x v="1"/>
    <x v="1"/>
    <x v="0"/>
    <x v="1"/>
    <x v="1"/>
    <x v="1"/>
    <x v="1"/>
    <x v="1"/>
    <x v="1"/>
    <x v="1"/>
    <x v="0"/>
    <x v="0"/>
    <x v="1"/>
    <x v="0"/>
    <x v="0"/>
    <x v="1"/>
    <x v="2"/>
    <x v="2"/>
    <s v="Colgate"/>
    <s v="Selalu / Always"/>
    <s v="Kadang-kadang/bila perlu / Sometimes/when in need"/>
    <s v="Kadang-kadang/Bila perlu / Sometimes/When necessary"/>
    <s v="Ya / Yes"/>
    <s v="Kadang-kadang / Bila Perlu / Sometimes/When necessary"/>
    <s v="Ya / Yes"/>
    <s v="Kadang-kadang / Bila Perlu / Sometimes/When necessary"/>
    <s v="Ya / Yes"/>
    <s v="Tidak / No"/>
    <s v="Tidak / No"/>
    <m/>
    <s v="Tidak / No"/>
    <m/>
    <x v="2"/>
    <s v="Lelaki / Male"/>
    <x v="0"/>
    <n v="2"/>
    <n v="49"/>
    <m/>
    <x v="1"/>
    <x v="0"/>
  </r>
  <r>
    <d v="2024-10-08T11:16:09"/>
    <s v="hussainnsr0904@gmail.com"/>
    <s v="090411080693"/>
    <n v="75.89"/>
    <n v="0.21"/>
    <s v="Lelaki / Male"/>
    <s v="Malay"/>
    <s v="Sekolah menengah kebangsaan gunung rapat"/>
    <s v="Ya / Yes"/>
    <x v="0"/>
    <x v="2"/>
    <x v="2"/>
    <x v="0"/>
    <x v="1"/>
    <x v="0"/>
    <x v="1"/>
    <x v="0"/>
    <x v="0"/>
    <x v="0"/>
    <x v="0"/>
    <x v="2"/>
    <x v="0"/>
    <x v="0"/>
    <x v="0"/>
    <x v="0"/>
    <x v="1"/>
    <x v="0"/>
    <x v="1"/>
    <x v="0"/>
    <x v="1"/>
    <x v="1"/>
    <x v="0"/>
    <x v="1"/>
    <x v="1"/>
    <x v="1"/>
    <x v="0"/>
    <x v="1"/>
    <x v="1"/>
    <x v="1"/>
    <x v="0"/>
    <x v="0"/>
    <x v="0"/>
    <x v="0"/>
    <x v="0"/>
    <s v="colgate"/>
    <s v="Selalu / Always"/>
    <s v="1 kali / Once"/>
    <s v="Kadang-kadang/Bila perlu / Sometimes/When necessary"/>
    <s v="Tidak / No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2"/>
    <s v="Lelaki / Male"/>
    <x v="0"/>
    <n v="10"/>
    <n v="54"/>
    <m/>
    <x v="1"/>
    <x v="0"/>
  </r>
  <r>
    <d v="2024-10-08T11:17:08"/>
    <s v="hassannsr7072@gmail.com"/>
    <s v="090411080685"/>
    <n v="100"/>
    <n v="0.21"/>
    <s v="Lelaki / Male"/>
    <s v="Malay"/>
    <s v="SEKOLAH MENENGAH KEBANGSAAN GUNUNG RAPAT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x v="0"/>
    <x v="1"/>
    <x v="0"/>
    <x v="0"/>
    <x v="0"/>
    <s v="COLGATE"/>
    <s v="Selalu / Always"/>
    <s v="1 kali / Once"/>
    <s v="Kadang-kadang/Bila perlu / Sometimes/When necessary"/>
    <s v="Tidak / No"/>
    <s v="Tidak / No"/>
    <s v="Kadang-kadang / Bila Perlu / Sometimes/When necessary"/>
    <s v="Kadang-kadang / Bila Perlu / Sometimes/When necessary"/>
    <s v="Ya / Yes"/>
    <s v="Ya / Yes"/>
    <s v="Ya / Yes"/>
    <m/>
    <s v="Tidak / No"/>
    <m/>
    <x v="2"/>
    <s v="Lelaki / Male"/>
    <x v="0"/>
    <n v="15"/>
    <n v="62"/>
    <m/>
    <x v="1"/>
    <x v="0"/>
  </r>
  <r>
    <d v="2024-10-08T11:19:34"/>
    <s v="muhammadmuizz@gmail.com"/>
    <s v="090731080457"/>
    <n v="55.36"/>
    <n v="0.21"/>
    <s v="Lelaki / Male"/>
    <s v="Malay"/>
    <s v="Sekolah Menengah Kebangsaan Gunung Rapat "/>
    <s v="Ya / Yes"/>
    <x v="0"/>
    <x v="1"/>
    <x v="2"/>
    <x v="0"/>
    <x v="1"/>
    <x v="0"/>
    <x v="1"/>
    <x v="1"/>
    <x v="0"/>
    <x v="0"/>
    <x v="0"/>
    <x v="1"/>
    <x v="1"/>
    <x v="0"/>
    <x v="1"/>
    <x v="0"/>
    <x v="1"/>
    <x v="0"/>
    <x v="1"/>
    <x v="1"/>
    <x v="1"/>
    <x v="0"/>
    <x v="0"/>
    <x v="0"/>
    <x v="0"/>
    <x v="3"/>
    <x v="1"/>
    <x v="0"/>
    <x v="0"/>
    <x v="0"/>
    <x v="0"/>
    <x v="1"/>
    <x v="1"/>
    <x v="2"/>
    <x v="2"/>
    <s v="Colcagete "/>
    <s v="Jarang / Rarely"/>
    <s v="2 kali / Twice"/>
    <s v="Kadang-kadang/Bila perlu / Sometimes/When necessary"/>
    <s v="Ya / Yes"/>
    <s v="Kadang-kadang / Bila Perlu / Sometimes/When necessary"/>
    <s v="Kadang-kadang / Bila Perlu / Sometimes/When necessary"/>
    <s v="Ya / Yes"/>
    <s v="Kadang-kadang / Bila Perlu / Sometimes/When necessary"/>
    <s v="Tidak / No"/>
    <s v="Tidak / No"/>
    <m/>
    <s v="Tidak / No"/>
    <m/>
    <x v="2"/>
    <s v="Lelaki / Male"/>
    <x v="0"/>
    <n v="7"/>
    <n v="56"/>
    <m/>
    <x v="1"/>
    <x v="0"/>
  </r>
  <r>
    <d v="2024-10-08T11:23:18"/>
    <s v="muhdirfan@gmail.com"/>
    <s v="090129080403"/>
    <n v="100"/>
    <n v="0.21"/>
    <s v="Lelaki / Male"/>
    <s v="Malay"/>
    <s v="SMK GUNUNG RAPAT"/>
    <s v="Ya / Yes"/>
    <x v="0"/>
    <x v="0"/>
    <x v="0"/>
    <x v="2"/>
    <x v="1"/>
    <x v="0"/>
    <x v="2"/>
    <x v="0"/>
    <x v="0"/>
    <x v="0"/>
    <x v="0"/>
    <x v="1"/>
    <x v="0"/>
    <x v="0"/>
    <x v="0"/>
    <x v="0"/>
    <x v="0"/>
    <x v="0"/>
    <x v="0"/>
    <x v="0"/>
    <x v="0"/>
    <x v="0"/>
    <x v="1"/>
    <x v="1"/>
    <x v="1"/>
    <x v="0"/>
    <x v="1"/>
    <x v="0"/>
    <x v="0"/>
    <x v="1"/>
    <x v="0"/>
    <x v="0"/>
    <x v="0"/>
    <x v="0"/>
    <x v="2"/>
    <s v="Colgate"/>
    <s v="Selalu / Always"/>
    <s v="2 kali / Twice"/>
    <s v="Tidak minum minuman berkarbonat / Do not take carbonated drinks"/>
    <s v="Ya / Yes"/>
    <s v="Kadang-kadang / Bila Perlu / Sometimes/When necessary"/>
    <s v="Kadang-kadang / Bila Perlu / Sometimes/When necessary"/>
    <s v="Ya / Yes"/>
    <s v="Ya / Yes"/>
    <s v="Tidak / No"/>
    <s v="Tidak / No"/>
    <m/>
    <s v="Tidak / No"/>
    <m/>
    <x v="2"/>
    <s v="Lelaki / Male"/>
    <x v="0"/>
    <n v="12"/>
    <n v="53"/>
    <m/>
    <x v="1"/>
    <x v="0"/>
  </r>
  <r>
    <d v="2024-10-08T11:23:34"/>
    <s v="aqifdarwisy@gmail.com"/>
    <s v="090430080285"/>
    <n v="95.54"/>
    <n v="1.04"/>
    <s v="Lelaki / Male"/>
    <s v="Malay"/>
    <s v="smk gunung rapat"/>
    <s v="Ya / Yes"/>
    <x v="0"/>
    <x v="0"/>
    <x v="0"/>
    <x v="0"/>
    <x v="0"/>
    <x v="0"/>
    <x v="1"/>
    <x v="1"/>
    <x v="0"/>
    <x v="0"/>
    <x v="2"/>
    <x v="0"/>
    <x v="0"/>
    <x v="0"/>
    <x v="0"/>
    <x v="1"/>
    <x v="1"/>
    <x v="1"/>
    <x v="1"/>
    <x v="1"/>
    <x v="1"/>
    <x v="1"/>
    <x v="0"/>
    <x v="1"/>
    <x v="2"/>
    <x v="3"/>
    <x v="1"/>
    <x v="0"/>
    <x v="0"/>
    <x v="0"/>
    <x v="1"/>
    <x v="0"/>
    <x v="1"/>
    <x v="2"/>
    <x v="2"/>
    <s v="pepsoden"/>
    <s v="Selalu / Always"/>
    <s v="2 kali / Twice"/>
    <s v="3 kali / 3 times"/>
    <s v="Ya / Yes"/>
    <s v="Kadang-kadang / Bila Perlu / Sometimes/When necessary"/>
    <s v="Kadang-kadang / Bila Perlu / Sometimes/When necessary"/>
    <s v="Ya / Yes"/>
    <s v="Ya / Yes"/>
    <s v="Kadang-kadang / Bila Perlu / Sometimes/When necessary"/>
    <s v="Tidak / No"/>
    <m/>
    <s v="Tidak / No"/>
    <m/>
    <x v="2"/>
    <s v="Lelaki / Male"/>
    <x v="0"/>
    <n v="11"/>
    <n v="51"/>
    <m/>
    <x v="1"/>
    <x v="0"/>
  </r>
  <r>
    <d v="2024-10-08T11:24:24"/>
    <s v="lifeofmandazizi@gmail.com"/>
    <s v="091128080668"/>
    <n v="100"/>
    <n v="0.57999999999999996"/>
    <s v="perempuan"/>
    <s v="Malay"/>
    <s v="smk gunung rapat"/>
    <s v="Tidak / No"/>
    <x v="0"/>
    <x v="1"/>
    <x v="0"/>
    <x v="2"/>
    <x v="0"/>
    <x v="1"/>
    <x v="0"/>
    <x v="0"/>
    <x v="0"/>
    <x v="1"/>
    <x v="0"/>
    <x v="1"/>
    <x v="0"/>
    <x v="1"/>
    <x v="0"/>
    <x v="0"/>
    <x v="2"/>
    <x v="1"/>
    <x v="1"/>
    <x v="3"/>
    <x v="1"/>
    <x v="3"/>
    <x v="3"/>
    <x v="1"/>
    <x v="3"/>
    <x v="1"/>
    <x v="1"/>
    <x v="0"/>
    <x v="0"/>
    <x v="1"/>
    <x v="0"/>
    <x v="0"/>
    <x v="1"/>
    <x v="2"/>
    <x v="2"/>
    <s v="colgate"/>
    <s v="Selalu / Always"/>
    <s v="2 kali / Twice"/>
    <s v="2 kali / Twice"/>
    <s v="Ya / Yes"/>
    <s v="Kadang-kadang / Bila Perlu / Sometimes/When necessary"/>
    <s v="Ya / Yes"/>
    <s v="Ya / Yes"/>
    <s v="Kadang-kadang / Bila Perlu / Sometimes/When necessary"/>
    <s v="Tidak / No"/>
    <s v="Tidak / No"/>
    <m/>
    <s v="Tidak / No"/>
    <m/>
    <x v="2"/>
    <s v="Perempuan / Female"/>
    <x v="1"/>
    <n v="10"/>
    <n v="39"/>
    <m/>
    <x v="1"/>
    <x v="0"/>
  </r>
  <r>
    <d v="2024-10-08T11:26:41"/>
    <s v="nuralisa@gmail.com"/>
    <s v="090117080908"/>
    <n v="74.11"/>
    <n v="0.38"/>
    <s v="perempuan"/>
    <s v="Malay"/>
    <s v="SMK Gunung rapat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x v="1"/>
    <x v="0"/>
    <x v="3"/>
    <x v="0"/>
    <x v="1"/>
    <x v="0"/>
    <x v="0"/>
    <x v="1"/>
    <x v="1"/>
    <x v="1"/>
    <x v="2"/>
    <x v="2"/>
    <s v="Safi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x v="2"/>
    <s v="Perempuan / Female"/>
    <x v="0"/>
    <n v="15"/>
    <n v="59"/>
    <m/>
    <x v="1"/>
    <x v="0"/>
  </r>
  <r>
    <d v="2024-10-08T11:28:15"/>
    <s v="syakiy.hasrul@gmail.com"/>
    <s v="090209080454"/>
    <n v="26.8"/>
    <n v="0.33"/>
    <s v="perempuan"/>
    <s v="Malay"/>
    <s v="Smk Gunung Rapat"/>
    <s v="Ya / Yes"/>
    <x v="1"/>
    <x v="2"/>
    <x v="0"/>
    <x v="2"/>
    <x v="0"/>
    <x v="1"/>
    <x v="1"/>
    <x v="0"/>
    <x v="0"/>
    <x v="1"/>
    <x v="1"/>
    <x v="1"/>
    <x v="0"/>
    <x v="0"/>
    <x v="1"/>
    <x v="0"/>
    <x v="0"/>
    <x v="0"/>
    <x v="0"/>
    <x v="0"/>
    <x v="0"/>
    <x v="0"/>
    <x v="0"/>
    <x v="0"/>
    <x v="1"/>
    <x v="3"/>
    <x v="0"/>
    <x v="1"/>
    <x v="1"/>
    <x v="0"/>
    <x v="0"/>
    <x v="0"/>
    <x v="1"/>
    <x v="2"/>
    <x v="0"/>
    <s v="Colgate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2"/>
    <s v="Perempuan / Female"/>
    <x v="0"/>
    <n v="7"/>
    <n v="61"/>
    <m/>
    <x v="1"/>
    <x v="0"/>
  </r>
  <r>
    <d v="2024-10-08T11:29:57"/>
    <s v="isabellaleka2@gmail.com"/>
    <s v="090814102754"/>
    <n v="63.39"/>
    <n v="0.25"/>
    <s v="perempuan"/>
    <s v="Malay"/>
    <s v="SMK GUNUNG RAPAT "/>
    <s v="Ya / Yes"/>
    <x v="0"/>
    <x v="0"/>
    <x v="0"/>
    <x v="2"/>
    <x v="1"/>
    <x v="1"/>
    <x v="1"/>
    <x v="1"/>
    <x v="0"/>
    <x v="1"/>
    <x v="0"/>
    <x v="0"/>
    <x v="0"/>
    <x v="0"/>
    <x v="0"/>
    <x v="0"/>
    <x v="1"/>
    <x v="0"/>
    <x v="1"/>
    <x v="1"/>
    <x v="1"/>
    <x v="0"/>
    <x v="1"/>
    <x v="1"/>
    <x v="2"/>
    <x v="0"/>
    <x v="0"/>
    <x v="0"/>
    <x v="0"/>
    <x v="1"/>
    <x v="1"/>
    <x v="0"/>
    <x v="0"/>
    <x v="0"/>
    <x v="2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Ya / Yes"/>
    <s v="Ya / Yes"/>
    <s v="Kadang-kadang / Bila Perlu / Sometimes/When necessary"/>
    <s v="Kadang-kadang / Bila Perlu / Sometimes/When necessary"/>
    <s v="Tidak / No"/>
    <m/>
    <s v="Tidak / No"/>
    <m/>
    <x v="2"/>
    <s v="Perempuan / Female"/>
    <x v="0"/>
    <n v="10"/>
    <n v="50"/>
    <m/>
    <x v="1"/>
    <x v="0"/>
  </r>
  <r>
    <d v="2024-10-08T11:30:49"/>
    <s v="oyajihah@gmail.com"/>
    <s v="090821080696"/>
    <n v="42.9"/>
    <n v="0.28999999999999998"/>
    <s v="perempuan"/>
    <s v="Malay"/>
    <s v="smk gunung rapat"/>
    <s v="Tidak / No"/>
    <x v="0"/>
    <x v="1"/>
    <x v="0"/>
    <x v="2"/>
    <x v="1"/>
    <x v="0"/>
    <x v="1"/>
    <x v="1"/>
    <x v="0"/>
    <x v="0"/>
    <x v="2"/>
    <x v="0"/>
    <x v="0"/>
    <x v="0"/>
    <x v="1"/>
    <x v="2"/>
    <x v="1"/>
    <x v="0"/>
    <x v="0"/>
    <x v="1"/>
    <x v="1"/>
    <x v="0"/>
    <x v="0"/>
    <x v="1"/>
    <x v="1"/>
    <x v="1"/>
    <x v="0"/>
    <x v="1"/>
    <x v="1"/>
    <x v="0"/>
    <x v="0"/>
    <x v="0"/>
    <x v="1"/>
    <x v="2"/>
    <x v="0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Ya / Yes"/>
    <s v="Kadang-kadang / Bila Perlu / Sometimes/When necessary"/>
    <s v="Tidak / No"/>
    <m/>
    <s v="Tidak / No"/>
    <m/>
    <x v="2"/>
    <s v="Perempuan / Female"/>
    <x v="1"/>
    <n v="8"/>
    <n v="56"/>
    <m/>
    <x v="1"/>
    <x v="0"/>
  </r>
  <r>
    <d v="2024-10-08T11:32:02"/>
    <s v="ummiellysha@gmail.com"/>
    <s v="091214081034"/>
    <n v="25.9"/>
    <n v="0.13"/>
    <s v="perempuan"/>
    <s v="Malay"/>
    <s v="SMK GUNUNG RAPAT "/>
    <s v="Tidak / No"/>
    <x v="0"/>
    <x v="2"/>
    <x v="0"/>
    <x v="2"/>
    <x v="0"/>
    <x v="0"/>
    <x v="1"/>
    <x v="0"/>
    <x v="1"/>
    <x v="1"/>
    <x v="0"/>
    <x v="1"/>
    <x v="0"/>
    <x v="1"/>
    <x v="1"/>
    <x v="2"/>
    <x v="1"/>
    <x v="1"/>
    <x v="1"/>
    <x v="1"/>
    <x v="1"/>
    <x v="1"/>
    <x v="1"/>
    <x v="3"/>
    <x v="2"/>
    <x v="0"/>
    <x v="0"/>
    <x v="0"/>
    <x v="0"/>
    <x v="1"/>
    <x v="0"/>
    <x v="0"/>
    <x v="0"/>
    <x v="0"/>
    <x v="2"/>
    <s v="Colgate"/>
    <s v="Selalu / Always"/>
    <s v="Tidak menggunakan flos gigi / Not using dental floss"/>
    <s v="1 kali / Once"/>
    <s v="Ya / Yes"/>
    <s v="Kadang-kadang / Bila Perlu / Sometimes/When necessary"/>
    <s v="Ya / Yes"/>
    <s v="Ya / Yes"/>
    <s v="Ya / Yes"/>
    <s v="Kadang-kadang / Bila Perlu / Sometimes/When necessary"/>
    <s v="Tidak / No"/>
    <m/>
    <s v="Tidak / No"/>
    <m/>
    <x v="2"/>
    <s v="Perempuan / Female"/>
    <x v="1"/>
    <n v="7"/>
    <n v="46"/>
    <m/>
    <x v="1"/>
    <x v="0"/>
  </r>
  <r>
    <d v="2024-10-08T11:34:21"/>
    <s v="azayani@gmail.com"/>
    <s v="090511080754"/>
    <n v="33.93"/>
    <n v="0.13"/>
    <s v="perempuan"/>
    <s v="Malay"/>
    <s v="Smk gunung rapat"/>
    <s v="Ya / Yes"/>
    <x v="0"/>
    <x v="1"/>
    <x v="0"/>
    <x v="2"/>
    <x v="0"/>
    <x v="0"/>
    <x v="1"/>
    <x v="1"/>
    <x v="0"/>
    <x v="0"/>
    <x v="0"/>
    <x v="1"/>
    <x v="0"/>
    <x v="0"/>
    <x v="0"/>
    <x v="0"/>
    <x v="0"/>
    <x v="1"/>
    <x v="1"/>
    <x v="0"/>
    <x v="0"/>
    <x v="0"/>
    <x v="1"/>
    <x v="0"/>
    <x v="0"/>
    <x v="3"/>
    <x v="0"/>
    <x v="1"/>
    <x v="1"/>
    <x v="1"/>
    <x v="0"/>
    <x v="0"/>
    <x v="0"/>
    <x v="0"/>
    <x v="2"/>
    <s v="systema"/>
    <s v="Selalu / Always"/>
    <s v="2 kali / Twice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x v="2"/>
    <s v="Perempuan / Female"/>
    <x v="0"/>
    <n v="11"/>
    <n v="58"/>
    <m/>
    <x v="1"/>
    <x v="0"/>
  </r>
  <r>
    <d v="2024-10-08T11:37:30"/>
    <s v="czz071@gmail.com"/>
    <s v="090701080296"/>
    <n v="28.6"/>
    <n v="0.13"/>
    <s v="perempuan"/>
    <s v="Chinese"/>
    <s v="SMK Gunung Rapat"/>
    <s v="Tidak / No"/>
    <x v="0"/>
    <x v="0"/>
    <x v="0"/>
    <x v="2"/>
    <x v="1"/>
    <x v="0"/>
    <x v="1"/>
    <x v="1"/>
    <x v="0"/>
    <x v="1"/>
    <x v="0"/>
    <x v="0"/>
    <x v="0"/>
    <x v="2"/>
    <x v="0"/>
    <x v="0"/>
    <x v="1"/>
    <x v="0"/>
    <x v="1"/>
    <x v="1"/>
    <x v="0"/>
    <x v="1"/>
    <x v="1"/>
    <x v="1"/>
    <x v="0"/>
    <x v="3"/>
    <x v="0"/>
    <x v="0"/>
    <x v="0"/>
    <x v="1"/>
    <x v="0"/>
    <x v="0"/>
    <x v="3"/>
    <x v="1"/>
    <x v="2"/>
    <s v="darlie"/>
    <s v="Tidak pernah / Never"/>
    <s v="Kadang-kadang/bila perlu / Sometimes/when in need"/>
    <s v="Kadang-kadang/Bila perlu / Sometimes/When necessary"/>
    <s v="Tidak / No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2"/>
    <s v="Perempuan / Female"/>
    <x v="1"/>
    <n v="10"/>
    <n v="53"/>
    <m/>
    <x v="1"/>
    <x v="0"/>
  </r>
  <r>
    <d v="2024-10-08T11:38:15"/>
    <s v="rabiatul@gmail.com"/>
    <s v="090723080916"/>
    <n v="33.04"/>
    <n v="0.13"/>
    <s v="perempuan"/>
    <s v="Malay"/>
    <s v="smk gunung rapat"/>
    <s v="Tidak / No"/>
    <x v="0"/>
    <x v="1"/>
    <x v="1"/>
    <x v="0"/>
    <x v="0"/>
    <x v="0"/>
    <x v="1"/>
    <x v="0"/>
    <x v="0"/>
    <x v="0"/>
    <x v="0"/>
    <x v="1"/>
    <x v="1"/>
    <x v="0"/>
    <x v="1"/>
    <x v="2"/>
    <x v="1"/>
    <x v="1"/>
    <x v="0"/>
    <x v="1"/>
    <x v="0"/>
    <x v="1"/>
    <x v="1"/>
    <x v="1"/>
    <x v="1"/>
    <x v="1"/>
    <x v="1"/>
    <x v="0"/>
    <x v="0"/>
    <x v="1"/>
    <x v="0"/>
    <x v="0"/>
    <x v="1"/>
    <x v="4"/>
    <x v="1"/>
    <s v="colgate"/>
    <s v="Jarang / Rarely"/>
    <s v="Lebih dari 2 kali / More than twice"/>
    <s v="2 kali / Twice"/>
    <s v="Ya / Yes"/>
    <s v="Kadang-kadang / Bila Perlu / Sometimes/When necessary"/>
    <s v="Ya / Yes"/>
    <s v="Ya / Yes"/>
    <s v="Ya / Yes"/>
    <s v="Ya / Yes"/>
    <s v="Tidak / No"/>
    <m/>
    <s v="Tidak / No"/>
    <m/>
    <x v="2"/>
    <s v="Perempuan / Female"/>
    <x v="1"/>
    <n v="8"/>
    <n v="50"/>
    <m/>
    <x v="1"/>
    <x v="0"/>
  </r>
  <r>
    <d v="2024-10-08T11:41:02"/>
    <s v="habriyah07@gmail.com"/>
    <s v="080729080862"/>
    <n v="64.3"/>
    <n v="0.21"/>
    <s v="perempuan"/>
    <s v="Malay"/>
    <s v="SMK GUNUNG RAPAT "/>
    <s v="Ya / Yes"/>
    <x v="0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3"/>
    <x v="0"/>
    <x v="1"/>
    <x v="1"/>
    <x v="0"/>
    <x v="0"/>
    <x v="1"/>
    <x v="0"/>
    <x v="0"/>
    <x v="0"/>
    <s v="Sensodyn "/>
    <s v="Jarang / Rarely"/>
    <s v="Tidak menggunakan flos gigi / Not using dental floss"/>
    <s v="Kadang-kadang/Bila perlu / Sometimes/When necessary"/>
    <s v="Tidak / No"/>
    <s v="Tidak / No"/>
    <s v="Ya / Yes"/>
    <s v="Tidak / No"/>
    <s v="Tidak / No"/>
    <s v="Tidak / No"/>
    <s v="Tidak / No"/>
    <m/>
    <s v="Tidak / No"/>
    <m/>
    <x v="2"/>
    <s v="Perempuan / Female"/>
    <x v="0"/>
    <n v="14"/>
    <n v="62"/>
    <m/>
    <x v="1"/>
    <x v="0"/>
  </r>
  <r>
    <d v="2024-10-08T11:42:33"/>
    <s v="ainainsyirah080911@gmail.com"/>
    <s v="080911080922"/>
    <n v="7.14"/>
    <n v="0.42"/>
    <s v="perempuan"/>
    <s v="Malay"/>
    <s v="SMK GUNUNG RAPAT"/>
    <s v="Tidak / No"/>
    <x v="0"/>
    <x v="1"/>
    <x v="0"/>
    <x v="2"/>
    <x v="0"/>
    <x v="0"/>
    <x v="1"/>
    <x v="0"/>
    <x v="0"/>
    <x v="0"/>
    <x v="0"/>
    <x v="1"/>
    <x v="0"/>
    <x v="0"/>
    <x v="0"/>
    <x v="0"/>
    <x v="0"/>
    <x v="1"/>
    <x v="1"/>
    <x v="0"/>
    <x v="0"/>
    <x v="1"/>
    <x v="1"/>
    <x v="1"/>
    <x v="2"/>
    <x v="1"/>
    <x v="0"/>
    <x v="1"/>
    <x v="0"/>
    <x v="0"/>
    <x v="1"/>
    <x v="1"/>
    <x v="1"/>
    <x v="2"/>
    <x v="2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Tidak / No"/>
    <s v="Kadang-kadang / Bila Perlu / Sometimes/When necessary"/>
    <s v="Tidak / No"/>
    <s v="Tidak / No"/>
    <m/>
    <s v="Tidak / No"/>
    <m/>
    <x v="2"/>
    <s v="Perempuan / Female"/>
    <x v="1"/>
    <n v="12"/>
    <n v="55"/>
    <m/>
    <x v="1"/>
    <x v="0"/>
  </r>
  <r>
    <d v="2024-10-08T11:44:05"/>
    <s v="damiabatrisyiaaa08@gmail.com"/>
    <s v="080419080234"/>
    <n v="72.319999999999993"/>
    <n v="0.38"/>
    <s v="perempuan"/>
    <s v="Malay"/>
    <s v="SMK Gunung Rapat"/>
    <s v="Tidak / No"/>
    <x v="0"/>
    <x v="0"/>
    <x v="0"/>
    <x v="1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1"/>
    <x v="0"/>
    <x v="0"/>
    <x v="0"/>
    <x v="0"/>
    <s v="colgate"/>
    <s v="Kadang-kadang/bila perlu / Sometimes / When necessary"/>
    <s v="1 kali / Once"/>
    <s v="Kadang-kadang/Bila perlu / Sometimes/When necessary"/>
    <s v="Tidak / No"/>
    <s v="Kadang-kadang / Bila Perlu / Sometimes/When necessary"/>
    <s v="Ya / Yes"/>
    <s v="Kadang-kadang / Bila Perlu / Sometimes/When necessary"/>
    <s v="Kadang-kadang / Bila Perlu / Sometimes/When necessary"/>
    <s v="Tidak / No"/>
    <s v="Tidak / No"/>
    <m/>
    <s v="Tidak / No"/>
    <m/>
    <x v="2"/>
    <s v="Perempuan / Female"/>
    <x v="1"/>
    <n v="14"/>
    <n v="58"/>
    <m/>
    <x v="1"/>
    <x v="0"/>
  </r>
  <r>
    <d v="2024-10-08T11:45:02"/>
    <s v="imannbatrisya08@gmail.com"/>
    <s v="080110080324"/>
    <n v="28.6"/>
    <n v="0.57999999999999996"/>
    <s v="perempuan"/>
    <s v="Malay"/>
    <s v="SMK Gunung Rapat"/>
    <s v="Ya / Yes"/>
    <x v="0"/>
    <x v="0"/>
    <x v="0"/>
    <x v="2"/>
    <x v="0"/>
    <x v="1"/>
    <x v="1"/>
    <x v="1"/>
    <x v="0"/>
    <x v="1"/>
    <x v="0"/>
    <x v="0"/>
    <x v="0"/>
    <x v="0"/>
    <x v="1"/>
    <x v="0"/>
    <x v="0"/>
    <x v="0"/>
    <x v="0"/>
    <x v="0"/>
    <x v="0"/>
    <x v="0"/>
    <x v="0"/>
    <x v="0"/>
    <x v="0"/>
    <x v="3"/>
    <x v="0"/>
    <x v="1"/>
    <x v="1"/>
    <x v="1"/>
    <x v="0"/>
    <x v="0"/>
    <x v="0"/>
    <x v="0"/>
    <x v="0"/>
    <s v="colgate"/>
    <s v="Kadang-kadang/bila perlu / Sometimes / When necessary"/>
    <s v="Tidak menggunakan flos gigi / Not using dental floss"/>
    <s v="Kadang-kadang/Bila perlu / Sometimes/When necessary"/>
    <s v="Tidak / No"/>
    <s v="Kadang-kadang / Bila Perlu / Sometimes/When necessary"/>
    <s v="Tidak / No"/>
    <s v="Ya / Yes"/>
    <s v="Tidak / No"/>
    <s v="Tidak / No"/>
    <s v="Tidak / No"/>
    <m/>
    <s v="Tidak / No"/>
    <m/>
    <x v="2"/>
    <s v="Perempuan / Female"/>
    <x v="0"/>
    <n v="10"/>
    <n v="61"/>
    <m/>
    <x v="1"/>
    <x v="0"/>
  </r>
  <r>
    <d v="2024-10-08T11:46:51"/>
    <s v="m-9355645@moe-dl.edu.my"/>
    <s v="081021080618"/>
    <n v="56.25"/>
    <n v="0.75"/>
    <s v="perempuan"/>
    <s v="Chinese"/>
    <s v="SMK Gunung Rapat"/>
    <s v="Ya / Yes"/>
    <x v="0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0"/>
    <x v="1"/>
    <x v="1"/>
    <x v="0"/>
    <x v="1"/>
    <x v="1"/>
    <x v="0"/>
    <x v="1"/>
    <x v="1"/>
    <x v="0"/>
    <x v="0"/>
    <x v="0"/>
    <s v="Colgate "/>
    <s v="Kadang-kadang/bila perlu / Sometimes / When necessary"/>
    <s v="Kadang-kadang/bila perlu / Sometimes/when in need"/>
    <s v="Kadang-kadang/Bila perlu / Sometimes/When necessary"/>
    <s v="Tidak / No"/>
    <s v="Tidak / No"/>
    <s v="Tidak / No"/>
    <s v="Kadang-kadang / Bila Perlu / Sometimes/When necessary"/>
    <s v="Tidak / No"/>
    <s v="Tidak / No"/>
    <s v="Tidak / No"/>
    <m/>
    <s v="Tidak / No"/>
    <m/>
    <x v="2"/>
    <s v="Perempuan / Female"/>
    <x v="0"/>
    <n v="15"/>
    <n v="61"/>
    <m/>
    <x v="1"/>
    <x v="0"/>
  </r>
  <r>
    <d v="2024-10-08T11:50:30"/>
    <s v="ameedanur@gmail.com"/>
    <s v="080609080112"/>
    <n v="67.900000000000006"/>
    <n v="0.21"/>
    <s v="perempuan"/>
    <s v="Malay"/>
    <s v="SMK Gunung Rapat"/>
    <s v="Tidak / No"/>
    <x v="0"/>
    <x v="0"/>
    <x v="0"/>
    <x v="1"/>
    <x v="0"/>
    <x v="0"/>
    <x v="2"/>
    <x v="0"/>
    <x v="0"/>
    <x v="0"/>
    <x v="1"/>
    <x v="1"/>
    <x v="0"/>
    <x v="0"/>
    <x v="0"/>
    <x v="1"/>
    <x v="0"/>
    <x v="0"/>
    <x v="1"/>
    <x v="0"/>
    <x v="0"/>
    <x v="0"/>
    <x v="2"/>
    <x v="1"/>
    <x v="0"/>
    <x v="1"/>
    <x v="1"/>
    <x v="0"/>
    <x v="2"/>
    <x v="0"/>
    <x v="0"/>
    <x v="0"/>
    <x v="1"/>
    <x v="2"/>
    <x v="0"/>
    <s v="Colgate"/>
    <s v="Selalu / Always"/>
    <s v="Kadang-kadang/bila perlu / Sometimes/when in need"/>
    <s v="Tidak minum minuman berkarbonat / Do not take carbonated drinks"/>
    <s v="Ya / Yes"/>
    <s v="Ya / Yes"/>
    <s v="Ya / Yes"/>
    <s v="Ya / Yes"/>
    <s v="Ya / Yes"/>
    <s v="Tidak / No"/>
    <s v="Tidak / No"/>
    <m/>
    <s v="Tidak / No"/>
    <m/>
    <x v="2"/>
    <s v="Perempuan / Female"/>
    <x v="1"/>
    <n v="12"/>
    <n v="53"/>
    <m/>
    <x v="1"/>
    <x v="0"/>
  </r>
  <r>
    <d v="2024-10-08T11:52:17"/>
    <s v="orkid.kamrularifin@gmail.com"/>
    <s v="080729080942"/>
    <n v="52.68"/>
    <n v="0.08"/>
    <s v="perempuan"/>
    <s v="Malay"/>
    <s v="SMK Gunung Rapat"/>
    <s v="Tidak / N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x v="1"/>
    <x v="4"/>
    <x v="0"/>
    <s v="Colgate"/>
    <s v="Selalu / Always"/>
    <s v="2 kali / Twice"/>
    <s v="Tidak minum minuman berkarbonat / Do not take carbonated drinks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2"/>
    <s v="Perempuan / Female"/>
    <x v="1"/>
    <n v="15"/>
    <n v="64"/>
    <m/>
    <x v="1"/>
    <x v="0"/>
  </r>
  <r>
    <d v="2024-10-08T11:53:56"/>
    <s v="afza4nas111@gmail.com"/>
    <s v="081101080482"/>
    <n v="100"/>
    <n v="0.54"/>
    <s v="perempuan"/>
    <s v="Malay"/>
    <s v="SMK GUNUNG RAPAT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x v="1"/>
    <x v="3"/>
    <x v="0"/>
    <x v="0"/>
    <x v="0"/>
    <x v="1"/>
    <x v="0"/>
    <x v="0"/>
    <x v="0"/>
    <x v="0"/>
    <x v="0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2"/>
    <s v="Perempuan / Female"/>
    <x v="0"/>
    <n v="15"/>
    <n v="55"/>
    <m/>
    <x v="1"/>
    <x v="0"/>
  </r>
  <r>
    <d v="2024-10-08T11:55:22"/>
    <s v="wnalyanabilah0308@gmail.com"/>
    <s v="080303030120"/>
    <n v="40.74"/>
    <n v="0.08"/>
    <s v="perempuan"/>
    <s v="Malay"/>
    <s v="SMK Gunung Rapat"/>
    <s v="Ya / Yes"/>
    <x v="0"/>
    <x v="0"/>
    <x v="0"/>
    <x v="1"/>
    <x v="0"/>
    <x v="0"/>
    <x v="1"/>
    <x v="0"/>
    <x v="0"/>
    <x v="0"/>
    <x v="0"/>
    <x v="1"/>
    <x v="0"/>
    <x v="0"/>
    <x v="0"/>
    <x v="0"/>
    <x v="0"/>
    <x v="0"/>
    <x v="1"/>
    <x v="1"/>
    <x v="1"/>
    <x v="1"/>
    <x v="1"/>
    <x v="0"/>
    <x v="1"/>
    <x v="3"/>
    <x v="0"/>
    <x v="0"/>
    <x v="0"/>
    <x v="1"/>
    <x v="0"/>
    <x v="0"/>
    <x v="0"/>
    <x v="0"/>
    <x v="2"/>
    <s v="Colgate"/>
    <s v="Selalu / Always"/>
    <s v="Kadang-kadang/bila perlu / Sometimes/when in need"/>
    <s v="Tidak minum minuman berkarbonat / Do not take carbonated drinks"/>
    <s v="Tidak / No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x v="2"/>
    <s v="Perempuan / Female"/>
    <x v="0"/>
    <n v="14"/>
    <n v="53"/>
    <m/>
    <x v="1"/>
    <x v="0"/>
  </r>
  <r>
    <d v="2024-10-08T11:56:40"/>
    <s v="saroje281071@gmail.com"/>
    <s v="080819101698"/>
    <n v="44.6"/>
    <n v="0.25"/>
    <s v="perempuan"/>
    <s v="Indian"/>
    <s v="SMK Gunung Rapat"/>
    <s v="Ya / Yes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1"/>
    <x v="1"/>
    <x v="0"/>
    <x v="0"/>
    <x v="1"/>
    <x v="3"/>
    <x v="1"/>
    <x v="0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Tidak / No"/>
    <s v="Kadang-kadang / Bila Perlu / Sometimes/When necessary"/>
    <s v="Tidak / No"/>
    <s v="Kadang-kadang / Bila Perlu / Sometimes/When necessary"/>
    <s v="Tidak / No"/>
    <m/>
    <s v="Tidak / No"/>
    <m/>
    <x v="2"/>
    <s v="Perempuan / Female"/>
    <x v="0"/>
    <n v="15"/>
    <n v="60"/>
    <m/>
    <x v="1"/>
    <x v="0"/>
  </r>
  <r>
    <d v="2024-10-08T11:59:44"/>
    <s v="m-9353053@moe-dl.edu.my"/>
    <s v="080526080520"/>
    <n v="100"/>
    <n v="0.67"/>
    <s v="perempuan"/>
    <s v="Chinese"/>
    <s v="SMK GUNUNG RAPAT "/>
    <s v="Ya / Yes"/>
    <x v="0"/>
    <x v="0"/>
    <x v="0"/>
    <x v="1"/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2"/>
    <x v="0"/>
    <x v="1"/>
    <x v="1"/>
    <x v="0"/>
    <x v="1"/>
    <x v="1"/>
    <x v="0"/>
    <x v="0"/>
    <x v="2"/>
    <s v="Melaleuca "/>
    <s v="Selalu / Always"/>
    <s v="Kadang-kadang/bila perlu / Sometimes/when in need"/>
    <s v="Kadang-kadang/Bila perlu / Sometimes/When necessary"/>
    <s v="Tidak / No"/>
    <s v="Tidak / No"/>
    <s v="Tidak / No"/>
    <s v="Kadang-kadang / Bila Perlu / Sometimes/When necessary"/>
    <s v="Kadang-kadang / Bila Perlu / Sometimes/When necessary"/>
    <s v="Tidak / No"/>
    <s v="Tidak / No"/>
    <m/>
    <s v="Tidak / No"/>
    <m/>
    <x v="2"/>
    <s v="Perempuan / Female"/>
    <x v="0"/>
    <n v="12"/>
    <n v="60"/>
    <m/>
    <x v="1"/>
    <x v="0"/>
  </r>
  <r>
    <d v="2024-10-08T12:00:21"/>
    <s v="aisswaria080810@gmail.com"/>
    <s v="080810080536"/>
    <n v="52.68"/>
    <n v="0.13"/>
    <s v="perempuan"/>
    <s v="Indian"/>
    <s v="SMK Gunung Rapat"/>
    <s v="Ya / Yes"/>
    <x v="1"/>
    <x v="0"/>
    <x v="0"/>
    <x v="1"/>
    <x v="0"/>
    <x v="1"/>
    <x v="2"/>
    <x v="1"/>
    <x v="0"/>
    <x v="0"/>
    <x v="0"/>
    <x v="0"/>
    <x v="0"/>
    <x v="0"/>
    <x v="0"/>
    <x v="0"/>
    <x v="0"/>
    <x v="0"/>
    <x v="0"/>
    <x v="1"/>
    <x v="0"/>
    <x v="0"/>
    <x v="1"/>
    <x v="0"/>
    <x v="0"/>
    <x v="1"/>
    <x v="0"/>
    <x v="0"/>
    <x v="2"/>
    <x v="0"/>
    <x v="0"/>
    <x v="1"/>
    <x v="0"/>
    <x v="2"/>
    <x v="0"/>
    <s v="Colgate"/>
    <s v="Kadang-kadang/bila perlu / Sometimes / When necessary"/>
    <s v="Kadang-kadang/bila perlu / Sometimes/when in need"/>
    <s v="2 kali / Twice"/>
    <s v="Kadang-kadang / Bila Perlu / Sometimes/When necessary"/>
    <s v="Tidak / No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x v="2"/>
    <s v="Perempuan / Female"/>
    <x v="0"/>
    <n v="12"/>
    <n v="57"/>
    <m/>
    <x v="1"/>
    <x v="0"/>
  </r>
  <r>
    <d v="2024-10-08T12:03:45"/>
    <s v="mohamadizzamsyar@gmail.com"/>
    <s v="080408080773"/>
    <n v="28.6"/>
    <n v="0.75"/>
    <s v="Lelaki / Male"/>
    <s v="Malay"/>
    <s v="SMK Gunung rapat"/>
    <s v="Ya / Yes"/>
    <x v="0"/>
    <x v="2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"/>
    <x v="3"/>
    <x v="3"/>
    <x v="0"/>
    <x v="0"/>
    <x v="1"/>
    <x v="1"/>
    <x v="0"/>
    <x v="1"/>
    <x v="1"/>
    <x v="2"/>
    <x v="0"/>
    <s v="Colgate's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2"/>
    <s v="Lelaki / Male"/>
    <x v="0"/>
    <n v="13"/>
    <n v="58"/>
    <m/>
    <x v="1"/>
    <x v="0"/>
  </r>
  <r>
    <d v="2024-10-08T12:04:35"/>
    <s v="cheemei700710@gmail.com"/>
    <s v="080925081045"/>
    <n v="12.5"/>
    <n v="0.12"/>
    <s v="Lelaki / Male"/>
    <s v="Chinese"/>
    <s v="SMK GUNUNG RAPAT"/>
    <s v="Ya / Yes"/>
    <x v="2"/>
    <x v="2"/>
    <x v="0"/>
    <x v="2"/>
    <x v="1"/>
    <x v="0"/>
    <x v="1"/>
    <x v="0"/>
    <x v="0"/>
    <x v="1"/>
    <x v="0"/>
    <x v="1"/>
    <x v="1"/>
    <x v="1"/>
    <x v="0"/>
    <x v="0"/>
    <x v="0"/>
    <x v="0"/>
    <x v="3"/>
    <x v="1"/>
    <x v="1"/>
    <x v="1"/>
    <x v="1"/>
    <x v="0"/>
    <x v="1"/>
    <x v="1"/>
    <x v="1"/>
    <x v="1"/>
    <x v="1"/>
    <x v="0"/>
    <x v="0"/>
    <x v="0"/>
    <x v="0"/>
    <x v="0"/>
    <x v="2"/>
    <s v="colgate"/>
    <s v="Kadang-kadang/bila perlu / Sometimes / When necessary"/>
    <s v="Kadang-kadang/bila perlu / Sometimes/when in need"/>
    <s v="Kadang-kadang/Bila perlu / Sometimes/When necessary"/>
    <s v="Tidak / No"/>
    <s v="Tidak / No"/>
    <s v="Tidak / No"/>
    <s v="Kadang-kadang / Bila Perlu / Sometimes/When necessary"/>
    <s v="Tidak / No"/>
    <s v="Tidak / No"/>
    <s v="Tidak / No"/>
    <m/>
    <s v="Tidak / No"/>
    <m/>
    <x v="2"/>
    <s v="Lelaki / Male"/>
    <x v="0"/>
    <n v="7"/>
    <n v="52"/>
    <m/>
    <x v="1"/>
    <x v="0"/>
  </r>
  <r>
    <d v="2024-10-08T12:04:59"/>
    <s v="mrkhaicoolgamer@gmail.com"/>
    <s v="080312080701"/>
    <n v="75.89"/>
    <n v="0.42"/>
    <s v="Lelaki / Male"/>
    <s v="Malay"/>
    <s v="SMK Gunung Rapat"/>
    <s v="Ya / Yes"/>
    <x v="0"/>
    <x v="1"/>
    <x v="0"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1"/>
    <x v="3"/>
    <x v="0"/>
    <x v="1"/>
    <x v="1"/>
    <x v="0"/>
    <x v="0"/>
    <x v="0"/>
    <x v="0"/>
    <x v="0"/>
    <x v="0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2"/>
    <s v="Lelaki / Male"/>
    <x v="0"/>
    <n v="14"/>
    <n v="60"/>
    <m/>
    <x v="1"/>
    <x v="0"/>
  </r>
  <r>
    <d v="2024-10-08T12:05:44"/>
    <s v="t.thinakaran0803@gmail.com"/>
    <s v="080326081449"/>
    <n v="100"/>
    <n v="0.75"/>
    <s v="Lelaki / Male"/>
    <s v="Indian"/>
    <s v="SMK Gunung Rapat"/>
    <s v="Ya / Yes"/>
    <x v="2"/>
    <x v="2"/>
    <x v="0"/>
    <x v="2"/>
    <x v="0"/>
    <x v="0"/>
    <x v="1"/>
    <x v="0"/>
    <x v="0"/>
    <x v="0"/>
    <x v="0"/>
    <x v="0"/>
    <x v="1"/>
    <x v="0"/>
    <x v="0"/>
    <x v="0"/>
    <x v="0"/>
    <x v="1"/>
    <x v="1"/>
    <x v="0"/>
    <x v="0"/>
    <x v="0"/>
    <x v="0"/>
    <x v="1"/>
    <x v="1"/>
    <x v="1"/>
    <x v="1"/>
    <x v="0"/>
    <x v="0"/>
    <x v="0"/>
    <x v="1"/>
    <x v="0"/>
    <x v="0"/>
    <x v="0"/>
    <x v="0"/>
    <s v="Colgate"/>
    <s v="Selalu / Always"/>
    <s v="Tidak menggunakan flos gigi / Not using dental floss"/>
    <s v="Tidak minum minuman berkarbonat / Do not take carbonated drinks"/>
    <s v="Kadang-kadang / Bila Perlu / Sometimes/When necessary"/>
    <s v="Tidak / No"/>
    <s v="Tidak / No"/>
    <s v="Ya / Yes"/>
    <s v="Tidak / No"/>
    <s v="Tidak / No"/>
    <s v="Tidak / No"/>
    <m/>
    <s v="Tidak / No"/>
    <m/>
    <x v="2"/>
    <s v="Lelaki / Male"/>
    <x v="0"/>
    <n v="11"/>
    <n v="55"/>
    <m/>
    <x v="1"/>
    <x v="0"/>
  </r>
  <r>
    <d v="2024-10-08T12:09:55"/>
    <s v="ahmadfahrinazizi@gmail.com"/>
    <s v="080504130515"/>
    <n v="14.29"/>
    <n v="0.13"/>
    <s v="Lelaki / Male"/>
    <s v="Malay"/>
    <s v="SMK Gunung Rapat"/>
    <s v="Tidak / No"/>
    <x v="0"/>
    <x v="1"/>
    <x v="0"/>
    <x v="2"/>
    <x v="0"/>
    <x v="2"/>
    <x v="1"/>
    <x v="0"/>
    <x v="0"/>
    <x v="0"/>
    <x v="0"/>
    <x v="2"/>
    <x v="0"/>
    <x v="2"/>
    <x v="1"/>
    <x v="2"/>
    <x v="0"/>
    <x v="0"/>
    <x v="1"/>
    <x v="0"/>
    <x v="0"/>
    <x v="0"/>
    <x v="2"/>
    <x v="0"/>
    <x v="0"/>
    <x v="3"/>
    <x v="1"/>
    <x v="2"/>
    <x v="1"/>
    <x v="0"/>
    <x v="2"/>
    <x v="1"/>
    <x v="0"/>
    <x v="0"/>
    <x v="1"/>
    <s v="Colgate and Darlie"/>
    <s v="Kadang-kadang/bila perlu / Sometimes / When necessary"/>
    <s v="Tidak menggunakan flos gigi / Not using dental floss"/>
    <s v="Tidak minum minuman berkarbonat / Do not take carbonated drinks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2"/>
    <s v="Lelaki / Male"/>
    <x v="1"/>
    <n v="8"/>
    <n v="56"/>
    <m/>
    <x v="1"/>
    <x v="0"/>
  </r>
  <r>
    <d v="2024-10-08T12:10:38"/>
    <s v="awalshamsol@gmail.com"/>
    <s v="080715080685"/>
    <n v="100"/>
    <n v="0.46"/>
    <s v="Lelaki / Male"/>
    <s v="Malay"/>
    <s v="SMK GUNUNG RAPAT"/>
    <s v="Tidak / No"/>
    <x v="0"/>
    <x v="1"/>
    <x v="0"/>
    <x v="0"/>
    <x v="0"/>
    <x v="1"/>
    <x v="1"/>
    <x v="1"/>
    <x v="1"/>
    <x v="0"/>
    <x v="0"/>
    <x v="0"/>
    <x v="0"/>
    <x v="0"/>
    <x v="1"/>
    <x v="0"/>
    <x v="1"/>
    <x v="0"/>
    <x v="0"/>
    <x v="1"/>
    <x v="1"/>
    <x v="0"/>
    <x v="0"/>
    <x v="0"/>
    <x v="1"/>
    <x v="3"/>
    <x v="0"/>
    <x v="0"/>
    <x v="1"/>
    <x v="1"/>
    <x v="0"/>
    <x v="0"/>
    <x v="0"/>
    <x v="0"/>
    <x v="2"/>
    <s v="Darlie"/>
    <s v="Selalu / Always"/>
    <s v="Kadang-kadang/bila perlu / Sometimes/when in need"/>
    <s v="Kadang-kadang/Bila perlu / Sometimes/When necessary"/>
    <s v="Tidak / No"/>
    <s v="Tidak / No"/>
    <s v="Tidak / No"/>
    <s v="Tidak / No"/>
    <s v="Ya / Yes"/>
    <s v="Ya / Yes"/>
    <s v="Tidak / No"/>
    <m/>
    <s v="Tidak / No"/>
    <m/>
    <x v="2"/>
    <s v="Lelaki / Male"/>
    <x v="1"/>
    <n v="9"/>
    <n v="56"/>
    <m/>
    <x v="1"/>
    <x v="0"/>
  </r>
  <r>
    <d v="2024-10-08T12:13:15"/>
    <s v="sidharrthkumar.jaya@gmail.com"/>
    <s v="081111081331"/>
    <n v="10.7"/>
    <n v="0.57999999999999996"/>
    <s v="Lelaki / Male"/>
    <s v="Indian"/>
    <s v="SMK GUNUNG RAPAT"/>
    <s v="Ya / Yes"/>
    <x v="0"/>
    <x v="0"/>
    <x v="0"/>
    <x v="1"/>
    <x v="0"/>
    <x v="0"/>
    <x v="2"/>
    <x v="0"/>
    <x v="0"/>
    <x v="0"/>
    <x v="0"/>
    <x v="1"/>
    <x v="0"/>
    <x v="0"/>
    <x v="0"/>
    <x v="0"/>
    <x v="0"/>
    <x v="0"/>
    <x v="1"/>
    <x v="0"/>
    <x v="0"/>
    <x v="0"/>
    <x v="1"/>
    <x v="0"/>
    <x v="1"/>
    <x v="3"/>
    <x v="0"/>
    <x v="1"/>
    <x v="0"/>
    <x v="0"/>
    <x v="1"/>
    <x v="1"/>
    <x v="0"/>
    <x v="0"/>
    <x v="2"/>
    <s v="Colgate"/>
    <s v="Kadang-kadang/bila perlu / Sometimes / When necessary"/>
    <s v="Kadang-kadang/bila perlu / Sometimes/when in need"/>
    <s v="Kadang-kadang/Bila perlu / Sometimes/When necessary"/>
    <s v="Tidak / No"/>
    <s v="Ya / Yes"/>
    <s v="Tidak / No"/>
    <s v="Ya / Yes"/>
    <s v="Tidak / No"/>
    <s v="Ya / Yes"/>
    <s v="Tidak / No"/>
    <m/>
    <s v="Tidak / No"/>
    <m/>
    <x v="2"/>
    <s v="Lelaki / Male"/>
    <x v="0"/>
    <n v="14"/>
    <n v="60"/>
    <m/>
    <x v="1"/>
    <x v="0"/>
  </r>
  <r>
    <d v="2024-10-08T12:18:06"/>
    <s v="syahadahirsha@gmail.com"/>
    <s v="080320080218"/>
    <n v="42.86"/>
    <n v="1.2999999999999999E-2"/>
    <s v="perempuan"/>
    <s v="Malay"/>
    <s v="SMK GUNUNG RAPAT"/>
    <s v="Ya / Yes"/>
    <x v="0"/>
    <x v="0"/>
    <x v="0"/>
    <x v="2"/>
    <x v="0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x v="1"/>
    <x v="2"/>
    <x v="0"/>
    <s v="Darlie"/>
    <s v="Kadang-kadang/bila perlu / Sometimes / When necessary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2"/>
    <s v="Perempuan / Female"/>
    <x v="0"/>
    <n v="12"/>
    <n v="64"/>
    <m/>
    <x v="1"/>
    <x v="0"/>
  </r>
  <r>
    <d v="2024-10-08T12:18:31"/>
    <s v="anisadaniya2@gmail.com"/>
    <s v="081126080614"/>
    <n v="100"/>
    <n v="0.38"/>
    <s v="perempuan"/>
    <s v="Malay"/>
    <s v="SMK GUNUNG RAPAT"/>
    <s v="Ya / Yes"/>
    <x v="0"/>
    <x v="0"/>
    <x v="0"/>
    <x v="2"/>
    <x v="0"/>
    <x v="0"/>
    <x v="1"/>
    <x v="0"/>
    <x v="1"/>
    <x v="0"/>
    <x v="0"/>
    <x v="0"/>
    <x v="0"/>
    <x v="1"/>
    <x v="0"/>
    <x v="1"/>
    <x v="1"/>
    <x v="0"/>
    <x v="1"/>
    <x v="1"/>
    <x v="1"/>
    <x v="0"/>
    <x v="1"/>
    <x v="1"/>
    <x v="1"/>
    <x v="1"/>
    <x v="1"/>
    <x v="1"/>
    <x v="0"/>
    <x v="1"/>
    <x v="0"/>
    <x v="0"/>
    <x v="0"/>
    <x v="1"/>
    <x v="2"/>
    <s v="Colgate"/>
    <s v="Selalu / Always"/>
    <s v="2 kali /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x v="2"/>
    <s v="Perempuan / Female"/>
    <x v="0"/>
    <n v="11"/>
    <n v="51"/>
    <m/>
    <x v="1"/>
    <x v="0"/>
  </r>
  <r>
    <d v="2024-10-08T12:22:01"/>
    <s v="aqnm1453@gmail.com"/>
    <s v="080214080791"/>
    <n v="100"/>
    <n v="0.92"/>
    <s v="Lelaki / Male"/>
    <s v="Malay"/>
    <s v="SMK Gunung Rapat"/>
    <s v="Tidak / No"/>
    <x v="2"/>
    <x v="2"/>
    <x v="0"/>
    <x v="2"/>
    <x v="1"/>
    <x v="1"/>
    <x v="1"/>
    <x v="0"/>
    <x v="0"/>
    <x v="1"/>
    <x v="0"/>
    <x v="0"/>
    <x v="0"/>
    <x v="1"/>
    <x v="1"/>
    <x v="0"/>
    <x v="1"/>
    <x v="1"/>
    <x v="1"/>
    <x v="1"/>
    <x v="1"/>
    <x v="2"/>
    <x v="2"/>
    <x v="1"/>
    <x v="1"/>
    <x v="3"/>
    <x v="1"/>
    <x v="2"/>
    <x v="0"/>
    <x v="3"/>
    <x v="2"/>
    <x v="0"/>
    <x v="4"/>
    <x v="5"/>
    <x v="2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Tidak / No"/>
    <s v="Tidak / No"/>
    <s v="Tidak / No"/>
    <m/>
    <s v="Tidak / No"/>
    <m/>
    <x v="2"/>
    <s v="Lelaki / Male"/>
    <x v="1"/>
    <n v="7"/>
    <n v="44"/>
    <m/>
    <x v="1"/>
    <x v="0"/>
  </r>
  <r>
    <d v="2024-10-08T12:23:22"/>
    <s v="adammikha26@gmail.com"/>
    <s v="080226080211"/>
    <n v="74.11"/>
    <n v="0.38"/>
    <s v="Lelaki / Male"/>
    <s v="Malay"/>
    <s v="Smk gunung rapat"/>
    <s v="Ya / Yes"/>
    <x v="0"/>
    <x v="0"/>
    <x v="1"/>
    <x v="0"/>
    <x v="0"/>
    <x v="1"/>
    <x v="0"/>
    <x v="0"/>
    <x v="0"/>
    <x v="0"/>
    <x v="0"/>
    <x v="0"/>
    <x v="0"/>
    <x v="0"/>
    <x v="0"/>
    <x v="0"/>
    <x v="2"/>
    <x v="2"/>
    <x v="3"/>
    <x v="3"/>
    <x v="3"/>
    <x v="3"/>
    <x v="3"/>
    <x v="2"/>
    <x v="3"/>
    <x v="3"/>
    <x v="3"/>
    <x v="3"/>
    <x v="3"/>
    <x v="2"/>
    <x v="3"/>
    <x v="3"/>
    <x v="1"/>
    <x v="2"/>
    <x v="2"/>
    <s v="Colgate"/>
    <s v="Selalu / Always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2"/>
    <s v="Lelaki / Male"/>
    <x v="0"/>
    <n v="13"/>
    <n v="35"/>
    <m/>
    <x v="1"/>
    <x v="0"/>
  </r>
  <r>
    <d v="2024-10-08T12:23:40"/>
    <s v="afr.abdullahfahmi@gmail.com"/>
    <s v="080201080629"/>
    <n v="100"/>
    <n v="0.38"/>
    <s v="Lelaki / Male"/>
    <s v="Malay"/>
    <s v="SMK GUNUNG RAPAT"/>
    <s v="Ya / Yes"/>
    <x v="0"/>
    <x v="2"/>
    <x v="0"/>
    <x v="2"/>
    <x v="0"/>
    <x v="2"/>
    <x v="1"/>
    <x v="2"/>
    <x v="0"/>
    <x v="0"/>
    <x v="0"/>
    <x v="1"/>
    <x v="0"/>
    <x v="0"/>
    <x v="0"/>
    <x v="0"/>
    <x v="0"/>
    <x v="0"/>
    <x v="0"/>
    <x v="1"/>
    <x v="0"/>
    <x v="0"/>
    <x v="1"/>
    <x v="0"/>
    <x v="0"/>
    <x v="1"/>
    <x v="0"/>
    <x v="0"/>
    <x v="1"/>
    <x v="1"/>
    <x v="0"/>
    <x v="0"/>
    <x v="1"/>
    <x v="2"/>
    <x v="2"/>
    <s v="Fresh and white"/>
    <s v="Selalu / Always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Ya / Yes"/>
    <s v="Ya / Yes"/>
    <s v="Tidak / No"/>
    <s v="Tidak / No"/>
    <m/>
    <s v="Tidak / No"/>
    <m/>
    <x v="2"/>
    <s v="Lelaki / Male"/>
    <x v="0"/>
    <n v="10"/>
    <n v="57"/>
    <m/>
    <x v="1"/>
    <x v="0"/>
  </r>
  <r>
    <d v="2024-10-08T12:24:49"/>
    <s v="nwong0673@gmail.com"/>
    <s v="080406080673"/>
    <n v="77.680000000000007"/>
    <n v="0.28999999999999998"/>
    <s v="Lelaki / Male"/>
    <s v="Chinese"/>
    <s v="SMK GUNUNG RAPAT "/>
    <s v="Tidak / No"/>
    <x v="0"/>
    <x v="2"/>
    <x v="0"/>
    <x v="0"/>
    <x v="0"/>
    <x v="0"/>
    <x v="2"/>
    <x v="0"/>
    <x v="0"/>
    <x v="0"/>
    <x v="0"/>
    <x v="0"/>
    <x v="0"/>
    <x v="0"/>
    <x v="1"/>
    <x v="0"/>
    <x v="1"/>
    <x v="1"/>
    <x v="0"/>
    <x v="1"/>
    <x v="1"/>
    <x v="0"/>
    <x v="1"/>
    <x v="1"/>
    <x v="2"/>
    <x v="1"/>
    <x v="0"/>
    <x v="0"/>
    <x v="0"/>
    <x v="0"/>
    <x v="0"/>
    <x v="0"/>
    <x v="0"/>
    <x v="0"/>
    <x v="1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x v="2"/>
    <s v="Lelaki / Male"/>
    <x v="1"/>
    <n v="12"/>
    <n v="51"/>
    <m/>
    <x v="1"/>
    <x v="0"/>
  </r>
  <r>
    <d v="2024-10-08T12:29:31"/>
    <s v="jessiediaamond@gmail.com"/>
    <s v="080216080496"/>
    <n v="25"/>
    <n v="0.08"/>
    <s v="perempuan"/>
    <s v="Indian"/>
    <s v="SMK GUNUNG RAPAT"/>
    <s v="Ya / Yes"/>
    <x v="0"/>
    <x v="0"/>
    <x v="0"/>
    <x v="2"/>
    <x v="1"/>
    <x v="0"/>
    <x v="0"/>
    <x v="0"/>
    <x v="0"/>
    <x v="1"/>
    <x v="0"/>
    <x v="0"/>
    <x v="1"/>
    <x v="0"/>
    <x v="0"/>
    <x v="0"/>
    <x v="1"/>
    <x v="0"/>
    <x v="0"/>
    <x v="0"/>
    <x v="0"/>
    <x v="0"/>
    <x v="1"/>
    <x v="0"/>
    <x v="1"/>
    <x v="3"/>
    <x v="0"/>
    <x v="1"/>
    <x v="1"/>
    <x v="1"/>
    <x v="0"/>
    <x v="0"/>
    <x v="1"/>
    <x v="2"/>
    <x v="2"/>
    <s v="Colgate"/>
    <s v="Selalu / Always"/>
    <s v="2 kali / Twice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Tidak / No"/>
    <s v="Tidak / No"/>
    <m/>
    <s v="Tidak / No"/>
    <m/>
    <x v="2"/>
    <s v="Perempuan / Female"/>
    <x v="0"/>
    <n v="12"/>
    <n v="58"/>
    <m/>
    <x v="1"/>
    <x v="0"/>
  </r>
  <r>
    <d v="2024-10-08T12:29:31"/>
    <s v="prxsxs@gmail.com"/>
    <s v="080420160178"/>
    <n v="31.1"/>
    <n v="0.25"/>
    <s v="perempuan"/>
    <s v="Indian"/>
    <s v="SMK GUNUNG RAPAT "/>
    <s v="Ya / Yes"/>
    <x v="0"/>
    <x v="1"/>
    <x v="0"/>
    <x v="2"/>
    <x v="0"/>
    <x v="0"/>
    <x v="1"/>
    <x v="0"/>
    <x v="0"/>
    <x v="1"/>
    <x v="1"/>
    <x v="1"/>
    <x v="0"/>
    <x v="0"/>
    <x v="0"/>
    <x v="0"/>
    <x v="0"/>
    <x v="0"/>
    <x v="0"/>
    <x v="0"/>
    <x v="1"/>
    <x v="0"/>
    <x v="1"/>
    <x v="0"/>
    <x v="1"/>
    <x v="3"/>
    <x v="0"/>
    <x v="1"/>
    <x v="1"/>
    <x v="0"/>
    <x v="0"/>
    <x v="0"/>
    <x v="0"/>
    <x v="2"/>
    <x v="0"/>
    <s v="Colgate"/>
    <s v="Selalu / Always"/>
    <s v="Kadang-kadang/bila perlu / Sometimes/when in need"/>
    <s v="Kadang-kadang/Bila perlu / Sometimes/When necessary"/>
    <s v="Tidak / No"/>
    <s v="Tidak / No"/>
    <s v="Tidak / No"/>
    <s v="Kadang-kadang / Bila Perlu / Sometimes/When necessary"/>
    <s v="Kadang-kadang / Bila Perlu / Sometimes/When necessary"/>
    <s v="Kadang-kadang / Bila Perlu / Sometimes/When necessary"/>
    <s v="Ya / Yes"/>
    <m/>
    <s v="Tidak / No"/>
    <m/>
    <x v="2"/>
    <s v="Perempuan / Female"/>
    <x v="0"/>
    <n v="10"/>
    <n v="59"/>
    <m/>
    <x v="1"/>
    <x v="0"/>
  </r>
  <r>
    <d v="2024-10-08T12:30:05"/>
    <s v="andreaanthony55@gmail.com"/>
    <s v="080801080702"/>
    <n v="34.82"/>
    <n v="0.17"/>
    <s v="perempuan"/>
    <s v="Indian"/>
    <s v="SMK GUNUNG RAPAT"/>
    <s v="Ya / Yes"/>
    <x v="0"/>
    <x v="0"/>
    <x v="0"/>
    <x v="1"/>
    <x v="0"/>
    <x v="0"/>
    <x v="1"/>
    <x v="1"/>
    <x v="0"/>
    <x v="0"/>
    <x v="1"/>
    <x v="1"/>
    <x v="1"/>
    <x v="0"/>
    <x v="0"/>
    <x v="0"/>
    <x v="1"/>
    <x v="1"/>
    <x v="1"/>
    <x v="1"/>
    <x v="1"/>
    <x v="1"/>
    <x v="1"/>
    <x v="1"/>
    <x v="1"/>
    <x v="0"/>
    <x v="1"/>
    <x v="0"/>
    <x v="0"/>
    <x v="1"/>
    <x v="0"/>
    <x v="0"/>
    <x v="1"/>
    <x v="2"/>
    <x v="0"/>
    <s v="DARLIE"/>
    <s v="Kadang-kadang/bila perlu / Sometimes / When necessary"/>
    <s v="Kadang-kadang/bila perlu / Sometimes/when in need"/>
    <s v="Kadang-kadang/Bila perlu / Sometimes/When necessary"/>
    <s v="Tidak / No"/>
    <s v="Tidak / No"/>
    <s v="Tidak / No"/>
    <s v="Tidak / No"/>
    <s v="Tidak / No"/>
    <s v="Tidak / No"/>
    <s v="Tidak / No"/>
    <m/>
    <s v="Tidak / No"/>
    <m/>
    <x v="2"/>
    <s v="Perempuan / Female"/>
    <x v="0"/>
    <n v="11"/>
    <n v="47"/>
    <m/>
    <x v="1"/>
    <x v="0"/>
  </r>
  <r>
    <d v="2024-10-08T12:35:43"/>
    <s v="samuelwangziyan08@gmail.com"/>
    <s v="080706080501"/>
    <n v="52.68"/>
    <n v="0.17"/>
    <s v="Lelaki / Male"/>
    <s v="Chinese"/>
    <s v="SMK GUNUNG RAPAT "/>
    <s v="Ya / Yes"/>
    <x v="0"/>
    <x v="1"/>
    <x v="1"/>
    <x v="0"/>
    <x v="0"/>
    <x v="1"/>
    <x v="1"/>
    <x v="0"/>
    <x v="0"/>
    <x v="0"/>
    <x v="0"/>
    <x v="0"/>
    <x v="0"/>
    <x v="0"/>
    <x v="0"/>
    <x v="0"/>
    <x v="1"/>
    <x v="2"/>
    <x v="1"/>
    <x v="2"/>
    <x v="1"/>
    <x v="1"/>
    <x v="1"/>
    <x v="1"/>
    <x v="1"/>
    <x v="1"/>
    <x v="1"/>
    <x v="1"/>
    <x v="0"/>
    <x v="1"/>
    <x v="2"/>
    <x v="0"/>
    <x v="1"/>
    <x v="2"/>
    <x v="2"/>
    <s v="Colget"/>
    <s v="Kadang-kadang/bila perlu / Sometimes / When necessary"/>
    <s v="2 kali / Twice"/>
    <s v="Kadang-kadang/Bila perlu / Sometimes/When necessary"/>
    <s v="Tidak / No"/>
    <s v="Tidak / No"/>
    <s v="Kadang-kadang / Bila Perlu / Sometimes/When necessary"/>
    <s v="Ya / Yes"/>
    <s v="Ya / Yes"/>
    <s v="Tidak / No"/>
    <s v="Tidak / No"/>
    <m/>
    <s v="Tidak / No"/>
    <m/>
    <x v="2"/>
    <s v="Lelaki / Male"/>
    <x v="0"/>
    <n v="11"/>
    <n v="45"/>
    <m/>
    <x v="1"/>
    <x v="0"/>
  </r>
  <r>
    <d v="2024-10-09T08:37:44"/>
    <s v="diazahra2309@gmail.com"/>
    <s v="090923080072"/>
    <n v="25"/>
    <n v="0.38"/>
    <s v="perempuan"/>
    <s v="Malay"/>
    <s v="SMK SERI AMPANG"/>
    <s v="Ya / Yes"/>
    <x v="0"/>
    <x v="2"/>
    <x v="0"/>
    <x v="2"/>
    <x v="0"/>
    <x v="0"/>
    <x v="1"/>
    <x v="0"/>
    <x v="0"/>
    <x v="0"/>
    <x v="0"/>
    <x v="1"/>
    <x v="0"/>
    <x v="0"/>
    <x v="2"/>
    <x v="0"/>
    <x v="0"/>
    <x v="0"/>
    <x v="2"/>
    <x v="1"/>
    <x v="0"/>
    <x v="0"/>
    <x v="1"/>
    <x v="0"/>
    <x v="0"/>
    <x v="3"/>
    <x v="0"/>
    <x v="1"/>
    <x v="1"/>
    <x v="0"/>
    <x v="2"/>
    <x v="0"/>
    <x v="0"/>
    <x v="0"/>
    <x v="2"/>
    <s v="Safi"/>
    <s v="Selalu / Always"/>
    <s v="Kadang-kadang/bila perlu / Sometimes/when in need"/>
    <s v="Kadang-kadang/Bila perlu / Sometimes/When necessary"/>
    <s v="Tidak / No"/>
    <s v="Ya / Yes"/>
    <s v="Kadang-kadang / Bila Perlu / Sometimes/When necessary"/>
    <s v="Ya / Yes"/>
    <s v="Kadang-kadang / Bila Perlu / Sometimes/When necessary"/>
    <s v="Ya / Yes"/>
    <s v="Tidak / No"/>
    <m/>
    <s v="Tidak / No"/>
    <m/>
    <x v="3"/>
    <s v="Perempuan / Female"/>
    <x v="0"/>
    <n v="11"/>
    <n v="57"/>
    <m/>
    <x v="1"/>
    <x v="1"/>
  </r>
  <r>
    <d v="2024-10-09T08:38:53"/>
    <s v="naylisorfina@gmail.com"/>
    <s v="090128031028"/>
    <n v="39.29"/>
    <n v="0.81"/>
    <s v="perempuan"/>
    <s v="Malay"/>
    <s v="smk seri ampang"/>
    <s v="Ya / Yes"/>
    <x v="0"/>
    <x v="2"/>
    <x v="0"/>
    <x v="2"/>
    <x v="0"/>
    <x v="0"/>
    <x v="1"/>
    <x v="0"/>
    <x v="0"/>
    <x v="0"/>
    <x v="0"/>
    <x v="0"/>
    <x v="0"/>
    <x v="1"/>
    <x v="0"/>
    <x v="0"/>
    <x v="1"/>
    <x v="0"/>
    <x v="0"/>
    <x v="0"/>
    <x v="0"/>
    <x v="0"/>
    <x v="0"/>
    <x v="0"/>
    <x v="1"/>
    <x v="3"/>
    <x v="0"/>
    <x v="1"/>
    <x v="1"/>
    <x v="1"/>
    <x v="0"/>
    <x v="0"/>
    <x v="1"/>
    <x v="2"/>
    <x v="0"/>
    <s v="mui'min"/>
    <s v="Selalu / Always"/>
    <s v="1 kali / Once"/>
    <s v="Tidak minum minuman berkarbonat / Do not take carbonated drinks"/>
    <s v="Tidak / No"/>
    <s v="Tidak / No"/>
    <s v="Kadang-kadang / Bila Perlu / Sometimes/When necessary"/>
    <s v="Tidak / No"/>
    <s v="Tidak / No"/>
    <s v="Tidak / No"/>
    <s v="Tidak / No"/>
    <m/>
    <s v="Tidak / No"/>
    <m/>
    <x v="3"/>
    <s v="Perempuan / Female"/>
    <x v="0"/>
    <n v="12"/>
    <n v="59"/>
    <m/>
    <x v="1"/>
    <x v="1"/>
  </r>
  <r>
    <d v="2024-10-09T08:39:40"/>
    <s v="m-10624615@moe-dl.edu.my"/>
    <s v="090312140240"/>
    <n v="100"/>
    <n v="1.29"/>
    <s v="perempuan"/>
    <s v="Malay"/>
    <s v="SMK SERI AMPANG"/>
    <s v="Ya / Yes"/>
    <x v="0"/>
    <x v="0"/>
    <x v="0"/>
    <x v="2"/>
    <x v="0"/>
    <x v="0"/>
    <x v="1"/>
    <x v="1"/>
    <x v="0"/>
    <x v="1"/>
    <x v="0"/>
    <x v="2"/>
    <x v="0"/>
    <x v="0"/>
    <x v="0"/>
    <x v="0"/>
    <x v="1"/>
    <x v="1"/>
    <x v="1"/>
    <x v="1"/>
    <x v="1"/>
    <x v="1"/>
    <x v="1"/>
    <x v="1"/>
    <x v="1"/>
    <x v="1"/>
    <x v="1"/>
    <x v="0"/>
    <x v="0"/>
    <x v="1"/>
    <x v="0"/>
    <x v="0"/>
    <x v="0"/>
    <x v="1"/>
    <x v="1"/>
    <s v="Colgate"/>
    <s v="Kadang-kadang/bila perlu / Sometimes / When necessary"/>
    <s v="Kadang-kadang/bila perlu / Sometimes/when in need"/>
    <s v="Tidak minum minuman berkarbonat / Do not take carbonated drinks"/>
    <s v="Tidak / No"/>
    <s v="Tidak / No"/>
    <s v="Ya / Yes"/>
    <s v="Ya / Yes"/>
    <s v="Ya / Yes"/>
    <s v="Tidak / No"/>
    <s v="Tidak / No"/>
    <m/>
    <s v="Tidak / No"/>
    <m/>
    <x v="3"/>
    <s v="Perempuan / Female"/>
    <x v="0"/>
    <n v="11"/>
    <n v="48"/>
    <m/>
    <x v="1"/>
    <x v="1"/>
  </r>
  <r>
    <d v="2024-10-09T08:41:13"/>
    <s v="khalishahdamia44@gmail.com"/>
    <s v="090616081024"/>
    <n v="16.899999999999999"/>
    <n v="0.08"/>
    <s v="perempuan"/>
    <s v="Malay"/>
    <s v="SMK SERI AMPANG"/>
    <s v="Ya / Yes"/>
    <x v="0"/>
    <x v="0"/>
    <x v="0"/>
    <x v="1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3"/>
    <x v="0"/>
    <x v="1"/>
    <x v="1"/>
    <x v="0"/>
    <x v="1"/>
    <x v="1"/>
    <x v="0"/>
    <x v="0"/>
    <x v="0"/>
    <s v="colgate"/>
    <s v="Selalu / Always"/>
    <s v="1 kali / Once"/>
    <s v="Tidak minum minuman berkarbonat / Do not take carbonated drinks"/>
    <s v="Tidak / No"/>
    <s v="Tidak / No"/>
    <s v="Tidak / No"/>
    <s v="Kadang-kadang / Bila Perlu / Sometimes/When necessary"/>
    <s v="Tidak / No"/>
    <s v="Kadang-kadang / Bila Perlu / Sometimes/When necessary"/>
    <s v="Tidak / No"/>
    <m/>
    <s v="Tidak / No"/>
    <m/>
    <x v="3"/>
    <s v="Perempuan / Female"/>
    <x v="0"/>
    <n v="14"/>
    <n v="63"/>
    <m/>
    <x v="1"/>
    <x v="1"/>
  </r>
  <r>
    <d v="2024-10-09T08:44:41"/>
    <s v="muhammadfatehsaifullah@gmail.com"/>
    <s v="090513080969"/>
    <n v="82.14"/>
    <n v="0.28999999999999998"/>
    <s v="Lelaki / Male"/>
    <s v="Malay"/>
    <s v="Smk Seri Ampang"/>
    <s v="Ya / Yes"/>
    <x v="0"/>
    <x v="0"/>
    <x v="0"/>
    <x v="2"/>
    <x v="1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x v="1"/>
    <x v="2"/>
    <x v="2"/>
    <s v="Colgate"/>
    <s v="Selalu / Always"/>
    <s v="1 kali / Once"/>
    <s v="Kadang-kadang/Bila perlu / Sometimes/When necessary"/>
    <s v="Kadang-kadang / Bila Perlu / Sometimes/When necessary"/>
    <s v="Tidak / No"/>
    <s v="Ya / Yes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3"/>
    <s v="Lelaki / Male"/>
    <x v="0"/>
    <n v="12"/>
    <n v="64"/>
    <m/>
    <x v="1"/>
    <x v="1"/>
  </r>
  <r>
    <d v="2024-10-09T08:46:30"/>
    <s v="mhafizmnazam@gmail.com"/>
    <s v="090815100435"/>
    <n v="100"/>
    <n v="0.71"/>
    <s v="Lelaki / Male"/>
    <s v="Malay"/>
    <s v="Sekolah Menengah Kebangsaan SERI AMPANG "/>
    <s v="Ya / Yes"/>
    <x v="0"/>
    <x v="0"/>
    <x v="0"/>
    <x v="2"/>
    <x v="0"/>
    <x v="2"/>
    <x v="0"/>
    <x v="0"/>
    <x v="0"/>
    <x v="0"/>
    <x v="0"/>
    <x v="1"/>
    <x v="0"/>
    <x v="0"/>
    <x v="0"/>
    <x v="1"/>
    <x v="1"/>
    <x v="0"/>
    <x v="1"/>
    <x v="1"/>
    <x v="1"/>
    <x v="0"/>
    <x v="2"/>
    <x v="0"/>
    <x v="1"/>
    <x v="3"/>
    <x v="1"/>
    <x v="0"/>
    <x v="2"/>
    <x v="1"/>
    <x v="0"/>
    <x v="0"/>
    <x v="0"/>
    <x v="0"/>
    <x v="2"/>
    <s v="Colgate"/>
    <s v="Jarang / Rarely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3"/>
    <s v="Lelaki / Male"/>
    <x v="0"/>
    <n v="12"/>
    <n v="50"/>
    <m/>
    <x v="1"/>
    <x v="1"/>
  </r>
  <r>
    <d v="2024-10-09T08:48:05"/>
    <s v="abdullahhaazim2020@gmail.com"/>
    <s v="090401020099"/>
    <n v="100"/>
    <n v="0.83"/>
    <s v="Lelaki / Male"/>
    <s v="Malay"/>
    <s v="Sekolah Menengah Kebangsaan Seri Ampang"/>
    <s v="Tidak / No"/>
    <x v="0"/>
    <x v="2"/>
    <x v="0"/>
    <x v="2"/>
    <x v="1"/>
    <x v="0"/>
    <x v="1"/>
    <x v="0"/>
    <x v="0"/>
    <x v="0"/>
    <x v="0"/>
    <x v="2"/>
    <x v="0"/>
    <x v="0"/>
    <x v="0"/>
    <x v="0"/>
    <x v="0"/>
    <x v="0"/>
    <x v="0"/>
    <x v="1"/>
    <x v="1"/>
    <x v="1"/>
    <x v="2"/>
    <x v="0"/>
    <x v="1"/>
    <x v="1"/>
    <x v="0"/>
    <x v="2"/>
    <x v="0"/>
    <x v="0"/>
    <x v="0"/>
    <x v="0"/>
    <x v="0"/>
    <x v="0"/>
    <x v="2"/>
    <s v="Colegate"/>
    <s v="Selalu / Always"/>
    <s v="Tidak menggunakan flos gigi / Not using dental floss"/>
    <s v="Tidak minum minuman berkarbonat / Do not take carbonated drinks"/>
    <s v="Kadang-kadang / Bila Perlu / Sometimes/When necessary"/>
    <s v="Tidak / No"/>
    <s v="Ya / Yes"/>
    <s v="Ya / Yes"/>
    <s v="Ya / Yes"/>
    <s v="Tidak / No"/>
    <s v="Tidak / No"/>
    <m/>
    <s v="Tidak / No"/>
    <m/>
    <x v="3"/>
    <s v="Lelaki / Male"/>
    <x v="1"/>
    <n v="11"/>
    <n v="52"/>
    <m/>
    <x v="1"/>
    <x v="1"/>
  </r>
  <r>
    <d v="2024-10-09T08:49:05"/>
    <s v="Amirinarfn@gmail.com"/>
    <s v="090125080211"/>
    <n v="100"/>
    <n v="0.63"/>
    <s v="Lelaki / Male"/>
    <s v="Malay"/>
    <s v="SMK SERI AMPANG"/>
    <s v="Ya / Yes"/>
    <x v="0"/>
    <x v="1"/>
    <x v="0"/>
    <x v="2"/>
    <x v="0"/>
    <x v="0"/>
    <x v="1"/>
    <x v="0"/>
    <x v="0"/>
    <x v="0"/>
    <x v="0"/>
    <x v="1"/>
    <x v="0"/>
    <x v="0"/>
    <x v="0"/>
    <x v="1"/>
    <x v="0"/>
    <x v="0"/>
    <x v="0"/>
    <x v="1"/>
    <x v="0"/>
    <x v="0"/>
    <x v="1"/>
    <x v="0"/>
    <x v="0"/>
    <x v="2"/>
    <x v="0"/>
    <x v="0"/>
    <x v="0"/>
    <x v="1"/>
    <x v="0"/>
    <x v="0"/>
    <x v="0"/>
    <x v="0"/>
    <x v="1"/>
    <s v="syndyne"/>
    <s v="Selalu / Always"/>
    <s v="Tidak menggunakan flos gigi / Not using dental floss"/>
    <s v="1 kali / Once"/>
    <s v="Kadang-kadang / Bila Perlu / Sometimes/When necessary"/>
    <s v="Kadang-kadang / Bila Perlu / Sometimes/When necessary"/>
    <s v="Tidak / No"/>
    <s v="Tidak / No"/>
    <s v="Kadang-kadang / Bila Perlu / Sometimes/When necessary"/>
    <s v="Kadang-kadang / Bila Perlu / Sometimes/When necessary"/>
    <s v="Tidak / No"/>
    <m/>
    <s v="Tidak / No"/>
    <m/>
    <x v="3"/>
    <s v="Lelaki / Male"/>
    <x v="0"/>
    <n v="11"/>
    <n v="54"/>
    <m/>
    <x v="1"/>
    <x v="1"/>
  </r>
  <r>
    <d v="2024-10-09T08:53:19"/>
    <s v="miorirfan2209@gmail.com"/>
    <s v="090922020027"/>
    <n v="18.8"/>
    <n v="0.08"/>
    <s v="Lelaki / Male"/>
    <s v="Malay"/>
    <s v="SMK SERI AMPANG"/>
    <s v="Ya / Yes"/>
    <x v="0"/>
    <x v="1"/>
    <x v="1"/>
    <x v="2"/>
    <x v="0"/>
    <x v="1"/>
    <x v="1"/>
    <x v="1"/>
    <x v="0"/>
    <x v="0"/>
    <x v="0"/>
    <x v="1"/>
    <x v="1"/>
    <x v="0"/>
    <x v="0"/>
    <x v="1"/>
    <x v="0"/>
    <x v="0"/>
    <x v="0"/>
    <x v="1"/>
    <x v="1"/>
    <x v="1"/>
    <x v="0"/>
    <x v="0"/>
    <x v="0"/>
    <x v="3"/>
    <x v="0"/>
    <x v="0"/>
    <x v="0"/>
    <x v="1"/>
    <x v="1"/>
    <x v="1"/>
    <x v="0"/>
    <x v="0"/>
    <x v="0"/>
    <s v="Colgate"/>
    <s v="Selalu / Always"/>
    <s v="Lebih dari 2 kali / More than twice"/>
    <s v="2 kali / Twice"/>
    <s v="Ya / Yes"/>
    <s v="Ya / Yes"/>
    <s v="Ya / Yes"/>
    <s v="Ya / Yes"/>
    <s v="Ya / Yes"/>
    <s v="Tidak / No"/>
    <s v="Tidak / No"/>
    <m/>
    <s v="Tidak / No"/>
    <m/>
    <x v="3"/>
    <s v="Lelaki / Male"/>
    <x v="0"/>
    <n v="7"/>
    <n v="58"/>
    <m/>
    <x v="1"/>
    <x v="1"/>
  </r>
  <r>
    <d v="2024-10-09T08:53:55"/>
    <s v="harrizizx@gmail.com"/>
    <s v="090409080045"/>
    <n v="4.5"/>
    <n v="0.17"/>
    <s v="Lelaki / Male"/>
    <s v="Malay"/>
    <s v="SMK SERI Ampang"/>
    <s v="Ya / Yes"/>
    <x v="0"/>
    <x v="1"/>
    <x v="0"/>
    <x v="1"/>
    <x v="2"/>
    <x v="2"/>
    <x v="0"/>
    <x v="0"/>
    <x v="0"/>
    <x v="0"/>
    <x v="0"/>
    <x v="2"/>
    <x v="2"/>
    <x v="0"/>
    <x v="0"/>
    <x v="0"/>
    <x v="1"/>
    <x v="1"/>
    <x v="1"/>
    <x v="1"/>
    <x v="1"/>
    <x v="1"/>
    <x v="1"/>
    <x v="1"/>
    <x v="1"/>
    <x v="1"/>
    <x v="1"/>
    <x v="0"/>
    <x v="0"/>
    <x v="3"/>
    <x v="0"/>
    <x v="0"/>
    <x v="1"/>
    <x v="2"/>
    <x v="1"/>
    <s v="Safi"/>
    <s v="Selalu / Always"/>
    <s v="Kadang-kadang/bila perlu / Sometimes/when in need"/>
    <s v="Tidak minum minuman berkarbonat / Do not take carbonated drinks"/>
    <s v="Tidak / No"/>
    <s v="Tidak / No"/>
    <s v="Tidak / No"/>
    <s v="Tidak / No"/>
    <s v="Tidak / No"/>
    <s v="Tidak / No"/>
    <s v="Tidak / No"/>
    <m/>
    <s v="Tidak / No"/>
    <m/>
    <x v="3"/>
    <s v="Lelaki / Male"/>
    <x v="0"/>
    <n v="11"/>
    <n v="47"/>
    <m/>
    <x v="1"/>
    <x v="1"/>
  </r>
  <r>
    <d v="2024-10-09T08:54:00"/>
    <s v="ahmadimranahmadzaril@gmail.com"/>
    <s v="090410080579"/>
    <n v="98.21"/>
    <n v="0.8"/>
    <s v="Lelaki / Male"/>
    <s v="Malay"/>
    <s v="SMK SEI AMPANG"/>
    <s v="Tidak / No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3"/>
    <x v="0"/>
    <x v="1"/>
    <x v="0"/>
    <x v="0"/>
    <x v="1"/>
    <x v="1"/>
    <x v="0"/>
    <x v="0"/>
    <x v="0"/>
    <s v="colgate"/>
    <s v="Selalu / Always"/>
    <s v="2 kali / Twice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3"/>
    <s v="Lelaki / Male"/>
    <x v="1"/>
    <n v="14"/>
    <n v="62"/>
    <m/>
    <x v="1"/>
    <x v="1"/>
  </r>
  <r>
    <d v="2024-10-09T08:59:09"/>
    <s v="matucop217@gmail.com"/>
    <s v="090915080611"/>
    <n v="100"/>
    <n v="0.79"/>
    <s v="Lelaki / Male"/>
    <s v="Malay"/>
    <s v="SMK SERI Ampang"/>
    <s v="Ya / Yes"/>
    <x v="0"/>
    <x v="0"/>
    <x v="0"/>
    <x v="1"/>
    <x v="0"/>
    <x v="0"/>
    <x v="2"/>
    <x v="0"/>
    <x v="1"/>
    <x v="0"/>
    <x v="0"/>
    <x v="0"/>
    <x v="0"/>
    <x v="1"/>
    <x v="0"/>
    <x v="0"/>
    <x v="0"/>
    <x v="0"/>
    <x v="0"/>
    <x v="1"/>
    <x v="0"/>
    <x v="0"/>
    <x v="1"/>
    <x v="0"/>
    <x v="0"/>
    <x v="3"/>
    <x v="1"/>
    <x v="2"/>
    <x v="0"/>
    <x v="0"/>
    <x v="0"/>
    <x v="0"/>
    <x v="0"/>
    <x v="0"/>
    <x v="0"/>
    <s v="Colgate Optic White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3"/>
    <s v="Lelaki / Male"/>
    <x v="0"/>
    <n v="13"/>
    <n v="56"/>
    <m/>
    <x v="1"/>
    <x v="1"/>
  </r>
  <r>
    <d v="2024-10-09T08:59:52"/>
    <s v="m-10449379@moe-dl.edu.my"/>
    <s v="090903080497"/>
    <n v="100"/>
    <n v="0.95"/>
    <s v="Lelaki / Male"/>
    <s v="Malay"/>
    <s v="SMK SERI AMPANG"/>
    <s v="Ya / Yes"/>
    <x v="0"/>
    <x v="1"/>
    <x v="0"/>
    <x v="2"/>
    <x v="0"/>
    <x v="0"/>
    <x v="1"/>
    <x v="2"/>
    <x v="0"/>
    <x v="0"/>
    <x v="0"/>
    <x v="2"/>
    <x v="1"/>
    <x v="0"/>
    <x v="0"/>
    <x v="0"/>
    <x v="1"/>
    <x v="1"/>
    <x v="1"/>
    <x v="1"/>
    <x v="1"/>
    <x v="1"/>
    <x v="1"/>
    <x v="0"/>
    <x v="0"/>
    <x v="3"/>
    <x v="1"/>
    <x v="0"/>
    <x v="0"/>
    <x v="1"/>
    <x v="0"/>
    <x v="0"/>
    <x v="0"/>
    <x v="4"/>
    <x v="2"/>
    <s v="COLGATE"/>
    <s v="Kadang-kadang/bila perlu / Sometimes / When necessary"/>
    <s v="2 kali / Twice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3"/>
    <s v="Lelaki / Male"/>
    <x v="0"/>
    <n v="10"/>
    <n v="51"/>
    <m/>
    <x v="1"/>
    <x v="1"/>
  </r>
  <r>
    <d v="2024-10-09T09:00:05"/>
    <s v="azimisyamil197@gmail.com"/>
    <s v="090805080135"/>
    <n v="100"/>
    <n v="0.71"/>
    <s v="Lelaki / Male"/>
    <s v="Malay"/>
    <s v="SMK SERI AMPANG"/>
    <s v="Tidak / No"/>
    <x v="0"/>
    <x v="1"/>
    <x v="0"/>
    <x v="2"/>
    <x v="1"/>
    <x v="1"/>
    <x v="1"/>
    <x v="0"/>
    <x v="0"/>
    <x v="0"/>
    <x v="1"/>
    <x v="1"/>
    <x v="0"/>
    <x v="0"/>
    <x v="1"/>
    <x v="0"/>
    <x v="1"/>
    <x v="1"/>
    <x v="1"/>
    <x v="1"/>
    <x v="1"/>
    <x v="1"/>
    <x v="1"/>
    <x v="1"/>
    <x v="0"/>
    <x v="1"/>
    <x v="1"/>
    <x v="0"/>
    <x v="0"/>
    <x v="1"/>
    <x v="2"/>
    <x v="2"/>
    <x v="0"/>
    <x v="0"/>
    <x v="2"/>
    <s v="Colgate"/>
    <s v="Selalu / Always"/>
    <s v="Tidak menggunakan flos gigi / Not using dental floss"/>
    <s v="Kadang-kadang/Bila perlu / Sometimes/When necessary"/>
    <s v="Tidak / No"/>
    <s v="Kadang-kadang / Bila Perlu / Sometimes/When necessary"/>
    <s v="Ya / Yes"/>
    <s v="Ya / Yes"/>
    <s v="Tidak / No"/>
    <s v="Tidak / No"/>
    <s v="Tidak / No"/>
    <m/>
    <s v="Tidak / No"/>
    <m/>
    <x v="3"/>
    <s v="Lelaki / Male"/>
    <x v="1"/>
    <n v="8"/>
    <n v="47"/>
    <m/>
    <x v="1"/>
    <x v="1"/>
  </r>
  <r>
    <d v="2024-10-09T09:00:59"/>
    <s v="mdarwisy100@gmail.com"/>
    <s v="090723080115"/>
    <n v="100"/>
    <n v="1.33"/>
    <s v="Lelaki / Male"/>
    <s v="Malay"/>
    <s v="SMK SERI AMPANG"/>
    <s v="Ya / Yes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1"/>
    <x v="1"/>
    <x v="1"/>
    <x v="0"/>
    <x v="1"/>
    <x v="0"/>
    <x v="1"/>
    <x v="1"/>
    <x v="0"/>
    <x v="0"/>
    <x v="2"/>
    <x v="0"/>
    <x v="0"/>
    <x v="0"/>
    <x v="0"/>
    <x v="0"/>
    <x v="2"/>
    <s v="colgate"/>
    <s v="Selalu / Always"/>
    <s v="Kadang-kadang/bila perlu / Sometimes/when in need"/>
    <s v="Kadang-kadang/Bila perlu / Sometimes/When necessary"/>
    <s v="Tidak / No"/>
    <s v="Kadang-kadang / Bila Perlu / Sometimes/When necessary"/>
    <s v="Tidak / No"/>
    <s v="Ya / Yes"/>
    <s v="Tidak / No"/>
    <s v="Kadang-kadang / Bila Perlu / Sometimes/When necessary"/>
    <s v="Tidak / No"/>
    <m/>
    <s v="Tidak / No"/>
    <m/>
    <x v="3"/>
    <s v="Lelaki / Male"/>
    <x v="0"/>
    <n v="13"/>
    <n v="53"/>
    <m/>
    <x v="1"/>
    <x v="1"/>
  </r>
  <r>
    <d v="2024-10-09T09:06:15"/>
    <s v="m-10291795@moe-dl.edu.my"/>
    <s v="090216080081"/>
    <n v="100"/>
    <n v="0.48"/>
    <s v="Lelaki / Male"/>
    <s v="Malay"/>
    <s v="SMK SERI AMPANG "/>
    <s v="Ya / Yes"/>
    <x v="0"/>
    <x v="0"/>
    <x v="0"/>
    <x v="2"/>
    <x v="0"/>
    <x v="0"/>
    <x v="1"/>
    <x v="0"/>
    <x v="0"/>
    <x v="0"/>
    <x v="0"/>
    <x v="0"/>
    <x v="0"/>
    <x v="0"/>
    <x v="0"/>
    <x v="0"/>
    <x v="1"/>
    <x v="1"/>
    <x v="1"/>
    <x v="1"/>
    <x v="1"/>
    <x v="1"/>
    <x v="1"/>
    <x v="0"/>
    <x v="0"/>
    <x v="1"/>
    <x v="1"/>
    <x v="0"/>
    <x v="0"/>
    <x v="1"/>
    <x v="0"/>
    <x v="0"/>
    <x v="0"/>
    <x v="0"/>
    <x v="2"/>
    <s v="Colgate "/>
    <s v="Kadang-kadang/bila perlu / Sometimes / When necessary"/>
    <s v="Tidak menggunakan flos gigi / Not using dental floss"/>
    <s v="Tidak minum minuman berkarbonat / Do not take carbonated drinks"/>
    <s v="Ya / Yes"/>
    <s v="Ya / Yes"/>
    <s v="Ya / Yes"/>
    <s v="Ya / Yes"/>
    <s v="Ya / Yes"/>
    <s v="Kadang-kadang / Bila Perlu / Sometimes/When necessary"/>
    <s v="Tidak / No"/>
    <m/>
    <s v="Tidak / No"/>
    <m/>
    <x v="3"/>
    <s v="Lelaki / Male"/>
    <x v="0"/>
    <n v="14"/>
    <n v="50"/>
    <m/>
    <x v="1"/>
    <x v="1"/>
  </r>
  <r>
    <d v="2024-10-09T09:08:36"/>
    <s v="m-10357998@moe-dl.edu.my"/>
    <s v="090802081239"/>
    <n v="42.85"/>
    <n v="0.46"/>
    <s v="Lelaki / Male"/>
    <s v="Malay"/>
    <s v="SMK SERI AMPANG"/>
    <s v="Ya / Yes"/>
    <x v="2"/>
    <x v="0"/>
    <x v="0"/>
    <x v="2"/>
    <x v="1"/>
    <x v="0"/>
    <x v="0"/>
    <x v="0"/>
    <x v="0"/>
    <x v="0"/>
    <x v="0"/>
    <x v="0"/>
    <x v="0"/>
    <x v="0"/>
    <x v="2"/>
    <x v="0"/>
    <x v="1"/>
    <x v="0"/>
    <x v="1"/>
    <x v="0"/>
    <x v="1"/>
    <x v="0"/>
    <x v="0"/>
    <x v="0"/>
    <x v="0"/>
    <x v="3"/>
    <x v="1"/>
    <x v="1"/>
    <x v="1"/>
    <x v="0"/>
    <x v="0"/>
    <x v="0"/>
    <x v="0"/>
    <x v="3"/>
    <x v="2"/>
    <s v="Colgate"/>
    <s v="Jarang / Rarely"/>
    <s v="Lebih dari 2 kali / More than twice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3"/>
    <s v="Lelaki / Male"/>
    <x v="0"/>
    <n v="12"/>
    <n v="58"/>
    <m/>
    <x v="1"/>
    <x v="1"/>
  </r>
  <r>
    <d v="2024-10-09T09:09:29"/>
    <s v="haikalfarish607@gmail.com"/>
    <s v="090916081181"/>
    <n v="62.5"/>
    <n v="0.54"/>
    <s v="Lelaki / Male"/>
    <s v="Malay"/>
    <s v="Smk Seri Ampang"/>
    <s v="Ya / Yes"/>
    <x v="0"/>
    <x v="1"/>
    <x v="0"/>
    <x v="0"/>
    <x v="0"/>
    <x v="1"/>
    <x v="0"/>
    <x v="1"/>
    <x v="0"/>
    <x v="0"/>
    <x v="0"/>
    <x v="1"/>
    <x v="0"/>
    <x v="0"/>
    <x v="1"/>
    <x v="0"/>
    <x v="1"/>
    <x v="1"/>
    <x v="0"/>
    <x v="0"/>
    <x v="0"/>
    <x v="0"/>
    <x v="0"/>
    <x v="1"/>
    <x v="1"/>
    <x v="1"/>
    <x v="1"/>
    <x v="1"/>
    <x v="1"/>
    <x v="1"/>
    <x v="0"/>
    <x v="1"/>
    <x v="3"/>
    <x v="0"/>
    <x v="1"/>
    <s v="Sensodyne"/>
    <s v="Kadang-kadang/bila perlu / Sometimes / When necessary"/>
    <s v="2 kali / Twice"/>
    <s v="2 kali / Twice"/>
    <s v="Tidak / No"/>
    <s v="Kadang-kadang / Bila Perlu / Sometimes/When necessary"/>
    <s v="Tidak / No"/>
    <s v="Ya / Yes"/>
    <s v="Ya / Yes"/>
    <s v="Kadang-kadang / Bila Perlu / Sometimes/When necessary"/>
    <s v="Tidak / No"/>
    <m/>
    <s v="Tidak / No"/>
    <m/>
    <x v="3"/>
    <s v="Lelaki / Male"/>
    <x v="0"/>
    <n v="10"/>
    <n v="56"/>
    <m/>
    <x v="1"/>
    <x v="1"/>
  </r>
  <r>
    <d v="2024-10-09T09:10:28"/>
    <s v="afhamhakimi@gmail.com"/>
    <s v="090911130239"/>
    <n v="54.46"/>
    <n v="0.88"/>
    <s v="Lelaki / Male"/>
    <s v="Malay"/>
    <s v="smk seri ampang"/>
    <s v="Ya / Yes"/>
    <x v="0"/>
    <x v="0"/>
    <x v="0"/>
    <x v="2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0"/>
    <x v="0"/>
    <x v="0"/>
    <x v="0"/>
    <x v="0"/>
    <x v="0"/>
    <x v="0"/>
    <x v="2"/>
    <s v="colgate"/>
    <s v="Kadang-kadang/bila perlu / Sometimes / When necessary"/>
    <s v="Kadang-kadang/bila perlu / Sometimes/when in need"/>
    <s v="Kadang-kadang/Bila perlu / Sometimes/When necessary"/>
    <s v="Ya / Yes"/>
    <s v="Ya / Yes"/>
    <s v="Kadang-kadang / Bila Perlu / Sometimes/When necessary"/>
    <s v="Kadang-kadang / Bila Perlu / Sometimes/When necessary"/>
    <s v="Tidak / No"/>
    <s v="Tidak / No"/>
    <s v="Tidak / No"/>
    <m/>
    <s v="Tidak / No"/>
    <m/>
    <x v="3"/>
    <s v="Lelaki / Male"/>
    <x v="0"/>
    <n v="12"/>
    <n v="55"/>
    <m/>
    <x v="1"/>
    <x v="1"/>
  </r>
  <r>
    <d v="2024-10-09T09:13:13"/>
    <s v="adamdanielharris2007@gmail.com"/>
    <s v="091214081149"/>
    <n v="100"/>
    <n v="0.17"/>
    <s v="Lelaki / Male"/>
    <s v="Malay"/>
    <s v="SMK SERI AMPANG"/>
    <s v="Tidak / No"/>
    <x v="0"/>
    <x v="0"/>
    <x v="0"/>
    <x v="2"/>
    <x v="0"/>
    <x v="0"/>
    <x v="0"/>
    <x v="0"/>
    <x v="0"/>
    <x v="0"/>
    <x v="0"/>
    <x v="2"/>
    <x v="0"/>
    <x v="0"/>
    <x v="0"/>
    <x v="0"/>
    <x v="1"/>
    <x v="1"/>
    <x v="1"/>
    <x v="0"/>
    <x v="1"/>
    <x v="1"/>
    <x v="1"/>
    <x v="1"/>
    <x v="0"/>
    <x v="1"/>
    <x v="1"/>
    <x v="0"/>
    <x v="0"/>
    <x v="0"/>
    <x v="0"/>
    <x v="0"/>
    <x v="1"/>
    <x v="2"/>
    <x v="2"/>
    <s v="Darlie"/>
    <s v="Kadang-kadang/bila perlu / Sometimes / When necessary"/>
    <s v="1 kali / Once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3"/>
    <s v="Lelaki / Male"/>
    <x v="1"/>
    <n v="14"/>
    <n v="51"/>
    <m/>
    <x v="1"/>
    <x v="1"/>
  </r>
  <r>
    <d v="2024-10-09T09:15:48"/>
    <s v="faqihahdayana972@gmail.com"/>
    <s v="090224160110"/>
    <n v="10.7"/>
    <n v="0.04"/>
    <s v="perempuan"/>
    <s v="Malay"/>
    <s v="SMK SERI AMPANG"/>
    <s v="Ya / Yes"/>
    <x v="0"/>
    <x v="1"/>
    <x v="0"/>
    <x v="1"/>
    <x v="0"/>
    <x v="0"/>
    <x v="1"/>
    <x v="0"/>
    <x v="0"/>
    <x v="0"/>
    <x v="0"/>
    <x v="1"/>
    <x v="0"/>
    <x v="1"/>
    <x v="0"/>
    <x v="0"/>
    <x v="1"/>
    <x v="1"/>
    <x v="1"/>
    <x v="1"/>
    <x v="1"/>
    <x v="1"/>
    <x v="1"/>
    <x v="1"/>
    <x v="1"/>
    <x v="1"/>
    <x v="1"/>
    <x v="0"/>
    <x v="0"/>
    <x v="1"/>
    <x v="0"/>
    <x v="0"/>
    <x v="0"/>
    <x v="0"/>
    <x v="2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Ya / Yes"/>
    <s v="Tidak / No"/>
    <s v="Ya / Yes"/>
    <s v="Tidak / No"/>
    <s v="Tidak / No"/>
    <m/>
    <s v="Tidak / No"/>
    <m/>
    <x v="3"/>
    <s v="Perempuan / Female"/>
    <x v="0"/>
    <n v="12"/>
    <n v="48"/>
    <m/>
    <x v="1"/>
    <x v="1"/>
  </r>
  <r>
    <d v="2024-10-09T09:16:58"/>
    <s v="afzrinzaheen090718@gmail.com"/>
    <s v="090718140224"/>
    <n v="33.03"/>
    <n v="0.2"/>
    <s v="perempuan"/>
    <s v="Malay"/>
    <s v="smk seri ampang"/>
    <s v="Ya / Yes"/>
    <x v="0"/>
    <x v="1"/>
    <x v="2"/>
    <x v="2"/>
    <x v="1"/>
    <x v="0"/>
    <x v="1"/>
    <x v="1"/>
    <x v="0"/>
    <x v="1"/>
    <x v="0"/>
    <x v="0"/>
    <x v="0"/>
    <x v="0"/>
    <x v="1"/>
    <x v="0"/>
    <x v="0"/>
    <x v="0"/>
    <x v="0"/>
    <x v="0"/>
    <x v="1"/>
    <x v="0"/>
    <x v="0"/>
    <x v="1"/>
    <x v="1"/>
    <x v="1"/>
    <x v="0"/>
    <x v="1"/>
    <x v="1"/>
    <x v="0"/>
    <x v="1"/>
    <x v="1"/>
    <x v="0"/>
    <x v="0"/>
    <x v="2"/>
    <s v="colgate"/>
    <s v="Kadang-kadang/bila perlu / Sometimes / When necessary"/>
    <s v="Tidak menggunakan flos gigi / Not using dental floss"/>
    <s v="Kadang-kadang/Bila perlu / Sometimes/When necessary"/>
    <s v="Tidak / No"/>
    <s v="Tidak / No"/>
    <s v="Tidak / No"/>
    <s v="Tidak / No"/>
    <s v="Tidak / No"/>
    <s v="Tidak / No"/>
    <s v="Tidak / No"/>
    <s v="-"/>
    <s v="Tidak / No"/>
    <m/>
    <x v="3"/>
    <s v="Perempuan / Female"/>
    <x v="0"/>
    <n v="8"/>
    <n v="60"/>
    <m/>
    <x v="1"/>
    <x v="1"/>
  </r>
  <r>
    <d v="2024-10-09T09:21:09"/>
    <s v="khasehqiswa94@gmail.com"/>
    <s v="090623080468"/>
    <n v="10.7"/>
    <n v="0.08"/>
    <s v="perempuan"/>
    <s v="Malay"/>
    <s v="SMK SERI AMPANG"/>
    <s v="Ya / Yes"/>
    <x v="0"/>
    <x v="0"/>
    <x v="0"/>
    <x v="2"/>
    <x v="1"/>
    <x v="0"/>
    <x v="1"/>
    <x v="0"/>
    <x v="0"/>
    <x v="0"/>
    <x v="2"/>
    <x v="0"/>
    <x v="0"/>
    <x v="1"/>
    <x v="0"/>
    <x v="0"/>
    <x v="1"/>
    <x v="1"/>
    <x v="1"/>
    <x v="1"/>
    <x v="1"/>
    <x v="1"/>
    <x v="2"/>
    <x v="0"/>
    <x v="1"/>
    <x v="1"/>
    <x v="1"/>
    <x v="0"/>
    <x v="0"/>
    <x v="1"/>
    <x v="2"/>
    <x v="0"/>
    <x v="1"/>
    <x v="0"/>
    <x v="2"/>
    <s v="Colgate"/>
    <s v="Kadang-kadang/bila perlu / Sometimes / When necessary"/>
    <s v="Tidak menggunakan flos gigi / Not using dental floss"/>
    <s v="Tidak minum minuman berkarbonat / Do not take carbonated drinks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3"/>
    <s v="Perempuan / Female"/>
    <x v="0"/>
    <n v="11"/>
    <n v="47"/>
    <m/>
    <x v="1"/>
    <x v="1"/>
  </r>
  <r>
    <d v="2024-10-09T09:23:14"/>
    <s v="balqisqstina47@gmail.com"/>
    <s v="090414080816"/>
    <n v="6.25"/>
    <n v="0.13"/>
    <s v="perempuan"/>
    <s v="Malay"/>
    <s v="Smk Seri Ampang"/>
    <s v="Tidak / No"/>
    <x v="0"/>
    <x v="1"/>
    <x v="0"/>
    <x v="2"/>
    <x v="1"/>
    <x v="1"/>
    <x v="1"/>
    <x v="0"/>
    <x v="0"/>
    <x v="0"/>
    <x v="0"/>
    <x v="0"/>
    <x v="0"/>
    <x v="1"/>
    <x v="0"/>
    <x v="1"/>
    <x v="2"/>
    <x v="2"/>
    <x v="3"/>
    <x v="3"/>
    <x v="3"/>
    <x v="3"/>
    <x v="1"/>
    <x v="2"/>
    <x v="1"/>
    <x v="1"/>
    <x v="3"/>
    <x v="3"/>
    <x v="0"/>
    <x v="2"/>
    <x v="0"/>
    <x v="0"/>
    <x v="1"/>
    <x v="3"/>
    <x v="2"/>
    <s v="Colgate "/>
    <s v="Kadang-kadang/bila perlu / Sometimes / When necessary"/>
    <s v="Kadang-kadang/bila perlu / Sometimes/when in need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3"/>
    <s v="Perempuan / Female"/>
    <x v="1"/>
    <n v="9"/>
    <n v="35"/>
    <m/>
    <x v="1"/>
    <x v="1"/>
  </r>
  <r>
    <d v="2024-10-09T09:24:20"/>
    <s v="farahainiq@gmail.com"/>
    <s v="090910080700"/>
    <n v="100"/>
    <n v="0.25"/>
    <s v="perempuan"/>
    <s v="Malay"/>
    <s v="SMK SERI AMPANG "/>
    <s v="Ya / Yes"/>
    <x v="0"/>
    <x v="2"/>
    <x v="0"/>
    <x v="1"/>
    <x v="0"/>
    <x v="0"/>
    <x v="1"/>
    <x v="1"/>
    <x v="0"/>
    <x v="2"/>
    <x v="0"/>
    <x v="0"/>
    <x v="1"/>
    <x v="0"/>
    <x v="2"/>
    <x v="0"/>
    <x v="1"/>
    <x v="0"/>
    <x v="1"/>
    <x v="0"/>
    <x v="1"/>
    <x v="1"/>
    <x v="1"/>
    <x v="1"/>
    <x v="1"/>
    <x v="1"/>
    <x v="0"/>
    <x v="1"/>
    <x v="1"/>
    <x v="0"/>
    <x v="2"/>
    <x v="2"/>
    <x v="1"/>
    <x v="2"/>
    <x v="2"/>
    <s v="Mukmin"/>
    <s v="Kadang-kadang/bila perlu / Sometimes / When necessary"/>
    <s v="Tidak menggunakan flos gigi / Not using dental floss"/>
    <s v="Kadang-kadang/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x v="3"/>
    <s v="Perempuan / Female"/>
    <x v="0"/>
    <n v="10"/>
    <n v="52"/>
    <m/>
    <x v="1"/>
    <x v="1"/>
  </r>
  <r>
    <d v="2024-10-09T09:25:24"/>
    <s v="maryamrasyiqah@gmail.com"/>
    <s v="090315080386"/>
    <n v="100"/>
    <n v="0.28999999999999998"/>
    <s v="perempuan"/>
    <s v="Malay"/>
    <s v="SEKOLAH MENENGAH KEBANGSAAN SERI AMPANG"/>
    <s v="Ya / Yes"/>
    <x v="0"/>
    <x v="0"/>
    <x v="0"/>
    <x v="1"/>
    <x v="0"/>
    <x v="0"/>
    <x v="1"/>
    <x v="0"/>
    <x v="0"/>
    <x v="0"/>
    <x v="0"/>
    <x v="1"/>
    <x v="0"/>
    <x v="1"/>
    <x v="0"/>
    <x v="0"/>
    <x v="1"/>
    <x v="0"/>
    <x v="1"/>
    <x v="2"/>
    <x v="1"/>
    <x v="0"/>
    <x v="1"/>
    <x v="1"/>
    <x v="1"/>
    <x v="1"/>
    <x v="0"/>
    <x v="1"/>
    <x v="1"/>
    <x v="0"/>
    <x v="1"/>
    <x v="0"/>
    <x v="0"/>
    <x v="0"/>
    <x v="2"/>
    <s v="COLGATE"/>
    <s v="Kadang-kadang/bila perlu / Sometimes / When necessary"/>
    <s v="Lebih dari 2 kali / More than twice"/>
    <s v="Kadang-kadang/Bila perlu / Sometimes/When necessary"/>
    <s v="Kadang-kadang / Bila Perlu / Sometimes/When necessary"/>
    <s v="Tidak / No"/>
    <s v="Tidak / No"/>
    <s v="Ya / Yes"/>
    <s v="Tidak / No"/>
    <s v="Kadang-kadang / Bila Perlu / Sometimes/When necessary"/>
    <s v="Tidak / No"/>
    <m/>
    <s v="Tidak / No"/>
    <m/>
    <x v="3"/>
    <s v="Perempuan / Female"/>
    <x v="0"/>
    <n v="13"/>
    <n v="54"/>
    <m/>
    <x v="1"/>
    <x v="1"/>
  </r>
  <r>
    <d v="2024-10-09T09:30:30"/>
    <s v="shakiraazmane@gmail.com"/>
    <s v="090304080946"/>
    <n v="100"/>
    <n v="0.33"/>
    <s v="perempuan"/>
    <s v="Malay"/>
    <s v="smk seri ampang"/>
    <s v="Ya / Yes"/>
    <x v="0"/>
    <x v="0"/>
    <x v="0"/>
    <x v="2"/>
    <x v="0"/>
    <x v="1"/>
    <x v="2"/>
    <x v="0"/>
    <x v="0"/>
    <x v="0"/>
    <x v="0"/>
    <x v="0"/>
    <x v="0"/>
    <x v="2"/>
    <x v="1"/>
    <x v="0"/>
    <x v="0"/>
    <x v="0"/>
    <x v="0"/>
    <x v="0"/>
    <x v="0"/>
    <x v="0"/>
    <x v="0"/>
    <x v="0"/>
    <x v="1"/>
    <x v="3"/>
    <x v="0"/>
    <x v="1"/>
    <x v="1"/>
    <x v="2"/>
    <x v="1"/>
    <x v="0"/>
    <x v="1"/>
    <x v="2"/>
    <x v="2"/>
    <s v="colgate"/>
    <s v="Kadang-kadang/bila perlu / Sometimes / When necessary"/>
    <s v="1 kali / Once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3"/>
    <s v="Perempuan / Female"/>
    <x v="0"/>
    <n v="11"/>
    <n v="61"/>
    <m/>
    <x v="1"/>
    <x v="1"/>
  </r>
  <r>
    <d v="2024-10-09T09:30:47"/>
    <s v="eidhameirzameidham@gmail.com"/>
    <s v="090203110333"/>
    <n v="32.14"/>
    <n v="0.28999999999999998"/>
    <s v="Lelaki / Male"/>
    <s v="Malay"/>
    <s v="SMK SERI AMPANG"/>
    <s v="Ya / Yes"/>
    <x v="2"/>
    <x v="2"/>
    <x v="1"/>
    <x v="2"/>
    <x v="0"/>
    <x v="0"/>
    <x v="0"/>
    <x v="0"/>
    <x v="0"/>
    <x v="1"/>
    <x v="1"/>
    <x v="0"/>
    <x v="1"/>
    <x v="0"/>
    <x v="1"/>
    <x v="0"/>
    <x v="0"/>
    <x v="0"/>
    <x v="1"/>
    <x v="0"/>
    <x v="0"/>
    <x v="0"/>
    <x v="0"/>
    <x v="0"/>
    <x v="0"/>
    <x v="2"/>
    <x v="0"/>
    <x v="1"/>
    <x v="0"/>
    <x v="1"/>
    <x v="0"/>
    <x v="0"/>
    <x v="1"/>
    <x v="2"/>
    <x v="0"/>
    <s v="Colgate"/>
    <s v="Selalu / Always"/>
    <s v="2 kali / Twice"/>
    <s v="1 kali / Once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3"/>
    <s v="Lelaki / Male"/>
    <x v="0"/>
    <n v="8"/>
    <n v="56"/>
    <m/>
    <x v="1"/>
    <x v="1"/>
  </r>
  <r>
    <d v="2024-10-09T09:30:49"/>
    <s v="serihannah09@gmail.com"/>
    <s v="090503120402"/>
    <n v="16.899999999999999"/>
    <n v="0.25"/>
    <s v="perempuan"/>
    <s v="Malay"/>
    <s v="Sekolah Menengah Kebangsaan Seri Ampang"/>
    <s v="Tidak / No"/>
    <x v="0"/>
    <x v="0"/>
    <x v="0"/>
    <x v="0"/>
    <x v="0"/>
    <x v="2"/>
    <x v="1"/>
    <x v="0"/>
    <x v="0"/>
    <x v="0"/>
    <x v="2"/>
    <x v="2"/>
    <x v="0"/>
    <x v="0"/>
    <x v="0"/>
    <x v="0"/>
    <x v="1"/>
    <x v="0"/>
    <x v="1"/>
    <x v="0"/>
    <x v="1"/>
    <x v="0"/>
    <x v="1"/>
    <x v="0"/>
    <x v="1"/>
    <x v="3"/>
    <x v="0"/>
    <x v="0"/>
    <x v="1"/>
    <x v="0"/>
    <x v="0"/>
    <x v="0"/>
    <x v="0"/>
    <x v="1"/>
    <x v="2"/>
    <s v="Darlie"/>
    <s v="Kadang-kadang/bila perlu / Sometimes / When necessary"/>
    <s v="Kadang-kadang/bila perlu / Sometimes/when in need"/>
    <s v="Tidak minum minuman berkarbonat / Do not take carbonated drinks"/>
    <s v="Tidak / No"/>
    <s v="Kadang-kadang / Bila Perlu / Sometimes/When necessary"/>
    <s v="Ya / Yes"/>
    <s v="Ya / Yes"/>
    <s v="Ya / Yes"/>
    <s v="Kadang-kadang / Bila Perlu / Sometimes/When necessary"/>
    <s v="Tidak / No"/>
    <m/>
    <s v="Tidak / No"/>
    <m/>
    <x v="3"/>
    <s v="Perempuan / Female"/>
    <x v="1"/>
    <n v="11"/>
    <n v="56"/>
    <m/>
    <x v="1"/>
    <x v="1"/>
  </r>
  <r>
    <d v="2024-10-09T09:34:30"/>
    <s v="aliffalhakim09@gmai.com"/>
    <s v="090307160095"/>
    <n v="62.5"/>
    <n v="0.28999999999999998"/>
    <s v="Lelaki / Male"/>
    <s v="Malay"/>
    <s v="SMK SERI AMPANG"/>
    <s v="Tidak / No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x v="1"/>
    <x v="1"/>
    <x v="0"/>
    <x v="0"/>
    <x v="0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Tidak / No"/>
    <s v="Tidak / No"/>
    <m/>
    <s v="Tidak / No"/>
    <m/>
    <x v="3"/>
    <s v="Lelaki / Male"/>
    <x v="1"/>
    <n v="16"/>
    <n v="63"/>
    <m/>
    <x v="1"/>
    <x v="1"/>
  </r>
  <r>
    <d v="2024-10-09T09:36:59"/>
    <s v="muhammadakhil2009@gmail.com"/>
    <s v="090521080045"/>
    <n v="5.4"/>
    <n v="0.17"/>
    <s v="Lelaki / Male"/>
    <s v="Malay"/>
    <s v="SMK SERI AMPANG "/>
    <s v="Ya / Yes"/>
    <x v="0"/>
    <x v="0"/>
    <x v="0"/>
    <x v="2"/>
    <x v="0"/>
    <x v="0"/>
    <x v="1"/>
    <x v="0"/>
    <x v="0"/>
    <x v="0"/>
    <x v="0"/>
    <x v="1"/>
    <x v="0"/>
    <x v="0"/>
    <x v="1"/>
    <x v="0"/>
    <x v="1"/>
    <x v="1"/>
    <x v="0"/>
    <x v="1"/>
    <x v="1"/>
    <x v="1"/>
    <x v="1"/>
    <x v="1"/>
    <x v="1"/>
    <x v="1"/>
    <x v="1"/>
    <x v="0"/>
    <x v="0"/>
    <x v="0"/>
    <x v="0"/>
    <x v="0"/>
    <x v="0"/>
    <x v="0"/>
    <x v="0"/>
    <s v="Clogate"/>
    <s v="Selalu / Always"/>
    <s v="Kadang-kadang/bila perlu / Sometimes/when in need"/>
    <s v="Tidak minum minuman berkarbonat / Do not take carbonated drinks"/>
    <s v="Tidak / No"/>
    <s v="Tidak / No"/>
    <s v="Tidak / No"/>
    <s v="Tidak / No"/>
    <s v="Kadang-kadang / Bila Perlu / Sometimes/When necessary"/>
    <s v="Tidak / No"/>
    <s v="Tidak / No"/>
    <m/>
    <s v="Tidak / No"/>
    <m/>
    <x v="3"/>
    <s v="Lelaki / Male"/>
    <x v="0"/>
    <n v="12"/>
    <n v="50"/>
    <m/>
    <x v="1"/>
    <x v="1"/>
  </r>
  <r>
    <d v="2024-10-09T09:39:16"/>
    <s v="yewming8282@gmail.com"/>
    <s v="090418080565"/>
    <n v="62.5"/>
    <n v="0.42"/>
    <s v="Lelaki / Male"/>
    <s v="Chinese"/>
    <s v="SMK Seri Ampang"/>
    <s v="Ya / Yes"/>
    <x v="2"/>
    <x v="2"/>
    <x v="1"/>
    <x v="0"/>
    <x v="0"/>
    <x v="1"/>
    <x v="1"/>
    <x v="2"/>
    <x v="0"/>
    <x v="1"/>
    <x v="0"/>
    <x v="2"/>
    <x v="0"/>
    <x v="0"/>
    <x v="0"/>
    <x v="2"/>
    <x v="3"/>
    <x v="1"/>
    <x v="3"/>
    <x v="0"/>
    <x v="1"/>
    <x v="0"/>
    <x v="0"/>
    <x v="0"/>
    <x v="2"/>
    <x v="3"/>
    <x v="1"/>
    <x v="1"/>
    <x v="1"/>
    <x v="0"/>
    <x v="1"/>
    <x v="1"/>
    <x v="0"/>
    <x v="0"/>
    <x v="0"/>
    <s v="colgate"/>
    <s v="Jarang / Rarely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Ya / Yes"/>
    <s v="Tidak / No"/>
    <s v="Tidak / No"/>
    <s v="Tidak / No"/>
    <m/>
    <s v="Tidak / No"/>
    <m/>
    <x v="3"/>
    <s v="Lelaki / Male"/>
    <x v="0"/>
    <n v="6"/>
    <n v="54"/>
    <m/>
    <x v="1"/>
    <x v="1"/>
  </r>
  <r>
    <d v="2024-10-09T09:43:08"/>
    <s v="Securecontainprotect97@gmail.com"/>
    <s v="081118080753"/>
    <n v="100"/>
    <n v="1.38"/>
    <s v="Lelaki / Male"/>
    <s v="Chinese"/>
    <s v="smk seri amapng"/>
    <s v="Ya / Yes"/>
    <x v="0"/>
    <x v="1"/>
    <x v="0"/>
    <x v="0"/>
    <x v="0"/>
    <x v="1"/>
    <x v="1"/>
    <x v="0"/>
    <x v="0"/>
    <x v="0"/>
    <x v="1"/>
    <x v="0"/>
    <x v="0"/>
    <x v="0"/>
    <x v="0"/>
    <x v="0"/>
    <x v="3"/>
    <x v="1"/>
    <x v="0"/>
    <x v="0"/>
    <x v="0"/>
    <x v="1"/>
    <x v="1"/>
    <x v="1"/>
    <x v="0"/>
    <x v="1"/>
    <x v="1"/>
    <x v="0"/>
    <x v="3"/>
    <x v="1"/>
    <x v="1"/>
    <x v="1"/>
    <x v="3"/>
    <x v="1"/>
    <x v="0"/>
    <s v="colgate"/>
    <s v="Selalu / Always"/>
    <s v="2 kali / Twice"/>
    <s v="3 kali / 3 times"/>
    <s v="Tidak / No"/>
    <s v="Ya / Yes"/>
    <s v="Ya / Yes"/>
    <s v="Ya / Yes"/>
    <s v="Ya / Yes"/>
    <s v="Ya / Yes"/>
    <s v="Tidak / No"/>
    <s v="no"/>
    <s v="Tidak / No"/>
    <m/>
    <x v="3"/>
    <s v="Lelaki / Male"/>
    <x v="0"/>
    <n v="11"/>
    <n v="53"/>
    <m/>
    <x v="1"/>
    <x v="1"/>
  </r>
  <r>
    <d v="2024-10-09T09:44:34"/>
    <s v="ennonwoonshaoing@gmail.com"/>
    <s v="090827030075"/>
    <n v="51.79"/>
    <n v="0.25"/>
    <s v="Lelaki / Male"/>
    <s v="Chinese"/>
    <s v="SMK SERI AMPANG"/>
    <s v="Ya / Yes"/>
    <x v="2"/>
    <x v="2"/>
    <x v="2"/>
    <x v="1"/>
    <x v="0"/>
    <x v="2"/>
    <x v="1"/>
    <x v="1"/>
    <x v="2"/>
    <x v="2"/>
    <x v="2"/>
    <x v="1"/>
    <x v="1"/>
    <x v="1"/>
    <x v="0"/>
    <x v="1"/>
    <x v="1"/>
    <x v="3"/>
    <x v="1"/>
    <x v="2"/>
    <x v="2"/>
    <x v="1"/>
    <x v="2"/>
    <x v="1"/>
    <x v="1"/>
    <x v="0"/>
    <x v="1"/>
    <x v="0"/>
    <x v="0"/>
    <x v="1"/>
    <x v="0"/>
    <x v="0"/>
    <x v="0"/>
    <x v="3"/>
    <x v="2"/>
    <s v="Colgate"/>
    <s v="Kadang-kadang/bila perlu / Sometimes / When necessary"/>
    <s v="Kadang-kadang/bila perlu / Sometimes/when in need"/>
    <s v="Tidak minum minuman berkarbonat / Do not take carbonated drinks"/>
    <s v="Tidak / No"/>
    <s v="Tidak / No"/>
    <s v="Ya / Yes"/>
    <s v="Kadang-kadang / Bila Perlu / Sometimes/When necessary"/>
    <s v="Ya / Yes"/>
    <s v="Kadang-kadang / Bila Perlu / Sometimes/When necessary"/>
    <s v="Tidak / No"/>
    <m/>
    <s v="Tidak / No"/>
    <m/>
    <x v="3"/>
    <s v="Lelaki / Male"/>
    <x v="0"/>
    <n v="3"/>
    <n v="43"/>
    <m/>
    <x v="1"/>
    <x v="1"/>
  </r>
  <r>
    <d v="2024-10-09T09:47:10"/>
    <s v="thecringeadom@gmail.com"/>
    <s v="091120101989"/>
    <n v="100"/>
    <n v="1.29"/>
    <s v="Lelaki / Male"/>
    <s v="Malay"/>
    <s v="SMK SERI AMPANG "/>
    <s v="Ya / Yes"/>
    <x v="0"/>
    <x v="2"/>
    <x v="0"/>
    <x v="2"/>
    <x v="1"/>
    <x v="0"/>
    <x v="0"/>
    <x v="0"/>
    <x v="0"/>
    <x v="0"/>
    <x v="0"/>
    <x v="1"/>
    <x v="1"/>
    <x v="0"/>
    <x v="1"/>
    <x v="0"/>
    <x v="1"/>
    <x v="0"/>
    <x v="0"/>
    <x v="1"/>
    <x v="1"/>
    <x v="0"/>
    <x v="0"/>
    <x v="1"/>
    <x v="1"/>
    <x v="0"/>
    <x v="2"/>
    <x v="0"/>
    <x v="0"/>
    <x v="1"/>
    <x v="2"/>
    <x v="0"/>
    <x v="0"/>
    <x v="0"/>
    <x v="2"/>
    <s v="Colgate"/>
    <s v="Jarang / Rarely"/>
    <s v="Tidak menggunakan flos gigi / Not using dental floss"/>
    <s v="Kadang-kadang/Bila perlu / Sometimes/When necessary"/>
    <s v="Kadang-kadang / Bila Perlu / Sometimes/When necessary"/>
    <s v="Ya / Yes"/>
    <s v="Ya / Yes"/>
    <s v="Ya / Yes"/>
    <s v="Ya / Yes"/>
    <s v="Tidak / No"/>
    <s v="Tidak / No"/>
    <m/>
    <s v="Tidak / No"/>
    <m/>
    <x v="3"/>
    <s v="Lelaki / Male"/>
    <x v="0"/>
    <n v="10"/>
    <n v="49"/>
    <m/>
    <x v="1"/>
    <x v="1"/>
  </r>
  <r>
    <d v="2024-10-09T09:48:45"/>
    <s v="adamrayyan546316@gmail.com"/>
    <s v="090922080943"/>
    <n v="56.25"/>
    <n v="0.5"/>
    <s v="Lelaki / Male"/>
    <s v="Malay"/>
    <s v="SMK SERI AMPANG"/>
    <s v="Ya / Yes"/>
    <x v="0"/>
    <x v="0"/>
    <x v="0"/>
    <x v="2"/>
    <x v="2"/>
    <x v="0"/>
    <x v="1"/>
    <x v="1"/>
    <x v="0"/>
    <x v="0"/>
    <x v="0"/>
    <x v="0"/>
    <x v="0"/>
    <x v="0"/>
    <x v="0"/>
    <x v="1"/>
    <x v="1"/>
    <x v="0"/>
    <x v="1"/>
    <x v="1"/>
    <x v="0"/>
    <x v="1"/>
    <x v="1"/>
    <x v="1"/>
    <x v="1"/>
    <x v="0"/>
    <x v="2"/>
    <x v="2"/>
    <x v="2"/>
    <x v="1"/>
    <x v="0"/>
    <x v="0"/>
    <x v="0"/>
    <x v="0"/>
    <x v="0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Ya / Yes"/>
    <s v="Kadang-kadang / Bila Perlu / Sometimes/When necessary"/>
    <s v="Kadang-kadang / Bila Perlu / Sometimes/When necessary"/>
    <s v="Tidak / No"/>
    <s v="Tidak / No"/>
    <m/>
    <s v="Tidak / No"/>
    <m/>
    <x v="3"/>
    <s v="Lelaki / Male"/>
    <x v="0"/>
    <n v="11"/>
    <n v="46"/>
    <m/>
    <x v="1"/>
    <x v="1"/>
  </r>
  <r>
    <d v="2024-10-09T09:48:58"/>
    <s v="wannursyifa@gmail.com"/>
    <s v="080611080488"/>
    <n v="5.36"/>
    <n v="0.25"/>
    <s v="perempuan"/>
    <s v="Malay"/>
    <s v="SMK SERI AMPANG"/>
    <s v="Tidak / No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0"/>
    <x v="0"/>
    <x v="0"/>
    <x v="0"/>
    <x v="0"/>
    <s v="Colgate"/>
    <s v="Kadang-kadang/bila perlu / Sometimes / When necessary"/>
    <s v="1 kali / Once"/>
    <s v="1 kali / Once"/>
    <s v="Ya / Yes"/>
    <s v="Kadang-kadang / Bila Perlu / Sometimes/When necessary"/>
    <s v="Ya / Yes"/>
    <s v="Kadang-kadang / Bila Perlu / Sometimes/When necessary"/>
    <s v="Kadang-kadang / Bila Perlu / Sometimes/When necessary"/>
    <s v="Tidak / No"/>
    <s v="Tidak / No"/>
    <m/>
    <s v="Tidak / No"/>
    <m/>
    <x v="3"/>
    <s v="Perempuan / Female"/>
    <x v="1"/>
    <n v="15"/>
    <n v="62"/>
    <m/>
    <x v="1"/>
    <x v="1"/>
  </r>
  <r>
    <d v="2024-10-09T09:52:32"/>
    <s v="imanshah@gmail.com"/>
    <s v="090329080133"/>
    <n v="100"/>
    <n v="1.1299999999999999"/>
    <s v="Lelaki / Male"/>
    <s v="Malay"/>
    <s v="smk seri ampang"/>
    <s v="Ya / Yes"/>
    <x v="0"/>
    <x v="1"/>
    <x v="0"/>
    <x v="2"/>
    <x v="0"/>
    <x v="0"/>
    <x v="1"/>
    <x v="1"/>
    <x v="0"/>
    <x v="0"/>
    <x v="0"/>
    <x v="1"/>
    <x v="1"/>
    <x v="1"/>
    <x v="0"/>
    <x v="1"/>
    <x v="1"/>
    <x v="1"/>
    <x v="1"/>
    <x v="1"/>
    <x v="1"/>
    <x v="1"/>
    <x v="1"/>
    <x v="1"/>
    <x v="1"/>
    <x v="3"/>
    <x v="1"/>
    <x v="2"/>
    <x v="0"/>
    <x v="1"/>
    <x v="2"/>
    <x v="2"/>
    <x v="0"/>
    <x v="0"/>
    <x v="2"/>
    <s v="colgate"/>
    <s v="Selalu / Always"/>
    <s v="Tidak menggunakan flos gigi / Not using dental floss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x v="3"/>
    <s v="Lelaki / Male"/>
    <x v="0"/>
    <n v="8"/>
    <n v="46"/>
    <m/>
    <x v="1"/>
    <x v="1"/>
  </r>
  <r>
    <d v="2024-10-09T09:53:03"/>
    <s v="dhaniamaisara@gmail.com"/>
    <s v="080422100080"/>
    <n v="100"/>
    <n v="0.54"/>
    <s v="perempuan"/>
    <s v="Malay"/>
    <s v="SMK SERI AMPANG "/>
    <s v="Ya / Yes"/>
    <x v="0"/>
    <x v="2"/>
    <x v="0"/>
    <x v="1"/>
    <x v="0"/>
    <x v="0"/>
    <x v="1"/>
    <x v="0"/>
    <x v="0"/>
    <x v="0"/>
    <x v="0"/>
    <x v="0"/>
    <x v="0"/>
    <x v="1"/>
    <x v="0"/>
    <x v="0"/>
    <x v="0"/>
    <x v="0"/>
    <x v="0"/>
    <x v="1"/>
    <x v="0"/>
    <x v="1"/>
    <x v="1"/>
    <x v="0"/>
    <x v="2"/>
    <x v="1"/>
    <x v="0"/>
    <x v="1"/>
    <x v="1"/>
    <x v="0"/>
    <x v="0"/>
    <x v="1"/>
    <x v="0"/>
    <x v="0"/>
    <x v="0"/>
    <s v="Safi"/>
    <s v="Selalu / Always"/>
    <s v="2 kali / Twice"/>
    <s v="Kadang-kadang/Bila perlu / Sometimes/When necessary"/>
    <s v="Ya / Yes"/>
    <s v="Kadang-kadang / Bila Perlu / Sometimes/When necessary"/>
    <s v="Kadang-kadang / Bila Perlu / Sometimes/When necessary"/>
    <s v="Ya / Yes"/>
    <s v="Kadang-kadang / Bila Perlu / Sometimes/When necessary"/>
    <s v="Ya / Yes"/>
    <s v="Tidak / No"/>
    <m/>
    <s v="Tidak / No"/>
    <m/>
    <x v="3"/>
    <s v="Perempuan / Female"/>
    <x v="0"/>
    <n v="13"/>
    <n v="57"/>
    <m/>
    <x v="1"/>
    <x v="1"/>
  </r>
  <r>
    <d v="2024-10-09T09:59:01"/>
    <s v="aaleesyaazmi08@gmail.com"/>
    <s v="081128-08-0642"/>
    <n v="7.14"/>
    <n v="0.08"/>
    <s v="perempuan"/>
    <s v="Malay"/>
    <s v="SMK SERI AMPANG,IPOH"/>
    <s v="Tidak / No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3"/>
    <x v="0"/>
    <x v="1"/>
    <x v="0"/>
    <x v="1"/>
    <x v="0"/>
    <x v="1"/>
    <x v="0"/>
    <x v="0"/>
    <x v="0"/>
    <s v="MUKMIN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Tidak / No"/>
    <s v="Tidak / No"/>
    <s v="Tidak / No"/>
    <s v="Tidak / No"/>
    <m/>
    <s v="Tidak / No"/>
    <m/>
    <x v="3"/>
    <s v="Perempuan / Female"/>
    <x v="1"/>
    <n v="14"/>
    <n v="59"/>
    <m/>
    <x v="1"/>
    <x v="1"/>
  </r>
  <r>
    <d v="2024-10-09T09:59:15"/>
    <s v="nursufisyukri@gmail.com"/>
    <s v="080530080590"/>
    <n v="10.7"/>
    <n v="0.08"/>
    <s v="perempuan"/>
    <s v="Malay"/>
    <s v="SMK SERI AMPANG"/>
    <s v="Ya / Yes"/>
    <x v="0"/>
    <x v="1"/>
    <x v="0"/>
    <x v="2"/>
    <x v="0"/>
    <x v="0"/>
    <x v="1"/>
    <x v="0"/>
    <x v="0"/>
    <x v="0"/>
    <x v="0"/>
    <x v="1"/>
    <x v="0"/>
    <x v="0"/>
    <x v="0"/>
    <x v="0"/>
    <x v="0"/>
    <x v="0"/>
    <x v="1"/>
    <x v="0"/>
    <x v="1"/>
    <x v="0"/>
    <x v="1"/>
    <x v="0"/>
    <x v="1"/>
    <x v="1"/>
    <x v="0"/>
    <x v="1"/>
    <x v="1"/>
    <x v="0"/>
    <x v="0"/>
    <x v="1"/>
    <x v="0"/>
    <x v="0"/>
    <x v="2"/>
    <s v="Colgate"/>
    <s v="Selalu / Always"/>
    <s v="Tidak menggunakan flos gigi / Not using dental floss"/>
    <s v="Kadang-kadang/Bila perlu / Sometimes/When necessary"/>
    <s v="Kadang-kadang / Bila Perlu / Sometimes/When necessary"/>
    <s v="Ya / Yes"/>
    <s v="Kadang-kadang / Bila Perlu / Sometimes/When necessary"/>
    <s v="Ya / Yes"/>
    <s v="Ya / Yes"/>
    <s v="Kadang-kadang / Bila Perlu / Sometimes/When necessary"/>
    <s v="Tidak / No"/>
    <m/>
    <s v="Tidak / No"/>
    <m/>
    <x v="3"/>
    <s v="Perempuan / Female"/>
    <x v="0"/>
    <n v="12"/>
    <n v="58"/>
    <m/>
    <x v="1"/>
    <x v="1"/>
  </r>
  <r>
    <d v="2024-10-09T10:04:00"/>
    <s v="syirahhumayra@gmail.com"/>
    <s v="080727080084"/>
    <n v="12.5"/>
    <n v="0.08"/>
    <s v="perempuan"/>
    <s v="Malay"/>
    <s v="smk seri ampang"/>
    <s v="Ya / Yes"/>
    <x v="0"/>
    <x v="0"/>
    <x v="0"/>
    <x v="2"/>
    <x v="0"/>
    <x v="1"/>
    <x v="0"/>
    <x v="0"/>
    <x v="0"/>
    <x v="2"/>
    <x v="0"/>
    <x v="0"/>
    <x v="0"/>
    <x v="0"/>
    <x v="0"/>
    <x v="0"/>
    <x v="1"/>
    <x v="0"/>
    <x v="1"/>
    <x v="0"/>
    <x v="1"/>
    <x v="1"/>
    <x v="1"/>
    <x v="1"/>
    <x v="2"/>
    <x v="0"/>
    <x v="1"/>
    <x v="0"/>
    <x v="0"/>
    <x v="0"/>
    <x v="0"/>
    <x v="0"/>
    <x v="0"/>
    <x v="2"/>
    <x v="1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Ya / Yes"/>
    <s v="Ya / Yes"/>
    <s v="Kadang-kadang / Bila Perlu / Sometimes/When necessary"/>
    <s v="Ya / Yes"/>
    <s v="Kadang-kadang / Bila Perlu / Sometimes/When necessary"/>
    <s v="Tidak / No"/>
    <m/>
    <s v="Tidak / No"/>
    <m/>
    <x v="3"/>
    <s v="Perempuan / Female"/>
    <x v="0"/>
    <n v="13"/>
    <n v="49"/>
    <m/>
    <x v="1"/>
    <x v="1"/>
  </r>
  <r>
    <d v="2024-10-09T10:04:05"/>
    <s v="wahyunyuha@gmail.com"/>
    <s v="080209081108"/>
    <n v="100"/>
    <n v="0.42"/>
    <s v="perempuan"/>
    <s v="Malay"/>
    <s v="SMK SERI AMPANG "/>
    <s v="Ya / Yes"/>
    <x v="0"/>
    <x v="2"/>
    <x v="0"/>
    <x v="0"/>
    <x v="0"/>
    <x v="2"/>
    <x v="1"/>
    <x v="1"/>
    <x v="1"/>
    <x v="2"/>
    <x v="1"/>
    <x v="2"/>
    <x v="0"/>
    <x v="0"/>
    <x v="0"/>
    <x v="0"/>
    <x v="1"/>
    <x v="0"/>
    <x v="0"/>
    <x v="0"/>
    <x v="1"/>
    <x v="0"/>
    <x v="0"/>
    <x v="0"/>
    <x v="1"/>
    <x v="1"/>
    <x v="1"/>
    <x v="0"/>
    <x v="0"/>
    <x v="1"/>
    <x v="0"/>
    <x v="2"/>
    <x v="0"/>
    <x v="1"/>
    <x v="2"/>
    <s v="Amway"/>
    <s v="Jarang / Rarely"/>
    <s v="Kadang-kadang/bila perlu / Sometimes/when in need"/>
    <s v="Kadang-kadang/Bila perlu / Sometimes/When necessary"/>
    <s v="Kadang-kadang / Bila Perlu / Sometimes/When necessary"/>
    <s v="Tidak / No"/>
    <s v="Ya / Yes"/>
    <s v="Tidak / No"/>
    <s v="Ya / Yes"/>
    <s v="Kadang-kadang / Bila Perlu / Sometimes/When necessary"/>
    <s v="Tidak / No"/>
    <m/>
    <s v="Tidak / No"/>
    <m/>
    <x v="3"/>
    <s v="Perempuan / Female"/>
    <x v="0"/>
    <n v="7"/>
    <n v="53"/>
    <m/>
    <x v="1"/>
    <x v="1"/>
  </r>
  <r>
    <d v="2024-10-09T10:07:44"/>
    <s v="m-9356156@moe-dl.edu.my"/>
    <s v="081116080215"/>
    <n v="100"/>
    <n v="0.5"/>
    <s v="Lelaki / Male"/>
    <s v="Chinese"/>
    <s v="SMK SERI AMPANG"/>
    <s v="Ya / Yes"/>
    <x v="0"/>
    <x v="1"/>
    <x v="0"/>
    <x v="2"/>
    <x v="0"/>
    <x v="0"/>
    <x v="1"/>
    <x v="0"/>
    <x v="0"/>
    <x v="1"/>
    <x v="0"/>
    <x v="0"/>
    <x v="2"/>
    <x v="1"/>
    <x v="1"/>
    <x v="1"/>
    <x v="0"/>
    <x v="3"/>
    <x v="2"/>
    <x v="2"/>
    <x v="1"/>
    <x v="2"/>
    <x v="2"/>
    <x v="0"/>
    <x v="1"/>
    <x v="1"/>
    <x v="3"/>
    <x v="0"/>
    <x v="0"/>
    <x v="0"/>
    <x v="0"/>
    <x v="0"/>
    <x v="0"/>
    <x v="0"/>
    <x v="0"/>
    <s v="cologate"/>
    <s v="Selalu / Always"/>
    <s v="2 kali / Twice"/>
    <s v="Tidak minum minuman berkarbonat / Do not take carbonated drinks"/>
    <s v="Tidak / No"/>
    <s v="Kadang-kadang / Bila Perlu / Sometimes/When necessary"/>
    <s v="Tidak / No"/>
    <s v="Tidak / No"/>
    <s v="Tidak / No"/>
    <s v="Tidak / No"/>
    <s v="Tidak / No"/>
    <m/>
    <s v="Tidak / No"/>
    <m/>
    <x v="3"/>
    <s v="Lelaki / Male"/>
    <x v="0"/>
    <n v="8"/>
    <n v="46"/>
    <m/>
    <x v="1"/>
    <x v="1"/>
  </r>
  <r>
    <d v="2024-10-09T10:08:24"/>
    <s v="bot78bot@gmail.com"/>
    <s v="080826080151"/>
    <n v="100"/>
    <n v="0.83"/>
    <s v="Lelaki / Male"/>
    <s v="Malay"/>
    <s v="SMK SERI AMPANG "/>
    <s v="Ya / Yes"/>
    <x v="0"/>
    <x v="0"/>
    <x v="0"/>
    <x v="2"/>
    <x v="1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0"/>
    <x v="1"/>
    <x v="0"/>
    <x v="3"/>
    <x v="1"/>
    <x v="1"/>
    <x v="1"/>
    <x v="4"/>
    <x v="0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s v="Tidak / No"/>
    <m/>
    <s v="Tidak / No"/>
    <m/>
    <x v="3"/>
    <s v="Lelaki / Male"/>
    <x v="0"/>
    <n v="14"/>
    <n v="51"/>
    <m/>
    <x v="1"/>
    <x v="1"/>
  </r>
  <r>
    <d v="2024-10-09T10:09:36"/>
    <s v="nurmaysara777@gmail.com"/>
    <s v="080710080424"/>
    <n v="18.75"/>
    <n v="0.28999999999999998"/>
    <s v="perempuan"/>
    <s v="Malay"/>
    <s v="SMK SERI AMPANG"/>
    <s v="Ya / Yes"/>
    <x v="2"/>
    <x v="2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3"/>
    <x v="0"/>
    <x v="0"/>
    <x v="1"/>
    <x v="1"/>
    <x v="0"/>
    <x v="0"/>
    <x v="1"/>
    <x v="2"/>
    <x v="0"/>
    <s v="colgate"/>
    <s v="Selalu / Always"/>
    <s v="2 kali / Twice"/>
    <s v="Tidak minum minuman berkarbonat / Do not take carbonated drinks"/>
    <s v="Kadang-kadang / Bila Perlu / Sometimes/When necessary"/>
    <s v="Ya / Yes"/>
    <s v="Tidak / No"/>
    <s v="Kadang-kadang / Bila Perlu / Sometimes/When necessary"/>
    <s v="Kadang-kadang / Bila Perlu / Sometimes/When necessary"/>
    <s v="Tidak / No"/>
    <s v="Tidak / No"/>
    <m/>
    <s v="Tidak / No"/>
    <m/>
    <x v="3"/>
    <s v="Perempuan / Female"/>
    <x v="0"/>
    <n v="12"/>
    <n v="57"/>
    <m/>
    <x v="1"/>
    <x v="1"/>
  </r>
  <r>
    <d v="2024-10-09T10:10:26"/>
    <s v="m-9353860@-dl.edu.my"/>
    <s v="080821080427"/>
    <n v="100"/>
    <n v="0.79"/>
    <s v="Lelaki / Male"/>
    <s v="Chinese"/>
    <s v="Smk seri ampang"/>
    <s v="Ya / Yes"/>
    <x v="2"/>
    <x v="2"/>
    <x v="0"/>
    <x v="2"/>
    <x v="1"/>
    <x v="1"/>
    <x v="1"/>
    <x v="0"/>
    <x v="0"/>
    <x v="1"/>
    <x v="0"/>
    <x v="0"/>
    <x v="0"/>
    <x v="1"/>
    <x v="1"/>
    <x v="0"/>
    <x v="1"/>
    <x v="1"/>
    <x v="0"/>
    <x v="1"/>
    <x v="1"/>
    <x v="1"/>
    <x v="0"/>
    <x v="1"/>
    <x v="1"/>
    <x v="2"/>
    <x v="1"/>
    <x v="2"/>
    <x v="2"/>
    <x v="0"/>
    <x v="0"/>
    <x v="0"/>
    <x v="0"/>
    <x v="0"/>
    <x v="2"/>
    <s v="colgate"/>
    <s v="Jarang / Rarel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s v="Tidak / No"/>
    <s v="-"/>
    <s v="Tidak / No"/>
    <m/>
    <x v="3"/>
    <s v="Lelaki / Male"/>
    <x v="0"/>
    <n v="7"/>
    <n v="47"/>
    <m/>
    <x v="1"/>
    <x v="1"/>
  </r>
  <r>
    <d v="2024-10-09T10:13:37"/>
    <s v="MuhdAqil@gmail.com"/>
    <s v="080430080147"/>
    <n v="100"/>
    <n v="0.92"/>
    <s v="Lelaki / Male"/>
    <s v="Malay"/>
    <s v="SMK SERI AMPANG "/>
    <s v="Ya / Yes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x v="0"/>
    <x v="0"/>
    <x v="2"/>
    <s v="Sufi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3"/>
    <s v="Lelaki / Male"/>
    <x v="0"/>
    <n v="14"/>
    <n v="64"/>
    <m/>
    <x v="1"/>
    <x v="1"/>
  </r>
  <r>
    <d v="2024-10-09T10:15:48"/>
    <s v="nadianaadzrienna@gmail.com"/>
    <s v="080304080680"/>
    <n v="4.5"/>
    <n v="0.17"/>
    <s v="perempuan"/>
    <s v="Malay"/>
    <s v="SMK SERI AMPANG"/>
    <s v="Ya / Yes"/>
    <x v="0"/>
    <x v="0"/>
    <x v="0"/>
    <x v="2"/>
    <x v="1"/>
    <x v="0"/>
    <x v="1"/>
    <x v="1"/>
    <x v="0"/>
    <x v="0"/>
    <x v="0"/>
    <x v="1"/>
    <x v="0"/>
    <x v="0"/>
    <x v="1"/>
    <x v="0"/>
    <x v="1"/>
    <x v="1"/>
    <x v="1"/>
    <x v="1"/>
    <x v="1"/>
    <x v="1"/>
    <x v="1"/>
    <x v="1"/>
    <x v="1"/>
    <x v="1"/>
    <x v="1"/>
    <x v="0"/>
    <x v="0"/>
    <x v="1"/>
    <x v="0"/>
    <x v="0"/>
    <x v="1"/>
    <x v="2"/>
    <x v="2"/>
    <s v="Safi"/>
    <s v="Jarang / Rarely"/>
    <s v="Tidak menggunakan flos gigi / Not using dental floss"/>
    <s v="3 kali / 3 times"/>
    <s v="Kadang-kadang / Bila Perlu / Sometimes/When necessary"/>
    <s v="Tidak / No"/>
    <s v="Ya / Yes"/>
    <s v="Kadang-kadang / Bila Perlu / Sometimes/When necessary"/>
    <s v="Ya / Yes"/>
    <s v="Ya / Yes"/>
    <s v="Tidak / No"/>
    <m/>
    <s v="Tidak / No"/>
    <m/>
    <x v="3"/>
    <s v="Perempuan / Female"/>
    <x v="0"/>
    <n v="10"/>
    <n v="48"/>
    <m/>
    <x v="1"/>
    <x v="1"/>
  </r>
  <r>
    <d v="2024-10-09T10:17:01"/>
    <s v="farhankhairil01@gmail.com"/>
    <s v="090101080313"/>
    <n v="5.4"/>
    <n v="0.25"/>
    <s v="Lelaki / Male"/>
    <s v="Malay"/>
    <s v="SMK SERI AMPANG"/>
    <s v="Ya / Yes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1"/>
    <x v="0"/>
    <x v="0"/>
    <x v="1"/>
    <x v="1"/>
    <x v="0"/>
    <x v="0"/>
    <x v="1"/>
    <x v="1"/>
    <x v="0"/>
    <x v="0"/>
    <x v="0"/>
    <x v="3"/>
    <x v="1"/>
    <x v="0"/>
    <s v="colgate 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Tidak / No"/>
    <s v="Kadang-kadang / Bila Perlu / Sometimes/When necessary"/>
    <s v="Kadang-kadang / Bila Perlu / Sometimes/When necessary"/>
    <s v="Tidak / No"/>
    <n v="0"/>
    <s v="Tidak / No"/>
    <m/>
    <x v="3"/>
    <s v="Lelaki / Male"/>
    <x v="0"/>
    <n v="15"/>
    <n v="55"/>
    <m/>
    <x v="1"/>
    <x v="1"/>
  </r>
  <r>
    <d v="2024-10-09T10:17:46"/>
    <s v="ainputriizzati@gmail.com"/>
    <s v="081214080972"/>
    <n v="3.6"/>
    <n v="0.13"/>
    <s v="perempuan"/>
    <s v="Malay"/>
    <s v="Sekolah Menengah Seri Ampang"/>
    <s v="Ya / Yes"/>
    <x v="0"/>
    <x v="0"/>
    <x v="0"/>
    <x v="2"/>
    <x v="1"/>
    <x v="0"/>
    <x v="1"/>
    <x v="0"/>
    <x v="1"/>
    <x v="0"/>
    <x v="0"/>
    <x v="1"/>
    <x v="0"/>
    <x v="0"/>
    <x v="0"/>
    <x v="0"/>
    <x v="0"/>
    <x v="0"/>
    <x v="2"/>
    <x v="1"/>
    <x v="1"/>
    <x v="1"/>
    <x v="1"/>
    <x v="0"/>
    <x v="0"/>
    <x v="0"/>
    <x v="1"/>
    <x v="1"/>
    <x v="0"/>
    <x v="1"/>
    <x v="2"/>
    <x v="2"/>
    <x v="0"/>
    <x v="0"/>
    <x v="2"/>
    <s v="sensodyne"/>
    <s v="Kadang-kadang/bila perlu / Sometimes / When necessary"/>
    <s v="Tidak menggunakan flos gigi / Not using dental floss"/>
    <s v="Kadang-kadang/Bila perlu / Sometimes/When necessary"/>
    <s v="Ya / Yes"/>
    <s v="Tidak / No"/>
    <s v="Tidak / No"/>
    <s v="Ya / Yes"/>
    <s v="Ya / Yes"/>
    <s v="Tidak / No"/>
    <s v="Tidak / No"/>
    <m/>
    <s v="Tidak / No"/>
    <m/>
    <x v="3"/>
    <s v="Perempuan / Female"/>
    <x v="0"/>
    <n v="11"/>
    <n v="49"/>
    <m/>
    <x v="1"/>
    <x v="1"/>
  </r>
  <r>
    <d v="2024-10-09T10:19:13"/>
    <s v="syakirahmnaz0808@gmail.com"/>
    <s v="080928080558"/>
    <n v="9.82"/>
    <n v="0.71"/>
    <s v="perempuan"/>
    <s v="Malay"/>
    <s v="SMK SERI AMPANG"/>
    <s v="Tidak / No"/>
    <x v="0"/>
    <x v="0"/>
    <x v="0"/>
    <x v="2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0"/>
    <x v="0"/>
    <x v="1"/>
    <x v="0"/>
    <x v="0"/>
    <x v="1"/>
    <x v="2"/>
    <x v="0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x v="3"/>
    <s v="Perempuan / Female"/>
    <x v="1"/>
    <n v="15"/>
    <n v="48"/>
    <m/>
    <x v="1"/>
    <x v="1"/>
  </r>
  <r>
    <d v="2024-10-09T10:23:16"/>
    <s v="turgashinimahesan@gmail.com"/>
    <s v="080820080222"/>
    <n v="100"/>
    <n v="0.13"/>
    <s v="perempuan"/>
    <s v="Indian"/>
    <s v="SMK Seri Ampang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0"/>
    <x v="0"/>
    <x v="1"/>
    <x v="0"/>
    <x v="0"/>
    <x v="0"/>
    <x v="1"/>
    <x v="0"/>
    <s v="Colgate "/>
    <s v="Selalu / Always"/>
    <s v="2 kali / Twice"/>
    <s v="Kadang-kadang/Bila perlu / Sometimes/When necessary"/>
    <s v="Ya / Yes"/>
    <s v="Tidak / No"/>
    <s v="Tidak / No"/>
    <s v="Ya / Yes"/>
    <s v="Kadang-kadang / Bila Perlu / Sometimes/When necessary"/>
    <s v="Tidak / No"/>
    <s v="Tidak / No"/>
    <m/>
    <s v="Tidak / No"/>
    <m/>
    <x v="3"/>
    <s v="Perempuan / Female"/>
    <x v="0"/>
    <n v="15"/>
    <n v="54"/>
    <m/>
    <x v="1"/>
    <x v="1"/>
  </r>
  <r>
    <d v="2024-10-09T10:24:59"/>
    <s v="m-9672789@moe-dl.edu.my"/>
    <s v="081230080892"/>
    <n v="100"/>
    <n v="1.17"/>
    <s v="perempuan"/>
    <s v="Indian"/>
    <s v="SMK Seri Ampang"/>
    <s v="Ya / Yes"/>
    <x v="1"/>
    <x v="0"/>
    <x v="0"/>
    <x v="2"/>
    <x v="1"/>
    <x v="1"/>
    <x v="1"/>
    <x v="0"/>
    <x v="0"/>
    <x v="1"/>
    <x v="0"/>
    <x v="0"/>
    <x v="0"/>
    <x v="1"/>
    <x v="1"/>
    <x v="1"/>
    <x v="0"/>
    <x v="0"/>
    <x v="0"/>
    <x v="0"/>
    <x v="0"/>
    <x v="0"/>
    <x v="2"/>
    <x v="0"/>
    <x v="2"/>
    <x v="3"/>
    <x v="1"/>
    <x v="0"/>
    <x v="0"/>
    <x v="0"/>
    <x v="0"/>
    <x v="0"/>
    <x v="0"/>
    <x v="0"/>
    <x v="2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s v="Tidak / No"/>
    <s v="no"/>
    <s v="Tidak / No"/>
    <m/>
    <x v="3"/>
    <s v="Perempuan / Female"/>
    <x v="0"/>
    <n v="7"/>
    <n v="55"/>
    <m/>
    <x v="1"/>
    <x v="1"/>
  </r>
  <r>
    <d v="2024-10-09T10:26:09"/>
    <s v="joeyee2008@gmail.com"/>
    <s v="080804080230"/>
    <n v="26.79"/>
    <n v="0.92"/>
    <s v="perempuan"/>
    <s v="Chinese"/>
    <s v="SMK SERI AMPANG "/>
    <s v="Ya / Yes"/>
    <x v="0"/>
    <x v="0"/>
    <x v="0"/>
    <x v="1"/>
    <x v="0"/>
    <x v="0"/>
    <x v="0"/>
    <x v="0"/>
    <x v="0"/>
    <x v="2"/>
    <x v="0"/>
    <x v="0"/>
    <x v="0"/>
    <x v="0"/>
    <x v="2"/>
    <x v="0"/>
    <x v="0"/>
    <x v="0"/>
    <x v="1"/>
    <x v="0"/>
    <x v="0"/>
    <x v="1"/>
    <x v="1"/>
    <x v="0"/>
    <x v="0"/>
    <x v="3"/>
    <x v="0"/>
    <x v="1"/>
    <x v="0"/>
    <x v="0"/>
    <x v="2"/>
    <x v="0"/>
    <x v="0"/>
    <x v="0"/>
    <x v="2"/>
    <s v="Oral B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x v="3"/>
    <s v="Perempuan / Female"/>
    <x v="0"/>
    <n v="14"/>
    <n v="57"/>
    <m/>
    <x v="1"/>
    <x v="1"/>
  </r>
  <r>
    <d v="2024-10-09T10:27:16"/>
    <s v="m-9398018@moe-dl.edu.my"/>
    <s v="080525070216"/>
    <n v="100"/>
    <n v="0.25"/>
    <s v="perempuan"/>
    <s v="Chinese, Indian"/>
    <s v="SMK SERI AMPANG"/>
    <s v="Ya / Yes"/>
    <x v="0"/>
    <x v="2"/>
    <x v="0"/>
    <x v="2"/>
    <x v="1"/>
    <x v="0"/>
    <x v="0"/>
    <x v="0"/>
    <x v="0"/>
    <x v="2"/>
    <x v="0"/>
    <x v="0"/>
    <x v="0"/>
    <x v="1"/>
    <x v="0"/>
    <x v="2"/>
    <x v="1"/>
    <x v="1"/>
    <x v="1"/>
    <x v="1"/>
    <x v="1"/>
    <x v="1"/>
    <x v="2"/>
    <x v="1"/>
    <x v="1"/>
    <x v="0"/>
    <x v="1"/>
    <x v="0"/>
    <x v="0"/>
    <x v="1"/>
    <x v="2"/>
    <x v="2"/>
    <x v="0"/>
    <x v="1"/>
    <x v="0"/>
    <s v="Darlie"/>
    <s v="Jarang / Rarely"/>
    <s v="Tidak menggunakan flos gigi / Not using dental floss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Tidak / No"/>
    <s v="Ya / Yes"/>
    <s v="Tidak / No"/>
    <s v="no smoke"/>
    <s v="Tidak / No"/>
    <m/>
    <x v="3"/>
    <s v="Perempuan / Female"/>
    <x v="0"/>
    <n v="10"/>
    <n v="44"/>
    <m/>
    <x v="1"/>
    <x v="1"/>
  </r>
  <r>
    <d v="2024-10-09T10:28:58"/>
    <s v="afifahnafisah38@gmail.com"/>
    <s v="080617140592"/>
    <n v="13.4"/>
    <n v="0.13"/>
    <s v="perempuan"/>
    <s v="Malay"/>
    <s v="SMK SERI AMPANG "/>
    <s v="Ya / Yes"/>
    <x v="0"/>
    <x v="0"/>
    <x v="0"/>
    <x v="1"/>
    <x v="0"/>
    <x v="0"/>
    <x v="1"/>
    <x v="1"/>
    <x v="0"/>
    <x v="0"/>
    <x v="0"/>
    <x v="1"/>
    <x v="0"/>
    <x v="0"/>
    <x v="0"/>
    <x v="0"/>
    <x v="0"/>
    <x v="0"/>
    <x v="1"/>
    <x v="1"/>
    <x v="0"/>
    <x v="0"/>
    <x v="1"/>
    <x v="0"/>
    <x v="1"/>
    <x v="1"/>
    <x v="0"/>
    <x v="1"/>
    <x v="1"/>
    <x v="1"/>
    <x v="1"/>
    <x v="0"/>
    <x v="0"/>
    <x v="0"/>
    <x v="0"/>
    <s v="Amway"/>
    <s v="Jarang / Rarely"/>
    <s v="Kadang-kadang/bila perlu / Sometimes/when in need"/>
    <s v="Kadang-kadang/Bila perlu / Sometimes/When necessary"/>
    <s v="Tidak / No"/>
    <s v="Ya / Yes"/>
    <s v="Kadang-kadang / Bila Perlu / Sometimes/When necessary"/>
    <s v="Kadang-kadang / Bila Perlu / Sometimes/When necessary"/>
    <s v="Kadang-kadang / Bila Perlu / Sometimes/When necessary"/>
    <s v="Ya / Yes"/>
    <s v="Tidak / No"/>
    <m/>
    <s v="Tidak / No"/>
    <m/>
    <x v="3"/>
    <s v="Perempuan / Female"/>
    <x v="0"/>
    <n v="13"/>
    <n v="57"/>
    <m/>
    <x v="1"/>
    <x v="1"/>
  </r>
  <r>
    <d v="2024-10-09T10:30:05"/>
    <s v="nicolechongzhiwei@gmail.com"/>
    <s v="080816080676"/>
    <n v="79.459999999999994"/>
    <n v="0.25"/>
    <s v="perempuan"/>
    <s v="Chinese"/>
    <s v="smk seri ampang"/>
    <s v="Ya / Yes"/>
    <x v="1"/>
    <x v="2"/>
    <x v="0"/>
    <x v="2"/>
    <x v="0"/>
    <x v="0"/>
    <x v="2"/>
    <x v="0"/>
    <x v="0"/>
    <x v="2"/>
    <x v="0"/>
    <x v="2"/>
    <x v="0"/>
    <x v="2"/>
    <x v="0"/>
    <x v="0"/>
    <x v="1"/>
    <x v="3"/>
    <x v="1"/>
    <x v="1"/>
    <x v="2"/>
    <x v="1"/>
    <x v="1"/>
    <x v="1"/>
    <x v="1"/>
    <x v="1"/>
    <x v="1"/>
    <x v="0"/>
    <x v="0"/>
    <x v="1"/>
    <x v="0"/>
    <x v="0"/>
    <x v="0"/>
    <x v="0"/>
    <x v="1"/>
    <s v="sensodive"/>
    <s v="Selalu / Always"/>
    <s v="2 kali / Twice"/>
    <s v="2 kali / Twice"/>
    <s v="Ya / Yes"/>
    <s v="Tidak / No"/>
    <s v="Ya / Yes"/>
    <s v="Tidak / No"/>
    <s v="Ya / Yes"/>
    <s v="Tidak / No"/>
    <s v="Tidak / No"/>
    <s v="no"/>
    <s v="Tidak / No"/>
    <s v="Beberapa hari seminggu / Several days a week"/>
    <x v="3"/>
    <s v="Perempuan / Female"/>
    <x v="0"/>
    <n v="9"/>
    <n v="46"/>
    <m/>
    <x v="1"/>
    <x v="1"/>
  </r>
  <r>
    <d v="2024-10-09T10:32:34"/>
    <s v="khadijahfouzi@gmail.com"/>
    <s v="080811081178"/>
    <n v="50"/>
    <n v="0.25"/>
    <s v="perempuan"/>
    <s v="Malay"/>
    <s v="smk seri ampang"/>
    <s v="Ya / Yes"/>
    <x v="0"/>
    <x v="0"/>
    <x v="0"/>
    <x v="2"/>
    <x v="0"/>
    <x v="0"/>
    <x v="1"/>
    <x v="1"/>
    <x v="0"/>
    <x v="1"/>
    <x v="0"/>
    <x v="0"/>
    <x v="1"/>
    <x v="0"/>
    <x v="0"/>
    <x v="1"/>
    <x v="1"/>
    <x v="1"/>
    <x v="1"/>
    <x v="1"/>
    <x v="1"/>
    <x v="1"/>
    <x v="2"/>
    <x v="1"/>
    <x v="2"/>
    <x v="1"/>
    <x v="1"/>
    <x v="0"/>
    <x v="0"/>
    <x v="1"/>
    <x v="2"/>
    <x v="0"/>
    <x v="0"/>
    <x v="0"/>
    <x v="2"/>
    <s v="lotus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Ya / Yes"/>
    <s v="Tidak / No"/>
    <s v="Tidak / No"/>
    <m/>
    <s v="Tidak / No"/>
    <m/>
    <x v="3"/>
    <s v="Perempuan / Female"/>
    <x v="0"/>
    <n v="10"/>
    <n v="45"/>
    <m/>
    <x v="1"/>
    <x v="1"/>
  </r>
  <r>
    <d v="2024-10-09T10:33:06"/>
    <s v="NurFarisahAina@gmail.com"/>
    <s v="080806080314"/>
    <n v="25"/>
    <n v="0.17"/>
    <s v="perempuan"/>
    <s v="Malay"/>
    <s v="Sekolah Menengah Kebangsaan Seri Ampang"/>
    <s v="Ya / Yes"/>
    <x v="0"/>
    <x v="0"/>
    <x v="0"/>
    <x v="2"/>
    <x v="1"/>
    <x v="0"/>
    <x v="1"/>
    <x v="0"/>
    <x v="0"/>
    <x v="0"/>
    <x v="0"/>
    <x v="0"/>
    <x v="0"/>
    <x v="0"/>
    <x v="1"/>
    <x v="0"/>
    <x v="0"/>
    <x v="0"/>
    <x v="1"/>
    <x v="1"/>
    <x v="0"/>
    <x v="1"/>
    <x v="1"/>
    <x v="1"/>
    <x v="0"/>
    <x v="2"/>
    <x v="1"/>
    <x v="0"/>
    <x v="1"/>
    <x v="0"/>
    <x v="1"/>
    <x v="1"/>
    <x v="0"/>
    <x v="0"/>
    <x v="2"/>
    <s v="Darli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Ya / Yes"/>
    <s v="Ya / Yes"/>
    <s v="Ya / Yes"/>
    <s v="Kadang-kadang / Bila Perlu / Sometimes/When necessary"/>
    <s v="Tidak / No"/>
    <m/>
    <s v="Tidak / No"/>
    <m/>
    <x v="3"/>
    <s v="Perempuan / Female"/>
    <x v="0"/>
    <n v="12"/>
    <n v="54"/>
    <m/>
    <x v="1"/>
    <x v="1"/>
  </r>
  <r>
    <d v="2024-10-09T10:37:01"/>
    <s v="hanisah@gmail.com"/>
    <s v="080525080334"/>
    <n v="70.5"/>
    <n v="0.33"/>
    <s v="perempuan"/>
    <s v="Malay"/>
    <s v="Smk seri ampang,ipoh,perak"/>
    <s v="Ya / Yes"/>
    <x v="1"/>
    <x v="1"/>
    <x v="0"/>
    <x v="2"/>
    <x v="0"/>
    <x v="1"/>
    <x v="2"/>
    <x v="0"/>
    <x v="0"/>
    <x v="0"/>
    <x v="0"/>
    <x v="0"/>
    <x v="1"/>
    <x v="0"/>
    <x v="0"/>
    <x v="2"/>
    <x v="1"/>
    <x v="0"/>
    <x v="1"/>
    <x v="0"/>
    <x v="0"/>
    <x v="1"/>
    <x v="1"/>
    <x v="0"/>
    <x v="2"/>
    <x v="0"/>
    <x v="0"/>
    <x v="1"/>
    <x v="2"/>
    <x v="1"/>
    <x v="1"/>
    <x v="1"/>
    <x v="0"/>
    <x v="0"/>
    <x v="2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3"/>
    <s v="Perempuan / Female"/>
    <x v="0"/>
    <n v="9"/>
    <n v="53"/>
    <m/>
    <x v="1"/>
    <x v="1"/>
  </r>
  <r>
    <d v="2024-10-09T10:38:12"/>
    <s v="ptridmia08@gmail.com"/>
    <s v="080418081040"/>
    <n v="35.700000000000003"/>
    <n v="0.13"/>
    <s v="perempuan"/>
    <s v="Malay"/>
    <s v="smk seri ampang"/>
    <s v="Tidak / No"/>
    <x v="0"/>
    <x v="2"/>
    <x v="0"/>
    <x v="2"/>
    <x v="1"/>
    <x v="0"/>
    <x v="1"/>
    <x v="0"/>
    <x v="0"/>
    <x v="1"/>
    <x v="0"/>
    <x v="2"/>
    <x v="0"/>
    <x v="0"/>
    <x v="0"/>
    <x v="0"/>
    <x v="1"/>
    <x v="0"/>
    <x v="0"/>
    <x v="0"/>
    <x v="0"/>
    <x v="0"/>
    <x v="0"/>
    <x v="0"/>
    <x v="0"/>
    <x v="1"/>
    <x v="0"/>
    <x v="1"/>
    <x v="1"/>
    <x v="0"/>
    <x v="1"/>
    <x v="1"/>
    <x v="0"/>
    <x v="2"/>
    <x v="2"/>
    <s v="colgate"/>
    <s v="Selalu / Always"/>
    <s v="2 kali / Twice"/>
    <s v="Kadang-kadang/Bila perlu / Sometimes/When necessary"/>
    <s v="Kadang-kadang / Bila Perlu / Sometimes/When necessary"/>
    <s v="Tidak / No"/>
    <s v="Ya / Yes"/>
    <s v="Ya / Yes"/>
    <s v="Kadang-kadang / Bila Perlu / Sometimes/When necessary"/>
    <s v="Kadang-kadang / Bila Perlu / Sometimes/When necessary"/>
    <s v="Tidak / No"/>
    <m/>
    <s v="Tidak / No"/>
    <m/>
    <x v="3"/>
    <s v="Perempuan / Female"/>
    <x v="1"/>
    <n v="10"/>
    <n v="62"/>
    <m/>
    <x v="1"/>
    <x v="1"/>
  </r>
  <r>
    <d v="2024-10-09T10:41:35"/>
    <s v="ikuntnanacx@gmail.com"/>
    <s v="081018-10-0198"/>
    <n v="5.6"/>
    <n v="0.08"/>
    <s v="perempuan"/>
    <s v="Chinese"/>
    <s v="SMK SERI AMPANG, Ipoh "/>
    <s v="Ya / Yes"/>
    <x v="2"/>
    <x v="2"/>
    <x v="2"/>
    <x v="1"/>
    <x v="0"/>
    <x v="2"/>
    <x v="1"/>
    <x v="0"/>
    <x v="1"/>
    <x v="0"/>
    <x v="0"/>
    <x v="0"/>
    <x v="0"/>
    <x v="0"/>
    <x v="0"/>
    <x v="0"/>
    <x v="1"/>
    <x v="0"/>
    <x v="2"/>
    <x v="1"/>
    <x v="2"/>
    <x v="3"/>
    <x v="1"/>
    <x v="0"/>
    <x v="1"/>
    <x v="0"/>
    <x v="0"/>
    <x v="1"/>
    <x v="0"/>
    <x v="2"/>
    <x v="0"/>
    <x v="2"/>
    <x v="0"/>
    <x v="1"/>
    <x v="2"/>
    <s v="Colgate 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3"/>
    <s v="Perempuan / Female"/>
    <x v="0"/>
    <n v="10"/>
    <n v="46"/>
    <m/>
    <x v="1"/>
    <x v="1"/>
  </r>
  <r>
    <d v="2024-10-09T10:42:47"/>
    <s v="aqilamdibrhm@gmail.com"/>
    <s v="080816080350"/>
    <n v="58"/>
    <n v="0.33"/>
    <s v="perempuan"/>
    <s v="Malay"/>
    <s v="Smk Seri Ampang"/>
    <s v="Ya / Yes"/>
    <x v="0"/>
    <x v="1"/>
    <x v="0"/>
    <x v="0"/>
    <x v="0"/>
    <x v="0"/>
    <x v="0"/>
    <x v="1"/>
    <x v="0"/>
    <x v="0"/>
    <x v="0"/>
    <x v="1"/>
    <x v="1"/>
    <x v="0"/>
    <x v="0"/>
    <x v="0"/>
    <x v="1"/>
    <x v="1"/>
    <x v="1"/>
    <x v="0"/>
    <x v="1"/>
    <x v="1"/>
    <x v="1"/>
    <x v="0"/>
    <x v="1"/>
    <x v="3"/>
    <x v="1"/>
    <x v="0"/>
    <x v="0"/>
    <x v="1"/>
    <x v="0"/>
    <x v="0"/>
    <x v="1"/>
    <x v="0"/>
    <x v="1"/>
    <s v="COLGATE"/>
    <s v="Jarang / Rarely"/>
    <s v="Kadang-kadang/bila perlu / Sometimes/when in need"/>
    <s v="Kadang-kadang/Bila perlu / Sometimes/When necessary"/>
    <s v="Tidak / No"/>
    <s v="Tidak / No"/>
    <s v="Ya / Yes"/>
    <s v="Kadang-kadang / Bila Perlu / Sometimes/When necessary"/>
    <s v="Kadang-kadang / Bila Perlu / Sometimes/When necessary"/>
    <s v="Tidak / No"/>
    <s v="Tidak / No"/>
    <m/>
    <s v="Tidak / No"/>
    <m/>
    <x v="3"/>
    <s v="Perempuan / Female"/>
    <x v="0"/>
    <n v="11"/>
    <n v="51"/>
    <m/>
    <x v="1"/>
    <x v="1"/>
  </r>
  <r>
    <d v="2024-10-09T10:46:56"/>
    <s v="Nurhaniyyah@gmail.com"/>
    <s v="080920081222"/>
    <n v="100"/>
    <n v="0.15"/>
    <s v="perempuan"/>
    <s v="Malay"/>
    <s v="Smk seri ampang"/>
    <s v="Ya / Yes"/>
    <x v="2"/>
    <x v="1"/>
    <x v="2"/>
    <x v="2"/>
    <x v="1"/>
    <x v="2"/>
    <x v="1"/>
    <x v="1"/>
    <x v="2"/>
    <x v="1"/>
    <x v="0"/>
    <x v="1"/>
    <x v="0"/>
    <x v="0"/>
    <x v="1"/>
    <x v="1"/>
    <x v="1"/>
    <x v="1"/>
    <x v="1"/>
    <x v="2"/>
    <x v="0"/>
    <x v="0"/>
    <x v="1"/>
    <x v="0"/>
    <x v="0"/>
    <x v="1"/>
    <x v="0"/>
    <x v="0"/>
    <x v="0"/>
    <x v="1"/>
    <x v="0"/>
    <x v="2"/>
    <x v="0"/>
    <x v="0"/>
    <x v="2"/>
    <s v="Colgate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Ya / Yes"/>
    <s v="Kadang-kadang / Bila Perlu / Sometimes/When necessary"/>
    <s v="Kadang-kadang / Bila Perlu / Sometimes/When necessary"/>
    <s v="Tidak / No"/>
    <s v="Tidak / No"/>
    <s v="Colgate"/>
    <s v="Tidak / No"/>
    <m/>
    <x v="3"/>
    <s v="Perempuan / Female"/>
    <x v="0"/>
    <n v="3"/>
    <n v="51"/>
    <m/>
    <x v="1"/>
    <x v="1"/>
  </r>
  <r>
    <d v="2024-10-09T10:48:06"/>
    <s v="rayyanazizul08@gmail.com"/>
    <s v="080920080457"/>
    <n v="100"/>
    <n v="0.46"/>
    <s v="Lelaki / Male"/>
    <s v="Malay"/>
    <s v="smk seri ampang"/>
    <s v="Tidak / No"/>
    <x v="2"/>
    <x v="1"/>
    <x v="0"/>
    <x v="0"/>
    <x v="0"/>
    <x v="0"/>
    <x v="0"/>
    <x v="0"/>
    <x v="0"/>
    <x v="2"/>
    <x v="2"/>
    <x v="0"/>
    <x v="0"/>
    <x v="0"/>
    <x v="0"/>
    <x v="0"/>
    <x v="0"/>
    <x v="0"/>
    <x v="1"/>
    <x v="0"/>
    <x v="0"/>
    <x v="0"/>
    <x v="1"/>
    <x v="1"/>
    <x v="1"/>
    <x v="1"/>
    <x v="0"/>
    <x v="2"/>
    <x v="1"/>
    <x v="0"/>
    <x v="2"/>
    <x v="0"/>
    <x v="0"/>
    <x v="0"/>
    <x v="0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Tidak / No"/>
    <s v="Tidak / No"/>
    <s v="Tidak / No"/>
    <m/>
    <s v="Tidak / No"/>
    <m/>
    <x v="3"/>
    <s v="Lelaki / Male"/>
    <x v="1"/>
    <n v="11"/>
    <n v="54"/>
    <m/>
    <x v="1"/>
    <x v="1"/>
  </r>
  <r>
    <d v="2024-10-09T10:48:08"/>
    <s v="nurkhairunnisa@gmail.com"/>
    <s v="080430080892"/>
    <n v="100"/>
    <n v="0.5"/>
    <s v="perempuan"/>
    <s v="Malay"/>
    <s v="SMK SERI AMPANG "/>
    <s v="Ya / Yes"/>
    <x v="0"/>
    <x v="0"/>
    <x v="0"/>
    <x v="2"/>
    <x v="0"/>
    <x v="2"/>
    <x v="1"/>
    <x v="1"/>
    <x v="0"/>
    <x v="0"/>
    <x v="0"/>
    <x v="1"/>
    <x v="0"/>
    <x v="0"/>
    <x v="0"/>
    <x v="0"/>
    <x v="1"/>
    <x v="0"/>
    <x v="0"/>
    <x v="2"/>
    <x v="1"/>
    <x v="0"/>
    <x v="0"/>
    <x v="0"/>
    <x v="0"/>
    <x v="1"/>
    <x v="1"/>
    <x v="1"/>
    <x v="0"/>
    <x v="0"/>
    <x v="0"/>
    <x v="2"/>
    <x v="0"/>
    <x v="0"/>
    <x v="1"/>
    <s v="Colgate "/>
    <s v="Kadang-kadang/bila perlu / Sometimes / When necessary"/>
    <s v="Kadang-kadang/bila perlu / Sometimes/when in need"/>
    <s v="Lebih dari 4 kali / More than 4 times"/>
    <s v="Ya / Yes"/>
    <s v="Ya / Yes"/>
    <s v="Ya / Yes"/>
    <s v="Ya / Yes"/>
    <s v="Ya / Yes"/>
    <s v="Kadang-kadang / Bila Perlu / Sometimes/When necessary"/>
    <s v="Tidak / No"/>
    <m/>
    <s v="Tidak / No"/>
    <m/>
    <x v="3"/>
    <s v="Perempuan / Female"/>
    <x v="0"/>
    <n v="11"/>
    <n v="54"/>
    <m/>
    <x v="1"/>
    <x v="1"/>
  </r>
  <r>
    <d v="2024-10-09T10:50:26"/>
    <s v="uzmaler54@gmail.com"/>
    <s v="080904080406"/>
    <n v="25"/>
    <n v="0.04"/>
    <s v="perempuan"/>
    <s v="Malay"/>
    <s v="SMK Seri Ampang"/>
    <s v="Ya / Yes"/>
    <x v="0"/>
    <x v="1"/>
    <x v="0"/>
    <x v="2"/>
    <x v="0"/>
    <x v="1"/>
    <x v="1"/>
    <x v="0"/>
    <x v="0"/>
    <x v="1"/>
    <x v="0"/>
    <x v="1"/>
    <x v="0"/>
    <x v="0"/>
    <x v="1"/>
    <x v="2"/>
    <x v="1"/>
    <x v="1"/>
    <x v="1"/>
    <x v="0"/>
    <x v="1"/>
    <x v="2"/>
    <x v="2"/>
    <x v="0"/>
    <x v="1"/>
    <x v="3"/>
    <x v="0"/>
    <x v="0"/>
    <x v="0"/>
    <x v="1"/>
    <x v="0"/>
    <x v="0"/>
    <x v="0"/>
    <x v="0"/>
    <x v="0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3"/>
    <s v="Perempuan / Female"/>
    <x v="0"/>
    <n v="8"/>
    <n v="50"/>
    <m/>
    <x v="1"/>
    <x v="1"/>
  </r>
  <r>
    <d v="2024-10-09T10:54:56"/>
    <s v="qistinalee0818@gmail.com"/>
    <s v="080818080768"/>
    <n v="94.64"/>
    <n v="0.8"/>
    <s v="perempuan"/>
    <s v="Malay"/>
    <s v="SMK SERI AMPANG"/>
    <s v="Tidak / No"/>
    <x v="1"/>
    <x v="0"/>
    <x v="0"/>
    <x v="2"/>
    <x v="1"/>
    <x v="2"/>
    <x v="1"/>
    <x v="1"/>
    <x v="0"/>
    <x v="1"/>
    <x v="2"/>
    <x v="1"/>
    <x v="0"/>
    <x v="0"/>
    <x v="1"/>
    <x v="0"/>
    <x v="0"/>
    <x v="1"/>
    <x v="1"/>
    <x v="0"/>
    <x v="0"/>
    <x v="0"/>
    <x v="1"/>
    <x v="0"/>
    <x v="0"/>
    <x v="1"/>
    <x v="0"/>
    <x v="1"/>
    <x v="1"/>
    <x v="1"/>
    <x v="2"/>
    <x v="2"/>
    <x v="1"/>
    <x v="2"/>
    <x v="2"/>
    <s v="Cole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Kadang-kadang / Bila Perlu / Sometimes/When necessary"/>
    <s v="Tidak / No"/>
    <s v="Tidak / No"/>
    <s v="Kadang-kadang / Bila Perlu / Sometimes/When necessary"/>
    <s v="Tidak / No"/>
    <m/>
    <s v="Tidak / No"/>
    <m/>
    <x v="3"/>
    <s v="Perempuan / Female"/>
    <x v="1"/>
    <n v="6"/>
    <n v="55"/>
    <m/>
    <x v="1"/>
    <x v="1"/>
  </r>
  <r>
    <d v="2024-10-09T10:55:04"/>
    <s v="m-10657086@moe-dl.edu.my"/>
    <s v="090418010161"/>
    <n v="100"/>
    <n v="1.79"/>
    <s v="Lelaki / Male"/>
    <s v="Chinese"/>
    <s v="Sekolah Menengah Kebangsaan Seri Ampang "/>
    <s v="Ya / Yes"/>
    <x v="0"/>
    <x v="0"/>
    <x v="0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3"/>
    <x v="1"/>
    <x v="0"/>
    <x v="2"/>
    <x v="0"/>
    <x v="1"/>
    <x v="1"/>
    <x v="2"/>
    <x v="1"/>
    <x v="0"/>
    <s v="Tak tahu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x v="3"/>
    <s v="Lelaki / Male"/>
    <x v="0"/>
    <n v="15"/>
    <n v="58"/>
    <m/>
    <x v="1"/>
    <x v="1"/>
  </r>
  <r>
    <d v="2024-10-09T10:55:49"/>
    <s v="m-10656860@moe-dl.edu.my"/>
    <s v="090426080469"/>
    <n v="100"/>
    <n v="0.79"/>
    <s v="Lelaki / Male"/>
    <s v="Chinese"/>
    <s v="Sekolah Menengah Kebangsaan Seri Ampang"/>
    <s v="Ya / Yes"/>
    <x v="0"/>
    <x v="0"/>
    <x v="0"/>
    <x v="1"/>
    <x v="0"/>
    <x v="0"/>
    <x v="1"/>
    <x v="1"/>
    <x v="0"/>
    <x v="0"/>
    <x v="0"/>
    <x v="0"/>
    <x v="2"/>
    <x v="0"/>
    <x v="0"/>
    <x v="0"/>
    <x v="0"/>
    <x v="0"/>
    <x v="0"/>
    <x v="0"/>
    <x v="0"/>
    <x v="0"/>
    <x v="1"/>
    <x v="0"/>
    <x v="0"/>
    <x v="3"/>
    <x v="0"/>
    <x v="1"/>
    <x v="1"/>
    <x v="0"/>
    <x v="0"/>
    <x v="1"/>
    <x v="0"/>
    <x v="0"/>
    <x v="0"/>
    <s v="colgate"/>
    <s v="Kadang-kadang/bila perlu / Sometimes / When necessary"/>
    <s v="Kadang-kadang/bila perlu / Sometimes/when in need"/>
    <s v="1 kali / Once"/>
    <s v="Ya / Yes"/>
    <s v="Kadang-kadang / Bila Perlu / Sometimes/When necessary"/>
    <s v="Ya / Yes"/>
    <s v="Ya / Yes"/>
    <s v="Ya / Yes"/>
    <s v="Kadang-kadang / Bila Perlu / Sometimes/When necessary"/>
    <s v="Tidak / No"/>
    <m/>
    <s v="Tidak / No"/>
    <m/>
    <x v="3"/>
    <s v="Lelaki / Male"/>
    <x v="0"/>
    <n v="13"/>
    <n v="62"/>
    <m/>
    <x v="1"/>
    <x v="1"/>
  </r>
  <r>
    <d v="2024-10-09T11:01:59"/>
    <s v="m-10657471@moe-dl.my"/>
    <s v="090313080403"/>
    <n v="78.569999999999993"/>
    <n v="0.28999999999999998"/>
    <s v="Lelaki / Male"/>
    <s v="Chinese"/>
    <s v="SMK SERI AMPANG"/>
    <s v="Ya / Yes"/>
    <x v="1"/>
    <x v="2"/>
    <x v="0"/>
    <x v="1"/>
    <x v="1"/>
    <x v="0"/>
    <x v="2"/>
    <x v="0"/>
    <x v="0"/>
    <x v="0"/>
    <x v="0"/>
    <x v="0"/>
    <x v="1"/>
    <x v="0"/>
    <x v="0"/>
    <x v="0"/>
    <x v="1"/>
    <x v="1"/>
    <x v="0"/>
    <x v="1"/>
    <x v="2"/>
    <x v="1"/>
    <x v="2"/>
    <x v="0"/>
    <x v="0"/>
    <x v="3"/>
    <x v="1"/>
    <x v="0"/>
    <x v="0"/>
    <x v="3"/>
    <x v="0"/>
    <x v="0"/>
    <x v="0"/>
    <x v="0"/>
    <x v="1"/>
    <s v="colgate"/>
    <s v="Selalu / Always"/>
    <s v="Kadang-kadang/bila perlu / Sometimes/when in need"/>
    <s v="1 kali / Once"/>
    <s v="Ya / Yes"/>
    <s v="Tidak / No"/>
    <s v="Tidak / No"/>
    <s v="Kadang-kadang / Bila Perlu / Sometimes/When necessary"/>
    <s v="Tidak / No"/>
    <s v="Tidak / No"/>
    <s v="Tidak / No"/>
    <m/>
    <s v="Tidak / No"/>
    <m/>
    <x v="3"/>
    <s v="Lelaki / Male"/>
    <x v="0"/>
    <n v="11"/>
    <n v="49"/>
    <m/>
    <x v="1"/>
    <x v="1"/>
  </r>
  <r>
    <d v="2024-10-09T11:02:01"/>
    <s v="oppoa570406@gmail.com"/>
    <s v="081125-14-0849"/>
    <n v="100"/>
    <n v="0.92"/>
    <s v="Lelaki / Male"/>
    <s v="Chinese"/>
    <s v="SMK SERI AMPANG "/>
    <s v="Ya / Yes"/>
    <x v="0"/>
    <x v="0"/>
    <x v="0"/>
    <x v="1"/>
    <x v="0"/>
    <x v="1"/>
    <x v="1"/>
    <x v="0"/>
    <x v="0"/>
    <x v="0"/>
    <x v="0"/>
    <x v="0"/>
    <x v="0"/>
    <x v="0"/>
    <x v="0"/>
    <x v="1"/>
    <x v="1"/>
    <x v="1"/>
    <x v="2"/>
    <x v="0"/>
    <x v="0"/>
    <x v="1"/>
    <x v="2"/>
    <x v="1"/>
    <x v="1"/>
    <x v="1"/>
    <x v="1"/>
    <x v="0"/>
    <x v="2"/>
    <x v="0"/>
    <x v="0"/>
    <x v="0"/>
    <x v="3"/>
    <x v="1"/>
    <x v="0"/>
    <s v="Colgate "/>
    <s v="Kadang-kadang/bila perlu / Sometimes / When necessary"/>
    <s v="2 kali /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3"/>
    <s v="Lelaki / Male"/>
    <x v="0"/>
    <n v="13"/>
    <n v="48"/>
    <m/>
    <x v="1"/>
    <x v="1"/>
  </r>
  <r>
    <d v="2024-10-09T11:02:34"/>
    <s v="zhonghaochai6@gmail.com"/>
    <s v="090624140047"/>
    <n v="100"/>
    <n v="1.04"/>
    <s v="Lelaki / Male"/>
    <s v="Chinese"/>
    <s v="SMK Seri Ampang"/>
    <s v="Ya / Yes"/>
    <x v="0"/>
    <x v="0"/>
    <x v="0"/>
    <x v="0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3"/>
    <x v="0"/>
    <x v="1"/>
    <x v="1"/>
    <x v="0"/>
    <x v="1"/>
    <x v="1"/>
    <x v="0"/>
    <x v="0"/>
    <x v="0"/>
    <s v="Colgate"/>
    <s v="Selalu / Always"/>
    <s v="2 kali / Twice"/>
    <s v="Kadang-kadang/Bila perlu / Sometimes/When necessary"/>
    <s v="Tidak / No"/>
    <s v="Tidak / No"/>
    <s v="Tidak / No"/>
    <s v="Kadang-kadang / Bila Perlu / Sometimes/When necessary"/>
    <s v="Tidak / No"/>
    <s v="Tidak / No"/>
    <s v="Tidak / No"/>
    <m/>
    <s v="Tidak / No"/>
    <m/>
    <x v="3"/>
    <s v="Lelaki / Male"/>
    <x v="0"/>
    <n v="12"/>
    <n v="64"/>
    <m/>
    <x v="1"/>
    <x v="1"/>
  </r>
  <r>
    <d v="2024-10-09T11:05:25"/>
    <s v="pravint757@gmail.com"/>
    <s v="080514080507"/>
    <n v="100"/>
    <n v="0.91"/>
    <s v="Lelaki / Male"/>
    <s v="Indian"/>
    <s v="smk seri ampang"/>
    <s v="Ya / Yes"/>
    <x v="2"/>
    <x v="2"/>
    <x v="0"/>
    <x v="2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3"/>
    <x v="0"/>
    <x v="1"/>
    <x v="1"/>
    <x v="1"/>
    <x v="0"/>
    <x v="0"/>
    <x v="3"/>
    <x v="1"/>
    <x v="2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x v="3"/>
    <s v="Lelaki / Male"/>
    <x v="0"/>
    <n v="11"/>
    <n v="61"/>
    <m/>
    <x v="1"/>
    <x v="1"/>
  </r>
  <r>
    <d v="2024-10-09T11:09:07"/>
    <s v="nasuhanur609@gmail.com"/>
    <s v="080813080910"/>
    <n v="0"/>
    <n v="0"/>
    <s v="perempuan"/>
    <s v="Malay"/>
    <s v="smk seri ampang"/>
    <s v="Ya / Yes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1"/>
    <x v="0"/>
    <x v="0"/>
    <x v="0"/>
    <x v="1"/>
    <x v="1"/>
    <x v="1"/>
    <x v="1"/>
    <x v="0"/>
    <x v="1"/>
    <x v="1"/>
    <x v="0"/>
    <x v="0"/>
    <x v="0"/>
    <x v="0"/>
    <x v="0"/>
    <x v="2"/>
    <s v="colgate"/>
    <s v="Selalu / Always"/>
    <s v="Tidak menggunakan flos gigi / Not using dental floss"/>
    <s v="Kadang-kadang/Bila perlu / Sometimes/When necessary"/>
    <s v="Tidak / No"/>
    <s v="Kadang-kadang / Bila Perlu / Sometimes/When necessary"/>
    <s v="Ya / Yes"/>
    <s v="Ya / Yes"/>
    <s v="Ya / Yes"/>
    <s v="Ya / Yes"/>
    <s v="Tidak / No"/>
    <m/>
    <s v="Tidak / No"/>
    <m/>
    <x v="3"/>
    <s v="Perempuan / Female"/>
    <x v="0"/>
    <n v="13"/>
    <n v="57"/>
    <m/>
    <x v="1"/>
    <x v="1"/>
  </r>
  <r>
    <d v="2024-10-09T11:10:37"/>
    <s v="puterinurafzabatrisyia@gmail.com"/>
    <s v="081204080530"/>
    <n v="100"/>
    <n v="0.25"/>
    <s v="perempuan"/>
    <s v="Malay"/>
    <s v="SMK SERI Ampang"/>
    <s v="Tidak / No"/>
    <x v="0"/>
    <x v="2"/>
    <x v="0"/>
    <x v="0"/>
    <x v="0"/>
    <x v="2"/>
    <x v="0"/>
    <x v="0"/>
    <x v="0"/>
    <x v="0"/>
    <x v="2"/>
    <x v="0"/>
    <x v="0"/>
    <x v="0"/>
    <x v="0"/>
    <x v="2"/>
    <x v="0"/>
    <x v="1"/>
    <x v="1"/>
    <x v="0"/>
    <x v="1"/>
    <x v="1"/>
    <x v="1"/>
    <x v="1"/>
    <x v="0"/>
    <x v="3"/>
    <x v="0"/>
    <x v="0"/>
    <x v="1"/>
    <x v="0"/>
    <x v="0"/>
    <x v="0"/>
    <x v="0"/>
    <x v="0"/>
    <x v="1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3"/>
    <s v="Perempuan / Female"/>
    <x v="1"/>
    <n v="11"/>
    <n v="55"/>
    <m/>
    <x v="1"/>
    <x v="1"/>
  </r>
  <r>
    <d v="2024-10-09T11:12:34"/>
    <s v="jordankhor40@gmail.com"/>
    <s v="080315080723"/>
    <n v="100"/>
    <n v="1.75"/>
    <s v="Lelaki / Male"/>
    <s v="Chinese"/>
    <s v="SMK Seri Ampang"/>
    <s v="Tidak / No"/>
    <x v="2"/>
    <x v="2"/>
    <x v="2"/>
    <x v="2"/>
    <x v="1"/>
    <x v="1"/>
    <x v="1"/>
    <x v="1"/>
    <x v="0"/>
    <x v="1"/>
    <x v="1"/>
    <x v="1"/>
    <x v="1"/>
    <x v="1"/>
    <x v="1"/>
    <x v="1"/>
    <x v="1"/>
    <x v="1"/>
    <x v="2"/>
    <x v="1"/>
    <x v="1"/>
    <x v="1"/>
    <x v="1"/>
    <x v="0"/>
    <x v="1"/>
    <x v="3"/>
    <x v="1"/>
    <x v="0"/>
    <x v="1"/>
    <x v="1"/>
    <x v="0"/>
    <x v="0"/>
    <x v="0"/>
    <x v="0"/>
    <x v="0"/>
    <s v="Colgate"/>
    <s v="Jarang / Rarely"/>
    <s v="Kadang-kadang/bila perlu / Sometimes/when in need"/>
    <s v="1 kali / Once"/>
    <s v="Kadang-kadang / Bila Perlu / Sometimes/When necessary"/>
    <s v="Tidak / No"/>
    <s v="Kadang-kadang / Bila Perlu / Sometimes/When necessary"/>
    <s v="Tidak / No"/>
    <s v="Ya / Yes"/>
    <s v="Kadang-kadang / Bila Perlu / Sometimes/When necessary"/>
    <s v="Tidak / No"/>
    <m/>
    <s v="Tidak / No"/>
    <m/>
    <x v="3"/>
    <s v="Lelaki / Male"/>
    <x v="1"/>
    <n v="1"/>
    <n v="50"/>
    <m/>
    <x v="1"/>
    <x v="1"/>
  </r>
  <r>
    <d v="2024-10-09T11:15:31"/>
    <s v="blackborder1234@gmail.com"/>
    <s v="080124080413"/>
    <n v="100"/>
    <n v="1.1299999999999999"/>
    <s v="Lelaki / Male"/>
    <s v="Chinese"/>
    <s v="SMK Seri Ampang"/>
    <s v="Ya / Yes"/>
    <x v="0"/>
    <x v="0"/>
    <x v="0"/>
    <x v="1"/>
    <x v="0"/>
    <x v="0"/>
    <x v="1"/>
    <x v="0"/>
    <x v="0"/>
    <x v="0"/>
    <x v="0"/>
    <x v="1"/>
    <x v="0"/>
    <x v="0"/>
    <x v="0"/>
    <x v="0"/>
    <x v="0"/>
    <x v="1"/>
    <x v="0"/>
    <x v="0"/>
    <x v="1"/>
    <x v="0"/>
    <x v="1"/>
    <x v="0"/>
    <x v="1"/>
    <x v="3"/>
    <x v="0"/>
    <x v="0"/>
    <x v="0"/>
    <x v="0"/>
    <x v="0"/>
    <x v="0"/>
    <x v="0"/>
    <x v="0"/>
    <x v="1"/>
    <s v="colgate"/>
    <s v="Jarang / Rarely"/>
    <s v="Tidak menggunakan flos gigi / Not using dental floss"/>
    <s v="1 kali / Once"/>
    <s v="Tidak / No"/>
    <s v="Kadang-kadang / Bila Perlu / Sometimes/When necessary"/>
    <s v="Tidak / No"/>
    <s v="Kadang-kadang / Bila Perlu / Sometimes/When necessary"/>
    <s v="Ya / Yes"/>
    <s v="Ya / Yes"/>
    <s v="Tidak / No"/>
    <m/>
    <s v="Tidak / No"/>
    <m/>
    <x v="3"/>
    <s v="Lelaki / Male"/>
    <x v="0"/>
    <n v="14"/>
    <n v="56"/>
    <m/>
    <x v="1"/>
    <x v="1"/>
  </r>
  <r>
    <d v="2024-10-09T11:16:20"/>
    <s v="sitiaisyah@gmail.com"/>
    <s v="080306080940"/>
    <n v="13.4"/>
    <n v="0.21"/>
    <s v="perempuan"/>
    <s v="Malay"/>
    <s v="SMK SERI AMPANG "/>
    <s v="Ya / Yes"/>
    <x v="0"/>
    <x v="1"/>
    <x v="0"/>
    <x v="2"/>
    <x v="0"/>
    <x v="0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1"/>
    <x v="1"/>
    <x v="0"/>
    <x v="0"/>
    <x v="0"/>
    <x v="0"/>
    <x v="0"/>
    <x v="2"/>
    <s v="Safi"/>
    <s v="Jarang / Rarel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3"/>
    <s v="Perempuan / Female"/>
    <x v="0"/>
    <n v="11"/>
    <n v="59"/>
    <m/>
    <x v="1"/>
    <x v="1"/>
  </r>
  <r>
    <d v="2024-10-09T11:16:26"/>
    <s v="thxxian@gmail.com"/>
    <s v="080704080567"/>
    <n v="100"/>
    <n v="1.08"/>
    <s v="Lelaki / Male"/>
    <s v="Chinese"/>
    <s v="SMK SERI AMPANG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1"/>
    <x v="1"/>
    <x v="1"/>
    <x v="1"/>
    <x v="1"/>
    <x v="1"/>
    <x v="1"/>
    <x v="0"/>
    <x v="1"/>
    <x v="2"/>
    <x v="3"/>
    <x v="1"/>
    <x v="2"/>
    <x v="0"/>
    <x v="2"/>
    <x v="2"/>
    <s v="colgate"/>
    <s v="Kadang-kadang/bila perlu / Sometimes / When necessary"/>
    <s v="Kadang-kadang/bila perlu / Sometimes/when in need"/>
    <s v="Kadang-kadang/Bila perlu / Sometimes/When necessary"/>
    <s v="Tidak / No"/>
    <s v="Tidak / No"/>
    <s v="Tidak / No"/>
    <s v="Tidak / No"/>
    <s v="Tidak / No"/>
    <s v="Tidak / No"/>
    <s v="Tidak / No"/>
    <m/>
    <s v="Tidak / No"/>
    <m/>
    <x v="3"/>
    <s v="Lelaki / Male"/>
    <x v="0"/>
    <n v="15"/>
    <n v="49"/>
    <m/>
    <x v="1"/>
    <x v="1"/>
  </r>
  <r>
    <d v="2024-10-09T11:18:43"/>
    <s v="adikmia0405@gmail.com"/>
    <s v="080504080888"/>
    <n v="25"/>
    <n v="0.17"/>
    <s v="perempuan"/>
    <s v="Malay"/>
    <s v="Smk Seri Ampang "/>
    <s v="Tidak / No"/>
    <x v="1"/>
    <x v="2"/>
    <x v="0"/>
    <x v="2"/>
    <x v="2"/>
    <x v="0"/>
    <x v="1"/>
    <x v="0"/>
    <x v="0"/>
    <x v="1"/>
    <x v="0"/>
    <x v="0"/>
    <x v="0"/>
    <x v="2"/>
    <x v="0"/>
    <x v="0"/>
    <x v="0"/>
    <x v="0"/>
    <x v="0"/>
    <x v="0"/>
    <x v="1"/>
    <x v="0"/>
    <x v="1"/>
    <x v="1"/>
    <x v="0"/>
    <x v="1"/>
    <x v="0"/>
    <x v="1"/>
    <x v="0"/>
    <x v="1"/>
    <x v="0"/>
    <x v="0"/>
    <x v="1"/>
    <x v="2"/>
    <x v="2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Ya / Yes"/>
    <s v="Tidak / No"/>
    <s v="Kadang-kadang / Bila Perlu / Sometimes/When necessary"/>
    <s v="Tidak / No"/>
    <s v="Tidak / No"/>
    <m/>
    <s v="Tidak / No"/>
    <m/>
    <x v="3"/>
    <s v="Perempuan / Female"/>
    <x v="1"/>
    <n v="9"/>
    <n v="56"/>
    <m/>
    <x v="1"/>
    <x v="1"/>
  </r>
  <r>
    <d v="2024-10-09T11:21:19"/>
    <s v="nurbadrishahalya@gmail.com"/>
    <s v="080819080778"/>
    <n v="100"/>
    <n v="0.17"/>
    <s v="perempuan"/>
    <s v="Malay"/>
    <s v="SMK SERI AMPANG "/>
    <s v="Ya / Yes"/>
    <x v="0"/>
    <x v="0"/>
    <x v="0"/>
    <x v="2"/>
    <x v="0"/>
    <x v="0"/>
    <x v="0"/>
    <x v="0"/>
    <x v="0"/>
    <x v="0"/>
    <x v="0"/>
    <x v="0"/>
    <x v="0"/>
    <x v="0"/>
    <x v="0"/>
    <x v="0"/>
    <x v="1"/>
    <x v="1"/>
    <x v="0"/>
    <x v="1"/>
    <x v="1"/>
    <x v="0"/>
    <x v="1"/>
    <x v="0"/>
    <x v="1"/>
    <x v="1"/>
    <x v="1"/>
    <x v="0"/>
    <x v="0"/>
    <x v="1"/>
    <x v="0"/>
    <x v="0"/>
    <x v="0"/>
    <x v="4"/>
    <x v="1"/>
    <s v="Colgate "/>
    <s v="Kadang-kadang/bila perlu / Sometimes / When necessary"/>
    <s v="Kadang-kadang/bila perlu / Sometimes/when in need"/>
    <s v="2 kali / Twice"/>
    <s v="Kadang-kadang / Bila Perlu / Sometimes/When necessary"/>
    <s v="Kadang-kadang / Bila Perlu / Sometimes/When necessary"/>
    <s v="Kadang-kadang / Bila Perlu / Sometimes/When necessary"/>
    <s v="Tidak / No"/>
    <s v="Ya / Yes"/>
    <s v="Tidak / No"/>
    <s v="Tidak / No"/>
    <m/>
    <s v="Tidak / No"/>
    <m/>
    <x v="3"/>
    <s v="Perempuan / Female"/>
    <x v="0"/>
    <n v="15"/>
    <n v="51"/>
    <m/>
    <x v="1"/>
    <x v="1"/>
  </r>
  <r>
    <d v="2024-10-09T11:23:00"/>
    <s v="snigdha2223@gmail.com"/>
    <s v="080723081020"/>
    <n v="100"/>
    <n v="0.25"/>
    <s v="perempuan"/>
    <s v="Indian"/>
    <s v="SMK SERI AMPANG"/>
    <s v="Tidak / No"/>
    <x v="0"/>
    <x v="0"/>
    <x v="0"/>
    <x v="2"/>
    <x v="0"/>
    <x v="0"/>
    <x v="1"/>
    <x v="0"/>
    <x v="0"/>
    <x v="0"/>
    <x v="0"/>
    <x v="0"/>
    <x v="0"/>
    <x v="0"/>
    <x v="0"/>
    <x v="1"/>
    <x v="2"/>
    <x v="2"/>
    <x v="3"/>
    <x v="3"/>
    <x v="3"/>
    <x v="3"/>
    <x v="3"/>
    <x v="2"/>
    <x v="3"/>
    <x v="3"/>
    <x v="3"/>
    <x v="3"/>
    <x v="3"/>
    <x v="2"/>
    <x v="3"/>
    <x v="3"/>
    <x v="1"/>
    <x v="2"/>
    <x v="2"/>
    <s v="sensodyne"/>
    <s v="Selalu / Always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Ya / Yes"/>
    <s v="Kadang-kadang / Bila Perlu / Sometimes/When necessary"/>
    <s v="Tidak / No"/>
    <s v="Tidak / No"/>
    <m/>
    <s v="Tidak / No"/>
    <m/>
    <x v="3"/>
    <s v="Perempuan / Female"/>
    <x v="1"/>
    <n v="13"/>
    <n v="35"/>
    <m/>
    <x v="1"/>
    <x v="1"/>
  </r>
  <r>
    <d v="2024-10-09T11:25:21"/>
    <s v="abotohataro79@gmail.com"/>
    <s v="081005080909"/>
    <n v="100"/>
    <n v="0.28999999999999998"/>
    <s v="Lelaki / Male"/>
    <s v="Malay"/>
    <s v="SMK Seri Ampang"/>
    <s v="Ya / Yes"/>
    <x v="0"/>
    <x v="0"/>
    <x v="0"/>
    <x v="2"/>
    <x v="1"/>
    <x v="1"/>
    <x v="1"/>
    <x v="2"/>
    <x v="2"/>
    <x v="0"/>
    <x v="2"/>
    <x v="1"/>
    <x v="0"/>
    <x v="0"/>
    <x v="0"/>
    <x v="0"/>
    <x v="1"/>
    <x v="1"/>
    <x v="0"/>
    <x v="0"/>
    <x v="2"/>
    <x v="1"/>
    <x v="1"/>
    <x v="0"/>
    <x v="1"/>
    <x v="1"/>
    <x v="1"/>
    <x v="1"/>
    <x v="2"/>
    <x v="1"/>
    <x v="0"/>
    <x v="0"/>
    <x v="1"/>
    <x v="0"/>
    <x v="2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n v="1"/>
    <s v="Ya / Yes"/>
    <s v="Setiap hari / Everyday"/>
    <x v="3"/>
    <s v="Lelaki / Male"/>
    <x v="0"/>
    <n v="8"/>
    <n v="50"/>
    <m/>
    <x v="1"/>
    <x v="1"/>
  </r>
  <r>
    <d v="2024-10-09T11:26:25"/>
    <s v="m-9392034@moe-dl.edu.my"/>
    <s v="080917081141"/>
    <n v="100"/>
    <n v="0.38"/>
    <s v="Lelaki / Male"/>
    <s v="Chinese"/>
    <s v="SMK Seri Ampang"/>
    <s v="Ya / Yes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2"/>
    <x v="0"/>
    <x v="1"/>
    <x v="0"/>
    <x v="0"/>
    <x v="0"/>
    <x v="0"/>
    <x v="0"/>
    <x v="3"/>
    <x v="1"/>
    <x v="2"/>
    <s v="Colgate"/>
    <s v="Selalu / Always"/>
    <s v="Tidak menggunakan flos gigi / Not using dental floss"/>
    <s v="Kadang-kadang/Bila perlu / Sometimes/When necessary"/>
    <s v="Ya / Yes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3"/>
    <s v="Lelaki / Male"/>
    <x v="0"/>
    <n v="16"/>
    <n v="53"/>
    <m/>
    <x v="1"/>
    <x v="1"/>
  </r>
  <r>
    <d v="2024-10-09T11:28:23"/>
    <s v="hadifizz0301@gmail.com"/>
    <s v="080103 08 0123"/>
    <n v="100"/>
    <n v="0.33"/>
    <s v="Lelaki / Male"/>
    <s v="Malay"/>
    <s v="Sekolah Menengah Kebangsaan Seri Ampang "/>
    <s v="Ya / Yes"/>
    <x v="0"/>
    <x v="1"/>
    <x v="0"/>
    <x v="2"/>
    <x v="0"/>
    <x v="0"/>
    <x v="1"/>
    <x v="0"/>
    <x v="0"/>
    <x v="0"/>
    <x v="0"/>
    <x v="0"/>
    <x v="0"/>
    <x v="0"/>
    <x v="0"/>
    <x v="0"/>
    <x v="1"/>
    <x v="1"/>
    <x v="1"/>
    <x v="1"/>
    <x v="1"/>
    <x v="1"/>
    <x v="1"/>
    <x v="1"/>
    <x v="2"/>
    <x v="0"/>
    <x v="1"/>
    <x v="0"/>
    <x v="0"/>
    <x v="1"/>
    <x v="0"/>
    <x v="0"/>
    <x v="1"/>
    <x v="2"/>
    <x v="2"/>
    <s v="Safi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s v="Tidak / No"/>
    <s v="."/>
    <s v="Tidak / No"/>
    <m/>
    <x v="3"/>
    <s v="Lelaki / Male"/>
    <x v="0"/>
    <n v="13"/>
    <n v="46"/>
    <m/>
    <x v="1"/>
    <x v="1"/>
  </r>
  <r>
    <d v="2024-10-09T11:30:17"/>
    <s v="puteriwanainurmaisarah@gmail.com"/>
    <s v="080822081034"/>
    <n v="100"/>
    <n v="0.33"/>
    <s v="perempuan"/>
    <s v="Malay"/>
    <s v="SEKOLAH MENENGAH KEBANGSAAN SERI AMPANG "/>
    <s v="Tidak / No"/>
    <x v="0"/>
    <x v="0"/>
    <x v="0"/>
    <x v="1"/>
    <x v="0"/>
    <x v="0"/>
    <x v="0"/>
    <x v="0"/>
    <x v="0"/>
    <x v="0"/>
    <x v="1"/>
    <x v="1"/>
    <x v="0"/>
    <x v="0"/>
    <x v="1"/>
    <x v="0"/>
    <x v="0"/>
    <x v="0"/>
    <x v="0"/>
    <x v="2"/>
    <x v="0"/>
    <x v="1"/>
    <x v="1"/>
    <x v="0"/>
    <x v="2"/>
    <x v="1"/>
    <x v="0"/>
    <x v="1"/>
    <x v="0"/>
    <x v="0"/>
    <x v="1"/>
    <x v="1"/>
    <x v="1"/>
    <x v="4"/>
    <x v="0"/>
    <s v="Darlie"/>
    <s v="Selalu / Always"/>
    <s v="Kadang-kadang/bila perlu / Sometimes/when in need"/>
    <s v="Kadang-kadang/Bila perlu / Sometimes/When necessary"/>
    <s v="Kadang-kadang / Bila Perlu / Sometimes/When necessary"/>
    <s v="Tidak / No"/>
    <s v="Ya / Yes"/>
    <s v="Tidak / No"/>
    <s v="Ya / Yes"/>
    <s v="Tidak / No"/>
    <s v="Tidak / No"/>
    <m/>
    <s v="Tidak / No"/>
    <m/>
    <x v="3"/>
    <s v="Perempuan / Female"/>
    <x v="1"/>
    <n v="13"/>
    <n v="56"/>
    <m/>
    <x v="1"/>
    <x v="1"/>
  </r>
  <r>
    <d v="2024-10-09T11:30:29"/>
    <s v="ztea68649@gmail.com"/>
    <s v="081108080733"/>
    <n v="100"/>
    <n v="0.92"/>
    <s v="Lelaki / Male"/>
    <s v="Malay"/>
    <s v="SMK SERI AMPANG"/>
    <s v="Ya / Yes"/>
    <x v="2"/>
    <x v="2"/>
    <x v="0"/>
    <x v="2"/>
    <x v="0"/>
    <x v="0"/>
    <x v="1"/>
    <x v="1"/>
    <x v="0"/>
    <x v="0"/>
    <x v="0"/>
    <x v="0"/>
    <x v="0"/>
    <x v="0"/>
    <x v="1"/>
    <x v="0"/>
    <x v="1"/>
    <x v="1"/>
    <x v="1"/>
    <x v="0"/>
    <x v="1"/>
    <x v="2"/>
    <x v="2"/>
    <x v="1"/>
    <x v="2"/>
    <x v="1"/>
    <x v="1"/>
    <x v="0"/>
    <x v="0"/>
    <x v="1"/>
    <x v="0"/>
    <x v="0"/>
    <x v="1"/>
    <x v="2"/>
    <x v="2"/>
    <s v="SENSODYN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s v="Tidak / No"/>
    <m/>
    <s v="Tidak / No"/>
    <m/>
    <x v="3"/>
    <s v="Lelaki / Male"/>
    <x v="0"/>
    <n v="10"/>
    <n v="46"/>
    <m/>
    <x v="1"/>
    <x v="1"/>
  </r>
  <r>
    <d v="2024-10-09T11:34:53"/>
    <s v="sakinahsyuadah52@gmail.com"/>
    <s v="080706020058"/>
    <n v="100"/>
    <n v="0.17"/>
    <s v="perempuan"/>
    <s v="Malay"/>
    <s v="SMK Seri Ampang"/>
    <s v="Tidak / No"/>
    <x v="0"/>
    <x v="1"/>
    <x v="0"/>
    <x v="2"/>
    <x v="0"/>
    <x v="0"/>
    <x v="1"/>
    <x v="1"/>
    <x v="0"/>
    <x v="0"/>
    <x v="1"/>
    <x v="2"/>
    <x v="0"/>
    <x v="0"/>
    <x v="1"/>
    <x v="0"/>
    <x v="0"/>
    <x v="1"/>
    <x v="1"/>
    <x v="1"/>
    <x v="1"/>
    <x v="1"/>
    <x v="1"/>
    <x v="0"/>
    <x v="0"/>
    <x v="1"/>
    <x v="0"/>
    <x v="0"/>
    <x v="0"/>
    <x v="1"/>
    <x v="0"/>
    <x v="0"/>
    <x v="1"/>
    <x v="2"/>
    <x v="2"/>
    <s v="colgate"/>
    <s v="Selalu / Always"/>
    <s v="2 kali /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Tidak / No"/>
    <s v="Tidak / No"/>
    <m/>
    <s v="Tidak / No"/>
    <m/>
    <x v="3"/>
    <s v="Perempuan / Female"/>
    <x v="1"/>
    <n v="9"/>
    <n v="52"/>
    <m/>
    <x v="1"/>
    <x v="1"/>
  </r>
  <r>
    <d v="2024-10-09T11:36:15"/>
    <s v="esya150808@gmail.com"/>
    <s v="080815080148"/>
    <n v="100"/>
    <n v="0.63"/>
    <s v="perempuan"/>
    <s v="Malay"/>
    <s v="SMK SERI AMPANG"/>
    <s v="Ya / Yes"/>
    <x v="0"/>
    <x v="1"/>
    <x v="0"/>
    <x v="1"/>
    <x v="0"/>
    <x v="1"/>
    <x v="1"/>
    <x v="0"/>
    <x v="1"/>
    <x v="1"/>
    <x v="2"/>
    <x v="0"/>
    <x v="0"/>
    <x v="0"/>
    <x v="0"/>
    <x v="0"/>
    <x v="1"/>
    <x v="0"/>
    <x v="0"/>
    <x v="1"/>
    <x v="1"/>
    <x v="2"/>
    <x v="1"/>
    <x v="0"/>
    <x v="2"/>
    <x v="1"/>
    <x v="0"/>
    <x v="1"/>
    <x v="1"/>
    <x v="1"/>
    <x v="0"/>
    <x v="0"/>
    <x v="0"/>
    <x v="2"/>
    <x v="2"/>
    <s v="Colgate "/>
    <s v="Kadang-kadang/bila perlu / Sometimes / When necessary"/>
    <s v="1 kali / Once"/>
    <s v="3 kali / 3 times"/>
    <s v="Tidak / No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x v="3"/>
    <s v="Perempuan / Female"/>
    <x v="0"/>
    <n v="10"/>
    <n v="52"/>
    <m/>
    <x v="1"/>
    <x v="1"/>
  </r>
  <r>
    <d v="2024-10-09T11:36:27"/>
    <s v="aryanamaisarah@gmail.com"/>
    <s v="081228080850"/>
    <n v="100"/>
    <n v="0.92"/>
    <s v="perempuan"/>
    <s v="Malay"/>
    <s v="SMK SERI AMPANG IPOH PERAK"/>
    <s v="Tidak / No"/>
    <x v="2"/>
    <x v="2"/>
    <x v="0"/>
    <x v="2"/>
    <x v="2"/>
    <x v="1"/>
    <x v="1"/>
    <x v="1"/>
    <x v="0"/>
    <x v="1"/>
    <x v="1"/>
    <x v="1"/>
    <x v="1"/>
    <x v="1"/>
    <x v="1"/>
    <x v="1"/>
    <x v="1"/>
    <x v="1"/>
    <x v="1"/>
    <x v="2"/>
    <x v="1"/>
    <x v="1"/>
    <x v="1"/>
    <x v="1"/>
    <x v="1"/>
    <x v="1"/>
    <x v="1"/>
    <x v="0"/>
    <x v="0"/>
    <x v="1"/>
    <x v="0"/>
    <x v="0"/>
    <x v="0"/>
    <x v="0"/>
    <x v="2"/>
    <s v="Colgate"/>
    <s v="Kadang-kadang/bila perlu / Sometimes / When necessary"/>
    <s v="Kadang-kadang/bila perlu / Sometimes/when in need"/>
    <s v="Kadang-kadang/Bila perlu / Sometimes/When necessary"/>
    <s v="Tidak / No"/>
    <s v="Tidak / No"/>
    <s v="Ya / Yes"/>
    <s v="Kadang-kadang / Bila Perlu / Sometimes/When necessary"/>
    <s v="Ya / Yes"/>
    <s v="Kadang-kadang / Bila Perlu / Sometimes/When necessary"/>
    <s v="Tidak / No"/>
    <m/>
    <s v="Tidak / No"/>
    <m/>
    <x v="3"/>
    <s v="Perempuan / Female"/>
    <x v="1"/>
    <n v="2"/>
    <n v="47"/>
    <m/>
    <x v="1"/>
    <x v="1"/>
  </r>
  <r>
    <d v="2024-10-09T11:37:55"/>
    <s v="joshuwaulhaq@gmail.com"/>
    <s v="080729080969"/>
    <n v="14.29"/>
    <n v="0.25"/>
    <s v="Lelaki / Male"/>
    <s v="Malay"/>
    <s v="smk seri ampang"/>
    <s v="Ya / Yes"/>
    <x v="2"/>
    <x v="1"/>
    <x v="0"/>
    <x v="2"/>
    <x v="1"/>
    <x v="2"/>
    <x v="0"/>
    <x v="0"/>
    <x v="0"/>
    <x v="0"/>
    <x v="0"/>
    <x v="0"/>
    <x v="0"/>
    <x v="0"/>
    <x v="0"/>
    <x v="0"/>
    <x v="1"/>
    <x v="1"/>
    <x v="1"/>
    <x v="1"/>
    <x v="1"/>
    <x v="1"/>
    <x v="0"/>
    <x v="1"/>
    <x v="1"/>
    <x v="1"/>
    <x v="1"/>
    <x v="0"/>
    <x v="0"/>
    <x v="1"/>
    <x v="0"/>
    <x v="0"/>
    <x v="0"/>
    <x v="0"/>
    <x v="1"/>
    <s v="colgate"/>
    <s v="Selalu / Always"/>
    <s v="Kadang-kadang/bila perlu / Sometimes/when in need"/>
    <s v="Kadang-kadang/Bila perlu / Sometimes/When necessary"/>
    <s v="Ya / Yes"/>
    <s v="Ya / Yes"/>
    <s v="Ya / Yes"/>
    <s v="Kadang-kadang / Bila Perlu / Sometimes/When necessary"/>
    <s v="Ya / Yes"/>
    <s v="Kadang-kadang / Bila Perlu / Sometimes/When necessary"/>
    <s v="Tidak / No"/>
    <m/>
    <s v="Tidak / No"/>
    <m/>
    <x v="3"/>
    <s v="Lelaki / Male"/>
    <x v="0"/>
    <n v="11"/>
    <n v="49"/>
    <m/>
    <x v="1"/>
    <x v="1"/>
  </r>
  <r>
    <d v="2024-10-09T11:42:25"/>
    <s v="Akeemnabil@gmail.com"/>
    <s v="080720081033"/>
    <n v="100"/>
    <n v="1.1299999999999999"/>
    <s v="Lelaki / Male"/>
    <s v="Malay"/>
    <s v="Smk Seri Ampang"/>
    <s v="Ya / Yes"/>
    <x v="0"/>
    <x v="2"/>
    <x v="0"/>
    <x v="2"/>
    <x v="1"/>
    <x v="0"/>
    <x v="2"/>
    <x v="0"/>
    <x v="0"/>
    <x v="0"/>
    <x v="0"/>
    <x v="0"/>
    <x v="1"/>
    <x v="0"/>
    <x v="0"/>
    <x v="0"/>
    <x v="0"/>
    <x v="0"/>
    <x v="0"/>
    <x v="0"/>
    <x v="1"/>
    <x v="0"/>
    <x v="0"/>
    <x v="1"/>
    <x v="2"/>
    <x v="3"/>
    <x v="0"/>
    <x v="1"/>
    <x v="2"/>
    <x v="0"/>
    <x v="2"/>
    <x v="1"/>
    <x v="0"/>
    <x v="0"/>
    <x v="2"/>
    <s v="Colgate"/>
    <s v="Selalu / Always"/>
    <s v="Kadang-kadang/bila perlu / Sometimes/when in need"/>
    <s v="1 kali / Once"/>
    <s v="Tidak / No"/>
    <s v="Tidak / No"/>
    <s v="Ya / Yes"/>
    <s v="Ya / Yes"/>
    <s v="Kadang-kadang / Bila Perlu / Sometimes/When necessary"/>
    <s v="Tidak / No"/>
    <s v="Tidak / No"/>
    <m/>
    <s v="Ya / Yes"/>
    <s v="8-14 hari sebulan / 8-14 days a month"/>
    <x v="3"/>
    <s v="Lelaki / Male"/>
    <x v="0"/>
    <n v="11"/>
    <n v="56"/>
    <m/>
    <x v="1"/>
    <x v="1"/>
  </r>
  <r>
    <d v="2024-10-09T11:42:27"/>
    <s v="airilriezman2021@gmail.com"/>
    <s v="080830080541"/>
    <n v="12.5"/>
    <n v="0.21"/>
    <s v="Lelaki / Male"/>
    <s v="Malay"/>
    <s v="SMK SERI AMPANG IPOH PERAK 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0"/>
    <x v="1"/>
    <x v="0"/>
    <x v="0"/>
    <x v="1"/>
    <x v="0"/>
    <x v="0"/>
    <x v="0"/>
    <x v="0"/>
    <x v="2"/>
    <s v="Colgate"/>
    <s v="Kadang-kadang/bila perlu / Sometimes / When necessary"/>
    <s v="1 kali / Once"/>
    <s v="1 kali / Once"/>
    <s v="Ya / Yes"/>
    <s v="Tidak / No"/>
    <s v="Kadang-kadang / Bila Perlu / Sometimes/When necessary"/>
    <s v="Kadang-kadang / Bila Perlu / Sometimes/When necessary"/>
    <s v="Ya / Yes"/>
    <s v="Tidak / No"/>
    <s v="Tidak / No"/>
    <m/>
    <s v="Tidak / No"/>
    <m/>
    <x v="3"/>
    <s v="Lelaki / Male"/>
    <x v="0"/>
    <n v="15"/>
    <n v="47"/>
    <m/>
    <x v="1"/>
    <x v="1"/>
  </r>
  <r>
    <d v="2024-10-09T11:42:53"/>
    <s v="muhddmuizzuddin2903@gmail.com"/>
    <s v="080324080813"/>
    <n v="100"/>
    <n v="0.5"/>
    <s v="Lelaki / Male"/>
    <s v="Malay"/>
    <s v="SMK Seri Ampang"/>
    <s v="Ya / Yes"/>
    <x v="0"/>
    <x v="0"/>
    <x v="0"/>
    <x v="1"/>
    <x v="0"/>
    <x v="0"/>
    <x v="1"/>
    <x v="0"/>
    <x v="0"/>
    <x v="0"/>
    <x v="0"/>
    <x v="1"/>
    <x v="1"/>
    <x v="1"/>
    <x v="0"/>
    <x v="0"/>
    <x v="1"/>
    <x v="0"/>
    <x v="0"/>
    <x v="1"/>
    <x v="1"/>
    <x v="1"/>
    <x v="1"/>
    <x v="0"/>
    <x v="1"/>
    <x v="1"/>
    <x v="0"/>
    <x v="1"/>
    <x v="1"/>
    <x v="1"/>
    <x v="0"/>
    <x v="0"/>
    <x v="1"/>
    <x v="2"/>
    <x v="2"/>
    <s v="colgate"/>
    <s v="Jarang / Rarel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x v="3"/>
    <s v="Lelaki / Male"/>
    <x v="0"/>
    <n v="12"/>
    <n v="54"/>
    <m/>
    <x v="1"/>
    <x v="1"/>
  </r>
  <r>
    <d v="2024-10-09T11:45:34"/>
    <s v="tuahaiman123r@gmail.com"/>
    <s v="080407110037"/>
    <n v="26.79"/>
    <n v="0.25"/>
    <s v="Lelaki / Male"/>
    <s v="Malay"/>
    <s v="SMK SERI AMPANG"/>
    <s v="Ya / Yes"/>
    <x v="0"/>
    <x v="0"/>
    <x v="0"/>
    <x v="1"/>
    <x v="0"/>
    <x v="0"/>
    <x v="1"/>
    <x v="0"/>
    <x v="0"/>
    <x v="0"/>
    <x v="0"/>
    <x v="2"/>
    <x v="0"/>
    <x v="0"/>
    <x v="0"/>
    <x v="0"/>
    <x v="1"/>
    <x v="0"/>
    <x v="0"/>
    <x v="1"/>
    <x v="1"/>
    <x v="1"/>
    <x v="1"/>
    <x v="1"/>
    <x v="1"/>
    <x v="1"/>
    <x v="1"/>
    <x v="0"/>
    <x v="1"/>
    <x v="1"/>
    <x v="0"/>
    <x v="0"/>
    <x v="0"/>
    <x v="0"/>
    <x v="2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x v="3"/>
    <s v="Lelaki / Male"/>
    <x v="0"/>
    <n v="14"/>
    <n v="51"/>
    <m/>
    <x v="1"/>
    <x v="1"/>
  </r>
  <r>
    <d v="2024-10-09T11:49:39"/>
    <s v="alamin13231336@gmail.com"/>
    <s v="081125080671"/>
    <n v="25"/>
    <n v="0.08"/>
    <s v="Lelaki / Male"/>
    <s v="Malay"/>
    <s v="SMK SERI AMPANG IPOH PERAK "/>
    <s v="Ya / Yes"/>
    <x v="0"/>
    <x v="0"/>
    <x v="0"/>
    <x v="2"/>
    <x v="1"/>
    <x v="2"/>
    <x v="2"/>
    <x v="0"/>
    <x v="0"/>
    <x v="2"/>
    <x v="0"/>
    <x v="0"/>
    <x v="0"/>
    <x v="0"/>
    <x v="0"/>
    <x v="0"/>
    <x v="0"/>
    <x v="0"/>
    <x v="1"/>
    <x v="0"/>
    <x v="1"/>
    <x v="0"/>
    <x v="1"/>
    <x v="1"/>
    <x v="1"/>
    <x v="3"/>
    <x v="0"/>
    <x v="0"/>
    <x v="0"/>
    <x v="1"/>
    <x v="0"/>
    <x v="2"/>
    <x v="1"/>
    <x v="2"/>
    <x v="2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-"/>
    <s v="Tidak / No"/>
    <m/>
    <x v="3"/>
    <s v="Lelaki / Male"/>
    <x v="0"/>
    <n v="11"/>
    <n v="53"/>
    <m/>
    <x v="1"/>
    <x v="1"/>
  </r>
  <r>
    <d v="2024-10-09T11:50:25"/>
    <s v="syahirnezam@gmail.com"/>
    <s v="080410080481"/>
    <n v="21.43"/>
    <n v="0.17"/>
    <s v="Lelaki / Male"/>
    <s v="Malay"/>
    <s v="SMK SERI AMPANG"/>
    <s v="Ya / Yes"/>
    <x v="0"/>
    <x v="0"/>
    <x v="0"/>
    <x v="2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1"/>
    <x v="1"/>
    <x v="2"/>
    <x v="0"/>
    <x v="0"/>
    <x v="1"/>
    <x v="1"/>
    <x v="0"/>
    <x v="0"/>
    <x v="1"/>
    <x v="2"/>
    <x v="0"/>
    <s v="colgate"/>
    <s v="Kadang-kadang/bila perlu / Sometimes / When necessary"/>
    <s v="Kadang-kadang/bila perlu / Sometimes/when in need"/>
    <s v="Tidak minum minuman berkarbonat / Do not take carbonated drinks"/>
    <s v="Ya / Yes"/>
    <s v="Ya / Yes"/>
    <s v="Ya / Yes"/>
    <s v="Tidak / No"/>
    <s v="Ya / Yes"/>
    <s v="Tidak / No"/>
    <s v="Tidak / No"/>
    <n v="0"/>
    <s v="Tidak / No"/>
    <m/>
    <x v="3"/>
    <s v="Lelaki / Male"/>
    <x v="0"/>
    <n v="15"/>
    <n v="50"/>
    <m/>
    <x v="1"/>
    <x v="1"/>
  </r>
  <r>
    <d v="2024-10-09T11:50:51"/>
    <s v="syahmi.mr08@gmail.com"/>
    <s v="081013140019"/>
    <n v="100"/>
    <n v="0.46"/>
    <s v="Lelaki / Male"/>
    <s v="Malay"/>
    <s v="SMK Seri Ampang"/>
    <s v="Ya / Yes"/>
    <x v="0"/>
    <x v="0"/>
    <x v="0"/>
    <x v="2"/>
    <x v="0"/>
    <x v="0"/>
    <x v="1"/>
    <x v="0"/>
    <x v="0"/>
    <x v="0"/>
    <x v="0"/>
    <x v="1"/>
    <x v="0"/>
    <x v="0"/>
    <x v="0"/>
    <x v="0"/>
    <x v="1"/>
    <x v="1"/>
    <x v="0"/>
    <x v="0"/>
    <x v="1"/>
    <x v="1"/>
    <x v="1"/>
    <x v="0"/>
    <x v="2"/>
    <x v="3"/>
    <x v="0"/>
    <x v="1"/>
    <x v="1"/>
    <x v="1"/>
    <x v="0"/>
    <x v="0"/>
    <x v="3"/>
    <x v="1"/>
    <x v="1"/>
    <s v="Colgate"/>
    <s v="Kadang-kadang/bila perlu / Sometimes / When necessary"/>
    <s v="Kadang-kadang/bila perlu / Sometimes/when in need"/>
    <s v="1 kali / Once"/>
    <s v="Tidak / No"/>
    <s v="Tidak / No"/>
    <s v="Kadang-kadang / Bila Perlu / Sometimes/When necessary"/>
    <s v="Ya / Yes"/>
    <s v="Kadang-kadang / Bila Perlu / Sometimes/When necessary"/>
    <s v="Ya / Yes"/>
    <s v="Tidak / No"/>
    <m/>
    <s v="Tidak / No"/>
    <m/>
    <x v="3"/>
    <s v="Lelaki / Male"/>
    <x v="0"/>
    <n v="13"/>
    <n v="54"/>
    <m/>
    <x v="1"/>
    <x v="1"/>
  </r>
  <r>
    <d v="2024-10-09T11:54:50"/>
    <s v="akifdanish74@gmail.com"/>
    <s v="081121080279"/>
    <n v="25.89"/>
    <n v="0.21"/>
    <s v="Lelaki / Male"/>
    <s v="Malay"/>
    <s v="SMK SERI AMPANG"/>
    <s v="Ya / Yes"/>
    <x v="0"/>
    <x v="0"/>
    <x v="0"/>
    <x v="2"/>
    <x v="0"/>
    <x v="2"/>
    <x v="1"/>
    <x v="0"/>
    <x v="0"/>
    <x v="0"/>
    <x v="0"/>
    <x v="0"/>
    <x v="0"/>
    <x v="0"/>
    <x v="0"/>
    <x v="0"/>
    <x v="1"/>
    <x v="0"/>
    <x v="1"/>
    <x v="0"/>
    <x v="1"/>
    <x v="0"/>
    <x v="1"/>
    <x v="1"/>
    <x v="1"/>
    <x v="1"/>
    <x v="0"/>
    <x v="1"/>
    <x v="1"/>
    <x v="1"/>
    <x v="0"/>
    <x v="0"/>
    <x v="0"/>
    <x v="0"/>
    <x v="0"/>
    <s v="COLGATE"/>
    <s v="Selalu / Always"/>
    <s v="1 kali / Once"/>
    <s v="1 kali / Once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x v="3"/>
    <s v="Lelaki / Male"/>
    <x v="0"/>
    <n v="13"/>
    <n v="54"/>
    <m/>
    <x v="1"/>
    <x v="1"/>
  </r>
  <r>
    <d v="2024-10-09T11:54:59"/>
    <s v="om318162@gmail.com"/>
    <s v="080501080727"/>
    <n v="100"/>
    <n v="0.33"/>
    <s v="Lelaki / Male"/>
    <s v="Malay"/>
    <s v="SEKOLAH MENENGAH KEBANGSAAN SERI AMPANG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3"/>
    <x v="0"/>
    <x v="1"/>
    <x v="1"/>
    <x v="0"/>
    <x v="1"/>
    <x v="1"/>
    <x v="0"/>
    <x v="0"/>
    <x v="2"/>
    <s v="COLGATE"/>
    <s v="Selalu / Always"/>
    <s v="2 kali / Twice"/>
    <s v="Kadang-kadang/Bila perlu / Sometimes/When necessary"/>
    <s v="Tidak / No"/>
    <s v="Kadang-kadang / Bila Perlu / Sometimes/When necessary"/>
    <s v="Ya / Yes"/>
    <s v="Kadang-kadang / Bila Perlu / Sometimes/When necessary"/>
    <s v="Tidak / No"/>
    <s v="Tidak / No"/>
    <s v="Tidak / No"/>
    <m/>
    <s v="Tidak / No"/>
    <m/>
    <x v="3"/>
    <s v="Lelaki / Male"/>
    <x v="0"/>
    <n v="15"/>
    <n v="63"/>
    <m/>
    <x v="1"/>
    <x v="1"/>
  </r>
  <r>
    <d v="2024-10-09T11:57:03"/>
    <s v="miorzz02@gmail.com"/>
    <s v="080812080425"/>
    <n v="100"/>
    <n v="0.38"/>
    <s v="Lelaki / Male"/>
    <s v="Malay"/>
    <s v="SMK SERI AMPANG"/>
    <s v="Ya / Yes"/>
    <x v="0"/>
    <x v="0"/>
    <x v="0"/>
    <x v="2"/>
    <x v="0"/>
    <x v="0"/>
    <x v="1"/>
    <x v="0"/>
    <x v="0"/>
    <x v="0"/>
    <x v="0"/>
    <x v="1"/>
    <x v="0"/>
    <x v="0"/>
    <x v="0"/>
    <x v="1"/>
    <x v="0"/>
    <x v="0"/>
    <x v="0"/>
    <x v="0"/>
    <x v="0"/>
    <x v="0"/>
    <x v="1"/>
    <x v="1"/>
    <x v="0"/>
    <x v="1"/>
    <x v="0"/>
    <x v="0"/>
    <x v="1"/>
    <x v="0"/>
    <x v="0"/>
    <x v="0"/>
    <x v="0"/>
    <x v="2"/>
    <x v="2"/>
    <s v="COLGATE"/>
    <s v="Selalu / Always"/>
    <s v="1 kali / Once"/>
    <s v="Kadang-kadang/Bila perlu / Sometimes/When necessary"/>
    <s v="Ya / Yes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x v="3"/>
    <s v="Lelaki / Male"/>
    <x v="0"/>
    <n v="12"/>
    <n v="58"/>
    <m/>
    <x v="1"/>
    <x v="1"/>
  </r>
  <r>
    <d v="2024-10-09T11:58:24"/>
    <s v="hanson04082008@gmail.com"/>
    <s v="080409070753"/>
    <n v="100"/>
    <n v="0.88"/>
    <s v="Lelaki / Male"/>
    <s v="Chinese"/>
    <s v="SMK SERI AMPANG "/>
    <s v="Ya / Yes"/>
    <x v="0"/>
    <x v="1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3"/>
    <x v="1"/>
    <x v="0"/>
    <x v="1"/>
    <x v="0"/>
    <x v="0"/>
    <x v="1"/>
    <x v="0"/>
    <x v="0"/>
    <x v="0"/>
    <x v="0"/>
    <x v="2"/>
    <s v="Darlie "/>
    <s v="Kadang-kadang/bila perlu / Sometimes / When necessary"/>
    <s v="Kadang-kadang/bila perlu / Sometimes/when in need"/>
    <s v="Kadang-kadang/Bila perlu / Sometimes/When necessary"/>
    <s v="Ya / Yes"/>
    <s v="Ya / Yes"/>
    <s v="Ya / Yes"/>
    <s v="Ya / Yes"/>
    <s v="Ya / Yes"/>
    <s v="Ya / Yes"/>
    <s v="Tidak / No"/>
    <m/>
    <s v="Tidak / No"/>
    <m/>
    <x v="3"/>
    <s v="Lelaki / Male"/>
    <x v="0"/>
    <n v="1"/>
    <n v="46"/>
    <m/>
    <x v="1"/>
    <x v="1"/>
  </r>
  <r>
    <d v="2024-10-09T11:59:53"/>
    <s v="y4km11z@gmail.com"/>
    <s v="080724080759"/>
    <n v="100"/>
    <n v="0.38"/>
    <s v="Lelaki / Male"/>
    <s v="Malay"/>
    <s v="SMK SERI AMPANG"/>
    <s v="Ya / Yes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0"/>
    <x v="1"/>
    <x v="0"/>
    <x v="1"/>
    <x v="0"/>
    <s v="Colgate"/>
    <s v="Selalu / Always"/>
    <s v="Kadang-kadang/bila perlu / Sometimes/when in need"/>
    <s v="Kadang-kadang/Bila perlu / Sometimes/When necessary"/>
    <s v="Tidak / No"/>
    <s v="Kadang-kadang / Bila Perlu / Sometimes/When necessary"/>
    <s v="Ya / Yes"/>
    <s v="Ya / Yes"/>
    <s v="Tidak / No"/>
    <s v="Tidak / No"/>
    <s v="Tidak / No"/>
    <m/>
    <s v="Tidak / No"/>
    <m/>
    <x v="3"/>
    <s v="Lelaki / Male"/>
    <x v="0"/>
    <n v="14"/>
    <n v="60"/>
    <m/>
    <x v="1"/>
    <x v="1"/>
  </r>
  <r>
    <d v="2024-10-09T12:05:23"/>
    <s v="cheenphangling@gmail.com"/>
    <s v="080407080405"/>
    <n v="100"/>
    <n v="0.46"/>
    <s v="Lelaki / Male"/>
    <s v="Chinese"/>
    <s v="SMK SERI AMPANG"/>
    <s v="Ya / Yes"/>
    <x v="2"/>
    <x v="2"/>
    <x v="1"/>
    <x v="1"/>
    <x v="0"/>
    <x v="2"/>
    <x v="2"/>
    <x v="2"/>
    <x v="0"/>
    <x v="0"/>
    <x v="2"/>
    <x v="2"/>
    <x v="0"/>
    <x v="2"/>
    <x v="0"/>
    <x v="2"/>
    <x v="3"/>
    <x v="3"/>
    <x v="1"/>
    <x v="2"/>
    <x v="2"/>
    <x v="1"/>
    <x v="1"/>
    <x v="1"/>
    <x v="1"/>
    <x v="0"/>
    <x v="1"/>
    <x v="0"/>
    <x v="2"/>
    <x v="0"/>
    <x v="0"/>
    <x v="0"/>
    <x v="0"/>
    <x v="0"/>
    <x v="0"/>
    <s v="darlie"/>
    <s v="Selalu / Always"/>
    <s v="Lebih dari 2 kali / More than twice"/>
    <s v="Tidak minum minuman berkarbonat / Do not take carbonated drinks"/>
    <s v="Tidak / No"/>
    <s v="Kadang-kadang / Bila Perlu / Sometimes/When necessary"/>
    <s v="Tidak / No"/>
    <s v="Kadang-kadang / Bila Perlu / Sometimes/When necessary"/>
    <s v="Kadang-kadang / Bila Perlu / Sometimes/When necessary"/>
    <s v="Tidak / No"/>
    <s v="Tidak / No"/>
    <m/>
    <s v="Tidak / No"/>
    <s v="1-8 hari sebulan / 1-8 days a month"/>
    <x v="3"/>
    <s v="Lelaki / Male"/>
    <x v="0"/>
    <n v="6"/>
    <n v="43"/>
    <m/>
    <x v="1"/>
    <x v="1"/>
  </r>
  <r>
    <d v="2024-10-09T12:05:38"/>
    <s v="ilhamwafiy08@gmail.com"/>
    <s v="080216080031"/>
    <n v="29.46"/>
    <n v="0.17"/>
    <s v="Lelaki / Male"/>
    <s v="Malay"/>
    <s v="SMK Seri Ampang"/>
    <s v="Ya / Yes"/>
    <x v="0"/>
    <x v="1"/>
    <x v="0"/>
    <x v="2"/>
    <x v="0"/>
    <x v="1"/>
    <x v="1"/>
    <x v="0"/>
    <x v="0"/>
    <x v="0"/>
    <x v="0"/>
    <x v="2"/>
    <x v="0"/>
    <x v="2"/>
    <x v="1"/>
    <x v="0"/>
    <x v="0"/>
    <x v="1"/>
    <x v="0"/>
    <x v="0"/>
    <x v="0"/>
    <x v="1"/>
    <x v="1"/>
    <x v="1"/>
    <x v="1"/>
    <x v="1"/>
    <x v="1"/>
    <x v="0"/>
    <x v="2"/>
    <x v="1"/>
    <x v="0"/>
    <x v="0"/>
    <x v="0"/>
    <x v="0"/>
    <x v="0"/>
    <s v="safi"/>
    <s v="Selalu / Always"/>
    <s v="Kadang-kadang/bila perlu / Sometimes/when in need"/>
    <s v="Kadang-kadang/Bila perlu / Sometimes/When necessary"/>
    <s v="Kadang-kadang / Bila Perlu / Sometimes/When necessary"/>
    <s v="Tidak / No"/>
    <s v="Tidak / No"/>
    <s v="Kadang-kadang / Bila Perlu / Sometimes/When necessary"/>
    <s v="Kadang-kadang / Bila Perlu / Sometimes/When necessary"/>
    <s v="Tidak / No"/>
    <s v="Tidak / No"/>
    <m/>
    <s v="Tidak / No"/>
    <m/>
    <x v="3"/>
    <s v="Lelaki / Male"/>
    <x v="0"/>
    <n v="9"/>
    <n v="51"/>
    <m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7">
  <r>
    <d v="2024-10-04T09:32:53"/>
    <s v="saniahmaisarah1@gmail.com.my"/>
    <s v="090715080836"/>
    <n v="95.53"/>
    <n v="0"/>
    <s v="Perempuan / Female"/>
    <s v="Malabari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x v="0"/>
    <x v="0"/>
    <x v="0"/>
    <s v="Colgate"/>
    <x v="0"/>
    <x v="0"/>
    <x v="0"/>
    <x v="0"/>
    <x v="0"/>
    <x v="0"/>
    <x v="0"/>
    <x v="0"/>
    <x v="0"/>
    <x v="0"/>
    <m/>
    <x v="0"/>
    <x v="0"/>
    <s v="SMK PENGKALAN"/>
    <s v="Perempuan / Female"/>
    <x v="0"/>
    <n v="15"/>
    <n v="58"/>
    <m/>
    <s v="Rural"/>
    <s v="Intervention Group (IG)"/>
    <x v="0"/>
  </r>
  <r>
    <d v="2024-10-04T09:36:25"/>
    <s v="amiraarisya@gmail.vom"/>
    <s v="090404080134"/>
    <n v="58.04"/>
    <n v="0.28999999999999998"/>
    <s v="Perempuan / Female"/>
    <s v="Malay"/>
    <s v="Smk pengkalan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1"/>
    <x v="1"/>
    <s v="Colgate"/>
    <x v="0"/>
    <x v="1"/>
    <x v="0"/>
    <x v="1"/>
    <x v="1"/>
    <x v="1"/>
    <x v="0"/>
    <x v="0"/>
    <x v="1"/>
    <x v="0"/>
    <m/>
    <x v="0"/>
    <x v="0"/>
    <s v="SMK PENGKALAN"/>
    <s v="Perempuan / Female"/>
    <x v="0"/>
    <n v="16"/>
    <n v="48"/>
    <m/>
    <s v="Rural"/>
    <s v="Intervention Group (IG)"/>
    <x v="0"/>
  </r>
  <r>
    <d v="2024-10-04T09:42:34"/>
    <s v="kitaadawiyah@gmail.com"/>
    <s v="091201080198"/>
    <n v="10.71"/>
    <n v="0.04"/>
    <s v="Perempuan / Female"/>
    <s v="Malay"/>
    <s v="Smk pengkalan"/>
    <s v="Ya / Yes"/>
    <s v="Betul / True"/>
    <s v="Betul / True"/>
    <s v="Betul / True"/>
    <s v="Tidak tahu / Dont Know"/>
    <s v="Betul / True"/>
    <s v="Tidak tahu / Dont Know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etuju / Slightly agree"/>
    <x v="1"/>
    <x v="2"/>
    <x v="2"/>
    <s v="Colgate"/>
    <x v="1"/>
    <x v="1"/>
    <x v="1"/>
    <x v="2"/>
    <x v="0"/>
    <x v="2"/>
    <x v="0"/>
    <x v="1"/>
    <x v="1"/>
    <x v="0"/>
    <m/>
    <x v="0"/>
    <x v="0"/>
    <s v="SMK PENGKALAN"/>
    <s v="Perempuan / Female"/>
    <x v="0"/>
    <n v="12"/>
    <n v="59"/>
    <m/>
    <s v="Rural"/>
    <s v="Intervention Group (IG)"/>
    <x v="0"/>
  </r>
  <r>
    <d v="2024-10-04T09:45:56"/>
    <s v="nurdamia@gmail.com"/>
    <s v="091215140112"/>
    <n v="100"/>
    <n v="0.21"/>
    <s v="Perempuan / Female"/>
    <s v="Malay"/>
    <s v="Smk pengkalan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angat setuju / Strongly agree"/>
    <s v="Tidak setuju / Slightly disagre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x v="1"/>
    <x v="0"/>
    <x v="2"/>
    <s v="Colgate"/>
    <x v="1"/>
    <x v="2"/>
    <x v="0"/>
    <x v="2"/>
    <x v="2"/>
    <x v="1"/>
    <x v="0"/>
    <x v="2"/>
    <x v="1"/>
    <x v="0"/>
    <m/>
    <x v="0"/>
    <x v="0"/>
    <s v="SMK PENGKALAN"/>
    <s v="Perempuan / Female"/>
    <x v="0"/>
    <n v="15"/>
    <n v="52"/>
    <m/>
    <s v="Rural"/>
    <s v="Intervention Group (IG)"/>
    <x v="0"/>
  </r>
  <r>
    <d v="2024-10-04T09:50:01"/>
    <s v="mior.shahriman77@email.com"/>
    <s v="090520081054"/>
    <n v="0"/>
    <n v="0.04"/>
    <s v="Perempuan / Female"/>
    <s v="Malay"/>
    <s v="Smk  Pengkalan 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x v="0"/>
    <x v="2"/>
    <x v="0"/>
    <s v="Colgate"/>
    <x v="0"/>
    <x v="3"/>
    <x v="2"/>
    <x v="0"/>
    <x v="1"/>
    <x v="2"/>
    <x v="1"/>
    <x v="0"/>
    <x v="1"/>
    <x v="0"/>
    <m/>
    <x v="0"/>
    <x v="0"/>
    <s v="SMK PENGKALAN"/>
    <s v="Perempuan / Female"/>
    <x v="0"/>
    <n v="15"/>
    <n v="57"/>
    <m/>
    <s v="Rural"/>
    <s v="Intervention Group (IG)"/>
    <x v="0"/>
  </r>
  <r>
    <d v="2024-10-04T09:52:39"/>
    <s v="aisyah@gmail.com"/>
    <s v="090508080702"/>
    <n v="77.680000000000007"/>
    <n v="0.25"/>
    <s v="Perempuan / Female"/>
    <s v="Malay"/>
    <s v="Smk pengkalan"/>
    <s v="Ya / Yes"/>
    <s v="Betul / True"/>
    <s v="Tidak tahu / Dont Know"/>
    <s v="Betul / True"/>
    <s v="Tidak tahu / Dont Know"/>
    <s v="Betul / True"/>
    <s v="Tidak tahu / Dont Know"/>
    <s v="Tidak tahu / Dont Know"/>
    <s v="Tidak tahu / Dont Know"/>
    <s v="Betul / True"/>
    <s v="Betul / True"/>
    <s v="Betul / True"/>
    <s v="Betul / True"/>
    <s v="Tidak tahu / Dont Know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2"/>
    <s v="darlie"/>
    <x v="0"/>
    <x v="0"/>
    <x v="0"/>
    <x v="2"/>
    <x v="0"/>
    <x v="1"/>
    <x v="0"/>
    <x v="1"/>
    <x v="0"/>
    <x v="0"/>
    <m/>
    <x v="0"/>
    <x v="0"/>
    <s v="SMK PENGKALAN"/>
    <s v="Perempuan / Female"/>
    <x v="0"/>
    <n v="10"/>
    <n v="58"/>
    <m/>
    <s v="Rural"/>
    <s v="Intervention Group (IG)"/>
    <x v="1"/>
  </r>
  <r>
    <d v="2024-10-04T09:54:05"/>
    <s v="sofeazahrayz@gmail.com"/>
    <s v="090624080136"/>
    <n v="33.93"/>
    <n v="0.08"/>
    <s v="Perempuan / Female"/>
    <s v="Malay"/>
    <s v="Smk pengkalan"/>
    <s v="Tidak / No"/>
    <s v="Betul / True"/>
    <s v="Betul / True"/>
    <s v="Betul / True"/>
    <s v="Tidak tahu / Dont Know"/>
    <s v="Tidak tahu / Dont Know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etuju / Slightly agree"/>
    <s v="Setuju / Slightly agree"/>
    <s v="Sangat setuju / Strongly agree"/>
    <s v="Setuju / Slightly agree"/>
    <s v="Sangat setuju / Strongly agree"/>
    <s v="Sangat setuju / Strongly agree"/>
    <s v="Setuju / Slight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2"/>
    <s v="Colgate"/>
    <x v="0"/>
    <x v="3"/>
    <x v="0"/>
    <x v="2"/>
    <x v="0"/>
    <x v="1"/>
    <x v="0"/>
    <x v="1"/>
    <x v="0"/>
    <x v="0"/>
    <s v="Tidak."/>
    <x v="0"/>
    <x v="0"/>
    <s v="SMK PENGKALAN"/>
    <s v="Perempuan / Female"/>
    <x v="1"/>
    <n v="12"/>
    <n v="56"/>
    <m/>
    <s v="Rural"/>
    <s v="Intervention Group (IG)"/>
    <x v="0"/>
  </r>
  <r>
    <d v="2024-10-04T09:56:15"/>
    <s v="nmia7481@gmail.com"/>
    <s v="090814100134"/>
    <n v="0"/>
    <n v="0"/>
    <s v="Perempuan / Female"/>
    <s v="Malay"/>
    <s v="SMK PENGKALAN "/>
    <s v="Ya / Yes"/>
    <s v="Betul / True"/>
    <s v="Salah / False"/>
    <s v="Betul / True"/>
    <s v="Betul / True"/>
    <s v="Salah / Fals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angat setuju / Strongly agree"/>
    <s v="Tidak setuju / Slightly disagree"/>
    <x v="1"/>
    <x v="0"/>
    <x v="0"/>
    <s v="Colgate"/>
    <x v="0"/>
    <x v="4"/>
    <x v="3"/>
    <x v="1"/>
    <x v="1"/>
    <x v="2"/>
    <x v="2"/>
    <x v="1"/>
    <x v="1"/>
    <x v="0"/>
    <m/>
    <x v="0"/>
    <x v="0"/>
    <s v="SMK PENGKALAN"/>
    <s v="Perempuan / Female"/>
    <x v="0"/>
    <n v="12"/>
    <n v="60"/>
    <m/>
    <s v="Rural"/>
    <s v="Intervention Group (IG)"/>
    <x v="0"/>
  </r>
  <r>
    <d v="2024-10-04T10:00:17"/>
    <s v="ainulridamia@gmail.com"/>
    <s v="090515080516"/>
    <n v="3.57"/>
    <n v="0"/>
    <s v="Perempuan / Female"/>
    <s v="Malay"/>
    <s v="Smk pengkalan"/>
    <s v="Ya / Yes"/>
    <s v="Betul / True"/>
    <s v="Betul / True"/>
    <s v="Betul / True"/>
    <s v="Salah / Fals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x v="1"/>
    <x v="2"/>
    <x v="1"/>
    <s v="Halagel"/>
    <x v="0"/>
    <x v="3"/>
    <x v="0"/>
    <x v="1"/>
    <x v="1"/>
    <x v="0"/>
    <x v="1"/>
    <x v="1"/>
    <x v="1"/>
    <x v="0"/>
    <m/>
    <x v="0"/>
    <x v="0"/>
    <s v="SMK PENGKALAN"/>
    <s v="Perempuan / Female"/>
    <x v="0"/>
    <n v="15"/>
    <n v="58"/>
    <m/>
    <s v="Rural"/>
    <s v="Intervention Group (IG)"/>
    <x v="2"/>
  </r>
  <r>
    <d v="2024-10-04T10:00:18"/>
    <s v="aliesyahanna@gmail.com"/>
    <s v="090624080398"/>
    <n v="40.18"/>
    <n v="0.04"/>
    <s v="Perempuan / Female"/>
    <s v="Malay"/>
    <s v="Smk pengkalan"/>
    <s v="Ya / Yes"/>
    <s v="Betul / True"/>
    <s v="Tidak tahu / Dont Know"/>
    <s v="Betul / True"/>
    <s v="Tidak tahu / Dont Know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Tidak tahu / Dont Know"/>
    <s v="Betul / True"/>
    <s v="Setuju / Slightly agree"/>
    <s v="Sangat setuju / Strongly agre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x v="0"/>
    <x v="0"/>
    <x v="0"/>
    <s v="Colgate"/>
    <x v="0"/>
    <x v="3"/>
    <x v="0"/>
    <x v="0"/>
    <x v="0"/>
    <x v="1"/>
    <x v="0"/>
    <x v="1"/>
    <x v="0"/>
    <x v="0"/>
    <m/>
    <x v="0"/>
    <x v="0"/>
    <s v="SMK PENGKALAN"/>
    <s v="Perempuan / Female"/>
    <x v="0"/>
    <n v="11"/>
    <n v="52"/>
    <m/>
    <s v="Rural"/>
    <s v="Intervention Group (IG)"/>
    <x v="0"/>
  </r>
  <r>
    <d v="2024-10-04T10:03:47"/>
    <s v="ahmds0lhnn@gmail.com"/>
    <s v="080904-08-1783"/>
    <n v="2.68"/>
    <n v="0.17"/>
    <s v="Lelaki / Male"/>
    <s v="Malay"/>
    <s v="Smk pengkalan"/>
    <s v="Ya / Yes"/>
    <s v="Betul / True"/>
    <s v="Salah / False"/>
    <s v="Betul / True"/>
    <s v="Salah / Fals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etuju / Slightly agree"/>
    <s v="Setuju / Slightly agree"/>
    <s v="Sangat setuju / Strongly agree"/>
    <s v="Sangat setuju / Strongly agree"/>
    <s v="Sangat setuju / Strongly agree"/>
    <x v="0"/>
    <x v="0"/>
    <x v="0"/>
    <s v="darlie"/>
    <x v="1"/>
    <x v="2"/>
    <x v="0"/>
    <x v="2"/>
    <x v="2"/>
    <x v="0"/>
    <x v="0"/>
    <x v="2"/>
    <x v="2"/>
    <x v="0"/>
    <s v="-"/>
    <x v="0"/>
    <x v="0"/>
    <s v="SMK PENGKALAN"/>
    <s v="Lelaki / Male"/>
    <x v="0"/>
    <n v="14"/>
    <n v="60"/>
    <m/>
    <s v="Rural"/>
    <s v="Intervention Group (IG)"/>
    <x v="1"/>
  </r>
  <r>
    <d v="2024-10-04T10:08:31"/>
    <s v="mafif0812@gmail.com"/>
    <s v="080812080329"/>
    <n v="30.36"/>
    <n v="0.08"/>
    <s v="Lelaki / Male"/>
    <s v="Malay"/>
    <s v="SMK PENGKALAN "/>
    <s v="Ya / Yes"/>
    <s v="Betul / True"/>
    <s v="Betul / True"/>
    <s v="Betul / True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angat setuju / Strongly agree"/>
    <x v="2"/>
    <x v="3"/>
    <x v="2"/>
    <s v="Colgate"/>
    <x v="1"/>
    <x v="0"/>
    <x v="0"/>
    <x v="2"/>
    <x v="1"/>
    <x v="1"/>
    <x v="0"/>
    <x v="2"/>
    <x v="1"/>
    <x v="0"/>
    <s v="TIADA"/>
    <x v="1"/>
    <x v="1"/>
    <s v="SMK PENGKALAN"/>
    <s v="Lelaki / Male"/>
    <x v="0"/>
    <n v="13"/>
    <n v="50"/>
    <m/>
    <s v="Rural"/>
    <s v="Intervention Group (IG)"/>
    <x v="0"/>
  </r>
  <r>
    <d v="2024-10-04T10:09:38"/>
    <s v="qasehdanisha091@gmail.com"/>
    <s v="090321080120"/>
    <n v="42.86"/>
    <n v="0.13"/>
    <s v="Perempuan / Female"/>
    <s v="Malay"/>
    <s v="Smk pengkalan"/>
    <s v="Ya / Yes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Betul / True"/>
    <s v="Tidak tahu / Dont Know"/>
    <s v="Betul / True"/>
    <s v="Betul / True"/>
    <s v="Setuju / Slightly agree"/>
    <s v="Setuju / Slightly 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x v="0"/>
    <x v="0"/>
    <x v="2"/>
    <s v="Colgate"/>
    <x v="1"/>
    <x v="0"/>
    <x v="0"/>
    <x v="1"/>
    <x v="1"/>
    <x v="1"/>
    <x v="1"/>
    <x v="0"/>
    <x v="1"/>
    <x v="0"/>
    <m/>
    <x v="0"/>
    <x v="0"/>
    <s v="SMK PENGKALAN"/>
    <s v="Perempuan / Female"/>
    <x v="0"/>
    <n v="10"/>
    <n v="52"/>
    <m/>
    <s v="Rural"/>
    <s v="Intervention Group (IG)"/>
    <x v="0"/>
  </r>
  <r>
    <d v="2024-10-04T10:09:51"/>
    <s v="arsyadaiezad@gmail.com"/>
    <s v="081113130635"/>
    <n v="50"/>
    <n v="0"/>
    <s v="Lelaki / Male"/>
    <s v="Malay"/>
    <s v="SMK PENGKALAN 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Tidak tahu / Dont Know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x v="0"/>
    <x v="0"/>
    <x v="0"/>
    <s v="Colgate"/>
    <x v="1"/>
    <x v="1"/>
    <x v="3"/>
    <x v="1"/>
    <x v="1"/>
    <x v="1"/>
    <x v="1"/>
    <x v="1"/>
    <x v="0"/>
    <x v="0"/>
    <m/>
    <x v="1"/>
    <x v="1"/>
    <s v="SMK PENGKALAN"/>
    <s v="Lelaki / Male"/>
    <x v="0"/>
    <n v="14"/>
    <n v="45"/>
    <m/>
    <s v="Rural"/>
    <s v="Intervention Group (IG)"/>
    <x v="0"/>
  </r>
  <r>
    <d v="2024-10-04T10:17:05"/>
    <s v="norsyamirah04@gmail.com"/>
    <s v="090420120044"/>
    <n v="77.680000000000007"/>
    <n v="0.42"/>
    <s v="Perempuan / Female"/>
    <s v="Malay"/>
    <s v="Smk pengkalan"/>
    <s v="Ya / Yes"/>
    <s v="Betul / True"/>
    <s v="Tidak tahu / Dont Know"/>
    <s v="Betul / True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0"/>
    <x v="3"/>
    <x v="0"/>
    <x v="0"/>
    <x v="0"/>
    <x v="2"/>
    <x v="0"/>
    <x v="2"/>
    <x v="0"/>
    <x v="0"/>
    <m/>
    <x v="0"/>
    <x v="0"/>
    <s v="SMK PENGKALAN"/>
    <s v="Perempuan / Female"/>
    <x v="0"/>
    <n v="13"/>
    <n v="47"/>
    <m/>
    <s v="Rural"/>
    <s v="Intervention Group (IG)"/>
    <x v="0"/>
  </r>
  <r>
    <d v="2024-10-04T10:18:51"/>
    <s v="izatulhaifa71@gmail.com"/>
    <s v="090509080704"/>
    <n v="25.89"/>
    <n v="0"/>
    <s v="Perempuan / Female"/>
    <s v="Malay"/>
    <s v="Smk pengkalan"/>
    <s v="Ya / Yes"/>
    <s v="Betul / True"/>
    <s v="Salah / False"/>
    <s v="Betul / True"/>
    <s v="Salah / False"/>
    <s v="Betul / True"/>
    <s v="Betul / True"/>
    <s v="Betul / True"/>
    <s v="Salah / False"/>
    <s v="Betul / True"/>
    <s v="Betul / True"/>
    <s v="Betul / True"/>
    <s v="Salah / False"/>
    <s v="Betul / True"/>
    <s v="Betul / True"/>
    <s v="Betul / True"/>
    <s v="Betul / True"/>
    <s v="Setuju / Slightly agree"/>
    <s v="Setuju / Slightly agree"/>
    <s v="Sangat setuju / Strongly agree"/>
    <s v="Setuju / Slightly agree"/>
    <s v="Setuju / Slightly agree"/>
    <s v="Sangat setuju / Strongly agree"/>
    <s v="Tidak setuju / Slightly dis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2"/>
    <x v="0"/>
    <s v="Mukmin"/>
    <x v="0"/>
    <x v="0"/>
    <x v="0"/>
    <x v="2"/>
    <x v="0"/>
    <x v="1"/>
    <x v="0"/>
    <x v="1"/>
    <x v="0"/>
    <x v="0"/>
    <m/>
    <x v="0"/>
    <x v="0"/>
    <s v="SMK PENGKALAN"/>
    <s v="Perempuan / Female"/>
    <x v="0"/>
    <n v="13"/>
    <n v="48"/>
    <m/>
    <s v="Rural"/>
    <s v="Intervention Group (IG)"/>
    <x v="3"/>
  </r>
  <r>
    <d v="2024-10-04T10:23:25"/>
    <s v="nurauni091110@gmail.com"/>
    <s v="091110021010"/>
    <n v="0"/>
    <n v="0"/>
    <s v="Perempuan / Female"/>
    <s v="Malay"/>
    <s v="Smk pengkalan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angat setuju / Strongly agree"/>
    <s v="Sangat setuju / Strongly agree"/>
    <x v="0"/>
    <x v="0"/>
    <x v="0"/>
    <s v="Colgate"/>
    <x v="0"/>
    <x v="4"/>
    <x v="4"/>
    <x v="1"/>
    <x v="0"/>
    <x v="1"/>
    <x v="0"/>
    <x v="1"/>
    <x v="1"/>
    <x v="0"/>
    <m/>
    <x v="0"/>
    <x v="0"/>
    <s v="SMK PENGKALAN"/>
    <s v="Perempuan / Female"/>
    <x v="0"/>
    <n v="15"/>
    <n v="58"/>
    <m/>
    <s v="Rural"/>
    <s v="Intervention Group (IG)"/>
    <x v="0"/>
  </r>
  <r>
    <d v="2024-10-04T10:23:38"/>
    <s v="moneyshiwww@gmail.com"/>
    <s v="090926080406"/>
    <n v="50.89"/>
    <n v="0.08"/>
    <s v="Perempuan / Female"/>
    <s v="Malay"/>
    <s v="Smk pengkalan"/>
    <s v="Ya / Yes"/>
    <s v="Betul / True"/>
    <s v="Betul / True"/>
    <s v="Betul / True"/>
    <s v="Salah / False"/>
    <s v="Betul / True"/>
    <s v="Salah / False"/>
    <s v="Tidak tahu / Dont Know"/>
    <s v="Salah / False"/>
    <s v="Betul / True"/>
    <s v="Betul / True"/>
    <s v="Tidak tahu / Dont Know"/>
    <s v="Tidak tahu / Dont Know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etuju / Slightly agree"/>
    <s v="Tidak setuju / Slightly dis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1"/>
    <x v="0"/>
    <s v="FRESH AND WHITE"/>
    <x v="0"/>
    <x v="4"/>
    <x v="0"/>
    <x v="0"/>
    <x v="1"/>
    <x v="0"/>
    <x v="2"/>
    <x v="0"/>
    <x v="1"/>
    <x v="0"/>
    <m/>
    <x v="0"/>
    <x v="0"/>
    <s v="SMK PENGKALAN"/>
    <s v="Perempuan / Female"/>
    <x v="0"/>
    <n v="11"/>
    <n v="48"/>
    <m/>
    <s v="Rural"/>
    <s v="Intervention Group (IG)"/>
    <x v="4"/>
  </r>
  <r>
    <d v="2024-10-04T10:30:13"/>
    <s v="nurulfariha1109@gmail.com"/>
    <s v="091123080634"/>
    <n v="60.71"/>
    <n v="0.08"/>
    <s v="Perempuan / Female"/>
    <s v="Malay"/>
    <s v="Smk pengkalan"/>
    <s v="Ya / Yes"/>
    <s v="Tidak tahu / Dont know"/>
    <s v="Salah / False"/>
    <s v="Betul / True"/>
    <s v="Tidak tahu / Dont Know"/>
    <s v="Betul / True"/>
    <s v="Betul / True"/>
    <s v="Tidak tahu / Dont Know"/>
    <s v="Betul / True"/>
    <s v="Betul / True"/>
    <s v="Betul / True"/>
    <s v="Salah / False"/>
    <s v="Betul / True"/>
    <s v="Betul / True"/>
    <s v="Betul / True"/>
    <s v="Betul / True"/>
    <s v="Betul / True"/>
    <s v="Setuju / Slightly agree"/>
    <s v="Sangat setuju / Strongly agree"/>
    <s v="Setuju / Slightly agree"/>
    <s v="Tidak setuju / Slightly disagree"/>
    <s v="Setuju / Slightly agree"/>
    <s v="Setuju / Slight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etuju / Slightly agree"/>
    <s v="Setuju / Slightly agree"/>
    <s v="Setuju / Slightly agree"/>
    <x v="0"/>
    <x v="0"/>
    <x v="2"/>
    <s v="Colgate"/>
    <x v="1"/>
    <x v="3"/>
    <x v="0"/>
    <x v="1"/>
    <x v="1"/>
    <x v="0"/>
    <x v="1"/>
    <x v="0"/>
    <x v="1"/>
    <x v="0"/>
    <s v="Tidak"/>
    <x v="0"/>
    <x v="0"/>
    <s v="SMK PENGKALAN"/>
    <s v="Perempuan / Female"/>
    <x v="0"/>
    <n v="11"/>
    <n v="53"/>
    <m/>
    <s v="Rural"/>
    <s v="Intervention Group (IG)"/>
    <x v="0"/>
  </r>
  <r>
    <d v="2024-10-04T10:30:37"/>
    <s v="zahirah@gmail.con"/>
    <s v="0906050800210"/>
    <n v="12.5"/>
    <n v="0"/>
    <s v="Perempuan / Female"/>
    <s v="Malay"/>
    <s v="Smk pengkalan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Tidak tahu / Dont Know"/>
    <s v="Betul / True"/>
    <s v="Tidak tahu / Dont Know"/>
    <s v="Tidak tahu / Dont Know"/>
    <s v="Tidak tahu / Dont Know"/>
    <s v="Salah / False"/>
    <s v="Salah / False"/>
    <s v="Setuju / Slightly agree"/>
    <s v="Sangat setuju / Strongly agree"/>
    <s v="Tidak setuju / Slightly disagree"/>
    <s v="Setuju / Slightly agree"/>
    <s v="Setuju / Slightly agree"/>
    <s v="Setuju / Slightly agree"/>
    <s v="Tidak setuju / Slightly disagree"/>
    <s v="Sangat setuju / Strongly agree"/>
    <s v="Setuju / Slightly agree"/>
    <s v="Sangat tidak setuju / Strongly disagree"/>
    <s v="Tidak setuju / Slightly disagree"/>
    <s v="Sangat setuju / Strongly agree"/>
    <s v="Setuju / Slightly agree"/>
    <s v="Setuju / Slightly agree"/>
    <s v="Setuju / Slightly agree"/>
    <s v="Setuju / Slightly agree"/>
    <x v="0"/>
    <x v="0"/>
    <x v="2"/>
    <s v="Colgate"/>
    <x v="0"/>
    <x v="3"/>
    <x v="0"/>
    <x v="2"/>
    <x v="2"/>
    <x v="1"/>
    <x v="2"/>
    <x v="0"/>
    <x v="0"/>
    <x v="0"/>
    <m/>
    <x v="0"/>
    <x v="0"/>
    <s v="SMK PENGKALAN"/>
    <s v="Perempuan / Female"/>
    <x v="0"/>
    <n v="8"/>
    <n v="49"/>
    <m/>
    <s v="Rural"/>
    <s v="Intervention Group (IG)"/>
    <x v="0"/>
  </r>
  <r>
    <d v="2024-10-04T10:32:36"/>
    <s v="aek6092@Yahoo.com.my"/>
    <s v="090725070551"/>
    <n v="0"/>
    <n v="0"/>
    <s v="Lelaki / Male"/>
    <s v="Malay"/>
    <s v="Smk pengkalan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etuju / Slightly agree"/>
    <s v="Sangat setuju / Strongly agree"/>
    <s v="Sangat setuju / Strongly agree"/>
    <s v="Sangat setuju / Strongly agree"/>
    <s v="Setuju / Slightly agree"/>
    <s v="Setuju / Slightly agree"/>
    <x v="0"/>
    <x v="4"/>
    <x v="1"/>
    <s v="Colgate"/>
    <x v="0"/>
    <x v="3"/>
    <x v="1"/>
    <x v="2"/>
    <x v="0"/>
    <x v="1"/>
    <x v="0"/>
    <x v="1"/>
    <x v="0"/>
    <x v="0"/>
    <m/>
    <x v="0"/>
    <x v="0"/>
    <s v="SMK PENGKALAN"/>
    <s v="Lelaki / Male"/>
    <x v="0"/>
    <n v="14"/>
    <n v="57"/>
    <m/>
    <s v="Rural"/>
    <s v="Intervention Group (IG)"/>
    <x v="0"/>
  </r>
  <r>
    <d v="2024-10-04T10:32:39"/>
    <s v="udin27863@gmail.com"/>
    <s v="090728081109"/>
    <n v="100"/>
    <n v="0.13"/>
    <s v="Lelaki / Male"/>
    <s v="Malay"/>
    <s v="Smk pengkalan"/>
    <s v="Ya / Yes"/>
    <s v="Betul / True"/>
    <s v="Tidak tahu / Dont Know"/>
    <s v="Salah / False"/>
    <s v="Tidak tahu / Dont Know"/>
    <s v="Tidak tahu / Dont Know"/>
    <s v="Salah / False"/>
    <s v="Tidak tahu / Dont Know"/>
    <s v="Betul / True"/>
    <s v="Betul / True"/>
    <s v="Betul / True"/>
    <s v="Tidak tahu / Dont Know"/>
    <s v="Betul / True"/>
    <s v="Betul / True"/>
    <s v="Betul / True"/>
    <s v="Salah / False"/>
    <s v="Betul / Tru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Tidak setuju / Slightly disagree"/>
    <s v="Setuju / Slightly agree"/>
    <x v="0"/>
    <x v="0"/>
    <x v="1"/>
    <s v="Colgate"/>
    <x v="0"/>
    <x v="4"/>
    <x v="5"/>
    <x v="1"/>
    <x v="2"/>
    <x v="2"/>
    <x v="2"/>
    <x v="2"/>
    <x v="2"/>
    <x v="0"/>
    <m/>
    <x v="0"/>
    <x v="0"/>
    <s v="SMK PENGKALAN"/>
    <s v="Lelaki / Male"/>
    <x v="0"/>
    <n v="8"/>
    <n v="45"/>
    <m/>
    <s v="Rural"/>
    <s v="Intervention Group (IG)"/>
    <x v="0"/>
  </r>
  <r>
    <d v="2024-10-04T10:35:31"/>
    <s v="aaqilazim@gmail.com"/>
    <s v="090429080413"/>
    <n v="93.7"/>
    <n v="0.38"/>
    <s v="Lelaki / Male"/>
    <s v="Malay"/>
    <s v="Smk pengkalan"/>
    <s v="Ya / Yes"/>
    <s v="Betul / True"/>
    <s v="Betul / True"/>
    <s v="Betul / True"/>
    <s v="Tidak tahu / Dont Know"/>
    <s v="Tidak tahu / Dont Know"/>
    <s v="Salah / False"/>
    <s v="Betul / True"/>
    <s v="Betul / True"/>
    <s v="Betul / True"/>
    <s v="Salah / Fals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etuju / Slightly agree"/>
    <s v="Setuju / Slightly agree"/>
    <s v="Setuju / Slightly agree"/>
    <x v="0"/>
    <x v="0"/>
    <x v="2"/>
    <s v="darlie"/>
    <x v="0"/>
    <x v="3"/>
    <x v="0"/>
    <x v="1"/>
    <x v="1"/>
    <x v="1"/>
    <x v="2"/>
    <x v="2"/>
    <x v="1"/>
    <x v="0"/>
    <m/>
    <x v="0"/>
    <x v="0"/>
    <s v="SMK PENGKALAN"/>
    <s v="Lelaki / Male"/>
    <x v="0"/>
    <n v="12"/>
    <n v="58"/>
    <m/>
    <s v="Rural"/>
    <s v="Intervention Group (IG)"/>
    <x v="1"/>
  </r>
  <r>
    <d v="2024-10-04T10:40:29"/>
    <s v="mdanial1010ismail@gmail.com"/>
    <s v="091010080689"/>
    <n v="9.82"/>
    <n v="0"/>
    <s v="Lelaki / Male"/>
    <s v="Malay"/>
    <s v="SMK PENGKALAN "/>
    <s v="Ya / Yes"/>
    <s v="Betul / True"/>
    <s v="Betul / True"/>
    <s v="Betul / True"/>
    <s v="Tidak tahu / Dont Know"/>
    <s v="Tidak tahu / Dont Know"/>
    <s v="Tidak tahu / Dont Know"/>
    <s v="Tidak tahu / Dont Know"/>
    <s v="Betul / True"/>
    <s v="Betul / True"/>
    <s v="Tidak tahu / Dont Know"/>
    <s v="Tidak tahu / Dont Know"/>
    <s v="Tidak tahu / Dont Know"/>
    <s v="Tidak tahu / Dont Know"/>
    <s v="Betul / True"/>
    <s v="Tidak tahu / Dont Know"/>
    <s v="Tidak tahu / Dont Know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x v="1"/>
    <x v="2"/>
    <x v="2"/>
    <s v="darlie"/>
    <x v="1"/>
    <x v="3"/>
    <x v="4"/>
    <x v="1"/>
    <x v="1"/>
    <x v="0"/>
    <x v="1"/>
    <x v="1"/>
    <x v="1"/>
    <x v="0"/>
    <m/>
    <x v="0"/>
    <x v="0"/>
    <s v="SMK PENGKALAN"/>
    <s v="Lelaki / Male"/>
    <x v="0"/>
    <n v="6"/>
    <n v="63"/>
    <m/>
    <s v="Rural"/>
    <s v="Intervention Group (IG)"/>
    <x v="1"/>
  </r>
  <r>
    <d v="2024-10-04T10:43:04"/>
    <s v="danishmuqry7@gmail.com"/>
    <s v="090828080023"/>
    <n v="92.86"/>
    <n v="0.21"/>
    <s v="Lelaki / Male"/>
    <s v="Malay"/>
    <s v="SMK PRNGKALAN"/>
    <s v="Ya / Yes"/>
    <s v="Betul / True"/>
    <s v="Salah / False"/>
    <s v="Betul / True"/>
    <s v="Salah / False"/>
    <s v="Betul / True"/>
    <s v="Betul / True"/>
    <s v="Salah / False"/>
    <s v="Betul / True"/>
    <s v="Betul / True"/>
    <s v="Betul / True"/>
    <s v="Betul / True"/>
    <s v="Betul / True"/>
    <s v="Salah / False"/>
    <s v="Betul / True"/>
    <s v="Salah / False"/>
    <s v="Betul / True"/>
    <s v="Sangat setuju / Strongly agree"/>
    <s v="Sangat setuju / Strongly agree"/>
    <s v="Setuju / Slight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angat setuju / Strongly agree"/>
    <s v="Sangat setuju / Strongly agree"/>
    <s v="Sangat setuju / Strongly agree"/>
    <x v="1"/>
    <x v="2"/>
    <x v="0"/>
    <s v="Colgate"/>
    <x v="0"/>
    <x v="1"/>
    <x v="0"/>
    <x v="2"/>
    <x v="0"/>
    <x v="2"/>
    <x v="1"/>
    <x v="2"/>
    <x v="0"/>
    <x v="0"/>
    <m/>
    <x v="0"/>
    <x v="0"/>
    <s v="SMK PENGKALAN"/>
    <s v="Lelaki / Male"/>
    <x v="0"/>
    <n v="12"/>
    <n v="61"/>
    <m/>
    <s v="Rural"/>
    <s v="Intervention Group (IG)"/>
    <x v="0"/>
  </r>
  <r>
    <d v="2024-10-04T10:45:09"/>
    <s v="m-10372773@moe-dl.edu.my"/>
    <s v="091216080721"/>
    <n v="96.43"/>
    <n v="0.21"/>
    <s v="Lelaki / Male"/>
    <s v="Malay"/>
    <s v="Smk pengkalan"/>
    <s v="Ya / Yes"/>
    <s v="Betul / True"/>
    <s v="Betul / True"/>
    <s v="Betul / True"/>
    <s v="Tidak tahu / Dont Know"/>
    <s v="Betul / True"/>
    <s v="Tidak tahu / Dont Know"/>
    <s v="Tidak tahu / Dont Know"/>
    <s v="Tidak tahu / Dont Know"/>
    <s v="Betul / True"/>
    <s v="Salah / False"/>
    <s v="Betul / True"/>
    <s v="Tidak tahu / Dont Know"/>
    <s v="Tidak tahu / Dont Know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angat tidak setuju / Strongly disagree"/>
    <s v="Setuju / Slightly agree"/>
    <s v="Setuju / Slightly agree"/>
    <s v="Setuju / Slightly agree"/>
    <s v="Sangat setuju / Strongly agree"/>
    <s v="Setuju / Slightly agree"/>
    <s v="Setuju / Slightly agree"/>
    <x v="2"/>
    <x v="0"/>
    <x v="2"/>
    <s v="Colgate"/>
    <x v="1"/>
    <x v="0"/>
    <x v="0"/>
    <x v="2"/>
    <x v="0"/>
    <x v="1"/>
    <x v="0"/>
    <x v="1"/>
    <x v="0"/>
    <x v="0"/>
    <m/>
    <x v="0"/>
    <x v="0"/>
    <s v="SMK PENGKALAN"/>
    <s v="Lelaki / Male"/>
    <x v="0"/>
    <n v="9"/>
    <n v="52"/>
    <m/>
    <s v="Rural"/>
    <s v="Intervention Group (IG)"/>
    <x v="0"/>
  </r>
  <r>
    <d v="2024-10-04T10:45:56"/>
    <s v="khlsnaufal@gmail.com"/>
    <s v="091203080853"/>
    <n v="66.069999999999993"/>
    <n v="0.25"/>
    <s v="Lelaki / Male"/>
    <s v="Malay"/>
    <s v="Smk pengkalan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0"/>
    <s v="Colgate"/>
    <x v="2"/>
    <x v="0"/>
    <x v="4"/>
    <x v="1"/>
    <x v="1"/>
    <x v="1"/>
    <x v="2"/>
    <x v="0"/>
    <x v="2"/>
    <x v="0"/>
    <m/>
    <x v="0"/>
    <x v="0"/>
    <s v="SMK PENGKALAN"/>
    <s v="Lelaki / Male"/>
    <x v="0"/>
    <n v="14"/>
    <n v="52"/>
    <m/>
    <s v="Rural"/>
    <s v="Intervention Group (IG)"/>
    <x v="0"/>
  </r>
  <r>
    <d v="2024-10-04T10:49:17"/>
    <s v="ahmadyusufpuat@gmail.com"/>
    <s v="090520080019"/>
    <n v="75"/>
    <n v="0.38"/>
    <s v="Lelaki / Male"/>
    <s v="Malay"/>
    <s v="Smk pengkalan"/>
    <s v="Tidak / No"/>
    <s v="Betul / True"/>
    <s v="Betul / True"/>
    <s v="Betul / True"/>
    <s v="Tidak tahu / Dont Know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Betul / Tru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angat tidak setuju / Strongly disagree"/>
    <s v="Setuju / Slightly agree"/>
    <s v="Setuju / Slightly agree"/>
    <s v="Tidak setuju / Slightly disagree"/>
    <s v="Setuju / Slightly agree"/>
    <s v="Setuju / Slightly agree"/>
    <s v="Sangat setuju / Strongly agree"/>
    <x v="0"/>
    <x v="2"/>
    <x v="2"/>
    <s v="darlie"/>
    <x v="0"/>
    <x v="2"/>
    <x v="0"/>
    <x v="2"/>
    <x v="0"/>
    <x v="1"/>
    <x v="0"/>
    <x v="2"/>
    <x v="0"/>
    <x v="0"/>
    <m/>
    <x v="0"/>
    <x v="0"/>
    <s v="SMK PENGKALAN"/>
    <s v="Lelaki / Male"/>
    <x v="1"/>
    <n v="12"/>
    <n v="51"/>
    <m/>
    <s v="Rural"/>
    <s v="Intervention Group (IG)"/>
    <x v="1"/>
  </r>
  <r>
    <d v="2024-10-04T10:49:25"/>
    <s v="m-10606093@gmail.com"/>
    <s v="091031080119"/>
    <n v="100"/>
    <n v="0.78"/>
    <s v="Lelaki / Male"/>
    <s v="Malay"/>
    <s v="Smk pengkalan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2"/>
    <x v="2"/>
    <s v="Colgate"/>
    <x v="1"/>
    <x v="1"/>
    <x v="4"/>
    <x v="1"/>
    <x v="1"/>
    <x v="2"/>
    <x v="1"/>
    <x v="2"/>
    <x v="1"/>
    <x v="0"/>
    <m/>
    <x v="0"/>
    <x v="0"/>
    <s v="SMK PENGKALAN"/>
    <s v="Lelaki / Male"/>
    <x v="0"/>
    <n v="13"/>
    <n v="48"/>
    <m/>
    <s v="Rural"/>
    <s v="Intervention Group (IG)"/>
    <x v="0"/>
  </r>
  <r>
    <d v="2024-10-04T10:56:13"/>
    <s v="muhamadazibbazli@gmail.com"/>
    <s v="090408080369"/>
    <n v="9.82"/>
    <n v="0"/>
    <s v="Lelaki / Male"/>
    <s v="Malay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lah / Fals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etuju / Slightly agree"/>
    <s v="Tidak setuju / Slightly disagree"/>
    <s v="Setuju / Slightly agree"/>
    <s v="Sangat setuju / Strongly agree"/>
    <s v="Sangat setuju / Strongly agree"/>
    <x v="1"/>
    <x v="0"/>
    <x v="2"/>
    <s v="Colgate"/>
    <x v="1"/>
    <x v="3"/>
    <x v="0"/>
    <x v="2"/>
    <x v="0"/>
    <x v="1"/>
    <x v="0"/>
    <x v="0"/>
    <x v="0"/>
    <x v="0"/>
    <m/>
    <x v="0"/>
    <x v="0"/>
    <s v="SMK PENGKALAN"/>
    <s v="Lelaki / Male"/>
    <x v="0"/>
    <n v="14"/>
    <n v="58"/>
    <m/>
    <s v="Rural"/>
    <s v="Intervention Group (IG)"/>
    <x v="0"/>
  </r>
  <r>
    <d v="2024-10-04T10:59:43"/>
    <s v="rafiqmokhtar@gmail.com"/>
    <s v="0-90416080545"/>
    <n v="53.57"/>
    <n v="0"/>
    <s v="Lelaki / Male"/>
    <s v="Malay"/>
    <s v="Smk pengkalan"/>
    <s v="Ya / Yes"/>
    <s v="Betul / True"/>
    <s v="Betul / True"/>
    <s v="Betul / True"/>
    <s v="Tidak tahu / Dont Know"/>
    <s v="Betul / True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Tidak tahu / Dont Know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2"/>
    <x v="2"/>
    <s v="Colgate"/>
    <x v="0"/>
    <x v="0"/>
    <x v="1"/>
    <x v="1"/>
    <x v="1"/>
    <x v="0"/>
    <x v="2"/>
    <x v="0"/>
    <x v="1"/>
    <x v="0"/>
    <n v="0"/>
    <x v="0"/>
    <x v="0"/>
    <s v="SMK PENGKALAN"/>
    <s v="Lelaki / Male"/>
    <x v="0"/>
    <n v="10"/>
    <n v="51"/>
    <m/>
    <s v="Rural"/>
    <s v="Intervention Group (IG)"/>
    <x v="0"/>
  </r>
  <r>
    <d v="2024-10-04T11:00:37"/>
    <s v="hzzq@gmail.com.my"/>
    <s v="090318080285"/>
    <n v="50"/>
    <n v="0.08"/>
    <s v="Lelaki / Male"/>
    <s v="Malay"/>
    <s v="SEKOLAH MENENGAH KEBANGSAAN PENGKALAN"/>
    <s v="Ya / Yes"/>
    <s v="Betul / True"/>
    <s v="Betul / True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x v="0"/>
    <x v="0"/>
    <x v="2"/>
    <s v="Mukmin"/>
    <x v="0"/>
    <x v="0"/>
    <x v="0"/>
    <x v="2"/>
    <x v="0"/>
    <x v="1"/>
    <x v="0"/>
    <x v="1"/>
    <x v="1"/>
    <x v="0"/>
    <m/>
    <x v="0"/>
    <x v="0"/>
    <s v="SMK PENGKALAN"/>
    <s v="Lelaki / Male"/>
    <x v="0"/>
    <n v="12"/>
    <n v="55"/>
    <m/>
    <s v="Rural"/>
    <s v="Intervention Group (IG)"/>
    <x v="3"/>
  </r>
  <r>
    <d v="2024-10-04T11:05:55"/>
    <s v="ftrhambali@gmail.com"/>
    <s v="090925080471"/>
    <n v="100"/>
    <n v="0.88"/>
    <s v="Lelaki / Male"/>
    <s v="Malay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x v="0"/>
    <x v="0"/>
    <x v="0"/>
    <s v="Colgate"/>
    <x v="1"/>
    <x v="0"/>
    <x v="0"/>
    <x v="1"/>
    <x v="0"/>
    <x v="1"/>
    <x v="0"/>
    <x v="0"/>
    <x v="1"/>
    <x v="0"/>
    <m/>
    <x v="0"/>
    <x v="0"/>
    <s v="SMK PENGKALAN"/>
    <s v="Lelaki / Male"/>
    <x v="0"/>
    <n v="15"/>
    <n v="51"/>
    <m/>
    <s v="Rural"/>
    <s v="Intervention Group (IG)"/>
    <x v="0"/>
  </r>
  <r>
    <d v="2024-10-04T11:06:11"/>
    <s v="hariz090604@gmail.com"/>
    <s v="090604080833"/>
    <n v="42.86"/>
    <n v="0"/>
    <s v="Lelaki / Male"/>
    <s v="Malay"/>
    <s v="SEKOLAH MENENGAH KEBANGSAAN PENGKALAN"/>
    <s v="Ya / Yes"/>
    <s v="Betul / True"/>
    <s v="Salah / False"/>
    <s v="Betul / True"/>
    <s v="Salah / False"/>
    <s v="Betul / True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x v="0"/>
    <x v="0"/>
    <x v="0"/>
    <s v="Fresh"/>
    <x v="0"/>
    <x v="3"/>
    <x v="3"/>
    <x v="1"/>
    <x v="1"/>
    <x v="0"/>
    <x v="1"/>
    <x v="2"/>
    <x v="1"/>
    <x v="0"/>
    <m/>
    <x v="0"/>
    <x v="0"/>
    <s v="SMK PENGKALAN"/>
    <s v="Lelaki / Male"/>
    <x v="0"/>
    <n v="14"/>
    <n v="54"/>
    <m/>
    <s v="Rural"/>
    <s v="Intervention Group (IG)"/>
    <x v="4"/>
  </r>
  <r>
    <d v="2024-10-04T11:06:19"/>
    <s v="mnuradam@gmail.com"/>
    <s v="090705090117"/>
    <n v="60.71"/>
    <n v="0.04"/>
    <s v="Lelaki / Male"/>
    <s v="Malay"/>
    <s v="Smk pengkalan"/>
    <s v="Ya / Yes"/>
    <s v="Betul / True"/>
    <s v="Tidak tahu / Dont Know"/>
    <s v="Betul / True"/>
    <s v="Tidak tahu / Dont Know"/>
    <s v="Betul / True"/>
    <s v="Betul / True"/>
    <s v="Salah / False"/>
    <s v="Betul / True"/>
    <s v="Betul / True"/>
    <s v="Betul / True"/>
    <s v="Betul / True"/>
    <s v="Betul / True"/>
    <s v="Betul / True"/>
    <s v="Tidak tahu / Dont Know"/>
    <s v="Betul / True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Setuju / Slightly agree"/>
    <s v="Sangat setuju / Strongly agree"/>
    <s v="Sangat tidak setuju / Strongly disagree"/>
    <s v="Setuju / Slightly agree"/>
    <s v="Sangat setuju / Strongly agree"/>
    <s v="Sangat setuju / Strongly agree"/>
    <s v="Setuju / Slightly agree"/>
    <s v="Setuju / Slightly agree"/>
    <s v="Setuju / Slightly agree"/>
    <x v="1"/>
    <x v="4"/>
    <x v="0"/>
    <s v="Colgate"/>
    <x v="1"/>
    <x v="1"/>
    <x v="0"/>
    <x v="1"/>
    <x v="1"/>
    <x v="1"/>
    <x v="1"/>
    <x v="0"/>
    <x v="1"/>
    <x v="0"/>
    <m/>
    <x v="0"/>
    <x v="0"/>
    <s v="SMK PENGKALAN"/>
    <s v="Lelaki / Male"/>
    <x v="0"/>
    <n v="12"/>
    <n v="56"/>
    <m/>
    <s v="Rural"/>
    <s v="Intervention Group (IG)"/>
    <x v="0"/>
  </r>
  <r>
    <d v="2024-10-04T11:08:33"/>
    <s v="dh9060891@gmail.com"/>
    <s v="091004020081"/>
    <n v="65.739999999999995"/>
    <n v="0.13"/>
    <s v="Lelaki / Male"/>
    <s v="Malay"/>
    <s v="Smk pengkalan"/>
    <s v="Ya / Yes"/>
    <s v="Betul / True"/>
    <s v="Tidak tahu / Dont Know"/>
    <s v="Betul / Tru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angat setuju / Strongly agree"/>
    <s v="Setuju / Slightly agree"/>
    <s v="Setuju / Slightly agree"/>
    <x v="0"/>
    <x v="0"/>
    <x v="0"/>
    <s v="Muimin"/>
    <x v="0"/>
    <x v="0"/>
    <x v="0"/>
    <x v="2"/>
    <x v="0"/>
    <x v="1"/>
    <x v="0"/>
    <x v="1"/>
    <x v="0"/>
    <x v="0"/>
    <m/>
    <x v="0"/>
    <x v="0"/>
    <s v="SMK PENGKALAN"/>
    <s v="Lelaki / Male"/>
    <x v="0"/>
    <n v="12"/>
    <n v="50"/>
    <m/>
    <s v="Rural"/>
    <s v="Intervention Group (IG)"/>
    <x v="3"/>
  </r>
  <r>
    <d v="2024-10-04T11:13:29"/>
    <s v="insyirahafrina09@gmail.com"/>
    <s v="090703080468"/>
    <n v="35.71"/>
    <n v="0.63"/>
    <s v="Perempuan / Female"/>
    <s v="Malay"/>
    <s v="Smk pengkalan"/>
    <s v="Ya / Yes"/>
    <s v="Betul / True"/>
    <s v="Betul / True"/>
    <s v="Betul / True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x v="1"/>
    <x v="2"/>
    <x v="0"/>
    <s v="Colgate"/>
    <x v="0"/>
    <x v="3"/>
    <x v="0"/>
    <x v="1"/>
    <x v="0"/>
    <x v="1"/>
    <x v="0"/>
    <x v="1"/>
    <x v="1"/>
    <x v="0"/>
    <m/>
    <x v="0"/>
    <x v="0"/>
    <s v="SMK PENGKALAN"/>
    <s v="Perempuan / Female"/>
    <x v="0"/>
    <n v="13"/>
    <n v="54"/>
    <m/>
    <s v="Rural"/>
    <s v="Intervention Group (IG)"/>
    <x v="0"/>
  </r>
  <r>
    <d v="2024-10-04T11:15:06"/>
    <s v="m-10593075@moe-dl.edu.my"/>
    <s v="090615080396"/>
    <n v="12.5"/>
    <n v="0"/>
    <s v="Perempuan / Female"/>
    <s v="Malay"/>
    <s v="Smk pengkalan"/>
    <s v="Tidak / No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Sangat tidak setuju / Strongly disagree"/>
    <s v="Sangat tidak setuju / Strongly disagree"/>
    <s v="Sangat tidak setuju / Strongly disagree"/>
    <s v="Setuju / Slightly agree"/>
    <s v="Setuju / Slightly agree"/>
    <s v="Sangat tidak setuju / Strongly disagree"/>
    <s v="Setuju / Slightly agree"/>
    <s v="Setuju / Slightly agree"/>
    <s v="Setuju / Slightly agree"/>
    <s v="Tidak setuju / Slightly disagree"/>
    <s v="Setuju / Slightly agree"/>
    <s v="Setuju / Slightly agree"/>
    <s v="Sangat setuju / Strongly agree"/>
    <s v="Sangat tidak setuju / Strongly disagree"/>
    <s v="Setuju / Slightly agree"/>
    <s v="Setuju / Slightly agree"/>
    <x v="0"/>
    <x v="0"/>
    <x v="0"/>
    <s v="darlie"/>
    <x v="1"/>
    <x v="3"/>
    <x v="0"/>
    <x v="2"/>
    <x v="0"/>
    <x v="1"/>
    <x v="0"/>
    <x v="1"/>
    <x v="0"/>
    <x v="0"/>
    <s v="no"/>
    <x v="0"/>
    <x v="0"/>
    <s v="SMK PENGKALAN"/>
    <s v="Perempuan / Female"/>
    <x v="1"/>
    <n v="14"/>
    <n v="41"/>
    <m/>
    <s v="Rural"/>
    <s v="Intervention Group (IG)"/>
    <x v="1"/>
  </r>
  <r>
    <d v="2024-10-04T11:17:56"/>
    <s v="syazwanihakimah@gmail.com"/>
    <s v="091106080632"/>
    <n v="50"/>
    <n v="0"/>
    <s v="Perempuan / Female"/>
    <s v="Malay"/>
    <s v="Smk pengkalan"/>
    <s v="Ya / Yes"/>
    <s v="Betul / True"/>
    <s v="Betul / True"/>
    <s v="Betul / True"/>
    <s v="Betul / True"/>
    <s v="Betul / True"/>
    <s v="Betul / True"/>
    <s v="Salah / False"/>
    <s v="Betul / True"/>
    <s v="Betul / True"/>
    <s v="Betul / True"/>
    <s v="Salah / Fals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0"/>
    <s v="Mornings smile"/>
    <x v="2"/>
    <x v="0"/>
    <x v="0"/>
    <x v="1"/>
    <x v="1"/>
    <x v="0"/>
    <x v="1"/>
    <x v="0"/>
    <x v="1"/>
    <x v="0"/>
    <m/>
    <x v="0"/>
    <x v="0"/>
    <s v="SMK PENGKALAN"/>
    <s v="Perempuan / Female"/>
    <x v="0"/>
    <n v="13"/>
    <n v="48"/>
    <m/>
    <s v="Rural"/>
    <s v="Intervention Group (IG)"/>
    <x v="5"/>
  </r>
  <r>
    <d v="2024-10-04T11:20:24"/>
    <s v="alyaa@gmail.com"/>
    <s v="090718080532"/>
    <n v="7.14"/>
    <n v="0.13"/>
    <s v="Perempuan / Female"/>
    <s v="Malay"/>
    <s v="Smk pengkalan"/>
    <s v="Tidak / No"/>
    <s v="Betul / True"/>
    <s v="Salah / False"/>
    <s v="Tidak tahu / Dont know"/>
    <s v="Salah / False"/>
    <s v="Betul / True"/>
    <s v="Betul / True"/>
    <s v="Salah / False"/>
    <s v="Tidak tahu / Dont Know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x v="0"/>
    <x v="1"/>
    <x v="1"/>
    <s v="Colgate"/>
    <x v="1"/>
    <x v="4"/>
    <x v="3"/>
    <x v="1"/>
    <x v="1"/>
    <x v="1"/>
    <x v="1"/>
    <x v="0"/>
    <x v="1"/>
    <x v="0"/>
    <m/>
    <x v="0"/>
    <x v="0"/>
    <s v="SMK PENGKALAN"/>
    <s v="Perempuan / Female"/>
    <x v="1"/>
    <n v="11"/>
    <n v="48"/>
    <m/>
    <s v="Rural"/>
    <s v="Intervention Group (IG)"/>
    <x v="0"/>
  </r>
  <r>
    <d v="2024-10-04T11:23:09"/>
    <s v="m-10498069@moe-dl.edu.my"/>
    <s v="090707081118"/>
    <n v="7.14"/>
    <n v="0"/>
    <s v="Perempuan / Female"/>
    <s v="Malay"/>
    <s v="Smk pengkalan"/>
    <s v="Ya / Yes"/>
    <s v="Betul / True"/>
    <s v="Tidak tahu / Dont Know"/>
    <s v="Tidak tahu / Dont know"/>
    <s v="Tidak tahu / Dont Know"/>
    <s v="Tidak tahu / Dont Know"/>
    <s v="Tidak tahu / Dont Know"/>
    <s v="Tidak tahu / Dont Know"/>
    <s v="Tidak tahu / Dont Know"/>
    <s v="Betul / True"/>
    <s v="Betul / True"/>
    <s v="Betul / True"/>
    <s v="Tidak tahu / Dont Know"/>
    <s v="Betul / True"/>
    <s v="Tidak tahu / Dont Know"/>
    <s v="Betul / True"/>
    <s v="Betul / Tru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0"/>
    <x v="2"/>
    <s v="Colgate"/>
    <x v="1"/>
    <x v="1"/>
    <x v="0"/>
    <x v="1"/>
    <x v="1"/>
    <x v="0"/>
    <x v="0"/>
    <x v="1"/>
    <x v="1"/>
    <x v="0"/>
    <m/>
    <x v="0"/>
    <x v="0"/>
    <s v="SMK PENGKALAN"/>
    <s v="Perempuan / Female"/>
    <x v="0"/>
    <n v="7"/>
    <n v="53"/>
    <m/>
    <s v="Rural"/>
    <s v="Intervention Group (IG)"/>
    <x v="0"/>
  </r>
  <r>
    <d v="2024-10-04T11:24:52"/>
    <s v="irisyaadriana@gmail.com"/>
    <s v="091020080842"/>
    <n v="0"/>
    <n v="0"/>
    <s v="Perempuan / Female"/>
    <s v="Malay"/>
    <s v="Smk pengkalan"/>
    <s v="Ya / Yes"/>
    <s v="Betul / True"/>
    <s v="Betul / True"/>
    <s v="Betul / True"/>
    <s v="Tidak tahu / Dont Know"/>
    <s v="Tidak tahu / Dont Know"/>
    <s v="Betul / True"/>
    <s v="Betul / True"/>
    <s v="Tidak tahu / Dont Know"/>
    <s v="Betul / True"/>
    <s v="Betul / True"/>
    <s v="Betul / True"/>
    <s v="Tidak tahu / Dont Know"/>
    <s v="Betul / True"/>
    <s v="Betul / True"/>
    <s v="Betul / True"/>
    <s v="Tidak tahu / Dont Know"/>
    <s v="Tidak setuju / Slightly disagree"/>
    <s v="Setuju / Slightly agree"/>
    <s v="Setuju / Slightly agree"/>
    <s v="Tidak setuju / Slightly disagree"/>
    <s v="Setuju / Slightly agree"/>
    <s v="Tidak setuju / Slightly dis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x v="1"/>
    <x v="2"/>
    <x v="2"/>
    <s v="Fresh white"/>
    <x v="1"/>
    <x v="0"/>
    <x v="1"/>
    <x v="1"/>
    <x v="1"/>
    <x v="1"/>
    <x v="0"/>
    <x v="1"/>
    <x v="1"/>
    <x v="0"/>
    <m/>
    <x v="0"/>
    <x v="0"/>
    <s v="SMK PENGKALAN"/>
    <s v="Perempuan / Female"/>
    <x v="0"/>
    <n v="11"/>
    <n v="46"/>
    <m/>
    <s v="Rural"/>
    <s v="Intervention Group (IG)"/>
    <x v="4"/>
  </r>
  <r>
    <d v="2024-10-04T11:25:04"/>
    <s v="m-10543763@moe-dl.edu.my"/>
    <s v="090811080318"/>
    <n v="7.14"/>
    <n v="0.08"/>
    <s v="Perempuan / Female"/>
    <s v="Malay"/>
    <s v="Sekolah kebangsaaan pengkalan"/>
    <s v="Ya / Yes"/>
    <s v="Betul / True"/>
    <s v="Betul / True"/>
    <s v="Betul / True"/>
    <s v="Tidak tahu / Dont Know"/>
    <s v="Betul / True"/>
    <s v="Betul / True"/>
    <s v="Salah / False"/>
    <s v="Salah / False"/>
    <s v="Betul / True"/>
    <s v="Tidak tahu / Dont Know"/>
    <s v="Betul / True"/>
    <s v="Salah / False"/>
    <s v="Betul / True"/>
    <s v="Betul / True"/>
    <s v="Betul / True"/>
    <s v="Betul / True"/>
    <s v="Sangat setuju / Strongly agree"/>
    <s v="Setuju / Slightly agree"/>
    <s v="Sangat setuju / Strongly agree"/>
    <s v="Setuju / Slightly agree"/>
    <s v="Sangat setuju / Strongly agree"/>
    <s v="Sangat setuju / Strongly agree"/>
    <s v="Setuju / Slightly agree"/>
    <s v="Setuju / Slightly agree"/>
    <s v="Sangat setuju / Strongly agree"/>
    <s v="Tidak setuju / Slightly disagree"/>
    <s v="Sangat setuju / Strongly agree"/>
    <s v="Sangat setuju / Strongly agree"/>
    <s v="Setuju / Slightly agree"/>
    <s v="Sangat setuju / Strongly agree"/>
    <s v="Sangat setuju / Strongly agree"/>
    <s v="Setuju / Slightly agree"/>
    <x v="1"/>
    <x v="2"/>
    <x v="0"/>
    <s v="Sensondye"/>
    <x v="1"/>
    <x v="1"/>
    <x v="4"/>
    <x v="1"/>
    <x v="1"/>
    <x v="1"/>
    <x v="0"/>
    <x v="1"/>
    <x v="1"/>
    <x v="0"/>
    <m/>
    <x v="0"/>
    <x v="0"/>
    <s v="SMK PENGKALAN"/>
    <s v="Perempuan / Female"/>
    <x v="0"/>
    <n v="11"/>
    <n v="57"/>
    <m/>
    <s v="Rural"/>
    <s v="Intervention Group (IG)"/>
    <x v="6"/>
  </r>
  <r>
    <d v="2024-10-04T11:30:28"/>
    <s v="m-10581261@moe-dl.edu.my"/>
    <s v="090109081038"/>
    <n v="37.5"/>
    <n v="0.17"/>
    <s v="Perempuan / Female"/>
    <s v="Malay"/>
    <s v="Smk pengkalan"/>
    <s v="Ya / Yes"/>
    <s v="Betul / True"/>
    <s v="Betul / True"/>
    <s v="Betul / True"/>
    <s v="Salah / False"/>
    <s v="Betul / True"/>
    <s v="Salah / False"/>
    <s v="Salah / False"/>
    <s v="Salah / False"/>
    <s v="Betul / True"/>
    <s v="Betul / True"/>
    <s v="Betul / True"/>
    <s v="Salah / False"/>
    <s v="Tidak tahu / Dont Know"/>
    <s v="Betul / True"/>
    <s v="Betul / True"/>
    <s v="Betul / True"/>
    <s v="Tidak setuju / Slightly disagree"/>
    <s v="Sangat setuju / Strongly agree"/>
    <s v="Sangat setuju / Strongly agree"/>
    <s v="Setuju / Slightly agree"/>
    <s v="Setuju / Slightly agree"/>
    <s v="Setuju / Slightly agree"/>
    <s v="Setuju / Slightly agree"/>
    <s v="Sangat setuju / Strongly agree"/>
    <s v="Setuju / Slightly agree"/>
    <s v="Sangat tidak setuju / Strongly disagree"/>
    <s v="Setuju / Slightly agree"/>
    <s v="Setuju / Slightly agree"/>
    <s v="Setuju / Slightly agree"/>
    <s v="Tidak setuju / Slightly disagree"/>
    <s v="Setuju / Slightly agree"/>
    <s v="Setuju / Slightly agree"/>
    <x v="0"/>
    <x v="0"/>
    <x v="1"/>
    <s v="Colgate"/>
    <x v="0"/>
    <x v="4"/>
    <x v="0"/>
    <x v="1"/>
    <x v="1"/>
    <x v="1"/>
    <x v="0"/>
    <x v="1"/>
    <x v="1"/>
    <x v="0"/>
    <m/>
    <x v="0"/>
    <x v="0"/>
    <s v="SMK PENGKALAN"/>
    <s v="Perempuan / Female"/>
    <x v="0"/>
    <n v="11"/>
    <n v="50"/>
    <m/>
    <s v="Rural"/>
    <s v="Intervention Group (IG)"/>
    <x v="0"/>
  </r>
  <r>
    <d v="2024-10-04T11:30:58"/>
    <s v="m-10490477@moe-dl.edu.my"/>
    <s v="090801090248"/>
    <n v="23.21"/>
    <n v="0"/>
    <s v="Perempuan / Female"/>
    <s v="Malay"/>
    <s v="Smk pengkalan"/>
    <s v="Ya / Yes"/>
    <s v="Betul / True"/>
    <s v="Salah / False"/>
    <s v="Betul / True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etuju / Slightly agree"/>
    <s v="Setuju / Slightly agree"/>
    <s v="Sangat setuju / Strongly agree"/>
    <s v="Setuju / Slightly agree"/>
    <s v="Setuju / Slightly agree"/>
    <x v="0"/>
    <x v="0"/>
    <x v="2"/>
    <s v="Colgate"/>
    <x v="0"/>
    <x v="4"/>
    <x v="0"/>
    <x v="1"/>
    <x v="1"/>
    <x v="2"/>
    <x v="0"/>
    <x v="2"/>
    <x v="0"/>
    <x v="0"/>
    <s v="-"/>
    <x v="0"/>
    <x v="0"/>
    <s v="SMK PENGKALAN"/>
    <s v="Perempuan / Female"/>
    <x v="0"/>
    <n v="13"/>
    <n v="51"/>
    <m/>
    <s v="Rural"/>
    <s v="Intervention Group (IG)"/>
    <x v="0"/>
  </r>
  <r>
    <d v="2024-10-04T11:31:08"/>
    <s v="nrlsyifadania@gmail.com"/>
    <s v="090814081332"/>
    <n v="12.5"/>
    <n v="0.25"/>
    <s v="Perempuan / Female"/>
    <s v="Malay"/>
    <s v="Smk pengkalan"/>
    <s v="Ya / Yes"/>
    <s v="Betul / True"/>
    <s v="Tidak tahu / Dont Know"/>
    <s v="Betul / True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0"/>
    <x v="0"/>
    <x v="0"/>
    <x v="1"/>
    <x v="1"/>
    <x v="2"/>
    <x v="0"/>
    <x v="0"/>
    <x v="1"/>
    <x v="0"/>
    <m/>
    <x v="0"/>
    <x v="0"/>
    <s v="SMK PENGKALAN"/>
    <s v="Perempuan / Female"/>
    <x v="0"/>
    <n v="12"/>
    <n v="49"/>
    <m/>
    <s v="Rural"/>
    <s v="Intervention Group (IG)"/>
    <x v="0"/>
  </r>
  <r>
    <d v="2024-10-04T11:32:05"/>
    <s v="m-10497835@moe-dl.edu.my"/>
    <s v="090624080240"/>
    <n v="28.57"/>
    <n v="0.13"/>
    <s v="Perempuan / Female"/>
    <s v="Malay"/>
    <s v="Smk pengkalan"/>
    <s v="Ya / Yes"/>
    <s v="Betul / True"/>
    <s v="Tidak tahu / Dont Know"/>
    <s v="Betul / True"/>
    <s v="Tidak tahu / Dont Know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Betul / True"/>
    <s v="Betul / True"/>
    <s v="Setuju / Slightly agre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x v="1"/>
    <x v="1"/>
    <x v="1"/>
    <s v="Dentific"/>
    <x v="1"/>
    <x v="0"/>
    <x v="0"/>
    <x v="2"/>
    <x v="2"/>
    <x v="1"/>
    <x v="0"/>
    <x v="1"/>
    <x v="0"/>
    <x v="0"/>
    <m/>
    <x v="0"/>
    <x v="0"/>
    <s v="SMK PENGKALAN"/>
    <s v="Perempuan / Female"/>
    <x v="0"/>
    <n v="11"/>
    <n v="50"/>
    <m/>
    <s v="Rural"/>
    <s v="Intervention Group (IG)"/>
    <x v="7"/>
  </r>
  <r>
    <d v="2024-10-04T11:37:36"/>
    <s v="m-10497833@moe-dl.edu.my"/>
    <s v="090309080304"/>
    <n v="43.75"/>
    <n v="0.42"/>
    <s v="Perempuan / Female"/>
    <s v="Malay"/>
    <s v="Smk pengkalan"/>
    <s v="Tidak / No"/>
    <s v="Betul / True"/>
    <s v="Betul / True"/>
    <s v="Betul / True"/>
    <s v="Salah / Fals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Betul / True"/>
    <s v="Setuju / Slightly agree"/>
    <s v="Sangat tidak setuju / Strongly disagree"/>
    <s v="Sangat tidak setuju / Strongly disagree"/>
    <s v="Sangat tidak setuju / Strongly disagree"/>
    <s v="Setuju / Slightly agree"/>
    <s v="Setuju / Slightly agree"/>
    <s v="Setuju / Slightly agree"/>
    <s v="Sangat tidak setuju / Strongly disagree"/>
    <s v="Tidak setuju / Slightly disagree"/>
    <s v="Tidak setuju / Slightly disagree"/>
    <s v="Setuju / Slightly agree"/>
    <s v="Setuju / Slightly agree"/>
    <s v="Sangat tidak setuju / Strongly disagree"/>
    <s v="Setuju / Slightly agree"/>
    <s v="Setuju / Slightly agree"/>
    <s v="Setuju / Slightly agree"/>
    <x v="0"/>
    <x v="0"/>
    <x v="2"/>
    <s v="Colgate "/>
    <x v="1"/>
    <x v="3"/>
    <x v="4"/>
    <x v="1"/>
    <x v="1"/>
    <x v="0"/>
    <x v="1"/>
    <x v="1"/>
    <x v="1"/>
    <x v="0"/>
    <m/>
    <x v="0"/>
    <x v="0"/>
    <s v="SMK PENGKALAN"/>
    <s v="Perempuan / Female"/>
    <x v="1"/>
    <n v="13"/>
    <n v="40"/>
    <m/>
    <s v="Rural"/>
    <s v="Intervention Group (IG)"/>
    <x v="0"/>
  </r>
  <r>
    <d v="2024-10-04T11:37:43"/>
    <s v="m-10562107@moe-dl.edu.my"/>
    <s v="090414080322"/>
    <n v="46.43"/>
    <n v="0.38"/>
    <s v="Perempuan / Female"/>
    <s v="Malay"/>
    <s v="SEKOLAH MENENGAH KEBANGSAAN PENGKALAN"/>
    <s v="Ya / Yes"/>
    <s v="Betul / True"/>
    <s v="Betul / True"/>
    <s v="Betul / True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Setuju / Slightly agree"/>
    <s v="Setuju / Slightly agree"/>
    <s v="Sangat setuju / Strongly agree"/>
    <s v="Sangat setuju / Strongly agree"/>
    <s v="Setuju / Slightly agree"/>
    <s v="Sangat setuju / Strongly agree"/>
    <s v="Sangat setuju / Strongly agree"/>
    <s v="Tidak setuju / Slightly disagree"/>
    <s v="Sangat tidak setuju / Strong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1"/>
    <x v="0"/>
    <x v="4"/>
    <x v="1"/>
    <x v="2"/>
    <x v="0"/>
    <x v="2"/>
    <x v="2"/>
    <x v="1"/>
    <x v="0"/>
    <s v="no"/>
    <x v="0"/>
    <x v="1"/>
    <s v="SMK PENGKALAN"/>
    <s v="Perempuan / Female"/>
    <x v="0"/>
    <n v="3"/>
    <n v="50"/>
    <m/>
    <s v="Rural"/>
    <s v="Intervention Group (IG)"/>
    <x v="0"/>
  </r>
  <r>
    <d v="2024-10-04T11:39:08"/>
    <s v="m-10605778@moe-dl.edu.my"/>
    <s v="091117080160"/>
    <n v="48.15"/>
    <n v="0"/>
    <s v="Perempuan / Female"/>
    <s v="Malay"/>
    <s v="Smk pengkalan"/>
    <s v="Ya / Yes"/>
    <s v="Betul / True"/>
    <s v="Tidak tahu / Dont Know"/>
    <s v="Betul / True"/>
    <s v="Tidak tahu / Dont Know"/>
    <s v="Betul / True"/>
    <s v="Tidak tahu / Dont Know"/>
    <s v="Tidak tahu / Dont Know"/>
    <s v="Tidak tahu / Dont Know"/>
    <s v="Betul / True"/>
    <s v="Tidak tahu / Dont Know"/>
    <s v="Salah / False"/>
    <s v="Tidak tahu / Dont Know"/>
    <s v="Betul / True"/>
    <s v="Betul / True"/>
    <s v="Betul / True"/>
    <s v="Tidak tahu / Dont Know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1"/>
    <x v="2"/>
    <s v="Colgate"/>
    <x v="1"/>
    <x v="4"/>
    <x v="0"/>
    <x v="1"/>
    <x v="0"/>
    <x v="0"/>
    <x v="0"/>
    <x v="1"/>
    <x v="0"/>
    <x v="0"/>
    <m/>
    <x v="0"/>
    <x v="0"/>
    <s v="SMK PENGKALAN"/>
    <s v="Perempuan / Female"/>
    <x v="0"/>
    <n v="7"/>
    <n v="48"/>
    <m/>
    <s v="Rural"/>
    <s v="Intervention Group (IG)"/>
    <x v="0"/>
  </r>
  <r>
    <d v="2024-10-04T11:39:59"/>
    <s v="m-10496791@moe-dl.edu.my"/>
    <s v="091216080094"/>
    <n v="0"/>
    <n v="0"/>
    <s v="Perempuan / Female"/>
    <s v="Malay"/>
    <s v="Smk pengkalan"/>
    <s v="Ya / Yes"/>
    <s v="Salah / False"/>
    <s v="Tidak tahu / Dont Know"/>
    <s v="Salah / False"/>
    <s v="Tidak tahu / Dont Know"/>
    <s v="Salah / False"/>
    <s v="Betul / True"/>
    <s v="Salah / False"/>
    <s v="Salah / False"/>
    <s v="Tidak tahu / Dont Know"/>
    <s v="Betul / True"/>
    <s v="Tidak tahu / Dont Know"/>
    <s v="Salah / False"/>
    <s v="Betul / True"/>
    <s v="Betul / True"/>
    <s v="Betul / True"/>
    <s v="Tidak tahu / Dont Know"/>
    <s v="Tidak setuju / Slightly disagree"/>
    <s v="Sangat tidak setuju / Strongly disagree"/>
    <s v="Tidak setuju / Slightly disagree"/>
    <s v="Sangat setuju / Strongly agree"/>
    <s v="Setuju / Slightly agree"/>
    <s v="Setuju / Slightly agree"/>
    <s v="Setuju / Slightly agree"/>
    <s v="Setuju / Slightly agree"/>
    <s v="Tidak setuju / Slightly disagree"/>
    <s v="Tidak setuju / Slightly disagree"/>
    <s v="Sangat tidak setuju / Strongly disagree"/>
    <s v="Setuju / Slightly agree"/>
    <s v="Tidak setuju / Slightly disagree"/>
    <s v="Setuju / Slightly agree"/>
    <s v="Setuju / Slightly agree"/>
    <s v="Setuju / Slightly agree"/>
    <x v="1"/>
    <x v="2"/>
    <x v="1"/>
    <s v="Fresh white"/>
    <x v="0"/>
    <x v="4"/>
    <x v="1"/>
    <x v="2"/>
    <x v="2"/>
    <x v="0"/>
    <x v="2"/>
    <x v="0"/>
    <x v="1"/>
    <x v="0"/>
    <m/>
    <x v="0"/>
    <x v="0"/>
    <s v="SMK PENGKALAN"/>
    <s v="Perempuan / Female"/>
    <x v="0"/>
    <n v="5"/>
    <n v="43"/>
    <m/>
    <s v="Rural"/>
    <s v="Intervention Group (IG)"/>
    <x v="4"/>
  </r>
  <r>
    <d v="2024-10-04T11:42:18"/>
    <s v="nuralyasani23@gmail.com"/>
    <s v="090323080976"/>
    <n v="22.32"/>
    <n v="0"/>
    <s v="Perempuan / Female"/>
    <s v="Malay"/>
    <s v="SEKOLAH MENENGAH KEBANGSAAN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x v="1"/>
    <x v="2"/>
    <x v="2"/>
    <s v="darlie"/>
    <x v="1"/>
    <x v="1"/>
    <x v="1"/>
    <x v="1"/>
    <x v="1"/>
    <x v="0"/>
    <x v="0"/>
    <x v="1"/>
    <x v="0"/>
    <x v="0"/>
    <m/>
    <x v="0"/>
    <x v="0"/>
    <s v="SMK PENGKALAN"/>
    <s v="Perempuan / Female"/>
    <x v="0"/>
    <n v="15"/>
    <n v="53"/>
    <m/>
    <s v="Rural"/>
    <s v="Intervention Group (IG)"/>
    <x v="1"/>
  </r>
  <r>
    <d v="2024-10-04T11:43:59"/>
    <s v="m-10608865@moe-dl.edu.my"/>
    <s v="090930080580"/>
    <n v="100"/>
    <n v="0.25"/>
    <s v="Perempuan / Female"/>
    <s v="Malay"/>
    <s v="SEKOLAH MENENGAH KEBANGSAAN PENGKALAN"/>
    <s v="Ya / Yes"/>
    <s v="Betul / True"/>
    <s v="Betul / True"/>
    <s v="Tidak tahu / Dont know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Tidak tahu / Dont Know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0"/>
    <x v="2"/>
    <s v="Colgate "/>
    <x v="0"/>
    <x v="4"/>
    <x v="3"/>
    <x v="2"/>
    <x v="2"/>
    <x v="2"/>
    <x v="1"/>
    <x v="2"/>
    <x v="0"/>
    <x v="0"/>
    <m/>
    <x v="0"/>
    <x v="0"/>
    <s v="SMK PENGKALAN"/>
    <s v="Perempuan / Female"/>
    <x v="0"/>
    <n v="11"/>
    <n v="50"/>
    <m/>
    <s v="Rural"/>
    <s v="Intervention Group (IG)"/>
    <x v="0"/>
  </r>
  <r>
    <d v="2024-10-04T11:49:27"/>
    <s v="nurmiezatul@gmail.com"/>
    <s v="081108080354"/>
    <n v="26.79"/>
    <n v="0"/>
    <s v="Perempuan / Female"/>
    <s v="Malay"/>
    <s v="Smk pengkalan"/>
    <s v="Ya / Yes"/>
    <s v="Betul / True"/>
    <s v="Betul / True"/>
    <s v="Betul / True"/>
    <s v="Tidak tahu / Dont Know"/>
    <s v="Tidak tahu / Dont Know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1"/>
    <x v="2"/>
    <x v="2"/>
    <s v="Colgate"/>
    <x v="1"/>
    <x v="4"/>
    <x v="1"/>
    <x v="1"/>
    <x v="1"/>
    <x v="0"/>
    <x v="2"/>
    <x v="0"/>
    <x v="1"/>
    <x v="0"/>
    <m/>
    <x v="0"/>
    <x v="0"/>
    <s v="SMK PENGKALAN"/>
    <s v="Perempuan / Female"/>
    <x v="0"/>
    <n v="12"/>
    <n v="58"/>
    <m/>
    <s v="Rural"/>
    <s v="Intervention Group (IG)"/>
    <x v="0"/>
  </r>
  <r>
    <d v="2024-10-04T11:50:28"/>
    <s v="qistinaa433@gmail.com"/>
    <s v="080313020188"/>
    <n v="88"/>
    <n v="0"/>
    <s v="Perempuan / Female"/>
    <s v="Malay"/>
    <s v="Smk pengkalan"/>
    <s v="Tidak / No"/>
    <s v="Betul / True"/>
    <s v="Betul / True"/>
    <s v="Betul / True"/>
    <s v="Betul / True"/>
    <s v="Tidak tahu / Dont Know"/>
    <s v="Betul / True"/>
    <s v="Tidak tahu / Dont Know"/>
    <s v="Tidak tahu / Dont Know"/>
    <s v="Betul / True"/>
    <s v="Betul / True"/>
    <s v="Salah / Fals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1"/>
    <x v="2"/>
    <x v="1"/>
    <s v="Colgate"/>
    <x v="0"/>
    <x v="1"/>
    <x v="4"/>
    <x v="1"/>
    <x v="1"/>
    <x v="1"/>
    <x v="1"/>
    <x v="1"/>
    <x v="1"/>
    <x v="0"/>
    <m/>
    <x v="0"/>
    <x v="0"/>
    <s v="SMK PENGKALAN"/>
    <s v="Perempuan / Female"/>
    <x v="1"/>
    <n v="11"/>
    <n v="64"/>
    <m/>
    <s v="Rural"/>
    <s v="Intervention Group (IG)"/>
    <x v="0"/>
  </r>
  <r>
    <d v="2024-10-04T11:51:24"/>
    <s v="fazreeqali008@gmail.com"/>
    <s v="081207080579"/>
    <n v="31.25"/>
    <n v="0.88"/>
    <s v="Lelaki / Male"/>
    <s v="Malay"/>
    <s v="Smk pengkalan"/>
    <s v="Ya / Yes"/>
    <s v="Betul / True"/>
    <s v="Tidak tahu / Dont Know"/>
    <s v="Betul / True"/>
    <s v="Tidak tahu / Dont Know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angat tidak setuju / Strongly disagree"/>
    <s v="Sangat setuju / Strongly agree"/>
    <s v="Sangat setuju / Strongly agree"/>
    <s v="Setuju / Slightly agree"/>
    <s v="Sangat setuju / Strongly agree"/>
    <s v="Tidak setuju / Slightly disagree"/>
    <s v="Sangat setuju / Strongly agree"/>
    <x v="1"/>
    <x v="2"/>
    <x v="2"/>
    <s v="Colgate"/>
    <x v="1"/>
    <x v="3"/>
    <x v="0"/>
    <x v="2"/>
    <x v="0"/>
    <x v="1"/>
    <x v="0"/>
    <x v="1"/>
    <x v="0"/>
    <x v="0"/>
    <m/>
    <x v="0"/>
    <x v="0"/>
    <s v="SMK PENGKALAN"/>
    <s v="Lelaki / Male"/>
    <x v="0"/>
    <n v="12"/>
    <n v="59"/>
    <m/>
    <s v="Rural"/>
    <s v="Intervention Group (IG)"/>
    <x v="0"/>
  </r>
  <r>
    <d v="2024-10-04T11:55:47"/>
    <s v="nurwadhihah@gmail.com"/>
    <s v="080415080456"/>
    <n v="13.46"/>
    <n v="0"/>
    <s v="Perempuan / Female"/>
    <s v="Malay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1"/>
    <x v="2"/>
    <x v="0"/>
    <s v="Colgate"/>
    <x v="1"/>
    <x v="0"/>
    <x v="4"/>
    <x v="1"/>
    <x v="1"/>
    <x v="1"/>
    <x v="0"/>
    <x v="0"/>
    <x v="1"/>
    <x v="0"/>
    <m/>
    <x v="0"/>
    <x v="0"/>
    <s v="SMK PENGKALAN"/>
    <s v="Perempuan / Female"/>
    <x v="0"/>
    <n v="15"/>
    <n v="60"/>
    <m/>
    <s v="Rural"/>
    <s v="Intervention Group (IG)"/>
    <x v="0"/>
  </r>
  <r>
    <d v="2024-10-04T11:58:18"/>
    <s v="aqilahhusna@gmail.com"/>
    <s v="080206080214"/>
    <n v="7.14"/>
    <n v="0.54"/>
    <s v="Perempuan / Female"/>
    <s v="Malay"/>
    <s v="Smk pengkalan"/>
    <s v="Ya / Yes"/>
    <s v="Betul / True"/>
    <s v="Salah / False"/>
    <s v="Betul / True"/>
    <s v="Tidak tahu / Dont Know"/>
    <s v="Betul / True"/>
    <s v="Betul / True"/>
    <s v="Tidak tahu / Dont Know"/>
    <s v="Betul / True"/>
    <s v="Betul / True"/>
    <s v="Betul / True"/>
    <s v="Tidak tahu / Dont Know"/>
    <s v="Tidak tahu / Dont Know"/>
    <s v="Betul / True"/>
    <s v="Betul / True"/>
    <s v="Betul / True"/>
    <s v="Betul / True"/>
    <s v="Sangat setuju / Strongly agree"/>
    <s v="Setuju / Slight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0"/>
    <x v="1"/>
    <s v="Sensodyne"/>
    <x v="2"/>
    <x v="0"/>
    <x v="0"/>
    <x v="1"/>
    <x v="1"/>
    <x v="2"/>
    <x v="1"/>
    <x v="2"/>
    <x v="1"/>
    <x v="0"/>
    <m/>
    <x v="0"/>
    <x v="0"/>
    <s v="SMK PENGKALAN"/>
    <s v="Perempuan / Female"/>
    <x v="0"/>
    <n v="11"/>
    <n v="60"/>
    <m/>
    <s v="Rural"/>
    <s v="Intervention Group (IG)"/>
    <x v="6"/>
  </r>
  <r>
    <d v="2024-10-04T12:02:01"/>
    <s v="azrin4106@gmail.com"/>
    <s v="080704080874"/>
    <n v="100"/>
    <n v="0.75"/>
    <s v="Perempuan / Female"/>
    <s v="Malay"/>
    <s v="Smk pengkalan"/>
    <s v="Tidak / No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Tidak setuju / Slightly disagree"/>
    <s v="Setuju / Slightly agree"/>
    <x v="1"/>
    <x v="2"/>
    <x v="2"/>
    <s v="Colgate"/>
    <x v="0"/>
    <x v="3"/>
    <x v="0"/>
    <x v="0"/>
    <x v="0"/>
    <x v="1"/>
    <x v="0"/>
    <x v="2"/>
    <x v="0"/>
    <x v="0"/>
    <m/>
    <x v="0"/>
    <x v="0"/>
    <s v="SMK PENGKALAN"/>
    <s v="Perempuan / Female"/>
    <x v="1"/>
    <n v="13"/>
    <n v="57"/>
    <m/>
    <s v="Rural"/>
    <s v="Intervention Group (IG)"/>
    <x v="0"/>
  </r>
  <r>
    <d v="2024-10-04T12:02:10"/>
    <s v="azraawatif08@gmail.com"/>
    <s v="080701020534"/>
    <n v="31.25"/>
    <n v="0.17"/>
    <s v="Perempuan / Female"/>
    <s v="Malay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Salah / False"/>
    <s v="Betul / True"/>
    <s v="Betul / True"/>
    <s v="Betul / True"/>
    <s v="Salah / False"/>
    <s v="Betul / True"/>
    <s v="Betul / Tru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Tidak setuju / Slightly disagree"/>
    <s v="Sangat setuju / Strongly agree"/>
    <s v="Sangat setuju / Strongly agree"/>
    <s v="Setuju / Slightly agree"/>
    <s v="Sangat setuju / Strongly agree"/>
    <s v="Setuju / Slightly agree"/>
    <s v="Sangat setuju / Strongly agree"/>
    <x v="0"/>
    <x v="0"/>
    <x v="0"/>
    <s v="Safi"/>
    <x v="0"/>
    <x v="1"/>
    <x v="4"/>
    <x v="1"/>
    <x v="1"/>
    <x v="1"/>
    <x v="0"/>
    <x v="0"/>
    <x v="1"/>
    <x v="0"/>
    <m/>
    <x v="0"/>
    <x v="0"/>
    <s v="SMK PENGKALAN"/>
    <s v="Perempuan / Female"/>
    <x v="0"/>
    <n v="13"/>
    <n v="56"/>
    <m/>
    <s v="Rural"/>
    <s v="Intervention Group (IG)"/>
    <x v="8"/>
  </r>
  <r>
    <d v="2024-10-04T12:03:09"/>
    <s v="safrania26@gmail.com"/>
    <s v="081026080924"/>
    <n v="37.5"/>
    <n v="0.54"/>
    <s v="Perempuan / Female"/>
    <s v="Malay"/>
    <s v="Smk pengkalan"/>
    <s v="Ya / Yes"/>
    <s v="Betul / True"/>
    <s v="Betul / True"/>
    <s v="Betul / True"/>
    <s v="Betul / True"/>
    <s v="Betul / True"/>
    <s v="Betul / True"/>
    <s v="Tidak tahu / Dont Know"/>
    <s v="Betul / True"/>
    <s v="Betul / True"/>
    <s v="Salah / False"/>
    <s v="Betul / True"/>
    <s v="Betul / True"/>
    <s v="Betul / True"/>
    <s v="Betul / True"/>
    <s v="Betul / True"/>
    <s v="Betul / True"/>
    <s v="Sangat setuju / Strong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angat setuju / Strongly agree"/>
    <s v="Tidak setuju / Slightly disagree"/>
    <s v="Sangat setuju / Strongly agree"/>
    <s v="Setuju / Slightly agree"/>
    <s v="Setuju / Slightly agree"/>
    <s v="Sangat setuju / Strongly agree"/>
    <s v="Tidak setuju / Slightly disagree"/>
    <s v="Setuju / Slightly agree"/>
    <x v="0"/>
    <x v="2"/>
    <x v="0"/>
    <s v="darlie"/>
    <x v="0"/>
    <x v="3"/>
    <x v="0"/>
    <x v="0"/>
    <x v="2"/>
    <x v="0"/>
    <x v="1"/>
    <x v="0"/>
    <x v="1"/>
    <x v="0"/>
    <m/>
    <x v="0"/>
    <x v="0"/>
    <s v="SMK PENGKALAN"/>
    <s v="Perempuan / Female"/>
    <x v="0"/>
    <n v="13"/>
    <n v="52"/>
    <m/>
    <s v="Rural"/>
    <s v="Intervention Group (IG)"/>
    <x v="1"/>
  </r>
  <r>
    <d v="2024-10-04T12:04:53"/>
    <s v="shamirahshasha@gmail.com"/>
    <s v="081027100480"/>
    <n v="28.57"/>
    <n v="0.17"/>
    <s v="Perempuan / Female"/>
    <s v="Malay"/>
    <s v="Smk pengkalan"/>
    <s v="Ya / Yes"/>
    <s v="Salah / False"/>
    <s v="Salah / False"/>
    <s v="Betul / True"/>
    <s v="Betul / True"/>
    <s v="Betul / True"/>
    <s v="Betul / True"/>
    <s v="Tidak tahu / Dont Know"/>
    <s v="Tidak tahu / Dont Know"/>
    <s v="Betul / True"/>
    <s v="Salah / False"/>
    <s v="Betul / True"/>
    <s v="Betul / True"/>
    <s v="Tidak tahu / Dont Know"/>
    <s v="Betul / True"/>
    <s v="Tidak tahu / Dont Know"/>
    <s v="Betul / True"/>
    <s v="Setuju / Slight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x v="1"/>
    <x v="2"/>
    <x v="2"/>
    <s v="Colgate"/>
    <x v="0"/>
    <x v="0"/>
    <x v="4"/>
    <x v="1"/>
    <x v="1"/>
    <x v="2"/>
    <x v="2"/>
    <x v="1"/>
    <x v="1"/>
    <x v="0"/>
    <m/>
    <x v="0"/>
    <x v="0"/>
    <s v="SMK PENGKALAN"/>
    <s v="Perempuan / Female"/>
    <x v="0"/>
    <n v="8"/>
    <n v="59"/>
    <m/>
    <s v="Rural"/>
    <s v="Intervention Group (IG)"/>
    <x v="0"/>
  </r>
  <r>
    <d v="2024-10-04T12:08:02"/>
    <s v="bnursofia@gmail.com"/>
    <s v="081224080714"/>
    <n v="42.86"/>
    <n v="0"/>
    <s v="Perempuan / Female"/>
    <s v="Malay"/>
    <s v="Smk pengkalan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Tidak tahu / Dont Know"/>
    <s v="Betul / True"/>
    <s v="Setuju / Slight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2"/>
    <s v="Pepsodent"/>
    <x v="1"/>
    <x v="2"/>
    <x v="3"/>
    <x v="0"/>
    <x v="2"/>
    <x v="2"/>
    <x v="2"/>
    <x v="2"/>
    <x v="2"/>
    <x v="0"/>
    <m/>
    <x v="0"/>
    <x v="0"/>
    <s v="SMK PENGKALAN"/>
    <s v="Perempuan / Female"/>
    <x v="0"/>
    <n v="12"/>
    <n v="61"/>
    <m/>
    <s v="Rural"/>
    <s v="Intervention Group (IG)"/>
    <x v="9"/>
  </r>
  <r>
    <d v="2024-10-04T12:08:04"/>
    <s v="batrisyakarmila2@gmail.COM"/>
    <s v="080615080602"/>
    <n v="100"/>
    <n v="0.54"/>
    <s v="Perempuan / Female"/>
    <s v="Malay"/>
    <s v="Smk pengkalan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Tidak tahu / Dont Know"/>
    <s v="Betul / True"/>
    <s v="Tidak tahu / Dont Know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x v="1"/>
    <x v="0"/>
    <x v="1"/>
    <s v="Colgate"/>
    <x v="0"/>
    <x v="4"/>
    <x v="0"/>
    <x v="0"/>
    <x v="0"/>
    <x v="2"/>
    <x v="0"/>
    <x v="2"/>
    <x v="0"/>
    <x v="0"/>
    <s v="Tidak"/>
    <x v="0"/>
    <x v="0"/>
    <s v="SMK PENGKALAN"/>
    <s v="Perempuan / Female"/>
    <x v="0"/>
    <n v="13"/>
    <n v="54"/>
    <m/>
    <s v="Rural"/>
    <s v="Intervention Group (IG)"/>
    <x v="0"/>
  </r>
  <r>
    <d v="2024-10-04T12:09:52"/>
    <s v="adrianaalisha0810@gmail.com"/>
    <s v="081012080472"/>
    <n v="28.57"/>
    <n v="0.17"/>
    <s v="Perempuan / Female"/>
    <s v="Malay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0"/>
    <x v="0"/>
    <s v="White "/>
    <x v="1"/>
    <x v="4"/>
    <x v="0"/>
    <x v="0"/>
    <x v="2"/>
    <x v="1"/>
    <x v="1"/>
    <x v="1"/>
    <x v="1"/>
    <x v="0"/>
    <m/>
    <x v="0"/>
    <x v="0"/>
    <s v="SMK PENGKALAN"/>
    <s v="Perempuan / Female"/>
    <x v="0"/>
    <n v="15"/>
    <n v="56"/>
    <m/>
    <s v="Rural"/>
    <s v="Intervention Group (IG)"/>
    <x v="4"/>
  </r>
  <r>
    <d v="2024-10-04T12:10:30"/>
    <s v="cameliabatrisyia0@gmail.com"/>
    <s v="080317080372"/>
    <n v="44.64"/>
    <n v="0.33"/>
    <s v="Perempuan / Female"/>
    <s v="Malay"/>
    <s v="Smk pengkalan"/>
    <s v="Tidak / No"/>
    <s v="Betul / True"/>
    <s v="Betul / True"/>
    <s v="Betul / True"/>
    <s v="Betul / True"/>
    <s v="Betul / True"/>
    <s v="Tidak tahu / Dont Know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x v="0"/>
    <x v="0"/>
    <x v="0"/>
    <s v=" Colgate"/>
    <x v="1"/>
    <x v="0"/>
    <x v="0"/>
    <x v="0"/>
    <x v="0"/>
    <x v="2"/>
    <x v="2"/>
    <x v="1"/>
    <x v="1"/>
    <x v="0"/>
    <m/>
    <x v="0"/>
    <x v="0"/>
    <s v="SMK PENGKALAN"/>
    <s v="Perempuan / Female"/>
    <x v="1"/>
    <n v="11"/>
    <n v="45"/>
    <m/>
    <s v="Rural"/>
    <s v="Intervention Group (IG)"/>
    <x v="0"/>
  </r>
  <r>
    <d v="2024-10-04T12:11:36"/>
    <s v="asmacarl8308@gmail.com"/>
    <s v="080509102492"/>
    <n v="100"/>
    <n v="0.54"/>
    <s v="Perempuan / Female"/>
    <s v="Malay"/>
    <s v="Smk pengkalan"/>
    <s v="Ya / Yes"/>
    <s v="Betul / True"/>
    <s v="Betul / True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angat setuju / Strongly agree"/>
    <x v="0"/>
    <x v="0"/>
    <x v="2"/>
    <s v="Colgate"/>
    <x v="0"/>
    <x v="3"/>
    <x v="0"/>
    <x v="1"/>
    <x v="1"/>
    <x v="2"/>
    <x v="2"/>
    <x v="1"/>
    <x v="1"/>
    <x v="0"/>
    <m/>
    <x v="1"/>
    <x v="2"/>
    <s v="SMK PENGKALAN"/>
    <s v="Perempuan / Female"/>
    <x v="0"/>
    <n v="12"/>
    <n v="62"/>
    <m/>
    <s v="Rural"/>
    <s v="Intervention Group (IG)"/>
    <x v="0"/>
  </r>
  <r>
    <d v="2024-10-04T12:15:12"/>
    <s v="ainbatrisyia2812@gmail.com"/>
    <s v="081228080084"/>
    <n v="21.43"/>
    <n v="0"/>
    <s v="Perempuan / Female"/>
    <s v="Malay"/>
    <s v="Smk pengkalan"/>
    <s v="Ya / Yes"/>
    <s v="Betul / True"/>
    <s v="Betul / True"/>
    <s v="Betul / True"/>
    <s v="Tidak tahu / Dont Know"/>
    <s v="Tidak tahu / Dont Know"/>
    <s v="Salah / False"/>
    <s v="Tidak tahu / Dont Know"/>
    <s v="Betul / True"/>
    <s v="Betul / True"/>
    <s v="Betul / True"/>
    <s v="Betul / True"/>
    <s v="Tidak tahu / Dont Know"/>
    <s v="Tidak tahu / Dont Know"/>
    <s v="Betul / True"/>
    <s v="Betul / True"/>
    <s v="Betul / True"/>
    <s v="Sangat setuju / Strongly agree"/>
    <s v="Sangat setuju / Strongly agree"/>
    <s v="Sangat setuju / Strongly agree"/>
    <s v="Setuju / Slightly agree"/>
    <s v="Tidak setuju / Slightly disagree"/>
    <s v="Sangat setuju / Strongly agree"/>
    <s v="Setuju / Slightly agree"/>
    <s v="Setuju / Slightly agree"/>
    <s v="Sangat setuju / Strongly agree"/>
    <s v="Setuju / Slightly agree"/>
    <s v="Sangat setuju / Strongly agree"/>
    <s v="Sangat setuju / Strongly agree"/>
    <s v="Sangat setuju / Strongly agree"/>
    <s v="Setuju / Slightly agree"/>
    <s v="Tidak setuju / Slightly disagree"/>
    <s v="Setuju / Slightly agree"/>
    <x v="0"/>
    <x v="0"/>
    <x v="0"/>
    <s v="Pepsodent"/>
    <x v="0"/>
    <x v="0"/>
    <x v="1"/>
    <x v="2"/>
    <x v="2"/>
    <x v="2"/>
    <x v="1"/>
    <x v="2"/>
    <x v="2"/>
    <x v="0"/>
    <m/>
    <x v="0"/>
    <x v="0"/>
    <s v="SMK PENGKALAN"/>
    <s v="Perempuan / Female"/>
    <x v="0"/>
    <n v="10"/>
    <n v="53"/>
    <m/>
    <s v="Rural"/>
    <s v="Intervention Group (IG)"/>
    <x v="9"/>
  </r>
  <r>
    <d v="2024-10-04T12:16:11"/>
    <s v="nurainadamia@gmail.com"/>
    <s v="080501080460"/>
    <n v="100"/>
    <n v="0.33"/>
    <s v="Perempuan / Female"/>
    <s v="Malay"/>
    <s v="Smk pengkalan"/>
    <s v="Ya / Yes"/>
    <s v="Betul / True"/>
    <s v="Betul / True"/>
    <s v="Betul / True"/>
    <s v="Tidak tahu / Dont Know"/>
    <s v="Tidak tahu / Dont Know"/>
    <s v="Betul / True"/>
    <s v="Betul / True"/>
    <s v="Betul / True"/>
    <s v="Betul / True"/>
    <s v="Betul / True"/>
    <s v="Tidak tahu / Dont Know"/>
    <s v="Salah / False"/>
    <s v="Tidak tahu / Dont Know"/>
    <s v="Salah / False"/>
    <s v="Salah / False"/>
    <s v="Tidak tahu / Dont Know"/>
    <s v="Tidak setuju / Slightly disagree"/>
    <s v="Setuju / Slightly agree"/>
    <s v="Setuju / Slightly agree"/>
    <s v="Tidak setuju / Slightly disagree"/>
    <s v="Setuju / Slight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x v="1"/>
    <x v="5"/>
    <x v="1"/>
    <s v="collgate"/>
    <x v="2"/>
    <x v="1"/>
    <x v="4"/>
    <x v="2"/>
    <x v="1"/>
    <x v="2"/>
    <x v="0"/>
    <x v="1"/>
    <x v="2"/>
    <x v="0"/>
    <s v="tak"/>
    <x v="0"/>
    <x v="2"/>
    <s v="SMK PENGKALAN"/>
    <s v="Perempuan / Female"/>
    <x v="0"/>
    <n v="8"/>
    <n v="48"/>
    <m/>
    <s v="Rural"/>
    <s v="Intervention Group (IG)"/>
    <x v="0"/>
  </r>
  <r>
    <d v="2024-10-04T12:16:42"/>
    <s v="qistinaimamhazaudin@gmail.com"/>
    <s v="080128102042"/>
    <n v="100"/>
    <n v="1.37"/>
    <s v="Perempuan / Female"/>
    <s v="Malay"/>
    <s v="Smk pengkalan"/>
    <s v="Ya / Yes"/>
    <s v="Tidak tahu / Dont know"/>
    <s v="Salah / False"/>
    <s v="Betul / True"/>
    <s v="Tidak tahu / Dont Know"/>
    <s v="Betul / True"/>
    <s v="Betul / True"/>
    <s v="Tidak tahu / Dont Know"/>
    <s v="Betul / True"/>
    <s v="Tidak tahu / Dont Know"/>
    <s v="Betul / True"/>
    <s v="Salah / False"/>
    <s v="Betul / True"/>
    <s v="Betul / True"/>
    <s v="Betul / True"/>
    <s v="Betul / True"/>
    <s v="Betul / True"/>
    <s v="Sangat setuju / Strongly agree"/>
    <s v="Setuju / Slightly agree"/>
    <s v="Setuju / Slightly agree"/>
    <s v="Sangat setuju / Strongly agree"/>
    <s v="Setuju / Slightly agree"/>
    <s v="Setuju / Slightly agree"/>
    <s v="Tidak setuju / Slightly dis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x v="1"/>
    <x v="2"/>
    <x v="2"/>
    <s v="Colgate"/>
    <x v="1"/>
    <x v="3"/>
    <x v="0"/>
    <x v="1"/>
    <x v="1"/>
    <x v="2"/>
    <x v="2"/>
    <x v="1"/>
    <x v="1"/>
    <x v="0"/>
    <m/>
    <x v="0"/>
    <x v="0"/>
    <s v="SMK PENGKALAN"/>
    <s v="Perempuan / Female"/>
    <x v="0"/>
    <n v="10"/>
    <n v="54"/>
    <m/>
    <s v="Rural"/>
    <s v="Intervention Group (IG)"/>
    <x v="0"/>
  </r>
  <r>
    <d v="2024-10-04T12:17:30"/>
    <s v="safiazman02@gmail.com"/>
    <s v="081002081236"/>
    <n v="17.86"/>
    <n v="0"/>
    <s v="Perempuan / Female"/>
    <s v="Malay"/>
    <s v="Smk pengkalan"/>
    <s v="Ya / Yes"/>
    <s v="Betul / True"/>
    <s v="Betul / True"/>
    <s v="Betul / True"/>
    <s v="Salah / False"/>
    <s v="Betul / True"/>
    <s v="Tidak tahu / Dont Know"/>
    <s v="Tidak tahu / Dont Know"/>
    <s v="Betul / True"/>
    <s v="Betul / True"/>
    <s v="Salah / Fals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etuju / Slightly agree"/>
    <s v="Sangat setuju / Strongly agree"/>
    <s v="Sangat setuju / Strongly agree"/>
    <s v="Setuju / Slightly agree"/>
    <s v="Setuju / Slightly agree"/>
    <x v="1"/>
    <x v="2"/>
    <x v="2"/>
    <s v="Colgate"/>
    <x v="0"/>
    <x v="3"/>
    <x v="0"/>
    <x v="2"/>
    <x v="0"/>
    <x v="1"/>
    <x v="0"/>
    <x v="1"/>
    <x v="1"/>
    <x v="0"/>
    <m/>
    <x v="0"/>
    <x v="0"/>
    <s v="SMK PENGKALAN"/>
    <s v="Perempuan / Female"/>
    <x v="0"/>
    <n v="13"/>
    <n v="61"/>
    <m/>
    <s v="Rural"/>
    <s v="Intervention Group (IG)"/>
    <x v="0"/>
  </r>
  <r>
    <d v="2024-10-04T12:20:27"/>
    <s v="nuralyabatrisyiamohdfadhil@gmail.com"/>
    <s v="080106080516"/>
    <n v="100"/>
    <n v="0"/>
    <s v="Perempuan / Female"/>
    <s v="Malay"/>
    <s v="Smk pengkalan"/>
    <s v="Ya / Yes"/>
    <s v="Betul / True"/>
    <s v="Tidak tahu / Dont Know"/>
    <s v="Betul / True"/>
    <s v="Tidak tahu / Dont Know"/>
    <s v="Betul / True"/>
    <s v="Salah / Fals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0"/>
    <x v="2"/>
    <s v="Colgate"/>
    <x v="0"/>
    <x v="2"/>
    <x v="0"/>
    <x v="1"/>
    <x v="1"/>
    <x v="0"/>
    <x v="0"/>
    <x v="0"/>
    <x v="0"/>
    <x v="0"/>
    <m/>
    <x v="0"/>
    <x v="0"/>
    <s v="SMK PENGKALAN"/>
    <s v="Perempuan / Female"/>
    <x v="0"/>
    <n v="12"/>
    <n v="62"/>
    <m/>
    <s v="Rural"/>
    <s v="Intervention Group (IG)"/>
    <x v="0"/>
  </r>
  <r>
    <d v="2024-10-04T12:22:44"/>
    <s v="adawiyah8@gmail.com"/>
    <s v="080514080232"/>
    <n v="100"/>
    <n v="0.7"/>
    <s v="Perempuan / Female"/>
    <s v="Malay"/>
    <s v="Smk pengkalan"/>
    <s v="Ya / Yes"/>
    <s v="Tidak tahu / Dont know"/>
    <s v="Salah / Fals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0"/>
    <s v="Colgade"/>
    <x v="2"/>
    <x v="0"/>
    <x v="0"/>
    <x v="2"/>
    <x v="2"/>
    <x v="1"/>
    <x v="0"/>
    <x v="1"/>
    <x v="0"/>
    <x v="0"/>
    <m/>
    <x v="0"/>
    <x v="0"/>
    <s v="SMK PENGKALAN"/>
    <s v="Perempuan / Female"/>
    <x v="0"/>
    <n v="13"/>
    <n v="60"/>
    <m/>
    <s v="Rural"/>
    <s v="Intervention Group (IG)"/>
    <x v="0"/>
  </r>
  <r>
    <d v="2024-10-04T12:26:43"/>
    <s v="yogeshini@gmail.com"/>
    <s v="080718081200"/>
    <n v="100"/>
    <n v="0.33"/>
    <s v="Perempuan / Female"/>
    <s v="Indian"/>
    <s v="Smk pengkalan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Tidak tahu / Dont Know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0"/>
    <x v="1"/>
    <s v="Golgate"/>
    <x v="1"/>
    <x v="3"/>
    <x v="4"/>
    <x v="1"/>
    <x v="1"/>
    <x v="1"/>
    <x v="0"/>
    <x v="0"/>
    <x v="1"/>
    <x v="0"/>
    <m/>
    <x v="0"/>
    <x v="0"/>
    <s v="SMK PENGKALAN"/>
    <s v="Perempuan / Female"/>
    <x v="0"/>
    <n v="10"/>
    <n v="48"/>
    <m/>
    <s v="Rural"/>
    <s v="Intervention Group (IG)"/>
    <x v="0"/>
  </r>
  <r>
    <d v="2024-10-04T12:27:28"/>
    <s v="ainianuar@gmail.com"/>
    <s v="080518080942"/>
    <n v="100"/>
    <n v="0.7"/>
    <s v="Perempuan / Female"/>
    <s v="Malay"/>
    <s v="Smk pengkalan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Tidak tahu / Dont Know"/>
    <s v="Tidak tahu / Dont Know"/>
    <s v="Tidak tahu / Dont Know"/>
    <s v="Betul / True"/>
    <s v="Betul / Tru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Sangat setuju / Strongly agree"/>
    <x v="0"/>
    <x v="1"/>
    <x v="2"/>
    <s v="Colgate"/>
    <x v="1"/>
    <x v="3"/>
    <x v="0"/>
    <x v="1"/>
    <x v="1"/>
    <x v="1"/>
    <x v="1"/>
    <x v="0"/>
    <x v="0"/>
    <x v="0"/>
    <s v="Tidak"/>
    <x v="0"/>
    <x v="0"/>
    <s v="SMK PENGKALAN"/>
    <s v="Perempuan / Female"/>
    <x v="0"/>
    <n v="11"/>
    <n v="51"/>
    <m/>
    <s v="Rural"/>
    <s v="Intervention Group (IG)"/>
    <x v="0"/>
  </r>
  <r>
    <d v="2024-10-04T12:28:09"/>
    <s v="nurirnabila@gmail.com"/>
    <s v="080229080460"/>
    <n v="28.57"/>
    <n v="0.79"/>
    <s v="Perempuan / Female"/>
    <s v="Malay"/>
    <s v="SEKOLAH MENENGAH KEBANGSAAN PENGKALAN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1"/>
    <x v="2"/>
    <x v="0"/>
    <s v="Pepsoden"/>
    <x v="1"/>
    <x v="3"/>
    <x v="0"/>
    <x v="1"/>
    <x v="1"/>
    <x v="0"/>
    <x v="1"/>
    <x v="0"/>
    <x v="1"/>
    <x v="0"/>
    <n v="0"/>
    <x v="0"/>
    <x v="0"/>
    <s v="SMK PENGKALAN"/>
    <s v="Perempuan / Female"/>
    <x v="0"/>
    <n v="14"/>
    <n v="64"/>
    <m/>
    <s v="Rural"/>
    <s v="Intervention Group (IG)"/>
    <x v="9"/>
  </r>
  <r>
    <d v="2024-10-04T12:28:10"/>
    <s v="islamishraf315@gmail.com"/>
    <s v="080610080507"/>
    <n v="100"/>
    <n v="0.88"/>
    <s v="Lelaki / Male"/>
    <s v="Malay"/>
    <s v="Smk pengkalan"/>
    <s v="Ya / Yes"/>
    <s v="Betul / True"/>
    <s v="Betul / True"/>
    <s v="Betul / True"/>
    <s v="Tidak tahu / Dont Know"/>
    <s v="Tidak tahu / Dont Know"/>
    <s v="Tidak tahu / Dont Know"/>
    <s v="Betul / True"/>
    <s v="Betul / True"/>
    <s v="Betul / True"/>
    <s v="Betul / True"/>
    <s v="Betul / True"/>
    <s v="Betul / True"/>
    <s v="Tidak tahu / Dont Know"/>
    <s v="Tidak tahu / Dont Know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angat setuju / Strongly agree"/>
    <s v="Setuju / Slightly agree"/>
    <s v="Setuju / Slightly agree"/>
    <s v="Setuju / Slightly agree"/>
    <s v="Setuju / Slightly agree"/>
    <s v="Setuju / Slightly agree"/>
    <x v="0"/>
    <x v="0"/>
    <x v="0"/>
    <s v="Safi"/>
    <x v="0"/>
    <x v="0"/>
    <x v="3"/>
    <x v="0"/>
    <x v="0"/>
    <x v="1"/>
    <x v="0"/>
    <x v="2"/>
    <x v="0"/>
    <x v="0"/>
    <m/>
    <x v="0"/>
    <x v="0"/>
    <s v="SMK PENGKALAN"/>
    <s v="Lelaki / Male"/>
    <x v="0"/>
    <n v="11"/>
    <n v="48"/>
    <m/>
    <s v="Rural"/>
    <s v="Intervention Group (IG)"/>
    <x v="8"/>
  </r>
  <r>
    <d v="2024-10-04T12:31:16"/>
    <s v="meorhazim02@gmail.com"/>
    <s v="080823080527"/>
    <n v="100"/>
    <n v="0.5"/>
    <s v="Lelaki / Male"/>
    <s v="Malay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x v="1"/>
    <x v="2"/>
    <x v="0"/>
    <s v="Colgate"/>
    <x v="1"/>
    <x v="0"/>
    <x v="0"/>
    <x v="0"/>
    <x v="2"/>
    <x v="2"/>
    <x v="0"/>
    <x v="2"/>
    <x v="0"/>
    <x v="0"/>
    <s v="Tidak"/>
    <x v="0"/>
    <x v="0"/>
    <s v="SMK PENGKALAN"/>
    <s v="Lelaki / Male"/>
    <x v="0"/>
    <n v="15"/>
    <n v="47"/>
    <m/>
    <s v="Rural"/>
    <s v="Intervention Group (IG)"/>
    <x v="0"/>
  </r>
  <r>
    <d v="2024-10-04T12:32:05"/>
    <s v="etonihboss@gmail.com"/>
    <s v="080823080463"/>
    <n v="100"/>
    <n v="0.54"/>
    <s v="Lelaki / Male"/>
    <s v="Malay"/>
    <s v="Smk pengkalan"/>
    <s v="Ya / Yes"/>
    <s v="Betul / True"/>
    <s v="Salah / False"/>
    <s v="Betul / True"/>
    <s v="Betul / True"/>
    <s v="Betul / True"/>
    <s v="Betul / True"/>
    <s v="Salah / False"/>
    <s v="Salah / False"/>
    <s v="Salah / False"/>
    <s v="Betul / True"/>
    <s v="Betul / True"/>
    <s v="Betul / True"/>
    <s v="Betul / True"/>
    <s v="Salah / False"/>
    <s v="Salah / False"/>
    <s v="Betul / True"/>
    <s v="Setuju / Slightly agree"/>
    <s v="Setuju / Slightly agree"/>
    <s v="Setuju / Slightly agree"/>
    <s v="Tidak setuju / Slightly disagree"/>
    <s v="Tidak setuju / Slightly disagree"/>
    <s v="Setuju / Slightly agree"/>
    <s v="Tidak setuju / Slightly dis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Tidak setuju / Slightly disagree"/>
    <s v="Tidak setuju / Slightly disagree"/>
    <x v="1"/>
    <x v="2"/>
    <x v="0"/>
    <s v="Safi"/>
    <x v="1"/>
    <x v="0"/>
    <x v="1"/>
    <x v="0"/>
    <x v="0"/>
    <x v="1"/>
    <x v="0"/>
    <x v="1"/>
    <x v="0"/>
    <x v="0"/>
    <m/>
    <x v="0"/>
    <x v="0"/>
    <s v="SMK PENGKALAN"/>
    <s v="Lelaki / Male"/>
    <x v="0"/>
    <n v="9"/>
    <n v="42"/>
    <m/>
    <s v="Rural"/>
    <s v="Intervention Group (IG)"/>
    <x v="8"/>
  </r>
  <r>
    <d v="2024-10-04T12:32:32"/>
    <s v="m-9421367@moe-dl.edu.my"/>
    <s v="080404080426"/>
    <n v="0"/>
    <n v="0.5"/>
    <s v="Perempuan / Female"/>
    <s v="Malay"/>
    <s v="Smk pengkalan"/>
    <s v="Ya / Yes"/>
    <s v="Betul / True"/>
    <s v="Betul / True"/>
    <s v="Betul / True"/>
    <s v="Betul / True"/>
    <s v="Salah / False"/>
    <s v="Salah / Fals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angat setuju / Strongly agree"/>
    <x v="1"/>
    <x v="2"/>
    <x v="2"/>
    <s v="Colgate"/>
    <x v="1"/>
    <x v="1"/>
    <x v="4"/>
    <x v="1"/>
    <x v="1"/>
    <x v="0"/>
    <x v="2"/>
    <x v="1"/>
    <x v="1"/>
    <x v="0"/>
    <m/>
    <x v="0"/>
    <x v="0"/>
    <s v="SMK PENGKALAN"/>
    <s v="Perempuan / Female"/>
    <x v="0"/>
    <n v="11"/>
    <n v="62"/>
    <m/>
    <s v="Rural"/>
    <s v="Intervention Group (IG)"/>
    <x v="0"/>
  </r>
  <r>
    <d v="2024-10-04T12:33:45"/>
    <s v="luqmanalhakimmohdfuad@gmail.com"/>
    <s v="080326080147"/>
    <n v="100"/>
    <n v="1"/>
    <s v="Lelaki / Male"/>
    <s v="Malay"/>
    <s v="Smk pengkalan"/>
    <s v="Ya / Yes"/>
    <s v="Betul / True"/>
    <s v="Betul / True"/>
    <s v="Betul / True"/>
    <s v="Salah / Fals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etuju / Slightly agree"/>
    <s v="Setuju / Slightly agree"/>
    <s v="Sangat setuju / Strongly agree"/>
    <s v="Sangat setuju / Strongly agree"/>
    <s v="Sangat setuju / Strongly agree"/>
    <s v="Sangat setuju / Strongly agree"/>
    <x v="0"/>
    <x v="0"/>
    <x v="0"/>
    <s v="Colgate"/>
    <x v="1"/>
    <x v="4"/>
    <x v="4"/>
    <x v="1"/>
    <x v="0"/>
    <x v="1"/>
    <x v="0"/>
    <x v="0"/>
    <x v="1"/>
    <x v="0"/>
    <m/>
    <x v="0"/>
    <x v="0"/>
    <s v="SMK PENGKALAN"/>
    <s v="Lelaki / Male"/>
    <x v="0"/>
    <n v="15"/>
    <n v="61"/>
    <m/>
    <s v="Rural"/>
    <s v="Intervention Group (IG)"/>
    <x v="0"/>
  </r>
  <r>
    <d v="2024-10-04T12:36:15"/>
    <s v="abdullah69azam@gmail.com"/>
    <s v="080823081191"/>
    <n v="100"/>
    <n v="0.33"/>
    <s v="Lelaki / Male"/>
    <s v="Malay"/>
    <s v="Smk pengkalan"/>
    <s v="Ya / Yes"/>
    <s v="Betul / True"/>
    <s v="Salah / Fals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3"/>
    <x v="1"/>
    <x v="1"/>
    <s v="Colgate"/>
    <x v="0"/>
    <x v="0"/>
    <x v="0"/>
    <x v="2"/>
    <x v="0"/>
    <x v="0"/>
    <x v="0"/>
    <x v="2"/>
    <x v="2"/>
    <x v="0"/>
    <m/>
    <x v="0"/>
    <x v="0"/>
    <s v="SMK PENGKALAN"/>
    <s v="Lelaki / Male"/>
    <x v="0"/>
    <n v="14"/>
    <n v="64"/>
    <m/>
    <s v="Rural"/>
    <s v="Intervention Group (IG)"/>
    <x v="0"/>
  </r>
  <r>
    <d v="2024-10-04T12:39:15"/>
    <s v="naina22508@gmail.com"/>
    <s v="080522080830"/>
    <n v="100"/>
    <n v="0.33"/>
    <s v="Perempuan / Female"/>
    <s v="Malay"/>
    <s v="Smk pengkalan"/>
    <s v="Ya / Yes"/>
    <s v="Tidak tahu / Dont know"/>
    <s v="Tidak tahu / Dont Know"/>
    <s v="Tidak tahu / Dont know"/>
    <s v="Tidak tahu / Dont Know"/>
    <s v="Tidak tahu / Dont Know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Tidak tahu / Dont Know"/>
    <s v="Setuju / Slightly agree"/>
    <s v="Setuju / Slightly agree"/>
    <s v="Tidak setuju / Slightly dis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x v="0"/>
    <x v="0"/>
    <x v="2"/>
    <s v="Colgate"/>
    <x v="0"/>
    <x v="0"/>
    <x v="0"/>
    <x v="2"/>
    <x v="0"/>
    <x v="1"/>
    <x v="0"/>
    <x v="1"/>
    <x v="0"/>
    <x v="0"/>
    <m/>
    <x v="0"/>
    <x v="0"/>
    <s v="SMK PENGKALAN"/>
    <s v="Perempuan / Female"/>
    <x v="0"/>
    <n v="8"/>
    <n v="47"/>
    <m/>
    <s v="Rural"/>
    <s v="Intervention Group (IG)"/>
    <x v="0"/>
  </r>
  <r>
    <d v="2024-10-04T12:39:32"/>
    <s v="thaqifhmd@gmail.com"/>
    <s v="080115080059"/>
    <n v="41.96"/>
    <n v="0.83"/>
    <s v="Lelaki / Male"/>
    <s v="Malay"/>
    <s v="Smk pengkalan"/>
    <s v="Ya / Yes"/>
    <s v="Salah / False"/>
    <s v="Betul / True"/>
    <s v="Betul / True"/>
    <s v="Tidak tahu / Dont Know"/>
    <s v="Tidak tahu / Dont Know"/>
    <s v="Betul / True"/>
    <s v="Tidak tahu / Dont Know"/>
    <s v="Tidak tahu / Dont Know"/>
    <s v="Tidak tahu / Dont Know"/>
    <s v="Tidak tahu / Dont Know"/>
    <s v="Betul / True"/>
    <s v="Tidak tahu / Dont Know"/>
    <s v="Tidak tahu / Dont Know"/>
    <s v="Tidak tahu / Dont Know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3"/>
    <x v="1"/>
    <x v="2"/>
    <s v="Colgate…"/>
    <x v="1"/>
    <x v="0"/>
    <x v="0"/>
    <x v="0"/>
    <x v="2"/>
    <x v="2"/>
    <x v="2"/>
    <x v="2"/>
    <x v="1"/>
    <x v="0"/>
    <m/>
    <x v="0"/>
    <x v="0"/>
    <s v="SMK PENGKALAN"/>
    <s v="Lelaki / Male"/>
    <x v="0"/>
    <n v="5"/>
    <n v="47"/>
    <m/>
    <s v="Rural"/>
    <s v="Intervention Group (IG)"/>
    <x v="0"/>
  </r>
  <r>
    <d v="2024-10-04T12:41:07"/>
    <s v="fatrisha@gmail.com"/>
    <s v="080521080222"/>
    <n v="100"/>
    <n v="0.04"/>
    <s v="Perempuan / Female"/>
    <s v="Malay"/>
    <s v="Smk pengkalan"/>
    <s v="Ya / Yes"/>
    <s v="Betul / True"/>
    <s v="Tidak tahu / Dont Know"/>
    <s v="Betul / True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etuju / Slightly agree"/>
    <s v="Setuju / Slightly agree"/>
    <s v="Setuju / Slightly agree"/>
    <s v="Setuju / Slightly agree"/>
    <s v="Setuju / Slightly agree"/>
    <x v="0"/>
    <x v="0"/>
    <x v="2"/>
    <s v="Colgate"/>
    <x v="0"/>
    <x v="4"/>
    <x v="4"/>
    <x v="1"/>
    <x v="2"/>
    <x v="2"/>
    <x v="2"/>
    <x v="0"/>
    <x v="1"/>
    <x v="0"/>
    <m/>
    <x v="0"/>
    <x v="0"/>
    <s v="SMK PENGKALAN"/>
    <s v="Perempuan / Female"/>
    <x v="0"/>
    <n v="13"/>
    <n v="49"/>
    <m/>
    <s v="Rural"/>
    <s v="Intervention Group (IG)"/>
    <x v="0"/>
  </r>
  <r>
    <d v="2024-10-04T12:41:13"/>
    <s v="Anicun2057@g.mail"/>
    <s v="080109080896"/>
    <n v="100"/>
    <n v="0.57999999999999996"/>
    <s v="Perempuan / Female"/>
    <s v="Malay"/>
    <s v="Smk pengkalan"/>
    <s v="Ya / Yes"/>
    <s v="Betul / True"/>
    <s v="Betul / True"/>
    <s v="Salah / Fals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tidak setuju / Strongly disagree"/>
    <s v="Sangat tidak setuju / Strongly disagree"/>
    <s v="Sangat tidak setuju / Strongly dis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2"/>
    <s v="Safi"/>
    <x v="1"/>
    <x v="3"/>
    <x v="0"/>
    <x v="2"/>
    <x v="1"/>
    <x v="0"/>
    <x v="2"/>
    <x v="1"/>
    <x v="0"/>
    <x v="0"/>
    <m/>
    <x v="0"/>
    <x v="0"/>
    <s v="SMK PENGKALAN"/>
    <s v="Perempuan / Female"/>
    <x v="0"/>
    <n v="14"/>
    <n v="43"/>
    <m/>
    <s v="Rural"/>
    <s v="Intervention Group (IG)"/>
    <x v="8"/>
  </r>
  <r>
    <d v="2024-10-04T12:42:47"/>
    <s v="nura30253@gmail.com"/>
    <s v="080603080074"/>
    <n v="100"/>
    <n v="0.17"/>
    <s v="Perempuan / Female"/>
    <s v="Malay"/>
    <s v="Smk pengkalan"/>
    <s v="Ya / Yes"/>
    <s v="Betul / True"/>
    <s v="Betul / True"/>
    <s v="Betul / True"/>
    <s v="Tidak tahu / Dont Know"/>
    <s v="Betul / True"/>
    <s v="Salah / False"/>
    <s v="Betul / True"/>
    <s v="Betul / True"/>
    <s v="Salah / False"/>
    <s v="Betul / True"/>
    <s v="Betul / True"/>
    <s v="Betul / True"/>
    <s v="Salah / False"/>
    <s v="Betul / True"/>
    <s v="Betul / True"/>
    <s v="Betul / Tru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Tidak setuju / Slightly disagree"/>
    <s v="Sangat tidak setuju / Strongly disagree"/>
    <s v="Tidak setuju / Slightly disagree"/>
    <s v="Setuju / Slightly agree"/>
    <s v="Sangat tidak setuju / Strongly disagree"/>
    <s v="Sangat tidak setuju / Strongly disagree"/>
    <s v="Sangat tidak setuju / Strongly disagree"/>
    <s v="Sangat tidak setuju / Strongly disagree"/>
    <x v="0"/>
    <x v="1"/>
    <x v="1"/>
    <s v="Colgate"/>
    <x v="1"/>
    <x v="0"/>
    <x v="3"/>
    <x v="0"/>
    <x v="0"/>
    <x v="2"/>
    <x v="0"/>
    <x v="1"/>
    <x v="0"/>
    <x v="0"/>
    <m/>
    <x v="0"/>
    <x v="0"/>
    <s v="SMK PENGKALAN"/>
    <s v="Perempuan / Female"/>
    <x v="0"/>
    <n v="12"/>
    <n v="34"/>
    <m/>
    <s v="Rural"/>
    <s v="Intervention Group (IG)"/>
    <x v="0"/>
  </r>
  <r>
    <d v="2024-10-04T12:46:20"/>
    <s v="huhuhaha120@gmail.com"/>
    <s v="081101011727"/>
    <n v="28.57"/>
    <n v="0.33"/>
    <s v="Lelaki / Male"/>
    <s v="Indian"/>
    <s v="Smk pengkalan"/>
    <s v="Ya / Yes"/>
    <s v="Salah / False"/>
    <s v="Salah / False"/>
    <s v="Salah / False"/>
    <s v="Tidak tahu / Dont Know"/>
    <s v="Betul / True"/>
    <s v="Betul / True"/>
    <s v="Tidak tahu / Dont Know"/>
    <s v="Betul / True"/>
    <s v="Betul / True"/>
    <s v="Betul / True"/>
    <s v="Salah / Fals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x v="0"/>
    <x v="0"/>
    <x v="0"/>
    <s v="Colgate"/>
    <x v="1"/>
    <x v="0"/>
    <x v="3"/>
    <x v="1"/>
    <x v="1"/>
    <x v="2"/>
    <x v="1"/>
    <x v="2"/>
    <x v="1"/>
    <x v="0"/>
    <m/>
    <x v="0"/>
    <x v="0"/>
    <s v="SMK PENGKALAN"/>
    <s v="Lelaki / Male"/>
    <x v="0"/>
    <n v="10"/>
    <n v="56"/>
    <m/>
    <s v="Rural"/>
    <s v="Intervention Group (IG)"/>
    <x v="0"/>
  </r>
  <r>
    <d v="2024-10-04T12:49:17"/>
    <s v="Ayunorayu7@gmail.com"/>
    <s v="CA30312"/>
    <n v="53.57"/>
    <n v="0.33"/>
    <s v="Perempuan / Female"/>
    <s v="Bajau"/>
    <s v="Smk pengkalan"/>
    <s v="Ya / Yes"/>
    <s v="Betul / True"/>
    <s v="Betul / True"/>
    <s v="Betul / True"/>
    <s v="Tidak tahu / Dont Know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4"/>
    <x v="0"/>
    <s v="Colgate"/>
    <x v="1"/>
    <x v="0"/>
    <x v="3"/>
    <x v="2"/>
    <x v="0"/>
    <x v="1"/>
    <x v="0"/>
    <x v="1"/>
    <x v="0"/>
    <x v="0"/>
    <m/>
    <x v="0"/>
    <x v="0"/>
    <s v="SMK PENGKALAN"/>
    <s v="Perempuan / Female"/>
    <x v="0"/>
    <n v="14"/>
    <n v="50"/>
    <m/>
    <s v="Rural"/>
    <s v="Intervention Group (IG)"/>
    <x v="0"/>
  </r>
  <r>
    <d v="2024-10-07T08:44:54"/>
    <s v="ezarilhairie09@gmail.com"/>
    <s v="090109080641"/>
    <n v="28.57"/>
    <n v="0.17"/>
    <s v="Lelaki / Male"/>
    <s v="Malay"/>
    <s v="SMK KG PASIR PUTEH"/>
    <s v="Ya / Yes"/>
    <s v="Betul / True"/>
    <s v="Betul / True"/>
    <s v="Betul / True"/>
    <s v="Betul / True"/>
    <s v="Tidak tahu / Dont Know"/>
    <s v="Tidak tahu / Dont Know"/>
    <s v="Betul / True"/>
    <s v="Tidak tahu / Dont Know"/>
    <s v="Betul / True"/>
    <s v="Betul / True"/>
    <s v="Betul / True"/>
    <s v="Tidak tahu / Dont Know"/>
    <s v="Betul / True"/>
    <s v="Tidak tahu / Dont Know"/>
    <s v="Betul / True"/>
    <s v="Tidak tahu / Dont Know"/>
    <s v="Setuju / Slightly agree"/>
    <s v="Sangat setuju / Strongly agree"/>
    <s v="Setuju / Slightly agre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Sangat setuju / Strongly agree"/>
    <s v="Setuju / Slightly agree"/>
    <s v="Setuju / Slightly agree"/>
    <x v="0"/>
    <x v="0"/>
    <x v="0"/>
    <s v="darlie"/>
    <x v="0"/>
    <x v="1"/>
    <x v="1"/>
    <x v="1"/>
    <x v="2"/>
    <x v="2"/>
    <x v="0"/>
    <x v="2"/>
    <x v="0"/>
    <x v="0"/>
    <m/>
    <x v="0"/>
    <x v="0"/>
    <s v="SMK KAMPUNG PASIR PUTEH"/>
    <s v="Lelaki / Male"/>
    <x v="0"/>
    <n v="9"/>
    <n v="53"/>
    <m/>
    <s v="Rural"/>
    <s v="Controlled Group (CG)"/>
    <x v="1"/>
  </r>
  <r>
    <d v="2024-10-07T08:44:54"/>
    <s v="mdazwafarhan@gmail.com"/>
    <s v="090509080843"/>
    <n v="29.46"/>
    <n v="0.5"/>
    <s v="Lelaki / Male"/>
    <s v="Malay"/>
    <s v="SMK KG PASIR PUTEH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etuju / Slight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angat setuju / Strongly agree"/>
    <x v="1"/>
    <x v="2"/>
    <x v="2"/>
    <s v="darlie"/>
    <x v="1"/>
    <x v="0"/>
    <x v="0"/>
    <x v="2"/>
    <x v="0"/>
    <x v="2"/>
    <x v="2"/>
    <x v="2"/>
    <x v="0"/>
    <x v="0"/>
    <m/>
    <x v="0"/>
    <x v="0"/>
    <s v="SMK KAMPUNG PASIR PUTEH"/>
    <s v="Lelaki / Male"/>
    <x v="0"/>
    <n v="14"/>
    <n v="59"/>
    <m/>
    <s v="Rural"/>
    <s v="Controlled Group (CG)"/>
    <x v="1"/>
  </r>
  <r>
    <d v="2024-10-07T08:46:40"/>
    <s v="adamaizi209@gmail.com"/>
    <s v="090811080115"/>
    <n v="37.5"/>
    <n v="0.17"/>
    <s v="Lelaki / Male"/>
    <s v="Malay"/>
    <s v="SMK KAMPUNG PASIR PUTEH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Sangat setuju / Strongly agree"/>
    <s v="Setuju / Slightly agree"/>
    <s v="Sangat tidak setuju / Strongly disagree"/>
    <s v="Setuju / Slightly agree"/>
    <s v="Tidak setuju / Slightly disagree"/>
    <s v="Setuju / Slightly agree"/>
    <s v="Tidak setuju / Slightly disagree"/>
    <s v="Setuju / Slightly agree"/>
    <s v="Sangat setuju / Strongly agree"/>
    <x v="1"/>
    <x v="4"/>
    <x v="2"/>
    <s v="darlie"/>
    <x v="0"/>
    <x v="4"/>
    <x v="0"/>
    <x v="2"/>
    <x v="1"/>
    <x v="0"/>
    <x v="2"/>
    <x v="1"/>
    <x v="1"/>
    <x v="0"/>
    <m/>
    <x v="0"/>
    <x v="0"/>
    <s v="SMK KAMPUNG PASIR PUTEH"/>
    <s v="Lelaki / Male"/>
    <x v="0"/>
    <n v="13"/>
    <n v="51"/>
    <m/>
    <s v="Rural"/>
    <s v="Controlled Group (CG)"/>
    <x v="1"/>
  </r>
  <r>
    <d v="2024-10-07T08:52:02"/>
    <s v="m-10387723@moe-dl.edu.my"/>
    <s v="090426080039"/>
    <n v="44.64"/>
    <n v="0.25"/>
    <s v="Lelaki / Male"/>
    <s v="Malay"/>
    <s v="SMK KG PASIR PUTEH"/>
    <s v="Ya / Yes"/>
    <s v="Betul / True"/>
    <s v="Salah / False"/>
    <s v="Betul / True"/>
    <s v="Salah / False"/>
    <s v="Betul / True"/>
    <s v="Betul / True"/>
    <s v="Betul / True"/>
    <s v="Betul / True"/>
    <s v="Betul / True"/>
    <s v="Betul / True"/>
    <s v="Tidak tahu / Dont Know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etuju / Slightly agree"/>
    <s v="Sangat setuju / Strongly agree"/>
    <s v="Sangat setuju / Strongly agree"/>
    <s v="Setuju / Slightly agree"/>
    <s v="Setuju / Slightly agree"/>
    <x v="4"/>
    <x v="5"/>
    <x v="0"/>
    <s v="Colgate"/>
    <x v="0"/>
    <x v="3"/>
    <x v="0"/>
    <x v="1"/>
    <x v="1"/>
    <x v="0"/>
    <x v="2"/>
    <x v="1"/>
    <x v="2"/>
    <x v="0"/>
    <m/>
    <x v="0"/>
    <x v="0"/>
    <s v="SMK KAMPUNG PASIR PUTEH"/>
    <s v="Lelaki / Male"/>
    <x v="0"/>
    <n v="13"/>
    <n v="59"/>
    <m/>
    <s v="Rural"/>
    <s v="Controlled Group (CG)"/>
    <x v="0"/>
  </r>
  <r>
    <d v="2024-10-07T08:53:04"/>
    <s v="aqmaruliqhwanas29@gmail.com"/>
    <s v="090710080677"/>
    <n v="54.46"/>
    <n v="0.71"/>
    <s v="Lelaki / Male"/>
    <s v="Malay"/>
    <s v="SMK KAMOUNG PASIR PUTEH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x v="3"/>
    <x v="1"/>
    <x v="0"/>
    <s v="Colgate"/>
    <x v="1"/>
    <x v="0"/>
    <x v="0"/>
    <x v="2"/>
    <x v="0"/>
    <x v="1"/>
    <x v="1"/>
    <x v="0"/>
    <x v="1"/>
    <x v="0"/>
    <m/>
    <x v="0"/>
    <x v="0"/>
    <s v="SMK KAMPUNG PASIR PUTEH"/>
    <s v="Lelaki / Male"/>
    <x v="0"/>
    <n v="16"/>
    <n v="60"/>
    <m/>
    <s v="Rural"/>
    <s v="Controlled Group (CG)"/>
    <x v="0"/>
  </r>
  <r>
    <d v="2024-10-07T08:53:31"/>
    <s v="izzatiamri151@gmail.com"/>
    <s v="090115080816"/>
    <n v="100"/>
    <n v="0.57999999999999996"/>
    <s v="Perempuan / Female"/>
    <s v="Malay"/>
    <s v="SMK KG PASIR PUTEH"/>
    <s v="Ya / Yes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angat setuju / Strongly agree"/>
    <s v="Sangat setuju / Strongly agree"/>
    <s v="Sangat tidak setuju / Strongly disagree"/>
    <s v="Setuju / Slightly agree"/>
    <s v="Sangat setuju / Strongly agree"/>
    <s v="Setuju / Slightly agree"/>
    <s v="Sangat setuju / Strongly agree"/>
    <s v="Tidak setuju / Slightly disagree"/>
    <s v="Tidak setuju / Slightly disagree"/>
    <x v="1"/>
    <x v="2"/>
    <x v="1"/>
    <s v="darlie"/>
    <x v="0"/>
    <x v="0"/>
    <x v="0"/>
    <x v="2"/>
    <x v="1"/>
    <x v="0"/>
    <x v="0"/>
    <x v="0"/>
    <x v="1"/>
    <x v="0"/>
    <m/>
    <x v="0"/>
    <x v="2"/>
    <s v="SMK KAMPUNG PASIR PUTEH"/>
    <s v="Perempuan / Female"/>
    <x v="0"/>
    <n v="13"/>
    <n v="50"/>
    <m/>
    <s v="Rural"/>
    <s v="Controlled Group (CG)"/>
    <x v="1"/>
  </r>
  <r>
    <d v="2024-10-07T08:53:46"/>
    <s v="qystinazarra@gmail.com"/>
    <s v="091201080518"/>
    <n v="100"/>
    <n v="0.96"/>
    <s v="Perempuan / Female"/>
    <s v="Malay"/>
    <s v="SMK KG PASIR PUTEH"/>
    <s v="Ya / Yes"/>
    <s v="Betul / True"/>
    <s v="Betul / True"/>
    <s v="Betul / True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angat setuju / Strongly agree"/>
    <s v="Setuju / Slightly agree"/>
    <s v="Tidak setuju / Slightly disagree"/>
    <s v="Sangat setuju / Strongly agree"/>
    <s v="Sangat setuju / Strongly agree"/>
    <s v="Sangat setuju / Strongly agree"/>
    <x v="1"/>
    <x v="2"/>
    <x v="1"/>
    <s v="darlie"/>
    <x v="1"/>
    <x v="0"/>
    <x v="0"/>
    <x v="1"/>
    <x v="2"/>
    <x v="2"/>
    <x v="2"/>
    <x v="2"/>
    <x v="2"/>
    <x v="0"/>
    <m/>
    <x v="0"/>
    <x v="0"/>
    <s v="SMK KAMPUNG PASIR PUTEH"/>
    <s v="Perempuan / Female"/>
    <x v="0"/>
    <n v="13"/>
    <n v="59"/>
    <m/>
    <s v="Rural"/>
    <s v="Controlled Group (CG)"/>
    <x v="1"/>
  </r>
  <r>
    <d v="2024-10-07T08:59:27"/>
    <s v="Iskandar@gmail.com"/>
    <s v="090715-08-0625"/>
    <n v="86.72"/>
    <n v="0.79"/>
    <s v="Lelaki / Male"/>
    <s v="Malay"/>
    <s v="SMK Kampong Pasir Puteh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Salah / False"/>
    <s v="Tidak tahu / Dont Know"/>
    <s v="Betul / True"/>
    <s v="Betul / True"/>
    <s v="Salah / Fals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1"/>
    <x v="2"/>
    <x v="1"/>
    <s v="Colgate"/>
    <x v="2"/>
    <x v="0"/>
    <x v="3"/>
    <x v="0"/>
    <x v="2"/>
    <x v="1"/>
    <x v="0"/>
    <x v="1"/>
    <x v="0"/>
    <x v="0"/>
    <m/>
    <x v="0"/>
    <x v="0"/>
    <s v="SMK KAMPUNG PASIR PUTEH"/>
    <s v="Lelaki / Male"/>
    <x v="0"/>
    <n v="12"/>
    <n v="63"/>
    <m/>
    <s v="Rural"/>
    <s v="Controlled Group (CG)"/>
    <x v="0"/>
  </r>
  <r>
    <d v="2024-10-07T09:00:25"/>
    <s v="afnankhadijah09@gmail.com"/>
    <s v="090705080162"/>
    <n v="100"/>
    <n v="0.57999999999999996"/>
    <s v="Perempuan / Female"/>
    <s v="Malay"/>
    <s v="SMK Kampong Pasir Puteh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0"/>
    <s v="Halagel"/>
    <x v="0"/>
    <x v="3"/>
    <x v="4"/>
    <x v="2"/>
    <x v="0"/>
    <x v="0"/>
    <x v="1"/>
    <x v="0"/>
    <x v="1"/>
    <x v="0"/>
    <m/>
    <x v="0"/>
    <x v="0"/>
    <s v="SMK KAMPUNG PASIR PUTEH"/>
    <s v="Perempuan / Female"/>
    <x v="0"/>
    <n v="14"/>
    <n v="60"/>
    <m/>
    <s v="Rural"/>
    <s v="Controlled Group (CG)"/>
    <x v="2"/>
  </r>
  <r>
    <d v="2024-10-07T09:01:25"/>
    <s v="reenqstnaa@gmail.com"/>
    <s v="091124080468"/>
    <n v="47"/>
    <n v="0.25"/>
    <s v="Perempuan / Female"/>
    <s v="Malay"/>
    <s v="SMK KG PASIR PUTEH"/>
    <s v="Ya / Yes"/>
    <s v="Tidak tahu / Dont know"/>
    <s v="Tidak tahu / Dont Know"/>
    <s v="Betul / True"/>
    <s v="Tidak tahu / Dont Know"/>
    <s v="Tidak tahu / Dont Know"/>
    <s v="Tidak tahu / Dont Know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x v="1"/>
    <x v="2"/>
    <x v="2"/>
    <s v="Colgate"/>
    <x v="1"/>
    <x v="2"/>
    <x v="0"/>
    <x v="2"/>
    <x v="1"/>
    <x v="2"/>
    <x v="2"/>
    <x v="1"/>
    <x v="1"/>
    <x v="0"/>
    <m/>
    <x v="0"/>
    <x v="0"/>
    <s v="SMK KAMPUNG PASIR PUTEH"/>
    <s v="Perempuan / Female"/>
    <x v="0"/>
    <n v="8"/>
    <n v="61"/>
    <m/>
    <s v="Rural"/>
    <s v="Controlled Group (CG)"/>
    <x v="0"/>
  </r>
  <r>
    <d v="2024-10-07T09:01:58"/>
    <s v="najwazali@gmail.com"/>
    <s v="090120080300"/>
    <n v="100"/>
    <n v="1"/>
    <s v="Perempuan / Female"/>
    <s v="Malay"/>
    <s v="SMK KG PASIR PUTIH"/>
    <s v="Ya / Yes"/>
    <s v="Betul / True"/>
    <s v="Tidak tahu / Dont Know"/>
    <s v="Tidak tahu / Dont know"/>
    <s v="Salah / False"/>
    <s v="Betul / True"/>
    <s v="Tidak tahu / Dont Know"/>
    <s v="Salah / False"/>
    <s v="Betul / True"/>
    <s v="Betul / True"/>
    <s v="Tidak tahu / Dont Know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0"/>
    <s v="Fresh white"/>
    <x v="1"/>
    <x v="0"/>
    <x v="0"/>
    <x v="1"/>
    <x v="0"/>
    <x v="0"/>
    <x v="0"/>
    <x v="0"/>
    <x v="1"/>
    <x v="0"/>
    <m/>
    <x v="0"/>
    <x v="0"/>
    <s v="SMK KAMPUNG PASIR PUTEH"/>
    <s v="Perempuan / Female"/>
    <x v="0"/>
    <n v="10"/>
    <n v="58"/>
    <m/>
    <s v="Rural"/>
    <s v="Controlled Group (CG)"/>
    <x v="4"/>
  </r>
  <r>
    <d v="2024-10-07T09:05:31"/>
    <s v="aniainsyirah@gmail.com"/>
    <s v="090105020780"/>
    <n v="100"/>
    <n v="0.76"/>
    <s v="Perempuan / Female"/>
    <s v="Malay"/>
    <s v="SMK KG PASIR PUTEH"/>
    <s v="Ya / Yes"/>
    <s v="Betul / True"/>
    <s v="Tidak tahu / Dont Know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Salah / False"/>
    <s v="Betul / True"/>
    <s v="Sangat setuju / Strongly agree"/>
    <s v="Sangat setuju / Strongly agree"/>
    <s v="Tidak setuju / Slightly disagree"/>
    <s v="Sangat setuju / Strongly agree"/>
    <s v="Setuju / Slightly agree"/>
    <s v="Sangat setuju / Strongly agree"/>
    <s v="Sangat setuju / Strong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etuju / Slightly agree"/>
    <s v="Tidak setuju / Slightly disagree"/>
    <s v="Tidak setuju / Slightly disagree"/>
    <x v="0"/>
    <x v="0"/>
    <x v="0"/>
    <s v="Halagel"/>
    <x v="0"/>
    <x v="3"/>
    <x v="0"/>
    <x v="0"/>
    <x v="2"/>
    <x v="2"/>
    <x v="0"/>
    <x v="2"/>
    <x v="0"/>
    <x v="0"/>
    <m/>
    <x v="0"/>
    <x v="0"/>
    <s v="SMK KAMPUNG PASIR PUTEH"/>
    <s v="Perempuan / Female"/>
    <x v="0"/>
    <n v="12"/>
    <n v="54"/>
    <m/>
    <s v="Rural"/>
    <s v="Controlled Group (CG)"/>
    <x v="2"/>
  </r>
  <r>
    <d v="2024-10-07T09:07:54"/>
    <s v="Qasehzahara@gmail.com"/>
    <s v="090404080230"/>
    <n v="41.07"/>
    <n v="0.08"/>
    <s v="Perempuan / Female"/>
    <s v="Malay"/>
    <s v="SMK KG PASIR PUTEH"/>
    <s v="Ya / Yes"/>
    <s v="Tidak tahu / Dont know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x v="1"/>
    <x v="2"/>
    <x v="1"/>
    <s v="Colgate"/>
    <x v="1"/>
    <x v="0"/>
    <x v="4"/>
    <x v="1"/>
    <x v="2"/>
    <x v="0"/>
    <x v="1"/>
    <x v="0"/>
    <x v="1"/>
    <x v="0"/>
    <m/>
    <x v="0"/>
    <x v="0"/>
    <s v="SMK KAMPUNG PASIR PUTEH"/>
    <s v="Perempuan / Female"/>
    <x v="0"/>
    <n v="11"/>
    <n v="62"/>
    <m/>
    <s v="Rural"/>
    <s v="Controlled Group (CG)"/>
    <x v="0"/>
  </r>
  <r>
    <d v="2024-10-07T09:10:16"/>
    <s v="nuralyanafisah4@gmail.com"/>
    <s v="090325081032"/>
    <n v="85.71"/>
    <n v="0.75"/>
    <s v="Perempuan / Female"/>
    <s v="Malay"/>
    <s v="SEKOLAH MENENGAH KAMPONG PASIR PUTEH"/>
    <s v="Ya / Yes"/>
    <s v="Betul / True"/>
    <s v="Betul / True"/>
    <s v="Tidak tahu / Dont know"/>
    <s v="Tidak tahu / Dont Know"/>
    <s v="Betul / True"/>
    <s v="Tidak tahu / Dont Know"/>
    <s v="Betul / True"/>
    <s v="Salah / False"/>
    <s v="Betul / True"/>
    <s v="Betul / True"/>
    <s v="Betul / True"/>
    <s v="Tidak tahu / Dont Know"/>
    <s v="Betul / True"/>
    <s v="Salah / False"/>
    <s v="Betul / True"/>
    <s v="Betul / Tru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angat setuju / Strongly agree"/>
    <s v="Setuju / Slightly agree"/>
    <x v="1"/>
    <x v="2"/>
    <x v="0"/>
    <s v="Fresh white"/>
    <x v="0"/>
    <x v="1"/>
    <x v="4"/>
    <x v="0"/>
    <x v="0"/>
    <x v="2"/>
    <x v="2"/>
    <x v="2"/>
    <x v="2"/>
    <x v="0"/>
    <m/>
    <x v="0"/>
    <x v="0"/>
    <s v="SMK KAMPUNG PASIR PUTEH"/>
    <s v="Perempuan / Female"/>
    <x v="0"/>
    <n v="10"/>
    <n v="50"/>
    <m/>
    <s v="Rural"/>
    <s v="Controlled Group (CG)"/>
    <x v="4"/>
  </r>
  <r>
    <d v="2024-10-07T09:12:03"/>
    <s v="nrq4seh@gmail.com"/>
    <s v="090217080526"/>
    <n v="34.82"/>
    <n v="0.08"/>
    <s v="Perempuan / Female"/>
    <s v="Malay"/>
    <s v="SMK Kampong Pasir Puteh"/>
    <s v="Ya / Yes"/>
    <s v="Betul / True"/>
    <s v="Betul / True"/>
    <s v="Betul / True"/>
    <s v="Salah / False"/>
    <s v="Betul / True"/>
    <s v="Salah / False"/>
    <s v="Salah / False"/>
    <s v="Salah / False"/>
    <s v="Betul / True"/>
    <s v="Salah / Fals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Tidak setuju / Slightly disagree"/>
    <s v="Tidak setuju / Slightly disagree"/>
    <x v="1"/>
    <x v="2"/>
    <x v="0"/>
    <s v="Mukmin"/>
    <x v="1"/>
    <x v="0"/>
    <x v="0"/>
    <x v="1"/>
    <x v="1"/>
    <x v="1"/>
    <x v="1"/>
    <x v="1"/>
    <x v="1"/>
    <x v="0"/>
    <m/>
    <x v="0"/>
    <x v="0"/>
    <s v="SMK KAMPUNG PASIR PUTEH"/>
    <s v="Perempuan / Female"/>
    <x v="0"/>
    <n v="12"/>
    <n v="48"/>
    <m/>
    <s v="Rural"/>
    <s v="Controlled Group (CG)"/>
    <x v="3"/>
  </r>
  <r>
    <d v="2024-10-07T09:12:04"/>
    <s v="hazwani.sulaiha@gmail.com"/>
    <s v="091012080228"/>
    <n v="41.96"/>
    <n v="0.28999999999999998"/>
    <s v="Perempuan / Female"/>
    <s v="Malay"/>
    <s v="SMK Kampung Pasir Puteh 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2"/>
    <s v="Colgate"/>
    <x v="0"/>
    <x v="0"/>
    <x v="0"/>
    <x v="0"/>
    <x v="0"/>
    <x v="0"/>
    <x v="0"/>
    <x v="0"/>
    <x v="1"/>
    <x v="0"/>
    <m/>
    <x v="0"/>
    <x v="0"/>
    <s v="SMK KAMPUNG PASIR PUTEH"/>
    <s v="Perempuan / Female"/>
    <x v="0"/>
    <n v="14"/>
    <n v="58"/>
    <m/>
    <s v="Rural"/>
    <s v="Controlled Group (CG)"/>
    <x v="0"/>
  </r>
  <r>
    <d v="2024-10-07T09:15:08"/>
    <s v="azyyatisyahirah@gmail.com"/>
    <s v="090328080318"/>
    <n v="53.57"/>
    <n v="0.33"/>
    <s v="Perempuan / Female"/>
    <s v="Malay"/>
    <s v="SMK Kampong Pasir Puteh"/>
    <s v="Ya / Yes"/>
    <s v="Betul / True"/>
    <s v="Tidak tahu / Dont Know"/>
    <s v="Betul / True"/>
    <s v="Tidak tahu / Dont Know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Tidak setuju / Slightly disagree"/>
    <s v="Sangat setuju / Strongly agree"/>
    <s v="Sangat setuju / Strongly agree"/>
    <s v="Setuju / Slightly agree"/>
    <s v="Sangat setuju / Strongly agree"/>
    <s v="Tidak setuju / Slightly disagree"/>
    <s v="Setuju / Slightly agree"/>
    <x v="0"/>
    <x v="0"/>
    <x v="2"/>
    <s v="darlie"/>
    <x v="1"/>
    <x v="3"/>
    <x v="0"/>
    <x v="1"/>
    <x v="0"/>
    <x v="0"/>
    <x v="1"/>
    <x v="1"/>
    <x v="1"/>
    <x v="0"/>
    <m/>
    <x v="0"/>
    <x v="0"/>
    <s v="SMK KAMPUNG PASIR PUTEH"/>
    <s v="Perempuan / Female"/>
    <x v="0"/>
    <n v="12"/>
    <n v="54"/>
    <m/>
    <s v="Rural"/>
    <s v="Controlled Group (CG)"/>
    <x v="1"/>
  </r>
  <r>
    <d v="2024-10-07T09:16:31"/>
    <s v="daniabatrisyiazaini@gmail.com"/>
    <s v="090418080258"/>
    <n v="58.06"/>
    <n v="0.83"/>
    <s v="Perempuan / Female"/>
    <s v="Malay"/>
    <s v="SMK Kampung Pasir Puteh "/>
    <s v="Ya / Yes"/>
    <s v="Betul / True"/>
    <s v="Betul / True"/>
    <s v="Betul / True"/>
    <s v="Tidak tahu / Dont Know"/>
    <s v="Betul / True"/>
    <s v="Tidak tahu / Dont Know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4"/>
    <x v="0"/>
    <s v="Colgate"/>
    <x v="0"/>
    <x v="0"/>
    <x v="0"/>
    <x v="2"/>
    <x v="0"/>
    <x v="1"/>
    <x v="0"/>
    <x v="2"/>
    <x v="2"/>
    <x v="0"/>
    <m/>
    <x v="0"/>
    <x v="0"/>
    <s v="SMK KAMPUNG PASIR PUTEH"/>
    <s v="Perempuan / Female"/>
    <x v="0"/>
    <n v="12"/>
    <n v="61"/>
    <m/>
    <s v="Rural"/>
    <s v="Controlled Group (CG)"/>
    <x v="0"/>
  </r>
  <r>
    <d v="2024-10-07T09:18:58"/>
    <s v="nabilayasruddin09@gmail.com"/>
    <s v="090810-08-1140"/>
    <n v="100"/>
    <n v="1.17"/>
    <s v="Perempuan / Female"/>
    <s v="Malay"/>
    <s v="SMK Kg. Pasir Puteh"/>
    <s v="Tidak / No"/>
    <s v="Betul / True"/>
    <s v="Tidak tahu / Dont Know"/>
    <s v="Betul / True"/>
    <s v="Tidak tahu / Dont Know"/>
    <s v="Betul / True"/>
    <s v="Betul / True"/>
    <s v="Betul / True"/>
    <s v="Tidak tahu / Dont Know"/>
    <s v="Betul / True"/>
    <s v="Betul / True"/>
    <s v="Tidak tahu / Dont Know"/>
    <s v="Tidak tahu / Dont Know"/>
    <s v="Tidak tahu / Dont Know"/>
    <s v="Betul / True"/>
    <s v="Betul / True"/>
    <s v="Salah / False"/>
    <s v="Sangat setuju / Strongly agree"/>
    <s v="Sangat setuju / Strongly agree"/>
    <s v="Setuju / Slightly agree"/>
    <s v="Sangat setuju / Strongly agree"/>
    <s v="Sangat setuju / Strongly agree"/>
    <s v="Setuju / Slightly agree"/>
    <s v="Tidak setuju / Slightly disagree"/>
    <s v="Sangat setuju / Strongly agree"/>
    <s v="Setuju / Slightly agree"/>
    <s v="Sangat tidak setuju / Strongly disagree"/>
    <s v="Setuju / Slightly agree"/>
    <s v="Setuju / Slightly agree"/>
    <s v="Sangat setuju / Strongly agree"/>
    <s v="Sangat setuju / Strongly agree"/>
    <s v="Setuju / Slightly agree"/>
    <s v="Sangat setuju / Strongly agree"/>
    <x v="1"/>
    <x v="2"/>
    <x v="2"/>
    <s v="Colgate"/>
    <x v="0"/>
    <x v="0"/>
    <x v="4"/>
    <x v="2"/>
    <x v="0"/>
    <x v="1"/>
    <x v="0"/>
    <x v="1"/>
    <x v="1"/>
    <x v="0"/>
    <m/>
    <x v="0"/>
    <x v="0"/>
    <s v="SMK KAMPUNG PASIR PUTEH"/>
    <s v="Perempuan / Female"/>
    <x v="1"/>
    <n v="9"/>
    <n v="56"/>
    <m/>
    <s v="Rural"/>
    <s v="Controlled Group (CG)"/>
    <x v="0"/>
  </r>
  <r>
    <d v="2024-10-07T09:33:02"/>
    <s v="perush.0202@gmail.com"/>
    <s v="080731081231"/>
    <n v="100"/>
    <n v="1.1299999999999999"/>
    <s v="Lelaki / Male"/>
    <s v="Malay"/>
    <s v="SMK KAMPUNG PASIR PUTEH"/>
    <s v="Ya / Yes"/>
    <s v="Betul / True"/>
    <s v="Salah / Fals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2"/>
    <x v="2"/>
    <s v="Colgate"/>
    <x v="0"/>
    <x v="3"/>
    <x v="0"/>
    <x v="0"/>
    <x v="0"/>
    <x v="2"/>
    <x v="0"/>
    <x v="2"/>
    <x v="1"/>
    <x v="0"/>
    <m/>
    <x v="0"/>
    <x v="0"/>
    <s v="SMK KAMPUNG PASIR PUTEH"/>
    <s v="Lelaki / Male"/>
    <x v="0"/>
    <n v="14"/>
    <n v="52"/>
    <m/>
    <s v="Rural"/>
    <s v="Controlled Group (CG)"/>
    <x v="0"/>
  </r>
  <r>
    <d v="2024-10-07T09:33:40"/>
    <s v="hafiezmahadi13@gmail.com"/>
    <s v="090805080987"/>
    <n v="94.64"/>
    <n v="1.29"/>
    <s v="Lelaki / Male"/>
    <s v="Malay"/>
    <s v="SMK Kampong Pasir Puteh"/>
    <s v="Tidak / No"/>
    <s v="Betul / True"/>
    <s v="Salah / False"/>
    <s v="Betul / True"/>
    <s v="Tidak tahu / Dont Know"/>
    <s v="Betul / True"/>
    <s v="Betul / True"/>
    <s v="Tidak tahu / Dont Know"/>
    <s v="Betul / True"/>
    <s v="Betul / True"/>
    <s v="Salah / False"/>
    <s v="Betul / True"/>
    <s v="Salah / False"/>
    <s v="Betul / True"/>
    <s v="Betul / True"/>
    <s v="Betul / True"/>
    <s v="Betul / Tru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angat tidak setuju / Strongly disagree"/>
    <s v="Sangat setuju / Strongly agree"/>
    <s v="Sangat setuju / Strongly agree"/>
    <s v="Setuju / Slightly agree"/>
    <s v="Setuju / Slightly agree"/>
    <s v="Tidak setuju / Slightly disagree"/>
    <s v="Tidak setuju / Slightly disagree"/>
    <x v="2"/>
    <x v="3"/>
    <x v="2"/>
    <s v="Colget"/>
    <x v="2"/>
    <x v="3"/>
    <x v="1"/>
    <x v="2"/>
    <x v="0"/>
    <x v="2"/>
    <x v="2"/>
    <x v="1"/>
    <x v="0"/>
    <x v="0"/>
    <m/>
    <x v="0"/>
    <x v="0"/>
    <s v="SMK KAMPUNG PASIR PUTEH"/>
    <s v="Lelaki / Male"/>
    <x v="1"/>
    <n v="11"/>
    <n v="49"/>
    <m/>
    <s v="Rural"/>
    <s v="Controlled Group (CG)"/>
    <x v="0"/>
  </r>
  <r>
    <d v="2024-10-07T09:34:23"/>
    <s v="ainaafatinni@gmail.com"/>
    <s v="090624080574"/>
    <n v="100"/>
    <n v="0.53"/>
    <s v="Perempuan / Female"/>
    <s v="Malay"/>
    <s v="SMK KAMPUNG PASIR PUTEH"/>
    <s v="Ya / Yes"/>
    <s v="Betul / True"/>
    <s v="Salah / False"/>
    <s v="Betul / True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x v="0"/>
    <x v="0"/>
    <x v="2"/>
    <s v="Colgat"/>
    <x v="0"/>
    <x v="0"/>
    <x v="1"/>
    <x v="1"/>
    <x v="1"/>
    <x v="1"/>
    <x v="1"/>
    <x v="1"/>
    <x v="1"/>
    <x v="0"/>
    <m/>
    <x v="0"/>
    <x v="0"/>
    <s v="SMK KAMPUNG PASIR PUTEH"/>
    <s v="Perempuan / Female"/>
    <x v="0"/>
    <n v="12"/>
    <n v="51"/>
    <m/>
    <s v="Rural"/>
    <s v="Controlled Group (CG)"/>
    <x v="0"/>
  </r>
  <r>
    <d v="2024-10-07T09:35:00"/>
    <s v="anakayah9917@gmail.com"/>
    <s v="080911090055"/>
    <n v="100"/>
    <n v="0.75"/>
    <s v="Lelaki / Male"/>
    <s v="Malay"/>
    <s v="Sekolah Menengah Kebangsaan Kampung Pasir Puteh"/>
    <s v="Ya / Yes"/>
    <s v="Betul / True"/>
    <s v="Betul / True"/>
    <s v="Betul / True"/>
    <s v="Salah / False"/>
    <s v="Betul / True"/>
    <s v="Tidak tahu / Dont Know"/>
    <s v="Tidak tahu / Dont Know"/>
    <s v="Betul / True"/>
    <s v="Betul / True"/>
    <s v="Salah / False"/>
    <s v="Salah / False"/>
    <s v="Tidak tahu / Dont Know"/>
    <s v="Betul / True"/>
    <s v="Salah / False"/>
    <s v="Tidak tahu / Dont Know"/>
    <s v="Salah / Fals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angat tidak setuju / Strongly disagree"/>
    <s v="Sangat setuju / Strongly agree"/>
    <s v="Sangat setuju / Strongly agree"/>
    <s v="Sangat setuju / Strongly agree"/>
    <s v="Setuju / Slightly agree"/>
    <s v="Tidak setuju / Slightly disagree"/>
    <s v="Setuju / Slightly agree"/>
    <x v="0"/>
    <x v="0"/>
    <x v="0"/>
    <s v="Colgate"/>
    <x v="1"/>
    <x v="0"/>
    <x v="1"/>
    <x v="2"/>
    <x v="1"/>
    <x v="0"/>
    <x v="2"/>
    <x v="2"/>
    <x v="1"/>
    <x v="0"/>
    <m/>
    <x v="0"/>
    <x v="0"/>
    <s v="SMK KAMPUNG PASIR PUTEH"/>
    <s v="Lelaki / Male"/>
    <x v="0"/>
    <n v="8"/>
    <n v="57"/>
    <m/>
    <s v="Rural"/>
    <s v="Controlled Group (CG)"/>
    <x v="0"/>
  </r>
  <r>
    <d v="2024-10-07T09:39:10"/>
    <s v="frogman593@gmail.com"/>
    <s v="080226101377"/>
    <n v="100"/>
    <n v="0.75"/>
    <s v="Lelaki / Male"/>
    <s v="Malay"/>
    <s v="SMK Kampong Pasir Puteh"/>
    <s v="Ya / Yes"/>
    <s v="Betul / True"/>
    <s v="Betul / True"/>
    <s v="Betul / True"/>
    <s v="Salah / False"/>
    <s v="Betul / True"/>
    <s v="Salah / False"/>
    <s v="Betul / True"/>
    <s v="Salah / Fals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0"/>
    <s v="Colgate"/>
    <x v="1"/>
    <x v="3"/>
    <x v="0"/>
    <x v="1"/>
    <x v="1"/>
    <x v="1"/>
    <x v="0"/>
    <x v="1"/>
    <x v="0"/>
    <x v="0"/>
    <m/>
    <x v="0"/>
    <x v="0"/>
    <s v="SMK KAMPUNG PASIR PUTEH"/>
    <s v="Lelaki / Male"/>
    <x v="0"/>
    <n v="14"/>
    <n v="61"/>
    <m/>
    <s v="Rural"/>
    <s v="Controlled Group (CG)"/>
    <x v="0"/>
  </r>
  <r>
    <d v="2024-10-07T09:40:09"/>
    <s v="akhilalhajakhilalhaj@gmail.com"/>
    <s v="080113080143"/>
    <n v="100"/>
    <n v="1.46"/>
    <s v="Lelaki / Male"/>
    <s v="Malay"/>
    <s v="Sekolah menengah kampung pasir puteh "/>
    <s v="Ya / Yes"/>
    <s v="Betul / True"/>
    <s v="Betul / True"/>
    <s v="Salah / False"/>
    <s v="Tidak tahu / Dont Know"/>
    <s v="Betul / True"/>
    <s v="Betul / True"/>
    <s v="Tidak tahu / Dont Know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angat setuju / Strongly agree"/>
    <s v="Sangat setuju / Strongly agree"/>
    <s v="Sangat setuju / Strongly agree"/>
    <x v="0"/>
    <x v="0"/>
    <x v="2"/>
    <s v="darlie"/>
    <x v="1"/>
    <x v="0"/>
    <x v="0"/>
    <x v="2"/>
    <x v="2"/>
    <x v="1"/>
    <x v="0"/>
    <x v="1"/>
    <x v="1"/>
    <x v="0"/>
    <m/>
    <x v="0"/>
    <x v="0"/>
    <s v="SMK KAMPUNG PASIR PUTEH"/>
    <s v="Lelaki / Male"/>
    <x v="0"/>
    <n v="12"/>
    <n v="62"/>
    <m/>
    <s v="Rural"/>
    <s v="Controlled Group (CG)"/>
    <x v="1"/>
  </r>
  <r>
    <d v="2024-10-07T09:40:42"/>
    <s v="muhammadhilmii@gmail.com"/>
    <s v="081204082549"/>
    <n v="100"/>
    <n v="0.46"/>
    <s v="Lelaki / Male"/>
    <s v="Malay"/>
    <s v="SMK KAMPUNG PASIR PUTEH"/>
    <s v="Ya / Yes"/>
    <s v="Betul / True"/>
    <s v="Salah / False"/>
    <s v="Salah / False"/>
    <s v="Betul / True"/>
    <s v="Tidak tahu / Dont Know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Betul / True"/>
    <s v="Betul / True"/>
    <s v="Sangat tidak setuju / Strongly disagree"/>
    <s v="Sangat tidak setuju / Strongly disagree"/>
    <s v="Sangat setuju / Strongly agree"/>
    <s v="Sangat tidak setuju / Strongly disagree"/>
    <s v="Sangat tidak setuju / Strongly disagree"/>
    <s v="Tidak setuju / Slightly disagree"/>
    <s v="Tidak setuju / Slightly disagree"/>
    <s v="Sangat setuju / Strongly agree"/>
    <s v="Sangat setuju / Strongly agree"/>
    <s v="Sangat setuju / Strongly agree"/>
    <s v="Sangat tidak setuju / Strongly disagree"/>
    <s v="Sangat tidak setuju / Strongly disagree"/>
    <s v="Tidak setuju / Slightly disagree"/>
    <s v="Sangat tidak setuju / Strongly disagree"/>
    <s v="Sangat tidak setuju / Strongly disagree"/>
    <s v="Sangat tidak setuju / Strongly disagree"/>
    <x v="0"/>
    <x v="0"/>
    <x v="1"/>
    <s v="coldget"/>
    <x v="0"/>
    <x v="1"/>
    <x v="4"/>
    <x v="2"/>
    <x v="1"/>
    <x v="0"/>
    <x v="0"/>
    <x v="0"/>
    <x v="0"/>
    <x v="0"/>
    <s v="ya"/>
    <x v="0"/>
    <x v="2"/>
    <s v="SMK KAMPUNG PASIR PUTEH"/>
    <s v="Lelaki / Male"/>
    <x v="0"/>
    <n v="8"/>
    <n v="40"/>
    <m/>
    <s v="Rural"/>
    <s v="Controlled Group (CG)"/>
    <x v="0"/>
  </r>
  <r>
    <d v="2024-10-07T09:41:03"/>
    <s v="xiendelay@gmail.com"/>
    <s v="080602080363"/>
    <n v="100"/>
    <n v="1.96"/>
    <s v="Lelaki / Male"/>
    <s v="Malay"/>
    <s v="SMK Kampong Pasir Puteh"/>
    <s v="Ya / Yes"/>
    <s v="Betul / True"/>
    <s v="Betul / True"/>
    <s v="Betul / True"/>
    <s v="Tidak tahu / Dont Know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x v="2"/>
    <x v="3"/>
    <x v="2"/>
    <s v="Darlee"/>
    <x v="0"/>
    <x v="0"/>
    <x v="4"/>
    <x v="2"/>
    <x v="1"/>
    <x v="2"/>
    <x v="0"/>
    <x v="2"/>
    <x v="2"/>
    <x v="1"/>
    <s v="3 batang"/>
    <x v="1"/>
    <x v="3"/>
    <s v="SMK KAMPUNG PASIR PUTEH"/>
    <s v="Lelaki / Male"/>
    <x v="0"/>
    <n v="13"/>
    <n v="55"/>
    <m/>
    <s v="Rural"/>
    <s v="Controlled Group (CG)"/>
    <x v="1"/>
  </r>
  <r>
    <d v="2024-10-07T09:44:38"/>
    <s v="alfiesaffuan09@gmail.com"/>
    <s v="081025-10-1965"/>
    <n v="44.44"/>
    <n v="0.46"/>
    <s v="Lelaki / Male"/>
    <s v="Malay"/>
    <s v="SMK KG Pasir Puteh "/>
    <s v="Tidak / No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x v="0"/>
    <x v="0"/>
    <x v="0"/>
    <s v="Colgate"/>
    <x v="1"/>
    <x v="3"/>
    <x v="0"/>
    <x v="0"/>
    <x v="2"/>
    <x v="0"/>
    <x v="2"/>
    <x v="0"/>
    <x v="1"/>
    <x v="0"/>
    <m/>
    <x v="0"/>
    <x v="0"/>
    <s v="SMK KAMPUNG PASIR PUTEH"/>
    <s v="Lelaki / Male"/>
    <x v="1"/>
    <n v="15"/>
    <n v="55"/>
    <m/>
    <s v="Rural"/>
    <s v="Controlled Group (CG)"/>
    <x v="0"/>
  </r>
  <r>
    <d v="2024-10-07T09:46:08"/>
    <s v="syazanasofian0408@gmail.com"/>
    <s v="080104080600"/>
    <n v="100"/>
    <n v="1.1299999999999999"/>
    <s v="Perempuan / Female"/>
    <s v="Malay"/>
    <s v="SMK Kampong Pasir Puteh"/>
    <s v="Tidak / No"/>
    <s v="Betul / True"/>
    <s v="Salah / False"/>
    <s v="Betul / True"/>
    <s v="Salah / False"/>
    <s v="Betul / True"/>
    <s v="Betul / True"/>
    <s v="Salah / False"/>
    <s v="Tidak tahu / Dont Know"/>
    <s v="Betul / True"/>
    <s v="Betul / True"/>
    <s v="Betul / True"/>
    <s v="Betul / True"/>
    <s v="Betul / True"/>
    <s v="Tidak tahu / Dont Know"/>
    <s v="Betul / True"/>
    <s v="Betul / True"/>
    <s v="Setuju / Slightly agre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Setuju / Slightly agree"/>
    <s v="Sangat tidak setuju / Strongly disagree"/>
    <s v="Setuju / Slightly agree"/>
    <s v="Sangat setuju / Strongly agree"/>
    <s v="Sangat setuju / Strongly agree"/>
    <s v="Sangat setuju / Strongly agree"/>
    <s v="Setuju / Slightly agree"/>
    <s v="Setuju / Slightly agree"/>
    <x v="1"/>
    <x v="2"/>
    <x v="2"/>
    <s v="Colgate"/>
    <x v="0"/>
    <x v="1"/>
    <x v="1"/>
    <x v="1"/>
    <x v="1"/>
    <x v="2"/>
    <x v="1"/>
    <x v="2"/>
    <x v="0"/>
    <x v="0"/>
    <m/>
    <x v="0"/>
    <x v="0"/>
    <s v="SMK KAMPUNG PASIR PUTEH"/>
    <s v="Perempuan / Female"/>
    <x v="1"/>
    <n v="12"/>
    <n v="56"/>
    <m/>
    <s v="Rural"/>
    <s v="Controlled Group (CG)"/>
    <x v="0"/>
  </r>
  <r>
    <d v="2024-10-07T09:49:27"/>
    <s v="afiqahaimiaffendy@gmail.com"/>
    <s v="081208080490"/>
    <n v="40.18"/>
    <n v="0.96"/>
    <s v="Perempuan / Female"/>
    <s v="Malay"/>
    <s v="SMK Kampong Pasir Puteh"/>
    <s v="Ya / Yes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Tidak tahu / Dont Know"/>
    <s v="Betul / True"/>
    <s v="Betul / True"/>
    <s v="Betul / Tru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angat tidak setuju / Strongly disagree"/>
    <s v="Setuju / Slightly agree"/>
    <s v="Setuju / Slightly agree"/>
    <s v="Setuju / Slightly agree"/>
    <s v="Sangat setuju / Strongly agree"/>
    <s v="Tidak setuju / Slightly disagree"/>
    <s v="Setuju / Slightly agree"/>
    <x v="0"/>
    <x v="0"/>
    <x v="2"/>
    <s v="Colgate"/>
    <x v="0"/>
    <x v="3"/>
    <x v="0"/>
    <x v="2"/>
    <x v="0"/>
    <x v="0"/>
    <x v="0"/>
    <x v="1"/>
    <x v="0"/>
    <x v="0"/>
    <n v="0"/>
    <x v="0"/>
    <x v="0"/>
    <s v="SMK KAMPUNG PASIR PUTEH"/>
    <s v="Perempuan / Female"/>
    <x v="0"/>
    <n v="10"/>
    <n v="52"/>
    <m/>
    <s v="Rural"/>
    <s v="Controlled Group (CG)"/>
    <x v="0"/>
  </r>
  <r>
    <d v="2024-10-07T09:49:59"/>
    <s v="rienhassya@gmail.com"/>
    <s v="081205081308"/>
    <n v="100"/>
    <n v="1.21"/>
    <s v="Perempuan / Female"/>
    <s v="Malay"/>
    <s v="SMK KAMPONG PASIR PUTEH "/>
    <s v="Ya / Yes"/>
    <s v="Betul / True"/>
    <s v="Tidak tahu / Dont Know"/>
    <s v="Betul / True"/>
    <s v="Tidak tahu / Dont Know"/>
    <s v="Betul / True"/>
    <s v="Tidak tahu / Dont Know"/>
    <s v="Tidak tahu / Dont Know"/>
    <s v="Betul / True"/>
    <s v="Betul / True"/>
    <s v="Betul / True"/>
    <s v="Betul / True"/>
    <s v="Tidak tahu / Dont Know"/>
    <s v="Betul / True"/>
    <s v="Betul / True"/>
    <s v="Salah / Fals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angat setuju / Strongly agree"/>
    <s v="Tidak setuju / Slightly disagree"/>
    <s v="Setuju / Slightly agree"/>
    <s v="Sangat setuju / Strongly agree"/>
    <s v="Setuju / Slightly agree"/>
    <s v="Sangat setuju / Strongly agree"/>
    <s v="Sangat setuju / Strongly agree"/>
    <s v="Sangat setuju / Strongly agree"/>
    <x v="1"/>
    <x v="2"/>
    <x v="2"/>
    <s v="Colgate "/>
    <x v="2"/>
    <x v="2"/>
    <x v="0"/>
    <x v="0"/>
    <x v="0"/>
    <x v="2"/>
    <x v="2"/>
    <x v="2"/>
    <x v="1"/>
    <x v="0"/>
    <m/>
    <x v="0"/>
    <x v="0"/>
    <s v="SMK KAMPUNG PASIR PUTEH"/>
    <s v="Perempuan / Female"/>
    <x v="0"/>
    <n v="10"/>
    <n v="56"/>
    <m/>
    <s v="Rural"/>
    <s v="Controlled Group (CG)"/>
    <x v="0"/>
  </r>
  <r>
    <d v="2024-10-07T09:53:18"/>
    <s v="Nabihahshahrizal@gmail.com"/>
    <s v="081227080680"/>
    <n v="100"/>
    <n v="1.38"/>
    <s v="perempuan"/>
    <s v="Malay"/>
    <s v="SMK KPP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tidak setuju / Strongly disagree"/>
    <s v="Sangat tidak setuju / Strongly disagree"/>
    <s v="Sangat tidak setuju / Strongly disagree"/>
    <s v="Sangat tidak setuju / Strongly disagree"/>
    <s v="Tidak setuju / Slightly disagree"/>
    <s v="Setuju / Slightly agree"/>
    <s v="Setuju / Slightly agree"/>
    <s v="Setuju / Slightly agree"/>
    <s v="Setuju / Slightly agree"/>
    <s v="Tidak setuju / Slightly disagree"/>
    <s v="Setuju / Slightly agree"/>
    <s v="Sangat tidak setuju / Strongly disagree"/>
    <s v="Setuju / Slightly agree"/>
    <s v="Setuju / Slightly agree"/>
    <s v="Setuju / Slightly agree"/>
    <s v="Setuju / Slightly agree"/>
    <x v="3"/>
    <x v="1"/>
    <x v="0"/>
    <s v="GOLGET"/>
    <x v="1"/>
    <x v="4"/>
    <x v="3"/>
    <x v="0"/>
    <x v="2"/>
    <x v="2"/>
    <x v="2"/>
    <x v="1"/>
    <x v="0"/>
    <x v="0"/>
    <s v="ya"/>
    <x v="1"/>
    <x v="3"/>
    <s v="SMK KAMPUNG PASIR PUTEH"/>
    <s v="Perempuan / Female"/>
    <x v="0"/>
    <n v="15"/>
    <n v="39"/>
    <m/>
    <s v="Rural"/>
    <s v="Controlled Group (CG)"/>
    <x v="0"/>
  </r>
  <r>
    <d v="2024-10-07T09:56:00"/>
    <s v="nuratiqahazly2008@gmail.com"/>
    <s v="081224080132"/>
    <n v="67.86"/>
    <n v="1.04"/>
    <s v="perempuan"/>
    <s v="Malay"/>
    <s v="SMK KAMPUNG PASIR PUTEH"/>
    <s v="Ya / Yes"/>
    <s v="Betul / True"/>
    <s v="Salah / Fals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0"/>
    <s v="Colgate "/>
    <x v="0"/>
    <x v="0"/>
    <x v="1"/>
    <x v="0"/>
    <x v="1"/>
    <x v="1"/>
    <x v="1"/>
    <x v="1"/>
    <x v="2"/>
    <x v="0"/>
    <m/>
    <x v="0"/>
    <x v="0"/>
    <s v="SMK KAMPUNG PASIR PUTEH"/>
    <s v="Perempuan / Female"/>
    <x v="0"/>
    <n v="13"/>
    <n v="52"/>
    <m/>
    <s v="Rural"/>
    <s v="Controlled Group (CG)"/>
    <x v="0"/>
  </r>
  <r>
    <d v="2024-10-07T09:57:36"/>
    <s v="hazimwadzir@gmail.com"/>
    <s v="081209080433"/>
    <n v="63.4"/>
    <n v="0.38"/>
    <s v="Lelaki / Male"/>
    <s v="Malay"/>
    <s v="SMK KAMPONG PASIR PUTIH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Tidak tahu / Dont Know"/>
    <s v="Salah / False"/>
    <s v="Betul / True"/>
    <s v="Salah / False"/>
    <s v="Sangat setuju / Strongly agre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0"/>
    <x v="1"/>
    <s v="Colgate"/>
    <x v="1"/>
    <x v="3"/>
    <x v="0"/>
    <x v="1"/>
    <x v="2"/>
    <x v="2"/>
    <x v="2"/>
    <x v="1"/>
    <x v="0"/>
    <x v="0"/>
    <m/>
    <x v="0"/>
    <x v="0"/>
    <s v="SMK KAMPUNG PASIR PUTEH"/>
    <s v="Lelaki / Male"/>
    <x v="0"/>
    <n v="11"/>
    <n v="57"/>
    <m/>
    <s v="Rural"/>
    <s v="Controlled Group (CG)"/>
    <x v="0"/>
  </r>
  <r>
    <d v="2024-10-07T09:58:23"/>
    <s v="officialmuhd23@gmail.com"/>
    <s v="080723030557"/>
    <n v="14.29"/>
    <n v="0.57999999999999996"/>
    <s v="Lelaki / Male"/>
    <s v="Malay"/>
    <s v="SMK KAMPUNG PASIR PUTEH"/>
    <s v="Tidak / No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etuju / Slightly agree"/>
    <s v="Sangat setuju / Strongly agree"/>
    <s v="Setuju / Slightly agree"/>
    <s v="Setuju / Slightly agree"/>
    <x v="1"/>
    <x v="2"/>
    <x v="0"/>
    <s v="Colgate"/>
    <x v="1"/>
    <x v="2"/>
    <x v="3"/>
    <x v="0"/>
    <x v="1"/>
    <x v="2"/>
    <x v="1"/>
    <x v="0"/>
    <x v="0"/>
    <x v="0"/>
    <m/>
    <x v="0"/>
    <x v="0"/>
    <s v="SMK KAMPUNG PASIR PUTEH"/>
    <s v="Lelaki / Male"/>
    <x v="1"/>
    <n v="14"/>
    <n v="54"/>
    <m/>
    <s v="Rural"/>
    <s v="Controlled Group (CG)"/>
    <x v="0"/>
  </r>
  <r>
    <d v="2024-10-07T10:00:51"/>
    <s v="itfah3153@gmail.com"/>
    <s v="080516081095"/>
    <n v="66.069999999999993"/>
    <n v="1.29"/>
    <s v="Lelaki / Male"/>
    <s v="Malay"/>
    <s v="SMK Kampong Pasir Puteh"/>
    <s v="Ya / Yes"/>
    <s v="Betul / True"/>
    <s v="Betul / True"/>
    <s v="Betul / True"/>
    <s v="Salah / False"/>
    <s v="Betul / True"/>
    <s v="Betul / True"/>
    <s v="Salah / False"/>
    <s v="Tidak tahu / Dont Know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Tidak setuju / Slightly dis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x v="0"/>
    <x v="0"/>
    <x v="1"/>
    <s v="Colgate"/>
    <x v="1"/>
    <x v="4"/>
    <x v="1"/>
    <x v="2"/>
    <x v="0"/>
    <x v="1"/>
    <x v="0"/>
    <x v="1"/>
    <x v="0"/>
    <x v="0"/>
    <m/>
    <x v="0"/>
    <x v="0"/>
    <s v="SMK KAMPUNG PASIR PUTEH"/>
    <s v="Lelaki / Male"/>
    <x v="0"/>
    <n v="14"/>
    <n v="51"/>
    <m/>
    <s v="Rural"/>
    <s v="Controlled Group (CG)"/>
    <x v="0"/>
  </r>
  <r>
    <d v="2024-10-07T10:03:35"/>
    <s v="zullhaiqall99@gmail.com"/>
    <s v="080403080459"/>
    <n v="100"/>
    <n v="0.87"/>
    <s v="Lelaki / Male"/>
    <s v="Malay"/>
    <s v="Sekolah Kebangsaan Kampong Pasir Puteh"/>
    <s v="Tidak / No"/>
    <s v="Betul / True"/>
    <s v="Betul / True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setuju / Strongly agree"/>
    <s v="Setuju / Slightly agree"/>
    <s v="Sangat setuju / Strongly agree"/>
    <s v="Sangat setuju / Strongly agree"/>
    <s v="Sangat setuju / Strongly agree"/>
    <s v="Setuju / Slightly agree"/>
    <s v="Setuju / Slightly agree"/>
    <x v="1"/>
    <x v="1"/>
    <x v="0"/>
    <s v="Colgate"/>
    <x v="1"/>
    <x v="1"/>
    <x v="3"/>
    <x v="2"/>
    <x v="1"/>
    <x v="2"/>
    <x v="0"/>
    <x v="0"/>
    <x v="1"/>
    <x v="0"/>
    <m/>
    <x v="0"/>
    <x v="0"/>
    <s v="SMK KAMPUNG PASIR PUTEH"/>
    <s v="Lelaki / Male"/>
    <x v="1"/>
    <n v="13"/>
    <n v="33"/>
    <m/>
    <s v="Rural"/>
    <s v="Controlled Group (CG)"/>
    <x v="0"/>
  </r>
  <r>
    <d v="2024-10-07T10:04:21"/>
    <s v="khayrinamsyar@gmail.com"/>
    <s v="080809080133"/>
    <n v="32.14"/>
    <n v="0.13"/>
    <s v="Lelaki / Male"/>
    <s v="Malay"/>
    <s v="SMK KAMPUNG PASIR PUTEH"/>
    <s v="Ya / Yes"/>
    <s v="Betul / True"/>
    <s v="Betul / True"/>
    <s v="Betul / True"/>
    <s v="Betul / True"/>
    <s v="Betul / True"/>
    <s v="Tidak tahu / Dont Know"/>
    <s v="Tidak tahu / Dont Know"/>
    <s v="Betul / True"/>
    <s v="Betul / True"/>
    <s v="Betul / True"/>
    <s v="Betul / True"/>
    <s v="Tidak tahu / Dont Know"/>
    <s v="Betul / True"/>
    <s v="Tidak tahu / Dont Know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0"/>
    <x v="2"/>
    <s v="Colgate"/>
    <x v="1"/>
    <x v="4"/>
    <x v="0"/>
    <x v="2"/>
    <x v="2"/>
    <x v="1"/>
    <x v="0"/>
    <x v="2"/>
    <x v="0"/>
    <x v="0"/>
    <m/>
    <x v="0"/>
    <x v="0"/>
    <s v="SMK KAMPUNG PASIR PUTEH"/>
    <s v="Lelaki / Male"/>
    <x v="0"/>
    <n v="11"/>
    <n v="58"/>
    <m/>
    <s v="Rural"/>
    <s v="Controlled Group (CG)"/>
    <x v="0"/>
  </r>
  <r>
    <d v="2024-10-07T10:05:00"/>
    <s v="nurhaziqah@gmail.com"/>
    <s v="080613020454"/>
    <n v="46.3"/>
    <n v="0.08"/>
    <s v="perempuan"/>
    <s v="Malay"/>
    <s v="SMK KAMPUNG PASIR PUTEH"/>
    <s v="Ya / Yes"/>
    <s v="Betul / True"/>
    <s v="Tidak tahu / Dont Know"/>
    <s v="Betul / True"/>
    <s v="Tidak tahu / Dont Know"/>
    <s v="Betul / True"/>
    <s v="Tidak tahu / Dont Know"/>
    <s v="Tidak tahu / Dont Know"/>
    <s v="Tidak tahu / Dont Know"/>
    <s v="Betul / True"/>
    <s v="Tidak tahu / Dont Know"/>
    <s v="Betul / True"/>
    <s v="Betul / True"/>
    <s v="Tidak tahu / Dont Know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angat setuju / Strongly agree"/>
    <s v="Sangat tidak setuju / Strongly disagree"/>
    <s v="Sangat setuju / Strongly agree"/>
    <s v="Tidak setuju / Slightly disagree"/>
    <s v="Setuju / Slightly agree"/>
    <s v="Setuju / Slightly agree"/>
    <s v="Tidak setuju / Slightly disagree"/>
    <s v="Tidak setuju / Slightly disagree"/>
    <x v="1"/>
    <x v="2"/>
    <x v="0"/>
    <s v="Colgate"/>
    <x v="1"/>
    <x v="0"/>
    <x v="3"/>
    <x v="2"/>
    <x v="1"/>
    <x v="1"/>
    <x v="2"/>
    <x v="0"/>
    <x v="1"/>
    <x v="0"/>
    <m/>
    <x v="0"/>
    <x v="0"/>
    <s v="SMK KAMPUNG PASIR PUTEH"/>
    <s v="Perempuan / Female"/>
    <x v="0"/>
    <n v="9"/>
    <n v="54"/>
    <m/>
    <s v="Rural"/>
    <s v="Controlled Group (CG)"/>
    <x v="0"/>
  </r>
  <r>
    <d v="2024-10-07T10:07:19"/>
    <s v="ARISSAD92@GMAIL.COM"/>
    <s v="081028080098"/>
    <n v="42.86"/>
    <n v="0.38"/>
    <s v="perempuan"/>
    <s v="Malay"/>
    <s v="SMK KAMPUNG PASIR PUTEH"/>
    <s v="Tidak / No"/>
    <s v="Tidak tahu / Dont know"/>
    <s v="Salah / False"/>
    <s v="Betul / True"/>
    <s v="Tidak tahu / Dont Know"/>
    <s v="Betul / True"/>
    <s v="Betul / True"/>
    <s v="Betul / True"/>
    <s v="Betul / True"/>
    <s v="Betul / True"/>
    <s v="Tidak tahu / Dont Know"/>
    <s v="Betul / True"/>
    <s v="Tidak tahu / Dont Know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etuju / Slightly agree"/>
    <s v="Sangat setuju / Strongly agree"/>
    <s v="Setuju / Slightly agree"/>
    <s v="Setuju / Slightly agree"/>
    <x v="1"/>
    <x v="2"/>
    <x v="2"/>
    <s v="HIMALAYA"/>
    <x v="1"/>
    <x v="0"/>
    <x v="0"/>
    <x v="1"/>
    <x v="0"/>
    <x v="0"/>
    <x v="0"/>
    <x v="0"/>
    <x v="1"/>
    <x v="0"/>
    <m/>
    <x v="0"/>
    <x v="0"/>
    <s v="SMK KAMPUNG PASIR PUTEH"/>
    <s v="Perempuan / Female"/>
    <x v="1"/>
    <n v="11"/>
    <n v="55"/>
    <m/>
    <s v="Rural"/>
    <s v="Controlled Group (CG)"/>
    <x v="10"/>
  </r>
  <r>
    <d v="2024-10-07T10:09:13"/>
    <s v="munirah08moon@gmail.com"/>
    <s v="080607101274"/>
    <n v="100"/>
    <n v="0.5"/>
    <s v="perempuan"/>
    <s v="Malay"/>
    <s v="SMK KAMPUNG PASIR PUTEH"/>
    <s v="Ya / Yes"/>
    <s v="Betul / True"/>
    <s v="Betul / True"/>
    <s v="Betul / True"/>
    <s v="Tidak tahu / Dont Know"/>
    <s v="Betul / True"/>
    <s v="Betul / True"/>
    <s v="Betul / True"/>
    <s v="Tidak tahu / Dont Know"/>
    <s v="Betul / True"/>
    <s v="Tidak tahu / Dont Know"/>
    <s v="Betul / True"/>
    <s v="Tidak tahu / Dont Know"/>
    <s v="Betul / True"/>
    <s v="Betul / True"/>
    <s v="Tidak tahu / Dont Know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etuju / Slightly agree"/>
    <s v="Setuju / Slightly agree"/>
    <s v="Sangat setuju / Strongly agree"/>
    <s v="Sangat setuju / Strongly agree"/>
    <s v="Setuju / Slightly agree"/>
    <s v="Setuju / Slightly agree"/>
    <x v="0"/>
    <x v="0"/>
    <x v="2"/>
    <s v="Colgate"/>
    <x v="0"/>
    <x v="0"/>
    <x v="0"/>
    <x v="1"/>
    <x v="1"/>
    <x v="1"/>
    <x v="0"/>
    <x v="1"/>
    <x v="1"/>
    <x v="0"/>
    <m/>
    <x v="0"/>
    <x v="0"/>
    <s v="SMK KAMPUNG PASIR PUTEH"/>
    <s v="Perempuan / Female"/>
    <x v="0"/>
    <n v="11"/>
    <n v="58"/>
    <m/>
    <s v="Rural"/>
    <s v="Controlled Group (CG)"/>
    <x v="0"/>
  </r>
  <r>
    <d v="2024-10-07T10:10:50"/>
    <s v="nurul5217713@gmail.com"/>
    <s v="080509080406"/>
    <n v="100"/>
    <n v="0.57999999999999996"/>
    <s v="perempuan"/>
    <s v="Malay"/>
    <s v="SMK KG PASIR PUTEH"/>
    <s v="Ya / Yes"/>
    <s v="Betul / True"/>
    <s v="Tidak tahu / Dont Know"/>
    <s v="Betul / True"/>
    <s v="Tidak tahu / Dont Know"/>
    <s v="Betul / True"/>
    <s v="Betul / True"/>
    <s v="Tidak tahu / Dont Know"/>
    <s v="Tidak tahu / Dont Know"/>
    <s v="Tidak tahu / Dont Know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angat setuju / Strongly agree"/>
    <s v="Setuju / Slightly agree"/>
    <s v="Setuju / Slightly agree"/>
    <x v="0"/>
    <x v="0"/>
    <x v="2"/>
    <s v="Colgate"/>
    <x v="0"/>
    <x v="0"/>
    <x v="0"/>
    <x v="2"/>
    <x v="2"/>
    <x v="2"/>
    <x v="0"/>
    <x v="0"/>
    <x v="1"/>
    <x v="0"/>
    <m/>
    <x v="0"/>
    <x v="0"/>
    <s v="SMK KAMPUNG PASIR PUTEH"/>
    <s v="Perempuan / Female"/>
    <x v="0"/>
    <n v="11"/>
    <n v="53"/>
    <m/>
    <s v="Rural"/>
    <s v="Controlled Group (CG)"/>
    <x v="0"/>
  </r>
  <r>
    <d v="2024-10-07T10:12:26"/>
    <s v="tazmi007@yahoo.com.my"/>
    <s v="080106080284"/>
    <n v="77.680000000000007"/>
    <n v="0.38"/>
    <s v="perempuan"/>
    <s v="Malay"/>
    <s v="smk kampung pasir putih ipoh"/>
    <s v="Ya / Yes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Tidak tahu / Dont Know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tidak setuju / Strongly disagree"/>
    <s v="Sangat setuju / Strongly agree"/>
    <s v="Setuju / Slightly agree"/>
    <s v="Setuju / Slightly agree"/>
    <s v="Sangat setuju / Strongly agree"/>
    <s v="Setuju / Slightly agree"/>
    <s v="Setuju / Slightly agree"/>
    <x v="1"/>
    <x v="2"/>
    <x v="0"/>
    <s v="Colgate"/>
    <x v="0"/>
    <x v="0"/>
    <x v="0"/>
    <x v="2"/>
    <x v="1"/>
    <x v="1"/>
    <x v="0"/>
    <x v="0"/>
    <x v="1"/>
    <x v="0"/>
    <m/>
    <x v="0"/>
    <x v="0"/>
    <s v="SMK KAMPUNG PASIR PUTEH"/>
    <s v="Perempuan / Female"/>
    <x v="0"/>
    <n v="10"/>
    <n v="59"/>
    <m/>
    <s v="Rural"/>
    <s v="Controlled Group (CG)"/>
    <x v="0"/>
  </r>
  <r>
    <d v="2024-10-07T10:14:55"/>
    <s v="Syazwaniazizan08@gmail.com"/>
    <s v="081129080986"/>
    <n v="100"/>
    <n v="0.57999999999999996"/>
    <s v="perempuan"/>
    <s v="Malay"/>
    <s v="Sekolah kebangsaan kampung pasir puteh"/>
    <s v="Ya / Yes"/>
    <s v="Betul / True"/>
    <s v="Betul / True"/>
    <s v="Betul / True"/>
    <s v="Salah / False"/>
    <s v="Tidak tahu / Dont Know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angat setuju / Strongly agree"/>
    <x v="0"/>
    <x v="0"/>
    <x v="0"/>
    <s v="Colgate"/>
    <x v="1"/>
    <x v="0"/>
    <x v="0"/>
    <x v="1"/>
    <x v="1"/>
    <x v="1"/>
    <x v="0"/>
    <x v="1"/>
    <x v="1"/>
    <x v="0"/>
    <m/>
    <x v="0"/>
    <x v="0"/>
    <s v="SMK KAMPUNG PASIR PUTEH"/>
    <s v="Perempuan / Female"/>
    <x v="0"/>
    <n v="14"/>
    <n v="60"/>
    <m/>
    <s v="Rural"/>
    <s v="Controlled Group (CG)"/>
    <x v="0"/>
  </r>
  <r>
    <d v="2024-10-07T10:16:51"/>
    <s v="nurulsyukrina@gmail.com"/>
    <s v="080221080706"/>
    <n v="86.61"/>
    <n v="0.46"/>
    <s v="perempuan"/>
    <s v="Malay"/>
    <s v="SMK KAMPUNG PASIR PUTEH"/>
    <s v="Ya / Yes"/>
    <s v="Betul / True"/>
    <s v="Betul / True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Tidak tahu / Dont Know"/>
    <s v="Betul / True"/>
    <s v="Tidak tahu / Dont Know"/>
    <s v="Betul / True"/>
    <s v="Betul / Tru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x v="0"/>
    <x v="0"/>
    <x v="1"/>
    <s v="Golgate"/>
    <x v="1"/>
    <x v="1"/>
    <x v="4"/>
    <x v="1"/>
    <x v="1"/>
    <x v="2"/>
    <x v="1"/>
    <x v="0"/>
    <x v="1"/>
    <x v="0"/>
    <m/>
    <x v="0"/>
    <x v="0"/>
    <s v="SMK KAMPUNG PASIR PUTEH"/>
    <s v="Perempuan / Female"/>
    <x v="0"/>
    <n v="10"/>
    <n v="47"/>
    <m/>
    <s v="Rural"/>
    <s v="Controlled Group (CG)"/>
    <x v="0"/>
  </r>
  <r>
    <d v="2024-10-07T10:22:26"/>
    <s v="ejack5060@gmail.com"/>
    <s v="080619080095"/>
    <n v="19.64"/>
    <n v="0.17"/>
    <s v="Lelaki / Male"/>
    <s v="Malay"/>
    <s v="SMK KAMPUNG PASIR PUTEH"/>
    <s v="Ya / Yes"/>
    <s v="Tidak tahu / Dont know"/>
    <s v="Tidak tahu / Dont Know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Tidak setuju / Slightly disagree"/>
    <s v="Setuju / Slightly agree"/>
    <s v="Setuju / Slightly agree"/>
    <x v="1"/>
    <x v="2"/>
    <x v="1"/>
    <s v="Pepsoden"/>
    <x v="1"/>
    <x v="3"/>
    <x v="0"/>
    <x v="2"/>
    <x v="0"/>
    <x v="1"/>
    <x v="0"/>
    <x v="1"/>
    <x v="0"/>
    <x v="0"/>
    <m/>
    <x v="0"/>
    <x v="0"/>
    <s v="SMK KAMPUNG PASIR PUTEH"/>
    <s v="Lelaki / Male"/>
    <x v="0"/>
    <n v="12"/>
    <n v="60"/>
    <m/>
    <s v="Rural"/>
    <s v="Controlled Group (CG)"/>
    <x v="9"/>
  </r>
  <r>
    <d v="2024-10-07T10:22:33"/>
    <s v="ri7976431@gmail.com"/>
    <s v="080205080351"/>
    <n v="71.430000000000007"/>
    <n v="0.56999999999999995"/>
    <s v="Lelaki / Male"/>
    <s v="Malay"/>
    <s v="Sekolah Menengah Kebangsaan Kampung Pasir Puteh"/>
    <s v="Ya / Yes"/>
    <s v="Betul / True"/>
    <s v="Salah / False"/>
    <s v="Betul / True"/>
    <s v="Tidak tahu / Dont Know"/>
    <s v="Salah / False"/>
    <s v="Salah / False"/>
    <s v="Salah / False"/>
    <s v="Betul / True"/>
    <s v="Betul / True"/>
    <s v="Betul / True"/>
    <s v="Betul / True"/>
    <s v="Salah / False"/>
    <s v="Salah / False"/>
    <s v="Salah / Fals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1"/>
    <x v="2"/>
    <x v="2"/>
    <s v="Colgate"/>
    <x v="1"/>
    <x v="0"/>
    <x v="5"/>
    <x v="1"/>
    <x v="0"/>
    <x v="2"/>
    <x v="2"/>
    <x v="1"/>
    <x v="0"/>
    <x v="0"/>
    <m/>
    <x v="0"/>
    <x v="0"/>
    <s v="SMK KAMPUNG PASIR PUTEH"/>
    <s v="Lelaki / Male"/>
    <x v="0"/>
    <n v="8"/>
    <n v="64"/>
    <m/>
    <s v="Rural"/>
    <s v="Controlled Group (CG)"/>
    <x v="0"/>
  </r>
  <r>
    <d v="2024-10-07T10:23:13"/>
    <s v="rafiqhanania@gmail.com"/>
    <s v="080919080273"/>
    <n v="100"/>
    <n v="0.41"/>
    <s v="Lelaki / Male"/>
    <s v="Malay"/>
    <s v="SMK Kampong Pasir Puteh"/>
    <s v="Ya / Yes"/>
    <s v="Betul / True"/>
    <s v="Salah / False"/>
    <s v="Betul / True"/>
    <s v="Tidak tahu / Dont Know"/>
    <s v="Salah / False"/>
    <s v="Betul / True"/>
    <s v="Betul / True"/>
    <s v="Betul / True"/>
    <s v="Betul / True"/>
    <s v="Salah / False"/>
    <s v="Betul / True"/>
    <s v="Salah / Fals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Tidak setuju / Slightly disagree"/>
    <x v="1"/>
    <x v="2"/>
    <x v="2"/>
    <s v="Colgate"/>
    <x v="1"/>
    <x v="1"/>
    <x v="0"/>
    <x v="2"/>
    <x v="2"/>
    <x v="1"/>
    <x v="0"/>
    <x v="2"/>
    <x v="1"/>
    <x v="0"/>
    <n v="0"/>
    <x v="0"/>
    <x v="0"/>
    <s v="SMK KAMPUNG PASIR PUTEH"/>
    <s v="Lelaki / Male"/>
    <x v="0"/>
    <n v="11"/>
    <n v="59"/>
    <m/>
    <s v="Rural"/>
    <s v="Controlled Group (CG)"/>
    <x v="0"/>
  </r>
  <r>
    <d v="2024-10-07T10:23:16"/>
    <s v="fawwazsuhail95@gmail.com"/>
    <s v="080913080555"/>
    <n v="4.46"/>
    <n v="0.13"/>
    <s v="Lelaki / Male"/>
    <s v="Malay"/>
    <s v="SMK KAMPUNG PASIR PUTEH"/>
    <s v="Ya / Yes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Betul / True"/>
    <s v="Salah / False"/>
    <s v="Betul / True"/>
    <s v="Betul / True"/>
    <s v="Betul / True"/>
    <s v="Betul / True"/>
    <s v="Setuju / Slight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angat setuju / Strongly agree"/>
    <s v="Setuju / Slightly agree"/>
    <s v="Sangat setuju / Strongly agree"/>
    <s v="Setuju / Slightly agree"/>
    <s v="Setuju / Slightly agree"/>
    <s v="Tidak setuju / Slightly disagree"/>
    <x v="1"/>
    <x v="2"/>
    <x v="2"/>
    <s v="Colgate"/>
    <x v="0"/>
    <x v="4"/>
    <x v="6"/>
    <x v="2"/>
    <x v="0"/>
    <x v="0"/>
    <x v="2"/>
    <x v="2"/>
    <x v="0"/>
    <x v="0"/>
    <m/>
    <x v="0"/>
    <x v="0"/>
    <s v="SMK KAMPUNG PASIR PUTEH"/>
    <s v="Lelaki / Male"/>
    <x v="0"/>
    <n v="10"/>
    <n v="54"/>
    <m/>
    <s v="Rural"/>
    <s v="Controlled Group (CG)"/>
    <x v="0"/>
  </r>
  <r>
    <d v="2024-10-07T10:30:05"/>
    <s v="zubairmansor50@gmail.com"/>
    <s v="080411080555"/>
    <n v="100"/>
    <n v="0.83"/>
    <s v="Lelaki / Male"/>
    <s v="Malay"/>
    <s v="SMK KG PASIR PUTEH"/>
    <s v="Tidak / No"/>
    <s v="Betul / True"/>
    <s v="Salah / Fals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x v="0"/>
    <x v="0"/>
    <x v="0"/>
    <s v="Colgate,HALAGEL "/>
    <x v="2"/>
    <x v="3"/>
    <x v="1"/>
    <x v="2"/>
    <x v="2"/>
    <x v="2"/>
    <x v="2"/>
    <x v="1"/>
    <x v="0"/>
    <x v="0"/>
    <s v="Tidak"/>
    <x v="0"/>
    <x v="0"/>
    <s v="SMK KAMPUNG PASIR PUTEH"/>
    <s v="Lelaki / Male"/>
    <x v="1"/>
    <n v="15"/>
    <n v="52"/>
    <m/>
    <s v="Rural"/>
    <s v="Controlled Group (CG)"/>
    <x v="0"/>
  </r>
  <r>
    <d v="2024-10-07T10:30:56"/>
    <s v="imanmahathir@gmail.com"/>
    <s v="080306080297"/>
    <n v="34.82"/>
    <n v="0.13"/>
    <s v="Lelaki / Male"/>
    <s v="Malay"/>
    <s v="SMK KG PASIR PUTEH,IPOH"/>
    <s v="Ya / Yes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Salah / Fals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x v="1"/>
    <x v="2"/>
    <x v="0"/>
    <s v="Colgate "/>
    <x v="0"/>
    <x v="0"/>
    <x v="0"/>
    <x v="2"/>
    <x v="0"/>
    <x v="2"/>
    <x v="2"/>
    <x v="2"/>
    <x v="0"/>
    <x v="0"/>
    <m/>
    <x v="0"/>
    <x v="0"/>
    <s v="SMK KAMPUNG PASIR PUTEH"/>
    <s v="Lelaki / Male"/>
    <x v="0"/>
    <n v="13"/>
    <n v="58"/>
    <m/>
    <s v="Rural"/>
    <s v="Controlled Group (CG)"/>
    <x v="0"/>
  </r>
  <r>
    <d v="2024-10-07T10:33:55"/>
    <s v="jmtj1007@gmail.com"/>
    <s v="080629080099"/>
    <n v="100"/>
    <n v="0.5"/>
    <s v="Lelaki / Male"/>
    <s v="Malay"/>
    <s v="SMK KG PASIR PUTEH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setuju / Strongly agree"/>
    <x v="0"/>
    <x v="0"/>
    <x v="0"/>
    <s v="Colgate"/>
    <x v="0"/>
    <x v="4"/>
    <x v="0"/>
    <x v="2"/>
    <x v="0"/>
    <x v="1"/>
    <x v="0"/>
    <x v="1"/>
    <x v="0"/>
    <x v="0"/>
    <m/>
    <x v="0"/>
    <x v="0"/>
    <s v="SMK KAMPUNG PASIR PUTEH"/>
    <s v="Lelaki / Male"/>
    <x v="0"/>
    <n v="16"/>
    <n v="58"/>
    <m/>
    <s v="Rural"/>
    <s v="Controlled Group (CG)"/>
    <x v="0"/>
  </r>
  <r>
    <d v="2024-10-07T10:37:06"/>
    <s v="afiaafifaah2009@gmail.com"/>
    <s v="090129081166"/>
    <n v="100"/>
    <n v="0.56999999999999995"/>
    <s v="perempuan"/>
    <s v="Malay"/>
    <s v="SMK KAMPONG PASIR PUTEH "/>
    <s v="Tidak / No"/>
    <s v="Betul / True"/>
    <s v="Salah / False"/>
    <s v="Salah / False"/>
    <s v="Salah / False"/>
    <s v="Betul / True"/>
    <s v="Tidak tahu / Dont Know"/>
    <s v="Betul / True"/>
    <s v="Betul / True"/>
    <s v="Betul / True"/>
    <s v="Betul / True"/>
    <s v="Tidak tahu / Dont Know"/>
    <s v="Tidak tahu / Dont Know"/>
    <s v="Betul / True"/>
    <s v="Betul / True"/>
    <s v="Salah / False"/>
    <s v="Salah / Fals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etuju / Slightly agree"/>
    <s v="Sangat setuju / Strongly agree"/>
    <s v="Sangat setuju / Strongly agree"/>
    <s v="Sangat setuju / Strongly agree"/>
    <x v="0"/>
    <x v="0"/>
    <x v="0"/>
    <s v="Colgate "/>
    <x v="0"/>
    <x v="4"/>
    <x v="0"/>
    <x v="1"/>
    <x v="0"/>
    <x v="2"/>
    <x v="0"/>
    <x v="0"/>
    <x v="0"/>
    <x v="0"/>
    <m/>
    <x v="0"/>
    <x v="0"/>
    <s v="SMK KAMPUNG PASIR PUTEH"/>
    <s v="Perempuan / Female"/>
    <x v="1"/>
    <n v="9"/>
    <n v="58"/>
    <m/>
    <s v="Rural"/>
    <s v="Controlled Group (CG)"/>
    <x v="0"/>
  </r>
  <r>
    <d v="2024-10-07T10:38:58"/>
    <s v="alia@gmail.com"/>
    <s v="090701080974"/>
    <n v="100"/>
    <n v="0.67"/>
    <s v="perempuan"/>
    <s v="Malay"/>
    <s v="SMK Kampung Pasir Puteh "/>
    <s v="Ya / Yes"/>
    <s v="Betul / True"/>
    <s v="Tidak tahu / Dont Know"/>
    <s v="Betul / True"/>
    <s v="Tidak tahu / Dont Know"/>
    <s v="Betul / True"/>
    <s v="Tidak tahu / Dont Know"/>
    <s v="Tidak tahu / Dont Know"/>
    <s v="Betul / True"/>
    <s v="Betul / True"/>
    <s v="Betul / True"/>
    <s v="Betul / True"/>
    <s v="Tidak tahu / Dont Know"/>
    <s v="Tidak tahu / Dont Know"/>
    <s v="Betul / True"/>
    <s v="Betul / True"/>
    <s v="Betul / True"/>
    <s v="Setuju / Slightly agree"/>
    <s v="Setuju / Slightly agree"/>
    <s v="Tidak setuju / Slightly dis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angat setuju / Strongly agree"/>
    <s v="Setuju / Slightly agree"/>
    <s v="Setuju / Slightly agree"/>
    <s v="Setuju / Slightly agree"/>
    <s v="Setuju / Slightly agree"/>
    <x v="0"/>
    <x v="0"/>
    <x v="2"/>
    <s v="Colgate"/>
    <x v="1"/>
    <x v="0"/>
    <x v="0"/>
    <x v="2"/>
    <x v="2"/>
    <x v="2"/>
    <x v="2"/>
    <x v="1"/>
    <x v="0"/>
    <x v="0"/>
    <m/>
    <x v="0"/>
    <x v="0"/>
    <s v="SMK KAMPUNG PASIR PUTEH"/>
    <s v="Perempuan / Female"/>
    <x v="0"/>
    <n v="10"/>
    <n v="49"/>
    <m/>
    <s v="Rural"/>
    <s v="Controlled Group (CG)"/>
    <x v="0"/>
  </r>
  <r>
    <d v="2024-10-07T10:39:06"/>
    <s v="MIZAQAZRYNA@GMAIL.COM"/>
    <s v="091013080748"/>
    <n v="11.66"/>
    <n v="0.21"/>
    <s v="perempuan"/>
    <s v="Malay"/>
    <s v="SMK KAMPUNG PASIR PUTEH"/>
    <s v="Tidak / No"/>
    <s v="Betul / True"/>
    <s v="Betul / True"/>
    <s v="Betul / True"/>
    <s v="Tidak tahu / Dont Know"/>
    <s v="Betul / True"/>
    <s v="Betul / True"/>
    <s v="Tidak tahu / Dont Know"/>
    <s v="Tidak tahu / Dont Know"/>
    <s v="Betul / True"/>
    <s v="Tidak tahu / Dont Know"/>
    <s v="Betul / True"/>
    <s v="Salah / Fals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etuju / Slight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0"/>
    <s v="Colgate"/>
    <x v="1"/>
    <x v="4"/>
    <x v="1"/>
    <x v="1"/>
    <x v="0"/>
    <x v="2"/>
    <x v="2"/>
    <x v="0"/>
    <x v="0"/>
    <x v="0"/>
    <m/>
    <x v="0"/>
    <x v="0"/>
    <s v="SMK KAMPUNG PASIR PUTEH"/>
    <s v="Perempuan / Female"/>
    <x v="1"/>
    <n v="11"/>
    <n v="56"/>
    <m/>
    <s v="Rural"/>
    <s v="Controlled Group (CG)"/>
    <x v="0"/>
  </r>
  <r>
    <d v="2024-10-07T10:42:10"/>
    <s v="adawiyah@gmail.com"/>
    <s v="091018080544"/>
    <n v="32.14"/>
    <n v="0.28999999999999998"/>
    <s v="perempuan"/>
    <s v="Malay"/>
    <s v="SMK Kampong Pasir Puteh"/>
    <s v="Ya / Yes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x v="1"/>
    <x v="2"/>
    <x v="2"/>
    <s v="Colgate"/>
    <x v="1"/>
    <x v="0"/>
    <x v="0"/>
    <x v="2"/>
    <x v="0"/>
    <x v="2"/>
    <x v="0"/>
    <x v="2"/>
    <x v="2"/>
    <x v="0"/>
    <m/>
    <x v="0"/>
    <x v="0"/>
    <s v="SMK KAMPUNG PASIR PUTEH"/>
    <s v="Perempuan / Female"/>
    <x v="0"/>
    <n v="13"/>
    <n v="53"/>
    <m/>
    <s v="Rural"/>
    <s v="Controlled Group (CG)"/>
    <x v="0"/>
  </r>
  <r>
    <d v="2024-10-07T10:44:10"/>
    <s v="alisezrin12@gmail.com"/>
    <s v="091111080418"/>
    <n v="4.46"/>
    <n v="0.08"/>
    <s v="perempuan"/>
    <s v="Malay"/>
    <s v="SMK KAMPONG PASIR PUTIH "/>
    <s v="Ya / Yes"/>
    <s v="Betul / True"/>
    <s v="Betul / True"/>
    <s v="Betul / True"/>
    <s v="Salah / Fals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1"/>
    <x v="2"/>
    <x v="2"/>
    <s v="Colgate "/>
    <x v="1"/>
    <x v="0"/>
    <x v="4"/>
    <x v="2"/>
    <x v="0"/>
    <x v="1"/>
    <x v="0"/>
    <x v="2"/>
    <x v="2"/>
    <x v="0"/>
    <m/>
    <x v="0"/>
    <x v="0"/>
    <s v="SMK KAMPUNG PASIR PUTEH"/>
    <s v="Perempuan / Female"/>
    <x v="0"/>
    <n v="15"/>
    <n v="60"/>
    <m/>
    <s v="Rural"/>
    <s v="Controlled Group (CG)"/>
    <x v="0"/>
  </r>
  <r>
    <d v="2024-10-07T10:45:36"/>
    <s v="aqishptt08@gmail.com"/>
    <s v="090804081144"/>
    <n v="100"/>
    <n v="1.42"/>
    <s v="perempuan"/>
    <s v="Malay"/>
    <s v="Smkkppi"/>
    <s v="Ya / Yes"/>
    <s v="Betul / True"/>
    <s v="Tidak tahu / Dont Know"/>
    <s v="Tidak tahu / Dont know"/>
    <s v="Salah / False"/>
    <s v="Betul / True"/>
    <s v="Salah / False"/>
    <s v="Tidak tahu / Dont Know"/>
    <s v="Tidak tahu / Dont Know"/>
    <s v="Tidak tahu / Dont Know"/>
    <s v="Salah / False"/>
    <s v="Betul / True"/>
    <s v="Salah / False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0"/>
    <x v="2"/>
    <s v="Colgate"/>
    <x v="0"/>
    <x v="1"/>
    <x v="6"/>
    <x v="1"/>
    <x v="1"/>
    <x v="0"/>
    <x v="1"/>
    <x v="1"/>
    <x v="0"/>
    <x v="0"/>
    <m/>
    <x v="0"/>
    <x v="0"/>
    <s v="SMK KAMPUNG PASIR PUTEH"/>
    <s v="Perempuan / Female"/>
    <x v="0"/>
    <n v="8"/>
    <n v="55"/>
    <m/>
    <s v="Rural"/>
    <s v="Controlled Group (CG)"/>
    <x v="0"/>
  </r>
  <r>
    <d v="2024-10-07T10:46:40"/>
    <s v="dahliafarhanabtmohdzaidi@gmail.com"/>
    <s v="090504080190"/>
    <n v="32.14"/>
    <n v="0.17"/>
    <s v="perempuan"/>
    <s v="Malay"/>
    <s v="SMK KG PASIR PUTEH"/>
    <s v="Ya / Yes"/>
    <s v="Betul / Tru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Tidak tahu / Dont Know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x v="1"/>
    <x v="2"/>
    <x v="2"/>
    <s v="Colgate"/>
    <x v="1"/>
    <x v="1"/>
    <x v="0"/>
    <x v="1"/>
    <x v="1"/>
    <x v="0"/>
    <x v="1"/>
    <x v="0"/>
    <x v="1"/>
    <x v="0"/>
    <m/>
    <x v="0"/>
    <x v="0"/>
    <s v="SMK KAMPUNG PASIR PUTEH"/>
    <s v="Perempuan / Female"/>
    <x v="0"/>
    <n v="12"/>
    <n v="61"/>
    <m/>
    <s v="Rural"/>
    <s v="Controlled Group (CG)"/>
    <x v="0"/>
  </r>
  <r>
    <d v="2024-10-07T10:50:53"/>
    <s v="qhasifmadihah09@gmail.com"/>
    <s v="091104080620"/>
    <n v="100"/>
    <n v="0.56999999999999995"/>
    <s v="perempuan"/>
    <s v="Malay"/>
    <s v="SMK Kampung Pasir Puteh "/>
    <s v="Ya / Yes"/>
    <s v="Betul / True"/>
    <s v="Betul / True"/>
    <s v="Salah / False"/>
    <s v="Betul / True"/>
    <s v="Salah / Fals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etuju / Slightly agree"/>
    <s v="Sangat setuju / Strongly agree"/>
    <s v="Sangat setuju / Strongly agree"/>
    <x v="1"/>
    <x v="2"/>
    <x v="0"/>
    <s v="MURNI "/>
    <x v="1"/>
    <x v="2"/>
    <x v="4"/>
    <x v="1"/>
    <x v="1"/>
    <x v="0"/>
    <x v="1"/>
    <x v="0"/>
    <x v="1"/>
    <x v="0"/>
    <m/>
    <x v="0"/>
    <x v="0"/>
    <s v="SMK KAMPUNG PASIR PUTEH"/>
    <s v="Perempuan / Female"/>
    <x v="0"/>
    <n v="12"/>
    <n v="62"/>
    <m/>
    <s v="Rural"/>
    <s v="Controlled Group (CG)"/>
    <x v="11"/>
  </r>
  <r>
    <d v="2024-10-07T10:51:33"/>
    <s v="auniqaisarah260909@gmail.com"/>
    <s v="090926080318"/>
    <n v="41.07"/>
    <n v="0.33"/>
    <s v="perempuan"/>
    <s v="Malay"/>
    <s v="SMK KAMPUNG PASIR PUTEH"/>
    <s v="Ya / Yes"/>
    <s v="Betul / True"/>
    <s v="Betul / True"/>
    <s v="Betul / True"/>
    <s v="Tidak tahu / Dont Know"/>
    <s v="Betul / True"/>
    <s v="Betul / True"/>
    <s v="Tidak tahu / Dont Know"/>
    <s v="Salah / False"/>
    <s v="Betul / True"/>
    <s v="Tidak tahu / Dont Know"/>
    <s v="Betul / True"/>
    <s v="Tidak tahu / Dont Know"/>
    <s v="Betul / True"/>
    <s v="Betul / True"/>
    <s v="Betul / True"/>
    <s v="Tidak tahu / Dont Know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Setuju / Slightly agree"/>
    <s v="Sangat setuju / Strongly agree"/>
    <s v="Setuju / Slightly agree"/>
    <s v="Setuju / Slightly agree"/>
    <x v="0"/>
    <x v="0"/>
    <x v="1"/>
    <s v="Colgate"/>
    <x v="0"/>
    <x v="1"/>
    <x v="1"/>
    <x v="1"/>
    <x v="1"/>
    <x v="1"/>
    <x v="2"/>
    <x v="2"/>
    <x v="0"/>
    <x v="0"/>
    <m/>
    <x v="0"/>
    <x v="0"/>
    <s v="SMK KAMPUNG PASIR PUTEH"/>
    <s v="Perempuan / Female"/>
    <x v="0"/>
    <n v="10"/>
    <n v="53"/>
    <m/>
    <s v="Rural"/>
    <s v="Controlled Group (CG)"/>
    <x v="0"/>
  </r>
  <r>
    <d v="2024-10-07T10:51:43"/>
    <s v="arissazaridi@gmail.com"/>
    <s v="090427080102"/>
    <n v="100"/>
    <n v="0.42"/>
    <s v="perempuan"/>
    <s v="Malay"/>
    <s v="SMK KAMPUNG PASIR PUTEH Ipoh"/>
    <s v="Ya / Yes"/>
    <s v="Tidak tahu / Dont know"/>
    <s v="Betul / True"/>
    <s v="Betul / True"/>
    <s v="Tidak tahu / Dont Know"/>
    <s v="Salah / False"/>
    <s v="Betul / True"/>
    <s v="Tidak tahu / Dont Know"/>
    <s v="Betul / True"/>
    <s v="Betul / True"/>
    <s v="Betul / True"/>
    <s v="Betul / True"/>
    <s v="Betul / True"/>
    <s v="Betul / True"/>
    <s v="Tidak tahu / Dont Know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angat tidak setuju / Strongly disagree"/>
    <s v="Setuju / Slightly agree"/>
    <s v="Setuju / Slightly agree"/>
    <s v="Setuju / Slightly agree"/>
    <s v="Tidak setuju / Slightly disagree"/>
    <s v="Setuju / Slightly agree"/>
    <s v="Setuju / Slightly agree"/>
    <x v="1"/>
    <x v="2"/>
    <x v="2"/>
    <s v="Colgate "/>
    <x v="0"/>
    <x v="0"/>
    <x v="0"/>
    <x v="2"/>
    <x v="0"/>
    <x v="1"/>
    <x v="2"/>
    <x v="2"/>
    <x v="0"/>
    <x v="0"/>
    <m/>
    <x v="0"/>
    <x v="0"/>
    <s v="SMK KAMPUNG PASIR PUTEH"/>
    <s v="Perempuan / Female"/>
    <x v="0"/>
    <n v="10"/>
    <n v="48"/>
    <m/>
    <s v="Rural"/>
    <s v="Controlled Group (CG)"/>
    <x v="0"/>
  </r>
  <r>
    <d v="2024-10-07T10:54:47"/>
    <s v="AINANADHIRAH@gmail.com"/>
    <s v="090424080238"/>
    <n v="100"/>
    <n v="0.42"/>
    <s v="perempuan"/>
    <s v="Malay"/>
    <s v="Sekolah Menengah Kebangsaan Kampung Pasir Puteh"/>
    <s v="Ya / Yes"/>
    <s v="Betul / True"/>
    <s v="Tidak tahu / Dont Know"/>
    <s v="Betul / True"/>
    <s v="Salah / False"/>
    <s v="Betul / True"/>
    <s v="Tidak tahu / Dont Know"/>
    <s v="Salah / False"/>
    <s v="Salah / False"/>
    <s v="Betul / True"/>
    <s v="Tidak tahu / Dont Know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etuju / Slightly agree"/>
    <s v="Setuju / Slightly agree"/>
    <s v="Setuju / Slightly agree"/>
    <s v="Sangat setuju / Strongly agree"/>
    <s v="Sangat tidak setuju / Strongly disagree"/>
    <s v="Tidak setuju / Slightly dis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x v="1"/>
    <x v="2"/>
    <x v="2"/>
    <s v="Colgate"/>
    <x v="1"/>
    <x v="1"/>
    <x v="6"/>
    <x v="2"/>
    <x v="2"/>
    <x v="1"/>
    <x v="1"/>
    <x v="2"/>
    <x v="0"/>
    <x v="0"/>
    <m/>
    <x v="0"/>
    <x v="0"/>
    <s v="SMK KAMPUNG PASIR PUTEH"/>
    <s v="Perempuan / Female"/>
    <x v="0"/>
    <n v="10"/>
    <n v="53"/>
    <m/>
    <s v="Rural"/>
    <s v="Controlled Group (CG)"/>
    <x v="0"/>
  </r>
  <r>
    <d v="2024-10-07T11:00:54"/>
    <s v="WAWAAZUAN65@GMAIL.COM"/>
    <s v="091018080958"/>
    <n v="14.29"/>
    <n v="0.28999999999999998"/>
    <s v="perempuan"/>
    <s v="Malay"/>
    <s v="Smkkppi"/>
    <s v="Ya / Yes"/>
    <s v="Betul / True"/>
    <s v="Betul / True"/>
    <s v="Betul / True"/>
    <s v="Salah / False"/>
    <s v="Betul / True"/>
    <s v="Tidak tahu / Dont Know"/>
    <s v="Tidak tahu / Dont Know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x v="1"/>
    <x v="4"/>
    <x v="2"/>
    <s v="Colgate"/>
    <x v="0"/>
    <x v="0"/>
    <x v="0"/>
    <x v="0"/>
    <x v="0"/>
    <x v="1"/>
    <x v="2"/>
    <x v="0"/>
    <x v="1"/>
    <x v="0"/>
    <m/>
    <x v="0"/>
    <x v="0"/>
    <s v="SMK KAMPUNG PASIR PUTEH"/>
    <s v="Perempuan / Female"/>
    <x v="0"/>
    <n v="13"/>
    <n v="50"/>
    <m/>
    <s v="Rural"/>
    <s v="Controlled Group (CG)"/>
    <x v="0"/>
  </r>
  <r>
    <d v="2024-10-07T11:02:14"/>
    <s v="kaisarasofia4@gmail.com"/>
    <s v="081028081058"/>
    <n v="100"/>
    <n v="0.71"/>
    <s v="perempuan"/>
    <s v="Malay"/>
    <s v="SMK Kampong Pasir Puteh"/>
    <s v="Ya / Yes"/>
    <s v="Betul / True"/>
    <s v="Betul / True"/>
    <s v="Betul / True"/>
    <s v="Salah / False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etuju / Slightly agree"/>
    <s v="Sangat setuju / Strongly agree"/>
    <s v="Setuju / Slightly agree"/>
    <s v="Setuju / Slightly agree"/>
    <s v="Sangat setuju / Strongly agree"/>
    <x v="0"/>
    <x v="0"/>
    <x v="0"/>
    <s v="Colgate"/>
    <x v="0"/>
    <x v="0"/>
    <x v="4"/>
    <x v="1"/>
    <x v="0"/>
    <x v="0"/>
    <x v="0"/>
    <x v="0"/>
    <x v="1"/>
    <x v="0"/>
    <m/>
    <x v="0"/>
    <x v="0"/>
    <s v="SMK KAMPUNG PASIR PUTEH"/>
    <s v="Perempuan / Female"/>
    <x v="0"/>
    <n v="14"/>
    <n v="60"/>
    <m/>
    <s v="Rural"/>
    <s v="Controlled Group (CG)"/>
    <x v="0"/>
  </r>
  <r>
    <d v="2024-10-07T11:08:39"/>
    <s v="najihah0621@gmail.com"/>
    <s v="080621080422"/>
    <n v="100"/>
    <n v="0.45"/>
    <s v="perempuan"/>
    <s v="Malay"/>
    <s v="SMK KAMPUNG PASIR PUTEH"/>
    <s v="Ya / Yes"/>
    <s v="Betul / True"/>
    <s v="Salah / False"/>
    <s v="Betul / True"/>
    <s v="Betul / True"/>
    <s v="Tidak tahu / Dont Know"/>
    <s v="Salah / False"/>
    <s v="Tidak tahu / Dont Know"/>
    <s v="Tidak tahu / Dont Know"/>
    <s v="Betul / True"/>
    <s v="Tidak tahu / Dont Know"/>
    <s v="Betul / True"/>
    <s v="Tidak tahu / Dont Know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etuju / Slightly agree"/>
    <s v="Setuju / Slightly agree"/>
    <s v="Setuju / Slightly agree"/>
    <s v="Setuju / Slightly agree"/>
    <s v="Sangat setuju / Strongly agree"/>
    <x v="0"/>
    <x v="0"/>
    <x v="2"/>
    <s v="Colgate"/>
    <x v="1"/>
    <x v="0"/>
    <x v="4"/>
    <x v="2"/>
    <x v="1"/>
    <x v="2"/>
    <x v="0"/>
    <x v="2"/>
    <x v="1"/>
    <x v="0"/>
    <m/>
    <x v="0"/>
    <x v="0"/>
    <s v="SMK KAMPUNG PASIR PUTEH"/>
    <s v="Perempuan / Female"/>
    <x v="0"/>
    <n v="8"/>
    <n v="54"/>
    <m/>
    <s v="Rural"/>
    <s v="Controlled Group (CG)"/>
    <x v="0"/>
  </r>
  <r>
    <d v="2024-10-07T11:09:18"/>
    <s v="khairinad81@gmail.com"/>
    <s v="080726080066"/>
    <n v="100"/>
    <n v="0.63"/>
    <s v="perempuan"/>
    <s v="Malay"/>
    <s v="SMK KAMPUNG PASIR PUTEH"/>
    <s v="Ya / Yes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Tidak tahu / Dont Know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angat setuju / Strongly agree"/>
    <s v="Sangat setuju / Strongly agree"/>
    <s v="Sangat tidak setuju / Strongly disagree"/>
    <s v="Sangat setuju / Strongly agree"/>
    <s v="Setuju / Slightly agree"/>
    <s v="Sangat setuju / Strongly agree"/>
    <s v="Sangat setuju / Strongly agree"/>
    <s v="Sangat setuju / Strongly agree"/>
    <s v="Sangat setuju / Strongly agree"/>
    <x v="0"/>
    <x v="0"/>
    <x v="0"/>
    <s v="Colgate"/>
    <x v="0"/>
    <x v="4"/>
    <x v="3"/>
    <x v="1"/>
    <x v="1"/>
    <x v="1"/>
    <x v="2"/>
    <x v="1"/>
    <x v="0"/>
    <x v="0"/>
    <m/>
    <x v="0"/>
    <x v="0"/>
    <s v="SMK KAMPUNG PASIR PUTEH"/>
    <s v="Perempuan / Female"/>
    <x v="0"/>
    <n v="13"/>
    <n v="58"/>
    <m/>
    <s v="Rural"/>
    <s v="Controlled Group (CG)"/>
    <x v="0"/>
  </r>
  <r>
    <d v="2024-10-07T11:09:32"/>
    <s v="liyana6046@gmail.com"/>
    <s v="081107100480"/>
    <n v="30.36"/>
    <n v="0.46"/>
    <s v="perempuan"/>
    <s v="Malay"/>
    <s v="SMK Kampong Pasir Puteh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Tidak tahu / Dont Know"/>
    <s v="Betul / True"/>
    <s v="Setuju / Slightly agree"/>
    <s v="Sangat setuju / Strongly agree"/>
    <s v="Setuju / Slightly agree"/>
    <s v="Setuju / Slightly agree"/>
    <s v="Setuju / Slight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etuju / Slightly agree"/>
    <s v="Setuju / Slightly agree"/>
    <s v="Sangat setuju / Strongly agree"/>
    <s v="Setuju / Slightly agree"/>
    <s v="Setuju / Slightly agree"/>
    <x v="1"/>
    <x v="2"/>
    <x v="2"/>
    <s v="atome"/>
    <x v="1"/>
    <x v="0"/>
    <x v="4"/>
    <x v="1"/>
    <x v="1"/>
    <x v="0"/>
    <x v="0"/>
    <x v="0"/>
    <x v="1"/>
    <x v="0"/>
    <m/>
    <x v="0"/>
    <x v="0"/>
    <s v="SMK KAMPUNG PASIR PUTEH"/>
    <s v="Perempuan / Female"/>
    <x v="0"/>
    <n v="13"/>
    <n v="55"/>
    <m/>
    <s v="Rural"/>
    <s v="Controlled Group (CG)"/>
    <x v="12"/>
  </r>
  <r>
    <d v="2024-10-07T11:15:01"/>
    <s v="sufina@gmail.com"/>
    <s v="081106080940"/>
    <n v="42.86"/>
    <n v="0.83"/>
    <s v="perempuan"/>
    <s v="Malay"/>
    <s v="SMK KAMPUNG PASIR PUTEH"/>
    <s v="Ya / Yes"/>
    <s v="Betul / True"/>
    <s v="Betul / True"/>
    <s v="Betul / True"/>
    <s v="Salah / Fals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angat setuju / Strongly agree"/>
    <s v="Setuju / Slightly agree"/>
    <s v="Sangat setuju / Strongly agree"/>
    <s v="Setuju / Slightly agree"/>
    <s v="Sangat setuju / Strongly agree"/>
    <x v="0"/>
    <x v="0"/>
    <x v="0"/>
    <s v="Colgate"/>
    <x v="1"/>
    <x v="0"/>
    <x v="0"/>
    <x v="2"/>
    <x v="1"/>
    <x v="1"/>
    <x v="2"/>
    <x v="2"/>
    <x v="0"/>
    <x v="0"/>
    <m/>
    <x v="0"/>
    <x v="0"/>
    <s v="SMK KAMPUNG PASIR PUTEH"/>
    <s v="Perempuan / Female"/>
    <x v="0"/>
    <n v="15"/>
    <n v="60"/>
    <m/>
    <s v="Rural"/>
    <s v="Controlled Group (CG)"/>
    <x v="0"/>
  </r>
  <r>
    <d v="2024-10-07T11:15:31"/>
    <s v="nursyifaqistina62@gmail.com"/>
    <s v="080821081120"/>
    <n v="17.86"/>
    <n v="0.04"/>
    <s v="perempuan"/>
    <s v="Malay"/>
    <s v="SMK KG Pasir Puteh "/>
    <s v="Ya / Yes"/>
    <s v="Salah / False"/>
    <s v="Betul / True"/>
    <s v="Salah / False"/>
    <s v="Tidak tahu / Dont Know"/>
    <s v="Betul / True"/>
    <s v="Betul / True"/>
    <s v="Betul / True"/>
    <s v="Salah / False"/>
    <s v="Betul / True"/>
    <s v="Salah / False"/>
    <s v="Salah / False"/>
    <s v="Tidak tahu / Dont Know"/>
    <s v="Betul / True"/>
    <s v="Tidak tahu / Dont Know"/>
    <s v="Betul / True"/>
    <s v="Betul / True"/>
    <s v="Setuju / Slightly agre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Tidak setuju / Slightly disagree"/>
    <s v="Tidak setuju / Slightly disagree"/>
    <s v="Setuju / Slightly agree"/>
    <s v="Setuju / Slightly agree"/>
    <s v="Tidak setuju / Slightly disagree"/>
    <s v="Sangat setuju / Strongly agree"/>
    <s v="Setuju / Slightly agree"/>
    <s v="Setuju / Slightly agree"/>
    <x v="0"/>
    <x v="0"/>
    <x v="2"/>
    <s v="Fresh and white"/>
    <x v="1"/>
    <x v="4"/>
    <x v="0"/>
    <x v="1"/>
    <x v="1"/>
    <x v="1"/>
    <x v="0"/>
    <x v="1"/>
    <x v="1"/>
    <x v="0"/>
    <m/>
    <x v="0"/>
    <x v="0"/>
    <s v="SMK KAMPUNG PASIR PUTEH"/>
    <s v="Perempuan / Female"/>
    <x v="0"/>
    <n v="8"/>
    <n v="51"/>
    <m/>
    <s v="Rural"/>
    <s v="Controlled Group (CG)"/>
    <x v="4"/>
  </r>
  <r>
    <d v="2024-10-07T11:20:17"/>
    <s v="arynsz20@gmail.com"/>
    <s v="080820031252"/>
    <n v="58.93"/>
    <n v="0.79"/>
    <s v="perempuan"/>
    <s v="Malay"/>
    <s v="SMK Kampong Pasir Puteh"/>
    <s v="Ya / Yes"/>
    <s v="Betul / True"/>
    <s v="Betul / True"/>
    <s v="Betul / True"/>
    <s v="Salah / False"/>
    <s v="Betul / True"/>
    <s v="Betul / True"/>
    <s v="Salah / False"/>
    <s v="Tidak tahu / Dont Know"/>
    <s v="Betul / True"/>
    <s v="Betul / True"/>
    <s v="Betul / True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x v="0"/>
    <x v="0"/>
    <x v="0"/>
    <s v="Mukmin"/>
    <x v="0"/>
    <x v="4"/>
    <x v="0"/>
    <x v="2"/>
    <x v="0"/>
    <x v="2"/>
    <x v="2"/>
    <x v="0"/>
    <x v="1"/>
    <x v="0"/>
    <m/>
    <x v="0"/>
    <x v="0"/>
    <s v="SMK KAMPUNG PASIR PUTEH"/>
    <s v="Perempuan / Female"/>
    <x v="0"/>
    <n v="13"/>
    <n v="60"/>
    <m/>
    <s v="Rural"/>
    <s v="Controlled Group (CG)"/>
    <x v="3"/>
  </r>
  <r>
    <d v="2024-10-07T11:21:27"/>
    <s v="adawyyah.aizi@gmail.com"/>
    <s v="080208080066"/>
    <n v="34.82"/>
    <n v="1.17"/>
    <s v="perempuan"/>
    <s v="Malay"/>
    <s v="SMK Kg. Pasir Puteh"/>
    <s v="Ya / Yes"/>
    <s v="Betul / True"/>
    <s v="Tidak tahu / Dont Know"/>
    <s v="Betul / True"/>
    <s v="Tidak tahu / Dont Know"/>
    <s v="Tidak tahu / Dont Know"/>
    <s v="Tidak tahu / Dont Know"/>
    <s v="Tidak tahu / Dont Know"/>
    <s v="Tidak tahu / Dont Know"/>
    <s v="Betul / True"/>
    <s v="Betul / True"/>
    <s v="Tidak tahu / Dont Know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angat setuju / Strongly agree"/>
    <s v="Sangat setuju / Strong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0"/>
    <s v="Colgate"/>
    <x v="2"/>
    <x v="3"/>
    <x v="0"/>
    <x v="2"/>
    <x v="2"/>
    <x v="1"/>
    <x v="0"/>
    <x v="1"/>
    <x v="0"/>
    <x v="0"/>
    <m/>
    <x v="0"/>
    <x v="0"/>
    <s v="SMK KAMPUNG PASIR PUTEH"/>
    <s v="Perempuan / Female"/>
    <x v="0"/>
    <n v="8"/>
    <n v="53"/>
    <m/>
    <s v="Rural"/>
    <s v="Controlled Group (CG)"/>
    <x v="0"/>
  </r>
  <r>
    <d v="2024-10-07T11:22:07"/>
    <s v="nuralyaliyana12@gmail.com"/>
    <s v="080218080828"/>
    <n v="27.68"/>
    <n v="0.17"/>
    <s v="perempuan"/>
    <s v="Malay"/>
    <s v="SMK KG PASIR PUTEH"/>
    <s v="Ya / Yes"/>
    <s v="Betul / True"/>
    <s v="Tidak tahu / Dont Know"/>
    <s v="Betul / True"/>
    <s v="Salah / False"/>
    <s v="Betul / True"/>
    <s v="Salah / False"/>
    <s v="Tidak tahu / Dont Know"/>
    <s v="Betul / True"/>
    <s v="Betul / True"/>
    <s v="Betul / True"/>
    <s v="Salah / False"/>
    <s v="Betul / True"/>
    <s v="Betul / True"/>
    <s v="Betul / True"/>
    <s v="Tidak tahu / Dont Know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angat setuju / Strongly agree"/>
    <s v="Sangat setuju / Strongly agree"/>
    <s v="Setuju / Slightly agree"/>
    <s v="Sangat setuju / Strongly agree"/>
    <s v="Tidak setuju / Slightly disagree"/>
    <s v="Sangat setuju / Strongly agree"/>
    <s v="Tidak setuju / Slightly disagree"/>
    <s v="Setuju / Slightly agree"/>
    <x v="1"/>
    <x v="1"/>
    <x v="0"/>
    <s v="Colgate"/>
    <x v="2"/>
    <x v="3"/>
    <x v="0"/>
    <x v="2"/>
    <x v="0"/>
    <x v="2"/>
    <x v="0"/>
    <x v="2"/>
    <x v="2"/>
    <x v="0"/>
    <s v="tak"/>
    <x v="0"/>
    <x v="0"/>
    <s v="SMK KAMPUNG PASIR PUTEH"/>
    <s v="Perempuan / Female"/>
    <x v="0"/>
    <n v="11"/>
    <n v="50"/>
    <m/>
    <s v="Rural"/>
    <s v="Controlled Group (CG)"/>
    <x v="0"/>
  </r>
  <r>
    <d v="2024-10-07T11:22:52"/>
    <s v="liyanasss08@gmail.com"/>
    <s v="080701140480"/>
    <n v="29.46"/>
    <n v="0.28999999999999998"/>
    <s v="perempuan"/>
    <s v="Malay"/>
    <s v="SMK KG PASIR PUTEH"/>
    <s v="Ya / Yes"/>
    <s v="Betul / True"/>
    <s v="Betul / True"/>
    <s v="Betul / True"/>
    <s v="Tidak tahu / Dont Know"/>
    <s v="Betul / True"/>
    <s v="Betul / True"/>
    <s v="Betul / True"/>
    <s v="Betul / True"/>
    <s v="Tidak tahu / Dont Know"/>
    <s v="Betul / True"/>
    <s v="Tidak tahu / Dont Know"/>
    <s v="Tidak tahu / Dont Know"/>
    <s v="Tidak tahu / Dont Know"/>
    <s v="Betul / True"/>
    <s v="Betul / True"/>
    <s v="Betul / True"/>
    <s v="Setuju / Slightly agree"/>
    <s v="Sangat setuju / Strongly agree"/>
    <s v="Setuju / Slightly agree"/>
    <s v="Sangat setuju / Strongly agree"/>
    <s v="Tidak setuju / Slightly disagree"/>
    <s v="Sangat setuju / Strongly agree"/>
    <s v="Setuju / Slightly agree"/>
    <s v="Setuju / Slight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angat setuju / Strongly agree"/>
    <x v="0"/>
    <x v="0"/>
    <x v="2"/>
    <s v="DARLI"/>
    <x v="0"/>
    <x v="0"/>
    <x v="4"/>
    <x v="1"/>
    <x v="0"/>
    <x v="1"/>
    <x v="2"/>
    <x v="2"/>
    <x v="0"/>
    <x v="0"/>
    <m/>
    <x v="0"/>
    <x v="0"/>
    <s v="SMK KAMPUNG PASIR PUTEH"/>
    <s v="Perempuan / Female"/>
    <x v="0"/>
    <n v="11"/>
    <n v="56"/>
    <m/>
    <s v="Rural"/>
    <s v="Controlled Group (CG)"/>
    <x v="1"/>
  </r>
  <r>
    <d v="2024-10-07T11:43:12"/>
    <s v="adibelyas007@gmail.com"/>
    <s v="080304808429"/>
    <n v="100"/>
    <n v="1.25"/>
    <s v="Lelaki / Male"/>
    <s v="Malay"/>
    <s v="SMK Kampong Pasir Puteh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alah / False"/>
    <s v="Salah / False"/>
    <s v="Betul / True"/>
    <s v="Setuju / Slightly agree"/>
    <s v="Sangat setuju / Strongly agree"/>
    <s v="Sangat setuju / Strongly agree"/>
    <s v="Sangat setuju / Strongly agree"/>
    <s v="Setuju / Slightly agree"/>
    <s v="Setuju / Slightly agree"/>
    <s v="Sangat tidak setuju / Strongly disagree"/>
    <s v="Setuju / Slightly agree"/>
    <s v="Sangat setuju / Strongly agree"/>
    <s v="Tidak setuju / Slightly disagree"/>
    <s v="Setuju / Slightly agree"/>
    <s v="Sangat tidak setuju / Strongly disagree"/>
    <s v="Sangat tidak setuju / Strongly disagree"/>
    <s v="Sangat setuju / Strongly agree"/>
    <s v="Sangat setuju / Strongly agree"/>
    <s v="Sangat setuju / Strongly agree"/>
    <x v="0"/>
    <x v="0"/>
    <x v="0"/>
    <s v="darlie"/>
    <x v="0"/>
    <x v="0"/>
    <x v="4"/>
    <x v="1"/>
    <x v="1"/>
    <x v="0"/>
    <x v="0"/>
    <x v="0"/>
    <x v="0"/>
    <x v="0"/>
    <m/>
    <x v="0"/>
    <x v="0"/>
    <s v="SMK KAMPUNG PASIR PUTEH"/>
    <s v="Lelaki / Male"/>
    <x v="0"/>
    <n v="14"/>
    <n v="53"/>
    <m/>
    <s v="Rural"/>
    <s v="Controlled Group (CG)"/>
    <x v="1"/>
  </r>
  <r>
    <d v="2024-10-07T11:43:55"/>
    <s v="aimilmaliq@gmail.com"/>
    <s v="080831081335"/>
    <n v="77.680000000000007"/>
    <n v="0.54"/>
    <s v="Lelaki / Male"/>
    <s v="Chinese"/>
    <s v="Smk kanpong pasir putih"/>
    <s v="Tidak / No"/>
    <s v="Tidak tahu / Dont know"/>
    <s v="Betul / True"/>
    <s v="Betul / True"/>
    <s v="Tidak tahu / Dont Know"/>
    <s v="Betul / True"/>
    <s v="Betul / True"/>
    <s v="Tidak tahu / Dont Know"/>
    <s v="Tidak tahu / Dont Know"/>
    <s v="Tidak tahu / Dont Know"/>
    <s v="Betul / True"/>
    <s v="Betul / True"/>
    <s v="Tidak tahu / Dont Know"/>
    <s v="Tidak tahu / Dont Know"/>
    <s v="Betul / True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angat tidak setuju / Strongly disagree"/>
    <s v="Setuju / Slightly agree"/>
    <s v="Setuju / Slightly agree"/>
    <s v="Setuju / Slightly agree"/>
    <s v="Tidak setuju / Slightly disagree"/>
    <s v="Setuju / Slightly agree"/>
    <s v="Setuju / Slightly agree"/>
    <x v="3"/>
    <x v="1"/>
    <x v="2"/>
    <s v="Colgate"/>
    <x v="2"/>
    <x v="3"/>
    <x v="4"/>
    <x v="2"/>
    <x v="0"/>
    <x v="2"/>
    <x v="2"/>
    <x v="2"/>
    <x v="0"/>
    <x v="0"/>
    <m/>
    <x v="0"/>
    <x v="0"/>
    <s v="SMK KAMPUNG PASIR PUTEH"/>
    <s v="Lelaki / Male"/>
    <x v="1"/>
    <n v="8"/>
    <n v="46"/>
    <m/>
    <s v="Rural"/>
    <s v="Controlled Group (CG)"/>
    <x v="0"/>
  </r>
  <r>
    <d v="2024-10-07T11:44:23"/>
    <s v="aqilizwan24@gmail.com"/>
    <s v="080228030381"/>
    <n v="100"/>
    <n v="0.96"/>
    <s v="Lelaki / Male"/>
    <s v="Malay"/>
    <s v="SMK KAMPONG PASIR PUTEH "/>
    <s v="Ya / Yes"/>
    <s v="Tidak tahu / Dont know"/>
    <s v="Salah / False"/>
    <s v="Betul / True"/>
    <s v="Tidak tahu / Dont Know"/>
    <s v="Betul / True"/>
    <s v="Betul / True"/>
    <s v="Tidak tahu / Dont Know"/>
    <s v="Tidak tahu / Dont Know"/>
    <s v="Betul / True"/>
    <s v="Betul / True"/>
    <s v="Tidak tahu / Dont Know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angat setuju / Strong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 "/>
    <x v="0"/>
    <x v="0"/>
    <x v="3"/>
    <x v="2"/>
    <x v="0"/>
    <x v="2"/>
    <x v="2"/>
    <x v="1"/>
    <x v="0"/>
    <x v="0"/>
    <m/>
    <x v="0"/>
    <x v="0"/>
    <s v="SMK KAMPUNG PASIR PUTEH"/>
    <s v="Lelaki / Male"/>
    <x v="0"/>
    <n v="9"/>
    <n v="56"/>
    <m/>
    <s v="Rural"/>
    <s v="Controlled Group (CG)"/>
    <x v="0"/>
  </r>
  <r>
    <d v="2024-10-07T11:45:37"/>
    <s v="adibzaidi@gmail.com.my"/>
    <s v="080418080363"/>
    <n v="71.430000000000007"/>
    <n v="1.1299999999999999"/>
    <s v="Lelaki / Male"/>
    <s v="Malay"/>
    <s v="Sekolah Menengah Kebangsaan Kampung Pasir Puteh"/>
    <s v="Ya / Yes"/>
    <s v="Betul / True"/>
    <s v="Salah / False"/>
    <s v="Betul / True"/>
    <s v="Salah / False"/>
    <s v="Betul / True"/>
    <s v="Betul / True"/>
    <s v="Salah / False"/>
    <s v="Betul / True"/>
    <s v="Betul / True"/>
    <s v="Salah / False"/>
    <s v="Betul / True"/>
    <s v="Betul / True"/>
    <s v="Betul / True"/>
    <s v="Betul / True"/>
    <s v="Betul / True"/>
    <s v="Betul / True"/>
    <s v="Tidak setuju / Slightly dis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angat tidak setuju / Strongly disagree"/>
    <s v="Tidak setuju / Slightly disagree"/>
    <s v="Tidak setuju / Slightly disagree"/>
    <s v="Tidak setuju / Slightly disagree"/>
    <s v="Setuju / Slightly agree"/>
    <s v="Setuju / Slightly agree"/>
    <s v="Setuju / Slightly agree"/>
    <x v="0"/>
    <x v="0"/>
    <x v="2"/>
    <s v="colgate"/>
    <x v="1"/>
    <x v="3"/>
    <x v="0"/>
    <x v="0"/>
    <x v="2"/>
    <x v="2"/>
    <x v="2"/>
    <x v="2"/>
    <x v="2"/>
    <x v="0"/>
    <m/>
    <x v="0"/>
    <x v="0"/>
    <s v="SMK KAMPUNG PASIR PUTEH"/>
    <s v="Lelaki / Male"/>
    <x v="0"/>
    <n v="13"/>
    <n v="46"/>
    <m/>
    <s v="Rural"/>
    <s v="Controlled Group (CG)"/>
    <x v="0"/>
  </r>
  <r>
    <d v="2024-10-07T11:51:06"/>
    <s v="qashfeya@gmail.com"/>
    <s v="081211080758"/>
    <n v="100"/>
    <n v="0.71"/>
    <s v="perempuan"/>
    <s v="Malay"/>
    <s v="SMK Kampung Pasir Puteh "/>
    <s v="Ya / Yes"/>
    <s v="Betul / True"/>
    <s v="Salah / False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Tidak tahu / Dont Know"/>
    <s v="Betul / True"/>
    <s v="Betul / True"/>
    <s v="Betul / True"/>
    <s v="Betul / Tru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Tidak setuju / Slightly disagree"/>
    <s v="Sangat setuju / Strongly agree"/>
    <s v="Setuju / Slightly agree"/>
    <s v="Setuju / Slightly agree"/>
    <s v="Setuju / Slightly agree"/>
    <s v="Setuju / Slightly agree"/>
    <s v="Setuju / Slightly agree"/>
    <x v="0"/>
    <x v="0"/>
    <x v="1"/>
    <s v="Colgate"/>
    <x v="0"/>
    <x v="4"/>
    <x v="1"/>
    <x v="0"/>
    <x v="0"/>
    <x v="2"/>
    <x v="2"/>
    <x v="1"/>
    <x v="0"/>
    <x v="0"/>
    <m/>
    <x v="0"/>
    <x v="0"/>
    <s v="SMK KAMPUNG PASIR PUTEH"/>
    <s v="Perempuan / Female"/>
    <x v="0"/>
    <n v="10"/>
    <n v="51"/>
    <m/>
    <s v="Rural"/>
    <s v="Controlled Group (CG)"/>
    <x v="0"/>
  </r>
  <r>
    <d v="2024-10-07T11:51:46"/>
    <s v="dhaniyahkauthar0407@gmail.com"/>
    <s v="080704080284"/>
    <n v="52.67"/>
    <n v="0.62"/>
    <s v="perempuan"/>
    <s v="Malay"/>
    <s v="SMK KG PASIR PUTEH"/>
    <s v="Ya / Yes"/>
    <s v="Betul / True"/>
    <s v="Tidak tahu / Dont Know"/>
    <s v="Betul / True"/>
    <s v="Betul / True"/>
    <s v="Tidak tahu / Dont Know"/>
    <s v="Betul / True"/>
    <s v="Tidak tahu / Dont Know"/>
    <s v="Betul / True"/>
    <s v="Betul / True"/>
    <s v="Tidak tahu / Dont Know"/>
    <s v="Betul / True"/>
    <s v="Tidak tahu / Dont Know"/>
    <s v="Betul / True"/>
    <s v="Tidak tahu / Dont Know"/>
    <s v="Betul / True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angat setuju / Strongly agree"/>
    <s v="Sangat tidak setuju / Strongly disagree"/>
    <s v="Sangat setuju / Strongly agree"/>
    <s v="Setuju / Slightly agree"/>
    <s v="Sangat setuju / Strongly agree"/>
    <s v="Setuju / Slightly agree"/>
    <s v="Setuju / Slightly agree"/>
    <s v="Sangat setuju / Strongly agree"/>
    <x v="1"/>
    <x v="2"/>
    <x v="0"/>
    <s v="darlie"/>
    <x v="0"/>
    <x v="3"/>
    <x v="0"/>
    <x v="1"/>
    <x v="1"/>
    <x v="1"/>
    <x v="1"/>
    <x v="1"/>
    <x v="1"/>
    <x v="0"/>
    <m/>
    <x v="0"/>
    <x v="0"/>
    <s v="SMK KAMPUNG PASIR PUTEH"/>
    <s v="Perempuan / Female"/>
    <x v="0"/>
    <n v="9"/>
    <n v="56"/>
    <m/>
    <s v="Rural"/>
    <s v="Controlled Group (CG)"/>
    <x v="1"/>
  </r>
  <r>
    <d v="2024-10-07T11:53:59"/>
    <s v="lanzura01@gmail.com"/>
    <s v="080529080454"/>
    <n v="100"/>
    <n v="0.21"/>
    <s v="perempuan"/>
    <s v="Malay"/>
    <s v="SMK Kampunh Pasir Puteh"/>
    <s v="Ya / Yes"/>
    <s v="Betul / True"/>
    <s v="Salah / False"/>
    <s v="Betul / True"/>
    <s v="Tidak tahu / Dont Know"/>
    <s v="Betul / True"/>
    <s v="Tidak tahu / Dont Know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Tidak setuju / Slightly dis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etuju / Slightly agree"/>
    <s v="Sangat setuju / Strongly agree"/>
    <s v="Setuju / Slightly agree"/>
    <s v="Setuju / Slightly agree"/>
    <s v="Setuju / Slightly agree"/>
    <x v="0"/>
    <x v="0"/>
    <x v="2"/>
    <s v="Golged"/>
    <x v="0"/>
    <x v="3"/>
    <x v="6"/>
    <x v="2"/>
    <x v="2"/>
    <x v="1"/>
    <x v="0"/>
    <x v="2"/>
    <x v="1"/>
    <x v="0"/>
    <m/>
    <x v="0"/>
    <x v="0"/>
    <s v="SMK KAMPUNG PASIR PUTEH"/>
    <s v="Perempuan / Female"/>
    <x v="0"/>
    <n v="11"/>
    <n v="55"/>
    <m/>
    <s v="Rural"/>
    <s v="Controlled Group (CG)"/>
    <x v="0"/>
  </r>
  <r>
    <d v="2024-10-07T11:54:42"/>
    <s v="Naaina12345@gmail.com"/>
    <s v="080705100830"/>
    <n v="75.89"/>
    <n v="1"/>
    <s v="perempuan"/>
    <s v="Malay"/>
    <s v="SMK Kampong Pasir Puteh"/>
    <s v="Tidak / No"/>
    <s v="Betul / True"/>
    <s v="Salah / False"/>
    <s v="Betul / True"/>
    <s v="Tidak tahu / Dont Know"/>
    <s v="Betul / True"/>
    <s v="Betul / True"/>
    <s v="Tidak tahu / Dont Know"/>
    <s v="Betul / True"/>
    <s v="Betul / True"/>
    <s v="Betul / True"/>
    <s v="Tidak tahu / Dont Know"/>
    <s v="Tidak tahu / Dont Know"/>
    <s v="Betul / True"/>
    <s v="Betul / True"/>
    <s v="Betul / True"/>
    <s v="Tidak tahu / Dont Know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1"/>
    <s v="COLGATE"/>
    <x v="0"/>
    <x v="0"/>
    <x v="1"/>
    <x v="1"/>
    <x v="0"/>
    <x v="0"/>
    <x v="2"/>
    <x v="2"/>
    <x v="1"/>
    <x v="0"/>
    <m/>
    <x v="0"/>
    <x v="0"/>
    <s v="SMK KAMPUNG PASIR PUTEH"/>
    <s v="Perempuan / Female"/>
    <x v="1"/>
    <n v="10"/>
    <n v="50"/>
    <m/>
    <s v="Rural"/>
    <s v="Controlled Group (CG)"/>
    <x v="0"/>
  </r>
  <r>
    <d v="2024-10-07T11:57:49"/>
    <s v="faizah.alias@gmail.com"/>
    <s v="081221080292"/>
    <n v="100"/>
    <n v="0.54"/>
    <s v="perempuan"/>
    <s v="Malay"/>
    <s v="SMK KAMPONG PASIR PUTEH "/>
    <s v="Ya / Yes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etuju / Slightly agre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0"/>
    <x v="1"/>
    <s v="Colgate"/>
    <x v="1"/>
    <x v="0"/>
    <x v="0"/>
    <x v="2"/>
    <x v="1"/>
    <x v="1"/>
    <x v="0"/>
    <x v="2"/>
    <x v="2"/>
    <x v="0"/>
    <m/>
    <x v="0"/>
    <x v="0"/>
    <s v="SMK KAMPUNG PASIR PUTEH"/>
    <s v="Perempuan / Female"/>
    <x v="0"/>
    <n v="14"/>
    <n v="55"/>
    <m/>
    <s v="Rural"/>
    <s v="Controlled Group (CG)"/>
    <x v="0"/>
  </r>
  <r>
    <d v="2024-10-07T12:01:27"/>
    <s v="qaisara@gmail.com"/>
    <s v="080226080676"/>
    <n v="14.29"/>
    <n v="0.04"/>
    <s v="perempuan"/>
    <s v="Malay"/>
    <s v="SMK KG PASIR PUTEH"/>
    <s v="Tidak / No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x v="1"/>
    <x v="2"/>
    <x v="2"/>
    <s v="colgate"/>
    <x v="0"/>
    <x v="3"/>
    <x v="3"/>
    <x v="1"/>
    <x v="0"/>
    <x v="1"/>
    <x v="0"/>
    <x v="1"/>
    <x v="1"/>
    <x v="0"/>
    <m/>
    <x v="0"/>
    <x v="0"/>
    <s v="SMK KAMPUNG PASIR PUTEH"/>
    <s v="Perempuan / Female"/>
    <x v="1"/>
    <n v="15"/>
    <n v="59"/>
    <m/>
    <s v="Rural"/>
    <s v="Controlled Group (CG)"/>
    <x v="0"/>
  </r>
  <r>
    <d v="2024-10-07T12:01:47"/>
    <s v="uswahdhat@gmail.com"/>
    <s v="080210080292"/>
    <n v="26.85"/>
    <n v="0.12"/>
    <s v="perempuan"/>
    <s v="Malay"/>
    <s v="SMK KAMPONG PASIR PUTEH IPOH PERAK"/>
    <s v="Ya / Yes"/>
    <s v="Betul / True"/>
    <s v="Betul / True"/>
    <s v="Betul / True"/>
    <s v="Salah / False"/>
    <s v="Betul / True"/>
    <s v="Betul / True"/>
    <s v="Tidak tahu / Dont Know"/>
    <s v="Salah / False"/>
    <s v="Betul / True"/>
    <s v="Betul / True"/>
    <s v="Salah / False"/>
    <s v="Salah / False"/>
    <s v="Betul / True"/>
    <s v="Betul / True"/>
    <s v="Betul / True"/>
    <s v="Betul / Tru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angat setuju / Strongly agree"/>
    <x v="1"/>
    <x v="2"/>
    <x v="0"/>
    <s v="COLGATE"/>
    <x v="1"/>
    <x v="0"/>
    <x v="0"/>
    <x v="2"/>
    <x v="1"/>
    <x v="1"/>
    <x v="1"/>
    <x v="0"/>
    <x v="2"/>
    <x v="0"/>
    <m/>
    <x v="0"/>
    <x v="0"/>
    <s v="SMK KAMPUNG PASIR PUTEH"/>
    <s v="Perempuan / Female"/>
    <x v="0"/>
    <n v="12"/>
    <n v="61"/>
    <m/>
    <s v="Rural"/>
    <s v="Controlled Group (CG)"/>
    <x v="0"/>
  </r>
  <r>
    <d v="2024-10-07T12:01:52"/>
    <s v="yupieeyeyeye@gmail.com"/>
    <s v="081228080252"/>
    <n v="58.03"/>
    <n v="0.57999999999999996"/>
    <s v="perempuan"/>
    <s v="Malay"/>
    <s v="SMK KAMPUNG PASIR PUTEH"/>
    <s v="Ya / Yes"/>
    <s v="Betul / True"/>
    <s v="Tidak tahu / Dont Know"/>
    <s v="Tidak tahu / Dont know"/>
    <s v="Tidak tahu / Dont Know"/>
    <s v="Tidak tahu / Dont Know"/>
    <s v="Tidak tahu / Dont Know"/>
    <s v="Tidak tahu / Dont Know"/>
    <s v="Betul / True"/>
    <s v="Tidak tahu / Dont Know"/>
    <s v="Tidak tahu / Dont Know"/>
    <s v="Tidak tahu / Dont Know"/>
    <s v="Tidak tahu / Dont Know"/>
    <s v="Betul / True"/>
    <s v="Betul / True"/>
    <s v="Tidak tahu / Dont Know"/>
    <s v="Betul / Tru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Tidak setuju / Slightly disagree"/>
    <s v="Setuju / Slightly agree"/>
    <s v="Sangat setuju / Strongly agree"/>
    <s v="Setuju / Slightly agree"/>
    <s v="Setuju / Slightly agree"/>
    <s v="Setuju / Slightly agree"/>
    <s v="Setuju / Slightly agree"/>
    <x v="0"/>
    <x v="0"/>
    <x v="2"/>
    <s v="Colgate "/>
    <x v="1"/>
    <x v="0"/>
    <x v="0"/>
    <x v="1"/>
    <x v="1"/>
    <x v="1"/>
    <x v="0"/>
    <x v="1"/>
    <x v="0"/>
    <x v="0"/>
    <m/>
    <x v="0"/>
    <x v="0"/>
    <s v="SMK KAMPUNG PASIR PUTEH"/>
    <s v="Perempuan / Female"/>
    <x v="0"/>
    <n v="5"/>
    <n v="50"/>
    <m/>
    <s v="Rural"/>
    <s v="Controlled Group (CG)"/>
    <x v="0"/>
  </r>
  <r>
    <d v="2024-10-07T12:04:08"/>
    <s v="ainsazlin7@gmail.com"/>
    <s v="080122086020"/>
    <n v="60.71"/>
    <n v="0.57999999999999996"/>
    <s v="perempuan"/>
    <s v="Malay"/>
    <s v="SEKOLAH MENENGAH KAMPONG PASIR PUTEH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Tidak tahu / Dont Know"/>
    <s v="Tidak tahu / Dont Know"/>
    <s v="Betul / True"/>
    <s v="Tidak tahu / Dont Know"/>
    <s v="Tidak tahu / Dont Know"/>
    <s v="Tidak tahu / Dont Know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angat tidak setuju / Strongly disagree"/>
    <s v="Sangat setuju / Strongly agree"/>
    <s v="Setuju / Slightly agree"/>
    <s v="Setuju / Slightly agree"/>
    <s v="Setuju / Slightly agree"/>
    <s v="Setuju / Slightly agree"/>
    <s v="Setuju / Slightly agree"/>
    <x v="0"/>
    <x v="1"/>
    <x v="2"/>
    <s v="Colcagete "/>
    <x v="1"/>
    <x v="3"/>
    <x v="0"/>
    <x v="2"/>
    <x v="0"/>
    <x v="1"/>
    <x v="0"/>
    <x v="1"/>
    <x v="0"/>
    <x v="0"/>
    <m/>
    <x v="0"/>
    <x v="0"/>
    <s v="SMK KAMPUNG PASIR PUTEH"/>
    <s v="Perempuan / Female"/>
    <x v="0"/>
    <n v="9"/>
    <n v="52"/>
    <m/>
    <s v="Rural"/>
    <s v="Controlled Group (CG)"/>
    <x v="0"/>
  </r>
  <r>
    <d v="2024-10-07T12:09:39"/>
    <s v="asmasyahrul5@gmail.com"/>
    <s v="081002081092"/>
    <n v="57.14"/>
    <n v="0.79"/>
    <s v="perempuan"/>
    <s v="Malay"/>
    <s v="SMK KAMPUNG PASIR PUTEH Ipoh"/>
    <s v="Ya / Yes"/>
    <s v="Tidak tahu / Dont know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Tidak tahu / Dont Know"/>
    <s v="Betul / Tru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2"/>
    <x v="0"/>
    <s v="COLGATE"/>
    <x v="0"/>
    <x v="0"/>
    <x v="0"/>
    <x v="2"/>
    <x v="2"/>
    <x v="0"/>
    <x v="2"/>
    <x v="1"/>
    <x v="0"/>
    <x v="0"/>
    <m/>
    <x v="0"/>
    <x v="0"/>
    <s v="SMK KAMPUNG PASIR PUTEH"/>
    <s v="Perempuan / Female"/>
    <x v="0"/>
    <n v="11"/>
    <n v="50"/>
    <m/>
    <s v="Rural"/>
    <s v="Controlled Group (CG)"/>
    <x v="0"/>
  </r>
  <r>
    <d v="2024-10-07T12:11:08"/>
    <s v="nurulshazliana08@gmail.com"/>
    <s v="080924081246"/>
    <n v="75"/>
    <n v="0.33"/>
    <s v="perempuan"/>
    <s v="Malay"/>
    <s v="SMK KAMPONG PASIR PUTEH "/>
    <s v="Ya / Yes"/>
    <s v="Betul / True"/>
    <s v="Tidak tahu / Dont Know"/>
    <s v="Betul / True"/>
    <s v="Betul / True"/>
    <s v="Betul / True"/>
    <s v="Betul / True"/>
    <s v="Betul / True"/>
    <s v="Betul / True"/>
    <s v="Tidak tahu / Dont Know"/>
    <s v="Betul / True"/>
    <s v="Tidak tahu / Dont Know"/>
    <s v="Betul / True"/>
    <s v="Betul / True"/>
    <s v="Betul / True"/>
    <s v="Tidak tahu / Dont Know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Sangat setuju / Strongly agree"/>
    <s v="Setuju / Slightly agree"/>
    <s v="Tidak setuju / Slightly disagree"/>
    <s v="Sangat setuju / Strongly agree"/>
    <s v="Setuju / Slightly agree"/>
    <s v="Sangat setuju / Strongly agree"/>
    <s v="Setuju / Slightly agree"/>
    <s v="Setuju / Slightly agree"/>
    <s v="Setuju / Slightly agree"/>
    <x v="0"/>
    <x v="2"/>
    <x v="2"/>
    <s v="Colgate"/>
    <x v="0"/>
    <x v="0"/>
    <x v="0"/>
    <x v="2"/>
    <x v="0"/>
    <x v="0"/>
    <x v="2"/>
    <x v="0"/>
    <x v="2"/>
    <x v="0"/>
    <m/>
    <x v="0"/>
    <x v="0"/>
    <s v="SMK KAMPUNG PASIR PUTEH"/>
    <s v="Perempuan / Female"/>
    <x v="0"/>
    <n v="11"/>
    <n v="55"/>
    <m/>
    <s v="Rural"/>
    <s v="Controlled Group (CG)"/>
    <x v="0"/>
  </r>
  <r>
    <d v="2024-10-07T12:11:18"/>
    <s v="NURSYAZANANAZIFA@gmail.com"/>
    <s v="080104080918"/>
    <n v="100"/>
    <n v="0.92"/>
    <s v="perempuan"/>
    <s v="Malay"/>
    <s v="SMK KG PASIR  PUTEH"/>
    <s v="Ya / Yes"/>
    <s v="Betul / True"/>
    <s v="Tidak tahu / Dont Know"/>
    <s v="Betul / True"/>
    <s v="Tidak tahu / Dont Know"/>
    <s v="Betul / True"/>
    <s v="Tidak tahu / Dont Know"/>
    <s v="Tidak tahu / Dont Know"/>
    <s v="Tidak tahu / Dont Know"/>
    <s v="Betul / True"/>
    <s v="Betul / True"/>
    <s v="Betul / True"/>
    <s v="Tidak tahu / Dont Know"/>
    <s v="Tidak tahu / Dont Know"/>
    <s v="Tidak tahu / Dont Know"/>
    <s v="Betul / True"/>
    <s v="Betul / True"/>
    <s v="Setuju / Slightly agree"/>
    <s v="Setuju / Slightly agree"/>
    <s v="Setuju / Slightly agree"/>
    <s v="Tidak setuju / Slightly dis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x v="0"/>
    <x v="0"/>
    <x v="2"/>
    <s v="DENTIFIC"/>
    <x v="0"/>
    <x v="1"/>
    <x v="0"/>
    <x v="0"/>
    <x v="0"/>
    <x v="2"/>
    <x v="0"/>
    <x v="0"/>
    <x v="1"/>
    <x v="0"/>
    <m/>
    <x v="0"/>
    <x v="1"/>
    <s v="SMK KAMPUNG PASIR PUTEH"/>
    <s v="Perempuan / Female"/>
    <x v="0"/>
    <n v="8"/>
    <n v="47"/>
    <m/>
    <s v="Rural"/>
    <s v="Controlled Group (CG)"/>
    <x v="7"/>
  </r>
  <r>
    <d v="2024-10-07T12:12:40"/>
    <s v="nuralyaanuar0611@gmail.com"/>
    <s v="081106080158"/>
    <n v="100"/>
    <n v="0.87"/>
    <s v="perempuan"/>
    <s v="Malay"/>
    <s v="Sekolah menengah kampung pasir puteh "/>
    <s v="Ya / Yes"/>
    <s v="Betul / True"/>
    <s v="Tidak tahu / Dont Know"/>
    <s v="Betul / True"/>
    <s v="Betul / True"/>
    <s v="Betul / True"/>
    <s v="Betul / True"/>
    <s v="Tidak tahu / Dont Know"/>
    <s v="Betul / True"/>
    <s v="Betul / True"/>
    <s v="Tidak tahu / Dont Know"/>
    <s v="Tidak tahu / Dont Know"/>
    <s v="Tidak tahu / Dont Know"/>
    <s v="Betul / True"/>
    <s v="Betul / True"/>
    <s v="Betul / True"/>
    <s v="Betul / Tru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1"/>
    <x v="2"/>
    <s v="Colgate"/>
    <x v="1"/>
    <x v="4"/>
    <x v="4"/>
    <x v="1"/>
    <x v="1"/>
    <x v="1"/>
    <x v="0"/>
    <x v="1"/>
    <x v="1"/>
    <x v="0"/>
    <m/>
    <x v="0"/>
    <x v="0"/>
    <s v="SMK KAMPUNG PASIR PUTEH"/>
    <s v="Perempuan / Female"/>
    <x v="0"/>
    <n v="10"/>
    <n v="54"/>
    <m/>
    <s v="Rural"/>
    <s v="Controlled Group (CG)"/>
    <x v="0"/>
  </r>
  <r>
    <d v="2024-10-07T12:20:23"/>
    <s v="nurainaqamarinatahrim@gmail.com"/>
    <s v="080514080048"/>
    <n v="100"/>
    <n v="1.46"/>
    <s v="perempuan"/>
    <s v="Malay"/>
    <s v="SMK KAMPONG PASIR PUTEH"/>
    <s v="Ya / Yes"/>
    <s v="Betul / True"/>
    <s v="Betul / True"/>
    <s v="Betul / True"/>
    <s v="Tidak tahu / Dont Know"/>
    <s v="Tidak tahu / Dont Know"/>
    <s v="Betul / True"/>
    <s v="Betul / True"/>
    <s v="Salah / Fals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2"/>
    <s v="Colgate"/>
    <x v="1"/>
    <x v="3"/>
    <x v="0"/>
    <x v="1"/>
    <x v="1"/>
    <x v="0"/>
    <x v="0"/>
    <x v="0"/>
    <x v="1"/>
    <x v="0"/>
    <m/>
    <x v="0"/>
    <x v="0"/>
    <s v="SMK KAMPUNG PASIR PUTEH"/>
    <s v="Perempuan / Female"/>
    <x v="0"/>
    <n v="12"/>
    <n v="60"/>
    <m/>
    <s v="Rural"/>
    <s v="Controlled Group (CG)"/>
    <x v="0"/>
  </r>
  <r>
    <d v="2024-10-07T12:21:02"/>
    <s v="nuralyaaliyana@gmail.com"/>
    <s v="080311060100"/>
    <n v="30.35"/>
    <n v="0.13"/>
    <s v="perempuan"/>
    <s v="Malay"/>
    <s v="SMK KAMPUNG PASIR PUTEH"/>
    <s v="Ya / Yes"/>
    <s v="Betul / True"/>
    <s v="Tidak tahu / Dont Know"/>
    <s v="Betul / True"/>
    <s v="Salah / False"/>
    <s v="Betul / True"/>
    <s v="Betul / True"/>
    <s v="Tidak tahu / Dont Know"/>
    <s v="Salah / False"/>
    <s v="Betul / True"/>
    <s v="Betul / True"/>
    <s v="Betul / True"/>
    <s v="Salah / False"/>
    <s v="Betul / True"/>
    <s v="Betul / True"/>
    <s v="Tidak tahu / Dont Know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angat setuju / Strongly agree"/>
    <s v="Setuju / Slightly agree"/>
    <s v="Setuju / Slightly agree"/>
    <s v="Setuju / Slightly agree"/>
    <x v="1"/>
    <x v="2"/>
    <x v="0"/>
    <s v="colgate"/>
    <x v="1"/>
    <x v="2"/>
    <x v="0"/>
    <x v="1"/>
    <x v="0"/>
    <x v="1"/>
    <x v="0"/>
    <x v="1"/>
    <x v="1"/>
    <x v="0"/>
    <m/>
    <x v="0"/>
    <x v="0"/>
    <s v="SMK KAMPUNG PASIR PUTEH"/>
    <s v="Perempuan / Female"/>
    <x v="0"/>
    <n v="11"/>
    <n v="53"/>
    <m/>
    <s v="Rural"/>
    <s v="Controlled Group (CG)"/>
    <x v="0"/>
  </r>
  <r>
    <d v="2024-10-07T12:21:08"/>
    <s v="ainaa5161@gmail.com"/>
    <s v="080223080400"/>
    <n v="54.46"/>
    <n v="0.56999999999999995"/>
    <s v="perempuan"/>
    <s v="Malay"/>
    <s v="SMK KAMPUNG PASIR PUTEH "/>
    <s v="Ya / Yes"/>
    <s v="Betul / True"/>
    <s v="Betul / True"/>
    <s v="Betul / True"/>
    <s v="Salah / False"/>
    <s v="Betul / True"/>
    <s v="Salah / False"/>
    <s v="Tidak tahu / Dont Know"/>
    <s v="Betul / True"/>
    <s v="Betul / True"/>
    <s v="Betul / True"/>
    <s v="Betul / True"/>
    <s v="Tidak tahu / Dont Know"/>
    <s v="Betul / True"/>
    <s v="Tidak tahu / Dont Know"/>
    <s v="Betul / True"/>
    <s v="Betul / Tru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angat setuju / Strongly agree"/>
    <s v="Setuju / Slightly agree"/>
    <s v="Tidak setuju / Slightly disagree"/>
    <s v="Sangat setuju / Strongly agree"/>
    <s v="Setuju / Slightly agree"/>
    <s v="Setuju / Slightly agree"/>
    <s v="Sangat setuju / Strongly agree"/>
    <s v="Setuju / Slightly agree"/>
    <s v="Setuju / Slightly agree"/>
    <x v="1"/>
    <x v="2"/>
    <x v="2"/>
    <s v="Colgate "/>
    <x v="1"/>
    <x v="2"/>
    <x v="1"/>
    <x v="2"/>
    <x v="0"/>
    <x v="1"/>
    <x v="2"/>
    <x v="2"/>
    <x v="2"/>
    <x v="0"/>
    <m/>
    <x v="0"/>
    <x v="0"/>
    <s v="SMK KAMPUNG PASIR PUTEH"/>
    <s v="Perempuan / Female"/>
    <x v="0"/>
    <n v="12"/>
    <n v="55"/>
    <m/>
    <s v="Rural"/>
    <s v="Controlled Group (CG)"/>
    <x v="0"/>
  </r>
  <r>
    <d v="2024-10-07T12:24:31"/>
    <s v="ellyqistina20@gmail.com"/>
    <s v="080126080476"/>
    <n v="50.89"/>
    <n v="0.08"/>
    <s v="perempuan"/>
    <s v="Malay"/>
    <s v="SMK KG PASIR PUTEH"/>
    <s v="Ya / Yes"/>
    <s v="Betul / True"/>
    <s v="Betul / True"/>
    <s v="Betul / True"/>
    <s v="Tidak tahu / Dont Know"/>
    <s v="Betul / True"/>
    <s v="Betul / True"/>
    <s v="Tidak tahu / Dont Know"/>
    <s v="Tidak tahu / Dont Know"/>
    <s v="Betul / True"/>
    <s v="Betul / True"/>
    <s v="Betul / True"/>
    <s v="Betul / True"/>
    <s v="Tidak tahu / Dont Know"/>
    <s v="Betul / True"/>
    <s v="Betul / True"/>
    <s v="Betul / Tru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x v="0"/>
    <x v="0"/>
    <x v="0"/>
    <s v="Sensodyne"/>
    <x v="1"/>
    <x v="1"/>
    <x v="4"/>
    <x v="1"/>
    <x v="1"/>
    <x v="1"/>
    <x v="1"/>
    <x v="0"/>
    <x v="1"/>
    <x v="0"/>
    <m/>
    <x v="0"/>
    <x v="0"/>
    <s v="SMK KAMPUNG PASIR PUTEH"/>
    <s v="Perempuan / Female"/>
    <x v="0"/>
    <n v="12"/>
    <n v="49"/>
    <m/>
    <s v="Rural"/>
    <s v="Controlled Group (CG)"/>
    <x v="6"/>
  </r>
  <r>
    <d v="2024-10-07T12:30:07"/>
    <s v="norainnajwa@gmail.com"/>
    <s v="080812050058"/>
    <n v="100"/>
    <n v="0.54"/>
    <s v="perempuan"/>
    <s v="Malay"/>
    <s v="smk kampung pasir puteh"/>
    <s v="Ya / Yes"/>
    <s v="Betul / True"/>
    <s v="Betul / True"/>
    <s v="Betul / True"/>
    <s v="Betul / True"/>
    <s v="Betul / True"/>
    <s v="Tidak tahu / Dont Know"/>
    <s v="Betul / True"/>
    <s v="Salah / False"/>
    <s v="Betul / True"/>
    <s v="Salah / False"/>
    <s v="Salah / False"/>
    <s v="Tidak tahu / Dont Know"/>
    <s v="Betul / True"/>
    <s v="Betul / True"/>
    <s v="Salah / Fals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fresh and white"/>
    <x v="2"/>
    <x v="3"/>
    <x v="1"/>
    <x v="1"/>
    <x v="1"/>
    <x v="2"/>
    <x v="2"/>
    <x v="1"/>
    <x v="1"/>
    <x v="0"/>
    <m/>
    <x v="0"/>
    <x v="0"/>
    <s v="SMK KAMPUNG PASIR PUTEH"/>
    <s v="Perempuan / Female"/>
    <x v="0"/>
    <n v="9"/>
    <n v="46"/>
    <m/>
    <s v="Rural"/>
    <s v="Controlled Group (CG)"/>
    <x v="4"/>
  </r>
  <r>
    <d v="2024-10-07T12:30:33"/>
    <s v="intanshakila@gmail.com"/>
    <s v="080410081134"/>
    <n v="67.86"/>
    <n v="0.46"/>
    <s v="perempuan"/>
    <s v="Malay"/>
    <s v="smk kampung pasir puteh"/>
    <s v="Ya / Yes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x v="0"/>
    <x v="0"/>
    <x v="0"/>
    <s v="colgate"/>
    <x v="0"/>
    <x v="4"/>
    <x v="0"/>
    <x v="2"/>
    <x v="0"/>
    <x v="1"/>
    <x v="0"/>
    <x v="1"/>
    <x v="0"/>
    <x v="0"/>
    <m/>
    <x v="0"/>
    <x v="0"/>
    <s v="SMK KAMPUNG PASIR PUTEH"/>
    <s v="Perempuan / Female"/>
    <x v="0"/>
    <n v="14"/>
    <n v="50"/>
    <m/>
    <s v="Rural"/>
    <s v="Controlled Group (CG)"/>
    <x v="0"/>
  </r>
  <r>
    <d v="2024-10-07T12:30:44"/>
    <s v="Ariyana@gmail.com"/>
    <s v="080828080454"/>
    <n v="100"/>
    <n v="0.38"/>
    <s v="perempuan"/>
    <s v="Malay"/>
    <s v="SMK KAMPUNG PASIR PUTEH "/>
    <s v="Ya / Yes"/>
    <s v="Betul / True"/>
    <s v="Tidak tahu / Dont Know"/>
    <s v="Tidak tahu / Dont know"/>
    <s v="Tidak tahu / Dont Know"/>
    <s v="Salah / False"/>
    <s v="Betul / True"/>
    <s v="Tidak tahu / Dont Know"/>
    <s v="Tidak tahu / Dont Know"/>
    <s v="Betul / True"/>
    <s v="Tidak tahu / Dont Know"/>
    <s v="Betul / True"/>
    <s v="Betul / True"/>
    <s v="Tidak tahu / Dont Know"/>
    <s v="Tidak tahu / Dont Know"/>
    <s v="Tidak tahu / Dont Know"/>
    <s v="Tidak tahu / Dont Know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angat setuju / Strongly agree"/>
    <s v="Sangat tidak setuju / Strongly disagree"/>
    <s v="Setuju / Slightly agree"/>
    <s v="Sangat setuju / Strongly agree"/>
    <s v="Sangat setuju / Strongly agree"/>
    <s v="Sangat setuju / Strongly agree"/>
    <s v="Setuju / Slightly agree"/>
    <s v="Sangat setuju / Strongly agree"/>
    <x v="1"/>
    <x v="2"/>
    <x v="2"/>
    <s v="Collget "/>
    <x v="1"/>
    <x v="2"/>
    <x v="6"/>
    <x v="0"/>
    <x v="0"/>
    <x v="2"/>
    <x v="2"/>
    <x v="2"/>
    <x v="2"/>
    <x v="0"/>
    <m/>
    <x v="1"/>
    <x v="1"/>
    <s v="SMK KAMPUNG PASIR PUTEH"/>
    <s v="Perempuan / Female"/>
    <x v="0"/>
    <n v="5"/>
    <n v="56"/>
    <m/>
    <s v="Rural"/>
    <s v="Controlled Group (CG)"/>
    <x v="0"/>
  </r>
  <r>
    <d v="2024-10-07T12:34:50"/>
    <s v="ainiwani@gmail.com"/>
    <s v="080524080156"/>
    <n v="80.349999999999994"/>
    <n v="0.54"/>
    <s v="perempuan"/>
    <s v="Malay"/>
    <s v="sekolah menengah kebangsaan kampong pasir puteh"/>
    <s v="Ya / Yes"/>
    <s v="Betul / True"/>
    <s v="Betul / True"/>
    <s v="Betul / True"/>
    <s v="Betul / True"/>
    <s v="Tidak tahu / Dont Know"/>
    <s v="Betul / True"/>
    <s v="Betul / True"/>
    <s v="Salah / False"/>
    <s v="Betul / True"/>
    <s v="Tidak tahu / Dont Know"/>
    <s v="Betul / True"/>
    <s v="Tidak tahu / Dont Know"/>
    <s v="Betul / True"/>
    <s v="Betul / True"/>
    <s v="Tidak tahu / Dont Know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etuju / Slightly agree"/>
    <s v="Tidak setuju / Slightly disagree"/>
    <s v="Setuju / Slightly agree"/>
    <x v="0"/>
    <x v="0"/>
    <x v="0"/>
    <s v="macam ii"/>
    <x v="0"/>
    <x v="3"/>
    <x v="4"/>
    <x v="1"/>
    <x v="1"/>
    <x v="0"/>
    <x v="1"/>
    <x v="0"/>
    <x v="1"/>
    <x v="0"/>
    <m/>
    <x v="0"/>
    <x v="0"/>
    <s v="SMK KAMPUNG PASIR PUTEH"/>
    <s v="Perempuan / Female"/>
    <x v="0"/>
    <n v="10"/>
    <n v="49"/>
    <m/>
    <s v="Rural"/>
    <s v="Controlled Group (CG)"/>
    <x v="0"/>
  </r>
  <r>
    <d v="2024-10-07T12:37:32"/>
    <s v="aishah@gmail.com"/>
    <s v="081011081238"/>
    <n v="25"/>
    <n v="0.13"/>
    <s v="perempuan"/>
    <s v="Malay"/>
    <s v="sekolah menegah kebangsaan kampong pasir puteh"/>
    <s v="Ya / Yes"/>
    <s v="Betul / True"/>
    <s v="Tidak tahu / Dont Know"/>
    <s v="Betul / True"/>
    <s v="Tidak tahu / Dont Know"/>
    <s v="Betul / True"/>
    <s v="Salah / False"/>
    <s v="Tidak tahu / Dont Know"/>
    <s v="Betul / True"/>
    <s v="Betul / True"/>
    <s v="Betul / True"/>
    <s v="Betul / True"/>
    <s v="Betul / True"/>
    <s v="Betul / True"/>
    <s v="Tidak tahu / Dont Know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1"/>
    <x v="2"/>
    <x v="0"/>
    <s v="colgate"/>
    <x v="1"/>
    <x v="0"/>
    <x v="3"/>
    <x v="0"/>
    <x v="0"/>
    <x v="1"/>
    <x v="1"/>
    <x v="1"/>
    <x v="1"/>
    <x v="0"/>
    <m/>
    <x v="0"/>
    <x v="0"/>
    <s v="SMK KAMPUNG PASIR PUTEH"/>
    <s v="Perempuan / Female"/>
    <x v="0"/>
    <n v="11"/>
    <n v="56"/>
    <m/>
    <s v="Rural"/>
    <s v="Controlled Group (CG)"/>
    <x v="0"/>
  </r>
  <r>
    <d v="2024-10-07T12:39:08"/>
    <s v="nursyafiqah081119@email.com"/>
    <s v="081119080958"/>
    <n v="100"/>
    <n v="0.67"/>
    <s v="perempuan"/>
    <s v="Malay"/>
    <s v="SMK KAMPONG PASIR PUTEH "/>
    <s v="Ya / Yes"/>
    <s v="Tidak tahu / Dont know"/>
    <s v="Tidak tahu / Dont Know"/>
    <s v="Betul / True"/>
    <s v="Tidak tahu / Dont Know"/>
    <s v="Tidak tahu / Dont Know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Tidak tahu / Dont Know"/>
    <s v="Setuju / Slightly agree"/>
    <s v="Setuju / Slightly agree"/>
    <s v="Sangat setuju / Strongly agree"/>
    <s v="Setuju / Slightly agree"/>
    <s v="Sangat setuju / Strongly agree"/>
    <s v="Setuju / Slightly agree"/>
    <s v="Setuju / Slightly agree"/>
    <s v="Sangat setuju / Strong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2"/>
    <x v="0"/>
    <s v="Colgate "/>
    <x v="1"/>
    <x v="3"/>
    <x v="0"/>
    <x v="2"/>
    <x v="0"/>
    <x v="2"/>
    <x v="2"/>
    <x v="1"/>
    <x v="0"/>
    <x v="0"/>
    <m/>
    <x v="0"/>
    <x v="0"/>
    <s v="SMK KAMPUNG PASIR PUTEH"/>
    <s v="Perempuan / Female"/>
    <x v="0"/>
    <n v="8"/>
    <n v="50"/>
    <m/>
    <s v="Rural"/>
    <s v="Controlled Group (CG)"/>
    <x v="0"/>
  </r>
  <r>
    <d v="2024-10-07T12:40:46"/>
    <s v="sitinurhazieka@gmail.com"/>
    <s v="080914102066"/>
    <n v="100"/>
    <n v="1.04"/>
    <s v="perempuan"/>
    <s v="Malay"/>
    <s v="SMK KG PASIR PUTIH"/>
    <s v="Tidak / No"/>
    <s v="Betul / True"/>
    <s v="Salah / False"/>
    <s v="Betul / True"/>
    <s v="Tidak tahu / Dont Know"/>
    <s v="Betul / True"/>
    <s v="Betul / True"/>
    <s v="Salah / False"/>
    <s v="Betul / True"/>
    <s v="Betul / True"/>
    <s v="Tidak tahu / Dont Know"/>
    <s v="Tidak tahu / Dont Know"/>
    <s v="Tidak tahu / Dont Know"/>
    <s v="Salah / False"/>
    <s v="Betul / True"/>
    <s v="Salah / False"/>
    <s v="Betul / Tru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etuju / Slightly agree"/>
    <s v="Tidak setuju / Slightly disagree"/>
    <s v="Setuju / Slightly agree"/>
    <s v="Sangat setuju / Strongly agree"/>
    <s v="Setuju / Slightly agree"/>
    <x v="1"/>
    <x v="2"/>
    <x v="0"/>
    <s v="COLGATE"/>
    <x v="1"/>
    <x v="1"/>
    <x v="1"/>
    <x v="2"/>
    <x v="1"/>
    <x v="2"/>
    <x v="2"/>
    <x v="2"/>
    <x v="0"/>
    <x v="0"/>
    <m/>
    <x v="0"/>
    <x v="0"/>
    <s v="SMK KAMPUNG PASIR PUTEH"/>
    <s v="Perempuan / Female"/>
    <x v="1"/>
    <n v="8"/>
    <n v="51"/>
    <m/>
    <s v="Rural"/>
    <s v="Controlled Group (CG)"/>
    <x v="0"/>
  </r>
  <r>
    <d v="2024-10-07T12:53:00"/>
    <s v="hayzeline@gmail.com"/>
    <s v="080318080278"/>
    <n v="100"/>
    <n v="1.66"/>
    <s v="perempuan"/>
    <s v="Malay"/>
    <s v="Smk kampong pasir puteh"/>
    <s v="Ya / Yes"/>
    <s v="Betul / True"/>
    <s v="Betul / True"/>
    <s v="Salah / False"/>
    <s v="Betul / True"/>
    <s v="Betul / True"/>
    <s v="Betul / True"/>
    <s v="Betul / True"/>
    <s v="Betul / True"/>
    <s v="Tidak tahu / Dont Know"/>
    <s v="Betul / True"/>
    <s v="Betul / True"/>
    <s v="Salah / False"/>
    <s v="Betul / True"/>
    <s v="Betul / True"/>
    <s v="Betul / True"/>
    <s v="Betul / True"/>
    <s v="Sangat tidak setuju / Strongly disagree"/>
    <s v="Sangat tidak setuju / Strongly disagree"/>
    <s v="Tidak setuju / Slightly disagree"/>
    <s v="Setuju / Slightly agree"/>
    <s v="Sangat tidak setuju / Strongly disagree"/>
    <s v="Setuju / Slightly agree"/>
    <s v="Sangat tidak setuju / Strongly disagree"/>
    <s v="Sangat tidak setuju / Strongly disagree"/>
    <s v="Tidak setuju / Slightly disagree"/>
    <s v="Setuju / Slightly agree"/>
    <s v="Tidak setuju / Slightly disagree"/>
    <s v="Setuju / Slightly agree"/>
    <s v="Setuju / Slightly agree"/>
    <s v="Sangat tidak setuju / Strongly disagree"/>
    <s v="Sangat setuju / Strongly agree"/>
    <s v="Sangat setuju / Strongly agree"/>
    <x v="1"/>
    <x v="2"/>
    <x v="0"/>
    <s v="Darlie"/>
    <x v="1"/>
    <x v="1"/>
    <x v="5"/>
    <x v="1"/>
    <x v="0"/>
    <x v="0"/>
    <x v="0"/>
    <x v="0"/>
    <x v="1"/>
    <x v="0"/>
    <m/>
    <x v="0"/>
    <x v="0"/>
    <s v="SMK KAMPUNG PASIR PUTEH"/>
    <s v="Perempuan / Female"/>
    <x v="0"/>
    <n v="12"/>
    <n v="37"/>
    <m/>
    <s v="Rural"/>
    <s v="Controlled Group (CG)"/>
    <x v="1"/>
  </r>
  <r>
    <d v="2024-10-08T08:44:16"/>
    <s v="jeivanatjei@gmail.com"/>
    <s v="090418081031"/>
    <n v="100"/>
    <n v="0.17"/>
    <s v="Lelaki / Male"/>
    <s v="Indian"/>
    <s v="SMK Gunung Rapat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Salah / False"/>
    <s v="Betul / True"/>
    <s v="Tidak tahu / Dont Know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Setuju / Slightly agree"/>
    <x v="0"/>
    <x v="0"/>
    <x v="1"/>
    <s v="colgate darlie"/>
    <x v="1"/>
    <x v="3"/>
    <x v="0"/>
    <x v="2"/>
    <x v="0"/>
    <x v="2"/>
    <x v="2"/>
    <x v="1"/>
    <x v="1"/>
    <x v="0"/>
    <m/>
    <x v="0"/>
    <x v="0"/>
    <s v="SMK GUNUNG RAPAT"/>
    <s v="Lelaki / Male"/>
    <x v="0"/>
    <n v="14"/>
    <n v="57"/>
    <m/>
    <s v="Urban"/>
    <s v="Intervention Group (IG)"/>
    <x v="0"/>
  </r>
  <r>
    <d v="2024-10-08T08:44:49"/>
    <s v="tuanmuhammadrayyan@gmail.com"/>
    <s v="090725080725"/>
    <n v="65.180000000000007"/>
    <n v="0.21"/>
    <s v="Lelaki / Male"/>
    <s v="Malay"/>
    <s v="Sekolah Menengah Kebangsaan Gunung Rapat"/>
    <s v="Ya / Yes"/>
    <s v="Salah / False"/>
    <s v="Salah / False"/>
    <s v="Betul / True"/>
    <s v="Tidak tahu / Dont Know"/>
    <s v="Betul / True"/>
    <s v="Tidak tahu / Dont Know"/>
    <s v="Tidak tahu / Dont Know"/>
    <s v="Tidak tahu / Dont Know"/>
    <s v="Betul / True"/>
    <s v="Betul / True"/>
    <s v="Tidak tahu / Dont Know"/>
    <s v="Tidak tahu / Dont Know"/>
    <s v="Tidak tahu / Dont Know"/>
    <s v="Betul / True"/>
    <s v="Betul / True"/>
    <s v="Betul / Tru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2"/>
    <x v="3"/>
    <x v="0"/>
    <x v="1"/>
    <x v="1"/>
    <x v="1"/>
    <x v="0"/>
    <x v="1"/>
    <x v="1"/>
    <x v="0"/>
    <m/>
    <x v="0"/>
    <x v="0"/>
    <s v="SMK GUNUNG RAPAT"/>
    <s v="Lelaki / Male"/>
    <x v="0"/>
    <n v="7"/>
    <n v="49"/>
    <m/>
    <s v="Urban"/>
    <s v="Intervention Group (IG)"/>
    <x v="0"/>
  </r>
  <r>
    <d v="2024-10-08T08:45:32"/>
    <s v="muhammadimranimanm@gmail.com"/>
    <s v="090118080619"/>
    <n v="100"/>
    <n v="1.29"/>
    <s v="Lelaki / Male"/>
    <s v="Malay"/>
    <s v="Sekolah Menengah Kebangsaan Gunung Rapat"/>
    <s v="Ya / Yes"/>
    <s v="Betul / True"/>
    <s v="Betul / True"/>
    <s v="Betul / True"/>
    <s v="Salah / Fals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angat setuju / Strongly agree"/>
    <x v="0"/>
    <x v="1"/>
    <x v="0"/>
    <s v="Colgate "/>
    <x v="0"/>
    <x v="0"/>
    <x v="0"/>
    <x v="2"/>
    <x v="0"/>
    <x v="1"/>
    <x v="0"/>
    <x v="1"/>
    <x v="0"/>
    <x v="0"/>
    <m/>
    <x v="0"/>
    <x v="0"/>
    <s v="SMK GUNUNG RAPAT"/>
    <s v="Lelaki / Male"/>
    <x v="0"/>
    <n v="15"/>
    <n v="50"/>
    <m/>
    <s v="Urban"/>
    <s v="Intervention Group (IG)"/>
    <x v="0"/>
  </r>
  <r>
    <d v="2024-10-08T08:45:34"/>
    <s v="Jayyalaxman@gmail.com"/>
    <s v="090418081023"/>
    <n v="28.6"/>
    <n v="0.46"/>
    <s v="Lelaki / Male"/>
    <s v="Indian"/>
    <s v="SMK Gunung Rapat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tidak setuju / Strongly disagree"/>
    <s v="Sangat tidak setuju / Strongly disagree"/>
    <s v="Sangat tidak setuju / Strongly disagree"/>
    <s v="Sangat tidak setuju / Strongly disagree"/>
    <s v="Tidak setuju / Slightly disagree"/>
    <s v="Sangat tidak setuju / Strongly disagree"/>
    <s v="Setuju / Slightly agree"/>
    <s v="Tidak setuju / Slightly disagree"/>
    <s v="Setuju / Slightly agree"/>
    <s v="Tidak setuju / Slightly disagree"/>
    <s v="Tidak setuju / Slightly disagree"/>
    <s v="Tidak setuju / Slightly disagree"/>
    <s v="Tidak setuju / Slightly disagree"/>
    <s v="Setuju / Slightly agree"/>
    <s v="Setuju / Slightly agree"/>
    <s v="Setuju / Slightly agree"/>
    <x v="0"/>
    <x v="0"/>
    <x v="0"/>
    <s v="darlie"/>
    <x v="1"/>
    <x v="1"/>
    <x v="0"/>
    <x v="0"/>
    <x v="2"/>
    <x v="2"/>
    <x v="2"/>
    <x v="2"/>
    <x v="1"/>
    <x v="0"/>
    <s v="no"/>
    <x v="0"/>
    <x v="1"/>
    <s v="SMK GUNUNG RAPAT"/>
    <s v="Lelaki / Male"/>
    <x v="0"/>
    <n v="15"/>
    <n v="33"/>
    <m/>
    <s v="Urban"/>
    <s v="Intervention Group (IG)"/>
    <x v="1"/>
  </r>
  <r>
    <d v="2024-10-08T08:52:19"/>
    <s v="afifsyakirx@gmail.com"/>
    <s v="090410081045"/>
    <n v="100"/>
    <n v="1"/>
    <s v="Lelaki / Male"/>
    <s v="Malay"/>
    <s v="SMK Gunung Rapat"/>
    <s v="Ya / Yes"/>
    <s v="Betul / True"/>
    <s v="Betul / True"/>
    <s v="Betul / True"/>
    <s v="Tidak tahu / Dont Know"/>
    <s v="Betul / True"/>
    <s v="Tidak tahu / Dont Know"/>
    <s v="Tidak tahu / Dont Know"/>
    <s v="Tidak tahu / Dont Know"/>
    <s v="Betul / True"/>
    <s v="Betul / True"/>
    <s v="Betul / True"/>
    <s v="Tidak tahu / Dont Know"/>
    <s v="Betul / True"/>
    <s v="Betul / True"/>
    <s v="Salah / False"/>
    <s v="Betul / Tru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Tidak setuju / Slightly disagree"/>
    <s v="Sangat tidak setuju / Strongly disagree"/>
    <s v="Setuju / Slightly agree"/>
    <s v="Sangat setuju / Strongly agree"/>
    <s v="Setuju / Slightly agree"/>
    <s v="Sangat setuju / Strongly agree"/>
    <s v="Tidak setuju / Slightly disagree"/>
    <s v="Setuju / Slightly agree"/>
    <x v="0"/>
    <x v="0"/>
    <x v="2"/>
    <s v="Colgate"/>
    <x v="0"/>
    <x v="0"/>
    <x v="0"/>
    <x v="2"/>
    <x v="1"/>
    <x v="2"/>
    <x v="0"/>
    <x v="1"/>
    <x v="1"/>
    <x v="0"/>
    <m/>
    <x v="0"/>
    <x v="0"/>
    <s v="SMK GUNUNG RAPAT"/>
    <s v="Lelaki / Male"/>
    <x v="0"/>
    <n v="10"/>
    <n v="52"/>
    <m/>
    <s v="Urban"/>
    <s v="Intervention Group (IG)"/>
    <x v="0"/>
  </r>
  <r>
    <d v="2024-10-08T08:53:32"/>
    <s v="muhdukasyah31@gmail.com"/>
    <s v="090103080667"/>
    <n v="28.6"/>
    <n v="0.17"/>
    <s v="Lelaki / Male"/>
    <s v="Malay"/>
    <s v="SMK gunung rapat"/>
    <s v="Ya / Yes"/>
    <s v="Betul / True"/>
    <s v="Betul / True"/>
    <s v="Salah / Fals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lah / Fals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angat setuju / Strongly agree"/>
    <s v="Setuju / Slightly agree"/>
    <s v="Setuju / Slightly agree"/>
    <s v="Sangat setuju / Strongly agree"/>
    <s v="Setuju / Slightly agree"/>
    <s v="Setuju / Slightly agree"/>
    <x v="1"/>
    <x v="0"/>
    <x v="0"/>
    <s v="Fresh and white "/>
    <x v="1"/>
    <x v="0"/>
    <x v="0"/>
    <x v="0"/>
    <x v="0"/>
    <x v="1"/>
    <x v="0"/>
    <x v="0"/>
    <x v="1"/>
    <x v="0"/>
    <m/>
    <x v="0"/>
    <x v="0"/>
    <s v="SMK GUNUNG RAPAT"/>
    <s v="Lelaki / Male"/>
    <x v="0"/>
    <n v="14"/>
    <n v="57"/>
    <m/>
    <s v="Urban"/>
    <s v="Intervention Group (IG)"/>
    <x v="4"/>
  </r>
  <r>
    <d v="2024-10-08T08:53:55"/>
    <s v="haoran090119@gmail.com"/>
    <s v="090119080557"/>
    <n v="62.5"/>
    <n v="0.21"/>
    <s v="Lelaki / Male"/>
    <s v="Chinese"/>
    <s v="SMK GUNUNG RAPAT"/>
    <s v="Tidak / No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Tidak tahu / Dont Know"/>
    <s v="Salah / False"/>
    <s v="Tidak tahu / Dont Know"/>
    <s v="Betul / True"/>
    <s v="Betul / True"/>
    <s v="Betul / Tru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2"/>
    <s v="COLGATE"/>
    <x v="0"/>
    <x v="1"/>
    <x v="0"/>
    <x v="1"/>
    <x v="1"/>
    <x v="1"/>
    <x v="1"/>
    <x v="1"/>
    <x v="1"/>
    <x v="0"/>
    <m/>
    <x v="0"/>
    <x v="0"/>
    <s v="SMK GUNUNG RAPAT"/>
    <s v="Lelaki / Male"/>
    <x v="1"/>
    <n v="9"/>
    <n v="56"/>
    <m/>
    <s v="Urban"/>
    <s v="Intervention Group (IG)"/>
    <x v="0"/>
  </r>
  <r>
    <d v="2024-10-08T08:54:01"/>
    <s v="aezzat.fauzan@gmail.com"/>
    <s v="090613080157"/>
    <n v="21.4"/>
    <n v="0.04"/>
    <s v="Lelaki / Male"/>
    <s v="Malay"/>
    <s v="SMK Gunung Rapat "/>
    <s v="Ya / Yes"/>
    <s v="Betul / True"/>
    <s v="Betul / True"/>
    <s v="Betul / True"/>
    <s v="Salah / Fals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Salah / Fals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2"/>
    <x v="2"/>
    <s v="Colgate/ Fresh &amp; white"/>
    <x v="0"/>
    <x v="3"/>
    <x v="0"/>
    <x v="2"/>
    <x v="0"/>
    <x v="1"/>
    <x v="0"/>
    <x v="0"/>
    <x v="0"/>
    <x v="0"/>
    <s v="Tidak"/>
    <x v="0"/>
    <x v="0"/>
    <s v="SMK GUNUNG RAPAT"/>
    <s v="Lelaki / Male"/>
    <x v="0"/>
    <n v="13"/>
    <n v="53"/>
    <m/>
    <s v="Urban"/>
    <s v="Intervention Group (IG)"/>
    <x v="4"/>
  </r>
  <r>
    <d v="2024-10-08T08:58:23"/>
    <s v="a.danish1205@gmail.com"/>
    <s v="090512080203"/>
    <n v="86.61"/>
    <n v="0.17"/>
    <s v="Lelaki / Male"/>
    <s v="Malay"/>
    <s v="SMK Gunung Rapat"/>
    <s v="Ya / Yes"/>
    <s v="Betul / True"/>
    <s v="Betul / True"/>
    <s v="Betul / True"/>
    <s v="Betul / True"/>
    <s v="Betul / True"/>
    <s v="Tidak tahu / Dont Know"/>
    <s v="Tidak tahu / Dont Know"/>
    <s v="Salah / False"/>
    <s v="Betul / True"/>
    <s v="Betul / True"/>
    <s v="Salah / False"/>
    <s v="Betul / True"/>
    <s v="Betul / True"/>
    <s v="Salah / False"/>
    <s v="Betul / True"/>
    <s v="Betul / Tru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1"/>
    <x v="0"/>
    <x v="4"/>
    <x v="1"/>
    <x v="0"/>
    <x v="0"/>
    <x v="2"/>
    <x v="0"/>
    <x v="2"/>
    <x v="0"/>
    <m/>
    <x v="0"/>
    <x v="0"/>
    <s v="SMK GUNUNG RAPAT"/>
    <s v="Lelaki / Male"/>
    <x v="0"/>
    <n v="10"/>
    <n v="50"/>
    <m/>
    <s v="Urban"/>
    <s v="Intervention Group (IG)"/>
    <x v="0"/>
  </r>
  <r>
    <d v="2024-10-08T09:00:44"/>
    <s v="m-11554275@moe-dl.edu.my"/>
    <s v="090428081123"/>
    <n v="100"/>
    <n v="0.83"/>
    <s v="Lelaki / Male"/>
    <s v="Malay"/>
    <s v="SMK Gunung Rapat"/>
    <s v="Ya / Yes"/>
    <s v="Tidak tahu / Dont know"/>
    <s v="Betul / True"/>
    <s v="Betul / True"/>
    <s v="Betul / True"/>
    <s v="Betul / True"/>
    <s v="Betul / True"/>
    <s v="Tidak tahu / Dont Know"/>
    <s v="Tidak tahu / Dont Know"/>
    <s v="Betul / True"/>
    <s v="Betul / True"/>
    <s v="Tidak tahu / Dont Know"/>
    <s v="Tidak tahu / Dont Know"/>
    <s v="Tidak tahu / Dont Know"/>
    <s v="Tidak tahu / Dont Know"/>
    <s v="Betul / True"/>
    <s v="Betul / Tru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x v="3"/>
    <x v="1"/>
    <x v="1"/>
    <s v="colgate"/>
    <x v="0"/>
    <x v="3"/>
    <x v="0"/>
    <x v="2"/>
    <x v="1"/>
    <x v="2"/>
    <x v="2"/>
    <x v="1"/>
    <x v="1"/>
    <x v="0"/>
    <m/>
    <x v="0"/>
    <x v="0"/>
    <s v="SMK GUNUNG RAPAT"/>
    <s v="Lelaki / Male"/>
    <x v="0"/>
    <n v="8"/>
    <n v="47"/>
    <m/>
    <s v="Urban"/>
    <s v="Intervention Group (IG)"/>
    <x v="0"/>
  </r>
  <r>
    <d v="2024-10-08T09:02:38"/>
    <s v="manojraaj@gmail.com"/>
    <s v="090503080957"/>
    <n v="91.96"/>
    <n v="0.54"/>
    <s v="Lelaki / Male"/>
    <s v="Indian"/>
    <s v="SMK GUNUNG RAPAT"/>
    <s v="Ya / Yes"/>
    <s v="Salah / False"/>
    <s v="Tidak tahu / Dont Know"/>
    <s v="Betul / True"/>
    <s v="Tidak tahu / Dont Know"/>
    <s v="Betul / True"/>
    <s v="Salah / False"/>
    <s v="Betul / True"/>
    <s v="Betul / True"/>
    <s v="Betul / True"/>
    <s v="Betul / True"/>
    <s v="Tidak tahu / Dont Know"/>
    <s v="Betul / True"/>
    <s v="Betul / True"/>
    <s v="Betul / True"/>
    <s v="Betul / True"/>
    <s v="Tidak tahu / Dont Know"/>
    <s v="Tidak setuju / Slightly disagree"/>
    <s v="Sangat setuju / Strongly agree"/>
    <s v="Setuju / Slightly agree"/>
    <s v="Tidak setuju / Slightly disagree"/>
    <s v="Tidak setuju / Slightly disagree"/>
    <s v="Setuju / Slightly agree"/>
    <s v="Tidak setuju / Slightly disagree"/>
    <s v="Setuju / Slightly agree"/>
    <s v="Tidak setuju / Slightly disagree"/>
    <s v="Setuju / Slightly agree"/>
    <s v="Sangat tidak setuju / Strongly disagree"/>
    <s v="Sangat tidak setuju / Strongly disagree"/>
    <s v="Sangat tidak setuju / Strongly disagree"/>
    <s v="Tidak setuju / Slightly disagree"/>
    <s v="Tidak setuju / Slightly disagree"/>
    <s v="Setuju / Slightly agree"/>
    <x v="0"/>
    <x v="0"/>
    <x v="2"/>
    <s v="Colgate"/>
    <x v="2"/>
    <x v="4"/>
    <x v="0"/>
    <x v="1"/>
    <x v="0"/>
    <x v="2"/>
    <x v="2"/>
    <x v="1"/>
    <x v="1"/>
    <x v="0"/>
    <m/>
    <x v="0"/>
    <x v="0"/>
    <s v="SMK GUNUNG RAPAT"/>
    <s v="Lelaki / Male"/>
    <x v="0"/>
    <n v="10"/>
    <n v="41"/>
    <m/>
    <s v="Urban"/>
    <s v="Intervention Group (IG)"/>
    <x v="0"/>
  </r>
  <r>
    <d v="2024-10-08T09:03:38"/>
    <s v="adammuqri.mohdnoor@gmail.com"/>
    <s v="090303030357"/>
    <n v="30.4"/>
    <n v="0.42"/>
    <s v="Lelaki / Male"/>
    <s v="Malay"/>
    <s v="SMK GUNUNG RAPAT"/>
    <s v="Ya / Yes"/>
    <s v="Betul / True"/>
    <s v="Betul / True"/>
    <s v="Betul / True"/>
    <s v="Betul / True"/>
    <s v="Tidak tahu / Dont Know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3"/>
    <x v="1"/>
    <x v="0"/>
    <s v="Colgate"/>
    <x v="0"/>
    <x v="0"/>
    <x v="0"/>
    <x v="1"/>
    <x v="1"/>
    <x v="1"/>
    <x v="0"/>
    <x v="0"/>
    <x v="1"/>
    <x v="0"/>
    <m/>
    <x v="0"/>
    <x v="0"/>
    <s v="SMK GUNUNG RAPAT"/>
    <s v="Lelaki / Male"/>
    <x v="0"/>
    <n v="12"/>
    <n v="51"/>
    <m/>
    <s v="Urban"/>
    <s v="Intervention Group (IG)"/>
    <x v="0"/>
  </r>
  <r>
    <d v="2024-10-08T09:05:36"/>
    <s v="sharifahaefia@gmail.com"/>
    <s v="090903081158"/>
    <n v="39.299999999999997"/>
    <n v="0.08"/>
    <s v="perempuan"/>
    <s v="Malay"/>
    <s v="SMK GUNUNG RAPAT"/>
    <s v="Tidak / No"/>
    <s v="Tidak tahu / Dont know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Salah / False"/>
    <s v="Tidak tahu / Dont Know"/>
    <s v="Betul / True"/>
    <s v="Tidak tahu / Dont Know"/>
    <s v="Betul / True"/>
    <s v="Betul / True"/>
    <s v="Setuju / Slight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etuju / Slightly agree"/>
    <s v="Setuju / Slightly agree"/>
    <s v="Setuju / Slightly agree"/>
    <s v="Setuju / Slightly agree"/>
    <x v="0"/>
    <x v="0"/>
    <x v="2"/>
    <s v="DARLIE"/>
    <x v="0"/>
    <x v="0"/>
    <x v="0"/>
    <x v="2"/>
    <x v="2"/>
    <x v="1"/>
    <x v="0"/>
    <x v="1"/>
    <x v="0"/>
    <x v="0"/>
    <m/>
    <x v="0"/>
    <x v="0"/>
    <s v="SMK GUNUNG RAPAT"/>
    <s v="Perempuan / Female"/>
    <x v="1"/>
    <n v="8"/>
    <n v="56"/>
    <m/>
    <s v="Urban"/>
    <s v="Intervention Group (IG)"/>
    <x v="1"/>
  </r>
  <r>
    <d v="2024-10-08T09:07:32"/>
    <s v="aflahnanii35@gmail.com"/>
    <s v="090602080944"/>
    <n v="60.19"/>
    <n v="0.33"/>
    <s v="perempuan"/>
    <s v="Malay"/>
    <s v="smk gunung rapat"/>
    <s v="Ya / Yes"/>
    <s v="Betul / True"/>
    <s v="Tidak tahu / Dont Know"/>
    <s v="Betul / True"/>
    <s v="Tidak tahu / Dont Know"/>
    <s v="Betul / True"/>
    <s v="Betul / True"/>
    <s v="Betul / True"/>
    <s v="Tidak tahu / Dont Know"/>
    <s v="Betul / True"/>
    <s v="Betul / True"/>
    <s v="Betul / True"/>
    <s v="Tidak tahu / Dont Know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x v="1"/>
    <x v="4"/>
    <x v="0"/>
    <s v="colgate"/>
    <x v="0"/>
    <x v="0"/>
    <x v="1"/>
    <x v="0"/>
    <x v="1"/>
    <x v="2"/>
    <x v="1"/>
    <x v="2"/>
    <x v="2"/>
    <x v="0"/>
    <m/>
    <x v="0"/>
    <x v="0"/>
    <s v="SMK GUNUNG RAPAT"/>
    <s v="Perempuan / Female"/>
    <x v="0"/>
    <n v="12"/>
    <n v="52"/>
    <m/>
    <s v="Urban"/>
    <s v="Intervention Group (IG)"/>
    <x v="0"/>
  </r>
  <r>
    <d v="2024-10-08T09:08:10"/>
    <s v="khayraamanda8@gmail.com"/>
    <s v="090312080364"/>
    <n v="100"/>
    <n v="0.42"/>
    <s v="perempuan"/>
    <s v="Malay"/>
    <s v="Smk Gunung Rapat"/>
    <s v="Tidak / No"/>
    <s v="Betul / True"/>
    <s v="Betul / True"/>
    <s v="Betul / True"/>
    <s v="Tidak tahu / Dont Know"/>
    <s v="Betul / True"/>
    <s v="Tidak tahu / Dont Know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Tidak setuju / Slightly disagree"/>
    <s v="Tidak setuju / Slightly disagree"/>
    <s v="Setuju / Slightly agree"/>
    <s v="Sangat setuju / Strongly agree"/>
    <s v="Setuju / Slightly agree"/>
    <s v="Sangat setuju / Strongly agree"/>
    <s v="Sangat setuju / Strongly agree"/>
    <s v="Setuju / Slightly agree"/>
    <x v="0"/>
    <x v="0"/>
    <x v="2"/>
    <s v="Colgate"/>
    <x v="1"/>
    <x v="1"/>
    <x v="0"/>
    <x v="2"/>
    <x v="0"/>
    <x v="2"/>
    <x v="2"/>
    <x v="2"/>
    <x v="2"/>
    <x v="0"/>
    <m/>
    <x v="0"/>
    <x v="0"/>
    <s v="SMK GUNUNG RAPAT"/>
    <s v="Perempuan / Female"/>
    <x v="1"/>
    <n v="11"/>
    <n v="53"/>
    <m/>
    <s v="Urban"/>
    <s v="Intervention Group (IG)"/>
    <x v="0"/>
  </r>
  <r>
    <d v="2024-10-08T09:10:08"/>
    <s v="m-10397071@moe-dl.edu.my"/>
    <s v="091212080214"/>
    <n v="100"/>
    <n v="0.5"/>
    <s v="perempuan"/>
    <s v="Malay"/>
    <s v="Sekolah Menengah Kebangsaan Gunung Rapat "/>
    <s v="Ya / Yes"/>
    <s v="Betul / True"/>
    <s v="Betul / True"/>
    <s v="Betul / True"/>
    <s v="Tidak tahu / Dont Know"/>
    <s v="Betul / True"/>
    <s v="Salah / False"/>
    <s v="Tidak tahu / Dont Know"/>
    <s v="Betul / True"/>
    <s v="Betul / True"/>
    <s v="Betul / True"/>
    <s v="Salah / False"/>
    <s v="Tidak tahu / Dont Know"/>
    <s v="Betul / True"/>
    <s v="Betul / True"/>
    <s v="Tidak tahu / Dont Know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Tidak setuju / Slightly disagree"/>
    <s v="Setuju / Slightly agree"/>
    <s v="Setuju / Slightly agree"/>
    <s v="Setuju / Slightly agree"/>
    <s v="Sangat setuju / Strongly agree"/>
    <s v="Tidak setuju / Slightly disagree"/>
    <s v="Setuju / Slightly agree"/>
    <x v="0"/>
    <x v="0"/>
    <x v="2"/>
    <s v="Colgate toothpaste "/>
    <x v="0"/>
    <x v="3"/>
    <x v="0"/>
    <x v="1"/>
    <x v="1"/>
    <x v="1"/>
    <x v="0"/>
    <x v="1"/>
    <x v="2"/>
    <x v="0"/>
    <m/>
    <x v="0"/>
    <x v="0"/>
    <s v="SMK GUNUNG RAPAT"/>
    <s v="Perempuan / Female"/>
    <x v="0"/>
    <n v="10"/>
    <n v="54"/>
    <m/>
    <s v="Urban"/>
    <s v="Intervention Group (IG)"/>
    <x v="0"/>
  </r>
  <r>
    <d v="2024-10-08T09:10:19"/>
    <s v="myasaradean.tariq@gmail.com"/>
    <s v="090716080328"/>
    <n v="54.46"/>
    <n v="0.46"/>
    <s v="perempuan"/>
    <s v="Malay"/>
    <s v="SMK GUNUNG RAPAT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2"/>
    <x v="0"/>
    <s v="DARLIE"/>
    <x v="1"/>
    <x v="1"/>
    <x v="0"/>
    <x v="2"/>
    <x v="0"/>
    <x v="2"/>
    <x v="0"/>
    <x v="2"/>
    <x v="2"/>
    <x v="0"/>
    <m/>
    <x v="0"/>
    <x v="0"/>
    <s v="SMK GUNUNG RAPAT"/>
    <s v="Perempuan / Female"/>
    <x v="0"/>
    <n v="15"/>
    <n v="59"/>
    <m/>
    <s v="Urban"/>
    <s v="Intervention Group (IG)"/>
    <x v="1"/>
  </r>
  <r>
    <d v="2024-10-08T09:13:54"/>
    <s v="firuzcomeii@gmail.com"/>
    <s v="090312080604"/>
    <n v="10.7"/>
    <n v="0.08"/>
    <s v="perempuan"/>
    <s v="Malay"/>
    <s v="smk gunung rapat"/>
    <s v="Tidak / No"/>
    <s v="Betul / True"/>
    <s v="Tidak tahu / Dont Know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etuju / Slightly agree"/>
    <s v="Setuju / Slightly agree"/>
    <s v="Sangat setuju / Strongly agree"/>
    <s v="Setuju / Slightly agree"/>
    <x v="1"/>
    <x v="2"/>
    <x v="0"/>
    <s v="darlie"/>
    <x v="1"/>
    <x v="2"/>
    <x v="0"/>
    <x v="2"/>
    <x v="1"/>
    <x v="1"/>
    <x v="2"/>
    <x v="1"/>
    <x v="1"/>
    <x v="0"/>
    <m/>
    <x v="0"/>
    <x v="0"/>
    <s v="SMK GUNUNG RAPAT"/>
    <s v="Perempuan / Female"/>
    <x v="1"/>
    <n v="13"/>
    <n v="54"/>
    <m/>
    <s v="Urban"/>
    <s v="Intervention Group (IG)"/>
    <x v="1"/>
  </r>
  <r>
    <d v="2024-10-08T09:15:16"/>
    <s v="normaisara@gmail.com"/>
    <s v="090813080434"/>
    <n v="100"/>
    <n v="1.25"/>
    <s v="perempuan"/>
    <s v="Malay"/>
    <s v="SMK Gunung Rapat "/>
    <s v="Ya / Yes"/>
    <s v="Betul / True"/>
    <s v="Tidak tahu / Dont Know"/>
    <s v="Betul / True"/>
    <s v="Tidak tahu / Dont Know"/>
    <s v="Betul / True"/>
    <s v="Tidak tahu / Dont Know"/>
    <s v="Tidak tahu / Dont Know"/>
    <s v="Tidak tahu / Dont Know"/>
    <s v="Betul / True"/>
    <s v="Betul / True"/>
    <s v="Betul / True"/>
    <s v="Tidak tahu / Dont Know"/>
    <s v="Betul / True"/>
    <s v="Tidak tahu / Dont Know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0"/>
    <x v="0"/>
    <x v="0"/>
    <x v="1"/>
    <x v="1"/>
    <x v="1"/>
    <x v="2"/>
    <x v="2"/>
    <x v="0"/>
    <x v="0"/>
    <m/>
    <x v="0"/>
    <x v="0"/>
    <s v="SMK GUNUNG RAPAT"/>
    <s v="Perempuan / Female"/>
    <x v="0"/>
    <n v="8"/>
    <n v="47"/>
    <m/>
    <s v="Urban"/>
    <s v="Intervention Group (IG)"/>
    <x v="0"/>
  </r>
  <r>
    <d v="2024-10-08T09:16:58"/>
    <s v="afrina.ea@gmail.com"/>
    <s v="091007140134"/>
    <n v="100"/>
    <n v="0.71"/>
    <s v="perempuan"/>
    <s v="Malay"/>
    <s v="SMK Gunung Rapat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0"/>
    <s v="colgate"/>
    <x v="0"/>
    <x v="0"/>
    <x v="0"/>
    <x v="2"/>
    <x v="0"/>
    <x v="2"/>
    <x v="2"/>
    <x v="2"/>
    <x v="2"/>
    <x v="0"/>
    <m/>
    <x v="0"/>
    <x v="0"/>
    <s v="SMK GUNUNG RAPAT"/>
    <s v="Perempuan / Female"/>
    <x v="0"/>
    <n v="16"/>
    <n v="48"/>
    <m/>
    <s v="Urban"/>
    <s v="Intervention Group (IG)"/>
    <x v="0"/>
  </r>
  <r>
    <d v="2024-10-08T09:17:41"/>
    <s v="laiminhui2009@gmail.com"/>
    <s v="090304080620"/>
    <n v="33.93"/>
    <n v="0.21"/>
    <s v="perempuan"/>
    <s v="Chinese"/>
    <s v="SMK GUNUNG RAPAT"/>
    <s v="Ya / Yes"/>
    <s v="Betul / True"/>
    <s v="Betul / True"/>
    <s v="Betul / True"/>
    <s v="Salah / False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Tidak tahu / Dont Know"/>
    <s v="Betul / Tru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1"/>
    <x v="1"/>
    <x v="0"/>
    <x v="0"/>
    <x v="0"/>
    <x v="2"/>
    <x v="0"/>
    <x v="2"/>
    <x v="1"/>
    <x v="0"/>
    <m/>
    <x v="0"/>
    <x v="0"/>
    <s v="SMK GUNUNG RAPAT"/>
    <s v="Perempuan / Female"/>
    <x v="0"/>
    <n v="12"/>
    <n v="45"/>
    <m/>
    <s v="Urban"/>
    <s v="Intervention Group (IG)"/>
    <x v="0"/>
  </r>
  <r>
    <d v="2024-10-08T09:28:10"/>
    <s v="aqilah09sofia@gmail.com"/>
    <s v="090730140120"/>
    <n v="100"/>
    <n v="1.38"/>
    <s v="perempuan"/>
    <s v="Malay"/>
    <s v="SMK GUNUNG RAPAT"/>
    <s v="Tidak / No"/>
    <s v="Betul / True"/>
    <s v="Betul / True"/>
    <s v="Betul / True"/>
    <s v="Salah / False"/>
    <s v="Betul / True"/>
    <s v="Tidak tahu / Dont Know"/>
    <s v="Tidak tahu / Dont Know"/>
    <s v="Tidak tahu / Dont Know"/>
    <s v="Betul / True"/>
    <s v="Betul / True"/>
    <s v="Betul / True"/>
    <s v="Betul / True"/>
    <s v="Betul / True"/>
    <s v="Betul / True"/>
    <s v="Betul / True"/>
    <s v="Salah / False"/>
    <s v="Setuju / Slight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Setuju / Slightly agree"/>
    <s v="Tidak setuju / Slightly disagree"/>
    <s v="Setuju / Slightly agree"/>
    <s v="Setuju / Slightly agree"/>
    <s v="Sangat setuju / Strongly agree"/>
    <s v="Setuju / Slightly agree"/>
    <s v="Sangat setuju / Strongly agree"/>
    <s v="Tidak setuju / Slightly disagree"/>
    <s v="Setuju / Slightly agree"/>
    <x v="0"/>
    <x v="0"/>
    <x v="0"/>
    <s v="Neem"/>
    <x v="0"/>
    <x v="0"/>
    <x v="4"/>
    <x v="2"/>
    <x v="0"/>
    <x v="2"/>
    <x v="2"/>
    <x v="0"/>
    <x v="1"/>
    <x v="0"/>
    <m/>
    <x v="0"/>
    <x v="0"/>
    <s v="SMK GUNUNG RAPAT"/>
    <s v="Perempuan / Female"/>
    <x v="1"/>
    <n v="12"/>
    <n v="50"/>
    <m/>
    <s v="Urban"/>
    <s v="Intervention Group (IG)"/>
    <x v="13"/>
  </r>
  <r>
    <d v="2024-10-08T09:30:04"/>
    <s v="damia4lifer@gmail.com"/>
    <s v="090612100240"/>
    <n v="54.46"/>
    <n v="0.08"/>
    <s v="perempuan"/>
    <s v="Malay"/>
    <s v="SMK Gunung Rapat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etuju / Slightly agree"/>
    <s v="Sangat setuju / Strongly agree"/>
    <s v="Setuju / Slightly agree"/>
    <s v="Setuju / Slightly agree"/>
    <s v="Sangat setuju / Strongly agree"/>
    <s v="Sangat setuju / Strongly agree"/>
    <x v="0"/>
    <x v="0"/>
    <x v="0"/>
    <s v="Colgate"/>
    <x v="1"/>
    <x v="0"/>
    <x v="0"/>
    <x v="2"/>
    <x v="0"/>
    <x v="1"/>
    <x v="1"/>
    <x v="1"/>
    <x v="1"/>
    <x v="0"/>
    <m/>
    <x v="0"/>
    <x v="0"/>
    <s v="SMK GUNUNG RAPAT"/>
    <s v="Perempuan / Female"/>
    <x v="0"/>
    <n v="16"/>
    <n v="59"/>
    <m/>
    <s v="Urban"/>
    <s v="Intervention Group (IG)"/>
    <x v="0"/>
  </r>
  <r>
    <d v="2024-10-08T09:30:14"/>
    <s v="syedhariz2009@gmail.com"/>
    <s v="091230080103"/>
    <n v="100"/>
    <n v="1.29"/>
    <s v="Lelaki / Male"/>
    <s v="Malay"/>
    <s v="SMK GUNUNG RAPAT"/>
    <s v="Ya / Yes"/>
    <s v="Betul / True"/>
    <s v="Betul / True"/>
    <s v="Betul / True"/>
    <s v="Salah / False"/>
    <s v="Betul / True"/>
    <s v="Tidak tahu / Dont Know"/>
    <s v="Betul / True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x v="1"/>
    <x v="2"/>
    <x v="0"/>
    <s v="Darlie"/>
    <x v="1"/>
    <x v="1"/>
    <x v="0"/>
    <x v="2"/>
    <x v="0"/>
    <x v="1"/>
    <x v="0"/>
    <x v="1"/>
    <x v="0"/>
    <x v="0"/>
    <m/>
    <x v="1"/>
    <x v="2"/>
    <s v="SMK GUNUNG RAPAT"/>
    <s v="Lelaki / Male"/>
    <x v="0"/>
    <n v="14"/>
    <n v="52"/>
    <m/>
    <s v="Urban"/>
    <s v="Intervention Group (IG)"/>
    <x v="1"/>
  </r>
  <r>
    <d v="2024-10-08T09:30:41"/>
    <s v="zhijuntham@gmail.com"/>
    <s v="091017080470"/>
    <n v="58.93"/>
    <n v="0.63"/>
    <s v="perempuan"/>
    <s v="Chinese"/>
    <s v="Sekolah Menengah Kebangsaan Gunung Rapat"/>
    <s v="Ya / Yes"/>
    <s v="Betul / True"/>
    <s v="Tidak tahu / Dont Know"/>
    <s v="Betul / True"/>
    <s v="Betul / True"/>
    <s v="Betul / True"/>
    <s v="Tidak tahu / Dont Know"/>
    <s v="Tidak tahu / Dont Know"/>
    <s v="Tidak tahu / Dont Know"/>
    <s v="Betul / True"/>
    <s v="Betul / True"/>
    <s v="Betul / True"/>
    <s v="Tidak tahu / Dont Know"/>
    <s v="Tidak tahu / Dont Know"/>
    <s v="Betul / True"/>
    <s v="Betul / True"/>
    <s v="Betul / True"/>
    <s v="Sangat setuju / Strongly agree"/>
    <s v="Tidak setuju / Slightly dis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x v="0"/>
    <x v="0"/>
    <x v="2"/>
    <s v="colgate"/>
    <x v="1"/>
    <x v="4"/>
    <x v="3"/>
    <x v="2"/>
    <x v="0"/>
    <x v="1"/>
    <x v="0"/>
    <x v="0"/>
    <x v="1"/>
    <x v="0"/>
    <s v="-"/>
    <x v="0"/>
    <x v="0"/>
    <s v="SMK GUNUNG RAPAT"/>
    <s v="Perempuan / Female"/>
    <x v="0"/>
    <n v="9"/>
    <n v="53"/>
    <m/>
    <s v="Urban"/>
    <s v="Intervention Group (IG)"/>
    <x v="0"/>
  </r>
  <r>
    <d v="2024-10-08T09:32:21"/>
    <s v="ariffgaming610@gmail.com"/>
    <s v="090308080775"/>
    <n v="14.3"/>
    <n v="0.63"/>
    <s v="Lelaki / Male"/>
    <s v="Malay"/>
    <s v="SMK GUNUNG RAPAT"/>
    <s v="Ya / Yes"/>
    <s v="Betul / True"/>
    <s v="Betul / True"/>
    <s v="Betul / True"/>
    <s v="Tidak tahu / Dont Know"/>
    <s v="Tidak tahu / Dont Know"/>
    <s v="Betul / True"/>
    <s v="Tidak tahu / Dont Know"/>
    <s v="Salah / False"/>
    <s v="Betul / True"/>
    <s v="Betul / True"/>
    <s v="Betul / True"/>
    <s v="Tidak tahu / Dont Know"/>
    <s v="Betul / True"/>
    <s v="Betul / True"/>
    <s v="Betul / True"/>
    <s v="Betul / True"/>
    <s v="Setuju / Slightly agree"/>
    <s v="Tidak setuju / Slightly disagree"/>
    <s v="Sangat setuju / Strongly agree"/>
    <s v="Setuju / Slightly agree"/>
    <s v="Setuju / Slightly agree"/>
    <s v="Setuju / Slightly agree"/>
    <s v="Tidak setuju / Slightly disagree"/>
    <s v="Tidak setuju / Slightly disagree"/>
    <s v="Tidak setuju / Slightly disagree"/>
    <s v="Setuju / Slightly agree"/>
    <s v="Tidak setuju / Slightly disagree"/>
    <s v="Tidak setuju / Slightly disagree"/>
    <s v="Tidak setuju / Slightly disagree"/>
    <s v="Setuju / Slightly agree"/>
    <s v="Setuju / Slightly agree"/>
    <s v="Setuju / Slightly agree"/>
    <x v="0"/>
    <x v="0"/>
    <x v="1"/>
    <s v="Colgate"/>
    <x v="1"/>
    <x v="0"/>
    <x v="4"/>
    <x v="0"/>
    <x v="0"/>
    <x v="1"/>
    <x v="2"/>
    <x v="1"/>
    <x v="0"/>
    <x v="0"/>
    <m/>
    <x v="0"/>
    <x v="0"/>
    <s v="SMK GUNUNG RAPAT"/>
    <s v="Lelaki / Male"/>
    <x v="0"/>
    <n v="11"/>
    <n v="41"/>
    <m/>
    <s v="Urban"/>
    <s v="Intervention Group (IG)"/>
    <x v="0"/>
  </r>
  <r>
    <d v="2024-10-08T09:36:16"/>
    <s v="m-11554298@moe-dl.edu.my"/>
    <s v="090428080972"/>
    <n v="25"/>
    <n v="0.13"/>
    <s v="perempuan"/>
    <s v="Malay"/>
    <s v="SMK Gunung Rapat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Salah / Fals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1"/>
    <x v="2"/>
    <x v="0"/>
    <s v="Colgate"/>
    <x v="1"/>
    <x v="2"/>
    <x v="3"/>
    <x v="1"/>
    <x v="1"/>
    <x v="0"/>
    <x v="1"/>
    <x v="0"/>
    <x v="1"/>
    <x v="0"/>
    <m/>
    <x v="0"/>
    <x v="0"/>
    <s v="SMK GUNUNG RAPAT"/>
    <s v="Perempuan / Female"/>
    <x v="0"/>
    <n v="14"/>
    <n v="60"/>
    <m/>
    <s v="Urban"/>
    <s v="Intervention Group (IG)"/>
    <x v="0"/>
  </r>
  <r>
    <d v="2024-10-08T09:36:24"/>
    <s v="m-10655156@moe-dl-edu.my"/>
    <s v="090402080157"/>
    <n v="100"/>
    <n v="1.08"/>
    <s v="Lelaki / Male"/>
    <s v="Malay"/>
    <s v="SMK GUNUNG RAPAT"/>
    <s v="Ya / Yes"/>
    <s v="Betul / True"/>
    <s v="Betul / True"/>
    <s v="Betul / True"/>
    <s v="Tidak tahu / Dont Know"/>
    <s v="Tidak tahu / Dont Know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2"/>
    <x v="3"/>
    <x v="2"/>
    <s v="Colgate"/>
    <x v="2"/>
    <x v="3"/>
    <x v="0"/>
    <x v="2"/>
    <x v="0"/>
    <x v="1"/>
    <x v="1"/>
    <x v="2"/>
    <x v="1"/>
    <x v="0"/>
    <m/>
    <x v="0"/>
    <x v="0"/>
    <s v="SMK GUNUNG RAPAT"/>
    <s v="Lelaki / Male"/>
    <x v="0"/>
    <n v="12"/>
    <n v="50"/>
    <m/>
    <s v="Urban"/>
    <s v="Intervention Group (IG)"/>
    <x v="0"/>
  </r>
  <r>
    <d v="2024-10-08T09:37:42"/>
    <s v="khaireennursyifa123@gmail.com"/>
    <s v="090312080620"/>
    <n v="100"/>
    <n v="0.28999999999999998"/>
    <s v="perempuan"/>
    <s v="Malay"/>
    <s v="SMK GUNUNG RAPAT "/>
    <s v="Ya / Yes"/>
    <s v="Betul / True"/>
    <s v="Betul / True"/>
    <s v="Betul / True"/>
    <s v="Salah / False"/>
    <s v="Tidak tahu / Dont Know"/>
    <s v="Tidak tahu / Dont Know"/>
    <s v="Tidak tahu / Dont Know"/>
    <s v="Tidak tahu / Dont Know"/>
    <s v="Betul / True"/>
    <s v="Betul / True"/>
    <s v="Salah / Fals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etuju / Slightly agree"/>
    <s v="Sangat setuju / Strongly agree"/>
    <s v="Sangat setuju / Strongly agree"/>
    <s v="Setuju / Slightly agree"/>
    <x v="1"/>
    <x v="2"/>
    <x v="0"/>
    <s v="Darlie"/>
    <x v="1"/>
    <x v="4"/>
    <x v="0"/>
    <x v="1"/>
    <x v="0"/>
    <x v="1"/>
    <x v="0"/>
    <x v="0"/>
    <x v="0"/>
    <x v="0"/>
    <m/>
    <x v="0"/>
    <x v="0"/>
    <s v="SMK GUNUNG RAPAT"/>
    <s v="Perempuan / Female"/>
    <x v="0"/>
    <n v="10"/>
    <n v="60"/>
    <m/>
    <s v="Urban"/>
    <s v="Intervention Group (IG)"/>
    <x v="1"/>
  </r>
  <r>
    <d v="2024-10-08T09:38:38"/>
    <s v="m-10676300@moe-dl.edu.my"/>
    <s v="090902080460"/>
    <n v="34.82"/>
    <n v="0.17"/>
    <s v="perempuan"/>
    <s v="Malay"/>
    <s v="SMK GUNUNG RAPAT"/>
    <s v="Tidak / No"/>
    <s v="Betul / True"/>
    <s v="Tidak tahu / Dont Know"/>
    <s v="Betul / True"/>
    <s v="Tidak tahu / Dont Know"/>
    <s v="Tidak tahu / Dont Know"/>
    <s v="Betul / True"/>
    <s v="Tidak tahu / Dont Know"/>
    <s v="Tidak tahu / Dont Know"/>
    <s v="Betul / True"/>
    <s v="Salah / False"/>
    <s v="Salah / False"/>
    <s v="Betul / True"/>
    <s v="Betul / True"/>
    <s v="Salah / False"/>
    <s v="Tidak tahu / Dont Know"/>
    <s v="Betul / True"/>
    <s v="Setuju / Slightly agree"/>
    <s v="Tidak setuju / Slightly disagree"/>
    <s v="Setuju / Slightly agree"/>
    <s v="Setuju / Slightly agree"/>
    <s v="Tidak setuju / Slightly disagree"/>
    <s v="Setuju / Slight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Tidak setuju / Slightly disagree"/>
    <s v="Tidak setuju / Slightly disagree"/>
    <s v="Tidak setuju / Slightly disagree"/>
    <x v="1"/>
    <x v="2"/>
    <x v="0"/>
    <s v="colgate"/>
    <x v="1"/>
    <x v="3"/>
    <x v="1"/>
    <x v="1"/>
    <x v="1"/>
    <x v="1"/>
    <x v="0"/>
    <x v="2"/>
    <x v="2"/>
    <x v="0"/>
    <m/>
    <x v="0"/>
    <x v="0"/>
    <s v="SMK GUNUNG RAPAT"/>
    <s v="Perempuan / Female"/>
    <x v="1"/>
    <n v="7"/>
    <n v="42"/>
    <m/>
    <s v="Urban"/>
    <s v="Intervention Group (IG)"/>
    <x v="0"/>
  </r>
  <r>
    <d v="2024-10-08T09:42:12"/>
    <s v="m-10723125@moe-dl.edu.my"/>
    <s v="090614080132"/>
    <n v="100"/>
    <n v="0.67"/>
    <s v="perempuan"/>
    <s v="Malay"/>
    <s v="SMK GUNUNG RAPAT 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lah / Fals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x v="1"/>
    <x v="0"/>
    <x v="0"/>
    <s v="Colgate"/>
    <x v="1"/>
    <x v="4"/>
    <x v="0"/>
    <x v="2"/>
    <x v="0"/>
    <x v="1"/>
    <x v="0"/>
    <x v="2"/>
    <x v="0"/>
    <x v="0"/>
    <m/>
    <x v="0"/>
    <x v="0"/>
    <s v="SMK GUNUNG RAPAT"/>
    <s v="Perempuan / Female"/>
    <x v="0"/>
    <n v="15"/>
    <n v="60"/>
    <m/>
    <s v="Urban"/>
    <s v="Intervention Group (IG)"/>
    <x v="0"/>
  </r>
  <r>
    <d v="2024-10-08T09:45:11"/>
    <s v="diniyqistina2009@gmail.com"/>
    <s v="091201100304"/>
    <n v="23"/>
    <n v="0.08"/>
    <s v="perempuan"/>
    <s v="Malay"/>
    <s v="SMK Gunung Rapat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1"/>
    <x v="2"/>
    <x v="0"/>
    <s v="Colgate"/>
    <x v="0"/>
    <x v="4"/>
    <x v="0"/>
    <x v="2"/>
    <x v="0"/>
    <x v="1"/>
    <x v="0"/>
    <x v="1"/>
    <x v="0"/>
    <x v="0"/>
    <m/>
    <x v="0"/>
    <x v="0"/>
    <s v="SMK GUNUNG RAPAT"/>
    <s v="Perempuan / Female"/>
    <x v="0"/>
    <n v="15"/>
    <n v="64"/>
    <m/>
    <s v="Urban"/>
    <s v="Intervention Group (IG)"/>
    <x v="0"/>
  </r>
  <r>
    <d v="2024-10-08T09:45:23"/>
    <s v="syaheensyafiyah@gmail.com"/>
    <s v="090618080172"/>
    <n v="77.680000000000007"/>
    <n v="0.57999999999999996"/>
    <s v="perempuan"/>
    <s v="Malay"/>
    <s v="smk gunung rapat"/>
    <s v="Tidak / No"/>
    <s v="Betul / True"/>
    <s v="Betul / True"/>
    <s v="Betul / True"/>
    <s v="Tidak tahu / Dont Know"/>
    <s v="Betul / True"/>
    <s v="Tidak tahu / Dont Know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angat tidak setuju / Strongly disagree"/>
    <s v="Setuju / Slightly agree"/>
    <s v="Sangat tidak setuju / Strongly disagree"/>
    <s v="Sangat tidak setuju / Strongly disagree"/>
    <s v="Sangat tidak setuju / Strongly disagree"/>
    <s v="Setuju / Slightly agree"/>
    <s v="Setuju / Slightly agree"/>
    <s v="Sangat tidak setuju / Strongly disagree"/>
    <s v="Tidak setuju / Slightly disagree"/>
    <s v="Sangat setuju / Strongly agree"/>
    <s v="Setuju / Slightly agree"/>
    <s v="Sangat setuju / Strongly agree"/>
    <s v="Sangat setuju / Strongly agree"/>
    <s v="Sangat setuju / Strongly agree"/>
    <s v="Sangat setuju / Strongly agree"/>
    <x v="1"/>
    <x v="2"/>
    <x v="0"/>
    <s v="colgate"/>
    <x v="1"/>
    <x v="1"/>
    <x v="4"/>
    <x v="1"/>
    <x v="0"/>
    <x v="1"/>
    <x v="2"/>
    <x v="0"/>
    <x v="1"/>
    <x v="0"/>
    <m/>
    <x v="0"/>
    <x v="0"/>
    <s v="SMK GUNUNG RAPAT"/>
    <s v="Perempuan / Female"/>
    <x v="1"/>
    <n v="12"/>
    <n v="44"/>
    <m/>
    <s v="Urban"/>
    <s v="Intervention Group (IG)"/>
    <x v="0"/>
  </r>
  <r>
    <d v="2024-10-08T10:01:52"/>
    <s v="m-10571531@moe-dl.edu.my"/>
    <s v="091014141119"/>
    <n v="100"/>
    <n v="0.71"/>
    <s v="Lelaki / Male"/>
    <s v="Indian"/>
    <s v="SMKGUNUNG RAPAT"/>
    <s v="Ya / Yes"/>
    <s v="Salah / False"/>
    <s v="Betul / True"/>
    <s v="Tidak tahu / Dont know"/>
    <s v="Tidak tahu / Dont Know"/>
    <s v="Tidak tahu / Dont Know"/>
    <s v="Tidak tahu / Dont Know"/>
    <s v="Tidak tahu / Dont Know"/>
    <s v="Tidak tahu / Dont Know"/>
    <s v="Betul / True"/>
    <s v="Betul / True"/>
    <s v="Tidak tahu / Dont Know"/>
    <s v="Tidak tahu / Dont Know"/>
    <s v="Tidak tahu / Dont Know"/>
    <s v="Betul / True"/>
    <s v="Betul / True"/>
    <s v="Tidak tahu / Dont Know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2"/>
    <x v="0"/>
    <s v="Colgate "/>
    <x v="2"/>
    <x v="4"/>
    <x v="0"/>
    <x v="0"/>
    <x v="2"/>
    <x v="0"/>
    <x v="1"/>
    <x v="1"/>
    <x v="1"/>
    <x v="0"/>
    <m/>
    <x v="0"/>
    <x v="0"/>
    <s v="SMK GUNUNG RAPAT"/>
    <s v="Lelaki / Male"/>
    <x v="0"/>
    <n v="5"/>
    <n v="48"/>
    <m/>
    <s v="Urban"/>
    <s v="Intervention Group (IG)"/>
    <x v="0"/>
  </r>
  <r>
    <d v="2024-10-08T10:18:04"/>
    <s v="saiprasadrau14@gmail.com"/>
    <n v="100318140993"/>
    <n v="100"/>
    <n v="0.57999999999999996"/>
    <s v="Lelaki / Male"/>
    <s v="Indian"/>
    <s v="SMK Gunung Rapat"/>
    <s v="Ya / Yes"/>
    <s v="Betul / True"/>
    <s v="Salah / False"/>
    <s v="Betul / True"/>
    <s v="Salah / False"/>
    <s v="Betul / True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Betul / True"/>
    <s v="Sangat setuju / Strongly agree"/>
    <s v="Setuju / Slight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etuju / Slightly agree"/>
    <s v="Setuju / Slightly agree"/>
    <s v="Tidak setuju / Slightly disagree"/>
    <s v="Sangat setuju / Strongly agree"/>
    <s v="Setuju / Slightly agree"/>
    <s v="Sangat setuju / Strongly agree"/>
    <x v="0"/>
    <x v="0"/>
    <x v="0"/>
    <s v="Lion(Strawberry)"/>
    <x v="1"/>
    <x v="0"/>
    <x v="0"/>
    <x v="1"/>
    <x v="1"/>
    <x v="1"/>
    <x v="0"/>
    <x v="1"/>
    <x v="1"/>
    <x v="0"/>
    <m/>
    <x v="0"/>
    <x v="0"/>
    <s v="SMK GUNUNG RAPAT"/>
    <s v="Lelaki / Male"/>
    <x v="0"/>
    <n v="14"/>
    <n v="56"/>
    <m/>
    <s v="Urban"/>
    <s v="Intervention Group (IG)"/>
    <x v="14"/>
  </r>
  <r>
    <d v="2024-10-08T10:18:32"/>
    <s v="meor99019@gmail.com"/>
    <n v="101109080407"/>
    <n v="59.82"/>
    <n v="0.95"/>
    <s v="Lelaki / Male"/>
    <s v="Malay"/>
    <s v="SMK Gunung Rapat"/>
    <s v="Ya / Yes"/>
    <s v="Betul / True"/>
    <s v="Tidak tahu / Dont Know"/>
    <s v="Betul / True"/>
    <s v="Tidak tahu / Dont Know"/>
    <s v="Tidak tahu / Dont Know"/>
    <s v="Betul / True"/>
    <s v="Tidak tahu / Dont Know"/>
    <s v="Tidak tahu / Dont Know"/>
    <s v="Betul / True"/>
    <s v="Betul / True"/>
    <s v="Betul / True"/>
    <s v="Tidak tahu / Dont Know"/>
    <s v="Tidak tahu / Dont Know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angat tidak setuju / Strongly disagree"/>
    <s v="Sangat setuju / Strongly agree"/>
    <s v="Sangat setuju / Strongly agree"/>
    <s v="Setuju / Slightly agree"/>
    <s v="Sangat setuju / Strongly agree"/>
    <s v="Setuju / Slightly agree"/>
    <s v="Setuju / Slightly agree"/>
    <x v="0"/>
    <x v="0"/>
    <x v="2"/>
    <s v="Colgate &amp; Sensodyne"/>
    <x v="0"/>
    <x v="0"/>
    <x v="1"/>
    <x v="2"/>
    <x v="2"/>
    <x v="1"/>
    <x v="0"/>
    <x v="2"/>
    <x v="1"/>
    <x v="0"/>
    <m/>
    <x v="0"/>
    <x v="0"/>
    <s v="SMK GUNUNG RAPAT"/>
    <s v="Lelaki / Male"/>
    <x v="0"/>
    <n v="9"/>
    <n v="57"/>
    <m/>
    <s v="Urban"/>
    <s v="Intervention Group (IG)"/>
    <x v="0"/>
  </r>
  <r>
    <d v="2024-10-08T10:19:36"/>
    <s v="muhammadaqilsyafi@gmail.com"/>
    <n v="100821080721"/>
    <n v="25"/>
    <n v="0.54"/>
    <s v="Lelaki / Male"/>
    <s v="Malay"/>
    <s v="SMK Gunung Rapat"/>
    <s v="Ya / Yes"/>
    <s v="Betul / True"/>
    <s v="Betul / True"/>
    <s v="Betul / True"/>
    <s v="Betul / True"/>
    <s v="Betul / True"/>
    <s v="Salah / False"/>
    <s v="Betul / True"/>
    <s v="Tidak tahu / Dont Know"/>
    <s v="Betul / True"/>
    <s v="Betul / True"/>
    <s v="Betul / True"/>
    <s v="Betul / True"/>
    <s v="Tidak tahu / Dont Know"/>
    <s v="Betul / True"/>
    <s v="Betul / True"/>
    <s v="Tidak tahu / Dont Know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x v="0"/>
    <x v="0"/>
    <x v="0"/>
    <s v="Mu'min"/>
    <x v="0"/>
    <x v="0"/>
    <x v="0"/>
    <x v="1"/>
    <x v="0"/>
    <x v="2"/>
    <x v="2"/>
    <x v="2"/>
    <x v="2"/>
    <x v="0"/>
    <m/>
    <x v="0"/>
    <x v="0"/>
    <s v="SMK GUNUNG RAPAT"/>
    <s v="Lelaki / Male"/>
    <x v="0"/>
    <n v="11"/>
    <n v="49"/>
    <m/>
    <s v="Urban"/>
    <s v="Intervention Group (IG)"/>
    <x v="3"/>
  </r>
  <r>
    <d v="2024-10-08T10:21:09"/>
    <s v="jadenjacejoel2010@gmail.com"/>
    <n v="101103080457"/>
    <n v="72.12"/>
    <n v="0.28999999999999998"/>
    <s v="Lelaki / Male"/>
    <s v="Indian"/>
    <s v="SMK GUNUNG RAPAT"/>
    <s v="Ya / Yes"/>
    <s v="Betul / True"/>
    <s v="Salah / False"/>
    <s v="Tidak tahu / Dont know"/>
    <s v="Betul / True"/>
    <s v="Betul / True"/>
    <s v="Salah / False"/>
    <s v="Tidak tahu / Dont Know"/>
    <s v="Betul / True"/>
    <s v="Tidak tahu / Dont Know"/>
    <s v="Tidak tahu / Dont Know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Tidak setuju / Slightly disagree"/>
    <s v="Tidak setuju / Slightly disagree"/>
    <s v="Tidak setuju / Slightly disagree"/>
    <s v="Tidak setuju / Slightly disagree"/>
    <s v="Sangat setuju / Strongly agree"/>
    <s v="Setuju / Slightly agree"/>
    <s v="Setuju / Slightly agree"/>
    <x v="0"/>
    <x v="0"/>
    <x v="1"/>
    <s v="Safi"/>
    <x v="0"/>
    <x v="3"/>
    <x v="0"/>
    <x v="1"/>
    <x v="1"/>
    <x v="1"/>
    <x v="0"/>
    <x v="2"/>
    <x v="2"/>
    <x v="0"/>
    <m/>
    <x v="0"/>
    <x v="0"/>
    <s v="SMK GUNUNG RAPAT"/>
    <s v="Lelaki / Male"/>
    <x v="0"/>
    <n v="9"/>
    <n v="49"/>
    <m/>
    <s v="Urban"/>
    <s v="Intervention Group (IG)"/>
    <x v="8"/>
  </r>
  <r>
    <d v="2024-10-08T10:23:16"/>
    <s v="iqhmal@gmail.com"/>
    <n v="100221081819"/>
    <n v="100"/>
    <n v="0.33"/>
    <s v="Lelaki / Male"/>
    <s v="Malay"/>
    <s v="SMK GUNUNG RAPAT"/>
    <s v="Ya / Yes"/>
    <s v="Betul / True"/>
    <s v="Betul / True"/>
    <s v="Salah / False"/>
    <s v="Salah / False"/>
    <s v="Betul / True"/>
    <s v="Salah / False"/>
    <s v="Betul / True"/>
    <s v="Betul / True"/>
    <s v="Salah / False"/>
    <s v="Betul / True"/>
    <s v="Betul / True"/>
    <s v="Betul / True"/>
    <s v="Salah / Fals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etuju / Slightly agree"/>
    <s v="Sangat setuju / Strongly agree"/>
    <s v="Sangat setuju / Strongly agree"/>
    <x v="0"/>
    <x v="0"/>
    <x v="0"/>
    <s v="COLGATE"/>
    <x v="1"/>
    <x v="1"/>
    <x v="3"/>
    <x v="2"/>
    <x v="2"/>
    <x v="2"/>
    <x v="2"/>
    <x v="1"/>
    <x v="2"/>
    <x v="0"/>
    <m/>
    <x v="0"/>
    <x v="0"/>
    <s v="SMK GUNUNG RAPAT"/>
    <s v="Lelaki / Male"/>
    <x v="0"/>
    <n v="12"/>
    <n v="51"/>
    <m/>
    <s v="Urban"/>
    <s v="Intervention Group (IG)"/>
    <x v="0"/>
  </r>
  <r>
    <d v="2024-10-08T10:25:08"/>
    <s v="m-11450969@moe-dl.edu.my"/>
    <n v="100930080501"/>
    <n v="51.8"/>
    <n v="0.28999999999999998"/>
    <s v="Lelaki / Male"/>
    <s v="Malay"/>
    <s v="SMK Gunung Rapat "/>
    <s v="Ya / Yes"/>
    <s v="Betul / True"/>
    <s v="Tidak tahu / Dont Know"/>
    <s v="Betul / True"/>
    <s v="Tidak tahu / Dont Know"/>
    <s v="Betul / True"/>
    <s v="Tidak tahu / Dont Know"/>
    <s v="Salah / False"/>
    <s v="Betul / True"/>
    <s v="Betul / True"/>
    <s v="Salah / False"/>
    <s v="Betul / True"/>
    <s v="Betul / True"/>
    <s v="Betul / True"/>
    <s v="Betul / True"/>
    <s v="Tidak tahu / Dont Know"/>
    <s v="Betul / True"/>
    <s v="Sangat setuju / Strongly agree"/>
    <s v="Setuju / Slightly agre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etuju / Slightly agree"/>
    <s v="Sangat setuju / Strongly agree"/>
    <s v="Sangat setuju / Strongly agree"/>
    <s v="Setuju / Slightly agree"/>
    <s v="Sangat setuju / Strongly agree"/>
    <x v="1"/>
    <x v="2"/>
    <x v="2"/>
    <s v="Fresh and white"/>
    <x v="0"/>
    <x v="3"/>
    <x v="0"/>
    <x v="1"/>
    <x v="1"/>
    <x v="0"/>
    <x v="1"/>
    <x v="1"/>
    <x v="1"/>
    <x v="0"/>
    <m/>
    <x v="0"/>
    <x v="0"/>
    <s v="SMK GUNUNG RAPAT"/>
    <s v="Lelaki / Male"/>
    <x v="0"/>
    <n v="10"/>
    <n v="58"/>
    <m/>
    <s v="Urban"/>
    <s v="Intervention Group (IG)"/>
    <x v="4"/>
  </r>
  <r>
    <d v="2024-10-08T10:26:38"/>
    <s v="pistaciogaming@gmail.com"/>
    <n v="101126080337"/>
    <n v="100"/>
    <n v="0.38"/>
    <s v="Lelaki / Male"/>
    <s v="Malay"/>
    <s v="SMK GUNUNG RAPAT"/>
    <s v="Ya / Yes"/>
    <s v="Betul / True"/>
    <s v="Tidak tahu / Dont Know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Tidak setuju / Slightly disagree"/>
    <s v="Sangat setuju / Strongly agree"/>
    <s v="Setuju / Slightly agree"/>
    <s v="Setuju / Slightly agree"/>
    <x v="0"/>
    <x v="0"/>
    <x v="2"/>
    <s v="COLGATE"/>
    <x v="0"/>
    <x v="0"/>
    <x v="0"/>
    <x v="1"/>
    <x v="0"/>
    <x v="2"/>
    <x v="2"/>
    <x v="1"/>
    <x v="1"/>
    <x v="0"/>
    <m/>
    <x v="0"/>
    <x v="0"/>
    <s v="SMK GUNUNG RAPAT"/>
    <s v="Lelaki / Male"/>
    <x v="0"/>
    <n v="14"/>
    <n v="49"/>
    <m/>
    <s v="Urban"/>
    <s v="Intervention Group (IG)"/>
    <x v="0"/>
  </r>
  <r>
    <d v="2024-10-08T10:29:02"/>
    <s v="rayyanhaikal@gmail.com"/>
    <n v="100119080983"/>
    <n v="10.7"/>
    <n v="0.46"/>
    <s v="Lelaki / Male"/>
    <s v="Malay"/>
    <s v="SEKOLAH MENENGAH KEBANGSAAN GUNUNG RAPAT"/>
    <s v="Ya / Yes"/>
    <s v="Betul / True"/>
    <s v="Betul / True"/>
    <s v="Salah / False"/>
    <s v="Betul / True"/>
    <s v="Betul / True"/>
    <s v="Salah / False"/>
    <s v="Betul / True"/>
    <s v="Betul / True"/>
    <s v="Betul / True"/>
    <s v="Betul / True"/>
    <s v="Betul / True"/>
    <s v="Betul / True"/>
    <s v="Salah / False"/>
    <s v="Betul / True"/>
    <s v="Betul / True"/>
    <s v="Betul / Tru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angat setuju / Strongly agree"/>
    <s v="Setuju / Slightly agree"/>
    <s v="Sangat setuju / Strongly agree"/>
    <s v="Sangat setuju / Strongly agree"/>
    <s v="Sangat setuju / Strongly agree"/>
    <s v="Sangat setuju / Strongly agree"/>
    <x v="0"/>
    <x v="0"/>
    <x v="1"/>
    <s v="Colgate"/>
    <x v="1"/>
    <x v="4"/>
    <x v="3"/>
    <x v="0"/>
    <x v="1"/>
    <x v="2"/>
    <x v="1"/>
    <x v="2"/>
    <x v="0"/>
    <x v="0"/>
    <m/>
    <x v="0"/>
    <x v="0"/>
    <s v="SMK GUNUNG RAPAT"/>
    <s v="Lelaki / Male"/>
    <x v="0"/>
    <n v="12"/>
    <n v="59"/>
    <m/>
    <s v="Urban"/>
    <s v="Intervention Group (IG)"/>
    <x v="0"/>
  </r>
  <r>
    <d v="2024-10-08T10:30:39"/>
    <s v="riyadhzikry@gmail.com"/>
    <n v="100831080071"/>
    <n v="92.86"/>
    <n v="1.29"/>
    <s v="Lelaki / Male"/>
    <s v="Malay, Chinese"/>
    <s v="SEKOLAH MENENGAH GUNUNG RAPAT"/>
    <s v="Ya / Yes"/>
    <s v="Betul / True"/>
    <s v="Betul / True"/>
    <s v="Betul / True"/>
    <s v="Salah / False"/>
    <s v="Betul / True"/>
    <s v="Betul / True"/>
    <s v="Salah / False"/>
    <s v="Tidak tahu / Dont Know"/>
    <s v="Betul / True"/>
    <s v="Tidak tahu / Dont Know"/>
    <s v="Betul / True"/>
    <s v="Betul / True"/>
    <s v="Betul / True"/>
    <s v="Betul / True"/>
    <s v="Betul / True"/>
    <s v="Salah / Fals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0"/>
    <x v="0"/>
    <s v="COLGALTE"/>
    <x v="0"/>
    <x v="4"/>
    <x v="0"/>
    <x v="1"/>
    <x v="0"/>
    <x v="0"/>
    <x v="2"/>
    <x v="1"/>
    <x v="1"/>
    <x v="0"/>
    <m/>
    <x v="0"/>
    <x v="0"/>
    <s v="SMK GUNUNG RAPAT"/>
    <s v="Lelaki / Male"/>
    <x v="0"/>
    <n v="12"/>
    <n v="48"/>
    <m/>
    <s v="Urban"/>
    <s v="Intervention Group (IG)"/>
    <x v="0"/>
  </r>
  <r>
    <d v="2024-10-08T10:32:12"/>
    <s v="iqbaldanis23@gmail.com"/>
    <n v="100830080221"/>
    <n v="33.9"/>
    <n v="0.13"/>
    <s v="Lelaki / Male"/>
    <s v="Malay"/>
    <s v="SMK GUNUNG RAPAT"/>
    <s v="Ya / Yes"/>
    <s v="Betul / True"/>
    <s v="Salah / Fals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alah / False"/>
    <s v="Betul / True"/>
    <s v="Betul / Tru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etuju / Slightly agree"/>
    <s v="Sangat setuju / Strongly agree"/>
    <s v="Setuju / Slightly agree"/>
    <s v="Setuju / Slightly agree"/>
    <s v="Setuju / Slightly agree"/>
    <x v="1"/>
    <x v="0"/>
    <x v="0"/>
    <s v="Colgate"/>
    <x v="1"/>
    <x v="1"/>
    <x v="1"/>
    <x v="2"/>
    <x v="2"/>
    <x v="2"/>
    <x v="2"/>
    <x v="1"/>
    <x v="0"/>
    <x v="0"/>
    <m/>
    <x v="0"/>
    <x v="0"/>
    <s v="SMK GUNUNG RAPAT"/>
    <s v="Lelaki / Male"/>
    <x v="0"/>
    <n v="14"/>
    <n v="52"/>
    <m/>
    <s v="Urban"/>
    <s v="Intervention Group (IG)"/>
    <x v="0"/>
  </r>
  <r>
    <d v="2024-10-08T10:32:34"/>
    <s v="m-11342535@moe-dl.edu.my"/>
    <n v="101025080047"/>
    <n v="57.14"/>
    <n v="0.71"/>
    <s v="Lelaki / Male"/>
    <s v="Malay"/>
    <s v="SMK GUNUNG RAPAT"/>
    <s v="Tidak / No"/>
    <s v="Betul / True"/>
    <s v="Tidak tahu / Dont Know"/>
    <s v="Betul / True"/>
    <s v="Tidak tahu / Dont Know"/>
    <s v="Betul / True"/>
    <s v="Salah / False"/>
    <s v="Tidak tahu / Dont Know"/>
    <s v="Tidak tahu / Dont Know"/>
    <s v="Betul / True"/>
    <s v="Betul / True"/>
    <s v="Betul / True"/>
    <s v="Betul / True"/>
    <s v="Tidak tahu / Dont Know"/>
    <s v="Tidak tahu / Dont Know"/>
    <s v="Betul / True"/>
    <s v="Salah / Fals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Tidak setuju / Slightly disagree"/>
    <s v="Setuju / Slightly agree"/>
    <s v="Sangat tidak setuju / Strongly disagree"/>
    <s v="Tidak setuju / Slightly disagree"/>
    <s v="Tidak setuju / Slightly disagree"/>
    <s v="Setuju / Slightly agree"/>
    <s v="Setuju / Slightly agree"/>
    <s v="Setuju / Slightly agree"/>
    <x v="0"/>
    <x v="0"/>
    <x v="2"/>
    <s v="COLGATE"/>
    <x v="1"/>
    <x v="4"/>
    <x v="1"/>
    <x v="2"/>
    <x v="2"/>
    <x v="1"/>
    <x v="1"/>
    <x v="1"/>
    <x v="1"/>
    <x v="0"/>
    <m/>
    <x v="0"/>
    <x v="0"/>
    <s v="SMK GUNUNG RAPAT"/>
    <s v="Lelaki / Male"/>
    <x v="1"/>
    <n v="8"/>
    <n v="45"/>
    <m/>
    <s v="Urban"/>
    <s v="Intervention Group (IG)"/>
    <x v="0"/>
  </r>
  <r>
    <d v="2024-10-08T10:33:33"/>
    <s v="m-11513367@moe-dl.edu.my"/>
    <n v="100130060828"/>
    <n v="39.299999999999997"/>
    <n v="0.5"/>
    <s v="perempuan"/>
    <s v="Malay"/>
    <s v="SMK Gunung Rapat"/>
    <s v="Ya / Yes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lah / False"/>
    <s v="Setuju / Slightly agre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etuju / Slightly agree"/>
    <s v="Setuju / Slightly agree"/>
    <s v="Setuju / Slightly agree"/>
    <s v="Setuju / Slightly agree"/>
    <x v="0"/>
    <x v="0"/>
    <x v="0"/>
    <s v="Darlie"/>
    <x v="1"/>
    <x v="3"/>
    <x v="4"/>
    <x v="1"/>
    <x v="1"/>
    <x v="1"/>
    <x v="1"/>
    <x v="1"/>
    <x v="1"/>
    <x v="0"/>
    <m/>
    <x v="0"/>
    <x v="0"/>
    <s v="SMK GUNUNG RAPAT"/>
    <s v="Perempuan / Female"/>
    <x v="0"/>
    <n v="14"/>
    <n v="54"/>
    <m/>
    <s v="Urban"/>
    <s v="Intervention Group (IG)"/>
    <x v="1"/>
  </r>
  <r>
    <d v="2024-10-08T10:37:13"/>
    <s v="myaazra1305@gmail.com"/>
    <n v="100513080578"/>
    <n v="10.7"/>
    <n v="0.25"/>
    <s v="perempuan"/>
    <s v="Malay"/>
    <s v="SMK Gunung Rapat"/>
    <s v="Ya / Yes"/>
    <s v="Betul / True"/>
    <s v="Betul / True"/>
    <s v="Betul / True"/>
    <s v="Salah / False"/>
    <s v="Tidak tahu / Dont Know"/>
    <s v="Betul / True"/>
    <s v="Salah / False"/>
    <s v="Betul / True"/>
    <s v="Betul / True"/>
    <s v="Tidak tahu / Dont Know"/>
    <s v="Betul / True"/>
    <s v="Salah / False"/>
    <s v="Betul / True"/>
    <s v="Betul / True"/>
    <s v="Salah / False"/>
    <s v="Betul / True"/>
    <s v="Setuju / Slightly agree"/>
    <s v="Sangat setuju / Strongly agree"/>
    <s v="Setuju / Slight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angat setuju / Strongly agree"/>
    <s v="Setuju / Slightly agree"/>
    <s v="Setuju / Slightly agree"/>
    <x v="1"/>
    <x v="1"/>
    <x v="2"/>
    <s v="Colgate "/>
    <x v="1"/>
    <x v="1"/>
    <x v="0"/>
    <x v="1"/>
    <x v="0"/>
    <x v="2"/>
    <x v="2"/>
    <x v="0"/>
    <x v="1"/>
    <x v="0"/>
    <m/>
    <x v="0"/>
    <x v="0"/>
    <s v="SMK GUNUNG RAPAT"/>
    <s v="Perempuan / Female"/>
    <x v="0"/>
    <n v="11"/>
    <n v="55"/>
    <m/>
    <s v="Urban"/>
    <s v="Intervention Group (IG)"/>
    <x v="0"/>
  </r>
  <r>
    <d v="2024-10-08T10:38:38"/>
    <s v="m-11451080@moe-dl.edu.my"/>
    <n v="100412081328"/>
    <n v="75.89"/>
    <n v="0.92"/>
    <s v="perempuan"/>
    <s v="Malay"/>
    <s v="Smk gunung rapat"/>
    <s v="Ya / Yes"/>
    <s v="Betul / True"/>
    <s v="Tidak tahu / Dont Know"/>
    <s v="Betul / True"/>
    <s v="Salah / False"/>
    <s v="Betul / True"/>
    <s v="Salah / False"/>
    <s v="Salah / False"/>
    <s v="Betul / True"/>
    <s v="Salah / False"/>
    <s v="Betul / True"/>
    <s v="Betul / True"/>
    <s v="Tidak tahu / Dont Know"/>
    <s v="Betul / True"/>
    <s v="Tidak tahu / Dont Know"/>
    <s v="Betul / True"/>
    <s v="Betul / True"/>
    <s v="Sangat setuju / Strongly agree"/>
    <s v="Setuju / Slightly agree"/>
    <s v="Setuju / Slightly agree"/>
    <s v="Setuju / Slightly agree"/>
    <s v="Setuju / Slight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0"/>
    <s v="Darlie"/>
    <x v="1"/>
    <x v="1"/>
    <x v="4"/>
    <x v="1"/>
    <x v="1"/>
    <x v="1"/>
    <x v="0"/>
    <x v="2"/>
    <x v="0"/>
    <x v="0"/>
    <m/>
    <x v="0"/>
    <x v="0"/>
    <s v="SMK GUNUNG RAPAT"/>
    <s v="Perempuan / Female"/>
    <x v="0"/>
    <n v="10"/>
    <n v="60"/>
    <m/>
    <s v="Urban"/>
    <s v="Intervention Group (IG)"/>
    <x v="1"/>
  </r>
  <r>
    <d v="2024-10-08T10:39:02"/>
    <s v="m-11252517@moe-dl.edu.my"/>
    <n v="100729101876"/>
    <n v="0"/>
    <n v="0.21"/>
    <s v="perempuan"/>
    <s v="Chinese"/>
    <s v="SMK GUNUNG RAPAT"/>
    <s v="Tidak / No"/>
    <s v="Salah / False"/>
    <s v="Betul / True"/>
    <s v="Salah / False"/>
    <s v="Salah / False"/>
    <s v="Betul / True"/>
    <s v="Betul / True"/>
    <s v="Salah / False"/>
    <s v="Betul / True"/>
    <s v="Tidak tahu / Dont Know"/>
    <s v="Tidak tahu / Dont Know"/>
    <s v="Betul / True"/>
    <s v="Betul / True"/>
    <s v="Betul / True"/>
    <s v="Salah / Fals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angat setuju / Strongly agree"/>
    <s v="Setuju / Slightly agree"/>
    <s v="Setuju / Slightly agree"/>
    <x v="0"/>
    <x v="2"/>
    <x v="0"/>
    <s v="colgate"/>
    <x v="0"/>
    <x v="1"/>
    <x v="0"/>
    <x v="1"/>
    <x v="1"/>
    <x v="0"/>
    <x v="0"/>
    <x v="0"/>
    <x v="1"/>
    <x v="0"/>
    <m/>
    <x v="0"/>
    <x v="0"/>
    <s v="SMK GUNUNG RAPAT"/>
    <s v="Perempuan / Female"/>
    <x v="1"/>
    <n v="10"/>
    <n v="56"/>
    <m/>
    <s v="Urban"/>
    <s v="Intervention Group (IG)"/>
    <x v="0"/>
  </r>
  <r>
    <d v="2024-10-08T10:41:12"/>
    <s v="m-11450850@moe-dl.edu.my"/>
    <n v="100329030220"/>
    <n v="39.299999999999997"/>
    <n v="0.46"/>
    <s v="perempuan"/>
    <s v="Malay"/>
    <s v="Sekolah Menengah Kebangsaan Gunung Rapat 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x v="0"/>
    <x v="0"/>
    <x v="0"/>
    <s v="Fresh and white"/>
    <x v="1"/>
    <x v="4"/>
    <x v="4"/>
    <x v="0"/>
    <x v="2"/>
    <x v="1"/>
    <x v="2"/>
    <x v="2"/>
    <x v="0"/>
    <x v="0"/>
    <m/>
    <x v="0"/>
    <x v="0"/>
    <s v="SMK GUNUNG RAPAT"/>
    <s v="Perempuan / Female"/>
    <x v="0"/>
    <n v="16"/>
    <n v="54"/>
    <m/>
    <s v="Urban"/>
    <s v="Intervention Group (IG)"/>
    <x v="4"/>
  </r>
  <r>
    <d v="2024-10-08T10:44:07"/>
    <s v="m-11252192@m0e-dl.edu.my"/>
    <n v="100525080604"/>
    <n v="55.4"/>
    <n v="0.28999999999999998"/>
    <s v="perempuan"/>
    <s v="Chinese"/>
    <s v="SMK GUNUNG RAPAT"/>
    <s v="Ya / Yes"/>
    <s v="Betul / True"/>
    <s v="Salah / False"/>
    <s v="Salah / False"/>
    <s v="Tidak tahu / Dont Know"/>
    <s v="Betul / True"/>
    <s v="Tidak tahu / Dont Know"/>
    <s v="Tidak tahu / Dont Know"/>
    <s v="Betul / True"/>
    <s v="Betul / True"/>
    <s v="Betul / True"/>
    <s v="Betul / True"/>
    <s v="Betul / True"/>
    <s v="Tidak tahu / Dont Know"/>
    <s v="Tidak tahu / Dont Know"/>
    <s v="Salah / False"/>
    <s v="Salah / False"/>
    <s v="Sangat tidak setuju / Strongly disagree"/>
    <s v="Setuju / Slightly agree"/>
    <s v="Tidak setuju / Slightly dis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1"/>
    <x v="2"/>
    <x v="3"/>
    <x v="1"/>
    <x v="1"/>
    <x v="1"/>
    <x v="1"/>
    <x v="1"/>
    <x v="0"/>
    <x v="0"/>
    <m/>
    <x v="0"/>
    <x v="0"/>
    <s v="SMK GUNUNG RAPAT"/>
    <s v="Perempuan / Female"/>
    <x v="0"/>
    <n v="7"/>
    <n v="45"/>
    <m/>
    <s v="Urban"/>
    <s v="Intervention Group (IG)"/>
    <x v="0"/>
  </r>
  <r>
    <d v="2024-10-08T10:45:15"/>
    <s v="m-11252411@moe-dl.edu.my"/>
    <n v="100219080534"/>
    <n v="97.73"/>
    <n v="0.83"/>
    <s v="perempuan"/>
    <s v="Chinese"/>
    <s v="Smk gunung rapat"/>
    <s v="Ya / Yes"/>
    <s v="Betul / True"/>
    <s v="Betul / True"/>
    <s v="Betul / True"/>
    <s v="Tidak tahu / Dont Know"/>
    <s v="Betul / True"/>
    <s v="Tidak tahu / Dont Know"/>
    <s v="Tidak tahu / Dont Know"/>
    <s v="Tidak tahu / Dont Know"/>
    <s v="Tidak tahu / Dont Know"/>
    <s v="Tidak tahu / Dont Know"/>
    <s v="Betul / True"/>
    <s v="Betul / True"/>
    <s v="Tidak tahu / Dont Know"/>
    <s v="Tidak tahu / Dont Know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Darlie"/>
    <x v="0"/>
    <x v="0"/>
    <x v="0"/>
    <x v="2"/>
    <x v="0"/>
    <x v="1"/>
    <x v="0"/>
    <x v="1"/>
    <x v="0"/>
    <x v="0"/>
    <m/>
    <x v="0"/>
    <x v="0"/>
    <s v="SMK GUNUNG RAPAT"/>
    <s v="Perempuan / Female"/>
    <x v="0"/>
    <n v="7"/>
    <n v="48"/>
    <m/>
    <s v="Urban"/>
    <s v="Intervention Group (IG)"/>
    <x v="1"/>
  </r>
  <r>
    <d v="2024-10-08T10:46:31"/>
    <s v="m-11451066@moe-edu.dl.my"/>
    <n v="100713080548"/>
    <n v="5.4"/>
    <n v="0.13"/>
    <s v="perempuan"/>
    <s v="Malay"/>
    <s v="SMK GUNUNG RAPAT 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Salah / Fals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angat setuju / Strongly agree"/>
    <x v="1"/>
    <x v="2"/>
    <x v="2"/>
    <s v="Colgate"/>
    <x v="1"/>
    <x v="3"/>
    <x v="0"/>
    <x v="2"/>
    <x v="0"/>
    <x v="2"/>
    <x v="2"/>
    <x v="1"/>
    <x v="0"/>
    <x v="0"/>
    <m/>
    <x v="0"/>
    <x v="0"/>
    <s v="SMK GUNUNG RAPAT"/>
    <s v="Perempuan / Female"/>
    <x v="0"/>
    <n v="13"/>
    <n v="61"/>
    <m/>
    <s v="Urban"/>
    <s v="Intervention Group (IG)"/>
    <x v="0"/>
  </r>
  <r>
    <d v="2024-10-08T10:48:10"/>
    <s v="m-11359757@moe-dl.edu.my"/>
    <n v="100805080326"/>
    <n v="74.11"/>
    <n v="0.67"/>
    <s v="perempuan"/>
    <s v="Malay"/>
    <s v="SMK GUNUNG RAPAT"/>
    <s v="Ya / Yes"/>
    <s v="Betul / True"/>
    <s v="Tidak tahu / Dont Know"/>
    <s v="Betul / True"/>
    <s v="Tidak tahu / Dont Know"/>
    <s v="Tidak tahu / Dont Know"/>
    <s v="Betul / True"/>
    <s v="Betul / True"/>
    <s v="Salah / False"/>
    <s v="Betul / True"/>
    <s v="Betul / True"/>
    <s v="Betul / True"/>
    <s v="Tidak tahu / Dont Know"/>
    <s v="Tidak tahu / Dont Know"/>
    <s v="Betul / True"/>
    <s v="Betul / True"/>
    <s v="Betul / Tru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0"/>
    <x v="0"/>
    <x v="0"/>
    <x v="2"/>
    <x v="0"/>
    <x v="1"/>
    <x v="0"/>
    <x v="1"/>
    <x v="1"/>
    <x v="0"/>
    <m/>
    <x v="0"/>
    <x v="0"/>
    <s v="SMK GUNUNG RAPAT"/>
    <s v="Perempuan / Female"/>
    <x v="0"/>
    <n v="10"/>
    <n v="48"/>
    <m/>
    <s v="Urban"/>
    <s v="Intervention Group (IG)"/>
    <x v="0"/>
  </r>
  <r>
    <d v="2024-10-08T10:49:34"/>
    <s v="alyaumairah0501@gmail.com"/>
    <n v="100105080130"/>
    <n v="14.3"/>
    <n v="0.5"/>
    <s v="perempuan"/>
    <s v="Malay"/>
    <s v="SMK GUNUNG RAPAT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2"/>
    <s v="Colgate"/>
    <x v="1"/>
    <x v="0"/>
    <x v="0"/>
    <x v="1"/>
    <x v="1"/>
    <x v="2"/>
    <x v="0"/>
    <x v="0"/>
    <x v="1"/>
    <x v="0"/>
    <m/>
    <x v="0"/>
    <x v="0"/>
    <s v="SMK GUNUNG RAPAT"/>
    <s v="Perempuan / Female"/>
    <x v="0"/>
    <n v="12"/>
    <n v="63"/>
    <m/>
    <s v="Urban"/>
    <s v="Intervention Group (IG)"/>
    <x v="0"/>
  </r>
  <r>
    <d v="2024-10-08T10:51:59"/>
    <s v="m-11052631@moe-dl.edu.my"/>
    <n v="101124080800"/>
    <n v="100"/>
    <n v="1"/>
    <s v="perempuan"/>
    <s v="Malay"/>
    <s v="SMK GUNUNG RAPAT "/>
    <s v="Ya / Yes"/>
    <s v="Betul / True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0"/>
    <s v="Colgate"/>
    <x v="0"/>
    <x v="1"/>
    <x v="3"/>
    <x v="0"/>
    <x v="0"/>
    <x v="2"/>
    <x v="0"/>
    <x v="2"/>
    <x v="1"/>
    <x v="0"/>
    <m/>
    <x v="0"/>
    <x v="0"/>
    <s v="SMK GUNUNG RAPAT"/>
    <s v="Perempuan / Female"/>
    <x v="0"/>
    <n v="14"/>
    <n v="61"/>
    <m/>
    <s v="Urban"/>
    <s v="Intervention Group (IG)"/>
    <x v="0"/>
  </r>
  <r>
    <d v="2024-10-08T10:52:53"/>
    <s v="satyamogn10@gmail.com"/>
    <s v="100705-08-0134"/>
    <n v="84.82"/>
    <n v="0.42"/>
    <s v="perempuan"/>
    <s v="Indian"/>
    <s v="SMK GUNUNG RAPAT"/>
    <s v="Ya / Yes"/>
    <s v="Betul / True"/>
    <s v="Tidak tahu / Dont Know"/>
    <s v="Salah / False"/>
    <s v="Betul / True"/>
    <s v="Tidak tahu / Dont Know"/>
    <s v="Tidak tahu / Dont Know"/>
    <s v="Tidak tahu / Dont Know"/>
    <s v="Salah / False"/>
    <s v="Betul / True"/>
    <s v="Tidak tahu / Dont Know"/>
    <s v="Tidak tahu / Dont Know"/>
    <s v="Betul / True"/>
    <s v="Tidak tahu / Dont Know"/>
    <s v="Salah / False"/>
    <s v="Salah / False"/>
    <s v="Salah / False"/>
    <s v="Setuju / Slightly agree"/>
    <s v="Sangat setuju / Strongly agree"/>
    <s v="Sangat tidak setuju / Strongly disagree"/>
    <s v="Sangat setuju / Strongly agree"/>
    <s v="Tidak setuju / Slightly disagree"/>
    <s v="Setuju / Slightly agree"/>
    <s v="Setuju / Slightly agree"/>
    <s v="Setuju / Slightly agree"/>
    <s v="Sangat setuju / Strongly agree"/>
    <s v="Sangat setuju / Strongly agree"/>
    <s v="Setuju / Slightly agree"/>
    <s v="Tidak setuju / Slightly disagree"/>
    <s v="Tidak setuju / Slightly disagree"/>
    <s v="Sangat setuju / Strongly agree"/>
    <s v="Sangat setuju / Strongly agree"/>
    <s v="Tidak setuju / Slightly disagree"/>
    <x v="0"/>
    <x v="0"/>
    <x v="1"/>
    <s v="COLAGATE"/>
    <x v="1"/>
    <x v="1"/>
    <x v="3"/>
    <x v="2"/>
    <x v="0"/>
    <x v="2"/>
    <x v="2"/>
    <x v="0"/>
    <x v="1"/>
    <x v="0"/>
    <m/>
    <x v="0"/>
    <x v="0"/>
    <s v="SMK GUNUNG RAPAT"/>
    <s v="Perempuan / Female"/>
    <x v="0"/>
    <n v="3"/>
    <n v="45"/>
    <m/>
    <s v="Urban"/>
    <s v="Intervention Group (IG)"/>
    <x v="0"/>
  </r>
  <r>
    <d v="2024-10-08T10:57:39"/>
    <s v="hadimirza2206@gmail.com"/>
    <s v="090622080677"/>
    <n v="100"/>
    <n v="0.67"/>
    <s v="Lelaki / Male"/>
    <s v="Malay"/>
    <s v="Smk gunung rapat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x v="3"/>
    <x v="1"/>
    <x v="0"/>
    <s v="Colgate"/>
    <x v="0"/>
    <x v="3"/>
    <x v="3"/>
    <x v="0"/>
    <x v="2"/>
    <x v="2"/>
    <x v="2"/>
    <x v="2"/>
    <x v="1"/>
    <x v="0"/>
    <m/>
    <x v="0"/>
    <x v="0"/>
    <s v="SMK GUNUNG RAPAT"/>
    <s v="Lelaki / Male"/>
    <x v="0"/>
    <n v="15"/>
    <n v="49"/>
    <m/>
    <s v="Urban"/>
    <s v="Intervention Group (IG)"/>
    <x v="0"/>
  </r>
  <r>
    <d v="2024-10-08T11:03:01"/>
    <s v="azmimzzn@gmail.com"/>
    <s v="090531020505"/>
    <n v="92.86"/>
    <n v="1.04"/>
    <s v="Lelaki / Male"/>
    <s v="Malay"/>
    <s v="SMK GUNUNG RAPAT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x v="0"/>
    <x v="0"/>
    <x v="0"/>
    <s v="Colgate"/>
    <x v="0"/>
    <x v="4"/>
    <x v="1"/>
    <x v="2"/>
    <x v="0"/>
    <x v="0"/>
    <x v="0"/>
    <x v="1"/>
    <x v="1"/>
    <x v="0"/>
    <m/>
    <x v="0"/>
    <x v="0"/>
    <s v="SMK GUNUNG RAPAT"/>
    <s v="Lelaki / Male"/>
    <x v="0"/>
    <n v="15"/>
    <n v="47"/>
    <m/>
    <s v="Urban"/>
    <s v="Intervention Group (IG)"/>
    <x v="0"/>
  </r>
  <r>
    <d v="2024-10-08T11:04:25"/>
    <s v="rakshen@gmail.com"/>
    <s v="091114080309"/>
    <n v="100"/>
    <n v="0.67"/>
    <s v="Lelaki / Male"/>
    <s v="Indian"/>
    <s v="SMK Gunung Rapat "/>
    <s v="Ya / Yes"/>
    <s v="Betul / True"/>
    <s v="Betul / True"/>
    <s v="Betul / True"/>
    <s v="Salah / False"/>
    <s v="Betul / True"/>
    <s v="Betul / True"/>
    <s v="Tidak tahu / Dont Know"/>
    <s v="Tidak tahu / Dont Know"/>
    <s v="Betul / True"/>
    <s v="Betul / True"/>
    <s v="Betul / True"/>
    <s v="Betul / True"/>
    <s v="Tidak tahu / Dont Know"/>
    <s v="Betul / True"/>
    <s v="Betul / True"/>
    <s v="Tidak tahu / Dont Know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tidak setuju / Strongly disagree"/>
    <s v="Sangat tidak setuju / Strongly disagree"/>
    <s v="Setuju / Slightly agree"/>
    <s v="Sangat setuju / Strongly agree"/>
    <s v="Sangat setuju / Strongly agree"/>
    <s v="Tidak setuju / Slightly disagree"/>
    <s v="Setuju / Slightly agree"/>
    <x v="0"/>
    <x v="0"/>
    <x v="1"/>
    <s v="Colgate"/>
    <x v="1"/>
    <x v="0"/>
    <x v="0"/>
    <x v="1"/>
    <x v="1"/>
    <x v="0"/>
    <x v="1"/>
    <x v="0"/>
    <x v="1"/>
    <x v="0"/>
    <m/>
    <x v="0"/>
    <x v="0"/>
    <s v="SMK GUNUNG RAPAT"/>
    <s v="Lelaki / Male"/>
    <x v="0"/>
    <n v="12"/>
    <n v="53"/>
    <m/>
    <s v="Urban"/>
    <s v="Intervention Group (IG)"/>
    <x v="0"/>
  </r>
  <r>
    <d v="2024-10-08T11:05:09"/>
    <s v="harrazmhzahrinor@gmail.com"/>
    <s v="090904080165"/>
    <n v="85.71"/>
    <n v="0.13"/>
    <s v="Lelaki / Male"/>
    <s v="Malay"/>
    <s v="SEKOLAH MENENGAH KEBANGSAAN GUNUNG RAPAT "/>
    <s v="Ya / Yes"/>
    <s v="Salah / False"/>
    <s v="Salah / False"/>
    <s v="Salah / False"/>
    <s v="Tidak tahu / Dont Know"/>
    <s v="Salah / False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angat setuju / Strongly agree"/>
    <s v="Setuju / Slightly agree"/>
    <s v="Setuju / Slightly agree"/>
    <s v="Setuju / Slightly agree"/>
    <s v="Tidak setuju / Slightly disagree"/>
    <s v="Setuju / Slightly agree"/>
    <x v="1"/>
    <x v="2"/>
    <x v="0"/>
    <s v="COLGATE"/>
    <x v="0"/>
    <x v="3"/>
    <x v="0"/>
    <x v="2"/>
    <x v="1"/>
    <x v="1"/>
    <x v="0"/>
    <x v="1"/>
    <x v="0"/>
    <x v="0"/>
    <m/>
    <x v="0"/>
    <x v="0"/>
    <s v="SMK GUNUNG RAPAT"/>
    <s v="Lelaki / Male"/>
    <x v="0"/>
    <n v="8"/>
    <n v="49"/>
    <m/>
    <s v="Urban"/>
    <s v="Intervention Group (IG)"/>
    <x v="0"/>
  </r>
  <r>
    <d v="2024-10-08T11:07:12"/>
    <s v="alifmuzhafar2467@gmail.com"/>
    <s v="090719080737"/>
    <n v="64.3"/>
    <n v="1.25"/>
    <s v="Lelaki / Male"/>
    <s v="Malay"/>
    <s v="smk gunung rapat"/>
    <s v="Ya / Yes"/>
    <s v="Betul / True"/>
    <s v="Tidak tahu / Dont Know"/>
    <s v="Betul / True"/>
    <s v="Tidak tahu / Dont Know"/>
    <s v="Tidak tahu / Dont Know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angat setuju / Strongly agree"/>
    <s v="Setuju / Slightly agree"/>
    <s v="Setuju / Slightly agree"/>
    <s v="Tidak setuju / Slightly disagree"/>
    <s v="Setuju / Slightly agree"/>
    <s v="Setuju / Slightly agree"/>
    <x v="3"/>
    <x v="1"/>
    <x v="2"/>
    <s v="colgate"/>
    <x v="0"/>
    <x v="4"/>
    <x v="0"/>
    <x v="2"/>
    <x v="0"/>
    <x v="2"/>
    <x v="2"/>
    <x v="2"/>
    <x v="2"/>
    <x v="0"/>
    <m/>
    <x v="0"/>
    <x v="0"/>
    <s v="SMK GUNUNG RAPAT"/>
    <s v="Lelaki / Male"/>
    <x v="0"/>
    <n v="11"/>
    <n v="46"/>
    <m/>
    <s v="Urban"/>
    <s v="Intervention Group (IG)"/>
    <x v="0"/>
  </r>
  <r>
    <d v="2024-10-08T11:08:27"/>
    <s v="khairul@gmail.com"/>
    <s v="091106080325"/>
    <n v="100"/>
    <n v="0.83"/>
    <s v="Lelaki / Male"/>
    <s v="Malay"/>
    <s v="Smk gunung rapat"/>
    <s v="Ya / Yes"/>
    <s v="Betul / True"/>
    <s v="Betul / True"/>
    <s v="Betul / True"/>
    <s v="Tidak tahu / Dont Know"/>
    <s v="Tidak tahu / Dont Know"/>
    <s v="Tidak tahu / Dont Know"/>
    <s v="Tidak tahu / Dont Know"/>
    <s v="Tidak tahu / Dont Know"/>
    <s v="Betul / True"/>
    <s v="Betul / True"/>
    <s v="Betul / True"/>
    <s v="Tidak tahu / Dont Know"/>
    <s v="Tidak tahu / Dont Know"/>
    <s v="Tidak tahu / Dont Know"/>
    <s v="Betul / True"/>
    <s v="Betul / True"/>
    <s v="Setuju / Slightly agree"/>
    <s v="Setuju / Slightly agree"/>
    <s v="Tidak setuju / Slightly disagree"/>
    <s v="Setuju / Slightly agree"/>
    <s v="Sangat setuju / Strongly agree"/>
    <s v="Sangat setuju / Strongly agree"/>
    <s v="Sangat setuju / Strong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angat setuju / Strongly agree"/>
    <x v="0"/>
    <x v="1"/>
    <x v="2"/>
    <s v="Colgate"/>
    <x v="1"/>
    <x v="3"/>
    <x v="0"/>
    <x v="1"/>
    <x v="2"/>
    <x v="2"/>
    <x v="1"/>
    <x v="2"/>
    <x v="1"/>
    <x v="0"/>
    <m/>
    <x v="0"/>
    <x v="0"/>
    <s v="SMK GUNUNG RAPAT"/>
    <s v="Lelaki / Male"/>
    <x v="0"/>
    <n v="8"/>
    <n v="51"/>
    <m/>
    <s v="Urban"/>
    <s v="Intervention Group (IG)"/>
    <x v="0"/>
  </r>
  <r>
    <d v="2024-10-08T11:11:10"/>
    <s v="Irfan@gmail.com"/>
    <s v="090109070195"/>
    <n v="67.86"/>
    <n v="0.21"/>
    <s v="Lelaki / Male"/>
    <s v="Malay"/>
    <s v="SMK GUNUNG RAPAT 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etuju / Slightly agree"/>
    <s v="Setuju / Slightly agree"/>
    <s v="Setuju / Slightly agree"/>
    <s v="Sangat tidak setuju / Strongly disagree"/>
    <s v="Sangat tidak setuju / Strongly disagree"/>
    <s v="Sangat tidak setuju / Strongly disagree"/>
    <s v="Sangat tidak setuju / Strongly disagree"/>
    <s v="Setuju / Slightly agree"/>
    <s v="Sangat tidak setuju / Strongly disagree"/>
    <x v="0"/>
    <x v="0"/>
    <x v="2"/>
    <s v="Colgate "/>
    <x v="0"/>
    <x v="0"/>
    <x v="0"/>
    <x v="2"/>
    <x v="0"/>
    <x v="1"/>
    <x v="0"/>
    <x v="1"/>
    <x v="0"/>
    <x v="0"/>
    <m/>
    <x v="0"/>
    <x v="0"/>
    <s v="SMK GUNUNG RAPAT"/>
    <s v="Lelaki / Male"/>
    <x v="0"/>
    <n v="13"/>
    <n v="34"/>
    <m/>
    <s v="Urban"/>
    <s v="Intervention Group (IG)"/>
    <x v="0"/>
  </r>
  <r>
    <d v="2024-10-08T11:14:53"/>
    <s v="muhammadeezry@gmail.com"/>
    <s v="090826080513"/>
    <n v="25"/>
    <n v="0.5"/>
    <s v="Lelaki / Male"/>
    <s v="Malay"/>
    <s v="Smk gunung rapat"/>
    <s v="Ya / Yes"/>
    <s v="Tidak tahu / Dont know"/>
    <s v="Tidak tahu / Dont Know"/>
    <s v="Tidak tahu / Dont know"/>
    <s v="Tidak tahu / Dont Know"/>
    <s v="Betul / True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Betul / True"/>
    <s v="Tidak tahu / Dont Know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2"/>
    <x v="2"/>
    <s v="Colgate"/>
    <x v="1"/>
    <x v="0"/>
    <x v="0"/>
    <x v="0"/>
    <x v="0"/>
    <x v="2"/>
    <x v="0"/>
    <x v="2"/>
    <x v="1"/>
    <x v="0"/>
    <m/>
    <x v="0"/>
    <x v="0"/>
    <s v="SMK GUNUNG RAPAT"/>
    <s v="Lelaki / Male"/>
    <x v="0"/>
    <n v="2"/>
    <n v="49"/>
    <m/>
    <s v="Urban"/>
    <s v="Intervention Group (IG)"/>
    <x v="0"/>
  </r>
  <r>
    <d v="2024-10-08T11:16:09"/>
    <s v="hussainnsr0904@gmail.com"/>
    <s v="090411080693"/>
    <n v="75.89"/>
    <n v="0.21"/>
    <s v="Lelaki / Male"/>
    <s v="Malay"/>
    <s v="Sekolah menengah kebangsaan gunung rapat"/>
    <s v="Ya / Yes"/>
    <s v="Betul / True"/>
    <s v="Salah / False"/>
    <s v="Tidak tahu / Dont know"/>
    <s v="Betul / True"/>
    <s v="Tidak tahu / Dont Know"/>
    <s v="Betul / True"/>
    <s v="Tidak tahu / Dont Know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0"/>
    <s v="colgate"/>
    <x v="1"/>
    <x v="4"/>
    <x v="0"/>
    <x v="1"/>
    <x v="0"/>
    <x v="2"/>
    <x v="0"/>
    <x v="1"/>
    <x v="0"/>
    <x v="0"/>
    <m/>
    <x v="0"/>
    <x v="0"/>
    <s v="SMK GUNUNG RAPAT"/>
    <s v="Lelaki / Male"/>
    <x v="0"/>
    <n v="10"/>
    <n v="54"/>
    <m/>
    <s v="Urban"/>
    <s v="Intervention Group (IG)"/>
    <x v="0"/>
  </r>
  <r>
    <d v="2024-10-08T11:17:08"/>
    <s v="hassannsr7072@gmail.com"/>
    <s v="090411080685"/>
    <n v="100"/>
    <n v="0.21"/>
    <s v="Lelaki / Male"/>
    <s v="Malay"/>
    <s v="SEKOLAH MENENGAH KEBANGSAAN GUNUNG RAPAT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angat setuju / Strongly agree"/>
    <x v="0"/>
    <x v="0"/>
    <x v="0"/>
    <s v="COLGATE"/>
    <x v="1"/>
    <x v="4"/>
    <x v="0"/>
    <x v="1"/>
    <x v="1"/>
    <x v="1"/>
    <x v="0"/>
    <x v="2"/>
    <x v="2"/>
    <x v="1"/>
    <m/>
    <x v="0"/>
    <x v="0"/>
    <s v="SMK GUNUNG RAPAT"/>
    <s v="Lelaki / Male"/>
    <x v="0"/>
    <n v="15"/>
    <n v="62"/>
    <m/>
    <s v="Urban"/>
    <s v="Intervention Group (IG)"/>
    <x v="0"/>
  </r>
  <r>
    <d v="2024-10-08T11:19:34"/>
    <s v="muhammadmuizz@gmail.com"/>
    <s v="090731080457"/>
    <n v="55.36"/>
    <n v="0.21"/>
    <s v="Lelaki / Male"/>
    <s v="Malay"/>
    <s v="Sekolah Menengah Kebangsaan Gunung Rapat "/>
    <s v="Ya / Yes"/>
    <s v="Betul / True"/>
    <s v="Tidak tahu / Dont Know"/>
    <s v="Tidak tahu / Dont know"/>
    <s v="Betul / True"/>
    <s v="Tidak tahu / Dont Know"/>
    <s v="Betul / True"/>
    <s v="Tidak tahu / Dont Know"/>
    <s v="Tidak tahu / Dont Know"/>
    <s v="Betul / True"/>
    <s v="Betul / True"/>
    <s v="Betul / True"/>
    <s v="Tidak tahu / Dont Know"/>
    <s v="Tidak tahu / Dont Know"/>
    <s v="Betul / True"/>
    <s v="Tidak tahu / Dont Know"/>
    <s v="Betul / True"/>
    <s v="Setuju / Slightly agree"/>
    <s v="Sangat setuju / Strongly agree"/>
    <s v="Setuju / Slightly agree"/>
    <s v="Setuju / Slightly agree"/>
    <s v="Setuju / Slightly agree"/>
    <s v="Sangat setuju / Strongly agree"/>
    <s v="Sangat setuju / Strongly agree"/>
    <s v="Sangat setuju / Strongly agree"/>
    <s v="Sangat setuju / Strongly agree"/>
    <s v="Sangat tidak setuju / Strongly disagree"/>
    <s v="Setuju / Slightly agree"/>
    <s v="Setuju / Slightly agree"/>
    <s v="Setuju / Slightly agree"/>
    <s v="Sangat setuju / Strongly agree"/>
    <s v="Setuju / Slightly agree"/>
    <s v="Sangat setuju / Strongly agree"/>
    <x v="1"/>
    <x v="2"/>
    <x v="2"/>
    <s v="Colcagete "/>
    <x v="2"/>
    <x v="1"/>
    <x v="0"/>
    <x v="0"/>
    <x v="0"/>
    <x v="1"/>
    <x v="2"/>
    <x v="1"/>
    <x v="1"/>
    <x v="0"/>
    <m/>
    <x v="0"/>
    <x v="0"/>
    <s v="SMK GUNUNG RAPAT"/>
    <s v="Lelaki / Male"/>
    <x v="0"/>
    <n v="7"/>
    <n v="56"/>
    <m/>
    <s v="Urban"/>
    <s v="Intervention Group (IG)"/>
    <x v="0"/>
  </r>
  <r>
    <d v="2024-10-08T11:23:18"/>
    <s v="muhdirfan@gmail.com"/>
    <s v="090129080403"/>
    <n v="100"/>
    <n v="0.21"/>
    <s v="Lelaki / Male"/>
    <s v="Malay"/>
    <s v="SMK GUNUNG RAPAT"/>
    <s v="Ya / Yes"/>
    <s v="Betul / True"/>
    <s v="Betul / True"/>
    <s v="Betul / True"/>
    <s v="Tidak tahu / Dont Know"/>
    <s v="Tidak tahu / Dont Know"/>
    <s v="Betul / True"/>
    <s v="Salah / False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1"/>
    <x v="1"/>
    <x v="4"/>
    <x v="0"/>
    <x v="0"/>
    <x v="1"/>
    <x v="2"/>
    <x v="2"/>
    <x v="1"/>
    <x v="0"/>
    <m/>
    <x v="0"/>
    <x v="0"/>
    <s v="SMK GUNUNG RAPAT"/>
    <s v="Lelaki / Male"/>
    <x v="0"/>
    <n v="12"/>
    <n v="53"/>
    <m/>
    <s v="Urban"/>
    <s v="Intervention Group (IG)"/>
    <x v="0"/>
  </r>
  <r>
    <d v="2024-10-08T11:23:34"/>
    <s v="aqifdarwisy@gmail.com"/>
    <s v="090430080285"/>
    <n v="95.54"/>
    <n v="1.04"/>
    <s v="Lelaki / Male"/>
    <s v="Malay"/>
    <s v="smk gunung rapat"/>
    <s v="Ya / Yes"/>
    <s v="Betul / True"/>
    <s v="Betul / True"/>
    <s v="Betul / True"/>
    <s v="Betul / True"/>
    <s v="Betul / True"/>
    <s v="Betul / True"/>
    <s v="Tidak tahu / Dont Know"/>
    <s v="Tidak tahu / Dont Know"/>
    <s v="Betul / True"/>
    <s v="Betul / True"/>
    <s v="Salah / False"/>
    <s v="Betul / True"/>
    <s v="Betul / True"/>
    <s v="Betul / True"/>
    <s v="Betul / True"/>
    <s v="Tidak tahu / Dont Know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angat tidak setuju / Strongly disagree"/>
    <s v="Setuju / Slightly agree"/>
    <s v="Setuju / Slightly agree"/>
    <s v="Setuju / Slightly agree"/>
    <s v="Sangat setuju / Strongly agree"/>
    <s v="Sangat setuju / Strongly agree"/>
    <s v="Setuju / Slightly agree"/>
    <x v="1"/>
    <x v="2"/>
    <x v="2"/>
    <s v="pepsoden"/>
    <x v="1"/>
    <x v="1"/>
    <x v="6"/>
    <x v="0"/>
    <x v="0"/>
    <x v="1"/>
    <x v="2"/>
    <x v="2"/>
    <x v="0"/>
    <x v="0"/>
    <m/>
    <x v="0"/>
    <x v="0"/>
    <s v="SMK GUNUNG RAPAT"/>
    <s v="Lelaki / Male"/>
    <x v="0"/>
    <n v="11"/>
    <n v="51"/>
    <m/>
    <s v="Urban"/>
    <s v="Intervention Group (IG)"/>
    <x v="9"/>
  </r>
  <r>
    <d v="2024-10-08T11:24:24"/>
    <s v="lifeofmandazizi@gmail.com"/>
    <s v="091128080668"/>
    <n v="100"/>
    <n v="0.57999999999999996"/>
    <s v="perempuan"/>
    <s v="Malay"/>
    <s v="smk gunung rapat"/>
    <s v="Tidak / No"/>
    <s v="Betul / True"/>
    <s v="Tidak tahu / Dont Know"/>
    <s v="Betul / True"/>
    <s v="Tidak tahu / Dont Know"/>
    <s v="Betul / True"/>
    <s v="Tidak tahu / Dont Know"/>
    <s v="Betul / True"/>
    <s v="Betul / True"/>
    <s v="Betul / True"/>
    <s v="Tidak tahu / Dont Know"/>
    <s v="Betul / True"/>
    <s v="Tidak tahu / Dont Know"/>
    <s v="Betul / True"/>
    <s v="Tidak tahu / Dont Know"/>
    <s v="Betul / True"/>
    <s v="Betul / True"/>
    <s v="Sangat tidak setuju / Strongly disagree"/>
    <s v="Setuju / Slightly agree"/>
    <s v="Setuju / Slightly agree"/>
    <s v="Sangat tidak setuju / Strongly disagree"/>
    <s v="Setuju / Slightly agree"/>
    <s v="Sangat tidak setuju / Strongly disagree"/>
    <s v="Sangat tidak setuju / Strongly disagree"/>
    <s v="Setuju / Slightly agree"/>
    <s v="Sangat tidak setuju / Strong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2"/>
    <x v="2"/>
    <s v="colgate"/>
    <x v="1"/>
    <x v="1"/>
    <x v="1"/>
    <x v="0"/>
    <x v="0"/>
    <x v="2"/>
    <x v="2"/>
    <x v="1"/>
    <x v="1"/>
    <x v="0"/>
    <m/>
    <x v="0"/>
    <x v="0"/>
    <s v="SMK GUNUNG RAPAT"/>
    <s v="Perempuan / Female"/>
    <x v="1"/>
    <n v="10"/>
    <n v="39"/>
    <m/>
    <s v="Urban"/>
    <s v="Intervention Group (IG)"/>
    <x v="0"/>
  </r>
  <r>
    <d v="2024-10-08T11:26:41"/>
    <s v="nuralisa@gmail.com"/>
    <s v="090117080908"/>
    <n v="74.11"/>
    <n v="0.38"/>
    <s v="perempuan"/>
    <s v="Malay"/>
    <s v="SMK Gunung rapat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angat setuju / Strongly agree"/>
    <s v="Sangat tidak setuju / Strongly disagree"/>
    <s v="Sangat setuju / Strongly agree"/>
    <s v="Sangat setuju / Strongly agree"/>
    <s v="Setuju / Slightly agree"/>
    <s v="Sangat setuju / Strongly agree"/>
    <s v="Sangat setuju / Strongly agree"/>
    <s v="Sangat setuju / Strongly agree"/>
    <x v="1"/>
    <x v="2"/>
    <x v="2"/>
    <s v="Safi"/>
    <x v="1"/>
    <x v="0"/>
    <x v="0"/>
    <x v="2"/>
    <x v="0"/>
    <x v="2"/>
    <x v="2"/>
    <x v="1"/>
    <x v="0"/>
    <x v="0"/>
    <m/>
    <x v="0"/>
    <x v="0"/>
    <s v="SMK GUNUNG RAPAT"/>
    <s v="Perempuan / Female"/>
    <x v="0"/>
    <n v="15"/>
    <n v="59"/>
    <m/>
    <s v="Urban"/>
    <s v="Intervention Group (IG)"/>
    <x v="8"/>
  </r>
  <r>
    <d v="2024-10-08T11:28:15"/>
    <s v="syakiy.hasrul@gmail.com"/>
    <s v="090209080454"/>
    <n v="26.8"/>
    <n v="0.33"/>
    <s v="perempuan"/>
    <s v="Malay"/>
    <s v="Smk Gunung Rapat"/>
    <s v="Ya / Yes"/>
    <s v="Tidak tahu / Dont know"/>
    <s v="Salah / False"/>
    <s v="Betul / True"/>
    <s v="Tidak tahu / Dont Know"/>
    <s v="Betul / True"/>
    <s v="Tidak tahu / Dont Know"/>
    <s v="Tidak tahu / Dont Know"/>
    <s v="Betul / True"/>
    <s v="Betul / True"/>
    <s v="Tidak tahu / Dont Know"/>
    <s v="Tidak tahu / Dont Know"/>
    <s v="Tidak tahu / Dont Know"/>
    <s v="Betul / True"/>
    <s v="Betul / True"/>
    <s v="Tidak tahu / Dont Know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x v="1"/>
    <x v="2"/>
    <x v="0"/>
    <s v="Colgate"/>
    <x v="1"/>
    <x v="0"/>
    <x v="0"/>
    <x v="1"/>
    <x v="1"/>
    <x v="1"/>
    <x v="0"/>
    <x v="0"/>
    <x v="1"/>
    <x v="0"/>
    <m/>
    <x v="0"/>
    <x v="0"/>
    <s v="SMK GUNUNG RAPAT"/>
    <s v="Perempuan / Female"/>
    <x v="0"/>
    <n v="7"/>
    <n v="61"/>
    <m/>
    <s v="Urban"/>
    <s v="Intervention Group (IG)"/>
    <x v="0"/>
  </r>
  <r>
    <d v="2024-10-08T11:29:57"/>
    <s v="isabellaleka2@gmail.com"/>
    <s v="090814102754"/>
    <n v="63.39"/>
    <n v="0.25"/>
    <s v="perempuan"/>
    <s v="Malay"/>
    <s v="SMK GUNUNG RAPAT "/>
    <s v="Ya / Yes"/>
    <s v="Betul / True"/>
    <s v="Betul / True"/>
    <s v="Betul / True"/>
    <s v="Tidak tahu / Dont Know"/>
    <s v="Tidak tahu / Dont Know"/>
    <s v="Tidak tahu / Dont Know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Tidak setuju / Slightly disagre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x v="0"/>
    <x v="0"/>
    <x v="2"/>
    <s v="colgate"/>
    <x v="0"/>
    <x v="0"/>
    <x v="0"/>
    <x v="2"/>
    <x v="2"/>
    <x v="2"/>
    <x v="2"/>
    <x v="1"/>
    <x v="0"/>
    <x v="0"/>
    <m/>
    <x v="0"/>
    <x v="0"/>
    <s v="SMK GUNUNG RAPAT"/>
    <s v="Perempuan / Female"/>
    <x v="0"/>
    <n v="10"/>
    <n v="50"/>
    <m/>
    <s v="Urban"/>
    <s v="Intervention Group (IG)"/>
    <x v="0"/>
  </r>
  <r>
    <d v="2024-10-08T11:30:49"/>
    <s v="oyajihah@gmail.com"/>
    <s v="090821080696"/>
    <n v="42.9"/>
    <n v="0.28999999999999998"/>
    <s v="perempuan"/>
    <s v="Malay"/>
    <s v="smk gunung rapat"/>
    <s v="Tidak / No"/>
    <s v="Betul / True"/>
    <s v="Tidak tahu / Dont Know"/>
    <s v="Betul / True"/>
    <s v="Tidak tahu / Dont Know"/>
    <s v="Tidak tahu / Dont Know"/>
    <s v="Betul / True"/>
    <s v="Tidak tahu / Dont Know"/>
    <s v="Tidak tahu / Dont Know"/>
    <s v="Betul / True"/>
    <s v="Betul / True"/>
    <s v="Salah / False"/>
    <s v="Betul / True"/>
    <s v="Betul / True"/>
    <s v="Betul / True"/>
    <s v="Tidak tahu / Dont Know"/>
    <s v="Salah / Fals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x v="1"/>
    <x v="2"/>
    <x v="0"/>
    <s v="colgate"/>
    <x v="1"/>
    <x v="0"/>
    <x v="0"/>
    <x v="2"/>
    <x v="0"/>
    <x v="2"/>
    <x v="2"/>
    <x v="2"/>
    <x v="0"/>
    <x v="0"/>
    <m/>
    <x v="0"/>
    <x v="0"/>
    <s v="SMK GUNUNG RAPAT"/>
    <s v="Perempuan / Female"/>
    <x v="1"/>
    <n v="8"/>
    <n v="56"/>
    <m/>
    <s v="Urban"/>
    <s v="Intervention Group (IG)"/>
    <x v="0"/>
  </r>
  <r>
    <d v="2024-10-08T11:32:02"/>
    <s v="ummiellysha@gmail.com"/>
    <s v="091214081034"/>
    <n v="25.9"/>
    <n v="0.13"/>
    <s v="perempuan"/>
    <s v="Malay"/>
    <s v="SMK GUNUNG RAPAT "/>
    <s v="Tidak / No"/>
    <s v="Betul / True"/>
    <s v="Salah / False"/>
    <s v="Betul / True"/>
    <s v="Tidak tahu / Dont Know"/>
    <s v="Betul / True"/>
    <s v="Betul / True"/>
    <s v="Tidak tahu / Dont Know"/>
    <s v="Betul / True"/>
    <s v="Tidak tahu / Dont Know"/>
    <s v="Tidak tahu / Dont Know"/>
    <s v="Betul / True"/>
    <s v="Tidak tahu / Dont Know"/>
    <s v="Betul / True"/>
    <s v="Tidak tahu / Dont Know"/>
    <s v="Tidak tahu / Dont Know"/>
    <s v="Salah / Fals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x v="0"/>
    <x v="0"/>
    <x v="2"/>
    <s v="Colgate"/>
    <x v="1"/>
    <x v="3"/>
    <x v="3"/>
    <x v="0"/>
    <x v="0"/>
    <x v="2"/>
    <x v="2"/>
    <x v="2"/>
    <x v="0"/>
    <x v="0"/>
    <m/>
    <x v="0"/>
    <x v="0"/>
    <s v="SMK GUNUNG RAPAT"/>
    <s v="Perempuan / Female"/>
    <x v="1"/>
    <n v="7"/>
    <n v="46"/>
    <m/>
    <s v="Urban"/>
    <s v="Intervention Group (IG)"/>
    <x v="0"/>
  </r>
  <r>
    <d v="2024-10-08T11:34:21"/>
    <s v="azayani@gmail.com"/>
    <s v="090511080754"/>
    <n v="33.93"/>
    <n v="0.13"/>
    <s v="perempuan"/>
    <s v="Malay"/>
    <s v="Smk gunung rapat"/>
    <s v="Ya / Yes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angat setuju / Strongly agree"/>
    <s v="Setuju / Slight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2"/>
    <s v="systema"/>
    <x v="1"/>
    <x v="1"/>
    <x v="0"/>
    <x v="2"/>
    <x v="0"/>
    <x v="0"/>
    <x v="0"/>
    <x v="0"/>
    <x v="1"/>
    <x v="0"/>
    <m/>
    <x v="0"/>
    <x v="0"/>
    <s v="SMK GUNUNG RAPAT"/>
    <s v="Perempuan / Female"/>
    <x v="0"/>
    <n v="11"/>
    <n v="58"/>
    <m/>
    <s v="Urban"/>
    <s v="Intervention Group (IG)"/>
    <x v="15"/>
  </r>
  <r>
    <d v="2024-10-08T11:37:30"/>
    <s v="czz071@gmail.com"/>
    <s v="090701080296"/>
    <n v="28.6"/>
    <n v="0.13"/>
    <s v="perempuan"/>
    <s v="Chinese"/>
    <s v="SMK Gunung Rapat"/>
    <s v="Tidak / No"/>
    <s v="Betul / True"/>
    <s v="Betul / True"/>
    <s v="Betul / True"/>
    <s v="Tidak tahu / Dont Know"/>
    <s v="Tidak tahu / Dont Know"/>
    <s v="Betul / True"/>
    <s v="Tidak tahu / Dont Know"/>
    <s v="Tidak tahu / Dont Know"/>
    <s v="Betul / True"/>
    <s v="Tidak tahu / Dont Know"/>
    <s v="Betul / True"/>
    <s v="Betul / True"/>
    <s v="Betul / True"/>
    <s v="Salah / False"/>
    <s v="Betul / True"/>
    <s v="Betul / Tru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angat tidak setuju / Strongly disagree"/>
    <s v="Sangat setuju / Strongly agree"/>
    <s v="Setuju / Slightly agree"/>
    <s v="Setuju / Slightly agree"/>
    <s v="Setuju / Slightly agree"/>
    <s v="Setuju / Slightly agree"/>
    <s v="Setuju / Slightly agree"/>
    <x v="3"/>
    <x v="1"/>
    <x v="2"/>
    <s v="darlie"/>
    <x v="3"/>
    <x v="0"/>
    <x v="0"/>
    <x v="1"/>
    <x v="2"/>
    <x v="1"/>
    <x v="0"/>
    <x v="1"/>
    <x v="0"/>
    <x v="0"/>
    <m/>
    <x v="0"/>
    <x v="0"/>
    <s v="SMK GUNUNG RAPAT"/>
    <s v="Perempuan / Female"/>
    <x v="1"/>
    <n v="10"/>
    <n v="53"/>
    <m/>
    <s v="Urban"/>
    <s v="Intervention Group (IG)"/>
    <x v="1"/>
  </r>
  <r>
    <d v="2024-10-08T11:38:15"/>
    <s v="rabiatul@gmail.com"/>
    <s v="090723080916"/>
    <n v="33.04"/>
    <n v="0.13"/>
    <s v="perempuan"/>
    <s v="Malay"/>
    <s v="smk gunung rapat"/>
    <s v="Tidak / No"/>
    <s v="Betul / True"/>
    <s v="Tidak tahu / Dont Know"/>
    <s v="Salah / False"/>
    <s v="Betul / True"/>
    <s v="Betul / True"/>
    <s v="Betul / True"/>
    <s v="Tidak tahu / Dont Know"/>
    <s v="Betul / True"/>
    <s v="Betul / True"/>
    <s v="Betul / True"/>
    <s v="Betul / True"/>
    <s v="Tidak tahu / Dont Know"/>
    <s v="Tidak tahu / Dont Know"/>
    <s v="Betul / True"/>
    <s v="Tidak tahu / Dont Know"/>
    <s v="Salah / False"/>
    <s v="Setuju / Slight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4"/>
    <x v="1"/>
    <s v="colgate"/>
    <x v="2"/>
    <x v="2"/>
    <x v="1"/>
    <x v="0"/>
    <x v="0"/>
    <x v="2"/>
    <x v="2"/>
    <x v="2"/>
    <x v="2"/>
    <x v="0"/>
    <m/>
    <x v="0"/>
    <x v="0"/>
    <s v="SMK GUNUNG RAPAT"/>
    <s v="Perempuan / Female"/>
    <x v="1"/>
    <n v="8"/>
    <n v="50"/>
    <m/>
    <s v="Urban"/>
    <s v="Intervention Group (IG)"/>
    <x v="0"/>
  </r>
  <r>
    <d v="2024-10-08T11:41:02"/>
    <s v="habriyah07@gmail.com"/>
    <s v="080729080862"/>
    <n v="64.3"/>
    <n v="0.21"/>
    <s v="perempuan"/>
    <s v="Malay"/>
    <s v="SMK GUNUNG RAPAT 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Tidak tahu / Dont Know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angat setuju / Strongly agree"/>
    <x v="0"/>
    <x v="0"/>
    <x v="0"/>
    <s v="Sensodyn "/>
    <x v="2"/>
    <x v="3"/>
    <x v="0"/>
    <x v="1"/>
    <x v="1"/>
    <x v="2"/>
    <x v="1"/>
    <x v="0"/>
    <x v="1"/>
    <x v="0"/>
    <m/>
    <x v="0"/>
    <x v="0"/>
    <s v="SMK GUNUNG RAPAT"/>
    <s v="Perempuan / Female"/>
    <x v="0"/>
    <n v="14"/>
    <n v="62"/>
    <m/>
    <s v="Urban"/>
    <s v="Intervention Group (IG)"/>
    <x v="6"/>
  </r>
  <r>
    <d v="2024-10-08T11:42:33"/>
    <s v="ainainsyirah080911@gmail.com"/>
    <s v="080911080922"/>
    <n v="7.14"/>
    <n v="0.42"/>
    <s v="perempuan"/>
    <s v="Malay"/>
    <s v="SMK GUNUNG RAPAT"/>
    <s v="Tidak / No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etuju / Slightly agree"/>
    <s v="Setuju / Slightly agree"/>
    <s v="Sangat setuju / Strongly agree"/>
    <s v="Sangat setuju / Strongly agree"/>
    <s v="Setuju / Slightly agree"/>
    <s v="Setuju / Slightly agree"/>
    <s v="Setuju / Slightly agree"/>
    <s v="Tidak setuju / Slightly disagree"/>
    <s v="Tidak setuju / Slightly disagree"/>
    <s v="Sangat setuju / Strongly agree"/>
    <s v="Sangat setuju / Strongly agree"/>
    <s v="Setuju / Slightly agree"/>
    <s v="Sangat setuju / Strongly agree"/>
    <s v="Sangat setuju / Strongly agree"/>
    <s v="Sangat setuju / Strongly agree"/>
    <x v="1"/>
    <x v="2"/>
    <x v="2"/>
    <s v="Colgate"/>
    <x v="1"/>
    <x v="3"/>
    <x v="0"/>
    <x v="2"/>
    <x v="0"/>
    <x v="2"/>
    <x v="1"/>
    <x v="1"/>
    <x v="1"/>
    <x v="0"/>
    <m/>
    <x v="0"/>
    <x v="0"/>
    <s v="SMK GUNUNG RAPAT"/>
    <s v="Perempuan / Female"/>
    <x v="1"/>
    <n v="12"/>
    <n v="55"/>
    <m/>
    <s v="Urban"/>
    <s v="Intervention Group (IG)"/>
    <x v="0"/>
  </r>
  <r>
    <d v="2024-10-08T11:44:05"/>
    <s v="damiabatrisyiaaa08@gmail.com"/>
    <s v="080419080234"/>
    <n v="72.319999999999993"/>
    <n v="0.38"/>
    <s v="perempuan"/>
    <s v="Malay"/>
    <s v="SMK Gunung Rapat"/>
    <s v="Tidak / No"/>
    <s v="Betul / True"/>
    <s v="Betul / True"/>
    <s v="Betul / True"/>
    <s v="Salah / False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angat setuju / Strongly agree"/>
    <s v="Setuju / Slightly agree"/>
    <s v="Setuju / Slightly agree"/>
    <s v="Sangat setuju / Strongly agree"/>
    <s v="Sangat setuju / Strongly agree"/>
    <s v="Setuju / Slightly agree"/>
    <x v="0"/>
    <x v="0"/>
    <x v="0"/>
    <s v="colgate"/>
    <x v="0"/>
    <x v="4"/>
    <x v="0"/>
    <x v="1"/>
    <x v="0"/>
    <x v="2"/>
    <x v="0"/>
    <x v="1"/>
    <x v="1"/>
    <x v="0"/>
    <m/>
    <x v="0"/>
    <x v="0"/>
    <s v="SMK GUNUNG RAPAT"/>
    <s v="Perempuan / Female"/>
    <x v="1"/>
    <n v="14"/>
    <n v="58"/>
    <m/>
    <s v="Urban"/>
    <s v="Intervention Group (IG)"/>
    <x v="0"/>
  </r>
  <r>
    <d v="2024-10-08T11:45:02"/>
    <s v="imannbatrisya08@gmail.com"/>
    <s v="080110080324"/>
    <n v="28.6"/>
    <n v="0.57999999999999996"/>
    <s v="perempuan"/>
    <s v="Malay"/>
    <s v="SMK Gunung Rapat"/>
    <s v="Ya / Yes"/>
    <s v="Betul / True"/>
    <s v="Betul / True"/>
    <s v="Betul / True"/>
    <s v="Tidak tahu / Dont Know"/>
    <s v="Betul / True"/>
    <s v="Tidak tahu / Dont Know"/>
    <s v="Tidak tahu / Dont Know"/>
    <s v="Tidak tahu / Dont Know"/>
    <s v="Betul / True"/>
    <s v="Tidak tahu / Dont Know"/>
    <s v="Betul / True"/>
    <s v="Betul / True"/>
    <s v="Betul / True"/>
    <s v="Betul / True"/>
    <s v="Tidak tahu / Dont Know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0"/>
    <s v="colgate"/>
    <x v="0"/>
    <x v="3"/>
    <x v="0"/>
    <x v="1"/>
    <x v="0"/>
    <x v="0"/>
    <x v="2"/>
    <x v="0"/>
    <x v="1"/>
    <x v="0"/>
    <m/>
    <x v="0"/>
    <x v="0"/>
    <s v="SMK GUNUNG RAPAT"/>
    <s v="Perempuan / Female"/>
    <x v="0"/>
    <n v="10"/>
    <n v="61"/>
    <m/>
    <s v="Urban"/>
    <s v="Intervention Group (IG)"/>
    <x v="0"/>
  </r>
  <r>
    <d v="2024-10-08T11:46:51"/>
    <s v="m-9355645@moe-dl.edu.my"/>
    <s v="081021080618"/>
    <n v="56.25"/>
    <n v="0.75"/>
    <s v="perempuan"/>
    <s v="Chinese"/>
    <s v="SMK Gunung Rapat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0"/>
    <s v="Colgate "/>
    <x v="0"/>
    <x v="0"/>
    <x v="0"/>
    <x v="1"/>
    <x v="1"/>
    <x v="0"/>
    <x v="0"/>
    <x v="0"/>
    <x v="1"/>
    <x v="0"/>
    <m/>
    <x v="0"/>
    <x v="0"/>
    <s v="SMK GUNUNG RAPAT"/>
    <s v="Perempuan / Female"/>
    <x v="0"/>
    <n v="15"/>
    <n v="61"/>
    <m/>
    <s v="Urban"/>
    <s v="Intervention Group (IG)"/>
    <x v="0"/>
  </r>
  <r>
    <d v="2024-10-08T11:50:30"/>
    <s v="ameedanur@gmail.com"/>
    <s v="080609080112"/>
    <n v="67.900000000000006"/>
    <n v="0.21"/>
    <s v="perempuan"/>
    <s v="Malay"/>
    <s v="SMK Gunung Rapat"/>
    <s v="Tidak / No"/>
    <s v="Betul / True"/>
    <s v="Betul / True"/>
    <s v="Betul / True"/>
    <s v="Salah / False"/>
    <s v="Betul / True"/>
    <s v="Betul / True"/>
    <s v="Salah / False"/>
    <s v="Betul / True"/>
    <s v="Betul / True"/>
    <s v="Betul / True"/>
    <s v="Tidak tahu / Dont Know"/>
    <s v="Tidak tahu / Dont Know"/>
    <s v="Betul / True"/>
    <s v="Betul / True"/>
    <s v="Betul / True"/>
    <s v="Tidak tahu / Dont Know"/>
    <s v="Sangat setuju / Strongly agree"/>
    <s v="Sangat setuju / Strongly agree"/>
    <s v="Setuju / Slightly agree"/>
    <s v="Sangat setuju / Strongly agree"/>
    <s v="Sangat setuju / Strongly agree"/>
    <s v="Sangat setuju / Strongly agree"/>
    <s v="Tidak setuju / Slightly disagree"/>
    <s v="Setuju / Slightly agree"/>
    <s v="Sangat setuju / Strongly agree"/>
    <s v="Tidak setuju / Slightly disagree"/>
    <s v="Setuju / Slightly agree"/>
    <s v="Setuju / Slightly agree"/>
    <s v="Tidak setuju / Slightly disagree"/>
    <s v="Sangat setuju / Strongly agree"/>
    <s v="Setuju / Slightly agree"/>
    <s v="Setuju / Slightly agree"/>
    <x v="1"/>
    <x v="2"/>
    <x v="0"/>
    <s v="Colgate"/>
    <x v="1"/>
    <x v="0"/>
    <x v="4"/>
    <x v="0"/>
    <x v="2"/>
    <x v="2"/>
    <x v="2"/>
    <x v="2"/>
    <x v="1"/>
    <x v="0"/>
    <m/>
    <x v="0"/>
    <x v="0"/>
    <s v="SMK GUNUNG RAPAT"/>
    <s v="Perempuan / Female"/>
    <x v="1"/>
    <n v="12"/>
    <n v="53"/>
    <m/>
    <s v="Urban"/>
    <s v="Intervention Group (IG)"/>
    <x v="0"/>
  </r>
  <r>
    <d v="2024-10-08T11:52:17"/>
    <s v="orkid.kamrularifin@gmail.com"/>
    <s v="080729080942"/>
    <n v="52.68"/>
    <n v="0.08"/>
    <s v="perempuan"/>
    <s v="Malay"/>
    <s v="SMK Gunung Rapat"/>
    <s v="Tidak / No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1"/>
    <x v="4"/>
    <x v="0"/>
    <s v="Colgate"/>
    <x v="1"/>
    <x v="1"/>
    <x v="4"/>
    <x v="2"/>
    <x v="0"/>
    <x v="2"/>
    <x v="0"/>
    <x v="1"/>
    <x v="0"/>
    <x v="0"/>
    <m/>
    <x v="0"/>
    <x v="0"/>
    <s v="SMK GUNUNG RAPAT"/>
    <s v="Perempuan / Female"/>
    <x v="1"/>
    <n v="15"/>
    <n v="64"/>
    <m/>
    <s v="Urban"/>
    <s v="Intervention Group (IG)"/>
    <x v="0"/>
  </r>
  <r>
    <d v="2024-10-08T11:53:56"/>
    <s v="afza4nas111@gmail.com"/>
    <s v="081101080482"/>
    <n v="100"/>
    <n v="0.54"/>
    <s v="perempuan"/>
    <s v="Malay"/>
    <s v="SMK GUNUNG RAPAT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angat setuju / Strongly agree"/>
    <s v="Setuju / Slightly agree"/>
    <s v="Sangat tidak setuju / Strongly disagree"/>
    <s v="Sangat setuju / Strongly agree"/>
    <s v="Setuju / Slightly agree"/>
    <s v="Setuju / Slightly agree"/>
    <s v="Setuju / Slightly agree"/>
    <s v="Setuju / Slightly agree"/>
    <s v="Setuju / Slightly agree"/>
    <x v="0"/>
    <x v="0"/>
    <x v="0"/>
    <s v="Colgate"/>
    <x v="1"/>
    <x v="3"/>
    <x v="0"/>
    <x v="1"/>
    <x v="1"/>
    <x v="1"/>
    <x v="0"/>
    <x v="0"/>
    <x v="1"/>
    <x v="0"/>
    <m/>
    <x v="0"/>
    <x v="0"/>
    <s v="SMK GUNUNG RAPAT"/>
    <s v="Perempuan / Female"/>
    <x v="0"/>
    <n v="15"/>
    <n v="55"/>
    <m/>
    <s v="Urban"/>
    <s v="Intervention Group (IG)"/>
    <x v="0"/>
  </r>
  <r>
    <d v="2024-10-08T11:55:22"/>
    <s v="wnalyanabilah0308@gmail.com"/>
    <s v="080303030120"/>
    <n v="40.74"/>
    <n v="0.08"/>
    <s v="perempuan"/>
    <s v="Malay"/>
    <s v="SMK Gunung Rapat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angat tidak setuju / Strongly disagree"/>
    <s v="Sangat setuju / Strongly agree"/>
    <s v="Setuju / Slightly agree"/>
    <s v="Setuju / Slightly agree"/>
    <s v="Setuju / Slightly agree"/>
    <s v="Setuju / Slightly agree"/>
    <s v="Setuju / Slightly agree"/>
    <x v="0"/>
    <x v="0"/>
    <x v="2"/>
    <s v="Colgate"/>
    <x v="1"/>
    <x v="0"/>
    <x v="4"/>
    <x v="1"/>
    <x v="0"/>
    <x v="0"/>
    <x v="0"/>
    <x v="0"/>
    <x v="1"/>
    <x v="0"/>
    <m/>
    <x v="0"/>
    <x v="0"/>
    <s v="SMK GUNUNG RAPAT"/>
    <s v="Perempuan / Female"/>
    <x v="0"/>
    <n v="14"/>
    <n v="53"/>
    <m/>
    <s v="Urban"/>
    <s v="Intervention Group (IG)"/>
    <x v="0"/>
  </r>
  <r>
    <d v="2024-10-08T11:56:40"/>
    <s v="saroje281071@gmail.com"/>
    <s v="080819101698"/>
    <n v="44.6"/>
    <n v="0.25"/>
    <s v="perempuan"/>
    <s v="Indian"/>
    <s v="SMK Gunung Rapat"/>
    <s v="Ya / Yes"/>
    <s v="Betul / True"/>
    <s v="Betul / True"/>
    <s v="Betul / True"/>
    <s v="Salah / False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Tidak setuju / Slightly disagree"/>
    <s v="Sangat setuju / Strongly agree"/>
    <s v="Sangat setuju / Strongly agree"/>
    <s v="Sangat setuju / Strongly agree"/>
    <s v="Sangat setuju / Strongly agree"/>
    <s v="Setuju / Slightly agree"/>
    <s v="Sangat setuju / Strongly agree"/>
    <x v="3"/>
    <x v="1"/>
    <x v="0"/>
    <s v="Colgate"/>
    <x v="0"/>
    <x v="3"/>
    <x v="0"/>
    <x v="2"/>
    <x v="1"/>
    <x v="0"/>
    <x v="0"/>
    <x v="0"/>
    <x v="0"/>
    <x v="0"/>
    <m/>
    <x v="0"/>
    <x v="0"/>
    <s v="SMK GUNUNG RAPAT"/>
    <s v="Perempuan / Female"/>
    <x v="0"/>
    <n v="15"/>
    <n v="60"/>
    <m/>
    <s v="Urban"/>
    <s v="Intervention Group (IG)"/>
    <x v="0"/>
  </r>
  <r>
    <d v="2024-10-08T11:59:44"/>
    <s v="m-9353053@moe-dl.edu.my"/>
    <s v="080526080520"/>
    <n v="100"/>
    <n v="0.67"/>
    <s v="perempuan"/>
    <s v="Chinese"/>
    <s v="SMK GUNUNG RAPAT "/>
    <s v="Ya / Yes"/>
    <s v="Betul / True"/>
    <s v="Betul / True"/>
    <s v="Betul / True"/>
    <s v="Salah / False"/>
    <s v="Betul / True"/>
    <s v="Tidak tahu / Dont Know"/>
    <s v="Tidak tahu / Dont Know"/>
    <s v="Betul / True"/>
    <s v="Betul / True"/>
    <s v="Betul / True"/>
    <s v="Betul / True"/>
    <s v="Betul / True"/>
    <s v="Tidak tahu / Dont Know"/>
    <s v="Tidak tahu / Dont Know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2"/>
    <s v="Melaleuca "/>
    <x v="1"/>
    <x v="0"/>
    <x v="0"/>
    <x v="1"/>
    <x v="1"/>
    <x v="0"/>
    <x v="0"/>
    <x v="1"/>
    <x v="1"/>
    <x v="0"/>
    <m/>
    <x v="0"/>
    <x v="0"/>
    <s v="SMK GUNUNG RAPAT"/>
    <s v="Perempuan / Female"/>
    <x v="0"/>
    <n v="12"/>
    <n v="60"/>
    <m/>
    <s v="Urban"/>
    <s v="Intervention Group (IG)"/>
    <x v="16"/>
  </r>
  <r>
    <d v="2024-10-08T12:00:21"/>
    <s v="aisswaria080810@gmail.com"/>
    <s v="080810080536"/>
    <n v="52.68"/>
    <n v="0.13"/>
    <s v="perempuan"/>
    <s v="Indian"/>
    <s v="SMK Gunung Rapat"/>
    <s v="Ya / Yes"/>
    <s v="Tidak tahu / Dont know"/>
    <s v="Betul / True"/>
    <s v="Betul / True"/>
    <s v="Salah / False"/>
    <s v="Betul / True"/>
    <s v="Tidak tahu / Dont Know"/>
    <s v="Salah / False"/>
    <s v="Tidak tahu / Dont Know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etuju / Slightly agree"/>
    <s v="Tidak setuju / Slightly disagree"/>
    <s v="Sangat setuju / Strongly agree"/>
    <s v="Setuju / Slightly agree"/>
    <s v="Sangat setuju / Strongly agree"/>
    <x v="0"/>
    <x v="2"/>
    <x v="0"/>
    <s v="Colgate"/>
    <x v="0"/>
    <x v="0"/>
    <x v="1"/>
    <x v="2"/>
    <x v="1"/>
    <x v="1"/>
    <x v="2"/>
    <x v="1"/>
    <x v="0"/>
    <x v="0"/>
    <m/>
    <x v="0"/>
    <x v="0"/>
    <s v="SMK GUNUNG RAPAT"/>
    <s v="Perempuan / Female"/>
    <x v="0"/>
    <n v="12"/>
    <n v="57"/>
    <m/>
    <s v="Urban"/>
    <s v="Intervention Group (IG)"/>
    <x v="0"/>
  </r>
  <r>
    <d v="2024-10-08T12:03:45"/>
    <s v="mohamadizzamsyar@gmail.com"/>
    <s v="080408080773"/>
    <n v="28.6"/>
    <n v="0.75"/>
    <s v="Lelaki / Male"/>
    <s v="Malay"/>
    <s v="SMK Gunung rapat"/>
    <s v="Ya / Yes"/>
    <s v="Betul / True"/>
    <s v="Salah / False"/>
    <s v="Betul / True"/>
    <s v="Salah / False"/>
    <s v="Betul / True"/>
    <s v="Betul / True"/>
    <s v="Tidak tahu / Dont Know"/>
    <s v="Betul / True"/>
    <s v="Betul / True"/>
    <s v="Betul / True"/>
    <s v="Tidak tahu / Dont Know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tidak setuju / Strongly disagree"/>
    <s v="Sangat setuju / Strongly agree"/>
    <s v="Setuju / Slightly agree"/>
    <s v="Sangat setuju / Strongly agree"/>
    <s v="Setuju / Slightly agree"/>
    <s v="Setuju / Slightly agree"/>
    <s v="Sangat setuju / Strongly agree"/>
    <x v="1"/>
    <x v="2"/>
    <x v="0"/>
    <s v="Colgate's"/>
    <x v="1"/>
    <x v="0"/>
    <x v="0"/>
    <x v="2"/>
    <x v="0"/>
    <x v="1"/>
    <x v="0"/>
    <x v="1"/>
    <x v="0"/>
    <x v="0"/>
    <m/>
    <x v="0"/>
    <x v="0"/>
    <s v="SMK GUNUNG RAPAT"/>
    <s v="Lelaki / Male"/>
    <x v="0"/>
    <n v="13"/>
    <n v="58"/>
    <m/>
    <s v="Urban"/>
    <s v="Intervention Group (IG)"/>
    <x v="0"/>
  </r>
  <r>
    <d v="2024-10-08T12:04:35"/>
    <s v="cheemei700710@gmail.com"/>
    <s v="080925081045"/>
    <n v="12.5"/>
    <n v="0.12"/>
    <s v="Lelaki / Male"/>
    <s v="Chinese"/>
    <s v="SMK GUNUNG RAPAT"/>
    <s v="Ya / Yes"/>
    <s v="Salah / False"/>
    <s v="Salah / False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Tidak tahu / Dont Know"/>
    <s v="Tidak tahu / Dont Know"/>
    <s v="Tidak tahu / Dont Know"/>
    <s v="Betul / True"/>
    <s v="Betul / True"/>
    <s v="Sangat setuju / Strongly agree"/>
    <s v="Sangat setuju / Strongly agree"/>
    <s v="Sangat tidak setuju / Strongly dis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etuju / Slightly agree"/>
    <s v="Sangat setuju / Strongly agree"/>
    <s v="Sangat setuju / Strongly agree"/>
    <s v="Sangat setuju / Strongly agree"/>
    <s v="Setuju / Slightly agree"/>
    <s v="Setuju / Slightly agree"/>
    <x v="0"/>
    <x v="0"/>
    <x v="2"/>
    <s v="colgate"/>
    <x v="0"/>
    <x v="0"/>
    <x v="0"/>
    <x v="1"/>
    <x v="1"/>
    <x v="0"/>
    <x v="0"/>
    <x v="0"/>
    <x v="1"/>
    <x v="0"/>
    <m/>
    <x v="0"/>
    <x v="0"/>
    <s v="SMK GUNUNG RAPAT"/>
    <s v="Lelaki / Male"/>
    <x v="0"/>
    <n v="7"/>
    <n v="52"/>
    <m/>
    <s v="Urban"/>
    <s v="Intervention Group (IG)"/>
    <x v="0"/>
  </r>
  <r>
    <d v="2024-10-08T12:04:59"/>
    <s v="mrkhaicoolgamer@gmail.com"/>
    <s v="080312080701"/>
    <n v="75.89"/>
    <n v="0.42"/>
    <s v="Lelaki / Male"/>
    <s v="Malay"/>
    <s v="SMK Gunung Rapat"/>
    <s v="Ya / Yes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Tidak tahu / Dont Know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0"/>
    <x v="0"/>
    <s v="Colgate"/>
    <x v="1"/>
    <x v="3"/>
    <x v="0"/>
    <x v="2"/>
    <x v="0"/>
    <x v="1"/>
    <x v="0"/>
    <x v="1"/>
    <x v="1"/>
    <x v="0"/>
    <m/>
    <x v="0"/>
    <x v="0"/>
    <s v="SMK GUNUNG RAPAT"/>
    <s v="Lelaki / Male"/>
    <x v="0"/>
    <n v="14"/>
    <n v="60"/>
    <m/>
    <s v="Urban"/>
    <s v="Intervention Group (IG)"/>
    <x v="0"/>
  </r>
  <r>
    <d v="2024-10-08T12:05:44"/>
    <s v="t.thinakaran0803@gmail.com"/>
    <s v="080326081449"/>
    <n v="100"/>
    <n v="0.75"/>
    <s v="Lelaki / Male"/>
    <s v="Indian"/>
    <s v="SMK Gunung Rapat"/>
    <s v="Ya / Yes"/>
    <s v="Salah / False"/>
    <s v="Salah / Fals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Sangat setuju / Strongly agree"/>
    <s v="Setuju / Slightly agree"/>
    <s v="Setuju / Slight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etuju / Slightly agree"/>
    <s v="Setuju / Slightly agree"/>
    <s v="Setuju / Slightly agree"/>
    <s v="Sangat setuju / Strongly agree"/>
    <s v="Sangat setuju / Strongly agree"/>
    <s v="Setuju / Slightly agree"/>
    <x v="0"/>
    <x v="0"/>
    <x v="0"/>
    <s v="Colgate"/>
    <x v="1"/>
    <x v="3"/>
    <x v="4"/>
    <x v="2"/>
    <x v="1"/>
    <x v="0"/>
    <x v="2"/>
    <x v="0"/>
    <x v="1"/>
    <x v="0"/>
    <m/>
    <x v="0"/>
    <x v="0"/>
    <s v="SMK GUNUNG RAPAT"/>
    <s v="Lelaki / Male"/>
    <x v="0"/>
    <n v="11"/>
    <n v="55"/>
    <m/>
    <s v="Urban"/>
    <s v="Intervention Group (IG)"/>
    <x v="0"/>
  </r>
  <r>
    <d v="2024-10-08T12:09:55"/>
    <s v="ahmadfahrinazizi@gmail.com"/>
    <s v="080504130515"/>
    <n v="14.29"/>
    <n v="0.13"/>
    <s v="Lelaki / Male"/>
    <s v="Malay"/>
    <s v="SMK Gunung Rapat"/>
    <s v="Tidak / No"/>
    <s v="Betul / True"/>
    <s v="Tidak tahu / Dont Know"/>
    <s v="Betul / True"/>
    <s v="Tidak tahu / Dont Know"/>
    <s v="Betul / True"/>
    <s v="Salah / False"/>
    <s v="Tidak tahu / Dont Know"/>
    <s v="Betul / True"/>
    <s v="Betul / True"/>
    <s v="Betul / True"/>
    <s v="Betul / True"/>
    <s v="Salah / False"/>
    <s v="Betul / True"/>
    <s v="Salah / False"/>
    <s v="Tidak tahu / Dont Know"/>
    <s v="Salah / False"/>
    <s v="Sangat setuju / Strongly agree"/>
    <s v="Sangat setuju / Strongly agree"/>
    <s v="Setuju / Slight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tidak setuju / Strongly disagree"/>
    <s v="Setuju / Slightly agree"/>
    <s v="Tidak setuju / Slightly disagree"/>
    <s v="Sangat setuju / Strongly agree"/>
    <s v="Sangat setuju / Strongly agree"/>
    <s v="Tidak setuju / Slightly disagree"/>
    <s v="Sangat setuju / Strongly agree"/>
    <x v="0"/>
    <x v="0"/>
    <x v="1"/>
    <s v="Colgate and Darlie"/>
    <x v="0"/>
    <x v="3"/>
    <x v="4"/>
    <x v="1"/>
    <x v="1"/>
    <x v="1"/>
    <x v="0"/>
    <x v="1"/>
    <x v="1"/>
    <x v="0"/>
    <m/>
    <x v="0"/>
    <x v="0"/>
    <s v="SMK GUNUNG RAPAT"/>
    <s v="Lelaki / Male"/>
    <x v="1"/>
    <n v="8"/>
    <n v="56"/>
    <m/>
    <s v="Urban"/>
    <s v="Intervention Group (IG)"/>
    <x v="0"/>
  </r>
  <r>
    <d v="2024-10-08T12:10:38"/>
    <s v="awalshamsol@gmail.com"/>
    <s v="080715080685"/>
    <n v="100"/>
    <n v="0.46"/>
    <s v="Lelaki / Male"/>
    <s v="Malay"/>
    <s v="SMK GUNUNG RAPAT"/>
    <s v="Tidak / No"/>
    <s v="Betul / True"/>
    <s v="Tidak tahu / Dont Know"/>
    <s v="Betul / True"/>
    <s v="Betul / True"/>
    <s v="Betul / True"/>
    <s v="Tidak tahu / Dont Know"/>
    <s v="Tidak tahu / Dont Know"/>
    <s v="Tidak tahu / Dont Know"/>
    <s v="Tidak tahu / Dont Know"/>
    <s v="Betul / True"/>
    <s v="Betul / True"/>
    <s v="Betul / True"/>
    <s v="Betul / True"/>
    <s v="Betul / True"/>
    <s v="Tidak tahu / Dont Know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etuju / Slightly agree"/>
    <s v="Sangat setuju / Strongly agree"/>
    <s v="Setuju / Slightly agree"/>
    <s v="Setuju / Slightly agree"/>
    <s v="Setuju / Slightly agree"/>
    <x v="0"/>
    <x v="0"/>
    <x v="2"/>
    <s v="Darlie"/>
    <x v="1"/>
    <x v="0"/>
    <x v="0"/>
    <x v="1"/>
    <x v="1"/>
    <x v="0"/>
    <x v="1"/>
    <x v="2"/>
    <x v="2"/>
    <x v="0"/>
    <m/>
    <x v="0"/>
    <x v="0"/>
    <s v="SMK GUNUNG RAPAT"/>
    <s v="Lelaki / Male"/>
    <x v="1"/>
    <n v="9"/>
    <n v="56"/>
    <m/>
    <s v="Urban"/>
    <s v="Intervention Group (IG)"/>
    <x v="1"/>
  </r>
  <r>
    <d v="2024-10-08T12:13:15"/>
    <s v="sidharrthkumar.jaya@gmail.com"/>
    <s v="081111081331"/>
    <n v="10.7"/>
    <n v="0.57999999999999996"/>
    <s v="Lelaki / Male"/>
    <s v="Indian"/>
    <s v="SMK GUNUNG RAPAT"/>
    <s v="Ya / Yes"/>
    <s v="Betul / True"/>
    <s v="Betul / True"/>
    <s v="Betul / True"/>
    <s v="Salah / False"/>
    <s v="Betul / True"/>
    <s v="Betul / True"/>
    <s v="Salah / False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angat setuju / Strongly agree"/>
    <s v="Setuju / Slightly agree"/>
    <s v="Sangat setuju / Strongly agree"/>
    <s v="Sangat setuju / Strongly agree"/>
    <s v="Sangat setuju / Strongly agree"/>
    <x v="0"/>
    <x v="0"/>
    <x v="2"/>
    <s v="Colgate"/>
    <x v="0"/>
    <x v="0"/>
    <x v="0"/>
    <x v="1"/>
    <x v="2"/>
    <x v="0"/>
    <x v="2"/>
    <x v="0"/>
    <x v="2"/>
    <x v="0"/>
    <m/>
    <x v="0"/>
    <x v="0"/>
    <s v="SMK GUNUNG RAPAT"/>
    <s v="Lelaki / Male"/>
    <x v="0"/>
    <n v="14"/>
    <n v="60"/>
    <m/>
    <s v="Urban"/>
    <s v="Intervention Group (IG)"/>
    <x v="0"/>
  </r>
  <r>
    <d v="2024-10-08T12:18:06"/>
    <s v="syahadahirsha@gmail.com"/>
    <s v="080320080218"/>
    <n v="42.86"/>
    <n v="1.2999999999999999E-2"/>
    <s v="perempuan"/>
    <s v="Malay"/>
    <s v="SMK GUNUNG RAPAT"/>
    <s v="Ya / Yes"/>
    <s v="Betul / True"/>
    <s v="Betul / True"/>
    <s v="Betul / True"/>
    <s v="Tidak tahu / Dont Know"/>
    <s v="Betul / True"/>
    <s v="Tidak tahu / Dont Know"/>
    <s v="Betul / True"/>
    <s v="Betul / True"/>
    <s v="Betul / True"/>
    <s v="Betul / True"/>
    <s v="Betul / True"/>
    <s v="Tidak tahu / Dont Know"/>
    <s v="Tidak tahu / Dont Know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1"/>
    <x v="2"/>
    <x v="0"/>
    <s v="Darlie"/>
    <x v="0"/>
    <x v="0"/>
    <x v="0"/>
    <x v="1"/>
    <x v="1"/>
    <x v="1"/>
    <x v="0"/>
    <x v="1"/>
    <x v="1"/>
    <x v="0"/>
    <m/>
    <x v="0"/>
    <x v="0"/>
    <s v="SMK GUNUNG RAPAT"/>
    <s v="Perempuan / Female"/>
    <x v="0"/>
    <n v="12"/>
    <n v="64"/>
    <m/>
    <s v="Urban"/>
    <s v="Intervention Group (IG)"/>
    <x v="1"/>
  </r>
  <r>
    <d v="2024-10-08T12:18:31"/>
    <s v="anisadaniya2@gmail.com"/>
    <s v="081126080614"/>
    <n v="100"/>
    <n v="0.38"/>
    <s v="perempuan"/>
    <s v="Malay"/>
    <s v="SMK GUNUNG RAPAT"/>
    <s v="Ya / Yes"/>
    <s v="Betul / True"/>
    <s v="Betul / True"/>
    <s v="Betul / True"/>
    <s v="Tidak tahu / Dont Know"/>
    <s v="Betul / True"/>
    <s v="Betul / True"/>
    <s v="Tidak tahu / Dont Know"/>
    <s v="Betul / True"/>
    <s v="Tidak tahu / Dont Know"/>
    <s v="Betul / True"/>
    <s v="Betul / True"/>
    <s v="Betul / True"/>
    <s v="Betul / True"/>
    <s v="Tidak tahu / Dont Know"/>
    <s v="Betul / True"/>
    <s v="Tidak tahu / Dont Know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Tidak setuju / Slightly disagree"/>
    <s v="Setuju / Slightly agree"/>
    <s v="Sangat setuju / Strongly agree"/>
    <s v="Setuju / Slightly agree"/>
    <s v="Setuju / Slightly agree"/>
    <s v="Setuju / Slightly agree"/>
    <s v="Setuju / Slightly agree"/>
    <x v="0"/>
    <x v="1"/>
    <x v="2"/>
    <s v="Colgate"/>
    <x v="1"/>
    <x v="1"/>
    <x v="0"/>
    <x v="2"/>
    <x v="0"/>
    <x v="1"/>
    <x v="2"/>
    <x v="1"/>
    <x v="0"/>
    <x v="0"/>
    <m/>
    <x v="0"/>
    <x v="0"/>
    <s v="SMK GUNUNG RAPAT"/>
    <s v="Perempuan / Female"/>
    <x v="0"/>
    <n v="11"/>
    <n v="51"/>
    <m/>
    <s v="Urban"/>
    <s v="Intervention Group (IG)"/>
    <x v="0"/>
  </r>
  <r>
    <d v="2024-10-08T12:22:01"/>
    <s v="aqnm1453@gmail.com"/>
    <s v="080214080791"/>
    <n v="100"/>
    <n v="0.92"/>
    <s v="Lelaki / Male"/>
    <s v="Malay"/>
    <s v="SMK Gunung Rapat"/>
    <s v="Tidak / No"/>
    <s v="Salah / False"/>
    <s v="Salah / False"/>
    <s v="Betul / True"/>
    <s v="Tidak tahu / Dont Know"/>
    <s v="Tidak tahu / Dont Know"/>
    <s v="Tidak tahu / Dont Know"/>
    <s v="Tidak tahu / Dont Know"/>
    <s v="Betul / True"/>
    <s v="Betul / True"/>
    <s v="Tidak tahu / Dont Know"/>
    <s v="Betul / True"/>
    <s v="Betul / True"/>
    <s v="Betul / True"/>
    <s v="Tidak tahu / Dont Know"/>
    <s v="Tidak tahu / Dont Know"/>
    <s v="Betul / Tru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etuju / Slightly agree"/>
    <s v="Setuju / Slightly agree"/>
    <s v="Sangat tidak setuju / Strongly disagree"/>
    <s v="Setuju / Slightly agree"/>
    <s v="Tidak setuju / Slightly disagree"/>
    <s v="Setuju / Slightly agree"/>
    <s v="Tidak setuju / Slightly disagree"/>
    <s v="Tidak setuju / Slightly disagree"/>
    <s v="Setuju / Slightly agree"/>
    <x v="4"/>
    <x v="5"/>
    <x v="2"/>
    <s v="colgate"/>
    <x v="1"/>
    <x v="3"/>
    <x v="0"/>
    <x v="1"/>
    <x v="1"/>
    <x v="1"/>
    <x v="1"/>
    <x v="0"/>
    <x v="1"/>
    <x v="0"/>
    <m/>
    <x v="0"/>
    <x v="0"/>
    <s v="SMK GUNUNG RAPAT"/>
    <s v="Lelaki / Male"/>
    <x v="1"/>
    <n v="7"/>
    <n v="44"/>
    <m/>
    <s v="Urban"/>
    <s v="Intervention Group (IG)"/>
    <x v="0"/>
  </r>
  <r>
    <d v="2024-10-08T12:23:22"/>
    <s v="adammikha26@gmail.com"/>
    <s v="080226080211"/>
    <n v="74.11"/>
    <n v="0.38"/>
    <s v="Lelaki / Male"/>
    <s v="Malay"/>
    <s v="Smk gunung rapat"/>
    <s v="Ya / Yes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x v="1"/>
    <x v="2"/>
    <x v="2"/>
    <s v="Colgate"/>
    <x v="1"/>
    <x v="4"/>
    <x v="0"/>
    <x v="2"/>
    <x v="0"/>
    <x v="1"/>
    <x v="0"/>
    <x v="1"/>
    <x v="0"/>
    <x v="0"/>
    <m/>
    <x v="0"/>
    <x v="0"/>
    <s v="SMK GUNUNG RAPAT"/>
    <s v="Lelaki / Male"/>
    <x v="0"/>
    <n v="13"/>
    <n v="35"/>
    <m/>
    <s v="Urban"/>
    <s v="Intervention Group (IG)"/>
    <x v="0"/>
  </r>
  <r>
    <d v="2024-10-08T12:23:40"/>
    <s v="afr.abdullahfahmi@gmail.com"/>
    <s v="080201080629"/>
    <n v="100"/>
    <n v="0.38"/>
    <s v="Lelaki / Male"/>
    <s v="Malay"/>
    <s v="SMK GUNUNG RAPAT"/>
    <s v="Ya / Yes"/>
    <s v="Betul / True"/>
    <s v="Salah / False"/>
    <s v="Betul / True"/>
    <s v="Tidak tahu / Dont Know"/>
    <s v="Betul / True"/>
    <s v="Salah / False"/>
    <s v="Tidak tahu / Dont Know"/>
    <s v="Salah / Fals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etuju / Slightly agree"/>
    <s v="Sangat setuju / Strongly agree"/>
    <s v="Setuju / Slightly agree"/>
    <s v="Setuju / Slightly agree"/>
    <s v="Setuju / Slightly agree"/>
    <x v="1"/>
    <x v="2"/>
    <x v="2"/>
    <s v="Fresh and white"/>
    <x v="1"/>
    <x v="0"/>
    <x v="0"/>
    <x v="1"/>
    <x v="0"/>
    <x v="1"/>
    <x v="2"/>
    <x v="2"/>
    <x v="1"/>
    <x v="0"/>
    <m/>
    <x v="0"/>
    <x v="0"/>
    <s v="SMK GUNUNG RAPAT"/>
    <s v="Lelaki / Male"/>
    <x v="0"/>
    <n v="10"/>
    <n v="57"/>
    <m/>
    <s v="Urban"/>
    <s v="Intervention Group (IG)"/>
    <x v="4"/>
  </r>
  <r>
    <d v="2024-10-08T12:24:49"/>
    <s v="nwong0673@gmail.com"/>
    <s v="080406080673"/>
    <n v="77.680000000000007"/>
    <n v="0.28999999999999998"/>
    <s v="Lelaki / Male"/>
    <s v="Chinese"/>
    <s v="SMK GUNUNG RAPAT "/>
    <s v="Tidak / No"/>
    <s v="Betul / True"/>
    <s v="Salah / False"/>
    <s v="Betul / True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Tidak tahu / Dont Know"/>
    <s v="Betul / Tru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Tidak setuju / Slightly disagree"/>
    <s v="Tidak setuju / Slightly disagree"/>
    <s v="Sangat setuju / Strongly agree"/>
    <s v="Setuju / Slightly agree"/>
    <s v="Setuju / Slightly agree"/>
    <s v="Sangat setuju / Strongly agree"/>
    <s v="Setuju / Slightly agree"/>
    <s v="Setuju / Slightly agree"/>
    <x v="0"/>
    <x v="0"/>
    <x v="1"/>
    <s v="Colgate "/>
    <x v="0"/>
    <x v="0"/>
    <x v="0"/>
    <x v="2"/>
    <x v="2"/>
    <x v="1"/>
    <x v="2"/>
    <x v="1"/>
    <x v="0"/>
    <x v="0"/>
    <m/>
    <x v="0"/>
    <x v="0"/>
    <s v="SMK GUNUNG RAPAT"/>
    <s v="Lelaki / Male"/>
    <x v="1"/>
    <n v="12"/>
    <n v="51"/>
    <m/>
    <s v="Urban"/>
    <s v="Intervention Group (IG)"/>
    <x v="0"/>
  </r>
  <r>
    <d v="2024-10-08T12:29:31"/>
    <s v="jessiediaamond@gmail.com"/>
    <s v="080216080496"/>
    <n v="25"/>
    <n v="0.08"/>
    <s v="perempuan"/>
    <s v="Indian"/>
    <s v="SMK GUNUNG RAPAT"/>
    <s v="Ya / Yes"/>
    <s v="Betul / True"/>
    <s v="Betul / True"/>
    <s v="Betul / True"/>
    <s v="Tidak tahu / Dont Know"/>
    <s v="Tidak tahu / Dont Know"/>
    <s v="Betul / True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1"/>
    <x v="2"/>
    <x v="2"/>
    <s v="Colgate"/>
    <x v="1"/>
    <x v="1"/>
    <x v="0"/>
    <x v="2"/>
    <x v="0"/>
    <x v="2"/>
    <x v="2"/>
    <x v="1"/>
    <x v="1"/>
    <x v="0"/>
    <m/>
    <x v="0"/>
    <x v="0"/>
    <s v="SMK GUNUNG RAPAT"/>
    <s v="Perempuan / Female"/>
    <x v="0"/>
    <n v="12"/>
    <n v="58"/>
    <m/>
    <s v="Urban"/>
    <s v="Intervention Group (IG)"/>
    <x v="0"/>
  </r>
  <r>
    <d v="2024-10-08T12:29:31"/>
    <s v="prxsxs@gmail.com"/>
    <s v="080420160178"/>
    <n v="31.1"/>
    <n v="0.25"/>
    <s v="perempuan"/>
    <s v="Indian"/>
    <s v="SMK GUNUNG RAPAT 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Tidak tahu / Dont Know"/>
    <s v="Tidak tahu / Dont Know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2"/>
    <x v="0"/>
    <s v="Colgate"/>
    <x v="1"/>
    <x v="0"/>
    <x v="0"/>
    <x v="1"/>
    <x v="1"/>
    <x v="0"/>
    <x v="0"/>
    <x v="1"/>
    <x v="0"/>
    <x v="1"/>
    <m/>
    <x v="0"/>
    <x v="0"/>
    <s v="SMK GUNUNG RAPAT"/>
    <s v="Perempuan / Female"/>
    <x v="0"/>
    <n v="10"/>
    <n v="59"/>
    <m/>
    <s v="Urban"/>
    <s v="Intervention Group (IG)"/>
    <x v="0"/>
  </r>
  <r>
    <d v="2024-10-08T12:30:05"/>
    <s v="andreaanthony55@gmail.com"/>
    <s v="080801080702"/>
    <n v="34.82"/>
    <n v="0.17"/>
    <s v="perempuan"/>
    <s v="Indian"/>
    <s v="SMK GUNUNG RAPAT"/>
    <s v="Ya / Yes"/>
    <s v="Betul / True"/>
    <s v="Betul / True"/>
    <s v="Betul / True"/>
    <s v="Salah / False"/>
    <s v="Betul / True"/>
    <s v="Betul / True"/>
    <s v="Tidak tahu / Dont Know"/>
    <s v="Tidak tahu / Dont Know"/>
    <s v="Betul / True"/>
    <s v="Betul / True"/>
    <s v="Tidak tahu / Dont Know"/>
    <s v="Tidak tahu / Dont Know"/>
    <s v="Tidak tahu / Dont Know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x v="1"/>
    <x v="2"/>
    <x v="0"/>
    <s v="DARLIE"/>
    <x v="0"/>
    <x v="0"/>
    <x v="0"/>
    <x v="1"/>
    <x v="1"/>
    <x v="0"/>
    <x v="1"/>
    <x v="0"/>
    <x v="1"/>
    <x v="0"/>
    <m/>
    <x v="0"/>
    <x v="0"/>
    <s v="SMK GUNUNG RAPAT"/>
    <s v="Perempuan / Female"/>
    <x v="0"/>
    <n v="11"/>
    <n v="47"/>
    <m/>
    <s v="Urban"/>
    <s v="Intervention Group (IG)"/>
    <x v="1"/>
  </r>
  <r>
    <d v="2024-10-08T12:35:43"/>
    <s v="samuelwangziyan08@gmail.com"/>
    <s v="080706080501"/>
    <n v="52.68"/>
    <n v="0.17"/>
    <s v="Lelaki / Male"/>
    <s v="Chinese"/>
    <s v="SMK GUNUNG RAPAT "/>
    <s v="Ya / Yes"/>
    <s v="Betul / True"/>
    <s v="Tidak tahu / Dont Know"/>
    <s v="Salah / Fals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tidak setuju / Strongly dis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angat setuju / Strongly agree"/>
    <s v="Setuju / Slightly agree"/>
    <s v="Setuju / Slightly agree"/>
    <s v="Tidak setuju / Slightly disagree"/>
    <s v="Setuju / Slightly agree"/>
    <x v="1"/>
    <x v="2"/>
    <x v="2"/>
    <s v="Colget"/>
    <x v="0"/>
    <x v="1"/>
    <x v="0"/>
    <x v="1"/>
    <x v="1"/>
    <x v="1"/>
    <x v="2"/>
    <x v="2"/>
    <x v="1"/>
    <x v="0"/>
    <m/>
    <x v="0"/>
    <x v="0"/>
    <s v="SMK GUNUNG RAPAT"/>
    <s v="Lelaki / Male"/>
    <x v="0"/>
    <n v="11"/>
    <n v="45"/>
    <m/>
    <s v="Urban"/>
    <s v="Intervention Group (IG)"/>
    <x v="0"/>
  </r>
  <r>
    <d v="2024-10-09T08:37:44"/>
    <s v="diazahra2309@gmail.com"/>
    <s v="090923080072"/>
    <n v="25"/>
    <n v="0.38"/>
    <s v="perempuan"/>
    <s v="Malay"/>
    <s v="SMK SERI AMPANG"/>
    <s v="Ya / Yes"/>
    <s v="Betul / True"/>
    <s v="Salah / Fals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Salah / False"/>
    <s v="Betul / True"/>
    <s v="Sangat setuju / Strongly agree"/>
    <s v="Sangat setuju / Strongly agree"/>
    <s v="Tidak setuju / Slightly disagree"/>
    <s v="Setuju / Slight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Tidak setuju / Slightly disagree"/>
    <s v="Setuju / Slightly agree"/>
    <x v="0"/>
    <x v="0"/>
    <x v="2"/>
    <s v="Safi"/>
    <x v="1"/>
    <x v="0"/>
    <x v="0"/>
    <x v="1"/>
    <x v="2"/>
    <x v="1"/>
    <x v="2"/>
    <x v="1"/>
    <x v="2"/>
    <x v="0"/>
    <m/>
    <x v="0"/>
    <x v="0"/>
    <s v="SMK SERI AMPANG"/>
    <s v="Perempuan / Female"/>
    <x v="0"/>
    <n v="11"/>
    <n v="57"/>
    <m/>
    <s v="Urban"/>
    <s v="Controlled Group (CG)"/>
    <x v="8"/>
  </r>
  <r>
    <d v="2024-10-09T08:38:53"/>
    <s v="naylisorfina@gmail.com"/>
    <s v="090128031028"/>
    <n v="39.29"/>
    <n v="0.81"/>
    <s v="perempuan"/>
    <s v="Malay"/>
    <s v="smk seri ampang"/>
    <s v="Ya / Yes"/>
    <s v="Betul / True"/>
    <s v="Salah / Fals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1"/>
    <x v="2"/>
    <x v="0"/>
    <s v="mui'min"/>
    <x v="1"/>
    <x v="4"/>
    <x v="4"/>
    <x v="1"/>
    <x v="1"/>
    <x v="1"/>
    <x v="1"/>
    <x v="0"/>
    <x v="1"/>
    <x v="0"/>
    <m/>
    <x v="0"/>
    <x v="0"/>
    <s v="SMK SERI AMPANG"/>
    <s v="Perempuan / Female"/>
    <x v="0"/>
    <n v="12"/>
    <n v="59"/>
    <m/>
    <s v="Urban"/>
    <s v="Controlled Group (CG)"/>
    <x v="3"/>
  </r>
  <r>
    <d v="2024-10-09T08:39:40"/>
    <s v="m-10624615@moe-dl.edu.my"/>
    <s v="090312140240"/>
    <n v="100"/>
    <n v="1.29"/>
    <s v="perempuan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Tidak tahu / Dont Know"/>
    <s v="Betul / True"/>
    <s v="Tidak tahu / Dont Know"/>
    <s v="Betul / True"/>
    <s v="Salah / Fals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1"/>
    <x v="1"/>
    <s v="Colgate"/>
    <x v="0"/>
    <x v="0"/>
    <x v="4"/>
    <x v="1"/>
    <x v="1"/>
    <x v="2"/>
    <x v="2"/>
    <x v="2"/>
    <x v="1"/>
    <x v="0"/>
    <m/>
    <x v="0"/>
    <x v="0"/>
    <s v="SMK SERI AMPANG"/>
    <s v="Perempuan / Female"/>
    <x v="0"/>
    <n v="11"/>
    <n v="48"/>
    <m/>
    <s v="Urban"/>
    <s v="Controlled Group (CG)"/>
    <x v="0"/>
  </r>
  <r>
    <d v="2024-10-09T08:41:13"/>
    <s v="khalishahdamia44@gmail.com"/>
    <s v="090616081024"/>
    <n v="16.899999999999999"/>
    <n v="0.08"/>
    <s v="perempuan"/>
    <s v="Malay"/>
    <s v="SMK SERI AMPANG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0"/>
    <s v="colgate"/>
    <x v="1"/>
    <x v="4"/>
    <x v="4"/>
    <x v="1"/>
    <x v="1"/>
    <x v="0"/>
    <x v="0"/>
    <x v="0"/>
    <x v="0"/>
    <x v="0"/>
    <m/>
    <x v="0"/>
    <x v="0"/>
    <s v="SMK SERI AMPANG"/>
    <s v="Perempuan / Female"/>
    <x v="0"/>
    <n v="14"/>
    <n v="63"/>
    <m/>
    <s v="Urban"/>
    <s v="Controlled Group (CG)"/>
    <x v="0"/>
  </r>
  <r>
    <d v="2024-10-09T08:44:41"/>
    <s v="muhammadfatehsaifullah@gmail.com"/>
    <s v="090513080969"/>
    <n v="82.14"/>
    <n v="0.28999999999999998"/>
    <s v="Lelaki / Male"/>
    <s v="Malay"/>
    <s v="Smk Seri Ampang"/>
    <s v="Ya / Yes"/>
    <s v="Betul / True"/>
    <s v="Betul / True"/>
    <s v="Betul / True"/>
    <s v="Tidak tahu / Dont Know"/>
    <s v="Tidak tahu / Dont Know"/>
    <s v="Salah / False"/>
    <s v="Betul / True"/>
    <s v="Betul / True"/>
    <s v="Betul / True"/>
    <s v="Salah / Fals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1"/>
    <x v="2"/>
    <x v="2"/>
    <s v="Colgate"/>
    <x v="1"/>
    <x v="4"/>
    <x v="0"/>
    <x v="2"/>
    <x v="1"/>
    <x v="2"/>
    <x v="0"/>
    <x v="1"/>
    <x v="0"/>
    <x v="0"/>
    <m/>
    <x v="0"/>
    <x v="0"/>
    <s v="SMK SERI AMPANG"/>
    <s v="Lelaki / Male"/>
    <x v="0"/>
    <n v="12"/>
    <n v="64"/>
    <m/>
    <s v="Urban"/>
    <s v="Controlled Group (CG)"/>
    <x v="0"/>
  </r>
  <r>
    <d v="2024-10-09T08:46:30"/>
    <s v="mhafizmnazam@gmail.com"/>
    <s v="090815100435"/>
    <n v="100"/>
    <n v="0.71"/>
    <s v="Lelaki / Male"/>
    <s v="Malay"/>
    <s v="Sekolah Menengah Kebangsaan SERI AMPANG "/>
    <s v="Ya / Yes"/>
    <s v="Betul / True"/>
    <s v="Betul / True"/>
    <s v="Betul / True"/>
    <s v="Tidak tahu / Dont Know"/>
    <s v="Betul / True"/>
    <s v="Salah / False"/>
    <s v="Betul / True"/>
    <s v="Betul / True"/>
    <s v="Betul / True"/>
    <s v="Betul / True"/>
    <s v="Betul / True"/>
    <s v="Tidak tahu / Dont Know"/>
    <s v="Betul / True"/>
    <s v="Betul / True"/>
    <s v="Betul / True"/>
    <s v="Tidak tahu / Dont Know"/>
    <s v="Setuju / Slightly agree"/>
    <s v="Sangat setuju / Strongly agree"/>
    <s v="Setuju / Slightly agree"/>
    <s v="Setuju / Slightly agree"/>
    <s v="Setuju / Slightly agree"/>
    <s v="Sangat setuju / Strongly agree"/>
    <s v="Tidak setuju / Slightly disagree"/>
    <s v="Sangat setuju / Strongly agree"/>
    <s v="Setuju / Slightly agree"/>
    <s v="Sangat tidak setuju / Strongly disagree"/>
    <s v="Setuju / Slightly agree"/>
    <s v="Setuju / Slightly agree"/>
    <s v="Tidak setuju / Slightly disagree"/>
    <s v="Setuju / Slightly agree"/>
    <s v="Setuju / Slightly agree"/>
    <s v="Setuju / Slightly agree"/>
    <x v="0"/>
    <x v="0"/>
    <x v="2"/>
    <s v="Colgate"/>
    <x v="2"/>
    <x v="3"/>
    <x v="0"/>
    <x v="1"/>
    <x v="1"/>
    <x v="1"/>
    <x v="0"/>
    <x v="0"/>
    <x v="1"/>
    <x v="0"/>
    <m/>
    <x v="0"/>
    <x v="0"/>
    <s v="SMK SERI AMPANG"/>
    <s v="Lelaki / Male"/>
    <x v="0"/>
    <n v="12"/>
    <n v="50"/>
    <m/>
    <s v="Urban"/>
    <s v="Controlled Group (CG)"/>
    <x v="0"/>
  </r>
  <r>
    <d v="2024-10-09T08:48:05"/>
    <s v="abdullahhaazim2020@gmail.com"/>
    <s v="090401020099"/>
    <n v="100"/>
    <n v="0.83"/>
    <s v="Lelaki / Male"/>
    <s v="Malay"/>
    <s v="Sekolah Menengah Kebangsaan Seri Ampang"/>
    <s v="Tidak / No"/>
    <s v="Betul / True"/>
    <s v="Salah / False"/>
    <s v="Betul / True"/>
    <s v="Tidak tahu / Dont Know"/>
    <s v="Tidak tahu / Dont Know"/>
    <s v="Betul / True"/>
    <s v="Tidak tahu / Dont Know"/>
    <s v="Betul / True"/>
    <s v="Betul / True"/>
    <s v="Betul / True"/>
    <s v="Betul / True"/>
    <s v="Salah / Fals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etuju / Slightly agree"/>
    <s v="Setuju / Slightly agree"/>
    <s v="Tidak setuju / Slightly disagree"/>
    <s v="Sangat setuju / Strongly agree"/>
    <s v="Setuju / Slightly agree"/>
    <s v="Tidak setuju / Slightly disagree"/>
    <s v="Sangat setuju / Strongly agree"/>
    <s v="Tidak setuju / Slightly disagree"/>
    <s v="Setuju / Slightly agree"/>
    <s v="Sangat setuju / Strongly agree"/>
    <s v="Setuju / Slightly agree"/>
    <s v="Setuju / Slightly agree"/>
    <x v="0"/>
    <x v="0"/>
    <x v="2"/>
    <s v="Colegate"/>
    <x v="1"/>
    <x v="3"/>
    <x v="4"/>
    <x v="2"/>
    <x v="1"/>
    <x v="2"/>
    <x v="2"/>
    <x v="2"/>
    <x v="1"/>
    <x v="0"/>
    <m/>
    <x v="0"/>
    <x v="0"/>
    <s v="SMK SERI AMPANG"/>
    <s v="Lelaki / Male"/>
    <x v="1"/>
    <n v="11"/>
    <n v="52"/>
    <m/>
    <s v="Urban"/>
    <s v="Controlled Group (CG)"/>
    <x v="0"/>
  </r>
  <r>
    <d v="2024-10-09T08:49:05"/>
    <s v="Amirinarfn@gmail.com"/>
    <s v="090125080211"/>
    <n v="100"/>
    <n v="0.63"/>
    <s v="Lelaki / Male"/>
    <s v="Malay"/>
    <s v="SMK SERI AMPANG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Tidak tahu / Dont Know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x v="0"/>
    <x v="0"/>
    <x v="1"/>
    <s v="syndyne"/>
    <x v="1"/>
    <x v="3"/>
    <x v="3"/>
    <x v="2"/>
    <x v="0"/>
    <x v="0"/>
    <x v="1"/>
    <x v="1"/>
    <x v="0"/>
    <x v="0"/>
    <m/>
    <x v="0"/>
    <x v="0"/>
    <s v="SMK SERI AMPANG"/>
    <s v="Lelaki / Male"/>
    <x v="0"/>
    <n v="11"/>
    <n v="54"/>
    <m/>
    <s v="Urban"/>
    <s v="Controlled Group (CG)"/>
    <x v="6"/>
  </r>
  <r>
    <d v="2024-10-09T08:53:19"/>
    <s v="miorirfan2209@gmail.com"/>
    <s v="090922020027"/>
    <n v="18.8"/>
    <n v="0.08"/>
    <s v="Lelaki / Male"/>
    <s v="Malay"/>
    <s v="SMK SERI AMPANG"/>
    <s v="Ya / Yes"/>
    <s v="Betul / True"/>
    <s v="Tidak tahu / Dont Know"/>
    <s v="Salah / False"/>
    <s v="Tidak tahu / Dont Know"/>
    <s v="Betul / True"/>
    <s v="Tidak tahu / Dont Know"/>
    <s v="Tidak tahu / Dont Know"/>
    <s v="Tidak tahu / Dont Know"/>
    <s v="Betul / True"/>
    <s v="Betul / True"/>
    <s v="Betul / True"/>
    <s v="Tidak tahu / Dont Know"/>
    <s v="Tidak tahu / Dont Know"/>
    <s v="Betul / True"/>
    <s v="Betul / True"/>
    <s v="Tidak tahu / Dont Know"/>
    <s v="Sangat setuju / Strongly agree"/>
    <s v="Sangat setuju / Strongly agree"/>
    <s v="Sangat setuju / Strongly agree"/>
    <s v="Setuju / Slightly agree"/>
    <s v="Setuju / Slightly agree"/>
    <s v="Setuju / Slightly agree"/>
    <s v="Sangat setuju / Strongly agree"/>
    <s v="Sangat setuju / Strongly agree"/>
    <s v="Sangat setuju / Strongly agree"/>
    <s v="Sangat tidak setuju / Strongly disagree"/>
    <s v="Sangat setuju / Strongly agree"/>
    <s v="Setuju / Slightly agree"/>
    <s v="Setuju / Slightly agree"/>
    <s v="Setuju / Slightly agree"/>
    <s v="Sangat setuju / Strongly agree"/>
    <s v="Sangat setuju / Strongly agree"/>
    <x v="0"/>
    <x v="0"/>
    <x v="0"/>
    <s v="Colgate"/>
    <x v="1"/>
    <x v="2"/>
    <x v="1"/>
    <x v="0"/>
    <x v="2"/>
    <x v="2"/>
    <x v="2"/>
    <x v="2"/>
    <x v="1"/>
    <x v="0"/>
    <m/>
    <x v="0"/>
    <x v="0"/>
    <s v="SMK SERI AMPANG"/>
    <s v="Lelaki / Male"/>
    <x v="0"/>
    <n v="7"/>
    <n v="58"/>
    <m/>
    <s v="Urban"/>
    <s v="Controlled Group (CG)"/>
    <x v="0"/>
  </r>
  <r>
    <d v="2024-10-09T08:53:55"/>
    <s v="harrizizx@gmail.com"/>
    <s v="090409080045"/>
    <n v="4.5"/>
    <n v="0.17"/>
    <s v="Lelaki / Male"/>
    <s v="Malay"/>
    <s v="SMK SERI Ampang"/>
    <s v="Ya / Yes"/>
    <s v="Betul / True"/>
    <s v="Tidak tahu / Dont Know"/>
    <s v="Betul / True"/>
    <s v="Salah / False"/>
    <s v="Salah / False"/>
    <s v="Salah / False"/>
    <s v="Betul / True"/>
    <s v="Betul / True"/>
    <s v="Betul / True"/>
    <s v="Betul / True"/>
    <s v="Betul / True"/>
    <s v="Salah / False"/>
    <s v="Salah / Fals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Tidak setuju / Slightly disagree"/>
    <s v="Setuju / Slightly agree"/>
    <s v="Setuju / Slightly agree"/>
    <x v="1"/>
    <x v="2"/>
    <x v="1"/>
    <s v="Safi"/>
    <x v="1"/>
    <x v="0"/>
    <x v="4"/>
    <x v="1"/>
    <x v="1"/>
    <x v="0"/>
    <x v="1"/>
    <x v="0"/>
    <x v="1"/>
    <x v="0"/>
    <m/>
    <x v="0"/>
    <x v="0"/>
    <s v="SMK SERI AMPANG"/>
    <s v="Lelaki / Male"/>
    <x v="0"/>
    <n v="11"/>
    <n v="47"/>
    <m/>
    <s v="Urban"/>
    <s v="Controlled Group (CG)"/>
    <x v="8"/>
  </r>
  <r>
    <d v="2024-10-09T08:54:00"/>
    <s v="ahmadimranahmadzaril@gmail.com"/>
    <s v="090410080579"/>
    <n v="98.21"/>
    <n v="0.8"/>
    <s v="Lelaki / Male"/>
    <s v="Malay"/>
    <s v="SMK SEI AMPANG"/>
    <s v="Tidak / No"/>
    <s v="Betul / True"/>
    <s v="Betul / True"/>
    <s v="Salah / Fals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angat setuju / Strongly agree"/>
    <s v="Sangat setuju / Strongly agree"/>
    <s v="Sangat setuju / Strongly agree"/>
    <x v="0"/>
    <x v="0"/>
    <x v="0"/>
    <s v="colgate"/>
    <x v="1"/>
    <x v="1"/>
    <x v="0"/>
    <x v="1"/>
    <x v="1"/>
    <x v="1"/>
    <x v="0"/>
    <x v="0"/>
    <x v="1"/>
    <x v="0"/>
    <m/>
    <x v="0"/>
    <x v="0"/>
    <s v="SMK SERI AMPANG"/>
    <s v="Lelaki / Male"/>
    <x v="1"/>
    <n v="14"/>
    <n v="62"/>
    <m/>
    <s v="Urban"/>
    <s v="Controlled Group (CG)"/>
    <x v="0"/>
  </r>
  <r>
    <d v="2024-10-09T08:59:09"/>
    <s v="matucop217@gmail.com"/>
    <s v="090915080611"/>
    <n v="100"/>
    <n v="0.79"/>
    <s v="Lelaki / Male"/>
    <s v="Malay"/>
    <s v="SMK SERI Ampang"/>
    <s v="Ya / Yes"/>
    <s v="Betul / True"/>
    <s v="Betul / True"/>
    <s v="Betul / True"/>
    <s v="Salah / False"/>
    <s v="Betul / True"/>
    <s v="Betul / True"/>
    <s v="Salah / False"/>
    <s v="Betul / True"/>
    <s v="Tidak tahu / Dont Know"/>
    <s v="Betul / True"/>
    <s v="Betul / True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etuju / Slightly agree"/>
    <s v="Tidak setuju / Slightly disagree"/>
    <s v="Setuju / Slightly agree"/>
    <s v="Sangat setuju / Strongly agree"/>
    <s v="Setuju / Slightly agree"/>
    <s v="Setuju / Slightly agree"/>
    <x v="0"/>
    <x v="0"/>
    <x v="0"/>
    <s v="Colgate Optic White"/>
    <x v="1"/>
    <x v="0"/>
    <x v="0"/>
    <x v="1"/>
    <x v="1"/>
    <x v="1"/>
    <x v="0"/>
    <x v="1"/>
    <x v="1"/>
    <x v="0"/>
    <m/>
    <x v="0"/>
    <x v="0"/>
    <s v="SMK SERI AMPANG"/>
    <s v="Lelaki / Male"/>
    <x v="0"/>
    <n v="13"/>
    <n v="56"/>
    <m/>
    <s v="Urban"/>
    <s v="Controlled Group (CG)"/>
    <x v="0"/>
  </r>
  <r>
    <d v="2024-10-09T08:59:52"/>
    <s v="m-10449379@moe-dl.edu.my"/>
    <s v="090903080497"/>
    <n v="100"/>
    <n v="0.95"/>
    <s v="Lelaki / Male"/>
    <s v="Malay"/>
    <s v="SMK SERI AMPANG"/>
    <s v="Ya / Yes"/>
    <s v="Betul / True"/>
    <s v="Tidak tahu / Dont Know"/>
    <s v="Betul / True"/>
    <s v="Tidak tahu / Dont Know"/>
    <s v="Betul / True"/>
    <s v="Betul / True"/>
    <s v="Tidak tahu / Dont Know"/>
    <s v="Salah / False"/>
    <s v="Betul / True"/>
    <s v="Betul / True"/>
    <s v="Betul / True"/>
    <s v="Salah / False"/>
    <s v="Tidak tahu / Dont Know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x v="0"/>
    <x v="4"/>
    <x v="2"/>
    <s v="COLGATE"/>
    <x v="0"/>
    <x v="1"/>
    <x v="0"/>
    <x v="2"/>
    <x v="1"/>
    <x v="1"/>
    <x v="0"/>
    <x v="1"/>
    <x v="1"/>
    <x v="0"/>
    <m/>
    <x v="0"/>
    <x v="0"/>
    <s v="SMK SERI AMPANG"/>
    <s v="Lelaki / Male"/>
    <x v="0"/>
    <n v="10"/>
    <n v="51"/>
    <m/>
    <s v="Urban"/>
    <s v="Controlled Group (CG)"/>
    <x v="0"/>
  </r>
  <r>
    <d v="2024-10-09T09:00:05"/>
    <s v="azimisyamil197@gmail.com"/>
    <s v="090805080135"/>
    <n v="100"/>
    <n v="0.71"/>
    <s v="Lelaki / Male"/>
    <s v="Malay"/>
    <s v="SMK SERI AMPANG"/>
    <s v="Tidak / No"/>
    <s v="Betul / True"/>
    <s v="Tidak tahu / Dont Know"/>
    <s v="Betul / True"/>
    <s v="Tidak tahu / Dont Know"/>
    <s v="Tidak tahu / Dont Know"/>
    <s v="Tidak tahu / Dont Know"/>
    <s v="Tidak tahu / Dont Know"/>
    <s v="Betul / True"/>
    <s v="Betul / True"/>
    <s v="Betul / True"/>
    <s v="Tidak tahu / Dont Know"/>
    <s v="Tidak tahu / Dont Know"/>
    <s v="Betul / True"/>
    <s v="Betul / True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etuju / Slightly agree"/>
    <s v="Tidak setuju / Slightly disagree"/>
    <s v="Tidak setuju / Slightly disagree"/>
    <x v="0"/>
    <x v="0"/>
    <x v="2"/>
    <s v="Colgate"/>
    <x v="1"/>
    <x v="3"/>
    <x v="0"/>
    <x v="1"/>
    <x v="0"/>
    <x v="2"/>
    <x v="2"/>
    <x v="0"/>
    <x v="1"/>
    <x v="0"/>
    <m/>
    <x v="0"/>
    <x v="0"/>
    <s v="SMK SERI AMPANG"/>
    <s v="Lelaki / Male"/>
    <x v="1"/>
    <n v="8"/>
    <n v="47"/>
    <m/>
    <s v="Urban"/>
    <s v="Controlled Group (CG)"/>
    <x v="0"/>
  </r>
  <r>
    <d v="2024-10-09T09:00:59"/>
    <s v="mdarwisy100@gmail.com"/>
    <s v="090723080115"/>
    <n v="100"/>
    <n v="1.33"/>
    <s v="Lelaki / Male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etuju / Slightly agree"/>
    <s v="Setuju / Slightly agree"/>
    <s v="Sangat setuju / Strongly agree"/>
    <s v="Setuju / Slightly agree"/>
    <s v="Sangat setuju / Strongly agree"/>
    <s v="Setuju / Slightly agree"/>
    <s v="Tidak setuju / Slightly disagree"/>
    <s v="Sangat setuju / Strongly agree"/>
    <s v="Setuju / Slightly agree"/>
    <s v="Tidak setuju / Slightly disagree"/>
    <s v="Sangat setuju / Strongly agree"/>
    <s v="Setuju / Slightly agree"/>
    <s v="Setuju / Slightly agree"/>
    <x v="0"/>
    <x v="0"/>
    <x v="2"/>
    <s v="colgate"/>
    <x v="1"/>
    <x v="0"/>
    <x v="0"/>
    <x v="1"/>
    <x v="0"/>
    <x v="0"/>
    <x v="2"/>
    <x v="0"/>
    <x v="0"/>
    <x v="0"/>
    <m/>
    <x v="0"/>
    <x v="0"/>
    <s v="SMK SERI AMPANG"/>
    <s v="Lelaki / Male"/>
    <x v="0"/>
    <n v="13"/>
    <n v="53"/>
    <m/>
    <s v="Urban"/>
    <s v="Controlled Group (CG)"/>
    <x v="0"/>
  </r>
  <r>
    <d v="2024-10-09T09:06:15"/>
    <s v="m-10291795@moe-dl.edu.my"/>
    <s v="090216080081"/>
    <n v="100"/>
    <n v="0.48"/>
    <s v="Lelaki / Male"/>
    <s v="Malay"/>
    <s v="SMK SERI AMPANG 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 "/>
    <x v="0"/>
    <x v="3"/>
    <x v="4"/>
    <x v="0"/>
    <x v="2"/>
    <x v="2"/>
    <x v="2"/>
    <x v="2"/>
    <x v="0"/>
    <x v="0"/>
    <m/>
    <x v="0"/>
    <x v="0"/>
    <s v="SMK SERI AMPANG"/>
    <s v="Lelaki / Male"/>
    <x v="0"/>
    <n v="14"/>
    <n v="50"/>
    <m/>
    <s v="Urban"/>
    <s v="Controlled Group (CG)"/>
    <x v="0"/>
  </r>
  <r>
    <d v="2024-10-09T09:08:36"/>
    <s v="m-10357998@moe-dl.edu.my"/>
    <s v="090802081239"/>
    <n v="42.85"/>
    <n v="0.46"/>
    <s v="Lelaki / Male"/>
    <s v="Malay"/>
    <s v="SMK SERI AMPANG"/>
    <s v="Ya / Yes"/>
    <s v="Salah / Fals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lah / Fals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tidak setuju / Strongly disagree"/>
    <s v="Setuju / Slightly agree"/>
    <s v="Sangat setuju / Strongly agree"/>
    <s v="Sangat setuju / Strongly agree"/>
    <s v="Sangat setuju / Strongly agree"/>
    <s v="Setuju / Slightly agree"/>
    <s v="Setuju / Slightly agree"/>
    <x v="0"/>
    <x v="3"/>
    <x v="2"/>
    <s v="Colgate"/>
    <x v="2"/>
    <x v="2"/>
    <x v="0"/>
    <x v="1"/>
    <x v="1"/>
    <x v="1"/>
    <x v="0"/>
    <x v="1"/>
    <x v="0"/>
    <x v="0"/>
    <m/>
    <x v="0"/>
    <x v="0"/>
    <s v="SMK SERI AMPANG"/>
    <s v="Lelaki / Male"/>
    <x v="0"/>
    <n v="12"/>
    <n v="58"/>
    <m/>
    <s v="Urban"/>
    <s v="Controlled Group (CG)"/>
    <x v="0"/>
  </r>
  <r>
    <d v="2024-10-09T09:09:29"/>
    <s v="haikalfarish607@gmail.com"/>
    <s v="090916081181"/>
    <n v="62.5"/>
    <n v="0.54"/>
    <s v="Lelaki / Male"/>
    <s v="Malay"/>
    <s v="Smk Seri Ampang"/>
    <s v="Ya / Yes"/>
    <s v="Betul / True"/>
    <s v="Tidak tahu / Dont Know"/>
    <s v="Betul / True"/>
    <s v="Betul / True"/>
    <s v="Betul / True"/>
    <s v="Tidak tahu / Dont Know"/>
    <s v="Betul / True"/>
    <s v="Tidak tahu / Dont Know"/>
    <s v="Betul / True"/>
    <s v="Betul / True"/>
    <s v="Betul / True"/>
    <s v="Tidak tahu / Dont Know"/>
    <s v="Betul / True"/>
    <s v="Betul / True"/>
    <s v="Tidak tahu / Dont Know"/>
    <s v="Betul / True"/>
    <s v="Setuju / Slight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etuju / Slightly agree"/>
    <s v="Sangat setuju / Strongly agree"/>
    <s v="Sangat setuju / Strongly agree"/>
    <s v="Setuju / Slightly agree"/>
    <s v="Setuju / Slightly agree"/>
    <s v="Sangat setuju / Strongly agree"/>
    <x v="3"/>
    <x v="0"/>
    <x v="1"/>
    <s v="Sensodyne"/>
    <x v="0"/>
    <x v="1"/>
    <x v="1"/>
    <x v="1"/>
    <x v="0"/>
    <x v="0"/>
    <x v="2"/>
    <x v="2"/>
    <x v="0"/>
    <x v="0"/>
    <m/>
    <x v="0"/>
    <x v="0"/>
    <s v="SMK SERI AMPANG"/>
    <s v="Lelaki / Male"/>
    <x v="0"/>
    <n v="10"/>
    <n v="56"/>
    <m/>
    <s v="Urban"/>
    <s v="Controlled Group (CG)"/>
    <x v="6"/>
  </r>
  <r>
    <d v="2024-10-09T09:10:28"/>
    <s v="afhamhakimi@gmail.com"/>
    <s v="090911130239"/>
    <n v="54.46"/>
    <n v="0.88"/>
    <s v="Lelaki / Male"/>
    <s v="Malay"/>
    <s v="smk seri ampang"/>
    <s v="Ya / Yes"/>
    <s v="Betul / True"/>
    <s v="Betul / True"/>
    <s v="Betul / True"/>
    <s v="Tidak tahu / Dont Know"/>
    <s v="Tidak tahu / Dont Know"/>
    <s v="Betul / True"/>
    <s v="Tidak tahu / Dont Know"/>
    <s v="Salah / Fals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x v="0"/>
    <x v="0"/>
    <x v="2"/>
    <s v="colgate"/>
    <x v="0"/>
    <x v="0"/>
    <x v="0"/>
    <x v="0"/>
    <x v="2"/>
    <x v="1"/>
    <x v="0"/>
    <x v="0"/>
    <x v="1"/>
    <x v="0"/>
    <m/>
    <x v="0"/>
    <x v="0"/>
    <s v="SMK SERI AMPANG"/>
    <s v="Lelaki / Male"/>
    <x v="0"/>
    <n v="12"/>
    <n v="55"/>
    <m/>
    <s v="Urban"/>
    <s v="Controlled Group (CG)"/>
    <x v="0"/>
  </r>
  <r>
    <d v="2024-10-09T09:13:13"/>
    <s v="adamdanielharris2007@gmail.com"/>
    <s v="091214081149"/>
    <n v="100"/>
    <n v="0.17"/>
    <s v="Lelaki / Male"/>
    <s v="Malay"/>
    <s v="SMK SERI AMPANG"/>
    <s v="Tidak / No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x v="1"/>
    <x v="2"/>
    <x v="2"/>
    <s v="Darlie"/>
    <x v="0"/>
    <x v="4"/>
    <x v="0"/>
    <x v="1"/>
    <x v="1"/>
    <x v="1"/>
    <x v="0"/>
    <x v="0"/>
    <x v="1"/>
    <x v="0"/>
    <m/>
    <x v="0"/>
    <x v="0"/>
    <s v="SMK SERI AMPANG"/>
    <s v="Lelaki / Male"/>
    <x v="1"/>
    <n v="14"/>
    <n v="51"/>
    <m/>
    <s v="Urban"/>
    <s v="Controlled Group (CG)"/>
    <x v="1"/>
  </r>
  <r>
    <d v="2024-10-09T09:15:48"/>
    <s v="faqihahdayana972@gmail.com"/>
    <s v="090224160110"/>
    <n v="10.7"/>
    <n v="0.04"/>
    <s v="perempuan"/>
    <s v="Malay"/>
    <s v="SMK SERI AMPANG"/>
    <s v="Ya / Yes"/>
    <s v="Betul / True"/>
    <s v="Tidak tahu / Dont Know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Betul / True"/>
    <s v="Tidak tahu / Dont Know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0"/>
    <x v="3"/>
    <x v="0"/>
    <x v="2"/>
    <x v="1"/>
    <x v="2"/>
    <x v="1"/>
    <x v="2"/>
    <x v="1"/>
    <x v="0"/>
    <m/>
    <x v="0"/>
    <x v="0"/>
    <s v="SMK SERI AMPANG"/>
    <s v="Perempuan / Female"/>
    <x v="0"/>
    <n v="12"/>
    <n v="48"/>
    <m/>
    <s v="Urban"/>
    <s v="Controlled Group (CG)"/>
    <x v="0"/>
  </r>
  <r>
    <d v="2024-10-09T09:16:58"/>
    <s v="afzrinzaheen090718@gmail.com"/>
    <s v="090718140224"/>
    <n v="33.03"/>
    <n v="0.2"/>
    <s v="perempuan"/>
    <s v="Malay"/>
    <s v="smk seri ampang"/>
    <s v="Ya / Yes"/>
    <s v="Betul / True"/>
    <s v="Tidak tahu / Dont Know"/>
    <s v="Tidak tahu / Dont know"/>
    <s v="Tidak tahu / Dont Know"/>
    <s v="Tidak tahu / Dont Know"/>
    <s v="Betul / True"/>
    <s v="Tidak tahu / Dont Know"/>
    <s v="Tidak tahu / Dont Know"/>
    <s v="Betul / True"/>
    <s v="Tidak tahu / Dont Know"/>
    <s v="Betul / True"/>
    <s v="Betul / True"/>
    <s v="Betul / True"/>
    <s v="Betul / True"/>
    <s v="Tidak tahu / Dont Know"/>
    <s v="Betul / Tru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2"/>
    <s v="colgate"/>
    <x v="0"/>
    <x v="3"/>
    <x v="0"/>
    <x v="1"/>
    <x v="1"/>
    <x v="0"/>
    <x v="1"/>
    <x v="0"/>
    <x v="1"/>
    <x v="0"/>
    <s v="-"/>
    <x v="0"/>
    <x v="0"/>
    <s v="SMK SERI AMPANG"/>
    <s v="Perempuan / Female"/>
    <x v="0"/>
    <n v="8"/>
    <n v="60"/>
    <m/>
    <s v="Urban"/>
    <s v="Controlled Group (CG)"/>
    <x v="0"/>
  </r>
  <r>
    <d v="2024-10-09T09:21:09"/>
    <s v="khasehqiswa94@gmail.com"/>
    <s v="090623080468"/>
    <n v="10.7"/>
    <n v="0.08"/>
    <s v="perempuan"/>
    <s v="Malay"/>
    <s v="SMK SERI AMPANG"/>
    <s v="Ya / Yes"/>
    <s v="Betul / True"/>
    <s v="Betul / True"/>
    <s v="Betul / True"/>
    <s v="Tidak tahu / Dont Know"/>
    <s v="Tidak tahu / Dont Know"/>
    <s v="Betul / True"/>
    <s v="Tidak tahu / Dont Know"/>
    <s v="Betul / True"/>
    <s v="Betul / True"/>
    <s v="Betul / True"/>
    <s v="Salah / False"/>
    <s v="Betul / True"/>
    <s v="Betul / True"/>
    <s v="Tidak tahu / Dont Know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Tidak setuju / Slightly disagree"/>
    <s v="Setuju / Slightly agree"/>
    <x v="1"/>
    <x v="0"/>
    <x v="2"/>
    <s v="Colgate"/>
    <x v="0"/>
    <x v="3"/>
    <x v="4"/>
    <x v="2"/>
    <x v="1"/>
    <x v="1"/>
    <x v="0"/>
    <x v="1"/>
    <x v="0"/>
    <x v="0"/>
    <m/>
    <x v="0"/>
    <x v="0"/>
    <s v="SMK SERI AMPANG"/>
    <s v="Perempuan / Female"/>
    <x v="0"/>
    <n v="11"/>
    <n v="47"/>
    <m/>
    <s v="Urban"/>
    <s v="Controlled Group (CG)"/>
    <x v="0"/>
  </r>
  <r>
    <d v="2024-10-09T09:23:14"/>
    <s v="balqisqstina47@gmail.com"/>
    <s v="090414080816"/>
    <n v="6.25"/>
    <n v="0.13"/>
    <s v="perempuan"/>
    <s v="Malay"/>
    <s v="Smk Seri Ampang"/>
    <s v="Tidak / No"/>
    <s v="Betul / True"/>
    <s v="Tidak tahu / Dont Know"/>
    <s v="Betul / True"/>
    <s v="Tidak tahu / Dont Know"/>
    <s v="Tidak tahu / Dont Know"/>
    <s v="Tidak tahu / Dont Know"/>
    <s v="Tidak tahu / Dont Know"/>
    <s v="Betul / True"/>
    <s v="Betul / True"/>
    <s v="Betul / True"/>
    <s v="Betul / True"/>
    <s v="Betul / True"/>
    <s v="Betul / True"/>
    <s v="Tidak tahu / Dont Know"/>
    <s v="Betul / True"/>
    <s v="Tidak tahu / Dont Know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etuju / Slightly agree"/>
    <s v="Sangat tidak setuju / Strongly disagree"/>
    <s v="Setuju / Slightly agree"/>
    <s v="Tidak setuju / Slightly disagree"/>
    <s v="Sangat tidak setuju / Strongly disagree"/>
    <s v="Sangat tidak setuju / Strongly disagree"/>
    <s v="Setuju / Slightly agree"/>
    <s v="Sangat tidak setuju / Strongly disagree"/>
    <s v="Setuju / Slightly agree"/>
    <s v="Setuju / Slightly agree"/>
    <x v="1"/>
    <x v="3"/>
    <x v="2"/>
    <s v="Colgate "/>
    <x v="0"/>
    <x v="0"/>
    <x v="4"/>
    <x v="1"/>
    <x v="1"/>
    <x v="1"/>
    <x v="0"/>
    <x v="0"/>
    <x v="1"/>
    <x v="0"/>
    <m/>
    <x v="0"/>
    <x v="0"/>
    <s v="SMK SERI AMPANG"/>
    <s v="Perempuan / Female"/>
    <x v="1"/>
    <n v="9"/>
    <n v="35"/>
    <m/>
    <s v="Urban"/>
    <s v="Controlled Group (CG)"/>
    <x v="0"/>
  </r>
  <r>
    <d v="2024-10-09T09:24:20"/>
    <s v="farahainiq@gmail.com"/>
    <s v="090910080700"/>
    <n v="100"/>
    <n v="0.25"/>
    <s v="perempuan"/>
    <s v="Malay"/>
    <s v="SMK SERI AMPANG "/>
    <s v="Ya / Yes"/>
    <s v="Betul / True"/>
    <s v="Salah / False"/>
    <s v="Betul / True"/>
    <s v="Salah / False"/>
    <s v="Betul / True"/>
    <s v="Betul / True"/>
    <s v="Tidak tahu / Dont Know"/>
    <s v="Tidak tahu / Dont Know"/>
    <s v="Betul / True"/>
    <s v="Salah / False"/>
    <s v="Betul / True"/>
    <s v="Betul / True"/>
    <s v="Tidak tahu / Dont Know"/>
    <s v="Betul / True"/>
    <s v="Salah / False"/>
    <s v="Betul / Tru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Tidak setuju / Slightly disagree"/>
    <s v="Tidak setuju / Slightly disagree"/>
    <x v="1"/>
    <x v="2"/>
    <x v="2"/>
    <s v="Mukmin"/>
    <x v="0"/>
    <x v="3"/>
    <x v="0"/>
    <x v="2"/>
    <x v="2"/>
    <x v="1"/>
    <x v="2"/>
    <x v="1"/>
    <x v="0"/>
    <x v="0"/>
    <m/>
    <x v="0"/>
    <x v="0"/>
    <s v="SMK SERI AMPANG"/>
    <s v="Perempuan / Female"/>
    <x v="0"/>
    <n v="10"/>
    <n v="52"/>
    <m/>
    <s v="Urban"/>
    <s v="Controlled Group (CG)"/>
    <x v="3"/>
  </r>
  <r>
    <d v="2024-10-09T09:25:24"/>
    <s v="maryamrasyiqah@gmail.com"/>
    <s v="090315080386"/>
    <n v="100"/>
    <n v="0.28999999999999998"/>
    <s v="perempuan"/>
    <s v="Malay"/>
    <s v="SEKOLAH MENENGAH KEBANGSAAN SERI AMPANG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Betul / True"/>
    <s v="Tidak tahu / Dont Know"/>
    <s v="Betul / True"/>
    <s v="Betul / True"/>
    <s v="Setuju / Slightly agree"/>
    <s v="Sangat setuju / Strongly agree"/>
    <s v="Setuju / Slightly agree"/>
    <s v="Tidak setuju / Slightly dis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etuju / Slightly agree"/>
    <x v="0"/>
    <x v="0"/>
    <x v="2"/>
    <s v="COLGATE"/>
    <x v="0"/>
    <x v="2"/>
    <x v="0"/>
    <x v="2"/>
    <x v="1"/>
    <x v="0"/>
    <x v="2"/>
    <x v="0"/>
    <x v="0"/>
    <x v="0"/>
    <m/>
    <x v="0"/>
    <x v="0"/>
    <s v="SMK SERI AMPANG"/>
    <s v="Perempuan / Female"/>
    <x v="0"/>
    <n v="13"/>
    <n v="54"/>
    <m/>
    <s v="Urban"/>
    <s v="Controlled Group (CG)"/>
    <x v="0"/>
  </r>
  <r>
    <d v="2024-10-09T09:30:30"/>
    <s v="shakiraazmane@gmail.com"/>
    <s v="090304080946"/>
    <n v="100"/>
    <n v="0.33"/>
    <s v="perempuan"/>
    <s v="Malay"/>
    <s v="smk seri ampang"/>
    <s v="Ya / Yes"/>
    <s v="Betul / True"/>
    <s v="Betul / True"/>
    <s v="Betul / True"/>
    <s v="Tidak tahu / Dont Know"/>
    <s v="Betul / True"/>
    <s v="Tidak tahu / Dont Know"/>
    <s v="Salah / False"/>
    <s v="Betul / True"/>
    <s v="Betul / True"/>
    <s v="Betul / True"/>
    <s v="Betul / True"/>
    <s v="Betul / True"/>
    <s v="Betul / True"/>
    <s v="Salah / False"/>
    <s v="Tidak tahu / Dont Know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tidak setuju / Strongly disagree"/>
    <s v="Sangat setuju / Strongly agree"/>
    <s v="Setuju / Slightly agree"/>
    <x v="1"/>
    <x v="2"/>
    <x v="2"/>
    <s v="colgate"/>
    <x v="0"/>
    <x v="4"/>
    <x v="4"/>
    <x v="1"/>
    <x v="1"/>
    <x v="1"/>
    <x v="0"/>
    <x v="0"/>
    <x v="1"/>
    <x v="0"/>
    <m/>
    <x v="0"/>
    <x v="0"/>
    <s v="SMK SERI AMPANG"/>
    <s v="Perempuan / Female"/>
    <x v="0"/>
    <n v="11"/>
    <n v="61"/>
    <m/>
    <s v="Urban"/>
    <s v="Controlled Group (CG)"/>
    <x v="0"/>
  </r>
  <r>
    <d v="2024-10-09T09:30:47"/>
    <s v="eidhameirzameidham@gmail.com"/>
    <s v="090203110333"/>
    <n v="32.14"/>
    <n v="0.28999999999999998"/>
    <s v="Lelaki / Male"/>
    <s v="Malay"/>
    <s v="SMK SERI AMPANG"/>
    <s v="Ya / Yes"/>
    <s v="Salah / False"/>
    <s v="Salah / False"/>
    <s v="Salah / False"/>
    <s v="Tidak tahu / Dont Know"/>
    <s v="Betul / True"/>
    <s v="Betul / True"/>
    <s v="Betul / True"/>
    <s v="Betul / True"/>
    <s v="Betul / True"/>
    <s v="Tidak tahu / Dont Know"/>
    <s v="Tidak tahu / Dont Know"/>
    <s v="Betul / True"/>
    <s v="Tidak tahu / Dont Know"/>
    <s v="Betul / True"/>
    <s v="Tidak tahu / Dont Know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x v="1"/>
    <x v="2"/>
    <x v="0"/>
    <s v="Colgate"/>
    <x v="1"/>
    <x v="1"/>
    <x v="3"/>
    <x v="1"/>
    <x v="1"/>
    <x v="1"/>
    <x v="0"/>
    <x v="0"/>
    <x v="1"/>
    <x v="0"/>
    <m/>
    <x v="0"/>
    <x v="0"/>
    <s v="SMK SERI AMPANG"/>
    <s v="Lelaki / Male"/>
    <x v="0"/>
    <n v="8"/>
    <n v="56"/>
    <m/>
    <s v="Urban"/>
    <s v="Controlled Group (CG)"/>
    <x v="0"/>
  </r>
  <r>
    <d v="2024-10-09T09:30:49"/>
    <s v="serihannah09@gmail.com"/>
    <s v="090503120402"/>
    <n v="16.899999999999999"/>
    <n v="0.25"/>
    <s v="perempuan"/>
    <s v="Malay"/>
    <s v="Sekolah Menengah Kebangsaan Seri Ampang"/>
    <s v="Tidak / No"/>
    <s v="Betul / True"/>
    <s v="Betul / True"/>
    <s v="Betul / True"/>
    <s v="Betul / True"/>
    <s v="Betul / True"/>
    <s v="Salah / False"/>
    <s v="Tidak tahu / Dont Know"/>
    <s v="Betul / True"/>
    <s v="Betul / True"/>
    <s v="Betul / True"/>
    <s v="Salah / False"/>
    <s v="Salah / Fals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etuju / Slightly agree"/>
    <s v="Sangat setuju / Strongly agree"/>
    <s v="Sangat setuju / Strongly agree"/>
    <s v="Setuju / Slightly agree"/>
    <s v="Setuju / Slightly agree"/>
    <x v="0"/>
    <x v="1"/>
    <x v="2"/>
    <s v="Darlie"/>
    <x v="0"/>
    <x v="0"/>
    <x v="4"/>
    <x v="1"/>
    <x v="0"/>
    <x v="2"/>
    <x v="2"/>
    <x v="2"/>
    <x v="0"/>
    <x v="0"/>
    <m/>
    <x v="0"/>
    <x v="0"/>
    <s v="SMK SERI AMPANG"/>
    <s v="Perempuan / Female"/>
    <x v="1"/>
    <n v="11"/>
    <n v="56"/>
    <m/>
    <s v="Urban"/>
    <s v="Controlled Group (CG)"/>
    <x v="1"/>
  </r>
  <r>
    <d v="2024-10-09T09:34:30"/>
    <s v="aliffalhakim09@gmai.com"/>
    <s v="090307160095"/>
    <n v="62.5"/>
    <n v="0.28999999999999998"/>
    <s v="Lelaki / Male"/>
    <s v="Malay"/>
    <s v="SMK SERI AMPANG"/>
    <s v="Tidak / No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0"/>
    <s v="COLGATE"/>
    <x v="1"/>
    <x v="0"/>
    <x v="0"/>
    <x v="2"/>
    <x v="0"/>
    <x v="2"/>
    <x v="2"/>
    <x v="1"/>
    <x v="1"/>
    <x v="0"/>
    <m/>
    <x v="0"/>
    <x v="0"/>
    <s v="SMK SERI AMPANG"/>
    <s v="Lelaki / Male"/>
    <x v="1"/>
    <n v="16"/>
    <n v="63"/>
    <m/>
    <s v="Urban"/>
    <s v="Controlled Group (CG)"/>
    <x v="0"/>
  </r>
  <r>
    <d v="2024-10-09T09:36:59"/>
    <s v="muhammadakhil2009@gmail.com"/>
    <s v="090521080045"/>
    <n v="5.4"/>
    <n v="0.17"/>
    <s v="Lelaki / Male"/>
    <s v="Malay"/>
    <s v="SMK SERI AMPANG 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Tidak tahu / Dont Know"/>
    <s v="Betul / Tru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x v="0"/>
    <x v="0"/>
    <x v="0"/>
    <s v="Clogate"/>
    <x v="1"/>
    <x v="0"/>
    <x v="4"/>
    <x v="1"/>
    <x v="1"/>
    <x v="0"/>
    <x v="1"/>
    <x v="1"/>
    <x v="1"/>
    <x v="0"/>
    <m/>
    <x v="0"/>
    <x v="0"/>
    <s v="SMK SERI AMPANG"/>
    <s v="Lelaki / Male"/>
    <x v="0"/>
    <n v="12"/>
    <n v="50"/>
    <m/>
    <s v="Urban"/>
    <s v="Controlled Group (CG)"/>
    <x v="0"/>
  </r>
  <r>
    <d v="2024-10-09T09:39:16"/>
    <s v="yewming8282@gmail.com"/>
    <s v="090418080565"/>
    <n v="62.5"/>
    <n v="0.42"/>
    <s v="Lelaki / Male"/>
    <s v="Chinese"/>
    <s v="SMK Seri Ampang"/>
    <s v="Ya / Yes"/>
    <s v="Salah / False"/>
    <s v="Salah / False"/>
    <s v="Salah / False"/>
    <s v="Betul / True"/>
    <s v="Betul / True"/>
    <s v="Tidak tahu / Dont Know"/>
    <s v="Tidak tahu / Dont Know"/>
    <s v="Salah / False"/>
    <s v="Betul / True"/>
    <s v="Tidak tahu / Dont Know"/>
    <s v="Betul / True"/>
    <s v="Salah / False"/>
    <s v="Betul / True"/>
    <s v="Betul / True"/>
    <s v="Betul / True"/>
    <s v="Salah / False"/>
    <s v="Tidak setuju / Slightly disagree"/>
    <s v="Setuju / Slightly agree"/>
    <s v="Sangat tidak setuju / Strongly disagree"/>
    <s v="Sangat setuju / Strongly agree"/>
    <s v="Setuju / Slightly agree"/>
    <s v="Sangat setuju / Strongly agree"/>
    <s v="Sangat setuju / Strongly agree"/>
    <s v="Sangat setuju / Strongly agree"/>
    <s v="Tidak setuju / Slightly disagree"/>
    <s v="Sangat tidak setuju / Strongly disagree"/>
    <s v="Setuju / Slightly agree"/>
    <s v="Sangat setuju / Strongly agree"/>
    <s v="Sangat setuju / Strongly agree"/>
    <s v="Sangat setuju / Strongly agree"/>
    <s v="Sangat setuju / Strongly agree"/>
    <s v="Sangat setuju / Strongly agree"/>
    <x v="0"/>
    <x v="0"/>
    <x v="0"/>
    <s v="colgate"/>
    <x v="2"/>
    <x v="0"/>
    <x v="0"/>
    <x v="1"/>
    <x v="0"/>
    <x v="1"/>
    <x v="2"/>
    <x v="0"/>
    <x v="1"/>
    <x v="0"/>
    <m/>
    <x v="0"/>
    <x v="0"/>
    <s v="SMK SERI AMPANG"/>
    <s v="Lelaki / Male"/>
    <x v="0"/>
    <n v="6"/>
    <n v="54"/>
    <m/>
    <s v="Urban"/>
    <s v="Controlled Group (CG)"/>
    <x v="0"/>
  </r>
  <r>
    <d v="2024-10-09T09:43:08"/>
    <s v="Securecontainprotect97@gmail.com"/>
    <s v="081118080753"/>
    <n v="100"/>
    <n v="1.38"/>
    <s v="Lelaki / Male"/>
    <s v="Chinese"/>
    <s v="smk seri amapng"/>
    <s v="Ya / Yes"/>
    <s v="Betul / True"/>
    <s v="Tidak tahu / Dont Know"/>
    <s v="Betul / True"/>
    <s v="Betul / True"/>
    <s v="Betul / True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Betul / True"/>
    <s v="Tidak setuju / Slightly dis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angat tidak setuju / Strongly disagree"/>
    <s v="Setuju / Slightly agree"/>
    <s v="Sangat setuju / Strongly agree"/>
    <s v="Sangat setuju / Strongly agree"/>
    <x v="3"/>
    <x v="1"/>
    <x v="0"/>
    <s v="colgate"/>
    <x v="1"/>
    <x v="1"/>
    <x v="6"/>
    <x v="1"/>
    <x v="2"/>
    <x v="2"/>
    <x v="2"/>
    <x v="2"/>
    <x v="2"/>
    <x v="0"/>
    <s v="no"/>
    <x v="0"/>
    <x v="0"/>
    <s v="SMK SERI AMPANG"/>
    <s v="Lelaki / Male"/>
    <x v="0"/>
    <n v="11"/>
    <n v="53"/>
    <m/>
    <s v="Urban"/>
    <s v="Controlled Group (CG)"/>
    <x v="0"/>
  </r>
  <r>
    <d v="2024-10-09T09:44:34"/>
    <s v="ennonwoonshaoing@gmail.com"/>
    <s v="090827030075"/>
    <n v="51.79"/>
    <n v="0.25"/>
    <s v="Lelaki / Male"/>
    <s v="Chinese"/>
    <s v="SMK SERI AMPANG"/>
    <s v="Ya / Yes"/>
    <s v="Salah / False"/>
    <s v="Salah / False"/>
    <s v="Tidak tahu / Dont know"/>
    <s v="Salah / False"/>
    <s v="Betul / True"/>
    <s v="Salah / False"/>
    <s v="Tidak tahu / Dont Know"/>
    <s v="Tidak tahu / Dont Know"/>
    <s v="Salah / False"/>
    <s v="Salah / False"/>
    <s v="Salah / False"/>
    <s v="Tidak tahu / Dont Know"/>
    <s v="Tidak tahu / Dont Know"/>
    <s v="Tidak tahu / Dont Know"/>
    <s v="Betul / True"/>
    <s v="Tidak tahu / Dont Know"/>
    <s v="Setuju / Slightly agree"/>
    <s v="Tidak setuju / Slightly disagree"/>
    <s v="Setuju / Slightly agree"/>
    <s v="Tidak setuju / Slightly disagree"/>
    <s v="Tidak setuju / Slightly dis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x v="0"/>
    <x v="3"/>
    <x v="2"/>
    <s v="Colgate"/>
    <x v="0"/>
    <x v="0"/>
    <x v="4"/>
    <x v="1"/>
    <x v="1"/>
    <x v="2"/>
    <x v="0"/>
    <x v="2"/>
    <x v="0"/>
    <x v="0"/>
    <m/>
    <x v="0"/>
    <x v="0"/>
    <s v="SMK SERI AMPANG"/>
    <s v="Lelaki / Male"/>
    <x v="0"/>
    <n v="3"/>
    <n v="43"/>
    <m/>
    <s v="Urban"/>
    <s v="Controlled Group (CG)"/>
    <x v="0"/>
  </r>
  <r>
    <d v="2024-10-09T09:47:10"/>
    <s v="thecringeadom@gmail.com"/>
    <s v="091120101989"/>
    <n v="100"/>
    <n v="1.29"/>
    <s v="Lelaki / Male"/>
    <s v="Malay"/>
    <s v="SMK SERI AMPANG "/>
    <s v="Ya / Yes"/>
    <s v="Betul / True"/>
    <s v="Salah / False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Tidak tahu / Dont Know"/>
    <s v="Betul / True"/>
    <s v="Tidak tahu / Dont Know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Tidak setuju / Slightly disagree"/>
    <s v="Setuju / Slightly agree"/>
    <x v="0"/>
    <x v="0"/>
    <x v="2"/>
    <s v="Colgate"/>
    <x v="2"/>
    <x v="3"/>
    <x v="0"/>
    <x v="2"/>
    <x v="2"/>
    <x v="2"/>
    <x v="2"/>
    <x v="2"/>
    <x v="1"/>
    <x v="0"/>
    <m/>
    <x v="0"/>
    <x v="0"/>
    <s v="SMK SERI AMPANG"/>
    <s v="Lelaki / Male"/>
    <x v="0"/>
    <n v="10"/>
    <n v="49"/>
    <m/>
    <s v="Urban"/>
    <s v="Controlled Group (CG)"/>
    <x v="0"/>
  </r>
  <r>
    <d v="2024-10-09T09:48:45"/>
    <s v="adamrayyan546316@gmail.com"/>
    <s v="090922080943"/>
    <n v="56.25"/>
    <n v="0.5"/>
    <s v="Lelaki / Male"/>
    <s v="Malay"/>
    <s v="SMK SERI AMPANG"/>
    <s v="Ya / Yes"/>
    <s v="Betul / True"/>
    <s v="Betul / True"/>
    <s v="Betul / True"/>
    <s v="Tidak tahu / Dont Know"/>
    <s v="Salah / Fals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Tidak tahu / Dont Know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Tidak setuju / Slightly disagree"/>
    <s v="Setuju / Slightly agree"/>
    <s v="Setuju / Slightly agree"/>
    <s v="Setuju / Slightly agree"/>
    <x v="0"/>
    <x v="0"/>
    <x v="0"/>
    <s v="Colgate"/>
    <x v="0"/>
    <x v="0"/>
    <x v="0"/>
    <x v="2"/>
    <x v="1"/>
    <x v="2"/>
    <x v="0"/>
    <x v="1"/>
    <x v="1"/>
    <x v="0"/>
    <m/>
    <x v="0"/>
    <x v="0"/>
    <s v="SMK SERI AMPANG"/>
    <s v="Lelaki / Male"/>
    <x v="0"/>
    <n v="11"/>
    <n v="46"/>
    <m/>
    <s v="Urban"/>
    <s v="Controlled Group (CG)"/>
    <x v="0"/>
  </r>
  <r>
    <d v="2024-10-09T09:48:58"/>
    <s v="wannursyifa@gmail.com"/>
    <s v="080611080488"/>
    <n v="5.36"/>
    <n v="0.25"/>
    <s v="perempuan"/>
    <s v="Malay"/>
    <s v="SMK SERI AMPANG"/>
    <s v="Tidak / No"/>
    <s v="Betul / True"/>
    <s v="Betul / True"/>
    <s v="Betul / True"/>
    <s v="Salah / Fals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0"/>
    <x v="0"/>
    <s v="Colgate"/>
    <x v="0"/>
    <x v="4"/>
    <x v="3"/>
    <x v="0"/>
    <x v="0"/>
    <x v="2"/>
    <x v="0"/>
    <x v="1"/>
    <x v="1"/>
    <x v="0"/>
    <m/>
    <x v="0"/>
    <x v="0"/>
    <s v="SMK SERI AMPANG"/>
    <s v="Perempuan / Female"/>
    <x v="1"/>
    <n v="15"/>
    <n v="62"/>
    <m/>
    <s v="Urban"/>
    <s v="Controlled Group (CG)"/>
    <x v="0"/>
  </r>
  <r>
    <d v="2024-10-09T09:52:32"/>
    <s v="imanshah@gmail.com"/>
    <s v="090329080133"/>
    <n v="100"/>
    <n v="1.1299999999999999"/>
    <s v="Lelaki / Male"/>
    <s v="Malay"/>
    <s v="smk seri ampang"/>
    <s v="Ya / Yes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Tidak tahu / Dont Know"/>
    <s v="Tidak tahu / Dont Know"/>
    <s v="Betul / True"/>
    <s v="Tidak tahu / Dont Know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Tidak setuju / Slightly disagree"/>
    <s v="Setuju / Slightly agree"/>
    <s v="Setuju / Slightly agree"/>
    <s v="Tidak setuju / Slightly disagree"/>
    <s v="Tidak setuju / Slightly disagree"/>
    <x v="0"/>
    <x v="0"/>
    <x v="2"/>
    <s v="colgate"/>
    <x v="1"/>
    <x v="3"/>
    <x v="4"/>
    <x v="1"/>
    <x v="1"/>
    <x v="1"/>
    <x v="0"/>
    <x v="0"/>
    <x v="1"/>
    <x v="0"/>
    <m/>
    <x v="0"/>
    <x v="0"/>
    <s v="SMK SERI AMPANG"/>
    <s v="Lelaki / Male"/>
    <x v="0"/>
    <n v="8"/>
    <n v="46"/>
    <m/>
    <s v="Urban"/>
    <s v="Controlled Group (CG)"/>
    <x v="0"/>
  </r>
  <r>
    <d v="2024-10-09T09:53:03"/>
    <s v="dhaniamaisara@gmail.com"/>
    <s v="080422100080"/>
    <n v="100"/>
    <n v="0.54"/>
    <s v="perempuan"/>
    <s v="Malay"/>
    <s v="SMK SERI AMPANG "/>
    <s v="Ya / Yes"/>
    <s v="Betul / True"/>
    <s v="Salah / Fals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angat setuju / Strongly agree"/>
    <s v="Tidak setuju / Slightly disagree"/>
    <s v="Tidak setuju / Slightly disagree"/>
    <s v="Sangat setuju / Strongly agree"/>
    <s v="Sangat setuju / Strongly agree"/>
    <s v="Sangat setuju / Strongly agree"/>
    <s v="Sangat setuju / Strongly agree"/>
    <s v="Setuju / Slightly agree"/>
    <s v="Sangat setuju / Strongly agree"/>
    <x v="0"/>
    <x v="0"/>
    <x v="0"/>
    <s v="Safi"/>
    <x v="1"/>
    <x v="1"/>
    <x v="0"/>
    <x v="0"/>
    <x v="0"/>
    <x v="1"/>
    <x v="2"/>
    <x v="1"/>
    <x v="2"/>
    <x v="0"/>
    <m/>
    <x v="0"/>
    <x v="0"/>
    <s v="SMK SERI AMPANG"/>
    <s v="Perempuan / Female"/>
    <x v="0"/>
    <n v="13"/>
    <n v="57"/>
    <m/>
    <s v="Urban"/>
    <s v="Controlled Group (CG)"/>
    <x v="8"/>
  </r>
  <r>
    <d v="2024-10-09T09:59:01"/>
    <s v="aaleesyaazmi08@gmail.com"/>
    <s v="081128-08-0642"/>
    <n v="7.14"/>
    <n v="0.08"/>
    <s v="perempuan"/>
    <s v="Malay"/>
    <s v="SMK SERI AMPANG,IPOH"/>
    <s v="Tidak / No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etuju / Slightly agree"/>
    <s v="Setuju / Slightly agree"/>
    <s v="Sangat setuju / Strongly agree"/>
    <x v="0"/>
    <x v="0"/>
    <x v="0"/>
    <s v="MUKMIN"/>
    <x v="1"/>
    <x v="0"/>
    <x v="0"/>
    <x v="2"/>
    <x v="1"/>
    <x v="1"/>
    <x v="1"/>
    <x v="0"/>
    <x v="1"/>
    <x v="0"/>
    <m/>
    <x v="0"/>
    <x v="0"/>
    <s v="SMK SERI AMPANG"/>
    <s v="Perempuan / Female"/>
    <x v="1"/>
    <n v="14"/>
    <n v="59"/>
    <m/>
    <s v="Urban"/>
    <s v="Controlled Group (CG)"/>
    <x v="3"/>
  </r>
  <r>
    <d v="2024-10-09T09:59:15"/>
    <s v="nursufisyukri@gmail.com"/>
    <s v="080530080590"/>
    <n v="10.7"/>
    <n v="0.08"/>
    <s v="perempuan"/>
    <s v="Malay"/>
    <s v="SMK SERI AMPANG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angat setuju / Strongly agree"/>
    <x v="0"/>
    <x v="0"/>
    <x v="2"/>
    <s v="Colgate"/>
    <x v="1"/>
    <x v="3"/>
    <x v="0"/>
    <x v="2"/>
    <x v="2"/>
    <x v="1"/>
    <x v="2"/>
    <x v="2"/>
    <x v="0"/>
    <x v="0"/>
    <m/>
    <x v="0"/>
    <x v="0"/>
    <s v="SMK SERI AMPANG"/>
    <s v="Perempuan / Female"/>
    <x v="0"/>
    <n v="12"/>
    <n v="58"/>
    <m/>
    <s v="Urban"/>
    <s v="Controlled Group (CG)"/>
    <x v="0"/>
  </r>
  <r>
    <d v="2024-10-09T10:04:00"/>
    <s v="syirahhumayra@gmail.com"/>
    <s v="080727080084"/>
    <n v="12.5"/>
    <n v="0.08"/>
    <s v="perempuan"/>
    <s v="Malay"/>
    <s v="smk seri ampang"/>
    <s v="Ya / Yes"/>
    <s v="Betul / True"/>
    <s v="Betul / True"/>
    <s v="Betul / True"/>
    <s v="Tidak tahu / Dont Know"/>
    <s v="Betul / True"/>
    <s v="Tidak tahu / Dont Know"/>
    <s v="Betul / True"/>
    <s v="Betul / True"/>
    <s v="Betul / True"/>
    <s v="Salah / Fals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x v="0"/>
    <x v="2"/>
    <x v="1"/>
    <s v="Colgate"/>
    <x v="0"/>
    <x v="3"/>
    <x v="0"/>
    <x v="2"/>
    <x v="2"/>
    <x v="2"/>
    <x v="0"/>
    <x v="2"/>
    <x v="0"/>
    <x v="0"/>
    <m/>
    <x v="0"/>
    <x v="0"/>
    <s v="SMK SERI AMPANG"/>
    <s v="Perempuan / Female"/>
    <x v="0"/>
    <n v="13"/>
    <n v="49"/>
    <m/>
    <s v="Urban"/>
    <s v="Controlled Group (CG)"/>
    <x v="0"/>
  </r>
  <r>
    <d v="2024-10-09T10:04:05"/>
    <s v="wahyunyuha@gmail.com"/>
    <s v="080209081108"/>
    <n v="100"/>
    <n v="0.42"/>
    <s v="perempuan"/>
    <s v="Malay"/>
    <s v="SMK SERI AMPANG "/>
    <s v="Ya / Yes"/>
    <s v="Betul / True"/>
    <s v="Salah / False"/>
    <s v="Betul / True"/>
    <s v="Betul / True"/>
    <s v="Betul / True"/>
    <s v="Salah / False"/>
    <s v="Tidak tahu / Dont Know"/>
    <s v="Tidak tahu / Dont Know"/>
    <s v="Tidak tahu / Dont Know"/>
    <s v="Salah / False"/>
    <s v="Tidak tahu / Dont Know"/>
    <s v="Salah / Fals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x v="0"/>
    <x v="1"/>
    <x v="2"/>
    <s v="Amway"/>
    <x v="2"/>
    <x v="0"/>
    <x v="0"/>
    <x v="2"/>
    <x v="1"/>
    <x v="2"/>
    <x v="1"/>
    <x v="2"/>
    <x v="0"/>
    <x v="0"/>
    <m/>
    <x v="0"/>
    <x v="0"/>
    <s v="SMK SERI AMPANG"/>
    <s v="Perempuan / Female"/>
    <x v="0"/>
    <n v="7"/>
    <n v="53"/>
    <m/>
    <s v="Urban"/>
    <s v="Controlled Group (CG)"/>
    <x v="17"/>
  </r>
  <r>
    <d v="2024-10-09T10:07:44"/>
    <s v="m-9356156@moe-dl.edu.my"/>
    <s v="081116080215"/>
    <n v="100"/>
    <n v="0.5"/>
    <s v="Lelaki / Male"/>
    <s v="Chinese"/>
    <s v="SMK SERI AMPANG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Tidak tahu / Dont Know"/>
    <s v="Betul / True"/>
    <s v="Betul / True"/>
    <s v="Salah / False"/>
    <s v="Tidak tahu / Dont Know"/>
    <s v="Tidak tahu / Dont Know"/>
    <s v="Tidak tahu / Dont Know"/>
    <s v="Sangat setuju / Strongly agree"/>
    <s v="Tidak setuju / Slightly disagree"/>
    <s v="Tidak setuju / Slightly disagree"/>
    <s v="Tidak setuju / Slightly disagree"/>
    <s v="Setuju / Slightly agree"/>
    <s v="Tidak setuju / Slightly disagree"/>
    <s v="Tidak setuju / Slightly disagree"/>
    <s v="Sangat setuju / Strongly agree"/>
    <s v="Setuju / Slightly agree"/>
    <s v="Tidak setuju / Slightly disagree"/>
    <s v="Sangat tidak setuju / Strongly disagree"/>
    <s v="Setuju / Slightly agree"/>
    <s v="Setuju / Slightly agree"/>
    <s v="Sangat setuju / Strongly agree"/>
    <s v="Setuju / Slightly agree"/>
    <s v="Setuju / Slightly agree"/>
    <x v="0"/>
    <x v="0"/>
    <x v="0"/>
    <s v="cologate"/>
    <x v="1"/>
    <x v="1"/>
    <x v="4"/>
    <x v="1"/>
    <x v="0"/>
    <x v="0"/>
    <x v="1"/>
    <x v="0"/>
    <x v="1"/>
    <x v="0"/>
    <m/>
    <x v="0"/>
    <x v="0"/>
    <s v="SMK SERI AMPANG"/>
    <s v="Lelaki / Male"/>
    <x v="0"/>
    <n v="8"/>
    <n v="46"/>
    <m/>
    <s v="Urban"/>
    <s v="Controlled Group (CG)"/>
    <x v="0"/>
  </r>
  <r>
    <d v="2024-10-09T10:08:24"/>
    <s v="bot78bot@gmail.com"/>
    <s v="080826080151"/>
    <n v="100"/>
    <n v="0.83"/>
    <s v="Lelaki / Male"/>
    <s v="Malay"/>
    <s v="SMK SERI AMPANG "/>
    <s v="Ya / Yes"/>
    <s v="Betul / Tru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angat setuju / Strongly agree"/>
    <s v="Setuju / Slightly agree"/>
    <s v="Tidak setuju / Slightly disagree"/>
    <s v="Sangat setuju / Strongly agree"/>
    <s v="Sangat setuju / Strongly agree"/>
    <x v="1"/>
    <x v="4"/>
    <x v="0"/>
    <s v="Colgate"/>
    <x v="0"/>
    <x v="0"/>
    <x v="0"/>
    <x v="2"/>
    <x v="0"/>
    <x v="2"/>
    <x v="0"/>
    <x v="2"/>
    <x v="0"/>
    <x v="0"/>
    <m/>
    <x v="0"/>
    <x v="0"/>
    <s v="SMK SERI AMPANG"/>
    <s v="Lelaki / Male"/>
    <x v="0"/>
    <n v="14"/>
    <n v="51"/>
    <m/>
    <s v="Urban"/>
    <s v="Controlled Group (CG)"/>
    <x v="0"/>
  </r>
  <r>
    <d v="2024-10-09T10:09:36"/>
    <s v="nurmaysara777@gmail.com"/>
    <s v="080710080424"/>
    <n v="18.75"/>
    <n v="0.28999999999999998"/>
    <s v="perempuan"/>
    <s v="Malay"/>
    <s v="SMK SERI AMPANG"/>
    <s v="Ya / Yes"/>
    <s v="Salah / False"/>
    <s v="Salah / False"/>
    <s v="Betul / True"/>
    <s v="Salah / False"/>
    <s v="Tidak tahu / Dont Know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angat tidak setuju / Strongly disagree"/>
    <s v="Sangat setuju / Strongly agree"/>
    <s v="Setuju / Slightly agree"/>
    <s v="Sangat setuju / Strongly agree"/>
    <s v="Setuju / Slightly agree"/>
    <s v="Setuju / Slightly agree"/>
    <s v="Setuju / Slightly agree"/>
    <x v="1"/>
    <x v="2"/>
    <x v="0"/>
    <s v="colgate"/>
    <x v="1"/>
    <x v="1"/>
    <x v="4"/>
    <x v="2"/>
    <x v="2"/>
    <x v="0"/>
    <x v="0"/>
    <x v="1"/>
    <x v="1"/>
    <x v="0"/>
    <m/>
    <x v="0"/>
    <x v="0"/>
    <s v="SMK SERI AMPANG"/>
    <s v="Perempuan / Female"/>
    <x v="0"/>
    <n v="12"/>
    <n v="57"/>
    <m/>
    <s v="Urban"/>
    <s v="Controlled Group (CG)"/>
    <x v="0"/>
  </r>
  <r>
    <d v="2024-10-09T10:10:26"/>
    <s v="m-9353860@-dl.edu.my"/>
    <s v="080821080427"/>
    <n v="100"/>
    <n v="0.79"/>
    <s v="Lelaki / Male"/>
    <s v="Chinese"/>
    <s v="Smk seri ampang"/>
    <s v="Ya / Yes"/>
    <s v="Salah / False"/>
    <s v="Salah / False"/>
    <s v="Betul / True"/>
    <s v="Tidak tahu / Dont Know"/>
    <s v="Tidak tahu / Dont Know"/>
    <s v="Tidak tahu / Dont Know"/>
    <s v="Tidak tahu / Dont Know"/>
    <s v="Betul / True"/>
    <s v="Betul / True"/>
    <s v="Tidak tahu / Dont Know"/>
    <s v="Betul / True"/>
    <s v="Betul / True"/>
    <s v="Betul / True"/>
    <s v="Tidak tahu / Dont Know"/>
    <s v="Tidak tahu / Dont Know"/>
    <s v="Betul / Tru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Tidak setuju / Slightly disagree"/>
    <s v="Tidak setuju / Slightly disagree"/>
    <s v="Sangat setuju / Strongly agree"/>
    <s v="Setuju / Slightly agree"/>
    <s v="Setuju / Slightly agree"/>
    <x v="0"/>
    <x v="0"/>
    <x v="2"/>
    <s v="colgate"/>
    <x v="2"/>
    <x v="3"/>
    <x v="0"/>
    <x v="2"/>
    <x v="0"/>
    <x v="2"/>
    <x v="0"/>
    <x v="2"/>
    <x v="0"/>
    <x v="0"/>
    <s v="-"/>
    <x v="0"/>
    <x v="0"/>
    <s v="SMK SERI AMPANG"/>
    <s v="Lelaki / Male"/>
    <x v="0"/>
    <n v="7"/>
    <n v="47"/>
    <m/>
    <s v="Urban"/>
    <s v="Controlled Group (CG)"/>
    <x v="0"/>
  </r>
  <r>
    <d v="2024-10-09T10:13:37"/>
    <s v="MuhdAqil@gmail.com"/>
    <s v="080430080147"/>
    <n v="100"/>
    <n v="0.92"/>
    <s v="Lelaki / Male"/>
    <s v="Malay"/>
    <s v="SMK SERI AMPANG "/>
    <s v="Ya / Yes"/>
    <s v="Betul / True"/>
    <s v="Betul / True"/>
    <s v="Betul / True"/>
    <s v="Tidak tahu / Dont Know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2"/>
    <s v="Sufi"/>
    <x v="1"/>
    <x v="0"/>
    <x v="0"/>
    <x v="2"/>
    <x v="0"/>
    <x v="1"/>
    <x v="0"/>
    <x v="1"/>
    <x v="0"/>
    <x v="0"/>
    <m/>
    <x v="0"/>
    <x v="0"/>
    <s v="SMK SERI AMPANG"/>
    <s v="Lelaki / Male"/>
    <x v="0"/>
    <n v="14"/>
    <n v="64"/>
    <m/>
    <s v="Urban"/>
    <s v="Controlled Group (CG)"/>
    <x v="8"/>
  </r>
  <r>
    <d v="2024-10-09T10:15:48"/>
    <s v="nadianaadzrienna@gmail.com"/>
    <s v="080304080680"/>
    <n v="4.5"/>
    <n v="0.17"/>
    <s v="perempuan"/>
    <s v="Malay"/>
    <s v="SMK SERI AMPANG"/>
    <s v="Ya / Yes"/>
    <s v="Betul / True"/>
    <s v="Betul / True"/>
    <s v="Betul / True"/>
    <s v="Tidak tahu / Dont Know"/>
    <s v="Tidak tahu / Dont Know"/>
    <s v="Betul / True"/>
    <s v="Tidak tahu / Dont Know"/>
    <s v="Tidak tahu / Dont Know"/>
    <s v="Betul / True"/>
    <s v="Betul / True"/>
    <s v="Betul / True"/>
    <s v="Tidak tahu / Dont Know"/>
    <s v="Betul / True"/>
    <s v="Betul / True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2"/>
    <x v="2"/>
    <s v="Safi"/>
    <x v="2"/>
    <x v="3"/>
    <x v="6"/>
    <x v="2"/>
    <x v="1"/>
    <x v="2"/>
    <x v="0"/>
    <x v="2"/>
    <x v="2"/>
    <x v="0"/>
    <m/>
    <x v="0"/>
    <x v="0"/>
    <s v="SMK SERI AMPANG"/>
    <s v="Perempuan / Female"/>
    <x v="0"/>
    <n v="10"/>
    <n v="48"/>
    <m/>
    <s v="Urban"/>
    <s v="Controlled Group (CG)"/>
    <x v="8"/>
  </r>
  <r>
    <d v="2024-10-09T10:17:01"/>
    <s v="farhankhairil01@gmail.com"/>
    <s v="090101080313"/>
    <n v="5.4"/>
    <n v="0.25"/>
    <s v="Lelaki / Male"/>
    <s v="Malay"/>
    <s v="SMK SERI AMPANG"/>
    <s v="Ya / Yes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etuju / Slightly agree"/>
    <s v="Setuju / Slightly agree"/>
    <s v="Sangat setuju / Strongly agree"/>
    <s v="Setuju / Slightly agree"/>
    <s v="Sangat setuju / Strongly agree"/>
    <s v="Sangat setuju / Strongly agree"/>
    <s v="Setuju / Slightly agree"/>
    <s v="Setuju / Slightly agree"/>
    <s v="Setuju / Slightly agree"/>
    <s v="Sangat setuju / Strongly agree"/>
    <s v="Sangat setuju / Strongly agree"/>
    <s v="Sangat setuju / Strongly agree"/>
    <s v="Sangat setuju / Strongly agree"/>
    <s v="Setuju / Slightly agree"/>
    <s v="Setuju / Slightly agree"/>
    <x v="3"/>
    <x v="1"/>
    <x v="0"/>
    <s v="colgate "/>
    <x v="0"/>
    <x v="0"/>
    <x v="0"/>
    <x v="1"/>
    <x v="0"/>
    <x v="1"/>
    <x v="1"/>
    <x v="1"/>
    <x v="0"/>
    <x v="0"/>
    <n v="0"/>
    <x v="0"/>
    <x v="0"/>
    <s v="SMK SERI AMPANG"/>
    <s v="Lelaki / Male"/>
    <x v="0"/>
    <n v="15"/>
    <n v="55"/>
    <m/>
    <s v="Urban"/>
    <s v="Controlled Group (CG)"/>
    <x v="0"/>
  </r>
  <r>
    <d v="2024-10-09T10:17:46"/>
    <s v="ainputriizzati@gmail.com"/>
    <s v="081214080972"/>
    <n v="3.6"/>
    <n v="0.13"/>
    <s v="perempuan"/>
    <s v="Malay"/>
    <s v="Sekolah Menengah Seri Ampang"/>
    <s v="Ya / Yes"/>
    <s v="Betul / True"/>
    <s v="Betul / True"/>
    <s v="Betul / True"/>
    <s v="Tidak tahu / Dont Know"/>
    <s v="Tidak tahu / Dont Know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Tidak setuju / Slightly disagree"/>
    <s v="Setuju / Slightly agre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Tidak setuju / Slightly disagree"/>
    <s v="Tidak setuju / Slightly disagree"/>
    <x v="0"/>
    <x v="0"/>
    <x v="2"/>
    <s v="sensodyne"/>
    <x v="0"/>
    <x v="3"/>
    <x v="0"/>
    <x v="0"/>
    <x v="1"/>
    <x v="0"/>
    <x v="2"/>
    <x v="2"/>
    <x v="1"/>
    <x v="0"/>
    <m/>
    <x v="0"/>
    <x v="0"/>
    <s v="SMK SERI AMPANG"/>
    <s v="Perempuan / Female"/>
    <x v="0"/>
    <n v="11"/>
    <n v="49"/>
    <m/>
    <s v="Urban"/>
    <s v="Controlled Group (CG)"/>
    <x v="6"/>
  </r>
  <r>
    <d v="2024-10-09T10:19:13"/>
    <s v="syakirahmnaz0808@gmail.com"/>
    <s v="080928080558"/>
    <n v="9.82"/>
    <n v="0.71"/>
    <s v="perempuan"/>
    <s v="Malay"/>
    <s v="SMK SERI AMPANG"/>
    <s v="Tidak / No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2"/>
    <x v="0"/>
    <s v="Colgate "/>
    <x v="0"/>
    <x v="0"/>
    <x v="0"/>
    <x v="2"/>
    <x v="1"/>
    <x v="1"/>
    <x v="1"/>
    <x v="1"/>
    <x v="1"/>
    <x v="0"/>
    <m/>
    <x v="0"/>
    <x v="0"/>
    <s v="SMK SERI AMPANG"/>
    <s v="Perempuan / Female"/>
    <x v="1"/>
    <n v="15"/>
    <n v="48"/>
    <m/>
    <s v="Urban"/>
    <s v="Controlled Group (CG)"/>
    <x v="0"/>
  </r>
  <r>
    <d v="2024-10-09T10:23:16"/>
    <s v="turgashinimahesan@gmail.com"/>
    <s v="080820080222"/>
    <n v="100"/>
    <n v="0.13"/>
    <s v="perempuan"/>
    <s v="Indian"/>
    <s v="SMK Seri Ampang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1"/>
    <x v="0"/>
    <s v="Colgate "/>
    <x v="1"/>
    <x v="1"/>
    <x v="0"/>
    <x v="0"/>
    <x v="1"/>
    <x v="0"/>
    <x v="2"/>
    <x v="1"/>
    <x v="1"/>
    <x v="0"/>
    <m/>
    <x v="0"/>
    <x v="0"/>
    <s v="SMK SERI AMPANG"/>
    <s v="Perempuan / Female"/>
    <x v="0"/>
    <n v="15"/>
    <n v="54"/>
    <m/>
    <s v="Urban"/>
    <s v="Controlled Group (CG)"/>
    <x v="0"/>
  </r>
  <r>
    <d v="2024-10-09T10:24:59"/>
    <s v="m-9672789@moe-dl.edu.my"/>
    <s v="081230080892"/>
    <n v="100"/>
    <n v="1.17"/>
    <s v="perempuan"/>
    <s v="Indian"/>
    <s v="SMK Seri Ampang"/>
    <s v="Ya / Yes"/>
    <s v="Tidak tahu / Dont know"/>
    <s v="Betul / True"/>
    <s v="Betul / True"/>
    <s v="Tidak tahu / Dont Know"/>
    <s v="Tidak tahu / Dont Know"/>
    <s v="Tidak tahu / Dont Know"/>
    <s v="Tidak tahu / Dont Know"/>
    <s v="Betul / True"/>
    <s v="Betul / True"/>
    <s v="Tidak tahu / Dont Know"/>
    <s v="Betul / True"/>
    <s v="Betul / True"/>
    <s v="Betul / True"/>
    <s v="Tidak tahu / Dont Know"/>
    <s v="Tidak tahu / Dont Know"/>
    <s v="Tidak tahu / Dont Know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Tidak setuju / Slightly disagree"/>
    <s v="Sangat tidak setuju / Strongly disagree"/>
    <s v="Setuju / Slightly agree"/>
    <s v="Setuju / Slightly agree"/>
    <s v="Setuju / Slightly agree"/>
    <s v="Sangat setuju / Strongly agree"/>
    <s v="Setuju / Slightly agree"/>
    <s v="Setuju / Slightly agree"/>
    <x v="0"/>
    <x v="0"/>
    <x v="2"/>
    <s v="colgate"/>
    <x v="0"/>
    <x v="3"/>
    <x v="0"/>
    <x v="2"/>
    <x v="0"/>
    <x v="0"/>
    <x v="0"/>
    <x v="0"/>
    <x v="1"/>
    <x v="0"/>
    <s v="no"/>
    <x v="0"/>
    <x v="0"/>
    <s v="SMK SERI AMPANG"/>
    <s v="Perempuan / Female"/>
    <x v="0"/>
    <n v="7"/>
    <n v="55"/>
    <m/>
    <s v="Urban"/>
    <s v="Controlled Group (CG)"/>
    <x v="0"/>
  </r>
  <r>
    <d v="2024-10-09T10:26:09"/>
    <s v="joeyee2008@gmail.com"/>
    <s v="080804080230"/>
    <n v="26.79"/>
    <n v="0.92"/>
    <s v="perempuan"/>
    <s v="Chinese"/>
    <s v="SMK SERI AMPANG "/>
    <s v="Ya / Yes"/>
    <s v="Betul / True"/>
    <s v="Betul / True"/>
    <s v="Betul / True"/>
    <s v="Salah / False"/>
    <s v="Betul / True"/>
    <s v="Betul / True"/>
    <s v="Betul / True"/>
    <s v="Betul / True"/>
    <s v="Betul / True"/>
    <s v="Salah / False"/>
    <s v="Betul / True"/>
    <s v="Betul / True"/>
    <s v="Betul / True"/>
    <s v="Betul / True"/>
    <s v="Salah / False"/>
    <s v="Betul / Tru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angat setuju / Strongly agree"/>
    <s v="Tidak setuju / Slightly disagree"/>
    <s v="Setuju / Slightly agree"/>
    <x v="0"/>
    <x v="0"/>
    <x v="2"/>
    <s v="Oral B"/>
    <x v="1"/>
    <x v="3"/>
    <x v="0"/>
    <x v="2"/>
    <x v="0"/>
    <x v="0"/>
    <x v="0"/>
    <x v="0"/>
    <x v="1"/>
    <x v="0"/>
    <m/>
    <x v="0"/>
    <x v="0"/>
    <s v="SMK SERI AMPANG"/>
    <s v="Perempuan / Female"/>
    <x v="0"/>
    <n v="14"/>
    <n v="57"/>
    <m/>
    <s v="Urban"/>
    <s v="Controlled Group (CG)"/>
    <x v="18"/>
  </r>
  <r>
    <d v="2024-10-09T10:27:16"/>
    <s v="m-9398018@moe-dl.edu.my"/>
    <s v="080525070216"/>
    <n v="100"/>
    <n v="0.25"/>
    <s v="perempuan"/>
    <s v="Chinese, Indian"/>
    <s v="SMK SERI AMPANG"/>
    <s v="Ya / Yes"/>
    <s v="Betul / True"/>
    <s v="Salah / False"/>
    <s v="Betul / True"/>
    <s v="Tidak tahu / Dont Know"/>
    <s v="Tidak tahu / Dont Know"/>
    <s v="Betul / True"/>
    <s v="Betul / True"/>
    <s v="Betul / True"/>
    <s v="Betul / True"/>
    <s v="Salah / False"/>
    <s v="Betul / True"/>
    <s v="Betul / True"/>
    <s v="Betul / True"/>
    <s v="Tidak tahu / Dont Know"/>
    <s v="Betul / True"/>
    <s v="Salah / Fals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x v="0"/>
    <x v="1"/>
    <x v="0"/>
    <s v="Darlie"/>
    <x v="2"/>
    <x v="3"/>
    <x v="0"/>
    <x v="2"/>
    <x v="1"/>
    <x v="1"/>
    <x v="0"/>
    <x v="0"/>
    <x v="2"/>
    <x v="0"/>
    <s v="no smoke"/>
    <x v="0"/>
    <x v="0"/>
    <s v="SMK SERI AMPANG"/>
    <s v="Perempuan / Female"/>
    <x v="0"/>
    <n v="10"/>
    <n v="44"/>
    <m/>
    <s v="Urban"/>
    <s v="Controlled Group (CG)"/>
    <x v="1"/>
  </r>
  <r>
    <d v="2024-10-09T10:28:58"/>
    <s v="afifahnafisah38@gmail.com"/>
    <s v="080617140592"/>
    <n v="13.4"/>
    <n v="0.13"/>
    <s v="perempuan"/>
    <s v="Malay"/>
    <s v="SMK SERI AMPANG "/>
    <s v="Ya / Yes"/>
    <s v="Betul / True"/>
    <s v="Betul / True"/>
    <s v="Betul / True"/>
    <s v="Salah / False"/>
    <s v="Betul / True"/>
    <s v="Betul / True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etuju / Slightly agree"/>
    <s v="Sangat setuju / Strong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etuju / Slightly agree"/>
    <s v="Sangat setuju / Strongly agree"/>
    <s v="Setuju / Slightly agree"/>
    <x v="0"/>
    <x v="0"/>
    <x v="0"/>
    <s v="Amway"/>
    <x v="2"/>
    <x v="0"/>
    <x v="0"/>
    <x v="1"/>
    <x v="2"/>
    <x v="1"/>
    <x v="0"/>
    <x v="1"/>
    <x v="2"/>
    <x v="0"/>
    <m/>
    <x v="0"/>
    <x v="0"/>
    <s v="SMK SERI AMPANG"/>
    <s v="Perempuan / Female"/>
    <x v="0"/>
    <n v="13"/>
    <n v="57"/>
    <m/>
    <s v="Urban"/>
    <s v="Controlled Group (CG)"/>
    <x v="17"/>
  </r>
  <r>
    <d v="2024-10-09T10:30:05"/>
    <s v="nicolechongzhiwei@gmail.com"/>
    <s v="080816080676"/>
    <n v="79.459999999999994"/>
    <n v="0.25"/>
    <s v="perempuan"/>
    <s v="Chinese"/>
    <s v="smk seri ampang"/>
    <s v="Ya / Yes"/>
    <s v="Tidak tahu / Dont know"/>
    <s v="Salah / False"/>
    <s v="Betul / True"/>
    <s v="Tidak tahu / Dont Know"/>
    <s v="Betul / True"/>
    <s v="Betul / True"/>
    <s v="Salah / False"/>
    <s v="Betul / True"/>
    <s v="Betul / True"/>
    <s v="Salah / False"/>
    <s v="Betul / True"/>
    <s v="Salah / False"/>
    <s v="Betul / True"/>
    <s v="Salah / False"/>
    <s v="Betul / True"/>
    <s v="Betul / True"/>
    <s v="Setuju / Slightly agree"/>
    <s v="Tidak setuju / Slightly dis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1"/>
    <s v="sensodive"/>
    <x v="1"/>
    <x v="1"/>
    <x v="1"/>
    <x v="0"/>
    <x v="1"/>
    <x v="2"/>
    <x v="1"/>
    <x v="2"/>
    <x v="1"/>
    <x v="0"/>
    <s v="no"/>
    <x v="0"/>
    <x v="1"/>
    <s v="SMK SERI AMPANG"/>
    <s v="Perempuan / Female"/>
    <x v="0"/>
    <n v="9"/>
    <n v="46"/>
    <m/>
    <s v="Urban"/>
    <s v="Controlled Group (CG)"/>
    <x v="6"/>
  </r>
  <r>
    <d v="2024-10-09T10:32:34"/>
    <s v="khadijahfouzi@gmail.com"/>
    <s v="080811081178"/>
    <n v="50"/>
    <n v="0.25"/>
    <s v="perempuan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Betul / True"/>
    <s v="Tidak tahu / Dont Know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Tidak setuju / Slightly disagree"/>
    <s v="Setuju / Slightly agree"/>
    <x v="0"/>
    <x v="0"/>
    <x v="2"/>
    <s v="lotus"/>
    <x v="1"/>
    <x v="3"/>
    <x v="0"/>
    <x v="1"/>
    <x v="1"/>
    <x v="1"/>
    <x v="1"/>
    <x v="2"/>
    <x v="1"/>
    <x v="0"/>
    <m/>
    <x v="0"/>
    <x v="0"/>
    <s v="SMK SERI AMPANG"/>
    <s v="Perempuan / Female"/>
    <x v="0"/>
    <n v="10"/>
    <n v="45"/>
    <m/>
    <s v="Urban"/>
    <s v="Controlled Group (CG)"/>
    <x v="19"/>
  </r>
  <r>
    <d v="2024-10-09T10:33:06"/>
    <s v="NurFarisahAina@gmail.com"/>
    <s v="080806080314"/>
    <n v="25"/>
    <n v="0.17"/>
    <s v="perempuan"/>
    <s v="Malay"/>
    <s v="Sekolah Menengah Kebangsaan Seri Ampang"/>
    <s v="Ya / Yes"/>
    <s v="Betul / True"/>
    <s v="Betul / True"/>
    <s v="Betul / True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Tidak tahu / Dont Know"/>
    <s v="Betul / Tru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Sangat setuju / Strongly agree"/>
    <s v="Sangat setuju / Strongly agree"/>
    <x v="0"/>
    <x v="0"/>
    <x v="2"/>
    <s v="Darlie"/>
    <x v="0"/>
    <x v="3"/>
    <x v="0"/>
    <x v="0"/>
    <x v="0"/>
    <x v="2"/>
    <x v="2"/>
    <x v="2"/>
    <x v="0"/>
    <x v="0"/>
    <m/>
    <x v="0"/>
    <x v="0"/>
    <s v="SMK SERI AMPANG"/>
    <s v="Perempuan / Female"/>
    <x v="0"/>
    <n v="12"/>
    <n v="54"/>
    <m/>
    <s v="Urban"/>
    <s v="Controlled Group (CG)"/>
    <x v="1"/>
  </r>
  <r>
    <d v="2024-10-09T10:37:01"/>
    <s v="hanisah@gmail.com"/>
    <s v="080525080334"/>
    <n v="70.5"/>
    <n v="0.33"/>
    <s v="perempuan"/>
    <s v="Malay"/>
    <s v="Smk seri ampang,ipoh,perak"/>
    <s v="Ya / Yes"/>
    <s v="Tidak tahu / Dont know"/>
    <s v="Tidak tahu / Dont Know"/>
    <s v="Betul / True"/>
    <s v="Tidak tahu / Dont Know"/>
    <s v="Betul / True"/>
    <s v="Tidak tahu / Dont Know"/>
    <s v="Salah / False"/>
    <s v="Betul / True"/>
    <s v="Betul / True"/>
    <s v="Betul / True"/>
    <s v="Betul / True"/>
    <s v="Betul / True"/>
    <s v="Tidak tahu / Dont Know"/>
    <s v="Betul / True"/>
    <s v="Betul / True"/>
    <s v="Salah / False"/>
    <s v="Setuju / Slightly agree"/>
    <s v="Sangat setuju / Strongly agree"/>
    <s v="Setuju / Slightly agree"/>
    <s v="Sangat setuju / Strongly agree"/>
    <s v="Sangat setuju / Strongly agree"/>
    <s v="Setuju / Slightly agree"/>
    <s v="Setuju / Slightly agree"/>
    <s v="Sangat setuju / Strongly agree"/>
    <s v="Tidak setuju / Slightly disagree"/>
    <s v="Setuju / Slightly agree"/>
    <s v="Sangat setuju / Strongly agree"/>
    <s v="Sangat setuju / Strongly agree"/>
    <s v="Tidak setuju / Slightly disagree"/>
    <s v="Setuju / Slightly agree"/>
    <s v="Sangat setuju / Strongly agree"/>
    <s v="Sangat setuju / Strongly agree"/>
    <x v="0"/>
    <x v="0"/>
    <x v="2"/>
    <s v="Colgate"/>
    <x v="0"/>
    <x v="3"/>
    <x v="0"/>
    <x v="2"/>
    <x v="1"/>
    <x v="0"/>
    <x v="0"/>
    <x v="1"/>
    <x v="0"/>
    <x v="0"/>
    <m/>
    <x v="0"/>
    <x v="0"/>
    <s v="SMK SERI AMPANG"/>
    <s v="Perempuan / Female"/>
    <x v="0"/>
    <n v="9"/>
    <n v="53"/>
    <m/>
    <s v="Urban"/>
    <s v="Controlled Group (CG)"/>
    <x v="0"/>
  </r>
  <r>
    <d v="2024-10-09T10:38:12"/>
    <s v="ptridmia08@gmail.com"/>
    <s v="080418081040"/>
    <n v="35.700000000000003"/>
    <n v="0.13"/>
    <s v="perempuan"/>
    <s v="Malay"/>
    <s v="smk seri ampang"/>
    <s v="Tidak / No"/>
    <s v="Betul / True"/>
    <s v="Salah / False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Salah / Fals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2"/>
    <x v="2"/>
    <s v="colgate"/>
    <x v="1"/>
    <x v="1"/>
    <x v="0"/>
    <x v="2"/>
    <x v="1"/>
    <x v="2"/>
    <x v="2"/>
    <x v="1"/>
    <x v="0"/>
    <x v="0"/>
    <m/>
    <x v="0"/>
    <x v="0"/>
    <s v="SMK SERI AMPANG"/>
    <s v="Perempuan / Female"/>
    <x v="1"/>
    <n v="10"/>
    <n v="62"/>
    <m/>
    <s v="Urban"/>
    <s v="Controlled Group (CG)"/>
    <x v="0"/>
  </r>
  <r>
    <d v="2024-10-09T10:41:35"/>
    <s v="ikuntnanacx@gmail.com"/>
    <s v="081018-10-0198"/>
    <n v="5.6"/>
    <n v="0.08"/>
    <s v="perempuan"/>
    <s v="Chinese"/>
    <s v="SMK SERI AMPANG, Ipoh "/>
    <s v="Ya / Yes"/>
    <s v="Salah / False"/>
    <s v="Salah / False"/>
    <s v="Tidak tahu / Dont know"/>
    <s v="Salah / False"/>
    <s v="Betul / True"/>
    <s v="Salah / False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Setuju / Slightly agree"/>
    <s v="Sangat setuju / Strongly agree"/>
    <s v="Tidak setuju / Slightly disagree"/>
    <s v="Setuju / Slightly agree"/>
    <s v="Tidak setuju / Slightly disagree"/>
    <s v="Sangat tidak setuju / Strongly disagree"/>
    <s v="Setuju / Slightly agree"/>
    <s v="Sangat setuju / Strongly agree"/>
    <s v="Setuju / Slightly agree"/>
    <s v="Setuju / Slightly agree"/>
    <s v="Sangat setuju / Strongly agree"/>
    <s v="Sangat setuju / Strongly agree"/>
    <s v="Setuju / Slightly agree"/>
    <s v="Sangat tidak setuju / Strongly disagree"/>
    <s v="Setuju / Slightly agree"/>
    <s v="Tidak setuju / Slightly disagree"/>
    <x v="0"/>
    <x v="1"/>
    <x v="2"/>
    <s v="Colgate "/>
    <x v="0"/>
    <x v="0"/>
    <x v="0"/>
    <x v="1"/>
    <x v="0"/>
    <x v="1"/>
    <x v="0"/>
    <x v="1"/>
    <x v="0"/>
    <x v="0"/>
    <m/>
    <x v="0"/>
    <x v="0"/>
    <s v="SMK SERI AMPANG"/>
    <s v="Perempuan / Female"/>
    <x v="0"/>
    <n v="10"/>
    <n v="46"/>
    <m/>
    <s v="Urban"/>
    <s v="Controlled Group (CG)"/>
    <x v="0"/>
  </r>
  <r>
    <d v="2024-10-09T10:42:47"/>
    <s v="aqilamdibrhm@gmail.com"/>
    <s v="080816080350"/>
    <n v="58"/>
    <n v="0.33"/>
    <s v="perempuan"/>
    <s v="Malay"/>
    <s v="Smk Seri Ampang"/>
    <s v="Ya / Yes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Tidak tahu / Dont Know"/>
    <s v="Tidak tahu / Dont Know"/>
    <s v="Betul / True"/>
    <s v="Betul / True"/>
    <s v="Betul / Tru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x v="1"/>
    <x v="0"/>
    <x v="1"/>
    <s v="COLGATE"/>
    <x v="2"/>
    <x v="0"/>
    <x v="0"/>
    <x v="1"/>
    <x v="1"/>
    <x v="2"/>
    <x v="0"/>
    <x v="1"/>
    <x v="1"/>
    <x v="0"/>
    <m/>
    <x v="0"/>
    <x v="0"/>
    <s v="SMK SERI AMPANG"/>
    <s v="Perempuan / Female"/>
    <x v="0"/>
    <n v="11"/>
    <n v="51"/>
    <m/>
    <s v="Urban"/>
    <s v="Controlled Group (CG)"/>
    <x v="0"/>
  </r>
  <r>
    <d v="2024-10-09T10:46:56"/>
    <s v="Nurhaniyyah@gmail.com"/>
    <s v="080920081222"/>
    <n v="100"/>
    <n v="0.15"/>
    <s v="perempuan"/>
    <s v="Malay"/>
    <s v="Smk seri ampang"/>
    <s v="Ya / Yes"/>
    <s v="Salah / False"/>
    <s v="Tidak tahu / Dont Know"/>
    <s v="Tidak tahu / Dont know"/>
    <s v="Tidak tahu / Dont Know"/>
    <s v="Tidak tahu / Dont Know"/>
    <s v="Salah / False"/>
    <s v="Tidak tahu / Dont Know"/>
    <s v="Tidak tahu / Dont Know"/>
    <s v="Salah / False"/>
    <s v="Tidak tahu / Dont Know"/>
    <s v="Betul / True"/>
    <s v="Tidak tahu / Dont Know"/>
    <s v="Betul / True"/>
    <s v="Betul / True"/>
    <s v="Tidak tahu / Dont Know"/>
    <s v="Tidak tahu / Dont Know"/>
    <s v="Setuju / Slightly agree"/>
    <s v="Setuju / Slightly agree"/>
    <s v="Setuju / Slightly agree"/>
    <s v="Tidak setuju / Slightly disagree"/>
    <s v="Sangat setuju / Strong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etuju / Slightly agree"/>
    <s v="Setuju / Slightly agree"/>
    <s v="Setuju / Slightly agree"/>
    <s v="Setuju / Slightly agree"/>
    <s v="Tidak setuju / Slightly disagree"/>
    <x v="0"/>
    <x v="0"/>
    <x v="2"/>
    <s v="Colgate"/>
    <x v="0"/>
    <x v="0"/>
    <x v="0"/>
    <x v="1"/>
    <x v="0"/>
    <x v="2"/>
    <x v="0"/>
    <x v="1"/>
    <x v="1"/>
    <x v="0"/>
    <s v="Colgate"/>
    <x v="0"/>
    <x v="0"/>
    <s v="SMK SERI AMPANG"/>
    <s v="Perempuan / Female"/>
    <x v="0"/>
    <n v="3"/>
    <n v="51"/>
    <m/>
    <s v="Urban"/>
    <s v="Controlled Group (CG)"/>
    <x v="0"/>
  </r>
  <r>
    <d v="2024-10-09T10:48:06"/>
    <s v="rayyanazizul08@gmail.com"/>
    <s v="080920080457"/>
    <n v="100"/>
    <n v="0.46"/>
    <s v="Lelaki / Male"/>
    <s v="Malay"/>
    <s v="smk seri ampang"/>
    <s v="Tidak / No"/>
    <s v="Salah / False"/>
    <s v="Tidak tahu / Dont Know"/>
    <s v="Betul / True"/>
    <s v="Betul / True"/>
    <s v="Betul / True"/>
    <s v="Betul / True"/>
    <s v="Betul / True"/>
    <s v="Betul / True"/>
    <s v="Betul / True"/>
    <s v="Salah / False"/>
    <s v="Salah / Fals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Tidak setuju / Slightly disagree"/>
    <s v="Sangat setuju / Strongly agree"/>
    <s v="Tidak setuju / Slightly disagree"/>
    <s v="Sangat setuju / Strongly agree"/>
    <s v="Sangat setuju / Strongly agree"/>
    <s v="Tidak setuju / Slightly disagree"/>
    <s v="Setuju / Slightly agree"/>
    <x v="0"/>
    <x v="0"/>
    <x v="0"/>
    <s v="colgate"/>
    <x v="1"/>
    <x v="3"/>
    <x v="0"/>
    <x v="1"/>
    <x v="1"/>
    <x v="1"/>
    <x v="1"/>
    <x v="0"/>
    <x v="1"/>
    <x v="0"/>
    <m/>
    <x v="0"/>
    <x v="0"/>
    <s v="SMK SERI AMPANG"/>
    <s v="Lelaki / Male"/>
    <x v="1"/>
    <n v="11"/>
    <n v="54"/>
    <m/>
    <s v="Urban"/>
    <s v="Controlled Group (CG)"/>
    <x v="0"/>
  </r>
  <r>
    <d v="2024-10-09T10:48:08"/>
    <s v="nurkhairunnisa@gmail.com"/>
    <s v="080430080892"/>
    <n v="100"/>
    <n v="0.5"/>
    <s v="perempuan"/>
    <s v="Malay"/>
    <s v="SMK SERI AMPANG "/>
    <s v="Ya / Yes"/>
    <s v="Betul / True"/>
    <s v="Betul / True"/>
    <s v="Betul / True"/>
    <s v="Tidak tahu / Dont Know"/>
    <s v="Betul / True"/>
    <s v="Salah / False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etuju / Slightly agree"/>
    <s v="Sangat setuju / Strongly agree"/>
    <s v="Sangat setuju / Strongly agree"/>
    <s v="Tidak setuju / Slightly disagree"/>
    <s v="Setuju / Slightly agree"/>
    <s v="Sangat setuju / Strongly agree"/>
    <s v="Sangat setuju / Strongly agree"/>
    <s v="Sangat setuju / Strongly agree"/>
    <s v="Sangat setuju / Strongly agree"/>
    <s v="Tidak setuju / Slightly disagree"/>
    <s v="Setuju / Slightly agree"/>
    <s v="Sangat setuju / Strongly agree"/>
    <s v="Setuju / Slightly agree"/>
    <s v="Sangat setuju / Strongly agree"/>
    <s v="Setuju / Slightly agree"/>
    <s v="Tidak setuju / Slightly disagree"/>
    <x v="0"/>
    <x v="0"/>
    <x v="1"/>
    <s v="Colgate "/>
    <x v="0"/>
    <x v="0"/>
    <x v="5"/>
    <x v="0"/>
    <x v="2"/>
    <x v="2"/>
    <x v="2"/>
    <x v="2"/>
    <x v="0"/>
    <x v="0"/>
    <m/>
    <x v="0"/>
    <x v="0"/>
    <s v="SMK SERI AMPANG"/>
    <s v="Perempuan / Female"/>
    <x v="0"/>
    <n v="11"/>
    <n v="54"/>
    <m/>
    <s v="Urban"/>
    <s v="Controlled Group (CG)"/>
    <x v="0"/>
  </r>
  <r>
    <d v="2024-10-09T10:50:26"/>
    <s v="uzmaler54@gmail.com"/>
    <s v="080904080406"/>
    <n v="25"/>
    <n v="0.04"/>
    <s v="perempuan"/>
    <s v="Malay"/>
    <s v="SMK Seri Ampang"/>
    <s v="Ya / Yes"/>
    <s v="Betul / True"/>
    <s v="Tidak tahu / Dont Know"/>
    <s v="Betul / True"/>
    <s v="Tidak tahu / Dont Know"/>
    <s v="Betul / True"/>
    <s v="Tidak tahu / Dont Know"/>
    <s v="Tidak tahu / Dont Know"/>
    <s v="Betul / True"/>
    <s v="Betul / True"/>
    <s v="Tidak tahu / Dont Know"/>
    <s v="Betul / True"/>
    <s v="Tidak tahu / Dont Know"/>
    <s v="Betul / True"/>
    <s v="Betul / True"/>
    <s v="Tidak tahu / Dont Know"/>
    <s v="Salah / False"/>
    <s v="Setuju / Slightly agree"/>
    <s v="Setuju / Slightly agree"/>
    <s v="Setuju / Slightly agree"/>
    <s v="Sangat setuju / Strongly agree"/>
    <s v="Setuju / Slightly agree"/>
    <s v="Tidak setuju / Slightly disagree"/>
    <s v="Tidak setuju / Slightly disagree"/>
    <s v="Sangat setuju / Strongly agree"/>
    <s v="Setuju / Slightly agree"/>
    <s v="Sangat tidak setuju / Strongly disagree"/>
    <s v="Sangat setuju / Strongly agree"/>
    <s v="Setuju / Slightly agree"/>
    <s v="Setuju / Slightly agree"/>
    <s v="Setuju / Slightly agree"/>
    <s v="Setuju / Slightly agree"/>
    <s v="Setuju / Slightly agree"/>
    <x v="0"/>
    <x v="0"/>
    <x v="0"/>
    <s v="colgate"/>
    <x v="0"/>
    <x v="0"/>
    <x v="0"/>
    <x v="2"/>
    <x v="0"/>
    <x v="1"/>
    <x v="0"/>
    <x v="1"/>
    <x v="0"/>
    <x v="0"/>
    <m/>
    <x v="0"/>
    <x v="0"/>
    <s v="SMK SERI AMPANG"/>
    <s v="Perempuan / Female"/>
    <x v="0"/>
    <n v="8"/>
    <n v="50"/>
    <m/>
    <s v="Urban"/>
    <s v="Controlled Group (CG)"/>
    <x v="0"/>
  </r>
  <r>
    <d v="2024-10-09T10:54:56"/>
    <s v="qistinalee0818@gmail.com"/>
    <s v="080818080768"/>
    <n v="94.64"/>
    <n v="0.8"/>
    <s v="perempuan"/>
    <s v="Malay"/>
    <s v="SMK SERI AMPANG"/>
    <s v="Tidak / No"/>
    <s v="Tidak tahu / Dont know"/>
    <s v="Betul / True"/>
    <s v="Betul / True"/>
    <s v="Tidak tahu / Dont Know"/>
    <s v="Tidak tahu / Dont Know"/>
    <s v="Salah / False"/>
    <s v="Tidak tahu / Dont Know"/>
    <s v="Tidak tahu / Dont Know"/>
    <s v="Betul / True"/>
    <s v="Tidak tahu / Dont Know"/>
    <s v="Salah / False"/>
    <s v="Tidak tahu / Dont Know"/>
    <s v="Betul / True"/>
    <s v="Betul / True"/>
    <s v="Tidak tahu / Dont Know"/>
    <s v="Betul / True"/>
    <s v="Sangat setuju / Strongly agree"/>
    <s v="Setuju / Slight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Tidak setuju / Slightly disagree"/>
    <s v="Tidak setuju / Slightly disagree"/>
    <x v="1"/>
    <x v="2"/>
    <x v="2"/>
    <s v="Colegate"/>
    <x v="0"/>
    <x v="3"/>
    <x v="0"/>
    <x v="2"/>
    <x v="1"/>
    <x v="1"/>
    <x v="1"/>
    <x v="0"/>
    <x v="0"/>
    <x v="0"/>
    <m/>
    <x v="0"/>
    <x v="0"/>
    <s v="SMK SERI AMPANG"/>
    <s v="Perempuan / Female"/>
    <x v="1"/>
    <n v="6"/>
    <n v="55"/>
    <m/>
    <s v="Urban"/>
    <s v="Controlled Group (CG)"/>
    <x v="0"/>
  </r>
  <r>
    <d v="2024-10-09T10:55:04"/>
    <s v="m-10657086@moe-dl.edu.my"/>
    <s v="090418010161"/>
    <n v="100"/>
    <n v="1.79"/>
    <s v="Lelaki / Male"/>
    <s v="Chinese"/>
    <s v="Sekolah Menengah Kebangsaan Seri Ampang 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etuju / Slightly agree"/>
    <s v="Setuju / Slightly agree"/>
    <s v="Tidak setuju / Slightly disagree"/>
    <s v="Sangat setuju / Strongly agree"/>
    <s v="Sangat setuju / Strongly agree"/>
    <s v="Sangat setuju / Strongly agree"/>
    <x v="2"/>
    <x v="1"/>
    <x v="0"/>
    <s v="Tak tahu"/>
    <x v="0"/>
    <x v="4"/>
    <x v="0"/>
    <x v="2"/>
    <x v="0"/>
    <x v="1"/>
    <x v="2"/>
    <x v="1"/>
    <x v="0"/>
    <x v="0"/>
    <m/>
    <x v="0"/>
    <x v="0"/>
    <s v="SMK SERI AMPANG"/>
    <s v="Lelaki / Male"/>
    <x v="0"/>
    <n v="15"/>
    <n v="58"/>
    <m/>
    <s v="Urban"/>
    <s v="Controlled Group (CG)"/>
    <x v="0"/>
  </r>
  <r>
    <d v="2024-10-09T10:55:49"/>
    <s v="m-10656860@moe-dl.edu.my"/>
    <s v="090426080469"/>
    <n v="100"/>
    <n v="0.79"/>
    <s v="Lelaki / Male"/>
    <s v="Chinese"/>
    <s v="Sekolah Menengah Kebangsaan Seri Ampang"/>
    <s v="Ya / Yes"/>
    <s v="Betul / True"/>
    <s v="Betul / True"/>
    <s v="Betul / True"/>
    <s v="Salah / False"/>
    <s v="Betul / True"/>
    <s v="Betul / True"/>
    <s v="Tidak tahu / Dont Know"/>
    <s v="Tidak tahu / Dont Know"/>
    <s v="Betul / True"/>
    <s v="Betul / True"/>
    <s v="Betul / True"/>
    <s v="Betul / True"/>
    <s v="Salah / Fals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angat setuju / Strongly agree"/>
    <x v="0"/>
    <x v="0"/>
    <x v="0"/>
    <s v="colgate"/>
    <x v="0"/>
    <x v="0"/>
    <x v="3"/>
    <x v="0"/>
    <x v="0"/>
    <x v="2"/>
    <x v="2"/>
    <x v="2"/>
    <x v="0"/>
    <x v="0"/>
    <m/>
    <x v="0"/>
    <x v="0"/>
    <s v="SMK SERI AMPANG"/>
    <s v="Lelaki / Male"/>
    <x v="0"/>
    <n v="13"/>
    <n v="62"/>
    <m/>
    <s v="Urban"/>
    <s v="Controlled Group (CG)"/>
    <x v="0"/>
  </r>
  <r>
    <d v="2024-10-09T11:01:59"/>
    <s v="m-10657471@moe-dl.my"/>
    <s v="090313080403"/>
    <n v="78.569999999999993"/>
    <n v="0.28999999999999998"/>
    <s v="Lelaki / Male"/>
    <s v="Chinese"/>
    <s v="SMK SERI AMPANG"/>
    <s v="Ya / Yes"/>
    <s v="Tidak tahu / Dont know"/>
    <s v="Salah / False"/>
    <s v="Betul / True"/>
    <s v="Salah / False"/>
    <s v="Tidak tahu / Dont Know"/>
    <s v="Betul / True"/>
    <s v="Salah / False"/>
    <s v="Betul / True"/>
    <s v="Betul / True"/>
    <s v="Betul / True"/>
    <s v="Betul / True"/>
    <s v="Betul / True"/>
    <s v="Tidak tahu / Dont Know"/>
    <s v="Betul / True"/>
    <s v="Betul / True"/>
    <s v="Betul / True"/>
    <s v="Setuju / Slightly agree"/>
    <s v="Setuju / Slightly agree"/>
    <s v="Sangat setuju / Strongly agree"/>
    <s v="Setuju / Slightly agree"/>
    <s v="Tidak setuju / Slightly disagree"/>
    <s v="Setuju / Slightly agree"/>
    <s v="Tidak setuju / Slightly disagree"/>
    <s v="Sangat setuju / Strongly agree"/>
    <s v="Sangat setuju / Strongly agree"/>
    <s v="Sangat tidak setuju / Strongly disagree"/>
    <s v="Setuju / Slightly agree"/>
    <s v="Setuju / Slightly agree"/>
    <s v="Setuju / Slightly agree"/>
    <s v="Tidak setuju / Slightly disagree"/>
    <s v="Setuju / Slightly agree"/>
    <s v="Setuju / Slightly agree"/>
    <x v="0"/>
    <x v="0"/>
    <x v="1"/>
    <s v="colgate"/>
    <x v="1"/>
    <x v="0"/>
    <x v="3"/>
    <x v="0"/>
    <x v="1"/>
    <x v="0"/>
    <x v="0"/>
    <x v="0"/>
    <x v="1"/>
    <x v="0"/>
    <m/>
    <x v="0"/>
    <x v="0"/>
    <s v="SMK SERI AMPANG"/>
    <s v="Lelaki / Male"/>
    <x v="0"/>
    <n v="11"/>
    <n v="49"/>
    <m/>
    <s v="Urban"/>
    <s v="Controlled Group (CG)"/>
    <x v="0"/>
  </r>
  <r>
    <d v="2024-10-09T11:02:01"/>
    <s v="oppoa570406@gmail.com"/>
    <s v="081125-14-0849"/>
    <n v="100"/>
    <n v="0.92"/>
    <s v="Lelaki / Male"/>
    <s v="Chinese"/>
    <s v="SMK SERI AMPANG "/>
    <s v="Ya / Yes"/>
    <s v="Betul / True"/>
    <s v="Betul / True"/>
    <s v="Betul / True"/>
    <s v="Salah / Fals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Tidak tahu / Dont Know"/>
    <s v="Setuju / Slightly agree"/>
    <s v="Setuju / Slightly agree"/>
    <s v="Tidak setuju / Slightly disagree"/>
    <s v="Sangat setuju / Strongly agree"/>
    <s v="Sangat setuju / Strongly agree"/>
    <s v="Setuju / Slightly agree"/>
    <s v="Tidak setuju / Slightly disagree"/>
    <s v="Setuju / Slightly agree"/>
    <s v="Setuju / Slightly agree"/>
    <s v="Tidak setuju / Slightly disagree"/>
    <s v="Setuju / Slightly agree"/>
    <s v="Setuju / Slightly agree"/>
    <s v="Tidak setuju / Slightly disagree"/>
    <s v="Sangat setuju / Strongly agree"/>
    <s v="Setuju / Slightly agree"/>
    <s v="Setuju / Slightly agree"/>
    <x v="3"/>
    <x v="1"/>
    <x v="0"/>
    <s v="Colgate "/>
    <x v="0"/>
    <x v="1"/>
    <x v="0"/>
    <x v="2"/>
    <x v="0"/>
    <x v="1"/>
    <x v="0"/>
    <x v="1"/>
    <x v="0"/>
    <x v="0"/>
    <m/>
    <x v="0"/>
    <x v="0"/>
    <s v="SMK SERI AMPANG"/>
    <s v="Lelaki / Male"/>
    <x v="0"/>
    <n v="13"/>
    <n v="48"/>
    <m/>
    <s v="Urban"/>
    <s v="Controlled Group (CG)"/>
    <x v="0"/>
  </r>
  <r>
    <d v="2024-10-09T11:02:34"/>
    <s v="zhonghaochai6@gmail.com"/>
    <s v="090624140047"/>
    <n v="100"/>
    <n v="1.04"/>
    <s v="Lelaki / Male"/>
    <s v="Chinese"/>
    <s v="SMK Seri Ampang"/>
    <s v="Ya / Yes"/>
    <s v="Betul / True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Tidak tahu / Dont Know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0"/>
    <s v="Colgate"/>
    <x v="1"/>
    <x v="1"/>
    <x v="0"/>
    <x v="1"/>
    <x v="1"/>
    <x v="0"/>
    <x v="0"/>
    <x v="0"/>
    <x v="1"/>
    <x v="0"/>
    <m/>
    <x v="0"/>
    <x v="0"/>
    <s v="SMK SERI AMPANG"/>
    <s v="Lelaki / Male"/>
    <x v="0"/>
    <n v="12"/>
    <n v="64"/>
    <m/>
    <s v="Urban"/>
    <s v="Controlled Group (CG)"/>
    <x v="0"/>
  </r>
  <r>
    <d v="2024-10-09T11:05:25"/>
    <s v="pravint757@gmail.com"/>
    <s v="080514080507"/>
    <n v="100"/>
    <n v="0.91"/>
    <s v="Lelaki / Male"/>
    <s v="Indian"/>
    <s v="smk seri ampang"/>
    <s v="Ya / Yes"/>
    <s v="Salah / False"/>
    <s v="Salah / Fals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3"/>
    <x v="1"/>
    <x v="2"/>
    <s v="colgate"/>
    <x v="0"/>
    <x v="3"/>
    <x v="0"/>
    <x v="2"/>
    <x v="1"/>
    <x v="1"/>
    <x v="0"/>
    <x v="1"/>
    <x v="1"/>
    <x v="0"/>
    <m/>
    <x v="0"/>
    <x v="0"/>
    <s v="SMK SERI AMPANG"/>
    <s v="Lelaki / Male"/>
    <x v="0"/>
    <n v="11"/>
    <n v="61"/>
    <m/>
    <s v="Urban"/>
    <s v="Controlled Group (CG)"/>
    <x v="0"/>
  </r>
  <r>
    <d v="2024-10-09T11:09:07"/>
    <s v="nasuhanur609@gmail.com"/>
    <s v="080813080910"/>
    <n v="0"/>
    <n v="0"/>
    <s v="perempuan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0"/>
    <x v="2"/>
    <s v="colgate"/>
    <x v="1"/>
    <x v="3"/>
    <x v="0"/>
    <x v="1"/>
    <x v="0"/>
    <x v="2"/>
    <x v="2"/>
    <x v="2"/>
    <x v="2"/>
    <x v="0"/>
    <m/>
    <x v="0"/>
    <x v="0"/>
    <s v="SMK SERI AMPANG"/>
    <s v="Perempuan / Female"/>
    <x v="0"/>
    <n v="13"/>
    <n v="57"/>
    <m/>
    <s v="Urban"/>
    <s v="Controlled Group (CG)"/>
    <x v="0"/>
  </r>
  <r>
    <d v="2024-10-09T11:10:37"/>
    <s v="puterinurafzabatrisyia@gmail.com"/>
    <s v="081204080530"/>
    <n v="100"/>
    <n v="0.25"/>
    <s v="perempuan"/>
    <s v="Malay"/>
    <s v="SMK SERI Ampang"/>
    <s v="Tidak / No"/>
    <s v="Betul / True"/>
    <s v="Salah / False"/>
    <s v="Betul / True"/>
    <s v="Betul / True"/>
    <s v="Betul / True"/>
    <s v="Salah / False"/>
    <s v="Betul / True"/>
    <s v="Betul / True"/>
    <s v="Betul / True"/>
    <s v="Betul / True"/>
    <s v="Salah / False"/>
    <s v="Betul / True"/>
    <s v="Betul / True"/>
    <s v="Betul / True"/>
    <s v="Betul / True"/>
    <s v="Salah / Fals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angat tidak setuju / Strongly disagree"/>
    <s v="Sangat setuju / Strongly agree"/>
    <s v="Setuju / Slightly agree"/>
    <s v="Sangat setuju / Strongly agree"/>
    <s v="Sangat setuju / Strongly agree"/>
    <s v="Setuju / Slightly agree"/>
    <s v="Setuju / Slightly agree"/>
    <x v="0"/>
    <x v="0"/>
    <x v="1"/>
    <s v="Colgate"/>
    <x v="1"/>
    <x v="3"/>
    <x v="0"/>
    <x v="1"/>
    <x v="1"/>
    <x v="1"/>
    <x v="0"/>
    <x v="1"/>
    <x v="0"/>
    <x v="0"/>
    <m/>
    <x v="0"/>
    <x v="0"/>
    <s v="SMK SERI AMPANG"/>
    <s v="Perempuan / Female"/>
    <x v="1"/>
    <n v="11"/>
    <n v="55"/>
    <m/>
    <s v="Urban"/>
    <s v="Controlled Group (CG)"/>
    <x v="0"/>
  </r>
  <r>
    <d v="2024-10-09T11:12:34"/>
    <s v="jordankhor40@gmail.com"/>
    <s v="080315080723"/>
    <n v="100"/>
    <n v="1.75"/>
    <s v="Lelaki / Male"/>
    <s v="Chinese"/>
    <s v="SMK Seri Ampang"/>
    <s v="Tidak / No"/>
    <s v="Salah / False"/>
    <s v="Salah / False"/>
    <s v="Tidak tahu / Dont know"/>
    <s v="Tidak tahu / Dont Know"/>
    <s v="Tidak tahu / Dont Know"/>
    <s v="Tidak tahu / Dont Know"/>
    <s v="Tidak tahu / Dont Know"/>
    <s v="Tidak tahu / Dont Know"/>
    <s v="Betul / True"/>
    <s v="Tidak tahu / Dont Know"/>
    <s v="Tidak tahu / Dont Know"/>
    <s v="Tidak tahu / Dont Know"/>
    <s v="Tidak tahu / Dont Know"/>
    <s v="Tidak tahu / Dont Know"/>
    <s v="Tidak tahu / Dont Know"/>
    <s v="Tidak tahu / Dont Know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angat setuju / Strongly agree"/>
    <s v="Setuju / Slightly agree"/>
    <s v="Sangat tidak setuju / Strongly disagree"/>
    <s v="Setuju / Slightly agree"/>
    <s v="Setuju / Slightly agree"/>
    <s v="Sangat setuju / Strongly agree"/>
    <s v="Setuju / Slightly agree"/>
    <s v="Setuju / Slightly agree"/>
    <s v="Setuju / Slightly agree"/>
    <x v="0"/>
    <x v="0"/>
    <x v="0"/>
    <s v="Colgate"/>
    <x v="2"/>
    <x v="0"/>
    <x v="3"/>
    <x v="2"/>
    <x v="1"/>
    <x v="1"/>
    <x v="1"/>
    <x v="2"/>
    <x v="0"/>
    <x v="0"/>
    <m/>
    <x v="0"/>
    <x v="0"/>
    <s v="SMK SERI AMPANG"/>
    <s v="Lelaki / Male"/>
    <x v="1"/>
    <n v="1"/>
    <n v="50"/>
    <m/>
    <s v="Urban"/>
    <s v="Controlled Group (CG)"/>
    <x v="0"/>
  </r>
  <r>
    <d v="2024-10-09T11:15:31"/>
    <s v="blackborder1234@gmail.com"/>
    <s v="080124080413"/>
    <n v="100"/>
    <n v="1.1299999999999999"/>
    <s v="Lelaki / Male"/>
    <s v="Chinese"/>
    <s v="SMK Seri Ampang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etuju / Slightly agre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etuju / Slightly agree"/>
    <s v="Setuju / Slightly agree"/>
    <s v="Sangat setuju / Strongly agree"/>
    <s v="Setuju / Slightly agree"/>
    <s v="Setuju / Slightly agree"/>
    <x v="0"/>
    <x v="0"/>
    <x v="1"/>
    <s v="colgate"/>
    <x v="2"/>
    <x v="3"/>
    <x v="3"/>
    <x v="1"/>
    <x v="0"/>
    <x v="0"/>
    <x v="0"/>
    <x v="2"/>
    <x v="2"/>
    <x v="0"/>
    <m/>
    <x v="0"/>
    <x v="0"/>
    <s v="SMK SERI AMPANG"/>
    <s v="Lelaki / Male"/>
    <x v="0"/>
    <n v="14"/>
    <n v="56"/>
    <m/>
    <s v="Urban"/>
    <s v="Controlled Group (CG)"/>
    <x v="0"/>
  </r>
  <r>
    <d v="2024-10-09T11:16:20"/>
    <s v="sitiaisyah@gmail.com"/>
    <s v="080306080940"/>
    <n v="13.4"/>
    <n v="0.21"/>
    <s v="perempuan"/>
    <s v="Malay"/>
    <s v="SMK SERI AMPANG 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Tidak tahu / Dont Know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x v="0"/>
    <x v="0"/>
    <x v="2"/>
    <s v="Safi"/>
    <x v="2"/>
    <x v="0"/>
    <x v="0"/>
    <x v="2"/>
    <x v="0"/>
    <x v="1"/>
    <x v="0"/>
    <x v="1"/>
    <x v="0"/>
    <x v="0"/>
    <m/>
    <x v="0"/>
    <x v="0"/>
    <s v="SMK SERI AMPANG"/>
    <s v="Perempuan / Female"/>
    <x v="0"/>
    <n v="11"/>
    <n v="59"/>
    <m/>
    <s v="Urban"/>
    <s v="Controlled Group (CG)"/>
    <x v="8"/>
  </r>
  <r>
    <d v="2024-10-09T11:16:26"/>
    <s v="thxxian@gmail.com"/>
    <s v="080704080567"/>
    <n v="100"/>
    <n v="1.08"/>
    <s v="Lelaki / Male"/>
    <s v="Chinese"/>
    <s v="SMK SERI AMPANG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angat setuju / Strongly agree"/>
    <s v="Tidak setuju / Slightly disagree"/>
    <s v="Tidak setuju / Slightly disagree"/>
    <s v="Sangat setuju / Strongly agree"/>
    <s v="Tidak setuju / Slightly disagree"/>
    <x v="0"/>
    <x v="2"/>
    <x v="2"/>
    <s v="colgate"/>
    <x v="0"/>
    <x v="0"/>
    <x v="0"/>
    <x v="1"/>
    <x v="1"/>
    <x v="0"/>
    <x v="1"/>
    <x v="0"/>
    <x v="1"/>
    <x v="0"/>
    <m/>
    <x v="0"/>
    <x v="0"/>
    <s v="SMK SERI AMPANG"/>
    <s v="Lelaki / Male"/>
    <x v="0"/>
    <n v="15"/>
    <n v="49"/>
    <m/>
    <s v="Urban"/>
    <s v="Controlled Group (CG)"/>
    <x v="0"/>
  </r>
  <r>
    <d v="2024-10-09T11:18:43"/>
    <s v="adikmia0405@gmail.com"/>
    <s v="080504080888"/>
    <n v="25"/>
    <n v="0.17"/>
    <s v="perempuan"/>
    <s v="Malay"/>
    <s v="Smk Seri Ampang "/>
    <s v="Tidak / No"/>
    <s v="Tidak tahu / Dont know"/>
    <s v="Salah / False"/>
    <s v="Betul / True"/>
    <s v="Tidak tahu / Dont Know"/>
    <s v="Salah / False"/>
    <s v="Betul / True"/>
    <s v="Tidak tahu / Dont Know"/>
    <s v="Betul / True"/>
    <s v="Betul / True"/>
    <s v="Tidak tahu / Dont Know"/>
    <s v="Betul / True"/>
    <s v="Betul / True"/>
    <s v="Betul / True"/>
    <s v="Salah / False"/>
    <s v="Betul / True"/>
    <s v="Betul / Tru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angat setuju / Strongly agree"/>
    <s v="Tidak setuju / Slightly disagree"/>
    <s v="Sangat setuju / Strongly agree"/>
    <s v="Sangat setuju / Strongly agree"/>
    <s v="Setuju / Slightly agree"/>
    <s v="Setuju / Slightly agree"/>
    <s v="Setuju / Slightly agree"/>
    <s v="Setuju / Slightly agree"/>
    <x v="1"/>
    <x v="2"/>
    <x v="2"/>
    <s v="Darlie"/>
    <x v="0"/>
    <x v="0"/>
    <x v="0"/>
    <x v="2"/>
    <x v="1"/>
    <x v="2"/>
    <x v="1"/>
    <x v="1"/>
    <x v="1"/>
    <x v="0"/>
    <m/>
    <x v="0"/>
    <x v="0"/>
    <s v="SMK SERI AMPANG"/>
    <s v="Perempuan / Female"/>
    <x v="1"/>
    <n v="9"/>
    <n v="56"/>
    <m/>
    <s v="Urban"/>
    <s v="Controlled Group (CG)"/>
    <x v="1"/>
  </r>
  <r>
    <d v="2024-10-09T11:21:19"/>
    <s v="nurbadrishahalya@gmail.com"/>
    <s v="080819080778"/>
    <n v="100"/>
    <n v="0.17"/>
    <s v="perempuan"/>
    <s v="Malay"/>
    <s v="SMK SERI AMPANG 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4"/>
    <x v="1"/>
    <s v="Colgate "/>
    <x v="0"/>
    <x v="0"/>
    <x v="1"/>
    <x v="2"/>
    <x v="0"/>
    <x v="1"/>
    <x v="1"/>
    <x v="2"/>
    <x v="1"/>
    <x v="0"/>
    <m/>
    <x v="0"/>
    <x v="0"/>
    <s v="SMK SERI AMPANG"/>
    <s v="Perempuan / Female"/>
    <x v="0"/>
    <n v="15"/>
    <n v="51"/>
    <m/>
    <s v="Urban"/>
    <s v="Controlled Group (CG)"/>
    <x v="0"/>
  </r>
  <r>
    <d v="2024-10-09T11:23:00"/>
    <s v="snigdha2223@gmail.com"/>
    <s v="080723081020"/>
    <n v="100"/>
    <n v="0.25"/>
    <s v="perempuan"/>
    <s v="Indian"/>
    <s v="SMK SERI AMPANG"/>
    <s v="Tidak / No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Tidak tahu / Dont Know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x v="1"/>
    <x v="2"/>
    <x v="2"/>
    <s v="sensodyne"/>
    <x v="1"/>
    <x v="0"/>
    <x v="0"/>
    <x v="1"/>
    <x v="0"/>
    <x v="1"/>
    <x v="2"/>
    <x v="1"/>
    <x v="1"/>
    <x v="0"/>
    <m/>
    <x v="0"/>
    <x v="0"/>
    <s v="SMK SERI AMPANG"/>
    <s v="Perempuan / Female"/>
    <x v="1"/>
    <n v="13"/>
    <n v="35"/>
    <m/>
    <s v="Urban"/>
    <s v="Controlled Group (CG)"/>
    <x v="6"/>
  </r>
  <r>
    <d v="2024-10-09T11:25:21"/>
    <s v="abotohataro79@gmail.com"/>
    <s v="081005080909"/>
    <n v="100"/>
    <n v="0.28999999999999998"/>
    <s v="Lelaki / Male"/>
    <s v="Malay"/>
    <s v="SMK Seri Ampang"/>
    <s v="Ya / Yes"/>
    <s v="Betul / True"/>
    <s v="Betul / True"/>
    <s v="Betul / True"/>
    <s v="Tidak tahu / Dont Know"/>
    <s v="Tidak tahu / Dont Know"/>
    <s v="Tidak tahu / Dont Know"/>
    <s v="Tidak tahu / Dont Know"/>
    <s v="Salah / False"/>
    <s v="Salah / False"/>
    <s v="Betul / True"/>
    <s v="Salah / False"/>
    <s v="Tidak tahu / Dont Know"/>
    <s v="Betul / True"/>
    <s v="Betul / True"/>
    <s v="Betul / True"/>
    <s v="Betul / True"/>
    <s v="Setuju / Slightly agree"/>
    <s v="Setuju / Slightly agree"/>
    <s v="Sangat setuju / Strongly agree"/>
    <s v="Sangat setuju / Strongly agree"/>
    <s v="Tidak setuju / Slightly disagree"/>
    <s v="Setuju / Slightly agree"/>
    <s v="Setuju / Slightly agree"/>
    <s v="Sangat setuju / Strongly agree"/>
    <s v="Setuju / Slightly agree"/>
    <s v="Tidak setuju / Slightly disagree"/>
    <s v="Setuju / Slightly agree"/>
    <s v="Sangat setuju / Strongly agree"/>
    <s v="Tidak setuju / Slightly disagree"/>
    <s v="Setuju / Slightly agree"/>
    <s v="Setuju / Slightly agree"/>
    <s v="Setuju / Slightly agree"/>
    <x v="1"/>
    <x v="0"/>
    <x v="2"/>
    <s v="Colgate"/>
    <x v="1"/>
    <x v="3"/>
    <x v="0"/>
    <x v="1"/>
    <x v="1"/>
    <x v="1"/>
    <x v="0"/>
    <x v="1"/>
    <x v="0"/>
    <x v="1"/>
    <n v="1"/>
    <x v="1"/>
    <x v="3"/>
    <s v="SMK SERI AMPANG"/>
    <s v="Lelaki / Male"/>
    <x v="0"/>
    <n v="8"/>
    <n v="50"/>
    <m/>
    <s v="Urban"/>
    <s v="Controlled Group (CG)"/>
    <x v="0"/>
  </r>
  <r>
    <d v="2024-10-09T11:26:25"/>
    <s v="m-9392034@moe-dl.edu.my"/>
    <s v="080917081141"/>
    <n v="100"/>
    <n v="0.38"/>
    <s v="Lelaki / Male"/>
    <s v="Chinese"/>
    <s v="SMK Seri Ampang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x v="3"/>
    <x v="1"/>
    <x v="2"/>
    <s v="Colgate"/>
    <x v="1"/>
    <x v="3"/>
    <x v="0"/>
    <x v="0"/>
    <x v="1"/>
    <x v="1"/>
    <x v="0"/>
    <x v="1"/>
    <x v="0"/>
    <x v="0"/>
    <m/>
    <x v="0"/>
    <x v="0"/>
    <s v="SMK SERI AMPANG"/>
    <s v="Lelaki / Male"/>
    <x v="0"/>
    <n v="16"/>
    <n v="53"/>
    <m/>
    <s v="Urban"/>
    <s v="Controlled Group (CG)"/>
    <x v="0"/>
  </r>
  <r>
    <d v="2024-10-09T11:28:23"/>
    <s v="hadifizz0301@gmail.com"/>
    <s v="080103 08 0123"/>
    <n v="100"/>
    <n v="0.33"/>
    <s v="Lelaki / Male"/>
    <s v="Malay"/>
    <s v="Sekolah Menengah Kebangsaan Seri Ampang 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x v="1"/>
    <x v="2"/>
    <x v="2"/>
    <s v="Safi"/>
    <x v="1"/>
    <x v="0"/>
    <x v="0"/>
    <x v="2"/>
    <x v="0"/>
    <x v="2"/>
    <x v="0"/>
    <x v="2"/>
    <x v="0"/>
    <x v="0"/>
    <s v="."/>
    <x v="0"/>
    <x v="0"/>
    <s v="SMK SERI AMPANG"/>
    <s v="Lelaki / Male"/>
    <x v="0"/>
    <n v="13"/>
    <n v="46"/>
    <m/>
    <s v="Urban"/>
    <s v="Controlled Group (CG)"/>
    <x v="8"/>
  </r>
  <r>
    <d v="2024-10-09T11:30:17"/>
    <s v="puteriwanainurmaisarah@gmail.com"/>
    <s v="080822081034"/>
    <n v="100"/>
    <n v="0.33"/>
    <s v="perempuan"/>
    <s v="Malay"/>
    <s v="SEKOLAH MENENGAH KEBANGSAAN SERI AMPANG "/>
    <s v="Tidak / No"/>
    <s v="Betul / True"/>
    <s v="Betul / True"/>
    <s v="Betul / True"/>
    <s v="Salah / False"/>
    <s v="Betul / True"/>
    <s v="Betul / True"/>
    <s v="Betul / True"/>
    <s v="Betul / True"/>
    <s v="Betul / True"/>
    <s v="Betul / True"/>
    <s v="Tidak tahu / Dont Know"/>
    <s v="Tidak tahu / Dont Know"/>
    <s v="Betul / True"/>
    <s v="Betul / True"/>
    <s v="Tidak tahu / Dont Know"/>
    <s v="Betul / True"/>
    <s v="Sangat setuju / Strongly agree"/>
    <s v="Sangat setuju / Strongly agree"/>
    <s v="Sangat setuju / Strongly agree"/>
    <s v="Tidak setuju / Slightly disagree"/>
    <s v="Sangat setuju / Strongly agree"/>
    <s v="Setuju / Slightly agree"/>
    <s v="Setuju / Slightly agree"/>
    <s v="Sangat setuju / Strongly agree"/>
    <s v="Tidak setuju / Slightly disagree"/>
    <s v="Tidak setuju / Slightly disagree"/>
    <s v="Sangat setuju / Strongly agree"/>
    <s v="Sangat setuju / Strongly agree"/>
    <s v="Setuju / Slightly agree"/>
    <s v="Sangat setuju / Strongly agree"/>
    <s v="Sangat setuju / Strongly agree"/>
    <s v="Sangat setuju / Strongly agree"/>
    <x v="1"/>
    <x v="4"/>
    <x v="0"/>
    <s v="Darlie"/>
    <x v="1"/>
    <x v="0"/>
    <x v="0"/>
    <x v="2"/>
    <x v="1"/>
    <x v="2"/>
    <x v="1"/>
    <x v="2"/>
    <x v="1"/>
    <x v="0"/>
    <m/>
    <x v="0"/>
    <x v="0"/>
    <s v="SMK SERI AMPANG"/>
    <s v="Perempuan / Female"/>
    <x v="1"/>
    <n v="13"/>
    <n v="56"/>
    <m/>
    <s v="Urban"/>
    <s v="Controlled Group (CG)"/>
    <x v="1"/>
  </r>
  <r>
    <d v="2024-10-09T11:30:29"/>
    <s v="ztea68649@gmail.com"/>
    <s v="081108080733"/>
    <n v="100"/>
    <n v="0.92"/>
    <s v="Lelaki / Male"/>
    <s v="Malay"/>
    <s v="SMK SERI AMPANG"/>
    <s v="Ya / Yes"/>
    <s v="Salah / False"/>
    <s v="Salah / False"/>
    <s v="Betul / True"/>
    <s v="Tidak tahu / Dont Know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Betul / True"/>
    <s v="Setuju / Slightly agree"/>
    <s v="Setuju / Slightly agree"/>
    <s v="Setuju / Slightly agree"/>
    <s v="Sangat setuju / Strongly agree"/>
    <s v="Setuju / Slightly agree"/>
    <s v="Tidak setuju / Slightly disagree"/>
    <s v="Tidak setuju / Slightly dis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1"/>
    <x v="2"/>
    <x v="2"/>
    <s v="SENSODYNE"/>
    <x v="0"/>
    <x v="3"/>
    <x v="0"/>
    <x v="2"/>
    <x v="0"/>
    <x v="2"/>
    <x v="0"/>
    <x v="1"/>
    <x v="1"/>
    <x v="0"/>
    <m/>
    <x v="0"/>
    <x v="0"/>
    <s v="SMK SERI AMPANG"/>
    <s v="Lelaki / Male"/>
    <x v="0"/>
    <n v="10"/>
    <n v="46"/>
    <m/>
    <s v="Urban"/>
    <s v="Controlled Group (CG)"/>
    <x v="6"/>
  </r>
  <r>
    <d v="2024-10-09T11:34:53"/>
    <s v="sakinahsyuadah52@gmail.com"/>
    <s v="080706020058"/>
    <n v="100"/>
    <n v="0.17"/>
    <s v="perempuan"/>
    <s v="Malay"/>
    <s v="SMK Seri Ampang"/>
    <s v="Tidak / No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Tidak tahu / Dont Know"/>
    <s v="Salah / False"/>
    <s v="Betul / True"/>
    <s v="Betul / True"/>
    <s v="Tidak tahu / Dont Know"/>
    <s v="Betul / Tru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Tidak setuju / Slightly disagree"/>
    <s v="Sangat setuju / Strongly agree"/>
    <s v="Setuju / Slightly agree"/>
    <s v="Setuju / Slightly agree"/>
    <s v="Setuju / Slightly agree"/>
    <s v="Setuju / Slightly agree"/>
    <s v="Setuju / Slightly agree"/>
    <x v="1"/>
    <x v="2"/>
    <x v="2"/>
    <s v="colgate"/>
    <x v="1"/>
    <x v="1"/>
    <x v="0"/>
    <x v="2"/>
    <x v="0"/>
    <x v="1"/>
    <x v="2"/>
    <x v="1"/>
    <x v="1"/>
    <x v="0"/>
    <m/>
    <x v="0"/>
    <x v="0"/>
    <s v="SMK SERI AMPANG"/>
    <s v="Perempuan / Female"/>
    <x v="1"/>
    <n v="9"/>
    <n v="52"/>
    <m/>
    <s v="Urban"/>
    <s v="Controlled Group (CG)"/>
    <x v="0"/>
  </r>
  <r>
    <d v="2024-10-09T11:36:15"/>
    <s v="esya150808@gmail.com"/>
    <s v="080815080148"/>
    <n v="100"/>
    <n v="0.63"/>
    <s v="perempuan"/>
    <s v="Malay"/>
    <s v="SMK SERI AMPANG"/>
    <s v="Ya / Yes"/>
    <s v="Betul / True"/>
    <s v="Tidak tahu / Dont Know"/>
    <s v="Betul / True"/>
    <s v="Salah / False"/>
    <s v="Betul / True"/>
    <s v="Tidak tahu / Dont Know"/>
    <s v="Tidak tahu / Dont Know"/>
    <s v="Betul / True"/>
    <s v="Tidak tahu / Dont Know"/>
    <s v="Tidak tahu / Dont Know"/>
    <s v="Salah / False"/>
    <s v="Betul / True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Tidak setuju / Slightly disagree"/>
    <s v="Setuju / Slightly agree"/>
    <s v="Sangat setuju / Strongly agree"/>
    <s v="Tidak setuju / Slightly dis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2"/>
    <x v="2"/>
    <s v="Colgate "/>
    <x v="0"/>
    <x v="4"/>
    <x v="6"/>
    <x v="1"/>
    <x v="0"/>
    <x v="2"/>
    <x v="2"/>
    <x v="1"/>
    <x v="0"/>
    <x v="0"/>
    <m/>
    <x v="0"/>
    <x v="0"/>
    <s v="SMK SERI AMPANG"/>
    <s v="Perempuan / Female"/>
    <x v="0"/>
    <n v="10"/>
    <n v="52"/>
    <m/>
    <s v="Urban"/>
    <s v="Controlled Group (CG)"/>
    <x v="0"/>
  </r>
  <r>
    <d v="2024-10-09T11:36:27"/>
    <s v="aryanamaisarah@gmail.com"/>
    <s v="081228080850"/>
    <n v="100"/>
    <n v="0.92"/>
    <s v="perempuan"/>
    <s v="Malay"/>
    <s v="SMK SERI AMPANG IPOH PERAK"/>
    <s v="Tidak / No"/>
    <s v="Salah / False"/>
    <s v="Salah / False"/>
    <s v="Betul / True"/>
    <s v="Tidak tahu / Dont Know"/>
    <s v="Salah / False"/>
    <s v="Tidak tahu / Dont Know"/>
    <s v="Tidak tahu / Dont Know"/>
    <s v="Tidak tahu / Dont Know"/>
    <s v="Betul / True"/>
    <s v="Tidak tahu / Dont Know"/>
    <s v="Tidak tahu / Dont Know"/>
    <s v="Tidak tahu / Dont Know"/>
    <s v="Tidak tahu / Dont Know"/>
    <s v="Tidak tahu / Dont Know"/>
    <s v="Tidak tahu / Dont Know"/>
    <s v="Tidak tahu / Dont Know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0"/>
    <x v="0"/>
    <x v="0"/>
    <x v="1"/>
    <x v="1"/>
    <x v="2"/>
    <x v="0"/>
    <x v="2"/>
    <x v="0"/>
    <x v="0"/>
    <m/>
    <x v="0"/>
    <x v="0"/>
    <s v="SMK SERI AMPANG"/>
    <s v="Perempuan / Female"/>
    <x v="1"/>
    <n v="2"/>
    <n v="47"/>
    <m/>
    <s v="Urban"/>
    <s v="Controlled Group (CG)"/>
    <x v="0"/>
  </r>
  <r>
    <d v="2024-10-09T11:37:55"/>
    <s v="joshuwaulhaq@gmail.com"/>
    <s v="080729080969"/>
    <n v="14.29"/>
    <n v="0.25"/>
    <s v="Lelaki / Male"/>
    <s v="Malay"/>
    <s v="smk seri ampang"/>
    <s v="Ya / Yes"/>
    <s v="Salah / False"/>
    <s v="Tidak tahu / Dont Know"/>
    <s v="Betul / True"/>
    <s v="Tidak tahu / Dont Know"/>
    <s v="Tidak tahu / Dont Know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x v="0"/>
    <x v="0"/>
    <x v="1"/>
    <s v="colgate"/>
    <x v="1"/>
    <x v="0"/>
    <x v="0"/>
    <x v="0"/>
    <x v="2"/>
    <x v="2"/>
    <x v="0"/>
    <x v="2"/>
    <x v="0"/>
    <x v="0"/>
    <m/>
    <x v="0"/>
    <x v="0"/>
    <s v="SMK SERI AMPANG"/>
    <s v="Lelaki / Male"/>
    <x v="0"/>
    <n v="11"/>
    <n v="49"/>
    <m/>
    <s v="Urban"/>
    <s v="Controlled Group (CG)"/>
    <x v="0"/>
  </r>
  <r>
    <d v="2024-10-09T11:42:25"/>
    <s v="Akeemnabil@gmail.com"/>
    <s v="080720081033"/>
    <n v="100"/>
    <n v="1.1299999999999999"/>
    <s v="Lelaki / Male"/>
    <s v="Malay"/>
    <s v="Smk Seri Ampang"/>
    <s v="Ya / Yes"/>
    <s v="Betul / True"/>
    <s v="Salah / False"/>
    <s v="Betul / True"/>
    <s v="Tidak tahu / Dont Know"/>
    <s v="Tidak tahu / Dont Know"/>
    <s v="Betul / True"/>
    <s v="Salah / False"/>
    <s v="Betul / True"/>
    <s v="Betul / True"/>
    <s v="Betul / True"/>
    <s v="Betul / True"/>
    <s v="Betul / True"/>
    <s v="Tidak tahu / Dont Know"/>
    <s v="Betul / True"/>
    <s v="Betul / True"/>
    <s v="Betul / Tru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Tidak setuju / Slightly disagree"/>
    <s v="Sangat tidak setuju / Strongly disagree"/>
    <s v="Sangat setuju / Strongly agree"/>
    <s v="Sangat setuju / Strongly agree"/>
    <s v="Tidak setuju / Slightly disagree"/>
    <s v="Sangat setuju / Strongly agree"/>
    <s v="Tidak setuju / Slightly disagree"/>
    <s v="Sangat setuju / Strongly agree"/>
    <x v="0"/>
    <x v="0"/>
    <x v="2"/>
    <s v="Colgate"/>
    <x v="1"/>
    <x v="0"/>
    <x v="3"/>
    <x v="1"/>
    <x v="1"/>
    <x v="2"/>
    <x v="2"/>
    <x v="1"/>
    <x v="1"/>
    <x v="0"/>
    <m/>
    <x v="1"/>
    <x v="4"/>
    <s v="SMK SERI AMPANG"/>
    <s v="Lelaki / Male"/>
    <x v="0"/>
    <n v="11"/>
    <n v="56"/>
    <m/>
    <s v="Urban"/>
    <s v="Controlled Group (CG)"/>
    <x v="0"/>
  </r>
  <r>
    <d v="2024-10-09T11:42:27"/>
    <s v="airilriezman2021@gmail.com"/>
    <s v="080830080541"/>
    <n v="12.5"/>
    <n v="0.21"/>
    <s v="Lelaki / Male"/>
    <s v="Malay"/>
    <s v="SMK SERI AMPANG IPOH PERAK 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Colgate"/>
    <x v="0"/>
    <x v="4"/>
    <x v="3"/>
    <x v="0"/>
    <x v="1"/>
    <x v="1"/>
    <x v="0"/>
    <x v="2"/>
    <x v="1"/>
    <x v="0"/>
    <m/>
    <x v="0"/>
    <x v="0"/>
    <s v="SMK SERI AMPANG"/>
    <s v="Lelaki / Male"/>
    <x v="0"/>
    <n v="15"/>
    <n v="47"/>
    <m/>
    <s v="Urban"/>
    <s v="Controlled Group (CG)"/>
    <x v="0"/>
  </r>
  <r>
    <d v="2024-10-09T11:42:53"/>
    <s v="muhddmuizzuddin2903@gmail.com"/>
    <s v="080324080813"/>
    <n v="100"/>
    <n v="0.5"/>
    <s v="Lelaki / Male"/>
    <s v="Malay"/>
    <s v="SMK Seri Ampang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Tidak tahu / Dont Know"/>
    <s v="Tidak tahu / Dont Know"/>
    <s v="Betul / True"/>
    <s v="Betul / Tru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x v="1"/>
    <x v="2"/>
    <x v="2"/>
    <s v="colgate"/>
    <x v="2"/>
    <x v="3"/>
    <x v="0"/>
    <x v="2"/>
    <x v="0"/>
    <x v="2"/>
    <x v="2"/>
    <x v="1"/>
    <x v="0"/>
    <x v="0"/>
    <m/>
    <x v="0"/>
    <x v="0"/>
    <s v="SMK SERI AMPANG"/>
    <s v="Lelaki / Male"/>
    <x v="0"/>
    <n v="12"/>
    <n v="54"/>
    <m/>
    <s v="Urban"/>
    <s v="Controlled Group (CG)"/>
    <x v="0"/>
  </r>
  <r>
    <d v="2024-10-09T11:45:34"/>
    <s v="tuahaiman123r@gmail.com"/>
    <s v="080407110037"/>
    <n v="26.79"/>
    <n v="0.25"/>
    <s v="Lelaki / Male"/>
    <s v="Malay"/>
    <s v="SMK SERI AMPANG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angat setuju / Strongly agree"/>
    <s v="Setuju / Slightly agree"/>
    <s v="Setuju / Slightly agree"/>
    <s v="Setuju / Slightly agree"/>
    <x v="0"/>
    <x v="0"/>
    <x v="2"/>
    <s v="COLGATE"/>
    <x v="1"/>
    <x v="0"/>
    <x v="0"/>
    <x v="2"/>
    <x v="0"/>
    <x v="1"/>
    <x v="2"/>
    <x v="1"/>
    <x v="0"/>
    <x v="0"/>
    <m/>
    <x v="0"/>
    <x v="0"/>
    <s v="SMK SERI AMPANG"/>
    <s v="Lelaki / Male"/>
    <x v="0"/>
    <n v="14"/>
    <n v="51"/>
    <m/>
    <s v="Urban"/>
    <s v="Controlled Group (CG)"/>
    <x v="0"/>
  </r>
  <r>
    <d v="2024-10-09T11:49:39"/>
    <s v="alamin13231336@gmail.com"/>
    <s v="081125080671"/>
    <n v="25"/>
    <n v="0.08"/>
    <s v="Lelaki / Male"/>
    <s v="Malay"/>
    <s v="SMK SERI AMPANG IPOH PERAK "/>
    <s v="Ya / Yes"/>
    <s v="Betul / True"/>
    <s v="Betul / True"/>
    <s v="Betul / True"/>
    <s v="Tidak tahu / Dont Know"/>
    <s v="Tidak tahu / Dont Know"/>
    <s v="Salah / False"/>
    <s v="Salah / False"/>
    <s v="Betul / True"/>
    <s v="Betul / True"/>
    <s v="Salah / Fals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Sangat tidak setuju / Strongly disagree"/>
    <s v="Sangat setuju / Strongly agree"/>
    <s v="Setuju / Slightly agree"/>
    <s v="Setuju / Slightly agree"/>
    <s v="Setuju / Slightly agree"/>
    <s v="Setuju / Slightly agree"/>
    <s v="Tidak setuju / Slightly disagree"/>
    <x v="1"/>
    <x v="2"/>
    <x v="2"/>
    <s v="Colgate"/>
    <x v="0"/>
    <x v="0"/>
    <x v="0"/>
    <x v="2"/>
    <x v="2"/>
    <x v="1"/>
    <x v="0"/>
    <x v="1"/>
    <x v="0"/>
    <x v="0"/>
    <s v="-"/>
    <x v="0"/>
    <x v="0"/>
    <s v="SMK SERI AMPANG"/>
    <s v="Lelaki / Male"/>
    <x v="0"/>
    <n v="11"/>
    <n v="53"/>
    <m/>
    <s v="Urban"/>
    <s v="Controlled Group (CG)"/>
    <x v="0"/>
  </r>
  <r>
    <d v="2024-10-09T11:50:25"/>
    <s v="syahirnezam@gmail.com"/>
    <s v="080410080481"/>
    <n v="21.43"/>
    <n v="0.17"/>
    <s v="Lelaki / Male"/>
    <s v="Malay"/>
    <s v="SMK SERI AMPANG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angat setuju / Strongly agree"/>
    <s v="Sangat setuju / Strongly agree"/>
    <s v="Setuju / Slightly agree"/>
    <s v="Sangat setuju / Strongly agree"/>
    <s v="Setuju / Slightly agree"/>
    <s v="Setuju / Slightly agree"/>
    <s v="Setuju / Slightly agree"/>
    <x v="1"/>
    <x v="2"/>
    <x v="0"/>
    <s v="colgate"/>
    <x v="0"/>
    <x v="0"/>
    <x v="4"/>
    <x v="0"/>
    <x v="2"/>
    <x v="2"/>
    <x v="1"/>
    <x v="2"/>
    <x v="1"/>
    <x v="0"/>
    <n v="0"/>
    <x v="0"/>
    <x v="0"/>
    <s v="SMK SERI AMPANG"/>
    <s v="Lelaki / Male"/>
    <x v="0"/>
    <n v="15"/>
    <n v="50"/>
    <m/>
    <s v="Urban"/>
    <s v="Controlled Group (CG)"/>
    <x v="0"/>
  </r>
  <r>
    <d v="2024-10-09T11:50:51"/>
    <s v="syahmi.mr08@gmail.com"/>
    <s v="081013140019"/>
    <n v="100"/>
    <n v="0.46"/>
    <s v="Lelaki / Male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etuju / Slightly agree"/>
    <s v="Sangat setuju / Strongly agree"/>
    <s v="Sangat setuju / Strongly agree"/>
    <s v="Setuju / Slightly agree"/>
    <s v="Setuju / Slightly agree"/>
    <s v="Setuju / Slightly agree"/>
    <s v="Sangat setuju / Strongly agree"/>
    <s v="Tidak setuju / Slightly dis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x v="3"/>
    <x v="1"/>
    <x v="1"/>
    <s v="Colgate"/>
    <x v="0"/>
    <x v="0"/>
    <x v="3"/>
    <x v="1"/>
    <x v="1"/>
    <x v="1"/>
    <x v="2"/>
    <x v="1"/>
    <x v="2"/>
    <x v="0"/>
    <m/>
    <x v="0"/>
    <x v="0"/>
    <s v="SMK SERI AMPANG"/>
    <s v="Lelaki / Male"/>
    <x v="0"/>
    <n v="13"/>
    <n v="54"/>
    <m/>
    <s v="Urban"/>
    <s v="Controlled Group (CG)"/>
    <x v="0"/>
  </r>
  <r>
    <d v="2024-10-09T11:54:50"/>
    <s v="akifdanish74@gmail.com"/>
    <s v="081121080279"/>
    <n v="25.89"/>
    <n v="0.21"/>
    <s v="Lelaki / Male"/>
    <s v="Malay"/>
    <s v="SMK SERI AMPANG"/>
    <s v="Ya / Yes"/>
    <s v="Betul / True"/>
    <s v="Betul / True"/>
    <s v="Betul / True"/>
    <s v="Tidak tahu / Dont Know"/>
    <s v="Betul / True"/>
    <s v="Salah / Fals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x v="0"/>
    <x v="0"/>
    <x v="0"/>
    <s v="COLGATE"/>
    <x v="1"/>
    <x v="4"/>
    <x v="3"/>
    <x v="1"/>
    <x v="1"/>
    <x v="1"/>
    <x v="0"/>
    <x v="1"/>
    <x v="0"/>
    <x v="0"/>
    <m/>
    <x v="0"/>
    <x v="0"/>
    <s v="SMK SERI AMPANG"/>
    <s v="Lelaki / Male"/>
    <x v="0"/>
    <n v="13"/>
    <n v="54"/>
    <m/>
    <s v="Urban"/>
    <s v="Controlled Group (CG)"/>
    <x v="0"/>
  </r>
  <r>
    <d v="2024-10-09T11:54:59"/>
    <s v="om318162@gmail.com"/>
    <s v="080501080727"/>
    <n v="100"/>
    <n v="0.33"/>
    <s v="Lelaki / Male"/>
    <s v="Malay"/>
    <s v="SEKOLAH MENENGAH KEBANGSAAN SERI AMPANG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x v="0"/>
    <x v="0"/>
    <x v="2"/>
    <s v="COLGATE"/>
    <x v="1"/>
    <x v="1"/>
    <x v="0"/>
    <x v="1"/>
    <x v="0"/>
    <x v="2"/>
    <x v="0"/>
    <x v="0"/>
    <x v="1"/>
    <x v="0"/>
    <m/>
    <x v="0"/>
    <x v="0"/>
    <s v="SMK SERI AMPANG"/>
    <s v="Lelaki / Male"/>
    <x v="0"/>
    <n v="15"/>
    <n v="63"/>
    <m/>
    <s v="Urban"/>
    <s v="Controlled Group (CG)"/>
    <x v="0"/>
  </r>
  <r>
    <d v="2024-10-09T11:57:03"/>
    <s v="miorzz02@gmail.com"/>
    <s v="080812080425"/>
    <n v="100"/>
    <n v="0.38"/>
    <s v="Lelaki / Male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Tidak tahu / Dont Know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angat setuju / Strongly agree"/>
    <s v="Tidak setuju / Slightly disagree"/>
    <s v="Sangat setuju / Strongly agree"/>
    <s v="Setuju / Slightly agree"/>
    <s v="Sangat setuju / Strongly agree"/>
    <s v="Sangat setuju / Strongly agree"/>
    <s v="Setuju / Slightly agree"/>
    <s v="Setuju / Slightly agree"/>
    <x v="0"/>
    <x v="2"/>
    <x v="2"/>
    <s v="COLGATE"/>
    <x v="1"/>
    <x v="4"/>
    <x v="0"/>
    <x v="0"/>
    <x v="0"/>
    <x v="1"/>
    <x v="2"/>
    <x v="1"/>
    <x v="0"/>
    <x v="0"/>
    <m/>
    <x v="0"/>
    <x v="0"/>
    <s v="SMK SERI AMPANG"/>
    <s v="Lelaki / Male"/>
    <x v="0"/>
    <n v="12"/>
    <n v="58"/>
    <m/>
    <s v="Urban"/>
    <s v="Controlled Group (CG)"/>
    <x v="0"/>
  </r>
  <r>
    <d v="2024-10-09T11:58:24"/>
    <s v="hanson04082008@gmail.com"/>
    <s v="080409070753"/>
    <n v="100"/>
    <n v="0.88"/>
    <s v="Lelaki / Male"/>
    <s v="Chinese"/>
    <s v="SMK SERI AMPANG "/>
    <s v="Ya / Yes"/>
    <s v="Betul / True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x v="0"/>
    <x v="0"/>
    <x v="2"/>
    <s v="Darlie "/>
    <x v="0"/>
    <x v="0"/>
    <x v="0"/>
    <x v="0"/>
    <x v="2"/>
    <x v="2"/>
    <x v="2"/>
    <x v="2"/>
    <x v="2"/>
    <x v="0"/>
    <m/>
    <x v="0"/>
    <x v="0"/>
    <s v="SMK SERI AMPANG"/>
    <s v="Lelaki / Male"/>
    <x v="0"/>
    <n v="1"/>
    <n v="46"/>
    <m/>
    <s v="Urban"/>
    <s v="Controlled Group (CG)"/>
    <x v="1"/>
  </r>
  <r>
    <d v="2024-10-09T11:59:53"/>
    <s v="y4km11z@gmail.com"/>
    <s v="080724080759"/>
    <n v="100"/>
    <n v="0.38"/>
    <s v="Lelaki / Male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angat setuju / Strongly agree"/>
    <s v="Setuju / Slightly agree"/>
    <s v="Sangat setuju / Strongly agree"/>
    <s v="Sangat setuju / Strongly agree"/>
    <s v="Setuju / Slightly agree"/>
    <s v="Sangat setuju / Strongly agree"/>
    <x v="0"/>
    <x v="1"/>
    <x v="0"/>
    <s v="Colgate"/>
    <x v="1"/>
    <x v="0"/>
    <x v="0"/>
    <x v="1"/>
    <x v="0"/>
    <x v="2"/>
    <x v="2"/>
    <x v="0"/>
    <x v="1"/>
    <x v="0"/>
    <m/>
    <x v="0"/>
    <x v="0"/>
    <s v="SMK SERI AMPANG"/>
    <s v="Lelaki / Male"/>
    <x v="0"/>
    <n v="14"/>
    <n v="60"/>
    <m/>
    <s v="Urban"/>
    <s v="Controlled Group (CG)"/>
    <x v="0"/>
  </r>
  <r>
    <d v="2024-10-09T12:05:23"/>
    <s v="cheenphangling@gmail.com"/>
    <s v="080407080405"/>
    <n v="100"/>
    <n v="0.46"/>
    <s v="Lelaki / Male"/>
    <s v="Chinese"/>
    <s v="SMK SERI AMPANG"/>
    <s v="Ya / Yes"/>
    <s v="Salah / False"/>
    <s v="Salah / False"/>
    <s v="Salah / False"/>
    <s v="Salah / False"/>
    <s v="Betul / True"/>
    <s v="Salah / False"/>
    <s v="Salah / False"/>
    <s v="Salah / False"/>
    <s v="Betul / True"/>
    <s v="Betul / True"/>
    <s v="Salah / False"/>
    <s v="Salah / False"/>
    <s v="Betul / True"/>
    <s v="Salah / False"/>
    <s v="Betul / True"/>
    <s v="Salah / False"/>
    <s v="Tidak setuju / Slightly disagree"/>
    <s v="Tidak setuju / Slightly dis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etuju / Slightly agree"/>
    <s v="Setuju / Slightly agree"/>
    <x v="0"/>
    <x v="0"/>
    <x v="0"/>
    <s v="darlie"/>
    <x v="1"/>
    <x v="2"/>
    <x v="4"/>
    <x v="1"/>
    <x v="0"/>
    <x v="0"/>
    <x v="0"/>
    <x v="1"/>
    <x v="1"/>
    <x v="0"/>
    <m/>
    <x v="0"/>
    <x v="2"/>
    <s v="SMK SERI AMPANG"/>
    <s v="Lelaki / Male"/>
    <x v="0"/>
    <n v="6"/>
    <n v="43"/>
    <m/>
    <s v="Urban"/>
    <s v="Controlled Group (CG)"/>
    <x v="1"/>
  </r>
  <r>
    <d v="2024-10-09T12:05:38"/>
    <s v="ilhamwafiy08@gmail.com"/>
    <s v="080216080031"/>
    <n v="29.46"/>
    <n v="0.17"/>
    <s v="Lelaki / Male"/>
    <s v="Malay"/>
    <s v="SMK Seri Ampang"/>
    <s v="Ya / Yes"/>
    <s v="Betul / True"/>
    <s v="Tidak tahu / Dont Know"/>
    <s v="Betul / True"/>
    <s v="Tidak tahu / Dont Know"/>
    <s v="Betul / True"/>
    <s v="Tidak tahu / Dont Know"/>
    <s v="Tidak tahu / Dont Know"/>
    <s v="Betul / True"/>
    <s v="Betul / True"/>
    <s v="Betul / True"/>
    <s v="Betul / True"/>
    <s v="Salah / False"/>
    <s v="Betul / True"/>
    <s v="Salah / False"/>
    <s v="Tidak tahu / Dont Know"/>
    <s v="Betul / True"/>
    <s v="Sangat setuju / Strongly 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Tidak setuju / Slightly disagree"/>
    <s v="Setuju / Slightly agree"/>
    <s v="Setuju / Slightly agree"/>
    <s v="Setuju / Slightly agree"/>
    <x v="0"/>
    <x v="0"/>
    <x v="0"/>
    <s v="safi"/>
    <x v="1"/>
    <x v="0"/>
    <x v="0"/>
    <x v="2"/>
    <x v="1"/>
    <x v="0"/>
    <x v="0"/>
    <x v="1"/>
    <x v="1"/>
    <x v="0"/>
    <m/>
    <x v="0"/>
    <x v="0"/>
    <s v="SMK SERI AMPANG"/>
    <s v="Lelaki / Male"/>
    <x v="0"/>
    <n v="9"/>
    <n v="51"/>
    <m/>
    <s v="Urban"/>
    <s v="Controlled Group (CG)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7">
  <r>
    <d v="2024-10-04T09:32:53"/>
    <s v="saniahmaisarah1@gmail.com.my"/>
    <s v="090715080836"/>
    <n v="95.53"/>
    <n v="0"/>
    <s v="Perempuan / Female"/>
    <s v="Malabari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2 kali / Twice"/>
    <s v="2 kali / Twice"/>
    <s v="Ya / Yes"/>
    <s v="Colgate"/>
    <s v="Kadang-kadang/bila perlu / Sometimes / When necessary"/>
    <s v="Kadang-kadang/bila perlu / Sometimes/when in need"/>
    <s v="Kadang-kadang/Bila perlu / Sometimes/When necessary"/>
    <s v="Ya / Yes"/>
    <s v="Kadang-kadang / Bila Perlu / Sometimes/When necessary"/>
    <s v="Tidak / No"/>
    <s v="Kadang-kadang / Bila Perlu / Sometimes/When necessary"/>
    <s v="Tidak / No"/>
    <s v="Kadang-kadang / Bila Perlu / Sometimes/When necessary"/>
    <s v="Tidak / No"/>
    <m/>
    <s v="Tidak / No"/>
    <m/>
    <s v="SMK PENGKALAN"/>
    <s v="Perempuan / Female"/>
    <x v="0"/>
    <n v="15"/>
    <n v="58"/>
    <m/>
    <s v="Rural"/>
    <s v="Intervention Group (IG)"/>
    <s v="Colgate"/>
    <x v="0"/>
  </r>
  <r>
    <d v="2024-10-04T09:36:25"/>
    <s v="amiraarisya@gmail.vom"/>
    <s v="090404080134"/>
    <n v="58.04"/>
    <n v="0.28999999999999998"/>
    <s v="Perempuan / Female"/>
    <s v="Malay"/>
    <s v="Smk pengkalan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1 kali / Once"/>
    <s v="Tidak / No"/>
    <s v="Colgate"/>
    <s v="Kadang-kadang/bila perlu / Sometimes / When necessary"/>
    <s v="2 kali / Twice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PENGKALAN"/>
    <s v="Perempuan / Female"/>
    <x v="0"/>
    <n v="16"/>
    <n v="48"/>
    <m/>
    <s v="Rural"/>
    <s v="Intervention Group (IG)"/>
    <s v="Colgate"/>
    <x v="0"/>
  </r>
  <r>
    <d v="2024-10-04T09:42:34"/>
    <s v="kitaadawiyah@gmail.com"/>
    <s v="091201080198"/>
    <n v="10.71"/>
    <n v="0.04"/>
    <s v="Perempuan / Female"/>
    <s v="Malay"/>
    <s v="Smk pengkalan"/>
    <s v="Ya / Yes"/>
    <s v="Betul / True"/>
    <s v="Betul / True"/>
    <s v="Betul / True"/>
    <s v="Tidak tahu / Dont Know"/>
    <s v="Betul / True"/>
    <s v="Tidak tahu / Dont Know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etuju / Slightly agree"/>
    <s v="Lebih dari 2 kali / More than twice"/>
    <s v="Lebih dari 2 kali / More than twice"/>
    <s v="Tidak tahu / Don't know"/>
    <s v="Colgate"/>
    <s v="Selalu / Always"/>
    <s v="2 kali / Twice"/>
    <s v="2 kali / Twice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s v="Tidak / No"/>
    <m/>
    <s v="Tidak / No"/>
    <m/>
    <s v="SMK PENGKALAN"/>
    <s v="Perempuan / Female"/>
    <x v="0"/>
    <n v="12"/>
    <n v="59"/>
    <m/>
    <s v="Rural"/>
    <s v="Intervention Group (IG)"/>
    <s v="Colgate"/>
    <x v="0"/>
  </r>
  <r>
    <d v="2024-10-04T09:45:56"/>
    <s v="nurdamia@gmail.com"/>
    <s v="091215140112"/>
    <n v="100"/>
    <n v="0.21"/>
    <s v="Perempuan / Female"/>
    <s v="Malay"/>
    <s v="Smk pengkalan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angat setuju / Strongly agree"/>
    <s v="Tidak setuju / Slightly disagre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Lebih dari 2 kali / More than twice"/>
    <s v="2 kali / Twice"/>
    <s v="Tidak tahu / Don't know"/>
    <s v="Colgate"/>
    <s v="Selalu / Always"/>
    <s v="Lebih dari 2 kali / More than twice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Ya / Yes"/>
    <s v="Tidak / No"/>
    <s v="Tidak / No"/>
    <m/>
    <s v="Tidak / No"/>
    <m/>
    <s v="SMK PENGKALAN"/>
    <s v="Perempuan / Female"/>
    <x v="0"/>
    <n v="15"/>
    <n v="52"/>
    <m/>
    <s v="Rural"/>
    <s v="Intervention Group (IG)"/>
    <s v="Colgate"/>
    <x v="0"/>
  </r>
  <r>
    <d v="2024-10-04T09:50:01"/>
    <s v="mior.shahriman77@email.com"/>
    <s v="090520081054"/>
    <n v="0"/>
    <n v="0.04"/>
    <s v="Perempuan / Female"/>
    <s v="Malay"/>
    <s v="Smk  Pengkalan 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2 kali / Twice"/>
    <s v="Lebih dari 2 kali / More than twice"/>
    <s v="Ya / Yes"/>
    <s v="Colgate"/>
    <s v="Kadang-kadang/bila perlu / Sometimes / When necessary"/>
    <s v="Tidak menggunakan flos gigi / Not using dental floss"/>
    <s v="4 kali / 4 times"/>
    <s v="Ya / Yes"/>
    <s v="Tidak / No"/>
    <s v="Ya / Yes"/>
    <s v="Tidak / No"/>
    <s v="Tidak / No"/>
    <s v="Tidak / No"/>
    <s v="Tidak / No"/>
    <m/>
    <s v="Tidak / No"/>
    <m/>
    <s v="SMK PENGKALAN"/>
    <s v="Perempuan / Female"/>
    <x v="0"/>
    <n v="15"/>
    <n v="57"/>
    <m/>
    <s v="Rural"/>
    <s v="Intervention Group (IG)"/>
    <s v="Colgate"/>
    <x v="0"/>
  </r>
  <r>
    <d v="2024-10-04T09:52:39"/>
    <s v="aisyah@gmail.com"/>
    <s v="090508080702"/>
    <n v="77.680000000000007"/>
    <n v="0.25"/>
    <s v="Perempuan / Female"/>
    <s v="Malay"/>
    <s v="Smk pengkalan"/>
    <s v="Ya / Yes"/>
    <s v="Betul / True"/>
    <s v="Tidak tahu / Dont Know"/>
    <s v="Betul / True"/>
    <s v="Tidak tahu / Dont Know"/>
    <s v="Betul / True"/>
    <s v="Tidak tahu / Dont Know"/>
    <s v="Tidak tahu / Dont Know"/>
    <s v="Tidak tahu / Dont Know"/>
    <s v="Betul / True"/>
    <s v="Betul / True"/>
    <s v="Betul / True"/>
    <s v="Betul / True"/>
    <s v="Tidak tahu / Dont Know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Tidak tahu / Don't know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Perempuan / Female"/>
    <x v="0"/>
    <n v="10"/>
    <n v="58"/>
    <m/>
    <s v="Rural"/>
    <s v="Intervention Group (IG)"/>
    <s v="Darlie"/>
    <x v="0"/>
  </r>
  <r>
    <d v="2024-10-04T09:54:05"/>
    <s v="sofeazahrayz@gmail.com"/>
    <s v="090624080136"/>
    <n v="33.93"/>
    <n v="0.08"/>
    <s v="Perempuan / Female"/>
    <s v="Malay"/>
    <s v="Smk pengkalan"/>
    <s v="Tidak / No"/>
    <s v="Betul / True"/>
    <s v="Betul / True"/>
    <s v="Betul / True"/>
    <s v="Tidak tahu / Dont Know"/>
    <s v="Tidak tahu / Dont Know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etuju / Slightly agree"/>
    <s v="Setuju / Slightly agree"/>
    <s v="Sangat setuju / Strongly agree"/>
    <s v="Setuju / Slightly agree"/>
    <s v="Sangat setuju / Strongly agree"/>
    <s v="Sangat setuju / Strongly agree"/>
    <s v="Setuju / Slight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."/>
    <s v="Tidak / No"/>
    <m/>
    <s v="SMK PENGKALAN"/>
    <s v="Perempuan / Female"/>
    <x v="1"/>
    <n v="12"/>
    <n v="56"/>
    <m/>
    <s v="Rural"/>
    <s v="Intervention Group (IG)"/>
    <s v="Colgate"/>
    <x v="0"/>
  </r>
  <r>
    <d v="2024-10-04T09:56:15"/>
    <s v="nmia7481@gmail.com"/>
    <s v="090814100134"/>
    <n v="0"/>
    <n v="0"/>
    <s v="Perempuan / Female"/>
    <s v="Malay"/>
    <s v="SMK PENGKALAN "/>
    <s v="Ya / Yes"/>
    <s v="Betul / True"/>
    <s v="Salah / False"/>
    <s v="Betul / True"/>
    <s v="Betul / True"/>
    <s v="Salah / Fals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angat setuju / Strongly agree"/>
    <s v="Tidak setuju / Slightly disagree"/>
    <s v="Lebih dari 2 kali / More than twice"/>
    <s v="2 kali / Twice"/>
    <s v="Ya / Yes"/>
    <s v="Colgate"/>
    <s v="Kadang-kadang/bila perlu / Sometimes / When necessary"/>
    <s v="1 kali / Once"/>
    <s v="1 kali / Once"/>
    <s v="Tidak / No"/>
    <s v="Tidak / No"/>
    <s v="Ya / Yes"/>
    <s v="Ya / Yes"/>
    <s v="Kadang-kadang / Bila Perlu / Sometimes/When necessary"/>
    <s v="Tidak / No"/>
    <s v="Tidak / No"/>
    <m/>
    <s v="Tidak / No"/>
    <m/>
    <s v="SMK PENGKALAN"/>
    <s v="Perempuan / Female"/>
    <x v="0"/>
    <n v="12"/>
    <n v="60"/>
    <m/>
    <s v="Rural"/>
    <s v="Intervention Group (IG)"/>
    <s v="Colgate"/>
    <x v="0"/>
  </r>
  <r>
    <d v="2024-10-04T10:00:17"/>
    <s v="ainulridamia@gmail.com"/>
    <s v="090515080516"/>
    <n v="3.57"/>
    <n v="0"/>
    <s v="Perempuan / Female"/>
    <s v="Malay"/>
    <s v="Smk pengkalan"/>
    <s v="Ya / Yes"/>
    <s v="Betul / True"/>
    <s v="Betul / True"/>
    <s v="Betul / True"/>
    <s v="Salah / Fals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s v="Lebih dari 2 kali / More than twice"/>
    <s v="Lebih dari 2 kali / More than twice"/>
    <s v="Tidak / No"/>
    <s v="Halagel"/>
    <s v="Kadang-kadang/bila perlu / Sometimes / When necessary"/>
    <s v="Tidak menggunakan flos gigi / Not using dental floss"/>
    <s v="Kadang-kadang/Bila perlu / Sometimes/When necessary"/>
    <s v="Tidak / No"/>
    <s v="Tidak / No"/>
    <s v="Tidak / No"/>
    <s v="Tidak / No"/>
    <s v="Kadang-kadang / Bila Perlu / Sometimes/When necessary"/>
    <s v="Tidak / No"/>
    <s v="Tidak / No"/>
    <m/>
    <s v="Tidak / No"/>
    <m/>
    <s v="SMK PENGKALAN"/>
    <s v="Perempuan / Female"/>
    <x v="0"/>
    <n v="15"/>
    <n v="58"/>
    <m/>
    <s v="Rural"/>
    <s v="Intervention Group (IG)"/>
    <s v="Halagel"/>
    <x v="0"/>
  </r>
  <r>
    <d v="2024-10-04T10:00:18"/>
    <s v="aliesyahanna@gmail.com"/>
    <s v="090624080398"/>
    <n v="40.18"/>
    <n v="0.04"/>
    <s v="Perempuan / Female"/>
    <s v="Malay"/>
    <s v="Smk pengkalan"/>
    <s v="Ya / Yes"/>
    <s v="Betul / True"/>
    <s v="Tidak tahu / Dont Know"/>
    <s v="Betul / True"/>
    <s v="Tidak tahu / Dont Know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Tidak tahu / Dont Know"/>
    <s v="Betul / True"/>
    <s v="Setuju / Slightly agree"/>
    <s v="Sangat setuju / Strongly agre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s v="2 kali / Twice"/>
    <s v="2 kali / Twice"/>
    <s v="Ya / Yes"/>
    <s v="Colgat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Perempuan / Female"/>
    <x v="0"/>
    <n v="11"/>
    <n v="52"/>
    <m/>
    <s v="Rural"/>
    <s v="Intervention Group (IG)"/>
    <s v="Colgate"/>
    <x v="0"/>
  </r>
  <r>
    <d v="2024-10-04T10:03:47"/>
    <s v="ahmds0lhnn@gmail.com"/>
    <s v="080904-08-1783"/>
    <n v="2.68"/>
    <n v="0.17"/>
    <s v="Lelaki / Male"/>
    <s v="Malay"/>
    <s v="Smk pengkalan"/>
    <s v="Ya / Yes"/>
    <s v="Betul / True"/>
    <s v="Salah / False"/>
    <s v="Betul / True"/>
    <s v="Salah / Fals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etuju / Slightly agree"/>
    <s v="Setuju / Slightly agree"/>
    <s v="Sangat setuju / Strongly agree"/>
    <s v="Sangat setuju / Strongly agree"/>
    <s v="Sangat setuju / Strongly agree"/>
    <s v="2 kali / Twice"/>
    <s v="2 kali / Twice"/>
    <s v="Ya / Yes"/>
    <s v="darlie"/>
    <s v="Selalu / Always"/>
    <s v="Lebih dari 2 kali / More than twice"/>
    <s v="Kadang-kadang/Bila perlu / Sometimes/When necessary"/>
    <s v="Kadang-kadang / Bila Perlu / Sometimes/When necessary"/>
    <s v="Ya / Yes"/>
    <s v="Tidak / No"/>
    <s v="Kadang-kadang / Bila Perlu / Sometimes/When necessary"/>
    <s v="Ya / Yes"/>
    <s v="Ya / Yes"/>
    <s v="Tidak / No"/>
    <s v="-"/>
    <s v="Tidak / No"/>
    <m/>
    <s v="SMK PENGKALAN"/>
    <s v="Lelaki / Male"/>
    <x v="0"/>
    <n v="14"/>
    <n v="60"/>
    <m/>
    <s v="Rural"/>
    <s v="Intervention Group (IG)"/>
    <s v="Darlie"/>
    <x v="0"/>
  </r>
  <r>
    <d v="2024-10-04T10:08:31"/>
    <s v="mafif0812@gmail.com"/>
    <s v="080812080329"/>
    <n v="30.36"/>
    <n v="0.08"/>
    <s v="Lelaki / Male"/>
    <s v="Malay"/>
    <s v="SMK PENGKALAN "/>
    <s v="Ya / Yes"/>
    <s v="Betul / True"/>
    <s v="Betul / True"/>
    <s v="Betul / True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angat setuju / Strongly agree"/>
    <s v="Apabila saya ingat / When I remember"/>
    <s v="Apabila saya ingat / When I remember"/>
    <s v="Tidak tahu / Don't know"/>
    <s v="Colgate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Ya / Yes"/>
    <s v="Tidak / No"/>
    <s v="Tidak / No"/>
    <s v="TIADA"/>
    <s v="Ya / Yes"/>
    <s v="Beberapa hari seminggu / Several days a week"/>
    <s v="SMK PENGKALAN"/>
    <s v="Lelaki / Male"/>
    <x v="0"/>
    <n v="13"/>
    <n v="50"/>
    <m/>
    <s v="Rural"/>
    <s v="Intervention Group (IG)"/>
    <s v="Colgate"/>
    <x v="0"/>
  </r>
  <r>
    <d v="2024-10-04T10:09:38"/>
    <s v="qasehdanisha091@gmail.com"/>
    <s v="090321080120"/>
    <n v="42.86"/>
    <n v="0.13"/>
    <s v="Perempuan / Female"/>
    <s v="Malay"/>
    <s v="Smk pengkalan"/>
    <s v="Ya / Yes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Betul / True"/>
    <s v="Tidak tahu / Dont Know"/>
    <s v="Betul / True"/>
    <s v="Betul / True"/>
    <s v="Setuju / Slightly agree"/>
    <s v="Setuju / Slightly 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s v="2 kali / Twice"/>
    <s v="2 kali / Twice"/>
    <s v="Tidak tahu / Don't know"/>
    <s v="Colgate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Tidak / No"/>
    <s v="Tidak / No"/>
    <s v="Tidak / No"/>
    <s v="Tidak / No"/>
    <m/>
    <s v="Tidak / No"/>
    <m/>
    <s v="SMK PENGKALAN"/>
    <s v="Perempuan / Female"/>
    <x v="0"/>
    <n v="10"/>
    <n v="52"/>
    <m/>
    <s v="Rural"/>
    <s v="Intervention Group (IG)"/>
    <s v="Colgate"/>
    <x v="0"/>
  </r>
  <r>
    <d v="2024-10-04T10:09:51"/>
    <s v="arsyadaiezad@gmail.com"/>
    <s v="081113130635"/>
    <n v="50"/>
    <n v="0"/>
    <s v="Lelaki / Male"/>
    <s v="Malay"/>
    <s v="SMK PENGKALAN 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Tidak tahu / Dont Know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2 kali / Twice"/>
    <s v="2 kali / Twice"/>
    <s v="Ya / Yes"/>
    <s v="Colgate"/>
    <s v="Selalu / Always"/>
    <s v="2 kali / Twice"/>
    <s v="1 kali / Once"/>
    <s v="Tidak / No"/>
    <s v="Tidak / No"/>
    <s v="Kadang-kadang / Bila Perlu / Sometimes/When necessary"/>
    <s v="Tidak / No"/>
    <s v="Kadang-kadang / Bila Perlu / Sometimes/When necessary"/>
    <s v="Kadang-kadang / Bila Perlu / Sometimes/When necessary"/>
    <s v="Tidak / No"/>
    <m/>
    <s v="Ya / Yes"/>
    <s v="Beberapa hari seminggu / Several days a week"/>
    <s v="SMK PENGKALAN"/>
    <s v="Lelaki / Male"/>
    <x v="0"/>
    <n v="14"/>
    <n v="45"/>
    <m/>
    <s v="Rural"/>
    <s v="Intervention Group (IG)"/>
    <s v="Colgate"/>
    <x v="0"/>
  </r>
  <r>
    <d v="2024-10-04T10:17:05"/>
    <s v="norsyamirah04@gmail.com"/>
    <s v="090420120044"/>
    <n v="77.680000000000007"/>
    <n v="0.42"/>
    <s v="Perempuan / Female"/>
    <s v="Malay"/>
    <s v="Smk pengkalan"/>
    <s v="Ya / Yes"/>
    <s v="Betul / True"/>
    <s v="Tidak tahu / Dont Know"/>
    <s v="Betul / True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Ya / Yes"/>
    <s v="Kadang-kadang / Bila Perlu / Sometimes/When necessary"/>
    <s v="Ya / Yes"/>
    <s v="Kadang-kadang / Bila Perlu / Sometimes/When necessary"/>
    <s v="Tidak / No"/>
    <m/>
    <s v="Tidak / No"/>
    <m/>
    <s v="SMK PENGKALAN"/>
    <s v="Perempuan / Female"/>
    <x v="0"/>
    <n v="13"/>
    <n v="47"/>
    <m/>
    <s v="Rural"/>
    <s v="Intervention Group (IG)"/>
    <s v="Colgate"/>
    <x v="0"/>
  </r>
  <r>
    <d v="2024-10-04T10:18:51"/>
    <s v="izatulhaifa71@gmail.com"/>
    <s v="090509080704"/>
    <n v="25.89"/>
    <n v="0"/>
    <s v="Perempuan / Female"/>
    <s v="Malay"/>
    <s v="Smk pengkalan"/>
    <s v="Ya / Yes"/>
    <s v="Betul / True"/>
    <s v="Salah / False"/>
    <s v="Betul / True"/>
    <s v="Salah / False"/>
    <s v="Betul / True"/>
    <s v="Betul / True"/>
    <s v="Betul / True"/>
    <s v="Salah / False"/>
    <s v="Betul / True"/>
    <s v="Betul / True"/>
    <s v="Betul / True"/>
    <s v="Salah / False"/>
    <s v="Betul / True"/>
    <s v="Betul / True"/>
    <s v="Betul / True"/>
    <s v="Betul / True"/>
    <s v="Setuju / Slightly agree"/>
    <s v="Setuju / Slightly agree"/>
    <s v="Sangat setuju / Strongly agree"/>
    <s v="Setuju / Slightly agree"/>
    <s v="Setuju / Slightly agree"/>
    <s v="Sangat setuju / Strongly agree"/>
    <s v="Tidak setuju / Slightly dis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Ya / Yes"/>
    <s v="Mukmin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Perempuan / Female"/>
    <x v="0"/>
    <n v="13"/>
    <n v="48"/>
    <m/>
    <s v="Rural"/>
    <s v="Intervention Group (IG)"/>
    <s v="Mukmin"/>
    <x v="0"/>
  </r>
  <r>
    <d v="2024-10-04T10:23:25"/>
    <s v="nurauni091110@gmail.com"/>
    <s v="091110021010"/>
    <n v="0"/>
    <n v="0"/>
    <s v="Perempuan / Female"/>
    <s v="Malay"/>
    <s v="Smk pengkalan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angat setuju / Strongly agree"/>
    <s v="Sangat setuju / Strongly agree"/>
    <s v="2 kali / Twice"/>
    <s v="2 kali / Twice"/>
    <s v="Ya / Yes"/>
    <s v="Colgate"/>
    <s v="Kadang-kadang/bila perlu / Sometimes / When necessary"/>
    <s v="1 kali / Once"/>
    <s v="Tidak minum minuman berkarbonat / Do not take carbonated drinks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PENGKALAN"/>
    <s v="Perempuan / Female"/>
    <x v="0"/>
    <n v="15"/>
    <n v="58"/>
    <m/>
    <s v="Rural"/>
    <s v="Intervention Group (IG)"/>
    <s v="Colgate"/>
    <x v="0"/>
  </r>
  <r>
    <d v="2024-10-04T10:23:38"/>
    <s v="moneyshiwww@gmail.com"/>
    <s v="090926080406"/>
    <n v="50.89"/>
    <n v="0.08"/>
    <s v="Perempuan / Female"/>
    <s v="Malay"/>
    <s v="Smk pengkalan"/>
    <s v="Ya / Yes"/>
    <s v="Betul / True"/>
    <s v="Betul / True"/>
    <s v="Betul / True"/>
    <s v="Salah / False"/>
    <s v="Betul / True"/>
    <s v="Salah / False"/>
    <s v="Tidak tahu / Dont Know"/>
    <s v="Salah / False"/>
    <s v="Betul / True"/>
    <s v="Betul / True"/>
    <s v="Tidak tahu / Dont Know"/>
    <s v="Tidak tahu / Dont Know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etuju / Slightly agree"/>
    <s v="Tidak setuju / Slightly dis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1 kali / Once"/>
    <s v="Ya / Yes"/>
    <s v="FRESH AND WHITE"/>
    <s v="Kadang-kadang/bila perlu / Sometimes / When necessary"/>
    <s v="1 kali / Once"/>
    <s v="Kadang-kadang/Bila perlu / Sometimes/When necessary"/>
    <s v="Ya / Yes"/>
    <s v="Tidak / No"/>
    <s v="Tidak / No"/>
    <s v="Ya / Yes"/>
    <s v="Tidak / No"/>
    <s v="Tidak / No"/>
    <s v="Tidak / No"/>
    <m/>
    <s v="Tidak / No"/>
    <m/>
    <s v="SMK PENGKALAN"/>
    <s v="Perempuan / Female"/>
    <x v="0"/>
    <n v="11"/>
    <n v="48"/>
    <m/>
    <s v="Rural"/>
    <s v="Intervention Group (IG)"/>
    <s v="Fresh and White"/>
    <x v="0"/>
  </r>
  <r>
    <d v="2024-10-04T10:30:13"/>
    <s v="nurulfariha1109@gmail.com"/>
    <s v="091123080634"/>
    <n v="60.71"/>
    <n v="0.08"/>
    <s v="Perempuan / Female"/>
    <s v="Malay"/>
    <s v="Smk pengkalan"/>
    <s v="Ya / Yes"/>
    <s v="Tidak tahu / Dont know"/>
    <s v="Salah / False"/>
    <s v="Betul / True"/>
    <s v="Tidak tahu / Dont Know"/>
    <s v="Betul / True"/>
    <s v="Betul / True"/>
    <s v="Tidak tahu / Dont Know"/>
    <s v="Betul / True"/>
    <s v="Betul / True"/>
    <s v="Betul / True"/>
    <s v="Salah / False"/>
    <s v="Betul / True"/>
    <s v="Betul / True"/>
    <s v="Betul / True"/>
    <s v="Betul / True"/>
    <s v="Betul / True"/>
    <s v="Setuju / Slightly agree"/>
    <s v="Sangat setuju / Strongly agree"/>
    <s v="Setuju / Slightly agree"/>
    <s v="Tidak setuju / Slightly disagree"/>
    <s v="Setuju / Slightly agree"/>
    <s v="Setuju / Slight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Selalu / Always"/>
    <s v="Tidak menggunakan flos gigi / Not using dental floss"/>
    <s v="Kadang-kadang/Bila perlu / Sometimes/When necessary"/>
    <s v="Tidak / No"/>
    <s v="Tidak / No"/>
    <s v="Tidak / No"/>
    <s v="Tidak / No"/>
    <s v="Tidak / No"/>
    <s v="Tidak / No"/>
    <s v="Tidak / No"/>
    <s v="Tidak"/>
    <s v="Tidak / No"/>
    <m/>
    <s v="SMK PENGKALAN"/>
    <s v="Perempuan / Female"/>
    <x v="0"/>
    <n v="11"/>
    <n v="53"/>
    <m/>
    <s v="Rural"/>
    <s v="Intervention Group (IG)"/>
    <s v="Colgate"/>
    <x v="0"/>
  </r>
  <r>
    <d v="2024-10-04T10:30:37"/>
    <s v="zahirah@gmail.con"/>
    <s v="0906050800210"/>
    <n v="12.5"/>
    <n v="0"/>
    <s v="Perempuan / Female"/>
    <s v="Malay"/>
    <s v="Smk pengkalan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Tidak tahu / Dont Know"/>
    <s v="Betul / True"/>
    <s v="Tidak tahu / Dont Know"/>
    <s v="Tidak tahu / Dont Know"/>
    <s v="Tidak tahu / Dont Know"/>
    <s v="Salah / False"/>
    <s v="Salah / False"/>
    <s v="Setuju / Slightly agree"/>
    <s v="Sangat setuju / Strongly agree"/>
    <s v="Tidak setuju / Slightly disagree"/>
    <s v="Setuju / Slightly agree"/>
    <s v="Setuju / Slightly agree"/>
    <s v="Setuju / Slightly agree"/>
    <s v="Tidak setuju / Slightly disagree"/>
    <s v="Sangat setuju / Strongly agree"/>
    <s v="Setuju / Slightly agree"/>
    <s v="Sangat tidak setuju / Strongly disagree"/>
    <s v="Tidak setuju / Slightly disagree"/>
    <s v="Sangat setuju / Strong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Ya / Yes"/>
    <s v="Kadang-kadang / Bila Perlu / Sometimes/When necessary"/>
    <s v="Ya / Yes"/>
    <s v="Tidak / No"/>
    <s v="Kadang-kadang / Bila Perlu / Sometimes/When necessary"/>
    <s v="Tidak / No"/>
    <m/>
    <s v="Tidak / No"/>
    <m/>
    <s v="SMK PENGKALAN"/>
    <s v="Perempuan / Female"/>
    <x v="0"/>
    <n v="8"/>
    <n v="49"/>
    <m/>
    <s v="Rural"/>
    <s v="Intervention Group (IG)"/>
    <s v="Colgate"/>
    <x v="0"/>
  </r>
  <r>
    <d v="2024-10-04T10:32:36"/>
    <s v="aek6092@Yahoo.com.my"/>
    <s v="090725070551"/>
    <n v="0"/>
    <n v="0"/>
    <s v="Lelaki / Male"/>
    <s v="Malay"/>
    <s v="Smk pengkalan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etuju / Slightly agree"/>
    <s v="Sangat setuju / Strongly agree"/>
    <s v="Sangat setuju / Strongly agree"/>
    <s v="Sangat setuju / Strongly agree"/>
    <s v="Setuju / Slightly agree"/>
    <s v="Setuju / Slightly agree"/>
    <s v="2 kali / Twice"/>
    <s v="Setiap kali selepas makan / Every time after meal"/>
    <s v="Tidak / No"/>
    <s v="Colgate"/>
    <s v="Kadang-kadang/bila perlu / Sometimes / When necessary"/>
    <s v="Tidak menggunakan flos gigi / Not using dental floss"/>
    <s v="2 kali / Twice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Lelaki / Male"/>
    <x v="0"/>
    <n v="14"/>
    <n v="57"/>
    <m/>
    <s v="Rural"/>
    <s v="Intervention Group (IG)"/>
    <s v="Colgate"/>
    <x v="0"/>
  </r>
  <r>
    <d v="2024-10-04T10:32:39"/>
    <s v="udin27863@gmail.com"/>
    <s v="090728081109"/>
    <n v="100"/>
    <n v="0.13"/>
    <s v="Lelaki / Male"/>
    <s v="Malay"/>
    <s v="Smk pengkalan"/>
    <s v="Ya / Yes"/>
    <s v="Betul / True"/>
    <s v="Tidak tahu / Dont Know"/>
    <s v="Salah / False"/>
    <s v="Tidak tahu / Dont Know"/>
    <s v="Tidak tahu / Dont Know"/>
    <s v="Salah / False"/>
    <s v="Tidak tahu / Dont Know"/>
    <s v="Betul / True"/>
    <s v="Betul / True"/>
    <s v="Betul / True"/>
    <s v="Tidak tahu / Dont Know"/>
    <s v="Betul / True"/>
    <s v="Betul / True"/>
    <s v="Betul / True"/>
    <s v="Salah / False"/>
    <s v="Betul / Tru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Tidak setuju / Slightly disagree"/>
    <s v="Setuju / Slightly agree"/>
    <s v="2 kali / Twice"/>
    <s v="2 kali / Twice"/>
    <s v="Tidak / No"/>
    <s v="Colgate"/>
    <s v="Kadang-kadang/bila perlu / Sometimes / When necessary"/>
    <s v="1 kali / Once"/>
    <s v="Lebih dari 4 kali / More than 4 times"/>
    <s v="Tidak / No"/>
    <s v="Ya / Yes"/>
    <s v="Ya / Yes"/>
    <s v="Ya / Yes"/>
    <s v="Ya / Yes"/>
    <s v="Ya / Yes"/>
    <s v="Tidak / No"/>
    <m/>
    <s v="Tidak / No"/>
    <m/>
    <s v="SMK PENGKALAN"/>
    <s v="Lelaki / Male"/>
    <x v="0"/>
    <n v="8"/>
    <n v="45"/>
    <m/>
    <s v="Rural"/>
    <s v="Intervention Group (IG)"/>
    <s v="Colgate"/>
    <x v="0"/>
  </r>
  <r>
    <d v="2024-10-04T10:35:31"/>
    <s v="aaqilazim@gmail.com"/>
    <s v="090429080413"/>
    <n v="93.7"/>
    <n v="0.38"/>
    <s v="Lelaki / Male"/>
    <s v="Malay"/>
    <s v="Smk pengkalan"/>
    <s v="Ya / Yes"/>
    <s v="Betul / True"/>
    <s v="Betul / True"/>
    <s v="Betul / True"/>
    <s v="Tidak tahu / Dont Know"/>
    <s v="Tidak tahu / Dont Know"/>
    <s v="Salah / False"/>
    <s v="Betul / True"/>
    <s v="Betul / True"/>
    <s v="Betul / True"/>
    <s v="Salah / Fals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etuju / Slightly agree"/>
    <s v="Setuju / Slightly agree"/>
    <s v="Setuju / Slightly agree"/>
    <s v="2 kali / Twice"/>
    <s v="2 kali / Twice"/>
    <s v="Tidak tahu / Don't know"/>
    <s v="darlie"/>
    <s v="Kadang-kadang/bila perlu / Sometimes / When necessary"/>
    <s v="Tidak menggunakan flos gigi / Not using dental floss"/>
    <s v="Kadang-kadang/Bila perlu / Sometimes/When necessary"/>
    <s v="Tidak / No"/>
    <s v="Tidak / No"/>
    <s v="Kadang-kadang / Bila Perlu / Sometimes/When necessary"/>
    <s v="Ya / Yes"/>
    <s v="Ya / Yes"/>
    <s v="Tidak / No"/>
    <s v="Tidak / No"/>
    <m/>
    <s v="Tidak / No"/>
    <m/>
    <s v="SMK PENGKALAN"/>
    <s v="Lelaki / Male"/>
    <x v="0"/>
    <n v="12"/>
    <n v="58"/>
    <m/>
    <s v="Rural"/>
    <s v="Intervention Group (IG)"/>
    <s v="Darlie"/>
    <x v="0"/>
  </r>
  <r>
    <d v="2024-10-04T10:40:29"/>
    <s v="mdanial1010ismail@gmail.com"/>
    <s v="091010080689"/>
    <n v="9.82"/>
    <n v="0"/>
    <s v="Lelaki / Male"/>
    <s v="Malay"/>
    <s v="SMK PENGKALAN "/>
    <s v="Ya / Yes"/>
    <s v="Betul / True"/>
    <s v="Betul / True"/>
    <s v="Betul / True"/>
    <s v="Tidak tahu / Dont Know"/>
    <s v="Tidak tahu / Dont Know"/>
    <s v="Tidak tahu / Dont Know"/>
    <s v="Tidak tahu / Dont Know"/>
    <s v="Betul / True"/>
    <s v="Betul / True"/>
    <s v="Tidak tahu / Dont Know"/>
    <s v="Tidak tahu / Dont Know"/>
    <s v="Tidak tahu / Dont Know"/>
    <s v="Tidak tahu / Dont Know"/>
    <s v="Betul / True"/>
    <s v="Tidak tahu / Dont Know"/>
    <s v="Tidak tahu / Dont Know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Lebih dari 2 kali / More than twice"/>
    <s v="Lebih dari 2 kali / More than twice"/>
    <s v="Tidak tahu / Don't know"/>
    <s v="darlie"/>
    <s v="Selalu / Always"/>
    <s v="Tidak menggunakan flos gigi / Not using dental floss"/>
    <s v="Tidak minum minuman berkarbonat / Do not take carbonated drinks"/>
    <s v="Tidak / No"/>
    <s v="Tidak / No"/>
    <s v="Tidak / No"/>
    <s v="Tidak / No"/>
    <s v="Kadang-kadang / Bila Perlu / Sometimes/When necessary"/>
    <s v="Tidak / No"/>
    <s v="Tidak / No"/>
    <m/>
    <s v="Tidak / No"/>
    <m/>
    <s v="SMK PENGKALAN"/>
    <s v="Lelaki / Male"/>
    <x v="0"/>
    <n v="6"/>
    <n v="63"/>
    <m/>
    <s v="Rural"/>
    <s v="Intervention Group (IG)"/>
    <s v="Darlie"/>
    <x v="0"/>
  </r>
  <r>
    <d v="2024-10-04T10:43:04"/>
    <s v="danishmuqry7@gmail.com"/>
    <s v="090828080023"/>
    <n v="92.86"/>
    <n v="0.21"/>
    <s v="Lelaki / Male"/>
    <s v="Malay"/>
    <s v="SMK PRNGKALAN"/>
    <s v="Ya / Yes"/>
    <s v="Betul / True"/>
    <s v="Salah / False"/>
    <s v="Betul / True"/>
    <s v="Salah / False"/>
    <s v="Betul / True"/>
    <s v="Betul / True"/>
    <s v="Salah / False"/>
    <s v="Betul / True"/>
    <s v="Betul / True"/>
    <s v="Betul / True"/>
    <s v="Betul / True"/>
    <s v="Betul / True"/>
    <s v="Salah / False"/>
    <s v="Betul / True"/>
    <s v="Salah / False"/>
    <s v="Betul / True"/>
    <s v="Sangat setuju / Strongly agree"/>
    <s v="Sangat setuju / Strongly agree"/>
    <s v="Setuju / Slight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angat setuju / Strongly agree"/>
    <s v="Sangat setuju / Strongly agree"/>
    <s v="Sangat setuju / Strongly agree"/>
    <s v="Lebih dari 2 kali / More than twice"/>
    <s v="Lebih dari 2 kali / More than twice"/>
    <s v="Ya / Yes"/>
    <s v="Colgate"/>
    <s v="Kadang-kadang/bila perlu / Sometimes / When necessary"/>
    <s v="2 kali / Twice"/>
    <s v="Kadang-kadang/Bila perlu / Sometimes/When necessary"/>
    <s v="Kadang-kadang / Bila Perlu / Sometimes/When necessary"/>
    <s v="Kadang-kadang / Bila Perlu / Sometimes/When necessary"/>
    <s v="Ya / Yes"/>
    <s v="Tidak / No"/>
    <s v="Ya / Yes"/>
    <s v="Kadang-kadang / Bila Perlu / Sometimes/When necessary"/>
    <s v="Tidak / No"/>
    <m/>
    <s v="Tidak / No"/>
    <m/>
    <s v="SMK PENGKALAN"/>
    <s v="Lelaki / Male"/>
    <x v="0"/>
    <n v="12"/>
    <n v="61"/>
    <m/>
    <s v="Rural"/>
    <s v="Intervention Group (IG)"/>
    <s v="Colgate"/>
    <x v="0"/>
  </r>
  <r>
    <d v="2024-10-04T10:45:09"/>
    <s v="m-10372773@moe-dl.edu.my"/>
    <s v="091216080721"/>
    <n v="96.43"/>
    <n v="0.21"/>
    <s v="Lelaki / Male"/>
    <s v="Malay"/>
    <s v="Smk pengkalan"/>
    <s v="Ya / Yes"/>
    <s v="Betul / True"/>
    <s v="Betul / True"/>
    <s v="Betul / True"/>
    <s v="Tidak tahu / Dont Know"/>
    <s v="Betul / True"/>
    <s v="Tidak tahu / Dont Know"/>
    <s v="Tidak tahu / Dont Know"/>
    <s v="Tidak tahu / Dont Know"/>
    <s v="Betul / True"/>
    <s v="Salah / False"/>
    <s v="Betul / True"/>
    <s v="Tidak tahu / Dont Know"/>
    <s v="Tidak tahu / Dont Know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angat tidak setuju / Strongly disagree"/>
    <s v="Setuju / Slightly agree"/>
    <s v="Setuju / Slightly agree"/>
    <s v="Setuju / Slightly agree"/>
    <s v="Sangat setuju / Strongly agree"/>
    <s v="Setuju / Slightly agree"/>
    <s v="Setuju / Slightly agree"/>
    <s v="Apabila saya ingat / When I remember"/>
    <s v="2 kali / Twice"/>
    <s v="Tidak tahu / Don't know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Lelaki / Male"/>
    <x v="0"/>
    <n v="9"/>
    <n v="52"/>
    <m/>
    <s v="Rural"/>
    <s v="Intervention Group (IG)"/>
    <s v="Colgate"/>
    <x v="0"/>
  </r>
  <r>
    <d v="2024-10-04T10:45:56"/>
    <s v="khlsnaufal@gmail.com"/>
    <s v="091203080853"/>
    <n v="66.069999999999993"/>
    <n v="0.25"/>
    <s v="Lelaki / Male"/>
    <s v="Malay"/>
    <s v="Smk pengkalan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Ya / Yes"/>
    <s v="Colgate"/>
    <s v="Jarang / Rarely"/>
    <s v="Kadang-kadang/bila perlu / Sometimes/when in need"/>
    <s v="Tidak minum minuman berkarbonat / Do not take carbonated drinks"/>
    <s v="Tidak / No"/>
    <s v="Tidak / No"/>
    <s v="Kadang-kadang / Bila Perlu / Sometimes/When necessary"/>
    <s v="Ya / Yes"/>
    <s v="Tidak / No"/>
    <s v="Ya / Yes"/>
    <s v="Tidak / No"/>
    <m/>
    <s v="Tidak / No"/>
    <m/>
    <s v="SMK PENGKALAN"/>
    <s v="Lelaki / Male"/>
    <x v="0"/>
    <n v="14"/>
    <n v="52"/>
    <m/>
    <s v="Rural"/>
    <s v="Intervention Group (IG)"/>
    <s v="Colgate"/>
    <x v="0"/>
  </r>
  <r>
    <d v="2024-10-04T10:49:17"/>
    <s v="ahmadyusufpuat@gmail.com"/>
    <s v="090520080019"/>
    <n v="75"/>
    <n v="0.38"/>
    <s v="Lelaki / Male"/>
    <s v="Malay"/>
    <s v="Smk pengkalan"/>
    <s v="Tidak / No"/>
    <s v="Betul / True"/>
    <s v="Betul / True"/>
    <s v="Betul / True"/>
    <s v="Tidak tahu / Dont Know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Betul / Tru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angat tidak setuju / Strongly disagree"/>
    <s v="Setuju / Slightly agree"/>
    <s v="Setuju / Slightly agree"/>
    <s v="Tidak setuju / Slightly disagree"/>
    <s v="Setuju / Slightly agree"/>
    <s v="Setuju / Slightly agree"/>
    <s v="Sangat setuju / Strongly agree"/>
    <s v="2 kali / Twice"/>
    <s v="Lebih dari 2 kali / More than twice"/>
    <s v="Tidak tahu / Don't know"/>
    <s v="darlie"/>
    <s v="Kadang-kadang/bila perlu / Sometimes / When necessary"/>
    <s v="Lebih dari 2 kali / More than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Tidak / No"/>
    <m/>
    <s v="Tidak / No"/>
    <m/>
    <s v="SMK PENGKALAN"/>
    <s v="Lelaki / Male"/>
    <x v="1"/>
    <n v="12"/>
    <n v="51"/>
    <m/>
    <s v="Rural"/>
    <s v="Intervention Group (IG)"/>
    <s v="Darlie"/>
    <x v="0"/>
  </r>
  <r>
    <d v="2024-10-04T10:49:25"/>
    <s v="m-10606093@gmail.com"/>
    <s v="091031080119"/>
    <n v="100"/>
    <n v="0.78"/>
    <s v="Lelaki / Male"/>
    <s v="Malay"/>
    <s v="Smk pengkalan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Colgate"/>
    <s v="Selalu / Always"/>
    <s v="2 kali / Twice"/>
    <s v="Tidak minum minuman berkarbonat / Do not take carbonated drinks"/>
    <s v="Tidak / No"/>
    <s v="Tidak / No"/>
    <s v="Ya / Yes"/>
    <s v="Tidak / No"/>
    <s v="Ya / Yes"/>
    <s v="Tidak / No"/>
    <s v="Tidak / No"/>
    <m/>
    <s v="Tidak / No"/>
    <m/>
    <s v="SMK PENGKALAN"/>
    <s v="Lelaki / Male"/>
    <x v="0"/>
    <n v="13"/>
    <n v="48"/>
    <m/>
    <s v="Rural"/>
    <s v="Intervention Group (IG)"/>
    <s v="Colgate"/>
    <x v="0"/>
  </r>
  <r>
    <d v="2024-10-04T10:56:13"/>
    <s v="muhamadazibbazli@gmail.com"/>
    <s v="090408080369"/>
    <n v="9.82"/>
    <n v="0"/>
    <s v="Lelaki / Male"/>
    <s v="Malay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lah / Fals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etuju / Slightly agree"/>
    <s v="Tidak setuju / Slightly disagree"/>
    <s v="Setuju / Slightly agree"/>
    <s v="Sangat setuju / Strongly agree"/>
    <s v="Sangat setuju / Strongly agree"/>
    <s v="Lebih dari 2 kali / More than twice"/>
    <s v="2 kali / Twice"/>
    <s v="Tidak tahu / Don't know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m/>
    <s v="Tidak / No"/>
    <m/>
    <s v="SMK PENGKALAN"/>
    <s v="Lelaki / Male"/>
    <x v="0"/>
    <n v="14"/>
    <n v="58"/>
    <m/>
    <s v="Rural"/>
    <s v="Intervention Group (IG)"/>
    <s v="Colgate"/>
    <x v="0"/>
  </r>
  <r>
    <d v="2024-10-04T10:59:43"/>
    <s v="rafiqmokhtar@gmail.com"/>
    <s v="0-90416080545"/>
    <n v="53.57"/>
    <n v="0"/>
    <s v="Lelaki / Male"/>
    <s v="Malay"/>
    <s v="Smk pengkalan"/>
    <s v="Ya / Yes"/>
    <s v="Betul / True"/>
    <s v="Betul / True"/>
    <s v="Betul / True"/>
    <s v="Tidak tahu / Dont Know"/>
    <s v="Betul / True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Tidak tahu / Dont Know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Colgate"/>
    <s v="Kadang-kadang/bila perlu / Sometimes / When necessary"/>
    <s v="Kadang-kadang/bila perlu / Sometimes/when in need"/>
    <s v="2 kali / Twice"/>
    <s v="Tidak / No"/>
    <s v="Tidak / No"/>
    <s v="Tidak / No"/>
    <s v="Ya / Yes"/>
    <s v="Tidak / No"/>
    <s v="Tidak / No"/>
    <s v="Tidak / No"/>
    <n v="0"/>
    <s v="Tidak / No"/>
    <m/>
    <s v="SMK PENGKALAN"/>
    <s v="Lelaki / Male"/>
    <x v="0"/>
    <n v="10"/>
    <n v="51"/>
    <m/>
    <s v="Rural"/>
    <s v="Intervention Group (IG)"/>
    <s v="Colgate"/>
    <x v="0"/>
  </r>
  <r>
    <d v="2024-10-04T11:00:37"/>
    <s v="hzzq@gmail.com.my"/>
    <s v="090318080285"/>
    <n v="50"/>
    <n v="0.08"/>
    <s v="Lelaki / Male"/>
    <s v="Malay"/>
    <s v="SEKOLAH MENENGAH KEBANGSAAN PENGKALAN"/>
    <s v="Ya / Yes"/>
    <s v="Betul / True"/>
    <s v="Betul / True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s v="2 kali / Twice"/>
    <s v="2 kali / Twice"/>
    <s v="Tidak tahu / Don't know"/>
    <s v="Mukmin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PENGKALAN"/>
    <s v="Lelaki / Male"/>
    <x v="0"/>
    <n v="12"/>
    <n v="55"/>
    <m/>
    <s v="Rural"/>
    <s v="Intervention Group (IG)"/>
    <s v="Mukmin"/>
    <x v="0"/>
  </r>
  <r>
    <d v="2024-10-04T11:05:55"/>
    <s v="ftrhambali@gmail.com"/>
    <s v="090925080471"/>
    <n v="100"/>
    <n v="0.88"/>
    <s v="Lelaki / Male"/>
    <s v="Malay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Ya / Yes"/>
    <s v="Colgate"/>
    <s v="Selalu / Always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s v="Tidak / No"/>
    <m/>
    <s v="Tidak / No"/>
    <m/>
    <s v="SMK PENGKALAN"/>
    <s v="Lelaki / Male"/>
    <x v="0"/>
    <n v="15"/>
    <n v="51"/>
    <m/>
    <s v="Rural"/>
    <s v="Intervention Group (IG)"/>
    <s v="Colgate"/>
    <x v="0"/>
  </r>
  <r>
    <d v="2024-10-04T11:06:11"/>
    <s v="hariz090604@gmail.com"/>
    <s v="090604080833"/>
    <n v="42.86"/>
    <n v="0"/>
    <s v="Lelaki / Male"/>
    <s v="Malay"/>
    <s v="SEKOLAH MENENGAH KEBANGSAAN PENGKALAN"/>
    <s v="Ya / Yes"/>
    <s v="Betul / True"/>
    <s v="Salah / False"/>
    <s v="Betul / True"/>
    <s v="Salah / False"/>
    <s v="Betul / True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s v="2 kali / Twice"/>
    <s v="2 kali / Twice"/>
    <s v="Ya / Yes"/>
    <s v="Fresh"/>
    <s v="Kadang-kadang/bila perlu / Sometimes / When necessary"/>
    <s v="Tidak menggunakan flos gigi / Not using dental floss"/>
    <s v="1 kali / Once"/>
    <s v="Tidak / No"/>
    <s v="Tidak / No"/>
    <s v="Tidak / No"/>
    <s v="Tidak / No"/>
    <s v="Ya / Yes"/>
    <s v="Tidak / No"/>
    <s v="Tidak / No"/>
    <m/>
    <s v="Tidak / No"/>
    <m/>
    <s v="SMK PENGKALAN"/>
    <s v="Lelaki / Male"/>
    <x v="0"/>
    <n v="14"/>
    <n v="54"/>
    <m/>
    <s v="Rural"/>
    <s v="Intervention Group (IG)"/>
    <s v="Fresh and White"/>
    <x v="0"/>
  </r>
  <r>
    <d v="2024-10-04T11:06:19"/>
    <s v="mnuradam@gmail.com"/>
    <s v="090705090117"/>
    <n v="60.71"/>
    <n v="0.04"/>
    <s v="Lelaki / Male"/>
    <s v="Malay"/>
    <s v="Smk pengkalan"/>
    <s v="Ya / Yes"/>
    <s v="Betul / True"/>
    <s v="Tidak tahu / Dont Know"/>
    <s v="Betul / True"/>
    <s v="Tidak tahu / Dont Know"/>
    <s v="Betul / True"/>
    <s v="Betul / True"/>
    <s v="Salah / False"/>
    <s v="Betul / True"/>
    <s v="Betul / True"/>
    <s v="Betul / True"/>
    <s v="Betul / True"/>
    <s v="Betul / True"/>
    <s v="Betul / True"/>
    <s v="Tidak tahu / Dont Know"/>
    <s v="Betul / True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Setuju / Slightly agree"/>
    <s v="Sangat setuju / Strongly agree"/>
    <s v="Sangat tidak setuju / Strongly disagree"/>
    <s v="Setuju / Slightly agree"/>
    <s v="Sangat setuju / Strongly agree"/>
    <s v="Sangat setuju / Strongly agree"/>
    <s v="Setuju / Slightly agree"/>
    <s v="Setuju / Slightly agree"/>
    <s v="Setuju / Slightly agree"/>
    <s v="Lebih dari 2 kali / More than twice"/>
    <s v="Setiap kali selepas makan / Every time after meal"/>
    <s v="Ya / Yes"/>
    <s v="Colgate"/>
    <s v="Selalu / Always"/>
    <s v="2 kali / Twice"/>
    <s v="Kadang-kadang/Bila perlu / Sometimes/When necessary"/>
    <s v="Tidak / No"/>
    <s v="Tidak / No"/>
    <s v="Kadang-kadang / Bila Perlu / Sometimes/When necessary"/>
    <s v="Tidak / No"/>
    <s v="Tidak / No"/>
    <s v="Tidak / No"/>
    <s v="Tidak / No"/>
    <m/>
    <s v="Tidak / No"/>
    <m/>
    <s v="SMK PENGKALAN"/>
    <s v="Lelaki / Male"/>
    <x v="0"/>
    <n v="12"/>
    <n v="56"/>
    <m/>
    <s v="Rural"/>
    <s v="Intervention Group (IG)"/>
    <s v="Colgate"/>
    <x v="0"/>
  </r>
  <r>
    <d v="2024-10-04T11:08:33"/>
    <s v="dh9060891@gmail.com"/>
    <s v="091004020081"/>
    <n v="65.739999999999995"/>
    <n v="0.13"/>
    <s v="Lelaki / Male"/>
    <s v="Malay"/>
    <s v="Smk pengkalan"/>
    <s v="Ya / Yes"/>
    <s v="Betul / True"/>
    <s v="Tidak tahu / Dont Know"/>
    <s v="Betul / Tru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angat setuju / Strongly agree"/>
    <s v="Setuju / Slightly agree"/>
    <s v="Setuju / Slightly agree"/>
    <s v="2 kali / Twice"/>
    <s v="2 kali / Twice"/>
    <s v="Ya / Yes"/>
    <s v="Muimin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Lelaki / Male"/>
    <x v="0"/>
    <n v="12"/>
    <n v="50"/>
    <m/>
    <s v="Rural"/>
    <s v="Intervention Group (IG)"/>
    <s v="Mukmin"/>
    <x v="0"/>
  </r>
  <r>
    <d v="2024-10-04T11:13:29"/>
    <s v="insyirahafrina09@gmail.com"/>
    <s v="090703080468"/>
    <n v="35.71"/>
    <n v="0.63"/>
    <s v="Perempuan / Female"/>
    <s v="Malay"/>
    <s v="Smk pengkalan"/>
    <s v="Ya / Yes"/>
    <s v="Betul / True"/>
    <s v="Betul / True"/>
    <s v="Betul / True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s v="Lebih dari 2 kali / More than twice"/>
    <s v="Lebih dari 2 kali / More than twice"/>
    <s v="Ya / Yes"/>
    <s v="Colgate"/>
    <s v="Kadang-kadang/bila perlu / Sometimes / When necessary"/>
    <s v="Tidak menggunakan flos gigi / Not using dental floss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PENGKALAN"/>
    <s v="Perempuan / Female"/>
    <x v="0"/>
    <n v="13"/>
    <n v="54"/>
    <m/>
    <s v="Rural"/>
    <s v="Intervention Group (IG)"/>
    <s v="Colgate"/>
    <x v="0"/>
  </r>
  <r>
    <d v="2024-10-04T11:15:06"/>
    <s v="m-10593075@moe-dl.edu.my"/>
    <s v="090615080396"/>
    <n v="12.5"/>
    <n v="0"/>
    <s v="Perempuan / Female"/>
    <s v="Malay"/>
    <s v="Smk pengkalan"/>
    <s v="Tidak / No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Sangat tidak setuju / Strongly disagree"/>
    <s v="Sangat tidak setuju / Strongly disagree"/>
    <s v="Sangat tidak setuju / Strongly disagree"/>
    <s v="Setuju / Slightly agree"/>
    <s v="Setuju / Slightly agree"/>
    <s v="Sangat tidak setuju / Strongly disagree"/>
    <s v="Setuju / Slightly agree"/>
    <s v="Setuju / Slightly agree"/>
    <s v="Setuju / Slightly agree"/>
    <s v="Tidak setuju / Slightly disagree"/>
    <s v="Setuju / Slightly agree"/>
    <s v="Setuju / Slightly agree"/>
    <s v="Sangat setuju / Strongly agree"/>
    <s v="Sangat tidak setuju / Strongly disagree"/>
    <s v="Setuju / Slightly agree"/>
    <s v="Setuju / Slightly agree"/>
    <s v="2 kali / Twice"/>
    <s v="2 kali / Twice"/>
    <s v="Ya / Yes"/>
    <s v="darli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no"/>
    <s v="Tidak / No"/>
    <m/>
    <s v="SMK PENGKALAN"/>
    <s v="Perempuan / Female"/>
    <x v="1"/>
    <n v="14"/>
    <n v="41"/>
    <m/>
    <s v="Rural"/>
    <s v="Intervention Group (IG)"/>
    <s v="Darlie"/>
    <x v="0"/>
  </r>
  <r>
    <d v="2024-10-04T11:17:56"/>
    <s v="syazwanihakimah@gmail.com"/>
    <s v="091106080632"/>
    <n v="50"/>
    <n v="0"/>
    <s v="Perempuan / Female"/>
    <s v="Malay"/>
    <s v="Smk pengkalan"/>
    <s v="Ya / Yes"/>
    <s v="Betul / True"/>
    <s v="Betul / True"/>
    <s v="Betul / True"/>
    <s v="Betul / True"/>
    <s v="Betul / True"/>
    <s v="Betul / True"/>
    <s v="Salah / False"/>
    <s v="Betul / True"/>
    <s v="Betul / True"/>
    <s v="Betul / True"/>
    <s v="Salah / Fals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Ya / Yes"/>
    <s v="Mornings smile"/>
    <s v="Jarang / Rarely"/>
    <s v="Kadang-kadang/bila perlu / Sometimes/when in need"/>
    <s v="Kadang-kadang/Bila perlu / Sometimes/When necessary"/>
    <s v="Tidak / No"/>
    <s v="Tidak / No"/>
    <s v="Tidak / No"/>
    <s v="Tidak / No"/>
    <s v="Tidak / No"/>
    <s v="Tidak / No"/>
    <s v="Tidak / No"/>
    <m/>
    <s v="Tidak / No"/>
    <m/>
    <s v="SMK PENGKALAN"/>
    <s v="Perempuan / Female"/>
    <x v="0"/>
    <n v="13"/>
    <n v="48"/>
    <m/>
    <s v="Rural"/>
    <s v="Intervention Group (IG)"/>
    <s v="Morning Smile"/>
    <x v="0"/>
  </r>
  <r>
    <d v="2024-10-04T11:20:24"/>
    <s v="alyaa@gmail.com"/>
    <s v="090718080532"/>
    <n v="7.14"/>
    <n v="0.13"/>
    <s v="Perempuan / Female"/>
    <s v="Malay"/>
    <s v="Smk pengkalan"/>
    <s v="Tidak / No"/>
    <s v="Betul / True"/>
    <s v="Salah / False"/>
    <s v="Tidak tahu / Dont know"/>
    <s v="Salah / False"/>
    <s v="Betul / True"/>
    <s v="Betul / True"/>
    <s v="Salah / False"/>
    <s v="Tidak tahu / Dont Know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s v="2 kali / Twice"/>
    <s v="1 kali / Once"/>
    <s v="Tidak / No"/>
    <s v="Colgate"/>
    <s v="Selalu / Always"/>
    <s v="1 kali / Once"/>
    <s v="1 kali / Once"/>
    <s v="Tidak / No"/>
    <s v="Tidak / No"/>
    <s v="Kadang-kadang / Bila Perlu / Sometimes/When necessary"/>
    <s v="Tidak / No"/>
    <s v="Tidak / No"/>
    <s v="Tidak / No"/>
    <s v="Tidak / No"/>
    <m/>
    <s v="Tidak / No"/>
    <m/>
    <s v="SMK PENGKALAN"/>
    <s v="Perempuan / Female"/>
    <x v="1"/>
    <n v="11"/>
    <n v="48"/>
    <m/>
    <s v="Rural"/>
    <s v="Intervention Group (IG)"/>
    <s v="Colgate"/>
    <x v="0"/>
  </r>
  <r>
    <d v="2024-10-04T11:23:09"/>
    <s v="m-10498069@moe-dl.edu.my"/>
    <s v="090707081118"/>
    <n v="7.14"/>
    <n v="0"/>
    <s v="Perempuan / Female"/>
    <s v="Malay"/>
    <s v="Smk pengkalan"/>
    <s v="Ya / Yes"/>
    <s v="Betul / True"/>
    <s v="Tidak tahu / Dont Know"/>
    <s v="Tidak tahu / Dont know"/>
    <s v="Tidak tahu / Dont Know"/>
    <s v="Tidak tahu / Dont Know"/>
    <s v="Tidak tahu / Dont Know"/>
    <s v="Tidak tahu / Dont Know"/>
    <s v="Tidak tahu / Dont Know"/>
    <s v="Betul / True"/>
    <s v="Betul / True"/>
    <s v="Betul / True"/>
    <s v="Tidak tahu / Dont Know"/>
    <s v="Betul / True"/>
    <s v="Tidak tahu / Dont Know"/>
    <s v="Betul / True"/>
    <s v="Betul / Tru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Tidak tahu / Don't know"/>
    <s v="Colgate"/>
    <s v="Selalu / Always"/>
    <s v="2 kali / Twice"/>
    <s v="Kadang-kadang/Bila perlu / Sometimes/When necessary"/>
    <s v="Tidak / No"/>
    <s v="Tidak / No"/>
    <s v="Tidak / No"/>
    <s v="Kadang-kadang / Bila Perlu / Sometimes/When necessary"/>
    <s v="Kadang-kadang / Bila Perlu / Sometimes/When necessary"/>
    <s v="Tidak / No"/>
    <s v="Tidak / No"/>
    <m/>
    <s v="Tidak / No"/>
    <m/>
    <s v="SMK PENGKALAN"/>
    <s v="Perempuan / Female"/>
    <x v="0"/>
    <n v="7"/>
    <n v="53"/>
    <m/>
    <s v="Rural"/>
    <s v="Intervention Group (IG)"/>
    <s v="Colgate"/>
    <x v="0"/>
  </r>
  <r>
    <d v="2024-10-04T11:24:52"/>
    <s v="irisyaadriana@gmail.com"/>
    <s v="091020080842"/>
    <n v="0"/>
    <n v="0"/>
    <s v="Perempuan / Female"/>
    <s v="Malay"/>
    <s v="Smk pengkalan"/>
    <s v="Ya / Yes"/>
    <s v="Betul / True"/>
    <s v="Betul / True"/>
    <s v="Betul / True"/>
    <s v="Tidak tahu / Dont Know"/>
    <s v="Tidak tahu / Dont Know"/>
    <s v="Betul / True"/>
    <s v="Betul / True"/>
    <s v="Tidak tahu / Dont Know"/>
    <s v="Betul / True"/>
    <s v="Betul / True"/>
    <s v="Betul / True"/>
    <s v="Tidak tahu / Dont Know"/>
    <s v="Betul / True"/>
    <s v="Betul / True"/>
    <s v="Betul / True"/>
    <s v="Tidak tahu / Dont Know"/>
    <s v="Tidak setuju / Slightly disagree"/>
    <s v="Setuju / Slightly agree"/>
    <s v="Setuju / Slightly agree"/>
    <s v="Tidak setuju / Slightly disagree"/>
    <s v="Setuju / Slightly agree"/>
    <s v="Tidak setuju / Slightly dis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Fresh white"/>
    <s v="Selalu / Always"/>
    <s v="Kadang-kadang/bila perlu / Sometimes/when in need"/>
    <s v="2 kali / Twice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PENGKALAN"/>
    <s v="Perempuan / Female"/>
    <x v="0"/>
    <n v="11"/>
    <n v="46"/>
    <m/>
    <s v="Rural"/>
    <s v="Intervention Group (IG)"/>
    <s v="Fresh and White"/>
    <x v="0"/>
  </r>
  <r>
    <d v="2024-10-04T11:25:04"/>
    <s v="m-10543763@moe-dl.edu.my"/>
    <s v="090811080318"/>
    <n v="7.14"/>
    <n v="0.08"/>
    <s v="Perempuan / Female"/>
    <s v="Malay"/>
    <s v="Sekolah kebangsaaan pengkalan"/>
    <s v="Ya / Yes"/>
    <s v="Betul / True"/>
    <s v="Betul / True"/>
    <s v="Betul / True"/>
    <s v="Tidak tahu / Dont Know"/>
    <s v="Betul / True"/>
    <s v="Betul / True"/>
    <s v="Salah / False"/>
    <s v="Salah / False"/>
    <s v="Betul / True"/>
    <s v="Tidak tahu / Dont Know"/>
    <s v="Betul / True"/>
    <s v="Salah / False"/>
    <s v="Betul / True"/>
    <s v="Betul / True"/>
    <s v="Betul / True"/>
    <s v="Betul / True"/>
    <s v="Sangat setuju / Strongly agree"/>
    <s v="Setuju / Slightly agree"/>
    <s v="Sangat setuju / Strongly agree"/>
    <s v="Setuju / Slightly agree"/>
    <s v="Sangat setuju / Strongly agree"/>
    <s v="Sangat setuju / Strongly agree"/>
    <s v="Setuju / Slightly agree"/>
    <s v="Setuju / Slightly agree"/>
    <s v="Sangat setuju / Strongly agree"/>
    <s v="Tidak setuju / Slightly disagree"/>
    <s v="Sangat setuju / Strongly agree"/>
    <s v="Sangat setuju / Strongly agree"/>
    <s v="Setuju / Slightly agree"/>
    <s v="Sangat setuju / Strongly agree"/>
    <s v="Sangat setuju / Strongly agree"/>
    <s v="Setuju / Slightly agree"/>
    <s v="Lebih dari 2 kali / More than twice"/>
    <s v="Lebih dari 2 kali / More than twice"/>
    <s v="Ya / Yes"/>
    <s v="Sensondye"/>
    <s v="Selalu / Always"/>
    <s v="2 kali / Twice"/>
    <s v="Tidak minum minuman berkarbonat / Do not take carbonated drinks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PENGKALAN"/>
    <s v="Perempuan / Female"/>
    <x v="0"/>
    <n v="11"/>
    <n v="57"/>
    <m/>
    <s v="Rural"/>
    <s v="Intervention Group (IG)"/>
    <s v="Sensodyne"/>
    <x v="0"/>
  </r>
  <r>
    <d v="2024-10-04T11:30:28"/>
    <s v="m-10581261@moe-dl.edu.my"/>
    <s v="090109081038"/>
    <n v="37.5"/>
    <n v="0.17"/>
    <s v="Perempuan / Female"/>
    <s v="Malay"/>
    <s v="Smk pengkalan"/>
    <s v="Ya / Yes"/>
    <s v="Betul / True"/>
    <s v="Betul / True"/>
    <s v="Betul / True"/>
    <s v="Salah / False"/>
    <s v="Betul / True"/>
    <s v="Salah / False"/>
    <s v="Salah / False"/>
    <s v="Salah / False"/>
    <s v="Betul / True"/>
    <s v="Betul / True"/>
    <s v="Betul / True"/>
    <s v="Salah / False"/>
    <s v="Tidak tahu / Dont Know"/>
    <s v="Betul / True"/>
    <s v="Betul / True"/>
    <s v="Betul / True"/>
    <s v="Tidak setuju / Slightly disagree"/>
    <s v="Sangat setuju / Strongly agree"/>
    <s v="Sangat setuju / Strongly agree"/>
    <s v="Setuju / Slightly agree"/>
    <s v="Setuju / Slightly agree"/>
    <s v="Setuju / Slightly agree"/>
    <s v="Setuju / Slightly agree"/>
    <s v="Sangat setuju / Strongly agree"/>
    <s v="Setuju / Slightly agree"/>
    <s v="Sangat tidak setuju / Strongly disagree"/>
    <s v="Setuju / Slightly agree"/>
    <s v="Setuju / Slightly agree"/>
    <s v="Setuju / Slightly agree"/>
    <s v="Tidak setuju / Slightly disagree"/>
    <s v="Setuju / Slightly agree"/>
    <s v="Setuju / Slightly agree"/>
    <s v="2 kali / Twice"/>
    <s v="2 kali / Twice"/>
    <s v="Tidak / No"/>
    <s v="Colgate"/>
    <s v="Kadang-kadang/bila perlu / Sometimes / When necessary"/>
    <s v="1 kali / Once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PENGKALAN"/>
    <s v="Perempuan / Female"/>
    <x v="0"/>
    <n v="11"/>
    <n v="50"/>
    <m/>
    <s v="Rural"/>
    <s v="Intervention Group (IG)"/>
    <s v="Colgate"/>
    <x v="0"/>
  </r>
  <r>
    <d v="2024-10-04T11:30:58"/>
    <s v="m-10490477@moe-dl.edu.my"/>
    <s v="090801090248"/>
    <n v="23.21"/>
    <n v="0"/>
    <s v="Perempuan / Female"/>
    <s v="Malay"/>
    <s v="Smk pengkalan"/>
    <s v="Ya / Yes"/>
    <s v="Betul / True"/>
    <s v="Salah / False"/>
    <s v="Betul / True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etuju / Slightly agree"/>
    <s v="Setuju / Slightly agree"/>
    <s v="Sangat setuju / Strongly agree"/>
    <s v="Setuju / Slightly agree"/>
    <s v="Setuju / Slightly agree"/>
    <s v="2 kali / Twice"/>
    <s v="2 kali / Twice"/>
    <s v="Tidak tahu / Don't know"/>
    <s v="Colgate"/>
    <s v="Kadang-kadang/bila perlu / Sometimes / When necessary"/>
    <s v="1 kali / Once"/>
    <s v="Kadang-kadang/Bila perlu / Sometimes/When necessary"/>
    <s v="Tidak / No"/>
    <s v="Tidak / No"/>
    <s v="Ya / Yes"/>
    <s v="Kadang-kadang / Bila Perlu / Sometimes/When necessary"/>
    <s v="Ya / Yes"/>
    <s v="Kadang-kadang / Bila Perlu / Sometimes/When necessary"/>
    <s v="Tidak / No"/>
    <s v="-"/>
    <s v="Tidak / No"/>
    <m/>
    <s v="SMK PENGKALAN"/>
    <s v="Perempuan / Female"/>
    <x v="0"/>
    <n v="13"/>
    <n v="51"/>
    <m/>
    <s v="Rural"/>
    <s v="Intervention Group (IG)"/>
    <s v="Colgate"/>
    <x v="0"/>
  </r>
  <r>
    <d v="2024-10-04T11:31:08"/>
    <s v="nrlsyifadania@gmail.com"/>
    <s v="090814081332"/>
    <n v="12.5"/>
    <n v="0.25"/>
    <s v="Perempuan / Female"/>
    <s v="Malay"/>
    <s v="Smk pengkalan"/>
    <s v="Ya / Yes"/>
    <s v="Betul / True"/>
    <s v="Tidak tahu / Dont Know"/>
    <s v="Betul / True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Tidak / No"/>
    <s v="Ya / Yes"/>
    <s v="Kadang-kadang / Bila Perlu / Sometimes/When necessary"/>
    <s v="Tidak / No"/>
    <s v="Tidak / No"/>
    <s v="Tidak / No"/>
    <m/>
    <s v="Tidak / No"/>
    <m/>
    <s v="SMK PENGKALAN"/>
    <s v="Perempuan / Female"/>
    <x v="0"/>
    <n v="12"/>
    <n v="49"/>
    <m/>
    <s v="Rural"/>
    <s v="Intervention Group (IG)"/>
    <s v="Colgate"/>
    <x v="0"/>
  </r>
  <r>
    <d v="2024-10-04T11:32:05"/>
    <s v="m-10497835@moe-dl.edu.my"/>
    <s v="090624080240"/>
    <n v="28.57"/>
    <n v="0.13"/>
    <s v="Perempuan / Female"/>
    <s v="Malay"/>
    <s v="Smk pengkalan"/>
    <s v="Ya / Yes"/>
    <s v="Betul / True"/>
    <s v="Tidak tahu / Dont Know"/>
    <s v="Betul / True"/>
    <s v="Tidak tahu / Dont Know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Betul / True"/>
    <s v="Betul / True"/>
    <s v="Setuju / Slightly agre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s v="Lebih dari 2 kali / More than twice"/>
    <s v="1 kali / Once"/>
    <s v="Tidak / No"/>
    <s v="Dentific"/>
    <s v="Selalu / Always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Perempuan / Female"/>
    <x v="0"/>
    <n v="11"/>
    <n v="50"/>
    <m/>
    <s v="Rural"/>
    <s v="Intervention Group (IG)"/>
    <s v="Dentific"/>
    <x v="0"/>
  </r>
  <r>
    <d v="2024-10-04T11:37:36"/>
    <s v="m-10497833@moe-dl.edu.my"/>
    <s v="090309080304"/>
    <n v="43.75"/>
    <n v="0.42"/>
    <s v="Perempuan / Female"/>
    <s v="Malay"/>
    <s v="Smk pengkalan"/>
    <s v="Tidak / No"/>
    <s v="Betul / True"/>
    <s v="Betul / True"/>
    <s v="Betul / True"/>
    <s v="Salah / Fals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Betul / True"/>
    <s v="Setuju / Slightly agree"/>
    <s v="Sangat tidak setuju / Strongly disagree"/>
    <s v="Sangat tidak setuju / Strongly disagree"/>
    <s v="Sangat tidak setuju / Strongly disagree"/>
    <s v="Setuju / Slightly agree"/>
    <s v="Setuju / Slightly agree"/>
    <s v="Setuju / Slightly agree"/>
    <s v="Sangat tidak setuju / Strongly disagree"/>
    <s v="Tidak setuju / Slightly disagree"/>
    <s v="Tidak setuju / Slightly disagree"/>
    <s v="Setuju / Slightly agree"/>
    <s v="Setuju / Slightly agree"/>
    <s v="Sangat tidak setuju / Strongly disagree"/>
    <s v="Setuju / Slightly agree"/>
    <s v="Setuju / Slightly agree"/>
    <s v="Setuju / Slightly agree"/>
    <s v="2 kali / Twice"/>
    <s v="2 kali / Twice"/>
    <s v="Tidak tahu / Don't know"/>
    <s v="Colgate "/>
    <s v="Selalu / Always"/>
    <s v="Tidak menggunakan flos gigi / Not using dental floss"/>
    <s v="Tidak minum minuman berkarbonat / Do not take carbonated drinks"/>
    <s v="Tidak / No"/>
    <s v="Tidak / No"/>
    <s v="Tidak / No"/>
    <s v="Tidak / No"/>
    <s v="Kadang-kadang / Bila Perlu / Sometimes/When necessary"/>
    <s v="Tidak / No"/>
    <s v="Tidak / No"/>
    <m/>
    <s v="Tidak / No"/>
    <m/>
    <s v="SMK PENGKALAN"/>
    <s v="Perempuan / Female"/>
    <x v="1"/>
    <n v="13"/>
    <n v="40"/>
    <m/>
    <s v="Rural"/>
    <s v="Intervention Group (IG)"/>
    <s v="Colgate"/>
    <x v="0"/>
  </r>
  <r>
    <d v="2024-10-04T11:37:43"/>
    <s v="m-10562107@moe-dl.edu.my"/>
    <s v="090414080322"/>
    <n v="46.43"/>
    <n v="0.38"/>
    <s v="Perempuan / Female"/>
    <s v="Malay"/>
    <s v="SEKOLAH MENENGAH KEBANGSAAN PENGKALAN"/>
    <s v="Ya / Yes"/>
    <s v="Betul / True"/>
    <s v="Betul / True"/>
    <s v="Betul / True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Setuju / Slightly agree"/>
    <s v="Setuju / Slightly agree"/>
    <s v="Sangat setuju / Strongly agree"/>
    <s v="Sangat setuju / Strongly agree"/>
    <s v="Setuju / Slightly agree"/>
    <s v="Sangat setuju / Strongly agree"/>
    <s v="Sangat setuju / Strongly agree"/>
    <s v="Tidak setuju / Slightly disagree"/>
    <s v="Sangat tidak setuju / Strong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Selalu / Always"/>
    <s v="Kadang-kadang/bila perlu / Sometimes/when in need"/>
    <s v="Tidak minum minuman berkarbonat / Do not take carbonated drinks"/>
    <s v="Tidak / No"/>
    <s v="Ya / Yes"/>
    <s v="Tidak / No"/>
    <s v="Ya / Yes"/>
    <s v="Ya / Yes"/>
    <s v="Tidak / No"/>
    <s v="Tidak / No"/>
    <s v="no"/>
    <s v="Tidak / No"/>
    <s v="Beberapa hari seminggu / Several days a week"/>
    <s v="SMK PENGKALAN"/>
    <s v="Perempuan / Female"/>
    <x v="0"/>
    <n v="3"/>
    <n v="50"/>
    <m/>
    <s v="Rural"/>
    <s v="Intervention Group (IG)"/>
    <s v="Colgate"/>
    <x v="0"/>
  </r>
  <r>
    <d v="2024-10-04T11:39:08"/>
    <s v="m-10605778@moe-dl.edu.my"/>
    <s v="091117080160"/>
    <n v="48.15"/>
    <n v="0"/>
    <s v="Perempuan / Female"/>
    <s v="Malay"/>
    <s v="Smk pengkalan"/>
    <s v="Ya / Yes"/>
    <s v="Betul / True"/>
    <s v="Tidak tahu / Dont Know"/>
    <s v="Betul / True"/>
    <s v="Tidak tahu / Dont Know"/>
    <s v="Betul / True"/>
    <s v="Tidak tahu / Dont Know"/>
    <s v="Tidak tahu / Dont Know"/>
    <s v="Tidak tahu / Dont Know"/>
    <s v="Betul / True"/>
    <s v="Tidak tahu / Dont Know"/>
    <s v="Salah / False"/>
    <s v="Tidak tahu / Dont Know"/>
    <s v="Betul / True"/>
    <s v="Betul / True"/>
    <s v="Betul / True"/>
    <s v="Tidak tahu / Dont Know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1 kali / Once"/>
    <s v="Tidak tahu / Don't know"/>
    <s v="Colgate"/>
    <s v="Selalu / Always"/>
    <s v="1 kali / Once"/>
    <s v="Kadang-kadang/Bila perlu / Sometimes/When necessary"/>
    <s v="Tidak / No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Perempuan / Female"/>
    <x v="0"/>
    <n v="7"/>
    <n v="48"/>
    <m/>
    <s v="Rural"/>
    <s v="Intervention Group (IG)"/>
    <s v="Colgate"/>
    <x v="0"/>
  </r>
  <r>
    <d v="2024-10-04T11:39:59"/>
    <s v="m-10496791@moe-dl.edu.my"/>
    <s v="091216080094"/>
    <n v="0"/>
    <n v="0"/>
    <s v="Perempuan / Female"/>
    <s v="Malay"/>
    <s v="Smk pengkalan"/>
    <s v="Ya / Yes"/>
    <s v="Salah / False"/>
    <s v="Tidak tahu / Dont Know"/>
    <s v="Salah / False"/>
    <s v="Tidak tahu / Dont Know"/>
    <s v="Salah / False"/>
    <s v="Betul / True"/>
    <s v="Salah / False"/>
    <s v="Salah / False"/>
    <s v="Tidak tahu / Dont Know"/>
    <s v="Betul / True"/>
    <s v="Tidak tahu / Dont Know"/>
    <s v="Salah / False"/>
    <s v="Betul / True"/>
    <s v="Betul / True"/>
    <s v="Betul / True"/>
    <s v="Tidak tahu / Dont Know"/>
    <s v="Tidak setuju / Slightly disagree"/>
    <s v="Sangat tidak setuju / Strongly disagree"/>
    <s v="Tidak setuju / Slightly disagree"/>
    <s v="Sangat setuju / Strongly agree"/>
    <s v="Setuju / Slightly agree"/>
    <s v="Setuju / Slightly agree"/>
    <s v="Setuju / Slightly agree"/>
    <s v="Setuju / Slightly agree"/>
    <s v="Tidak setuju / Slightly disagree"/>
    <s v="Tidak setuju / Slightly disagree"/>
    <s v="Sangat tidak setuju / Strongly disagree"/>
    <s v="Setuju / Slightly agree"/>
    <s v="Tidak setuju / Slightly disagree"/>
    <s v="Setuju / Slightly agree"/>
    <s v="Setuju / Slightly agree"/>
    <s v="Setuju / Slightly agree"/>
    <s v="Lebih dari 2 kali / More than twice"/>
    <s v="Lebih dari 2 kali / More than twice"/>
    <s v="Tidak / No"/>
    <s v="Fresh white"/>
    <s v="Kadang-kadang/bila perlu / Sometimes / When necessary"/>
    <s v="1 kali / Once"/>
    <s v="2 kali / Twice"/>
    <s v="Kadang-kadang / Bila Perlu / Sometimes/When necessary"/>
    <s v="Ya / Yes"/>
    <s v="Tidak / No"/>
    <s v="Ya / Yes"/>
    <s v="Tidak / No"/>
    <s v="Tidak / No"/>
    <s v="Tidak / No"/>
    <m/>
    <s v="Tidak / No"/>
    <m/>
    <s v="SMK PENGKALAN"/>
    <s v="Perempuan / Female"/>
    <x v="0"/>
    <n v="5"/>
    <n v="43"/>
    <m/>
    <s v="Rural"/>
    <s v="Intervention Group (IG)"/>
    <s v="Fresh and White"/>
    <x v="0"/>
  </r>
  <r>
    <d v="2024-10-04T11:42:18"/>
    <s v="nuralyasani23@gmail.com"/>
    <s v="090323080976"/>
    <n v="22.32"/>
    <n v="0"/>
    <s v="Perempuan / Female"/>
    <s v="Malay"/>
    <s v="SEKOLAH MENENGAH KEBANGSAAN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darlie"/>
    <s v="Selalu / Always"/>
    <s v="2 kali / Twice"/>
    <s v="2 kali / Twice"/>
    <s v="Tidak / No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Perempuan / Female"/>
    <x v="0"/>
    <n v="15"/>
    <n v="53"/>
    <m/>
    <s v="Rural"/>
    <s v="Intervention Group (IG)"/>
    <s v="Darlie"/>
    <x v="0"/>
  </r>
  <r>
    <d v="2024-10-04T11:43:59"/>
    <s v="m-10608865@moe-dl.edu.my"/>
    <s v="090930080580"/>
    <n v="100"/>
    <n v="0.25"/>
    <s v="Perempuan / Female"/>
    <s v="Malay"/>
    <s v="SEKOLAH MENENGAH KEBANGSAAN PENGKALAN"/>
    <s v="Ya / Yes"/>
    <s v="Betul / True"/>
    <s v="Betul / True"/>
    <s v="Tidak tahu / Dont know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Tidak tahu / Dont Know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2 kali / Twice"/>
    <s v="Tidak tahu / Don't know"/>
    <s v="Colgate "/>
    <s v="Kadang-kadang/bila perlu / Sometimes / When necessary"/>
    <s v="1 kali / Once"/>
    <s v="1 kali / Once"/>
    <s v="Kadang-kadang / Bila Perlu / Sometimes/When necessary"/>
    <s v="Ya / Yes"/>
    <s v="Ya / Yes"/>
    <s v="Tidak / No"/>
    <s v="Ya / Yes"/>
    <s v="Kadang-kadang / Bila Perlu / Sometimes/When necessary"/>
    <s v="Tidak / No"/>
    <m/>
    <s v="Tidak / No"/>
    <m/>
    <s v="SMK PENGKALAN"/>
    <s v="Perempuan / Female"/>
    <x v="0"/>
    <n v="11"/>
    <n v="50"/>
    <m/>
    <s v="Rural"/>
    <s v="Intervention Group (IG)"/>
    <s v="Colgate"/>
    <x v="0"/>
  </r>
  <r>
    <d v="2024-10-04T11:49:27"/>
    <s v="nurmiezatul@gmail.com"/>
    <s v="081108080354"/>
    <n v="26.79"/>
    <n v="0"/>
    <s v="Perempuan / Female"/>
    <s v="Malay"/>
    <s v="Smk pengkalan"/>
    <s v="Ya / Yes"/>
    <s v="Betul / True"/>
    <s v="Betul / True"/>
    <s v="Betul / True"/>
    <s v="Tidak tahu / Dont Know"/>
    <s v="Tidak tahu / Dont Know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Lebih dari 2 kali / More than twice"/>
    <s v="Lebih dari 2 kali / More than twice"/>
    <s v="Tidak tahu / Don't know"/>
    <s v="Colgate"/>
    <s v="Selalu / Always"/>
    <s v="1 kali / Once"/>
    <s v="2 kali / Twice"/>
    <s v="Tidak / No"/>
    <s v="Tidak / No"/>
    <s v="Tidak / No"/>
    <s v="Ya / Yes"/>
    <s v="Tidak / No"/>
    <s v="Tidak / No"/>
    <s v="Tidak / No"/>
    <m/>
    <s v="Tidak / No"/>
    <m/>
    <s v="SMK PENGKALAN"/>
    <s v="Perempuan / Female"/>
    <x v="0"/>
    <n v="12"/>
    <n v="58"/>
    <m/>
    <s v="Rural"/>
    <s v="Intervention Group (IG)"/>
    <s v="Colgate"/>
    <x v="0"/>
  </r>
  <r>
    <d v="2024-10-04T11:50:28"/>
    <s v="qistinaa433@gmail.com"/>
    <s v="080313020188"/>
    <n v="88"/>
    <n v="0"/>
    <s v="Perempuan / Female"/>
    <s v="Malay"/>
    <s v="Smk pengkalan"/>
    <s v="Tidak / No"/>
    <s v="Betul / True"/>
    <s v="Betul / True"/>
    <s v="Betul / True"/>
    <s v="Betul / True"/>
    <s v="Tidak tahu / Dont Know"/>
    <s v="Betul / True"/>
    <s v="Tidak tahu / Dont Know"/>
    <s v="Tidak tahu / Dont Know"/>
    <s v="Betul / True"/>
    <s v="Betul / True"/>
    <s v="Salah / Fals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Lebih dari 2 kali / More than twice"/>
    <s v="Lebih dari 2 kali / More than twice"/>
    <s v="Tidak / No"/>
    <s v="Colgate"/>
    <s v="Kadang-kadang/bila perlu / Sometimes / When necessary"/>
    <s v="2 kali / Twice"/>
    <s v="Tidak minum minuman berkarbonat / Do not take carbonated drinks"/>
    <s v="Tidak / No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s v="SMK PENGKALAN"/>
    <s v="Perempuan / Female"/>
    <x v="1"/>
    <n v="11"/>
    <n v="64"/>
    <m/>
    <s v="Rural"/>
    <s v="Intervention Group (IG)"/>
    <s v="Colgate"/>
    <x v="0"/>
  </r>
  <r>
    <d v="2024-10-04T11:51:24"/>
    <s v="fazreeqali008@gmail.com"/>
    <s v="081207080579"/>
    <n v="31.25"/>
    <n v="0.88"/>
    <s v="Lelaki / Male"/>
    <s v="Malay"/>
    <s v="Smk pengkalan"/>
    <s v="Ya / Yes"/>
    <s v="Betul / True"/>
    <s v="Tidak tahu / Dont Know"/>
    <s v="Betul / True"/>
    <s v="Tidak tahu / Dont Know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angat tidak setuju / Strongly disagree"/>
    <s v="Sangat setuju / Strongly agree"/>
    <s v="Sangat setuju / Strongly agree"/>
    <s v="Setuju / Slightly agree"/>
    <s v="Sangat setuju / Strongly agree"/>
    <s v="Tidak setuju / Slightly disagree"/>
    <s v="Sangat setuju / Strongly agree"/>
    <s v="Lebih dari 2 kali / More than twice"/>
    <s v="Lebih dari 2 kali / More than twice"/>
    <s v="Tidak tahu / Don't know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Lelaki / Male"/>
    <x v="0"/>
    <n v="12"/>
    <n v="59"/>
    <m/>
    <s v="Rural"/>
    <s v="Intervention Group (IG)"/>
    <s v="Colgate"/>
    <x v="0"/>
  </r>
  <r>
    <d v="2024-10-04T11:55:47"/>
    <s v="nurwadhihah@gmail.com"/>
    <s v="080415080456"/>
    <n v="13.46"/>
    <n v="0"/>
    <s v="Perempuan / Female"/>
    <s v="Malay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Lebih dari 2 kali / More than twice"/>
    <s v="Lebih dari 2 kali / More than twice"/>
    <s v="Ya / Yes"/>
    <s v="Colgate"/>
    <s v="Selalu / Always"/>
    <s v="Kadang-kadang/bila perlu / Sometimes/when in need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PENGKALAN"/>
    <s v="Perempuan / Female"/>
    <x v="0"/>
    <n v="15"/>
    <n v="60"/>
    <m/>
    <s v="Rural"/>
    <s v="Intervention Group (IG)"/>
    <s v="Colgate"/>
    <x v="0"/>
  </r>
  <r>
    <d v="2024-10-04T11:58:18"/>
    <s v="aqilahhusna@gmail.com"/>
    <s v="080206080214"/>
    <n v="7.14"/>
    <n v="0.54"/>
    <s v="Perempuan / Female"/>
    <s v="Malay"/>
    <s v="Smk pengkalan"/>
    <s v="Ya / Yes"/>
    <s v="Betul / True"/>
    <s v="Salah / False"/>
    <s v="Betul / True"/>
    <s v="Tidak tahu / Dont Know"/>
    <s v="Betul / True"/>
    <s v="Betul / True"/>
    <s v="Tidak tahu / Dont Know"/>
    <s v="Betul / True"/>
    <s v="Betul / True"/>
    <s v="Betul / True"/>
    <s v="Tidak tahu / Dont Know"/>
    <s v="Tidak tahu / Dont Know"/>
    <s v="Betul / True"/>
    <s v="Betul / True"/>
    <s v="Betul / True"/>
    <s v="Betul / True"/>
    <s v="Sangat setuju / Strongly agree"/>
    <s v="Setuju / Slight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Tidak / No"/>
    <s v="Sensodyne"/>
    <s v="Jarang / Rarely"/>
    <s v="Kadang-kadang/bila perlu / Sometimes/when in need"/>
    <s v="Kadang-kadang/Bila perlu / Sometimes/When necessary"/>
    <s v="Tidak / No"/>
    <s v="Tidak / No"/>
    <s v="Ya / Yes"/>
    <s v="Tidak / No"/>
    <s v="Ya / Yes"/>
    <s v="Tidak / No"/>
    <s v="Tidak / No"/>
    <m/>
    <s v="Tidak / No"/>
    <m/>
    <s v="SMK PENGKALAN"/>
    <s v="Perempuan / Female"/>
    <x v="0"/>
    <n v="11"/>
    <n v="60"/>
    <m/>
    <s v="Rural"/>
    <s v="Intervention Group (IG)"/>
    <s v="Sensodyne"/>
    <x v="0"/>
  </r>
  <r>
    <d v="2024-10-04T12:02:01"/>
    <s v="azrin4106@gmail.com"/>
    <s v="080704080874"/>
    <n v="100"/>
    <n v="0.75"/>
    <s v="Perempuan / Female"/>
    <s v="Malay"/>
    <s v="Smk pengkalan"/>
    <s v="Tidak / No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Tidak setuju / Slightly disagree"/>
    <s v="Setuju / Slightly agree"/>
    <s v="Lebih dari 2 kali / More than twice"/>
    <s v="Lebih dari 2 kali / More than twice"/>
    <s v="Tidak tahu / Don't know"/>
    <s v="Colgat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Tidak / No"/>
    <m/>
    <s v="Tidak / No"/>
    <m/>
    <s v="SMK PENGKALAN"/>
    <s v="Perempuan / Female"/>
    <x v="1"/>
    <n v="13"/>
    <n v="57"/>
    <m/>
    <s v="Rural"/>
    <s v="Intervention Group (IG)"/>
    <s v="Colgate"/>
    <x v="0"/>
  </r>
  <r>
    <d v="2024-10-04T12:02:10"/>
    <s v="azraawatif08@gmail.com"/>
    <s v="080701020534"/>
    <n v="31.25"/>
    <n v="0.17"/>
    <s v="Perempuan / Female"/>
    <s v="Malay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Salah / False"/>
    <s v="Betul / True"/>
    <s v="Betul / True"/>
    <s v="Betul / True"/>
    <s v="Salah / False"/>
    <s v="Betul / True"/>
    <s v="Betul / Tru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Tidak setuju / Slightly disagree"/>
    <s v="Sangat setuju / Strongly agree"/>
    <s v="Sangat setuju / Strongly agree"/>
    <s v="Setuju / Slightly agree"/>
    <s v="Sangat setuju / Strongly agree"/>
    <s v="Setuju / Slightly agree"/>
    <s v="Sangat setuju / Strongly agree"/>
    <s v="2 kali / Twice"/>
    <s v="2 kali / Twice"/>
    <s v="Ya / Yes"/>
    <s v="Safi"/>
    <s v="Kadang-kadang/bila perlu / Sometimes / When necessary"/>
    <s v="2 kali / Twice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PENGKALAN"/>
    <s v="Perempuan / Female"/>
    <x v="0"/>
    <n v="13"/>
    <n v="56"/>
    <m/>
    <s v="Rural"/>
    <s v="Intervention Group (IG)"/>
    <s v="Safi"/>
    <x v="0"/>
  </r>
  <r>
    <d v="2024-10-04T12:03:09"/>
    <s v="safrania26@gmail.com"/>
    <s v="081026080924"/>
    <n v="37.5"/>
    <n v="0.54"/>
    <s v="Perempuan / Female"/>
    <s v="Malay"/>
    <s v="Smk pengkalan"/>
    <s v="Ya / Yes"/>
    <s v="Betul / True"/>
    <s v="Betul / True"/>
    <s v="Betul / True"/>
    <s v="Betul / True"/>
    <s v="Betul / True"/>
    <s v="Betul / True"/>
    <s v="Tidak tahu / Dont Know"/>
    <s v="Betul / True"/>
    <s v="Betul / True"/>
    <s v="Salah / False"/>
    <s v="Betul / True"/>
    <s v="Betul / True"/>
    <s v="Betul / True"/>
    <s v="Betul / True"/>
    <s v="Betul / True"/>
    <s v="Betul / True"/>
    <s v="Sangat setuju / Strong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angat setuju / Strongly agree"/>
    <s v="Tidak setuju / Slightly disagree"/>
    <s v="Sangat setuju / Strongly agree"/>
    <s v="Setuju / Slightly agree"/>
    <s v="Setuju / Slightly agree"/>
    <s v="Sangat setuju / Strongly agree"/>
    <s v="Tidak setuju / Slightly disagree"/>
    <s v="Setuju / Slightly agree"/>
    <s v="2 kali / Twice"/>
    <s v="Lebih dari 2 kali / More than twice"/>
    <s v="Ya / Yes"/>
    <s v="darlie"/>
    <s v="Kadang-kadang/bila perlu / Sometimes / When necessary"/>
    <s v="Tidak menggunakan flos gigi / Not using dental floss"/>
    <s v="Kadang-kadang/Bila perlu / Sometimes/When necessary"/>
    <s v="Ya / Yes"/>
    <s v="Ya / Yes"/>
    <s v="Tidak / No"/>
    <s v="Tidak / No"/>
    <s v="Tidak / No"/>
    <s v="Tidak / No"/>
    <s v="Tidak / No"/>
    <m/>
    <s v="Tidak / No"/>
    <m/>
    <s v="SMK PENGKALAN"/>
    <s v="Perempuan / Female"/>
    <x v="0"/>
    <n v="13"/>
    <n v="52"/>
    <m/>
    <s v="Rural"/>
    <s v="Intervention Group (IG)"/>
    <s v="Darlie"/>
    <x v="0"/>
  </r>
  <r>
    <d v="2024-10-04T12:04:53"/>
    <s v="shamirahshasha@gmail.com"/>
    <s v="081027100480"/>
    <n v="28.57"/>
    <n v="0.17"/>
    <s v="Perempuan / Female"/>
    <s v="Malay"/>
    <s v="Smk pengkalan"/>
    <s v="Ya / Yes"/>
    <s v="Salah / False"/>
    <s v="Salah / False"/>
    <s v="Betul / True"/>
    <s v="Betul / True"/>
    <s v="Betul / True"/>
    <s v="Betul / True"/>
    <s v="Tidak tahu / Dont Know"/>
    <s v="Tidak tahu / Dont Know"/>
    <s v="Betul / True"/>
    <s v="Salah / False"/>
    <s v="Betul / True"/>
    <s v="Betul / True"/>
    <s v="Tidak tahu / Dont Know"/>
    <s v="Betul / True"/>
    <s v="Tidak tahu / Dont Know"/>
    <s v="Betul / True"/>
    <s v="Setuju / Slight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s v="Lebih dari 2 kali / More than twice"/>
    <s v="Lebih dari 2 kali / More than twice"/>
    <s v="Tidak tahu / Don't know"/>
    <s v="Colgate"/>
    <s v="Kadang-kadang/bila perlu / Sometimes / When necessary"/>
    <s v="Kadang-kadang/bila perlu / Sometimes/when in need"/>
    <s v="Tidak minum minuman berkarbonat / Do not take carbonated drinks"/>
    <s v="Tidak / No"/>
    <s v="Tidak / No"/>
    <s v="Ya / Yes"/>
    <s v="Ya / Yes"/>
    <s v="Kadang-kadang / Bila Perlu / Sometimes/When necessary"/>
    <s v="Tidak / No"/>
    <s v="Tidak / No"/>
    <m/>
    <s v="Tidak / No"/>
    <m/>
    <s v="SMK PENGKALAN"/>
    <s v="Perempuan / Female"/>
    <x v="0"/>
    <n v="8"/>
    <n v="59"/>
    <m/>
    <s v="Rural"/>
    <s v="Intervention Group (IG)"/>
    <s v="Colgate"/>
    <x v="0"/>
  </r>
  <r>
    <d v="2024-10-04T12:08:02"/>
    <s v="bnursofia@gmail.com"/>
    <s v="081224080714"/>
    <n v="42.86"/>
    <n v="0"/>
    <s v="Perempuan / Female"/>
    <s v="Malay"/>
    <s v="Smk pengkalan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Tidak tahu / Dont Know"/>
    <s v="Betul / True"/>
    <s v="Setuju / Slight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Tidak tahu / Don't know"/>
    <s v="Pepsodent"/>
    <s v="Selalu / Always"/>
    <s v="Lebih dari 2 kali / More than twice"/>
    <s v="1 kali / Once"/>
    <s v="Ya / Yes"/>
    <s v="Ya / Yes"/>
    <s v="Ya / Yes"/>
    <s v="Ya / Yes"/>
    <s v="Ya / Yes"/>
    <s v="Ya / Yes"/>
    <s v="Tidak / No"/>
    <m/>
    <s v="Tidak / No"/>
    <m/>
    <s v="SMK PENGKALAN"/>
    <s v="Perempuan / Female"/>
    <x v="0"/>
    <n v="12"/>
    <n v="61"/>
    <m/>
    <s v="Rural"/>
    <s v="Intervention Group (IG)"/>
    <s v="Pepsodent"/>
    <x v="0"/>
  </r>
  <r>
    <d v="2024-10-04T12:08:04"/>
    <s v="batrisyakarmila2@gmail.COM"/>
    <s v="080615080602"/>
    <n v="100"/>
    <n v="0.54"/>
    <s v="Perempuan / Female"/>
    <s v="Malay"/>
    <s v="Smk pengkalan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Tidak tahu / Dont Know"/>
    <s v="Betul / True"/>
    <s v="Tidak tahu / Dont Know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s v="Lebih dari 2 kali / More than twice"/>
    <s v="2 kali / Twice"/>
    <s v="Tidak / No"/>
    <s v="Colgate"/>
    <s v="Kadang-kadang/bila perlu / Sometimes / When necessary"/>
    <s v="1 kali / Once"/>
    <s v="Kadang-kadang/Bila perlu / Sometimes/When necessary"/>
    <s v="Ya / Yes"/>
    <s v="Kadang-kadang / Bila Perlu / Sometimes/When necessary"/>
    <s v="Ya / Yes"/>
    <s v="Kadang-kadang / Bila Perlu / Sometimes/When necessary"/>
    <s v="Ya / Yes"/>
    <s v="Kadang-kadang / Bila Perlu / Sometimes/When necessary"/>
    <s v="Tidak / No"/>
    <s v="Tidak"/>
    <s v="Tidak / No"/>
    <m/>
    <s v="SMK PENGKALAN"/>
    <s v="Perempuan / Female"/>
    <x v="0"/>
    <n v="13"/>
    <n v="54"/>
    <m/>
    <s v="Rural"/>
    <s v="Intervention Group (IG)"/>
    <s v="Colgate"/>
    <x v="0"/>
  </r>
  <r>
    <d v="2024-10-04T12:09:52"/>
    <s v="adrianaalisha0810@gmail.com"/>
    <s v="081012080472"/>
    <n v="28.57"/>
    <n v="0.17"/>
    <s v="Perempuan / Female"/>
    <s v="Malay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Ya / Yes"/>
    <s v="White "/>
    <s v="Selalu / Always"/>
    <s v="1 kali / Once"/>
    <s v="Kadang-kadang/Bila perlu / Sometimes/When necessary"/>
    <s v="Ya / Yes"/>
    <s v="Ya / Yes"/>
    <s v="Kadang-kadang / Bila Perlu / Sometimes/When necessary"/>
    <s v="Tidak / No"/>
    <s v="Kadang-kadang / Bila Perlu / Sometimes/When necessary"/>
    <s v="Tidak / No"/>
    <s v="Tidak / No"/>
    <m/>
    <s v="Tidak / No"/>
    <m/>
    <s v="SMK PENGKALAN"/>
    <s v="Perempuan / Female"/>
    <x v="0"/>
    <n v="15"/>
    <n v="56"/>
    <m/>
    <s v="Rural"/>
    <s v="Intervention Group (IG)"/>
    <s v="Fresh and White"/>
    <x v="0"/>
  </r>
  <r>
    <d v="2024-10-04T12:10:30"/>
    <s v="cameliabatrisyia0@gmail.com"/>
    <s v="080317080372"/>
    <n v="44.64"/>
    <n v="0.33"/>
    <s v="Perempuan / Female"/>
    <s v="Malay"/>
    <s v="Smk pengkalan"/>
    <s v="Tidak / No"/>
    <s v="Betul / True"/>
    <s v="Betul / True"/>
    <s v="Betul / True"/>
    <s v="Betul / True"/>
    <s v="Betul / True"/>
    <s v="Tidak tahu / Dont Know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Ya / Yes"/>
    <s v=" Colgate"/>
    <s v="Selalu / Always"/>
    <s v="Kadang-kadang/bila perlu / Sometimes/when in need"/>
    <s v="Kadang-kadang/Bila perlu / Sometimes/When necessary"/>
    <s v="Ya / Yes"/>
    <s v="Kadang-kadang / Bila Perlu / Sometimes/When necessary"/>
    <s v="Ya / Yes"/>
    <s v="Ya / Yes"/>
    <s v="Kadang-kadang / Bila Perlu / Sometimes/When necessary"/>
    <s v="Tidak / No"/>
    <s v="Tidak / No"/>
    <m/>
    <s v="Tidak / No"/>
    <m/>
    <s v="SMK PENGKALAN"/>
    <s v="Perempuan / Female"/>
    <x v="1"/>
    <n v="11"/>
    <n v="45"/>
    <m/>
    <s v="Rural"/>
    <s v="Intervention Group (IG)"/>
    <s v="Colgate"/>
    <x v="0"/>
  </r>
  <r>
    <d v="2024-10-04T12:11:36"/>
    <s v="asmacarl8308@gmail.com"/>
    <s v="080509102492"/>
    <n v="100"/>
    <n v="0.54"/>
    <s v="Perempuan / Female"/>
    <s v="Malay"/>
    <s v="Smk pengkalan"/>
    <s v="Ya / Yes"/>
    <s v="Betul / True"/>
    <s v="Betul / True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angat setuju / Strongly agree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Tidak / No"/>
    <s v="Tidak / No"/>
    <s v="Ya / Yes"/>
    <s v="Ya / Yes"/>
    <s v="Kadang-kadang / Bila Perlu / Sometimes/When necessary"/>
    <s v="Tidak / No"/>
    <s v="Tidak / No"/>
    <m/>
    <s v="Ya / Yes"/>
    <s v="1-8 hari sebulan / 1-8 days a month"/>
    <s v="SMK PENGKALAN"/>
    <s v="Perempuan / Female"/>
    <x v="0"/>
    <n v="12"/>
    <n v="62"/>
    <m/>
    <s v="Rural"/>
    <s v="Intervention Group (IG)"/>
    <s v="Colgate"/>
    <x v="0"/>
  </r>
  <r>
    <d v="2024-10-04T12:15:12"/>
    <s v="ainbatrisyia2812@gmail.com"/>
    <s v="081228080084"/>
    <n v="21.43"/>
    <n v="0"/>
    <s v="Perempuan / Female"/>
    <s v="Malay"/>
    <s v="Smk pengkalan"/>
    <s v="Ya / Yes"/>
    <s v="Betul / True"/>
    <s v="Betul / True"/>
    <s v="Betul / True"/>
    <s v="Tidak tahu / Dont Know"/>
    <s v="Tidak tahu / Dont Know"/>
    <s v="Salah / False"/>
    <s v="Tidak tahu / Dont Know"/>
    <s v="Betul / True"/>
    <s v="Betul / True"/>
    <s v="Betul / True"/>
    <s v="Betul / True"/>
    <s v="Tidak tahu / Dont Know"/>
    <s v="Tidak tahu / Dont Know"/>
    <s v="Betul / True"/>
    <s v="Betul / True"/>
    <s v="Betul / True"/>
    <s v="Sangat setuju / Strongly agree"/>
    <s v="Sangat setuju / Strongly agree"/>
    <s v="Sangat setuju / Strongly agree"/>
    <s v="Setuju / Slightly agree"/>
    <s v="Tidak setuju / Slightly disagree"/>
    <s v="Sangat setuju / Strongly agree"/>
    <s v="Setuju / Slightly agree"/>
    <s v="Setuju / Slightly agree"/>
    <s v="Sangat setuju / Strongly agree"/>
    <s v="Setuju / Slightly agree"/>
    <s v="Sangat setuju / Strongly agree"/>
    <s v="Sangat setuju / Strongly agree"/>
    <s v="Sangat setuju / Strongly agree"/>
    <s v="Setuju / Slightly agree"/>
    <s v="Tidak setuju / Slightly disagree"/>
    <s v="Setuju / Slightly agree"/>
    <s v="2 kali / Twice"/>
    <s v="2 kali / Twice"/>
    <s v="Ya / Yes"/>
    <s v="Pepsodent"/>
    <s v="Kadang-kadang/bila perlu / Sometimes / When necessary"/>
    <s v="Kadang-kadang/bila perlu / Sometimes/when in need"/>
    <s v="2 kali / Twice"/>
    <s v="Kadang-kadang / Bila Perlu / Sometimes/When necessary"/>
    <s v="Ya / Yes"/>
    <s v="Ya / Yes"/>
    <s v="Tidak / No"/>
    <s v="Ya / Yes"/>
    <s v="Ya / Yes"/>
    <s v="Tidak / No"/>
    <m/>
    <s v="Tidak / No"/>
    <m/>
    <s v="SMK PENGKALAN"/>
    <s v="Perempuan / Female"/>
    <x v="0"/>
    <n v="10"/>
    <n v="53"/>
    <m/>
    <s v="Rural"/>
    <s v="Intervention Group (IG)"/>
    <s v="Pepsodent"/>
    <x v="0"/>
  </r>
  <r>
    <d v="2024-10-04T12:16:11"/>
    <s v="nurainadamia@gmail.com"/>
    <s v="080501080460"/>
    <n v="100"/>
    <n v="0.33"/>
    <s v="Perempuan / Female"/>
    <s v="Malay"/>
    <s v="Smk pengkalan"/>
    <s v="Ya / Yes"/>
    <s v="Betul / True"/>
    <s v="Betul / True"/>
    <s v="Betul / True"/>
    <s v="Tidak tahu / Dont Know"/>
    <s v="Tidak tahu / Dont Know"/>
    <s v="Betul / True"/>
    <s v="Betul / True"/>
    <s v="Betul / True"/>
    <s v="Betul / True"/>
    <s v="Betul / True"/>
    <s v="Tidak tahu / Dont Know"/>
    <s v="Salah / False"/>
    <s v="Tidak tahu / Dont Know"/>
    <s v="Salah / False"/>
    <s v="Salah / False"/>
    <s v="Tidak tahu / Dont Know"/>
    <s v="Tidak setuju / Slightly disagree"/>
    <s v="Setuju / Slightly agree"/>
    <s v="Setuju / Slightly agree"/>
    <s v="Tidak setuju / Slightly disagree"/>
    <s v="Setuju / Slight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Lebih dari 2 kali / More than twice"/>
    <s v="Beberapa kali seminggu / A few times a week"/>
    <s v="Tidak / No"/>
    <s v="collgate"/>
    <s v="Jarang / Rarely"/>
    <s v="2 kali / Twice"/>
    <s v="Tidak minum minuman berkarbonat / Do not take carbonated drinks"/>
    <s v="Kadang-kadang / Bila Perlu / Sometimes/When necessary"/>
    <s v="Tidak / No"/>
    <s v="Ya / Yes"/>
    <s v="Kadang-kadang / Bila Perlu / Sometimes/When necessary"/>
    <s v="Kadang-kadang / Bila Perlu / Sometimes/When necessary"/>
    <s v="Ya / Yes"/>
    <s v="Tidak / No"/>
    <s v="tak"/>
    <s v="Tidak / No"/>
    <s v="1-8 hari sebulan / 1-8 days a month"/>
    <s v="SMK PENGKALAN"/>
    <s v="Perempuan / Female"/>
    <x v="0"/>
    <n v="8"/>
    <n v="48"/>
    <m/>
    <s v="Rural"/>
    <s v="Intervention Group (IG)"/>
    <s v="Colgate"/>
    <x v="0"/>
  </r>
  <r>
    <d v="2024-10-04T12:16:42"/>
    <s v="qistinaimamhazaudin@gmail.com"/>
    <s v="080128102042"/>
    <n v="100"/>
    <n v="1.37"/>
    <s v="Perempuan / Female"/>
    <s v="Malay"/>
    <s v="Smk pengkalan"/>
    <s v="Ya / Yes"/>
    <s v="Tidak tahu / Dont know"/>
    <s v="Salah / False"/>
    <s v="Betul / True"/>
    <s v="Tidak tahu / Dont Know"/>
    <s v="Betul / True"/>
    <s v="Betul / True"/>
    <s v="Tidak tahu / Dont Know"/>
    <s v="Betul / True"/>
    <s v="Tidak tahu / Dont Know"/>
    <s v="Betul / True"/>
    <s v="Salah / False"/>
    <s v="Betul / True"/>
    <s v="Betul / True"/>
    <s v="Betul / True"/>
    <s v="Betul / True"/>
    <s v="Betul / True"/>
    <s v="Sangat setuju / Strongly agree"/>
    <s v="Setuju / Slightly agree"/>
    <s v="Setuju / Slightly agree"/>
    <s v="Sangat setuju / Strongly agree"/>
    <s v="Setuju / Slightly agree"/>
    <s v="Setuju / Slightly agree"/>
    <s v="Tidak setuju / Slightly dis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s v="Lebih dari 2 kali / More than twice"/>
    <s v="Lebih dari 2 kali / More than twice"/>
    <s v="Tidak tahu / Don't know"/>
    <s v="Colgate"/>
    <s v="Selalu / Always"/>
    <s v="Tidak menggunakan flos gigi / Not using dental floss"/>
    <s v="Kadang-kadang/Bila perlu / Sometimes/When necessary"/>
    <s v="Tidak / No"/>
    <s v="Tidak / No"/>
    <s v="Ya / Yes"/>
    <s v="Ya / Yes"/>
    <s v="Kadang-kadang / Bila Perlu / Sometimes/When necessary"/>
    <s v="Tidak / No"/>
    <s v="Tidak / No"/>
    <m/>
    <s v="Tidak / No"/>
    <m/>
    <s v="SMK PENGKALAN"/>
    <s v="Perempuan / Female"/>
    <x v="0"/>
    <n v="10"/>
    <n v="54"/>
    <m/>
    <s v="Rural"/>
    <s v="Intervention Group (IG)"/>
    <s v="Colgate"/>
    <x v="0"/>
  </r>
  <r>
    <d v="2024-10-04T12:17:30"/>
    <s v="safiazman02@gmail.com"/>
    <s v="081002081236"/>
    <n v="17.86"/>
    <n v="0"/>
    <s v="Perempuan / Female"/>
    <s v="Malay"/>
    <s v="Smk pengkalan"/>
    <s v="Ya / Yes"/>
    <s v="Betul / True"/>
    <s v="Betul / True"/>
    <s v="Betul / True"/>
    <s v="Salah / False"/>
    <s v="Betul / True"/>
    <s v="Tidak tahu / Dont Know"/>
    <s v="Tidak tahu / Dont Know"/>
    <s v="Betul / True"/>
    <s v="Betul / True"/>
    <s v="Salah / Fals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etuju / Slightly agree"/>
    <s v="Sangat setuju / Strongly agree"/>
    <s v="Sangat setuju / Strongly agree"/>
    <s v="Setuju / Slightly agree"/>
    <s v="Setuju / Slightly agree"/>
    <s v="Lebih dari 2 kali / More than twice"/>
    <s v="Lebih dari 2 kali / More than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PENGKALAN"/>
    <s v="Perempuan / Female"/>
    <x v="0"/>
    <n v="13"/>
    <n v="61"/>
    <m/>
    <s v="Rural"/>
    <s v="Intervention Group (IG)"/>
    <s v="Colgate"/>
    <x v="0"/>
  </r>
  <r>
    <d v="2024-10-04T12:20:27"/>
    <s v="nuralyabatrisyiamohdfadhil@gmail.com"/>
    <s v="080106080516"/>
    <n v="100"/>
    <n v="0"/>
    <s v="Perempuan / Female"/>
    <s v="Malay"/>
    <s v="Smk pengkalan"/>
    <s v="Ya / Yes"/>
    <s v="Betul / True"/>
    <s v="Tidak tahu / Dont Know"/>
    <s v="Betul / True"/>
    <s v="Tidak tahu / Dont Know"/>
    <s v="Betul / True"/>
    <s v="Salah / Fals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Tidak tahu / Don't know"/>
    <s v="Colgate"/>
    <s v="Kadang-kadang/bila perlu / Sometimes / When necessary"/>
    <s v="Lebih dari 2 kali / More than twice"/>
    <s v="Kadang-kadang/Bila perlu / Sometimes/When necessary"/>
    <s v="Tidak / No"/>
    <s v="Tidak / No"/>
    <s v="Tidak / No"/>
    <s v="Kadang-kadang / Bila Perlu / Sometimes/When necessary"/>
    <s v="Tidak / No"/>
    <s v="Kadang-kadang / Bila Perlu / Sometimes/When necessary"/>
    <s v="Tidak / No"/>
    <m/>
    <s v="Tidak / No"/>
    <m/>
    <s v="SMK PENGKALAN"/>
    <s v="Perempuan / Female"/>
    <x v="0"/>
    <n v="12"/>
    <n v="62"/>
    <m/>
    <s v="Rural"/>
    <s v="Intervention Group (IG)"/>
    <s v="Colgate"/>
    <x v="0"/>
  </r>
  <r>
    <d v="2024-10-04T12:22:44"/>
    <s v="adawiyah8@gmail.com"/>
    <s v="080514080232"/>
    <n v="100"/>
    <n v="0.7"/>
    <s v="Perempuan / Female"/>
    <s v="Malay"/>
    <s v="Smk pengkalan"/>
    <s v="Ya / Yes"/>
    <s v="Tidak tahu / Dont know"/>
    <s v="Salah / Fals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Ya / Yes"/>
    <s v="Colgade"/>
    <s v="Jarang / Rarely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Perempuan / Female"/>
    <x v="0"/>
    <n v="13"/>
    <n v="60"/>
    <m/>
    <s v="Rural"/>
    <s v="Intervention Group (IG)"/>
    <s v="Colgate"/>
    <x v="0"/>
  </r>
  <r>
    <d v="2024-10-04T12:26:43"/>
    <s v="yogeshini@gmail.com"/>
    <s v="080718081200"/>
    <n v="100"/>
    <n v="0.33"/>
    <s v="Perempuan / Female"/>
    <s v="Indian"/>
    <s v="Smk pengkalan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Tidak tahu / Dont Know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2 kali / Twice"/>
    <s v="Tidak / No"/>
    <s v="Golgate"/>
    <s v="Selalu / Always"/>
    <s v="Tidak menggunakan flos gigi / Not using dental floss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PENGKALAN"/>
    <s v="Perempuan / Female"/>
    <x v="0"/>
    <n v="10"/>
    <n v="48"/>
    <m/>
    <s v="Rural"/>
    <s v="Intervention Group (IG)"/>
    <s v="Colgate"/>
    <x v="0"/>
  </r>
  <r>
    <d v="2024-10-04T12:27:28"/>
    <s v="ainianuar@gmail.com"/>
    <s v="080518080942"/>
    <n v="100"/>
    <n v="0.7"/>
    <s v="Perempuan / Female"/>
    <s v="Malay"/>
    <s v="Smk pengkalan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Tidak tahu / Dont Know"/>
    <s v="Tidak tahu / Dont Know"/>
    <s v="Tidak tahu / Dont Know"/>
    <s v="Betul / True"/>
    <s v="Betul / Tru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Sangat setuju / Strongly agree"/>
    <s v="2 kali / Twice"/>
    <s v="1 kali / Once"/>
    <s v="Tidak tahu / Don't know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Tidak / No"/>
    <s v="Kadang-kadang / Bila Perlu / Sometimes/When necessary"/>
    <s v="Tidak / No"/>
    <s v="Tidak"/>
    <s v="Tidak / No"/>
    <m/>
    <s v="SMK PENGKALAN"/>
    <s v="Perempuan / Female"/>
    <x v="0"/>
    <n v="11"/>
    <n v="51"/>
    <m/>
    <s v="Rural"/>
    <s v="Intervention Group (IG)"/>
    <s v="Colgate"/>
    <x v="0"/>
  </r>
  <r>
    <d v="2024-10-04T12:28:09"/>
    <s v="nurirnabila@gmail.com"/>
    <s v="080229080460"/>
    <n v="28.57"/>
    <n v="0.79"/>
    <s v="Perempuan / Female"/>
    <s v="Malay"/>
    <s v="SEKOLAH MENENGAH KEBANGSAAN PENGKALAN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Lebih dari 2 kali / More than twice"/>
    <s v="Lebih dari 2 kali / More than twice"/>
    <s v="Ya / Yes"/>
    <s v="Pepsoden"/>
    <s v="Selalu / Always"/>
    <s v="Tidak menggunakan flos gigi / Not using dental floss"/>
    <s v="Kadang-kadang/Bila perlu / Sometimes/When necessary"/>
    <s v="Tidak / No"/>
    <s v="Tidak / No"/>
    <s v="Tidak / No"/>
    <s v="Tidak / No"/>
    <s v="Tidak / No"/>
    <s v="Tidak / No"/>
    <s v="Tidak / No"/>
    <n v="0"/>
    <s v="Tidak / No"/>
    <m/>
    <s v="SMK PENGKALAN"/>
    <s v="Perempuan / Female"/>
    <x v="0"/>
    <n v="14"/>
    <n v="64"/>
    <m/>
    <s v="Rural"/>
    <s v="Intervention Group (IG)"/>
    <s v="Pepsodent"/>
    <x v="0"/>
  </r>
  <r>
    <d v="2024-10-04T12:28:10"/>
    <s v="islamishraf315@gmail.com"/>
    <s v="080610080507"/>
    <n v="100"/>
    <n v="0.88"/>
    <s v="Lelaki / Male"/>
    <s v="Malay"/>
    <s v="Smk pengkalan"/>
    <s v="Ya / Yes"/>
    <s v="Betul / True"/>
    <s v="Betul / True"/>
    <s v="Betul / True"/>
    <s v="Tidak tahu / Dont Know"/>
    <s v="Tidak tahu / Dont Know"/>
    <s v="Tidak tahu / Dont Know"/>
    <s v="Betul / True"/>
    <s v="Betul / True"/>
    <s v="Betul / True"/>
    <s v="Betul / True"/>
    <s v="Betul / True"/>
    <s v="Betul / True"/>
    <s v="Tidak tahu / Dont Know"/>
    <s v="Tidak tahu / Dont Know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angat setuju / Strongly agree"/>
    <s v="Setuju / Slightly agree"/>
    <s v="Setuju / Slightly agree"/>
    <s v="Setuju / Slightly agree"/>
    <s v="Setuju / Slightly agree"/>
    <s v="Setuju / Slightly agree"/>
    <s v="2 kali / Twice"/>
    <s v="2 kali / Twice"/>
    <s v="Ya / Yes"/>
    <s v="Safi"/>
    <s v="Kadang-kadang/bila perlu / Sometimes / When necessary"/>
    <s v="Kadang-kadang/bila perlu / Sometimes/when in need"/>
    <s v="1 kali / Once"/>
    <s v="Ya / Yes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Tidak / No"/>
    <m/>
    <s v="Tidak / No"/>
    <m/>
    <s v="SMK PENGKALAN"/>
    <s v="Lelaki / Male"/>
    <x v="0"/>
    <n v="11"/>
    <n v="48"/>
    <m/>
    <s v="Rural"/>
    <s v="Intervention Group (IG)"/>
    <s v="Safi"/>
    <x v="0"/>
  </r>
  <r>
    <d v="2024-10-04T12:31:16"/>
    <s v="meorhazim02@gmail.com"/>
    <s v="080823080527"/>
    <n v="100"/>
    <n v="0.5"/>
    <s v="Lelaki / Male"/>
    <s v="Malay"/>
    <s v="Smk pengkalan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Ya / Yes"/>
    <s v="Colgate"/>
    <s v="Selalu / Always"/>
    <s v="Kadang-kadang/bila perlu / Sometimes/when in need"/>
    <s v="Kadang-kadang/Bila perlu / Sometimes/When necessary"/>
    <s v="Ya / Yes"/>
    <s v="Ya / Yes"/>
    <s v="Ya / Yes"/>
    <s v="Kadang-kadang / Bila Perlu / Sometimes/When necessary"/>
    <s v="Ya / Yes"/>
    <s v="Kadang-kadang / Bila Perlu / Sometimes/When necessary"/>
    <s v="Tidak / No"/>
    <s v="Tidak"/>
    <s v="Tidak / No"/>
    <m/>
    <s v="SMK PENGKALAN"/>
    <s v="Lelaki / Male"/>
    <x v="0"/>
    <n v="15"/>
    <n v="47"/>
    <m/>
    <s v="Rural"/>
    <s v="Intervention Group (IG)"/>
    <s v="Colgate"/>
    <x v="0"/>
  </r>
  <r>
    <d v="2024-10-04T12:32:05"/>
    <s v="etonihboss@gmail.com"/>
    <s v="080823080463"/>
    <n v="100"/>
    <n v="0.54"/>
    <s v="Lelaki / Male"/>
    <s v="Malay"/>
    <s v="Smk pengkalan"/>
    <s v="Ya / Yes"/>
    <s v="Betul / True"/>
    <s v="Salah / False"/>
    <s v="Betul / True"/>
    <s v="Betul / True"/>
    <s v="Betul / True"/>
    <s v="Betul / True"/>
    <s v="Salah / False"/>
    <s v="Salah / False"/>
    <s v="Salah / False"/>
    <s v="Betul / True"/>
    <s v="Betul / True"/>
    <s v="Betul / True"/>
    <s v="Betul / True"/>
    <s v="Salah / False"/>
    <s v="Salah / False"/>
    <s v="Betul / True"/>
    <s v="Setuju / Slightly agree"/>
    <s v="Setuju / Slightly agree"/>
    <s v="Setuju / Slightly agree"/>
    <s v="Tidak setuju / Slightly disagree"/>
    <s v="Tidak setuju / Slightly disagree"/>
    <s v="Setuju / Slightly agree"/>
    <s v="Tidak setuju / Slightly dis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Tidak setuju / Slightly disagree"/>
    <s v="Tidak setuju / Slightly disagree"/>
    <s v="Lebih dari 2 kali / More than twice"/>
    <s v="Lebih dari 2 kali / More than twice"/>
    <s v="Ya / Yes"/>
    <s v="Safi"/>
    <s v="Selalu / Always"/>
    <s v="Kadang-kadang/bila perlu / Sometimes/when in need"/>
    <s v="2 kali / Twice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Lelaki / Male"/>
    <x v="0"/>
    <n v="9"/>
    <n v="42"/>
    <m/>
    <s v="Rural"/>
    <s v="Intervention Group (IG)"/>
    <s v="Safi"/>
    <x v="0"/>
  </r>
  <r>
    <d v="2024-10-04T12:32:32"/>
    <s v="m-9421367@moe-dl.edu.my"/>
    <s v="080404080426"/>
    <n v="0"/>
    <n v="0.5"/>
    <s v="Perempuan / Female"/>
    <s v="Malay"/>
    <s v="Smk pengkalan"/>
    <s v="Ya / Yes"/>
    <s v="Betul / True"/>
    <s v="Betul / True"/>
    <s v="Betul / True"/>
    <s v="Betul / True"/>
    <s v="Salah / False"/>
    <s v="Salah / Fals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angat setuju / Strongly agree"/>
    <s v="Lebih dari 2 kali / More than twice"/>
    <s v="Lebih dari 2 kali / More than twice"/>
    <s v="Tidak tahu / Don't know"/>
    <s v="Colgate"/>
    <s v="Selalu / Always"/>
    <s v="2 kali / Twice"/>
    <s v="Tidak minum minuman berkarbonat / Do not take carbonated drinks"/>
    <s v="Tidak / No"/>
    <s v="Tidak / No"/>
    <s v="Tidak / No"/>
    <s v="Ya / Yes"/>
    <s v="Kadang-kadang / Bila Perlu / Sometimes/When necessary"/>
    <s v="Tidak / No"/>
    <s v="Tidak / No"/>
    <m/>
    <s v="Tidak / No"/>
    <m/>
    <s v="SMK PENGKALAN"/>
    <s v="Perempuan / Female"/>
    <x v="0"/>
    <n v="11"/>
    <n v="62"/>
    <m/>
    <s v="Rural"/>
    <s v="Intervention Group (IG)"/>
    <s v="Colgate"/>
    <x v="0"/>
  </r>
  <r>
    <d v="2024-10-04T12:33:45"/>
    <s v="luqmanalhakimmohdfuad@gmail.com"/>
    <s v="080326080147"/>
    <n v="100"/>
    <n v="1"/>
    <s v="Lelaki / Male"/>
    <s v="Malay"/>
    <s v="Smk pengkalan"/>
    <s v="Ya / Yes"/>
    <s v="Betul / True"/>
    <s v="Betul / True"/>
    <s v="Betul / True"/>
    <s v="Salah / Fals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etuju / Slightly agree"/>
    <s v="Setuju / Slightly agree"/>
    <s v="Sangat setuju / Strongly agree"/>
    <s v="Sangat setuju / Strongly agree"/>
    <s v="Sangat setuju / Strongly agree"/>
    <s v="Sangat setuju / Strongly agree"/>
    <s v="2 kali / Twice"/>
    <s v="2 kali / Twice"/>
    <s v="Ya / Yes"/>
    <s v="Colgate"/>
    <s v="Selalu / Always"/>
    <s v="1 kali / Once"/>
    <s v="Tidak minum minuman berkarbonat / Do not take carbonated drinks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s v="Tidak / No"/>
    <m/>
    <s v="Tidak / No"/>
    <m/>
    <s v="SMK PENGKALAN"/>
    <s v="Lelaki / Male"/>
    <x v="0"/>
    <n v="15"/>
    <n v="61"/>
    <m/>
    <s v="Rural"/>
    <s v="Intervention Group (IG)"/>
    <s v="Colgate"/>
    <x v="0"/>
  </r>
  <r>
    <d v="2024-10-04T12:36:15"/>
    <s v="abdullah69azam@gmail.com"/>
    <s v="080823081191"/>
    <n v="100"/>
    <n v="0.33"/>
    <s v="Lelaki / Male"/>
    <s v="Malay"/>
    <s v="Smk pengkalan"/>
    <s v="Ya / Yes"/>
    <s v="Betul / True"/>
    <s v="Salah / Fals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1 kali / Once"/>
    <s v="1 kali / Once"/>
    <s v="Tidak / No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Ya / Yes"/>
    <s v="Ya / Yes"/>
    <s v="Tidak / No"/>
    <m/>
    <s v="Tidak / No"/>
    <m/>
    <s v="SMK PENGKALAN"/>
    <s v="Lelaki / Male"/>
    <x v="0"/>
    <n v="14"/>
    <n v="64"/>
    <m/>
    <s v="Rural"/>
    <s v="Intervention Group (IG)"/>
    <s v="Colgate"/>
    <x v="0"/>
  </r>
  <r>
    <d v="2024-10-04T12:39:15"/>
    <s v="naina22508@gmail.com"/>
    <s v="080522080830"/>
    <n v="100"/>
    <n v="0.33"/>
    <s v="Perempuan / Female"/>
    <s v="Malay"/>
    <s v="Smk pengkalan"/>
    <s v="Ya / Yes"/>
    <s v="Tidak tahu / Dont know"/>
    <s v="Tidak tahu / Dont Know"/>
    <s v="Tidak tahu / Dont know"/>
    <s v="Tidak tahu / Dont Know"/>
    <s v="Tidak tahu / Dont Know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Tidak tahu / Dont Know"/>
    <s v="Setuju / Slightly agree"/>
    <s v="Setuju / Slightly agree"/>
    <s v="Tidak setuju / Slightly dis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Perempuan / Female"/>
    <x v="0"/>
    <n v="8"/>
    <n v="47"/>
    <m/>
    <s v="Rural"/>
    <s v="Intervention Group (IG)"/>
    <s v="Colgate"/>
    <x v="0"/>
  </r>
  <r>
    <d v="2024-10-04T12:39:32"/>
    <s v="thaqifhmd@gmail.com"/>
    <s v="080115080059"/>
    <n v="41.96"/>
    <n v="0.83"/>
    <s v="Lelaki / Male"/>
    <s v="Malay"/>
    <s v="Smk pengkalan"/>
    <s v="Ya / Yes"/>
    <s v="Salah / False"/>
    <s v="Betul / True"/>
    <s v="Betul / True"/>
    <s v="Tidak tahu / Dont Know"/>
    <s v="Tidak tahu / Dont Know"/>
    <s v="Betul / True"/>
    <s v="Tidak tahu / Dont Know"/>
    <s v="Tidak tahu / Dont Know"/>
    <s v="Tidak tahu / Dont Know"/>
    <s v="Tidak tahu / Dont Know"/>
    <s v="Betul / True"/>
    <s v="Tidak tahu / Dont Know"/>
    <s v="Tidak tahu / Dont Know"/>
    <s v="Tidak tahu / Dont Know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1 kali / Once"/>
    <s v="1 kali / Once"/>
    <s v="Tidak tahu / Don't know"/>
    <s v="Colgate…"/>
    <s v="Selalu / Always"/>
    <s v="Kadang-kadang/bila perlu / Sometimes/when in need"/>
    <s v="Kadang-kadang/Bila perlu / Sometimes/When necessary"/>
    <s v="Ya / Yes"/>
    <s v="Ya / Yes"/>
    <s v="Ya / Yes"/>
    <s v="Ya / Yes"/>
    <s v="Ya / Yes"/>
    <s v="Tidak / No"/>
    <s v="Tidak / No"/>
    <m/>
    <s v="Tidak / No"/>
    <m/>
    <s v="SMK PENGKALAN"/>
    <s v="Lelaki / Male"/>
    <x v="0"/>
    <n v="5"/>
    <n v="47"/>
    <m/>
    <s v="Rural"/>
    <s v="Intervention Group (IG)"/>
    <s v="Colgate"/>
    <x v="0"/>
  </r>
  <r>
    <d v="2024-10-04T12:41:07"/>
    <s v="fatrisha@gmail.com"/>
    <s v="080521080222"/>
    <n v="100"/>
    <n v="0.04"/>
    <s v="Perempuan / Female"/>
    <s v="Malay"/>
    <s v="Smk pengkalan"/>
    <s v="Ya / Yes"/>
    <s v="Betul / True"/>
    <s v="Tidak tahu / Dont Know"/>
    <s v="Betul / True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Kadang-kadang/bila perlu / Sometimes / When necessary"/>
    <s v="1 kali / Once"/>
    <s v="Tidak minum minuman berkarbonat / Do not take carbonated drinks"/>
    <s v="Tidak / No"/>
    <s v="Ya / Yes"/>
    <s v="Ya / Yes"/>
    <s v="Ya / Yes"/>
    <s v="Tidak / No"/>
    <s v="Tidak / No"/>
    <s v="Tidak / No"/>
    <m/>
    <s v="Tidak / No"/>
    <m/>
    <s v="SMK PENGKALAN"/>
    <s v="Perempuan / Female"/>
    <x v="0"/>
    <n v="13"/>
    <n v="49"/>
    <m/>
    <s v="Rural"/>
    <s v="Intervention Group (IG)"/>
    <s v="Colgate"/>
    <x v="0"/>
  </r>
  <r>
    <d v="2024-10-04T12:41:13"/>
    <s v="Anicun2057@g.mail"/>
    <s v="080109080896"/>
    <n v="100"/>
    <n v="0.57999999999999996"/>
    <s v="Perempuan / Female"/>
    <s v="Malay"/>
    <s v="Smk pengkalan"/>
    <s v="Ya / Yes"/>
    <s v="Betul / True"/>
    <s v="Betul / True"/>
    <s v="Salah / Fals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tidak setuju / Strongly disagree"/>
    <s v="Sangat tidak setuju / Strongly disagree"/>
    <s v="Sangat tidak setuju / Strongly dis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Tidak tahu / Don't know"/>
    <s v="Safi"/>
    <s v="Selalu / Always"/>
    <s v="Tidak menggunakan flos gigi / Not using dental floss"/>
    <s v="Kadang-kadang/Bila perlu / Sometimes/When necessary"/>
    <s v="Kadang-kadang / Bila Perlu / Sometimes/When necessary"/>
    <s v="Tidak / No"/>
    <s v="Tidak / No"/>
    <s v="Ya / Yes"/>
    <s v="Kadang-kadang / Bila Perlu / Sometimes/When necessary"/>
    <s v="Kadang-kadang / Bila Perlu / Sometimes/When necessary"/>
    <s v="Tidak / No"/>
    <m/>
    <s v="Tidak / No"/>
    <m/>
    <s v="SMK PENGKALAN"/>
    <s v="Perempuan / Female"/>
    <x v="0"/>
    <n v="14"/>
    <n v="43"/>
    <m/>
    <s v="Rural"/>
    <s v="Intervention Group (IG)"/>
    <s v="Safi"/>
    <x v="0"/>
  </r>
  <r>
    <d v="2024-10-04T12:42:47"/>
    <s v="nura30253@gmail.com"/>
    <s v="080603080074"/>
    <n v="100"/>
    <n v="0.17"/>
    <s v="Perempuan / Female"/>
    <s v="Malay"/>
    <s v="Smk pengkalan"/>
    <s v="Ya / Yes"/>
    <s v="Betul / True"/>
    <s v="Betul / True"/>
    <s v="Betul / True"/>
    <s v="Tidak tahu / Dont Know"/>
    <s v="Betul / True"/>
    <s v="Salah / False"/>
    <s v="Betul / True"/>
    <s v="Betul / True"/>
    <s v="Salah / False"/>
    <s v="Betul / True"/>
    <s v="Betul / True"/>
    <s v="Betul / True"/>
    <s v="Salah / False"/>
    <s v="Betul / True"/>
    <s v="Betul / True"/>
    <s v="Betul / Tru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Tidak setuju / Slightly disagree"/>
    <s v="Sangat tidak setuju / Strongly disagree"/>
    <s v="Tidak setuju / Slightly disagree"/>
    <s v="Setuju / Slightly agree"/>
    <s v="Sangat tidak setuju / Strongly disagree"/>
    <s v="Sangat tidak setuju / Strongly disagree"/>
    <s v="Sangat tidak setuju / Strongly disagree"/>
    <s v="Sangat tidak setuju / Strongly disagree"/>
    <s v="2 kali / Twice"/>
    <s v="1 kali / Once"/>
    <s v="Tidak / No"/>
    <s v="Colgate"/>
    <s v="Selalu / Always"/>
    <s v="Kadang-kadang/bila perlu / Sometimes/when in need"/>
    <s v="1 kali / Once"/>
    <s v="Ya / Yes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Perempuan / Female"/>
    <x v="0"/>
    <n v="12"/>
    <n v="34"/>
    <m/>
    <s v="Rural"/>
    <s v="Intervention Group (IG)"/>
    <s v="Colgate"/>
    <x v="0"/>
  </r>
  <r>
    <d v="2024-10-04T12:46:20"/>
    <s v="huhuhaha120@gmail.com"/>
    <s v="081101011727"/>
    <n v="28.57"/>
    <n v="0.33"/>
    <s v="Lelaki / Male"/>
    <s v="Indian"/>
    <s v="Smk pengkalan"/>
    <s v="Ya / Yes"/>
    <s v="Salah / False"/>
    <s v="Salah / False"/>
    <s v="Salah / False"/>
    <s v="Tidak tahu / Dont Know"/>
    <s v="Betul / True"/>
    <s v="Betul / True"/>
    <s v="Tidak tahu / Dont Know"/>
    <s v="Betul / True"/>
    <s v="Betul / True"/>
    <s v="Betul / True"/>
    <s v="Salah / Fals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2 kali / Twice"/>
    <s v="2 kali / Twice"/>
    <s v="Ya / Yes"/>
    <s v="Colgate"/>
    <s v="Selalu / Always"/>
    <s v="Kadang-kadang/bila perlu / Sometimes/when in need"/>
    <s v="1 kali / Once"/>
    <s v="Tidak / No"/>
    <s v="Tidak / No"/>
    <s v="Ya / Yes"/>
    <s v="Tidak / No"/>
    <s v="Ya / Yes"/>
    <s v="Tidak / No"/>
    <s v="Tidak / No"/>
    <m/>
    <s v="Tidak / No"/>
    <m/>
    <s v="SMK PENGKALAN"/>
    <s v="Lelaki / Male"/>
    <x v="0"/>
    <n v="10"/>
    <n v="56"/>
    <m/>
    <s v="Rural"/>
    <s v="Intervention Group (IG)"/>
    <s v="Colgate"/>
    <x v="0"/>
  </r>
  <r>
    <d v="2024-10-04T12:49:17"/>
    <s v="Ayunorayu7@gmail.com"/>
    <s v="CA30312"/>
    <n v="53.57"/>
    <n v="0.33"/>
    <s v="Perempuan / Female"/>
    <s v="Bajau"/>
    <s v="Smk pengkalan"/>
    <s v="Ya / Yes"/>
    <s v="Betul / True"/>
    <s v="Betul / True"/>
    <s v="Betul / True"/>
    <s v="Tidak tahu / Dont Know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Setiap kali selepas makan / Every time after meal"/>
    <s v="Ya / Yes"/>
    <s v="Colgate"/>
    <s v="Selalu / Always"/>
    <s v="Kadang-kadang/bila perlu / Sometimes/when in need"/>
    <s v="1 kali / Once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PENGKALAN"/>
    <s v="Perempuan / Female"/>
    <x v="0"/>
    <n v="14"/>
    <n v="50"/>
    <m/>
    <s v="Rural"/>
    <s v="Intervention Group (IG)"/>
    <s v="Colgate"/>
    <x v="0"/>
  </r>
  <r>
    <d v="2024-10-07T08:44:54"/>
    <s v="ezarilhairie09@gmail.com"/>
    <s v="090109080641"/>
    <n v="28.57"/>
    <n v="0.17"/>
    <s v="Lelaki / Male"/>
    <s v="Malay"/>
    <s v="SMK KG PASIR PUTEH"/>
    <s v="Ya / Yes"/>
    <s v="Betul / True"/>
    <s v="Betul / True"/>
    <s v="Betul / True"/>
    <s v="Betul / True"/>
    <s v="Tidak tahu / Dont Know"/>
    <s v="Tidak tahu / Dont Know"/>
    <s v="Betul / True"/>
    <s v="Tidak tahu / Dont Know"/>
    <s v="Betul / True"/>
    <s v="Betul / True"/>
    <s v="Betul / True"/>
    <s v="Tidak tahu / Dont Know"/>
    <s v="Betul / True"/>
    <s v="Tidak tahu / Dont Know"/>
    <s v="Betul / True"/>
    <s v="Tidak tahu / Dont Know"/>
    <s v="Setuju / Slightly agree"/>
    <s v="Sangat setuju / Strongly agree"/>
    <s v="Setuju / Slightly agre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Sangat setuju / Strongly agree"/>
    <s v="Setuju / Slightly agree"/>
    <s v="Setuju / Slightly agree"/>
    <s v="2 kali / Twice"/>
    <s v="2 kali / Twice"/>
    <s v="Ya / Yes"/>
    <s v="darlie"/>
    <s v="Kadang-kadang/bila perlu / Sometimes / When necessary"/>
    <s v="2 kali / Twice"/>
    <s v="2 kali / Twice"/>
    <s v="Tidak / No"/>
    <s v="Ya / Yes"/>
    <s v="Ya / Yes"/>
    <s v="Kadang-kadang / Bila Perlu / Sometimes/When necessary"/>
    <s v="Ya / Yes"/>
    <s v="Kadang-kadang / Bila Perlu / Sometimes/When necessary"/>
    <s v="Tidak / No"/>
    <m/>
    <s v="Tidak / No"/>
    <m/>
    <s v="SMK KAMPUNG PASIR PUTEH"/>
    <s v="Lelaki / Male"/>
    <x v="0"/>
    <n v="9"/>
    <n v="53"/>
    <m/>
    <s v="Rural"/>
    <s v="Controlled Group (CG)"/>
    <s v="Darlie"/>
    <x v="0"/>
  </r>
  <r>
    <d v="2024-10-07T08:44:54"/>
    <s v="mdazwafarhan@gmail.com"/>
    <s v="090509080843"/>
    <n v="29.46"/>
    <n v="0.5"/>
    <s v="Lelaki / Male"/>
    <s v="Malay"/>
    <s v="SMK KG PASIR PUTEH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etuju / Slight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angat setuju / Strongly agree"/>
    <s v="Lebih dari 2 kali / More than twice"/>
    <s v="Lebih dari 2 kali / More than twice"/>
    <s v="Tidak tahu / Don't know"/>
    <s v="darli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Ya / Yes"/>
    <s v="Kadang-kadang / Bila Perlu / Sometimes/When necessary"/>
    <s v="Tidak / No"/>
    <m/>
    <s v="Tidak / No"/>
    <m/>
    <s v="SMK KAMPUNG PASIR PUTEH"/>
    <s v="Lelaki / Male"/>
    <x v="0"/>
    <n v="14"/>
    <n v="59"/>
    <m/>
    <s v="Rural"/>
    <s v="Controlled Group (CG)"/>
    <s v="Darlie"/>
    <x v="0"/>
  </r>
  <r>
    <d v="2024-10-07T08:46:40"/>
    <s v="adamaizi209@gmail.com"/>
    <s v="090811080115"/>
    <n v="37.5"/>
    <n v="0.17"/>
    <s v="Lelaki / Male"/>
    <s v="Malay"/>
    <s v="SMK KAMPUNG PASIR PUTEH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Sangat setuju / Strongly agree"/>
    <s v="Setuju / Slightly agree"/>
    <s v="Sangat tidak setuju / Strongly disagree"/>
    <s v="Setuju / Slightly agree"/>
    <s v="Tidak setuju / Slightly disagree"/>
    <s v="Setuju / Slightly agree"/>
    <s v="Tidak setuju / Slightly disagree"/>
    <s v="Setuju / Slightly agree"/>
    <s v="Sangat setuju / Strongly agree"/>
    <s v="Lebih dari 2 kali / More than twice"/>
    <s v="Setiap kali selepas makan / Every time after meal"/>
    <s v="Tidak tahu / Don't know"/>
    <s v="darlie"/>
    <s v="Kadang-kadang/bila perlu / Sometimes / When necessary"/>
    <s v="1 kali / Once"/>
    <s v="Kadang-kadang/Bila perlu / Sometimes/When necessary"/>
    <s v="Kadang-kadang / Bila Perlu / Sometimes/When necessary"/>
    <s v="Tidak / No"/>
    <s v="Tidak / No"/>
    <s v="Ya / Yes"/>
    <s v="Kadang-kadang / Bila Perlu / Sometimes/When necessary"/>
    <s v="Tidak / No"/>
    <s v="Tidak / No"/>
    <m/>
    <s v="Tidak / No"/>
    <m/>
    <s v="SMK KAMPUNG PASIR PUTEH"/>
    <s v="Lelaki / Male"/>
    <x v="0"/>
    <n v="13"/>
    <n v="51"/>
    <m/>
    <s v="Rural"/>
    <s v="Controlled Group (CG)"/>
    <s v="Darlie"/>
    <x v="0"/>
  </r>
  <r>
    <d v="2024-10-07T08:52:02"/>
    <s v="m-10387723@moe-dl.edu.my"/>
    <s v="090426080039"/>
    <n v="44.64"/>
    <n v="0.25"/>
    <s v="Lelaki / Male"/>
    <s v="Malay"/>
    <s v="SMK KG PASIR PUTEH"/>
    <s v="Ya / Yes"/>
    <s v="Betul / True"/>
    <s v="Salah / False"/>
    <s v="Betul / True"/>
    <s v="Salah / False"/>
    <s v="Betul / True"/>
    <s v="Betul / True"/>
    <s v="Betul / True"/>
    <s v="Betul / True"/>
    <s v="Betul / True"/>
    <s v="Betul / True"/>
    <s v="Tidak tahu / Dont Know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etuju / Slightly agree"/>
    <s v="Sangat setuju / Strongly agree"/>
    <s v="Sangat setuju / Strongly agree"/>
    <s v="Setuju / Slightly agree"/>
    <s v="Setuju / Slightly agree"/>
    <s v="Beberapa kali seminggu / A few times a week"/>
    <s v="Beberapa kali seminggu / A few times a week"/>
    <s v="Ya / Yes"/>
    <s v="Colgate"/>
    <s v="Kadang-kadang/bila perlu / Sometimes / When necessary"/>
    <s v="Tidak menggunakan flos gigi / Not using dental floss"/>
    <s v="Kadang-kadang/Bila perlu / Sometimes/When necessary"/>
    <s v="Tidak / No"/>
    <s v="Tidak / No"/>
    <s v="Tidak / No"/>
    <s v="Ya / Yes"/>
    <s v="Kadang-kadang / Bila Perlu / Sometimes/When necessary"/>
    <s v="Ya / Yes"/>
    <s v="Tidak / No"/>
    <m/>
    <s v="Tidak / No"/>
    <m/>
    <s v="SMK KAMPUNG PASIR PUTEH"/>
    <s v="Lelaki / Male"/>
    <x v="0"/>
    <n v="13"/>
    <n v="59"/>
    <m/>
    <s v="Rural"/>
    <s v="Controlled Group (CG)"/>
    <s v="Colgate"/>
    <x v="0"/>
  </r>
  <r>
    <d v="2024-10-07T08:53:04"/>
    <s v="aqmaruliqhwanas29@gmail.com"/>
    <s v="090710080677"/>
    <n v="54.46"/>
    <n v="0.71"/>
    <s v="Lelaki / Male"/>
    <s v="Malay"/>
    <s v="SMK KAMOUNG PASIR PUTEH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s v="1 kali / Once"/>
    <s v="1 kali / Once"/>
    <s v="Ya / Yes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s v="Tidak / No"/>
    <s v="Tidak / No"/>
    <m/>
    <s v="Tidak / No"/>
    <m/>
    <s v="SMK KAMPUNG PASIR PUTEH"/>
    <s v="Lelaki / Male"/>
    <x v="0"/>
    <n v="16"/>
    <n v="60"/>
    <m/>
    <s v="Rural"/>
    <s v="Controlled Group (CG)"/>
    <s v="Colgate"/>
    <x v="0"/>
  </r>
  <r>
    <d v="2024-10-07T08:53:31"/>
    <s v="izzatiamri151@gmail.com"/>
    <s v="090115080816"/>
    <n v="100"/>
    <n v="0.57999999999999996"/>
    <s v="Perempuan / Female"/>
    <s v="Malay"/>
    <s v="SMK KG PASIR PUTEH"/>
    <s v="Ya / Yes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angat setuju / Strongly agree"/>
    <s v="Sangat setuju / Strongly agree"/>
    <s v="Sangat tidak setuju / Strongly disagree"/>
    <s v="Setuju / Slightly agree"/>
    <s v="Sangat setuju / Strongly agree"/>
    <s v="Setuju / Slightly agree"/>
    <s v="Sangat setuju / Strongly agree"/>
    <s v="Tidak setuju / Slightly disagree"/>
    <s v="Tidak setuju / Slightly disagree"/>
    <s v="Lebih dari 2 kali / More than twice"/>
    <s v="Lebih dari 2 kali / More than twice"/>
    <s v="Tidak / No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Tidak / No"/>
    <s v="Kadang-kadang / Bila Perlu / Sometimes/When necessary"/>
    <s v="Tidak / No"/>
    <s v="Tidak / No"/>
    <s v="Tidak / No"/>
    <m/>
    <s v="Tidak / No"/>
    <s v="1-8 hari sebulan / 1-8 days a month"/>
    <s v="SMK KAMPUNG PASIR PUTEH"/>
    <s v="Perempuan / Female"/>
    <x v="0"/>
    <n v="13"/>
    <n v="50"/>
    <m/>
    <s v="Rural"/>
    <s v="Controlled Group (CG)"/>
    <s v="Darlie"/>
    <x v="0"/>
  </r>
  <r>
    <d v="2024-10-07T08:53:46"/>
    <s v="qystinazarra@gmail.com"/>
    <s v="091201080518"/>
    <n v="100"/>
    <n v="0.96"/>
    <s v="Perempuan / Female"/>
    <s v="Malay"/>
    <s v="SMK KG PASIR PUTEH"/>
    <s v="Ya / Yes"/>
    <s v="Betul / True"/>
    <s v="Betul / True"/>
    <s v="Betul / True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angat setuju / Strongly agree"/>
    <s v="Setuju / Slightly agree"/>
    <s v="Tidak setuju / Slightly disagree"/>
    <s v="Sangat setuju / Strongly agree"/>
    <s v="Sangat setuju / Strongly agree"/>
    <s v="Sangat setuju / Strongly agree"/>
    <s v="Lebih dari 2 kali / More than twice"/>
    <s v="Lebih dari 2 kali / More than twice"/>
    <s v="Tidak / No"/>
    <s v="darlie"/>
    <s v="Selalu / Always"/>
    <s v="Kadang-kadang/bila perlu / Sometimes/when in need"/>
    <s v="Kadang-kadang/Bila perlu / Sometimes/When necessary"/>
    <s v="Tidak / No"/>
    <s v="Ya / Yes"/>
    <s v="Ya / Yes"/>
    <s v="Ya / Yes"/>
    <s v="Ya / Yes"/>
    <s v="Ya / Yes"/>
    <s v="Tidak / No"/>
    <m/>
    <s v="Tidak / No"/>
    <m/>
    <s v="SMK KAMPUNG PASIR PUTEH"/>
    <s v="Perempuan / Female"/>
    <x v="0"/>
    <n v="13"/>
    <n v="59"/>
    <m/>
    <s v="Rural"/>
    <s v="Controlled Group (CG)"/>
    <s v="Darlie"/>
    <x v="0"/>
  </r>
  <r>
    <d v="2024-10-07T08:59:27"/>
    <s v="Iskandar@gmail.com"/>
    <s v="090715-08-0625"/>
    <n v="86.72"/>
    <n v="0.79"/>
    <s v="Lelaki / Male"/>
    <s v="Malay"/>
    <s v="SMK Kampong Pasir Puteh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Salah / False"/>
    <s v="Tidak tahu / Dont Know"/>
    <s v="Betul / True"/>
    <s v="Betul / True"/>
    <s v="Salah / Fals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Lebih dari 2 kali / More than twice"/>
    <s v="Lebih dari 2 kali / More than twice"/>
    <s v="Tidak / No"/>
    <s v="Colgate"/>
    <s v="Jarang / Rarely"/>
    <s v="Kadang-kadang/bila perlu / Sometimes/when in need"/>
    <s v="1 kali / Once"/>
    <s v="Ya / Yes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KAMPUNG PASIR PUTEH"/>
    <s v="Lelaki / Male"/>
    <x v="0"/>
    <n v="12"/>
    <n v="63"/>
    <m/>
    <s v="Rural"/>
    <s v="Controlled Group (CG)"/>
    <s v="Colgate"/>
    <x v="0"/>
  </r>
  <r>
    <d v="2024-10-07T09:00:25"/>
    <s v="afnankhadijah09@gmail.com"/>
    <s v="090705080162"/>
    <n v="100"/>
    <n v="0.57999999999999996"/>
    <s v="Perempuan / Female"/>
    <s v="Malay"/>
    <s v="SMK Kampong Pasir Puteh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Ya / Yes"/>
    <s v="Halagel"/>
    <s v="Kadang-kadang/bila perlu / Sometimes / When necessary"/>
    <s v="Tidak menggunakan flos gigi / Not using dental floss"/>
    <s v="Tidak minum minuman berkarbonat / Do not take carbonated drinks"/>
    <s v="Kadang-kadang / Bila Perlu / Sometimes/When necessary"/>
    <s v="Kadang-kadang / Bila Perlu / Sometimes/When necessary"/>
    <s v="Tidak / No"/>
    <s v="Tidak / No"/>
    <s v="Tidak / No"/>
    <s v="Tidak / No"/>
    <s v="Tidak / No"/>
    <m/>
    <s v="Tidak / No"/>
    <m/>
    <s v="SMK KAMPUNG PASIR PUTEH"/>
    <s v="Perempuan / Female"/>
    <x v="0"/>
    <n v="14"/>
    <n v="60"/>
    <m/>
    <s v="Rural"/>
    <s v="Controlled Group (CG)"/>
    <s v="Halagel"/>
    <x v="0"/>
  </r>
  <r>
    <d v="2024-10-07T09:01:25"/>
    <s v="reenqstnaa@gmail.com"/>
    <s v="091124080468"/>
    <n v="47"/>
    <n v="0.25"/>
    <s v="Perempuan / Female"/>
    <s v="Malay"/>
    <s v="SMK KG PASIR PUTEH"/>
    <s v="Ya / Yes"/>
    <s v="Tidak tahu / Dont know"/>
    <s v="Tidak tahu / Dont Know"/>
    <s v="Betul / True"/>
    <s v="Tidak tahu / Dont Know"/>
    <s v="Tidak tahu / Dont Know"/>
    <s v="Tidak tahu / Dont Know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s v="Lebih dari 2 kali / More than twice"/>
    <s v="Lebih dari 2 kali / More than twice"/>
    <s v="Tidak tahu / Don't know"/>
    <s v="Colgate"/>
    <s v="Selalu / Always"/>
    <s v="Lebih dari 2 kali / More than twice"/>
    <s v="Kadang-kadang/Bila perlu / Sometimes/When necessary"/>
    <s v="Kadang-kadang / Bila Perlu / Sometimes/When necessary"/>
    <s v="Tidak / No"/>
    <s v="Ya / Yes"/>
    <s v="Ya / Yes"/>
    <s v="Kadang-kadang / Bila Perlu / Sometimes/When necessary"/>
    <s v="Tidak / No"/>
    <s v="Tidak / No"/>
    <m/>
    <s v="Tidak / No"/>
    <m/>
    <s v="SMK KAMPUNG PASIR PUTEH"/>
    <s v="Perempuan / Female"/>
    <x v="0"/>
    <n v="8"/>
    <n v="61"/>
    <m/>
    <s v="Rural"/>
    <s v="Controlled Group (CG)"/>
    <s v="Colgate"/>
    <x v="0"/>
  </r>
  <r>
    <d v="2024-10-07T09:01:58"/>
    <s v="najwazali@gmail.com"/>
    <s v="090120080300"/>
    <n v="100"/>
    <n v="1"/>
    <s v="Perempuan / Female"/>
    <s v="Malay"/>
    <s v="SMK KG PASIR PUTIH"/>
    <s v="Ya / Yes"/>
    <s v="Betul / True"/>
    <s v="Tidak tahu / Dont Know"/>
    <s v="Tidak tahu / Dont know"/>
    <s v="Salah / False"/>
    <s v="Betul / True"/>
    <s v="Tidak tahu / Dont Know"/>
    <s v="Salah / False"/>
    <s v="Betul / True"/>
    <s v="Betul / True"/>
    <s v="Tidak tahu / Dont Know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Ya / Yes"/>
    <s v="Fresh white"/>
    <s v="Selalu / Always"/>
    <s v="Kadang-kadang/bila perlu / Sometimes/when in need"/>
    <s v="Kadang-kadang/Bila perlu / Sometimes/When necessary"/>
    <s v="Tidak / No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s v="SMK KAMPUNG PASIR PUTEH"/>
    <s v="Perempuan / Female"/>
    <x v="0"/>
    <n v="10"/>
    <n v="58"/>
    <m/>
    <s v="Rural"/>
    <s v="Controlled Group (CG)"/>
    <s v="Fresh and White"/>
    <x v="0"/>
  </r>
  <r>
    <d v="2024-10-07T09:05:31"/>
    <s v="aniainsyirah@gmail.com"/>
    <s v="090105020780"/>
    <n v="100"/>
    <n v="0.76"/>
    <s v="Perempuan / Female"/>
    <s v="Malay"/>
    <s v="SMK KG PASIR PUTEH"/>
    <s v="Ya / Yes"/>
    <s v="Betul / True"/>
    <s v="Tidak tahu / Dont Know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Salah / False"/>
    <s v="Betul / True"/>
    <s v="Sangat setuju / Strongly agree"/>
    <s v="Sangat setuju / Strongly agree"/>
    <s v="Tidak setuju / Slightly disagree"/>
    <s v="Sangat setuju / Strongly agree"/>
    <s v="Setuju / Slightly agree"/>
    <s v="Sangat setuju / Strongly agree"/>
    <s v="Sangat setuju / Strong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etuju / Slightly agree"/>
    <s v="Tidak setuju / Slightly disagree"/>
    <s v="Tidak setuju / Slightly disagree"/>
    <s v="2 kali / Twice"/>
    <s v="2 kali / Twice"/>
    <s v="Ya / Yes"/>
    <s v="Halagel"/>
    <s v="Kadang-kadang/bila perlu / Sometimes / When necessary"/>
    <s v="Tidak menggunakan flos gigi / Not using dental floss"/>
    <s v="Kadang-kadang/Bila perlu / Sometimes/When necessary"/>
    <s v="Ya / Yes"/>
    <s v="Ya / Yes"/>
    <s v="Ya / Yes"/>
    <s v="Kadang-kadang / Bila Perlu / Sometimes/When necessary"/>
    <s v="Ya / Yes"/>
    <s v="Kadang-kadang / Bila Perlu / Sometimes/When necessary"/>
    <s v="Tidak / No"/>
    <m/>
    <s v="Tidak / No"/>
    <m/>
    <s v="SMK KAMPUNG PASIR PUTEH"/>
    <s v="Perempuan / Female"/>
    <x v="0"/>
    <n v="12"/>
    <n v="54"/>
    <m/>
    <s v="Rural"/>
    <s v="Controlled Group (CG)"/>
    <s v="Halagel"/>
    <x v="0"/>
  </r>
  <r>
    <d v="2024-10-07T09:07:54"/>
    <s v="Qasehzahara@gmail.com"/>
    <s v="090404080230"/>
    <n v="41.07"/>
    <n v="0.08"/>
    <s v="Perempuan / Female"/>
    <s v="Malay"/>
    <s v="SMK KG PASIR PUTEH"/>
    <s v="Ya / Yes"/>
    <s v="Tidak tahu / Dont know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Lebih dari 2 kali / More than twice"/>
    <s v="Lebih dari 2 kali / More than twice"/>
    <s v="Tidak / No"/>
    <s v="Colgate"/>
    <s v="Selalu / Always"/>
    <s v="Kadang-kadang/bila perlu / Sometimes/when in need"/>
    <s v="Tidak minum minuman berkarbonat / Do not take carbonated drinks"/>
    <s v="Tidak / No"/>
    <s v="Ya / Yes"/>
    <s v="Tidak / No"/>
    <s v="Tidak / No"/>
    <s v="Tidak / No"/>
    <s v="Tidak / No"/>
    <s v="Tidak / No"/>
    <m/>
    <s v="Tidak / No"/>
    <m/>
    <s v="SMK KAMPUNG PASIR PUTEH"/>
    <s v="Perempuan / Female"/>
    <x v="0"/>
    <n v="11"/>
    <n v="62"/>
    <m/>
    <s v="Rural"/>
    <s v="Controlled Group (CG)"/>
    <s v="Colgate"/>
    <x v="0"/>
  </r>
  <r>
    <d v="2024-10-07T09:10:16"/>
    <s v="nuralyanafisah4@gmail.com"/>
    <s v="090325081032"/>
    <n v="85.71"/>
    <n v="0.75"/>
    <s v="Perempuan / Female"/>
    <s v="Malay"/>
    <s v="SEKOLAH MENENGAH KAMPONG PASIR PUTEH"/>
    <s v="Ya / Yes"/>
    <s v="Betul / True"/>
    <s v="Betul / True"/>
    <s v="Tidak tahu / Dont know"/>
    <s v="Tidak tahu / Dont Know"/>
    <s v="Betul / True"/>
    <s v="Tidak tahu / Dont Know"/>
    <s v="Betul / True"/>
    <s v="Salah / False"/>
    <s v="Betul / True"/>
    <s v="Betul / True"/>
    <s v="Betul / True"/>
    <s v="Tidak tahu / Dont Know"/>
    <s v="Betul / True"/>
    <s v="Salah / False"/>
    <s v="Betul / True"/>
    <s v="Betul / Tru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angat setuju / Strongly agree"/>
    <s v="Setuju / Slightly agree"/>
    <s v="Lebih dari 2 kali / More than twice"/>
    <s v="Lebih dari 2 kali / More than twice"/>
    <s v="Ya / Yes"/>
    <s v="Fresh white"/>
    <s v="Kadang-kadang/bila perlu / Sometimes / When necessary"/>
    <s v="2 kali / Twice"/>
    <s v="Tidak minum minuman berkarbonat / Do not take carbonated drinks"/>
    <s v="Ya / Yes"/>
    <s v="Kadang-kadang / Bila Perlu / Sometimes/When necessary"/>
    <s v="Ya / Yes"/>
    <s v="Ya / Yes"/>
    <s v="Ya / Yes"/>
    <s v="Ya / Yes"/>
    <s v="Tidak / No"/>
    <m/>
    <s v="Tidak / No"/>
    <m/>
    <s v="SMK KAMPUNG PASIR PUTEH"/>
    <s v="Perempuan / Female"/>
    <x v="0"/>
    <n v="10"/>
    <n v="50"/>
    <m/>
    <s v="Rural"/>
    <s v="Controlled Group (CG)"/>
    <s v="Fresh and White"/>
    <x v="0"/>
  </r>
  <r>
    <d v="2024-10-07T09:12:03"/>
    <s v="nrq4seh@gmail.com"/>
    <s v="090217080526"/>
    <n v="34.82"/>
    <n v="0.08"/>
    <s v="Perempuan / Female"/>
    <s v="Malay"/>
    <s v="SMK Kampong Pasir Puteh"/>
    <s v="Ya / Yes"/>
    <s v="Betul / True"/>
    <s v="Betul / True"/>
    <s v="Betul / True"/>
    <s v="Salah / False"/>
    <s v="Betul / True"/>
    <s v="Salah / False"/>
    <s v="Salah / False"/>
    <s v="Salah / False"/>
    <s v="Betul / True"/>
    <s v="Salah / Fals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Tidak setuju / Slightly disagree"/>
    <s v="Tidak setuju / Slightly disagree"/>
    <s v="Lebih dari 2 kali / More than twice"/>
    <s v="Lebih dari 2 kali / More than twice"/>
    <s v="Ya / Yes"/>
    <s v="Mukmin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s v="SMK KAMPUNG PASIR PUTEH"/>
    <s v="Perempuan / Female"/>
    <x v="0"/>
    <n v="12"/>
    <n v="48"/>
    <m/>
    <s v="Rural"/>
    <s v="Controlled Group (CG)"/>
    <s v="Mukmin"/>
    <x v="0"/>
  </r>
  <r>
    <d v="2024-10-07T09:12:04"/>
    <s v="hazwani.sulaiha@gmail.com"/>
    <s v="091012080228"/>
    <n v="41.96"/>
    <n v="0.28999999999999998"/>
    <s v="Perempuan / Female"/>
    <s v="Malay"/>
    <s v="SMK Kampung Pasir Puteh 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Ya / Yes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s v="SMK KAMPUNG PASIR PUTEH"/>
    <s v="Perempuan / Female"/>
    <x v="0"/>
    <n v="14"/>
    <n v="58"/>
    <m/>
    <s v="Rural"/>
    <s v="Controlled Group (CG)"/>
    <s v="Colgate"/>
    <x v="0"/>
  </r>
  <r>
    <d v="2024-10-07T09:15:08"/>
    <s v="azyyatisyahirah@gmail.com"/>
    <s v="090328080318"/>
    <n v="53.57"/>
    <n v="0.33"/>
    <s v="Perempuan / Female"/>
    <s v="Malay"/>
    <s v="SMK Kampong Pasir Puteh"/>
    <s v="Ya / Yes"/>
    <s v="Betul / True"/>
    <s v="Tidak tahu / Dont Know"/>
    <s v="Betul / True"/>
    <s v="Tidak tahu / Dont Know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Tidak setuju / Slightly disagree"/>
    <s v="Sangat setuju / Strongly agree"/>
    <s v="Sangat setuju / Strongly agree"/>
    <s v="Setuju / Slightly agree"/>
    <s v="Sangat setuju / Strongly agree"/>
    <s v="Tidak setuju / Slightly disagree"/>
    <s v="Setuju / Slightly agree"/>
    <s v="2 kali / Twice"/>
    <s v="2 kali / Twice"/>
    <s v="Tidak tahu / Don't know"/>
    <s v="darlie"/>
    <s v="Selalu / Always"/>
    <s v="Tidak menggunakan flos gigi / Not using dental floss"/>
    <s v="Kadang-kadang/Bila perlu / Sometimes/When necessary"/>
    <s v="Tidak / No"/>
    <s v="Kadang-kadang / Bila Perlu / Sometimes/When necessary"/>
    <s v="Tidak / No"/>
    <s v="Tidak / No"/>
    <s v="Kadang-kadang / Bila Perlu / Sometimes/When necessary"/>
    <s v="Tidak / No"/>
    <s v="Tidak / No"/>
    <m/>
    <s v="Tidak / No"/>
    <m/>
    <s v="SMK KAMPUNG PASIR PUTEH"/>
    <s v="Perempuan / Female"/>
    <x v="0"/>
    <n v="12"/>
    <n v="54"/>
    <m/>
    <s v="Rural"/>
    <s v="Controlled Group (CG)"/>
    <s v="Darlie"/>
    <x v="0"/>
  </r>
  <r>
    <d v="2024-10-07T09:16:31"/>
    <s v="daniabatrisyiazaini@gmail.com"/>
    <s v="090418080258"/>
    <n v="58.06"/>
    <n v="0.83"/>
    <s v="Perempuan / Female"/>
    <s v="Malay"/>
    <s v="SMK Kampung Pasir Puteh "/>
    <s v="Ya / Yes"/>
    <s v="Betul / True"/>
    <s v="Betul / True"/>
    <s v="Betul / True"/>
    <s v="Tidak tahu / Dont Know"/>
    <s v="Betul / True"/>
    <s v="Tidak tahu / Dont Know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Setiap kali selepas makan / Every time after meal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s v="Ya / Yes"/>
    <s v="Tidak / No"/>
    <m/>
    <s v="Tidak / No"/>
    <m/>
    <s v="SMK KAMPUNG PASIR PUTEH"/>
    <s v="Perempuan / Female"/>
    <x v="0"/>
    <n v="12"/>
    <n v="61"/>
    <m/>
    <s v="Rural"/>
    <s v="Controlled Group (CG)"/>
    <s v="Colgate"/>
    <x v="0"/>
  </r>
  <r>
    <d v="2024-10-07T09:18:58"/>
    <s v="nabilayasruddin09@gmail.com"/>
    <s v="090810-08-1140"/>
    <n v="100"/>
    <n v="1.17"/>
    <s v="Perempuan / Female"/>
    <s v="Malay"/>
    <s v="SMK Kg. Pasir Puteh"/>
    <s v="Tidak / No"/>
    <s v="Betul / True"/>
    <s v="Tidak tahu / Dont Know"/>
    <s v="Betul / True"/>
    <s v="Tidak tahu / Dont Know"/>
    <s v="Betul / True"/>
    <s v="Betul / True"/>
    <s v="Betul / True"/>
    <s v="Tidak tahu / Dont Know"/>
    <s v="Betul / True"/>
    <s v="Betul / True"/>
    <s v="Tidak tahu / Dont Know"/>
    <s v="Tidak tahu / Dont Know"/>
    <s v="Tidak tahu / Dont Know"/>
    <s v="Betul / True"/>
    <s v="Betul / True"/>
    <s v="Salah / False"/>
    <s v="Sangat setuju / Strongly agree"/>
    <s v="Sangat setuju / Strongly agree"/>
    <s v="Setuju / Slightly agree"/>
    <s v="Sangat setuju / Strongly agree"/>
    <s v="Sangat setuju / Strongly agree"/>
    <s v="Setuju / Slightly agree"/>
    <s v="Tidak setuju / Slightly disagree"/>
    <s v="Sangat setuju / Strongly agree"/>
    <s v="Setuju / Slightly agree"/>
    <s v="Sangat tidak setuju / Strongly disagree"/>
    <s v="Setuju / Slightly agree"/>
    <s v="Setuju / Slightly agree"/>
    <s v="Sangat setuju / Strongly agree"/>
    <s v="Sangat setuju / Strongly agree"/>
    <s v="Setuju / Slightly agree"/>
    <s v="Sangat setuju / Strongly agree"/>
    <s v="Lebih dari 2 kali / More than twice"/>
    <s v="Lebih dari 2 kali / More than twice"/>
    <s v="Tidak tahu / Don't know"/>
    <s v="Colgate"/>
    <s v="Kadang-kadang/bila perlu / Sometimes / When necessary"/>
    <s v="Kadang-kadang/bila perlu / Sometimes/when in need"/>
    <s v="Tidak minum minuman berkarbonat / Do not take carbonated drink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KAMPUNG PASIR PUTEH"/>
    <s v="Perempuan / Female"/>
    <x v="1"/>
    <n v="9"/>
    <n v="56"/>
    <m/>
    <s v="Rural"/>
    <s v="Controlled Group (CG)"/>
    <s v="Colgate"/>
    <x v="0"/>
  </r>
  <r>
    <d v="2024-10-07T09:33:02"/>
    <s v="perush.0202@gmail.com"/>
    <s v="080731081231"/>
    <n v="100"/>
    <n v="1.1299999999999999"/>
    <s v="Lelaki / Male"/>
    <s v="Malay"/>
    <s v="SMK KAMPUNG PASIR PUTEH"/>
    <s v="Ya / Yes"/>
    <s v="Betul / True"/>
    <s v="Salah / Fals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Colgat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Ya / Yes"/>
    <s v="Kadang-kadang / Bila Perlu / Sometimes/When necessary"/>
    <s v="Ya / Yes"/>
    <s v="Tidak / No"/>
    <s v="Tidak / No"/>
    <m/>
    <s v="Tidak / No"/>
    <m/>
    <s v="SMK KAMPUNG PASIR PUTEH"/>
    <s v="Lelaki / Male"/>
    <x v="0"/>
    <n v="14"/>
    <n v="52"/>
    <m/>
    <s v="Rural"/>
    <s v="Controlled Group (CG)"/>
    <s v="Colgate"/>
    <x v="0"/>
  </r>
  <r>
    <d v="2024-10-07T09:33:40"/>
    <s v="hafiezmahadi13@gmail.com"/>
    <s v="090805080987"/>
    <n v="94.64"/>
    <n v="1.29"/>
    <s v="Lelaki / Male"/>
    <s v="Malay"/>
    <s v="SMK Kampong Pasir Puteh"/>
    <s v="Tidak / No"/>
    <s v="Betul / True"/>
    <s v="Salah / False"/>
    <s v="Betul / True"/>
    <s v="Tidak tahu / Dont Know"/>
    <s v="Betul / True"/>
    <s v="Betul / True"/>
    <s v="Tidak tahu / Dont Know"/>
    <s v="Betul / True"/>
    <s v="Betul / True"/>
    <s v="Salah / False"/>
    <s v="Betul / True"/>
    <s v="Salah / False"/>
    <s v="Betul / True"/>
    <s v="Betul / True"/>
    <s v="Betul / True"/>
    <s v="Betul / Tru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angat tidak setuju / Strongly disagree"/>
    <s v="Sangat setuju / Strongly agree"/>
    <s v="Sangat setuju / Strongly agree"/>
    <s v="Setuju / Slightly agree"/>
    <s v="Setuju / Slightly agree"/>
    <s v="Tidak setuju / Slightly disagree"/>
    <s v="Tidak setuju / Slightly disagree"/>
    <s v="Apabila saya ingat / When I remember"/>
    <s v="Apabila saya ingat / When I remember"/>
    <s v="Tidak tahu / Don't know"/>
    <s v="Colget"/>
    <s v="Jarang / Rarely"/>
    <s v="Tidak menggunakan flos gigi / Not using dental floss"/>
    <s v="2 kali / Twice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s v="SMK KAMPUNG PASIR PUTEH"/>
    <s v="Lelaki / Male"/>
    <x v="1"/>
    <n v="11"/>
    <n v="49"/>
    <m/>
    <s v="Rural"/>
    <s v="Controlled Group (CG)"/>
    <s v="Colgate"/>
    <x v="0"/>
  </r>
  <r>
    <d v="2024-10-07T09:34:23"/>
    <s v="ainaafatinni@gmail.com"/>
    <s v="090624080574"/>
    <n v="100"/>
    <n v="0.53"/>
    <s v="Perempuan / Female"/>
    <s v="Malay"/>
    <s v="SMK KAMPUNG PASIR PUTEH"/>
    <s v="Ya / Yes"/>
    <s v="Betul / True"/>
    <s v="Salah / False"/>
    <s v="Betul / True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2 kali / Twice"/>
    <s v="2 kali / Twice"/>
    <s v="Tidak tahu / Don't know"/>
    <s v="Colgat"/>
    <s v="Kadang-kadang/bila perlu / Sometimes / When necessary"/>
    <s v="Kadang-kadang/bila perlu / Sometimes/when in need"/>
    <s v="2 kali / Twice"/>
    <s v="Tidak / No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s v="SMK KAMPUNG PASIR PUTEH"/>
    <s v="Perempuan / Female"/>
    <x v="0"/>
    <n v="12"/>
    <n v="51"/>
    <m/>
    <s v="Rural"/>
    <s v="Controlled Group (CG)"/>
    <s v="Colgate"/>
    <x v="0"/>
  </r>
  <r>
    <d v="2024-10-07T09:35:00"/>
    <s v="anakayah9917@gmail.com"/>
    <s v="080911090055"/>
    <n v="100"/>
    <n v="0.75"/>
    <s v="Lelaki / Male"/>
    <s v="Malay"/>
    <s v="Sekolah Menengah Kebangsaan Kampung Pasir Puteh"/>
    <s v="Ya / Yes"/>
    <s v="Betul / True"/>
    <s v="Betul / True"/>
    <s v="Betul / True"/>
    <s v="Salah / False"/>
    <s v="Betul / True"/>
    <s v="Tidak tahu / Dont Know"/>
    <s v="Tidak tahu / Dont Know"/>
    <s v="Betul / True"/>
    <s v="Betul / True"/>
    <s v="Salah / False"/>
    <s v="Salah / False"/>
    <s v="Tidak tahu / Dont Know"/>
    <s v="Betul / True"/>
    <s v="Salah / False"/>
    <s v="Tidak tahu / Dont Know"/>
    <s v="Salah / Fals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angat tidak setuju / Strongly disagree"/>
    <s v="Sangat setuju / Strongly agree"/>
    <s v="Sangat setuju / Strongly agree"/>
    <s v="Sangat setuju / Strongly agree"/>
    <s v="Setuju / Slightly agree"/>
    <s v="Tidak setuju / Slightly disagree"/>
    <s v="Setuju / Slightly agree"/>
    <s v="2 kali / Twice"/>
    <s v="2 kali / Twice"/>
    <s v="Ya / Yes"/>
    <s v="Colgate"/>
    <s v="Selalu / Always"/>
    <s v="Kadang-kadang/bila perlu / Sometimes/when in need"/>
    <s v="2 kali / Twice"/>
    <s v="Kadang-kadang / Bila Perlu / Sometimes/When necessary"/>
    <s v="Tidak / No"/>
    <s v="Tidak / No"/>
    <s v="Ya / Yes"/>
    <s v="Ya / Yes"/>
    <s v="Tidak / No"/>
    <s v="Tidak / No"/>
    <m/>
    <s v="Tidak / No"/>
    <m/>
    <s v="SMK KAMPUNG PASIR PUTEH"/>
    <s v="Lelaki / Male"/>
    <x v="0"/>
    <n v="8"/>
    <n v="57"/>
    <m/>
    <s v="Rural"/>
    <s v="Controlled Group (CG)"/>
    <s v="Colgate"/>
    <x v="0"/>
  </r>
  <r>
    <d v="2024-10-07T09:39:10"/>
    <s v="frogman593@gmail.com"/>
    <s v="080226101377"/>
    <n v="100"/>
    <n v="0.75"/>
    <s v="Lelaki / Male"/>
    <s v="Malay"/>
    <s v="SMK Kampong Pasir Puteh"/>
    <s v="Ya / Yes"/>
    <s v="Betul / True"/>
    <s v="Betul / True"/>
    <s v="Betul / True"/>
    <s v="Salah / False"/>
    <s v="Betul / True"/>
    <s v="Salah / False"/>
    <s v="Betul / True"/>
    <s v="Salah / Fals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Ya / Yes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KAMPUNG PASIR PUTEH"/>
    <s v="Lelaki / Male"/>
    <x v="0"/>
    <n v="14"/>
    <n v="61"/>
    <m/>
    <s v="Rural"/>
    <s v="Controlled Group (CG)"/>
    <s v="Colgate"/>
    <x v="0"/>
  </r>
  <r>
    <d v="2024-10-07T09:40:09"/>
    <s v="akhilalhajakhilalhaj@gmail.com"/>
    <s v="080113080143"/>
    <n v="100"/>
    <n v="1.46"/>
    <s v="Lelaki / Male"/>
    <s v="Malay"/>
    <s v="Sekolah menengah kampung pasir puteh "/>
    <s v="Ya / Yes"/>
    <s v="Betul / True"/>
    <s v="Betul / True"/>
    <s v="Salah / False"/>
    <s v="Tidak tahu / Dont Know"/>
    <s v="Betul / True"/>
    <s v="Betul / True"/>
    <s v="Tidak tahu / Dont Know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angat setuju / Strongly agree"/>
    <s v="Sangat setuju / Strongly agree"/>
    <s v="Sangat setuju / Strongly agree"/>
    <s v="2 kali / Twice"/>
    <s v="2 kali / Twice"/>
    <s v="Tidak tahu / Don't know"/>
    <s v="darlie"/>
    <s v="Selalu / Always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KAMPUNG PASIR PUTEH"/>
    <s v="Lelaki / Male"/>
    <x v="0"/>
    <n v="12"/>
    <n v="62"/>
    <m/>
    <s v="Rural"/>
    <s v="Controlled Group (CG)"/>
    <s v="Darlie"/>
    <x v="0"/>
  </r>
  <r>
    <d v="2024-10-07T09:40:42"/>
    <s v="muhammadhilmii@gmail.com"/>
    <s v="081204082549"/>
    <n v="100"/>
    <n v="0.46"/>
    <s v="Lelaki / Male"/>
    <s v="Malay"/>
    <s v="SMK KAMPUNG PASIR PUTEH"/>
    <s v="Ya / Yes"/>
    <s v="Betul / True"/>
    <s v="Salah / False"/>
    <s v="Salah / False"/>
    <s v="Betul / True"/>
    <s v="Tidak tahu / Dont Know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Betul / True"/>
    <s v="Betul / True"/>
    <s v="Sangat tidak setuju / Strongly disagree"/>
    <s v="Sangat tidak setuju / Strongly disagree"/>
    <s v="Sangat setuju / Strongly agree"/>
    <s v="Sangat tidak setuju / Strongly disagree"/>
    <s v="Sangat tidak setuju / Strongly disagree"/>
    <s v="Tidak setuju / Slightly disagree"/>
    <s v="Tidak setuju / Slightly disagree"/>
    <s v="Sangat setuju / Strongly agree"/>
    <s v="Sangat setuju / Strongly agree"/>
    <s v="Sangat setuju / Strongly agree"/>
    <s v="Sangat tidak setuju / Strongly disagree"/>
    <s v="Sangat tidak setuju / Strongly disagree"/>
    <s v="Tidak setuju / Slightly disagree"/>
    <s v="Sangat tidak setuju / Strongly disagree"/>
    <s v="Sangat tidak setuju / Strongly disagree"/>
    <s v="Sangat tidak setuju / Strongly disagree"/>
    <s v="2 kali / Twice"/>
    <s v="2 kali / Twice"/>
    <s v="Tidak / No"/>
    <s v="coldget"/>
    <s v="Kadang-kadang/bila perlu / Sometimes / When necessary"/>
    <s v="2 kali / Twice"/>
    <s v="Tidak minum minuman berkarbonat / Do not take carbonated drinks"/>
    <s v="Kadang-kadang / Bila Perlu / Sometimes/When necessary"/>
    <s v="Tidak / No"/>
    <s v="Tidak / No"/>
    <s v="Kadang-kadang / Bila Perlu / Sometimes/When necessary"/>
    <s v="Tidak / No"/>
    <s v="Kadang-kadang / Bila Perlu / Sometimes/When necessary"/>
    <s v="Tidak / No"/>
    <s v="ya"/>
    <s v="Tidak / No"/>
    <s v="1-8 hari sebulan / 1-8 days a month"/>
    <s v="SMK KAMPUNG PASIR PUTEH"/>
    <s v="Lelaki / Male"/>
    <x v="0"/>
    <n v="8"/>
    <n v="40"/>
    <m/>
    <s v="Rural"/>
    <s v="Controlled Group (CG)"/>
    <s v="Colgate"/>
    <x v="1"/>
  </r>
  <r>
    <d v="2024-10-07T09:41:03"/>
    <s v="xiendelay@gmail.com"/>
    <s v="080602080363"/>
    <n v="100"/>
    <n v="1.96"/>
    <s v="Lelaki / Male"/>
    <s v="Malay"/>
    <s v="SMK Kampong Pasir Puteh"/>
    <s v="Ya / Yes"/>
    <s v="Betul / True"/>
    <s v="Betul / True"/>
    <s v="Betul / True"/>
    <s v="Tidak tahu / Dont Know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s v="Apabila saya ingat / When I remember"/>
    <s v="Apabila saya ingat / When I remember"/>
    <s v="Tidak tahu / Don't know"/>
    <s v="Darlee"/>
    <s v="Kadang-kadang/bila perlu / Sometimes / When necessary"/>
    <s v="Kadang-kadang/bila perlu / Sometimes/when in need"/>
    <s v="Tidak minum minuman berkarbonat / Do not take carbonated drinks"/>
    <s v="Kadang-kadang / Bila Perlu / Sometimes/When necessary"/>
    <s v="Tidak / No"/>
    <s v="Ya / Yes"/>
    <s v="Kadang-kadang / Bila Perlu / Sometimes/When necessary"/>
    <s v="Ya / Yes"/>
    <s v="Ya / Yes"/>
    <s v="Ya / Yes"/>
    <s v="3 batang"/>
    <s v="Ya / Yes"/>
    <s v="Setiap hari / Everyday"/>
    <s v="SMK KAMPUNG PASIR PUTEH"/>
    <s v="Lelaki / Male"/>
    <x v="0"/>
    <n v="13"/>
    <n v="55"/>
    <m/>
    <s v="Rural"/>
    <s v="Controlled Group (CG)"/>
    <s v="Darlie"/>
    <x v="2"/>
  </r>
  <r>
    <d v="2024-10-07T09:44:38"/>
    <s v="alfiesaffuan09@gmail.com"/>
    <s v="081025-10-1965"/>
    <n v="44.44"/>
    <n v="0.46"/>
    <s v="Lelaki / Male"/>
    <s v="Malay"/>
    <s v="SMK KG Pasir Puteh "/>
    <s v="Tidak / No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2 kali / Twice"/>
    <s v="2 kali / Twice"/>
    <s v="Ya / Yes"/>
    <s v="Colgate"/>
    <s v="Selalu / Always"/>
    <s v="Tidak menggunakan flos gigi / Not using dental floss"/>
    <s v="Kadang-kadang/Bila perlu / Sometimes/When necessary"/>
    <s v="Ya / Yes"/>
    <s v="Ya / Yes"/>
    <s v="Tidak / No"/>
    <s v="Ya / Yes"/>
    <s v="Tidak / No"/>
    <s v="Tidak / No"/>
    <s v="Tidak / No"/>
    <m/>
    <s v="Tidak / No"/>
    <m/>
    <s v="SMK KAMPUNG PASIR PUTEH"/>
    <s v="Lelaki / Male"/>
    <x v="1"/>
    <n v="15"/>
    <n v="55"/>
    <m/>
    <s v="Rural"/>
    <s v="Controlled Group (CG)"/>
    <s v="Colgate"/>
    <x v="0"/>
  </r>
  <r>
    <d v="2024-10-07T09:46:08"/>
    <s v="syazanasofian0408@gmail.com"/>
    <s v="080104080600"/>
    <n v="100"/>
    <n v="1.1299999999999999"/>
    <s v="Perempuan / Female"/>
    <s v="Malay"/>
    <s v="SMK Kampong Pasir Puteh"/>
    <s v="Tidak / No"/>
    <s v="Betul / True"/>
    <s v="Salah / False"/>
    <s v="Betul / True"/>
    <s v="Salah / False"/>
    <s v="Betul / True"/>
    <s v="Betul / True"/>
    <s v="Salah / False"/>
    <s v="Tidak tahu / Dont Know"/>
    <s v="Betul / True"/>
    <s v="Betul / True"/>
    <s v="Betul / True"/>
    <s v="Betul / True"/>
    <s v="Betul / True"/>
    <s v="Tidak tahu / Dont Know"/>
    <s v="Betul / True"/>
    <s v="Betul / True"/>
    <s v="Setuju / Slightly agre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Setuju / Slightly agree"/>
    <s v="Sangat tidak setuju / Strongly disagree"/>
    <s v="Setuju / Slightly agree"/>
    <s v="Sangat setuju / Strongly agree"/>
    <s v="Sangat setuju / Strongly agree"/>
    <s v="Sangat setuju / Strongly agree"/>
    <s v="Setuju / Slightly agree"/>
    <s v="Setuju / Slightly agree"/>
    <s v="Lebih dari 2 kali / More than twice"/>
    <s v="Lebih dari 2 kali / More than twice"/>
    <s v="Tidak tahu / Don't know"/>
    <s v="Colgate"/>
    <s v="Kadang-kadang/bila perlu / Sometimes / When necessary"/>
    <s v="2 kali / Twice"/>
    <s v="2 kali / Twice"/>
    <s v="Tidak / No"/>
    <s v="Tidak / No"/>
    <s v="Ya / Yes"/>
    <s v="Tidak / No"/>
    <s v="Ya / Yes"/>
    <s v="Kadang-kadang / Bila Perlu / Sometimes/When necessary"/>
    <s v="Tidak / No"/>
    <m/>
    <s v="Tidak / No"/>
    <m/>
    <s v="SMK KAMPUNG PASIR PUTEH"/>
    <s v="Perempuan / Female"/>
    <x v="1"/>
    <n v="12"/>
    <n v="56"/>
    <m/>
    <s v="Rural"/>
    <s v="Controlled Group (CG)"/>
    <s v="Colgate"/>
    <x v="0"/>
  </r>
  <r>
    <d v="2024-10-07T09:49:27"/>
    <s v="afiqahaimiaffendy@gmail.com"/>
    <s v="081208080490"/>
    <n v="40.18"/>
    <n v="0.96"/>
    <s v="Perempuan / Female"/>
    <s v="Malay"/>
    <s v="SMK Kampong Pasir Puteh"/>
    <s v="Ya / Yes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Tidak tahu / Dont Know"/>
    <s v="Betul / True"/>
    <s v="Betul / True"/>
    <s v="Betul / Tru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angat tidak setuju / Strongly disagree"/>
    <s v="Setuju / Slightly agree"/>
    <s v="Setuju / Slightly agree"/>
    <s v="Setuju / Slightly agree"/>
    <s v="Sangat setuju / Strongly agree"/>
    <s v="Tidak setuju / Slightly disagree"/>
    <s v="Setuju / Slightly agree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n v="0"/>
    <s v="Tidak / No"/>
    <m/>
    <s v="SMK KAMPUNG PASIR PUTEH"/>
    <s v="Perempuan / Female"/>
    <x v="0"/>
    <n v="10"/>
    <n v="52"/>
    <m/>
    <s v="Rural"/>
    <s v="Controlled Group (CG)"/>
    <s v="Colgate"/>
    <x v="0"/>
  </r>
  <r>
    <d v="2024-10-07T09:49:59"/>
    <s v="rienhassya@gmail.com"/>
    <s v="081205081308"/>
    <n v="100"/>
    <n v="1.21"/>
    <s v="Perempuan / Female"/>
    <s v="Malay"/>
    <s v="SMK KAMPONG PASIR PUTEH "/>
    <s v="Ya / Yes"/>
    <s v="Betul / True"/>
    <s v="Tidak tahu / Dont Know"/>
    <s v="Betul / True"/>
    <s v="Tidak tahu / Dont Know"/>
    <s v="Betul / True"/>
    <s v="Tidak tahu / Dont Know"/>
    <s v="Tidak tahu / Dont Know"/>
    <s v="Betul / True"/>
    <s v="Betul / True"/>
    <s v="Betul / True"/>
    <s v="Betul / True"/>
    <s v="Tidak tahu / Dont Know"/>
    <s v="Betul / True"/>
    <s v="Betul / True"/>
    <s v="Salah / Fals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angat setuju / Strongly agree"/>
    <s v="Tidak setuju / Slightly disagree"/>
    <s v="Setuju / Slightly agree"/>
    <s v="Sangat setuju / Strongly agree"/>
    <s v="Setuju / Slightly agree"/>
    <s v="Sangat setuju / Strongly agree"/>
    <s v="Sangat setuju / Strongly agree"/>
    <s v="Sangat setuju / Strongly agree"/>
    <s v="Lebih dari 2 kali / More than twice"/>
    <s v="Lebih dari 2 kali / More than twice"/>
    <s v="Tidak tahu / Don't know"/>
    <s v="Colgate "/>
    <s v="Jarang / Rarely"/>
    <s v="Lebih dari 2 kali / More than twice"/>
    <s v="Kadang-kadang/Bila perlu / Sometimes/When necessary"/>
    <s v="Ya / Yes"/>
    <s v="Kadang-kadang / Bila Perlu / Sometimes/When necessary"/>
    <s v="Ya / Yes"/>
    <s v="Ya / Yes"/>
    <s v="Ya / Yes"/>
    <s v="Tidak / No"/>
    <s v="Tidak / No"/>
    <m/>
    <s v="Tidak / No"/>
    <m/>
    <s v="SMK KAMPUNG PASIR PUTEH"/>
    <s v="Perempuan / Female"/>
    <x v="0"/>
    <n v="10"/>
    <n v="56"/>
    <m/>
    <s v="Rural"/>
    <s v="Controlled Group (CG)"/>
    <s v="Colgate"/>
    <x v="0"/>
  </r>
  <r>
    <d v="2024-10-07T09:53:18"/>
    <s v="Nabihahshahrizal@gmail.com"/>
    <s v="081227080680"/>
    <n v="100"/>
    <n v="1.38"/>
    <s v="perempuan"/>
    <s v="Malay"/>
    <s v="SMK KPP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tidak setuju / Strongly disagree"/>
    <s v="Sangat tidak setuju / Strongly disagree"/>
    <s v="Sangat tidak setuju / Strongly disagree"/>
    <s v="Sangat tidak setuju / Strongly disagree"/>
    <s v="Tidak setuju / Slightly disagree"/>
    <s v="Setuju / Slightly agree"/>
    <s v="Setuju / Slightly agree"/>
    <s v="Setuju / Slightly agree"/>
    <s v="Setuju / Slightly agree"/>
    <s v="Tidak setuju / Slightly disagree"/>
    <s v="Setuju / Slightly agree"/>
    <s v="Sangat tidak setuju / Strongly disagree"/>
    <s v="Setuju / Slightly agree"/>
    <s v="Setuju / Slightly agree"/>
    <s v="Setuju / Slightly agree"/>
    <s v="Setuju / Slightly agree"/>
    <s v="1 kali / Once"/>
    <s v="1 kali / Once"/>
    <s v="Ya / Yes"/>
    <s v="GOLGET"/>
    <s v="Selalu / Always"/>
    <s v="1 kali / Once"/>
    <s v="1 kali / Once"/>
    <s v="Ya / Yes"/>
    <s v="Ya / Yes"/>
    <s v="Ya / Yes"/>
    <s v="Ya / Yes"/>
    <s v="Kadang-kadang / Bila Perlu / Sometimes/When necessary"/>
    <s v="Kadang-kadang / Bila Perlu / Sometimes/When necessary"/>
    <s v="Tidak / No"/>
    <s v="ya"/>
    <s v="Ya / Yes"/>
    <s v="Setiap hari / Everyday"/>
    <s v="SMK KAMPUNG PASIR PUTEH"/>
    <s v="Perempuan / Female"/>
    <x v="0"/>
    <n v="15"/>
    <n v="39"/>
    <m/>
    <s v="Rural"/>
    <s v="Controlled Group (CG)"/>
    <s v="Colgate"/>
    <x v="1"/>
  </r>
  <r>
    <d v="2024-10-07T09:56:00"/>
    <s v="nuratiqahazly2008@gmail.com"/>
    <s v="081224080132"/>
    <n v="67.86"/>
    <n v="1.04"/>
    <s v="perempuan"/>
    <s v="Malay"/>
    <s v="SMK KAMPUNG PASIR PUTEH"/>
    <s v="Ya / Yes"/>
    <s v="Betul / True"/>
    <s v="Salah / Fals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Ya / Yes"/>
    <s v="Colgate "/>
    <s v="Kadang-kadang/bila perlu / Sometimes / When necessary"/>
    <s v="Kadang-kadang/bila perlu / Sometimes/when in need"/>
    <s v="2 kali / Twice"/>
    <s v="Ya / Yes"/>
    <s v="Tidak / No"/>
    <s v="Kadang-kadang / Bila Perlu / Sometimes/When necessary"/>
    <s v="Tidak / No"/>
    <s v="Kadang-kadang / Bila Perlu / Sometimes/When necessary"/>
    <s v="Ya / Yes"/>
    <s v="Tidak / No"/>
    <m/>
    <s v="Tidak / No"/>
    <m/>
    <s v="SMK KAMPUNG PASIR PUTEH"/>
    <s v="Perempuan / Female"/>
    <x v="0"/>
    <n v="13"/>
    <n v="52"/>
    <m/>
    <s v="Rural"/>
    <s v="Controlled Group (CG)"/>
    <s v="Colgate"/>
    <x v="0"/>
  </r>
  <r>
    <d v="2024-10-07T09:57:36"/>
    <s v="hazimwadzir@gmail.com"/>
    <s v="081209080433"/>
    <n v="63.4"/>
    <n v="0.38"/>
    <s v="Lelaki / Male"/>
    <s v="Malay"/>
    <s v="SMK KAMPONG PASIR PUTIH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Tidak tahu / Dont Know"/>
    <s v="Salah / False"/>
    <s v="Betul / True"/>
    <s v="Salah / False"/>
    <s v="Sangat setuju / Strongly agre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Tidak / No"/>
    <s v="Colgate"/>
    <s v="Selalu / Always"/>
    <s v="Tidak menggunakan flos gigi / Not using dental floss"/>
    <s v="Kadang-kadang/Bila perlu / Sometimes/When necessary"/>
    <s v="Tidak / No"/>
    <s v="Ya / Yes"/>
    <s v="Ya / Yes"/>
    <s v="Ya / Yes"/>
    <s v="Kadang-kadang / Bila Perlu / Sometimes/When necessary"/>
    <s v="Kadang-kadang / Bila Perlu / Sometimes/When necessary"/>
    <s v="Tidak / No"/>
    <m/>
    <s v="Tidak / No"/>
    <m/>
    <s v="SMK KAMPUNG PASIR PUTEH"/>
    <s v="Lelaki / Male"/>
    <x v="0"/>
    <n v="11"/>
    <n v="57"/>
    <m/>
    <s v="Rural"/>
    <s v="Controlled Group (CG)"/>
    <s v="Colgate"/>
    <x v="0"/>
  </r>
  <r>
    <d v="2024-10-07T09:58:23"/>
    <s v="officialmuhd23@gmail.com"/>
    <s v="080723030557"/>
    <n v="14.29"/>
    <n v="0.57999999999999996"/>
    <s v="Lelaki / Male"/>
    <s v="Malay"/>
    <s v="SMK KAMPUNG PASIR PUTEH"/>
    <s v="Tidak / No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etuju / Slightly agree"/>
    <s v="Sangat setuju / Strongly agree"/>
    <s v="Setuju / Slightly agree"/>
    <s v="Setuju / Slightly agree"/>
    <s v="Lebih dari 2 kali / More than twice"/>
    <s v="Lebih dari 2 kali / More than twice"/>
    <s v="Ya / Yes"/>
    <s v="Colgate"/>
    <s v="Selalu / Always"/>
    <s v="Lebih dari 2 kali / More than twice"/>
    <s v="1 kali / Once"/>
    <s v="Ya / Yes"/>
    <s v="Tidak / No"/>
    <s v="Ya / Yes"/>
    <s v="Tidak / No"/>
    <s v="Tidak / No"/>
    <s v="Kadang-kadang / Bila Perlu / Sometimes/When necessary"/>
    <s v="Tidak / No"/>
    <m/>
    <s v="Tidak / No"/>
    <m/>
    <s v="SMK KAMPUNG PASIR PUTEH"/>
    <s v="Lelaki / Male"/>
    <x v="1"/>
    <n v="14"/>
    <n v="54"/>
    <m/>
    <s v="Rural"/>
    <s v="Controlled Group (CG)"/>
    <s v="Colgate"/>
    <x v="0"/>
  </r>
  <r>
    <d v="2024-10-07T10:00:51"/>
    <s v="itfah3153@gmail.com"/>
    <s v="080516081095"/>
    <n v="66.069999999999993"/>
    <n v="1.29"/>
    <s v="Lelaki / Male"/>
    <s v="Malay"/>
    <s v="SMK Kampong Pasir Puteh"/>
    <s v="Ya / Yes"/>
    <s v="Betul / True"/>
    <s v="Betul / True"/>
    <s v="Betul / True"/>
    <s v="Salah / False"/>
    <s v="Betul / True"/>
    <s v="Betul / True"/>
    <s v="Salah / False"/>
    <s v="Tidak tahu / Dont Know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Tidak setuju / Slightly dis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/ No"/>
    <s v="Colgate"/>
    <s v="Selalu / Always"/>
    <s v="1 kali / Once"/>
    <s v="2 kali / Twice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KAMPUNG PASIR PUTEH"/>
    <s v="Lelaki / Male"/>
    <x v="0"/>
    <n v="14"/>
    <n v="51"/>
    <m/>
    <s v="Rural"/>
    <s v="Controlled Group (CG)"/>
    <s v="Colgate"/>
    <x v="0"/>
  </r>
  <r>
    <d v="2024-10-07T10:03:35"/>
    <s v="zullhaiqall99@gmail.com"/>
    <s v="080403080459"/>
    <n v="100"/>
    <n v="0.87"/>
    <s v="Lelaki / Male"/>
    <s v="Malay"/>
    <s v="Sekolah Kebangsaan Kampong Pasir Puteh"/>
    <s v="Tidak / No"/>
    <s v="Betul / True"/>
    <s v="Betul / True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setuju / Strongly agree"/>
    <s v="Setuju / Slightly agree"/>
    <s v="Sangat setuju / Strongly agree"/>
    <s v="Sangat setuju / Strongly agree"/>
    <s v="Sangat setuju / Strongly agree"/>
    <s v="Setuju / Slightly agree"/>
    <s v="Setuju / Slightly agree"/>
    <s v="Lebih dari 2 kali / More than twice"/>
    <s v="1 kali / Once"/>
    <s v="Ya / Yes"/>
    <s v="Colgate"/>
    <s v="Selalu / Always"/>
    <s v="2 kali / Twice"/>
    <s v="1 kali / Once"/>
    <s v="Kadang-kadang / Bila Perlu / Sometimes/When necessary"/>
    <s v="Tidak / No"/>
    <s v="Ya / Yes"/>
    <s v="Kadang-kadang / Bila Perlu / Sometimes/When necessary"/>
    <s v="Tidak / No"/>
    <s v="Tidak / No"/>
    <s v="Tidak / No"/>
    <m/>
    <s v="Tidak / No"/>
    <m/>
    <s v="SMK KAMPUNG PASIR PUTEH"/>
    <s v="Lelaki / Male"/>
    <x v="1"/>
    <n v="13"/>
    <n v="33"/>
    <m/>
    <s v="Rural"/>
    <s v="Controlled Group (CG)"/>
    <s v="Colgate"/>
    <x v="0"/>
  </r>
  <r>
    <d v="2024-10-07T10:04:21"/>
    <s v="khayrinamsyar@gmail.com"/>
    <s v="080809080133"/>
    <n v="32.14"/>
    <n v="0.13"/>
    <s v="Lelaki / Male"/>
    <s v="Malay"/>
    <s v="SMK KAMPUNG PASIR PUTEH"/>
    <s v="Ya / Yes"/>
    <s v="Betul / True"/>
    <s v="Betul / True"/>
    <s v="Betul / True"/>
    <s v="Betul / True"/>
    <s v="Betul / True"/>
    <s v="Tidak tahu / Dont Know"/>
    <s v="Tidak tahu / Dont Know"/>
    <s v="Betul / True"/>
    <s v="Betul / True"/>
    <s v="Betul / True"/>
    <s v="Betul / True"/>
    <s v="Tidak tahu / Dont Know"/>
    <s v="Betul / True"/>
    <s v="Tidak tahu / Dont Know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Tidak tahu / Don't know"/>
    <s v="Colgate"/>
    <s v="Selalu / Always"/>
    <s v="1 kali / Once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Ya / Yes"/>
    <s v="Kadang-kadang / Bila Perlu / Sometimes/When necessary"/>
    <s v="Tidak / No"/>
    <m/>
    <s v="Tidak / No"/>
    <m/>
    <s v="SMK KAMPUNG PASIR PUTEH"/>
    <s v="Lelaki / Male"/>
    <x v="0"/>
    <n v="11"/>
    <n v="58"/>
    <m/>
    <s v="Rural"/>
    <s v="Controlled Group (CG)"/>
    <s v="Colgate"/>
    <x v="0"/>
  </r>
  <r>
    <d v="2024-10-07T10:05:00"/>
    <s v="nurhaziqah@gmail.com"/>
    <s v="080613020454"/>
    <n v="46.3"/>
    <n v="0.08"/>
    <s v="perempuan"/>
    <s v="Malay"/>
    <s v="SMK KAMPUNG PASIR PUTEH"/>
    <s v="Ya / Yes"/>
    <s v="Betul / True"/>
    <s v="Tidak tahu / Dont Know"/>
    <s v="Betul / True"/>
    <s v="Tidak tahu / Dont Know"/>
    <s v="Betul / True"/>
    <s v="Tidak tahu / Dont Know"/>
    <s v="Tidak tahu / Dont Know"/>
    <s v="Tidak tahu / Dont Know"/>
    <s v="Betul / True"/>
    <s v="Tidak tahu / Dont Know"/>
    <s v="Betul / True"/>
    <s v="Betul / True"/>
    <s v="Tidak tahu / Dont Know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angat setuju / Strongly agree"/>
    <s v="Sangat tidak setuju / Strongly disagree"/>
    <s v="Sangat setuju / Strongly agree"/>
    <s v="Tidak setuju / Slightly disagree"/>
    <s v="Setuju / Slightly agree"/>
    <s v="Setuju / Slightly agree"/>
    <s v="Tidak setuju / Slightly disagree"/>
    <s v="Tidak setuju / Slightly disagree"/>
    <s v="Lebih dari 2 kali / More than twice"/>
    <s v="Lebih dari 2 kali / More than twice"/>
    <s v="Ya / Yes"/>
    <s v="Colgate"/>
    <s v="Selalu / Always"/>
    <s v="Kadang-kadang/bila perlu / Sometimes/when in need"/>
    <s v="1 kali / Once"/>
    <s v="Kadang-kadang / Bila Perlu / Sometimes/When necessary"/>
    <s v="Tidak / No"/>
    <s v="Kadang-kadang / Bila Perlu / Sometimes/When necessary"/>
    <s v="Ya / Yes"/>
    <s v="Tidak / No"/>
    <s v="Tidak / No"/>
    <s v="Tidak / No"/>
    <m/>
    <s v="Tidak / No"/>
    <m/>
    <s v="SMK KAMPUNG PASIR PUTEH"/>
    <s v="Perempuan / Female"/>
    <x v="0"/>
    <n v="9"/>
    <n v="54"/>
    <m/>
    <s v="Rural"/>
    <s v="Controlled Group (CG)"/>
    <s v="Colgate"/>
    <x v="0"/>
  </r>
  <r>
    <d v="2024-10-07T10:07:19"/>
    <s v="ARISSAD92@GMAIL.COM"/>
    <s v="081028080098"/>
    <n v="42.86"/>
    <n v="0.38"/>
    <s v="perempuan"/>
    <s v="Malay"/>
    <s v="SMK KAMPUNG PASIR PUTEH"/>
    <s v="Tidak / No"/>
    <s v="Tidak tahu / Dont know"/>
    <s v="Salah / False"/>
    <s v="Betul / True"/>
    <s v="Tidak tahu / Dont Know"/>
    <s v="Betul / True"/>
    <s v="Betul / True"/>
    <s v="Betul / True"/>
    <s v="Betul / True"/>
    <s v="Betul / True"/>
    <s v="Tidak tahu / Dont Know"/>
    <s v="Betul / True"/>
    <s v="Tidak tahu / Dont Know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etuju / Slightly agree"/>
    <s v="Sangat setuju / Strongly agree"/>
    <s v="Setuju / Slightly agree"/>
    <s v="Setuju / Slightly agree"/>
    <s v="Lebih dari 2 kali / More than twice"/>
    <s v="Lebih dari 2 kali / More than twice"/>
    <s v="Tidak tahu / Don't know"/>
    <s v="HIMALAYA"/>
    <s v="Selalu / Always"/>
    <s v="Kadang-kadang/bila perlu / Sometimes/when in need"/>
    <s v="Kadang-kadang/Bila perlu / Sometimes/When necessary"/>
    <s v="Tidak / No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s v="SMK KAMPUNG PASIR PUTEH"/>
    <s v="Perempuan / Female"/>
    <x v="1"/>
    <n v="11"/>
    <n v="55"/>
    <m/>
    <s v="Rural"/>
    <s v="Controlled Group (CG)"/>
    <s v="Himalaya"/>
    <x v="0"/>
  </r>
  <r>
    <d v="2024-10-07T10:09:13"/>
    <s v="munirah08moon@gmail.com"/>
    <s v="080607101274"/>
    <n v="100"/>
    <n v="0.5"/>
    <s v="perempuan"/>
    <s v="Malay"/>
    <s v="SMK KAMPUNG PASIR PUTEH"/>
    <s v="Ya / Yes"/>
    <s v="Betul / True"/>
    <s v="Betul / True"/>
    <s v="Betul / True"/>
    <s v="Tidak tahu / Dont Know"/>
    <s v="Betul / True"/>
    <s v="Betul / True"/>
    <s v="Betul / True"/>
    <s v="Tidak tahu / Dont Know"/>
    <s v="Betul / True"/>
    <s v="Tidak tahu / Dont Know"/>
    <s v="Betul / True"/>
    <s v="Tidak tahu / Dont Know"/>
    <s v="Betul / True"/>
    <s v="Betul / True"/>
    <s v="Tidak tahu / Dont Know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etuju / Slightly agree"/>
    <s v="Setuju / Slightly agree"/>
    <s v="Sangat setuju / Strongly agree"/>
    <s v="Sangat setuju / Strongly agree"/>
    <s v="Setuju / Slightly agree"/>
    <s v="Setuju / Slight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KAMPUNG PASIR PUTEH"/>
    <s v="Perempuan / Female"/>
    <x v="0"/>
    <n v="11"/>
    <n v="58"/>
    <m/>
    <s v="Rural"/>
    <s v="Controlled Group (CG)"/>
    <s v="Colgate"/>
    <x v="0"/>
  </r>
  <r>
    <d v="2024-10-07T10:10:50"/>
    <s v="nurul5217713@gmail.com"/>
    <s v="080509080406"/>
    <n v="100"/>
    <n v="0.57999999999999996"/>
    <s v="perempuan"/>
    <s v="Malay"/>
    <s v="SMK KG PASIR PUTEH"/>
    <s v="Ya / Yes"/>
    <s v="Betul / True"/>
    <s v="Tidak tahu / Dont Know"/>
    <s v="Betul / True"/>
    <s v="Tidak tahu / Dont Know"/>
    <s v="Betul / True"/>
    <s v="Betul / True"/>
    <s v="Tidak tahu / Dont Know"/>
    <s v="Tidak tahu / Dont Know"/>
    <s v="Tidak tahu / Dont Know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angat setuju / Strongly agree"/>
    <s v="Setuju / Slightly agree"/>
    <s v="Setuju / Slight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Ya / Yes"/>
    <s v="Kadang-kadang / Bila Perlu / Sometimes/When necessary"/>
    <s v="Tidak / No"/>
    <s v="Tidak / No"/>
    <s v="Tidak / No"/>
    <m/>
    <s v="Tidak / No"/>
    <m/>
    <s v="SMK KAMPUNG PASIR PUTEH"/>
    <s v="Perempuan / Female"/>
    <x v="0"/>
    <n v="11"/>
    <n v="53"/>
    <m/>
    <s v="Rural"/>
    <s v="Controlled Group (CG)"/>
    <s v="Colgate"/>
    <x v="0"/>
  </r>
  <r>
    <d v="2024-10-07T10:12:26"/>
    <s v="tazmi007@yahoo.com.my"/>
    <s v="080106080284"/>
    <n v="77.680000000000007"/>
    <n v="0.38"/>
    <s v="perempuan"/>
    <s v="Malay"/>
    <s v="smk kampung pasir putih ipoh"/>
    <s v="Ya / Yes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Tidak tahu / Dont Know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tidak setuju / Strongly disagree"/>
    <s v="Sangat setuju / Strongly agree"/>
    <s v="Setuju / Slightly agree"/>
    <s v="Setuju / Slightly agree"/>
    <s v="Sangat setuju / Strongly agree"/>
    <s v="Setuju / Slightly agree"/>
    <s v="Setuju / Slightly agree"/>
    <s v="Lebih dari 2 kali / More than twice"/>
    <s v="Lebih dari 2 kali / More than twice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KAMPUNG PASIR PUTEH"/>
    <s v="Perempuan / Female"/>
    <x v="0"/>
    <n v="10"/>
    <n v="59"/>
    <m/>
    <s v="Rural"/>
    <s v="Controlled Group (CG)"/>
    <s v="Colgate"/>
    <x v="0"/>
  </r>
  <r>
    <d v="2024-10-07T10:14:55"/>
    <s v="Syazwaniazizan08@gmail.com"/>
    <s v="081129080986"/>
    <n v="100"/>
    <n v="0.57999999999999996"/>
    <s v="perempuan"/>
    <s v="Malay"/>
    <s v="Sekolah kebangsaan kampung pasir puteh"/>
    <s v="Ya / Yes"/>
    <s v="Betul / True"/>
    <s v="Betul / True"/>
    <s v="Betul / True"/>
    <s v="Salah / False"/>
    <s v="Tidak tahu / Dont Know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angat setuju / Strongly agree"/>
    <s v="2 kali / Twice"/>
    <s v="2 kali / Twice"/>
    <s v="Ya / Yes"/>
    <s v="Colgate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KAMPUNG PASIR PUTEH"/>
    <s v="Perempuan / Female"/>
    <x v="0"/>
    <n v="14"/>
    <n v="60"/>
    <m/>
    <s v="Rural"/>
    <s v="Controlled Group (CG)"/>
    <s v="Colgate"/>
    <x v="0"/>
  </r>
  <r>
    <d v="2024-10-07T10:16:51"/>
    <s v="nurulsyukrina@gmail.com"/>
    <s v="080221080706"/>
    <n v="86.61"/>
    <n v="0.46"/>
    <s v="perempuan"/>
    <s v="Malay"/>
    <s v="SMK KAMPUNG PASIR PUTEH"/>
    <s v="Ya / Yes"/>
    <s v="Betul / True"/>
    <s v="Betul / True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Tidak tahu / Dont Know"/>
    <s v="Betul / True"/>
    <s v="Tidak tahu / Dont Know"/>
    <s v="Betul / True"/>
    <s v="Betul / Tru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s v="2 kali / Twice"/>
    <s v="2 kali / Twice"/>
    <s v="Tidak / No"/>
    <s v="Golgate"/>
    <s v="Selalu / Always"/>
    <s v="2 kali / Twice"/>
    <s v="Tidak minum minuman berkarbonat / Do not take carbonated drinks"/>
    <s v="Tidak / No"/>
    <s v="Tidak / No"/>
    <s v="Ya / Yes"/>
    <s v="Tidak / No"/>
    <s v="Tidak / No"/>
    <s v="Tidak / No"/>
    <s v="Tidak / No"/>
    <m/>
    <s v="Tidak / No"/>
    <m/>
    <s v="SMK KAMPUNG PASIR PUTEH"/>
    <s v="Perempuan / Female"/>
    <x v="0"/>
    <n v="10"/>
    <n v="47"/>
    <m/>
    <s v="Rural"/>
    <s v="Controlled Group (CG)"/>
    <s v="Colgate"/>
    <x v="0"/>
  </r>
  <r>
    <d v="2024-10-07T10:22:26"/>
    <s v="ejack5060@gmail.com"/>
    <s v="080619080095"/>
    <n v="19.64"/>
    <n v="0.17"/>
    <s v="Lelaki / Male"/>
    <s v="Malay"/>
    <s v="SMK KAMPUNG PASIR PUTEH"/>
    <s v="Ya / Yes"/>
    <s v="Tidak tahu / Dont know"/>
    <s v="Tidak tahu / Dont Know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Tidak setuju / Slightly disagree"/>
    <s v="Setuju / Slightly agree"/>
    <s v="Setuju / Slightly agree"/>
    <s v="Lebih dari 2 kali / More than twice"/>
    <s v="Lebih dari 2 kali / More than twice"/>
    <s v="Tidak / No"/>
    <s v="Pepsoden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KAMPUNG PASIR PUTEH"/>
    <s v="Lelaki / Male"/>
    <x v="0"/>
    <n v="12"/>
    <n v="60"/>
    <m/>
    <s v="Rural"/>
    <s v="Controlled Group (CG)"/>
    <s v="Pepsodent"/>
    <x v="0"/>
  </r>
  <r>
    <d v="2024-10-07T10:22:33"/>
    <s v="ri7976431@gmail.com"/>
    <s v="080205080351"/>
    <n v="71.430000000000007"/>
    <n v="0.56999999999999995"/>
    <s v="Lelaki / Male"/>
    <s v="Malay"/>
    <s v="Sekolah Menengah Kebangsaan Kampung Pasir Puteh"/>
    <s v="Ya / Yes"/>
    <s v="Betul / True"/>
    <s v="Salah / False"/>
    <s v="Betul / True"/>
    <s v="Tidak tahu / Dont Know"/>
    <s v="Salah / False"/>
    <s v="Salah / False"/>
    <s v="Salah / False"/>
    <s v="Betul / True"/>
    <s v="Betul / True"/>
    <s v="Betul / True"/>
    <s v="Betul / True"/>
    <s v="Salah / False"/>
    <s v="Salah / False"/>
    <s v="Salah / Fals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Lebih dari 2 kali / More than twice"/>
    <s v="Lebih dari 2 kali / More than twice"/>
    <s v="Tidak tahu / Don't know"/>
    <s v="Colgate"/>
    <s v="Selalu / Always"/>
    <s v="Kadang-kadang/bila perlu / Sometimes/when in need"/>
    <s v="Lebih dari 4 kali / More than 4 times"/>
    <s v="Tidak / No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s v="SMK KAMPUNG PASIR PUTEH"/>
    <s v="Lelaki / Male"/>
    <x v="0"/>
    <n v="8"/>
    <n v="64"/>
    <m/>
    <s v="Rural"/>
    <s v="Controlled Group (CG)"/>
    <s v="Colgate"/>
    <x v="0"/>
  </r>
  <r>
    <d v="2024-10-07T10:23:13"/>
    <s v="rafiqhanania@gmail.com"/>
    <s v="080919080273"/>
    <n v="100"/>
    <n v="0.41"/>
    <s v="Lelaki / Male"/>
    <s v="Malay"/>
    <s v="SMK Kampong Pasir Puteh"/>
    <s v="Ya / Yes"/>
    <s v="Betul / True"/>
    <s v="Salah / False"/>
    <s v="Betul / True"/>
    <s v="Tidak tahu / Dont Know"/>
    <s v="Salah / False"/>
    <s v="Betul / True"/>
    <s v="Betul / True"/>
    <s v="Betul / True"/>
    <s v="Betul / True"/>
    <s v="Salah / False"/>
    <s v="Betul / True"/>
    <s v="Salah / Fals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Tidak setuju / Slightly disagree"/>
    <s v="Lebih dari 2 kali / More than twice"/>
    <s v="Lebih dari 2 kali / More than twice"/>
    <s v="Tidak tahu / Don't know"/>
    <s v="Colgate"/>
    <s v="Selalu / Always"/>
    <s v="2 kali / Twice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Ya / Yes"/>
    <s v="Tidak / No"/>
    <s v="Tidak / No"/>
    <n v="0"/>
    <s v="Tidak / No"/>
    <m/>
    <s v="SMK KAMPUNG PASIR PUTEH"/>
    <s v="Lelaki / Male"/>
    <x v="0"/>
    <n v="11"/>
    <n v="59"/>
    <m/>
    <s v="Rural"/>
    <s v="Controlled Group (CG)"/>
    <s v="Colgate"/>
    <x v="0"/>
  </r>
  <r>
    <d v="2024-10-07T10:23:16"/>
    <s v="fawwazsuhail95@gmail.com"/>
    <s v="080913080555"/>
    <n v="4.46"/>
    <n v="0.13"/>
    <s v="Lelaki / Male"/>
    <s v="Malay"/>
    <s v="SMK KAMPUNG PASIR PUTEH"/>
    <s v="Ya / Yes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Betul / True"/>
    <s v="Salah / False"/>
    <s v="Betul / True"/>
    <s v="Betul / True"/>
    <s v="Betul / True"/>
    <s v="Betul / True"/>
    <s v="Setuju / Slight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angat setuju / Strongly agree"/>
    <s v="Setuju / Slightly agree"/>
    <s v="Sangat setuju / Strongly agree"/>
    <s v="Setuju / Slightly agree"/>
    <s v="Setuju / Slightly agree"/>
    <s v="Tidak setuju / Slightly disagree"/>
    <s v="Lebih dari 2 kali / More than twice"/>
    <s v="Lebih dari 2 kali / More than twice"/>
    <s v="Tidak tahu / Don't know"/>
    <s v="Colgate"/>
    <s v="Kadang-kadang/bila perlu / Sometimes / When necessary"/>
    <s v="1 kali / Once"/>
    <s v="3 kali / 3 times"/>
    <s v="Kadang-kadang / Bila Perlu / Sometimes/When necessary"/>
    <s v="Kadang-kadang / Bila Perlu / Sometimes/When necessary"/>
    <s v="Tidak / No"/>
    <s v="Ya / Yes"/>
    <s v="Ya / Yes"/>
    <s v="Kadang-kadang / Bila Perlu / Sometimes/When necessary"/>
    <s v="Tidak / No"/>
    <m/>
    <s v="Tidak / No"/>
    <m/>
    <s v="SMK KAMPUNG PASIR PUTEH"/>
    <s v="Lelaki / Male"/>
    <x v="0"/>
    <n v="10"/>
    <n v="54"/>
    <m/>
    <s v="Rural"/>
    <s v="Controlled Group (CG)"/>
    <s v="Colgate"/>
    <x v="0"/>
  </r>
  <r>
    <d v="2024-10-07T10:30:05"/>
    <s v="zubairmansor50@gmail.com"/>
    <s v="080411080555"/>
    <n v="100"/>
    <n v="0.83"/>
    <s v="Lelaki / Male"/>
    <s v="Malay"/>
    <s v="SMK KG PASIR PUTEH"/>
    <s v="Tidak / No"/>
    <s v="Betul / True"/>
    <s v="Salah / Fals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2 kali / Twice"/>
    <s v="2 kali / Twice"/>
    <s v="Ya / Yes"/>
    <s v="Colgate,HALAGEL "/>
    <s v="Jarang / Rarely"/>
    <s v="Tidak menggunakan flos gigi / Not using dental floss"/>
    <s v="2 kali / Twice"/>
    <s v="Kadang-kadang / Bila Perlu / Sometimes/When necessary"/>
    <s v="Ya / Yes"/>
    <s v="Ya / Yes"/>
    <s v="Ya / Yes"/>
    <s v="Kadang-kadang / Bila Perlu / Sometimes/When necessary"/>
    <s v="Kadang-kadang / Bila Perlu / Sometimes/When necessary"/>
    <s v="Tidak / No"/>
    <s v="Tidak"/>
    <s v="Tidak / No"/>
    <m/>
    <s v="SMK KAMPUNG PASIR PUTEH"/>
    <s v="Lelaki / Male"/>
    <x v="1"/>
    <n v="15"/>
    <n v="52"/>
    <m/>
    <s v="Rural"/>
    <s v="Controlled Group (CG)"/>
    <s v="Colgate"/>
    <x v="0"/>
  </r>
  <r>
    <d v="2024-10-07T10:30:56"/>
    <s v="imanmahathir@gmail.com"/>
    <s v="080306080297"/>
    <n v="34.82"/>
    <n v="0.13"/>
    <s v="Lelaki / Male"/>
    <s v="Malay"/>
    <s v="SMK KG PASIR PUTEH,IPOH"/>
    <s v="Ya / Yes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Salah / Fals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s v="Lebih dari 2 kali / More than twice"/>
    <s v="Lebih dari 2 kali / More than twice"/>
    <s v="Ya / Yes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Ya / Yes"/>
    <s v="Kadang-kadang / Bila Perlu / Sometimes/When necessary"/>
    <s v="Tidak / No"/>
    <m/>
    <s v="Tidak / No"/>
    <m/>
    <s v="SMK KAMPUNG PASIR PUTEH"/>
    <s v="Lelaki / Male"/>
    <x v="0"/>
    <n v="13"/>
    <n v="58"/>
    <m/>
    <s v="Rural"/>
    <s v="Controlled Group (CG)"/>
    <s v="Colgate"/>
    <x v="0"/>
  </r>
  <r>
    <d v="2024-10-07T10:33:55"/>
    <s v="jmtj1007@gmail.com"/>
    <s v="080629080099"/>
    <n v="100"/>
    <n v="0.5"/>
    <s v="Lelaki / Male"/>
    <s v="Malay"/>
    <s v="SMK KG PASIR PUTEH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setuju / Strongly agree"/>
    <s v="2 kali / Twice"/>
    <s v="2 kali / Twice"/>
    <s v="Ya / Yes"/>
    <s v="Colgate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KAMPUNG PASIR PUTEH"/>
    <s v="Lelaki / Male"/>
    <x v="0"/>
    <n v="16"/>
    <n v="58"/>
    <m/>
    <s v="Rural"/>
    <s v="Controlled Group (CG)"/>
    <s v="Colgate"/>
    <x v="0"/>
  </r>
  <r>
    <d v="2024-10-07T10:37:06"/>
    <s v="afiaafifaah2009@gmail.com"/>
    <s v="090129081166"/>
    <n v="100"/>
    <n v="0.56999999999999995"/>
    <s v="perempuan"/>
    <s v="Malay"/>
    <s v="SMK KAMPONG PASIR PUTEH "/>
    <s v="Tidak / No"/>
    <s v="Betul / True"/>
    <s v="Salah / False"/>
    <s v="Salah / False"/>
    <s v="Salah / False"/>
    <s v="Betul / True"/>
    <s v="Tidak tahu / Dont Know"/>
    <s v="Betul / True"/>
    <s v="Betul / True"/>
    <s v="Betul / True"/>
    <s v="Betul / True"/>
    <s v="Tidak tahu / Dont Know"/>
    <s v="Tidak tahu / Dont Know"/>
    <s v="Betul / True"/>
    <s v="Betul / True"/>
    <s v="Salah / False"/>
    <s v="Salah / Fals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etuju / Slightly agree"/>
    <s v="Sangat setuju / Strongly agree"/>
    <s v="Sangat setuju / Strongly agree"/>
    <s v="Sangat setuju / Strongly agree"/>
    <s v="2 kali / Twice"/>
    <s v="2 kali / Twice"/>
    <s v="Ya / Yes"/>
    <s v="Colgate "/>
    <s v="Kadang-kadang/bila perlu / Sometimes / When necessary"/>
    <s v="1 kali / Once"/>
    <s v="Kadang-kadang/Bila perlu / Sometimes/When necessary"/>
    <s v="Tidak / No"/>
    <s v="Kadang-kadang / Bila Perlu / Sometimes/When necessary"/>
    <s v="Ya / Yes"/>
    <s v="Kadang-kadang / Bila Perlu / Sometimes/When necessary"/>
    <s v="Tidak / No"/>
    <s v="Kadang-kadang / Bila Perlu / Sometimes/When necessary"/>
    <s v="Tidak / No"/>
    <m/>
    <s v="Tidak / No"/>
    <m/>
    <s v="SMK KAMPUNG PASIR PUTEH"/>
    <s v="Perempuan / Female"/>
    <x v="1"/>
    <n v="9"/>
    <n v="58"/>
    <m/>
    <s v="Rural"/>
    <s v="Controlled Group (CG)"/>
    <s v="Colgate"/>
    <x v="0"/>
  </r>
  <r>
    <d v="2024-10-07T10:38:58"/>
    <s v="alia@gmail.com"/>
    <s v="090701080974"/>
    <n v="100"/>
    <n v="0.67"/>
    <s v="perempuan"/>
    <s v="Malay"/>
    <s v="SMK Kampung Pasir Puteh "/>
    <s v="Ya / Yes"/>
    <s v="Betul / True"/>
    <s v="Tidak tahu / Dont Know"/>
    <s v="Betul / True"/>
    <s v="Tidak tahu / Dont Know"/>
    <s v="Betul / True"/>
    <s v="Tidak tahu / Dont Know"/>
    <s v="Tidak tahu / Dont Know"/>
    <s v="Betul / True"/>
    <s v="Betul / True"/>
    <s v="Betul / True"/>
    <s v="Betul / True"/>
    <s v="Tidak tahu / Dont Know"/>
    <s v="Tidak tahu / Dont Know"/>
    <s v="Betul / True"/>
    <s v="Betul / True"/>
    <s v="Betul / True"/>
    <s v="Setuju / Slightly agree"/>
    <s v="Setuju / Slightly agree"/>
    <s v="Tidak setuju / Slightly dis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angat setuju / Strong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Selalu / Always"/>
    <s v="Kadang-kadang/bila perlu / Sometimes/when in need"/>
    <s v="Kadang-kadang/Bila perlu / Sometimes/When necessary"/>
    <s v="Kadang-kadang / Bila Perlu / Sometimes/When necessary"/>
    <s v="Ya / Yes"/>
    <s v="Ya / Yes"/>
    <s v="Ya / Yes"/>
    <s v="Kadang-kadang / Bila Perlu / Sometimes/When necessary"/>
    <s v="Kadang-kadang / Bila Perlu / Sometimes/When necessary"/>
    <s v="Tidak / No"/>
    <m/>
    <s v="Tidak / No"/>
    <m/>
    <s v="SMK KAMPUNG PASIR PUTEH"/>
    <s v="Perempuan / Female"/>
    <x v="0"/>
    <n v="10"/>
    <n v="49"/>
    <m/>
    <s v="Rural"/>
    <s v="Controlled Group (CG)"/>
    <s v="Colgate"/>
    <x v="0"/>
  </r>
  <r>
    <d v="2024-10-07T10:39:06"/>
    <s v="MIZAQAZRYNA@GMAIL.COM"/>
    <s v="091013080748"/>
    <n v="11.66"/>
    <n v="0.21"/>
    <s v="perempuan"/>
    <s v="Malay"/>
    <s v="SMK KAMPUNG PASIR PUTEH"/>
    <s v="Tidak / No"/>
    <s v="Betul / True"/>
    <s v="Betul / True"/>
    <s v="Betul / True"/>
    <s v="Tidak tahu / Dont Know"/>
    <s v="Betul / True"/>
    <s v="Betul / True"/>
    <s v="Tidak tahu / Dont Know"/>
    <s v="Tidak tahu / Dont Know"/>
    <s v="Betul / True"/>
    <s v="Tidak tahu / Dont Know"/>
    <s v="Betul / True"/>
    <s v="Salah / Fals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etuju / Slight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Ya / Yes"/>
    <s v="Colgate"/>
    <s v="Selalu / Always"/>
    <s v="1 kali / Once"/>
    <s v="2 kali / Twice"/>
    <s v="Tidak / No"/>
    <s v="Kadang-kadang / Bila Perlu / Sometimes/When necessary"/>
    <s v="Ya / Yes"/>
    <s v="Ya / Yes"/>
    <s v="Tidak / No"/>
    <s v="Kadang-kadang / Bila Perlu / Sometimes/When necessary"/>
    <s v="Tidak / No"/>
    <m/>
    <s v="Tidak / No"/>
    <m/>
    <s v="SMK KAMPUNG PASIR PUTEH"/>
    <s v="Perempuan / Female"/>
    <x v="1"/>
    <n v="11"/>
    <n v="56"/>
    <m/>
    <s v="Rural"/>
    <s v="Controlled Group (CG)"/>
    <s v="Colgate"/>
    <x v="0"/>
  </r>
  <r>
    <d v="2024-10-07T10:42:10"/>
    <s v="adawiyah@gmail.com"/>
    <s v="091018080544"/>
    <n v="32.14"/>
    <n v="0.28999999999999998"/>
    <s v="perempuan"/>
    <s v="Malay"/>
    <s v="SMK Kampong Pasir Puteh"/>
    <s v="Ya / Yes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Lebih dari 2 kali / More than twice"/>
    <s v="Lebih dari 2 kali / More than twice"/>
    <s v="Tidak tahu / Don't know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Ya / Yes"/>
    <s v="Tidak / No"/>
    <m/>
    <s v="Tidak / No"/>
    <m/>
    <s v="SMK KAMPUNG PASIR PUTEH"/>
    <s v="Perempuan / Female"/>
    <x v="0"/>
    <n v="13"/>
    <n v="53"/>
    <m/>
    <s v="Rural"/>
    <s v="Controlled Group (CG)"/>
    <s v="Colgate"/>
    <x v="0"/>
  </r>
  <r>
    <d v="2024-10-07T10:44:10"/>
    <s v="alisezrin12@gmail.com"/>
    <s v="091111080418"/>
    <n v="4.46"/>
    <n v="0.08"/>
    <s v="perempuan"/>
    <s v="Malay"/>
    <s v="SMK KAMPONG PASIR PUTIH "/>
    <s v="Ya / Yes"/>
    <s v="Betul / True"/>
    <s v="Betul / True"/>
    <s v="Betul / True"/>
    <s v="Salah / Fals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Lebih dari 2 kali / More than twice"/>
    <s v="Lebih dari 2 kali / More than twice"/>
    <s v="Tidak tahu / Don't know"/>
    <s v="Colgate "/>
    <s v="Selalu / Always"/>
    <s v="Kadang-kadang/bila perlu / Sometimes/when in need"/>
    <s v="Tidak minum minuman berkarbonat / Do not take carbonated drink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s v="Ya / Yes"/>
    <s v="Tidak / No"/>
    <m/>
    <s v="Tidak / No"/>
    <m/>
    <s v="SMK KAMPUNG PASIR PUTEH"/>
    <s v="Perempuan / Female"/>
    <x v="0"/>
    <n v="15"/>
    <n v="60"/>
    <m/>
    <s v="Rural"/>
    <s v="Controlled Group (CG)"/>
    <s v="Colgate"/>
    <x v="0"/>
  </r>
  <r>
    <d v="2024-10-07T10:45:36"/>
    <s v="aqishptt08@gmail.com"/>
    <s v="090804081144"/>
    <n v="100"/>
    <n v="1.42"/>
    <s v="perempuan"/>
    <s v="Malay"/>
    <s v="Smkkppi"/>
    <s v="Ya / Yes"/>
    <s v="Betul / True"/>
    <s v="Tidak tahu / Dont Know"/>
    <s v="Tidak tahu / Dont know"/>
    <s v="Salah / False"/>
    <s v="Betul / True"/>
    <s v="Salah / False"/>
    <s v="Tidak tahu / Dont Know"/>
    <s v="Tidak tahu / Dont Know"/>
    <s v="Tidak tahu / Dont Know"/>
    <s v="Salah / False"/>
    <s v="Betul / True"/>
    <s v="Salah / False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Tidak tahu / Don't know"/>
    <s v="Colgate"/>
    <s v="Kadang-kadang/bila perlu / Sometimes / When necessary"/>
    <s v="2 kali / Twice"/>
    <s v="3 kali / 3 times"/>
    <s v="Tidak / No"/>
    <s v="Tidak / No"/>
    <s v="Tidak / No"/>
    <s v="Tidak / No"/>
    <s v="Kadang-kadang / Bila Perlu / Sometimes/When necessary"/>
    <s v="Kadang-kadang / Bila Perlu / Sometimes/When necessary"/>
    <s v="Tidak / No"/>
    <m/>
    <s v="Tidak / No"/>
    <m/>
    <s v="SMK KAMPUNG PASIR PUTEH"/>
    <s v="Perempuan / Female"/>
    <x v="0"/>
    <n v="8"/>
    <n v="55"/>
    <m/>
    <s v="Rural"/>
    <s v="Controlled Group (CG)"/>
    <s v="Colgate"/>
    <x v="0"/>
  </r>
  <r>
    <d v="2024-10-07T10:46:40"/>
    <s v="dahliafarhanabtmohdzaidi@gmail.com"/>
    <s v="090504080190"/>
    <n v="32.14"/>
    <n v="0.17"/>
    <s v="perempuan"/>
    <s v="Malay"/>
    <s v="SMK KG PASIR PUTEH"/>
    <s v="Ya / Yes"/>
    <s v="Betul / Tru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Tidak tahu / Dont Know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s v="Lebih dari 2 kali / More than twice"/>
    <s v="Lebih dari 2 kali / More than twice"/>
    <s v="Tidak tahu / Don't know"/>
    <s v="Colgate"/>
    <s v="Selalu / Always"/>
    <s v="2 kali / Twice"/>
    <s v="Kadang-kadang/Bila perlu / Sometimes/When necessary"/>
    <s v="Tidak / No"/>
    <s v="Tidak / No"/>
    <s v="Tidak / No"/>
    <s v="Tidak / No"/>
    <s v="Tidak / No"/>
    <s v="Tidak / No"/>
    <s v="Tidak / No"/>
    <m/>
    <s v="Tidak / No"/>
    <m/>
    <s v="SMK KAMPUNG PASIR PUTEH"/>
    <s v="Perempuan / Female"/>
    <x v="0"/>
    <n v="12"/>
    <n v="61"/>
    <m/>
    <s v="Rural"/>
    <s v="Controlled Group (CG)"/>
    <s v="Colgate"/>
    <x v="0"/>
  </r>
  <r>
    <d v="2024-10-07T10:50:53"/>
    <s v="qhasifmadihah09@gmail.com"/>
    <s v="091104080620"/>
    <n v="100"/>
    <n v="0.56999999999999995"/>
    <s v="perempuan"/>
    <s v="Malay"/>
    <s v="SMK Kampung Pasir Puteh "/>
    <s v="Ya / Yes"/>
    <s v="Betul / True"/>
    <s v="Betul / True"/>
    <s v="Salah / False"/>
    <s v="Betul / True"/>
    <s v="Salah / Fals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etuju / Slightly agree"/>
    <s v="Sangat setuju / Strongly agree"/>
    <s v="Sangat setuju / Strongly agree"/>
    <s v="Lebih dari 2 kali / More than twice"/>
    <s v="Lebih dari 2 kali / More than twice"/>
    <s v="Ya / Yes"/>
    <s v="MURNI "/>
    <s v="Selalu / Always"/>
    <s v="Lebih dari 2 kali / More than twice"/>
    <s v="Tidak minum minuman berkarbonat / Do not take carbonated drinks"/>
    <s v="Tidak / No"/>
    <s v="Tidak / No"/>
    <s v="Tidak / No"/>
    <s v="Tidak / No"/>
    <s v="Tidak / No"/>
    <s v="Tidak / No"/>
    <s v="Tidak / No"/>
    <m/>
    <s v="Tidak / No"/>
    <m/>
    <s v="SMK KAMPUNG PASIR PUTEH"/>
    <s v="Perempuan / Female"/>
    <x v="0"/>
    <n v="12"/>
    <n v="62"/>
    <m/>
    <s v="Rural"/>
    <s v="Controlled Group (CG)"/>
    <s v="Murni"/>
    <x v="0"/>
  </r>
  <r>
    <d v="2024-10-07T10:51:33"/>
    <s v="auniqaisarah260909@gmail.com"/>
    <s v="090926080318"/>
    <n v="41.07"/>
    <n v="0.33"/>
    <s v="perempuan"/>
    <s v="Malay"/>
    <s v="SMK KAMPUNG PASIR PUTEH"/>
    <s v="Ya / Yes"/>
    <s v="Betul / True"/>
    <s v="Betul / True"/>
    <s v="Betul / True"/>
    <s v="Tidak tahu / Dont Know"/>
    <s v="Betul / True"/>
    <s v="Betul / True"/>
    <s v="Tidak tahu / Dont Know"/>
    <s v="Salah / False"/>
    <s v="Betul / True"/>
    <s v="Tidak tahu / Dont Know"/>
    <s v="Betul / True"/>
    <s v="Tidak tahu / Dont Know"/>
    <s v="Betul / True"/>
    <s v="Betul / True"/>
    <s v="Betul / True"/>
    <s v="Tidak tahu / Dont Know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Setuju / Slightly agree"/>
    <s v="Sangat setuju / Strongly agree"/>
    <s v="Setuju / Slightly agree"/>
    <s v="Setuju / Slightly agree"/>
    <s v="2 kali / Twice"/>
    <s v="2 kali / Twice"/>
    <s v="Tidak / No"/>
    <s v="Colgate"/>
    <s v="Kadang-kadang/bila perlu / Sometimes / When necessary"/>
    <s v="2 kali / Twice"/>
    <s v="2 kali / Twice"/>
    <s v="Tidak / No"/>
    <s v="Tidak / No"/>
    <s v="Kadang-kadang / Bila Perlu / Sometimes/When necessary"/>
    <s v="Ya / Yes"/>
    <s v="Ya / Yes"/>
    <s v="Kadang-kadang / Bila Perlu / Sometimes/When necessary"/>
    <s v="Tidak / No"/>
    <m/>
    <s v="Tidak / No"/>
    <m/>
    <s v="SMK KAMPUNG PASIR PUTEH"/>
    <s v="Perempuan / Female"/>
    <x v="0"/>
    <n v="10"/>
    <n v="53"/>
    <m/>
    <s v="Rural"/>
    <s v="Controlled Group (CG)"/>
    <s v="Colgate"/>
    <x v="0"/>
  </r>
  <r>
    <d v="2024-10-07T10:51:43"/>
    <s v="arissazaridi@gmail.com"/>
    <s v="090427080102"/>
    <n v="100"/>
    <n v="0.42"/>
    <s v="perempuan"/>
    <s v="Malay"/>
    <s v="SMK KAMPUNG PASIR PUTEH Ipoh"/>
    <s v="Ya / Yes"/>
    <s v="Tidak tahu / Dont know"/>
    <s v="Betul / True"/>
    <s v="Betul / True"/>
    <s v="Tidak tahu / Dont Know"/>
    <s v="Salah / False"/>
    <s v="Betul / True"/>
    <s v="Tidak tahu / Dont Know"/>
    <s v="Betul / True"/>
    <s v="Betul / True"/>
    <s v="Betul / True"/>
    <s v="Betul / True"/>
    <s v="Betul / True"/>
    <s v="Betul / True"/>
    <s v="Tidak tahu / Dont Know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angat tidak setuju / Strongly disagree"/>
    <s v="Setuju / Slightly agree"/>
    <s v="Setuju / Slightly agree"/>
    <s v="Setuju / Slightly agree"/>
    <s v="Tidak setuju / Slightly disagree"/>
    <s v="Setuju / Slightly agree"/>
    <s v="Setuju / Slightly agree"/>
    <s v="Lebih dari 2 kali / More than twice"/>
    <s v="Lebih dari 2 kali / More than twice"/>
    <s v="Tidak tahu / Don't know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Tidak / No"/>
    <m/>
    <s v="Tidak / No"/>
    <m/>
    <s v="SMK KAMPUNG PASIR PUTEH"/>
    <s v="Perempuan / Female"/>
    <x v="0"/>
    <n v="10"/>
    <n v="48"/>
    <m/>
    <s v="Rural"/>
    <s v="Controlled Group (CG)"/>
    <s v="Colgate"/>
    <x v="0"/>
  </r>
  <r>
    <d v="2024-10-07T10:54:47"/>
    <s v="AINANADHIRAH@gmail.com"/>
    <s v="090424080238"/>
    <n v="100"/>
    <n v="0.42"/>
    <s v="perempuan"/>
    <s v="Malay"/>
    <s v="Sekolah Menengah Kebangsaan Kampung Pasir Puteh"/>
    <s v="Ya / Yes"/>
    <s v="Betul / True"/>
    <s v="Tidak tahu / Dont Know"/>
    <s v="Betul / True"/>
    <s v="Salah / False"/>
    <s v="Betul / True"/>
    <s v="Tidak tahu / Dont Know"/>
    <s v="Salah / False"/>
    <s v="Salah / False"/>
    <s v="Betul / True"/>
    <s v="Tidak tahu / Dont Know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etuju / Slightly agree"/>
    <s v="Setuju / Slightly agree"/>
    <s v="Setuju / Slightly agree"/>
    <s v="Sangat setuju / Strongly agree"/>
    <s v="Sangat tidak setuju / Strongly disagree"/>
    <s v="Tidak setuju / Slightly dis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s v="Lebih dari 2 kali / More than twice"/>
    <s v="Lebih dari 2 kali / More than twice"/>
    <s v="Tidak tahu / Don't know"/>
    <s v="Colgate"/>
    <s v="Selalu / Always"/>
    <s v="2 kali / Twice"/>
    <s v="3 kali / 3 times"/>
    <s v="Kadang-kadang / Bila Perlu / Sometimes/When necessary"/>
    <s v="Ya / Yes"/>
    <s v="Kadang-kadang / Bila Perlu / Sometimes/When necessary"/>
    <s v="Tidak / No"/>
    <s v="Ya / Yes"/>
    <s v="Kadang-kadang / Bila Perlu / Sometimes/When necessary"/>
    <s v="Tidak / No"/>
    <m/>
    <s v="Tidak / No"/>
    <m/>
    <s v="SMK KAMPUNG PASIR PUTEH"/>
    <s v="Perempuan / Female"/>
    <x v="0"/>
    <n v="10"/>
    <n v="53"/>
    <m/>
    <s v="Rural"/>
    <s v="Controlled Group (CG)"/>
    <s v="Colgate"/>
    <x v="0"/>
  </r>
  <r>
    <d v="2024-10-07T11:00:54"/>
    <s v="WAWAAZUAN65@GMAIL.COM"/>
    <s v="091018080958"/>
    <n v="14.29"/>
    <n v="0.28999999999999998"/>
    <s v="perempuan"/>
    <s v="Malay"/>
    <s v="Smkkppi"/>
    <s v="Ya / Yes"/>
    <s v="Betul / True"/>
    <s v="Betul / True"/>
    <s v="Betul / True"/>
    <s v="Salah / False"/>
    <s v="Betul / True"/>
    <s v="Tidak tahu / Dont Know"/>
    <s v="Tidak tahu / Dont Know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Setiap kali selepas makan / Every time after meal"/>
    <s v="Tidak tahu / Don't know"/>
    <s v="Colgate"/>
    <s v="Kadang-kadang/bila perlu / Sometimes / When necessary"/>
    <s v="Kadang-kadang/bila perlu / Sometimes/when in need"/>
    <s v="Kadang-kadang/Bila perlu / Sometimes/When necessary"/>
    <s v="Ya / Yes"/>
    <s v="Kadang-kadang / Bila Perlu / Sometimes/When necessary"/>
    <s v="Kadang-kadang / Bila Perlu / Sometimes/When necessary"/>
    <s v="Ya / Yes"/>
    <s v="Tidak / No"/>
    <s v="Tidak / No"/>
    <s v="Tidak / No"/>
    <m/>
    <s v="Tidak / No"/>
    <m/>
    <s v="SMK KAMPUNG PASIR PUTEH"/>
    <s v="Perempuan / Female"/>
    <x v="0"/>
    <n v="13"/>
    <n v="50"/>
    <m/>
    <s v="Rural"/>
    <s v="Controlled Group (CG)"/>
    <s v="Colgate"/>
    <x v="0"/>
  </r>
  <r>
    <d v="2024-10-07T11:02:14"/>
    <s v="kaisarasofia4@gmail.com"/>
    <s v="081028081058"/>
    <n v="100"/>
    <n v="0.71"/>
    <s v="perempuan"/>
    <s v="Malay"/>
    <s v="SMK Kampong Pasir Puteh"/>
    <s v="Ya / Yes"/>
    <s v="Betul / True"/>
    <s v="Betul / True"/>
    <s v="Betul / True"/>
    <s v="Salah / False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etuju / Slightly agree"/>
    <s v="Sangat setuju / Strongly agree"/>
    <s v="Setuju / Slightly agree"/>
    <s v="Setuju / Slightly agree"/>
    <s v="Sangat setuju / Strongly agree"/>
    <s v="2 kali / Twice"/>
    <s v="2 kali / Twice"/>
    <s v="Ya / Yes"/>
    <s v="Colgate"/>
    <s v="Kadang-kadang/bila perlu / Sometimes / When necessary"/>
    <s v="Kadang-kadang/bila perlu / Sometimes/when in need"/>
    <s v="Tidak minum minuman berkarbonat / Do not take carbonated drinks"/>
    <s v="Tidak / No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s v="SMK KAMPUNG PASIR PUTEH"/>
    <s v="Perempuan / Female"/>
    <x v="0"/>
    <n v="14"/>
    <n v="60"/>
    <m/>
    <s v="Rural"/>
    <s v="Controlled Group (CG)"/>
    <s v="Colgate"/>
    <x v="0"/>
  </r>
  <r>
    <d v="2024-10-07T11:08:39"/>
    <s v="najihah0621@gmail.com"/>
    <s v="080621080422"/>
    <n v="100"/>
    <n v="0.45"/>
    <s v="perempuan"/>
    <s v="Malay"/>
    <s v="SMK KAMPUNG PASIR PUTEH"/>
    <s v="Ya / Yes"/>
    <s v="Betul / True"/>
    <s v="Salah / False"/>
    <s v="Betul / True"/>
    <s v="Betul / True"/>
    <s v="Tidak tahu / Dont Know"/>
    <s v="Salah / False"/>
    <s v="Tidak tahu / Dont Know"/>
    <s v="Tidak tahu / Dont Know"/>
    <s v="Betul / True"/>
    <s v="Tidak tahu / Dont Know"/>
    <s v="Betul / True"/>
    <s v="Tidak tahu / Dont Know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etuju / Slightly agree"/>
    <s v="Setuju / Slightly agree"/>
    <s v="Setuju / Slightly agree"/>
    <s v="Setuju / Slightly agree"/>
    <s v="Sangat setuju / Strongly agree"/>
    <s v="2 kali / Twice"/>
    <s v="2 kali / Twice"/>
    <s v="Tidak tahu / Don't know"/>
    <s v="Colgate"/>
    <s v="Selalu / Always"/>
    <s v="Kadang-kadang/bila perlu / Sometimes/when in need"/>
    <s v="Tidak minum minuman berkarbonat / Do not take carbonated drinks"/>
    <s v="Kadang-kadang / Bila Perlu / Sometimes/When necessary"/>
    <s v="Tidak / No"/>
    <s v="Ya / Yes"/>
    <s v="Kadang-kadang / Bila Perlu / Sometimes/When necessary"/>
    <s v="Ya / Yes"/>
    <s v="Tidak / No"/>
    <s v="Tidak / No"/>
    <m/>
    <s v="Tidak / No"/>
    <m/>
    <s v="SMK KAMPUNG PASIR PUTEH"/>
    <s v="Perempuan / Female"/>
    <x v="0"/>
    <n v="8"/>
    <n v="54"/>
    <m/>
    <s v="Rural"/>
    <s v="Controlled Group (CG)"/>
    <s v="Colgate"/>
    <x v="0"/>
  </r>
  <r>
    <d v="2024-10-07T11:09:18"/>
    <s v="khairinad81@gmail.com"/>
    <s v="080726080066"/>
    <n v="100"/>
    <n v="0.63"/>
    <s v="perempuan"/>
    <s v="Malay"/>
    <s v="SMK KAMPUNG PASIR PUTEH"/>
    <s v="Ya / Yes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Tidak tahu / Dont Know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angat setuju / Strongly agree"/>
    <s v="Sangat setuju / Strongly agree"/>
    <s v="Sangat tidak setuju / Strongly disagree"/>
    <s v="Sangat setuju / Strongly agree"/>
    <s v="Setuju / Slightly agree"/>
    <s v="Sangat setuju / Strongly agree"/>
    <s v="Sangat setuju / Strongly agree"/>
    <s v="Sangat setuju / Strongly agree"/>
    <s v="Sangat setuju / Strongly agree"/>
    <s v="2 kali / Twice"/>
    <s v="2 kali / Twice"/>
    <s v="Ya / Yes"/>
    <s v="Colgate"/>
    <s v="Kadang-kadang/bila perlu / Sometimes / When necessary"/>
    <s v="1 kali / Once"/>
    <s v="1 kali / Once"/>
    <s v="Tidak / No"/>
    <s v="Tidak / No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s v="SMK KAMPUNG PASIR PUTEH"/>
    <s v="Perempuan / Female"/>
    <x v="0"/>
    <n v="13"/>
    <n v="58"/>
    <m/>
    <s v="Rural"/>
    <s v="Controlled Group (CG)"/>
    <s v="Colgate"/>
    <x v="0"/>
  </r>
  <r>
    <d v="2024-10-07T11:09:32"/>
    <s v="liyana6046@gmail.com"/>
    <s v="081107100480"/>
    <n v="30.36"/>
    <n v="0.46"/>
    <s v="perempuan"/>
    <s v="Malay"/>
    <s v="SMK Kampong Pasir Puteh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Tidak tahu / Dont Know"/>
    <s v="Betul / True"/>
    <s v="Setuju / Slightly agree"/>
    <s v="Sangat setuju / Strongly agree"/>
    <s v="Setuju / Slightly agree"/>
    <s v="Setuju / Slightly agree"/>
    <s v="Setuju / Slight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etuju / Slightly agree"/>
    <s v="Setuju / Slightly agree"/>
    <s v="Sangat setuju / Strongly agree"/>
    <s v="Setuju / Slightly agree"/>
    <s v="Setuju / Slightly agree"/>
    <s v="Lebih dari 2 kali / More than twice"/>
    <s v="Lebih dari 2 kali / More than twice"/>
    <s v="Tidak tahu / Don't know"/>
    <s v="atome"/>
    <s v="Selalu / Always"/>
    <s v="Kadang-kadang/bila perlu / Sometimes/when in need"/>
    <s v="Tidak minum minuman berkarbonat / Do not take carbonated drinks"/>
    <s v="Tidak / No"/>
    <s v="Tidak / No"/>
    <s v="Tidak / No"/>
    <s v="Kadang-kadang / Bila Perlu / Sometimes/When necessary"/>
    <s v="Tidak / No"/>
    <s v="Tidak / No"/>
    <s v="Tidak / No"/>
    <m/>
    <s v="Tidak / No"/>
    <m/>
    <s v="SMK KAMPUNG PASIR PUTEH"/>
    <s v="Perempuan / Female"/>
    <x v="0"/>
    <n v="13"/>
    <n v="55"/>
    <m/>
    <s v="Rural"/>
    <s v="Controlled Group (CG)"/>
    <s v="Atomy"/>
    <x v="0"/>
  </r>
  <r>
    <d v="2024-10-07T11:15:01"/>
    <s v="sufina@gmail.com"/>
    <s v="081106080940"/>
    <n v="42.86"/>
    <n v="0.83"/>
    <s v="perempuan"/>
    <s v="Malay"/>
    <s v="SMK KAMPUNG PASIR PUTEH"/>
    <s v="Ya / Yes"/>
    <s v="Betul / True"/>
    <s v="Betul / True"/>
    <s v="Betul / True"/>
    <s v="Salah / Fals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angat setuju / Strongly agree"/>
    <s v="Setuju / Slightly agree"/>
    <s v="Sangat setuju / Strongly agree"/>
    <s v="Setuju / Slightly agree"/>
    <s v="Sangat setuju / Strongly agree"/>
    <s v="2 kali / Twice"/>
    <s v="2 kali / Twice"/>
    <s v="Ya / Yes"/>
    <s v="Colgate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Ya / Yes"/>
    <s v="Ya / Yes"/>
    <s v="Kadang-kadang / Bila Perlu / Sometimes/When necessary"/>
    <s v="Tidak / No"/>
    <m/>
    <s v="Tidak / No"/>
    <m/>
    <s v="SMK KAMPUNG PASIR PUTEH"/>
    <s v="Perempuan / Female"/>
    <x v="0"/>
    <n v="15"/>
    <n v="60"/>
    <m/>
    <s v="Rural"/>
    <s v="Controlled Group (CG)"/>
    <s v="Colgate"/>
    <x v="0"/>
  </r>
  <r>
    <d v="2024-10-07T11:15:31"/>
    <s v="nursyifaqistina62@gmail.com"/>
    <s v="080821081120"/>
    <n v="17.86"/>
    <n v="0.04"/>
    <s v="perempuan"/>
    <s v="Malay"/>
    <s v="SMK KG Pasir Puteh "/>
    <s v="Ya / Yes"/>
    <s v="Salah / False"/>
    <s v="Betul / True"/>
    <s v="Salah / False"/>
    <s v="Tidak tahu / Dont Know"/>
    <s v="Betul / True"/>
    <s v="Betul / True"/>
    <s v="Betul / True"/>
    <s v="Salah / False"/>
    <s v="Betul / True"/>
    <s v="Salah / False"/>
    <s v="Salah / False"/>
    <s v="Tidak tahu / Dont Know"/>
    <s v="Betul / True"/>
    <s v="Tidak tahu / Dont Know"/>
    <s v="Betul / True"/>
    <s v="Betul / True"/>
    <s v="Setuju / Slightly agre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Tidak setuju / Slightly disagree"/>
    <s v="Tidak setuju / Slightly disagree"/>
    <s v="Setuju / Slightly agree"/>
    <s v="Setuju / Slightly agree"/>
    <s v="Tidak setuju / Slightly disagree"/>
    <s v="Sangat setuju / Strongly agree"/>
    <s v="Setuju / Slightly agree"/>
    <s v="Setuju / Slightly agree"/>
    <s v="2 kali / Twice"/>
    <s v="2 kali / Twice"/>
    <s v="Tidak tahu / Don't know"/>
    <s v="Fresh and white"/>
    <s v="Selalu / Always"/>
    <s v="1 kali / Once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KAMPUNG PASIR PUTEH"/>
    <s v="Perempuan / Female"/>
    <x v="0"/>
    <n v="8"/>
    <n v="51"/>
    <m/>
    <s v="Rural"/>
    <s v="Controlled Group (CG)"/>
    <s v="Fresh and White"/>
    <x v="0"/>
  </r>
  <r>
    <d v="2024-10-07T11:20:17"/>
    <s v="arynsz20@gmail.com"/>
    <s v="080820031252"/>
    <n v="58.93"/>
    <n v="0.79"/>
    <s v="perempuan"/>
    <s v="Malay"/>
    <s v="SMK Kampong Pasir Puteh"/>
    <s v="Ya / Yes"/>
    <s v="Betul / True"/>
    <s v="Betul / True"/>
    <s v="Betul / True"/>
    <s v="Salah / False"/>
    <s v="Betul / True"/>
    <s v="Betul / True"/>
    <s v="Salah / False"/>
    <s v="Tidak tahu / Dont Know"/>
    <s v="Betul / True"/>
    <s v="Betul / True"/>
    <s v="Betul / True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2 kali / Twice"/>
    <s v="2 kali / Twice"/>
    <s v="Ya / Yes"/>
    <s v="Mukmin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Ya / Yes"/>
    <s v="Ya / Yes"/>
    <s v="Tidak / No"/>
    <s v="Tidak / No"/>
    <s v="Tidak / No"/>
    <m/>
    <s v="Tidak / No"/>
    <m/>
    <s v="SMK KAMPUNG PASIR PUTEH"/>
    <s v="Perempuan / Female"/>
    <x v="0"/>
    <n v="13"/>
    <n v="60"/>
    <m/>
    <s v="Rural"/>
    <s v="Controlled Group (CG)"/>
    <s v="Mukmin"/>
    <x v="0"/>
  </r>
  <r>
    <d v="2024-10-07T11:21:27"/>
    <s v="adawyyah.aizi@gmail.com"/>
    <s v="080208080066"/>
    <n v="34.82"/>
    <n v="1.17"/>
    <s v="perempuan"/>
    <s v="Malay"/>
    <s v="SMK Kg. Pasir Puteh"/>
    <s v="Ya / Yes"/>
    <s v="Betul / True"/>
    <s v="Tidak tahu / Dont Know"/>
    <s v="Betul / True"/>
    <s v="Tidak tahu / Dont Know"/>
    <s v="Tidak tahu / Dont Know"/>
    <s v="Tidak tahu / Dont Know"/>
    <s v="Tidak tahu / Dont Know"/>
    <s v="Tidak tahu / Dont Know"/>
    <s v="Betul / True"/>
    <s v="Betul / True"/>
    <s v="Tidak tahu / Dont Know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angat setuju / Strongly agree"/>
    <s v="Sangat setuju / Strong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Ya / Yes"/>
    <s v="Colgate"/>
    <s v="Jarang / Rarely"/>
    <s v="Tidak menggunakan flos gigi / Not using dental floss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KAMPUNG PASIR PUTEH"/>
    <s v="Perempuan / Female"/>
    <x v="0"/>
    <n v="8"/>
    <n v="53"/>
    <m/>
    <s v="Rural"/>
    <s v="Controlled Group (CG)"/>
    <s v="Colgate"/>
    <x v="0"/>
  </r>
  <r>
    <d v="2024-10-07T11:22:07"/>
    <s v="nuralyaliyana12@gmail.com"/>
    <s v="080218080828"/>
    <n v="27.68"/>
    <n v="0.17"/>
    <s v="perempuan"/>
    <s v="Malay"/>
    <s v="SMK KG PASIR PUTEH"/>
    <s v="Ya / Yes"/>
    <s v="Betul / True"/>
    <s v="Tidak tahu / Dont Know"/>
    <s v="Betul / True"/>
    <s v="Salah / False"/>
    <s v="Betul / True"/>
    <s v="Salah / False"/>
    <s v="Tidak tahu / Dont Know"/>
    <s v="Betul / True"/>
    <s v="Betul / True"/>
    <s v="Betul / True"/>
    <s v="Salah / False"/>
    <s v="Betul / True"/>
    <s v="Betul / True"/>
    <s v="Betul / True"/>
    <s v="Tidak tahu / Dont Know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angat setuju / Strongly agree"/>
    <s v="Sangat setuju / Strongly agree"/>
    <s v="Setuju / Slightly agree"/>
    <s v="Sangat setuju / Strongly agree"/>
    <s v="Tidak setuju / Slightly disagree"/>
    <s v="Sangat setuju / Strongly agree"/>
    <s v="Tidak setuju / Slightly disagree"/>
    <s v="Setuju / Slightly agree"/>
    <s v="Lebih dari 2 kali / More than twice"/>
    <s v="1 kali / Once"/>
    <s v="Ya / Yes"/>
    <s v="Colgate"/>
    <s v="Jarang / Rarel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Ya / Yes"/>
    <s v="Tidak / No"/>
    <s v="tak"/>
    <s v="Tidak / No"/>
    <m/>
    <s v="SMK KAMPUNG PASIR PUTEH"/>
    <s v="Perempuan / Female"/>
    <x v="0"/>
    <n v="11"/>
    <n v="50"/>
    <m/>
    <s v="Rural"/>
    <s v="Controlled Group (CG)"/>
    <s v="Colgate"/>
    <x v="0"/>
  </r>
  <r>
    <d v="2024-10-07T11:22:52"/>
    <s v="liyanasss08@gmail.com"/>
    <s v="080701140480"/>
    <n v="29.46"/>
    <n v="0.28999999999999998"/>
    <s v="perempuan"/>
    <s v="Malay"/>
    <s v="SMK KG PASIR PUTEH"/>
    <s v="Ya / Yes"/>
    <s v="Betul / True"/>
    <s v="Betul / True"/>
    <s v="Betul / True"/>
    <s v="Tidak tahu / Dont Know"/>
    <s v="Betul / True"/>
    <s v="Betul / True"/>
    <s v="Betul / True"/>
    <s v="Betul / True"/>
    <s v="Tidak tahu / Dont Know"/>
    <s v="Betul / True"/>
    <s v="Tidak tahu / Dont Know"/>
    <s v="Tidak tahu / Dont Know"/>
    <s v="Tidak tahu / Dont Know"/>
    <s v="Betul / True"/>
    <s v="Betul / True"/>
    <s v="Betul / True"/>
    <s v="Setuju / Slightly agree"/>
    <s v="Sangat setuju / Strongly agree"/>
    <s v="Setuju / Slightly agree"/>
    <s v="Sangat setuju / Strongly agree"/>
    <s v="Tidak setuju / Slightly disagree"/>
    <s v="Sangat setuju / Strongly agree"/>
    <s v="Setuju / Slightly agree"/>
    <s v="Setuju / Slight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angat setuju / Strongly agree"/>
    <s v="2 kali / Twice"/>
    <s v="2 kali / Twice"/>
    <s v="Tidak tahu / Don't know"/>
    <s v="DARLI"/>
    <s v="Kadang-kadang/bila perlu / Sometimes / When necessary"/>
    <s v="Kadang-kadang/bila perlu / Sometimes/when in need"/>
    <s v="Tidak minum minuman berkarbonat / Do not take carbonated drinks"/>
    <s v="Tidak / No"/>
    <s v="Kadang-kadang / Bila Perlu / Sometimes/When necessary"/>
    <s v="Kadang-kadang / Bila Perlu / Sometimes/When necessary"/>
    <s v="Ya / Yes"/>
    <s v="Ya / Yes"/>
    <s v="Kadang-kadang / Bila Perlu / Sometimes/When necessary"/>
    <s v="Tidak / No"/>
    <m/>
    <s v="Tidak / No"/>
    <m/>
    <s v="SMK KAMPUNG PASIR PUTEH"/>
    <s v="Perempuan / Female"/>
    <x v="0"/>
    <n v="11"/>
    <n v="56"/>
    <m/>
    <s v="Rural"/>
    <s v="Controlled Group (CG)"/>
    <s v="Darlie"/>
    <x v="0"/>
  </r>
  <r>
    <d v="2024-10-07T11:43:12"/>
    <s v="adibelyas007@gmail.com"/>
    <s v="080304808429"/>
    <n v="100"/>
    <n v="1.25"/>
    <s v="Lelaki / Male"/>
    <s v="Malay"/>
    <s v="SMK Kampong Pasir Puteh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alah / False"/>
    <s v="Salah / False"/>
    <s v="Betul / True"/>
    <s v="Setuju / Slightly agree"/>
    <s v="Sangat setuju / Strongly agree"/>
    <s v="Sangat setuju / Strongly agree"/>
    <s v="Sangat setuju / Strongly agree"/>
    <s v="Setuju / Slightly agree"/>
    <s v="Setuju / Slightly agree"/>
    <s v="Sangat tidak setuju / Strongly disagree"/>
    <s v="Setuju / Slightly agree"/>
    <s v="Sangat setuju / Strongly agree"/>
    <s v="Tidak setuju / Slightly disagree"/>
    <s v="Setuju / Slightly agree"/>
    <s v="Sangat tidak setuju / Strongly disagree"/>
    <s v="Sangat tidak setuju / Strongly disagree"/>
    <s v="Sangat setuju / Strongly agree"/>
    <s v="Sangat setuju / Strongly agree"/>
    <s v="Sangat setuju / Strongly agree"/>
    <s v="2 kali / Twice"/>
    <s v="2 kali / Twice"/>
    <s v="Ya / Yes"/>
    <s v="darlie"/>
    <s v="Kadang-kadang/bila perlu / Sometimes / When necessary"/>
    <s v="Kadang-kadang/bila perlu / Sometimes/when in need"/>
    <s v="Tidak minum minuman berkarbonat / Do not take carbonated drinks"/>
    <s v="Tidak / No"/>
    <s v="Tidak / No"/>
    <s v="Tidak / No"/>
    <s v="Kadang-kadang / Bila Perlu / Sometimes/When necessary"/>
    <s v="Tidak / No"/>
    <s v="Kadang-kadang / Bila Perlu / Sometimes/When necessary"/>
    <s v="Tidak / No"/>
    <m/>
    <s v="Tidak / No"/>
    <m/>
    <s v="SMK KAMPUNG PASIR PUTEH"/>
    <s v="Lelaki / Male"/>
    <x v="0"/>
    <n v="14"/>
    <n v="53"/>
    <m/>
    <s v="Rural"/>
    <s v="Controlled Group (CG)"/>
    <s v="Darlie"/>
    <x v="0"/>
  </r>
  <r>
    <d v="2024-10-07T11:43:55"/>
    <s v="aimilmaliq@gmail.com"/>
    <s v="080831081335"/>
    <n v="77.680000000000007"/>
    <n v="0.54"/>
    <s v="Lelaki / Male"/>
    <s v="Chinese"/>
    <s v="Smk kanpong pasir putih"/>
    <s v="Tidak / No"/>
    <s v="Tidak tahu / Dont know"/>
    <s v="Betul / True"/>
    <s v="Betul / True"/>
    <s v="Tidak tahu / Dont Know"/>
    <s v="Betul / True"/>
    <s v="Betul / True"/>
    <s v="Tidak tahu / Dont Know"/>
    <s v="Tidak tahu / Dont Know"/>
    <s v="Tidak tahu / Dont Know"/>
    <s v="Betul / True"/>
    <s v="Betul / True"/>
    <s v="Tidak tahu / Dont Know"/>
    <s v="Tidak tahu / Dont Know"/>
    <s v="Betul / True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angat tidak setuju / Strongly disagree"/>
    <s v="Setuju / Slightly agree"/>
    <s v="Setuju / Slightly agree"/>
    <s v="Setuju / Slightly agree"/>
    <s v="Tidak setuju / Slightly disagree"/>
    <s v="Setuju / Slightly agree"/>
    <s v="Setuju / Slightly agree"/>
    <s v="1 kali / Once"/>
    <s v="1 kali / Once"/>
    <s v="Tidak tahu / Don't know"/>
    <s v="Colgate"/>
    <s v="Jarang / Rarely"/>
    <s v="Tidak menggunakan flos gigi / Not using dental floss"/>
    <s v="Tidak minum minuman berkarbonat / Do not take carbonated drinks"/>
    <s v="Kadang-kadang / Bila Perlu / Sometimes/When necessary"/>
    <s v="Kadang-kadang / Bila Perlu / Sometimes/When necessary"/>
    <s v="Ya / Yes"/>
    <s v="Ya / Yes"/>
    <s v="Ya / Yes"/>
    <s v="Kadang-kadang / Bila Perlu / Sometimes/When necessary"/>
    <s v="Tidak / No"/>
    <m/>
    <s v="Tidak / No"/>
    <m/>
    <s v="SMK KAMPUNG PASIR PUTEH"/>
    <s v="Lelaki / Male"/>
    <x v="1"/>
    <n v="8"/>
    <n v="46"/>
    <m/>
    <s v="Rural"/>
    <s v="Controlled Group (CG)"/>
    <s v="Colgate"/>
    <x v="0"/>
  </r>
  <r>
    <d v="2024-10-07T11:44:23"/>
    <s v="aqilizwan24@gmail.com"/>
    <s v="080228030381"/>
    <n v="100"/>
    <n v="0.96"/>
    <s v="Lelaki / Male"/>
    <s v="Malay"/>
    <s v="SMK KAMPONG PASIR PUTEH "/>
    <s v="Ya / Yes"/>
    <s v="Tidak tahu / Dont know"/>
    <s v="Salah / False"/>
    <s v="Betul / True"/>
    <s v="Tidak tahu / Dont Know"/>
    <s v="Betul / True"/>
    <s v="Betul / True"/>
    <s v="Tidak tahu / Dont Know"/>
    <s v="Tidak tahu / Dont Know"/>
    <s v="Betul / True"/>
    <s v="Betul / True"/>
    <s v="Tidak tahu / Dont Know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angat setuju / Strong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 "/>
    <s v="Kadang-kadang/bila perlu / Sometimes / When necessary"/>
    <s v="Kadang-kadang/bila perlu / Sometimes/when in need"/>
    <s v="1 kali / Once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s v="SMK KAMPUNG PASIR PUTEH"/>
    <s v="Lelaki / Male"/>
    <x v="0"/>
    <n v="9"/>
    <n v="56"/>
    <m/>
    <s v="Rural"/>
    <s v="Controlled Group (CG)"/>
    <s v="Colgate"/>
    <x v="0"/>
  </r>
  <r>
    <d v="2024-10-07T11:45:37"/>
    <s v="adibzaidi@gmail.com.my"/>
    <s v="080418080363"/>
    <n v="71.430000000000007"/>
    <n v="1.1299999999999999"/>
    <s v="Lelaki / Male"/>
    <s v="Malay"/>
    <s v="Sekolah Menengah Kebangsaan Kampung Pasir Puteh"/>
    <s v="Ya / Yes"/>
    <s v="Betul / True"/>
    <s v="Salah / False"/>
    <s v="Betul / True"/>
    <s v="Salah / False"/>
    <s v="Betul / True"/>
    <s v="Betul / True"/>
    <s v="Salah / False"/>
    <s v="Betul / True"/>
    <s v="Betul / True"/>
    <s v="Salah / False"/>
    <s v="Betul / True"/>
    <s v="Betul / True"/>
    <s v="Betul / True"/>
    <s v="Betul / True"/>
    <s v="Betul / True"/>
    <s v="Betul / True"/>
    <s v="Tidak setuju / Slightly dis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angat tidak setuju / Strongly disagree"/>
    <s v="Tidak setuju / Slightly disagree"/>
    <s v="Tidak setuju / Slightly disagree"/>
    <s v="Tidak setuju / Slightly disagree"/>
    <s v="Setuju / Slightly agree"/>
    <s v="Setuju / Slightly agree"/>
    <s v="Setuju / Slightly agree"/>
    <s v="2 kali / Twice"/>
    <s v="2 kali / Twice"/>
    <s v="Tidak tahu / Don't know"/>
    <s v="colgate"/>
    <s v="Selalu / Always"/>
    <s v="Tidak menggunakan flos gigi / Not using dental floss"/>
    <s v="Kadang-kadang/Bila perlu / Sometimes/When necessary"/>
    <s v="Ya / Yes"/>
    <s v="Ya / Yes"/>
    <s v="Ya / Yes"/>
    <s v="Ya / Yes"/>
    <s v="Ya / Yes"/>
    <s v="Ya / Yes"/>
    <s v="Tidak / No"/>
    <m/>
    <s v="Tidak / No"/>
    <m/>
    <s v="SMK KAMPUNG PASIR PUTEH"/>
    <s v="Lelaki / Male"/>
    <x v="0"/>
    <n v="13"/>
    <n v="46"/>
    <m/>
    <s v="Rural"/>
    <s v="Controlled Group (CG)"/>
    <s v="Colgate"/>
    <x v="0"/>
  </r>
  <r>
    <d v="2024-10-07T11:51:06"/>
    <s v="qashfeya@gmail.com"/>
    <s v="081211080758"/>
    <n v="100"/>
    <n v="0.71"/>
    <s v="perempuan"/>
    <s v="Malay"/>
    <s v="SMK Kampung Pasir Puteh "/>
    <s v="Ya / Yes"/>
    <s v="Betul / True"/>
    <s v="Salah / False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Tidak tahu / Dont Know"/>
    <s v="Betul / True"/>
    <s v="Betul / True"/>
    <s v="Betul / True"/>
    <s v="Betul / Tru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Tidak setuju / Slightly disagree"/>
    <s v="Sangat setuju / Strongly agree"/>
    <s v="Setuju / Slightly agree"/>
    <s v="Setuju / Slightly agree"/>
    <s v="Setuju / Slightly agree"/>
    <s v="Setuju / Slightly agree"/>
    <s v="Setuju / Slightly agree"/>
    <s v="2 kali / Twice"/>
    <s v="2 kali / Twice"/>
    <s v="Tidak / No"/>
    <s v="Colgate"/>
    <s v="Kadang-kadang/bila perlu / Sometimes / When necessary"/>
    <s v="1 kali / Once"/>
    <s v="2 kali / Twice"/>
    <s v="Ya / Yes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s v="SMK KAMPUNG PASIR PUTEH"/>
    <s v="Perempuan / Female"/>
    <x v="0"/>
    <n v="10"/>
    <n v="51"/>
    <m/>
    <s v="Rural"/>
    <s v="Controlled Group (CG)"/>
    <s v="Colgate"/>
    <x v="0"/>
  </r>
  <r>
    <d v="2024-10-07T11:51:46"/>
    <s v="dhaniyahkauthar0407@gmail.com"/>
    <s v="080704080284"/>
    <n v="52.67"/>
    <n v="0.62"/>
    <s v="perempuan"/>
    <s v="Malay"/>
    <s v="SMK KG PASIR PUTEH"/>
    <s v="Ya / Yes"/>
    <s v="Betul / True"/>
    <s v="Tidak tahu / Dont Know"/>
    <s v="Betul / True"/>
    <s v="Betul / True"/>
    <s v="Tidak tahu / Dont Know"/>
    <s v="Betul / True"/>
    <s v="Tidak tahu / Dont Know"/>
    <s v="Betul / True"/>
    <s v="Betul / True"/>
    <s v="Tidak tahu / Dont Know"/>
    <s v="Betul / True"/>
    <s v="Tidak tahu / Dont Know"/>
    <s v="Betul / True"/>
    <s v="Tidak tahu / Dont Know"/>
    <s v="Betul / True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angat setuju / Strongly agree"/>
    <s v="Sangat tidak setuju / Strongly disagree"/>
    <s v="Sangat setuju / Strongly agree"/>
    <s v="Setuju / Slightly agree"/>
    <s v="Sangat setuju / Strongly agree"/>
    <s v="Setuju / Slightly agree"/>
    <s v="Setuju / Slightly agree"/>
    <s v="Sangat setuju / Strongly agree"/>
    <s v="Lebih dari 2 kali / More than twice"/>
    <s v="Lebih dari 2 kali / More than twice"/>
    <s v="Ya / Yes"/>
    <s v="darlie"/>
    <s v="Kadang-kadang/bila perlu / Sometimes / When necessary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s v="SMK KAMPUNG PASIR PUTEH"/>
    <s v="Perempuan / Female"/>
    <x v="0"/>
    <n v="9"/>
    <n v="56"/>
    <m/>
    <s v="Rural"/>
    <s v="Controlled Group (CG)"/>
    <s v="Darlie"/>
    <x v="0"/>
  </r>
  <r>
    <d v="2024-10-07T11:53:59"/>
    <s v="lanzura01@gmail.com"/>
    <s v="080529080454"/>
    <n v="100"/>
    <n v="0.21"/>
    <s v="perempuan"/>
    <s v="Malay"/>
    <s v="SMK Kampunh Pasir Puteh"/>
    <s v="Ya / Yes"/>
    <s v="Betul / True"/>
    <s v="Salah / False"/>
    <s v="Betul / True"/>
    <s v="Tidak tahu / Dont Know"/>
    <s v="Betul / True"/>
    <s v="Tidak tahu / Dont Know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Tidak setuju / Slightly dis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etuju / Slightly agree"/>
    <s v="Sangat setuju / Strongly agree"/>
    <s v="Setuju / Slightly agree"/>
    <s v="Setuju / Slightly agree"/>
    <s v="Setuju / Slightly agree"/>
    <s v="2 kali / Twice"/>
    <s v="2 kali / Twice"/>
    <s v="Tidak tahu / Don't know"/>
    <s v="Golged"/>
    <s v="Kadang-kadang/bila perlu / Sometimes / When necessary"/>
    <s v="Tidak menggunakan flos gigi / Not using dental floss"/>
    <s v="3 kali / 3 times"/>
    <s v="Kadang-kadang / Bila Perlu / Sometimes/When necessary"/>
    <s v="Ya / Yes"/>
    <s v="Kadang-kadang / Bila Perlu / Sometimes/When necessary"/>
    <s v="Kadang-kadang / Bila Perlu / Sometimes/When necessary"/>
    <s v="Ya / Yes"/>
    <s v="Tidak / No"/>
    <s v="Tidak / No"/>
    <m/>
    <s v="Tidak / No"/>
    <m/>
    <s v="SMK KAMPUNG PASIR PUTEH"/>
    <s v="Perempuan / Female"/>
    <x v="0"/>
    <n v="11"/>
    <n v="55"/>
    <m/>
    <s v="Rural"/>
    <s v="Controlled Group (CG)"/>
    <s v="Colgate"/>
    <x v="0"/>
  </r>
  <r>
    <d v="2024-10-07T11:54:42"/>
    <s v="Naaina12345@gmail.com"/>
    <s v="080705100830"/>
    <n v="75.89"/>
    <n v="1"/>
    <s v="perempuan"/>
    <s v="Malay"/>
    <s v="SMK Kampong Pasir Puteh"/>
    <s v="Tidak / No"/>
    <s v="Betul / True"/>
    <s v="Salah / False"/>
    <s v="Betul / True"/>
    <s v="Tidak tahu / Dont Know"/>
    <s v="Betul / True"/>
    <s v="Betul / True"/>
    <s v="Tidak tahu / Dont Know"/>
    <s v="Betul / True"/>
    <s v="Betul / True"/>
    <s v="Betul / True"/>
    <s v="Tidak tahu / Dont Know"/>
    <s v="Tidak tahu / Dont Know"/>
    <s v="Betul / True"/>
    <s v="Betul / True"/>
    <s v="Betul / True"/>
    <s v="Tidak tahu / Dont Know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/ No"/>
    <s v="COLGATE"/>
    <s v="Kadang-kadang/bila perlu / Sometimes / When necessary"/>
    <s v="Kadang-kadang/bila perlu / Sometimes/when in need"/>
    <s v="2 kali / Twice"/>
    <s v="Tidak / No"/>
    <s v="Kadang-kadang / Bila Perlu / Sometimes/When necessary"/>
    <s v="Tidak / No"/>
    <s v="Ya / Yes"/>
    <s v="Ya / Yes"/>
    <s v="Tidak / No"/>
    <s v="Tidak / No"/>
    <m/>
    <s v="Tidak / No"/>
    <m/>
    <s v="SMK KAMPUNG PASIR PUTEH"/>
    <s v="Perempuan / Female"/>
    <x v="1"/>
    <n v="10"/>
    <n v="50"/>
    <m/>
    <s v="Rural"/>
    <s v="Controlled Group (CG)"/>
    <s v="Colgate"/>
    <x v="0"/>
  </r>
  <r>
    <d v="2024-10-07T11:57:49"/>
    <s v="faizah.alias@gmail.com"/>
    <s v="081221080292"/>
    <n v="100"/>
    <n v="0.54"/>
    <s v="perempuan"/>
    <s v="Malay"/>
    <s v="SMK KAMPONG PASIR PUTEH "/>
    <s v="Ya / Yes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etuju / Slightly agre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Tidak / No"/>
    <s v="Colgate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Ya / Yes"/>
    <s v="Ya / Yes"/>
    <s v="Tidak / No"/>
    <m/>
    <s v="Tidak / No"/>
    <m/>
    <s v="SMK KAMPUNG PASIR PUTEH"/>
    <s v="Perempuan / Female"/>
    <x v="0"/>
    <n v="14"/>
    <n v="55"/>
    <m/>
    <s v="Rural"/>
    <s v="Controlled Group (CG)"/>
    <s v="Colgate"/>
    <x v="0"/>
  </r>
  <r>
    <d v="2024-10-07T12:01:27"/>
    <s v="qaisara@gmail.com"/>
    <s v="080226080676"/>
    <n v="14.29"/>
    <n v="0.04"/>
    <s v="perempuan"/>
    <s v="Malay"/>
    <s v="SMK KG PASIR PUTEH"/>
    <s v="Tidak / No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Lebih dari 2 kali / More than twice"/>
    <s v="Lebih dari 2 kali / More than twice"/>
    <s v="Tidak tahu / Don't know"/>
    <s v="colgate"/>
    <s v="Kadang-kadang/bila perlu / Sometimes / When necessary"/>
    <s v="Tidak menggunakan flos gigi / Not using dental floss"/>
    <s v="1 kali / Once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KAMPUNG PASIR PUTEH"/>
    <s v="Perempuan / Female"/>
    <x v="1"/>
    <n v="15"/>
    <n v="59"/>
    <m/>
    <s v="Rural"/>
    <s v="Controlled Group (CG)"/>
    <s v="Colgate"/>
    <x v="0"/>
  </r>
  <r>
    <d v="2024-10-07T12:01:47"/>
    <s v="uswahdhat@gmail.com"/>
    <s v="080210080292"/>
    <n v="26.85"/>
    <n v="0.12"/>
    <s v="perempuan"/>
    <s v="Malay"/>
    <s v="SMK KAMPONG PASIR PUTEH IPOH PERAK"/>
    <s v="Ya / Yes"/>
    <s v="Betul / True"/>
    <s v="Betul / True"/>
    <s v="Betul / True"/>
    <s v="Salah / False"/>
    <s v="Betul / True"/>
    <s v="Betul / True"/>
    <s v="Tidak tahu / Dont Know"/>
    <s v="Salah / False"/>
    <s v="Betul / True"/>
    <s v="Betul / True"/>
    <s v="Salah / False"/>
    <s v="Salah / False"/>
    <s v="Betul / True"/>
    <s v="Betul / True"/>
    <s v="Betul / True"/>
    <s v="Betul / Tru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angat setuju / Strongly agree"/>
    <s v="Lebih dari 2 kali / More than twice"/>
    <s v="Lebih dari 2 kali / More than twice"/>
    <s v="Ya / Yes"/>
    <s v="COLGATE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Tidak / No"/>
    <s v="Tidak / No"/>
    <s v="Ya / Yes"/>
    <s v="Tidak / No"/>
    <m/>
    <s v="Tidak / No"/>
    <m/>
    <s v="SMK KAMPUNG PASIR PUTEH"/>
    <s v="Perempuan / Female"/>
    <x v="0"/>
    <n v="12"/>
    <n v="61"/>
    <m/>
    <s v="Rural"/>
    <s v="Controlled Group (CG)"/>
    <s v="Colgate"/>
    <x v="0"/>
  </r>
  <r>
    <d v="2024-10-07T12:01:52"/>
    <s v="yupieeyeyeye@gmail.com"/>
    <s v="081228080252"/>
    <n v="58.03"/>
    <n v="0.57999999999999996"/>
    <s v="perempuan"/>
    <s v="Malay"/>
    <s v="SMK KAMPUNG PASIR PUTEH"/>
    <s v="Ya / Yes"/>
    <s v="Betul / True"/>
    <s v="Tidak tahu / Dont Know"/>
    <s v="Tidak tahu / Dont know"/>
    <s v="Tidak tahu / Dont Know"/>
    <s v="Tidak tahu / Dont Know"/>
    <s v="Tidak tahu / Dont Know"/>
    <s v="Tidak tahu / Dont Know"/>
    <s v="Betul / True"/>
    <s v="Tidak tahu / Dont Know"/>
    <s v="Tidak tahu / Dont Know"/>
    <s v="Tidak tahu / Dont Know"/>
    <s v="Tidak tahu / Dont Know"/>
    <s v="Betul / True"/>
    <s v="Betul / True"/>
    <s v="Tidak tahu / Dont Know"/>
    <s v="Betul / Tru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Tidak setuju / Slightly disagree"/>
    <s v="Setuju / Slightly agree"/>
    <s v="Sangat setuju / Strongly agree"/>
    <s v="Setuju / Slightly agree"/>
    <s v="Setuju / Slightly agree"/>
    <s v="Setuju / Slightly agree"/>
    <s v="Setuju / Slightly agree"/>
    <s v="2 kali / Twice"/>
    <s v="2 kali / Twice"/>
    <s v="Tidak tahu / Don't know"/>
    <s v="Colgate 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KAMPUNG PASIR PUTEH"/>
    <s v="Perempuan / Female"/>
    <x v="0"/>
    <n v="5"/>
    <n v="50"/>
    <m/>
    <s v="Rural"/>
    <s v="Controlled Group (CG)"/>
    <s v="Colgate"/>
    <x v="0"/>
  </r>
  <r>
    <d v="2024-10-07T12:04:08"/>
    <s v="ainsazlin7@gmail.com"/>
    <s v="080122086020"/>
    <n v="60.71"/>
    <n v="0.57999999999999996"/>
    <s v="perempuan"/>
    <s v="Malay"/>
    <s v="SEKOLAH MENENGAH KAMPONG PASIR PUTEH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Tidak tahu / Dont Know"/>
    <s v="Tidak tahu / Dont Know"/>
    <s v="Betul / True"/>
    <s v="Tidak tahu / Dont Know"/>
    <s v="Tidak tahu / Dont Know"/>
    <s v="Tidak tahu / Dont Know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angat tidak setuju / Strongly disagree"/>
    <s v="Sangat setuju / Strongly agree"/>
    <s v="Setuju / Slightly agree"/>
    <s v="Setuju / Slightly agree"/>
    <s v="Setuju / Slightly agree"/>
    <s v="Setuju / Slightly agree"/>
    <s v="Setuju / Slightly agree"/>
    <s v="2 kali / Twice"/>
    <s v="1 kali / Once"/>
    <s v="Tidak tahu / Don't know"/>
    <s v="Colcagete 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KAMPUNG PASIR PUTEH"/>
    <s v="Perempuan / Female"/>
    <x v="0"/>
    <n v="9"/>
    <n v="52"/>
    <m/>
    <s v="Rural"/>
    <s v="Controlled Group (CG)"/>
    <s v="Colgate"/>
    <x v="0"/>
  </r>
  <r>
    <d v="2024-10-07T12:09:39"/>
    <s v="asmasyahrul5@gmail.com"/>
    <s v="081002081092"/>
    <n v="57.14"/>
    <n v="0.79"/>
    <s v="perempuan"/>
    <s v="Malay"/>
    <s v="SMK KAMPUNG PASIR PUTEH Ipoh"/>
    <s v="Ya / Yes"/>
    <s v="Tidak tahu / Dont know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Tidak tahu / Dont Know"/>
    <s v="Betul / Tru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Tidak / No"/>
    <s v="Ya / Yes"/>
    <s v="Kadang-kadang / Bila Perlu / Sometimes/When necessary"/>
    <s v="Kadang-kadang / Bila Perlu / Sometimes/When necessary"/>
    <s v="Tidak / No"/>
    <m/>
    <s v="Tidak / No"/>
    <m/>
    <s v="SMK KAMPUNG PASIR PUTEH"/>
    <s v="Perempuan / Female"/>
    <x v="0"/>
    <n v="11"/>
    <n v="50"/>
    <m/>
    <s v="Rural"/>
    <s v="Controlled Group (CG)"/>
    <s v="Colgate"/>
    <x v="0"/>
  </r>
  <r>
    <d v="2024-10-07T12:11:08"/>
    <s v="nurulshazliana08@gmail.com"/>
    <s v="080924081246"/>
    <n v="75"/>
    <n v="0.33"/>
    <s v="perempuan"/>
    <s v="Malay"/>
    <s v="SMK KAMPONG PASIR PUTEH "/>
    <s v="Ya / Yes"/>
    <s v="Betul / True"/>
    <s v="Tidak tahu / Dont Know"/>
    <s v="Betul / True"/>
    <s v="Betul / True"/>
    <s v="Betul / True"/>
    <s v="Betul / True"/>
    <s v="Betul / True"/>
    <s v="Betul / True"/>
    <s v="Tidak tahu / Dont Know"/>
    <s v="Betul / True"/>
    <s v="Tidak tahu / Dont Know"/>
    <s v="Betul / True"/>
    <s v="Betul / True"/>
    <s v="Betul / True"/>
    <s v="Tidak tahu / Dont Know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Sangat setuju / Strongly agree"/>
    <s v="Setuju / Slightly agree"/>
    <s v="Tidak setuju / Slightly disagree"/>
    <s v="Sangat setuju / Strongly agree"/>
    <s v="Setuju / Slightly agree"/>
    <s v="Sangat setuju / Strongly agree"/>
    <s v="Setuju / Slightly agree"/>
    <s v="Setuju / Slightly agree"/>
    <s v="Setuju / Slightly agree"/>
    <s v="2 kali / Twice"/>
    <s v="Lebih dari 2 kali / More than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Tidak / No"/>
    <s v="Ya / Yes"/>
    <s v="Tidak / No"/>
    <s v="Ya / Yes"/>
    <s v="Tidak / No"/>
    <m/>
    <s v="Tidak / No"/>
    <m/>
    <s v="SMK KAMPUNG PASIR PUTEH"/>
    <s v="Perempuan / Female"/>
    <x v="0"/>
    <n v="11"/>
    <n v="55"/>
    <m/>
    <s v="Rural"/>
    <s v="Controlled Group (CG)"/>
    <s v="Colgate"/>
    <x v="0"/>
  </r>
  <r>
    <d v="2024-10-07T12:11:18"/>
    <s v="NURSYAZANANAZIFA@gmail.com"/>
    <s v="080104080918"/>
    <n v="100"/>
    <n v="0.92"/>
    <s v="perempuan"/>
    <s v="Malay"/>
    <s v="SMK KG PASIR  PUTEH"/>
    <s v="Ya / Yes"/>
    <s v="Betul / True"/>
    <s v="Tidak tahu / Dont Know"/>
    <s v="Betul / True"/>
    <s v="Tidak tahu / Dont Know"/>
    <s v="Betul / True"/>
    <s v="Tidak tahu / Dont Know"/>
    <s v="Tidak tahu / Dont Know"/>
    <s v="Tidak tahu / Dont Know"/>
    <s v="Betul / True"/>
    <s v="Betul / True"/>
    <s v="Betul / True"/>
    <s v="Tidak tahu / Dont Know"/>
    <s v="Tidak tahu / Dont Know"/>
    <s v="Tidak tahu / Dont Know"/>
    <s v="Betul / True"/>
    <s v="Betul / True"/>
    <s v="Setuju / Slightly agree"/>
    <s v="Setuju / Slightly agree"/>
    <s v="Setuju / Slightly agree"/>
    <s v="Tidak setuju / Slightly dis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2 kali / Twice"/>
    <s v="2 kali / Twice"/>
    <s v="Tidak tahu / Don't know"/>
    <s v="DENTIFIC"/>
    <s v="Kadang-kadang/bila perlu / Sometimes / When necessary"/>
    <s v="2 kali / Twice"/>
    <s v="Kadang-kadang/Bila perlu / Sometimes/When necessary"/>
    <s v="Ya / Yes"/>
    <s v="Kadang-kadang / Bila Perlu / Sometimes/When necessary"/>
    <s v="Ya / Yes"/>
    <s v="Kadang-kadang / Bila Perlu / Sometimes/When necessary"/>
    <s v="Tidak / No"/>
    <s v="Tidak / No"/>
    <s v="Tidak / No"/>
    <m/>
    <s v="Tidak / No"/>
    <s v="Beberapa hari seminggu / Several days a week"/>
    <s v="SMK KAMPUNG PASIR PUTEH"/>
    <s v="Perempuan / Female"/>
    <x v="0"/>
    <n v="8"/>
    <n v="47"/>
    <m/>
    <s v="Rural"/>
    <s v="Controlled Group (CG)"/>
    <s v="Dentific"/>
    <x v="0"/>
  </r>
  <r>
    <d v="2024-10-07T12:12:40"/>
    <s v="nuralyaanuar0611@gmail.com"/>
    <s v="081106080158"/>
    <n v="100"/>
    <n v="0.87"/>
    <s v="perempuan"/>
    <s v="Malay"/>
    <s v="Sekolah menengah kampung pasir puteh "/>
    <s v="Ya / Yes"/>
    <s v="Betul / True"/>
    <s v="Tidak tahu / Dont Know"/>
    <s v="Betul / True"/>
    <s v="Betul / True"/>
    <s v="Betul / True"/>
    <s v="Betul / True"/>
    <s v="Tidak tahu / Dont Know"/>
    <s v="Betul / True"/>
    <s v="Betul / True"/>
    <s v="Tidak tahu / Dont Know"/>
    <s v="Tidak tahu / Dont Know"/>
    <s v="Tidak tahu / Dont Know"/>
    <s v="Betul / True"/>
    <s v="Betul / True"/>
    <s v="Betul / True"/>
    <s v="Betul / Tru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1 kali / Once"/>
    <s v="Tidak tahu / Don't know"/>
    <s v="Colgate"/>
    <s v="Selalu / Always"/>
    <s v="1 kali / Once"/>
    <s v="Tidak minum minuman berkarbonat / Do not take carbonated drinks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KAMPUNG PASIR PUTEH"/>
    <s v="Perempuan / Female"/>
    <x v="0"/>
    <n v="10"/>
    <n v="54"/>
    <m/>
    <s v="Rural"/>
    <s v="Controlled Group (CG)"/>
    <s v="Colgate"/>
    <x v="0"/>
  </r>
  <r>
    <d v="2024-10-07T12:20:23"/>
    <s v="nurainaqamarinatahrim@gmail.com"/>
    <s v="080514080048"/>
    <n v="100"/>
    <n v="1.46"/>
    <s v="perempuan"/>
    <s v="Malay"/>
    <s v="SMK KAMPONG PASIR PUTEH"/>
    <s v="Ya / Yes"/>
    <s v="Betul / True"/>
    <s v="Betul / True"/>
    <s v="Betul / True"/>
    <s v="Tidak tahu / Dont Know"/>
    <s v="Tidak tahu / Dont Know"/>
    <s v="Betul / True"/>
    <s v="Betul / True"/>
    <s v="Salah / Fals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Tidak tahu / Don't know"/>
    <s v="Colgate"/>
    <s v="Selalu / Always"/>
    <s v="Tidak menggunakan flos gigi / Not using dental floss"/>
    <s v="Kadang-kadang/Bila perlu / Sometimes/When necessary"/>
    <s v="Tidak / No"/>
    <s v="Tidak / No"/>
    <s v="Tidak / No"/>
    <s v="Kadang-kadang / Bila Perlu / Sometimes/When necessary"/>
    <s v="Tidak / No"/>
    <s v="Tidak / No"/>
    <s v="Tidak / No"/>
    <m/>
    <s v="Tidak / No"/>
    <m/>
    <s v="SMK KAMPUNG PASIR PUTEH"/>
    <s v="Perempuan / Female"/>
    <x v="0"/>
    <n v="12"/>
    <n v="60"/>
    <m/>
    <s v="Rural"/>
    <s v="Controlled Group (CG)"/>
    <s v="Colgate"/>
    <x v="0"/>
  </r>
  <r>
    <d v="2024-10-07T12:21:02"/>
    <s v="nuralyaaliyana@gmail.com"/>
    <s v="080311060100"/>
    <n v="30.35"/>
    <n v="0.13"/>
    <s v="perempuan"/>
    <s v="Malay"/>
    <s v="SMK KAMPUNG PASIR PUTEH"/>
    <s v="Ya / Yes"/>
    <s v="Betul / True"/>
    <s v="Tidak tahu / Dont Know"/>
    <s v="Betul / True"/>
    <s v="Salah / False"/>
    <s v="Betul / True"/>
    <s v="Betul / True"/>
    <s v="Tidak tahu / Dont Know"/>
    <s v="Salah / False"/>
    <s v="Betul / True"/>
    <s v="Betul / True"/>
    <s v="Betul / True"/>
    <s v="Salah / False"/>
    <s v="Betul / True"/>
    <s v="Betul / True"/>
    <s v="Tidak tahu / Dont Know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angat setuju / Strongly agree"/>
    <s v="Setuju / Slightly agree"/>
    <s v="Setuju / Slightly agree"/>
    <s v="Setuju / Slightly agree"/>
    <s v="Lebih dari 2 kali / More than twice"/>
    <s v="Lebih dari 2 kali / More than twice"/>
    <s v="Ya / Yes"/>
    <s v="colgate"/>
    <s v="Selalu / Always"/>
    <s v="Lebih dari 2 kali / More than twice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KAMPUNG PASIR PUTEH"/>
    <s v="Perempuan / Female"/>
    <x v="0"/>
    <n v="11"/>
    <n v="53"/>
    <m/>
    <s v="Rural"/>
    <s v="Controlled Group (CG)"/>
    <s v="Colgate"/>
    <x v="0"/>
  </r>
  <r>
    <d v="2024-10-07T12:21:08"/>
    <s v="ainaa5161@gmail.com"/>
    <s v="080223080400"/>
    <n v="54.46"/>
    <n v="0.56999999999999995"/>
    <s v="perempuan"/>
    <s v="Malay"/>
    <s v="SMK KAMPUNG PASIR PUTEH "/>
    <s v="Ya / Yes"/>
    <s v="Betul / True"/>
    <s v="Betul / True"/>
    <s v="Betul / True"/>
    <s v="Salah / False"/>
    <s v="Betul / True"/>
    <s v="Salah / False"/>
    <s v="Tidak tahu / Dont Know"/>
    <s v="Betul / True"/>
    <s v="Betul / True"/>
    <s v="Betul / True"/>
    <s v="Betul / True"/>
    <s v="Tidak tahu / Dont Know"/>
    <s v="Betul / True"/>
    <s v="Tidak tahu / Dont Know"/>
    <s v="Betul / True"/>
    <s v="Betul / Tru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angat setuju / Strongly agree"/>
    <s v="Setuju / Slightly agree"/>
    <s v="Tidak setuju / Slightly disagree"/>
    <s v="Sangat setuju / Strongly agree"/>
    <s v="Setuju / Slightly agree"/>
    <s v="Setuju / Slightly agree"/>
    <s v="Sangat setuju / Strongly agree"/>
    <s v="Setuju / Slightly agree"/>
    <s v="Setuju / Slightly agree"/>
    <s v="Lebih dari 2 kali / More than twice"/>
    <s v="Lebih dari 2 kali / More than twice"/>
    <s v="Tidak tahu / Don't know"/>
    <s v="Colgate "/>
    <s v="Selalu / Always"/>
    <s v="Lebih dari 2 kali / More than twice"/>
    <s v="2 kali / Twice"/>
    <s v="Kadang-kadang / Bila Perlu / Sometimes/When necessary"/>
    <s v="Kadang-kadang / Bila Perlu / Sometimes/When necessary"/>
    <s v="Kadang-kadang / Bila Perlu / Sometimes/When necessary"/>
    <s v="Ya / Yes"/>
    <s v="Ya / Yes"/>
    <s v="Ya / Yes"/>
    <s v="Tidak / No"/>
    <m/>
    <s v="Tidak / No"/>
    <m/>
    <s v="SMK KAMPUNG PASIR PUTEH"/>
    <s v="Perempuan / Female"/>
    <x v="0"/>
    <n v="12"/>
    <n v="55"/>
    <m/>
    <s v="Rural"/>
    <s v="Controlled Group (CG)"/>
    <s v="Colgate"/>
    <x v="0"/>
  </r>
  <r>
    <d v="2024-10-07T12:24:31"/>
    <s v="ellyqistina20@gmail.com"/>
    <s v="080126080476"/>
    <n v="50.89"/>
    <n v="0.08"/>
    <s v="perempuan"/>
    <s v="Malay"/>
    <s v="SMK KG PASIR PUTEH"/>
    <s v="Ya / Yes"/>
    <s v="Betul / True"/>
    <s v="Betul / True"/>
    <s v="Betul / True"/>
    <s v="Tidak tahu / Dont Know"/>
    <s v="Betul / True"/>
    <s v="Betul / True"/>
    <s v="Tidak tahu / Dont Know"/>
    <s v="Tidak tahu / Dont Know"/>
    <s v="Betul / True"/>
    <s v="Betul / True"/>
    <s v="Betul / True"/>
    <s v="Betul / True"/>
    <s v="Tidak tahu / Dont Know"/>
    <s v="Betul / True"/>
    <s v="Betul / True"/>
    <s v="Betul / Tru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2 kali / Twice"/>
    <s v="2 kali / Twice"/>
    <s v="Ya / Yes"/>
    <s v="Sensodyne"/>
    <s v="Selalu / Always"/>
    <s v="2 kali / Twice"/>
    <s v="Tidak minum minuman berkarbonat / Do not take carbonated drinks"/>
    <s v="Tidak / No"/>
    <s v="Tidak / No"/>
    <s v="Kadang-kadang / Bila Perlu / Sometimes/When necessary"/>
    <s v="Tidak / No"/>
    <s v="Tidak / No"/>
    <s v="Tidak / No"/>
    <s v="Tidak / No"/>
    <m/>
    <s v="Tidak / No"/>
    <m/>
    <s v="SMK KAMPUNG PASIR PUTEH"/>
    <s v="Perempuan / Female"/>
    <x v="0"/>
    <n v="12"/>
    <n v="49"/>
    <m/>
    <s v="Rural"/>
    <s v="Controlled Group (CG)"/>
    <s v="Sensodyne"/>
    <x v="0"/>
  </r>
  <r>
    <d v="2024-10-07T12:30:07"/>
    <s v="norainnajwa@gmail.com"/>
    <s v="080812050058"/>
    <n v="100"/>
    <n v="0.54"/>
    <s v="perempuan"/>
    <s v="Malay"/>
    <s v="smk kampung pasir puteh"/>
    <s v="Ya / Yes"/>
    <s v="Betul / True"/>
    <s v="Betul / True"/>
    <s v="Betul / True"/>
    <s v="Betul / True"/>
    <s v="Betul / True"/>
    <s v="Tidak tahu / Dont Know"/>
    <s v="Betul / True"/>
    <s v="Salah / False"/>
    <s v="Betul / True"/>
    <s v="Salah / False"/>
    <s v="Salah / False"/>
    <s v="Tidak tahu / Dont Know"/>
    <s v="Betul / True"/>
    <s v="Betul / True"/>
    <s v="Salah / Fals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fresh and white"/>
    <s v="Jarang / Rarely"/>
    <s v="Tidak menggunakan flos gigi / Not using dental floss"/>
    <s v="2 kali / Twice"/>
    <s v="Tidak / No"/>
    <s v="Tidak / No"/>
    <s v="Ya / Yes"/>
    <s v="Ya / Yes"/>
    <s v="Kadang-kadang / Bila Perlu / Sometimes/When necessary"/>
    <s v="Tidak / No"/>
    <s v="Tidak / No"/>
    <m/>
    <s v="Tidak / No"/>
    <m/>
    <s v="SMK KAMPUNG PASIR PUTEH"/>
    <s v="Perempuan / Female"/>
    <x v="0"/>
    <n v="9"/>
    <n v="46"/>
    <m/>
    <s v="Rural"/>
    <s v="Controlled Group (CG)"/>
    <s v="Fresh and White"/>
    <x v="0"/>
  </r>
  <r>
    <d v="2024-10-07T12:30:33"/>
    <s v="intanshakila@gmail.com"/>
    <s v="080410081134"/>
    <n v="67.86"/>
    <n v="0.46"/>
    <s v="perempuan"/>
    <s v="Malay"/>
    <s v="smk kampung pasir puteh"/>
    <s v="Ya / Yes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2 kali / Twice"/>
    <s v="2 kali / Twice"/>
    <s v="Ya / Yes"/>
    <s v="colgate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KAMPUNG PASIR PUTEH"/>
    <s v="Perempuan / Female"/>
    <x v="0"/>
    <n v="14"/>
    <n v="50"/>
    <m/>
    <s v="Rural"/>
    <s v="Controlled Group (CG)"/>
    <s v="Colgate"/>
    <x v="0"/>
  </r>
  <r>
    <d v="2024-10-07T12:30:44"/>
    <s v="Ariyana@gmail.com"/>
    <s v="080828080454"/>
    <n v="100"/>
    <n v="0.38"/>
    <s v="perempuan"/>
    <s v="Malay"/>
    <s v="SMK KAMPUNG PASIR PUTEH "/>
    <s v="Ya / Yes"/>
    <s v="Betul / True"/>
    <s v="Tidak tahu / Dont Know"/>
    <s v="Tidak tahu / Dont know"/>
    <s v="Tidak tahu / Dont Know"/>
    <s v="Salah / False"/>
    <s v="Betul / True"/>
    <s v="Tidak tahu / Dont Know"/>
    <s v="Tidak tahu / Dont Know"/>
    <s v="Betul / True"/>
    <s v="Tidak tahu / Dont Know"/>
    <s v="Betul / True"/>
    <s v="Betul / True"/>
    <s v="Tidak tahu / Dont Know"/>
    <s v="Tidak tahu / Dont Know"/>
    <s v="Tidak tahu / Dont Know"/>
    <s v="Tidak tahu / Dont Know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angat setuju / Strongly agree"/>
    <s v="Sangat tidak setuju / Strongly disagree"/>
    <s v="Setuju / Slightly agree"/>
    <s v="Sangat setuju / Strongly agree"/>
    <s v="Sangat setuju / Strongly agree"/>
    <s v="Sangat setuju / Strongly agree"/>
    <s v="Setuju / Slightly agree"/>
    <s v="Sangat setuju / Strongly agree"/>
    <s v="Lebih dari 2 kali / More than twice"/>
    <s v="Lebih dari 2 kali / More than twice"/>
    <s v="Tidak tahu / Don't know"/>
    <s v="Collget "/>
    <s v="Selalu / Always"/>
    <s v="Lebih dari 2 kali / More than twice"/>
    <s v="3 kali / 3 times"/>
    <s v="Ya / Yes"/>
    <s v="Kadang-kadang / Bila Perlu / Sometimes/When necessary"/>
    <s v="Ya / Yes"/>
    <s v="Ya / Yes"/>
    <s v="Ya / Yes"/>
    <s v="Ya / Yes"/>
    <s v="Tidak / No"/>
    <m/>
    <s v="Ya / Yes"/>
    <s v="Beberapa hari seminggu / Several days a week"/>
    <s v="SMK KAMPUNG PASIR PUTEH"/>
    <s v="Perempuan / Female"/>
    <x v="0"/>
    <n v="5"/>
    <n v="56"/>
    <m/>
    <s v="Rural"/>
    <s v="Controlled Group (CG)"/>
    <s v="Colgate"/>
    <x v="0"/>
  </r>
  <r>
    <d v="2024-10-07T12:34:50"/>
    <s v="ainiwani@gmail.com"/>
    <s v="080524080156"/>
    <n v="80.349999999999994"/>
    <n v="0.54"/>
    <s v="perempuan"/>
    <s v="Malay"/>
    <s v="sekolah menengah kebangsaan kampong pasir puteh"/>
    <s v="Ya / Yes"/>
    <s v="Betul / True"/>
    <s v="Betul / True"/>
    <s v="Betul / True"/>
    <s v="Betul / True"/>
    <s v="Tidak tahu / Dont Know"/>
    <s v="Betul / True"/>
    <s v="Betul / True"/>
    <s v="Salah / False"/>
    <s v="Betul / True"/>
    <s v="Tidak tahu / Dont Know"/>
    <s v="Betul / True"/>
    <s v="Tidak tahu / Dont Know"/>
    <s v="Betul / True"/>
    <s v="Betul / True"/>
    <s v="Tidak tahu / Dont Know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etuju / Slightly agree"/>
    <s v="Tidak setuju / Slightly disagree"/>
    <s v="Setuju / Slightly agree"/>
    <s v="2 kali / Twice"/>
    <s v="2 kali / Twice"/>
    <s v="Ya / Yes"/>
    <s v="macam ii"/>
    <s v="Kadang-kadang/bila perlu / Sometimes / When necessary"/>
    <s v="Tidak menggunakan flos gigi / Not using dental floss"/>
    <s v="Tidak minum minuman berkarbonat / Do not take carbonated drinks"/>
    <s v="Tidak / No"/>
    <s v="Tidak / No"/>
    <s v="Tidak / No"/>
    <s v="Tidak / No"/>
    <s v="Tidak / No"/>
    <s v="Tidak / No"/>
    <s v="Tidak / No"/>
    <m/>
    <s v="Tidak / No"/>
    <m/>
    <s v="SMK KAMPUNG PASIR PUTEH"/>
    <s v="Perempuan / Female"/>
    <x v="0"/>
    <n v="10"/>
    <n v="49"/>
    <m/>
    <s v="Rural"/>
    <s v="Controlled Group (CG)"/>
    <s v="Colgate"/>
    <x v="0"/>
  </r>
  <r>
    <d v="2024-10-07T12:37:32"/>
    <s v="aishah@gmail.com"/>
    <s v="081011081238"/>
    <n v="25"/>
    <n v="0.13"/>
    <s v="perempuan"/>
    <s v="Malay"/>
    <s v="sekolah menegah kebangsaan kampong pasir puteh"/>
    <s v="Ya / Yes"/>
    <s v="Betul / True"/>
    <s v="Tidak tahu / Dont Know"/>
    <s v="Betul / True"/>
    <s v="Tidak tahu / Dont Know"/>
    <s v="Betul / True"/>
    <s v="Salah / False"/>
    <s v="Tidak tahu / Dont Know"/>
    <s v="Betul / True"/>
    <s v="Betul / True"/>
    <s v="Betul / True"/>
    <s v="Betul / True"/>
    <s v="Betul / True"/>
    <s v="Betul / True"/>
    <s v="Tidak tahu / Dont Know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Lebih dari 2 kali / More than twice"/>
    <s v="Lebih dari 2 kali / More than twice"/>
    <s v="Ya / Yes"/>
    <s v="colgate"/>
    <s v="Selalu / Always"/>
    <s v="Kadang-kadang/bila perlu / Sometimes/when in need"/>
    <s v="1 kali / Once"/>
    <s v="Ya / Yes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m/>
    <s v="Tidak / No"/>
    <m/>
    <s v="SMK KAMPUNG PASIR PUTEH"/>
    <s v="Perempuan / Female"/>
    <x v="0"/>
    <n v="11"/>
    <n v="56"/>
    <m/>
    <s v="Rural"/>
    <s v="Controlled Group (CG)"/>
    <s v="Colgate"/>
    <x v="0"/>
  </r>
  <r>
    <d v="2024-10-07T12:39:08"/>
    <s v="nursyafiqah081119@email.com"/>
    <s v="081119080958"/>
    <n v="100"/>
    <n v="0.67"/>
    <s v="perempuan"/>
    <s v="Malay"/>
    <s v="SMK KAMPONG PASIR PUTEH "/>
    <s v="Ya / Yes"/>
    <s v="Tidak tahu / Dont know"/>
    <s v="Tidak tahu / Dont Know"/>
    <s v="Betul / True"/>
    <s v="Tidak tahu / Dont Know"/>
    <s v="Tidak tahu / Dont Know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Tidak tahu / Dont Know"/>
    <s v="Setuju / Slightly agree"/>
    <s v="Setuju / Slightly agree"/>
    <s v="Sangat setuju / Strongly agree"/>
    <s v="Setuju / Slightly agree"/>
    <s v="Sangat setuju / Strongly agree"/>
    <s v="Setuju / Slightly agree"/>
    <s v="Setuju / Slightly agree"/>
    <s v="Sangat setuju / Strong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Ya / Yes"/>
    <s v="Colgate 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s v="SMK KAMPUNG PASIR PUTEH"/>
    <s v="Perempuan / Female"/>
    <x v="0"/>
    <n v="8"/>
    <n v="50"/>
    <m/>
    <s v="Rural"/>
    <s v="Controlled Group (CG)"/>
    <s v="Colgate"/>
    <x v="0"/>
  </r>
  <r>
    <d v="2024-10-07T12:40:46"/>
    <s v="sitinurhazieka@gmail.com"/>
    <s v="080914102066"/>
    <n v="100"/>
    <n v="1.04"/>
    <s v="perempuan"/>
    <s v="Malay"/>
    <s v="SMK KG PASIR PUTIH"/>
    <s v="Tidak / No"/>
    <s v="Betul / True"/>
    <s v="Salah / False"/>
    <s v="Betul / True"/>
    <s v="Tidak tahu / Dont Know"/>
    <s v="Betul / True"/>
    <s v="Betul / True"/>
    <s v="Salah / False"/>
    <s v="Betul / True"/>
    <s v="Betul / True"/>
    <s v="Tidak tahu / Dont Know"/>
    <s v="Tidak tahu / Dont Know"/>
    <s v="Tidak tahu / Dont Know"/>
    <s v="Salah / False"/>
    <s v="Betul / True"/>
    <s v="Salah / False"/>
    <s v="Betul / Tru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etuju / Slightly agree"/>
    <s v="Tidak setuju / Slightly disagree"/>
    <s v="Setuju / Slightly agree"/>
    <s v="Sangat setuju / Strongly agree"/>
    <s v="Setuju / Slightly agree"/>
    <s v="Lebih dari 2 kali / More than twice"/>
    <s v="Lebih dari 2 kali / More than twice"/>
    <s v="Ya / Yes"/>
    <s v="COLGATE"/>
    <s v="Selalu / Always"/>
    <s v="2 kali / Twice"/>
    <s v="2 kali / Twice"/>
    <s v="Kadang-kadang / Bila Perlu / Sometimes/When necessary"/>
    <s v="Tidak / No"/>
    <s v="Ya / Yes"/>
    <s v="Ya / Yes"/>
    <s v="Ya / Yes"/>
    <s v="Kadang-kadang / Bila Perlu / Sometimes/When necessary"/>
    <s v="Tidak / No"/>
    <m/>
    <s v="Tidak / No"/>
    <m/>
    <s v="SMK KAMPUNG PASIR PUTEH"/>
    <s v="Perempuan / Female"/>
    <x v="1"/>
    <n v="8"/>
    <n v="51"/>
    <m/>
    <s v="Rural"/>
    <s v="Controlled Group (CG)"/>
    <s v="Colgate"/>
    <x v="0"/>
  </r>
  <r>
    <d v="2024-10-07T12:53:00"/>
    <s v="hayzeline@gmail.com"/>
    <s v="080318080278"/>
    <n v="100"/>
    <n v="1.66"/>
    <s v="perempuan"/>
    <s v="Malay"/>
    <s v="Smk kampong pasir puteh"/>
    <s v="Ya / Yes"/>
    <s v="Betul / True"/>
    <s v="Betul / True"/>
    <s v="Salah / False"/>
    <s v="Betul / True"/>
    <s v="Betul / True"/>
    <s v="Betul / True"/>
    <s v="Betul / True"/>
    <s v="Betul / True"/>
    <s v="Tidak tahu / Dont Know"/>
    <s v="Betul / True"/>
    <s v="Betul / True"/>
    <s v="Salah / False"/>
    <s v="Betul / True"/>
    <s v="Betul / True"/>
    <s v="Betul / True"/>
    <s v="Betul / True"/>
    <s v="Sangat tidak setuju / Strongly disagree"/>
    <s v="Sangat tidak setuju / Strongly disagree"/>
    <s v="Tidak setuju / Slightly disagree"/>
    <s v="Setuju / Slightly agree"/>
    <s v="Sangat tidak setuju / Strongly disagree"/>
    <s v="Setuju / Slightly agree"/>
    <s v="Sangat tidak setuju / Strongly disagree"/>
    <s v="Sangat tidak setuju / Strongly disagree"/>
    <s v="Tidak setuju / Slightly disagree"/>
    <s v="Setuju / Slightly agree"/>
    <s v="Tidak setuju / Slightly disagree"/>
    <s v="Setuju / Slightly agree"/>
    <s v="Setuju / Slightly agree"/>
    <s v="Sangat tidak setuju / Strongly disagree"/>
    <s v="Sangat setuju / Strongly agree"/>
    <s v="Sangat setuju / Strongly agree"/>
    <s v="Lebih dari 2 kali / More than twice"/>
    <s v="Lebih dari 2 kali / More than twice"/>
    <s v="Ya / Yes"/>
    <s v="Darlie"/>
    <s v="Selalu / Always"/>
    <s v="2 kali / Twice"/>
    <s v="Lebih dari 4 kali / More than 4 times"/>
    <s v="Tidak / No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s v="SMK KAMPUNG PASIR PUTEH"/>
    <s v="Perempuan / Female"/>
    <x v="0"/>
    <n v="12"/>
    <n v="37"/>
    <m/>
    <s v="Rural"/>
    <s v="Controlled Group (CG)"/>
    <s v="Darlie"/>
    <x v="0"/>
  </r>
  <r>
    <d v="2024-10-08T08:44:16"/>
    <s v="jeivanatjei@gmail.com"/>
    <s v="090418081031"/>
    <n v="100"/>
    <n v="0.17"/>
    <s v="Lelaki / Male"/>
    <s v="Indian"/>
    <s v="SMK Gunung Rapat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Salah / False"/>
    <s v="Betul / True"/>
    <s v="Tidak tahu / Dont Know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Setuju / Slightly agree"/>
    <s v="2 kali / Twice"/>
    <s v="2 kali / Twice"/>
    <s v="Tidak / No"/>
    <s v="colgate darli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Tidak / No"/>
    <s v="Tidak / No"/>
    <m/>
    <s v="Tidak / No"/>
    <m/>
    <s v="SMK GUNUNG RAPAT"/>
    <s v="Lelaki / Male"/>
    <x v="0"/>
    <n v="14"/>
    <n v="57"/>
    <m/>
    <s v="Urban"/>
    <s v="Intervention Group (IG)"/>
    <s v="Colgate"/>
    <x v="0"/>
  </r>
  <r>
    <d v="2024-10-08T08:44:49"/>
    <s v="tuanmuhammadrayyan@gmail.com"/>
    <s v="090725080725"/>
    <n v="65.180000000000007"/>
    <n v="0.21"/>
    <s v="Lelaki / Male"/>
    <s v="Malay"/>
    <s v="Sekolah Menengah Kebangsaan Gunung Rapat"/>
    <s v="Ya / Yes"/>
    <s v="Salah / False"/>
    <s v="Salah / False"/>
    <s v="Betul / True"/>
    <s v="Tidak tahu / Dont Know"/>
    <s v="Betul / True"/>
    <s v="Tidak tahu / Dont Know"/>
    <s v="Tidak tahu / Dont Know"/>
    <s v="Tidak tahu / Dont Know"/>
    <s v="Betul / True"/>
    <s v="Betul / True"/>
    <s v="Tidak tahu / Dont Know"/>
    <s v="Tidak tahu / Dont Know"/>
    <s v="Tidak tahu / Dont Know"/>
    <s v="Betul / True"/>
    <s v="Betul / True"/>
    <s v="Betul / Tru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Jarang / Rarely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GUNUNG RAPAT"/>
    <s v="Lelaki / Male"/>
    <x v="0"/>
    <n v="7"/>
    <n v="49"/>
    <m/>
    <s v="Urban"/>
    <s v="Intervention Group (IG)"/>
    <s v="Colgate"/>
    <x v="0"/>
  </r>
  <r>
    <d v="2024-10-08T08:45:32"/>
    <s v="muhammadimranimanm@gmail.com"/>
    <s v="090118080619"/>
    <n v="100"/>
    <n v="1.29"/>
    <s v="Lelaki / Male"/>
    <s v="Malay"/>
    <s v="Sekolah Menengah Kebangsaan Gunung Rapat"/>
    <s v="Ya / Yes"/>
    <s v="Betul / True"/>
    <s v="Betul / True"/>
    <s v="Betul / True"/>
    <s v="Salah / Fals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angat setuju / Strongly agree"/>
    <s v="2 kali / Twice"/>
    <s v="1 kali / Once"/>
    <s v="Ya / Yes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GUNUNG RAPAT"/>
    <s v="Lelaki / Male"/>
    <x v="0"/>
    <n v="15"/>
    <n v="50"/>
    <m/>
    <s v="Urban"/>
    <s v="Intervention Group (IG)"/>
    <s v="Colgate"/>
    <x v="0"/>
  </r>
  <r>
    <d v="2024-10-08T08:45:34"/>
    <s v="Jayyalaxman@gmail.com"/>
    <s v="090418081023"/>
    <n v="28.6"/>
    <n v="0.46"/>
    <s v="Lelaki / Male"/>
    <s v="Indian"/>
    <s v="SMK Gunung Rapat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tidak setuju / Strongly disagree"/>
    <s v="Sangat tidak setuju / Strongly disagree"/>
    <s v="Sangat tidak setuju / Strongly disagree"/>
    <s v="Sangat tidak setuju / Strongly disagree"/>
    <s v="Tidak setuju / Slightly disagree"/>
    <s v="Sangat tidak setuju / Strongly disagree"/>
    <s v="Setuju / Slightly agree"/>
    <s v="Tidak setuju / Slightly disagree"/>
    <s v="Setuju / Slightly agree"/>
    <s v="Tidak setuju / Slightly disagree"/>
    <s v="Tidak setuju / Slightly disagree"/>
    <s v="Tidak setuju / Slightly disagree"/>
    <s v="Tidak setuju / Slightly disagree"/>
    <s v="Setuju / Slightly agree"/>
    <s v="Setuju / Slightly agree"/>
    <s v="Setuju / Slightly agree"/>
    <s v="2 kali / Twice"/>
    <s v="2 kali / Twice"/>
    <s v="Ya / Yes"/>
    <s v="darlie"/>
    <s v="Selalu / Always"/>
    <s v="2 kali / Twice"/>
    <s v="Kadang-kadang/Bila perlu / Sometimes/When necessary"/>
    <s v="Ya / Yes"/>
    <s v="Ya / Yes"/>
    <s v="Ya / Yes"/>
    <s v="Ya / Yes"/>
    <s v="Ya / Yes"/>
    <s v="Tidak / No"/>
    <s v="Tidak / No"/>
    <s v="no"/>
    <s v="Tidak / No"/>
    <s v="Beberapa hari seminggu / Several days a week"/>
    <s v="SMK GUNUNG RAPAT"/>
    <s v="Lelaki / Male"/>
    <x v="0"/>
    <n v="15"/>
    <n v="33"/>
    <m/>
    <s v="Urban"/>
    <s v="Intervention Group (IG)"/>
    <s v="Darlie"/>
    <x v="0"/>
  </r>
  <r>
    <d v="2024-10-08T08:52:19"/>
    <s v="afifsyakirx@gmail.com"/>
    <s v="090410081045"/>
    <n v="100"/>
    <n v="1"/>
    <s v="Lelaki / Male"/>
    <s v="Malay"/>
    <s v="SMK Gunung Rapat"/>
    <s v="Ya / Yes"/>
    <s v="Betul / True"/>
    <s v="Betul / True"/>
    <s v="Betul / True"/>
    <s v="Tidak tahu / Dont Know"/>
    <s v="Betul / True"/>
    <s v="Tidak tahu / Dont Know"/>
    <s v="Tidak tahu / Dont Know"/>
    <s v="Tidak tahu / Dont Know"/>
    <s v="Betul / True"/>
    <s v="Betul / True"/>
    <s v="Betul / True"/>
    <s v="Tidak tahu / Dont Know"/>
    <s v="Betul / True"/>
    <s v="Betul / True"/>
    <s v="Salah / False"/>
    <s v="Betul / Tru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Tidak setuju / Slightly disagree"/>
    <s v="Sangat tidak setuju / Strongly disagree"/>
    <s v="Setuju / Slightly agree"/>
    <s v="Sangat setuju / Strongly agree"/>
    <s v="Setuju / Slightly agree"/>
    <s v="Sangat setuju / Strongly agree"/>
    <s v="Tidak setuju / Slightly disagree"/>
    <s v="Setuju / Slight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Ya / Yes"/>
    <s v="Kadang-kadang / Bila Perlu / Sometimes/When necessary"/>
    <s v="Kadang-kadang / Bila Perlu / Sometimes/When necessary"/>
    <s v="Tidak / No"/>
    <s v="Tidak / No"/>
    <m/>
    <s v="Tidak / No"/>
    <m/>
    <s v="SMK GUNUNG RAPAT"/>
    <s v="Lelaki / Male"/>
    <x v="0"/>
    <n v="10"/>
    <n v="52"/>
    <m/>
    <s v="Urban"/>
    <s v="Intervention Group (IG)"/>
    <s v="Colgate"/>
    <x v="0"/>
  </r>
  <r>
    <d v="2024-10-08T08:53:32"/>
    <s v="muhdukasyah31@gmail.com"/>
    <s v="090103080667"/>
    <n v="28.6"/>
    <n v="0.17"/>
    <s v="Lelaki / Male"/>
    <s v="Malay"/>
    <s v="SMK gunung rapat"/>
    <s v="Ya / Yes"/>
    <s v="Betul / True"/>
    <s v="Betul / True"/>
    <s v="Salah / Fals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lah / Fals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angat setuju / Strongly agree"/>
    <s v="Setuju / Slightly agree"/>
    <s v="Setuju / Slightly agree"/>
    <s v="Sangat setuju / Strongly agree"/>
    <s v="Setuju / Slightly agree"/>
    <s v="Setuju / Slightly agree"/>
    <s v="Lebih dari 2 kali / More than twice"/>
    <s v="2 kali / Twice"/>
    <s v="Ya / Yes"/>
    <s v="Fresh and white "/>
    <s v="Selalu / Always"/>
    <s v="Kadang-kadang/bila perlu / Sometimes/when in need"/>
    <s v="Kadang-kadang/Bila perlu / Sometimes/When necessary"/>
    <s v="Ya / Yes"/>
    <s v="Kadang-kadang / Bila Perlu / Sometimes/When necessary"/>
    <s v="Kadang-kadang / Bila Perlu / Sometimes/When necessary"/>
    <s v="Kadang-kadang / Bila Perlu / Sometimes/When necessary"/>
    <s v="Tidak / No"/>
    <s v="Tidak / No"/>
    <s v="Tidak / No"/>
    <m/>
    <s v="Tidak / No"/>
    <m/>
    <s v="SMK GUNUNG RAPAT"/>
    <s v="Lelaki / Male"/>
    <x v="0"/>
    <n v="14"/>
    <n v="57"/>
    <m/>
    <s v="Urban"/>
    <s v="Intervention Group (IG)"/>
    <s v="Fresh and White"/>
    <x v="0"/>
  </r>
  <r>
    <d v="2024-10-08T08:53:55"/>
    <s v="haoran090119@gmail.com"/>
    <s v="090119080557"/>
    <n v="62.5"/>
    <n v="0.21"/>
    <s v="Lelaki / Male"/>
    <s v="Chinese"/>
    <s v="SMK GUNUNG RAPAT"/>
    <s v="Tidak / No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Tidak tahu / Dont Know"/>
    <s v="Salah / False"/>
    <s v="Tidak tahu / Dont Know"/>
    <s v="Betul / True"/>
    <s v="Betul / True"/>
    <s v="Betul / Tru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Tidak tahu / Don't know"/>
    <s v="COLGATE"/>
    <s v="Kadang-kadang/bila perlu / Sometimes / When necessary"/>
    <s v="2 kali / Twice"/>
    <s v="Kadang-kadang/Bila perlu / Sometimes/When necessary"/>
    <s v="Tidak / No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s v="SMK GUNUNG RAPAT"/>
    <s v="Lelaki / Male"/>
    <x v="1"/>
    <n v="9"/>
    <n v="56"/>
    <m/>
    <s v="Urban"/>
    <s v="Intervention Group (IG)"/>
    <s v="Colgate"/>
    <x v="0"/>
  </r>
  <r>
    <d v="2024-10-08T08:54:01"/>
    <s v="aezzat.fauzan@gmail.com"/>
    <s v="090613080157"/>
    <n v="21.4"/>
    <n v="0.04"/>
    <s v="Lelaki / Male"/>
    <s v="Malay"/>
    <s v="SMK Gunung Rapat "/>
    <s v="Ya / Yes"/>
    <s v="Betul / True"/>
    <s v="Betul / True"/>
    <s v="Betul / True"/>
    <s v="Salah / Fals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Salah / Fals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Colgate/ Fresh &amp; whi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"/>
    <s v="Tidak / No"/>
    <m/>
    <s v="SMK GUNUNG RAPAT"/>
    <s v="Lelaki / Male"/>
    <x v="0"/>
    <n v="13"/>
    <n v="53"/>
    <m/>
    <s v="Urban"/>
    <s v="Intervention Group (IG)"/>
    <s v="Fresh and White"/>
    <x v="0"/>
  </r>
  <r>
    <d v="2024-10-08T08:58:23"/>
    <s v="a.danish1205@gmail.com"/>
    <s v="090512080203"/>
    <n v="86.61"/>
    <n v="0.17"/>
    <s v="Lelaki / Male"/>
    <s v="Malay"/>
    <s v="SMK Gunung Rapat"/>
    <s v="Ya / Yes"/>
    <s v="Betul / True"/>
    <s v="Betul / True"/>
    <s v="Betul / True"/>
    <s v="Betul / True"/>
    <s v="Betul / True"/>
    <s v="Tidak tahu / Dont Know"/>
    <s v="Tidak tahu / Dont Know"/>
    <s v="Salah / False"/>
    <s v="Betul / True"/>
    <s v="Betul / True"/>
    <s v="Salah / False"/>
    <s v="Betul / True"/>
    <s v="Betul / True"/>
    <s v="Salah / False"/>
    <s v="Betul / True"/>
    <s v="Betul / Tru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Selalu / Always"/>
    <s v="Kadang-kadang/bila perlu / Sometimes/when in need"/>
    <s v="Tidak minum minuman berkarbonat / Do not take carbonated drinks"/>
    <s v="Tidak / No"/>
    <s v="Kadang-kadang / Bila Perlu / Sometimes/When necessary"/>
    <s v="Tidak / No"/>
    <s v="Ya / Yes"/>
    <s v="Tidak / No"/>
    <s v="Ya / Yes"/>
    <s v="Tidak / No"/>
    <m/>
    <s v="Tidak / No"/>
    <m/>
    <s v="SMK GUNUNG RAPAT"/>
    <s v="Lelaki / Male"/>
    <x v="0"/>
    <n v="10"/>
    <n v="50"/>
    <m/>
    <s v="Urban"/>
    <s v="Intervention Group (IG)"/>
    <s v="Colgate"/>
    <x v="0"/>
  </r>
  <r>
    <d v="2024-10-08T09:00:44"/>
    <s v="m-11554275@moe-dl.edu.my"/>
    <s v="090428081123"/>
    <n v="100"/>
    <n v="0.83"/>
    <s v="Lelaki / Male"/>
    <s v="Malay"/>
    <s v="SMK Gunung Rapat"/>
    <s v="Ya / Yes"/>
    <s v="Tidak tahu / Dont know"/>
    <s v="Betul / True"/>
    <s v="Betul / True"/>
    <s v="Betul / True"/>
    <s v="Betul / True"/>
    <s v="Betul / True"/>
    <s v="Tidak tahu / Dont Know"/>
    <s v="Tidak tahu / Dont Know"/>
    <s v="Betul / True"/>
    <s v="Betul / True"/>
    <s v="Tidak tahu / Dont Know"/>
    <s v="Tidak tahu / Dont Know"/>
    <s v="Tidak tahu / Dont Know"/>
    <s v="Tidak tahu / Dont Know"/>
    <s v="Betul / True"/>
    <s v="Betul / Tru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1 kali / Once"/>
    <s v="1 kali / Once"/>
    <s v="Tidak / No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Ya / Yes"/>
    <s v="Ya / Yes"/>
    <s v="Kadang-kadang / Bila Perlu / Sometimes/When necessary"/>
    <s v="Tidak / No"/>
    <s v="Tidak / No"/>
    <m/>
    <s v="Tidak / No"/>
    <m/>
    <s v="SMK GUNUNG RAPAT"/>
    <s v="Lelaki / Male"/>
    <x v="0"/>
    <n v="8"/>
    <n v="47"/>
    <m/>
    <s v="Urban"/>
    <s v="Intervention Group (IG)"/>
    <s v="Colgate"/>
    <x v="0"/>
  </r>
  <r>
    <d v="2024-10-08T09:02:38"/>
    <s v="manojraaj@gmail.com"/>
    <s v="090503080957"/>
    <n v="91.96"/>
    <n v="0.54"/>
    <s v="Lelaki / Male"/>
    <s v="Indian"/>
    <s v="SMK GUNUNG RAPAT"/>
    <s v="Ya / Yes"/>
    <s v="Salah / False"/>
    <s v="Tidak tahu / Dont Know"/>
    <s v="Betul / True"/>
    <s v="Tidak tahu / Dont Know"/>
    <s v="Betul / True"/>
    <s v="Salah / False"/>
    <s v="Betul / True"/>
    <s v="Betul / True"/>
    <s v="Betul / True"/>
    <s v="Betul / True"/>
    <s v="Tidak tahu / Dont Know"/>
    <s v="Betul / True"/>
    <s v="Betul / True"/>
    <s v="Betul / True"/>
    <s v="Betul / True"/>
    <s v="Tidak tahu / Dont Know"/>
    <s v="Tidak setuju / Slightly disagree"/>
    <s v="Sangat setuju / Strongly agree"/>
    <s v="Setuju / Slightly agree"/>
    <s v="Tidak setuju / Slightly disagree"/>
    <s v="Tidak setuju / Slightly disagree"/>
    <s v="Setuju / Slightly agree"/>
    <s v="Tidak setuju / Slightly disagree"/>
    <s v="Setuju / Slightly agree"/>
    <s v="Tidak setuju / Slightly disagree"/>
    <s v="Setuju / Slightly agree"/>
    <s v="Sangat tidak setuju / Strongly disagree"/>
    <s v="Sangat tidak setuju / Strongly disagree"/>
    <s v="Sangat tidak setuju / Strongly disagree"/>
    <s v="Tidak setuju / Slightly disagree"/>
    <s v="Tidak setuju / Slightly disagree"/>
    <s v="Setuju / Slightly agree"/>
    <s v="2 kali / Twice"/>
    <s v="2 kali / Twice"/>
    <s v="Tidak tahu / Don't know"/>
    <s v="Colgate"/>
    <s v="Jarang / Rarely"/>
    <s v="1 kali / Once"/>
    <s v="Kadang-kadang/Bila perlu / Sometimes/When necessary"/>
    <s v="Tidak / No"/>
    <s v="Kadang-kadang / Bila Perlu / Sometimes/When necessary"/>
    <s v="Ya / Yes"/>
    <s v="Ya / Yes"/>
    <s v="Kadang-kadang / Bila Perlu / Sometimes/When necessary"/>
    <s v="Tidak / No"/>
    <s v="Tidak / No"/>
    <m/>
    <s v="Tidak / No"/>
    <m/>
    <s v="SMK GUNUNG RAPAT"/>
    <s v="Lelaki / Male"/>
    <x v="0"/>
    <n v="10"/>
    <n v="41"/>
    <m/>
    <s v="Urban"/>
    <s v="Intervention Group (IG)"/>
    <s v="Colgate"/>
    <x v="0"/>
  </r>
  <r>
    <d v="2024-10-08T09:03:38"/>
    <s v="adammuqri.mohdnoor@gmail.com"/>
    <s v="090303030357"/>
    <n v="30.4"/>
    <n v="0.42"/>
    <s v="Lelaki / Male"/>
    <s v="Malay"/>
    <s v="SMK GUNUNG RAPAT"/>
    <s v="Ya / Yes"/>
    <s v="Betul / True"/>
    <s v="Betul / True"/>
    <s v="Betul / True"/>
    <s v="Betul / True"/>
    <s v="Tidak tahu / Dont Know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1 kali / Once"/>
    <s v="1 kali / Once"/>
    <s v="Ya / Yes"/>
    <s v="Colgate"/>
    <s v="Kadang-kadang/bila perlu / Sometimes / When necessary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GUNUNG RAPAT"/>
    <s v="Lelaki / Male"/>
    <x v="0"/>
    <n v="12"/>
    <n v="51"/>
    <m/>
    <s v="Urban"/>
    <s v="Intervention Group (IG)"/>
    <s v="Colgate"/>
    <x v="0"/>
  </r>
  <r>
    <d v="2024-10-08T09:05:36"/>
    <s v="sharifahaefia@gmail.com"/>
    <s v="090903081158"/>
    <n v="39.299999999999997"/>
    <n v="0.08"/>
    <s v="perempuan"/>
    <s v="Malay"/>
    <s v="SMK GUNUNG RAPAT"/>
    <s v="Tidak / No"/>
    <s v="Tidak tahu / Dont know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Salah / False"/>
    <s v="Tidak tahu / Dont Know"/>
    <s v="Betul / True"/>
    <s v="Tidak tahu / Dont Know"/>
    <s v="Betul / True"/>
    <s v="Betul / True"/>
    <s v="Setuju / Slight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etuju / Slightly agree"/>
    <s v="Setuju / Slightly agree"/>
    <s v="Setuju / Slightly agree"/>
    <s v="Setuju / Slightly agree"/>
    <s v="2 kali / Twice"/>
    <s v="2 kali / Twice"/>
    <s v="Tidak tahu / Don't know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GUNUNG RAPAT"/>
    <s v="Perempuan / Female"/>
    <x v="1"/>
    <n v="8"/>
    <n v="56"/>
    <m/>
    <s v="Urban"/>
    <s v="Intervention Group (IG)"/>
    <s v="Darlie"/>
    <x v="0"/>
  </r>
  <r>
    <d v="2024-10-08T09:07:32"/>
    <s v="aflahnanii35@gmail.com"/>
    <s v="090602080944"/>
    <n v="60.19"/>
    <n v="0.33"/>
    <s v="perempuan"/>
    <s v="Malay"/>
    <s v="smk gunung rapat"/>
    <s v="Ya / Yes"/>
    <s v="Betul / True"/>
    <s v="Tidak tahu / Dont Know"/>
    <s v="Betul / True"/>
    <s v="Tidak tahu / Dont Know"/>
    <s v="Betul / True"/>
    <s v="Betul / True"/>
    <s v="Betul / True"/>
    <s v="Tidak tahu / Dont Know"/>
    <s v="Betul / True"/>
    <s v="Betul / True"/>
    <s v="Betul / True"/>
    <s v="Tidak tahu / Dont Know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Lebih dari 2 kali / More than twice"/>
    <s v="Setiap kali selepas makan / Every time after meal"/>
    <s v="Ya / Yes"/>
    <s v="colgate"/>
    <s v="Kadang-kadang/bila perlu / Sometimes / When necessary"/>
    <s v="Kadang-kadang/bila perlu / Sometimes/when in need"/>
    <s v="2 kali / Twice"/>
    <s v="Ya / Yes"/>
    <s v="Tidak / No"/>
    <s v="Ya / Yes"/>
    <s v="Tidak / No"/>
    <s v="Ya / Yes"/>
    <s v="Ya / Yes"/>
    <s v="Tidak / No"/>
    <m/>
    <s v="Tidak / No"/>
    <m/>
    <s v="SMK GUNUNG RAPAT"/>
    <s v="Perempuan / Female"/>
    <x v="0"/>
    <n v="12"/>
    <n v="52"/>
    <m/>
    <s v="Urban"/>
    <s v="Intervention Group (IG)"/>
    <s v="Colgate"/>
    <x v="0"/>
  </r>
  <r>
    <d v="2024-10-08T09:08:10"/>
    <s v="khayraamanda8@gmail.com"/>
    <s v="090312080364"/>
    <n v="100"/>
    <n v="0.42"/>
    <s v="perempuan"/>
    <s v="Malay"/>
    <s v="Smk Gunung Rapat"/>
    <s v="Tidak / No"/>
    <s v="Betul / True"/>
    <s v="Betul / True"/>
    <s v="Betul / True"/>
    <s v="Tidak tahu / Dont Know"/>
    <s v="Betul / True"/>
    <s v="Tidak tahu / Dont Know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Tidak setuju / Slightly disagree"/>
    <s v="Tidak setuju / Slightly disagree"/>
    <s v="Setuju / Slightly agree"/>
    <s v="Sangat setuju / Strongly agree"/>
    <s v="Setuju / Slightly agree"/>
    <s v="Sangat setuju / Strongly agree"/>
    <s v="Sangat setuju / Strongly agree"/>
    <s v="Setuju / Slightly agree"/>
    <s v="2 kali / Twice"/>
    <s v="2 kali / Twice"/>
    <s v="Tidak tahu / Don't know"/>
    <s v="Colgate"/>
    <s v="Selalu / Always"/>
    <s v="2 kali / Twice"/>
    <s v="Kadang-kadang/Bila perlu / Sometimes/When necessary"/>
    <s v="Kadang-kadang / Bila Perlu / Sometimes/When necessary"/>
    <s v="Kadang-kadang / Bila Perlu / Sometimes/When necessary"/>
    <s v="Ya / Yes"/>
    <s v="Ya / Yes"/>
    <s v="Ya / Yes"/>
    <s v="Ya / Yes"/>
    <s v="Tidak / No"/>
    <m/>
    <s v="Tidak / No"/>
    <m/>
    <s v="SMK GUNUNG RAPAT"/>
    <s v="Perempuan / Female"/>
    <x v="1"/>
    <n v="11"/>
    <n v="53"/>
    <m/>
    <s v="Urban"/>
    <s v="Intervention Group (IG)"/>
    <s v="Colgate"/>
    <x v="0"/>
  </r>
  <r>
    <d v="2024-10-08T09:10:08"/>
    <s v="m-10397071@moe-dl.edu.my"/>
    <s v="091212080214"/>
    <n v="100"/>
    <n v="0.5"/>
    <s v="perempuan"/>
    <s v="Malay"/>
    <s v="Sekolah Menengah Kebangsaan Gunung Rapat "/>
    <s v="Ya / Yes"/>
    <s v="Betul / True"/>
    <s v="Betul / True"/>
    <s v="Betul / True"/>
    <s v="Tidak tahu / Dont Know"/>
    <s v="Betul / True"/>
    <s v="Salah / False"/>
    <s v="Tidak tahu / Dont Know"/>
    <s v="Betul / True"/>
    <s v="Betul / True"/>
    <s v="Betul / True"/>
    <s v="Salah / False"/>
    <s v="Tidak tahu / Dont Know"/>
    <s v="Betul / True"/>
    <s v="Betul / True"/>
    <s v="Tidak tahu / Dont Know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Tidak setuju / Slightly disagree"/>
    <s v="Setuju / Slightly agree"/>
    <s v="Setuju / Slightly agree"/>
    <s v="Setuju / Slightly agree"/>
    <s v="Sangat setuju / Strongly agree"/>
    <s v="Tidak setuju / Slightly disagree"/>
    <s v="Setuju / Slightly agree"/>
    <s v="2 kali / Twice"/>
    <s v="2 kali / Twice"/>
    <s v="Tidak tahu / Don't know"/>
    <s v="Colgate toothpaste "/>
    <s v="Kadang-kadang/bila perlu / Sometimes / When necessary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Ya / Yes"/>
    <s v="Tidak / No"/>
    <m/>
    <s v="Tidak / No"/>
    <m/>
    <s v="SMK GUNUNG RAPAT"/>
    <s v="Perempuan / Female"/>
    <x v="0"/>
    <n v="10"/>
    <n v="54"/>
    <m/>
    <s v="Urban"/>
    <s v="Intervention Group (IG)"/>
    <s v="Colgate"/>
    <x v="0"/>
  </r>
  <r>
    <d v="2024-10-08T09:10:19"/>
    <s v="myasaradean.tariq@gmail.com"/>
    <s v="090716080328"/>
    <n v="54.46"/>
    <n v="0.46"/>
    <s v="perempuan"/>
    <s v="Malay"/>
    <s v="SMK GUNUNG RAPAT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Lebih dari 2 kali / More than twice"/>
    <s v="Ya / Yes"/>
    <s v="DARLIE"/>
    <s v="Selalu / Always"/>
    <s v="2 kali / Twice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Ya / Yes"/>
    <s v="Tidak / No"/>
    <m/>
    <s v="Tidak / No"/>
    <m/>
    <s v="SMK GUNUNG RAPAT"/>
    <s v="Perempuan / Female"/>
    <x v="0"/>
    <n v="15"/>
    <n v="59"/>
    <m/>
    <s v="Urban"/>
    <s v="Intervention Group (IG)"/>
    <s v="Darlie"/>
    <x v="0"/>
  </r>
  <r>
    <d v="2024-10-08T09:13:54"/>
    <s v="firuzcomeii@gmail.com"/>
    <s v="090312080604"/>
    <n v="10.7"/>
    <n v="0.08"/>
    <s v="perempuan"/>
    <s v="Malay"/>
    <s v="smk gunung rapat"/>
    <s v="Tidak / No"/>
    <s v="Betul / True"/>
    <s v="Tidak tahu / Dont Know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etuju / Slightly agree"/>
    <s v="Setuju / Slightly agree"/>
    <s v="Sangat setuju / Strongly agree"/>
    <s v="Setuju / Slightly agree"/>
    <s v="Lebih dari 2 kali / More than twice"/>
    <s v="Lebih dari 2 kali / More than twice"/>
    <s v="Ya / Yes"/>
    <s v="darlie"/>
    <s v="Selalu / Always"/>
    <s v="Lebih dari 2 kali / More than twice"/>
    <s v="Kadang-kadang/Bila perlu / Sometimes/When necessary"/>
    <s v="Kadang-kadang / Bila Perlu / Sometimes/When necessary"/>
    <s v="Tidak / No"/>
    <s v="Kadang-kadang / Bila Perlu / Sometimes/When necessary"/>
    <s v="Ya / Yes"/>
    <s v="Kadang-kadang / Bila Perlu / Sometimes/When necessary"/>
    <s v="Tidak / No"/>
    <s v="Tidak / No"/>
    <m/>
    <s v="Tidak / No"/>
    <m/>
    <s v="SMK GUNUNG RAPAT"/>
    <s v="Perempuan / Female"/>
    <x v="1"/>
    <n v="13"/>
    <n v="54"/>
    <m/>
    <s v="Urban"/>
    <s v="Intervention Group (IG)"/>
    <s v="Darlie"/>
    <x v="0"/>
  </r>
  <r>
    <d v="2024-10-08T09:15:16"/>
    <s v="normaisara@gmail.com"/>
    <s v="090813080434"/>
    <n v="100"/>
    <n v="1.25"/>
    <s v="perempuan"/>
    <s v="Malay"/>
    <s v="SMK Gunung Rapat "/>
    <s v="Ya / Yes"/>
    <s v="Betul / True"/>
    <s v="Tidak tahu / Dont Know"/>
    <s v="Betul / True"/>
    <s v="Tidak tahu / Dont Know"/>
    <s v="Betul / True"/>
    <s v="Tidak tahu / Dont Know"/>
    <s v="Tidak tahu / Dont Know"/>
    <s v="Tidak tahu / Dont Know"/>
    <s v="Betul / True"/>
    <s v="Betul / True"/>
    <s v="Betul / True"/>
    <s v="Tidak tahu / Dont Know"/>
    <s v="Betul / True"/>
    <s v="Tidak tahu / Dont Know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Tidak / No"/>
    <s v="Kadang-kadang / Bila Perlu / Sometimes/When necessary"/>
    <s v="Ya / Yes"/>
    <s v="Ya / Yes"/>
    <s v="Kadang-kadang / Bila Perlu / Sometimes/When necessary"/>
    <s v="Tidak / No"/>
    <m/>
    <s v="Tidak / No"/>
    <m/>
    <s v="SMK GUNUNG RAPAT"/>
    <s v="Perempuan / Female"/>
    <x v="0"/>
    <n v="8"/>
    <n v="47"/>
    <m/>
    <s v="Urban"/>
    <s v="Intervention Group (IG)"/>
    <s v="Colgate"/>
    <x v="0"/>
  </r>
  <r>
    <d v="2024-10-08T09:16:58"/>
    <s v="afrina.ea@gmail.com"/>
    <s v="091007140134"/>
    <n v="100"/>
    <n v="0.71"/>
    <s v="perempuan"/>
    <s v="Malay"/>
    <s v="SMK Gunung Rapat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Ya / Yes"/>
    <s v="Ya / Yes"/>
    <s v="Tidak / No"/>
    <m/>
    <s v="Tidak / No"/>
    <m/>
    <s v="SMK GUNUNG RAPAT"/>
    <s v="Perempuan / Female"/>
    <x v="0"/>
    <n v="16"/>
    <n v="48"/>
    <m/>
    <s v="Urban"/>
    <s v="Intervention Group (IG)"/>
    <s v="Colgate"/>
    <x v="0"/>
  </r>
  <r>
    <d v="2024-10-08T09:17:41"/>
    <s v="laiminhui2009@gmail.com"/>
    <s v="090304080620"/>
    <n v="33.93"/>
    <n v="0.21"/>
    <s v="perempuan"/>
    <s v="Chinese"/>
    <s v="SMK GUNUNG RAPAT"/>
    <s v="Ya / Yes"/>
    <s v="Betul / True"/>
    <s v="Betul / True"/>
    <s v="Betul / True"/>
    <s v="Salah / False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Tidak tahu / Dont Know"/>
    <s v="Betul / Tru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Selalu / Always"/>
    <s v="2 kali / Twice"/>
    <s v="Kadang-kadang/Bila perlu / Sometimes/When necessary"/>
    <s v="Ya / Yes"/>
    <s v="Kadang-kadang / Bila Perlu / Sometimes/When necessary"/>
    <s v="Ya / Yes"/>
    <s v="Kadang-kadang / Bila Perlu / Sometimes/When necessary"/>
    <s v="Ya / Yes"/>
    <s v="Tidak / No"/>
    <s v="Tidak / No"/>
    <m/>
    <s v="Tidak / No"/>
    <m/>
    <s v="SMK GUNUNG RAPAT"/>
    <s v="Perempuan / Female"/>
    <x v="0"/>
    <n v="12"/>
    <n v="45"/>
    <m/>
    <s v="Urban"/>
    <s v="Intervention Group (IG)"/>
    <s v="Colgate"/>
    <x v="0"/>
  </r>
  <r>
    <d v="2024-10-08T09:28:10"/>
    <s v="aqilah09sofia@gmail.com"/>
    <s v="090730140120"/>
    <n v="100"/>
    <n v="1.38"/>
    <s v="perempuan"/>
    <s v="Malay"/>
    <s v="SMK GUNUNG RAPAT"/>
    <s v="Tidak / No"/>
    <s v="Betul / True"/>
    <s v="Betul / True"/>
    <s v="Betul / True"/>
    <s v="Salah / False"/>
    <s v="Betul / True"/>
    <s v="Tidak tahu / Dont Know"/>
    <s v="Tidak tahu / Dont Know"/>
    <s v="Tidak tahu / Dont Know"/>
    <s v="Betul / True"/>
    <s v="Betul / True"/>
    <s v="Betul / True"/>
    <s v="Betul / True"/>
    <s v="Betul / True"/>
    <s v="Betul / True"/>
    <s v="Betul / True"/>
    <s v="Salah / False"/>
    <s v="Setuju / Slight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Setuju / Slightly agree"/>
    <s v="Tidak setuju / Slightly disagree"/>
    <s v="Setuju / Slightly agree"/>
    <s v="Setuju / Slightly agree"/>
    <s v="Sangat setuju / Strongly agree"/>
    <s v="Setuju / Slightly agree"/>
    <s v="Sangat setuju / Strongly agree"/>
    <s v="Tidak setuju / Slightly disagree"/>
    <s v="Setuju / Slightly agree"/>
    <s v="2 kali / Twice"/>
    <s v="2 kali / Twice"/>
    <s v="Ya / Yes"/>
    <s v="Neem"/>
    <s v="Kadang-kadang/bila perlu / Sometimes / When necessary"/>
    <s v="Kadang-kadang/bila perlu / Sometimes/when in need"/>
    <s v="Tidak minum minuman berkarbonat / Do not take carbonated drinks"/>
    <s v="Kadang-kadang / Bila Perlu / Sometimes/When necessary"/>
    <s v="Kadang-kadang / Bila Perlu / Sometimes/When necessary"/>
    <s v="Ya / Yes"/>
    <s v="Ya / Yes"/>
    <s v="Tidak / No"/>
    <s v="Tidak / No"/>
    <s v="Tidak / No"/>
    <m/>
    <s v="Tidak / No"/>
    <m/>
    <s v="SMK GUNUNG RAPAT"/>
    <s v="Perempuan / Female"/>
    <x v="1"/>
    <n v="12"/>
    <n v="50"/>
    <m/>
    <s v="Urban"/>
    <s v="Intervention Group (IG)"/>
    <s v="Neem"/>
    <x v="0"/>
  </r>
  <r>
    <d v="2024-10-08T09:30:04"/>
    <s v="damia4lifer@gmail.com"/>
    <s v="090612100240"/>
    <n v="54.46"/>
    <n v="0.08"/>
    <s v="perempuan"/>
    <s v="Malay"/>
    <s v="SMK Gunung Rapat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etuju / Slightly agree"/>
    <s v="Sangat setuju / Strongly agree"/>
    <s v="Setuju / Slightly agree"/>
    <s v="Setuju / Slightly agree"/>
    <s v="Sangat setuju / Strongly agree"/>
    <s v="Sangat setuju / Strongly agree"/>
    <s v="2 kali / Twice"/>
    <s v="2 kali / Twice"/>
    <s v="Ya / Yes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m/>
    <s v="Tidak / No"/>
    <m/>
    <s v="SMK GUNUNG RAPAT"/>
    <s v="Perempuan / Female"/>
    <x v="0"/>
    <n v="16"/>
    <n v="59"/>
    <m/>
    <s v="Urban"/>
    <s v="Intervention Group (IG)"/>
    <s v="Colgate"/>
    <x v="0"/>
  </r>
  <r>
    <d v="2024-10-08T09:30:14"/>
    <s v="syedhariz2009@gmail.com"/>
    <s v="091230080103"/>
    <n v="100"/>
    <n v="1.29"/>
    <s v="Lelaki / Male"/>
    <s v="Malay"/>
    <s v="SMK GUNUNG RAPAT"/>
    <s v="Ya / Yes"/>
    <s v="Betul / True"/>
    <s v="Betul / True"/>
    <s v="Betul / True"/>
    <s v="Salah / False"/>
    <s v="Betul / True"/>
    <s v="Tidak tahu / Dont Know"/>
    <s v="Betul / True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s v="Lebih dari 2 kali / More than twice"/>
    <s v="Lebih dari 2 kali / More than twice"/>
    <s v="Ya / Yes"/>
    <s v="Darlie"/>
    <s v="Selalu / Always"/>
    <s v="2 kali /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Ya / Yes"/>
    <s v="1-8 hari sebulan / 1-8 days a month"/>
    <s v="SMK GUNUNG RAPAT"/>
    <s v="Lelaki / Male"/>
    <x v="0"/>
    <n v="14"/>
    <n v="52"/>
    <m/>
    <s v="Urban"/>
    <s v="Intervention Group (IG)"/>
    <s v="Darlie"/>
    <x v="0"/>
  </r>
  <r>
    <d v="2024-10-08T09:30:41"/>
    <s v="zhijuntham@gmail.com"/>
    <s v="091017080470"/>
    <n v="58.93"/>
    <n v="0.63"/>
    <s v="perempuan"/>
    <s v="Chinese"/>
    <s v="Sekolah Menengah Kebangsaan Gunung Rapat"/>
    <s v="Ya / Yes"/>
    <s v="Betul / True"/>
    <s v="Tidak tahu / Dont Know"/>
    <s v="Betul / True"/>
    <s v="Betul / True"/>
    <s v="Betul / True"/>
    <s v="Tidak tahu / Dont Know"/>
    <s v="Tidak tahu / Dont Know"/>
    <s v="Tidak tahu / Dont Know"/>
    <s v="Betul / True"/>
    <s v="Betul / True"/>
    <s v="Betul / True"/>
    <s v="Tidak tahu / Dont Know"/>
    <s v="Tidak tahu / Dont Know"/>
    <s v="Betul / True"/>
    <s v="Betul / True"/>
    <s v="Betul / True"/>
    <s v="Sangat setuju / Strongly agree"/>
    <s v="Tidak setuju / Slightly dis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2 kali / Twice"/>
    <s v="2 kali / Twice"/>
    <s v="Tidak tahu / Don't know"/>
    <s v="colgate"/>
    <s v="Selalu / Always"/>
    <s v="1 kali / Once"/>
    <s v="1 kali / Once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s v="Tidak / No"/>
    <s v="-"/>
    <s v="Tidak / No"/>
    <m/>
    <s v="SMK GUNUNG RAPAT"/>
    <s v="Perempuan / Female"/>
    <x v="0"/>
    <n v="9"/>
    <n v="53"/>
    <m/>
    <s v="Urban"/>
    <s v="Intervention Group (IG)"/>
    <s v="Colgate"/>
    <x v="0"/>
  </r>
  <r>
    <d v="2024-10-08T09:32:21"/>
    <s v="ariffgaming610@gmail.com"/>
    <s v="090308080775"/>
    <n v="14.3"/>
    <n v="0.63"/>
    <s v="Lelaki / Male"/>
    <s v="Malay"/>
    <s v="SMK GUNUNG RAPAT"/>
    <s v="Ya / Yes"/>
    <s v="Betul / True"/>
    <s v="Betul / True"/>
    <s v="Betul / True"/>
    <s v="Tidak tahu / Dont Know"/>
    <s v="Tidak tahu / Dont Know"/>
    <s v="Betul / True"/>
    <s v="Tidak tahu / Dont Know"/>
    <s v="Salah / False"/>
    <s v="Betul / True"/>
    <s v="Betul / True"/>
    <s v="Betul / True"/>
    <s v="Tidak tahu / Dont Know"/>
    <s v="Betul / True"/>
    <s v="Betul / True"/>
    <s v="Betul / True"/>
    <s v="Betul / True"/>
    <s v="Setuju / Slightly agree"/>
    <s v="Tidak setuju / Slightly disagree"/>
    <s v="Sangat setuju / Strongly agree"/>
    <s v="Setuju / Slightly agree"/>
    <s v="Setuju / Slightly agree"/>
    <s v="Setuju / Slightly agree"/>
    <s v="Tidak setuju / Slightly disagree"/>
    <s v="Tidak setuju / Slightly disagree"/>
    <s v="Tidak setuju / Slightly disagree"/>
    <s v="Setuju / Slightly agree"/>
    <s v="Tidak setuju / Slightly disagree"/>
    <s v="Tidak setuju / Slightly disagree"/>
    <s v="Tidak setuju / Slightly disagree"/>
    <s v="Setuju / Slightly agree"/>
    <s v="Setuju / Slightly agree"/>
    <s v="Setuju / Slightly agree"/>
    <s v="2 kali / Twice"/>
    <s v="2 kali / Twice"/>
    <s v="Tidak / No"/>
    <s v="Colgate"/>
    <s v="Selalu / Always"/>
    <s v="Kadang-kadang/bila perlu / Sometimes/when in need"/>
    <s v="Tidak minum minuman berkarbonat / Do not take carbonated drinks"/>
    <s v="Ya / Yes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s v="SMK GUNUNG RAPAT"/>
    <s v="Lelaki / Male"/>
    <x v="0"/>
    <n v="11"/>
    <n v="41"/>
    <m/>
    <s v="Urban"/>
    <s v="Intervention Group (IG)"/>
    <s v="Colgate"/>
    <x v="0"/>
  </r>
  <r>
    <d v="2024-10-08T09:36:16"/>
    <s v="m-11554298@moe-dl.edu.my"/>
    <s v="090428080972"/>
    <n v="25"/>
    <n v="0.13"/>
    <s v="perempuan"/>
    <s v="Malay"/>
    <s v="SMK Gunung Rapat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Salah / Fals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Lebih dari 2 kali / More than twice"/>
    <s v="Lebih dari 2 kali / More than twice"/>
    <s v="Ya / Yes"/>
    <s v="Colgate"/>
    <s v="Selalu / Always"/>
    <s v="Lebih dari 2 kali / More than twice"/>
    <s v="1 kali / Once"/>
    <s v="Tidak / No"/>
    <s v="Tidak / No"/>
    <s v="Tidak / No"/>
    <s v="Tidak / No"/>
    <s v="Tidak / No"/>
    <s v="Tidak / No"/>
    <s v="Tidak / No"/>
    <m/>
    <s v="Tidak / No"/>
    <m/>
    <s v="SMK GUNUNG RAPAT"/>
    <s v="Perempuan / Female"/>
    <x v="0"/>
    <n v="14"/>
    <n v="60"/>
    <m/>
    <s v="Urban"/>
    <s v="Intervention Group (IG)"/>
    <s v="Colgate"/>
    <x v="0"/>
  </r>
  <r>
    <d v="2024-10-08T09:36:24"/>
    <s v="m-10655156@moe-dl-edu.my"/>
    <s v="090402080157"/>
    <n v="100"/>
    <n v="1.08"/>
    <s v="Lelaki / Male"/>
    <s v="Malay"/>
    <s v="SMK GUNUNG RAPAT"/>
    <s v="Ya / Yes"/>
    <s v="Betul / True"/>
    <s v="Betul / True"/>
    <s v="Betul / True"/>
    <s v="Tidak tahu / Dont Know"/>
    <s v="Tidak tahu / Dont Know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Apabila saya ingat / When I remember"/>
    <s v="Apabila saya ingat / When I remember"/>
    <s v="Tidak tahu / Don't know"/>
    <s v="Colgate"/>
    <s v="Jarang / Rarel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Tidak / No"/>
    <s v="Ya / Yes"/>
    <s v="Tidak / No"/>
    <s v="Tidak / No"/>
    <m/>
    <s v="Tidak / No"/>
    <m/>
    <s v="SMK GUNUNG RAPAT"/>
    <s v="Lelaki / Male"/>
    <x v="0"/>
    <n v="12"/>
    <n v="50"/>
    <m/>
    <s v="Urban"/>
    <s v="Intervention Group (IG)"/>
    <s v="Colgate"/>
    <x v="0"/>
  </r>
  <r>
    <d v="2024-10-08T09:37:42"/>
    <s v="khaireennursyifa123@gmail.com"/>
    <s v="090312080620"/>
    <n v="100"/>
    <n v="0.28999999999999998"/>
    <s v="perempuan"/>
    <s v="Malay"/>
    <s v="SMK GUNUNG RAPAT "/>
    <s v="Ya / Yes"/>
    <s v="Betul / True"/>
    <s v="Betul / True"/>
    <s v="Betul / True"/>
    <s v="Salah / False"/>
    <s v="Tidak tahu / Dont Know"/>
    <s v="Tidak tahu / Dont Know"/>
    <s v="Tidak tahu / Dont Know"/>
    <s v="Tidak tahu / Dont Know"/>
    <s v="Betul / True"/>
    <s v="Betul / True"/>
    <s v="Salah / Fals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etuju / Slightly agree"/>
    <s v="Sangat setuju / Strongly agree"/>
    <s v="Sangat setuju / Strongly agree"/>
    <s v="Setuju / Slightly agree"/>
    <s v="Lebih dari 2 kali / More than twice"/>
    <s v="Lebih dari 2 kali / More than twice"/>
    <s v="Ya / Yes"/>
    <s v="Darlie"/>
    <s v="Selalu / Always"/>
    <s v="1 kali / Once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m/>
    <s v="Tidak / No"/>
    <m/>
    <s v="SMK GUNUNG RAPAT"/>
    <s v="Perempuan / Female"/>
    <x v="0"/>
    <n v="10"/>
    <n v="60"/>
    <m/>
    <s v="Urban"/>
    <s v="Intervention Group (IG)"/>
    <s v="Darlie"/>
    <x v="0"/>
  </r>
  <r>
    <d v="2024-10-08T09:38:38"/>
    <s v="m-10676300@moe-dl.edu.my"/>
    <s v="090902080460"/>
    <n v="34.82"/>
    <n v="0.17"/>
    <s v="perempuan"/>
    <s v="Malay"/>
    <s v="SMK GUNUNG RAPAT"/>
    <s v="Tidak / No"/>
    <s v="Betul / True"/>
    <s v="Tidak tahu / Dont Know"/>
    <s v="Betul / True"/>
    <s v="Tidak tahu / Dont Know"/>
    <s v="Tidak tahu / Dont Know"/>
    <s v="Betul / True"/>
    <s v="Tidak tahu / Dont Know"/>
    <s v="Tidak tahu / Dont Know"/>
    <s v="Betul / True"/>
    <s v="Salah / False"/>
    <s v="Salah / False"/>
    <s v="Betul / True"/>
    <s v="Betul / True"/>
    <s v="Salah / False"/>
    <s v="Tidak tahu / Dont Know"/>
    <s v="Betul / True"/>
    <s v="Setuju / Slightly agree"/>
    <s v="Tidak setuju / Slightly disagree"/>
    <s v="Setuju / Slightly agree"/>
    <s v="Setuju / Slightly agree"/>
    <s v="Tidak setuju / Slightly disagree"/>
    <s v="Setuju / Slight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Tidak setuju / Slightly disagree"/>
    <s v="Tidak setuju / Slightly disagree"/>
    <s v="Tidak setuju / Slightly disagree"/>
    <s v="Lebih dari 2 kali / More than twice"/>
    <s v="Lebih dari 2 kali / More than twice"/>
    <s v="Ya / Yes"/>
    <s v="colgate"/>
    <s v="Selalu / Always"/>
    <s v="Tidak menggunakan flos gigi / Not using dental floss"/>
    <s v="2 kali / Twice"/>
    <s v="Tidak / No"/>
    <s v="Tidak / No"/>
    <s v="Kadang-kadang / Bila Perlu / Sometimes/When necessary"/>
    <s v="Kadang-kadang / Bila Perlu / Sometimes/When necessary"/>
    <s v="Ya / Yes"/>
    <s v="Ya / Yes"/>
    <s v="Tidak / No"/>
    <m/>
    <s v="Tidak / No"/>
    <m/>
    <s v="SMK GUNUNG RAPAT"/>
    <s v="Perempuan / Female"/>
    <x v="1"/>
    <n v="7"/>
    <n v="42"/>
    <m/>
    <s v="Urban"/>
    <s v="Intervention Group (IG)"/>
    <s v="Colgate"/>
    <x v="0"/>
  </r>
  <r>
    <d v="2024-10-08T09:42:12"/>
    <s v="m-10723125@moe-dl.edu.my"/>
    <s v="090614080132"/>
    <n v="100"/>
    <n v="0.67"/>
    <s v="perempuan"/>
    <s v="Malay"/>
    <s v="SMK GUNUNG RAPAT 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lah / Fals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Lebih dari 2 kali / More than twice"/>
    <s v="2 kali / Twice"/>
    <s v="Ya / Yes"/>
    <s v="Colgate"/>
    <s v="Selalu / Always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Tidak / No"/>
    <m/>
    <s v="Tidak / No"/>
    <m/>
    <s v="SMK GUNUNG RAPAT"/>
    <s v="Perempuan / Female"/>
    <x v="0"/>
    <n v="15"/>
    <n v="60"/>
    <m/>
    <s v="Urban"/>
    <s v="Intervention Group (IG)"/>
    <s v="Colgate"/>
    <x v="0"/>
  </r>
  <r>
    <d v="2024-10-08T09:45:11"/>
    <s v="diniyqistina2009@gmail.com"/>
    <s v="091201100304"/>
    <n v="23"/>
    <n v="0.08"/>
    <s v="perempuan"/>
    <s v="Malay"/>
    <s v="SMK Gunung Rapat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Lebih dari 2 kali / More than twice"/>
    <s v="Lebih dari 2 kali / More than twice"/>
    <s v="Ya / Yes"/>
    <s v="Colgate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GUNUNG RAPAT"/>
    <s v="Perempuan / Female"/>
    <x v="0"/>
    <n v="15"/>
    <n v="64"/>
    <m/>
    <s v="Urban"/>
    <s v="Intervention Group (IG)"/>
    <s v="Colgate"/>
    <x v="0"/>
  </r>
  <r>
    <d v="2024-10-08T09:45:23"/>
    <s v="syaheensyafiyah@gmail.com"/>
    <s v="090618080172"/>
    <n v="77.680000000000007"/>
    <n v="0.57999999999999996"/>
    <s v="perempuan"/>
    <s v="Malay"/>
    <s v="smk gunung rapat"/>
    <s v="Tidak / No"/>
    <s v="Betul / True"/>
    <s v="Betul / True"/>
    <s v="Betul / True"/>
    <s v="Tidak tahu / Dont Know"/>
    <s v="Betul / True"/>
    <s v="Tidak tahu / Dont Know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angat tidak setuju / Strongly disagree"/>
    <s v="Setuju / Slightly agree"/>
    <s v="Sangat tidak setuju / Strongly disagree"/>
    <s v="Sangat tidak setuju / Strongly disagree"/>
    <s v="Sangat tidak setuju / Strongly disagree"/>
    <s v="Setuju / Slightly agree"/>
    <s v="Setuju / Slightly agree"/>
    <s v="Sangat tidak setuju / Strongly disagree"/>
    <s v="Tidak setuju / Slightly disagree"/>
    <s v="Sangat setuju / Strongly agree"/>
    <s v="Setuju / Slightly agree"/>
    <s v="Sangat setuju / Strongly agree"/>
    <s v="Sangat setuju / Strongly agree"/>
    <s v="Sangat setuju / Strongly agree"/>
    <s v="Sangat setuju / Strongly agree"/>
    <s v="Lebih dari 2 kali / More than twice"/>
    <s v="Lebih dari 2 kali / More than twice"/>
    <s v="Ya / Yes"/>
    <s v="colgate"/>
    <s v="Selalu / Always"/>
    <s v="2 kali / Twice"/>
    <s v="Tidak minum minuman berkarbonat / Do not take carbonated drinks"/>
    <s v="Tidak / No"/>
    <s v="Kadang-kadang / Bila Perlu / Sometimes/When necessary"/>
    <s v="Kadang-kadang / Bila Perlu / Sometimes/When necessary"/>
    <s v="Ya / Yes"/>
    <s v="Tidak / No"/>
    <s v="Tidak / No"/>
    <s v="Tidak / No"/>
    <m/>
    <s v="Tidak / No"/>
    <m/>
    <s v="SMK GUNUNG RAPAT"/>
    <s v="Perempuan / Female"/>
    <x v="1"/>
    <n v="12"/>
    <n v="44"/>
    <m/>
    <s v="Urban"/>
    <s v="Intervention Group (IG)"/>
    <s v="Colgate"/>
    <x v="0"/>
  </r>
  <r>
    <d v="2024-10-08T10:01:52"/>
    <s v="m-10571531@moe-dl.edu.my"/>
    <s v="091014141119"/>
    <n v="100"/>
    <n v="0.71"/>
    <s v="Lelaki / Male"/>
    <s v="Indian"/>
    <s v="SMKGUNUNG RAPAT"/>
    <s v="Ya / Yes"/>
    <s v="Salah / False"/>
    <s v="Betul / True"/>
    <s v="Tidak tahu / Dont know"/>
    <s v="Tidak tahu / Dont Know"/>
    <s v="Tidak tahu / Dont Know"/>
    <s v="Tidak tahu / Dont Know"/>
    <s v="Tidak tahu / Dont Know"/>
    <s v="Tidak tahu / Dont Know"/>
    <s v="Betul / True"/>
    <s v="Betul / True"/>
    <s v="Tidak tahu / Dont Know"/>
    <s v="Tidak tahu / Dont Know"/>
    <s v="Tidak tahu / Dont Know"/>
    <s v="Betul / True"/>
    <s v="Betul / True"/>
    <s v="Tidak tahu / Dont Know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Lebih dari 2 kali / More than twice"/>
    <s v="Ya / Yes"/>
    <s v="Colgate "/>
    <s v="Jarang / Rarely"/>
    <s v="1 kali / Once"/>
    <s v="Kadang-kadang/Bila perlu / Sometimes/When necessary"/>
    <s v="Ya / Yes"/>
    <s v="Ya / Yes"/>
    <s v="Tidak / No"/>
    <s v="Tidak / No"/>
    <s v="Kadang-kadang / Bila Perlu / Sometimes/When necessary"/>
    <s v="Tidak / No"/>
    <s v="Tidak / No"/>
    <m/>
    <s v="Tidak / No"/>
    <m/>
    <s v="SMK GUNUNG RAPAT"/>
    <s v="Lelaki / Male"/>
    <x v="0"/>
    <n v="5"/>
    <n v="48"/>
    <m/>
    <s v="Urban"/>
    <s v="Intervention Group (IG)"/>
    <s v="Colgate"/>
    <x v="0"/>
  </r>
  <r>
    <d v="2024-10-08T10:18:04"/>
    <s v="saiprasadrau14@gmail.com"/>
    <n v="100318140993"/>
    <n v="100"/>
    <n v="0.57999999999999996"/>
    <s v="Lelaki / Male"/>
    <s v="Indian"/>
    <s v="SMK Gunung Rapat"/>
    <s v="Ya / Yes"/>
    <s v="Betul / True"/>
    <s v="Salah / False"/>
    <s v="Betul / True"/>
    <s v="Salah / False"/>
    <s v="Betul / True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Betul / True"/>
    <s v="Sangat setuju / Strongly agree"/>
    <s v="Setuju / Slight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etuju / Slightly agree"/>
    <s v="Setuju / Slightly agree"/>
    <s v="Tidak setuju / Slightly disagree"/>
    <s v="Sangat setuju / Strongly agree"/>
    <s v="Setuju / Slightly agree"/>
    <s v="Sangat setuju / Strongly agree"/>
    <s v="2 kali / Twice"/>
    <s v="2 kali / Twice"/>
    <s v="Ya / Yes"/>
    <s v="Lion(Strawberry)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GUNUNG RAPAT"/>
    <s v="Lelaki / Male"/>
    <x v="0"/>
    <n v="14"/>
    <n v="56"/>
    <m/>
    <s v="Urban"/>
    <s v="Intervention Group (IG)"/>
    <s v="Lion"/>
    <x v="0"/>
  </r>
  <r>
    <d v="2024-10-08T10:18:32"/>
    <s v="meor99019@gmail.com"/>
    <n v="101109080407"/>
    <n v="59.82"/>
    <n v="0.95"/>
    <s v="Lelaki / Male"/>
    <s v="Malay"/>
    <s v="SMK Gunung Rapat"/>
    <s v="Ya / Yes"/>
    <s v="Betul / True"/>
    <s v="Tidak tahu / Dont Know"/>
    <s v="Betul / True"/>
    <s v="Tidak tahu / Dont Know"/>
    <s v="Tidak tahu / Dont Know"/>
    <s v="Betul / True"/>
    <s v="Tidak tahu / Dont Know"/>
    <s v="Tidak tahu / Dont Know"/>
    <s v="Betul / True"/>
    <s v="Betul / True"/>
    <s v="Betul / True"/>
    <s v="Tidak tahu / Dont Know"/>
    <s v="Tidak tahu / Dont Know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angat tidak setuju / Strongly disagree"/>
    <s v="Sangat setuju / Strongly agree"/>
    <s v="Sangat setuju / Strongly agree"/>
    <s v="Setuju / Slightly agree"/>
    <s v="Sangat setuju / Strongly agree"/>
    <s v="Setuju / Slightly agree"/>
    <s v="Setuju / Slightly agree"/>
    <s v="2 kali / Twice"/>
    <s v="2 kali / Twice"/>
    <s v="Tidak tahu / Don't know"/>
    <s v="Colgate &amp; Sensodyne"/>
    <s v="Kadang-kadang/bila perlu / Sometimes / When necessary"/>
    <s v="Kadang-kadang/bila perlu / Sometimes/when in need"/>
    <s v="2 kali / Twice"/>
    <s v="Kadang-kadang / Bila Perlu / Sometimes/When necessary"/>
    <s v="Ya / Yes"/>
    <s v="Kadang-kadang / Bila Perlu / Sometimes/When necessary"/>
    <s v="Kadang-kadang / Bila Perlu / Sometimes/When necessary"/>
    <s v="Ya / Yes"/>
    <s v="Tidak / No"/>
    <s v="Tidak / No"/>
    <m/>
    <s v="Tidak / No"/>
    <m/>
    <s v="SMK GUNUNG RAPAT"/>
    <s v="Lelaki / Male"/>
    <x v="0"/>
    <n v="9"/>
    <n v="57"/>
    <m/>
    <s v="Urban"/>
    <s v="Intervention Group (IG)"/>
    <s v="Colgate"/>
    <x v="0"/>
  </r>
  <r>
    <d v="2024-10-08T10:19:36"/>
    <s v="muhammadaqilsyafi@gmail.com"/>
    <n v="100821080721"/>
    <n v="25"/>
    <n v="0.54"/>
    <s v="Lelaki / Male"/>
    <s v="Malay"/>
    <s v="SMK Gunung Rapat"/>
    <s v="Ya / Yes"/>
    <s v="Betul / True"/>
    <s v="Betul / True"/>
    <s v="Betul / True"/>
    <s v="Betul / True"/>
    <s v="Betul / True"/>
    <s v="Salah / False"/>
    <s v="Betul / True"/>
    <s v="Tidak tahu / Dont Know"/>
    <s v="Betul / True"/>
    <s v="Betul / True"/>
    <s v="Betul / True"/>
    <s v="Betul / True"/>
    <s v="Tidak tahu / Dont Know"/>
    <s v="Betul / True"/>
    <s v="Betul / True"/>
    <s v="Tidak tahu / Dont Know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s v="2 kali / Twice"/>
    <s v="2 kali / Twice"/>
    <s v="Ya / Yes"/>
    <s v="Mu'min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Ya / Yes"/>
    <s v="Ya / Yes"/>
    <s v="Ya / Yes"/>
    <s v="Ya / Yes"/>
    <s v="Tidak / No"/>
    <m/>
    <s v="Tidak / No"/>
    <m/>
    <s v="SMK GUNUNG RAPAT"/>
    <s v="Lelaki / Male"/>
    <x v="0"/>
    <n v="11"/>
    <n v="49"/>
    <m/>
    <s v="Urban"/>
    <s v="Intervention Group (IG)"/>
    <s v="Mukmin"/>
    <x v="0"/>
  </r>
  <r>
    <d v="2024-10-08T10:21:09"/>
    <s v="jadenjacejoel2010@gmail.com"/>
    <n v="101103080457"/>
    <n v="72.12"/>
    <n v="0.28999999999999998"/>
    <s v="Lelaki / Male"/>
    <s v="Indian"/>
    <s v="SMK GUNUNG RAPAT"/>
    <s v="Ya / Yes"/>
    <s v="Betul / True"/>
    <s v="Salah / False"/>
    <s v="Tidak tahu / Dont know"/>
    <s v="Betul / True"/>
    <s v="Betul / True"/>
    <s v="Salah / False"/>
    <s v="Tidak tahu / Dont Know"/>
    <s v="Betul / True"/>
    <s v="Tidak tahu / Dont Know"/>
    <s v="Tidak tahu / Dont Know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Tidak setuju / Slightly disagree"/>
    <s v="Tidak setuju / Slightly disagree"/>
    <s v="Tidak setuju / Slightly disagree"/>
    <s v="Tidak setuju / Slightly disagree"/>
    <s v="Sangat setuju / Strongly agree"/>
    <s v="Setuju / Slightly agree"/>
    <s v="Setuju / Slightly agree"/>
    <s v="2 kali / Twice"/>
    <s v="2 kali / Twice"/>
    <s v="Tidak / No"/>
    <s v="Safi"/>
    <s v="Kadang-kadang/bila perlu / Sometimes / When necessary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Ya / Yes"/>
    <s v="Ya / Yes"/>
    <s v="Tidak / No"/>
    <m/>
    <s v="Tidak / No"/>
    <m/>
    <s v="SMK GUNUNG RAPAT"/>
    <s v="Lelaki / Male"/>
    <x v="0"/>
    <n v="9"/>
    <n v="49"/>
    <m/>
    <s v="Urban"/>
    <s v="Intervention Group (IG)"/>
    <s v="Safi"/>
    <x v="0"/>
  </r>
  <r>
    <d v="2024-10-08T10:23:16"/>
    <s v="iqhmal@gmail.com"/>
    <n v="100221081819"/>
    <n v="100"/>
    <n v="0.33"/>
    <s v="Lelaki / Male"/>
    <s v="Malay"/>
    <s v="SMK GUNUNG RAPAT"/>
    <s v="Ya / Yes"/>
    <s v="Betul / True"/>
    <s v="Betul / True"/>
    <s v="Salah / False"/>
    <s v="Salah / False"/>
    <s v="Betul / True"/>
    <s v="Salah / False"/>
    <s v="Betul / True"/>
    <s v="Betul / True"/>
    <s v="Salah / False"/>
    <s v="Betul / True"/>
    <s v="Betul / True"/>
    <s v="Betul / True"/>
    <s v="Salah / Fals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etuju / Slightly agree"/>
    <s v="Sangat setuju / Strongly agree"/>
    <s v="Sangat setuju / Strongly agree"/>
    <s v="2 kali / Twice"/>
    <s v="2 kali / Twice"/>
    <s v="Ya / Yes"/>
    <s v="COLGATE"/>
    <s v="Selalu / Always"/>
    <s v="2 kali / Twice"/>
    <s v="1 kali / Once"/>
    <s v="Kadang-kadang / Bila Perlu / Sometimes/When necessary"/>
    <s v="Ya / Yes"/>
    <s v="Ya / Yes"/>
    <s v="Ya / Yes"/>
    <s v="Kadang-kadang / Bila Perlu / Sometimes/When necessary"/>
    <s v="Ya / Yes"/>
    <s v="Tidak / No"/>
    <m/>
    <s v="Tidak / No"/>
    <m/>
    <s v="SMK GUNUNG RAPAT"/>
    <s v="Lelaki / Male"/>
    <x v="0"/>
    <n v="12"/>
    <n v="51"/>
    <m/>
    <s v="Urban"/>
    <s v="Intervention Group (IG)"/>
    <s v="Colgate"/>
    <x v="0"/>
  </r>
  <r>
    <d v="2024-10-08T10:25:08"/>
    <s v="m-11450969@moe-dl.edu.my"/>
    <n v="100930080501"/>
    <n v="51.8"/>
    <n v="0.28999999999999998"/>
    <s v="Lelaki / Male"/>
    <s v="Malay"/>
    <s v="SMK Gunung Rapat "/>
    <s v="Ya / Yes"/>
    <s v="Betul / True"/>
    <s v="Tidak tahu / Dont Know"/>
    <s v="Betul / True"/>
    <s v="Tidak tahu / Dont Know"/>
    <s v="Betul / True"/>
    <s v="Tidak tahu / Dont Know"/>
    <s v="Salah / False"/>
    <s v="Betul / True"/>
    <s v="Betul / True"/>
    <s v="Salah / False"/>
    <s v="Betul / True"/>
    <s v="Betul / True"/>
    <s v="Betul / True"/>
    <s v="Betul / True"/>
    <s v="Tidak tahu / Dont Know"/>
    <s v="Betul / True"/>
    <s v="Sangat setuju / Strongly agree"/>
    <s v="Setuju / Slightly agre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etuju / Slightly agree"/>
    <s v="Sangat setuju / Strongly agree"/>
    <s v="Sangat setuju / Strongly agree"/>
    <s v="Setuju / Slightly agree"/>
    <s v="Sangat setuju / Strongly agree"/>
    <s v="Lebih dari 2 kali / More than twice"/>
    <s v="Lebih dari 2 kali / More than twice"/>
    <s v="Tidak tahu / Don't know"/>
    <s v="Fresh and white"/>
    <s v="Kadang-kadang/bila perlu / Sometimes / When necessary"/>
    <s v="Tidak menggunakan flos gigi / Not using dental floss"/>
    <s v="Kadang-kadang/Bila perlu / Sometimes/When necessary"/>
    <s v="Tidak / No"/>
    <s v="Tidak / No"/>
    <s v="Tidak / No"/>
    <s v="Tidak / No"/>
    <s v="Kadang-kadang / Bila Perlu / Sometimes/When necessary"/>
    <s v="Tidak / No"/>
    <s v="Tidak / No"/>
    <m/>
    <s v="Tidak / No"/>
    <m/>
    <s v="SMK GUNUNG RAPAT"/>
    <s v="Lelaki / Male"/>
    <x v="0"/>
    <n v="10"/>
    <n v="58"/>
    <m/>
    <s v="Urban"/>
    <s v="Intervention Group (IG)"/>
    <s v="Fresh and White"/>
    <x v="0"/>
  </r>
  <r>
    <d v="2024-10-08T10:26:38"/>
    <s v="pistaciogaming@gmail.com"/>
    <n v="101126080337"/>
    <n v="100"/>
    <n v="0.38"/>
    <s v="Lelaki / Male"/>
    <s v="Malay"/>
    <s v="SMK GUNUNG RAPAT"/>
    <s v="Ya / Yes"/>
    <s v="Betul / True"/>
    <s v="Tidak tahu / Dont Know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Tidak setuju / Slightly disagree"/>
    <s v="Sangat setuju / Strongly agree"/>
    <s v="Setuju / Slightly agree"/>
    <s v="Setuju / Slight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Ya / Yes"/>
    <s v="Ya / Yes"/>
    <s v="Kadang-kadang / Bila Perlu / Sometimes/When necessary"/>
    <s v="Tidak / No"/>
    <s v="Tidak / No"/>
    <m/>
    <s v="Tidak / No"/>
    <m/>
    <s v="SMK GUNUNG RAPAT"/>
    <s v="Lelaki / Male"/>
    <x v="0"/>
    <n v="14"/>
    <n v="49"/>
    <m/>
    <s v="Urban"/>
    <s v="Intervention Group (IG)"/>
    <s v="Colgate"/>
    <x v="0"/>
  </r>
  <r>
    <d v="2024-10-08T10:29:02"/>
    <s v="rayyanhaikal@gmail.com"/>
    <n v="100119080983"/>
    <n v="10.7"/>
    <n v="0.46"/>
    <s v="Lelaki / Male"/>
    <s v="Malay"/>
    <s v="SEKOLAH MENENGAH KEBANGSAAN GUNUNG RAPAT"/>
    <s v="Ya / Yes"/>
    <s v="Betul / True"/>
    <s v="Betul / True"/>
    <s v="Salah / False"/>
    <s v="Betul / True"/>
    <s v="Betul / True"/>
    <s v="Salah / False"/>
    <s v="Betul / True"/>
    <s v="Betul / True"/>
    <s v="Betul / True"/>
    <s v="Betul / True"/>
    <s v="Betul / True"/>
    <s v="Betul / True"/>
    <s v="Salah / False"/>
    <s v="Betul / True"/>
    <s v="Betul / True"/>
    <s v="Betul / Tru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angat setuju / Strongly agree"/>
    <s v="Setuju / Slightly agree"/>
    <s v="Sangat setuju / Strongly agree"/>
    <s v="Sangat setuju / Strongly agree"/>
    <s v="Sangat setuju / Strongly agree"/>
    <s v="Sangat setuju / Strongly agree"/>
    <s v="2 kali / Twice"/>
    <s v="2 kali / Twice"/>
    <s v="Tidak / No"/>
    <s v="Colgate"/>
    <s v="Selalu / Always"/>
    <s v="1 kali / Once"/>
    <s v="1 kali / Once"/>
    <s v="Ya / Yes"/>
    <s v="Tidak / No"/>
    <s v="Ya / Yes"/>
    <s v="Tidak / No"/>
    <s v="Ya / Yes"/>
    <s v="Kadang-kadang / Bila Perlu / Sometimes/When necessary"/>
    <s v="Tidak / No"/>
    <m/>
    <s v="Tidak / No"/>
    <m/>
    <s v="SMK GUNUNG RAPAT"/>
    <s v="Lelaki / Male"/>
    <x v="0"/>
    <n v="12"/>
    <n v="59"/>
    <m/>
    <s v="Urban"/>
    <s v="Intervention Group (IG)"/>
    <s v="Colgate"/>
    <x v="0"/>
  </r>
  <r>
    <d v="2024-10-08T10:30:39"/>
    <s v="riyadhzikry@gmail.com"/>
    <n v="100831080071"/>
    <n v="92.86"/>
    <n v="1.29"/>
    <s v="Lelaki / Male"/>
    <s v="Malay, Chinese"/>
    <s v="SEKOLAH MENENGAH GUNUNG RAPAT"/>
    <s v="Ya / Yes"/>
    <s v="Betul / True"/>
    <s v="Betul / True"/>
    <s v="Betul / True"/>
    <s v="Salah / False"/>
    <s v="Betul / True"/>
    <s v="Betul / True"/>
    <s v="Salah / False"/>
    <s v="Tidak tahu / Dont Know"/>
    <s v="Betul / True"/>
    <s v="Tidak tahu / Dont Know"/>
    <s v="Betul / True"/>
    <s v="Betul / True"/>
    <s v="Betul / True"/>
    <s v="Betul / True"/>
    <s v="Betul / True"/>
    <s v="Salah / Fals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2 kali / Twice"/>
    <s v="Ya / Yes"/>
    <s v="COLGALTE"/>
    <s v="Kadang-kadang/bila perlu / Sometimes / When necessary"/>
    <s v="1 kali / Once"/>
    <s v="Kadang-kadang/Bila perlu / Sometimes/When necessary"/>
    <s v="Tidak / No"/>
    <s v="Kadang-kadang / Bila Perlu / Sometimes/When necessary"/>
    <s v="Tidak / No"/>
    <s v="Ya / Yes"/>
    <s v="Kadang-kadang / Bila Perlu / Sometimes/When necessary"/>
    <s v="Tidak / No"/>
    <s v="Tidak / No"/>
    <m/>
    <s v="Tidak / No"/>
    <m/>
    <s v="SMK GUNUNG RAPAT"/>
    <s v="Lelaki / Male"/>
    <x v="0"/>
    <n v="12"/>
    <n v="48"/>
    <m/>
    <s v="Urban"/>
    <s v="Intervention Group (IG)"/>
    <s v="Colgate"/>
    <x v="0"/>
  </r>
  <r>
    <d v="2024-10-08T10:32:12"/>
    <s v="iqbaldanis23@gmail.com"/>
    <n v="100830080221"/>
    <n v="33.9"/>
    <n v="0.13"/>
    <s v="Lelaki / Male"/>
    <s v="Malay"/>
    <s v="SMK GUNUNG RAPAT"/>
    <s v="Ya / Yes"/>
    <s v="Betul / True"/>
    <s v="Salah / Fals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Salah / False"/>
    <s v="Betul / True"/>
    <s v="Betul / Tru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etuju / Slightly agree"/>
    <s v="Sangat setuju / Strongly agree"/>
    <s v="Setuju / Slightly agree"/>
    <s v="Setuju / Slightly agree"/>
    <s v="Setuju / Slightly agree"/>
    <s v="Lebih dari 2 kali / More than twice"/>
    <s v="2 kali / Twice"/>
    <s v="Ya / Yes"/>
    <s v="Colgate"/>
    <s v="Selalu / Always"/>
    <s v="2 kali / Twice"/>
    <s v="2 kali / Twice"/>
    <s v="Kadang-kadang / Bila Perlu / Sometimes/When necessary"/>
    <s v="Ya / Yes"/>
    <s v="Ya / Yes"/>
    <s v="Ya / Yes"/>
    <s v="Kadang-kadang / Bila Perlu / Sometimes/When necessary"/>
    <s v="Kadang-kadang / Bila Perlu / Sometimes/When necessary"/>
    <s v="Tidak / No"/>
    <m/>
    <s v="Tidak / No"/>
    <m/>
    <s v="SMK GUNUNG RAPAT"/>
    <s v="Lelaki / Male"/>
    <x v="0"/>
    <n v="14"/>
    <n v="52"/>
    <m/>
    <s v="Urban"/>
    <s v="Intervention Group (IG)"/>
    <s v="Colgate"/>
    <x v="0"/>
  </r>
  <r>
    <d v="2024-10-08T10:32:34"/>
    <s v="m-11342535@moe-dl.edu.my"/>
    <n v="101025080047"/>
    <n v="57.14"/>
    <n v="0.71"/>
    <s v="Lelaki / Male"/>
    <s v="Malay"/>
    <s v="SMK GUNUNG RAPAT"/>
    <s v="Tidak / No"/>
    <s v="Betul / True"/>
    <s v="Tidak tahu / Dont Know"/>
    <s v="Betul / True"/>
    <s v="Tidak tahu / Dont Know"/>
    <s v="Betul / True"/>
    <s v="Salah / False"/>
    <s v="Tidak tahu / Dont Know"/>
    <s v="Tidak tahu / Dont Know"/>
    <s v="Betul / True"/>
    <s v="Betul / True"/>
    <s v="Betul / True"/>
    <s v="Betul / True"/>
    <s v="Tidak tahu / Dont Know"/>
    <s v="Tidak tahu / Dont Know"/>
    <s v="Betul / True"/>
    <s v="Salah / Fals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Tidak setuju / Slightly disagree"/>
    <s v="Setuju / Slightly agree"/>
    <s v="Sangat tidak setuju / Strongly disagree"/>
    <s v="Tidak setuju / Slightly disagree"/>
    <s v="Tidak setuju / Slightly disagree"/>
    <s v="Setuju / Slightly agree"/>
    <s v="Setuju / Slightly agree"/>
    <s v="Setuju / Slightly agree"/>
    <s v="2 kali / Twice"/>
    <s v="2 kali / Twice"/>
    <s v="Tidak tahu / Don't know"/>
    <s v="COLGATE"/>
    <s v="Selalu / Always"/>
    <s v="1 kali / Once"/>
    <s v="2 kali / Twice"/>
    <s v="Kadang-kadang / Bila Perlu / Sometimes/When necessary"/>
    <s v="Ya / Yes"/>
    <s v="Kadang-kadang / Bila Perlu / Sometimes/When necessary"/>
    <s v="Tidak / No"/>
    <s v="Kadang-kadang / Bila Perlu / Sometimes/When necessary"/>
    <s v="Tidak / No"/>
    <s v="Tidak / No"/>
    <m/>
    <s v="Tidak / No"/>
    <m/>
    <s v="SMK GUNUNG RAPAT"/>
    <s v="Lelaki / Male"/>
    <x v="1"/>
    <n v="8"/>
    <n v="45"/>
    <m/>
    <s v="Urban"/>
    <s v="Intervention Group (IG)"/>
    <s v="Colgate"/>
    <x v="0"/>
  </r>
  <r>
    <d v="2024-10-08T10:33:33"/>
    <s v="m-11513367@moe-dl.edu.my"/>
    <n v="100130060828"/>
    <n v="39.299999999999997"/>
    <n v="0.5"/>
    <s v="perempuan"/>
    <s v="Malay"/>
    <s v="SMK Gunung Rapat"/>
    <s v="Ya / Yes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lah / False"/>
    <s v="Setuju / Slightly agre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etuju / Slightly agree"/>
    <s v="Setuju / Slightly agree"/>
    <s v="Setuju / Slightly agree"/>
    <s v="Setuju / Slightly agree"/>
    <s v="2 kali / Twice"/>
    <s v="2 kali / Twice"/>
    <s v="Ya / Yes"/>
    <s v="Darlie"/>
    <s v="Selalu / Always"/>
    <s v="Tidak menggunakan flos gigi / Not using dental floss"/>
    <s v="Tidak minum minuman berkarbonat / Do not take carbonated drinks"/>
    <s v="Tidak / No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s v="SMK GUNUNG RAPAT"/>
    <s v="Perempuan / Female"/>
    <x v="0"/>
    <n v="14"/>
    <n v="54"/>
    <m/>
    <s v="Urban"/>
    <s v="Intervention Group (IG)"/>
    <s v="Darlie"/>
    <x v="0"/>
  </r>
  <r>
    <d v="2024-10-08T10:37:13"/>
    <s v="myaazra1305@gmail.com"/>
    <n v="100513080578"/>
    <n v="10.7"/>
    <n v="0.25"/>
    <s v="perempuan"/>
    <s v="Malay"/>
    <s v="SMK Gunung Rapat"/>
    <s v="Ya / Yes"/>
    <s v="Betul / True"/>
    <s v="Betul / True"/>
    <s v="Betul / True"/>
    <s v="Salah / False"/>
    <s v="Tidak tahu / Dont Know"/>
    <s v="Betul / True"/>
    <s v="Salah / False"/>
    <s v="Betul / True"/>
    <s v="Betul / True"/>
    <s v="Tidak tahu / Dont Know"/>
    <s v="Betul / True"/>
    <s v="Salah / False"/>
    <s v="Betul / True"/>
    <s v="Betul / True"/>
    <s v="Salah / False"/>
    <s v="Betul / True"/>
    <s v="Setuju / Slightly agree"/>
    <s v="Sangat setuju / Strongly agree"/>
    <s v="Setuju / Slight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angat setuju / Strongly agree"/>
    <s v="Setuju / Slightly agree"/>
    <s v="Setuju / Slightly agree"/>
    <s v="Lebih dari 2 kali / More than twice"/>
    <s v="1 kali / Once"/>
    <s v="Tidak tahu / Don't know"/>
    <s v="Colgate "/>
    <s v="Selalu / Always"/>
    <s v="2 kali / Twice"/>
    <s v="Kadang-kadang/Bila perlu / Sometimes/When necessary"/>
    <s v="Tidak / No"/>
    <s v="Kadang-kadang / Bila Perlu / Sometimes/When necessary"/>
    <s v="Ya / Yes"/>
    <s v="Ya / Yes"/>
    <s v="Tidak / No"/>
    <s v="Tidak / No"/>
    <s v="Tidak / No"/>
    <m/>
    <s v="Tidak / No"/>
    <m/>
    <s v="SMK GUNUNG RAPAT"/>
    <s v="Perempuan / Female"/>
    <x v="0"/>
    <n v="11"/>
    <n v="55"/>
    <m/>
    <s v="Urban"/>
    <s v="Intervention Group (IG)"/>
    <s v="Colgate"/>
    <x v="0"/>
  </r>
  <r>
    <d v="2024-10-08T10:38:38"/>
    <s v="m-11451080@moe-dl.edu.my"/>
    <n v="100412081328"/>
    <n v="75.89"/>
    <n v="0.92"/>
    <s v="perempuan"/>
    <s v="Malay"/>
    <s v="Smk gunung rapat"/>
    <s v="Ya / Yes"/>
    <s v="Betul / True"/>
    <s v="Tidak tahu / Dont Know"/>
    <s v="Betul / True"/>
    <s v="Salah / False"/>
    <s v="Betul / True"/>
    <s v="Salah / False"/>
    <s v="Salah / False"/>
    <s v="Betul / True"/>
    <s v="Salah / False"/>
    <s v="Betul / True"/>
    <s v="Betul / True"/>
    <s v="Tidak tahu / Dont Know"/>
    <s v="Betul / True"/>
    <s v="Tidak tahu / Dont Know"/>
    <s v="Betul / True"/>
    <s v="Betul / True"/>
    <s v="Sangat setuju / Strongly agree"/>
    <s v="Setuju / Slightly agree"/>
    <s v="Setuju / Slightly agree"/>
    <s v="Setuju / Slightly agree"/>
    <s v="Setuju / Slight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Ya / Yes"/>
    <s v="Darlie"/>
    <s v="Selalu / Always"/>
    <s v="2 kali / Twice"/>
    <s v="Tidak minum minuman berkarbonat / Do not take carbonated drinks"/>
    <s v="Tidak / No"/>
    <s v="Tidak / No"/>
    <s v="Kadang-kadang / Bila Perlu / Sometimes/When necessary"/>
    <s v="Kadang-kadang / Bila Perlu / Sometimes/When necessary"/>
    <s v="Ya / Yes"/>
    <s v="Kadang-kadang / Bila Perlu / Sometimes/When necessary"/>
    <s v="Tidak / No"/>
    <m/>
    <s v="Tidak / No"/>
    <m/>
    <s v="SMK GUNUNG RAPAT"/>
    <s v="Perempuan / Female"/>
    <x v="0"/>
    <n v="10"/>
    <n v="60"/>
    <m/>
    <s v="Urban"/>
    <s v="Intervention Group (IG)"/>
    <s v="Darlie"/>
    <x v="0"/>
  </r>
  <r>
    <d v="2024-10-08T10:39:02"/>
    <s v="m-11252517@moe-dl.edu.my"/>
    <n v="100729101876"/>
    <n v="0"/>
    <n v="0.21"/>
    <s v="perempuan"/>
    <s v="Chinese"/>
    <s v="SMK GUNUNG RAPAT"/>
    <s v="Tidak / No"/>
    <s v="Salah / False"/>
    <s v="Betul / True"/>
    <s v="Salah / False"/>
    <s v="Salah / False"/>
    <s v="Betul / True"/>
    <s v="Betul / True"/>
    <s v="Salah / False"/>
    <s v="Betul / True"/>
    <s v="Tidak tahu / Dont Know"/>
    <s v="Tidak tahu / Dont Know"/>
    <s v="Betul / True"/>
    <s v="Betul / True"/>
    <s v="Betul / True"/>
    <s v="Salah / Fals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angat setuju / Strongly agree"/>
    <s v="Setuju / Slightly agree"/>
    <s v="Setuju / Slightly agree"/>
    <s v="2 kali / Twice"/>
    <s v="Lebih dari 2 kali / More than twice"/>
    <s v="Ya / Yes"/>
    <s v="colgate"/>
    <s v="Kadang-kadang/bila perlu / Sometimes / When necessary"/>
    <s v="2 kali / Twice"/>
    <s v="Kadang-kadang/Bila perlu / Sometimes/When necessary"/>
    <s v="Tidak / No"/>
    <s v="Tidak / No"/>
    <s v="Tidak / No"/>
    <s v="Kadang-kadang / Bila Perlu / Sometimes/When necessary"/>
    <s v="Tidak / No"/>
    <s v="Tidak / No"/>
    <s v="Tidak / No"/>
    <m/>
    <s v="Tidak / No"/>
    <m/>
    <s v="SMK GUNUNG RAPAT"/>
    <s v="Perempuan / Female"/>
    <x v="1"/>
    <n v="10"/>
    <n v="56"/>
    <m/>
    <s v="Urban"/>
    <s v="Intervention Group (IG)"/>
    <s v="Colgate"/>
    <x v="0"/>
  </r>
  <r>
    <d v="2024-10-08T10:41:12"/>
    <s v="m-11450850@moe-dl.edu.my"/>
    <n v="100329030220"/>
    <n v="39.299999999999997"/>
    <n v="0.46"/>
    <s v="perempuan"/>
    <s v="Malay"/>
    <s v="Sekolah Menengah Kebangsaan Gunung Rapat 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Ya / Yes"/>
    <s v="Fresh and white"/>
    <s v="Selalu / Always"/>
    <s v="1 kali / Once"/>
    <s v="Tidak minum minuman berkarbonat / Do not take carbonated drinks"/>
    <s v="Ya / Yes"/>
    <s v="Ya / Yes"/>
    <s v="Kadang-kadang / Bila Perlu / Sometimes/When necessary"/>
    <s v="Ya / Yes"/>
    <s v="Ya / Yes"/>
    <s v="Kadang-kadang / Bila Perlu / Sometimes/When necessary"/>
    <s v="Tidak / No"/>
    <m/>
    <s v="Tidak / No"/>
    <m/>
    <s v="SMK GUNUNG RAPAT"/>
    <s v="Perempuan / Female"/>
    <x v="0"/>
    <n v="16"/>
    <n v="54"/>
    <m/>
    <s v="Urban"/>
    <s v="Intervention Group (IG)"/>
    <s v="Fresh and White"/>
    <x v="0"/>
  </r>
  <r>
    <d v="2024-10-08T10:44:07"/>
    <s v="m-11252192@m0e-dl.edu.my"/>
    <n v="100525080604"/>
    <n v="55.4"/>
    <n v="0.28999999999999998"/>
    <s v="perempuan"/>
    <s v="Chinese"/>
    <s v="SMK GUNUNG RAPAT"/>
    <s v="Ya / Yes"/>
    <s v="Betul / True"/>
    <s v="Salah / False"/>
    <s v="Salah / False"/>
    <s v="Tidak tahu / Dont Know"/>
    <s v="Betul / True"/>
    <s v="Tidak tahu / Dont Know"/>
    <s v="Tidak tahu / Dont Know"/>
    <s v="Betul / True"/>
    <s v="Betul / True"/>
    <s v="Betul / True"/>
    <s v="Betul / True"/>
    <s v="Betul / True"/>
    <s v="Tidak tahu / Dont Know"/>
    <s v="Tidak tahu / Dont Know"/>
    <s v="Salah / False"/>
    <s v="Salah / False"/>
    <s v="Sangat tidak setuju / Strongly disagree"/>
    <s v="Setuju / Slightly agree"/>
    <s v="Tidak setuju / Slightly dis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Selalu / Always"/>
    <s v="Lebih dari 2 kali / More than twice"/>
    <s v="1 kali / Once"/>
    <s v="Tidak / No"/>
    <s v="Tidak / No"/>
    <s v="Kadang-kadang / Bila Perlu / Sometimes/When necessary"/>
    <s v="Tidak / No"/>
    <s v="Kadang-kadang / Bila Perlu / Sometimes/When necessary"/>
    <s v="Kadang-kadang / Bila Perlu / Sometimes/When necessary"/>
    <s v="Tidak / No"/>
    <m/>
    <s v="Tidak / No"/>
    <m/>
    <s v="SMK GUNUNG RAPAT"/>
    <s v="Perempuan / Female"/>
    <x v="0"/>
    <n v="7"/>
    <n v="45"/>
    <m/>
    <s v="Urban"/>
    <s v="Intervention Group (IG)"/>
    <s v="Colgate"/>
    <x v="0"/>
  </r>
  <r>
    <d v="2024-10-08T10:45:15"/>
    <s v="m-11252411@moe-dl.edu.my"/>
    <n v="100219080534"/>
    <n v="97.73"/>
    <n v="0.83"/>
    <s v="perempuan"/>
    <s v="Chinese"/>
    <s v="Smk gunung rapat"/>
    <s v="Ya / Yes"/>
    <s v="Betul / True"/>
    <s v="Betul / True"/>
    <s v="Betul / True"/>
    <s v="Tidak tahu / Dont Know"/>
    <s v="Betul / True"/>
    <s v="Tidak tahu / Dont Know"/>
    <s v="Tidak tahu / Dont Know"/>
    <s v="Tidak tahu / Dont Know"/>
    <s v="Tidak tahu / Dont Know"/>
    <s v="Tidak tahu / Dont Know"/>
    <s v="Betul / True"/>
    <s v="Betul / True"/>
    <s v="Tidak tahu / Dont Know"/>
    <s v="Tidak tahu / Dont Know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GUNUNG RAPAT"/>
    <s v="Perempuan / Female"/>
    <x v="0"/>
    <n v="7"/>
    <n v="48"/>
    <m/>
    <s v="Urban"/>
    <s v="Intervention Group (IG)"/>
    <s v="Darlie"/>
    <x v="0"/>
  </r>
  <r>
    <d v="2024-10-08T10:46:31"/>
    <s v="m-11451066@moe-edu.dl.my"/>
    <n v="100713080548"/>
    <n v="5.4"/>
    <n v="0.13"/>
    <s v="perempuan"/>
    <s v="Malay"/>
    <s v="SMK GUNUNG RAPAT 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Salah / Fals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angat setuju / Strongly agree"/>
    <s v="Lebih dari 2 kali / More than twice"/>
    <s v="Lebih dari 2 kali / More than twice"/>
    <s v="Tidak tahu / Don't know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s v="SMK GUNUNG RAPAT"/>
    <s v="Perempuan / Female"/>
    <x v="0"/>
    <n v="13"/>
    <n v="61"/>
    <m/>
    <s v="Urban"/>
    <s v="Intervention Group (IG)"/>
    <s v="Colgate"/>
    <x v="0"/>
  </r>
  <r>
    <d v="2024-10-08T10:48:10"/>
    <s v="m-11359757@moe-dl.edu.my"/>
    <n v="100805080326"/>
    <n v="74.11"/>
    <n v="0.67"/>
    <s v="perempuan"/>
    <s v="Malay"/>
    <s v="SMK GUNUNG RAPAT"/>
    <s v="Ya / Yes"/>
    <s v="Betul / True"/>
    <s v="Tidak tahu / Dont Know"/>
    <s v="Betul / True"/>
    <s v="Tidak tahu / Dont Know"/>
    <s v="Tidak tahu / Dont Know"/>
    <s v="Betul / True"/>
    <s v="Betul / True"/>
    <s v="Salah / False"/>
    <s v="Betul / True"/>
    <s v="Betul / True"/>
    <s v="Betul / True"/>
    <s v="Tidak tahu / Dont Know"/>
    <s v="Tidak tahu / Dont Know"/>
    <s v="Betul / True"/>
    <s v="Betul / True"/>
    <s v="Betul / Tru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GUNUNG RAPAT"/>
    <s v="Perempuan / Female"/>
    <x v="0"/>
    <n v="10"/>
    <n v="48"/>
    <m/>
    <s v="Urban"/>
    <s v="Intervention Group (IG)"/>
    <s v="Colgate"/>
    <x v="0"/>
  </r>
  <r>
    <d v="2024-10-08T10:49:34"/>
    <s v="alyaumairah0501@gmail.com"/>
    <n v="100105080130"/>
    <n v="14.3"/>
    <n v="0.5"/>
    <s v="perempuan"/>
    <s v="Malay"/>
    <s v="SMK GUNUNG RAPAT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Tidak tahu / Don't know"/>
    <s v="Colgate"/>
    <s v="Selalu / Always"/>
    <s v="Kadang-kadang/bila perlu / Sometimes/when in need"/>
    <s v="Kadang-kadang/Bila perlu / Sometimes/When necessary"/>
    <s v="Tidak / No"/>
    <s v="Tidak / No"/>
    <s v="Ya / Yes"/>
    <s v="Kadang-kadang / Bila Perlu / Sometimes/When necessary"/>
    <s v="Tidak / No"/>
    <s v="Tidak / No"/>
    <s v="Tidak / No"/>
    <m/>
    <s v="Tidak / No"/>
    <m/>
    <s v="SMK GUNUNG RAPAT"/>
    <s v="Perempuan / Female"/>
    <x v="0"/>
    <n v="12"/>
    <n v="63"/>
    <m/>
    <s v="Urban"/>
    <s v="Intervention Group (IG)"/>
    <s v="Colgate"/>
    <x v="0"/>
  </r>
  <r>
    <d v="2024-10-08T10:51:59"/>
    <s v="m-11052631@moe-dl.edu.my"/>
    <n v="101124080800"/>
    <n v="100"/>
    <n v="1"/>
    <s v="perempuan"/>
    <s v="Malay"/>
    <s v="SMK GUNUNG RAPAT "/>
    <s v="Ya / Yes"/>
    <s v="Betul / True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Ya / Yes"/>
    <s v="Colgate"/>
    <s v="Kadang-kadang/bila perlu / Sometimes / When necessary"/>
    <s v="2 kali / Twice"/>
    <s v="1 kali / Once"/>
    <s v="Ya / Yes"/>
    <s v="Kadang-kadang / Bila Perlu / Sometimes/When necessary"/>
    <s v="Ya / Yes"/>
    <s v="Kadang-kadang / Bila Perlu / Sometimes/When necessary"/>
    <s v="Ya / Yes"/>
    <s v="Tidak / No"/>
    <s v="Tidak / No"/>
    <m/>
    <s v="Tidak / No"/>
    <m/>
    <s v="SMK GUNUNG RAPAT"/>
    <s v="Perempuan / Female"/>
    <x v="0"/>
    <n v="14"/>
    <n v="61"/>
    <m/>
    <s v="Urban"/>
    <s v="Intervention Group (IG)"/>
    <s v="Colgate"/>
    <x v="0"/>
  </r>
  <r>
    <d v="2024-10-08T10:52:53"/>
    <s v="satyamogn10@gmail.com"/>
    <s v="100705-08-0134"/>
    <n v="84.82"/>
    <n v="0.42"/>
    <s v="perempuan"/>
    <s v="Indian"/>
    <s v="SMK GUNUNG RAPAT"/>
    <s v="Ya / Yes"/>
    <s v="Betul / True"/>
    <s v="Tidak tahu / Dont Know"/>
    <s v="Salah / False"/>
    <s v="Betul / True"/>
    <s v="Tidak tahu / Dont Know"/>
    <s v="Tidak tahu / Dont Know"/>
    <s v="Tidak tahu / Dont Know"/>
    <s v="Salah / False"/>
    <s v="Betul / True"/>
    <s v="Tidak tahu / Dont Know"/>
    <s v="Tidak tahu / Dont Know"/>
    <s v="Betul / True"/>
    <s v="Tidak tahu / Dont Know"/>
    <s v="Salah / False"/>
    <s v="Salah / False"/>
    <s v="Salah / False"/>
    <s v="Setuju / Slightly agree"/>
    <s v="Sangat setuju / Strongly agree"/>
    <s v="Sangat tidak setuju / Strongly disagree"/>
    <s v="Sangat setuju / Strongly agree"/>
    <s v="Tidak setuju / Slightly disagree"/>
    <s v="Setuju / Slightly agree"/>
    <s v="Setuju / Slightly agree"/>
    <s v="Setuju / Slightly agree"/>
    <s v="Sangat setuju / Strongly agree"/>
    <s v="Sangat setuju / Strongly agree"/>
    <s v="Setuju / Slightly agree"/>
    <s v="Tidak setuju / Slightly disagree"/>
    <s v="Tidak setuju / Slightly disagree"/>
    <s v="Sangat setuju / Strongly agree"/>
    <s v="Sangat setuju / Strongly agree"/>
    <s v="Tidak setuju / Slightly disagree"/>
    <s v="2 kali / Twice"/>
    <s v="2 kali / Twice"/>
    <s v="Tidak / No"/>
    <s v="COLAGATE"/>
    <s v="Selalu / Always"/>
    <s v="2 kali / Twice"/>
    <s v="1 kali / Once"/>
    <s v="Kadang-kadang / Bila Perlu / Sometimes/When necessary"/>
    <s v="Kadang-kadang / Bila Perlu / Sometimes/When necessary"/>
    <s v="Ya / Yes"/>
    <s v="Ya / Yes"/>
    <s v="Tidak / No"/>
    <s v="Tidak / No"/>
    <s v="Tidak / No"/>
    <m/>
    <s v="Tidak / No"/>
    <m/>
    <s v="SMK GUNUNG RAPAT"/>
    <s v="Perempuan / Female"/>
    <x v="0"/>
    <n v="3"/>
    <n v="45"/>
    <m/>
    <s v="Urban"/>
    <s v="Intervention Group (IG)"/>
    <s v="Colgate"/>
    <x v="0"/>
  </r>
  <r>
    <d v="2024-10-08T10:57:39"/>
    <s v="hadimirza2206@gmail.com"/>
    <s v="090622080677"/>
    <n v="100"/>
    <n v="0.67"/>
    <s v="Lelaki / Male"/>
    <s v="Malay"/>
    <s v="Smk gunung rapat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s v="1 kali / Once"/>
    <s v="1 kali / Once"/>
    <s v="Ya / Yes"/>
    <s v="Colgate"/>
    <s v="Kadang-kadang/bila perlu / Sometimes / When necessary"/>
    <s v="Tidak menggunakan flos gigi / Not using dental floss"/>
    <s v="1 kali / Once"/>
    <s v="Ya / Yes"/>
    <s v="Ya / Yes"/>
    <s v="Ya / Yes"/>
    <s v="Ya / Yes"/>
    <s v="Ya / Yes"/>
    <s v="Tidak / No"/>
    <s v="Tidak / No"/>
    <m/>
    <s v="Tidak / No"/>
    <m/>
    <s v="SMK GUNUNG RAPAT"/>
    <s v="Lelaki / Male"/>
    <x v="0"/>
    <n v="15"/>
    <n v="49"/>
    <m/>
    <s v="Urban"/>
    <s v="Intervention Group (IG)"/>
    <s v="Colgate"/>
    <x v="0"/>
  </r>
  <r>
    <d v="2024-10-08T11:03:01"/>
    <s v="azmimzzn@gmail.com"/>
    <s v="090531020505"/>
    <n v="92.86"/>
    <n v="1.04"/>
    <s v="Lelaki / Male"/>
    <s v="Malay"/>
    <s v="SMK GUNUNG RAPAT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Ya / Yes"/>
    <s v="Colgate"/>
    <s v="Kadang-kadang/bila perlu / Sometimes / When necessary"/>
    <s v="1 kali / Once"/>
    <s v="2 kali / Twice"/>
    <s v="Kadang-kadang / Bila Perlu / Sometimes/When necessary"/>
    <s v="Kadang-kadang / Bila Perlu / Sometimes/When necessary"/>
    <s v="Tidak / No"/>
    <s v="Kadang-kadang / Bila Perlu / Sometimes/When necessary"/>
    <s v="Kadang-kadang / Bila Perlu / Sometimes/When necessary"/>
    <s v="Tidak / No"/>
    <s v="Tidak / No"/>
    <m/>
    <s v="Tidak / No"/>
    <m/>
    <s v="SMK GUNUNG RAPAT"/>
    <s v="Lelaki / Male"/>
    <x v="0"/>
    <n v="15"/>
    <n v="47"/>
    <m/>
    <s v="Urban"/>
    <s v="Intervention Group (IG)"/>
    <s v="Colgate"/>
    <x v="0"/>
  </r>
  <r>
    <d v="2024-10-08T11:04:25"/>
    <s v="rakshen@gmail.com"/>
    <s v="091114080309"/>
    <n v="100"/>
    <n v="0.67"/>
    <s v="Lelaki / Male"/>
    <s v="Indian"/>
    <s v="SMK Gunung Rapat "/>
    <s v="Ya / Yes"/>
    <s v="Betul / True"/>
    <s v="Betul / True"/>
    <s v="Betul / True"/>
    <s v="Salah / False"/>
    <s v="Betul / True"/>
    <s v="Betul / True"/>
    <s v="Tidak tahu / Dont Know"/>
    <s v="Tidak tahu / Dont Know"/>
    <s v="Betul / True"/>
    <s v="Betul / True"/>
    <s v="Betul / True"/>
    <s v="Betul / True"/>
    <s v="Tidak tahu / Dont Know"/>
    <s v="Betul / True"/>
    <s v="Betul / True"/>
    <s v="Tidak tahu / Dont Know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tidak setuju / Strongly disagree"/>
    <s v="Sangat tidak setuju / Strongly disagree"/>
    <s v="Setuju / Slightly agree"/>
    <s v="Sangat setuju / Strongly agree"/>
    <s v="Sangat setuju / Strongly agree"/>
    <s v="Tidak setuju / Slightly disagree"/>
    <s v="Setuju / Slightly agree"/>
    <s v="2 kali / Twice"/>
    <s v="2 kali / Twice"/>
    <s v="Tidak / No"/>
    <s v="Colgate"/>
    <s v="Selalu / Always"/>
    <s v="Kadang-kadang/bila perlu / Sometimes/when in need"/>
    <s v="Kadang-kadang/Bila perlu / Sometimes/When necessary"/>
    <s v="Tidak / No"/>
    <s v="Tidak / No"/>
    <s v="Tidak / No"/>
    <s v="Tidak / No"/>
    <s v="Tidak / No"/>
    <s v="Tidak / No"/>
    <s v="Tidak / No"/>
    <m/>
    <s v="Tidak / No"/>
    <m/>
    <s v="SMK GUNUNG RAPAT"/>
    <s v="Lelaki / Male"/>
    <x v="0"/>
    <n v="12"/>
    <n v="53"/>
    <m/>
    <s v="Urban"/>
    <s v="Intervention Group (IG)"/>
    <s v="Colgate"/>
    <x v="0"/>
  </r>
  <r>
    <d v="2024-10-08T11:05:09"/>
    <s v="harrazmhzahrinor@gmail.com"/>
    <s v="090904080165"/>
    <n v="85.71"/>
    <n v="0.13"/>
    <s v="Lelaki / Male"/>
    <s v="Malay"/>
    <s v="SEKOLAH MENENGAH KEBANGSAAN GUNUNG RAPAT "/>
    <s v="Ya / Yes"/>
    <s v="Salah / False"/>
    <s v="Salah / False"/>
    <s v="Salah / False"/>
    <s v="Tidak tahu / Dont Know"/>
    <s v="Salah / False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angat setuju / Strongly agree"/>
    <s v="Setuju / Slightly agree"/>
    <s v="Setuju / Slightly agree"/>
    <s v="Setuju / Slightly agree"/>
    <s v="Tidak setuju / Slightly disagree"/>
    <s v="Setuju / Slightly agree"/>
    <s v="Lebih dari 2 kali / More than twice"/>
    <s v="Lebih dari 2 kali / More than twice"/>
    <s v="Ya / Yes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GUNUNG RAPAT"/>
    <s v="Lelaki / Male"/>
    <x v="0"/>
    <n v="8"/>
    <n v="49"/>
    <m/>
    <s v="Urban"/>
    <s v="Intervention Group (IG)"/>
    <s v="Colgate"/>
    <x v="0"/>
  </r>
  <r>
    <d v="2024-10-08T11:07:12"/>
    <s v="alifmuzhafar2467@gmail.com"/>
    <s v="090719080737"/>
    <n v="64.3"/>
    <n v="1.25"/>
    <s v="Lelaki / Male"/>
    <s v="Malay"/>
    <s v="smk gunung rapat"/>
    <s v="Ya / Yes"/>
    <s v="Betul / True"/>
    <s v="Tidak tahu / Dont Know"/>
    <s v="Betul / True"/>
    <s v="Tidak tahu / Dont Know"/>
    <s v="Tidak tahu / Dont Know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angat setuju / Strongly agree"/>
    <s v="Setuju / Slightly agree"/>
    <s v="Setuju / Slightly agree"/>
    <s v="Tidak setuju / Slightly disagree"/>
    <s v="Setuju / Slightly agree"/>
    <s v="Setuju / Slightly agree"/>
    <s v="1 kali / Once"/>
    <s v="1 kali / Once"/>
    <s v="Tidak tahu / Don't know"/>
    <s v="colgate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Ya / Yes"/>
    <s v="Ya / Yes"/>
    <s v="Ya / Yes"/>
    <s v="Ya / Yes"/>
    <s v="Tidak / No"/>
    <m/>
    <s v="Tidak / No"/>
    <m/>
    <s v="SMK GUNUNG RAPAT"/>
    <s v="Lelaki / Male"/>
    <x v="0"/>
    <n v="11"/>
    <n v="46"/>
    <m/>
    <s v="Urban"/>
    <s v="Intervention Group (IG)"/>
    <s v="Colgate"/>
    <x v="0"/>
  </r>
  <r>
    <d v="2024-10-08T11:08:27"/>
    <s v="khairul@gmail.com"/>
    <s v="091106080325"/>
    <n v="100"/>
    <n v="0.83"/>
    <s v="Lelaki / Male"/>
    <s v="Malay"/>
    <s v="Smk gunung rapat"/>
    <s v="Ya / Yes"/>
    <s v="Betul / True"/>
    <s v="Betul / True"/>
    <s v="Betul / True"/>
    <s v="Tidak tahu / Dont Know"/>
    <s v="Tidak tahu / Dont Know"/>
    <s v="Tidak tahu / Dont Know"/>
    <s v="Tidak tahu / Dont Know"/>
    <s v="Tidak tahu / Dont Know"/>
    <s v="Betul / True"/>
    <s v="Betul / True"/>
    <s v="Betul / True"/>
    <s v="Tidak tahu / Dont Know"/>
    <s v="Tidak tahu / Dont Know"/>
    <s v="Tidak tahu / Dont Know"/>
    <s v="Betul / True"/>
    <s v="Betul / True"/>
    <s v="Setuju / Slightly agree"/>
    <s v="Setuju / Slightly agree"/>
    <s v="Tidak setuju / Slightly disagree"/>
    <s v="Setuju / Slightly agree"/>
    <s v="Sangat setuju / Strongly agree"/>
    <s v="Sangat setuju / Strongly agree"/>
    <s v="Sangat setuju / Strong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angat setuju / Strongly agree"/>
    <s v="2 kali / Twice"/>
    <s v="1 kali / Once"/>
    <s v="Tidak tahu / Don't know"/>
    <s v="Colgate"/>
    <s v="Selalu / Always"/>
    <s v="Tidak menggunakan flos gigi / Not using dental floss"/>
    <s v="Kadang-kadang/Bila perlu / Sometimes/When necessary"/>
    <s v="Tidak / No"/>
    <s v="Ya / Yes"/>
    <s v="Ya / Yes"/>
    <s v="Tidak / No"/>
    <s v="Ya / Yes"/>
    <s v="Tidak / No"/>
    <s v="Tidak / No"/>
    <m/>
    <s v="Tidak / No"/>
    <m/>
    <s v="SMK GUNUNG RAPAT"/>
    <s v="Lelaki / Male"/>
    <x v="0"/>
    <n v="8"/>
    <n v="51"/>
    <m/>
    <s v="Urban"/>
    <s v="Intervention Group (IG)"/>
    <s v="Colgate"/>
    <x v="0"/>
  </r>
  <r>
    <d v="2024-10-08T11:11:10"/>
    <s v="Irfan@gmail.com"/>
    <s v="090109070195"/>
    <n v="67.86"/>
    <n v="0.21"/>
    <s v="Lelaki / Male"/>
    <s v="Malay"/>
    <s v="SMK GUNUNG RAPAT 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etuju / Slightly agree"/>
    <s v="Setuju / Slightly agree"/>
    <s v="Setuju / Slightly agree"/>
    <s v="Sangat tidak setuju / Strongly disagree"/>
    <s v="Sangat tidak setuju / Strongly disagree"/>
    <s v="Sangat tidak setuju / Strongly disagree"/>
    <s v="Sangat tidak setuju / Strongly disagree"/>
    <s v="Setuju / Slightly agree"/>
    <s v="Sangat tidak setuju / Strongly disagree"/>
    <s v="2 kali / Twice"/>
    <s v="2 kali / Twice"/>
    <s v="Tidak tahu / Don't know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GUNUNG RAPAT"/>
    <s v="Lelaki / Male"/>
    <x v="0"/>
    <n v="13"/>
    <n v="34"/>
    <m/>
    <s v="Urban"/>
    <s v="Intervention Group (IG)"/>
    <s v="Colgate"/>
    <x v="0"/>
  </r>
  <r>
    <d v="2024-10-08T11:14:53"/>
    <s v="muhammadeezry@gmail.com"/>
    <s v="090826080513"/>
    <n v="25"/>
    <n v="0.5"/>
    <s v="Lelaki / Male"/>
    <s v="Malay"/>
    <s v="Smk gunung rapat"/>
    <s v="Ya / Yes"/>
    <s v="Tidak tahu / Dont know"/>
    <s v="Tidak tahu / Dont Know"/>
    <s v="Tidak tahu / Dont know"/>
    <s v="Tidak tahu / Dont Know"/>
    <s v="Betul / True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Betul / True"/>
    <s v="Tidak tahu / Dont Know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Colgate"/>
    <s v="Selalu / Always"/>
    <s v="Kadang-kadang/bila perlu / Sometimes/when in need"/>
    <s v="Kadang-kadang/Bila perlu / Sometimes/When necessary"/>
    <s v="Ya / Yes"/>
    <s v="Kadang-kadang / Bila Perlu / Sometimes/When necessary"/>
    <s v="Ya / Yes"/>
    <s v="Kadang-kadang / Bila Perlu / Sometimes/When necessary"/>
    <s v="Ya / Yes"/>
    <s v="Tidak / No"/>
    <s v="Tidak / No"/>
    <m/>
    <s v="Tidak / No"/>
    <m/>
    <s v="SMK GUNUNG RAPAT"/>
    <s v="Lelaki / Male"/>
    <x v="0"/>
    <n v="2"/>
    <n v="49"/>
    <m/>
    <s v="Urban"/>
    <s v="Intervention Group (IG)"/>
    <s v="Colgate"/>
    <x v="0"/>
  </r>
  <r>
    <d v="2024-10-08T11:16:09"/>
    <s v="hussainnsr0904@gmail.com"/>
    <s v="090411080693"/>
    <n v="75.89"/>
    <n v="0.21"/>
    <s v="Lelaki / Male"/>
    <s v="Malay"/>
    <s v="Sekolah menengah kebangsaan gunung rapat"/>
    <s v="Ya / Yes"/>
    <s v="Betul / True"/>
    <s v="Salah / False"/>
    <s v="Tidak tahu / Dont know"/>
    <s v="Betul / True"/>
    <s v="Tidak tahu / Dont Know"/>
    <s v="Betul / True"/>
    <s v="Tidak tahu / Dont Know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Ya / Yes"/>
    <s v="colgate"/>
    <s v="Selalu / Always"/>
    <s v="1 kali / Once"/>
    <s v="Kadang-kadang/Bila perlu / Sometimes/When necessary"/>
    <s v="Tidak / No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GUNUNG RAPAT"/>
    <s v="Lelaki / Male"/>
    <x v="0"/>
    <n v="10"/>
    <n v="54"/>
    <m/>
    <s v="Urban"/>
    <s v="Intervention Group (IG)"/>
    <s v="Colgate"/>
    <x v="0"/>
  </r>
  <r>
    <d v="2024-10-08T11:17:08"/>
    <s v="hassannsr7072@gmail.com"/>
    <s v="090411080685"/>
    <n v="100"/>
    <n v="0.21"/>
    <s v="Lelaki / Male"/>
    <s v="Malay"/>
    <s v="SEKOLAH MENENGAH KEBANGSAAN GUNUNG RAPAT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angat setuju / Strongly agree"/>
    <s v="2 kali / Twice"/>
    <s v="2 kali / Twice"/>
    <s v="Ya / Yes"/>
    <s v="COLGATE"/>
    <s v="Selalu / Always"/>
    <s v="1 kali / Once"/>
    <s v="Kadang-kadang/Bila perlu / Sometimes/When necessary"/>
    <s v="Tidak / No"/>
    <s v="Tidak / No"/>
    <s v="Kadang-kadang / Bila Perlu / Sometimes/When necessary"/>
    <s v="Kadang-kadang / Bila Perlu / Sometimes/When necessary"/>
    <s v="Ya / Yes"/>
    <s v="Ya / Yes"/>
    <s v="Ya / Yes"/>
    <m/>
    <s v="Tidak / No"/>
    <m/>
    <s v="SMK GUNUNG RAPAT"/>
    <s v="Lelaki / Male"/>
    <x v="0"/>
    <n v="15"/>
    <n v="62"/>
    <m/>
    <s v="Urban"/>
    <s v="Intervention Group (IG)"/>
    <s v="Colgate"/>
    <x v="0"/>
  </r>
  <r>
    <d v="2024-10-08T11:19:34"/>
    <s v="muhammadmuizz@gmail.com"/>
    <s v="090731080457"/>
    <n v="55.36"/>
    <n v="0.21"/>
    <s v="Lelaki / Male"/>
    <s v="Malay"/>
    <s v="Sekolah Menengah Kebangsaan Gunung Rapat "/>
    <s v="Ya / Yes"/>
    <s v="Betul / True"/>
    <s v="Tidak tahu / Dont Know"/>
    <s v="Tidak tahu / Dont know"/>
    <s v="Betul / True"/>
    <s v="Tidak tahu / Dont Know"/>
    <s v="Betul / True"/>
    <s v="Tidak tahu / Dont Know"/>
    <s v="Tidak tahu / Dont Know"/>
    <s v="Betul / True"/>
    <s v="Betul / True"/>
    <s v="Betul / True"/>
    <s v="Tidak tahu / Dont Know"/>
    <s v="Tidak tahu / Dont Know"/>
    <s v="Betul / True"/>
    <s v="Tidak tahu / Dont Know"/>
    <s v="Betul / True"/>
    <s v="Setuju / Slightly agree"/>
    <s v="Sangat setuju / Strongly agree"/>
    <s v="Setuju / Slightly agree"/>
    <s v="Setuju / Slightly agree"/>
    <s v="Setuju / Slightly agree"/>
    <s v="Sangat setuju / Strongly agree"/>
    <s v="Sangat setuju / Strongly agree"/>
    <s v="Sangat setuju / Strongly agree"/>
    <s v="Sangat setuju / Strongly agree"/>
    <s v="Sangat tidak setuju / Strongly disagree"/>
    <s v="Setuju / Slightly agree"/>
    <s v="Setuju / Slightly agree"/>
    <s v="Setuju / Slightly agree"/>
    <s v="Sangat setuju / Strongly agree"/>
    <s v="Setuju / Slightly agree"/>
    <s v="Sangat setuju / Strongly agree"/>
    <s v="Lebih dari 2 kali / More than twice"/>
    <s v="Lebih dari 2 kali / More than twice"/>
    <s v="Tidak tahu / Don't know"/>
    <s v="Colcagete "/>
    <s v="Jarang / Rarely"/>
    <s v="2 kali / Twice"/>
    <s v="Kadang-kadang/Bila perlu / Sometimes/When necessary"/>
    <s v="Ya / Yes"/>
    <s v="Kadang-kadang / Bila Perlu / Sometimes/When necessary"/>
    <s v="Kadang-kadang / Bila Perlu / Sometimes/When necessary"/>
    <s v="Ya / Yes"/>
    <s v="Kadang-kadang / Bila Perlu / Sometimes/When necessary"/>
    <s v="Tidak / No"/>
    <s v="Tidak / No"/>
    <m/>
    <s v="Tidak / No"/>
    <m/>
    <s v="SMK GUNUNG RAPAT"/>
    <s v="Lelaki / Male"/>
    <x v="0"/>
    <n v="7"/>
    <n v="56"/>
    <m/>
    <s v="Urban"/>
    <s v="Intervention Group (IG)"/>
    <s v="Colgate"/>
    <x v="0"/>
  </r>
  <r>
    <d v="2024-10-08T11:23:18"/>
    <s v="muhdirfan@gmail.com"/>
    <s v="090129080403"/>
    <n v="100"/>
    <n v="0.21"/>
    <s v="Lelaki / Male"/>
    <s v="Malay"/>
    <s v="SMK GUNUNG RAPAT"/>
    <s v="Ya / Yes"/>
    <s v="Betul / True"/>
    <s v="Betul / True"/>
    <s v="Betul / True"/>
    <s v="Tidak tahu / Dont Know"/>
    <s v="Tidak tahu / Dont Know"/>
    <s v="Betul / True"/>
    <s v="Salah / False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Selalu / Always"/>
    <s v="2 kali / Twice"/>
    <s v="Tidak minum minuman berkarbonat / Do not take carbonated drinks"/>
    <s v="Ya / Yes"/>
    <s v="Kadang-kadang / Bila Perlu / Sometimes/When necessary"/>
    <s v="Kadang-kadang / Bila Perlu / Sometimes/When necessary"/>
    <s v="Ya / Yes"/>
    <s v="Ya / Yes"/>
    <s v="Tidak / No"/>
    <s v="Tidak / No"/>
    <m/>
    <s v="Tidak / No"/>
    <m/>
    <s v="SMK GUNUNG RAPAT"/>
    <s v="Lelaki / Male"/>
    <x v="0"/>
    <n v="12"/>
    <n v="53"/>
    <m/>
    <s v="Urban"/>
    <s v="Intervention Group (IG)"/>
    <s v="Colgate"/>
    <x v="0"/>
  </r>
  <r>
    <d v="2024-10-08T11:23:34"/>
    <s v="aqifdarwisy@gmail.com"/>
    <s v="090430080285"/>
    <n v="95.54"/>
    <n v="1.04"/>
    <s v="Lelaki / Male"/>
    <s v="Malay"/>
    <s v="smk gunung rapat"/>
    <s v="Ya / Yes"/>
    <s v="Betul / True"/>
    <s v="Betul / True"/>
    <s v="Betul / True"/>
    <s v="Betul / True"/>
    <s v="Betul / True"/>
    <s v="Betul / True"/>
    <s v="Tidak tahu / Dont Know"/>
    <s v="Tidak tahu / Dont Know"/>
    <s v="Betul / True"/>
    <s v="Betul / True"/>
    <s v="Salah / False"/>
    <s v="Betul / True"/>
    <s v="Betul / True"/>
    <s v="Betul / True"/>
    <s v="Betul / True"/>
    <s v="Tidak tahu / Dont Know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angat tidak setuju / Strongly disagree"/>
    <s v="Setuju / Slightly agree"/>
    <s v="Setuju / Slightly agree"/>
    <s v="Setuju / Slightly agree"/>
    <s v="Sangat setuju / Strongly agree"/>
    <s v="Sangat setuju / Strongly agree"/>
    <s v="Setuju / Slightly agree"/>
    <s v="Lebih dari 2 kali / More than twice"/>
    <s v="Lebih dari 2 kali / More than twice"/>
    <s v="Tidak tahu / Don't know"/>
    <s v="pepsoden"/>
    <s v="Selalu / Always"/>
    <s v="2 kali / Twice"/>
    <s v="3 kali / 3 times"/>
    <s v="Ya / Yes"/>
    <s v="Kadang-kadang / Bila Perlu / Sometimes/When necessary"/>
    <s v="Kadang-kadang / Bila Perlu / Sometimes/When necessary"/>
    <s v="Ya / Yes"/>
    <s v="Ya / Yes"/>
    <s v="Kadang-kadang / Bila Perlu / Sometimes/When necessary"/>
    <s v="Tidak / No"/>
    <m/>
    <s v="Tidak / No"/>
    <m/>
    <s v="SMK GUNUNG RAPAT"/>
    <s v="Lelaki / Male"/>
    <x v="0"/>
    <n v="11"/>
    <n v="51"/>
    <m/>
    <s v="Urban"/>
    <s v="Intervention Group (IG)"/>
    <s v="Pepsodent"/>
    <x v="0"/>
  </r>
  <r>
    <d v="2024-10-08T11:24:24"/>
    <s v="lifeofmandazizi@gmail.com"/>
    <s v="091128080668"/>
    <n v="100"/>
    <n v="0.57999999999999996"/>
    <s v="perempuan"/>
    <s v="Malay"/>
    <s v="smk gunung rapat"/>
    <s v="Tidak / No"/>
    <s v="Betul / True"/>
    <s v="Tidak tahu / Dont Know"/>
    <s v="Betul / True"/>
    <s v="Tidak tahu / Dont Know"/>
    <s v="Betul / True"/>
    <s v="Tidak tahu / Dont Know"/>
    <s v="Betul / True"/>
    <s v="Betul / True"/>
    <s v="Betul / True"/>
    <s v="Tidak tahu / Dont Know"/>
    <s v="Betul / True"/>
    <s v="Tidak tahu / Dont Know"/>
    <s v="Betul / True"/>
    <s v="Tidak tahu / Dont Know"/>
    <s v="Betul / True"/>
    <s v="Betul / True"/>
    <s v="Sangat tidak setuju / Strongly disagree"/>
    <s v="Setuju / Slightly agree"/>
    <s v="Setuju / Slightly agree"/>
    <s v="Sangat tidak setuju / Strongly disagree"/>
    <s v="Setuju / Slightly agree"/>
    <s v="Sangat tidak setuju / Strongly disagree"/>
    <s v="Sangat tidak setuju / Strongly disagree"/>
    <s v="Setuju / Slightly agree"/>
    <s v="Sangat tidak setuju / Strong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colgate"/>
    <s v="Selalu / Always"/>
    <s v="2 kali / Twice"/>
    <s v="2 kali / Twice"/>
    <s v="Ya / Yes"/>
    <s v="Kadang-kadang / Bila Perlu / Sometimes/When necessary"/>
    <s v="Ya / Yes"/>
    <s v="Ya / Yes"/>
    <s v="Kadang-kadang / Bila Perlu / Sometimes/When necessary"/>
    <s v="Tidak / No"/>
    <s v="Tidak / No"/>
    <m/>
    <s v="Tidak / No"/>
    <m/>
    <s v="SMK GUNUNG RAPAT"/>
    <s v="Perempuan / Female"/>
    <x v="1"/>
    <n v="10"/>
    <n v="39"/>
    <m/>
    <s v="Urban"/>
    <s v="Intervention Group (IG)"/>
    <s v="Colgate"/>
    <x v="0"/>
  </r>
  <r>
    <d v="2024-10-08T11:26:41"/>
    <s v="nuralisa@gmail.com"/>
    <s v="090117080908"/>
    <n v="74.11"/>
    <n v="0.38"/>
    <s v="perempuan"/>
    <s v="Malay"/>
    <s v="SMK Gunung rapat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angat setuju / Strongly agree"/>
    <s v="Sangat tidak setuju / Strongly disagree"/>
    <s v="Sangat setuju / Strongly agree"/>
    <s v="Sangat setuju / Strongly agree"/>
    <s v="Setuju / Slightly agree"/>
    <s v="Sangat setuju / Strongly agree"/>
    <s v="Sangat setuju / Strongly agree"/>
    <s v="Sangat setuju / Strongly agree"/>
    <s v="Lebih dari 2 kali / More than twice"/>
    <s v="Lebih dari 2 kali / More than twice"/>
    <s v="Tidak tahu / Don't know"/>
    <s v="Safi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s v="SMK GUNUNG RAPAT"/>
    <s v="Perempuan / Female"/>
    <x v="0"/>
    <n v="15"/>
    <n v="59"/>
    <m/>
    <s v="Urban"/>
    <s v="Intervention Group (IG)"/>
    <s v="Safi"/>
    <x v="0"/>
  </r>
  <r>
    <d v="2024-10-08T11:28:15"/>
    <s v="syakiy.hasrul@gmail.com"/>
    <s v="090209080454"/>
    <n v="26.8"/>
    <n v="0.33"/>
    <s v="perempuan"/>
    <s v="Malay"/>
    <s v="Smk Gunung Rapat"/>
    <s v="Ya / Yes"/>
    <s v="Tidak tahu / Dont know"/>
    <s v="Salah / False"/>
    <s v="Betul / True"/>
    <s v="Tidak tahu / Dont Know"/>
    <s v="Betul / True"/>
    <s v="Tidak tahu / Dont Know"/>
    <s v="Tidak tahu / Dont Know"/>
    <s v="Betul / True"/>
    <s v="Betul / True"/>
    <s v="Tidak tahu / Dont Know"/>
    <s v="Tidak tahu / Dont Know"/>
    <s v="Tidak tahu / Dont Know"/>
    <s v="Betul / True"/>
    <s v="Betul / True"/>
    <s v="Tidak tahu / Dont Know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s v="Lebih dari 2 kali / More than twice"/>
    <s v="Lebih dari 2 kali / More than twice"/>
    <s v="Ya / Yes"/>
    <s v="Colgate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GUNUNG RAPAT"/>
    <s v="Perempuan / Female"/>
    <x v="0"/>
    <n v="7"/>
    <n v="61"/>
    <m/>
    <s v="Urban"/>
    <s v="Intervention Group (IG)"/>
    <s v="Colgate"/>
    <x v="0"/>
  </r>
  <r>
    <d v="2024-10-08T11:29:57"/>
    <s v="isabellaleka2@gmail.com"/>
    <s v="090814102754"/>
    <n v="63.39"/>
    <n v="0.25"/>
    <s v="perempuan"/>
    <s v="Malay"/>
    <s v="SMK GUNUNG RAPAT "/>
    <s v="Ya / Yes"/>
    <s v="Betul / True"/>
    <s v="Betul / True"/>
    <s v="Betul / True"/>
    <s v="Tidak tahu / Dont Know"/>
    <s v="Tidak tahu / Dont Know"/>
    <s v="Tidak tahu / Dont Know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Tidak setuju / Slightly disagre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Ya / Yes"/>
    <s v="Ya / Yes"/>
    <s v="Kadang-kadang / Bila Perlu / Sometimes/When necessary"/>
    <s v="Kadang-kadang / Bila Perlu / Sometimes/When necessary"/>
    <s v="Tidak / No"/>
    <m/>
    <s v="Tidak / No"/>
    <m/>
    <s v="SMK GUNUNG RAPAT"/>
    <s v="Perempuan / Female"/>
    <x v="0"/>
    <n v="10"/>
    <n v="50"/>
    <m/>
    <s v="Urban"/>
    <s v="Intervention Group (IG)"/>
    <s v="Colgate"/>
    <x v="0"/>
  </r>
  <r>
    <d v="2024-10-08T11:30:49"/>
    <s v="oyajihah@gmail.com"/>
    <s v="090821080696"/>
    <n v="42.9"/>
    <n v="0.28999999999999998"/>
    <s v="perempuan"/>
    <s v="Malay"/>
    <s v="smk gunung rapat"/>
    <s v="Tidak / No"/>
    <s v="Betul / True"/>
    <s v="Tidak tahu / Dont Know"/>
    <s v="Betul / True"/>
    <s v="Tidak tahu / Dont Know"/>
    <s v="Tidak tahu / Dont Know"/>
    <s v="Betul / True"/>
    <s v="Tidak tahu / Dont Know"/>
    <s v="Tidak tahu / Dont Know"/>
    <s v="Betul / True"/>
    <s v="Betul / True"/>
    <s v="Salah / False"/>
    <s v="Betul / True"/>
    <s v="Betul / True"/>
    <s v="Betul / True"/>
    <s v="Tidak tahu / Dont Know"/>
    <s v="Salah / Fals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s v="Lebih dari 2 kali / More than twice"/>
    <s v="Lebih dari 2 kali / More than twice"/>
    <s v="Ya / Yes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Ya / Yes"/>
    <s v="Kadang-kadang / Bila Perlu / Sometimes/When necessary"/>
    <s v="Tidak / No"/>
    <m/>
    <s v="Tidak / No"/>
    <m/>
    <s v="SMK GUNUNG RAPAT"/>
    <s v="Perempuan / Female"/>
    <x v="1"/>
    <n v="8"/>
    <n v="56"/>
    <m/>
    <s v="Urban"/>
    <s v="Intervention Group (IG)"/>
    <s v="Colgate"/>
    <x v="0"/>
  </r>
  <r>
    <d v="2024-10-08T11:32:02"/>
    <s v="ummiellysha@gmail.com"/>
    <s v="091214081034"/>
    <n v="25.9"/>
    <n v="0.13"/>
    <s v="perempuan"/>
    <s v="Malay"/>
    <s v="SMK GUNUNG RAPAT "/>
    <s v="Tidak / No"/>
    <s v="Betul / True"/>
    <s v="Salah / False"/>
    <s v="Betul / True"/>
    <s v="Tidak tahu / Dont Know"/>
    <s v="Betul / True"/>
    <s v="Betul / True"/>
    <s v="Tidak tahu / Dont Know"/>
    <s v="Betul / True"/>
    <s v="Tidak tahu / Dont Know"/>
    <s v="Tidak tahu / Dont Know"/>
    <s v="Betul / True"/>
    <s v="Tidak tahu / Dont Know"/>
    <s v="Betul / True"/>
    <s v="Tidak tahu / Dont Know"/>
    <s v="Tidak tahu / Dont Know"/>
    <s v="Salah / Fals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Selalu / Always"/>
    <s v="Tidak menggunakan flos gigi / Not using dental floss"/>
    <s v="1 kali / Once"/>
    <s v="Ya / Yes"/>
    <s v="Kadang-kadang / Bila Perlu / Sometimes/When necessary"/>
    <s v="Ya / Yes"/>
    <s v="Ya / Yes"/>
    <s v="Ya / Yes"/>
    <s v="Kadang-kadang / Bila Perlu / Sometimes/When necessary"/>
    <s v="Tidak / No"/>
    <m/>
    <s v="Tidak / No"/>
    <m/>
    <s v="SMK GUNUNG RAPAT"/>
    <s v="Perempuan / Female"/>
    <x v="1"/>
    <n v="7"/>
    <n v="46"/>
    <m/>
    <s v="Urban"/>
    <s v="Intervention Group (IG)"/>
    <s v="Colgate"/>
    <x v="0"/>
  </r>
  <r>
    <d v="2024-10-08T11:34:21"/>
    <s v="azayani@gmail.com"/>
    <s v="090511080754"/>
    <n v="33.93"/>
    <n v="0.13"/>
    <s v="perempuan"/>
    <s v="Malay"/>
    <s v="Smk gunung rapat"/>
    <s v="Ya / Yes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angat setuju / Strongly agree"/>
    <s v="Setuju / Slight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Tidak tahu / Don't know"/>
    <s v="systema"/>
    <s v="Selalu / Always"/>
    <s v="2 kali / Twice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s v="SMK GUNUNG RAPAT"/>
    <s v="Perempuan / Female"/>
    <x v="0"/>
    <n v="11"/>
    <n v="58"/>
    <m/>
    <s v="Urban"/>
    <s v="Intervention Group (IG)"/>
    <s v="Systema"/>
    <x v="0"/>
  </r>
  <r>
    <d v="2024-10-08T11:37:30"/>
    <s v="czz071@gmail.com"/>
    <s v="090701080296"/>
    <n v="28.6"/>
    <n v="0.13"/>
    <s v="perempuan"/>
    <s v="Chinese"/>
    <s v="SMK Gunung Rapat"/>
    <s v="Tidak / No"/>
    <s v="Betul / True"/>
    <s v="Betul / True"/>
    <s v="Betul / True"/>
    <s v="Tidak tahu / Dont Know"/>
    <s v="Tidak tahu / Dont Know"/>
    <s v="Betul / True"/>
    <s v="Tidak tahu / Dont Know"/>
    <s v="Tidak tahu / Dont Know"/>
    <s v="Betul / True"/>
    <s v="Tidak tahu / Dont Know"/>
    <s v="Betul / True"/>
    <s v="Betul / True"/>
    <s v="Betul / True"/>
    <s v="Salah / False"/>
    <s v="Betul / True"/>
    <s v="Betul / Tru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angat tidak setuju / Strongly disagree"/>
    <s v="Sangat setuju / Strongly agree"/>
    <s v="Setuju / Slightly agree"/>
    <s v="Setuju / Slightly agree"/>
    <s v="Setuju / Slightly agree"/>
    <s v="Setuju / Slightly agree"/>
    <s v="Setuju / Slightly agree"/>
    <s v="1 kali / Once"/>
    <s v="1 kali / Once"/>
    <s v="Tidak tahu / Don't know"/>
    <s v="darlie"/>
    <s v="Tidak pernah / Never"/>
    <s v="Kadang-kadang/bila perlu / Sometimes/when in need"/>
    <s v="Kadang-kadang/Bila perlu / Sometimes/When necessary"/>
    <s v="Tidak / No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GUNUNG RAPAT"/>
    <s v="Perempuan / Female"/>
    <x v="1"/>
    <n v="10"/>
    <n v="53"/>
    <m/>
    <s v="Urban"/>
    <s v="Intervention Group (IG)"/>
    <s v="Darlie"/>
    <x v="0"/>
  </r>
  <r>
    <d v="2024-10-08T11:38:15"/>
    <s v="rabiatul@gmail.com"/>
    <s v="090723080916"/>
    <n v="33.04"/>
    <n v="0.13"/>
    <s v="perempuan"/>
    <s v="Malay"/>
    <s v="smk gunung rapat"/>
    <s v="Tidak / No"/>
    <s v="Betul / True"/>
    <s v="Tidak tahu / Dont Know"/>
    <s v="Salah / False"/>
    <s v="Betul / True"/>
    <s v="Betul / True"/>
    <s v="Betul / True"/>
    <s v="Tidak tahu / Dont Know"/>
    <s v="Betul / True"/>
    <s v="Betul / True"/>
    <s v="Betul / True"/>
    <s v="Betul / True"/>
    <s v="Tidak tahu / Dont Know"/>
    <s v="Tidak tahu / Dont Know"/>
    <s v="Betul / True"/>
    <s v="Tidak tahu / Dont Know"/>
    <s v="Salah / False"/>
    <s v="Setuju / Slight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Setiap kali selepas makan / Every time after meal"/>
    <s v="Tidak / No"/>
    <s v="colgate"/>
    <s v="Jarang / Rarely"/>
    <s v="Lebih dari 2 kali / More than twice"/>
    <s v="2 kali / Twice"/>
    <s v="Ya / Yes"/>
    <s v="Kadang-kadang / Bila Perlu / Sometimes/When necessary"/>
    <s v="Ya / Yes"/>
    <s v="Ya / Yes"/>
    <s v="Ya / Yes"/>
    <s v="Ya / Yes"/>
    <s v="Tidak / No"/>
    <m/>
    <s v="Tidak / No"/>
    <m/>
    <s v="SMK GUNUNG RAPAT"/>
    <s v="Perempuan / Female"/>
    <x v="1"/>
    <n v="8"/>
    <n v="50"/>
    <m/>
    <s v="Urban"/>
    <s v="Intervention Group (IG)"/>
    <s v="Colgate"/>
    <x v="0"/>
  </r>
  <r>
    <d v="2024-10-08T11:41:02"/>
    <s v="habriyah07@gmail.com"/>
    <s v="080729080862"/>
    <n v="64.3"/>
    <n v="0.21"/>
    <s v="perempuan"/>
    <s v="Malay"/>
    <s v="SMK GUNUNG RAPAT 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Tidak tahu / Dont Know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angat setuju / Strongly agree"/>
    <s v="2 kali / Twice"/>
    <s v="2 kali / Twice"/>
    <s v="Ya / Yes"/>
    <s v="Sensodyn "/>
    <s v="Jarang / Rarely"/>
    <s v="Tidak menggunakan flos gigi / Not using dental floss"/>
    <s v="Kadang-kadang/Bila perlu / Sometimes/When necessary"/>
    <s v="Tidak / No"/>
    <s v="Tidak / No"/>
    <s v="Ya / Yes"/>
    <s v="Tidak / No"/>
    <s v="Tidak / No"/>
    <s v="Tidak / No"/>
    <s v="Tidak / No"/>
    <m/>
    <s v="Tidak / No"/>
    <m/>
    <s v="SMK GUNUNG RAPAT"/>
    <s v="Perempuan / Female"/>
    <x v="0"/>
    <n v="14"/>
    <n v="62"/>
    <m/>
    <s v="Urban"/>
    <s v="Intervention Group (IG)"/>
    <s v="Sensodyne"/>
    <x v="0"/>
  </r>
  <r>
    <d v="2024-10-08T11:42:33"/>
    <s v="ainainsyirah080911@gmail.com"/>
    <s v="080911080922"/>
    <n v="7.14"/>
    <n v="0.42"/>
    <s v="perempuan"/>
    <s v="Malay"/>
    <s v="SMK GUNUNG RAPAT"/>
    <s v="Tidak / No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etuju / Slightly agree"/>
    <s v="Setuju / Slightly agree"/>
    <s v="Sangat setuju / Strongly agree"/>
    <s v="Sangat setuju / Strongly agree"/>
    <s v="Setuju / Slightly agree"/>
    <s v="Setuju / Slightly agree"/>
    <s v="Setuju / Slightly agree"/>
    <s v="Tidak setuju / Slightly disagree"/>
    <s v="Tidak setuju / Slightly disagree"/>
    <s v="Sangat setuju / Strongly agree"/>
    <s v="Sangat setuju / Strongly agree"/>
    <s v="Setuju / Slightly agree"/>
    <s v="Sangat setuju / Strongly agree"/>
    <s v="Sangat setuju / Strongly agree"/>
    <s v="Sangat setuju / Strongly agree"/>
    <s v="Lebih dari 2 kali / More than twice"/>
    <s v="Lebih dari 2 kali / More than twice"/>
    <s v="Tidak tahu / Don't know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Tidak / No"/>
    <s v="Kadang-kadang / Bila Perlu / Sometimes/When necessary"/>
    <s v="Tidak / No"/>
    <s v="Tidak / No"/>
    <m/>
    <s v="Tidak / No"/>
    <m/>
    <s v="SMK GUNUNG RAPAT"/>
    <s v="Perempuan / Female"/>
    <x v="1"/>
    <n v="12"/>
    <n v="55"/>
    <m/>
    <s v="Urban"/>
    <s v="Intervention Group (IG)"/>
    <s v="Colgate"/>
    <x v="0"/>
  </r>
  <r>
    <d v="2024-10-08T11:44:05"/>
    <s v="damiabatrisyiaaa08@gmail.com"/>
    <s v="080419080234"/>
    <n v="72.319999999999993"/>
    <n v="0.38"/>
    <s v="perempuan"/>
    <s v="Malay"/>
    <s v="SMK Gunung Rapat"/>
    <s v="Tidak / No"/>
    <s v="Betul / True"/>
    <s v="Betul / True"/>
    <s v="Betul / True"/>
    <s v="Salah / False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angat setuju / Strongly agree"/>
    <s v="Setuju / Slightly agree"/>
    <s v="Setuju / Slightly agree"/>
    <s v="Sangat setuju / Strongly agree"/>
    <s v="Sangat setuju / Strongly agree"/>
    <s v="Setuju / Slightly agree"/>
    <s v="2 kali / Twice"/>
    <s v="2 kali / Twice"/>
    <s v="Ya / Yes"/>
    <s v="colgate"/>
    <s v="Kadang-kadang/bila perlu / Sometimes / When necessary"/>
    <s v="1 kali / Once"/>
    <s v="Kadang-kadang/Bila perlu / Sometimes/When necessary"/>
    <s v="Tidak / No"/>
    <s v="Kadang-kadang / Bila Perlu / Sometimes/When necessary"/>
    <s v="Ya / Yes"/>
    <s v="Kadang-kadang / Bila Perlu / Sometimes/When necessary"/>
    <s v="Kadang-kadang / Bila Perlu / Sometimes/When necessary"/>
    <s v="Tidak / No"/>
    <s v="Tidak / No"/>
    <m/>
    <s v="Tidak / No"/>
    <m/>
    <s v="SMK GUNUNG RAPAT"/>
    <s v="Perempuan / Female"/>
    <x v="1"/>
    <n v="14"/>
    <n v="58"/>
    <m/>
    <s v="Urban"/>
    <s v="Intervention Group (IG)"/>
    <s v="Colgate"/>
    <x v="0"/>
  </r>
  <r>
    <d v="2024-10-08T11:45:02"/>
    <s v="imannbatrisya08@gmail.com"/>
    <s v="080110080324"/>
    <n v="28.6"/>
    <n v="0.57999999999999996"/>
    <s v="perempuan"/>
    <s v="Malay"/>
    <s v="SMK Gunung Rapat"/>
    <s v="Ya / Yes"/>
    <s v="Betul / True"/>
    <s v="Betul / True"/>
    <s v="Betul / True"/>
    <s v="Tidak tahu / Dont Know"/>
    <s v="Betul / True"/>
    <s v="Tidak tahu / Dont Know"/>
    <s v="Tidak tahu / Dont Know"/>
    <s v="Tidak tahu / Dont Know"/>
    <s v="Betul / True"/>
    <s v="Tidak tahu / Dont Know"/>
    <s v="Betul / True"/>
    <s v="Betul / True"/>
    <s v="Betul / True"/>
    <s v="Betul / True"/>
    <s v="Tidak tahu / Dont Know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Ya / Yes"/>
    <s v="colgate"/>
    <s v="Kadang-kadang/bila perlu / Sometimes / When necessary"/>
    <s v="Tidak menggunakan flos gigi / Not using dental floss"/>
    <s v="Kadang-kadang/Bila perlu / Sometimes/When necessary"/>
    <s v="Tidak / No"/>
    <s v="Kadang-kadang / Bila Perlu / Sometimes/When necessary"/>
    <s v="Tidak / No"/>
    <s v="Ya / Yes"/>
    <s v="Tidak / No"/>
    <s v="Tidak / No"/>
    <s v="Tidak / No"/>
    <m/>
    <s v="Tidak / No"/>
    <m/>
    <s v="SMK GUNUNG RAPAT"/>
    <s v="Perempuan / Female"/>
    <x v="0"/>
    <n v="10"/>
    <n v="61"/>
    <m/>
    <s v="Urban"/>
    <s v="Intervention Group (IG)"/>
    <s v="Colgate"/>
    <x v="0"/>
  </r>
  <r>
    <d v="2024-10-08T11:46:51"/>
    <s v="m-9355645@moe-dl.edu.my"/>
    <s v="081021080618"/>
    <n v="56.25"/>
    <n v="0.75"/>
    <s v="perempuan"/>
    <s v="Chinese"/>
    <s v="SMK Gunung Rapat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Ya / Yes"/>
    <s v="Colgate "/>
    <s v="Kadang-kadang/bila perlu / Sometimes / When necessary"/>
    <s v="Kadang-kadang/bila perlu / Sometimes/when in need"/>
    <s v="Kadang-kadang/Bila perlu / Sometimes/When necessary"/>
    <s v="Tidak / No"/>
    <s v="Tidak / No"/>
    <s v="Tidak / No"/>
    <s v="Kadang-kadang / Bila Perlu / Sometimes/When necessary"/>
    <s v="Tidak / No"/>
    <s v="Tidak / No"/>
    <s v="Tidak / No"/>
    <m/>
    <s v="Tidak / No"/>
    <m/>
    <s v="SMK GUNUNG RAPAT"/>
    <s v="Perempuan / Female"/>
    <x v="0"/>
    <n v="15"/>
    <n v="61"/>
    <m/>
    <s v="Urban"/>
    <s v="Intervention Group (IG)"/>
    <s v="Colgate"/>
    <x v="0"/>
  </r>
  <r>
    <d v="2024-10-08T11:50:30"/>
    <s v="ameedanur@gmail.com"/>
    <s v="080609080112"/>
    <n v="67.900000000000006"/>
    <n v="0.21"/>
    <s v="perempuan"/>
    <s v="Malay"/>
    <s v="SMK Gunung Rapat"/>
    <s v="Tidak / No"/>
    <s v="Betul / True"/>
    <s v="Betul / True"/>
    <s v="Betul / True"/>
    <s v="Salah / False"/>
    <s v="Betul / True"/>
    <s v="Betul / True"/>
    <s v="Salah / False"/>
    <s v="Betul / True"/>
    <s v="Betul / True"/>
    <s v="Betul / True"/>
    <s v="Tidak tahu / Dont Know"/>
    <s v="Tidak tahu / Dont Know"/>
    <s v="Betul / True"/>
    <s v="Betul / True"/>
    <s v="Betul / True"/>
    <s v="Tidak tahu / Dont Know"/>
    <s v="Sangat setuju / Strongly agree"/>
    <s v="Sangat setuju / Strongly agree"/>
    <s v="Setuju / Slightly agree"/>
    <s v="Sangat setuju / Strongly agree"/>
    <s v="Sangat setuju / Strongly agree"/>
    <s v="Sangat setuju / Strongly agree"/>
    <s v="Tidak setuju / Slightly disagree"/>
    <s v="Setuju / Slightly agree"/>
    <s v="Sangat setuju / Strongly agree"/>
    <s v="Tidak setuju / Slightly disagree"/>
    <s v="Setuju / Slightly agree"/>
    <s v="Setuju / Slightly agree"/>
    <s v="Tidak setuju / Slightly disagree"/>
    <s v="Sangat setuju / Strongly agree"/>
    <s v="Setuju / Slightly agree"/>
    <s v="Setuju / Slightly agree"/>
    <s v="Lebih dari 2 kali / More than twice"/>
    <s v="Lebih dari 2 kali / More than twice"/>
    <s v="Ya / Yes"/>
    <s v="Colgate"/>
    <s v="Selalu / Always"/>
    <s v="Kadang-kadang/bila perlu / Sometimes/when in need"/>
    <s v="Tidak minum minuman berkarbonat / Do not take carbonated drinks"/>
    <s v="Ya / Yes"/>
    <s v="Ya / Yes"/>
    <s v="Ya / Yes"/>
    <s v="Ya / Yes"/>
    <s v="Ya / Yes"/>
    <s v="Tidak / No"/>
    <s v="Tidak / No"/>
    <m/>
    <s v="Tidak / No"/>
    <m/>
    <s v="SMK GUNUNG RAPAT"/>
    <s v="Perempuan / Female"/>
    <x v="1"/>
    <n v="12"/>
    <n v="53"/>
    <m/>
    <s v="Urban"/>
    <s v="Intervention Group (IG)"/>
    <s v="Colgate"/>
    <x v="0"/>
  </r>
  <r>
    <d v="2024-10-08T11:52:17"/>
    <s v="orkid.kamrularifin@gmail.com"/>
    <s v="080729080942"/>
    <n v="52.68"/>
    <n v="0.08"/>
    <s v="perempuan"/>
    <s v="Malay"/>
    <s v="SMK Gunung Rapat"/>
    <s v="Tidak / No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Lebih dari 2 kali / More than twice"/>
    <s v="Setiap kali selepas makan / Every time after meal"/>
    <s v="Ya / Yes"/>
    <s v="Colgate"/>
    <s v="Selalu / Always"/>
    <s v="2 kali / Twice"/>
    <s v="Tidak minum minuman berkarbonat / Do not take carbonated drinks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GUNUNG RAPAT"/>
    <s v="Perempuan / Female"/>
    <x v="1"/>
    <n v="15"/>
    <n v="64"/>
    <m/>
    <s v="Urban"/>
    <s v="Intervention Group (IG)"/>
    <s v="Colgate"/>
    <x v="0"/>
  </r>
  <r>
    <d v="2024-10-08T11:53:56"/>
    <s v="afza4nas111@gmail.com"/>
    <s v="081101080482"/>
    <n v="100"/>
    <n v="0.54"/>
    <s v="perempuan"/>
    <s v="Malay"/>
    <s v="SMK GUNUNG RAPAT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angat setuju / Strongly agree"/>
    <s v="Setuju / Slightly agree"/>
    <s v="Sangat tidak setuju / Strongly disagree"/>
    <s v="Sangat setuju / Strongly agree"/>
    <s v="Setuju / Slightly agree"/>
    <s v="Setuju / Slightly agree"/>
    <s v="Setuju / Slightly agree"/>
    <s v="Setuju / Slightly agree"/>
    <s v="Setuju / Slightly agree"/>
    <s v="2 kali / Twice"/>
    <s v="2 kali / Twice"/>
    <s v="Ya / Yes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GUNUNG RAPAT"/>
    <s v="Perempuan / Female"/>
    <x v="0"/>
    <n v="15"/>
    <n v="55"/>
    <m/>
    <s v="Urban"/>
    <s v="Intervention Group (IG)"/>
    <s v="Colgate"/>
    <x v="0"/>
  </r>
  <r>
    <d v="2024-10-08T11:55:22"/>
    <s v="wnalyanabilah0308@gmail.com"/>
    <s v="080303030120"/>
    <n v="40.74"/>
    <n v="0.08"/>
    <s v="perempuan"/>
    <s v="Malay"/>
    <s v="SMK Gunung Rapat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angat tidak setuju / Strongly disagree"/>
    <s v="Sangat setuju / Strong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Selalu / Always"/>
    <s v="Kadang-kadang/bila perlu / Sometimes/when in need"/>
    <s v="Tidak minum minuman berkarbonat / Do not take carbonated drinks"/>
    <s v="Tidak / No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s v="SMK GUNUNG RAPAT"/>
    <s v="Perempuan / Female"/>
    <x v="0"/>
    <n v="14"/>
    <n v="53"/>
    <m/>
    <s v="Urban"/>
    <s v="Intervention Group (IG)"/>
    <s v="Colgate"/>
    <x v="0"/>
  </r>
  <r>
    <d v="2024-10-08T11:56:40"/>
    <s v="saroje281071@gmail.com"/>
    <s v="080819101698"/>
    <n v="44.6"/>
    <n v="0.25"/>
    <s v="perempuan"/>
    <s v="Indian"/>
    <s v="SMK Gunung Rapat"/>
    <s v="Ya / Yes"/>
    <s v="Betul / True"/>
    <s v="Betul / True"/>
    <s v="Betul / True"/>
    <s v="Salah / False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Tidak setuju / Slightly disagree"/>
    <s v="Sangat setuju / Strongly agree"/>
    <s v="Sangat setuju / Strongly agree"/>
    <s v="Sangat setuju / Strongly agree"/>
    <s v="Sangat setuju / Strongly agree"/>
    <s v="Setuju / Slightly agree"/>
    <s v="Sangat setuju / Strongly agree"/>
    <s v="1 kali / Once"/>
    <s v="1 kali / Once"/>
    <s v="Ya / Yes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Tidak / No"/>
    <s v="Kadang-kadang / Bila Perlu / Sometimes/When necessary"/>
    <s v="Tidak / No"/>
    <s v="Kadang-kadang / Bila Perlu / Sometimes/When necessary"/>
    <s v="Tidak / No"/>
    <m/>
    <s v="Tidak / No"/>
    <m/>
    <s v="SMK GUNUNG RAPAT"/>
    <s v="Perempuan / Female"/>
    <x v="0"/>
    <n v="15"/>
    <n v="60"/>
    <m/>
    <s v="Urban"/>
    <s v="Intervention Group (IG)"/>
    <s v="Colgate"/>
    <x v="0"/>
  </r>
  <r>
    <d v="2024-10-08T11:59:44"/>
    <s v="m-9353053@moe-dl.edu.my"/>
    <s v="080526080520"/>
    <n v="100"/>
    <n v="0.67"/>
    <s v="perempuan"/>
    <s v="Chinese"/>
    <s v="SMK GUNUNG RAPAT "/>
    <s v="Ya / Yes"/>
    <s v="Betul / True"/>
    <s v="Betul / True"/>
    <s v="Betul / True"/>
    <s v="Salah / False"/>
    <s v="Betul / True"/>
    <s v="Tidak tahu / Dont Know"/>
    <s v="Tidak tahu / Dont Know"/>
    <s v="Betul / True"/>
    <s v="Betul / True"/>
    <s v="Betul / True"/>
    <s v="Betul / True"/>
    <s v="Betul / True"/>
    <s v="Tidak tahu / Dont Know"/>
    <s v="Tidak tahu / Dont Know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Tidak tahu / Don't know"/>
    <s v="Melaleuca "/>
    <s v="Selalu / Always"/>
    <s v="Kadang-kadang/bila perlu / Sometimes/when in need"/>
    <s v="Kadang-kadang/Bila perlu / Sometimes/When necessary"/>
    <s v="Tidak / No"/>
    <s v="Tidak / No"/>
    <s v="Tidak / No"/>
    <s v="Kadang-kadang / Bila Perlu / Sometimes/When necessary"/>
    <s v="Kadang-kadang / Bila Perlu / Sometimes/When necessary"/>
    <s v="Tidak / No"/>
    <s v="Tidak / No"/>
    <m/>
    <s v="Tidak / No"/>
    <m/>
    <s v="SMK GUNUNG RAPAT"/>
    <s v="Perempuan / Female"/>
    <x v="0"/>
    <n v="12"/>
    <n v="60"/>
    <m/>
    <s v="Urban"/>
    <s v="Intervention Group (IG)"/>
    <s v="Melaleuca"/>
    <x v="0"/>
  </r>
  <r>
    <d v="2024-10-08T12:00:21"/>
    <s v="aisswaria080810@gmail.com"/>
    <s v="080810080536"/>
    <n v="52.68"/>
    <n v="0.13"/>
    <s v="perempuan"/>
    <s v="Indian"/>
    <s v="SMK Gunung Rapat"/>
    <s v="Ya / Yes"/>
    <s v="Tidak tahu / Dont know"/>
    <s v="Betul / True"/>
    <s v="Betul / True"/>
    <s v="Salah / False"/>
    <s v="Betul / True"/>
    <s v="Tidak tahu / Dont Know"/>
    <s v="Salah / False"/>
    <s v="Tidak tahu / Dont Know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etuju / Slightly agree"/>
    <s v="Tidak setuju / Slightly disagree"/>
    <s v="Sangat setuju / Strongly agree"/>
    <s v="Setuju / Slightly agree"/>
    <s v="Sangat setuju / Strongly agree"/>
    <s v="2 kali / Twice"/>
    <s v="Lebih dari 2 kali / More than twice"/>
    <s v="Ya / Yes"/>
    <s v="Colgate"/>
    <s v="Kadang-kadang/bila perlu / Sometimes / When necessary"/>
    <s v="Kadang-kadang/bila perlu / Sometimes/when in need"/>
    <s v="2 kali / Twice"/>
    <s v="Kadang-kadang / Bila Perlu / Sometimes/When necessary"/>
    <s v="Tidak / No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s v="SMK GUNUNG RAPAT"/>
    <s v="Perempuan / Female"/>
    <x v="0"/>
    <n v="12"/>
    <n v="57"/>
    <m/>
    <s v="Urban"/>
    <s v="Intervention Group (IG)"/>
    <s v="Colgate"/>
    <x v="0"/>
  </r>
  <r>
    <d v="2024-10-08T12:03:45"/>
    <s v="mohamadizzamsyar@gmail.com"/>
    <s v="080408080773"/>
    <n v="28.6"/>
    <n v="0.75"/>
    <s v="Lelaki / Male"/>
    <s v="Malay"/>
    <s v="SMK Gunung rapat"/>
    <s v="Ya / Yes"/>
    <s v="Betul / True"/>
    <s v="Salah / False"/>
    <s v="Betul / True"/>
    <s v="Salah / False"/>
    <s v="Betul / True"/>
    <s v="Betul / True"/>
    <s v="Tidak tahu / Dont Know"/>
    <s v="Betul / True"/>
    <s v="Betul / True"/>
    <s v="Betul / True"/>
    <s v="Tidak tahu / Dont Know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tidak setuju / Strongly disagree"/>
    <s v="Sangat setuju / Strongly agree"/>
    <s v="Setuju / Slightly agree"/>
    <s v="Sangat setuju / Strongly agree"/>
    <s v="Setuju / Slightly agree"/>
    <s v="Setuju / Slightly agree"/>
    <s v="Sangat setuju / Strongly agree"/>
    <s v="Lebih dari 2 kali / More than twice"/>
    <s v="Lebih dari 2 kali / More than twice"/>
    <s v="Ya / Yes"/>
    <s v="Colgate's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GUNUNG RAPAT"/>
    <s v="Lelaki / Male"/>
    <x v="0"/>
    <n v="13"/>
    <n v="58"/>
    <m/>
    <s v="Urban"/>
    <s v="Intervention Group (IG)"/>
    <s v="Colgate"/>
    <x v="0"/>
  </r>
  <r>
    <d v="2024-10-08T12:04:35"/>
    <s v="cheemei700710@gmail.com"/>
    <s v="080925081045"/>
    <n v="12.5"/>
    <n v="0.12"/>
    <s v="Lelaki / Male"/>
    <s v="Chinese"/>
    <s v="SMK GUNUNG RAPAT"/>
    <s v="Ya / Yes"/>
    <s v="Salah / False"/>
    <s v="Salah / False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Tidak tahu / Dont Know"/>
    <s v="Tidak tahu / Dont Know"/>
    <s v="Tidak tahu / Dont Know"/>
    <s v="Betul / True"/>
    <s v="Betul / True"/>
    <s v="Sangat setuju / Strongly agree"/>
    <s v="Sangat setuju / Strongly agree"/>
    <s v="Sangat tidak setuju / Strongly dis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etuju / Slight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Tidak / No"/>
    <s v="Tidak / No"/>
    <s v="Kadang-kadang / Bila Perlu / Sometimes/When necessary"/>
    <s v="Tidak / No"/>
    <s v="Tidak / No"/>
    <s v="Tidak / No"/>
    <m/>
    <s v="Tidak / No"/>
    <m/>
    <s v="SMK GUNUNG RAPAT"/>
    <s v="Lelaki / Male"/>
    <x v="0"/>
    <n v="7"/>
    <n v="52"/>
    <m/>
    <s v="Urban"/>
    <s v="Intervention Group (IG)"/>
    <s v="Colgate"/>
    <x v="0"/>
  </r>
  <r>
    <d v="2024-10-08T12:04:59"/>
    <s v="mrkhaicoolgamer@gmail.com"/>
    <s v="080312080701"/>
    <n v="75.89"/>
    <n v="0.42"/>
    <s v="Lelaki / Male"/>
    <s v="Malay"/>
    <s v="SMK Gunung Rapat"/>
    <s v="Ya / Yes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Tidak tahu / Dont Know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Ya / Yes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GUNUNG RAPAT"/>
    <s v="Lelaki / Male"/>
    <x v="0"/>
    <n v="14"/>
    <n v="60"/>
    <m/>
    <s v="Urban"/>
    <s v="Intervention Group (IG)"/>
    <s v="Colgate"/>
    <x v="0"/>
  </r>
  <r>
    <d v="2024-10-08T12:05:44"/>
    <s v="t.thinakaran0803@gmail.com"/>
    <s v="080326081449"/>
    <n v="100"/>
    <n v="0.75"/>
    <s v="Lelaki / Male"/>
    <s v="Indian"/>
    <s v="SMK Gunung Rapat"/>
    <s v="Ya / Yes"/>
    <s v="Salah / False"/>
    <s v="Salah / Fals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Sangat setuju / Strongly agree"/>
    <s v="Setuju / Slightly agree"/>
    <s v="Setuju / Slight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etuju / Slightly agree"/>
    <s v="Setuju / Slightly agree"/>
    <s v="Setuju / Slightly agree"/>
    <s v="Sangat setuju / Strongly agree"/>
    <s v="Sangat setuju / Strongly agree"/>
    <s v="Setuju / Slightly agree"/>
    <s v="2 kali / Twice"/>
    <s v="2 kali / Twice"/>
    <s v="Ya / Yes"/>
    <s v="Colgate"/>
    <s v="Selalu / Always"/>
    <s v="Tidak menggunakan flos gigi / Not using dental floss"/>
    <s v="Tidak minum minuman berkarbonat / Do not take carbonated drinks"/>
    <s v="Kadang-kadang / Bila Perlu / Sometimes/When necessary"/>
    <s v="Tidak / No"/>
    <s v="Tidak / No"/>
    <s v="Ya / Yes"/>
    <s v="Tidak / No"/>
    <s v="Tidak / No"/>
    <s v="Tidak / No"/>
    <m/>
    <s v="Tidak / No"/>
    <m/>
    <s v="SMK GUNUNG RAPAT"/>
    <s v="Lelaki / Male"/>
    <x v="0"/>
    <n v="11"/>
    <n v="55"/>
    <m/>
    <s v="Urban"/>
    <s v="Intervention Group (IG)"/>
    <s v="Colgate"/>
    <x v="0"/>
  </r>
  <r>
    <d v="2024-10-08T12:09:55"/>
    <s v="ahmadfahrinazizi@gmail.com"/>
    <s v="080504130515"/>
    <n v="14.29"/>
    <n v="0.13"/>
    <s v="Lelaki / Male"/>
    <s v="Malay"/>
    <s v="SMK Gunung Rapat"/>
    <s v="Tidak / No"/>
    <s v="Betul / True"/>
    <s v="Tidak tahu / Dont Know"/>
    <s v="Betul / True"/>
    <s v="Tidak tahu / Dont Know"/>
    <s v="Betul / True"/>
    <s v="Salah / False"/>
    <s v="Tidak tahu / Dont Know"/>
    <s v="Betul / True"/>
    <s v="Betul / True"/>
    <s v="Betul / True"/>
    <s v="Betul / True"/>
    <s v="Salah / False"/>
    <s v="Betul / True"/>
    <s v="Salah / False"/>
    <s v="Tidak tahu / Dont Know"/>
    <s v="Salah / False"/>
    <s v="Sangat setuju / Strongly agree"/>
    <s v="Sangat setuju / Strongly agree"/>
    <s v="Setuju / Slight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tidak setuju / Strongly disagree"/>
    <s v="Setuju / Slightly agree"/>
    <s v="Tidak setuju / Slightly disagree"/>
    <s v="Sangat setuju / Strongly agree"/>
    <s v="Sangat setuju / Strongly agree"/>
    <s v="Tidak setuju / Slightly disagree"/>
    <s v="Sangat setuju / Strongly agree"/>
    <s v="2 kali / Twice"/>
    <s v="2 kali / Twice"/>
    <s v="Tidak / No"/>
    <s v="Colgate and Darlie"/>
    <s v="Kadang-kadang/bila perlu / Sometimes / When necessary"/>
    <s v="Tidak menggunakan flos gigi / Not using dental floss"/>
    <s v="Tidak minum minuman berkarbonat / Do not take carbonated drinks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GUNUNG RAPAT"/>
    <s v="Lelaki / Male"/>
    <x v="1"/>
    <n v="8"/>
    <n v="56"/>
    <m/>
    <s v="Urban"/>
    <s v="Intervention Group (IG)"/>
    <s v="Colgate"/>
    <x v="0"/>
  </r>
  <r>
    <d v="2024-10-08T12:10:38"/>
    <s v="awalshamsol@gmail.com"/>
    <s v="080715080685"/>
    <n v="100"/>
    <n v="0.46"/>
    <s v="Lelaki / Male"/>
    <s v="Malay"/>
    <s v="SMK GUNUNG RAPAT"/>
    <s v="Tidak / No"/>
    <s v="Betul / True"/>
    <s v="Tidak tahu / Dont Know"/>
    <s v="Betul / True"/>
    <s v="Betul / True"/>
    <s v="Betul / True"/>
    <s v="Tidak tahu / Dont Know"/>
    <s v="Tidak tahu / Dont Know"/>
    <s v="Tidak tahu / Dont Know"/>
    <s v="Tidak tahu / Dont Know"/>
    <s v="Betul / True"/>
    <s v="Betul / True"/>
    <s v="Betul / True"/>
    <s v="Betul / True"/>
    <s v="Betul / True"/>
    <s v="Tidak tahu / Dont Know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etuju / Slightly agree"/>
    <s v="Sangat setuju / Strongly agree"/>
    <s v="Setuju / Slightly agree"/>
    <s v="Setuju / Slightly agree"/>
    <s v="Setuju / Slightly agree"/>
    <s v="2 kali / Twice"/>
    <s v="2 kali / Twice"/>
    <s v="Tidak tahu / Don't know"/>
    <s v="Darlie"/>
    <s v="Selalu / Always"/>
    <s v="Kadang-kadang/bila perlu / Sometimes/when in need"/>
    <s v="Kadang-kadang/Bila perlu / Sometimes/When necessary"/>
    <s v="Tidak / No"/>
    <s v="Tidak / No"/>
    <s v="Tidak / No"/>
    <s v="Tidak / No"/>
    <s v="Ya / Yes"/>
    <s v="Ya / Yes"/>
    <s v="Tidak / No"/>
    <m/>
    <s v="Tidak / No"/>
    <m/>
    <s v="SMK GUNUNG RAPAT"/>
    <s v="Lelaki / Male"/>
    <x v="1"/>
    <n v="9"/>
    <n v="56"/>
    <m/>
    <s v="Urban"/>
    <s v="Intervention Group (IG)"/>
    <s v="Darlie"/>
    <x v="0"/>
  </r>
  <r>
    <d v="2024-10-08T12:13:15"/>
    <s v="sidharrthkumar.jaya@gmail.com"/>
    <s v="081111081331"/>
    <n v="10.7"/>
    <n v="0.57999999999999996"/>
    <s v="Lelaki / Male"/>
    <s v="Indian"/>
    <s v="SMK GUNUNG RAPAT"/>
    <s v="Ya / Yes"/>
    <s v="Betul / True"/>
    <s v="Betul / True"/>
    <s v="Betul / True"/>
    <s v="Salah / False"/>
    <s v="Betul / True"/>
    <s v="Betul / True"/>
    <s v="Salah / False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angat setuju / Strongly agree"/>
    <s v="Setuju / Slightly agree"/>
    <s v="Sangat setuju / Strongly agree"/>
    <s v="Sangat setuju / Strongly agree"/>
    <s v="Sangat setuju / Strong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Ya / Yes"/>
    <s v="Tidak / No"/>
    <s v="Ya / Yes"/>
    <s v="Tidak / No"/>
    <s v="Ya / Yes"/>
    <s v="Tidak / No"/>
    <m/>
    <s v="Tidak / No"/>
    <m/>
    <s v="SMK GUNUNG RAPAT"/>
    <s v="Lelaki / Male"/>
    <x v="0"/>
    <n v="14"/>
    <n v="60"/>
    <m/>
    <s v="Urban"/>
    <s v="Intervention Group (IG)"/>
    <s v="Colgate"/>
    <x v="0"/>
  </r>
  <r>
    <d v="2024-10-08T12:18:06"/>
    <s v="syahadahirsha@gmail.com"/>
    <s v="080320080218"/>
    <n v="42.86"/>
    <n v="1.2999999999999999E-2"/>
    <s v="perempuan"/>
    <s v="Malay"/>
    <s v="SMK GUNUNG RAPAT"/>
    <s v="Ya / Yes"/>
    <s v="Betul / True"/>
    <s v="Betul / True"/>
    <s v="Betul / True"/>
    <s v="Tidak tahu / Dont Know"/>
    <s v="Betul / True"/>
    <s v="Tidak tahu / Dont Know"/>
    <s v="Betul / True"/>
    <s v="Betul / True"/>
    <s v="Betul / True"/>
    <s v="Betul / True"/>
    <s v="Betul / True"/>
    <s v="Tidak tahu / Dont Know"/>
    <s v="Tidak tahu / Dont Know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Lebih dari 2 kali / More than twice"/>
    <s v="Lebih dari 2 kali / More than twice"/>
    <s v="Ya / Yes"/>
    <s v="Darlie"/>
    <s v="Kadang-kadang/bila perlu / Sometimes / When necessary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GUNUNG RAPAT"/>
    <s v="Perempuan / Female"/>
    <x v="0"/>
    <n v="12"/>
    <n v="64"/>
    <m/>
    <s v="Urban"/>
    <s v="Intervention Group (IG)"/>
    <s v="Darlie"/>
    <x v="0"/>
  </r>
  <r>
    <d v="2024-10-08T12:18:31"/>
    <s v="anisadaniya2@gmail.com"/>
    <s v="081126080614"/>
    <n v="100"/>
    <n v="0.38"/>
    <s v="perempuan"/>
    <s v="Malay"/>
    <s v="SMK GUNUNG RAPAT"/>
    <s v="Ya / Yes"/>
    <s v="Betul / True"/>
    <s v="Betul / True"/>
    <s v="Betul / True"/>
    <s v="Tidak tahu / Dont Know"/>
    <s v="Betul / True"/>
    <s v="Betul / True"/>
    <s v="Tidak tahu / Dont Know"/>
    <s v="Betul / True"/>
    <s v="Tidak tahu / Dont Know"/>
    <s v="Betul / True"/>
    <s v="Betul / True"/>
    <s v="Betul / True"/>
    <s v="Betul / True"/>
    <s v="Tidak tahu / Dont Know"/>
    <s v="Betul / True"/>
    <s v="Tidak tahu / Dont Know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Tidak setuju / Slightly disagree"/>
    <s v="Setuju / Slightly agree"/>
    <s v="Sangat setuju / Strongly agree"/>
    <s v="Setuju / Slightly agree"/>
    <s v="Setuju / Slightly agree"/>
    <s v="Setuju / Slightly agree"/>
    <s v="Setuju / Slightly agree"/>
    <s v="2 kali / Twice"/>
    <s v="1 kali / Once"/>
    <s v="Tidak tahu / Don't know"/>
    <s v="Colgate"/>
    <s v="Selalu / Always"/>
    <s v="2 kali /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s v="SMK GUNUNG RAPAT"/>
    <s v="Perempuan / Female"/>
    <x v="0"/>
    <n v="11"/>
    <n v="51"/>
    <m/>
    <s v="Urban"/>
    <s v="Intervention Group (IG)"/>
    <s v="Colgate"/>
    <x v="0"/>
  </r>
  <r>
    <d v="2024-10-08T12:22:01"/>
    <s v="aqnm1453@gmail.com"/>
    <s v="080214080791"/>
    <n v="100"/>
    <n v="0.92"/>
    <s v="Lelaki / Male"/>
    <s v="Malay"/>
    <s v="SMK Gunung Rapat"/>
    <s v="Tidak / No"/>
    <s v="Salah / False"/>
    <s v="Salah / False"/>
    <s v="Betul / True"/>
    <s v="Tidak tahu / Dont Know"/>
    <s v="Tidak tahu / Dont Know"/>
    <s v="Tidak tahu / Dont Know"/>
    <s v="Tidak tahu / Dont Know"/>
    <s v="Betul / True"/>
    <s v="Betul / True"/>
    <s v="Tidak tahu / Dont Know"/>
    <s v="Betul / True"/>
    <s v="Betul / True"/>
    <s v="Betul / True"/>
    <s v="Tidak tahu / Dont Know"/>
    <s v="Tidak tahu / Dont Know"/>
    <s v="Betul / Tru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Setuju / Slightly agree"/>
    <s v="Setuju / Slightly agree"/>
    <s v="Sangat tidak setuju / Strongly disagree"/>
    <s v="Setuju / Slightly agree"/>
    <s v="Tidak setuju / Slightly disagree"/>
    <s v="Setuju / Slightly agree"/>
    <s v="Tidak setuju / Slightly disagree"/>
    <s v="Tidak setuju / Slightly disagree"/>
    <s v="Setuju / Slightly agree"/>
    <s v="Beberapa kali seminggu / A few times a week"/>
    <s v="Beberapa kali seminggu / A few times a week"/>
    <s v="Tidak tahu / Don't know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Tidak / No"/>
    <s v="Tidak / No"/>
    <s v="Tidak / No"/>
    <m/>
    <s v="Tidak / No"/>
    <m/>
    <s v="SMK GUNUNG RAPAT"/>
    <s v="Lelaki / Male"/>
    <x v="1"/>
    <n v="7"/>
    <n v="44"/>
    <m/>
    <s v="Urban"/>
    <s v="Intervention Group (IG)"/>
    <s v="Colgate"/>
    <x v="0"/>
  </r>
  <r>
    <d v="2024-10-08T12:23:22"/>
    <s v="adammikha26@gmail.com"/>
    <s v="080226080211"/>
    <n v="74.11"/>
    <n v="0.38"/>
    <s v="Lelaki / Male"/>
    <s v="Malay"/>
    <s v="Smk gunung rapat"/>
    <s v="Ya / Yes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Lebih dari 2 kali / More than twice"/>
    <s v="Lebih dari 2 kali / More than twice"/>
    <s v="Tidak tahu / Don't know"/>
    <s v="Colgate"/>
    <s v="Selalu / Always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GUNUNG RAPAT"/>
    <s v="Lelaki / Male"/>
    <x v="0"/>
    <n v="13"/>
    <n v="35"/>
    <m/>
    <s v="Urban"/>
    <s v="Intervention Group (IG)"/>
    <s v="Colgate"/>
    <x v="0"/>
  </r>
  <r>
    <d v="2024-10-08T12:23:40"/>
    <s v="afr.abdullahfahmi@gmail.com"/>
    <s v="080201080629"/>
    <n v="100"/>
    <n v="0.38"/>
    <s v="Lelaki / Male"/>
    <s v="Malay"/>
    <s v="SMK GUNUNG RAPAT"/>
    <s v="Ya / Yes"/>
    <s v="Betul / True"/>
    <s v="Salah / False"/>
    <s v="Betul / True"/>
    <s v="Tidak tahu / Dont Know"/>
    <s v="Betul / True"/>
    <s v="Salah / False"/>
    <s v="Tidak tahu / Dont Know"/>
    <s v="Salah / Fals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etuju / Slightly agree"/>
    <s v="Sangat setuju / Strongly agree"/>
    <s v="Setuju / Slightly agree"/>
    <s v="Setuju / Slightly agree"/>
    <s v="Setuju / Slightly agree"/>
    <s v="Lebih dari 2 kali / More than twice"/>
    <s v="Lebih dari 2 kali / More than twice"/>
    <s v="Tidak tahu / Don't know"/>
    <s v="Fresh and white"/>
    <s v="Selalu / Always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Ya / Yes"/>
    <s v="Ya / Yes"/>
    <s v="Tidak / No"/>
    <s v="Tidak / No"/>
    <m/>
    <s v="Tidak / No"/>
    <m/>
    <s v="SMK GUNUNG RAPAT"/>
    <s v="Lelaki / Male"/>
    <x v="0"/>
    <n v="10"/>
    <n v="57"/>
    <m/>
    <s v="Urban"/>
    <s v="Intervention Group (IG)"/>
    <s v="Fresh and White"/>
    <x v="0"/>
  </r>
  <r>
    <d v="2024-10-08T12:24:49"/>
    <s v="nwong0673@gmail.com"/>
    <s v="080406080673"/>
    <n v="77.680000000000007"/>
    <n v="0.28999999999999998"/>
    <s v="Lelaki / Male"/>
    <s v="Chinese"/>
    <s v="SMK GUNUNG RAPAT "/>
    <s v="Tidak / No"/>
    <s v="Betul / True"/>
    <s v="Salah / False"/>
    <s v="Betul / True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Tidak tahu / Dont Know"/>
    <s v="Betul / Tru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Tidak setuju / Slightly disagree"/>
    <s v="Tidak setuju / Slightly disagree"/>
    <s v="Sangat setuju / Strongly agree"/>
    <s v="Setuju / Slightly agree"/>
    <s v="Setuju / Slightly agree"/>
    <s v="Sangat setuju / Strongly agree"/>
    <s v="Setuju / Slightly agree"/>
    <s v="Setuju / Slightly agree"/>
    <s v="2 kali / Twice"/>
    <s v="2 kali / Twice"/>
    <s v="Tidak / No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s v="SMK GUNUNG RAPAT"/>
    <s v="Lelaki / Male"/>
    <x v="1"/>
    <n v="12"/>
    <n v="51"/>
    <m/>
    <s v="Urban"/>
    <s v="Intervention Group (IG)"/>
    <s v="Colgate"/>
    <x v="0"/>
  </r>
  <r>
    <d v="2024-10-08T12:29:31"/>
    <s v="jessiediaamond@gmail.com"/>
    <s v="080216080496"/>
    <n v="25"/>
    <n v="0.08"/>
    <s v="perempuan"/>
    <s v="Indian"/>
    <s v="SMK GUNUNG RAPAT"/>
    <s v="Ya / Yes"/>
    <s v="Betul / True"/>
    <s v="Betul / True"/>
    <s v="Betul / True"/>
    <s v="Tidak tahu / Dont Know"/>
    <s v="Tidak tahu / Dont Know"/>
    <s v="Betul / True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Lebih dari 2 kali / More than twice"/>
    <s v="Lebih dari 2 kali / More than twice"/>
    <s v="Tidak tahu / Don't know"/>
    <s v="Colgate"/>
    <s v="Selalu / Always"/>
    <s v="2 kali / Twice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Tidak / No"/>
    <s v="Tidak / No"/>
    <m/>
    <s v="Tidak / No"/>
    <m/>
    <s v="SMK GUNUNG RAPAT"/>
    <s v="Perempuan / Female"/>
    <x v="0"/>
    <n v="12"/>
    <n v="58"/>
    <m/>
    <s v="Urban"/>
    <s v="Intervention Group (IG)"/>
    <s v="Colgate"/>
    <x v="0"/>
  </r>
  <r>
    <d v="2024-10-08T12:29:31"/>
    <s v="prxsxs@gmail.com"/>
    <s v="080420160178"/>
    <n v="31.1"/>
    <n v="0.25"/>
    <s v="perempuan"/>
    <s v="Indian"/>
    <s v="SMK GUNUNG RAPAT 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Tidak tahu / Dont Know"/>
    <s v="Tidak tahu / Dont Know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Lebih dari 2 kali / More than twice"/>
    <s v="Ya / Yes"/>
    <s v="Colgate"/>
    <s v="Selalu / Always"/>
    <s v="Kadang-kadang/bila perlu / Sometimes/when in need"/>
    <s v="Kadang-kadang/Bila perlu / Sometimes/When necessary"/>
    <s v="Tidak / No"/>
    <s v="Tidak / No"/>
    <s v="Tidak / No"/>
    <s v="Kadang-kadang / Bila Perlu / Sometimes/When necessary"/>
    <s v="Kadang-kadang / Bila Perlu / Sometimes/When necessary"/>
    <s v="Kadang-kadang / Bila Perlu / Sometimes/When necessary"/>
    <s v="Ya / Yes"/>
    <m/>
    <s v="Tidak / No"/>
    <m/>
    <s v="SMK GUNUNG RAPAT"/>
    <s v="Perempuan / Female"/>
    <x v="0"/>
    <n v="10"/>
    <n v="59"/>
    <m/>
    <s v="Urban"/>
    <s v="Intervention Group (IG)"/>
    <s v="Colgate"/>
    <x v="0"/>
  </r>
  <r>
    <d v="2024-10-08T12:30:05"/>
    <s v="andreaanthony55@gmail.com"/>
    <s v="080801080702"/>
    <n v="34.82"/>
    <n v="0.17"/>
    <s v="perempuan"/>
    <s v="Indian"/>
    <s v="SMK GUNUNG RAPAT"/>
    <s v="Ya / Yes"/>
    <s v="Betul / True"/>
    <s v="Betul / True"/>
    <s v="Betul / True"/>
    <s v="Salah / False"/>
    <s v="Betul / True"/>
    <s v="Betul / True"/>
    <s v="Tidak tahu / Dont Know"/>
    <s v="Tidak tahu / Dont Know"/>
    <s v="Betul / True"/>
    <s v="Betul / True"/>
    <s v="Tidak tahu / Dont Know"/>
    <s v="Tidak tahu / Dont Know"/>
    <s v="Tidak tahu / Dont Know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Ya / Yes"/>
    <s v="DARLIE"/>
    <s v="Kadang-kadang/bila perlu / Sometimes / When necessary"/>
    <s v="Kadang-kadang/bila perlu / Sometimes/when in need"/>
    <s v="Kadang-kadang/Bila perlu / Sometimes/When necessary"/>
    <s v="Tidak / No"/>
    <s v="Tidak / No"/>
    <s v="Tidak / No"/>
    <s v="Tidak / No"/>
    <s v="Tidak / No"/>
    <s v="Tidak / No"/>
    <s v="Tidak / No"/>
    <m/>
    <s v="Tidak / No"/>
    <m/>
    <s v="SMK GUNUNG RAPAT"/>
    <s v="Perempuan / Female"/>
    <x v="0"/>
    <n v="11"/>
    <n v="47"/>
    <m/>
    <s v="Urban"/>
    <s v="Intervention Group (IG)"/>
    <s v="Darlie"/>
    <x v="0"/>
  </r>
  <r>
    <d v="2024-10-08T12:35:43"/>
    <s v="samuelwangziyan08@gmail.com"/>
    <s v="080706080501"/>
    <n v="52.68"/>
    <n v="0.17"/>
    <s v="Lelaki / Male"/>
    <s v="Chinese"/>
    <s v="SMK GUNUNG RAPAT "/>
    <s v="Ya / Yes"/>
    <s v="Betul / True"/>
    <s v="Tidak tahu / Dont Know"/>
    <s v="Salah / Fals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tidak setuju / Strongly dis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angat setuju / Strongly agree"/>
    <s v="Setuju / Slightly agree"/>
    <s v="Setuju / Slightly agree"/>
    <s v="Tidak setuju / Slightly disagree"/>
    <s v="Setuju / Slightly agree"/>
    <s v="Lebih dari 2 kali / More than twice"/>
    <s v="Lebih dari 2 kali / More than twice"/>
    <s v="Tidak tahu / Don't know"/>
    <s v="Colget"/>
    <s v="Kadang-kadang/bila perlu / Sometimes / When necessary"/>
    <s v="2 kali / Twice"/>
    <s v="Kadang-kadang/Bila perlu / Sometimes/When necessary"/>
    <s v="Tidak / No"/>
    <s v="Tidak / No"/>
    <s v="Kadang-kadang / Bila Perlu / Sometimes/When necessary"/>
    <s v="Ya / Yes"/>
    <s v="Ya / Yes"/>
    <s v="Tidak / No"/>
    <s v="Tidak / No"/>
    <m/>
    <s v="Tidak / No"/>
    <m/>
    <s v="SMK GUNUNG RAPAT"/>
    <s v="Lelaki / Male"/>
    <x v="0"/>
    <n v="11"/>
    <n v="45"/>
    <m/>
    <s v="Urban"/>
    <s v="Intervention Group (IG)"/>
    <s v="Colgate"/>
    <x v="0"/>
  </r>
  <r>
    <d v="2024-10-09T08:37:44"/>
    <s v="diazahra2309@gmail.com"/>
    <s v="090923080072"/>
    <n v="25"/>
    <n v="0.38"/>
    <s v="perempuan"/>
    <s v="Malay"/>
    <s v="SMK SERI AMPANG"/>
    <s v="Ya / Yes"/>
    <s v="Betul / True"/>
    <s v="Salah / Fals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Salah / False"/>
    <s v="Betul / True"/>
    <s v="Sangat setuju / Strongly agree"/>
    <s v="Sangat setuju / Strongly agree"/>
    <s v="Tidak setuju / Slightly disagree"/>
    <s v="Setuju / Slight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Tidak setuju / Slightly disagree"/>
    <s v="Setuju / Slightly agree"/>
    <s v="2 kali / Twice"/>
    <s v="2 kali / Twice"/>
    <s v="Tidak tahu / Don't know"/>
    <s v="Safi"/>
    <s v="Selalu / Always"/>
    <s v="Kadang-kadang/bila perlu / Sometimes/when in need"/>
    <s v="Kadang-kadang/Bila perlu / Sometimes/When necessary"/>
    <s v="Tidak / No"/>
    <s v="Ya / Yes"/>
    <s v="Kadang-kadang / Bila Perlu / Sometimes/When necessary"/>
    <s v="Ya / Yes"/>
    <s v="Kadang-kadang / Bila Perlu / Sometimes/When necessary"/>
    <s v="Ya / Yes"/>
    <s v="Tidak / No"/>
    <m/>
    <s v="Tidak / No"/>
    <m/>
    <s v="SMK SERI AMPANG"/>
    <s v="Perempuan / Female"/>
    <x v="0"/>
    <n v="11"/>
    <n v="57"/>
    <m/>
    <s v="Urban"/>
    <s v="Controlled Group (CG)"/>
    <s v="Safi"/>
    <x v="0"/>
  </r>
  <r>
    <d v="2024-10-09T08:38:53"/>
    <s v="naylisorfina@gmail.com"/>
    <s v="090128031028"/>
    <n v="39.29"/>
    <n v="0.81"/>
    <s v="perempuan"/>
    <s v="Malay"/>
    <s v="smk seri ampang"/>
    <s v="Ya / Yes"/>
    <s v="Betul / True"/>
    <s v="Salah / Fals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Lebih dari 2 kali / More than twice"/>
    <s v="Lebih dari 2 kali / More than twice"/>
    <s v="Ya / Yes"/>
    <s v="mui'min"/>
    <s v="Selalu / Always"/>
    <s v="1 kali / Once"/>
    <s v="Tidak minum minuman berkarbonat / Do not take carbonated drinks"/>
    <s v="Tidak / No"/>
    <s v="Tidak / No"/>
    <s v="Kadang-kadang / Bila Perlu / Sometimes/When necessary"/>
    <s v="Tidak / No"/>
    <s v="Tidak / No"/>
    <s v="Tidak / No"/>
    <s v="Tidak / No"/>
    <m/>
    <s v="Tidak / No"/>
    <m/>
    <s v="SMK SERI AMPANG"/>
    <s v="Perempuan / Female"/>
    <x v="0"/>
    <n v="12"/>
    <n v="59"/>
    <m/>
    <s v="Urban"/>
    <s v="Controlled Group (CG)"/>
    <s v="Mukmin"/>
    <x v="0"/>
  </r>
  <r>
    <d v="2024-10-09T08:39:40"/>
    <s v="m-10624615@moe-dl.edu.my"/>
    <s v="090312140240"/>
    <n v="100"/>
    <n v="1.29"/>
    <s v="perempuan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Tidak tahu / Dont Know"/>
    <s v="Betul / True"/>
    <s v="Tidak tahu / Dont Know"/>
    <s v="Betul / True"/>
    <s v="Salah / Fals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1 kali / Once"/>
    <s v="Tidak / No"/>
    <s v="Colgate"/>
    <s v="Kadang-kadang/bila perlu / Sometimes / When necessary"/>
    <s v="Kadang-kadang/bila perlu / Sometimes/when in need"/>
    <s v="Tidak minum minuman berkarbonat / Do not take carbonated drinks"/>
    <s v="Tidak / No"/>
    <s v="Tidak / No"/>
    <s v="Ya / Yes"/>
    <s v="Ya / Yes"/>
    <s v="Ya / Yes"/>
    <s v="Tidak / No"/>
    <s v="Tidak / No"/>
    <m/>
    <s v="Tidak / No"/>
    <m/>
    <s v="SMK SERI AMPANG"/>
    <s v="Perempuan / Female"/>
    <x v="0"/>
    <n v="11"/>
    <n v="48"/>
    <m/>
    <s v="Urban"/>
    <s v="Controlled Group (CG)"/>
    <s v="Colgate"/>
    <x v="0"/>
  </r>
  <r>
    <d v="2024-10-09T08:41:13"/>
    <s v="khalishahdamia44@gmail.com"/>
    <s v="090616081024"/>
    <n v="16.899999999999999"/>
    <n v="0.08"/>
    <s v="perempuan"/>
    <s v="Malay"/>
    <s v="SMK SERI AMPANG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Ya / Yes"/>
    <s v="colgate"/>
    <s v="Selalu / Always"/>
    <s v="1 kali / Once"/>
    <s v="Tidak minum minuman berkarbonat / Do not take carbonated drinks"/>
    <s v="Tidak / No"/>
    <s v="Tidak / No"/>
    <s v="Tidak / No"/>
    <s v="Kadang-kadang / Bila Perlu / Sometimes/When necessary"/>
    <s v="Tidak / No"/>
    <s v="Kadang-kadang / Bila Perlu / Sometimes/When necessary"/>
    <s v="Tidak / No"/>
    <m/>
    <s v="Tidak / No"/>
    <m/>
    <s v="SMK SERI AMPANG"/>
    <s v="Perempuan / Female"/>
    <x v="0"/>
    <n v="14"/>
    <n v="63"/>
    <m/>
    <s v="Urban"/>
    <s v="Controlled Group (CG)"/>
    <s v="Colgate"/>
    <x v="0"/>
  </r>
  <r>
    <d v="2024-10-09T08:44:41"/>
    <s v="muhammadfatehsaifullah@gmail.com"/>
    <s v="090513080969"/>
    <n v="82.14"/>
    <n v="0.28999999999999998"/>
    <s v="Lelaki / Male"/>
    <s v="Malay"/>
    <s v="Smk Seri Ampang"/>
    <s v="Ya / Yes"/>
    <s v="Betul / True"/>
    <s v="Betul / True"/>
    <s v="Betul / True"/>
    <s v="Tidak tahu / Dont Know"/>
    <s v="Tidak tahu / Dont Know"/>
    <s v="Salah / False"/>
    <s v="Betul / True"/>
    <s v="Betul / True"/>
    <s v="Betul / True"/>
    <s v="Salah / Fals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Lebih dari 2 kali / More than twice"/>
    <s v="Lebih dari 2 kali / More than twice"/>
    <s v="Tidak tahu / Don't know"/>
    <s v="Colgate"/>
    <s v="Selalu / Always"/>
    <s v="1 kali / Once"/>
    <s v="Kadang-kadang/Bila perlu / Sometimes/When necessary"/>
    <s v="Kadang-kadang / Bila Perlu / Sometimes/When necessary"/>
    <s v="Tidak / No"/>
    <s v="Ya / Yes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SERI AMPANG"/>
    <s v="Lelaki / Male"/>
    <x v="0"/>
    <n v="12"/>
    <n v="64"/>
    <m/>
    <s v="Urban"/>
    <s v="Controlled Group (CG)"/>
    <s v="Colgate"/>
    <x v="0"/>
  </r>
  <r>
    <d v="2024-10-09T08:46:30"/>
    <s v="mhafizmnazam@gmail.com"/>
    <s v="090815100435"/>
    <n v="100"/>
    <n v="0.71"/>
    <s v="Lelaki / Male"/>
    <s v="Malay"/>
    <s v="Sekolah Menengah Kebangsaan SERI AMPANG "/>
    <s v="Ya / Yes"/>
    <s v="Betul / True"/>
    <s v="Betul / True"/>
    <s v="Betul / True"/>
    <s v="Tidak tahu / Dont Know"/>
    <s v="Betul / True"/>
    <s v="Salah / False"/>
    <s v="Betul / True"/>
    <s v="Betul / True"/>
    <s v="Betul / True"/>
    <s v="Betul / True"/>
    <s v="Betul / True"/>
    <s v="Tidak tahu / Dont Know"/>
    <s v="Betul / True"/>
    <s v="Betul / True"/>
    <s v="Betul / True"/>
    <s v="Tidak tahu / Dont Know"/>
    <s v="Setuju / Slightly agree"/>
    <s v="Sangat setuju / Strongly agree"/>
    <s v="Setuju / Slightly agree"/>
    <s v="Setuju / Slightly agree"/>
    <s v="Setuju / Slightly agree"/>
    <s v="Sangat setuju / Strongly agree"/>
    <s v="Tidak setuju / Slightly disagree"/>
    <s v="Sangat setuju / Strongly agree"/>
    <s v="Setuju / Slightly agree"/>
    <s v="Sangat tidak setuju / Strongly disagree"/>
    <s v="Setuju / Slightly agree"/>
    <s v="Setuju / Slightly agree"/>
    <s v="Tidak setuju / Slightly disagree"/>
    <s v="Setuju / Slightly agree"/>
    <s v="Setuju / Slightly agree"/>
    <s v="Setuju / Slightly agree"/>
    <s v="2 kali / Twice"/>
    <s v="2 kali / Twice"/>
    <s v="Tidak tahu / Don't know"/>
    <s v="Colgate"/>
    <s v="Jarang / Rarely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SERI AMPANG"/>
    <s v="Lelaki / Male"/>
    <x v="0"/>
    <n v="12"/>
    <n v="50"/>
    <m/>
    <s v="Urban"/>
    <s v="Controlled Group (CG)"/>
    <s v="Colgate"/>
    <x v="0"/>
  </r>
  <r>
    <d v="2024-10-09T08:48:05"/>
    <s v="abdullahhaazim2020@gmail.com"/>
    <s v="090401020099"/>
    <n v="100"/>
    <n v="0.83"/>
    <s v="Lelaki / Male"/>
    <s v="Malay"/>
    <s v="Sekolah Menengah Kebangsaan Seri Ampang"/>
    <s v="Tidak / No"/>
    <s v="Betul / True"/>
    <s v="Salah / False"/>
    <s v="Betul / True"/>
    <s v="Tidak tahu / Dont Know"/>
    <s v="Tidak tahu / Dont Know"/>
    <s v="Betul / True"/>
    <s v="Tidak tahu / Dont Know"/>
    <s v="Betul / True"/>
    <s v="Betul / True"/>
    <s v="Betul / True"/>
    <s v="Betul / True"/>
    <s v="Salah / False"/>
    <s v="Betul / True"/>
    <s v="Betul / True"/>
    <s v="Betul / True"/>
    <s v="Betul / True"/>
    <s v="Sangat setuju / Strongly agree"/>
    <s v="Sangat setuju / Strongly agree"/>
    <s v="Sangat setuju / Strongly agree"/>
    <s v="Setuju / Slightly agree"/>
    <s v="Setuju / Slightly agree"/>
    <s v="Setuju / Slightly agree"/>
    <s v="Tidak setuju / Slightly disagree"/>
    <s v="Sangat setuju / Strongly agree"/>
    <s v="Setuju / Slightly agree"/>
    <s v="Tidak setuju / Slightly disagree"/>
    <s v="Sangat setuju / Strongly agree"/>
    <s v="Tidak setuju / Slightly disagree"/>
    <s v="Setuju / Slightly agree"/>
    <s v="Sangat setuju / Strongly agree"/>
    <s v="Setuju / Slightly agree"/>
    <s v="Setuju / Slightly agree"/>
    <s v="2 kali / Twice"/>
    <s v="2 kali / Twice"/>
    <s v="Tidak tahu / Don't know"/>
    <s v="Colegate"/>
    <s v="Selalu / Always"/>
    <s v="Tidak menggunakan flos gigi / Not using dental floss"/>
    <s v="Tidak minum minuman berkarbonat / Do not take carbonated drinks"/>
    <s v="Kadang-kadang / Bila Perlu / Sometimes/When necessary"/>
    <s v="Tidak / No"/>
    <s v="Ya / Yes"/>
    <s v="Ya / Yes"/>
    <s v="Ya / Yes"/>
    <s v="Tidak / No"/>
    <s v="Tidak / No"/>
    <m/>
    <s v="Tidak / No"/>
    <m/>
    <s v="SMK SERI AMPANG"/>
    <s v="Lelaki / Male"/>
    <x v="1"/>
    <n v="11"/>
    <n v="52"/>
    <m/>
    <s v="Urban"/>
    <s v="Controlled Group (CG)"/>
    <s v="Colgate"/>
    <x v="0"/>
  </r>
  <r>
    <d v="2024-10-09T08:49:05"/>
    <s v="Amirinarfn@gmail.com"/>
    <s v="090125080211"/>
    <n v="100"/>
    <n v="0.63"/>
    <s v="Lelaki / Male"/>
    <s v="Malay"/>
    <s v="SMK SERI AMPANG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Tidak tahu / Dont Know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2 kali / Twice"/>
    <s v="2 kali / Twice"/>
    <s v="Tidak / No"/>
    <s v="syndyne"/>
    <s v="Selalu / Always"/>
    <s v="Tidak menggunakan flos gigi / Not using dental floss"/>
    <s v="1 kali / Once"/>
    <s v="Kadang-kadang / Bila Perlu / Sometimes/When necessary"/>
    <s v="Kadang-kadang / Bila Perlu / Sometimes/When necessary"/>
    <s v="Tidak / No"/>
    <s v="Tidak / No"/>
    <s v="Kadang-kadang / Bila Perlu / Sometimes/When necessary"/>
    <s v="Kadang-kadang / Bila Perlu / Sometimes/When necessary"/>
    <s v="Tidak / No"/>
    <m/>
    <s v="Tidak / No"/>
    <m/>
    <s v="SMK SERI AMPANG"/>
    <s v="Lelaki / Male"/>
    <x v="0"/>
    <n v="11"/>
    <n v="54"/>
    <m/>
    <s v="Urban"/>
    <s v="Controlled Group (CG)"/>
    <s v="Sensodyne"/>
    <x v="0"/>
  </r>
  <r>
    <d v="2024-10-09T08:53:19"/>
    <s v="miorirfan2209@gmail.com"/>
    <s v="090922020027"/>
    <n v="18.8"/>
    <n v="0.08"/>
    <s v="Lelaki / Male"/>
    <s v="Malay"/>
    <s v="SMK SERI AMPANG"/>
    <s v="Ya / Yes"/>
    <s v="Betul / True"/>
    <s v="Tidak tahu / Dont Know"/>
    <s v="Salah / False"/>
    <s v="Tidak tahu / Dont Know"/>
    <s v="Betul / True"/>
    <s v="Tidak tahu / Dont Know"/>
    <s v="Tidak tahu / Dont Know"/>
    <s v="Tidak tahu / Dont Know"/>
    <s v="Betul / True"/>
    <s v="Betul / True"/>
    <s v="Betul / True"/>
    <s v="Tidak tahu / Dont Know"/>
    <s v="Tidak tahu / Dont Know"/>
    <s v="Betul / True"/>
    <s v="Betul / True"/>
    <s v="Tidak tahu / Dont Know"/>
    <s v="Sangat setuju / Strongly agree"/>
    <s v="Sangat setuju / Strongly agree"/>
    <s v="Sangat setuju / Strongly agree"/>
    <s v="Setuju / Slightly agree"/>
    <s v="Setuju / Slightly agree"/>
    <s v="Setuju / Slightly agree"/>
    <s v="Sangat setuju / Strongly agree"/>
    <s v="Sangat setuju / Strongly agree"/>
    <s v="Sangat setuju / Strongly agree"/>
    <s v="Sangat tidak setuju / Strongly disagree"/>
    <s v="Sangat setuju / Strongly agree"/>
    <s v="Setuju / Slightly agree"/>
    <s v="Setuju / Slightly agree"/>
    <s v="Setuju / Slightly agree"/>
    <s v="Sangat setuju / Strongly agree"/>
    <s v="Sangat setuju / Strongly agree"/>
    <s v="2 kali / Twice"/>
    <s v="2 kali / Twice"/>
    <s v="Ya / Yes"/>
    <s v="Colgate"/>
    <s v="Selalu / Always"/>
    <s v="Lebih dari 2 kali / More than twice"/>
    <s v="2 kali / Twice"/>
    <s v="Ya / Yes"/>
    <s v="Ya / Yes"/>
    <s v="Ya / Yes"/>
    <s v="Ya / Yes"/>
    <s v="Ya / Yes"/>
    <s v="Tidak / No"/>
    <s v="Tidak / No"/>
    <m/>
    <s v="Tidak / No"/>
    <m/>
    <s v="SMK SERI AMPANG"/>
    <s v="Lelaki / Male"/>
    <x v="0"/>
    <n v="7"/>
    <n v="58"/>
    <m/>
    <s v="Urban"/>
    <s v="Controlled Group (CG)"/>
    <s v="Colgate"/>
    <x v="0"/>
  </r>
  <r>
    <d v="2024-10-09T08:53:55"/>
    <s v="harrizizx@gmail.com"/>
    <s v="090409080045"/>
    <n v="4.5"/>
    <n v="0.17"/>
    <s v="Lelaki / Male"/>
    <s v="Malay"/>
    <s v="SMK SERI Ampang"/>
    <s v="Ya / Yes"/>
    <s v="Betul / True"/>
    <s v="Tidak tahu / Dont Know"/>
    <s v="Betul / True"/>
    <s v="Salah / False"/>
    <s v="Salah / False"/>
    <s v="Salah / False"/>
    <s v="Betul / True"/>
    <s v="Betul / True"/>
    <s v="Betul / True"/>
    <s v="Betul / True"/>
    <s v="Betul / True"/>
    <s v="Salah / False"/>
    <s v="Salah / Fals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Tidak setuju / Slightly disagree"/>
    <s v="Setuju / Slightly agree"/>
    <s v="Setuju / Slightly agree"/>
    <s v="Lebih dari 2 kali / More than twice"/>
    <s v="Lebih dari 2 kali / More than twice"/>
    <s v="Tidak / No"/>
    <s v="Safi"/>
    <s v="Selalu / Always"/>
    <s v="Kadang-kadang/bila perlu / Sometimes/when in need"/>
    <s v="Tidak minum minuman berkarbonat / Do not take carbonated drinks"/>
    <s v="Tidak / No"/>
    <s v="Tidak / No"/>
    <s v="Tidak / No"/>
    <s v="Tidak / No"/>
    <s v="Tidak / No"/>
    <s v="Tidak / No"/>
    <s v="Tidak / No"/>
    <m/>
    <s v="Tidak / No"/>
    <m/>
    <s v="SMK SERI AMPANG"/>
    <s v="Lelaki / Male"/>
    <x v="0"/>
    <n v="11"/>
    <n v="47"/>
    <m/>
    <s v="Urban"/>
    <s v="Controlled Group (CG)"/>
    <s v="Safi"/>
    <x v="0"/>
  </r>
  <r>
    <d v="2024-10-09T08:54:00"/>
    <s v="ahmadimranahmadzaril@gmail.com"/>
    <s v="090410080579"/>
    <n v="98.21"/>
    <n v="0.8"/>
    <s v="Lelaki / Male"/>
    <s v="Malay"/>
    <s v="SMK SEI AMPANG"/>
    <s v="Tidak / No"/>
    <s v="Betul / True"/>
    <s v="Betul / True"/>
    <s v="Salah / Fals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angat setuju / Strongly agree"/>
    <s v="Sangat setuju / Strongly agree"/>
    <s v="Sangat setuju / Strongly agree"/>
    <s v="2 kali / Twice"/>
    <s v="2 kali / Twice"/>
    <s v="Ya / Yes"/>
    <s v="colgate"/>
    <s v="Selalu / Always"/>
    <s v="2 kali / Twice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SERI AMPANG"/>
    <s v="Lelaki / Male"/>
    <x v="1"/>
    <n v="14"/>
    <n v="62"/>
    <m/>
    <s v="Urban"/>
    <s v="Controlled Group (CG)"/>
    <s v="Colgate"/>
    <x v="0"/>
  </r>
  <r>
    <d v="2024-10-09T08:59:09"/>
    <s v="matucop217@gmail.com"/>
    <s v="090915080611"/>
    <n v="100"/>
    <n v="0.79"/>
    <s v="Lelaki / Male"/>
    <s v="Malay"/>
    <s v="SMK SERI Ampang"/>
    <s v="Ya / Yes"/>
    <s v="Betul / True"/>
    <s v="Betul / True"/>
    <s v="Betul / True"/>
    <s v="Salah / False"/>
    <s v="Betul / True"/>
    <s v="Betul / True"/>
    <s v="Salah / False"/>
    <s v="Betul / True"/>
    <s v="Tidak tahu / Dont Know"/>
    <s v="Betul / True"/>
    <s v="Betul / True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etuju / Slightly agree"/>
    <s v="Tidak setuju / Slightly disagree"/>
    <s v="Setuju / Slightly agree"/>
    <s v="Sangat setuju / Strongly agree"/>
    <s v="Setuju / Slightly agree"/>
    <s v="Setuju / Slightly agree"/>
    <s v="2 kali / Twice"/>
    <s v="2 kali / Twice"/>
    <s v="Ya / Yes"/>
    <s v="Colgate Optic White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SERI AMPANG"/>
    <s v="Lelaki / Male"/>
    <x v="0"/>
    <n v="13"/>
    <n v="56"/>
    <m/>
    <s v="Urban"/>
    <s v="Controlled Group (CG)"/>
    <s v="Colgate"/>
    <x v="0"/>
  </r>
  <r>
    <d v="2024-10-09T08:59:52"/>
    <s v="m-10449379@moe-dl.edu.my"/>
    <s v="090903080497"/>
    <n v="100"/>
    <n v="0.95"/>
    <s v="Lelaki / Male"/>
    <s v="Malay"/>
    <s v="SMK SERI AMPANG"/>
    <s v="Ya / Yes"/>
    <s v="Betul / True"/>
    <s v="Tidak tahu / Dont Know"/>
    <s v="Betul / True"/>
    <s v="Tidak tahu / Dont Know"/>
    <s v="Betul / True"/>
    <s v="Betul / True"/>
    <s v="Tidak tahu / Dont Know"/>
    <s v="Salah / False"/>
    <s v="Betul / True"/>
    <s v="Betul / True"/>
    <s v="Betul / True"/>
    <s v="Salah / False"/>
    <s v="Tidak tahu / Dont Know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s v="2 kali / Twice"/>
    <s v="Setiap kali selepas makan / Every time after meal"/>
    <s v="Tidak tahu / Don't know"/>
    <s v="COLGATE"/>
    <s v="Kadang-kadang/bila perlu / Sometimes / When necessary"/>
    <s v="2 kali / Twice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SERI AMPANG"/>
    <s v="Lelaki / Male"/>
    <x v="0"/>
    <n v="10"/>
    <n v="51"/>
    <m/>
    <s v="Urban"/>
    <s v="Controlled Group (CG)"/>
    <s v="Colgate"/>
    <x v="0"/>
  </r>
  <r>
    <d v="2024-10-09T09:00:05"/>
    <s v="azimisyamil197@gmail.com"/>
    <s v="090805080135"/>
    <n v="100"/>
    <n v="0.71"/>
    <s v="Lelaki / Male"/>
    <s v="Malay"/>
    <s v="SMK SERI AMPANG"/>
    <s v="Tidak / No"/>
    <s v="Betul / True"/>
    <s v="Tidak tahu / Dont Know"/>
    <s v="Betul / True"/>
    <s v="Tidak tahu / Dont Know"/>
    <s v="Tidak tahu / Dont Know"/>
    <s v="Tidak tahu / Dont Know"/>
    <s v="Tidak tahu / Dont Know"/>
    <s v="Betul / True"/>
    <s v="Betul / True"/>
    <s v="Betul / True"/>
    <s v="Tidak tahu / Dont Know"/>
    <s v="Tidak tahu / Dont Know"/>
    <s v="Betul / True"/>
    <s v="Betul / True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etuju / Slightly agree"/>
    <s v="Tidak setuju / Slightly disagree"/>
    <s v="Tidak setuju / Slightly disagree"/>
    <s v="2 kali / Twice"/>
    <s v="2 kali / Twice"/>
    <s v="Tidak tahu / Don't know"/>
    <s v="Colgate"/>
    <s v="Selalu / Always"/>
    <s v="Tidak menggunakan flos gigi / Not using dental floss"/>
    <s v="Kadang-kadang/Bila perlu / Sometimes/When necessary"/>
    <s v="Tidak / No"/>
    <s v="Kadang-kadang / Bila Perlu / Sometimes/When necessary"/>
    <s v="Ya / Yes"/>
    <s v="Ya / Yes"/>
    <s v="Tidak / No"/>
    <s v="Tidak / No"/>
    <s v="Tidak / No"/>
    <m/>
    <s v="Tidak / No"/>
    <m/>
    <s v="SMK SERI AMPANG"/>
    <s v="Lelaki / Male"/>
    <x v="1"/>
    <n v="8"/>
    <n v="47"/>
    <m/>
    <s v="Urban"/>
    <s v="Controlled Group (CG)"/>
    <s v="Colgate"/>
    <x v="0"/>
  </r>
  <r>
    <d v="2024-10-09T09:00:59"/>
    <s v="mdarwisy100@gmail.com"/>
    <s v="090723080115"/>
    <n v="100"/>
    <n v="1.33"/>
    <s v="Lelaki / Male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etuju / Slightly agree"/>
    <s v="Setuju / Slightly agree"/>
    <s v="Sangat setuju / Strongly agree"/>
    <s v="Setuju / Slightly agree"/>
    <s v="Sangat setuju / Strongly agree"/>
    <s v="Setuju / Slightly agree"/>
    <s v="Tidak setuju / Slightly disagree"/>
    <s v="Sangat setuju / Strongly agree"/>
    <s v="Setuju / Slightly agree"/>
    <s v="Tidak setuju / Slightly disagree"/>
    <s v="Sangat setuju / Strongly agree"/>
    <s v="Setuju / Slightly agree"/>
    <s v="Setuju / Slightly agree"/>
    <s v="2 kali / Twice"/>
    <s v="2 kali / Twice"/>
    <s v="Tidak tahu / Don't know"/>
    <s v="colgate"/>
    <s v="Selalu / Always"/>
    <s v="Kadang-kadang/bila perlu / Sometimes/when in need"/>
    <s v="Kadang-kadang/Bila perlu / Sometimes/When necessary"/>
    <s v="Tidak / No"/>
    <s v="Kadang-kadang / Bila Perlu / Sometimes/When necessary"/>
    <s v="Tidak / No"/>
    <s v="Ya / Yes"/>
    <s v="Tidak / No"/>
    <s v="Kadang-kadang / Bila Perlu / Sometimes/When necessary"/>
    <s v="Tidak / No"/>
    <m/>
    <s v="Tidak / No"/>
    <m/>
    <s v="SMK SERI AMPANG"/>
    <s v="Lelaki / Male"/>
    <x v="0"/>
    <n v="13"/>
    <n v="53"/>
    <m/>
    <s v="Urban"/>
    <s v="Controlled Group (CG)"/>
    <s v="Colgate"/>
    <x v="0"/>
  </r>
  <r>
    <d v="2024-10-09T09:06:15"/>
    <s v="m-10291795@moe-dl.edu.my"/>
    <s v="090216080081"/>
    <n v="100"/>
    <n v="0.48"/>
    <s v="Lelaki / Male"/>
    <s v="Malay"/>
    <s v="SMK SERI AMPANG 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 "/>
    <s v="Kadang-kadang/bila perlu / Sometimes / When necessary"/>
    <s v="Tidak menggunakan flos gigi / Not using dental floss"/>
    <s v="Tidak minum minuman berkarbonat / Do not take carbonated drinks"/>
    <s v="Ya / Yes"/>
    <s v="Ya / Yes"/>
    <s v="Ya / Yes"/>
    <s v="Ya / Yes"/>
    <s v="Ya / Yes"/>
    <s v="Kadang-kadang / Bila Perlu / Sometimes/When necessary"/>
    <s v="Tidak / No"/>
    <m/>
    <s v="Tidak / No"/>
    <m/>
    <s v="SMK SERI AMPANG"/>
    <s v="Lelaki / Male"/>
    <x v="0"/>
    <n v="14"/>
    <n v="50"/>
    <m/>
    <s v="Urban"/>
    <s v="Controlled Group (CG)"/>
    <s v="Colgate"/>
    <x v="0"/>
  </r>
  <r>
    <d v="2024-10-09T09:08:36"/>
    <s v="m-10357998@moe-dl.edu.my"/>
    <s v="090802081239"/>
    <n v="42.85"/>
    <n v="0.46"/>
    <s v="Lelaki / Male"/>
    <s v="Malay"/>
    <s v="SMK SERI AMPANG"/>
    <s v="Ya / Yes"/>
    <s v="Salah / Fals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lah / Fals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tidak setuju / Strongly disagree"/>
    <s v="Setuju / Slightly agree"/>
    <s v="Sangat setuju / Strongly agree"/>
    <s v="Sangat setuju / Strongly agree"/>
    <s v="Sangat setuju / Strongly agree"/>
    <s v="Setuju / Slightly agree"/>
    <s v="Setuju / Slightly agree"/>
    <s v="2 kali / Twice"/>
    <s v="Apabila saya ingat / When I remember"/>
    <s v="Tidak tahu / Don't know"/>
    <s v="Colgate"/>
    <s v="Jarang / Rarely"/>
    <s v="Lebih dari 2 kali / More than twice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SERI AMPANG"/>
    <s v="Lelaki / Male"/>
    <x v="0"/>
    <n v="12"/>
    <n v="58"/>
    <m/>
    <s v="Urban"/>
    <s v="Controlled Group (CG)"/>
    <s v="Colgate"/>
    <x v="0"/>
  </r>
  <r>
    <d v="2024-10-09T09:09:29"/>
    <s v="haikalfarish607@gmail.com"/>
    <s v="090916081181"/>
    <n v="62.5"/>
    <n v="0.54"/>
    <s v="Lelaki / Male"/>
    <s v="Malay"/>
    <s v="Smk Seri Ampang"/>
    <s v="Ya / Yes"/>
    <s v="Betul / True"/>
    <s v="Tidak tahu / Dont Know"/>
    <s v="Betul / True"/>
    <s v="Betul / True"/>
    <s v="Betul / True"/>
    <s v="Tidak tahu / Dont Know"/>
    <s v="Betul / True"/>
    <s v="Tidak tahu / Dont Know"/>
    <s v="Betul / True"/>
    <s v="Betul / True"/>
    <s v="Betul / True"/>
    <s v="Tidak tahu / Dont Know"/>
    <s v="Betul / True"/>
    <s v="Betul / True"/>
    <s v="Tidak tahu / Dont Know"/>
    <s v="Betul / True"/>
    <s v="Setuju / Slight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Tidak setuju / Slightly disagree"/>
    <s v="Setuju / Slightly agree"/>
    <s v="Sangat setuju / Strongly agree"/>
    <s v="Sangat setuju / Strongly agree"/>
    <s v="Setuju / Slightly agree"/>
    <s v="Setuju / Slightly agree"/>
    <s v="Sangat setuju / Strongly agree"/>
    <s v="1 kali / Once"/>
    <s v="2 kali / Twice"/>
    <s v="Tidak / No"/>
    <s v="Sensodyne"/>
    <s v="Kadang-kadang/bila perlu / Sometimes / When necessary"/>
    <s v="2 kali / Twice"/>
    <s v="2 kali / Twice"/>
    <s v="Tidak / No"/>
    <s v="Kadang-kadang / Bila Perlu / Sometimes/When necessary"/>
    <s v="Tidak / No"/>
    <s v="Ya / Yes"/>
    <s v="Ya / Yes"/>
    <s v="Kadang-kadang / Bila Perlu / Sometimes/When necessary"/>
    <s v="Tidak / No"/>
    <m/>
    <s v="Tidak / No"/>
    <m/>
    <s v="SMK SERI AMPANG"/>
    <s v="Lelaki / Male"/>
    <x v="0"/>
    <n v="10"/>
    <n v="56"/>
    <m/>
    <s v="Urban"/>
    <s v="Controlled Group (CG)"/>
    <s v="Sensodyne"/>
    <x v="0"/>
  </r>
  <r>
    <d v="2024-10-09T09:10:28"/>
    <s v="afhamhakimi@gmail.com"/>
    <s v="090911130239"/>
    <n v="54.46"/>
    <n v="0.88"/>
    <s v="Lelaki / Male"/>
    <s v="Malay"/>
    <s v="smk seri ampang"/>
    <s v="Ya / Yes"/>
    <s v="Betul / True"/>
    <s v="Betul / True"/>
    <s v="Betul / True"/>
    <s v="Tidak tahu / Dont Know"/>
    <s v="Tidak tahu / Dont Know"/>
    <s v="Betul / True"/>
    <s v="Tidak tahu / Dont Know"/>
    <s v="Salah / Fals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Ya / Yes"/>
    <s v="Ya / Yes"/>
    <s v="Kadang-kadang / Bila Perlu / Sometimes/When necessary"/>
    <s v="Kadang-kadang / Bila Perlu / Sometimes/When necessary"/>
    <s v="Tidak / No"/>
    <s v="Tidak / No"/>
    <s v="Tidak / No"/>
    <m/>
    <s v="Tidak / No"/>
    <m/>
    <s v="SMK SERI AMPANG"/>
    <s v="Lelaki / Male"/>
    <x v="0"/>
    <n v="12"/>
    <n v="55"/>
    <m/>
    <s v="Urban"/>
    <s v="Controlled Group (CG)"/>
    <s v="Colgate"/>
    <x v="0"/>
  </r>
  <r>
    <d v="2024-10-09T09:13:13"/>
    <s v="adamdanielharris2007@gmail.com"/>
    <s v="091214081149"/>
    <n v="100"/>
    <n v="0.17"/>
    <s v="Lelaki / Male"/>
    <s v="Malay"/>
    <s v="SMK SERI AMPANG"/>
    <s v="Tidak / No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s v="Lebih dari 2 kali / More than twice"/>
    <s v="Lebih dari 2 kali / More than twice"/>
    <s v="Tidak tahu / Don't know"/>
    <s v="Darlie"/>
    <s v="Kadang-kadang/bila perlu / Sometimes / When necessary"/>
    <s v="1 kali / Once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SERI AMPANG"/>
    <s v="Lelaki / Male"/>
    <x v="1"/>
    <n v="14"/>
    <n v="51"/>
    <m/>
    <s v="Urban"/>
    <s v="Controlled Group (CG)"/>
    <s v="Darlie"/>
    <x v="0"/>
  </r>
  <r>
    <d v="2024-10-09T09:15:48"/>
    <s v="faqihahdayana972@gmail.com"/>
    <s v="090224160110"/>
    <n v="10.7"/>
    <n v="0.04"/>
    <s v="perempuan"/>
    <s v="Malay"/>
    <s v="SMK SERI AMPANG"/>
    <s v="Ya / Yes"/>
    <s v="Betul / True"/>
    <s v="Tidak tahu / Dont Know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Betul / True"/>
    <s v="Tidak tahu / Dont Know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Ya / Yes"/>
    <s v="Tidak / No"/>
    <s v="Ya / Yes"/>
    <s v="Tidak / No"/>
    <s v="Tidak / No"/>
    <m/>
    <s v="Tidak / No"/>
    <m/>
    <s v="SMK SERI AMPANG"/>
    <s v="Perempuan / Female"/>
    <x v="0"/>
    <n v="12"/>
    <n v="48"/>
    <m/>
    <s v="Urban"/>
    <s v="Controlled Group (CG)"/>
    <s v="Colgate"/>
    <x v="0"/>
  </r>
  <r>
    <d v="2024-10-09T09:16:58"/>
    <s v="afzrinzaheen090718@gmail.com"/>
    <s v="090718140224"/>
    <n v="33.03"/>
    <n v="0.2"/>
    <s v="perempuan"/>
    <s v="Malay"/>
    <s v="smk seri ampang"/>
    <s v="Ya / Yes"/>
    <s v="Betul / True"/>
    <s v="Tidak tahu / Dont Know"/>
    <s v="Tidak tahu / Dont know"/>
    <s v="Tidak tahu / Dont Know"/>
    <s v="Tidak tahu / Dont Know"/>
    <s v="Betul / True"/>
    <s v="Tidak tahu / Dont Know"/>
    <s v="Tidak tahu / Dont Know"/>
    <s v="Betul / True"/>
    <s v="Tidak tahu / Dont Know"/>
    <s v="Betul / True"/>
    <s v="Betul / True"/>
    <s v="Betul / True"/>
    <s v="Betul / True"/>
    <s v="Tidak tahu / Dont Know"/>
    <s v="Betul / Tru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Tidak / No"/>
    <s v="Tidak / No"/>
    <s v="Tidak / No"/>
    <s v="Tidak / No"/>
    <s v="Tidak / No"/>
    <s v="Tidak / No"/>
    <s v="Tidak / No"/>
    <s v="-"/>
    <s v="Tidak / No"/>
    <m/>
    <s v="SMK SERI AMPANG"/>
    <s v="Perempuan / Female"/>
    <x v="0"/>
    <n v="8"/>
    <n v="60"/>
    <m/>
    <s v="Urban"/>
    <s v="Controlled Group (CG)"/>
    <s v="Colgate"/>
    <x v="0"/>
  </r>
  <r>
    <d v="2024-10-09T09:21:09"/>
    <s v="khasehqiswa94@gmail.com"/>
    <s v="090623080468"/>
    <n v="10.7"/>
    <n v="0.08"/>
    <s v="perempuan"/>
    <s v="Malay"/>
    <s v="SMK SERI AMPANG"/>
    <s v="Ya / Yes"/>
    <s v="Betul / True"/>
    <s v="Betul / True"/>
    <s v="Betul / True"/>
    <s v="Tidak tahu / Dont Know"/>
    <s v="Tidak tahu / Dont Know"/>
    <s v="Betul / True"/>
    <s v="Tidak tahu / Dont Know"/>
    <s v="Betul / True"/>
    <s v="Betul / True"/>
    <s v="Betul / True"/>
    <s v="Salah / False"/>
    <s v="Betul / True"/>
    <s v="Betul / True"/>
    <s v="Tidak tahu / Dont Know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Tidak setuju / Slightly disagree"/>
    <s v="Setuju / Slightly agree"/>
    <s v="Lebih dari 2 kali / More than twice"/>
    <s v="2 kali / Twice"/>
    <s v="Tidak tahu / Don't know"/>
    <s v="Colgate"/>
    <s v="Kadang-kadang/bila perlu / Sometimes / When necessary"/>
    <s v="Tidak menggunakan flos gigi / Not using dental floss"/>
    <s v="Tidak minum minuman berkarbonat / Do not take carbonated drinks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SERI AMPANG"/>
    <s v="Perempuan / Female"/>
    <x v="0"/>
    <n v="11"/>
    <n v="47"/>
    <m/>
    <s v="Urban"/>
    <s v="Controlled Group (CG)"/>
    <s v="Colgate"/>
    <x v="0"/>
  </r>
  <r>
    <d v="2024-10-09T09:23:14"/>
    <s v="balqisqstina47@gmail.com"/>
    <s v="090414080816"/>
    <n v="6.25"/>
    <n v="0.13"/>
    <s v="perempuan"/>
    <s v="Malay"/>
    <s v="Smk Seri Ampang"/>
    <s v="Tidak / No"/>
    <s v="Betul / True"/>
    <s v="Tidak tahu / Dont Know"/>
    <s v="Betul / True"/>
    <s v="Tidak tahu / Dont Know"/>
    <s v="Tidak tahu / Dont Know"/>
    <s v="Tidak tahu / Dont Know"/>
    <s v="Tidak tahu / Dont Know"/>
    <s v="Betul / True"/>
    <s v="Betul / True"/>
    <s v="Betul / True"/>
    <s v="Betul / True"/>
    <s v="Betul / True"/>
    <s v="Betul / True"/>
    <s v="Tidak tahu / Dont Know"/>
    <s v="Betul / True"/>
    <s v="Tidak tahu / Dont Know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etuju / Slightly agree"/>
    <s v="Sangat tidak setuju / Strongly disagree"/>
    <s v="Setuju / Slightly agree"/>
    <s v="Tidak setuju / Slightly disagree"/>
    <s v="Sangat tidak setuju / Strongly disagree"/>
    <s v="Sangat tidak setuju / Strongly disagree"/>
    <s v="Setuju / Slightly agree"/>
    <s v="Sangat tidak setuju / Strongly disagree"/>
    <s v="Setuju / Slightly agree"/>
    <s v="Setuju / Slightly agree"/>
    <s v="Lebih dari 2 kali / More than twice"/>
    <s v="Apabila saya ingat / When I remember"/>
    <s v="Tidak tahu / Don't know"/>
    <s v="Colgate "/>
    <s v="Kadang-kadang/bila perlu / Sometimes / When necessary"/>
    <s v="Kadang-kadang/bila perlu / Sometimes/when in need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SERI AMPANG"/>
    <s v="Perempuan / Female"/>
    <x v="1"/>
    <n v="9"/>
    <n v="35"/>
    <m/>
    <s v="Urban"/>
    <s v="Controlled Group (CG)"/>
    <s v="Colgate"/>
    <x v="0"/>
  </r>
  <r>
    <d v="2024-10-09T09:24:20"/>
    <s v="farahainiq@gmail.com"/>
    <s v="090910080700"/>
    <n v="100"/>
    <n v="0.25"/>
    <s v="perempuan"/>
    <s v="Malay"/>
    <s v="SMK SERI AMPANG "/>
    <s v="Ya / Yes"/>
    <s v="Betul / True"/>
    <s v="Salah / False"/>
    <s v="Betul / True"/>
    <s v="Salah / False"/>
    <s v="Betul / True"/>
    <s v="Betul / True"/>
    <s v="Tidak tahu / Dont Know"/>
    <s v="Tidak tahu / Dont Know"/>
    <s v="Betul / True"/>
    <s v="Salah / False"/>
    <s v="Betul / True"/>
    <s v="Betul / True"/>
    <s v="Tidak tahu / Dont Know"/>
    <s v="Betul / True"/>
    <s v="Salah / False"/>
    <s v="Betul / Tru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Tidak setuju / Slightly disagree"/>
    <s v="Tidak setuju / Slightly disagree"/>
    <s v="Lebih dari 2 kali / More than twice"/>
    <s v="Lebih dari 2 kali / More than twice"/>
    <s v="Tidak tahu / Don't know"/>
    <s v="Mukmin"/>
    <s v="Kadang-kadang/bila perlu / Sometimes / When necessary"/>
    <s v="Tidak menggunakan flos gigi / Not using dental floss"/>
    <s v="Kadang-kadang/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s v="SMK SERI AMPANG"/>
    <s v="Perempuan / Female"/>
    <x v="0"/>
    <n v="10"/>
    <n v="52"/>
    <m/>
    <s v="Urban"/>
    <s v="Controlled Group (CG)"/>
    <s v="Mukmin"/>
    <x v="0"/>
  </r>
  <r>
    <d v="2024-10-09T09:25:24"/>
    <s v="maryamrasyiqah@gmail.com"/>
    <s v="090315080386"/>
    <n v="100"/>
    <n v="0.28999999999999998"/>
    <s v="perempuan"/>
    <s v="Malay"/>
    <s v="SEKOLAH MENENGAH KEBANGSAAN SERI AMPANG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Betul / True"/>
    <s v="Tidak tahu / Dont Know"/>
    <s v="Betul / True"/>
    <s v="Betul / True"/>
    <s v="Setuju / Slightly agree"/>
    <s v="Sangat setuju / Strongly agree"/>
    <s v="Setuju / Slightly agree"/>
    <s v="Tidak setuju / Slightly dis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etuju / Slightly agree"/>
    <s v="2 kali / Twice"/>
    <s v="2 kali / Twice"/>
    <s v="Tidak tahu / Don't know"/>
    <s v="COLGATE"/>
    <s v="Kadang-kadang/bila perlu / Sometimes / When necessary"/>
    <s v="Lebih dari 2 kali / More than twice"/>
    <s v="Kadang-kadang/Bila perlu / Sometimes/When necessary"/>
    <s v="Kadang-kadang / Bila Perlu / Sometimes/When necessary"/>
    <s v="Tidak / No"/>
    <s v="Tidak / No"/>
    <s v="Ya / Yes"/>
    <s v="Tidak / No"/>
    <s v="Kadang-kadang / Bila Perlu / Sometimes/When necessary"/>
    <s v="Tidak / No"/>
    <m/>
    <s v="Tidak / No"/>
    <m/>
    <s v="SMK SERI AMPANG"/>
    <s v="Perempuan / Female"/>
    <x v="0"/>
    <n v="13"/>
    <n v="54"/>
    <m/>
    <s v="Urban"/>
    <s v="Controlled Group (CG)"/>
    <s v="Colgate"/>
    <x v="0"/>
  </r>
  <r>
    <d v="2024-10-09T09:30:30"/>
    <s v="shakiraazmane@gmail.com"/>
    <s v="090304080946"/>
    <n v="100"/>
    <n v="0.33"/>
    <s v="perempuan"/>
    <s v="Malay"/>
    <s v="smk seri ampang"/>
    <s v="Ya / Yes"/>
    <s v="Betul / True"/>
    <s v="Betul / True"/>
    <s v="Betul / True"/>
    <s v="Tidak tahu / Dont Know"/>
    <s v="Betul / True"/>
    <s v="Tidak tahu / Dont Know"/>
    <s v="Salah / False"/>
    <s v="Betul / True"/>
    <s v="Betul / True"/>
    <s v="Betul / True"/>
    <s v="Betul / True"/>
    <s v="Betul / True"/>
    <s v="Betul / True"/>
    <s v="Salah / False"/>
    <s v="Tidak tahu / Dont Know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tidak setuju / Strongly disagree"/>
    <s v="Sangat setuju / Strongly agree"/>
    <s v="Sangat setuju / Strongly agree"/>
    <s v="Sangat setuju / Strongly agree"/>
    <s v="Sangat tidak setuju / Strongly disagree"/>
    <s v="Sangat setuju / Strongly agree"/>
    <s v="Setuju / Slightly agree"/>
    <s v="Lebih dari 2 kali / More than twice"/>
    <s v="Lebih dari 2 kali / More than twice"/>
    <s v="Tidak tahu / Don't know"/>
    <s v="colgate"/>
    <s v="Kadang-kadang/bila perlu / Sometimes / When necessary"/>
    <s v="1 kali / Once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SERI AMPANG"/>
    <s v="Perempuan / Female"/>
    <x v="0"/>
    <n v="11"/>
    <n v="61"/>
    <m/>
    <s v="Urban"/>
    <s v="Controlled Group (CG)"/>
    <s v="Colgate"/>
    <x v="0"/>
  </r>
  <r>
    <d v="2024-10-09T09:30:47"/>
    <s v="eidhameirzameidham@gmail.com"/>
    <s v="090203110333"/>
    <n v="32.14"/>
    <n v="0.28999999999999998"/>
    <s v="Lelaki / Male"/>
    <s v="Malay"/>
    <s v="SMK SERI AMPANG"/>
    <s v="Ya / Yes"/>
    <s v="Salah / False"/>
    <s v="Salah / False"/>
    <s v="Salah / False"/>
    <s v="Tidak tahu / Dont Know"/>
    <s v="Betul / True"/>
    <s v="Betul / True"/>
    <s v="Betul / True"/>
    <s v="Betul / True"/>
    <s v="Betul / True"/>
    <s v="Tidak tahu / Dont Know"/>
    <s v="Tidak tahu / Dont Know"/>
    <s v="Betul / True"/>
    <s v="Tidak tahu / Dont Know"/>
    <s v="Betul / True"/>
    <s v="Tidak tahu / Dont Know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Lebih dari 2 kali / More than twice"/>
    <s v="Lebih dari 2 kali / More than twice"/>
    <s v="Ya / Yes"/>
    <s v="Colgate"/>
    <s v="Selalu / Always"/>
    <s v="2 kali / Twice"/>
    <s v="1 kali / Once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SERI AMPANG"/>
    <s v="Lelaki / Male"/>
    <x v="0"/>
    <n v="8"/>
    <n v="56"/>
    <m/>
    <s v="Urban"/>
    <s v="Controlled Group (CG)"/>
    <s v="Colgate"/>
    <x v="0"/>
  </r>
  <r>
    <d v="2024-10-09T09:30:49"/>
    <s v="serihannah09@gmail.com"/>
    <s v="090503120402"/>
    <n v="16.899999999999999"/>
    <n v="0.25"/>
    <s v="perempuan"/>
    <s v="Malay"/>
    <s v="Sekolah Menengah Kebangsaan Seri Ampang"/>
    <s v="Tidak / No"/>
    <s v="Betul / True"/>
    <s v="Betul / True"/>
    <s v="Betul / True"/>
    <s v="Betul / True"/>
    <s v="Betul / True"/>
    <s v="Salah / False"/>
    <s v="Tidak tahu / Dont Know"/>
    <s v="Betul / True"/>
    <s v="Betul / True"/>
    <s v="Betul / True"/>
    <s v="Salah / False"/>
    <s v="Salah / Fals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etuju / Slightly agree"/>
    <s v="Sangat setuju / Strongly agree"/>
    <s v="Sangat setuju / Strongly agree"/>
    <s v="Setuju / Slightly agree"/>
    <s v="Setuju / Slightly agree"/>
    <s v="2 kali / Twice"/>
    <s v="1 kali / Once"/>
    <s v="Tidak tahu / Don't know"/>
    <s v="Darlie"/>
    <s v="Kadang-kadang/bila perlu / Sometimes / When necessary"/>
    <s v="Kadang-kadang/bila perlu / Sometimes/when in need"/>
    <s v="Tidak minum minuman berkarbonat / Do not take carbonated drinks"/>
    <s v="Tidak / No"/>
    <s v="Kadang-kadang / Bila Perlu / Sometimes/When necessary"/>
    <s v="Ya / Yes"/>
    <s v="Ya / Yes"/>
    <s v="Ya / Yes"/>
    <s v="Kadang-kadang / Bila Perlu / Sometimes/When necessary"/>
    <s v="Tidak / No"/>
    <m/>
    <s v="Tidak / No"/>
    <m/>
    <s v="SMK SERI AMPANG"/>
    <s v="Perempuan / Female"/>
    <x v="1"/>
    <n v="11"/>
    <n v="56"/>
    <m/>
    <s v="Urban"/>
    <s v="Controlled Group (CG)"/>
    <s v="Darlie"/>
    <x v="0"/>
  </r>
  <r>
    <d v="2024-10-09T09:34:30"/>
    <s v="aliffalhakim09@gmai.com"/>
    <s v="090307160095"/>
    <n v="62.5"/>
    <n v="0.28999999999999998"/>
    <s v="Lelaki / Male"/>
    <s v="Malay"/>
    <s v="SMK SERI AMPANG"/>
    <s v="Tidak / No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Ya / Yes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Tidak / No"/>
    <s v="Tidak / No"/>
    <m/>
    <s v="Tidak / No"/>
    <m/>
    <s v="SMK SERI AMPANG"/>
    <s v="Lelaki / Male"/>
    <x v="1"/>
    <n v="16"/>
    <n v="63"/>
    <m/>
    <s v="Urban"/>
    <s v="Controlled Group (CG)"/>
    <s v="Colgate"/>
    <x v="0"/>
  </r>
  <r>
    <d v="2024-10-09T09:36:59"/>
    <s v="muhammadakhil2009@gmail.com"/>
    <s v="090521080045"/>
    <n v="5.4"/>
    <n v="0.17"/>
    <s v="Lelaki / Male"/>
    <s v="Malay"/>
    <s v="SMK SERI AMPANG 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Tidak tahu / Dont Know"/>
    <s v="Betul / Tru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angat setuju / Strongly agree"/>
    <s v="Setuju / Slightly agree"/>
    <s v="Setuju / Slightly agree"/>
    <s v="2 kali / Twice"/>
    <s v="2 kali / Twice"/>
    <s v="Ya / Yes"/>
    <s v="Clogate"/>
    <s v="Selalu / Always"/>
    <s v="Kadang-kadang/bila perlu / Sometimes/when in need"/>
    <s v="Tidak minum minuman berkarbonat / Do not take carbonated drinks"/>
    <s v="Tidak / No"/>
    <s v="Tidak / No"/>
    <s v="Tidak / No"/>
    <s v="Tidak / No"/>
    <s v="Kadang-kadang / Bila Perlu / Sometimes/When necessary"/>
    <s v="Tidak / No"/>
    <s v="Tidak / No"/>
    <m/>
    <s v="Tidak / No"/>
    <m/>
    <s v="SMK SERI AMPANG"/>
    <s v="Lelaki / Male"/>
    <x v="0"/>
    <n v="12"/>
    <n v="50"/>
    <m/>
    <s v="Urban"/>
    <s v="Controlled Group (CG)"/>
    <s v="Colgate"/>
    <x v="0"/>
  </r>
  <r>
    <d v="2024-10-09T09:39:16"/>
    <s v="yewming8282@gmail.com"/>
    <s v="090418080565"/>
    <n v="62.5"/>
    <n v="0.42"/>
    <s v="Lelaki / Male"/>
    <s v="Chinese"/>
    <s v="SMK Seri Ampang"/>
    <s v="Ya / Yes"/>
    <s v="Salah / False"/>
    <s v="Salah / False"/>
    <s v="Salah / False"/>
    <s v="Betul / True"/>
    <s v="Betul / True"/>
    <s v="Tidak tahu / Dont Know"/>
    <s v="Tidak tahu / Dont Know"/>
    <s v="Salah / False"/>
    <s v="Betul / True"/>
    <s v="Tidak tahu / Dont Know"/>
    <s v="Betul / True"/>
    <s v="Salah / False"/>
    <s v="Betul / True"/>
    <s v="Betul / True"/>
    <s v="Betul / True"/>
    <s v="Salah / False"/>
    <s v="Tidak setuju / Slightly disagree"/>
    <s v="Setuju / Slightly agree"/>
    <s v="Sangat tidak setuju / Strongly disagree"/>
    <s v="Sangat setuju / Strongly agree"/>
    <s v="Setuju / Slightly agree"/>
    <s v="Sangat setuju / Strongly agree"/>
    <s v="Sangat setuju / Strongly agree"/>
    <s v="Sangat setuju / Strongly agree"/>
    <s v="Tidak setuju / Slightly disagree"/>
    <s v="Sangat tidak setuju / Strongly disagree"/>
    <s v="Setuju / Slight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Ya / Yes"/>
    <s v="colgate"/>
    <s v="Jarang / Rarely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Ya / Yes"/>
    <s v="Tidak / No"/>
    <s v="Tidak / No"/>
    <s v="Tidak / No"/>
    <m/>
    <s v="Tidak / No"/>
    <m/>
    <s v="SMK SERI AMPANG"/>
    <s v="Lelaki / Male"/>
    <x v="0"/>
    <n v="6"/>
    <n v="54"/>
    <m/>
    <s v="Urban"/>
    <s v="Controlled Group (CG)"/>
    <s v="Colgate"/>
    <x v="0"/>
  </r>
  <r>
    <d v="2024-10-09T09:43:08"/>
    <s v="Securecontainprotect97@gmail.com"/>
    <s v="081118080753"/>
    <n v="100"/>
    <n v="1.38"/>
    <s v="Lelaki / Male"/>
    <s v="Chinese"/>
    <s v="smk seri amapng"/>
    <s v="Ya / Yes"/>
    <s v="Betul / True"/>
    <s v="Tidak tahu / Dont Know"/>
    <s v="Betul / True"/>
    <s v="Betul / True"/>
    <s v="Betul / True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Betul / True"/>
    <s v="Tidak setuju / Slightly dis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Sangat setuju / Strongly agree"/>
    <s v="Tidak setuju / Slightly disagree"/>
    <s v="Setuju / Slightly agree"/>
    <s v="Setuju / Slightly agree"/>
    <s v="Sangat tidak setuju / Strongly disagree"/>
    <s v="Setuju / Slightly agree"/>
    <s v="Sangat setuju / Strongly agree"/>
    <s v="Sangat setuju / Strongly agree"/>
    <s v="1 kali / Once"/>
    <s v="1 kali / Once"/>
    <s v="Ya / Yes"/>
    <s v="colgate"/>
    <s v="Selalu / Always"/>
    <s v="2 kali / Twice"/>
    <s v="3 kali / 3 times"/>
    <s v="Tidak / No"/>
    <s v="Ya / Yes"/>
    <s v="Ya / Yes"/>
    <s v="Ya / Yes"/>
    <s v="Ya / Yes"/>
    <s v="Ya / Yes"/>
    <s v="Tidak / No"/>
    <s v="no"/>
    <s v="Tidak / No"/>
    <m/>
    <s v="SMK SERI AMPANG"/>
    <s v="Lelaki / Male"/>
    <x v="0"/>
    <n v="11"/>
    <n v="53"/>
    <m/>
    <s v="Urban"/>
    <s v="Controlled Group (CG)"/>
    <s v="Colgate"/>
    <x v="0"/>
  </r>
  <r>
    <d v="2024-10-09T09:44:34"/>
    <s v="ennonwoonshaoing@gmail.com"/>
    <s v="090827030075"/>
    <n v="51.79"/>
    <n v="0.25"/>
    <s v="Lelaki / Male"/>
    <s v="Chinese"/>
    <s v="SMK SERI AMPANG"/>
    <s v="Ya / Yes"/>
    <s v="Salah / False"/>
    <s v="Salah / False"/>
    <s v="Tidak tahu / Dont know"/>
    <s v="Salah / False"/>
    <s v="Betul / True"/>
    <s v="Salah / False"/>
    <s v="Tidak tahu / Dont Know"/>
    <s v="Tidak tahu / Dont Know"/>
    <s v="Salah / False"/>
    <s v="Salah / False"/>
    <s v="Salah / False"/>
    <s v="Tidak tahu / Dont Know"/>
    <s v="Tidak tahu / Dont Know"/>
    <s v="Tidak tahu / Dont Know"/>
    <s v="Betul / True"/>
    <s v="Tidak tahu / Dont Know"/>
    <s v="Setuju / Slightly agree"/>
    <s v="Tidak setuju / Slightly disagree"/>
    <s v="Setuju / Slightly agree"/>
    <s v="Tidak setuju / Slightly disagree"/>
    <s v="Tidak setuju / Slightly dis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2 kali / Twice"/>
    <s v="Apabila saya ingat / When I remember"/>
    <s v="Tidak tahu / Don't know"/>
    <s v="Colgate"/>
    <s v="Kadang-kadang/bila perlu / Sometimes / When necessary"/>
    <s v="Kadang-kadang/bila perlu / Sometimes/when in need"/>
    <s v="Tidak minum minuman berkarbonat / Do not take carbonated drinks"/>
    <s v="Tidak / No"/>
    <s v="Tidak / No"/>
    <s v="Ya / Yes"/>
    <s v="Kadang-kadang / Bila Perlu / Sometimes/When necessary"/>
    <s v="Ya / Yes"/>
    <s v="Kadang-kadang / Bila Perlu / Sometimes/When necessary"/>
    <s v="Tidak / No"/>
    <m/>
    <s v="Tidak / No"/>
    <m/>
    <s v="SMK SERI AMPANG"/>
    <s v="Lelaki / Male"/>
    <x v="0"/>
    <n v="3"/>
    <n v="43"/>
    <m/>
    <s v="Urban"/>
    <s v="Controlled Group (CG)"/>
    <s v="Colgate"/>
    <x v="0"/>
  </r>
  <r>
    <d v="2024-10-09T09:47:10"/>
    <s v="thecringeadom@gmail.com"/>
    <s v="091120101989"/>
    <n v="100"/>
    <n v="1.29"/>
    <s v="Lelaki / Male"/>
    <s v="Malay"/>
    <s v="SMK SERI AMPANG "/>
    <s v="Ya / Yes"/>
    <s v="Betul / True"/>
    <s v="Salah / False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Tidak tahu / Dont Know"/>
    <s v="Betul / True"/>
    <s v="Tidak tahu / Dont Know"/>
    <s v="Betul / Tru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Tidak setuju / Slightly disagree"/>
    <s v="Setuju / Slightly agree"/>
    <s v="2 kali / Twice"/>
    <s v="2 kali / Twice"/>
    <s v="Tidak tahu / Don't know"/>
    <s v="Colgate"/>
    <s v="Jarang / Rarely"/>
    <s v="Tidak menggunakan flos gigi / Not using dental floss"/>
    <s v="Kadang-kadang/Bila perlu / Sometimes/When necessary"/>
    <s v="Kadang-kadang / Bila Perlu / Sometimes/When necessary"/>
    <s v="Ya / Yes"/>
    <s v="Ya / Yes"/>
    <s v="Ya / Yes"/>
    <s v="Ya / Yes"/>
    <s v="Tidak / No"/>
    <s v="Tidak / No"/>
    <m/>
    <s v="Tidak / No"/>
    <m/>
    <s v="SMK SERI AMPANG"/>
    <s v="Lelaki / Male"/>
    <x v="0"/>
    <n v="10"/>
    <n v="49"/>
    <m/>
    <s v="Urban"/>
    <s v="Controlled Group (CG)"/>
    <s v="Colgate"/>
    <x v="0"/>
  </r>
  <r>
    <d v="2024-10-09T09:48:45"/>
    <s v="adamrayyan546316@gmail.com"/>
    <s v="090922080943"/>
    <n v="56.25"/>
    <n v="0.5"/>
    <s v="Lelaki / Male"/>
    <s v="Malay"/>
    <s v="SMK SERI AMPANG"/>
    <s v="Ya / Yes"/>
    <s v="Betul / True"/>
    <s v="Betul / True"/>
    <s v="Betul / True"/>
    <s v="Tidak tahu / Dont Know"/>
    <s v="Salah / Fals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Tidak tahu / Dont Know"/>
    <s v="Setuju / Slight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Tidak setuju / Slightly disagree"/>
    <s v="Setuju / Slightly agree"/>
    <s v="Setuju / Slightly agree"/>
    <s v="Setuju / Slightly agree"/>
    <s v="2 kali / Twice"/>
    <s v="2 kali / Twice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Ya / Yes"/>
    <s v="Kadang-kadang / Bila Perlu / Sometimes/When necessary"/>
    <s v="Kadang-kadang / Bila Perlu / Sometimes/When necessary"/>
    <s v="Tidak / No"/>
    <s v="Tidak / No"/>
    <m/>
    <s v="Tidak / No"/>
    <m/>
    <s v="SMK SERI AMPANG"/>
    <s v="Lelaki / Male"/>
    <x v="0"/>
    <n v="11"/>
    <n v="46"/>
    <m/>
    <s v="Urban"/>
    <s v="Controlled Group (CG)"/>
    <s v="Colgate"/>
    <x v="0"/>
  </r>
  <r>
    <d v="2024-10-09T09:48:58"/>
    <s v="wannursyifa@gmail.com"/>
    <s v="080611080488"/>
    <n v="5.36"/>
    <n v="0.25"/>
    <s v="perempuan"/>
    <s v="Malay"/>
    <s v="SMK SERI AMPANG"/>
    <s v="Tidak / No"/>
    <s v="Betul / True"/>
    <s v="Betul / True"/>
    <s v="Betul / True"/>
    <s v="Salah / Fals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Ya / Yes"/>
    <s v="Colgate"/>
    <s v="Kadang-kadang/bila perlu / Sometimes / When necessary"/>
    <s v="1 kali / Once"/>
    <s v="1 kali / Once"/>
    <s v="Ya / Yes"/>
    <s v="Kadang-kadang / Bila Perlu / Sometimes/When necessary"/>
    <s v="Ya / Yes"/>
    <s v="Kadang-kadang / Bila Perlu / Sometimes/When necessary"/>
    <s v="Kadang-kadang / Bila Perlu / Sometimes/When necessary"/>
    <s v="Tidak / No"/>
    <s v="Tidak / No"/>
    <m/>
    <s v="Tidak / No"/>
    <m/>
    <s v="SMK SERI AMPANG"/>
    <s v="Perempuan / Female"/>
    <x v="1"/>
    <n v="15"/>
    <n v="62"/>
    <m/>
    <s v="Urban"/>
    <s v="Controlled Group (CG)"/>
    <s v="Colgate"/>
    <x v="0"/>
  </r>
  <r>
    <d v="2024-10-09T09:52:32"/>
    <s v="imanshah@gmail.com"/>
    <s v="090329080133"/>
    <n v="100"/>
    <n v="1.1299999999999999"/>
    <s v="Lelaki / Male"/>
    <s v="Malay"/>
    <s v="smk seri ampang"/>
    <s v="Ya / Yes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Betul / True"/>
    <s v="Tidak tahu / Dont Know"/>
    <s v="Tidak tahu / Dont Know"/>
    <s v="Tidak tahu / Dont Know"/>
    <s v="Betul / True"/>
    <s v="Tidak tahu / Dont Know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angat tidak setuju / Strongly disagree"/>
    <s v="Setuju / Slightly agree"/>
    <s v="Tidak setuju / Slightly disagree"/>
    <s v="Setuju / Slightly agree"/>
    <s v="Setuju / Slightly agree"/>
    <s v="Tidak setuju / Slightly disagree"/>
    <s v="Tidak setuju / Slightly disagree"/>
    <s v="2 kali / Twice"/>
    <s v="2 kali / Twice"/>
    <s v="Tidak tahu / Don't know"/>
    <s v="colgate"/>
    <s v="Selalu / Always"/>
    <s v="Tidak menggunakan flos gigi / Not using dental floss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s v="Tidak / No"/>
    <m/>
    <s v="Tidak / No"/>
    <m/>
    <s v="SMK SERI AMPANG"/>
    <s v="Lelaki / Male"/>
    <x v="0"/>
    <n v="8"/>
    <n v="46"/>
    <m/>
    <s v="Urban"/>
    <s v="Controlled Group (CG)"/>
    <s v="Colgate"/>
    <x v="0"/>
  </r>
  <r>
    <d v="2024-10-09T09:53:03"/>
    <s v="dhaniamaisara@gmail.com"/>
    <s v="080422100080"/>
    <n v="100"/>
    <n v="0.54"/>
    <s v="perempuan"/>
    <s v="Malay"/>
    <s v="SMK SERI AMPANG "/>
    <s v="Ya / Yes"/>
    <s v="Betul / True"/>
    <s v="Salah / Fals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Betul / True"/>
    <s v="Betul / Tru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angat setuju / Strongly agree"/>
    <s v="Tidak setuju / Slightly disagree"/>
    <s v="Tidak setuju / Slightly disagree"/>
    <s v="Sangat setuju / Strongly agree"/>
    <s v="Sangat setuju / Strongly agree"/>
    <s v="Sangat setuju / Strongly agree"/>
    <s v="Sangat setuju / Strongly agree"/>
    <s v="Setuju / Slightly agree"/>
    <s v="Sangat setuju / Strongly agree"/>
    <s v="2 kali / Twice"/>
    <s v="2 kali / Twice"/>
    <s v="Ya / Yes"/>
    <s v="Safi"/>
    <s v="Selalu / Always"/>
    <s v="2 kali / Twice"/>
    <s v="Kadang-kadang/Bila perlu / Sometimes/When necessary"/>
    <s v="Ya / Yes"/>
    <s v="Kadang-kadang / Bila Perlu / Sometimes/When necessary"/>
    <s v="Kadang-kadang / Bila Perlu / Sometimes/When necessary"/>
    <s v="Ya / Yes"/>
    <s v="Kadang-kadang / Bila Perlu / Sometimes/When necessary"/>
    <s v="Ya / Yes"/>
    <s v="Tidak / No"/>
    <m/>
    <s v="Tidak / No"/>
    <m/>
    <s v="SMK SERI AMPANG"/>
    <s v="Perempuan / Female"/>
    <x v="0"/>
    <n v="13"/>
    <n v="57"/>
    <m/>
    <s v="Urban"/>
    <s v="Controlled Group (CG)"/>
    <s v="Safi"/>
    <x v="0"/>
  </r>
  <r>
    <d v="2024-10-09T09:59:01"/>
    <s v="aaleesyaazmi08@gmail.com"/>
    <s v="081128-08-0642"/>
    <n v="7.14"/>
    <n v="0.08"/>
    <s v="perempuan"/>
    <s v="Malay"/>
    <s v="SMK SERI AMPANG,IPOH"/>
    <s v="Tidak / No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etuju / Slightly agree"/>
    <s v="Setuju / Slightly agree"/>
    <s v="Sangat setuju / Strongly agree"/>
    <s v="2 kali / Twice"/>
    <s v="2 kali / Twice"/>
    <s v="Ya / Yes"/>
    <s v="MUKMIN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Tidak / No"/>
    <s v="Tidak / No"/>
    <s v="Tidak / No"/>
    <s v="Tidak / No"/>
    <m/>
    <s v="Tidak / No"/>
    <m/>
    <s v="SMK SERI AMPANG"/>
    <s v="Perempuan / Female"/>
    <x v="1"/>
    <n v="14"/>
    <n v="59"/>
    <m/>
    <s v="Urban"/>
    <s v="Controlled Group (CG)"/>
    <s v="Mukmin"/>
    <x v="0"/>
  </r>
  <r>
    <d v="2024-10-09T09:59:15"/>
    <s v="nursufisyukri@gmail.com"/>
    <s v="080530080590"/>
    <n v="10.7"/>
    <n v="0.08"/>
    <s v="perempuan"/>
    <s v="Malay"/>
    <s v="SMK SERI AMPANG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angat setuju / Strongly agree"/>
    <s v="2 kali / Twice"/>
    <s v="2 kali / Twice"/>
    <s v="Tidak tahu / Don't know"/>
    <s v="Colgate"/>
    <s v="Selalu / Always"/>
    <s v="Tidak menggunakan flos gigi / Not using dental floss"/>
    <s v="Kadang-kadang/Bila perlu / Sometimes/When necessary"/>
    <s v="Kadang-kadang / Bila Perlu / Sometimes/When necessary"/>
    <s v="Ya / Yes"/>
    <s v="Kadang-kadang / Bila Perlu / Sometimes/When necessary"/>
    <s v="Ya / Yes"/>
    <s v="Ya / Yes"/>
    <s v="Kadang-kadang / Bila Perlu / Sometimes/When necessary"/>
    <s v="Tidak / No"/>
    <m/>
    <s v="Tidak / No"/>
    <m/>
    <s v="SMK SERI AMPANG"/>
    <s v="Perempuan / Female"/>
    <x v="0"/>
    <n v="12"/>
    <n v="58"/>
    <m/>
    <s v="Urban"/>
    <s v="Controlled Group (CG)"/>
    <s v="Colgate"/>
    <x v="0"/>
  </r>
  <r>
    <d v="2024-10-09T10:04:00"/>
    <s v="syirahhumayra@gmail.com"/>
    <s v="080727080084"/>
    <n v="12.5"/>
    <n v="0.08"/>
    <s v="perempuan"/>
    <s v="Malay"/>
    <s v="smk seri ampang"/>
    <s v="Ya / Yes"/>
    <s v="Betul / True"/>
    <s v="Betul / True"/>
    <s v="Betul / True"/>
    <s v="Tidak tahu / Dont Know"/>
    <s v="Betul / True"/>
    <s v="Tidak tahu / Dont Know"/>
    <s v="Betul / True"/>
    <s v="Betul / True"/>
    <s v="Betul / True"/>
    <s v="Salah / Fals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2 kali / Twice"/>
    <s v="Lebih dari 2 kali / More than twice"/>
    <s v="Tidak / No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Ya / Yes"/>
    <s v="Ya / Yes"/>
    <s v="Kadang-kadang / Bila Perlu / Sometimes/When necessary"/>
    <s v="Ya / Yes"/>
    <s v="Kadang-kadang / Bila Perlu / Sometimes/When necessary"/>
    <s v="Tidak / No"/>
    <m/>
    <s v="Tidak / No"/>
    <m/>
    <s v="SMK SERI AMPANG"/>
    <s v="Perempuan / Female"/>
    <x v="0"/>
    <n v="13"/>
    <n v="49"/>
    <m/>
    <s v="Urban"/>
    <s v="Controlled Group (CG)"/>
    <s v="Colgate"/>
    <x v="0"/>
  </r>
  <r>
    <d v="2024-10-09T10:04:05"/>
    <s v="wahyunyuha@gmail.com"/>
    <s v="080209081108"/>
    <n v="100"/>
    <n v="0.42"/>
    <s v="perempuan"/>
    <s v="Malay"/>
    <s v="SMK SERI AMPANG "/>
    <s v="Ya / Yes"/>
    <s v="Betul / True"/>
    <s v="Salah / False"/>
    <s v="Betul / True"/>
    <s v="Betul / True"/>
    <s v="Betul / True"/>
    <s v="Salah / False"/>
    <s v="Tidak tahu / Dont Know"/>
    <s v="Tidak tahu / Dont Know"/>
    <s v="Tidak tahu / Dont Know"/>
    <s v="Salah / False"/>
    <s v="Tidak tahu / Dont Know"/>
    <s v="Salah / Fals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s v="2 kali / Twice"/>
    <s v="1 kali / Once"/>
    <s v="Tidak tahu / Don't know"/>
    <s v="Amway"/>
    <s v="Jarang / Rarely"/>
    <s v="Kadang-kadang/bila perlu / Sometimes/when in need"/>
    <s v="Kadang-kadang/Bila perlu / Sometimes/When necessary"/>
    <s v="Kadang-kadang / Bila Perlu / Sometimes/When necessary"/>
    <s v="Tidak / No"/>
    <s v="Ya / Yes"/>
    <s v="Tidak / No"/>
    <s v="Ya / Yes"/>
    <s v="Kadang-kadang / Bila Perlu / Sometimes/When necessary"/>
    <s v="Tidak / No"/>
    <m/>
    <s v="Tidak / No"/>
    <m/>
    <s v="SMK SERI AMPANG"/>
    <s v="Perempuan / Female"/>
    <x v="0"/>
    <n v="7"/>
    <n v="53"/>
    <m/>
    <s v="Urban"/>
    <s v="Controlled Group (CG)"/>
    <s v="Amway"/>
    <x v="0"/>
  </r>
  <r>
    <d v="2024-10-09T10:07:44"/>
    <s v="m-9356156@moe-dl.edu.my"/>
    <s v="081116080215"/>
    <n v="100"/>
    <n v="0.5"/>
    <s v="Lelaki / Male"/>
    <s v="Chinese"/>
    <s v="SMK SERI AMPANG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Tidak tahu / Dont Know"/>
    <s v="Betul / True"/>
    <s v="Betul / True"/>
    <s v="Salah / False"/>
    <s v="Tidak tahu / Dont Know"/>
    <s v="Tidak tahu / Dont Know"/>
    <s v="Tidak tahu / Dont Know"/>
    <s v="Sangat setuju / Strongly agree"/>
    <s v="Tidak setuju / Slightly disagree"/>
    <s v="Tidak setuju / Slightly disagree"/>
    <s v="Tidak setuju / Slightly disagree"/>
    <s v="Setuju / Slightly agree"/>
    <s v="Tidak setuju / Slightly disagree"/>
    <s v="Tidak setuju / Slightly disagree"/>
    <s v="Sangat setuju / Strongly agree"/>
    <s v="Setuju / Slightly agree"/>
    <s v="Tidak setuju / Slightly disagree"/>
    <s v="Sangat tidak setuju / Strongly disagree"/>
    <s v="Setuju / Slightly agree"/>
    <s v="Setuju / Slightly agree"/>
    <s v="Sangat setuju / Strongly agree"/>
    <s v="Setuju / Slightly agree"/>
    <s v="Setuju / Slightly agree"/>
    <s v="2 kali / Twice"/>
    <s v="2 kali / Twice"/>
    <s v="Ya / Yes"/>
    <s v="cologate"/>
    <s v="Selalu / Always"/>
    <s v="2 kali / Twice"/>
    <s v="Tidak minum minuman berkarbonat / Do not take carbonated drinks"/>
    <s v="Tidak / No"/>
    <s v="Kadang-kadang / Bila Perlu / Sometimes/When necessary"/>
    <s v="Tidak / No"/>
    <s v="Tidak / No"/>
    <s v="Tidak / No"/>
    <s v="Tidak / No"/>
    <s v="Tidak / No"/>
    <m/>
    <s v="Tidak / No"/>
    <m/>
    <s v="SMK SERI AMPANG"/>
    <s v="Lelaki / Male"/>
    <x v="0"/>
    <n v="8"/>
    <n v="46"/>
    <m/>
    <s v="Urban"/>
    <s v="Controlled Group (CG)"/>
    <s v="Colgate"/>
    <x v="0"/>
  </r>
  <r>
    <d v="2024-10-09T10:08:24"/>
    <s v="bot78bot@gmail.com"/>
    <s v="080826080151"/>
    <n v="100"/>
    <n v="0.83"/>
    <s v="Lelaki / Male"/>
    <s v="Malay"/>
    <s v="SMK SERI AMPANG "/>
    <s v="Ya / Yes"/>
    <s v="Betul / True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angat setuju / Strongly agree"/>
    <s v="Setuju / Slightly agree"/>
    <s v="Tidak setuju / Slightly disagree"/>
    <s v="Sangat setuju / Strongly agree"/>
    <s v="Sangat setuju / Strongly agree"/>
    <s v="Lebih dari 2 kali / More than twice"/>
    <s v="Setiap kali selepas makan / Every time after meal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s v="Tidak / No"/>
    <m/>
    <s v="Tidak / No"/>
    <m/>
    <s v="SMK SERI AMPANG"/>
    <s v="Lelaki / Male"/>
    <x v="0"/>
    <n v="14"/>
    <n v="51"/>
    <m/>
    <s v="Urban"/>
    <s v="Controlled Group (CG)"/>
    <s v="Colgate"/>
    <x v="0"/>
  </r>
  <r>
    <d v="2024-10-09T10:09:36"/>
    <s v="nurmaysara777@gmail.com"/>
    <s v="080710080424"/>
    <n v="18.75"/>
    <n v="0.28999999999999998"/>
    <s v="perempuan"/>
    <s v="Malay"/>
    <s v="SMK SERI AMPANG"/>
    <s v="Ya / Yes"/>
    <s v="Salah / False"/>
    <s v="Salah / False"/>
    <s v="Betul / True"/>
    <s v="Salah / False"/>
    <s v="Tidak tahu / Dont Know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etuju / Slightly agree"/>
    <s v="Sangat tidak setuju / Strongly disagree"/>
    <s v="Sangat setuju / Strongly agree"/>
    <s v="Setuju / Slightly agree"/>
    <s v="Sangat setuju / Strongly agree"/>
    <s v="Setuju / Slightly agree"/>
    <s v="Setuju / Slightly agree"/>
    <s v="Setuju / Slightly agree"/>
    <s v="Lebih dari 2 kali / More than twice"/>
    <s v="Lebih dari 2 kali / More than twice"/>
    <s v="Ya / Yes"/>
    <s v="colgate"/>
    <s v="Selalu / Always"/>
    <s v="2 kali / Twice"/>
    <s v="Tidak minum minuman berkarbonat / Do not take carbonated drinks"/>
    <s v="Kadang-kadang / Bila Perlu / Sometimes/When necessary"/>
    <s v="Ya / Yes"/>
    <s v="Tidak / No"/>
    <s v="Kadang-kadang / Bila Perlu / Sometimes/When necessary"/>
    <s v="Kadang-kadang / Bila Perlu / Sometimes/When necessary"/>
    <s v="Tidak / No"/>
    <s v="Tidak / No"/>
    <m/>
    <s v="Tidak / No"/>
    <m/>
    <s v="SMK SERI AMPANG"/>
    <s v="Perempuan / Female"/>
    <x v="0"/>
    <n v="12"/>
    <n v="57"/>
    <m/>
    <s v="Urban"/>
    <s v="Controlled Group (CG)"/>
    <s v="Colgate"/>
    <x v="0"/>
  </r>
  <r>
    <d v="2024-10-09T10:10:26"/>
    <s v="m-9353860@-dl.edu.my"/>
    <s v="080821080427"/>
    <n v="100"/>
    <n v="0.79"/>
    <s v="Lelaki / Male"/>
    <s v="Chinese"/>
    <s v="Smk seri ampang"/>
    <s v="Ya / Yes"/>
    <s v="Salah / False"/>
    <s v="Salah / False"/>
    <s v="Betul / True"/>
    <s v="Tidak tahu / Dont Know"/>
    <s v="Tidak tahu / Dont Know"/>
    <s v="Tidak tahu / Dont Know"/>
    <s v="Tidak tahu / Dont Know"/>
    <s v="Betul / True"/>
    <s v="Betul / True"/>
    <s v="Tidak tahu / Dont Know"/>
    <s v="Betul / True"/>
    <s v="Betul / True"/>
    <s v="Betul / True"/>
    <s v="Tidak tahu / Dont Know"/>
    <s v="Tidak tahu / Dont Know"/>
    <s v="Betul / Tru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Tidak setuju / Slightly disagree"/>
    <s v="Tidak setuju / Slightly disagree"/>
    <s v="Sangat setuju / Strongly agree"/>
    <s v="Setuju / Slightly agree"/>
    <s v="Setuju / Slightly agree"/>
    <s v="2 kali / Twice"/>
    <s v="2 kali / Twice"/>
    <s v="Tidak tahu / Don't know"/>
    <s v="colgate"/>
    <s v="Jarang / Rarel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s v="Tidak / No"/>
    <s v="-"/>
    <s v="Tidak / No"/>
    <m/>
    <s v="SMK SERI AMPANG"/>
    <s v="Lelaki / Male"/>
    <x v="0"/>
    <n v="7"/>
    <n v="47"/>
    <m/>
    <s v="Urban"/>
    <s v="Controlled Group (CG)"/>
    <s v="Colgate"/>
    <x v="0"/>
  </r>
  <r>
    <d v="2024-10-09T10:13:37"/>
    <s v="MuhdAqil@gmail.com"/>
    <s v="080430080147"/>
    <n v="100"/>
    <n v="0.92"/>
    <s v="Lelaki / Male"/>
    <s v="Malay"/>
    <s v="SMK SERI AMPANG "/>
    <s v="Ya / Yes"/>
    <s v="Betul / True"/>
    <s v="Betul / True"/>
    <s v="Betul / True"/>
    <s v="Tidak tahu / Dont Know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Tidak tahu / Don't know"/>
    <s v="Sufi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SERI AMPANG"/>
    <s v="Lelaki / Male"/>
    <x v="0"/>
    <n v="14"/>
    <n v="64"/>
    <m/>
    <s v="Urban"/>
    <s v="Controlled Group (CG)"/>
    <s v="Safi"/>
    <x v="0"/>
  </r>
  <r>
    <d v="2024-10-09T10:15:48"/>
    <s v="nadianaadzrienna@gmail.com"/>
    <s v="080304080680"/>
    <n v="4.5"/>
    <n v="0.17"/>
    <s v="perempuan"/>
    <s v="Malay"/>
    <s v="SMK SERI AMPANG"/>
    <s v="Ya / Yes"/>
    <s v="Betul / True"/>
    <s v="Betul / True"/>
    <s v="Betul / True"/>
    <s v="Tidak tahu / Dont Know"/>
    <s v="Tidak tahu / Dont Know"/>
    <s v="Betul / True"/>
    <s v="Tidak tahu / Dont Know"/>
    <s v="Tidak tahu / Dont Know"/>
    <s v="Betul / True"/>
    <s v="Betul / True"/>
    <s v="Betul / True"/>
    <s v="Tidak tahu / Dont Know"/>
    <s v="Betul / True"/>
    <s v="Betul / True"/>
    <s v="Tidak tahu / Dont Know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Safi"/>
    <s v="Jarang / Rarely"/>
    <s v="Tidak menggunakan flos gigi / Not using dental floss"/>
    <s v="3 kali / 3 times"/>
    <s v="Kadang-kadang / Bila Perlu / Sometimes/When necessary"/>
    <s v="Tidak / No"/>
    <s v="Ya / Yes"/>
    <s v="Kadang-kadang / Bila Perlu / Sometimes/When necessary"/>
    <s v="Ya / Yes"/>
    <s v="Ya / Yes"/>
    <s v="Tidak / No"/>
    <m/>
    <s v="Tidak / No"/>
    <m/>
    <s v="SMK SERI AMPANG"/>
    <s v="Perempuan / Female"/>
    <x v="0"/>
    <n v="10"/>
    <n v="48"/>
    <m/>
    <s v="Urban"/>
    <s v="Controlled Group (CG)"/>
    <s v="Safi"/>
    <x v="0"/>
  </r>
  <r>
    <d v="2024-10-09T10:17:01"/>
    <s v="farhankhairil01@gmail.com"/>
    <s v="090101080313"/>
    <n v="5.4"/>
    <n v="0.25"/>
    <s v="Lelaki / Male"/>
    <s v="Malay"/>
    <s v="SMK SERI AMPANG"/>
    <s v="Ya / Yes"/>
    <s v="Betul / True"/>
    <s v="Tidak tahu / Dont Know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etuju / Slightly agree"/>
    <s v="Setuju / Slightly agree"/>
    <s v="Sangat setuju / Strongly agree"/>
    <s v="Setuju / Slightly agree"/>
    <s v="Sangat setuju / Strongly agree"/>
    <s v="Sangat setuju / Strongly agree"/>
    <s v="Setuju / Slightly agree"/>
    <s v="Setuju / Slightly agree"/>
    <s v="Setuju / Slightly agree"/>
    <s v="Sangat setuju / Strongly agree"/>
    <s v="Sangat setuju / Strongly agree"/>
    <s v="Sangat setuju / Strongly agree"/>
    <s v="Sangat setuju / Strongly agree"/>
    <s v="Setuju / Slightly agree"/>
    <s v="Setuju / Slightly agree"/>
    <s v="1 kali / Once"/>
    <s v="1 kali / Once"/>
    <s v="Ya / Yes"/>
    <s v="colgate 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Tidak / No"/>
    <s v="Kadang-kadang / Bila Perlu / Sometimes/When necessary"/>
    <s v="Kadang-kadang / Bila Perlu / Sometimes/When necessary"/>
    <s v="Tidak / No"/>
    <n v="0"/>
    <s v="Tidak / No"/>
    <m/>
    <s v="SMK SERI AMPANG"/>
    <s v="Lelaki / Male"/>
    <x v="0"/>
    <n v="15"/>
    <n v="55"/>
    <m/>
    <s v="Urban"/>
    <s v="Controlled Group (CG)"/>
    <s v="Colgate"/>
    <x v="0"/>
  </r>
  <r>
    <d v="2024-10-09T10:17:46"/>
    <s v="ainputriizzati@gmail.com"/>
    <s v="081214080972"/>
    <n v="3.6"/>
    <n v="0.13"/>
    <s v="perempuan"/>
    <s v="Malay"/>
    <s v="Sekolah Menengah Seri Ampang"/>
    <s v="Ya / Yes"/>
    <s v="Betul / True"/>
    <s v="Betul / True"/>
    <s v="Betul / True"/>
    <s v="Tidak tahu / Dont Know"/>
    <s v="Tidak tahu / Dont Know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Tidak setuju / Slightly disagree"/>
    <s v="Setuju / Slightly agre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Tidak setuju / Slightly disagree"/>
    <s v="Tidak setuju / Slightly disagree"/>
    <s v="2 kali / Twice"/>
    <s v="2 kali / Twice"/>
    <s v="Tidak tahu / Don't know"/>
    <s v="sensodyne"/>
    <s v="Kadang-kadang/bila perlu / Sometimes / When necessary"/>
    <s v="Tidak menggunakan flos gigi / Not using dental floss"/>
    <s v="Kadang-kadang/Bila perlu / Sometimes/When necessary"/>
    <s v="Ya / Yes"/>
    <s v="Tidak / No"/>
    <s v="Tidak / No"/>
    <s v="Ya / Yes"/>
    <s v="Ya / Yes"/>
    <s v="Tidak / No"/>
    <s v="Tidak / No"/>
    <m/>
    <s v="Tidak / No"/>
    <m/>
    <s v="SMK SERI AMPANG"/>
    <s v="Perempuan / Female"/>
    <x v="0"/>
    <n v="11"/>
    <n v="49"/>
    <m/>
    <s v="Urban"/>
    <s v="Controlled Group (CG)"/>
    <s v="Sensodyne"/>
    <x v="0"/>
  </r>
  <r>
    <d v="2024-10-09T10:19:13"/>
    <s v="syakirahmnaz0808@gmail.com"/>
    <s v="080928080558"/>
    <n v="9.82"/>
    <n v="0.71"/>
    <s v="perempuan"/>
    <s v="Malay"/>
    <s v="SMK SERI AMPANG"/>
    <s v="Tidak / No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Ya / Yes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Tidak / No"/>
    <s v="Kadang-kadang / Bila Perlu / Sometimes/When necessary"/>
    <s v="Tidak / No"/>
    <s v="Tidak / No"/>
    <m/>
    <s v="Tidak / No"/>
    <m/>
    <s v="SMK SERI AMPANG"/>
    <s v="Perempuan / Female"/>
    <x v="1"/>
    <n v="15"/>
    <n v="48"/>
    <m/>
    <s v="Urban"/>
    <s v="Controlled Group (CG)"/>
    <s v="Colgate"/>
    <x v="0"/>
  </r>
  <r>
    <d v="2024-10-09T10:23:16"/>
    <s v="turgashinimahesan@gmail.com"/>
    <s v="080820080222"/>
    <n v="100"/>
    <n v="0.13"/>
    <s v="perempuan"/>
    <s v="Indian"/>
    <s v="SMK Seri Ampang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1 kali / Once"/>
    <s v="Ya / Yes"/>
    <s v="Colgate "/>
    <s v="Selalu / Always"/>
    <s v="2 kali / Twice"/>
    <s v="Kadang-kadang/Bila perlu / Sometimes/When necessary"/>
    <s v="Ya / Yes"/>
    <s v="Tidak / No"/>
    <s v="Tidak / No"/>
    <s v="Ya / Yes"/>
    <s v="Kadang-kadang / Bila Perlu / Sometimes/When necessary"/>
    <s v="Tidak / No"/>
    <s v="Tidak / No"/>
    <m/>
    <s v="Tidak / No"/>
    <m/>
    <s v="SMK SERI AMPANG"/>
    <s v="Perempuan / Female"/>
    <x v="0"/>
    <n v="15"/>
    <n v="54"/>
    <m/>
    <s v="Urban"/>
    <s v="Controlled Group (CG)"/>
    <s v="Colgate"/>
    <x v="0"/>
  </r>
  <r>
    <d v="2024-10-09T10:24:59"/>
    <s v="m-9672789@moe-dl.edu.my"/>
    <s v="081230080892"/>
    <n v="100"/>
    <n v="1.17"/>
    <s v="perempuan"/>
    <s v="Indian"/>
    <s v="SMK Seri Ampang"/>
    <s v="Ya / Yes"/>
    <s v="Tidak tahu / Dont know"/>
    <s v="Betul / True"/>
    <s v="Betul / True"/>
    <s v="Tidak tahu / Dont Know"/>
    <s v="Tidak tahu / Dont Know"/>
    <s v="Tidak tahu / Dont Know"/>
    <s v="Tidak tahu / Dont Know"/>
    <s v="Betul / True"/>
    <s v="Betul / True"/>
    <s v="Tidak tahu / Dont Know"/>
    <s v="Betul / True"/>
    <s v="Betul / True"/>
    <s v="Betul / True"/>
    <s v="Tidak tahu / Dont Know"/>
    <s v="Tidak tahu / Dont Know"/>
    <s v="Tidak tahu / Dont Know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Tidak setuju / Slightly disagree"/>
    <s v="Sangat tidak setuju / Strongly disagree"/>
    <s v="Setuju / Slightly agree"/>
    <s v="Setuju / Slightly agree"/>
    <s v="Setuju / Slightly agree"/>
    <s v="Sangat setuju / Strongly agree"/>
    <s v="Setuju / Slightly agree"/>
    <s v="Setuju / Slightly agree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s v="Tidak / No"/>
    <s v="no"/>
    <s v="Tidak / No"/>
    <m/>
    <s v="SMK SERI AMPANG"/>
    <s v="Perempuan / Female"/>
    <x v="0"/>
    <n v="7"/>
    <n v="55"/>
    <m/>
    <s v="Urban"/>
    <s v="Controlled Group (CG)"/>
    <s v="Colgate"/>
    <x v="0"/>
  </r>
  <r>
    <d v="2024-10-09T10:26:09"/>
    <s v="joeyee2008@gmail.com"/>
    <s v="080804080230"/>
    <n v="26.79"/>
    <n v="0.92"/>
    <s v="perempuan"/>
    <s v="Chinese"/>
    <s v="SMK SERI AMPANG "/>
    <s v="Ya / Yes"/>
    <s v="Betul / True"/>
    <s v="Betul / True"/>
    <s v="Betul / True"/>
    <s v="Salah / False"/>
    <s v="Betul / True"/>
    <s v="Betul / True"/>
    <s v="Betul / True"/>
    <s v="Betul / True"/>
    <s v="Betul / True"/>
    <s v="Salah / False"/>
    <s v="Betul / True"/>
    <s v="Betul / True"/>
    <s v="Betul / True"/>
    <s v="Betul / True"/>
    <s v="Salah / False"/>
    <s v="Betul / True"/>
    <s v="Sangat setuju / Strongly agree"/>
    <s v="Sangat setuju / Strongly agre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etuju / Slightly agree"/>
    <s v="Sangat setuju / Strongly agree"/>
    <s v="Tidak setuju / Slightly disagree"/>
    <s v="Setuju / Slightly agree"/>
    <s v="2 kali / Twice"/>
    <s v="2 kali / Twice"/>
    <s v="Tidak tahu / Don't know"/>
    <s v="Oral B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s v="Tidak / No"/>
    <m/>
    <s v="Tidak / No"/>
    <m/>
    <s v="SMK SERI AMPANG"/>
    <s v="Perempuan / Female"/>
    <x v="0"/>
    <n v="14"/>
    <n v="57"/>
    <m/>
    <s v="Urban"/>
    <s v="Controlled Group (CG)"/>
    <s v="Oral B"/>
    <x v="0"/>
  </r>
  <r>
    <d v="2024-10-09T10:27:16"/>
    <s v="m-9398018@moe-dl.edu.my"/>
    <s v="080525070216"/>
    <n v="100"/>
    <n v="0.25"/>
    <s v="perempuan"/>
    <s v="Chinese, Indian"/>
    <s v="SMK SERI AMPANG"/>
    <s v="Ya / Yes"/>
    <s v="Betul / True"/>
    <s v="Salah / False"/>
    <s v="Betul / True"/>
    <s v="Tidak tahu / Dont Know"/>
    <s v="Tidak tahu / Dont Know"/>
    <s v="Betul / True"/>
    <s v="Betul / True"/>
    <s v="Betul / True"/>
    <s v="Betul / True"/>
    <s v="Salah / False"/>
    <s v="Betul / True"/>
    <s v="Betul / True"/>
    <s v="Betul / True"/>
    <s v="Tidak tahu / Dont Know"/>
    <s v="Betul / True"/>
    <s v="Salah / Fals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Tidak setuju / Slightly disagree"/>
    <s v="2 kali / Twice"/>
    <s v="1 kali / Once"/>
    <s v="Ya / Yes"/>
    <s v="Darlie"/>
    <s v="Jarang / Rarely"/>
    <s v="Tidak menggunakan flos gigi / Not using dental floss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Tidak / No"/>
    <s v="Ya / Yes"/>
    <s v="Tidak / No"/>
    <s v="no smoke"/>
    <s v="Tidak / No"/>
    <m/>
    <s v="SMK SERI AMPANG"/>
    <s v="Perempuan / Female"/>
    <x v="0"/>
    <n v="10"/>
    <n v="44"/>
    <m/>
    <s v="Urban"/>
    <s v="Controlled Group (CG)"/>
    <s v="Darlie"/>
    <x v="0"/>
  </r>
  <r>
    <d v="2024-10-09T10:28:58"/>
    <s v="afifahnafisah38@gmail.com"/>
    <s v="080617140592"/>
    <n v="13.4"/>
    <n v="0.13"/>
    <s v="perempuan"/>
    <s v="Malay"/>
    <s v="SMK SERI AMPANG "/>
    <s v="Ya / Yes"/>
    <s v="Betul / True"/>
    <s v="Betul / True"/>
    <s v="Betul / True"/>
    <s v="Salah / False"/>
    <s v="Betul / True"/>
    <s v="Betul / True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angat setuju / Strongly agree"/>
    <s v="Sangat setuju / Strongly agree"/>
    <s v="Setuju / Slightly agree"/>
    <s v="Setuju / Slightly agree"/>
    <s v="Sangat setuju / Strongly agree"/>
    <s v="Sangat setuju / Strong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etuju / Slightly agree"/>
    <s v="Sangat setuju / Strongly agree"/>
    <s v="Setuju / Slightly agree"/>
    <s v="2 kali / Twice"/>
    <s v="2 kali / Twice"/>
    <s v="Ya / Yes"/>
    <s v="Amway"/>
    <s v="Jarang / Rarely"/>
    <s v="Kadang-kadang/bila perlu / Sometimes/when in need"/>
    <s v="Kadang-kadang/Bila perlu / Sometimes/When necessary"/>
    <s v="Tidak / No"/>
    <s v="Ya / Yes"/>
    <s v="Kadang-kadang / Bila Perlu / Sometimes/When necessary"/>
    <s v="Kadang-kadang / Bila Perlu / Sometimes/When necessary"/>
    <s v="Kadang-kadang / Bila Perlu / Sometimes/When necessary"/>
    <s v="Ya / Yes"/>
    <s v="Tidak / No"/>
    <m/>
    <s v="Tidak / No"/>
    <m/>
    <s v="SMK SERI AMPANG"/>
    <s v="Perempuan / Female"/>
    <x v="0"/>
    <n v="13"/>
    <n v="57"/>
    <m/>
    <s v="Urban"/>
    <s v="Controlled Group (CG)"/>
    <s v="Amway"/>
    <x v="0"/>
  </r>
  <r>
    <d v="2024-10-09T10:30:05"/>
    <s v="nicolechongzhiwei@gmail.com"/>
    <s v="080816080676"/>
    <n v="79.459999999999994"/>
    <n v="0.25"/>
    <s v="perempuan"/>
    <s v="Chinese"/>
    <s v="smk seri ampang"/>
    <s v="Ya / Yes"/>
    <s v="Tidak tahu / Dont know"/>
    <s v="Salah / False"/>
    <s v="Betul / True"/>
    <s v="Tidak tahu / Dont Know"/>
    <s v="Betul / True"/>
    <s v="Betul / True"/>
    <s v="Salah / False"/>
    <s v="Betul / True"/>
    <s v="Betul / True"/>
    <s v="Salah / False"/>
    <s v="Betul / True"/>
    <s v="Salah / False"/>
    <s v="Betul / True"/>
    <s v="Salah / False"/>
    <s v="Betul / True"/>
    <s v="Betul / True"/>
    <s v="Setuju / Slightly agree"/>
    <s v="Tidak setuju / Slightly dis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/ No"/>
    <s v="sensodive"/>
    <s v="Selalu / Always"/>
    <s v="2 kali / Twice"/>
    <s v="2 kali / Twice"/>
    <s v="Ya / Yes"/>
    <s v="Tidak / No"/>
    <s v="Ya / Yes"/>
    <s v="Tidak / No"/>
    <s v="Ya / Yes"/>
    <s v="Tidak / No"/>
    <s v="Tidak / No"/>
    <s v="no"/>
    <s v="Tidak / No"/>
    <s v="Beberapa hari seminggu / Several days a week"/>
    <s v="SMK SERI AMPANG"/>
    <s v="Perempuan / Female"/>
    <x v="0"/>
    <n v="9"/>
    <n v="46"/>
    <m/>
    <s v="Urban"/>
    <s v="Controlled Group (CG)"/>
    <s v="Sensodyne"/>
    <x v="0"/>
  </r>
  <r>
    <d v="2024-10-09T10:32:34"/>
    <s v="khadijahfouzi@gmail.com"/>
    <s v="080811081178"/>
    <n v="50"/>
    <n v="0.25"/>
    <s v="perempuan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Betul / True"/>
    <s v="Tidak tahu / Dont Know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Tidak setuju / Slightly disagree"/>
    <s v="Setuju / Slightly agree"/>
    <s v="2 kali / Twice"/>
    <s v="2 kali / Twice"/>
    <s v="Tidak tahu / Don't know"/>
    <s v="lotus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Ya / Yes"/>
    <s v="Tidak / No"/>
    <s v="Tidak / No"/>
    <m/>
    <s v="Tidak / No"/>
    <m/>
    <s v="SMK SERI AMPANG"/>
    <s v="Perempuan / Female"/>
    <x v="0"/>
    <n v="10"/>
    <n v="45"/>
    <m/>
    <s v="Urban"/>
    <s v="Controlled Group (CG)"/>
    <s v="Lotus"/>
    <x v="0"/>
  </r>
  <r>
    <d v="2024-10-09T10:33:06"/>
    <s v="NurFarisahAina@gmail.com"/>
    <s v="080806080314"/>
    <n v="25"/>
    <n v="0.17"/>
    <s v="perempuan"/>
    <s v="Malay"/>
    <s v="Sekolah Menengah Kebangsaan Seri Ampang"/>
    <s v="Ya / Yes"/>
    <s v="Betul / True"/>
    <s v="Betul / True"/>
    <s v="Betul / True"/>
    <s v="Tidak tahu / Dont Know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Tidak tahu / Dont Know"/>
    <s v="Betul / True"/>
    <s v="Sangat setuju / Strongly agre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angat setuju / Strongly agree"/>
    <s v="Setuju / Slightly agree"/>
    <s v="Setuju / Slightly agree"/>
    <s v="Sangat setuju / Strongly agree"/>
    <s v="Sangat setuju / Strongly agree"/>
    <s v="Sangat setuju / Strongly agree"/>
    <s v="Sangat setuju / Strongly agree"/>
    <s v="2 kali / Twice"/>
    <s v="2 kali / Twice"/>
    <s v="Tidak tahu / Don't know"/>
    <s v="Darli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Ya / Yes"/>
    <s v="Ya / Yes"/>
    <s v="Ya / Yes"/>
    <s v="Kadang-kadang / Bila Perlu / Sometimes/When necessary"/>
    <s v="Tidak / No"/>
    <m/>
    <s v="Tidak / No"/>
    <m/>
    <s v="SMK SERI AMPANG"/>
    <s v="Perempuan / Female"/>
    <x v="0"/>
    <n v="12"/>
    <n v="54"/>
    <m/>
    <s v="Urban"/>
    <s v="Controlled Group (CG)"/>
    <s v="Darlie"/>
    <x v="0"/>
  </r>
  <r>
    <d v="2024-10-09T10:37:01"/>
    <s v="hanisah@gmail.com"/>
    <s v="080525080334"/>
    <n v="70.5"/>
    <n v="0.33"/>
    <s v="perempuan"/>
    <s v="Malay"/>
    <s v="Smk seri ampang,ipoh,perak"/>
    <s v="Ya / Yes"/>
    <s v="Tidak tahu / Dont know"/>
    <s v="Tidak tahu / Dont Know"/>
    <s v="Betul / True"/>
    <s v="Tidak tahu / Dont Know"/>
    <s v="Betul / True"/>
    <s v="Tidak tahu / Dont Know"/>
    <s v="Salah / False"/>
    <s v="Betul / True"/>
    <s v="Betul / True"/>
    <s v="Betul / True"/>
    <s v="Betul / True"/>
    <s v="Betul / True"/>
    <s v="Tidak tahu / Dont Know"/>
    <s v="Betul / True"/>
    <s v="Betul / True"/>
    <s v="Salah / False"/>
    <s v="Setuju / Slightly agree"/>
    <s v="Sangat setuju / Strongly agree"/>
    <s v="Setuju / Slightly agree"/>
    <s v="Sangat setuju / Strongly agree"/>
    <s v="Sangat setuju / Strongly agree"/>
    <s v="Setuju / Slightly agree"/>
    <s v="Setuju / Slightly agree"/>
    <s v="Sangat setuju / Strongly agree"/>
    <s v="Tidak setuju / Slightly disagree"/>
    <s v="Setuju / Slightly agree"/>
    <s v="Sangat setuju / Strongly agree"/>
    <s v="Sangat setuju / Strongly agree"/>
    <s v="Tidak setuju / Slightly disagree"/>
    <s v="Setuju / Slightly agree"/>
    <s v="Sangat setuju / Strongly agree"/>
    <s v="Sangat setuju / Strongly agree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SERI AMPANG"/>
    <s v="Perempuan / Female"/>
    <x v="0"/>
    <n v="9"/>
    <n v="53"/>
    <m/>
    <s v="Urban"/>
    <s v="Controlled Group (CG)"/>
    <s v="Colgate"/>
    <x v="0"/>
  </r>
  <r>
    <d v="2024-10-09T10:38:12"/>
    <s v="ptridmia08@gmail.com"/>
    <s v="080418081040"/>
    <n v="35.700000000000003"/>
    <n v="0.13"/>
    <s v="perempuan"/>
    <s v="Malay"/>
    <s v="smk seri ampang"/>
    <s v="Tidak / No"/>
    <s v="Betul / True"/>
    <s v="Salah / False"/>
    <s v="Betul / True"/>
    <s v="Tidak tahu / Dont Know"/>
    <s v="Tidak tahu / Dont Know"/>
    <s v="Betul / True"/>
    <s v="Tidak tahu / Dont Know"/>
    <s v="Betul / True"/>
    <s v="Betul / True"/>
    <s v="Tidak tahu / Dont Know"/>
    <s v="Betul / True"/>
    <s v="Salah / False"/>
    <s v="Betul / True"/>
    <s v="Betul / True"/>
    <s v="Betul / True"/>
    <s v="Betul / True"/>
    <s v="Setuju / Slight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Lebih dari 2 kali / More than twice"/>
    <s v="Tidak tahu / Don't know"/>
    <s v="colgate"/>
    <s v="Selalu / Always"/>
    <s v="2 kali / Twice"/>
    <s v="Kadang-kadang/Bila perlu / Sometimes/When necessary"/>
    <s v="Kadang-kadang / Bila Perlu / Sometimes/When necessary"/>
    <s v="Tidak / No"/>
    <s v="Ya / Yes"/>
    <s v="Ya / Yes"/>
    <s v="Kadang-kadang / Bila Perlu / Sometimes/When necessary"/>
    <s v="Kadang-kadang / Bila Perlu / Sometimes/When necessary"/>
    <s v="Tidak / No"/>
    <m/>
    <s v="Tidak / No"/>
    <m/>
    <s v="SMK SERI AMPANG"/>
    <s v="Perempuan / Female"/>
    <x v="1"/>
    <n v="10"/>
    <n v="62"/>
    <m/>
    <s v="Urban"/>
    <s v="Controlled Group (CG)"/>
    <s v="Colgate"/>
    <x v="0"/>
  </r>
  <r>
    <d v="2024-10-09T10:41:35"/>
    <s v="ikuntnanacx@gmail.com"/>
    <s v="081018-10-0198"/>
    <n v="5.6"/>
    <n v="0.08"/>
    <s v="perempuan"/>
    <s v="Chinese"/>
    <s v="SMK SERI AMPANG, Ipoh "/>
    <s v="Ya / Yes"/>
    <s v="Salah / False"/>
    <s v="Salah / False"/>
    <s v="Tidak tahu / Dont know"/>
    <s v="Salah / False"/>
    <s v="Betul / True"/>
    <s v="Salah / False"/>
    <s v="Tidak tahu / Dont Know"/>
    <s v="Betul / True"/>
    <s v="Tidak tahu / Dont Know"/>
    <s v="Betul / True"/>
    <s v="Betul / True"/>
    <s v="Betul / True"/>
    <s v="Betul / True"/>
    <s v="Betul / True"/>
    <s v="Betul / True"/>
    <s v="Betul / True"/>
    <s v="Setuju / Slightly agree"/>
    <s v="Sangat setuju / Strongly agree"/>
    <s v="Tidak setuju / Slightly disagree"/>
    <s v="Setuju / Slightly agree"/>
    <s v="Tidak setuju / Slightly disagree"/>
    <s v="Sangat tidak setuju / Strongly disagree"/>
    <s v="Setuju / Slightly agree"/>
    <s v="Sangat setuju / Strongly agree"/>
    <s v="Setuju / Slightly agree"/>
    <s v="Setuju / Slightly agree"/>
    <s v="Sangat setuju / Strongly agree"/>
    <s v="Sangat setuju / Strongly agree"/>
    <s v="Setuju / Slightly agree"/>
    <s v="Sangat tidak setuju / Strongly disagree"/>
    <s v="Setuju / Slightly agree"/>
    <s v="Tidak setuju / Slightly disagree"/>
    <s v="2 kali / Twice"/>
    <s v="1 kali / Once"/>
    <s v="Tidak tahu / Don't know"/>
    <s v="Colgate 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SERI AMPANG"/>
    <s v="Perempuan / Female"/>
    <x v="0"/>
    <n v="10"/>
    <n v="46"/>
    <m/>
    <s v="Urban"/>
    <s v="Controlled Group (CG)"/>
    <s v="Colgate"/>
    <x v="0"/>
  </r>
  <r>
    <d v="2024-10-09T10:42:47"/>
    <s v="aqilamdibrhm@gmail.com"/>
    <s v="080816080350"/>
    <n v="58"/>
    <n v="0.33"/>
    <s v="perempuan"/>
    <s v="Malay"/>
    <s v="Smk Seri Ampang"/>
    <s v="Ya / Yes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Tidak tahu / Dont Know"/>
    <s v="Tidak tahu / Dont Know"/>
    <s v="Betul / True"/>
    <s v="Betul / True"/>
    <s v="Betul / True"/>
    <s v="Setuju / Slightly agree"/>
    <s v="Setuju / Slightly agree"/>
    <s v="Setuju / Slightly agree"/>
    <s v="Sangat setuju / Strongly agree"/>
    <s v="Setuju / Slightly agree"/>
    <s v="Setuju / Slightly agree"/>
    <s v="Setuju / Slightly agree"/>
    <s v="Sangat setuju / Strongly agree"/>
    <s v="Setuju / Slightly agree"/>
    <s v="Sangat tidak setuju / Strong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2 kali / Twice"/>
    <s v="Tidak / No"/>
    <s v="COLGATE"/>
    <s v="Jarang / Rarely"/>
    <s v="Kadang-kadang/bila perlu / Sometimes/when in need"/>
    <s v="Kadang-kadang/Bila perlu / Sometimes/When necessary"/>
    <s v="Tidak / No"/>
    <s v="Tidak / No"/>
    <s v="Ya / Yes"/>
    <s v="Kadang-kadang / Bila Perlu / Sometimes/When necessary"/>
    <s v="Kadang-kadang / Bila Perlu / Sometimes/When necessary"/>
    <s v="Tidak / No"/>
    <s v="Tidak / No"/>
    <m/>
    <s v="Tidak / No"/>
    <m/>
    <s v="SMK SERI AMPANG"/>
    <s v="Perempuan / Female"/>
    <x v="0"/>
    <n v="11"/>
    <n v="51"/>
    <m/>
    <s v="Urban"/>
    <s v="Controlled Group (CG)"/>
    <s v="Colgate"/>
    <x v="0"/>
  </r>
  <r>
    <d v="2024-10-09T10:46:56"/>
    <s v="Nurhaniyyah@gmail.com"/>
    <s v="080920081222"/>
    <n v="100"/>
    <n v="0.15"/>
    <s v="perempuan"/>
    <s v="Malay"/>
    <s v="Smk seri ampang"/>
    <s v="Ya / Yes"/>
    <s v="Salah / False"/>
    <s v="Tidak tahu / Dont Know"/>
    <s v="Tidak tahu / Dont know"/>
    <s v="Tidak tahu / Dont Know"/>
    <s v="Tidak tahu / Dont Know"/>
    <s v="Salah / False"/>
    <s v="Tidak tahu / Dont Know"/>
    <s v="Tidak tahu / Dont Know"/>
    <s v="Salah / False"/>
    <s v="Tidak tahu / Dont Know"/>
    <s v="Betul / True"/>
    <s v="Tidak tahu / Dont Know"/>
    <s v="Betul / True"/>
    <s v="Betul / True"/>
    <s v="Tidak tahu / Dont Know"/>
    <s v="Tidak tahu / Dont Know"/>
    <s v="Setuju / Slightly agree"/>
    <s v="Setuju / Slightly agree"/>
    <s v="Setuju / Slightly agree"/>
    <s v="Tidak setuju / Slightly disagree"/>
    <s v="Sangat setuju / Strong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etuju / Slightly agree"/>
    <s v="Setuju / Slightly agree"/>
    <s v="Setuju / Slightly agree"/>
    <s v="Setuju / Slightly agree"/>
    <s v="Tidak setuju / Slightly dis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Ya / Yes"/>
    <s v="Kadang-kadang / Bila Perlu / Sometimes/When necessary"/>
    <s v="Kadang-kadang / Bila Perlu / Sometimes/When necessary"/>
    <s v="Tidak / No"/>
    <s v="Tidak / No"/>
    <s v="Colgate"/>
    <s v="Tidak / No"/>
    <m/>
    <s v="SMK SERI AMPANG"/>
    <s v="Perempuan / Female"/>
    <x v="0"/>
    <n v="3"/>
    <n v="51"/>
    <m/>
    <s v="Urban"/>
    <s v="Controlled Group (CG)"/>
    <s v="Colgate"/>
    <x v="0"/>
  </r>
  <r>
    <d v="2024-10-09T10:48:06"/>
    <s v="rayyanazizul08@gmail.com"/>
    <s v="080920080457"/>
    <n v="100"/>
    <n v="0.46"/>
    <s v="Lelaki / Male"/>
    <s v="Malay"/>
    <s v="smk seri ampang"/>
    <s v="Tidak / No"/>
    <s v="Salah / False"/>
    <s v="Tidak tahu / Dont Know"/>
    <s v="Betul / True"/>
    <s v="Betul / True"/>
    <s v="Betul / True"/>
    <s v="Betul / True"/>
    <s v="Betul / True"/>
    <s v="Betul / True"/>
    <s v="Betul / True"/>
    <s v="Salah / False"/>
    <s v="Salah / Fals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Tidak setuju / Slightly disagree"/>
    <s v="Sangat setuju / Strongly agree"/>
    <s v="Tidak setuju / Slightly disagree"/>
    <s v="Sangat setuju / Strongly agree"/>
    <s v="Sangat setuju / Strongly agree"/>
    <s v="Tidak setuju / Slightly disagree"/>
    <s v="Setuju / Slightly agree"/>
    <s v="2 kali / Twice"/>
    <s v="2 kali / Twice"/>
    <s v="Ya / Yes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Tidak / No"/>
    <s v="Tidak / No"/>
    <s v="Tidak / No"/>
    <m/>
    <s v="Tidak / No"/>
    <m/>
    <s v="SMK SERI AMPANG"/>
    <s v="Lelaki / Male"/>
    <x v="1"/>
    <n v="11"/>
    <n v="54"/>
    <m/>
    <s v="Urban"/>
    <s v="Controlled Group (CG)"/>
    <s v="Colgate"/>
    <x v="0"/>
  </r>
  <r>
    <d v="2024-10-09T10:48:08"/>
    <s v="nurkhairunnisa@gmail.com"/>
    <s v="080430080892"/>
    <n v="100"/>
    <n v="0.5"/>
    <s v="perempuan"/>
    <s v="Malay"/>
    <s v="SMK SERI AMPANG "/>
    <s v="Ya / Yes"/>
    <s v="Betul / True"/>
    <s v="Betul / True"/>
    <s v="Betul / True"/>
    <s v="Tidak tahu / Dont Know"/>
    <s v="Betul / True"/>
    <s v="Salah / False"/>
    <s v="Tidak tahu / Dont Know"/>
    <s v="Tidak tahu / Dont Know"/>
    <s v="Betul / True"/>
    <s v="Betul / True"/>
    <s v="Betul / True"/>
    <s v="Tidak tahu / Dont Know"/>
    <s v="Betul / True"/>
    <s v="Betul / True"/>
    <s v="Betul / True"/>
    <s v="Betul / True"/>
    <s v="Setuju / Slightly agree"/>
    <s v="Sangat setuju / Strongly agree"/>
    <s v="Sangat setuju / Strongly agree"/>
    <s v="Tidak setuju / Slightly disagree"/>
    <s v="Setuju / Slightly agree"/>
    <s v="Sangat setuju / Strongly agree"/>
    <s v="Sangat setuju / Strongly agree"/>
    <s v="Sangat setuju / Strongly agree"/>
    <s v="Sangat setuju / Strongly agree"/>
    <s v="Tidak setuju / Slightly disagree"/>
    <s v="Setuju / Slightly agree"/>
    <s v="Sangat setuju / Strongly agree"/>
    <s v="Setuju / Slightly agree"/>
    <s v="Sangat setuju / Strongly agree"/>
    <s v="Setuju / Slightly agree"/>
    <s v="Tidak setuju / Slightly disagree"/>
    <s v="2 kali / Twice"/>
    <s v="2 kali / Twice"/>
    <s v="Tidak / No"/>
    <s v="Colgate "/>
    <s v="Kadang-kadang/bila perlu / Sometimes / When necessary"/>
    <s v="Kadang-kadang/bila perlu / Sometimes/when in need"/>
    <s v="Lebih dari 4 kali / More than 4 times"/>
    <s v="Ya / Yes"/>
    <s v="Ya / Yes"/>
    <s v="Ya / Yes"/>
    <s v="Ya / Yes"/>
    <s v="Ya / Yes"/>
    <s v="Kadang-kadang / Bila Perlu / Sometimes/When necessary"/>
    <s v="Tidak / No"/>
    <m/>
    <s v="Tidak / No"/>
    <m/>
    <s v="SMK SERI AMPANG"/>
    <s v="Perempuan / Female"/>
    <x v="0"/>
    <n v="11"/>
    <n v="54"/>
    <m/>
    <s v="Urban"/>
    <s v="Controlled Group (CG)"/>
    <s v="Colgate"/>
    <x v="0"/>
  </r>
  <r>
    <d v="2024-10-09T10:50:26"/>
    <s v="uzmaler54@gmail.com"/>
    <s v="080904080406"/>
    <n v="25"/>
    <n v="0.04"/>
    <s v="perempuan"/>
    <s v="Malay"/>
    <s v="SMK Seri Ampang"/>
    <s v="Ya / Yes"/>
    <s v="Betul / True"/>
    <s v="Tidak tahu / Dont Know"/>
    <s v="Betul / True"/>
    <s v="Tidak tahu / Dont Know"/>
    <s v="Betul / True"/>
    <s v="Tidak tahu / Dont Know"/>
    <s v="Tidak tahu / Dont Know"/>
    <s v="Betul / True"/>
    <s v="Betul / True"/>
    <s v="Tidak tahu / Dont Know"/>
    <s v="Betul / True"/>
    <s v="Tidak tahu / Dont Know"/>
    <s v="Betul / True"/>
    <s v="Betul / True"/>
    <s v="Tidak tahu / Dont Know"/>
    <s v="Salah / False"/>
    <s v="Setuju / Slightly agree"/>
    <s v="Setuju / Slightly agree"/>
    <s v="Setuju / Slightly agree"/>
    <s v="Sangat setuju / Strongly agree"/>
    <s v="Setuju / Slightly agree"/>
    <s v="Tidak setuju / Slightly disagree"/>
    <s v="Tidak setuju / Slightly disagree"/>
    <s v="Sangat setuju / Strongly agree"/>
    <s v="Setuju / Slightly agree"/>
    <s v="Sangat tidak setuju / Strongly disagree"/>
    <s v="Sangat setuju / Strongly agree"/>
    <s v="Setuju / Slightly agree"/>
    <s v="Setuju / Slightly agree"/>
    <s v="Setuju / Slightly agree"/>
    <s v="Setuju / Slightly agree"/>
    <s v="Setuju / Slightly agree"/>
    <s v="2 kali / Twice"/>
    <s v="2 kali / Twice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SERI AMPANG"/>
    <s v="Perempuan / Female"/>
    <x v="0"/>
    <n v="8"/>
    <n v="50"/>
    <m/>
    <s v="Urban"/>
    <s v="Controlled Group (CG)"/>
    <s v="Colgate"/>
    <x v="0"/>
  </r>
  <r>
    <d v="2024-10-09T10:54:56"/>
    <s v="qistinalee0818@gmail.com"/>
    <s v="080818080768"/>
    <n v="94.64"/>
    <n v="0.8"/>
    <s v="perempuan"/>
    <s v="Malay"/>
    <s v="SMK SERI AMPANG"/>
    <s v="Tidak / No"/>
    <s v="Tidak tahu / Dont know"/>
    <s v="Betul / True"/>
    <s v="Betul / True"/>
    <s v="Tidak tahu / Dont Know"/>
    <s v="Tidak tahu / Dont Know"/>
    <s v="Salah / False"/>
    <s v="Tidak tahu / Dont Know"/>
    <s v="Tidak tahu / Dont Know"/>
    <s v="Betul / True"/>
    <s v="Tidak tahu / Dont Know"/>
    <s v="Salah / False"/>
    <s v="Tidak tahu / Dont Know"/>
    <s v="Betul / True"/>
    <s v="Betul / True"/>
    <s v="Tidak tahu / Dont Know"/>
    <s v="Betul / True"/>
    <s v="Sangat setuju / Strongly agree"/>
    <s v="Setuju / Slightly agree"/>
    <s v="Setuju / Slightly agree"/>
    <s v="Sangat setuju / Strongly agree"/>
    <s v="Sangat setuju / Strongly agree"/>
    <s v="Sangat setuju / Strongly agree"/>
    <s v="Setuju / Slightly agree"/>
    <s v="Sangat setuju / Strongly agree"/>
    <s v="Sangat setuju / Strongly agree"/>
    <s v="Tidak setuju / Slightly disagree"/>
    <s v="Sangat setuju / Strongly agree"/>
    <s v="Sangat setuju / Strongly agree"/>
    <s v="Sangat setuju / Strongly agree"/>
    <s v="Setuju / Slightly agree"/>
    <s v="Tidak setuju / Slightly disagree"/>
    <s v="Tidak setuju / Slightly disagree"/>
    <s v="Lebih dari 2 kali / More than twice"/>
    <s v="Lebih dari 2 kali / More than twice"/>
    <s v="Tidak tahu / Don't know"/>
    <s v="Cole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Kadang-kadang / Bila Perlu / Sometimes/When necessary"/>
    <s v="Tidak / No"/>
    <s v="Tidak / No"/>
    <s v="Kadang-kadang / Bila Perlu / Sometimes/When necessary"/>
    <s v="Tidak / No"/>
    <m/>
    <s v="Tidak / No"/>
    <m/>
    <s v="SMK SERI AMPANG"/>
    <s v="Perempuan / Female"/>
    <x v="1"/>
    <n v="6"/>
    <n v="55"/>
    <m/>
    <s v="Urban"/>
    <s v="Controlled Group (CG)"/>
    <s v="Colgate"/>
    <x v="0"/>
  </r>
  <r>
    <d v="2024-10-09T10:55:04"/>
    <s v="m-10657086@moe-dl.edu.my"/>
    <s v="090418010161"/>
    <n v="100"/>
    <n v="1.79"/>
    <s v="Lelaki / Male"/>
    <s v="Chinese"/>
    <s v="Sekolah Menengah Kebangsaan Seri Ampang 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etuju / Slight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etuju / Slightly agree"/>
    <s v="Setuju / Slightly agree"/>
    <s v="Tidak setuju / Slightly disagree"/>
    <s v="Sangat setuju / Strongly agree"/>
    <s v="Sangat setuju / Strongly agree"/>
    <s v="Sangat setuju / Strongly agree"/>
    <s v="Apabila saya ingat / When I remember"/>
    <s v="1 kali / Once"/>
    <s v="Ya / Yes"/>
    <s v="Tak tahu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s v="SMK SERI AMPANG"/>
    <s v="Lelaki / Male"/>
    <x v="0"/>
    <n v="15"/>
    <n v="58"/>
    <m/>
    <s v="Urban"/>
    <s v="Controlled Group (CG)"/>
    <s v="Colgate"/>
    <x v="0"/>
  </r>
  <r>
    <d v="2024-10-09T10:55:49"/>
    <s v="m-10656860@moe-dl.edu.my"/>
    <s v="090426080469"/>
    <n v="100"/>
    <n v="0.79"/>
    <s v="Lelaki / Male"/>
    <s v="Chinese"/>
    <s v="Sekolah Menengah Kebangsaan Seri Ampang"/>
    <s v="Ya / Yes"/>
    <s v="Betul / True"/>
    <s v="Betul / True"/>
    <s v="Betul / True"/>
    <s v="Salah / False"/>
    <s v="Betul / True"/>
    <s v="Betul / True"/>
    <s v="Tidak tahu / Dont Know"/>
    <s v="Tidak tahu / Dont Know"/>
    <s v="Betul / True"/>
    <s v="Betul / True"/>
    <s v="Betul / True"/>
    <s v="Betul / True"/>
    <s v="Salah / Fals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etuju / Slightly agree"/>
    <s v="Sangat setuju / Strongly agree"/>
    <s v="2 kali / Twice"/>
    <s v="2 kali / Twice"/>
    <s v="Ya / Yes"/>
    <s v="colgate"/>
    <s v="Kadang-kadang/bila perlu / Sometimes / When necessary"/>
    <s v="Kadang-kadang/bila perlu / Sometimes/when in need"/>
    <s v="1 kali / Once"/>
    <s v="Ya / Yes"/>
    <s v="Kadang-kadang / Bila Perlu / Sometimes/When necessary"/>
    <s v="Ya / Yes"/>
    <s v="Ya / Yes"/>
    <s v="Ya / Yes"/>
    <s v="Kadang-kadang / Bila Perlu / Sometimes/When necessary"/>
    <s v="Tidak / No"/>
    <m/>
    <s v="Tidak / No"/>
    <m/>
    <s v="SMK SERI AMPANG"/>
    <s v="Lelaki / Male"/>
    <x v="0"/>
    <n v="13"/>
    <n v="62"/>
    <m/>
    <s v="Urban"/>
    <s v="Controlled Group (CG)"/>
    <s v="Colgate"/>
    <x v="0"/>
  </r>
  <r>
    <d v="2024-10-09T11:01:59"/>
    <s v="m-10657471@moe-dl.my"/>
    <s v="090313080403"/>
    <n v="78.569999999999993"/>
    <n v="0.28999999999999998"/>
    <s v="Lelaki / Male"/>
    <s v="Chinese"/>
    <s v="SMK SERI AMPANG"/>
    <s v="Ya / Yes"/>
    <s v="Tidak tahu / Dont know"/>
    <s v="Salah / False"/>
    <s v="Betul / True"/>
    <s v="Salah / False"/>
    <s v="Tidak tahu / Dont Know"/>
    <s v="Betul / True"/>
    <s v="Salah / False"/>
    <s v="Betul / True"/>
    <s v="Betul / True"/>
    <s v="Betul / True"/>
    <s v="Betul / True"/>
    <s v="Betul / True"/>
    <s v="Tidak tahu / Dont Know"/>
    <s v="Betul / True"/>
    <s v="Betul / True"/>
    <s v="Betul / True"/>
    <s v="Setuju / Slightly agree"/>
    <s v="Setuju / Slightly agree"/>
    <s v="Sangat setuju / Strongly agree"/>
    <s v="Setuju / Slightly agree"/>
    <s v="Tidak setuju / Slightly disagree"/>
    <s v="Setuju / Slightly agree"/>
    <s v="Tidak setuju / Slightly disagree"/>
    <s v="Sangat setuju / Strongly agree"/>
    <s v="Sangat setuju / Strongly agree"/>
    <s v="Sangat tidak setuju / Strongly disagree"/>
    <s v="Setuju / Slightly agree"/>
    <s v="Setuju / Slightly agree"/>
    <s v="Setuju / Slightly agree"/>
    <s v="Tidak setuju / Slightly disagree"/>
    <s v="Setuju / Slightly agree"/>
    <s v="Setuju / Slightly agree"/>
    <s v="2 kali / Twice"/>
    <s v="2 kali / Twice"/>
    <s v="Tidak / No"/>
    <s v="colgate"/>
    <s v="Selalu / Always"/>
    <s v="Kadang-kadang/bila perlu / Sometimes/when in need"/>
    <s v="1 kali / Once"/>
    <s v="Ya / Yes"/>
    <s v="Tidak / No"/>
    <s v="Tidak / No"/>
    <s v="Kadang-kadang / Bila Perlu / Sometimes/When necessary"/>
    <s v="Tidak / No"/>
    <s v="Tidak / No"/>
    <s v="Tidak / No"/>
    <m/>
    <s v="Tidak / No"/>
    <m/>
    <s v="SMK SERI AMPANG"/>
    <s v="Lelaki / Male"/>
    <x v="0"/>
    <n v="11"/>
    <n v="49"/>
    <m/>
    <s v="Urban"/>
    <s v="Controlled Group (CG)"/>
    <s v="Colgate"/>
    <x v="0"/>
  </r>
  <r>
    <d v="2024-10-09T11:02:01"/>
    <s v="oppoa570406@gmail.com"/>
    <s v="081125-14-0849"/>
    <n v="100"/>
    <n v="0.92"/>
    <s v="Lelaki / Male"/>
    <s v="Chinese"/>
    <s v="SMK SERI AMPANG "/>
    <s v="Ya / Yes"/>
    <s v="Betul / True"/>
    <s v="Betul / True"/>
    <s v="Betul / True"/>
    <s v="Salah / False"/>
    <s v="Betul / True"/>
    <s v="Tidak tahu / Dont Know"/>
    <s v="Tidak tahu / Dont Know"/>
    <s v="Betul / True"/>
    <s v="Betul / True"/>
    <s v="Betul / True"/>
    <s v="Betul / True"/>
    <s v="Betul / True"/>
    <s v="Betul / True"/>
    <s v="Betul / True"/>
    <s v="Betul / True"/>
    <s v="Tidak tahu / Dont Know"/>
    <s v="Setuju / Slightly agree"/>
    <s v="Setuju / Slightly agree"/>
    <s v="Tidak setuju / Slightly disagree"/>
    <s v="Sangat setuju / Strongly agree"/>
    <s v="Sangat setuju / Strongly agree"/>
    <s v="Setuju / Slightly agree"/>
    <s v="Tidak setuju / Slightly disagree"/>
    <s v="Setuju / Slightly agree"/>
    <s v="Setuju / Slightly agree"/>
    <s v="Tidak setuju / Slightly disagree"/>
    <s v="Setuju / Slightly agree"/>
    <s v="Setuju / Slightly agree"/>
    <s v="Tidak setuju / Slightly disagree"/>
    <s v="Sangat setuju / Strongly agree"/>
    <s v="Setuju / Slightly agree"/>
    <s v="Setuju / Slightly agree"/>
    <s v="1 kali / Once"/>
    <s v="1 kali / Once"/>
    <s v="Ya / Yes"/>
    <s v="Colgate "/>
    <s v="Kadang-kadang/bila perlu / Sometimes / When necessary"/>
    <s v="2 kali /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SERI AMPANG"/>
    <s v="Lelaki / Male"/>
    <x v="0"/>
    <n v="13"/>
    <n v="48"/>
    <m/>
    <s v="Urban"/>
    <s v="Controlled Group (CG)"/>
    <s v="Colgate"/>
    <x v="0"/>
  </r>
  <r>
    <d v="2024-10-09T11:02:34"/>
    <s v="zhonghaochai6@gmail.com"/>
    <s v="090624140047"/>
    <n v="100"/>
    <n v="1.04"/>
    <s v="Lelaki / Male"/>
    <s v="Chinese"/>
    <s v="SMK Seri Ampang"/>
    <s v="Ya / Yes"/>
    <s v="Betul / True"/>
    <s v="Betul / True"/>
    <s v="Betul / True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Tidak tahu / Dont Know"/>
    <s v="Tidak tahu / Dont Know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Ya / Yes"/>
    <s v="Colgate"/>
    <s v="Selalu / Always"/>
    <s v="2 kali / Twice"/>
    <s v="Kadang-kadang/Bila perlu / Sometimes/When necessary"/>
    <s v="Tidak / No"/>
    <s v="Tidak / No"/>
    <s v="Tidak / No"/>
    <s v="Kadang-kadang / Bila Perlu / Sometimes/When necessary"/>
    <s v="Tidak / No"/>
    <s v="Tidak / No"/>
    <s v="Tidak / No"/>
    <m/>
    <s v="Tidak / No"/>
    <m/>
    <s v="SMK SERI AMPANG"/>
    <s v="Lelaki / Male"/>
    <x v="0"/>
    <n v="12"/>
    <n v="64"/>
    <m/>
    <s v="Urban"/>
    <s v="Controlled Group (CG)"/>
    <s v="Colgate"/>
    <x v="0"/>
  </r>
  <r>
    <d v="2024-10-09T11:05:25"/>
    <s v="pravint757@gmail.com"/>
    <s v="080514080507"/>
    <n v="100"/>
    <n v="0.91"/>
    <s v="Lelaki / Male"/>
    <s v="Indian"/>
    <s v="smk seri ampang"/>
    <s v="Ya / Yes"/>
    <s v="Salah / False"/>
    <s v="Salah / Fals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Tidak tahu / Dont Know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1 kali / Once"/>
    <s v="1 kali / On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m/>
    <s v="Tidak / No"/>
    <m/>
    <s v="SMK SERI AMPANG"/>
    <s v="Lelaki / Male"/>
    <x v="0"/>
    <n v="11"/>
    <n v="61"/>
    <m/>
    <s v="Urban"/>
    <s v="Controlled Group (CG)"/>
    <s v="Colgate"/>
    <x v="0"/>
  </r>
  <r>
    <d v="2024-10-09T11:09:07"/>
    <s v="nasuhanur609@gmail.com"/>
    <s v="080813080910"/>
    <n v="0"/>
    <n v="0"/>
    <s v="perempuan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Tidak tahu / Don't know"/>
    <s v="colgate"/>
    <s v="Selalu / Always"/>
    <s v="Tidak menggunakan flos gigi / Not using dental floss"/>
    <s v="Kadang-kadang/Bila perlu / Sometimes/When necessary"/>
    <s v="Tidak / No"/>
    <s v="Kadang-kadang / Bila Perlu / Sometimes/When necessary"/>
    <s v="Ya / Yes"/>
    <s v="Ya / Yes"/>
    <s v="Ya / Yes"/>
    <s v="Ya / Yes"/>
    <s v="Tidak / No"/>
    <m/>
    <s v="Tidak / No"/>
    <m/>
    <s v="SMK SERI AMPANG"/>
    <s v="Perempuan / Female"/>
    <x v="0"/>
    <n v="13"/>
    <n v="57"/>
    <m/>
    <s v="Urban"/>
    <s v="Controlled Group (CG)"/>
    <s v="Colgate"/>
    <x v="0"/>
  </r>
  <r>
    <d v="2024-10-09T11:10:37"/>
    <s v="puterinurafzabatrisyia@gmail.com"/>
    <s v="081204080530"/>
    <n v="100"/>
    <n v="0.25"/>
    <s v="perempuan"/>
    <s v="Malay"/>
    <s v="SMK SERI Ampang"/>
    <s v="Tidak / No"/>
    <s v="Betul / True"/>
    <s v="Salah / False"/>
    <s v="Betul / True"/>
    <s v="Betul / True"/>
    <s v="Betul / True"/>
    <s v="Salah / False"/>
    <s v="Betul / True"/>
    <s v="Betul / True"/>
    <s v="Betul / True"/>
    <s v="Betul / True"/>
    <s v="Salah / False"/>
    <s v="Betul / True"/>
    <s v="Betul / True"/>
    <s v="Betul / True"/>
    <s v="Betul / True"/>
    <s v="Salah / False"/>
    <s v="Sangat setuju / Strongly agre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angat tidak setuju / Strongly disagree"/>
    <s v="Sangat setuju / Strongly agree"/>
    <s v="Setuju / Slightly agree"/>
    <s v="Sangat setuju / Strongly agree"/>
    <s v="Sangat setuju / Strongly agree"/>
    <s v="Setuju / Slightly agree"/>
    <s v="Setuju / Slightly agree"/>
    <s v="2 kali / Twice"/>
    <s v="2 kali / Twice"/>
    <s v="Tidak / No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SERI AMPANG"/>
    <s v="Perempuan / Female"/>
    <x v="1"/>
    <n v="11"/>
    <n v="55"/>
    <m/>
    <s v="Urban"/>
    <s v="Controlled Group (CG)"/>
    <s v="Colgate"/>
    <x v="0"/>
  </r>
  <r>
    <d v="2024-10-09T11:12:34"/>
    <s v="jordankhor40@gmail.com"/>
    <s v="080315080723"/>
    <n v="100"/>
    <n v="1.75"/>
    <s v="Lelaki / Male"/>
    <s v="Chinese"/>
    <s v="SMK Seri Ampang"/>
    <s v="Tidak / No"/>
    <s v="Salah / False"/>
    <s v="Salah / False"/>
    <s v="Tidak tahu / Dont know"/>
    <s v="Tidak tahu / Dont Know"/>
    <s v="Tidak tahu / Dont Know"/>
    <s v="Tidak tahu / Dont Know"/>
    <s v="Tidak tahu / Dont Know"/>
    <s v="Tidak tahu / Dont Know"/>
    <s v="Betul / True"/>
    <s v="Tidak tahu / Dont Know"/>
    <s v="Tidak tahu / Dont Know"/>
    <s v="Tidak tahu / Dont Know"/>
    <s v="Tidak tahu / Dont Know"/>
    <s v="Tidak tahu / Dont Know"/>
    <s v="Tidak tahu / Dont Know"/>
    <s v="Tidak tahu / Dont Know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angat setuju / Strongly agree"/>
    <s v="Setuju / Slightly agree"/>
    <s v="Sangat tidak setuju / Strongly disagree"/>
    <s v="Setuju / Slightly agree"/>
    <s v="Setuju / Slightly agree"/>
    <s v="Sangat setuju / Strongly agree"/>
    <s v="Setuju / Slightly agree"/>
    <s v="Setuju / Slightly agree"/>
    <s v="Setuju / Slightly agree"/>
    <s v="2 kali / Twice"/>
    <s v="2 kali / Twice"/>
    <s v="Ya / Yes"/>
    <s v="Colgate"/>
    <s v="Jarang / Rarely"/>
    <s v="Kadang-kadang/bila perlu / Sometimes/when in need"/>
    <s v="1 kali / Once"/>
    <s v="Kadang-kadang / Bila Perlu / Sometimes/When necessary"/>
    <s v="Tidak / No"/>
    <s v="Kadang-kadang / Bila Perlu / Sometimes/When necessary"/>
    <s v="Tidak / No"/>
    <s v="Ya / Yes"/>
    <s v="Kadang-kadang / Bila Perlu / Sometimes/When necessary"/>
    <s v="Tidak / No"/>
    <m/>
    <s v="Tidak / No"/>
    <m/>
    <s v="SMK SERI AMPANG"/>
    <s v="Lelaki / Male"/>
    <x v="1"/>
    <n v="1"/>
    <n v="50"/>
    <m/>
    <s v="Urban"/>
    <s v="Controlled Group (CG)"/>
    <s v="Colgate"/>
    <x v="0"/>
  </r>
  <r>
    <d v="2024-10-09T11:15:31"/>
    <s v="blackborder1234@gmail.com"/>
    <s v="080124080413"/>
    <n v="100"/>
    <n v="1.1299999999999999"/>
    <s v="Lelaki / Male"/>
    <s v="Chinese"/>
    <s v="SMK Seri Ampang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angat setuju / Strongly agree"/>
    <s v="Setuju / Slightly agre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angat tidak setuju / Strongly disagree"/>
    <s v="Sangat setuju / Strongly agree"/>
    <s v="Setuju / Slightly agree"/>
    <s v="Setuju / Slightly agree"/>
    <s v="Sangat setuju / Strongly agree"/>
    <s v="Setuju / Slightly agree"/>
    <s v="Setuju / Slightly agree"/>
    <s v="2 kali / Twice"/>
    <s v="2 kali / Twice"/>
    <s v="Tidak / No"/>
    <s v="colgate"/>
    <s v="Jarang / Rarely"/>
    <s v="Tidak menggunakan flos gigi / Not using dental floss"/>
    <s v="1 kali / Once"/>
    <s v="Tidak / No"/>
    <s v="Kadang-kadang / Bila Perlu / Sometimes/When necessary"/>
    <s v="Tidak / No"/>
    <s v="Kadang-kadang / Bila Perlu / Sometimes/When necessary"/>
    <s v="Ya / Yes"/>
    <s v="Ya / Yes"/>
    <s v="Tidak / No"/>
    <m/>
    <s v="Tidak / No"/>
    <m/>
    <s v="SMK SERI AMPANG"/>
    <s v="Lelaki / Male"/>
    <x v="0"/>
    <n v="14"/>
    <n v="56"/>
    <m/>
    <s v="Urban"/>
    <s v="Controlled Group (CG)"/>
    <s v="Colgate"/>
    <x v="0"/>
  </r>
  <r>
    <d v="2024-10-09T11:16:20"/>
    <s v="sitiaisyah@gmail.com"/>
    <s v="080306080940"/>
    <n v="13.4"/>
    <n v="0.21"/>
    <s v="perempuan"/>
    <s v="Malay"/>
    <s v="SMK SERI AMPANG 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Tidak tahu / Dont Know"/>
    <s v="Betul / True"/>
    <s v="Tidak tahu / Dont Know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2 kali / Twice"/>
    <s v="2 kali / Twice"/>
    <s v="Tidak tahu / Don't know"/>
    <s v="Safi"/>
    <s v="Jarang / Rarel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SERI AMPANG"/>
    <s v="Perempuan / Female"/>
    <x v="0"/>
    <n v="11"/>
    <n v="59"/>
    <m/>
    <s v="Urban"/>
    <s v="Controlled Group (CG)"/>
    <s v="Safi"/>
    <x v="0"/>
  </r>
  <r>
    <d v="2024-10-09T11:16:26"/>
    <s v="thxxian@gmail.com"/>
    <s v="080704080567"/>
    <n v="100"/>
    <n v="1.08"/>
    <s v="Lelaki / Male"/>
    <s v="Chinese"/>
    <s v="SMK SERI AMPANG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angat setuju / Strongly agree"/>
    <s v="Tidak setuju / Slightly disagree"/>
    <s v="Tidak setuju / Slightly disagree"/>
    <s v="Sangat setuju / Strongly agree"/>
    <s v="Tidak setuju / Slightly disagree"/>
    <s v="2 kali / Twice"/>
    <s v="Lebih dari 2 kali / More than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Tidak / No"/>
    <s v="Tidak / No"/>
    <s v="Tidak / No"/>
    <s v="Tidak / No"/>
    <s v="Tidak / No"/>
    <s v="Tidak / No"/>
    <m/>
    <s v="Tidak / No"/>
    <m/>
    <s v="SMK SERI AMPANG"/>
    <s v="Lelaki / Male"/>
    <x v="0"/>
    <n v="15"/>
    <n v="49"/>
    <m/>
    <s v="Urban"/>
    <s v="Controlled Group (CG)"/>
    <s v="Colgate"/>
    <x v="0"/>
  </r>
  <r>
    <d v="2024-10-09T11:18:43"/>
    <s v="adikmia0405@gmail.com"/>
    <s v="080504080888"/>
    <n v="25"/>
    <n v="0.17"/>
    <s v="perempuan"/>
    <s v="Malay"/>
    <s v="Smk Seri Ampang "/>
    <s v="Tidak / No"/>
    <s v="Tidak tahu / Dont know"/>
    <s v="Salah / False"/>
    <s v="Betul / True"/>
    <s v="Tidak tahu / Dont Know"/>
    <s v="Salah / False"/>
    <s v="Betul / True"/>
    <s v="Tidak tahu / Dont Know"/>
    <s v="Betul / True"/>
    <s v="Betul / True"/>
    <s v="Tidak tahu / Dont Know"/>
    <s v="Betul / True"/>
    <s v="Betul / True"/>
    <s v="Betul / True"/>
    <s v="Salah / False"/>
    <s v="Betul / True"/>
    <s v="Betul / True"/>
    <s v="Sangat setuju / Strongly agree"/>
    <s v="Sangat setuju / Strongly agree"/>
    <s v="Sangat setuju / Strongly agree"/>
    <s v="Sangat setuju / Strongly agree"/>
    <s v="Setuju / Slightly agree"/>
    <s v="Sangat setuju / Strongly agree"/>
    <s v="Setuju / Slightly agree"/>
    <s v="Setuju / Slightly agree"/>
    <s v="Sangat setuju / Strongly agree"/>
    <s v="Tidak setuju / Slightly disagree"/>
    <s v="Sangat setuju / Strongly agree"/>
    <s v="Sangat setuju / Strong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Ya / Yes"/>
    <s v="Tidak / No"/>
    <s v="Kadang-kadang / Bila Perlu / Sometimes/When necessary"/>
    <s v="Tidak / No"/>
    <s v="Tidak / No"/>
    <m/>
    <s v="Tidak / No"/>
    <m/>
    <s v="SMK SERI AMPANG"/>
    <s v="Perempuan / Female"/>
    <x v="1"/>
    <n v="9"/>
    <n v="56"/>
    <m/>
    <s v="Urban"/>
    <s v="Controlled Group (CG)"/>
    <s v="Darlie"/>
    <x v="0"/>
  </r>
  <r>
    <d v="2024-10-09T11:21:19"/>
    <s v="nurbadrishahalya@gmail.com"/>
    <s v="080819080778"/>
    <n v="100"/>
    <n v="0.17"/>
    <s v="perempuan"/>
    <s v="Malay"/>
    <s v="SMK SERI AMPANG 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angat setuju / Strongly agree"/>
    <s v="Setuju / Slightly agree"/>
    <s v="Setuju / Slightly agree"/>
    <s v="Sangat setuju / Strongly agree"/>
    <s v="Setuju / Slight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Setiap kali selepas makan / Every time after meal"/>
    <s v="Tidak / No"/>
    <s v="Colgate "/>
    <s v="Kadang-kadang/bila perlu / Sometimes / When necessary"/>
    <s v="Kadang-kadang/bila perlu / Sometimes/when in need"/>
    <s v="2 kali / Twice"/>
    <s v="Kadang-kadang / Bila Perlu / Sometimes/When necessary"/>
    <s v="Kadang-kadang / Bila Perlu / Sometimes/When necessary"/>
    <s v="Kadang-kadang / Bila Perlu / Sometimes/When necessary"/>
    <s v="Tidak / No"/>
    <s v="Ya / Yes"/>
    <s v="Tidak / No"/>
    <s v="Tidak / No"/>
    <m/>
    <s v="Tidak / No"/>
    <m/>
    <s v="SMK SERI AMPANG"/>
    <s v="Perempuan / Female"/>
    <x v="0"/>
    <n v="15"/>
    <n v="51"/>
    <m/>
    <s v="Urban"/>
    <s v="Controlled Group (CG)"/>
    <s v="Colgate"/>
    <x v="0"/>
  </r>
  <r>
    <d v="2024-10-09T11:23:00"/>
    <s v="snigdha2223@gmail.com"/>
    <s v="080723081020"/>
    <n v="100"/>
    <n v="0.25"/>
    <s v="perempuan"/>
    <s v="Indian"/>
    <s v="SMK SERI AMPANG"/>
    <s v="Tidak / No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Tidak tahu / Dont Know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Sangat tidak setuju / Strongly disagree"/>
    <s v="Lebih dari 2 kali / More than twice"/>
    <s v="Lebih dari 2 kali / More than twice"/>
    <s v="Tidak tahu / Don't know"/>
    <s v="sensodyne"/>
    <s v="Selalu / Always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Ya / Yes"/>
    <s v="Kadang-kadang / Bila Perlu / Sometimes/When necessary"/>
    <s v="Tidak / No"/>
    <s v="Tidak / No"/>
    <m/>
    <s v="Tidak / No"/>
    <m/>
    <s v="SMK SERI AMPANG"/>
    <s v="Perempuan / Female"/>
    <x v="1"/>
    <n v="13"/>
    <n v="35"/>
    <m/>
    <s v="Urban"/>
    <s v="Controlled Group (CG)"/>
    <s v="Sensodyne"/>
    <x v="0"/>
  </r>
  <r>
    <d v="2024-10-09T11:25:21"/>
    <s v="abotohataro79@gmail.com"/>
    <s v="081005080909"/>
    <n v="100"/>
    <n v="0.28999999999999998"/>
    <s v="Lelaki / Male"/>
    <s v="Malay"/>
    <s v="SMK Seri Ampang"/>
    <s v="Ya / Yes"/>
    <s v="Betul / True"/>
    <s v="Betul / True"/>
    <s v="Betul / True"/>
    <s v="Tidak tahu / Dont Know"/>
    <s v="Tidak tahu / Dont Know"/>
    <s v="Tidak tahu / Dont Know"/>
    <s v="Tidak tahu / Dont Know"/>
    <s v="Salah / False"/>
    <s v="Salah / False"/>
    <s v="Betul / True"/>
    <s v="Salah / False"/>
    <s v="Tidak tahu / Dont Know"/>
    <s v="Betul / True"/>
    <s v="Betul / True"/>
    <s v="Betul / True"/>
    <s v="Betul / True"/>
    <s v="Setuju / Slightly agree"/>
    <s v="Setuju / Slightly agree"/>
    <s v="Sangat setuju / Strongly agree"/>
    <s v="Sangat setuju / Strongly agree"/>
    <s v="Tidak setuju / Slightly disagree"/>
    <s v="Setuju / Slightly agree"/>
    <s v="Setuju / Slightly agree"/>
    <s v="Sangat setuju / Strongly agree"/>
    <s v="Setuju / Slightly agree"/>
    <s v="Tidak setuju / Slightly disagree"/>
    <s v="Setuju / Slightly agree"/>
    <s v="Sangat setuju / Strongly agree"/>
    <s v="Tidak setuju / Slightly disagree"/>
    <s v="Setuju / Slightly agree"/>
    <s v="Setuju / Slightly agree"/>
    <s v="Setuju / Slightly agree"/>
    <s v="Lebih dari 2 kali / More than twice"/>
    <s v="2 kali / Twice"/>
    <s v="Tidak tahu / Don't know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n v="1"/>
    <s v="Ya / Yes"/>
    <s v="Setiap hari / Everyday"/>
    <s v="SMK SERI AMPANG"/>
    <s v="Lelaki / Male"/>
    <x v="0"/>
    <n v="8"/>
    <n v="50"/>
    <m/>
    <s v="Urban"/>
    <s v="Controlled Group (CG)"/>
    <s v="Colgate"/>
    <x v="1"/>
  </r>
  <r>
    <d v="2024-10-09T11:26:25"/>
    <s v="m-9392034@moe-dl.edu.my"/>
    <s v="080917081141"/>
    <n v="100"/>
    <n v="0.38"/>
    <s v="Lelaki / Male"/>
    <s v="Chinese"/>
    <s v="SMK Seri Ampang"/>
    <s v="Ya / Yes"/>
    <s v="Betul / True"/>
    <s v="Betul / True"/>
    <s v="Betul / True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etuju / Slight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1 kali / Once"/>
    <s v="1 kali / Once"/>
    <s v="Tidak tahu / Don't know"/>
    <s v="Colgate"/>
    <s v="Selalu / Always"/>
    <s v="Tidak menggunakan flos gigi / Not using dental floss"/>
    <s v="Kadang-kadang/Bila perlu / Sometimes/When necessary"/>
    <s v="Ya / Yes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SERI AMPANG"/>
    <s v="Lelaki / Male"/>
    <x v="0"/>
    <n v="16"/>
    <n v="53"/>
    <m/>
    <s v="Urban"/>
    <s v="Controlled Group (CG)"/>
    <s v="Colgate"/>
    <x v="0"/>
  </r>
  <r>
    <d v="2024-10-09T11:28:23"/>
    <s v="hadifizz0301@gmail.com"/>
    <s v="080103 08 0123"/>
    <n v="100"/>
    <n v="0.33"/>
    <s v="Lelaki / Male"/>
    <s v="Malay"/>
    <s v="Sekolah Menengah Kebangsaan Seri Ampang "/>
    <s v="Ya / Yes"/>
    <s v="Betul / True"/>
    <s v="Tidak tahu / Dont Know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Safi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s v="Tidak / No"/>
    <s v="."/>
    <s v="Tidak / No"/>
    <m/>
    <s v="SMK SERI AMPANG"/>
    <s v="Lelaki / Male"/>
    <x v="0"/>
    <n v="13"/>
    <n v="46"/>
    <m/>
    <s v="Urban"/>
    <s v="Controlled Group (CG)"/>
    <s v="Safi"/>
    <x v="0"/>
  </r>
  <r>
    <d v="2024-10-09T11:30:17"/>
    <s v="puteriwanainurmaisarah@gmail.com"/>
    <s v="080822081034"/>
    <n v="100"/>
    <n v="0.33"/>
    <s v="perempuan"/>
    <s v="Malay"/>
    <s v="SEKOLAH MENENGAH KEBANGSAAN SERI AMPANG "/>
    <s v="Tidak / No"/>
    <s v="Betul / True"/>
    <s v="Betul / True"/>
    <s v="Betul / True"/>
    <s v="Salah / False"/>
    <s v="Betul / True"/>
    <s v="Betul / True"/>
    <s v="Betul / True"/>
    <s v="Betul / True"/>
    <s v="Betul / True"/>
    <s v="Betul / True"/>
    <s v="Tidak tahu / Dont Know"/>
    <s v="Tidak tahu / Dont Know"/>
    <s v="Betul / True"/>
    <s v="Betul / True"/>
    <s v="Tidak tahu / Dont Know"/>
    <s v="Betul / True"/>
    <s v="Sangat setuju / Strongly agree"/>
    <s v="Sangat setuju / Strongly agree"/>
    <s v="Sangat setuju / Strongly agree"/>
    <s v="Tidak setuju / Slightly disagree"/>
    <s v="Sangat setuju / Strongly agree"/>
    <s v="Setuju / Slightly agree"/>
    <s v="Setuju / Slightly agree"/>
    <s v="Sangat setuju / Strongly agree"/>
    <s v="Tidak setuju / Slightly disagree"/>
    <s v="Tidak setuju / Slightly disagree"/>
    <s v="Sangat setuju / Strongly agree"/>
    <s v="Sangat setuju / Strongly agree"/>
    <s v="Setuju / Slightly agree"/>
    <s v="Sangat setuju / Strongly agree"/>
    <s v="Sangat setuju / Strongly agree"/>
    <s v="Sangat setuju / Strongly agree"/>
    <s v="Lebih dari 2 kali / More than twice"/>
    <s v="Setiap kali selepas makan / Every time after meal"/>
    <s v="Ya / Yes"/>
    <s v="Darlie"/>
    <s v="Selalu / Always"/>
    <s v="Kadang-kadang/bila perlu / Sometimes/when in need"/>
    <s v="Kadang-kadang/Bila perlu / Sometimes/When necessary"/>
    <s v="Kadang-kadang / Bila Perlu / Sometimes/When necessary"/>
    <s v="Tidak / No"/>
    <s v="Ya / Yes"/>
    <s v="Tidak / No"/>
    <s v="Ya / Yes"/>
    <s v="Tidak / No"/>
    <s v="Tidak / No"/>
    <m/>
    <s v="Tidak / No"/>
    <m/>
    <s v="SMK SERI AMPANG"/>
    <s v="Perempuan / Female"/>
    <x v="1"/>
    <n v="13"/>
    <n v="56"/>
    <m/>
    <s v="Urban"/>
    <s v="Controlled Group (CG)"/>
    <s v="Darlie"/>
    <x v="0"/>
  </r>
  <r>
    <d v="2024-10-09T11:30:29"/>
    <s v="ztea68649@gmail.com"/>
    <s v="081108080733"/>
    <n v="100"/>
    <n v="0.92"/>
    <s v="Lelaki / Male"/>
    <s v="Malay"/>
    <s v="SMK SERI AMPANG"/>
    <s v="Ya / Yes"/>
    <s v="Salah / False"/>
    <s v="Salah / False"/>
    <s v="Betul / True"/>
    <s v="Tidak tahu / Dont Know"/>
    <s v="Betul / True"/>
    <s v="Betul / True"/>
    <s v="Tidak tahu / Dont Know"/>
    <s v="Tidak tahu / Dont Know"/>
    <s v="Betul / True"/>
    <s v="Betul / True"/>
    <s v="Betul / True"/>
    <s v="Betul / True"/>
    <s v="Betul / True"/>
    <s v="Betul / True"/>
    <s v="Tidak tahu / Dont Know"/>
    <s v="Betul / True"/>
    <s v="Setuju / Slightly agree"/>
    <s v="Setuju / Slightly agree"/>
    <s v="Setuju / Slightly agree"/>
    <s v="Sangat setuju / Strongly agree"/>
    <s v="Setuju / Slightly agree"/>
    <s v="Tidak setuju / Slightly disagree"/>
    <s v="Tidak setuju / Slightly dis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SENSODYN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s v="Tidak / No"/>
    <m/>
    <s v="Tidak / No"/>
    <m/>
    <s v="SMK SERI AMPANG"/>
    <s v="Lelaki / Male"/>
    <x v="0"/>
    <n v="10"/>
    <n v="46"/>
    <m/>
    <s v="Urban"/>
    <s v="Controlled Group (CG)"/>
    <s v="Sensodyne"/>
    <x v="0"/>
  </r>
  <r>
    <d v="2024-10-09T11:34:53"/>
    <s v="sakinahsyuadah52@gmail.com"/>
    <s v="080706020058"/>
    <n v="100"/>
    <n v="0.17"/>
    <s v="perempuan"/>
    <s v="Malay"/>
    <s v="SMK Seri Ampang"/>
    <s v="Tidak / No"/>
    <s v="Betul / True"/>
    <s v="Tidak tahu / Dont Know"/>
    <s v="Betul / True"/>
    <s v="Tidak tahu / Dont Know"/>
    <s v="Betul / True"/>
    <s v="Betul / True"/>
    <s v="Tidak tahu / Dont Know"/>
    <s v="Tidak tahu / Dont Know"/>
    <s v="Betul / True"/>
    <s v="Betul / True"/>
    <s v="Tidak tahu / Dont Know"/>
    <s v="Salah / False"/>
    <s v="Betul / True"/>
    <s v="Betul / True"/>
    <s v="Tidak tahu / Dont Know"/>
    <s v="Betul / Tru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angat setuju / Strongly agree"/>
    <s v="Tidak setuju / Slightly disagree"/>
    <s v="Sangat setuju / Strongly agree"/>
    <s v="Setuju / Slightly agree"/>
    <s v="Setuju / Slightly agree"/>
    <s v="Setuju / Slightly agree"/>
    <s v="Setuju / Slightly agree"/>
    <s v="Setuju / Slightly agree"/>
    <s v="Lebih dari 2 kali / More than twice"/>
    <s v="Lebih dari 2 kali / More than twice"/>
    <s v="Tidak tahu / Don't know"/>
    <s v="colgate"/>
    <s v="Selalu / Always"/>
    <s v="2 kali /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Tidak / No"/>
    <s v="Tidak / No"/>
    <m/>
    <s v="Tidak / No"/>
    <m/>
    <s v="SMK SERI AMPANG"/>
    <s v="Perempuan / Female"/>
    <x v="1"/>
    <n v="9"/>
    <n v="52"/>
    <m/>
    <s v="Urban"/>
    <s v="Controlled Group (CG)"/>
    <s v="Colgate"/>
    <x v="0"/>
  </r>
  <r>
    <d v="2024-10-09T11:36:15"/>
    <s v="esya150808@gmail.com"/>
    <s v="080815080148"/>
    <n v="100"/>
    <n v="0.63"/>
    <s v="perempuan"/>
    <s v="Malay"/>
    <s v="SMK SERI AMPANG"/>
    <s v="Ya / Yes"/>
    <s v="Betul / True"/>
    <s v="Tidak tahu / Dont Know"/>
    <s v="Betul / True"/>
    <s v="Salah / False"/>
    <s v="Betul / True"/>
    <s v="Tidak tahu / Dont Know"/>
    <s v="Tidak tahu / Dont Know"/>
    <s v="Betul / True"/>
    <s v="Tidak tahu / Dont Know"/>
    <s v="Tidak tahu / Dont Know"/>
    <s v="Salah / False"/>
    <s v="Betul / True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Tidak setuju / Slightly disagree"/>
    <s v="Setuju / Slightly agree"/>
    <s v="Sangat setuju / Strongly agree"/>
    <s v="Tidak setuju / Slightly dis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Lebih dari 2 kali / More than twice"/>
    <s v="Tidak tahu / Don't know"/>
    <s v="Colgate "/>
    <s v="Kadang-kadang/bila perlu / Sometimes / When necessary"/>
    <s v="1 kali / Once"/>
    <s v="3 kali / 3 times"/>
    <s v="Tidak / No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s v="SMK SERI AMPANG"/>
    <s v="Perempuan / Female"/>
    <x v="0"/>
    <n v="10"/>
    <n v="52"/>
    <m/>
    <s v="Urban"/>
    <s v="Controlled Group (CG)"/>
    <s v="Colgate"/>
    <x v="0"/>
  </r>
  <r>
    <d v="2024-10-09T11:36:27"/>
    <s v="aryanamaisarah@gmail.com"/>
    <s v="081228080850"/>
    <n v="100"/>
    <n v="0.92"/>
    <s v="perempuan"/>
    <s v="Malay"/>
    <s v="SMK SERI AMPANG IPOH PERAK"/>
    <s v="Tidak / No"/>
    <s v="Salah / False"/>
    <s v="Salah / False"/>
    <s v="Betul / True"/>
    <s v="Tidak tahu / Dont Know"/>
    <s v="Salah / False"/>
    <s v="Tidak tahu / Dont Know"/>
    <s v="Tidak tahu / Dont Know"/>
    <s v="Tidak tahu / Dont Know"/>
    <s v="Betul / True"/>
    <s v="Tidak tahu / Dont Know"/>
    <s v="Tidak tahu / Dont Know"/>
    <s v="Tidak tahu / Dont Know"/>
    <s v="Tidak tahu / Dont Know"/>
    <s v="Tidak tahu / Dont Know"/>
    <s v="Tidak tahu / Dont Know"/>
    <s v="Tidak tahu / Dont Know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Tidak / No"/>
    <s v="Ya / Yes"/>
    <s v="Kadang-kadang / Bila Perlu / Sometimes/When necessary"/>
    <s v="Ya / Yes"/>
    <s v="Kadang-kadang / Bila Perlu / Sometimes/When necessary"/>
    <s v="Tidak / No"/>
    <m/>
    <s v="Tidak / No"/>
    <m/>
    <s v="SMK SERI AMPANG"/>
    <s v="Perempuan / Female"/>
    <x v="1"/>
    <n v="2"/>
    <n v="47"/>
    <m/>
    <s v="Urban"/>
    <s v="Controlled Group (CG)"/>
    <s v="Colgate"/>
    <x v="0"/>
  </r>
  <r>
    <d v="2024-10-09T11:37:55"/>
    <s v="joshuwaulhaq@gmail.com"/>
    <s v="080729080969"/>
    <n v="14.29"/>
    <n v="0.25"/>
    <s v="Lelaki / Male"/>
    <s v="Malay"/>
    <s v="smk seri ampang"/>
    <s v="Ya / Yes"/>
    <s v="Salah / False"/>
    <s v="Tidak tahu / Dont Know"/>
    <s v="Betul / True"/>
    <s v="Tidak tahu / Dont Know"/>
    <s v="Tidak tahu / Dont Know"/>
    <s v="Salah / Fals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/ No"/>
    <s v="colgate"/>
    <s v="Selalu / Always"/>
    <s v="Kadang-kadang/bila perlu / Sometimes/when in need"/>
    <s v="Kadang-kadang/Bila perlu / Sometimes/When necessary"/>
    <s v="Ya / Yes"/>
    <s v="Ya / Yes"/>
    <s v="Ya / Yes"/>
    <s v="Kadang-kadang / Bila Perlu / Sometimes/When necessary"/>
    <s v="Ya / Yes"/>
    <s v="Kadang-kadang / Bila Perlu / Sometimes/When necessary"/>
    <s v="Tidak / No"/>
    <m/>
    <s v="Tidak / No"/>
    <m/>
    <s v="SMK SERI AMPANG"/>
    <s v="Lelaki / Male"/>
    <x v="0"/>
    <n v="11"/>
    <n v="49"/>
    <m/>
    <s v="Urban"/>
    <s v="Controlled Group (CG)"/>
    <s v="Colgate"/>
    <x v="0"/>
  </r>
  <r>
    <d v="2024-10-09T11:42:25"/>
    <s v="Akeemnabil@gmail.com"/>
    <s v="080720081033"/>
    <n v="100"/>
    <n v="1.1299999999999999"/>
    <s v="Lelaki / Male"/>
    <s v="Malay"/>
    <s v="Smk Seri Ampang"/>
    <s v="Ya / Yes"/>
    <s v="Betul / True"/>
    <s v="Salah / False"/>
    <s v="Betul / True"/>
    <s v="Tidak tahu / Dont Know"/>
    <s v="Tidak tahu / Dont Know"/>
    <s v="Betul / True"/>
    <s v="Salah / False"/>
    <s v="Betul / True"/>
    <s v="Betul / True"/>
    <s v="Betul / True"/>
    <s v="Betul / True"/>
    <s v="Betul / True"/>
    <s v="Tidak tahu / Dont Know"/>
    <s v="Betul / True"/>
    <s v="Betul / True"/>
    <s v="Betul / Tru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etuju / Slightly agree"/>
    <s v="Tidak setuju / Slightly disagree"/>
    <s v="Sangat tidak setuju / Strongly disagree"/>
    <s v="Sangat setuju / Strongly agree"/>
    <s v="Sangat setuju / Strongly agree"/>
    <s v="Tidak setuju / Slightly disagree"/>
    <s v="Sangat setuju / Strongly agree"/>
    <s v="Tidak setuju / Slightly disagree"/>
    <s v="Sangat setuju / Strongly agree"/>
    <s v="2 kali / Twice"/>
    <s v="2 kali / Twice"/>
    <s v="Tidak tahu / Don't know"/>
    <s v="Colgate"/>
    <s v="Selalu / Always"/>
    <s v="Kadang-kadang/bila perlu / Sometimes/when in need"/>
    <s v="1 kali / Once"/>
    <s v="Tidak / No"/>
    <s v="Tidak / No"/>
    <s v="Ya / Yes"/>
    <s v="Ya / Yes"/>
    <s v="Kadang-kadang / Bila Perlu / Sometimes/When necessary"/>
    <s v="Tidak / No"/>
    <s v="Tidak / No"/>
    <m/>
    <s v="Ya / Yes"/>
    <s v="8-14 hari sebulan / 8-14 days a month"/>
    <s v="SMK SERI AMPANG"/>
    <s v="Lelaki / Male"/>
    <x v="0"/>
    <n v="11"/>
    <n v="56"/>
    <m/>
    <s v="Urban"/>
    <s v="Controlled Group (CG)"/>
    <s v="Colgate"/>
    <x v="0"/>
  </r>
  <r>
    <d v="2024-10-09T11:42:27"/>
    <s v="airilriezman2021@gmail.com"/>
    <s v="080830080541"/>
    <n v="12.5"/>
    <n v="0.21"/>
    <s v="Lelaki / Male"/>
    <s v="Malay"/>
    <s v="SMK SERI AMPANG IPOH PERAK 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Colgate"/>
    <s v="Kadang-kadang/bila perlu / Sometimes / When necessary"/>
    <s v="1 kali / Once"/>
    <s v="1 kali / Once"/>
    <s v="Ya / Yes"/>
    <s v="Tidak / No"/>
    <s v="Kadang-kadang / Bila Perlu / Sometimes/When necessary"/>
    <s v="Kadang-kadang / Bila Perlu / Sometimes/When necessary"/>
    <s v="Ya / Yes"/>
    <s v="Tidak / No"/>
    <s v="Tidak / No"/>
    <m/>
    <s v="Tidak / No"/>
    <m/>
    <s v="SMK SERI AMPANG"/>
    <s v="Lelaki / Male"/>
    <x v="0"/>
    <n v="15"/>
    <n v="47"/>
    <m/>
    <s v="Urban"/>
    <s v="Controlled Group (CG)"/>
    <s v="Colgate"/>
    <x v="0"/>
  </r>
  <r>
    <d v="2024-10-09T11:42:53"/>
    <s v="muhddmuizzuddin2903@gmail.com"/>
    <s v="080324080813"/>
    <n v="100"/>
    <n v="0.5"/>
    <s v="Lelaki / Male"/>
    <s v="Malay"/>
    <s v="SMK Seri Ampang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Tidak tahu / Dont Know"/>
    <s v="Tidak tahu / Dont Know"/>
    <s v="Tidak tahu / Dont Know"/>
    <s v="Betul / True"/>
    <s v="Betul / Tru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Sangat setuju / Strongly agree"/>
    <s v="Setuju / Slight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s v="Lebih dari 2 kali / More than twice"/>
    <s v="Lebih dari 2 kali / More than twice"/>
    <s v="Tidak tahu / Don't know"/>
    <s v="colgate"/>
    <s v="Jarang / Rarel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s v="Tidak / No"/>
    <m/>
    <s v="Tidak / No"/>
    <m/>
    <s v="SMK SERI AMPANG"/>
    <s v="Lelaki / Male"/>
    <x v="0"/>
    <n v="12"/>
    <n v="54"/>
    <m/>
    <s v="Urban"/>
    <s v="Controlled Group (CG)"/>
    <s v="Colgate"/>
    <x v="0"/>
  </r>
  <r>
    <d v="2024-10-09T11:45:34"/>
    <s v="tuahaiman123r@gmail.com"/>
    <s v="080407110037"/>
    <n v="26.79"/>
    <n v="0.25"/>
    <s v="Lelaki / Male"/>
    <s v="Malay"/>
    <s v="SMK SERI AMPANG"/>
    <s v="Ya / Yes"/>
    <s v="Betul / True"/>
    <s v="Betul / True"/>
    <s v="Betul / True"/>
    <s v="Salah / False"/>
    <s v="Betul / True"/>
    <s v="Betul / True"/>
    <s v="Tidak tahu / Dont Know"/>
    <s v="Betul / True"/>
    <s v="Betul / True"/>
    <s v="Betul / True"/>
    <s v="Betul / True"/>
    <s v="Salah / False"/>
    <s v="Betul / True"/>
    <s v="Betul / True"/>
    <s v="Betul / True"/>
    <s v="Betul / True"/>
    <s v="Setuju / Slightly agree"/>
    <s v="Sangat setuju / Strongly agree"/>
    <s v="Sangat setuju / Strong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angat setuju / Strongly agree"/>
    <s v="Setuju / Slightly agree"/>
    <s v="Setuju / Slightly agree"/>
    <s v="Setuju / Slightly agree"/>
    <s v="2 kali / Twice"/>
    <s v="2 kali / Twice"/>
    <s v="Tidak tahu / Don't know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s v="SMK SERI AMPANG"/>
    <s v="Lelaki / Male"/>
    <x v="0"/>
    <n v="14"/>
    <n v="51"/>
    <m/>
    <s v="Urban"/>
    <s v="Controlled Group (CG)"/>
    <s v="Colgate"/>
    <x v="0"/>
  </r>
  <r>
    <d v="2024-10-09T11:49:39"/>
    <s v="alamin13231336@gmail.com"/>
    <s v="081125080671"/>
    <n v="25"/>
    <n v="0.08"/>
    <s v="Lelaki / Male"/>
    <s v="Malay"/>
    <s v="SMK SERI AMPANG IPOH PERAK "/>
    <s v="Ya / Yes"/>
    <s v="Betul / True"/>
    <s v="Betul / True"/>
    <s v="Betul / True"/>
    <s v="Tidak tahu / Dont Know"/>
    <s v="Tidak tahu / Dont Know"/>
    <s v="Salah / False"/>
    <s v="Salah / False"/>
    <s v="Betul / True"/>
    <s v="Betul / True"/>
    <s v="Salah / False"/>
    <s v="Betul / True"/>
    <s v="Betul / True"/>
    <s v="Betul / True"/>
    <s v="Betul / True"/>
    <s v="Betul / True"/>
    <s v="Betul / True"/>
    <s v="Sangat setuju / Strong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Sangat tidak setuju / Strongly disagree"/>
    <s v="Sangat setuju / Strongly agree"/>
    <s v="Setuju / Slightly agree"/>
    <s v="Setuju / Slightly agree"/>
    <s v="Setuju / Slightly agree"/>
    <s v="Setuju / Slightly agree"/>
    <s v="Tidak setuju / Slightly disagree"/>
    <s v="Lebih dari 2 kali / More than twice"/>
    <s v="Lebih dari 2 kali / More than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-"/>
    <s v="Tidak / No"/>
    <m/>
    <s v="SMK SERI AMPANG"/>
    <s v="Lelaki / Male"/>
    <x v="0"/>
    <n v="11"/>
    <n v="53"/>
    <m/>
    <s v="Urban"/>
    <s v="Controlled Group (CG)"/>
    <s v="Colgate"/>
    <x v="0"/>
  </r>
  <r>
    <d v="2024-10-09T11:50:25"/>
    <s v="syahirnezam@gmail.com"/>
    <s v="080410080481"/>
    <n v="21.43"/>
    <n v="0.17"/>
    <s v="Lelaki / Male"/>
    <s v="Malay"/>
    <s v="SMK SERI AMPANG"/>
    <s v="Ya / Yes"/>
    <s v="Betul / True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etuju / Slightly agree"/>
    <s v="Setuju / Slightly agree"/>
    <s v="Setuju / Slightly agree"/>
    <s v="Sangat setuju / Strongly agree"/>
    <s v="Setuju / Slightly agree"/>
    <s v="Setuju / Slightly agree"/>
    <s v="Sangat setuju / Strongly agree"/>
    <s v="Sangat setuju / Strongly agree"/>
    <s v="Setuju / Slightly agree"/>
    <s v="Sangat setuju / Strongly agree"/>
    <s v="Setuju / Slightly agree"/>
    <s v="Setuju / Slightly agree"/>
    <s v="Setuju / Slightly agree"/>
    <s v="Lebih dari 2 kali / More than twice"/>
    <s v="Lebih dari 2 kali / More than twice"/>
    <s v="Ya / Yes"/>
    <s v="colgate"/>
    <s v="Kadang-kadang/bila perlu / Sometimes / When necessary"/>
    <s v="Kadang-kadang/bila perlu / Sometimes/when in need"/>
    <s v="Tidak minum minuman berkarbonat / Do not take carbonated drinks"/>
    <s v="Ya / Yes"/>
    <s v="Ya / Yes"/>
    <s v="Ya / Yes"/>
    <s v="Tidak / No"/>
    <s v="Ya / Yes"/>
    <s v="Tidak / No"/>
    <s v="Tidak / No"/>
    <n v="0"/>
    <s v="Tidak / No"/>
    <m/>
    <s v="SMK SERI AMPANG"/>
    <s v="Lelaki / Male"/>
    <x v="0"/>
    <n v="15"/>
    <n v="50"/>
    <m/>
    <s v="Urban"/>
    <s v="Controlled Group (CG)"/>
    <s v="Colgate"/>
    <x v="0"/>
  </r>
  <r>
    <d v="2024-10-09T11:50:51"/>
    <s v="syahmi.mr08@gmail.com"/>
    <s v="081013140019"/>
    <n v="100"/>
    <n v="0.46"/>
    <s v="Lelaki / Male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Betul / True"/>
    <s v="Setuju / Slightly agree"/>
    <s v="Setuju / Slightly agree"/>
    <s v="Sangat setuju / Strongly agree"/>
    <s v="Sangat setuju / Strongly agree"/>
    <s v="Setuju / Slightly agree"/>
    <s v="Setuju / Slightly agree"/>
    <s v="Setuju / Slightly agree"/>
    <s v="Sangat setuju / Strongly agree"/>
    <s v="Tidak setuju / Slightly disagree"/>
    <s v="Sangat tidak setuju / Strongly disagree"/>
    <s v="Sangat setuju / Strongly agree"/>
    <s v="Sangat setuju / Strongly agree"/>
    <s v="Sangat setuju / Strongly agree"/>
    <s v="Setuju / Slightly agree"/>
    <s v="Setuju / Slightly agree"/>
    <s v="Setuju / Slightly agree"/>
    <s v="1 kali / Once"/>
    <s v="1 kali / Once"/>
    <s v="Tidak / No"/>
    <s v="Colgate"/>
    <s v="Kadang-kadang/bila perlu / Sometimes / When necessary"/>
    <s v="Kadang-kadang/bila perlu / Sometimes/when in need"/>
    <s v="1 kali / Once"/>
    <s v="Tidak / No"/>
    <s v="Tidak / No"/>
    <s v="Kadang-kadang / Bila Perlu / Sometimes/When necessary"/>
    <s v="Ya / Yes"/>
    <s v="Kadang-kadang / Bila Perlu / Sometimes/When necessary"/>
    <s v="Ya / Yes"/>
    <s v="Tidak / No"/>
    <m/>
    <s v="Tidak / No"/>
    <m/>
    <s v="SMK SERI AMPANG"/>
    <s v="Lelaki / Male"/>
    <x v="0"/>
    <n v="13"/>
    <n v="54"/>
    <m/>
    <s v="Urban"/>
    <s v="Controlled Group (CG)"/>
    <s v="Colgate"/>
    <x v="0"/>
  </r>
  <r>
    <d v="2024-10-09T11:54:50"/>
    <s v="akifdanish74@gmail.com"/>
    <s v="081121080279"/>
    <n v="25.89"/>
    <n v="0.21"/>
    <s v="Lelaki / Male"/>
    <s v="Malay"/>
    <s v="SMK SERI AMPANG"/>
    <s v="Ya / Yes"/>
    <s v="Betul / True"/>
    <s v="Betul / True"/>
    <s v="Betul / True"/>
    <s v="Tidak tahu / Dont Know"/>
    <s v="Betul / True"/>
    <s v="Salah / Fals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etuju / Slightly agree"/>
    <s v="Sangat setuju / Strongly agree"/>
    <s v="Setuju / Slightly agree"/>
    <s v="Sangat setuju / Strongly agree"/>
    <s v="Setuju / Slightly agree"/>
    <s v="Sangat setuju / Strongly agree"/>
    <s v="Setuju / Slightly agree"/>
    <s v="Setuju / Slightly agree"/>
    <s v="Setuju / Slightly agree"/>
    <s v="Tidak setuju / Slightly disagree"/>
    <s v="Sangat setuju / Strongly agree"/>
    <s v="Sangat setuju / Strongly agree"/>
    <s v="Sangat setuju / Strongly agree"/>
    <s v="Setuju / Slightly agree"/>
    <s v="Setuju / Slightly agree"/>
    <s v="Setuju / Slightly agree"/>
    <s v="2 kali / Twice"/>
    <s v="2 kali / Twice"/>
    <s v="Ya / Yes"/>
    <s v="COLGATE"/>
    <s v="Selalu / Always"/>
    <s v="1 kali / Once"/>
    <s v="1 kali / Once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m/>
    <s v="Tidak / No"/>
    <m/>
    <s v="SMK SERI AMPANG"/>
    <s v="Lelaki / Male"/>
    <x v="0"/>
    <n v="13"/>
    <n v="54"/>
    <m/>
    <s v="Urban"/>
    <s v="Controlled Group (CG)"/>
    <s v="Colgate"/>
    <x v="0"/>
  </r>
  <r>
    <d v="2024-10-09T11:54:59"/>
    <s v="om318162@gmail.com"/>
    <s v="080501080727"/>
    <n v="100"/>
    <n v="0.33"/>
    <s v="Lelaki / Male"/>
    <s v="Malay"/>
    <s v="SEKOLAH MENENGAH KEBANGSAAN SERI AMPANG"/>
    <s v="Ya / Yes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angat setuju / Strongly agree"/>
    <s v="Sangat setuju / Strongly agree"/>
    <s v="Sangat tidak setuju / Strongly dis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2 kali / Twice"/>
    <s v="2 kali / Twice"/>
    <s v="Tidak tahu / Don't know"/>
    <s v="COLGATE"/>
    <s v="Selalu / Always"/>
    <s v="2 kali / Twice"/>
    <s v="Kadang-kadang/Bila perlu / Sometimes/When necessary"/>
    <s v="Tidak / No"/>
    <s v="Kadang-kadang / Bila Perlu / Sometimes/When necessary"/>
    <s v="Ya / Yes"/>
    <s v="Kadang-kadang / Bila Perlu / Sometimes/When necessary"/>
    <s v="Tidak / No"/>
    <s v="Tidak / No"/>
    <s v="Tidak / No"/>
    <m/>
    <s v="Tidak / No"/>
    <m/>
    <s v="SMK SERI AMPANG"/>
    <s v="Lelaki / Male"/>
    <x v="0"/>
    <n v="15"/>
    <n v="63"/>
    <m/>
    <s v="Urban"/>
    <s v="Controlled Group (CG)"/>
    <s v="Colgate"/>
    <x v="0"/>
  </r>
  <r>
    <d v="2024-10-09T11:57:03"/>
    <s v="miorzz02@gmail.com"/>
    <s v="080812080425"/>
    <n v="100"/>
    <n v="0.38"/>
    <s v="Lelaki / Male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Tidak tahu / Dont Know"/>
    <s v="Betul / True"/>
    <s v="Betul / True"/>
    <s v="Betul / True"/>
    <s v="Tidak tahu / Dont Know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Setuju / Slightly agree"/>
    <s v="Sangat setuju / Strongly agree"/>
    <s v="Tidak setuju / Slightly disagree"/>
    <s v="Sangat setuju / Strongly agree"/>
    <s v="Setuju / Slightly agree"/>
    <s v="Sangat setuju / Strongly agree"/>
    <s v="Sangat setuju / Strongly agree"/>
    <s v="Setuju / Slightly agree"/>
    <s v="Setuju / Slightly agree"/>
    <s v="2 kali / Twice"/>
    <s v="Lebih dari 2 kali / More than twice"/>
    <s v="Tidak tahu / Don't know"/>
    <s v="COLGATE"/>
    <s v="Selalu / Always"/>
    <s v="1 kali / Once"/>
    <s v="Kadang-kadang/Bila perlu / Sometimes/When necessary"/>
    <s v="Ya / Yes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m/>
    <s v="Tidak / No"/>
    <m/>
    <s v="SMK SERI AMPANG"/>
    <s v="Lelaki / Male"/>
    <x v="0"/>
    <n v="12"/>
    <n v="58"/>
    <m/>
    <s v="Urban"/>
    <s v="Controlled Group (CG)"/>
    <s v="Colgate"/>
    <x v="0"/>
  </r>
  <r>
    <d v="2024-10-09T11:58:24"/>
    <s v="hanson04082008@gmail.com"/>
    <s v="080409070753"/>
    <n v="100"/>
    <n v="0.88"/>
    <s v="Lelaki / Male"/>
    <s v="Chinese"/>
    <s v="SMK SERI AMPANG "/>
    <s v="Ya / Yes"/>
    <s v="Betul / True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Tidak tahu / Dont Know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Setuju / Slightly agree"/>
    <s v="2 kali / Twice"/>
    <s v="2 kali / Twice"/>
    <s v="Tidak tahu / Don't know"/>
    <s v="Darlie "/>
    <s v="Kadang-kadang/bila perlu / Sometimes / When necessary"/>
    <s v="Kadang-kadang/bila perlu / Sometimes/when in need"/>
    <s v="Kadang-kadang/Bila perlu / Sometimes/When necessary"/>
    <s v="Ya / Yes"/>
    <s v="Ya / Yes"/>
    <s v="Ya / Yes"/>
    <s v="Ya / Yes"/>
    <s v="Ya / Yes"/>
    <s v="Ya / Yes"/>
    <s v="Tidak / No"/>
    <m/>
    <s v="Tidak / No"/>
    <m/>
    <s v="SMK SERI AMPANG"/>
    <s v="Lelaki / Male"/>
    <x v="0"/>
    <n v="1"/>
    <n v="46"/>
    <m/>
    <s v="Urban"/>
    <s v="Controlled Group (CG)"/>
    <s v="Darlie"/>
    <x v="0"/>
  </r>
  <r>
    <d v="2024-10-09T11:59:53"/>
    <s v="y4km11z@gmail.com"/>
    <s v="080724080759"/>
    <n v="100"/>
    <n v="0.38"/>
    <s v="Lelaki / Male"/>
    <s v="Malay"/>
    <s v="SMK SERI AMPANG"/>
    <s v="Ya / Yes"/>
    <s v="Betul / True"/>
    <s v="Betul / True"/>
    <s v="Betul / True"/>
    <s v="Tidak tahu / Dont Know"/>
    <s v="Betul / True"/>
    <s v="Betul / True"/>
    <s v="Tidak tahu / Dont Know"/>
    <s v="Betul / True"/>
    <s v="Betul / True"/>
    <s v="Betul / True"/>
    <s v="Betul / True"/>
    <s v="Betul / True"/>
    <s v="Betul / True"/>
    <s v="Betul / True"/>
    <s v="Betul / True"/>
    <s v="Betul / Tru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angat setuju / Strongly agree"/>
    <s v="Setuju / Slightly agree"/>
    <s v="Tidak setuju / Slightly disagree"/>
    <s v="Sangat setuju / Strongly agree"/>
    <s v="Setuju / Slightly agree"/>
    <s v="Sangat setuju / Strongly agree"/>
    <s v="Sangat setuju / Strongly agree"/>
    <s v="Setuju / Slightly agree"/>
    <s v="Sangat setuju / Strongly agree"/>
    <s v="2 kali / Twice"/>
    <s v="1 kali / Once"/>
    <s v="Ya / Yes"/>
    <s v="Colgate"/>
    <s v="Selalu / Always"/>
    <s v="Kadang-kadang/bila perlu / Sometimes/when in need"/>
    <s v="Kadang-kadang/Bila perlu / Sometimes/When necessary"/>
    <s v="Tidak / No"/>
    <s v="Kadang-kadang / Bila Perlu / Sometimes/When necessary"/>
    <s v="Ya / Yes"/>
    <s v="Ya / Yes"/>
    <s v="Tidak / No"/>
    <s v="Tidak / No"/>
    <s v="Tidak / No"/>
    <m/>
    <s v="Tidak / No"/>
    <m/>
    <s v="SMK SERI AMPANG"/>
    <s v="Lelaki / Male"/>
    <x v="0"/>
    <n v="14"/>
    <n v="60"/>
    <m/>
    <s v="Urban"/>
    <s v="Controlled Group (CG)"/>
    <s v="Colgate"/>
    <x v="0"/>
  </r>
  <r>
    <d v="2024-10-09T12:05:23"/>
    <s v="cheenphangling@gmail.com"/>
    <s v="080407080405"/>
    <n v="100"/>
    <n v="0.46"/>
    <s v="Lelaki / Male"/>
    <s v="Chinese"/>
    <s v="SMK SERI AMPANG"/>
    <s v="Ya / Yes"/>
    <s v="Salah / False"/>
    <s v="Salah / False"/>
    <s v="Salah / False"/>
    <s v="Salah / False"/>
    <s v="Betul / True"/>
    <s v="Salah / False"/>
    <s v="Salah / False"/>
    <s v="Salah / False"/>
    <s v="Betul / True"/>
    <s v="Betul / True"/>
    <s v="Salah / False"/>
    <s v="Salah / False"/>
    <s v="Betul / True"/>
    <s v="Salah / False"/>
    <s v="Betul / True"/>
    <s v="Salah / False"/>
    <s v="Tidak setuju / Slightly disagree"/>
    <s v="Tidak setuju / Slightly disagree"/>
    <s v="Setuju / Slightly agree"/>
    <s v="Tidak setuju / Slightly disagree"/>
    <s v="Tidak setuju / Slightly disagree"/>
    <s v="Setuju / Slightly agree"/>
    <s v="Setuju / Slightly agree"/>
    <s v="Setuju / Slightly agree"/>
    <s v="Setuju / Slightly agree"/>
    <s v="Setuju / Slightly agree"/>
    <s v="Setuju / Slightly agree"/>
    <s v="Setuju / Slightly agree"/>
    <s v="Tidak setuju / Slightly disagree"/>
    <s v="Sangat setuju / Strongly agree"/>
    <s v="Setuju / Slightly agree"/>
    <s v="Setuju / Slightly agree"/>
    <s v="2 kali / Twice"/>
    <s v="2 kali / Twice"/>
    <s v="Ya / Yes"/>
    <s v="darlie"/>
    <s v="Selalu / Always"/>
    <s v="Lebih dari 2 kali / More than twice"/>
    <s v="Tidak minum minuman berkarbonat / Do not take carbonated drinks"/>
    <s v="Tidak / No"/>
    <s v="Kadang-kadang / Bila Perlu / Sometimes/When necessary"/>
    <s v="Tidak / No"/>
    <s v="Kadang-kadang / Bila Perlu / Sometimes/When necessary"/>
    <s v="Kadang-kadang / Bila Perlu / Sometimes/When necessary"/>
    <s v="Tidak / No"/>
    <s v="Tidak / No"/>
    <m/>
    <s v="Tidak / No"/>
    <s v="1-8 hari sebulan / 1-8 days a month"/>
    <s v="SMK SERI AMPANG"/>
    <s v="Lelaki / Male"/>
    <x v="0"/>
    <n v="6"/>
    <n v="43"/>
    <m/>
    <s v="Urban"/>
    <s v="Controlled Group (CG)"/>
    <s v="Darlie"/>
    <x v="0"/>
  </r>
  <r>
    <d v="2024-10-09T12:05:38"/>
    <s v="ilhamwafiy08@gmail.com"/>
    <s v="080216080031"/>
    <n v="29.46"/>
    <n v="0.17"/>
    <s v="Lelaki / Male"/>
    <s v="Malay"/>
    <s v="SMK Seri Ampang"/>
    <s v="Ya / Yes"/>
    <s v="Betul / True"/>
    <s v="Tidak tahu / Dont Know"/>
    <s v="Betul / True"/>
    <s v="Tidak tahu / Dont Know"/>
    <s v="Betul / True"/>
    <s v="Tidak tahu / Dont Know"/>
    <s v="Tidak tahu / Dont Know"/>
    <s v="Betul / True"/>
    <s v="Betul / True"/>
    <s v="Betul / True"/>
    <s v="Betul / True"/>
    <s v="Salah / False"/>
    <s v="Betul / True"/>
    <s v="Salah / False"/>
    <s v="Tidak tahu / Dont Know"/>
    <s v="Betul / True"/>
    <s v="Sangat setuju / Strongly agree"/>
    <s v="Setuju / Slightly agree"/>
    <s v="Sangat setuju / Strongly agree"/>
    <s v="Sangat setuju / Strongly agree"/>
    <s v="Sangat setuju / Strongly agree"/>
    <s v="Setuju / Slightly agree"/>
    <s v="Setuju / Slightly agree"/>
    <s v="Setuju / Slightly agree"/>
    <s v="Setuju / Slightly agree"/>
    <s v="Tidak setuju / Slightly disagree"/>
    <s v="Setuju / Slightly agree"/>
    <s v="Setuju / Slightly agree"/>
    <s v="Tidak setuju / Slightly disagree"/>
    <s v="Setuju / Slightly agree"/>
    <s v="Setuju / Slightly agree"/>
    <s v="Setuju / Slightly agree"/>
    <s v="2 kali / Twice"/>
    <s v="2 kali / Twice"/>
    <s v="Ya / Yes"/>
    <s v="safi"/>
    <s v="Selalu / Always"/>
    <s v="Kadang-kadang/bila perlu / Sometimes/when in need"/>
    <s v="Kadang-kadang/Bila perlu / Sometimes/When necessary"/>
    <s v="Kadang-kadang / Bila Perlu / Sometimes/When necessary"/>
    <s v="Tidak / No"/>
    <s v="Tidak / No"/>
    <s v="Kadang-kadang / Bila Perlu / Sometimes/When necessary"/>
    <s v="Kadang-kadang / Bila Perlu / Sometimes/When necessary"/>
    <s v="Tidak / No"/>
    <s v="Tidak / No"/>
    <m/>
    <s v="Tidak / No"/>
    <m/>
    <s v="SMK SERI AMPANG"/>
    <s v="Lelaki / Male"/>
    <x v="0"/>
    <n v="9"/>
    <n v="51"/>
    <m/>
    <s v="Urban"/>
    <s v="Controlled Group (CG)"/>
    <s v="Safi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7">
  <r>
    <d v="2024-10-04T09:32:53"/>
    <s v="saniahmaisarah1@gmail.com.my"/>
    <s v="090715080836"/>
    <n v="95.53"/>
    <n v="0"/>
    <s v="Perempuan / Female"/>
    <s v="Malabari"/>
    <s v="Smk pengkalan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 kali / Twice"/>
    <s v="2 kali / Twice"/>
    <s v="Ya / Yes"/>
    <s v="Colgate"/>
    <s v="Kadang-kadang/bila perlu / Sometimes / When necessary"/>
    <s v="Kadang-kadang/bila perlu / Sometimes/when in need"/>
    <s v="Kadang-kadang/Bila perlu / Sometimes/When necessary"/>
    <s v="Ya / Yes"/>
    <s v="Kadang-kadang / Bila Perlu / Sometimes/When necessary"/>
    <s v="Tidak / No"/>
    <s v="Kadang-kadang / Bila Perlu / Sometimes/When necessary"/>
    <s v="Tidak / No"/>
    <s v="Kadang-kadang / Bila Perlu / Sometimes/When necessary"/>
    <x v="0"/>
    <m/>
    <x v="0"/>
    <x v="0"/>
    <x v="0"/>
    <s v="Perempuan / Female"/>
    <x v="0"/>
    <n v="15"/>
    <n v="58"/>
    <m/>
    <x v="0"/>
    <x v="0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0"/>
    <n v="0"/>
    <x v="0"/>
    <n v="1"/>
    <x v="0"/>
    <n v="0"/>
    <x v="0"/>
    <n v="1"/>
    <x v="0"/>
    <n v="0"/>
  </r>
  <r>
    <d v="2024-10-04T09:36:25"/>
    <s v="amiraarisya@gmail.vom"/>
    <s v="090404080134"/>
    <n v="58.04"/>
    <n v="0.28999999999999998"/>
    <s v="Perempuan / Female"/>
    <s v="Malay"/>
    <s v="Smk pengkalan"/>
    <s v="Ya / Yes"/>
    <x v="0"/>
    <x v="0"/>
    <x v="0"/>
    <x v="1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0"/>
    <x v="0"/>
    <x v="1"/>
    <x v="0"/>
    <x v="0"/>
    <s v="2 kali / Twice"/>
    <s v="1 kali / Once"/>
    <s v="Tidak / No"/>
    <s v="Colgate"/>
    <s v="Kadang-kadang/bila perlu / Sometimes / When necessary"/>
    <s v="2 kali / Twice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0"/>
    <s v="Perempuan / Female"/>
    <x v="0"/>
    <n v="16"/>
    <n v="48"/>
    <m/>
    <x v="0"/>
    <x v="0"/>
    <x v="0"/>
    <x v="0"/>
    <s v="Flouride-based"/>
    <x v="0"/>
    <n v="1"/>
    <x v="1"/>
    <n v="0"/>
    <x v="1"/>
    <n v="0"/>
    <x v="0"/>
    <n v="0"/>
    <x v="1"/>
    <n v="1"/>
    <x v="0"/>
    <n v="0"/>
    <x v="1"/>
    <n v="0"/>
    <x v="1"/>
    <n v="0"/>
    <x v="1"/>
    <n v="1"/>
    <x v="0"/>
    <n v="1"/>
    <x v="0"/>
    <n v="0"/>
    <x v="1"/>
    <n v="0"/>
    <x v="0"/>
    <n v="0"/>
  </r>
  <r>
    <d v="2024-10-04T09:42:34"/>
    <s v="kitaadawiyah@gmail.com"/>
    <s v="091201080198"/>
    <n v="10.71"/>
    <n v="0.04"/>
    <s v="Perempuan / Female"/>
    <s v="Malay"/>
    <s v="Smk pengkalan"/>
    <s v="Ya / Yes"/>
    <x v="0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s v="Lebih dari 2 kali / More than twice"/>
    <s v="Lebih dari 2 kali / More than twice"/>
    <s v="Tidak tahu / Don't know"/>
    <s v="Colgate"/>
    <s v="Selalu / Always"/>
    <s v="2 kali / Twice"/>
    <s v="2 kali / Twice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x v="0"/>
    <m/>
    <x v="0"/>
    <x v="0"/>
    <x v="0"/>
    <s v="Perempuan / Female"/>
    <x v="0"/>
    <n v="12"/>
    <n v="59"/>
    <m/>
    <x v="0"/>
    <x v="0"/>
    <x v="0"/>
    <x v="0"/>
    <s v="Flouride-based"/>
    <x v="0"/>
    <n v="1"/>
    <x v="0"/>
    <n v="1"/>
    <x v="0"/>
    <n v="1"/>
    <x v="1"/>
    <n v="1"/>
    <x v="1"/>
    <n v="1"/>
    <x v="1"/>
    <n v="1"/>
    <x v="0"/>
    <n v="1"/>
    <x v="0"/>
    <n v="1"/>
    <x v="1"/>
    <n v="1"/>
    <x v="0"/>
    <n v="1"/>
    <x v="1"/>
    <n v="1"/>
    <x v="1"/>
    <n v="0"/>
    <x v="1"/>
    <n v="1"/>
  </r>
  <r>
    <d v="2024-10-04T09:45:56"/>
    <s v="nurdamia@gmail.com"/>
    <s v="091215140112"/>
    <n v="100"/>
    <n v="0.21"/>
    <s v="Perempuan / Female"/>
    <s v="Malay"/>
    <s v="Smk pengkalan"/>
    <s v="Ya / Yes"/>
    <x v="0"/>
    <x v="0"/>
    <x v="0"/>
    <x v="2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1"/>
    <x v="0"/>
    <x v="2"/>
    <x v="0"/>
    <x v="0"/>
    <x v="1"/>
    <x v="0"/>
    <x v="1"/>
    <x v="1"/>
    <x v="1"/>
    <s v="Lebih dari 2 kali / More than twice"/>
    <s v="2 kali / Twice"/>
    <s v="Tidak tahu / Don't know"/>
    <s v="Colgate"/>
    <s v="Selalu / Always"/>
    <s v="Lebih dari 2 kali / More than twice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Ya / Yes"/>
    <s v="Tidak / No"/>
    <x v="0"/>
    <m/>
    <x v="0"/>
    <x v="0"/>
    <x v="0"/>
    <s v="Perempuan / Female"/>
    <x v="0"/>
    <n v="15"/>
    <n v="52"/>
    <m/>
    <x v="0"/>
    <x v="0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1"/>
    <n v="0"/>
    <x v="1"/>
    <n v="1"/>
  </r>
  <r>
    <d v="2024-10-04T09:50:01"/>
    <s v="mior.shahriman77@email.com"/>
    <s v="090520081054"/>
    <n v="0"/>
    <n v="0.04"/>
    <s v="Perempuan / Female"/>
    <s v="Malay"/>
    <s v="Smk  Pengkalan 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2"/>
    <x v="0"/>
    <x v="1"/>
    <x v="0"/>
    <x v="0"/>
    <x v="1"/>
    <x v="0"/>
    <s v="2 kali / Twice"/>
    <s v="Lebih dari 2 kali / More than twice"/>
    <s v="Ya / Yes"/>
    <s v="Colgate"/>
    <s v="Kadang-kadang/bila perlu / Sometimes / When necessary"/>
    <s v="Tidak menggunakan flos gigi / Not using dental floss"/>
    <s v="4 kali / 4 times"/>
    <s v="Ya / Yes"/>
    <s v="Tidak / No"/>
    <s v="Ya / Yes"/>
    <s v="Tidak / No"/>
    <s v="Tidak / No"/>
    <s v="Tidak / No"/>
    <x v="0"/>
    <m/>
    <x v="0"/>
    <x v="0"/>
    <x v="0"/>
    <s v="Perempuan / Female"/>
    <x v="0"/>
    <n v="15"/>
    <n v="57"/>
    <m/>
    <x v="0"/>
    <x v="0"/>
    <x v="0"/>
    <x v="0"/>
    <s v="Flouride-based"/>
    <x v="0"/>
    <n v="1"/>
    <x v="0"/>
    <n v="1"/>
    <x v="0"/>
    <n v="1"/>
    <x v="0"/>
    <n v="0"/>
    <x v="2"/>
    <n v="0"/>
    <x v="1"/>
    <n v="1"/>
    <x v="0"/>
    <n v="1"/>
    <x v="1"/>
    <n v="0"/>
    <x v="1"/>
    <n v="1"/>
    <x v="1"/>
    <n v="0"/>
    <x v="0"/>
    <n v="0"/>
    <x v="1"/>
    <n v="0"/>
    <x v="0"/>
    <n v="0"/>
  </r>
  <r>
    <d v="2024-10-04T09:52:39"/>
    <s v="aisyah@gmail.com"/>
    <s v="090508080702"/>
    <n v="77.680000000000007"/>
    <n v="0.25"/>
    <s v="Perempuan / Female"/>
    <s v="Malay"/>
    <s v="Smk pengkalan"/>
    <s v="Ya / Yes"/>
    <x v="0"/>
    <x v="1"/>
    <x v="0"/>
    <x v="2"/>
    <x v="0"/>
    <x v="1"/>
    <x v="1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1"/>
    <x v="0"/>
    <x v="1"/>
    <x v="1"/>
    <x v="1"/>
    <x v="0"/>
    <x v="0"/>
    <s v="2 kali / Twice"/>
    <s v="2 kali / Twice"/>
    <s v="Tidak tahu / Don't know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Perempuan / Female"/>
    <x v="0"/>
    <n v="10"/>
    <n v="58"/>
    <m/>
    <x v="0"/>
    <x v="0"/>
    <x v="1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4T09:54:05"/>
    <s v="sofeazahrayz@gmail.com"/>
    <s v="090624080136"/>
    <n v="33.93"/>
    <n v="0.08"/>
    <s v="Perempuan / Female"/>
    <s v="Malay"/>
    <s v="Smk pengkalan"/>
    <s v="Tidak / No"/>
    <x v="0"/>
    <x v="0"/>
    <x v="0"/>
    <x v="2"/>
    <x v="1"/>
    <x v="0"/>
    <x v="1"/>
    <x v="0"/>
    <x v="0"/>
    <x v="0"/>
    <x v="0"/>
    <x v="1"/>
    <x v="0"/>
    <x v="0"/>
    <x v="0"/>
    <x v="0"/>
    <x v="1"/>
    <x v="1"/>
    <x v="1"/>
    <x v="0"/>
    <x v="1"/>
    <x v="0"/>
    <x v="0"/>
    <x v="1"/>
    <x v="0"/>
    <x v="3"/>
    <x v="0"/>
    <x v="1"/>
    <x v="1"/>
    <x v="1"/>
    <x v="0"/>
    <x v="0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s v="Tidak."/>
    <x v="0"/>
    <x v="0"/>
    <x v="0"/>
    <s v="Perempuan / Female"/>
    <x v="1"/>
    <n v="12"/>
    <n v="56"/>
    <m/>
    <x v="0"/>
    <x v="0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4T09:56:15"/>
    <s v="nmia7481@gmail.com"/>
    <s v="090814100134"/>
    <n v="0"/>
    <n v="0"/>
    <s v="Perempuan / Female"/>
    <s v="Malay"/>
    <s v="SMK PENGKALAN "/>
    <s v="Ya / Yes"/>
    <x v="0"/>
    <x v="2"/>
    <x v="0"/>
    <x v="0"/>
    <x v="2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3"/>
    <x v="0"/>
    <x v="1"/>
    <x v="1"/>
    <x v="1"/>
    <x v="1"/>
    <x v="2"/>
    <s v="Lebih dari 2 kali / More than twice"/>
    <s v="2 kali / Twice"/>
    <s v="Ya / Yes"/>
    <s v="Colgate"/>
    <s v="Kadang-kadang/bila perlu / Sometimes / When necessary"/>
    <s v="1 kali / Once"/>
    <s v="1 kali / Once"/>
    <s v="Tidak / No"/>
    <s v="Tidak / No"/>
    <s v="Ya / Yes"/>
    <s v="Ya / Yes"/>
    <s v="Kadang-kadang / Bila Perlu / Sometimes/When necessary"/>
    <s v="Tidak / No"/>
    <x v="0"/>
    <m/>
    <x v="0"/>
    <x v="0"/>
    <x v="0"/>
    <s v="Perempuan / Female"/>
    <x v="0"/>
    <n v="12"/>
    <n v="60"/>
    <m/>
    <x v="0"/>
    <x v="0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1"/>
    <n v="0"/>
    <x v="1"/>
    <n v="1"/>
    <x v="0"/>
    <n v="1"/>
    <x v="1"/>
    <n v="1"/>
    <x v="1"/>
    <n v="0"/>
    <x v="0"/>
    <n v="0"/>
  </r>
  <r>
    <d v="2024-10-04T10:00:17"/>
    <s v="ainulridamia@gmail.com"/>
    <s v="090515080516"/>
    <n v="3.57"/>
    <n v="0"/>
    <s v="Perempuan / Female"/>
    <s v="Malay"/>
    <s v="Smk pengkalan"/>
    <s v="Ya / Yes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x v="1"/>
    <x v="1"/>
    <x v="1"/>
    <x v="0"/>
    <x v="0"/>
    <s v="Lebih dari 2 kali / More than twice"/>
    <s v="Lebih dari 2 kali / More than twice"/>
    <s v="Tidak / No"/>
    <s v="Halagel"/>
    <s v="Kadang-kadang/bila perlu / Sometimes / When necessary"/>
    <s v="Tidak menggunakan flos gigi / Not using dental floss"/>
    <s v="Kadang-kadang/Bila perlu / Sometimes/When necessary"/>
    <s v="Tidak / No"/>
    <s v="Tidak / No"/>
    <s v="Tidak / No"/>
    <s v="Tidak / No"/>
    <s v="Kadang-kadang / Bila Perlu / Sometimes/When necessary"/>
    <s v="Tidak / No"/>
    <x v="0"/>
    <m/>
    <x v="0"/>
    <x v="0"/>
    <x v="0"/>
    <s v="Perempuan / Female"/>
    <x v="0"/>
    <n v="15"/>
    <n v="58"/>
    <m/>
    <x v="0"/>
    <x v="0"/>
    <x v="2"/>
    <x v="0"/>
    <s v="Non-flouride"/>
    <x v="0"/>
    <n v="1"/>
    <x v="0"/>
    <n v="1"/>
    <x v="1"/>
    <n v="0"/>
    <x v="0"/>
    <n v="0"/>
    <x v="2"/>
    <n v="0"/>
    <x v="0"/>
    <n v="0"/>
    <x v="1"/>
    <n v="0"/>
    <x v="1"/>
    <n v="0"/>
    <x v="0"/>
    <n v="0"/>
    <x v="1"/>
    <n v="0"/>
    <x v="1"/>
    <n v="1"/>
    <x v="1"/>
    <n v="0"/>
    <x v="0"/>
    <n v="0"/>
  </r>
  <r>
    <d v="2024-10-04T10:00:18"/>
    <s v="aliesyahanna@gmail.com"/>
    <s v="090624080398"/>
    <n v="40.18"/>
    <n v="0.04"/>
    <s v="Perempuan / Female"/>
    <s v="Malay"/>
    <s v="Smk pengkalan"/>
    <s v="Ya / Yes"/>
    <x v="0"/>
    <x v="1"/>
    <x v="0"/>
    <x v="2"/>
    <x v="0"/>
    <x v="1"/>
    <x v="1"/>
    <x v="0"/>
    <x v="0"/>
    <x v="0"/>
    <x v="0"/>
    <x v="0"/>
    <x v="0"/>
    <x v="0"/>
    <x v="1"/>
    <x v="0"/>
    <x v="1"/>
    <x v="0"/>
    <x v="1"/>
    <x v="1"/>
    <x v="1"/>
    <x v="0"/>
    <x v="0"/>
    <x v="1"/>
    <x v="1"/>
    <x v="1"/>
    <x v="1"/>
    <x v="0"/>
    <x v="0"/>
    <x v="0"/>
    <x v="0"/>
    <x v="0"/>
    <s v="2 kali / Twice"/>
    <s v="2 kali / Twice"/>
    <s v="Ya / Yes"/>
    <s v="Colgat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Perempuan / Female"/>
    <x v="0"/>
    <n v="11"/>
    <n v="52"/>
    <m/>
    <x v="0"/>
    <x v="0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4T10:03:47"/>
    <s v="ahmds0lhnn@gmail.com"/>
    <s v="080904-08-1783"/>
    <n v="2.68"/>
    <n v="0.17"/>
    <s v="Lelaki / Male"/>
    <s v="Malay"/>
    <s v="Smk pengkalan"/>
    <s v="Ya / Yes"/>
    <x v="0"/>
    <x v="2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3"/>
    <x v="0"/>
    <x v="0"/>
    <x v="0"/>
    <x v="0"/>
    <x v="1"/>
    <x v="1"/>
    <s v="2 kali / Twice"/>
    <s v="2 kali / Twice"/>
    <s v="Ya / Yes"/>
    <s v="darlie"/>
    <s v="Selalu / Always"/>
    <s v="Lebih dari 2 kali / More than twice"/>
    <s v="Kadang-kadang/Bila perlu / Sometimes/When necessary"/>
    <s v="Kadang-kadang / Bila Perlu / Sometimes/When necessary"/>
    <s v="Ya / Yes"/>
    <s v="Tidak / No"/>
    <s v="Kadang-kadang / Bila Perlu / Sometimes/When necessary"/>
    <s v="Ya / Yes"/>
    <s v="Ya / Yes"/>
    <x v="0"/>
    <s v="-"/>
    <x v="0"/>
    <x v="0"/>
    <x v="0"/>
    <s v="Lelaki / Male"/>
    <x v="0"/>
    <n v="14"/>
    <n v="60"/>
    <m/>
    <x v="0"/>
    <x v="0"/>
    <x v="1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0"/>
    <n v="0"/>
    <x v="0"/>
    <n v="1"/>
    <x v="1"/>
    <n v="1"/>
    <x v="0"/>
    <n v="1"/>
    <x v="1"/>
    <n v="1"/>
  </r>
  <r>
    <d v="2024-10-04T10:08:31"/>
    <s v="mafif0812@gmail.com"/>
    <s v="080812080329"/>
    <n v="30.36"/>
    <n v="0.08"/>
    <s v="Lelaki / Male"/>
    <s v="Malay"/>
    <s v="SMK PENGKALAN "/>
    <s v="Ya / Yes"/>
    <x v="0"/>
    <x v="0"/>
    <x v="0"/>
    <x v="0"/>
    <x v="0"/>
    <x v="0"/>
    <x v="1"/>
    <x v="0"/>
    <x v="0"/>
    <x v="1"/>
    <x v="0"/>
    <x v="0"/>
    <x v="0"/>
    <x v="0"/>
    <x v="0"/>
    <x v="0"/>
    <x v="1"/>
    <x v="1"/>
    <x v="1"/>
    <x v="0"/>
    <x v="1"/>
    <x v="1"/>
    <x v="1"/>
    <x v="1"/>
    <x v="1"/>
    <x v="0"/>
    <x v="1"/>
    <x v="0"/>
    <x v="0"/>
    <x v="0"/>
    <x v="0"/>
    <x v="1"/>
    <s v="Apabila saya ingat / When I remember"/>
    <s v="Apabila saya ingat / When I remember"/>
    <s v="Tidak tahu / Don't know"/>
    <s v="Colgate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Ya / Yes"/>
    <s v="Tidak / No"/>
    <x v="0"/>
    <s v="TIADA"/>
    <x v="1"/>
    <x v="1"/>
    <x v="0"/>
    <s v="Lelaki / Male"/>
    <x v="0"/>
    <n v="13"/>
    <n v="50"/>
    <m/>
    <x v="0"/>
    <x v="0"/>
    <x v="0"/>
    <x v="0"/>
    <s v="Flouride-based"/>
    <x v="1"/>
    <n v="0"/>
    <x v="1"/>
    <n v="0"/>
    <x v="0"/>
    <n v="1"/>
    <x v="1"/>
    <n v="1"/>
    <x v="0"/>
    <n v="2"/>
    <x v="0"/>
    <n v="0"/>
    <x v="0"/>
    <n v="1"/>
    <x v="1"/>
    <n v="0"/>
    <x v="1"/>
    <n v="1"/>
    <x v="0"/>
    <n v="1"/>
    <x v="1"/>
    <n v="1"/>
    <x v="1"/>
    <n v="0"/>
    <x v="0"/>
    <n v="0"/>
  </r>
  <r>
    <d v="2024-10-04T10:09:38"/>
    <s v="qasehdanisha091@gmail.com"/>
    <s v="090321080120"/>
    <n v="42.86"/>
    <n v="0.13"/>
    <s v="Perempuan / Female"/>
    <s v="Malay"/>
    <s v="Smk pengkalan"/>
    <s v="Ya / Yes"/>
    <x v="0"/>
    <x v="1"/>
    <x v="0"/>
    <x v="2"/>
    <x v="0"/>
    <x v="0"/>
    <x v="1"/>
    <x v="1"/>
    <x v="0"/>
    <x v="0"/>
    <x v="0"/>
    <x v="1"/>
    <x v="0"/>
    <x v="1"/>
    <x v="0"/>
    <x v="0"/>
    <x v="1"/>
    <x v="1"/>
    <x v="1"/>
    <x v="0"/>
    <x v="0"/>
    <x v="0"/>
    <x v="1"/>
    <x v="1"/>
    <x v="1"/>
    <x v="1"/>
    <x v="1"/>
    <x v="0"/>
    <x v="0"/>
    <x v="0"/>
    <x v="0"/>
    <x v="0"/>
    <s v="2 kali / Twice"/>
    <s v="2 kali / Twice"/>
    <s v="Tidak tahu / Don't know"/>
    <s v="Colgate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Tidak / No"/>
    <s v="Tidak / No"/>
    <s v="Tidak / No"/>
    <x v="0"/>
    <m/>
    <x v="0"/>
    <x v="0"/>
    <x v="0"/>
    <s v="Perempuan / Female"/>
    <x v="0"/>
    <n v="10"/>
    <n v="52"/>
    <m/>
    <x v="0"/>
    <x v="0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1"/>
    <n v="1"/>
    <x v="1"/>
    <n v="0"/>
    <x v="0"/>
    <n v="0"/>
    <x v="1"/>
    <n v="0"/>
    <x v="0"/>
    <n v="0"/>
  </r>
  <r>
    <d v="2024-10-04T10:09:51"/>
    <s v="arsyadaiezad@gmail.com"/>
    <s v="081113130635"/>
    <n v="50"/>
    <n v="0"/>
    <s v="Lelaki / Male"/>
    <s v="Malay"/>
    <s v="SMK PENGKALAN "/>
    <s v="Ya / Yes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2"/>
    <x v="1"/>
    <x v="1"/>
    <x v="1"/>
    <x v="0"/>
    <x v="1"/>
    <x v="2"/>
    <x v="0"/>
    <x v="1"/>
    <x v="0"/>
    <x v="0"/>
    <s v="2 kali / Twice"/>
    <s v="2 kali / Twice"/>
    <s v="Ya / Yes"/>
    <s v="Colgate"/>
    <s v="Selalu / Always"/>
    <s v="2 kali / Twice"/>
    <s v="1 kali / Once"/>
    <s v="Tidak / No"/>
    <s v="Tidak / No"/>
    <s v="Kadang-kadang / Bila Perlu / Sometimes/When necessary"/>
    <s v="Tidak / No"/>
    <s v="Kadang-kadang / Bila Perlu / Sometimes/When necessary"/>
    <s v="Kadang-kadang / Bila Perlu / Sometimes/When necessary"/>
    <x v="0"/>
    <m/>
    <x v="1"/>
    <x v="1"/>
    <x v="0"/>
    <s v="Lelaki / Male"/>
    <x v="0"/>
    <n v="14"/>
    <n v="45"/>
    <m/>
    <x v="0"/>
    <x v="0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1"/>
    <n v="0"/>
    <x v="1"/>
    <n v="1"/>
    <x v="0"/>
    <n v="1"/>
    <x v="0"/>
    <n v="0"/>
  </r>
  <r>
    <d v="2024-10-04T10:17:05"/>
    <s v="norsyamirah04@gmail.com"/>
    <s v="090420120044"/>
    <n v="77.680000000000007"/>
    <n v="0.42"/>
    <s v="Perempuan / Female"/>
    <s v="Malay"/>
    <s v="Smk pengkalan"/>
    <s v="Ya / Yes"/>
    <x v="0"/>
    <x v="1"/>
    <x v="0"/>
    <x v="2"/>
    <x v="0"/>
    <x v="1"/>
    <x v="0"/>
    <x v="0"/>
    <x v="0"/>
    <x v="0"/>
    <x v="0"/>
    <x v="0"/>
    <x v="0"/>
    <x v="0"/>
    <x v="0"/>
    <x v="0"/>
    <x v="1"/>
    <x v="1"/>
    <x v="1"/>
    <x v="2"/>
    <x v="1"/>
    <x v="1"/>
    <x v="1"/>
    <x v="1"/>
    <x v="1"/>
    <x v="1"/>
    <x v="1"/>
    <x v="0"/>
    <x v="0"/>
    <x v="1"/>
    <x v="0"/>
    <x v="0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Ya / Yes"/>
    <s v="Kadang-kadang / Bila Perlu / Sometimes/When necessary"/>
    <s v="Ya / Yes"/>
    <s v="Kadang-kadang / Bila Perlu / Sometimes/When necessary"/>
    <x v="0"/>
    <m/>
    <x v="0"/>
    <x v="0"/>
    <x v="0"/>
    <s v="Perempuan / Female"/>
    <x v="0"/>
    <n v="13"/>
    <n v="47"/>
    <m/>
    <x v="0"/>
    <x v="0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4T10:18:51"/>
    <s v="izatulhaifa71@gmail.com"/>
    <s v="090509080704"/>
    <n v="25.89"/>
    <n v="0"/>
    <s v="Perempuan / Female"/>
    <s v="Malay"/>
    <s v="Smk pengkalan"/>
    <s v="Ya / Yes"/>
    <x v="0"/>
    <x v="2"/>
    <x v="0"/>
    <x v="1"/>
    <x v="0"/>
    <x v="0"/>
    <x v="0"/>
    <x v="2"/>
    <x v="0"/>
    <x v="0"/>
    <x v="0"/>
    <x v="2"/>
    <x v="0"/>
    <x v="0"/>
    <x v="0"/>
    <x v="0"/>
    <x v="1"/>
    <x v="1"/>
    <x v="0"/>
    <x v="1"/>
    <x v="1"/>
    <x v="0"/>
    <x v="2"/>
    <x v="1"/>
    <x v="2"/>
    <x v="1"/>
    <x v="1"/>
    <x v="0"/>
    <x v="0"/>
    <x v="1"/>
    <x v="0"/>
    <x v="0"/>
    <s v="Lebih dari 2 kali / More than twice"/>
    <s v="Lebih dari 2 kali / More than twice"/>
    <s v="Ya / Yes"/>
    <s v="Mukmin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Perempuan / Female"/>
    <x v="0"/>
    <n v="13"/>
    <n v="48"/>
    <m/>
    <x v="0"/>
    <x v="0"/>
    <x v="3"/>
    <x v="0"/>
    <s v="Non-flouride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4T10:23:25"/>
    <s v="nurauni091110@gmail.com"/>
    <s v="091110021010"/>
    <n v="0"/>
    <n v="0"/>
    <s v="Perempuan / Female"/>
    <s v="Malay"/>
    <s v="Smk pengkalan"/>
    <s v="Ya / Yes"/>
    <x v="0"/>
    <x v="0"/>
    <x v="0"/>
    <x v="1"/>
    <x v="0"/>
    <x v="0"/>
    <x v="1"/>
    <x v="0"/>
    <x v="0"/>
    <x v="0"/>
    <x v="0"/>
    <x v="0"/>
    <x v="0"/>
    <x v="0"/>
    <x v="0"/>
    <x v="0"/>
    <x v="1"/>
    <x v="0"/>
    <x v="1"/>
    <x v="1"/>
    <x v="1"/>
    <x v="1"/>
    <x v="0"/>
    <x v="0"/>
    <x v="0"/>
    <x v="3"/>
    <x v="0"/>
    <x v="1"/>
    <x v="1"/>
    <x v="1"/>
    <x v="1"/>
    <x v="1"/>
    <s v="2 kali / Twice"/>
    <s v="2 kali / Twice"/>
    <s v="Ya / Yes"/>
    <s v="Colgate"/>
    <s v="Kadang-kadang/bila perlu / Sometimes / When necessary"/>
    <s v="1 kali / Once"/>
    <s v="Tidak minum minuman berkarbonat / Do not take carbonated drinks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0"/>
    <s v="Perempuan / Female"/>
    <x v="0"/>
    <n v="15"/>
    <n v="58"/>
    <m/>
    <x v="0"/>
    <x v="0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0"/>
    <n v="1"/>
    <x v="1"/>
    <n v="1"/>
    <x v="0"/>
    <n v="1"/>
    <x v="1"/>
    <n v="1"/>
    <x v="1"/>
    <n v="0"/>
    <x v="0"/>
    <n v="0"/>
  </r>
  <r>
    <d v="2024-10-04T10:23:38"/>
    <s v="moneyshiwww@gmail.com"/>
    <s v="090926080406"/>
    <n v="50.89"/>
    <n v="0.08"/>
    <s v="Perempuan / Female"/>
    <s v="Malay"/>
    <s v="Smk pengkalan"/>
    <s v="Ya / Yes"/>
    <x v="0"/>
    <x v="0"/>
    <x v="0"/>
    <x v="1"/>
    <x v="0"/>
    <x v="2"/>
    <x v="1"/>
    <x v="2"/>
    <x v="0"/>
    <x v="0"/>
    <x v="1"/>
    <x v="1"/>
    <x v="0"/>
    <x v="0"/>
    <x v="0"/>
    <x v="0"/>
    <x v="1"/>
    <x v="0"/>
    <x v="1"/>
    <x v="0"/>
    <x v="1"/>
    <x v="1"/>
    <x v="2"/>
    <x v="1"/>
    <x v="2"/>
    <x v="1"/>
    <x v="1"/>
    <x v="0"/>
    <x v="0"/>
    <x v="1"/>
    <x v="0"/>
    <x v="0"/>
    <s v="2 kali / Twice"/>
    <s v="1 kali / Once"/>
    <s v="Ya / Yes"/>
    <s v="FRESH AND WHITE"/>
    <s v="Kadang-kadang/bila perlu / Sometimes / When necessary"/>
    <s v="1 kali / Once"/>
    <s v="Kadang-kadang/Bila perlu / Sometimes/When necessary"/>
    <s v="Ya / Yes"/>
    <s v="Tidak / No"/>
    <s v="Tidak / No"/>
    <s v="Ya / Yes"/>
    <s v="Tidak / No"/>
    <s v="Tidak / No"/>
    <x v="0"/>
    <m/>
    <x v="0"/>
    <x v="0"/>
    <x v="0"/>
    <s v="Perempuan / Female"/>
    <x v="0"/>
    <n v="11"/>
    <n v="48"/>
    <m/>
    <x v="0"/>
    <x v="0"/>
    <x v="4"/>
    <x v="0"/>
    <s v="Flouride-based"/>
    <x v="0"/>
    <n v="1"/>
    <x v="1"/>
    <n v="0"/>
    <x v="0"/>
    <n v="1"/>
    <x v="0"/>
    <n v="0"/>
    <x v="1"/>
    <n v="1"/>
    <x v="0"/>
    <n v="0"/>
    <x v="0"/>
    <n v="1"/>
    <x v="1"/>
    <n v="0"/>
    <x v="0"/>
    <n v="0"/>
    <x v="0"/>
    <n v="1"/>
    <x v="0"/>
    <n v="0"/>
    <x v="1"/>
    <n v="0"/>
    <x v="0"/>
    <n v="0"/>
  </r>
  <r>
    <d v="2024-10-04T10:30:13"/>
    <s v="nurulfariha1109@gmail.com"/>
    <s v="091123080634"/>
    <n v="60.71"/>
    <n v="0.08"/>
    <s v="Perempuan / Female"/>
    <s v="Malay"/>
    <s v="Smk pengkalan"/>
    <s v="Ya / Yes"/>
    <x v="1"/>
    <x v="2"/>
    <x v="0"/>
    <x v="2"/>
    <x v="0"/>
    <x v="0"/>
    <x v="1"/>
    <x v="0"/>
    <x v="0"/>
    <x v="0"/>
    <x v="2"/>
    <x v="0"/>
    <x v="0"/>
    <x v="0"/>
    <x v="0"/>
    <x v="0"/>
    <x v="1"/>
    <x v="0"/>
    <x v="1"/>
    <x v="2"/>
    <x v="1"/>
    <x v="1"/>
    <x v="1"/>
    <x v="0"/>
    <x v="0"/>
    <x v="3"/>
    <x v="0"/>
    <x v="1"/>
    <x v="0"/>
    <x v="1"/>
    <x v="0"/>
    <x v="0"/>
    <s v="2 kali / Twice"/>
    <s v="2 kali / Twice"/>
    <s v="Tidak tahu / Don't know"/>
    <s v="Colgate"/>
    <s v="Selalu / Always"/>
    <s v="Tidak menggunakan flos gigi / Not using dental floss"/>
    <s v="Kadang-kadang/Bila perlu / Sometimes/When necessary"/>
    <s v="Tidak / No"/>
    <s v="Tidak / No"/>
    <s v="Tidak / No"/>
    <s v="Tidak / No"/>
    <s v="Tidak / No"/>
    <s v="Tidak / No"/>
    <x v="0"/>
    <s v="Tidak"/>
    <x v="0"/>
    <x v="0"/>
    <x v="0"/>
    <s v="Perempuan / Female"/>
    <x v="0"/>
    <n v="11"/>
    <n v="53"/>
    <m/>
    <x v="0"/>
    <x v="0"/>
    <x v="0"/>
    <x v="0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0"/>
    <n v="0"/>
    <x v="1"/>
    <n v="0"/>
    <x v="0"/>
    <n v="0"/>
    <x v="1"/>
    <n v="0"/>
    <x v="0"/>
    <n v="0"/>
  </r>
  <r>
    <d v="2024-10-04T10:30:37"/>
    <s v="zahirah@gmail.con"/>
    <s v="0906050800210"/>
    <n v="12.5"/>
    <n v="0"/>
    <s v="Perempuan / Female"/>
    <s v="Malay"/>
    <s v="Smk pengkalan"/>
    <s v="Ya / Yes"/>
    <x v="0"/>
    <x v="0"/>
    <x v="0"/>
    <x v="2"/>
    <x v="0"/>
    <x v="0"/>
    <x v="1"/>
    <x v="0"/>
    <x v="0"/>
    <x v="1"/>
    <x v="0"/>
    <x v="1"/>
    <x v="1"/>
    <x v="1"/>
    <x v="2"/>
    <x v="2"/>
    <x v="1"/>
    <x v="0"/>
    <x v="2"/>
    <x v="1"/>
    <x v="1"/>
    <x v="1"/>
    <x v="2"/>
    <x v="0"/>
    <x v="1"/>
    <x v="3"/>
    <x v="2"/>
    <x v="1"/>
    <x v="0"/>
    <x v="1"/>
    <x v="0"/>
    <x v="0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Ya / Yes"/>
    <s v="Kadang-kadang / Bila Perlu / Sometimes/When necessary"/>
    <s v="Ya / Yes"/>
    <s v="Tidak / No"/>
    <s v="Kadang-kadang / Bila Perlu / Sometimes/When necessary"/>
    <x v="0"/>
    <m/>
    <x v="0"/>
    <x v="0"/>
    <x v="0"/>
    <s v="Perempuan / Female"/>
    <x v="0"/>
    <n v="8"/>
    <n v="49"/>
    <m/>
    <x v="0"/>
    <x v="0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0"/>
    <n v="0"/>
    <x v="0"/>
    <n v="1"/>
    <x v="1"/>
    <n v="1"/>
  </r>
  <r>
    <d v="2024-10-04T10:32:36"/>
    <s v="aek6092@Yahoo.com.my"/>
    <s v="090725070551"/>
    <n v="0"/>
    <n v="0"/>
    <s v="Lelaki / Male"/>
    <s v="Malay"/>
    <s v="Smk pengkalan"/>
    <s v="Ya / Yes"/>
    <x v="0"/>
    <x v="0"/>
    <x v="0"/>
    <x v="2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1"/>
    <x v="1"/>
    <x v="1"/>
    <x v="1"/>
    <x v="1"/>
    <x v="1"/>
    <x v="0"/>
    <x v="0"/>
    <x v="0"/>
    <s v="2 kali / Twice"/>
    <s v="Setiap kali selepas makan / Every time after meal"/>
    <s v="Tidak / No"/>
    <s v="Colgate"/>
    <s v="Kadang-kadang/bila perlu / Sometimes / When necessary"/>
    <s v="Tidak menggunakan flos gigi / Not using dental floss"/>
    <s v="2 kali / Twice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Lelaki / Male"/>
    <x v="0"/>
    <n v="14"/>
    <n v="57"/>
    <m/>
    <x v="0"/>
    <x v="0"/>
    <x v="0"/>
    <x v="0"/>
    <s v="Flouride-based"/>
    <x v="0"/>
    <n v="1"/>
    <x v="0"/>
    <n v="1"/>
    <x v="1"/>
    <n v="0"/>
    <x v="0"/>
    <n v="0"/>
    <x v="2"/>
    <n v="0"/>
    <x v="1"/>
    <n v="1"/>
    <x v="0"/>
    <n v="1"/>
    <x v="0"/>
    <n v="1"/>
    <x v="1"/>
    <n v="1"/>
    <x v="0"/>
    <n v="1"/>
    <x v="1"/>
    <n v="1"/>
    <x v="0"/>
    <n v="1"/>
    <x v="1"/>
    <n v="1"/>
  </r>
  <r>
    <d v="2024-10-04T10:32:39"/>
    <s v="udin27863@gmail.com"/>
    <s v="090728081109"/>
    <n v="100"/>
    <n v="0.13"/>
    <s v="Lelaki / Male"/>
    <s v="Malay"/>
    <s v="Smk pengkalan"/>
    <s v="Ya / Yes"/>
    <x v="0"/>
    <x v="1"/>
    <x v="1"/>
    <x v="2"/>
    <x v="1"/>
    <x v="2"/>
    <x v="1"/>
    <x v="0"/>
    <x v="0"/>
    <x v="0"/>
    <x v="1"/>
    <x v="0"/>
    <x v="0"/>
    <x v="0"/>
    <x v="2"/>
    <x v="0"/>
    <x v="1"/>
    <x v="2"/>
    <x v="1"/>
    <x v="1"/>
    <x v="1"/>
    <x v="1"/>
    <x v="1"/>
    <x v="1"/>
    <x v="1"/>
    <x v="1"/>
    <x v="1"/>
    <x v="0"/>
    <x v="0"/>
    <x v="1"/>
    <x v="2"/>
    <x v="0"/>
    <s v="2 kali / Twice"/>
    <s v="2 kali / Twice"/>
    <s v="Tidak / No"/>
    <s v="Colgate"/>
    <s v="Kadang-kadang/bila perlu / Sometimes / When necessary"/>
    <s v="1 kali / Once"/>
    <s v="Lebih dari 4 kali / More than 4 times"/>
    <s v="Tidak / No"/>
    <s v="Ya / Yes"/>
    <s v="Ya / Yes"/>
    <s v="Ya / Yes"/>
    <s v="Ya / Yes"/>
    <s v="Ya / Yes"/>
    <x v="0"/>
    <m/>
    <x v="0"/>
    <x v="0"/>
    <x v="0"/>
    <s v="Lelaki / Male"/>
    <x v="0"/>
    <n v="8"/>
    <n v="45"/>
    <m/>
    <x v="0"/>
    <x v="0"/>
    <x v="0"/>
    <x v="0"/>
    <s v="Flouride-based"/>
    <x v="0"/>
    <n v="1"/>
    <x v="0"/>
    <n v="1"/>
    <x v="1"/>
    <n v="0"/>
    <x v="0"/>
    <n v="0"/>
    <x v="1"/>
    <n v="1"/>
    <x v="1"/>
    <n v="1"/>
    <x v="1"/>
    <n v="0"/>
    <x v="0"/>
    <n v="1"/>
    <x v="1"/>
    <n v="1"/>
    <x v="0"/>
    <n v="1"/>
    <x v="1"/>
    <n v="1"/>
    <x v="0"/>
    <n v="1"/>
    <x v="1"/>
    <n v="1"/>
  </r>
  <r>
    <d v="2024-10-04T10:35:31"/>
    <s v="aaqilazim@gmail.com"/>
    <s v="090429080413"/>
    <n v="93.7"/>
    <n v="0.38"/>
    <s v="Lelaki / Male"/>
    <s v="Malay"/>
    <s v="Smk pengkalan"/>
    <s v="Ya / Yes"/>
    <x v="0"/>
    <x v="0"/>
    <x v="0"/>
    <x v="2"/>
    <x v="1"/>
    <x v="2"/>
    <x v="0"/>
    <x v="0"/>
    <x v="0"/>
    <x v="2"/>
    <x v="0"/>
    <x v="0"/>
    <x v="0"/>
    <x v="0"/>
    <x v="0"/>
    <x v="0"/>
    <x v="0"/>
    <x v="0"/>
    <x v="0"/>
    <x v="1"/>
    <x v="0"/>
    <x v="0"/>
    <x v="1"/>
    <x v="0"/>
    <x v="0"/>
    <x v="3"/>
    <x v="0"/>
    <x v="1"/>
    <x v="0"/>
    <x v="1"/>
    <x v="0"/>
    <x v="0"/>
    <s v="2 kali / Twice"/>
    <s v="2 kali / Twice"/>
    <s v="Tidak tahu / Don't know"/>
    <s v="darlie"/>
    <s v="Kadang-kadang/bila perlu / Sometimes / When necessary"/>
    <s v="Tidak menggunakan flos gigi / Not using dental floss"/>
    <s v="Kadang-kadang/Bila perlu / Sometimes/When necessary"/>
    <s v="Tidak / No"/>
    <s v="Tidak / No"/>
    <s v="Kadang-kadang / Bila Perlu / Sometimes/When necessary"/>
    <s v="Ya / Yes"/>
    <s v="Ya / Yes"/>
    <s v="Tidak / No"/>
    <x v="0"/>
    <m/>
    <x v="0"/>
    <x v="0"/>
    <x v="0"/>
    <s v="Lelaki / Male"/>
    <x v="0"/>
    <n v="12"/>
    <n v="58"/>
    <m/>
    <x v="0"/>
    <x v="0"/>
    <x v="1"/>
    <x v="0"/>
    <s v="Flouride-based"/>
    <x v="0"/>
    <n v="1"/>
    <x v="0"/>
    <n v="1"/>
    <x v="0"/>
    <n v="1"/>
    <x v="0"/>
    <n v="0"/>
    <x v="2"/>
    <n v="0"/>
    <x v="0"/>
    <n v="0"/>
    <x v="1"/>
    <n v="0"/>
    <x v="1"/>
    <n v="0"/>
    <x v="1"/>
    <n v="1"/>
    <x v="0"/>
    <n v="1"/>
    <x v="1"/>
    <n v="1"/>
    <x v="1"/>
    <n v="0"/>
    <x v="0"/>
    <n v="0"/>
  </r>
  <r>
    <d v="2024-10-04T10:40:29"/>
    <s v="mdanial1010ismail@gmail.com"/>
    <s v="091010080689"/>
    <n v="9.82"/>
    <n v="0"/>
    <s v="Lelaki / Male"/>
    <s v="Malay"/>
    <s v="SMK PENGKALAN "/>
    <s v="Ya / Yes"/>
    <x v="0"/>
    <x v="0"/>
    <x v="0"/>
    <x v="2"/>
    <x v="1"/>
    <x v="1"/>
    <x v="1"/>
    <x v="0"/>
    <x v="0"/>
    <x v="1"/>
    <x v="1"/>
    <x v="1"/>
    <x v="1"/>
    <x v="0"/>
    <x v="1"/>
    <x v="1"/>
    <x v="0"/>
    <x v="0"/>
    <x v="0"/>
    <x v="0"/>
    <x v="0"/>
    <x v="0"/>
    <x v="0"/>
    <x v="0"/>
    <x v="0"/>
    <x v="3"/>
    <x v="0"/>
    <x v="3"/>
    <x v="1"/>
    <x v="0"/>
    <x v="1"/>
    <x v="1"/>
    <s v="Lebih dari 2 kali / More than twice"/>
    <s v="Lebih dari 2 kali / More than twice"/>
    <s v="Tidak tahu / Don't know"/>
    <s v="darlie"/>
    <s v="Selalu / Always"/>
    <s v="Tidak menggunakan flos gigi / Not using dental floss"/>
    <s v="Tidak minum minuman berkarbonat / Do not take carbonated drinks"/>
    <s v="Tidak / No"/>
    <s v="Tidak / No"/>
    <s v="Tidak / No"/>
    <s v="Tidak / No"/>
    <s v="Kadang-kadang / Bila Perlu / Sometimes/When necessary"/>
    <s v="Tidak / No"/>
    <x v="0"/>
    <m/>
    <x v="0"/>
    <x v="0"/>
    <x v="0"/>
    <s v="Lelaki / Male"/>
    <x v="0"/>
    <n v="6"/>
    <n v="63"/>
    <m/>
    <x v="0"/>
    <x v="0"/>
    <x v="1"/>
    <x v="0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0"/>
    <n v="0"/>
    <x v="1"/>
    <n v="0"/>
    <x v="1"/>
    <n v="1"/>
    <x v="1"/>
    <n v="0"/>
    <x v="0"/>
    <n v="0"/>
  </r>
  <r>
    <d v="2024-10-04T10:43:04"/>
    <s v="danishmuqry7@gmail.com"/>
    <s v="090828080023"/>
    <n v="92.86"/>
    <n v="0.21"/>
    <s v="Lelaki / Male"/>
    <s v="Malay"/>
    <s v="SMK PRNGKALAN"/>
    <s v="Ya / Yes"/>
    <x v="0"/>
    <x v="2"/>
    <x v="0"/>
    <x v="1"/>
    <x v="0"/>
    <x v="0"/>
    <x v="2"/>
    <x v="0"/>
    <x v="0"/>
    <x v="0"/>
    <x v="0"/>
    <x v="0"/>
    <x v="2"/>
    <x v="0"/>
    <x v="2"/>
    <x v="0"/>
    <x v="0"/>
    <x v="0"/>
    <x v="1"/>
    <x v="1"/>
    <x v="0"/>
    <x v="0"/>
    <x v="0"/>
    <x v="0"/>
    <x v="0"/>
    <x v="3"/>
    <x v="0"/>
    <x v="1"/>
    <x v="0"/>
    <x v="0"/>
    <x v="1"/>
    <x v="1"/>
    <s v="Lebih dari 2 kali / More than twice"/>
    <s v="Lebih dari 2 kali / More than twice"/>
    <s v="Ya / Yes"/>
    <s v="Colgate"/>
    <s v="Kadang-kadang/bila perlu / Sometimes / When necessary"/>
    <s v="2 kali / Twice"/>
    <s v="Kadang-kadang/Bila perlu / Sometimes/When necessary"/>
    <s v="Kadang-kadang / Bila Perlu / Sometimes/When necessary"/>
    <s v="Kadang-kadang / Bila Perlu / Sometimes/When necessary"/>
    <s v="Ya / Yes"/>
    <s v="Tidak / No"/>
    <s v="Ya / Yes"/>
    <s v="Kadang-kadang / Bila Perlu / Sometimes/When necessary"/>
    <x v="0"/>
    <m/>
    <x v="0"/>
    <x v="0"/>
    <x v="0"/>
    <s v="Lelaki / Male"/>
    <x v="0"/>
    <n v="12"/>
    <n v="61"/>
    <m/>
    <x v="0"/>
    <x v="0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1"/>
    <n v="0"/>
    <x v="1"/>
    <n v="1"/>
    <x v="0"/>
    <n v="1"/>
    <x v="1"/>
    <n v="1"/>
  </r>
  <r>
    <d v="2024-10-04T10:45:09"/>
    <s v="m-10372773@moe-dl.edu.my"/>
    <s v="091216080721"/>
    <n v="96.43"/>
    <n v="0.21"/>
    <s v="Lelaki / Male"/>
    <s v="Malay"/>
    <s v="Smk pengkalan"/>
    <s v="Ya / Yes"/>
    <x v="0"/>
    <x v="0"/>
    <x v="0"/>
    <x v="2"/>
    <x v="0"/>
    <x v="1"/>
    <x v="1"/>
    <x v="1"/>
    <x v="0"/>
    <x v="2"/>
    <x v="0"/>
    <x v="1"/>
    <x v="1"/>
    <x v="0"/>
    <x v="0"/>
    <x v="0"/>
    <x v="1"/>
    <x v="0"/>
    <x v="1"/>
    <x v="1"/>
    <x v="1"/>
    <x v="1"/>
    <x v="1"/>
    <x v="0"/>
    <x v="1"/>
    <x v="3"/>
    <x v="1"/>
    <x v="0"/>
    <x v="0"/>
    <x v="0"/>
    <x v="0"/>
    <x v="0"/>
    <s v="Apabila saya ingat / When I remember"/>
    <s v="2 kali / Twice"/>
    <s v="Tidak tahu / Don't know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Lelaki / Male"/>
    <x v="0"/>
    <n v="9"/>
    <n v="52"/>
    <m/>
    <x v="0"/>
    <x v="0"/>
    <x v="0"/>
    <x v="0"/>
    <s v="Flouride-based"/>
    <x v="1"/>
    <n v="0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4T10:45:56"/>
    <s v="khlsnaufal@gmail.com"/>
    <s v="091203080853"/>
    <n v="66.069999999999993"/>
    <n v="0.25"/>
    <s v="Lelaki / Male"/>
    <s v="Malay"/>
    <s v="Smk pengkalan"/>
    <s v="Ya / Yes"/>
    <x v="0"/>
    <x v="0"/>
    <x v="0"/>
    <x v="2"/>
    <x v="0"/>
    <x v="0"/>
    <x v="0"/>
    <x v="0"/>
    <x v="0"/>
    <x v="0"/>
    <x v="0"/>
    <x v="2"/>
    <x v="0"/>
    <x v="0"/>
    <x v="0"/>
    <x v="0"/>
    <x v="1"/>
    <x v="0"/>
    <x v="0"/>
    <x v="0"/>
    <x v="1"/>
    <x v="0"/>
    <x v="1"/>
    <x v="1"/>
    <x v="1"/>
    <x v="1"/>
    <x v="1"/>
    <x v="0"/>
    <x v="0"/>
    <x v="1"/>
    <x v="0"/>
    <x v="0"/>
    <s v="2 kali / Twice"/>
    <s v="2 kali / Twice"/>
    <s v="Ya / Yes"/>
    <s v="Colgate"/>
    <s v="Jarang / Rarely"/>
    <s v="Kadang-kadang/bila perlu / Sometimes/when in need"/>
    <s v="Tidak minum minuman berkarbonat / Do not take carbonated drinks"/>
    <s v="Tidak / No"/>
    <s v="Tidak / No"/>
    <s v="Kadang-kadang / Bila Perlu / Sometimes/When necessary"/>
    <s v="Ya / Yes"/>
    <s v="Tidak / No"/>
    <s v="Ya / Yes"/>
    <x v="0"/>
    <m/>
    <x v="0"/>
    <x v="0"/>
    <x v="0"/>
    <s v="Lelaki / Male"/>
    <x v="0"/>
    <n v="14"/>
    <n v="52"/>
    <m/>
    <x v="0"/>
    <x v="0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1"/>
    <n v="1"/>
    <x v="0"/>
    <n v="1"/>
    <x v="0"/>
    <n v="0"/>
    <x v="0"/>
    <n v="1"/>
    <x v="0"/>
    <n v="0"/>
  </r>
  <r>
    <d v="2024-10-04T10:49:17"/>
    <s v="ahmadyusufpuat@gmail.com"/>
    <s v="090520080019"/>
    <n v="75"/>
    <n v="0.38"/>
    <s v="Lelaki / Male"/>
    <s v="Malay"/>
    <s v="Smk pengkalan"/>
    <s v="Tidak / No"/>
    <x v="0"/>
    <x v="0"/>
    <x v="0"/>
    <x v="2"/>
    <x v="1"/>
    <x v="0"/>
    <x v="0"/>
    <x v="1"/>
    <x v="0"/>
    <x v="0"/>
    <x v="0"/>
    <x v="0"/>
    <x v="0"/>
    <x v="0"/>
    <x v="1"/>
    <x v="0"/>
    <x v="1"/>
    <x v="1"/>
    <x v="1"/>
    <x v="1"/>
    <x v="1"/>
    <x v="0"/>
    <x v="0"/>
    <x v="1"/>
    <x v="1"/>
    <x v="3"/>
    <x v="1"/>
    <x v="0"/>
    <x v="2"/>
    <x v="1"/>
    <x v="0"/>
    <x v="1"/>
    <s v="2 kali / Twice"/>
    <s v="Lebih dari 2 kali / More than twice"/>
    <s v="Tidak tahu / Don't know"/>
    <s v="darlie"/>
    <s v="Kadang-kadang/bila perlu / Sometimes / When necessary"/>
    <s v="Lebih dari 2 kali / More than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x v="0"/>
    <m/>
    <x v="0"/>
    <x v="0"/>
    <x v="0"/>
    <s v="Lelaki / Male"/>
    <x v="1"/>
    <n v="12"/>
    <n v="51"/>
    <m/>
    <x v="0"/>
    <x v="0"/>
    <x v="1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4T10:49:25"/>
    <s v="m-10606093@gmail.com"/>
    <s v="091031080119"/>
    <n v="100"/>
    <n v="0.78"/>
    <s v="Lelaki / Male"/>
    <s v="Malay"/>
    <s v="Smk pengkalan"/>
    <s v="Ya / Yes"/>
    <x v="0"/>
    <x v="0"/>
    <x v="0"/>
    <x v="2"/>
    <x v="0"/>
    <x v="0"/>
    <x v="1"/>
    <x v="0"/>
    <x v="0"/>
    <x v="0"/>
    <x v="0"/>
    <x v="1"/>
    <x v="0"/>
    <x v="0"/>
    <x v="0"/>
    <x v="0"/>
    <x v="1"/>
    <x v="1"/>
    <x v="1"/>
    <x v="1"/>
    <x v="1"/>
    <x v="1"/>
    <x v="1"/>
    <x v="1"/>
    <x v="1"/>
    <x v="1"/>
    <x v="1"/>
    <x v="0"/>
    <x v="0"/>
    <x v="1"/>
    <x v="0"/>
    <x v="0"/>
    <s v="Lebih dari 2 kali / More than twice"/>
    <s v="Lebih dari 2 kali / More than twice"/>
    <s v="Tidak tahu / Don't know"/>
    <s v="Colgate"/>
    <s v="Selalu / Always"/>
    <s v="2 kali / Twice"/>
    <s v="Tidak minum minuman berkarbonat / Do not take carbonated drinks"/>
    <s v="Tidak / No"/>
    <s v="Tidak / No"/>
    <s v="Ya / Yes"/>
    <s v="Tidak / No"/>
    <s v="Ya / Yes"/>
    <s v="Tidak / No"/>
    <x v="0"/>
    <m/>
    <x v="0"/>
    <x v="0"/>
    <x v="0"/>
    <s v="Lelaki / Male"/>
    <x v="0"/>
    <n v="13"/>
    <n v="48"/>
    <m/>
    <x v="0"/>
    <x v="0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1"/>
    <n v="0"/>
    <x v="1"/>
    <n v="1"/>
    <x v="1"/>
    <n v="0"/>
    <x v="0"/>
    <n v="0"/>
  </r>
  <r>
    <d v="2024-10-04T10:56:13"/>
    <s v="muhamadazibbazli@gmail.com"/>
    <s v="090408080369"/>
    <n v="9.82"/>
    <n v="0"/>
    <s v="Lelaki / Male"/>
    <s v="Malay"/>
    <s v="Smk pengkalan"/>
    <s v="Ya / Yes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1"/>
    <x v="0"/>
    <x v="1"/>
    <x v="3"/>
    <x v="0"/>
    <x v="0"/>
    <x v="2"/>
    <x v="1"/>
    <x v="1"/>
    <x v="1"/>
    <s v="Lebih dari 2 kali / More than twice"/>
    <s v="2 kali / Twice"/>
    <s v="Tidak tahu / Don't know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Kadang-kadang / Bila Perlu / Sometimes/When necessary"/>
    <x v="0"/>
    <m/>
    <x v="0"/>
    <x v="0"/>
    <x v="0"/>
    <s v="Lelaki / Male"/>
    <x v="0"/>
    <n v="14"/>
    <n v="58"/>
    <m/>
    <x v="0"/>
    <x v="0"/>
    <x v="0"/>
    <x v="0"/>
    <s v="Flouride-based"/>
    <x v="0"/>
    <n v="1"/>
    <x v="0"/>
    <n v="1"/>
    <x v="0"/>
    <n v="1"/>
    <x v="1"/>
    <n v="1"/>
    <x v="2"/>
    <n v="0"/>
    <x v="0"/>
    <n v="0"/>
    <x v="0"/>
    <n v="1"/>
    <x v="0"/>
    <n v="1"/>
    <x v="1"/>
    <n v="1"/>
    <x v="0"/>
    <n v="1"/>
    <x v="0"/>
    <n v="0"/>
    <x v="0"/>
    <n v="1"/>
    <x v="1"/>
    <n v="1"/>
  </r>
  <r>
    <d v="2024-10-04T10:59:43"/>
    <s v="rafiqmokhtar@gmail.com"/>
    <s v="0-90416080545"/>
    <n v="53.57"/>
    <n v="0"/>
    <s v="Lelaki / Male"/>
    <s v="Malay"/>
    <s v="Smk pengkalan"/>
    <s v="Ya / Yes"/>
    <x v="0"/>
    <x v="0"/>
    <x v="0"/>
    <x v="2"/>
    <x v="0"/>
    <x v="0"/>
    <x v="1"/>
    <x v="1"/>
    <x v="0"/>
    <x v="1"/>
    <x v="0"/>
    <x v="0"/>
    <x v="1"/>
    <x v="0"/>
    <x v="1"/>
    <x v="0"/>
    <x v="1"/>
    <x v="0"/>
    <x v="1"/>
    <x v="0"/>
    <x v="1"/>
    <x v="0"/>
    <x v="1"/>
    <x v="1"/>
    <x v="1"/>
    <x v="1"/>
    <x v="1"/>
    <x v="0"/>
    <x v="0"/>
    <x v="1"/>
    <x v="0"/>
    <x v="0"/>
    <s v="Lebih dari 2 kali / More than twice"/>
    <s v="Lebih dari 2 kali / More than twice"/>
    <s v="Tidak tahu / Don't know"/>
    <s v="Colgate"/>
    <s v="Kadang-kadang/bila perlu / Sometimes / When necessary"/>
    <s v="Kadang-kadang/bila perlu / Sometimes/when in need"/>
    <s v="2 kali / Twice"/>
    <s v="Tidak / No"/>
    <s v="Tidak / No"/>
    <s v="Tidak / No"/>
    <s v="Ya / Yes"/>
    <s v="Tidak / No"/>
    <s v="Tidak / No"/>
    <x v="0"/>
    <n v="0"/>
    <x v="0"/>
    <x v="0"/>
    <x v="0"/>
    <s v="Lelaki / Male"/>
    <x v="0"/>
    <n v="10"/>
    <n v="51"/>
    <m/>
    <x v="0"/>
    <x v="0"/>
    <x v="0"/>
    <x v="0"/>
    <s v="Flouride-based"/>
    <x v="0"/>
    <n v="1"/>
    <x v="0"/>
    <n v="1"/>
    <x v="0"/>
    <n v="1"/>
    <x v="0"/>
    <n v="0"/>
    <x v="0"/>
    <n v="2"/>
    <x v="1"/>
    <n v="1"/>
    <x v="1"/>
    <n v="0"/>
    <x v="1"/>
    <n v="0"/>
    <x v="0"/>
    <n v="0"/>
    <x v="0"/>
    <n v="1"/>
    <x v="0"/>
    <n v="0"/>
    <x v="1"/>
    <n v="0"/>
    <x v="0"/>
    <n v="0"/>
  </r>
  <r>
    <d v="2024-10-04T11:00:37"/>
    <s v="hzzq@gmail.com.my"/>
    <s v="090318080285"/>
    <n v="50"/>
    <n v="0.08"/>
    <s v="Lelaki / Male"/>
    <s v="Malay"/>
    <s v="SEKOLAH MENENGAH KEBANGSAAN PENGKALAN"/>
    <s v="Ya / Yes"/>
    <x v="0"/>
    <x v="0"/>
    <x v="0"/>
    <x v="2"/>
    <x v="0"/>
    <x v="0"/>
    <x v="1"/>
    <x v="1"/>
    <x v="0"/>
    <x v="0"/>
    <x v="0"/>
    <x v="1"/>
    <x v="0"/>
    <x v="0"/>
    <x v="0"/>
    <x v="0"/>
    <x v="0"/>
    <x v="0"/>
    <x v="1"/>
    <x v="0"/>
    <x v="1"/>
    <x v="0"/>
    <x v="1"/>
    <x v="0"/>
    <x v="0"/>
    <x v="1"/>
    <x v="1"/>
    <x v="0"/>
    <x v="0"/>
    <x v="0"/>
    <x v="0"/>
    <x v="0"/>
    <s v="2 kali / Twice"/>
    <s v="2 kali / Twice"/>
    <s v="Tidak tahu / Don't know"/>
    <s v="Mukmin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0"/>
    <s v="Lelaki / Male"/>
    <x v="0"/>
    <n v="12"/>
    <n v="55"/>
    <m/>
    <x v="0"/>
    <x v="0"/>
    <x v="3"/>
    <x v="0"/>
    <s v="Non-flouride"/>
    <x v="0"/>
    <n v="1"/>
    <x v="0"/>
    <n v="1"/>
    <x v="1"/>
    <n v="0"/>
    <x v="0"/>
    <n v="0"/>
    <x v="0"/>
    <n v="2"/>
    <x v="0"/>
    <n v="0"/>
    <x v="0"/>
    <n v="1"/>
    <x v="0"/>
    <n v="1"/>
    <x v="1"/>
    <n v="1"/>
    <x v="0"/>
    <n v="1"/>
    <x v="1"/>
    <n v="1"/>
    <x v="1"/>
    <n v="0"/>
    <x v="1"/>
    <n v="1"/>
  </r>
  <r>
    <d v="2024-10-04T11:05:55"/>
    <s v="ftrhambali@gmail.com"/>
    <s v="090925080471"/>
    <n v="100"/>
    <n v="0.88"/>
    <s v="Lelaki / Male"/>
    <s v="Malay"/>
    <s v="Smk pengkalan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1"/>
    <x v="0"/>
    <x v="1"/>
    <x v="3"/>
    <x v="1"/>
    <x v="0"/>
    <x v="0"/>
    <x v="1"/>
    <x v="0"/>
    <x v="0"/>
    <s v="2 kali / Twice"/>
    <s v="2 kali / Twice"/>
    <s v="Ya / Yes"/>
    <s v="Colgate"/>
    <s v="Selalu / Always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x v="0"/>
    <m/>
    <x v="0"/>
    <x v="0"/>
    <x v="0"/>
    <s v="Lelaki / Male"/>
    <x v="0"/>
    <n v="15"/>
    <n v="51"/>
    <m/>
    <x v="0"/>
    <x v="0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0"/>
    <n v="1"/>
    <x v="1"/>
    <n v="1"/>
    <x v="0"/>
    <n v="1"/>
    <x v="0"/>
    <n v="0"/>
    <x v="1"/>
    <n v="0"/>
    <x v="0"/>
    <n v="0"/>
  </r>
  <r>
    <d v="2024-10-04T11:06:11"/>
    <s v="hariz090604@gmail.com"/>
    <s v="090604080833"/>
    <n v="42.86"/>
    <n v="0"/>
    <s v="Lelaki / Male"/>
    <s v="Malay"/>
    <s v="SEKOLAH MENENGAH KEBANGSAAN PENGKALAN"/>
    <s v="Ya / Yes"/>
    <x v="0"/>
    <x v="2"/>
    <x v="0"/>
    <x v="1"/>
    <x v="0"/>
    <x v="0"/>
    <x v="0"/>
    <x v="0"/>
    <x v="0"/>
    <x v="0"/>
    <x v="0"/>
    <x v="2"/>
    <x v="0"/>
    <x v="0"/>
    <x v="0"/>
    <x v="0"/>
    <x v="0"/>
    <x v="0"/>
    <x v="0"/>
    <x v="1"/>
    <x v="0"/>
    <x v="0"/>
    <x v="1"/>
    <x v="1"/>
    <x v="1"/>
    <x v="1"/>
    <x v="1"/>
    <x v="0"/>
    <x v="0"/>
    <x v="0"/>
    <x v="0"/>
    <x v="0"/>
    <s v="2 kali / Twice"/>
    <s v="2 kali / Twice"/>
    <s v="Ya / Yes"/>
    <s v="Fresh"/>
    <s v="Kadang-kadang/bila perlu / Sometimes / When necessary"/>
    <s v="Tidak menggunakan flos gigi / Not using dental floss"/>
    <s v="1 kali / Once"/>
    <s v="Tidak / No"/>
    <s v="Tidak / No"/>
    <s v="Tidak / No"/>
    <s v="Tidak / No"/>
    <s v="Ya / Yes"/>
    <s v="Tidak / No"/>
    <x v="0"/>
    <m/>
    <x v="0"/>
    <x v="0"/>
    <x v="0"/>
    <s v="Lelaki / Male"/>
    <x v="0"/>
    <n v="14"/>
    <n v="54"/>
    <m/>
    <x v="0"/>
    <x v="0"/>
    <x v="4"/>
    <x v="0"/>
    <s v="Flouride-based"/>
    <x v="0"/>
    <n v="1"/>
    <x v="0"/>
    <n v="1"/>
    <x v="0"/>
    <n v="1"/>
    <x v="0"/>
    <n v="0"/>
    <x v="2"/>
    <n v="0"/>
    <x v="0"/>
    <n v="0"/>
    <x v="1"/>
    <n v="0"/>
    <x v="1"/>
    <n v="0"/>
    <x v="0"/>
    <n v="0"/>
    <x v="1"/>
    <n v="0"/>
    <x v="1"/>
    <n v="1"/>
    <x v="1"/>
    <n v="0"/>
    <x v="0"/>
    <n v="0"/>
  </r>
  <r>
    <d v="2024-10-04T11:06:19"/>
    <s v="mnuradam@gmail.com"/>
    <s v="090705090117"/>
    <n v="60.71"/>
    <n v="0.04"/>
    <s v="Lelaki / Male"/>
    <s v="Malay"/>
    <s v="Smk pengkalan"/>
    <s v="Ya / Yes"/>
    <x v="0"/>
    <x v="1"/>
    <x v="0"/>
    <x v="2"/>
    <x v="0"/>
    <x v="0"/>
    <x v="2"/>
    <x v="0"/>
    <x v="0"/>
    <x v="0"/>
    <x v="0"/>
    <x v="0"/>
    <x v="0"/>
    <x v="1"/>
    <x v="0"/>
    <x v="0"/>
    <x v="1"/>
    <x v="0"/>
    <x v="0"/>
    <x v="1"/>
    <x v="1"/>
    <x v="0"/>
    <x v="0"/>
    <x v="1"/>
    <x v="0"/>
    <x v="3"/>
    <x v="1"/>
    <x v="1"/>
    <x v="1"/>
    <x v="1"/>
    <x v="0"/>
    <x v="0"/>
    <s v="Lebih dari 2 kali / More than twice"/>
    <s v="Setiap kali selepas makan / Every time after meal"/>
    <s v="Ya / Yes"/>
    <s v="Colgate"/>
    <s v="Selalu / Always"/>
    <s v="2 kali / Twice"/>
    <s v="Kadang-kadang/Bila perlu / Sometimes/When necessary"/>
    <s v="Tidak / No"/>
    <s v="Tidak / No"/>
    <s v="Kadang-kadang / Bila Perlu / Sometimes/When necessary"/>
    <s v="Tidak / No"/>
    <s v="Tidak / No"/>
    <s v="Tidak / No"/>
    <x v="0"/>
    <m/>
    <x v="0"/>
    <x v="0"/>
    <x v="0"/>
    <s v="Lelaki / Male"/>
    <x v="0"/>
    <n v="12"/>
    <n v="56"/>
    <m/>
    <x v="0"/>
    <x v="0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1"/>
    <n v="0"/>
    <x v="0"/>
    <n v="0"/>
    <x v="1"/>
    <n v="0"/>
    <x v="0"/>
    <n v="0"/>
  </r>
  <r>
    <d v="2024-10-04T11:08:33"/>
    <s v="dh9060891@gmail.com"/>
    <s v="091004020081"/>
    <n v="65.739999999999995"/>
    <n v="0.13"/>
    <s v="Lelaki / Male"/>
    <s v="Malay"/>
    <s v="Smk pengkalan"/>
    <s v="Ya / Yes"/>
    <x v="0"/>
    <x v="1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3"/>
    <x v="1"/>
    <x v="0"/>
    <x v="0"/>
    <x v="0"/>
    <x v="0"/>
    <x v="0"/>
    <s v="2 kali / Twice"/>
    <s v="2 kali / Twice"/>
    <s v="Ya / Yes"/>
    <s v="Muimin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Lelaki / Male"/>
    <x v="0"/>
    <n v="12"/>
    <n v="50"/>
    <m/>
    <x v="0"/>
    <x v="0"/>
    <x v="3"/>
    <x v="0"/>
    <s v="Non-flouride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4T11:13:29"/>
    <s v="insyirahafrina09@gmail.com"/>
    <s v="090703080468"/>
    <n v="35.71"/>
    <n v="0.63"/>
    <s v="Perempuan / Female"/>
    <s v="Malay"/>
    <s v="Smk pengkalan"/>
    <s v="Ya / Yes"/>
    <x v="0"/>
    <x v="0"/>
    <x v="0"/>
    <x v="2"/>
    <x v="1"/>
    <x v="0"/>
    <x v="1"/>
    <x v="0"/>
    <x v="0"/>
    <x v="0"/>
    <x v="0"/>
    <x v="0"/>
    <x v="0"/>
    <x v="0"/>
    <x v="0"/>
    <x v="0"/>
    <x v="1"/>
    <x v="0"/>
    <x v="0"/>
    <x v="1"/>
    <x v="1"/>
    <x v="1"/>
    <x v="1"/>
    <x v="1"/>
    <x v="0"/>
    <x v="1"/>
    <x v="0"/>
    <x v="1"/>
    <x v="1"/>
    <x v="1"/>
    <x v="0"/>
    <x v="0"/>
    <s v="Lebih dari 2 kali / More than twice"/>
    <s v="Lebih dari 2 kali / More than twice"/>
    <s v="Ya / Yes"/>
    <s v="Colgate"/>
    <s v="Kadang-kadang/bila perlu / Sometimes / When necessary"/>
    <s v="Tidak menggunakan flos gigi / Not using dental floss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0"/>
    <s v="Perempuan / Female"/>
    <x v="0"/>
    <n v="13"/>
    <n v="54"/>
    <m/>
    <x v="0"/>
    <x v="0"/>
    <x v="0"/>
    <x v="0"/>
    <s v="Flouride-based"/>
    <x v="0"/>
    <n v="1"/>
    <x v="0"/>
    <n v="1"/>
    <x v="0"/>
    <n v="1"/>
    <x v="0"/>
    <n v="0"/>
    <x v="2"/>
    <n v="0"/>
    <x v="0"/>
    <n v="0"/>
    <x v="1"/>
    <n v="0"/>
    <x v="0"/>
    <n v="1"/>
    <x v="1"/>
    <n v="1"/>
    <x v="0"/>
    <n v="1"/>
    <x v="1"/>
    <n v="1"/>
    <x v="1"/>
    <n v="0"/>
    <x v="0"/>
    <n v="0"/>
  </r>
  <r>
    <d v="2024-10-04T11:15:06"/>
    <s v="m-10593075@moe-dl.edu.my"/>
    <s v="090615080396"/>
    <n v="12.5"/>
    <n v="0"/>
    <s v="Perempuan / Female"/>
    <s v="Malay"/>
    <s v="Smk pengkalan"/>
    <s v="Tidak / No"/>
    <x v="0"/>
    <x v="1"/>
    <x v="0"/>
    <x v="1"/>
    <x v="0"/>
    <x v="0"/>
    <x v="0"/>
    <x v="0"/>
    <x v="0"/>
    <x v="0"/>
    <x v="0"/>
    <x v="1"/>
    <x v="0"/>
    <x v="0"/>
    <x v="0"/>
    <x v="0"/>
    <x v="2"/>
    <x v="2"/>
    <x v="3"/>
    <x v="1"/>
    <x v="1"/>
    <x v="3"/>
    <x v="1"/>
    <x v="1"/>
    <x v="1"/>
    <x v="1"/>
    <x v="1"/>
    <x v="0"/>
    <x v="1"/>
    <x v="2"/>
    <x v="0"/>
    <x v="0"/>
    <s v="2 kali / Twice"/>
    <s v="2 kali / Twice"/>
    <s v="Ya / Yes"/>
    <s v="darli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s v="no"/>
    <x v="0"/>
    <x v="0"/>
    <x v="0"/>
    <s v="Perempuan / Female"/>
    <x v="1"/>
    <n v="14"/>
    <n v="41"/>
    <m/>
    <x v="0"/>
    <x v="0"/>
    <x v="1"/>
    <x v="0"/>
    <s v="Flouride-based"/>
    <x v="0"/>
    <n v="1"/>
    <x v="0"/>
    <n v="1"/>
    <x v="0"/>
    <n v="1"/>
    <x v="1"/>
    <n v="1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4T11:17:56"/>
    <s v="syazwanihakimah@gmail.com"/>
    <s v="091106080632"/>
    <n v="50"/>
    <n v="0"/>
    <s v="Perempuan / Female"/>
    <s v="Malay"/>
    <s v="Smk pengkalan"/>
    <s v="Ya / Yes"/>
    <x v="0"/>
    <x v="0"/>
    <x v="0"/>
    <x v="0"/>
    <x v="0"/>
    <x v="0"/>
    <x v="2"/>
    <x v="0"/>
    <x v="0"/>
    <x v="0"/>
    <x v="2"/>
    <x v="0"/>
    <x v="0"/>
    <x v="0"/>
    <x v="0"/>
    <x v="0"/>
    <x v="1"/>
    <x v="1"/>
    <x v="1"/>
    <x v="1"/>
    <x v="1"/>
    <x v="1"/>
    <x v="1"/>
    <x v="1"/>
    <x v="1"/>
    <x v="1"/>
    <x v="1"/>
    <x v="0"/>
    <x v="0"/>
    <x v="1"/>
    <x v="0"/>
    <x v="0"/>
    <s v="2 kali / Twice"/>
    <s v="2 kali / Twice"/>
    <s v="Ya / Yes"/>
    <s v="Mornings smile"/>
    <s v="Jarang / Rarely"/>
    <s v="Kadang-kadang/bila perlu / Sometimes/when in need"/>
    <s v="Kadang-kadang/Bila perlu / Sometimes/When necessary"/>
    <s v="Tidak / No"/>
    <s v="Tidak / No"/>
    <s v="Tidak / No"/>
    <s v="Tidak / No"/>
    <s v="Tidak / No"/>
    <s v="Tidak / No"/>
    <x v="0"/>
    <m/>
    <x v="0"/>
    <x v="0"/>
    <x v="0"/>
    <s v="Perempuan / Female"/>
    <x v="0"/>
    <n v="13"/>
    <n v="48"/>
    <m/>
    <x v="0"/>
    <x v="0"/>
    <x v="5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0"/>
    <n v="0"/>
    <x v="1"/>
    <n v="0"/>
    <x v="0"/>
    <n v="0"/>
    <x v="1"/>
    <n v="0"/>
    <x v="0"/>
    <n v="0"/>
  </r>
  <r>
    <d v="2024-10-04T11:20:24"/>
    <s v="alyaa@gmail.com"/>
    <s v="090718080532"/>
    <n v="7.14"/>
    <n v="0.13"/>
    <s v="Perempuan / Female"/>
    <s v="Malay"/>
    <s v="Smk pengkalan"/>
    <s v="Tidak / No"/>
    <x v="0"/>
    <x v="2"/>
    <x v="2"/>
    <x v="1"/>
    <x v="0"/>
    <x v="0"/>
    <x v="2"/>
    <x v="1"/>
    <x v="0"/>
    <x v="0"/>
    <x v="0"/>
    <x v="2"/>
    <x v="0"/>
    <x v="0"/>
    <x v="0"/>
    <x v="0"/>
    <x v="1"/>
    <x v="0"/>
    <x v="1"/>
    <x v="1"/>
    <x v="1"/>
    <x v="0"/>
    <x v="1"/>
    <x v="1"/>
    <x v="2"/>
    <x v="1"/>
    <x v="1"/>
    <x v="0"/>
    <x v="0"/>
    <x v="1"/>
    <x v="0"/>
    <x v="2"/>
    <s v="2 kali / Twice"/>
    <s v="1 kali / Once"/>
    <s v="Tidak / No"/>
    <s v="Colgate"/>
    <s v="Selalu / Always"/>
    <s v="1 kali / Once"/>
    <s v="1 kali / Once"/>
    <s v="Tidak / No"/>
    <s v="Tidak / No"/>
    <s v="Kadang-kadang / Bila Perlu / Sometimes/When necessary"/>
    <s v="Tidak / No"/>
    <s v="Tidak / No"/>
    <s v="Tidak / No"/>
    <x v="0"/>
    <m/>
    <x v="0"/>
    <x v="0"/>
    <x v="0"/>
    <s v="Perempuan / Female"/>
    <x v="1"/>
    <n v="11"/>
    <n v="48"/>
    <m/>
    <x v="0"/>
    <x v="0"/>
    <x v="0"/>
    <x v="0"/>
    <s v="Flouride-based"/>
    <x v="0"/>
    <n v="1"/>
    <x v="1"/>
    <n v="0"/>
    <x v="1"/>
    <n v="0"/>
    <x v="1"/>
    <n v="1"/>
    <x v="1"/>
    <n v="1"/>
    <x v="0"/>
    <n v="0"/>
    <x v="1"/>
    <n v="0"/>
    <x v="1"/>
    <n v="0"/>
    <x v="1"/>
    <n v="1"/>
    <x v="1"/>
    <n v="0"/>
    <x v="0"/>
    <n v="0"/>
    <x v="1"/>
    <n v="0"/>
    <x v="0"/>
    <n v="0"/>
  </r>
  <r>
    <d v="2024-10-04T11:23:09"/>
    <s v="m-10498069@moe-dl.edu.my"/>
    <s v="090707081118"/>
    <n v="7.14"/>
    <n v="0"/>
    <s v="Perempuan / Female"/>
    <s v="Malay"/>
    <s v="Smk pengkalan"/>
    <s v="Ya / Yes"/>
    <x v="0"/>
    <x v="1"/>
    <x v="2"/>
    <x v="2"/>
    <x v="1"/>
    <x v="1"/>
    <x v="1"/>
    <x v="1"/>
    <x v="0"/>
    <x v="0"/>
    <x v="0"/>
    <x v="1"/>
    <x v="0"/>
    <x v="1"/>
    <x v="0"/>
    <x v="0"/>
    <x v="0"/>
    <x v="1"/>
    <x v="1"/>
    <x v="1"/>
    <x v="1"/>
    <x v="1"/>
    <x v="1"/>
    <x v="0"/>
    <x v="2"/>
    <x v="1"/>
    <x v="0"/>
    <x v="1"/>
    <x v="1"/>
    <x v="0"/>
    <x v="0"/>
    <x v="0"/>
    <s v="2 kali / Twice"/>
    <s v="2 kali / Twice"/>
    <s v="Tidak tahu / Don't know"/>
    <s v="Colgate"/>
    <s v="Selalu / Always"/>
    <s v="2 kali / Twice"/>
    <s v="Kadang-kadang/Bila perlu / Sometimes/When necessary"/>
    <s v="Tidak / No"/>
    <s v="Tidak / No"/>
    <s v="Tidak / No"/>
    <s v="Kadang-kadang / Bila Perlu / Sometimes/When necessary"/>
    <s v="Kadang-kadang / Bila Perlu / Sometimes/When necessary"/>
    <s v="Tidak / No"/>
    <x v="0"/>
    <m/>
    <x v="0"/>
    <x v="0"/>
    <x v="0"/>
    <s v="Perempuan / Female"/>
    <x v="0"/>
    <n v="7"/>
    <n v="53"/>
    <m/>
    <x v="0"/>
    <x v="0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0"/>
    <n v="0"/>
    <x v="0"/>
    <n v="1"/>
    <x v="1"/>
    <n v="1"/>
    <x v="1"/>
    <n v="0"/>
    <x v="0"/>
    <n v="0"/>
  </r>
  <r>
    <d v="2024-10-04T11:24:52"/>
    <s v="irisyaadriana@gmail.com"/>
    <s v="091020080842"/>
    <n v="0"/>
    <n v="0"/>
    <s v="Perempuan / Female"/>
    <s v="Malay"/>
    <s v="Smk pengkalan"/>
    <s v="Ya / Yes"/>
    <x v="0"/>
    <x v="0"/>
    <x v="0"/>
    <x v="2"/>
    <x v="1"/>
    <x v="0"/>
    <x v="0"/>
    <x v="1"/>
    <x v="0"/>
    <x v="0"/>
    <x v="0"/>
    <x v="1"/>
    <x v="0"/>
    <x v="0"/>
    <x v="0"/>
    <x v="1"/>
    <x v="3"/>
    <x v="1"/>
    <x v="1"/>
    <x v="2"/>
    <x v="1"/>
    <x v="2"/>
    <x v="1"/>
    <x v="1"/>
    <x v="1"/>
    <x v="3"/>
    <x v="1"/>
    <x v="0"/>
    <x v="0"/>
    <x v="1"/>
    <x v="0"/>
    <x v="0"/>
    <s v="Lebih dari 2 kali / More than twice"/>
    <s v="Lebih dari 2 kali / More than twice"/>
    <s v="Tidak tahu / Don't know"/>
    <s v="Fresh white"/>
    <s v="Selalu / Always"/>
    <s v="Kadang-kadang/bila perlu / Sometimes/when in need"/>
    <s v="2 kali / Twice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0"/>
    <s v="Perempuan / Female"/>
    <x v="0"/>
    <n v="11"/>
    <n v="46"/>
    <m/>
    <x v="0"/>
    <x v="0"/>
    <x v="4"/>
    <x v="0"/>
    <s v="Flouride-based"/>
    <x v="0"/>
    <n v="1"/>
    <x v="0"/>
    <n v="1"/>
    <x v="0"/>
    <n v="1"/>
    <x v="1"/>
    <n v="1"/>
    <x v="0"/>
    <n v="2"/>
    <x v="1"/>
    <n v="1"/>
    <x v="1"/>
    <n v="0"/>
    <x v="1"/>
    <n v="0"/>
    <x v="1"/>
    <n v="1"/>
    <x v="0"/>
    <n v="1"/>
    <x v="1"/>
    <n v="1"/>
    <x v="1"/>
    <n v="0"/>
    <x v="0"/>
    <n v="0"/>
  </r>
  <r>
    <d v="2024-10-04T11:25:04"/>
    <s v="m-10543763@moe-dl.edu.my"/>
    <s v="090811080318"/>
    <n v="7.14"/>
    <n v="0.08"/>
    <s v="Perempuan / Female"/>
    <s v="Malay"/>
    <s v="Sekolah kebangsaaan pengkalan"/>
    <s v="Ya / Yes"/>
    <x v="0"/>
    <x v="0"/>
    <x v="0"/>
    <x v="2"/>
    <x v="0"/>
    <x v="0"/>
    <x v="2"/>
    <x v="2"/>
    <x v="0"/>
    <x v="1"/>
    <x v="0"/>
    <x v="2"/>
    <x v="0"/>
    <x v="0"/>
    <x v="0"/>
    <x v="0"/>
    <x v="0"/>
    <x v="1"/>
    <x v="0"/>
    <x v="1"/>
    <x v="0"/>
    <x v="0"/>
    <x v="1"/>
    <x v="1"/>
    <x v="0"/>
    <x v="1"/>
    <x v="0"/>
    <x v="1"/>
    <x v="0"/>
    <x v="0"/>
    <x v="1"/>
    <x v="0"/>
    <s v="Lebih dari 2 kali / More than twice"/>
    <s v="Lebih dari 2 kali / More than twice"/>
    <s v="Ya / Yes"/>
    <s v="Sensondye"/>
    <s v="Selalu / Always"/>
    <s v="2 kali / Twice"/>
    <s v="Tidak minum minuman berkarbonat / Do not take carbonated drinks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0"/>
    <s v="Perempuan / Female"/>
    <x v="0"/>
    <n v="11"/>
    <n v="57"/>
    <m/>
    <x v="0"/>
    <x v="0"/>
    <x v="6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0"/>
    <n v="1"/>
    <x v="1"/>
    <n v="1"/>
    <x v="1"/>
    <n v="0"/>
    <x v="0"/>
    <n v="0"/>
  </r>
  <r>
    <d v="2024-10-04T11:30:28"/>
    <s v="m-10581261@moe-dl.edu.my"/>
    <s v="090109081038"/>
    <n v="37.5"/>
    <n v="0.17"/>
    <s v="Perempuan / Female"/>
    <s v="Malay"/>
    <s v="Smk pengkalan"/>
    <s v="Ya / Yes"/>
    <x v="0"/>
    <x v="0"/>
    <x v="0"/>
    <x v="1"/>
    <x v="0"/>
    <x v="2"/>
    <x v="2"/>
    <x v="2"/>
    <x v="0"/>
    <x v="0"/>
    <x v="0"/>
    <x v="2"/>
    <x v="1"/>
    <x v="0"/>
    <x v="0"/>
    <x v="0"/>
    <x v="3"/>
    <x v="0"/>
    <x v="0"/>
    <x v="1"/>
    <x v="1"/>
    <x v="1"/>
    <x v="1"/>
    <x v="0"/>
    <x v="1"/>
    <x v="3"/>
    <x v="1"/>
    <x v="0"/>
    <x v="0"/>
    <x v="3"/>
    <x v="0"/>
    <x v="0"/>
    <s v="2 kali / Twice"/>
    <s v="2 kali / Twice"/>
    <s v="Tidak / No"/>
    <s v="Colgate"/>
    <s v="Kadang-kadang/bila perlu / Sometimes / When necessary"/>
    <s v="1 kali / Once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0"/>
    <s v="Perempuan / Female"/>
    <x v="0"/>
    <n v="11"/>
    <n v="50"/>
    <m/>
    <x v="0"/>
    <x v="0"/>
    <x v="0"/>
    <x v="0"/>
    <s v="Flouride-based"/>
    <x v="0"/>
    <n v="1"/>
    <x v="0"/>
    <n v="1"/>
    <x v="1"/>
    <n v="0"/>
    <x v="0"/>
    <n v="0"/>
    <x v="1"/>
    <n v="1"/>
    <x v="0"/>
    <n v="0"/>
    <x v="1"/>
    <n v="0"/>
    <x v="1"/>
    <n v="0"/>
    <x v="1"/>
    <n v="1"/>
    <x v="0"/>
    <n v="1"/>
    <x v="1"/>
    <n v="1"/>
    <x v="1"/>
    <n v="0"/>
    <x v="0"/>
    <n v="0"/>
  </r>
  <r>
    <d v="2024-10-04T11:30:58"/>
    <s v="m-10490477@moe-dl.edu.my"/>
    <s v="090801090248"/>
    <n v="23.21"/>
    <n v="0"/>
    <s v="Perempuan / Female"/>
    <s v="Malay"/>
    <s v="Smk pengkalan"/>
    <s v="Ya / Yes"/>
    <x v="0"/>
    <x v="2"/>
    <x v="0"/>
    <x v="0"/>
    <x v="0"/>
    <x v="0"/>
    <x v="2"/>
    <x v="0"/>
    <x v="0"/>
    <x v="0"/>
    <x v="0"/>
    <x v="0"/>
    <x v="0"/>
    <x v="0"/>
    <x v="0"/>
    <x v="0"/>
    <x v="1"/>
    <x v="0"/>
    <x v="1"/>
    <x v="1"/>
    <x v="1"/>
    <x v="1"/>
    <x v="1"/>
    <x v="1"/>
    <x v="1"/>
    <x v="1"/>
    <x v="0"/>
    <x v="0"/>
    <x v="0"/>
    <x v="0"/>
    <x v="0"/>
    <x v="0"/>
    <s v="2 kali / Twice"/>
    <s v="2 kali / Twice"/>
    <s v="Tidak tahu / Don't know"/>
    <s v="Colgate"/>
    <s v="Kadang-kadang/bila perlu / Sometimes / When necessary"/>
    <s v="1 kali / Once"/>
    <s v="Kadang-kadang/Bila perlu / Sometimes/When necessary"/>
    <s v="Tidak / No"/>
    <s v="Tidak / No"/>
    <s v="Ya / Yes"/>
    <s v="Kadang-kadang / Bila Perlu / Sometimes/When necessary"/>
    <s v="Ya / Yes"/>
    <s v="Kadang-kadang / Bila Perlu / Sometimes/When necessary"/>
    <x v="0"/>
    <s v="-"/>
    <x v="0"/>
    <x v="0"/>
    <x v="0"/>
    <s v="Perempuan / Female"/>
    <x v="0"/>
    <n v="13"/>
    <n v="51"/>
    <m/>
    <x v="0"/>
    <x v="0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1"/>
    <n v="0"/>
    <x v="1"/>
    <n v="1"/>
    <x v="0"/>
    <n v="1"/>
    <x v="1"/>
    <n v="1"/>
    <x v="0"/>
    <n v="1"/>
    <x v="0"/>
    <n v="0"/>
  </r>
  <r>
    <d v="2024-10-04T11:31:08"/>
    <s v="nrlsyifadania@gmail.com"/>
    <s v="090814081332"/>
    <n v="12.5"/>
    <n v="0.25"/>
    <s v="Perempuan / Female"/>
    <s v="Malay"/>
    <s v="Smk pengkalan"/>
    <s v="Ya / Yes"/>
    <x v="0"/>
    <x v="1"/>
    <x v="0"/>
    <x v="2"/>
    <x v="1"/>
    <x v="0"/>
    <x v="1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3"/>
    <x v="1"/>
    <x v="0"/>
    <x v="0"/>
    <x v="1"/>
    <x v="0"/>
    <x v="0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Tidak / No"/>
    <s v="Ya / Yes"/>
    <s v="Kadang-kadang / Bila Perlu / Sometimes/When necessary"/>
    <s v="Tidak / No"/>
    <s v="Tidak / No"/>
    <x v="0"/>
    <m/>
    <x v="0"/>
    <x v="0"/>
    <x v="0"/>
    <s v="Perempuan / Female"/>
    <x v="0"/>
    <n v="12"/>
    <n v="49"/>
    <m/>
    <x v="0"/>
    <x v="0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1"/>
    <n v="1"/>
    <x v="0"/>
    <n v="1"/>
    <x v="0"/>
    <n v="0"/>
    <x v="1"/>
    <n v="0"/>
    <x v="0"/>
    <n v="0"/>
  </r>
  <r>
    <d v="2024-10-04T11:32:05"/>
    <s v="m-10497835@moe-dl.edu.my"/>
    <s v="090624080240"/>
    <n v="28.57"/>
    <n v="0.13"/>
    <s v="Perempuan / Female"/>
    <s v="Malay"/>
    <s v="Smk pengkalan"/>
    <s v="Ya / Yes"/>
    <x v="0"/>
    <x v="1"/>
    <x v="0"/>
    <x v="2"/>
    <x v="0"/>
    <x v="1"/>
    <x v="1"/>
    <x v="0"/>
    <x v="0"/>
    <x v="0"/>
    <x v="0"/>
    <x v="0"/>
    <x v="0"/>
    <x v="1"/>
    <x v="0"/>
    <x v="0"/>
    <x v="1"/>
    <x v="0"/>
    <x v="0"/>
    <x v="1"/>
    <x v="0"/>
    <x v="0"/>
    <x v="1"/>
    <x v="1"/>
    <x v="2"/>
    <x v="1"/>
    <x v="1"/>
    <x v="0"/>
    <x v="0"/>
    <x v="1"/>
    <x v="0"/>
    <x v="2"/>
    <s v="Lebih dari 2 kali / More than twice"/>
    <s v="1 kali / Once"/>
    <s v="Tidak / No"/>
    <s v="Dentific"/>
    <s v="Selalu / Always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Perempuan / Female"/>
    <x v="0"/>
    <n v="11"/>
    <n v="50"/>
    <m/>
    <x v="0"/>
    <x v="0"/>
    <x v="7"/>
    <x v="0"/>
    <s v="Flouride-based"/>
    <x v="0"/>
    <n v="1"/>
    <x v="1"/>
    <n v="0"/>
    <x v="1"/>
    <n v="0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4T11:37:36"/>
    <s v="m-10497833@moe-dl.edu.my"/>
    <s v="090309080304"/>
    <n v="43.75"/>
    <n v="0.42"/>
    <s v="Perempuan / Female"/>
    <s v="Malay"/>
    <s v="Smk pengkalan"/>
    <s v="Tidak / No"/>
    <x v="0"/>
    <x v="0"/>
    <x v="0"/>
    <x v="1"/>
    <x v="0"/>
    <x v="0"/>
    <x v="1"/>
    <x v="1"/>
    <x v="0"/>
    <x v="0"/>
    <x v="0"/>
    <x v="0"/>
    <x v="0"/>
    <x v="0"/>
    <x v="1"/>
    <x v="0"/>
    <x v="1"/>
    <x v="2"/>
    <x v="3"/>
    <x v="3"/>
    <x v="1"/>
    <x v="1"/>
    <x v="1"/>
    <x v="2"/>
    <x v="2"/>
    <x v="1"/>
    <x v="1"/>
    <x v="0"/>
    <x v="3"/>
    <x v="1"/>
    <x v="0"/>
    <x v="0"/>
    <s v="2 kali / Twice"/>
    <s v="2 kali / Twice"/>
    <s v="Tidak tahu / Don't know"/>
    <s v="Colgate "/>
    <s v="Selalu / Always"/>
    <s v="Tidak menggunakan flos gigi / Not using dental floss"/>
    <s v="Tidak minum minuman berkarbonat / Do not take carbonated drinks"/>
    <s v="Tidak / No"/>
    <s v="Tidak / No"/>
    <s v="Tidak / No"/>
    <s v="Tidak / No"/>
    <s v="Kadang-kadang / Bila Perlu / Sometimes/When necessary"/>
    <s v="Tidak / No"/>
    <x v="0"/>
    <m/>
    <x v="0"/>
    <x v="0"/>
    <x v="0"/>
    <s v="Perempuan / Female"/>
    <x v="1"/>
    <n v="13"/>
    <n v="40"/>
    <m/>
    <x v="0"/>
    <x v="0"/>
    <x v="0"/>
    <x v="0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0"/>
    <n v="0"/>
    <x v="1"/>
    <n v="0"/>
    <x v="1"/>
    <n v="1"/>
    <x v="1"/>
    <n v="0"/>
    <x v="0"/>
    <n v="0"/>
  </r>
  <r>
    <d v="2024-10-04T11:37:43"/>
    <s v="m-10562107@moe-dl.edu.my"/>
    <s v="090414080322"/>
    <n v="46.43"/>
    <n v="0.38"/>
    <s v="Perempuan / Female"/>
    <s v="Malay"/>
    <s v="SEKOLAH MENENGAH KEBANGSAAN PENGKALAN"/>
    <s v="Ya / Yes"/>
    <x v="0"/>
    <x v="0"/>
    <x v="0"/>
    <x v="2"/>
    <x v="1"/>
    <x v="1"/>
    <x v="1"/>
    <x v="1"/>
    <x v="1"/>
    <x v="1"/>
    <x v="1"/>
    <x v="1"/>
    <x v="1"/>
    <x v="1"/>
    <x v="1"/>
    <x v="1"/>
    <x v="1"/>
    <x v="1"/>
    <x v="0"/>
    <x v="0"/>
    <x v="1"/>
    <x v="0"/>
    <x v="0"/>
    <x v="3"/>
    <x v="3"/>
    <x v="1"/>
    <x v="1"/>
    <x v="0"/>
    <x v="0"/>
    <x v="1"/>
    <x v="0"/>
    <x v="0"/>
    <s v="2 kali / Twice"/>
    <s v="2 kali / Twice"/>
    <s v="Tidak tahu / Don't know"/>
    <s v="Colgate"/>
    <s v="Selalu / Always"/>
    <s v="Kadang-kadang/bila perlu / Sometimes/when in need"/>
    <s v="Tidak minum minuman berkarbonat / Do not take carbonated drinks"/>
    <s v="Tidak / No"/>
    <s v="Ya / Yes"/>
    <s v="Tidak / No"/>
    <s v="Ya / Yes"/>
    <s v="Ya / Yes"/>
    <s v="Tidak / No"/>
    <x v="0"/>
    <s v="no"/>
    <x v="0"/>
    <x v="1"/>
    <x v="0"/>
    <s v="Perempuan / Female"/>
    <x v="0"/>
    <n v="3"/>
    <n v="50"/>
    <m/>
    <x v="0"/>
    <x v="0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0"/>
    <n v="1"/>
    <x v="0"/>
    <n v="0"/>
    <x v="0"/>
    <n v="1"/>
    <x v="1"/>
    <n v="1"/>
    <x v="1"/>
    <n v="0"/>
    <x v="0"/>
    <n v="0"/>
  </r>
  <r>
    <d v="2024-10-04T11:39:08"/>
    <s v="m-10605778@moe-dl.edu.my"/>
    <s v="091117080160"/>
    <n v="48.15"/>
    <n v="0"/>
    <s v="Perempuan / Female"/>
    <s v="Malay"/>
    <s v="Smk pengkalan"/>
    <s v="Ya / Yes"/>
    <x v="0"/>
    <x v="1"/>
    <x v="0"/>
    <x v="2"/>
    <x v="0"/>
    <x v="1"/>
    <x v="1"/>
    <x v="1"/>
    <x v="0"/>
    <x v="1"/>
    <x v="2"/>
    <x v="1"/>
    <x v="0"/>
    <x v="0"/>
    <x v="0"/>
    <x v="1"/>
    <x v="1"/>
    <x v="1"/>
    <x v="1"/>
    <x v="1"/>
    <x v="1"/>
    <x v="1"/>
    <x v="1"/>
    <x v="1"/>
    <x v="1"/>
    <x v="1"/>
    <x v="1"/>
    <x v="0"/>
    <x v="0"/>
    <x v="1"/>
    <x v="0"/>
    <x v="0"/>
    <s v="2 kali / Twice"/>
    <s v="1 kali / Once"/>
    <s v="Tidak tahu / Don't know"/>
    <s v="Colgate"/>
    <s v="Selalu / Always"/>
    <s v="1 kali / Once"/>
    <s v="Kadang-kadang/Bila perlu / Sometimes/When necessary"/>
    <s v="Tidak / No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Perempuan / Female"/>
    <x v="0"/>
    <n v="7"/>
    <n v="48"/>
    <m/>
    <x v="0"/>
    <x v="0"/>
    <x v="0"/>
    <x v="0"/>
    <s v="Flouride-based"/>
    <x v="0"/>
    <n v="1"/>
    <x v="1"/>
    <n v="0"/>
    <x v="0"/>
    <n v="1"/>
    <x v="1"/>
    <n v="1"/>
    <x v="1"/>
    <n v="1"/>
    <x v="0"/>
    <n v="0"/>
    <x v="1"/>
    <n v="0"/>
    <x v="0"/>
    <n v="1"/>
    <x v="0"/>
    <n v="0"/>
    <x v="0"/>
    <n v="1"/>
    <x v="1"/>
    <n v="1"/>
    <x v="0"/>
    <n v="1"/>
    <x v="0"/>
    <n v="0"/>
  </r>
  <r>
    <d v="2024-10-04T11:39:59"/>
    <s v="m-10496791@moe-dl.edu.my"/>
    <s v="091216080094"/>
    <n v="0"/>
    <n v="0"/>
    <s v="Perempuan / Female"/>
    <s v="Malay"/>
    <s v="Smk pengkalan"/>
    <s v="Ya / Yes"/>
    <x v="2"/>
    <x v="1"/>
    <x v="1"/>
    <x v="2"/>
    <x v="2"/>
    <x v="0"/>
    <x v="2"/>
    <x v="2"/>
    <x v="1"/>
    <x v="0"/>
    <x v="1"/>
    <x v="2"/>
    <x v="0"/>
    <x v="0"/>
    <x v="0"/>
    <x v="1"/>
    <x v="3"/>
    <x v="2"/>
    <x v="2"/>
    <x v="0"/>
    <x v="1"/>
    <x v="1"/>
    <x v="1"/>
    <x v="1"/>
    <x v="2"/>
    <x v="1"/>
    <x v="3"/>
    <x v="0"/>
    <x v="2"/>
    <x v="1"/>
    <x v="0"/>
    <x v="0"/>
    <s v="Lebih dari 2 kali / More than twice"/>
    <s v="Lebih dari 2 kali / More than twice"/>
    <s v="Tidak / No"/>
    <s v="Fresh white"/>
    <s v="Kadang-kadang/bila perlu / Sometimes / When necessary"/>
    <s v="1 kali / Once"/>
    <s v="2 kali / Twice"/>
    <s v="Kadang-kadang / Bila Perlu / Sometimes/When necessary"/>
    <s v="Ya / Yes"/>
    <s v="Tidak / No"/>
    <s v="Ya / Yes"/>
    <s v="Tidak / No"/>
    <s v="Tidak / No"/>
    <x v="0"/>
    <m/>
    <x v="0"/>
    <x v="0"/>
    <x v="0"/>
    <s v="Perempuan / Female"/>
    <x v="0"/>
    <n v="5"/>
    <n v="43"/>
    <m/>
    <x v="0"/>
    <x v="0"/>
    <x v="4"/>
    <x v="0"/>
    <s v="Flouride-based"/>
    <x v="0"/>
    <n v="1"/>
    <x v="0"/>
    <n v="1"/>
    <x v="1"/>
    <n v="0"/>
    <x v="0"/>
    <n v="0"/>
    <x v="1"/>
    <n v="1"/>
    <x v="1"/>
    <n v="1"/>
    <x v="0"/>
    <n v="1"/>
    <x v="0"/>
    <n v="1"/>
    <x v="0"/>
    <n v="0"/>
    <x v="0"/>
    <n v="1"/>
    <x v="0"/>
    <n v="0"/>
    <x v="1"/>
    <n v="0"/>
    <x v="0"/>
    <n v="0"/>
  </r>
  <r>
    <d v="2024-10-04T11:42:18"/>
    <s v="nuralyasani23@gmail.com"/>
    <s v="090323080976"/>
    <n v="22.32"/>
    <n v="0"/>
    <s v="Perempuan / Female"/>
    <s v="Malay"/>
    <s v="SEKOLAH MENENGAH KEBANGSAAN PENGKALAN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1"/>
    <x v="0"/>
    <x v="0"/>
    <x v="1"/>
    <x v="0"/>
    <x v="0"/>
    <s v="Lebih dari 2 kali / More than twice"/>
    <s v="Lebih dari 2 kali / More than twice"/>
    <s v="Tidak tahu / Don't know"/>
    <s v="darlie"/>
    <s v="Selalu / Always"/>
    <s v="2 kali / Twice"/>
    <s v="2 kali / Twice"/>
    <s v="Tidak / No"/>
    <s v="Tidak / No"/>
    <s v="Tidak / No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Perempuan / Female"/>
    <x v="0"/>
    <n v="15"/>
    <n v="53"/>
    <m/>
    <x v="0"/>
    <x v="0"/>
    <x v="1"/>
    <x v="0"/>
    <s v="Flouride-based"/>
    <x v="0"/>
    <n v="1"/>
    <x v="0"/>
    <n v="1"/>
    <x v="0"/>
    <n v="1"/>
    <x v="1"/>
    <n v="1"/>
    <x v="1"/>
    <n v="1"/>
    <x v="1"/>
    <n v="1"/>
    <x v="1"/>
    <n v="0"/>
    <x v="1"/>
    <n v="0"/>
    <x v="0"/>
    <n v="0"/>
    <x v="0"/>
    <n v="1"/>
    <x v="1"/>
    <n v="1"/>
    <x v="0"/>
    <n v="1"/>
    <x v="0"/>
    <n v="0"/>
  </r>
  <r>
    <d v="2024-10-04T11:43:59"/>
    <s v="m-10608865@moe-dl.edu.my"/>
    <s v="090930080580"/>
    <n v="100"/>
    <n v="0.25"/>
    <s v="Perempuan / Female"/>
    <s v="Malay"/>
    <s v="SEKOLAH MENENGAH KEBANGSAAN PENGKALAN"/>
    <s v="Ya / Yes"/>
    <x v="0"/>
    <x v="0"/>
    <x v="2"/>
    <x v="2"/>
    <x v="0"/>
    <x v="0"/>
    <x v="1"/>
    <x v="0"/>
    <x v="0"/>
    <x v="0"/>
    <x v="0"/>
    <x v="1"/>
    <x v="0"/>
    <x v="0"/>
    <x v="0"/>
    <x v="1"/>
    <x v="1"/>
    <x v="0"/>
    <x v="1"/>
    <x v="1"/>
    <x v="1"/>
    <x v="1"/>
    <x v="1"/>
    <x v="1"/>
    <x v="0"/>
    <x v="1"/>
    <x v="1"/>
    <x v="0"/>
    <x v="0"/>
    <x v="1"/>
    <x v="0"/>
    <x v="0"/>
    <s v="Lebih dari 2 kali / More than twice"/>
    <s v="2 kali / Twice"/>
    <s v="Tidak tahu / Don't know"/>
    <s v="Colgate "/>
    <s v="Kadang-kadang/bila perlu / Sometimes / When necessary"/>
    <s v="1 kali / Once"/>
    <s v="1 kali / Once"/>
    <s v="Kadang-kadang / Bila Perlu / Sometimes/When necessary"/>
    <s v="Ya / Yes"/>
    <s v="Ya / Yes"/>
    <s v="Tidak / No"/>
    <s v="Ya / Yes"/>
    <s v="Kadang-kadang / Bila Perlu / Sometimes/When necessary"/>
    <x v="0"/>
    <m/>
    <x v="0"/>
    <x v="0"/>
    <x v="0"/>
    <s v="Perempuan / Female"/>
    <x v="0"/>
    <n v="11"/>
    <n v="50"/>
    <m/>
    <x v="0"/>
    <x v="0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1"/>
    <n v="0"/>
    <x v="1"/>
    <n v="1"/>
    <x v="0"/>
    <n v="1"/>
    <x v="1"/>
    <n v="1"/>
  </r>
  <r>
    <d v="2024-10-04T11:49:27"/>
    <s v="nurmiezatul@gmail.com"/>
    <s v="081108080354"/>
    <n v="26.79"/>
    <n v="0"/>
    <s v="Perempuan / Female"/>
    <s v="Malay"/>
    <s v="Smk pengkalan"/>
    <s v="Ya / Yes"/>
    <x v="0"/>
    <x v="0"/>
    <x v="0"/>
    <x v="2"/>
    <x v="1"/>
    <x v="1"/>
    <x v="1"/>
    <x v="0"/>
    <x v="0"/>
    <x v="0"/>
    <x v="0"/>
    <x v="0"/>
    <x v="0"/>
    <x v="0"/>
    <x v="0"/>
    <x v="0"/>
    <x v="0"/>
    <x v="0"/>
    <x v="1"/>
    <x v="0"/>
    <x v="1"/>
    <x v="0"/>
    <x v="1"/>
    <x v="0"/>
    <x v="0"/>
    <x v="3"/>
    <x v="0"/>
    <x v="1"/>
    <x v="1"/>
    <x v="1"/>
    <x v="0"/>
    <x v="0"/>
    <s v="Lebih dari 2 kali / More than twice"/>
    <s v="Lebih dari 2 kali / More than twice"/>
    <s v="Tidak tahu / Don't know"/>
    <s v="Colgate"/>
    <s v="Selalu / Always"/>
    <s v="1 kali / Once"/>
    <s v="2 kali / Twice"/>
    <s v="Tidak / No"/>
    <s v="Tidak / No"/>
    <s v="Tidak / No"/>
    <s v="Ya / Yes"/>
    <s v="Tidak / No"/>
    <s v="Tidak / No"/>
    <x v="0"/>
    <m/>
    <x v="0"/>
    <x v="0"/>
    <x v="0"/>
    <s v="Perempuan / Female"/>
    <x v="0"/>
    <n v="12"/>
    <n v="58"/>
    <m/>
    <x v="0"/>
    <x v="0"/>
    <x v="0"/>
    <x v="0"/>
    <s v="Flouride-based"/>
    <x v="0"/>
    <n v="1"/>
    <x v="0"/>
    <n v="1"/>
    <x v="0"/>
    <n v="1"/>
    <x v="1"/>
    <n v="1"/>
    <x v="1"/>
    <n v="1"/>
    <x v="1"/>
    <n v="1"/>
    <x v="1"/>
    <n v="0"/>
    <x v="1"/>
    <n v="0"/>
    <x v="0"/>
    <n v="0"/>
    <x v="0"/>
    <n v="1"/>
    <x v="0"/>
    <n v="0"/>
    <x v="1"/>
    <n v="0"/>
    <x v="0"/>
    <n v="0"/>
  </r>
  <r>
    <d v="2024-10-04T11:50:28"/>
    <s v="qistinaa433@gmail.com"/>
    <s v="080313020188"/>
    <n v="88"/>
    <n v="0"/>
    <s v="Perempuan / Female"/>
    <s v="Malay"/>
    <s v="Smk pengkalan"/>
    <s v="Tidak / No"/>
    <x v="0"/>
    <x v="0"/>
    <x v="0"/>
    <x v="0"/>
    <x v="1"/>
    <x v="0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s v="Lebih dari 2 kali / More than twice"/>
    <s v="Lebih dari 2 kali / More than twice"/>
    <s v="Tidak / No"/>
    <s v="Colgate"/>
    <s v="Kadang-kadang/bila perlu / Sometimes / When necessary"/>
    <s v="2 kali / Twice"/>
    <s v="Tidak minum minuman berkarbonat / Do not take carbonated drinks"/>
    <s v="Tidak / No"/>
    <s v="Tidak / No"/>
    <s v="Kadang-kadang / Bila Perlu / Sometimes/When necessary"/>
    <s v="Tidak / No"/>
    <s v="Kadang-kadang / Bila Perlu / Sometimes/When necessary"/>
    <s v="Tidak / No"/>
    <x v="0"/>
    <m/>
    <x v="0"/>
    <x v="0"/>
    <x v="0"/>
    <s v="Perempuan / Female"/>
    <x v="1"/>
    <n v="11"/>
    <n v="64"/>
    <m/>
    <x v="0"/>
    <x v="0"/>
    <x v="0"/>
    <x v="0"/>
    <s v="Flouride-based"/>
    <x v="0"/>
    <n v="1"/>
    <x v="0"/>
    <n v="1"/>
    <x v="1"/>
    <n v="0"/>
    <x v="0"/>
    <n v="0"/>
    <x v="1"/>
    <n v="1"/>
    <x v="0"/>
    <n v="0"/>
    <x v="1"/>
    <n v="0"/>
    <x v="1"/>
    <n v="0"/>
    <x v="1"/>
    <n v="1"/>
    <x v="1"/>
    <n v="0"/>
    <x v="1"/>
    <n v="1"/>
    <x v="1"/>
    <n v="0"/>
    <x v="0"/>
    <n v="0"/>
  </r>
  <r>
    <d v="2024-10-04T11:51:24"/>
    <s v="fazreeqali008@gmail.com"/>
    <s v="081207080579"/>
    <n v="31.25"/>
    <n v="0.88"/>
    <s v="Lelaki / Male"/>
    <s v="Malay"/>
    <s v="Smk pengkalan"/>
    <s v="Ya / Yes"/>
    <x v="0"/>
    <x v="1"/>
    <x v="0"/>
    <x v="2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1"/>
    <x v="3"/>
    <x v="0"/>
    <x v="1"/>
    <x v="0"/>
    <x v="0"/>
    <x v="2"/>
    <x v="1"/>
    <s v="Lebih dari 2 kali / More than twice"/>
    <s v="Lebih dari 2 kali / More than twice"/>
    <s v="Tidak tahu / Don't know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Lelaki / Male"/>
    <x v="0"/>
    <n v="12"/>
    <n v="59"/>
    <m/>
    <x v="0"/>
    <x v="0"/>
    <x v="0"/>
    <x v="0"/>
    <s v="Flouride-based"/>
    <x v="0"/>
    <n v="1"/>
    <x v="0"/>
    <n v="1"/>
    <x v="0"/>
    <n v="1"/>
    <x v="1"/>
    <n v="1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4T11:55:47"/>
    <s v="nurwadhihah@gmail.com"/>
    <s v="080415080456"/>
    <n v="13.46"/>
    <n v="0"/>
    <s v="Perempuan / Female"/>
    <s v="Malay"/>
    <s v="Smk pengkalan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2"/>
    <x v="0"/>
    <x v="1"/>
    <x v="1"/>
    <x v="0"/>
    <x v="1"/>
    <x v="1"/>
    <s v="Lebih dari 2 kali / More than twice"/>
    <s v="Lebih dari 2 kali / More than twice"/>
    <s v="Ya / Yes"/>
    <s v="Colgate"/>
    <s v="Selalu / Always"/>
    <s v="Kadang-kadang/bila perlu / Sometimes/when in need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0"/>
    <s v="Perempuan / Female"/>
    <x v="0"/>
    <n v="15"/>
    <n v="60"/>
    <m/>
    <x v="0"/>
    <x v="0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1"/>
    <n v="1"/>
    <x v="0"/>
    <n v="1"/>
    <x v="0"/>
    <n v="0"/>
    <x v="1"/>
    <n v="0"/>
    <x v="0"/>
    <n v="0"/>
  </r>
  <r>
    <d v="2024-10-04T11:58:18"/>
    <s v="aqilahhusna@gmail.com"/>
    <s v="080206080214"/>
    <n v="7.14"/>
    <n v="0.54"/>
    <s v="Perempuan / Female"/>
    <s v="Malay"/>
    <s v="Smk pengkalan"/>
    <s v="Ya / Yes"/>
    <x v="0"/>
    <x v="2"/>
    <x v="0"/>
    <x v="2"/>
    <x v="0"/>
    <x v="0"/>
    <x v="1"/>
    <x v="0"/>
    <x v="0"/>
    <x v="0"/>
    <x v="1"/>
    <x v="1"/>
    <x v="0"/>
    <x v="0"/>
    <x v="0"/>
    <x v="0"/>
    <x v="0"/>
    <x v="1"/>
    <x v="1"/>
    <x v="0"/>
    <x v="0"/>
    <x v="0"/>
    <x v="0"/>
    <x v="0"/>
    <x v="0"/>
    <x v="3"/>
    <x v="0"/>
    <x v="1"/>
    <x v="1"/>
    <x v="0"/>
    <x v="0"/>
    <x v="0"/>
    <s v="2 kali / Twice"/>
    <s v="2 kali / Twice"/>
    <s v="Tidak / No"/>
    <s v="Sensodyne"/>
    <s v="Jarang / Rarely"/>
    <s v="Kadang-kadang/bila perlu / Sometimes/when in need"/>
    <s v="Kadang-kadang/Bila perlu / Sometimes/When necessary"/>
    <s v="Tidak / No"/>
    <s v="Tidak / No"/>
    <s v="Ya / Yes"/>
    <s v="Tidak / No"/>
    <s v="Ya / Yes"/>
    <s v="Tidak / No"/>
    <x v="0"/>
    <m/>
    <x v="0"/>
    <x v="0"/>
    <x v="0"/>
    <s v="Perempuan / Female"/>
    <x v="0"/>
    <n v="11"/>
    <n v="60"/>
    <m/>
    <x v="0"/>
    <x v="0"/>
    <x v="6"/>
    <x v="0"/>
    <s v="Flouride-based"/>
    <x v="0"/>
    <n v="1"/>
    <x v="0"/>
    <n v="1"/>
    <x v="1"/>
    <n v="0"/>
    <x v="0"/>
    <n v="0"/>
    <x v="0"/>
    <n v="2"/>
    <x v="0"/>
    <n v="0"/>
    <x v="1"/>
    <n v="0"/>
    <x v="1"/>
    <n v="0"/>
    <x v="1"/>
    <n v="1"/>
    <x v="1"/>
    <n v="0"/>
    <x v="1"/>
    <n v="1"/>
    <x v="1"/>
    <n v="0"/>
    <x v="0"/>
    <n v="0"/>
  </r>
  <r>
    <d v="2024-10-04T12:02:01"/>
    <s v="azrin4106@gmail.com"/>
    <s v="080704080874"/>
    <n v="100"/>
    <n v="0.75"/>
    <s v="Perempuan / Female"/>
    <s v="Malay"/>
    <s v="Smk pengkalan"/>
    <s v="Tidak / No"/>
    <x v="0"/>
    <x v="0"/>
    <x v="0"/>
    <x v="2"/>
    <x v="0"/>
    <x v="0"/>
    <x v="1"/>
    <x v="0"/>
    <x v="0"/>
    <x v="0"/>
    <x v="0"/>
    <x v="1"/>
    <x v="0"/>
    <x v="0"/>
    <x v="0"/>
    <x v="0"/>
    <x v="0"/>
    <x v="0"/>
    <x v="1"/>
    <x v="0"/>
    <x v="1"/>
    <x v="0"/>
    <x v="1"/>
    <x v="0"/>
    <x v="0"/>
    <x v="1"/>
    <x v="0"/>
    <x v="1"/>
    <x v="1"/>
    <x v="0"/>
    <x v="2"/>
    <x v="0"/>
    <s v="Lebih dari 2 kali / More than twice"/>
    <s v="Lebih dari 2 kali / More than twice"/>
    <s v="Tidak tahu / Don't know"/>
    <s v="Colgat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x v="0"/>
    <m/>
    <x v="0"/>
    <x v="0"/>
    <x v="0"/>
    <s v="Perempuan / Female"/>
    <x v="1"/>
    <n v="13"/>
    <n v="57"/>
    <m/>
    <x v="0"/>
    <x v="0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4T12:02:10"/>
    <s v="azraawatif08@gmail.com"/>
    <s v="080701020534"/>
    <n v="31.25"/>
    <n v="0.17"/>
    <s v="Perempuan / Female"/>
    <s v="Malay"/>
    <s v="Smk pengkalan"/>
    <s v="Ya / Yes"/>
    <x v="0"/>
    <x v="0"/>
    <x v="0"/>
    <x v="0"/>
    <x v="0"/>
    <x v="0"/>
    <x v="0"/>
    <x v="0"/>
    <x v="0"/>
    <x v="2"/>
    <x v="0"/>
    <x v="0"/>
    <x v="0"/>
    <x v="2"/>
    <x v="0"/>
    <x v="0"/>
    <x v="0"/>
    <x v="0"/>
    <x v="1"/>
    <x v="1"/>
    <x v="1"/>
    <x v="1"/>
    <x v="1"/>
    <x v="0"/>
    <x v="0"/>
    <x v="1"/>
    <x v="0"/>
    <x v="1"/>
    <x v="0"/>
    <x v="0"/>
    <x v="0"/>
    <x v="1"/>
    <s v="2 kali / Twice"/>
    <s v="2 kali / Twice"/>
    <s v="Ya / Yes"/>
    <s v="Safi"/>
    <s v="Kadang-kadang/bila perlu / Sometimes / When necessary"/>
    <s v="2 kali / Twice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0"/>
    <s v="Perempuan / Female"/>
    <x v="0"/>
    <n v="13"/>
    <n v="56"/>
    <m/>
    <x v="0"/>
    <x v="0"/>
    <x v="8"/>
    <x v="0"/>
    <s v="Flouride-based"/>
    <x v="0"/>
    <n v="1"/>
    <x v="0"/>
    <n v="1"/>
    <x v="0"/>
    <n v="1"/>
    <x v="0"/>
    <n v="0"/>
    <x v="1"/>
    <n v="1"/>
    <x v="0"/>
    <n v="0"/>
    <x v="1"/>
    <n v="0"/>
    <x v="1"/>
    <n v="0"/>
    <x v="1"/>
    <n v="1"/>
    <x v="0"/>
    <n v="1"/>
    <x v="0"/>
    <n v="0"/>
    <x v="1"/>
    <n v="0"/>
    <x v="0"/>
    <n v="0"/>
  </r>
  <r>
    <d v="2024-10-04T12:03:09"/>
    <s v="safrania26@gmail.com"/>
    <s v="081026080924"/>
    <n v="37.5"/>
    <n v="0.54"/>
    <s v="Perempuan / Female"/>
    <s v="Malay"/>
    <s v="Smk pengkalan"/>
    <s v="Ya / Yes"/>
    <x v="0"/>
    <x v="0"/>
    <x v="0"/>
    <x v="0"/>
    <x v="0"/>
    <x v="0"/>
    <x v="1"/>
    <x v="0"/>
    <x v="0"/>
    <x v="2"/>
    <x v="0"/>
    <x v="0"/>
    <x v="0"/>
    <x v="0"/>
    <x v="0"/>
    <x v="0"/>
    <x v="0"/>
    <x v="1"/>
    <x v="1"/>
    <x v="1"/>
    <x v="1"/>
    <x v="0"/>
    <x v="1"/>
    <x v="1"/>
    <x v="0"/>
    <x v="1"/>
    <x v="0"/>
    <x v="0"/>
    <x v="0"/>
    <x v="0"/>
    <x v="2"/>
    <x v="0"/>
    <s v="2 kali / Twice"/>
    <s v="Lebih dari 2 kali / More than twice"/>
    <s v="Ya / Yes"/>
    <s v="darlie"/>
    <s v="Kadang-kadang/bila perlu / Sometimes / When necessary"/>
    <s v="Tidak menggunakan flos gigi / Not using dental floss"/>
    <s v="Kadang-kadang/Bila perlu / Sometimes/When necessary"/>
    <s v="Ya / Yes"/>
    <s v="Ya / Yes"/>
    <s v="Tidak / No"/>
    <s v="Tidak / No"/>
    <s v="Tidak / No"/>
    <s v="Tidak / No"/>
    <x v="0"/>
    <m/>
    <x v="0"/>
    <x v="0"/>
    <x v="0"/>
    <s v="Perempuan / Female"/>
    <x v="0"/>
    <n v="13"/>
    <n v="52"/>
    <m/>
    <x v="0"/>
    <x v="0"/>
    <x v="1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0"/>
    <n v="0"/>
    <x v="1"/>
    <n v="0"/>
    <x v="0"/>
    <n v="0"/>
    <x v="1"/>
    <n v="0"/>
    <x v="0"/>
    <n v="0"/>
  </r>
  <r>
    <d v="2024-10-04T12:04:53"/>
    <s v="shamirahshasha@gmail.com"/>
    <s v="081027100480"/>
    <n v="28.57"/>
    <n v="0.17"/>
    <s v="Perempuan / Female"/>
    <s v="Malay"/>
    <s v="Smk pengkalan"/>
    <s v="Ya / Yes"/>
    <x v="2"/>
    <x v="2"/>
    <x v="0"/>
    <x v="0"/>
    <x v="0"/>
    <x v="0"/>
    <x v="1"/>
    <x v="1"/>
    <x v="0"/>
    <x v="2"/>
    <x v="0"/>
    <x v="0"/>
    <x v="1"/>
    <x v="0"/>
    <x v="1"/>
    <x v="0"/>
    <x v="1"/>
    <x v="0"/>
    <x v="1"/>
    <x v="0"/>
    <x v="0"/>
    <x v="0"/>
    <x v="1"/>
    <x v="0"/>
    <x v="0"/>
    <x v="3"/>
    <x v="0"/>
    <x v="1"/>
    <x v="1"/>
    <x v="0"/>
    <x v="0"/>
    <x v="0"/>
    <s v="Lebih dari 2 kali / More than twice"/>
    <s v="Lebih dari 2 kali / More than twice"/>
    <s v="Tidak tahu / Don't know"/>
    <s v="Colgate"/>
    <s v="Kadang-kadang/bila perlu / Sometimes / When necessary"/>
    <s v="Kadang-kadang/bila perlu / Sometimes/when in need"/>
    <s v="Tidak minum minuman berkarbonat / Do not take carbonated drinks"/>
    <s v="Tidak / No"/>
    <s v="Tidak / No"/>
    <s v="Ya / Yes"/>
    <s v="Ya / Yes"/>
    <s v="Kadang-kadang / Bila Perlu / Sometimes/When necessary"/>
    <s v="Tidak / No"/>
    <x v="0"/>
    <m/>
    <x v="0"/>
    <x v="0"/>
    <x v="0"/>
    <s v="Perempuan / Female"/>
    <x v="0"/>
    <n v="8"/>
    <n v="59"/>
    <m/>
    <x v="0"/>
    <x v="0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1"/>
    <n v="1"/>
    <x v="0"/>
    <n v="1"/>
    <x v="1"/>
    <n v="1"/>
    <x v="1"/>
    <n v="0"/>
    <x v="0"/>
    <n v="0"/>
  </r>
  <r>
    <d v="2024-10-04T12:08:02"/>
    <s v="bnursofia@gmail.com"/>
    <s v="081224080714"/>
    <n v="42.86"/>
    <n v="0"/>
    <s v="Perempuan / Female"/>
    <s v="Malay"/>
    <s v="Smk pengkalan"/>
    <s v="Ya / Yes"/>
    <x v="0"/>
    <x v="0"/>
    <x v="0"/>
    <x v="2"/>
    <x v="0"/>
    <x v="0"/>
    <x v="1"/>
    <x v="0"/>
    <x v="0"/>
    <x v="0"/>
    <x v="0"/>
    <x v="1"/>
    <x v="0"/>
    <x v="0"/>
    <x v="1"/>
    <x v="0"/>
    <x v="1"/>
    <x v="0"/>
    <x v="1"/>
    <x v="0"/>
    <x v="0"/>
    <x v="0"/>
    <x v="0"/>
    <x v="1"/>
    <x v="0"/>
    <x v="3"/>
    <x v="0"/>
    <x v="1"/>
    <x v="1"/>
    <x v="0"/>
    <x v="1"/>
    <x v="1"/>
    <s v="2 kali / Twice"/>
    <s v="2 kali / Twice"/>
    <s v="Tidak tahu / Don't know"/>
    <s v="Pepsodent"/>
    <s v="Selalu / Always"/>
    <s v="Lebih dari 2 kali / More than twice"/>
    <s v="1 kali / Once"/>
    <s v="Ya / Yes"/>
    <s v="Ya / Yes"/>
    <s v="Ya / Yes"/>
    <s v="Ya / Yes"/>
    <s v="Ya / Yes"/>
    <s v="Ya / Yes"/>
    <x v="0"/>
    <m/>
    <x v="0"/>
    <x v="0"/>
    <x v="0"/>
    <s v="Perempuan / Female"/>
    <x v="0"/>
    <n v="12"/>
    <n v="61"/>
    <m/>
    <x v="0"/>
    <x v="0"/>
    <x v="9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4T12:08:04"/>
    <s v="batrisyakarmila2@gmail.COM"/>
    <s v="080615080602"/>
    <n v="100"/>
    <n v="0.54"/>
    <s v="Perempuan / Female"/>
    <s v="Malay"/>
    <s v="Smk pengkalan"/>
    <s v="Ya / Yes"/>
    <x v="0"/>
    <x v="0"/>
    <x v="0"/>
    <x v="2"/>
    <x v="0"/>
    <x v="0"/>
    <x v="0"/>
    <x v="0"/>
    <x v="0"/>
    <x v="1"/>
    <x v="0"/>
    <x v="1"/>
    <x v="0"/>
    <x v="0"/>
    <x v="0"/>
    <x v="0"/>
    <x v="1"/>
    <x v="0"/>
    <x v="0"/>
    <x v="1"/>
    <x v="1"/>
    <x v="1"/>
    <x v="1"/>
    <x v="1"/>
    <x v="1"/>
    <x v="1"/>
    <x v="0"/>
    <x v="1"/>
    <x v="1"/>
    <x v="0"/>
    <x v="0"/>
    <x v="0"/>
    <s v="Lebih dari 2 kali / More than twice"/>
    <s v="2 kali / Twice"/>
    <s v="Tidak / No"/>
    <s v="Colgate"/>
    <s v="Kadang-kadang/bila perlu / Sometimes / When necessary"/>
    <s v="1 kali / Once"/>
    <s v="Kadang-kadang/Bila perlu / Sometimes/When necessary"/>
    <s v="Ya / Yes"/>
    <s v="Kadang-kadang / Bila Perlu / Sometimes/When necessary"/>
    <s v="Ya / Yes"/>
    <s v="Kadang-kadang / Bila Perlu / Sometimes/When necessary"/>
    <s v="Ya / Yes"/>
    <s v="Kadang-kadang / Bila Perlu / Sometimes/When necessary"/>
    <x v="0"/>
    <s v="Tidak"/>
    <x v="0"/>
    <x v="0"/>
    <x v="0"/>
    <s v="Perempuan / Female"/>
    <x v="0"/>
    <n v="13"/>
    <n v="54"/>
    <m/>
    <x v="0"/>
    <x v="0"/>
    <x v="0"/>
    <x v="0"/>
    <s v="Flouride-based"/>
    <x v="0"/>
    <n v="1"/>
    <x v="0"/>
    <n v="1"/>
    <x v="1"/>
    <n v="0"/>
    <x v="0"/>
    <n v="0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4T12:09:52"/>
    <s v="adrianaalisha0810@gmail.com"/>
    <s v="081012080472"/>
    <n v="28.57"/>
    <n v="0.17"/>
    <s v="Perempuan / Female"/>
    <s v="Malay"/>
    <s v="Smk pengkalan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x v="0"/>
    <x v="1"/>
    <x v="0"/>
    <x v="1"/>
    <x v="1"/>
    <x v="0"/>
    <x v="1"/>
    <x v="1"/>
    <x v="0"/>
    <x v="0"/>
    <x v="0"/>
    <s v="2 kali / Twice"/>
    <s v="2 kali / Twice"/>
    <s v="Ya / Yes"/>
    <s v="White "/>
    <s v="Selalu / Always"/>
    <s v="1 kali / Once"/>
    <s v="Kadang-kadang/Bila perlu / Sometimes/When necessary"/>
    <s v="Ya / Yes"/>
    <s v="Ya / Yes"/>
    <s v="Kadang-kadang / Bila Perlu / Sometimes/When necessary"/>
    <s v="Tidak / No"/>
    <s v="Kadang-kadang / Bila Perlu / Sometimes/When necessary"/>
    <s v="Tidak / No"/>
    <x v="0"/>
    <m/>
    <x v="0"/>
    <x v="0"/>
    <x v="0"/>
    <s v="Perempuan / Female"/>
    <x v="0"/>
    <n v="15"/>
    <n v="56"/>
    <m/>
    <x v="0"/>
    <x v="0"/>
    <x v="4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1"/>
    <n v="0"/>
    <x v="1"/>
    <n v="1"/>
    <x v="1"/>
    <n v="0"/>
    <x v="0"/>
    <n v="0"/>
  </r>
  <r>
    <d v="2024-10-04T12:10:30"/>
    <s v="cameliabatrisyia0@gmail.com"/>
    <s v="080317080372"/>
    <n v="44.64"/>
    <n v="0.33"/>
    <s v="Perempuan / Female"/>
    <s v="Malay"/>
    <s v="Smk pengkalan"/>
    <s v="Tidak / No"/>
    <x v="0"/>
    <x v="0"/>
    <x v="0"/>
    <x v="0"/>
    <x v="0"/>
    <x v="1"/>
    <x v="1"/>
    <x v="1"/>
    <x v="0"/>
    <x v="1"/>
    <x v="0"/>
    <x v="0"/>
    <x v="0"/>
    <x v="0"/>
    <x v="0"/>
    <x v="0"/>
    <x v="1"/>
    <x v="1"/>
    <x v="1"/>
    <x v="1"/>
    <x v="1"/>
    <x v="1"/>
    <x v="1"/>
    <x v="3"/>
    <x v="2"/>
    <x v="0"/>
    <x v="1"/>
    <x v="0"/>
    <x v="0"/>
    <x v="1"/>
    <x v="0"/>
    <x v="0"/>
    <s v="2 kali / Twice"/>
    <s v="2 kali / Twice"/>
    <s v="Ya / Yes"/>
    <s v=" Colgate"/>
    <s v="Selalu / Always"/>
    <s v="Kadang-kadang/bila perlu / Sometimes/when in need"/>
    <s v="Kadang-kadang/Bila perlu / Sometimes/When necessary"/>
    <s v="Ya / Yes"/>
    <s v="Kadang-kadang / Bila Perlu / Sometimes/When necessary"/>
    <s v="Ya / Yes"/>
    <s v="Ya / Yes"/>
    <s v="Kadang-kadang / Bila Perlu / Sometimes/When necessary"/>
    <s v="Tidak / No"/>
    <x v="0"/>
    <m/>
    <x v="0"/>
    <x v="0"/>
    <x v="0"/>
    <s v="Perempuan / Female"/>
    <x v="1"/>
    <n v="11"/>
    <n v="45"/>
    <m/>
    <x v="0"/>
    <x v="0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1"/>
    <n v="0"/>
    <x v="1"/>
    <n v="1"/>
  </r>
  <r>
    <d v="2024-10-04T12:11:36"/>
    <s v="asmacarl8308@gmail.com"/>
    <s v="080509102492"/>
    <n v="100"/>
    <n v="0.54"/>
    <s v="Perempuan / Female"/>
    <s v="Malay"/>
    <s v="Smk pengkalan"/>
    <s v="Ya / Yes"/>
    <x v="0"/>
    <x v="0"/>
    <x v="0"/>
    <x v="2"/>
    <x v="0"/>
    <x v="0"/>
    <x v="1"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3"/>
    <x v="0"/>
    <x v="1"/>
    <x v="1"/>
    <x v="0"/>
    <x v="0"/>
    <x v="1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Tidak / No"/>
    <s v="Tidak / No"/>
    <s v="Ya / Yes"/>
    <s v="Ya / Yes"/>
    <s v="Kadang-kadang / Bila Perlu / Sometimes/When necessary"/>
    <s v="Tidak / No"/>
    <x v="0"/>
    <m/>
    <x v="1"/>
    <x v="2"/>
    <x v="0"/>
    <s v="Perempuan / Female"/>
    <x v="0"/>
    <n v="12"/>
    <n v="62"/>
    <m/>
    <x v="0"/>
    <x v="0"/>
    <x v="0"/>
    <x v="0"/>
    <s v="Flouride-based"/>
    <x v="0"/>
    <n v="1"/>
    <x v="0"/>
    <n v="1"/>
    <x v="0"/>
    <n v="1"/>
    <x v="0"/>
    <n v="0"/>
    <x v="2"/>
    <n v="0"/>
    <x v="0"/>
    <n v="0"/>
    <x v="1"/>
    <n v="0"/>
    <x v="1"/>
    <n v="0"/>
    <x v="1"/>
    <n v="1"/>
    <x v="0"/>
    <n v="1"/>
    <x v="1"/>
    <n v="1"/>
    <x v="1"/>
    <n v="0"/>
    <x v="0"/>
    <n v="0"/>
  </r>
  <r>
    <d v="2024-10-04T12:15:12"/>
    <s v="ainbatrisyia2812@gmail.com"/>
    <s v="081228080084"/>
    <n v="21.43"/>
    <n v="0"/>
    <s v="Perempuan / Female"/>
    <s v="Malay"/>
    <s v="Smk pengkalan"/>
    <s v="Ya / Yes"/>
    <x v="0"/>
    <x v="0"/>
    <x v="0"/>
    <x v="2"/>
    <x v="1"/>
    <x v="2"/>
    <x v="1"/>
    <x v="0"/>
    <x v="0"/>
    <x v="0"/>
    <x v="0"/>
    <x v="1"/>
    <x v="1"/>
    <x v="0"/>
    <x v="0"/>
    <x v="0"/>
    <x v="0"/>
    <x v="0"/>
    <x v="0"/>
    <x v="1"/>
    <x v="2"/>
    <x v="0"/>
    <x v="1"/>
    <x v="1"/>
    <x v="0"/>
    <x v="0"/>
    <x v="0"/>
    <x v="1"/>
    <x v="1"/>
    <x v="1"/>
    <x v="2"/>
    <x v="0"/>
    <s v="2 kali / Twice"/>
    <s v="2 kali / Twice"/>
    <s v="Ya / Yes"/>
    <s v="Pepsodent"/>
    <s v="Kadang-kadang/bila perlu / Sometimes / When necessary"/>
    <s v="Kadang-kadang/bila perlu / Sometimes/when in need"/>
    <s v="2 kali / Twice"/>
    <s v="Kadang-kadang / Bila Perlu / Sometimes/When necessary"/>
    <s v="Ya / Yes"/>
    <s v="Ya / Yes"/>
    <s v="Tidak / No"/>
    <s v="Ya / Yes"/>
    <s v="Ya / Yes"/>
    <x v="0"/>
    <m/>
    <x v="0"/>
    <x v="0"/>
    <x v="0"/>
    <s v="Perempuan / Female"/>
    <x v="0"/>
    <n v="10"/>
    <n v="53"/>
    <m/>
    <x v="0"/>
    <x v="0"/>
    <x v="9"/>
    <x v="0"/>
    <s v="Flouride-based"/>
    <x v="0"/>
    <n v="1"/>
    <x v="0"/>
    <n v="1"/>
    <x v="0"/>
    <n v="1"/>
    <x v="0"/>
    <n v="0"/>
    <x v="0"/>
    <n v="2"/>
    <x v="1"/>
    <n v="1"/>
    <x v="0"/>
    <n v="1"/>
    <x v="0"/>
    <n v="1"/>
    <x v="1"/>
    <n v="1"/>
    <x v="1"/>
    <n v="0"/>
    <x v="1"/>
    <n v="1"/>
    <x v="0"/>
    <n v="1"/>
    <x v="1"/>
    <n v="1"/>
  </r>
  <r>
    <d v="2024-10-04T12:16:11"/>
    <s v="nurainadamia@gmail.com"/>
    <s v="080501080460"/>
    <n v="100"/>
    <n v="0.33"/>
    <s v="Perempuan / Female"/>
    <s v="Malay"/>
    <s v="Smk pengkalan"/>
    <s v="Ya / Yes"/>
    <x v="0"/>
    <x v="0"/>
    <x v="0"/>
    <x v="2"/>
    <x v="1"/>
    <x v="0"/>
    <x v="0"/>
    <x v="0"/>
    <x v="0"/>
    <x v="0"/>
    <x v="1"/>
    <x v="2"/>
    <x v="1"/>
    <x v="2"/>
    <x v="2"/>
    <x v="1"/>
    <x v="3"/>
    <x v="1"/>
    <x v="1"/>
    <x v="2"/>
    <x v="1"/>
    <x v="0"/>
    <x v="0"/>
    <x v="0"/>
    <x v="0"/>
    <x v="0"/>
    <x v="2"/>
    <x v="0"/>
    <x v="0"/>
    <x v="1"/>
    <x v="0"/>
    <x v="0"/>
    <s v="Lebih dari 2 kali / More than twice"/>
    <s v="Beberapa kali seminggu / A few times a week"/>
    <s v="Tidak / No"/>
    <s v="collgate"/>
    <s v="Jarang / Rarely"/>
    <s v="2 kali / Twice"/>
    <s v="Tidak minum minuman berkarbonat / Do not take carbonated drinks"/>
    <s v="Kadang-kadang / Bila Perlu / Sometimes/When necessary"/>
    <s v="Tidak / No"/>
    <s v="Ya / Yes"/>
    <s v="Kadang-kadang / Bila Perlu / Sometimes/When necessary"/>
    <s v="Kadang-kadang / Bila Perlu / Sometimes/When necessary"/>
    <s v="Ya / Yes"/>
    <x v="0"/>
    <s v="tak"/>
    <x v="0"/>
    <x v="2"/>
    <x v="0"/>
    <s v="Perempuan / Female"/>
    <x v="0"/>
    <n v="8"/>
    <n v="48"/>
    <m/>
    <x v="0"/>
    <x v="0"/>
    <x v="0"/>
    <x v="0"/>
    <s v="Flouride-based"/>
    <x v="0"/>
    <n v="1"/>
    <x v="1"/>
    <n v="0"/>
    <x v="1"/>
    <n v="0"/>
    <x v="0"/>
    <n v="0"/>
    <x v="1"/>
    <n v="1"/>
    <x v="0"/>
    <n v="0"/>
    <x v="0"/>
    <n v="1"/>
    <x v="1"/>
    <n v="0"/>
    <x v="1"/>
    <n v="1"/>
    <x v="0"/>
    <n v="1"/>
    <x v="1"/>
    <n v="1"/>
    <x v="0"/>
    <n v="1"/>
    <x v="1"/>
    <n v="1"/>
  </r>
  <r>
    <d v="2024-10-04T12:16:42"/>
    <s v="qistinaimamhazaudin@gmail.com"/>
    <s v="080128102042"/>
    <n v="100"/>
    <n v="1.37"/>
    <s v="Perempuan / Female"/>
    <s v="Malay"/>
    <s v="Smk pengkalan"/>
    <s v="Ya / Yes"/>
    <x v="1"/>
    <x v="2"/>
    <x v="0"/>
    <x v="2"/>
    <x v="0"/>
    <x v="0"/>
    <x v="1"/>
    <x v="0"/>
    <x v="1"/>
    <x v="0"/>
    <x v="2"/>
    <x v="0"/>
    <x v="0"/>
    <x v="0"/>
    <x v="0"/>
    <x v="0"/>
    <x v="0"/>
    <x v="1"/>
    <x v="1"/>
    <x v="0"/>
    <x v="1"/>
    <x v="1"/>
    <x v="2"/>
    <x v="0"/>
    <x v="0"/>
    <x v="1"/>
    <x v="0"/>
    <x v="1"/>
    <x v="1"/>
    <x v="1"/>
    <x v="0"/>
    <x v="0"/>
    <s v="Lebih dari 2 kali / More than twice"/>
    <s v="Lebih dari 2 kali / More than twice"/>
    <s v="Tidak tahu / Don't know"/>
    <s v="Colgate"/>
    <s v="Selalu / Always"/>
    <s v="Tidak menggunakan flos gigi / Not using dental floss"/>
    <s v="Kadang-kadang/Bila perlu / Sometimes/When necessary"/>
    <s v="Tidak / No"/>
    <s v="Tidak / No"/>
    <s v="Ya / Yes"/>
    <s v="Ya / Yes"/>
    <s v="Kadang-kadang / Bila Perlu / Sometimes/When necessary"/>
    <s v="Tidak / No"/>
    <x v="0"/>
    <m/>
    <x v="0"/>
    <x v="0"/>
    <x v="0"/>
    <s v="Perempuan / Female"/>
    <x v="0"/>
    <n v="10"/>
    <n v="54"/>
    <m/>
    <x v="0"/>
    <x v="0"/>
    <x v="0"/>
    <x v="0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1"/>
    <n v="1"/>
    <x v="0"/>
    <n v="1"/>
    <x v="1"/>
    <n v="1"/>
    <x v="1"/>
    <n v="0"/>
    <x v="0"/>
    <n v="0"/>
  </r>
  <r>
    <d v="2024-10-04T12:17:30"/>
    <s v="safiazman02@gmail.com"/>
    <s v="081002081236"/>
    <n v="17.86"/>
    <n v="0"/>
    <s v="Perempuan / Female"/>
    <s v="Malay"/>
    <s v="Smk pengkalan"/>
    <s v="Ya / Yes"/>
    <x v="0"/>
    <x v="0"/>
    <x v="0"/>
    <x v="1"/>
    <x v="0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0"/>
    <x v="0"/>
    <s v="Lebih dari 2 kali / More than twice"/>
    <s v="Lebih dari 2 kali / More than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0"/>
    <s v="Perempuan / Female"/>
    <x v="0"/>
    <n v="13"/>
    <n v="61"/>
    <m/>
    <x v="0"/>
    <x v="0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1"/>
    <n v="0"/>
    <x v="1"/>
    <n v="1"/>
  </r>
  <r>
    <d v="2024-10-04T12:20:27"/>
    <s v="nuralyabatrisyiamohdfadhil@gmail.com"/>
    <s v="080106080516"/>
    <n v="100"/>
    <n v="0"/>
    <s v="Perempuan / Female"/>
    <s v="Malay"/>
    <s v="Smk pengkalan"/>
    <s v="Ya / Yes"/>
    <x v="0"/>
    <x v="1"/>
    <x v="0"/>
    <x v="2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0"/>
    <x v="0"/>
    <s v="2 kali / Twice"/>
    <s v="2 kali / Twice"/>
    <s v="Tidak tahu / Don't know"/>
    <s v="Colgate"/>
    <s v="Kadang-kadang/bila perlu / Sometimes / When necessary"/>
    <s v="Lebih dari 2 kali / More than twice"/>
    <s v="Kadang-kadang/Bila perlu / Sometimes/When necessary"/>
    <s v="Tidak / No"/>
    <s v="Tidak / No"/>
    <s v="Tidak / No"/>
    <s v="Kadang-kadang / Bila Perlu / Sometimes/When necessary"/>
    <s v="Tidak / No"/>
    <s v="Kadang-kadang / Bila Perlu / Sometimes/When necessary"/>
    <x v="0"/>
    <m/>
    <x v="0"/>
    <x v="0"/>
    <x v="0"/>
    <s v="Perempuan / Female"/>
    <x v="0"/>
    <n v="12"/>
    <n v="62"/>
    <m/>
    <x v="0"/>
    <x v="0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1"/>
    <n v="0"/>
    <x v="0"/>
    <n v="0"/>
    <x v="0"/>
    <n v="1"/>
    <x v="0"/>
    <n v="0"/>
    <x v="0"/>
    <n v="1"/>
    <x v="0"/>
    <n v="0"/>
  </r>
  <r>
    <d v="2024-10-04T12:22:44"/>
    <s v="adawiyah8@gmail.com"/>
    <s v="080514080232"/>
    <n v="100"/>
    <n v="0.7"/>
    <s v="Perempuan / Female"/>
    <s v="Malay"/>
    <s v="Smk pengkalan"/>
    <s v="Ya / Yes"/>
    <x v="1"/>
    <x v="2"/>
    <x v="0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2"/>
    <x v="0"/>
    <x v="1"/>
    <x v="1"/>
    <x v="0"/>
    <x v="1"/>
    <x v="1"/>
    <s v="2 kali / Twice"/>
    <s v="2 kali / Twice"/>
    <s v="Ya / Yes"/>
    <s v="Colgade"/>
    <s v="Jarang / Rarely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Perempuan / Female"/>
    <x v="0"/>
    <n v="13"/>
    <n v="60"/>
    <m/>
    <x v="0"/>
    <x v="0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4T12:26:43"/>
    <s v="yogeshini@gmail.com"/>
    <s v="080718081200"/>
    <n v="100"/>
    <n v="0.33"/>
    <s v="Perempuan / Female"/>
    <s v="Indian"/>
    <s v="Smk pengkalan"/>
    <s v="Ya / Yes"/>
    <x v="0"/>
    <x v="1"/>
    <x v="0"/>
    <x v="2"/>
    <x v="0"/>
    <x v="0"/>
    <x v="1"/>
    <x v="0"/>
    <x v="0"/>
    <x v="0"/>
    <x v="0"/>
    <x v="1"/>
    <x v="0"/>
    <x v="1"/>
    <x v="1"/>
    <x v="0"/>
    <x v="1"/>
    <x v="1"/>
    <x v="1"/>
    <x v="1"/>
    <x v="1"/>
    <x v="1"/>
    <x v="1"/>
    <x v="1"/>
    <x v="1"/>
    <x v="1"/>
    <x v="1"/>
    <x v="0"/>
    <x v="0"/>
    <x v="1"/>
    <x v="0"/>
    <x v="0"/>
    <s v="Lebih dari 2 kali / More than twice"/>
    <s v="2 kali / Twice"/>
    <s v="Tidak / No"/>
    <s v="Golgate"/>
    <s v="Selalu / Always"/>
    <s v="Tidak menggunakan flos gigi / Not using dental floss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0"/>
    <s v="Perempuan / Female"/>
    <x v="0"/>
    <n v="10"/>
    <n v="48"/>
    <m/>
    <x v="0"/>
    <x v="0"/>
    <x v="0"/>
    <x v="0"/>
    <s v="Flouride-based"/>
    <x v="0"/>
    <n v="1"/>
    <x v="0"/>
    <n v="1"/>
    <x v="1"/>
    <n v="0"/>
    <x v="1"/>
    <n v="1"/>
    <x v="2"/>
    <n v="0"/>
    <x v="0"/>
    <n v="0"/>
    <x v="1"/>
    <n v="0"/>
    <x v="1"/>
    <n v="0"/>
    <x v="1"/>
    <n v="1"/>
    <x v="0"/>
    <n v="1"/>
    <x v="0"/>
    <n v="0"/>
    <x v="1"/>
    <n v="0"/>
    <x v="0"/>
    <n v="0"/>
  </r>
  <r>
    <d v="2024-10-04T12:27:28"/>
    <s v="ainianuar@gmail.com"/>
    <s v="080518080942"/>
    <n v="100"/>
    <n v="0.7"/>
    <s v="Perempuan / Female"/>
    <s v="Malay"/>
    <s v="Smk pengkalan"/>
    <s v="Ya / Yes"/>
    <x v="0"/>
    <x v="0"/>
    <x v="0"/>
    <x v="2"/>
    <x v="0"/>
    <x v="0"/>
    <x v="0"/>
    <x v="0"/>
    <x v="0"/>
    <x v="0"/>
    <x v="1"/>
    <x v="1"/>
    <x v="1"/>
    <x v="1"/>
    <x v="0"/>
    <x v="0"/>
    <x v="1"/>
    <x v="0"/>
    <x v="0"/>
    <x v="1"/>
    <x v="1"/>
    <x v="1"/>
    <x v="1"/>
    <x v="3"/>
    <x v="1"/>
    <x v="0"/>
    <x v="1"/>
    <x v="0"/>
    <x v="0"/>
    <x v="0"/>
    <x v="1"/>
    <x v="1"/>
    <s v="2 kali / Twice"/>
    <s v="1 kali / Once"/>
    <s v="Tidak tahu / Don't know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Tidak / No"/>
    <s v="Kadang-kadang / Bila Perlu / Sometimes/When necessary"/>
    <x v="0"/>
    <s v="Tidak"/>
    <x v="0"/>
    <x v="0"/>
    <x v="0"/>
    <s v="Perempuan / Female"/>
    <x v="0"/>
    <n v="11"/>
    <n v="51"/>
    <m/>
    <x v="0"/>
    <x v="0"/>
    <x v="0"/>
    <x v="0"/>
    <s v="Flouride-based"/>
    <x v="0"/>
    <n v="1"/>
    <x v="1"/>
    <n v="0"/>
    <x v="0"/>
    <n v="1"/>
    <x v="1"/>
    <n v="1"/>
    <x v="2"/>
    <n v="0"/>
    <x v="0"/>
    <n v="0"/>
    <x v="1"/>
    <n v="0"/>
    <x v="1"/>
    <n v="0"/>
    <x v="1"/>
    <n v="1"/>
    <x v="1"/>
    <n v="0"/>
    <x v="0"/>
    <n v="0"/>
    <x v="0"/>
    <n v="1"/>
    <x v="0"/>
    <n v="0"/>
  </r>
  <r>
    <d v="2024-10-04T12:28:09"/>
    <s v="nurirnabila@gmail.com"/>
    <s v="080229080460"/>
    <n v="28.57"/>
    <n v="0.79"/>
    <s v="Perempuan / Female"/>
    <s v="Malay"/>
    <s v="SEKOLAH MENENGAH KEBANGSAAN PENGKALAN"/>
    <s v="Ya / Yes"/>
    <x v="0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s v="Lebih dari 2 kali / More than twice"/>
    <s v="Lebih dari 2 kali / More than twice"/>
    <s v="Ya / Yes"/>
    <s v="Pepsoden"/>
    <s v="Selalu / Always"/>
    <s v="Tidak menggunakan flos gigi / Not using dental floss"/>
    <s v="Kadang-kadang/Bila perlu / Sometimes/When necessary"/>
    <s v="Tidak / No"/>
    <s v="Tidak / No"/>
    <s v="Tidak / No"/>
    <s v="Tidak / No"/>
    <s v="Tidak / No"/>
    <s v="Tidak / No"/>
    <x v="0"/>
    <n v="0"/>
    <x v="0"/>
    <x v="0"/>
    <x v="0"/>
    <s v="Perempuan / Female"/>
    <x v="0"/>
    <n v="14"/>
    <n v="64"/>
    <m/>
    <x v="0"/>
    <x v="0"/>
    <x v="9"/>
    <x v="0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0"/>
    <n v="0"/>
    <x v="1"/>
    <n v="0"/>
    <x v="0"/>
    <n v="0"/>
    <x v="1"/>
    <n v="0"/>
    <x v="0"/>
    <n v="0"/>
  </r>
  <r>
    <d v="2024-10-04T12:28:10"/>
    <s v="islamishraf315@gmail.com"/>
    <s v="080610080507"/>
    <n v="100"/>
    <n v="0.88"/>
    <s v="Lelaki / Male"/>
    <s v="Malay"/>
    <s v="Smk pengkalan"/>
    <s v="Ya / Yes"/>
    <x v="0"/>
    <x v="0"/>
    <x v="0"/>
    <x v="2"/>
    <x v="1"/>
    <x v="1"/>
    <x v="0"/>
    <x v="0"/>
    <x v="0"/>
    <x v="0"/>
    <x v="0"/>
    <x v="0"/>
    <x v="1"/>
    <x v="1"/>
    <x v="0"/>
    <x v="0"/>
    <x v="1"/>
    <x v="1"/>
    <x v="1"/>
    <x v="1"/>
    <x v="1"/>
    <x v="1"/>
    <x v="1"/>
    <x v="1"/>
    <x v="2"/>
    <x v="1"/>
    <x v="0"/>
    <x v="0"/>
    <x v="0"/>
    <x v="1"/>
    <x v="0"/>
    <x v="0"/>
    <s v="2 kali / Twice"/>
    <s v="2 kali / Twice"/>
    <s v="Ya / Yes"/>
    <s v="Safi"/>
    <s v="Kadang-kadang/bila perlu / Sometimes / When necessary"/>
    <s v="Kadang-kadang/bila perlu / Sometimes/when in need"/>
    <s v="1 kali / Once"/>
    <s v="Ya / Yes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x v="0"/>
    <m/>
    <x v="0"/>
    <x v="0"/>
    <x v="0"/>
    <s v="Lelaki / Male"/>
    <x v="0"/>
    <n v="11"/>
    <n v="48"/>
    <m/>
    <x v="0"/>
    <x v="0"/>
    <x v="8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4T12:31:16"/>
    <s v="meorhazim02@gmail.com"/>
    <s v="080823080527"/>
    <n v="100"/>
    <n v="0.5"/>
    <s v="Lelaki / Male"/>
    <s v="Malay"/>
    <s v="Smk pengkalan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0"/>
    <x v="1"/>
    <x v="0"/>
    <x v="0"/>
    <x v="1"/>
    <x v="0"/>
    <x v="0"/>
    <s v="Lebih dari 2 kali / More than twice"/>
    <s v="Lebih dari 2 kali / More than twice"/>
    <s v="Ya / Yes"/>
    <s v="Colgate"/>
    <s v="Selalu / Always"/>
    <s v="Kadang-kadang/bila perlu / Sometimes/when in need"/>
    <s v="Kadang-kadang/Bila perlu / Sometimes/When necessary"/>
    <s v="Ya / Yes"/>
    <s v="Ya / Yes"/>
    <s v="Ya / Yes"/>
    <s v="Kadang-kadang / Bila Perlu / Sometimes/When necessary"/>
    <s v="Ya / Yes"/>
    <s v="Kadang-kadang / Bila Perlu / Sometimes/When necessary"/>
    <x v="0"/>
    <s v="Tidak"/>
    <x v="0"/>
    <x v="0"/>
    <x v="0"/>
    <s v="Lelaki / Male"/>
    <x v="0"/>
    <n v="15"/>
    <n v="47"/>
    <m/>
    <x v="0"/>
    <x v="0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4T12:32:05"/>
    <s v="etonihboss@gmail.com"/>
    <s v="080823080463"/>
    <n v="100"/>
    <n v="0.54"/>
    <s v="Lelaki / Male"/>
    <s v="Malay"/>
    <s v="Smk pengkalan"/>
    <s v="Ya / Yes"/>
    <x v="0"/>
    <x v="2"/>
    <x v="0"/>
    <x v="0"/>
    <x v="0"/>
    <x v="0"/>
    <x v="2"/>
    <x v="2"/>
    <x v="2"/>
    <x v="0"/>
    <x v="0"/>
    <x v="0"/>
    <x v="0"/>
    <x v="2"/>
    <x v="2"/>
    <x v="0"/>
    <x v="1"/>
    <x v="1"/>
    <x v="1"/>
    <x v="2"/>
    <x v="2"/>
    <x v="1"/>
    <x v="2"/>
    <x v="1"/>
    <x v="2"/>
    <x v="1"/>
    <x v="1"/>
    <x v="0"/>
    <x v="0"/>
    <x v="1"/>
    <x v="2"/>
    <x v="2"/>
    <s v="Lebih dari 2 kali / More than twice"/>
    <s v="Lebih dari 2 kali / More than twice"/>
    <s v="Ya / Yes"/>
    <s v="Safi"/>
    <s v="Selalu / Always"/>
    <s v="Kadang-kadang/bila perlu / Sometimes/when in need"/>
    <s v="2 kali / Twice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Lelaki / Male"/>
    <x v="0"/>
    <n v="9"/>
    <n v="42"/>
    <m/>
    <x v="0"/>
    <x v="0"/>
    <x v="8"/>
    <x v="0"/>
    <s v="Flouride-based"/>
    <x v="0"/>
    <n v="1"/>
    <x v="0"/>
    <n v="1"/>
    <x v="0"/>
    <n v="1"/>
    <x v="1"/>
    <n v="1"/>
    <x v="0"/>
    <n v="2"/>
    <x v="1"/>
    <n v="1"/>
    <x v="0"/>
    <n v="1"/>
    <x v="0"/>
    <n v="1"/>
    <x v="1"/>
    <n v="1"/>
    <x v="0"/>
    <n v="1"/>
    <x v="1"/>
    <n v="1"/>
    <x v="0"/>
    <n v="1"/>
    <x v="1"/>
    <n v="1"/>
  </r>
  <r>
    <d v="2024-10-04T12:32:32"/>
    <s v="m-9421367@moe-dl.edu.my"/>
    <s v="080404080426"/>
    <n v="0"/>
    <n v="0.5"/>
    <s v="Perempuan / Female"/>
    <s v="Malay"/>
    <s v="Smk pengkalan"/>
    <s v="Ya / Yes"/>
    <x v="0"/>
    <x v="0"/>
    <x v="0"/>
    <x v="0"/>
    <x v="2"/>
    <x v="2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3"/>
    <x v="0"/>
    <x v="1"/>
    <x v="1"/>
    <x v="0"/>
    <x v="0"/>
    <x v="1"/>
    <s v="Lebih dari 2 kali / More than twice"/>
    <s v="Lebih dari 2 kali / More than twice"/>
    <s v="Tidak tahu / Don't know"/>
    <s v="Colgate"/>
    <s v="Selalu / Always"/>
    <s v="2 kali / Twice"/>
    <s v="Tidak minum minuman berkarbonat / Do not take carbonated drinks"/>
    <s v="Tidak / No"/>
    <s v="Tidak / No"/>
    <s v="Tidak / No"/>
    <s v="Ya / Yes"/>
    <s v="Kadang-kadang / Bila Perlu / Sometimes/When necessary"/>
    <s v="Tidak / No"/>
    <x v="0"/>
    <m/>
    <x v="0"/>
    <x v="0"/>
    <x v="0"/>
    <s v="Perempuan / Female"/>
    <x v="0"/>
    <n v="11"/>
    <n v="62"/>
    <m/>
    <x v="0"/>
    <x v="0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0"/>
    <n v="0"/>
    <x v="0"/>
    <n v="1"/>
    <x v="1"/>
    <n v="1"/>
    <x v="1"/>
    <n v="0"/>
    <x v="0"/>
    <n v="0"/>
  </r>
  <r>
    <d v="2024-10-04T12:33:45"/>
    <s v="luqmanalhakimmohdfuad@gmail.com"/>
    <s v="080326080147"/>
    <n v="100"/>
    <n v="1"/>
    <s v="Lelaki / Male"/>
    <s v="Malay"/>
    <s v="Smk pengkalan"/>
    <s v="Ya / Yes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1"/>
    <x v="0"/>
    <x v="1"/>
    <x v="0"/>
    <x v="1"/>
    <x v="1"/>
    <s v="2 kali / Twice"/>
    <s v="2 kali / Twice"/>
    <s v="Ya / Yes"/>
    <s v="Colgate"/>
    <s v="Selalu / Always"/>
    <s v="1 kali / Once"/>
    <s v="Tidak minum minuman berkarbonat / Do not take carbonated drinks"/>
    <s v="Tidak / No"/>
    <s v="Kadang-kadang / Bila Perlu / Sometimes/When necessary"/>
    <s v="Kadang-kadang / Bila Perlu / Sometimes/When necessary"/>
    <s v="Kadang-kadang / Bila Perlu / Sometimes/When necessary"/>
    <s v="Tidak / No"/>
    <s v="Tidak / No"/>
    <x v="0"/>
    <m/>
    <x v="0"/>
    <x v="0"/>
    <x v="0"/>
    <s v="Lelaki / Male"/>
    <x v="0"/>
    <n v="15"/>
    <n v="61"/>
    <m/>
    <x v="0"/>
    <x v="0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0"/>
    <n v="1"/>
    <x v="1"/>
    <n v="1"/>
    <x v="0"/>
    <n v="1"/>
    <x v="0"/>
    <n v="0"/>
    <x v="1"/>
    <n v="0"/>
    <x v="0"/>
    <n v="0"/>
  </r>
  <r>
    <d v="2024-10-04T12:36:15"/>
    <s v="abdullah69azam@gmail.com"/>
    <s v="080823081191"/>
    <n v="100"/>
    <n v="0.33"/>
    <s v="Lelaki / Male"/>
    <s v="Malay"/>
    <s v="Smk pengkalan"/>
    <s v="Ya / Yes"/>
    <x v="0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s v="1 kali / Once"/>
    <s v="1 kali / Once"/>
    <s v="Tidak / No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Ya / Yes"/>
    <s v="Ya / Yes"/>
    <x v="0"/>
    <m/>
    <x v="0"/>
    <x v="0"/>
    <x v="0"/>
    <s v="Lelaki / Male"/>
    <x v="0"/>
    <n v="14"/>
    <n v="64"/>
    <m/>
    <x v="0"/>
    <x v="0"/>
    <x v="0"/>
    <x v="0"/>
    <s v="Flouride-based"/>
    <x v="1"/>
    <n v="0"/>
    <x v="1"/>
    <n v="0"/>
    <x v="1"/>
    <n v="0"/>
    <x v="0"/>
    <n v="0"/>
    <x v="0"/>
    <n v="2"/>
    <x v="0"/>
    <n v="0"/>
    <x v="0"/>
    <n v="1"/>
    <x v="0"/>
    <n v="1"/>
    <x v="0"/>
    <n v="0"/>
    <x v="0"/>
    <n v="1"/>
    <x v="1"/>
    <n v="1"/>
    <x v="0"/>
    <n v="1"/>
    <x v="1"/>
    <n v="1"/>
  </r>
  <r>
    <d v="2024-10-04T12:39:15"/>
    <s v="naina22508@gmail.com"/>
    <s v="080522080830"/>
    <n v="100"/>
    <n v="0.33"/>
    <s v="Perempuan / Female"/>
    <s v="Malay"/>
    <s v="Smk pengkalan"/>
    <s v="Ya / Yes"/>
    <x v="1"/>
    <x v="1"/>
    <x v="2"/>
    <x v="2"/>
    <x v="1"/>
    <x v="0"/>
    <x v="1"/>
    <x v="0"/>
    <x v="0"/>
    <x v="0"/>
    <x v="0"/>
    <x v="0"/>
    <x v="1"/>
    <x v="0"/>
    <x v="0"/>
    <x v="1"/>
    <x v="1"/>
    <x v="1"/>
    <x v="2"/>
    <x v="0"/>
    <x v="0"/>
    <x v="1"/>
    <x v="1"/>
    <x v="1"/>
    <x v="1"/>
    <x v="0"/>
    <x v="1"/>
    <x v="0"/>
    <x v="2"/>
    <x v="1"/>
    <x v="0"/>
    <x v="0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Perempuan / Female"/>
    <x v="0"/>
    <n v="8"/>
    <n v="47"/>
    <m/>
    <x v="0"/>
    <x v="0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4T12:39:32"/>
    <s v="thaqifhmd@gmail.com"/>
    <s v="080115080059"/>
    <n v="41.96"/>
    <n v="0.83"/>
    <s v="Lelaki / Male"/>
    <s v="Malay"/>
    <s v="Smk pengkalan"/>
    <s v="Ya / Yes"/>
    <x v="2"/>
    <x v="0"/>
    <x v="0"/>
    <x v="2"/>
    <x v="1"/>
    <x v="0"/>
    <x v="1"/>
    <x v="1"/>
    <x v="1"/>
    <x v="1"/>
    <x v="0"/>
    <x v="1"/>
    <x v="1"/>
    <x v="1"/>
    <x v="1"/>
    <x v="0"/>
    <x v="1"/>
    <x v="1"/>
    <x v="1"/>
    <x v="1"/>
    <x v="1"/>
    <x v="1"/>
    <x v="2"/>
    <x v="1"/>
    <x v="1"/>
    <x v="1"/>
    <x v="1"/>
    <x v="0"/>
    <x v="0"/>
    <x v="1"/>
    <x v="0"/>
    <x v="0"/>
    <s v="1 kali / Once"/>
    <s v="1 kali / Once"/>
    <s v="Tidak tahu / Don't know"/>
    <s v="Colgate…"/>
    <s v="Selalu / Always"/>
    <s v="Kadang-kadang/bila perlu / Sometimes/when in need"/>
    <s v="Kadang-kadang/Bila perlu / Sometimes/When necessary"/>
    <s v="Ya / Yes"/>
    <s v="Ya / Yes"/>
    <s v="Ya / Yes"/>
    <s v="Ya / Yes"/>
    <s v="Ya / Yes"/>
    <s v="Tidak / No"/>
    <x v="0"/>
    <m/>
    <x v="0"/>
    <x v="0"/>
    <x v="0"/>
    <s v="Lelaki / Male"/>
    <x v="0"/>
    <n v="5"/>
    <n v="47"/>
    <m/>
    <x v="0"/>
    <x v="0"/>
    <x v="0"/>
    <x v="0"/>
    <s v="Flouride-based"/>
    <x v="1"/>
    <n v="0"/>
    <x v="1"/>
    <n v="0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1"/>
    <n v="0"/>
    <x v="1"/>
    <n v="1"/>
  </r>
  <r>
    <d v="2024-10-04T12:41:07"/>
    <s v="fatrisha@gmail.com"/>
    <s v="080521080222"/>
    <n v="100"/>
    <n v="0.04"/>
    <s v="Perempuan / Female"/>
    <s v="Malay"/>
    <s v="Smk pengkalan"/>
    <s v="Ya / Yes"/>
    <x v="0"/>
    <x v="1"/>
    <x v="0"/>
    <x v="2"/>
    <x v="0"/>
    <x v="1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0"/>
    <x v="0"/>
    <x v="0"/>
    <x v="1"/>
    <x v="0"/>
    <x v="0"/>
    <s v="2 kali / Twice"/>
    <s v="2 kali / Twice"/>
    <s v="Tidak tahu / Don't know"/>
    <s v="Colgate"/>
    <s v="Kadang-kadang/bila perlu / Sometimes / When necessary"/>
    <s v="1 kali / Once"/>
    <s v="Tidak minum minuman berkarbonat / Do not take carbonated drinks"/>
    <s v="Tidak / No"/>
    <s v="Ya / Yes"/>
    <s v="Ya / Yes"/>
    <s v="Ya / Yes"/>
    <s v="Tidak / No"/>
    <s v="Tidak / No"/>
    <x v="0"/>
    <m/>
    <x v="0"/>
    <x v="0"/>
    <x v="0"/>
    <s v="Perempuan / Female"/>
    <x v="0"/>
    <n v="13"/>
    <n v="49"/>
    <m/>
    <x v="0"/>
    <x v="0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0"/>
    <n v="1"/>
    <x v="1"/>
    <n v="1"/>
    <x v="0"/>
    <n v="1"/>
    <x v="0"/>
    <n v="0"/>
    <x v="1"/>
    <n v="0"/>
    <x v="0"/>
    <n v="0"/>
  </r>
  <r>
    <d v="2024-10-04T12:41:13"/>
    <s v="Anicun2057@g.mail"/>
    <s v="080109080896"/>
    <n v="100"/>
    <n v="0.57999999999999996"/>
    <s v="Perempuan / Female"/>
    <s v="Malay"/>
    <s v="Smk pengkalan"/>
    <s v="Ya / Yes"/>
    <x v="0"/>
    <x v="0"/>
    <x v="1"/>
    <x v="1"/>
    <x v="0"/>
    <x v="0"/>
    <x v="1"/>
    <x v="0"/>
    <x v="0"/>
    <x v="0"/>
    <x v="0"/>
    <x v="0"/>
    <x v="0"/>
    <x v="0"/>
    <x v="0"/>
    <x v="0"/>
    <x v="2"/>
    <x v="2"/>
    <x v="3"/>
    <x v="1"/>
    <x v="1"/>
    <x v="1"/>
    <x v="1"/>
    <x v="2"/>
    <x v="1"/>
    <x v="0"/>
    <x v="0"/>
    <x v="1"/>
    <x v="1"/>
    <x v="1"/>
    <x v="0"/>
    <x v="0"/>
    <s v="2 kali / Twice"/>
    <s v="2 kali / Twice"/>
    <s v="Tidak tahu / Don't know"/>
    <s v="Safi"/>
    <s v="Selalu / Always"/>
    <s v="Tidak menggunakan flos gigi / Not using dental floss"/>
    <s v="Kadang-kadang/Bila perlu / Sometimes/When necessary"/>
    <s v="Kadang-kadang / Bila Perlu / Sometimes/When necessary"/>
    <s v="Tidak / No"/>
    <s v="Tidak / No"/>
    <s v="Ya / Yes"/>
    <s v="Kadang-kadang / Bila Perlu / Sometimes/When necessary"/>
    <s v="Kadang-kadang / Bila Perlu / Sometimes/When necessary"/>
    <x v="0"/>
    <m/>
    <x v="0"/>
    <x v="0"/>
    <x v="0"/>
    <s v="Perempuan / Female"/>
    <x v="0"/>
    <n v="14"/>
    <n v="43"/>
    <m/>
    <x v="0"/>
    <x v="0"/>
    <x v="8"/>
    <x v="0"/>
    <s v="Flouride-based"/>
    <x v="0"/>
    <n v="1"/>
    <x v="0"/>
    <n v="1"/>
    <x v="0"/>
    <n v="1"/>
    <x v="1"/>
    <n v="1"/>
    <x v="2"/>
    <n v="0"/>
    <x v="0"/>
    <n v="0"/>
    <x v="0"/>
    <n v="1"/>
    <x v="1"/>
    <n v="0"/>
    <x v="0"/>
    <n v="0"/>
    <x v="0"/>
    <n v="1"/>
    <x v="1"/>
    <n v="1"/>
    <x v="0"/>
    <n v="1"/>
    <x v="0"/>
    <n v="0"/>
  </r>
  <r>
    <d v="2024-10-04T12:42:47"/>
    <s v="nura30253@gmail.com"/>
    <s v="080603080074"/>
    <n v="100"/>
    <n v="0.17"/>
    <s v="Perempuan / Female"/>
    <s v="Malay"/>
    <s v="Smk pengkalan"/>
    <s v="Ya / Yes"/>
    <x v="0"/>
    <x v="0"/>
    <x v="0"/>
    <x v="2"/>
    <x v="0"/>
    <x v="2"/>
    <x v="0"/>
    <x v="0"/>
    <x v="2"/>
    <x v="0"/>
    <x v="0"/>
    <x v="0"/>
    <x v="2"/>
    <x v="0"/>
    <x v="0"/>
    <x v="0"/>
    <x v="2"/>
    <x v="2"/>
    <x v="3"/>
    <x v="3"/>
    <x v="3"/>
    <x v="3"/>
    <x v="3"/>
    <x v="2"/>
    <x v="2"/>
    <x v="3"/>
    <x v="2"/>
    <x v="0"/>
    <x v="3"/>
    <x v="2"/>
    <x v="3"/>
    <x v="3"/>
    <s v="2 kali / Twice"/>
    <s v="1 kali / Once"/>
    <s v="Tidak / No"/>
    <s v="Colgate"/>
    <s v="Selalu / Always"/>
    <s v="Kadang-kadang/bila perlu / Sometimes/when in need"/>
    <s v="1 kali / Once"/>
    <s v="Ya / Yes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Perempuan / Female"/>
    <x v="0"/>
    <n v="12"/>
    <n v="34"/>
    <m/>
    <x v="0"/>
    <x v="0"/>
    <x v="0"/>
    <x v="0"/>
    <s v="Flouride-based"/>
    <x v="0"/>
    <n v="1"/>
    <x v="1"/>
    <n v="0"/>
    <x v="1"/>
    <n v="0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4T12:46:20"/>
    <s v="huhuhaha120@gmail.com"/>
    <s v="081101011727"/>
    <n v="28.57"/>
    <n v="0.33"/>
    <s v="Lelaki / Male"/>
    <s v="Indian"/>
    <s v="Smk pengkalan"/>
    <s v="Ya / Yes"/>
    <x v="2"/>
    <x v="2"/>
    <x v="1"/>
    <x v="2"/>
    <x v="0"/>
    <x v="0"/>
    <x v="1"/>
    <x v="0"/>
    <x v="0"/>
    <x v="0"/>
    <x v="2"/>
    <x v="0"/>
    <x v="0"/>
    <x v="0"/>
    <x v="0"/>
    <x v="0"/>
    <x v="0"/>
    <x v="0"/>
    <x v="0"/>
    <x v="0"/>
    <x v="0"/>
    <x v="1"/>
    <x v="0"/>
    <x v="0"/>
    <x v="1"/>
    <x v="2"/>
    <x v="0"/>
    <x v="0"/>
    <x v="1"/>
    <x v="0"/>
    <x v="0"/>
    <x v="0"/>
    <s v="2 kali / Twice"/>
    <s v="2 kali / Twice"/>
    <s v="Ya / Yes"/>
    <s v="Colgate"/>
    <s v="Selalu / Always"/>
    <s v="Kadang-kadang/bila perlu / Sometimes/when in need"/>
    <s v="1 kali / Once"/>
    <s v="Tidak / No"/>
    <s v="Tidak / No"/>
    <s v="Ya / Yes"/>
    <s v="Tidak / No"/>
    <s v="Ya / Yes"/>
    <s v="Tidak / No"/>
    <x v="0"/>
    <m/>
    <x v="0"/>
    <x v="0"/>
    <x v="0"/>
    <s v="Lelaki / Male"/>
    <x v="0"/>
    <n v="10"/>
    <n v="56"/>
    <m/>
    <x v="0"/>
    <x v="0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1"/>
    <n v="1"/>
    <x v="1"/>
    <n v="0"/>
    <x v="1"/>
    <n v="1"/>
    <x v="1"/>
    <n v="0"/>
    <x v="0"/>
    <n v="0"/>
  </r>
  <r>
    <d v="2024-10-04T12:49:17"/>
    <s v="Ayunorayu7@gmail.com"/>
    <s v="CA30312"/>
    <n v="53.57"/>
    <n v="0.33"/>
    <s v="Perempuan / Female"/>
    <s v="Bajau"/>
    <s v="Smk pengkalan"/>
    <s v="Ya / Yes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1"/>
    <x v="1"/>
    <x v="1"/>
    <x v="1"/>
    <x v="1"/>
    <x v="0"/>
    <x v="1"/>
    <x v="1"/>
    <x v="1"/>
    <x v="0"/>
    <x v="0"/>
    <x v="1"/>
    <x v="0"/>
    <x v="0"/>
    <s v="Lebih dari 2 kali / More than twice"/>
    <s v="Setiap kali selepas makan / Every time after meal"/>
    <s v="Ya / Yes"/>
    <s v="Colgate"/>
    <s v="Selalu / Always"/>
    <s v="Kadang-kadang/bila perlu / Sometimes/when in need"/>
    <s v="1 kali / Once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0"/>
    <s v="Perempuan / Female"/>
    <x v="0"/>
    <n v="14"/>
    <n v="50"/>
    <m/>
    <x v="0"/>
    <x v="0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7T08:44:54"/>
    <s v="ezarilhairie09@gmail.com"/>
    <s v="090109080641"/>
    <n v="28.57"/>
    <n v="0.17"/>
    <s v="Lelaki / Male"/>
    <s v="Malay"/>
    <s v="SMK KG PASIR PUTEH"/>
    <s v="Ya / Yes"/>
    <x v="0"/>
    <x v="0"/>
    <x v="0"/>
    <x v="0"/>
    <x v="1"/>
    <x v="1"/>
    <x v="0"/>
    <x v="1"/>
    <x v="0"/>
    <x v="0"/>
    <x v="0"/>
    <x v="1"/>
    <x v="0"/>
    <x v="1"/>
    <x v="0"/>
    <x v="1"/>
    <x v="1"/>
    <x v="0"/>
    <x v="1"/>
    <x v="1"/>
    <x v="0"/>
    <x v="0"/>
    <x v="1"/>
    <x v="1"/>
    <x v="0"/>
    <x v="0"/>
    <x v="1"/>
    <x v="1"/>
    <x v="0"/>
    <x v="0"/>
    <x v="0"/>
    <x v="0"/>
    <s v="2 kali / Twice"/>
    <s v="2 kali / Twice"/>
    <s v="Ya / Yes"/>
    <s v="darlie"/>
    <s v="Kadang-kadang/bila perlu / Sometimes / When necessary"/>
    <s v="2 kali / Twice"/>
    <s v="2 kali / Twice"/>
    <s v="Tidak / No"/>
    <s v="Ya / Yes"/>
    <s v="Ya / Yes"/>
    <s v="Kadang-kadang / Bila Perlu / Sometimes/When necessary"/>
    <s v="Ya / Yes"/>
    <s v="Kadang-kadang / Bila Perlu / Sometimes/When necessary"/>
    <x v="0"/>
    <m/>
    <x v="0"/>
    <x v="0"/>
    <x v="1"/>
    <s v="Lelaki / Male"/>
    <x v="0"/>
    <n v="9"/>
    <n v="53"/>
    <m/>
    <x v="0"/>
    <x v="1"/>
    <x v="1"/>
    <x v="0"/>
    <s v="Flouride-based"/>
    <x v="0"/>
    <n v="1"/>
    <x v="0"/>
    <n v="1"/>
    <x v="0"/>
    <n v="1"/>
    <x v="0"/>
    <n v="0"/>
    <x v="1"/>
    <n v="1"/>
    <x v="1"/>
    <n v="1"/>
    <x v="1"/>
    <n v="0"/>
    <x v="0"/>
    <n v="1"/>
    <x v="1"/>
    <n v="1"/>
    <x v="0"/>
    <n v="1"/>
    <x v="1"/>
    <n v="1"/>
    <x v="0"/>
    <n v="1"/>
    <x v="1"/>
    <n v="1"/>
  </r>
  <r>
    <d v="2024-10-07T08:44:54"/>
    <s v="mdazwafarhan@gmail.com"/>
    <s v="090509080843"/>
    <n v="29.46"/>
    <n v="0.5"/>
    <s v="Lelaki / Male"/>
    <s v="Malay"/>
    <s v="SMK KG PASIR PUTEH"/>
    <s v="Ya / Yes"/>
    <x v="0"/>
    <x v="0"/>
    <x v="0"/>
    <x v="2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1"/>
    <x v="1"/>
    <x v="0"/>
    <x v="1"/>
    <x v="0"/>
    <x v="1"/>
    <x v="1"/>
    <x v="0"/>
    <x v="0"/>
    <x v="1"/>
    <s v="Lebih dari 2 kali / More than twice"/>
    <s v="Lebih dari 2 kali / More than twice"/>
    <s v="Tidak tahu / Don't know"/>
    <s v="darli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Ya / Yes"/>
    <s v="Kadang-kadang / Bila Perlu / Sometimes/When necessary"/>
    <x v="0"/>
    <m/>
    <x v="0"/>
    <x v="0"/>
    <x v="1"/>
    <s v="Lelaki / Male"/>
    <x v="0"/>
    <n v="14"/>
    <n v="59"/>
    <m/>
    <x v="0"/>
    <x v="1"/>
    <x v="1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7T08:46:40"/>
    <s v="adamaizi209@gmail.com"/>
    <s v="090811080115"/>
    <n v="37.5"/>
    <n v="0.17"/>
    <s v="Lelaki / Male"/>
    <s v="Malay"/>
    <s v="SMK KAMPUNG PASIR PUTEH"/>
    <s v="Ya / Yes"/>
    <x v="0"/>
    <x v="1"/>
    <x v="0"/>
    <x v="2"/>
    <x v="0"/>
    <x v="0"/>
    <x v="1"/>
    <x v="0"/>
    <x v="0"/>
    <x v="0"/>
    <x v="0"/>
    <x v="0"/>
    <x v="0"/>
    <x v="0"/>
    <x v="0"/>
    <x v="0"/>
    <x v="1"/>
    <x v="1"/>
    <x v="0"/>
    <x v="1"/>
    <x v="1"/>
    <x v="0"/>
    <x v="1"/>
    <x v="0"/>
    <x v="1"/>
    <x v="3"/>
    <x v="1"/>
    <x v="2"/>
    <x v="0"/>
    <x v="3"/>
    <x v="0"/>
    <x v="1"/>
    <s v="Lebih dari 2 kali / More than twice"/>
    <s v="Setiap kali selepas makan / Every time after meal"/>
    <s v="Tidak tahu / Don't know"/>
    <s v="darlie"/>
    <s v="Kadang-kadang/bila perlu / Sometimes / When necessary"/>
    <s v="1 kali / Once"/>
    <s v="Kadang-kadang/Bila perlu / Sometimes/When necessary"/>
    <s v="Kadang-kadang / Bila Perlu / Sometimes/When necessary"/>
    <s v="Tidak / No"/>
    <s v="Tidak / No"/>
    <s v="Ya / Yes"/>
    <s v="Kadang-kadang / Bila Perlu / Sometimes/When necessary"/>
    <s v="Tidak / No"/>
    <x v="0"/>
    <m/>
    <x v="0"/>
    <x v="0"/>
    <x v="1"/>
    <s v="Lelaki / Male"/>
    <x v="0"/>
    <n v="13"/>
    <n v="51"/>
    <m/>
    <x v="0"/>
    <x v="1"/>
    <x v="1"/>
    <x v="0"/>
    <s v="Flouride-based"/>
    <x v="0"/>
    <n v="1"/>
    <x v="0"/>
    <n v="1"/>
    <x v="0"/>
    <n v="1"/>
    <x v="0"/>
    <n v="0"/>
    <x v="1"/>
    <n v="1"/>
    <x v="0"/>
    <n v="0"/>
    <x v="0"/>
    <n v="1"/>
    <x v="1"/>
    <n v="0"/>
    <x v="0"/>
    <n v="0"/>
    <x v="0"/>
    <n v="1"/>
    <x v="1"/>
    <n v="1"/>
    <x v="1"/>
    <n v="0"/>
    <x v="0"/>
    <n v="0"/>
  </r>
  <r>
    <d v="2024-10-07T08:52:02"/>
    <s v="m-10387723@moe-dl.edu.my"/>
    <s v="090426080039"/>
    <n v="44.64"/>
    <n v="0.25"/>
    <s v="Lelaki / Male"/>
    <s v="Malay"/>
    <s v="SMK KG PASIR PUTEH"/>
    <s v="Ya / Yes"/>
    <x v="0"/>
    <x v="2"/>
    <x v="0"/>
    <x v="1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"/>
    <x v="3"/>
    <x v="0"/>
    <x v="0"/>
    <x v="1"/>
    <x v="0"/>
    <x v="0"/>
    <x v="0"/>
    <s v="Beberapa kali seminggu / A few times a week"/>
    <s v="Beberapa kali seminggu / A few times a week"/>
    <s v="Ya / Yes"/>
    <s v="Colgate"/>
    <s v="Kadang-kadang/bila perlu / Sometimes / When necessary"/>
    <s v="Tidak menggunakan flos gigi / Not using dental floss"/>
    <s v="Kadang-kadang/Bila perlu / Sometimes/When necessary"/>
    <s v="Tidak / No"/>
    <s v="Tidak / No"/>
    <s v="Tidak / No"/>
    <s v="Ya / Yes"/>
    <s v="Kadang-kadang / Bila Perlu / Sometimes/When necessary"/>
    <s v="Ya / Yes"/>
    <x v="0"/>
    <m/>
    <x v="0"/>
    <x v="0"/>
    <x v="1"/>
    <s v="Lelaki / Male"/>
    <x v="0"/>
    <n v="13"/>
    <n v="59"/>
    <m/>
    <x v="0"/>
    <x v="1"/>
    <x v="0"/>
    <x v="0"/>
    <s v="Flouride-based"/>
    <x v="1"/>
    <n v="0"/>
    <x v="1"/>
    <n v="0"/>
    <x v="0"/>
    <n v="1"/>
    <x v="0"/>
    <n v="0"/>
    <x v="2"/>
    <n v="0"/>
    <x v="0"/>
    <n v="0"/>
    <x v="1"/>
    <n v="0"/>
    <x v="1"/>
    <n v="0"/>
    <x v="0"/>
    <n v="0"/>
    <x v="0"/>
    <n v="1"/>
    <x v="1"/>
    <n v="1"/>
    <x v="0"/>
    <n v="1"/>
    <x v="0"/>
    <n v="0"/>
  </r>
  <r>
    <d v="2024-10-07T08:53:04"/>
    <s v="aqmaruliqhwanas29@gmail.com"/>
    <s v="090710080677"/>
    <n v="54.46"/>
    <n v="0.71"/>
    <s v="Lelaki / Male"/>
    <s v="Malay"/>
    <s v="SMK KAMOUNG PASIR PUTEH"/>
    <s v="Ya / Yes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3"/>
    <x v="0"/>
    <x v="1"/>
    <x v="1"/>
    <x v="0"/>
    <x v="0"/>
    <x v="0"/>
    <s v="1 kali / Once"/>
    <s v="1 kali / Once"/>
    <s v="Ya / Yes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s v="Tidak / No"/>
    <x v="0"/>
    <m/>
    <x v="0"/>
    <x v="0"/>
    <x v="1"/>
    <s v="Lelaki / Male"/>
    <x v="0"/>
    <n v="16"/>
    <n v="60"/>
    <m/>
    <x v="0"/>
    <x v="1"/>
    <x v="0"/>
    <x v="0"/>
    <s v="Flouride-based"/>
    <x v="1"/>
    <n v="0"/>
    <x v="1"/>
    <n v="0"/>
    <x v="0"/>
    <n v="1"/>
    <x v="1"/>
    <n v="1"/>
    <x v="0"/>
    <n v="2"/>
    <x v="0"/>
    <n v="0"/>
    <x v="0"/>
    <n v="1"/>
    <x v="0"/>
    <n v="1"/>
    <x v="1"/>
    <n v="1"/>
    <x v="1"/>
    <n v="0"/>
    <x v="0"/>
    <n v="0"/>
    <x v="1"/>
    <n v="0"/>
    <x v="0"/>
    <n v="0"/>
  </r>
  <r>
    <d v="2024-10-07T08:53:31"/>
    <s v="izzatiamri151@gmail.com"/>
    <s v="090115080816"/>
    <n v="100"/>
    <n v="0.57999999999999996"/>
    <s v="Perempuan / Female"/>
    <s v="Malay"/>
    <s v="SMK KG PASIR PUTEH"/>
    <s v="Ya / Yes"/>
    <x v="1"/>
    <x v="0"/>
    <x v="0"/>
    <x v="0"/>
    <x v="0"/>
    <x v="0"/>
    <x v="0"/>
    <x v="0"/>
    <x v="0"/>
    <x v="0"/>
    <x v="0"/>
    <x v="1"/>
    <x v="0"/>
    <x v="0"/>
    <x v="0"/>
    <x v="0"/>
    <x v="1"/>
    <x v="1"/>
    <x v="1"/>
    <x v="1"/>
    <x v="2"/>
    <x v="1"/>
    <x v="1"/>
    <x v="0"/>
    <x v="0"/>
    <x v="3"/>
    <x v="1"/>
    <x v="1"/>
    <x v="0"/>
    <x v="0"/>
    <x v="2"/>
    <x v="2"/>
    <s v="Lebih dari 2 kali / More than twice"/>
    <s v="Lebih dari 2 kali / More than twice"/>
    <s v="Tidak / No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Tidak / No"/>
    <s v="Kadang-kadang / Bila Perlu / Sometimes/When necessary"/>
    <s v="Tidak / No"/>
    <s v="Tidak / No"/>
    <x v="0"/>
    <m/>
    <x v="0"/>
    <x v="2"/>
    <x v="1"/>
    <s v="Perempuan / Female"/>
    <x v="0"/>
    <n v="13"/>
    <n v="50"/>
    <m/>
    <x v="0"/>
    <x v="1"/>
    <x v="1"/>
    <x v="0"/>
    <s v="Flouride-based"/>
    <x v="0"/>
    <n v="1"/>
    <x v="0"/>
    <n v="1"/>
    <x v="1"/>
    <n v="0"/>
    <x v="0"/>
    <n v="0"/>
    <x v="0"/>
    <n v="2"/>
    <x v="0"/>
    <n v="0"/>
    <x v="0"/>
    <n v="1"/>
    <x v="1"/>
    <n v="0"/>
    <x v="0"/>
    <n v="0"/>
    <x v="0"/>
    <n v="1"/>
    <x v="0"/>
    <n v="0"/>
    <x v="1"/>
    <n v="0"/>
    <x v="0"/>
    <n v="0"/>
  </r>
  <r>
    <d v="2024-10-07T08:53:46"/>
    <s v="qystinazarra@gmail.com"/>
    <s v="091201080518"/>
    <n v="100"/>
    <n v="0.96"/>
    <s v="Perempuan / Female"/>
    <s v="Malay"/>
    <s v="SMK KG PASIR PUTEH"/>
    <s v="Ya / Yes"/>
    <x v="0"/>
    <x v="0"/>
    <x v="0"/>
    <x v="2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0"/>
    <x v="1"/>
    <x v="1"/>
    <s v="Lebih dari 2 kali / More than twice"/>
    <s v="Lebih dari 2 kali / More than twice"/>
    <s v="Tidak / No"/>
    <s v="darlie"/>
    <s v="Selalu / Always"/>
    <s v="Kadang-kadang/bila perlu / Sometimes/when in need"/>
    <s v="Kadang-kadang/Bila perlu / Sometimes/When necessary"/>
    <s v="Tidak / No"/>
    <s v="Ya / Yes"/>
    <s v="Ya / Yes"/>
    <s v="Ya / Yes"/>
    <s v="Ya / Yes"/>
    <s v="Ya / Yes"/>
    <x v="0"/>
    <m/>
    <x v="0"/>
    <x v="0"/>
    <x v="1"/>
    <s v="Perempuan / Female"/>
    <x v="0"/>
    <n v="13"/>
    <n v="59"/>
    <m/>
    <x v="0"/>
    <x v="1"/>
    <x v="1"/>
    <x v="0"/>
    <s v="Flouride-based"/>
    <x v="0"/>
    <n v="1"/>
    <x v="0"/>
    <n v="1"/>
    <x v="1"/>
    <n v="0"/>
    <x v="1"/>
    <n v="1"/>
    <x v="0"/>
    <n v="2"/>
    <x v="0"/>
    <n v="0"/>
    <x v="1"/>
    <n v="0"/>
    <x v="0"/>
    <n v="1"/>
    <x v="1"/>
    <n v="1"/>
    <x v="0"/>
    <n v="1"/>
    <x v="1"/>
    <n v="1"/>
    <x v="0"/>
    <n v="1"/>
    <x v="1"/>
    <n v="1"/>
  </r>
  <r>
    <d v="2024-10-07T08:59:27"/>
    <s v="Iskandar@gmail.com"/>
    <s v="090715-08-0625"/>
    <n v="86.72"/>
    <n v="0.79"/>
    <s v="Lelaki / Male"/>
    <s v="Malay"/>
    <s v="SMK Kampong Pasir Puteh"/>
    <s v="Ya / Yes"/>
    <x v="0"/>
    <x v="0"/>
    <x v="0"/>
    <x v="2"/>
    <x v="0"/>
    <x v="0"/>
    <x v="0"/>
    <x v="0"/>
    <x v="0"/>
    <x v="0"/>
    <x v="0"/>
    <x v="2"/>
    <x v="1"/>
    <x v="0"/>
    <x v="0"/>
    <x v="2"/>
    <x v="0"/>
    <x v="0"/>
    <x v="0"/>
    <x v="0"/>
    <x v="0"/>
    <x v="0"/>
    <x v="0"/>
    <x v="0"/>
    <x v="0"/>
    <x v="1"/>
    <x v="0"/>
    <x v="1"/>
    <x v="1"/>
    <x v="0"/>
    <x v="1"/>
    <x v="1"/>
    <s v="Lebih dari 2 kali / More than twice"/>
    <s v="Lebih dari 2 kali / More than twice"/>
    <s v="Tidak / No"/>
    <s v="Colgate"/>
    <s v="Jarang / Rarely"/>
    <s v="Kadang-kadang/bila perlu / Sometimes/when in need"/>
    <s v="1 kali / Once"/>
    <s v="Ya / Yes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1"/>
    <s v="Lelaki / Male"/>
    <x v="0"/>
    <n v="12"/>
    <n v="63"/>
    <m/>
    <x v="0"/>
    <x v="1"/>
    <x v="0"/>
    <x v="0"/>
    <s v="Flouride-based"/>
    <x v="0"/>
    <n v="1"/>
    <x v="0"/>
    <n v="1"/>
    <x v="1"/>
    <n v="0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7T09:00:25"/>
    <s v="afnankhadijah09@gmail.com"/>
    <s v="090705080162"/>
    <n v="100"/>
    <n v="0.57999999999999996"/>
    <s v="Perempuan / Female"/>
    <s v="Malay"/>
    <s v="SMK Kampong Pasir Puteh"/>
    <s v="Ya / Yes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3"/>
    <x v="0"/>
    <x v="1"/>
    <x v="1"/>
    <x v="1"/>
    <x v="0"/>
    <x v="0"/>
    <s v="2 kali / Twice"/>
    <s v="2 kali / Twice"/>
    <s v="Ya / Yes"/>
    <s v="Halagel"/>
    <s v="Kadang-kadang/bila perlu / Sometimes / When necessary"/>
    <s v="Tidak menggunakan flos gigi / Not using dental floss"/>
    <s v="Tidak minum minuman berkarbonat / Do not take carbonated drinks"/>
    <s v="Kadang-kadang / Bila Perlu / Sometimes/When necessary"/>
    <s v="Kadang-kadang / Bila Perlu / Sometimes/When necessary"/>
    <s v="Tidak / No"/>
    <s v="Tidak / No"/>
    <s v="Tidak / No"/>
    <s v="Tidak / No"/>
    <x v="0"/>
    <m/>
    <x v="0"/>
    <x v="0"/>
    <x v="1"/>
    <s v="Perempuan / Female"/>
    <x v="0"/>
    <n v="14"/>
    <n v="60"/>
    <m/>
    <x v="0"/>
    <x v="1"/>
    <x v="2"/>
    <x v="0"/>
    <s v="Non-flouride"/>
    <x v="0"/>
    <n v="1"/>
    <x v="0"/>
    <n v="1"/>
    <x v="0"/>
    <n v="1"/>
    <x v="0"/>
    <n v="0"/>
    <x v="2"/>
    <n v="0"/>
    <x v="0"/>
    <n v="0"/>
    <x v="0"/>
    <n v="1"/>
    <x v="0"/>
    <n v="1"/>
    <x v="0"/>
    <n v="0"/>
    <x v="1"/>
    <n v="0"/>
    <x v="0"/>
    <n v="0"/>
    <x v="1"/>
    <n v="0"/>
    <x v="0"/>
    <n v="0"/>
  </r>
  <r>
    <d v="2024-10-07T09:01:25"/>
    <s v="reenqstnaa@gmail.com"/>
    <s v="091124080468"/>
    <n v="47"/>
    <n v="0.25"/>
    <s v="Perempuan / Female"/>
    <s v="Malay"/>
    <s v="SMK KG PASIR PUTEH"/>
    <s v="Ya / Yes"/>
    <x v="1"/>
    <x v="1"/>
    <x v="0"/>
    <x v="2"/>
    <x v="1"/>
    <x v="1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1"/>
    <x v="3"/>
    <x v="0"/>
    <x v="1"/>
    <x v="1"/>
    <x v="0"/>
    <x v="0"/>
    <x v="0"/>
    <s v="Lebih dari 2 kali / More than twice"/>
    <s v="Lebih dari 2 kali / More than twice"/>
    <s v="Tidak tahu / Don't know"/>
    <s v="Colgate"/>
    <s v="Selalu / Always"/>
    <s v="Lebih dari 2 kali / More than twice"/>
    <s v="Kadang-kadang/Bila perlu / Sometimes/When necessary"/>
    <s v="Kadang-kadang / Bila Perlu / Sometimes/When necessary"/>
    <s v="Tidak / No"/>
    <s v="Ya / Yes"/>
    <s v="Ya / Yes"/>
    <s v="Kadang-kadang / Bila Perlu / Sometimes/When necessary"/>
    <s v="Tidak / No"/>
    <x v="0"/>
    <m/>
    <x v="0"/>
    <x v="0"/>
    <x v="1"/>
    <s v="Perempuan / Female"/>
    <x v="0"/>
    <n v="8"/>
    <n v="61"/>
    <m/>
    <x v="0"/>
    <x v="1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1"/>
    <n v="0"/>
    <x v="1"/>
    <n v="1"/>
    <x v="0"/>
    <n v="1"/>
    <x v="1"/>
    <n v="1"/>
    <x v="1"/>
    <n v="0"/>
    <x v="0"/>
    <n v="0"/>
  </r>
  <r>
    <d v="2024-10-07T09:01:58"/>
    <s v="najwazali@gmail.com"/>
    <s v="090120080300"/>
    <n v="100"/>
    <n v="1"/>
    <s v="Perempuan / Female"/>
    <s v="Malay"/>
    <s v="SMK KG PASIR PUTIH"/>
    <s v="Ya / Yes"/>
    <x v="0"/>
    <x v="1"/>
    <x v="2"/>
    <x v="1"/>
    <x v="0"/>
    <x v="1"/>
    <x v="2"/>
    <x v="0"/>
    <x v="0"/>
    <x v="1"/>
    <x v="0"/>
    <x v="1"/>
    <x v="0"/>
    <x v="0"/>
    <x v="0"/>
    <x v="0"/>
    <x v="0"/>
    <x v="0"/>
    <x v="0"/>
    <x v="0"/>
    <x v="0"/>
    <x v="0"/>
    <x v="1"/>
    <x v="1"/>
    <x v="0"/>
    <x v="1"/>
    <x v="0"/>
    <x v="1"/>
    <x v="1"/>
    <x v="1"/>
    <x v="0"/>
    <x v="0"/>
    <s v="2 kali / Twice"/>
    <s v="2 kali / Twice"/>
    <s v="Ya / Yes"/>
    <s v="Fresh white"/>
    <s v="Selalu / Always"/>
    <s v="Kadang-kadang/bila perlu / Sometimes/when in need"/>
    <s v="Kadang-kadang/Bila perlu / Sometimes/When necessary"/>
    <s v="Tidak / No"/>
    <s v="Kadang-kadang / Bila Perlu / Sometimes/When necessary"/>
    <s v="Tidak / No"/>
    <s v="Kadang-kadang / Bila Perlu / Sometimes/When necessary"/>
    <s v="Tidak / No"/>
    <s v="Tidak / No"/>
    <x v="0"/>
    <m/>
    <x v="0"/>
    <x v="0"/>
    <x v="1"/>
    <s v="Perempuan / Female"/>
    <x v="0"/>
    <n v="10"/>
    <n v="58"/>
    <m/>
    <x v="0"/>
    <x v="1"/>
    <x v="4"/>
    <x v="0"/>
    <s v="Flouride-based"/>
    <x v="0"/>
    <n v="1"/>
    <x v="0"/>
    <n v="1"/>
    <x v="0"/>
    <n v="1"/>
    <x v="1"/>
    <n v="1"/>
    <x v="0"/>
    <n v="2"/>
    <x v="0"/>
    <n v="0"/>
    <x v="1"/>
    <n v="0"/>
    <x v="0"/>
    <n v="1"/>
    <x v="0"/>
    <n v="0"/>
    <x v="0"/>
    <n v="1"/>
    <x v="0"/>
    <n v="0"/>
    <x v="1"/>
    <n v="0"/>
    <x v="0"/>
    <n v="0"/>
  </r>
  <r>
    <d v="2024-10-07T09:05:31"/>
    <s v="aniainsyirah@gmail.com"/>
    <s v="090105020780"/>
    <n v="100"/>
    <n v="0.76"/>
    <s v="Perempuan / Female"/>
    <s v="Malay"/>
    <s v="SMK KG PASIR PUTEH"/>
    <s v="Ya / Yes"/>
    <x v="0"/>
    <x v="1"/>
    <x v="0"/>
    <x v="1"/>
    <x v="0"/>
    <x v="0"/>
    <x v="1"/>
    <x v="0"/>
    <x v="0"/>
    <x v="0"/>
    <x v="0"/>
    <x v="0"/>
    <x v="0"/>
    <x v="1"/>
    <x v="2"/>
    <x v="0"/>
    <x v="0"/>
    <x v="0"/>
    <x v="2"/>
    <x v="0"/>
    <x v="1"/>
    <x v="0"/>
    <x v="0"/>
    <x v="0"/>
    <x v="1"/>
    <x v="1"/>
    <x v="0"/>
    <x v="1"/>
    <x v="1"/>
    <x v="1"/>
    <x v="2"/>
    <x v="2"/>
    <s v="2 kali / Twice"/>
    <s v="2 kali / Twice"/>
    <s v="Ya / Yes"/>
    <s v="Halagel"/>
    <s v="Kadang-kadang/bila perlu / Sometimes / When necessary"/>
    <s v="Tidak menggunakan flos gigi / Not using dental floss"/>
    <s v="Kadang-kadang/Bila perlu / Sometimes/When necessary"/>
    <s v="Ya / Yes"/>
    <s v="Ya / Yes"/>
    <s v="Ya / Yes"/>
    <s v="Kadang-kadang / Bila Perlu / Sometimes/When necessary"/>
    <s v="Ya / Yes"/>
    <s v="Kadang-kadang / Bila Perlu / Sometimes/When necessary"/>
    <x v="0"/>
    <m/>
    <x v="0"/>
    <x v="0"/>
    <x v="1"/>
    <s v="Perempuan / Female"/>
    <x v="0"/>
    <n v="12"/>
    <n v="54"/>
    <m/>
    <x v="0"/>
    <x v="1"/>
    <x v="2"/>
    <x v="0"/>
    <s v="Non-flouride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7T09:07:54"/>
    <s v="Qasehzahara@gmail.com"/>
    <s v="090404080230"/>
    <n v="41.07"/>
    <n v="0.08"/>
    <s v="Perempuan / Female"/>
    <s v="Malay"/>
    <s v="SMK KG PASIR PUTEH"/>
    <s v="Ya / Yes"/>
    <x v="1"/>
    <x v="1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2"/>
    <x v="1"/>
    <x v="0"/>
    <x v="1"/>
    <x v="1"/>
    <s v="Lebih dari 2 kali / More than twice"/>
    <s v="Lebih dari 2 kali / More than twice"/>
    <s v="Tidak / No"/>
    <s v="Colgate"/>
    <s v="Selalu / Always"/>
    <s v="Kadang-kadang/bila perlu / Sometimes/when in need"/>
    <s v="Tidak minum minuman berkarbonat / Do not take carbonated drinks"/>
    <s v="Tidak / No"/>
    <s v="Ya / Yes"/>
    <s v="Tidak / No"/>
    <s v="Tidak / No"/>
    <s v="Tidak / No"/>
    <s v="Tidak / No"/>
    <x v="0"/>
    <m/>
    <x v="0"/>
    <x v="0"/>
    <x v="1"/>
    <s v="Perempuan / Female"/>
    <x v="0"/>
    <n v="11"/>
    <n v="62"/>
    <m/>
    <x v="0"/>
    <x v="1"/>
    <x v="0"/>
    <x v="0"/>
    <s v="Flouride-based"/>
    <x v="0"/>
    <n v="1"/>
    <x v="0"/>
    <n v="1"/>
    <x v="1"/>
    <n v="0"/>
    <x v="1"/>
    <n v="1"/>
    <x v="0"/>
    <n v="2"/>
    <x v="0"/>
    <n v="0"/>
    <x v="1"/>
    <n v="0"/>
    <x v="0"/>
    <n v="1"/>
    <x v="0"/>
    <n v="0"/>
    <x v="1"/>
    <n v="0"/>
    <x v="0"/>
    <n v="0"/>
    <x v="1"/>
    <n v="0"/>
    <x v="0"/>
    <n v="0"/>
  </r>
  <r>
    <d v="2024-10-07T09:10:16"/>
    <s v="nuralyanafisah4@gmail.com"/>
    <s v="090325081032"/>
    <n v="85.71"/>
    <n v="0.75"/>
    <s v="Perempuan / Female"/>
    <s v="Malay"/>
    <s v="SEKOLAH MENENGAH KAMPONG PASIR PUTEH"/>
    <s v="Ya / Yes"/>
    <x v="0"/>
    <x v="0"/>
    <x v="2"/>
    <x v="2"/>
    <x v="0"/>
    <x v="1"/>
    <x v="0"/>
    <x v="2"/>
    <x v="0"/>
    <x v="0"/>
    <x v="0"/>
    <x v="1"/>
    <x v="0"/>
    <x v="2"/>
    <x v="0"/>
    <x v="0"/>
    <x v="1"/>
    <x v="1"/>
    <x v="1"/>
    <x v="0"/>
    <x v="1"/>
    <x v="1"/>
    <x v="1"/>
    <x v="1"/>
    <x v="1"/>
    <x v="1"/>
    <x v="1"/>
    <x v="0"/>
    <x v="0"/>
    <x v="1"/>
    <x v="1"/>
    <x v="0"/>
    <s v="Lebih dari 2 kali / More than twice"/>
    <s v="Lebih dari 2 kali / More than twice"/>
    <s v="Ya / Yes"/>
    <s v="Fresh white"/>
    <s v="Kadang-kadang/bila perlu / Sometimes / When necessary"/>
    <s v="2 kali / Twice"/>
    <s v="Tidak minum minuman berkarbonat / Do not take carbonated drinks"/>
    <s v="Ya / Yes"/>
    <s v="Kadang-kadang / Bila Perlu / Sometimes/When necessary"/>
    <s v="Ya / Yes"/>
    <s v="Ya / Yes"/>
    <s v="Ya / Yes"/>
    <s v="Ya / Yes"/>
    <x v="0"/>
    <m/>
    <x v="0"/>
    <x v="0"/>
    <x v="1"/>
    <s v="Perempuan / Female"/>
    <x v="0"/>
    <n v="10"/>
    <n v="50"/>
    <m/>
    <x v="0"/>
    <x v="1"/>
    <x v="4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7T09:12:03"/>
    <s v="nrq4seh@gmail.com"/>
    <s v="090217080526"/>
    <n v="34.82"/>
    <n v="0.08"/>
    <s v="Perempuan / Female"/>
    <s v="Malay"/>
    <s v="SMK Kampong Pasir Puteh"/>
    <s v="Ya / Yes"/>
    <x v="0"/>
    <x v="0"/>
    <x v="0"/>
    <x v="1"/>
    <x v="0"/>
    <x v="2"/>
    <x v="2"/>
    <x v="2"/>
    <x v="0"/>
    <x v="2"/>
    <x v="0"/>
    <x v="0"/>
    <x v="0"/>
    <x v="0"/>
    <x v="0"/>
    <x v="0"/>
    <x v="1"/>
    <x v="0"/>
    <x v="1"/>
    <x v="1"/>
    <x v="1"/>
    <x v="1"/>
    <x v="1"/>
    <x v="0"/>
    <x v="1"/>
    <x v="1"/>
    <x v="1"/>
    <x v="0"/>
    <x v="0"/>
    <x v="1"/>
    <x v="2"/>
    <x v="2"/>
    <s v="Lebih dari 2 kali / More than twice"/>
    <s v="Lebih dari 2 kali / More than twice"/>
    <s v="Ya / Yes"/>
    <s v="Mukmin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Tidak / No"/>
    <s v="Kadang-kadang / Bila Perlu / Sometimes/When necessary"/>
    <s v="Tidak / No"/>
    <x v="0"/>
    <m/>
    <x v="0"/>
    <x v="0"/>
    <x v="1"/>
    <s v="Perempuan / Female"/>
    <x v="0"/>
    <n v="12"/>
    <n v="48"/>
    <m/>
    <x v="0"/>
    <x v="1"/>
    <x v="3"/>
    <x v="0"/>
    <s v="Non-flouride"/>
    <x v="0"/>
    <n v="1"/>
    <x v="0"/>
    <n v="1"/>
    <x v="0"/>
    <n v="1"/>
    <x v="1"/>
    <n v="1"/>
    <x v="0"/>
    <n v="2"/>
    <x v="0"/>
    <n v="0"/>
    <x v="1"/>
    <n v="0"/>
    <x v="1"/>
    <n v="0"/>
    <x v="1"/>
    <n v="1"/>
    <x v="1"/>
    <n v="0"/>
    <x v="1"/>
    <n v="1"/>
    <x v="1"/>
    <n v="0"/>
    <x v="0"/>
    <n v="0"/>
  </r>
  <r>
    <d v="2024-10-07T09:12:04"/>
    <s v="hazwani.sulaiha@gmail.com"/>
    <s v="091012080228"/>
    <n v="41.96"/>
    <n v="0.28999999999999998"/>
    <s v="Perempuan / Female"/>
    <s v="Malay"/>
    <s v="SMK Kampung Pasir Puteh "/>
    <s v="Ya / Yes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1"/>
    <x v="2"/>
    <x v="0"/>
    <x v="1"/>
    <x v="1"/>
    <x v="0"/>
    <x v="1"/>
    <x v="1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Ya / Yes"/>
    <s v="Kadang-kadang / Bila Perlu / Sometimes/When necessary"/>
    <s v="Tidak / No"/>
    <s v="Kadang-kadang / Bila Perlu / Sometimes/When necessary"/>
    <s v="Tidak / No"/>
    <s v="Tidak / No"/>
    <x v="0"/>
    <m/>
    <x v="0"/>
    <x v="0"/>
    <x v="1"/>
    <s v="Perempuan / Female"/>
    <x v="0"/>
    <n v="14"/>
    <n v="58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0"/>
    <n v="0"/>
    <x v="0"/>
    <n v="1"/>
    <x v="0"/>
    <n v="0"/>
    <x v="1"/>
    <n v="0"/>
    <x v="0"/>
    <n v="0"/>
  </r>
  <r>
    <d v="2024-10-07T09:15:08"/>
    <s v="azyyatisyahirah@gmail.com"/>
    <s v="090328080318"/>
    <n v="53.57"/>
    <n v="0.33"/>
    <s v="Perempuan / Female"/>
    <s v="Malay"/>
    <s v="SMK Kampong Pasir Puteh"/>
    <s v="Ya / Yes"/>
    <x v="0"/>
    <x v="1"/>
    <x v="0"/>
    <x v="2"/>
    <x v="0"/>
    <x v="0"/>
    <x v="2"/>
    <x v="0"/>
    <x v="0"/>
    <x v="1"/>
    <x v="0"/>
    <x v="0"/>
    <x v="0"/>
    <x v="0"/>
    <x v="0"/>
    <x v="0"/>
    <x v="0"/>
    <x v="0"/>
    <x v="1"/>
    <x v="0"/>
    <x v="1"/>
    <x v="1"/>
    <x v="1"/>
    <x v="0"/>
    <x v="1"/>
    <x v="1"/>
    <x v="0"/>
    <x v="1"/>
    <x v="0"/>
    <x v="0"/>
    <x v="2"/>
    <x v="0"/>
    <s v="2 kali / Twice"/>
    <s v="2 kali / Twice"/>
    <s v="Tidak tahu / Don't know"/>
    <s v="darlie"/>
    <s v="Selalu / Always"/>
    <s v="Tidak menggunakan flos gigi / Not using dental floss"/>
    <s v="Kadang-kadang/Bila perlu / Sometimes/When necessary"/>
    <s v="Tidak / No"/>
    <s v="Kadang-kadang / Bila Perlu / Sometimes/When necessary"/>
    <s v="Tidak / No"/>
    <s v="Tidak / No"/>
    <s v="Kadang-kadang / Bila Perlu / Sometimes/When necessary"/>
    <s v="Tidak / No"/>
    <x v="0"/>
    <m/>
    <x v="0"/>
    <x v="0"/>
    <x v="1"/>
    <s v="Perempuan / Female"/>
    <x v="0"/>
    <n v="12"/>
    <n v="54"/>
    <m/>
    <x v="0"/>
    <x v="1"/>
    <x v="1"/>
    <x v="0"/>
    <s v="Flouride-based"/>
    <x v="0"/>
    <n v="1"/>
    <x v="0"/>
    <n v="1"/>
    <x v="0"/>
    <n v="1"/>
    <x v="1"/>
    <n v="1"/>
    <x v="2"/>
    <n v="0"/>
    <x v="0"/>
    <n v="0"/>
    <x v="1"/>
    <n v="0"/>
    <x v="0"/>
    <n v="1"/>
    <x v="0"/>
    <n v="0"/>
    <x v="1"/>
    <n v="0"/>
    <x v="1"/>
    <n v="1"/>
    <x v="1"/>
    <n v="0"/>
    <x v="0"/>
    <n v="0"/>
  </r>
  <r>
    <d v="2024-10-07T09:16:31"/>
    <s v="daniabatrisyiazaini@gmail.com"/>
    <s v="090418080258"/>
    <n v="58.06"/>
    <n v="0.83"/>
    <s v="Perempuan / Female"/>
    <s v="Malay"/>
    <s v="SMK Kampung Pasir Puteh "/>
    <s v="Ya / Yes"/>
    <x v="0"/>
    <x v="0"/>
    <x v="0"/>
    <x v="2"/>
    <x v="0"/>
    <x v="1"/>
    <x v="1"/>
    <x v="0"/>
    <x v="0"/>
    <x v="0"/>
    <x v="0"/>
    <x v="1"/>
    <x v="0"/>
    <x v="0"/>
    <x v="0"/>
    <x v="0"/>
    <x v="0"/>
    <x v="0"/>
    <x v="0"/>
    <x v="0"/>
    <x v="0"/>
    <x v="0"/>
    <x v="1"/>
    <x v="1"/>
    <x v="1"/>
    <x v="3"/>
    <x v="0"/>
    <x v="1"/>
    <x v="1"/>
    <x v="0"/>
    <x v="1"/>
    <x v="1"/>
    <s v="2 kali / Twice"/>
    <s v="Setiap kali selepas makan / Every time after meal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s v="Ya / Yes"/>
    <x v="0"/>
    <m/>
    <x v="0"/>
    <x v="0"/>
    <x v="1"/>
    <s v="Perempuan / Female"/>
    <x v="0"/>
    <n v="12"/>
    <n v="61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7T09:18:58"/>
    <s v="nabilayasruddin09@gmail.com"/>
    <s v="090810-08-1140"/>
    <n v="100"/>
    <n v="1.17"/>
    <s v="Perempuan / Female"/>
    <s v="Malay"/>
    <s v="SMK Kg. Pasir Puteh"/>
    <s v="Tidak / No"/>
    <x v="0"/>
    <x v="1"/>
    <x v="0"/>
    <x v="2"/>
    <x v="0"/>
    <x v="0"/>
    <x v="0"/>
    <x v="1"/>
    <x v="0"/>
    <x v="0"/>
    <x v="1"/>
    <x v="1"/>
    <x v="1"/>
    <x v="0"/>
    <x v="0"/>
    <x v="2"/>
    <x v="0"/>
    <x v="0"/>
    <x v="1"/>
    <x v="0"/>
    <x v="0"/>
    <x v="1"/>
    <x v="2"/>
    <x v="0"/>
    <x v="1"/>
    <x v="3"/>
    <x v="1"/>
    <x v="0"/>
    <x v="1"/>
    <x v="0"/>
    <x v="0"/>
    <x v="1"/>
    <s v="Lebih dari 2 kali / More than twice"/>
    <s v="Lebih dari 2 kali / More than twice"/>
    <s v="Tidak tahu / Don't know"/>
    <s v="Colgate"/>
    <s v="Kadang-kadang/bila perlu / Sometimes / When necessary"/>
    <s v="Kadang-kadang/bila perlu / Sometimes/when in need"/>
    <s v="Tidak minum minuman berkarbonat / Do not take carbonated drink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1"/>
    <s v="Perempuan / Female"/>
    <x v="1"/>
    <n v="9"/>
    <n v="56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1"/>
    <n v="0"/>
    <x v="1"/>
    <n v="1"/>
  </r>
  <r>
    <d v="2024-10-07T09:33:02"/>
    <s v="perush.0202@gmail.com"/>
    <s v="080731081231"/>
    <n v="100"/>
    <n v="1.1299999999999999"/>
    <s v="Lelaki / Male"/>
    <s v="Malay"/>
    <s v="SMK KAMPUNG PASIR PUTEH"/>
    <s v="Ya / Yes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x v="1"/>
    <x v="1"/>
    <x v="1"/>
    <x v="1"/>
    <x v="0"/>
    <x v="0"/>
    <x v="1"/>
    <x v="0"/>
    <x v="0"/>
    <s v="Lebih dari 2 kali / More than twice"/>
    <s v="Lebih dari 2 kali / More than twice"/>
    <s v="Tidak tahu / Don't know"/>
    <s v="Colgat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Ya / Yes"/>
    <s v="Kadang-kadang / Bila Perlu / Sometimes/When necessary"/>
    <s v="Ya / Yes"/>
    <s v="Tidak / No"/>
    <x v="0"/>
    <m/>
    <x v="0"/>
    <x v="0"/>
    <x v="1"/>
    <s v="Lelaki / Male"/>
    <x v="0"/>
    <n v="14"/>
    <n v="52"/>
    <m/>
    <x v="0"/>
    <x v="1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1"/>
    <n v="0"/>
    <x v="1"/>
    <n v="1"/>
  </r>
  <r>
    <d v="2024-10-07T09:33:40"/>
    <s v="hafiezmahadi13@gmail.com"/>
    <s v="090805080987"/>
    <n v="94.64"/>
    <n v="1.29"/>
    <s v="Lelaki / Male"/>
    <s v="Malay"/>
    <s v="SMK Kampong Pasir Puteh"/>
    <s v="Tidak / No"/>
    <x v="0"/>
    <x v="2"/>
    <x v="0"/>
    <x v="2"/>
    <x v="0"/>
    <x v="0"/>
    <x v="1"/>
    <x v="0"/>
    <x v="0"/>
    <x v="2"/>
    <x v="0"/>
    <x v="2"/>
    <x v="0"/>
    <x v="0"/>
    <x v="0"/>
    <x v="0"/>
    <x v="3"/>
    <x v="1"/>
    <x v="1"/>
    <x v="1"/>
    <x v="0"/>
    <x v="1"/>
    <x v="1"/>
    <x v="1"/>
    <x v="1"/>
    <x v="3"/>
    <x v="0"/>
    <x v="1"/>
    <x v="0"/>
    <x v="1"/>
    <x v="2"/>
    <x v="2"/>
    <s v="Apabila saya ingat / When I remember"/>
    <s v="Apabila saya ingat / When I remember"/>
    <s v="Tidak tahu / Don't know"/>
    <s v="Colget"/>
    <s v="Jarang / Rarely"/>
    <s v="Tidak menggunakan flos gigi / Not using dental floss"/>
    <s v="2 kali / Twice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x v="0"/>
    <m/>
    <x v="0"/>
    <x v="0"/>
    <x v="1"/>
    <s v="Lelaki / Male"/>
    <x v="1"/>
    <n v="11"/>
    <n v="49"/>
    <m/>
    <x v="0"/>
    <x v="1"/>
    <x v="0"/>
    <x v="0"/>
    <s v="Flouride-based"/>
    <x v="1"/>
    <n v="0"/>
    <x v="1"/>
    <n v="0"/>
    <x v="0"/>
    <n v="1"/>
    <x v="0"/>
    <n v="0"/>
    <x v="2"/>
    <n v="0"/>
    <x v="1"/>
    <n v="1"/>
    <x v="0"/>
    <n v="1"/>
    <x v="0"/>
    <n v="1"/>
    <x v="1"/>
    <n v="1"/>
    <x v="0"/>
    <n v="1"/>
    <x v="1"/>
    <n v="1"/>
    <x v="0"/>
    <n v="1"/>
    <x v="1"/>
    <n v="1"/>
  </r>
  <r>
    <d v="2024-10-07T09:34:23"/>
    <s v="ainaafatinni@gmail.com"/>
    <s v="090624080574"/>
    <n v="100"/>
    <n v="0.53"/>
    <s v="Perempuan / Female"/>
    <s v="Malay"/>
    <s v="SMK KAMPUNG PASIR PUTEH"/>
    <s v="Ya / Yes"/>
    <x v="0"/>
    <x v="2"/>
    <x v="0"/>
    <x v="2"/>
    <x v="1"/>
    <x v="0"/>
    <x v="1"/>
    <x v="0"/>
    <x v="0"/>
    <x v="0"/>
    <x v="0"/>
    <x v="0"/>
    <x v="0"/>
    <x v="0"/>
    <x v="0"/>
    <x v="0"/>
    <x v="0"/>
    <x v="1"/>
    <x v="1"/>
    <x v="1"/>
    <x v="0"/>
    <x v="1"/>
    <x v="1"/>
    <x v="0"/>
    <x v="1"/>
    <x v="0"/>
    <x v="1"/>
    <x v="0"/>
    <x v="1"/>
    <x v="1"/>
    <x v="0"/>
    <x v="0"/>
    <s v="2 kali / Twice"/>
    <s v="2 kali / Twice"/>
    <s v="Tidak tahu / Don't know"/>
    <s v="Colgat"/>
    <s v="Kadang-kadang/bila perlu / Sometimes / When necessary"/>
    <s v="Kadang-kadang/bila perlu / Sometimes/when in need"/>
    <s v="2 kali / Twice"/>
    <s v="Tidak / No"/>
    <s v="Tidak / No"/>
    <s v="Kadang-kadang / Bila Perlu / Sometimes/When necessary"/>
    <s v="Tidak / No"/>
    <s v="Kadang-kadang / Bila Perlu / Sometimes/When necessary"/>
    <s v="Tidak / No"/>
    <x v="0"/>
    <m/>
    <x v="0"/>
    <x v="0"/>
    <x v="1"/>
    <s v="Perempuan / Female"/>
    <x v="0"/>
    <n v="12"/>
    <n v="51"/>
    <m/>
    <x v="0"/>
    <x v="1"/>
    <x v="0"/>
    <x v="0"/>
    <s v="Flouride-based"/>
    <x v="0"/>
    <n v="1"/>
    <x v="0"/>
    <n v="1"/>
    <x v="0"/>
    <n v="1"/>
    <x v="0"/>
    <n v="0"/>
    <x v="0"/>
    <n v="2"/>
    <x v="1"/>
    <n v="1"/>
    <x v="1"/>
    <n v="0"/>
    <x v="1"/>
    <n v="0"/>
    <x v="1"/>
    <n v="1"/>
    <x v="1"/>
    <n v="0"/>
    <x v="1"/>
    <n v="1"/>
    <x v="1"/>
    <n v="0"/>
    <x v="0"/>
    <n v="0"/>
  </r>
  <r>
    <d v="2024-10-07T09:35:00"/>
    <s v="anakayah9917@gmail.com"/>
    <s v="080911090055"/>
    <n v="100"/>
    <n v="0.75"/>
    <s v="Lelaki / Male"/>
    <s v="Malay"/>
    <s v="Sekolah Menengah Kebangsaan Kampung Pasir Puteh"/>
    <s v="Ya / Yes"/>
    <x v="0"/>
    <x v="0"/>
    <x v="0"/>
    <x v="1"/>
    <x v="0"/>
    <x v="1"/>
    <x v="1"/>
    <x v="0"/>
    <x v="0"/>
    <x v="2"/>
    <x v="2"/>
    <x v="1"/>
    <x v="0"/>
    <x v="2"/>
    <x v="1"/>
    <x v="2"/>
    <x v="0"/>
    <x v="0"/>
    <x v="0"/>
    <x v="0"/>
    <x v="0"/>
    <x v="0"/>
    <x v="1"/>
    <x v="1"/>
    <x v="1"/>
    <x v="3"/>
    <x v="0"/>
    <x v="1"/>
    <x v="1"/>
    <x v="1"/>
    <x v="2"/>
    <x v="0"/>
    <s v="2 kali / Twice"/>
    <s v="2 kali / Twice"/>
    <s v="Ya / Yes"/>
    <s v="Colgate"/>
    <s v="Selalu / Always"/>
    <s v="Kadang-kadang/bila perlu / Sometimes/when in need"/>
    <s v="2 kali / Twice"/>
    <s v="Kadang-kadang / Bila Perlu / Sometimes/When necessary"/>
    <s v="Tidak / No"/>
    <s v="Tidak / No"/>
    <s v="Ya / Yes"/>
    <s v="Ya / Yes"/>
    <s v="Tidak / No"/>
    <x v="0"/>
    <m/>
    <x v="0"/>
    <x v="0"/>
    <x v="1"/>
    <s v="Lelaki / Male"/>
    <x v="0"/>
    <n v="8"/>
    <n v="57"/>
    <m/>
    <x v="0"/>
    <x v="1"/>
    <x v="0"/>
    <x v="0"/>
    <s v="Flouride-based"/>
    <x v="0"/>
    <n v="1"/>
    <x v="0"/>
    <n v="1"/>
    <x v="0"/>
    <n v="1"/>
    <x v="1"/>
    <n v="1"/>
    <x v="0"/>
    <n v="2"/>
    <x v="1"/>
    <n v="1"/>
    <x v="0"/>
    <n v="1"/>
    <x v="1"/>
    <n v="0"/>
    <x v="0"/>
    <n v="0"/>
    <x v="0"/>
    <n v="1"/>
    <x v="1"/>
    <n v="1"/>
    <x v="1"/>
    <n v="0"/>
    <x v="0"/>
    <n v="0"/>
  </r>
  <r>
    <d v="2024-10-07T09:39:10"/>
    <s v="frogman593@gmail.com"/>
    <s v="080226101377"/>
    <n v="100"/>
    <n v="0.75"/>
    <s v="Lelaki / Male"/>
    <s v="Malay"/>
    <s v="SMK Kampong Pasir Puteh"/>
    <s v="Ya / Yes"/>
    <x v="0"/>
    <x v="0"/>
    <x v="0"/>
    <x v="1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1"/>
    <x v="1"/>
    <x v="0"/>
    <x v="1"/>
    <x v="1"/>
    <s v="2 kali / Twice"/>
    <s v="2 kali / Twice"/>
    <s v="Ya / Yes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1"/>
    <s v="Lelaki / Male"/>
    <x v="0"/>
    <n v="14"/>
    <n v="61"/>
    <m/>
    <x v="0"/>
    <x v="1"/>
    <x v="0"/>
    <x v="0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1"/>
    <n v="1"/>
    <x v="0"/>
    <n v="1"/>
    <x v="1"/>
    <n v="1"/>
    <x v="0"/>
    <n v="1"/>
    <x v="0"/>
    <n v="0"/>
  </r>
  <r>
    <d v="2024-10-07T09:40:09"/>
    <s v="akhilalhajakhilalhaj@gmail.com"/>
    <s v="080113080143"/>
    <n v="100"/>
    <n v="1.46"/>
    <s v="Lelaki / Male"/>
    <s v="Malay"/>
    <s v="Sekolah menengah kampung pasir puteh "/>
    <s v="Ya / Yes"/>
    <x v="0"/>
    <x v="0"/>
    <x v="1"/>
    <x v="2"/>
    <x v="0"/>
    <x v="0"/>
    <x v="1"/>
    <x v="0"/>
    <x v="0"/>
    <x v="0"/>
    <x v="0"/>
    <x v="2"/>
    <x v="0"/>
    <x v="0"/>
    <x v="0"/>
    <x v="0"/>
    <x v="1"/>
    <x v="0"/>
    <x v="0"/>
    <x v="0"/>
    <x v="0"/>
    <x v="0"/>
    <x v="0"/>
    <x v="0"/>
    <x v="0"/>
    <x v="3"/>
    <x v="0"/>
    <x v="1"/>
    <x v="0"/>
    <x v="0"/>
    <x v="1"/>
    <x v="1"/>
    <s v="2 kali / Twice"/>
    <s v="2 kali / Twice"/>
    <s v="Tidak tahu / Don't know"/>
    <s v="darlie"/>
    <s v="Selalu / Always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1"/>
    <s v="Lelaki / Male"/>
    <x v="0"/>
    <n v="12"/>
    <n v="62"/>
    <m/>
    <x v="0"/>
    <x v="1"/>
    <x v="1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1"/>
    <n v="0"/>
    <x v="1"/>
    <n v="1"/>
  </r>
  <r>
    <d v="2024-10-07T09:40:42"/>
    <s v="muhammadhilmii@gmail.com"/>
    <s v="081204082549"/>
    <n v="100"/>
    <n v="0.46"/>
    <s v="Lelaki / Male"/>
    <s v="Malay"/>
    <s v="SMK KAMPUNG PASIR PUTEH"/>
    <s v="Ya / Yes"/>
    <x v="0"/>
    <x v="2"/>
    <x v="1"/>
    <x v="0"/>
    <x v="1"/>
    <x v="0"/>
    <x v="1"/>
    <x v="1"/>
    <x v="0"/>
    <x v="1"/>
    <x v="0"/>
    <x v="0"/>
    <x v="1"/>
    <x v="0"/>
    <x v="0"/>
    <x v="0"/>
    <x v="2"/>
    <x v="2"/>
    <x v="0"/>
    <x v="3"/>
    <x v="3"/>
    <x v="2"/>
    <x v="2"/>
    <x v="0"/>
    <x v="0"/>
    <x v="2"/>
    <x v="3"/>
    <x v="3"/>
    <x v="2"/>
    <x v="2"/>
    <x v="3"/>
    <x v="3"/>
    <s v="2 kali / Twice"/>
    <s v="2 kali / Twice"/>
    <s v="Tidak / No"/>
    <s v="coldget"/>
    <s v="Kadang-kadang/bila perlu / Sometimes / When necessary"/>
    <s v="2 kali / Twice"/>
    <s v="Tidak minum minuman berkarbonat / Do not take carbonated drinks"/>
    <s v="Kadang-kadang / Bila Perlu / Sometimes/When necessary"/>
    <s v="Tidak / No"/>
    <s v="Tidak / No"/>
    <s v="Kadang-kadang / Bila Perlu / Sometimes/When necessary"/>
    <s v="Tidak / No"/>
    <s v="Kadang-kadang / Bila Perlu / Sometimes/When necessary"/>
    <x v="0"/>
    <s v="ya"/>
    <x v="0"/>
    <x v="2"/>
    <x v="1"/>
    <s v="Lelaki / Male"/>
    <x v="0"/>
    <n v="8"/>
    <n v="40"/>
    <m/>
    <x v="0"/>
    <x v="1"/>
    <x v="0"/>
    <x v="1"/>
    <s v="Flouride-based"/>
    <x v="0"/>
    <n v="1"/>
    <x v="0"/>
    <n v="1"/>
    <x v="1"/>
    <n v="0"/>
    <x v="0"/>
    <n v="0"/>
    <x v="1"/>
    <n v="1"/>
    <x v="0"/>
    <n v="0"/>
    <x v="0"/>
    <n v="1"/>
    <x v="1"/>
    <n v="0"/>
    <x v="0"/>
    <n v="0"/>
    <x v="0"/>
    <n v="1"/>
    <x v="0"/>
    <n v="0"/>
    <x v="0"/>
    <n v="1"/>
    <x v="0"/>
    <n v="0"/>
  </r>
  <r>
    <d v="2024-10-07T09:41:03"/>
    <s v="xiendelay@gmail.com"/>
    <s v="080602080363"/>
    <n v="100"/>
    <n v="1.96"/>
    <s v="Lelaki / Male"/>
    <s v="Malay"/>
    <s v="SMK Kampong Pasir Puteh"/>
    <s v="Ya / Yes"/>
    <x v="0"/>
    <x v="0"/>
    <x v="0"/>
    <x v="2"/>
    <x v="0"/>
    <x v="1"/>
    <x v="1"/>
    <x v="0"/>
    <x v="0"/>
    <x v="0"/>
    <x v="0"/>
    <x v="0"/>
    <x v="0"/>
    <x v="0"/>
    <x v="0"/>
    <x v="0"/>
    <x v="1"/>
    <x v="1"/>
    <x v="1"/>
    <x v="1"/>
    <x v="1"/>
    <x v="0"/>
    <x v="1"/>
    <x v="0"/>
    <x v="0"/>
    <x v="1"/>
    <x v="0"/>
    <x v="1"/>
    <x v="1"/>
    <x v="0"/>
    <x v="0"/>
    <x v="0"/>
    <s v="Apabila saya ingat / When I remember"/>
    <s v="Apabila saya ingat / When I remember"/>
    <s v="Tidak tahu / Don't know"/>
    <s v="Darlee"/>
    <s v="Kadang-kadang/bila perlu / Sometimes / When necessary"/>
    <s v="Kadang-kadang/bila perlu / Sometimes/when in need"/>
    <s v="Tidak minum minuman berkarbonat / Do not take carbonated drinks"/>
    <s v="Kadang-kadang / Bila Perlu / Sometimes/When necessary"/>
    <s v="Tidak / No"/>
    <s v="Ya / Yes"/>
    <s v="Kadang-kadang / Bila Perlu / Sometimes/When necessary"/>
    <s v="Ya / Yes"/>
    <s v="Ya / Yes"/>
    <x v="1"/>
    <s v="3 batang"/>
    <x v="1"/>
    <x v="3"/>
    <x v="1"/>
    <s v="Lelaki / Male"/>
    <x v="0"/>
    <n v="13"/>
    <n v="55"/>
    <m/>
    <x v="0"/>
    <x v="1"/>
    <x v="1"/>
    <x v="2"/>
    <s v="Flouride-based"/>
    <x v="1"/>
    <n v="0"/>
    <x v="1"/>
    <n v="0"/>
    <x v="0"/>
    <n v="1"/>
    <x v="0"/>
    <n v="0"/>
    <x v="0"/>
    <n v="2"/>
    <x v="0"/>
    <n v="0"/>
    <x v="0"/>
    <n v="1"/>
    <x v="1"/>
    <n v="0"/>
    <x v="1"/>
    <n v="1"/>
    <x v="0"/>
    <n v="1"/>
    <x v="1"/>
    <n v="1"/>
    <x v="0"/>
    <n v="1"/>
    <x v="1"/>
    <n v="1"/>
  </r>
  <r>
    <d v="2024-10-07T09:44:38"/>
    <s v="alfiesaffuan09@gmail.com"/>
    <s v="081025-10-1965"/>
    <n v="44.44"/>
    <n v="0.46"/>
    <s v="Lelaki / Male"/>
    <s v="Malay"/>
    <s v="SMK KG Pasir Puteh "/>
    <s v="Tidak / No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  <x v="0"/>
    <x v="0"/>
    <x v="0"/>
    <x v="0"/>
    <x v="0"/>
    <s v="2 kali / Twice"/>
    <s v="2 kali / Twice"/>
    <s v="Ya / Yes"/>
    <s v="Colgate"/>
    <s v="Selalu / Always"/>
    <s v="Tidak menggunakan flos gigi / Not using dental floss"/>
    <s v="Kadang-kadang/Bila perlu / Sometimes/When necessary"/>
    <s v="Ya / Yes"/>
    <s v="Ya / Yes"/>
    <s v="Tidak / No"/>
    <s v="Ya / Yes"/>
    <s v="Tidak / No"/>
    <s v="Tidak / No"/>
    <x v="0"/>
    <m/>
    <x v="0"/>
    <x v="0"/>
    <x v="1"/>
    <s v="Lelaki / Male"/>
    <x v="1"/>
    <n v="15"/>
    <n v="55"/>
    <m/>
    <x v="0"/>
    <x v="1"/>
    <x v="0"/>
    <x v="0"/>
    <s v="Flouride-based"/>
    <x v="0"/>
    <n v="1"/>
    <x v="0"/>
    <n v="1"/>
    <x v="0"/>
    <n v="1"/>
    <x v="1"/>
    <n v="1"/>
    <x v="2"/>
    <n v="0"/>
    <x v="0"/>
    <n v="0"/>
    <x v="0"/>
    <n v="1"/>
    <x v="0"/>
    <n v="1"/>
    <x v="0"/>
    <n v="0"/>
    <x v="0"/>
    <n v="1"/>
    <x v="0"/>
    <n v="0"/>
    <x v="1"/>
    <n v="0"/>
    <x v="0"/>
    <n v="0"/>
  </r>
  <r>
    <d v="2024-10-07T09:46:08"/>
    <s v="syazanasofian0408@gmail.com"/>
    <s v="080104080600"/>
    <n v="100"/>
    <n v="1.1299999999999999"/>
    <s v="Perempuan / Female"/>
    <s v="Malay"/>
    <s v="SMK Kampong Pasir Puteh"/>
    <s v="Tidak / No"/>
    <x v="0"/>
    <x v="2"/>
    <x v="0"/>
    <x v="1"/>
    <x v="0"/>
    <x v="0"/>
    <x v="2"/>
    <x v="1"/>
    <x v="0"/>
    <x v="0"/>
    <x v="0"/>
    <x v="0"/>
    <x v="0"/>
    <x v="1"/>
    <x v="0"/>
    <x v="0"/>
    <x v="1"/>
    <x v="0"/>
    <x v="0"/>
    <x v="1"/>
    <x v="0"/>
    <x v="0"/>
    <x v="1"/>
    <x v="1"/>
    <x v="1"/>
    <x v="3"/>
    <x v="1"/>
    <x v="1"/>
    <x v="1"/>
    <x v="0"/>
    <x v="0"/>
    <x v="0"/>
    <s v="Lebih dari 2 kali / More than twice"/>
    <s v="Lebih dari 2 kali / More than twice"/>
    <s v="Tidak tahu / Don't know"/>
    <s v="Colgate"/>
    <s v="Kadang-kadang/bila perlu / Sometimes / When necessary"/>
    <s v="2 kali / Twice"/>
    <s v="2 kali / Twice"/>
    <s v="Tidak / No"/>
    <s v="Tidak / No"/>
    <s v="Ya / Yes"/>
    <s v="Tidak / No"/>
    <s v="Ya / Yes"/>
    <s v="Kadang-kadang / Bila Perlu / Sometimes/When necessary"/>
    <x v="0"/>
    <m/>
    <x v="0"/>
    <x v="0"/>
    <x v="1"/>
    <s v="Perempuan / Female"/>
    <x v="1"/>
    <n v="12"/>
    <n v="56"/>
    <m/>
    <x v="0"/>
    <x v="1"/>
    <x v="0"/>
    <x v="0"/>
    <s v="Flouride-based"/>
    <x v="0"/>
    <n v="1"/>
    <x v="0"/>
    <n v="1"/>
    <x v="0"/>
    <n v="1"/>
    <x v="0"/>
    <n v="0"/>
    <x v="1"/>
    <n v="1"/>
    <x v="1"/>
    <n v="1"/>
    <x v="1"/>
    <n v="0"/>
    <x v="1"/>
    <n v="0"/>
    <x v="1"/>
    <n v="1"/>
    <x v="1"/>
    <n v="0"/>
    <x v="1"/>
    <n v="1"/>
    <x v="0"/>
    <n v="1"/>
    <x v="0"/>
    <n v="0"/>
  </r>
  <r>
    <d v="2024-10-07T09:49:27"/>
    <s v="afiqahaimiaffendy@gmail.com"/>
    <s v="081208080490"/>
    <n v="40.18"/>
    <n v="0.96"/>
    <s v="Perempuan / Female"/>
    <s v="Malay"/>
    <s v="SMK Kampong Pasir Puteh"/>
    <s v="Ya / Yes"/>
    <x v="0"/>
    <x v="1"/>
    <x v="0"/>
    <x v="2"/>
    <x v="0"/>
    <x v="0"/>
    <x v="1"/>
    <x v="1"/>
    <x v="0"/>
    <x v="0"/>
    <x v="0"/>
    <x v="1"/>
    <x v="1"/>
    <x v="0"/>
    <x v="0"/>
    <x v="0"/>
    <x v="1"/>
    <x v="1"/>
    <x v="1"/>
    <x v="0"/>
    <x v="0"/>
    <x v="1"/>
    <x v="1"/>
    <x v="0"/>
    <x v="1"/>
    <x v="3"/>
    <x v="1"/>
    <x v="0"/>
    <x v="0"/>
    <x v="0"/>
    <x v="2"/>
    <x v="0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x v="0"/>
    <n v="0"/>
    <x v="0"/>
    <x v="0"/>
    <x v="1"/>
    <s v="Perempuan / Female"/>
    <x v="0"/>
    <n v="10"/>
    <n v="52"/>
    <m/>
    <x v="0"/>
    <x v="1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0"/>
    <n v="0"/>
    <x v="0"/>
    <n v="1"/>
    <x v="1"/>
    <n v="1"/>
    <x v="0"/>
    <n v="1"/>
    <x v="1"/>
    <n v="1"/>
  </r>
  <r>
    <d v="2024-10-07T09:49:59"/>
    <s v="rienhassya@gmail.com"/>
    <s v="081205081308"/>
    <n v="100"/>
    <n v="1.21"/>
    <s v="Perempuan / Female"/>
    <s v="Malay"/>
    <s v="SMK KAMPONG PASIR PUTEH "/>
    <s v="Ya / Yes"/>
    <x v="0"/>
    <x v="1"/>
    <x v="0"/>
    <x v="2"/>
    <x v="0"/>
    <x v="1"/>
    <x v="1"/>
    <x v="0"/>
    <x v="0"/>
    <x v="0"/>
    <x v="0"/>
    <x v="1"/>
    <x v="0"/>
    <x v="0"/>
    <x v="2"/>
    <x v="0"/>
    <x v="1"/>
    <x v="0"/>
    <x v="1"/>
    <x v="0"/>
    <x v="1"/>
    <x v="0"/>
    <x v="1"/>
    <x v="1"/>
    <x v="0"/>
    <x v="1"/>
    <x v="1"/>
    <x v="1"/>
    <x v="0"/>
    <x v="0"/>
    <x v="1"/>
    <x v="1"/>
    <s v="Lebih dari 2 kali / More than twice"/>
    <s v="Lebih dari 2 kali / More than twice"/>
    <s v="Tidak tahu / Don't know"/>
    <s v="Colgate "/>
    <s v="Jarang / Rarely"/>
    <s v="Lebih dari 2 kali / More than twice"/>
    <s v="Kadang-kadang/Bila perlu / Sometimes/When necessary"/>
    <s v="Ya / Yes"/>
    <s v="Kadang-kadang / Bila Perlu / Sometimes/When necessary"/>
    <s v="Ya / Yes"/>
    <s v="Ya / Yes"/>
    <s v="Ya / Yes"/>
    <s v="Tidak / No"/>
    <x v="0"/>
    <m/>
    <x v="0"/>
    <x v="0"/>
    <x v="1"/>
    <s v="Perempuan / Female"/>
    <x v="0"/>
    <n v="10"/>
    <n v="56"/>
    <m/>
    <x v="0"/>
    <x v="1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0"/>
    <n v="1"/>
    <x v="1"/>
    <n v="1"/>
    <x v="1"/>
    <n v="0"/>
    <x v="1"/>
    <n v="1"/>
  </r>
  <r>
    <d v="2024-10-07T09:53:18"/>
    <s v="Nabihahshahrizal@gmail.com"/>
    <s v="081227080680"/>
    <n v="100"/>
    <n v="1.38"/>
    <s v="perempuan"/>
    <s v="Malay"/>
    <s v="SMK KPP"/>
    <s v="Ya / Yes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3"/>
    <x v="3"/>
    <x v="2"/>
    <x v="1"/>
    <x v="1"/>
    <x v="1"/>
    <x v="1"/>
    <x v="1"/>
    <x v="1"/>
    <x v="3"/>
    <x v="0"/>
    <x v="1"/>
    <x v="0"/>
    <x v="0"/>
    <s v="1 kali / Once"/>
    <s v="1 kali / Once"/>
    <s v="Ya / Yes"/>
    <s v="GOLGET"/>
    <s v="Selalu / Always"/>
    <s v="1 kali / Once"/>
    <s v="1 kali / Once"/>
    <s v="Ya / Yes"/>
    <s v="Ya / Yes"/>
    <s v="Ya / Yes"/>
    <s v="Ya / Yes"/>
    <s v="Kadang-kadang / Bila Perlu / Sometimes/When necessary"/>
    <s v="Kadang-kadang / Bila Perlu / Sometimes/When necessary"/>
    <x v="0"/>
    <s v="ya"/>
    <x v="1"/>
    <x v="3"/>
    <x v="1"/>
    <s v="Perempuan / Female"/>
    <x v="0"/>
    <n v="15"/>
    <n v="39"/>
    <m/>
    <x v="0"/>
    <x v="1"/>
    <x v="0"/>
    <x v="1"/>
    <s v="Flouride-based"/>
    <x v="1"/>
    <n v="0"/>
    <x v="1"/>
    <n v="0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7T09:56:00"/>
    <s v="nuratiqahazly2008@gmail.com"/>
    <s v="081224080132"/>
    <n v="67.86"/>
    <n v="1.04"/>
    <s v="perempuan"/>
    <s v="Malay"/>
    <s v="SMK KAMPUNG PASIR PUTEH"/>
    <s v="Ya / Yes"/>
    <x v="0"/>
    <x v="2"/>
    <x v="0"/>
    <x v="2"/>
    <x v="0"/>
    <x v="0"/>
    <x v="1"/>
    <x v="0"/>
    <x v="0"/>
    <x v="0"/>
    <x v="0"/>
    <x v="0"/>
    <x v="0"/>
    <x v="0"/>
    <x v="0"/>
    <x v="0"/>
    <x v="1"/>
    <x v="1"/>
    <x v="1"/>
    <x v="1"/>
    <x v="1"/>
    <x v="1"/>
    <x v="1"/>
    <x v="1"/>
    <x v="0"/>
    <x v="1"/>
    <x v="0"/>
    <x v="1"/>
    <x v="1"/>
    <x v="1"/>
    <x v="0"/>
    <x v="0"/>
    <s v="2 kali / Twice"/>
    <s v="2 kali / Twice"/>
    <s v="Ya / Yes"/>
    <s v="Colgate "/>
    <s v="Kadang-kadang/bila perlu / Sometimes / When necessary"/>
    <s v="Kadang-kadang/bila perlu / Sometimes/when in need"/>
    <s v="2 kali / Twice"/>
    <s v="Ya / Yes"/>
    <s v="Tidak / No"/>
    <s v="Kadang-kadang / Bila Perlu / Sometimes/When necessary"/>
    <s v="Tidak / No"/>
    <s v="Kadang-kadang / Bila Perlu / Sometimes/When necessary"/>
    <s v="Ya / Yes"/>
    <x v="0"/>
    <m/>
    <x v="0"/>
    <x v="0"/>
    <x v="1"/>
    <s v="Perempuan / Female"/>
    <x v="0"/>
    <n v="13"/>
    <n v="52"/>
    <m/>
    <x v="0"/>
    <x v="1"/>
    <x v="0"/>
    <x v="0"/>
    <s v="Flouride-based"/>
    <x v="0"/>
    <n v="1"/>
    <x v="0"/>
    <n v="1"/>
    <x v="0"/>
    <n v="1"/>
    <x v="0"/>
    <n v="0"/>
    <x v="0"/>
    <n v="2"/>
    <x v="1"/>
    <n v="1"/>
    <x v="0"/>
    <n v="1"/>
    <x v="1"/>
    <n v="0"/>
    <x v="1"/>
    <n v="1"/>
    <x v="1"/>
    <n v="0"/>
    <x v="1"/>
    <n v="1"/>
    <x v="0"/>
    <n v="1"/>
    <x v="0"/>
    <n v="0"/>
  </r>
  <r>
    <d v="2024-10-07T09:57:36"/>
    <s v="hazimwadzir@gmail.com"/>
    <s v="081209080433"/>
    <n v="63.4"/>
    <n v="0.38"/>
    <s v="Lelaki / Male"/>
    <s v="Malay"/>
    <s v="SMK KAMPONG PASIR PUTIH"/>
    <s v="Ya / Yes"/>
    <x v="0"/>
    <x v="0"/>
    <x v="0"/>
    <x v="2"/>
    <x v="0"/>
    <x v="0"/>
    <x v="0"/>
    <x v="0"/>
    <x v="0"/>
    <x v="1"/>
    <x v="0"/>
    <x v="0"/>
    <x v="1"/>
    <x v="2"/>
    <x v="0"/>
    <x v="2"/>
    <x v="0"/>
    <x v="1"/>
    <x v="0"/>
    <x v="0"/>
    <x v="1"/>
    <x v="1"/>
    <x v="0"/>
    <x v="1"/>
    <x v="1"/>
    <x v="3"/>
    <x v="0"/>
    <x v="1"/>
    <x v="1"/>
    <x v="0"/>
    <x v="0"/>
    <x v="0"/>
    <s v="2 kali / Twice"/>
    <s v="2 kali / Twice"/>
    <s v="Tidak / No"/>
    <s v="Colgate"/>
    <s v="Selalu / Always"/>
    <s v="Tidak menggunakan flos gigi / Not using dental floss"/>
    <s v="Kadang-kadang/Bila perlu / Sometimes/When necessary"/>
    <s v="Tidak / No"/>
    <s v="Ya / Yes"/>
    <s v="Ya / Yes"/>
    <s v="Ya / Yes"/>
    <s v="Kadang-kadang / Bila Perlu / Sometimes/When necessary"/>
    <s v="Kadang-kadang / Bila Perlu / Sometimes/When necessary"/>
    <x v="0"/>
    <m/>
    <x v="0"/>
    <x v="0"/>
    <x v="1"/>
    <s v="Lelaki / Male"/>
    <x v="0"/>
    <n v="11"/>
    <n v="57"/>
    <m/>
    <x v="0"/>
    <x v="1"/>
    <x v="0"/>
    <x v="0"/>
    <s v="Flouride-based"/>
    <x v="0"/>
    <n v="1"/>
    <x v="0"/>
    <n v="1"/>
    <x v="1"/>
    <n v="0"/>
    <x v="1"/>
    <n v="1"/>
    <x v="2"/>
    <n v="0"/>
    <x v="0"/>
    <n v="0"/>
    <x v="1"/>
    <n v="0"/>
    <x v="0"/>
    <n v="1"/>
    <x v="1"/>
    <n v="1"/>
    <x v="0"/>
    <n v="1"/>
    <x v="1"/>
    <n v="1"/>
    <x v="0"/>
    <n v="1"/>
    <x v="1"/>
    <n v="1"/>
  </r>
  <r>
    <d v="2024-10-07T09:58:23"/>
    <s v="officialmuhd23@gmail.com"/>
    <s v="080723030557"/>
    <n v="14.29"/>
    <n v="0.57999999999999996"/>
    <s v="Lelaki / Male"/>
    <s v="Malay"/>
    <s v="SMK KAMPUNG PASIR PUTEH"/>
    <s v="Tidak / No"/>
    <x v="0"/>
    <x v="0"/>
    <x v="0"/>
    <x v="2"/>
    <x v="0"/>
    <x v="0"/>
    <x v="0"/>
    <x v="0"/>
    <x v="0"/>
    <x v="0"/>
    <x v="0"/>
    <x v="2"/>
    <x v="0"/>
    <x v="0"/>
    <x v="0"/>
    <x v="0"/>
    <x v="1"/>
    <x v="0"/>
    <x v="0"/>
    <x v="1"/>
    <x v="1"/>
    <x v="0"/>
    <x v="1"/>
    <x v="1"/>
    <x v="1"/>
    <x v="1"/>
    <x v="0"/>
    <x v="1"/>
    <x v="0"/>
    <x v="0"/>
    <x v="0"/>
    <x v="0"/>
    <s v="Lebih dari 2 kali / More than twice"/>
    <s v="Lebih dari 2 kali / More than twice"/>
    <s v="Ya / Yes"/>
    <s v="Colgate"/>
    <s v="Selalu / Always"/>
    <s v="Lebih dari 2 kali / More than twice"/>
    <s v="1 kali / Once"/>
    <s v="Ya / Yes"/>
    <s v="Tidak / No"/>
    <s v="Ya / Yes"/>
    <s v="Tidak / No"/>
    <s v="Tidak / No"/>
    <s v="Kadang-kadang / Bila Perlu / Sometimes/When necessary"/>
    <x v="0"/>
    <m/>
    <x v="0"/>
    <x v="0"/>
    <x v="1"/>
    <s v="Lelaki / Male"/>
    <x v="1"/>
    <n v="14"/>
    <n v="54"/>
    <m/>
    <x v="0"/>
    <x v="1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1"/>
    <n v="0"/>
    <x v="1"/>
    <n v="1"/>
    <x v="1"/>
    <n v="0"/>
    <x v="0"/>
    <n v="0"/>
    <x v="0"/>
    <n v="1"/>
    <x v="0"/>
    <n v="0"/>
  </r>
  <r>
    <d v="2024-10-07T10:00:51"/>
    <s v="itfah3153@gmail.com"/>
    <s v="080516081095"/>
    <n v="66.069999999999993"/>
    <n v="1.29"/>
    <s v="Lelaki / Male"/>
    <s v="Malay"/>
    <s v="SMK Kampong Pasir Puteh"/>
    <s v="Ya / Yes"/>
    <x v="0"/>
    <x v="0"/>
    <x v="0"/>
    <x v="1"/>
    <x v="0"/>
    <x v="0"/>
    <x v="2"/>
    <x v="1"/>
    <x v="0"/>
    <x v="0"/>
    <x v="0"/>
    <x v="0"/>
    <x v="0"/>
    <x v="0"/>
    <x v="0"/>
    <x v="0"/>
    <x v="1"/>
    <x v="0"/>
    <x v="0"/>
    <x v="0"/>
    <x v="1"/>
    <x v="1"/>
    <x v="1"/>
    <x v="1"/>
    <x v="2"/>
    <x v="3"/>
    <x v="1"/>
    <x v="0"/>
    <x v="0"/>
    <x v="1"/>
    <x v="0"/>
    <x v="0"/>
    <s v="2 kali / Twice"/>
    <s v="2 kali / Twice"/>
    <s v="Tidak / No"/>
    <s v="Colgate"/>
    <s v="Selalu / Always"/>
    <s v="1 kali / Once"/>
    <s v="2 kali / Twice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1"/>
    <s v="Lelaki / Male"/>
    <x v="0"/>
    <n v="14"/>
    <n v="51"/>
    <m/>
    <x v="0"/>
    <x v="1"/>
    <x v="0"/>
    <x v="0"/>
    <s v="Flouride-based"/>
    <x v="0"/>
    <n v="1"/>
    <x v="0"/>
    <n v="1"/>
    <x v="1"/>
    <n v="0"/>
    <x v="1"/>
    <n v="1"/>
    <x v="1"/>
    <n v="1"/>
    <x v="1"/>
    <n v="1"/>
    <x v="0"/>
    <n v="1"/>
    <x v="0"/>
    <n v="1"/>
    <x v="1"/>
    <n v="1"/>
    <x v="0"/>
    <n v="1"/>
    <x v="1"/>
    <n v="1"/>
    <x v="0"/>
    <n v="1"/>
    <x v="1"/>
    <n v="1"/>
  </r>
  <r>
    <d v="2024-10-07T10:03:35"/>
    <s v="zullhaiqall99@gmail.com"/>
    <s v="080403080459"/>
    <n v="100"/>
    <n v="0.87"/>
    <s v="Lelaki / Male"/>
    <s v="Malay"/>
    <s v="Sekolah Kebangsaan Kampong Pasir Puteh"/>
    <s v="Tidak / No"/>
    <x v="0"/>
    <x v="0"/>
    <x v="0"/>
    <x v="0"/>
    <x v="1"/>
    <x v="0"/>
    <x v="0"/>
    <x v="0"/>
    <x v="0"/>
    <x v="1"/>
    <x v="0"/>
    <x v="0"/>
    <x v="0"/>
    <x v="0"/>
    <x v="0"/>
    <x v="0"/>
    <x v="2"/>
    <x v="2"/>
    <x v="3"/>
    <x v="3"/>
    <x v="3"/>
    <x v="3"/>
    <x v="3"/>
    <x v="2"/>
    <x v="3"/>
    <x v="2"/>
    <x v="1"/>
    <x v="1"/>
    <x v="1"/>
    <x v="0"/>
    <x v="0"/>
    <x v="0"/>
    <s v="Lebih dari 2 kali / More than twice"/>
    <s v="1 kali / Once"/>
    <s v="Ya / Yes"/>
    <s v="Colgate"/>
    <s v="Selalu / Always"/>
    <s v="2 kali / Twice"/>
    <s v="1 kali / Once"/>
    <s v="Kadang-kadang / Bila Perlu / Sometimes/When necessary"/>
    <s v="Tidak / No"/>
    <s v="Ya / Yes"/>
    <s v="Kadang-kadang / Bila Perlu / Sometimes/When necessary"/>
    <s v="Tidak / No"/>
    <s v="Tidak / No"/>
    <x v="0"/>
    <m/>
    <x v="0"/>
    <x v="0"/>
    <x v="1"/>
    <s v="Lelaki / Male"/>
    <x v="1"/>
    <n v="13"/>
    <n v="33"/>
    <m/>
    <x v="0"/>
    <x v="1"/>
    <x v="0"/>
    <x v="0"/>
    <s v="Flouride-based"/>
    <x v="0"/>
    <n v="1"/>
    <x v="1"/>
    <n v="0"/>
    <x v="0"/>
    <n v="1"/>
    <x v="1"/>
    <n v="1"/>
    <x v="1"/>
    <n v="1"/>
    <x v="0"/>
    <n v="0"/>
    <x v="0"/>
    <n v="1"/>
    <x v="1"/>
    <n v="0"/>
    <x v="1"/>
    <n v="1"/>
    <x v="0"/>
    <n v="1"/>
    <x v="0"/>
    <n v="0"/>
    <x v="1"/>
    <n v="0"/>
    <x v="0"/>
    <n v="0"/>
  </r>
  <r>
    <d v="2024-10-07T10:04:21"/>
    <s v="khayrinamsyar@gmail.com"/>
    <s v="080809080133"/>
    <n v="32.14"/>
    <n v="0.13"/>
    <s v="Lelaki / Male"/>
    <s v="Malay"/>
    <s v="SMK KAMPUNG PASIR PUTEH"/>
    <s v="Ya / Yes"/>
    <x v="0"/>
    <x v="0"/>
    <x v="0"/>
    <x v="0"/>
    <x v="0"/>
    <x v="1"/>
    <x v="1"/>
    <x v="0"/>
    <x v="0"/>
    <x v="0"/>
    <x v="0"/>
    <x v="1"/>
    <x v="0"/>
    <x v="1"/>
    <x v="0"/>
    <x v="0"/>
    <x v="0"/>
    <x v="0"/>
    <x v="0"/>
    <x v="0"/>
    <x v="0"/>
    <x v="0"/>
    <x v="0"/>
    <x v="1"/>
    <x v="2"/>
    <x v="1"/>
    <x v="0"/>
    <x v="1"/>
    <x v="1"/>
    <x v="0"/>
    <x v="0"/>
    <x v="0"/>
    <s v="2 kali / Twice"/>
    <s v="2 kali / Twice"/>
    <s v="Tidak tahu / Don't know"/>
    <s v="Colgate"/>
    <s v="Selalu / Always"/>
    <s v="1 kali / Once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Ya / Yes"/>
    <s v="Kadang-kadang / Bila Perlu / Sometimes/When necessary"/>
    <x v="0"/>
    <m/>
    <x v="0"/>
    <x v="0"/>
    <x v="1"/>
    <s v="Lelaki / Male"/>
    <x v="0"/>
    <n v="11"/>
    <n v="58"/>
    <m/>
    <x v="0"/>
    <x v="1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7T10:05:00"/>
    <s v="nurhaziqah@gmail.com"/>
    <s v="080613020454"/>
    <n v="46.3"/>
    <n v="0.08"/>
    <s v="perempuan"/>
    <s v="Malay"/>
    <s v="SMK KAMPUNG PASIR PUTEH"/>
    <s v="Ya / Yes"/>
    <x v="0"/>
    <x v="1"/>
    <x v="0"/>
    <x v="2"/>
    <x v="0"/>
    <x v="1"/>
    <x v="1"/>
    <x v="1"/>
    <x v="0"/>
    <x v="1"/>
    <x v="0"/>
    <x v="0"/>
    <x v="1"/>
    <x v="0"/>
    <x v="0"/>
    <x v="0"/>
    <x v="0"/>
    <x v="0"/>
    <x v="0"/>
    <x v="0"/>
    <x v="0"/>
    <x v="0"/>
    <x v="1"/>
    <x v="1"/>
    <x v="0"/>
    <x v="3"/>
    <x v="0"/>
    <x v="2"/>
    <x v="0"/>
    <x v="1"/>
    <x v="2"/>
    <x v="2"/>
    <s v="Lebih dari 2 kali / More than twice"/>
    <s v="Lebih dari 2 kali / More than twice"/>
    <s v="Ya / Yes"/>
    <s v="Colgate"/>
    <s v="Selalu / Always"/>
    <s v="Kadang-kadang/bila perlu / Sometimes/when in need"/>
    <s v="1 kali / Once"/>
    <s v="Kadang-kadang / Bila Perlu / Sometimes/When necessary"/>
    <s v="Tidak / No"/>
    <s v="Kadang-kadang / Bila Perlu / Sometimes/When necessary"/>
    <s v="Ya / Yes"/>
    <s v="Tidak / No"/>
    <s v="Tidak / No"/>
    <x v="0"/>
    <m/>
    <x v="0"/>
    <x v="0"/>
    <x v="1"/>
    <s v="Perempuan / Female"/>
    <x v="0"/>
    <n v="9"/>
    <n v="54"/>
    <m/>
    <x v="0"/>
    <x v="1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1"/>
    <n v="0"/>
    <x v="1"/>
    <n v="1"/>
    <x v="0"/>
    <n v="1"/>
    <x v="0"/>
    <n v="0"/>
    <x v="1"/>
    <n v="0"/>
    <x v="0"/>
    <n v="0"/>
  </r>
  <r>
    <d v="2024-10-07T10:07:19"/>
    <s v="ARISSAD92@GMAIL.COM"/>
    <s v="081028080098"/>
    <n v="42.86"/>
    <n v="0.38"/>
    <s v="perempuan"/>
    <s v="Malay"/>
    <s v="SMK KAMPUNG PASIR PUTEH"/>
    <s v="Tidak / No"/>
    <x v="1"/>
    <x v="2"/>
    <x v="0"/>
    <x v="2"/>
    <x v="0"/>
    <x v="0"/>
    <x v="0"/>
    <x v="0"/>
    <x v="0"/>
    <x v="1"/>
    <x v="0"/>
    <x v="1"/>
    <x v="0"/>
    <x v="0"/>
    <x v="0"/>
    <x v="0"/>
    <x v="1"/>
    <x v="0"/>
    <x v="1"/>
    <x v="0"/>
    <x v="1"/>
    <x v="0"/>
    <x v="1"/>
    <x v="0"/>
    <x v="1"/>
    <x v="1"/>
    <x v="0"/>
    <x v="1"/>
    <x v="0"/>
    <x v="0"/>
    <x v="0"/>
    <x v="0"/>
    <s v="Lebih dari 2 kali / More than twice"/>
    <s v="Lebih dari 2 kali / More than twice"/>
    <s v="Tidak tahu / Don't know"/>
    <s v="HIMALAYA"/>
    <s v="Selalu / Always"/>
    <s v="Kadang-kadang/bila perlu / Sometimes/when in need"/>
    <s v="Kadang-kadang/Bila perlu / Sometimes/When necessary"/>
    <s v="Tidak / No"/>
    <s v="Kadang-kadang / Bila Perlu / Sometimes/When necessary"/>
    <s v="Tidak / No"/>
    <s v="Kadang-kadang / Bila Perlu / Sometimes/When necessary"/>
    <s v="Tidak / No"/>
    <s v="Tidak / No"/>
    <x v="0"/>
    <m/>
    <x v="0"/>
    <x v="0"/>
    <x v="1"/>
    <s v="Perempuan / Female"/>
    <x v="1"/>
    <n v="11"/>
    <n v="55"/>
    <m/>
    <x v="0"/>
    <x v="1"/>
    <x v="10"/>
    <x v="0"/>
    <s v="Flouride-based"/>
    <x v="0"/>
    <n v="1"/>
    <x v="0"/>
    <n v="1"/>
    <x v="0"/>
    <n v="1"/>
    <x v="1"/>
    <n v="1"/>
    <x v="0"/>
    <n v="2"/>
    <x v="0"/>
    <n v="0"/>
    <x v="1"/>
    <n v="0"/>
    <x v="0"/>
    <n v="1"/>
    <x v="0"/>
    <n v="0"/>
    <x v="0"/>
    <n v="1"/>
    <x v="0"/>
    <n v="0"/>
    <x v="1"/>
    <n v="0"/>
    <x v="0"/>
    <n v="0"/>
  </r>
  <r>
    <d v="2024-10-07T10:09:13"/>
    <s v="munirah08moon@gmail.com"/>
    <s v="080607101274"/>
    <n v="100"/>
    <n v="0.5"/>
    <s v="perempuan"/>
    <s v="Malay"/>
    <s v="SMK KAMPUNG PASIR PUTEH"/>
    <s v="Ya / Yes"/>
    <x v="0"/>
    <x v="0"/>
    <x v="0"/>
    <x v="2"/>
    <x v="0"/>
    <x v="0"/>
    <x v="0"/>
    <x v="1"/>
    <x v="0"/>
    <x v="1"/>
    <x v="0"/>
    <x v="1"/>
    <x v="0"/>
    <x v="0"/>
    <x v="1"/>
    <x v="0"/>
    <x v="0"/>
    <x v="0"/>
    <x v="1"/>
    <x v="0"/>
    <x v="0"/>
    <x v="0"/>
    <x v="1"/>
    <x v="0"/>
    <x v="0"/>
    <x v="3"/>
    <x v="1"/>
    <x v="0"/>
    <x v="1"/>
    <x v="0"/>
    <x v="0"/>
    <x v="0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1"/>
    <s v="Perempuan / Female"/>
    <x v="0"/>
    <n v="11"/>
    <n v="58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1"/>
    <n v="1"/>
    <x v="0"/>
    <n v="1"/>
    <x v="1"/>
    <n v="1"/>
    <x v="1"/>
    <n v="0"/>
    <x v="0"/>
    <n v="0"/>
  </r>
  <r>
    <d v="2024-10-07T10:10:50"/>
    <s v="nurul5217713@gmail.com"/>
    <s v="080509080406"/>
    <n v="100"/>
    <n v="0.57999999999999996"/>
    <s v="perempuan"/>
    <s v="Malay"/>
    <s v="SMK KG PASIR PUTEH"/>
    <s v="Ya / Yes"/>
    <x v="0"/>
    <x v="1"/>
    <x v="0"/>
    <x v="2"/>
    <x v="0"/>
    <x v="0"/>
    <x v="1"/>
    <x v="1"/>
    <x v="1"/>
    <x v="0"/>
    <x v="0"/>
    <x v="0"/>
    <x v="0"/>
    <x v="0"/>
    <x v="0"/>
    <x v="0"/>
    <x v="1"/>
    <x v="0"/>
    <x v="1"/>
    <x v="0"/>
    <x v="0"/>
    <x v="1"/>
    <x v="1"/>
    <x v="0"/>
    <x v="1"/>
    <x v="0"/>
    <x v="1"/>
    <x v="1"/>
    <x v="0"/>
    <x v="0"/>
    <x v="0"/>
    <x v="0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Ya / Yes"/>
    <s v="Kadang-kadang / Bila Perlu / Sometimes/When necessary"/>
    <s v="Tidak / No"/>
    <s v="Tidak / No"/>
    <x v="0"/>
    <m/>
    <x v="0"/>
    <x v="0"/>
    <x v="1"/>
    <s v="Perempuan / Female"/>
    <x v="0"/>
    <n v="11"/>
    <n v="53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0"/>
    <n v="0"/>
    <x v="1"/>
    <n v="0"/>
    <x v="0"/>
    <n v="0"/>
  </r>
  <r>
    <d v="2024-10-07T10:12:26"/>
    <s v="tazmi007@yahoo.com.my"/>
    <s v="080106080284"/>
    <n v="77.680000000000007"/>
    <n v="0.38"/>
    <s v="perempuan"/>
    <s v="Malay"/>
    <s v="smk kampung pasir putih ipoh"/>
    <s v="Ya / Yes"/>
    <x v="0"/>
    <x v="1"/>
    <x v="0"/>
    <x v="2"/>
    <x v="0"/>
    <x v="0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3"/>
    <x v="0"/>
    <x v="0"/>
    <x v="0"/>
    <x v="0"/>
    <x v="0"/>
    <x v="0"/>
    <s v="Lebih dari 2 kali / More than twice"/>
    <s v="Lebih dari 2 kali / More than twice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Tidak / No"/>
    <s v="Tidak / No"/>
    <x v="0"/>
    <m/>
    <x v="0"/>
    <x v="0"/>
    <x v="1"/>
    <s v="Perempuan / Female"/>
    <x v="0"/>
    <n v="10"/>
    <n v="59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1"/>
    <n v="0"/>
    <x v="1"/>
    <n v="1"/>
    <x v="0"/>
    <n v="1"/>
    <x v="0"/>
    <n v="0"/>
    <x v="1"/>
    <n v="0"/>
    <x v="0"/>
    <n v="0"/>
  </r>
  <r>
    <d v="2024-10-07T10:14:55"/>
    <s v="Syazwaniazizan08@gmail.com"/>
    <s v="081129080986"/>
    <n v="100"/>
    <n v="0.57999999999999996"/>
    <s v="perempuan"/>
    <s v="Malay"/>
    <s v="Sekolah kebangsaan kampung pasir puteh"/>
    <s v="Ya / Yes"/>
    <x v="0"/>
    <x v="0"/>
    <x v="0"/>
    <x v="1"/>
    <x v="1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3"/>
    <x v="0"/>
    <x v="1"/>
    <x v="1"/>
    <x v="1"/>
    <x v="0"/>
    <x v="1"/>
    <s v="2 kali / Twice"/>
    <s v="2 kali / Twice"/>
    <s v="Ya / Yes"/>
    <s v="Colgate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1"/>
    <s v="Perempuan / Female"/>
    <x v="0"/>
    <n v="14"/>
    <n v="60"/>
    <m/>
    <x v="0"/>
    <x v="1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1"/>
    <n v="1"/>
    <x v="0"/>
    <n v="1"/>
    <x v="1"/>
    <n v="1"/>
    <x v="1"/>
    <n v="0"/>
    <x v="0"/>
    <n v="0"/>
  </r>
  <r>
    <d v="2024-10-07T10:16:51"/>
    <s v="nurulsyukrina@gmail.com"/>
    <s v="080221080706"/>
    <n v="86.61"/>
    <n v="0.46"/>
    <s v="perempuan"/>
    <s v="Malay"/>
    <s v="SMK KAMPUNG PASIR PUTEH"/>
    <s v="Ya / Yes"/>
    <x v="0"/>
    <x v="0"/>
    <x v="0"/>
    <x v="2"/>
    <x v="1"/>
    <x v="0"/>
    <x v="1"/>
    <x v="0"/>
    <x v="0"/>
    <x v="1"/>
    <x v="0"/>
    <x v="1"/>
    <x v="0"/>
    <x v="1"/>
    <x v="0"/>
    <x v="0"/>
    <x v="1"/>
    <x v="1"/>
    <x v="2"/>
    <x v="1"/>
    <x v="1"/>
    <x v="1"/>
    <x v="1"/>
    <x v="0"/>
    <x v="1"/>
    <x v="1"/>
    <x v="1"/>
    <x v="0"/>
    <x v="0"/>
    <x v="1"/>
    <x v="0"/>
    <x v="2"/>
    <s v="2 kali / Twice"/>
    <s v="2 kali / Twice"/>
    <s v="Tidak / No"/>
    <s v="Golgate"/>
    <s v="Selalu / Always"/>
    <s v="2 kali / Twice"/>
    <s v="Tidak minum minuman berkarbonat / Do not take carbonated drinks"/>
    <s v="Tidak / No"/>
    <s v="Tidak / No"/>
    <s v="Ya / Yes"/>
    <s v="Tidak / No"/>
    <s v="Tidak / No"/>
    <s v="Tidak / No"/>
    <x v="0"/>
    <m/>
    <x v="0"/>
    <x v="0"/>
    <x v="1"/>
    <s v="Perempuan / Female"/>
    <x v="0"/>
    <n v="10"/>
    <n v="47"/>
    <m/>
    <x v="0"/>
    <x v="1"/>
    <x v="0"/>
    <x v="0"/>
    <s v="Flouride-based"/>
    <x v="0"/>
    <n v="1"/>
    <x v="0"/>
    <n v="1"/>
    <x v="1"/>
    <n v="0"/>
    <x v="1"/>
    <n v="1"/>
    <x v="1"/>
    <n v="1"/>
    <x v="0"/>
    <n v="0"/>
    <x v="1"/>
    <n v="0"/>
    <x v="1"/>
    <n v="0"/>
    <x v="1"/>
    <n v="1"/>
    <x v="1"/>
    <n v="0"/>
    <x v="0"/>
    <n v="0"/>
    <x v="1"/>
    <n v="0"/>
    <x v="0"/>
    <n v="0"/>
  </r>
  <r>
    <d v="2024-10-07T10:22:26"/>
    <s v="ejack5060@gmail.com"/>
    <s v="080619080095"/>
    <n v="19.64"/>
    <n v="0.17"/>
    <s v="Lelaki / Male"/>
    <s v="Malay"/>
    <s v="SMK KAMPUNG PASIR PUTEH"/>
    <s v="Ya / Yes"/>
    <x v="1"/>
    <x v="1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3"/>
    <x v="0"/>
    <x v="0"/>
    <s v="Lebih dari 2 kali / More than twice"/>
    <s v="Lebih dari 2 kali / More than twice"/>
    <s v="Tidak / No"/>
    <s v="Pepsoden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1"/>
    <s v="Lelaki / Male"/>
    <x v="0"/>
    <n v="12"/>
    <n v="60"/>
    <m/>
    <x v="0"/>
    <x v="1"/>
    <x v="9"/>
    <x v="0"/>
    <s v="Flouride-based"/>
    <x v="0"/>
    <n v="1"/>
    <x v="0"/>
    <n v="1"/>
    <x v="1"/>
    <n v="0"/>
    <x v="1"/>
    <n v="1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7T10:22:33"/>
    <s v="ri7976431@gmail.com"/>
    <s v="080205080351"/>
    <n v="71.430000000000007"/>
    <n v="0.56999999999999995"/>
    <s v="Lelaki / Male"/>
    <s v="Malay"/>
    <s v="Sekolah Menengah Kebangsaan Kampung Pasir Puteh"/>
    <s v="Ya / Yes"/>
    <x v="0"/>
    <x v="2"/>
    <x v="0"/>
    <x v="2"/>
    <x v="2"/>
    <x v="2"/>
    <x v="2"/>
    <x v="0"/>
    <x v="0"/>
    <x v="0"/>
    <x v="0"/>
    <x v="2"/>
    <x v="2"/>
    <x v="2"/>
    <x v="0"/>
    <x v="0"/>
    <x v="0"/>
    <x v="0"/>
    <x v="0"/>
    <x v="0"/>
    <x v="0"/>
    <x v="0"/>
    <x v="0"/>
    <x v="0"/>
    <x v="0"/>
    <x v="3"/>
    <x v="0"/>
    <x v="1"/>
    <x v="1"/>
    <x v="0"/>
    <x v="1"/>
    <x v="1"/>
    <s v="Lebih dari 2 kali / More than twice"/>
    <s v="Lebih dari 2 kali / More than twice"/>
    <s v="Tidak tahu / Don't know"/>
    <s v="Colgate"/>
    <s v="Selalu / Always"/>
    <s v="Kadang-kadang/bila perlu / Sometimes/when in need"/>
    <s v="Lebih dari 4 kali / More than 4 times"/>
    <s v="Tidak / No"/>
    <s v="Kadang-kadang / Bila Perlu / Sometimes/When necessary"/>
    <s v="Ya / Yes"/>
    <s v="Ya / Yes"/>
    <s v="Kadang-kadang / Bila Perlu / Sometimes/When necessary"/>
    <s v="Kadang-kadang / Bila Perlu / Sometimes/When necessary"/>
    <x v="0"/>
    <m/>
    <x v="0"/>
    <x v="0"/>
    <x v="1"/>
    <s v="Lelaki / Male"/>
    <x v="0"/>
    <n v="8"/>
    <n v="64"/>
    <m/>
    <x v="0"/>
    <x v="1"/>
    <x v="0"/>
    <x v="0"/>
    <s v="Flouride-based"/>
    <x v="0"/>
    <n v="1"/>
    <x v="0"/>
    <n v="1"/>
    <x v="0"/>
    <n v="1"/>
    <x v="1"/>
    <n v="1"/>
    <x v="0"/>
    <n v="2"/>
    <x v="1"/>
    <n v="1"/>
    <x v="1"/>
    <n v="0"/>
    <x v="0"/>
    <n v="1"/>
    <x v="1"/>
    <n v="1"/>
    <x v="0"/>
    <n v="1"/>
    <x v="1"/>
    <n v="1"/>
    <x v="0"/>
    <n v="1"/>
    <x v="1"/>
    <n v="1"/>
  </r>
  <r>
    <d v="2024-10-07T10:23:13"/>
    <s v="rafiqhanania@gmail.com"/>
    <s v="080919080273"/>
    <n v="100"/>
    <n v="0.41"/>
    <s v="Lelaki / Male"/>
    <s v="Malay"/>
    <s v="SMK Kampong Pasir Puteh"/>
    <s v="Ya / Yes"/>
    <x v="0"/>
    <x v="2"/>
    <x v="0"/>
    <x v="2"/>
    <x v="2"/>
    <x v="0"/>
    <x v="0"/>
    <x v="0"/>
    <x v="0"/>
    <x v="2"/>
    <x v="0"/>
    <x v="2"/>
    <x v="0"/>
    <x v="0"/>
    <x v="0"/>
    <x v="0"/>
    <x v="0"/>
    <x v="0"/>
    <x v="0"/>
    <x v="1"/>
    <x v="0"/>
    <x v="0"/>
    <x v="0"/>
    <x v="0"/>
    <x v="0"/>
    <x v="1"/>
    <x v="0"/>
    <x v="1"/>
    <x v="1"/>
    <x v="0"/>
    <x v="0"/>
    <x v="2"/>
    <s v="Lebih dari 2 kali / More than twice"/>
    <s v="Lebih dari 2 kali / More than twice"/>
    <s v="Tidak tahu / Don't know"/>
    <s v="Colgate"/>
    <s v="Selalu / Always"/>
    <s v="2 kali / Twice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Ya / Yes"/>
    <s v="Tidak / No"/>
    <x v="0"/>
    <n v="0"/>
    <x v="0"/>
    <x v="0"/>
    <x v="1"/>
    <s v="Lelaki / Male"/>
    <x v="0"/>
    <n v="11"/>
    <n v="59"/>
    <m/>
    <x v="0"/>
    <x v="1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1"/>
    <n v="0"/>
    <x v="1"/>
    <n v="1"/>
  </r>
  <r>
    <d v="2024-10-07T10:23:16"/>
    <s v="fawwazsuhail95@gmail.com"/>
    <s v="080913080555"/>
    <n v="4.46"/>
    <n v="0.13"/>
    <s v="Lelaki / Male"/>
    <s v="Malay"/>
    <s v="SMK KAMPUNG PASIR PUTEH"/>
    <s v="Ya / Yes"/>
    <x v="0"/>
    <x v="1"/>
    <x v="0"/>
    <x v="0"/>
    <x v="1"/>
    <x v="1"/>
    <x v="0"/>
    <x v="0"/>
    <x v="0"/>
    <x v="1"/>
    <x v="0"/>
    <x v="2"/>
    <x v="0"/>
    <x v="0"/>
    <x v="0"/>
    <x v="0"/>
    <x v="1"/>
    <x v="1"/>
    <x v="0"/>
    <x v="0"/>
    <x v="0"/>
    <x v="0"/>
    <x v="0"/>
    <x v="1"/>
    <x v="1"/>
    <x v="1"/>
    <x v="0"/>
    <x v="0"/>
    <x v="1"/>
    <x v="1"/>
    <x v="0"/>
    <x v="2"/>
    <s v="Lebih dari 2 kali / More than twice"/>
    <s v="Lebih dari 2 kali / More than twice"/>
    <s v="Tidak tahu / Don't know"/>
    <s v="Colgate"/>
    <s v="Kadang-kadang/bila perlu / Sometimes / When necessary"/>
    <s v="1 kali / Once"/>
    <s v="3 kali / 3 times"/>
    <s v="Kadang-kadang / Bila Perlu / Sometimes/When necessary"/>
    <s v="Kadang-kadang / Bila Perlu / Sometimes/When necessary"/>
    <s v="Tidak / No"/>
    <s v="Ya / Yes"/>
    <s v="Ya / Yes"/>
    <s v="Kadang-kadang / Bila Perlu / Sometimes/When necessary"/>
    <x v="0"/>
    <m/>
    <x v="0"/>
    <x v="0"/>
    <x v="1"/>
    <s v="Lelaki / Male"/>
    <x v="0"/>
    <n v="10"/>
    <n v="54"/>
    <m/>
    <x v="0"/>
    <x v="1"/>
    <x v="0"/>
    <x v="0"/>
    <s v="Flouride-based"/>
    <x v="0"/>
    <n v="1"/>
    <x v="0"/>
    <n v="1"/>
    <x v="0"/>
    <n v="1"/>
    <x v="0"/>
    <n v="0"/>
    <x v="1"/>
    <n v="1"/>
    <x v="1"/>
    <n v="1"/>
    <x v="0"/>
    <n v="1"/>
    <x v="0"/>
    <n v="1"/>
    <x v="0"/>
    <n v="0"/>
    <x v="0"/>
    <n v="1"/>
    <x v="1"/>
    <n v="1"/>
    <x v="0"/>
    <n v="1"/>
    <x v="1"/>
    <n v="1"/>
  </r>
  <r>
    <d v="2024-10-07T10:30:05"/>
    <s v="zubairmansor50@gmail.com"/>
    <s v="080411080555"/>
    <n v="100"/>
    <n v="0.83"/>
    <s v="Lelaki / Male"/>
    <s v="Malay"/>
    <s v="SMK KG PASIR PUTEH"/>
    <s v="Tidak / No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0"/>
    <x v="1"/>
    <x v="0"/>
    <x v="0"/>
    <x v="0"/>
    <x v="0"/>
    <x v="0"/>
    <s v="2 kali / Twice"/>
    <s v="2 kali / Twice"/>
    <s v="Ya / Yes"/>
    <s v="Colgate,HALAGEL "/>
    <s v="Jarang / Rarely"/>
    <s v="Tidak menggunakan flos gigi / Not using dental floss"/>
    <s v="2 kali / Twice"/>
    <s v="Kadang-kadang / Bila Perlu / Sometimes/When necessary"/>
    <s v="Ya / Yes"/>
    <s v="Ya / Yes"/>
    <s v="Ya / Yes"/>
    <s v="Kadang-kadang / Bila Perlu / Sometimes/When necessary"/>
    <s v="Kadang-kadang / Bila Perlu / Sometimes/When necessary"/>
    <x v="0"/>
    <s v="Tidak"/>
    <x v="0"/>
    <x v="0"/>
    <x v="1"/>
    <s v="Lelaki / Male"/>
    <x v="1"/>
    <n v="15"/>
    <n v="52"/>
    <m/>
    <x v="0"/>
    <x v="1"/>
    <x v="0"/>
    <x v="0"/>
    <s v="Flouride-based"/>
    <x v="0"/>
    <n v="1"/>
    <x v="0"/>
    <n v="1"/>
    <x v="0"/>
    <n v="1"/>
    <x v="0"/>
    <n v="0"/>
    <x v="2"/>
    <n v="0"/>
    <x v="1"/>
    <n v="1"/>
    <x v="0"/>
    <n v="1"/>
    <x v="0"/>
    <n v="1"/>
    <x v="1"/>
    <n v="1"/>
    <x v="0"/>
    <n v="1"/>
    <x v="1"/>
    <n v="1"/>
    <x v="0"/>
    <n v="1"/>
    <x v="1"/>
    <n v="1"/>
  </r>
  <r>
    <d v="2024-10-07T10:30:56"/>
    <s v="imanmahathir@gmail.com"/>
    <s v="080306080297"/>
    <n v="34.82"/>
    <n v="0.13"/>
    <s v="Lelaki / Male"/>
    <s v="Malay"/>
    <s v="SMK KG PASIR PUTEH,IPOH"/>
    <s v="Ya / Yes"/>
    <x v="0"/>
    <x v="0"/>
    <x v="0"/>
    <x v="0"/>
    <x v="0"/>
    <x v="0"/>
    <x v="2"/>
    <x v="0"/>
    <x v="0"/>
    <x v="0"/>
    <x v="0"/>
    <x v="0"/>
    <x v="0"/>
    <x v="0"/>
    <x v="2"/>
    <x v="0"/>
    <x v="0"/>
    <x v="0"/>
    <x v="0"/>
    <x v="0"/>
    <x v="0"/>
    <x v="0"/>
    <x v="0"/>
    <x v="1"/>
    <x v="2"/>
    <x v="1"/>
    <x v="0"/>
    <x v="1"/>
    <x v="1"/>
    <x v="0"/>
    <x v="0"/>
    <x v="0"/>
    <s v="Lebih dari 2 kali / More than twice"/>
    <s v="Lebih dari 2 kali / More than twice"/>
    <s v="Ya / Yes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Ya / Yes"/>
    <s v="Kadang-kadang / Bila Perlu / Sometimes/When necessary"/>
    <x v="0"/>
    <m/>
    <x v="0"/>
    <x v="0"/>
    <x v="1"/>
    <s v="Lelaki / Male"/>
    <x v="0"/>
    <n v="13"/>
    <n v="58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7T10:33:55"/>
    <s v="jmtj1007@gmail.com"/>
    <s v="080629080099"/>
    <n v="100"/>
    <n v="0.5"/>
    <s v="Lelaki / Male"/>
    <s v="Malay"/>
    <s v="SMK KG PASIR PUTEH"/>
    <s v="Ya / Yes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1"/>
    <x v="0"/>
    <x v="0"/>
    <x v="0"/>
    <x v="1"/>
    <s v="2 kali / Twice"/>
    <s v="2 kali / Twice"/>
    <s v="Ya / Yes"/>
    <s v="Colgate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1"/>
    <s v="Lelaki / Male"/>
    <x v="0"/>
    <n v="16"/>
    <n v="58"/>
    <m/>
    <x v="0"/>
    <x v="1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7T10:37:06"/>
    <s v="afiaafifaah2009@gmail.com"/>
    <s v="090129081166"/>
    <n v="100"/>
    <n v="0.56999999999999995"/>
    <s v="perempuan"/>
    <s v="Malay"/>
    <s v="SMK KAMPONG PASIR PUTEH "/>
    <s v="Tidak / No"/>
    <x v="0"/>
    <x v="2"/>
    <x v="1"/>
    <x v="1"/>
    <x v="0"/>
    <x v="1"/>
    <x v="0"/>
    <x v="0"/>
    <x v="0"/>
    <x v="0"/>
    <x v="1"/>
    <x v="1"/>
    <x v="0"/>
    <x v="0"/>
    <x v="2"/>
    <x v="2"/>
    <x v="0"/>
    <x v="0"/>
    <x v="1"/>
    <x v="0"/>
    <x v="0"/>
    <x v="0"/>
    <x v="1"/>
    <x v="1"/>
    <x v="1"/>
    <x v="1"/>
    <x v="0"/>
    <x v="1"/>
    <x v="0"/>
    <x v="0"/>
    <x v="1"/>
    <x v="1"/>
    <s v="2 kali / Twice"/>
    <s v="2 kali / Twice"/>
    <s v="Ya / Yes"/>
    <s v="Colgate "/>
    <s v="Kadang-kadang/bila perlu / Sometimes / When necessary"/>
    <s v="1 kali / Once"/>
    <s v="Kadang-kadang/Bila perlu / Sometimes/When necessary"/>
    <s v="Tidak / No"/>
    <s v="Kadang-kadang / Bila Perlu / Sometimes/When necessary"/>
    <s v="Ya / Yes"/>
    <s v="Kadang-kadang / Bila Perlu / Sometimes/When necessary"/>
    <s v="Tidak / No"/>
    <s v="Kadang-kadang / Bila Perlu / Sometimes/When necessary"/>
    <x v="0"/>
    <m/>
    <x v="0"/>
    <x v="0"/>
    <x v="1"/>
    <s v="Perempuan / Female"/>
    <x v="1"/>
    <n v="9"/>
    <n v="58"/>
    <m/>
    <x v="0"/>
    <x v="1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0"/>
    <n v="1"/>
    <x v="1"/>
    <n v="1"/>
    <x v="0"/>
    <n v="1"/>
    <x v="0"/>
    <n v="0"/>
    <x v="0"/>
    <n v="1"/>
    <x v="0"/>
    <n v="0"/>
  </r>
  <r>
    <d v="2024-10-07T10:38:58"/>
    <s v="alia@gmail.com"/>
    <s v="090701080974"/>
    <n v="100"/>
    <n v="0.67"/>
    <s v="perempuan"/>
    <s v="Malay"/>
    <s v="SMK Kampung Pasir Puteh "/>
    <s v="Ya / Yes"/>
    <x v="0"/>
    <x v="1"/>
    <x v="0"/>
    <x v="2"/>
    <x v="0"/>
    <x v="1"/>
    <x v="1"/>
    <x v="0"/>
    <x v="0"/>
    <x v="0"/>
    <x v="0"/>
    <x v="1"/>
    <x v="1"/>
    <x v="0"/>
    <x v="0"/>
    <x v="0"/>
    <x v="1"/>
    <x v="1"/>
    <x v="2"/>
    <x v="0"/>
    <x v="1"/>
    <x v="1"/>
    <x v="1"/>
    <x v="1"/>
    <x v="1"/>
    <x v="1"/>
    <x v="1"/>
    <x v="1"/>
    <x v="0"/>
    <x v="1"/>
    <x v="0"/>
    <x v="0"/>
    <s v="2 kali / Twice"/>
    <s v="2 kali / Twice"/>
    <s v="Tidak tahu / Don't know"/>
    <s v="Colgate"/>
    <s v="Selalu / Always"/>
    <s v="Kadang-kadang/bila perlu / Sometimes/when in need"/>
    <s v="Kadang-kadang/Bila perlu / Sometimes/When necessary"/>
    <s v="Kadang-kadang / Bila Perlu / Sometimes/When necessary"/>
    <s v="Ya / Yes"/>
    <s v="Ya / Yes"/>
    <s v="Ya / Yes"/>
    <s v="Kadang-kadang / Bila Perlu / Sometimes/When necessary"/>
    <s v="Kadang-kadang / Bila Perlu / Sometimes/When necessary"/>
    <x v="0"/>
    <m/>
    <x v="0"/>
    <x v="0"/>
    <x v="1"/>
    <s v="Perempuan / Female"/>
    <x v="0"/>
    <n v="10"/>
    <n v="49"/>
    <m/>
    <x v="0"/>
    <x v="1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7T10:39:06"/>
    <s v="MIZAQAZRYNA@GMAIL.COM"/>
    <s v="091013080748"/>
    <n v="11.66"/>
    <n v="0.21"/>
    <s v="perempuan"/>
    <s v="Malay"/>
    <s v="SMK KAMPUNG PASIR PUTEH"/>
    <s v="Tidak / No"/>
    <x v="0"/>
    <x v="0"/>
    <x v="0"/>
    <x v="2"/>
    <x v="0"/>
    <x v="0"/>
    <x v="1"/>
    <x v="1"/>
    <x v="0"/>
    <x v="1"/>
    <x v="0"/>
    <x v="2"/>
    <x v="0"/>
    <x v="0"/>
    <x v="0"/>
    <x v="0"/>
    <x v="0"/>
    <x v="0"/>
    <x v="0"/>
    <x v="1"/>
    <x v="1"/>
    <x v="0"/>
    <x v="1"/>
    <x v="0"/>
    <x v="1"/>
    <x v="1"/>
    <x v="0"/>
    <x v="1"/>
    <x v="1"/>
    <x v="1"/>
    <x v="0"/>
    <x v="0"/>
    <s v="2 kali / Twice"/>
    <s v="2 kali / Twice"/>
    <s v="Ya / Yes"/>
    <s v="Colgate"/>
    <s v="Selalu / Always"/>
    <s v="1 kali / Once"/>
    <s v="2 kali / Twice"/>
    <s v="Tidak / No"/>
    <s v="Kadang-kadang / Bila Perlu / Sometimes/When necessary"/>
    <s v="Ya / Yes"/>
    <s v="Ya / Yes"/>
    <s v="Tidak / No"/>
    <s v="Kadang-kadang / Bila Perlu / Sometimes/When necessary"/>
    <x v="0"/>
    <m/>
    <x v="0"/>
    <x v="0"/>
    <x v="1"/>
    <s v="Perempuan / Female"/>
    <x v="1"/>
    <n v="11"/>
    <n v="56"/>
    <m/>
    <x v="0"/>
    <x v="1"/>
    <x v="0"/>
    <x v="0"/>
    <s v="Flouride-based"/>
    <x v="0"/>
    <n v="1"/>
    <x v="0"/>
    <n v="1"/>
    <x v="0"/>
    <n v="1"/>
    <x v="1"/>
    <n v="1"/>
    <x v="1"/>
    <n v="1"/>
    <x v="1"/>
    <n v="1"/>
    <x v="1"/>
    <n v="0"/>
    <x v="0"/>
    <n v="1"/>
    <x v="1"/>
    <n v="1"/>
    <x v="0"/>
    <n v="1"/>
    <x v="0"/>
    <n v="0"/>
    <x v="0"/>
    <n v="1"/>
    <x v="0"/>
    <n v="0"/>
  </r>
  <r>
    <d v="2024-10-07T10:42:10"/>
    <s v="adawiyah@gmail.com"/>
    <s v="091018080544"/>
    <n v="32.14"/>
    <n v="0.28999999999999998"/>
    <s v="perempuan"/>
    <s v="Malay"/>
    <s v="SMK Kampong Pasir Puteh"/>
    <s v="Ya / Yes"/>
    <x v="0"/>
    <x v="1"/>
    <x v="0"/>
    <x v="0"/>
    <x v="0"/>
    <x v="0"/>
    <x v="1"/>
    <x v="0"/>
    <x v="0"/>
    <x v="0"/>
    <x v="0"/>
    <x v="0"/>
    <x v="0"/>
    <x v="0"/>
    <x v="0"/>
    <x v="0"/>
    <x v="1"/>
    <x v="0"/>
    <x v="1"/>
    <x v="0"/>
    <x v="1"/>
    <x v="0"/>
    <x v="0"/>
    <x v="1"/>
    <x v="1"/>
    <x v="0"/>
    <x v="0"/>
    <x v="0"/>
    <x v="0"/>
    <x v="0"/>
    <x v="0"/>
    <x v="0"/>
    <s v="Lebih dari 2 kali / More than twice"/>
    <s v="Lebih dari 2 kali / More than twice"/>
    <s v="Tidak tahu / Don't know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Ya / Yes"/>
    <x v="0"/>
    <m/>
    <x v="0"/>
    <x v="0"/>
    <x v="1"/>
    <s v="Perempuan / Female"/>
    <x v="0"/>
    <n v="13"/>
    <n v="53"/>
    <m/>
    <x v="0"/>
    <x v="1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7T10:44:10"/>
    <s v="alisezrin12@gmail.com"/>
    <s v="091111080418"/>
    <n v="4.46"/>
    <n v="0.08"/>
    <s v="perempuan"/>
    <s v="Malay"/>
    <s v="SMK KAMPONG PASIR PUTIH "/>
    <s v="Ya / Yes"/>
    <x v="0"/>
    <x v="0"/>
    <x v="0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3"/>
    <x v="0"/>
    <x v="1"/>
    <x v="1"/>
    <x v="1"/>
    <x v="0"/>
    <x v="0"/>
    <s v="Lebih dari 2 kali / More than twice"/>
    <s v="Lebih dari 2 kali / More than twice"/>
    <s v="Tidak tahu / Don't know"/>
    <s v="Colgate "/>
    <s v="Selalu / Always"/>
    <s v="Kadang-kadang/bila perlu / Sometimes/when in need"/>
    <s v="Tidak minum minuman berkarbonat / Do not take carbonated drinks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s v="Ya / Yes"/>
    <x v="0"/>
    <m/>
    <x v="0"/>
    <x v="0"/>
    <x v="1"/>
    <s v="Perempuan / Female"/>
    <x v="0"/>
    <n v="15"/>
    <n v="60"/>
    <m/>
    <x v="0"/>
    <x v="1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7T10:45:36"/>
    <s v="aqishptt08@gmail.com"/>
    <s v="090804081144"/>
    <n v="100"/>
    <n v="1.42"/>
    <s v="perempuan"/>
    <s v="Malay"/>
    <s v="Smkkppi"/>
    <s v="Ya / Yes"/>
    <x v="0"/>
    <x v="1"/>
    <x v="2"/>
    <x v="1"/>
    <x v="0"/>
    <x v="2"/>
    <x v="1"/>
    <x v="1"/>
    <x v="1"/>
    <x v="2"/>
    <x v="0"/>
    <x v="2"/>
    <x v="0"/>
    <x v="0"/>
    <x v="0"/>
    <x v="0"/>
    <x v="1"/>
    <x v="0"/>
    <x v="0"/>
    <x v="1"/>
    <x v="1"/>
    <x v="0"/>
    <x v="1"/>
    <x v="1"/>
    <x v="1"/>
    <x v="1"/>
    <x v="0"/>
    <x v="1"/>
    <x v="1"/>
    <x v="0"/>
    <x v="0"/>
    <x v="0"/>
    <s v="2 kali / Twice"/>
    <s v="2 kali / Twice"/>
    <s v="Tidak tahu / Don't know"/>
    <s v="Colgate"/>
    <s v="Kadang-kadang/bila perlu / Sometimes / When necessary"/>
    <s v="2 kali / Twice"/>
    <s v="3 kali / 3 times"/>
    <s v="Tidak / No"/>
    <s v="Tidak / No"/>
    <s v="Tidak / No"/>
    <s v="Tidak / No"/>
    <s v="Kadang-kadang / Bila Perlu / Sometimes/When necessary"/>
    <s v="Kadang-kadang / Bila Perlu / Sometimes/When necessary"/>
    <x v="0"/>
    <m/>
    <x v="0"/>
    <x v="0"/>
    <x v="1"/>
    <s v="Perempuan / Female"/>
    <x v="0"/>
    <n v="8"/>
    <n v="55"/>
    <m/>
    <x v="0"/>
    <x v="1"/>
    <x v="0"/>
    <x v="0"/>
    <s v="Flouride-based"/>
    <x v="0"/>
    <n v="1"/>
    <x v="0"/>
    <n v="1"/>
    <x v="0"/>
    <n v="1"/>
    <x v="0"/>
    <n v="0"/>
    <x v="1"/>
    <n v="1"/>
    <x v="1"/>
    <n v="1"/>
    <x v="1"/>
    <n v="0"/>
    <x v="1"/>
    <n v="0"/>
    <x v="0"/>
    <n v="0"/>
    <x v="1"/>
    <n v="0"/>
    <x v="1"/>
    <n v="1"/>
    <x v="0"/>
    <n v="1"/>
    <x v="0"/>
    <n v="0"/>
  </r>
  <r>
    <d v="2024-10-07T10:46:40"/>
    <s v="dahliafarhanabtmohdzaidi@gmail.com"/>
    <s v="090504080190"/>
    <n v="32.14"/>
    <n v="0.17"/>
    <s v="perempuan"/>
    <s v="Malay"/>
    <s v="SMK KG PASIR PUTEH"/>
    <s v="Ya / Yes"/>
    <x v="0"/>
    <x v="0"/>
    <x v="0"/>
    <x v="2"/>
    <x v="1"/>
    <x v="0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0"/>
    <x v="1"/>
    <x v="1"/>
    <x v="0"/>
    <x v="0"/>
    <x v="0"/>
    <s v="Lebih dari 2 kali / More than twice"/>
    <s v="Lebih dari 2 kali / More than twice"/>
    <s v="Tidak tahu / Don't know"/>
    <s v="Colgate"/>
    <s v="Selalu / Always"/>
    <s v="2 kali / Twice"/>
    <s v="Kadang-kadang/Bila perlu / Sometimes/When necessary"/>
    <s v="Tidak / No"/>
    <s v="Tidak / No"/>
    <s v="Tidak / No"/>
    <s v="Tidak / No"/>
    <s v="Tidak / No"/>
    <s v="Tidak / No"/>
    <x v="0"/>
    <m/>
    <x v="0"/>
    <x v="0"/>
    <x v="1"/>
    <s v="Perempuan / Female"/>
    <x v="0"/>
    <n v="12"/>
    <n v="61"/>
    <m/>
    <x v="0"/>
    <x v="1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0"/>
    <n v="0"/>
    <x v="1"/>
    <n v="0"/>
    <x v="0"/>
    <n v="0"/>
    <x v="1"/>
    <n v="0"/>
    <x v="0"/>
    <n v="0"/>
  </r>
  <r>
    <d v="2024-10-07T10:50:53"/>
    <s v="qhasifmadihah09@gmail.com"/>
    <s v="091104080620"/>
    <n v="100"/>
    <n v="0.56999999999999995"/>
    <s v="perempuan"/>
    <s v="Malay"/>
    <s v="SMK Kampung Pasir Puteh "/>
    <s v="Ya / Yes"/>
    <x v="0"/>
    <x v="0"/>
    <x v="1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1"/>
    <x v="1"/>
    <x v="1"/>
    <x v="1"/>
    <x v="1"/>
    <s v="Lebih dari 2 kali / More than twice"/>
    <s v="Lebih dari 2 kali / More than twice"/>
    <s v="Ya / Yes"/>
    <s v="MURNI "/>
    <s v="Selalu / Always"/>
    <s v="Lebih dari 2 kali / More than twice"/>
    <s v="Tidak minum minuman berkarbonat / Do not take carbonated drinks"/>
    <s v="Tidak / No"/>
    <s v="Tidak / No"/>
    <s v="Tidak / No"/>
    <s v="Tidak / No"/>
    <s v="Tidak / No"/>
    <s v="Tidak / No"/>
    <x v="0"/>
    <m/>
    <x v="0"/>
    <x v="0"/>
    <x v="1"/>
    <s v="Perempuan / Female"/>
    <x v="0"/>
    <n v="12"/>
    <n v="62"/>
    <m/>
    <x v="0"/>
    <x v="1"/>
    <x v="11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0"/>
    <n v="0"/>
    <x v="1"/>
    <n v="0"/>
    <x v="0"/>
    <n v="0"/>
    <x v="1"/>
    <n v="0"/>
    <x v="0"/>
    <n v="0"/>
  </r>
  <r>
    <d v="2024-10-07T10:51:33"/>
    <s v="auniqaisarah260909@gmail.com"/>
    <s v="090926080318"/>
    <n v="41.07"/>
    <n v="0.33"/>
    <s v="perempuan"/>
    <s v="Malay"/>
    <s v="SMK KAMPUNG PASIR PUTEH"/>
    <s v="Ya / Yes"/>
    <x v="0"/>
    <x v="0"/>
    <x v="0"/>
    <x v="2"/>
    <x v="0"/>
    <x v="0"/>
    <x v="1"/>
    <x v="2"/>
    <x v="0"/>
    <x v="1"/>
    <x v="0"/>
    <x v="1"/>
    <x v="0"/>
    <x v="0"/>
    <x v="0"/>
    <x v="1"/>
    <x v="1"/>
    <x v="0"/>
    <x v="0"/>
    <x v="0"/>
    <x v="1"/>
    <x v="1"/>
    <x v="1"/>
    <x v="1"/>
    <x v="1"/>
    <x v="0"/>
    <x v="0"/>
    <x v="1"/>
    <x v="0"/>
    <x v="0"/>
    <x v="0"/>
    <x v="0"/>
    <s v="2 kali / Twice"/>
    <s v="2 kali / Twice"/>
    <s v="Tidak / No"/>
    <s v="Colgate"/>
    <s v="Kadang-kadang/bila perlu / Sometimes / When necessary"/>
    <s v="2 kali / Twice"/>
    <s v="2 kali / Twice"/>
    <s v="Tidak / No"/>
    <s v="Tidak / No"/>
    <s v="Kadang-kadang / Bila Perlu / Sometimes/When necessary"/>
    <s v="Ya / Yes"/>
    <s v="Ya / Yes"/>
    <s v="Kadang-kadang / Bila Perlu / Sometimes/When necessary"/>
    <x v="0"/>
    <m/>
    <x v="0"/>
    <x v="0"/>
    <x v="1"/>
    <s v="Perempuan / Female"/>
    <x v="0"/>
    <n v="10"/>
    <n v="53"/>
    <m/>
    <x v="0"/>
    <x v="1"/>
    <x v="0"/>
    <x v="0"/>
    <s v="Flouride-based"/>
    <x v="0"/>
    <n v="1"/>
    <x v="0"/>
    <n v="1"/>
    <x v="1"/>
    <n v="0"/>
    <x v="0"/>
    <n v="0"/>
    <x v="1"/>
    <n v="1"/>
    <x v="1"/>
    <n v="1"/>
    <x v="1"/>
    <n v="0"/>
    <x v="1"/>
    <n v="0"/>
    <x v="1"/>
    <n v="1"/>
    <x v="0"/>
    <n v="1"/>
    <x v="1"/>
    <n v="1"/>
    <x v="0"/>
    <n v="1"/>
    <x v="0"/>
    <n v="0"/>
  </r>
  <r>
    <d v="2024-10-07T10:51:43"/>
    <s v="arissazaridi@gmail.com"/>
    <s v="090427080102"/>
    <n v="100"/>
    <n v="0.42"/>
    <s v="perempuan"/>
    <s v="Malay"/>
    <s v="SMK KAMPUNG PASIR PUTEH Ipoh"/>
    <s v="Ya / Yes"/>
    <x v="1"/>
    <x v="0"/>
    <x v="0"/>
    <x v="2"/>
    <x v="2"/>
    <x v="0"/>
    <x v="1"/>
    <x v="0"/>
    <x v="0"/>
    <x v="0"/>
    <x v="0"/>
    <x v="0"/>
    <x v="0"/>
    <x v="1"/>
    <x v="1"/>
    <x v="0"/>
    <x v="1"/>
    <x v="1"/>
    <x v="1"/>
    <x v="1"/>
    <x v="1"/>
    <x v="1"/>
    <x v="0"/>
    <x v="1"/>
    <x v="2"/>
    <x v="3"/>
    <x v="1"/>
    <x v="0"/>
    <x v="0"/>
    <x v="3"/>
    <x v="0"/>
    <x v="0"/>
    <s v="Lebih dari 2 kali / More than twice"/>
    <s v="Lebih dari 2 kali / More than twice"/>
    <s v="Tidak tahu / Don't know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x v="0"/>
    <m/>
    <x v="0"/>
    <x v="0"/>
    <x v="1"/>
    <s v="Perempuan / Female"/>
    <x v="0"/>
    <n v="10"/>
    <n v="48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7T10:54:47"/>
    <s v="AINANADHIRAH@gmail.com"/>
    <s v="090424080238"/>
    <n v="100"/>
    <n v="0.42"/>
    <s v="perempuan"/>
    <s v="Malay"/>
    <s v="Sekolah Menengah Kebangsaan Kampung Pasir Puteh"/>
    <s v="Ya / Yes"/>
    <x v="0"/>
    <x v="1"/>
    <x v="0"/>
    <x v="1"/>
    <x v="0"/>
    <x v="1"/>
    <x v="2"/>
    <x v="2"/>
    <x v="0"/>
    <x v="1"/>
    <x v="0"/>
    <x v="1"/>
    <x v="0"/>
    <x v="0"/>
    <x v="0"/>
    <x v="0"/>
    <x v="0"/>
    <x v="0"/>
    <x v="1"/>
    <x v="1"/>
    <x v="1"/>
    <x v="1"/>
    <x v="0"/>
    <x v="2"/>
    <x v="2"/>
    <x v="1"/>
    <x v="0"/>
    <x v="1"/>
    <x v="1"/>
    <x v="0"/>
    <x v="0"/>
    <x v="0"/>
    <s v="Lebih dari 2 kali / More than twice"/>
    <s v="Lebih dari 2 kali / More than twice"/>
    <s v="Tidak tahu / Don't know"/>
    <s v="Colgate"/>
    <s v="Selalu / Always"/>
    <s v="2 kali / Twice"/>
    <s v="3 kali / 3 times"/>
    <s v="Kadang-kadang / Bila Perlu / Sometimes/When necessary"/>
    <s v="Ya / Yes"/>
    <s v="Kadang-kadang / Bila Perlu / Sometimes/When necessary"/>
    <s v="Tidak / No"/>
    <s v="Ya / Yes"/>
    <s v="Kadang-kadang / Bila Perlu / Sometimes/When necessary"/>
    <x v="0"/>
    <m/>
    <x v="0"/>
    <x v="0"/>
    <x v="1"/>
    <s v="Perempuan / Female"/>
    <x v="0"/>
    <n v="10"/>
    <n v="53"/>
    <m/>
    <x v="0"/>
    <x v="1"/>
    <x v="0"/>
    <x v="0"/>
    <s v="Flouride-based"/>
    <x v="0"/>
    <n v="1"/>
    <x v="0"/>
    <n v="1"/>
    <x v="0"/>
    <n v="1"/>
    <x v="1"/>
    <n v="1"/>
    <x v="1"/>
    <n v="1"/>
    <x v="1"/>
    <n v="1"/>
    <x v="0"/>
    <n v="1"/>
    <x v="0"/>
    <n v="1"/>
    <x v="1"/>
    <n v="1"/>
    <x v="1"/>
    <n v="0"/>
    <x v="1"/>
    <n v="1"/>
    <x v="0"/>
    <n v="1"/>
    <x v="1"/>
    <n v="1"/>
  </r>
  <r>
    <d v="2024-10-07T11:00:54"/>
    <s v="WAWAAZUAN65@GMAIL.COM"/>
    <s v="091018080958"/>
    <n v="14.29"/>
    <n v="0.28999999999999998"/>
    <s v="perempuan"/>
    <s v="Malay"/>
    <s v="Smkkppi"/>
    <s v="Ya / Yes"/>
    <x v="0"/>
    <x v="0"/>
    <x v="0"/>
    <x v="1"/>
    <x v="0"/>
    <x v="1"/>
    <x v="1"/>
    <x v="0"/>
    <x v="0"/>
    <x v="0"/>
    <x v="0"/>
    <x v="2"/>
    <x v="0"/>
    <x v="0"/>
    <x v="0"/>
    <x v="0"/>
    <x v="1"/>
    <x v="0"/>
    <x v="1"/>
    <x v="0"/>
    <x v="1"/>
    <x v="1"/>
    <x v="1"/>
    <x v="1"/>
    <x v="0"/>
    <x v="0"/>
    <x v="1"/>
    <x v="0"/>
    <x v="0"/>
    <x v="1"/>
    <x v="0"/>
    <x v="0"/>
    <s v="Lebih dari 2 kali / More than twice"/>
    <s v="Setiap kali selepas makan / Every time after meal"/>
    <s v="Tidak tahu / Don't know"/>
    <s v="Colgate"/>
    <s v="Kadang-kadang/bila perlu / Sometimes / When necessary"/>
    <s v="Kadang-kadang/bila perlu / Sometimes/when in need"/>
    <s v="Kadang-kadang/Bila perlu / Sometimes/When necessary"/>
    <s v="Ya / Yes"/>
    <s v="Kadang-kadang / Bila Perlu / Sometimes/When necessary"/>
    <s v="Kadang-kadang / Bila Perlu / Sometimes/When necessary"/>
    <s v="Ya / Yes"/>
    <s v="Tidak / No"/>
    <s v="Tidak / No"/>
    <x v="0"/>
    <m/>
    <x v="0"/>
    <x v="0"/>
    <x v="1"/>
    <s v="Perempuan / Female"/>
    <x v="0"/>
    <n v="13"/>
    <n v="50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0"/>
    <n v="0"/>
    <x v="1"/>
    <n v="0"/>
    <x v="0"/>
    <n v="0"/>
  </r>
  <r>
    <d v="2024-10-07T11:02:14"/>
    <s v="kaisarasofia4@gmail.com"/>
    <s v="081028081058"/>
    <n v="100"/>
    <n v="0.71"/>
    <s v="perempuan"/>
    <s v="Malay"/>
    <s v="SMK Kampong Pasir Puteh"/>
    <s v="Ya / Yes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  <x v="0"/>
    <x v="1"/>
    <s v="2 kali / Twice"/>
    <s v="2 kali / Twice"/>
    <s v="Ya / Yes"/>
    <s v="Colgate"/>
    <s v="Kadang-kadang/bila perlu / Sometimes / When necessary"/>
    <s v="Kadang-kadang/bila perlu / Sometimes/when in need"/>
    <s v="Tidak minum minuman berkarbonat / Do not take carbonated drinks"/>
    <s v="Tidak / No"/>
    <s v="Kadang-kadang / Bila Perlu / Sometimes/When necessary"/>
    <s v="Tidak / No"/>
    <s v="Kadang-kadang / Bila Perlu / Sometimes/When necessary"/>
    <s v="Tidak / No"/>
    <s v="Tidak / No"/>
    <x v="0"/>
    <m/>
    <x v="0"/>
    <x v="0"/>
    <x v="1"/>
    <s v="Perempuan / Female"/>
    <x v="0"/>
    <n v="14"/>
    <n v="60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0"/>
    <n v="1"/>
    <x v="0"/>
    <n v="0"/>
    <x v="0"/>
    <n v="1"/>
    <x v="0"/>
    <n v="0"/>
    <x v="1"/>
    <n v="0"/>
    <x v="0"/>
    <n v="0"/>
  </r>
  <r>
    <d v="2024-10-07T11:08:39"/>
    <s v="najihah0621@gmail.com"/>
    <s v="080621080422"/>
    <n v="100"/>
    <n v="0.45"/>
    <s v="perempuan"/>
    <s v="Malay"/>
    <s v="SMK KAMPUNG PASIR PUTEH"/>
    <s v="Ya / Yes"/>
    <x v="0"/>
    <x v="2"/>
    <x v="0"/>
    <x v="0"/>
    <x v="1"/>
    <x v="2"/>
    <x v="1"/>
    <x v="1"/>
    <x v="0"/>
    <x v="1"/>
    <x v="0"/>
    <x v="1"/>
    <x v="0"/>
    <x v="0"/>
    <x v="0"/>
    <x v="0"/>
    <x v="1"/>
    <x v="0"/>
    <x v="0"/>
    <x v="0"/>
    <x v="1"/>
    <x v="0"/>
    <x v="1"/>
    <x v="1"/>
    <x v="1"/>
    <x v="1"/>
    <x v="0"/>
    <x v="0"/>
    <x v="0"/>
    <x v="1"/>
    <x v="0"/>
    <x v="1"/>
    <s v="2 kali / Twice"/>
    <s v="2 kali / Twice"/>
    <s v="Tidak tahu / Don't know"/>
    <s v="Colgate"/>
    <s v="Selalu / Always"/>
    <s v="Kadang-kadang/bila perlu / Sometimes/when in need"/>
    <s v="Tidak minum minuman berkarbonat / Do not take carbonated drinks"/>
    <s v="Kadang-kadang / Bila Perlu / Sometimes/When necessary"/>
    <s v="Tidak / No"/>
    <s v="Ya / Yes"/>
    <s v="Kadang-kadang / Bila Perlu / Sometimes/When necessary"/>
    <s v="Ya / Yes"/>
    <s v="Tidak / No"/>
    <x v="0"/>
    <m/>
    <x v="0"/>
    <x v="0"/>
    <x v="1"/>
    <s v="Perempuan / Female"/>
    <x v="0"/>
    <n v="8"/>
    <n v="54"/>
    <m/>
    <x v="0"/>
    <x v="1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1"/>
    <n v="0"/>
    <x v="1"/>
    <n v="1"/>
    <x v="0"/>
    <n v="1"/>
    <x v="1"/>
    <n v="1"/>
    <x v="1"/>
    <n v="0"/>
    <x v="0"/>
    <n v="0"/>
  </r>
  <r>
    <d v="2024-10-07T11:09:18"/>
    <s v="khairinad81@gmail.com"/>
    <s v="080726080066"/>
    <n v="100"/>
    <n v="0.63"/>
    <s v="perempuan"/>
    <s v="Malay"/>
    <s v="SMK KAMPUNG PASIR PUTEH"/>
    <s v="Ya / Yes"/>
    <x v="0"/>
    <x v="1"/>
    <x v="0"/>
    <x v="1"/>
    <x v="0"/>
    <x v="0"/>
    <x v="0"/>
    <x v="0"/>
    <x v="0"/>
    <x v="0"/>
    <x v="0"/>
    <x v="0"/>
    <x v="1"/>
    <x v="0"/>
    <x v="0"/>
    <x v="1"/>
    <x v="1"/>
    <x v="0"/>
    <x v="1"/>
    <x v="1"/>
    <x v="1"/>
    <x v="1"/>
    <x v="0"/>
    <x v="0"/>
    <x v="0"/>
    <x v="3"/>
    <x v="0"/>
    <x v="0"/>
    <x v="1"/>
    <x v="0"/>
    <x v="1"/>
    <x v="1"/>
    <s v="2 kali / Twice"/>
    <s v="2 kali / Twice"/>
    <s v="Ya / Yes"/>
    <s v="Colgate"/>
    <s v="Kadang-kadang/bila perlu / Sometimes / When necessary"/>
    <s v="1 kali / Once"/>
    <s v="1 kali / Once"/>
    <s v="Tidak / No"/>
    <s v="Tidak / No"/>
    <s v="Kadang-kadang / Bila Perlu / Sometimes/When necessary"/>
    <s v="Ya / Yes"/>
    <s v="Kadang-kadang / Bila Perlu / Sometimes/When necessary"/>
    <s v="Kadang-kadang / Bila Perlu / Sometimes/When necessary"/>
    <x v="0"/>
    <m/>
    <x v="0"/>
    <x v="0"/>
    <x v="1"/>
    <s v="Perempuan / Female"/>
    <x v="0"/>
    <n v="13"/>
    <n v="58"/>
    <m/>
    <x v="0"/>
    <x v="1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1"/>
    <n v="0"/>
    <x v="1"/>
    <n v="1"/>
    <x v="0"/>
    <n v="1"/>
    <x v="1"/>
    <n v="1"/>
    <x v="0"/>
    <n v="1"/>
    <x v="0"/>
    <n v="0"/>
  </r>
  <r>
    <d v="2024-10-07T11:09:32"/>
    <s v="liyana6046@gmail.com"/>
    <s v="081107100480"/>
    <n v="30.36"/>
    <n v="0.46"/>
    <s v="perempuan"/>
    <s v="Malay"/>
    <s v="SMK Kampong Pasir Puteh"/>
    <s v="Ya / Yes"/>
    <x v="0"/>
    <x v="0"/>
    <x v="0"/>
    <x v="2"/>
    <x v="0"/>
    <x v="0"/>
    <x v="1"/>
    <x v="0"/>
    <x v="0"/>
    <x v="0"/>
    <x v="0"/>
    <x v="0"/>
    <x v="0"/>
    <x v="0"/>
    <x v="1"/>
    <x v="0"/>
    <x v="1"/>
    <x v="0"/>
    <x v="1"/>
    <x v="1"/>
    <x v="1"/>
    <x v="0"/>
    <x v="0"/>
    <x v="0"/>
    <x v="1"/>
    <x v="3"/>
    <x v="0"/>
    <x v="0"/>
    <x v="0"/>
    <x v="0"/>
    <x v="0"/>
    <x v="0"/>
    <s v="Lebih dari 2 kali / More than twice"/>
    <s v="Lebih dari 2 kali / More than twice"/>
    <s v="Tidak tahu / Don't know"/>
    <s v="atome"/>
    <s v="Selalu / Always"/>
    <s v="Kadang-kadang/bila perlu / Sometimes/when in need"/>
    <s v="Tidak minum minuman berkarbonat / Do not take carbonated drinks"/>
    <s v="Tidak / No"/>
    <s v="Tidak / No"/>
    <s v="Tidak / No"/>
    <s v="Kadang-kadang / Bila Perlu / Sometimes/When necessary"/>
    <s v="Tidak / No"/>
    <s v="Tidak / No"/>
    <x v="0"/>
    <m/>
    <x v="0"/>
    <x v="0"/>
    <x v="1"/>
    <s v="Perempuan / Female"/>
    <x v="0"/>
    <n v="13"/>
    <n v="55"/>
    <m/>
    <x v="0"/>
    <x v="1"/>
    <x v="12"/>
    <x v="0"/>
    <s v="Non-flouride"/>
    <x v="0"/>
    <n v="1"/>
    <x v="0"/>
    <n v="1"/>
    <x v="1"/>
    <n v="0"/>
    <x v="1"/>
    <n v="1"/>
    <x v="0"/>
    <n v="2"/>
    <x v="0"/>
    <n v="0"/>
    <x v="1"/>
    <n v="0"/>
    <x v="1"/>
    <n v="0"/>
    <x v="0"/>
    <n v="0"/>
    <x v="0"/>
    <n v="1"/>
    <x v="0"/>
    <n v="0"/>
    <x v="1"/>
    <n v="0"/>
    <x v="0"/>
    <n v="0"/>
  </r>
  <r>
    <d v="2024-10-07T11:15:01"/>
    <s v="sufina@gmail.com"/>
    <s v="081106080940"/>
    <n v="42.86"/>
    <n v="0.83"/>
    <s v="perempuan"/>
    <s v="Malay"/>
    <s v="SMK KAMPUNG PASIR PUTEH"/>
    <s v="Ya / Yes"/>
    <x v="0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3"/>
    <x v="0"/>
    <x v="1"/>
    <x v="0"/>
    <x v="0"/>
    <x v="0"/>
    <x v="1"/>
    <s v="2 kali / Twice"/>
    <s v="2 kali / Twice"/>
    <s v="Ya / Yes"/>
    <s v="Colgate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Ya / Yes"/>
    <s v="Ya / Yes"/>
    <s v="Kadang-kadang / Bila Perlu / Sometimes/When necessary"/>
    <x v="0"/>
    <m/>
    <x v="0"/>
    <x v="0"/>
    <x v="1"/>
    <s v="Perempuan / Female"/>
    <x v="0"/>
    <n v="15"/>
    <n v="60"/>
    <m/>
    <x v="0"/>
    <x v="1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1"/>
    <n v="0"/>
    <x v="1"/>
    <n v="1"/>
    <x v="0"/>
    <n v="1"/>
    <x v="1"/>
    <n v="1"/>
    <x v="0"/>
    <n v="1"/>
    <x v="1"/>
    <n v="1"/>
  </r>
  <r>
    <d v="2024-10-07T11:15:31"/>
    <s v="nursyifaqistina62@gmail.com"/>
    <s v="080821081120"/>
    <n v="17.86"/>
    <n v="0.04"/>
    <s v="perempuan"/>
    <s v="Malay"/>
    <s v="SMK KG Pasir Puteh "/>
    <s v="Ya / Yes"/>
    <x v="2"/>
    <x v="0"/>
    <x v="1"/>
    <x v="2"/>
    <x v="0"/>
    <x v="0"/>
    <x v="0"/>
    <x v="2"/>
    <x v="0"/>
    <x v="2"/>
    <x v="2"/>
    <x v="1"/>
    <x v="0"/>
    <x v="1"/>
    <x v="0"/>
    <x v="0"/>
    <x v="1"/>
    <x v="0"/>
    <x v="0"/>
    <x v="1"/>
    <x v="0"/>
    <x v="0"/>
    <x v="1"/>
    <x v="1"/>
    <x v="2"/>
    <x v="1"/>
    <x v="1"/>
    <x v="0"/>
    <x v="2"/>
    <x v="0"/>
    <x v="0"/>
    <x v="0"/>
    <s v="2 kali / Twice"/>
    <s v="2 kali / Twice"/>
    <s v="Tidak tahu / Don't know"/>
    <s v="Fresh and white"/>
    <s v="Selalu / Always"/>
    <s v="1 kali / Once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1"/>
    <s v="Perempuan / Female"/>
    <x v="0"/>
    <n v="8"/>
    <n v="51"/>
    <m/>
    <x v="0"/>
    <x v="1"/>
    <x v="4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0"/>
    <n v="1"/>
    <x v="1"/>
    <n v="1"/>
    <x v="1"/>
    <n v="0"/>
    <x v="0"/>
    <n v="0"/>
  </r>
  <r>
    <d v="2024-10-07T11:20:17"/>
    <s v="arynsz20@gmail.com"/>
    <s v="080820031252"/>
    <n v="58.93"/>
    <n v="0.79"/>
    <s v="perempuan"/>
    <s v="Malay"/>
    <s v="SMK Kampong Pasir Puteh"/>
    <s v="Ya / Yes"/>
    <x v="0"/>
    <x v="0"/>
    <x v="0"/>
    <x v="1"/>
    <x v="0"/>
    <x v="0"/>
    <x v="2"/>
    <x v="1"/>
    <x v="0"/>
    <x v="0"/>
    <x v="0"/>
    <x v="0"/>
    <x v="0"/>
    <x v="1"/>
    <x v="0"/>
    <x v="0"/>
    <x v="0"/>
    <x v="0"/>
    <x v="0"/>
    <x v="1"/>
    <x v="0"/>
    <x v="0"/>
    <x v="0"/>
    <x v="0"/>
    <x v="1"/>
    <x v="3"/>
    <x v="0"/>
    <x v="1"/>
    <x v="2"/>
    <x v="0"/>
    <x v="1"/>
    <x v="1"/>
    <s v="2 kali / Twice"/>
    <s v="2 kali / Twice"/>
    <s v="Ya / Yes"/>
    <s v="Mukmin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Ya / Yes"/>
    <s v="Ya / Yes"/>
    <s v="Tidak / No"/>
    <s v="Tidak / No"/>
    <x v="0"/>
    <m/>
    <x v="0"/>
    <x v="0"/>
    <x v="1"/>
    <s v="Perempuan / Female"/>
    <x v="0"/>
    <n v="13"/>
    <n v="60"/>
    <m/>
    <x v="0"/>
    <x v="1"/>
    <x v="3"/>
    <x v="0"/>
    <s v="Non-flouride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0"/>
    <n v="1"/>
    <x v="0"/>
    <n v="0"/>
    <x v="1"/>
    <n v="0"/>
    <x v="0"/>
    <n v="0"/>
  </r>
  <r>
    <d v="2024-10-07T11:21:27"/>
    <s v="adawyyah.aizi@gmail.com"/>
    <s v="080208080066"/>
    <n v="34.82"/>
    <n v="1.17"/>
    <s v="perempuan"/>
    <s v="Malay"/>
    <s v="SMK Kg. Pasir Puteh"/>
    <s v="Ya / Yes"/>
    <x v="0"/>
    <x v="1"/>
    <x v="0"/>
    <x v="2"/>
    <x v="1"/>
    <x v="1"/>
    <x v="1"/>
    <x v="1"/>
    <x v="0"/>
    <x v="0"/>
    <x v="1"/>
    <x v="1"/>
    <x v="0"/>
    <x v="0"/>
    <x v="0"/>
    <x v="0"/>
    <x v="0"/>
    <x v="0"/>
    <x v="1"/>
    <x v="0"/>
    <x v="1"/>
    <x v="0"/>
    <x v="0"/>
    <x v="0"/>
    <x v="2"/>
    <x v="1"/>
    <x v="1"/>
    <x v="0"/>
    <x v="0"/>
    <x v="1"/>
    <x v="0"/>
    <x v="0"/>
    <s v="2 kali / Twice"/>
    <s v="2 kali / Twice"/>
    <s v="Ya / Yes"/>
    <s v="Colgate"/>
    <s v="Jarang / Rarely"/>
    <s v="Tidak menggunakan flos gigi / Not using dental floss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1"/>
    <s v="Perempuan / Female"/>
    <x v="0"/>
    <n v="8"/>
    <n v="53"/>
    <m/>
    <x v="0"/>
    <x v="1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7T11:22:07"/>
    <s v="nuralyaliyana12@gmail.com"/>
    <s v="080218080828"/>
    <n v="27.68"/>
    <n v="0.17"/>
    <s v="perempuan"/>
    <s v="Malay"/>
    <s v="SMK KG PASIR PUTEH"/>
    <s v="Ya / Yes"/>
    <x v="0"/>
    <x v="1"/>
    <x v="0"/>
    <x v="1"/>
    <x v="0"/>
    <x v="2"/>
    <x v="1"/>
    <x v="0"/>
    <x v="0"/>
    <x v="0"/>
    <x v="2"/>
    <x v="0"/>
    <x v="0"/>
    <x v="0"/>
    <x v="1"/>
    <x v="0"/>
    <x v="1"/>
    <x v="0"/>
    <x v="1"/>
    <x v="0"/>
    <x v="1"/>
    <x v="0"/>
    <x v="1"/>
    <x v="1"/>
    <x v="0"/>
    <x v="2"/>
    <x v="1"/>
    <x v="1"/>
    <x v="2"/>
    <x v="0"/>
    <x v="2"/>
    <x v="0"/>
    <s v="Lebih dari 2 kali / More than twice"/>
    <s v="1 kali / Once"/>
    <s v="Ya / Yes"/>
    <s v="Colgate"/>
    <s v="Jarang / Rarel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Ya / Yes"/>
    <x v="0"/>
    <s v="tak"/>
    <x v="0"/>
    <x v="0"/>
    <x v="1"/>
    <s v="Perempuan / Female"/>
    <x v="0"/>
    <n v="11"/>
    <n v="50"/>
    <m/>
    <x v="0"/>
    <x v="1"/>
    <x v="0"/>
    <x v="0"/>
    <s v="Flouride-based"/>
    <x v="0"/>
    <n v="1"/>
    <x v="1"/>
    <n v="0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7T11:22:52"/>
    <s v="liyanasss08@gmail.com"/>
    <s v="080701140480"/>
    <n v="29.46"/>
    <n v="0.28999999999999998"/>
    <s v="perempuan"/>
    <s v="Malay"/>
    <s v="SMK KG PASIR PUTEH"/>
    <s v="Ya / Yes"/>
    <x v="0"/>
    <x v="0"/>
    <x v="0"/>
    <x v="2"/>
    <x v="0"/>
    <x v="0"/>
    <x v="0"/>
    <x v="0"/>
    <x v="1"/>
    <x v="0"/>
    <x v="1"/>
    <x v="1"/>
    <x v="1"/>
    <x v="0"/>
    <x v="0"/>
    <x v="0"/>
    <x v="1"/>
    <x v="0"/>
    <x v="1"/>
    <x v="0"/>
    <x v="2"/>
    <x v="0"/>
    <x v="1"/>
    <x v="1"/>
    <x v="1"/>
    <x v="3"/>
    <x v="0"/>
    <x v="1"/>
    <x v="1"/>
    <x v="0"/>
    <x v="0"/>
    <x v="1"/>
    <s v="2 kali / Twice"/>
    <s v="2 kali / Twice"/>
    <s v="Tidak tahu / Don't know"/>
    <s v="DARLI"/>
    <s v="Kadang-kadang/bila perlu / Sometimes / When necessary"/>
    <s v="Kadang-kadang/bila perlu / Sometimes/when in need"/>
    <s v="Tidak minum minuman berkarbonat / Do not take carbonated drinks"/>
    <s v="Tidak / No"/>
    <s v="Kadang-kadang / Bila Perlu / Sometimes/When necessary"/>
    <s v="Kadang-kadang / Bila Perlu / Sometimes/When necessary"/>
    <s v="Ya / Yes"/>
    <s v="Ya / Yes"/>
    <s v="Kadang-kadang / Bila Perlu / Sometimes/When necessary"/>
    <x v="0"/>
    <m/>
    <x v="0"/>
    <x v="0"/>
    <x v="1"/>
    <s v="Perempuan / Female"/>
    <x v="0"/>
    <n v="11"/>
    <n v="56"/>
    <m/>
    <x v="0"/>
    <x v="1"/>
    <x v="1"/>
    <x v="0"/>
    <s v="Flouride-based"/>
    <x v="0"/>
    <n v="1"/>
    <x v="0"/>
    <n v="1"/>
    <x v="0"/>
    <n v="1"/>
    <x v="0"/>
    <n v="0"/>
    <x v="0"/>
    <n v="2"/>
    <x v="0"/>
    <n v="0"/>
    <x v="1"/>
    <n v="0"/>
    <x v="0"/>
    <n v="1"/>
    <x v="1"/>
    <n v="1"/>
    <x v="0"/>
    <n v="1"/>
    <x v="1"/>
    <n v="1"/>
    <x v="0"/>
    <n v="1"/>
    <x v="1"/>
    <n v="1"/>
  </r>
  <r>
    <d v="2024-10-07T11:43:12"/>
    <s v="adibelyas007@gmail.com"/>
    <s v="080304808429"/>
    <n v="100"/>
    <n v="1.25"/>
    <s v="Lelaki / Male"/>
    <s v="Malay"/>
    <s v="SMK Kampong Pasir Puteh"/>
    <s v="Ya / Yes"/>
    <x v="0"/>
    <x v="0"/>
    <x v="0"/>
    <x v="1"/>
    <x v="0"/>
    <x v="0"/>
    <x v="0"/>
    <x v="0"/>
    <x v="0"/>
    <x v="0"/>
    <x v="0"/>
    <x v="0"/>
    <x v="0"/>
    <x v="2"/>
    <x v="2"/>
    <x v="0"/>
    <x v="1"/>
    <x v="0"/>
    <x v="0"/>
    <x v="0"/>
    <x v="1"/>
    <x v="1"/>
    <x v="3"/>
    <x v="1"/>
    <x v="0"/>
    <x v="1"/>
    <x v="1"/>
    <x v="3"/>
    <x v="3"/>
    <x v="0"/>
    <x v="1"/>
    <x v="1"/>
    <s v="2 kali / Twice"/>
    <s v="2 kali / Twice"/>
    <s v="Ya / Yes"/>
    <s v="darlie"/>
    <s v="Kadang-kadang/bila perlu / Sometimes / When necessary"/>
    <s v="Kadang-kadang/bila perlu / Sometimes/when in need"/>
    <s v="Tidak minum minuman berkarbonat / Do not take carbonated drinks"/>
    <s v="Tidak / No"/>
    <s v="Tidak / No"/>
    <s v="Tidak / No"/>
    <s v="Kadang-kadang / Bila Perlu / Sometimes/When necessary"/>
    <s v="Tidak / No"/>
    <s v="Kadang-kadang / Bila Perlu / Sometimes/When necessary"/>
    <x v="0"/>
    <m/>
    <x v="0"/>
    <x v="0"/>
    <x v="1"/>
    <s v="Lelaki / Male"/>
    <x v="0"/>
    <n v="14"/>
    <n v="53"/>
    <m/>
    <x v="0"/>
    <x v="1"/>
    <x v="1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0"/>
    <n v="0"/>
    <x v="0"/>
    <n v="1"/>
    <x v="0"/>
    <n v="0"/>
    <x v="0"/>
    <n v="1"/>
    <x v="0"/>
    <n v="0"/>
  </r>
  <r>
    <d v="2024-10-07T11:43:55"/>
    <s v="aimilmaliq@gmail.com"/>
    <s v="080831081335"/>
    <n v="77.680000000000007"/>
    <n v="0.54"/>
    <s v="Lelaki / Male"/>
    <s v="Chinese"/>
    <s v="Smk kanpong pasir putih"/>
    <s v="Tidak / No"/>
    <x v="1"/>
    <x v="0"/>
    <x v="0"/>
    <x v="2"/>
    <x v="0"/>
    <x v="0"/>
    <x v="1"/>
    <x v="1"/>
    <x v="1"/>
    <x v="0"/>
    <x v="0"/>
    <x v="1"/>
    <x v="1"/>
    <x v="0"/>
    <x v="1"/>
    <x v="0"/>
    <x v="1"/>
    <x v="1"/>
    <x v="1"/>
    <x v="1"/>
    <x v="1"/>
    <x v="1"/>
    <x v="3"/>
    <x v="1"/>
    <x v="1"/>
    <x v="3"/>
    <x v="1"/>
    <x v="0"/>
    <x v="0"/>
    <x v="3"/>
    <x v="0"/>
    <x v="0"/>
    <s v="1 kali / Once"/>
    <s v="1 kali / Once"/>
    <s v="Tidak tahu / Don't know"/>
    <s v="Colgate"/>
    <s v="Jarang / Rarely"/>
    <s v="Tidak menggunakan flos gigi / Not using dental floss"/>
    <s v="Tidak minum minuman berkarbonat / Do not take carbonated drinks"/>
    <s v="Kadang-kadang / Bila Perlu / Sometimes/When necessary"/>
    <s v="Kadang-kadang / Bila Perlu / Sometimes/When necessary"/>
    <s v="Ya / Yes"/>
    <s v="Ya / Yes"/>
    <s v="Ya / Yes"/>
    <s v="Kadang-kadang / Bila Perlu / Sometimes/When necessary"/>
    <x v="0"/>
    <m/>
    <x v="0"/>
    <x v="0"/>
    <x v="1"/>
    <s v="Lelaki / Male"/>
    <x v="1"/>
    <n v="8"/>
    <n v="46"/>
    <m/>
    <x v="0"/>
    <x v="1"/>
    <x v="0"/>
    <x v="0"/>
    <s v="Flouride-based"/>
    <x v="1"/>
    <n v="0"/>
    <x v="1"/>
    <n v="0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7T11:44:23"/>
    <s v="aqilizwan24@gmail.com"/>
    <s v="080228030381"/>
    <n v="100"/>
    <n v="0.96"/>
    <s v="Lelaki / Male"/>
    <s v="Malay"/>
    <s v="SMK KAMPONG PASIR PUTEH "/>
    <s v="Ya / Yes"/>
    <x v="1"/>
    <x v="2"/>
    <x v="0"/>
    <x v="2"/>
    <x v="0"/>
    <x v="0"/>
    <x v="1"/>
    <x v="1"/>
    <x v="0"/>
    <x v="0"/>
    <x v="1"/>
    <x v="1"/>
    <x v="0"/>
    <x v="0"/>
    <x v="0"/>
    <x v="0"/>
    <x v="0"/>
    <x v="0"/>
    <x v="0"/>
    <x v="0"/>
    <x v="0"/>
    <x v="0"/>
    <x v="1"/>
    <x v="1"/>
    <x v="0"/>
    <x v="3"/>
    <x v="1"/>
    <x v="0"/>
    <x v="0"/>
    <x v="1"/>
    <x v="0"/>
    <x v="0"/>
    <s v="2 kali / Twice"/>
    <s v="2 kali / Twice"/>
    <s v="Tidak tahu / Don't know"/>
    <s v="Colgate "/>
    <s v="Kadang-kadang/bila perlu / Sometimes / When necessary"/>
    <s v="Kadang-kadang/bila perlu / Sometimes/when in need"/>
    <s v="1 kali / Once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x v="0"/>
    <m/>
    <x v="0"/>
    <x v="0"/>
    <x v="1"/>
    <s v="Lelaki / Male"/>
    <x v="0"/>
    <n v="9"/>
    <n v="56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7T11:45:37"/>
    <s v="adibzaidi@gmail.com.my"/>
    <s v="080418080363"/>
    <n v="71.430000000000007"/>
    <n v="1.1299999999999999"/>
    <s v="Lelaki / Male"/>
    <s v="Malay"/>
    <s v="Sekolah Menengah Kebangsaan Kampung Pasir Puteh"/>
    <s v="Ya / Yes"/>
    <x v="0"/>
    <x v="2"/>
    <x v="0"/>
    <x v="1"/>
    <x v="0"/>
    <x v="0"/>
    <x v="2"/>
    <x v="0"/>
    <x v="0"/>
    <x v="2"/>
    <x v="0"/>
    <x v="0"/>
    <x v="0"/>
    <x v="0"/>
    <x v="0"/>
    <x v="0"/>
    <x v="3"/>
    <x v="1"/>
    <x v="1"/>
    <x v="1"/>
    <x v="1"/>
    <x v="1"/>
    <x v="0"/>
    <x v="1"/>
    <x v="1"/>
    <x v="3"/>
    <x v="2"/>
    <x v="2"/>
    <x v="2"/>
    <x v="1"/>
    <x v="0"/>
    <x v="0"/>
    <s v="2 kali / Twice"/>
    <s v="2 kali / Twice"/>
    <s v="Tidak tahu / Don't know"/>
    <s v="colgate"/>
    <s v="Selalu / Always"/>
    <s v="Tidak menggunakan flos gigi / Not using dental floss"/>
    <s v="Kadang-kadang/Bila perlu / Sometimes/When necessary"/>
    <s v="Ya / Yes"/>
    <s v="Ya / Yes"/>
    <s v="Ya / Yes"/>
    <s v="Ya / Yes"/>
    <s v="Ya / Yes"/>
    <s v="Ya / Yes"/>
    <x v="0"/>
    <m/>
    <x v="0"/>
    <x v="0"/>
    <x v="1"/>
    <s v="Lelaki / Male"/>
    <x v="0"/>
    <n v="13"/>
    <n v="46"/>
    <m/>
    <x v="0"/>
    <x v="1"/>
    <x v="0"/>
    <x v="0"/>
    <s v="Flouride-based"/>
    <x v="0"/>
    <n v="1"/>
    <x v="0"/>
    <n v="1"/>
    <x v="0"/>
    <n v="1"/>
    <x v="1"/>
    <n v="1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7T11:51:06"/>
    <s v="qashfeya@gmail.com"/>
    <s v="081211080758"/>
    <n v="100"/>
    <n v="0.71"/>
    <s v="perempuan"/>
    <s v="Malay"/>
    <s v="SMK Kampung Pasir Puteh "/>
    <s v="Ya / Yes"/>
    <x v="0"/>
    <x v="2"/>
    <x v="0"/>
    <x v="2"/>
    <x v="1"/>
    <x v="0"/>
    <x v="1"/>
    <x v="0"/>
    <x v="0"/>
    <x v="1"/>
    <x v="0"/>
    <x v="1"/>
    <x v="0"/>
    <x v="0"/>
    <x v="0"/>
    <x v="0"/>
    <x v="1"/>
    <x v="1"/>
    <x v="1"/>
    <x v="0"/>
    <x v="1"/>
    <x v="1"/>
    <x v="1"/>
    <x v="1"/>
    <x v="0"/>
    <x v="1"/>
    <x v="0"/>
    <x v="0"/>
    <x v="0"/>
    <x v="1"/>
    <x v="0"/>
    <x v="0"/>
    <s v="2 kali / Twice"/>
    <s v="2 kali / Twice"/>
    <s v="Tidak / No"/>
    <s v="Colgate"/>
    <s v="Kadang-kadang/bila perlu / Sometimes / When necessary"/>
    <s v="1 kali / Once"/>
    <s v="2 kali / Twice"/>
    <s v="Ya / Yes"/>
    <s v="Kadang-kadang / Bila Perlu / Sometimes/When necessary"/>
    <s v="Ya / Yes"/>
    <s v="Ya / Yes"/>
    <s v="Kadang-kadang / Bila Perlu / Sometimes/When necessary"/>
    <s v="Kadang-kadang / Bila Perlu / Sometimes/When necessary"/>
    <x v="0"/>
    <m/>
    <x v="0"/>
    <x v="0"/>
    <x v="1"/>
    <s v="Perempuan / Female"/>
    <x v="0"/>
    <n v="10"/>
    <n v="51"/>
    <m/>
    <x v="0"/>
    <x v="1"/>
    <x v="0"/>
    <x v="0"/>
    <s v="Flouride-based"/>
    <x v="0"/>
    <n v="1"/>
    <x v="0"/>
    <n v="1"/>
    <x v="1"/>
    <n v="0"/>
    <x v="0"/>
    <n v="0"/>
    <x v="1"/>
    <n v="1"/>
    <x v="1"/>
    <n v="1"/>
    <x v="0"/>
    <n v="1"/>
    <x v="0"/>
    <n v="1"/>
    <x v="1"/>
    <n v="1"/>
    <x v="0"/>
    <n v="1"/>
    <x v="1"/>
    <n v="1"/>
    <x v="0"/>
    <n v="1"/>
    <x v="1"/>
    <n v="1"/>
  </r>
  <r>
    <d v="2024-10-07T11:51:46"/>
    <s v="dhaniyahkauthar0407@gmail.com"/>
    <s v="080704080284"/>
    <n v="52.67"/>
    <n v="0.62"/>
    <s v="perempuan"/>
    <s v="Malay"/>
    <s v="SMK KG PASIR PUTEH"/>
    <s v="Ya / Yes"/>
    <x v="0"/>
    <x v="1"/>
    <x v="0"/>
    <x v="0"/>
    <x v="1"/>
    <x v="0"/>
    <x v="1"/>
    <x v="0"/>
    <x v="0"/>
    <x v="1"/>
    <x v="0"/>
    <x v="1"/>
    <x v="0"/>
    <x v="1"/>
    <x v="0"/>
    <x v="0"/>
    <x v="1"/>
    <x v="0"/>
    <x v="0"/>
    <x v="1"/>
    <x v="1"/>
    <x v="0"/>
    <x v="1"/>
    <x v="1"/>
    <x v="0"/>
    <x v="3"/>
    <x v="0"/>
    <x v="0"/>
    <x v="1"/>
    <x v="1"/>
    <x v="0"/>
    <x v="1"/>
    <s v="Lebih dari 2 kali / More than twice"/>
    <s v="Lebih dari 2 kali / More than twice"/>
    <s v="Ya / Yes"/>
    <s v="darlie"/>
    <s v="Kadang-kadang/bila perlu / Sometimes / When necessary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Kadang-kadang / Bila Perlu / Sometimes/When necessary"/>
    <s v="Tidak / No"/>
    <x v="0"/>
    <m/>
    <x v="0"/>
    <x v="0"/>
    <x v="1"/>
    <s v="Perempuan / Female"/>
    <x v="0"/>
    <n v="9"/>
    <n v="56"/>
    <m/>
    <x v="0"/>
    <x v="1"/>
    <x v="1"/>
    <x v="0"/>
    <s v="Flouride-based"/>
    <x v="0"/>
    <n v="1"/>
    <x v="0"/>
    <n v="1"/>
    <x v="0"/>
    <n v="1"/>
    <x v="0"/>
    <n v="0"/>
    <x v="2"/>
    <n v="0"/>
    <x v="0"/>
    <n v="0"/>
    <x v="1"/>
    <n v="0"/>
    <x v="1"/>
    <n v="0"/>
    <x v="1"/>
    <n v="1"/>
    <x v="1"/>
    <n v="0"/>
    <x v="1"/>
    <n v="1"/>
    <x v="1"/>
    <n v="0"/>
    <x v="0"/>
    <n v="0"/>
  </r>
  <r>
    <d v="2024-10-07T11:53:59"/>
    <s v="lanzura01@gmail.com"/>
    <s v="080529080454"/>
    <n v="100"/>
    <n v="0.21"/>
    <s v="perempuan"/>
    <s v="Malay"/>
    <s v="SMK Kampunh Pasir Puteh"/>
    <s v="Ya / Yes"/>
    <x v="0"/>
    <x v="2"/>
    <x v="0"/>
    <x v="2"/>
    <x v="0"/>
    <x v="1"/>
    <x v="1"/>
    <x v="0"/>
    <x v="0"/>
    <x v="0"/>
    <x v="0"/>
    <x v="0"/>
    <x v="1"/>
    <x v="0"/>
    <x v="0"/>
    <x v="0"/>
    <x v="3"/>
    <x v="0"/>
    <x v="1"/>
    <x v="0"/>
    <x v="1"/>
    <x v="0"/>
    <x v="1"/>
    <x v="0"/>
    <x v="0"/>
    <x v="3"/>
    <x v="0"/>
    <x v="0"/>
    <x v="1"/>
    <x v="1"/>
    <x v="0"/>
    <x v="0"/>
    <s v="2 kali / Twice"/>
    <s v="2 kali / Twice"/>
    <s v="Tidak tahu / Don't know"/>
    <s v="Golged"/>
    <s v="Kadang-kadang/bila perlu / Sometimes / When necessary"/>
    <s v="Tidak menggunakan flos gigi / Not using dental floss"/>
    <s v="3 kali / 3 times"/>
    <s v="Kadang-kadang / Bila Perlu / Sometimes/When necessary"/>
    <s v="Ya / Yes"/>
    <s v="Kadang-kadang / Bila Perlu / Sometimes/When necessary"/>
    <s v="Kadang-kadang / Bila Perlu / Sometimes/When necessary"/>
    <s v="Ya / Yes"/>
    <s v="Tidak / No"/>
    <x v="0"/>
    <m/>
    <x v="0"/>
    <x v="0"/>
    <x v="1"/>
    <s v="Perempuan / Female"/>
    <x v="0"/>
    <n v="11"/>
    <n v="55"/>
    <m/>
    <x v="0"/>
    <x v="1"/>
    <x v="0"/>
    <x v="0"/>
    <s v="Flouride-based"/>
    <x v="0"/>
    <n v="1"/>
    <x v="0"/>
    <n v="1"/>
    <x v="0"/>
    <n v="1"/>
    <x v="0"/>
    <n v="0"/>
    <x v="2"/>
    <n v="0"/>
    <x v="1"/>
    <n v="1"/>
    <x v="0"/>
    <n v="1"/>
    <x v="0"/>
    <n v="1"/>
    <x v="1"/>
    <n v="1"/>
    <x v="0"/>
    <n v="1"/>
    <x v="1"/>
    <n v="1"/>
    <x v="1"/>
    <n v="0"/>
    <x v="1"/>
    <n v="1"/>
  </r>
  <r>
    <d v="2024-10-07T11:54:42"/>
    <s v="Naaina12345@gmail.com"/>
    <s v="080705100830"/>
    <n v="75.89"/>
    <n v="1"/>
    <s v="perempuan"/>
    <s v="Malay"/>
    <s v="SMK Kampong Pasir Puteh"/>
    <s v="Tidak / No"/>
    <x v="0"/>
    <x v="2"/>
    <x v="0"/>
    <x v="2"/>
    <x v="0"/>
    <x v="0"/>
    <x v="1"/>
    <x v="0"/>
    <x v="0"/>
    <x v="0"/>
    <x v="1"/>
    <x v="1"/>
    <x v="0"/>
    <x v="0"/>
    <x v="0"/>
    <x v="1"/>
    <x v="1"/>
    <x v="0"/>
    <x v="1"/>
    <x v="1"/>
    <x v="1"/>
    <x v="1"/>
    <x v="1"/>
    <x v="1"/>
    <x v="0"/>
    <x v="1"/>
    <x v="1"/>
    <x v="0"/>
    <x v="0"/>
    <x v="1"/>
    <x v="0"/>
    <x v="0"/>
    <s v="2 kali / Twice"/>
    <s v="2 kali / Twice"/>
    <s v="Tidak / No"/>
    <s v="COLGATE"/>
    <s v="Kadang-kadang/bila perlu / Sometimes / When necessary"/>
    <s v="Kadang-kadang/bila perlu / Sometimes/when in need"/>
    <s v="2 kali / Twice"/>
    <s v="Tidak / No"/>
    <s v="Kadang-kadang / Bila Perlu / Sometimes/When necessary"/>
    <s v="Tidak / No"/>
    <s v="Ya / Yes"/>
    <s v="Ya / Yes"/>
    <s v="Tidak / No"/>
    <x v="0"/>
    <m/>
    <x v="0"/>
    <x v="0"/>
    <x v="1"/>
    <s v="Perempuan / Female"/>
    <x v="1"/>
    <n v="10"/>
    <n v="50"/>
    <m/>
    <x v="0"/>
    <x v="1"/>
    <x v="0"/>
    <x v="0"/>
    <s v="Flouride-based"/>
    <x v="0"/>
    <n v="1"/>
    <x v="0"/>
    <n v="1"/>
    <x v="1"/>
    <n v="0"/>
    <x v="0"/>
    <n v="0"/>
    <x v="0"/>
    <n v="2"/>
    <x v="1"/>
    <n v="1"/>
    <x v="1"/>
    <n v="0"/>
    <x v="0"/>
    <n v="1"/>
    <x v="0"/>
    <n v="0"/>
    <x v="0"/>
    <n v="1"/>
    <x v="1"/>
    <n v="1"/>
    <x v="1"/>
    <n v="0"/>
    <x v="0"/>
    <n v="0"/>
  </r>
  <r>
    <d v="2024-10-07T11:57:49"/>
    <s v="faizah.alias@gmail.com"/>
    <s v="081221080292"/>
    <n v="100"/>
    <n v="0.54"/>
    <s v="perempuan"/>
    <s v="Malay"/>
    <s v="SMK KAMPONG PASIR PUTEH "/>
    <s v="Ya / Yes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0"/>
    <x v="0"/>
    <x v="1"/>
    <x v="1"/>
    <x v="1"/>
    <x v="0"/>
    <x v="1"/>
    <x v="1"/>
    <x v="0"/>
    <x v="0"/>
    <x v="0"/>
    <s v="2 kali / Twice"/>
    <s v="2 kali / Twice"/>
    <s v="Tidak / No"/>
    <s v="Colgate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Ya / Yes"/>
    <s v="Ya / Yes"/>
    <x v="0"/>
    <m/>
    <x v="0"/>
    <x v="0"/>
    <x v="1"/>
    <s v="Perempuan / Female"/>
    <x v="0"/>
    <n v="14"/>
    <n v="55"/>
    <m/>
    <x v="0"/>
    <x v="1"/>
    <x v="0"/>
    <x v="0"/>
    <s v="Flouride-based"/>
    <x v="0"/>
    <n v="1"/>
    <x v="0"/>
    <n v="1"/>
    <x v="1"/>
    <n v="0"/>
    <x v="1"/>
    <n v="1"/>
    <x v="0"/>
    <n v="2"/>
    <x v="0"/>
    <n v="0"/>
    <x v="0"/>
    <n v="1"/>
    <x v="1"/>
    <n v="0"/>
    <x v="1"/>
    <n v="1"/>
    <x v="0"/>
    <n v="1"/>
    <x v="1"/>
    <n v="1"/>
    <x v="0"/>
    <n v="1"/>
    <x v="1"/>
    <n v="1"/>
  </r>
  <r>
    <d v="2024-10-07T12:01:27"/>
    <s v="qaisara@gmail.com"/>
    <s v="080226080676"/>
    <n v="14.29"/>
    <n v="0.04"/>
    <s v="perempuan"/>
    <s v="Malay"/>
    <s v="SMK KG PASIR PUTEH"/>
    <s v="Tidak / No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1"/>
    <x v="1"/>
    <x v="0"/>
    <x v="0"/>
    <x v="1"/>
    <s v="Lebih dari 2 kali / More than twice"/>
    <s v="Lebih dari 2 kali / More than twice"/>
    <s v="Tidak tahu / Don't know"/>
    <s v="colgate"/>
    <s v="Kadang-kadang/bila perlu / Sometimes / When necessary"/>
    <s v="Tidak menggunakan flos gigi / Not using dental floss"/>
    <s v="1 kali / Once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1"/>
    <s v="Perempuan / Female"/>
    <x v="1"/>
    <n v="15"/>
    <n v="59"/>
    <m/>
    <x v="0"/>
    <x v="1"/>
    <x v="0"/>
    <x v="0"/>
    <s v="Flouride-based"/>
    <x v="0"/>
    <n v="1"/>
    <x v="0"/>
    <n v="1"/>
    <x v="0"/>
    <n v="1"/>
    <x v="0"/>
    <n v="0"/>
    <x v="2"/>
    <n v="0"/>
    <x v="0"/>
    <n v="0"/>
    <x v="1"/>
    <n v="0"/>
    <x v="0"/>
    <n v="1"/>
    <x v="1"/>
    <n v="1"/>
    <x v="0"/>
    <n v="1"/>
    <x v="1"/>
    <n v="1"/>
    <x v="1"/>
    <n v="0"/>
    <x v="0"/>
    <n v="0"/>
  </r>
  <r>
    <d v="2024-10-07T12:01:47"/>
    <s v="uswahdhat@gmail.com"/>
    <s v="080210080292"/>
    <n v="26.85"/>
    <n v="0.12"/>
    <s v="perempuan"/>
    <s v="Malay"/>
    <s v="SMK KAMPONG PASIR PUTEH IPOH PERAK"/>
    <s v="Ya / Yes"/>
    <x v="0"/>
    <x v="0"/>
    <x v="0"/>
    <x v="1"/>
    <x v="0"/>
    <x v="0"/>
    <x v="1"/>
    <x v="2"/>
    <x v="0"/>
    <x v="0"/>
    <x v="2"/>
    <x v="2"/>
    <x v="0"/>
    <x v="0"/>
    <x v="0"/>
    <x v="0"/>
    <x v="0"/>
    <x v="0"/>
    <x v="2"/>
    <x v="0"/>
    <x v="0"/>
    <x v="0"/>
    <x v="0"/>
    <x v="0"/>
    <x v="0"/>
    <x v="3"/>
    <x v="0"/>
    <x v="1"/>
    <x v="1"/>
    <x v="0"/>
    <x v="0"/>
    <x v="1"/>
    <s v="Lebih dari 2 kali / More than twice"/>
    <s v="Lebih dari 2 kali / More than twice"/>
    <s v="Ya / Yes"/>
    <s v="COLGATE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Tidak / No"/>
    <s v="Tidak / No"/>
    <s v="Ya / Yes"/>
    <x v="0"/>
    <m/>
    <x v="0"/>
    <x v="0"/>
    <x v="1"/>
    <s v="Perempuan / Female"/>
    <x v="0"/>
    <n v="12"/>
    <n v="61"/>
    <m/>
    <x v="0"/>
    <x v="1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1"/>
    <n v="0"/>
    <x v="1"/>
    <n v="1"/>
    <x v="1"/>
    <n v="0"/>
    <x v="0"/>
    <n v="0"/>
    <x v="0"/>
    <n v="1"/>
    <x v="0"/>
    <n v="0"/>
  </r>
  <r>
    <d v="2024-10-07T12:01:52"/>
    <s v="yupieeyeyeye@gmail.com"/>
    <s v="081228080252"/>
    <n v="58.03"/>
    <n v="0.57999999999999996"/>
    <s v="perempuan"/>
    <s v="Malay"/>
    <s v="SMK KAMPUNG PASIR PUTEH"/>
    <s v="Ya / Yes"/>
    <x v="0"/>
    <x v="1"/>
    <x v="2"/>
    <x v="2"/>
    <x v="1"/>
    <x v="1"/>
    <x v="1"/>
    <x v="0"/>
    <x v="1"/>
    <x v="1"/>
    <x v="1"/>
    <x v="1"/>
    <x v="0"/>
    <x v="0"/>
    <x v="1"/>
    <x v="0"/>
    <x v="1"/>
    <x v="1"/>
    <x v="1"/>
    <x v="1"/>
    <x v="1"/>
    <x v="0"/>
    <x v="1"/>
    <x v="1"/>
    <x v="1"/>
    <x v="1"/>
    <x v="1"/>
    <x v="1"/>
    <x v="0"/>
    <x v="1"/>
    <x v="0"/>
    <x v="0"/>
    <s v="2 kali / Twice"/>
    <s v="2 kali / Twice"/>
    <s v="Tidak tahu / Don't know"/>
    <s v="Colgate 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1"/>
    <s v="Perempuan / Female"/>
    <x v="0"/>
    <n v="5"/>
    <n v="50"/>
    <m/>
    <x v="0"/>
    <x v="1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1"/>
    <n v="1"/>
    <x v="0"/>
    <n v="1"/>
    <x v="1"/>
    <n v="1"/>
    <x v="0"/>
    <n v="1"/>
    <x v="0"/>
    <n v="0"/>
  </r>
  <r>
    <d v="2024-10-07T12:04:08"/>
    <s v="ainsazlin7@gmail.com"/>
    <s v="080122086020"/>
    <n v="60.71"/>
    <n v="0.57999999999999996"/>
    <s v="perempuan"/>
    <s v="Malay"/>
    <s v="SEKOLAH MENENGAH KAMPONG PASIR PUTEH"/>
    <s v="Ya / Yes"/>
    <x v="0"/>
    <x v="0"/>
    <x v="0"/>
    <x v="2"/>
    <x v="0"/>
    <x v="0"/>
    <x v="1"/>
    <x v="0"/>
    <x v="0"/>
    <x v="0"/>
    <x v="1"/>
    <x v="1"/>
    <x v="0"/>
    <x v="1"/>
    <x v="1"/>
    <x v="1"/>
    <x v="1"/>
    <x v="0"/>
    <x v="1"/>
    <x v="1"/>
    <x v="1"/>
    <x v="0"/>
    <x v="1"/>
    <x v="1"/>
    <x v="1"/>
    <x v="3"/>
    <x v="0"/>
    <x v="0"/>
    <x v="0"/>
    <x v="1"/>
    <x v="0"/>
    <x v="0"/>
    <s v="2 kali / Twice"/>
    <s v="1 kali / Once"/>
    <s v="Tidak tahu / Don't know"/>
    <s v="Colcagete 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1"/>
    <s v="Perempuan / Female"/>
    <x v="0"/>
    <n v="9"/>
    <n v="52"/>
    <m/>
    <x v="0"/>
    <x v="1"/>
    <x v="0"/>
    <x v="0"/>
    <s v="Flouride-based"/>
    <x v="0"/>
    <n v="1"/>
    <x v="1"/>
    <n v="0"/>
    <x v="0"/>
    <n v="1"/>
    <x v="1"/>
    <n v="1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7T12:09:39"/>
    <s v="asmasyahrul5@gmail.com"/>
    <s v="081002081092"/>
    <n v="57.14"/>
    <n v="0.79"/>
    <s v="perempuan"/>
    <s v="Malay"/>
    <s v="SMK KAMPUNG PASIR PUTEH Ipoh"/>
    <s v="Ya / Yes"/>
    <x v="1"/>
    <x v="0"/>
    <x v="0"/>
    <x v="2"/>
    <x v="0"/>
    <x v="0"/>
    <x v="1"/>
    <x v="0"/>
    <x v="0"/>
    <x v="0"/>
    <x v="0"/>
    <x v="1"/>
    <x v="0"/>
    <x v="0"/>
    <x v="1"/>
    <x v="0"/>
    <x v="1"/>
    <x v="0"/>
    <x v="1"/>
    <x v="0"/>
    <x v="1"/>
    <x v="1"/>
    <x v="1"/>
    <x v="1"/>
    <x v="1"/>
    <x v="1"/>
    <x v="1"/>
    <x v="0"/>
    <x v="0"/>
    <x v="1"/>
    <x v="0"/>
    <x v="0"/>
    <s v="Lebih dari 2 kali / More than twice"/>
    <s v="Lebih dari 2 kali / More than twice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Tidak / No"/>
    <s v="Ya / Yes"/>
    <s v="Kadang-kadang / Bila Perlu / Sometimes/When necessary"/>
    <s v="Kadang-kadang / Bila Perlu / Sometimes/When necessary"/>
    <x v="0"/>
    <m/>
    <x v="0"/>
    <x v="0"/>
    <x v="1"/>
    <s v="Perempuan / Female"/>
    <x v="0"/>
    <n v="11"/>
    <n v="50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0"/>
    <n v="0"/>
    <x v="0"/>
    <n v="1"/>
    <x v="1"/>
    <n v="1"/>
    <x v="0"/>
    <n v="1"/>
    <x v="1"/>
    <n v="1"/>
  </r>
  <r>
    <d v="2024-10-07T12:11:08"/>
    <s v="nurulshazliana08@gmail.com"/>
    <s v="080924081246"/>
    <n v="75"/>
    <n v="0.33"/>
    <s v="perempuan"/>
    <s v="Malay"/>
    <s v="SMK KAMPONG PASIR PUTEH "/>
    <s v="Ya / Yes"/>
    <x v="0"/>
    <x v="1"/>
    <x v="0"/>
    <x v="0"/>
    <x v="0"/>
    <x v="0"/>
    <x v="0"/>
    <x v="0"/>
    <x v="1"/>
    <x v="0"/>
    <x v="1"/>
    <x v="0"/>
    <x v="0"/>
    <x v="0"/>
    <x v="1"/>
    <x v="0"/>
    <x v="1"/>
    <x v="0"/>
    <x v="1"/>
    <x v="0"/>
    <x v="1"/>
    <x v="0"/>
    <x v="0"/>
    <x v="0"/>
    <x v="1"/>
    <x v="1"/>
    <x v="0"/>
    <x v="0"/>
    <x v="1"/>
    <x v="1"/>
    <x v="0"/>
    <x v="0"/>
    <s v="2 kali / Twice"/>
    <s v="Lebih dari 2 kali / More than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Tidak / No"/>
    <s v="Ya / Yes"/>
    <s v="Tidak / No"/>
    <s v="Ya / Yes"/>
    <x v="0"/>
    <m/>
    <x v="0"/>
    <x v="0"/>
    <x v="1"/>
    <s v="Perempuan / Female"/>
    <x v="0"/>
    <n v="11"/>
    <n v="55"/>
    <m/>
    <x v="0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0"/>
    <n v="0"/>
    <x v="0"/>
    <n v="1"/>
    <x v="0"/>
    <n v="0"/>
    <x v="0"/>
    <n v="1"/>
    <x v="0"/>
    <n v="0"/>
  </r>
  <r>
    <d v="2024-10-07T12:11:18"/>
    <s v="NURSYAZANANAZIFA@gmail.com"/>
    <s v="080104080918"/>
    <n v="100"/>
    <n v="0.92"/>
    <s v="perempuan"/>
    <s v="Malay"/>
    <s v="SMK KG PASIR  PUTEH"/>
    <s v="Ya / Yes"/>
    <x v="0"/>
    <x v="1"/>
    <x v="0"/>
    <x v="2"/>
    <x v="0"/>
    <x v="1"/>
    <x v="1"/>
    <x v="1"/>
    <x v="0"/>
    <x v="0"/>
    <x v="0"/>
    <x v="1"/>
    <x v="1"/>
    <x v="1"/>
    <x v="0"/>
    <x v="0"/>
    <x v="1"/>
    <x v="1"/>
    <x v="1"/>
    <x v="2"/>
    <x v="0"/>
    <x v="1"/>
    <x v="2"/>
    <x v="1"/>
    <x v="1"/>
    <x v="0"/>
    <x v="1"/>
    <x v="0"/>
    <x v="0"/>
    <x v="1"/>
    <x v="0"/>
    <x v="3"/>
    <s v="2 kali / Twice"/>
    <s v="2 kali / Twice"/>
    <s v="Tidak tahu / Don't know"/>
    <s v="DENTIFIC"/>
    <s v="Kadang-kadang/bila perlu / Sometimes / When necessary"/>
    <s v="2 kali / Twice"/>
    <s v="Kadang-kadang/Bila perlu / Sometimes/When necessary"/>
    <s v="Ya / Yes"/>
    <s v="Kadang-kadang / Bila Perlu / Sometimes/When necessary"/>
    <s v="Ya / Yes"/>
    <s v="Kadang-kadang / Bila Perlu / Sometimes/When necessary"/>
    <s v="Tidak / No"/>
    <s v="Tidak / No"/>
    <x v="0"/>
    <m/>
    <x v="0"/>
    <x v="1"/>
    <x v="1"/>
    <s v="Perempuan / Female"/>
    <x v="0"/>
    <n v="8"/>
    <n v="47"/>
    <m/>
    <x v="0"/>
    <x v="1"/>
    <x v="7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0"/>
    <n v="1"/>
    <x v="0"/>
    <n v="0"/>
    <x v="1"/>
    <n v="0"/>
    <x v="0"/>
    <n v="0"/>
  </r>
  <r>
    <d v="2024-10-07T12:12:40"/>
    <s v="nuralyaanuar0611@gmail.com"/>
    <s v="081106080158"/>
    <n v="100"/>
    <n v="0.87"/>
    <s v="perempuan"/>
    <s v="Malay"/>
    <s v="Sekolah menengah kampung pasir puteh "/>
    <s v="Ya / Yes"/>
    <x v="0"/>
    <x v="1"/>
    <x v="0"/>
    <x v="0"/>
    <x v="0"/>
    <x v="0"/>
    <x v="1"/>
    <x v="0"/>
    <x v="0"/>
    <x v="1"/>
    <x v="1"/>
    <x v="1"/>
    <x v="0"/>
    <x v="0"/>
    <x v="0"/>
    <x v="0"/>
    <x v="1"/>
    <x v="1"/>
    <x v="1"/>
    <x v="0"/>
    <x v="1"/>
    <x v="1"/>
    <x v="1"/>
    <x v="0"/>
    <x v="0"/>
    <x v="1"/>
    <x v="0"/>
    <x v="1"/>
    <x v="1"/>
    <x v="1"/>
    <x v="0"/>
    <x v="0"/>
    <s v="2 kali / Twice"/>
    <s v="1 kali / Once"/>
    <s v="Tidak tahu / Don't know"/>
    <s v="Colgate"/>
    <s v="Selalu / Always"/>
    <s v="1 kali / Once"/>
    <s v="Tidak minum minuman berkarbonat / Do not take carbonated drinks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1"/>
    <s v="Perempuan / Female"/>
    <x v="0"/>
    <n v="10"/>
    <n v="54"/>
    <m/>
    <x v="0"/>
    <x v="1"/>
    <x v="0"/>
    <x v="0"/>
    <s v="Flouride-based"/>
    <x v="0"/>
    <n v="1"/>
    <x v="1"/>
    <n v="0"/>
    <x v="0"/>
    <n v="1"/>
    <x v="1"/>
    <n v="1"/>
    <x v="1"/>
    <n v="1"/>
    <x v="0"/>
    <n v="0"/>
    <x v="1"/>
    <n v="0"/>
    <x v="1"/>
    <n v="0"/>
    <x v="1"/>
    <n v="1"/>
    <x v="0"/>
    <n v="1"/>
    <x v="1"/>
    <n v="1"/>
    <x v="1"/>
    <n v="0"/>
    <x v="0"/>
    <n v="0"/>
  </r>
  <r>
    <d v="2024-10-07T12:20:23"/>
    <s v="nurainaqamarinatahrim@gmail.com"/>
    <s v="080514080048"/>
    <n v="100"/>
    <n v="1.46"/>
    <s v="perempuan"/>
    <s v="Malay"/>
    <s v="SMK KAMPONG PASIR PUTEH"/>
    <s v="Ya / Yes"/>
    <x v="0"/>
    <x v="0"/>
    <x v="0"/>
    <x v="2"/>
    <x v="1"/>
    <x v="0"/>
    <x v="0"/>
    <x v="2"/>
    <x v="0"/>
    <x v="0"/>
    <x v="0"/>
    <x v="1"/>
    <x v="0"/>
    <x v="0"/>
    <x v="0"/>
    <x v="0"/>
    <x v="0"/>
    <x v="0"/>
    <x v="0"/>
    <x v="0"/>
    <x v="0"/>
    <x v="0"/>
    <x v="1"/>
    <x v="0"/>
    <x v="0"/>
    <x v="3"/>
    <x v="0"/>
    <x v="1"/>
    <x v="1"/>
    <x v="1"/>
    <x v="0"/>
    <x v="0"/>
    <s v="2 kali / Twice"/>
    <s v="2 kali / Twice"/>
    <s v="Tidak tahu / Don't know"/>
    <s v="Colgate"/>
    <s v="Selalu / Always"/>
    <s v="Tidak menggunakan flos gigi / Not using dental floss"/>
    <s v="Kadang-kadang/Bila perlu / Sometimes/When necessary"/>
    <s v="Tidak / No"/>
    <s v="Tidak / No"/>
    <s v="Tidak / No"/>
    <s v="Kadang-kadang / Bila Perlu / Sometimes/When necessary"/>
    <s v="Tidak / No"/>
    <s v="Tidak / No"/>
    <x v="0"/>
    <m/>
    <x v="0"/>
    <x v="0"/>
    <x v="1"/>
    <s v="Perempuan / Female"/>
    <x v="0"/>
    <n v="12"/>
    <n v="60"/>
    <m/>
    <x v="0"/>
    <x v="1"/>
    <x v="0"/>
    <x v="0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0"/>
    <n v="0"/>
    <x v="0"/>
    <n v="1"/>
    <x v="0"/>
    <n v="0"/>
    <x v="1"/>
    <n v="0"/>
    <x v="0"/>
    <n v="0"/>
  </r>
  <r>
    <d v="2024-10-07T12:21:02"/>
    <s v="nuralyaaliyana@gmail.com"/>
    <s v="080311060100"/>
    <n v="30.35"/>
    <n v="0.13"/>
    <s v="perempuan"/>
    <s v="Malay"/>
    <s v="SMK KAMPUNG PASIR PUTEH"/>
    <s v="Ya / Yes"/>
    <x v="0"/>
    <x v="1"/>
    <x v="0"/>
    <x v="1"/>
    <x v="0"/>
    <x v="0"/>
    <x v="1"/>
    <x v="2"/>
    <x v="0"/>
    <x v="0"/>
    <x v="0"/>
    <x v="2"/>
    <x v="0"/>
    <x v="0"/>
    <x v="1"/>
    <x v="0"/>
    <x v="0"/>
    <x v="0"/>
    <x v="1"/>
    <x v="0"/>
    <x v="1"/>
    <x v="0"/>
    <x v="1"/>
    <x v="1"/>
    <x v="1"/>
    <x v="1"/>
    <x v="1"/>
    <x v="0"/>
    <x v="1"/>
    <x v="1"/>
    <x v="0"/>
    <x v="0"/>
    <s v="Lebih dari 2 kali / More than twice"/>
    <s v="Lebih dari 2 kali / More than twice"/>
    <s v="Ya / Yes"/>
    <s v="colgate"/>
    <s v="Selalu / Always"/>
    <s v="Lebih dari 2 kali / More than twice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1"/>
    <s v="Perempuan / Female"/>
    <x v="0"/>
    <n v="11"/>
    <n v="53"/>
    <m/>
    <x v="0"/>
    <x v="1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0"/>
    <n v="1"/>
    <x v="1"/>
    <n v="1"/>
    <x v="0"/>
    <n v="1"/>
    <x v="1"/>
    <n v="1"/>
    <x v="1"/>
    <n v="0"/>
    <x v="0"/>
    <n v="0"/>
  </r>
  <r>
    <d v="2024-10-07T12:21:08"/>
    <s v="ainaa5161@gmail.com"/>
    <s v="080223080400"/>
    <n v="54.46"/>
    <n v="0.56999999999999995"/>
    <s v="perempuan"/>
    <s v="Malay"/>
    <s v="SMK KAMPUNG PASIR PUTEH "/>
    <s v="Ya / Yes"/>
    <x v="0"/>
    <x v="0"/>
    <x v="0"/>
    <x v="1"/>
    <x v="0"/>
    <x v="2"/>
    <x v="1"/>
    <x v="0"/>
    <x v="0"/>
    <x v="0"/>
    <x v="0"/>
    <x v="1"/>
    <x v="0"/>
    <x v="1"/>
    <x v="0"/>
    <x v="0"/>
    <x v="0"/>
    <x v="0"/>
    <x v="0"/>
    <x v="0"/>
    <x v="1"/>
    <x v="1"/>
    <x v="1"/>
    <x v="0"/>
    <x v="1"/>
    <x v="1"/>
    <x v="0"/>
    <x v="0"/>
    <x v="0"/>
    <x v="0"/>
    <x v="0"/>
    <x v="0"/>
    <s v="Lebih dari 2 kali / More than twice"/>
    <s v="Lebih dari 2 kali / More than twice"/>
    <s v="Tidak tahu / Don't know"/>
    <s v="Colgate "/>
    <s v="Selalu / Always"/>
    <s v="Lebih dari 2 kali / More than twice"/>
    <s v="2 kali / Twice"/>
    <s v="Kadang-kadang / Bila Perlu / Sometimes/When necessary"/>
    <s v="Kadang-kadang / Bila Perlu / Sometimes/When necessary"/>
    <s v="Kadang-kadang / Bila Perlu / Sometimes/When necessary"/>
    <s v="Ya / Yes"/>
    <s v="Ya / Yes"/>
    <s v="Ya / Yes"/>
    <x v="0"/>
    <m/>
    <x v="0"/>
    <x v="0"/>
    <x v="1"/>
    <s v="Perempuan / Female"/>
    <x v="0"/>
    <n v="12"/>
    <n v="55"/>
    <m/>
    <x v="0"/>
    <x v="1"/>
    <x v="0"/>
    <x v="0"/>
    <s v="Flouride-based"/>
    <x v="0"/>
    <n v="1"/>
    <x v="0"/>
    <n v="1"/>
    <x v="0"/>
    <n v="1"/>
    <x v="1"/>
    <n v="1"/>
    <x v="1"/>
    <n v="1"/>
    <x v="1"/>
    <n v="1"/>
    <x v="0"/>
    <n v="1"/>
    <x v="0"/>
    <n v="1"/>
    <x v="1"/>
    <n v="1"/>
    <x v="0"/>
    <n v="1"/>
    <x v="1"/>
    <n v="1"/>
    <x v="0"/>
    <n v="1"/>
    <x v="1"/>
    <n v="1"/>
  </r>
  <r>
    <d v="2024-10-07T12:24:31"/>
    <s v="ellyqistina20@gmail.com"/>
    <s v="080126080476"/>
    <n v="50.89"/>
    <n v="0.08"/>
    <s v="perempuan"/>
    <s v="Malay"/>
    <s v="SMK KG PASIR PUTEH"/>
    <s v="Ya / Yes"/>
    <x v="0"/>
    <x v="0"/>
    <x v="0"/>
    <x v="2"/>
    <x v="0"/>
    <x v="0"/>
    <x v="1"/>
    <x v="1"/>
    <x v="0"/>
    <x v="0"/>
    <x v="0"/>
    <x v="0"/>
    <x v="1"/>
    <x v="0"/>
    <x v="0"/>
    <x v="0"/>
    <x v="0"/>
    <x v="0"/>
    <x v="0"/>
    <x v="1"/>
    <x v="1"/>
    <x v="1"/>
    <x v="1"/>
    <x v="1"/>
    <x v="1"/>
    <x v="0"/>
    <x v="1"/>
    <x v="0"/>
    <x v="2"/>
    <x v="1"/>
    <x v="0"/>
    <x v="0"/>
    <s v="2 kali / Twice"/>
    <s v="2 kali / Twice"/>
    <s v="Ya / Yes"/>
    <s v="Sensodyne"/>
    <s v="Selalu / Always"/>
    <s v="2 kali / Twice"/>
    <s v="Tidak minum minuman berkarbonat / Do not take carbonated drinks"/>
    <s v="Tidak / No"/>
    <s v="Tidak / No"/>
    <s v="Kadang-kadang / Bila Perlu / Sometimes/When necessary"/>
    <s v="Tidak / No"/>
    <s v="Tidak / No"/>
    <s v="Tidak / No"/>
    <x v="0"/>
    <m/>
    <x v="0"/>
    <x v="0"/>
    <x v="1"/>
    <s v="Perempuan / Female"/>
    <x v="0"/>
    <n v="12"/>
    <n v="49"/>
    <m/>
    <x v="0"/>
    <x v="1"/>
    <x v="6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1"/>
    <n v="0"/>
    <x v="0"/>
    <n v="0"/>
    <x v="1"/>
    <n v="0"/>
    <x v="0"/>
    <n v="0"/>
  </r>
  <r>
    <d v="2024-10-07T12:30:07"/>
    <s v="norainnajwa@gmail.com"/>
    <s v="080812050058"/>
    <n v="100"/>
    <n v="0.54"/>
    <s v="perempuan"/>
    <s v="Malay"/>
    <s v="smk kampung pasir puteh"/>
    <s v="Ya / Yes"/>
    <x v="0"/>
    <x v="0"/>
    <x v="0"/>
    <x v="0"/>
    <x v="0"/>
    <x v="1"/>
    <x v="0"/>
    <x v="2"/>
    <x v="0"/>
    <x v="2"/>
    <x v="2"/>
    <x v="1"/>
    <x v="0"/>
    <x v="0"/>
    <x v="2"/>
    <x v="0"/>
    <x v="1"/>
    <x v="1"/>
    <x v="1"/>
    <x v="1"/>
    <x v="1"/>
    <x v="1"/>
    <x v="1"/>
    <x v="1"/>
    <x v="2"/>
    <x v="0"/>
    <x v="1"/>
    <x v="0"/>
    <x v="0"/>
    <x v="1"/>
    <x v="0"/>
    <x v="0"/>
    <s v="2 kali / Twice"/>
    <s v="2 kali / Twice"/>
    <s v="Tidak tahu / Don't know"/>
    <s v="fresh and white"/>
    <s v="Jarang / Rarely"/>
    <s v="Tidak menggunakan flos gigi / Not using dental floss"/>
    <s v="2 kali / Twice"/>
    <s v="Tidak / No"/>
    <s v="Tidak / No"/>
    <s v="Ya / Yes"/>
    <s v="Ya / Yes"/>
    <s v="Kadang-kadang / Bila Perlu / Sometimes/When necessary"/>
    <s v="Tidak / No"/>
    <x v="0"/>
    <m/>
    <x v="0"/>
    <x v="0"/>
    <x v="1"/>
    <s v="Perempuan / Female"/>
    <x v="0"/>
    <n v="9"/>
    <n v="46"/>
    <m/>
    <x v="0"/>
    <x v="1"/>
    <x v="4"/>
    <x v="0"/>
    <s v="Flouride-based"/>
    <x v="0"/>
    <n v="1"/>
    <x v="0"/>
    <n v="1"/>
    <x v="0"/>
    <n v="1"/>
    <x v="0"/>
    <n v="0"/>
    <x v="2"/>
    <n v="0"/>
    <x v="1"/>
    <n v="1"/>
    <x v="1"/>
    <n v="0"/>
    <x v="1"/>
    <n v="0"/>
    <x v="1"/>
    <n v="1"/>
    <x v="0"/>
    <n v="1"/>
    <x v="1"/>
    <n v="1"/>
    <x v="1"/>
    <n v="0"/>
    <x v="0"/>
    <n v="0"/>
  </r>
  <r>
    <d v="2024-10-07T12:30:33"/>
    <s v="intanshakila@gmail.com"/>
    <s v="080410081134"/>
    <n v="67.86"/>
    <n v="0.46"/>
    <s v="perempuan"/>
    <s v="Malay"/>
    <s v="smk kampung pasir puteh"/>
    <s v="Ya / Yes"/>
    <x v="0"/>
    <x v="0"/>
    <x v="0"/>
    <x v="0"/>
    <x v="0"/>
    <x v="0"/>
    <x v="2"/>
    <x v="0"/>
    <x v="0"/>
    <x v="0"/>
    <x v="0"/>
    <x v="0"/>
    <x v="0"/>
    <x v="0"/>
    <x v="0"/>
    <x v="0"/>
    <x v="1"/>
    <x v="1"/>
    <x v="1"/>
    <x v="1"/>
    <x v="1"/>
    <x v="1"/>
    <x v="1"/>
    <x v="1"/>
    <x v="0"/>
    <x v="0"/>
    <x v="1"/>
    <x v="0"/>
    <x v="0"/>
    <x v="1"/>
    <x v="1"/>
    <x v="1"/>
    <s v="2 kali / Twice"/>
    <s v="2 kali / Twice"/>
    <s v="Ya / Yes"/>
    <s v="colgate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1"/>
    <s v="Perempuan / Female"/>
    <x v="0"/>
    <n v="14"/>
    <n v="50"/>
    <m/>
    <x v="0"/>
    <x v="1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7T12:30:44"/>
    <s v="Ariyana@gmail.com"/>
    <s v="080828080454"/>
    <n v="100"/>
    <n v="0.38"/>
    <s v="perempuan"/>
    <s v="Malay"/>
    <s v="SMK KAMPUNG PASIR PUTEH "/>
    <s v="Ya / Yes"/>
    <x v="0"/>
    <x v="1"/>
    <x v="2"/>
    <x v="2"/>
    <x v="2"/>
    <x v="0"/>
    <x v="1"/>
    <x v="1"/>
    <x v="0"/>
    <x v="1"/>
    <x v="0"/>
    <x v="0"/>
    <x v="1"/>
    <x v="1"/>
    <x v="1"/>
    <x v="1"/>
    <x v="1"/>
    <x v="1"/>
    <x v="1"/>
    <x v="0"/>
    <x v="1"/>
    <x v="1"/>
    <x v="1"/>
    <x v="0"/>
    <x v="0"/>
    <x v="3"/>
    <x v="1"/>
    <x v="1"/>
    <x v="1"/>
    <x v="0"/>
    <x v="0"/>
    <x v="1"/>
    <s v="Lebih dari 2 kali / More than twice"/>
    <s v="Lebih dari 2 kali / More than twice"/>
    <s v="Tidak tahu / Don't know"/>
    <s v="Collget "/>
    <s v="Selalu / Always"/>
    <s v="Lebih dari 2 kali / More than twice"/>
    <s v="3 kali / 3 times"/>
    <s v="Ya / Yes"/>
    <s v="Kadang-kadang / Bila Perlu / Sometimes/When necessary"/>
    <s v="Ya / Yes"/>
    <s v="Ya / Yes"/>
    <s v="Ya / Yes"/>
    <s v="Ya / Yes"/>
    <x v="0"/>
    <m/>
    <x v="1"/>
    <x v="1"/>
    <x v="1"/>
    <s v="Perempuan / Female"/>
    <x v="0"/>
    <n v="5"/>
    <n v="56"/>
    <m/>
    <x v="0"/>
    <x v="1"/>
    <x v="0"/>
    <x v="0"/>
    <s v="Flouride-based"/>
    <x v="0"/>
    <n v="1"/>
    <x v="0"/>
    <n v="1"/>
    <x v="0"/>
    <n v="1"/>
    <x v="1"/>
    <n v="1"/>
    <x v="1"/>
    <n v="1"/>
    <x v="1"/>
    <n v="1"/>
    <x v="0"/>
    <n v="1"/>
    <x v="0"/>
    <n v="1"/>
    <x v="1"/>
    <n v="1"/>
    <x v="0"/>
    <n v="1"/>
    <x v="1"/>
    <n v="1"/>
    <x v="0"/>
    <n v="1"/>
    <x v="1"/>
    <n v="1"/>
  </r>
  <r>
    <d v="2024-10-07T12:34:50"/>
    <s v="ainiwani@gmail.com"/>
    <s v="080524080156"/>
    <n v="80.349999999999994"/>
    <n v="0.54"/>
    <s v="perempuan"/>
    <s v="Malay"/>
    <s v="sekolah menengah kebangsaan kampong pasir puteh"/>
    <s v="Ya / Yes"/>
    <x v="0"/>
    <x v="0"/>
    <x v="0"/>
    <x v="0"/>
    <x v="1"/>
    <x v="0"/>
    <x v="0"/>
    <x v="2"/>
    <x v="0"/>
    <x v="1"/>
    <x v="0"/>
    <x v="1"/>
    <x v="0"/>
    <x v="0"/>
    <x v="1"/>
    <x v="0"/>
    <x v="1"/>
    <x v="0"/>
    <x v="1"/>
    <x v="1"/>
    <x v="1"/>
    <x v="1"/>
    <x v="1"/>
    <x v="1"/>
    <x v="1"/>
    <x v="3"/>
    <x v="1"/>
    <x v="0"/>
    <x v="0"/>
    <x v="1"/>
    <x v="2"/>
    <x v="0"/>
    <s v="2 kali / Twice"/>
    <s v="2 kali / Twice"/>
    <s v="Ya / Yes"/>
    <s v="macam ii"/>
    <s v="Kadang-kadang/bila perlu / Sometimes / When necessary"/>
    <s v="Tidak menggunakan flos gigi / Not using dental floss"/>
    <s v="Tidak minum minuman berkarbonat / Do not take carbonated drinks"/>
    <s v="Tidak / No"/>
    <s v="Tidak / No"/>
    <s v="Tidak / No"/>
    <s v="Tidak / No"/>
    <s v="Tidak / No"/>
    <s v="Tidak / No"/>
    <x v="0"/>
    <m/>
    <x v="0"/>
    <x v="0"/>
    <x v="1"/>
    <s v="Perempuan / Female"/>
    <x v="0"/>
    <n v="10"/>
    <n v="49"/>
    <m/>
    <x v="0"/>
    <x v="1"/>
    <x v="0"/>
    <x v="0"/>
    <s v="Flouride-based"/>
    <x v="0"/>
    <n v="1"/>
    <x v="0"/>
    <n v="1"/>
    <x v="0"/>
    <n v="1"/>
    <x v="0"/>
    <n v="0"/>
    <x v="2"/>
    <n v="0"/>
    <x v="0"/>
    <n v="0"/>
    <x v="1"/>
    <n v="0"/>
    <x v="1"/>
    <n v="0"/>
    <x v="0"/>
    <n v="0"/>
    <x v="1"/>
    <n v="0"/>
    <x v="0"/>
    <n v="0"/>
    <x v="1"/>
    <n v="0"/>
    <x v="0"/>
    <n v="0"/>
  </r>
  <r>
    <d v="2024-10-07T12:37:32"/>
    <s v="aishah@gmail.com"/>
    <s v="081011081238"/>
    <n v="25"/>
    <n v="0.13"/>
    <s v="perempuan"/>
    <s v="Malay"/>
    <s v="sekolah menegah kebangsaan kampong pasir puteh"/>
    <s v="Ya / Yes"/>
    <x v="0"/>
    <x v="1"/>
    <x v="0"/>
    <x v="2"/>
    <x v="0"/>
    <x v="2"/>
    <x v="1"/>
    <x v="0"/>
    <x v="0"/>
    <x v="0"/>
    <x v="0"/>
    <x v="0"/>
    <x v="0"/>
    <x v="1"/>
    <x v="0"/>
    <x v="0"/>
    <x v="1"/>
    <x v="0"/>
    <x v="1"/>
    <x v="1"/>
    <x v="1"/>
    <x v="1"/>
    <x v="0"/>
    <x v="0"/>
    <x v="0"/>
    <x v="3"/>
    <x v="0"/>
    <x v="1"/>
    <x v="1"/>
    <x v="1"/>
    <x v="0"/>
    <x v="0"/>
    <s v="Lebih dari 2 kali / More than twice"/>
    <s v="Lebih dari 2 kali / More than twice"/>
    <s v="Ya / Yes"/>
    <s v="colgate"/>
    <s v="Selalu / Always"/>
    <s v="Kadang-kadang/bila perlu / Sometimes/when in need"/>
    <s v="1 kali / Once"/>
    <s v="Ya / Yes"/>
    <s v="Kadang-kadang / Bila Perlu / Sometimes/When necessary"/>
    <s v="Kadang-kadang / Bila Perlu / Sometimes/When necessary"/>
    <s v="Tidak / No"/>
    <s v="Kadang-kadang / Bila Perlu / Sometimes/When necessary"/>
    <s v="Tidak / No"/>
    <x v="0"/>
    <m/>
    <x v="0"/>
    <x v="0"/>
    <x v="1"/>
    <s v="Perempuan / Female"/>
    <x v="0"/>
    <n v="11"/>
    <n v="56"/>
    <m/>
    <x v="0"/>
    <x v="1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1"/>
    <n v="0"/>
    <x v="1"/>
    <n v="1"/>
    <x v="1"/>
    <n v="0"/>
    <x v="0"/>
    <n v="0"/>
  </r>
  <r>
    <d v="2024-10-07T12:39:08"/>
    <s v="nursyafiqah081119@email.com"/>
    <s v="081119080958"/>
    <n v="100"/>
    <n v="0.67"/>
    <s v="perempuan"/>
    <s v="Malay"/>
    <s v="SMK KAMPONG PASIR PUTEH "/>
    <s v="Ya / Yes"/>
    <x v="1"/>
    <x v="1"/>
    <x v="0"/>
    <x v="2"/>
    <x v="1"/>
    <x v="0"/>
    <x v="1"/>
    <x v="1"/>
    <x v="0"/>
    <x v="0"/>
    <x v="0"/>
    <x v="0"/>
    <x v="0"/>
    <x v="0"/>
    <x v="1"/>
    <x v="1"/>
    <x v="1"/>
    <x v="1"/>
    <x v="0"/>
    <x v="1"/>
    <x v="0"/>
    <x v="1"/>
    <x v="1"/>
    <x v="0"/>
    <x v="2"/>
    <x v="1"/>
    <x v="1"/>
    <x v="0"/>
    <x v="0"/>
    <x v="1"/>
    <x v="0"/>
    <x v="0"/>
    <s v="Lebih dari 2 kali / More than twice"/>
    <s v="Lebih dari 2 kali / More than twice"/>
    <s v="Ya / Yes"/>
    <s v="Colgate 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x v="0"/>
    <m/>
    <x v="0"/>
    <x v="0"/>
    <x v="1"/>
    <s v="Perempuan / Female"/>
    <x v="0"/>
    <n v="8"/>
    <n v="50"/>
    <m/>
    <x v="0"/>
    <x v="1"/>
    <x v="0"/>
    <x v="0"/>
    <s v="Flouride-based"/>
    <x v="0"/>
    <n v="1"/>
    <x v="0"/>
    <n v="1"/>
    <x v="0"/>
    <n v="1"/>
    <x v="1"/>
    <n v="1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7T12:40:46"/>
    <s v="sitinurhazieka@gmail.com"/>
    <s v="080914102066"/>
    <n v="100"/>
    <n v="1.04"/>
    <s v="perempuan"/>
    <s v="Malay"/>
    <s v="SMK KG PASIR PUTIH"/>
    <s v="Tidak / No"/>
    <x v="0"/>
    <x v="2"/>
    <x v="0"/>
    <x v="2"/>
    <x v="0"/>
    <x v="0"/>
    <x v="2"/>
    <x v="0"/>
    <x v="0"/>
    <x v="1"/>
    <x v="1"/>
    <x v="1"/>
    <x v="2"/>
    <x v="0"/>
    <x v="2"/>
    <x v="0"/>
    <x v="1"/>
    <x v="0"/>
    <x v="0"/>
    <x v="1"/>
    <x v="1"/>
    <x v="1"/>
    <x v="1"/>
    <x v="1"/>
    <x v="1"/>
    <x v="1"/>
    <x v="0"/>
    <x v="0"/>
    <x v="2"/>
    <x v="1"/>
    <x v="1"/>
    <x v="0"/>
    <s v="Lebih dari 2 kali / More than twice"/>
    <s v="Lebih dari 2 kali / More than twice"/>
    <s v="Ya / Yes"/>
    <s v="COLGATE"/>
    <s v="Selalu / Always"/>
    <s v="2 kali / Twice"/>
    <s v="2 kali / Twice"/>
    <s v="Kadang-kadang / Bila Perlu / Sometimes/When necessary"/>
    <s v="Tidak / No"/>
    <s v="Ya / Yes"/>
    <s v="Ya / Yes"/>
    <s v="Ya / Yes"/>
    <s v="Kadang-kadang / Bila Perlu / Sometimes/When necessary"/>
    <x v="0"/>
    <m/>
    <x v="0"/>
    <x v="0"/>
    <x v="1"/>
    <s v="Perempuan / Female"/>
    <x v="1"/>
    <n v="8"/>
    <n v="51"/>
    <m/>
    <x v="0"/>
    <x v="1"/>
    <x v="0"/>
    <x v="0"/>
    <s v="Flouride-based"/>
    <x v="0"/>
    <n v="1"/>
    <x v="0"/>
    <n v="1"/>
    <x v="0"/>
    <n v="1"/>
    <x v="1"/>
    <n v="1"/>
    <x v="1"/>
    <n v="1"/>
    <x v="1"/>
    <n v="1"/>
    <x v="0"/>
    <n v="1"/>
    <x v="1"/>
    <n v="0"/>
    <x v="1"/>
    <n v="1"/>
    <x v="0"/>
    <n v="1"/>
    <x v="1"/>
    <n v="1"/>
    <x v="0"/>
    <n v="1"/>
    <x v="1"/>
    <n v="1"/>
  </r>
  <r>
    <d v="2024-10-07T12:53:00"/>
    <s v="hayzeline@gmail.com"/>
    <s v="080318080278"/>
    <n v="100"/>
    <n v="1.66"/>
    <s v="perempuan"/>
    <s v="Malay"/>
    <s v="Smk kampong pasir puteh"/>
    <s v="Ya / Yes"/>
    <x v="0"/>
    <x v="0"/>
    <x v="1"/>
    <x v="0"/>
    <x v="0"/>
    <x v="0"/>
    <x v="0"/>
    <x v="0"/>
    <x v="1"/>
    <x v="0"/>
    <x v="0"/>
    <x v="2"/>
    <x v="0"/>
    <x v="0"/>
    <x v="0"/>
    <x v="0"/>
    <x v="2"/>
    <x v="2"/>
    <x v="2"/>
    <x v="1"/>
    <x v="3"/>
    <x v="1"/>
    <x v="3"/>
    <x v="2"/>
    <x v="2"/>
    <x v="0"/>
    <x v="2"/>
    <x v="0"/>
    <x v="0"/>
    <x v="2"/>
    <x v="1"/>
    <x v="1"/>
    <s v="Lebih dari 2 kali / More than twice"/>
    <s v="Lebih dari 2 kali / More than twice"/>
    <s v="Ya / Yes"/>
    <s v="Darlie"/>
    <s v="Selalu / Always"/>
    <s v="2 kali / Twice"/>
    <s v="Lebih dari 4 kali / More than 4 times"/>
    <s v="Tidak / No"/>
    <s v="Kadang-kadang / Bila Perlu / Sometimes/When necessary"/>
    <s v="Tidak / No"/>
    <s v="Kadang-kadang / Bila Perlu / Sometimes/When necessary"/>
    <s v="Tidak / No"/>
    <s v="Tidak / No"/>
    <x v="0"/>
    <m/>
    <x v="0"/>
    <x v="0"/>
    <x v="1"/>
    <s v="Perempuan / Female"/>
    <x v="0"/>
    <n v="12"/>
    <n v="37"/>
    <m/>
    <x v="0"/>
    <x v="1"/>
    <x v="1"/>
    <x v="0"/>
    <s v="Flouride-based"/>
    <x v="0"/>
    <n v="1"/>
    <x v="0"/>
    <n v="1"/>
    <x v="0"/>
    <n v="1"/>
    <x v="1"/>
    <n v="1"/>
    <x v="1"/>
    <n v="1"/>
    <x v="1"/>
    <n v="1"/>
    <x v="1"/>
    <n v="0"/>
    <x v="0"/>
    <n v="1"/>
    <x v="0"/>
    <n v="0"/>
    <x v="0"/>
    <n v="1"/>
    <x v="0"/>
    <n v="0"/>
    <x v="1"/>
    <n v="0"/>
    <x v="0"/>
    <n v="0"/>
  </r>
  <r>
    <d v="2024-10-08T08:44:16"/>
    <s v="jeivanatjei@gmail.com"/>
    <s v="090418081031"/>
    <n v="100"/>
    <n v="0.17"/>
    <s v="Lelaki / Male"/>
    <s v="Indian"/>
    <s v="SMK Gunung Rapat"/>
    <s v="Ya / Yes"/>
    <x v="0"/>
    <x v="0"/>
    <x v="0"/>
    <x v="1"/>
    <x v="0"/>
    <x v="0"/>
    <x v="0"/>
    <x v="0"/>
    <x v="0"/>
    <x v="0"/>
    <x v="0"/>
    <x v="0"/>
    <x v="2"/>
    <x v="0"/>
    <x v="1"/>
    <x v="0"/>
    <x v="0"/>
    <x v="0"/>
    <x v="0"/>
    <x v="0"/>
    <x v="0"/>
    <x v="0"/>
    <x v="0"/>
    <x v="0"/>
    <x v="1"/>
    <x v="0"/>
    <x v="1"/>
    <x v="0"/>
    <x v="0"/>
    <x v="0"/>
    <x v="1"/>
    <x v="0"/>
    <s v="2 kali / Twice"/>
    <s v="2 kali / Twice"/>
    <s v="Tidak / No"/>
    <s v="colgate darli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Tidak / No"/>
    <x v="0"/>
    <m/>
    <x v="0"/>
    <x v="0"/>
    <x v="2"/>
    <s v="Lelaki / Male"/>
    <x v="0"/>
    <n v="14"/>
    <n v="57"/>
    <m/>
    <x v="1"/>
    <x v="0"/>
    <x v="0"/>
    <x v="0"/>
    <s v="Flouride-based"/>
    <x v="0"/>
    <n v="1"/>
    <x v="0"/>
    <n v="1"/>
    <x v="1"/>
    <n v="0"/>
    <x v="1"/>
    <n v="1"/>
    <x v="2"/>
    <n v="0"/>
    <x v="0"/>
    <n v="0"/>
    <x v="0"/>
    <n v="1"/>
    <x v="0"/>
    <n v="1"/>
    <x v="1"/>
    <n v="1"/>
    <x v="0"/>
    <n v="1"/>
    <x v="1"/>
    <n v="1"/>
    <x v="1"/>
    <n v="0"/>
    <x v="1"/>
    <n v="1"/>
  </r>
  <r>
    <d v="2024-10-08T08:44:49"/>
    <s v="tuanmuhammadrayyan@gmail.com"/>
    <s v="090725080725"/>
    <n v="65.180000000000007"/>
    <n v="0.21"/>
    <s v="Lelaki / Male"/>
    <s v="Malay"/>
    <s v="Sekolah Menengah Kebangsaan Gunung Rapat"/>
    <s v="Ya / Yes"/>
    <x v="2"/>
    <x v="2"/>
    <x v="0"/>
    <x v="2"/>
    <x v="0"/>
    <x v="1"/>
    <x v="1"/>
    <x v="1"/>
    <x v="0"/>
    <x v="0"/>
    <x v="1"/>
    <x v="1"/>
    <x v="1"/>
    <x v="0"/>
    <x v="0"/>
    <x v="0"/>
    <x v="0"/>
    <x v="1"/>
    <x v="1"/>
    <x v="1"/>
    <x v="1"/>
    <x v="1"/>
    <x v="1"/>
    <x v="1"/>
    <x v="1"/>
    <x v="1"/>
    <x v="1"/>
    <x v="0"/>
    <x v="0"/>
    <x v="1"/>
    <x v="0"/>
    <x v="0"/>
    <s v="2 kali / Twice"/>
    <s v="2 kali / Twice"/>
    <s v="Tidak tahu / Don't know"/>
    <s v="Colgate"/>
    <s v="Jarang / Rarely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2"/>
    <s v="Lelaki / Male"/>
    <x v="0"/>
    <n v="7"/>
    <n v="49"/>
    <m/>
    <x v="1"/>
    <x v="0"/>
    <x v="0"/>
    <x v="0"/>
    <s v="Flouride-based"/>
    <x v="0"/>
    <n v="1"/>
    <x v="0"/>
    <n v="1"/>
    <x v="0"/>
    <n v="1"/>
    <x v="0"/>
    <n v="0"/>
    <x v="2"/>
    <n v="0"/>
    <x v="0"/>
    <n v="0"/>
    <x v="1"/>
    <n v="0"/>
    <x v="1"/>
    <n v="0"/>
    <x v="1"/>
    <n v="1"/>
    <x v="0"/>
    <n v="1"/>
    <x v="1"/>
    <n v="1"/>
    <x v="1"/>
    <n v="0"/>
    <x v="0"/>
    <n v="0"/>
  </r>
  <r>
    <d v="2024-10-08T08:45:32"/>
    <s v="muhammadimranimanm@gmail.com"/>
    <s v="090118080619"/>
    <n v="100"/>
    <n v="1.29"/>
    <s v="Lelaki / Male"/>
    <s v="Malay"/>
    <s v="Sekolah Menengah Kebangsaan Gunung Rapat"/>
    <s v="Ya / Yes"/>
    <x v="0"/>
    <x v="0"/>
    <x v="0"/>
    <x v="1"/>
    <x v="2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3"/>
    <x v="1"/>
    <x v="0"/>
    <x v="0"/>
    <x v="1"/>
    <x v="0"/>
    <x v="1"/>
    <s v="2 kali / Twice"/>
    <s v="1 kali / Once"/>
    <s v="Ya / Yes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2"/>
    <s v="Lelaki / Male"/>
    <x v="0"/>
    <n v="15"/>
    <n v="50"/>
    <m/>
    <x v="1"/>
    <x v="0"/>
    <x v="0"/>
    <x v="0"/>
    <s v="Flouride-based"/>
    <x v="0"/>
    <n v="1"/>
    <x v="1"/>
    <n v="0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8T08:45:34"/>
    <s v="Jayyalaxman@gmail.com"/>
    <s v="090418081023"/>
    <n v="28.6"/>
    <n v="0.46"/>
    <s v="Lelaki / Male"/>
    <s v="Indian"/>
    <s v="SMK Gunung Rapat"/>
    <s v="Ya / Yes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3"/>
    <x v="3"/>
    <x v="2"/>
    <x v="3"/>
    <x v="1"/>
    <x v="3"/>
    <x v="1"/>
    <x v="1"/>
    <x v="2"/>
    <x v="2"/>
    <x v="2"/>
    <x v="1"/>
    <x v="0"/>
    <x v="0"/>
    <s v="2 kali / Twice"/>
    <s v="2 kali / Twice"/>
    <s v="Ya / Yes"/>
    <s v="darlie"/>
    <s v="Selalu / Always"/>
    <s v="2 kali / Twice"/>
    <s v="Kadang-kadang/Bila perlu / Sometimes/When necessary"/>
    <s v="Ya / Yes"/>
    <s v="Ya / Yes"/>
    <s v="Ya / Yes"/>
    <s v="Ya / Yes"/>
    <s v="Ya / Yes"/>
    <s v="Tidak / No"/>
    <x v="0"/>
    <s v="no"/>
    <x v="0"/>
    <x v="1"/>
    <x v="2"/>
    <s v="Lelaki / Male"/>
    <x v="0"/>
    <n v="15"/>
    <n v="33"/>
    <m/>
    <x v="1"/>
    <x v="0"/>
    <x v="1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1"/>
    <n v="0"/>
    <x v="1"/>
    <n v="1"/>
  </r>
  <r>
    <d v="2024-10-08T08:52:19"/>
    <s v="afifsyakirx@gmail.com"/>
    <s v="090410081045"/>
    <n v="100"/>
    <n v="1"/>
    <s v="Lelaki / Male"/>
    <s v="Malay"/>
    <s v="SMK Gunung Rapat"/>
    <s v="Ya / Yes"/>
    <x v="0"/>
    <x v="0"/>
    <x v="0"/>
    <x v="2"/>
    <x v="0"/>
    <x v="1"/>
    <x v="1"/>
    <x v="1"/>
    <x v="0"/>
    <x v="0"/>
    <x v="0"/>
    <x v="1"/>
    <x v="0"/>
    <x v="0"/>
    <x v="2"/>
    <x v="0"/>
    <x v="0"/>
    <x v="1"/>
    <x v="0"/>
    <x v="1"/>
    <x v="1"/>
    <x v="1"/>
    <x v="1"/>
    <x v="0"/>
    <x v="2"/>
    <x v="3"/>
    <x v="1"/>
    <x v="1"/>
    <x v="0"/>
    <x v="0"/>
    <x v="2"/>
    <x v="0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Ya / Yes"/>
    <s v="Kadang-kadang / Bila Perlu / Sometimes/When necessary"/>
    <s v="Kadang-kadang / Bila Perlu / Sometimes/When necessary"/>
    <s v="Tidak / No"/>
    <x v="0"/>
    <m/>
    <x v="0"/>
    <x v="0"/>
    <x v="2"/>
    <s v="Lelaki / Male"/>
    <x v="0"/>
    <n v="10"/>
    <n v="52"/>
    <m/>
    <x v="1"/>
    <x v="0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1"/>
    <n v="0"/>
    <x v="1"/>
    <n v="1"/>
    <x v="0"/>
    <n v="1"/>
    <x v="1"/>
    <n v="1"/>
    <x v="1"/>
    <n v="0"/>
    <x v="0"/>
    <n v="0"/>
  </r>
  <r>
    <d v="2024-10-08T08:53:32"/>
    <s v="muhdukasyah31@gmail.com"/>
    <s v="090103080667"/>
    <n v="28.6"/>
    <n v="0.17"/>
    <s v="Lelaki / Male"/>
    <s v="Malay"/>
    <s v="SMK gunung rapat"/>
    <s v="Ya / Yes"/>
    <x v="0"/>
    <x v="0"/>
    <x v="1"/>
    <x v="1"/>
    <x v="0"/>
    <x v="0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1"/>
    <x v="1"/>
    <x v="0"/>
    <x v="0"/>
    <x v="0"/>
    <x v="0"/>
    <x v="0"/>
    <x v="0"/>
    <s v="Lebih dari 2 kali / More than twice"/>
    <s v="2 kali / Twice"/>
    <s v="Ya / Yes"/>
    <s v="Fresh and white "/>
    <s v="Selalu / Always"/>
    <s v="Kadang-kadang/bila perlu / Sometimes/when in need"/>
    <s v="Kadang-kadang/Bila perlu / Sometimes/When necessary"/>
    <s v="Ya / Yes"/>
    <s v="Kadang-kadang / Bila Perlu / Sometimes/When necessary"/>
    <s v="Kadang-kadang / Bila Perlu / Sometimes/When necessary"/>
    <s v="Kadang-kadang / Bila Perlu / Sometimes/When necessary"/>
    <s v="Tidak / No"/>
    <s v="Tidak / No"/>
    <x v="0"/>
    <m/>
    <x v="0"/>
    <x v="0"/>
    <x v="2"/>
    <s v="Lelaki / Male"/>
    <x v="0"/>
    <n v="14"/>
    <n v="57"/>
    <m/>
    <x v="1"/>
    <x v="0"/>
    <x v="4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0"/>
    <n v="0"/>
    <x v="1"/>
    <n v="0"/>
    <x v="0"/>
    <n v="0"/>
  </r>
  <r>
    <d v="2024-10-08T08:53:55"/>
    <s v="haoran090119@gmail.com"/>
    <s v="090119080557"/>
    <n v="62.5"/>
    <n v="0.21"/>
    <s v="Lelaki / Male"/>
    <s v="Chinese"/>
    <s v="SMK GUNUNG RAPAT"/>
    <s v="Tidak / No"/>
    <x v="0"/>
    <x v="1"/>
    <x v="0"/>
    <x v="2"/>
    <x v="0"/>
    <x v="0"/>
    <x v="1"/>
    <x v="1"/>
    <x v="0"/>
    <x v="0"/>
    <x v="1"/>
    <x v="2"/>
    <x v="1"/>
    <x v="0"/>
    <x v="0"/>
    <x v="0"/>
    <x v="0"/>
    <x v="2"/>
    <x v="0"/>
    <x v="0"/>
    <x v="0"/>
    <x v="1"/>
    <x v="0"/>
    <x v="0"/>
    <x v="1"/>
    <x v="3"/>
    <x v="0"/>
    <x v="1"/>
    <x v="1"/>
    <x v="1"/>
    <x v="0"/>
    <x v="0"/>
    <s v="2 kali / Twice"/>
    <s v="2 kali / Twice"/>
    <s v="Tidak tahu / Don't know"/>
    <s v="COLGATE"/>
    <s v="Kadang-kadang/bila perlu / Sometimes / When necessary"/>
    <s v="2 kali / Twice"/>
    <s v="Kadang-kadang/Bila perlu / Sometimes/When necessary"/>
    <s v="Tidak / No"/>
    <s v="Tidak / No"/>
    <s v="Kadang-kadang / Bila Perlu / Sometimes/When necessary"/>
    <s v="Tidak / No"/>
    <s v="Kadang-kadang / Bila Perlu / Sometimes/When necessary"/>
    <s v="Tidak / No"/>
    <x v="0"/>
    <m/>
    <x v="0"/>
    <x v="0"/>
    <x v="2"/>
    <s v="Lelaki / Male"/>
    <x v="1"/>
    <n v="9"/>
    <n v="56"/>
    <m/>
    <x v="1"/>
    <x v="0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1"/>
    <n v="0"/>
    <x v="1"/>
    <n v="1"/>
    <x v="1"/>
    <n v="0"/>
    <x v="1"/>
    <n v="1"/>
    <x v="1"/>
    <n v="0"/>
    <x v="0"/>
    <n v="0"/>
  </r>
  <r>
    <d v="2024-10-08T08:54:01"/>
    <s v="aezzat.fauzan@gmail.com"/>
    <s v="090613080157"/>
    <n v="21.4"/>
    <n v="0.04"/>
    <s v="Lelaki / Male"/>
    <s v="Malay"/>
    <s v="SMK Gunung Rapat "/>
    <s v="Ya / Yes"/>
    <x v="0"/>
    <x v="0"/>
    <x v="0"/>
    <x v="1"/>
    <x v="0"/>
    <x v="0"/>
    <x v="1"/>
    <x v="1"/>
    <x v="0"/>
    <x v="0"/>
    <x v="0"/>
    <x v="0"/>
    <x v="0"/>
    <x v="0"/>
    <x v="0"/>
    <x v="2"/>
    <x v="0"/>
    <x v="0"/>
    <x v="0"/>
    <x v="0"/>
    <x v="1"/>
    <x v="1"/>
    <x v="1"/>
    <x v="1"/>
    <x v="0"/>
    <x v="1"/>
    <x v="1"/>
    <x v="0"/>
    <x v="0"/>
    <x v="1"/>
    <x v="0"/>
    <x v="0"/>
    <s v="Lebih dari 2 kali / More than twice"/>
    <s v="Lebih dari 2 kali / More than twice"/>
    <s v="Tidak tahu / Don't know"/>
    <s v="Colgate/ Fresh &amp; whi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Kadang-kadang / Bila Perlu / Sometimes/When necessary"/>
    <x v="0"/>
    <s v="Tidak"/>
    <x v="0"/>
    <x v="0"/>
    <x v="2"/>
    <s v="Lelaki / Male"/>
    <x v="0"/>
    <n v="13"/>
    <n v="53"/>
    <m/>
    <x v="1"/>
    <x v="0"/>
    <x v="4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0"/>
    <n v="0"/>
    <x v="0"/>
    <n v="1"/>
    <x v="1"/>
    <n v="1"/>
  </r>
  <r>
    <d v="2024-10-08T08:58:23"/>
    <s v="a.danish1205@gmail.com"/>
    <s v="090512080203"/>
    <n v="86.61"/>
    <n v="0.17"/>
    <s v="Lelaki / Male"/>
    <s v="Malay"/>
    <s v="SMK Gunung Rapat"/>
    <s v="Ya / Yes"/>
    <x v="0"/>
    <x v="0"/>
    <x v="0"/>
    <x v="0"/>
    <x v="0"/>
    <x v="1"/>
    <x v="1"/>
    <x v="2"/>
    <x v="0"/>
    <x v="0"/>
    <x v="2"/>
    <x v="0"/>
    <x v="0"/>
    <x v="2"/>
    <x v="0"/>
    <x v="0"/>
    <x v="0"/>
    <x v="0"/>
    <x v="1"/>
    <x v="1"/>
    <x v="1"/>
    <x v="1"/>
    <x v="1"/>
    <x v="1"/>
    <x v="1"/>
    <x v="1"/>
    <x v="1"/>
    <x v="0"/>
    <x v="0"/>
    <x v="1"/>
    <x v="0"/>
    <x v="0"/>
    <s v="2 kali / Twice"/>
    <s v="2 kali / Twice"/>
    <s v="Tidak tahu / Don't know"/>
    <s v="colgate"/>
    <s v="Selalu / Always"/>
    <s v="Kadang-kadang/bila perlu / Sometimes/when in need"/>
    <s v="Tidak minum minuman berkarbonat / Do not take carbonated drinks"/>
    <s v="Tidak / No"/>
    <s v="Kadang-kadang / Bila Perlu / Sometimes/When necessary"/>
    <s v="Tidak / No"/>
    <s v="Ya / Yes"/>
    <s v="Tidak / No"/>
    <s v="Ya / Yes"/>
    <x v="0"/>
    <m/>
    <x v="0"/>
    <x v="0"/>
    <x v="2"/>
    <s v="Lelaki / Male"/>
    <x v="0"/>
    <n v="10"/>
    <n v="50"/>
    <m/>
    <x v="1"/>
    <x v="0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0"/>
    <n v="1"/>
    <x v="0"/>
    <n v="0"/>
    <x v="0"/>
    <n v="1"/>
    <x v="0"/>
    <n v="0"/>
    <x v="0"/>
    <n v="1"/>
    <x v="0"/>
    <n v="0"/>
  </r>
  <r>
    <d v="2024-10-08T09:00:44"/>
    <s v="m-11554275@moe-dl.edu.my"/>
    <s v="090428081123"/>
    <n v="100"/>
    <n v="0.83"/>
    <s v="Lelaki / Male"/>
    <s v="Malay"/>
    <s v="SMK Gunung Rapat"/>
    <s v="Ya / Yes"/>
    <x v="1"/>
    <x v="0"/>
    <x v="0"/>
    <x v="0"/>
    <x v="0"/>
    <x v="0"/>
    <x v="1"/>
    <x v="1"/>
    <x v="0"/>
    <x v="0"/>
    <x v="1"/>
    <x v="1"/>
    <x v="1"/>
    <x v="1"/>
    <x v="0"/>
    <x v="0"/>
    <x v="1"/>
    <x v="1"/>
    <x v="1"/>
    <x v="0"/>
    <x v="0"/>
    <x v="1"/>
    <x v="1"/>
    <x v="1"/>
    <x v="1"/>
    <x v="0"/>
    <x v="2"/>
    <x v="2"/>
    <x v="0"/>
    <x v="1"/>
    <x v="0"/>
    <x v="0"/>
    <s v="1 kali / Once"/>
    <s v="1 kali / Once"/>
    <s v="Tidak / No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Ya / Yes"/>
    <s v="Ya / Yes"/>
    <s v="Kadang-kadang / Bila Perlu / Sometimes/When necessary"/>
    <s v="Tidak / No"/>
    <x v="0"/>
    <m/>
    <x v="0"/>
    <x v="0"/>
    <x v="2"/>
    <s v="Lelaki / Male"/>
    <x v="0"/>
    <n v="8"/>
    <n v="47"/>
    <m/>
    <x v="1"/>
    <x v="0"/>
    <x v="0"/>
    <x v="0"/>
    <s v="Flouride-based"/>
    <x v="1"/>
    <n v="0"/>
    <x v="1"/>
    <n v="0"/>
    <x v="1"/>
    <n v="0"/>
    <x v="0"/>
    <n v="0"/>
    <x v="2"/>
    <n v="0"/>
    <x v="0"/>
    <n v="0"/>
    <x v="0"/>
    <n v="1"/>
    <x v="1"/>
    <n v="0"/>
    <x v="1"/>
    <n v="1"/>
    <x v="0"/>
    <n v="1"/>
    <x v="1"/>
    <n v="1"/>
    <x v="1"/>
    <n v="0"/>
    <x v="0"/>
    <n v="0"/>
  </r>
  <r>
    <d v="2024-10-08T09:02:38"/>
    <s v="manojraaj@gmail.com"/>
    <s v="090503080957"/>
    <n v="91.96"/>
    <n v="0.54"/>
    <s v="Lelaki / Male"/>
    <s v="Indian"/>
    <s v="SMK GUNUNG RAPAT"/>
    <s v="Ya / Yes"/>
    <x v="2"/>
    <x v="1"/>
    <x v="0"/>
    <x v="2"/>
    <x v="0"/>
    <x v="2"/>
    <x v="0"/>
    <x v="0"/>
    <x v="0"/>
    <x v="0"/>
    <x v="1"/>
    <x v="0"/>
    <x v="0"/>
    <x v="0"/>
    <x v="0"/>
    <x v="1"/>
    <x v="3"/>
    <x v="0"/>
    <x v="1"/>
    <x v="2"/>
    <x v="2"/>
    <x v="1"/>
    <x v="2"/>
    <x v="1"/>
    <x v="2"/>
    <x v="0"/>
    <x v="3"/>
    <x v="3"/>
    <x v="3"/>
    <x v="3"/>
    <x v="2"/>
    <x v="0"/>
    <s v="2 kali / Twice"/>
    <s v="2 kali / Twice"/>
    <s v="Tidak tahu / Don't know"/>
    <s v="Colgate"/>
    <s v="Jarang / Rarely"/>
    <s v="1 kali / Once"/>
    <s v="Kadang-kadang/Bila perlu / Sometimes/When necessary"/>
    <s v="Tidak / No"/>
    <s v="Kadang-kadang / Bila Perlu / Sometimes/When necessary"/>
    <s v="Ya / Yes"/>
    <s v="Ya / Yes"/>
    <s v="Kadang-kadang / Bila Perlu / Sometimes/When necessary"/>
    <s v="Tidak / No"/>
    <x v="0"/>
    <m/>
    <x v="0"/>
    <x v="0"/>
    <x v="2"/>
    <s v="Lelaki / Male"/>
    <x v="0"/>
    <n v="10"/>
    <n v="41"/>
    <m/>
    <x v="1"/>
    <x v="0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0"/>
    <n v="1"/>
    <x v="1"/>
    <n v="1"/>
    <x v="0"/>
    <n v="1"/>
    <x v="1"/>
    <n v="1"/>
    <x v="1"/>
    <n v="0"/>
    <x v="0"/>
    <n v="0"/>
  </r>
  <r>
    <d v="2024-10-08T09:03:38"/>
    <s v="adammuqri.mohdnoor@gmail.com"/>
    <s v="090303030357"/>
    <n v="30.4"/>
    <n v="0.42"/>
    <s v="Lelaki / Male"/>
    <s v="Malay"/>
    <s v="SMK GUNUNG RAPAT"/>
    <s v="Ya / Yes"/>
    <x v="0"/>
    <x v="0"/>
    <x v="0"/>
    <x v="0"/>
    <x v="1"/>
    <x v="0"/>
    <x v="1"/>
    <x v="0"/>
    <x v="0"/>
    <x v="0"/>
    <x v="0"/>
    <x v="1"/>
    <x v="0"/>
    <x v="0"/>
    <x v="0"/>
    <x v="0"/>
    <x v="1"/>
    <x v="1"/>
    <x v="1"/>
    <x v="0"/>
    <x v="0"/>
    <x v="1"/>
    <x v="1"/>
    <x v="0"/>
    <x v="1"/>
    <x v="1"/>
    <x v="1"/>
    <x v="0"/>
    <x v="0"/>
    <x v="1"/>
    <x v="0"/>
    <x v="0"/>
    <s v="1 kali / Once"/>
    <s v="1 kali / Once"/>
    <s v="Ya / Yes"/>
    <s v="Colgate"/>
    <s v="Kadang-kadang/bila perlu / Sometimes / When necessary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2"/>
    <s v="Lelaki / Male"/>
    <x v="0"/>
    <n v="12"/>
    <n v="51"/>
    <m/>
    <x v="1"/>
    <x v="0"/>
    <x v="0"/>
    <x v="0"/>
    <s v="Flouride-based"/>
    <x v="1"/>
    <n v="0"/>
    <x v="1"/>
    <n v="0"/>
    <x v="0"/>
    <n v="1"/>
    <x v="0"/>
    <n v="0"/>
    <x v="0"/>
    <n v="2"/>
    <x v="0"/>
    <n v="0"/>
    <x v="1"/>
    <n v="0"/>
    <x v="1"/>
    <n v="0"/>
    <x v="1"/>
    <n v="1"/>
    <x v="0"/>
    <n v="1"/>
    <x v="0"/>
    <n v="0"/>
    <x v="1"/>
    <n v="0"/>
    <x v="0"/>
    <n v="0"/>
  </r>
  <r>
    <d v="2024-10-08T09:05:36"/>
    <s v="sharifahaefia@gmail.com"/>
    <s v="090903081158"/>
    <n v="39.299999999999997"/>
    <n v="0.08"/>
    <s v="perempuan"/>
    <s v="Malay"/>
    <s v="SMK GUNUNG RAPAT"/>
    <s v="Tidak / No"/>
    <x v="1"/>
    <x v="1"/>
    <x v="0"/>
    <x v="2"/>
    <x v="0"/>
    <x v="0"/>
    <x v="1"/>
    <x v="1"/>
    <x v="0"/>
    <x v="0"/>
    <x v="2"/>
    <x v="1"/>
    <x v="0"/>
    <x v="1"/>
    <x v="0"/>
    <x v="0"/>
    <x v="1"/>
    <x v="0"/>
    <x v="2"/>
    <x v="0"/>
    <x v="0"/>
    <x v="0"/>
    <x v="0"/>
    <x v="0"/>
    <x v="1"/>
    <x v="3"/>
    <x v="0"/>
    <x v="1"/>
    <x v="0"/>
    <x v="1"/>
    <x v="0"/>
    <x v="0"/>
    <s v="2 kali / Twice"/>
    <s v="2 kali / Twice"/>
    <s v="Tidak tahu / Don't know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2"/>
    <s v="Perempuan / Female"/>
    <x v="1"/>
    <n v="8"/>
    <n v="56"/>
    <m/>
    <x v="1"/>
    <x v="0"/>
    <x v="1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8T09:07:32"/>
    <s v="aflahnanii35@gmail.com"/>
    <s v="090602080944"/>
    <n v="60.19"/>
    <n v="0.33"/>
    <s v="perempuan"/>
    <s v="Malay"/>
    <s v="smk gunung rapat"/>
    <s v="Ya / Yes"/>
    <x v="0"/>
    <x v="1"/>
    <x v="0"/>
    <x v="2"/>
    <x v="0"/>
    <x v="0"/>
    <x v="0"/>
    <x v="1"/>
    <x v="0"/>
    <x v="0"/>
    <x v="0"/>
    <x v="1"/>
    <x v="0"/>
    <x v="0"/>
    <x v="0"/>
    <x v="0"/>
    <x v="1"/>
    <x v="0"/>
    <x v="0"/>
    <x v="1"/>
    <x v="1"/>
    <x v="0"/>
    <x v="1"/>
    <x v="1"/>
    <x v="1"/>
    <x v="0"/>
    <x v="0"/>
    <x v="1"/>
    <x v="0"/>
    <x v="1"/>
    <x v="0"/>
    <x v="0"/>
    <s v="Lebih dari 2 kali / More than twice"/>
    <s v="Setiap kali selepas makan / Every time after meal"/>
    <s v="Ya / Yes"/>
    <s v="colgate"/>
    <s v="Kadang-kadang/bila perlu / Sometimes / When necessary"/>
    <s v="Kadang-kadang/bila perlu / Sometimes/when in need"/>
    <s v="2 kali / Twice"/>
    <s v="Ya / Yes"/>
    <s v="Tidak / No"/>
    <s v="Ya / Yes"/>
    <s v="Tidak / No"/>
    <s v="Ya / Yes"/>
    <s v="Ya / Yes"/>
    <x v="0"/>
    <m/>
    <x v="0"/>
    <x v="0"/>
    <x v="2"/>
    <s v="Perempuan / Female"/>
    <x v="0"/>
    <n v="12"/>
    <n v="52"/>
    <m/>
    <x v="1"/>
    <x v="0"/>
    <x v="0"/>
    <x v="0"/>
    <s v="Flouride-based"/>
    <x v="0"/>
    <n v="1"/>
    <x v="0"/>
    <n v="1"/>
    <x v="0"/>
    <n v="1"/>
    <x v="0"/>
    <n v="0"/>
    <x v="0"/>
    <n v="2"/>
    <x v="1"/>
    <n v="1"/>
    <x v="0"/>
    <n v="1"/>
    <x v="1"/>
    <n v="0"/>
    <x v="1"/>
    <n v="1"/>
    <x v="1"/>
    <n v="0"/>
    <x v="1"/>
    <n v="1"/>
    <x v="0"/>
    <n v="1"/>
    <x v="0"/>
    <n v="0"/>
  </r>
  <r>
    <d v="2024-10-08T09:08:10"/>
    <s v="khayraamanda8@gmail.com"/>
    <s v="090312080364"/>
    <n v="100"/>
    <n v="0.42"/>
    <s v="perempuan"/>
    <s v="Malay"/>
    <s v="Smk Gunung Rapat"/>
    <s v="Tidak / No"/>
    <x v="0"/>
    <x v="0"/>
    <x v="0"/>
    <x v="2"/>
    <x v="0"/>
    <x v="1"/>
    <x v="1"/>
    <x v="1"/>
    <x v="0"/>
    <x v="0"/>
    <x v="0"/>
    <x v="1"/>
    <x v="0"/>
    <x v="0"/>
    <x v="0"/>
    <x v="0"/>
    <x v="1"/>
    <x v="0"/>
    <x v="1"/>
    <x v="0"/>
    <x v="1"/>
    <x v="0"/>
    <x v="1"/>
    <x v="1"/>
    <x v="2"/>
    <x v="1"/>
    <x v="1"/>
    <x v="1"/>
    <x v="0"/>
    <x v="0"/>
    <x v="1"/>
    <x v="0"/>
    <s v="2 kali / Twice"/>
    <s v="2 kali / Twice"/>
    <s v="Tidak tahu / Don't know"/>
    <s v="Colgate"/>
    <s v="Selalu / Always"/>
    <s v="2 kali / Twice"/>
    <s v="Kadang-kadang/Bila perlu / Sometimes/When necessary"/>
    <s v="Kadang-kadang / Bila Perlu / Sometimes/When necessary"/>
    <s v="Kadang-kadang / Bila Perlu / Sometimes/When necessary"/>
    <s v="Ya / Yes"/>
    <s v="Ya / Yes"/>
    <s v="Ya / Yes"/>
    <s v="Ya / Yes"/>
    <x v="0"/>
    <m/>
    <x v="0"/>
    <x v="0"/>
    <x v="2"/>
    <s v="Perempuan / Female"/>
    <x v="1"/>
    <n v="11"/>
    <n v="53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8T09:10:08"/>
    <s v="m-10397071@moe-dl.edu.my"/>
    <s v="091212080214"/>
    <n v="100"/>
    <n v="0.5"/>
    <s v="perempuan"/>
    <s v="Malay"/>
    <s v="Sekolah Menengah Kebangsaan Gunung Rapat "/>
    <s v="Ya / Yes"/>
    <x v="0"/>
    <x v="0"/>
    <x v="0"/>
    <x v="2"/>
    <x v="0"/>
    <x v="2"/>
    <x v="1"/>
    <x v="0"/>
    <x v="0"/>
    <x v="0"/>
    <x v="2"/>
    <x v="1"/>
    <x v="0"/>
    <x v="0"/>
    <x v="1"/>
    <x v="0"/>
    <x v="0"/>
    <x v="0"/>
    <x v="1"/>
    <x v="0"/>
    <x v="1"/>
    <x v="0"/>
    <x v="1"/>
    <x v="0"/>
    <x v="0"/>
    <x v="1"/>
    <x v="1"/>
    <x v="0"/>
    <x v="0"/>
    <x v="0"/>
    <x v="2"/>
    <x v="0"/>
    <s v="2 kali / Twice"/>
    <s v="2 kali / Twice"/>
    <s v="Tidak tahu / Don't know"/>
    <s v="Colgate toothpaste "/>
    <s v="Kadang-kadang/bila perlu / Sometimes / When necessary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Ya / Yes"/>
    <x v="0"/>
    <m/>
    <x v="0"/>
    <x v="0"/>
    <x v="2"/>
    <s v="Perempuan / Female"/>
    <x v="0"/>
    <n v="10"/>
    <n v="54"/>
    <m/>
    <x v="1"/>
    <x v="0"/>
    <x v="0"/>
    <x v="0"/>
    <s v="Flouride-based"/>
    <x v="0"/>
    <n v="1"/>
    <x v="0"/>
    <n v="1"/>
    <x v="0"/>
    <n v="1"/>
    <x v="0"/>
    <n v="0"/>
    <x v="2"/>
    <n v="0"/>
    <x v="0"/>
    <n v="0"/>
    <x v="1"/>
    <n v="0"/>
    <x v="1"/>
    <n v="0"/>
    <x v="1"/>
    <n v="1"/>
    <x v="0"/>
    <n v="1"/>
    <x v="1"/>
    <n v="1"/>
    <x v="0"/>
    <n v="1"/>
    <x v="0"/>
    <n v="0"/>
  </r>
  <r>
    <d v="2024-10-08T09:10:19"/>
    <s v="myasaradean.tariq@gmail.com"/>
    <s v="090716080328"/>
    <n v="54.46"/>
    <n v="0.46"/>
    <s v="perempuan"/>
    <s v="Malay"/>
    <s v="SMK GUNUNG RAPAT"/>
    <s v="Ya / Yes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1"/>
    <x v="1"/>
    <x v="0"/>
    <x v="0"/>
    <x v="0"/>
    <s v="2 kali / Twice"/>
    <s v="Lebih dari 2 kali / More than twice"/>
    <s v="Ya / Yes"/>
    <s v="DARLIE"/>
    <s v="Selalu / Always"/>
    <s v="2 kali / Twice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Ya / Yes"/>
    <x v="0"/>
    <m/>
    <x v="0"/>
    <x v="0"/>
    <x v="2"/>
    <s v="Perempuan / Female"/>
    <x v="0"/>
    <n v="15"/>
    <n v="59"/>
    <m/>
    <x v="1"/>
    <x v="0"/>
    <x v="1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8T09:13:54"/>
    <s v="firuzcomeii@gmail.com"/>
    <s v="090312080604"/>
    <n v="10.7"/>
    <n v="0.08"/>
    <s v="perempuan"/>
    <s v="Malay"/>
    <s v="smk gunung rapat"/>
    <s v="Tidak / No"/>
    <x v="0"/>
    <x v="1"/>
    <x v="0"/>
    <x v="1"/>
    <x v="0"/>
    <x v="0"/>
    <x v="1"/>
    <x v="0"/>
    <x v="0"/>
    <x v="0"/>
    <x v="0"/>
    <x v="1"/>
    <x v="0"/>
    <x v="0"/>
    <x v="0"/>
    <x v="0"/>
    <x v="1"/>
    <x v="0"/>
    <x v="1"/>
    <x v="0"/>
    <x v="1"/>
    <x v="0"/>
    <x v="1"/>
    <x v="1"/>
    <x v="1"/>
    <x v="1"/>
    <x v="0"/>
    <x v="1"/>
    <x v="0"/>
    <x v="1"/>
    <x v="1"/>
    <x v="0"/>
    <s v="Lebih dari 2 kali / More than twice"/>
    <s v="Lebih dari 2 kali / More than twice"/>
    <s v="Ya / Yes"/>
    <s v="darlie"/>
    <s v="Selalu / Always"/>
    <s v="Lebih dari 2 kali / More than twice"/>
    <s v="Kadang-kadang/Bila perlu / Sometimes/When necessary"/>
    <s v="Kadang-kadang / Bila Perlu / Sometimes/When necessary"/>
    <s v="Tidak / No"/>
    <s v="Kadang-kadang / Bila Perlu / Sometimes/When necessary"/>
    <s v="Ya / Yes"/>
    <s v="Kadang-kadang / Bila Perlu / Sometimes/When necessary"/>
    <s v="Tidak / No"/>
    <x v="0"/>
    <m/>
    <x v="0"/>
    <x v="0"/>
    <x v="2"/>
    <s v="Perempuan / Female"/>
    <x v="1"/>
    <n v="13"/>
    <n v="54"/>
    <m/>
    <x v="1"/>
    <x v="0"/>
    <x v="1"/>
    <x v="0"/>
    <s v="Flouride-based"/>
    <x v="0"/>
    <n v="1"/>
    <x v="0"/>
    <n v="1"/>
    <x v="0"/>
    <n v="1"/>
    <x v="1"/>
    <n v="1"/>
    <x v="1"/>
    <n v="1"/>
    <x v="0"/>
    <n v="0"/>
    <x v="0"/>
    <n v="1"/>
    <x v="1"/>
    <n v="0"/>
    <x v="1"/>
    <n v="1"/>
    <x v="0"/>
    <n v="1"/>
    <x v="1"/>
    <n v="1"/>
    <x v="1"/>
    <n v="0"/>
    <x v="0"/>
    <n v="0"/>
  </r>
  <r>
    <d v="2024-10-08T09:15:16"/>
    <s v="normaisara@gmail.com"/>
    <s v="090813080434"/>
    <n v="100"/>
    <n v="1.25"/>
    <s v="perempuan"/>
    <s v="Malay"/>
    <s v="SMK Gunung Rapat "/>
    <s v="Ya / Yes"/>
    <x v="0"/>
    <x v="1"/>
    <x v="0"/>
    <x v="2"/>
    <x v="0"/>
    <x v="1"/>
    <x v="1"/>
    <x v="1"/>
    <x v="0"/>
    <x v="0"/>
    <x v="0"/>
    <x v="1"/>
    <x v="0"/>
    <x v="1"/>
    <x v="1"/>
    <x v="0"/>
    <x v="1"/>
    <x v="1"/>
    <x v="1"/>
    <x v="1"/>
    <x v="1"/>
    <x v="1"/>
    <x v="1"/>
    <x v="1"/>
    <x v="2"/>
    <x v="1"/>
    <x v="1"/>
    <x v="0"/>
    <x v="0"/>
    <x v="1"/>
    <x v="0"/>
    <x v="0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Tidak / No"/>
    <s v="Kadang-kadang / Bila Perlu / Sometimes/When necessary"/>
    <s v="Ya / Yes"/>
    <s v="Ya / Yes"/>
    <s v="Kadang-kadang / Bila Perlu / Sometimes/When necessary"/>
    <x v="0"/>
    <m/>
    <x v="0"/>
    <x v="0"/>
    <x v="2"/>
    <s v="Perempuan / Female"/>
    <x v="0"/>
    <n v="8"/>
    <n v="47"/>
    <m/>
    <x v="1"/>
    <x v="0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1"/>
    <n v="1"/>
    <x v="0"/>
    <n v="1"/>
    <x v="1"/>
    <n v="1"/>
    <x v="0"/>
    <n v="1"/>
    <x v="0"/>
    <n v="0"/>
  </r>
  <r>
    <d v="2024-10-08T09:16:58"/>
    <s v="afrina.ea@gmail.com"/>
    <s v="091007140134"/>
    <n v="100"/>
    <n v="0.71"/>
    <s v="perempuan"/>
    <s v="Malay"/>
    <s v="SMK Gunung Rapat"/>
    <s v="Ya / Yes"/>
    <x v="0"/>
    <x v="0"/>
    <x v="0"/>
    <x v="1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0"/>
    <x v="0"/>
    <x v="1"/>
    <x v="0"/>
    <x v="0"/>
    <s v="2 kali / Twice"/>
    <s v="2 kali / Twice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Ya / Yes"/>
    <s v="Ya / Yes"/>
    <x v="0"/>
    <m/>
    <x v="0"/>
    <x v="0"/>
    <x v="2"/>
    <s v="Perempuan / Female"/>
    <x v="0"/>
    <n v="16"/>
    <n v="48"/>
    <m/>
    <x v="1"/>
    <x v="0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8T09:17:41"/>
    <s v="laiminhui2009@gmail.com"/>
    <s v="090304080620"/>
    <n v="33.93"/>
    <n v="0.21"/>
    <s v="perempuan"/>
    <s v="Chinese"/>
    <s v="SMK GUNUNG RAPAT"/>
    <s v="Ya / Yes"/>
    <x v="0"/>
    <x v="0"/>
    <x v="0"/>
    <x v="1"/>
    <x v="0"/>
    <x v="1"/>
    <x v="1"/>
    <x v="0"/>
    <x v="0"/>
    <x v="0"/>
    <x v="0"/>
    <x v="0"/>
    <x v="0"/>
    <x v="1"/>
    <x v="1"/>
    <x v="0"/>
    <x v="1"/>
    <x v="1"/>
    <x v="1"/>
    <x v="3"/>
    <x v="1"/>
    <x v="1"/>
    <x v="1"/>
    <x v="1"/>
    <x v="1"/>
    <x v="0"/>
    <x v="1"/>
    <x v="0"/>
    <x v="0"/>
    <x v="1"/>
    <x v="0"/>
    <x v="0"/>
    <s v="2 kali / Twice"/>
    <s v="2 kali / Twice"/>
    <s v="Tidak tahu / Don't know"/>
    <s v="Colgate"/>
    <s v="Selalu / Always"/>
    <s v="2 kali / Twice"/>
    <s v="Kadang-kadang/Bila perlu / Sometimes/When necessary"/>
    <s v="Ya / Yes"/>
    <s v="Kadang-kadang / Bila Perlu / Sometimes/When necessary"/>
    <s v="Ya / Yes"/>
    <s v="Kadang-kadang / Bila Perlu / Sometimes/When necessary"/>
    <s v="Ya / Yes"/>
    <s v="Tidak / No"/>
    <x v="0"/>
    <m/>
    <x v="0"/>
    <x v="0"/>
    <x v="2"/>
    <s v="Perempuan / Female"/>
    <x v="0"/>
    <n v="12"/>
    <n v="45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1"/>
    <n v="0"/>
    <x v="1"/>
    <n v="1"/>
  </r>
  <r>
    <d v="2024-10-08T09:28:10"/>
    <s v="aqilah09sofia@gmail.com"/>
    <s v="090730140120"/>
    <n v="100"/>
    <n v="1.38"/>
    <s v="perempuan"/>
    <s v="Malay"/>
    <s v="SMK GUNUNG RAPAT"/>
    <s v="Tidak / No"/>
    <x v="0"/>
    <x v="0"/>
    <x v="0"/>
    <x v="1"/>
    <x v="0"/>
    <x v="1"/>
    <x v="1"/>
    <x v="1"/>
    <x v="0"/>
    <x v="0"/>
    <x v="0"/>
    <x v="0"/>
    <x v="0"/>
    <x v="0"/>
    <x v="0"/>
    <x v="2"/>
    <x v="1"/>
    <x v="0"/>
    <x v="2"/>
    <x v="0"/>
    <x v="0"/>
    <x v="0"/>
    <x v="1"/>
    <x v="1"/>
    <x v="2"/>
    <x v="0"/>
    <x v="1"/>
    <x v="1"/>
    <x v="0"/>
    <x v="0"/>
    <x v="2"/>
    <x v="0"/>
    <s v="2 kali / Twice"/>
    <s v="2 kali / Twice"/>
    <s v="Ya / Yes"/>
    <s v="Neem"/>
    <s v="Kadang-kadang/bila perlu / Sometimes / When necessary"/>
    <s v="Kadang-kadang/bila perlu / Sometimes/when in need"/>
    <s v="Tidak minum minuman berkarbonat / Do not take carbonated drinks"/>
    <s v="Kadang-kadang / Bila Perlu / Sometimes/When necessary"/>
    <s v="Kadang-kadang / Bila Perlu / Sometimes/When necessary"/>
    <s v="Ya / Yes"/>
    <s v="Ya / Yes"/>
    <s v="Tidak / No"/>
    <s v="Tidak / No"/>
    <x v="0"/>
    <m/>
    <x v="0"/>
    <x v="0"/>
    <x v="2"/>
    <s v="Perempuan / Female"/>
    <x v="1"/>
    <n v="12"/>
    <n v="50"/>
    <m/>
    <x v="1"/>
    <x v="0"/>
    <x v="13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0"/>
    <n v="0"/>
    <x v="1"/>
    <n v="0"/>
    <x v="0"/>
    <n v="0"/>
  </r>
  <r>
    <d v="2024-10-08T09:30:04"/>
    <s v="damia4lifer@gmail.com"/>
    <s v="090612100240"/>
    <n v="54.46"/>
    <n v="0.08"/>
    <s v="perempuan"/>
    <s v="Malay"/>
    <s v="SMK Gunung Rapat"/>
    <s v="Ya / Yes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3"/>
    <x v="1"/>
    <x v="1"/>
    <x v="0"/>
    <x v="1"/>
    <x v="1"/>
    <x v="1"/>
    <s v="2 kali / Twice"/>
    <s v="2 kali / Twice"/>
    <s v="Ya / Yes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x v="0"/>
    <m/>
    <x v="0"/>
    <x v="0"/>
    <x v="2"/>
    <s v="Perempuan / Female"/>
    <x v="0"/>
    <n v="16"/>
    <n v="59"/>
    <m/>
    <x v="1"/>
    <x v="0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1"/>
    <n v="0"/>
    <x v="1"/>
    <n v="1"/>
    <x v="1"/>
    <n v="0"/>
    <x v="0"/>
    <n v="0"/>
  </r>
  <r>
    <d v="2024-10-08T09:30:14"/>
    <s v="syedhariz2009@gmail.com"/>
    <s v="091230080103"/>
    <n v="100"/>
    <n v="1.29"/>
    <s v="Lelaki / Male"/>
    <s v="Malay"/>
    <s v="SMK GUNUNG RAPAT"/>
    <s v="Ya / Yes"/>
    <x v="0"/>
    <x v="0"/>
    <x v="0"/>
    <x v="1"/>
    <x v="0"/>
    <x v="1"/>
    <x v="0"/>
    <x v="0"/>
    <x v="0"/>
    <x v="0"/>
    <x v="0"/>
    <x v="2"/>
    <x v="0"/>
    <x v="0"/>
    <x v="0"/>
    <x v="0"/>
    <x v="1"/>
    <x v="0"/>
    <x v="1"/>
    <x v="1"/>
    <x v="0"/>
    <x v="1"/>
    <x v="1"/>
    <x v="1"/>
    <x v="0"/>
    <x v="1"/>
    <x v="1"/>
    <x v="0"/>
    <x v="0"/>
    <x v="0"/>
    <x v="0"/>
    <x v="0"/>
    <s v="Lebih dari 2 kali / More than twice"/>
    <s v="Lebih dari 2 kali / More than twice"/>
    <s v="Ya / Yes"/>
    <s v="Darlie"/>
    <s v="Selalu / Always"/>
    <s v="2 kali /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1"/>
    <x v="2"/>
    <x v="2"/>
    <s v="Lelaki / Male"/>
    <x v="0"/>
    <n v="14"/>
    <n v="52"/>
    <m/>
    <x v="1"/>
    <x v="0"/>
    <x v="1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8T09:30:41"/>
    <s v="zhijuntham@gmail.com"/>
    <s v="091017080470"/>
    <n v="58.93"/>
    <n v="0.63"/>
    <s v="perempuan"/>
    <s v="Chinese"/>
    <s v="Sekolah Menengah Kebangsaan Gunung Rapat"/>
    <s v="Ya / Yes"/>
    <x v="0"/>
    <x v="1"/>
    <x v="0"/>
    <x v="0"/>
    <x v="0"/>
    <x v="1"/>
    <x v="1"/>
    <x v="1"/>
    <x v="0"/>
    <x v="0"/>
    <x v="0"/>
    <x v="1"/>
    <x v="1"/>
    <x v="0"/>
    <x v="0"/>
    <x v="0"/>
    <x v="0"/>
    <x v="3"/>
    <x v="0"/>
    <x v="0"/>
    <x v="1"/>
    <x v="0"/>
    <x v="0"/>
    <x v="0"/>
    <x v="0"/>
    <x v="2"/>
    <x v="1"/>
    <x v="0"/>
    <x v="0"/>
    <x v="3"/>
    <x v="1"/>
    <x v="1"/>
    <s v="2 kali / Twice"/>
    <s v="2 kali / Twice"/>
    <s v="Tidak tahu / Don't know"/>
    <s v="colgate"/>
    <s v="Selalu / Always"/>
    <s v="1 kali / Once"/>
    <s v="1 kali / Once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s v="Tidak / No"/>
    <x v="0"/>
    <s v="-"/>
    <x v="0"/>
    <x v="0"/>
    <x v="2"/>
    <s v="Perempuan / Female"/>
    <x v="0"/>
    <n v="9"/>
    <n v="53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0"/>
    <n v="0"/>
    <x v="1"/>
    <n v="0"/>
    <x v="0"/>
    <n v="0"/>
  </r>
  <r>
    <d v="2024-10-08T09:32:21"/>
    <s v="ariffgaming610@gmail.com"/>
    <s v="090308080775"/>
    <n v="14.3"/>
    <n v="0.63"/>
    <s v="Lelaki / Male"/>
    <s v="Malay"/>
    <s v="SMK GUNUNG RAPAT"/>
    <s v="Ya / Yes"/>
    <x v="0"/>
    <x v="0"/>
    <x v="0"/>
    <x v="2"/>
    <x v="1"/>
    <x v="0"/>
    <x v="1"/>
    <x v="2"/>
    <x v="0"/>
    <x v="0"/>
    <x v="0"/>
    <x v="1"/>
    <x v="0"/>
    <x v="0"/>
    <x v="0"/>
    <x v="0"/>
    <x v="1"/>
    <x v="3"/>
    <x v="0"/>
    <x v="1"/>
    <x v="1"/>
    <x v="1"/>
    <x v="2"/>
    <x v="3"/>
    <x v="2"/>
    <x v="0"/>
    <x v="2"/>
    <x v="2"/>
    <x v="2"/>
    <x v="1"/>
    <x v="0"/>
    <x v="0"/>
    <s v="2 kali / Twice"/>
    <s v="2 kali / Twice"/>
    <s v="Tidak / No"/>
    <s v="Colgate"/>
    <s v="Selalu / Always"/>
    <s v="Kadang-kadang/bila perlu / Sometimes/when in need"/>
    <s v="Tidak minum minuman berkarbonat / Do not take carbonated drinks"/>
    <s v="Ya / Yes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x v="0"/>
    <m/>
    <x v="0"/>
    <x v="0"/>
    <x v="2"/>
    <s v="Lelaki / Male"/>
    <x v="0"/>
    <n v="11"/>
    <n v="41"/>
    <m/>
    <x v="1"/>
    <x v="0"/>
    <x v="0"/>
    <x v="0"/>
    <s v="Flouride-based"/>
    <x v="0"/>
    <n v="1"/>
    <x v="0"/>
    <n v="1"/>
    <x v="1"/>
    <n v="0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8T09:36:16"/>
    <s v="m-11554298@moe-dl.edu.my"/>
    <s v="090428080972"/>
    <n v="25"/>
    <n v="0.13"/>
    <s v="perempuan"/>
    <s v="Malay"/>
    <s v="SMK Gunung Rapat"/>
    <s v="Ya / Yes"/>
    <x v="0"/>
    <x v="0"/>
    <x v="0"/>
    <x v="1"/>
    <x v="0"/>
    <x v="0"/>
    <x v="1"/>
    <x v="0"/>
    <x v="0"/>
    <x v="0"/>
    <x v="0"/>
    <x v="0"/>
    <x v="0"/>
    <x v="0"/>
    <x v="0"/>
    <x v="2"/>
    <x v="0"/>
    <x v="0"/>
    <x v="0"/>
    <x v="0"/>
    <x v="0"/>
    <x v="0"/>
    <x v="1"/>
    <x v="0"/>
    <x v="0"/>
    <x v="2"/>
    <x v="0"/>
    <x v="1"/>
    <x v="1"/>
    <x v="0"/>
    <x v="1"/>
    <x v="1"/>
    <s v="Lebih dari 2 kali / More than twice"/>
    <s v="Lebih dari 2 kali / More than twice"/>
    <s v="Ya / Yes"/>
    <s v="Colgate"/>
    <s v="Selalu / Always"/>
    <s v="Lebih dari 2 kali / More than twice"/>
    <s v="1 kali / Once"/>
    <s v="Tidak / No"/>
    <s v="Tidak / No"/>
    <s v="Tidak / No"/>
    <s v="Tidak / No"/>
    <s v="Tidak / No"/>
    <s v="Tidak / No"/>
    <x v="0"/>
    <m/>
    <x v="0"/>
    <x v="0"/>
    <x v="2"/>
    <s v="Perempuan / Female"/>
    <x v="0"/>
    <n v="14"/>
    <n v="60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0"/>
    <n v="0"/>
    <x v="1"/>
    <n v="0"/>
    <x v="0"/>
    <n v="0"/>
    <x v="1"/>
    <n v="0"/>
    <x v="0"/>
    <n v="0"/>
  </r>
  <r>
    <d v="2024-10-08T09:36:24"/>
    <s v="m-10655156@moe-dl-edu.my"/>
    <s v="090402080157"/>
    <n v="100"/>
    <n v="1.08"/>
    <s v="Lelaki / Male"/>
    <s v="Malay"/>
    <s v="SMK GUNUNG RAPAT"/>
    <s v="Ya / Yes"/>
    <x v="0"/>
    <x v="0"/>
    <x v="0"/>
    <x v="2"/>
    <x v="1"/>
    <x v="1"/>
    <x v="1"/>
    <x v="0"/>
    <x v="0"/>
    <x v="0"/>
    <x v="0"/>
    <x v="0"/>
    <x v="0"/>
    <x v="0"/>
    <x v="0"/>
    <x v="0"/>
    <x v="1"/>
    <x v="0"/>
    <x v="1"/>
    <x v="1"/>
    <x v="0"/>
    <x v="1"/>
    <x v="1"/>
    <x v="1"/>
    <x v="1"/>
    <x v="1"/>
    <x v="1"/>
    <x v="0"/>
    <x v="0"/>
    <x v="1"/>
    <x v="0"/>
    <x v="0"/>
    <s v="Apabila saya ingat / When I remember"/>
    <s v="Apabila saya ingat / When I remember"/>
    <s v="Tidak tahu / Don't know"/>
    <s v="Colgate"/>
    <s v="Jarang / Rarel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Tidak / No"/>
    <s v="Ya / Yes"/>
    <s v="Tidak / No"/>
    <x v="0"/>
    <m/>
    <x v="0"/>
    <x v="0"/>
    <x v="2"/>
    <s v="Lelaki / Male"/>
    <x v="0"/>
    <n v="12"/>
    <n v="50"/>
    <m/>
    <x v="1"/>
    <x v="0"/>
    <x v="0"/>
    <x v="0"/>
    <s v="Flouride-based"/>
    <x v="1"/>
    <n v="0"/>
    <x v="1"/>
    <n v="0"/>
    <x v="0"/>
    <n v="1"/>
    <x v="0"/>
    <n v="0"/>
    <x v="2"/>
    <n v="0"/>
    <x v="0"/>
    <n v="0"/>
    <x v="0"/>
    <n v="1"/>
    <x v="0"/>
    <n v="1"/>
    <x v="1"/>
    <n v="1"/>
    <x v="1"/>
    <n v="0"/>
    <x v="1"/>
    <n v="1"/>
    <x v="1"/>
    <n v="0"/>
    <x v="0"/>
    <n v="0"/>
  </r>
  <r>
    <d v="2024-10-08T09:37:42"/>
    <s v="khaireennursyifa123@gmail.com"/>
    <s v="090312080620"/>
    <n v="100"/>
    <n v="0.28999999999999998"/>
    <s v="perempuan"/>
    <s v="Malay"/>
    <s v="SMK GUNUNG RAPAT "/>
    <s v="Ya / Yes"/>
    <x v="0"/>
    <x v="0"/>
    <x v="0"/>
    <x v="1"/>
    <x v="1"/>
    <x v="1"/>
    <x v="1"/>
    <x v="1"/>
    <x v="0"/>
    <x v="0"/>
    <x v="2"/>
    <x v="1"/>
    <x v="0"/>
    <x v="0"/>
    <x v="0"/>
    <x v="0"/>
    <x v="0"/>
    <x v="0"/>
    <x v="0"/>
    <x v="0"/>
    <x v="1"/>
    <x v="0"/>
    <x v="0"/>
    <x v="0"/>
    <x v="1"/>
    <x v="3"/>
    <x v="0"/>
    <x v="1"/>
    <x v="0"/>
    <x v="0"/>
    <x v="1"/>
    <x v="0"/>
    <s v="Lebih dari 2 kali / More than twice"/>
    <s v="Lebih dari 2 kali / More than twice"/>
    <s v="Ya / Yes"/>
    <s v="Darlie"/>
    <s v="Selalu / Always"/>
    <s v="1 kali / Once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s v="Kadang-kadang / Bila Perlu / Sometimes/When necessary"/>
    <x v="0"/>
    <m/>
    <x v="0"/>
    <x v="0"/>
    <x v="2"/>
    <s v="Perempuan / Female"/>
    <x v="0"/>
    <n v="10"/>
    <n v="60"/>
    <m/>
    <x v="1"/>
    <x v="0"/>
    <x v="1"/>
    <x v="0"/>
    <s v="Flouride-based"/>
    <x v="0"/>
    <n v="1"/>
    <x v="0"/>
    <n v="1"/>
    <x v="0"/>
    <n v="1"/>
    <x v="1"/>
    <n v="1"/>
    <x v="1"/>
    <n v="1"/>
    <x v="0"/>
    <n v="0"/>
    <x v="1"/>
    <n v="0"/>
    <x v="0"/>
    <n v="1"/>
    <x v="1"/>
    <n v="1"/>
    <x v="0"/>
    <n v="1"/>
    <x v="0"/>
    <n v="0"/>
    <x v="0"/>
    <n v="1"/>
    <x v="0"/>
    <n v="0"/>
  </r>
  <r>
    <d v="2024-10-08T09:38:38"/>
    <s v="m-10676300@moe-dl.edu.my"/>
    <s v="090902080460"/>
    <n v="34.82"/>
    <n v="0.17"/>
    <s v="perempuan"/>
    <s v="Malay"/>
    <s v="SMK GUNUNG RAPAT"/>
    <s v="Tidak / No"/>
    <x v="0"/>
    <x v="1"/>
    <x v="0"/>
    <x v="2"/>
    <x v="1"/>
    <x v="0"/>
    <x v="1"/>
    <x v="1"/>
    <x v="0"/>
    <x v="2"/>
    <x v="2"/>
    <x v="0"/>
    <x v="0"/>
    <x v="2"/>
    <x v="1"/>
    <x v="0"/>
    <x v="1"/>
    <x v="3"/>
    <x v="1"/>
    <x v="1"/>
    <x v="2"/>
    <x v="1"/>
    <x v="1"/>
    <x v="1"/>
    <x v="2"/>
    <x v="1"/>
    <x v="1"/>
    <x v="0"/>
    <x v="0"/>
    <x v="3"/>
    <x v="2"/>
    <x v="2"/>
    <s v="Lebih dari 2 kali / More than twice"/>
    <s v="Lebih dari 2 kali / More than twice"/>
    <s v="Ya / Yes"/>
    <s v="colgate"/>
    <s v="Selalu / Always"/>
    <s v="Tidak menggunakan flos gigi / Not using dental floss"/>
    <s v="2 kali / Twice"/>
    <s v="Tidak / No"/>
    <s v="Tidak / No"/>
    <s v="Kadang-kadang / Bila Perlu / Sometimes/When necessary"/>
    <s v="Kadang-kadang / Bila Perlu / Sometimes/When necessary"/>
    <s v="Ya / Yes"/>
    <s v="Ya / Yes"/>
    <x v="0"/>
    <m/>
    <x v="0"/>
    <x v="0"/>
    <x v="2"/>
    <s v="Perempuan / Female"/>
    <x v="1"/>
    <n v="7"/>
    <n v="42"/>
    <m/>
    <x v="1"/>
    <x v="0"/>
    <x v="0"/>
    <x v="0"/>
    <s v="Flouride-based"/>
    <x v="0"/>
    <n v="1"/>
    <x v="0"/>
    <n v="1"/>
    <x v="0"/>
    <n v="1"/>
    <x v="1"/>
    <n v="1"/>
    <x v="2"/>
    <n v="0"/>
    <x v="1"/>
    <n v="1"/>
    <x v="1"/>
    <n v="0"/>
    <x v="1"/>
    <n v="0"/>
    <x v="1"/>
    <n v="1"/>
    <x v="0"/>
    <n v="1"/>
    <x v="1"/>
    <n v="1"/>
    <x v="0"/>
    <n v="1"/>
    <x v="0"/>
    <n v="0"/>
  </r>
  <r>
    <d v="2024-10-08T09:42:12"/>
    <s v="m-10723125@moe-dl.edu.my"/>
    <s v="090614080132"/>
    <n v="100"/>
    <n v="0.67"/>
    <s v="perempuan"/>
    <s v="Malay"/>
    <s v="SMK GUNUNG RAPAT "/>
    <s v="Ya / Yes"/>
    <x v="0"/>
    <x v="0"/>
    <x v="0"/>
    <x v="1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2"/>
    <x v="3"/>
    <x v="1"/>
    <x v="1"/>
    <x v="0"/>
    <x v="1"/>
    <x v="1"/>
    <s v="Lebih dari 2 kali / More than twice"/>
    <s v="2 kali / Twice"/>
    <s v="Ya / Yes"/>
    <s v="Colgate"/>
    <s v="Selalu / Always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x v="0"/>
    <m/>
    <x v="0"/>
    <x v="0"/>
    <x v="2"/>
    <s v="Perempuan / Female"/>
    <x v="0"/>
    <n v="15"/>
    <n v="60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8T09:45:11"/>
    <s v="diniyqistina2009@gmail.com"/>
    <s v="091201100304"/>
    <n v="23"/>
    <n v="0.08"/>
    <s v="perempuan"/>
    <s v="Malay"/>
    <s v="SMK Gunung Rapat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s v="Lebih dari 2 kali / More than twice"/>
    <s v="Lebih dari 2 kali / More than twice"/>
    <s v="Ya / Yes"/>
    <s v="Colgate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2"/>
    <s v="Perempuan / Female"/>
    <x v="0"/>
    <n v="15"/>
    <n v="64"/>
    <m/>
    <x v="1"/>
    <x v="0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8T09:45:23"/>
    <s v="syaheensyafiyah@gmail.com"/>
    <s v="090618080172"/>
    <n v="77.680000000000007"/>
    <n v="0.57999999999999996"/>
    <s v="perempuan"/>
    <s v="Malay"/>
    <s v="smk gunung rapat"/>
    <s v="Tidak / No"/>
    <x v="0"/>
    <x v="0"/>
    <x v="0"/>
    <x v="2"/>
    <x v="0"/>
    <x v="1"/>
    <x v="1"/>
    <x v="0"/>
    <x v="0"/>
    <x v="0"/>
    <x v="0"/>
    <x v="1"/>
    <x v="0"/>
    <x v="0"/>
    <x v="0"/>
    <x v="0"/>
    <x v="1"/>
    <x v="2"/>
    <x v="1"/>
    <x v="3"/>
    <x v="3"/>
    <x v="3"/>
    <x v="1"/>
    <x v="1"/>
    <x v="3"/>
    <x v="1"/>
    <x v="0"/>
    <x v="0"/>
    <x v="1"/>
    <x v="0"/>
    <x v="1"/>
    <x v="1"/>
    <s v="Lebih dari 2 kali / More than twice"/>
    <s v="Lebih dari 2 kali / More than twice"/>
    <s v="Ya / Yes"/>
    <s v="colgate"/>
    <s v="Selalu / Always"/>
    <s v="2 kali / Twice"/>
    <s v="Tidak minum minuman berkarbonat / Do not take carbonated drinks"/>
    <s v="Tidak / No"/>
    <s v="Kadang-kadang / Bila Perlu / Sometimes/When necessary"/>
    <s v="Kadang-kadang / Bila Perlu / Sometimes/When necessary"/>
    <s v="Ya / Yes"/>
    <s v="Tidak / No"/>
    <s v="Tidak / No"/>
    <x v="0"/>
    <m/>
    <x v="0"/>
    <x v="0"/>
    <x v="2"/>
    <s v="Perempuan / Female"/>
    <x v="1"/>
    <n v="12"/>
    <n v="44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0"/>
    <n v="1"/>
    <x v="1"/>
    <n v="1"/>
    <x v="0"/>
    <n v="1"/>
    <x v="0"/>
    <n v="0"/>
    <x v="1"/>
    <n v="0"/>
    <x v="0"/>
    <n v="0"/>
  </r>
  <r>
    <d v="2024-10-08T10:01:52"/>
    <s v="m-10571531@moe-dl.edu.my"/>
    <s v="091014141119"/>
    <n v="100"/>
    <n v="0.71"/>
    <s v="Lelaki / Male"/>
    <s v="Indian"/>
    <s v="SMKGUNUNG RAPAT"/>
    <s v="Ya / Yes"/>
    <x v="2"/>
    <x v="0"/>
    <x v="2"/>
    <x v="2"/>
    <x v="1"/>
    <x v="1"/>
    <x v="1"/>
    <x v="1"/>
    <x v="0"/>
    <x v="0"/>
    <x v="1"/>
    <x v="1"/>
    <x v="1"/>
    <x v="0"/>
    <x v="0"/>
    <x v="1"/>
    <x v="1"/>
    <x v="1"/>
    <x v="1"/>
    <x v="1"/>
    <x v="1"/>
    <x v="1"/>
    <x v="1"/>
    <x v="1"/>
    <x v="1"/>
    <x v="1"/>
    <x v="1"/>
    <x v="0"/>
    <x v="0"/>
    <x v="1"/>
    <x v="0"/>
    <x v="0"/>
    <s v="2 kali / Twice"/>
    <s v="Lebih dari 2 kali / More than twice"/>
    <s v="Ya / Yes"/>
    <s v="Colgate "/>
    <s v="Jarang / Rarely"/>
    <s v="1 kali / Once"/>
    <s v="Kadang-kadang/Bila perlu / Sometimes/When necessary"/>
    <s v="Ya / Yes"/>
    <s v="Ya / Yes"/>
    <s v="Tidak / No"/>
    <s v="Tidak / No"/>
    <s v="Kadang-kadang / Bila Perlu / Sometimes/When necessary"/>
    <s v="Tidak / No"/>
    <x v="0"/>
    <m/>
    <x v="0"/>
    <x v="0"/>
    <x v="2"/>
    <s v="Lelaki / Male"/>
    <x v="0"/>
    <n v="5"/>
    <n v="48"/>
    <m/>
    <x v="1"/>
    <x v="0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0"/>
    <n v="0"/>
    <x v="1"/>
    <n v="0"/>
    <x v="1"/>
    <n v="1"/>
    <x v="1"/>
    <n v="0"/>
    <x v="0"/>
    <n v="0"/>
  </r>
  <r>
    <d v="2024-10-08T10:18:04"/>
    <s v="saiprasadrau14@gmail.com"/>
    <n v="100318140993"/>
    <n v="100"/>
    <n v="0.57999999999999996"/>
    <s v="Lelaki / Male"/>
    <s v="Indian"/>
    <s v="SMK Gunung Rapat"/>
    <s v="Ya / Yes"/>
    <x v="0"/>
    <x v="2"/>
    <x v="0"/>
    <x v="1"/>
    <x v="0"/>
    <x v="0"/>
    <x v="0"/>
    <x v="0"/>
    <x v="0"/>
    <x v="0"/>
    <x v="0"/>
    <x v="0"/>
    <x v="1"/>
    <x v="0"/>
    <x v="0"/>
    <x v="0"/>
    <x v="0"/>
    <x v="1"/>
    <x v="1"/>
    <x v="0"/>
    <x v="0"/>
    <x v="0"/>
    <x v="1"/>
    <x v="0"/>
    <x v="0"/>
    <x v="3"/>
    <x v="1"/>
    <x v="0"/>
    <x v="2"/>
    <x v="0"/>
    <x v="0"/>
    <x v="1"/>
    <s v="2 kali / Twice"/>
    <s v="2 kali / Twice"/>
    <s v="Ya / Yes"/>
    <s v="Lion(Strawberry)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2"/>
    <s v="Lelaki / Male"/>
    <x v="0"/>
    <n v="14"/>
    <n v="56"/>
    <m/>
    <x v="1"/>
    <x v="0"/>
    <x v="14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1"/>
    <n v="1"/>
    <x v="0"/>
    <n v="1"/>
    <x v="1"/>
    <n v="1"/>
    <x v="1"/>
    <n v="0"/>
    <x v="0"/>
    <n v="0"/>
  </r>
  <r>
    <d v="2024-10-08T10:18:32"/>
    <s v="meor99019@gmail.com"/>
    <n v="101109080407"/>
    <n v="59.82"/>
    <n v="0.95"/>
    <s v="Lelaki / Male"/>
    <s v="Malay"/>
    <s v="SMK Gunung Rapat"/>
    <s v="Ya / Yes"/>
    <x v="0"/>
    <x v="1"/>
    <x v="0"/>
    <x v="2"/>
    <x v="1"/>
    <x v="0"/>
    <x v="1"/>
    <x v="1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0"/>
    <x v="1"/>
    <x v="0"/>
    <x v="0"/>
    <x v="0"/>
    <x v="0"/>
    <s v="2 kali / Twice"/>
    <s v="2 kali / Twice"/>
    <s v="Tidak tahu / Don't know"/>
    <s v="Colgate &amp; Sensodyne"/>
    <s v="Kadang-kadang/bila perlu / Sometimes / When necessary"/>
    <s v="Kadang-kadang/bila perlu / Sometimes/when in need"/>
    <s v="2 kali / Twice"/>
    <s v="Kadang-kadang / Bila Perlu / Sometimes/When necessary"/>
    <s v="Ya / Yes"/>
    <s v="Kadang-kadang / Bila Perlu / Sometimes/When necessary"/>
    <s v="Kadang-kadang / Bila Perlu / Sometimes/When necessary"/>
    <s v="Ya / Yes"/>
    <s v="Tidak / No"/>
    <x v="0"/>
    <m/>
    <x v="0"/>
    <x v="0"/>
    <x v="2"/>
    <s v="Lelaki / Male"/>
    <x v="0"/>
    <n v="9"/>
    <n v="57"/>
    <m/>
    <x v="1"/>
    <x v="0"/>
    <x v="0"/>
    <x v="0"/>
    <s v="Flouride-based"/>
    <x v="0"/>
    <n v="1"/>
    <x v="0"/>
    <n v="1"/>
    <x v="0"/>
    <n v="1"/>
    <x v="0"/>
    <n v="0"/>
    <x v="0"/>
    <n v="2"/>
    <x v="1"/>
    <n v="1"/>
    <x v="0"/>
    <n v="1"/>
    <x v="0"/>
    <n v="1"/>
    <x v="1"/>
    <n v="1"/>
    <x v="0"/>
    <n v="1"/>
    <x v="1"/>
    <n v="1"/>
    <x v="1"/>
    <n v="0"/>
    <x v="1"/>
    <n v="1"/>
  </r>
  <r>
    <d v="2024-10-08T10:19:36"/>
    <s v="muhammadaqilsyafi@gmail.com"/>
    <n v="100821080721"/>
    <n v="25"/>
    <n v="0.54"/>
    <s v="Lelaki / Male"/>
    <s v="Malay"/>
    <s v="SMK Gunung Rapat"/>
    <s v="Ya / Yes"/>
    <x v="0"/>
    <x v="0"/>
    <x v="0"/>
    <x v="0"/>
    <x v="0"/>
    <x v="2"/>
    <x v="0"/>
    <x v="1"/>
    <x v="0"/>
    <x v="0"/>
    <x v="0"/>
    <x v="0"/>
    <x v="1"/>
    <x v="0"/>
    <x v="0"/>
    <x v="1"/>
    <x v="1"/>
    <x v="1"/>
    <x v="1"/>
    <x v="1"/>
    <x v="1"/>
    <x v="1"/>
    <x v="1"/>
    <x v="1"/>
    <x v="1"/>
    <x v="1"/>
    <x v="1"/>
    <x v="0"/>
    <x v="0"/>
    <x v="0"/>
    <x v="0"/>
    <x v="0"/>
    <s v="2 kali / Twice"/>
    <s v="2 kali / Twice"/>
    <s v="Ya / Yes"/>
    <s v="Mu'min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Ya / Yes"/>
    <s v="Ya / Yes"/>
    <s v="Ya / Yes"/>
    <s v="Ya / Yes"/>
    <x v="0"/>
    <m/>
    <x v="0"/>
    <x v="0"/>
    <x v="2"/>
    <s v="Lelaki / Male"/>
    <x v="0"/>
    <n v="11"/>
    <n v="49"/>
    <m/>
    <x v="1"/>
    <x v="0"/>
    <x v="3"/>
    <x v="0"/>
    <s v="Non-flouride"/>
    <x v="0"/>
    <n v="1"/>
    <x v="0"/>
    <n v="1"/>
    <x v="0"/>
    <n v="1"/>
    <x v="0"/>
    <n v="0"/>
    <x v="0"/>
    <n v="2"/>
    <x v="0"/>
    <n v="0"/>
    <x v="1"/>
    <n v="0"/>
    <x v="0"/>
    <n v="1"/>
    <x v="1"/>
    <n v="1"/>
    <x v="0"/>
    <n v="1"/>
    <x v="1"/>
    <n v="1"/>
    <x v="0"/>
    <n v="1"/>
    <x v="1"/>
    <n v="1"/>
  </r>
  <r>
    <d v="2024-10-08T10:21:09"/>
    <s v="jadenjacejoel2010@gmail.com"/>
    <n v="101103080457"/>
    <n v="72.12"/>
    <n v="0.28999999999999998"/>
    <s v="Lelaki / Male"/>
    <s v="Indian"/>
    <s v="SMK GUNUNG RAPAT"/>
    <s v="Ya / Yes"/>
    <x v="0"/>
    <x v="2"/>
    <x v="2"/>
    <x v="0"/>
    <x v="0"/>
    <x v="2"/>
    <x v="1"/>
    <x v="0"/>
    <x v="1"/>
    <x v="1"/>
    <x v="0"/>
    <x v="0"/>
    <x v="0"/>
    <x v="0"/>
    <x v="0"/>
    <x v="0"/>
    <x v="1"/>
    <x v="0"/>
    <x v="1"/>
    <x v="1"/>
    <x v="0"/>
    <x v="1"/>
    <x v="1"/>
    <x v="1"/>
    <x v="0"/>
    <x v="1"/>
    <x v="2"/>
    <x v="2"/>
    <x v="2"/>
    <x v="0"/>
    <x v="0"/>
    <x v="0"/>
    <s v="2 kali / Twice"/>
    <s v="2 kali / Twice"/>
    <s v="Tidak / No"/>
    <s v="Safi"/>
    <s v="Kadang-kadang/bila perlu / Sometimes / When necessary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Ya / Yes"/>
    <s v="Ya / Yes"/>
    <x v="0"/>
    <m/>
    <x v="0"/>
    <x v="0"/>
    <x v="2"/>
    <s v="Lelaki / Male"/>
    <x v="0"/>
    <n v="9"/>
    <n v="49"/>
    <m/>
    <x v="1"/>
    <x v="0"/>
    <x v="8"/>
    <x v="0"/>
    <s v="Flouride-based"/>
    <x v="0"/>
    <n v="1"/>
    <x v="0"/>
    <n v="1"/>
    <x v="1"/>
    <n v="0"/>
    <x v="0"/>
    <n v="0"/>
    <x v="2"/>
    <n v="0"/>
    <x v="0"/>
    <n v="0"/>
    <x v="1"/>
    <n v="0"/>
    <x v="1"/>
    <n v="0"/>
    <x v="1"/>
    <n v="1"/>
    <x v="0"/>
    <n v="1"/>
    <x v="1"/>
    <n v="1"/>
    <x v="0"/>
    <n v="1"/>
    <x v="0"/>
    <n v="0"/>
  </r>
  <r>
    <d v="2024-10-08T10:23:16"/>
    <s v="iqhmal@gmail.com"/>
    <n v="100221081819"/>
    <n v="100"/>
    <n v="0.33"/>
    <s v="Lelaki / Male"/>
    <s v="Malay"/>
    <s v="SMK GUNUNG RAPAT"/>
    <s v="Ya / Yes"/>
    <x v="0"/>
    <x v="0"/>
    <x v="1"/>
    <x v="1"/>
    <x v="0"/>
    <x v="2"/>
    <x v="0"/>
    <x v="0"/>
    <x v="2"/>
    <x v="0"/>
    <x v="0"/>
    <x v="0"/>
    <x v="2"/>
    <x v="0"/>
    <x v="0"/>
    <x v="0"/>
    <x v="1"/>
    <x v="1"/>
    <x v="1"/>
    <x v="1"/>
    <x v="1"/>
    <x v="1"/>
    <x v="1"/>
    <x v="1"/>
    <x v="0"/>
    <x v="1"/>
    <x v="1"/>
    <x v="0"/>
    <x v="0"/>
    <x v="1"/>
    <x v="1"/>
    <x v="1"/>
    <s v="2 kali / Twice"/>
    <s v="2 kali / Twice"/>
    <s v="Ya / Yes"/>
    <s v="COLGATE"/>
    <s v="Selalu / Always"/>
    <s v="2 kali / Twice"/>
    <s v="1 kali / Once"/>
    <s v="Kadang-kadang / Bila Perlu / Sometimes/When necessary"/>
    <s v="Ya / Yes"/>
    <s v="Ya / Yes"/>
    <s v="Ya / Yes"/>
    <s v="Kadang-kadang / Bila Perlu / Sometimes/When necessary"/>
    <s v="Ya / Yes"/>
    <x v="0"/>
    <m/>
    <x v="0"/>
    <x v="0"/>
    <x v="2"/>
    <s v="Lelaki / Male"/>
    <x v="0"/>
    <n v="12"/>
    <n v="51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8T10:25:08"/>
    <s v="m-11450969@moe-dl.edu.my"/>
    <n v="100930080501"/>
    <n v="51.8"/>
    <n v="0.28999999999999998"/>
    <s v="Lelaki / Male"/>
    <s v="Malay"/>
    <s v="SMK Gunung Rapat "/>
    <s v="Ya / Yes"/>
    <x v="0"/>
    <x v="1"/>
    <x v="0"/>
    <x v="2"/>
    <x v="0"/>
    <x v="1"/>
    <x v="2"/>
    <x v="0"/>
    <x v="0"/>
    <x v="2"/>
    <x v="0"/>
    <x v="0"/>
    <x v="0"/>
    <x v="0"/>
    <x v="1"/>
    <x v="0"/>
    <x v="0"/>
    <x v="1"/>
    <x v="0"/>
    <x v="0"/>
    <x v="1"/>
    <x v="0"/>
    <x v="1"/>
    <x v="0"/>
    <x v="1"/>
    <x v="3"/>
    <x v="0"/>
    <x v="0"/>
    <x v="1"/>
    <x v="0"/>
    <x v="0"/>
    <x v="1"/>
    <s v="Lebih dari 2 kali / More than twice"/>
    <s v="Lebih dari 2 kali / More than twice"/>
    <s v="Tidak tahu / Don't know"/>
    <s v="Fresh and white"/>
    <s v="Kadang-kadang/bila perlu / Sometimes / When necessary"/>
    <s v="Tidak menggunakan flos gigi / Not using dental floss"/>
    <s v="Kadang-kadang/Bila perlu / Sometimes/When necessary"/>
    <s v="Tidak / No"/>
    <s v="Tidak / No"/>
    <s v="Tidak / No"/>
    <s v="Tidak / No"/>
    <s v="Kadang-kadang / Bila Perlu / Sometimes/When necessary"/>
    <s v="Tidak / No"/>
    <x v="0"/>
    <m/>
    <x v="0"/>
    <x v="0"/>
    <x v="2"/>
    <s v="Lelaki / Male"/>
    <x v="0"/>
    <n v="10"/>
    <n v="58"/>
    <m/>
    <x v="1"/>
    <x v="0"/>
    <x v="4"/>
    <x v="0"/>
    <s v="Flouride-based"/>
    <x v="0"/>
    <n v="1"/>
    <x v="0"/>
    <n v="1"/>
    <x v="0"/>
    <n v="1"/>
    <x v="0"/>
    <n v="0"/>
    <x v="2"/>
    <n v="0"/>
    <x v="0"/>
    <n v="0"/>
    <x v="1"/>
    <n v="0"/>
    <x v="1"/>
    <n v="0"/>
    <x v="0"/>
    <n v="0"/>
    <x v="1"/>
    <n v="0"/>
    <x v="1"/>
    <n v="1"/>
    <x v="1"/>
    <n v="0"/>
    <x v="0"/>
    <n v="0"/>
  </r>
  <r>
    <d v="2024-10-08T10:26:38"/>
    <s v="pistaciogaming@gmail.com"/>
    <n v="101126080337"/>
    <n v="100"/>
    <n v="0.38"/>
    <s v="Lelaki / Male"/>
    <s v="Malay"/>
    <s v="SMK GUNUNG RAPAT"/>
    <s v="Ya / Yes"/>
    <x v="0"/>
    <x v="1"/>
    <x v="0"/>
    <x v="1"/>
    <x v="0"/>
    <x v="0"/>
    <x v="1"/>
    <x v="0"/>
    <x v="0"/>
    <x v="0"/>
    <x v="0"/>
    <x v="0"/>
    <x v="0"/>
    <x v="0"/>
    <x v="0"/>
    <x v="0"/>
    <x v="1"/>
    <x v="0"/>
    <x v="1"/>
    <x v="1"/>
    <x v="1"/>
    <x v="1"/>
    <x v="1"/>
    <x v="1"/>
    <x v="1"/>
    <x v="1"/>
    <x v="1"/>
    <x v="0"/>
    <x v="2"/>
    <x v="0"/>
    <x v="0"/>
    <x v="0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Ya / Yes"/>
    <s v="Ya / Yes"/>
    <s v="Kadang-kadang / Bila Perlu / Sometimes/When necessary"/>
    <s v="Tidak / No"/>
    <x v="0"/>
    <m/>
    <x v="0"/>
    <x v="0"/>
    <x v="2"/>
    <s v="Lelaki / Male"/>
    <x v="0"/>
    <n v="14"/>
    <n v="49"/>
    <m/>
    <x v="1"/>
    <x v="0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0"/>
    <n v="1"/>
    <x v="1"/>
    <n v="1"/>
    <x v="0"/>
    <n v="1"/>
    <x v="1"/>
    <n v="1"/>
    <x v="1"/>
    <n v="0"/>
    <x v="0"/>
    <n v="0"/>
  </r>
  <r>
    <d v="2024-10-08T10:29:02"/>
    <s v="rayyanhaikal@gmail.com"/>
    <n v="100119080983"/>
    <n v="10.7"/>
    <n v="0.46"/>
    <s v="Lelaki / Male"/>
    <s v="Malay"/>
    <s v="SEKOLAH MENENGAH KEBANGSAAN GUNUNG RAPAT"/>
    <s v="Ya / Yes"/>
    <x v="0"/>
    <x v="0"/>
    <x v="1"/>
    <x v="0"/>
    <x v="0"/>
    <x v="2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1"/>
    <x v="1"/>
    <x v="0"/>
    <x v="0"/>
    <x v="1"/>
    <x v="0"/>
    <x v="1"/>
    <x v="1"/>
    <s v="2 kali / Twice"/>
    <s v="2 kali / Twice"/>
    <s v="Tidak / No"/>
    <s v="Colgate"/>
    <s v="Selalu / Always"/>
    <s v="1 kali / Once"/>
    <s v="1 kali / Once"/>
    <s v="Ya / Yes"/>
    <s v="Tidak / No"/>
    <s v="Ya / Yes"/>
    <s v="Tidak / No"/>
    <s v="Ya / Yes"/>
    <s v="Kadang-kadang / Bila Perlu / Sometimes/When necessary"/>
    <x v="0"/>
    <m/>
    <x v="0"/>
    <x v="0"/>
    <x v="2"/>
    <s v="Lelaki / Male"/>
    <x v="0"/>
    <n v="12"/>
    <n v="59"/>
    <m/>
    <x v="1"/>
    <x v="0"/>
    <x v="0"/>
    <x v="0"/>
    <s v="Flouride-based"/>
    <x v="0"/>
    <n v="1"/>
    <x v="0"/>
    <n v="1"/>
    <x v="1"/>
    <n v="0"/>
    <x v="1"/>
    <n v="1"/>
    <x v="1"/>
    <n v="1"/>
    <x v="0"/>
    <n v="0"/>
    <x v="0"/>
    <n v="1"/>
    <x v="1"/>
    <n v="0"/>
    <x v="1"/>
    <n v="1"/>
    <x v="1"/>
    <n v="0"/>
    <x v="1"/>
    <n v="1"/>
    <x v="0"/>
    <n v="1"/>
    <x v="0"/>
    <n v="0"/>
  </r>
  <r>
    <d v="2024-10-08T10:30:39"/>
    <s v="riyadhzikry@gmail.com"/>
    <n v="100831080071"/>
    <n v="92.86"/>
    <n v="1.29"/>
    <s v="Lelaki / Male"/>
    <s v="Malay, Chinese"/>
    <s v="SEKOLAH MENENGAH GUNUNG RAPAT"/>
    <s v="Ya / Yes"/>
    <x v="0"/>
    <x v="0"/>
    <x v="0"/>
    <x v="1"/>
    <x v="0"/>
    <x v="0"/>
    <x v="2"/>
    <x v="1"/>
    <x v="0"/>
    <x v="1"/>
    <x v="0"/>
    <x v="0"/>
    <x v="0"/>
    <x v="0"/>
    <x v="0"/>
    <x v="2"/>
    <x v="1"/>
    <x v="1"/>
    <x v="1"/>
    <x v="1"/>
    <x v="1"/>
    <x v="1"/>
    <x v="1"/>
    <x v="1"/>
    <x v="1"/>
    <x v="1"/>
    <x v="1"/>
    <x v="0"/>
    <x v="0"/>
    <x v="1"/>
    <x v="0"/>
    <x v="0"/>
    <s v="Lebih dari 2 kali / More than twice"/>
    <s v="2 kali / Twice"/>
    <s v="Ya / Yes"/>
    <s v="COLGALTE"/>
    <s v="Kadang-kadang/bila perlu / Sometimes / When necessary"/>
    <s v="1 kali / Once"/>
    <s v="Kadang-kadang/Bila perlu / Sometimes/When necessary"/>
    <s v="Tidak / No"/>
    <s v="Kadang-kadang / Bila Perlu / Sometimes/When necessary"/>
    <s v="Tidak / No"/>
    <s v="Ya / Yes"/>
    <s v="Kadang-kadang / Bila Perlu / Sometimes/When necessary"/>
    <s v="Tidak / No"/>
    <x v="0"/>
    <m/>
    <x v="0"/>
    <x v="0"/>
    <x v="2"/>
    <s v="Lelaki / Male"/>
    <x v="0"/>
    <n v="12"/>
    <n v="48"/>
    <m/>
    <x v="1"/>
    <x v="0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0"/>
    <n v="1"/>
    <x v="0"/>
    <n v="0"/>
    <x v="0"/>
    <n v="1"/>
    <x v="1"/>
    <n v="1"/>
    <x v="1"/>
    <n v="0"/>
    <x v="0"/>
    <n v="0"/>
  </r>
  <r>
    <d v="2024-10-08T10:32:12"/>
    <s v="iqbaldanis23@gmail.com"/>
    <n v="100830080221"/>
    <n v="33.9"/>
    <n v="0.13"/>
    <s v="Lelaki / Male"/>
    <s v="Malay"/>
    <s v="SMK GUNUNG RAPAT"/>
    <s v="Ya / Yes"/>
    <x v="0"/>
    <x v="2"/>
    <x v="0"/>
    <x v="1"/>
    <x v="0"/>
    <x v="0"/>
    <x v="0"/>
    <x v="0"/>
    <x v="0"/>
    <x v="0"/>
    <x v="0"/>
    <x v="0"/>
    <x v="0"/>
    <x v="2"/>
    <x v="0"/>
    <x v="0"/>
    <x v="0"/>
    <x v="0"/>
    <x v="1"/>
    <x v="1"/>
    <x v="1"/>
    <x v="1"/>
    <x v="1"/>
    <x v="1"/>
    <x v="1"/>
    <x v="1"/>
    <x v="0"/>
    <x v="0"/>
    <x v="1"/>
    <x v="1"/>
    <x v="0"/>
    <x v="0"/>
    <s v="Lebih dari 2 kali / More than twice"/>
    <s v="2 kali / Twice"/>
    <s v="Ya / Yes"/>
    <s v="Colgate"/>
    <s v="Selalu / Always"/>
    <s v="2 kali / Twice"/>
    <s v="2 kali / Twice"/>
    <s v="Kadang-kadang / Bila Perlu / Sometimes/When necessary"/>
    <s v="Ya / Yes"/>
    <s v="Ya / Yes"/>
    <s v="Ya / Yes"/>
    <s v="Kadang-kadang / Bila Perlu / Sometimes/When necessary"/>
    <s v="Kadang-kadang / Bila Perlu / Sometimes/When necessary"/>
    <x v="0"/>
    <m/>
    <x v="0"/>
    <x v="0"/>
    <x v="2"/>
    <s v="Lelaki / Male"/>
    <x v="0"/>
    <n v="14"/>
    <n v="52"/>
    <m/>
    <x v="1"/>
    <x v="0"/>
    <x v="0"/>
    <x v="0"/>
    <s v="Flouride-based"/>
    <x v="0"/>
    <n v="1"/>
    <x v="0"/>
    <n v="1"/>
    <x v="0"/>
    <n v="1"/>
    <x v="1"/>
    <n v="1"/>
    <x v="1"/>
    <n v="1"/>
    <x v="1"/>
    <n v="1"/>
    <x v="0"/>
    <n v="1"/>
    <x v="0"/>
    <n v="1"/>
    <x v="1"/>
    <n v="1"/>
    <x v="0"/>
    <n v="1"/>
    <x v="1"/>
    <n v="1"/>
    <x v="0"/>
    <n v="1"/>
    <x v="1"/>
    <n v="1"/>
  </r>
  <r>
    <d v="2024-10-08T10:32:34"/>
    <s v="m-11342535@moe-dl.edu.my"/>
    <n v="101025080047"/>
    <n v="57.14"/>
    <n v="0.71"/>
    <s v="Lelaki / Male"/>
    <s v="Malay"/>
    <s v="SMK GUNUNG RAPAT"/>
    <s v="Tidak / No"/>
    <x v="0"/>
    <x v="1"/>
    <x v="0"/>
    <x v="2"/>
    <x v="0"/>
    <x v="2"/>
    <x v="1"/>
    <x v="1"/>
    <x v="0"/>
    <x v="0"/>
    <x v="0"/>
    <x v="0"/>
    <x v="1"/>
    <x v="1"/>
    <x v="0"/>
    <x v="2"/>
    <x v="0"/>
    <x v="1"/>
    <x v="1"/>
    <x v="1"/>
    <x v="1"/>
    <x v="1"/>
    <x v="0"/>
    <x v="3"/>
    <x v="2"/>
    <x v="0"/>
    <x v="3"/>
    <x v="2"/>
    <x v="2"/>
    <x v="1"/>
    <x v="0"/>
    <x v="0"/>
    <s v="2 kali / Twice"/>
    <s v="2 kali / Twice"/>
    <s v="Tidak tahu / Don't know"/>
    <s v="COLGATE"/>
    <s v="Selalu / Always"/>
    <s v="1 kali / Once"/>
    <s v="2 kali / Twice"/>
    <s v="Kadang-kadang / Bila Perlu / Sometimes/When necessary"/>
    <s v="Ya / Yes"/>
    <s v="Kadang-kadang / Bila Perlu / Sometimes/When necessary"/>
    <s v="Tidak / No"/>
    <s v="Kadang-kadang / Bila Perlu / Sometimes/When necessary"/>
    <s v="Tidak / No"/>
    <x v="0"/>
    <m/>
    <x v="0"/>
    <x v="0"/>
    <x v="2"/>
    <s v="Lelaki / Male"/>
    <x v="1"/>
    <n v="8"/>
    <n v="45"/>
    <m/>
    <x v="1"/>
    <x v="0"/>
    <x v="0"/>
    <x v="0"/>
    <s v="Flouride-based"/>
    <x v="0"/>
    <n v="1"/>
    <x v="0"/>
    <n v="1"/>
    <x v="0"/>
    <n v="1"/>
    <x v="1"/>
    <n v="1"/>
    <x v="1"/>
    <n v="1"/>
    <x v="1"/>
    <n v="1"/>
    <x v="0"/>
    <n v="1"/>
    <x v="0"/>
    <n v="1"/>
    <x v="1"/>
    <n v="1"/>
    <x v="1"/>
    <n v="0"/>
    <x v="1"/>
    <n v="1"/>
    <x v="1"/>
    <n v="0"/>
    <x v="0"/>
    <n v="0"/>
  </r>
  <r>
    <d v="2024-10-08T10:33:33"/>
    <s v="m-11513367@moe-dl.edu.my"/>
    <n v="100130060828"/>
    <n v="39.299999999999997"/>
    <n v="0.5"/>
    <s v="perempuan"/>
    <s v="Malay"/>
    <s v="SMK Gunung Rapat"/>
    <s v="Ya / Yes"/>
    <x v="0"/>
    <x v="1"/>
    <x v="0"/>
    <x v="1"/>
    <x v="0"/>
    <x v="0"/>
    <x v="0"/>
    <x v="0"/>
    <x v="0"/>
    <x v="0"/>
    <x v="0"/>
    <x v="0"/>
    <x v="0"/>
    <x v="0"/>
    <x v="0"/>
    <x v="2"/>
    <x v="1"/>
    <x v="0"/>
    <x v="0"/>
    <x v="0"/>
    <x v="1"/>
    <x v="0"/>
    <x v="1"/>
    <x v="1"/>
    <x v="1"/>
    <x v="1"/>
    <x v="0"/>
    <x v="1"/>
    <x v="0"/>
    <x v="1"/>
    <x v="0"/>
    <x v="0"/>
    <s v="2 kali / Twice"/>
    <s v="2 kali / Twice"/>
    <s v="Ya / Yes"/>
    <s v="Darlie"/>
    <s v="Selalu / Always"/>
    <s v="Tidak menggunakan flos gigi / Not using dental floss"/>
    <s v="Tidak minum minuman berkarbonat / Do not take carbonated drinks"/>
    <s v="Tidak / No"/>
    <s v="Tidak / No"/>
    <s v="Kadang-kadang / Bila Perlu / Sometimes/When necessary"/>
    <s v="Tidak / No"/>
    <s v="Kadang-kadang / Bila Perlu / Sometimes/When necessary"/>
    <s v="Tidak / No"/>
    <x v="0"/>
    <m/>
    <x v="0"/>
    <x v="0"/>
    <x v="2"/>
    <s v="Perempuan / Female"/>
    <x v="0"/>
    <n v="14"/>
    <n v="54"/>
    <m/>
    <x v="1"/>
    <x v="0"/>
    <x v="1"/>
    <x v="0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1"/>
    <n v="1"/>
    <x v="1"/>
    <n v="0"/>
    <x v="1"/>
    <n v="1"/>
    <x v="1"/>
    <n v="0"/>
    <x v="0"/>
    <n v="0"/>
  </r>
  <r>
    <d v="2024-10-08T10:37:13"/>
    <s v="myaazra1305@gmail.com"/>
    <n v="100513080578"/>
    <n v="10.7"/>
    <n v="0.25"/>
    <s v="perempuan"/>
    <s v="Malay"/>
    <s v="SMK Gunung Rapat"/>
    <s v="Ya / Yes"/>
    <x v="0"/>
    <x v="0"/>
    <x v="0"/>
    <x v="1"/>
    <x v="1"/>
    <x v="0"/>
    <x v="2"/>
    <x v="0"/>
    <x v="0"/>
    <x v="1"/>
    <x v="0"/>
    <x v="2"/>
    <x v="0"/>
    <x v="0"/>
    <x v="2"/>
    <x v="0"/>
    <x v="1"/>
    <x v="0"/>
    <x v="1"/>
    <x v="1"/>
    <x v="0"/>
    <x v="1"/>
    <x v="2"/>
    <x v="0"/>
    <x v="0"/>
    <x v="3"/>
    <x v="0"/>
    <x v="1"/>
    <x v="0"/>
    <x v="0"/>
    <x v="0"/>
    <x v="0"/>
    <s v="Lebih dari 2 kali / More than twice"/>
    <s v="1 kali / Once"/>
    <s v="Tidak tahu / Don't know"/>
    <s v="Colgate "/>
    <s v="Selalu / Always"/>
    <s v="2 kali / Twice"/>
    <s v="Kadang-kadang/Bila perlu / Sometimes/When necessary"/>
    <s v="Tidak / No"/>
    <s v="Kadang-kadang / Bila Perlu / Sometimes/When necessary"/>
    <s v="Ya / Yes"/>
    <s v="Ya / Yes"/>
    <s v="Tidak / No"/>
    <s v="Tidak / No"/>
    <x v="0"/>
    <m/>
    <x v="0"/>
    <x v="0"/>
    <x v="2"/>
    <s v="Perempuan / Female"/>
    <x v="0"/>
    <n v="11"/>
    <n v="55"/>
    <m/>
    <x v="1"/>
    <x v="0"/>
    <x v="0"/>
    <x v="0"/>
    <s v="Flouride-based"/>
    <x v="0"/>
    <n v="1"/>
    <x v="1"/>
    <n v="0"/>
    <x v="0"/>
    <n v="1"/>
    <x v="1"/>
    <n v="1"/>
    <x v="1"/>
    <n v="1"/>
    <x v="0"/>
    <n v="0"/>
    <x v="1"/>
    <n v="0"/>
    <x v="0"/>
    <n v="1"/>
    <x v="1"/>
    <n v="1"/>
    <x v="0"/>
    <n v="1"/>
    <x v="0"/>
    <n v="0"/>
    <x v="1"/>
    <n v="0"/>
    <x v="0"/>
    <n v="0"/>
  </r>
  <r>
    <d v="2024-10-08T10:38:38"/>
    <s v="m-11451080@moe-dl.edu.my"/>
    <n v="100412081328"/>
    <n v="75.89"/>
    <n v="0.92"/>
    <s v="perempuan"/>
    <s v="Malay"/>
    <s v="Smk gunung rapat"/>
    <s v="Ya / Yes"/>
    <x v="0"/>
    <x v="1"/>
    <x v="0"/>
    <x v="1"/>
    <x v="0"/>
    <x v="2"/>
    <x v="2"/>
    <x v="0"/>
    <x v="2"/>
    <x v="0"/>
    <x v="0"/>
    <x v="1"/>
    <x v="0"/>
    <x v="1"/>
    <x v="0"/>
    <x v="0"/>
    <x v="0"/>
    <x v="1"/>
    <x v="1"/>
    <x v="1"/>
    <x v="1"/>
    <x v="0"/>
    <x v="0"/>
    <x v="0"/>
    <x v="0"/>
    <x v="3"/>
    <x v="0"/>
    <x v="1"/>
    <x v="1"/>
    <x v="0"/>
    <x v="1"/>
    <x v="1"/>
    <s v="2 kali / Twice"/>
    <s v="2 kali / Twice"/>
    <s v="Ya / Yes"/>
    <s v="Darlie"/>
    <s v="Selalu / Always"/>
    <s v="2 kali / Twice"/>
    <s v="Tidak minum minuman berkarbonat / Do not take carbonated drinks"/>
    <s v="Tidak / No"/>
    <s v="Tidak / No"/>
    <s v="Kadang-kadang / Bila Perlu / Sometimes/When necessary"/>
    <s v="Kadang-kadang / Bila Perlu / Sometimes/When necessary"/>
    <s v="Ya / Yes"/>
    <s v="Kadang-kadang / Bila Perlu / Sometimes/When necessary"/>
    <x v="0"/>
    <m/>
    <x v="0"/>
    <x v="0"/>
    <x v="2"/>
    <s v="Perempuan / Female"/>
    <x v="0"/>
    <n v="10"/>
    <n v="60"/>
    <m/>
    <x v="1"/>
    <x v="0"/>
    <x v="1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0"/>
    <n v="1"/>
    <x v="1"/>
    <n v="1"/>
    <x v="0"/>
    <n v="1"/>
    <x v="0"/>
    <n v="0"/>
  </r>
  <r>
    <d v="2024-10-08T10:39:02"/>
    <s v="m-11252517@moe-dl.edu.my"/>
    <n v="100729101876"/>
    <n v="0"/>
    <n v="0.21"/>
    <s v="perempuan"/>
    <s v="Chinese"/>
    <s v="SMK GUNUNG RAPAT"/>
    <s v="Tidak / No"/>
    <x v="2"/>
    <x v="0"/>
    <x v="1"/>
    <x v="1"/>
    <x v="0"/>
    <x v="0"/>
    <x v="2"/>
    <x v="0"/>
    <x v="1"/>
    <x v="1"/>
    <x v="0"/>
    <x v="0"/>
    <x v="0"/>
    <x v="2"/>
    <x v="0"/>
    <x v="0"/>
    <x v="0"/>
    <x v="0"/>
    <x v="0"/>
    <x v="0"/>
    <x v="0"/>
    <x v="0"/>
    <x v="1"/>
    <x v="1"/>
    <x v="1"/>
    <x v="3"/>
    <x v="1"/>
    <x v="0"/>
    <x v="0"/>
    <x v="0"/>
    <x v="0"/>
    <x v="0"/>
    <s v="2 kali / Twice"/>
    <s v="Lebih dari 2 kali / More than twice"/>
    <s v="Ya / Yes"/>
    <s v="colgate"/>
    <s v="Kadang-kadang/bila perlu / Sometimes / When necessary"/>
    <s v="2 kali / Twice"/>
    <s v="Kadang-kadang/Bila perlu / Sometimes/When necessary"/>
    <s v="Tidak / No"/>
    <s v="Tidak / No"/>
    <s v="Tidak / No"/>
    <s v="Kadang-kadang / Bila Perlu / Sometimes/When necessary"/>
    <s v="Tidak / No"/>
    <s v="Tidak / No"/>
    <x v="0"/>
    <m/>
    <x v="0"/>
    <x v="0"/>
    <x v="2"/>
    <s v="Perempuan / Female"/>
    <x v="1"/>
    <n v="10"/>
    <n v="56"/>
    <m/>
    <x v="1"/>
    <x v="0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1"/>
    <n v="0"/>
    <x v="0"/>
    <n v="0"/>
    <x v="0"/>
    <n v="1"/>
    <x v="0"/>
    <n v="0"/>
    <x v="1"/>
    <n v="0"/>
    <x v="0"/>
    <n v="0"/>
  </r>
  <r>
    <d v="2024-10-08T10:41:12"/>
    <s v="m-11450850@moe-dl.edu.my"/>
    <n v="100329030220"/>
    <n v="39.299999999999997"/>
    <n v="0.46"/>
    <s v="perempuan"/>
    <s v="Malay"/>
    <s v="Sekolah Menengah Kebangsaan Gunung Rapat "/>
    <s v="Ya / Yes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x v="0"/>
    <x v="0"/>
    <x v="1"/>
    <x v="0"/>
    <x v="0"/>
    <s v="2 kali / Twice"/>
    <s v="2 kali / Twice"/>
    <s v="Ya / Yes"/>
    <s v="Fresh and white"/>
    <s v="Selalu / Always"/>
    <s v="1 kali / Once"/>
    <s v="Tidak minum minuman berkarbonat / Do not take carbonated drinks"/>
    <s v="Ya / Yes"/>
    <s v="Ya / Yes"/>
    <s v="Kadang-kadang / Bila Perlu / Sometimes/When necessary"/>
    <s v="Ya / Yes"/>
    <s v="Ya / Yes"/>
    <s v="Kadang-kadang / Bila Perlu / Sometimes/When necessary"/>
    <x v="0"/>
    <m/>
    <x v="0"/>
    <x v="0"/>
    <x v="2"/>
    <s v="Perempuan / Female"/>
    <x v="0"/>
    <n v="16"/>
    <n v="54"/>
    <m/>
    <x v="1"/>
    <x v="0"/>
    <x v="4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8T10:44:07"/>
    <s v="m-11252192@m0e-dl.edu.my"/>
    <n v="100525080604"/>
    <n v="55.4"/>
    <n v="0.28999999999999998"/>
    <s v="perempuan"/>
    <s v="Chinese"/>
    <s v="SMK GUNUNG RAPAT"/>
    <s v="Ya / Yes"/>
    <x v="0"/>
    <x v="2"/>
    <x v="1"/>
    <x v="2"/>
    <x v="0"/>
    <x v="1"/>
    <x v="1"/>
    <x v="0"/>
    <x v="0"/>
    <x v="0"/>
    <x v="0"/>
    <x v="0"/>
    <x v="1"/>
    <x v="1"/>
    <x v="2"/>
    <x v="2"/>
    <x v="2"/>
    <x v="1"/>
    <x v="2"/>
    <x v="1"/>
    <x v="1"/>
    <x v="1"/>
    <x v="1"/>
    <x v="0"/>
    <x v="1"/>
    <x v="0"/>
    <x v="1"/>
    <x v="0"/>
    <x v="0"/>
    <x v="1"/>
    <x v="0"/>
    <x v="0"/>
    <s v="2 kali / Twice"/>
    <s v="2 kali / Twice"/>
    <s v="Tidak tahu / Don't know"/>
    <s v="COLGATE"/>
    <s v="Selalu / Always"/>
    <s v="Lebih dari 2 kali / More than twice"/>
    <s v="1 kali / Once"/>
    <s v="Tidak / No"/>
    <s v="Tidak / No"/>
    <s v="Kadang-kadang / Bila Perlu / Sometimes/When necessary"/>
    <s v="Tidak / No"/>
    <s v="Kadang-kadang / Bila Perlu / Sometimes/When necessary"/>
    <s v="Kadang-kadang / Bila Perlu / Sometimes/When necessary"/>
    <x v="0"/>
    <m/>
    <x v="0"/>
    <x v="0"/>
    <x v="2"/>
    <s v="Perempuan / Female"/>
    <x v="0"/>
    <n v="7"/>
    <n v="45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1"/>
    <n v="0"/>
    <x v="1"/>
    <n v="1"/>
    <x v="0"/>
    <n v="1"/>
    <x v="0"/>
    <n v="0"/>
  </r>
  <r>
    <d v="2024-10-08T10:45:15"/>
    <s v="m-11252411@moe-dl.edu.my"/>
    <n v="100219080534"/>
    <n v="97.73"/>
    <n v="0.83"/>
    <s v="perempuan"/>
    <s v="Chinese"/>
    <s v="Smk gunung rapat"/>
    <s v="Ya / Yes"/>
    <x v="0"/>
    <x v="0"/>
    <x v="0"/>
    <x v="2"/>
    <x v="0"/>
    <x v="1"/>
    <x v="1"/>
    <x v="1"/>
    <x v="1"/>
    <x v="1"/>
    <x v="0"/>
    <x v="0"/>
    <x v="1"/>
    <x v="1"/>
    <x v="1"/>
    <x v="0"/>
    <x v="1"/>
    <x v="1"/>
    <x v="1"/>
    <x v="1"/>
    <x v="1"/>
    <x v="1"/>
    <x v="1"/>
    <x v="1"/>
    <x v="1"/>
    <x v="1"/>
    <x v="1"/>
    <x v="0"/>
    <x v="0"/>
    <x v="1"/>
    <x v="0"/>
    <x v="0"/>
    <s v="2 kali / Twice"/>
    <s v="2 kali / Twice"/>
    <s v="Tidak tahu / Don't know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2"/>
    <s v="Perempuan / Female"/>
    <x v="0"/>
    <n v="7"/>
    <n v="48"/>
    <m/>
    <x v="1"/>
    <x v="0"/>
    <x v="1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8T10:46:31"/>
    <s v="m-11451066@moe-edu.dl.my"/>
    <n v="100713080548"/>
    <n v="5.4"/>
    <n v="0.13"/>
    <s v="perempuan"/>
    <s v="Malay"/>
    <s v="SMK GUNUNG RAPAT "/>
    <s v="Ya / Yes"/>
    <x v="0"/>
    <x v="0"/>
    <x v="0"/>
    <x v="2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1"/>
    <x v="0"/>
    <x v="1"/>
    <x v="1"/>
    <x v="0"/>
    <x v="0"/>
    <x v="1"/>
    <s v="Lebih dari 2 kali / More than twice"/>
    <s v="Lebih dari 2 kali / More than twice"/>
    <s v="Tidak tahu / Don't know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x v="0"/>
    <m/>
    <x v="0"/>
    <x v="0"/>
    <x v="2"/>
    <s v="Perempuan / Female"/>
    <x v="0"/>
    <n v="13"/>
    <n v="61"/>
    <m/>
    <x v="1"/>
    <x v="0"/>
    <x v="0"/>
    <x v="0"/>
    <s v="Flouride-based"/>
    <x v="0"/>
    <n v="1"/>
    <x v="0"/>
    <n v="1"/>
    <x v="0"/>
    <n v="1"/>
    <x v="1"/>
    <n v="1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8T10:48:10"/>
    <s v="m-11359757@moe-dl.edu.my"/>
    <n v="100805080326"/>
    <n v="74.11"/>
    <n v="0.67"/>
    <s v="perempuan"/>
    <s v="Malay"/>
    <s v="SMK GUNUNG RAPAT"/>
    <s v="Ya / Yes"/>
    <x v="0"/>
    <x v="1"/>
    <x v="0"/>
    <x v="2"/>
    <x v="1"/>
    <x v="0"/>
    <x v="0"/>
    <x v="2"/>
    <x v="0"/>
    <x v="0"/>
    <x v="0"/>
    <x v="1"/>
    <x v="1"/>
    <x v="0"/>
    <x v="0"/>
    <x v="0"/>
    <x v="0"/>
    <x v="1"/>
    <x v="1"/>
    <x v="1"/>
    <x v="1"/>
    <x v="1"/>
    <x v="1"/>
    <x v="1"/>
    <x v="2"/>
    <x v="1"/>
    <x v="1"/>
    <x v="0"/>
    <x v="0"/>
    <x v="1"/>
    <x v="0"/>
    <x v="0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2"/>
    <s v="Perempuan / Female"/>
    <x v="0"/>
    <n v="10"/>
    <n v="48"/>
    <m/>
    <x v="1"/>
    <x v="0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1"/>
    <n v="0"/>
    <x v="1"/>
    <n v="1"/>
  </r>
  <r>
    <d v="2024-10-08T10:49:34"/>
    <s v="alyaumairah0501@gmail.com"/>
    <n v="100105080130"/>
    <n v="14.3"/>
    <n v="0.5"/>
    <s v="perempuan"/>
    <s v="Malay"/>
    <s v="SMK GUNUNG RAPAT"/>
    <s v="Ya / Yes"/>
    <x v="0"/>
    <x v="1"/>
    <x v="0"/>
    <x v="2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1"/>
    <x v="0"/>
    <x v="1"/>
    <x v="1"/>
    <s v="2 kali / Twice"/>
    <s v="2 kali / Twice"/>
    <s v="Tidak tahu / Don't know"/>
    <s v="Colgate"/>
    <s v="Selalu / Always"/>
    <s v="Kadang-kadang/bila perlu / Sometimes/when in need"/>
    <s v="Kadang-kadang/Bila perlu / Sometimes/When necessary"/>
    <s v="Tidak / No"/>
    <s v="Tidak / No"/>
    <s v="Ya / Yes"/>
    <s v="Kadang-kadang / Bila Perlu / Sometimes/When necessary"/>
    <s v="Tidak / No"/>
    <s v="Tidak / No"/>
    <x v="0"/>
    <m/>
    <x v="0"/>
    <x v="0"/>
    <x v="2"/>
    <s v="Perempuan / Female"/>
    <x v="0"/>
    <n v="12"/>
    <n v="63"/>
    <m/>
    <x v="1"/>
    <x v="0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1"/>
    <n v="1"/>
    <x v="0"/>
    <n v="1"/>
    <x v="0"/>
    <n v="0"/>
    <x v="1"/>
    <n v="0"/>
    <x v="0"/>
    <n v="0"/>
  </r>
  <r>
    <d v="2024-10-08T10:51:59"/>
    <s v="m-11052631@moe-dl.edu.my"/>
    <n v="101124080800"/>
    <n v="100"/>
    <n v="1"/>
    <s v="perempuan"/>
    <s v="Malay"/>
    <s v="SMK GUNUNG RAPAT "/>
    <s v="Ya / Yes"/>
    <x v="0"/>
    <x v="1"/>
    <x v="0"/>
    <x v="2"/>
    <x v="0"/>
    <x v="0"/>
    <x v="0"/>
    <x v="0"/>
    <x v="0"/>
    <x v="0"/>
    <x v="0"/>
    <x v="0"/>
    <x v="0"/>
    <x v="0"/>
    <x v="0"/>
    <x v="0"/>
    <x v="1"/>
    <x v="0"/>
    <x v="1"/>
    <x v="1"/>
    <x v="0"/>
    <x v="0"/>
    <x v="0"/>
    <x v="0"/>
    <x v="0"/>
    <x v="3"/>
    <x v="0"/>
    <x v="1"/>
    <x v="1"/>
    <x v="0"/>
    <x v="1"/>
    <x v="1"/>
    <s v="2 kali / Twice"/>
    <s v="2 kali / Twice"/>
    <s v="Ya / Yes"/>
    <s v="Colgate"/>
    <s v="Kadang-kadang/bila perlu / Sometimes / When necessary"/>
    <s v="2 kali / Twice"/>
    <s v="1 kali / Once"/>
    <s v="Ya / Yes"/>
    <s v="Kadang-kadang / Bila Perlu / Sometimes/When necessary"/>
    <s v="Ya / Yes"/>
    <s v="Kadang-kadang / Bila Perlu / Sometimes/When necessary"/>
    <s v="Ya / Yes"/>
    <s v="Tidak / No"/>
    <x v="0"/>
    <m/>
    <x v="0"/>
    <x v="0"/>
    <x v="2"/>
    <s v="Perempuan / Female"/>
    <x v="0"/>
    <n v="14"/>
    <n v="61"/>
    <m/>
    <x v="1"/>
    <x v="0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0"/>
    <n v="1"/>
    <x v="1"/>
    <n v="1"/>
    <x v="1"/>
    <n v="0"/>
    <x v="1"/>
    <n v="1"/>
  </r>
  <r>
    <d v="2024-10-08T10:52:53"/>
    <s v="satyamogn10@gmail.com"/>
    <s v="100705-08-0134"/>
    <n v="84.82"/>
    <n v="0.42"/>
    <s v="perempuan"/>
    <s v="Indian"/>
    <s v="SMK GUNUNG RAPAT"/>
    <s v="Ya / Yes"/>
    <x v="0"/>
    <x v="1"/>
    <x v="1"/>
    <x v="0"/>
    <x v="1"/>
    <x v="1"/>
    <x v="1"/>
    <x v="2"/>
    <x v="0"/>
    <x v="1"/>
    <x v="1"/>
    <x v="0"/>
    <x v="1"/>
    <x v="2"/>
    <x v="2"/>
    <x v="2"/>
    <x v="1"/>
    <x v="0"/>
    <x v="3"/>
    <x v="0"/>
    <x v="2"/>
    <x v="1"/>
    <x v="1"/>
    <x v="1"/>
    <x v="0"/>
    <x v="2"/>
    <x v="1"/>
    <x v="2"/>
    <x v="2"/>
    <x v="0"/>
    <x v="1"/>
    <x v="2"/>
    <s v="2 kali / Twice"/>
    <s v="2 kali / Twice"/>
    <s v="Tidak / No"/>
    <s v="COLAGATE"/>
    <s v="Selalu / Always"/>
    <s v="2 kali / Twice"/>
    <s v="1 kali / Once"/>
    <s v="Kadang-kadang / Bila Perlu / Sometimes/When necessary"/>
    <s v="Kadang-kadang / Bila Perlu / Sometimes/When necessary"/>
    <s v="Ya / Yes"/>
    <s v="Ya / Yes"/>
    <s v="Tidak / No"/>
    <s v="Tidak / No"/>
    <x v="0"/>
    <m/>
    <x v="0"/>
    <x v="0"/>
    <x v="2"/>
    <s v="Perempuan / Female"/>
    <x v="0"/>
    <n v="3"/>
    <n v="45"/>
    <m/>
    <x v="1"/>
    <x v="0"/>
    <x v="0"/>
    <x v="0"/>
    <s v="Flouride-based"/>
    <x v="0"/>
    <n v="1"/>
    <x v="0"/>
    <n v="1"/>
    <x v="1"/>
    <n v="0"/>
    <x v="1"/>
    <n v="1"/>
    <x v="1"/>
    <n v="1"/>
    <x v="0"/>
    <n v="0"/>
    <x v="0"/>
    <n v="1"/>
    <x v="0"/>
    <n v="1"/>
    <x v="1"/>
    <n v="1"/>
    <x v="0"/>
    <n v="1"/>
    <x v="0"/>
    <n v="0"/>
    <x v="1"/>
    <n v="0"/>
    <x v="0"/>
    <n v="0"/>
  </r>
  <r>
    <d v="2024-10-08T10:57:39"/>
    <s v="hadimirza2206@gmail.com"/>
    <s v="090622080677"/>
    <n v="100"/>
    <n v="0.67"/>
    <s v="Lelaki / Male"/>
    <s v="Malay"/>
    <s v="Smk gunung rapat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3"/>
    <x v="1"/>
    <x v="0"/>
    <x v="0"/>
    <x v="1"/>
    <x v="0"/>
    <x v="0"/>
    <s v="1 kali / Once"/>
    <s v="1 kali / Once"/>
    <s v="Ya / Yes"/>
    <s v="Colgate"/>
    <s v="Kadang-kadang/bila perlu / Sometimes / When necessary"/>
    <s v="Tidak menggunakan flos gigi / Not using dental floss"/>
    <s v="1 kali / Once"/>
    <s v="Ya / Yes"/>
    <s v="Ya / Yes"/>
    <s v="Ya / Yes"/>
    <s v="Ya / Yes"/>
    <s v="Ya / Yes"/>
    <s v="Tidak / No"/>
    <x v="0"/>
    <m/>
    <x v="0"/>
    <x v="0"/>
    <x v="2"/>
    <s v="Lelaki / Male"/>
    <x v="0"/>
    <n v="15"/>
    <n v="49"/>
    <m/>
    <x v="1"/>
    <x v="0"/>
    <x v="0"/>
    <x v="0"/>
    <s v="Flouride-based"/>
    <x v="1"/>
    <n v="0"/>
    <x v="1"/>
    <n v="0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1"/>
    <n v="0"/>
    <x v="1"/>
    <n v="1"/>
  </r>
  <r>
    <d v="2024-10-08T11:03:01"/>
    <s v="azmimzzn@gmail.com"/>
    <s v="090531020505"/>
    <n v="92.86"/>
    <n v="1.04"/>
    <s v="Lelaki / Male"/>
    <s v="Malay"/>
    <s v="SMK GUNUNG RAPAT"/>
    <s v="Ya / Yes"/>
    <x v="0"/>
    <x v="0"/>
    <x v="0"/>
    <x v="1"/>
    <x v="0"/>
    <x v="0"/>
    <x v="0"/>
    <x v="0"/>
    <x v="0"/>
    <x v="0"/>
    <x v="0"/>
    <x v="2"/>
    <x v="0"/>
    <x v="0"/>
    <x v="0"/>
    <x v="0"/>
    <x v="1"/>
    <x v="1"/>
    <x v="1"/>
    <x v="1"/>
    <x v="1"/>
    <x v="1"/>
    <x v="1"/>
    <x v="1"/>
    <x v="1"/>
    <x v="0"/>
    <x v="1"/>
    <x v="0"/>
    <x v="0"/>
    <x v="1"/>
    <x v="0"/>
    <x v="0"/>
    <s v="2 kali / Twice"/>
    <s v="2 kali / Twice"/>
    <s v="Ya / Yes"/>
    <s v="Colgate"/>
    <s v="Kadang-kadang/bila perlu / Sometimes / When necessary"/>
    <s v="1 kali / Once"/>
    <s v="2 kali / Twice"/>
    <s v="Kadang-kadang / Bila Perlu / Sometimes/When necessary"/>
    <s v="Kadang-kadang / Bila Perlu / Sometimes/When necessary"/>
    <s v="Tidak / No"/>
    <s v="Kadang-kadang / Bila Perlu / Sometimes/When necessary"/>
    <s v="Kadang-kadang / Bila Perlu / Sometimes/When necessary"/>
    <s v="Tidak / No"/>
    <x v="0"/>
    <m/>
    <x v="0"/>
    <x v="0"/>
    <x v="2"/>
    <s v="Lelaki / Male"/>
    <x v="0"/>
    <n v="15"/>
    <n v="47"/>
    <m/>
    <x v="1"/>
    <x v="0"/>
    <x v="0"/>
    <x v="0"/>
    <s v="Flouride-based"/>
    <x v="0"/>
    <n v="1"/>
    <x v="0"/>
    <n v="1"/>
    <x v="0"/>
    <n v="1"/>
    <x v="0"/>
    <n v="0"/>
    <x v="1"/>
    <n v="1"/>
    <x v="1"/>
    <n v="1"/>
    <x v="0"/>
    <n v="1"/>
    <x v="0"/>
    <n v="1"/>
    <x v="0"/>
    <n v="0"/>
    <x v="0"/>
    <n v="1"/>
    <x v="1"/>
    <n v="1"/>
    <x v="1"/>
    <n v="0"/>
    <x v="0"/>
    <n v="0"/>
  </r>
  <r>
    <d v="2024-10-08T11:04:25"/>
    <s v="rakshen@gmail.com"/>
    <s v="091114080309"/>
    <n v="100"/>
    <n v="0.67"/>
    <s v="Lelaki / Male"/>
    <s v="Indian"/>
    <s v="SMK Gunung Rapat "/>
    <s v="Ya / Yes"/>
    <x v="0"/>
    <x v="0"/>
    <x v="0"/>
    <x v="1"/>
    <x v="0"/>
    <x v="0"/>
    <x v="1"/>
    <x v="1"/>
    <x v="0"/>
    <x v="0"/>
    <x v="0"/>
    <x v="0"/>
    <x v="1"/>
    <x v="0"/>
    <x v="0"/>
    <x v="1"/>
    <x v="1"/>
    <x v="0"/>
    <x v="1"/>
    <x v="1"/>
    <x v="1"/>
    <x v="2"/>
    <x v="0"/>
    <x v="0"/>
    <x v="0"/>
    <x v="3"/>
    <x v="3"/>
    <x v="0"/>
    <x v="1"/>
    <x v="0"/>
    <x v="2"/>
    <x v="0"/>
    <s v="2 kali / Twice"/>
    <s v="2 kali / Twice"/>
    <s v="Tidak / No"/>
    <s v="Colgate"/>
    <s v="Selalu / Always"/>
    <s v="Kadang-kadang/bila perlu / Sometimes/when in need"/>
    <s v="Kadang-kadang/Bila perlu / Sometimes/When necessary"/>
    <s v="Tidak / No"/>
    <s v="Tidak / No"/>
    <s v="Tidak / No"/>
    <s v="Tidak / No"/>
    <s v="Tidak / No"/>
    <s v="Tidak / No"/>
    <x v="0"/>
    <m/>
    <x v="0"/>
    <x v="0"/>
    <x v="2"/>
    <s v="Lelaki / Male"/>
    <x v="0"/>
    <n v="12"/>
    <n v="53"/>
    <m/>
    <x v="1"/>
    <x v="0"/>
    <x v="0"/>
    <x v="0"/>
    <s v="Flouride-based"/>
    <x v="0"/>
    <n v="1"/>
    <x v="0"/>
    <n v="1"/>
    <x v="1"/>
    <n v="0"/>
    <x v="1"/>
    <n v="1"/>
    <x v="0"/>
    <n v="2"/>
    <x v="0"/>
    <n v="0"/>
    <x v="1"/>
    <n v="0"/>
    <x v="1"/>
    <n v="0"/>
    <x v="0"/>
    <n v="0"/>
    <x v="1"/>
    <n v="0"/>
    <x v="0"/>
    <n v="0"/>
    <x v="1"/>
    <n v="0"/>
    <x v="0"/>
    <n v="0"/>
  </r>
  <r>
    <d v="2024-10-08T11:05:09"/>
    <s v="harrazmhzahrinor@gmail.com"/>
    <s v="090904080165"/>
    <n v="85.71"/>
    <n v="0.13"/>
    <s v="Lelaki / Male"/>
    <s v="Malay"/>
    <s v="SEKOLAH MENENGAH KEBANGSAAN GUNUNG RAPAT "/>
    <s v="Ya / Yes"/>
    <x v="2"/>
    <x v="2"/>
    <x v="1"/>
    <x v="2"/>
    <x v="2"/>
    <x v="0"/>
    <x v="2"/>
    <x v="0"/>
    <x v="0"/>
    <x v="1"/>
    <x v="0"/>
    <x v="0"/>
    <x v="0"/>
    <x v="0"/>
    <x v="1"/>
    <x v="0"/>
    <x v="1"/>
    <x v="1"/>
    <x v="1"/>
    <x v="1"/>
    <x v="1"/>
    <x v="1"/>
    <x v="1"/>
    <x v="1"/>
    <x v="1"/>
    <x v="3"/>
    <x v="0"/>
    <x v="0"/>
    <x v="0"/>
    <x v="1"/>
    <x v="2"/>
    <x v="0"/>
    <s v="Lebih dari 2 kali / More than twice"/>
    <s v="Lebih dari 2 kali / More than twice"/>
    <s v="Ya / Yes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2"/>
    <s v="Lelaki / Male"/>
    <x v="0"/>
    <n v="8"/>
    <n v="49"/>
    <m/>
    <x v="1"/>
    <x v="0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1"/>
    <n v="0"/>
    <x v="1"/>
    <n v="1"/>
    <x v="0"/>
    <n v="1"/>
    <x v="1"/>
    <n v="1"/>
    <x v="0"/>
    <n v="1"/>
    <x v="1"/>
    <n v="1"/>
  </r>
  <r>
    <d v="2024-10-08T11:07:12"/>
    <s v="alifmuzhafar2467@gmail.com"/>
    <s v="090719080737"/>
    <n v="64.3"/>
    <n v="1.25"/>
    <s v="Lelaki / Male"/>
    <s v="Malay"/>
    <s v="smk gunung rapat"/>
    <s v="Ya / Yes"/>
    <x v="0"/>
    <x v="1"/>
    <x v="0"/>
    <x v="2"/>
    <x v="1"/>
    <x v="0"/>
    <x v="1"/>
    <x v="0"/>
    <x v="0"/>
    <x v="0"/>
    <x v="0"/>
    <x v="1"/>
    <x v="0"/>
    <x v="0"/>
    <x v="0"/>
    <x v="0"/>
    <x v="1"/>
    <x v="1"/>
    <x v="1"/>
    <x v="1"/>
    <x v="1"/>
    <x v="1"/>
    <x v="1"/>
    <x v="1"/>
    <x v="2"/>
    <x v="0"/>
    <x v="0"/>
    <x v="0"/>
    <x v="0"/>
    <x v="3"/>
    <x v="0"/>
    <x v="0"/>
    <s v="1 kali / Once"/>
    <s v="1 kali / Once"/>
    <s v="Tidak tahu / Don't know"/>
    <s v="colgate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Ya / Yes"/>
    <s v="Ya / Yes"/>
    <s v="Ya / Yes"/>
    <s v="Ya / Yes"/>
    <x v="0"/>
    <m/>
    <x v="0"/>
    <x v="0"/>
    <x v="2"/>
    <s v="Lelaki / Male"/>
    <x v="0"/>
    <n v="11"/>
    <n v="46"/>
    <m/>
    <x v="1"/>
    <x v="0"/>
    <x v="0"/>
    <x v="0"/>
    <s v="Flouride-based"/>
    <x v="1"/>
    <n v="0"/>
    <x v="1"/>
    <n v="0"/>
    <x v="0"/>
    <n v="1"/>
    <x v="0"/>
    <n v="0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8T11:08:27"/>
    <s v="khairul@gmail.com"/>
    <s v="091106080325"/>
    <n v="100"/>
    <n v="0.83"/>
    <s v="Lelaki / Male"/>
    <s v="Malay"/>
    <s v="Smk gunung rapat"/>
    <s v="Ya / Yes"/>
    <x v="0"/>
    <x v="0"/>
    <x v="0"/>
    <x v="2"/>
    <x v="1"/>
    <x v="1"/>
    <x v="1"/>
    <x v="1"/>
    <x v="0"/>
    <x v="0"/>
    <x v="0"/>
    <x v="1"/>
    <x v="1"/>
    <x v="1"/>
    <x v="0"/>
    <x v="0"/>
    <x v="1"/>
    <x v="1"/>
    <x v="2"/>
    <x v="1"/>
    <x v="0"/>
    <x v="0"/>
    <x v="0"/>
    <x v="1"/>
    <x v="1"/>
    <x v="1"/>
    <x v="1"/>
    <x v="0"/>
    <x v="0"/>
    <x v="1"/>
    <x v="0"/>
    <x v="1"/>
    <s v="2 kali / Twice"/>
    <s v="1 kali / Once"/>
    <s v="Tidak tahu / Don't know"/>
    <s v="Colgate"/>
    <s v="Selalu / Always"/>
    <s v="Tidak menggunakan flos gigi / Not using dental floss"/>
    <s v="Kadang-kadang/Bila perlu / Sometimes/When necessary"/>
    <s v="Tidak / No"/>
    <s v="Ya / Yes"/>
    <s v="Ya / Yes"/>
    <s v="Tidak / No"/>
    <s v="Ya / Yes"/>
    <s v="Tidak / No"/>
    <x v="0"/>
    <m/>
    <x v="0"/>
    <x v="0"/>
    <x v="2"/>
    <s v="Lelaki / Male"/>
    <x v="0"/>
    <n v="8"/>
    <n v="51"/>
    <m/>
    <x v="1"/>
    <x v="0"/>
    <x v="0"/>
    <x v="0"/>
    <s v="Flouride-based"/>
    <x v="0"/>
    <n v="1"/>
    <x v="1"/>
    <n v="0"/>
    <x v="0"/>
    <n v="1"/>
    <x v="1"/>
    <n v="1"/>
    <x v="2"/>
    <n v="0"/>
    <x v="0"/>
    <n v="0"/>
    <x v="1"/>
    <n v="0"/>
    <x v="0"/>
    <n v="1"/>
    <x v="1"/>
    <n v="1"/>
    <x v="1"/>
    <n v="0"/>
    <x v="1"/>
    <n v="1"/>
    <x v="1"/>
    <n v="0"/>
    <x v="0"/>
    <n v="0"/>
  </r>
  <r>
    <d v="2024-10-08T11:11:10"/>
    <s v="Irfan@gmail.com"/>
    <s v="090109070195"/>
    <n v="67.86"/>
    <n v="0.21"/>
    <s v="Lelaki / Male"/>
    <s v="Malay"/>
    <s v="SMK GUNUNG RAPAT "/>
    <s v="Ya / Yes"/>
    <x v="0"/>
    <x v="1"/>
    <x v="0"/>
    <x v="2"/>
    <x v="0"/>
    <x v="0"/>
    <x v="1"/>
    <x v="0"/>
    <x v="0"/>
    <x v="0"/>
    <x v="0"/>
    <x v="0"/>
    <x v="0"/>
    <x v="0"/>
    <x v="0"/>
    <x v="0"/>
    <x v="2"/>
    <x v="2"/>
    <x v="3"/>
    <x v="3"/>
    <x v="3"/>
    <x v="3"/>
    <x v="3"/>
    <x v="1"/>
    <x v="1"/>
    <x v="0"/>
    <x v="3"/>
    <x v="3"/>
    <x v="3"/>
    <x v="2"/>
    <x v="0"/>
    <x v="3"/>
    <s v="2 kali / Twice"/>
    <s v="2 kali / Twice"/>
    <s v="Tidak tahu / Don't know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2"/>
    <s v="Lelaki / Male"/>
    <x v="0"/>
    <n v="13"/>
    <n v="34"/>
    <m/>
    <x v="1"/>
    <x v="0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8T11:14:53"/>
    <s v="muhammadeezry@gmail.com"/>
    <s v="090826080513"/>
    <n v="25"/>
    <n v="0.5"/>
    <s v="Lelaki / Male"/>
    <s v="Malay"/>
    <s v="Smk gunung rapat"/>
    <s v="Ya / Yes"/>
    <x v="1"/>
    <x v="1"/>
    <x v="2"/>
    <x v="2"/>
    <x v="0"/>
    <x v="1"/>
    <x v="1"/>
    <x v="1"/>
    <x v="1"/>
    <x v="1"/>
    <x v="1"/>
    <x v="1"/>
    <x v="1"/>
    <x v="1"/>
    <x v="0"/>
    <x v="1"/>
    <x v="1"/>
    <x v="1"/>
    <x v="1"/>
    <x v="0"/>
    <x v="1"/>
    <x v="1"/>
    <x v="1"/>
    <x v="1"/>
    <x v="1"/>
    <x v="1"/>
    <x v="1"/>
    <x v="0"/>
    <x v="0"/>
    <x v="1"/>
    <x v="0"/>
    <x v="0"/>
    <s v="Lebih dari 2 kali / More than twice"/>
    <s v="Lebih dari 2 kali / More than twice"/>
    <s v="Tidak tahu / Don't know"/>
    <s v="Colgate"/>
    <s v="Selalu / Always"/>
    <s v="Kadang-kadang/bila perlu / Sometimes/when in need"/>
    <s v="Kadang-kadang/Bila perlu / Sometimes/When necessary"/>
    <s v="Ya / Yes"/>
    <s v="Kadang-kadang / Bila Perlu / Sometimes/When necessary"/>
    <s v="Ya / Yes"/>
    <s v="Kadang-kadang / Bila Perlu / Sometimes/When necessary"/>
    <s v="Ya / Yes"/>
    <s v="Tidak / No"/>
    <x v="0"/>
    <m/>
    <x v="0"/>
    <x v="0"/>
    <x v="2"/>
    <s v="Lelaki / Male"/>
    <x v="0"/>
    <n v="2"/>
    <n v="49"/>
    <m/>
    <x v="1"/>
    <x v="0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1"/>
    <n v="0"/>
    <x v="1"/>
    <n v="1"/>
  </r>
  <r>
    <d v="2024-10-08T11:16:09"/>
    <s v="hussainnsr0904@gmail.com"/>
    <s v="090411080693"/>
    <n v="75.89"/>
    <n v="0.21"/>
    <s v="Lelaki / Male"/>
    <s v="Malay"/>
    <s v="Sekolah menengah kebangsaan gunung rapat"/>
    <s v="Ya / Yes"/>
    <x v="0"/>
    <x v="2"/>
    <x v="2"/>
    <x v="0"/>
    <x v="1"/>
    <x v="0"/>
    <x v="1"/>
    <x v="0"/>
    <x v="0"/>
    <x v="0"/>
    <x v="0"/>
    <x v="2"/>
    <x v="0"/>
    <x v="0"/>
    <x v="0"/>
    <x v="0"/>
    <x v="1"/>
    <x v="0"/>
    <x v="1"/>
    <x v="0"/>
    <x v="1"/>
    <x v="1"/>
    <x v="0"/>
    <x v="1"/>
    <x v="1"/>
    <x v="1"/>
    <x v="0"/>
    <x v="1"/>
    <x v="1"/>
    <x v="1"/>
    <x v="0"/>
    <x v="0"/>
    <s v="2 kali / Twice"/>
    <s v="2 kali / Twice"/>
    <s v="Ya / Yes"/>
    <s v="colgate"/>
    <s v="Selalu / Always"/>
    <s v="1 kali / Once"/>
    <s v="Kadang-kadang/Bila perlu / Sometimes/When necessary"/>
    <s v="Tidak / No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x v="0"/>
    <m/>
    <x v="0"/>
    <x v="0"/>
    <x v="2"/>
    <s v="Lelaki / Male"/>
    <x v="0"/>
    <n v="10"/>
    <n v="54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0"/>
    <n v="1"/>
    <x v="1"/>
    <n v="1"/>
    <x v="0"/>
    <n v="1"/>
    <x v="1"/>
    <n v="1"/>
    <x v="0"/>
    <n v="1"/>
    <x v="1"/>
    <n v="1"/>
  </r>
  <r>
    <d v="2024-10-08T11:17:08"/>
    <s v="hassannsr7072@gmail.com"/>
    <s v="090411080685"/>
    <n v="100"/>
    <n v="0.21"/>
    <s v="Lelaki / Male"/>
    <s v="Malay"/>
    <s v="SEKOLAH MENENGAH KEBANGSAAN GUNUNG RAPAT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x v="0"/>
    <x v="1"/>
    <s v="2 kali / Twice"/>
    <s v="2 kali / Twice"/>
    <s v="Ya / Yes"/>
    <s v="COLGATE"/>
    <s v="Selalu / Always"/>
    <s v="1 kali / Once"/>
    <s v="Kadang-kadang/Bila perlu / Sometimes/When necessary"/>
    <s v="Tidak / No"/>
    <s v="Tidak / No"/>
    <s v="Kadang-kadang / Bila Perlu / Sometimes/When necessary"/>
    <s v="Kadang-kadang / Bila Perlu / Sometimes/When necessary"/>
    <s v="Ya / Yes"/>
    <s v="Ya / Yes"/>
    <x v="1"/>
    <m/>
    <x v="0"/>
    <x v="0"/>
    <x v="2"/>
    <s v="Lelaki / Male"/>
    <x v="0"/>
    <n v="15"/>
    <n v="62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0"/>
    <n v="1"/>
    <x v="1"/>
    <n v="1"/>
    <x v="0"/>
    <n v="1"/>
    <x v="0"/>
    <n v="0"/>
  </r>
  <r>
    <d v="2024-10-08T11:19:34"/>
    <s v="muhammadmuizz@gmail.com"/>
    <s v="090731080457"/>
    <n v="55.36"/>
    <n v="0.21"/>
    <s v="Lelaki / Male"/>
    <s v="Malay"/>
    <s v="Sekolah Menengah Kebangsaan Gunung Rapat "/>
    <s v="Ya / Yes"/>
    <x v="0"/>
    <x v="1"/>
    <x v="2"/>
    <x v="0"/>
    <x v="1"/>
    <x v="0"/>
    <x v="1"/>
    <x v="1"/>
    <x v="0"/>
    <x v="0"/>
    <x v="0"/>
    <x v="1"/>
    <x v="1"/>
    <x v="0"/>
    <x v="1"/>
    <x v="0"/>
    <x v="1"/>
    <x v="0"/>
    <x v="1"/>
    <x v="1"/>
    <x v="1"/>
    <x v="0"/>
    <x v="0"/>
    <x v="0"/>
    <x v="0"/>
    <x v="3"/>
    <x v="1"/>
    <x v="0"/>
    <x v="0"/>
    <x v="0"/>
    <x v="0"/>
    <x v="1"/>
    <s v="Lebih dari 2 kali / More than twice"/>
    <s v="Lebih dari 2 kali / More than twice"/>
    <s v="Tidak tahu / Don't know"/>
    <s v="Colcagete "/>
    <s v="Jarang / Rarely"/>
    <s v="2 kali / Twice"/>
    <s v="Kadang-kadang/Bila perlu / Sometimes/When necessary"/>
    <s v="Ya / Yes"/>
    <s v="Kadang-kadang / Bila Perlu / Sometimes/When necessary"/>
    <s v="Kadang-kadang / Bila Perlu / Sometimes/When necessary"/>
    <s v="Ya / Yes"/>
    <s v="Kadang-kadang / Bila Perlu / Sometimes/When necessary"/>
    <s v="Tidak / No"/>
    <x v="0"/>
    <m/>
    <x v="0"/>
    <x v="0"/>
    <x v="2"/>
    <s v="Lelaki / Male"/>
    <x v="0"/>
    <n v="7"/>
    <n v="56"/>
    <m/>
    <x v="1"/>
    <x v="0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0"/>
    <n v="1"/>
    <x v="1"/>
    <n v="1"/>
    <x v="1"/>
    <n v="0"/>
    <x v="1"/>
    <n v="1"/>
  </r>
  <r>
    <d v="2024-10-08T11:23:18"/>
    <s v="muhdirfan@gmail.com"/>
    <s v="090129080403"/>
    <n v="100"/>
    <n v="0.21"/>
    <s v="Lelaki / Male"/>
    <s v="Malay"/>
    <s v="SMK GUNUNG RAPAT"/>
    <s v="Ya / Yes"/>
    <x v="0"/>
    <x v="0"/>
    <x v="0"/>
    <x v="2"/>
    <x v="1"/>
    <x v="0"/>
    <x v="2"/>
    <x v="0"/>
    <x v="0"/>
    <x v="0"/>
    <x v="0"/>
    <x v="1"/>
    <x v="0"/>
    <x v="0"/>
    <x v="0"/>
    <x v="0"/>
    <x v="0"/>
    <x v="0"/>
    <x v="0"/>
    <x v="0"/>
    <x v="0"/>
    <x v="0"/>
    <x v="1"/>
    <x v="1"/>
    <x v="1"/>
    <x v="0"/>
    <x v="1"/>
    <x v="0"/>
    <x v="0"/>
    <x v="1"/>
    <x v="0"/>
    <x v="0"/>
    <s v="2 kali / Twice"/>
    <s v="2 kali / Twice"/>
    <s v="Tidak tahu / Don't know"/>
    <s v="Colgate"/>
    <s v="Selalu / Always"/>
    <s v="2 kali / Twice"/>
    <s v="Tidak minum minuman berkarbonat / Do not take carbonated drinks"/>
    <s v="Ya / Yes"/>
    <s v="Kadang-kadang / Bila Perlu / Sometimes/When necessary"/>
    <s v="Kadang-kadang / Bila Perlu / Sometimes/When necessary"/>
    <s v="Ya / Yes"/>
    <s v="Ya / Yes"/>
    <s v="Tidak / No"/>
    <x v="0"/>
    <m/>
    <x v="0"/>
    <x v="0"/>
    <x v="2"/>
    <s v="Lelaki / Male"/>
    <x v="0"/>
    <n v="12"/>
    <n v="53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1"/>
    <n v="0"/>
    <x v="1"/>
    <n v="1"/>
  </r>
  <r>
    <d v="2024-10-08T11:23:34"/>
    <s v="aqifdarwisy@gmail.com"/>
    <s v="090430080285"/>
    <n v="95.54"/>
    <n v="1.04"/>
    <s v="Lelaki / Male"/>
    <s v="Malay"/>
    <s v="smk gunung rapat"/>
    <s v="Ya / Yes"/>
    <x v="0"/>
    <x v="0"/>
    <x v="0"/>
    <x v="0"/>
    <x v="0"/>
    <x v="0"/>
    <x v="1"/>
    <x v="1"/>
    <x v="0"/>
    <x v="0"/>
    <x v="2"/>
    <x v="0"/>
    <x v="0"/>
    <x v="0"/>
    <x v="0"/>
    <x v="1"/>
    <x v="1"/>
    <x v="1"/>
    <x v="1"/>
    <x v="1"/>
    <x v="1"/>
    <x v="1"/>
    <x v="0"/>
    <x v="1"/>
    <x v="2"/>
    <x v="3"/>
    <x v="1"/>
    <x v="0"/>
    <x v="0"/>
    <x v="0"/>
    <x v="1"/>
    <x v="0"/>
    <s v="Lebih dari 2 kali / More than twice"/>
    <s v="Lebih dari 2 kali / More than twice"/>
    <s v="Tidak tahu / Don't know"/>
    <s v="pepsoden"/>
    <s v="Selalu / Always"/>
    <s v="2 kali / Twice"/>
    <s v="3 kali / 3 times"/>
    <s v="Ya / Yes"/>
    <s v="Kadang-kadang / Bila Perlu / Sometimes/When necessary"/>
    <s v="Kadang-kadang / Bila Perlu / Sometimes/When necessary"/>
    <s v="Ya / Yes"/>
    <s v="Ya / Yes"/>
    <s v="Kadang-kadang / Bila Perlu / Sometimes/When necessary"/>
    <x v="0"/>
    <m/>
    <x v="0"/>
    <x v="0"/>
    <x v="2"/>
    <s v="Lelaki / Male"/>
    <x v="0"/>
    <n v="11"/>
    <n v="51"/>
    <m/>
    <x v="1"/>
    <x v="0"/>
    <x v="9"/>
    <x v="0"/>
    <s v="Flouride-based"/>
    <x v="0"/>
    <n v="1"/>
    <x v="0"/>
    <n v="1"/>
    <x v="0"/>
    <n v="1"/>
    <x v="1"/>
    <n v="1"/>
    <x v="1"/>
    <n v="1"/>
    <x v="1"/>
    <n v="1"/>
    <x v="0"/>
    <n v="1"/>
    <x v="0"/>
    <n v="1"/>
    <x v="1"/>
    <n v="1"/>
    <x v="0"/>
    <n v="1"/>
    <x v="1"/>
    <n v="1"/>
    <x v="0"/>
    <n v="1"/>
    <x v="1"/>
    <n v="1"/>
  </r>
  <r>
    <d v="2024-10-08T11:24:24"/>
    <s v="lifeofmandazizi@gmail.com"/>
    <s v="091128080668"/>
    <n v="100"/>
    <n v="0.57999999999999996"/>
    <s v="perempuan"/>
    <s v="Malay"/>
    <s v="smk gunung rapat"/>
    <s v="Tidak / No"/>
    <x v="0"/>
    <x v="1"/>
    <x v="0"/>
    <x v="2"/>
    <x v="0"/>
    <x v="1"/>
    <x v="0"/>
    <x v="0"/>
    <x v="0"/>
    <x v="1"/>
    <x v="0"/>
    <x v="1"/>
    <x v="0"/>
    <x v="1"/>
    <x v="0"/>
    <x v="0"/>
    <x v="2"/>
    <x v="1"/>
    <x v="1"/>
    <x v="3"/>
    <x v="1"/>
    <x v="3"/>
    <x v="3"/>
    <x v="1"/>
    <x v="3"/>
    <x v="1"/>
    <x v="1"/>
    <x v="0"/>
    <x v="0"/>
    <x v="1"/>
    <x v="0"/>
    <x v="0"/>
    <s v="Lebih dari 2 kali / More than twice"/>
    <s v="Lebih dari 2 kali / More than twice"/>
    <s v="Tidak tahu / Don't know"/>
    <s v="colgate"/>
    <s v="Selalu / Always"/>
    <s v="2 kali / Twice"/>
    <s v="2 kali / Twice"/>
    <s v="Ya / Yes"/>
    <s v="Kadang-kadang / Bila Perlu / Sometimes/When necessary"/>
    <s v="Ya / Yes"/>
    <s v="Ya / Yes"/>
    <s v="Kadang-kadang / Bila Perlu / Sometimes/When necessary"/>
    <s v="Tidak / No"/>
    <x v="0"/>
    <m/>
    <x v="0"/>
    <x v="0"/>
    <x v="2"/>
    <s v="Perempuan / Female"/>
    <x v="1"/>
    <n v="10"/>
    <n v="39"/>
    <m/>
    <x v="1"/>
    <x v="0"/>
    <x v="0"/>
    <x v="0"/>
    <s v="Flouride-based"/>
    <x v="0"/>
    <n v="1"/>
    <x v="0"/>
    <n v="1"/>
    <x v="0"/>
    <n v="1"/>
    <x v="1"/>
    <n v="1"/>
    <x v="1"/>
    <n v="1"/>
    <x v="1"/>
    <n v="1"/>
    <x v="0"/>
    <n v="1"/>
    <x v="0"/>
    <n v="1"/>
    <x v="1"/>
    <n v="1"/>
    <x v="0"/>
    <n v="1"/>
    <x v="1"/>
    <n v="1"/>
    <x v="1"/>
    <n v="0"/>
    <x v="1"/>
    <n v="1"/>
  </r>
  <r>
    <d v="2024-10-08T11:26:41"/>
    <s v="nuralisa@gmail.com"/>
    <s v="090117080908"/>
    <n v="74.11"/>
    <n v="0.38"/>
    <s v="perempuan"/>
    <s v="Malay"/>
    <s v="SMK Gunung rapat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x v="1"/>
    <x v="0"/>
    <x v="3"/>
    <x v="0"/>
    <x v="1"/>
    <x v="0"/>
    <x v="0"/>
    <x v="1"/>
    <x v="1"/>
    <s v="Lebih dari 2 kali / More than twice"/>
    <s v="Lebih dari 2 kali / More than twice"/>
    <s v="Tidak tahu / Don't know"/>
    <s v="Safi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x v="0"/>
    <m/>
    <x v="0"/>
    <x v="0"/>
    <x v="2"/>
    <s v="Perempuan / Female"/>
    <x v="0"/>
    <n v="15"/>
    <n v="59"/>
    <m/>
    <x v="1"/>
    <x v="0"/>
    <x v="8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8T11:28:15"/>
    <s v="syakiy.hasrul@gmail.com"/>
    <s v="090209080454"/>
    <n v="26.8"/>
    <n v="0.33"/>
    <s v="perempuan"/>
    <s v="Malay"/>
    <s v="Smk Gunung Rapat"/>
    <s v="Ya / Yes"/>
    <x v="1"/>
    <x v="2"/>
    <x v="0"/>
    <x v="2"/>
    <x v="0"/>
    <x v="1"/>
    <x v="1"/>
    <x v="0"/>
    <x v="0"/>
    <x v="1"/>
    <x v="1"/>
    <x v="1"/>
    <x v="0"/>
    <x v="0"/>
    <x v="1"/>
    <x v="0"/>
    <x v="0"/>
    <x v="0"/>
    <x v="0"/>
    <x v="0"/>
    <x v="0"/>
    <x v="0"/>
    <x v="0"/>
    <x v="0"/>
    <x v="1"/>
    <x v="3"/>
    <x v="0"/>
    <x v="1"/>
    <x v="1"/>
    <x v="0"/>
    <x v="0"/>
    <x v="0"/>
    <s v="Lebih dari 2 kali / More than twice"/>
    <s v="Lebih dari 2 kali / More than twice"/>
    <s v="Ya / Yes"/>
    <s v="Colgate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2"/>
    <s v="Perempuan / Female"/>
    <x v="0"/>
    <n v="7"/>
    <n v="61"/>
    <m/>
    <x v="1"/>
    <x v="0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1"/>
    <n v="1"/>
    <x v="0"/>
    <n v="1"/>
    <x v="0"/>
    <n v="0"/>
    <x v="1"/>
    <n v="0"/>
    <x v="0"/>
    <n v="0"/>
  </r>
  <r>
    <d v="2024-10-08T11:29:57"/>
    <s v="isabellaleka2@gmail.com"/>
    <s v="090814102754"/>
    <n v="63.39"/>
    <n v="0.25"/>
    <s v="perempuan"/>
    <s v="Malay"/>
    <s v="SMK GUNUNG RAPAT "/>
    <s v="Ya / Yes"/>
    <x v="0"/>
    <x v="0"/>
    <x v="0"/>
    <x v="2"/>
    <x v="1"/>
    <x v="1"/>
    <x v="1"/>
    <x v="1"/>
    <x v="0"/>
    <x v="1"/>
    <x v="0"/>
    <x v="0"/>
    <x v="0"/>
    <x v="0"/>
    <x v="0"/>
    <x v="0"/>
    <x v="1"/>
    <x v="0"/>
    <x v="1"/>
    <x v="1"/>
    <x v="1"/>
    <x v="0"/>
    <x v="1"/>
    <x v="1"/>
    <x v="2"/>
    <x v="0"/>
    <x v="0"/>
    <x v="0"/>
    <x v="0"/>
    <x v="1"/>
    <x v="1"/>
    <x v="0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Ya / Yes"/>
    <s v="Ya / Yes"/>
    <s v="Kadang-kadang / Bila Perlu / Sometimes/When necessary"/>
    <s v="Kadang-kadang / Bila Perlu / Sometimes/When necessary"/>
    <x v="0"/>
    <m/>
    <x v="0"/>
    <x v="0"/>
    <x v="2"/>
    <s v="Perempuan / Female"/>
    <x v="0"/>
    <n v="10"/>
    <n v="50"/>
    <m/>
    <x v="1"/>
    <x v="0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8T11:30:49"/>
    <s v="oyajihah@gmail.com"/>
    <s v="090821080696"/>
    <n v="42.9"/>
    <n v="0.28999999999999998"/>
    <s v="perempuan"/>
    <s v="Malay"/>
    <s v="smk gunung rapat"/>
    <s v="Tidak / No"/>
    <x v="0"/>
    <x v="1"/>
    <x v="0"/>
    <x v="2"/>
    <x v="1"/>
    <x v="0"/>
    <x v="1"/>
    <x v="1"/>
    <x v="0"/>
    <x v="0"/>
    <x v="2"/>
    <x v="0"/>
    <x v="0"/>
    <x v="0"/>
    <x v="1"/>
    <x v="2"/>
    <x v="1"/>
    <x v="0"/>
    <x v="0"/>
    <x v="1"/>
    <x v="1"/>
    <x v="0"/>
    <x v="0"/>
    <x v="1"/>
    <x v="1"/>
    <x v="1"/>
    <x v="0"/>
    <x v="1"/>
    <x v="1"/>
    <x v="0"/>
    <x v="0"/>
    <x v="0"/>
    <s v="Lebih dari 2 kali / More than twice"/>
    <s v="Lebih dari 2 kali / More than twice"/>
    <s v="Ya / Yes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Ya / Yes"/>
    <s v="Kadang-kadang / Bila Perlu / Sometimes/When necessary"/>
    <x v="0"/>
    <m/>
    <x v="0"/>
    <x v="0"/>
    <x v="2"/>
    <s v="Perempuan / Female"/>
    <x v="1"/>
    <n v="8"/>
    <n v="56"/>
    <m/>
    <x v="1"/>
    <x v="0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8T11:32:02"/>
    <s v="ummiellysha@gmail.com"/>
    <s v="091214081034"/>
    <n v="25.9"/>
    <n v="0.13"/>
    <s v="perempuan"/>
    <s v="Malay"/>
    <s v="SMK GUNUNG RAPAT "/>
    <s v="Tidak / No"/>
    <x v="0"/>
    <x v="2"/>
    <x v="0"/>
    <x v="2"/>
    <x v="0"/>
    <x v="0"/>
    <x v="1"/>
    <x v="0"/>
    <x v="1"/>
    <x v="1"/>
    <x v="0"/>
    <x v="1"/>
    <x v="0"/>
    <x v="1"/>
    <x v="1"/>
    <x v="2"/>
    <x v="1"/>
    <x v="1"/>
    <x v="1"/>
    <x v="1"/>
    <x v="1"/>
    <x v="1"/>
    <x v="1"/>
    <x v="3"/>
    <x v="2"/>
    <x v="0"/>
    <x v="0"/>
    <x v="0"/>
    <x v="0"/>
    <x v="1"/>
    <x v="0"/>
    <x v="0"/>
    <s v="2 kali / Twice"/>
    <s v="2 kali / Twice"/>
    <s v="Tidak tahu / Don't know"/>
    <s v="Colgate"/>
    <s v="Selalu / Always"/>
    <s v="Tidak menggunakan flos gigi / Not using dental floss"/>
    <s v="1 kali / Once"/>
    <s v="Ya / Yes"/>
    <s v="Kadang-kadang / Bila Perlu / Sometimes/When necessary"/>
    <s v="Ya / Yes"/>
    <s v="Ya / Yes"/>
    <s v="Ya / Yes"/>
    <s v="Kadang-kadang / Bila Perlu / Sometimes/When necessary"/>
    <x v="0"/>
    <m/>
    <x v="0"/>
    <x v="0"/>
    <x v="2"/>
    <s v="Perempuan / Female"/>
    <x v="1"/>
    <n v="7"/>
    <n v="46"/>
    <m/>
    <x v="1"/>
    <x v="0"/>
    <x v="0"/>
    <x v="0"/>
    <s v="Flouride-based"/>
    <x v="0"/>
    <n v="1"/>
    <x v="0"/>
    <n v="1"/>
    <x v="0"/>
    <n v="1"/>
    <x v="1"/>
    <n v="1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8T11:34:21"/>
    <s v="azayani@gmail.com"/>
    <s v="090511080754"/>
    <n v="33.93"/>
    <n v="0.13"/>
    <s v="perempuan"/>
    <s v="Malay"/>
    <s v="Smk gunung rapat"/>
    <s v="Ya / Yes"/>
    <x v="0"/>
    <x v="1"/>
    <x v="0"/>
    <x v="2"/>
    <x v="0"/>
    <x v="0"/>
    <x v="1"/>
    <x v="1"/>
    <x v="0"/>
    <x v="0"/>
    <x v="0"/>
    <x v="1"/>
    <x v="0"/>
    <x v="0"/>
    <x v="0"/>
    <x v="0"/>
    <x v="0"/>
    <x v="1"/>
    <x v="1"/>
    <x v="0"/>
    <x v="0"/>
    <x v="0"/>
    <x v="1"/>
    <x v="0"/>
    <x v="0"/>
    <x v="3"/>
    <x v="0"/>
    <x v="1"/>
    <x v="1"/>
    <x v="1"/>
    <x v="0"/>
    <x v="0"/>
    <s v="2 kali / Twice"/>
    <s v="2 kali / Twice"/>
    <s v="Tidak tahu / Don't know"/>
    <s v="systema"/>
    <s v="Selalu / Always"/>
    <s v="2 kali / Twice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x v="0"/>
    <m/>
    <x v="0"/>
    <x v="0"/>
    <x v="2"/>
    <s v="Perempuan / Female"/>
    <x v="0"/>
    <n v="11"/>
    <n v="58"/>
    <m/>
    <x v="1"/>
    <x v="0"/>
    <x v="15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0"/>
    <n v="0"/>
    <x v="0"/>
    <n v="1"/>
    <x v="0"/>
    <n v="0"/>
    <x v="1"/>
    <n v="0"/>
    <x v="0"/>
    <n v="0"/>
  </r>
  <r>
    <d v="2024-10-08T11:37:30"/>
    <s v="czz071@gmail.com"/>
    <s v="090701080296"/>
    <n v="28.6"/>
    <n v="0.13"/>
    <s v="perempuan"/>
    <s v="Chinese"/>
    <s v="SMK Gunung Rapat"/>
    <s v="Tidak / No"/>
    <x v="0"/>
    <x v="0"/>
    <x v="0"/>
    <x v="2"/>
    <x v="1"/>
    <x v="0"/>
    <x v="1"/>
    <x v="1"/>
    <x v="0"/>
    <x v="1"/>
    <x v="0"/>
    <x v="0"/>
    <x v="0"/>
    <x v="2"/>
    <x v="0"/>
    <x v="0"/>
    <x v="1"/>
    <x v="0"/>
    <x v="1"/>
    <x v="1"/>
    <x v="0"/>
    <x v="1"/>
    <x v="1"/>
    <x v="1"/>
    <x v="0"/>
    <x v="3"/>
    <x v="0"/>
    <x v="0"/>
    <x v="0"/>
    <x v="1"/>
    <x v="0"/>
    <x v="0"/>
    <s v="1 kali / Once"/>
    <s v="1 kali / Once"/>
    <s v="Tidak tahu / Don't know"/>
    <s v="darlie"/>
    <s v="Tidak pernah / Never"/>
    <s v="Kadang-kadang/bila perlu / Sometimes/when in need"/>
    <s v="Kadang-kadang/Bila perlu / Sometimes/When necessary"/>
    <s v="Tidak / No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2"/>
    <s v="Perempuan / Female"/>
    <x v="1"/>
    <n v="10"/>
    <n v="53"/>
    <m/>
    <x v="1"/>
    <x v="0"/>
    <x v="1"/>
    <x v="0"/>
    <s v="Flouride-based"/>
    <x v="1"/>
    <n v="0"/>
    <x v="1"/>
    <n v="0"/>
    <x v="0"/>
    <n v="1"/>
    <x v="0"/>
    <n v="0"/>
    <x v="0"/>
    <n v="2"/>
    <x v="0"/>
    <n v="0"/>
    <x v="1"/>
    <n v="0"/>
    <x v="0"/>
    <n v="1"/>
    <x v="1"/>
    <n v="1"/>
    <x v="0"/>
    <n v="1"/>
    <x v="1"/>
    <n v="1"/>
    <x v="0"/>
    <n v="1"/>
    <x v="1"/>
    <n v="1"/>
  </r>
  <r>
    <d v="2024-10-08T11:38:15"/>
    <s v="rabiatul@gmail.com"/>
    <s v="090723080916"/>
    <n v="33.04"/>
    <n v="0.13"/>
    <s v="perempuan"/>
    <s v="Malay"/>
    <s v="smk gunung rapat"/>
    <s v="Tidak / No"/>
    <x v="0"/>
    <x v="1"/>
    <x v="1"/>
    <x v="0"/>
    <x v="0"/>
    <x v="0"/>
    <x v="1"/>
    <x v="0"/>
    <x v="0"/>
    <x v="0"/>
    <x v="0"/>
    <x v="1"/>
    <x v="1"/>
    <x v="0"/>
    <x v="1"/>
    <x v="2"/>
    <x v="1"/>
    <x v="1"/>
    <x v="0"/>
    <x v="1"/>
    <x v="0"/>
    <x v="1"/>
    <x v="1"/>
    <x v="1"/>
    <x v="1"/>
    <x v="1"/>
    <x v="1"/>
    <x v="0"/>
    <x v="0"/>
    <x v="1"/>
    <x v="0"/>
    <x v="0"/>
    <s v="Lebih dari 2 kali / More than twice"/>
    <s v="Setiap kali selepas makan / Every time after meal"/>
    <s v="Tidak / No"/>
    <s v="colgate"/>
    <s v="Jarang / Rarely"/>
    <s v="Lebih dari 2 kali / More than twice"/>
    <s v="2 kali / Twice"/>
    <s v="Ya / Yes"/>
    <s v="Kadang-kadang / Bila Perlu / Sometimes/When necessary"/>
    <s v="Ya / Yes"/>
    <s v="Ya / Yes"/>
    <s v="Ya / Yes"/>
    <s v="Ya / Yes"/>
    <x v="0"/>
    <m/>
    <x v="0"/>
    <x v="0"/>
    <x v="2"/>
    <s v="Perempuan / Female"/>
    <x v="1"/>
    <n v="8"/>
    <n v="50"/>
    <m/>
    <x v="1"/>
    <x v="0"/>
    <x v="0"/>
    <x v="0"/>
    <s v="Flouride-based"/>
    <x v="0"/>
    <n v="1"/>
    <x v="0"/>
    <n v="1"/>
    <x v="1"/>
    <n v="0"/>
    <x v="0"/>
    <n v="0"/>
    <x v="1"/>
    <n v="1"/>
    <x v="1"/>
    <n v="1"/>
    <x v="0"/>
    <n v="1"/>
    <x v="0"/>
    <n v="1"/>
    <x v="1"/>
    <n v="1"/>
    <x v="0"/>
    <n v="1"/>
    <x v="1"/>
    <n v="1"/>
    <x v="0"/>
    <n v="1"/>
    <x v="1"/>
    <n v="1"/>
  </r>
  <r>
    <d v="2024-10-08T11:41:02"/>
    <s v="habriyah07@gmail.com"/>
    <s v="080729080862"/>
    <n v="64.3"/>
    <n v="0.21"/>
    <s v="perempuan"/>
    <s v="Malay"/>
    <s v="SMK GUNUNG RAPAT "/>
    <s v="Ya / Yes"/>
    <x v="0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3"/>
    <x v="0"/>
    <x v="1"/>
    <x v="1"/>
    <x v="0"/>
    <x v="0"/>
    <x v="1"/>
    <s v="2 kali / Twice"/>
    <s v="2 kali / Twice"/>
    <s v="Ya / Yes"/>
    <s v="Sensodyn "/>
    <s v="Jarang / Rarely"/>
    <s v="Tidak menggunakan flos gigi / Not using dental floss"/>
    <s v="Kadang-kadang/Bila perlu / Sometimes/When necessary"/>
    <s v="Tidak / No"/>
    <s v="Tidak / No"/>
    <s v="Ya / Yes"/>
    <s v="Tidak / No"/>
    <s v="Tidak / No"/>
    <s v="Tidak / No"/>
    <x v="0"/>
    <m/>
    <x v="0"/>
    <x v="0"/>
    <x v="2"/>
    <s v="Perempuan / Female"/>
    <x v="0"/>
    <n v="14"/>
    <n v="62"/>
    <m/>
    <x v="1"/>
    <x v="0"/>
    <x v="6"/>
    <x v="0"/>
    <s v="Flouride-based"/>
    <x v="0"/>
    <n v="1"/>
    <x v="0"/>
    <n v="1"/>
    <x v="0"/>
    <n v="1"/>
    <x v="0"/>
    <n v="0"/>
    <x v="2"/>
    <n v="0"/>
    <x v="0"/>
    <n v="0"/>
    <x v="1"/>
    <n v="0"/>
    <x v="1"/>
    <n v="0"/>
    <x v="1"/>
    <n v="1"/>
    <x v="1"/>
    <n v="0"/>
    <x v="0"/>
    <n v="0"/>
    <x v="1"/>
    <n v="0"/>
    <x v="0"/>
    <n v="0"/>
  </r>
  <r>
    <d v="2024-10-08T11:42:33"/>
    <s v="ainainsyirah080911@gmail.com"/>
    <s v="080911080922"/>
    <n v="7.14"/>
    <n v="0.42"/>
    <s v="perempuan"/>
    <s v="Malay"/>
    <s v="SMK GUNUNG RAPAT"/>
    <s v="Tidak / No"/>
    <x v="0"/>
    <x v="1"/>
    <x v="0"/>
    <x v="2"/>
    <x v="0"/>
    <x v="0"/>
    <x v="1"/>
    <x v="0"/>
    <x v="0"/>
    <x v="0"/>
    <x v="0"/>
    <x v="1"/>
    <x v="0"/>
    <x v="0"/>
    <x v="0"/>
    <x v="0"/>
    <x v="0"/>
    <x v="1"/>
    <x v="1"/>
    <x v="0"/>
    <x v="0"/>
    <x v="1"/>
    <x v="1"/>
    <x v="1"/>
    <x v="2"/>
    <x v="1"/>
    <x v="0"/>
    <x v="1"/>
    <x v="0"/>
    <x v="0"/>
    <x v="1"/>
    <x v="1"/>
    <s v="Lebih dari 2 kali / More than twice"/>
    <s v="Lebih dari 2 kali / More than twice"/>
    <s v="Tidak tahu / Don't know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Tidak / No"/>
    <s v="Kadang-kadang / Bila Perlu / Sometimes/When necessary"/>
    <s v="Tidak / No"/>
    <x v="0"/>
    <m/>
    <x v="0"/>
    <x v="0"/>
    <x v="2"/>
    <s v="Perempuan / Female"/>
    <x v="1"/>
    <n v="12"/>
    <n v="55"/>
    <m/>
    <x v="1"/>
    <x v="0"/>
    <x v="0"/>
    <x v="0"/>
    <s v="Flouride-based"/>
    <x v="0"/>
    <n v="1"/>
    <x v="0"/>
    <n v="1"/>
    <x v="0"/>
    <n v="1"/>
    <x v="1"/>
    <n v="1"/>
    <x v="2"/>
    <n v="0"/>
    <x v="0"/>
    <n v="0"/>
    <x v="0"/>
    <n v="1"/>
    <x v="0"/>
    <n v="1"/>
    <x v="1"/>
    <n v="1"/>
    <x v="1"/>
    <n v="0"/>
    <x v="1"/>
    <n v="1"/>
    <x v="1"/>
    <n v="0"/>
    <x v="0"/>
    <n v="0"/>
  </r>
  <r>
    <d v="2024-10-08T11:44:05"/>
    <s v="damiabatrisyiaaa08@gmail.com"/>
    <s v="080419080234"/>
    <n v="72.319999999999993"/>
    <n v="0.38"/>
    <s v="perempuan"/>
    <s v="Malay"/>
    <s v="SMK Gunung Rapat"/>
    <s v="Tidak / No"/>
    <x v="0"/>
    <x v="0"/>
    <x v="0"/>
    <x v="1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1"/>
    <x v="0"/>
    <s v="2 kali / Twice"/>
    <s v="2 kali / Twice"/>
    <s v="Ya / Yes"/>
    <s v="colgate"/>
    <s v="Kadang-kadang/bila perlu / Sometimes / When necessary"/>
    <s v="1 kali / Once"/>
    <s v="Kadang-kadang/Bila perlu / Sometimes/When necessary"/>
    <s v="Tidak / No"/>
    <s v="Kadang-kadang / Bila Perlu / Sometimes/When necessary"/>
    <s v="Ya / Yes"/>
    <s v="Kadang-kadang / Bila Perlu / Sometimes/When necessary"/>
    <s v="Kadang-kadang / Bila Perlu / Sometimes/When necessary"/>
    <s v="Tidak / No"/>
    <x v="0"/>
    <m/>
    <x v="0"/>
    <x v="0"/>
    <x v="2"/>
    <s v="Perempuan / Female"/>
    <x v="1"/>
    <n v="14"/>
    <n v="58"/>
    <m/>
    <x v="1"/>
    <x v="0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0"/>
    <n v="1"/>
    <x v="1"/>
    <n v="1"/>
    <x v="0"/>
    <n v="1"/>
    <x v="1"/>
    <n v="1"/>
    <x v="1"/>
    <n v="0"/>
    <x v="0"/>
    <n v="0"/>
  </r>
  <r>
    <d v="2024-10-08T11:45:02"/>
    <s v="imannbatrisya08@gmail.com"/>
    <s v="080110080324"/>
    <n v="28.6"/>
    <n v="0.57999999999999996"/>
    <s v="perempuan"/>
    <s v="Malay"/>
    <s v="SMK Gunung Rapat"/>
    <s v="Ya / Yes"/>
    <x v="0"/>
    <x v="0"/>
    <x v="0"/>
    <x v="2"/>
    <x v="0"/>
    <x v="1"/>
    <x v="1"/>
    <x v="1"/>
    <x v="0"/>
    <x v="1"/>
    <x v="0"/>
    <x v="0"/>
    <x v="0"/>
    <x v="0"/>
    <x v="1"/>
    <x v="0"/>
    <x v="0"/>
    <x v="0"/>
    <x v="0"/>
    <x v="0"/>
    <x v="0"/>
    <x v="0"/>
    <x v="0"/>
    <x v="0"/>
    <x v="0"/>
    <x v="3"/>
    <x v="0"/>
    <x v="1"/>
    <x v="1"/>
    <x v="1"/>
    <x v="0"/>
    <x v="0"/>
    <s v="2 kali / Twice"/>
    <s v="2 kali / Twice"/>
    <s v="Ya / Yes"/>
    <s v="colgate"/>
    <s v="Kadang-kadang/bila perlu / Sometimes / When necessary"/>
    <s v="Tidak menggunakan flos gigi / Not using dental floss"/>
    <s v="Kadang-kadang/Bila perlu / Sometimes/When necessary"/>
    <s v="Tidak / No"/>
    <s v="Kadang-kadang / Bila Perlu / Sometimes/When necessary"/>
    <s v="Tidak / No"/>
    <s v="Ya / Yes"/>
    <s v="Tidak / No"/>
    <s v="Tidak / No"/>
    <x v="0"/>
    <m/>
    <x v="0"/>
    <x v="0"/>
    <x v="2"/>
    <s v="Perempuan / Female"/>
    <x v="0"/>
    <n v="10"/>
    <n v="61"/>
    <m/>
    <x v="1"/>
    <x v="0"/>
    <x v="0"/>
    <x v="0"/>
    <s v="Flouride-based"/>
    <x v="0"/>
    <n v="1"/>
    <x v="0"/>
    <n v="1"/>
    <x v="0"/>
    <n v="1"/>
    <x v="0"/>
    <n v="0"/>
    <x v="2"/>
    <n v="0"/>
    <x v="0"/>
    <n v="0"/>
    <x v="1"/>
    <n v="0"/>
    <x v="0"/>
    <n v="1"/>
    <x v="0"/>
    <n v="0"/>
    <x v="0"/>
    <n v="1"/>
    <x v="0"/>
    <n v="0"/>
    <x v="1"/>
    <n v="0"/>
    <x v="0"/>
    <n v="0"/>
  </r>
  <r>
    <d v="2024-10-08T11:46:51"/>
    <s v="m-9355645@moe-dl.edu.my"/>
    <s v="081021080618"/>
    <n v="56.25"/>
    <n v="0.75"/>
    <s v="perempuan"/>
    <s v="Chinese"/>
    <s v="SMK Gunung Rapat"/>
    <s v="Ya / Yes"/>
    <x v="0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0"/>
    <x v="1"/>
    <x v="1"/>
    <x v="0"/>
    <x v="1"/>
    <x v="1"/>
    <x v="0"/>
    <x v="1"/>
    <x v="1"/>
    <s v="2 kali / Twice"/>
    <s v="2 kali / Twice"/>
    <s v="Ya / Yes"/>
    <s v="Colgate "/>
    <s v="Kadang-kadang/bila perlu / Sometimes / When necessary"/>
    <s v="Kadang-kadang/bila perlu / Sometimes/when in need"/>
    <s v="Kadang-kadang/Bila perlu / Sometimes/When necessary"/>
    <s v="Tidak / No"/>
    <s v="Tidak / No"/>
    <s v="Tidak / No"/>
    <s v="Kadang-kadang / Bila Perlu / Sometimes/When necessary"/>
    <s v="Tidak / No"/>
    <s v="Tidak / No"/>
    <x v="0"/>
    <m/>
    <x v="0"/>
    <x v="0"/>
    <x v="2"/>
    <s v="Perempuan / Female"/>
    <x v="0"/>
    <n v="15"/>
    <n v="61"/>
    <m/>
    <x v="1"/>
    <x v="0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0"/>
    <n v="0"/>
    <x v="0"/>
    <n v="1"/>
    <x v="0"/>
    <n v="0"/>
    <x v="1"/>
    <n v="0"/>
    <x v="0"/>
    <n v="0"/>
  </r>
  <r>
    <d v="2024-10-08T11:50:30"/>
    <s v="ameedanur@gmail.com"/>
    <s v="080609080112"/>
    <n v="67.900000000000006"/>
    <n v="0.21"/>
    <s v="perempuan"/>
    <s v="Malay"/>
    <s v="SMK Gunung Rapat"/>
    <s v="Tidak / No"/>
    <x v="0"/>
    <x v="0"/>
    <x v="0"/>
    <x v="1"/>
    <x v="0"/>
    <x v="0"/>
    <x v="2"/>
    <x v="0"/>
    <x v="0"/>
    <x v="0"/>
    <x v="1"/>
    <x v="1"/>
    <x v="0"/>
    <x v="0"/>
    <x v="0"/>
    <x v="1"/>
    <x v="0"/>
    <x v="0"/>
    <x v="1"/>
    <x v="0"/>
    <x v="0"/>
    <x v="0"/>
    <x v="2"/>
    <x v="1"/>
    <x v="0"/>
    <x v="1"/>
    <x v="1"/>
    <x v="0"/>
    <x v="2"/>
    <x v="0"/>
    <x v="0"/>
    <x v="0"/>
    <s v="Lebih dari 2 kali / More than twice"/>
    <s v="Lebih dari 2 kali / More than twice"/>
    <s v="Ya / Yes"/>
    <s v="Colgate"/>
    <s v="Selalu / Always"/>
    <s v="Kadang-kadang/bila perlu / Sometimes/when in need"/>
    <s v="Tidak minum minuman berkarbonat / Do not take carbonated drinks"/>
    <s v="Ya / Yes"/>
    <s v="Ya / Yes"/>
    <s v="Ya / Yes"/>
    <s v="Ya / Yes"/>
    <s v="Ya / Yes"/>
    <s v="Tidak / No"/>
    <x v="0"/>
    <m/>
    <x v="0"/>
    <x v="0"/>
    <x v="2"/>
    <s v="Perempuan / Female"/>
    <x v="1"/>
    <n v="12"/>
    <n v="53"/>
    <m/>
    <x v="1"/>
    <x v="0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1"/>
    <n v="0"/>
    <x v="1"/>
    <n v="1"/>
  </r>
  <r>
    <d v="2024-10-08T11:52:17"/>
    <s v="orkid.kamrularifin@gmail.com"/>
    <s v="080729080942"/>
    <n v="52.68"/>
    <n v="0.08"/>
    <s v="perempuan"/>
    <s v="Malay"/>
    <s v="SMK Gunung Rapat"/>
    <s v="Tidak / N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s v="Lebih dari 2 kali / More than twice"/>
    <s v="Setiap kali selepas makan / Every time after meal"/>
    <s v="Ya / Yes"/>
    <s v="Colgate"/>
    <s v="Selalu / Always"/>
    <s v="2 kali / Twice"/>
    <s v="Tidak minum minuman berkarbonat / Do not take carbonated drinks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x v="0"/>
    <m/>
    <x v="0"/>
    <x v="0"/>
    <x v="2"/>
    <s v="Perempuan / Female"/>
    <x v="1"/>
    <n v="15"/>
    <n v="64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8T11:53:56"/>
    <s v="afza4nas111@gmail.com"/>
    <s v="081101080482"/>
    <n v="100"/>
    <n v="0.54"/>
    <s v="perempuan"/>
    <s v="Malay"/>
    <s v="SMK GUNUNG RAPAT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x v="1"/>
    <x v="3"/>
    <x v="0"/>
    <x v="0"/>
    <x v="0"/>
    <x v="1"/>
    <x v="0"/>
    <x v="0"/>
    <s v="2 kali / Twice"/>
    <s v="2 kali / Twice"/>
    <s v="Ya / Yes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2"/>
    <s v="Perempuan / Female"/>
    <x v="0"/>
    <n v="15"/>
    <n v="55"/>
    <m/>
    <x v="1"/>
    <x v="0"/>
    <x v="0"/>
    <x v="0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1"/>
    <n v="1"/>
    <x v="0"/>
    <n v="1"/>
    <x v="0"/>
    <n v="0"/>
    <x v="1"/>
    <n v="0"/>
    <x v="0"/>
    <n v="0"/>
  </r>
  <r>
    <d v="2024-10-08T11:55:22"/>
    <s v="wnalyanabilah0308@gmail.com"/>
    <s v="080303030120"/>
    <n v="40.74"/>
    <n v="0.08"/>
    <s v="perempuan"/>
    <s v="Malay"/>
    <s v="SMK Gunung Rapat"/>
    <s v="Ya / Yes"/>
    <x v="0"/>
    <x v="0"/>
    <x v="0"/>
    <x v="1"/>
    <x v="0"/>
    <x v="0"/>
    <x v="1"/>
    <x v="0"/>
    <x v="0"/>
    <x v="0"/>
    <x v="0"/>
    <x v="1"/>
    <x v="0"/>
    <x v="0"/>
    <x v="0"/>
    <x v="0"/>
    <x v="0"/>
    <x v="0"/>
    <x v="1"/>
    <x v="1"/>
    <x v="1"/>
    <x v="1"/>
    <x v="1"/>
    <x v="0"/>
    <x v="1"/>
    <x v="3"/>
    <x v="0"/>
    <x v="0"/>
    <x v="0"/>
    <x v="1"/>
    <x v="0"/>
    <x v="0"/>
    <s v="2 kali / Twice"/>
    <s v="2 kali / Twice"/>
    <s v="Tidak tahu / Don't know"/>
    <s v="Colgate"/>
    <s v="Selalu / Always"/>
    <s v="Kadang-kadang/bila perlu / Sometimes/when in need"/>
    <s v="Tidak minum minuman berkarbonat / Do not take carbonated drinks"/>
    <s v="Tidak / No"/>
    <s v="Kadang-kadang / Bila Perlu / Sometimes/When necessary"/>
    <s v="Tidak / No"/>
    <s v="Kadang-kadang / Bila Perlu / Sometimes/When necessary"/>
    <s v="Tidak / No"/>
    <s v="Tidak / No"/>
    <x v="0"/>
    <m/>
    <x v="0"/>
    <x v="0"/>
    <x v="2"/>
    <s v="Perempuan / Female"/>
    <x v="0"/>
    <n v="14"/>
    <n v="53"/>
    <m/>
    <x v="1"/>
    <x v="0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0"/>
    <n v="1"/>
    <x v="0"/>
    <n v="0"/>
    <x v="0"/>
    <n v="1"/>
    <x v="0"/>
    <n v="0"/>
    <x v="1"/>
    <n v="0"/>
    <x v="0"/>
    <n v="0"/>
  </r>
  <r>
    <d v="2024-10-08T11:56:40"/>
    <s v="saroje281071@gmail.com"/>
    <s v="080819101698"/>
    <n v="44.6"/>
    <n v="0.25"/>
    <s v="perempuan"/>
    <s v="Indian"/>
    <s v="SMK Gunung Rapat"/>
    <s v="Ya / Yes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1"/>
    <x v="1"/>
    <x v="0"/>
    <x v="0"/>
    <x v="1"/>
    <s v="1 kali / Once"/>
    <s v="1 kali / Once"/>
    <s v="Ya / Yes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Tidak / No"/>
    <s v="Kadang-kadang / Bila Perlu / Sometimes/When necessary"/>
    <s v="Tidak / No"/>
    <s v="Kadang-kadang / Bila Perlu / Sometimes/When necessary"/>
    <x v="0"/>
    <m/>
    <x v="0"/>
    <x v="0"/>
    <x v="2"/>
    <s v="Perempuan / Female"/>
    <x v="0"/>
    <n v="15"/>
    <n v="60"/>
    <m/>
    <x v="1"/>
    <x v="0"/>
    <x v="0"/>
    <x v="0"/>
    <s v="Flouride-based"/>
    <x v="1"/>
    <n v="0"/>
    <x v="1"/>
    <n v="0"/>
    <x v="0"/>
    <n v="1"/>
    <x v="0"/>
    <n v="0"/>
    <x v="2"/>
    <n v="0"/>
    <x v="0"/>
    <n v="0"/>
    <x v="0"/>
    <n v="1"/>
    <x v="1"/>
    <n v="0"/>
    <x v="0"/>
    <n v="0"/>
    <x v="0"/>
    <n v="1"/>
    <x v="0"/>
    <n v="0"/>
    <x v="0"/>
    <n v="1"/>
    <x v="0"/>
    <n v="0"/>
  </r>
  <r>
    <d v="2024-10-08T11:59:44"/>
    <s v="m-9353053@moe-dl.edu.my"/>
    <s v="080526080520"/>
    <n v="100"/>
    <n v="0.67"/>
    <s v="perempuan"/>
    <s v="Chinese"/>
    <s v="SMK GUNUNG RAPAT "/>
    <s v="Ya / Yes"/>
    <x v="0"/>
    <x v="0"/>
    <x v="0"/>
    <x v="1"/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2"/>
    <x v="0"/>
    <x v="1"/>
    <x v="1"/>
    <x v="0"/>
    <x v="1"/>
    <x v="1"/>
    <s v="2 kali / Twice"/>
    <s v="2 kali / Twice"/>
    <s v="Tidak tahu / Don't know"/>
    <s v="Melaleuca "/>
    <s v="Selalu / Always"/>
    <s v="Kadang-kadang/bila perlu / Sometimes/when in need"/>
    <s v="Kadang-kadang/Bila perlu / Sometimes/When necessary"/>
    <s v="Tidak / No"/>
    <s v="Tidak / No"/>
    <s v="Tidak / No"/>
    <s v="Kadang-kadang / Bila Perlu / Sometimes/When necessary"/>
    <s v="Kadang-kadang / Bila Perlu / Sometimes/When necessary"/>
    <s v="Tidak / No"/>
    <x v="0"/>
    <m/>
    <x v="0"/>
    <x v="0"/>
    <x v="2"/>
    <s v="Perempuan / Female"/>
    <x v="0"/>
    <n v="12"/>
    <n v="60"/>
    <m/>
    <x v="1"/>
    <x v="0"/>
    <x v="16"/>
    <x v="0"/>
    <s v="Non-flouride"/>
    <x v="0"/>
    <n v="1"/>
    <x v="0"/>
    <n v="1"/>
    <x v="1"/>
    <n v="0"/>
    <x v="1"/>
    <n v="1"/>
    <x v="0"/>
    <n v="2"/>
    <x v="0"/>
    <n v="0"/>
    <x v="1"/>
    <n v="0"/>
    <x v="1"/>
    <n v="0"/>
    <x v="0"/>
    <n v="0"/>
    <x v="0"/>
    <n v="1"/>
    <x v="1"/>
    <n v="1"/>
    <x v="1"/>
    <n v="0"/>
    <x v="0"/>
    <n v="0"/>
  </r>
  <r>
    <d v="2024-10-08T12:00:21"/>
    <s v="aisswaria080810@gmail.com"/>
    <s v="080810080536"/>
    <n v="52.68"/>
    <n v="0.13"/>
    <s v="perempuan"/>
    <s v="Indian"/>
    <s v="SMK Gunung Rapat"/>
    <s v="Ya / Yes"/>
    <x v="1"/>
    <x v="0"/>
    <x v="0"/>
    <x v="1"/>
    <x v="0"/>
    <x v="1"/>
    <x v="2"/>
    <x v="1"/>
    <x v="0"/>
    <x v="0"/>
    <x v="0"/>
    <x v="0"/>
    <x v="0"/>
    <x v="0"/>
    <x v="0"/>
    <x v="0"/>
    <x v="0"/>
    <x v="0"/>
    <x v="0"/>
    <x v="1"/>
    <x v="0"/>
    <x v="0"/>
    <x v="1"/>
    <x v="0"/>
    <x v="0"/>
    <x v="1"/>
    <x v="0"/>
    <x v="0"/>
    <x v="2"/>
    <x v="0"/>
    <x v="0"/>
    <x v="1"/>
    <s v="2 kali / Twice"/>
    <s v="Lebih dari 2 kali / More than twice"/>
    <s v="Ya / Yes"/>
    <s v="Colgate"/>
    <s v="Kadang-kadang/bila perlu / Sometimes / When necessary"/>
    <s v="Kadang-kadang/bila perlu / Sometimes/when in need"/>
    <s v="2 kali / Twice"/>
    <s v="Kadang-kadang / Bila Perlu / Sometimes/When necessary"/>
    <s v="Tidak / No"/>
    <s v="Kadang-kadang / Bila Perlu / Sometimes/When necessary"/>
    <s v="Ya / Yes"/>
    <s v="Kadang-kadang / Bila Perlu / Sometimes/When necessary"/>
    <s v="Kadang-kadang / Bila Perlu / Sometimes/When necessary"/>
    <x v="0"/>
    <m/>
    <x v="0"/>
    <x v="0"/>
    <x v="2"/>
    <s v="Perempuan / Female"/>
    <x v="0"/>
    <n v="12"/>
    <n v="57"/>
    <m/>
    <x v="1"/>
    <x v="0"/>
    <x v="0"/>
    <x v="0"/>
    <s v="Flouride-based"/>
    <x v="0"/>
    <n v="1"/>
    <x v="0"/>
    <n v="1"/>
    <x v="0"/>
    <n v="1"/>
    <x v="0"/>
    <n v="0"/>
    <x v="0"/>
    <n v="2"/>
    <x v="1"/>
    <n v="1"/>
    <x v="0"/>
    <n v="1"/>
    <x v="1"/>
    <n v="0"/>
    <x v="1"/>
    <n v="1"/>
    <x v="0"/>
    <n v="1"/>
    <x v="1"/>
    <n v="1"/>
    <x v="0"/>
    <n v="1"/>
    <x v="1"/>
    <n v="1"/>
  </r>
  <r>
    <d v="2024-10-08T12:03:45"/>
    <s v="mohamadizzamsyar@gmail.com"/>
    <s v="080408080773"/>
    <n v="28.6"/>
    <n v="0.75"/>
    <s v="Lelaki / Male"/>
    <s v="Malay"/>
    <s v="SMK Gunung rapat"/>
    <s v="Ya / Yes"/>
    <x v="0"/>
    <x v="2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"/>
    <x v="3"/>
    <x v="3"/>
    <x v="0"/>
    <x v="0"/>
    <x v="1"/>
    <x v="1"/>
    <x v="0"/>
    <x v="1"/>
    <s v="Lebih dari 2 kali / More than twice"/>
    <s v="Lebih dari 2 kali / More than twice"/>
    <s v="Ya / Yes"/>
    <s v="Colgate's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2"/>
    <s v="Lelaki / Male"/>
    <x v="0"/>
    <n v="13"/>
    <n v="58"/>
    <m/>
    <x v="1"/>
    <x v="0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8T12:04:35"/>
    <s v="cheemei700710@gmail.com"/>
    <s v="080925081045"/>
    <n v="12.5"/>
    <n v="0.12"/>
    <s v="Lelaki / Male"/>
    <s v="Chinese"/>
    <s v="SMK GUNUNG RAPAT"/>
    <s v="Ya / Yes"/>
    <x v="2"/>
    <x v="2"/>
    <x v="0"/>
    <x v="2"/>
    <x v="1"/>
    <x v="0"/>
    <x v="1"/>
    <x v="0"/>
    <x v="0"/>
    <x v="1"/>
    <x v="0"/>
    <x v="1"/>
    <x v="1"/>
    <x v="1"/>
    <x v="0"/>
    <x v="0"/>
    <x v="0"/>
    <x v="0"/>
    <x v="3"/>
    <x v="1"/>
    <x v="1"/>
    <x v="1"/>
    <x v="1"/>
    <x v="0"/>
    <x v="1"/>
    <x v="1"/>
    <x v="1"/>
    <x v="1"/>
    <x v="1"/>
    <x v="0"/>
    <x v="0"/>
    <x v="0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Tidak / No"/>
    <s v="Tidak / No"/>
    <s v="Kadang-kadang / Bila Perlu / Sometimes/When necessary"/>
    <s v="Tidak / No"/>
    <s v="Tidak / No"/>
    <x v="0"/>
    <m/>
    <x v="0"/>
    <x v="0"/>
    <x v="2"/>
    <s v="Lelaki / Male"/>
    <x v="0"/>
    <n v="7"/>
    <n v="52"/>
    <m/>
    <x v="1"/>
    <x v="0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0"/>
    <n v="0"/>
    <x v="0"/>
    <n v="1"/>
    <x v="0"/>
    <n v="0"/>
    <x v="1"/>
    <n v="0"/>
    <x v="0"/>
    <n v="0"/>
  </r>
  <r>
    <d v="2024-10-08T12:04:59"/>
    <s v="mrkhaicoolgamer@gmail.com"/>
    <s v="080312080701"/>
    <n v="75.89"/>
    <n v="0.42"/>
    <s v="Lelaki / Male"/>
    <s v="Malay"/>
    <s v="SMK Gunung Rapat"/>
    <s v="Ya / Yes"/>
    <x v="0"/>
    <x v="1"/>
    <x v="0"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1"/>
    <x v="3"/>
    <x v="0"/>
    <x v="1"/>
    <x v="1"/>
    <x v="0"/>
    <x v="0"/>
    <x v="0"/>
    <s v="2 kali / Twice"/>
    <s v="2 kali / Twice"/>
    <s v="Ya / Yes"/>
    <s v="Colgate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2"/>
    <s v="Lelaki / Male"/>
    <x v="0"/>
    <n v="14"/>
    <n v="60"/>
    <m/>
    <x v="1"/>
    <x v="0"/>
    <x v="0"/>
    <x v="0"/>
    <s v="Flouride-based"/>
    <x v="0"/>
    <n v="1"/>
    <x v="0"/>
    <n v="1"/>
    <x v="0"/>
    <n v="1"/>
    <x v="1"/>
    <n v="1"/>
    <x v="2"/>
    <n v="0"/>
    <x v="0"/>
    <n v="0"/>
    <x v="0"/>
    <n v="1"/>
    <x v="0"/>
    <n v="1"/>
    <x v="1"/>
    <n v="1"/>
    <x v="0"/>
    <n v="1"/>
    <x v="1"/>
    <n v="1"/>
    <x v="1"/>
    <n v="0"/>
    <x v="1"/>
    <n v="1"/>
  </r>
  <r>
    <d v="2024-10-08T12:05:44"/>
    <s v="t.thinakaran0803@gmail.com"/>
    <s v="080326081449"/>
    <n v="100"/>
    <n v="0.75"/>
    <s v="Lelaki / Male"/>
    <s v="Indian"/>
    <s v="SMK Gunung Rapat"/>
    <s v="Ya / Yes"/>
    <x v="2"/>
    <x v="2"/>
    <x v="0"/>
    <x v="2"/>
    <x v="0"/>
    <x v="0"/>
    <x v="1"/>
    <x v="0"/>
    <x v="0"/>
    <x v="0"/>
    <x v="0"/>
    <x v="0"/>
    <x v="1"/>
    <x v="0"/>
    <x v="0"/>
    <x v="0"/>
    <x v="0"/>
    <x v="1"/>
    <x v="1"/>
    <x v="0"/>
    <x v="0"/>
    <x v="0"/>
    <x v="0"/>
    <x v="1"/>
    <x v="1"/>
    <x v="1"/>
    <x v="1"/>
    <x v="0"/>
    <x v="0"/>
    <x v="0"/>
    <x v="1"/>
    <x v="0"/>
    <s v="2 kali / Twice"/>
    <s v="2 kali / Twice"/>
    <s v="Ya / Yes"/>
    <s v="Colgate"/>
    <s v="Selalu / Always"/>
    <s v="Tidak menggunakan flos gigi / Not using dental floss"/>
    <s v="Tidak minum minuman berkarbonat / Do not take carbonated drinks"/>
    <s v="Kadang-kadang / Bila Perlu / Sometimes/When necessary"/>
    <s v="Tidak / No"/>
    <s v="Tidak / No"/>
    <s v="Ya / Yes"/>
    <s v="Tidak / No"/>
    <s v="Tidak / No"/>
    <x v="0"/>
    <m/>
    <x v="0"/>
    <x v="0"/>
    <x v="2"/>
    <s v="Lelaki / Male"/>
    <x v="0"/>
    <n v="11"/>
    <n v="55"/>
    <m/>
    <x v="1"/>
    <x v="0"/>
    <x v="0"/>
    <x v="0"/>
    <s v="Flouride-based"/>
    <x v="0"/>
    <n v="1"/>
    <x v="0"/>
    <n v="1"/>
    <x v="0"/>
    <n v="1"/>
    <x v="1"/>
    <n v="1"/>
    <x v="2"/>
    <n v="0"/>
    <x v="0"/>
    <n v="0"/>
    <x v="0"/>
    <n v="1"/>
    <x v="1"/>
    <n v="0"/>
    <x v="0"/>
    <n v="0"/>
    <x v="0"/>
    <n v="1"/>
    <x v="0"/>
    <n v="0"/>
    <x v="1"/>
    <n v="0"/>
    <x v="0"/>
    <n v="0"/>
  </r>
  <r>
    <d v="2024-10-08T12:09:55"/>
    <s v="ahmadfahrinazizi@gmail.com"/>
    <s v="080504130515"/>
    <n v="14.29"/>
    <n v="0.13"/>
    <s v="Lelaki / Male"/>
    <s v="Malay"/>
    <s v="SMK Gunung Rapat"/>
    <s v="Tidak / No"/>
    <x v="0"/>
    <x v="1"/>
    <x v="0"/>
    <x v="2"/>
    <x v="0"/>
    <x v="2"/>
    <x v="1"/>
    <x v="0"/>
    <x v="0"/>
    <x v="0"/>
    <x v="0"/>
    <x v="2"/>
    <x v="0"/>
    <x v="2"/>
    <x v="1"/>
    <x v="2"/>
    <x v="0"/>
    <x v="0"/>
    <x v="1"/>
    <x v="0"/>
    <x v="0"/>
    <x v="0"/>
    <x v="2"/>
    <x v="0"/>
    <x v="0"/>
    <x v="3"/>
    <x v="1"/>
    <x v="2"/>
    <x v="1"/>
    <x v="0"/>
    <x v="2"/>
    <x v="1"/>
    <s v="2 kali / Twice"/>
    <s v="2 kali / Twice"/>
    <s v="Tidak / No"/>
    <s v="Colgate and Darlie"/>
    <s v="Kadang-kadang/bila perlu / Sometimes / When necessary"/>
    <s v="Tidak menggunakan flos gigi / Not using dental floss"/>
    <s v="Tidak minum minuman berkarbonat / Do not take carbonated drinks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2"/>
    <s v="Lelaki / Male"/>
    <x v="1"/>
    <n v="8"/>
    <n v="56"/>
    <m/>
    <x v="1"/>
    <x v="0"/>
    <x v="0"/>
    <x v="0"/>
    <s v="Flouride-based"/>
    <x v="0"/>
    <n v="1"/>
    <x v="0"/>
    <n v="1"/>
    <x v="1"/>
    <n v="0"/>
    <x v="0"/>
    <n v="0"/>
    <x v="2"/>
    <n v="0"/>
    <x v="0"/>
    <n v="0"/>
    <x v="1"/>
    <n v="0"/>
    <x v="1"/>
    <n v="0"/>
    <x v="1"/>
    <n v="1"/>
    <x v="0"/>
    <n v="1"/>
    <x v="1"/>
    <n v="1"/>
    <x v="1"/>
    <n v="0"/>
    <x v="0"/>
    <n v="0"/>
  </r>
  <r>
    <d v="2024-10-08T12:10:38"/>
    <s v="awalshamsol@gmail.com"/>
    <s v="080715080685"/>
    <n v="100"/>
    <n v="0.46"/>
    <s v="Lelaki / Male"/>
    <s v="Malay"/>
    <s v="SMK GUNUNG RAPAT"/>
    <s v="Tidak / No"/>
    <x v="0"/>
    <x v="1"/>
    <x v="0"/>
    <x v="0"/>
    <x v="0"/>
    <x v="1"/>
    <x v="1"/>
    <x v="1"/>
    <x v="1"/>
    <x v="0"/>
    <x v="0"/>
    <x v="0"/>
    <x v="0"/>
    <x v="0"/>
    <x v="1"/>
    <x v="0"/>
    <x v="1"/>
    <x v="0"/>
    <x v="0"/>
    <x v="1"/>
    <x v="1"/>
    <x v="0"/>
    <x v="0"/>
    <x v="0"/>
    <x v="1"/>
    <x v="3"/>
    <x v="0"/>
    <x v="0"/>
    <x v="1"/>
    <x v="1"/>
    <x v="0"/>
    <x v="0"/>
    <s v="2 kali / Twice"/>
    <s v="2 kali / Twice"/>
    <s v="Tidak tahu / Don't know"/>
    <s v="Darlie"/>
    <s v="Selalu / Always"/>
    <s v="Kadang-kadang/bila perlu / Sometimes/when in need"/>
    <s v="Kadang-kadang/Bila perlu / Sometimes/When necessary"/>
    <s v="Tidak / No"/>
    <s v="Tidak / No"/>
    <s v="Tidak / No"/>
    <s v="Tidak / No"/>
    <s v="Ya / Yes"/>
    <s v="Ya / Yes"/>
    <x v="0"/>
    <m/>
    <x v="0"/>
    <x v="0"/>
    <x v="2"/>
    <s v="Lelaki / Male"/>
    <x v="1"/>
    <n v="9"/>
    <n v="56"/>
    <m/>
    <x v="1"/>
    <x v="0"/>
    <x v="1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0"/>
    <n v="0"/>
    <x v="1"/>
    <n v="0"/>
    <x v="1"/>
    <n v="1"/>
    <x v="0"/>
    <n v="1"/>
    <x v="0"/>
    <n v="0"/>
  </r>
  <r>
    <d v="2024-10-08T12:13:15"/>
    <s v="sidharrthkumar.jaya@gmail.com"/>
    <s v="081111081331"/>
    <n v="10.7"/>
    <n v="0.57999999999999996"/>
    <s v="Lelaki / Male"/>
    <s v="Indian"/>
    <s v="SMK GUNUNG RAPAT"/>
    <s v="Ya / Yes"/>
    <x v="0"/>
    <x v="0"/>
    <x v="0"/>
    <x v="1"/>
    <x v="0"/>
    <x v="0"/>
    <x v="2"/>
    <x v="0"/>
    <x v="0"/>
    <x v="0"/>
    <x v="0"/>
    <x v="1"/>
    <x v="0"/>
    <x v="0"/>
    <x v="0"/>
    <x v="0"/>
    <x v="0"/>
    <x v="0"/>
    <x v="1"/>
    <x v="0"/>
    <x v="0"/>
    <x v="0"/>
    <x v="1"/>
    <x v="0"/>
    <x v="1"/>
    <x v="3"/>
    <x v="0"/>
    <x v="1"/>
    <x v="0"/>
    <x v="0"/>
    <x v="1"/>
    <x v="1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Ya / Yes"/>
    <s v="Tidak / No"/>
    <s v="Ya / Yes"/>
    <s v="Tidak / No"/>
    <s v="Ya / Yes"/>
    <x v="0"/>
    <m/>
    <x v="0"/>
    <x v="0"/>
    <x v="2"/>
    <s v="Lelaki / Male"/>
    <x v="0"/>
    <n v="14"/>
    <n v="60"/>
    <m/>
    <x v="1"/>
    <x v="0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0"/>
    <n v="1"/>
    <x v="0"/>
    <n v="0"/>
    <x v="0"/>
    <n v="1"/>
    <x v="0"/>
    <n v="0"/>
    <x v="0"/>
    <n v="1"/>
    <x v="0"/>
    <n v="0"/>
  </r>
  <r>
    <d v="2024-10-08T12:18:06"/>
    <s v="syahadahirsha@gmail.com"/>
    <s v="080320080218"/>
    <n v="42.86"/>
    <n v="1.2999999999999999E-2"/>
    <s v="perempuan"/>
    <s v="Malay"/>
    <s v="SMK GUNUNG RAPAT"/>
    <s v="Ya / Yes"/>
    <x v="0"/>
    <x v="0"/>
    <x v="0"/>
    <x v="2"/>
    <x v="0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s v="Lebih dari 2 kali / More than twice"/>
    <s v="Lebih dari 2 kali / More than twice"/>
    <s v="Ya / Yes"/>
    <s v="Darlie"/>
    <s v="Kadang-kadang/bila perlu / Sometimes / When necessary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2"/>
    <s v="Perempuan / Female"/>
    <x v="0"/>
    <n v="12"/>
    <n v="64"/>
    <m/>
    <x v="1"/>
    <x v="0"/>
    <x v="1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1"/>
    <n v="1"/>
    <x v="0"/>
    <n v="1"/>
    <x v="1"/>
    <n v="1"/>
    <x v="1"/>
    <n v="0"/>
    <x v="0"/>
    <n v="0"/>
  </r>
  <r>
    <d v="2024-10-08T12:18:31"/>
    <s v="anisadaniya2@gmail.com"/>
    <s v="081126080614"/>
    <n v="100"/>
    <n v="0.38"/>
    <s v="perempuan"/>
    <s v="Malay"/>
    <s v="SMK GUNUNG RAPAT"/>
    <s v="Ya / Yes"/>
    <x v="0"/>
    <x v="0"/>
    <x v="0"/>
    <x v="2"/>
    <x v="0"/>
    <x v="0"/>
    <x v="1"/>
    <x v="0"/>
    <x v="1"/>
    <x v="0"/>
    <x v="0"/>
    <x v="0"/>
    <x v="0"/>
    <x v="1"/>
    <x v="0"/>
    <x v="1"/>
    <x v="1"/>
    <x v="0"/>
    <x v="1"/>
    <x v="1"/>
    <x v="1"/>
    <x v="0"/>
    <x v="1"/>
    <x v="1"/>
    <x v="1"/>
    <x v="1"/>
    <x v="1"/>
    <x v="1"/>
    <x v="0"/>
    <x v="1"/>
    <x v="0"/>
    <x v="0"/>
    <s v="2 kali / Twice"/>
    <s v="1 kali / Once"/>
    <s v="Tidak tahu / Don't know"/>
    <s v="Colgate"/>
    <s v="Selalu / Always"/>
    <s v="2 kali /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x v="0"/>
    <m/>
    <x v="0"/>
    <x v="0"/>
    <x v="2"/>
    <s v="Perempuan / Female"/>
    <x v="0"/>
    <n v="11"/>
    <n v="51"/>
    <m/>
    <x v="1"/>
    <x v="0"/>
    <x v="0"/>
    <x v="0"/>
    <s v="Flouride-based"/>
    <x v="0"/>
    <n v="1"/>
    <x v="1"/>
    <n v="0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8T12:22:01"/>
    <s v="aqnm1453@gmail.com"/>
    <s v="080214080791"/>
    <n v="100"/>
    <n v="0.92"/>
    <s v="Lelaki / Male"/>
    <s v="Malay"/>
    <s v="SMK Gunung Rapat"/>
    <s v="Tidak / No"/>
    <x v="2"/>
    <x v="2"/>
    <x v="0"/>
    <x v="2"/>
    <x v="1"/>
    <x v="1"/>
    <x v="1"/>
    <x v="0"/>
    <x v="0"/>
    <x v="1"/>
    <x v="0"/>
    <x v="0"/>
    <x v="0"/>
    <x v="1"/>
    <x v="1"/>
    <x v="0"/>
    <x v="1"/>
    <x v="1"/>
    <x v="1"/>
    <x v="1"/>
    <x v="1"/>
    <x v="2"/>
    <x v="2"/>
    <x v="1"/>
    <x v="1"/>
    <x v="3"/>
    <x v="1"/>
    <x v="2"/>
    <x v="0"/>
    <x v="3"/>
    <x v="2"/>
    <x v="0"/>
    <s v="Beberapa kali seminggu / A few times a week"/>
    <s v="Beberapa kali seminggu / A few times a week"/>
    <s v="Tidak tahu / Don't know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Tidak / No"/>
    <s v="Tidak / No"/>
    <x v="0"/>
    <m/>
    <x v="0"/>
    <x v="0"/>
    <x v="2"/>
    <s v="Lelaki / Male"/>
    <x v="1"/>
    <n v="7"/>
    <n v="44"/>
    <m/>
    <x v="1"/>
    <x v="0"/>
    <x v="0"/>
    <x v="0"/>
    <s v="Flouride-based"/>
    <x v="1"/>
    <n v="0"/>
    <x v="1"/>
    <n v="0"/>
    <x v="0"/>
    <n v="1"/>
    <x v="1"/>
    <n v="1"/>
    <x v="2"/>
    <n v="0"/>
    <x v="0"/>
    <n v="0"/>
    <x v="1"/>
    <n v="0"/>
    <x v="1"/>
    <n v="0"/>
    <x v="1"/>
    <n v="1"/>
    <x v="1"/>
    <n v="0"/>
    <x v="0"/>
    <n v="0"/>
    <x v="1"/>
    <n v="0"/>
    <x v="0"/>
    <n v="0"/>
  </r>
  <r>
    <d v="2024-10-08T12:23:22"/>
    <s v="adammikha26@gmail.com"/>
    <s v="080226080211"/>
    <n v="74.11"/>
    <n v="0.38"/>
    <s v="Lelaki / Male"/>
    <s v="Malay"/>
    <s v="Smk gunung rapat"/>
    <s v="Ya / Yes"/>
    <x v="0"/>
    <x v="0"/>
    <x v="1"/>
    <x v="0"/>
    <x v="0"/>
    <x v="1"/>
    <x v="0"/>
    <x v="0"/>
    <x v="0"/>
    <x v="0"/>
    <x v="0"/>
    <x v="0"/>
    <x v="0"/>
    <x v="0"/>
    <x v="0"/>
    <x v="0"/>
    <x v="2"/>
    <x v="2"/>
    <x v="3"/>
    <x v="3"/>
    <x v="3"/>
    <x v="3"/>
    <x v="3"/>
    <x v="2"/>
    <x v="3"/>
    <x v="3"/>
    <x v="3"/>
    <x v="3"/>
    <x v="3"/>
    <x v="2"/>
    <x v="3"/>
    <x v="3"/>
    <s v="Lebih dari 2 kali / More than twice"/>
    <s v="Lebih dari 2 kali / More than twice"/>
    <s v="Tidak tahu / Don't know"/>
    <s v="Colgate"/>
    <s v="Selalu / Always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2"/>
    <s v="Lelaki / Male"/>
    <x v="0"/>
    <n v="13"/>
    <n v="35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8T12:23:40"/>
    <s v="afr.abdullahfahmi@gmail.com"/>
    <s v="080201080629"/>
    <n v="100"/>
    <n v="0.38"/>
    <s v="Lelaki / Male"/>
    <s v="Malay"/>
    <s v="SMK GUNUNG RAPAT"/>
    <s v="Ya / Yes"/>
    <x v="0"/>
    <x v="2"/>
    <x v="0"/>
    <x v="2"/>
    <x v="0"/>
    <x v="2"/>
    <x v="1"/>
    <x v="2"/>
    <x v="0"/>
    <x v="0"/>
    <x v="0"/>
    <x v="1"/>
    <x v="0"/>
    <x v="0"/>
    <x v="0"/>
    <x v="0"/>
    <x v="0"/>
    <x v="0"/>
    <x v="0"/>
    <x v="1"/>
    <x v="0"/>
    <x v="0"/>
    <x v="1"/>
    <x v="0"/>
    <x v="0"/>
    <x v="1"/>
    <x v="0"/>
    <x v="0"/>
    <x v="1"/>
    <x v="1"/>
    <x v="0"/>
    <x v="0"/>
    <s v="Lebih dari 2 kali / More than twice"/>
    <s v="Lebih dari 2 kali / More than twice"/>
    <s v="Tidak tahu / Don't know"/>
    <s v="Fresh and white"/>
    <s v="Selalu / Always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Ya / Yes"/>
    <s v="Ya / Yes"/>
    <s v="Tidak / No"/>
    <x v="0"/>
    <m/>
    <x v="0"/>
    <x v="0"/>
    <x v="2"/>
    <s v="Lelaki / Male"/>
    <x v="0"/>
    <n v="10"/>
    <n v="57"/>
    <m/>
    <x v="1"/>
    <x v="0"/>
    <x v="4"/>
    <x v="0"/>
    <s v="Flouride-based"/>
    <x v="0"/>
    <n v="1"/>
    <x v="0"/>
    <n v="1"/>
    <x v="0"/>
    <n v="1"/>
    <x v="1"/>
    <n v="1"/>
    <x v="0"/>
    <n v="2"/>
    <x v="0"/>
    <n v="0"/>
    <x v="1"/>
    <n v="0"/>
    <x v="0"/>
    <n v="1"/>
    <x v="1"/>
    <n v="1"/>
    <x v="0"/>
    <n v="1"/>
    <x v="1"/>
    <n v="1"/>
    <x v="1"/>
    <n v="0"/>
    <x v="0"/>
    <n v="0"/>
  </r>
  <r>
    <d v="2024-10-08T12:24:49"/>
    <s v="nwong0673@gmail.com"/>
    <s v="080406080673"/>
    <n v="77.680000000000007"/>
    <n v="0.28999999999999998"/>
    <s v="Lelaki / Male"/>
    <s v="Chinese"/>
    <s v="SMK GUNUNG RAPAT "/>
    <s v="Tidak / No"/>
    <x v="0"/>
    <x v="2"/>
    <x v="0"/>
    <x v="0"/>
    <x v="0"/>
    <x v="0"/>
    <x v="2"/>
    <x v="0"/>
    <x v="0"/>
    <x v="0"/>
    <x v="0"/>
    <x v="0"/>
    <x v="0"/>
    <x v="0"/>
    <x v="1"/>
    <x v="0"/>
    <x v="1"/>
    <x v="1"/>
    <x v="0"/>
    <x v="1"/>
    <x v="1"/>
    <x v="0"/>
    <x v="1"/>
    <x v="1"/>
    <x v="2"/>
    <x v="1"/>
    <x v="0"/>
    <x v="0"/>
    <x v="0"/>
    <x v="0"/>
    <x v="0"/>
    <x v="0"/>
    <s v="2 kali / Twice"/>
    <s v="2 kali / Twice"/>
    <s v="Tidak / No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s v="Kadang-kadang / Bila Perlu / Sometimes/When necessary"/>
    <x v="0"/>
    <m/>
    <x v="0"/>
    <x v="0"/>
    <x v="2"/>
    <s v="Lelaki / Male"/>
    <x v="1"/>
    <n v="12"/>
    <n v="51"/>
    <m/>
    <x v="1"/>
    <x v="0"/>
    <x v="0"/>
    <x v="0"/>
    <s v="Flouride-based"/>
    <x v="0"/>
    <n v="1"/>
    <x v="0"/>
    <n v="1"/>
    <x v="1"/>
    <n v="0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8T12:29:31"/>
    <s v="jessiediaamond@gmail.com"/>
    <s v="080216080496"/>
    <n v="25"/>
    <n v="0.08"/>
    <s v="perempuan"/>
    <s v="Indian"/>
    <s v="SMK GUNUNG RAPAT"/>
    <s v="Ya / Yes"/>
    <x v="0"/>
    <x v="0"/>
    <x v="0"/>
    <x v="2"/>
    <x v="1"/>
    <x v="0"/>
    <x v="0"/>
    <x v="0"/>
    <x v="0"/>
    <x v="1"/>
    <x v="0"/>
    <x v="0"/>
    <x v="1"/>
    <x v="0"/>
    <x v="0"/>
    <x v="0"/>
    <x v="1"/>
    <x v="0"/>
    <x v="0"/>
    <x v="0"/>
    <x v="0"/>
    <x v="0"/>
    <x v="1"/>
    <x v="0"/>
    <x v="1"/>
    <x v="3"/>
    <x v="0"/>
    <x v="1"/>
    <x v="1"/>
    <x v="1"/>
    <x v="0"/>
    <x v="0"/>
    <s v="Lebih dari 2 kali / More than twice"/>
    <s v="Lebih dari 2 kali / More than twice"/>
    <s v="Tidak tahu / Don't know"/>
    <s v="Colgate"/>
    <s v="Selalu / Always"/>
    <s v="2 kali / Twice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Tidak / No"/>
    <x v="0"/>
    <m/>
    <x v="0"/>
    <x v="0"/>
    <x v="2"/>
    <s v="Perempuan / Female"/>
    <x v="0"/>
    <n v="12"/>
    <n v="58"/>
    <m/>
    <x v="1"/>
    <x v="0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1"/>
    <n v="0"/>
    <x v="1"/>
    <n v="1"/>
  </r>
  <r>
    <d v="2024-10-08T12:29:31"/>
    <s v="prxsxs@gmail.com"/>
    <s v="080420160178"/>
    <n v="31.1"/>
    <n v="0.25"/>
    <s v="perempuan"/>
    <s v="Indian"/>
    <s v="SMK GUNUNG RAPAT "/>
    <s v="Ya / Yes"/>
    <x v="0"/>
    <x v="1"/>
    <x v="0"/>
    <x v="2"/>
    <x v="0"/>
    <x v="0"/>
    <x v="1"/>
    <x v="0"/>
    <x v="0"/>
    <x v="1"/>
    <x v="1"/>
    <x v="1"/>
    <x v="0"/>
    <x v="0"/>
    <x v="0"/>
    <x v="0"/>
    <x v="0"/>
    <x v="0"/>
    <x v="0"/>
    <x v="0"/>
    <x v="1"/>
    <x v="0"/>
    <x v="1"/>
    <x v="0"/>
    <x v="1"/>
    <x v="3"/>
    <x v="0"/>
    <x v="1"/>
    <x v="1"/>
    <x v="0"/>
    <x v="0"/>
    <x v="0"/>
    <s v="2 kali / Twice"/>
    <s v="Lebih dari 2 kali / More than twice"/>
    <s v="Ya / Yes"/>
    <s v="Colgate"/>
    <s v="Selalu / Always"/>
    <s v="Kadang-kadang/bila perlu / Sometimes/when in need"/>
    <s v="Kadang-kadang/Bila perlu / Sometimes/When necessary"/>
    <s v="Tidak / No"/>
    <s v="Tidak / No"/>
    <s v="Tidak / No"/>
    <s v="Kadang-kadang / Bila Perlu / Sometimes/When necessary"/>
    <s v="Kadang-kadang / Bila Perlu / Sometimes/When necessary"/>
    <s v="Kadang-kadang / Bila Perlu / Sometimes/When necessary"/>
    <x v="1"/>
    <m/>
    <x v="0"/>
    <x v="0"/>
    <x v="2"/>
    <s v="Perempuan / Female"/>
    <x v="0"/>
    <n v="10"/>
    <n v="59"/>
    <m/>
    <x v="1"/>
    <x v="0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0"/>
    <n v="0"/>
    <x v="0"/>
    <n v="1"/>
    <x v="1"/>
    <n v="1"/>
    <x v="0"/>
    <n v="1"/>
    <x v="0"/>
    <n v="0"/>
  </r>
  <r>
    <d v="2024-10-08T12:30:05"/>
    <s v="andreaanthony55@gmail.com"/>
    <s v="080801080702"/>
    <n v="34.82"/>
    <n v="0.17"/>
    <s v="perempuan"/>
    <s v="Indian"/>
    <s v="SMK GUNUNG RAPAT"/>
    <s v="Ya / Yes"/>
    <x v="0"/>
    <x v="0"/>
    <x v="0"/>
    <x v="1"/>
    <x v="0"/>
    <x v="0"/>
    <x v="1"/>
    <x v="1"/>
    <x v="0"/>
    <x v="0"/>
    <x v="1"/>
    <x v="1"/>
    <x v="1"/>
    <x v="0"/>
    <x v="0"/>
    <x v="0"/>
    <x v="1"/>
    <x v="1"/>
    <x v="1"/>
    <x v="1"/>
    <x v="1"/>
    <x v="1"/>
    <x v="1"/>
    <x v="1"/>
    <x v="1"/>
    <x v="0"/>
    <x v="1"/>
    <x v="0"/>
    <x v="0"/>
    <x v="1"/>
    <x v="0"/>
    <x v="0"/>
    <s v="Lebih dari 2 kali / More than twice"/>
    <s v="Lebih dari 2 kali / More than twice"/>
    <s v="Ya / Yes"/>
    <s v="DARLIE"/>
    <s v="Kadang-kadang/bila perlu / Sometimes / When necessary"/>
    <s v="Kadang-kadang/bila perlu / Sometimes/when in need"/>
    <s v="Kadang-kadang/Bila perlu / Sometimes/When necessary"/>
    <s v="Tidak / No"/>
    <s v="Tidak / No"/>
    <s v="Tidak / No"/>
    <s v="Tidak / No"/>
    <s v="Tidak / No"/>
    <s v="Tidak / No"/>
    <x v="0"/>
    <m/>
    <x v="0"/>
    <x v="0"/>
    <x v="2"/>
    <s v="Perempuan / Female"/>
    <x v="0"/>
    <n v="11"/>
    <n v="47"/>
    <m/>
    <x v="1"/>
    <x v="0"/>
    <x v="1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0"/>
    <n v="0"/>
    <x v="1"/>
    <n v="0"/>
    <x v="0"/>
    <n v="0"/>
    <x v="1"/>
    <n v="0"/>
    <x v="0"/>
    <n v="0"/>
  </r>
  <r>
    <d v="2024-10-08T12:35:43"/>
    <s v="samuelwangziyan08@gmail.com"/>
    <s v="080706080501"/>
    <n v="52.68"/>
    <n v="0.17"/>
    <s v="Lelaki / Male"/>
    <s v="Chinese"/>
    <s v="SMK GUNUNG RAPAT "/>
    <s v="Ya / Yes"/>
    <x v="0"/>
    <x v="1"/>
    <x v="1"/>
    <x v="0"/>
    <x v="0"/>
    <x v="1"/>
    <x v="1"/>
    <x v="0"/>
    <x v="0"/>
    <x v="0"/>
    <x v="0"/>
    <x v="0"/>
    <x v="0"/>
    <x v="0"/>
    <x v="0"/>
    <x v="0"/>
    <x v="1"/>
    <x v="2"/>
    <x v="1"/>
    <x v="2"/>
    <x v="1"/>
    <x v="1"/>
    <x v="1"/>
    <x v="1"/>
    <x v="1"/>
    <x v="1"/>
    <x v="1"/>
    <x v="1"/>
    <x v="0"/>
    <x v="1"/>
    <x v="2"/>
    <x v="0"/>
    <s v="Lebih dari 2 kali / More than twice"/>
    <s v="Lebih dari 2 kali / More than twice"/>
    <s v="Tidak tahu / Don't know"/>
    <s v="Colget"/>
    <s v="Kadang-kadang/bila perlu / Sometimes / When necessary"/>
    <s v="2 kali / Twice"/>
    <s v="Kadang-kadang/Bila perlu / Sometimes/When necessary"/>
    <s v="Tidak / No"/>
    <s v="Tidak / No"/>
    <s v="Kadang-kadang / Bila Perlu / Sometimes/When necessary"/>
    <s v="Ya / Yes"/>
    <s v="Ya / Yes"/>
    <s v="Tidak / No"/>
    <x v="0"/>
    <m/>
    <x v="0"/>
    <x v="0"/>
    <x v="2"/>
    <s v="Lelaki / Male"/>
    <x v="0"/>
    <n v="11"/>
    <n v="45"/>
    <m/>
    <x v="1"/>
    <x v="0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1"/>
    <n v="0"/>
    <x v="1"/>
    <n v="1"/>
    <x v="0"/>
    <n v="1"/>
    <x v="1"/>
    <n v="1"/>
    <x v="1"/>
    <n v="0"/>
    <x v="0"/>
    <n v="0"/>
  </r>
  <r>
    <d v="2024-10-09T08:37:44"/>
    <s v="diazahra2309@gmail.com"/>
    <s v="090923080072"/>
    <n v="25"/>
    <n v="0.38"/>
    <s v="perempuan"/>
    <s v="Malay"/>
    <s v="SMK SERI AMPANG"/>
    <s v="Ya / Yes"/>
    <x v="0"/>
    <x v="2"/>
    <x v="0"/>
    <x v="2"/>
    <x v="0"/>
    <x v="0"/>
    <x v="1"/>
    <x v="0"/>
    <x v="0"/>
    <x v="0"/>
    <x v="0"/>
    <x v="1"/>
    <x v="0"/>
    <x v="0"/>
    <x v="2"/>
    <x v="0"/>
    <x v="0"/>
    <x v="0"/>
    <x v="2"/>
    <x v="1"/>
    <x v="0"/>
    <x v="0"/>
    <x v="1"/>
    <x v="0"/>
    <x v="0"/>
    <x v="3"/>
    <x v="0"/>
    <x v="1"/>
    <x v="1"/>
    <x v="0"/>
    <x v="2"/>
    <x v="0"/>
    <s v="2 kali / Twice"/>
    <s v="2 kali / Twice"/>
    <s v="Tidak tahu / Don't know"/>
    <s v="Safi"/>
    <s v="Selalu / Always"/>
    <s v="Kadang-kadang/bila perlu / Sometimes/when in need"/>
    <s v="Kadang-kadang/Bila perlu / Sometimes/When necessary"/>
    <s v="Tidak / No"/>
    <s v="Ya / Yes"/>
    <s v="Kadang-kadang / Bila Perlu / Sometimes/When necessary"/>
    <s v="Ya / Yes"/>
    <s v="Kadang-kadang / Bila Perlu / Sometimes/When necessary"/>
    <s v="Ya / Yes"/>
    <x v="0"/>
    <m/>
    <x v="0"/>
    <x v="0"/>
    <x v="3"/>
    <s v="Perempuan / Female"/>
    <x v="0"/>
    <n v="11"/>
    <n v="57"/>
    <m/>
    <x v="1"/>
    <x v="1"/>
    <x v="8"/>
    <x v="0"/>
    <s v="Flouride-based"/>
    <x v="0"/>
    <n v="1"/>
    <x v="0"/>
    <n v="1"/>
    <x v="0"/>
    <n v="1"/>
    <x v="1"/>
    <n v="1"/>
    <x v="0"/>
    <n v="2"/>
    <x v="0"/>
    <n v="0"/>
    <x v="1"/>
    <n v="0"/>
    <x v="0"/>
    <n v="1"/>
    <x v="1"/>
    <n v="1"/>
    <x v="0"/>
    <n v="1"/>
    <x v="1"/>
    <n v="1"/>
    <x v="0"/>
    <n v="1"/>
    <x v="1"/>
    <n v="1"/>
  </r>
  <r>
    <d v="2024-10-09T08:38:53"/>
    <s v="naylisorfina@gmail.com"/>
    <s v="090128031028"/>
    <n v="39.29"/>
    <n v="0.81"/>
    <s v="perempuan"/>
    <s v="Malay"/>
    <s v="smk seri ampang"/>
    <s v="Ya / Yes"/>
    <x v="0"/>
    <x v="2"/>
    <x v="0"/>
    <x v="2"/>
    <x v="0"/>
    <x v="0"/>
    <x v="1"/>
    <x v="0"/>
    <x v="0"/>
    <x v="0"/>
    <x v="0"/>
    <x v="0"/>
    <x v="0"/>
    <x v="1"/>
    <x v="0"/>
    <x v="0"/>
    <x v="1"/>
    <x v="0"/>
    <x v="0"/>
    <x v="0"/>
    <x v="0"/>
    <x v="0"/>
    <x v="0"/>
    <x v="0"/>
    <x v="1"/>
    <x v="3"/>
    <x v="0"/>
    <x v="1"/>
    <x v="1"/>
    <x v="1"/>
    <x v="0"/>
    <x v="0"/>
    <s v="Lebih dari 2 kali / More than twice"/>
    <s v="Lebih dari 2 kali / More than twice"/>
    <s v="Ya / Yes"/>
    <s v="mui'min"/>
    <s v="Selalu / Always"/>
    <s v="1 kali / Once"/>
    <s v="Tidak minum minuman berkarbonat / Do not take carbonated drinks"/>
    <s v="Tidak / No"/>
    <s v="Tidak / No"/>
    <s v="Kadang-kadang / Bila Perlu / Sometimes/When necessary"/>
    <s v="Tidak / No"/>
    <s v="Tidak / No"/>
    <s v="Tidak / No"/>
    <x v="0"/>
    <m/>
    <x v="0"/>
    <x v="0"/>
    <x v="3"/>
    <s v="Perempuan / Female"/>
    <x v="0"/>
    <n v="12"/>
    <n v="59"/>
    <m/>
    <x v="1"/>
    <x v="1"/>
    <x v="3"/>
    <x v="0"/>
    <s v="Non-flouride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1"/>
    <n v="0"/>
    <x v="0"/>
    <n v="0"/>
    <x v="1"/>
    <n v="0"/>
    <x v="0"/>
    <n v="0"/>
  </r>
  <r>
    <d v="2024-10-09T08:39:40"/>
    <s v="m-10624615@moe-dl.edu.my"/>
    <s v="090312140240"/>
    <n v="100"/>
    <n v="1.29"/>
    <s v="perempuan"/>
    <s v="Malay"/>
    <s v="SMK SERI AMPANG"/>
    <s v="Ya / Yes"/>
    <x v="0"/>
    <x v="0"/>
    <x v="0"/>
    <x v="2"/>
    <x v="0"/>
    <x v="0"/>
    <x v="1"/>
    <x v="1"/>
    <x v="0"/>
    <x v="1"/>
    <x v="0"/>
    <x v="2"/>
    <x v="0"/>
    <x v="0"/>
    <x v="0"/>
    <x v="0"/>
    <x v="1"/>
    <x v="1"/>
    <x v="1"/>
    <x v="1"/>
    <x v="1"/>
    <x v="1"/>
    <x v="1"/>
    <x v="1"/>
    <x v="1"/>
    <x v="1"/>
    <x v="1"/>
    <x v="0"/>
    <x v="0"/>
    <x v="1"/>
    <x v="0"/>
    <x v="0"/>
    <s v="2 kali / Twice"/>
    <s v="1 kali / Once"/>
    <s v="Tidak / No"/>
    <s v="Colgate"/>
    <s v="Kadang-kadang/bila perlu / Sometimes / When necessary"/>
    <s v="Kadang-kadang/bila perlu / Sometimes/when in need"/>
    <s v="Tidak minum minuman berkarbonat / Do not take carbonated drinks"/>
    <s v="Tidak / No"/>
    <s v="Tidak / No"/>
    <s v="Ya / Yes"/>
    <s v="Ya / Yes"/>
    <s v="Ya / Yes"/>
    <s v="Tidak / No"/>
    <x v="0"/>
    <m/>
    <x v="0"/>
    <x v="0"/>
    <x v="3"/>
    <s v="Perempuan / Female"/>
    <x v="0"/>
    <n v="11"/>
    <n v="48"/>
    <m/>
    <x v="1"/>
    <x v="1"/>
    <x v="0"/>
    <x v="0"/>
    <s v="Flouride-based"/>
    <x v="0"/>
    <n v="1"/>
    <x v="1"/>
    <n v="0"/>
    <x v="1"/>
    <n v="0"/>
    <x v="0"/>
    <n v="0"/>
    <x v="0"/>
    <n v="2"/>
    <x v="0"/>
    <n v="0"/>
    <x v="1"/>
    <n v="0"/>
    <x v="1"/>
    <n v="0"/>
    <x v="1"/>
    <n v="1"/>
    <x v="0"/>
    <n v="1"/>
    <x v="1"/>
    <n v="1"/>
    <x v="1"/>
    <n v="0"/>
    <x v="0"/>
    <n v="0"/>
  </r>
  <r>
    <d v="2024-10-09T08:41:13"/>
    <s v="khalishahdamia44@gmail.com"/>
    <s v="090616081024"/>
    <n v="16.899999999999999"/>
    <n v="0.08"/>
    <s v="perempuan"/>
    <s v="Malay"/>
    <s v="SMK SERI AMPANG"/>
    <s v="Ya / Yes"/>
    <x v="0"/>
    <x v="0"/>
    <x v="0"/>
    <x v="1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3"/>
    <x v="0"/>
    <x v="1"/>
    <x v="1"/>
    <x v="0"/>
    <x v="1"/>
    <x v="1"/>
    <s v="2 kali / Twice"/>
    <s v="2 kali / Twice"/>
    <s v="Ya / Yes"/>
    <s v="colgate"/>
    <s v="Selalu / Always"/>
    <s v="1 kali / Once"/>
    <s v="Tidak minum minuman berkarbonat / Do not take carbonated drinks"/>
    <s v="Tidak / No"/>
    <s v="Tidak / No"/>
    <s v="Tidak / No"/>
    <s v="Kadang-kadang / Bila Perlu / Sometimes/When necessary"/>
    <s v="Tidak / No"/>
    <s v="Kadang-kadang / Bila Perlu / Sometimes/When necessary"/>
    <x v="0"/>
    <m/>
    <x v="0"/>
    <x v="0"/>
    <x v="3"/>
    <s v="Perempuan / Female"/>
    <x v="0"/>
    <n v="14"/>
    <n v="63"/>
    <m/>
    <x v="1"/>
    <x v="1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0"/>
    <n v="0"/>
    <x v="0"/>
    <n v="1"/>
    <x v="0"/>
    <n v="0"/>
    <x v="0"/>
    <n v="1"/>
    <x v="0"/>
    <n v="0"/>
  </r>
  <r>
    <d v="2024-10-09T08:44:41"/>
    <s v="muhammadfatehsaifullah@gmail.com"/>
    <s v="090513080969"/>
    <n v="82.14"/>
    <n v="0.28999999999999998"/>
    <s v="Lelaki / Male"/>
    <s v="Malay"/>
    <s v="Smk Seri Ampang"/>
    <s v="Ya / Yes"/>
    <x v="0"/>
    <x v="0"/>
    <x v="0"/>
    <x v="2"/>
    <x v="1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s v="Lebih dari 2 kali / More than twice"/>
    <s v="Lebih dari 2 kali / More than twice"/>
    <s v="Tidak tahu / Don't know"/>
    <s v="Colgate"/>
    <s v="Selalu / Always"/>
    <s v="1 kali / Once"/>
    <s v="Kadang-kadang/Bila perlu / Sometimes/When necessary"/>
    <s v="Kadang-kadang / Bila Perlu / Sometimes/When necessary"/>
    <s v="Tidak / No"/>
    <s v="Ya / Yes"/>
    <s v="Kadang-kadang / Bila Perlu / Sometimes/When necessary"/>
    <s v="Kadang-kadang / Bila Perlu / Sometimes/When necessary"/>
    <s v="Kadang-kadang / Bila Perlu / Sometimes/When necessary"/>
    <x v="0"/>
    <m/>
    <x v="0"/>
    <x v="0"/>
    <x v="3"/>
    <s v="Lelaki / Male"/>
    <x v="0"/>
    <n v="12"/>
    <n v="64"/>
    <m/>
    <x v="1"/>
    <x v="1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1"/>
    <n v="0"/>
    <x v="1"/>
    <n v="1"/>
    <x v="0"/>
    <n v="1"/>
    <x v="1"/>
    <n v="1"/>
    <x v="0"/>
    <n v="1"/>
    <x v="1"/>
    <n v="1"/>
  </r>
  <r>
    <d v="2024-10-09T08:46:30"/>
    <s v="mhafizmnazam@gmail.com"/>
    <s v="090815100435"/>
    <n v="100"/>
    <n v="0.71"/>
    <s v="Lelaki / Male"/>
    <s v="Malay"/>
    <s v="Sekolah Menengah Kebangsaan SERI AMPANG "/>
    <s v="Ya / Yes"/>
    <x v="0"/>
    <x v="0"/>
    <x v="0"/>
    <x v="2"/>
    <x v="0"/>
    <x v="2"/>
    <x v="0"/>
    <x v="0"/>
    <x v="0"/>
    <x v="0"/>
    <x v="0"/>
    <x v="1"/>
    <x v="0"/>
    <x v="0"/>
    <x v="0"/>
    <x v="1"/>
    <x v="1"/>
    <x v="0"/>
    <x v="1"/>
    <x v="1"/>
    <x v="1"/>
    <x v="0"/>
    <x v="2"/>
    <x v="0"/>
    <x v="1"/>
    <x v="3"/>
    <x v="1"/>
    <x v="0"/>
    <x v="2"/>
    <x v="1"/>
    <x v="0"/>
    <x v="0"/>
    <s v="2 kali / Twice"/>
    <s v="2 kali / Twice"/>
    <s v="Tidak tahu / Don't know"/>
    <s v="Colgate"/>
    <s v="Jarang / Rarely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3"/>
    <s v="Lelaki / Male"/>
    <x v="0"/>
    <n v="12"/>
    <n v="50"/>
    <m/>
    <x v="1"/>
    <x v="1"/>
    <x v="0"/>
    <x v="0"/>
    <s v="Flouride-based"/>
    <x v="0"/>
    <n v="1"/>
    <x v="0"/>
    <n v="1"/>
    <x v="0"/>
    <n v="1"/>
    <x v="0"/>
    <n v="0"/>
    <x v="2"/>
    <n v="0"/>
    <x v="0"/>
    <n v="0"/>
    <x v="1"/>
    <n v="0"/>
    <x v="1"/>
    <n v="0"/>
    <x v="1"/>
    <n v="1"/>
    <x v="0"/>
    <n v="1"/>
    <x v="0"/>
    <n v="0"/>
    <x v="1"/>
    <n v="0"/>
    <x v="0"/>
    <n v="0"/>
  </r>
  <r>
    <d v="2024-10-09T08:48:05"/>
    <s v="abdullahhaazim2020@gmail.com"/>
    <s v="090401020099"/>
    <n v="100"/>
    <n v="0.83"/>
    <s v="Lelaki / Male"/>
    <s v="Malay"/>
    <s v="Sekolah Menengah Kebangsaan Seri Ampang"/>
    <s v="Tidak / No"/>
    <x v="0"/>
    <x v="2"/>
    <x v="0"/>
    <x v="2"/>
    <x v="1"/>
    <x v="0"/>
    <x v="1"/>
    <x v="0"/>
    <x v="0"/>
    <x v="0"/>
    <x v="0"/>
    <x v="2"/>
    <x v="0"/>
    <x v="0"/>
    <x v="0"/>
    <x v="0"/>
    <x v="0"/>
    <x v="0"/>
    <x v="0"/>
    <x v="1"/>
    <x v="1"/>
    <x v="1"/>
    <x v="2"/>
    <x v="0"/>
    <x v="1"/>
    <x v="1"/>
    <x v="0"/>
    <x v="2"/>
    <x v="0"/>
    <x v="0"/>
    <x v="0"/>
    <x v="0"/>
    <s v="2 kali / Twice"/>
    <s v="2 kali / Twice"/>
    <s v="Tidak tahu / Don't know"/>
    <s v="Colegate"/>
    <s v="Selalu / Always"/>
    <s v="Tidak menggunakan flos gigi / Not using dental floss"/>
    <s v="Tidak minum minuman berkarbonat / Do not take carbonated drinks"/>
    <s v="Kadang-kadang / Bila Perlu / Sometimes/When necessary"/>
    <s v="Tidak / No"/>
    <s v="Ya / Yes"/>
    <s v="Ya / Yes"/>
    <s v="Ya / Yes"/>
    <s v="Tidak / No"/>
    <x v="0"/>
    <m/>
    <x v="0"/>
    <x v="0"/>
    <x v="3"/>
    <s v="Lelaki / Male"/>
    <x v="1"/>
    <n v="11"/>
    <n v="52"/>
    <m/>
    <x v="1"/>
    <x v="1"/>
    <x v="0"/>
    <x v="0"/>
    <s v="Flouride-based"/>
    <x v="0"/>
    <n v="1"/>
    <x v="0"/>
    <n v="1"/>
    <x v="0"/>
    <n v="1"/>
    <x v="1"/>
    <n v="1"/>
    <x v="2"/>
    <n v="0"/>
    <x v="0"/>
    <n v="0"/>
    <x v="0"/>
    <n v="1"/>
    <x v="1"/>
    <n v="0"/>
    <x v="1"/>
    <n v="1"/>
    <x v="0"/>
    <n v="1"/>
    <x v="1"/>
    <n v="1"/>
    <x v="1"/>
    <n v="0"/>
    <x v="0"/>
    <n v="0"/>
  </r>
  <r>
    <d v="2024-10-09T08:49:05"/>
    <s v="Amirinarfn@gmail.com"/>
    <s v="090125080211"/>
    <n v="100"/>
    <n v="0.63"/>
    <s v="Lelaki / Male"/>
    <s v="Malay"/>
    <s v="SMK SERI AMPANG"/>
    <s v="Ya / Yes"/>
    <x v="0"/>
    <x v="1"/>
    <x v="0"/>
    <x v="2"/>
    <x v="0"/>
    <x v="0"/>
    <x v="1"/>
    <x v="0"/>
    <x v="0"/>
    <x v="0"/>
    <x v="0"/>
    <x v="1"/>
    <x v="0"/>
    <x v="0"/>
    <x v="0"/>
    <x v="1"/>
    <x v="0"/>
    <x v="0"/>
    <x v="0"/>
    <x v="1"/>
    <x v="0"/>
    <x v="0"/>
    <x v="1"/>
    <x v="0"/>
    <x v="0"/>
    <x v="2"/>
    <x v="0"/>
    <x v="0"/>
    <x v="0"/>
    <x v="1"/>
    <x v="0"/>
    <x v="0"/>
    <s v="2 kali / Twice"/>
    <s v="2 kali / Twice"/>
    <s v="Tidak / No"/>
    <s v="syndyne"/>
    <s v="Selalu / Always"/>
    <s v="Tidak menggunakan flos gigi / Not using dental floss"/>
    <s v="1 kali / Once"/>
    <s v="Kadang-kadang / Bila Perlu / Sometimes/When necessary"/>
    <s v="Kadang-kadang / Bila Perlu / Sometimes/When necessary"/>
    <s v="Tidak / No"/>
    <s v="Tidak / No"/>
    <s v="Kadang-kadang / Bila Perlu / Sometimes/When necessary"/>
    <s v="Kadang-kadang / Bila Perlu / Sometimes/When necessary"/>
    <x v="0"/>
    <m/>
    <x v="0"/>
    <x v="0"/>
    <x v="3"/>
    <s v="Lelaki / Male"/>
    <x v="0"/>
    <n v="11"/>
    <n v="54"/>
    <m/>
    <x v="1"/>
    <x v="1"/>
    <x v="6"/>
    <x v="0"/>
    <s v="Flouride-based"/>
    <x v="0"/>
    <n v="1"/>
    <x v="0"/>
    <n v="1"/>
    <x v="1"/>
    <n v="0"/>
    <x v="1"/>
    <n v="1"/>
    <x v="2"/>
    <n v="0"/>
    <x v="0"/>
    <n v="0"/>
    <x v="0"/>
    <n v="1"/>
    <x v="0"/>
    <n v="1"/>
    <x v="0"/>
    <n v="0"/>
    <x v="1"/>
    <n v="0"/>
    <x v="1"/>
    <n v="1"/>
    <x v="0"/>
    <n v="1"/>
    <x v="0"/>
    <n v="0"/>
  </r>
  <r>
    <d v="2024-10-09T08:53:19"/>
    <s v="miorirfan2209@gmail.com"/>
    <s v="090922020027"/>
    <n v="18.8"/>
    <n v="0.08"/>
    <s v="Lelaki / Male"/>
    <s v="Malay"/>
    <s v="SMK SERI AMPANG"/>
    <s v="Ya / Yes"/>
    <x v="0"/>
    <x v="1"/>
    <x v="1"/>
    <x v="2"/>
    <x v="0"/>
    <x v="1"/>
    <x v="1"/>
    <x v="1"/>
    <x v="0"/>
    <x v="0"/>
    <x v="0"/>
    <x v="1"/>
    <x v="1"/>
    <x v="0"/>
    <x v="0"/>
    <x v="1"/>
    <x v="0"/>
    <x v="0"/>
    <x v="0"/>
    <x v="1"/>
    <x v="1"/>
    <x v="1"/>
    <x v="0"/>
    <x v="0"/>
    <x v="0"/>
    <x v="3"/>
    <x v="0"/>
    <x v="0"/>
    <x v="0"/>
    <x v="1"/>
    <x v="1"/>
    <x v="1"/>
    <s v="2 kali / Twice"/>
    <s v="2 kali / Twice"/>
    <s v="Ya / Yes"/>
    <s v="Colgate"/>
    <s v="Selalu / Always"/>
    <s v="Lebih dari 2 kali / More than twice"/>
    <s v="2 kali / Twice"/>
    <s v="Ya / Yes"/>
    <s v="Ya / Yes"/>
    <s v="Ya / Yes"/>
    <s v="Ya / Yes"/>
    <s v="Ya / Yes"/>
    <s v="Tidak / No"/>
    <x v="0"/>
    <m/>
    <x v="0"/>
    <x v="0"/>
    <x v="3"/>
    <s v="Lelaki / Male"/>
    <x v="0"/>
    <n v="7"/>
    <n v="58"/>
    <m/>
    <x v="1"/>
    <x v="1"/>
    <x v="0"/>
    <x v="0"/>
    <s v="Flouride-based"/>
    <x v="0"/>
    <n v="1"/>
    <x v="0"/>
    <n v="1"/>
    <x v="0"/>
    <n v="1"/>
    <x v="1"/>
    <n v="1"/>
    <x v="1"/>
    <n v="1"/>
    <x v="1"/>
    <n v="1"/>
    <x v="0"/>
    <n v="1"/>
    <x v="0"/>
    <n v="1"/>
    <x v="1"/>
    <n v="1"/>
    <x v="0"/>
    <n v="1"/>
    <x v="1"/>
    <n v="1"/>
    <x v="1"/>
    <n v="0"/>
    <x v="1"/>
    <n v="1"/>
  </r>
  <r>
    <d v="2024-10-09T08:53:55"/>
    <s v="harrizizx@gmail.com"/>
    <s v="090409080045"/>
    <n v="4.5"/>
    <n v="0.17"/>
    <s v="Lelaki / Male"/>
    <s v="Malay"/>
    <s v="SMK SERI Ampang"/>
    <s v="Ya / Yes"/>
    <x v="0"/>
    <x v="1"/>
    <x v="0"/>
    <x v="1"/>
    <x v="2"/>
    <x v="2"/>
    <x v="0"/>
    <x v="0"/>
    <x v="0"/>
    <x v="0"/>
    <x v="0"/>
    <x v="2"/>
    <x v="2"/>
    <x v="0"/>
    <x v="0"/>
    <x v="0"/>
    <x v="1"/>
    <x v="1"/>
    <x v="1"/>
    <x v="1"/>
    <x v="1"/>
    <x v="1"/>
    <x v="1"/>
    <x v="1"/>
    <x v="1"/>
    <x v="1"/>
    <x v="1"/>
    <x v="0"/>
    <x v="0"/>
    <x v="3"/>
    <x v="0"/>
    <x v="0"/>
    <s v="Lebih dari 2 kali / More than twice"/>
    <s v="Lebih dari 2 kali / More than twice"/>
    <s v="Tidak / No"/>
    <s v="Safi"/>
    <s v="Selalu / Always"/>
    <s v="Kadang-kadang/bila perlu / Sometimes/when in need"/>
    <s v="Tidak minum minuman berkarbonat / Do not take carbonated drinks"/>
    <s v="Tidak / No"/>
    <s v="Tidak / No"/>
    <s v="Tidak / No"/>
    <s v="Tidak / No"/>
    <s v="Tidak / No"/>
    <s v="Tidak / No"/>
    <x v="0"/>
    <m/>
    <x v="0"/>
    <x v="0"/>
    <x v="3"/>
    <s v="Lelaki / Male"/>
    <x v="0"/>
    <n v="11"/>
    <n v="47"/>
    <m/>
    <x v="1"/>
    <x v="1"/>
    <x v="8"/>
    <x v="0"/>
    <s v="Flouride-based"/>
    <x v="0"/>
    <n v="1"/>
    <x v="0"/>
    <n v="1"/>
    <x v="1"/>
    <n v="0"/>
    <x v="1"/>
    <n v="1"/>
    <x v="0"/>
    <n v="2"/>
    <x v="0"/>
    <n v="0"/>
    <x v="1"/>
    <n v="0"/>
    <x v="1"/>
    <n v="0"/>
    <x v="0"/>
    <n v="0"/>
    <x v="1"/>
    <n v="0"/>
    <x v="0"/>
    <n v="0"/>
    <x v="1"/>
    <n v="0"/>
    <x v="0"/>
    <n v="0"/>
  </r>
  <r>
    <d v="2024-10-09T08:54:00"/>
    <s v="ahmadimranahmadzaril@gmail.com"/>
    <s v="090410080579"/>
    <n v="98.21"/>
    <n v="0.8"/>
    <s v="Lelaki / Male"/>
    <s v="Malay"/>
    <s v="SMK SEI AMPANG"/>
    <s v="Tidak / No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3"/>
    <x v="0"/>
    <x v="1"/>
    <x v="0"/>
    <x v="0"/>
    <x v="1"/>
    <x v="1"/>
    <s v="2 kali / Twice"/>
    <s v="2 kali / Twice"/>
    <s v="Ya / Yes"/>
    <s v="colgate"/>
    <s v="Selalu / Always"/>
    <s v="2 kali / Twice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3"/>
    <s v="Lelaki / Male"/>
    <x v="1"/>
    <n v="14"/>
    <n v="62"/>
    <m/>
    <x v="1"/>
    <x v="1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0"/>
    <n v="1"/>
    <x v="0"/>
    <n v="0"/>
    <x v="1"/>
    <n v="0"/>
    <x v="0"/>
    <n v="0"/>
  </r>
  <r>
    <d v="2024-10-09T08:59:09"/>
    <s v="matucop217@gmail.com"/>
    <s v="090915080611"/>
    <n v="100"/>
    <n v="0.79"/>
    <s v="Lelaki / Male"/>
    <s v="Malay"/>
    <s v="SMK SERI Ampang"/>
    <s v="Ya / Yes"/>
    <x v="0"/>
    <x v="0"/>
    <x v="0"/>
    <x v="1"/>
    <x v="0"/>
    <x v="0"/>
    <x v="2"/>
    <x v="0"/>
    <x v="1"/>
    <x v="0"/>
    <x v="0"/>
    <x v="0"/>
    <x v="0"/>
    <x v="1"/>
    <x v="0"/>
    <x v="0"/>
    <x v="0"/>
    <x v="0"/>
    <x v="0"/>
    <x v="1"/>
    <x v="0"/>
    <x v="0"/>
    <x v="1"/>
    <x v="0"/>
    <x v="0"/>
    <x v="3"/>
    <x v="1"/>
    <x v="2"/>
    <x v="0"/>
    <x v="0"/>
    <x v="0"/>
    <x v="0"/>
    <s v="2 kali / Twice"/>
    <s v="2 kali / Twice"/>
    <s v="Ya / Yes"/>
    <s v="Colgate Optic White"/>
    <s v="Selalu / Always"/>
    <s v="Kadang-kadang/bila perlu / Sometimes/when in need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3"/>
    <s v="Lelaki / Male"/>
    <x v="0"/>
    <n v="13"/>
    <n v="56"/>
    <m/>
    <x v="1"/>
    <x v="1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1"/>
    <n v="1"/>
    <x v="0"/>
    <n v="1"/>
    <x v="1"/>
    <n v="1"/>
    <x v="1"/>
    <n v="0"/>
    <x v="0"/>
    <n v="0"/>
  </r>
  <r>
    <d v="2024-10-09T08:59:52"/>
    <s v="m-10449379@moe-dl.edu.my"/>
    <s v="090903080497"/>
    <n v="100"/>
    <n v="0.95"/>
    <s v="Lelaki / Male"/>
    <s v="Malay"/>
    <s v="SMK SERI AMPANG"/>
    <s v="Ya / Yes"/>
    <x v="0"/>
    <x v="1"/>
    <x v="0"/>
    <x v="2"/>
    <x v="0"/>
    <x v="0"/>
    <x v="1"/>
    <x v="2"/>
    <x v="0"/>
    <x v="0"/>
    <x v="0"/>
    <x v="2"/>
    <x v="1"/>
    <x v="0"/>
    <x v="0"/>
    <x v="0"/>
    <x v="1"/>
    <x v="1"/>
    <x v="1"/>
    <x v="1"/>
    <x v="1"/>
    <x v="1"/>
    <x v="1"/>
    <x v="0"/>
    <x v="0"/>
    <x v="3"/>
    <x v="1"/>
    <x v="0"/>
    <x v="0"/>
    <x v="1"/>
    <x v="0"/>
    <x v="0"/>
    <s v="2 kali / Twice"/>
    <s v="Setiap kali selepas makan / Every time after meal"/>
    <s v="Tidak tahu / Don't know"/>
    <s v="COLGATE"/>
    <s v="Kadang-kadang/bila perlu / Sometimes / When necessary"/>
    <s v="2 kali / Twice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3"/>
    <s v="Lelaki / Male"/>
    <x v="0"/>
    <n v="10"/>
    <n v="51"/>
    <m/>
    <x v="1"/>
    <x v="1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1"/>
    <n v="0"/>
    <x v="1"/>
    <n v="1"/>
    <x v="0"/>
    <n v="1"/>
    <x v="1"/>
    <n v="1"/>
    <x v="1"/>
    <n v="0"/>
    <x v="0"/>
    <n v="0"/>
  </r>
  <r>
    <d v="2024-10-09T09:00:05"/>
    <s v="azimisyamil197@gmail.com"/>
    <s v="090805080135"/>
    <n v="100"/>
    <n v="0.71"/>
    <s v="Lelaki / Male"/>
    <s v="Malay"/>
    <s v="SMK SERI AMPANG"/>
    <s v="Tidak / No"/>
    <x v="0"/>
    <x v="1"/>
    <x v="0"/>
    <x v="2"/>
    <x v="1"/>
    <x v="1"/>
    <x v="1"/>
    <x v="0"/>
    <x v="0"/>
    <x v="0"/>
    <x v="1"/>
    <x v="1"/>
    <x v="0"/>
    <x v="0"/>
    <x v="1"/>
    <x v="0"/>
    <x v="1"/>
    <x v="1"/>
    <x v="1"/>
    <x v="1"/>
    <x v="1"/>
    <x v="1"/>
    <x v="1"/>
    <x v="1"/>
    <x v="0"/>
    <x v="1"/>
    <x v="1"/>
    <x v="0"/>
    <x v="0"/>
    <x v="1"/>
    <x v="2"/>
    <x v="2"/>
    <s v="2 kali / Twice"/>
    <s v="2 kali / Twice"/>
    <s v="Tidak tahu / Don't know"/>
    <s v="Colgate"/>
    <s v="Selalu / Always"/>
    <s v="Tidak menggunakan flos gigi / Not using dental floss"/>
    <s v="Kadang-kadang/Bila perlu / Sometimes/When necessary"/>
    <s v="Tidak / No"/>
    <s v="Kadang-kadang / Bila Perlu / Sometimes/When necessary"/>
    <s v="Ya / Yes"/>
    <s v="Ya / Yes"/>
    <s v="Tidak / No"/>
    <s v="Tidak / No"/>
    <x v="0"/>
    <m/>
    <x v="0"/>
    <x v="0"/>
    <x v="3"/>
    <s v="Lelaki / Male"/>
    <x v="1"/>
    <n v="8"/>
    <n v="47"/>
    <m/>
    <x v="1"/>
    <x v="1"/>
    <x v="0"/>
    <x v="0"/>
    <s v="Flouride-based"/>
    <x v="0"/>
    <n v="1"/>
    <x v="0"/>
    <n v="1"/>
    <x v="0"/>
    <n v="1"/>
    <x v="1"/>
    <n v="1"/>
    <x v="2"/>
    <n v="0"/>
    <x v="0"/>
    <n v="0"/>
    <x v="1"/>
    <n v="0"/>
    <x v="0"/>
    <n v="1"/>
    <x v="1"/>
    <n v="1"/>
    <x v="0"/>
    <n v="1"/>
    <x v="0"/>
    <n v="0"/>
    <x v="1"/>
    <n v="0"/>
    <x v="0"/>
    <n v="0"/>
  </r>
  <r>
    <d v="2024-10-09T09:00:59"/>
    <s v="mdarwisy100@gmail.com"/>
    <s v="090723080115"/>
    <n v="100"/>
    <n v="1.33"/>
    <s v="Lelaki / Male"/>
    <s v="Malay"/>
    <s v="SMK SERI AMPANG"/>
    <s v="Ya / Yes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1"/>
    <x v="1"/>
    <x v="1"/>
    <x v="0"/>
    <x v="1"/>
    <x v="0"/>
    <x v="1"/>
    <x v="1"/>
    <x v="0"/>
    <x v="0"/>
    <x v="2"/>
    <x v="0"/>
    <x v="0"/>
    <x v="0"/>
    <s v="2 kali / Twice"/>
    <s v="2 kali / Twice"/>
    <s v="Tidak tahu / Don't know"/>
    <s v="colgate"/>
    <s v="Selalu / Always"/>
    <s v="Kadang-kadang/bila perlu / Sometimes/when in need"/>
    <s v="Kadang-kadang/Bila perlu / Sometimes/When necessary"/>
    <s v="Tidak / No"/>
    <s v="Kadang-kadang / Bila Perlu / Sometimes/When necessary"/>
    <s v="Tidak / No"/>
    <s v="Ya / Yes"/>
    <s v="Tidak / No"/>
    <s v="Kadang-kadang / Bila Perlu / Sometimes/When necessary"/>
    <x v="0"/>
    <m/>
    <x v="0"/>
    <x v="0"/>
    <x v="3"/>
    <s v="Lelaki / Male"/>
    <x v="0"/>
    <n v="13"/>
    <n v="53"/>
    <m/>
    <x v="1"/>
    <x v="1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0"/>
    <n v="1"/>
    <x v="0"/>
    <n v="0"/>
    <x v="0"/>
    <n v="1"/>
    <x v="0"/>
    <n v="0"/>
    <x v="0"/>
    <n v="1"/>
    <x v="0"/>
    <n v="0"/>
  </r>
  <r>
    <d v="2024-10-09T09:06:15"/>
    <s v="m-10291795@moe-dl.edu.my"/>
    <s v="090216080081"/>
    <n v="100"/>
    <n v="0.48"/>
    <s v="Lelaki / Male"/>
    <s v="Malay"/>
    <s v="SMK SERI AMPANG "/>
    <s v="Ya / Yes"/>
    <x v="0"/>
    <x v="0"/>
    <x v="0"/>
    <x v="2"/>
    <x v="0"/>
    <x v="0"/>
    <x v="1"/>
    <x v="0"/>
    <x v="0"/>
    <x v="0"/>
    <x v="0"/>
    <x v="0"/>
    <x v="0"/>
    <x v="0"/>
    <x v="0"/>
    <x v="0"/>
    <x v="1"/>
    <x v="1"/>
    <x v="1"/>
    <x v="1"/>
    <x v="1"/>
    <x v="1"/>
    <x v="1"/>
    <x v="0"/>
    <x v="0"/>
    <x v="1"/>
    <x v="1"/>
    <x v="0"/>
    <x v="0"/>
    <x v="1"/>
    <x v="0"/>
    <x v="0"/>
    <s v="2 kali / Twice"/>
    <s v="2 kali / Twice"/>
    <s v="Tidak tahu / Don't know"/>
    <s v="Colgate "/>
    <s v="Kadang-kadang/bila perlu / Sometimes / When necessary"/>
    <s v="Tidak menggunakan flos gigi / Not using dental floss"/>
    <s v="Tidak minum minuman berkarbonat / Do not take carbonated drinks"/>
    <s v="Ya / Yes"/>
    <s v="Ya / Yes"/>
    <s v="Ya / Yes"/>
    <s v="Ya / Yes"/>
    <s v="Ya / Yes"/>
    <s v="Kadang-kadang / Bila Perlu / Sometimes/When necessary"/>
    <x v="0"/>
    <m/>
    <x v="0"/>
    <x v="0"/>
    <x v="3"/>
    <s v="Lelaki / Male"/>
    <x v="0"/>
    <n v="14"/>
    <n v="50"/>
    <m/>
    <x v="1"/>
    <x v="1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9T09:08:36"/>
    <s v="m-10357998@moe-dl.edu.my"/>
    <s v="090802081239"/>
    <n v="42.85"/>
    <n v="0.46"/>
    <s v="Lelaki / Male"/>
    <s v="Malay"/>
    <s v="SMK SERI AMPANG"/>
    <s v="Ya / Yes"/>
    <x v="2"/>
    <x v="0"/>
    <x v="0"/>
    <x v="2"/>
    <x v="1"/>
    <x v="0"/>
    <x v="0"/>
    <x v="0"/>
    <x v="0"/>
    <x v="0"/>
    <x v="0"/>
    <x v="0"/>
    <x v="0"/>
    <x v="0"/>
    <x v="2"/>
    <x v="0"/>
    <x v="1"/>
    <x v="0"/>
    <x v="1"/>
    <x v="0"/>
    <x v="1"/>
    <x v="0"/>
    <x v="0"/>
    <x v="0"/>
    <x v="0"/>
    <x v="3"/>
    <x v="1"/>
    <x v="1"/>
    <x v="1"/>
    <x v="0"/>
    <x v="0"/>
    <x v="0"/>
    <s v="2 kali / Twice"/>
    <s v="Apabila saya ingat / When I remember"/>
    <s v="Tidak tahu / Don't know"/>
    <s v="Colgate"/>
    <s v="Jarang / Rarely"/>
    <s v="Lebih dari 2 kali / More than twice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3"/>
    <s v="Lelaki / Male"/>
    <x v="0"/>
    <n v="12"/>
    <n v="58"/>
    <m/>
    <x v="1"/>
    <x v="1"/>
    <x v="0"/>
    <x v="0"/>
    <s v="Flouride-based"/>
    <x v="0"/>
    <n v="1"/>
    <x v="1"/>
    <n v="0"/>
    <x v="0"/>
    <n v="1"/>
    <x v="0"/>
    <n v="0"/>
    <x v="1"/>
    <n v="1"/>
    <x v="0"/>
    <n v="0"/>
    <x v="1"/>
    <n v="0"/>
    <x v="1"/>
    <n v="0"/>
    <x v="1"/>
    <n v="1"/>
    <x v="0"/>
    <n v="1"/>
    <x v="1"/>
    <n v="1"/>
    <x v="0"/>
    <n v="1"/>
    <x v="0"/>
    <n v="0"/>
  </r>
  <r>
    <d v="2024-10-09T09:09:29"/>
    <s v="haikalfarish607@gmail.com"/>
    <s v="090916081181"/>
    <n v="62.5"/>
    <n v="0.54"/>
    <s v="Lelaki / Male"/>
    <s v="Malay"/>
    <s v="Smk Seri Ampang"/>
    <s v="Ya / Yes"/>
    <x v="0"/>
    <x v="1"/>
    <x v="0"/>
    <x v="0"/>
    <x v="0"/>
    <x v="1"/>
    <x v="0"/>
    <x v="1"/>
    <x v="0"/>
    <x v="0"/>
    <x v="0"/>
    <x v="1"/>
    <x v="0"/>
    <x v="0"/>
    <x v="1"/>
    <x v="0"/>
    <x v="1"/>
    <x v="1"/>
    <x v="0"/>
    <x v="0"/>
    <x v="0"/>
    <x v="0"/>
    <x v="0"/>
    <x v="1"/>
    <x v="1"/>
    <x v="1"/>
    <x v="1"/>
    <x v="1"/>
    <x v="1"/>
    <x v="1"/>
    <x v="0"/>
    <x v="1"/>
    <s v="1 kali / Once"/>
    <s v="2 kali / Twice"/>
    <s v="Tidak / No"/>
    <s v="Sensodyne"/>
    <s v="Kadang-kadang/bila perlu / Sometimes / When necessary"/>
    <s v="2 kali / Twice"/>
    <s v="2 kali / Twice"/>
    <s v="Tidak / No"/>
    <s v="Kadang-kadang / Bila Perlu / Sometimes/When necessary"/>
    <s v="Tidak / No"/>
    <s v="Ya / Yes"/>
    <s v="Ya / Yes"/>
    <s v="Kadang-kadang / Bila Perlu / Sometimes/When necessary"/>
    <x v="0"/>
    <m/>
    <x v="0"/>
    <x v="0"/>
    <x v="3"/>
    <s v="Lelaki / Male"/>
    <x v="0"/>
    <n v="10"/>
    <n v="56"/>
    <m/>
    <x v="1"/>
    <x v="1"/>
    <x v="6"/>
    <x v="0"/>
    <s v="Flouride-based"/>
    <x v="1"/>
    <n v="0"/>
    <x v="0"/>
    <n v="1"/>
    <x v="1"/>
    <n v="0"/>
    <x v="0"/>
    <n v="0"/>
    <x v="1"/>
    <n v="1"/>
    <x v="1"/>
    <n v="1"/>
    <x v="1"/>
    <n v="0"/>
    <x v="0"/>
    <n v="1"/>
    <x v="0"/>
    <n v="0"/>
    <x v="0"/>
    <n v="1"/>
    <x v="1"/>
    <n v="1"/>
    <x v="0"/>
    <n v="1"/>
    <x v="0"/>
    <n v="0"/>
  </r>
  <r>
    <d v="2024-10-09T09:10:28"/>
    <s v="afhamhakimi@gmail.com"/>
    <s v="090911130239"/>
    <n v="54.46"/>
    <n v="0.88"/>
    <s v="Lelaki / Male"/>
    <s v="Malay"/>
    <s v="smk seri ampang"/>
    <s v="Ya / Yes"/>
    <x v="0"/>
    <x v="0"/>
    <x v="0"/>
    <x v="2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0"/>
    <x v="0"/>
    <x v="0"/>
    <x v="0"/>
    <x v="0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Ya / Yes"/>
    <s v="Ya / Yes"/>
    <s v="Kadang-kadang / Bila Perlu / Sometimes/When necessary"/>
    <s v="Kadang-kadang / Bila Perlu / Sometimes/When necessary"/>
    <s v="Tidak / No"/>
    <s v="Tidak / No"/>
    <x v="0"/>
    <m/>
    <x v="0"/>
    <x v="0"/>
    <x v="3"/>
    <s v="Lelaki / Male"/>
    <x v="0"/>
    <n v="12"/>
    <n v="55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0"/>
    <n v="0"/>
    <x v="1"/>
    <n v="0"/>
    <x v="0"/>
    <n v="0"/>
  </r>
  <r>
    <d v="2024-10-09T09:13:13"/>
    <s v="adamdanielharris2007@gmail.com"/>
    <s v="091214081149"/>
    <n v="100"/>
    <n v="0.17"/>
    <s v="Lelaki / Male"/>
    <s v="Malay"/>
    <s v="SMK SERI AMPANG"/>
    <s v="Tidak / No"/>
    <x v="0"/>
    <x v="0"/>
    <x v="0"/>
    <x v="2"/>
    <x v="0"/>
    <x v="0"/>
    <x v="0"/>
    <x v="0"/>
    <x v="0"/>
    <x v="0"/>
    <x v="0"/>
    <x v="2"/>
    <x v="0"/>
    <x v="0"/>
    <x v="0"/>
    <x v="0"/>
    <x v="1"/>
    <x v="1"/>
    <x v="1"/>
    <x v="0"/>
    <x v="1"/>
    <x v="1"/>
    <x v="1"/>
    <x v="1"/>
    <x v="0"/>
    <x v="1"/>
    <x v="1"/>
    <x v="0"/>
    <x v="0"/>
    <x v="0"/>
    <x v="0"/>
    <x v="0"/>
    <s v="Lebih dari 2 kali / More than twice"/>
    <s v="Lebih dari 2 kali / More than twice"/>
    <s v="Tidak tahu / Don't know"/>
    <s v="Darlie"/>
    <s v="Kadang-kadang/bila perlu / Sometimes / When necessary"/>
    <s v="1 kali / Once"/>
    <s v="Kadang-kadang/Bila perlu / Sometimes/When necessary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3"/>
    <s v="Lelaki / Male"/>
    <x v="1"/>
    <n v="14"/>
    <n v="51"/>
    <m/>
    <x v="1"/>
    <x v="1"/>
    <x v="1"/>
    <x v="0"/>
    <s v="Flouride-based"/>
    <x v="0"/>
    <n v="1"/>
    <x v="0"/>
    <n v="1"/>
    <x v="0"/>
    <n v="1"/>
    <x v="0"/>
    <n v="0"/>
    <x v="1"/>
    <n v="1"/>
    <x v="0"/>
    <n v="0"/>
    <x v="1"/>
    <n v="0"/>
    <x v="1"/>
    <n v="0"/>
    <x v="1"/>
    <n v="1"/>
    <x v="0"/>
    <n v="1"/>
    <x v="0"/>
    <n v="0"/>
    <x v="1"/>
    <n v="0"/>
    <x v="0"/>
    <n v="0"/>
  </r>
  <r>
    <d v="2024-10-09T09:15:48"/>
    <s v="faqihahdayana972@gmail.com"/>
    <s v="090224160110"/>
    <n v="10.7"/>
    <n v="0.04"/>
    <s v="perempuan"/>
    <s v="Malay"/>
    <s v="SMK SERI AMPANG"/>
    <s v="Ya / Yes"/>
    <x v="0"/>
    <x v="1"/>
    <x v="0"/>
    <x v="1"/>
    <x v="0"/>
    <x v="0"/>
    <x v="1"/>
    <x v="0"/>
    <x v="0"/>
    <x v="0"/>
    <x v="0"/>
    <x v="1"/>
    <x v="0"/>
    <x v="1"/>
    <x v="0"/>
    <x v="0"/>
    <x v="1"/>
    <x v="1"/>
    <x v="1"/>
    <x v="1"/>
    <x v="1"/>
    <x v="1"/>
    <x v="1"/>
    <x v="1"/>
    <x v="1"/>
    <x v="1"/>
    <x v="1"/>
    <x v="0"/>
    <x v="0"/>
    <x v="1"/>
    <x v="0"/>
    <x v="0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Ya / Yes"/>
    <s v="Tidak / No"/>
    <s v="Ya / Yes"/>
    <s v="Tidak / No"/>
    <x v="0"/>
    <m/>
    <x v="0"/>
    <x v="0"/>
    <x v="3"/>
    <s v="Perempuan / Female"/>
    <x v="0"/>
    <n v="12"/>
    <n v="48"/>
    <m/>
    <x v="1"/>
    <x v="1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1"/>
    <n v="0"/>
    <x v="1"/>
    <n v="1"/>
    <x v="1"/>
    <n v="0"/>
    <x v="1"/>
    <n v="1"/>
    <x v="1"/>
    <n v="0"/>
    <x v="0"/>
    <n v="0"/>
  </r>
  <r>
    <d v="2024-10-09T09:16:58"/>
    <s v="afzrinzaheen090718@gmail.com"/>
    <s v="090718140224"/>
    <n v="33.03"/>
    <n v="0.2"/>
    <s v="perempuan"/>
    <s v="Malay"/>
    <s v="smk seri ampang"/>
    <s v="Ya / Yes"/>
    <x v="0"/>
    <x v="1"/>
    <x v="2"/>
    <x v="2"/>
    <x v="1"/>
    <x v="0"/>
    <x v="1"/>
    <x v="1"/>
    <x v="0"/>
    <x v="1"/>
    <x v="0"/>
    <x v="0"/>
    <x v="0"/>
    <x v="0"/>
    <x v="1"/>
    <x v="0"/>
    <x v="0"/>
    <x v="0"/>
    <x v="0"/>
    <x v="0"/>
    <x v="1"/>
    <x v="0"/>
    <x v="0"/>
    <x v="1"/>
    <x v="1"/>
    <x v="1"/>
    <x v="0"/>
    <x v="1"/>
    <x v="1"/>
    <x v="0"/>
    <x v="1"/>
    <x v="1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Tidak / No"/>
    <s v="Tidak / No"/>
    <s v="Tidak / No"/>
    <s v="Tidak / No"/>
    <s v="Tidak / No"/>
    <s v="Tidak / No"/>
    <x v="0"/>
    <s v="-"/>
    <x v="0"/>
    <x v="0"/>
    <x v="3"/>
    <s v="Perempuan / Female"/>
    <x v="0"/>
    <n v="8"/>
    <n v="60"/>
    <m/>
    <x v="1"/>
    <x v="1"/>
    <x v="0"/>
    <x v="0"/>
    <s v="Flouride-based"/>
    <x v="0"/>
    <n v="1"/>
    <x v="0"/>
    <n v="1"/>
    <x v="0"/>
    <n v="1"/>
    <x v="0"/>
    <n v="0"/>
    <x v="2"/>
    <n v="0"/>
    <x v="0"/>
    <n v="0"/>
    <x v="1"/>
    <n v="0"/>
    <x v="1"/>
    <n v="0"/>
    <x v="0"/>
    <n v="0"/>
    <x v="1"/>
    <n v="0"/>
    <x v="0"/>
    <n v="0"/>
    <x v="1"/>
    <n v="0"/>
    <x v="0"/>
    <n v="0"/>
  </r>
  <r>
    <d v="2024-10-09T09:21:09"/>
    <s v="khasehqiswa94@gmail.com"/>
    <s v="090623080468"/>
    <n v="10.7"/>
    <n v="0.08"/>
    <s v="perempuan"/>
    <s v="Malay"/>
    <s v="SMK SERI AMPANG"/>
    <s v="Ya / Yes"/>
    <x v="0"/>
    <x v="0"/>
    <x v="0"/>
    <x v="2"/>
    <x v="1"/>
    <x v="0"/>
    <x v="1"/>
    <x v="0"/>
    <x v="0"/>
    <x v="0"/>
    <x v="2"/>
    <x v="0"/>
    <x v="0"/>
    <x v="1"/>
    <x v="0"/>
    <x v="0"/>
    <x v="1"/>
    <x v="1"/>
    <x v="1"/>
    <x v="1"/>
    <x v="1"/>
    <x v="1"/>
    <x v="2"/>
    <x v="0"/>
    <x v="1"/>
    <x v="1"/>
    <x v="1"/>
    <x v="0"/>
    <x v="0"/>
    <x v="1"/>
    <x v="2"/>
    <x v="0"/>
    <s v="Lebih dari 2 kali / More than twice"/>
    <s v="2 kali / Twice"/>
    <s v="Tidak tahu / Don't know"/>
    <s v="Colgate"/>
    <s v="Kadang-kadang/bila perlu / Sometimes / When necessary"/>
    <s v="Tidak menggunakan flos gigi / Not using dental floss"/>
    <s v="Tidak minum minuman berkarbonat / Do not take carbonated drinks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3"/>
    <s v="Perempuan / Female"/>
    <x v="0"/>
    <n v="11"/>
    <n v="47"/>
    <m/>
    <x v="1"/>
    <x v="1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1"/>
    <n v="0"/>
    <x v="1"/>
    <n v="1"/>
    <x v="0"/>
    <n v="1"/>
    <x v="1"/>
    <n v="1"/>
    <x v="0"/>
    <n v="1"/>
    <x v="1"/>
    <n v="1"/>
  </r>
  <r>
    <d v="2024-10-09T09:23:14"/>
    <s v="balqisqstina47@gmail.com"/>
    <s v="090414080816"/>
    <n v="6.25"/>
    <n v="0.13"/>
    <s v="perempuan"/>
    <s v="Malay"/>
    <s v="Smk Seri Ampang"/>
    <s v="Tidak / No"/>
    <x v="0"/>
    <x v="1"/>
    <x v="0"/>
    <x v="2"/>
    <x v="1"/>
    <x v="1"/>
    <x v="1"/>
    <x v="0"/>
    <x v="0"/>
    <x v="0"/>
    <x v="0"/>
    <x v="0"/>
    <x v="0"/>
    <x v="1"/>
    <x v="0"/>
    <x v="1"/>
    <x v="2"/>
    <x v="2"/>
    <x v="3"/>
    <x v="3"/>
    <x v="3"/>
    <x v="3"/>
    <x v="1"/>
    <x v="2"/>
    <x v="1"/>
    <x v="1"/>
    <x v="3"/>
    <x v="3"/>
    <x v="0"/>
    <x v="2"/>
    <x v="0"/>
    <x v="0"/>
    <s v="Lebih dari 2 kali / More than twice"/>
    <s v="Apabila saya ingat / When I remember"/>
    <s v="Tidak tahu / Don't know"/>
    <s v="Colgate "/>
    <s v="Kadang-kadang/bila perlu / Sometimes / When necessary"/>
    <s v="Kadang-kadang/bila perlu / Sometimes/when in need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3"/>
    <s v="Perempuan / Female"/>
    <x v="1"/>
    <n v="9"/>
    <n v="35"/>
    <m/>
    <x v="1"/>
    <x v="1"/>
    <x v="0"/>
    <x v="0"/>
    <s v="Flouride-based"/>
    <x v="0"/>
    <n v="1"/>
    <x v="1"/>
    <n v="0"/>
    <x v="0"/>
    <n v="1"/>
    <x v="0"/>
    <n v="0"/>
    <x v="0"/>
    <n v="2"/>
    <x v="0"/>
    <n v="0"/>
    <x v="1"/>
    <n v="0"/>
    <x v="1"/>
    <n v="0"/>
    <x v="1"/>
    <n v="1"/>
    <x v="0"/>
    <n v="1"/>
    <x v="0"/>
    <n v="0"/>
    <x v="1"/>
    <n v="0"/>
    <x v="0"/>
    <n v="0"/>
  </r>
  <r>
    <d v="2024-10-09T09:24:20"/>
    <s v="farahainiq@gmail.com"/>
    <s v="090910080700"/>
    <n v="100"/>
    <n v="0.25"/>
    <s v="perempuan"/>
    <s v="Malay"/>
    <s v="SMK SERI AMPANG "/>
    <s v="Ya / Yes"/>
    <x v="0"/>
    <x v="2"/>
    <x v="0"/>
    <x v="1"/>
    <x v="0"/>
    <x v="0"/>
    <x v="1"/>
    <x v="1"/>
    <x v="0"/>
    <x v="2"/>
    <x v="0"/>
    <x v="0"/>
    <x v="1"/>
    <x v="0"/>
    <x v="2"/>
    <x v="0"/>
    <x v="1"/>
    <x v="0"/>
    <x v="1"/>
    <x v="0"/>
    <x v="1"/>
    <x v="1"/>
    <x v="1"/>
    <x v="1"/>
    <x v="1"/>
    <x v="1"/>
    <x v="0"/>
    <x v="1"/>
    <x v="1"/>
    <x v="0"/>
    <x v="2"/>
    <x v="2"/>
    <s v="Lebih dari 2 kali / More than twice"/>
    <s v="Lebih dari 2 kali / More than twice"/>
    <s v="Tidak tahu / Don't know"/>
    <s v="Mukmin"/>
    <s v="Kadang-kadang/bila perlu / Sometimes / When necessary"/>
    <s v="Tidak menggunakan flos gigi / Not using dental floss"/>
    <s v="Kadang-kadang/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s v="Kadang-kadang / Bila Perlu / Sometimes/When necessary"/>
    <x v="0"/>
    <m/>
    <x v="0"/>
    <x v="0"/>
    <x v="3"/>
    <s v="Perempuan / Female"/>
    <x v="0"/>
    <n v="10"/>
    <n v="52"/>
    <m/>
    <x v="1"/>
    <x v="1"/>
    <x v="3"/>
    <x v="0"/>
    <s v="Non-flouride"/>
    <x v="0"/>
    <n v="1"/>
    <x v="0"/>
    <n v="1"/>
    <x v="1"/>
    <n v="0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9T09:25:24"/>
    <s v="maryamrasyiqah@gmail.com"/>
    <s v="090315080386"/>
    <n v="100"/>
    <n v="0.28999999999999998"/>
    <s v="perempuan"/>
    <s v="Malay"/>
    <s v="SEKOLAH MENENGAH KEBANGSAAN SERI AMPANG"/>
    <s v="Ya / Yes"/>
    <x v="0"/>
    <x v="0"/>
    <x v="0"/>
    <x v="1"/>
    <x v="0"/>
    <x v="0"/>
    <x v="1"/>
    <x v="0"/>
    <x v="0"/>
    <x v="0"/>
    <x v="0"/>
    <x v="1"/>
    <x v="0"/>
    <x v="1"/>
    <x v="0"/>
    <x v="0"/>
    <x v="1"/>
    <x v="0"/>
    <x v="1"/>
    <x v="2"/>
    <x v="1"/>
    <x v="0"/>
    <x v="1"/>
    <x v="1"/>
    <x v="1"/>
    <x v="1"/>
    <x v="0"/>
    <x v="1"/>
    <x v="1"/>
    <x v="0"/>
    <x v="1"/>
    <x v="0"/>
    <s v="2 kali / Twice"/>
    <s v="2 kali / Twice"/>
    <s v="Tidak tahu / Don't know"/>
    <s v="COLGATE"/>
    <s v="Kadang-kadang/bila perlu / Sometimes / When necessary"/>
    <s v="Lebih dari 2 kali / More than twice"/>
    <s v="Kadang-kadang/Bila perlu / Sometimes/When necessary"/>
    <s v="Kadang-kadang / Bila Perlu / Sometimes/When necessary"/>
    <s v="Tidak / No"/>
    <s v="Tidak / No"/>
    <s v="Ya / Yes"/>
    <s v="Tidak / No"/>
    <s v="Kadang-kadang / Bila Perlu / Sometimes/When necessary"/>
    <x v="0"/>
    <m/>
    <x v="0"/>
    <x v="0"/>
    <x v="3"/>
    <s v="Perempuan / Female"/>
    <x v="0"/>
    <n v="13"/>
    <n v="54"/>
    <m/>
    <x v="1"/>
    <x v="1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1"/>
    <n v="0"/>
    <x v="0"/>
    <n v="0"/>
    <x v="0"/>
    <n v="1"/>
    <x v="0"/>
    <n v="0"/>
    <x v="0"/>
    <n v="1"/>
    <x v="0"/>
    <n v="0"/>
  </r>
  <r>
    <d v="2024-10-09T09:30:30"/>
    <s v="shakiraazmane@gmail.com"/>
    <s v="090304080946"/>
    <n v="100"/>
    <n v="0.33"/>
    <s v="perempuan"/>
    <s v="Malay"/>
    <s v="smk seri ampang"/>
    <s v="Ya / Yes"/>
    <x v="0"/>
    <x v="0"/>
    <x v="0"/>
    <x v="2"/>
    <x v="0"/>
    <x v="1"/>
    <x v="2"/>
    <x v="0"/>
    <x v="0"/>
    <x v="0"/>
    <x v="0"/>
    <x v="0"/>
    <x v="0"/>
    <x v="2"/>
    <x v="1"/>
    <x v="0"/>
    <x v="0"/>
    <x v="0"/>
    <x v="0"/>
    <x v="0"/>
    <x v="0"/>
    <x v="0"/>
    <x v="0"/>
    <x v="0"/>
    <x v="1"/>
    <x v="3"/>
    <x v="0"/>
    <x v="1"/>
    <x v="1"/>
    <x v="2"/>
    <x v="1"/>
    <x v="0"/>
    <s v="Lebih dari 2 kali / More than twice"/>
    <s v="Lebih dari 2 kali / More than twice"/>
    <s v="Tidak tahu / Don't know"/>
    <s v="colgate"/>
    <s v="Kadang-kadang/bila perlu / Sometimes / When necessary"/>
    <s v="1 kali / Once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3"/>
    <s v="Perempuan / Female"/>
    <x v="0"/>
    <n v="11"/>
    <n v="61"/>
    <m/>
    <x v="1"/>
    <x v="1"/>
    <x v="0"/>
    <x v="0"/>
    <s v="Flouride-based"/>
    <x v="0"/>
    <n v="1"/>
    <x v="0"/>
    <n v="1"/>
    <x v="0"/>
    <n v="1"/>
    <x v="0"/>
    <n v="0"/>
    <x v="1"/>
    <n v="1"/>
    <x v="0"/>
    <n v="0"/>
    <x v="1"/>
    <n v="0"/>
    <x v="1"/>
    <n v="0"/>
    <x v="1"/>
    <n v="1"/>
    <x v="0"/>
    <n v="1"/>
    <x v="0"/>
    <n v="0"/>
    <x v="1"/>
    <n v="0"/>
    <x v="0"/>
    <n v="0"/>
  </r>
  <r>
    <d v="2024-10-09T09:30:47"/>
    <s v="eidhameirzameidham@gmail.com"/>
    <s v="090203110333"/>
    <n v="32.14"/>
    <n v="0.28999999999999998"/>
    <s v="Lelaki / Male"/>
    <s v="Malay"/>
    <s v="SMK SERI AMPANG"/>
    <s v="Ya / Yes"/>
    <x v="2"/>
    <x v="2"/>
    <x v="1"/>
    <x v="2"/>
    <x v="0"/>
    <x v="0"/>
    <x v="0"/>
    <x v="0"/>
    <x v="0"/>
    <x v="1"/>
    <x v="1"/>
    <x v="0"/>
    <x v="1"/>
    <x v="0"/>
    <x v="1"/>
    <x v="0"/>
    <x v="0"/>
    <x v="0"/>
    <x v="1"/>
    <x v="0"/>
    <x v="0"/>
    <x v="0"/>
    <x v="0"/>
    <x v="0"/>
    <x v="0"/>
    <x v="2"/>
    <x v="0"/>
    <x v="1"/>
    <x v="0"/>
    <x v="1"/>
    <x v="0"/>
    <x v="0"/>
    <s v="Lebih dari 2 kali / More than twice"/>
    <s v="Lebih dari 2 kali / More than twice"/>
    <s v="Ya / Yes"/>
    <s v="Colgate"/>
    <s v="Selalu / Always"/>
    <s v="2 kali / Twice"/>
    <s v="1 kali / Once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3"/>
    <s v="Lelaki / Male"/>
    <x v="0"/>
    <n v="8"/>
    <n v="56"/>
    <m/>
    <x v="1"/>
    <x v="1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0"/>
    <n v="1"/>
    <x v="0"/>
    <n v="0"/>
    <x v="1"/>
    <n v="0"/>
    <x v="0"/>
    <n v="0"/>
  </r>
  <r>
    <d v="2024-10-09T09:30:49"/>
    <s v="serihannah09@gmail.com"/>
    <s v="090503120402"/>
    <n v="16.899999999999999"/>
    <n v="0.25"/>
    <s v="perempuan"/>
    <s v="Malay"/>
    <s v="Sekolah Menengah Kebangsaan Seri Ampang"/>
    <s v="Tidak / No"/>
    <x v="0"/>
    <x v="0"/>
    <x v="0"/>
    <x v="0"/>
    <x v="0"/>
    <x v="2"/>
    <x v="1"/>
    <x v="0"/>
    <x v="0"/>
    <x v="0"/>
    <x v="2"/>
    <x v="2"/>
    <x v="0"/>
    <x v="0"/>
    <x v="0"/>
    <x v="0"/>
    <x v="1"/>
    <x v="0"/>
    <x v="1"/>
    <x v="0"/>
    <x v="1"/>
    <x v="0"/>
    <x v="1"/>
    <x v="0"/>
    <x v="1"/>
    <x v="3"/>
    <x v="0"/>
    <x v="0"/>
    <x v="1"/>
    <x v="0"/>
    <x v="0"/>
    <x v="0"/>
    <s v="2 kali / Twice"/>
    <s v="1 kali / Once"/>
    <s v="Tidak tahu / Don't know"/>
    <s v="Darlie"/>
    <s v="Kadang-kadang/bila perlu / Sometimes / When necessary"/>
    <s v="Kadang-kadang/bila perlu / Sometimes/when in need"/>
    <s v="Tidak minum minuman berkarbonat / Do not take carbonated drinks"/>
    <s v="Tidak / No"/>
    <s v="Kadang-kadang / Bila Perlu / Sometimes/When necessary"/>
    <s v="Ya / Yes"/>
    <s v="Ya / Yes"/>
    <s v="Ya / Yes"/>
    <s v="Kadang-kadang / Bila Perlu / Sometimes/When necessary"/>
    <x v="0"/>
    <m/>
    <x v="0"/>
    <x v="0"/>
    <x v="3"/>
    <s v="Perempuan / Female"/>
    <x v="1"/>
    <n v="11"/>
    <n v="56"/>
    <m/>
    <x v="1"/>
    <x v="1"/>
    <x v="1"/>
    <x v="0"/>
    <s v="Flouride-based"/>
    <x v="0"/>
    <n v="1"/>
    <x v="1"/>
    <n v="0"/>
    <x v="0"/>
    <n v="1"/>
    <x v="0"/>
    <n v="0"/>
    <x v="0"/>
    <n v="2"/>
    <x v="0"/>
    <n v="0"/>
    <x v="1"/>
    <n v="0"/>
    <x v="0"/>
    <n v="1"/>
    <x v="1"/>
    <n v="1"/>
    <x v="0"/>
    <n v="1"/>
    <x v="1"/>
    <n v="1"/>
    <x v="0"/>
    <n v="1"/>
    <x v="1"/>
    <n v="1"/>
  </r>
  <r>
    <d v="2024-10-09T09:34:30"/>
    <s v="aliffalhakim09@gmai.com"/>
    <s v="090307160095"/>
    <n v="62.5"/>
    <n v="0.28999999999999998"/>
    <s v="Lelaki / Male"/>
    <s v="Malay"/>
    <s v="SMK SERI AMPANG"/>
    <s v="Tidak / No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x v="1"/>
    <x v="1"/>
    <s v="2 kali / Twice"/>
    <s v="2 kali / Twice"/>
    <s v="Ya / Yes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Tidak / No"/>
    <x v="0"/>
    <m/>
    <x v="0"/>
    <x v="0"/>
    <x v="3"/>
    <s v="Lelaki / Male"/>
    <x v="1"/>
    <n v="16"/>
    <n v="63"/>
    <m/>
    <x v="1"/>
    <x v="1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1"/>
    <n v="0"/>
    <x v="1"/>
    <n v="1"/>
  </r>
  <r>
    <d v="2024-10-09T09:36:59"/>
    <s v="muhammadakhil2009@gmail.com"/>
    <s v="090521080045"/>
    <n v="5.4"/>
    <n v="0.17"/>
    <s v="Lelaki / Male"/>
    <s v="Malay"/>
    <s v="SMK SERI AMPANG "/>
    <s v="Ya / Yes"/>
    <x v="0"/>
    <x v="0"/>
    <x v="0"/>
    <x v="2"/>
    <x v="0"/>
    <x v="0"/>
    <x v="1"/>
    <x v="0"/>
    <x v="0"/>
    <x v="0"/>
    <x v="0"/>
    <x v="1"/>
    <x v="0"/>
    <x v="0"/>
    <x v="1"/>
    <x v="0"/>
    <x v="1"/>
    <x v="1"/>
    <x v="0"/>
    <x v="1"/>
    <x v="1"/>
    <x v="1"/>
    <x v="1"/>
    <x v="1"/>
    <x v="1"/>
    <x v="1"/>
    <x v="1"/>
    <x v="0"/>
    <x v="0"/>
    <x v="0"/>
    <x v="0"/>
    <x v="0"/>
    <s v="2 kali / Twice"/>
    <s v="2 kali / Twice"/>
    <s v="Ya / Yes"/>
    <s v="Clogate"/>
    <s v="Selalu / Always"/>
    <s v="Kadang-kadang/bila perlu / Sometimes/when in need"/>
    <s v="Tidak minum minuman berkarbonat / Do not take carbonated drinks"/>
    <s v="Tidak / No"/>
    <s v="Tidak / No"/>
    <s v="Tidak / No"/>
    <s v="Tidak / No"/>
    <s v="Kadang-kadang / Bila Perlu / Sometimes/When necessary"/>
    <s v="Tidak / No"/>
    <x v="0"/>
    <m/>
    <x v="0"/>
    <x v="0"/>
    <x v="3"/>
    <s v="Lelaki / Male"/>
    <x v="0"/>
    <n v="12"/>
    <n v="50"/>
    <m/>
    <x v="1"/>
    <x v="1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0"/>
    <n v="0"/>
    <x v="1"/>
    <n v="0"/>
    <x v="1"/>
    <n v="1"/>
    <x v="1"/>
    <n v="0"/>
    <x v="0"/>
    <n v="0"/>
  </r>
  <r>
    <d v="2024-10-09T09:39:16"/>
    <s v="yewming8282@gmail.com"/>
    <s v="090418080565"/>
    <n v="62.5"/>
    <n v="0.42"/>
    <s v="Lelaki / Male"/>
    <s v="Chinese"/>
    <s v="SMK Seri Ampang"/>
    <s v="Ya / Yes"/>
    <x v="2"/>
    <x v="2"/>
    <x v="1"/>
    <x v="0"/>
    <x v="0"/>
    <x v="1"/>
    <x v="1"/>
    <x v="2"/>
    <x v="0"/>
    <x v="1"/>
    <x v="0"/>
    <x v="2"/>
    <x v="0"/>
    <x v="0"/>
    <x v="0"/>
    <x v="2"/>
    <x v="3"/>
    <x v="1"/>
    <x v="3"/>
    <x v="0"/>
    <x v="1"/>
    <x v="0"/>
    <x v="0"/>
    <x v="0"/>
    <x v="2"/>
    <x v="3"/>
    <x v="1"/>
    <x v="1"/>
    <x v="1"/>
    <x v="0"/>
    <x v="1"/>
    <x v="1"/>
    <s v="2 kali / Twice"/>
    <s v="2 kali / Twice"/>
    <s v="Ya / Yes"/>
    <s v="colgate"/>
    <s v="Jarang / Rarely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Ya / Yes"/>
    <s v="Tidak / No"/>
    <s v="Tidak / No"/>
    <x v="0"/>
    <m/>
    <x v="0"/>
    <x v="0"/>
    <x v="3"/>
    <s v="Lelaki / Male"/>
    <x v="0"/>
    <n v="6"/>
    <n v="54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0"/>
    <n v="1"/>
    <x v="1"/>
    <n v="1"/>
    <x v="0"/>
    <n v="1"/>
    <x v="0"/>
    <n v="0"/>
    <x v="1"/>
    <n v="0"/>
    <x v="0"/>
    <n v="0"/>
  </r>
  <r>
    <d v="2024-10-09T09:43:08"/>
    <s v="Securecontainprotect97@gmail.com"/>
    <s v="081118080753"/>
    <n v="100"/>
    <n v="1.38"/>
    <s v="Lelaki / Male"/>
    <s v="Chinese"/>
    <s v="smk seri amapng"/>
    <s v="Ya / Yes"/>
    <x v="0"/>
    <x v="1"/>
    <x v="0"/>
    <x v="0"/>
    <x v="0"/>
    <x v="1"/>
    <x v="1"/>
    <x v="0"/>
    <x v="0"/>
    <x v="0"/>
    <x v="1"/>
    <x v="0"/>
    <x v="0"/>
    <x v="0"/>
    <x v="0"/>
    <x v="0"/>
    <x v="3"/>
    <x v="1"/>
    <x v="0"/>
    <x v="0"/>
    <x v="0"/>
    <x v="1"/>
    <x v="1"/>
    <x v="1"/>
    <x v="0"/>
    <x v="1"/>
    <x v="1"/>
    <x v="0"/>
    <x v="3"/>
    <x v="1"/>
    <x v="1"/>
    <x v="1"/>
    <s v="1 kali / Once"/>
    <s v="1 kali / Once"/>
    <s v="Ya / Yes"/>
    <s v="colgate"/>
    <s v="Selalu / Always"/>
    <s v="2 kali / Twice"/>
    <s v="3 kali / 3 times"/>
    <s v="Tidak / No"/>
    <s v="Ya / Yes"/>
    <s v="Ya / Yes"/>
    <s v="Ya / Yes"/>
    <s v="Ya / Yes"/>
    <s v="Ya / Yes"/>
    <x v="0"/>
    <s v="no"/>
    <x v="0"/>
    <x v="0"/>
    <x v="3"/>
    <s v="Lelaki / Male"/>
    <x v="0"/>
    <n v="11"/>
    <n v="53"/>
    <m/>
    <x v="1"/>
    <x v="1"/>
    <x v="0"/>
    <x v="0"/>
    <s v="Flouride-based"/>
    <x v="1"/>
    <n v="0"/>
    <x v="1"/>
    <n v="0"/>
    <x v="0"/>
    <n v="1"/>
    <x v="1"/>
    <n v="1"/>
    <x v="1"/>
    <n v="1"/>
    <x v="1"/>
    <n v="1"/>
    <x v="1"/>
    <n v="0"/>
    <x v="0"/>
    <n v="1"/>
    <x v="1"/>
    <n v="1"/>
    <x v="0"/>
    <n v="1"/>
    <x v="1"/>
    <n v="1"/>
    <x v="0"/>
    <n v="1"/>
    <x v="1"/>
    <n v="1"/>
  </r>
  <r>
    <d v="2024-10-09T09:44:34"/>
    <s v="ennonwoonshaoing@gmail.com"/>
    <s v="090827030075"/>
    <n v="51.79"/>
    <n v="0.25"/>
    <s v="Lelaki / Male"/>
    <s v="Chinese"/>
    <s v="SMK SERI AMPANG"/>
    <s v="Ya / Yes"/>
    <x v="2"/>
    <x v="2"/>
    <x v="2"/>
    <x v="1"/>
    <x v="0"/>
    <x v="2"/>
    <x v="1"/>
    <x v="1"/>
    <x v="2"/>
    <x v="2"/>
    <x v="2"/>
    <x v="1"/>
    <x v="1"/>
    <x v="1"/>
    <x v="0"/>
    <x v="1"/>
    <x v="1"/>
    <x v="3"/>
    <x v="1"/>
    <x v="2"/>
    <x v="2"/>
    <x v="1"/>
    <x v="2"/>
    <x v="1"/>
    <x v="1"/>
    <x v="0"/>
    <x v="1"/>
    <x v="0"/>
    <x v="0"/>
    <x v="1"/>
    <x v="0"/>
    <x v="0"/>
    <s v="2 kali / Twice"/>
    <s v="Apabila saya ingat / When I remember"/>
    <s v="Tidak tahu / Don't know"/>
    <s v="Colgate"/>
    <s v="Kadang-kadang/bila perlu / Sometimes / When necessary"/>
    <s v="Kadang-kadang/bila perlu / Sometimes/when in need"/>
    <s v="Tidak minum minuman berkarbonat / Do not take carbonated drinks"/>
    <s v="Tidak / No"/>
    <s v="Tidak / No"/>
    <s v="Ya / Yes"/>
    <s v="Kadang-kadang / Bila Perlu / Sometimes/When necessary"/>
    <s v="Ya / Yes"/>
    <s v="Kadang-kadang / Bila Perlu / Sometimes/When necessary"/>
    <x v="0"/>
    <m/>
    <x v="0"/>
    <x v="0"/>
    <x v="3"/>
    <s v="Lelaki / Male"/>
    <x v="0"/>
    <n v="3"/>
    <n v="43"/>
    <m/>
    <x v="1"/>
    <x v="1"/>
    <x v="0"/>
    <x v="0"/>
    <s v="Flouride-based"/>
    <x v="0"/>
    <n v="1"/>
    <x v="1"/>
    <n v="0"/>
    <x v="0"/>
    <n v="1"/>
    <x v="0"/>
    <n v="0"/>
    <x v="0"/>
    <n v="2"/>
    <x v="0"/>
    <n v="0"/>
    <x v="1"/>
    <n v="0"/>
    <x v="1"/>
    <n v="0"/>
    <x v="1"/>
    <n v="1"/>
    <x v="0"/>
    <n v="1"/>
    <x v="1"/>
    <n v="1"/>
    <x v="0"/>
    <n v="1"/>
    <x v="0"/>
    <n v="0"/>
  </r>
  <r>
    <d v="2024-10-09T09:47:10"/>
    <s v="thecringeadom@gmail.com"/>
    <s v="091120101989"/>
    <n v="100"/>
    <n v="1.29"/>
    <s v="Lelaki / Male"/>
    <s v="Malay"/>
    <s v="SMK SERI AMPANG "/>
    <s v="Ya / Yes"/>
    <x v="0"/>
    <x v="2"/>
    <x v="0"/>
    <x v="2"/>
    <x v="1"/>
    <x v="0"/>
    <x v="0"/>
    <x v="0"/>
    <x v="0"/>
    <x v="0"/>
    <x v="0"/>
    <x v="1"/>
    <x v="1"/>
    <x v="0"/>
    <x v="1"/>
    <x v="0"/>
    <x v="1"/>
    <x v="0"/>
    <x v="0"/>
    <x v="1"/>
    <x v="1"/>
    <x v="0"/>
    <x v="0"/>
    <x v="1"/>
    <x v="1"/>
    <x v="0"/>
    <x v="2"/>
    <x v="0"/>
    <x v="0"/>
    <x v="1"/>
    <x v="2"/>
    <x v="0"/>
    <s v="2 kali / Twice"/>
    <s v="2 kali / Twice"/>
    <s v="Tidak tahu / Don't know"/>
    <s v="Colgate"/>
    <s v="Jarang / Rarely"/>
    <s v="Tidak menggunakan flos gigi / Not using dental floss"/>
    <s v="Kadang-kadang/Bila perlu / Sometimes/When necessary"/>
    <s v="Kadang-kadang / Bila Perlu / Sometimes/When necessary"/>
    <s v="Ya / Yes"/>
    <s v="Ya / Yes"/>
    <s v="Ya / Yes"/>
    <s v="Ya / Yes"/>
    <s v="Tidak / No"/>
    <x v="0"/>
    <m/>
    <x v="0"/>
    <x v="0"/>
    <x v="3"/>
    <s v="Lelaki / Male"/>
    <x v="0"/>
    <n v="10"/>
    <n v="49"/>
    <m/>
    <x v="1"/>
    <x v="1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1"/>
    <n v="0"/>
    <x v="1"/>
    <n v="1"/>
  </r>
  <r>
    <d v="2024-10-09T09:48:45"/>
    <s v="adamrayyan546316@gmail.com"/>
    <s v="090922080943"/>
    <n v="56.25"/>
    <n v="0.5"/>
    <s v="Lelaki / Male"/>
    <s v="Malay"/>
    <s v="SMK SERI AMPANG"/>
    <s v="Ya / Yes"/>
    <x v="0"/>
    <x v="0"/>
    <x v="0"/>
    <x v="2"/>
    <x v="2"/>
    <x v="0"/>
    <x v="1"/>
    <x v="1"/>
    <x v="0"/>
    <x v="0"/>
    <x v="0"/>
    <x v="0"/>
    <x v="0"/>
    <x v="0"/>
    <x v="0"/>
    <x v="1"/>
    <x v="1"/>
    <x v="0"/>
    <x v="1"/>
    <x v="1"/>
    <x v="0"/>
    <x v="1"/>
    <x v="1"/>
    <x v="1"/>
    <x v="1"/>
    <x v="0"/>
    <x v="2"/>
    <x v="2"/>
    <x v="2"/>
    <x v="1"/>
    <x v="0"/>
    <x v="0"/>
    <s v="2 kali / Twice"/>
    <s v="2 kali / Twice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Ya / Yes"/>
    <s v="Kadang-kadang / Bila Perlu / Sometimes/When necessary"/>
    <s v="Kadang-kadang / Bila Perlu / Sometimes/When necessary"/>
    <s v="Tidak / No"/>
    <x v="0"/>
    <m/>
    <x v="0"/>
    <x v="0"/>
    <x v="3"/>
    <s v="Lelaki / Male"/>
    <x v="0"/>
    <n v="11"/>
    <n v="46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1"/>
    <n v="0"/>
    <x v="1"/>
    <n v="1"/>
    <x v="0"/>
    <n v="1"/>
    <x v="1"/>
    <n v="1"/>
    <x v="1"/>
    <n v="0"/>
    <x v="0"/>
    <n v="0"/>
  </r>
  <r>
    <d v="2024-10-09T09:48:58"/>
    <s v="wannursyifa@gmail.com"/>
    <s v="080611080488"/>
    <n v="5.36"/>
    <n v="0.25"/>
    <s v="perempuan"/>
    <s v="Malay"/>
    <s v="SMK SERI AMPANG"/>
    <s v="Tidak / No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0"/>
    <x v="0"/>
    <s v="2 kali / Twice"/>
    <s v="2 kali / Twice"/>
    <s v="Ya / Yes"/>
    <s v="Colgate"/>
    <s v="Kadang-kadang/bila perlu / Sometimes / When necessary"/>
    <s v="1 kali / Once"/>
    <s v="1 kali / Once"/>
    <s v="Ya / Yes"/>
    <s v="Kadang-kadang / Bila Perlu / Sometimes/When necessary"/>
    <s v="Ya / Yes"/>
    <s v="Kadang-kadang / Bila Perlu / Sometimes/When necessary"/>
    <s v="Kadang-kadang / Bila Perlu / Sometimes/When necessary"/>
    <s v="Tidak / No"/>
    <x v="0"/>
    <m/>
    <x v="0"/>
    <x v="0"/>
    <x v="3"/>
    <s v="Perempuan / Female"/>
    <x v="1"/>
    <n v="15"/>
    <n v="62"/>
    <m/>
    <x v="1"/>
    <x v="1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0"/>
    <n v="1"/>
    <x v="1"/>
    <n v="1"/>
    <x v="0"/>
    <n v="1"/>
    <x v="1"/>
    <n v="1"/>
    <x v="1"/>
    <n v="0"/>
    <x v="1"/>
    <n v="1"/>
  </r>
  <r>
    <d v="2024-10-09T09:52:32"/>
    <s v="imanshah@gmail.com"/>
    <s v="090329080133"/>
    <n v="100"/>
    <n v="1.1299999999999999"/>
    <s v="Lelaki / Male"/>
    <s v="Malay"/>
    <s v="smk seri ampang"/>
    <s v="Ya / Yes"/>
    <x v="0"/>
    <x v="1"/>
    <x v="0"/>
    <x v="2"/>
    <x v="0"/>
    <x v="0"/>
    <x v="1"/>
    <x v="1"/>
    <x v="0"/>
    <x v="0"/>
    <x v="0"/>
    <x v="1"/>
    <x v="1"/>
    <x v="1"/>
    <x v="0"/>
    <x v="1"/>
    <x v="1"/>
    <x v="1"/>
    <x v="1"/>
    <x v="1"/>
    <x v="1"/>
    <x v="1"/>
    <x v="1"/>
    <x v="1"/>
    <x v="1"/>
    <x v="3"/>
    <x v="1"/>
    <x v="2"/>
    <x v="0"/>
    <x v="1"/>
    <x v="2"/>
    <x v="2"/>
    <s v="2 kali / Twice"/>
    <s v="2 kali / Twice"/>
    <s v="Tidak tahu / Don't know"/>
    <s v="colgate"/>
    <s v="Selalu / Always"/>
    <s v="Tidak menggunakan flos gigi / Not using dental floss"/>
    <s v="Tidak minum minuman berkarbonat / Do not take carbonated drinks"/>
    <s v="Tidak / No"/>
    <s v="Tidak / No"/>
    <s v="Kadang-kadang / Bila Perlu / Sometimes/When necessary"/>
    <s v="Kadang-kadang / Bila Perlu / Sometimes/When necessary"/>
    <s v="Tidak / No"/>
    <s v="Tidak / No"/>
    <x v="0"/>
    <m/>
    <x v="0"/>
    <x v="0"/>
    <x v="3"/>
    <s v="Lelaki / Male"/>
    <x v="0"/>
    <n v="8"/>
    <n v="46"/>
    <m/>
    <x v="1"/>
    <x v="1"/>
    <x v="0"/>
    <x v="0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1"/>
    <n v="1"/>
    <x v="0"/>
    <n v="1"/>
    <x v="0"/>
    <n v="0"/>
    <x v="1"/>
    <n v="0"/>
    <x v="0"/>
    <n v="0"/>
  </r>
  <r>
    <d v="2024-10-09T09:53:03"/>
    <s v="dhaniamaisara@gmail.com"/>
    <s v="080422100080"/>
    <n v="100"/>
    <n v="0.54"/>
    <s v="perempuan"/>
    <s v="Malay"/>
    <s v="SMK SERI AMPANG "/>
    <s v="Ya / Yes"/>
    <x v="0"/>
    <x v="2"/>
    <x v="0"/>
    <x v="1"/>
    <x v="0"/>
    <x v="0"/>
    <x v="1"/>
    <x v="0"/>
    <x v="0"/>
    <x v="0"/>
    <x v="0"/>
    <x v="0"/>
    <x v="0"/>
    <x v="1"/>
    <x v="0"/>
    <x v="0"/>
    <x v="0"/>
    <x v="0"/>
    <x v="0"/>
    <x v="1"/>
    <x v="0"/>
    <x v="1"/>
    <x v="1"/>
    <x v="0"/>
    <x v="2"/>
    <x v="1"/>
    <x v="0"/>
    <x v="1"/>
    <x v="1"/>
    <x v="0"/>
    <x v="0"/>
    <x v="1"/>
    <s v="2 kali / Twice"/>
    <s v="2 kali / Twice"/>
    <s v="Ya / Yes"/>
    <s v="Safi"/>
    <s v="Selalu / Always"/>
    <s v="2 kali / Twice"/>
    <s v="Kadang-kadang/Bila perlu / Sometimes/When necessary"/>
    <s v="Ya / Yes"/>
    <s v="Kadang-kadang / Bila Perlu / Sometimes/When necessary"/>
    <s v="Kadang-kadang / Bila Perlu / Sometimes/When necessary"/>
    <s v="Ya / Yes"/>
    <s v="Kadang-kadang / Bila Perlu / Sometimes/When necessary"/>
    <s v="Ya / Yes"/>
    <x v="0"/>
    <m/>
    <x v="0"/>
    <x v="0"/>
    <x v="3"/>
    <s v="Perempuan / Female"/>
    <x v="0"/>
    <n v="13"/>
    <n v="57"/>
    <m/>
    <x v="1"/>
    <x v="1"/>
    <x v="8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9T09:59:01"/>
    <s v="aaleesyaazmi08@gmail.com"/>
    <s v="081128-08-0642"/>
    <n v="7.14"/>
    <n v="0.08"/>
    <s v="perempuan"/>
    <s v="Malay"/>
    <s v="SMK SERI AMPANG,IPOH"/>
    <s v="Tidak / No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3"/>
    <x v="0"/>
    <x v="1"/>
    <x v="0"/>
    <x v="1"/>
    <x v="0"/>
    <x v="1"/>
    <s v="2 kali / Twice"/>
    <s v="2 kali / Twice"/>
    <s v="Ya / Yes"/>
    <s v="MUKMIN"/>
    <s v="Selalu / Always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Tidak / No"/>
    <s v="Tidak / No"/>
    <s v="Tidak / No"/>
    <x v="0"/>
    <m/>
    <x v="0"/>
    <x v="0"/>
    <x v="3"/>
    <s v="Perempuan / Female"/>
    <x v="1"/>
    <n v="14"/>
    <n v="59"/>
    <m/>
    <x v="1"/>
    <x v="1"/>
    <x v="3"/>
    <x v="0"/>
    <s v="Non-flouride"/>
    <x v="0"/>
    <n v="1"/>
    <x v="0"/>
    <n v="1"/>
    <x v="0"/>
    <n v="1"/>
    <x v="1"/>
    <n v="1"/>
    <x v="0"/>
    <n v="2"/>
    <x v="0"/>
    <n v="0"/>
    <x v="0"/>
    <n v="1"/>
    <x v="1"/>
    <n v="0"/>
    <x v="1"/>
    <n v="1"/>
    <x v="1"/>
    <n v="0"/>
    <x v="0"/>
    <n v="0"/>
    <x v="1"/>
    <n v="0"/>
    <x v="0"/>
    <n v="0"/>
  </r>
  <r>
    <d v="2024-10-09T09:59:15"/>
    <s v="nursufisyukri@gmail.com"/>
    <s v="080530080590"/>
    <n v="10.7"/>
    <n v="0.08"/>
    <s v="perempuan"/>
    <s v="Malay"/>
    <s v="SMK SERI AMPANG"/>
    <s v="Ya / Yes"/>
    <x v="0"/>
    <x v="1"/>
    <x v="0"/>
    <x v="2"/>
    <x v="0"/>
    <x v="0"/>
    <x v="1"/>
    <x v="0"/>
    <x v="0"/>
    <x v="0"/>
    <x v="0"/>
    <x v="1"/>
    <x v="0"/>
    <x v="0"/>
    <x v="0"/>
    <x v="0"/>
    <x v="0"/>
    <x v="0"/>
    <x v="1"/>
    <x v="0"/>
    <x v="1"/>
    <x v="0"/>
    <x v="1"/>
    <x v="0"/>
    <x v="1"/>
    <x v="1"/>
    <x v="0"/>
    <x v="1"/>
    <x v="1"/>
    <x v="0"/>
    <x v="0"/>
    <x v="1"/>
    <s v="2 kali / Twice"/>
    <s v="2 kali / Twice"/>
    <s v="Tidak tahu / Don't know"/>
    <s v="Colgate"/>
    <s v="Selalu / Always"/>
    <s v="Tidak menggunakan flos gigi / Not using dental floss"/>
    <s v="Kadang-kadang/Bila perlu / Sometimes/When necessary"/>
    <s v="Kadang-kadang / Bila Perlu / Sometimes/When necessary"/>
    <s v="Ya / Yes"/>
    <s v="Kadang-kadang / Bila Perlu / Sometimes/When necessary"/>
    <s v="Ya / Yes"/>
    <s v="Ya / Yes"/>
    <s v="Kadang-kadang / Bila Perlu / Sometimes/When necessary"/>
    <x v="0"/>
    <m/>
    <x v="0"/>
    <x v="0"/>
    <x v="3"/>
    <s v="Perempuan / Female"/>
    <x v="0"/>
    <n v="12"/>
    <n v="58"/>
    <m/>
    <x v="1"/>
    <x v="1"/>
    <x v="0"/>
    <x v="0"/>
    <s v="Flouride-based"/>
    <x v="0"/>
    <n v="1"/>
    <x v="0"/>
    <n v="1"/>
    <x v="0"/>
    <n v="1"/>
    <x v="1"/>
    <n v="1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9T10:04:00"/>
    <s v="syirahhumayra@gmail.com"/>
    <s v="080727080084"/>
    <n v="12.5"/>
    <n v="0.08"/>
    <s v="perempuan"/>
    <s v="Malay"/>
    <s v="smk seri ampang"/>
    <s v="Ya / Yes"/>
    <x v="0"/>
    <x v="0"/>
    <x v="0"/>
    <x v="2"/>
    <x v="0"/>
    <x v="1"/>
    <x v="0"/>
    <x v="0"/>
    <x v="0"/>
    <x v="2"/>
    <x v="0"/>
    <x v="0"/>
    <x v="0"/>
    <x v="0"/>
    <x v="0"/>
    <x v="0"/>
    <x v="1"/>
    <x v="0"/>
    <x v="1"/>
    <x v="0"/>
    <x v="1"/>
    <x v="1"/>
    <x v="1"/>
    <x v="1"/>
    <x v="2"/>
    <x v="0"/>
    <x v="1"/>
    <x v="0"/>
    <x v="0"/>
    <x v="0"/>
    <x v="0"/>
    <x v="0"/>
    <s v="2 kali / Twice"/>
    <s v="Lebih dari 2 kali / More than twice"/>
    <s v="Tidak / No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Ya / Yes"/>
    <s v="Ya / Yes"/>
    <s v="Kadang-kadang / Bila Perlu / Sometimes/When necessary"/>
    <s v="Ya / Yes"/>
    <s v="Kadang-kadang / Bila Perlu / Sometimes/When necessary"/>
    <x v="0"/>
    <m/>
    <x v="0"/>
    <x v="0"/>
    <x v="3"/>
    <s v="Perempuan / Female"/>
    <x v="0"/>
    <n v="13"/>
    <n v="49"/>
    <m/>
    <x v="1"/>
    <x v="1"/>
    <x v="0"/>
    <x v="0"/>
    <s v="Flouride-based"/>
    <x v="0"/>
    <n v="1"/>
    <x v="0"/>
    <n v="1"/>
    <x v="1"/>
    <n v="0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9T10:04:05"/>
    <s v="wahyunyuha@gmail.com"/>
    <s v="080209081108"/>
    <n v="100"/>
    <n v="0.42"/>
    <s v="perempuan"/>
    <s v="Malay"/>
    <s v="SMK SERI AMPANG "/>
    <s v="Ya / Yes"/>
    <x v="0"/>
    <x v="2"/>
    <x v="0"/>
    <x v="0"/>
    <x v="0"/>
    <x v="2"/>
    <x v="1"/>
    <x v="1"/>
    <x v="1"/>
    <x v="2"/>
    <x v="1"/>
    <x v="2"/>
    <x v="0"/>
    <x v="0"/>
    <x v="0"/>
    <x v="0"/>
    <x v="1"/>
    <x v="0"/>
    <x v="0"/>
    <x v="0"/>
    <x v="1"/>
    <x v="0"/>
    <x v="0"/>
    <x v="0"/>
    <x v="1"/>
    <x v="1"/>
    <x v="1"/>
    <x v="0"/>
    <x v="0"/>
    <x v="1"/>
    <x v="0"/>
    <x v="2"/>
    <s v="2 kali / Twice"/>
    <s v="1 kali / Once"/>
    <s v="Tidak tahu / Don't know"/>
    <s v="Amway"/>
    <s v="Jarang / Rarely"/>
    <s v="Kadang-kadang/bila perlu / Sometimes/when in need"/>
    <s v="Kadang-kadang/Bila perlu / Sometimes/When necessary"/>
    <s v="Kadang-kadang / Bila Perlu / Sometimes/When necessary"/>
    <s v="Tidak / No"/>
    <s v="Ya / Yes"/>
    <s v="Tidak / No"/>
    <s v="Ya / Yes"/>
    <s v="Kadang-kadang / Bila Perlu / Sometimes/When necessary"/>
    <x v="0"/>
    <m/>
    <x v="0"/>
    <x v="0"/>
    <x v="3"/>
    <s v="Perempuan / Female"/>
    <x v="0"/>
    <n v="7"/>
    <n v="53"/>
    <m/>
    <x v="1"/>
    <x v="1"/>
    <x v="17"/>
    <x v="0"/>
    <s v="Flouride-based"/>
    <x v="0"/>
    <n v="1"/>
    <x v="1"/>
    <n v="0"/>
    <x v="0"/>
    <n v="1"/>
    <x v="0"/>
    <n v="0"/>
    <x v="0"/>
    <n v="2"/>
    <x v="0"/>
    <n v="0"/>
    <x v="0"/>
    <n v="1"/>
    <x v="1"/>
    <n v="0"/>
    <x v="1"/>
    <n v="1"/>
    <x v="1"/>
    <n v="0"/>
    <x v="1"/>
    <n v="1"/>
    <x v="0"/>
    <n v="1"/>
    <x v="0"/>
    <n v="0"/>
  </r>
  <r>
    <d v="2024-10-09T10:07:44"/>
    <s v="m-9356156@moe-dl.edu.my"/>
    <s v="081116080215"/>
    <n v="100"/>
    <n v="0.5"/>
    <s v="Lelaki / Male"/>
    <s v="Chinese"/>
    <s v="SMK SERI AMPANG"/>
    <s v="Ya / Yes"/>
    <x v="0"/>
    <x v="1"/>
    <x v="0"/>
    <x v="2"/>
    <x v="0"/>
    <x v="0"/>
    <x v="1"/>
    <x v="0"/>
    <x v="0"/>
    <x v="1"/>
    <x v="0"/>
    <x v="0"/>
    <x v="2"/>
    <x v="1"/>
    <x v="1"/>
    <x v="1"/>
    <x v="0"/>
    <x v="3"/>
    <x v="2"/>
    <x v="2"/>
    <x v="1"/>
    <x v="2"/>
    <x v="2"/>
    <x v="0"/>
    <x v="1"/>
    <x v="1"/>
    <x v="3"/>
    <x v="0"/>
    <x v="0"/>
    <x v="0"/>
    <x v="0"/>
    <x v="0"/>
    <s v="2 kali / Twice"/>
    <s v="2 kali / Twice"/>
    <s v="Ya / Yes"/>
    <s v="cologate"/>
    <s v="Selalu / Always"/>
    <s v="2 kali / Twice"/>
    <s v="Tidak minum minuman berkarbonat / Do not take carbonated drinks"/>
    <s v="Tidak / No"/>
    <s v="Kadang-kadang / Bila Perlu / Sometimes/When necessary"/>
    <s v="Tidak / No"/>
    <s v="Tidak / No"/>
    <s v="Tidak / No"/>
    <s v="Tidak / No"/>
    <x v="0"/>
    <m/>
    <x v="0"/>
    <x v="0"/>
    <x v="3"/>
    <s v="Lelaki / Male"/>
    <x v="0"/>
    <n v="8"/>
    <n v="46"/>
    <m/>
    <x v="1"/>
    <x v="1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0"/>
    <n v="1"/>
    <x v="0"/>
    <n v="0"/>
    <x v="1"/>
    <n v="0"/>
    <x v="0"/>
    <n v="0"/>
    <x v="1"/>
    <n v="0"/>
    <x v="0"/>
    <n v="0"/>
  </r>
  <r>
    <d v="2024-10-09T10:08:24"/>
    <s v="bot78bot@gmail.com"/>
    <s v="080826080151"/>
    <n v="100"/>
    <n v="0.83"/>
    <s v="Lelaki / Male"/>
    <s v="Malay"/>
    <s v="SMK SERI AMPANG "/>
    <s v="Ya / Yes"/>
    <x v="0"/>
    <x v="0"/>
    <x v="0"/>
    <x v="2"/>
    <x v="1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0"/>
    <x v="1"/>
    <x v="0"/>
    <x v="3"/>
    <x v="1"/>
    <x v="1"/>
    <s v="Lebih dari 2 kali / More than twice"/>
    <s v="Setiap kali selepas makan / Every time after meal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x v="0"/>
    <m/>
    <x v="0"/>
    <x v="0"/>
    <x v="3"/>
    <s v="Lelaki / Male"/>
    <x v="0"/>
    <n v="14"/>
    <n v="51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9T10:09:36"/>
    <s v="nurmaysara777@gmail.com"/>
    <s v="080710080424"/>
    <n v="18.75"/>
    <n v="0.28999999999999998"/>
    <s v="perempuan"/>
    <s v="Malay"/>
    <s v="SMK SERI AMPANG"/>
    <s v="Ya / Yes"/>
    <x v="2"/>
    <x v="2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3"/>
    <x v="0"/>
    <x v="0"/>
    <x v="1"/>
    <x v="1"/>
    <x v="0"/>
    <x v="0"/>
    <s v="Lebih dari 2 kali / More than twice"/>
    <s v="Lebih dari 2 kali / More than twice"/>
    <s v="Ya / Yes"/>
    <s v="colgate"/>
    <s v="Selalu / Always"/>
    <s v="2 kali / Twice"/>
    <s v="Tidak minum minuman berkarbonat / Do not take carbonated drinks"/>
    <s v="Kadang-kadang / Bila Perlu / Sometimes/When necessary"/>
    <s v="Ya / Yes"/>
    <s v="Tidak / No"/>
    <s v="Kadang-kadang / Bila Perlu / Sometimes/When necessary"/>
    <s v="Kadang-kadang / Bila Perlu / Sometimes/When necessary"/>
    <s v="Tidak / No"/>
    <x v="0"/>
    <m/>
    <x v="0"/>
    <x v="0"/>
    <x v="3"/>
    <s v="Perempuan / Female"/>
    <x v="0"/>
    <n v="12"/>
    <n v="57"/>
    <m/>
    <x v="1"/>
    <x v="1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0"/>
    <n v="0"/>
    <x v="0"/>
    <n v="1"/>
    <x v="1"/>
    <n v="1"/>
    <x v="1"/>
    <n v="0"/>
    <x v="0"/>
    <n v="0"/>
  </r>
  <r>
    <d v="2024-10-09T10:10:26"/>
    <s v="m-9353860@-dl.edu.my"/>
    <s v="080821080427"/>
    <n v="100"/>
    <n v="0.79"/>
    <s v="Lelaki / Male"/>
    <s v="Chinese"/>
    <s v="Smk seri ampang"/>
    <s v="Ya / Yes"/>
    <x v="2"/>
    <x v="2"/>
    <x v="0"/>
    <x v="2"/>
    <x v="1"/>
    <x v="1"/>
    <x v="1"/>
    <x v="0"/>
    <x v="0"/>
    <x v="1"/>
    <x v="0"/>
    <x v="0"/>
    <x v="0"/>
    <x v="1"/>
    <x v="1"/>
    <x v="0"/>
    <x v="1"/>
    <x v="1"/>
    <x v="0"/>
    <x v="1"/>
    <x v="1"/>
    <x v="1"/>
    <x v="0"/>
    <x v="1"/>
    <x v="1"/>
    <x v="2"/>
    <x v="1"/>
    <x v="2"/>
    <x v="2"/>
    <x v="0"/>
    <x v="0"/>
    <x v="0"/>
    <s v="2 kali / Twice"/>
    <s v="2 kali / Twice"/>
    <s v="Tidak tahu / Don't know"/>
    <s v="colgate"/>
    <s v="Jarang / Rarel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x v="0"/>
    <s v="-"/>
    <x v="0"/>
    <x v="0"/>
    <x v="3"/>
    <s v="Lelaki / Male"/>
    <x v="0"/>
    <n v="7"/>
    <n v="47"/>
    <m/>
    <x v="1"/>
    <x v="1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9T10:13:37"/>
    <s v="MuhdAqil@gmail.com"/>
    <s v="080430080147"/>
    <n v="100"/>
    <n v="0.92"/>
    <s v="Lelaki / Male"/>
    <s v="Malay"/>
    <s v="SMK SERI AMPANG "/>
    <s v="Ya / Yes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1"/>
    <x v="1"/>
    <s v="2 kali / Twice"/>
    <s v="2 kali / Twice"/>
    <s v="Tidak tahu / Don't know"/>
    <s v="Sufi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3"/>
    <s v="Lelaki / Male"/>
    <x v="0"/>
    <n v="14"/>
    <n v="64"/>
    <m/>
    <x v="1"/>
    <x v="1"/>
    <x v="8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9T10:15:48"/>
    <s v="nadianaadzrienna@gmail.com"/>
    <s v="080304080680"/>
    <n v="4.5"/>
    <n v="0.17"/>
    <s v="perempuan"/>
    <s v="Malay"/>
    <s v="SMK SERI AMPANG"/>
    <s v="Ya / Yes"/>
    <x v="0"/>
    <x v="0"/>
    <x v="0"/>
    <x v="2"/>
    <x v="1"/>
    <x v="0"/>
    <x v="1"/>
    <x v="1"/>
    <x v="0"/>
    <x v="0"/>
    <x v="0"/>
    <x v="1"/>
    <x v="0"/>
    <x v="0"/>
    <x v="1"/>
    <x v="0"/>
    <x v="1"/>
    <x v="1"/>
    <x v="1"/>
    <x v="1"/>
    <x v="1"/>
    <x v="1"/>
    <x v="1"/>
    <x v="1"/>
    <x v="1"/>
    <x v="1"/>
    <x v="1"/>
    <x v="0"/>
    <x v="0"/>
    <x v="1"/>
    <x v="0"/>
    <x v="0"/>
    <s v="Lebih dari 2 kali / More than twice"/>
    <s v="Lebih dari 2 kali / More than twice"/>
    <s v="Tidak tahu / Don't know"/>
    <s v="Safi"/>
    <s v="Jarang / Rarely"/>
    <s v="Tidak menggunakan flos gigi / Not using dental floss"/>
    <s v="3 kali / 3 times"/>
    <s v="Kadang-kadang / Bila Perlu / Sometimes/When necessary"/>
    <s v="Tidak / No"/>
    <s v="Ya / Yes"/>
    <s v="Kadang-kadang / Bila Perlu / Sometimes/When necessary"/>
    <s v="Ya / Yes"/>
    <s v="Ya / Yes"/>
    <x v="0"/>
    <m/>
    <x v="0"/>
    <x v="0"/>
    <x v="3"/>
    <s v="Perempuan / Female"/>
    <x v="0"/>
    <n v="10"/>
    <n v="48"/>
    <m/>
    <x v="1"/>
    <x v="1"/>
    <x v="8"/>
    <x v="0"/>
    <s v="Flouride-based"/>
    <x v="0"/>
    <n v="1"/>
    <x v="0"/>
    <n v="1"/>
    <x v="0"/>
    <n v="1"/>
    <x v="0"/>
    <n v="0"/>
    <x v="2"/>
    <n v="0"/>
    <x v="1"/>
    <n v="1"/>
    <x v="0"/>
    <n v="1"/>
    <x v="1"/>
    <n v="0"/>
    <x v="1"/>
    <n v="1"/>
    <x v="0"/>
    <n v="1"/>
    <x v="1"/>
    <n v="1"/>
    <x v="0"/>
    <n v="1"/>
    <x v="1"/>
    <n v="1"/>
  </r>
  <r>
    <d v="2024-10-09T10:17:01"/>
    <s v="farhankhairil01@gmail.com"/>
    <s v="090101080313"/>
    <n v="5.4"/>
    <n v="0.25"/>
    <s v="Lelaki / Male"/>
    <s v="Malay"/>
    <s v="SMK SERI AMPANG"/>
    <s v="Ya / Yes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1"/>
    <x v="0"/>
    <x v="0"/>
    <x v="1"/>
    <x v="1"/>
    <x v="0"/>
    <x v="0"/>
    <x v="1"/>
    <x v="1"/>
    <x v="0"/>
    <x v="0"/>
    <x v="0"/>
    <s v="1 kali / Once"/>
    <s v="1 kali / Once"/>
    <s v="Ya / Yes"/>
    <s v="colgate 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Tidak / No"/>
    <s v="Kadang-kadang / Bila Perlu / Sometimes/When necessary"/>
    <s v="Kadang-kadang / Bila Perlu / Sometimes/When necessary"/>
    <x v="0"/>
    <n v="0"/>
    <x v="0"/>
    <x v="0"/>
    <x v="3"/>
    <s v="Lelaki / Male"/>
    <x v="0"/>
    <n v="15"/>
    <n v="55"/>
    <m/>
    <x v="1"/>
    <x v="1"/>
    <x v="0"/>
    <x v="0"/>
    <s v="Flouride-based"/>
    <x v="1"/>
    <n v="0"/>
    <x v="1"/>
    <n v="0"/>
    <x v="0"/>
    <n v="1"/>
    <x v="0"/>
    <n v="0"/>
    <x v="0"/>
    <n v="2"/>
    <x v="0"/>
    <n v="0"/>
    <x v="1"/>
    <n v="0"/>
    <x v="0"/>
    <n v="1"/>
    <x v="1"/>
    <n v="1"/>
    <x v="1"/>
    <n v="0"/>
    <x v="1"/>
    <n v="1"/>
    <x v="0"/>
    <n v="1"/>
    <x v="0"/>
    <n v="0"/>
  </r>
  <r>
    <d v="2024-10-09T10:17:46"/>
    <s v="ainputriizzati@gmail.com"/>
    <s v="081214080972"/>
    <n v="3.6"/>
    <n v="0.13"/>
    <s v="perempuan"/>
    <s v="Malay"/>
    <s v="Sekolah Menengah Seri Ampang"/>
    <s v="Ya / Yes"/>
    <x v="0"/>
    <x v="0"/>
    <x v="0"/>
    <x v="2"/>
    <x v="1"/>
    <x v="0"/>
    <x v="1"/>
    <x v="0"/>
    <x v="1"/>
    <x v="0"/>
    <x v="0"/>
    <x v="1"/>
    <x v="0"/>
    <x v="0"/>
    <x v="0"/>
    <x v="0"/>
    <x v="0"/>
    <x v="0"/>
    <x v="2"/>
    <x v="1"/>
    <x v="1"/>
    <x v="1"/>
    <x v="1"/>
    <x v="0"/>
    <x v="0"/>
    <x v="0"/>
    <x v="1"/>
    <x v="1"/>
    <x v="0"/>
    <x v="1"/>
    <x v="2"/>
    <x v="2"/>
    <s v="2 kali / Twice"/>
    <s v="2 kali / Twice"/>
    <s v="Tidak tahu / Don't know"/>
    <s v="sensodyne"/>
    <s v="Kadang-kadang/bila perlu / Sometimes / When necessary"/>
    <s v="Tidak menggunakan flos gigi / Not using dental floss"/>
    <s v="Kadang-kadang/Bila perlu / Sometimes/When necessary"/>
    <s v="Ya / Yes"/>
    <s v="Tidak / No"/>
    <s v="Tidak / No"/>
    <s v="Ya / Yes"/>
    <s v="Ya / Yes"/>
    <s v="Tidak / No"/>
    <x v="0"/>
    <m/>
    <x v="0"/>
    <x v="0"/>
    <x v="3"/>
    <s v="Perempuan / Female"/>
    <x v="0"/>
    <n v="11"/>
    <n v="49"/>
    <m/>
    <x v="1"/>
    <x v="1"/>
    <x v="6"/>
    <x v="0"/>
    <s v="Flouride-based"/>
    <x v="0"/>
    <n v="1"/>
    <x v="0"/>
    <n v="1"/>
    <x v="0"/>
    <n v="1"/>
    <x v="0"/>
    <n v="0"/>
    <x v="2"/>
    <n v="0"/>
    <x v="0"/>
    <n v="0"/>
    <x v="0"/>
    <n v="1"/>
    <x v="1"/>
    <n v="0"/>
    <x v="0"/>
    <n v="0"/>
    <x v="0"/>
    <n v="1"/>
    <x v="1"/>
    <n v="1"/>
    <x v="1"/>
    <n v="0"/>
    <x v="0"/>
    <n v="0"/>
  </r>
  <r>
    <d v="2024-10-09T10:19:13"/>
    <s v="syakirahmnaz0808@gmail.com"/>
    <s v="080928080558"/>
    <n v="9.82"/>
    <n v="0.71"/>
    <s v="perempuan"/>
    <s v="Malay"/>
    <s v="SMK SERI AMPANG"/>
    <s v="Tidak / No"/>
    <x v="0"/>
    <x v="0"/>
    <x v="0"/>
    <x v="2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0"/>
    <x v="0"/>
    <x v="1"/>
    <x v="0"/>
    <x v="0"/>
    <s v="Lebih dari 2 kali / More than twice"/>
    <s v="Lebih dari 2 kali / More than twice"/>
    <s v="Ya / Yes"/>
    <s v="Colgate 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Kadang-kadang / Bila Perlu / Sometimes/When necessary"/>
    <s v="Tidak / No"/>
    <s v="Kadang-kadang / Bila Perlu / Sometimes/When necessary"/>
    <s v="Tidak / No"/>
    <x v="0"/>
    <m/>
    <x v="0"/>
    <x v="0"/>
    <x v="3"/>
    <s v="Perempuan / Female"/>
    <x v="1"/>
    <n v="15"/>
    <n v="48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1"/>
    <n v="0"/>
    <x v="1"/>
    <n v="1"/>
    <x v="1"/>
    <n v="0"/>
    <x v="1"/>
    <n v="1"/>
    <x v="1"/>
    <n v="0"/>
    <x v="0"/>
    <n v="0"/>
  </r>
  <r>
    <d v="2024-10-09T10:23:16"/>
    <s v="turgashinimahesan@gmail.com"/>
    <s v="080820080222"/>
    <n v="100"/>
    <n v="0.13"/>
    <s v="perempuan"/>
    <s v="Indian"/>
    <s v="SMK Seri Ampang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0"/>
    <x v="0"/>
    <x v="1"/>
    <x v="0"/>
    <x v="0"/>
    <s v="2 kali / Twice"/>
    <s v="1 kali / Once"/>
    <s v="Ya / Yes"/>
    <s v="Colgate "/>
    <s v="Selalu / Always"/>
    <s v="2 kali / Twice"/>
    <s v="Kadang-kadang/Bila perlu / Sometimes/When necessary"/>
    <s v="Ya / Yes"/>
    <s v="Tidak / No"/>
    <s v="Tidak / No"/>
    <s v="Ya / Yes"/>
    <s v="Kadang-kadang / Bila Perlu / Sometimes/When necessary"/>
    <s v="Tidak / No"/>
    <x v="0"/>
    <m/>
    <x v="0"/>
    <x v="0"/>
    <x v="3"/>
    <s v="Perempuan / Female"/>
    <x v="0"/>
    <n v="15"/>
    <n v="54"/>
    <m/>
    <x v="1"/>
    <x v="1"/>
    <x v="0"/>
    <x v="0"/>
    <s v="Flouride-based"/>
    <x v="0"/>
    <n v="1"/>
    <x v="1"/>
    <n v="0"/>
    <x v="0"/>
    <n v="1"/>
    <x v="1"/>
    <n v="1"/>
    <x v="1"/>
    <n v="1"/>
    <x v="0"/>
    <n v="0"/>
    <x v="0"/>
    <n v="1"/>
    <x v="1"/>
    <n v="0"/>
    <x v="0"/>
    <n v="0"/>
    <x v="0"/>
    <n v="1"/>
    <x v="1"/>
    <n v="1"/>
    <x v="1"/>
    <n v="0"/>
    <x v="0"/>
    <n v="0"/>
  </r>
  <r>
    <d v="2024-10-09T10:24:59"/>
    <s v="m-9672789@moe-dl.edu.my"/>
    <s v="081230080892"/>
    <n v="100"/>
    <n v="1.17"/>
    <s v="perempuan"/>
    <s v="Indian"/>
    <s v="SMK Seri Ampang"/>
    <s v="Ya / Yes"/>
    <x v="1"/>
    <x v="0"/>
    <x v="0"/>
    <x v="2"/>
    <x v="1"/>
    <x v="1"/>
    <x v="1"/>
    <x v="0"/>
    <x v="0"/>
    <x v="1"/>
    <x v="0"/>
    <x v="0"/>
    <x v="0"/>
    <x v="1"/>
    <x v="1"/>
    <x v="1"/>
    <x v="0"/>
    <x v="0"/>
    <x v="0"/>
    <x v="0"/>
    <x v="0"/>
    <x v="0"/>
    <x v="2"/>
    <x v="0"/>
    <x v="2"/>
    <x v="3"/>
    <x v="1"/>
    <x v="0"/>
    <x v="0"/>
    <x v="0"/>
    <x v="0"/>
    <x v="0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x v="0"/>
    <s v="no"/>
    <x v="0"/>
    <x v="0"/>
    <x v="3"/>
    <s v="Perempuan / Female"/>
    <x v="0"/>
    <n v="7"/>
    <n v="55"/>
    <m/>
    <x v="1"/>
    <x v="1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0"/>
    <n v="0"/>
    <x v="0"/>
    <n v="1"/>
    <x v="0"/>
    <n v="0"/>
    <x v="1"/>
    <n v="0"/>
    <x v="0"/>
    <n v="0"/>
  </r>
  <r>
    <d v="2024-10-09T10:26:09"/>
    <s v="joeyee2008@gmail.com"/>
    <s v="080804080230"/>
    <n v="26.79"/>
    <n v="0.92"/>
    <s v="perempuan"/>
    <s v="Chinese"/>
    <s v="SMK SERI AMPANG "/>
    <s v="Ya / Yes"/>
    <x v="0"/>
    <x v="0"/>
    <x v="0"/>
    <x v="1"/>
    <x v="0"/>
    <x v="0"/>
    <x v="0"/>
    <x v="0"/>
    <x v="0"/>
    <x v="2"/>
    <x v="0"/>
    <x v="0"/>
    <x v="0"/>
    <x v="0"/>
    <x v="2"/>
    <x v="0"/>
    <x v="0"/>
    <x v="0"/>
    <x v="1"/>
    <x v="0"/>
    <x v="0"/>
    <x v="1"/>
    <x v="1"/>
    <x v="0"/>
    <x v="0"/>
    <x v="3"/>
    <x v="0"/>
    <x v="1"/>
    <x v="0"/>
    <x v="0"/>
    <x v="2"/>
    <x v="0"/>
    <s v="2 kali / Twice"/>
    <s v="2 kali / Twice"/>
    <s v="Tidak tahu / Don't know"/>
    <s v="Oral B"/>
    <s v="Selalu / Always"/>
    <s v="Tidak menggunakan flos gigi / Not using dental floss"/>
    <s v="Kadang-kadang/Bila perlu / Sometimes/When necessary"/>
    <s v="Kadang-kadang / Bila Perlu / Sometimes/When necessary"/>
    <s v="Kadang-kadang / Bila Perlu / Sometimes/When necessary"/>
    <s v="Tidak / No"/>
    <s v="Kadang-kadang / Bila Perlu / Sometimes/When necessary"/>
    <s v="Tidak / No"/>
    <s v="Tidak / No"/>
    <x v="0"/>
    <m/>
    <x v="0"/>
    <x v="0"/>
    <x v="3"/>
    <s v="Perempuan / Female"/>
    <x v="0"/>
    <n v="14"/>
    <n v="57"/>
    <m/>
    <x v="1"/>
    <x v="1"/>
    <x v="18"/>
    <x v="0"/>
    <s v="Flouride-based"/>
    <x v="0"/>
    <n v="1"/>
    <x v="0"/>
    <n v="1"/>
    <x v="0"/>
    <n v="1"/>
    <x v="1"/>
    <n v="1"/>
    <x v="2"/>
    <n v="0"/>
    <x v="0"/>
    <n v="0"/>
    <x v="0"/>
    <n v="1"/>
    <x v="0"/>
    <n v="1"/>
    <x v="0"/>
    <n v="0"/>
    <x v="0"/>
    <n v="1"/>
    <x v="0"/>
    <n v="0"/>
    <x v="1"/>
    <n v="0"/>
    <x v="0"/>
    <n v="0"/>
  </r>
  <r>
    <d v="2024-10-09T10:27:16"/>
    <s v="m-9398018@moe-dl.edu.my"/>
    <s v="080525070216"/>
    <n v="100"/>
    <n v="0.25"/>
    <s v="perempuan"/>
    <s v="Chinese, Indian"/>
    <s v="SMK SERI AMPANG"/>
    <s v="Ya / Yes"/>
    <x v="0"/>
    <x v="2"/>
    <x v="0"/>
    <x v="2"/>
    <x v="1"/>
    <x v="0"/>
    <x v="0"/>
    <x v="0"/>
    <x v="0"/>
    <x v="2"/>
    <x v="0"/>
    <x v="0"/>
    <x v="0"/>
    <x v="1"/>
    <x v="0"/>
    <x v="2"/>
    <x v="1"/>
    <x v="1"/>
    <x v="1"/>
    <x v="1"/>
    <x v="1"/>
    <x v="1"/>
    <x v="2"/>
    <x v="1"/>
    <x v="1"/>
    <x v="0"/>
    <x v="1"/>
    <x v="0"/>
    <x v="0"/>
    <x v="1"/>
    <x v="2"/>
    <x v="2"/>
    <s v="2 kali / Twice"/>
    <s v="1 kali / Once"/>
    <s v="Ya / Yes"/>
    <s v="Darlie"/>
    <s v="Jarang / Rarely"/>
    <s v="Tidak menggunakan flos gigi / Not using dental floss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Tidak / No"/>
    <s v="Ya / Yes"/>
    <x v="0"/>
    <s v="no smoke"/>
    <x v="0"/>
    <x v="0"/>
    <x v="3"/>
    <s v="Perempuan / Female"/>
    <x v="0"/>
    <n v="10"/>
    <n v="44"/>
    <m/>
    <x v="1"/>
    <x v="1"/>
    <x v="1"/>
    <x v="0"/>
    <s v="Flouride-based"/>
    <x v="0"/>
    <n v="1"/>
    <x v="1"/>
    <n v="0"/>
    <x v="0"/>
    <n v="1"/>
    <x v="0"/>
    <n v="0"/>
    <x v="2"/>
    <n v="0"/>
    <x v="0"/>
    <n v="0"/>
    <x v="0"/>
    <n v="1"/>
    <x v="1"/>
    <n v="0"/>
    <x v="1"/>
    <n v="1"/>
    <x v="0"/>
    <n v="1"/>
    <x v="0"/>
    <n v="0"/>
    <x v="0"/>
    <n v="1"/>
    <x v="0"/>
    <n v="0"/>
  </r>
  <r>
    <d v="2024-10-09T10:28:58"/>
    <s v="afifahnafisah38@gmail.com"/>
    <s v="080617140592"/>
    <n v="13.4"/>
    <n v="0.13"/>
    <s v="perempuan"/>
    <s v="Malay"/>
    <s v="SMK SERI AMPANG "/>
    <s v="Ya / Yes"/>
    <x v="0"/>
    <x v="0"/>
    <x v="0"/>
    <x v="1"/>
    <x v="0"/>
    <x v="0"/>
    <x v="1"/>
    <x v="1"/>
    <x v="0"/>
    <x v="0"/>
    <x v="0"/>
    <x v="1"/>
    <x v="0"/>
    <x v="0"/>
    <x v="0"/>
    <x v="0"/>
    <x v="0"/>
    <x v="0"/>
    <x v="1"/>
    <x v="1"/>
    <x v="0"/>
    <x v="0"/>
    <x v="1"/>
    <x v="0"/>
    <x v="1"/>
    <x v="1"/>
    <x v="0"/>
    <x v="1"/>
    <x v="1"/>
    <x v="1"/>
    <x v="1"/>
    <x v="0"/>
    <s v="2 kali / Twice"/>
    <s v="2 kali / Twice"/>
    <s v="Ya / Yes"/>
    <s v="Amway"/>
    <s v="Jarang / Rarely"/>
    <s v="Kadang-kadang/bila perlu / Sometimes/when in need"/>
    <s v="Kadang-kadang/Bila perlu / Sometimes/When necessary"/>
    <s v="Tidak / No"/>
    <s v="Ya / Yes"/>
    <s v="Kadang-kadang / Bila Perlu / Sometimes/When necessary"/>
    <s v="Kadang-kadang / Bila Perlu / Sometimes/When necessary"/>
    <s v="Kadang-kadang / Bila Perlu / Sometimes/When necessary"/>
    <s v="Ya / Yes"/>
    <x v="0"/>
    <m/>
    <x v="0"/>
    <x v="0"/>
    <x v="3"/>
    <s v="Perempuan / Female"/>
    <x v="0"/>
    <n v="13"/>
    <n v="57"/>
    <m/>
    <x v="1"/>
    <x v="1"/>
    <x v="17"/>
    <x v="0"/>
    <s v="Flouride-based"/>
    <x v="0"/>
    <n v="1"/>
    <x v="0"/>
    <n v="1"/>
    <x v="0"/>
    <n v="1"/>
    <x v="0"/>
    <n v="0"/>
    <x v="0"/>
    <n v="2"/>
    <x v="0"/>
    <n v="0"/>
    <x v="1"/>
    <n v="0"/>
    <x v="0"/>
    <n v="1"/>
    <x v="1"/>
    <n v="1"/>
    <x v="0"/>
    <n v="1"/>
    <x v="1"/>
    <n v="1"/>
    <x v="0"/>
    <n v="1"/>
    <x v="1"/>
    <n v="1"/>
  </r>
  <r>
    <d v="2024-10-09T10:30:05"/>
    <s v="nicolechongzhiwei@gmail.com"/>
    <s v="080816080676"/>
    <n v="79.459999999999994"/>
    <n v="0.25"/>
    <s v="perempuan"/>
    <s v="Chinese"/>
    <s v="smk seri ampang"/>
    <s v="Ya / Yes"/>
    <x v="1"/>
    <x v="2"/>
    <x v="0"/>
    <x v="2"/>
    <x v="0"/>
    <x v="0"/>
    <x v="2"/>
    <x v="0"/>
    <x v="0"/>
    <x v="2"/>
    <x v="0"/>
    <x v="2"/>
    <x v="0"/>
    <x v="2"/>
    <x v="0"/>
    <x v="0"/>
    <x v="1"/>
    <x v="3"/>
    <x v="1"/>
    <x v="1"/>
    <x v="2"/>
    <x v="1"/>
    <x v="1"/>
    <x v="1"/>
    <x v="1"/>
    <x v="1"/>
    <x v="1"/>
    <x v="0"/>
    <x v="0"/>
    <x v="1"/>
    <x v="0"/>
    <x v="0"/>
    <s v="2 kali / Twice"/>
    <s v="2 kali / Twice"/>
    <s v="Tidak / No"/>
    <s v="sensodive"/>
    <s v="Selalu / Always"/>
    <s v="2 kali / Twice"/>
    <s v="2 kali / Twice"/>
    <s v="Ya / Yes"/>
    <s v="Tidak / No"/>
    <s v="Ya / Yes"/>
    <s v="Tidak / No"/>
    <s v="Ya / Yes"/>
    <s v="Tidak / No"/>
    <x v="0"/>
    <s v="no"/>
    <x v="0"/>
    <x v="1"/>
    <x v="3"/>
    <s v="Perempuan / Female"/>
    <x v="0"/>
    <n v="9"/>
    <n v="46"/>
    <m/>
    <x v="1"/>
    <x v="1"/>
    <x v="6"/>
    <x v="0"/>
    <s v="Flouride-based"/>
    <x v="0"/>
    <n v="1"/>
    <x v="0"/>
    <n v="1"/>
    <x v="1"/>
    <n v="0"/>
    <x v="1"/>
    <n v="1"/>
    <x v="1"/>
    <n v="1"/>
    <x v="1"/>
    <n v="1"/>
    <x v="0"/>
    <n v="1"/>
    <x v="1"/>
    <n v="0"/>
    <x v="1"/>
    <n v="1"/>
    <x v="1"/>
    <n v="0"/>
    <x v="1"/>
    <n v="1"/>
    <x v="1"/>
    <n v="0"/>
    <x v="0"/>
    <n v="0"/>
  </r>
  <r>
    <d v="2024-10-09T10:32:34"/>
    <s v="khadijahfouzi@gmail.com"/>
    <s v="080811081178"/>
    <n v="50"/>
    <n v="0.25"/>
    <s v="perempuan"/>
    <s v="Malay"/>
    <s v="smk seri ampang"/>
    <s v="Ya / Yes"/>
    <x v="0"/>
    <x v="0"/>
    <x v="0"/>
    <x v="2"/>
    <x v="0"/>
    <x v="0"/>
    <x v="1"/>
    <x v="1"/>
    <x v="0"/>
    <x v="1"/>
    <x v="0"/>
    <x v="0"/>
    <x v="1"/>
    <x v="0"/>
    <x v="0"/>
    <x v="1"/>
    <x v="1"/>
    <x v="1"/>
    <x v="1"/>
    <x v="1"/>
    <x v="1"/>
    <x v="1"/>
    <x v="2"/>
    <x v="1"/>
    <x v="2"/>
    <x v="1"/>
    <x v="1"/>
    <x v="0"/>
    <x v="0"/>
    <x v="1"/>
    <x v="2"/>
    <x v="0"/>
    <s v="2 kali / Twice"/>
    <s v="2 kali / Twice"/>
    <s v="Tidak tahu / Don't know"/>
    <s v="lotus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Ya / Yes"/>
    <s v="Tidak / No"/>
    <x v="0"/>
    <m/>
    <x v="0"/>
    <x v="0"/>
    <x v="3"/>
    <s v="Perempuan / Female"/>
    <x v="0"/>
    <n v="10"/>
    <n v="45"/>
    <m/>
    <x v="1"/>
    <x v="1"/>
    <x v="19"/>
    <x v="0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1"/>
    <n v="1"/>
    <x v="1"/>
    <n v="0"/>
    <x v="1"/>
    <n v="1"/>
    <x v="1"/>
    <n v="0"/>
    <x v="0"/>
    <n v="0"/>
  </r>
  <r>
    <d v="2024-10-09T10:33:06"/>
    <s v="NurFarisahAina@gmail.com"/>
    <s v="080806080314"/>
    <n v="25"/>
    <n v="0.17"/>
    <s v="perempuan"/>
    <s v="Malay"/>
    <s v="Sekolah Menengah Kebangsaan Seri Ampang"/>
    <s v="Ya / Yes"/>
    <x v="0"/>
    <x v="0"/>
    <x v="0"/>
    <x v="2"/>
    <x v="1"/>
    <x v="0"/>
    <x v="1"/>
    <x v="0"/>
    <x v="0"/>
    <x v="0"/>
    <x v="0"/>
    <x v="0"/>
    <x v="0"/>
    <x v="0"/>
    <x v="1"/>
    <x v="0"/>
    <x v="0"/>
    <x v="0"/>
    <x v="1"/>
    <x v="1"/>
    <x v="0"/>
    <x v="1"/>
    <x v="1"/>
    <x v="1"/>
    <x v="0"/>
    <x v="2"/>
    <x v="1"/>
    <x v="0"/>
    <x v="1"/>
    <x v="0"/>
    <x v="1"/>
    <x v="1"/>
    <s v="2 kali / Twice"/>
    <s v="2 kali / Twice"/>
    <s v="Tidak tahu / Don't know"/>
    <s v="Darlie"/>
    <s v="Kadang-kadang/bila perlu / Sometimes / When necessary"/>
    <s v="Tidak menggunakan flos gigi / Not using dental floss"/>
    <s v="Kadang-kadang/Bila perlu / Sometimes/When necessary"/>
    <s v="Ya / Yes"/>
    <s v="Kadang-kadang / Bila Perlu / Sometimes/When necessary"/>
    <s v="Ya / Yes"/>
    <s v="Ya / Yes"/>
    <s v="Ya / Yes"/>
    <s v="Kadang-kadang / Bila Perlu / Sometimes/When necessary"/>
    <x v="0"/>
    <m/>
    <x v="0"/>
    <x v="0"/>
    <x v="3"/>
    <s v="Perempuan / Female"/>
    <x v="0"/>
    <n v="12"/>
    <n v="54"/>
    <m/>
    <x v="1"/>
    <x v="1"/>
    <x v="1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9T10:37:01"/>
    <s v="hanisah@gmail.com"/>
    <s v="080525080334"/>
    <n v="70.5"/>
    <n v="0.33"/>
    <s v="perempuan"/>
    <s v="Malay"/>
    <s v="Smk seri ampang,ipoh,perak"/>
    <s v="Ya / Yes"/>
    <x v="1"/>
    <x v="1"/>
    <x v="0"/>
    <x v="2"/>
    <x v="0"/>
    <x v="1"/>
    <x v="2"/>
    <x v="0"/>
    <x v="0"/>
    <x v="0"/>
    <x v="0"/>
    <x v="0"/>
    <x v="1"/>
    <x v="0"/>
    <x v="0"/>
    <x v="2"/>
    <x v="1"/>
    <x v="0"/>
    <x v="1"/>
    <x v="0"/>
    <x v="0"/>
    <x v="1"/>
    <x v="1"/>
    <x v="0"/>
    <x v="2"/>
    <x v="0"/>
    <x v="0"/>
    <x v="1"/>
    <x v="2"/>
    <x v="1"/>
    <x v="1"/>
    <x v="1"/>
    <s v="2 kali / Twice"/>
    <s v="2 kali / Twi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x v="0"/>
    <m/>
    <x v="0"/>
    <x v="0"/>
    <x v="3"/>
    <s v="Perempuan / Female"/>
    <x v="0"/>
    <n v="9"/>
    <n v="53"/>
    <m/>
    <x v="1"/>
    <x v="1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1"/>
    <n v="0"/>
    <x v="0"/>
    <n v="0"/>
    <x v="0"/>
    <n v="1"/>
    <x v="1"/>
    <n v="1"/>
    <x v="0"/>
    <n v="1"/>
    <x v="0"/>
    <n v="0"/>
  </r>
  <r>
    <d v="2024-10-09T10:38:12"/>
    <s v="ptridmia08@gmail.com"/>
    <s v="080418081040"/>
    <n v="35.700000000000003"/>
    <n v="0.13"/>
    <s v="perempuan"/>
    <s v="Malay"/>
    <s v="smk seri ampang"/>
    <s v="Tidak / No"/>
    <x v="0"/>
    <x v="2"/>
    <x v="0"/>
    <x v="2"/>
    <x v="1"/>
    <x v="0"/>
    <x v="1"/>
    <x v="0"/>
    <x v="0"/>
    <x v="1"/>
    <x v="0"/>
    <x v="2"/>
    <x v="0"/>
    <x v="0"/>
    <x v="0"/>
    <x v="0"/>
    <x v="1"/>
    <x v="0"/>
    <x v="0"/>
    <x v="0"/>
    <x v="0"/>
    <x v="0"/>
    <x v="0"/>
    <x v="0"/>
    <x v="0"/>
    <x v="1"/>
    <x v="0"/>
    <x v="1"/>
    <x v="1"/>
    <x v="0"/>
    <x v="1"/>
    <x v="1"/>
    <s v="2 kali / Twice"/>
    <s v="Lebih dari 2 kali / More than twice"/>
    <s v="Tidak tahu / Don't know"/>
    <s v="colgate"/>
    <s v="Selalu / Always"/>
    <s v="2 kali / Twice"/>
    <s v="Kadang-kadang/Bila perlu / Sometimes/When necessary"/>
    <s v="Kadang-kadang / Bila Perlu / Sometimes/When necessary"/>
    <s v="Tidak / No"/>
    <s v="Ya / Yes"/>
    <s v="Ya / Yes"/>
    <s v="Kadang-kadang / Bila Perlu / Sometimes/When necessary"/>
    <s v="Kadang-kadang / Bila Perlu / Sometimes/When necessary"/>
    <x v="0"/>
    <m/>
    <x v="0"/>
    <x v="0"/>
    <x v="3"/>
    <s v="Perempuan / Female"/>
    <x v="1"/>
    <n v="10"/>
    <n v="62"/>
    <m/>
    <x v="1"/>
    <x v="1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1"/>
    <n v="0"/>
    <x v="1"/>
    <n v="1"/>
    <x v="0"/>
    <n v="1"/>
    <x v="1"/>
    <n v="1"/>
    <x v="0"/>
    <n v="1"/>
    <x v="1"/>
    <n v="1"/>
  </r>
  <r>
    <d v="2024-10-09T10:41:35"/>
    <s v="ikuntnanacx@gmail.com"/>
    <s v="081018-10-0198"/>
    <n v="5.6"/>
    <n v="0.08"/>
    <s v="perempuan"/>
    <s v="Chinese"/>
    <s v="SMK SERI AMPANG, Ipoh "/>
    <s v="Ya / Yes"/>
    <x v="2"/>
    <x v="2"/>
    <x v="2"/>
    <x v="1"/>
    <x v="0"/>
    <x v="2"/>
    <x v="1"/>
    <x v="0"/>
    <x v="1"/>
    <x v="0"/>
    <x v="0"/>
    <x v="0"/>
    <x v="0"/>
    <x v="0"/>
    <x v="0"/>
    <x v="0"/>
    <x v="1"/>
    <x v="0"/>
    <x v="2"/>
    <x v="1"/>
    <x v="2"/>
    <x v="3"/>
    <x v="1"/>
    <x v="0"/>
    <x v="1"/>
    <x v="0"/>
    <x v="0"/>
    <x v="1"/>
    <x v="0"/>
    <x v="2"/>
    <x v="0"/>
    <x v="2"/>
    <s v="2 kali / Twice"/>
    <s v="1 kali / Once"/>
    <s v="Tidak tahu / Don't know"/>
    <s v="Colgate 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3"/>
    <s v="Perempuan / Female"/>
    <x v="0"/>
    <n v="10"/>
    <n v="46"/>
    <m/>
    <x v="1"/>
    <x v="1"/>
    <x v="0"/>
    <x v="0"/>
    <s v="Flouride-based"/>
    <x v="0"/>
    <n v="1"/>
    <x v="1"/>
    <n v="0"/>
    <x v="0"/>
    <n v="1"/>
    <x v="0"/>
    <n v="0"/>
    <x v="0"/>
    <n v="2"/>
    <x v="0"/>
    <n v="0"/>
    <x v="1"/>
    <n v="0"/>
    <x v="0"/>
    <n v="1"/>
    <x v="1"/>
    <n v="1"/>
    <x v="0"/>
    <n v="1"/>
    <x v="1"/>
    <n v="1"/>
    <x v="0"/>
    <n v="1"/>
    <x v="1"/>
    <n v="1"/>
  </r>
  <r>
    <d v="2024-10-09T10:42:47"/>
    <s v="aqilamdibrhm@gmail.com"/>
    <s v="080816080350"/>
    <n v="58"/>
    <n v="0.33"/>
    <s v="perempuan"/>
    <s v="Malay"/>
    <s v="Smk Seri Ampang"/>
    <s v="Ya / Yes"/>
    <x v="0"/>
    <x v="1"/>
    <x v="0"/>
    <x v="0"/>
    <x v="0"/>
    <x v="0"/>
    <x v="0"/>
    <x v="1"/>
    <x v="0"/>
    <x v="0"/>
    <x v="0"/>
    <x v="1"/>
    <x v="1"/>
    <x v="0"/>
    <x v="0"/>
    <x v="0"/>
    <x v="1"/>
    <x v="1"/>
    <x v="1"/>
    <x v="0"/>
    <x v="1"/>
    <x v="1"/>
    <x v="1"/>
    <x v="0"/>
    <x v="1"/>
    <x v="3"/>
    <x v="1"/>
    <x v="0"/>
    <x v="0"/>
    <x v="1"/>
    <x v="0"/>
    <x v="0"/>
    <s v="Lebih dari 2 kali / More than twice"/>
    <s v="2 kali / Twice"/>
    <s v="Tidak / No"/>
    <s v="COLGATE"/>
    <s v="Jarang / Rarely"/>
    <s v="Kadang-kadang/bila perlu / Sometimes/when in need"/>
    <s v="Kadang-kadang/Bila perlu / Sometimes/When necessary"/>
    <s v="Tidak / No"/>
    <s v="Tidak / No"/>
    <s v="Ya / Yes"/>
    <s v="Kadang-kadang / Bila Perlu / Sometimes/When necessary"/>
    <s v="Kadang-kadang / Bila Perlu / Sometimes/When necessary"/>
    <s v="Tidak / No"/>
    <x v="0"/>
    <m/>
    <x v="0"/>
    <x v="0"/>
    <x v="3"/>
    <s v="Perempuan / Female"/>
    <x v="0"/>
    <n v="11"/>
    <n v="51"/>
    <m/>
    <x v="1"/>
    <x v="1"/>
    <x v="0"/>
    <x v="0"/>
    <s v="Flouride-based"/>
    <x v="0"/>
    <n v="1"/>
    <x v="0"/>
    <n v="1"/>
    <x v="1"/>
    <n v="0"/>
    <x v="0"/>
    <n v="0"/>
    <x v="0"/>
    <n v="2"/>
    <x v="0"/>
    <n v="0"/>
    <x v="1"/>
    <n v="0"/>
    <x v="1"/>
    <n v="0"/>
    <x v="1"/>
    <n v="1"/>
    <x v="0"/>
    <n v="1"/>
    <x v="1"/>
    <n v="1"/>
    <x v="1"/>
    <n v="0"/>
    <x v="0"/>
    <n v="0"/>
  </r>
  <r>
    <d v="2024-10-09T10:46:56"/>
    <s v="Nurhaniyyah@gmail.com"/>
    <s v="080920081222"/>
    <n v="100"/>
    <n v="0.15"/>
    <s v="perempuan"/>
    <s v="Malay"/>
    <s v="Smk seri ampang"/>
    <s v="Ya / Yes"/>
    <x v="2"/>
    <x v="1"/>
    <x v="2"/>
    <x v="2"/>
    <x v="1"/>
    <x v="2"/>
    <x v="1"/>
    <x v="1"/>
    <x v="2"/>
    <x v="1"/>
    <x v="0"/>
    <x v="1"/>
    <x v="0"/>
    <x v="0"/>
    <x v="1"/>
    <x v="1"/>
    <x v="1"/>
    <x v="1"/>
    <x v="1"/>
    <x v="2"/>
    <x v="0"/>
    <x v="0"/>
    <x v="1"/>
    <x v="0"/>
    <x v="0"/>
    <x v="1"/>
    <x v="0"/>
    <x v="0"/>
    <x v="0"/>
    <x v="1"/>
    <x v="0"/>
    <x v="2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Kadang-kadang / Bila Perlu / Sometimes/When necessary"/>
    <s v="Ya / Yes"/>
    <s v="Kadang-kadang / Bila Perlu / Sometimes/When necessary"/>
    <s v="Kadang-kadang / Bila Perlu / Sometimes/When necessary"/>
    <s v="Tidak / No"/>
    <x v="0"/>
    <s v="Colgate"/>
    <x v="0"/>
    <x v="0"/>
    <x v="3"/>
    <s v="Perempuan / Female"/>
    <x v="0"/>
    <n v="3"/>
    <n v="51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0"/>
    <n v="1"/>
    <x v="1"/>
    <n v="1"/>
    <x v="0"/>
    <n v="1"/>
    <x v="1"/>
    <n v="1"/>
    <x v="1"/>
    <n v="0"/>
    <x v="0"/>
    <n v="0"/>
  </r>
  <r>
    <d v="2024-10-09T10:48:06"/>
    <s v="rayyanazizul08@gmail.com"/>
    <s v="080920080457"/>
    <n v="100"/>
    <n v="0.46"/>
    <s v="Lelaki / Male"/>
    <s v="Malay"/>
    <s v="smk seri ampang"/>
    <s v="Tidak / No"/>
    <x v="2"/>
    <x v="1"/>
    <x v="0"/>
    <x v="0"/>
    <x v="0"/>
    <x v="0"/>
    <x v="0"/>
    <x v="0"/>
    <x v="0"/>
    <x v="2"/>
    <x v="2"/>
    <x v="0"/>
    <x v="0"/>
    <x v="0"/>
    <x v="0"/>
    <x v="0"/>
    <x v="0"/>
    <x v="0"/>
    <x v="1"/>
    <x v="0"/>
    <x v="0"/>
    <x v="0"/>
    <x v="1"/>
    <x v="1"/>
    <x v="1"/>
    <x v="1"/>
    <x v="0"/>
    <x v="2"/>
    <x v="1"/>
    <x v="0"/>
    <x v="2"/>
    <x v="0"/>
    <s v="2 kali / Twice"/>
    <s v="2 kali / Twice"/>
    <s v="Ya / Yes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Tidak / No"/>
    <s v="Tidak / No"/>
    <s v="Tidak / No"/>
    <x v="0"/>
    <m/>
    <x v="0"/>
    <x v="0"/>
    <x v="3"/>
    <s v="Lelaki / Male"/>
    <x v="1"/>
    <n v="11"/>
    <n v="54"/>
    <m/>
    <x v="1"/>
    <x v="1"/>
    <x v="0"/>
    <x v="0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1"/>
    <n v="1"/>
    <x v="1"/>
    <n v="0"/>
    <x v="0"/>
    <n v="0"/>
    <x v="1"/>
    <n v="0"/>
    <x v="0"/>
    <n v="0"/>
  </r>
  <r>
    <d v="2024-10-09T10:48:08"/>
    <s v="nurkhairunnisa@gmail.com"/>
    <s v="080430080892"/>
    <n v="100"/>
    <n v="0.5"/>
    <s v="perempuan"/>
    <s v="Malay"/>
    <s v="SMK SERI AMPANG "/>
    <s v="Ya / Yes"/>
    <x v="0"/>
    <x v="0"/>
    <x v="0"/>
    <x v="2"/>
    <x v="0"/>
    <x v="2"/>
    <x v="1"/>
    <x v="1"/>
    <x v="0"/>
    <x v="0"/>
    <x v="0"/>
    <x v="1"/>
    <x v="0"/>
    <x v="0"/>
    <x v="0"/>
    <x v="0"/>
    <x v="1"/>
    <x v="0"/>
    <x v="0"/>
    <x v="2"/>
    <x v="1"/>
    <x v="0"/>
    <x v="0"/>
    <x v="0"/>
    <x v="0"/>
    <x v="1"/>
    <x v="1"/>
    <x v="1"/>
    <x v="0"/>
    <x v="0"/>
    <x v="0"/>
    <x v="2"/>
    <s v="2 kali / Twice"/>
    <s v="2 kali / Twice"/>
    <s v="Tidak / No"/>
    <s v="Colgate "/>
    <s v="Kadang-kadang/bila perlu / Sometimes / When necessary"/>
    <s v="Kadang-kadang/bila perlu / Sometimes/when in need"/>
    <s v="Lebih dari 4 kali / More than 4 times"/>
    <s v="Ya / Yes"/>
    <s v="Ya / Yes"/>
    <s v="Ya / Yes"/>
    <s v="Ya / Yes"/>
    <s v="Ya / Yes"/>
    <s v="Kadang-kadang / Bila Perlu / Sometimes/When necessary"/>
    <x v="0"/>
    <m/>
    <x v="0"/>
    <x v="0"/>
    <x v="3"/>
    <s v="Perempuan / Female"/>
    <x v="0"/>
    <n v="11"/>
    <n v="54"/>
    <m/>
    <x v="1"/>
    <x v="1"/>
    <x v="0"/>
    <x v="0"/>
    <s v="Flouride-based"/>
    <x v="0"/>
    <n v="1"/>
    <x v="0"/>
    <n v="1"/>
    <x v="1"/>
    <n v="0"/>
    <x v="0"/>
    <n v="0"/>
    <x v="0"/>
    <n v="2"/>
    <x v="1"/>
    <n v="1"/>
    <x v="0"/>
    <n v="1"/>
    <x v="0"/>
    <n v="1"/>
    <x v="1"/>
    <n v="1"/>
    <x v="0"/>
    <n v="1"/>
    <x v="1"/>
    <n v="1"/>
    <x v="0"/>
    <n v="1"/>
    <x v="1"/>
    <n v="1"/>
  </r>
  <r>
    <d v="2024-10-09T10:50:26"/>
    <s v="uzmaler54@gmail.com"/>
    <s v="080904080406"/>
    <n v="25"/>
    <n v="0.04"/>
    <s v="perempuan"/>
    <s v="Malay"/>
    <s v="SMK Seri Ampang"/>
    <s v="Ya / Yes"/>
    <x v="0"/>
    <x v="1"/>
    <x v="0"/>
    <x v="2"/>
    <x v="0"/>
    <x v="1"/>
    <x v="1"/>
    <x v="0"/>
    <x v="0"/>
    <x v="1"/>
    <x v="0"/>
    <x v="1"/>
    <x v="0"/>
    <x v="0"/>
    <x v="1"/>
    <x v="2"/>
    <x v="1"/>
    <x v="1"/>
    <x v="1"/>
    <x v="0"/>
    <x v="1"/>
    <x v="2"/>
    <x v="2"/>
    <x v="0"/>
    <x v="1"/>
    <x v="3"/>
    <x v="0"/>
    <x v="0"/>
    <x v="0"/>
    <x v="1"/>
    <x v="0"/>
    <x v="0"/>
    <s v="2 kali / Twice"/>
    <s v="2 kali / Twice"/>
    <s v="Ya / Yes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3"/>
    <s v="Perempuan / Female"/>
    <x v="0"/>
    <n v="8"/>
    <n v="50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9T10:54:56"/>
    <s v="qistinalee0818@gmail.com"/>
    <s v="080818080768"/>
    <n v="94.64"/>
    <n v="0.8"/>
    <s v="perempuan"/>
    <s v="Malay"/>
    <s v="SMK SERI AMPANG"/>
    <s v="Tidak / No"/>
    <x v="1"/>
    <x v="0"/>
    <x v="0"/>
    <x v="2"/>
    <x v="1"/>
    <x v="2"/>
    <x v="1"/>
    <x v="1"/>
    <x v="0"/>
    <x v="1"/>
    <x v="2"/>
    <x v="1"/>
    <x v="0"/>
    <x v="0"/>
    <x v="1"/>
    <x v="0"/>
    <x v="0"/>
    <x v="1"/>
    <x v="1"/>
    <x v="0"/>
    <x v="0"/>
    <x v="0"/>
    <x v="1"/>
    <x v="0"/>
    <x v="0"/>
    <x v="1"/>
    <x v="0"/>
    <x v="1"/>
    <x v="1"/>
    <x v="1"/>
    <x v="2"/>
    <x v="2"/>
    <s v="Lebih dari 2 kali / More than twice"/>
    <s v="Lebih dari 2 kali / More than twice"/>
    <s v="Tidak tahu / Don't know"/>
    <s v="Cole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Kadang-kadang / Bila Perlu / Sometimes/When necessary"/>
    <s v="Tidak / No"/>
    <s v="Tidak / No"/>
    <s v="Kadang-kadang / Bila Perlu / Sometimes/When necessary"/>
    <x v="0"/>
    <m/>
    <x v="0"/>
    <x v="0"/>
    <x v="3"/>
    <s v="Perempuan / Female"/>
    <x v="1"/>
    <n v="6"/>
    <n v="55"/>
    <m/>
    <x v="1"/>
    <x v="1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1"/>
    <n v="0"/>
    <x v="1"/>
    <n v="1"/>
    <x v="1"/>
    <n v="0"/>
    <x v="0"/>
    <n v="0"/>
    <x v="0"/>
    <n v="1"/>
    <x v="0"/>
    <n v="0"/>
  </r>
  <r>
    <d v="2024-10-09T10:55:04"/>
    <s v="m-10657086@moe-dl.edu.my"/>
    <s v="090418010161"/>
    <n v="100"/>
    <n v="1.79"/>
    <s v="Lelaki / Male"/>
    <s v="Chinese"/>
    <s v="Sekolah Menengah Kebangsaan Seri Ampang "/>
    <s v="Ya / Yes"/>
    <x v="0"/>
    <x v="0"/>
    <x v="0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3"/>
    <x v="1"/>
    <x v="0"/>
    <x v="2"/>
    <x v="0"/>
    <x v="1"/>
    <x v="1"/>
    <s v="Apabila saya ingat / When I remember"/>
    <s v="1 kali / Once"/>
    <s v="Ya / Yes"/>
    <s v="Tak tahu"/>
    <s v="Kadang-kadang/bila perlu / Sometimes / When necessary"/>
    <s v="1 kali / On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x v="0"/>
    <m/>
    <x v="0"/>
    <x v="0"/>
    <x v="3"/>
    <s v="Lelaki / Male"/>
    <x v="0"/>
    <n v="15"/>
    <n v="58"/>
    <m/>
    <x v="1"/>
    <x v="1"/>
    <x v="0"/>
    <x v="0"/>
    <s v="Flouride-based"/>
    <x v="1"/>
    <n v="0"/>
    <x v="1"/>
    <n v="0"/>
    <x v="0"/>
    <n v="1"/>
    <x v="0"/>
    <n v="0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9T10:55:49"/>
    <s v="m-10656860@moe-dl.edu.my"/>
    <s v="090426080469"/>
    <n v="100"/>
    <n v="0.79"/>
    <s v="Lelaki / Male"/>
    <s v="Chinese"/>
    <s v="Sekolah Menengah Kebangsaan Seri Ampang"/>
    <s v="Ya / Yes"/>
    <x v="0"/>
    <x v="0"/>
    <x v="0"/>
    <x v="1"/>
    <x v="0"/>
    <x v="0"/>
    <x v="1"/>
    <x v="1"/>
    <x v="0"/>
    <x v="0"/>
    <x v="0"/>
    <x v="0"/>
    <x v="2"/>
    <x v="0"/>
    <x v="0"/>
    <x v="0"/>
    <x v="0"/>
    <x v="0"/>
    <x v="0"/>
    <x v="0"/>
    <x v="0"/>
    <x v="0"/>
    <x v="1"/>
    <x v="0"/>
    <x v="0"/>
    <x v="3"/>
    <x v="0"/>
    <x v="1"/>
    <x v="1"/>
    <x v="0"/>
    <x v="0"/>
    <x v="1"/>
    <s v="2 kali / Twice"/>
    <s v="2 kali / Twice"/>
    <s v="Ya / Yes"/>
    <s v="colgate"/>
    <s v="Kadang-kadang/bila perlu / Sometimes / When necessary"/>
    <s v="Kadang-kadang/bila perlu / Sometimes/when in need"/>
    <s v="1 kali / Once"/>
    <s v="Ya / Yes"/>
    <s v="Kadang-kadang / Bila Perlu / Sometimes/When necessary"/>
    <s v="Ya / Yes"/>
    <s v="Ya / Yes"/>
    <s v="Ya / Yes"/>
    <s v="Kadang-kadang / Bila Perlu / Sometimes/When necessary"/>
    <x v="0"/>
    <m/>
    <x v="0"/>
    <x v="0"/>
    <x v="3"/>
    <s v="Lelaki / Male"/>
    <x v="0"/>
    <n v="13"/>
    <n v="62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9T11:01:59"/>
    <s v="m-10657471@moe-dl.my"/>
    <s v="090313080403"/>
    <n v="78.569999999999993"/>
    <n v="0.28999999999999998"/>
    <s v="Lelaki / Male"/>
    <s v="Chinese"/>
    <s v="SMK SERI AMPANG"/>
    <s v="Ya / Yes"/>
    <x v="1"/>
    <x v="2"/>
    <x v="0"/>
    <x v="1"/>
    <x v="1"/>
    <x v="0"/>
    <x v="2"/>
    <x v="0"/>
    <x v="0"/>
    <x v="0"/>
    <x v="0"/>
    <x v="0"/>
    <x v="1"/>
    <x v="0"/>
    <x v="0"/>
    <x v="0"/>
    <x v="1"/>
    <x v="1"/>
    <x v="0"/>
    <x v="1"/>
    <x v="2"/>
    <x v="1"/>
    <x v="2"/>
    <x v="0"/>
    <x v="0"/>
    <x v="3"/>
    <x v="1"/>
    <x v="0"/>
    <x v="0"/>
    <x v="3"/>
    <x v="0"/>
    <x v="0"/>
    <s v="2 kali / Twice"/>
    <s v="2 kali / Twice"/>
    <s v="Tidak / No"/>
    <s v="colgate"/>
    <s v="Selalu / Always"/>
    <s v="Kadang-kadang/bila perlu / Sometimes/when in need"/>
    <s v="1 kali / Once"/>
    <s v="Ya / Yes"/>
    <s v="Tidak / No"/>
    <s v="Tidak / No"/>
    <s v="Kadang-kadang / Bila Perlu / Sometimes/When necessary"/>
    <s v="Tidak / No"/>
    <s v="Tidak / No"/>
    <x v="0"/>
    <m/>
    <x v="0"/>
    <x v="0"/>
    <x v="3"/>
    <s v="Lelaki / Male"/>
    <x v="0"/>
    <n v="11"/>
    <n v="49"/>
    <m/>
    <x v="1"/>
    <x v="1"/>
    <x v="0"/>
    <x v="0"/>
    <s v="Flouride-based"/>
    <x v="0"/>
    <n v="1"/>
    <x v="0"/>
    <n v="1"/>
    <x v="1"/>
    <n v="0"/>
    <x v="1"/>
    <n v="1"/>
    <x v="0"/>
    <n v="2"/>
    <x v="0"/>
    <n v="0"/>
    <x v="0"/>
    <n v="1"/>
    <x v="1"/>
    <n v="0"/>
    <x v="0"/>
    <n v="0"/>
    <x v="0"/>
    <n v="1"/>
    <x v="0"/>
    <n v="0"/>
    <x v="1"/>
    <n v="0"/>
    <x v="0"/>
    <n v="0"/>
  </r>
  <r>
    <d v="2024-10-09T11:02:01"/>
    <s v="oppoa570406@gmail.com"/>
    <s v="081125-14-0849"/>
    <n v="100"/>
    <n v="0.92"/>
    <s v="Lelaki / Male"/>
    <s v="Chinese"/>
    <s v="SMK SERI AMPANG "/>
    <s v="Ya / Yes"/>
    <x v="0"/>
    <x v="0"/>
    <x v="0"/>
    <x v="1"/>
    <x v="0"/>
    <x v="1"/>
    <x v="1"/>
    <x v="0"/>
    <x v="0"/>
    <x v="0"/>
    <x v="0"/>
    <x v="0"/>
    <x v="0"/>
    <x v="0"/>
    <x v="0"/>
    <x v="1"/>
    <x v="1"/>
    <x v="1"/>
    <x v="2"/>
    <x v="0"/>
    <x v="0"/>
    <x v="1"/>
    <x v="2"/>
    <x v="1"/>
    <x v="1"/>
    <x v="1"/>
    <x v="1"/>
    <x v="0"/>
    <x v="2"/>
    <x v="0"/>
    <x v="0"/>
    <x v="0"/>
    <s v="1 kali / Once"/>
    <s v="1 kali / Once"/>
    <s v="Ya / Yes"/>
    <s v="Colgate "/>
    <s v="Kadang-kadang/bila perlu / Sometimes / When necessary"/>
    <s v="2 kali /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3"/>
    <s v="Lelaki / Male"/>
    <x v="0"/>
    <n v="13"/>
    <n v="48"/>
    <m/>
    <x v="1"/>
    <x v="1"/>
    <x v="0"/>
    <x v="0"/>
    <s v="Flouride-based"/>
    <x v="1"/>
    <n v="0"/>
    <x v="1"/>
    <n v="0"/>
    <x v="0"/>
    <n v="1"/>
    <x v="0"/>
    <n v="0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9T11:02:34"/>
    <s v="zhonghaochai6@gmail.com"/>
    <s v="090624140047"/>
    <n v="100"/>
    <n v="1.04"/>
    <s v="Lelaki / Male"/>
    <s v="Chinese"/>
    <s v="SMK Seri Ampang"/>
    <s v="Ya / Yes"/>
    <x v="0"/>
    <x v="0"/>
    <x v="0"/>
    <x v="0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3"/>
    <x v="0"/>
    <x v="1"/>
    <x v="1"/>
    <x v="0"/>
    <x v="1"/>
    <x v="1"/>
    <s v="2 kali / Twice"/>
    <s v="2 kali / Twice"/>
    <s v="Ya / Yes"/>
    <s v="Colgate"/>
    <s v="Selalu / Always"/>
    <s v="2 kali / Twice"/>
    <s v="Kadang-kadang/Bila perlu / Sometimes/When necessary"/>
    <s v="Tidak / No"/>
    <s v="Tidak / No"/>
    <s v="Tidak / No"/>
    <s v="Kadang-kadang / Bila Perlu / Sometimes/When necessary"/>
    <s v="Tidak / No"/>
    <s v="Tidak / No"/>
    <x v="0"/>
    <m/>
    <x v="0"/>
    <x v="0"/>
    <x v="3"/>
    <s v="Lelaki / Male"/>
    <x v="0"/>
    <n v="12"/>
    <n v="64"/>
    <m/>
    <x v="1"/>
    <x v="1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0"/>
    <n v="0"/>
    <x v="0"/>
    <n v="1"/>
    <x v="0"/>
    <n v="0"/>
    <x v="1"/>
    <n v="0"/>
    <x v="0"/>
    <n v="0"/>
  </r>
  <r>
    <d v="2024-10-09T11:05:25"/>
    <s v="pravint757@gmail.com"/>
    <s v="080514080507"/>
    <n v="100"/>
    <n v="0.91"/>
    <s v="Lelaki / Male"/>
    <s v="Indian"/>
    <s v="smk seri ampang"/>
    <s v="Ya / Yes"/>
    <x v="2"/>
    <x v="2"/>
    <x v="0"/>
    <x v="2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3"/>
    <x v="0"/>
    <x v="1"/>
    <x v="1"/>
    <x v="1"/>
    <x v="0"/>
    <x v="0"/>
    <s v="1 kali / Once"/>
    <s v="1 kali / Once"/>
    <s v="Tidak tahu / Don't know"/>
    <s v="colgat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Tidak / No"/>
    <s v="Kadang-kadang / Bila Perlu / Sometimes/When necessary"/>
    <s v="Kadang-kadang / Bila Perlu / Sometimes/When necessary"/>
    <s v="Kadang-kadang / Bila Perlu / Sometimes/When necessary"/>
    <s v="Tidak / No"/>
    <x v="0"/>
    <m/>
    <x v="0"/>
    <x v="0"/>
    <x v="3"/>
    <s v="Lelaki / Male"/>
    <x v="0"/>
    <n v="11"/>
    <n v="61"/>
    <m/>
    <x v="1"/>
    <x v="1"/>
    <x v="0"/>
    <x v="0"/>
    <s v="Flouride-based"/>
    <x v="1"/>
    <n v="0"/>
    <x v="1"/>
    <n v="0"/>
    <x v="0"/>
    <n v="1"/>
    <x v="0"/>
    <n v="0"/>
    <x v="2"/>
    <n v="0"/>
    <x v="0"/>
    <n v="0"/>
    <x v="0"/>
    <n v="1"/>
    <x v="1"/>
    <n v="0"/>
    <x v="1"/>
    <n v="1"/>
    <x v="0"/>
    <n v="1"/>
    <x v="1"/>
    <n v="1"/>
    <x v="1"/>
    <n v="0"/>
    <x v="0"/>
    <n v="0"/>
  </r>
  <r>
    <d v="2024-10-09T11:09:07"/>
    <s v="nasuhanur609@gmail.com"/>
    <s v="080813080910"/>
    <n v="0"/>
    <n v="0"/>
    <s v="perempuan"/>
    <s v="Malay"/>
    <s v="smk seri ampang"/>
    <s v="Ya / Yes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1"/>
    <x v="0"/>
    <x v="0"/>
    <x v="0"/>
    <x v="1"/>
    <x v="1"/>
    <x v="1"/>
    <x v="1"/>
    <x v="0"/>
    <x v="1"/>
    <x v="1"/>
    <x v="0"/>
    <x v="0"/>
    <x v="0"/>
    <s v="2 kali / Twice"/>
    <s v="2 kali / Twice"/>
    <s v="Tidak tahu / Don't know"/>
    <s v="colgate"/>
    <s v="Selalu / Always"/>
    <s v="Tidak menggunakan flos gigi / Not using dental floss"/>
    <s v="Kadang-kadang/Bila perlu / Sometimes/When necessary"/>
    <s v="Tidak / No"/>
    <s v="Kadang-kadang / Bila Perlu / Sometimes/When necessary"/>
    <s v="Ya / Yes"/>
    <s v="Ya / Yes"/>
    <s v="Ya / Yes"/>
    <s v="Ya / Yes"/>
    <x v="0"/>
    <m/>
    <x v="0"/>
    <x v="0"/>
    <x v="3"/>
    <s v="Perempuan / Female"/>
    <x v="0"/>
    <n v="13"/>
    <n v="57"/>
    <m/>
    <x v="1"/>
    <x v="1"/>
    <x v="0"/>
    <x v="0"/>
    <s v="Flouride-based"/>
    <x v="0"/>
    <n v="1"/>
    <x v="0"/>
    <n v="1"/>
    <x v="0"/>
    <n v="1"/>
    <x v="1"/>
    <n v="1"/>
    <x v="2"/>
    <n v="0"/>
    <x v="0"/>
    <n v="0"/>
    <x v="1"/>
    <n v="0"/>
    <x v="0"/>
    <n v="1"/>
    <x v="1"/>
    <n v="1"/>
    <x v="0"/>
    <n v="1"/>
    <x v="1"/>
    <n v="1"/>
    <x v="0"/>
    <n v="1"/>
    <x v="1"/>
    <n v="1"/>
  </r>
  <r>
    <d v="2024-10-09T11:10:37"/>
    <s v="puterinurafzabatrisyia@gmail.com"/>
    <s v="081204080530"/>
    <n v="100"/>
    <n v="0.25"/>
    <s v="perempuan"/>
    <s v="Malay"/>
    <s v="SMK SERI Ampang"/>
    <s v="Tidak / No"/>
    <x v="0"/>
    <x v="2"/>
    <x v="0"/>
    <x v="0"/>
    <x v="0"/>
    <x v="2"/>
    <x v="0"/>
    <x v="0"/>
    <x v="0"/>
    <x v="0"/>
    <x v="2"/>
    <x v="0"/>
    <x v="0"/>
    <x v="0"/>
    <x v="0"/>
    <x v="2"/>
    <x v="0"/>
    <x v="1"/>
    <x v="1"/>
    <x v="0"/>
    <x v="1"/>
    <x v="1"/>
    <x v="1"/>
    <x v="1"/>
    <x v="0"/>
    <x v="3"/>
    <x v="0"/>
    <x v="0"/>
    <x v="1"/>
    <x v="0"/>
    <x v="0"/>
    <x v="0"/>
    <s v="2 kali / Twice"/>
    <s v="2 kali / Twice"/>
    <s v="Tidak / No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3"/>
    <s v="Perempuan / Female"/>
    <x v="1"/>
    <n v="11"/>
    <n v="55"/>
    <m/>
    <x v="1"/>
    <x v="1"/>
    <x v="0"/>
    <x v="0"/>
    <s v="Flouride-based"/>
    <x v="0"/>
    <n v="1"/>
    <x v="0"/>
    <n v="1"/>
    <x v="1"/>
    <n v="0"/>
    <x v="1"/>
    <n v="1"/>
    <x v="2"/>
    <n v="0"/>
    <x v="0"/>
    <n v="0"/>
    <x v="1"/>
    <n v="0"/>
    <x v="1"/>
    <n v="0"/>
    <x v="1"/>
    <n v="1"/>
    <x v="0"/>
    <n v="1"/>
    <x v="1"/>
    <n v="1"/>
    <x v="0"/>
    <n v="1"/>
    <x v="0"/>
    <n v="0"/>
  </r>
  <r>
    <d v="2024-10-09T11:12:34"/>
    <s v="jordankhor40@gmail.com"/>
    <s v="080315080723"/>
    <n v="100"/>
    <n v="1.75"/>
    <s v="Lelaki / Male"/>
    <s v="Chinese"/>
    <s v="SMK Seri Ampang"/>
    <s v="Tidak / No"/>
    <x v="2"/>
    <x v="2"/>
    <x v="2"/>
    <x v="2"/>
    <x v="1"/>
    <x v="1"/>
    <x v="1"/>
    <x v="1"/>
    <x v="0"/>
    <x v="1"/>
    <x v="1"/>
    <x v="1"/>
    <x v="1"/>
    <x v="1"/>
    <x v="1"/>
    <x v="1"/>
    <x v="1"/>
    <x v="1"/>
    <x v="2"/>
    <x v="1"/>
    <x v="1"/>
    <x v="1"/>
    <x v="1"/>
    <x v="0"/>
    <x v="1"/>
    <x v="3"/>
    <x v="1"/>
    <x v="0"/>
    <x v="1"/>
    <x v="1"/>
    <x v="0"/>
    <x v="0"/>
    <s v="2 kali / Twice"/>
    <s v="2 kali / Twice"/>
    <s v="Ya / Yes"/>
    <s v="Colgate"/>
    <s v="Jarang / Rarely"/>
    <s v="Kadang-kadang/bila perlu / Sometimes/when in need"/>
    <s v="1 kali / Once"/>
    <s v="Kadang-kadang / Bila Perlu / Sometimes/When necessary"/>
    <s v="Tidak / No"/>
    <s v="Kadang-kadang / Bila Perlu / Sometimes/When necessary"/>
    <s v="Tidak / No"/>
    <s v="Ya / Yes"/>
    <s v="Kadang-kadang / Bila Perlu / Sometimes/When necessary"/>
    <x v="0"/>
    <m/>
    <x v="0"/>
    <x v="0"/>
    <x v="3"/>
    <s v="Lelaki / Male"/>
    <x v="1"/>
    <n v="1"/>
    <n v="50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1"/>
    <n v="0"/>
    <x v="1"/>
    <n v="1"/>
    <x v="1"/>
    <n v="0"/>
    <x v="1"/>
    <n v="1"/>
    <x v="0"/>
    <n v="1"/>
    <x v="0"/>
    <n v="0"/>
  </r>
  <r>
    <d v="2024-10-09T11:15:31"/>
    <s v="blackborder1234@gmail.com"/>
    <s v="080124080413"/>
    <n v="100"/>
    <n v="1.1299999999999999"/>
    <s v="Lelaki / Male"/>
    <s v="Chinese"/>
    <s v="SMK Seri Ampang"/>
    <s v="Ya / Yes"/>
    <x v="0"/>
    <x v="0"/>
    <x v="0"/>
    <x v="1"/>
    <x v="0"/>
    <x v="0"/>
    <x v="1"/>
    <x v="0"/>
    <x v="0"/>
    <x v="0"/>
    <x v="0"/>
    <x v="1"/>
    <x v="0"/>
    <x v="0"/>
    <x v="0"/>
    <x v="0"/>
    <x v="0"/>
    <x v="1"/>
    <x v="0"/>
    <x v="0"/>
    <x v="1"/>
    <x v="0"/>
    <x v="1"/>
    <x v="0"/>
    <x v="1"/>
    <x v="3"/>
    <x v="0"/>
    <x v="0"/>
    <x v="0"/>
    <x v="0"/>
    <x v="0"/>
    <x v="0"/>
    <s v="2 kali / Twice"/>
    <s v="2 kali / Twice"/>
    <s v="Tidak / No"/>
    <s v="colgate"/>
    <s v="Jarang / Rarely"/>
    <s v="Tidak menggunakan flos gigi / Not using dental floss"/>
    <s v="1 kali / Once"/>
    <s v="Tidak / No"/>
    <s v="Kadang-kadang / Bila Perlu / Sometimes/When necessary"/>
    <s v="Tidak / No"/>
    <s v="Kadang-kadang / Bila Perlu / Sometimes/When necessary"/>
    <s v="Ya / Yes"/>
    <s v="Ya / Yes"/>
    <x v="0"/>
    <m/>
    <x v="0"/>
    <x v="0"/>
    <x v="3"/>
    <s v="Lelaki / Male"/>
    <x v="0"/>
    <n v="14"/>
    <n v="56"/>
    <m/>
    <x v="1"/>
    <x v="1"/>
    <x v="0"/>
    <x v="0"/>
    <s v="Flouride-based"/>
    <x v="0"/>
    <n v="1"/>
    <x v="0"/>
    <n v="1"/>
    <x v="1"/>
    <n v="0"/>
    <x v="0"/>
    <n v="0"/>
    <x v="2"/>
    <n v="0"/>
    <x v="0"/>
    <n v="0"/>
    <x v="1"/>
    <n v="0"/>
    <x v="0"/>
    <n v="1"/>
    <x v="0"/>
    <n v="0"/>
    <x v="0"/>
    <n v="1"/>
    <x v="1"/>
    <n v="1"/>
    <x v="0"/>
    <n v="1"/>
    <x v="0"/>
    <n v="0"/>
  </r>
  <r>
    <d v="2024-10-09T11:16:20"/>
    <s v="sitiaisyah@gmail.com"/>
    <s v="080306080940"/>
    <n v="13.4"/>
    <n v="0.21"/>
    <s v="perempuan"/>
    <s v="Malay"/>
    <s v="SMK SERI AMPANG "/>
    <s v="Ya / Yes"/>
    <x v="0"/>
    <x v="1"/>
    <x v="0"/>
    <x v="2"/>
    <x v="0"/>
    <x v="0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1"/>
    <x v="1"/>
    <x v="0"/>
    <x v="0"/>
    <x v="0"/>
    <s v="2 kali / Twice"/>
    <s v="2 kali / Twice"/>
    <s v="Tidak tahu / Don't know"/>
    <s v="Safi"/>
    <s v="Jarang / Rarely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3"/>
    <s v="Perempuan / Female"/>
    <x v="0"/>
    <n v="11"/>
    <n v="59"/>
    <m/>
    <x v="1"/>
    <x v="1"/>
    <x v="8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9T11:16:26"/>
    <s v="thxxian@gmail.com"/>
    <s v="080704080567"/>
    <n v="100"/>
    <n v="1.08"/>
    <s v="Lelaki / Male"/>
    <s v="Chinese"/>
    <s v="SMK SERI AMPANG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1"/>
    <x v="1"/>
    <x v="1"/>
    <x v="1"/>
    <x v="1"/>
    <x v="1"/>
    <x v="1"/>
    <x v="0"/>
    <x v="1"/>
    <x v="2"/>
    <x v="3"/>
    <x v="1"/>
    <x v="2"/>
    <s v="2 kali / Twice"/>
    <s v="Lebih dari 2 kali / More than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Tidak / No"/>
    <s v="Tidak / No"/>
    <s v="Tidak / No"/>
    <s v="Tidak / No"/>
    <s v="Tidak / No"/>
    <x v="0"/>
    <m/>
    <x v="0"/>
    <x v="0"/>
    <x v="3"/>
    <s v="Lelaki / Male"/>
    <x v="0"/>
    <n v="15"/>
    <n v="49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0"/>
    <n v="0"/>
    <x v="1"/>
    <n v="0"/>
    <x v="0"/>
    <n v="0"/>
    <x v="1"/>
    <n v="0"/>
    <x v="0"/>
    <n v="0"/>
  </r>
  <r>
    <d v="2024-10-09T11:18:43"/>
    <s v="adikmia0405@gmail.com"/>
    <s v="080504080888"/>
    <n v="25"/>
    <n v="0.17"/>
    <s v="perempuan"/>
    <s v="Malay"/>
    <s v="Smk Seri Ampang "/>
    <s v="Tidak / No"/>
    <x v="1"/>
    <x v="2"/>
    <x v="0"/>
    <x v="2"/>
    <x v="2"/>
    <x v="0"/>
    <x v="1"/>
    <x v="0"/>
    <x v="0"/>
    <x v="1"/>
    <x v="0"/>
    <x v="0"/>
    <x v="0"/>
    <x v="2"/>
    <x v="0"/>
    <x v="0"/>
    <x v="0"/>
    <x v="0"/>
    <x v="0"/>
    <x v="0"/>
    <x v="1"/>
    <x v="0"/>
    <x v="1"/>
    <x v="1"/>
    <x v="0"/>
    <x v="1"/>
    <x v="0"/>
    <x v="1"/>
    <x v="0"/>
    <x v="1"/>
    <x v="0"/>
    <x v="0"/>
    <s v="Lebih dari 2 kali / More than twice"/>
    <s v="Lebih dari 2 kali / More than twice"/>
    <s v="Tidak tahu / Don't know"/>
    <s v="Darlie"/>
    <s v="Kadang-kadang/bila perlu / Sometimes / When necessary"/>
    <s v="Kadang-kadang/bila perlu / Sometimes/when in need"/>
    <s v="Kadang-kadang/Bila perlu / Sometimes/When necessary"/>
    <s v="Kadang-kadang / Bila Perlu / Sometimes/When necessary"/>
    <s v="Tidak / No"/>
    <s v="Ya / Yes"/>
    <s v="Tidak / No"/>
    <s v="Kadang-kadang / Bila Perlu / Sometimes/When necessary"/>
    <s v="Tidak / No"/>
    <x v="0"/>
    <m/>
    <x v="0"/>
    <x v="0"/>
    <x v="3"/>
    <s v="Perempuan / Female"/>
    <x v="1"/>
    <n v="9"/>
    <n v="56"/>
    <m/>
    <x v="1"/>
    <x v="1"/>
    <x v="1"/>
    <x v="0"/>
    <s v="Flouride-based"/>
    <x v="0"/>
    <n v="1"/>
    <x v="0"/>
    <n v="1"/>
    <x v="0"/>
    <n v="1"/>
    <x v="0"/>
    <n v="0"/>
    <x v="0"/>
    <n v="2"/>
    <x v="0"/>
    <n v="0"/>
    <x v="0"/>
    <n v="1"/>
    <x v="1"/>
    <n v="0"/>
    <x v="1"/>
    <n v="1"/>
    <x v="1"/>
    <n v="0"/>
    <x v="1"/>
    <n v="1"/>
    <x v="1"/>
    <n v="0"/>
    <x v="0"/>
    <n v="0"/>
  </r>
  <r>
    <d v="2024-10-09T11:21:19"/>
    <s v="nurbadrishahalya@gmail.com"/>
    <s v="080819080778"/>
    <n v="100"/>
    <n v="0.17"/>
    <s v="perempuan"/>
    <s v="Malay"/>
    <s v="SMK SERI AMPANG "/>
    <s v="Ya / Yes"/>
    <x v="0"/>
    <x v="0"/>
    <x v="0"/>
    <x v="2"/>
    <x v="0"/>
    <x v="0"/>
    <x v="0"/>
    <x v="0"/>
    <x v="0"/>
    <x v="0"/>
    <x v="0"/>
    <x v="0"/>
    <x v="0"/>
    <x v="0"/>
    <x v="0"/>
    <x v="0"/>
    <x v="1"/>
    <x v="1"/>
    <x v="0"/>
    <x v="1"/>
    <x v="1"/>
    <x v="0"/>
    <x v="1"/>
    <x v="0"/>
    <x v="1"/>
    <x v="1"/>
    <x v="1"/>
    <x v="0"/>
    <x v="0"/>
    <x v="1"/>
    <x v="0"/>
    <x v="0"/>
    <s v="2 kali / Twice"/>
    <s v="Setiap kali selepas makan / Every time after meal"/>
    <s v="Tidak / No"/>
    <s v="Colgate "/>
    <s v="Kadang-kadang/bila perlu / Sometimes / When necessary"/>
    <s v="Kadang-kadang/bila perlu / Sometimes/when in need"/>
    <s v="2 kali / Twice"/>
    <s v="Kadang-kadang / Bila Perlu / Sometimes/When necessary"/>
    <s v="Kadang-kadang / Bila Perlu / Sometimes/When necessary"/>
    <s v="Kadang-kadang / Bila Perlu / Sometimes/When necessary"/>
    <s v="Tidak / No"/>
    <s v="Ya / Yes"/>
    <s v="Tidak / No"/>
    <x v="0"/>
    <m/>
    <x v="0"/>
    <x v="0"/>
    <x v="3"/>
    <s v="Perempuan / Female"/>
    <x v="0"/>
    <n v="15"/>
    <n v="51"/>
    <m/>
    <x v="1"/>
    <x v="1"/>
    <x v="0"/>
    <x v="0"/>
    <s v="Flouride-based"/>
    <x v="0"/>
    <n v="1"/>
    <x v="0"/>
    <n v="1"/>
    <x v="1"/>
    <n v="0"/>
    <x v="0"/>
    <n v="0"/>
    <x v="0"/>
    <n v="2"/>
    <x v="1"/>
    <n v="1"/>
    <x v="0"/>
    <n v="1"/>
    <x v="0"/>
    <n v="1"/>
    <x v="1"/>
    <n v="1"/>
    <x v="1"/>
    <n v="0"/>
    <x v="1"/>
    <n v="1"/>
    <x v="1"/>
    <n v="0"/>
    <x v="0"/>
    <n v="0"/>
  </r>
  <r>
    <d v="2024-10-09T11:23:00"/>
    <s v="snigdha2223@gmail.com"/>
    <s v="080723081020"/>
    <n v="100"/>
    <n v="0.25"/>
    <s v="perempuan"/>
    <s v="Indian"/>
    <s v="SMK SERI AMPANG"/>
    <s v="Tidak / No"/>
    <x v="0"/>
    <x v="0"/>
    <x v="0"/>
    <x v="2"/>
    <x v="0"/>
    <x v="0"/>
    <x v="1"/>
    <x v="0"/>
    <x v="0"/>
    <x v="0"/>
    <x v="0"/>
    <x v="0"/>
    <x v="0"/>
    <x v="0"/>
    <x v="0"/>
    <x v="1"/>
    <x v="2"/>
    <x v="2"/>
    <x v="3"/>
    <x v="3"/>
    <x v="3"/>
    <x v="3"/>
    <x v="3"/>
    <x v="2"/>
    <x v="3"/>
    <x v="3"/>
    <x v="3"/>
    <x v="3"/>
    <x v="3"/>
    <x v="2"/>
    <x v="3"/>
    <x v="3"/>
    <s v="Lebih dari 2 kali / More than twice"/>
    <s v="Lebih dari 2 kali / More than twice"/>
    <s v="Tidak tahu / Don't know"/>
    <s v="sensodyne"/>
    <s v="Selalu / Always"/>
    <s v="Kadang-kadang/bila perlu / Sometimes/when in need"/>
    <s v="Kadang-kadang/Bila perlu / Sometimes/When necessary"/>
    <s v="Tidak / No"/>
    <s v="Kadang-kadang / Bila Perlu / Sometimes/When necessary"/>
    <s v="Kadang-kadang / Bila Perlu / Sometimes/When necessary"/>
    <s v="Ya / Yes"/>
    <s v="Kadang-kadang / Bila Perlu / Sometimes/When necessary"/>
    <s v="Tidak / No"/>
    <x v="0"/>
    <m/>
    <x v="0"/>
    <x v="0"/>
    <x v="3"/>
    <s v="Perempuan / Female"/>
    <x v="1"/>
    <n v="13"/>
    <n v="35"/>
    <m/>
    <x v="1"/>
    <x v="1"/>
    <x v="6"/>
    <x v="0"/>
    <s v="Flouride-based"/>
    <x v="0"/>
    <n v="1"/>
    <x v="0"/>
    <n v="1"/>
    <x v="0"/>
    <n v="1"/>
    <x v="1"/>
    <n v="1"/>
    <x v="0"/>
    <n v="2"/>
    <x v="0"/>
    <n v="0"/>
    <x v="1"/>
    <n v="0"/>
    <x v="0"/>
    <n v="1"/>
    <x v="1"/>
    <n v="1"/>
    <x v="0"/>
    <n v="1"/>
    <x v="1"/>
    <n v="1"/>
    <x v="1"/>
    <n v="0"/>
    <x v="0"/>
    <n v="0"/>
  </r>
  <r>
    <d v="2024-10-09T11:25:21"/>
    <s v="abotohataro79@gmail.com"/>
    <s v="081005080909"/>
    <n v="100"/>
    <n v="0.28999999999999998"/>
    <s v="Lelaki / Male"/>
    <s v="Malay"/>
    <s v="SMK Seri Ampang"/>
    <s v="Ya / Yes"/>
    <x v="0"/>
    <x v="0"/>
    <x v="0"/>
    <x v="2"/>
    <x v="1"/>
    <x v="1"/>
    <x v="1"/>
    <x v="2"/>
    <x v="2"/>
    <x v="0"/>
    <x v="2"/>
    <x v="1"/>
    <x v="0"/>
    <x v="0"/>
    <x v="0"/>
    <x v="0"/>
    <x v="1"/>
    <x v="1"/>
    <x v="0"/>
    <x v="0"/>
    <x v="2"/>
    <x v="1"/>
    <x v="1"/>
    <x v="0"/>
    <x v="1"/>
    <x v="1"/>
    <x v="1"/>
    <x v="1"/>
    <x v="2"/>
    <x v="1"/>
    <x v="0"/>
    <x v="0"/>
    <s v="Lebih dari 2 kali / More than twice"/>
    <s v="2 kali / Twice"/>
    <s v="Tidak tahu / Don't know"/>
    <s v="Colgate"/>
    <s v="Selalu / Always"/>
    <s v="Tidak menggunakan flos gigi / Not using dental floss"/>
    <s v="Kadang-kadang/Bila perlu / Sometimes/When necessary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1"/>
    <n v="1"/>
    <x v="1"/>
    <x v="3"/>
    <x v="3"/>
    <s v="Lelaki / Male"/>
    <x v="0"/>
    <n v="8"/>
    <n v="50"/>
    <m/>
    <x v="1"/>
    <x v="1"/>
    <x v="0"/>
    <x v="1"/>
    <s v="Flouride-based"/>
    <x v="0"/>
    <n v="1"/>
    <x v="0"/>
    <n v="1"/>
    <x v="0"/>
    <n v="1"/>
    <x v="1"/>
    <n v="1"/>
    <x v="2"/>
    <n v="0"/>
    <x v="0"/>
    <n v="0"/>
    <x v="1"/>
    <n v="0"/>
    <x v="1"/>
    <n v="0"/>
    <x v="1"/>
    <n v="1"/>
    <x v="0"/>
    <n v="1"/>
    <x v="1"/>
    <n v="1"/>
    <x v="0"/>
    <n v="1"/>
    <x v="0"/>
    <n v="0"/>
  </r>
  <r>
    <d v="2024-10-09T11:26:25"/>
    <s v="m-9392034@moe-dl.edu.my"/>
    <s v="080917081141"/>
    <n v="100"/>
    <n v="0.38"/>
    <s v="Lelaki / Male"/>
    <s v="Chinese"/>
    <s v="SMK Seri Ampang"/>
    <s v="Ya / Yes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2"/>
    <x v="0"/>
    <x v="1"/>
    <x v="0"/>
    <x v="0"/>
    <x v="0"/>
    <x v="0"/>
    <x v="0"/>
    <s v="1 kali / Once"/>
    <s v="1 kali / Once"/>
    <s v="Tidak tahu / Don't know"/>
    <s v="Colgate"/>
    <s v="Selalu / Always"/>
    <s v="Tidak menggunakan flos gigi / Not using dental floss"/>
    <s v="Kadang-kadang/Bila perlu / Sometimes/When necessary"/>
    <s v="Ya / Yes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3"/>
    <s v="Lelaki / Male"/>
    <x v="0"/>
    <n v="16"/>
    <n v="53"/>
    <m/>
    <x v="1"/>
    <x v="1"/>
    <x v="0"/>
    <x v="0"/>
    <s v="Flouride-based"/>
    <x v="1"/>
    <n v="0"/>
    <x v="1"/>
    <n v="0"/>
    <x v="0"/>
    <n v="1"/>
    <x v="1"/>
    <n v="1"/>
    <x v="2"/>
    <n v="0"/>
    <x v="0"/>
    <n v="0"/>
    <x v="0"/>
    <n v="1"/>
    <x v="1"/>
    <n v="0"/>
    <x v="1"/>
    <n v="1"/>
    <x v="0"/>
    <n v="1"/>
    <x v="1"/>
    <n v="1"/>
    <x v="0"/>
    <n v="1"/>
    <x v="1"/>
    <n v="1"/>
  </r>
  <r>
    <d v="2024-10-09T11:28:23"/>
    <s v="hadifizz0301@gmail.com"/>
    <s v="080103 08 0123"/>
    <n v="100"/>
    <n v="0.33"/>
    <s v="Lelaki / Male"/>
    <s v="Malay"/>
    <s v="Sekolah Menengah Kebangsaan Seri Ampang "/>
    <s v="Ya / Yes"/>
    <x v="0"/>
    <x v="1"/>
    <x v="0"/>
    <x v="2"/>
    <x v="0"/>
    <x v="0"/>
    <x v="1"/>
    <x v="0"/>
    <x v="0"/>
    <x v="0"/>
    <x v="0"/>
    <x v="0"/>
    <x v="0"/>
    <x v="0"/>
    <x v="0"/>
    <x v="0"/>
    <x v="1"/>
    <x v="1"/>
    <x v="1"/>
    <x v="1"/>
    <x v="1"/>
    <x v="1"/>
    <x v="1"/>
    <x v="1"/>
    <x v="2"/>
    <x v="0"/>
    <x v="1"/>
    <x v="0"/>
    <x v="0"/>
    <x v="1"/>
    <x v="0"/>
    <x v="0"/>
    <s v="Lebih dari 2 kali / More than twice"/>
    <s v="Lebih dari 2 kali / More than twice"/>
    <s v="Tidak tahu / Don't know"/>
    <s v="Safi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Ya / Yes"/>
    <s v="Kadang-kadang / Bila Perlu / Sometimes/When necessary"/>
    <x v="0"/>
    <s v="."/>
    <x v="0"/>
    <x v="0"/>
    <x v="3"/>
    <s v="Lelaki / Male"/>
    <x v="0"/>
    <n v="13"/>
    <n v="46"/>
    <m/>
    <x v="1"/>
    <x v="1"/>
    <x v="8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9T11:30:17"/>
    <s v="puteriwanainurmaisarah@gmail.com"/>
    <s v="080822081034"/>
    <n v="100"/>
    <n v="0.33"/>
    <s v="perempuan"/>
    <s v="Malay"/>
    <s v="SEKOLAH MENENGAH KEBANGSAAN SERI AMPANG "/>
    <s v="Tidak / No"/>
    <x v="0"/>
    <x v="0"/>
    <x v="0"/>
    <x v="1"/>
    <x v="0"/>
    <x v="0"/>
    <x v="0"/>
    <x v="0"/>
    <x v="0"/>
    <x v="0"/>
    <x v="1"/>
    <x v="1"/>
    <x v="0"/>
    <x v="0"/>
    <x v="1"/>
    <x v="0"/>
    <x v="0"/>
    <x v="0"/>
    <x v="0"/>
    <x v="2"/>
    <x v="0"/>
    <x v="1"/>
    <x v="1"/>
    <x v="0"/>
    <x v="2"/>
    <x v="1"/>
    <x v="0"/>
    <x v="1"/>
    <x v="0"/>
    <x v="0"/>
    <x v="1"/>
    <x v="1"/>
    <s v="Lebih dari 2 kali / More than twice"/>
    <s v="Setiap kali selepas makan / Every time after meal"/>
    <s v="Ya / Yes"/>
    <s v="Darlie"/>
    <s v="Selalu / Always"/>
    <s v="Kadang-kadang/bila perlu / Sometimes/when in need"/>
    <s v="Kadang-kadang/Bila perlu / Sometimes/When necessary"/>
    <s v="Kadang-kadang / Bila Perlu / Sometimes/When necessary"/>
    <s v="Tidak / No"/>
    <s v="Ya / Yes"/>
    <s v="Tidak / No"/>
    <s v="Ya / Yes"/>
    <s v="Tidak / No"/>
    <x v="0"/>
    <m/>
    <x v="0"/>
    <x v="0"/>
    <x v="3"/>
    <s v="Perempuan / Female"/>
    <x v="1"/>
    <n v="13"/>
    <n v="56"/>
    <m/>
    <x v="1"/>
    <x v="1"/>
    <x v="1"/>
    <x v="0"/>
    <s v="Flouride-based"/>
    <x v="0"/>
    <n v="1"/>
    <x v="0"/>
    <n v="1"/>
    <x v="0"/>
    <n v="1"/>
    <x v="1"/>
    <n v="1"/>
    <x v="0"/>
    <n v="2"/>
    <x v="0"/>
    <n v="0"/>
    <x v="0"/>
    <n v="1"/>
    <x v="1"/>
    <n v="0"/>
    <x v="1"/>
    <n v="1"/>
    <x v="1"/>
    <n v="0"/>
    <x v="1"/>
    <n v="1"/>
    <x v="1"/>
    <n v="0"/>
    <x v="0"/>
    <n v="0"/>
  </r>
  <r>
    <d v="2024-10-09T11:30:29"/>
    <s v="ztea68649@gmail.com"/>
    <s v="081108080733"/>
    <n v="100"/>
    <n v="0.92"/>
    <s v="Lelaki / Male"/>
    <s v="Malay"/>
    <s v="SMK SERI AMPANG"/>
    <s v="Ya / Yes"/>
    <x v="2"/>
    <x v="2"/>
    <x v="0"/>
    <x v="2"/>
    <x v="0"/>
    <x v="0"/>
    <x v="1"/>
    <x v="1"/>
    <x v="0"/>
    <x v="0"/>
    <x v="0"/>
    <x v="0"/>
    <x v="0"/>
    <x v="0"/>
    <x v="1"/>
    <x v="0"/>
    <x v="1"/>
    <x v="1"/>
    <x v="1"/>
    <x v="0"/>
    <x v="1"/>
    <x v="2"/>
    <x v="2"/>
    <x v="1"/>
    <x v="2"/>
    <x v="1"/>
    <x v="1"/>
    <x v="0"/>
    <x v="0"/>
    <x v="1"/>
    <x v="0"/>
    <x v="0"/>
    <s v="Lebih dari 2 kali / More than twice"/>
    <s v="Lebih dari 2 kali / More than twice"/>
    <s v="Tidak tahu / Don't know"/>
    <s v="SENSODYNE"/>
    <s v="Kadang-kadang/bila perlu / Sometimes / When necessar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s v="Tidak / No"/>
    <x v="0"/>
    <m/>
    <x v="0"/>
    <x v="0"/>
    <x v="3"/>
    <s v="Lelaki / Male"/>
    <x v="0"/>
    <n v="10"/>
    <n v="46"/>
    <m/>
    <x v="1"/>
    <x v="1"/>
    <x v="6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1"/>
    <n v="0"/>
    <x v="1"/>
    <n v="1"/>
  </r>
  <r>
    <d v="2024-10-09T11:34:53"/>
    <s v="sakinahsyuadah52@gmail.com"/>
    <s v="080706020058"/>
    <n v="100"/>
    <n v="0.17"/>
    <s v="perempuan"/>
    <s v="Malay"/>
    <s v="SMK Seri Ampang"/>
    <s v="Tidak / No"/>
    <x v="0"/>
    <x v="1"/>
    <x v="0"/>
    <x v="2"/>
    <x v="0"/>
    <x v="0"/>
    <x v="1"/>
    <x v="1"/>
    <x v="0"/>
    <x v="0"/>
    <x v="1"/>
    <x v="2"/>
    <x v="0"/>
    <x v="0"/>
    <x v="1"/>
    <x v="0"/>
    <x v="0"/>
    <x v="1"/>
    <x v="1"/>
    <x v="1"/>
    <x v="1"/>
    <x v="1"/>
    <x v="1"/>
    <x v="0"/>
    <x v="0"/>
    <x v="1"/>
    <x v="0"/>
    <x v="0"/>
    <x v="0"/>
    <x v="1"/>
    <x v="0"/>
    <x v="0"/>
    <s v="Lebih dari 2 kali / More than twice"/>
    <s v="Lebih dari 2 kali / More than twice"/>
    <s v="Tidak tahu / Don't know"/>
    <s v="colgate"/>
    <s v="Selalu / Always"/>
    <s v="2 kali / Twice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Tidak / No"/>
    <x v="0"/>
    <m/>
    <x v="0"/>
    <x v="0"/>
    <x v="3"/>
    <s v="Perempuan / Female"/>
    <x v="1"/>
    <n v="9"/>
    <n v="52"/>
    <m/>
    <x v="1"/>
    <x v="1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1"/>
    <n v="0"/>
    <x v="1"/>
    <n v="1"/>
  </r>
  <r>
    <d v="2024-10-09T11:36:15"/>
    <s v="esya150808@gmail.com"/>
    <s v="080815080148"/>
    <n v="100"/>
    <n v="0.63"/>
    <s v="perempuan"/>
    <s v="Malay"/>
    <s v="SMK SERI AMPANG"/>
    <s v="Ya / Yes"/>
    <x v="0"/>
    <x v="1"/>
    <x v="0"/>
    <x v="1"/>
    <x v="0"/>
    <x v="1"/>
    <x v="1"/>
    <x v="0"/>
    <x v="1"/>
    <x v="1"/>
    <x v="2"/>
    <x v="0"/>
    <x v="0"/>
    <x v="0"/>
    <x v="0"/>
    <x v="0"/>
    <x v="1"/>
    <x v="0"/>
    <x v="0"/>
    <x v="1"/>
    <x v="1"/>
    <x v="2"/>
    <x v="1"/>
    <x v="0"/>
    <x v="2"/>
    <x v="1"/>
    <x v="0"/>
    <x v="1"/>
    <x v="1"/>
    <x v="1"/>
    <x v="0"/>
    <x v="0"/>
    <s v="2 kali / Twice"/>
    <s v="Lebih dari 2 kali / More than twice"/>
    <s v="Tidak tahu / Don't know"/>
    <s v="Colgate "/>
    <s v="Kadang-kadang/bila perlu / Sometimes / When necessary"/>
    <s v="1 kali / Once"/>
    <s v="3 kali / 3 times"/>
    <s v="Tidak / No"/>
    <s v="Kadang-kadang / Bila Perlu / Sometimes/When necessary"/>
    <s v="Ya / Yes"/>
    <s v="Ya / Yes"/>
    <s v="Kadang-kadang / Bila Perlu / Sometimes/When necessary"/>
    <s v="Kadang-kadang / Bila Perlu / Sometimes/When necessary"/>
    <x v="0"/>
    <m/>
    <x v="0"/>
    <x v="0"/>
    <x v="3"/>
    <s v="Perempuan / Female"/>
    <x v="0"/>
    <n v="10"/>
    <n v="52"/>
    <m/>
    <x v="1"/>
    <x v="1"/>
    <x v="0"/>
    <x v="0"/>
    <s v="Flouride-based"/>
    <x v="0"/>
    <n v="1"/>
    <x v="0"/>
    <n v="1"/>
    <x v="0"/>
    <n v="1"/>
    <x v="0"/>
    <n v="0"/>
    <x v="1"/>
    <n v="1"/>
    <x v="1"/>
    <n v="1"/>
    <x v="1"/>
    <n v="0"/>
    <x v="0"/>
    <n v="1"/>
    <x v="1"/>
    <n v="1"/>
    <x v="0"/>
    <n v="1"/>
    <x v="1"/>
    <n v="1"/>
    <x v="0"/>
    <n v="1"/>
    <x v="1"/>
    <n v="1"/>
  </r>
  <r>
    <d v="2024-10-09T11:36:27"/>
    <s v="aryanamaisarah@gmail.com"/>
    <s v="081228080850"/>
    <n v="100"/>
    <n v="0.92"/>
    <s v="perempuan"/>
    <s v="Malay"/>
    <s v="SMK SERI AMPANG IPOH PERAK"/>
    <s v="Tidak / No"/>
    <x v="2"/>
    <x v="2"/>
    <x v="0"/>
    <x v="2"/>
    <x v="2"/>
    <x v="1"/>
    <x v="1"/>
    <x v="1"/>
    <x v="0"/>
    <x v="1"/>
    <x v="1"/>
    <x v="1"/>
    <x v="1"/>
    <x v="1"/>
    <x v="1"/>
    <x v="1"/>
    <x v="1"/>
    <x v="1"/>
    <x v="1"/>
    <x v="2"/>
    <x v="1"/>
    <x v="1"/>
    <x v="1"/>
    <x v="1"/>
    <x v="1"/>
    <x v="1"/>
    <x v="1"/>
    <x v="0"/>
    <x v="0"/>
    <x v="1"/>
    <x v="0"/>
    <x v="0"/>
    <s v="2 kali / Twice"/>
    <s v="2 kali / Twice"/>
    <s v="Tidak tahu / Don't know"/>
    <s v="Colgate"/>
    <s v="Kadang-kadang/bila perlu / Sometimes / When necessary"/>
    <s v="Kadang-kadang/bila perlu / Sometimes/when in need"/>
    <s v="Kadang-kadang/Bila perlu / Sometimes/When necessary"/>
    <s v="Tidak / No"/>
    <s v="Tidak / No"/>
    <s v="Ya / Yes"/>
    <s v="Kadang-kadang / Bila Perlu / Sometimes/When necessary"/>
    <s v="Ya / Yes"/>
    <s v="Kadang-kadang / Bila Perlu / Sometimes/When necessary"/>
    <x v="0"/>
    <m/>
    <x v="0"/>
    <x v="0"/>
    <x v="3"/>
    <s v="Perempuan / Female"/>
    <x v="1"/>
    <n v="2"/>
    <n v="47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1"/>
    <n v="0"/>
    <x v="1"/>
    <n v="0"/>
    <x v="1"/>
    <n v="1"/>
    <x v="0"/>
    <n v="1"/>
    <x v="1"/>
    <n v="1"/>
    <x v="0"/>
    <n v="1"/>
    <x v="0"/>
    <n v="0"/>
  </r>
  <r>
    <d v="2024-10-09T11:37:55"/>
    <s v="joshuwaulhaq@gmail.com"/>
    <s v="080729080969"/>
    <n v="14.29"/>
    <n v="0.25"/>
    <s v="Lelaki / Male"/>
    <s v="Malay"/>
    <s v="smk seri ampang"/>
    <s v="Ya / Yes"/>
    <x v="2"/>
    <x v="1"/>
    <x v="0"/>
    <x v="2"/>
    <x v="1"/>
    <x v="2"/>
    <x v="0"/>
    <x v="0"/>
    <x v="0"/>
    <x v="0"/>
    <x v="0"/>
    <x v="0"/>
    <x v="0"/>
    <x v="0"/>
    <x v="0"/>
    <x v="0"/>
    <x v="1"/>
    <x v="1"/>
    <x v="1"/>
    <x v="1"/>
    <x v="1"/>
    <x v="1"/>
    <x v="0"/>
    <x v="1"/>
    <x v="1"/>
    <x v="1"/>
    <x v="1"/>
    <x v="0"/>
    <x v="0"/>
    <x v="1"/>
    <x v="0"/>
    <x v="0"/>
    <s v="2 kali / Twice"/>
    <s v="2 kali / Twice"/>
    <s v="Tidak / No"/>
    <s v="colgate"/>
    <s v="Selalu / Always"/>
    <s v="Kadang-kadang/bila perlu / Sometimes/when in need"/>
    <s v="Kadang-kadang/Bila perlu / Sometimes/When necessary"/>
    <s v="Ya / Yes"/>
    <s v="Ya / Yes"/>
    <s v="Ya / Yes"/>
    <s v="Kadang-kadang / Bila Perlu / Sometimes/When necessary"/>
    <s v="Ya / Yes"/>
    <s v="Kadang-kadang / Bila Perlu / Sometimes/When necessary"/>
    <x v="0"/>
    <m/>
    <x v="0"/>
    <x v="0"/>
    <x v="3"/>
    <s v="Lelaki / Male"/>
    <x v="0"/>
    <n v="11"/>
    <n v="49"/>
    <m/>
    <x v="1"/>
    <x v="1"/>
    <x v="0"/>
    <x v="0"/>
    <s v="Flouride-based"/>
    <x v="0"/>
    <n v="1"/>
    <x v="0"/>
    <n v="1"/>
    <x v="1"/>
    <n v="0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9T11:42:25"/>
    <s v="Akeemnabil@gmail.com"/>
    <s v="080720081033"/>
    <n v="100"/>
    <n v="1.1299999999999999"/>
    <s v="Lelaki / Male"/>
    <s v="Malay"/>
    <s v="Smk Seri Ampang"/>
    <s v="Ya / Yes"/>
    <x v="0"/>
    <x v="2"/>
    <x v="0"/>
    <x v="2"/>
    <x v="1"/>
    <x v="0"/>
    <x v="2"/>
    <x v="0"/>
    <x v="0"/>
    <x v="0"/>
    <x v="0"/>
    <x v="0"/>
    <x v="1"/>
    <x v="0"/>
    <x v="0"/>
    <x v="0"/>
    <x v="0"/>
    <x v="0"/>
    <x v="0"/>
    <x v="0"/>
    <x v="1"/>
    <x v="0"/>
    <x v="0"/>
    <x v="1"/>
    <x v="2"/>
    <x v="3"/>
    <x v="0"/>
    <x v="1"/>
    <x v="2"/>
    <x v="0"/>
    <x v="2"/>
    <x v="1"/>
    <s v="2 kali / Twice"/>
    <s v="2 kali / Twice"/>
    <s v="Tidak tahu / Don't know"/>
    <s v="Colgate"/>
    <s v="Selalu / Always"/>
    <s v="Kadang-kadang/bila perlu / Sometimes/when in need"/>
    <s v="1 kali / Once"/>
    <s v="Tidak / No"/>
    <s v="Tidak / No"/>
    <s v="Ya / Yes"/>
    <s v="Ya / Yes"/>
    <s v="Kadang-kadang / Bila Perlu / Sometimes/When necessary"/>
    <s v="Tidak / No"/>
    <x v="0"/>
    <m/>
    <x v="1"/>
    <x v="4"/>
    <x v="3"/>
    <s v="Lelaki / Male"/>
    <x v="0"/>
    <n v="11"/>
    <n v="56"/>
    <m/>
    <x v="1"/>
    <x v="1"/>
    <x v="0"/>
    <x v="0"/>
    <s v="Flouride-based"/>
    <x v="0"/>
    <n v="1"/>
    <x v="0"/>
    <n v="1"/>
    <x v="0"/>
    <n v="1"/>
    <x v="1"/>
    <n v="1"/>
    <x v="0"/>
    <n v="2"/>
    <x v="0"/>
    <n v="0"/>
    <x v="1"/>
    <n v="0"/>
    <x v="1"/>
    <n v="0"/>
    <x v="1"/>
    <n v="1"/>
    <x v="0"/>
    <n v="1"/>
    <x v="1"/>
    <n v="1"/>
    <x v="1"/>
    <n v="0"/>
    <x v="0"/>
    <n v="0"/>
  </r>
  <r>
    <d v="2024-10-09T11:42:27"/>
    <s v="airilriezman2021@gmail.com"/>
    <s v="080830080541"/>
    <n v="12.5"/>
    <n v="0.21"/>
    <s v="Lelaki / Male"/>
    <s v="Malay"/>
    <s v="SMK SERI AMPANG IPOH PERAK "/>
    <s v="Ya / Yes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0"/>
    <x v="1"/>
    <x v="0"/>
    <x v="0"/>
    <x v="1"/>
    <x v="0"/>
    <x v="0"/>
    <s v="2 kali / Twice"/>
    <s v="2 kali / Twice"/>
    <s v="Tidak tahu / Don't know"/>
    <s v="Colgate"/>
    <s v="Kadang-kadang/bila perlu / Sometimes / When necessary"/>
    <s v="1 kali / Once"/>
    <s v="1 kali / Once"/>
    <s v="Ya / Yes"/>
    <s v="Tidak / No"/>
    <s v="Kadang-kadang / Bila Perlu / Sometimes/When necessary"/>
    <s v="Kadang-kadang / Bila Perlu / Sometimes/When necessary"/>
    <s v="Ya / Yes"/>
    <s v="Tidak / No"/>
    <x v="0"/>
    <m/>
    <x v="0"/>
    <x v="0"/>
    <x v="3"/>
    <s v="Lelaki / Male"/>
    <x v="0"/>
    <n v="15"/>
    <n v="47"/>
    <m/>
    <x v="1"/>
    <x v="1"/>
    <x v="0"/>
    <x v="0"/>
    <s v="Flouride-based"/>
    <x v="0"/>
    <n v="1"/>
    <x v="0"/>
    <n v="1"/>
    <x v="0"/>
    <n v="1"/>
    <x v="0"/>
    <n v="0"/>
    <x v="1"/>
    <n v="1"/>
    <x v="0"/>
    <n v="0"/>
    <x v="0"/>
    <n v="1"/>
    <x v="1"/>
    <n v="0"/>
    <x v="1"/>
    <n v="1"/>
    <x v="0"/>
    <n v="1"/>
    <x v="1"/>
    <n v="1"/>
    <x v="1"/>
    <n v="0"/>
    <x v="0"/>
    <n v="0"/>
  </r>
  <r>
    <d v="2024-10-09T11:42:53"/>
    <s v="muhddmuizzuddin2903@gmail.com"/>
    <s v="080324080813"/>
    <n v="100"/>
    <n v="0.5"/>
    <s v="Lelaki / Male"/>
    <s v="Malay"/>
    <s v="SMK Seri Ampang"/>
    <s v="Ya / Yes"/>
    <x v="0"/>
    <x v="0"/>
    <x v="0"/>
    <x v="1"/>
    <x v="0"/>
    <x v="0"/>
    <x v="1"/>
    <x v="0"/>
    <x v="0"/>
    <x v="0"/>
    <x v="0"/>
    <x v="1"/>
    <x v="1"/>
    <x v="1"/>
    <x v="0"/>
    <x v="0"/>
    <x v="1"/>
    <x v="0"/>
    <x v="0"/>
    <x v="1"/>
    <x v="1"/>
    <x v="1"/>
    <x v="1"/>
    <x v="0"/>
    <x v="1"/>
    <x v="1"/>
    <x v="0"/>
    <x v="1"/>
    <x v="1"/>
    <x v="1"/>
    <x v="0"/>
    <x v="0"/>
    <s v="Lebih dari 2 kali / More than twice"/>
    <s v="Lebih dari 2 kali / More than twice"/>
    <s v="Tidak tahu / Don't know"/>
    <s v="colgate"/>
    <s v="Jarang / Rarely"/>
    <s v="Tidak menggunakan flos gigi / Not using dental floss"/>
    <s v="Kadang-kadang/Bila perlu / Sometimes/When necessary"/>
    <s v="Kadang-kadang / Bila Perlu / Sometimes/When necessary"/>
    <s v="Kadang-kadang / Bila Perlu / Sometimes/When necessary"/>
    <s v="Ya / Yes"/>
    <s v="Ya / Yes"/>
    <s v="Kadang-kadang / Bila Perlu / Sometimes/When necessary"/>
    <s v="Kadang-kadang / Bila Perlu / Sometimes/When necessary"/>
    <x v="0"/>
    <m/>
    <x v="0"/>
    <x v="0"/>
    <x v="3"/>
    <s v="Lelaki / Male"/>
    <x v="0"/>
    <n v="12"/>
    <n v="54"/>
    <m/>
    <x v="1"/>
    <x v="1"/>
    <x v="0"/>
    <x v="0"/>
    <s v="Flouride-based"/>
    <x v="0"/>
    <n v="1"/>
    <x v="0"/>
    <n v="1"/>
    <x v="0"/>
    <n v="1"/>
    <x v="0"/>
    <n v="0"/>
    <x v="2"/>
    <n v="0"/>
    <x v="0"/>
    <n v="0"/>
    <x v="0"/>
    <n v="1"/>
    <x v="0"/>
    <n v="1"/>
    <x v="1"/>
    <n v="1"/>
    <x v="0"/>
    <n v="1"/>
    <x v="1"/>
    <n v="1"/>
    <x v="0"/>
    <n v="1"/>
    <x v="1"/>
    <n v="1"/>
  </r>
  <r>
    <d v="2024-10-09T11:45:34"/>
    <s v="tuahaiman123r@gmail.com"/>
    <s v="080407110037"/>
    <n v="26.79"/>
    <n v="0.25"/>
    <s v="Lelaki / Male"/>
    <s v="Malay"/>
    <s v="SMK SERI AMPANG"/>
    <s v="Ya / Yes"/>
    <x v="0"/>
    <x v="0"/>
    <x v="0"/>
    <x v="1"/>
    <x v="0"/>
    <x v="0"/>
    <x v="1"/>
    <x v="0"/>
    <x v="0"/>
    <x v="0"/>
    <x v="0"/>
    <x v="2"/>
    <x v="0"/>
    <x v="0"/>
    <x v="0"/>
    <x v="0"/>
    <x v="1"/>
    <x v="0"/>
    <x v="0"/>
    <x v="1"/>
    <x v="1"/>
    <x v="1"/>
    <x v="1"/>
    <x v="1"/>
    <x v="1"/>
    <x v="1"/>
    <x v="1"/>
    <x v="0"/>
    <x v="1"/>
    <x v="1"/>
    <x v="0"/>
    <x v="0"/>
    <s v="2 kali / Twice"/>
    <s v="2 kali / Twice"/>
    <s v="Tidak tahu / Don't know"/>
    <s v="COLGATE"/>
    <s v="Selalu / Always"/>
    <s v="Kadang-kadang/bila perlu / Sometimes/when in need"/>
    <s v="Kadang-kadang/Bila perlu / Sometimes/When necessary"/>
    <s v="Kadang-kadang / Bila Perlu / Sometimes/When necessary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x v="0"/>
    <m/>
    <x v="0"/>
    <x v="0"/>
    <x v="3"/>
    <s v="Lelaki / Male"/>
    <x v="0"/>
    <n v="14"/>
    <n v="51"/>
    <m/>
    <x v="1"/>
    <x v="1"/>
    <x v="0"/>
    <x v="0"/>
    <s v="Flouride-based"/>
    <x v="0"/>
    <n v="1"/>
    <x v="0"/>
    <n v="1"/>
    <x v="0"/>
    <n v="1"/>
    <x v="1"/>
    <n v="1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9T11:49:39"/>
    <s v="alamin13231336@gmail.com"/>
    <s v="081125080671"/>
    <n v="25"/>
    <n v="0.08"/>
    <s v="Lelaki / Male"/>
    <s v="Malay"/>
    <s v="SMK SERI AMPANG IPOH PERAK "/>
    <s v="Ya / Yes"/>
    <x v="0"/>
    <x v="0"/>
    <x v="0"/>
    <x v="2"/>
    <x v="1"/>
    <x v="2"/>
    <x v="2"/>
    <x v="0"/>
    <x v="0"/>
    <x v="2"/>
    <x v="0"/>
    <x v="0"/>
    <x v="0"/>
    <x v="0"/>
    <x v="0"/>
    <x v="0"/>
    <x v="0"/>
    <x v="0"/>
    <x v="1"/>
    <x v="0"/>
    <x v="1"/>
    <x v="0"/>
    <x v="1"/>
    <x v="1"/>
    <x v="1"/>
    <x v="3"/>
    <x v="0"/>
    <x v="0"/>
    <x v="0"/>
    <x v="1"/>
    <x v="0"/>
    <x v="2"/>
    <s v="Lebih dari 2 kali / More than twice"/>
    <s v="Lebih dari 2 kali / More than twice"/>
    <s v="Tidak tahu / Don't know"/>
    <s v="Colgate"/>
    <s v="Kadang-kadang/bila perlu / Sometimes / When necessary"/>
    <s v="Kadang-kadang/bila perlu / Sometimes/when in need"/>
    <s v="Kadang-kadang/Bila perlu / Sometimes/When necessary"/>
    <s v="Kadang-kadang / Bila Perlu / Sometimes/When necessary"/>
    <s v="Ya / Yes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s v="-"/>
    <x v="0"/>
    <x v="0"/>
    <x v="3"/>
    <s v="Lelaki / Male"/>
    <x v="0"/>
    <n v="11"/>
    <n v="53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9T11:50:25"/>
    <s v="syahirnezam@gmail.com"/>
    <s v="080410080481"/>
    <n v="21.43"/>
    <n v="0.17"/>
    <s v="Lelaki / Male"/>
    <s v="Malay"/>
    <s v="SMK SERI AMPANG"/>
    <s v="Ya / Yes"/>
    <x v="0"/>
    <x v="0"/>
    <x v="0"/>
    <x v="2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1"/>
    <x v="1"/>
    <x v="2"/>
    <x v="0"/>
    <x v="0"/>
    <x v="1"/>
    <x v="1"/>
    <x v="0"/>
    <x v="0"/>
    <s v="Lebih dari 2 kali / More than twice"/>
    <s v="Lebih dari 2 kali / More than twice"/>
    <s v="Ya / Yes"/>
    <s v="colgate"/>
    <s v="Kadang-kadang/bila perlu / Sometimes / When necessary"/>
    <s v="Kadang-kadang/bila perlu / Sometimes/when in need"/>
    <s v="Tidak minum minuman berkarbonat / Do not take carbonated drinks"/>
    <s v="Ya / Yes"/>
    <s v="Ya / Yes"/>
    <s v="Ya / Yes"/>
    <s v="Tidak / No"/>
    <s v="Ya / Yes"/>
    <s v="Tidak / No"/>
    <x v="0"/>
    <n v="0"/>
    <x v="0"/>
    <x v="0"/>
    <x v="3"/>
    <s v="Lelaki / Male"/>
    <x v="0"/>
    <n v="15"/>
    <n v="50"/>
    <m/>
    <x v="1"/>
    <x v="1"/>
    <x v="0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1"/>
    <n v="0"/>
    <x v="1"/>
    <n v="1"/>
    <x v="1"/>
    <n v="0"/>
    <x v="0"/>
    <n v="0"/>
  </r>
  <r>
    <d v="2024-10-09T11:50:51"/>
    <s v="syahmi.mr08@gmail.com"/>
    <s v="081013140019"/>
    <n v="100"/>
    <n v="0.46"/>
    <s v="Lelaki / Male"/>
    <s v="Malay"/>
    <s v="SMK Seri Ampang"/>
    <s v="Ya / Yes"/>
    <x v="0"/>
    <x v="0"/>
    <x v="0"/>
    <x v="2"/>
    <x v="0"/>
    <x v="0"/>
    <x v="1"/>
    <x v="0"/>
    <x v="0"/>
    <x v="0"/>
    <x v="0"/>
    <x v="1"/>
    <x v="0"/>
    <x v="0"/>
    <x v="0"/>
    <x v="0"/>
    <x v="1"/>
    <x v="1"/>
    <x v="0"/>
    <x v="0"/>
    <x v="1"/>
    <x v="1"/>
    <x v="1"/>
    <x v="0"/>
    <x v="2"/>
    <x v="3"/>
    <x v="0"/>
    <x v="1"/>
    <x v="1"/>
    <x v="1"/>
    <x v="0"/>
    <x v="0"/>
    <s v="1 kali / Once"/>
    <s v="1 kali / Once"/>
    <s v="Tidak / No"/>
    <s v="Colgate"/>
    <s v="Kadang-kadang/bila perlu / Sometimes / When necessary"/>
    <s v="Kadang-kadang/bila perlu / Sometimes/when in need"/>
    <s v="1 kali / Once"/>
    <s v="Tidak / No"/>
    <s v="Tidak / No"/>
    <s v="Kadang-kadang / Bila Perlu / Sometimes/When necessary"/>
    <s v="Ya / Yes"/>
    <s v="Kadang-kadang / Bila Perlu / Sometimes/When necessary"/>
    <s v="Ya / Yes"/>
    <x v="0"/>
    <m/>
    <x v="0"/>
    <x v="0"/>
    <x v="3"/>
    <s v="Lelaki / Male"/>
    <x v="0"/>
    <n v="13"/>
    <n v="54"/>
    <m/>
    <x v="1"/>
    <x v="1"/>
    <x v="0"/>
    <x v="0"/>
    <s v="Flouride-based"/>
    <x v="1"/>
    <n v="0"/>
    <x v="1"/>
    <n v="0"/>
    <x v="1"/>
    <n v="0"/>
    <x v="0"/>
    <n v="0"/>
    <x v="0"/>
    <n v="2"/>
    <x v="0"/>
    <n v="0"/>
    <x v="1"/>
    <n v="0"/>
    <x v="1"/>
    <n v="0"/>
    <x v="1"/>
    <n v="1"/>
    <x v="0"/>
    <n v="1"/>
    <x v="1"/>
    <n v="1"/>
    <x v="0"/>
    <n v="1"/>
    <x v="0"/>
    <n v="0"/>
  </r>
  <r>
    <d v="2024-10-09T11:54:50"/>
    <s v="akifdanish74@gmail.com"/>
    <s v="081121080279"/>
    <n v="25.89"/>
    <n v="0.21"/>
    <s v="Lelaki / Male"/>
    <s v="Malay"/>
    <s v="SMK SERI AMPANG"/>
    <s v="Ya / Yes"/>
    <x v="0"/>
    <x v="0"/>
    <x v="0"/>
    <x v="2"/>
    <x v="0"/>
    <x v="2"/>
    <x v="1"/>
    <x v="0"/>
    <x v="0"/>
    <x v="0"/>
    <x v="0"/>
    <x v="0"/>
    <x v="0"/>
    <x v="0"/>
    <x v="0"/>
    <x v="0"/>
    <x v="1"/>
    <x v="0"/>
    <x v="1"/>
    <x v="0"/>
    <x v="1"/>
    <x v="0"/>
    <x v="1"/>
    <x v="1"/>
    <x v="1"/>
    <x v="1"/>
    <x v="0"/>
    <x v="1"/>
    <x v="1"/>
    <x v="1"/>
    <x v="0"/>
    <x v="0"/>
    <s v="2 kali / Twice"/>
    <s v="2 kali / Twice"/>
    <s v="Ya / Yes"/>
    <s v="COLGATE"/>
    <s v="Selalu / Always"/>
    <s v="1 kali / Once"/>
    <s v="1 kali / Once"/>
    <s v="Tidak / No"/>
    <s v="Tidak / No"/>
    <s v="Kadang-kadang / Bila Perlu / Sometimes/When necessary"/>
    <s v="Kadang-kadang / Bila Perlu / Sometimes/When necessary"/>
    <s v="Kadang-kadang / Bila Perlu / Sometimes/When necessary"/>
    <s v="Kadang-kadang / Bila Perlu / Sometimes/When necessary"/>
    <x v="0"/>
    <m/>
    <x v="0"/>
    <x v="0"/>
    <x v="3"/>
    <s v="Lelaki / Male"/>
    <x v="0"/>
    <n v="13"/>
    <n v="54"/>
    <m/>
    <x v="1"/>
    <x v="1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1"/>
    <n v="0"/>
    <x v="1"/>
    <n v="1"/>
    <x v="0"/>
    <n v="1"/>
    <x v="1"/>
    <n v="1"/>
    <x v="0"/>
    <n v="1"/>
    <x v="0"/>
    <n v="0"/>
  </r>
  <r>
    <d v="2024-10-09T11:54:59"/>
    <s v="om318162@gmail.com"/>
    <s v="080501080727"/>
    <n v="100"/>
    <n v="0.33"/>
    <s v="Lelaki / Male"/>
    <s v="Malay"/>
    <s v="SEKOLAH MENENGAH KEBANGSAAN SERI AMPANG"/>
    <s v="Ya / Y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3"/>
    <x v="0"/>
    <x v="1"/>
    <x v="1"/>
    <x v="0"/>
    <x v="1"/>
    <x v="1"/>
    <s v="2 kali / Twice"/>
    <s v="2 kali / Twice"/>
    <s v="Tidak tahu / Don't know"/>
    <s v="COLGATE"/>
    <s v="Selalu / Always"/>
    <s v="2 kali / Twice"/>
    <s v="Kadang-kadang/Bila perlu / Sometimes/When necessary"/>
    <s v="Tidak / No"/>
    <s v="Kadang-kadang / Bila Perlu / Sometimes/When necessary"/>
    <s v="Ya / Yes"/>
    <s v="Kadang-kadang / Bila Perlu / Sometimes/When necessary"/>
    <s v="Tidak / No"/>
    <s v="Tidak / No"/>
    <x v="0"/>
    <m/>
    <x v="0"/>
    <x v="0"/>
    <x v="3"/>
    <s v="Lelaki / Male"/>
    <x v="0"/>
    <n v="15"/>
    <n v="63"/>
    <m/>
    <x v="1"/>
    <x v="1"/>
    <x v="0"/>
    <x v="0"/>
    <s v="Flouride-based"/>
    <x v="0"/>
    <n v="1"/>
    <x v="0"/>
    <n v="1"/>
    <x v="0"/>
    <n v="1"/>
    <x v="1"/>
    <n v="1"/>
    <x v="1"/>
    <n v="1"/>
    <x v="0"/>
    <n v="0"/>
    <x v="1"/>
    <n v="0"/>
    <x v="0"/>
    <n v="1"/>
    <x v="1"/>
    <n v="1"/>
    <x v="0"/>
    <n v="1"/>
    <x v="0"/>
    <n v="0"/>
    <x v="1"/>
    <n v="0"/>
    <x v="0"/>
    <n v="0"/>
  </r>
  <r>
    <d v="2024-10-09T11:57:03"/>
    <s v="miorzz02@gmail.com"/>
    <s v="080812080425"/>
    <n v="100"/>
    <n v="0.38"/>
    <s v="Lelaki / Male"/>
    <s v="Malay"/>
    <s v="SMK SERI AMPANG"/>
    <s v="Ya / Yes"/>
    <x v="0"/>
    <x v="0"/>
    <x v="0"/>
    <x v="2"/>
    <x v="0"/>
    <x v="0"/>
    <x v="1"/>
    <x v="0"/>
    <x v="0"/>
    <x v="0"/>
    <x v="0"/>
    <x v="1"/>
    <x v="0"/>
    <x v="0"/>
    <x v="0"/>
    <x v="1"/>
    <x v="0"/>
    <x v="0"/>
    <x v="0"/>
    <x v="0"/>
    <x v="0"/>
    <x v="0"/>
    <x v="1"/>
    <x v="1"/>
    <x v="0"/>
    <x v="1"/>
    <x v="0"/>
    <x v="0"/>
    <x v="1"/>
    <x v="0"/>
    <x v="0"/>
    <x v="0"/>
    <s v="2 kali / Twice"/>
    <s v="Lebih dari 2 kali / More than twice"/>
    <s v="Tidak tahu / Don't know"/>
    <s v="COLGATE"/>
    <s v="Selalu / Always"/>
    <s v="1 kali / Once"/>
    <s v="Kadang-kadang/Bila perlu / Sometimes/When necessary"/>
    <s v="Ya / Yes"/>
    <s v="Kadang-kadang / Bila Perlu / Sometimes/When necessary"/>
    <s v="Kadang-kadang / Bila Perlu / Sometimes/When necessary"/>
    <s v="Ya / Yes"/>
    <s v="Kadang-kadang / Bila Perlu / Sometimes/When necessary"/>
    <s v="Kadang-kadang / Bila Perlu / Sometimes/When necessary"/>
    <x v="0"/>
    <m/>
    <x v="0"/>
    <x v="0"/>
    <x v="3"/>
    <s v="Lelaki / Male"/>
    <x v="0"/>
    <n v="12"/>
    <n v="58"/>
    <m/>
    <x v="1"/>
    <x v="1"/>
    <x v="0"/>
    <x v="0"/>
    <s v="Flouride-based"/>
    <x v="0"/>
    <n v="1"/>
    <x v="0"/>
    <n v="1"/>
    <x v="0"/>
    <n v="1"/>
    <x v="1"/>
    <n v="1"/>
    <x v="1"/>
    <n v="1"/>
    <x v="0"/>
    <n v="0"/>
    <x v="0"/>
    <n v="1"/>
    <x v="0"/>
    <n v="1"/>
    <x v="1"/>
    <n v="1"/>
    <x v="0"/>
    <n v="1"/>
    <x v="1"/>
    <n v="1"/>
    <x v="0"/>
    <n v="1"/>
    <x v="1"/>
    <n v="1"/>
  </r>
  <r>
    <d v="2024-10-09T11:58:24"/>
    <s v="hanson04082008@gmail.com"/>
    <s v="080409070753"/>
    <n v="100"/>
    <n v="0.88"/>
    <s v="Lelaki / Male"/>
    <s v="Chinese"/>
    <s v="SMK SERI AMPANG "/>
    <s v="Ya / Yes"/>
    <x v="0"/>
    <x v="1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3"/>
    <x v="1"/>
    <x v="0"/>
    <x v="1"/>
    <x v="0"/>
    <x v="0"/>
    <x v="1"/>
    <x v="0"/>
    <x v="0"/>
    <s v="2 kali / Twice"/>
    <s v="2 kali / Twice"/>
    <s v="Tidak tahu / Don't know"/>
    <s v="Darlie "/>
    <s v="Kadang-kadang/bila perlu / Sometimes / When necessary"/>
    <s v="Kadang-kadang/bila perlu / Sometimes/when in need"/>
    <s v="Kadang-kadang/Bila perlu / Sometimes/When necessary"/>
    <s v="Ya / Yes"/>
    <s v="Ya / Yes"/>
    <s v="Ya / Yes"/>
    <s v="Ya / Yes"/>
    <s v="Ya / Yes"/>
    <s v="Ya / Yes"/>
    <x v="0"/>
    <m/>
    <x v="0"/>
    <x v="0"/>
    <x v="3"/>
    <s v="Lelaki / Male"/>
    <x v="0"/>
    <n v="1"/>
    <n v="46"/>
    <m/>
    <x v="1"/>
    <x v="1"/>
    <x v="1"/>
    <x v="0"/>
    <s v="Flouride-based"/>
    <x v="0"/>
    <n v="1"/>
    <x v="0"/>
    <n v="1"/>
    <x v="0"/>
    <n v="1"/>
    <x v="0"/>
    <n v="0"/>
    <x v="0"/>
    <n v="2"/>
    <x v="0"/>
    <n v="0"/>
    <x v="0"/>
    <n v="1"/>
    <x v="0"/>
    <n v="1"/>
    <x v="1"/>
    <n v="1"/>
    <x v="0"/>
    <n v="1"/>
    <x v="1"/>
    <n v="1"/>
    <x v="0"/>
    <n v="1"/>
    <x v="1"/>
    <n v="1"/>
  </r>
  <r>
    <d v="2024-10-09T11:59:53"/>
    <s v="y4km11z@gmail.com"/>
    <s v="080724080759"/>
    <n v="100"/>
    <n v="0.38"/>
    <s v="Lelaki / Male"/>
    <s v="Malay"/>
    <s v="SMK SERI AMPANG"/>
    <s v="Ya / Yes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0"/>
    <x v="1"/>
    <s v="2 kali / Twice"/>
    <s v="1 kali / Once"/>
    <s v="Ya / Yes"/>
    <s v="Colgate"/>
    <s v="Selalu / Always"/>
    <s v="Kadang-kadang/bila perlu / Sometimes/when in need"/>
    <s v="Kadang-kadang/Bila perlu / Sometimes/When necessary"/>
    <s v="Tidak / No"/>
    <s v="Kadang-kadang / Bila Perlu / Sometimes/When necessary"/>
    <s v="Ya / Yes"/>
    <s v="Ya / Yes"/>
    <s v="Tidak / No"/>
    <s v="Tidak / No"/>
    <x v="0"/>
    <m/>
    <x v="0"/>
    <x v="0"/>
    <x v="3"/>
    <s v="Lelaki / Male"/>
    <x v="0"/>
    <n v="14"/>
    <n v="60"/>
    <m/>
    <x v="1"/>
    <x v="1"/>
    <x v="0"/>
    <x v="0"/>
    <s v="Flouride-based"/>
    <x v="0"/>
    <n v="1"/>
    <x v="1"/>
    <n v="0"/>
    <x v="0"/>
    <n v="1"/>
    <x v="1"/>
    <n v="1"/>
    <x v="0"/>
    <n v="2"/>
    <x v="0"/>
    <n v="0"/>
    <x v="1"/>
    <n v="0"/>
    <x v="0"/>
    <n v="1"/>
    <x v="1"/>
    <n v="1"/>
    <x v="0"/>
    <n v="1"/>
    <x v="0"/>
    <n v="0"/>
    <x v="1"/>
    <n v="0"/>
    <x v="0"/>
    <n v="0"/>
  </r>
  <r>
    <d v="2024-10-09T12:05:23"/>
    <s v="cheenphangling@gmail.com"/>
    <s v="080407080405"/>
    <n v="100"/>
    <n v="0.46"/>
    <s v="Lelaki / Male"/>
    <s v="Chinese"/>
    <s v="SMK SERI AMPANG"/>
    <s v="Ya / Yes"/>
    <x v="2"/>
    <x v="2"/>
    <x v="1"/>
    <x v="1"/>
    <x v="0"/>
    <x v="2"/>
    <x v="2"/>
    <x v="2"/>
    <x v="0"/>
    <x v="0"/>
    <x v="2"/>
    <x v="2"/>
    <x v="0"/>
    <x v="2"/>
    <x v="0"/>
    <x v="2"/>
    <x v="3"/>
    <x v="3"/>
    <x v="1"/>
    <x v="2"/>
    <x v="2"/>
    <x v="1"/>
    <x v="1"/>
    <x v="1"/>
    <x v="1"/>
    <x v="0"/>
    <x v="1"/>
    <x v="0"/>
    <x v="2"/>
    <x v="0"/>
    <x v="0"/>
    <x v="0"/>
    <s v="2 kali / Twice"/>
    <s v="2 kali / Twice"/>
    <s v="Ya / Yes"/>
    <s v="darlie"/>
    <s v="Selalu / Always"/>
    <s v="Lebih dari 2 kali / More than twice"/>
    <s v="Tidak minum minuman berkarbonat / Do not take carbonated drinks"/>
    <s v="Tidak / No"/>
    <s v="Kadang-kadang / Bila Perlu / Sometimes/When necessary"/>
    <s v="Tidak / No"/>
    <s v="Kadang-kadang / Bila Perlu / Sometimes/When necessary"/>
    <s v="Kadang-kadang / Bila Perlu / Sometimes/When necessary"/>
    <s v="Tidak / No"/>
    <x v="0"/>
    <m/>
    <x v="0"/>
    <x v="2"/>
    <x v="3"/>
    <s v="Lelaki / Male"/>
    <x v="0"/>
    <n v="6"/>
    <n v="43"/>
    <m/>
    <x v="1"/>
    <x v="1"/>
    <x v="1"/>
    <x v="0"/>
    <s v="Flouride-based"/>
    <x v="0"/>
    <n v="1"/>
    <x v="0"/>
    <n v="1"/>
    <x v="0"/>
    <n v="1"/>
    <x v="1"/>
    <n v="1"/>
    <x v="1"/>
    <n v="1"/>
    <x v="0"/>
    <n v="0"/>
    <x v="1"/>
    <n v="0"/>
    <x v="0"/>
    <n v="1"/>
    <x v="0"/>
    <n v="0"/>
    <x v="0"/>
    <n v="1"/>
    <x v="1"/>
    <n v="1"/>
    <x v="1"/>
    <n v="0"/>
    <x v="0"/>
    <n v="0"/>
  </r>
  <r>
    <d v="2024-10-09T12:05:38"/>
    <s v="ilhamwafiy08@gmail.com"/>
    <s v="080216080031"/>
    <n v="29.46"/>
    <n v="0.17"/>
    <s v="Lelaki / Male"/>
    <s v="Malay"/>
    <s v="SMK Seri Ampang"/>
    <s v="Ya / Yes"/>
    <x v="0"/>
    <x v="1"/>
    <x v="0"/>
    <x v="2"/>
    <x v="0"/>
    <x v="1"/>
    <x v="1"/>
    <x v="0"/>
    <x v="0"/>
    <x v="0"/>
    <x v="0"/>
    <x v="2"/>
    <x v="0"/>
    <x v="2"/>
    <x v="1"/>
    <x v="0"/>
    <x v="0"/>
    <x v="1"/>
    <x v="0"/>
    <x v="0"/>
    <x v="0"/>
    <x v="1"/>
    <x v="1"/>
    <x v="1"/>
    <x v="1"/>
    <x v="1"/>
    <x v="1"/>
    <x v="0"/>
    <x v="2"/>
    <x v="1"/>
    <x v="0"/>
    <x v="0"/>
    <s v="2 kali / Twice"/>
    <s v="2 kali / Twice"/>
    <s v="Ya / Yes"/>
    <s v="safi"/>
    <s v="Selalu / Always"/>
    <s v="Kadang-kadang/bila perlu / Sometimes/when in need"/>
    <s v="Kadang-kadang/Bila perlu / Sometimes/When necessary"/>
    <s v="Kadang-kadang / Bila Perlu / Sometimes/When necessary"/>
    <s v="Tidak / No"/>
    <s v="Tidak / No"/>
    <s v="Kadang-kadang / Bila Perlu / Sometimes/When necessary"/>
    <s v="Kadang-kadang / Bila Perlu / Sometimes/When necessary"/>
    <s v="Tidak / No"/>
    <x v="0"/>
    <m/>
    <x v="0"/>
    <x v="0"/>
    <x v="3"/>
    <s v="Lelaki / Male"/>
    <x v="0"/>
    <n v="9"/>
    <n v="51"/>
    <m/>
    <x v="1"/>
    <x v="1"/>
    <x v="8"/>
    <x v="0"/>
    <s v="Flouride-based"/>
    <x v="0"/>
    <n v="1"/>
    <x v="0"/>
    <n v="1"/>
    <x v="0"/>
    <n v="1"/>
    <x v="1"/>
    <n v="1"/>
    <x v="0"/>
    <n v="2"/>
    <x v="0"/>
    <n v="0"/>
    <x v="0"/>
    <n v="1"/>
    <x v="1"/>
    <n v="0"/>
    <x v="0"/>
    <n v="0"/>
    <x v="0"/>
    <n v="1"/>
    <x v="1"/>
    <n v="1"/>
    <x v="1"/>
    <n v="0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8680A-F163-44EB-BE10-49B56A285EB7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13:Q2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0"/>
        <item x="3"/>
        <item x="5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2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2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2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2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42" count="1" selected="0">
            <x v="5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DB6C5-B53E-42C7-A203-DA11BBFD0983}" name="PivotTable8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03:N108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2DE32-6CA5-4AF2-88FF-8F9B6844CF99}" name="PivotTable1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P110:Q114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1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1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1" count="1" selected="0">
            <x v="2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51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51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51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1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1F4BD-3D0D-4A34-BB78-C527C04A9CCB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74:Q82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3"/>
        <item x="1"/>
        <item x="6"/>
        <item x="2"/>
        <item x="0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7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7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7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47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47" count="1" selected="0">
            <x v="6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8533E-20D7-4191-9B73-2CF6B5369E68}" name="PivotTable6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58:K62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64379B-A613-4FD4-9A36-680620579E72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94:Q98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9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4D530-C0F0-4895-8B9B-F75C1EF77A31}" name="PivotTable6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85:K89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8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1ECA6D-31DD-4927-9C21-DA00BE1355E9}" name="PivotTable1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134:Q137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4"/>
  </rowFields>
  <rowItems count="3">
    <i>
      <x/>
    </i>
    <i>
      <x v="1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4CCC6-5C2C-423A-B7D6-CFF499157565}" name="PivotTable1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141:Q145" firstHeaderRow="1" firstDataRow="1" firstDataCol="1" rowPageCount="1" colPageCount="1"/>
  <pivotFields count="68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</pivotFields>
  <rowFields count="1">
    <field x="6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BC040-BEA5-427E-9309-F3A627374C80}" name="PivotTable7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85:N90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540D-1396-4FB9-AECC-0372715C38C7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64:Q7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6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6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6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77FD3-0F54-4D3F-B1B6-0FE07BA27B86}" name="PivotTable1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126:Q13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3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3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60154-7106-4537-BE2A-F2BC2BB65551}" name="PivotTable6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67:K71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DD2F5-CDCB-4F11-86F8-845353D8C486}" name="PivotTable5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4:N9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C90E1-B3F2-40C4-8929-846CDC7579F6}" name="PivotTable8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21:N126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A42712-9010-499E-89A9-38DAA038E6EB}" name="PivotTable5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3:K17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3C995-F6AA-49D9-8C1C-C0836EC9609B}" name="PivotTable5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2:K26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F5F0F-DE9C-46DC-96A7-5F96F2F4514F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31:Q5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4">
        <item x="17"/>
        <item m="1" x="20"/>
        <item x="0"/>
        <item m="1" x="22"/>
        <item x="1"/>
        <item x="7"/>
        <item x="4"/>
        <item x="2"/>
        <item x="10"/>
        <item x="14"/>
        <item x="19"/>
        <item x="16"/>
        <item x="5"/>
        <item x="3"/>
        <item x="11"/>
        <item x="13"/>
        <item x="18"/>
        <item x="9"/>
        <item x="8"/>
        <item x="6"/>
        <item m="1" x="21"/>
        <item x="15"/>
        <item x="12"/>
        <item t="default"/>
      </items>
    </pivotField>
  </pivotFields>
  <rowFields count="1">
    <field x="66"/>
  </rowFields>
  <rowItems count="19">
    <i>
      <x/>
    </i>
    <i>
      <x v="2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1"/>
    </i>
    <i>
      <x v="2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6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6" count="1" selected="0">
            <x v="4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6" count="1" selected="0">
            <x v="5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6" count="1" selected="0">
            <x v="6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6" count="1" selected="0">
            <x v="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66" count="1" selected="0">
            <x v="9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66" count="1" selected="0">
            <x v="10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66" count="1" selected="0">
            <x v="11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66" count="1" selected="0">
            <x v="12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66" count="1" selected="0">
            <x v="13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66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66" count="1" selected="0">
            <x v="16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66" count="1" selected="0">
            <x v="17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66" count="1" selected="0">
            <x v="18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66" count="1" selected="0">
            <x v="19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66" count="1" selected="0">
            <x v="20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66" count="1" selected="0">
            <x v="21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66" count="1" selected="0">
            <x v="2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C7F09-F971-4EC5-B2FC-052A66ECE9AB}" name="PivotTable6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94:K98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79D88-4507-4B5B-9532-34C200F3B930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23:Q27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3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3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2A351-5548-442D-BE1D-D1A9CBD05CFF}" name="PivotTable6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03:K107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1ECE4D-6D12-4708-8C5C-DC425C829AD2}" name="PivotTable7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76:N81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A5E7-3E67-4DC4-9E7A-BA2D42BA7C5B}" name="PivotTable6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12:K116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B7DEB-A252-42BF-BCA3-63DCD05B42D7}" name="PivotTable7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40:N45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9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31D82-6657-432A-B088-4AE34781790F}" name="PivotTable8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94:N99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DE6FF-B88C-4D89-B679-00290DD4ED87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P4:Q1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2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1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EAA52-9072-41F1-B998-9A1AED01E598}" name="PivotTable6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30:K134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08EE6-0F3F-4BAD-89FF-3FE00E95E69C}" name="PivotTable1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159:Q162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6"/>
  </rowFields>
  <rowItems count="3">
    <i>
      <x/>
    </i>
    <i>
      <x v="1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6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8F27-5B17-4F34-8C44-6EAB50A5833C}" name="PivotTable8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30:N135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9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15D52-CF70-4AFC-9017-1A33794A04F1}" name="PivotTable7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39:K143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05A88-68A9-4D2F-881F-1F821AAC9E9B}" name="PivotTable1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102:Q106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7BFCD-02D4-4C59-8CAF-FEC4492C5398}" name="PivotTable7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49:N54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98399E-17E2-458D-AFD8-95D7F21DE04B}" name="PivotTable1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166:Q172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4"/>
        <item x="1"/>
        <item x="3"/>
        <item x="0"/>
        <item t="default"/>
      </items>
    </pivotField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7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7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7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44149-6B4B-4D5F-A889-B0ECB8DE0952}" name="PivotTable7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3:N18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DD32A-1C92-4C92-B312-700E5A540448}" name="PivotTable7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1:N36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0CECC-B966-4D74-BD0A-EBBD379ABE22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86:Q9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8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8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8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8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BF6BC-1D55-4433-A1DB-6566B4D242FE}" name="PivotTable7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67:N72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3CCDE-8BF2-4C7B-91C4-7AA57074363B}" name="PivotTable7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58:N63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CC622-C0F0-4346-B17A-0AB05392FED1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56:Q6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5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50C8F-B26E-4BE2-94EB-C802F42824EC}" name="PivotTable5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9:K53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425CA-D39F-4B9B-9DBB-BD6BF2F88415}" name="PivotTable5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1:K35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9C3F9B-1643-4696-AFC7-97EFF3A92492}" name="PivotTable5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:H15" firstHeaderRow="0" firstDataRow="1" firstDataCol="1" rowPageCount="1" colPageCount="1"/>
  <pivotFields count="66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dataField="1" showAll="0"/>
    <pivotField dataField="1"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</pivotFields>
  <rowFields count="3">
    <field x="64"/>
    <field x="65"/>
    <field x="58"/>
  </rowFields>
  <rowItems count="11">
    <i>
      <x/>
    </i>
    <i r="1">
      <x/>
    </i>
    <i r="2">
      <x v="1"/>
    </i>
    <i r="1">
      <x v="1"/>
    </i>
    <i r="2">
      <x v="2"/>
    </i>
    <i>
      <x v="1"/>
    </i>
    <i r="1">
      <x/>
    </i>
    <i r="2">
      <x v="3"/>
    </i>
    <i r="1">
      <x v="1"/>
    </i>
    <i r="2"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60" hier="-1"/>
  </pageFields>
  <dataFields count="2">
    <dataField name="Average of Knowledge Score" fld="61" subtotal="average" baseField="65" baseItem="0" numFmtId="165"/>
    <dataField name="Average of Attitude Score" fld="62" subtotal="average" baseField="65" baseItem="0" numFmtId="165"/>
  </dataFields>
  <formats count="3">
    <format dxfId="113">
      <pivotArea dataOnly="0" labelOnly="1" fieldPosition="0">
        <references count="1">
          <reference field="58" count="0"/>
        </references>
      </pivotArea>
    </format>
    <format dxfId="112">
      <pivotArea outline="0" fieldPosition="0">
        <references count="1">
          <reference field="4294967294" count="1">
            <x v="0"/>
          </reference>
        </references>
      </pivotArea>
    </format>
    <format dxfId="111">
      <pivotArea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2210F-051B-4E27-9BEB-5E8F28955FE2}" name="PivotTable7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2:N27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77EB7-EA9F-4F2B-81C1-F678FD0EB1F2}" name="PivotTable6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21:K125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FF7AC-C2DC-44C5-BD20-2196EA13022C}" name="PivotTable8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39:N144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4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C4415-FD1D-4FE3-9BD8-2CB327485BCD}" name="PivotTable5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9" firstHeaderRow="1" firstDataRow="2" firstDataCol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58"/>
  </rowFields>
  <rowItems count="5">
    <i>
      <x/>
    </i>
    <i>
      <x v="1"/>
    </i>
    <i>
      <x v="2"/>
    </i>
    <i>
      <x v="3"/>
    </i>
    <i t="grand">
      <x/>
    </i>
  </rowItems>
  <colFields count="1">
    <field x="60"/>
  </colFields>
  <colItems count="3">
    <i>
      <x/>
    </i>
    <i>
      <x v="1"/>
    </i>
    <i t="grand">
      <x/>
    </i>
  </colItems>
  <dataFields count="1">
    <dataField name="Count of Email Address" fld="1" subtotal="count" baseField="0" baseItem="0"/>
  </dataFields>
  <formats count="1">
    <format dxfId="114">
      <pivotArea dataOnly="0" labelOnly="1" fieldPosition="0">
        <references count="1">
          <reference field="58" count="0"/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0E0FC-1DD2-4B7F-B86E-989CAA3F2587}" name="PivotTable1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118:Q122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2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2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BF5B6-EB61-4B2A-BB2B-5FC0D00790BE}" name="PivotTable5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0:K44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103B3-E072-432B-8612-D4DE6B936F51}" name="PivotTable5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:K8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A6653-BFFA-4274-9218-3399F0014144}" name="PivotTable8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12:N117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7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51A8F4-DF59-472D-83F7-A9946CD4B89B}" name="PivotTable6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76:K80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5B685-BEB8-40EC-89AD-2B6B41751E37}" name="PivotTable8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94:R100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F3D91-1AF6-4333-B508-54F2A091A84C}" name="PivotTable28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T121:W125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87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F6646-5D5E-4FBC-9891-9CEFC6C8AB34}" name="PivotTable3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156:W161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7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6BBE9-65B0-4C7E-AEA7-2E4BDE5024BD}" name="PivotTable7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67:R73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2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35ECD-B2EA-4649-ADA6-F890471A66A2}" name="PivotTable2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130:W134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89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2CC4C-CC64-4F4B-A636-ECACB2F87CA6}" name="PivotTable2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103:W107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3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86B5FB-A87C-401D-B4C9-CDA2C061E82B}" name="PivotTable2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70:W75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7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AC490-936C-4954-9D1B-45830083FD7E}" name="PivotTable5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4:R10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B4DB5-BE92-4A4F-921D-9CF42CBE687B}" name="PivotTable7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31:R37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4493B-B0DE-471D-B5C4-C7FE377041D1}" name="PivotTable6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30:M135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07985-40D6-44A7-A90E-CA63521F80FB}" name="PivotTable1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15:W19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1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531EC-3E1F-4AF4-A9F2-FD9B9376412F}" name="PivotTable3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139:W143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91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75403-28D5-4DF7-8BBB-5812CA1E4182}" name="PivotTable6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85:M90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6EEA3-7AE8-4FCE-A2D1-8766EEBC2FA0}" name="PivotTable3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165:W169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6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6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6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6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54D7A-DB97-44C5-9C99-144BE2E53FE4}" name="PivotTable5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9:M54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AED37-E32D-4A6C-A6C3-6BE5DA966139}" name="PivotTable2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61:W65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m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5"/>
  </rowFields>
  <rowItems count="3">
    <i>
      <x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8C059-141B-4B5E-85FB-8BFAFF07AC4E}" name="PivotTable7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22:R28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ABBAA-E074-420B-A9EE-CD9FCFE923FA}" name="PivotTable2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94:W98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1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A33D5-EAE3-4101-AEC3-53BC1AACD4F7}" name="PivotTable68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21:M126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7C3B6-15C4-4116-8722-65D4E68E1B9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Y94:AB98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1">
    <field x="93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DF00B-B470-4AE8-9977-63C45F84BB3B}" name="PivotTable6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12:M117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CC3B5-EC24-4B26-BBAB-FC8D5A271D62}" name="PivotTable3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173:W180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4"/>
        <item x="1"/>
        <item x="3"/>
        <item x="0"/>
        <item t="default"/>
      </items>
    </pivotField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7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7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7" count="1" selected="0">
            <x v="4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7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7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57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57" count="1" selected="0">
            <x v="3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57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FE07B-8653-4061-B5F0-CEE0976817CA}" name="PivotTable5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3:M18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8FEE5-1F1C-4988-8EEB-C8CEEAF86C4D}" name="PivotTable7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85:R91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4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806DD-B541-4A0D-B900-91741AF2F741}" name="PivotTable78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76:R82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3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D0686-6788-4992-B692-E2AB1129FE3D}" name="PivotTable7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49:R55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641E0-4382-4098-8C9B-724F1E6A367B}" name="PivotTable7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39:M144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2D7A8-B8A7-42C7-BCC7-EBE0D9AFCDDE}" name="PivotTable7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58:R64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1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679E6-0589-4F95-AF29-8A67EC5A94A3}" name="PivotTable5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9" firstHeaderRow="1" firstDataRow="2" firstDataCol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8"/>
  </rowFields>
  <rowItems count="5">
    <i>
      <x/>
    </i>
    <i>
      <x v="1"/>
    </i>
    <i>
      <x v="2"/>
    </i>
    <i>
      <x v="3"/>
    </i>
    <i t="grand">
      <x/>
    </i>
  </rowItems>
  <colFields count="1">
    <field x="60"/>
  </colFields>
  <colItems count="3">
    <i>
      <x/>
    </i>
    <i>
      <x v="1"/>
    </i>
    <i t="grand">
      <x/>
    </i>
  </colItems>
  <dataFields count="1">
    <dataField name="Count of Email Address" fld="1" subtotal="count" baseField="0" baseItem="0"/>
  </dataFields>
  <formats count="2">
    <format dxfId="11">
      <pivotArea dataOnly="0" labelOnly="1" fieldPosition="0">
        <references count="1">
          <reference field="58" count="0"/>
        </references>
      </pivotArea>
    </format>
    <format dxfId="10">
      <pivotArea field="60" grandRow="1" outline="0" collapsedLevelsAreSubtotals="1" axis="axisCol" fieldPosition="0">
        <references count="1">
          <reference field="60" count="1" selected="0"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5F25A-FB46-4F71-9AA0-35633041C790}" name="PivotTable5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1:M36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B668AA-FADD-423D-BFD1-22AD8F401BC8}" name="PivotTable5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:H11" firstHeaderRow="0" firstDataRow="1" firstDataCol="1" rowPageCount="1" colPageCount="1"/>
  <pivotFields count="95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dataField="1" showAll="0"/>
    <pivotField dataField="1" showAll="0"/>
    <pivotField showAll="0"/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5"/>
    <field x="58"/>
  </rowFields>
  <rowItems count="7">
    <i>
      <x/>
    </i>
    <i r="1">
      <x v="1"/>
    </i>
    <i r="1">
      <x v="3"/>
    </i>
    <i>
      <x v="1"/>
    </i>
    <i r="1">
      <x/>
    </i>
    <i r="1"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60" hier="-1"/>
  </pageFields>
  <dataFields count="2">
    <dataField name="Average of Knowledge Score" fld="61" subtotal="average" baseField="65" baseItem="0" numFmtId="165"/>
    <dataField name="Average of Attitude Score" fld="62" subtotal="average" baseField="65" baseItem="0" numFmtId="165"/>
  </dataFields>
  <formats count="3">
    <format dxfId="14">
      <pivotArea dataOnly="0" labelOnly="1" fieldPosition="0">
        <references count="1">
          <reference field="58" count="0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94471-E2E0-425B-B0CB-CE3DBB398F08}" name="PivotTable7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40:R46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9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12189-12CD-49D3-BF7B-0073FDFF98E8}" name="PivotTable6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94:M99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61ABB-7FFE-43F9-AB3A-E1C6DAF48117}" name="PivotTable6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03:M108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837D3-35A1-4057-A79F-0C0DB9098767}" name="PivotTable8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30:R136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9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09F31-207D-44EB-8D2D-94A8C3870BDD}" name="PivotTable6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76:M81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11DCD-2FC6-4961-9F57-85FC35836615}" name="PivotTable8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12:R118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7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858C9-288D-4282-8EDD-7E112353E194}" name="PivotTable2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27:W31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3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D901B-F4BD-432E-854D-7441676BADA6}" name="PivotTable8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03:R109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6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2D2F8-B4CE-4DD7-9563-1EAC0D6DCB4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T4:W8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9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2D05B-FA32-4A42-88BB-0754A052ED06}" name="PivotTable7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3:R19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11851-8746-4152-85DE-8036A0E93AA2}" name="PivotTable8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21:R127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8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89B59-F5B5-4562-B22E-87CEF42090E5}" name="PivotTable2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81:W85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9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A0F4F-548C-439E-B855-FBE823946E48}" name="PivotTable8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39:R145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0"/>
  </rowFields>
  <rowItems count="5">
    <i>
      <x/>
    </i>
    <i>
      <x v="1"/>
    </i>
    <i>
      <x v="2"/>
    </i>
    <i>
      <x v="3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553D9-7CB9-4A7A-BF36-0EDC97530C0E}" name="PivotTable2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36:W56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21">
        <item x="17"/>
        <item x="0"/>
        <item x="1"/>
        <item x="7"/>
        <item x="4"/>
        <item x="2"/>
        <item x="10"/>
        <item x="14"/>
        <item x="19"/>
        <item x="16"/>
        <item x="5"/>
        <item x="3"/>
        <item x="11"/>
        <item x="13"/>
        <item x="18"/>
        <item x="9"/>
        <item x="8"/>
        <item x="6"/>
        <item x="15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6"/>
  </rowFields>
  <rowItems count="19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3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6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6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6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6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6" count="1" selected="0">
            <x v="4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6" count="1" selected="0">
            <x v="5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66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66" count="1" selected="0">
            <x v="8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66" count="1" selected="0">
            <x v="9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66" count="1" selected="0">
            <x v="10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66" count="1" selected="0">
            <x v="11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66" count="1" selected="0">
            <x v="12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66" count="1" selected="0">
            <x v="14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66" count="1" selected="0">
            <x v="15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66" count="1" selected="0">
            <x v="16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66" count="1" selected="0">
            <x v="17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66" count="1" selected="0">
            <x v="18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66" count="1" selected="0">
            <x v="0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66" count="1" selected="0">
            <x v="1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66" count="1" selected="0">
            <x v="2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66" count="1" selected="0">
            <x v="3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66" count="1" selected="0">
            <x v="4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66" count="1" selected="0">
            <x v="5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66" count="1" selected="0">
            <x v="7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66" count="1" selected="0">
            <x v="8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66" count="1" selected="0">
            <x v="9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66" count="1" selected="0">
            <x v="10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66" count="1" selected="0">
            <x v="11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66" count="1" selected="0">
            <x v="12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66" count="1" selected="0">
            <x v="14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66" count="1" selected="0">
            <x v="15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66" count="1" selected="0">
            <x v="16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66" count="1" selected="0">
            <x v="17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66" count="1" selected="0">
            <x v="18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9C7B2-0028-4D88-9CF8-7B8B8822F400}" name="PivotTable3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148:W152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4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EA1D8-558A-4DF4-8748-11800A4343C7}" name="PivotTable5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2:M27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E8948-1E39-4007-AADB-0E8C8AE7BEBB}" name="PivotTable2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T112:W116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5"/>
  </rowFields>
  <rowItems count="3">
    <i>
      <x/>
    </i>
    <i>
      <x v="1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AF356-4163-49EC-A72D-374330B340FE}" name="PivotTable6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58:M63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80E3C-34ED-4DAB-BDFC-A2F79D085FA3}" name="PivotTable6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67:M72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A4FF3-26A7-414F-B470-6DA6D3E83192}" name="PivotTable58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0:M45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D3C17-19DE-4E2E-A3AE-C87C8F53D857}" name="PivotTable5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:M9" firstHeaderRow="1" firstDataRow="2" firstDataCol="1" rowPageCount="1" colPageCount="1"/>
  <pivotFields count="95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65"/>
  </colFields>
  <colItems count="3">
    <i>
      <x/>
    </i>
    <i>
      <x v="1"/>
    </i>
    <i t="grand">
      <x/>
    </i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FC70A-6F26-41B0-A79E-C4C3F547FB88}" name="PivotTable6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76:K80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21B7D-9B7D-4F96-A2C3-3A76BF581EB3}" name="PivotTable7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49:N54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21015-F934-4809-86CE-1CE0DCB31803}" name="PivotTable6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67:K71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3846D-FC25-4686-93DD-CAE04BCCC60C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56:Q6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5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5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5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5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09DC1-A621-4B07-99F2-F547F4603ACD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64:Q7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6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6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6" count="1" selected="0">
            <x v="4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6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46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46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46" count="1" selected="0">
            <x v="3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46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6CA4F-FB09-48EE-8C10-FB4803C97A43}" name="PivotTable1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P110:Q114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1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1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1" count="1" selected="0">
            <x v="2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51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51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51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1" count="1" selected="0">
            <x v="2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51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51" count="1" selected="0">
            <x v="1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51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D6969-413B-4179-B1CB-6AA674E4FA2E}" name="PivotTable8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94:N99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F257F-AFDA-4632-AE6D-ED187FE2A0A3}" name="PivotTable5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3:K17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972AC-94F6-43F6-AB14-C637D225B340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86:Q9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8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8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8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8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8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8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8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E3679-FFE3-4CE4-9C70-322CF6BF2552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13:Q2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0"/>
        <item x="3"/>
        <item x="5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2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2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2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2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42" count="1" selected="0">
            <x v="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42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42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42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42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42" count="1" selected="0">
            <x v="4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42" count="1" selected="0">
            <x v="5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B7CDA-50E5-4732-A3B9-D6127C18F792}" name="PivotTable5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:H15" firstHeaderRow="0" firstDataRow="1" firstDataCol="1" rowPageCount="1" colPageCount="1"/>
  <pivotFields count="66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dataField="1" showAll="0"/>
    <pivotField dataField="1"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</pivotFields>
  <rowFields count="3">
    <field x="64"/>
    <field x="65"/>
    <field x="58"/>
  </rowFields>
  <rowItems count="11">
    <i>
      <x/>
    </i>
    <i r="1">
      <x/>
    </i>
    <i r="2">
      <x v="1"/>
    </i>
    <i r="1">
      <x v="1"/>
    </i>
    <i r="2">
      <x v="2"/>
    </i>
    <i>
      <x v="1"/>
    </i>
    <i r="1">
      <x/>
    </i>
    <i r="2">
      <x v="3"/>
    </i>
    <i r="1">
      <x v="1"/>
    </i>
    <i r="2"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60" hier="-1"/>
  </pageFields>
  <dataFields count="2">
    <dataField name="Average of Knowledge Score" fld="61" subtotal="average" baseField="65" baseItem="0" numFmtId="165"/>
    <dataField name="Average of Attitude Score" fld="62" subtotal="average" baseField="65" baseItem="0" numFmtId="165"/>
  </dataFields>
  <formats count="3">
    <format dxfId="2">
      <pivotArea dataOnly="0" labelOnly="1" fieldPosition="0">
        <references count="1">
          <reference field="58" count="0"/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8B97B9-D7FD-436D-9F4D-5863500845E9}" name="PivotTable7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3:N18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E010A-86AD-4C53-8898-96E668F55580}" name="PivotTable6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12:K116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36B79-EA89-4310-9C8D-22098CEB991A}" name="PivotTable5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:K8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DC9B7-68BE-4C30-B136-1C54899920DE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74:Q82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3"/>
        <item x="1"/>
        <item x="6"/>
        <item x="2"/>
        <item x="0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7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7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7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47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47" count="1" selected="0">
            <x v="6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47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47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47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47" count="1" selected="0">
            <x v="3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47" count="1" selected="0">
            <x v="4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47" count="1" selected="0">
            <x v="5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47" count="1" selected="0">
            <x v="6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7FB087-04C2-444A-B05B-F586CFD6C693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31:Q5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4">
        <item x="17"/>
        <item m="1" x="20"/>
        <item x="0"/>
        <item m="1" x="22"/>
        <item x="1"/>
        <item x="7"/>
        <item x="4"/>
        <item x="2"/>
        <item x="10"/>
        <item x="14"/>
        <item x="19"/>
        <item x="16"/>
        <item x="5"/>
        <item x="3"/>
        <item x="11"/>
        <item x="13"/>
        <item x="18"/>
        <item x="9"/>
        <item x="8"/>
        <item x="6"/>
        <item m="1" x="21"/>
        <item x="15"/>
        <item x="12"/>
        <item t="default"/>
      </items>
    </pivotField>
  </pivotFields>
  <rowFields count="1">
    <field x="66"/>
  </rowFields>
  <rowItems count="19">
    <i>
      <x/>
    </i>
    <i>
      <x v="2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1"/>
    </i>
    <i>
      <x v="2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formats count="5">
    <format dxfId="7">
      <pivotArea dataOnly="0" labelOnly="1" fieldPosition="0">
        <references count="1">
          <reference field="66" count="1">
            <x v="2"/>
          </reference>
        </references>
      </pivotArea>
    </format>
    <format dxfId="6">
      <pivotArea dataOnly="0" labelOnly="1" fieldPosition="0">
        <references count="1">
          <reference field="66" count="1">
            <x v="13"/>
          </reference>
        </references>
      </pivotArea>
    </format>
    <format dxfId="5">
      <pivotArea dataOnly="0" labelOnly="1" fieldPosition="0">
        <references count="1">
          <reference field="66" count="1">
            <x v="7"/>
          </reference>
        </references>
      </pivotArea>
    </format>
    <format dxfId="4">
      <pivotArea dataOnly="0" labelOnly="1" fieldPosition="0">
        <references count="1">
          <reference field="66" count="1">
            <x v="1"/>
          </reference>
        </references>
      </pivotArea>
    </format>
    <format dxfId="3">
      <pivotArea dataOnly="0" labelOnly="1" fieldPosition="0">
        <references count="1">
          <reference field="66" count="1">
            <x v="11"/>
          </reference>
        </references>
      </pivotArea>
    </format>
  </formats>
  <chartFormats count="4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6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6" count="1" selected="0">
            <x v="4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6" count="1" selected="0">
            <x v="5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6" count="1" selected="0">
            <x v="6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6" count="1" selected="0">
            <x v="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66" count="1" selected="0">
            <x v="9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66" count="1" selected="0">
            <x v="10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66" count="1" selected="0">
            <x v="11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66" count="1" selected="0">
            <x v="12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66" count="1" selected="0">
            <x v="13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66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66" count="1" selected="0">
            <x v="16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66" count="1" selected="0">
            <x v="17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66" count="1" selected="0">
            <x v="18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66" count="1" selected="0">
            <x v="19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66" count="1" selected="0">
            <x v="20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66" count="1" selected="0">
            <x v="21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66" count="1" selected="0">
            <x v="0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66" count="1" selected="0">
            <x v="1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66" count="1" selected="0">
            <x v="2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66" count="1" selected="0">
            <x v="4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66" count="1" selected="0">
            <x v="5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66" count="1" selected="0">
            <x v="6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66" count="1" selected="0">
            <x v="7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66" count="1" selected="0">
            <x v="9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66" count="1" selected="0">
            <x v="10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66" count="1" selected="0">
            <x v="11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66" count="1" selected="0">
            <x v="12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66" count="1" selected="0">
            <x v="13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66" count="1" selected="0">
            <x v="14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66" count="1" selected="0">
            <x v="16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66" count="1" selected="0">
            <x v="17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66" count="1" selected="0">
            <x v="18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66" count="1" selected="0">
            <x v="19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66" count="1" selected="0">
            <x v="20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66" count="1" selected="0">
            <x v="21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66" count="1" selected="0">
            <x v="2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8818D-BDEB-48A6-9576-A3AD019668DC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23:Q27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formats count="1">
    <format dxfId="8">
      <pivotArea collapsedLevelsAreSubtotals="1" fieldPosition="0">
        <references count="1">
          <reference field="43" count="1">
            <x v="1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3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3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3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3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3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16FA8-60D1-42BC-B96B-DFB85B786765}" name="PivotTable5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9" firstHeaderRow="1" firstDataRow="2" firstDataCol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58"/>
  </rowFields>
  <rowItems count="5">
    <i>
      <x/>
    </i>
    <i>
      <x v="1"/>
    </i>
    <i>
      <x v="2"/>
    </i>
    <i>
      <x v="3"/>
    </i>
    <i t="grand">
      <x/>
    </i>
  </rowItems>
  <colFields count="1">
    <field x="60"/>
  </colFields>
  <colItems count="3">
    <i>
      <x/>
    </i>
    <i>
      <x v="1"/>
    </i>
    <i t="grand">
      <x/>
    </i>
  </colItems>
  <dataFields count="1">
    <dataField name="Count of Email Address" fld="1" subtotal="count" baseField="0" baseItem="0"/>
  </dataFields>
  <formats count="1">
    <format dxfId="9">
      <pivotArea dataOnly="0" labelOnly="1" fieldPosition="0">
        <references count="1">
          <reference field="58" count="0"/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72CC4-86AE-4F35-A083-C2040158469D}" name="PivotTable6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85:K89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8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8B2C8-3675-407D-A191-61F1632BFB4A}" name="PivotTable6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58:K62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A89F1-D832-4E35-ADDC-6D111ECE76FF}" name="PivotTable7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58:N63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A0204-9625-4115-8CC3-BEC1A6167CDC}" name="PivotTable5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9:K53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4C1C5-900A-4C2F-9E09-C37F6D591A1A}" name="PivotTable6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94:K98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1D030-292B-4F19-A123-C47B547D2182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94:Q98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9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1B8B0-B923-40D1-BEA8-B9F668723D25}" name="PivotTable8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39:N144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4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FD92B-D6A8-49D5-A566-A07FE9D5739F}" name="PivotTable1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166:Q172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4"/>
        <item x="1"/>
        <item x="3"/>
        <item x="0"/>
        <item t="default"/>
      </items>
    </pivotField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7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7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7" count="1" selected="0">
            <x v="4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7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7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57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57" count="1" selected="0">
            <x v="3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57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B1AA1-8CAE-4F48-9D49-E8460F5FB362}" name="PivotTable7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76:N81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6CC90-2633-4E3D-9426-AFE15E9DB9FB}" name="PivotTable1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126:Q13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3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3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3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3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3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54DFD-EB8F-4D7F-A96B-63A671842FEF}" name="PivotTable7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2:N27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BF8AA-4764-4A10-9C27-1927756967E0}" name="PivotTable5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2:K26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54B80-47BE-4EA5-941C-0E32DFAF974E}" name="PivotTable1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118:Q122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2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2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2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2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BECF8-AD1A-48C7-B559-9BEA7A868412}" name="PivotTable5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0:K44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D4D9A-E8B5-4BAC-8AF4-145F1F1BC4CC}" name="PivotTable1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141:Q145" firstHeaderRow="1" firstDataRow="1" firstDataCol="1" rowPageCount="1" colPageCount="1"/>
  <pivotFields count="68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</pivotFields>
  <rowFields count="1">
    <field x="6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9E962-0B83-4E85-AE52-9299DCC5F80C}" name="PivotTable1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159:Q162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6"/>
  </rowFields>
  <rowItems count="3">
    <i>
      <x/>
    </i>
    <i>
      <x v="1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6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6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6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39D8B-B92E-410F-93BF-F1F93142CDA9}" name="PivotTable7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1:N36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673E7-B5F6-43AD-A301-EC650882CB2F}" name="PivotTable7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40:N45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9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F09C9-651B-41E4-8EBB-A743286B92FD}" name="PivotTable8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12:N117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7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38BC5-B245-4E02-B6D9-BE8857FD9C84}" name="PivotTable6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03:K107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246CA-8D37-4665-966D-1DD222365603}" name="PivotTable7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85:N90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C8B95-6FBB-4F38-A0BE-CC71D98C1A22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4:Q10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2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1" count="1" selected="0">
            <x v="4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41" count="1" selected="0">
            <x v="0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41" count="1" selected="0">
            <x v="1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1" count="1" selected="0">
            <x v="2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1" count="1" selected="0">
            <x v="3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41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F9789-F98C-4B8C-AB42-CB7DD0B70803}" name="PivotTable8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03:N108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6F3EF-4BD2-460D-81C0-84F227D67C76}" name="PivotTable7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39:K143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510B1-2436-426C-9BF0-5596117234A1}" name="PivotTable8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21:N126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21006-667B-4144-822B-6495E358FD32}" name="PivotTable6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21:K125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18ADB-D8B1-4907-81B4-F7677D34942D}" name="PivotTable8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30:N135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9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C2062-6CE3-490B-9255-E6B3541531B7}" name="PivotTable7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67:N72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3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20C65-2590-48E6-B629-927B5F4E1254}" name="PivotTable1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134:Q137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4"/>
  </rowFields>
  <rowItems count="3">
    <i>
      <x/>
    </i>
    <i>
      <x v="1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4DC98-EF8D-456B-B4F9-7B8E39D727B2}" name="PivotTable5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1:K35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997F1-1858-4EE4-BEEE-3E8E703426D8}" name="PivotTable6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30:K134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E9592-FFDB-41C2-B3E1-9313F050E751}" name="PivotTable1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102:Q106" firstHeaderRow="1" firstDataRow="1" firstDataCol="1" rowPageCount="1" colPageCount="1"/>
  <pivotFields count="67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Analysis"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0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0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C7A09-F7A5-4232-A8C5-156A153988EB}" name="PivotTable5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4:N9" firstHeaderRow="1" firstDataRow="1" firstDataCol="1" rowPageCount="1" colPageCount="1"/>
  <pivotFields count="66"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0" hier="-1"/>
  </pageFields>
  <dataFields count="1">
    <dataField name="Count of Email Address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orm_Responses1" displayName="Form_Responses1" ref="A1:BF412">
  <autoFilter ref="A1:BF412" xr:uid="{00000000-0009-0000-0100-000001000000}"/>
  <tableColumns count="58">
    <tableColumn id="1" xr3:uid="{00000000-0010-0000-0000-000001000000}" name="Timestamp"/>
    <tableColumn id="2" xr3:uid="{00000000-0010-0000-0000-000002000000}" name="Email Address"/>
    <tableColumn id="3" xr3:uid="{00000000-0010-0000-0000-000003000000}" name="No Kad Pengenalan _x000a_Identification Number"/>
    <tableColumn id="4" xr3:uid="{00000000-0010-0000-0000-000004000000}" name="Plaque Score "/>
    <tableColumn id="5" xr3:uid="{00000000-0010-0000-0000-000005000000}" name="Gingival Score "/>
    <tableColumn id="6" xr3:uid="{00000000-0010-0000-0000-000006000000}" name="Jantina_x000a_Gender "/>
    <tableColumn id="7" xr3:uid="{00000000-0010-0000-0000-000007000000}" name="Bangsa _x000a_Race"/>
    <tableColumn id="8" xr3:uid="{00000000-0010-0000-0000-000008000000}" name="Sekolah _x000a_School "/>
    <tableColumn id="9" xr3:uid="{00000000-0010-0000-0000-000009000000}" name="Andakah anda mempunyai telefon pintar Android?_x000a_Do you have an Android smartphone?"/>
    <tableColumn id="10" xr3:uid="{00000000-0010-0000-0000-00000A000000}" name="K1. Pengambilan makanan / minuman bergula terlalu banyak menyebabkan gigi berlubang _x000a_Taking too much sugary foods / drinks can cause tooth decay"/>
    <tableColumn id="11" xr3:uid="{00000000-0010-0000-0000-00000B000000}" name="K2. Pengambilan makanan / minuman bergula melebihi 4 kali sehari menyebabkan gigi berlubang _x000a_Taking sugary foods  / drinks more than 4 times a day causes tooth decay"/>
    <tableColumn id="12" xr3:uid="{00000000-0010-0000-0000-00000C000000}" name="K3. Seseorang boleh mengurangkan risiko gigi berlubang dengan mengurangkan pengambilan makanan/minuman bergula setiap hari._x000a_A person can reduce the risk of tooth decay by reducing sugary food/drinks intake every day "/>
    <tableColumn id="13" xr3:uid="{00000000-0010-0000-0000-00000D000000}" name="K4. Memberus gigi menggunakan ubat gigi berfluorida tidak berkesan untuk mencegah gigi berlubang._x000a_Brushing teeth with fluoridated toothpaste is not effective to prevent tooth decay "/>
    <tableColumn id="14" xr3:uid="{00000000-0010-0000-0000-00000E000000}" name="K5. Untuk keperluan fluorida yang mencukupi, kita perlu menggosok gigi sekurang-kurangnya dua kali sehari_x000a_For adequate fluoride supply, we need to brush our teeth at least twice a day"/>
    <tableColumn id="15" xr3:uid="{00000000-0010-0000-0000-00000F000000}" name="K6. Gusi berdarah semasa memberus gigi adalah tanda penyakit gusi_x000a_Bleeding gum during tooth brushing is a sign of gum disease"/>
    <tableColumn id="16" xr3:uid="{00000000-0010-0000-0000-000010000000}" name="K7. Plak gigi menyebabkan penyakit gusi_x000a_Dental plaque can cause gum disease"/>
    <tableColumn id="17" xr3:uid="{00000000-0010-0000-0000-000011000000}" name="K8. Penyakit gusi boleh menyebabkan gigi menjadi longgar / goyang_x000a_Gum disease can cause teeth to become loose"/>
    <tableColumn id="18" xr3:uid="{00000000-0010-0000-0000-000012000000}" name="K9. Memberus gigi dengan teknik yang betul meningkatkan kesihatan gusi_x000a_Brushing teeth with the correct technique improves the health of my gum"/>
    <tableColumn id="19" xr3:uid="{00000000-0010-0000-0000-000013000000}" name="K10. Menggunakan flos gigi untuk membersihkan kawasan di celah-celah gigi meningkatkan kesihatan gusi_x000a_Using dental floss to clean the areas between teeth improves gum health"/>
    <tableColumn id="20" xr3:uid="{00000000-0010-0000-0000-000014000000}" name="K11. Gigi berlubang menyebabkan gigi sakit semasa makan_x000a_Dental cavity can cause pain during eating"/>
    <tableColumn id="21" xr3:uid="{00000000-0010-0000-0000-000015000000}" name="K12. Merokok boleh menyebabkan penyakit gusi._x000a_Smoking can cause gum disease"/>
    <tableColumn id="22" xr3:uid="{00000000-0010-0000-0000-000016000000}" name="K13. Posisi gigi yang bertindih, terpusing, menggigit bibir, atau jongang memerlukan rawatan pendakap gigi_x000a_Teeth position which are overlapping, rotated, biting the lip, or jutted out will require braces treatment."/>
    <tableColumn id="23" xr3:uid="{00000000-0010-0000-0000-000017000000}" name="K14. Pemutihan gigi adalah rawatan untuk memutihkan warna gigi_x000a_Teeth whitening is a treatment to whiten the colour of teeth"/>
    <tableColumn id="24" xr3:uid="{00000000-0010-0000-0000-000018000000}" name="K15. Disyorkan untuk membersihkan celah-celah gigi menggunakan flos gigi sekali sehari._x000a_It is recommended to clean the spaces between teeth using dental floss once a day."/>
    <tableColumn id="25" xr3:uid="{00000000-0010-0000-0000-000019000000}" name="K16. Gigi yang tidak tersusun boleh mempengaruhi keyakinan diri._x000a_Crooked teeth can affect self confidence"/>
    <tableColumn id="26" xr3:uid="{00000000-0010-0000-0000-00001A000000}" name="1a) ia mencegah gigi saya daripada berlubang _x000a_1a) it prevents my teeth from decaying   "/>
    <tableColumn id="27" xr3:uid="{00000000-0010-0000-0000-00001B000000}" name="1b) ia membuatkan nafas saya segar_x000a_1b) it freshens my breath"/>
    <tableColumn id="28" xr3:uid="{00000000-0010-0000-0000-00001C000000}" name="1c) ia mencegah gigi saya daripada menjadi kuning_x000a_1c) it prevents my teeth from becoming yellow"/>
    <tableColumn id="29" xr3:uid="{00000000-0010-0000-0000-00001D000000}" name="1d) ia adalah sebahagian daripada penjagaan kesihatan tubuh badan_x000a_1d) it is part of general health care"/>
    <tableColumn id="30" xr3:uid="{00000000-0010-0000-0000-00001E000000}" name="1e) ia menjadikan gusi saya sihat_x000a_1e) it makes my gums healthy"/>
    <tableColumn id="31" xr3:uid="{00000000-0010-0000-0000-00001F000000}" name="1f) ia membantu meningkatkan penampilan saya_x000a_1f) it helps improve my appearance"/>
    <tableColumn id="32" xr3:uid="{00000000-0010-0000-0000-000020000000}" name="1g) ia membuat rakan-rakan saya menyukai saya_x000a_1g) it makes my friends to like me"/>
    <tableColumn id="33" xr3:uid="{00000000-0010-0000-0000-000021000000}" name="2a) jika diambil terlalu kerap boleh merosakkan gigi saya_x000a_2a) if taken too often can harm my teeth"/>
    <tableColumn id="34" xr3:uid="{00000000-0010-0000-0000-000022000000}" name="2b) patut dielakkan_x000a_2b) should be avoided "/>
    <tableColumn id="35" xr3:uid="{00000000-0010-0000-0000-000023000000}" name="2c) tidak akan membahayakan gigi saya_x000a_2c) will not harm my teeth"/>
    <tableColumn id="36" xr3:uid="{00000000-0010-0000-0000-000024000000}" name="3a) akan menyukarkan saya untuk bergaul dengan rakan-rakan _x000a_3a) will make it difficult for me to mingle with my friends "/>
    <tableColumn id="37" xr3:uid="{00000000-0010-0000-0000-000025000000}" name="3b) membuatkan saya berasa rendah diri _x000a_3b) makes me feel inferior"/>
    <tableColumn id="38" xr3:uid="{00000000-0010-0000-0000-000026000000}" name="3c) membuatkan orang lain menjauhkan diri daripada saya _x000a_3c) makes other people to avoid me"/>
    <tableColumn id="39" xr3:uid="{00000000-0010-0000-0000-000027000000}" name="3d) boleh dicegah jika saya memberus gigi dua kali sehari_x000a_3d) can be prevented if I brush my teeth twice a day "/>
    <tableColumn id="40" xr3:uid="{00000000-0010-0000-0000-000028000000}" name="4a) adalah penting bagi saya_x000a_4a) is important to me"/>
    <tableColumn id="41" xr3:uid="{00000000-0010-0000-0000-000029000000}" name="4b) dapat meningkatkan kesihatan gusi_x000a_4b) can improve gum’s health"/>
    <tableColumn id="42" xr3:uid="{00000000-0010-0000-0000-00002A000000}" name="B1. Berapa kalikah anda memberus gigi setiap hari?_x000a_B1. How many times do you brush your teeth each day?"/>
    <tableColumn id="43" xr3:uid="{00000000-0010-0000-0000-00002B000000}" name="B2. Berapa kalikah anda menggunakan ubat gigi semasa memberus gigi setiap hari?_x000a_B2. How many times do you use toothpaste when brushing your teeth each day?"/>
    <tableColumn id="44" xr3:uid="{00000000-0010-0000-0000-00002C000000}" name="B3. Adakah anda menggunakan ubat gigi berfluorida ketika memberus gigi?_x000a_B3. Do you use fluoride toothpaste when brushing your teeth?"/>
    <tableColumn id="45" xr3:uid="{00000000-0010-0000-0000-00002D000000}" name="Nyatakan jenama ubat gigi anda_x000a_State the brand of your toothpaste"/>
    <tableColumn id="46" xr3:uid="{00000000-0010-0000-0000-00002E000000}" name="B4. Berapa kerap anda berkumur dengan air selepas makan setiap hari?_x000a_B4. How often do you rinse your mouth with water after eating your food?"/>
    <tableColumn id="47" xr3:uid="{00000000-0010-0000-0000-00002F000000}" name="B5. Berapa kalikah anda menggunakan flos gigi untuk membersihkan sisa makanan di celah-celah gigi setiap hari?_x000a_B5. How many times do you use dental floss to clean the food remnants between your teeth each day?"/>
    <tableColumn id="48" xr3:uid="{00000000-0010-0000-0000-000030000000}" name="B6. Berapa kalikah anda minum minuman bergas atau minuman berkarbonat setiap hari?_x000a_B6. How many times do you take fizzy drinks or carbonated beverages each day?"/>
    <tableColumn id="49" xr3:uid="{00000000-0010-0000-0000-000031000000}" name="B7. Adakah anda mengambil makanan / minuman manis semasa waktu makan di bawah?_x000a_B7. Do you take sweet food and/or drinks during mealtime? [Sarapan / Breakfast ]"/>
    <tableColumn id="50" xr3:uid="{00000000-0010-0000-0000-000032000000}" name="B7. Adakah anda mengambil makanan / minuman manis semasa waktu makan di bawah?_x000a_B7. Do you take sweet food and/or drinks during mealtime? [Minum pagi / Morning snacks]"/>
    <tableColumn id="51" xr3:uid="{00000000-0010-0000-0000-000033000000}" name="B7. Adakah anda mengambil makanan / minuman manis semasa waktu makan di bawah?_x000a_B7. Do you take sweet food and/or drinks during mealtime? [Makan tengah hari / Lunch ]"/>
    <tableColumn id="52" xr3:uid="{00000000-0010-0000-0000-000034000000}" name="B7. Adakah anda mengambil makanan / minuman manis semasa waktu makan di bawah?_x000a_B7. Do you take sweet food and/or drinks during mealtime? [Minum petang / Tea time ]"/>
    <tableColumn id="53" xr3:uid="{00000000-0010-0000-0000-000035000000}" name="B7. Adakah anda mengambil makanan / minuman manis semasa waktu makan di bawah?_x000a_B7. Do you take sweet food and/or drinks during mealtime? [Makan Malam / Dinner ]"/>
    <tableColumn id="54" xr3:uid="{00000000-0010-0000-0000-000036000000}" name="B7. Adakah anda mengambil makanan / minuman manis semasa waktu makan di bawah?_x000a_B7. Do you take sweet food and/or drinks during mealtime? [Makan lewat malam / Supper]"/>
    <tableColumn id="55" xr3:uid="{00000000-0010-0000-0000-000037000000}" name="B8. Adakah anda merokok_x000a_B8. Do you smoke cigarettes?"/>
    <tableColumn id="56" xr3:uid="{00000000-0010-0000-0000-000038000000}" name="Jika jawapan anda &quot;Ya,&quot; sila nyatakan bilangan rokok yang anda hisap setiap hari_x000a_If your answer is &quot;Yes,&quot; please indicate the number of cigarettes you smoke per day"/>
    <tableColumn id="57" xr3:uid="{00000000-0010-0000-0000-000039000000}" name="B9. Adakah anda menghisap vape?_x000a_B9. Do you vape?"/>
    <tableColumn id="58" xr3:uid="{00000000-0010-0000-0000-00003A000000}" name="Jika jawapan anda &quot;Ya,&quot; sila nyatakan kekerapan anda menghisap vape_x000a_If your answer is “Yes”, please indicate the frequency of vaping."/>
  </tableColumns>
  <tableStyleInfo name="Master List Bselin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3" displayName="Table3" ref="A1:BF306">
  <autoFilter ref="A1:BF306" xr:uid="{00000000-0009-0000-0100-000002000000}"/>
  <tableColumns count="58">
    <tableColumn id="1" xr3:uid="{00000000-0010-0000-0100-000001000000}" name="Timestamp"/>
    <tableColumn id="2" xr3:uid="{00000000-0010-0000-0100-000002000000}" name="Email Address"/>
    <tableColumn id="3" xr3:uid="{00000000-0010-0000-0100-000003000000}" name="No Kad Pengenalan _x000a_Identification Number"/>
    <tableColumn id="4" xr3:uid="{00000000-0010-0000-0100-000004000000}" name="Plaque Score "/>
    <tableColumn id="5" xr3:uid="{00000000-0010-0000-0100-000005000000}" name="Gingival Score "/>
    <tableColumn id="6" xr3:uid="{00000000-0010-0000-0100-000006000000}" name="Jantina_x000a_Gender "/>
    <tableColumn id="7" xr3:uid="{00000000-0010-0000-0100-000007000000}" name="Bangsa _x000a_Race"/>
    <tableColumn id="8" xr3:uid="{00000000-0010-0000-0100-000008000000}" name="Sekolah _x000a_School "/>
    <tableColumn id="9" xr3:uid="{00000000-0010-0000-0100-000009000000}" name="Andakah anda mempunyai telefon pintar Android?_x000a_Do you have an Android smartphone?"/>
    <tableColumn id="10" xr3:uid="{00000000-0010-0000-0100-00000A000000}" name="K1. Pengambilan makanan / minuman bergula terlalu banyak menyebabkan gigi berlubang _x000a_Taking too much sugary foods / drinks can cause tooth decay"/>
    <tableColumn id="11" xr3:uid="{00000000-0010-0000-0100-00000B000000}" name="K2. Pengambilan makanan / minuman bergula melebihi 4 kali sehari menyebabkan gigi berlubang _x000a_Taking sugary foods  / drinks more than 4 times a day causes tooth decay"/>
    <tableColumn id="12" xr3:uid="{00000000-0010-0000-0100-00000C000000}" name="K3. Seseorang boleh mengurangkan risiko gigi berlubang dengan mengurangkan pengambilan makanan/minuman bergula setiap hari._x000a_A person can reduce the risk of tooth decay by reducing sugary food/drinks intake every day "/>
    <tableColumn id="13" xr3:uid="{00000000-0010-0000-0100-00000D000000}" name="K4. Memberus gigi menggunakan ubat gigi berfluorida tidak berkesan untuk mencegah gigi berlubang._x000a_Brushing teeth with fluoridated toothpaste is not effective to prevent tooth decay "/>
    <tableColumn id="14" xr3:uid="{00000000-0010-0000-0100-00000E000000}" name="K5. Untuk keperluan fluorida yang mencukupi, kita perlu menggosok gigi sekurang-kurangnya dua kali sehari_x000a_For adequate fluoride supply, we need to brush our teeth at least twice a day"/>
    <tableColumn id="15" xr3:uid="{00000000-0010-0000-0100-00000F000000}" name="K6. Gusi berdarah semasa memberus gigi adalah tanda penyakit gusi_x000a_Bleeding gum during tooth brushing is a sign of gum disease"/>
    <tableColumn id="16" xr3:uid="{00000000-0010-0000-0100-000010000000}" name="K7. Plak gigi menyebabkan penyakit gusi_x000a_Dental plaque can cause gum disease"/>
    <tableColumn id="17" xr3:uid="{00000000-0010-0000-0100-000011000000}" name="K8. Penyakit gusi boleh menyebabkan gigi menjadi longgar / goyang_x000a_Gum disease can cause teeth to become loose"/>
    <tableColumn id="18" xr3:uid="{00000000-0010-0000-0100-000012000000}" name="K9. Memberus gigi dengan teknik yang betul meningkatkan kesihatan gusi_x000a_Brushing teeth with the correct technique improves the health of my gum"/>
    <tableColumn id="19" xr3:uid="{00000000-0010-0000-0100-000013000000}" name="K10. Menggunakan flos gigi untuk membersihkan kawasan di celah-celah gigi meningkatkan kesihatan gusi_x000a_Using dental floss to clean the areas between teeth improves gum health"/>
    <tableColumn id="20" xr3:uid="{00000000-0010-0000-0100-000014000000}" name="K11. Gigi berlubang menyebabkan gigi sakit semasa makan_x000a_Dental cavity can cause pain during eating"/>
    <tableColumn id="21" xr3:uid="{00000000-0010-0000-0100-000015000000}" name="K12. Merokok boleh menyebabkan penyakit gusi._x000a_Smoking can cause gum disease"/>
    <tableColumn id="22" xr3:uid="{00000000-0010-0000-0100-000016000000}" name="K13. Posisi gigi yang bertindih, terpusing, menggigit bibir, atau jongang memerlukan rawatan pendakap gigi_x000a_Teeth position which are overlapping, rotated, biting the lip, or jutted out will require braces treatment."/>
    <tableColumn id="23" xr3:uid="{00000000-0010-0000-0100-000017000000}" name="K14. Pemutihan gigi adalah rawatan untuk memutihkan warna gigi_x000a_Teeth whitening is a treatment to whiten the colour of teeth"/>
    <tableColumn id="24" xr3:uid="{00000000-0010-0000-0100-000018000000}" name="K15. Disyorkan untuk membersihkan celah-celah gigi menggunakan flos gigi sekali sehari._x000a_It is recommended to clean the spaces between teeth using dental floss once a day."/>
    <tableColumn id="25" xr3:uid="{00000000-0010-0000-0100-000019000000}" name="K16. Gigi yang tidak tersusun boleh mempengaruhi keyakinan diri._x000a_Crooked teeth can affect self confidence"/>
    <tableColumn id="26" xr3:uid="{00000000-0010-0000-0100-00001A000000}" name="1a) ia mencegah gigi saya daripada berlubang _x000a_1a) it prevents my teeth from decaying   "/>
    <tableColumn id="27" xr3:uid="{00000000-0010-0000-0100-00001B000000}" name="1b) ia membuatkan nafas saya segar_x000a_1b) it freshens my breath"/>
    <tableColumn id="28" xr3:uid="{00000000-0010-0000-0100-00001C000000}" name="1c) ia mencegah gigi saya daripada menjadi kuning_x000a_1c) it prevents my teeth from becoming yellow"/>
    <tableColumn id="29" xr3:uid="{00000000-0010-0000-0100-00001D000000}" name="1d) ia adalah sebahagian daripada penjagaan kesihatan tubuh badan_x000a_1d) it is part of general health care"/>
    <tableColumn id="30" xr3:uid="{00000000-0010-0000-0100-00001E000000}" name="1e) ia menjadikan gusi saya sihat_x000a_1e) it makes my gums healthy"/>
    <tableColumn id="31" xr3:uid="{00000000-0010-0000-0100-00001F000000}" name="1f) ia membantu meningkatkan penampilan saya_x000a_1f) it helps improve my appearance"/>
    <tableColumn id="32" xr3:uid="{00000000-0010-0000-0100-000020000000}" name="1g) ia membuat rakan-rakan saya menyukai saya_x000a_1g) it makes my friends to like me"/>
    <tableColumn id="33" xr3:uid="{00000000-0010-0000-0100-000021000000}" name="2a) jika diambil terlalu kerap boleh merosakkan gigi saya_x000a_2a) if taken too often can harm my teeth"/>
    <tableColumn id="34" xr3:uid="{00000000-0010-0000-0100-000022000000}" name="2b) patut dielakkan_x000a_2b) should be avoided "/>
    <tableColumn id="35" xr3:uid="{00000000-0010-0000-0100-000023000000}" name="2c) tidak akan membahayakan gigi saya_x000a_2c) will not harm my teeth"/>
    <tableColumn id="36" xr3:uid="{00000000-0010-0000-0100-000024000000}" name="3a) akan menyukarkan saya untuk bergaul dengan rakan-rakan _x000a_3a) will make it difficult for me to mingle with my friends "/>
    <tableColumn id="37" xr3:uid="{00000000-0010-0000-0100-000025000000}" name="3b) membuatkan saya berasa rendah diri _x000a_3b) makes me feel inferior"/>
    <tableColumn id="38" xr3:uid="{00000000-0010-0000-0100-000026000000}" name="3c) membuatkan orang lain menjauhkan diri daripada saya _x000a_3c) makes other people to avoid me"/>
    <tableColumn id="39" xr3:uid="{00000000-0010-0000-0100-000027000000}" name="3d) boleh dicegah jika saya memberus gigi dua kali sehari_x000a_3d) can be prevented if I brush my teeth twice a day "/>
    <tableColumn id="40" xr3:uid="{00000000-0010-0000-0100-000028000000}" name="4a) adalah penting bagi saya_x000a_4a) is important to me"/>
    <tableColumn id="41" xr3:uid="{00000000-0010-0000-0100-000029000000}" name="4b) dapat meningkatkan kesihatan gusi_x000a_4b) can improve gum’s health"/>
    <tableColumn id="42" xr3:uid="{00000000-0010-0000-0100-00002A000000}" name="B1. Berapa kalikah anda memberus gigi setiap hari?_x000a_B1. How many times do you brush your teeth each day?"/>
    <tableColumn id="43" xr3:uid="{00000000-0010-0000-0100-00002B000000}" name="B2. Berapa kalikah anda menggunakan ubat gigi semasa memberus gigi setiap hari?_x000a_B2. How many times do you use toothpaste when brushing your teeth each day?"/>
    <tableColumn id="44" xr3:uid="{00000000-0010-0000-0100-00002C000000}" name="B3. Adakah anda menggunakan ubat gigi berfluorida ketika memberus gigi?_x000a_B3. Do you use fluoride toothpaste when brushing your teeth?"/>
    <tableColumn id="45" xr3:uid="{00000000-0010-0000-0100-00002D000000}" name="Nyatakan jenama ubat gigi anda_x000a_State the brand of your toothpaste"/>
    <tableColumn id="46" xr3:uid="{00000000-0010-0000-0100-00002E000000}" name="B4. Berapa kerap anda berkumur dengan air selepas makan setiap hari?_x000a_B4. How often do you rinse your mouth with water after eating your food?"/>
    <tableColumn id="47" xr3:uid="{00000000-0010-0000-0100-00002F000000}" name="B5. Berapa kalikah anda menggunakan flos gigi untuk membersihkan sisa makanan di celah-celah gigi setiap hari?_x000a_B5. How many times do you use dental floss to clean the food remnants between your teeth each day?"/>
    <tableColumn id="48" xr3:uid="{00000000-0010-0000-0100-000030000000}" name="B6. Berapa kalikah anda minum minuman bergas atau minuman berkarbonat setiap hari?_x000a_B6. How many times do you take fizzy drinks or carbonated beverages each day?"/>
    <tableColumn id="49" xr3:uid="{00000000-0010-0000-0100-000031000000}" name="B7. Adakah anda mengambil makanan / minuman manis semasa waktu makan di bawah?_x000a_B7. Do you take sweet food and/or drinks during mealtime? [Sarapan / Breakfast ]"/>
    <tableColumn id="50" xr3:uid="{00000000-0010-0000-0100-000032000000}" name="B7. Adakah anda mengambil makanan / minuman manis semasa waktu makan di bawah?_x000a_B7. Do you take sweet food and/or drinks during mealtime? [Minum pagi / Morning snacks]"/>
    <tableColumn id="51" xr3:uid="{00000000-0010-0000-0100-000033000000}" name="B7. Adakah anda mengambil makanan / minuman manis semasa waktu makan di bawah?_x000a_B7. Do you take sweet food and/or drinks during mealtime? [Makan tengah hari / Lunch ]"/>
    <tableColumn id="52" xr3:uid="{00000000-0010-0000-0100-000034000000}" name="B7. Adakah anda mengambil makanan / minuman manis semasa waktu makan di bawah?_x000a_B7. Do you take sweet food and/or drinks during mealtime? [Minum petang / Tea time ]"/>
    <tableColumn id="53" xr3:uid="{00000000-0010-0000-0100-000035000000}" name="B7. Adakah anda mengambil makanan / minuman manis semasa waktu makan di bawah?_x000a_B7. Do you take sweet food and/or drinks during mealtime? [Makan Malam / Dinner ]"/>
    <tableColumn id="54" xr3:uid="{00000000-0010-0000-0100-000036000000}" name="B7. Adakah anda mengambil makanan / minuman manis semasa waktu makan di bawah?_x000a_B7. Do you take sweet food and/or drinks during mealtime? [Makan lewat malam / Supper]"/>
    <tableColumn id="55" xr3:uid="{00000000-0010-0000-0100-000037000000}" name="B8. Adakah anda merokok_x000a_B8. Do you smoke cigarettes?"/>
    <tableColumn id="56" xr3:uid="{00000000-0010-0000-0100-000038000000}" name="Jika jawapan anda &quot;Ya,&quot; sila nyatakan bilangan rokok yang anda hisap setiap hari_x000a_If your answer is &quot;Yes,&quot; please indicate the number of cigarettes you smoke per day"/>
    <tableColumn id="57" xr3:uid="{00000000-0010-0000-0100-000039000000}" name="B9. Adakah anda menghisap vape?_x000a_B9. Do you vape?"/>
    <tableColumn id="58" xr3:uid="{00000000-0010-0000-0100-00003A000000}" name="Jika jawapan anda &quot;Ya,&quot; sila nyatakan kekerapan anda menghisap vape_x000a_If your answer is “Yes”, please indicate the frequency of vaping."/>
  </tableColumns>
  <tableStyleInfo name="Baseline SMK Pengkalan 041024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" displayName="Table1" ref="A1:BF105">
  <autoFilter ref="A1:BF105" xr:uid="{00000000-000C-0000-FFFF-FFFF02000000}"/>
  <tableColumns count="58">
    <tableColumn id="1" xr3:uid="{00000000-0010-0000-0200-000001000000}" name="Timestamp"/>
    <tableColumn id="2" xr3:uid="{00000000-0010-0000-0200-000002000000}" name="Email Address"/>
    <tableColumn id="3" xr3:uid="{00000000-0010-0000-0200-000003000000}" name="No Kad Pengenalan _x000a_Identification Number"/>
    <tableColumn id="4" xr3:uid="{00000000-0010-0000-0200-000004000000}" name="Plaque Score "/>
    <tableColumn id="5" xr3:uid="{00000000-0010-0000-0200-000005000000}" name="Gingival Score "/>
    <tableColumn id="6" xr3:uid="{00000000-0010-0000-0200-000006000000}" name="Jantina_x000a_Gender "/>
    <tableColumn id="7" xr3:uid="{00000000-0010-0000-0200-000007000000}" name="Bangsa _x000a_Race"/>
    <tableColumn id="8" xr3:uid="{00000000-0010-0000-0200-000008000000}" name="Sekolah _x000a_School "/>
    <tableColumn id="9" xr3:uid="{00000000-0010-0000-0200-000009000000}" name="Andakah anda mempunyai telefon pintar Android?_x000a_Do you have an Android smartphone?"/>
    <tableColumn id="10" xr3:uid="{00000000-0010-0000-0200-00000A000000}" name="K1. Pengambilan makanan / minuman bergula terlalu banyak menyebabkan gigi berlubang _x000a_Taking too much sugary foods / drinks can cause tooth decay"/>
    <tableColumn id="11" xr3:uid="{00000000-0010-0000-0200-00000B000000}" name="K2. Pengambilan makanan / minuman bergula melebihi 4 kali sehari menyebabkan gigi berlubang _x000a_Taking sugary foods  / drinks more than 4 times a day causes tooth decay"/>
    <tableColumn id="12" xr3:uid="{00000000-0010-0000-0200-00000C000000}" name="K3. Seseorang boleh mengurangkan risiko gigi berlubang dengan mengurangkan pengambilan makanan/minuman bergula setiap hari._x000a_A person can reduce the risk of tooth decay by reducing sugary food/drinks intake every day "/>
    <tableColumn id="13" xr3:uid="{00000000-0010-0000-0200-00000D000000}" name="K4. Memberus gigi menggunakan ubat gigi berfluorida tidak berkesan untuk mencegah gigi berlubang._x000a_Brushing teeth with fluoridated toothpaste is not effective to prevent tooth decay "/>
    <tableColumn id="14" xr3:uid="{00000000-0010-0000-0200-00000E000000}" name="K5. Untuk keperluan fluorida yang mencukupi, kita perlu menggosok gigi sekurang-kurangnya dua kali sehari_x000a_For adequate fluoride supply, we need to brush our teeth at least twice a day"/>
    <tableColumn id="15" xr3:uid="{00000000-0010-0000-0200-00000F000000}" name="K6. Gusi berdarah semasa memberus gigi adalah tanda penyakit gusi_x000a_Bleeding gum during tooth brushing is a sign of gum disease"/>
    <tableColumn id="16" xr3:uid="{00000000-0010-0000-0200-000010000000}" name="K7. Plak gigi menyebabkan penyakit gusi_x000a_Dental plaque can cause gum disease"/>
    <tableColumn id="17" xr3:uid="{00000000-0010-0000-0200-000011000000}" name="K8. Penyakit gusi boleh menyebabkan gigi menjadi longgar / goyang_x000a_Gum disease can cause teeth to become loose"/>
    <tableColumn id="18" xr3:uid="{00000000-0010-0000-0200-000012000000}" name="K9. Memberus gigi dengan teknik yang betul meningkatkan kesihatan gusi_x000a_Brushing teeth with the correct technique improves the health of my gum"/>
    <tableColumn id="19" xr3:uid="{00000000-0010-0000-0200-000013000000}" name="K10. Menggunakan flos gigi untuk membersihkan kawasan di celah-celah gigi meningkatkan kesihatan gusi_x000a_Using dental floss to clean the areas between teeth improves gum health"/>
    <tableColumn id="20" xr3:uid="{00000000-0010-0000-0200-000014000000}" name="K11. Gigi berlubang menyebabkan gigi sakit semasa makan_x000a_Dental cavity can cause pain during eating"/>
    <tableColumn id="21" xr3:uid="{00000000-0010-0000-0200-000015000000}" name="K12. Merokok boleh menyebabkan penyakit gusi._x000a_Smoking can cause gum disease"/>
    <tableColumn id="22" xr3:uid="{00000000-0010-0000-0200-000016000000}" name="K13. Posisi gigi yang bertindih, terpusing, menggigit bibir, atau jongang memerlukan rawatan pendakap gigi_x000a_Teeth position which are overlapping, rotated, biting the lip, or jutted out will require braces treatment."/>
    <tableColumn id="23" xr3:uid="{00000000-0010-0000-0200-000017000000}" name="K14. Pemutihan gigi adalah rawatan untuk memutihkan warna gigi_x000a_Teeth whitening is a treatment to whiten the colour of teeth"/>
    <tableColumn id="24" xr3:uid="{00000000-0010-0000-0200-000018000000}" name="K15. Disyorkan untuk membersihkan celah-celah gigi menggunakan flos gigi sekali sehari._x000a_It is recommended to clean the spaces between teeth using dental floss once a day."/>
    <tableColumn id="25" xr3:uid="{00000000-0010-0000-0200-000019000000}" name="K16. Gigi yang tidak tersusun boleh mempengaruhi keyakinan diri._x000a_Crooked teeth can affect self confidence"/>
    <tableColumn id="26" xr3:uid="{00000000-0010-0000-0200-00001A000000}" name="1a) ia mencegah gigi saya daripada berlubang _x000a_1a) it prevents my teeth from decaying   "/>
    <tableColumn id="27" xr3:uid="{00000000-0010-0000-0200-00001B000000}" name="1b) ia membuatkan nafas saya segar_x000a_1b) it freshens my breath"/>
    <tableColumn id="28" xr3:uid="{00000000-0010-0000-0200-00001C000000}" name="1c) ia mencegah gigi saya daripada menjadi kuning_x000a_1c) it prevents my teeth from becoming yellow"/>
    <tableColumn id="29" xr3:uid="{00000000-0010-0000-0200-00001D000000}" name="1d) ia adalah sebahagian daripada penjagaan kesihatan tubuh badan_x000a_1d) it is part of general health care"/>
    <tableColumn id="30" xr3:uid="{00000000-0010-0000-0200-00001E000000}" name="1e) ia menjadikan gusi saya sihat_x000a_1e) it makes my gums healthy"/>
    <tableColumn id="31" xr3:uid="{00000000-0010-0000-0200-00001F000000}" name="1f) ia membantu meningkatkan penampilan saya_x000a_1f) it helps improve my appearance"/>
    <tableColumn id="32" xr3:uid="{00000000-0010-0000-0200-000020000000}" name="1g) ia membuat rakan-rakan saya menyukai saya_x000a_1g) it makes my friends to like me"/>
    <tableColumn id="33" xr3:uid="{00000000-0010-0000-0200-000021000000}" name="2a) jika diambil terlalu kerap boleh merosakkan gigi saya_x000a_2a) if taken too often can harm my teeth"/>
    <tableColumn id="34" xr3:uid="{00000000-0010-0000-0200-000022000000}" name="2b) patut dielakkan_x000a_2b) should be avoided "/>
    <tableColumn id="35" xr3:uid="{00000000-0010-0000-0200-000023000000}" name="2c) tidak akan membahayakan gigi saya_x000a_2c) will not harm my teeth"/>
    <tableColumn id="36" xr3:uid="{00000000-0010-0000-0200-000024000000}" name="3a) akan menyukarkan saya untuk bergaul dengan rakan-rakan _x000a_3a) will make it difficult for me to mingle with my friends "/>
    <tableColumn id="37" xr3:uid="{00000000-0010-0000-0200-000025000000}" name="3b) membuatkan saya berasa rendah diri _x000a_3b) makes me feel inferior"/>
    <tableColumn id="38" xr3:uid="{00000000-0010-0000-0200-000026000000}" name="3c) membuatkan orang lain menjauhkan diri daripada saya _x000a_3c) makes other people to avoid me"/>
    <tableColumn id="39" xr3:uid="{00000000-0010-0000-0200-000027000000}" name="3d) boleh dicegah jika saya memberus gigi dua kali sehari_x000a_3d) can be prevented if I brush my teeth twice a day "/>
    <tableColumn id="40" xr3:uid="{00000000-0010-0000-0200-000028000000}" name="4a) adalah penting bagi saya_x000a_4a) is important to me"/>
    <tableColumn id="41" xr3:uid="{00000000-0010-0000-0200-000029000000}" name="4b) dapat meningkatkan kesihatan gusi_x000a_4b) can improve gum’s health"/>
    <tableColumn id="42" xr3:uid="{00000000-0010-0000-0200-00002A000000}" name="B1. Berapa kalikah anda memberus gigi setiap hari?_x000a_B1. How many times do you brush your teeth each day?"/>
    <tableColumn id="43" xr3:uid="{00000000-0010-0000-0200-00002B000000}" name="B2. Berapa kalikah anda menggunakan ubat gigi semasa memberus gigi setiap hari?_x000a_B2. How many times do you use toothpaste when brushing your teeth each day?"/>
    <tableColumn id="44" xr3:uid="{00000000-0010-0000-0200-00002C000000}" name="B3. Adakah anda menggunakan ubat gigi berfluorida ketika memberus gigi?_x000a_B3. Do you use fluoride toothpaste when brushing your teeth?"/>
    <tableColumn id="45" xr3:uid="{00000000-0010-0000-0200-00002D000000}" name="Nyatakan jenama ubat gigi anda_x000a_State the brand of your toothpaste"/>
    <tableColumn id="46" xr3:uid="{00000000-0010-0000-0200-00002E000000}" name="B4. Berapa kerap anda berkumur dengan air selepas makan setiap hari?_x000a_B4. How often do you rinse your mouth with water after eating your food?"/>
    <tableColumn id="47" xr3:uid="{00000000-0010-0000-0200-00002F000000}" name="B5. Berapa kalikah anda menggunakan flos gigi untuk membersihkan sisa makanan di celah-celah gigi setiap hari?_x000a_B5. How many times do you use dental floss to clean the food remnants between your teeth each day?"/>
    <tableColumn id="48" xr3:uid="{00000000-0010-0000-0200-000030000000}" name="B6. Berapa kalikah anda minum minuman bergas atau minuman berkarbonat setiap hari?_x000a_B6. How many times do you take fizzy drinks or carbonated beverages each day?"/>
    <tableColumn id="49" xr3:uid="{00000000-0010-0000-0200-000031000000}" name="B7. Adakah anda mengambil makanan / minuman manis semasa waktu makan di bawah?_x000a_B7. Do you take sweet food and/or drinks during mealtime? [Sarapan / Breakfast ]"/>
    <tableColumn id="50" xr3:uid="{00000000-0010-0000-0200-000032000000}" name="B7. Adakah anda mengambil makanan / minuman manis semasa waktu makan di bawah?_x000a_B7. Do you take sweet food and/or drinks during mealtime? [Minum pagi / Morning snacks]"/>
    <tableColumn id="51" xr3:uid="{00000000-0010-0000-0200-000033000000}" name="B7. Adakah anda mengambil makanan / minuman manis semasa waktu makan di bawah?_x000a_B7. Do you take sweet food and/or drinks during mealtime? [Makan tengah hari / Lunch ]"/>
    <tableColumn id="52" xr3:uid="{00000000-0010-0000-0200-000034000000}" name="B7. Adakah anda mengambil makanan / minuman manis semasa waktu makan di bawah?_x000a_B7. Do you take sweet food and/or drinks during mealtime? [Minum petang / Tea time ]"/>
    <tableColumn id="53" xr3:uid="{00000000-0010-0000-0200-000035000000}" name="B7. Adakah anda mengambil makanan / minuman manis semasa waktu makan di bawah?_x000a_B7. Do you take sweet food and/or drinks during mealtime? [Makan Malam / Dinner ]"/>
    <tableColumn id="54" xr3:uid="{00000000-0010-0000-0200-000036000000}" name="B7. Adakah anda mengambil makanan / minuman manis semasa waktu makan di bawah?_x000a_B7. Do you take sweet food and/or drinks during mealtime? [Makan lewat malam / Supper]"/>
    <tableColumn id="55" xr3:uid="{00000000-0010-0000-0200-000037000000}" name="B8. Adakah anda merokok_x000a_B8. Do you smoke cigarettes?"/>
    <tableColumn id="56" xr3:uid="{00000000-0010-0000-0200-000038000000}" name="Jika jawapan anda &quot;Ya,&quot; sila nyatakan bilangan rokok yang anda hisap setiap hari_x000a_If your answer is &quot;Yes,&quot; please indicate the number of cigarettes you smoke per day"/>
    <tableColumn id="57" xr3:uid="{00000000-0010-0000-0200-000039000000}" name="B9. Adakah anda menghisap vape?_x000a_B9. Do you vape?"/>
    <tableColumn id="58" xr3:uid="{00000000-0010-0000-0200-00003A000000}" name="Jika jawapan anda &quot;Ya,&quot; sila nyatakan kekerapan anda menghisap vape_x000a_If your answer is “Yes”, please indicate the frequency of vaping."/>
  </tableColumns>
  <tableStyleInfo name="Baseline SMK Pasir Puteh 071024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2" displayName="Table2" ref="A1:BF196">
  <autoFilter ref="A1:BF196" xr:uid="{00000000-0009-0000-0100-000004000000}">
    <filterColumn colId="8">
      <filters>
        <filter val="Tidak / No"/>
      </filters>
    </filterColumn>
  </autoFilter>
  <tableColumns count="58">
    <tableColumn id="1" xr3:uid="{00000000-0010-0000-0300-000001000000}" name="Timestamp"/>
    <tableColumn id="2" xr3:uid="{00000000-0010-0000-0300-000002000000}" name="Email Address"/>
    <tableColumn id="3" xr3:uid="{00000000-0010-0000-0300-000003000000}" name="No Kad Pengenalan _x000a_Identification Number"/>
    <tableColumn id="4" xr3:uid="{00000000-0010-0000-0300-000004000000}" name="Plaque Score "/>
    <tableColumn id="5" xr3:uid="{00000000-0010-0000-0300-000005000000}" name="Gingival Score "/>
    <tableColumn id="6" xr3:uid="{00000000-0010-0000-0300-000006000000}" name="Jantina_x000a_Gender "/>
    <tableColumn id="7" xr3:uid="{00000000-0010-0000-0300-000007000000}" name="Bangsa _x000a_Race"/>
    <tableColumn id="8" xr3:uid="{00000000-0010-0000-0300-000008000000}" name="Sekolah _x000a_School "/>
    <tableColumn id="9" xr3:uid="{00000000-0010-0000-0300-000009000000}" name="Andakah anda mempunyai telefon pintar Android?_x000a_Do you have an Android smartphone?"/>
    <tableColumn id="10" xr3:uid="{00000000-0010-0000-0300-00000A000000}" name="K1. Pengambilan makanan / minuman bergula terlalu banyak menyebabkan gigi berlubang _x000a_Taking too much sugary foods / drinks can cause tooth decay"/>
    <tableColumn id="11" xr3:uid="{00000000-0010-0000-0300-00000B000000}" name="K2. Pengambilan makanan / minuman bergula melebihi 4 kali sehari menyebabkan gigi berlubang _x000a_Taking sugary foods  / drinks more than 4 times a day causes tooth decay"/>
    <tableColumn id="12" xr3:uid="{00000000-0010-0000-0300-00000C000000}" name="K3. Seseorang boleh mengurangkan risiko gigi berlubang dengan mengurangkan pengambilan makanan/minuman bergula setiap hari._x000a_A person can reduce the risk of tooth decay by reducing sugary food/drinks intake every day "/>
    <tableColumn id="13" xr3:uid="{00000000-0010-0000-0300-00000D000000}" name="K4. Memberus gigi menggunakan ubat gigi berfluorida tidak berkesan untuk mencegah gigi berlubang._x000a_Brushing teeth with fluoridated toothpaste is not effective to prevent tooth decay "/>
    <tableColumn id="14" xr3:uid="{00000000-0010-0000-0300-00000E000000}" name="K5. Untuk keperluan fluorida yang mencukupi, kita perlu menggosok gigi sekurang-kurangnya dua kali sehari_x000a_For adequate fluoride supply, we need to brush our teeth at least twice a day"/>
    <tableColumn id="15" xr3:uid="{00000000-0010-0000-0300-00000F000000}" name="K6. Gusi berdarah semasa memberus gigi adalah tanda penyakit gusi_x000a_Bleeding gum during tooth brushing is a sign of gum disease"/>
    <tableColumn id="16" xr3:uid="{00000000-0010-0000-0300-000010000000}" name="K7. Plak gigi menyebabkan penyakit gusi_x000a_Dental plaque can cause gum disease"/>
    <tableColumn id="17" xr3:uid="{00000000-0010-0000-0300-000011000000}" name="K8. Penyakit gusi boleh menyebabkan gigi menjadi longgar / goyang_x000a_Gum disease can cause teeth to become loose"/>
    <tableColumn id="18" xr3:uid="{00000000-0010-0000-0300-000012000000}" name="K9. Memberus gigi dengan teknik yang betul meningkatkan kesihatan gusi_x000a_Brushing teeth with the correct technique improves the health of my gum"/>
    <tableColumn id="19" xr3:uid="{00000000-0010-0000-0300-000013000000}" name="K10. Menggunakan flos gigi untuk membersihkan kawasan di celah-celah gigi meningkatkan kesihatan gusi_x000a_Using dental floss to clean the areas between teeth improves gum health"/>
    <tableColumn id="20" xr3:uid="{00000000-0010-0000-0300-000014000000}" name="K11. Gigi berlubang menyebabkan gigi sakit semasa makan_x000a_Dental cavity can cause pain during eating"/>
    <tableColumn id="21" xr3:uid="{00000000-0010-0000-0300-000015000000}" name="K12. Merokok boleh menyebabkan penyakit gusi._x000a_Smoking can cause gum disease"/>
    <tableColumn id="22" xr3:uid="{00000000-0010-0000-0300-000016000000}" name="K13. Posisi gigi yang bertindih, terpusing, menggigit bibir, atau jongang memerlukan rawatan pendakap gigi_x000a_Teeth position which are overlapping, rotated, biting the lip, or jutted out will require braces treatment."/>
    <tableColumn id="23" xr3:uid="{00000000-0010-0000-0300-000017000000}" name="K14. Pemutihan gigi adalah rawatan untuk memutihkan warna gigi_x000a_Teeth whitening is a treatment to whiten the colour of teeth"/>
    <tableColumn id="24" xr3:uid="{00000000-0010-0000-0300-000018000000}" name="K15. Disyorkan untuk membersihkan celah-celah gigi menggunakan flos gigi sekali sehari._x000a_It is recommended to clean the spaces between teeth using dental floss once a day."/>
    <tableColumn id="25" xr3:uid="{00000000-0010-0000-0300-000019000000}" name="K16. Gigi yang tidak tersusun boleh mempengaruhi keyakinan diri._x000a_Crooked teeth can affect self confidence"/>
    <tableColumn id="26" xr3:uid="{00000000-0010-0000-0300-00001A000000}" name="1a) ia mencegah gigi saya daripada berlubang _x000a_1a) it prevents my teeth from decaying   "/>
    <tableColumn id="27" xr3:uid="{00000000-0010-0000-0300-00001B000000}" name="1b) ia membuatkan nafas saya segar_x000a_1b) it freshens my breath"/>
    <tableColumn id="28" xr3:uid="{00000000-0010-0000-0300-00001C000000}" name="1c) ia mencegah gigi saya daripada menjadi kuning_x000a_1c) it prevents my teeth from becoming yellow"/>
    <tableColumn id="29" xr3:uid="{00000000-0010-0000-0300-00001D000000}" name="1d) ia adalah sebahagian daripada penjagaan kesihatan tubuh badan_x000a_1d) it is part of general health care"/>
    <tableColumn id="30" xr3:uid="{00000000-0010-0000-0300-00001E000000}" name="1e) ia menjadikan gusi saya sihat_x000a_1e) it makes my gums healthy"/>
    <tableColumn id="31" xr3:uid="{00000000-0010-0000-0300-00001F000000}" name="1f) ia membantu meningkatkan penampilan saya_x000a_1f) it helps improve my appearance"/>
    <tableColumn id="32" xr3:uid="{00000000-0010-0000-0300-000020000000}" name="1g) ia membuat rakan-rakan saya menyukai saya_x000a_1g) it makes my friends to like me"/>
    <tableColumn id="33" xr3:uid="{00000000-0010-0000-0300-000021000000}" name="2a) jika diambil terlalu kerap boleh merosakkan gigi saya_x000a_2a) if taken too often can harm my teeth"/>
    <tableColumn id="34" xr3:uid="{00000000-0010-0000-0300-000022000000}" name="2b) patut dielakkan_x000a_2b) should be avoided "/>
    <tableColumn id="35" xr3:uid="{00000000-0010-0000-0300-000023000000}" name="2c) tidak akan membahayakan gigi saya_x000a_2c) will not harm my teeth"/>
    <tableColumn id="36" xr3:uid="{00000000-0010-0000-0300-000024000000}" name="3a) akan menyukarkan saya untuk bergaul dengan rakan-rakan _x000a_3a) will make it difficult for me to mingle with my friends "/>
    <tableColumn id="37" xr3:uid="{00000000-0010-0000-0300-000025000000}" name="3b) membuatkan saya berasa rendah diri _x000a_3b) makes me feel inferior"/>
    <tableColumn id="38" xr3:uid="{00000000-0010-0000-0300-000026000000}" name="3c) membuatkan orang lain menjauhkan diri daripada saya _x000a_3c) makes other people to avoid me"/>
    <tableColumn id="39" xr3:uid="{00000000-0010-0000-0300-000027000000}" name="3d) boleh dicegah jika saya memberus gigi dua kali sehari_x000a_3d) can be prevented if I brush my teeth twice a day "/>
    <tableColumn id="40" xr3:uid="{00000000-0010-0000-0300-000028000000}" name="4a) adalah penting bagi saya_x000a_4a) is important to me"/>
    <tableColumn id="41" xr3:uid="{00000000-0010-0000-0300-000029000000}" name="4b) dapat meningkatkan kesihatan gusi_x000a_4b) can improve gum’s health"/>
    <tableColumn id="42" xr3:uid="{00000000-0010-0000-0300-00002A000000}" name="B1. Berapa kalikah anda memberus gigi setiap hari?_x000a_B1. How many times do you brush your teeth each day?"/>
    <tableColumn id="43" xr3:uid="{00000000-0010-0000-0300-00002B000000}" name="B2. Berapa kalikah anda menggunakan ubat gigi semasa memberus gigi setiap hari?_x000a_B2. How many times do you use toothpaste when brushing your teeth each day?"/>
    <tableColumn id="44" xr3:uid="{00000000-0010-0000-0300-00002C000000}" name="B3. Adakah anda menggunakan ubat gigi berfluorida ketika memberus gigi?_x000a_B3. Do you use fluoride toothpaste when brushing your teeth?"/>
    <tableColumn id="45" xr3:uid="{00000000-0010-0000-0300-00002D000000}" name="Nyatakan jenama ubat gigi anda_x000a_State the brand of your toothpaste"/>
    <tableColumn id="46" xr3:uid="{00000000-0010-0000-0300-00002E000000}" name="B4. Berapa kerap anda berkumur dengan air selepas makan setiap hari?_x000a_B4. How often do you rinse your mouth with water after eating your food?"/>
    <tableColumn id="47" xr3:uid="{00000000-0010-0000-0300-00002F000000}" name="B5. Berapa kalikah anda menggunakan flos gigi untuk membersihkan sisa makanan di celah-celah gigi setiap hari?_x000a_B5. How many times do you use dental floss to clean the food remnants between your teeth each day?"/>
    <tableColumn id="48" xr3:uid="{00000000-0010-0000-0300-000030000000}" name="B6. Berapa kalikah anda minum minuman bergas atau minuman berkarbonat setiap hari?_x000a_B6. How many times do you take fizzy drinks or carbonated beverages each day?"/>
    <tableColumn id="49" xr3:uid="{00000000-0010-0000-0300-000031000000}" name="B7. Adakah anda mengambil makanan / minuman manis semasa waktu makan di bawah?_x000a_B7. Do you take sweet food and/or drinks during mealtime? [Sarapan / Breakfast ]"/>
    <tableColumn id="50" xr3:uid="{00000000-0010-0000-0300-000032000000}" name="B7. Adakah anda mengambil makanan / minuman manis semasa waktu makan di bawah?_x000a_B7. Do you take sweet food and/or drinks during mealtime? [Minum pagi / Morning snacks]"/>
    <tableColumn id="51" xr3:uid="{00000000-0010-0000-0300-000033000000}" name="B7. Adakah anda mengambil makanan / minuman manis semasa waktu makan di bawah?_x000a_B7. Do you take sweet food and/or drinks during mealtime? [Makan tengah hari / Lunch ]"/>
    <tableColumn id="52" xr3:uid="{00000000-0010-0000-0300-000034000000}" name="B7. Adakah anda mengambil makanan / minuman manis semasa waktu makan di bawah?_x000a_B7. Do you take sweet food and/or drinks during mealtime? [Minum petang / Tea time ]"/>
    <tableColumn id="53" xr3:uid="{00000000-0010-0000-0300-000035000000}" name="B7. Adakah anda mengambil makanan / minuman manis semasa waktu makan di bawah?_x000a_B7. Do you take sweet food and/or drinks during mealtime? [Makan Malam / Dinner ]"/>
    <tableColumn id="54" xr3:uid="{00000000-0010-0000-0300-000036000000}" name="B7. Adakah anda mengambil makanan / minuman manis semasa waktu makan di bawah?_x000a_B7. Do you take sweet food and/or drinks during mealtime? [Makan lewat malam / Supper]"/>
    <tableColumn id="55" xr3:uid="{00000000-0010-0000-0300-000037000000}" name="B8. Adakah anda merokok_x000a_B8. Do you smoke cigarettes?"/>
    <tableColumn id="56" xr3:uid="{00000000-0010-0000-0300-000038000000}" name="Jika jawapan anda &quot;Ya,&quot; sila nyatakan bilangan rokok yang anda hisap setiap hari_x000a_If your answer is &quot;Yes,&quot; please indicate the number of cigarettes you smoke per day"/>
    <tableColumn id="57" xr3:uid="{00000000-0010-0000-0300-000039000000}" name="B9. Adakah anda menghisap vape?_x000a_B9. Do you vape?"/>
    <tableColumn id="58" xr3:uid="{00000000-0010-0000-0300-00003A000000}" name="Jika jawapan anda &quot;Ya,&quot; sila nyatakan kekerapan anda menghisap vape_x000a_If your answer is “Yes”, please indicate the frequency of vaping."/>
  </tableColumns>
  <tableStyleInfo name="Baseline SMK Gunung Rapat 08102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4" displayName="Table4" ref="A1:BF1" headerRowCount="0">
  <tableColumns count="58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  <tableColumn id="12" xr3:uid="{00000000-0010-0000-0400-00000C000000}" name="Column12"/>
    <tableColumn id="13" xr3:uid="{00000000-0010-0000-0400-00000D000000}" name="Column13"/>
    <tableColumn id="14" xr3:uid="{00000000-0010-0000-0400-00000E000000}" name="Column14"/>
    <tableColumn id="15" xr3:uid="{00000000-0010-0000-0400-00000F000000}" name="Column15"/>
    <tableColumn id="16" xr3:uid="{00000000-0010-0000-0400-000010000000}" name="Column16"/>
    <tableColumn id="17" xr3:uid="{00000000-0010-0000-0400-000011000000}" name="Column17"/>
    <tableColumn id="18" xr3:uid="{00000000-0010-0000-0400-000012000000}" name="Column18"/>
    <tableColumn id="19" xr3:uid="{00000000-0010-0000-0400-000013000000}" name="Column19"/>
    <tableColumn id="20" xr3:uid="{00000000-0010-0000-0400-000014000000}" name="Column20"/>
    <tableColumn id="21" xr3:uid="{00000000-0010-0000-0400-000015000000}" name="Column21"/>
    <tableColumn id="22" xr3:uid="{00000000-0010-0000-0400-000016000000}" name="Column22"/>
    <tableColumn id="23" xr3:uid="{00000000-0010-0000-0400-000017000000}" name="Column23"/>
    <tableColumn id="24" xr3:uid="{00000000-0010-0000-0400-000018000000}" name="Column24"/>
    <tableColumn id="25" xr3:uid="{00000000-0010-0000-0400-000019000000}" name="Column25"/>
    <tableColumn id="26" xr3:uid="{00000000-0010-0000-0400-00001A000000}" name="Column26"/>
    <tableColumn id="27" xr3:uid="{00000000-0010-0000-0400-00001B000000}" name="Column27"/>
    <tableColumn id="28" xr3:uid="{00000000-0010-0000-0400-00001C000000}" name="Column28"/>
    <tableColumn id="29" xr3:uid="{00000000-0010-0000-0400-00001D000000}" name="Column29"/>
    <tableColumn id="30" xr3:uid="{00000000-0010-0000-0400-00001E000000}" name="Column30"/>
    <tableColumn id="31" xr3:uid="{00000000-0010-0000-0400-00001F000000}" name="Column31"/>
    <tableColumn id="32" xr3:uid="{00000000-0010-0000-0400-000020000000}" name="Column32"/>
    <tableColumn id="33" xr3:uid="{00000000-0010-0000-0400-000021000000}" name="Column33"/>
    <tableColumn id="34" xr3:uid="{00000000-0010-0000-0400-000022000000}" name="Column34"/>
    <tableColumn id="35" xr3:uid="{00000000-0010-0000-0400-000023000000}" name="Column35"/>
    <tableColumn id="36" xr3:uid="{00000000-0010-0000-0400-000024000000}" name="Column36"/>
    <tableColumn id="37" xr3:uid="{00000000-0010-0000-0400-000025000000}" name="Column37"/>
    <tableColumn id="38" xr3:uid="{00000000-0010-0000-0400-000026000000}" name="Column38"/>
    <tableColumn id="39" xr3:uid="{00000000-0010-0000-0400-000027000000}" name="Column39"/>
    <tableColumn id="40" xr3:uid="{00000000-0010-0000-0400-000028000000}" name="Column40"/>
    <tableColumn id="41" xr3:uid="{00000000-0010-0000-0400-000029000000}" name="Column41"/>
    <tableColumn id="42" xr3:uid="{00000000-0010-0000-0400-00002A000000}" name="Column42"/>
    <tableColumn id="43" xr3:uid="{00000000-0010-0000-0400-00002B000000}" name="Column43"/>
    <tableColumn id="44" xr3:uid="{00000000-0010-0000-0400-00002C000000}" name="Column44"/>
    <tableColumn id="45" xr3:uid="{00000000-0010-0000-0400-00002D000000}" name="Column45"/>
    <tableColumn id="46" xr3:uid="{00000000-0010-0000-0400-00002E000000}" name="Column46"/>
    <tableColumn id="47" xr3:uid="{00000000-0010-0000-0400-00002F000000}" name="Column47"/>
    <tableColumn id="48" xr3:uid="{00000000-0010-0000-0400-000030000000}" name="Column48"/>
    <tableColumn id="49" xr3:uid="{00000000-0010-0000-0400-000031000000}" name="Column49"/>
    <tableColumn id="50" xr3:uid="{00000000-0010-0000-0400-000032000000}" name="Column50"/>
    <tableColumn id="51" xr3:uid="{00000000-0010-0000-0400-000033000000}" name="Column51"/>
    <tableColumn id="52" xr3:uid="{00000000-0010-0000-0400-000034000000}" name="Column52"/>
    <tableColumn id="53" xr3:uid="{00000000-0010-0000-0400-000035000000}" name="Column53"/>
    <tableColumn id="54" xr3:uid="{00000000-0010-0000-0400-000036000000}" name="Column54"/>
    <tableColumn id="55" xr3:uid="{00000000-0010-0000-0400-000037000000}" name="Column55"/>
    <tableColumn id="56" xr3:uid="{00000000-0010-0000-0400-000038000000}" name="Column56"/>
    <tableColumn id="57" xr3:uid="{00000000-0010-0000-0400-000039000000}" name="Column57"/>
    <tableColumn id="58" xr3:uid="{00000000-0010-0000-0400-00003A000000}" name="Column58"/>
  </tableColumns>
  <tableStyleInfo name="Baseline SMK Seri Ampang 09102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1" displayName="Table_1" ref="A2:BF108" headerRowCount="0">
  <tableColumns count="58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  <tableColumn id="14" xr3:uid="{00000000-0010-0000-0500-00000E000000}" name="Column14"/>
    <tableColumn id="15" xr3:uid="{00000000-0010-0000-0500-00000F000000}" name="Column15"/>
    <tableColumn id="16" xr3:uid="{00000000-0010-0000-0500-000010000000}" name="Column16"/>
    <tableColumn id="17" xr3:uid="{00000000-0010-0000-0500-000011000000}" name="Column17"/>
    <tableColumn id="18" xr3:uid="{00000000-0010-0000-0500-000012000000}" name="Column18"/>
    <tableColumn id="19" xr3:uid="{00000000-0010-0000-0500-000013000000}" name="Column19"/>
    <tableColumn id="20" xr3:uid="{00000000-0010-0000-0500-000014000000}" name="Column20"/>
    <tableColumn id="21" xr3:uid="{00000000-0010-0000-0500-000015000000}" name="Column21"/>
    <tableColumn id="22" xr3:uid="{00000000-0010-0000-0500-000016000000}" name="Column22"/>
    <tableColumn id="23" xr3:uid="{00000000-0010-0000-0500-000017000000}" name="Column23"/>
    <tableColumn id="24" xr3:uid="{00000000-0010-0000-0500-000018000000}" name="Column24"/>
    <tableColumn id="25" xr3:uid="{00000000-0010-0000-0500-000019000000}" name="Column25"/>
    <tableColumn id="26" xr3:uid="{00000000-0010-0000-0500-00001A000000}" name="Column26"/>
    <tableColumn id="27" xr3:uid="{00000000-0010-0000-0500-00001B000000}" name="Column27"/>
    <tableColumn id="28" xr3:uid="{00000000-0010-0000-0500-00001C000000}" name="Column28"/>
    <tableColumn id="29" xr3:uid="{00000000-0010-0000-0500-00001D000000}" name="Column29"/>
    <tableColumn id="30" xr3:uid="{00000000-0010-0000-0500-00001E000000}" name="Column30"/>
    <tableColumn id="31" xr3:uid="{00000000-0010-0000-0500-00001F000000}" name="Column31"/>
    <tableColumn id="32" xr3:uid="{00000000-0010-0000-0500-000020000000}" name="Column32"/>
    <tableColumn id="33" xr3:uid="{00000000-0010-0000-0500-000021000000}" name="Column33"/>
    <tableColumn id="34" xr3:uid="{00000000-0010-0000-0500-000022000000}" name="Column34"/>
    <tableColumn id="35" xr3:uid="{00000000-0010-0000-0500-000023000000}" name="Column35"/>
    <tableColumn id="36" xr3:uid="{00000000-0010-0000-0500-000024000000}" name="Column36"/>
    <tableColumn id="37" xr3:uid="{00000000-0010-0000-0500-000025000000}" name="Column37"/>
    <tableColumn id="38" xr3:uid="{00000000-0010-0000-0500-000026000000}" name="Column38"/>
    <tableColumn id="39" xr3:uid="{00000000-0010-0000-0500-000027000000}" name="Column39"/>
    <tableColumn id="40" xr3:uid="{00000000-0010-0000-0500-000028000000}" name="Column40"/>
    <tableColumn id="41" xr3:uid="{00000000-0010-0000-0500-000029000000}" name="Column41"/>
    <tableColumn id="42" xr3:uid="{00000000-0010-0000-0500-00002A000000}" name="Column42"/>
    <tableColumn id="43" xr3:uid="{00000000-0010-0000-0500-00002B000000}" name="Column43"/>
    <tableColumn id="44" xr3:uid="{00000000-0010-0000-0500-00002C000000}" name="Column44"/>
    <tableColumn id="45" xr3:uid="{00000000-0010-0000-0500-00002D000000}" name="Column45"/>
    <tableColumn id="46" xr3:uid="{00000000-0010-0000-0500-00002E000000}" name="Column46"/>
    <tableColumn id="47" xr3:uid="{00000000-0010-0000-0500-00002F000000}" name="Column47"/>
    <tableColumn id="48" xr3:uid="{00000000-0010-0000-0500-000030000000}" name="Column48"/>
    <tableColumn id="49" xr3:uid="{00000000-0010-0000-0500-000031000000}" name="Column49"/>
    <tableColumn id="50" xr3:uid="{00000000-0010-0000-0500-000032000000}" name="Column50"/>
    <tableColumn id="51" xr3:uid="{00000000-0010-0000-0500-000033000000}" name="Column51"/>
    <tableColumn id="52" xr3:uid="{00000000-0010-0000-0500-000034000000}" name="Column52"/>
    <tableColumn id="53" xr3:uid="{00000000-0010-0000-0500-000035000000}" name="Column53"/>
    <tableColumn id="54" xr3:uid="{00000000-0010-0000-0500-000036000000}" name="Column54"/>
    <tableColumn id="55" xr3:uid="{00000000-0010-0000-0500-000037000000}" name="Column55"/>
    <tableColumn id="56" xr3:uid="{00000000-0010-0000-0500-000038000000}" name="Column56"/>
    <tableColumn id="57" xr3:uid="{00000000-0010-0000-0500-000039000000}" name="Column57"/>
    <tableColumn id="58" xr3:uid="{00000000-0010-0000-0500-00003A000000}" name="Column58"/>
  </tableColumns>
  <tableStyleInfo name="Baseline SMK Seri Ampang 091024-style 2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5AD6A68-FE7D-4434-90E8-DB310A50C711}" name="Form_Responses18" displayName="Form_Responses18" ref="A1:BI408">
  <autoFilter ref="A1:BI408" xr:uid="{B5AD6A68-FE7D-4434-90E8-DB310A50C711}"/>
  <tableColumns count="61">
    <tableColumn id="1" xr3:uid="{B999F2B8-042A-4B1E-B0BA-6AB4CEF1B8BA}" name="Timestamp"/>
    <tableColumn id="2" xr3:uid="{24A0789F-B3EB-48AF-B94B-6BA09025B043}" name="Email Address"/>
    <tableColumn id="3" xr3:uid="{655EDCAF-B3DE-4133-A9C5-6155FC9295F2}" name="No Kad Pengenalan _x000a_Identification Number"/>
    <tableColumn id="4" xr3:uid="{1FBA1707-650F-4F0F-AF17-609C47C8A19D}" name="Plaque Score "/>
    <tableColumn id="5" xr3:uid="{14D445EB-DDEE-4A7E-8B29-97C224439FF3}" name="Gingival Score "/>
    <tableColumn id="6" xr3:uid="{57DEE2A3-2807-493A-82A0-040B1C34D41B}" name="Jantina_x000a_Gender "/>
    <tableColumn id="7" xr3:uid="{0938FA2C-9482-4492-871D-E4FE3263365C}" name="Bangsa _x000a_Race"/>
    <tableColumn id="8" xr3:uid="{013335BD-E2F0-4EA8-8353-4609D1C4669D}" name="Sekolah _x000a_School "/>
    <tableColumn id="9" xr3:uid="{6E754D69-8EFD-420A-A2D2-1B8E620CC944}" name="Andakah anda mempunyai telefon pintar Android?_x000a_Do you have an Android smartphone?"/>
    <tableColumn id="10" xr3:uid="{25A1821D-D280-43AE-BE81-2A54B683247B}" name="K1. Pengambilan makanan / minuman bergula terlalu banyak menyebabkan gigi berlubang _x000a_Taking too much sugary foods / drinks can cause tooth decay"/>
    <tableColumn id="11" xr3:uid="{E20AC459-4F26-4175-99D8-483EB929D80F}" name="K2. Pengambilan makanan / minuman bergula melebihi 4 kali sehari menyebabkan gigi berlubang _x000a_Taking sugary foods  / drinks more than 4 times a day causes tooth decay"/>
    <tableColumn id="12" xr3:uid="{F0BAC737-BE31-4D76-BF70-056FDAFE1220}" name="K3. Seseorang boleh mengurangkan risiko gigi berlubang dengan mengurangkan pengambilan makanan/minuman bergula setiap hari._x000a_A person can reduce the risk of tooth decay by reducing sugary food/drinks intake every day "/>
    <tableColumn id="13" xr3:uid="{2E01448B-D130-4641-ACCB-CD97FAD305CB}" name="K4. Memberus gigi menggunakan ubat gigi berfluorida tidak berkesan untuk mencegah gigi berlubang._x000a_Brushing teeth with fluoridated toothpaste is not effective to prevent tooth decay "/>
    <tableColumn id="14" xr3:uid="{45E6B430-CF85-413E-B9DF-EA005EB76A5F}" name="K5. Untuk keperluan fluorida yang mencukupi, kita perlu menggosok gigi sekurang-kurangnya dua kali sehari_x000a_For adequate fluoride supply, we need to brush our teeth at least twice a day"/>
    <tableColumn id="15" xr3:uid="{00FBAD7C-1E16-45EE-9F8A-6D7DA0DB46AF}" name="K6. Gusi berdarah semasa memberus gigi adalah tanda penyakit gusi_x000a_Bleeding gum during tooth brushing is a sign of gum disease"/>
    <tableColumn id="16" xr3:uid="{329B0EFD-D1C9-490B-A1BA-4877B7AD0B4A}" name="K7. Plak gigi menyebabkan penyakit gusi_x000a_Dental plaque can cause gum disease"/>
    <tableColumn id="17" xr3:uid="{36CA8087-FF28-4C03-BBD1-766448649BB8}" name="K8. Penyakit gusi boleh menyebabkan gigi menjadi longgar / goyang_x000a_Gum disease can cause teeth to become loose"/>
    <tableColumn id="18" xr3:uid="{840D3F00-6265-4C9D-827B-0007A3E47685}" name="K9. Memberus gigi dengan teknik yang betul meningkatkan kesihatan gusi_x000a_Brushing teeth with the correct technique improves the health of my gum"/>
    <tableColumn id="19" xr3:uid="{5E334859-CD23-4755-AF89-CFBED5CD4234}" name="K10. Menggunakan flos gigi untuk membersihkan kawasan di celah-celah gigi meningkatkan kesihatan gusi_x000a_Using dental floss to clean the areas between teeth improves gum health"/>
    <tableColumn id="20" xr3:uid="{A616646C-4146-427F-8A6A-DA4D7CEA8FDE}" name="K11. Gigi berlubang menyebabkan gigi sakit semasa makan_x000a_Dental cavity can cause pain during eating"/>
    <tableColumn id="21" xr3:uid="{038B2E73-ED92-4305-ACB5-9702926180E1}" name="K12. Merokok boleh menyebabkan penyakit gusi._x000a_Smoking can cause gum disease"/>
    <tableColumn id="22" xr3:uid="{F7986705-D709-452B-AC23-AE18E24BB9D5}" name="K13. Posisi gigi yang bertindih, terpusing, menggigit bibir, atau jongang memerlukan rawatan pendakap gigi_x000a_Teeth position which are overlapping, rotated, biting the lip, or jutted out will require braces treatment."/>
    <tableColumn id="23" xr3:uid="{59A0F236-1D03-4498-BAD5-2B7CB762B5A6}" name="K14. Pemutihan gigi adalah rawatan untuk memutihkan warna gigi_x000a_Teeth whitening is a treatment to whiten the colour of teeth"/>
    <tableColumn id="24" xr3:uid="{8C155F42-5007-4F67-BB73-70E01CAD3BD4}" name="K15. Disyorkan untuk membersihkan celah-celah gigi menggunakan flos gigi sekali sehari._x000a_It is recommended to clean the spaces between teeth using dental floss once a day."/>
    <tableColumn id="25" xr3:uid="{0E8D8165-DF52-4090-8DBF-4BD9BF846796}" name="K16. Gigi yang tidak tersusun boleh mempengaruhi keyakinan diri._x000a_Crooked teeth can affect self confidence"/>
    <tableColumn id="26" xr3:uid="{5BE12D1D-43BF-4D30-BBAF-1AC52E423638}" name="1a) ia mencegah gigi saya daripada berlubang _x000a_1a) it prevents my teeth from decaying   "/>
    <tableColumn id="27" xr3:uid="{FAF29E35-30D0-4432-BE82-84EC0CC70922}" name="1b) ia membuatkan nafas saya segar_x000a_1b) it freshens my breath"/>
    <tableColumn id="28" xr3:uid="{AC68686E-AE46-4943-A812-E278915A2949}" name="1c) ia mencegah gigi saya daripada menjadi kuning_x000a_1c) it prevents my teeth from becoming yellow"/>
    <tableColumn id="29" xr3:uid="{071C739C-0C58-42BF-B7C1-2E8847F1E49B}" name="1d) ia adalah sebahagian daripada penjagaan kesihatan tubuh badan_x000a_1d) it is part of general health care"/>
    <tableColumn id="30" xr3:uid="{69E98AA3-7723-4CBB-BBEC-FF169709BC9E}" name="1e) ia menjadikan gusi saya sihat_x000a_1e) it makes my gums healthy"/>
    <tableColumn id="31" xr3:uid="{63621947-2B65-49AF-9847-656220520D6D}" name="1f) ia membantu meningkatkan penampilan saya_x000a_1f) it helps improve my appearance"/>
    <tableColumn id="32" xr3:uid="{0180F1F6-703C-4B71-A10C-806F76402E69}" name="1g) ia membuat rakan-rakan saya menyukai saya_x000a_1g) it makes my friends to like me"/>
    <tableColumn id="33" xr3:uid="{53B0DFE9-67CE-4D01-94F0-43DE93B12EEF}" name="2a) jika diambil terlalu kerap boleh merosakkan gigi saya_x000a_2a) if taken too often can harm my teeth"/>
    <tableColumn id="34" xr3:uid="{8041EC15-B64C-4330-8829-2FCE1F40BA8C}" name="2b) patut dielakkan_x000a_2b) should be avoided "/>
    <tableColumn id="35" xr3:uid="{1D9B8582-732E-4988-8E5A-FB61DD77398A}" name="2c) tidak akan membahayakan gigi saya_x000a_2c) will not harm my teeth"/>
    <tableColumn id="36" xr3:uid="{8FDBD005-DE7B-46C6-AB8E-23E6AFDDC5BF}" name="3a) akan menyukarkan saya untuk bergaul dengan rakan-rakan _x000a_3a) will make it difficult for me to mingle with my friends "/>
    <tableColumn id="37" xr3:uid="{55A759CD-05FF-440C-841E-1DE593D21AF9}" name="3b) membuatkan saya berasa rendah diri _x000a_3b) makes me feel inferior"/>
    <tableColumn id="38" xr3:uid="{B8353E65-4860-4B24-BE56-A4537ADA3501}" name="3c) membuatkan orang lain menjauhkan diri daripada saya _x000a_3c) makes other people to avoid me"/>
    <tableColumn id="39" xr3:uid="{9567C9BD-CA03-4636-BF2B-6A2E02C28371}" name="3d) boleh dicegah jika saya memberus gigi dua kali sehari_x000a_3d) can be prevented if I brush my teeth twice a day "/>
    <tableColumn id="40" xr3:uid="{407AD0D6-2040-425E-A496-FF8F3AD57CC4}" name="4a) adalah penting bagi saya_x000a_4a) is important to me"/>
    <tableColumn id="41" xr3:uid="{FE4CF0E4-FA8D-4E40-9FFB-E7D107EEFD12}" name="4b) dapat meningkatkan kesihatan gusi_x000a_4b) can improve gum’s health"/>
    <tableColumn id="42" xr3:uid="{957740A5-707A-4642-AA11-AAC4951218BD}" name="B1. Berapa kalikah anda memberus gigi setiap hari?_x000a_B1. How many times do you brush your teeth each day?"/>
    <tableColumn id="43" xr3:uid="{05D6E72A-D835-4582-A7CB-93B00D8DFFAC}" name="B2. Berapa kalikah anda menggunakan ubat gigi semasa memberus gigi setiap hari?_x000a_B2. How many times do you use toothpaste when brushing your teeth each day?"/>
    <tableColumn id="44" xr3:uid="{DE660E48-FA2B-4D1C-966C-697ED41D55A7}" name="B3. Adakah anda menggunakan ubat gigi berfluorida ketika memberus gigi?_x000a_B3. Do you use fluoride toothpaste when brushing your teeth?"/>
    <tableColumn id="45" xr3:uid="{F7AFC00A-76FD-4892-AB81-F763166F9769}" name="Nyatakan jenama ubat gigi anda_x000a_State the brand of your toothpaste"/>
    <tableColumn id="46" xr3:uid="{AAD3C826-3E9D-4350-AC98-87177FB86E63}" name="B4. Berapa kerap anda berkumur dengan air selepas makan setiap hari?_x000a_B4. How often do you rinse your mouth with water after eating your food?"/>
    <tableColumn id="47" xr3:uid="{B94F6321-608F-4FC6-866F-F1CC807BAF68}" name="B5. Berapa kalikah anda menggunakan flos gigi untuk membersihkan sisa makanan di celah-celah gigi setiap hari?_x000a_B5. How many times do you use dental floss to clean the food remnants between your teeth each day?"/>
    <tableColumn id="48" xr3:uid="{DE7C3EC1-EDF8-450F-8B82-778630C01519}" name="B6. Berapa kalikah anda minum minuman bergas atau minuman berkarbonat setiap hari?_x000a_B6. How many times do you take fizzy drinks or carbonated beverages each day?"/>
    <tableColumn id="49" xr3:uid="{6E465EED-8647-496C-9F9A-5EC347C45D54}" name="B7. Adakah anda mengambil makanan / minuman manis semasa waktu makan di bawah?_x000a_B7. Do you take sweet food and/or drinks during mealtime? [Sarapan / Breakfast ]"/>
    <tableColumn id="50" xr3:uid="{0CCFED78-785E-401D-ABC4-A2D492D5B1C9}" name="B7. Adakah anda mengambil makanan / minuman manis semasa waktu makan di bawah?_x000a_B7. Do you take sweet food and/or drinks during mealtime? [Minum pagi / Morning snacks]"/>
    <tableColumn id="51" xr3:uid="{EF9FE46F-F17F-4BA1-BC3F-15493D3B5701}" name="B7. Adakah anda mengambil makanan / minuman manis semasa waktu makan di bawah?_x000a_B7. Do you take sweet food and/or drinks during mealtime? [Makan tengah hari / Lunch ]"/>
    <tableColumn id="52" xr3:uid="{E739CE5D-EFC3-4DEF-87AC-2D5DAF756D89}" name="B7. Adakah anda mengambil makanan / minuman manis semasa waktu makan di bawah?_x000a_B7. Do you take sweet food and/or drinks during mealtime? [Minum petang / Tea time ]"/>
    <tableColumn id="53" xr3:uid="{A6D94D8E-E5AF-4FC4-B494-6E9E3D7D8638}" name="B7. Adakah anda mengambil makanan / minuman manis semasa waktu makan di bawah?_x000a_B7. Do you take sweet food and/or drinks during mealtime? [Makan Malam / Dinner ]"/>
    <tableColumn id="54" xr3:uid="{BC346498-E3CE-412D-B7B8-8BC070B664F4}" name="B7. Adakah anda mengambil makanan / minuman manis semasa waktu makan di bawah?_x000a_B7. Do you take sweet food and/or drinks during mealtime? [Makan lewat malam / Supper]"/>
    <tableColumn id="55" xr3:uid="{93B99FB9-0E6E-4C3E-8B36-CEDF39E88897}" name="B8. Adakah anda merokok_x000a_B8. Do you smoke cigarettes?"/>
    <tableColumn id="56" xr3:uid="{0D35BE1D-3B6A-4A64-B13B-39F37BB86DEB}" name="Jika jawapan anda &quot;Ya,&quot; sila nyatakan bilangan rokok yang anda hisap setiap hari_x000a_If your answer is &quot;Yes,&quot; please indicate the number of cigarettes you smoke per day"/>
    <tableColumn id="57" xr3:uid="{91DF3770-828A-4DC7-A6FC-88FE73034C99}" name="B9. Adakah anda menghisap vape?_x000a_B9. Do you vape?"/>
    <tableColumn id="58" xr3:uid="{E128A289-43DB-4CAB-A4B3-9EACD4F70F06}" name="Jika jawapan anda &quot;Ya,&quot; sila nyatakan kekerapan anda menghisap vape_x000a_If your answer is “Yes”, please indicate the frequency of vaping."/>
    <tableColumn id="59" xr3:uid="{503C5BF9-0223-46A3-ABC2-8F127F3AD2CA}" name="Sekolah School (Cleansed)" dataDxfId="529"/>
    <tableColumn id="60" xr3:uid="{BDCEED30-6C4B-4638-A823-8A4505971976}" name="Analysis" dataDxfId="528"/>
    <tableColumn id="61" xr3:uid="{BCA15546-BF05-4F45-8869-30BAB6D2657C}" name="Column1" dataDxfId="527">
      <calculatedColumnFormula>SUM(IF(F2="Betul / True",2,IF(F2="Salah / False",1,IF(F2="Tidak tahu / Dont Know",1,"PLEASE CHECK"))),IF(G2="Betul / True",2,IF(G2="Salah / False",1,IF(G2="Tidak tahu / Dont Know",1,"PLEASE CHECK"))),IF(H2="Betul / True",2,IF(H2="Salah / False",1,IF(H2="Tidak tahu / Dont Know",1,"PLEASE CHECK"))),IF(I2="Betul / True",1,IF(I2="Salah / False",2,IF(I2="Tidak tahu / Dont Know",2,"PLEASE CHECK"))),IF(J2="Betul / True",2,IF(J2="Salah / False",1,IF(J2="Tidak tahu / Dont Know",1,"PLEASE CHECK"))),IF(K2="Betul / True",2,IF(K2="Salah / False",1,IF(K2="Tidak tahu / Dont Know",1,"PLEASE CHECK"))),IF(L2="Betul / True",2,IF(L2="Salah / False",1,IF(L2="Tidak tahu / Dont Know",1,"PLEASE CHECK"))),IF(M2="Betul / True",2,IF(M2="Salah / False",1,IF(M2="Tidak tahu / Dont Know",1,"PLEASE CHECK"))),IF(N2="Betul / True",2,IF(N2="Salah / False",1,IF(N2="Tidak tahu / Dont Know",1,"PLEASE CHECK"))),IF(O2="Betul / True",2,IF(O2="Salah / False",1,IF(O2="Tidak tahu / Dont Know",1,"PLEASE CHECK"))),IF(P2="Betul / True",2,IF(P2="Salah / False",1,IF(P2="Tidak tahu / Dont Know",1,"PLEASE CHECK"))),IF(Q2="Betul / True",2,IF(Q2="Salah / False",1,IF(Q2="Tidak tahu / Dont Know",1,"PLEASE CHECK"))),IF(R2="Betul / True",2,IF(R2="Salah / False",1,IF(R2="Tidak tahu / Dont Know",1,"PLEASE CHECK"))),IF(S2="Betul / True",2,IF(S2="Salah / False",1,IF(S2="Tidak tahu / Dont Know",1,"PLEASE CHECK"))),IF(T2="Betul / True",2,IF(T2="Salah / False",1,IF(T2="Tidak tahu / Dont Know",1,"PLEASE CHECK"))),IF(U2="Betul / True",2,IF(U2="Salah / False",1,IF(U2="Tidak tahu / Dont Know",1,"PLEASE CHECK"))))</calculatedColumnFormula>
    </tableColumn>
  </tableColumns>
  <tableStyleInfo name="Master List Bseline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B516118-B67D-4844-8D3F-63E282A89C05}" name="Form_Responses1811" displayName="Form_Responses1811" ref="A1:BN408" dataDxfId="526">
  <autoFilter ref="A1:BN408" xr:uid="{FB516118-B67D-4844-8D3F-63E282A89C05}"/>
  <tableColumns count="66">
    <tableColumn id="1" xr3:uid="{3E8ACC5B-308F-4B86-8DCA-435DDB56A88F}" name="Timestamp" dataDxfId="525"/>
    <tableColumn id="2" xr3:uid="{7DFE3A5E-35E0-4B12-A807-E91E3AE13814}" name="Email Address" dataDxfId="524"/>
    <tableColumn id="3" xr3:uid="{CBAEC2EF-4F3B-49D3-95F5-C396C31F6E1A}" name="No Kad Pengenalan _x000a_Identification Number" dataDxfId="523"/>
    <tableColumn id="64" xr3:uid="{E252835B-1223-48B2-896E-5BFD464F5BCB}" name="Plaque Score " dataDxfId="522"/>
    <tableColumn id="65" xr3:uid="{99AAA969-56F9-4BD0-B2C2-A9498B9B13A4}" name="Gingival Score " dataDxfId="521"/>
    <tableColumn id="6" xr3:uid="{CF94305A-A368-4F18-8F43-89592D0C2D14}" name="Jantina_x000a_Gender " dataDxfId="520"/>
    <tableColumn id="7" xr3:uid="{88D000FB-8E02-4C56-ABB2-4E2CED660BE9}" name="Bangsa _x000a_Race" dataDxfId="519"/>
    <tableColumn id="66" xr3:uid="{4434ED76-9974-4EA9-9D04-4E2222E9A114}" name="Sekolah _x000a_School " dataDxfId="518"/>
    <tableColumn id="67" xr3:uid="{A7141B5F-39E5-459C-8566-58932C9997B7}" name="Andakah anda mempunyai telefon pintar Android?_x000a_Do you have an Android smartphone?" dataDxfId="517"/>
    <tableColumn id="10" xr3:uid="{6DB86272-F603-463F-A8DD-1CD17AB50754}" name="K1. Pengambilan makanan / minuman bergula terlalu banyak menyebabkan gigi berlubang _x000a_Taking too much sugary foods / drinks can cause tooth decay" dataDxfId="516"/>
    <tableColumn id="11" xr3:uid="{5314696C-00FD-4E92-A4D3-67E33011AC0B}" name="K2. Pengambilan makanan / minuman bergula melebihi 4 kali sehari menyebabkan gigi berlubang _x000a_Taking sugary foods  / drinks more than 4 times a day causes tooth decay" dataDxfId="515"/>
    <tableColumn id="12" xr3:uid="{7AE2652C-B78E-4E09-A6EB-F727E4A34D91}" name="K3. Seseorang boleh mengurangkan risiko gigi berlubang dengan mengurangkan pengambilan makanan/minuman bergula setiap hari._x000a_A person can reduce the risk of tooth decay by reducing sugary food/drinks intake every day " dataDxfId="514"/>
    <tableColumn id="13" xr3:uid="{CEB6D0CF-F23A-49C5-BF8D-49872D352078}" name="K4. Memberus gigi menggunakan ubat gigi berfluorida tidak berkesan untuk mencegah gigi berlubang._x000a_Brushing teeth with fluoridated toothpaste is not effective to prevent tooth decay " dataDxfId="513"/>
    <tableColumn id="14" xr3:uid="{772B1979-51EC-49CC-93DA-47F3C0DA95EA}" name="K5. Untuk keperluan fluorida yang mencukupi, kita perlu menggosok gigi sekurang-kurangnya dua kali sehari_x000a_For adequate fluoride supply, we need to brush our teeth at least twice a day" dataDxfId="512"/>
    <tableColumn id="15" xr3:uid="{AB36571D-0C99-47DD-A6D0-CE7388751D5D}" name="K6. Gusi berdarah semasa memberus gigi adalah tanda penyakit gusi_x000a_Bleeding gum during tooth brushing is a sign of gum disease" dataDxfId="511"/>
    <tableColumn id="16" xr3:uid="{269FFD54-03F7-4EA5-80D0-4204F145B8A2}" name="K7. Plak gigi menyebabkan penyakit gusi_x000a_Dental plaque can cause gum disease" dataDxfId="510"/>
    <tableColumn id="17" xr3:uid="{F83696E4-3612-4512-A7ED-EE6F4CA5C0BD}" name="K8. Penyakit gusi boleh menyebabkan gigi menjadi longgar / goyang_x000a_Gum disease can cause teeth to become loose" dataDxfId="509"/>
    <tableColumn id="18" xr3:uid="{5DEFC4DC-C649-4AEB-BA87-1F68B5D26456}" name="K9. Memberus gigi dengan teknik yang betul meningkatkan kesihatan gusi_x000a_Brushing teeth with the correct technique improves the health of my gum" dataDxfId="508"/>
    <tableColumn id="19" xr3:uid="{A81D1804-02DB-419B-9353-67D6C3AA4337}" name="K10. Menggunakan flos gigi untuk membersihkan kawasan di celah-celah gigi meningkatkan kesihatan gusi_x000a_Using dental floss to clean the areas between teeth improves gum health" dataDxfId="507"/>
    <tableColumn id="20" xr3:uid="{317BEE36-F7EE-434E-B02D-A570C1767F50}" name="K11. Gigi berlubang menyebabkan gigi sakit semasa makan_x000a_Dental cavity can cause pain during eating" dataDxfId="506"/>
    <tableColumn id="21" xr3:uid="{2E9F40DC-F864-425D-81A7-6AFD5B126DF0}" name="K12. Merokok boleh menyebabkan penyakit gusi._x000a_Smoking can cause gum disease" dataDxfId="505"/>
    <tableColumn id="22" xr3:uid="{567185F3-A3F1-4BDE-8663-3429482A5E02}" name="K13. Posisi gigi yang bertindih, terpusing, menggigit bibir, atau jongang memerlukan rawatan pendakap gigi_x000a_Teeth position which are overlapping, rotated, biting the lip, or jutted out will require braces treatment." dataDxfId="504"/>
    <tableColumn id="23" xr3:uid="{76E8D3C0-A9D7-499D-B931-B32061564F6A}" name="K14. Pemutihan gigi adalah rawatan untuk memutihkan warna gigi_x000a_Teeth whitening is a treatment to whiten the colour of teeth" dataDxfId="503"/>
    <tableColumn id="24" xr3:uid="{3DD6117E-7D91-477F-B360-EAF9448F2D29}" name="K15. Disyorkan untuk membersihkan celah-celah gigi menggunakan flos gigi sekali sehari._x000a_It is recommended to clean the spaces between teeth using dental floss once a day." dataDxfId="502"/>
    <tableColumn id="25" xr3:uid="{1CE25ACE-C826-49EB-91B6-94A2ABC50749}" name="K16. Gigi yang tidak tersusun boleh mempengaruhi keyakinan diri._x000a_Crooked teeth can affect self confidence" dataDxfId="501"/>
    <tableColumn id="26" xr3:uid="{E8F6EA8A-1BDD-4054-BCCA-F0F595B8E9BC}" name="1a) ia mencegah gigi saya daripada berlubang _x000a_1a) it prevents my teeth from decaying   " dataDxfId="500"/>
    <tableColumn id="27" xr3:uid="{86A3090F-FFCF-47CA-A773-A6C88BA57C43}" name="1b) ia membuatkan nafas saya segar_x000a_1b) it freshens my breath" dataDxfId="499"/>
    <tableColumn id="28" xr3:uid="{014C3F8D-3767-40C6-BAEC-428D67A64AD0}" name="1c) ia mencegah gigi saya daripada menjadi kuning_x000a_1c) it prevents my teeth from becoming yellow" dataDxfId="498"/>
    <tableColumn id="29" xr3:uid="{D1BFF9C1-BCAD-4D45-A1BA-BC462B839A12}" name="1d) ia adalah sebahagian daripada penjagaan kesihatan tubuh badan_x000a_1d) it is part of general health care" dataDxfId="497"/>
    <tableColumn id="30" xr3:uid="{7339450A-BBD6-4B26-91A6-0F41587A762F}" name="1e) ia menjadikan gusi saya sihat_x000a_1e) it makes my gums healthy" dataDxfId="496"/>
    <tableColumn id="31" xr3:uid="{8E4ED36B-D657-4688-BC1A-C44D477E9B08}" name="1f) ia membantu meningkatkan penampilan saya_x000a_1f) it helps improve my appearance" dataDxfId="495"/>
    <tableColumn id="32" xr3:uid="{578395E9-3080-4E62-9CA9-F753C74FFEB8}" name="1g) ia membuat rakan-rakan saya menyukai saya_x000a_1g) it makes my friends to like me" dataDxfId="494"/>
    <tableColumn id="33" xr3:uid="{E5DAB71C-CE7F-4383-AA95-97DAA6C79C39}" name="2a) jika diambil terlalu kerap boleh merosakkan gigi saya_x000a_2a) if taken too often can harm my teeth" dataDxfId="493"/>
    <tableColumn id="34" xr3:uid="{D3499864-C136-41D0-8D86-A192B0A42A1C}" name="2b) patut dielakkan_x000a_2b) should be avoided " dataDxfId="492"/>
    <tableColumn id="35" xr3:uid="{366AE93C-42FC-4A81-9C40-3834970D190F}" name="2c) tidak akan membahayakan gigi saya_x000a_2c) will not harm my teeth" dataDxfId="491"/>
    <tableColumn id="36" xr3:uid="{5D66B31B-4213-49CE-B970-91EC8C5396DC}" name="3a) akan menyukarkan saya untuk bergaul dengan rakan-rakan _x000a_3a) will make it difficult for me to mingle with my friends " dataDxfId="490"/>
    <tableColumn id="37" xr3:uid="{8834F673-08C4-46E3-921E-83C16CA3B47B}" name="3b) membuatkan saya berasa rendah diri _x000a_3b) makes me feel inferior" dataDxfId="489"/>
    <tableColumn id="38" xr3:uid="{0FBF890D-113E-4405-9778-6EF045A9AE23}" name="3c) membuatkan orang lain menjauhkan diri daripada saya _x000a_3c) makes other people to avoid me" dataDxfId="488"/>
    <tableColumn id="39" xr3:uid="{EE19E18C-C68A-4492-8F9F-D814B5F10DBB}" name="3d) boleh dicegah jika saya memberus gigi dua kali sehari_x000a_3d) can be prevented if I brush my teeth twice a day " dataDxfId="487"/>
    <tableColumn id="40" xr3:uid="{860AF00C-5C68-45BD-94A4-E1DBDED7E1D8}" name="4a) adalah penting bagi saya_x000a_4a) is important to me" dataDxfId="486"/>
    <tableColumn id="41" xr3:uid="{C6D2DF97-9B1F-4A0B-8580-02470F77A0F0}" name="4b) dapat meningkatkan kesihatan gusi_x000a_4b) can improve gum’s health" dataDxfId="485"/>
    <tableColumn id="42" xr3:uid="{033ABF34-F3E0-415F-88DF-C0AE961EE2A5}" name="B1. Berapa kalikah anda memberus gigi setiap hari?_x000a_B1. How many times do you brush your teeth each day?" dataDxfId="484"/>
    <tableColumn id="43" xr3:uid="{88631E1D-9C10-4EBC-B26D-F4DD0CE93DDF}" name="B2. Berapa kalikah anda menggunakan ubat gigi semasa memberus gigi setiap hari?_x000a_B2. How many times do you use toothpaste when brushing your teeth each day?" dataDxfId="483"/>
    <tableColumn id="44" xr3:uid="{8E0F4EF8-13CA-43F1-9CE9-B631F8ABB428}" name="B3. Adakah anda menggunakan ubat gigi berfluorida ketika memberus gigi?_x000a_B3. Do you use fluoride toothpaste when brushing your teeth?" dataDxfId="482"/>
    <tableColumn id="45" xr3:uid="{6B9A82A2-9B73-4912-B303-6C7C867DA2E3}" name="Nyatakan jenama ubat gigi anda_x000a_State the brand of your toothpaste" dataDxfId="481"/>
    <tableColumn id="46" xr3:uid="{310F66B0-A27E-4FF9-87DD-FF5864AE5090}" name="B4. Berapa kerap anda berkumur dengan air selepas makan setiap hari?_x000a_B4. How often do you rinse your mouth with water after eating your food?" dataDxfId="480"/>
    <tableColumn id="47" xr3:uid="{FAC91B9B-A08A-4033-8287-0445F26AF10C}" name="B5. Berapa kalikah anda menggunakan flos gigi untuk membersihkan sisa makanan di celah-celah gigi setiap hari?_x000a_B5. How many times do you use dental floss to clean the food remnants between your teeth each day?" dataDxfId="479"/>
    <tableColumn id="48" xr3:uid="{5BD06940-71EF-4580-A04B-D4D0B78C099C}" name="B6. Berapa kalikah anda minum minuman bergas atau minuman berkarbonat setiap hari?_x000a_B6. How many times do you take fizzy drinks or carbonated beverages each day?" dataDxfId="478"/>
    <tableColumn id="49" xr3:uid="{922968D6-E3CE-4004-AB3B-BE0A90370116}" name="B7. Adakah anda mengambil makanan / minuman manis semasa waktu makan di bawah?_x000a_B7. Do you take sweet food and/or drinks during mealtime? [Sarapan / Breakfast ]" dataDxfId="477"/>
    <tableColumn id="50" xr3:uid="{1246F74D-3667-415C-80DD-5D974E929BEE}" name="B7. Adakah anda mengambil makanan / minuman manis semasa waktu makan di bawah?_x000a_B7. Do you take sweet food and/or drinks during mealtime? [Minum pagi / Morning snacks]" dataDxfId="476"/>
    <tableColumn id="51" xr3:uid="{85FD0C92-82A7-4C4E-8772-53B5E64B1753}" name="B7. Adakah anda mengambil makanan / minuman manis semasa waktu makan di bawah?_x000a_B7. Do you take sweet food and/or drinks during mealtime? [Makan tengah hari / Lunch ]" dataDxfId="475"/>
    <tableColumn id="52" xr3:uid="{335DBA1A-1B13-4E98-A790-A1895BD5D162}" name="B7. Adakah anda mengambil makanan / minuman manis semasa waktu makan di bawah?_x000a_B7. Do you take sweet food and/or drinks during mealtime? [Minum petang / Tea time ]" dataDxfId="474"/>
    <tableColumn id="53" xr3:uid="{F33B8579-6639-49A6-8EDA-B40AD3279B9E}" name="B7. Adakah anda mengambil makanan / minuman manis semasa waktu makan di bawah?_x000a_B7. Do you take sweet food and/or drinks during mealtime? [Makan Malam / Dinner ]" dataDxfId="473"/>
    <tableColumn id="54" xr3:uid="{C10DA9B4-7D9D-4899-9C13-86B15B81C570}" name="B7. Adakah anda mengambil makanan / minuman manis semasa waktu makan di bawah?_x000a_B7. Do you take sweet food and/or drinks during mealtime? [Makan lewat malam / Supper]" dataDxfId="472"/>
    <tableColumn id="55" xr3:uid="{DDA69EEB-A7E4-40F3-9A45-08B6DC1AFD45}" name="B8. Adakah anda merokok_x000a_B8. Do you smoke cigarettes?" dataDxfId="471"/>
    <tableColumn id="56" xr3:uid="{D9B82D4B-0060-4B39-9509-A0F6A7707415}" name="Jika jawapan anda &quot;Ya,&quot; sila nyatakan bilangan rokok yang anda hisap setiap hari_x000a_If your answer is &quot;Yes,&quot; please indicate the number of cigarettes you smoke per day" dataDxfId="470"/>
    <tableColumn id="57" xr3:uid="{7A3B1651-977E-41A5-BA50-F365E6486A81}" name="B9. Adakah anda menghisap vape?_x000a_B9. Do you vape?" dataDxfId="469"/>
    <tableColumn id="58" xr3:uid="{B48EA88A-2B9A-4EFC-8C3C-4D86E46A3227}" name="Jika jawapan anda &quot;Ya,&quot; sila nyatakan kekerapan anda menghisap vape_x000a_If your answer is “Yes”, please indicate the frequency of vaping." dataDxfId="468"/>
    <tableColumn id="59" xr3:uid="{5C392B6E-457E-4F20-9062-37092074B159}" name="Sekolah School (Cleansed)" dataDxfId="467"/>
    <tableColumn id="70" xr3:uid="{CD43EC00-C3A9-4F20-B652-8215999D7EEE}" name="Jantina Gender (Cleansed)" dataDxfId="466"/>
    <tableColumn id="60" xr3:uid="{D29B24CD-FAE7-4D76-98F4-E08B6C9ECD8E}" name="Analysis" dataDxfId="465"/>
    <tableColumn id="61" xr3:uid="{59C88E2A-47AA-4DB6-9758-E038F95FB35A}" name="Knowledge Score" dataDxfId="464">
      <calculatedColumnFormula>SUM(IF(J2="Betul / True",2,IF(J2="Salah / False",1,IF(J2="Tidak tahu / Dont Know",1,"PLEASE CHECK"))),IF(K2="Betul / True",2,IF(K2="Salah / False",1,IF(K2="Tidak tahu / Dont Know",1,"PLEASE CHECK"))),IF(L2="Betul / True",2,IF(L2="Salah / False",1,IF(L2="Tidak tahu / Dont Know",1,"PLEASE CHECK"))),IF(M2="Betul / True",1,IF(M2="Salah / False",2,IF(M2="Tidak tahu / Dont Know",2,"PLEASE CHECK"))),IF(N2="Betul / True",2,IF(N2="Salah / False",1,IF(N2="Tidak tahu / Dont Know",1,"PLEASE CHECK"))),IF(O2="Betul / True",2,IF(O2="Salah / False",1,IF(O2="Tidak tahu / Dont Know",1,"PLEASE CHECK"))),IF(P2="Betul / True",2,IF(P2="Salah / False",1,IF(P2="Tidak tahu / Dont Know",1,"PLEASE CHECK"))),IF(Q2="Betul / True",2,IF(Q2="Salah / False",1,IF(Q2="Tidak tahu / Dont Know",1,"PLEASE CHECK"))),IF(R2="Betul / True",2,IF(R2="Salah / False",1,IF(R2="Tidak tahu / Dont Know",1,"PLEASE CHECK"))),IF(S2="Betul / True",2,IF(S2="Salah / False",1,IF(S2="Tidak tahu / Dont Know",1,"PLEASE CHECK"))),IF(T2="Betul / True",2,IF(T2="Salah / False",1,IF(T2="Tidak tahu / Dont Know",1,"PLEASE CHECK"))),IF(U2="Betul / True",2,IF(U2="Salah / False",1,IF(U2="Tidak tahu / Dont Know",1,"PLEASE CHECK"))),IF(V2="Betul / True",2,IF(V2="Salah / False",1,IF(V2="Tidak tahu / Dont Know",1,"PLEASE CHECK"))),IF(W2="Betul / True",2,IF(W2="Salah / False",1,IF(W2="Tidak tahu / Dont Know",1,"PLEASE CHECK"))),IF(X2="Betul / True",2,IF(X2="Salah / False",1,IF(X2="Tidak tahu / Dont Know",1,"PLEASE CHECK"))),IF(Y2="Betul / True",2,IF(Y2="Salah / False",1,IF(Y2="Tidak tahu / Dont Know",1,"PLEASE CHECK"))))</calculatedColumnFormula>
    </tableColumn>
    <tableColumn id="62" xr3:uid="{FAE2837F-264A-47DC-8E8D-B9C25240DFA5}" name="Attitude Score" dataDxfId="463">
      <calculatedColumnFormula>SUM(IF(Z2="Sangat setuju / Strongly agree",4,IF(Z2="Setuju / Slightly agree",3,IF(Z2="Tidak setuju / Slightly disagree",2,IF(Z2="Sangat tidak setuju / Strongly disagree",1,"PLEASECHECK")))),IF(AA2="Sangat setuju / Strongly agree",4,IF(AA2="Setuju / Slightly agree",3,IF(AA2="Tidak setuju / Slightly disagree",2,IF(AA2="Sangat tidak setuju / Strongly disagree",1,"PLEASECHECK")))),IF(AB2="Sangat setuju / Strongly agree",4,IF(AB2="Setuju / Slightly agree",3,IF(AB2="Tidak setuju / Slightly disagree",2,IF(AB2="Sangat tidak setuju / Strongly disagree",1,"PLEASECHECK")))),IF(AC2="Sangat setuju / Strongly agree",4,IF(AC2="Setuju / Slightly agree",3,IF(AC2="Tidak setuju / Slightly disagree",2,IF(AC2="Sangat tidak setuju / Strongly disagree",1,"PLEASECHECK")))),IF(AD2="Sangat setuju / Strongly agree",4,IF(AD2="Setuju / Slightly agree",3,IF(AD2="Tidak setuju / Slightly disagree",2,IF(AD2="Sangat tidak setuju / Strongly disagree",1,"PLEASECHECK")))),IF(AE2="Sangat setuju / Strongly agree",4,IF(AE2="Setuju / Slightly agree",3,IF(AE2="Tidak setuju / Slightly disagree",2,IF(AE2="Sangat tidak setuju / Strongly disagree",1,"PLEASECHECK")))),IF(AF2="Sangat setuju / Strongly agree",4,IF(AF2="Setuju / Slightly agree",3,IF(AF2="Tidak setuju / Slightly disagree",2,IF(AF2="Sangat tidak setuju / Strongly disagree",1,"PLEASECHECK")))),IF(AG2="Sangat setuju / Strongly agree",4,IF(AG2="Setuju / Slightly agree",3,IF(AG2="Tidak setuju / Slightly disagree",2,IF(AG2="Sangat tidak setuju / Strongly disagree",2,"PLEASECHECK")))),IF(AH2="Sangat setuju / Strongly agree",4,IF(AH2="Setuju / Slightly agree",3,IF(AH2="Tidak setuju / Slightly disagree",2,IF(AH2="Sangat tidak setuju / Strongly disagree",2,"PLEASECHECK")))),IF(AI2="Sangat setuju / Strongly agree",1,IF(AI2="Setuju / Slightly agree",2,IF(AI2="Tidak setuju / Slightly disagree",3,IF(AI2="Sangat tidak setuju / Strongly disagree",4,"PLEASECHECK")))),IF(AJ2="Sangat setuju / Strongly agree",4,IF(AJ2="Setuju / Slightly agree",3,IF(AJ2="Tidak setuju / Slightly disagree",2,IF(AJ2="Sangat tidak setuju / Strongly disagree",3,"PLEASECHECK")))),IF(AK2="Sangat setuju / Strongly agree",4,IF(AK2="Setuju / Slightly agree",3,IF(AK2="Tidak setuju / Slightly disagree",2,IF(AK2="Sangat tidak setuju / Strongly disagree",3,"PLEASECHECK")))),IF(AL2="Sangat setuju / Strongly agree",4,IF(AL2="Setuju / Slightly agree",3,IF(AL2="Tidak setuju / Slightly disagree",2,IF(AL2="Sangat tidak setuju / Strongly disagree",3,"PLEASECHECK")))),IF(AM2="Sangat setuju / Strongly agree",4,IF(AM2="Setuju / Slightly agree",3,IF(AM2="Tidak setuju / Slightly disagree",2,IF(AM2="Sangat tidak setuju / Strongly disagree",3,"PLEASECHECK")))),IF(AN2="Sangat setuju / Strongly agree",4,IF(AN2="Setuju / Slightly agree",3,IF(AN2="Tidak setuju / Slightly disagree",2,IF(AN2="Sangat tidak setuju / Strongly disagree",4,"PLEASECHECK")))),IF(AO2="Sangat setuju / Strongly agree",4,IF(AO2="Setuju / Slightly agree",3,IF(AO2="Tidak setuju / Slightly disagree",2,IF(AO2="Sangat tidak setuju / Strongly disagree",4,"PLEASECHECK")))))</calculatedColumnFormula>
    </tableColumn>
    <tableColumn id="63" xr3:uid="{6AC0CAAD-0DDC-4740-8FD4-8553C20BB234}" name="Behaviour Score" dataDxfId="462"/>
    <tableColumn id="68" xr3:uid="{37AF3F6C-879E-4570-B898-BEA917C39042}" name="Urban vs Rural" dataDxfId="461">
      <calculatedColumnFormula>_xlfn.XLOOKUP(Form_Responses1811[[#This Row],[Sekolah School (Cleansed)]],'Quality Check'!$B$11:$B$14,'Quality Check'!$C$11:$C$14,)</calculatedColumnFormula>
    </tableColumn>
    <tableColumn id="69" xr3:uid="{995FA386-2F82-49EB-984A-4F6E42DD8339}" name="Intervention vs Controlled" dataDxfId="460">
      <calculatedColumnFormula>_xlfn.XLOOKUP(Form_Responses1811[[#This Row],[Sekolah School (Cleansed)]],'Quality Check'!$B$11:$B$14,'Quality Check'!$D$11:$D$14,)</calculatedColumnFormula>
    </tableColumn>
  </tableColumns>
  <tableStyleInfo name="Master List Bseline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3D491BA-EE48-4812-967B-448D077DD114}" name="Form_Responses181112" displayName="Form_Responses181112" ref="A1:BN408" dataDxfId="459">
  <autoFilter ref="A1:BN408" xr:uid="{FB516118-B67D-4844-8D3F-63E282A89C05}"/>
  <tableColumns count="66">
    <tableColumn id="1" xr3:uid="{4B80BFD0-1CD6-4DCF-BAD3-8DED598F9D8F}" name="Timestamp" dataDxfId="458"/>
    <tableColumn id="2" xr3:uid="{E36C4DEB-8073-438D-8500-04D83F91544C}" name="Email Address" dataDxfId="457"/>
    <tableColumn id="3" xr3:uid="{A798E726-6D45-47D6-BE85-306820BF6530}" name="No Kad Pengenalan _x000a_Identification Number" dataDxfId="456"/>
    <tableColumn id="64" xr3:uid="{6AAB609D-88CE-4C85-8222-27BA5E9AC4C5}" name="Plaque Score " dataDxfId="455"/>
    <tableColumn id="65" xr3:uid="{B70EA5BA-95A8-4C59-BC30-4BDDA99B9AF9}" name="Gingival Score " dataDxfId="454"/>
    <tableColumn id="6" xr3:uid="{A7BB672C-17BA-4BFD-83BB-BB1051734E54}" name="Jantina_x000a_Gender " dataDxfId="453"/>
    <tableColumn id="7" xr3:uid="{8CF5C8AC-E1C3-4887-993A-5D0DD5426710}" name="Bangsa _x000a_Race" dataDxfId="452"/>
    <tableColumn id="66" xr3:uid="{ADE26B49-ADF7-4883-952D-4C5B0DC49CE3}" name="Sekolah _x000a_School " dataDxfId="451"/>
    <tableColumn id="67" xr3:uid="{64DA7B55-4E44-43B3-A606-8D219CDA1C00}" name="Andakah anda mempunyai telefon pintar Android?_x000a_Do you have an Android smartphone?" dataDxfId="450"/>
    <tableColumn id="10" xr3:uid="{232DB837-FDD1-480B-9000-E0B592EA7051}" name="K1. Pengambilan makanan / minuman bergula terlalu banyak menyebabkan gigi berlubang _x000a_Taking too much sugary foods / drinks can cause tooth decay" dataDxfId="449"/>
    <tableColumn id="11" xr3:uid="{E647F7AD-6E70-40CA-871F-F9E2333EA49D}" name="K2. Pengambilan makanan / minuman bergula melebihi 4 kali sehari menyebabkan gigi berlubang _x000a_Taking sugary foods  / drinks more than 4 times a day causes tooth decay" dataDxfId="448"/>
    <tableColumn id="12" xr3:uid="{B263F1C5-21E9-432C-92AF-9579BB8B0F55}" name="K3. Seseorang boleh mengurangkan risiko gigi berlubang dengan mengurangkan pengambilan makanan/minuman bergula setiap hari._x000a_A person can reduce the risk of tooth decay by reducing sugary food/drinks intake every day " dataDxfId="447"/>
    <tableColumn id="13" xr3:uid="{29016FCA-B837-4C1D-A8FE-56648ECFE6CD}" name="K4. Memberus gigi menggunakan ubat gigi berfluorida tidak berkesan untuk mencegah gigi berlubang._x000a_Brushing teeth with fluoridated toothpaste is not effective to prevent tooth decay " dataDxfId="446"/>
    <tableColumn id="14" xr3:uid="{D8A1E34F-42E0-42A9-A34A-A91180231A2B}" name="K5. Untuk keperluan fluorida yang mencukupi, kita perlu menggosok gigi sekurang-kurangnya dua kali sehari_x000a_For adequate fluoride supply, we need to brush our teeth at least twice a day" dataDxfId="445"/>
    <tableColumn id="15" xr3:uid="{C0FE492B-4DBB-4921-853F-35D1C4AF6135}" name="K6. Gusi berdarah semasa memberus gigi adalah tanda penyakit gusi_x000a_Bleeding gum during tooth brushing is a sign of gum disease" dataDxfId="444"/>
    <tableColumn id="16" xr3:uid="{CF0D9AC2-0BAA-4E73-8583-18B93277E70F}" name="K7. Plak gigi menyebabkan penyakit gusi_x000a_Dental plaque can cause gum disease" dataDxfId="443"/>
    <tableColumn id="17" xr3:uid="{3F452697-FE59-4146-8B31-6CA8C9E8D20C}" name="K8. Penyakit gusi boleh menyebabkan gigi menjadi longgar / goyang_x000a_Gum disease can cause teeth to become loose" dataDxfId="442"/>
    <tableColumn id="18" xr3:uid="{16814DB9-B5DB-4747-BE71-CDE980DD191C}" name="K9. Memberus gigi dengan teknik yang betul meningkatkan kesihatan gusi_x000a_Brushing teeth with the correct technique improves the health of my gum" dataDxfId="441"/>
    <tableColumn id="19" xr3:uid="{D37EE63A-3BF4-4CBC-93D0-AD18E279F337}" name="K10. Menggunakan flos gigi untuk membersihkan kawasan di celah-celah gigi meningkatkan kesihatan gusi_x000a_Using dental floss to clean the areas between teeth improves gum health" dataDxfId="440"/>
    <tableColumn id="20" xr3:uid="{3734A478-D331-4C46-8405-3D5CB20177AA}" name="K11. Gigi berlubang menyebabkan gigi sakit semasa makan_x000a_Dental cavity can cause pain during eating" dataDxfId="439"/>
    <tableColumn id="21" xr3:uid="{3603BEFF-618A-43DA-84C1-FAAA30CCEA06}" name="K12. Merokok boleh menyebabkan penyakit gusi._x000a_Smoking can cause gum disease" dataDxfId="438"/>
    <tableColumn id="22" xr3:uid="{3F729821-D80A-4660-9EFB-5C93F9405168}" name="K13. Posisi gigi yang bertindih, terpusing, menggigit bibir, atau jongang memerlukan rawatan pendakap gigi_x000a_Teeth position which are overlapping, rotated, biting the lip, or jutted out will require braces treatment." dataDxfId="437"/>
    <tableColumn id="23" xr3:uid="{F3FBA4A5-A9C5-47DA-83F0-3C11F33813C1}" name="K14. Pemutihan gigi adalah rawatan untuk memutihkan warna gigi_x000a_Teeth whitening is a treatment to whiten the colour of teeth" dataDxfId="436"/>
    <tableColumn id="24" xr3:uid="{DDBDDE47-CB6E-4AAB-84A4-087222B666ED}" name="K15. Disyorkan untuk membersihkan celah-celah gigi menggunakan flos gigi sekali sehari._x000a_It is recommended to clean the spaces between teeth using dental floss once a day." dataDxfId="435"/>
    <tableColumn id="25" xr3:uid="{09E8B8AA-F7FA-4874-8FAC-31DCBB4A62F1}" name="K16. Gigi yang tidak tersusun boleh mempengaruhi keyakinan diri._x000a_Crooked teeth can affect self confidence" dataDxfId="434"/>
    <tableColumn id="26" xr3:uid="{DFA90EFC-EF22-4DD5-814F-230605ED1288}" name="1a) ia mencegah gigi saya daripada berlubang _x000a_1a) it prevents my teeth from decaying   " dataDxfId="433"/>
    <tableColumn id="27" xr3:uid="{ED19A5B4-C16B-4939-93C0-F0C8D16AA38D}" name="1b) ia membuatkan nafas saya segar_x000a_1b) it freshens my breath" dataDxfId="432"/>
    <tableColumn id="28" xr3:uid="{D700E678-9502-4EBB-9CCC-2951700D1366}" name="1c) ia mencegah gigi saya daripada menjadi kuning_x000a_1c) it prevents my teeth from becoming yellow" dataDxfId="431"/>
    <tableColumn id="29" xr3:uid="{77B79BFC-F1D2-4243-8914-DE139A3FDACB}" name="1d) ia adalah sebahagian daripada penjagaan kesihatan tubuh badan_x000a_1d) it is part of general health care" dataDxfId="430"/>
    <tableColumn id="30" xr3:uid="{2FC5B4D8-7EC8-4FB0-91F2-3DE90C6C157E}" name="1e) ia menjadikan gusi saya sihat_x000a_1e) it makes my gums healthy" dataDxfId="429"/>
    <tableColumn id="31" xr3:uid="{EAF1ED8E-FAA2-4D0D-AE79-F482BD6C9FE2}" name="1f) ia membantu meningkatkan penampilan saya_x000a_1f) it helps improve my appearance" dataDxfId="428"/>
    <tableColumn id="32" xr3:uid="{7268324C-AEC6-4504-9588-82E251B34336}" name="1g) ia membuat rakan-rakan saya menyukai saya_x000a_1g) it makes my friends to like me" dataDxfId="427"/>
    <tableColumn id="33" xr3:uid="{3CC2174E-A60A-4C00-AF9D-008C001CB1CB}" name="2a) jika diambil terlalu kerap boleh merosakkan gigi saya_x000a_2a) if taken too often can harm my teeth" dataDxfId="426"/>
    <tableColumn id="34" xr3:uid="{9E3A3D70-75B9-46F6-8CA5-4B6B1FC93BA4}" name="2b) patut dielakkan_x000a_2b) should be avoided " dataDxfId="425"/>
    <tableColumn id="35" xr3:uid="{3CCFA0A7-4B2B-4516-8C66-40B64DF0EFA7}" name="2c) tidak akan membahayakan gigi saya_x000a_2c) will not harm my teeth" dataDxfId="424"/>
    <tableColumn id="36" xr3:uid="{C606BDBD-F9B4-48B0-BEA4-1264A64E354B}" name="3a) akan menyukarkan saya untuk bergaul dengan rakan-rakan _x000a_3a) will make it difficult for me to mingle with my friends " dataDxfId="423"/>
    <tableColumn id="37" xr3:uid="{D7B2118D-78FC-4AD0-BD83-756187948A48}" name="3b) membuatkan saya berasa rendah diri _x000a_3b) makes me feel inferior" dataDxfId="422"/>
    <tableColumn id="38" xr3:uid="{49CC989C-67D1-46E6-A084-FFCC9A49EF02}" name="3c) membuatkan orang lain menjauhkan diri daripada saya _x000a_3c) makes other people to avoid me" dataDxfId="421"/>
    <tableColumn id="39" xr3:uid="{3D1DAD06-9E7B-4383-825D-84DAF3DCDA33}" name="3d) boleh dicegah jika saya memberus gigi dua kali sehari_x000a_3d) can be prevented if I brush my teeth twice a day " dataDxfId="420"/>
    <tableColumn id="40" xr3:uid="{97716B70-7CB4-4532-BB04-7774B35EE326}" name="4a) adalah penting bagi saya_x000a_4a) is important to me" dataDxfId="419"/>
    <tableColumn id="41" xr3:uid="{87E05B54-D83D-4CDA-B4BE-A6BEDAA8EBE1}" name="4b) dapat meningkatkan kesihatan gusi_x000a_4b) can improve gum’s health" dataDxfId="418"/>
    <tableColumn id="42" xr3:uid="{FAC98D1B-ECD0-4EBD-AAC6-8863113EC567}" name="B1. Berapa kalikah anda memberus gigi setiap hari?_x000a_B1. How many times do you brush your teeth each day?" dataDxfId="417"/>
    <tableColumn id="43" xr3:uid="{A190C8C6-382D-4D07-B4ED-448EE3F0DBBE}" name="B2. Berapa kalikah anda menggunakan ubat gigi semasa memberus gigi setiap hari?_x000a_B2. How many times do you use toothpaste when brushing your teeth each day?" dataDxfId="416"/>
    <tableColumn id="44" xr3:uid="{B9FF4171-8AD4-4304-AABB-1E4E92BBA67D}" name="B3. Adakah anda menggunakan ubat gigi berfluorida ketika memberus gigi?_x000a_B3. Do you use fluoride toothpaste when brushing your teeth?" dataDxfId="415"/>
    <tableColumn id="45" xr3:uid="{B50447F4-551A-4B14-8771-A3CCFFB8595A}" name="Nyatakan jenama ubat gigi anda_x000a_State the brand of your toothpaste" dataDxfId="414"/>
    <tableColumn id="46" xr3:uid="{A6588880-D234-4A2A-B1D0-E939DB7633B4}" name="B4. Berapa kerap anda berkumur dengan air selepas makan setiap hari?_x000a_B4. How often do you rinse your mouth with water after eating your food?" dataDxfId="413"/>
    <tableColumn id="47" xr3:uid="{C5FC6506-2050-4AFC-A3CB-9C293A314419}" name="B5. Berapa kalikah anda menggunakan flos gigi untuk membersihkan sisa makanan di celah-celah gigi setiap hari?_x000a_B5. How many times do you use dental floss to clean the food remnants between your teeth each day?" dataDxfId="412"/>
    <tableColumn id="48" xr3:uid="{7CA90901-B465-482F-BDF0-957BB65F4945}" name="B6. Berapa kalikah anda minum minuman bergas atau minuman berkarbonat setiap hari?_x000a_B6. How many times do you take fizzy drinks or carbonated beverages each day?" dataDxfId="411"/>
    <tableColumn id="49" xr3:uid="{D2062938-21C4-4E9D-8A2B-3167D7F0ACC0}" name="B7. Adakah anda mengambil makanan / minuman manis semasa waktu makan di bawah?_x000a_B7. Do you take sweet food and/or drinks during mealtime? [Sarapan / Breakfast ]" dataDxfId="410"/>
    <tableColumn id="50" xr3:uid="{8A31DE45-70E9-435F-80F5-A50DD704EEF5}" name="B7. Adakah anda mengambil makanan / minuman manis semasa waktu makan di bawah?_x000a_B7. Do you take sweet food and/or drinks during mealtime? [Minum pagi / Morning snacks]" dataDxfId="409"/>
    <tableColumn id="51" xr3:uid="{AB662E94-5D51-429A-AE1A-922CB628E26F}" name="B7. Adakah anda mengambil makanan / minuman manis semasa waktu makan di bawah?_x000a_B7. Do you take sweet food and/or drinks during mealtime? [Makan tengah hari / Lunch ]" dataDxfId="408"/>
    <tableColumn id="52" xr3:uid="{9286E72E-EAB3-462F-801B-9E0621ED2611}" name="B7. Adakah anda mengambil makanan / minuman manis semasa waktu makan di bawah?_x000a_B7. Do you take sweet food and/or drinks during mealtime? [Minum petang / Tea time ]" dataDxfId="407"/>
    <tableColumn id="53" xr3:uid="{D3E09911-4AB5-4314-A3D0-316DDB73E451}" name="B7. Adakah anda mengambil makanan / minuman manis semasa waktu makan di bawah?_x000a_B7. Do you take sweet food and/or drinks during mealtime? [Makan Malam / Dinner ]" dataDxfId="406"/>
    <tableColumn id="54" xr3:uid="{E8CA59A1-2490-41A1-AF83-197D3E6222ED}" name="B7. Adakah anda mengambil makanan / minuman manis semasa waktu makan di bawah?_x000a_B7. Do you take sweet food and/or drinks during mealtime? [Makan lewat malam / Supper]" dataDxfId="405"/>
    <tableColumn id="55" xr3:uid="{EFE12211-5E41-48C6-B7AF-7578BE7CF63A}" name="B8. Adakah anda merokok_x000a_B8. Do you smoke cigarettes?" dataDxfId="404"/>
    <tableColumn id="56" xr3:uid="{3DE02233-D94E-4C16-BDBE-6B1A86B3969B}" name="Jika jawapan anda &quot;Ya,&quot; sila nyatakan bilangan rokok yang anda hisap setiap hari_x000a_If your answer is &quot;Yes,&quot; please indicate the number of cigarettes you smoke per day" dataDxfId="403"/>
    <tableColumn id="57" xr3:uid="{AB58C872-A1A1-4B2F-B312-04DA65AE59E8}" name="B9. Adakah anda menghisap vape?_x000a_B9. Do you vape?" dataDxfId="402"/>
    <tableColumn id="58" xr3:uid="{99882835-EDF9-4634-8F6F-7E7CB6037C36}" name="Jika jawapan anda &quot;Ya,&quot; sila nyatakan kekerapan anda menghisap vape_x000a_If your answer is “Yes”, please indicate the frequency of vaping." dataDxfId="401"/>
    <tableColumn id="59" xr3:uid="{75D6E686-E65F-4DC2-A76E-576ADA313812}" name="Sekolah School (Cleansed)" dataDxfId="400"/>
    <tableColumn id="70" xr3:uid="{7FA32FED-5DD7-4804-B1CC-6D854AF9C053}" name="Jantina Gender (Cleansed)" dataDxfId="399"/>
    <tableColumn id="60" xr3:uid="{998FC93D-2054-4746-9E27-45FD4683A875}" name="Analysis" dataDxfId="398"/>
    <tableColumn id="61" xr3:uid="{2CC76A60-F3D6-4436-8E60-F4FCF3E7DA1A}" name="Knowledge Score" dataDxfId="397">
      <calculatedColumnFormula>SUM(IF(J2="Betul / True",1,IF(J2="Salah / False",0,IF(J2="Tidak tahu / Dont Know",0,"PLEASE CHECK"))),IF(K2="Betul / True",1,IF(K2="Salah / False",0,IF(K2="Tidak tahu / Dont Know",0,"PLEASE CHECK"))),IF(L2="Betul / True",1,IF(L2="Salah / False",0,IF(L2="Tidak tahu / Dont Know",0,"PLEASE CHECK"))),IF(M2="Betul / True",0,IF(M2="Salah / False",1,IF(M2="Tidak tahu / Dont Know",0,"PLEASE CHECK"))),IF(N2="Betul / True",1,IF(N2="Salah / False",0,IF(N2="Tidak tahu / Dont Know",0,"PLEASE CHECK"))),IF(O2="Betul / True",1,IF(O2="Salah / False",0,IF(O2="Tidak tahu / Dont Know",0,"PLEASE CHECK"))),IF(P2="Betul / True",1,IF(P2="Salah / False",0,IF(P2="Tidak tahu / Dont Know",0,"PLEASE CHECK"))),IF(Q2="Betul / True",1,IF(Q2="Salah / False",0,IF(Q2="Tidak tahu / Dont Know",0,"PLEASE CHECK"))),IF(R2="Betul / True",1,IF(R2="Salah / False",0,IF(R2="Tidak tahu / Dont Know",0,"PLEASE CHECK"))),IF(S2="Betul / True",1,IF(S2="Salah / False",0,IF(S2="Tidak tahu / Dont Know",0,"PLEASE CHECK"))),IF(T2="Betul / True",1,IF(T2="Salah / False",0,IF(T2="Tidak tahu / Dont Know",0,"PLEASE CHECK"))),IF(U2="Betul / True",1,IF(U2="Salah / False",0,IF(U2="Tidak tahu / Dont Know",0,"PLEASE CHECK"))),IF(V2="Betul / True",1,IF(V2="Salah / False",0,IF(V2="Tidak tahu / Dont Know",0,"PLEASE CHECK"))),IF(W2="Betul / True",1,IF(W2="Salah / False",0,IF(W2="Tidak tahu / Dont Know",0,"PLEASE CHECK"))),IF(X2="Betul / True",1,IF(X2="Salah / False",0,IF(X2="Tidak tahu / Dont Know",0,"PLEASE CHECK"))),IF(Y2="Betul / True",1,IF(Y2="Salah / False",0,IF(Y2="Tidak tahu / Dont Know",0,"PLEASE CHECK"))))</calculatedColumnFormula>
    </tableColumn>
    <tableColumn id="62" xr3:uid="{EB860633-C424-4352-90DE-B9BED3241D05}" name="Attitude Score" dataDxfId="396">
      <calculatedColumnFormula>SUM(IF(Z2="Sangat setuju / Strongly agree",4,IF(Z2="Setuju / Slightly agree",3,IF(Z2="Tidak setuju / Slightly disagree",2,IF(Z2="Sangat tidak setuju / Strongly disagree",1,"PLEASECHECK")))),IF(AA2="Sangat setuju / Strongly agree",4,IF(AA2="Setuju / Slightly agree",3,IF(AA2="Tidak setuju / Slightly disagree",2,IF(AA2="Sangat tidak setuju / Strongly disagree",1,"PLEASECHECK")))),IF(AB2="Sangat setuju / Strongly agree",4,IF(AB2="Setuju / Slightly agree",3,IF(AB2="Tidak setuju / Slightly disagree",2,IF(AB2="Sangat tidak setuju / Strongly disagree",1,"PLEASECHECK")))),IF(AC2="Sangat setuju / Strongly agree",4,IF(AC2="Setuju / Slightly agree",3,IF(AC2="Tidak setuju / Slightly disagree",2,IF(AC2="Sangat tidak setuju / Strongly disagree",1,"PLEASECHECK")))),IF(AD2="Sangat setuju / Strongly agree",4,IF(AD2="Setuju / Slightly agree",3,IF(AD2="Tidak setuju / Slightly disagree",2,IF(AD2="Sangat tidak setuju / Strongly disagree",1,"PLEASECHECK")))),IF(AE2="Sangat setuju / Strongly agree",4,IF(AE2="Setuju / Slightly agree",3,IF(AE2="Tidak setuju / Slightly disagree",2,IF(AE2="Sangat tidak setuju / Strongly disagree",1,"PLEASECHECK")))),IF(AF2="Sangat setuju / Strongly agree",4,IF(AF2="Setuju / Slightly agree",3,IF(AF2="Tidak setuju / Slightly disagree",2,IF(AF2="Sangat tidak setuju / Strongly disagree",1,"PLEASECHECK")))),IF(AG2="Sangat setuju / Strongly agree",4,IF(AG2="Setuju / Slightly agree",3,IF(AG2="Tidak setuju / Slightly disagree",2,IF(AG2="Sangat tidak setuju / Strongly disagree",2,"PLEASECHECK")))),IF(AH2="Sangat setuju / Strongly agree",4,IF(AH2="Setuju / Slightly agree",3,IF(AH2="Tidak setuju / Slightly disagree",2,IF(AH2="Sangat tidak setuju / Strongly disagree",2,"PLEASECHECK")))),IF(AI2="Sangat setuju / Strongly agree",1,IF(AI2="Setuju / Slightly agree",2,IF(AI2="Tidak setuju / Slightly disagree",3,IF(AI2="Sangat tidak setuju / Strongly disagree",4,"PLEASECHECK")))),IF(AJ2="Sangat setuju / Strongly agree",4,IF(AJ2="Setuju / Slightly agree",3,IF(AJ2="Tidak setuju / Slightly disagree",2,IF(AJ2="Sangat tidak setuju / Strongly disagree",3,"PLEASECHECK")))),IF(AK2="Sangat setuju / Strongly agree",4,IF(AK2="Setuju / Slightly agree",3,IF(AK2="Tidak setuju / Slightly disagree",2,IF(AK2="Sangat tidak setuju / Strongly disagree",3,"PLEASECHECK")))),IF(AL2="Sangat setuju / Strongly agree",4,IF(AL2="Setuju / Slightly agree",3,IF(AL2="Tidak setuju / Slightly disagree",2,IF(AL2="Sangat tidak setuju / Strongly disagree",3,"PLEASECHECK")))),IF(AM2="Sangat setuju / Strongly agree",4,IF(AM2="Setuju / Slightly agree",3,IF(AM2="Tidak setuju / Slightly disagree",2,IF(AM2="Sangat tidak setuju / Strongly disagree",3,"PLEASECHECK")))),IF(AN2="Sangat setuju / Strongly agree",4,IF(AN2="Setuju / Slightly agree",3,IF(AN2="Tidak setuju / Slightly disagree",2,IF(AN2="Sangat tidak setuju / Strongly disagree",4,"PLEASECHECK")))),IF(AO2="Sangat setuju / Strongly agree",4,IF(AO2="Setuju / Slightly agree",3,IF(AO2="Tidak setuju / Slightly disagree",2,IF(AO2="Sangat tidak setuju / Strongly disagree",4,"PLEASECHECK")))))</calculatedColumnFormula>
    </tableColumn>
    <tableColumn id="63" xr3:uid="{3FB27B46-53DF-433C-9851-00E9F75730B6}" name="Behaviour Score" dataDxfId="395"/>
    <tableColumn id="68" xr3:uid="{90FDBBA4-F8FA-46E5-B410-EC461F56C86A}" name="Urban vs Rural" dataDxfId="394">
      <calculatedColumnFormula>_xlfn.XLOOKUP(Form_Responses181112[[#This Row],[Sekolah School (Cleansed)]],'Quality Check'!$B$11:$B$14,'Quality Check'!$C$11:$C$14,)</calculatedColumnFormula>
    </tableColumn>
    <tableColumn id="69" xr3:uid="{8981F05F-8839-4DCA-BAAE-132BCD5E55CF}" name="Intervention vs Controlled" dataDxfId="393">
      <calculatedColumnFormula>_xlfn.XLOOKUP(Form_Responses181112[[#This Row],[Sekolah School (Cleansed)]],'Quality Check'!$B$11:$B$14,'Quality Check'!$D$11:$D$14,)</calculatedColumnFormula>
    </tableColumn>
  </tableColumns>
  <tableStyleInfo name="Master List Bseline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7E0C813-4493-4648-A79E-300FCD8574C1}" name="Form_Responses18111213" displayName="Form_Responses18111213" ref="A1:CF408" dataDxfId="392">
  <autoFilter ref="A1:CF408" xr:uid="{17E0C813-4493-4648-A79E-300FCD8574C1}"/>
  <tableColumns count="84">
    <tableColumn id="1" xr3:uid="{F98C85CC-F5E9-46B1-8ED2-CCF2574C338B}" name="Timestamp" dataDxfId="391"/>
    <tableColumn id="2" xr3:uid="{09635791-868F-4E0B-90D0-01C75DAE4EA3}" name="Email Address" dataDxfId="390"/>
    <tableColumn id="3" xr3:uid="{34D63FF2-263F-4FA5-8A82-AFC2ED9E3CFA}" name="No Kad Pengenalan _x000a_Identification Number" dataDxfId="389"/>
    <tableColumn id="64" xr3:uid="{3FB145EF-0B72-4397-B904-6A6034676DE4}" name="Plaque Score " dataDxfId="388"/>
    <tableColumn id="65" xr3:uid="{8A1B7D44-3436-4E2E-8356-C1EE0A661F78}" name="Gingival Score " dataDxfId="387"/>
    <tableColumn id="6" xr3:uid="{DF1126C8-868A-41DB-97D3-48C1627886F6}" name="Jantina_x000a_Gender " dataDxfId="386"/>
    <tableColumn id="7" xr3:uid="{D6D9CFC2-801B-4305-B3CD-B0564B5D926E}" name="Bangsa _x000a_Race" dataDxfId="385"/>
    <tableColumn id="66" xr3:uid="{71B948EC-02EF-45B2-8F90-030E3BEC0412}" name="Sekolah _x000a_School " dataDxfId="384"/>
    <tableColumn id="67" xr3:uid="{3680DDBA-4815-404E-B835-2597B863093A}" name="Andakah anda mempunyai telefon pintar Android?_x000a_Do you have an Android smartphone?" dataDxfId="383"/>
    <tableColumn id="10" xr3:uid="{97B3E9DE-D6D0-47E7-90C4-D265FFB7FF6E}" name="K1. Pengambilan makanan / minuman bergula terlalu banyak menyebabkan gigi berlubang _x000a_Taking too much sugary foods / drinks can cause tooth decay" dataDxfId="382"/>
    <tableColumn id="11" xr3:uid="{81FC4716-9198-4DAB-94E2-180F7F88DE48}" name="K2. Pengambilan makanan / minuman bergula melebihi 4 kali sehari menyebabkan gigi berlubang _x000a_Taking sugary foods  / drinks more than 4 times a day causes tooth decay" dataDxfId="381"/>
    <tableColumn id="12" xr3:uid="{D81A5726-2148-4CBC-B33A-8CC3A91B8356}" name="K3. Seseorang boleh mengurangkan risiko gigi berlubang dengan mengurangkan pengambilan makanan/minuman bergula setiap hari._x000a_A person can reduce the risk of tooth decay by reducing sugary food/drinks intake every day " dataDxfId="380"/>
    <tableColumn id="13" xr3:uid="{211A1BD1-ABFA-4169-99E9-0CD0055B2609}" name="K4. Memberus gigi menggunakan ubat gigi berfluorida tidak berkesan untuk mencegah gigi berlubang._x000a_Brushing teeth with fluoridated toothpaste is not effective to prevent tooth decay " dataDxfId="379"/>
    <tableColumn id="14" xr3:uid="{06719CF0-862A-4F88-B0A9-A74C065E319F}" name="K5. Untuk keperluan fluorida yang mencukupi, kita perlu menggosok gigi sekurang-kurangnya dua kali sehari_x000a_For adequate fluoride supply, we need to brush our teeth at least twice a day" dataDxfId="378"/>
    <tableColumn id="15" xr3:uid="{189A5104-F1CF-49D1-AC6D-CB6BA745FA37}" name="K6. Gusi berdarah semasa memberus gigi adalah tanda penyakit gusi_x000a_Bleeding gum during tooth brushing is a sign of gum disease" dataDxfId="377"/>
    <tableColumn id="16" xr3:uid="{AFE30864-1C05-454A-BF20-5D93673A9588}" name="K7. Plak gigi menyebabkan penyakit gusi_x000a_Dental plaque can cause gum disease" dataDxfId="376"/>
    <tableColumn id="17" xr3:uid="{B61CA164-F08A-4ECD-8688-42523F66AFD8}" name="K8. Penyakit gusi boleh menyebabkan gigi menjadi longgar / goyang_x000a_Gum disease can cause teeth to become loose" dataDxfId="375"/>
    <tableColumn id="18" xr3:uid="{27BB9129-5568-491D-97C2-CE86B0A758B1}" name="K9. Memberus gigi dengan teknik yang betul meningkatkan kesihatan gusi_x000a_Brushing teeth with the correct technique improves the health of my gum" dataDxfId="374"/>
    <tableColumn id="19" xr3:uid="{F5C0D3CA-0DD5-4728-893C-3E77D7F02C08}" name="K10. Menggunakan flos gigi untuk membersihkan kawasan di celah-celah gigi meningkatkan kesihatan gusi_x000a_Using dental floss to clean the areas between teeth improves gum health" dataDxfId="373"/>
    <tableColumn id="20" xr3:uid="{39AD5483-7916-49F2-B3FB-25D9B9037B13}" name="K11. Gigi berlubang menyebabkan gigi sakit semasa makan_x000a_Dental cavity can cause pain during eating" dataDxfId="372"/>
    <tableColumn id="21" xr3:uid="{8BA3D6CB-2910-4939-8DA2-7ACDF81DA7E5}" name="K12. Merokok boleh menyebabkan penyakit gusi._x000a_Smoking can cause gum disease" dataDxfId="371"/>
    <tableColumn id="22" xr3:uid="{AD0BBC61-E5C4-45F0-BB3B-D5AEF6F0A413}" name="K13. Posisi gigi yang bertindih, terpusing, menggigit bibir, atau jongang memerlukan rawatan pendakap gigi_x000a_Teeth position which are overlapping, rotated, biting the lip, or jutted out will require braces treatment." dataDxfId="370"/>
    <tableColumn id="23" xr3:uid="{E3BF5005-D5D8-4D19-BAFD-4808BB6A9E72}" name="K14. Pemutihan gigi adalah rawatan untuk memutihkan warna gigi_x000a_Teeth whitening is a treatment to whiten the colour of teeth" dataDxfId="369"/>
    <tableColumn id="24" xr3:uid="{A5D00E9A-D9B4-428D-9B9D-A4B00ED4799F}" name="K15. Disyorkan untuk membersihkan celah-celah gigi menggunakan flos gigi sekali sehari._x000a_It is recommended to clean the spaces between teeth using dental floss once a day." dataDxfId="368"/>
    <tableColumn id="25" xr3:uid="{70DF538A-6A15-49F9-B496-B15C48053BD0}" name="K16. Gigi yang tidak tersusun boleh mempengaruhi keyakinan diri._x000a_Crooked teeth can affect self confidence" dataDxfId="367"/>
    <tableColumn id="26" xr3:uid="{08D4DE46-7CFA-4C28-B4FD-4C5E3BD7AA4E}" name="1a) ia mencegah gigi saya daripada berlubang _x000a_1a) it prevents my teeth from decaying   " dataDxfId="366"/>
    <tableColumn id="27" xr3:uid="{14C2313F-5639-4489-9065-55A253912637}" name="1b) ia membuatkan nafas saya segar_x000a_1b) it freshens my breath" dataDxfId="365"/>
    <tableColumn id="28" xr3:uid="{47982AC0-4C26-4B93-81D1-30276A2295BB}" name="1c) ia mencegah gigi saya daripada menjadi kuning_x000a_1c) it prevents my teeth from becoming yellow" dataDxfId="364"/>
    <tableColumn id="29" xr3:uid="{23490859-D5A9-4D99-AF2A-53B601B74E21}" name="1d) ia adalah sebahagian daripada penjagaan kesihatan tubuh badan_x000a_1d) it is part of general health care" dataDxfId="363"/>
    <tableColumn id="30" xr3:uid="{8AA7223C-09DE-4835-ADA0-8C8DB64785F1}" name="1e) ia menjadikan gusi saya sihat_x000a_1e) it makes my gums healthy" dataDxfId="362"/>
    <tableColumn id="31" xr3:uid="{76425CF2-1674-49D5-86D6-713A1395FC6D}" name="1f) ia membantu meningkatkan penampilan saya_x000a_1f) it helps improve my appearance" dataDxfId="361"/>
    <tableColumn id="32" xr3:uid="{C50B8C85-25D4-4C70-8B21-9A549F08C0F9}" name="1g) ia membuat rakan-rakan saya menyukai saya_x000a_1g) it makes my friends to like me" dataDxfId="360"/>
    <tableColumn id="33" xr3:uid="{4FAE19DB-923E-4D38-BF98-495733B532CF}" name="2a) jika diambil terlalu kerap boleh merosakkan gigi saya_x000a_2a) if taken too often can harm my teeth" dataDxfId="359"/>
    <tableColumn id="34" xr3:uid="{B4AC7BE6-2012-4E76-9ACC-B267E7C5EA7B}" name="2b) patut dielakkan_x000a_2b) should be avoided " dataDxfId="358"/>
    <tableColumn id="35" xr3:uid="{CAE5D7D4-3044-40ED-9AEB-26CE91654501}" name="2c) tidak akan membahayakan gigi saya_x000a_2c) will not harm my teeth" dataDxfId="357"/>
    <tableColumn id="36" xr3:uid="{07D1BDD4-E58F-404F-AE2F-501CCF1521C8}" name="3a) akan menyukarkan saya untuk bergaul dengan rakan-rakan _x000a_3a) will make it difficult for me to mingle with my friends " dataDxfId="356"/>
    <tableColumn id="37" xr3:uid="{14A5941D-946C-494D-A163-422049099C3F}" name="3b) membuatkan saya berasa rendah diri _x000a_3b) makes me feel inferior" dataDxfId="355"/>
    <tableColumn id="38" xr3:uid="{D351B700-7CAB-40C2-A712-78B9379C4385}" name="3c) membuatkan orang lain menjauhkan diri daripada saya _x000a_3c) makes other people to avoid me" dataDxfId="354"/>
    <tableColumn id="39" xr3:uid="{E9CB6ABC-5FA0-437D-A587-10E9756FBCC0}" name="3d) boleh dicegah jika saya memberus gigi dua kali sehari_x000a_3d) can be prevented if I brush my teeth twice a day " dataDxfId="353"/>
    <tableColumn id="40" xr3:uid="{F84A5321-53C0-4574-AA34-45DF46C72A16}" name="4a) adalah penting bagi saya_x000a_4a) is important to me" dataDxfId="352"/>
    <tableColumn id="41" xr3:uid="{697EBCF2-8F1E-439E-8FCA-DABF433DA82E}" name="4b) dapat meningkatkan kesihatan gusi_x000a_4b) can improve gum’s health" dataDxfId="351"/>
    <tableColumn id="42" xr3:uid="{9648468B-0521-46CA-B52F-F54DF2EBBB49}" name="B1. Berapa kalikah anda memberus gigi setiap hari?_x000a_B1. How many times do you brush your teeth each day?" dataDxfId="350"/>
    <tableColumn id="43" xr3:uid="{007595EF-01C8-4441-8132-6581EE8C24F0}" name="B2. Berapa kalikah anda menggunakan ubat gigi semasa memberus gigi setiap hari?_x000a_B2. How many times do you use toothpaste when brushing your teeth each day?" dataDxfId="349"/>
    <tableColumn id="44" xr3:uid="{B2CAD667-B018-404F-B685-DE246D273BA9}" name="B3. Adakah anda menggunakan ubat gigi berfluorida ketika memberus gigi?_x000a_B3. Do you use fluoride toothpaste when brushing your teeth?" dataDxfId="348"/>
    <tableColumn id="45" xr3:uid="{69F6A55E-638B-4439-BC57-3D22F95607CB}" name="Nyatakan jenama ubat gigi anda_x000a_State the brand of your toothpaste" dataDxfId="347"/>
    <tableColumn id="46" xr3:uid="{D7798101-9224-4535-83F4-C4CD98811D59}" name="B4. Berapa kerap anda berkumur dengan air selepas makan setiap hari?_x000a_B4. How often do you rinse your mouth with water after eating your food?" dataDxfId="346"/>
    <tableColumn id="47" xr3:uid="{0B933CF9-E225-4F01-A86E-FDB8CE92A259}" name="B5. Berapa kalikah anda menggunakan flos gigi untuk membersihkan sisa makanan di celah-celah gigi setiap hari?_x000a_B5. How many times do you use dental floss to clean the food remnants between your teeth each day?" dataDxfId="345"/>
    <tableColumn id="48" xr3:uid="{2857BD2E-57BC-43C7-BAC1-53C515FAC4D1}" name="B6. Berapa kalikah anda minum minuman bergas atau minuman berkarbonat setiap hari?_x000a_B6. How many times do you take fizzy drinks or carbonated beverages each day?" dataDxfId="344"/>
    <tableColumn id="49" xr3:uid="{95BC01A5-0AA3-4027-9F79-9D60EA5850FA}" name="B7. Adakah anda mengambil makanan / minuman manis semasa waktu makan di bawah?_x000a_B7. Do you take sweet food and/or drinks during mealtime? [Sarapan / Breakfast ]" dataDxfId="343"/>
    <tableColumn id="50" xr3:uid="{CDAD4EB1-D742-457E-B45C-E044A0F584FB}" name="B7. Adakah anda mengambil makanan / minuman manis semasa waktu makan di bawah?_x000a_B7. Do you take sweet food and/or drinks during mealtime? [Minum pagi / Morning snacks]" dataDxfId="342"/>
    <tableColumn id="51" xr3:uid="{590EAAE1-BBA8-40DC-A7C0-381CF935489C}" name="B7. Adakah anda mengambil makanan / minuman manis semasa waktu makan di bawah?_x000a_B7. Do you take sweet food and/or drinks during mealtime? [Makan tengah hari / Lunch ]" dataDxfId="341"/>
    <tableColumn id="52" xr3:uid="{D7CBDFE2-7E1E-46A0-AEF3-CADAAB529267}" name="B7. Adakah anda mengambil makanan / minuman manis semasa waktu makan di bawah?_x000a_B7. Do you take sweet food and/or drinks during mealtime? [Minum petang / Tea time ]" dataDxfId="340"/>
    <tableColumn id="53" xr3:uid="{C2894A0C-06FA-441D-8A1E-827B6127BFCF}" name="B7. Adakah anda mengambil makanan / minuman manis semasa waktu makan di bawah?_x000a_B7. Do you take sweet food and/or drinks during mealtime? [Makan Malam / Dinner ]" dataDxfId="339"/>
    <tableColumn id="54" xr3:uid="{2D16E323-5060-43A3-8605-FDCE74B97F6D}" name="B7. Adakah anda mengambil makanan / minuman manis semasa waktu makan di bawah?_x000a_B7. Do you take sweet food and/or drinks during mealtime? [Makan lewat malam / Supper]" dataDxfId="338"/>
    <tableColumn id="55" xr3:uid="{43DA9748-9F44-48A1-A3E7-E63800BF7919}" name="B8. Adakah anda merokok_x000a_B8. Do you smoke cigarettes?" dataDxfId="337"/>
    <tableColumn id="56" xr3:uid="{D62D1831-AC97-4BE4-820D-A9C0192C685B}" name="Jika jawapan anda &quot;Ya,&quot; sila nyatakan bilangan rokok yang anda hisap setiap hari_x000a_If your answer is &quot;Yes,&quot; please indicate the number of cigarettes you smoke per day" dataDxfId="336"/>
    <tableColumn id="57" xr3:uid="{E582B173-0B9E-4EB7-8039-304CA4630AF0}" name="B9. Adakah anda menghisap vape?_x000a_B9. Do you vape?" dataDxfId="335"/>
    <tableColumn id="58" xr3:uid="{AD71AE33-3F1A-4E8D-9638-C02255574618}" name="Jika jawapan anda &quot;Ya,&quot; sila nyatakan kekerapan anda menghisap vape_x000a_If your answer is “Yes”, please indicate the frequency of vaping." dataDxfId="334"/>
    <tableColumn id="59" xr3:uid="{008CDFE0-47A1-412A-B232-2DD0374CAA57}" name="Sekolah School (Cleansed)" dataDxfId="333"/>
    <tableColumn id="70" xr3:uid="{93F864D4-AFE8-4E30-9B74-75E5C806978A}" name="Jantina Gender (Cleansed)" dataDxfId="332"/>
    <tableColumn id="60" xr3:uid="{8D9B3498-B1CF-4F0E-AD88-FF531B1F2518}" name="Analysis" dataDxfId="331"/>
    <tableColumn id="61" xr3:uid="{624C11BD-B133-4756-9B01-645D1D0D3A42}" name="Knowledge Score" dataDxfId="330">
      <calculatedColumnFormula>SUM(IF(J2="Betul / True",1,IF(J2="Salah / False",0,IF(J2="Tidak tahu / Dont Know",0,"PLEASE CHECK"))),IF(K2="Betul / True",1,IF(K2="Salah / False",0,IF(K2="Tidak tahu / Dont Know",0,"PLEASE CHECK"))),IF(L2="Betul / True",1,IF(L2="Salah / False",0,IF(L2="Tidak tahu / Dont Know",0,"PLEASE CHECK"))),IF(M2="Betul / True",0,IF(M2="Salah / False",1,IF(M2="Tidak tahu / Dont Know",0,"PLEASE CHECK"))),IF(N2="Betul / True",1,IF(N2="Salah / False",0,IF(N2="Tidak tahu / Dont Know",0,"PLEASE CHECK"))),IF(O2="Betul / True",1,IF(O2="Salah / False",0,IF(O2="Tidak tahu / Dont Know",0,"PLEASE CHECK"))),IF(P2="Betul / True",1,IF(P2="Salah / False",0,IF(P2="Tidak tahu / Dont Know",0,"PLEASE CHECK"))),IF(Q2="Betul / True",1,IF(Q2="Salah / False",0,IF(Q2="Tidak tahu / Dont Know",0,"PLEASE CHECK"))),IF(R2="Betul / True",1,IF(R2="Salah / False",0,IF(R2="Tidak tahu / Dont Know",0,"PLEASE CHECK"))),IF(S2="Betul / True",1,IF(S2="Salah / False",0,IF(S2="Tidak tahu / Dont Know",0,"PLEASE CHECK"))),IF(T2="Betul / True",1,IF(T2="Salah / False",0,IF(T2="Tidak tahu / Dont Know",0,"PLEASE CHECK"))),IF(U2="Betul / True",1,IF(U2="Salah / False",0,IF(U2="Tidak tahu / Dont Know",0,"PLEASE CHECK"))),IF(V2="Betul / True",1,IF(V2="Salah / False",0,IF(V2="Tidak tahu / Dont Know",0,"PLEASE CHECK"))),IF(W2="Betul / True",1,IF(W2="Salah / False",0,IF(W2="Tidak tahu / Dont Know",0,"PLEASE CHECK"))),IF(X2="Betul / True",1,IF(X2="Salah / False",0,IF(X2="Tidak tahu / Dont Know",0,"PLEASE CHECK"))),IF(Y2="Betul / True",1,IF(Y2="Salah / False",0,IF(Y2="Tidak tahu / Dont Know",0,"PLEASE CHECK"))))</calculatedColumnFormula>
    </tableColumn>
    <tableColumn id="62" xr3:uid="{6714707E-9136-468B-A81A-68EF6142825B}" name="Attitude Score" dataDxfId="329">
      <calculatedColumnFormula>SUM(IF(Z2="Sangat setuju / Strongly agree",4,IF(Z2="Setuju / Slightly agree",3,IF(Z2="Tidak setuju / Slightly disagree",2,IF(Z2="Sangat tidak setuju / Strongly disagree",1,"PLEASECHECK")))),IF(AA2="Sangat setuju / Strongly agree",4,IF(AA2="Setuju / Slightly agree",3,IF(AA2="Tidak setuju / Slightly disagree",2,IF(AA2="Sangat tidak setuju / Strongly disagree",1,"PLEASECHECK")))),IF(AB2="Sangat setuju / Strongly agree",4,IF(AB2="Setuju / Slightly agree",3,IF(AB2="Tidak setuju / Slightly disagree",2,IF(AB2="Sangat tidak setuju / Strongly disagree",1,"PLEASECHECK")))),IF(AC2="Sangat setuju / Strongly agree",4,IF(AC2="Setuju / Slightly agree",3,IF(AC2="Tidak setuju / Slightly disagree",2,IF(AC2="Sangat tidak setuju / Strongly disagree",1,"PLEASECHECK")))),IF(AD2="Sangat setuju / Strongly agree",4,IF(AD2="Setuju / Slightly agree",3,IF(AD2="Tidak setuju / Slightly disagree",2,IF(AD2="Sangat tidak setuju / Strongly disagree",1,"PLEASECHECK")))),IF(AE2="Sangat setuju / Strongly agree",4,IF(AE2="Setuju / Slightly agree",3,IF(AE2="Tidak setuju / Slightly disagree",2,IF(AE2="Sangat tidak setuju / Strongly disagree",1,"PLEASECHECK")))),IF(AF2="Sangat setuju / Strongly agree",4,IF(AF2="Setuju / Slightly agree",3,IF(AF2="Tidak setuju / Slightly disagree",2,IF(AF2="Sangat tidak setuju / Strongly disagree",1,"PLEASECHECK")))),IF(AG2="Sangat setuju / Strongly agree",4,IF(AG2="Setuju / Slightly agree",3,IF(AG2="Tidak setuju / Slightly disagree",2,IF(AG2="Sangat tidak setuju / Strongly disagree",2,"PLEASECHECK")))),IF(AH2="Sangat setuju / Strongly agree",4,IF(AH2="Setuju / Slightly agree",3,IF(AH2="Tidak setuju / Slightly disagree",2,IF(AH2="Sangat tidak setuju / Strongly disagree",2,"PLEASECHECK")))),IF(AI2="Sangat setuju / Strongly agree",1,IF(AI2="Setuju / Slightly agree",2,IF(AI2="Tidak setuju / Slightly disagree",3,IF(AI2="Sangat tidak setuju / Strongly disagree",4,"PLEASECHECK")))),IF(AJ2="Sangat setuju / Strongly agree",4,IF(AJ2="Setuju / Slightly agree",3,IF(AJ2="Tidak setuju / Slightly disagree",2,IF(AJ2="Sangat tidak setuju / Strongly disagree",3,"PLEASECHECK")))),IF(AK2="Sangat setuju / Strongly agree",4,IF(AK2="Setuju / Slightly agree",3,IF(AK2="Tidak setuju / Slightly disagree",2,IF(AK2="Sangat tidak setuju / Strongly disagree",3,"PLEASECHECK")))),IF(AL2="Sangat setuju / Strongly agree",4,IF(AL2="Setuju / Slightly agree",3,IF(AL2="Tidak setuju / Slightly disagree",2,IF(AL2="Sangat tidak setuju / Strongly disagree",3,"PLEASECHECK")))),IF(AM2="Sangat setuju / Strongly agree",4,IF(AM2="Setuju / Slightly agree",3,IF(AM2="Tidak setuju / Slightly disagree",2,IF(AM2="Sangat tidak setuju / Strongly disagree",3,"PLEASECHECK")))),IF(AN2="Sangat setuju / Strongly agree",4,IF(AN2="Setuju / Slightly agree",3,IF(AN2="Tidak setuju / Slightly disagree",2,IF(AN2="Sangat tidak setuju / Strongly disagree",4,"PLEASECHECK")))),IF(AO2="Sangat setuju / Strongly agree",4,IF(AO2="Setuju / Slightly agree",3,IF(AO2="Tidak setuju / Slightly disagree",2,IF(AO2="Sangat tidak setuju / Strongly disagree",4,"PLEASECHECK")))))</calculatedColumnFormula>
    </tableColumn>
    <tableColumn id="63" xr3:uid="{999E22C0-C850-4DB4-9B4F-C6284DBDA26D}" name="Behaviour Score" dataDxfId="328"/>
    <tableColumn id="68" xr3:uid="{00DC7FBA-D61F-4673-81DE-A5B9ACF29A65}" name="Urban vs Rural" dataDxfId="327">
      <calculatedColumnFormula>_xlfn.XLOOKUP(Form_Responses18111213[[#This Row],[Sekolah School (Cleansed)]],'Quality Check'!$B$11:$B$14,'Quality Check'!$C$11:$C$14,)</calculatedColumnFormula>
    </tableColumn>
    <tableColumn id="69" xr3:uid="{E2AEE9C8-355F-4A6B-A2B7-6FA2068BE257}" name="Intervention vs Controlled" dataDxfId="326">
      <calculatedColumnFormula>_xlfn.XLOOKUP(Form_Responses18111213[[#This Row],[Sekolah School (Cleansed)]],'Quality Check'!$B$11:$B$14,'Quality Check'!$D$11:$D$14,)</calculatedColumnFormula>
    </tableColumn>
    <tableColumn id="4" xr3:uid="{6293A959-09D8-4FFC-B620-9CC72155BAE4}" name="Toothpaste Brand" dataDxfId="325">
      <calculatedColumnFormula>_xlfn.XLOOKUP(AS2,'Cleansing - Toothpaste Brand'!A:A,'Cleansing - Toothpaste Brand'!B:B,)</calculatedColumnFormula>
    </tableColumn>
    <tableColumn id="5" xr3:uid="{3755C80C-C60F-4ED1-85FF-21ADB82154C4}" name="Bilangan Rokok" dataDxfId="324"/>
    <tableColumn id="8" xr3:uid="{10F49673-FCAA-43B1-A5FA-9B61A2C496B6}" name="Flouride based?" dataDxfId="323">
      <calculatedColumnFormula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calculatedColumnFormula>
    </tableColumn>
    <tableColumn id="71" xr3:uid="{D27CA84A-AF65-4E26-A010-958439A4DA0E}" name="Answer - B1" dataDxfId="322">
      <calculatedColumnFormula>_xlfn.XLOOKUP(AP2,'Cleansing - Response'!E:E,'Cleansing - Response'!F:F,)</calculatedColumnFormula>
    </tableColumn>
    <tableColumn id="84" xr3:uid="{3CCCF326-672E-491A-9591-DD72F9C2FD18}" name="B1 - Score" dataDxfId="321"/>
    <tableColumn id="72" xr3:uid="{72377DD3-FDC9-44FC-880C-D01312C85BB5}" name="Answer - B2" dataDxfId="320">
      <calculatedColumnFormula>_xlfn.XLOOKUP(AQ2,'Cleansing - Response'!E:E,'Cleansing - Response'!F:F,)</calculatedColumnFormula>
    </tableColumn>
    <tableColumn id="85" xr3:uid="{2109E2F9-3400-4831-A91B-E455F8B2E768}" name="B2 - Score" dataDxfId="319"/>
    <tableColumn id="83" xr3:uid="{09C1CD52-64A3-43D4-A4A9-DBBAA5E9E582}" name="Answer - B3" dataDxfId="318">
      <calculatedColumnFormula>IF(OR(AR2="Ya / Yes",AR2="Tidak / No"),AR2,IF(BQ2="Flouride-based","Ya / Yes","Tidak / No"))</calculatedColumnFormula>
    </tableColumn>
    <tableColumn id="73" xr3:uid="{3F35CF80-D0C8-4D86-BA64-31F8AD7241D6}" name="Answer - B4" dataDxfId="317">
      <calculatedColumnFormula>_xlfn.XLOOKUP(AT2,'Cleansing - Response'!E:E,'Cleansing - Response'!F:F,)</calculatedColumnFormula>
    </tableColumn>
    <tableColumn id="74" xr3:uid="{CE9FA236-4701-4437-BAC4-BB117D3480EA}" name="Answer - B5" dataDxfId="316">
      <calculatedColumnFormula>_xlfn.XLOOKUP(AU2,'Cleansing - Response'!H:H,'Cleansing - Response'!I:I,)</calculatedColumnFormula>
    </tableColumn>
    <tableColumn id="75" xr3:uid="{1286E604-3F32-4138-9F06-131538400F57}" name="Answer - B6" dataDxfId="315">
      <calculatedColumnFormula>_xlfn.XLOOKUP(AV2,'Cleansing - Response'!K:K,'Cleansing - Response'!L:L,)</calculatedColumnFormula>
    </tableColumn>
    <tableColumn id="76" xr3:uid="{52EBE0A6-89A6-4277-B7BC-E97951FB65BC}" name="Answer - B7-1" dataDxfId="314">
      <calculatedColumnFormula>_xlfn.XLOOKUP(AW2,'Cleansing - Response'!$N:$N,'Cleansing - Response'!$O:$O,)</calculatedColumnFormula>
    </tableColumn>
    <tableColumn id="77" xr3:uid="{467A52A7-6709-475F-93C5-5FF421DD48EF}" name="Answer - B7-2" dataDxfId="313">
      <calculatedColumnFormula>_xlfn.XLOOKUP(AX2,'Cleansing - Response'!$N:$N,'Cleansing - Response'!$O:$O,)</calculatedColumnFormula>
    </tableColumn>
    <tableColumn id="78" xr3:uid="{885CFCC3-F0D1-4434-9720-F640258E8D9E}" name="Answer - B7-3" dataDxfId="312">
      <calculatedColumnFormula>_xlfn.XLOOKUP(AY2,'Cleansing - Response'!$N:$N,'Cleansing - Response'!$O:$O,)</calculatedColumnFormula>
    </tableColumn>
    <tableColumn id="79" xr3:uid="{234AB57D-59B2-4ADD-8B62-2E44657274C4}" name="Answer - B7-4" dataDxfId="311">
      <calculatedColumnFormula>_xlfn.XLOOKUP(AZ2,'Cleansing - Response'!$N:$N,'Cleansing - Response'!$O:$O,)</calculatedColumnFormula>
    </tableColumn>
    <tableColumn id="80" xr3:uid="{89D94D48-D600-496D-9BBE-52B576B4A4E8}" name="Answer - B7-5" dataDxfId="310">
      <calculatedColumnFormula>_xlfn.XLOOKUP(BA2,'Cleansing - Response'!$N:$N,'Cleansing - Response'!$O:$O,)</calculatedColumnFormula>
    </tableColumn>
    <tableColumn id="81" xr3:uid="{88F9D950-30FF-4898-821F-22C70CC9049D}" name="Answer - B7-6" dataDxfId="309">
      <calculatedColumnFormula>_xlfn.XLOOKUP(BB2,'Cleansing - Response'!$N:$N,'Cleansing - Response'!$O:$O,)</calculatedColumnFormula>
    </tableColumn>
    <tableColumn id="82" xr3:uid="{7E0B469D-3B16-44D9-8603-6CA0C9C77A82}" name="Answer - B7 (Overall)" dataDxfId="308">
      <calculatedColumnFormula>IF(COUNTIF(Form_Responses18111213[[#This Row],[Answer - B7-1]:[Answer - B7-6]], "Yes / Sometimes") &gt; 4, "More than 4 times","Up to 4 times")</calculatedColumnFormula>
    </tableColumn>
  </tableColumns>
  <tableStyleInfo name="Master List Bseline-style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A9E4FD2-16E5-470D-B1DE-4619404F7B28}" name="Table9" displayName="Table9" ref="A1:BH65" totalsRowShown="0">
  <autoFilter ref="A1:BH65" xr:uid="{5A9E4FD2-16E5-470D-B1DE-4619404F7B28}"/>
  <tableColumns count="60">
    <tableColumn id="1" xr3:uid="{93E54605-A5E9-4DFC-9BBF-661728BFCE94}" name="Timestamp" dataDxfId="307"/>
    <tableColumn id="2" xr3:uid="{461A2495-EF6C-4295-B7F0-E4C69C693427}" name="Email Address"/>
    <tableColumn id="3" xr3:uid="{B55D8909-B7E5-4DA7-8610-F6E03B479E1F}" name="No Kad Pengenalan _x000a_Identification Number"/>
    <tableColumn id="4" xr3:uid="{8E6BCD50-B361-42AD-800F-56E7BD98A1EC}" name="Plaque Score "/>
    <tableColumn id="5" xr3:uid="{62543615-6C76-4B8F-8DF2-8DC18BB851FA}" name="Gingival Score "/>
    <tableColumn id="6" xr3:uid="{97B2F693-482B-4432-B464-7563C6EF6890}" name="Jantina_x000a_Gender "/>
    <tableColumn id="7" xr3:uid="{0002FAB0-9676-4C67-9FEF-4AB939D6FFAD}" name="Bangsa _x000a_Race"/>
    <tableColumn id="8" xr3:uid="{5694BDC9-A8C4-4947-A488-95899FEE62E2}" name="Sekolah _x000a_School "/>
    <tableColumn id="9" xr3:uid="{79A280B7-D860-48FC-8A1B-B8D33D853C37}" name="Andakah anda mempunyai telefon pintar Android?_x000a_Do you have an Android smartphone?"/>
    <tableColumn id="10" xr3:uid="{2F11A875-F6C8-40F6-99D6-D94ED8ED2C90}" name="K1. Pengambilan makanan / minuman bergula terlalu banyak menyebabkan gigi berlubang _x000a_Taking too much sugary foods / drinks can cause tooth decay"/>
    <tableColumn id="11" xr3:uid="{50E83731-8024-43FD-9D4F-D3E7A2ABD8B5}" name="K2. Pengambilan makanan / minuman bergula melebihi 4 kali sehari menyebabkan gigi berlubang _x000a_Taking sugary foods  / drinks more than 4 times a day causes tooth decay"/>
    <tableColumn id="12" xr3:uid="{5EC8F473-DDC1-4AB5-9A35-42E7F7655351}" name="K3. Seseorang boleh mengurangkan risiko gigi berlubang dengan mengurangkan pengambilan makanan/minuman bergula setiap hari._x000a_A person can reduce the risk of tooth decay by reducing sugary food/drinks intake every day "/>
    <tableColumn id="13" xr3:uid="{4482A4D8-0302-4086-ACAD-5198A1548B23}" name="K4. Memberus gigi menggunakan ubat gigi berfluorida tidak berkesan untuk mencegah gigi berlubang._x000a_Brushing teeth with fluoridated toothpaste is not effective to prevent tooth decay "/>
    <tableColumn id="14" xr3:uid="{034BA472-27C6-495D-ADC5-1A4A02D0D552}" name="K5. Untuk keperluan fluorida yang mencukupi, kita perlu menggosok gigi sekurang-kurangnya dua kali sehari_x000a_For adequate fluoride supply, we need to brush our teeth at least twice a day"/>
    <tableColumn id="15" xr3:uid="{E19DAE34-B3A1-461E-90CA-C6448184794D}" name="K6. Gusi berdarah semasa memberus gigi adalah tanda penyakit gusi_x000a_Bleeding gum during tooth brushing is a sign of gum disease"/>
    <tableColumn id="16" xr3:uid="{644ADE00-6A73-4C2B-8A61-E59E6C38904F}" name="K7. Plak gigi menyebabkan penyakit gusi_x000a_Dental plaque can cause gum disease"/>
    <tableColumn id="17" xr3:uid="{AAD02BEA-ABC7-47F1-8E01-B641DCF96693}" name="K8. Penyakit gusi boleh menyebabkan gigi menjadi longgar / goyang_x000a_Gum disease can cause teeth to become loose"/>
    <tableColumn id="18" xr3:uid="{413E2EF2-1F49-4797-A080-4B38086C0582}" name="K9. Memberus gigi dengan teknik yang betul meningkatkan kesihatan gusi_x000a_Brushing teeth with the correct technique improves the health of my gum"/>
    <tableColumn id="19" xr3:uid="{D09FCF32-F79F-4B31-8E79-826D2C93F334}" name="K10. Menggunakan flos gigi untuk membersihkan kawasan di celah-celah gigi meningkatkan kesihatan gusi_x000a_Using dental floss to clean the areas between teeth improves gum health"/>
    <tableColumn id="20" xr3:uid="{3C976D0D-5C96-4559-A41C-382FABAF8F04}" name="K11. Gigi berlubang menyebabkan gigi sakit semasa makan_x000a_Dental cavity can cause pain during eating"/>
    <tableColumn id="21" xr3:uid="{77F0E46F-74C6-4881-95B0-D59765D8C87F}" name="K12. Merokok boleh menyebabkan penyakit gusi._x000a_Smoking can cause gum disease"/>
    <tableColumn id="22" xr3:uid="{4952F33B-B5EB-4BC0-8677-173D926F1FB3}" name="K13. Posisi gigi yang bertindih, terpusing, menggigit bibir, atau jongang memerlukan rawatan pendakap gigi_x000a_Teeth position which are overlapping, rotated, biting the lip, or jutted out will require braces treatment."/>
    <tableColumn id="23" xr3:uid="{F95C1FDA-0E73-42B1-81D3-74E40B1B6090}" name="K14. Pemutihan gigi adalah rawatan untuk memutihkan warna gigi_x000a_Teeth whitening is a treatment to whiten the colour of teeth"/>
    <tableColumn id="24" xr3:uid="{6CB5A8E6-9B71-421A-8BD3-D963637822AE}" name="K15. Disyorkan untuk membersihkan celah-celah gigi menggunakan flos gigi sekali sehari._x000a_It is recommended to clean the spaces between teeth using dental floss once a day."/>
    <tableColumn id="25" xr3:uid="{D8970FF6-A6A7-447B-A4E2-6A3516E4B7C1}" name="K16. Gigi yang tidak tersusun boleh mempengaruhi keyakinan diri._x000a_Crooked teeth can affect self confidence"/>
    <tableColumn id="26" xr3:uid="{58F81940-FA7C-459E-A4E2-21BD9ADF729C}" name="1a) ia mencegah gigi saya daripada berlubang _x000a_1a) it prevents my teeth from decaying   "/>
    <tableColumn id="27" xr3:uid="{EF806FDB-AFB1-403C-9D92-411E46B73923}" name="1b) ia membuatkan nafas saya segar_x000a_1b) it freshens my breath"/>
    <tableColumn id="28" xr3:uid="{B450D7D5-F695-40EA-AE70-985D97DA4ACB}" name="1c) ia mencegah gigi saya daripada menjadi kuning_x000a_1c) it prevents my teeth from becoming yellow"/>
    <tableColumn id="29" xr3:uid="{98DE1816-F56D-415B-A044-A50FB423CC8D}" name="1d) ia adalah sebahagian daripada penjagaan kesihatan tubuh badan_x000a_1d) it is part of general health care"/>
    <tableColumn id="30" xr3:uid="{6AC93AAE-2CD3-4A01-AED6-A80AABB24B85}" name="1e) ia menjadikan gusi saya sihat_x000a_1e) it makes my gums healthy"/>
    <tableColumn id="31" xr3:uid="{236C221C-A559-403C-8155-D07B5B7FF433}" name="1f) ia membantu meningkatkan penampilan saya_x000a_1f) it helps improve my appearance"/>
    <tableColumn id="32" xr3:uid="{99CBCA83-6B3E-4E8A-9728-354E95DE0559}" name="1g) ia membuat rakan-rakan saya menyukai saya_x000a_1g) it makes my friends to like me"/>
    <tableColumn id="33" xr3:uid="{523E457A-2118-4178-8089-F5DC30A63DD9}" name="2a) jika diambil terlalu kerap boleh merosakkan gigi saya_x000a_2a) if taken too often can harm my teeth"/>
    <tableColumn id="34" xr3:uid="{054B20E4-65AF-497D-BBB7-28D84E284402}" name="2b) patut dielakkan_x000a_2b) should be avoided "/>
    <tableColumn id="35" xr3:uid="{9D08A1F5-5F42-4799-9BB8-D69B2569545F}" name="2c) tidak akan membahayakan gigi saya_x000a_2c) will not harm my teeth"/>
    <tableColumn id="36" xr3:uid="{26D3FA8A-13A3-4D2C-BD1F-124821A4A98F}" name="3a) akan menyukarkan saya untuk bergaul dengan rakan-rakan _x000a_3a) will make it difficult for me to mingle with my friends "/>
    <tableColumn id="37" xr3:uid="{0E925FB4-E4AB-4868-B6A8-67FE4CB29CC1}" name="3b) membuatkan saya berasa rendah diri _x000a_3b) makes me feel inferior"/>
    <tableColumn id="38" xr3:uid="{B40DA23F-13E3-4F3F-980A-48F13885A3A7}" name="3c) membuatkan orang lain menjauhkan diri daripada saya _x000a_3c) makes other people to avoid me"/>
    <tableColumn id="39" xr3:uid="{4DDA9EE6-6F87-42B4-9985-9F623CBDEBE5}" name="3d) boleh dicegah jika saya memberus gigi dua kali sehari_x000a_3d) can be prevented if I brush my teeth twice a day "/>
    <tableColumn id="40" xr3:uid="{AA5DBF4B-747F-432D-9E07-1716672FEF76}" name="4a) adalah penting bagi saya_x000a_4a) is important to me"/>
    <tableColumn id="41" xr3:uid="{24A34721-E8FE-4F24-9AAF-83D3F4391270}" name="4b) dapat meningkatkan kesihatan gusi_x000a_4b) can improve gum’s health"/>
    <tableColumn id="42" xr3:uid="{555F7ECE-6E65-47DB-818A-FC935DDC18FB}" name="B1. Berapa kalikah anda memberus gigi setiap hari?_x000a_B1. How many times do you brush your teeth each day?"/>
    <tableColumn id="43" xr3:uid="{F3CEB571-09F5-42FE-BEBF-48AD60AA564E}" name="B2. Berapa kalikah anda menggunakan ubat gigi semasa memberus gigi setiap hari?_x000a_B2. How many times do you use toothpaste when brushing your teeth each day?"/>
    <tableColumn id="44" xr3:uid="{ADD40BCD-A0F3-478F-9AB8-1AAD748B3FF5}" name="B3. Adakah anda menggunakan ubat gigi berfluorida ketika memberus gigi?_x000a_B3. Do you use fluoride toothpaste when brushing your teeth?"/>
    <tableColumn id="45" xr3:uid="{71A260A0-C34F-4727-8F13-AA03ECBB88A9}" name="Nyatakan jenama ubat gigi anda_x000a_State the brand of your toothpaste"/>
    <tableColumn id="46" xr3:uid="{D039ECD5-78BF-407B-B915-17F8B5F618FF}" name="B4. Berapa kerap anda berkumur dengan air selepas makan setiap hari?_x000a_B4. How often do you rinse your mouth with water after eating your food?"/>
    <tableColumn id="47" xr3:uid="{45D71573-19BD-401A-8F5C-AAC1EAA3F370}" name="B5. Berapa kalikah anda menggunakan flos gigi untuk membersihkan sisa makanan di celah-celah gigi setiap hari?_x000a_B5. How many times do you use dental floss to clean the food remnants between your teeth each day?"/>
    <tableColumn id="48" xr3:uid="{BF56D954-502E-45AC-9659-AB7D284B9797}" name="B6. Berapa kalikah anda minum minuman bergas atau minuman berkarbonat setiap hari?_x000a_B6. How many times do you take fizzy drinks or carbonated beverages each day?"/>
    <tableColumn id="49" xr3:uid="{72BB8DD1-FB29-46DE-8FB2-329162160443}" name="B7. Adakah anda mengambil makanan / minuman manis semasa waktu makan di bawah?_x000a_B7. Do you take sweet food and/or drinks during mealtime? [Sarapan / Breakfast ]"/>
    <tableColumn id="50" xr3:uid="{24888702-3A0E-457C-B989-4756E9872637}" name="B7. Adakah anda mengambil makanan / minuman manis semasa waktu makan di bawah?_x000a_B7. Do you take sweet food and/or drinks during mealtime? [Minum pagi / Morning snacks]"/>
    <tableColumn id="51" xr3:uid="{0675ED3D-AFAC-4436-82A6-C22A35122111}" name="B7. Adakah anda mengambil makanan / minuman manis semasa waktu makan di bawah?_x000a_B7. Do you take sweet food and/or drinks during mealtime? [Makan tengah hari / Lunch ]"/>
    <tableColumn id="52" xr3:uid="{FEC8AFF8-FBC0-40BB-95E4-8CCFFECFC9E9}" name="B7. Adakah anda mengambil makanan / minuman manis semasa waktu makan di bawah?_x000a_B7. Do you take sweet food and/or drinks during mealtime? [Minum petang / Tea time ]"/>
    <tableColumn id="53" xr3:uid="{7DA84A9F-76BA-45AD-969F-AA309EEFCBAC}" name="B7. Adakah anda mengambil makanan / minuman manis semasa waktu makan di bawah?_x000a_B7. Do you take sweet food and/or drinks during mealtime? [Makan Malam / Dinner ]"/>
    <tableColumn id="54" xr3:uid="{3BEFE9C7-A6D8-4A5B-A259-1EA930933A7B}" name="B7. Adakah anda mengambil makanan / minuman manis semasa waktu makan di bawah?_x000a_B7. Do you take sweet food and/or drinks during mealtime? [Makan lewat malam / Supper]"/>
    <tableColumn id="55" xr3:uid="{A23EC1E4-46AA-455A-90E1-A214A61A0333}" name="B8. Adakah anda merokok_x000a_B8. Do you smoke cigarettes?"/>
    <tableColumn id="56" xr3:uid="{AC467D71-848D-413A-A7F2-85C9F7A92FCD}" name="Jika jawapan anda &quot;Ya,&quot; sila nyatakan bilangan rokok yang anda hisap setiap hari_x000a_If your answer is &quot;Yes,&quot; please indicate the number of cigarettes you smoke per day"/>
    <tableColumn id="57" xr3:uid="{E72359DD-A5CE-4C6B-9F70-9C9B6F68FE40}" name="B9. Adakah anda menghisap vape?_x000a_B9. Do you vape?"/>
    <tableColumn id="58" xr3:uid="{DF38A241-0FED-42D3-8EB7-801CA0820BCD}" name="Jika jawapan anda &quot;Ya,&quot; sila nyatakan kekerapan anda menghisap vape_x000a_If your answer is “Yes”, please indicate the frequency of vaping."/>
    <tableColumn id="59" xr3:uid="{D7CCC51D-F7CB-44B5-8CDC-50F79CF0CA5C}" name="Sekolah School (Cleansed)"/>
    <tableColumn id="60" xr3:uid="{FBDF2695-BD9B-423A-9848-945A9BBB80D1}" name="Analysis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2ACB5E1-58DD-4C43-9263-072398DAD003}" name="Form_Responses1811121314" displayName="Form_Responses1811121314" ref="A1:CQ408" dataDxfId="306">
  <autoFilter ref="A1:CQ408" xr:uid="{32ACB5E1-58DD-4C43-9263-072398DAD003}">
    <filterColumn colId="0">
      <filters>
        <dateGroupItem year="2024" month="10" day="8" dateTimeGrouping="day"/>
      </filters>
    </filterColumn>
    <filterColumn colId="2">
      <filters>
        <filter val="080226080211"/>
      </filters>
    </filterColumn>
  </autoFilter>
  <tableColumns count="95">
    <tableColumn id="1" xr3:uid="{23B40945-5B0E-4BBC-A675-E275709850DA}" name="Timestamp" dataDxfId="305"/>
    <tableColumn id="2" xr3:uid="{D5F284F0-F1C0-4C16-BF0A-1AA13BCF408C}" name="Email Address" dataDxfId="304"/>
    <tableColumn id="3" xr3:uid="{E59E0034-A474-4A95-9050-C36EE1BA5130}" name="No Kad Pengenalan _x000a_Identification Number" dataDxfId="303"/>
    <tableColumn id="64" xr3:uid="{DF8E1FF8-F3BA-4E09-B321-407E7C1CECA0}" name="Plaque Score " dataDxfId="302"/>
    <tableColumn id="65" xr3:uid="{622EF614-39D7-480C-AC5F-6E771D0A71B3}" name="Gingival Score " dataDxfId="301"/>
    <tableColumn id="6" xr3:uid="{B010095D-E453-471D-A6EB-46C2FEFDB628}" name="Jantina_x000a_Gender " dataDxfId="300"/>
    <tableColumn id="7" xr3:uid="{326DF797-DADB-4DE8-ABAA-132EEFB80DBC}" name="Bangsa _x000a_Race" dataDxfId="299"/>
    <tableColumn id="66" xr3:uid="{8E6A822C-96F4-4043-B9A7-3F0A09DBF6C5}" name="Sekolah _x000a_School " dataDxfId="298"/>
    <tableColumn id="67" xr3:uid="{0112B283-88A4-4471-990B-EDE1D567CF17}" name="Andakah anda mempunyai telefon pintar Android?_x000a_Do you have an Android smartphone?" dataDxfId="297"/>
    <tableColumn id="10" xr3:uid="{64B396FD-49CD-4926-BAC5-11CB01F3E0FD}" name="K1. Pengambilan makanan / minuman bergula terlalu banyak menyebabkan gigi berlubang _x000a_Taking too much sugary foods / drinks can cause tooth decay" dataDxfId="296"/>
    <tableColumn id="11" xr3:uid="{6543EB2E-F2CE-4713-A3B4-313A53A01021}" name="K2. Pengambilan makanan / minuman bergula melebihi 4 kali sehari menyebabkan gigi berlubang _x000a_Taking sugary foods  / drinks more than 4 times a day causes tooth decay" dataDxfId="295"/>
    <tableColumn id="12" xr3:uid="{20E5ED74-15B9-4DD3-9262-CB6D3E8C4933}" name="K3. Seseorang boleh mengurangkan risiko gigi berlubang dengan mengurangkan pengambilan makanan/minuman bergula setiap hari._x000a_A person can reduce the risk of tooth decay by reducing sugary food/drinks intake every day " dataDxfId="294"/>
    <tableColumn id="13" xr3:uid="{EEE50175-A2B9-4259-B75B-F443DCB7A52A}" name="K4. Memberus gigi menggunakan ubat gigi berfluorida tidak berkesan untuk mencegah gigi berlubang._x000a_Brushing teeth with fluoridated toothpaste is not effective to prevent tooth decay " dataDxfId="293"/>
    <tableColumn id="14" xr3:uid="{F6E2F9E1-8284-430B-A296-D2936CD6EE7F}" name="K5. Untuk keperluan fluorida yang mencukupi, kita perlu menggosok gigi sekurang-kurangnya dua kali sehari_x000a_For adequate fluoride supply, we need to brush our teeth at least twice a day" dataDxfId="292"/>
    <tableColumn id="15" xr3:uid="{B303782C-9DEA-4844-BC86-0A672225E30E}" name="K6. Gusi berdarah semasa memberus gigi adalah tanda penyakit gusi_x000a_Bleeding gum during tooth brushing is a sign of gum disease" dataDxfId="291"/>
    <tableColumn id="16" xr3:uid="{4C117AE1-7053-4365-8777-B1E5CAF63A2C}" name="K7. Plak gigi menyebabkan penyakit gusi_x000a_Dental plaque can cause gum disease" dataDxfId="290"/>
    <tableColumn id="17" xr3:uid="{A7C90D53-0C19-41FC-B550-873DEC53C532}" name="K8. Penyakit gusi boleh menyebabkan gigi menjadi longgar / goyang_x000a_Gum disease can cause teeth to become loose" dataDxfId="289"/>
    <tableColumn id="18" xr3:uid="{1929610D-FA4E-4E61-8658-4ED349C69DE4}" name="K9. Memberus gigi dengan teknik yang betul meningkatkan kesihatan gusi_x000a_Brushing teeth with the correct technique improves the health of my gum" dataDxfId="288"/>
    <tableColumn id="19" xr3:uid="{79730095-9944-4048-ACD8-B63989BF2DE2}" name="K10. Menggunakan flos gigi untuk membersihkan kawasan di celah-celah gigi meningkatkan kesihatan gusi_x000a_Using dental floss to clean the areas between teeth improves gum health" dataDxfId="287"/>
    <tableColumn id="20" xr3:uid="{5C2CA659-C523-438D-8926-CD5F9DDD5E0F}" name="K11. Gigi berlubang menyebabkan gigi sakit semasa makan_x000a_Dental cavity can cause pain during eating" dataDxfId="286"/>
    <tableColumn id="21" xr3:uid="{5DDB5F88-9993-41DE-93FE-0991AFC4A583}" name="K12. Merokok boleh menyebabkan penyakit gusi._x000a_Smoking can cause gum disease" dataDxfId="285"/>
    <tableColumn id="22" xr3:uid="{2E2AC3BA-2A59-4019-9A18-3DACB2A37ED1}" name="K13. Posisi gigi yang bertindih, terpusing, menggigit bibir, atau jongang memerlukan rawatan pendakap gigi_x000a_Teeth position which are overlapping, rotated, biting the lip, or jutted out will require braces treatment." dataDxfId="284"/>
    <tableColumn id="23" xr3:uid="{0ABC3E4A-2531-433B-BA78-09EFF8F6465A}" name="K14. Pemutihan gigi adalah rawatan untuk memutihkan warna gigi_x000a_Teeth whitening is a treatment to whiten the colour of teeth" dataDxfId="283"/>
    <tableColumn id="24" xr3:uid="{1E91C702-57AE-47BA-A50D-3C45C92484EB}" name="K15. Disyorkan untuk membersihkan celah-celah gigi menggunakan flos gigi sekali sehari._x000a_It is recommended to clean the spaces between teeth using dental floss once a day." dataDxfId="282"/>
    <tableColumn id="25" xr3:uid="{47DDED89-93E8-43AB-9806-26EA25D0B2CB}" name="K16. Gigi yang tidak tersusun boleh mempengaruhi keyakinan diri._x000a_Crooked teeth can affect self confidence" dataDxfId="281"/>
    <tableColumn id="26" xr3:uid="{F15009D3-DAA8-487D-9398-9284E355F794}" name="1a) ia mencegah gigi saya daripada berlubang _x000a_1a) it prevents my teeth from decaying   " dataDxfId="280"/>
    <tableColumn id="27" xr3:uid="{69020070-B9F5-4168-B304-CCD4A173768A}" name="1b) ia membuatkan nafas saya segar_x000a_1b) it freshens my breath" dataDxfId="279"/>
    <tableColumn id="28" xr3:uid="{56A60B0D-16CB-43BD-A724-02F3A6DB2C63}" name="1c) ia mencegah gigi saya daripada menjadi kuning_x000a_1c) it prevents my teeth from becoming yellow" dataDxfId="278"/>
    <tableColumn id="29" xr3:uid="{D72593D1-AAAD-467E-ACF5-936EF49A3E4F}" name="1d) ia adalah sebahagian daripada penjagaan kesihatan tubuh badan_x000a_1d) it is part of general health care" dataDxfId="277"/>
    <tableColumn id="30" xr3:uid="{B92E4AD3-B6E5-45E4-8B1A-32A93DDD25EF}" name="1e) ia menjadikan gusi saya sihat_x000a_1e) it makes my gums healthy" dataDxfId="276"/>
    <tableColumn id="31" xr3:uid="{350BCDD3-4468-4872-9391-61A8F54E7F6B}" name="1f) ia membantu meningkatkan penampilan saya_x000a_1f) it helps improve my appearance" dataDxfId="275"/>
    <tableColumn id="32" xr3:uid="{BCE35B1C-01A2-48B5-BE42-6953DF4EB612}" name="1g) ia membuat rakan-rakan saya menyukai saya_x000a_1g) it makes my friends to like me" dataDxfId="274"/>
    <tableColumn id="33" xr3:uid="{1D454520-7A7E-4A75-911A-07C7A6FF9CBB}" name="2a) jika diambil terlalu kerap boleh merosakkan gigi saya_x000a_2a) if taken too often can harm my teeth" dataDxfId="273"/>
    <tableColumn id="34" xr3:uid="{690CEAD1-E5EF-4AFF-BAA1-A6EB9EE0ABD0}" name="2b) patut dielakkan_x000a_2b) should be avoided " dataDxfId="272"/>
    <tableColumn id="35" xr3:uid="{092DE957-F11F-4D29-AD39-DC7F517CFB05}" name="2c) tidak akan membahayakan gigi saya_x000a_2c) will not harm my teeth" dataDxfId="271"/>
    <tableColumn id="36" xr3:uid="{1D5B3D86-7F37-40EE-B545-E97669E4E387}" name="3a) akan menyukarkan saya untuk bergaul dengan rakan-rakan _x000a_3a) will make it difficult for me to mingle with my friends " dataDxfId="270"/>
    <tableColumn id="37" xr3:uid="{E7EB0056-4F84-49F7-BF1C-006B3C024E9B}" name="3b) membuatkan saya berasa rendah diri _x000a_3b) makes me feel inferior" dataDxfId="269"/>
    <tableColumn id="38" xr3:uid="{977C4615-D050-4397-9FC1-0690F9EE678C}" name="3c) membuatkan orang lain menjauhkan diri daripada saya _x000a_3c) makes other people to avoid me" dataDxfId="268"/>
    <tableColumn id="39" xr3:uid="{ABC17223-1A4F-4459-9E2F-ABD48ACA77BA}" name="3d) boleh dicegah jika saya memberus gigi dua kali sehari_x000a_3d) can be prevented if I brush my teeth twice a day " dataDxfId="267"/>
    <tableColumn id="40" xr3:uid="{655EFD11-588A-4E4C-BDB0-489557C13274}" name="4a) adalah penting bagi saya_x000a_4a) is important to me" dataDxfId="266"/>
    <tableColumn id="41" xr3:uid="{F54B5573-44A1-4C31-8E6F-DB9CEF95157A}" name="4b) dapat meningkatkan kesihatan gusi_x000a_4b) can improve gum’s health" dataDxfId="265"/>
    <tableColumn id="42" xr3:uid="{1A6F8A41-2080-41A3-B78B-B6721014D305}" name="B1. Berapa kalikah anda memberus gigi setiap hari?_x000a_B1. How many times do you brush your teeth each day?" dataDxfId="264"/>
    <tableColumn id="43" xr3:uid="{659E7AF9-EE60-4082-B293-5D5CF7BBCD95}" name="B2. Berapa kalikah anda menggunakan ubat gigi semasa memberus gigi setiap hari?_x000a_B2. How many times do you use toothpaste when brushing your teeth each day?" dataDxfId="263"/>
    <tableColumn id="44" xr3:uid="{E006E9F2-F774-41B7-B8D9-2324651AD221}" name="B3. Adakah anda menggunakan ubat gigi berfluorida ketika memberus gigi?_x000a_B3. Do you use fluoride toothpaste when brushing your teeth?" dataDxfId="262"/>
    <tableColumn id="45" xr3:uid="{0C23F297-37E8-422E-BE11-4FCF526833BE}" name="Nyatakan jenama ubat gigi anda_x000a_State the brand of your toothpaste" dataDxfId="261"/>
    <tableColumn id="46" xr3:uid="{3CA59E21-4963-4435-8E94-89BE32858A75}" name="B4. Berapa kerap anda berkumur dengan air selepas makan setiap hari?_x000a_B4. How often do you rinse your mouth with water after eating your food?" dataDxfId="260"/>
    <tableColumn id="47" xr3:uid="{E3CE033C-3B73-4B9D-BF96-8497908DDA0E}" name="B5. Berapa kalikah anda menggunakan flos gigi untuk membersihkan sisa makanan di celah-celah gigi setiap hari?_x000a_B5. How many times do you use dental floss to clean the food remnants between your teeth each day?" dataDxfId="259"/>
    <tableColumn id="48" xr3:uid="{ABE4255F-4C95-4128-853D-072189A0DD12}" name="B6. Berapa kalikah anda minum minuman bergas atau minuman berkarbonat setiap hari?_x000a_B6. How many times do you take fizzy drinks or carbonated beverages each day?" dataDxfId="258"/>
    <tableColumn id="49" xr3:uid="{E6BC8804-91E0-4D29-AC51-BFECB988EF3A}" name="B7. Adakah anda mengambil makanan / minuman manis semasa waktu makan di bawah?_x000a_B7. Do you take sweet food and/or drinks during mealtime? [Sarapan / Breakfast ]" dataDxfId="257"/>
    <tableColumn id="50" xr3:uid="{50063438-10F4-4652-B604-2D3E3595464D}" name="B7. Adakah anda mengambil makanan / minuman manis semasa waktu makan di bawah?_x000a_B7. Do you take sweet food and/or drinks during mealtime? [Minum pagi / Morning snacks]" dataDxfId="256"/>
    <tableColumn id="51" xr3:uid="{8B0DD3C4-5F11-44AC-A37D-3111C067EE7D}" name="B7. Adakah anda mengambil makanan / minuman manis semasa waktu makan di bawah?_x000a_B7. Do you take sweet food and/or drinks during mealtime? [Makan tengah hari / Lunch ]" dataDxfId="255"/>
    <tableColumn id="52" xr3:uid="{44D11F91-9E7B-4B5C-B8EB-3BB1AD9B5913}" name="B7. Adakah anda mengambil makanan / minuman manis semasa waktu makan di bawah?_x000a_B7. Do you take sweet food and/or drinks during mealtime? [Minum petang / Tea time ]" dataDxfId="254"/>
    <tableColumn id="53" xr3:uid="{1F3FCD29-29EC-4592-AA21-0D30B9433F05}" name="B7. Adakah anda mengambil makanan / minuman manis semasa waktu makan di bawah?_x000a_B7. Do you take sweet food and/or drinks during mealtime? [Makan Malam / Dinner ]" dataDxfId="253"/>
    <tableColumn id="54" xr3:uid="{CD515A34-DB28-4CF5-A728-1FCC0295CC1F}" name="B7. Adakah anda mengambil makanan / minuman manis semasa waktu makan di bawah?_x000a_B7. Do you take sweet food and/or drinks during mealtime? [Makan lewat malam / Supper]" dataDxfId="252"/>
    <tableColumn id="55" xr3:uid="{8F365987-94E5-4F7D-BBC7-A9010710ED8A}" name="B8. Adakah anda merokok_x000a_B8. Do you smoke cigarettes?" dataDxfId="251"/>
    <tableColumn id="56" xr3:uid="{41231449-DFB0-4CD7-880B-D0C83817C859}" name="Jika jawapan anda &quot;Ya,&quot; sila nyatakan bilangan rokok yang anda hisap setiap hari_x000a_If your answer is &quot;Yes,&quot; please indicate the number of cigarettes you smoke per day" dataDxfId="250"/>
    <tableColumn id="57" xr3:uid="{A76F74E7-F554-4968-BFC1-C1ED68944939}" name="B9. Adakah anda menghisap vape?_x000a_B9. Do you vape?" dataDxfId="249"/>
    <tableColumn id="58" xr3:uid="{A495646A-7055-43EA-AAFE-38CC366E2450}" name="Jika jawapan anda &quot;Ya,&quot; sila nyatakan kekerapan anda menghisap vape_x000a_If your answer is “Yes”, please indicate the frequency of vaping." dataDxfId="248"/>
    <tableColumn id="59" xr3:uid="{C408C092-16AD-4E9B-8119-15E5DB734C72}" name="Sekolah School (Cleansed)" dataDxfId="247"/>
    <tableColumn id="70" xr3:uid="{61CFC8CB-5BF5-4283-82DE-B3D90E905482}" name="Jantina Gender (Cleansed)" dataDxfId="246"/>
    <tableColumn id="60" xr3:uid="{AD054C1D-51C6-4FEF-9901-44F53442C6A2}" name="Analysis" dataDxfId="245"/>
    <tableColumn id="61" xr3:uid="{C05A8349-F3FC-4B5C-839D-1F8E19F81299}" name="Knowledge Score" dataDxfId="244">
      <calculatedColumnFormula>SUM(IF(J2="Betul / True",1,IF(J2="Salah / False",0,IF(J2="Tidak tahu / Dont Know",0,"PLEASE CHECK"))),IF(K2="Betul / True",1,IF(K2="Salah / False",0,IF(K2="Tidak tahu / Dont Know",0,"PLEASE CHECK"))),IF(L2="Betul / True",1,IF(L2="Salah / False",0,IF(L2="Tidak tahu / Dont Know",0,"PLEASE CHECK"))),IF(M2="Betul / True",0,IF(M2="Salah / False",1,IF(M2="Tidak tahu / Dont Know",0,"PLEASE CHECK"))),IF(N2="Betul / True",1,IF(N2="Salah / False",0,IF(N2="Tidak tahu / Dont Know",0,"PLEASE CHECK"))),IF(O2="Betul / True",1,IF(O2="Salah / False",0,IF(O2="Tidak tahu / Dont Know",0,"PLEASE CHECK"))),IF(P2="Betul / True",1,IF(P2="Salah / False",0,IF(P2="Tidak tahu / Dont Know",0,"PLEASE CHECK"))),IF(Q2="Betul / True",1,IF(Q2="Salah / False",0,IF(Q2="Tidak tahu / Dont Know",0,"PLEASE CHECK"))),IF(R2="Betul / True",1,IF(R2="Salah / False",0,IF(R2="Tidak tahu / Dont Know",0,"PLEASE CHECK"))),IF(S2="Betul / True",1,IF(S2="Salah / False",0,IF(S2="Tidak tahu / Dont Know",0,"PLEASE CHECK"))),IF(T2="Betul / True",1,IF(T2="Salah / False",0,IF(T2="Tidak tahu / Dont Know",0,"PLEASE CHECK"))),IF(U2="Betul / True",1,IF(U2="Salah / False",0,IF(U2="Tidak tahu / Dont Know",0,"PLEASE CHECK"))),IF(V2="Betul / True",1,IF(V2="Salah / False",0,IF(V2="Tidak tahu / Dont Know",0,"PLEASE CHECK"))),IF(W2="Betul / True",1,IF(W2="Salah / False",0,IF(W2="Tidak tahu / Dont Know",0,"PLEASE CHECK"))),IF(X2="Betul / True",1,IF(X2="Salah / False",0,IF(X2="Tidak tahu / Dont Know",0,"PLEASE CHECK"))),IF(Y2="Betul / True",1,IF(Y2="Salah / False",0,IF(Y2="Tidak tahu / Dont Know",0,"PLEASE CHECK"))))</calculatedColumnFormula>
    </tableColumn>
    <tableColumn id="62" xr3:uid="{79E17907-BEFD-4ADB-8FDC-566EA6F58A4A}" name="Attitude Score" dataDxfId="243">
      <calculatedColumnFormula>SUM(IF(Z2="Sangat setuju / Strongly agree",4,IF(Z2="Setuju / Slightly agree",3,IF(Z2="Tidak setuju / Slightly disagree",2,IF(Z2="Sangat tidak setuju / Strongly disagree",1,"PLEASECHECK")))),IF(AA2="Sangat setuju / Strongly agree",4,IF(AA2="Setuju / Slightly agree",3,IF(AA2="Tidak setuju / Slightly disagree",2,IF(AA2="Sangat tidak setuju / Strongly disagree",1,"PLEASECHECK")))),IF(AB2="Sangat setuju / Strongly agree",4,IF(AB2="Setuju / Slightly agree",3,IF(AB2="Tidak setuju / Slightly disagree",2,IF(AB2="Sangat tidak setuju / Strongly disagree",1,"PLEASECHECK")))),IF(AC2="Sangat setuju / Strongly agree",4,IF(AC2="Setuju / Slightly agree",3,IF(AC2="Tidak setuju / Slightly disagree",2,IF(AC2="Sangat tidak setuju / Strongly disagree",1,"PLEASECHECK")))),IF(AD2="Sangat setuju / Strongly agree",4,IF(AD2="Setuju / Slightly agree",3,IF(AD2="Tidak setuju / Slightly disagree",2,IF(AD2="Sangat tidak setuju / Strongly disagree",1,"PLEASECHECK")))),IF(AE2="Sangat setuju / Strongly agree",4,IF(AE2="Setuju / Slightly agree",3,IF(AE2="Tidak setuju / Slightly disagree",2,IF(AE2="Sangat tidak setuju / Strongly disagree",1,"PLEASECHECK")))),IF(AF2="Sangat setuju / Strongly agree",4,IF(AF2="Setuju / Slightly agree",3,IF(AF2="Tidak setuju / Slightly disagree",2,IF(AF2="Sangat tidak setuju / Strongly disagree",1,"PLEASECHECK")))),IF(AG2="Sangat setuju / Strongly agree",4,IF(AG2="Setuju / Slightly agree",3,IF(AG2="Tidak setuju / Slightly disagree",2,IF(AG2="Sangat tidak setuju / Strongly disagree",2,"PLEASECHECK")))),IF(AH2="Sangat setuju / Strongly agree",4,IF(AH2="Setuju / Slightly agree",3,IF(AH2="Tidak setuju / Slightly disagree",2,IF(AH2="Sangat tidak setuju / Strongly disagree",2,"PLEASECHECK")))),IF(AI2="Sangat setuju / Strongly agree",1,IF(AI2="Setuju / Slightly agree",2,IF(AI2="Tidak setuju / Slightly disagree",3,IF(AI2="Sangat tidak setuju / Strongly disagree",4,"PLEASECHECK")))),IF(AJ2="Sangat setuju / Strongly agree",4,IF(AJ2="Setuju / Slightly agree",3,IF(AJ2="Tidak setuju / Slightly disagree",2,IF(AJ2="Sangat tidak setuju / Strongly disagree",3,"PLEASECHECK")))),IF(AK2="Sangat setuju / Strongly agree",4,IF(AK2="Setuju / Slightly agree",3,IF(AK2="Tidak setuju / Slightly disagree",2,IF(AK2="Sangat tidak setuju / Strongly disagree",3,"PLEASECHECK")))),IF(AL2="Sangat setuju / Strongly agree",4,IF(AL2="Setuju / Slightly agree",3,IF(AL2="Tidak setuju / Slightly disagree",2,IF(AL2="Sangat tidak setuju / Strongly disagree",3,"PLEASECHECK")))),IF(AM2="Sangat setuju / Strongly agree",4,IF(AM2="Setuju / Slightly agree",3,IF(AM2="Tidak setuju / Slightly disagree",2,IF(AM2="Sangat tidak setuju / Strongly disagree",3,"PLEASECHECK")))),IF(AN2="Sangat setuju / Strongly agree",4,IF(AN2="Setuju / Slightly agree",3,IF(AN2="Tidak setuju / Slightly disagree",2,IF(AN2="Sangat tidak setuju / Strongly disagree",4,"PLEASECHECK")))),IF(AO2="Sangat setuju / Strongly agree",4,IF(AO2="Setuju / Slightly agree",3,IF(AO2="Tidak setuju / Slightly disagree",2,IF(AO2="Sangat tidak setuju / Strongly disagree",4,"PLEASECHECK")))))</calculatedColumnFormula>
    </tableColumn>
    <tableColumn id="63" xr3:uid="{4F74864A-5EF1-4F14-A7B4-E7239CDAE994}" name="Behaviour Score" dataDxfId="242"/>
    <tableColumn id="68" xr3:uid="{7E013362-17B6-417D-B24E-F7EC8278DE6D}" name="Urban vs Rural" dataDxfId="241">
      <calculatedColumnFormula>_xlfn.XLOOKUP(Form_Responses1811121314[[#This Row],[Sekolah School (Cleansed)]],'Quality Check'!$B$11:$B$14,'Quality Check'!$C$11:$C$14,)</calculatedColumnFormula>
    </tableColumn>
    <tableColumn id="69" xr3:uid="{BEC6503D-4387-4F6D-B385-B369207F2AA0}" name="Intervention vs Controlled" dataDxfId="240">
      <calculatedColumnFormula>_xlfn.XLOOKUP(Form_Responses1811121314[[#This Row],[Sekolah School (Cleansed)]],'Quality Check'!$B$11:$B$14,'Quality Check'!$D$11:$D$14,)</calculatedColumnFormula>
    </tableColumn>
    <tableColumn id="4" xr3:uid="{29739041-D51B-463D-83E9-EE628B20AFC4}" name="Toothpaste Brand" dataDxfId="239">
      <calculatedColumnFormula>_xlfn.XLOOKUP(AS2,'Cleansing - Toothpaste Brand'!A:A,'Cleansing - Toothpaste Brand'!B:B,)</calculatedColumnFormula>
    </tableColumn>
    <tableColumn id="5" xr3:uid="{5322DE31-0688-471E-811E-AEF207AAC0C3}" name="Bilangan Rokok" dataDxfId="238"/>
    <tableColumn id="8" xr3:uid="{84921226-F2F7-487A-9EDD-556BB72E095A}" name="Flouride based?" dataDxfId="237">
      <calculatedColumnFormula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calculatedColumnFormula>
    </tableColumn>
    <tableColumn id="71" xr3:uid="{B3CD3B56-4137-48B3-A3DC-DA051E357DA1}" name="Answer - B1" dataDxfId="236">
      <calculatedColumnFormula>_xlfn.XLOOKUP(AP2,'Cleansing - Response'!E:E,'Cleansing - Response'!F:F,)</calculatedColumnFormula>
    </tableColumn>
    <tableColumn id="84" xr3:uid="{933903C9-4971-4117-AACF-31150EFC57A3}" name="B1 - Score" dataDxfId="235">
      <calculatedColumnFormula>IF(Form_Responses1811121314[[#This Row],[Answer - B1]]="2 days and more",1,0)</calculatedColumnFormula>
    </tableColumn>
    <tableColumn id="72" xr3:uid="{021B340A-F8FF-4122-9D79-2961A0FDFA78}" name="Answer - B2" dataDxfId="234">
      <calculatedColumnFormula>_xlfn.XLOOKUP(AQ2,'Cleansing - Response'!E:E,'Cleansing - Response'!F:F,)</calculatedColumnFormula>
    </tableColumn>
    <tableColumn id="85" xr3:uid="{C5BC5084-5702-47B3-ADAA-23E00C1984A1}" name="B2 - Score" dataDxfId="233">
      <calculatedColumnFormula>IF(Form_Responses1811121314[[#This Row],[Answer - B2]]="2 days and more",1,0)</calculatedColumnFormula>
    </tableColumn>
    <tableColumn id="83" xr3:uid="{76CE328C-63D9-4C25-A982-24EE3D9C7223}" name="Answer - B3" dataDxfId="232">
      <calculatedColumnFormula>IF(OR(AR2="Ya / Yes",AR2="Tidak / No"),AR2,IF(BQ2="Flouride-based","Ya / Yes","Tidak / No"))</calculatedColumnFormula>
    </tableColumn>
    <tableColumn id="86" xr3:uid="{11F59B70-4612-4E45-A6E0-2BFA0B427E68}" name="B3 - Score" dataDxfId="231">
      <calculatedColumnFormula>IF(Form_Responses1811121314[[#This Row],[Answer - B3]]="Ya / Yes",1,0)</calculatedColumnFormula>
    </tableColumn>
    <tableColumn id="73" xr3:uid="{82A52277-8E2E-4A2E-87B2-EE8E7640B6B5}" name="Answer - B4" dataDxfId="230">
      <calculatedColumnFormula>_xlfn.XLOOKUP(AT2,'Cleansing - Response'!E:E,'Cleansing - Response'!F:F,)</calculatedColumnFormula>
    </tableColumn>
    <tableColumn id="87" xr3:uid="{A712767A-4EBD-4DFF-AE8D-78E1B4AA4CB6}" name="B4 - Score" dataDxfId="229">
      <calculatedColumnFormula>IF(Form_Responses1811121314[[#This Row],[Answer - B4]]="Always",1,0)</calculatedColumnFormula>
    </tableColumn>
    <tableColumn id="74" xr3:uid="{65DFF7C1-89AA-4AD0-A6F0-BD9505D8EB9A}" name="Answer - B5" dataDxfId="228">
      <calculatedColumnFormula>_xlfn.XLOOKUP(AU2,'Cleansing - Response'!H:H,'Cleansing - Response'!I:I,)</calculatedColumnFormula>
    </tableColumn>
    <tableColumn id="88" xr3:uid="{B8E607AE-874D-4402-AF44-054B0141C1D9}" name="B5 - Score" dataDxfId="227">
      <calculatedColumnFormula>IF(Form_Responses1811121314[[#This Row],[Answer - B5]]="Sometimes / When in need",2,IF(Form_Responses1811121314[[#This Row],[Answer - B5]]="Using dental floss at least once",1,0))</calculatedColumnFormula>
    </tableColumn>
    <tableColumn id="75" xr3:uid="{67F33ADB-3698-4DBE-8888-A202CD38D1EE}" name="Answer - B6" dataDxfId="226">
      <calculatedColumnFormula>_xlfn.XLOOKUP(AV2,'Cleansing - Response'!K:K,'Cleansing - Response'!L:L,)</calculatedColumnFormula>
    </tableColumn>
    <tableColumn id="89" xr3:uid="{563A65BF-13B6-46B0-83ED-2FED7406CD31}" name="B6 - Score" dataDxfId="225">
      <calculatedColumnFormula>IF(Form_Responses1811121314[[#This Row],[Answer - B6]]="More than 1 time a day",1,0)</calculatedColumnFormula>
    </tableColumn>
    <tableColumn id="76" xr3:uid="{6471780D-5163-4B55-A2FC-D07146B07B00}" name="Answer - B7-1" dataDxfId="224">
      <calculatedColumnFormula>_xlfn.XLOOKUP(AW2,'Cleansing - Response'!$N:$N,'Cleansing - Response'!$O:$O,)</calculatedColumnFormula>
    </tableColumn>
    <tableColumn id="90" xr3:uid="{EB8D0E34-2911-415A-8814-5B4A00E21D51}" name="Answer - B7-1 - Score" dataDxfId="223">
      <calculatedColumnFormula>IF(Form_Responses1811121314[[#This Row],[Answer - B7-1]]="Yes / Sometimes",1,0)</calculatedColumnFormula>
    </tableColumn>
    <tableColumn id="77" xr3:uid="{B1864DBA-DE6F-40C8-BB2D-2D9EB624A77D}" name="Answer - B7-2" dataDxfId="222">
      <calculatedColumnFormula>_xlfn.XLOOKUP(AX2,'Cleansing - Response'!$N:$N,'Cleansing - Response'!$O:$O,)</calculatedColumnFormula>
    </tableColumn>
    <tableColumn id="91" xr3:uid="{ADD7A55D-BCA5-4095-870B-09E20CC40104}" name="Answer - B7-2 - Score" dataDxfId="221">
      <calculatedColumnFormula>IF(Form_Responses1811121314[[#This Row],[Answer - B7-2]]="Yes / Sometimes",1,0)</calculatedColumnFormula>
    </tableColumn>
    <tableColumn id="78" xr3:uid="{DB575E74-C3BA-4B0E-B200-338FFE135FCA}" name="Answer - B7-3" dataDxfId="220">
      <calculatedColumnFormula>_xlfn.XLOOKUP(AY2,'Cleansing - Response'!$N:$N,'Cleansing - Response'!$O:$O,)</calculatedColumnFormula>
    </tableColumn>
    <tableColumn id="92" xr3:uid="{3C16B342-2576-4E6B-994F-67277F631B43}" name="Answer - B7-3 - Score" dataDxfId="219">
      <calculatedColumnFormula>IF(Form_Responses1811121314[[#This Row],[Answer - B7-3]]="Yes / Sometimes",1,0)</calculatedColumnFormula>
    </tableColumn>
    <tableColumn id="79" xr3:uid="{8FC5EB7C-CCD7-4792-BA81-2D85C5997F15}" name="Answer - B7-4" dataDxfId="218">
      <calculatedColumnFormula>_xlfn.XLOOKUP(AZ2,'Cleansing - Response'!$N:$N,'Cleansing - Response'!$O:$O,)</calculatedColumnFormula>
    </tableColumn>
    <tableColumn id="93" xr3:uid="{91FCEB37-0BD6-47D9-BA68-BF35F47DBC7A}" name="Answer - B7-4 - Score" dataDxfId="217">
      <calculatedColumnFormula>IF(Form_Responses1811121314[[#This Row],[Answer - B7-4]]="Yes / Sometimes",1,0)</calculatedColumnFormula>
    </tableColumn>
    <tableColumn id="80" xr3:uid="{8A818A9A-854A-408D-8DE3-48FC487400CD}" name="Answer - B7-5" dataDxfId="216">
      <calculatedColumnFormula>_xlfn.XLOOKUP(BA2,'Cleansing - Response'!$N:$N,'Cleansing - Response'!$O:$O,)</calculatedColumnFormula>
    </tableColumn>
    <tableColumn id="94" xr3:uid="{D11837F6-6354-48F3-A559-76731F4C4D3F}" name="Answer - B7-5 - Score" dataDxfId="215">
      <calculatedColumnFormula>IF(Form_Responses1811121314[[#This Row],[Answer - B7-5]]="Yes / Sometimes",1,0)</calculatedColumnFormula>
    </tableColumn>
    <tableColumn id="81" xr3:uid="{9EAD028B-A09F-41F8-A3F3-C7B603C13624}" name="Answer - B7-6" dataDxfId="214">
      <calculatedColumnFormula>_xlfn.XLOOKUP(BB2,'Cleansing - Response'!$N:$N,'Cleansing - Response'!$O:$O,)</calculatedColumnFormula>
    </tableColumn>
    <tableColumn id="95" xr3:uid="{9536D611-D315-4010-85C0-FEDCE0C71EE9}" name="Answer - B7-6 - Score" dataDxfId="213">
      <calculatedColumnFormula>IF(Form_Responses1811121314[[#This Row],[Answer - B7-6]]="Yes / Sometimes",1,0)</calculatedColumnFormula>
    </tableColumn>
    <tableColumn id="82" xr3:uid="{37944E20-6FA8-427F-AD4D-155D4A8E5E07}" name="Answer - B7 (Overall)" dataDxfId="212">
      <calculatedColumnFormula>IF(COUNTIF(Form_Responses1811121314[[#This Row],[Answer - B7-1]:[Answer - B7-6]], "Yes / Sometimes") &gt; 4, "More than 4 times","Up to 4 times")</calculatedColumnFormula>
    </tableColumn>
    <tableColumn id="96" xr3:uid="{BB634EE2-CAE5-41D1-8F0B-807E668EBBF8}" name="Answer - B7 (Overall) - Score" dataDxfId="211">
      <calculatedColumnFormula>IF(Form_Responses1811121314[[#This Row],[Answer - B7 (Overall)]]="More than 4 times",1,0)</calculatedColumnFormula>
    </tableColumn>
  </tableColumns>
  <tableStyleInfo name="Master List Bseline-style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0EBB48B-9C56-4927-A99C-4C2FA3E2D3B2}" name="baseline" displayName="baseline" ref="A1:CQ408" dataDxfId="210">
  <autoFilter ref="A1:CQ408" xr:uid="{70EBB48B-9C56-4927-A99C-4C2FA3E2D3B2}"/>
  <tableColumns count="95">
    <tableColumn id="1" xr3:uid="{5BB41E0F-E9B1-4107-89E0-E739E22D610A}" name="Timestamp" dataDxfId="209"/>
    <tableColumn id="2" xr3:uid="{8F43B89E-A344-4FF7-82B0-B926EA605998}" name="Email Address" dataDxfId="208"/>
    <tableColumn id="3" xr3:uid="{A547D299-9B56-4ECC-9044-125B779430B3}" name="No Kad Pengenalan _x000a_Identification Number" dataDxfId="207"/>
    <tableColumn id="64" xr3:uid="{266E92AD-97EA-4C4A-94D2-80CC723B5DBC}" name="Plaque Score " dataDxfId="206"/>
    <tableColumn id="65" xr3:uid="{9658D4EE-BA03-4E2D-AA55-1DF33966D11A}" name="Gingival Score " dataDxfId="205"/>
    <tableColumn id="6" xr3:uid="{96632B2A-FE71-4037-A85A-FE640F38087F}" name="Jantina_x000a_Gender " dataDxfId="204"/>
    <tableColumn id="7" xr3:uid="{3C495969-09A6-48C6-903E-060BB8775FBD}" name="Bangsa _x000a_Race" dataDxfId="203"/>
    <tableColumn id="66" xr3:uid="{DB089B71-687F-4489-9565-4C301961C3D9}" name="Sekolah _x000a_School " dataDxfId="202"/>
    <tableColumn id="67" xr3:uid="{153ACD3A-A10D-4D1C-A5C9-6B42CF9FEC32}" name="Andakah anda mempunyai telefon pintar Android?_x000a_Do you have an Android smartphone?" dataDxfId="201"/>
    <tableColumn id="10" xr3:uid="{5043DB4E-7836-4CE5-AB36-18264D122A62}" name="K1. Pengambilan makanan / minuman bergula terlalu banyak menyebabkan gigi berlubang _x000a_Taking too much sugary foods / drinks can cause tooth decay" dataDxfId="200"/>
    <tableColumn id="11" xr3:uid="{4A851514-462F-4689-ACB1-DF04E9A58CE1}" name="K2. Pengambilan makanan / minuman bergula melebihi 4 kali sehari menyebabkan gigi berlubang _x000a_Taking sugary foods  / drinks more than 4 times a day causes tooth decay" dataDxfId="199"/>
    <tableColumn id="12" xr3:uid="{81A434DE-5EE0-4263-B0E9-201D013B76DD}" name="K3. Seseorang boleh mengurangkan risiko gigi berlubang dengan mengurangkan pengambilan makanan/minuman bergula setiap hari._x000a_A person can reduce the risk of tooth decay by reducing sugary food/drinks intake every day " dataDxfId="198"/>
    <tableColumn id="13" xr3:uid="{F6FF04A3-A81A-459A-9D41-DFEE47071704}" name="K4. Memberus gigi menggunakan ubat gigi berfluorida tidak berkesan untuk mencegah gigi berlubang._x000a_Brushing teeth with fluoridated toothpaste is not effective to prevent tooth decay " dataDxfId="197"/>
    <tableColumn id="14" xr3:uid="{79C54B7D-5391-46C2-BE00-0E8FEF0A3897}" name="K5. Untuk keperluan fluorida yang mencukupi, kita perlu menggosok gigi sekurang-kurangnya dua kali sehari_x000a_For adequate fluoride supply, we need to brush our teeth at least twice a day" dataDxfId="196"/>
    <tableColumn id="15" xr3:uid="{D1640D5B-C143-44D4-9CBC-22E5C852B988}" name="K6. Gusi berdarah semasa memberus gigi adalah tanda penyakit gusi_x000a_Bleeding gum during tooth brushing is a sign of gum disease" dataDxfId="195"/>
    <tableColumn id="16" xr3:uid="{1510F0A6-C873-4E42-BFF1-2C53105EF9A8}" name="K7. Plak gigi menyebabkan penyakit gusi_x000a_Dental plaque can cause gum disease" dataDxfId="194"/>
    <tableColumn id="17" xr3:uid="{41E2633E-84F9-482C-A3D5-7E1580B7D999}" name="K8. Penyakit gusi boleh menyebabkan gigi menjadi longgar / goyang_x000a_Gum disease can cause teeth to become loose" dataDxfId="193"/>
    <tableColumn id="18" xr3:uid="{7E6CD8F5-13EC-46A7-A729-572249E23E69}" name="K9. Memberus gigi dengan teknik yang betul meningkatkan kesihatan gusi_x000a_Brushing teeth with the correct technique improves the health of my gum" dataDxfId="192"/>
    <tableColumn id="19" xr3:uid="{43D2920E-7987-46A1-89E2-C459DD818EDA}" name="K10. Menggunakan flos gigi untuk membersihkan kawasan di celah-celah gigi meningkatkan kesihatan gusi_x000a_Using dental floss to clean the areas between teeth improves gum health" dataDxfId="191"/>
    <tableColumn id="20" xr3:uid="{79449283-138E-459E-AF7F-0AA9BDFB9613}" name="K11. Gigi berlubang menyebabkan gigi sakit semasa makan_x000a_Dental cavity can cause pain during eating" dataDxfId="190"/>
    <tableColumn id="21" xr3:uid="{7BB8FD2E-0179-4FB9-BF06-F4581DD5C3AE}" name="K12. Merokok boleh menyebabkan penyakit gusi._x000a_Smoking can cause gum disease" dataDxfId="189"/>
    <tableColumn id="22" xr3:uid="{ADCB5142-15CE-4C07-87F3-28F1741667A2}" name="K13. Posisi gigi yang bertindih, terpusing, menggigit bibir, atau jongang memerlukan rawatan pendakap gigi_x000a_Teeth position which are overlapping, rotated, biting the lip, or jutted out will require braces treatment." dataDxfId="188"/>
    <tableColumn id="23" xr3:uid="{0EB75A13-5CCD-4F3A-8C82-65A5FA15D447}" name="K14. Pemutihan gigi adalah rawatan untuk memutihkan warna gigi_x000a_Teeth whitening is a treatment to whiten the colour of teeth" dataDxfId="187"/>
    <tableColumn id="24" xr3:uid="{EFC94C8C-D775-4D85-84AD-C5BC9315D1F3}" name="K15. Disyorkan untuk membersihkan celah-celah gigi menggunakan flos gigi sekali sehari._x000a_It is recommended to clean the spaces between teeth using dental floss once a day." dataDxfId="186"/>
    <tableColumn id="25" xr3:uid="{EBEEA355-0FFB-4C6A-937D-12313B5EF24C}" name="K16. Gigi yang tidak tersusun boleh mempengaruhi keyakinan diri._x000a_Crooked teeth can affect self confidence" dataDxfId="185"/>
    <tableColumn id="26" xr3:uid="{37906FCC-8266-4CE7-ACDD-354020537D0A}" name="1a) ia mencegah gigi saya daripada berlubang _x000a_1a) it prevents my teeth from decaying   " dataDxfId="184"/>
    <tableColumn id="27" xr3:uid="{DDE3D10F-95F4-4815-A9E2-CE6C32820FC0}" name="1b) ia membuatkan nafas saya segar_x000a_1b) it freshens my breath" dataDxfId="183"/>
    <tableColumn id="28" xr3:uid="{7DE7A7E3-3BAB-4726-ACD8-A064D1D139BF}" name="1c) ia mencegah gigi saya daripada menjadi kuning_x000a_1c) it prevents my teeth from becoming yellow" dataDxfId="182"/>
    <tableColumn id="29" xr3:uid="{B3A4C1C2-BC8D-4F88-81B5-8B1202BDA06B}" name="1d) ia adalah sebahagian daripada penjagaan kesihatan tubuh badan_x000a_1d) it is part of general health care" dataDxfId="181"/>
    <tableColumn id="30" xr3:uid="{6AF1E637-BFCA-4A59-8B88-68A77AC259F6}" name="1e) ia menjadikan gusi saya sihat_x000a_1e) it makes my gums healthy" dataDxfId="180"/>
    <tableColumn id="31" xr3:uid="{8311C443-4295-4BE4-9BB1-EBB2E27D9491}" name="1f) ia membantu meningkatkan penampilan saya_x000a_1f) it helps improve my appearance" dataDxfId="179"/>
    <tableColumn id="32" xr3:uid="{A93A8316-87DD-495B-8D8A-22DB873F8B4B}" name="1g) ia membuat rakan-rakan saya menyukai saya_x000a_1g) it makes my friends to like me" dataDxfId="178"/>
    <tableColumn id="33" xr3:uid="{F6FD2542-3B52-455B-9CBC-D482F0692478}" name="2a) jika diambil terlalu kerap boleh merosakkan gigi saya_x000a_2a) if taken too often can harm my teeth" dataDxfId="177"/>
    <tableColumn id="34" xr3:uid="{91D4D2D0-AC93-43B4-AB0F-2DB1C185C42A}" name="2b) patut dielakkan_x000a_2b) should be avoided " dataDxfId="176"/>
    <tableColumn id="35" xr3:uid="{BBD7A949-C3C4-4B48-9035-9196888D6C0F}" name="2c) tidak akan membahayakan gigi saya_x000a_2c) will not harm my teeth" dataDxfId="175"/>
    <tableColumn id="36" xr3:uid="{CB71EA4E-3107-4D23-A4F5-EC59790E967C}" name="3a) akan menyukarkan saya untuk bergaul dengan rakan-rakan _x000a_3a) will make it difficult for me to mingle with my friends " dataDxfId="174"/>
    <tableColumn id="37" xr3:uid="{E0A3F9D9-7989-488B-AF80-883A6DC958A4}" name="3b) membuatkan saya berasa rendah diri _x000a_3b) makes me feel inferior" dataDxfId="173"/>
    <tableColumn id="38" xr3:uid="{29542FB3-DD6B-4194-BDD4-0469B1F27E50}" name="3c) membuatkan orang lain menjauhkan diri daripada saya _x000a_3c) makes other people to avoid me" dataDxfId="172"/>
    <tableColumn id="39" xr3:uid="{E04446A2-8EFC-4219-A0B4-556D8327F3D0}" name="3d) boleh dicegah jika saya memberus gigi dua kali sehari_x000a_3d) can be prevented if I brush my teeth twice a day " dataDxfId="171"/>
    <tableColumn id="40" xr3:uid="{319D0051-AAF7-435C-9FB5-9A4C6DFEDA3D}" name="4a) adalah penting bagi saya_x000a_4a) is important to me" dataDxfId="170"/>
    <tableColumn id="41" xr3:uid="{5B185D49-7979-42F8-BD5E-5444650F6640}" name="4b) dapat meningkatkan kesihatan gusi_x000a_4b) can improve gum’s health" dataDxfId="169"/>
    <tableColumn id="42" xr3:uid="{D54B4752-1810-4DBF-8AC1-D954B2F45014}" name="B1. Berapa kalikah anda memberus gigi setiap hari?_x000a_B1. How many times do you brush your teeth each day?" dataDxfId="168"/>
    <tableColumn id="43" xr3:uid="{385AE0C0-283F-415C-B016-3F5863155776}" name="B2. Berapa kalikah anda menggunakan ubat gigi semasa memberus gigi setiap hari?_x000a_B2. How many times do you use toothpaste when brushing your teeth each day?" dataDxfId="167"/>
    <tableColumn id="44" xr3:uid="{BBD9A734-19E7-44EF-A828-E7D280E76EB7}" name="B3. Adakah anda menggunakan ubat gigi berfluorida ketika memberus gigi?_x000a_B3. Do you use fluoride toothpaste when brushing your teeth?" dataDxfId="166"/>
    <tableColumn id="45" xr3:uid="{FE842F34-AB8E-49C1-A491-FCA912943CA2}" name="Nyatakan jenama ubat gigi anda_x000a_State the brand of your toothpaste" dataDxfId="165"/>
    <tableColumn id="46" xr3:uid="{863D5794-693C-4552-BCDC-F0F9B0EF3155}" name="B4. Berapa kerap anda berkumur dengan air selepas makan setiap hari?_x000a_B4. How often do you rinse your mouth with water after eating your food?" dataDxfId="164"/>
    <tableColumn id="47" xr3:uid="{18653B0B-8555-43E6-8882-55A0C0861DE8}" name="B5. Berapa kalikah anda menggunakan flos gigi untuk membersihkan sisa makanan di celah-celah gigi setiap hari?_x000a_B5. How many times do you use dental floss to clean the food remnants between your teeth each day?" dataDxfId="163"/>
    <tableColumn id="48" xr3:uid="{966C9017-83D9-4747-BC65-0DB47D3E005B}" name="B6. Berapa kalikah anda minum minuman bergas atau minuman berkarbonat setiap hari?_x000a_B6. How many times do you take fizzy drinks or carbonated beverages each day?" dataDxfId="162"/>
    <tableColumn id="49" xr3:uid="{7B335FCF-F229-4790-9887-F4FAC090068D}" name="B7. Adakah anda mengambil makanan / minuman manis semasa waktu makan di bawah?_x000a_B7. Do you take sweet food and/or drinks during mealtime? [Sarapan / Breakfast ]" dataDxfId="161"/>
    <tableColumn id="50" xr3:uid="{BEA14843-496E-4C8A-9908-9D34E8D0846D}" name="B7. Adakah anda mengambil makanan / minuman manis semasa waktu makan di bawah?_x000a_B7. Do you take sweet food and/or drinks during mealtime? [Minum pagi / Morning snacks]" dataDxfId="160"/>
    <tableColumn id="51" xr3:uid="{BEFEC69F-D2EE-4C70-97D6-9D5E43F09E14}" name="B7. Adakah anda mengambil makanan / minuman manis semasa waktu makan di bawah?_x000a_B7. Do you take sweet food and/or drinks during mealtime? [Makan tengah hari / Lunch ]" dataDxfId="159"/>
    <tableColumn id="52" xr3:uid="{99D2FAC4-1E7A-4B17-BA70-E735ACAF399E}" name="B7. Adakah anda mengambil makanan / minuman manis semasa waktu makan di bawah?_x000a_B7. Do you take sweet food and/or drinks during mealtime? [Minum petang / Tea time ]" dataDxfId="158"/>
    <tableColumn id="53" xr3:uid="{142DFDFF-87C8-4261-8CB0-47B59340BD87}" name="B7. Adakah anda mengambil makanan / minuman manis semasa waktu makan di bawah?_x000a_B7. Do you take sweet food and/or drinks during mealtime? [Makan Malam / Dinner ]" dataDxfId="157"/>
    <tableColumn id="54" xr3:uid="{B3EB8029-8C85-44A8-B2E7-879697AE2556}" name="B7. Adakah anda mengambil makanan / minuman manis semasa waktu makan di bawah?_x000a_B7. Do you take sweet food and/or drinks during mealtime? [Makan lewat malam / Supper]" dataDxfId="156"/>
    <tableColumn id="55" xr3:uid="{5A12E31E-0FD8-47FE-9DA3-78168A3CBCB4}" name="B8. Adakah anda merokok_x000a_B8. Do you smoke cigarettes?" dataDxfId="155"/>
    <tableColumn id="56" xr3:uid="{515F0D8E-8E63-4347-8DF1-57854C168C78}" name="Jika jawapan anda &quot;Ya,&quot; sila nyatakan bilangan rokok yang anda hisap setiap hari_x000a_If your answer is &quot;Yes,&quot; please indicate the number of cigarettes you smoke per day" dataDxfId="154"/>
    <tableColumn id="57" xr3:uid="{19D47370-EBDC-406A-8DD4-9F5B7D48D34E}" name="B9. Adakah anda menghisap vape?_x000a_B9. Do you vape?" dataDxfId="153"/>
    <tableColumn id="58" xr3:uid="{97C95DEB-DBA8-4721-B63C-797BACB237C4}" name="Jika jawapan anda &quot;Ya,&quot; sila nyatakan kekerapan anda menghisap vape_x000a_If your answer is “Yes”, please indicate the frequency of vaping." dataDxfId="152"/>
    <tableColumn id="59" xr3:uid="{9F5F0D09-6928-4D67-9230-0B604EACC4F2}" name="Sekolah School (Cleansed)" dataDxfId="151"/>
    <tableColumn id="70" xr3:uid="{B4E33D46-D5C6-44DC-A33E-594300BDAFC1}" name="Jantina Gender (Cleansed)" dataDxfId="150"/>
    <tableColumn id="60" xr3:uid="{20AED6D5-642D-4968-B548-712F29079935}" name="Analysis" dataDxfId="149"/>
    <tableColumn id="61" xr3:uid="{D0CC4427-03BE-4793-896B-4F02B1F755E9}" name="Knowledge Score" dataDxfId="148"/>
    <tableColumn id="62" xr3:uid="{AA590D5C-B73B-4D7A-9B48-190BBDD0D20D}" name="Attitude Score" dataDxfId="147"/>
    <tableColumn id="63" xr3:uid="{03225324-7C49-4039-9378-C83942E5318D}" name="Behaviour Score" dataDxfId="146"/>
    <tableColumn id="68" xr3:uid="{F3EA4841-B03D-483B-8AAC-29DAF6DC96DE}" name="Urban vs Rural" dataDxfId="145"/>
    <tableColumn id="69" xr3:uid="{18E98F66-2061-4C0C-829E-A431EAB8CF7E}" name="Intervention vs Controlled" dataDxfId="144"/>
    <tableColumn id="4" xr3:uid="{CD8F6A80-E3B5-4E25-A172-157885DF5C26}" name="Toothpaste Brand" dataDxfId="143"/>
    <tableColumn id="5" xr3:uid="{BE0F7CA6-08CA-4ABD-BC8C-56D38229E3CC}" name="Bilangan Rokok" dataDxfId="142"/>
    <tableColumn id="8" xr3:uid="{99CA02AF-26E8-4D33-90F1-748E73CAC0BA}" name="Flouride based?" dataDxfId="141"/>
    <tableColumn id="71" xr3:uid="{B2855706-5285-46C0-A677-EF447816EFB0}" name="Answer - B1" dataDxfId="140"/>
    <tableColumn id="84" xr3:uid="{84B551A8-223C-4B82-9F8B-1AA8071FAE9F}" name="B1 - Score" dataDxfId="139"/>
    <tableColumn id="72" xr3:uid="{860659EA-2D7F-40C0-BC61-C70E8DDAB5AC}" name="Answer - B2" dataDxfId="138"/>
    <tableColumn id="85" xr3:uid="{BBFF8559-B865-4D9B-AF83-85CE44E4B1D6}" name="B2 - Score" dataDxfId="137"/>
    <tableColumn id="83" xr3:uid="{0CF50732-6B98-40F6-BF4E-77B2AF68B34C}" name="Answer - B3" dataDxfId="136"/>
    <tableColumn id="86" xr3:uid="{58429B3A-6236-4FD7-B808-BFF377265824}" name="B3 - Score" dataDxfId="135"/>
    <tableColumn id="73" xr3:uid="{2FA9CD84-68B1-4B90-AC10-23D3DF33684C}" name="Answer - B4" dataDxfId="134"/>
    <tableColumn id="87" xr3:uid="{AD63ADF3-35F9-48C1-AF3F-F4D2E96F7052}" name="B4 - Score" dataDxfId="133"/>
    <tableColumn id="74" xr3:uid="{7FC62395-B62B-4D06-A498-9016995D0D4C}" name="Answer - B5" dataDxfId="132"/>
    <tableColumn id="88" xr3:uid="{569A3F40-D31C-436A-AB44-E188BE339F22}" name="B5 - Score" dataDxfId="131"/>
    <tableColumn id="75" xr3:uid="{E39709A6-EF81-4E73-94C8-D05B7A2DA0F0}" name="Answer - B6" dataDxfId="130"/>
    <tableColumn id="89" xr3:uid="{3D94463C-8232-488A-B600-985D866E1455}" name="B6 - Score" dataDxfId="129"/>
    <tableColumn id="76" xr3:uid="{4EDA1B60-1559-4D97-8A58-78445E8420C0}" name="Answer - B7-1" dataDxfId="128"/>
    <tableColumn id="90" xr3:uid="{65AD28D9-AB65-488B-8F6A-1A4A2F44A5AA}" name="Answer - B7-1 - Score" dataDxfId="127"/>
    <tableColumn id="77" xr3:uid="{71BE63EC-7F0C-4B93-A19B-9D0552ECC530}" name="Answer - B7-2" dataDxfId="126"/>
    <tableColumn id="91" xr3:uid="{42F70F2D-285F-4ED3-A7E5-8430D514DD9E}" name="Answer - B7-2 - Score" dataDxfId="125"/>
    <tableColumn id="78" xr3:uid="{002031F4-1B6B-416A-906F-A987D6325543}" name="Answer - B7-3" dataDxfId="124"/>
    <tableColumn id="92" xr3:uid="{8B0DD4AC-40F3-4773-A5E1-73957797BC49}" name="Answer - B7-3 - Score" dataDxfId="123"/>
    <tableColumn id="79" xr3:uid="{B04D20FB-44F3-46DB-9345-9301B00CDE5A}" name="Answer - B7-4" dataDxfId="122"/>
    <tableColumn id="93" xr3:uid="{079609A1-457F-48BF-B1B2-12F56B2A89FD}" name="Answer - B7-4 - Score" dataDxfId="121"/>
    <tableColumn id="80" xr3:uid="{FC980F55-1780-4376-9CBA-8440D4219458}" name="Answer - B7-5" dataDxfId="120"/>
    <tableColumn id="94" xr3:uid="{35D42649-7B3B-4896-B5DD-217B35FBCC72}" name="Answer - B7-5 - Score" dataDxfId="119"/>
    <tableColumn id="81" xr3:uid="{4D4398A1-EDD8-4582-92D0-9665248DF1EF}" name="Answer - B7-6" dataDxfId="118"/>
    <tableColumn id="95" xr3:uid="{76DBA1FE-CCA0-4E8A-B0EA-164E9325AB34}" name="Answer - B7-6 - Score" dataDxfId="117"/>
    <tableColumn id="82" xr3:uid="{2DA4E042-5848-42A0-8640-BF2A45B14F87}" name="Answer - B7 (Overall)" dataDxfId="116"/>
    <tableColumn id="96" xr3:uid="{34DC6A9A-FE30-48F3-BE58-B358324BDADE}" name="Answer - B7 (Overall) - Score" dataDxfId="115"/>
  </tableColumns>
  <tableStyleInfo name="Master List Bseline-style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6F80250-CF2E-4DA0-B4C4-E1FACE58787B}" name="baseline16" displayName="baseline16" ref="A1:CQ344" dataDxfId="110">
  <autoFilter ref="A1:CQ344" xr:uid="{86F80250-CF2E-4DA0-B4C4-E1FACE58787B}"/>
  <tableColumns count="95">
    <tableColumn id="1" xr3:uid="{23FE38CE-F25E-4D35-9C56-B7BB10EEDD6F}" name="Timestamp" dataDxfId="109"/>
    <tableColumn id="2" xr3:uid="{64891262-F95D-4A07-94AA-FD4D618143AC}" name="Email Address" dataDxfId="108"/>
    <tableColumn id="3" xr3:uid="{72DA1DA9-AD0C-49BF-BEBF-8FA8289AA96B}" name="No Kad Pengenalan _x000a_Identification Number" dataDxfId="107"/>
    <tableColumn id="64" xr3:uid="{C99A69C3-2527-4E01-A01B-4299581C2781}" name="Plaque Score " dataDxfId="106"/>
    <tableColumn id="65" xr3:uid="{8917FC3A-2D4F-4AD9-808E-0B2393705546}" name="Gingival Score " dataDxfId="105"/>
    <tableColumn id="6" xr3:uid="{5F136104-0501-41C7-A52A-CF49AA0CF4AC}" name="Jantina_x000a_Gender " dataDxfId="104"/>
    <tableColumn id="7" xr3:uid="{6C1A381A-3BBB-469C-A073-53988F67F1B6}" name="Bangsa _x000a_Race" dataDxfId="103"/>
    <tableColumn id="66" xr3:uid="{1A008DD2-14FA-441B-8310-9C633B1426D6}" name="Sekolah _x000a_School " dataDxfId="102"/>
    <tableColumn id="67" xr3:uid="{697012B0-4BC0-403B-BD4B-5F0600697F54}" name="Andakah anda mempunyai telefon pintar Android?_x000a_Do you have an Android smartphone?" dataDxfId="101"/>
    <tableColumn id="10" xr3:uid="{60047702-DE14-4888-A217-9AB24BB9A006}" name="K1. Pengambilan makanan / minuman bergula terlalu banyak menyebabkan gigi berlubang _x000a_Taking too much sugary foods / drinks can cause tooth decay" dataDxfId="100"/>
    <tableColumn id="11" xr3:uid="{AC89355F-5C80-4546-B0EC-E3CA808C4CED}" name="K2. Pengambilan makanan / minuman bergula melebihi 4 kali sehari menyebabkan gigi berlubang _x000a_Taking sugary foods  / drinks more than 4 times a day causes tooth decay" dataDxfId="99"/>
    <tableColumn id="12" xr3:uid="{4AC561D6-836A-4169-A6F7-ED528A371584}" name="K3. Seseorang boleh mengurangkan risiko gigi berlubang dengan mengurangkan pengambilan makanan/minuman bergula setiap hari._x000a_A person can reduce the risk of tooth decay by reducing sugary food/drinks intake every day " dataDxfId="98"/>
    <tableColumn id="13" xr3:uid="{6F008EBE-2581-44D4-A8F3-5757FF24FBB2}" name="K4. Memberus gigi menggunakan ubat gigi berfluorida tidak berkesan untuk mencegah gigi berlubang._x000a_Brushing teeth with fluoridated toothpaste is not effective to prevent tooth decay " dataDxfId="97"/>
    <tableColumn id="14" xr3:uid="{B3E2FF4A-BC74-4A6F-9DAB-2FAD25AD9190}" name="K5. Untuk keperluan fluorida yang mencukupi, kita perlu menggosok gigi sekurang-kurangnya dua kali sehari_x000a_For adequate fluoride supply, we need to brush our teeth at least twice a day" dataDxfId="96"/>
    <tableColumn id="15" xr3:uid="{B6A49B8D-241E-4690-A160-AF76A0ED9F2F}" name="K6. Gusi berdarah semasa memberus gigi adalah tanda penyakit gusi_x000a_Bleeding gum during tooth brushing is a sign of gum disease" dataDxfId="95"/>
    <tableColumn id="16" xr3:uid="{570B9434-D282-427D-A5D8-7473C37828A1}" name="K7. Plak gigi menyebabkan penyakit gusi_x000a_Dental plaque can cause gum disease" dataDxfId="94"/>
    <tableColumn id="17" xr3:uid="{9C9AE1A8-B405-41E8-9A48-ED48D5F8FC7A}" name="K8. Penyakit gusi boleh menyebabkan gigi menjadi longgar / goyang_x000a_Gum disease can cause teeth to become loose" dataDxfId="93"/>
    <tableColumn id="18" xr3:uid="{83656792-0B05-4BF8-A688-75DC604EB06A}" name="K9. Memberus gigi dengan teknik yang betul meningkatkan kesihatan gusi_x000a_Brushing teeth with the correct technique improves the health of my gum" dataDxfId="92"/>
    <tableColumn id="19" xr3:uid="{58074535-96A6-4486-9E31-B91D7981A55D}" name="K10. Menggunakan flos gigi untuk membersihkan kawasan di celah-celah gigi meningkatkan kesihatan gusi_x000a_Using dental floss to clean the areas between teeth improves gum health" dataDxfId="91"/>
    <tableColumn id="20" xr3:uid="{6D8ABEF1-1D81-4288-B43F-BE61FFCAD88B}" name="K11. Gigi berlubang menyebabkan gigi sakit semasa makan_x000a_Dental cavity can cause pain during eating" dataDxfId="90"/>
    <tableColumn id="21" xr3:uid="{0E126BEA-61B6-47E2-8543-CCE63055C8EA}" name="K12. Merokok boleh menyebabkan penyakit gusi._x000a_Smoking can cause gum disease" dataDxfId="89"/>
    <tableColumn id="22" xr3:uid="{14B46301-73D7-4D99-ACBB-C5AB1F68962A}" name="K13. Posisi gigi yang bertindih, terpusing, menggigit bibir, atau jongang memerlukan rawatan pendakap gigi_x000a_Teeth position which are overlapping, rotated, biting the lip, or jutted out will require braces treatment." dataDxfId="88"/>
    <tableColumn id="23" xr3:uid="{5BDB4F25-000C-4101-9C0D-73EC8713202D}" name="K14. Pemutihan gigi adalah rawatan untuk memutihkan warna gigi_x000a_Teeth whitening is a treatment to whiten the colour of teeth" dataDxfId="87"/>
    <tableColumn id="24" xr3:uid="{4E8BFE33-7733-4A39-831C-A0B55AD91A73}" name="K15. Disyorkan untuk membersihkan celah-celah gigi menggunakan flos gigi sekali sehari._x000a_It is recommended to clean the spaces between teeth using dental floss once a day." dataDxfId="86"/>
    <tableColumn id="25" xr3:uid="{E9776A50-F4E3-4059-8C22-BBB3CB28312B}" name="K16. Gigi yang tidak tersusun boleh mempengaruhi keyakinan diri._x000a_Crooked teeth can affect self confidence" dataDxfId="85"/>
    <tableColumn id="26" xr3:uid="{07EE6281-1C2F-42A3-95AE-0E5947F8D6C1}" name="1a) ia mencegah gigi saya daripada berlubang _x000a_1a) it prevents my teeth from decaying   " dataDxfId="84"/>
    <tableColumn id="27" xr3:uid="{3381756A-9266-4DB7-B46A-97BD6144206C}" name="1b) ia membuatkan nafas saya segar_x000a_1b) it freshens my breath" dataDxfId="83"/>
    <tableColumn id="28" xr3:uid="{6D61B97F-2AE1-45A4-8A99-C7497C133217}" name="1c) ia mencegah gigi saya daripada menjadi kuning_x000a_1c) it prevents my teeth from becoming yellow" dataDxfId="82"/>
    <tableColumn id="29" xr3:uid="{E08AC723-ECB9-4146-8C20-337D63DB176D}" name="1d) ia adalah sebahagian daripada penjagaan kesihatan tubuh badan_x000a_1d) it is part of general health care" dataDxfId="81"/>
    <tableColumn id="30" xr3:uid="{53DA3C93-9DCE-42AB-8DC6-EAD57BF5213F}" name="1e) ia menjadikan gusi saya sihat_x000a_1e) it makes my gums healthy" dataDxfId="80"/>
    <tableColumn id="31" xr3:uid="{27E4C41F-C50A-400D-9ECC-18451D00473C}" name="1f) ia membantu meningkatkan penampilan saya_x000a_1f) it helps improve my appearance" dataDxfId="79"/>
    <tableColumn id="32" xr3:uid="{ED0DE5C1-9901-4136-A7FE-768C730611C4}" name="1g) ia membuat rakan-rakan saya menyukai saya_x000a_1g) it makes my friends to like me" dataDxfId="78"/>
    <tableColumn id="33" xr3:uid="{8C0DB751-D134-4B19-A880-329C2DEFE971}" name="2a) jika diambil terlalu kerap boleh merosakkan gigi saya_x000a_2a) if taken too often can harm my teeth" dataDxfId="77"/>
    <tableColumn id="34" xr3:uid="{1D7476E5-7713-4D3C-923B-04714A72B94B}" name="2b) patut dielakkan_x000a_2b) should be avoided " dataDxfId="76"/>
    <tableColumn id="35" xr3:uid="{F8EE4EC1-6669-45BB-AB72-0CF42512FA29}" name="2c) tidak akan membahayakan gigi saya_x000a_2c) will not harm my teeth" dataDxfId="75"/>
    <tableColumn id="36" xr3:uid="{16BD482D-FA2C-4418-BF90-D0D103D7FFEE}" name="3a) akan menyukarkan saya untuk bergaul dengan rakan-rakan _x000a_3a) will make it difficult for me to mingle with my friends " dataDxfId="74"/>
    <tableColumn id="37" xr3:uid="{A3BF22C8-91CF-42F7-A59E-1F73C409B6BF}" name="3b) membuatkan saya berasa rendah diri _x000a_3b) makes me feel inferior" dataDxfId="73"/>
    <tableColumn id="38" xr3:uid="{BD55B479-69E5-4373-A0D1-D2871AFE012A}" name="3c) membuatkan orang lain menjauhkan diri daripada saya _x000a_3c) makes other people to avoid me" dataDxfId="72"/>
    <tableColumn id="39" xr3:uid="{59062D64-FC25-4F3F-8E9F-3872644368BA}" name="3d) boleh dicegah jika saya memberus gigi dua kali sehari_x000a_3d) can be prevented if I brush my teeth twice a day " dataDxfId="71"/>
    <tableColumn id="40" xr3:uid="{EE9405D1-AACE-409C-8E7D-2466CA1DEF00}" name="4a) adalah penting bagi saya_x000a_4a) is important to me" dataDxfId="70"/>
    <tableColumn id="41" xr3:uid="{703DFF43-89D3-4210-894D-932F86FCA684}" name="4b) dapat meningkatkan kesihatan gusi_x000a_4b) can improve gum’s health" dataDxfId="69"/>
    <tableColumn id="42" xr3:uid="{C8AD610C-E00B-4871-BAEC-6E4629827674}" name="B1. Berapa kalikah anda memberus gigi setiap hari?_x000a_B1. How many times do you brush your teeth each day?" dataDxfId="68"/>
    <tableColumn id="43" xr3:uid="{E33B2EE9-4338-49DC-BCBA-33F003F6EAC4}" name="B2. Berapa kalikah anda menggunakan ubat gigi semasa memberus gigi setiap hari?_x000a_B2. How many times do you use toothpaste when brushing your teeth each day?" dataDxfId="67"/>
    <tableColumn id="44" xr3:uid="{DF48EDE2-EF4B-4678-8DCD-21AFD54F4A09}" name="B3. Adakah anda menggunakan ubat gigi berfluorida ketika memberus gigi?_x000a_B3. Do you use fluoride toothpaste when brushing your teeth?" dataDxfId="66"/>
    <tableColumn id="45" xr3:uid="{C80E4C9C-5A5C-408B-8743-A99EA78BE156}" name="Nyatakan jenama ubat gigi anda_x000a_State the brand of your toothpaste" dataDxfId="65"/>
    <tableColumn id="46" xr3:uid="{25795E36-E79E-4B3C-87CD-50AD20FFFF49}" name="B4. Berapa kerap anda berkumur dengan air selepas makan setiap hari?_x000a_B4. How often do you rinse your mouth with water after eating your food?" dataDxfId="64"/>
    <tableColumn id="47" xr3:uid="{1ACFB68E-89B6-4E79-B320-4F9A8DA2FA3B}" name="B5. Berapa kalikah anda menggunakan flos gigi untuk membersihkan sisa makanan di celah-celah gigi setiap hari?_x000a_B5. How many times do you use dental floss to clean the food remnants between your teeth each day?" dataDxfId="63"/>
    <tableColumn id="48" xr3:uid="{92C48897-8194-4C08-8CC9-B7ED627C97C6}" name="B6. Berapa kalikah anda minum minuman bergas atau minuman berkarbonat setiap hari?_x000a_B6. How many times do you take fizzy drinks or carbonated beverages each day?" dataDxfId="62"/>
    <tableColumn id="49" xr3:uid="{9CDB6B43-B554-41B2-89D4-BD5D74030832}" name="B7. Adakah anda mengambil makanan / minuman manis semasa waktu makan di bawah?_x000a_B7. Do you take sweet food and/or drinks during mealtime? [Sarapan / Breakfast ]" dataDxfId="61"/>
    <tableColumn id="50" xr3:uid="{71E16478-31C8-4A87-99D1-247612C4B570}" name="B7. Adakah anda mengambil makanan / minuman manis semasa waktu makan di bawah?_x000a_B7. Do you take sweet food and/or drinks during mealtime? [Minum pagi / Morning snacks]" dataDxfId="60"/>
    <tableColumn id="51" xr3:uid="{1294D361-638F-4948-AC44-6840589634AE}" name="B7. Adakah anda mengambil makanan / minuman manis semasa waktu makan di bawah?_x000a_B7. Do you take sweet food and/or drinks during mealtime? [Makan tengah hari / Lunch ]" dataDxfId="59"/>
    <tableColumn id="52" xr3:uid="{967E2DD5-2FD6-42E8-B347-2A461DC451E1}" name="B7. Adakah anda mengambil makanan / minuman manis semasa waktu makan di bawah?_x000a_B7. Do you take sweet food and/or drinks during mealtime? [Minum petang / Tea time ]" dataDxfId="58"/>
    <tableColumn id="53" xr3:uid="{A816AFC4-6737-4FE2-AEF5-DFE4B22128E1}" name="B7. Adakah anda mengambil makanan / minuman manis semasa waktu makan di bawah?_x000a_B7. Do you take sweet food and/or drinks during mealtime? [Makan Malam / Dinner ]" dataDxfId="57"/>
    <tableColumn id="54" xr3:uid="{5F1B045D-5405-4F58-9157-ECF33CA48B26}" name="B7. Adakah anda mengambil makanan / minuman manis semasa waktu makan di bawah?_x000a_B7. Do you take sweet food and/or drinks during mealtime? [Makan lewat malam / Supper]" dataDxfId="56"/>
    <tableColumn id="55" xr3:uid="{5E1D0A2F-31AB-4E4B-A206-E04BF297EC07}" name="B8. Adakah anda merokok_x000a_B8. Do you smoke cigarettes?" dataDxfId="55"/>
    <tableColumn id="56" xr3:uid="{CFF0EE19-FE45-4CCB-89B1-4CDEFDA21B59}" name="Jika jawapan anda &quot;Ya,&quot; sila nyatakan bilangan rokok yang anda hisap setiap hari_x000a_If your answer is &quot;Yes,&quot; please indicate the number of cigarettes you smoke per day" dataDxfId="54"/>
    <tableColumn id="57" xr3:uid="{17E6F442-5624-42F9-B52E-E82AACEED498}" name="B9. Adakah anda menghisap vape?_x000a_B9. Do you vape?" dataDxfId="53"/>
    <tableColumn id="58" xr3:uid="{891A040E-D271-4AF2-9F64-AD14B8B0D5CD}" name="Jika jawapan anda &quot;Ya,&quot; sila nyatakan kekerapan anda menghisap vape_x000a_If your answer is “Yes”, please indicate the frequency of vaping." dataDxfId="52"/>
    <tableColumn id="59" xr3:uid="{FCA86628-9E41-41CB-BAC7-E08650964F22}" name="Sekolah School (Cleansed)" dataDxfId="51"/>
    <tableColumn id="70" xr3:uid="{1622FCB2-AB7B-4252-9EF1-6AC89AF68F5D}" name="Jantina Gender (Cleansed)" dataDxfId="50"/>
    <tableColumn id="60" xr3:uid="{3F6D2148-2A73-43EE-9EBD-8744DF10D205}" name="Analysis" dataDxfId="49"/>
    <tableColumn id="61" xr3:uid="{9FE8CFEE-E723-42AA-8E87-530262DADE1C}" name="Knowledge Score" dataDxfId="48"/>
    <tableColumn id="62" xr3:uid="{91F08335-8230-48AB-A4A0-BB8C69C9BFAF}" name="Attitude Score" dataDxfId="47"/>
    <tableColumn id="63" xr3:uid="{A07B6829-1E7C-4332-87E4-7C5A4D1F3501}" name="Behaviour Score" dataDxfId="46"/>
    <tableColumn id="68" xr3:uid="{1932B698-2F5E-4096-8C2E-7D421F6491E8}" name="Urban vs Rural" dataDxfId="45"/>
    <tableColumn id="69" xr3:uid="{C8920D78-6D8F-4DCC-8DA9-A67397F9A061}" name="Intervention vs Controlled" dataDxfId="44"/>
    <tableColumn id="4" xr3:uid="{CBD39091-1E63-41D1-B5D7-8DAA09779CAC}" name="Toothpaste Brand" dataDxfId="43"/>
    <tableColumn id="5" xr3:uid="{208271BF-5A34-4B7F-8F0D-6F4E77DF43D2}" name="Bilangan Rokok" dataDxfId="42"/>
    <tableColumn id="8" xr3:uid="{49785CFE-EEC9-4316-8FF3-ED49988E34EF}" name="Flouride based?" dataDxfId="41"/>
    <tableColumn id="71" xr3:uid="{9BD47829-77B3-4FF2-B916-65AD031EED88}" name="Answer - B1" dataDxfId="40"/>
    <tableColumn id="84" xr3:uid="{BBBA9B0E-277C-45A0-8D11-D2055FCCA85F}" name="B1 - Score" dataDxfId="39"/>
    <tableColumn id="72" xr3:uid="{1CFC7461-32F9-48F7-A153-4FDC8F3A0053}" name="Answer - B2" dataDxfId="38"/>
    <tableColumn id="85" xr3:uid="{F5B61DF1-5DD8-43E7-931C-FFC0A724AD0B}" name="B2 - Score" dataDxfId="37"/>
    <tableColumn id="83" xr3:uid="{12E4C697-1C47-4E55-A09F-70ED863360F6}" name="Answer - B3" dataDxfId="36"/>
    <tableColumn id="86" xr3:uid="{DCDA5F0F-6ECD-4838-838D-46928C39ACAE}" name="B3 - Score" dataDxfId="35"/>
    <tableColumn id="73" xr3:uid="{4C9CE034-B965-4078-B13F-1E78E67F5822}" name="Answer - B4" dataDxfId="34"/>
    <tableColumn id="87" xr3:uid="{D70AB3C5-709D-444F-8A6C-56013AE87B55}" name="B4 - Score" dataDxfId="33"/>
    <tableColumn id="74" xr3:uid="{E3418AA9-5DCA-44C5-8082-F96209760B8F}" name="Answer - B5" dataDxfId="32"/>
    <tableColumn id="88" xr3:uid="{97316175-9FC8-48D0-A929-DE5AF06663FA}" name="B5 - Score" dataDxfId="31"/>
    <tableColumn id="75" xr3:uid="{3F7E50EF-ED13-4F8F-BBC5-6B3DD93E5DFE}" name="Answer - B6" dataDxfId="30"/>
    <tableColumn id="89" xr3:uid="{C3425EC4-527B-4194-9DE5-890F7F8843E7}" name="B6 - Score" dataDxfId="29"/>
    <tableColumn id="76" xr3:uid="{6635ACB8-D42B-4E56-816B-C45310DFDA4A}" name="Answer - B7-1" dataDxfId="28"/>
    <tableColumn id="90" xr3:uid="{209C26EA-C84C-4533-AE09-2BD2B7879E5B}" name="Answer - B7-1 - Score" dataDxfId="27"/>
    <tableColumn id="77" xr3:uid="{4FDEBD4F-E8D8-4565-B5F5-FD6A5BC8C331}" name="Answer - B7-2" dataDxfId="26"/>
    <tableColumn id="91" xr3:uid="{1C4209D3-B8AD-4266-8D3D-DDCC5F923A9C}" name="Answer - B7-2 - Score" dataDxfId="25"/>
    <tableColumn id="78" xr3:uid="{94771A10-87DC-4D1E-9329-64835B4F4A5A}" name="Answer - B7-3" dataDxfId="24"/>
    <tableColumn id="92" xr3:uid="{3717AC43-A8AA-4F77-ACA7-87C55D77D130}" name="Answer - B7-3 - Score" dataDxfId="23"/>
    <tableColumn id="79" xr3:uid="{CDCC8651-705E-408C-B5C4-3AF7647CA39E}" name="Answer - B7-4" dataDxfId="22"/>
    <tableColumn id="93" xr3:uid="{DD937E97-A1F5-4716-AE7B-2DAE2E9720F0}" name="Answer - B7-4 - Score" dataDxfId="21"/>
    <tableColumn id="80" xr3:uid="{F76564E8-DE1A-4EC0-9731-AB409825CB09}" name="Answer - B7-5" dataDxfId="20"/>
    <tableColumn id="94" xr3:uid="{6FEB59AC-E9BD-4FAD-AEEB-C2F674F5D2D3}" name="Answer - B7-5 - Score" dataDxfId="19"/>
    <tableColumn id="81" xr3:uid="{8402F4BD-E7C3-4897-8127-87AB8CFE53CD}" name="Answer - B7-6" dataDxfId="18"/>
    <tableColumn id="95" xr3:uid="{0577AB64-C237-4CCF-9731-D3362D4ED9A5}" name="Answer - B7-6 - Score" dataDxfId="17"/>
    <tableColumn id="82" xr3:uid="{1AF4E757-833C-457C-9628-E87E1A65E8F1}" name="Answer - B7 (Overall)" dataDxfId="16"/>
    <tableColumn id="96" xr3:uid="{AB1268E8-7188-4203-89A5-107FCC917133}" name="Answer - B7 (Overall) - Score" dataDxfId="15"/>
  </tableColumns>
  <tableStyleInfo name="Master List Bselin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9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4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13.xml"/><Relationship Id="rId1" Type="http://schemas.openxmlformats.org/officeDocument/2006/relationships/vmlDrawing" Target="../drawings/vmlDrawing5.vm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9" Type="http://schemas.openxmlformats.org/officeDocument/2006/relationships/pivotTable" Target="../pivotTables/pivotTable39.xml"/><Relationship Id="rId21" Type="http://schemas.openxmlformats.org/officeDocument/2006/relationships/pivotTable" Target="../pivotTables/pivotTable21.xml"/><Relationship Id="rId34" Type="http://schemas.openxmlformats.org/officeDocument/2006/relationships/pivotTable" Target="../pivotTables/pivotTable34.xml"/><Relationship Id="rId42" Type="http://schemas.openxmlformats.org/officeDocument/2006/relationships/pivotTable" Target="../pivotTables/pivotTable42.xml"/><Relationship Id="rId47" Type="http://schemas.openxmlformats.org/officeDocument/2006/relationships/pivotTable" Target="../pivotTables/pivotTable47.xml"/><Relationship Id="rId50" Type="http://schemas.openxmlformats.org/officeDocument/2006/relationships/pivotTable" Target="../pivotTables/pivotTable50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9" Type="http://schemas.openxmlformats.org/officeDocument/2006/relationships/pivotTable" Target="../pivotTables/pivotTable29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32" Type="http://schemas.openxmlformats.org/officeDocument/2006/relationships/pivotTable" Target="../pivotTables/pivotTable32.xml"/><Relationship Id="rId37" Type="http://schemas.openxmlformats.org/officeDocument/2006/relationships/pivotTable" Target="../pivotTables/pivotTable37.xml"/><Relationship Id="rId40" Type="http://schemas.openxmlformats.org/officeDocument/2006/relationships/pivotTable" Target="../pivotTables/pivotTable40.xml"/><Relationship Id="rId45" Type="http://schemas.openxmlformats.org/officeDocument/2006/relationships/pivotTable" Target="../pivotTables/pivotTable45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pivotTable" Target="../pivotTables/pivotTable28.xml"/><Relationship Id="rId36" Type="http://schemas.openxmlformats.org/officeDocument/2006/relationships/pivotTable" Target="../pivotTables/pivotTable36.xml"/><Relationship Id="rId49" Type="http://schemas.openxmlformats.org/officeDocument/2006/relationships/pivotTable" Target="../pivotTables/pivotTable49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31" Type="http://schemas.openxmlformats.org/officeDocument/2006/relationships/pivotTable" Target="../pivotTables/pivotTable31.xml"/><Relationship Id="rId44" Type="http://schemas.openxmlformats.org/officeDocument/2006/relationships/pivotTable" Target="../pivotTables/pivotTable44.xml"/><Relationship Id="rId52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Relationship Id="rId30" Type="http://schemas.openxmlformats.org/officeDocument/2006/relationships/pivotTable" Target="../pivotTables/pivotTable30.xml"/><Relationship Id="rId35" Type="http://schemas.openxmlformats.org/officeDocument/2006/relationships/pivotTable" Target="../pivotTables/pivotTable35.xml"/><Relationship Id="rId43" Type="http://schemas.openxmlformats.org/officeDocument/2006/relationships/pivotTable" Target="../pivotTables/pivotTable43.xml"/><Relationship Id="rId48" Type="http://schemas.openxmlformats.org/officeDocument/2006/relationships/pivotTable" Target="../pivotTables/pivotTable48.xml"/><Relationship Id="rId8" Type="http://schemas.openxmlformats.org/officeDocument/2006/relationships/pivotTable" Target="../pivotTables/pivotTable8.xml"/><Relationship Id="rId51" Type="http://schemas.openxmlformats.org/officeDocument/2006/relationships/pivotTable" Target="../pivotTables/pivotTable51.xml"/><Relationship Id="rId3" Type="http://schemas.openxmlformats.org/officeDocument/2006/relationships/pivotTable" Target="../pivotTables/pivotTable3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33" Type="http://schemas.openxmlformats.org/officeDocument/2006/relationships/pivotTable" Target="../pivotTables/pivotTable33.xml"/><Relationship Id="rId38" Type="http://schemas.openxmlformats.org/officeDocument/2006/relationships/pivotTable" Target="../pivotTables/pivotTable38.xml"/><Relationship Id="rId46" Type="http://schemas.openxmlformats.org/officeDocument/2006/relationships/pivotTable" Target="../pivotTables/pivotTable46.xml"/><Relationship Id="rId20" Type="http://schemas.openxmlformats.org/officeDocument/2006/relationships/pivotTable" Target="../pivotTables/pivotTable20.xml"/><Relationship Id="rId41" Type="http://schemas.openxmlformats.org/officeDocument/2006/relationships/pivotTable" Target="../pivotTables/pivotTable4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6.vm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64.xml"/><Relationship Id="rId18" Type="http://schemas.openxmlformats.org/officeDocument/2006/relationships/pivotTable" Target="../pivotTables/pivotTable69.xml"/><Relationship Id="rId26" Type="http://schemas.openxmlformats.org/officeDocument/2006/relationships/pivotTable" Target="../pivotTables/pivotTable77.xml"/><Relationship Id="rId39" Type="http://schemas.openxmlformats.org/officeDocument/2006/relationships/pivotTable" Target="../pivotTables/pivotTable90.xml"/><Relationship Id="rId21" Type="http://schemas.openxmlformats.org/officeDocument/2006/relationships/pivotTable" Target="../pivotTables/pivotTable72.xml"/><Relationship Id="rId34" Type="http://schemas.openxmlformats.org/officeDocument/2006/relationships/pivotTable" Target="../pivotTables/pivotTable85.xml"/><Relationship Id="rId42" Type="http://schemas.openxmlformats.org/officeDocument/2006/relationships/pivotTable" Target="../pivotTables/pivotTable93.xml"/><Relationship Id="rId47" Type="http://schemas.openxmlformats.org/officeDocument/2006/relationships/pivotTable" Target="../pivotTables/pivotTable98.xml"/><Relationship Id="rId50" Type="http://schemas.openxmlformats.org/officeDocument/2006/relationships/pivotTable" Target="../pivotTables/pivotTable101.xml"/><Relationship Id="rId7" Type="http://schemas.openxmlformats.org/officeDocument/2006/relationships/pivotTable" Target="../pivotTables/pivotTable58.xml"/><Relationship Id="rId2" Type="http://schemas.openxmlformats.org/officeDocument/2006/relationships/pivotTable" Target="../pivotTables/pivotTable53.xml"/><Relationship Id="rId16" Type="http://schemas.openxmlformats.org/officeDocument/2006/relationships/pivotTable" Target="../pivotTables/pivotTable67.xml"/><Relationship Id="rId29" Type="http://schemas.openxmlformats.org/officeDocument/2006/relationships/pivotTable" Target="../pivotTables/pivotTable80.xml"/><Relationship Id="rId11" Type="http://schemas.openxmlformats.org/officeDocument/2006/relationships/pivotTable" Target="../pivotTables/pivotTable62.xml"/><Relationship Id="rId24" Type="http://schemas.openxmlformats.org/officeDocument/2006/relationships/pivotTable" Target="../pivotTables/pivotTable75.xml"/><Relationship Id="rId32" Type="http://schemas.openxmlformats.org/officeDocument/2006/relationships/pivotTable" Target="../pivotTables/pivotTable83.xml"/><Relationship Id="rId37" Type="http://schemas.openxmlformats.org/officeDocument/2006/relationships/pivotTable" Target="../pivotTables/pivotTable88.xml"/><Relationship Id="rId40" Type="http://schemas.openxmlformats.org/officeDocument/2006/relationships/pivotTable" Target="../pivotTables/pivotTable91.xml"/><Relationship Id="rId45" Type="http://schemas.openxmlformats.org/officeDocument/2006/relationships/pivotTable" Target="../pivotTables/pivotTable96.xml"/><Relationship Id="rId5" Type="http://schemas.openxmlformats.org/officeDocument/2006/relationships/pivotTable" Target="../pivotTables/pivotTable56.xml"/><Relationship Id="rId15" Type="http://schemas.openxmlformats.org/officeDocument/2006/relationships/pivotTable" Target="../pivotTables/pivotTable66.xml"/><Relationship Id="rId23" Type="http://schemas.openxmlformats.org/officeDocument/2006/relationships/pivotTable" Target="../pivotTables/pivotTable74.xml"/><Relationship Id="rId28" Type="http://schemas.openxmlformats.org/officeDocument/2006/relationships/pivotTable" Target="../pivotTables/pivotTable79.xml"/><Relationship Id="rId36" Type="http://schemas.openxmlformats.org/officeDocument/2006/relationships/pivotTable" Target="../pivotTables/pivotTable87.xml"/><Relationship Id="rId49" Type="http://schemas.openxmlformats.org/officeDocument/2006/relationships/pivotTable" Target="../pivotTables/pivotTable100.xml"/><Relationship Id="rId10" Type="http://schemas.openxmlformats.org/officeDocument/2006/relationships/pivotTable" Target="../pivotTables/pivotTable61.xml"/><Relationship Id="rId19" Type="http://schemas.openxmlformats.org/officeDocument/2006/relationships/pivotTable" Target="../pivotTables/pivotTable70.xml"/><Relationship Id="rId31" Type="http://schemas.openxmlformats.org/officeDocument/2006/relationships/pivotTable" Target="../pivotTables/pivotTable82.xml"/><Relationship Id="rId44" Type="http://schemas.openxmlformats.org/officeDocument/2006/relationships/pivotTable" Target="../pivotTables/pivotTable95.xml"/><Relationship Id="rId52" Type="http://schemas.openxmlformats.org/officeDocument/2006/relationships/pivotTable" Target="../pivotTables/pivotTable103.xml"/><Relationship Id="rId4" Type="http://schemas.openxmlformats.org/officeDocument/2006/relationships/pivotTable" Target="../pivotTables/pivotTable55.xml"/><Relationship Id="rId9" Type="http://schemas.openxmlformats.org/officeDocument/2006/relationships/pivotTable" Target="../pivotTables/pivotTable60.xml"/><Relationship Id="rId14" Type="http://schemas.openxmlformats.org/officeDocument/2006/relationships/pivotTable" Target="../pivotTables/pivotTable65.xml"/><Relationship Id="rId22" Type="http://schemas.openxmlformats.org/officeDocument/2006/relationships/pivotTable" Target="../pivotTables/pivotTable73.xml"/><Relationship Id="rId27" Type="http://schemas.openxmlformats.org/officeDocument/2006/relationships/pivotTable" Target="../pivotTables/pivotTable78.xml"/><Relationship Id="rId30" Type="http://schemas.openxmlformats.org/officeDocument/2006/relationships/pivotTable" Target="../pivotTables/pivotTable81.xml"/><Relationship Id="rId35" Type="http://schemas.openxmlformats.org/officeDocument/2006/relationships/pivotTable" Target="../pivotTables/pivotTable86.xml"/><Relationship Id="rId43" Type="http://schemas.openxmlformats.org/officeDocument/2006/relationships/pivotTable" Target="../pivotTables/pivotTable94.xml"/><Relationship Id="rId48" Type="http://schemas.openxmlformats.org/officeDocument/2006/relationships/pivotTable" Target="../pivotTables/pivotTable99.xml"/><Relationship Id="rId8" Type="http://schemas.openxmlformats.org/officeDocument/2006/relationships/pivotTable" Target="../pivotTables/pivotTable59.xml"/><Relationship Id="rId51" Type="http://schemas.openxmlformats.org/officeDocument/2006/relationships/pivotTable" Target="../pivotTables/pivotTable102.xml"/><Relationship Id="rId3" Type="http://schemas.openxmlformats.org/officeDocument/2006/relationships/pivotTable" Target="../pivotTables/pivotTable54.xml"/><Relationship Id="rId12" Type="http://schemas.openxmlformats.org/officeDocument/2006/relationships/pivotTable" Target="../pivotTables/pivotTable63.xml"/><Relationship Id="rId17" Type="http://schemas.openxmlformats.org/officeDocument/2006/relationships/pivotTable" Target="../pivotTables/pivotTable68.xml"/><Relationship Id="rId25" Type="http://schemas.openxmlformats.org/officeDocument/2006/relationships/pivotTable" Target="../pivotTables/pivotTable76.xml"/><Relationship Id="rId33" Type="http://schemas.openxmlformats.org/officeDocument/2006/relationships/pivotTable" Target="../pivotTables/pivotTable84.xml"/><Relationship Id="rId38" Type="http://schemas.openxmlformats.org/officeDocument/2006/relationships/pivotTable" Target="../pivotTables/pivotTable89.xml"/><Relationship Id="rId46" Type="http://schemas.openxmlformats.org/officeDocument/2006/relationships/pivotTable" Target="../pivotTables/pivotTable97.xml"/><Relationship Id="rId20" Type="http://schemas.openxmlformats.org/officeDocument/2006/relationships/pivotTable" Target="../pivotTables/pivotTable71.xml"/><Relationship Id="rId41" Type="http://schemas.openxmlformats.org/officeDocument/2006/relationships/pivotTable" Target="../pivotTables/pivotTable92.xml"/><Relationship Id="rId1" Type="http://schemas.openxmlformats.org/officeDocument/2006/relationships/pivotTable" Target="../pivotTables/pivotTable52.xml"/><Relationship Id="rId6" Type="http://schemas.openxmlformats.org/officeDocument/2006/relationships/pivotTable" Target="../pivotTables/pivotTable57.xm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16.xml"/><Relationship Id="rId18" Type="http://schemas.openxmlformats.org/officeDocument/2006/relationships/pivotTable" Target="../pivotTables/pivotTable121.xml"/><Relationship Id="rId26" Type="http://schemas.openxmlformats.org/officeDocument/2006/relationships/pivotTable" Target="../pivotTables/pivotTable129.xml"/><Relationship Id="rId39" Type="http://schemas.openxmlformats.org/officeDocument/2006/relationships/pivotTable" Target="../pivotTables/pivotTable142.xml"/><Relationship Id="rId21" Type="http://schemas.openxmlformats.org/officeDocument/2006/relationships/pivotTable" Target="../pivotTables/pivotTable124.xml"/><Relationship Id="rId34" Type="http://schemas.openxmlformats.org/officeDocument/2006/relationships/pivotTable" Target="../pivotTables/pivotTable137.xml"/><Relationship Id="rId42" Type="http://schemas.openxmlformats.org/officeDocument/2006/relationships/pivotTable" Target="../pivotTables/pivotTable145.xml"/><Relationship Id="rId47" Type="http://schemas.openxmlformats.org/officeDocument/2006/relationships/pivotTable" Target="../pivotTables/pivotTable150.xml"/><Relationship Id="rId50" Type="http://schemas.openxmlformats.org/officeDocument/2006/relationships/pivotTable" Target="../pivotTables/pivotTable153.xml"/><Relationship Id="rId7" Type="http://schemas.openxmlformats.org/officeDocument/2006/relationships/pivotTable" Target="../pivotTables/pivotTable110.xml"/><Relationship Id="rId2" Type="http://schemas.openxmlformats.org/officeDocument/2006/relationships/pivotTable" Target="../pivotTables/pivotTable105.xml"/><Relationship Id="rId16" Type="http://schemas.openxmlformats.org/officeDocument/2006/relationships/pivotTable" Target="../pivotTables/pivotTable119.xml"/><Relationship Id="rId29" Type="http://schemas.openxmlformats.org/officeDocument/2006/relationships/pivotTable" Target="../pivotTables/pivotTable132.xml"/><Relationship Id="rId11" Type="http://schemas.openxmlformats.org/officeDocument/2006/relationships/pivotTable" Target="../pivotTables/pivotTable114.xml"/><Relationship Id="rId24" Type="http://schemas.openxmlformats.org/officeDocument/2006/relationships/pivotTable" Target="../pivotTables/pivotTable127.xml"/><Relationship Id="rId32" Type="http://schemas.openxmlformats.org/officeDocument/2006/relationships/pivotTable" Target="../pivotTables/pivotTable135.xml"/><Relationship Id="rId37" Type="http://schemas.openxmlformats.org/officeDocument/2006/relationships/pivotTable" Target="../pivotTables/pivotTable140.xml"/><Relationship Id="rId40" Type="http://schemas.openxmlformats.org/officeDocument/2006/relationships/pivotTable" Target="../pivotTables/pivotTable143.xml"/><Relationship Id="rId45" Type="http://schemas.openxmlformats.org/officeDocument/2006/relationships/pivotTable" Target="../pivotTables/pivotTable148.xml"/><Relationship Id="rId5" Type="http://schemas.openxmlformats.org/officeDocument/2006/relationships/pivotTable" Target="../pivotTables/pivotTable108.xml"/><Relationship Id="rId15" Type="http://schemas.openxmlformats.org/officeDocument/2006/relationships/pivotTable" Target="../pivotTables/pivotTable118.xml"/><Relationship Id="rId23" Type="http://schemas.openxmlformats.org/officeDocument/2006/relationships/pivotTable" Target="../pivotTables/pivotTable126.xml"/><Relationship Id="rId28" Type="http://schemas.openxmlformats.org/officeDocument/2006/relationships/pivotTable" Target="../pivotTables/pivotTable131.xml"/><Relationship Id="rId36" Type="http://schemas.openxmlformats.org/officeDocument/2006/relationships/pivotTable" Target="../pivotTables/pivotTable139.xml"/><Relationship Id="rId49" Type="http://schemas.openxmlformats.org/officeDocument/2006/relationships/pivotTable" Target="../pivotTables/pivotTable152.xml"/><Relationship Id="rId10" Type="http://schemas.openxmlformats.org/officeDocument/2006/relationships/pivotTable" Target="../pivotTables/pivotTable113.xml"/><Relationship Id="rId19" Type="http://schemas.openxmlformats.org/officeDocument/2006/relationships/pivotTable" Target="../pivotTables/pivotTable122.xml"/><Relationship Id="rId31" Type="http://schemas.openxmlformats.org/officeDocument/2006/relationships/pivotTable" Target="../pivotTables/pivotTable134.xml"/><Relationship Id="rId44" Type="http://schemas.openxmlformats.org/officeDocument/2006/relationships/pivotTable" Target="../pivotTables/pivotTable147.xml"/><Relationship Id="rId52" Type="http://schemas.openxmlformats.org/officeDocument/2006/relationships/drawing" Target="../drawings/drawing2.xml"/><Relationship Id="rId4" Type="http://schemas.openxmlformats.org/officeDocument/2006/relationships/pivotTable" Target="../pivotTables/pivotTable107.xml"/><Relationship Id="rId9" Type="http://schemas.openxmlformats.org/officeDocument/2006/relationships/pivotTable" Target="../pivotTables/pivotTable112.xml"/><Relationship Id="rId14" Type="http://schemas.openxmlformats.org/officeDocument/2006/relationships/pivotTable" Target="../pivotTables/pivotTable117.xml"/><Relationship Id="rId22" Type="http://schemas.openxmlformats.org/officeDocument/2006/relationships/pivotTable" Target="../pivotTables/pivotTable125.xml"/><Relationship Id="rId27" Type="http://schemas.openxmlformats.org/officeDocument/2006/relationships/pivotTable" Target="../pivotTables/pivotTable130.xml"/><Relationship Id="rId30" Type="http://schemas.openxmlformats.org/officeDocument/2006/relationships/pivotTable" Target="../pivotTables/pivotTable133.xml"/><Relationship Id="rId35" Type="http://schemas.openxmlformats.org/officeDocument/2006/relationships/pivotTable" Target="../pivotTables/pivotTable138.xml"/><Relationship Id="rId43" Type="http://schemas.openxmlformats.org/officeDocument/2006/relationships/pivotTable" Target="../pivotTables/pivotTable146.xml"/><Relationship Id="rId48" Type="http://schemas.openxmlformats.org/officeDocument/2006/relationships/pivotTable" Target="../pivotTables/pivotTable151.xml"/><Relationship Id="rId8" Type="http://schemas.openxmlformats.org/officeDocument/2006/relationships/pivotTable" Target="../pivotTables/pivotTable111.xml"/><Relationship Id="rId51" Type="http://schemas.openxmlformats.org/officeDocument/2006/relationships/pivotTable" Target="../pivotTables/pivotTable154.xml"/><Relationship Id="rId3" Type="http://schemas.openxmlformats.org/officeDocument/2006/relationships/pivotTable" Target="../pivotTables/pivotTable106.xml"/><Relationship Id="rId12" Type="http://schemas.openxmlformats.org/officeDocument/2006/relationships/pivotTable" Target="../pivotTables/pivotTable115.xml"/><Relationship Id="rId17" Type="http://schemas.openxmlformats.org/officeDocument/2006/relationships/pivotTable" Target="../pivotTables/pivotTable120.xml"/><Relationship Id="rId25" Type="http://schemas.openxmlformats.org/officeDocument/2006/relationships/pivotTable" Target="../pivotTables/pivotTable128.xml"/><Relationship Id="rId33" Type="http://schemas.openxmlformats.org/officeDocument/2006/relationships/pivotTable" Target="../pivotTables/pivotTable136.xml"/><Relationship Id="rId38" Type="http://schemas.openxmlformats.org/officeDocument/2006/relationships/pivotTable" Target="../pivotTables/pivotTable141.xml"/><Relationship Id="rId46" Type="http://schemas.openxmlformats.org/officeDocument/2006/relationships/pivotTable" Target="../pivotTables/pivotTable149.xml"/><Relationship Id="rId20" Type="http://schemas.openxmlformats.org/officeDocument/2006/relationships/pivotTable" Target="../pivotTables/pivotTable123.xml"/><Relationship Id="rId41" Type="http://schemas.openxmlformats.org/officeDocument/2006/relationships/pivotTable" Target="../pivotTables/pivotTable144.xml"/><Relationship Id="rId1" Type="http://schemas.openxmlformats.org/officeDocument/2006/relationships/pivotTable" Target="../pivotTables/pivotTable104.xml"/><Relationship Id="rId6" Type="http://schemas.openxmlformats.org/officeDocument/2006/relationships/pivotTable" Target="../pivotTables/pivotTable10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L412"/>
  <sheetViews>
    <sheetView topLeftCell="Y1" workbookViewId="0">
      <pane ySplit="1" topLeftCell="A93" activePane="bottomLeft" state="frozen"/>
      <selection pane="bottomLeft" activeCell="AS108" sqref="AS108"/>
    </sheetView>
  </sheetViews>
  <sheetFormatPr defaultColWidth="12.6640625" defaultRowHeight="15.75" customHeight="1" x14ac:dyDescent="0.25"/>
  <cols>
    <col min="1" max="2" width="18.88671875" customWidth="1"/>
    <col min="3" max="3" width="21.109375" customWidth="1"/>
    <col min="4" max="8" width="18.88671875" customWidth="1"/>
    <col min="9" max="15" width="37.6640625" customWidth="1"/>
    <col min="16" max="16" width="34.77734375" customWidth="1"/>
    <col min="17" max="26" width="37.6640625" customWidth="1"/>
    <col min="27" max="27" width="32.109375" customWidth="1"/>
    <col min="28" max="29" width="37.6640625" customWidth="1"/>
    <col min="30" max="30" width="29.33203125" customWidth="1"/>
    <col min="31" max="33" width="37.6640625" customWidth="1"/>
    <col min="34" max="34" width="21.77734375" customWidth="1"/>
    <col min="35" max="35" width="34.21875" customWidth="1"/>
    <col min="36" max="36" width="37.6640625" customWidth="1"/>
    <col min="37" max="37" width="35.21875" customWidth="1"/>
    <col min="38" max="39" width="37.6640625" customWidth="1"/>
    <col min="40" max="40" width="26.109375" customWidth="1"/>
    <col min="41" max="41" width="33.88671875" customWidth="1"/>
    <col min="42" max="44" width="37.6640625" customWidth="1"/>
    <col min="45" max="45" width="30.109375" customWidth="1"/>
    <col min="46" max="54" width="37.6640625" customWidth="1"/>
    <col min="55" max="55" width="26.77734375" customWidth="1"/>
    <col min="56" max="56" width="37.6640625" customWidth="1"/>
    <col min="57" max="57" width="30.6640625" customWidth="1"/>
    <col min="58" max="58" width="37.6640625" customWidth="1"/>
    <col min="59" max="64" width="18.88671875" customWidth="1"/>
  </cols>
  <sheetData>
    <row r="1" spans="1:64" ht="13.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3" t="s">
        <v>57</v>
      </c>
    </row>
    <row r="2" spans="1:64" ht="13.2" x14ac:dyDescent="0.25">
      <c r="A2" s="4">
        <v>45569.397830833332</v>
      </c>
      <c r="B2" s="5" t="s">
        <v>58</v>
      </c>
      <c r="C2" s="6" t="s">
        <v>59</v>
      </c>
      <c r="D2" s="5">
        <v>95.53</v>
      </c>
      <c r="E2" s="5">
        <v>0</v>
      </c>
      <c r="F2" s="5" t="s">
        <v>60</v>
      </c>
      <c r="G2" s="5" t="s">
        <v>61</v>
      </c>
      <c r="H2" s="5" t="s">
        <v>62</v>
      </c>
      <c r="I2" s="5" t="s">
        <v>63</v>
      </c>
      <c r="J2" s="5" t="s">
        <v>64</v>
      </c>
      <c r="K2" s="5" t="s">
        <v>64</v>
      </c>
      <c r="L2" s="5" t="s">
        <v>64</v>
      </c>
      <c r="M2" s="5" t="s">
        <v>64</v>
      </c>
      <c r="N2" s="5" t="s">
        <v>64</v>
      </c>
      <c r="O2" s="5" t="s">
        <v>64</v>
      </c>
      <c r="P2" s="5" t="s">
        <v>64</v>
      </c>
      <c r="Q2" s="5" t="s">
        <v>64</v>
      </c>
      <c r="R2" s="5" t="s">
        <v>64</v>
      </c>
      <c r="S2" s="5" t="s">
        <v>64</v>
      </c>
      <c r="T2" s="5" t="s">
        <v>64</v>
      </c>
      <c r="U2" s="5" t="s">
        <v>64</v>
      </c>
      <c r="V2" s="5" t="s">
        <v>64</v>
      </c>
      <c r="W2" s="5" t="s">
        <v>64</v>
      </c>
      <c r="X2" s="5" t="s">
        <v>64</v>
      </c>
      <c r="Y2" s="5" t="s">
        <v>64</v>
      </c>
      <c r="Z2" s="5" t="s">
        <v>65</v>
      </c>
      <c r="AA2" s="5" t="s">
        <v>65</v>
      </c>
      <c r="AB2" s="5" t="s">
        <v>65</v>
      </c>
      <c r="AC2" s="5" t="s">
        <v>65</v>
      </c>
      <c r="AD2" s="5" t="s">
        <v>65</v>
      </c>
      <c r="AE2" s="5" t="s">
        <v>65</v>
      </c>
      <c r="AF2" s="5" t="s">
        <v>65</v>
      </c>
      <c r="AG2" s="5" t="s">
        <v>65</v>
      </c>
      <c r="AH2" s="5" t="s">
        <v>65</v>
      </c>
      <c r="AI2" s="5" t="s">
        <v>66</v>
      </c>
      <c r="AJ2" s="5" t="s">
        <v>65</v>
      </c>
      <c r="AK2" s="5" t="s">
        <v>66</v>
      </c>
      <c r="AL2" s="5" t="s">
        <v>66</v>
      </c>
      <c r="AM2" s="5" t="s">
        <v>65</v>
      </c>
      <c r="AN2" s="5" t="s">
        <v>66</v>
      </c>
      <c r="AO2" s="5" t="s">
        <v>66</v>
      </c>
      <c r="AP2" s="5" t="s">
        <v>67</v>
      </c>
      <c r="AQ2" s="5" t="s">
        <v>67</v>
      </c>
      <c r="AR2" s="5" t="s">
        <v>63</v>
      </c>
      <c r="AS2" s="5" t="s">
        <v>68</v>
      </c>
      <c r="AT2" s="5" t="s">
        <v>69</v>
      </c>
      <c r="AU2" s="5" t="s">
        <v>70</v>
      </c>
      <c r="AV2" s="5" t="s">
        <v>71</v>
      </c>
      <c r="AW2" s="5" t="s">
        <v>63</v>
      </c>
      <c r="AX2" s="5" t="s">
        <v>72</v>
      </c>
      <c r="AY2" s="5" t="s">
        <v>73</v>
      </c>
      <c r="AZ2" s="5" t="s">
        <v>72</v>
      </c>
      <c r="BA2" s="5" t="s">
        <v>73</v>
      </c>
      <c r="BB2" s="5" t="s">
        <v>72</v>
      </c>
      <c r="BC2" s="5" t="s">
        <v>73</v>
      </c>
      <c r="BE2" s="5" t="s">
        <v>73</v>
      </c>
    </row>
    <row r="3" spans="1:64" ht="13.2" x14ac:dyDescent="0.25">
      <c r="A3" s="7">
        <v>45569.400285462965</v>
      </c>
      <c r="B3" s="8" t="s">
        <v>74</v>
      </c>
      <c r="C3" s="9" t="s">
        <v>75</v>
      </c>
      <c r="D3" s="8">
        <v>58.04</v>
      </c>
      <c r="E3" s="8">
        <v>0.28999999999999998</v>
      </c>
      <c r="F3" s="8" t="s">
        <v>60</v>
      </c>
      <c r="G3" s="8" t="s">
        <v>76</v>
      </c>
      <c r="H3" s="8" t="s">
        <v>77</v>
      </c>
      <c r="I3" s="8" t="s">
        <v>63</v>
      </c>
      <c r="J3" s="8" t="s">
        <v>64</v>
      </c>
      <c r="K3" s="8" t="s">
        <v>64</v>
      </c>
      <c r="L3" s="8" t="s">
        <v>64</v>
      </c>
      <c r="M3" s="8" t="s">
        <v>78</v>
      </c>
      <c r="N3" s="8" t="s">
        <v>64</v>
      </c>
      <c r="O3" s="8" t="s">
        <v>64</v>
      </c>
      <c r="P3" s="8" t="s">
        <v>64</v>
      </c>
      <c r="Q3" s="8" t="s">
        <v>64</v>
      </c>
      <c r="R3" s="8" t="s">
        <v>64</v>
      </c>
      <c r="S3" s="8" t="s">
        <v>64</v>
      </c>
      <c r="T3" s="8" t="s">
        <v>64</v>
      </c>
      <c r="U3" s="8" t="s">
        <v>64</v>
      </c>
      <c r="V3" s="8" t="s">
        <v>64</v>
      </c>
      <c r="W3" s="8" t="s">
        <v>64</v>
      </c>
      <c r="X3" s="8" t="s">
        <v>64</v>
      </c>
      <c r="Y3" s="8" t="s">
        <v>64</v>
      </c>
      <c r="Z3" s="8" t="s">
        <v>66</v>
      </c>
      <c r="AA3" s="8" t="s">
        <v>66</v>
      </c>
      <c r="AB3" s="8" t="s">
        <v>66</v>
      </c>
      <c r="AC3" s="8" t="s">
        <v>66</v>
      </c>
      <c r="AD3" s="8" t="s">
        <v>66</v>
      </c>
      <c r="AE3" s="8" t="s">
        <v>66</v>
      </c>
      <c r="AF3" s="8" t="s">
        <v>66</v>
      </c>
      <c r="AG3" s="8" t="s">
        <v>66</v>
      </c>
      <c r="AH3" s="8" t="s">
        <v>66</v>
      </c>
      <c r="AI3" s="8" t="s">
        <v>79</v>
      </c>
      <c r="AJ3" s="8" t="s">
        <v>66</v>
      </c>
      <c r="AK3" s="8" t="s">
        <v>66</v>
      </c>
      <c r="AL3" s="8" t="s">
        <v>66</v>
      </c>
      <c r="AM3" s="8" t="s">
        <v>66</v>
      </c>
      <c r="AN3" s="8" t="s">
        <v>66</v>
      </c>
      <c r="AO3" s="8" t="s">
        <v>66</v>
      </c>
      <c r="AP3" s="8" t="s">
        <v>67</v>
      </c>
      <c r="AQ3" s="8" t="s">
        <v>80</v>
      </c>
      <c r="AR3" s="8" t="s">
        <v>73</v>
      </c>
      <c r="AS3" s="8" t="s">
        <v>81</v>
      </c>
      <c r="AT3" s="8" t="s">
        <v>69</v>
      </c>
      <c r="AU3" s="8" t="s">
        <v>67</v>
      </c>
      <c r="AV3" s="8" t="s">
        <v>71</v>
      </c>
      <c r="AW3" s="8" t="s">
        <v>73</v>
      </c>
      <c r="AX3" s="8" t="s">
        <v>73</v>
      </c>
      <c r="AY3" s="8" t="s">
        <v>72</v>
      </c>
      <c r="AZ3" s="8" t="s">
        <v>72</v>
      </c>
      <c r="BA3" s="8" t="s">
        <v>73</v>
      </c>
      <c r="BB3" s="8" t="s">
        <v>73</v>
      </c>
      <c r="BC3" s="8" t="s">
        <v>73</v>
      </c>
      <c r="BE3" s="8" t="s">
        <v>73</v>
      </c>
    </row>
    <row r="4" spans="1:64" ht="13.2" x14ac:dyDescent="0.25">
      <c r="A4" s="4">
        <v>45569.4045634375</v>
      </c>
      <c r="B4" s="5" t="s">
        <v>82</v>
      </c>
      <c r="C4" s="6" t="s">
        <v>83</v>
      </c>
      <c r="D4" s="5">
        <v>10.71</v>
      </c>
      <c r="E4" s="5">
        <v>0.04</v>
      </c>
      <c r="F4" s="5" t="s">
        <v>60</v>
      </c>
      <c r="G4" s="5" t="s">
        <v>76</v>
      </c>
      <c r="H4" s="5" t="s">
        <v>77</v>
      </c>
      <c r="I4" s="5" t="s">
        <v>63</v>
      </c>
      <c r="J4" s="5" t="s">
        <v>64</v>
      </c>
      <c r="K4" s="5" t="s">
        <v>64</v>
      </c>
      <c r="L4" s="5" t="s">
        <v>64</v>
      </c>
      <c r="M4" s="5" t="s">
        <v>84</v>
      </c>
      <c r="N4" s="5" t="s">
        <v>64</v>
      </c>
      <c r="O4" s="5" t="s">
        <v>84</v>
      </c>
      <c r="P4" s="5" t="s">
        <v>84</v>
      </c>
      <c r="Q4" s="5" t="s">
        <v>64</v>
      </c>
      <c r="R4" s="5" t="s">
        <v>64</v>
      </c>
      <c r="S4" s="5" t="s">
        <v>84</v>
      </c>
      <c r="T4" s="5" t="s">
        <v>64</v>
      </c>
      <c r="U4" s="5" t="s">
        <v>64</v>
      </c>
      <c r="V4" s="5" t="s">
        <v>64</v>
      </c>
      <c r="W4" s="5" t="s">
        <v>64</v>
      </c>
      <c r="X4" s="5" t="s">
        <v>64</v>
      </c>
      <c r="Y4" s="5" t="s">
        <v>64</v>
      </c>
      <c r="Z4" s="5" t="s">
        <v>65</v>
      </c>
      <c r="AA4" s="5" t="s">
        <v>65</v>
      </c>
      <c r="AB4" s="5" t="s">
        <v>65</v>
      </c>
      <c r="AC4" s="5" t="s">
        <v>65</v>
      </c>
      <c r="AD4" s="5" t="s">
        <v>65</v>
      </c>
      <c r="AE4" s="5" t="s">
        <v>65</v>
      </c>
      <c r="AF4" s="5" t="s">
        <v>65</v>
      </c>
      <c r="AG4" s="5" t="s">
        <v>66</v>
      </c>
      <c r="AH4" s="5" t="s">
        <v>65</v>
      </c>
      <c r="AI4" s="5" t="s">
        <v>66</v>
      </c>
      <c r="AJ4" s="5" t="s">
        <v>65</v>
      </c>
      <c r="AK4" s="5" t="s">
        <v>65</v>
      </c>
      <c r="AL4" s="5" t="s">
        <v>65</v>
      </c>
      <c r="AM4" s="5" t="s">
        <v>65</v>
      </c>
      <c r="AN4" s="5" t="s">
        <v>66</v>
      </c>
      <c r="AO4" s="5" t="s">
        <v>66</v>
      </c>
      <c r="AP4" s="5" t="s">
        <v>85</v>
      </c>
      <c r="AQ4" s="5" t="s">
        <v>85</v>
      </c>
      <c r="AR4" s="5" t="s">
        <v>86</v>
      </c>
      <c r="AS4" s="5" t="s">
        <v>68</v>
      </c>
      <c r="AT4" s="5" t="s">
        <v>87</v>
      </c>
      <c r="AU4" s="5" t="s">
        <v>67</v>
      </c>
      <c r="AV4" s="5" t="s">
        <v>67</v>
      </c>
      <c r="AW4" s="5" t="s">
        <v>72</v>
      </c>
      <c r="AX4" s="5" t="s">
        <v>72</v>
      </c>
      <c r="AY4" s="5" t="s">
        <v>63</v>
      </c>
      <c r="AZ4" s="5" t="s">
        <v>72</v>
      </c>
      <c r="BA4" s="5" t="s">
        <v>72</v>
      </c>
      <c r="BB4" s="5" t="s">
        <v>73</v>
      </c>
      <c r="BC4" s="5" t="s">
        <v>73</v>
      </c>
      <c r="BE4" s="5" t="s">
        <v>73</v>
      </c>
    </row>
    <row r="5" spans="1:64" ht="13.2" x14ac:dyDescent="0.25">
      <c r="A5" s="7">
        <v>45569.406900590278</v>
      </c>
      <c r="B5" s="8" t="s">
        <v>88</v>
      </c>
      <c r="C5" s="9" t="s">
        <v>89</v>
      </c>
      <c r="D5" s="8">
        <v>100</v>
      </c>
      <c r="E5" s="8">
        <v>0.21</v>
      </c>
      <c r="F5" s="8" t="s">
        <v>60</v>
      </c>
      <c r="G5" s="8" t="s">
        <v>76</v>
      </c>
      <c r="H5" s="8" t="s">
        <v>77</v>
      </c>
      <c r="I5" s="8" t="s">
        <v>63</v>
      </c>
      <c r="J5" s="8" t="s">
        <v>64</v>
      </c>
      <c r="K5" s="8" t="s">
        <v>64</v>
      </c>
      <c r="L5" s="8" t="s">
        <v>64</v>
      </c>
      <c r="M5" s="8" t="s">
        <v>84</v>
      </c>
      <c r="N5" s="8" t="s">
        <v>64</v>
      </c>
      <c r="O5" s="8" t="s">
        <v>64</v>
      </c>
      <c r="P5" s="8" t="s">
        <v>64</v>
      </c>
      <c r="Q5" s="8" t="s">
        <v>64</v>
      </c>
      <c r="R5" s="8" t="s">
        <v>64</v>
      </c>
      <c r="S5" s="8" t="s">
        <v>64</v>
      </c>
      <c r="T5" s="8" t="s">
        <v>64</v>
      </c>
      <c r="U5" s="8" t="s">
        <v>64</v>
      </c>
      <c r="V5" s="8" t="s">
        <v>64</v>
      </c>
      <c r="W5" s="8" t="s">
        <v>64</v>
      </c>
      <c r="X5" s="8" t="s">
        <v>64</v>
      </c>
      <c r="Y5" s="8" t="s">
        <v>64</v>
      </c>
      <c r="Z5" s="8" t="s">
        <v>66</v>
      </c>
      <c r="AA5" s="8" t="s">
        <v>66</v>
      </c>
      <c r="AB5" s="8" t="s">
        <v>66</v>
      </c>
      <c r="AC5" s="8" t="s">
        <v>66</v>
      </c>
      <c r="AD5" s="8" t="s">
        <v>66</v>
      </c>
      <c r="AE5" s="8" t="s">
        <v>65</v>
      </c>
      <c r="AF5" s="8" t="s">
        <v>66</v>
      </c>
      <c r="AG5" s="8" t="s">
        <v>65</v>
      </c>
      <c r="AH5" s="8" t="s">
        <v>79</v>
      </c>
      <c r="AI5" s="8" t="s">
        <v>66</v>
      </c>
      <c r="AJ5" s="8" t="s">
        <v>65</v>
      </c>
      <c r="AK5" s="8" t="s">
        <v>65</v>
      </c>
      <c r="AL5" s="8" t="s">
        <v>66</v>
      </c>
      <c r="AM5" s="8" t="s">
        <v>66</v>
      </c>
      <c r="AN5" s="8" t="s">
        <v>65</v>
      </c>
      <c r="AO5" s="8" t="s">
        <v>65</v>
      </c>
      <c r="AP5" s="8" t="s">
        <v>85</v>
      </c>
      <c r="AQ5" s="8" t="s">
        <v>67</v>
      </c>
      <c r="AR5" s="8" t="s">
        <v>86</v>
      </c>
      <c r="AS5" s="8" t="s">
        <v>81</v>
      </c>
      <c r="AT5" s="8" t="s">
        <v>87</v>
      </c>
      <c r="AU5" s="8" t="s">
        <v>85</v>
      </c>
      <c r="AV5" s="8" t="s">
        <v>71</v>
      </c>
      <c r="AW5" s="8" t="s">
        <v>72</v>
      </c>
      <c r="AX5" s="8" t="s">
        <v>63</v>
      </c>
      <c r="AY5" s="8" t="s">
        <v>72</v>
      </c>
      <c r="AZ5" s="8" t="s">
        <v>72</v>
      </c>
      <c r="BA5" s="8" t="s">
        <v>63</v>
      </c>
      <c r="BB5" s="8" t="s">
        <v>73</v>
      </c>
      <c r="BC5" s="8" t="s">
        <v>73</v>
      </c>
      <c r="BE5" s="8" t="s">
        <v>73</v>
      </c>
    </row>
    <row r="6" spans="1:64" ht="13.2" x14ac:dyDescent="0.25">
      <c r="A6" s="4">
        <v>45569.40973402778</v>
      </c>
      <c r="B6" s="5" t="s">
        <v>90</v>
      </c>
      <c r="C6" s="6" t="s">
        <v>91</v>
      </c>
      <c r="D6" s="5">
        <v>0</v>
      </c>
      <c r="E6" s="5">
        <v>0.04</v>
      </c>
      <c r="F6" s="5" t="s">
        <v>60</v>
      </c>
      <c r="G6" s="5" t="s">
        <v>76</v>
      </c>
      <c r="H6" s="5" t="s">
        <v>92</v>
      </c>
      <c r="I6" s="5" t="s">
        <v>63</v>
      </c>
      <c r="J6" s="5" t="s">
        <v>64</v>
      </c>
      <c r="K6" s="5" t="s">
        <v>64</v>
      </c>
      <c r="L6" s="5" t="s">
        <v>64</v>
      </c>
      <c r="M6" s="5" t="s">
        <v>64</v>
      </c>
      <c r="N6" s="5" t="s">
        <v>64</v>
      </c>
      <c r="O6" s="5" t="s">
        <v>64</v>
      </c>
      <c r="P6" s="5" t="s">
        <v>64</v>
      </c>
      <c r="Q6" s="5" t="s">
        <v>64</v>
      </c>
      <c r="R6" s="5" t="s">
        <v>64</v>
      </c>
      <c r="S6" s="5" t="s">
        <v>64</v>
      </c>
      <c r="T6" s="5" t="s">
        <v>64</v>
      </c>
      <c r="U6" s="5" t="s">
        <v>64</v>
      </c>
      <c r="V6" s="5" t="s">
        <v>64</v>
      </c>
      <c r="W6" s="5" t="s">
        <v>64</v>
      </c>
      <c r="X6" s="5" t="s">
        <v>64</v>
      </c>
      <c r="Y6" s="5" t="s">
        <v>64</v>
      </c>
      <c r="Z6" s="5" t="s">
        <v>65</v>
      </c>
      <c r="AA6" s="5" t="s">
        <v>65</v>
      </c>
      <c r="AB6" s="5" t="s">
        <v>65</v>
      </c>
      <c r="AC6" s="5" t="s">
        <v>66</v>
      </c>
      <c r="AD6" s="5" t="s">
        <v>65</v>
      </c>
      <c r="AE6" s="5" t="s">
        <v>65</v>
      </c>
      <c r="AF6" s="5" t="s">
        <v>65</v>
      </c>
      <c r="AG6" s="5" t="s">
        <v>66</v>
      </c>
      <c r="AH6" s="5" t="s">
        <v>65</v>
      </c>
      <c r="AI6" s="5" t="s">
        <v>65</v>
      </c>
      <c r="AJ6" s="5" t="s">
        <v>65</v>
      </c>
      <c r="AK6" s="5" t="s">
        <v>65</v>
      </c>
      <c r="AL6" s="5" t="s">
        <v>66</v>
      </c>
      <c r="AM6" s="5" t="s">
        <v>65</v>
      </c>
      <c r="AN6" s="5" t="s">
        <v>65</v>
      </c>
      <c r="AO6" s="5" t="s">
        <v>66</v>
      </c>
      <c r="AP6" s="5" t="s">
        <v>67</v>
      </c>
      <c r="AQ6" s="5" t="s">
        <v>85</v>
      </c>
      <c r="AR6" s="5" t="s">
        <v>63</v>
      </c>
      <c r="AS6" s="5" t="s">
        <v>68</v>
      </c>
      <c r="AT6" s="5" t="s">
        <v>69</v>
      </c>
      <c r="AU6" s="5" t="s">
        <v>93</v>
      </c>
      <c r="AV6" s="5" t="s">
        <v>94</v>
      </c>
      <c r="AW6" s="5" t="s">
        <v>63</v>
      </c>
      <c r="AX6" s="5" t="s">
        <v>73</v>
      </c>
      <c r="AY6" s="5" t="s">
        <v>63</v>
      </c>
      <c r="AZ6" s="5" t="s">
        <v>73</v>
      </c>
      <c r="BA6" s="5" t="s">
        <v>73</v>
      </c>
      <c r="BB6" s="5" t="s">
        <v>73</v>
      </c>
      <c r="BC6" s="5" t="s">
        <v>73</v>
      </c>
      <c r="BE6" s="5" t="s">
        <v>73</v>
      </c>
    </row>
    <row r="7" spans="1:64" ht="13.2" x14ac:dyDescent="0.25">
      <c r="A7" s="7">
        <v>45569.411558958338</v>
      </c>
      <c r="B7" s="8" t="s">
        <v>95</v>
      </c>
      <c r="C7" s="9" t="s">
        <v>96</v>
      </c>
      <c r="D7" s="8">
        <v>77.680000000000007</v>
      </c>
      <c r="E7" s="8">
        <v>0.25</v>
      </c>
      <c r="F7" s="8" t="s">
        <v>60</v>
      </c>
      <c r="G7" s="8" t="s">
        <v>76</v>
      </c>
      <c r="H7" s="8" t="s">
        <v>77</v>
      </c>
      <c r="I7" s="8" t="s">
        <v>63</v>
      </c>
      <c r="J7" s="8" t="s">
        <v>64</v>
      </c>
      <c r="K7" s="8" t="s">
        <v>84</v>
      </c>
      <c r="L7" s="8" t="s">
        <v>64</v>
      </c>
      <c r="M7" s="8" t="s">
        <v>84</v>
      </c>
      <c r="N7" s="8" t="s">
        <v>64</v>
      </c>
      <c r="O7" s="8" t="s">
        <v>84</v>
      </c>
      <c r="P7" s="8" t="s">
        <v>84</v>
      </c>
      <c r="Q7" s="8" t="s">
        <v>84</v>
      </c>
      <c r="R7" s="8" t="s">
        <v>64</v>
      </c>
      <c r="S7" s="8" t="s">
        <v>64</v>
      </c>
      <c r="T7" s="8" t="s">
        <v>64</v>
      </c>
      <c r="U7" s="8" t="s">
        <v>64</v>
      </c>
      <c r="V7" s="8" t="s">
        <v>84</v>
      </c>
      <c r="W7" s="8" t="s">
        <v>64</v>
      </c>
      <c r="X7" s="8" t="s">
        <v>64</v>
      </c>
      <c r="Y7" s="8" t="s">
        <v>64</v>
      </c>
      <c r="Z7" s="8" t="s">
        <v>65</v>
      </c>
      <c r="AA7" s="8" t="s">
        <v>65</v>
      </c>
      <c r="AB7" s="8" t="s">
        <v>65</v>
      </c>
      <c r="AC7" s="8" t="s">
        <v>65</v>
      </c>
      <c r="AD7" s="8" t="s">
        <v>65</v>
      </c>
      <c r="AE7" s="8" t="s">
        <v>65</v>
      </c>
      <c r="AF7" s="8" t="s">
        <v>65</v>
      </c>
      <c r="AG7" s="8" t="s">
        <v>66</v>
      </c>
      <c r="AH7" s="8" t="s">
        <v>66</v>
      </c>
      <c r="AI7" s="8" t="s">
        <v>79</v>
      </c>
      <c r="AJ7" s="8" t="s">
        <v>65</v>
      </c>
      <c r="AK7" s="8" t="s">
        <v>65</v>
      </c>
      <c r="AL7" s="8" t="s">
        <v>65</v>
      </c>
      <c r="AM7" s="8" t="s">
        <v>66</v>
      </c>
      <c r="AN7" s="8" t="s">
        <v>66</v>
      </c>
      <c r="AO7" s="8" t="s">
        <v>66</v>
      </c>
      <c r="AP7" s="8" t="s">
        <v>67</v>
      </c>
      <c r="AQ7" s="8" t="s">
        <v>67</v>
      </c>
      <c r="AR7" s="8" t="s">
        <v>86</v>
      </c>
      <c r="AS7" s="8" t="s">
        <v>97</v>
      </c>
      <c r="AT7" s="8" t="s">
        <v>69</v>
      </c>
      <c r="AU7" s="8" t="s">
        <v>70</v>
      </c>
      <c r="AV7" s="8" t="s">
        <v>71</v>
      </c>
      <c r="AW7" s="8" t="s">
        <v>72</v>
      </c>
      <c r="AX7" s="8" t="s">
        <v>72</v>
      </c>
      <c r="AY7" s="8" t="s">
        <v>72</v>
      </c>
      <c r="AZ7" s="8" t="s">
        <v>72</v>
      </c>
      <c r="BA7" s="8" t="s">
        <v>72</v>
      </c>
      <c r="BB7" s="8" t="s">
        <v>72</v>
      </c>
      <c r="BC7" s="8" t="s">
        <v>73</v>
      </c>
      <c r="BE7" s="8" t="s">
        <v>73</v>
      </c>
    </row>
    <row r="8" spans="1:64" ht="13.2" x14ac:dyDescent="0.25">
      <c r="A8" s="4">
        <v>45569.412556122683</v>
      </c>
      <c r="B8" s="5" t="s">
        <v>98</v>
      </c>
      <c r="C8" s="6" t="s">
        <v>99</v>
      </c>
      <c r="D8" s="5">
        <v>33.93</v>
      </c>
      <c r="E8" s="5">
        <v>0.08</v>
      </c>
      <c r="F8" s="5" t="s">
        <v>60</v>
      </c>
      <c r="G8" s="5" t="s">
        <v>76</v>
      </c>
      <c r="H8" s="5" t="s">
        <v>100</v>
      </c>
      <c r="I8" s="5" t="s">
        <v>73</v>
      </c>
      <c r="J8" s="5" t="s">
        <v>64</v>
      </c>
      <c r="K8" s="5" t="s">
        <v>64</v>
      </c>
      <c r="L8" s="5" t="s">
        <v>64</v>
      </c>
      <c r="M8" s="5" t="s">
        <v>84</v>
      </c>
      <c r="N8" s="5" t="s">
        <v>84</v>
      </c>
      <c r="O8" s="5" t="s">
        <v>64</v>
      </c>
      <c r="P8" s="5" t="s">
        <v>84</v>
      </c>
      <c r="Q8" s="5" t="s">
        <v>64</v>
      </c>
      <c r="R8" s="5" t="s">
        <v>64</v>
      </c>
      <c r="S8" s="5" t="s">
        <v>64</v>
      </c>
      <c r="T8" s="5" t="s">
        <v>64</v>
      </c>
      <c r="U8" s="5" t="s">
        <v>84</v>
      </c>
      <c r="V8" s="5" t="s">
        <v>64</v>
      </c>
      <c r="W8" s="5" t="s">
        <v>64</v>
      </c>
      <c r="X8" s="5" t="s">
        <v>64</v>
      </c>
      <c r="Y8" s="5" t="s">
        <v>64</v>
      </c>
      <c r="Z8" s="5" t="s">
        <v>66</v>
      </c>
      <c r="AA8" s="5" t="s">
        <v>66</v>
      </c>
      <c r="AB8" s="5" t="s">
        <v>66</v>
      </c>
      <c r="AC8" s="5" t="s">
        <v>65</v>
      </c>
      <c r="AD8" s="5" t="s">
        <v>66</v>
      </c>
      <c r="AE8" s="5" t="s">
        <v>65</v>
      </c>
      <c r="AF8" s="5" t="s">
        <v>65</v>
      </c>
      <c r="AG8" s="5" t="s">
        <v>66</v>
      </c>
      <c r="AH8" s="5" t="s">
        <v>65</v>
      </c>
      <c r="AI8" s="5" t="s">
        <v>101</v>
      </c>
      <c r="AJ8" s="5" t="s">
        <v>65</v>
      </c>
      <c r="AK8" s="5" t="s">
        <v>65</v>
      </c>
      <c r="AL8" s="5" t="s">
        <v>65</v>
      </c>
      <c r="AM8" s="5" t="s">
        <v>66</v>
      </c>
      <c r="AN8" s="5" t="s">
        <v>66</v>
      </c>
      <c r="AO8" s="5" t="s">
        <v>66</v>
      </c>
      <c r="AP8" s="5" t="s">
        <v>67</v>
      </c>
      <c r="AQ8" s="5" t="s">
        <v>67</v>
      </c>
      <c r="AR8" s="5" t="s">
        <v>86</v>
      </c>
      <c r="AS8" s="5" t="s">
        <v>68</v>
      </c>
      <c r="AT8" s="5" t="s">
        <v>69</v>
      </c>
      <c r="AU8" s="5" t="s">
        <v>93</v>
      </c>
      <c r="AV8" s="5" t="s">
        <v>71</v>
      </c>
      <c r="AW8" s="5" t="s">
        <v>72</v>
      </c>
      <c r="AX8" s="5" t="s">
        <v>72</v>
      </c>
      <c r="AY8" s="5" t="s">
        <v>72</v>
      </c>
      <c r="AZ8" s="5" t="s">
        <v>72</v>
      </c>
      <c r="BA8" s="5" t="s">
        <v>72</v>
      </c>
      <c r="BB8" s="5" t="s">
        <v>72</v>
      </c>
      <c r="BC8" s="5" t="s">
        <v>73</v>
      </c>
      <c r="BD8" s="5" t="s">
        <v>102</v>
      </c>
      <c r="BE8" s="5" t="s">
        <v>73</v>
      </c>
    </row>
    <row r="9" spans="1:64" ht="13.2" x14ac:dyDescent="0.25">
      <c r="A9" s="7">
        <v>45569.414064652781</v>
      </c>
      <c r="B9" s="8" t="s">
        <v>103</v>
      </c>
      <c r="C9" s="9" t="s">
        <v>104</v>
      </c>
      <c r="D9" s="8">
        <v>0</v>
      </c>
      <c r="E9" s="8">
        <v>0</v>
      </c>
      <c r="F9" s="8" t="s">
        <v>60</v>
      </c>
      <c r="G9" s="8" t="s">
        <v>76</v>
      </c>
      <c r="H9" s="8" t="s">
        <v>105</v>
      </c>
      <c r="I9" s="8" t="s">
        <v>63</v>
      </c>
      <c r="J9" s="8" t="s">
        <v>64</v>
      </c>
      <c r="K9" s="8" t="s">
        <v>78</v>
      </c>
      <c r="L9" s="8" t="s">
        <v>64</v>
      </c>
      <c r="M9" s="8" t="s">
        <v>64</v>
      </c>
      <c r="N9" s="8" t="s">
        <v>78</v>
      </c>
      <c r="O9" s="8" t="s">
        <v>78</v>
      </c>
      <c r="P9" s="8" t="s">
        <v>64</v>
      </c>
      <c r="Q9" s="8" t="s">
        <v>64</v>
      </c>
      <c r="R9" s="8" t="s">
        <v>64</v>
      </c>
      <c r="S9" s="8" t="s">
        <v>64</v>
      </c>
      <c r="T9" s="8" t="s">
        <v>64</v>
      </c>
      <c r="U9" s="8" t="s">
        <v>64</v>
      </c>
      <c r="V9" s="8" t="s">
        <v>64</v>
      </c>
      <c r="W9" s="8" t="s">
        <v>64</v>
      </c>
      <c r="X9" s="8" t="s">
        <v>64</v>
      </c>
      <c r="Y9" s="8" t="s">
        <v>64</v>
      </c>
      <c r="Z9" s="8" t="s">
        <v>66</v>
      </c>
      <c r="AA9" s="8" t="s">
        <v>65</v>
      </c>
      <c r="AB9" s="8" t="s">
        <v>65</v>
      </c>
      <c r="AC9" s="8" t="s">
        <v>65</v>
      </c>
      <c r="AD9" s="8" t="s">
        <v>65</v>
      </c>
      <c r="AE9" s="8" t="s">
        <v>65</v>
      </c>
      <c r="AF9" s="8" t="s">
        <v>65</v>
      </c>
      <c r="AG9" s="8" t="s">
        <v>65</v>
      </c>
      <c r="AH9" s="8" t="s">
        <v>65</v>
      </c>
      <c r="AI9" s="8" t="s">
        <v>101</v>
      </c>
      <c r="AJ9" s="8" t="s">
        <v>65</v>
      </c>
      <c r="AK9" s="8" t="s">
        <v>65</v>
      </c>
      <c r="AL9" s="8" t="s">
        <v>65</v>
      </c>
      <c r="AM9" s="8" t="s">
        <v>66</v>
      </c>
      <c r="AN9" s="8" t="s">
        <v>65</v>
      </c>
      <c r="AO9" s="8" t="s">
        <v>79</v>
      </c>
      <c r="AP9" s="8" t="s">
        <v>85</v>
      </c>
      <c r="AQ9" s="8" t="s">
        <v>67</v>
      </c>
      <c r="AR9" s="8" t="s">
        <v>63</v>
      </c>
      <c r="AS9" s="8" t="s">
        <v>68</v>
      </c>
      <c r="AT9" s="8" t="s">
        <v>69</v>
      </c>
      <c r="AU9" s="8" t="s">
        <v>80</v>
      </c>
      <c r="AV9" s="8" t="s">
        <v>80</v>
      </c>
      <c r="AW9" s="8" t="s">
        <v>73</v>
      </c>
      <c r="AX9" s="8" t="s">
        <v>73</v>
      </c>
      <c r="AY9" s="8" t="s">
        <v>63</v>
      </c>
      <c r="AZ9" s="8" t="s">
        <v>63</v>
      </c>
      <c r="BA9" s="8" t="s">
        <v>72</v>
      </c>
      <c r="BB9" s="8" t="s">
        <v>73</v>
      </c>
      <c r="BC9" s="8" t="s">
        <v>73</v>
      </c>
      <c r="BE9" s="8" t="s">
        <v>73</v>
      </c>
    </row>
    <row r="10" spans="1:64" ht="13.2" x14ac:dyDescent="0.25">
      <c r="A10" s="4">
        <v>45569.416866712963</v>
      </c>
      <c r="B10" s="5" t="s">
        <v>106</v>
      </c>
      <c r="C10" s="6" t="s">
        <v>107</v>
      </c>
      <c r="D10" s="5">
        <v>3.57</v>
      </c>
      <c r="E10" s="5">
        <v>0</v>
      </c>
      <c r="F10" s="5" t="s">
        <v>60</v>
      </c>
      <c r="G10" s="5" t="s">
        <v>76</v>
      </c>
      <c r="H10" s="5" t="s">
        <v>108</v>
      </c>
      <c r="I10" s="5" t="s">
        <v>63</v>
      </c>
      <c r="J10" s="5" t="s">
        <v>64</v>
      </c>
      <c r="K10" s="5" t="s">
        <v>64</v>
      </c>
      <c r="L10" s="5" t="s">
        <v>64</v>
      </c>
      <c r="M10" s="5" t="s">
        <v>78</v>
      </c>
      <c r="N10" s="5" t="s">
        <v>78</v>
      </c>
      <c r="O10" s="5" t="s">
        <v>64</v>
      </c>
      <c r="P10" s="5" t="s">
        <v>64</v>
      </c>
      <c r="Q10" s="5" t="s">
        <v>64</v>
      </c>
      <c r="R10" s="5" t="s">
        <v>64</v>
      </c>
      <c r="S10" s="5" t="s">
        <v>64</v>
      </c>
      <c r="T10" s="5" t="s">
        <v>64</v>
      </c>
      <c r="U10" s="5" t="s">
        <v>64</v>
      </c>
      <c r="V10" s="5" t="s">
        <v>64</v>
      </c>
      <c r="W10" s="5" t="s">
        <v>64</v>
      </c>
      <c r="X10" s="5" t="s">
        <v>64</v>
      </c>
      <c r="Y10" s="5" t="s">
        <v>64</v>
      </c>
      <c r="Z10" s="5" t="s">
        <v>65</v>
      </c>
      <c r="AA10" s="5" t="s">
        <v>65</v>
      </c>
      <c r="AB10" s="5" t="s">
        <v>65</v>
      </c>
      <c r="AC10" s="5" t="s">
        <v>65</v>
      </c>
      <c r="AD10" s="5" t="s">
        <v>65</v>
      </c>
      <c r="AE10" s="5" t="s">
        <v>65</v>
      </c>
      <c r="AF10" s="5" t="s">
        <v>66</v>
      </c>
      <c r="AG10" s="5" t="s">
        <v>65</v>
      </c>
      <c r="AH10" s="5" t="s">
        <v>66</v>
      </c>
      <c r="AI10" s="5" t="s">
        <v>79</v>
      </c>
      <c r="AJ10" s="5" t="s">
        <v>65</v>
      </c>
      <c r="AK10" s="5" t="s">
        <v>65</v>
      </c>
      <c r="AL10" s="5" t="s">
        <v>65</v>
      </c>
      <c r="AM10" s="5" t="s">
        <v>66</v>
      </c>
      <c r="AN10" s="5" t="s">
        <v>66</v>
      </c>
      <c r="AO10" s="5" t="s">
        <v>66</v>
      </c>
      <c r="AP10" s="5" t="s">
        <v>85</v>
      </c>
      <c r="AQ10" s="5" t="s">
        <v>85</v>
      </c>
      <c r="AR10" s="5" t="s">
        <v>73</v>
      </c>
      <c r="AS10" s="5" t="s">
        <v>109</v>
      </c>
      <c r="AT10" s="5" t="s">
        <v>69</v>
      </c>
      <c r="AU10" s="5" t="s">
        <v>93</v>
      </c>
      <c r="AV10" s="5" t="s">
        <v>71</v>
      </c>
      <c r="AW10" s="5" t="s">
        <v>73</v>
      </c>
      <c r="AX10" s="5" t="s">
        <v>73</v>
      </c>
      <c r="AY10" s="5" t="s">
        <v>73</v>
      </c>
      <c r="AZ10" s="5" t="s">
        <v>73</v>
      </c>
      <c r="BA10" s="5" t="s">
        <v>72</v>
      </c>
      <c r="BB10" s="5" t="s">
        <v>73</v>
      </c>
      <c r="BC10" s="5" t="s">
        <v>73</v>
      </c>
      <c r="BE10" s="5" t="s">
        <v>73</v>
      </c>
    </row>
    <row r="11" spans="1:64" ht="13.2" x14ac:dyDescent="0.25">
      <c r="A11" s="7">
        <v>45569.416871134265</v>
      </c>
      <c r="B11" s="8" t="s">
        <v>110</v>
      </c>
      <c r="C11" s="9" t="s">
        <v>111</v>
      </c>
      <c r="D11" s="8">
        <v>40.18</v>
      </c>
      <c r="E11" s="8">
        <v>0.04</v>
      </c>
      <c r="F11" s="8" t="s">
        <v>60</v>
      </c>
      <c r="G11" s="8" t="s">
        <v>76</v>
      </c>
      <c r="H11" s="8" t="s">
        <v>108</v>
      </c>
      <c r="I11" s="8" t="s">
        <v>63</v>
      </c>
      <c r="J11" s="8" t="s">
        <v>64</v>
      </c>
      <c r="K11" s="8" t="s">
        <v>84</v>
      </c>
      <c r="L11" s="8" t="s">
        <v>64</v>
      </c>
      <c r="M11" s="8" t="s">
        <v>84</v>
      </c>
      <c r="N11" s="8" t="s">
        <v>64</v>
      </c>
      <c r="O11" s="8" t="s">
        <v>84</v>
      </c>
      <c r="P11" s="8" t="s">
        <v>84</v>
      </c>
      <c r="Q11" s="8" t="s">
        <v>64</v>
      </c>
      <c r="R11" s="8" t="s">
        <v>64</v>
      </c>
      <c r="S11" s="8" t="s">
        <v>64</v>
      </c>
      <c r="T11" s="8" t="s">
        <v>64</v>
      </c>
      <c r="U11" s="8" t="s">
        <v>64</v>
      </c>
      <c r="V11" s="8" t="s">
        <v>64</v>
      </c>
      <c r="W11" s="8" t="s">
        <v>64</v>
      </c>
      <c r="X11" s="8" t="s">
        <v>84</v>
      </c>
      <c r="Y11" s="8" t="s">
        <v>64</v>
      </c>
      <c r="Z11" s="8" t="s">
        <v>66</v>
      </c>
      <c r="AA11" s="8" t="s">
        <v>65</v>
      </c>
      <c r="AB11" s="8" t="s">
        <v>66</v>
      </c>
      <c r="AC11" s="8" t="s">
        <v>66</v>
      </c>
      <c r="AD11" s="8" t="s">
        <v>66</v>
      </c>
      <c r="AE11" s="8" t="s">
        <v>65</v>
      </c>
      <c r="AF11" s="8" t="s">
        <v>65</v>
      </c>
      <c r="AG11" s="8" t="s">
        <v>66</v>
      </c>
      <c r="AH11" s="8" t="s">
        <v>66</v>
      </c>
      <c r="AI11" s="8" t="s">
        <v>79</v>
      </c>
      <c r="AJ11" s="8" t="s">
        <v>66</v>
      </c>
      <c r="AK11" s="8" t="s">
        <v>66</v>
      </c>
      <c r="AL11" s="8" t="s">
        <v>66</v>
      </c>
      <c r="AM11" s="8" t="s">
        <v>65</v>
      </c>
      <c r="AN11" s="8" t="s">
        <v>66</v>
      </c>
      <c r="AO11" s="8" t="s">
        <v>66</v>
      </c>
      <c r="AP11" s="8" t="s">
        <v>67</v>
      </c>
      <c r="AQ11" s="8" t="s">
        <v>67</v>
      </c>
      <c r="AR11" s="8" t="s">
        <v>63</v>
      </c>
      <c r="AS11" s="8" t="s">
        <v>68</v>
      </c>
      <c r="AT11" s="8" t="s">
        <v>69</v>
      </c>
      <c r="AU11" s="8" t="s">
        <v>93</v>
      </c>
      <c r="AV11" s="8" t="s">
        <v>71</v>
      </c>
      <c r="AW11" s="8" t="s">
        <v>63</v>
      </c>
      <c r="AX11" s="8" t="s">
        <v>72</v>
      </c>
      <c r="AY11" s="8" t="s">
        <v>72</v>
      </c>
      <c r="AZ11" s="8" t="s">
        <v>72</v>
      </c>
      <c r="BA11" s="8" t="s">
        <v>72</v>
      </c>
      <c r="BB11" s="8" t="s">
        <v>72</v>
      </c>
      <c r="BC11" s="8" t="s">
        <v>73</v>
      </c>
      <c r="BE11" s="8" t="s">
        <v>73</v>
      </c>
    </row>
    <row r="12" spans="1:64" ht="13.2" x14ac:dyDescent="0.25">
      <c r="A12" s="4">
        <v>45569.419289351848</v>
      </c>
      <c r="B12" s="5" t="s">
        <v>112</v>
      </c>
      <c r="C12" s="5" t="s">
        <v>113</v>
      </c>
      <c r="D12" s="5">
        <v>2.68</v>
      </c>
      <c r="E12" s="5">
        <v>0.17</v>
      </c>
      <c r="F12" s="5" t="s">
        <v>114</v>
      </c>
      <c r="G12" s="5" t="s">
        <v>76</v>
      </c>
      <c r="H12" s="5" t="s">
        <v>100</v>
      </c>
      <c r="I12" s="5" t="s">
        <v>63</v>
      </c>
      <c r="J12" s="5" t="s">
        <v>64</v>
      </c>
      <c r="K12" s="5" t="s">
        <v>78</v>
      </c>
      <c r="L12" s="5" t="s">
        <v>64</v>
      </c>
      <c r="M12" s="5" t="s">
        <v>78</v>
      </c>
      <c r="N12" s="5" t="s">
        <v>64</v>
      </c>
      <c r="O12" s="5" t="s">
        <v>64</v>
      </c>
      <c r="P12" s="5" t="s">
        <v>78</v>
      </c>
      <c r="Q12" s="5" t="s">
        <v>64</v>
      </c>
      <c r="R12" s="5" t="s">
        <v>64</v>
      </c>
      <c r="S12" s="5" t="s">
        <v>64</v>
      </c>
      <c r="T12" s="5" t="s">
        <v>64</v>
      </c>
      <c r="U12" s="5" t="s">
        <v>64</v>
      </c>
      <c r="V12" s="5" t="s">
        <v>64</v>
      </c>
      <c r="W12" s="5" t="s">
        <v>64</v>
      </c>
      <c r="X12" s="5" t="s">
        <v>64</v>
      </c>
      <c r="Y12" s="5" t="s">
        <v>64</v>
      </c>
      <c r="Z12" s="5" t="s">
        <v>65</v>
      </c>
      <c r="AA12" s="5" t="s">
        <v>65</v>
      </c>
      <c r="AB12" s="5" t="s">
        <v>65</v>
      </c>
      <c r="AC12" s="5" t="s">
        <v>65</v>
      </c>
      <c r="AD12" s="5" t="s">
        <v>65</v>
      </c>
      <c r="AE12" s="5" t="s">
        <v>65</v>
      </c>
      <c r="AF12" s="5" t="s">
        <v>66</v>
      </c>
      <c r="AG12" s="5" t="s">
        <v>65</v>
      </c>
      <c r="AH12" s="5" t="s">
        <v>66</v>
      </c>
      <c r="AI12" s="5" t="s">
        <v>101</v>
      </c>
      <c r="AJ12" s="5" t="s">
        <v>65</v>
      </c>
      <c r="AK12" s="5" t="s">
        <v>66</v>
      </c>
      <c r="AL12" s="5" t="s">
        <v>66</v>
      </c>
      <c r="AM12" s="5" t="s">
        <v>65</v>
      </c>
      <c r="AN12" s="5" t="s">
        <v>65</v>
      </c>
      <c r="AO12" s="5" t="s">
        <v>65</v>
      </c>
      <c r="AP12" s="5" t="s">
        <v>67</v>
      </c>
      <c r="AQ12" s="5" t="s">
        <v>67</v>
      </c>
      <c r="AR12" s="5" t="s">
        <v>63</v>
      </c>
      <c r="AS12" s="5" t="s">
        <v>115</v>
      </c>
      <c r="AT12" s="5" t="s">
        <v>87</v>
      </c>
      <c r="AU12" s="5" t="s">
        <v>85</v>
      </c>
      <c r="AV12" s="5" t="s">
        <v>71</v>
      </c>
      <c r="AW12" s="5" t="s">
        <v>72</v>
      </c>
      <c r="AX12" s="5" t="s">
        <v>63</v>
      </c>
      <c r="AY12" s="5" t="s">
        <v>73</v>
      </c>
      <c r="AZ12" s="5" t="s">
        <v>72</v>
      </c>
      <c r="BA12" s="5" t="s">
        <v>63</v>
      </c>
      <c r="BB12" s="5" t="s">
        <v>63</v>
      </c>
      <c r="BC12" s="5" t="s">
        <v>73</v>
      </c>
      <c r="BD12" s="5" t="s">
        <v>116</v>
      </c>
      <c r="BE12" s="5" t="s">
        <v>73</v>
      </c>
    </row>
    <row r="13" spans="1:64" ht="13.2" x14ac:dyDescent="0.25">
      <c r="A13" s="7">
        <v>45569.422582673607</v>
      </c>
      <c r="B13" s="8" t="s">
        <v>117</v>
      </c>
      <c r="C13" s="9" t="s">
        <v>118</v>
      </c>
      <c r="D13" s="8">
        <v>30.36</v>
      </c>
      <c r="E13" s="8">
        <v>0.08</v>
      </c>
      <c r="F13" s="8" t="s">
        <v>114</v>
      </c>
      <c r="G13" s="8" t="s">
        <v>76</v>
      </c>
      <c r="H13" s="8" t="s">
        <v>105</v>
      </c>
      <c r="I13" s="8" t="s">
        <v>63</v>
      </c>
      <c r="J13" s="8" t="s">
        <v>64</v>
      </c>
      <c r="K13" s="8" t="s">
        <v>64</v>
      </c>
      <c r="L13" s="8" t="s">
        <v>64</v>
      </c>
      <c r="M13" s="8" t="s">
        <v>64</v>
      </c>
      <c r="N13" s="8" t="s">
        <v>64</v>
      </c>
      <c r="O13" s="8" t="s">
        <v>64</v>
      </c>
      <c r="P13" s="8" t="s">
        <v>84</v>
      </c>
      <c r="Q13" s="8" t="s">
        <v>64</v>
      </c>
      <c r="R13" s="8" t="s">
        <v>64</v>
      </c>
      <c r="S13" s="8" t="s">
        <v>84</v>
      </c>
      <c r="T13" s="8" t="s">
        <v>64</v>
      </c>
      <c r="U13" s="8" t="s">
        <v>64</v>
      </c>
      <c r="V13" s="8" t="s">
        <v>64</v>
      </c>
      <c r="W13" s="8" t="s">
        <v>64</v>
      </c>
      <c r="X13" s="8" t="s">
        <v>64</v>
      </c>
      <c r="Y13" s="8" t="s">
        <v>64</v>
      </c>
      <c r="Z13" s="8" t="s">
        <v>66</v>
      </c>
      <c r="AA13" s="8" t="s">
        <v>66</v>
      </c>
      <c r="AB13" s="8" t="s">
        <v>66</v>
      </c>
      <c r="AC13" s="8" t="s">
        <v>65</v>
      </c>
      <c r="AD13" s="8" t="s">
        <v>66</v>
      </c>
      <c r="AE13" s="8" t="s">
        <v>66</v>
      </c>
      <c r="AF13" s="8" t="s">
        <v>66</v>
      </c>
      <c r="AG13" s="8" t="s">
        <v>66</v>
      </c>
      <c r="AH13" s="8" t="s">
        <v>66</v>
      </c>
      <c r="AI13" s="8" t="s">
        <v>66</v>
      </c>
      <c r="AJ13" s="8" t="s">
        <v>66</v>
      </c>
      <c r="AK13" s="8" t="s">
        <v>66</v>
      </c>
      <c r="AL13" s="8" t="s">
        <v>66</v>
      </c>
      <c r="AM13" s="8" t="s">
        <v>65</v>
      </c>
      <c r="AN13" s="8" t="s">
        <v>66</v>
      </c>
      <c r="AO13" s="8" t="s">
        <v>65</v>
      </c>
      <c r="AP13" s="8" t="s">
        <v>119</v>
      </c>
      <c r="AQ13" s="8" t="s">
        <v>119</v>
      </c>
      <c r="AR13" s="8" t="s">
        <v>86</v>
      </c>
      <c r="AS13" s="8" t="s">
        <v>120</v>
      </c>
      <c r="AT13" s="8" t="s">
        <v>87</v>
      </c>
      <c r="AU13" s="8" t="s">
        <v>70</v>
      </c>
      <c r="AV13" s="8" t="s">
        <v>71</v>
      </c>
      <c r="AW13" s="8" t="s">
        <v>72</v>
      </c>
      <c r="AX13" s="8" t="s">
        <v>73</v>
      </c>
      <c r="AY13" s="8" t="s">
        <v>72</v>
      </c>
      <c r="AZ13" s="8" t="s">
        <v>72</v>
      </c>
      <c r="BA13" s="8" t="s">
        <v>63</v>
      </c>
      <c r="BB13" s="8" t="s">
        <v>73</v>
      </c>
      <c r="BC13" s="8" t="s">
        <v>73</v>
      </c>
      <c r="BD13" s="8" t="s">
        <v>121</v>
      </c>
      <c r="BE13" s="8" t="s">
        <v>63</v>
      </c>
      <c r="BF13" s="10" t="s">
        <v>122</v>
      </c>
    </row>
    <row r="14" spans="1:64" ht="13.2" x14ac:dyDescent="0.25">
      <c r="A14" s="4">
        <v>45569.423362071757</v>
      </c>
      <c r="B14" s="5" t="s">
        <v>123</v>
      </c>
      <c r="C14" s="6" t="s">
        <v>124</v>
      </c>
      <c r="D14" s="5">
        <v>42.86</v>
      </c>
      <c r="E14" s="5">
        <v>0.13</v>
      </c>
      <c r="F14" s="5" t="s">
        <v>60</v>
      </c>
      <c r="G14" s="5" t="s">
        <v>76</v>
      </c>
      <c r="H14" s="5" t="s">
        <v>125</v>
      </c>
      <c r="I14" s="5" t="s">
        <v>63</v>
      </c>
      <c r="J14" s="5" t="s">
        <v>64</v>
      </c>
      <c r="K14" s="5" t="s">
        <v>84</v>
      </c>
      <c r="L14" s="5" t="s">
        <v>64</v>
      </c>
      <c r="M14" s="5" t="s">
        <v>84</v>
      </c>
      <c r="N14" s="5" t="s">
        <v>64</v>
      </c>
      <c r="O14" s="5" t="s">
        <v>64</v>
      </c>
      <c r="P14" s="5" t="s">
        <v>84</v>
      </c>
      <c r="Q14" s="5" t="s">
        <v>84</v>
      </c>
      <c r="R14" s="5" t="s">
        <v>64</v>
      </c>
      <c r="S14" s="5" t="s">
        <v>64</v>
      </c>
      <c r="T14" s="5" t="s">
        <v>64</v>
      </c>
      <c r="U14" s="5" t="s">
        <v>84</v>
      </c>
      <c r="V14" s="5" t="s">
        <v>64</v>
      </c>
      <c r="W14" s="5" t="s">
        <v>84</v>
      </c>
      <c r="X14" s="5" t="s">
        <v>64</v>
      </c>
      <c r="Y14" s="5" t="s">
        <v>64</v>
      </c>
      <c r="Z14" s="5" t="s">
        <v>66</v>
      </c>
      <c r="AA14" s="5" t="s">
        <v>66</v>
      </c>
      <c r="AB14" s="5" t="s">
        <v>66</v>
      </c>
      <c r="AC14" s="5" t="s">
        <v>65</v>
      </c>
      <c r="AD14" s="5" t="s">
        <v>65</v>
      </c>
      <c r="AE14" s="5" t="s">
        <v>65</v>
      </c>
      <c r="AF14" s="5" t="s">
        <v>66</v>
      </c>
      <c r="AG14" s="5" t="s">
        <v>66</v>
      </c>
      <c r="AH14" s="5" t="s">
        <v>66</v>
      </c>
      <c r="AI14" s="5" t="s">
        <v>79</v>
      </c>
      <c r="AJ14" s="5" t="s">
        <v>66</v>
      </c>
      <c r="AK14" s="5" t="s">
        <v>66</v>
      </c>
      <c r="AL14" s="5" t="s">
        <v>66</v>
      </c>
      <c r="AM14" s="5" t="s">
        <v>65</v>
      </c>
      <c r="AN14" s="5" t="s">
        <v>66</v>
      </c>
      <c r="AO14" s="5" t="s">
        <v>66</v>
      </c>
      <c r="AP14" s="5" t="s">
        <v>67</v>
      </c>
      <c r="AQ14" s="5" t="s">
        <v>67</v>
      </c>
      <c r="AR14" s="5" t="s">
        <v>86</v>
      </c>
      <c r="AS14" s="5" t="s">
        <v>68</v>
      </c>
      <c r="AT14" s="5" t="s">
        <v>87</v>
      </c>
      <c r="AU14" s="5" t="s">
        <v>70</v>
      </c>
      <c r="AV14" s="5" t="s">
        <v>71</v>
      </c>
      <c r="AW14" s="5" t="s">
        <v>73</v>
      </c>
      <c r="AX14" s="5" t="s">
        <v>73</v>
      </c>
      <c r="AY14" s="5" t="s">
        <v>72</v>
      </c>
      <c r="AZ14" s="5" t="s">
        <v>73</v>
      </c>
      <c r="BA14" s="5" t="s">
        <v>73</v>
      </c>
      <c r="BB14" s="5" t="s">
        <v>73</v>
      </c>
      <c r="BC14" s="5" t="s">
        <v>73</v>
      </c>
      <c r="BE14" s="5" t="s">
        <v>73</v>
      </c>
    </row>
    <row r="15" spans="1:64" ht="13.2" x14ac:dyDescent="0.25">
      <c r="A15" s="7">
        <v>45569.423507384257</v>
      </c>
      <c r="B15" s="8" t="s">
        <v>126</v>
      </c>
      <c r="C15" s="9" t="s">
        <v>127</v>
      </c>
      <c r="D15" s="8">
        <v>50</v>
      </c>
      <c r="E15" s="8">
        <v>0</v>
      </c>
      <c r="F15" s="8" t="s">
        <v>114</v>
      </c>
      <c r="G15" s="8" t="s">
        <v>76</v>
      </c>
      <c r="H15" s="8" t="s">
        <v>128</v>
      </c>
      <c r="I15" s="8" t="s">
        <v>63</v>
      </c>
      <c r="J15" s="8" t="s">
        <v>64</v>
      </c>
      <c r="K15" s="8" t="s">
        <v>64</v>
      </c>
      <c r="L15" s="8" t="s">
        <v>64</v>
      </c>
      <c r="M15" s="8" t="s">
        <v>64</v>
      </c>
      <c r="N15" s="8" t="s">
        <v>64</v>
      </c>
      <c r="O15" s="8" t="s">
        <v>64</v>
      </c>
      <c r="P15" s="8" t="s">
        <v>64</v>
      </c>
      <c r="Q15" s="8" t="s">
        <v>64</v>
      </c>
      <c r="R15" s="8" t="s">
        <v>64</v>
      </c>
      <c r="S15" s="8" t="s">
        <v>64</v>
      </c>
      <c r="T15" s="8" t="s">
        <v>64</v>
      </c>
      <c r="U15" s="8" t="s">
        <v>64</v>
      </c>
      <c r="V15" s="8" t="s">
        <v>64</v>
      </c>
      <c r="W15" s="8" t="s">
        <v>64</v>
      </c>
      <c r="X15" s="8" t="s">
        <v>64</v>
      </c>
      <c r="Y15" s="8" t="s">
        <v>84</v>
      </c>
      <c r="Z15" s="8" t="s">
        <v>66</v>
      </c>
      <c r="AA15" s="8" t="s">
        <v>66</v>
      </c>
      <c r="AB15" s="8" t="s">
        <v>66</v>
      </c>
      <c r="AC15" s="8" t="s">
        <v>66</v>
      </c>
      <c r="AD15" s="8" t="s">
        <v>66</v>
      </c>
      <c r="AE15" s="8" t="s">
        <v>79</v>
      </c>
      <c r="AF15" s="8" t="s">
        <v>66</v>
      </c>
      <c r="AG15" s="8" t="s">
        <v>66</v>
      </c>
      <c r="AH15" s="8" t="s">
        <v>66</v>
      </c>
      <c r="AI15" s="8" t="s">
        <v>66</v>
      </c>
      <c r="AJ15" s="8" t="s">
        <v>66</v>
      </c>
      <c r="AK15" s="8" t="s">
        <v>79</v>
      </c>
      <c r="AL15" s="8" t="s">
        <v>66</v>
      </c>
      <c r="AM15" s="8" t="s">
        <v>66</v>
      </c>
      <c r="AN15" s="8" t="s">
        <v>66</v>
      </c>
      <c r="AO15" s="8" t="s">
        <v>66</v>
      </c>
      <c r="AP15" s="8" t="s">
        <v>67</v>
      </c>
      <c r="AQ15" s="8" t="s">
        <v>67</v>
      </c>
      <c r="AR15" s="8" t="s">
        <v>63</v>
      </c>
      <c r="AS15" s="8" t="s">
        <v>68</v>
      </c>
      <c r="AT15" s="8" t="s">
        <v>87</v>
      </c>
      <c r="AU15" s="8" t="s">
        <v>67</v>
      </c>
      <c r="AV15" s="8" t="s">
        <v>80</v>
      </c>
      <c r="AW15" s="8" t="s">
        <v>73</v>
      </c>
      <c r="AX15" s="8" t="s">
        <v>73</v>
      </c>
      <c r="AY15" s="8" t="s">
        <v>72</v>
      </c>
      <c r="AZ15" s="8" t="s">
        <v>73</v>
      </c>
      <c r="BA15" s="8" t="s">
        <v>72</v>
      </c>
      <c r="BB15" s="8" t="s">
        <v>72</v>
      </c>
      <c r="BC15" s="8" t="s">
        <v>73</v>
      </c>
      <c r="BE15" s="8" t="s">
        <v>63</v>
      </c>
      <c r="BF15" s="10" t="s">
        <v>122</v>
      </c>
    </row>
    <row r="16" spans="1:64" ht="13.2" x14ac:dyDescent="0.25">
      <c r="A16" s="11">
        <v>45569.428056770834</v>
      </c>
      <c r="B16" s="12" t="s">
        <v>129</v>
      </c>
      <c r="C16" s="13" t="s">
        <v>130</v>
      </c>
      <c r="D16" s="12">
        <v>100</v>
      </c>
      <c r="E16" s="12">
        <v>0.13</v>
      </c>
      <c r="F16" s="12" t="s">
        <v>60</v>
      </c>
      <c r="G16" s="12" t="s">
        <v>76</v>
      </c>
      <c r="H16" s="12" t="s">
        <v>77</v>
      </c>
      <c r="I16" s="12" t="s">
        <v>73</v>
      </c>
      <c r="J16" s="12" t="s">
        <v>64</v>
      </c>
      <c r="K16" s="12" t="s">
        <v>84</v>
      </c>
      <c r="L16" s="12" t="s">
        <v>64</v>
      </c>
      <c r="M16" s="12" t="s">
        <v>78</v>
      </c>
      <c r="N16" s="12" t="s">
        <v>64</v>
      </c>
      <c r="O16" s="12" t="s">
        <v>64</v>
      </c>
      <c r="P16" s="12" t="s">
        <v>84</v>
      </c>
      <c r="Q16" s="12" t="s">
        <v>64</v>
      </c>
      <c r="R16" s="12" t="s">
        <v>64</v>
      </c>
      <c r="S16" s="12" t="s">
        <v>84</v>
      </c>
      <c r="T16" s="12" t="s">
        <v>64</v>
      </c>
      <c r="U16" s="12" t="s">
        <v>64</v>
      </c>
      <c r="V16" s="12" t="s">
        <v>64</v>
      </c>
      <c r="W16" s="12" t="s">
        <v>64</v>
      </c>
      <c r="X16" s="12" t="s">
        <v>64</v>
      </c>
      <c r="Y16" s="12" t="s">
        <v>64</v>
      </c>
      <c r="Z16" s="12" t="s">
        <v>65</v>
      </c>
      <c r="AA16" s="12" t="s">
        <v>66</v>
      </c>
      <c r="AB16" s="12" t="s">
        <v>66</v>
      </c>
      <c r="AC16" s="12" t="s">
        <v>66</v>
      </c>
      <c r="AD16" s="12" t="s">
        <v>66</v>
      </c>
      <c r="AE16" s="12" t="s">
        <v>66</v>
      </c>
      <c r="AF16" s="12" t="s">
        <v>66</v>
      </c>
      <c r="AG16" s="12" t="s">
        <v>65</v>
      </c>
      <c r="AH16" s="12" t="s">
        <v>66</v>
      </c>
      <c r="AI16" s="12" t="s">
        <v>79</v>
      </c>
      <c r="AJ16" s="12" t="s">
        <v>66</v>
      </c>
      <c r="AK16" s="12" t="s">
        <v>65</v>
      </c>
      <c r="AL16" s="12" t="s">
        <v>65</v>
      </c>
      <c r="AM16" s="12" t="s">
        <v>65</v>
      </c>
      <c r="AN16" s="12" t="s">
        <v>66</v>
      </c>
      <c r="AO16" s="12" t="s">
        <v>66</v>
      </c>
      <c r="AP16" s="12" t="s">
        <v>85</v>
      </c>
      <c r="AQ16" s="12" t="s">
        <v>85</v>
      </c>
      <c r="AR16" s="12" t="s">
        <v>86</v>
      </c>
      <c r="AS16" s="12" t="s">
        <v>131</v>
      </c>
      <c r="AT16" s="12" t="s">
        <v>69</v>
      </c>
      <c r="AU16" s="12" t="s">
        <v>70</v>
      </c>
      <c r="AV16" s="12" t="s">
        <v>132</v>
      </c>
      <c r="AW16" s="12" t="s">
        <v>73</v>
      </c>
      <c r="AX16" s="12" t="s">
        <v>72</v>
      </c>
      <c r="AY16" s="12" t="s">
        <v>63</v>
      </c>
      <c r="AZ16" s="12" t="s">
        <v>72</v>
      </c>
      <c r="BA16" s="12" t="s">
        <v>73</v>
      </c>
      <c r="BB16" s="12" t="s">
        <v>73</v>
      </c>
      <c r="BC16" s="12" t="s">
        <v>73</v>
      </c>
      <c r="BD16" s="12"/>
      <c r="BE16" s="12" t="s">
        <v>73</v>
      </c>
      <c r="BF16" s="14"/>
      <c r="BG16" s="15"/>
      <c r="BH16" s="15"/>
      <c r="BI16" s="15"/>
      <c r="BJ16" s="15"/>
      <c r="BK16" s="15"/>
      <c r="BL16" s="15"/>
    </row>
    <row r="17" spans="1:64" ht="13.2" x14ac:dyDescent="0.25">
      <c r="A17" s="7">
        <v>45569.428526793985</v>
      </c>
      <c r="B17" s="8" t="s">
        <v>133</v>
      </c>
      <c r="C17" s="9" t="s">
        <v>134</v>
      </c>
      <c r="D17" s="8">
        <v>77.680000000000007</v>
      </c>
      <c r="E17" s="8">
        <v>0.42</v>
      </c>
      <c r="F17" s="8" t="s">
        <v>60</v>
      </c>
      <c r="G17" s="8" t="s">
        <v>76</v>
      </c>
      <c r="H17" s="8" t="s">
        <v>100</v>
      </c>
      <c r="I17" s="8" t="s">
        <v>63</v>
      </c>
      <c r="J17" s="8" t="s">
        <v>64</v>
      </c>
      <c r="K17" s="8" t="s">
        <v>84</v>
      </c>
      <c r="L17" s="8" t="s">
        <v>64</v>
      </c>
      <c r="M17" s="8" t="s">
        <v>84</v>
      </c>
      <c r="N17" s="8" t="s">
        <v>64</v>
      </c>
      <c r="O17" s="8" t="s">
        <v>84</v>
      </c>
      <c r="P17" s="8" t="s">
        <v>64</v>
      </c>
      <c r="Q17" s="8" t="s">
        <v>64</v>
      </c>
      <c r="R17" s="8" t="s">
        <v>64</v>
      </c>
      <c r="S17" s="8" t="s">
        <v>64</v>
      </c>
      <c r="T17" s="8" t="s">
        <v>64</v>
      </c>
      <c r="U17" s="8" t="s">
        <v>64</v>
      </c>
      <c r="V17" s="8" t="s">
        <v>64</v>
      </c>
      <c r="W17" s="8" t="s">
        <v>64</v>
      </c>
      <c r="X17" s="8" t="s">
        <v>64</v>
      </c>
      <c r="Y17" s="8" t="s">
        <v>64</v>
      </c>
      <c r="Z17" s="8" t="s">
        <v>66</v>
      </c>
      <c r="AA17" s="8" t="s">
        <v>66</v>
      </c>
      <c r="AB17" s="8" t="s">
        <v>66</v>
      </c>
      <c r="AC17" s="8" t="s">
        <v>79</v>
      </c>
      <c r="AD17" s="8" t="s">
        <v>66</v>
      </c>
      <c r="AE17" s="8" t="s">
        <v>66</v>
      </c>
      <c r="AF17" s="8" t="s">
        <v>66</v>
      </c>
      <c r="AG17" s="8" t="s">
        <v>66</v>
      </c>
      <c r="AH17" s="8" t="s">
        <v>66</v>
      </c>
      <c r="AI17" s="8" t="s">
        <v>79</v>
      </c>
      <c r="AJ17" s="8" t="s">
        <v>66</v>
      </c>
      <c r="AK17" s="8" t="s">
        <v>66</v>
      </c>
      <c r="AL17" s="8" t="s">
        <v>66</v>
      </c>
      <c r="AM17" s="8" t="s">
        <v>66</v>
      </c>
      <c r="AN17" s="8" t="s">
        <v>66</v>
      </c>
      <c r="AO17" s="8" t="s">
        <v>66</v>
      </c>
      <c r="AP17" s="8" t="s">
        <v>67</v>
      </c>
      <c r="AQ17" s="8" t="s">
        <v>67</v>
      </c>
      <c r="AR17" s="8" t="s">
        <v>86</v>
      </c>
      <c r="AS17" s="8" t="s">
        <v>68</v>
      </c>
      <c r="AT17" s="8" t="s">
        <v>69</v>
      </c>
      <c r="AU17" s="8" t="s">
        <v>93</v>
      </c>
      <c r="AV17" s="8" t="s">
        <v>71</v>
      </c>
      <c r="AW17" s="8" t="s">
        <v>63</v>
      </c>
      <c r="AX17" s="8" t="s">
        <v>72</v>
      </c>
      <c r="AY17" s="8" t="s">
        <v>63</v>
      </c>
      <c r="AZ17" s="8" t="s">
        <v>72</v>
      </c>
      <c r="BA17" s="8" t="s">
        <v>63</v>
      </c>
      <c r="BB17" s="8" t="s">
        <v>72</v>
      </c>
      <c r="BC17" s="8" t="s">
        <v>73</v>
      </c>
      <c r="BE17" s="8" t="s">
        <v>73</v>
      </c>
    </row>
    <row r="18" spans="1:64" ht="13.2" x14ac:dyDescent="0.25">
      <c r="A18" s="4">
        <v>45569.429754618061</v>
      </c>
      <c r="B18" s="5" t="s">
        <v>135</v>
      </c>
      <c r="C18" s="6" t="s">
        <v>136</v>
      </c>
      <c r="D18" s="5">
        <v>25.89</v>
      </c>
      <c r="E18" s="5">
        <v>0</v>
      </c>
      <c r="F18" s="5" t="s">
        <v>60</v>
      </c>
      <c r="G18" s="5" t="s">
        <v>76</v>
      </c>
      <c r="H18" s="5" t="s">
        <v>100</v>
      </c>
      <c r="I18" s="5" t="s">
        <v>63</v>
      </c>
      <c r="J18" s="5" t="s">
        <v>64</v>
      </c>
      <c r="K18" s="5" t="s">
        <v>78</v>
      </c>
      <c r="L18" s="5" t="s">
        <v>64</v>
      </c>
      <c r="M18" s="5" t="s">
        <v>78</v>
      </c>
      <c r="N18" s="5" t="s">
        <v>64</v>
      </c>
      <c r="O18" s="5" t="s">
        <v>64</v>
      </c>
      <c r="P18" s="5" t="s">
        <v>64</v>
      </c>
      <c r="Q18" s="5" t="s">
        <v>78</v>
      </c>
      <c r="R18" s="5" t="s">
        <v>64</v>
      </c>
      <c r="S18" s="5" t="s">
        <v>64</v>
      </c>
      <c r="T18" s="5" t="s">
        <v>64</v>
      </c>
      <c r="U18" s="5" t="s">
        <v>78</v>
      </c>
      <c r="V18" s="5" t="s">
        <v>64</v>
      </c>
      <c r="W18" s="5" t="s">
        <v>64</v>
      </c>
      <c r="X18" s="5" t="s">
        <v>64</v>
      </c>
      <c r="Y18" s="5" t="s">
        <v>64</v>
      </c>
      <c r="Z18" s="5" t="s">
        <v>66</v>
      </c>
      <c r="AA18" s="5" t="s">
        <v>66</v>
      </c>
      <c r="AB18" s="5" t="s">
        <v>65</v>
      </c>
      <c r="AC18" s="5" t="s">
        <v>66</v>
      </c>
      <c r="AD18" s="5" t="s">
        <v>66</v>
      </c>
      <c r="AE18" s="5" t="s">
        <v>65</v>
      </c>
      <c r="AF18" s="5" t="s">
        <v>79</v>
      </c>
      <c r="AG18" s="5" t="s">
        <v>66</v>
      </c>
      <c r="AH18" s="5" t="s">
        <v>79</v>
      </c>
      <c r="AI18" s="5" t="s">
        <v>79</v>
      </c>
      <c r="AJ18" s="5" t="s">
        <v>66</v>
      </c>
      <c r="AK18" s="5" t="s">
        <v>66</v>
      </c>
      <c r="AL18" s="5" t="s">
        <v>66</v>
      </c>
      <c r="AM18" s="5" t="s">
        <v>66</v>
      </c>
      <c r="AN18" s="5" t="s">
        <v>66</v>
      </c>
      <c r="AO18" s="5" t="s">
        <v>66</v>
      </c>
      <c r="AP18" s="5" t="s">
        <v>85</v>
      </c>
      <c r="AQ18" s="5" t="s">
        <v>85</v>
      </c>
      <c r="AR18" s="5" t="s">
        <v>63</v>
      </c>
      <c r="AS18" s="5" t="s">
        <v>137</v>
      </c>
      <c r="AT18" s="5" t="s">
        <v>69</v>
      </c>
      <c r="AU18" s="5" t="s">
        <v>70</v>
      </c>
      <c r="AV18" s="5" t="s">
        <v>71</v>
      </c>
      <c r="AW18" s="5" t="s">
        <v>72</v>
      </c>
      <c r="AX18" s="5" t="s">
        <v>72</v>
      </c>
      <c r="AY18" s="5" t="s">
        <v>72</v>
      </c>
      <c r="AZ18" s="5" t="s">
        <v>72</v>
      </c>
      <c r="BA18" s="5" t="s">
        <v>72</v>
      </c>
      <c r="BB18" s="5" t="s">
        <v>72</v>
      </c>
      <c r="BC18" s="5" t="s">
        <v>73</v>
      </c>
      <c r="BE18" s="5" t="s">
        <v>73</v>
      </c>
    </row>
    <row r="19" spans="1:64" ht="13.2" x14ac:dyDescent="0.25">
      <c r="A19" s="7">
        <v>45569.432930717594</v>
      </c>
      <c r="B19" s="8" t="s">
        <v>138</v>
      </c>
      <c r="C19" s="9" t="s">
        <v>139</v>
      </c>
      <c r="D19" s="8">
        <v>0</v>
      </c>
      <c r="E19" s="8">
        <v>0</v>
      </c>
      <c r="F19" s="8" t="s">
        <v>60</v>
      </c>
      <c r="G19" s="8" t="s">
        <v>76</v>
      </c>
      <c r="H19" s="8" t="s">
        <v>108</v>
      </c>
      <c r="I19" s="8" t="s">
        <v>63</v>
      </c>
      <c r="J19" s="8" t="s">
        <v>64</v>
      </c>
      <c r="K19" s="8" t="s">
        <v>64</v>
      </c>
      <c r="L19" s="8" t="s">
        <v>64</v>
      </c>
      <c r="M19" s="8" t="s">
        <v>78</v>
      </c>
      <c r="N19" s="8" t="s">
        <v>64</v>
      </c>
      <c r="O19" s="8" t="s">
        <v>64</v>
      </c>
      <c r="P19" s="8" t="s">
        <v>84</v>
      </c>
      <c r="Q19" s="8" t="s">
        <v>64</v>
      </c>
      <c r="R19" s="8" t="s">
        <v>64</v>
      </c>
      <c r="S19" s="8" t="s">
        <v>64</v>
      </c>
      <c r="T19" s="8" t="s">
        <v>64</v>
      </c>
      <c r="U19" s="8" t="s">
        <v>64</v>
      </c>
      <c r="V19" s="8" t="s">
        <v>64</v>
      </c>
      <c r="W19" s="8" t="s">
        <v>64</v>
      </c>
      <c r="X19" s="8" t="s">
        <v>64</v>
      </c>
      <c r="Y19" s="8" t="s">
        <v>64</v>
      </c>
      <c r="Z19" s="8" t="s">
        <v>66</v>
      </c>
      <c r="AA19" s="8" t="s">
        <v>65</v>
      </c>
      <c r="AB19" s="8" t="s">
        <v>66</v>
      </c>
      <c r="AC19" s="8" t="s">
        <v>66</v>
      </c>
      <c r="AD19" s="8" t="s">
        <v>66</v>
      </c>
      <c r="AE19" s="8" t="s">
        <v>66</v>
      </c>
      <c r="AF19" s="8" t="s">
        <v>65</v>
      </c>
      <c r="AG19" s="8" t="s">
        <v>65</v>
      </c>
      <c r="AH19" s="8" t="s">
        <v>65</v>
      </c>
      <c r="AI19" s="8" t="s">
        <v>101</v>
      </c>
      <c r="AJ19" s="8" t="s">
        <v>65</v>
      </c>
      <c r="AK19" s="8" t="s">
        <v>65</v>
      </c>
      <c r="AL19" s="8" t="s">
        <v>65</v>
      </c>
      <c r="AM19" s="8" t="s">
        <v>66</v>
      </c>
      <c r="AN19" s="8" t="s">
        <v>65</v>
      </c>
      <c r="AO19" s="8" t="s">
        <v>65</v>
      </c>
      <c r="AP19" s="8" t="s">
        <v>67</v>
      </c>
      <c r="AQ19" s="8" t="s">
        <v>67</v>
      </c>
      <c r="AR19" s="8" t="s">
        <v>63</v>
      </c>
      <c r="AS19" s="8" t="s">
        <v>68</v>
      </c>
      <c r="AT19" s="8" t="s">
        <v>69</v>
      </c>
      <c r="AU19" s="8" t="s">
        <v>80</v>
      </c>
      <c r="AV19" s="8" t="s">
        <v>132</v>
      </c>
      <c r="AW19" s="8" t="s">
        <v>73</v>
      </c>
      <c r="AX19" s="8" t="s">
        <v>72</v>
      </c>
      <c r="AY19" s="8" t="s">
        <v>72</v>
      </c>
      <c r="AZ19" s="8" t="s">
        <v>72</v>
      </c>
      <c r="BA19" s="8" t="s">
        <v>72</v>
      </c>
      <c r="BB19" s="8" t="s">
        <v>73</v>
      </c>
      <c r="BC19" s="8" t="s">
        <v>73</v>
      </c>
      <c r="BE19" s="8" t="s">
        <v>73</v>
      </c>
    </row>
    <row r="20" spans="1:64" ht="13.2" x14ac:dyDescent="0.25">
      <c r="A20" s="4">
        <v>45569.433072928237</v>
      </c>
      <c r="B20" s="5" t="s">
        <v>140</v>
      </c>
      <c r="C20" s="6" t="s">
        <v>141</v>
      </c>
      <c r="D20" s="5">
        <v>50.89</v>
      </c>
      <c r="E20" s="5">
        <v>0.08</v>
      </c>
      <c r="F20" s="5" t="s">
        <v>60</v>
      </c>
      <c r="G20" s="5" t="s">
        <v>76</v>
      </c>
      <c r="H20" s="5" t="s">
        <v>100</v>
      </c>
      <c r="I20" s="5" t="s">
        <v>63</v>
      </c>
      <c r="J20" s="5" t="s">
        <v>64</v>
      </c>
      <c r="K20" s="5" t="s">
        <v>64</v>
      </c>
      <c r="L20" s="5" t="s">
        <v>64</v>
      </c>
      <c r="M20" s="5" t="s">
        <v>78</v>
      </c>
      <c r="N20" s="5" t="s">
        <v>64</v>
      </c>
      <c r="O20" s="5" t="s">
        <v>78</v>
      </c>
      <c r="P20" s="5" t="s">
        <v>84</v>
      </c>
      <c r="Q20" s="5" t="s">
        <v>78</v>
      </c>
      <c r="R20" s="5" t="s">
        <v>64</v>
      </c>
      <c r="S20" s="5" t="s">
        <v>64</v>
      </c>
      <c r="T20" s="5" t="s">
        <v>84</v>
      </c>
      <c r="U20" s="5" t="s">
        <v>84</v>
      </c>
      <c r="V20" s="5" t="s">
        <v>64</v>
      </c>
      <c r="W20" s="5" t="s">
        <v>64</v>
      </c>
      <c r="X20" s="5" t="s">
        <v>64</v>
      </c>
      <c r="Y20" s="5" t="s">
        <v>64</v>
      </c>
      <c r="Z20" s="5" t="s">
        <v>66</v>
      </c>
      <c r="AA20" s="5" t="s">
        <v>65</v>
      </c>
      <c r="AB20" s="5" t="s">
        <v>66</v>
      </c>
      <c r="AC20" s="5" t="s">
        <v>65</v>
      </c>
      <c r="AD20" s="5" t="s">
        <v>66</v>
      </c>
      <c r="AE20" s="5" t="s">
        <v>66</v>
      </c>
      <c r="AF20" s="5" t="s">
        <v>79</v>
      </c>
      <c r="AG20" s="5" t="s">
        <v>66</v>
      </c>
      <c r="AH20" s="5" t="s">
        <v>79</v>
      </c>
      <c r="AI20" s="5" t="s">
        <v>79</v>
      </c>
      <c r="AJ20" s="5" t="s">
        <v>66</v>
      </c>
      <c r="AK20" s="5" t="s">
        <v>66</v>
      </c>
      <c r="AL20" s="5" t="s">
        <v>66</v>
      </c>
      <c r="AM20" s="5" t="s">
        <v>66</v>
      </c>
      <c r="AN20" s="5" t="s">
        <v>66</v>
      </c>
      <c r="AO20" s="5" t="s">
        <v>66</v>
      </c>
      <c r="AP20" s="5" t="s">
        <v>67</v>
      </c>
      <c r="AQ20" s="5" t="s">
        <v>80</v>
      </c>
      <c r="AR20" s="5" t="s">
        <v>63</v>
      </c>
      <c r="AS20" s="5" t="s">
        <v>142</v>
      </c>
      <c r="AT20" s="5" t="s">
        <v>69</v>
      </c>
      <c r="AU20" s="5" t="s">
        <v>80</v>
      </c>
      <c r="AV20" s="5" t="s">
        <v>71</v>
      </c>
      <c r="AW20" s="5" t="s">
        <v>63</v>
      </c>
      <c r="AX20" s="5" t="s">
        <v>73</v>
      </c>
      <c r="AY20" s="5" t="s">
        <v>73</v>
      </c>
      <c r="AZ20" s="5" t="s">
        <v>63</v>
      </c>
      <c r="BA20" s="5" t="s">
        <v>73</v>
      </c>
      <c r="BB20" s="5" t="s">
        <v>73</v>
      </c>
      <c r="BC20" s="5" t="s">
        <v>73</v>
      </c>
      <c r="BE20" s="5" t="s">
        <v>73</v>
      </c>
    </row>
    <row r="21" spans="1:64" ht="13.2" x14ac:dyDescent="0.25">
      <c r="A21" s="7">
        <v>45569.437654490743</v>
      </c>
      <c r="B21" s="8" t="s">
        <v>143</v>
      </c>
      <c r="C21" s="9" t="s">
        <v>144</v>
      </c>
      <c r="D21" s="8">
        <v>60.71</v>
      </c>
      <c r="E21" s="8">
        <v>0.08</v>
      </c>
      <c r="F21" s="8" t="s">
        <v>60</v>
      </c>
      <c r="G21" s="8" t="s">
        <v>76</v>
      </c>
      <c r="H21" s="8" t="s">
        <v>100</v>
      </c>
      <c r="I21" s="8" t="s">
        <v>63</v>
      </c>
      <c r="J21" s="8" t="s">
        <v>145</v>
      </c>
      <c r="K21" s="8" t="s">
        <v>78</v>
      </c>
      <c r="L21" s="8" t="s">
        <v>64</v>
      </c>
      <c r="M21" s="8" t="s">
        <v>84</v>
      </c>
      <c r="N21" s="8" t="s">
        <v>64</v>
      </c>
      <c r="O21" s="8" t="s">
        <v>64</v>
      </c>
      <c r="P21" s="8" t="s">
        <v>84</v>
      </c>
      <c r="Q21" s="8" t="s">
        <v>64</v>
      </c>
      <c r="R21" s="8" t="s">
        <v>64</v>
      </c>
      <c r="S21" s="8" t="s">
        <v>64</v>
      </c>
      <c r="T21" s="8" t="s">
        <v>78</v>
      </c>
      <c r="U21" s="8" t="s">
        <v>64</v>
      </c>
      <c r="V21" s="8" t="s">
        <v>64</v>
      </c>
      <c r="W21" s="8" t="s">
        <v>64</v>
      </c>
      <c r="X21" s="8" t="s">
        <v>64</v>
      </c>
      <c r="Y21" s="8" t="s">
        <v>64</v>
      </c>
      <c r="Z21" s="8" t="s">
        <v>66</v>
      </c>
      <c r="AA21" s="8" t="s">
        <v>65</v>
      </c>
      <c r="AB21" s="8" t="s">
        <v>66</v>
      </c>
      <c r="AC21" s="8" t="s">
        <v>79</v>
      </c>
      <c r="AD21" s="8" t="s">
        <v>66</v>
      </c>
      <c r="AE21" s="8" t="s">
        <v>66</v>
      </c>
      <c r="AF21" s="8" t="s">
        <v>66</v>
      </c>
      <c r="AG21" s="8" t="s">
        <v>65</v>
      </c>
      <c r="AH21" s="8" t="s">
        <v>65</v>
      </c>
      <c r="AI21" s="8" t="s">
        <v>101</v>
      </c>
      <c r="AJ21" s="8" t="s">
        <v>65</v>
      </c>
      <c r="AK21" s="8" t="s">
        <v>65</v>
      </c>
      <c r="AL21" s="8" t="s">
        <v>66</v>
      </c>
      <c r="AM21" s="8" t="s">
        <v>66</v>
      </c>
      <c r="AN21" s="8" t="s">
        <v>66</v>
      </c>
      <c r="AO21" s="8" t="s">
        <v>66</v>
      </c>
      <c r="AP21" s="8" t="s">
        <v>67</v>
      </c>
      <c r="AQ21" s="8" t="s">
        <v>67</v>
      </c>
      <c r="AR21" s="8" t="s">
        <v>86</v>
      </c>
      <c r="AS21" s="8" t="s">
        <v>68</v>
      </c>
      <c r="AT21" s="8" t="s">
        <v>87</v>
      </c>
      <c r="AU21" s="8" t="s">
        <v>93</v>
      </c>
      <c r="AV21" s="8" t="s">
        <v>71</v>
      </c>
      <c r="AW21" s="8" t="s">
        <v>73</v>
      </c>
      <c r="AX21" s="8" t="s">
        <v>73</v>
      </c>
      <c r="AY21" s="8" t="s">
        <v>73</v>
      </c>
      <c r="AZ21" s="8" t="s">
        <v>73</v>
      </c>
      <c r="BA21" s="8" t="s">
        <v>73</v>
      </c>
      <c r="BB21" s="8" t="s">
        <v>73</v>
      </c>
      <c r="BC21" s="8" t="s">
        <v>73</v>
      </c>
      <c r="BD21" s="8" t="s">
        <v>146</v>
      </c>
      <c r="BE21" s="8" t="s">
        <v>73</v>
      </c>
    </row>
    <row r="22" spans="1:64" ht="13.2" x14ac:dyDescent="0.25">
      <c r="A22" s="4">
        <v>45569.437927766208</v>
      </c>
      <c r="B22" s="5" t="s">
        <v>147</v>
      </c>
      <c r="C22" s="6" t="s">
        <v>148</v>
      </c>
      <c r="D22" s="5">
        <v>12.5</v>
      </c>
      <c r="E22" s="5">
        <v>0</v>
      </c>
      <c r="F22" s="5" t="s">
        <v>60</v>
      </c>
      <c r="G22" s="5" t="s">
        <v>76</v>
      </c>
      <c r="H22" s="5" t="s">
        <v>62</v>
      </c>
      <c r="I22" s="5" t="s">
        <v>63</v>
      </c>
      <c r="J22" s="5" t="s">
        <v>64</v>
      </c>
      <c r="K22" s="5" t="s">
        <v>64</v>
      </c>
      <c r="L22" s="5" t="s">
        <v>64</v>
      </c>
      <c r="M22" s="5" t="s">
        <v>84</v>
      </c>
      <c r="N22" s="5" t="s">
        <v>64</v>
      </c>
      <c r="O22" s="5" t="s">
        <v>64</v>
      </c>
      <c r="P22" s="5" t="s">
        <v>84</v>
      </c>
      <c r="Q22" s="5" t="s">
        <v>64</v>
      </c>
      <c r="R22" s="5" t="s">
        <v>64</v>
      </c>
      <c r="S22" s="5" t="s">
        <v>84</v>
      </c>
      <c r="T22" s="5" t="s">
        <v>64</v>
      </c>
      <c r="U22" s="5" t="s">
        <v>84</v>
      </c>
      <c r="V22" s="5" t="s">
        <v>84</v>
      </c>
      <c r="W22" s="5" t="s">
        <v>84</v>
      </c>
      <c r="X22" s="5" t="s">
        <v>78</v>
      </c>
      <c r="Y22" s="5" t="s">
        <v>78</v>
      </c>
      <c r="Z22" s="5" t="s">
        <v>66</v>
      </c>
      <c r="AA22" s="5" t="s">
        <v>65</v>
      </c>
      <c r="AB22" s="5" t="s">
        <v>79</v>
      </c>
      <c r="AC22" s="5" t="s">
        <v>66</v>
      </c>
      <c r="AD22" s="5" t="s">
        <v>66</v>
      </c>
      <c r="AE22" s="5" t="s">
        <v>66</v>
      </c>
      <c r="AF22" s="5" t="s">
        <v>79</v>
      </c>
      <c r="AG22" s="5" t="s">
        <v>65</v>
      </c>
      <c r="AH22" s="5" t="s">
        <v>66</v>
      </c>
      <c r="AI22" s="5" t="s">
        <v>101</v>
      </c>
      <c r="AJ22" s="5" t="s">
        <v>79</v>
      </c>
      <c r="AK22" s="5" t="s">
        <v>65</v>
      </c>
      <c r="AL22" s="5" t="s">
        <v>66</v>
      </c>
      <c r="AM22" s="5" t="s">
        <v>66</v>
      </c>
      <c r="AN22" s="5" t="s">
        <v>66</v>
      </c>
      <c r="AO22" s="5" t="s">
        <v>66</v>
      </c>
      <c r="AP22" s="5" t="s">
        <v>67</v>
      </c>
      <c r="AQ22" s="5" t="s">
        <v>67</v>
      </c>
      <c r="AR22" s="5" t="s">
        <v>86</v>
      </c>
      <c r="AS22" s="5" t="s">
        <v>68</v>
      </c>
      <c r="AT22" s="5" t="s">
        <v>69</v>
      </c>
      <c r="AU22" s="5" t="s">
        <v>93</v>
      </c>
      <c r="AV22" s="5" t="s">
        <v>71</v>
      </c>
      <c r="AW22" s="5" t="s">
        <v>72</v>
      </c>
      <c r="AX22" s="5" t="s">
        <v>63</v>
      </c>
      <c r="AY22" s="5" t="s">
        <v>72</v>
      </c>
      <c r="AZ22" s="5" t="s">
        <v>63</v>
      </c>
      <c r="BA22" s="5" t="s">
        <v>73</v>
      </c>
      <c r="BB22" s="5" t="s">
        <v>72</v>
      </c>
      <c r="BC22" s="5" t="s">
        <v>73</v>
      </c>
      <c r="BE22" s="5" t="s">
        <v>73</v>
      </c>
    </row>
    <row r="23" spans="1:64" ht="13.2" x14ac:dyDescent="0.25">
      <c r="A23" s="7">
        <v>45569.43930943287</v>
      </c>
      <c r="B23" s="8" t="s">
        <v>149</v>
      </c>
      <c r="C23" s="9" t="s">
        <v>150</v>
      </c>
      <c r="D23" s="8">
        <v>0</v>
      </c>
      <c r="E23" s="8">
        <v>0</v>
      </c>
      <c r="F23" s="8" t="s">
        <v>114</v>
      </c>
      <c r="G23" s="8" t="s">
        <v>76</v>
      </c>
      <c r="H23" s="8" t="s">
        <v>100</v>
      </c>
      <c r="I23" s="8" t="s">
        <v>63</v>
      </c>
      <c r="J23" s="8" t="s">
        <v>64</v>
      </c>
      <c r="K23" s="8" t="s">
        <v>64</v>
      </c>
      <c r="L23" s="8" t="s">
        <v>64</v>
      </c>
      <c r="M23" s="8" t="s">
        <v>84</v>
      </c>
      <c r="N23" s="8" t="s">
        <v>64</v>
      </c>
      <c r="O23" s="8" t="s">
        <v>64</v>
      </c>
      <c r="P23" s="8" t="s">
        <v>64</v>
      </c>
      <c r="Q23" s="8" t="s">
        <v>64</v>
      </c>
      <c r="R23" s="8" t="s">
        <v>64</v>
      </c>
      <c r="S23" s="8" t="s">
        <v>64</v>
      </c>
      <c r="T23" s="8" t="s">
        <v>64</v>
      </c>
      <c r="U23" s="8" t="s">
        <v>64</v>
      </c>
      <c r="V23" s="8" t="s">
        <v>84</v>
      </c>
      <c r="W23" s="8" t="s">
        <v>64</v>
      </c>
      <c r="X23" s="8" t="s">
        <v>64</v>
      </c>
      <c r="Y23" s="8" t="s">
        <v>64</v>
      </c>
      <c r="Z23" s="8" t="s">
        <v>66</v>
      </c>
      <c r="AA23" s="8" t="s">
        <v>65</v>
      </c>
      <c r="AB23" s="8" t="s">
        <v>65</v>
      </c>
      <c r="AC23" s="8" t="s">
        <v>65</v>
      </c>
      <c r="AD23" s="8" t="s">
        <v>65</v>
      </c>
      <c r="AE23" s="8" t="s">
        <v>65</v>
      </c>
      <c r="AF23" s="8" t="s">
        <v>65</v>
      </c>
      <c r="AG23" s="8" t="s">
        <v>66</v>
      </c>
      <c r="AH23" s="8" t="s">
        <v>66</v>
      </c>
      <c r="AI23" s="8" t="s">
        <v>79</v>
      </c>
      <c r="AJ23" s="8" t="s">
        <v>66</v>
      </c>
      <c r="AK23" s="8" t="s">
        <v>65</v>
      </c>
      <c r="AL23" s="8" t="s">
        <v>65</v>
      </c>
      <c r="AM23" s="8" t="s">
        <v>65</v>
      </c>
      <c r="AN23" s="8" t="s">
        <v>66</v>
      </c>
      <c r="AO23" s="8" t="s">
        <v>66</v>
      </c>
      <c r="AP23" s="8" t="s">
        <v>67</v>
      </c>
      <c r="AQ23" s="8" t="s">
        <v>151</v>
      </c>
      <c r="AR23" s="8" t="s">
        <v>73</v>
      </c>
      <c r="AS23" s="8" t="s">
        <v>68</v>
      </c>
      <c r="AT23" s="8" t="s">
        <v>69</v>
      </c>
      <c r="AU23" s="8" t="s">
        <v>93</v>
      </c>
      <c r="AV23" s="8" t="s">
        <v>67</v>
      </c>
      <c r="AW23" s="8" t="s">
        <v>72</v>
      </c>
      <c r="AX23" s="8" t="s">
        <v>72</v>
      </c>
      <c r="AY23" s="8" t="s">
        <v>72</v>
      </c>
      <c r="AZ23" s="8" t="s">
        <v>72</v>
      </c>
      <c r="BA23" s="8" t="s">
        <v>72</v>
      </c>
      <c r="BB23" s="8" t="s">
        <v>72</v>
      </c>
      <c r="BC23" s="8" t="s">
        <v>73</v>
      </c>
      <c r="BE23" s="8" t="s">
        <v>73</v>
      </c>
    </row>
    <row r="24" spans="1:64" ht="13.2" x14ac:dyDescent="0.25">
      <c r="A24" s="4">
        <v>45569.439336435185</v>
      </c>
      <c r="B24" s="5" t="s">
        <v>152</v>
      </c>
      <c r="C24" s="6" t="s">
        <v>153</v>
      </c>
      <c r="D24" s="5">
        <v>100</v>
      </c>
      <c r="E24" s="5">
        <v>0.13</v>
      </c>
      <c r="F24" s="5" t="s">
        <v>114</v>
      </c>
      <c r="G24" s="5" t="s">
        <v>76</v>
      </c>
      <c r="H24" s="5" t="s">
        <v>77</v>
      </c>
      <c r="I24" s="5" t="s">
        <v>63</v>
      </c>
      <c r="J24" s="5" t="s">
        <v>64</v>
      </c>
      <c r="K24" s="5" t="s">
        <v>84</v>
      </c>
      <c r="L24" s="5" t="s">
        <v>78</v>
      </c>
      <c r="M24" s="5" t="s">
        <v>84</v>
      </c>
      <c r="N24" s="5" t="s">
        <v>84</v>
      </c>
      <c r="O24" s="5" t="s">
        <v>78</v>
      </c>
      <c r="P24" s="5" t="s">
        <v>84</v>
      </c>
      <c r="Q24" s="5" t="s">
        <v>64</v>
      </c>
      <c r="R24" s="5" t="s">
        <v>64</v>
      </c>
      <c r="S24" s="5" t="s">
        <v>64</v>
      </c>
      <c r="T24" s="5" t="s">
        <v>84</v>
      </c>
      <c r="U24" s="5" t="s">
        <v>64</v>
      </c>
      <c r="V24" s="5" t="s">
        <v>64</v>
      </c>
      <c r="W24" s="5" t="s">
        <v>64</v>
      </c>
      <c r="X24" s="5" t="s">
        <v>78</v>
      </c>
      <c r="Y24" s="5" t="s">
        <v>64</v>
      </c>
      <c r="Z24" s="5" t="s">
        <v>66</v>
      </c>
      <c r="AA24" s="5" t="s">
        <v>101</v>
      </c>
      <c r="AB24" s="5" t="s">
        <v>66</v>
      </c>
      <c r="AC24" s="5" t="s">
        <v>66</v>
      </c>
      <c r="AD24" s="5" t="s">
        <v>66</v>
      </c>
      <c r="AE24" s="5" t="s">
        <v>66</v>
      </c>
      <c r="AF24" s="5" t="s">
        <v>66</v>
      </c>
      <c r="AG24" s="5" t="s">
        <v>66</v>
      </c>
      <c r="AH24" s="5" t="s">
        <v>66</v>
      </c>
      <c r="AI24" s="5" t="s">
        <v>79</v>
      </c>
      <c r="AJ24" s="5" t="s">
        <v>66</v>
      </c>
      <c r="AK24" s="5" t="s">
        <v>66</v>
      </c>
      <c r="AL24" s="5" t="s">
        <v>66</v>
      </c>
      <c r="AM24" s="5" t="s">
        <v>66</v>
      </c>
      <c r="AN24" s="5" t="s">
        <v>79</v>
      </c>
      <c r="AO24" s="5" t="s">
        <v>66</v>
      </c>
      <c r="AP24" s="5" t="s">
        <v>67</v>
      </c>
      <c r="AQ24" s="5" t="s">
        <v>67</v>
      </c>
      <c r="AR24" s="5" t="s">
        <v>73</v>
      </c>
      <c r="AS24" s="5" t="s">
        <v>81</v>
      </c>
      <c r="AT24" s="5" t="s">
        <v>69</v>
      </c>
      <c r="AU24" s="5" t="s">
        <v>80</v>
      </c>
      <c r="AV24" s="5" t="s">
        <v>154</v>
      </c>
      <c r="AW24" s="5" t="s">
        <v>73</v>
      </c>
      <c r="AX24" s="5" t="s">
        <v>63</v>
      </c>
      <c r="AY24" s="5" t="s">
        <v>63</v>
      </c>
      <c r="AZ24" s="5" t="s">
        <v>63</v>
      </c>
      <c r="BA24" s="5" t="s">
        <v>63</v>
      </c>
      <c r="BB24" s="5" t="s">
        <v>63</v>
      </c>
      <c r="BC24" s="5" t="s">
        <v>73</v>
      </c>
      <c r="BE24" s="5" t="s">
        <v>73</v>
      </c>
    </row>
    <row r="25" spans="1:64" ht="13.2" x14ac:dyDescent="0.25">
      <c r="A25" s="7">
        <v>45569.441327141205</v>
      </c>
      <c r="B25" s="8" t="s">
        <v>155</v>
      </c>
      <c r="C25" s="9" t="s">
        <v>156</v>
      </c>
      <c r="D25" s="8">
        <v>93.7</v>
      </c>
      <c r="E25" s="8">
        <v>0.38</v>
      </c>
      <c r="F25" s="8" t="s">
        <v>114</v>
      </c>
      <c r="G25" s="8" t="s">
        <v>76</v>
      </c>
      <c r="H25" s="8" t="s">
        <v>100</v>
      </c>
      <c r="I25" s="8" t="s">
        <v>63</v>
      </c>
      <c r="J25" s="8" t="s">
        <v>64</v>
      </c>
      <c r="K25" s="8" t="s">
        <v>64</v>
      </c>
      <c r="L25" s="8" t="s">
        <v>64</v>
      </c>
      <c r="M25" s="8" t="s">
        <v>84</v>
      </c>
      <c r="N25" s="8" t="s">
        <v>84</v>
      </c>
      <c r="O25" s="8" t="s">
        <v>78</v>
      </c>
      <c r="P25" s="8" t="s">
        <v>64</v>
      </c>
      <c r="Q25" s="8" t="s">
        <v>64</v>
      </c>
      <c r="R25" s="8" t="s">
        <v>64</v>
      </c>
      <c r="S25" s="8" t="s">
        <v>78</v>
      </c>
      <c r="T25" s="8" t="s">
        <v>64</v>
      </c>
      <c r="U25" s="8" t="s">
        <v>64</v>
      </c>
      <c r="V25" s="8" t="s">
        <v>64</v>
      </c>
      <c r="W25" s="8" t="s">
        <v>64</v>
      </c>
      <c r="X25" s="8" t="s">
        <v>64</v>
      </c>
      <c r="Y25" s="8" t="s">
        <v>64</v>
      </c>
      <c r="Z25" s="8" t="s">
        <v>65</v>
      </c>
      <c r="AA25" s="8" t="s">
        <v>65</v>
      </c>
      <c r="AB25" s="8" t="s">
        <v>65</v>
      </c>
      <c r="AC25" s="8" t="s">
        <v>66</v>
      </c>
      <c r="AD25" s="8" t="s">
        <v>65</v>
      </c>
      <c r="AE25" s="8" t="s">
        <v>65</v>
      </c>
      <c r="AF25" s="8" t="s">
        <v>66</v>
      </c>
      <c r="AG25" s="8" t="s">
        <v>65</v>
      </c>
      <c r="AH25" s="8" t="s">
        <v>65</v>
      </c>
      <c r="AI25" s="8" t="s">
        <v>101</v>
      </c>
      <c r="AJ25" s="8" t="s">
        <v>65</v>
      </c>
      <c r="AK25" s="8" t="s">
        <v>65</v>
      </c>
      <c r="AL25" s="8" t="s">
        <v>66</v>
      </c>
      <c r="AM25" s="8" t="s">
        <v>66</v>
      </c>
      <c r="AN25" s="8" t="s">
        <v>66</v>
      </c>
      <c r="AO25" s="8" t="s">
        <v>66</v>
      </c>
      <c r="AP25" s="8" t="s">
        <v>67</v>
      </c>
      <c r="AQ25" s="8" t="s">
        <v>67</v>
      </c>
      <c r="AR25" s="8" t="s">
        <v>86</v>
      </c>
      <c r="AS25" s="8" t="s">
        <v>115</v>
      </c>
      <c r="AT25" s="8" t="s">
        <v>69</v>
      </c>
      <c r="AU25" s="8" t="s">
        <v>93</v>
      </c>
      <c r="AV25" s="8" t="s">
        <v>71</v>
      </c>
      <c r="AW25" s="8" t="s">
        <v>73</v>
      </c>
      <c r="AX25" s="8" t="s">
        <v>73</v>
      </c>
      <c r="AY25" s="8" t="s">
        <v>72</v>
      </c>
      <c r="AZ25" s="8" t="s">
        <v>63</v>
      </c>
      <c r="BA25" s="8" t="s">
        <v>63</v>
      </c>
      <c r="BB25" s="8" t="s">
        <v>73</v>
      </c>
      <c r="BC25" s="8" t="s">
        <v>73</v>
      </c>
      <c r="BE25" s="8" t="s">
        <v>73</v>
      </c>
    </row>
    <row r="26" spans="1:64" ht="13.2" x14ac:dyDescent="0.25">
      <c r="A26" s="11">
        <v>45569.443488738427</v>
      </c>
      <c r="B26" s="12" t="s">
        <v>157</v>
      </c>
      <c r="C26" s="13" t="s">
        <v>158</v>
      </c>
      <c r="D26" s="12">
        <v>100</v>
      </c>
      <c r="E26" s="12">
        <v>0.21</v>
      </c>
      <c r="F26" s="12" t="s">
        <v>114</v>
      </c>
      <c r="G26" s="12" t="s">
        <v>76</v>
      </c>
      <c r="H26" s="12" t="s">
        <v>125</v>
      </c>
      <c r="I26" s="12" t="s">
        <v>73</v>
      </c>
      <c r="J26" s="12" t="s">
        <v>64</v>
      </c>
      <c r="K26" s="12" t="s">
        <v>84</v>
      </c>
      <c r="L26" s="12" t="s">
        <v>64</v>
      </c>
      <c r="M26" s="12" t="s">
        <v>64</v>
      </c>
      <c r="N26" s="12" t="s">
        <v>64</v>
      </c>
      <c r="O26" s="12" t="s">
        <v>64</v>
      </c>
      <c r="P26" s="12" t="s">
        <v>84</v>
      </c>
      <c r="Q26" s="12" t="s">
        <v>64</v>
      </c>
      <c r="R26" s="12" t="s">
        <v>64</v>
      </c>
      <c r="S26" s="12" t="s">
        <v>64</v>
      </c>
      <c r="T26" s="12" t="s">
        <v>78</v>
      </c>
      <c r="U26" s="12" t="s">
        <v>64</v>
      </c>
      <c r="V26" s="12" t="s">
        <v>64</v>
      </c>
      <c r="W26" s="12" t="s">
        <v>64</v>
      </c>
      <c r="X26" s="12" t="s">
        <v>84</v>
      </c>
      <c r="Y26" s="12" t="s">
        <v>64</v>
      </c>
      <c r="Z26" s="12" t="s">
        <v>66</v>
      </c>
      <c r="AA26" s="12" t="s">
        <v>65</v>
      </c>
      <c r="AB26" s="12" t="s">
        <v>65</v>
      </c>
      <c r="AC26" s="12" t="s">
        <v>66</v>
      </c>
      <c r="AD26" s="12" t="s">
        <v>65</v>
      </c>
      <c r="AE26" s="12" t="s">
        <v>65</v>
      </c>
      <c r="AF26" s="12" t="s">
        <v>66</v>
      </c>
      <c r="AG26" s="12" t="s">
        <v>66</v>
      </c>
      <c r="AH26" s="12" t="s">
        <v>66</v>
      </c>
      <c r="AI26" s="12" t="s">
        <v>79</v>
      </c>
      <c r="AJ26" s="12" t="s">
        <v>66</v>
      </c>
      <c r="AK26" s="12" t="s">
        <v>66</v>
      </c>
      <c r="AL26" s="12" t="s">
        <v>66</v>
      </c>
      <c r="AM26" s="12" t="s">
        <v>66</v>
      </c>
      <c r="AN26" s="12" t="s">
        <v>66</v>
      </c>
      <c r="AO26" s="12" t="s">
        <v>66</v>
      </c>
      <c r="AP26" s="12" t="s">
        <v>85</v>
      </c>
      <c r="AQ26" s="12" t="s">
        <v>85</v>
      </c>
      <c r="AR26" s="12" t="s">
        <v>86</v>
      </c>
      <c r="AS26" s="12" t="s">
        <v>68</v>
      </c>
      <c r="AT26" s="12" t="s">
        <v>87</v>
      </c>
      <c r="AU26" s="12" t="s">
        <v>67</v>
      </c>
      <c r="AV26" s="12" t="s">
        <v>71</v>
      </c>
      <c r="AW26" s="12" t="s">
        <v>72</v>
      </c>
      <c r="AX26" s="12" t="s">
        <v>72</v>
      </c>
      <c r="AY26" s="12" t="s">
        <v>72</v>
      </c>
      <c r="AZ26" s="12" t="s">
        <v>63</v>
      </c>
      <c r="BA26" s="12" t="s">
        <v>63</v>
      </c>
      <c r="BB26" s="12" t="s">
        <v>63</v>
      </c>
      <c r="BC26" s="12" t="s">
        <v>73</v>
      </c>
      <c r="BD26" s="12"/>
      <c r="BE26" s="12" t="s">
        <v>73</v>
      </c>
      <c r="BF26" s="14"/>
      <c r="BG26" s="15"/>
      <c r="BH26" s="15"/>
      <c r="BI26" s="15"/>
      <c r="BJ26" s="15"/>
      <c r="BK26" s="15"/>
      <c r="BL26" s="15"/>
    </row>
    <row r="27" spans="1:64" ht="13.2" x14ac:dyDescent="0.25">
      <c r="A27" s="7">
        <v>45569.444784988431</v>
      </c>
      <c r="B27" s="8" t="s">
        <v>159</v>
      </c>
      <c r="C27" s="9" t="s">
        <v>160</v>
      </c>
      <c r="D27" s="8">
        <v>9.82</v>
      </c>
      <c r="E27" s="8">
        <v>0</v>
      </c>
      <c r="F27" s="8" t="s">
        <v>114</v>
      </c>
      <c r="G27" s="8" t="s">
        <v>76</v>
      </c>
      <c r="H27" s="8" t="s">
        <v>161</v>
      </c>
      <c r="I27" s="8" t="s">
        <v>63</v>
      </c>
      <c r="J27" s="8" t="s">
        <v>64</v>
      </c>
      <c r="K27" s="8" t="s">
        <v>64</v>
      </c>
      <c r="L27" s="8" t="s">
        <v>64</v>
      </c>
      <c r="M27" s="8" t="s">
        <v>84</v>
      </c>
      <c r="N27" s="8" t="s">
        <v>84</v>
      </c>
      <c r="O27" s="8" t="s">
        <v>84</v>
      </c>
      <c r="P27" s="8" t="s">
        <v>84</v>
      </c>
      <c r="Q27" s="8" t="s">
        <v>64</v>
      </c>
      <c r="R27" s="8" t="s">
        <v>64</v>
      </c>
      <c r="S27" s="8" t="s">
        <v>84</v>
      </c>
      <c r="T27" s="8" t="s">
        <v>84</v>
      </c>
      <c r="U27" s="8" t="s">
        <v>84</v>
      </c>
      <c r="V27" s="8" t="s">
        <v>84</v>
      </c>
      <c r="W27" s="8" t="s">
        <v>64</v>
      </c>
      <c r="X27" s="8" t="s">
        <v>84</v>
      </c>
      <c r="Y27" s="8" t="s">
        <v>84</v>
      </c>
      <c r="Z27" s="8" t="s">
        <v>65</v>
      </c>
      <c r="AA27" s="8" t="s">
        <v>65</v>
      </c>
      <c r="AB27" s="8" t="s">
        <v>65</v>
      </c>
      <c r="AC27" s="8" t="s">
        <v>65</v>
      </c>
      <c r="AD27" s="8" t="s">
        <v>65</v>
      </c>
      <c r="AE27" s="8" t="s">
        <v>65</v>
      </c>
      <c r="AF27" s="8" t="s">
        <v>65</v>
      </c>
      <c r="AG27" s="8" t="s">
        <v>65</v>
      </c>
      <c r="AH27" s="8" t="s">
        <v>65</v>
      </c>
      <c r="AI27" s="8" t="s">
        <v>101</v>
      </c>
      <c r="AJ27" s="8" t="s">
        <v>65</v>
      </c>
      <c r="AK27" s="8" t="s">
        <v>101</v>
      </c>
      <c r="AL27" s="8" t="s">
        <v>65</v>
      </c>
      <c r="AM27" s="8" t="s">
        <v>65</v>
      </c>
      <c r="AN27" s="8" t="s">
        <v>65</v>
      </c>
      <c r="AO27" s="8" t="s">
        <v>65</v>
      </c>
      <c r="AP27" s="8" t="s">
        <v>85</v>
      </c>
      <c r="AQ27" s="8" t="s">
        <v>85</v>
      </c>
      <c r="AR27" s="8" t="s">
        <v>86</v>
      </c>
      <c r="AS27" s="8" t="s">
        <v>97</v>
      </c>
      <c r="AT27" s="8" t="s">
        <v>87</v>
      </c>
      <c r="AU27" s="8" t="s">
        <v>93</v>
      </c>
      <c r="AV27" s="8" t="s">
        <v>132</v>
      </c>
      <c r="AW27" s="8" t="s">
        <v>73</v>
      </c>
      <c r="AX27" s="8" t="s">
        <v>73</v>
      </c>
      <c r="AY27" s="8" t="s">
        <v>73</v>
      </c>
      <c r="AZ27" s="8" t="s">
        <v>73</v>
      </c>
      <c r="BA27" s="8" t="s">
        <v>72</v>
      </c>
      <c r="BB27" s="8" t="s">
        <v>73</v>
      </c>
      <c r="BC27" s="8" t="s">
        <v>73</v>
      </c>
      <c r="BE27" s="8" t="s">
        <v>73</v>
      </c>
    </row>
    <row r="28" spans="1:64" ht="13.2" x14ac:dyDescent="0.25">
      <c r="A28" s="4">
        <v>45569.44657940972</v>
      </c>
      <c r="B28" s="5" t="s">
        <v>162</v>
      </c>
      <c r="C28" s="6" t="s">
        <v>163</v>
      </c>
      <c r="D28" s="5">
        <v>92.86</v>
      </c>
      <c r="E28" s="5">
        <v>0.21</v>
      </c>
      <c r="F28" s="5" t="s">
        <v>114</v>
      </c>
      <c r="G28" s="5" t="s">
        <v>76</v>
      </c>
      <c r="H28" s="5" t="s">
        <v>164</v>
      </c>
      <c r="I28" s="5" t="s">
        <v>63</v>
      </c>
      <c r="J28" s="5" t="s">
        <v>64</v>
      </c>
      <c r="K28" s="5" t="s">
        <v>78</v>
      </c>
      <c r="L28" s="5" t="s">
        <v>64</v>
      </c>
      <c r="M28" s="5" t="s">
        <v>78</v>
      </c>
      <c r="N28" s="5" t="s">
        <v>64</v>
      </c>
      <c r="O28" s="5" t="s">
        <v>64</v>
      </c>
      <c r="P28" s="5" t="s">
        <v>78</v>
      </c>
      <c r="Q28" s="5" t="s">
        <v>64</v>
      </c>
      <c r="R28" s="5" t="s">
        <v>64</v>
      </c>
      <c r="S28" s="5" t="s">
        <v>64</v>
      </c>
      <c r="T28" s="5" t="s">
        <v>64</v>
      </c>
      <c r="U28" s="5" t="s">
        <v>64</v>
      </c>
      <c r="V28" s="5" t="s">
        <v>78</v>
      </c>
      <c r="W28" s="5" t="s">
        <v>64</v>
      </c>
      <c r="X28" s="5" t="s">
        <v>78</v>
      </c>
      <c r="Y28" s="5" t="s">
        <v>64</v>
      </c>
      <c r="Z28" s="5" t="s">
        <v>65</v>
      </c>
      <c r="AA28" s="5" t="s">
        <v>65</v>
      </c>
      <c r="AB28" s="5" t="s">
        <v>66</v>
      </c>
      <c r="AC28" s="5" t="s">
        <v>66</v>
      </c>
      <c r="AD28" s="5" t="s">
        <v>65</v>
      </c>
      <c r="AE28" s="5" t="s">
        <v>65</v>
      </c>
      <c r="AF28" s="5" t="s">
        <v>65</v>
      </c>
      <c r="AG28" s="5" t="s">
        <v>65</v>
      </c>
      <c r="AH28" s="5" t="s">
        <v>65</v>
      </c>
      <c r="AI28" s="5" t="s">
        <v>101</v>
      </c>
      <c r="AJ28" s="5" t="s">
        <v>65</v>
      </c>
      <c r="AK28" s="5" t="s">
        <v>65</v>
      </c>
      <c r="AL28" s="5" t="s">
        <v>66</v>
      </c>
      <c r="AM28" s="5" t="s">
        <v>65</v>
      </c>
      <c r="AN28" s="5" t="s">
        <v>65</v>
      </c>
      <c r="AO28" s="5" t="s">
        <v>65</v>
      </c>
      <c r="AP28" s="5" t="s">
        <v>85</v>
      </c>
      <c r="AQ28" s="5" t="s">
        <v>85</v>
      </c>
      <c r="AR28" s="5" t="s">
        <v>63</v>
      </c>
      <c r="AS28" s="5" t="s">
        <v>68</v>
      </c>
      <c r="AT28" s="5" t="s">
        <v>69</v>
      </c>
      <c r="AU28" s="5" t="s">
        <v>67</v>
      </c>
      <c r="AV28" s="5" t="s">
        <v>71</v>
      </c>
      <c r="AW28" s="5" t="s">
        <v>72</v>
      </c>
      <c r="AX28" s="5" t="s">
        <v>72</v>
      </c>
      <c r="AY28" s="5" t="s">
        <v>63</v>
      </c>
      <c r="AZ28" s="5" t="s">
        <v>73</v>
      </c>
      <c r="BA28" s="5" t="s">
        <v>63</v>
      </c>
      <c r="BB28" s="5" t="s">
        <v>72</v>
      </c>
      <c r="BC28" s="5" t="s">
        <v>73</v>
      </c>
      <c r="BE28" s="5" t="s">
        <v>73</v>
      </c>
    </row>
    <row r="29" spans="1:64" ht="13.2" x14ac:dyDescent="0.25">
      <c r="A29" s="7">
        <v>45569.448020833333</v>
      </c>
      <c r="B29" s="8" t="s">
        <v>165</v>
      </c>
      <c r="C29" s="9" t="s">
        <v>166</v>
      </c>
      <c r="D29" s="8">
        <v>96.43</v>
      </c>
      <c r="E29" s="8">
        <v>0.21</v>
      </c>
      <c r="F29" s="8" t="s">
        <v>114</v>
      </c>
      <c r="G29" s="8" t="s">
        <v>76</v>
      </c>
      <c r="H29" s="8" t="s">
        <v>62</v>
      </c>
      <c r="I29" s="8" t="s">
        <v>63</v>
      </c>
      <c r="J29" s="8" t="s">
        <v>64</v>
      </c>
      <c r="K29" s="8" t="s">
        <v>64</v>
      </c>
      <c r="L29" s="8" t="s">
        <v>64</v>
      </c>
      <c r="M29" s="8" t="s">
        <v>84</v>
      </c>
      <c r="N29" s="8" t="s">
        <v>64</v>
      </c>
      <c r="O29" s="8" t="s">
        <v>84</v>
      </c>
      <c r="P29" s="8" t="s">
        <v>84</v>
      </c>
      <c r="Q29" s="8" t="s">
        <v>84</v>
      </c>
      <c r="R29" s="8" t="s">
        <v>64</v>
      </c>
      <c r="S29" s="8" t="s">
        <v>78</v>
      </c>
      <c r="T29" s="8" t="s">
        <v>64</v>
      </c>
      <c r="U29" s="8" t="s">
        <v>84</v>
      </c>
      <c r="V29" s="8" t="s">
        <v>84</v>
      </c>
      <c r="W29" s="8" t="s">
        <v>64</v>
      </c>
      <c r="X29" s="8" t="s">
        <v>64</v>
      </c>
      <c r="Y29" s="8" t="s">
        <v>64</v>
      </c>
      <c r="Z29" s="8" t="s">
        <v>66</v>
      </c>
      <c r="AA29" s="8" t="s">
        <v>65</v>
      </c>
      <c r="AB29" s="8" t="s">
        <v>66</v>
      </c>
      <c r="AC29" s="8" t="s">
        <v>66</v>
      </c>
      <c r="AD29" s="8" t="s">
        <v>66</v>
      </c>
      <c r="AE29" s="8" t="s">
        <v>66</v>
      </c>
      <c r="AF29" s="8" t="s">
        <v>66</v>
      </c>
      <c r="AG29" s="8" t="s">
        <v>65</v>
      </c>
      <c r="AH29" s="8" t="s">
        <v>66</v>
      </c>
      <c r="AI29" s="8" t="s">
        <v>101</v>
      </c>
      <c r="AJ29" s="8" t="s">
        <v>66</v>
      </c>
      <c r="AK29" s="8" t="s">
        <v>66</v>
      </c>
      <c r="AL29" s="8" t="s">
        <v>66</v>
      </c>
      <c r="AM29" s="8" t="s">
        <v>65</v>
      </c>
      <c r="AN29" s="8" t="s">
        <v>66</v>
      </c>
      <c r="AO29" s="8" t="s">
        <v>66</v>
      </c>
      <c r="AP29" s="8" t="s">
        <v>119</v>
      </c>
      <c r="AQ29" s="8" t="s">
        <v>67</v>
      </c>
      <c r="AR29" s="8" t="s">
        <v>86</v>
      </c>
      <c r="AS29" s="8" t="s">
        <v>68</v>
      </c>
      <c r="AT29" s="8" t="s">
        <v>87</v>
      </c>
      <c r="AU29" s="8" t="s">
        <v>70</v>
      </c>
      <c r="AV29" s="8" t="s">
        <v>71</v>
      </c>
      <c r="AW29" s="8" t="s">
        <v>72</v>
      </c>
      <c r="AX29" s="8" t="s">
        <v>72</v>
      </c>
      <c r="AY29" s="8" t="s">
        <v>72</v>
      </c>
      <c r="AZ29" s="8" t="s">
        <v>72</v>
      </c>
      <c r="BA29" s="8" t="s">
        <v>72</v>
      </c>
      <c r="BB29" s="8" t="s">
        <v>72</v>
      </c>
      <c r="BC29" s="8" t="s">
        <v>73</v>
      </c>
      <c r="BE29" s="8" t="s">
        <v>73</v>
      </c>
    </row>
    <row r="30" spans="1:64" ht="13.2" x14ac:dyDescent="0.25">
      <c r="A30" s="4">
        <v>45569.448560474542</v>
      </c>
      <c r="B30" s="5" t="s">
        <v>167</v>
      </c>
      <c r="C30" s="6" t="s">
        <v>168</v>
      </c>
      <c r="D30" s="5">
        <v>66.069999999999993</v>
      </c>
      <c r="E30" s="5">
        <v>0.25</v>
      </c>
      <c r="F30" s="5" t="s">
        <v>114</v>
      </c>
      <c r="G30" s="5" t="s">
        <v>76</v>
      </c>
      <c r="H30" s="5" t="s">
        <v>100</v>
      </c>
      <c r="I30" s="5" t="s">
        <v>63</v>
      </c>
      <c r="J30" s="5" t="s">
        <v>64</v>
      </c>
      <c r="K30" s="5" t="s">
        <v>64</v>
      </c>
      <c r="L30" s="5" t="s">
        <v>64</v>
      </c>
      <c r="M30" s="5" t="s">
        <v>84</v>
      </c>
      <c r="N30" s="5" t="s">
        <v>64</v>
      </c>
      <c r="O30" s="5" t="s">
        <v>64</v>
      </c>
      <c r="P30" s="5" t="s">
        <v>64</v>
      </c>
      <c r="Q30" s="5" t="s">
        <v>64</v>
      </c>
      <c r="R30" s="5" t="s">
        <v>64</v>
      </c>
      <c r="S30" s="5" t="s">
        <v>64</v>
      </c>
      <c r="T30" s="5" t="s">
        <v>64</v>
      </c>
      <c r="U30" s="5" t="s">
        <v>78</v>
      </c>
      <c r="V30" s="5" t="s">
        <v>64</v>
      </c>
      <c r="W30" s="5" t="s">
        <v>64</v>
      </c>
      <c r="X30" s="5" t="s">
        <v>64</v>
      </c>
      <c r="Y30" s="5" t="s">
        <v>64</v>
      </c>
      <c r="Z30" s="5" t="s">
        <v>66</v>
      </c>
      <c r="AA30" s="5" t="s">
        <v>65</v>
      </c>
      <c r="AB30" s="5" t="s">
        <v>65</v>
      </c>
      <c r="AC30" s="5" t="s">
        <v>65</v>
      </c>
      <c r="AD30" s="5" t="s">
        <v>66</v>
      </c>
      <c r="AE30" s="5" t="s">
        <v>65</v>
      </c>
      <c r="AF30" s="5" t="s">
        <v>66</v>
      </c>
      <c r="AG30" s="5" t="s">
        <v>66</v>
      </c>
      <c r="AH30" s="5" t="s">
        <v>66</v>
      </c>
      <c r="AI30" s="5" t="s">
        <v>79</v>
      </c>
      <c r="AJ30" s="5" t="s">
        <v>66</v>
      </c>
      <c r="AK30" s="5" t="s">
        <v>66</v>
      </c>
      <c r="AL30" s="5" t="s">
        <v>66</v>
      </c>
      <c r="AM30" s="5" t="s">
        <v>66</v>
      </c>
      <c r="AN30" s="5" t="s">
        <v>66</v>
      </c>
      <c r="AO30" s="5" t="s">
        <v>66</v>
      </c>
      <c r="AP30" s="5" t="s">
        <v>67</v>
      </c>
      <c r="AQ30" s="5" t="s">
        <v>67</v>
      </c>
      <c r="AR30" s="5" t="s">
        <v>63</v>
      </c>
      <c r="AS30" s="5" t="s">
        <v>68</v>
      </c>
      <c r="AT30" s="5" t="s">
        <v>169</v>
      </c>
      <c r="AU30" s="5" t="s">
        <v>70</v>
      </c>
      <c r="AV30" s="5" t="s">
        <v>132</v>
      </c>
      <c r="AW30" s="5" t="s">
        <v>73</v>
      </c>
      <c r="AX30" s="5" t="s">
        <v>73</v>
      </c>
      <c r="AY30" s="5" t="s">
        <v>72</v>
      </c>
      <c r="AZ30" s="5" t="s">
        <v>63</v>
      </c>
      <c r="BA30" s="5" t="s">
        <v>73</v>
      </c>
      <c r="BB30" s="5" t="s">
        <v>63</v>
      </c>
      <c r="BC30" s="5" t="s">
        <v>73</v>
      </c>
      <c r="BE30" s="5" t="s">
        <v>73</v>
      </c>
    </row>
    <row r="31" spans="1:64" ht="13.2" x14ac:dyDescent="0.25">
      <c r="A31" s="7">
        <v>45569.450894791662</v>
      </c>
      <c r="B31" s="8" t="s">
        <v>170</v>
      </c>
      <c r="C31" s="9" t="s">
        <v>171</v>
      </c>
      <c r="D31" s="8">
        <v>75</v>
      </c>
      <c r="E31" s="8">
        <v>0.38</v>
      </c>
      <c r="F31" s="8" t="s">
        <v>114</v>
      </c>
      <c r="G31" s="8" t="s">
        <v>76</v>
      </c>
      <c r="H31" s="8" t="s">
        <v>100</v>
      </c>
      <c r="I31" s="8" t="s">
        <v>73</v>
      </c>
      <c r="J31" s="8" t="s">
        <v>64</v>
      </c>
      <c r="K31" s="8" t="s">
        <v>64</v>
      </c>
      <c r="L31" s="8" t="s">
        <v>64</v>
      </c>
      <c r="M31" s="8" t="s">
        <v>84</v>
      </c>
      <c r="N31" s="8" t="s">
        <v>84</v>
      </c>
      <c r="O31" s="8" t="s">
        <v>64</v>
      </c>
      <c r="P31" s="8" t="s">
        <v>64</v>
      </c>
      <c r="Q31" s="8" t="s">
        <v>84</v>
      </c>
      <c r="R31" s="8" t="s">
        <v>64</v>
      </c>
      <c r="S31" s="8" t="s">
        <v>64</v>
      </c>
      <c r="T31" s="8" t="s">
        <v>64</v>
      </c>
      <c r="U31" s="8" t="s">
        <v>64</v>
      </c>
      <c r="V31" s="8" t="s">
        <v>64</v>
      </c>
      <c r="W31" s="8" t="s">
        <v>64</v>
      </c>
      <c r="X31" s="8" t="s">
        <v>84</v>
      </c>
      <c r="Y31" s="8" t="s">
        <v>64</v>
      </c>
      <c r="Z31" s="8" t="s">
        <v>66</v>
      </c>
      <c r="AA31" s="8" t="s">
        <v>66</v>
      </c>
      <c r="AB31" s="8" t="s">
        <v>66</v>
      </c>
      <c r="AC31" s="8" t="s">
        <v>66</v>
      </c>
      <c r="AD31" s="8" t="s">
        <v>66</v>
      </c>
      <c r="AE31" s="8" t="s">
        <v>65</v>
      </c>
      <c r="AF31" s="8" t="s">
        <v>65</v>
      </c>
      <c r="AG31" s="8" t="s">
        <v>66</v>
      </c>
      <c r="AH31" s="8" t="s">
        <v>66</v>
      </c>
      <c r="AI31" s="8" t="s">
        <v>101</v>
      </c>
      <c r="AJ31" s="8" t="s">
        <v>66</v>
      </c>
      <c r="AK31" s="8" t="s">
        <v>66</v>
      </c>
      <c r="AL31" s="8" t="s">
        <v>79</v>
      </c>
      <c r="AM31" s="8" t="s">
        <v>66</v>
      </c>
      <c r="AN31" s="8" t="s">
        <v>66</v>
      </c>
      <c r="AO31" s="8" t="s">
        <v>65</v>
      </c>
      <c r="AP31" s="8" t="s">
        <v>67</v>
      </c>
      <c r="AQ31" s="8" t="s">
        <v>85</v>
      </c>
      <c r="AR31" s="8" t="s">
        <v>86</v>
      </c>
      <c r="AS31" s="8" t="s">
        <v>115</v>
      </c>
      <c r="AT31" s="8" t="s">
        <v>69</v>
      </c>
      <c r="AU31" s="8" t="s">
        <v>85</v>
      </c>
      <c r="AV31" s="8" t="s">
        <v>71</v>
      </c>
      <c r="AW31" s="8" t="s">
        <v>72</v>
      </c>
      <c r="AX31" s="8" t="s">
        <v>72</v>
      </c>
      <c r="AY31" s="8" t="s">
        <v>72</v>
      </c>
      <c r="AZ31" s="8" t="s">
        <v>72</v>
      </c>
      <c r="BA31" s="8" t="s">
        <v>63</v>
      </c>
      <c r="BB31" s="8" t="s">
        <v>72</v>
      </c>
      <c r="BC31" s="8" t="s">
        <v>73</v>
      </c>
      <c r="BE31" s="8" t="s">
        <v>73</v>
      </c>
    </row>
    <row r="32" spans="1:64" ht="13.2" x14ac:dyDescent="0.25">
      <c r="A32" s="4">
        <v>45569.450978171299</v>
      </c>
      <c r="B32" s="5" t="s">
        <v>172</v>
      </c>
      <c r="C32" s="6" t="s">
        <v>173</v>
      </c>
      <c r="D32" s="5">
        <v>100</v>
      </c>
      <c r="E32" s="5">
        <v>0.78</v>
      </c>
      <c r="F32" s="5" t="s">
        <v>114</v>
      </c>
      <c r="G32" s="5" t="s">
        <v>76</v>
      </c>
      <c r="H32" s="5" t="s">
        <v>108</v>
      </c>
      <c r="I32" s="5" t="s">
        <v>63</v>
      </c>
      <c r="J32" s="5" t="s">
        <v>64</v>
      </c>
      <c r="K32" s="5" t="s">
        <v>64</v>
      </c>
      <c r="L32" s="5" t="s">
        <v>64</v>
      </c>
      <c r="M32" s="5" t="s">
        <v>84</v>
      </c>
      <c r="N32" s="5" t="s">
        <v>64</v>
      </c>
      <c r="O32" s="5" t="s">
        <v>64</v>
      </c>
      <c r="P32" s="5" t="s">
        <v>84</v>
      </c>
      <c r="Q32" s="5" t="s">
        <v>64</v>
      </c>
      <c r="R32" s="5" t="s">
        <v>64</v>
      </c>
      <c r="S32" s="5" t="s">
        <v>64</v>
      </c>
      <c r="T32" s="5" t="s">
        <v>64</v>
      </c>
      <c r="U32" s="5" t="s">
        <v>84</v>
      </c>
      <c r="V32" s="5" t="s">
        <v>64</v>
      </c>
      <c r="W32" s="5" t="s">
        <v>64</v>
      </c>
      <c r="X32" s="5" t="s">
        <v>64</v>
      </c>
      <c r="Y32" s="5" t="s">
        <v>64</v>
      </c>
      <c r="Z32" s="5" t="s">
        <v>66</v>
      </c>
      <c r="AA32" s="5" t="s">
        <v>66</v>
      </c>
      <c r="AB32" s="5" t="s">
        <v>66</v>
      </c>
      <c r="AC32" s="5" t="s">
        <v>66</v>
      </c>
      <c r="AD32" s="5" t="s">
        <v>66</v>
      </c>
      <c r="AE32" s="5" t="s">
        <v>66</v>
      </c>
      <c r="AF32" s="5" t="s">
        <v>66</v>
      </c>
      <c r="AG32" s="5" t="s">
        <v>66</v>
      </c>
      <c r="AH32" s="5" t="s">
        <v>66</v>
      </c>
      <c r="AI32" s="5" t="s">
        <v>79</v>
      </c>
      <c r="AJ32" s="5" t="s">
        <v>66</v>
      </c>
      <c r="AK32" s="5" t="s">
        <v>66</v>
      </c>
      <c r="AL32" s="5" t="s">
        <v>66</v>
      </c>
      <c r="AM32" s="5" t="s">
        <v>66</v>
      </c>
      <c r="AN32" s="5" t="s">
        <v>66</v>
      </c>
      <c r="AO32" s="5" t="s">
        <v>66</v>
      </c>
      <c r="AP32" s="5" t="s">
        <v>85</v>
      </c>
      <c r="AQ32" s="5" t="s">
        <v>85</v>
      </c>
      <c r="AR32" s="5" t="s">
        <v>86</v>
      </c>
      <c r="AS32" s="5" t="s">
        <v>68</v>
      </c>
      <c r="AT32" s="5" t="s">
        <v>87</v>
      </c>
      <c r="AU32" s="5" t="s">
        <v>67</v>
      </c>
      <c r="AV32" s="5" t="s">
        <v>132</v>
      </c>
      <c r="AW32" s="5" t="s">
        <v>73</v>
      </c>
      <c r="AX32" s="5" t="s">
        <v>73</v>
      </c>
      <c r="AY32" s="5" t="s">
        <v>63</v>
      </c>
      <c r="AZ32" s="5" t="s">
        <v>73</v>
      </c>
      <c r="BA32" s="5" t="s">
        <v>63</v>
      </c>
      <c r="BB32" s="5" t="s">
        <v>73</v>
      </c>
      <c r="BC32" s="5" t="s">
        <v>73</v>
      </c>
      <c r="BE32" s="5" t="s">
        <v>73</v>
      </c>
    </row>
    <row r="33" spans="1:57" ht="13.2" x14ac:dyDescent="0.25">
      <c r="A33" s="7">
        <v>45569.455706817127</v>
      </c>
      <c r="B33" s="8" t="s">
        <v>174</v>
      </c>
      <c r="C33" s="9" t="s">
        <v>175</v>
      </c>
      <c r="D33" s="8">
        <v>9.82</v>
      </c>
      <c r="E33" s="8">
        <v>0</v>
      </c>
      <c r="F33" s="8" t="s">
        <v>114</v>
      </c>
      <c r="G33" s="8" t="s">
        <v>76</v>
      </c>
      <c r="H33" s="8" t="s">
        <v>100</v>
      </c>
      <c r="I33" s="8" t="s">
        <v>63</v>
      </c>
      <c r="J33" s="8" t="s">
        <v>64</v>
      </c>
      <c r="K33" s="8" t="s">
        <v>64</v>
      </c>
      <c r="L33" s="8" t="s">
        <v>64</v>
      </c>
      <c r="M33" s="8" t="s">
        <v>64</v>
      </c>
      <c r="N33" s="8" t="s">
        <v>64</v>
      </c>
      <c r="O33" s="8" t="s">
        <v>64</v>
      </c>
      <c r="P33" s="8" t="s">
        <v>64</v>
      </c>
      <c r="Q33" s="8" t="s">
        <v>64</v>
      </c>
      <c r="R33" s="8" t="s">
        <v>64</v>
      </c>
      <c r="S33" s="8" t="s">
        <v>64</v>
      </c>
      <c r="T33" s="8" t="s">
        <v>64</v>
      </c>
      <c r="U33" s="8" t="s">
        <v>64</v>
      </c>
      <c r="V33" s="8" t="s">
        <v>64</v>
      </c>
      <c r="W33" s="8" t="s">
        <v>64</v>
      </c>
      <c r="X33" s="8" t="s">
        <v>64</v>
      </c>
      <c r="Y33" s="8" t="s">
        <v>78</v>
      </c>
      <c r="Z33" s="8" t="s">
        <v>65</v>
      </c>
      <c r="AA33" s="8" t="s">
        <v>65</v>
      </c>
      <c r="AB33" s="8" t="s">
        <v>65</v>
      </c>
      <c r="AC33" s="8" t="s">
        <v>65</v>
      </c>
      <c r="AD33" s="8" t="s">
        <v>65</v>
      </c>
      <c r="AE33" s="8" t="s">
        <v>65</v>
      </c>
      <c r="AF33" s="8" t="s">
        <v>66</v>
      </c>
      <c r="AG33" s="8" t="s">
        <v>65</v>
      </c>
      <c r="AH33" s="8" t="s">
        <v>66</v>
      </c>
      <c r="AI33" s="8" t="s">
        <v>101</v>
      </c>
      <c r="AJ33" s="8" t="s">
        <v>65</v>
      </c>
      <c r="AK33" s="8" t="s">
        <v>66</v>
      </c>
      <c r="AL33" s="8" t="s">
        <v>79</v>
      </c>
      <c r="AM33" s="8" t="s">
        <v>66</v>
      </c>
      <c r="AN33" s="8" t="s">
        <v>65</v>
      </c>
      <c r="AO33" s="8" t="s">
        <v>65</v>
      </c>
      <c r="AP33" s="8" t="s">
        <v>85</v>
      </c>
      <c r="AQ33" s="8" t="s">
        <v>67</v>
      </c>
      <c r="AR33" s="8" t="s">
        <v>86</v>
      </c>
      <c r="AS33" s="8" t="s">
        <v>81</v>
      </c>
      <c r="AT33" s="8" t="s">
        <v>87</v>
      </c>
      <c r="AU33" s="8" t="s">
        <v>93</v>
      </c>
      <c r="AV33" s="8" t="s">
        <v>71</v>
      </c>
      <c r="AW33" s="8" t="s">
        <v>72</v>
      </c>
      <c r="AX33" s="8" t="s">
        <v>72</v>
      </c>
      <c r="AY33" s="8" t="s">
        <v>72</v>
      </c>
      <c r="AZ33" s="8" t="s">
        <v>72</v>
      </c>
      <c r="BA33" s="8" t="s">
        <v>73</v>
      </c>
      <c r="BB33" s="8" t="s">
        <v>72</v>
      </c>
      <c r="BC33" s="8" t="s">
        <v>73</v>
      </c>
      <c r="BE33" s="8" t="s">
        <v>73</v>
      </c>
    </row>
    <row r="34" spans="1:57" ht="13.2" x14ac:dyDescent="0.25">
      <c r="A34" s="4">
        <v>45569.458138159724</v>
      </c>
      <c r="B34" s="5" t="s">
        <v>176</v>
      </c>
      <c r="C34" s="5" t="s">
        <v>177</v>
      </c>
      <c r="D34" s="5">
        <v>53.57</v>
      </c>
      <c r="E34" s="5">
        <v>0</v>
      </c>
      <c r="F34" s="5" t="s">
        <v>114</v>
      </c>
      <c r="G34" s="5" t="s">
        <v>76</v>
      </c>
      <c r="H34" s="5" t="s">
        <v>62</v>
      </c>
      <c r="I34" s="5" t="s">
        <v>63</v>
      </c>
      <c r="J34" s="5" t="s">
        <v>64</v>
      </c>
      <c r="K34" s="5" t="s">
        <v>64</v>
      </c>
      <c r="L34" s="5" t="s">
        <v>64</v>
      </c>
      <c r="M34" s="5" t="s">
        <v>84</v>
      </c>
      <c r="N34" s="5" t="s">
        <v>64</v>
      </c>
      <c r="O34" s="5" t="s">
        <v>64</v>
      </c>
      <c r="P34" s="5" t="s">
        <v>84</v>
      </c>
      <c r="Q34" s="5" t="s">
        <v>84</v>
      </c>
      <c r="R34" s="5" t="s">
        <v>64</v>
      </c>
      <c r="S34" s="5" t="s">
        <v>84</v>
      </c>
      <c r="T34" s="5" t="s">
        <v>64</v>
      </c>
      <c r="U34" s="5" t="s">
        <v>64</v>
      </c>
      <c r="V34" s="5" t="s">
        <v>84</v>
      </c>
      <c r="W34" s="5" t="s">
        <v>64</v>
      </c>
      <c r="X34" s="5" t="s">
        <v>84</v>
      </c>
      <c r="Y34" s="5" t="s">
        <v>64</v>
      </c>
      <c r="Z34" s="5" t="s">
        <v>66</v>
      </c>
      <c r="AA34" s="5" t="s">
        <v>65</v>
      </c>
      <c r="AB34" s="5" t="s">
        <v>66</v>
      </c>
      <c r="AC34" s="5" t="s">
        <v>65</v>
      </c>
      <c r="AD34" s="5" t="s">
        <v>66</v>
      </c>
      <c r="AE34" s="5" t="s">
        <v>65</v>
      </c>
      <c r="AF34" s="5" t="s">
        <v>66</v>
      </c>
      <c r="AG34" s="5" t="s">
        <v>66</v>
      </c>
      <c r="AH34" s="5" t="s">
        <v>66</v>
      </c>
      <c r="AI34" s="5" t="s">
        <v>79</v>
      </c>
      <c r="AJ34" s="5" t="s">
        <v>66</v>
      </c>
      <c r="AK34" s="5" t="s">
        <v>66</v>
      </c>
      <c r="AL34" s="5" t="s">
        <v>66</v>
      </c>
      <c r="AM34" s="5" t="s">
        <v>66</v>
      </c>
      <c r="AN34" s="5" t="s">
        <v>66</v>
      </c>
      <c r="AO34" s="5" t="s">
        <v>66</v>
      </c>
      <c r="AP34" s="5" t="s">
        <v>85</v>
      </c>
      <c r="AQ34" s="5" t="s">
        <v>85</v>
      </c>
      <c r="AR34" s="5" t="s">
        <v>86</v>
      </c>
      <c r="AS34" s="5" t="s">
        <v>68</v>
      </c>
      <c r="AT34" s="5" t="s">
        <v>69</v>
      </c>
      <c r="AU34" s="5" t="s">
        <v>70</v>
      </c>
      <c r="AV34" s="5" t="s">
        <v>67</v>
      </c>
      <c r="AW34" s="5" t="s">
        <v>73</v>
      </c>
      <c r="AX34" s="5" t="s">
        <v>73</v>
      </c>
      <c r="AY34" s="5" t="s">
        <v>73</v>
      </c>
      <c r="AZ34" s="5" t="s">
        <v>63</v>
      </c>
      <c r="BA34" s="5" t="s">
        <v>73</v>
      </c>
      <c r="BB34" s="5" t="s">
        <v>73</v>
      </c>
      <c r="BC34" s="5" t="s">
        <v>73</v>
      </c>
      <c r="BD34" s="5">
        <v>0</v>
      </c>
      <c r="BE34" s="5" t="s">
        <v>73</v>
      </c>
    </row>
    <row r="35" spans="1:57" ht="13.2" x14ac:dyDescent="0.25">
      <c r="A35" s="7">
        <v>45569.458763009257</v>
      </c>
      <c r="B35" s="8" t="s">
        <v>178</v>
      </c>
      <c r="C35" s="9" t="s">
        <v>179</v>
      </c>
      <c r="D35" s="8">
        <v>50</v>
      </c>
      <c r="E35" s="8">
        <v>0.08</v>
      </c>
      <c r="F35" s="8" t="s">
        <v>114</v>
      </c>
      <c r="G35" s="8" t="s">
        <v>76</v>
      </c>
      <c r="H35" s="8" t="s">
        <v>180</v>
      </c>
      <c r="I35" s="8" t="s">
        <v>63</v>
      </c>
      <c r="J35" s="8" t="s">
        <v>64</v>
      </c>
      <c r="K35" s="8" t="s">
        <v>64</v>
      </c>
      <c r="L35" s="8" t="s">
        <v>64</v>
      </c>
      <c r="M35" s="8" t="s">
        <v>84</v>
      </c>
      <c r="N35" s="8" t="s">
        <v>64</v>
      </c>
      <c r="O35" s="8" t="s">
        <v>64</v>
      </c>
      <c r="P35" s="8" t="s">
        <v>84</v>
      </c>
      <c r="Q35" s="8" t="s">
        <v>84</v>
      </c>
      <c r="R35" s="8" t="s">
        <v>64</v>
      </c>
      <c r="S35" s="8" t="s">
        <v>64</v>
      </c>
      <c r="T35" s="8" t="s">
        <v>64</v>
      </c>
      <c r="U35" s="8" t="s">
        <v>84</v>
      </c>
      <c r="V35" s="8" t="s">
        <v>64</v>
      </c>
      <c r="W35" s="8" t="s">
        <v>64</v>
      </c>
      <c r="X35" s="8" t="s">
        <v>64</v>
      </c>
      <c r="Y35" s="8" t="s">
        <v>64</v>
      </c>
      <c r="Z35" s="8" t="s">
        <v>65</v>
      </c>
      <c r="AA35" s="8" t="s">
        <v>65</v>
      </c>
      <c r="AB35" s="8" t="s">
        <v>66</v>
      </c>
      <c r="AC35" s="8" t="s">
        <v>65</v>
      </c>
      <c r="AD35" s="8" t="s">
        <v>66</v>
      </c>
      <c r="AE35" s="8" t="s">
        <v>65</v>
      </c>
      <c r="AF35" s="8" t="s">
        <v>66</v>
      </c>
      <c r="AG35" s="8" t="s">
        <v>65</v>
      </c>
      <c r="AH35" s="8" t="s">
        <v>65</v>
      </c>
      <c r="AI35" s="8" t="s">
        <v>79</v>
      </c>
      <c r="AJ35" s="8" t="s">
        <v>66</v>
      </c>
      <c r="AK35" s="8" t="s">
        <v>66</v>
      </c>
      <c r="AL35" s="8" t="s">
        <v>66</v>
      </c>
      <c r="AM35" s="8" t="s">
        <v>65</v>
      </c>
      <c r="AN35" s="8" t="s">
        <v>66</v>
      </c>
      <c r="AO35" s="8" t="s">
        <v>66</v>
      </c>
      <c r="AP35" s="8" t="s">
        <v>67</v>
      </c>
      <c r="AQ35" s="8" t="s">
        <v>67</v>
      </c>
      <c r="AR35" s="8" t="s">
        <v>86</v>
      </c>
      <c r="AS35" s="8" t="s">
        <v>181</v>
      </c>
      <c r="AT35" s="8" t="s">
        <v>69</v>
      </c>
      <c r="AU35" s="8" t="s">
        <v>70</v>
      </c>
      <c r="AV35" s="8" t="s">
        <v>71</v>
      </c>
      <c r="AW35" s="8" t="s">
        <v>72</v>
      </c>
      <c r="AX35" s="8" t="s">
        <v>72</v>
      </c>
      <c r="AY35" s="8" t="s">
        <v>72</v>
      </c>
      <c r="AZ35" s="8" t="s">
        <v>72</v>
      </c>
      <c r="BA35" s="8" t="s">
        <v>72</v>
      </c>
      <c r="BB35" s="8" t="s">
        <v>73</v>
      </c>
      <c r="BC35" s="8" t="s">
        <v>73</v>
      </c>
      <c r="BE35" s="8" t="s">
        <v>73</v>
      </c>
    </row>
    <row r="36" spans="1:57" ht="13.2" x14ac:dyDescent="0.25">
      <c r="A36" s="4">
        <v>45569.462447662037</v>
      </c>
      <c r="B36" s="5" t="s">
        <v>182</v>
      </c>
      <c r="C36" s="6" t="s">
        <v>183</v>
      </c>
      <c r="D36" s="5">
        <v>100</v>
      </c>
      <c r="E36" s="5">
        <v>0.88</v>
      </c>
      <c r="F36" s="5" t="s">
        <v>114</v>
      </c>
      <c r="G36" s="5" t="s">
        <v>76</v>
      </c>
      <c r="H36" s="5" t="s">
        <v>77</v>
      </c>
      <c r="I36" s="5" t="s">
        <v>63</v>
      </c>
      <c r="J36" s="5" t="s">
        <v>64</v>
      </c>
      <c r="K36" s="5" t="s">
        <v>64</v>
      </c>
      <c r="L36" s="5" t="s">
        <v>64</v>
      </c>
      <c r="M36" s="5" t="s">
        <v>64</v>
      </c>
      <c r="N36" s="5" t="s">
        <v>64</v>
      </c>
      <c r="O36" s="5" t="s">
        <v>64</v>
      </c>
      <c r="P36" s="5" t="s">
        <v>64</v>
      </c>
      <c r="Q36" s="5" t="s">
        <v>64</v>
      </c>
      <c r="R36" s="5" t="s">
        <v>64</v>
      </c>
      <c r="S36" s="5" t="s">
        <v>64</v>
      </c>
      <c r="T36" s="5" t="s">
        <v>64</v>
      </c>
      <c r="U36" s="5" t="s">
        <v>64</v>
      </c>
      <c r="V36" s="5" t="s">
        <v>64</v>
      </c>
      <c r="W36" s="5" t="s">
        <v>64</v>
      </c>
      <c r="X36" s="5" t="s">
        <v>64</v>
      </c>
      <c r="Y36" s="5" t="s">
        <v>64</v>
      </c>
      <c r="Z36" s="5" t="s">
        <v>66</v>
      </c>
      <c r="AA36" s="5" t="s">
        <v>65</v>
      </c>
      <c r="AB36" s="5" t="s">
        <v>66</v>
      </c>
      <c r="AC36" s="5" t="s">
        <v>66</v>
      </c>
      <c r="AD36" s="5" t="s">
        <v>66</v>
      </c>
      <c r="AE36" s="5" t="s">
        <v>66</v>
      </c>
      <c r="AF36" s="5" t="s">
        <v>66</v>
      </c>
      <c r="AG36" s="5" t="s">
        <v>65</v>
      </c>
      <c r="AH36" s="5" t="s">
        <v>66</v>
      </c>
      <c r="AI36" s="5" t="s">
        <v>101</v>
      </c>
      <c r="AJ36" s="5" t="s">
        <v>66</v>
      </c>
      <c r="AK36" s="5" t="s">
        <v>66</v>
      </c>
      <c r="AL36" s="5" t="s">
        <v>66</v>
      </c>
      <c r="AM36" s="5" t="s">
        <v>66</v>
      </c>
      <c r="AN36" s="5" t="s">
        <v>66</v>
      </c>
      <c r="AO36" s="5" t="s">
        <v>66</v>
      </c>
      <c r="AP36" s="5" t="s">
        <v>67</v>
      </c>
      <c r="AQ36" s="5" t="s">
        <v>67</v>
      </c>
      <c r="AR36" s="5" t="s">
        <v>63</v>
      </c>
      <c r="AS36" s="5" t="s">
        <v>81</v>
      </c>
      <c r="AT36" s="5" t="s">
        <v>87</v>
      </c>
      <c r="AU36" s="5" t="s">
        <v>70</v>
      </c>
      <c r="AV36" s="5" t="s">
        <v>71</v>
      </c>
      <c r="AW36" s="5" t="s">
        <v>73</v>
      </c>
      <c r="AX36" s="5" t="s">
        <v>72</v>
      </c>
      <c r="AY36" s="5" t="s">
        <v>72</v>
      </c>
      <c r="AZ36" s="5" t="s">
        <v>72</v>
      </c>
      <c r="BA36" s="5" t="s">
        <v>73</v>
      </c>
      <c r="BB36" s="5" t="s">
        <v>73</v>
      </c>
      <c r="BC36" s="5" t="s">
        <v>73</v>
      </c>
      <c r="BE36" s="5" t="s">
        <v>73</v>
      </c>
    </row>
    <row r="37" spans="1:57" ht="13.2" x14ac:dyDescent="0.25">
      <c r="A37" s="7">
        <v>45569.462627175926</v>
      </c>
      <c r="B37" s="8" t="s">
        <v>184</v>
      </c>
      <c r="C37" s="9" t="s">
        <v>185</v>
      </c>
      <c r="D37" s="8">
        <v>42.86</v>
      </c>
      <c r="E37" s="8">
        <v>0</v>
      </c>
      <c r="F37" s="8" t="s">
        <v>114</v>
      </c>
      <c r="G37" s="8" t="s">
        <v>76</v>
      </c>
      <c r="H37" s="8" t="s">
        <v>186</v>
      </c>
      <c r="I37" s="8" t="s">
        <v>63</v>
      </c>
      <c r="J37" s="8" t="s">
        <v>64</v>
      </c>
      <c r="K37" s="8" t="s">
        <v>78</v>
      </c>
      <c r="L37" s="8" t="s">
        <v>64</v>
      </c>
      <c r="M37" s="8" t="s">
        <v>78</v>
      </c>
      <c r="N37" s="8" t="s">
        <v>64</v>
      </c>
      <c r="O37" s="8" t="s">
        <v>64</v>
      </c>
      <c r="P37" s="8" t="s">
        <v>64</v>
      </c>
      <c r="Q37" s="8" t="s">
        <v>64</v>
      </c>
      <c r="R37" s="8" t="s">
        <v>64</v>
      </c>
      <c r="S37" s="8" t="s">
        <v>64</v>
      </c>
      <c r="T37" s="8" t="s">
        <v>64</v>
      </c>
      <c r="U37" s="8" t="s">
        <v>78</v>
      </c>
      <c r="V37" s="8" t="s">
        <v>64</v>
      </c>
      <c r="W37" s="8" t="s">
        <v>64</v>
      </c>
      <c r="X37" s="8" t="s">
        <v>64</v>
      </c>
      <c r="Y37" s="8" t="s">
        <v>64</v>
      </c>
      <c r="Z37" s="8" t="s">
        <v>65</v>
      </c>
      <c r="AA37" s="8" t="s">
        <v>65</v>
      </c>
      <c r="AB37" s="8" t="s">
        <v>65</v>
      </c>
      <c r="AC37" s="8" t="s">
        <v>66</v>
      </c>
      <c r="AD37" s="8" t="s">
        <v>65</v>
      </c>
      <c r="AE37" s="8" t="s">
        <v>65</v>
      </c>
      <c r="AF37" s="8" t="s">
        <v>66</v>
      </c>
      <c r="AG37" s="8" t="s">
        <v>66</v>
      </c>
      <c r="AH37" s="8" t="s">
        <v>66</v>
      </c>
      <c r="AI37" s="8" t="s">
        <v>79</v>
      </c>
      <c r="AJ37" s="8" t="s">
        <v>66</v>
      </c>
      <c r="AK37" s="8" t="s">
        <v>66</v>
      </c>
      <c r="AL37" s="8" t="s">
        <v>66</v>
      </c>
      <c r="AM37" s="8" t="s">
        <v>65</v>
      </c>
      <c r="AN37" s="8" t="s">
        <v>66</v>
      </c>
      <c r="AO37" s="8" t="s">
        <v>66</v>
      </c>
      <c r="AP37" s="8" t="s">
        <v>67</v>
      </c>
      <c r="AQ37" s="8" t="s">
        <v>67</v>
      </c>
      <c r="AR37" s="8" t="s">
        <v>63</v>
      </c>
      <c r="AS37" s="8" t="s">
        <v>187</v>
      </c>
      <c r="AT37" s="8" t="s">
        <v>69</v>
      </c>
      <c r="AU37" s="8" t="s">
        <v>93</v>
      </c>
      <c r="AV37" s="8" t="s">
        <v>80</v>
      </c>
      <c r="AW37" s="8" t="s">
        <v>73</v>
      </c>
      <c r="AX37" s="8" t="s">
        <v>73</v>
      </c>
      <c r="AY37" s="8" t="s">
        <v>73</v>
      </c>
      <c r="AZ37" s="8" t="s">
        <v>73</v>
      </c>
      <c r="BA37" s="8" t="s">
        <v>63</v>
      </c>
      <c r="BB37" s="8" t="s">
        <v>73</v>
      </c>
      <c r="BC37" s="8" t="s">
        <v>73</v>
      </c>
      <c r="BE37" s="8" t="s">
        <v>73</v>
      </c>
    </row>
    <row r="38" spans="1:57" ht="13.2" x14ac:dyDescent="0.25">
      <c r="A38" s="4">
        <v>45569.462717858798</v>
      </c>
      <c r="B38" s="5" t="s">
        <v>188</v>
      </c>
      <c r="C38" s="6" t="s">
        <v>189</v>
      </c>
      <c r="D38" s="5">
        <v>60.71</v>
      </c>
      <c r="E38" s="5">
        <v>0.04</v>
      </c>
      <c r="F38" s="5" t="s">
        <v>114</v>
      </c>
      <c r="G38" s="5" t="s">
        <v>76</v>
      </c>
      <c r="H38" s="5" t="s">
        <v>108</v>
      </c>
      <c r="I38" s="5" t="s">
        <v>63</v>
      </c>
      <c r="J38" s="5" t="s">
        <v>64</v>
      </c>
      <c r="K38" s="5" t="s">
        <v>84</v>
      </c>
      <c r="L38" s="5" t="s">
        <v>64</v>
      </c>
      <c r="M38" s="5" t="s">
        <v>84</v>
      </c>
      <c r="N38" s="5" t="s">
        <v>64</v>
      </c>
      <c r="O38" s="5" t="s">
        <v>64</v>
      </c>
      <c r="P38" s="5" t="s">
        <v>78</v>
      </c>
      <c r="Q38" s="5" t="s">
        <v>64</v>
      </c>
      <c r="R38" s="5" t="s">
        <v>64</v>
      </c>
      <c r="S38" s="5" t="s">
        <v>64</v>
      </c>
      <c r="T38" s="5" t="s">
        <v>64</v>
      </c>
      <c r="U38" s="5" t="s">
        <v>64</v>
      </c>
      <c r="V38" s="5" t="s">
        <v>64</v>
      </c>
      <c r="W38" s="5" t="s">
        <v>84</v>
      </c>
      <c r="X38" s="5" t="s">
        <v>64</v>
      </c>
      <c r="Y38" s="5" t="s">
        <v>64</v>
      </c>
      <c r="Z38" s="5" t="s">
        <v>66</v>
      </c>
      <c r="AA38" s="5" t="s">
        <v>65</v>
      </c>
      <c r="AB38" s="5" t="s">
        <v>65</v>
      </c>
      <c r="AC38" s="5" t="s">
        <v>66</v>
      </c>
      <c r="AD38" s="5" t="s">
        <v>66</v>
      </c>
      <c r="AE38" s="5" t="s">
        <v>65</v>
      </c>
      <c r="AF38" s="5" t="s">
        <v>65</v>
      </c>
      <c r="AG38" s="5" t="s">
        <v>66</v>
      </c>
      <c r="AH38" s="5" t="s">
        <v>65</v>
      </c>
      <c r="AI38" s="5" t="s">
        <v>101</v>
      </c>
      <c r="AJ38" s="5" t="s">
        <v>66</v>
      </c>
      <c r="AK38" s="5" t="s">
        <v>65</v>
      </c>
      <c r="AL38" s="5" t="s">
        <v>65</v>
      </c>
      <c r="AM38" s="5" t="s">
        <v>66</v>
      </c>
      <c r="AN38" s="5" t="s">
        <v>66</v>
      </c>
      <c r="AO38" s="5" t="s">
        <v>66</v>
      </c>
      <c r="AP38" s="5" t="s">
        <v>85</v>
      </c>
      <c r="AQ38" s="5" t="s">
        <v>151</v>
      </c>
      <c r="AR38" s="5" t="s">
        <v>63</v>
      </c>
      <c r="AS38" s="5" t="s">
        <v>68</v>
      </c>
      <c r="AT38" s="5" t="s">
        <v>87</v>
      </c>
      <c r="AU38" s="5" t="s">
        <v>67</v>
      </c>
      <c r="AV38" s="5" t="s">
        <v>71</v>
      </c>
      <c r="AW38" s="5" t="s">
        <v>73</v>
      </c>
      <c r="AX38" s="5" t="s">
        <v>73</v>
      </c>
      <c r="AY38" s="5" t="s">
        <v>72</v>
      </c>
      <c r="AZ38" s="5" t="s">
        <v>73</v>
      </c>
      <c r="BA38" s="5" t="s">
        <v>73</v>
      </c>
      <c r="BB38" s="5" t="s">
        <v>73</v>
      </c>
      <c r="BC38" s="5" t="s">
        <v>73</v>
      </c>
      <c r="BE38" s="5" t="s">
        <v>73</v>
      </c>
    </row>
    <row r="39" spans="1:57" ht="13.2" x14ac:dyDescent="0.25">
      <c r="A39" s="7">
        <v>45569.464270416662</v>
      </c>
      <c r="B39" s="8" t="s">
        <v>190</v>
      </c>
      <c r="C39" s="9" t="s">
        <v>191</v>
      </c>
      <c r="D39" s="8">
        <v>65.739999999999995</v>
      </c>
      <c r="E39" s="8">
        <v>0.13</v>
      </c>
      <c r="F39" s="8" t="s">
        <v>114</v>
      </c>
      <c r="G39" s="8" t="s">
        <v>76</v>
      </c>
      <c r="H39" s="8" t="s">
        <v>100</v>
      </c>
      <c r="I39" s="8" t="s">
        <v>63</v>
      </c>
      <c r="J39" s="8" t="s">
        <v>64</v>
      </c>
      <c r="K39" s="8" t="s">
        <v>84</v>
      </c>
      <c r="L39" s="8" t="s">
        <v>64</v>
      </c>
      <c r="M39" s="8" t="s">
        <v>64</v>
      </c>
      <c r="N39" s="8" t="s">
        <v>64</v>
      </c>
      <c r="O39" s="8" t="s">
        <v>84</v>
      </c>
      <c r="P39" s="8" t="s">
        <v>84</v>
      </c>
      <c r="Q39" s="8" t="s">
        <v>64</v>
      </c>
      <c r="R39" s="8" t="s">
        <v>64</v>
      </c>
      <c r="S39" s="8" t="s">
        <v>64</v>
      </c>
      <c r="T39" s="8" t="s">
        <v>64</v>
      </c>
      <c r="U39" s="8" t="s">
        <v>64</v>
      </c>
      <c r="V39" s="8" t="s">
        <v>64</v>
      </c>
      <c r="W39" s="8" t="s">
        <v>64</v>
      </c>
      <c r="X39" s="8" t="s">
        <v>64</v>
      </c>
      <c r="Y39" s="8" t="s">
        <v>64</v>
      </c>
      <c r="Z39" s="8" t="s">
        <v>66</v>
      </c>
      <c r="AA39" s="8" t="s">
        <v>66</v>
      </c>
      <c r="AB39" s="8" t="s">
        <v>66</v>
      </c>
      <c r="AC39" s="8" t="s">
        <v>66</v>
      </c>
      <c r="AD39" s="8" t="s">
        <v>66</v>
      </c>
      <c r="AE39" s="8" t="s">
        <v>66</v>
      </c>
      <c r="AF39" s="8" t="s">
        <v>66</v>
      </c>
      <c r="AG39" s="8" t="s">
        <v>66</v>
      </c>
      <c r="AH39" s="8" t="s">
        <v>66</v>
      </c>
      <c r="AI39" s="8" t="s">
        <v>101</v>
      </c>
      <c r="AJ39" s="8" t="s">
        <v>66</v>
      </c>
      <c r="AK39" s="8" t="s">
        <v>66</v>
      </c>
      <c r="AL39" s="8" t="s">
        <v>66</v>
      </c>
      <c r="AM39" s="8" t="s">
        <v>65</v>
      </c>
      <c r="AN39" s="8" t="s">
        <v>66</v>
      </c>
      <c r="AO39" s="8" t="s">
        <v>66</v>
      </c>
      <c r="AP39" s="8" t="s">
        <v>67</v>
      </c>
      <c r="AQ39" s="8" t="s">
        <v>67</v>
      </c>
      <c r="AR39" s="8" t="s">
        <v>63</v>
      </c>
      <c r="AS39" s="8" t="s">
        <v>192</v>
      </c>
      <c r="AT39" s="8" t="s">
        <v>69</v>
      </c>
      <c r="AU39" s="8" t="s">
        <v>70</v>
      </c>
      <c r="AV39" s="8" t="s">
        <v>71</v>
      </c>
      <c r="AW39" s="8" t="s">
        <v>72</v>
      </c>
      <c r="AX39" s="8" t="s">
        <v>72</v>
      </c>
      <c r="AY39" s="8" t="s">
        <v>72</v>
      </c>
      <c r="AZ39" s="8" t="s">
        <v>72</v>
      </c>
      <c r="BA39" s="8" t="s">
        <v>72</v>
      </c>
      <c r="BB39" s="8" t="s">
        <v>72</v>
      </c>
      <c r="BC39" s="8" t="s">
        <v>73</v>
      </c>
      <c r="BE39" s="8" t="s">
        <v>73</v>
      </c>
    </row>
    <row r="40" spans="1:57" ht="13.2" x14ac:dyDescent="0.25">
      <c r="A40" s="4">
        <v>45569.467693587962</v>
      </c>
      <c r="B40" s="5" t="s">
        <v>193</v>
      </c>
      <c r="C40" s="6" t="s">
        <v>194</v>
      </c>
      <c r="D40" s="5">
        <v>35.71</v>
      </c>
      <c r="E40" s="5">
        <v>0.63</v>
      </c>
      <c r="F40" s="5" t="s">
        <v>60</v>
      </c>
      <c r="G40" s="5" t="s">
        <v>76</v>
      </c>
      <c r="H40" s="5" t="s">
        <v>62</v>
      </c>
      <c r="I40" s="5" t="s">
        <v>63</v>
      </c>
      <c r="J40" s="5" t="s">
        <v>64</v>
      </c>
      <c r="K40" s="5" t="s">
        <v>64</v>
      </c>
      <c r="L40" s="5" t="s">
        <v>64</v>
      </c>
      <c r="M40" s="5" t="s">
        <v>84</v>
      </c>
      <c r="N40" s="5" t="s">
        <v>84</v>
      </c>
      <c r="O40" s="5" t="s">
        <v>64</v>
      </c>
      <c r="P40" s="5" t="s">
        <v>84</v>
      </c>
      <c r="Q40" s="5" t="s">
        <v>64</v>
      </c>
      <c r="R40" s="5" t="s">
        <v>64</v>
      </c>
      <c r="S40" s="5" t="s">
        <v>64</v>
      </c>
      <c r="T40" s="5" t="s">
        <v>64</v>
      </c>
      <c r="U40" s="5" t="s">
        <v>64</v>
      </c>
      <c r="V40" s="5" t="s">
        <v>64</v>
      </c>
      <c r="W40" s="5" t="s">
        <v>64</v>
      </c>
      <c r="X40" s="5" t="s">
        <v>64</v>
      </c>
      <c r="Y40" s="5" t="s">
        <v>64</v>
      </c>
      <c r="Z40" s="5" t="s">
        <v>66</v>
      </c>
      <c r="AA40" s="5" t="s">
        <v>65</v>
      </c>
      <c r="AB40" s="5" t="s">
        <v>65</v>
      </c>
      <c r="AC40" s="5" t="s">
        <v>66</v>
      </c>
      <c r="AD40" s="5" t="s">
        <v>66</v>
      </c>
      <c r="AE40" s="5" t="s">
        <v>66</v>
      </c>
      <c r="AF40" s="5" t="s">
        <v>66</v>
      </c>
      <c r="AG40" s="5" t="s">
        <v>66</v>
      </c>
      <c r="AH40" s="5" t="s">
        <v>65</v>
      </c>
      <c r="AI40" s="5" t="s">
        <v>79</v>
      </c>
      <c r="AJ40" s="5" t="s">
        <v>65</v>
      </c>
      <c r="AK40" s="5" t="s">
        <v>65</v>
      </c>
      <c r="AL40" s="5" t="s">
        <v>65</v>
      </c>
      <c r="AM40" s="5" t="s">
        <v>66</v>
      </c>
      <c r="AN40" s="5" t="s">
        <v>66</v>
      </c>
      <c r="AO40" s="5" t="s">
        <v>66</v>
      </c>
      <c r="AP40" s="5" t="s">
        <v>85</v>
      </c>
      <c r="AQ40" s="5" t="s">
        <v>85</v>
      </c>
      <c r="AR40" s="5" t="s">
        <v>63</v>
      </c>
      <c r="AS40" s="5" t="s">
        <v>68</v>
      </c>
      <c r="AT40" s="5" t="s">
        <v>69</v>
      </c>
      <c r="AU40" s="5" t="s">
        <v>93</v>
      </c>
      <c r="AV40" s="5" t="s">
        <v>71</v>
      </c>
      <c r="AW40" s="5" t="s">
        <v>73</v>
      </c>
      <c r="AX40" s="5" t="s">
        <v>72</v>
      </c>
      <c r="AY40" s="5" t="s">
        <v>72</v>
      </c>
      <c r="AZ40" s="5" t="s">
        <v>72</v>
      </c>
      <c r="BA40" s="5" t="s">
        <v>72</v>
      </c>
      <c r="BB40" s="5" t="s">
        <v>73</v>
      </c>
      <c r="BC40" s="5" t="s">
        <v>73</v>
      </c>
      <c r="BE40" s="5" t="s">
        <v>73</v>
      </c>
    </row>
    <row r="41" spans="1:57" ht="13.2" x14ac:dyDescent="0.25">
      <c r="A41" s="7">
        <v>45569.468818958332</v>
      </c>
      <c r="B41" s="8" t="s">
        <v>195</v>
      </c>
      <c r="C41" s="9" t="s">
        <v>196</v>
      </c>
      <c r="D41" s="8">
        <v>12.5</v>
      </c>
      <c r="E41" s="8">
        <v>0</v>
      </c>
      <c r="F41" s="8" t="s">
        <v>60</v>
      </c>
      <c r="G41" s="8" t="s">
        <v>76</v>
      </c>
      <c r="H41" s="8" t="s">
        <v>77</v>
      </c>
      <c r="I41" s="8" t="s">
        <v>73</v>
      </c>
      <c r="J41" s="8" t="s">
        <v>64</v>
      </c>
      <c r="K41" s="8" t="s">
        <v>84</v>
      </c>
      <c r="L41" s="8" t="s">
        <v>64</v>
      </c>
      <c r="M41" s="8" t="s">
        <v>78</v>
      </c>
      <c r="N41" s="8" t="s">
        <v>64</v>
      </c>
      <c r="O41" s="8" t="s">
        <v>64</v>
      </c>
      <c r="P41" s="8" t="s">
        <v>64</v>
      </c>
      <c r="Q41" s="8" t="s">
        <v>64</v>
      </c>
      <c r="R41" s="8" t="s">
        <v>64</v>
      </c>
      <c r="S41" s="8" t="s">
        <v>64</v>
      </c>
      <c r="T41" s="8" t="s">
        <v>64</v>
      </c>
      <c r="U41" s="8" t="s">
        <v>84</v>
      </c>
      <c r="V41" s="8" t="s">
        <v>64</v>
      </c>
      <c r="W41" s="8" t="s">
        <v>64</v>
      </c>
      <c r="X41" s="8" t="s">
        <v>64</v>
      </c>
      <c r="Y41" s="8" t="s">
        <v>64</v>
      </c>
      <c r="Z41" s="8" t="s">
        <v>101</v>
      </c>
      <c r="AA41" s="8" t="s">
        <v>101</v>
      </c>
      <c r="AB41" s="8" t="s">
        <v>101</v>
      </c>
      <c r="AC41" s="8" t="s">
        <v>66</v>
      </c>
      <c r="AD41" s="8" t="s">
        <v>66</v>
      </c>
      <c r="AE41" s="8" t="s">
        <v>101</v>
      </c>
      <c r="AF41" s="8" t="s">
        <v>66</v>
      </c>
      <c r="AG41" s="8" t="s">
        <v>66</v>
      </c>
      <c r="AH41" s="8" t="s">
        <v>66</v>
      </c>
      <c r="AI41" s="8" t="s">
        <v>79</v>
      </c>
      <c r="AJ41" s="8" t="s">
        <v>66</v>
      </c>
      <c r="AK41" s="8" t="s">
        <v>66</v>
      </c>
      <c r="AL41" s="8" t="s">
        <v>65</v>
      </c>
      <c r="AM41" s="8" t="s">
        <v>101</v>
      </c>
      <c r="AN41" s="8" t="s">
        <v>66</v>
      </c>
      <c r="AO41" s="8" t="s">
        <v>66</v>
      </c>
      <c r="AP41" s="8" t="s">
        <v>67</v>
      </c>
      <c r="AQ41" s="8" t="s">
        <v>67</v>
      </c>
      <c r="AR41" s="8" t="s">
        <v>63</v>
      </c>
      <c r="AS41" s="8" t="s">
        <v>97</v>
      </c>
      <c r="AT41" s="8" t="s">
        <v>87</v>
      </c>
      <c r="AU41" s="8" t="s">
        <v>93</v>
      </c>
      <c r="AV41" s="8" t="s">
        <v>71</v>
      </c>
      <c r="AW41" s="8" t="s">
        <v>72</v>
      </c>
      <c r="AX41" s="8" t="s">
        <v>72</v>
      </c>
      <c r="AY41" s="8" t="s">
        <v>72</v>
      </c>
      <c r="AZ41" s="8" t="s">
        <v>72</v>
      </c>
      <c r="BA41" s="8" t="s">
        <v>72</v>
      </c>
      <c r="BB41" s="8" t="s">
        <v>72</v>
      </c>
      <c r="BC41" s="8" t="s">
        <v>73</v>
      </c>
      <c r="BD41" s="8" t="s">
        <v>197</v>
      </c>
      <c r="BE41" s="8" t="s">
        <v>73</v>
      </c>
    </row>
    <row r="42" spans="1:57" ht="13.2" x14ac:dyDescent="0.25">
      <c r="A42" s="4">
        <v>45569.470783668978</v>
      </c>
      <c r="B42" s="5" t="s">
        <v>198</v>
      </c>
      <c r="C42" s="6" t="s">
        <v>199</v>
      </c>
      <c r="D42" s="5">
        <v>50</v>
      </c>
      <c r="E42" s="5">
        <v>0</v>
      </c>
      <c r="F42" s="5" t="s">
        <v>60</v>
      </c>
      <c r="G42" s="5" t="s">
        <v>76</v>
      </c>
      <c r="H42" s="5" t="s">
        <v>62</v>
      </c>
      <c r="I42" s="5" t="s">
        <v>63</v>
      </c>
      <c r="J42" s="5" t="s">
        <v>64</v>
      </c>
      <c r="K42" s="5" t="s">
        <v>64</v>
      </c>
      <c r="L42" s="5" t="s">
        <v>64</v>
      </c>
      <c r="M42" s="5" t="s">
        <v>64</v>
      </c>
      <c r="N42" s="5" t="s">
        <v>64</v>
      </c>
      <c r="O42" s="5" t="s">
        <v>64</v>
      </c>
      <c r="P42" s="5" t="s">
        <v>78</v>
      </c>
      <c r="Q42" s="5" t="s">
        <v>64</v>
      </c>
      <c r="R42" s="5" t="s">
        <v>64</v>
      </c>
      <c r="S42" s="5" t="s">
        <v>64</v>
      </c>
      <c r="T42" s="5" t="s">
        <v>78</v>
      </c>
      <c r="U42" s="5" t="s">
        <v>64</v>
      </c>
      <c r="V42" s="5" t="s">
        <v>64</v>
      </c>
      <c r="W42" s="5" t="s">
        <v>64</v>
      </c>
      <c r="X42" s="5" t="s">
        <v>64</v>
      </c>
      <c r="Y42" s="5" t="s">
        <v>64</v>
      </c>
      <c r="Z42" s="5" t="s">
        <v>66</v>
      </c>
      <c r="AA42" s="5" t="s">
        <v>66</v>
      </c>
      <c r="AB42" s="5" t="s">
        <v>66</v>
      </c>
      <c r="AC42" s="5" t="s">
        <v>66</v>
      </c>
      <c r="AD42" s="5" t="s">
        <v>66</v>
      </c>
      <c r="AE42" s="5" t="s">
        <v>66</v>
      </c>
      <c r="AF42" s="5" t="s">
        <v>66</v>
      </c>
      <c r="AG42" s="5" t="s">
        <v>66</v>
      </c>
      <c r="AH42" s="5" t="s">
        <v>66</v>
      </c>
      <c r="AI42" s="5" t="s">
        <v>79</v>
      </c>
      <c r="AJ42" s="5" t="s">
        <v>66</v>
      </c>
      <c r="AK42" s="5" t="s">
        <v>66</v>
      </c>
      <c r="AL42" s="5" t="s">
        <v>66</v>
      </c>
      <c r="AM42" s="5" t="s">
        <v>66</v>
      </c>
      <c r="AN42" s="5" t="s">
        <v>66</v>
      </c>
      <c r="AO42" s="5" t="s">
        <v>66</v>
      </c>
      <c r="AP42" s="5" t="s">
        <v>67</v>
      </c>
      <c r="AQ42" s="5" t="s">
        <v>67</v>
      </c>
      <c r="AR42" s="5" t="s">
        <v>63</v>
      </c>
      <c r="AS42" s="5" t="s">
        <v>200</v>
      </c>
      <c r="AT42" s="5" t="s">
        <v>169</v>
      </c>
      <c r="AU42" s="5" t="s">
        <v>70</v>
      </c>
      <c r="AV42" s="5" t="s">
        <v>71</v>
      </c>
      <c r="AW42" s="5" t="s">
        <v>73</v>
      </c>
      <c r="AX42" s="5" t="s">
        <v>73</v>
      </c>
      <c r="AY42" s="5" t="s">
        <v>73</v>
      </c>
      <c r="AZ42" s="5" t="s">
        <v>73</v>
      </c>
      <c r="BA42" s="5" t="s">
        <v>73</v>
      </c>
      <c r="BB42" s="5" t="s">
        <v>73</v>
      </c>
      <c r="BC42" s="5" t="s">
        <v>73</v>
      </c>
      <c r="BE42" s="5" t="s">
        <v>73</v>
      </c>
    </row>
    <row r="43" spans="1:57" ht="13.2" x14ac:dyDescent="0.25">
      <c r="A43" s="7">
        <v>45569.472500694443</v>
      </c>
      <c r="B43" s="8" t="s">
        <v>201</v>
      </c>
      <c r="C43" s="9" t="s">
        <v>202</v>
      </c>
      <c r="D43" s="8">
        <v>7.14</v>
      </c>
      <c r="E43" s="8">
        <v>0.13</v>
      </c>
      <c r="F43" s="8" t="s">
        <v>60</v>
      </c>
      <c r="G43" s="8" t="s">
        <v>76</v>
      </c>
      <c r="H43" s="8" t="s">
        <v>62</v>
      </c>
      <c r="I43" s="8" t="s">
        <v>73</v>
      </c>
      <c r="J43" s="8" t="s">
        <v>64</v>
      </c>
      <c r="K43" s="8" t="s">
        <v>78</v>
      </c>
      <c r="L43" s="8" t="s">
        <v>145</v>
      </c>
      <c r="M43" s="8" t="s">
        <v>78</v>
      </c>
      <c r="N43" s="8" t="s">
        <v>64</v>
      </c>
      <c r="O43" s="8" t="s">
        <v>64</v>
      </c>
      <c r="P43" s="8" t="s">
        <v>78</v>
      </c>
      <c r="Q43" s="8" t="s">
        <v>84</v>
      </c>
      <c r="R43" s="8" t="s">
        <v>64</v>
      </c>
      <c r="S43" s="8" t="s">
        <v>64</v>
      </c>
      <c r="T43" s="8" t="s">
        <v>64</v>
      </c>
      <c r="U43" s="8" t="s">
        <v>78</v>
      </c>
      <c r="V43" s="8" t="s">
        <v>64</v>
      </c>
      <c r="W43" s="8" t="s">
        <v>64</v>
      </c>
      <c r="X43" s="8" t="s">
        <v>64</v>
      </c>
      <c r="Y43" s="8" t="s">
        <v>64</v>
      </c>
      <c r="Z43" s="8" t="s">
        <v>66</v>
      </c>
      <c r="AA43" s="8" t="s">
        <v>65</v>
      </c>
      <c r="AB43" s="8" t="s">
        <v>66</v>
      </c>
      <c r="AC43" s="8" t="s">
        <v>66</v>
      </c>
      <c r="AD43" s="8" t="s">
        <v>66</v>
      </c>
      <c r="AE43" s="8" t="s">
        <v>65</v>
      </c>
      <c r="AF43" s="8" t="s">
        <v>66</v>
      </c>
      <c r="AG43" s="8" t="s">
        <v>66</v>
      </c>
      <c r="AH43" s="8" t="s">
        <v>79</v>
      </c>
      <c r="AI43" s="8" t="s">
        <v>79</v>
      </c>
      <c r="AJ43" s="8" t="s">
        <v>66</v>
      </c>
      <c r="AK43" s="8" t="s">
        <v>66</v>
      </c>
      <c r="AL43" s="8" t="s">
        <v>66</v>
      </c>
      <c r="AM43" s="8" t="s">
        <v>66</v>
      </c>
      <c r="AN43" s="8" t="s">
        <v>66</v>
      </c>
      <c r="AO43" s="8" t="s">
        <v>79</v>
      </c>
      <c r="AP43" s="8" t="s">
        <v>67</v>
      </c>
      <c r="AQ43" s="8" t="s">
        <v>80</v>
      </c>
      <c r="AR43" s="8" t="s">
        <v>73</v>
      </c>
      <c r="AS43" s="8" t="s">
        <v>68</v>
      </c>
      <c r="AT43" s="8" t="s">
        <v>87</v>
      </c>
      <c r="AU43" s="8" t="s">
        <v>80</v>
      </c>
      <c r="AV43" s="8" t="s">
        <v>80</v>
      </c>
      <c r="AW43" s="8" t="s">
        <v>73</v>
      </c>
      <c r="AX43" s="8" t="s">
        <v>73</v>
      </c>
      <c r="AY43" s="8" t="s">
        <v>72</v>
      </c>
      <c r="AZ43" s="8" t="s">
        <v>73</v>
      </c>
      <c r="BA43" s="8" t="s">
        <v>73</v>
      </c>
      <c r="BB43" s="8" t="s">
        <v>73</v>
      </c>
      <c r="BC43" s="8" t="s">
        <v>73</v>
      </c>
      <c r="BE43" s="8" t="s">
        <v>73</v>
      </c>
    </row>
    <row r="44" spans="1:57" ht="13.2" x14ac:dyDescent="0.25">
      <c r="A44" s="4">
        <v>45569.474414363431</v>
      </c>
      <c r="B44" s="5" t="s">
        <v>203</v>
      </c>
      <c r="C44" s="6" t="s">
        <v>204</v>
      </c>
      <c r="D44" s="5">
        <v>7.14</v>
      </c>
      <c r="E44" s="5">
        <v>0</v>
      </c>
      <c r="F44" s="5" t="s">
        <v>60</v>
      </c>
      <c r="G44" s="5" t="s">
        <v>76</v>
      </c>
      <c r="H44" s="5" t="s">
        <v>100</v>
      </c>
      <c r="I44" s="5" t="s">
        <v>63</v>
      </c>
      <c r="J44" s="5" t="s">
        <v>64</v>
      </c>
      <c r="K44" s="5" t="s">
        <v>84</v>
      </c>
      <c r="L44" s="5" t="s">
        <v>145</v>
      </c>
      <c r="M44" s="5" t="s">
        <v>84</v>
      </c>
      <c r="N44" s="5" t="s">
        <v>84</v>
      </c>
      <c r="O44" s="5" t="s">
        <v>84</v>
      </c>
      <c r="P44" s="5" t="s">
        <v>84</v>
      </c>
      <c r="Q44" s="5" t="s">
        <v>84</v>
      </c>
      <c r="R44" s="5" t="s">
        <v>64</v>
      </c>
      <c r="S44" s="5" t="s">
        <v>64</v>
      </c>
      <c r="T44" s="5" t="s">
        <v>64</v>
      </c>
      <c r="U44" s="5" t="s">
        <v>84</v>
      </c>
      <c r="V44" s="5" t="s">
        <v>64</v>
      </c>
      <c r="W44" s="5" t="s">
        <v>84</v>
      </c>
      <c r="X44" s="5" t="s">
        <v>64</v>
      </c>
      <c r="Y44" s="5" t="s">
        <v>64</v>
      </c>
      <c r="Z44" s="5" t="s">
        <v>65</v>
      </c>
      <c r="AA44" s="5" t="s">
        <v>66</v>
      </c>
      <c r="AB44" s="5" t="s">
        <v>66</v>
      </c>
      <c r="AC44" s="5" t="s">
        <v>66</v>
      </c>
      <c r="AD44" s="5" t="s">
        <v>66</v>
      </c>
      <c r="AE44" s="5" t="s">
        <v>66</v>
      </c>
      <c r="AF44" s="5" t="s">
        <v>66</v>
      </c>
      <c r="AG44" s="5" t="s">
        <v>65</v>
      </c>
      <c r="AH44" s="5" t="s">
        <v>79</v>
      </c>
      <c r="AI44" s="5" t="s">
        <v>79</v>
      </c>
      <c r="AJ44" s="5" t="s">
        <v>65</v>
      </c>
      <c r="AK44" s="5" t="s">
        <v>65</v>
      </c>
      <c r="AL44" s="5" t="s">
        <v>65</v>
      </c>
      <c r="AM44" s="5" t="s">
        <v>65</v>
      </c>
      <c r="AN44" s="5" t="s">
        <v>66</v>
      </c>
      <c r="AO44" s="5" t="s">
        <v>66</v>
      </c>
      <c r="AP44" s="5" t="s">
        <v>67</v>
      </c>
      <c r="AQ44" s="5" t="s">
        <v>67</v>
      </c>
      <c r="AR44" s="5" t="s">
        <v>86</v>
      </c>
      <c r="AS44" s="5" t="s">
        <v>81</v>
      </c>
      <c r="AT44" s="5" t="s">
        <v>87</v>
      </c>
      <c r="AU44" s="5" t="s">
        <v>67</v>
      </c>
      <c r="AV44" s="5" t="s">
        <v>71</v>
      </c>
      <c r="AW44" s="5" t="s">
        <v>73</v>
      </c>
      <c r="AX44" s="5" t="s">
        <v>73</v>
      </c>
      <c r="AY44" s="5" t="s">
        <v>73</v>
      </c>
      <c r="AZ44" s="5" t="s">
        <v>72</v>
      </c>
      <c r="BA44" s="5" t="s">
        <v>72</v>
      </c>
      <c r="BB44" s="5" t="s">
        <v>73</v>
      </c>
      <c r="BC44" s="5" t="s">
        <v>73</v>
      </c>
      <c r="BE44" s="5" t="s">
        <v>73</v>
      </c>
    </row>
    <row r="45" spans="1:57" ht="13.2" x14ac:dyDescent="0.25">
      <c r="A45" s="7">
        <v>45569.475602557868</v>
      </c>
      <c r="B45" s="8" t="s">
        <v>205</v>
      </c>
      <c r="C45" s="9" t="s">
        <v>206</v>
      </c>
      <c r="D45" s="8">
        <v>0</v>
      </c>
      <c r="E45" s="8">
        <v>0</v>
      </c>
      <c r="F45" s="8" t="s">
        <v>60</v>
      </c>
      <c r="G45" s="8" t="s">
        <v>76</v>
      </c>
      <c r="H45" s="8" t="s">
        <v>108</v>
      </c>
      <c r="I45" s="8" t="s">
        <v>63</v>
      </c>
      <c r="J45" s="8" t="s">
        <v>64</v>
      </c>
      <c r="K45" s="8" t="s">
        <v>64</v>
      </c>
      <c r="L45" s="8" t="s">
        <v>64</v>
      </c>
      <c r="M45" s="8" t="s">
        <v>84</v>
      </c>
      <c r="N45" s="8" t="s">
        <v>84</v>
      </c>
      <c r="O45" s="8" t="s">
        <v>64</v>
      </c>
      <c r="P45" s="8" t="s">
        <v>64</v>
      </c>
      <c r="Q45" s="8" t="s">
        <v>84</v>
      </c>
      <c r="R45" s="8" t="s">
        <v>64</v>
      </c>
      <c r="S45" s="8" t="s">
        <v>64</v>
      </c>
      <c r="T45" s="8" t="s">
        <v>64</v>
      </c>
      <c r="U45" s="8" t="s">
        <v>84</v>
      </c>
      <c r="V45" s="8" t="s">
        <v>64</v>
      </c>
      <c r="W45" s="8" t="s">
        <v>64</v>
      </c>
      <c r="X45" s="8" t="s">
        <v>64</v>
      </c>
      <c r="Y45" s="8" t="s">
        <v>84</v>
      </c>
      <c r="Z45" s="8" t="s">
        <v>79</v>
      </c>
      <c r="AA45" s="8" t="s">
        <v>66</v>
      </c>
      <c r="AB45" s="8" t="s">
        <v>66</v>
      </c>
      <c r="AC45" s="8" t="s">
        <v>79</v>
      </c>
      <c r="AD45" s="8" t="s">
        <v>66</v>
      </c>
      <c r="AE45" s="8" t="s">
        <v>79</v>
      </c>
      <c r="AF45" s="8" t="s">
        <v>66</v>
      </c>
      <c r="AG45" s="8" t="s">
        <v>66</v>
      </c>
      <c r="AH45" s="8" t="s">
        <v>66</v>
      </c>
      <c r="AI45" s="8" t="s">
        <v>101</v>
      </c>
      <c r="AJ45" s="8" t="s">
        <v>66</v>
      </c>
      <c r="AK45" s="8" t="s">
        <v>66</v>
      </c>
      <c r="AL45" s="8" t="s">
        <v>66</v>
      </c>
      <c r="AM45" s="8" t="s">
        <v>66</v>
      </c>
      <c r="AN45" s="8" t="s">
        <v>66</v>
      </c>
      <c r="AO45" s="8" t="s">
        <v>66</v>
      </c>
      <c r="AP45" s="8" t="s">
        <v>85</v>
      </c>
      <c r="AQ45" s="8" t="s">
        <v>85</v>
      </c>
      <c r="AR45" s="8" t="s">
        <v>86</v>
      </c>
      <c r="AS45" s="8" t="s">
        <v>207</v>
      </c>
      <c r="AT45" s="8" t="s">
        <v>87</v>
      </c>
      <c r="AU45" s="8" t="s">
        <v>70</v>
      </c>
      <c r="AV45" s="8" t="s">
        <v>67</v>
      </c>
      <c r="AW45" s="8" t="s">
        <v>73</v>
      </c>
      <c r="AX45" s="8" t="s">
        <v>73</v>
      </c>
      <c r="AY45" s="8" t="s">
        <v>72</v>
      </c>
      <c r="AZ45" s="8" t="s">
        <v>72</v>
      </c>
      <c r="BA45" s="8" t="s">
        <v>72</v>
      </c>
      <c r="BB45" s="8" t="s">
        <v>73</v>
      </c>
      <c r="BC45" s="8" t="s">
        <v>73</v>
      </c>
      <c r="BE45" s="8" t="s">
        <v>73</v>
      </c>
    </row>
    <row r="46" spans="1:57" ht="13.2" x14ac:dyDescent="0.25">
      <c r="A46" s="4">
        <v>45569.475744629628</v>
      </c>
      <c r="B46" s="5" t="s">
        <v>208</v>
      </c>
      <c r="C46" s="6" t="s">
        <v>209</v>
      </c>
      <c r="D46" s="5">
        <v>7.14</v>
      </c>
      <c r="E46" s="5">
        <v>0.08</v>
      </c>
      <c r="F46" s="5" t="s">
        <v>60</v>
      </c>
      <c r="G46" s="5" t="s">
        <v>76</v>
      </c>
      <c r="H46" s="5" t="s">
        <v>210</v>
      </c>
      <c r="I46" s="5" t="s">
        <v>63</v>
      </c>
      <c r="J46" s="5" t="s">
        <v>64</v>
      </c>
      <c r="K46" s="5" t="s">
        <v>64</v>
      </c>
      <c r="L46" s="5" t="s">
        <v>64</v>
      </c>
      <c r="M46" s="5" t="s">
        <v>84</v>
      </c>
      <c r="N46" s="5" t="s">
        <v>64</v>
      </c>
      <c r="O46" s="5" t="s">
        <v>64</v>
      </c>
      <c r="P46" s="5" t="s">
        <v>78</v>
      </c>
      <c r="Q46" s="5" t="s">
        <v>78</v>
      </c>
      <c r="R46" s="5" t="s">
        <v>64</v>
      </c>
      <c r="S46" s="5" t="s">
        <v>84</v>
      </c>
      <c r="T46" s="5" t="s">
        <v>64</v>
      </c>
      <c r="U46" s="5" t="s">
        <v>78</v>
      </c>
      <c r="V46" s="5" t="s">
        <v>64</v>
      </c>
      <c r="W46" s="5" t="s">
        <v>64</v>
      </c>
      <c r="X46" s="5" t="s">
        <v>64</v>
      </c>
      <c r="Y46" s="5" t="s">
        <v>64</v>
      </c>
      <c r="Z46" s="5" t="s">
        <v>65</v>
      </c>
      <c r="AA46" s="5" t="s">
        <v>66</v>
      </c>
      <c r="AB46" s="5" t="s">
        <v>65</v>
      </c>
      <c r="AC46" s="5" t="s">
        <v>66</v>
      </c>
      <c r="AD46" s="5" t="s">
        <v>65</v>
      </c>
      <c r="AE46" s="5" t="s">
        <v>65</v>
      </c>
      <c r="AF46" s="5" t="s">
        <v>66</v>
      </c>
      <c r="AG46" s="5" t="s">
        <v>66</v>
      </c>
      <c r="AH46" s="5" t="s">
        <v>65</v>
      </c>
      <c r="AI46" s="5" t="s">
        <v>79</v>
      </c>
      <c r="AJ46" s="5" t="s">
        <v>65</v>
      </c>
      <c r="AK46" s="5" t="s">
        <v>65</v>
      </c>
      <c r="AL46" s="5" t="s">
        <v>66</v>
      </c>
      <c r="AM46" s="5" t="s">
        <v>65</v>
      </c>
      <c r="AN46" s="5" t="s">
        <v>65</v>
      </c>
      <c r="AO46" s="5" t="s">
        <v>66</v>
      </c>
      <c r="AP46" s="5" t="s">
        <v>85</v>
      </c>
      <c r="AQ46" s="5" t="s">
        <v>85</v>
      </c>
      <c r="AR46" s="5" t="s">
        <v>63</v>
      </c>
      <c r="AS46" s="5" t="s">
        <v>211</v>
      </c>
      <c r="AT46" s="5" t="s">
        <v>87</v>
      </c>
      <c r="AU46" s="5" t="s">
        <v>67</v>
      </c>
      <c r="AV46" s="5" t="s">
        <v>132</v>
      </c>
      <c r="AW46" s="5" t="s">
        <v>73</v>
      </c>
      <c r="AX46" s="5" t="s">
        <v>73</v>
      </c>
      <c r="AY46" s="5" t="s">
        <v>72</v>
      </c>
      <c r="AZ46" s="5" t="s">
        <v>72</v>
      </c>
      <c r="BA46" s="5" t="s">
        <v>72</v>
      </c>
      <c r="BB46" s="5" t="s">
        <v>73</v>
      </c>
      <c r="BC46" s="5" t="s">
        <v>73</v>
      </c>
      <c r="BE46" s="5" t="s">
        <v>73</v>
      </c>
    </row>
    <row r="47" spans="1:57" ht="13.2" x14ac:dyDescent="0.25">
      <c r="A47" s="7">
        <v>45569.479488599536</v>
      </c>
      <c r="B47" s="8" t="s">
        <v>212</v>
      </c>
      <c r="C47" s="9" t="s">
        <v>213</v>
      </c>
      <c r="D47" s="8">
        <v>37.5</v>
      </c>
      <c r="E47" s="8">
        <v>0.17</v>
      </c>
      <c r="F47" s="8" t="s">
        <v>60</v>
      </c>
      <c r="G47" s="8" t="s">
        <v>76</v>
      </c>
      <c r="H47" s="8" t="s">
        <v>100</v>
      </c>
      <c r="I47" s="8" t="s">
        <v>63</v>
      </c>
      <c r="J47" s="8" t="s">
        <v>64</v>
      </c>
      <c r="K47" s="8" t="s">
        <v>64</v>
      </c>
      <c r="L47" s="8" t="s">
        <v>64</v>
      </c>
      <c r="M47" s="8" t="s">
        <v>78</v>
      </c>
      <c r="N47" s="8" t="s">
        <v>64</v>
      </c>
      <c r="O47" s="8" t="s">
        <v>78</v>
      </c>
      <c r="P47" s="8" t="s">
        <v>78</v>
      </c>
      <c r="Q47" s="8" t="s">
        <v>78</v>
      </c>
      <c r="R47" s="8" t="s">
        <v>64</v>
      </c>
      <c r="S47" s="8" t="s">
        <v>64</v>
      </c>
      <c r="T47" s="8" t="s">
        <v>64</v>
      </c>
      <c r="U47" s="8" t="s">
        <v>78</v>
      </c>
      <c r="V47" s="8" t="s">
        <v>84</v>
      </c>
      <c r="W47" s="8" t="s">
        <v>64</v>
      </c>
      <c r="X47" s="8" t="s">
        <v>64</v>
      </c>
      <c r="Y47" s="8" t="s">
        <v>64</v>
      </c>
      <c r="Z47" s="8" t="s">
        <v>79</v>
      </c>
      <c r="AA47" s="8" t="s">
        <v>65</v>
      </c>
      <c r="AB47" s="8" t="s">
        <v>65</v>
      </c>
      <c r="AC47" s="8" t="s">
        <v>66</v>
      </c>
      <c r="AD47" s="8" t="s">
        <v>66</v>
      </c>
      <c r="AE47" s="8" t="s">
        <v>66</v>
      </c>
      <c r="AF47" s="8" t="s">
        <v>66</v>
      </c>
      <c r="AG47" s="8" t="s">
        <v>65</v>
      </c>
      <c r="AH47" s="8" t="s">
        <v>66</v>
      </c>
      <c r="AI47" s="8" t="s">
        <v>101</v>
      </c>
      <c r="AJ47" s="8" t="s">
        <v>66</v>
      </c>
      <c r="AK47" s="8" t="s">
        <v>66</v>
      </c>
      <c r="AL47" s="8" t="s">
        <v>66</v>
      </c>
      <c r="AM47" s="8" t="s">
        <v>79</v>
      </c>
      <c r="AN47" s="8" t="s">
        <v>66</v>
      </c>
      <c r="AO47" s="8" t="s">
        <v>66</v>
      </c>
      <c r="AP47" s="8" t="s">
        <v>67</v>
      </c>
      <c r="AQ47" s="8" t="s">
        <v>67</v>
      </c>
      <c r="AR47" s="8" t="s">
        <v>73</v>
      </c>
      <c r="AS47" s="8" t="s">
        <v>68</v>
      </c>
      <c r="AT47" s="8" t="s">
        <v>69</v>
      </c>
      <c r="AU47" s="8" t="s">
        <v>80</v>
      </c>
      <c r="AV47" s="8" t="s">
        <v>71</v>
      </c>
      <c r="AW47" s="8" t="s">
        <v>73</v>
      </c>
      <c r="AX47" s="8" t="s">
        <v>73</v>
      </c>
      <c r="AY47" s="8" t="s">
        <v>72</v>
      </c>
      <c r="AZ47" s="8" t="s">
        <v>72</v>
      </c>
      <c r="BA47" s="8" t="s">
        <v>72</v>
      </c>
      <c r="BB47" s="8" t="s">
        <v>73</v>
      </c>
      <c r="BC47" s="8" t="s">
        <v>73</v>
      </c>
      <c r="BE47" s="8" t="s">
        <v>73</v>
      </c>
    </row>
    <row r="48" spans="1:57" ht="13.2" x14ac:dyDescent="0.25">
      <c r="A48" s="4">
        <v>45569.479838275467</v>
      </c>
      <c r="B48" s="5" t="s">
        <v>214</v>
      </c>
      <c r="C48" s="6" t="s">
        <v>215</v>
      </c>
      <c r="D48" s="5">
        <v>23.21</v>
      </c>
      <c r="E48" s="5">
        <v>0</v>
      </c>
      <c r="F48" s="5" t="s">
        <v>60</v>
      </c>
      <c r="G48" s="5" t="s">
        <v>76</v>
      </c>
      <c r="H48" s="5" t="s">
        <v>125</v>
      </c>
      <c r="I48" s="5" t="s">
        <v>63</v>
      </c>
      <c r="J48" s="5" t="s">
        <v>64</v>
      </c>
      <c r="K48" s="5" t="s">
        <v>78</v>
      </c>
      <c r="L48" s="5" t="s">
        <v>64</v>
      </c>
      <c r="M48" s="5" t="s">
        <v>64</v>
      </c>
      <c r="N48" s="5" t="s">
        <v>64</v>
      </c>
      <c r="O48" s="5" t="s">
        <v>64</v>
      </c>
      <c r="P48" s="5" t="s">
        <v>78</v>
      </c>
      <c r="Q48" s="5" t="s">
        <v>64</v>
      </c>
      <c r="R48" s="5" t="s">
        <v>64</v>
      </c>
      <c r="S48" s="5" t="s">
        <v>64</v>
      </c>
      <c r="T48" s="5" t="s">
        <v>64</v>
      </c>
      <c r="U48" s="5" t="s">
        <v>64</v>
      </c>
      <c r="V48" s="5" t="s">
        <v>64</v>
      </c>
      <c r="W48" s="5" t="s">
        <v>64</v>
      </c>
      <c r="X48" s="5" t="s">
        <v>64</v>
      </c>
      <c r="Y48" s="5" t="s">
        <v>64</v>
      </c>
      <c r="Z48" s="5" t="s">
        <v>66</v>
      </c>
      <c r="AA48" s="5" t="s">
        <v>65</v>
      </c>
      <c r="AB48" s="5" t="s">
        <v>66</v>
      </c>
      <c r="AC48" s="5" t="s">
        <v>66</v>
      </c>
      <c r="AD48" s="5" t="s">
        <v>66</v>
      </c>
      <c r="AE48" s="5" t="s">
        <v>66</v>
      </c>
      <c r="AF48" s="5" t="s">
        <v>66</v>
      </c>
      <c r="AG48" s="5" t="s">
        <v>66</v>
      </c>
      <c r="AH48" s="5" t="s">
        <v>66</v>
      </c>
      <c r="AI48" s="5" t="s">
        <v>79</v>
      </c>
      <c r="AJ48" s="5" t="s">
        <v>65</v>
      </c>
      <c r="AK48" s="5" t="s">
        <v>66</v>
      </c>
      <c r="AL48" s="5" t="s">
        <v>66</v>
      </c>
      <c r="AM48" s="5" t="s">
        <v>65</v>
      </c>
      <c r="AN48" s="5" t="s">
        <v>66</v>
      </c>
      <c r="AO48" s="5" t="s">
        <v>66</v>
      </c>
      <c r="AP48" s="5" t="s">
        <v>67</v>
      </c>
      <c r="AQ48" s="5" t="s">
        <v>67</v>
      </c>
      <c r="AR48" s="5" t="s">
        <v>86</v>
      </c>
      <c r="AS48" s="5" t="s">
        <v>81</v>
      </c>
      <c r="AT48" s="5" t="s">
        <v>69</v>
      </c>
      <c r="AU48" s="5" t="s">
        <v>80</v>
      </c>
      <c r="AV48" s="5" t="s">
        <v>71</v>
      </c>
      <c r="AW48" s="5" t="s">
        <v>73</v>
      </c>
      <c r="AX48" s="5" t="s">
        <v>73</v>
      </c>
      <c r="AY48" s="5" t="s">
        <v>63</v>
      </c>
      <c r="AZ48" s="5" t="s">
        <v>72</v>
      </c>
      <c r="BA48" s="5" t="s">
        <v>63</v>
      </c>
      <c r="BB48" s="5" t="s">
        <v>72</v>
      </c>
      <c r="BC48" s="5" t="s">
        <v>73</v>
      </c>
      <c r="BD48" s="5" t="s">
        <v>116</v>
      </c>
      <c r="BE48" s="5" t="s">
        <v>73</v>
      </c>
    </row>
    <row r="49" spans="1:58" ht="13.2" x14ac:dyDescent="0.25">
      <c r="A49" s="7">
        <v>45569.479953368056</v>
      </c>
      <c r="B49" s="8" t="s">
        <v>216</v>
      </c>
      <c r="C49" s="9" t="s">
        <v>217</v>
      </c>
      <c r="D49" s="8">
        <v>12.5</v>
      </c>
      <c r="E49" s="8">
        <v>0.25</v>
      </c>
      <c r="F49" s="8" t="s">
        <v>60</v>
      </c>
      <c r="G49" s="8" t="s">
        <v>76</v>
      </c>
      <c r="H49" s="8" t="s">
        <v>100</v>
      </c>
      <c r="I49" s="8" t="s">
        <v>63</v>
      </c>
      <c r="J49" s="8" t="s">
        <v>64</v>
      </c>
      <c r="K49" s="8" t="s">
        <v>84</v>
      </c>
      <c r="L49" s="8" t="s">
        <v>64</v>
      </c>
      <c r="M49" s="8" t="s">
        <v>84</v>
      </c>
      <c r="N49" s="8" t="s">
        <v>84</v>
      </c>
      <c r="O49" s="8" t="s">
        <v>64</v>
      </c>
      <c r="P49" s="8" t="s">
        <v>84</v>
      </c>
      <c r="Q49" s="8" t="s">
        <v>64</v>
      </c>
      <c r="R49" s="8" t="s">
        <v>64</v>
      </c>
      <c r="S49" s="8" t="s">
        <v>64</v>
      </c>
      <c r="T49" s="8" t="s">
        <v>64</v>
      </c>
      <c r="U49" s="8" t="s">
        <v>64</v>
      </c>
      <c r="V49" s="8" t="s">
        <v>64</v>
      </c>
      <c r="W49" s="8" t="s">
        <v>64</v>
      </c>
      <c r="X49" s="8" t="s">
        <v>64</v>
      </c>
      <c r="Y49" s="8" t="s">
        <v>64</v>
      </c>
      <c r="Z49" s="8" t="s">
        <v>66</v>
      </c>
      <c r="AA49" s="8" t="s">
        <v>66</v>
      </c>
      <c r="AB49" s="8" t="s">
        <v>66</v>
      </c>
      <c r="AC49" s="8" t="s">
        <v>66</v>
      </c>
      <c r="AD49" s="8" t="s">
        <v>66</v>
      </c>
      <c r="AE49" s="8" t="s">
        <v>66</v>
      </c>
      <c r="AF49" s="8" t="s">
        <v>66</v>
      </c>
      <c r="AG49" s="8" t="s">
        <v>66</v>
      </c>
      <c r="AH49" s="8" t="s">
        <v>66</v>
      </c>
      <c r="AI49" s="8" t="s">
        <v>101</v>
      </c>
      <c r="AJ49" s="8" t="s">
        <v>66</v>
      </c>
      <c r="AK49" s="8" t="s">
        <v>66</v>
      </c>
      <c r="AL49" s="8" t="s">
        <v>66</v>
      </c>
      <c r="AM49" s="8" t="s">
        <v>66</v>
      </c>
      <c r="AN49" s="8" t="s">
        <v>66</v>
      </c>
      <c r="AO49" s="8" t="s">
        <v>66</v>
      </c>
      <c r="AP49" s="8" t="s">
        <v>67</v>
      </c>
      <c r="AQ49" s="8" t="s">
        <v>67</v>
      </c>
      <c r="AR49" s="8" t="s">
        <v>86</v>
      </c>
      <c r="AS49" s="8" t="s">
        <v>68</v>
      </c>
      <c r="AT49" s="8" t="s">
        <v>69</v>
      </c>
      <c r="AU49" s="8" t="s">
        <v>70</v>
      </c>
      <c r="AV49" s="8" t="s">
        <v>71</v>
      </c>
      <c r="AW49" s="8" t="s">
        <v>73</v>
      </c>
      <c r="AX49" s="8" t="s">
        <v>73</v>
      </c>
      <c r="AY49" s="8" t="s">
        <v>63</v>
      </c>
      <c r="AZ49" s="8" t="s">
        <v>72</v>
      </c>
      <c r="BA49" s="8" t="s">
        <v>73</v>
      </c>
      <c r="BB49" s="8" t="s">
        <v>73</v>
      </c>
      <c r="BC49" s="8" t="s">
        <v>73</v>
      </c>
      <c r="BE49" s="8" t="s">
        <v>73</v>
      </c>
    </row>
    <row r="50" spans="1:58" ht="13.2" x14ac:dyDescent="0.25">
      <c r="A50" s="4">
        <v>45569.48061244213</v>
      </c>
      <c r="B50" s="5" t="s">
        <v>218</v>
      </c>
      <c r="C50" s="6" t="s">
        <v>219</v>
      </c>
      <c r="D50" s="5">
        <v>28.57</v>
      </c>
      <c r="E50" s="5">
        <v>0.13</v>
      </c>
      <c r="F50" s="5" t="s">
        <v>60</v>
      </c>
      <c r="G50" s="5" t="s">
        <v>76</v>
      </c>
      <c r="H50" s="5" t="s">
        <v>62</v>
      </c>
      <c r="I50" s="5" t="s">
        <v>63</v>
      </c>
      <c r="J50" s="5" t="s">
        <v>64</v>
      </c>
      <c r="K50" s="5" t="s">
        <v>84</v>
      </c>
      <c r="L50" s="5" t="s">
        <v>64</v>
      </c>
      <c r="M50" s="5" t="s">
        <v>84</v>
      </c>
      <c r="N50" s="5" t="s">
        <v>64</v>
      </c>
      <c r="O50" s="5" t="s">
        <v>84</v>
      </c>
      <c r="P50" s="5" t="s">
        <v>84</v>
      </c>
      <c r="Q50" s="5" t="s">
        <v>64</v>
      </c>
      <c r="R50" s="5" t="s">
        <v>64</v>
      </c>
      <c r="S50" s="5" t="s">
        <v>64</v>
      </c>
      <c r="T50" s="5" t="s">
        <v>64</v>
      </c>
      <c r="U50" s="5" t="s">
        <v>64</v>
      </c>
      <c r="V50" s="5" t="s">
        <v>64</v>
      </c>
      <c r="W50" s="5" t="s">
        <v>84</v>
      </c>
      <c r="X50" s="5" t="s">
        <v>64</v>
      </c>
      <c r="Y50" s="5" t="s">
        <v>64</v>
      </c>
      <c r="Z50" s="5" t="s">
        <v>66</v>
      </c>
      <c r="AA50" s="5" t="s">
        <v>65</v>
      </c>
      <c r="AB50" s="5" t="s">
        <v>65</v>
      </c>
      <c r="AC50" s="5" t="s">
        <v>66</v>
      </c>
      <c r="AD50" s="5" t="s">
        <v>65</v>
      </c>
      <c r="AE50" s="5" t="s">
        <v>65</v>
      </c>
      <c r="AF50" s="5" t="s">
        <v>66</v>
      </c>
      <c r="AG50" s="5" t="s">
        <v>66</v>
      </c>
      <c r="AH50" s="5" t="s">
        <v>79</v>
      </c>
      <c r="AI50" s="5" t="s">
        <v>79</v>
      </c>
      <c r="AJ50" s="5" t="s">
        <v>66</v>
      </c>
      <c r="AK50" s="5" t="s">
        <v>66</v>
      </c>
      <c r="AL50" s="5" t="s">
        <v>66</v>
      </c>
      <c r="AM50" s="5" t="s">
        <v>66</v>
      </c>
      <c r="AN50" s="5" t="s">
        <v>66</v>
      </c>
      <c r="AO50" s="5" t="s">
        <v>79</v>
      </c>
      <c r="AP50" s="5" t="s">
        <v>85</v>
      </c>
      <c r="AQ50" s="5" t="s">
        <v>80</v>
      </c>
      <c r="AR50" s="5" t="s">
        <v>73</v>
      </c>
      <c r="AS50" s="5" t="s">
        <v>220</v>
      </c>
      <c r="AT50" s="5" t="s">
        <v>87</v>
      </c>
      <c r="AU50" s="5" t="s">
        <v>70</v>
      </c>
      <c r="AV50" s="5" t="s">
        <v>71</v>
      </c>
      <c r="AW50" s="5" t="s">
        <v>72</v>
      </c>
      <c r="AX50" s="5" t="s">
        <v>63</v>
      </c>
      <c r="AY50" s="5" t="s">
        <v>72</v>
      </c>
      <c r="AZ50" s="5" t="s">
        <v>72</v>
      </c>
      <c r="BA50" s="5" t="s">
        <v>72</v>
      </c>
      <c r="BB50" s="5" t="s">
        <v>72</v>
      </c>
      <c r="BC50" s="5" t="s">
        <v>73</v>
      </c>
      <c r="BE50" s="5" t="s">
        <v>73</v>
      </c>
    </row>
    <row r="51" spans="1:58" ht="13.2" x14ac:dyDescent="0.25">
      <c r="A51" s="7">
        <v>45569.48443960648</v>
      </c>
      <c r="B51" s="8" t="s">
        <v>221</v>
      </c>
      <c r="C51" s="9" t="s">
        <v>222</v>
      </c>
      <c r="D51" s="8">
        <v>43.75</v>
      </c>
      <c r="E51" s="8">
        <v>0.42</v>
      </c>
      <c r="F51" s="8" t="s">
        <v>60</v>
      </c>
      <c r="G51" s="8" t="s">
        <v>76</v>
      </c>
      <c r="H51" s="8" t="s">
        <v>62</v>
      </c>
      <c r="I51" s="8" t="s">
        <v>73</v>
      </c>
      <c r="J51" s="8" t="s">
        <v>64</v>
      </c>
      <c r="K51" s="8" t="s">
        <v>64</v>
      </c>
      <c r="L51" s="8" t="s">
        <v>64</v>
      </c>
      <c r="M51" s="8" t="s">
        <v>78</v>
      </c>
      <c r="N51" s="8" t="s">
        <v>64</v>
      </c>
      <c r="O51" s="8" t="s">
        <v>64</v>
      </c>
      <c r="P51" s="8" t="s">
        <v>84</v>
      </c>
      <c r="Q51" s="8" t="s">
        <v>84</v>
      </c>
      <c r="R51" s="8" t="s">
        <v>64</v>
      </c>
      <c r="S51" s="8" t="s">
        <v>64</v>
      </c>
      <c r="T51" s="8" t="s">
        <v>64</v>
      </c>
      <c r="U51" s="8" t="s">
        <v>64</v>
      </c>
      <c r="V51" s="8" t="s">
        <v>64</v>
      </c>
      <c r="W51" s="8" t="s">
        <v>64</v>
      </c>
      <c r="X51" s="8" t="s">
        <v>84</v>
      </c>
      <c r="Y51" s="8" t="s">
        <v>64</v>
      </c>
      <c r="Z51" s="8" t="s">
        <v>66</v>
      </c>
      <c r="AA51" s="8" t="s">
        <v>101</v>
      </c>
      <c r="AB51" s="8" t="s">
        <v>101</v>
      </c>
      <c r="AC51" s="8" t="s">
        <v>101</v>
      </c>
      <c r="AD51" s="8" t="s">
        <v>66</v>
      </c>
      <c r="AE51" s="8" t="s">
        <v>66</v>
      </c>
      <c r="AF51" s="8" t="s">
        <v>66</v>
      </c>
      <c r="AG51" s="8" t="s">
        <v>101</v>
      </c>
      <c r="AH51" s="8" t="s">
        <v>79</v>
      </c>
      <c r="AI51" s="8" t="s">
        <v>79</v>
      </c>
      <c r="AJ51" s="8" t="s">
        <v>66</v>
      </c>
      <c r="AK51" s="8" t="s">
        <v>66</v>
      </c>
      <c r="AL51" s="8" t="s">
        <v>101</v>
      </c>
      <c r="AM51" s="8" t="s">
        <v>66</v>
      </c>
      <c r="AN51" s="8" t="s">
        <v>66</v>
      </c>
      <c r="AO51" s="8" t="s">
        <v>66</v>
      </c>
      <c r="AP51" s="8" t="s">
        <v>67</v>
      </c>
      <c r="AQ51" s="8" t="s">
        <v>67</v>
      </c>
      <c r="AR51" s="8" t="s">
        <v>86</v>
      </c>
      <c r="AS51" s="8" t="s">
        <v>223</v>
      </c>
      <c r="AT51" s="8" t="s">
        <v>87</v>
      </c>
      <c r="AU51" s="8" t="s">
        <v>93</v>
      </c>
      <c r="AV51" s="8" t="s">
        <v>132</v>
      </c>
      <c r="AW51" s="8" t="s">
        <v>73</v>
      </c>
      <c r="AX51" s="8" t="s">
        <v>73</v>
      </c>
      <c r="AY51" s="8" t="s">
        <v>73</v>
      </c>
      <c r="AZ51" s="8" t="s">
        <v>73</v>
      </c>
      <c r="BA51" s="8" t="s">
        <v>72</v>
      </c>
      <c r="BB51" s="8" t="s">
        <v>73</v>
      </c>
      <c r="BC51" s="8" t="s">
        <v>73</v>
      </c>
      <c r="BE51" s="8" t="s">
        <v>73</v>
      </c>
    </row>
    <row r="52" spans="1:58" ht="13.2" x14ac:dyDescent="0.25">
      <c r="A52" s="4">
        <v>45569.484522673607</v>
      </c>
      <c r="B52" s="5" t="s">
        <v>224</v>
      </c>
      <c r="C52" s="6" t="s">
        <v>225</v>
      </c>
      <c r="D52" s="5">
        <v>46.43</v>
      </c>
      <c r="E52" s="5">
        <v>0.38</v>
      </c>
      <c r="F52" s="5" t="s">
        <v>60</v>
      </c>
      <c r="G52" s="5" t="s">
        <v>76</v>
      </c>
      <c r="H52" s="5" t="s">
        <v>180</v>
      </c>
      <c r="I52" s="5" t="s">
        <v>63</v>
      </c>
      <c r="J52" s="5" t="s">
        <v>64</v>
      </c>
      <c r="K52" s="5" t="s">
        <v>64</v>
      </c>
      <c r="L52" s="5" t="s">
        <v>64</v>
      </c>
      <c r="M52" s="5" t="s">
        <v>84</v>
      </c>
      <c r="N52" s="5" t="s">
        <v>84</v>
      </c>
      <c r="O52" s="5" t="s">
        <v>84</v>
      </c>
      <c r="P52" s="5" t="s">
        <v>84</v>
      </c>
      <c r="Q52" s="5" t="s">
        <v>84</v>
      </c>
      <c r="R52" s="5" t="s">
        <v>84</v>
      </c>
      <c r="S52" s="5" t="s">
        <v>84</v>
      </c>
      <c r="T52" s="5" t="s">
        <v>84</v>
      </c>
      <c r="U52" s="5" t="s">
        <v>84</v>
      </c>
      <c r="V52" s="5" t="s">
        <v>84</v>
      </c>
      <c r="W52" s="5" t="s">
        <v>84</v>
      </c>
      <c r="X52" s="5" t="s">
        <v>84</v>
      </c>
      <c r="Y52" s="5" t="s">
        <v>84</v>
      </c>
      <c r="Z52" s="5" t="s">
        <v>66</v>
      </c>
      <c r="AA52" s="5" t="s">
        <v>66</v>
      </c>
      <c r="AB52" s="5" t="s">
        <v>65</v>
      </c>
      <c r="AC52" s="5" t="s">
        <v>65</v>
      </c>
      <c r="AD52" s="5" t="s">
        <v>66</v>
      </c>
      <c r="AE52" s="5" t="s">
        <v>65</v>
      </c>
      <c r="AF52" s="5" t="s">
        <v>65</v>
      </c>
      <c r="AG52" s="5" t="s">
        <v>79</v>
      </c>
      <c r="AH52" s="5" t="s">
        <v>101</v>
      </c>
      <c r="AI52" s="5" t="s">
        <v>79</v>
      </c>
      <c r="AJ52" s="5" t="s">
        <v>66</v>
      </c>
      <c r="AK52" s="5" t="s">
        <v>66</v>
      </c>
      <c r="AL52" s="5" t="s">
        <v>66</v>
      </c>
      <c r="AM52" s="5" t="s">
        <v>66</v>
      </c>
      <c r="AN52" s="5" t="s">
        <v>66</v>
      </c>
      <c r="AO52" s="5" t="s">
        <v>66</v>
      </c>
      <c r="AP52" s="5" t="s">
        <v>67</v>
      </c>
      <c r="AQ52" s="5" t="s">
        <v>67</v>
      </c>
      <c r="AR52" s="5" t="s">
        <v>86</v>
      </c>
      <c r="AS52" s="5" t="s">
        <v>68</v>
      </c>
      <c r="AT52" s="5" t="s">
        <v>87</v>
      </c>
      <c r="AU52" s="5" t="s">
        <v>70</v>
      </c>
      <c r="AV52" s="5" t="s">
        <v>132</v>
      </c>
      <c r="AW52" s="5" t="s">
        <v>73</v>
      </c>
      <c r="AX52" s="5" t="s">
        <v>63</v>
      </c>
      <c r="AY52" s="5" t="s">
        <v>73</v>
      </c>
      <c r="AZ52" s="5" t="s">
        <v>63</v>
      </c>
      <c r="BA52" s="5" t="s">
        <v>63</v>
      </c>
      <c r="BB52" s="5" t="s">
        <v>73</v>
      </c>
      <c r="BC52" s="5" t="s">
        <v>73</v>
      </c>
      <c r="BD52" s="5" t="s">
        <v>226</v>
      </c>
      <c r="BE52" s="5" t="s">
        <v>73</v>
      </c>
      <c r="BF52" s="16" t="s">
        <v>122</v>
      </c>
    </row>
    <row r="53" spans="1:58" ht="13.2" x14ac:dyDescent="0.25">
      <c r="A53" s="7">
        <v>45569.485505208329</v>
      </c>
      <c r="B53" s="8" t="s">
        <v>227</v>
      </c>
      <c r="C53" s="9" t="s">
        <v>228</v>
      </c>
      <c r="D53" s="8">
        <v>48.15</v>
      </c>
      <c r="E53" s="8">
        <v>0</v>
      </c>
      <c r="F53" s="8" t="s">
        <v>60</v>
      </c>
      <c r="G53" s="8" t="s">
        <v>76</v>
      </c>
      <c r="H53" s="8" t="s">
        <v>77</v>
      </c>
      <c r="I53" s="8" t="s">
        <v>63</v>
      </c>
      <c r="J53" s="8" t="s">
        <v>64</v>
      </c>
      <c r="K53" s="8" t="s">
        <v>84</v>
      </c>
      <c r="L53" s="8" t="s">
        <v>64</v>
      </c>
      <c r="M53" s="8" t="s">
        <v>84</v>
      </c>
      <c r="N53" s="8" t="s">
        <v>64</v>
      </c>
      <c r="O53" s="8" t="s">
        <v>84</v>
      </c>
      <c r="P53" s="8" t="s">
        <v>84</v>
      </c>
      <c r="Q53" s="8" t="s">
        <v>84</v>
      </c>
      <c r="R53" s="8" t="s">
        <v>64</v>
      </c>
      <c r="S53" s="8" t="s">
        <v>84</v>
      </c>
      <c r="T53" s="8" t="s">
        <v>78</v>
      </c>
      <c r="U53" s="8" t="s">
        <v>84</v>
      </c>
      <c r="V53" s="8" t="s">
        <v>64</v>
      </c>
      <c r="W53" s="8" t="s">
        <v>64</v>
      </c>
      <c r="X53" s="8" t="s">
        <v>64</v>
      </c>
      <c r="Y53" s="8" t="s">
        <v>84</v>
      </c>
      <c r="Z53" s="8" t="s">
        <v>66</v>
      </c>
      <c r="AA53" s="8" t="s">
        <v>66</v>
      </c>
      <c r="AB53" s="8" t="s">
        <v>66</v>
      </c>
      <c r="AC53" s="8" t="s">
        <v>66</v>
      </c>
      <c r="AD53" s="8" t="s">
        <v>66</v>
      </c>
      <c r="AE53" s="8" t="s">
        <v>66</v>
      </c>
      <c r="AF53" s="8" t="s">
        <v>66</v>
      </c>
      <c r="AG53" s="8" t="s">
        <v>66</v>
      </c>
      <c r="AH53" s="8" t="s">
        <v>66</v>
      </c>
      <c r="AI53" s="8" t="s">
        <v>79</v>
      </c>
      <c r="AJ53" s="8" t="s">
        <v>66</v>
      </c>
      <c r="AK53" s="8" t="s">
        <v>66</v>
      </c>
      <c r="AL53" s="8" t="s">
        <v>66</v>
      </c>
      <c r="AM53" s="8" t="s">
        <v>66</v>
      </c>
      <c r="AN53" s="8" t="s">
        <v>66</v>
      </c>
      <c r="AO53" s="8" t="s">
        <v>66</v>
      </c>
      <c r="AP53" s="8" t="s">
        <v>67</v>
      </c>
      <c r="AQ53" s="8" t="s">
        <v>80</v>
      </c>
      <c r="AR53" s="8" t="s">
        <v>86</v>
      </c>
      <c r="AS53" s="8" t="s">
        <v>81</v>
      </c>
      <c r="AT53" s="8" t="s">
        <v>87</v>
      </c>
      <c r="AU53" s="8" t="s">
        <v>80</v>
      </c>
      <c r="AV53" s="8" t="s">
        <v>71</v>
      </c>
      <c r="AW53" s="8" t="s">
        <v>73</v>
      </c>
      <c r="AX53" s="8" t="s">
        <v>72</v>
      </c>
      <c r="AY53" s="8" t="s">
        <v>73</v>
      </c>
      <c r="AZ53" s="8" t="s">
        <v>72</v>
      </c>
      <c r="BA53" s="8" t="s">
        <v>72</v>
      </c>
      <c r="BB53" s="8" t="s">
        <v>72</v>
      </c>
      <c r="BC53" s="8" t="s">
        <v>73</v>
      </c>
      <c r="BE53" s="8" t="s">
        <v>73</v>
      </c>
    </row>
    <row r="54" spans="1:58" ht="13.2" x14ac:dyDescent="0.25">
      <c r="A54" s="4">
        <v>45569.48610115741</v>
      </c>
      <c r="B54" s="5" t="s">
        <v>229</v>
      </c>
      <c r="C54" s="6" t="s">
        <v>230</v>
      </c>
      <c r="D54" s="5">
        <v>0</v>
      </c>
      <c r="E54" s="5">
        <v>0</v>
      </c>
      <c r="F54" s="5" t="s">
        <v>60</v>
      </c>
      <c r="G54" s="5" t="s">
        <v>76</v>
      </c>
      <c r="H54" s="5" t="s">
        <v>125</v>
      </c>
      <c r="I54" s="5" t="s">
        <v>63</v>
      </c>
      <c r="J54" s="5" t="s">
        <v>78</v>
      </c>
      <c r="K54" s="5" t="s">
        <v>84</v>
      </c>
      <c r="L54" s="5" t="s">
        <v>78</v>
      </c>
      <c r="M54" s="5" t="s">
        <v>84</v>
      </c>
      <c r="N54" s="5" t="s">
        <v>78</v>
      </c>
      <c r="O54" s="5" t="s">
        <v>64</v>
      </c>
      <c r="P54" s="5" t="s">
        <v>78</v>
      </c>
      <c r="Q54" s="5" t="s">
        <v>78</v>
      </c>
      <c r="R54" s="5" t="s">
        <v>84</v>
      </c>
      <c r="S54" s="5" t="s">
        <v>64</v>
      </c>
      <c r="T54" s="5" t="s">
        <v>84</v>
      </c>
      <c r="U54" s="5" t="s">
        <v>78</v>
      </c>
      <c r="V54" s="5" t="s">
        <v>64</v>
      </c>
      <c r="W54" s="5" t="s">
        <v>64</v>
      </c>
      <c r="X54" s="5" t="s">
        <v>64</v>
      </c>
      <c r="Y54" s="5" t="s">
        <v>84</v>
      </c>
      <c r="Z54" s="5" t="s">
        <v>79</v>
      </c>
      <c r="AA54" s="5" t="s">
        <v>101</v>
      </c>
      <c r="AB54" s="5" t="s">
        <v>79</v>
      </c>
      <c r="AC54" s="5" t="s">
        <v>65</v>
      </c>
      <c r="AD54" s="5" t="s">
        <v>66</v>
      </c>
      <c r="AE54" s="5" t="s">
        <v>66</v>
      </c>
      <c r="AF54" s="5" t="s">
        <v>66</v>
      </c>
      <c r="AG54" s="5" t="s">
        <v>66</v>
      </c>
      <c r="AH54" s="5" t="s">
        <v>79</v>
      </c>
      <c r="AI54" s="5" t="s">
        <v>79</v>
      </c>
      <c r="AJ54" s="5" t="s">
        <v>101</v>
      </c>
      <c r="AK54" s="5" t="s">
        <v>66</v>
      </c>
      <c r="AL54" s="5" t="s">
        <v>79</v>
      </c>
      <c r="AM54" s="5" t="s">
        <v>66</v>
      </c>
      <c r="AN54" s="5" t="s">
        <v>66</v>
      </c>
      <c r="AO54" s="5" t="s">
        <v>66</v>
      </c>
      <c r="AP54" s="5" t="s">
        <v>85</v>
      </c>
      <c r="AQ54" s="5" t="s">
        <v>85</v>
      </c>
      <c r="AR54" s="5" t="s">
        <v>73</v>
      </c>
      <c r="AS54" s="5" t="s">
        <v>231</v>
      </c>
      <c r="AT54" s="5" t="s">
        <v>69</v>
      </c>
      <c r="AU54" s="5" t="s">
        <v>80</v>
      </c>
      <c r="AV54" s="5" t="s">
        <v>67</v>
      </c>
      <c r="AW54" s="5" t="s">
        <v>72</v>
      </c>
      <c r="AX54" s="5" t="s">
        <v>63</v>
      </c>
      <c r="AY54" s="5" t="s">
        <v>73</v>
      </c>
      <c r="AZ54" s="5" t="s">
        <v>63</v>
      </c>
      <c r="BA54" s="5" t="s">
        <v>73</v>
      </c>
      <c r="BB54" s="5" t="s">
        <v>73</v>
      </c>
      <c r="BC54" s="5" t="s">
        <v>73</v>
      </c>
      <c r="BE54" s="5" t="s">
        <v>73</v>
      </c>
    </row>
    <row r="55" spans="1:58" ht="13.2" x14ac:dyDescent="0.25">
      <c r="A55" s="7">
        <v>45569.487710960646</v>
      </c>
      <c r="B55" s="8" t="s">
        <v>232</v>
      </c>
      <c r="C55" s="9" t="s">
        <v>233</v>
      </c>
      <c r="D55" s="8">
        <v>22.32</v>
      </c>
      <c r="E55" s="8">
        <v>0</v>
      </c>
      <c r="F55" s="8" t="s">
        <v>60</v>
      </c>
      <c r="G55" s="8" t="s">
        <v>76</v>
      </c>
      <c r="H55" s="8" t="s">
        <v>186</v>
      </c>
      <c r="I55" s="8" t="s">
        <v>63</v>
      </c>
      <c r="J55" s="8" t="s">
        <v>64</v>
      </c>
      <c r="K55" s="8" t="s">
        <v>64</v>
      </c>
      <c r="L55" s="8" t="s">
        <v>64</v>
      </c>
      <c r="M55" s="8" t="s">
        <v>64</v>
      </c>
      <c r="N55" s="8" t="s">
        <v>64</v>
      </c>
      <c r="O55" s="8" t="s">
        <v>64</v>
      </c>
      <c r="P55" s="8" t="s">
        <v>64</v>
      </c>
      <c r="Q55" s="8" t="s">
        <v>64</v>
      </c>
      <c r="R55" s="8" t="s">
        <v>64</v>
      </c>
      <c r="S55" s="8" t="s">
        <v>64</v>
      </c>
      <c r="T55" s="8" t="s">
        <v>64</v>
      </c>
      <c r="U55" s="8" t="s">
        <v>64</v>
      </c>
      <c r="V55" s="8" t="s">
        <v>64</v>
      </c>
      <c r="W55" s="8" t="s">
        <v>64</v>
      </c>
      <c r="X55" s="8" t="s">
        <v>64</v>
      </c>
      <c r="Y55" s="8" t="s">
        <v>64</v>
      </c>
      <c r="Z55" s="8" t="s">
        <v>65</v>
      </c>
      <c r="AA55" s="8" t="s">
        <v>65</v>
      </c>
      <c r="AB55" s="8" t="s">
        <v>65</v>
      </c>
      <c r="AC55" s="8" t="s">
        <v>65</v>
      </c>
      <c r="AD55" s="8" t="s">
        <v>65</v>
      </c>
      <c r="AE55" s="8" t="s">
        <v>65</v>
      </c>
      <c r="AF55" s="8" t="s">
        <v>66</v>
      </c>
      <c r="AG55" s="8" t="s">
        <v>66</v>
      </c>
      <c r="AH55" s="8" t="s">
        <v>66</v>
      </c>
      <c r="AI55" s="8" t="s">
        <v>66</v>
      </c>
      <c r="AJ55" s="8" t="s">
        <v>66</v>
      </c>
      <c r="AK55" s="8" t="s">
        <v>66</v>
      </c>
      <c r="AL55" s="8" t="s">
        <v>66</v>
      </c>
      <c r="AM55" s="8" t="s">
        <v>66</v>
      </c>
      <c r="AN55" s="8" t="s">
        <v>66</v>
      </c>
      <c r="AO55" s="8" t="s">
        <v>66</v>
      </c>
      <c r="AP55" s="8" t="s">
        <v>85</v>
      </c>
      <c r="AQ55" s="8" t="s">
        <v>85</v>
      </c>
      <c r="AR55" s="8" t="s">
        <v>86</v>
      </c>
      <c r="AS55" s="8" t="s">
        <v>115</v>
      </c>
      <c r="AT55" s="8" t="s">
        <v>87</v>
      </c>
      <c r="AU55" s="8" t="s">
        <v>67</v>
      </c>
      <c r="AV55" s="8" t="s">
        <v>67</v>
      </c>
      <c r="AW55" s="8" t="s">
        <v>73</v>
      </c>
      <c r="AX55" s="8" t="s">
        <v>73</v>
      </c>
      <c r="AY55" s="8" t="s">
        <v>73</v>
      </c>
      <c r="AZ55" s="8" t="s">
        <v>72</v>
      </c>
      <c r="BA55" s="8" t="s">
        <v>72</v>
      </c>
      <c r="BB55" s="8" t="s">
        <v>72</v>
      </c>
      <c r="BC55" s="8" t="s">
        <v>73</v>
      </c>
      <c r="BE55" s="8" t="s">
        <v>73</v>
      </c>
    </row>
    <row r="56" spans="1:58" ht="13.2" x14ac:dyDescent="0.25">
      <c r="A56" s="4">
        <v>45569.488879236116</v>
      </c>
      <c r="B56" s="5" t="s">
        <v>234</v>
      </c>
      <c r="C56" s="6" t="s">
        <v>235</v>
      </c>
      <c r="D56" s="5">
        <v>100</v>
      </c>
      <c r="E56" s="5">
        <v>0.25</v>
      </c>
      <c r="F56" s="5" t="s">
        <v>60</v>
      </c>
      <c r="G56" s="5" t="s">
        <v>76</v>
      </c>
      <c r="H56" s="5" t="s">
        <v>236</v>
      </c>
      <c r="I56" s="5" t="s">
        <v>63</v>
      </c>
      <c r="J56" s="5" t="s">
        <v>64</v>
      </c>
      <c r="K56" s="5" t="s">
        <v>64</v>
      </c>
      <c r="L56" s="5" t="s">
        <v>145</v>
      </c>
      <c r="M56" s="5" t="s">
        <v>84</v>
      </c>
      <c r="N56" s="5" t="s">
        <v>64</v>
      </c>
      <c r="O56" s="5" t="s">
        <v>64</v>
      </c>
      <c r="P56" s="5" t="s">
        <v>84</v>
      </c>
      <c r="Q56" s="5" t="s">
        <v>64</v>
      </c>
      <c r="R56" s="5" t="s">
        <v>64</v>
      </c>
      <c r="S56" s="5" t="s">
        <v>64</v>
      </c>
      <c r="T56" s="5" t="s">
        <v>64</v>
      </c>
      <c r="U56" s="5" t="s">
        <v>84</v>
      </c>
      <c r="V56" s="5" t="s">
        <v>64</v>
      </c>
      <c r="W56" s="5" t="s">
        <v>64</v>
      </c>
      <c r="X56" s="5" t="s">
        <v>64</v>
      </c>
      <c r="Y56" s="5" t="s">
        <v>84</v>
      </c>
      <c r="Z56" s="5" t="s">
        <v>66</v>
      </c>
      <c r="AA56" s="5" t="s">
        <v>65</v>
      </c>
      <c r="AB56" s="5" t="s">
        <v>66</v>
      </c>
      <c r="AC56" s="5" t="s">
        <v>66</v>
      </c>
      <c r="AD56" s="5" t="s">
        <v>66</v>
      </c>
      <c r="AE56" s="5" t="s">
        <v>66</v>
      </c>
      <c r="AF56" s="5" t="s">
        <v>66</v>
      </c>
      <c r="AG56" s="5" t="s">
        <v>66</v>
      </c>
      <c r="AH56" s="5" t="s">
        <v>65</v>
      </c>
      <c r="AI56" s="5" t="s">
        <v>79</v>
      </c>
      <c r="AJ56" s="5" t="s">
        <v>66</v>
      </c>
      <c r="AK56" s="5" t="s">
        <v>66</v>
      </c>
      <c r="AL56" s="5" t="s">
        <v>66</v>
      </c>
      <c r="AM56" s="5" t="s">
        <v>66</v>
      </c>
      <c r="AN56" s="5" t="s">
        <v>66</v>
      </c>
      <c r="AO56" s="5" t="s">
        <v>66</v>
      </c>
      <c r="AP56" s="5" t="s">
        <v>85</v>
      </c>
      <c r="AQ56" s="5" t="s">
        <v>67</v>
      </c>
      <c r="AR56" s="5" t="s">
        <v>86</v>
      </c>
      <c r="AS56" s="5" t="s">
        <v>223</v>
      </c>
      <c r="AT56" s="5" t="s">
        <v>69</v>
      </c>
      <c r="AU56" s="5" t="s">
        <v>80</v>
      </c>
      <c r="AV56" s="5" t="s">
        <v>80</v>
      </c>
      <c r="AW56" s="5" t="s">
        <v>72</v>
      </c>
      <c r="AX56" s="5" t="s">
        <v>63</v>
      </c>
      <c r="AY56" s="5" t="s">
        <v>63</v>
      </c>
      <c r="AZ56" s="5" t="s">
        <v>73</v>
      </c>
      <c r="BA56" s="5" t="s">
        <v>63</v>
      </c>
      <c r="BB56" s="5" t="s">
        <v>72</v>
      </c>
      <c r="BC56" s="5" t="s">
        <v>73</v>
      </c>
      <c r="BE56" s="5" t="s">
        <v>73</v>
      </c>
    </row>
    <row r="57" spans="1:58" ht="13.2" x14ac:dyDescent="0.25">
      <c r="A57" s="7">
        <v>45569.492674456022</v>
      </c>
      <c r="B57" s="8" t="s">
        <v>237</v>
      </c>
      <c r="C57" s="9" t="s">
        <v>238</v>
      </c>
      <c r="D57" s="8">
        <v>26.79</v>
      </c>
      <c r="E57" s="8">
        <v>0</v>
      </c>
      <c r="F57" s="8" t="s">
        <v>60</v>
      </c>
      <c r="G57" s="8" t="s">
        <v>76</v>
      </c>
      <c r="H57" s="8" t="s">
        <v>125</v>
      </c>
      <c r="I57" s="8" t="s">
        <v>63</v>
      </c>
      <c r="J57" s="8" t="s">
        <v>64</v>
      </c>
      <c r="K57" s="8" t="s">
        <v>64</v>
      </c>
      <c r="L57" s="8" t="s">
        <v>64</v>
      </c>
      <c r="M57" s="8" t="s">
        <v>84</v>
      </c>
      <c r="N57" s="8" t="s">
        <v>84</v>
      </c>
      <c r="O57" s="8" t="s">
        <v>84</v>
      </c>
      <c r="P57" s="8" t="s">
        <v>84</v>
      </c>
      <c r="Q57" s="8" t="s">
        <v>64</v>
      </c>
      <c r="R57" s="8" t="s">
        <v>64</v>
      </c>
      <c r="S57" s="8" t="s">
        <v>64</v>
      </c>
      <c r="T57" s="8" t="s">
        <v>64</v>
      </c>
      <c r="U57" s="8" t="s">
        <v>64</v>
      </c>
      <c r="V57" s="8" t="s">
        <v>64</v>
      </c>
      <c r="W57" s="8" t="s">
        <v>64</v>
      </c>
      <c r="X57" s="8" t="s">
        <v>64</v>
      </c>
      <c r="Y57" s="8" t="s">
        <v>64</v>
      </c>
      <c r="Z57" s="8" t="s">
        <v>65</v>
      </c>
      <c r="AA57" s="8" t="s">
        <v>65</v>
      </c>
      <c r="AB57" s="8" t="s">
        <v>66</v>
      </c>
      <c r="AC57" s="8" t="s">
        <v>65</v>
      </c>
      <c r="AD57" s="8" t="s">
        <v>66</v>
      </c>
      <c r="AE57" s="8" t="s">
        <v>65</v>
      </c>
      <c r="AF57" s="8" t="s">
        <v>66</v>
      </c>
      <c r="AG57" s="8" t="s">
        <v>65</v>
      </c>
      <c r="AH57" s="8" t="s">
        <v>65</v>
      </c>
      <c r="AI57" s="8" t="s">
        <v>101</v>
      </c>
      <c r="AJ57" s="8" t="s">
        <v>65</v>
      </c>
      <c r="AK57" s="8" t="s">
        <v>65</v>
      </c>
      <c r="AL57" s="8" t="s">
        <v>65</v>
      </c>
      <c r="AM57" s="8" t="s">
        <v>66</v>
      </c>
      <c r="AN57" s="8" t="s">
        <v>66</v>
      </c>
      <c r="AO57" s="8" t="s">
        <v>66</v>
      </c>
      <c r="AP57" s="8" t="s">
        <v>85</v>
      </c>
      <c r="AQ57" s="8" t="s">
        <v>85</v>
      </c>
      <c r="AR57" s="8" t="s">
        <v>86</v>
      </c>
      <c r="AS57" s="8" t="s">
        <v>68</v>
      </c>
      <c r="AT57" s="8" t="s">
        <v>87</v>
      </c>
      <c r="AU57" s="8" t="s">
        <v>80</v>
      </c>
      <c r="AV57" s="8" t="s">
        <v>67</v>
      </c>
      <c r="AW57" s="8" t="s">
        <v>73</v>
      </c>
      <c r="AX57" s="8" t="s">
        <v>73</v>
      </c>
      <c r="AY57" s="8" t="s">
        <v>73</v>
      </c>
      <c r="AZ57" s="8" t="s">
        <v>63</v>
      </c>
      <c r="BA57" s="8" t="s">
        <v>73</v>
      </c>
      <c r="BB57" s="8" t="s">
        <v>73</v>
      </c>
      <c r="BC57" s="8" t="s">
        <v>73</v>
      </c>
      <c r="BE57" s="8" t="s">
        <v>73</v>
      </c>
    </row>
    <row r="58" spans="1:58" ht="13.2" x14ac:dyDescent="0.25">
      <c r="A58" s="4">
        <v>45569.493381469903</v>
      </c>
      <c r="B58" s="5" t="s">
        <v>239</v>
      </c>
      <c r="C58" s="6" t="s">
        <v>240</v>
      </c>
      <c r="D58" s="5">
        <v>88</v>
      </c>
      <c r="E58" s="5">
        <v>0</v>
      </c>
      <c r="F58" s="5" t="s">
        <v>60</v>
      </c>
      <c r="G58" s="5" t="s">
        <v>76</v>
      </c>
      <c r="H58" s="5" t="s">
        <v>100</v>
      </c>
      <c r="I58" s="5" t="s">
        <v>73</v>
      </c>
      <c r="J58" s="5" t="s">
        <v>64</v>
      </c>
      <c r="K58" s="5" t="s">
        <v>64</v>
      </c>
      <c r="L58" s="5" t="s">
        <v>64</v>
      </c>
      <c r="M58" s="5" t="s">
        <v>64</v>
      </c>
      <c r="N58" s="5" t="s">
        <v>84</v>
      </c>
      <c r="O58" s="5" t="s">
        <v>64</v>
      </c>
      <c r="P58" s="5" t="s">
        <v>84</v>
      </c>
      <c r="Q58" s="5" t="s">
        <v>84</v>
      </c>
      <c r="R58" s="5" t="s">
        <v>64</v>
      </c>
      <c r="S58" s="5" t="s">
        <v>64</v>
      </c>
      <c r="T58" s="5" t="s">
        <v>78</v>
      </c>
      <c r="U58" s="5" t="s">
        <v>64</v>
      </c>
      <c r="V58" s="5" t="s">
        <v>64</v>
      </c>
      <c r="W58" s="5" t="s">
        <v>64</v>
      </c>
      <c r="X58" s="5" t="s">
        <v>64</v>
      </c>
      <c r="Y58" s="5" t="s">
        <v>64</v>
      </c>
      <c r="Z58" s="5" t="s">
        <v>65</v>
      </c>
      <c r="AA58" s="5" t="s">
        <v>65</v>
      </c>
      <c r="AB58" s="5" t="s">
        <v>65</v>
      </c>
      <c r="AC58" s="5" t="s">
        <v>65</v>
      </c>
      <c r="AD58" s="5" t="s">
        <v>65</v>
      </c>
      <c r="AE58" s="5" t="s">
        <v>65</v>
      </c>
      <c r="AF58" s="5" t="s">
        <v>65</v>
      </c>
      <c r="AG58" s="5" t="s">
        <v>65</v>
      </c>
      <c r="AH58" s="5" t="s">
        <v>65</v>
      </c>
      <c r="AI58" s="5" t="s">
        <v>101</v>
      </c>
      <c r="AJ58" s="5" t="s">
        <v>65</v>
      </c>
      <c r="AK58" s="5" t="s">
        <v>65</v>
      </c>
      <c r="AL58" s="5" t="s">
        <v>65</v>
      </c>
      <c r="AM58" s="5" t="s">
        <v>65</v>
      </c>
      <c r="AN58" s="5" t="s">
        <v>65</v>
      </c>
      <c r="AO58" s="5" t="s">
        <v>65</v>
      </c>
      <c r="AP58" s="5" t="s">
        <v>85</v>
      </c>
      <c r="AQ58" s="5" t="s">
        <v>85</v>
      </c>
      <c r="AR58" s="5" t="s">
        <v>73</v>
      </c>
      <c r="AS58" s="5" t="s">
        <v>120</v>
      </c>
      <c r="AT58" s="5" t="s">
        <v>69</v>
      </c>
      <c r="AU58" s="5" t="s">
        <v>67</v>
      </c>
      <c r="AV58" s="5" t="s">
        <v>132</v>
      </c>
      <c r="AW58" s="5" t="s">
        <v>73</v>
      </c>
      <c r="AX58" s="5" t="s">
        <v>73</v>
      </c>
      <c r="AY58" s="5" t="s">
        <v>72</v>
      </c>
      <c r="AZ58" s="5" t="s">
        <v>73</v>
      </c>
      <c r="BA58" s="5" t="s">
        <v>72</v>
      </c>
      <c r="BB58" s="5" t="s">
        <v>73</v>
      </c>
      <c r="BC58" s="5" t="s">
        <v>73</v>
      </c>
      <c r="BE58" s="5" t="s">
        <v>73</v>
      </c>
    </row>
    <row r="59" spans="1:58" ht="13.2" x14ac:dyDescent="0.25">
      <c r="A59" s="7">
        <v>45569.494031273149</v>
      </c>
      <c r="B59" s="8" t="s">
        <v>241</v>
      </c>
      <c r="C59" s="9" t="s">
        <v>242</v>
      </c>
      <c r="D59" s="8">
        <v>31.25</v>
      </c>
      <c r="E59" s="8">
        <v>0.88</v>
      </c>
      <c r="F59" s="8" t="s">
        <v>114</v>
      </c>
      <c r="G59" s="8" t="s">
        <v>76</v>
      </c>
      <c r="H59" s="8" t="s">
        <v>100</v>
      </c>
      <c r="I59" s="8" t="s">
        <v>63</v>
      </c>
      <c r="J59" s="8" t="s">
        <v>64</v>
      </c>
      <c r="K59" s="8" t="s">
        <v>84</v>
      </c>
      <c r="L59" s="8" t="s">
        <v>64</v>
      </c>
      <c r="M59" s="8" t="s">
        <v>84</v>
      </c>
      <c r="N59" s="8" t="s">
        <v>84</v>
      </c>
      <c r="O59" s="8" t="s">
        <v>64</v>
      </c>
      <c r="P59" s="8" t="s">
        <v>64</v>
      </c>
      <c r="Q59" s="8" t="s">
        <v>64</v>
      </c>
      <c r="R59" s="8" t="s">
        <v>64</v>
      </c>
      <c r="S59" s="8" t="s">
        <v>64</v>
      </c>
      <c r="T59" s="8" t="s">
        <v>84</v>
      </c>
      <c r="U59" s="8" t="s">
        <v>64</v>
      </c>
      <c r="V59" s="8" t="s">
        <v>64</v>
      </c>
      <c r="W59" s="8" t="s">
        <v>64</v>
      </c>
      <c r="X59" s="8" t="s">
        <v>64</v>
      </c>
      <c r="Y59" s="8" t="s">
        <v>64</v>
      </c>
      <c r="Z59" s="8" t="s">
        <v>65</v>
      </c>
      <c r="AA59" s="8" t="s">
        <v>65</v>
      </c>
      <c r="AB59" s="8" t="s">
        <v>65</v>
      </c>
      <c r="AC59" s="8" t="s">
        <v>65</v>
      </c>
      <c r="AD59" s="8" t="s">
        <v>65</v>
      </c>
      <c r="AE59" s="8" t="s">
        <v>65</v>
      </c>
      <c r="AF59" s="8" t="s">
        <v>65</v>
      </c>
      <c r="AG59" s="8" t="s">
        <v>66</v>
      </c>
      <c r="AH59" s="8" t="s">
        <v>66</v>
      </c>
      <c r="AI59" s="8" t="s">
        <v>101</v>
      </c>
      <c r="AJ59" s="8" t="s">
        <v>65</v>
      </c>
      <c r="AK59" s="8" t="s">
        <v>65</v>
      </c>
      <c r="AL59" s="8" t="s">
        <v>66</v>
      </c>
      <c r="AM59" s="8" t="s">
        <v>65</v>
      </c>
      <c r="AN59" s="8" t="s">
        <v>79</v>
      </c>
      <c r="AO59" s="8" t="s">
        <v>65</v>
      </c>
      <c r="AP59" s="8" t="s">
        <v>85</v>
      </c>
      <c r="AQ59" s="8" t="s">
        <v>85</v>
      </c>
      <c r="AR59" s="8" t="s">
        <v>86</v>
      </c>
      <c r="AS59" s="8" t="s">
        <v>68</v>
      </c>
      <c r="AT59" s="8" t="s">
        <v>87</v>
      </c>
      <c r="AU59" s="8" t="s">
        <v>93</v>
      </c>
      <c r="AV59" s="8" t="s">
        <v>71</v>
      </c>
      <c r="AW59" s="8" t="s">
        <v>72</v>
      </c>
      <c r="AX59" s="8" t="s">
        <v>72</v>
      </c>
      <c r="AY59" s="8" t="s">
        <v>72</v>
      </c>
      <c r="AZ59" s="8" t="s">
        <v>72</v>
      </c>
      <c r="BA59" s="8" t="s">
        <v>72</v>
      </c>
      <c r="BB59" s="8" t="s">
        <v>72</v>
      </c>
      <c r="BC59" s="8" t="s">
        <v>73</v>
      </c>
      <c r="BE59" s="8" t="s">
        <v>73</v>
      </c>
    </row>
    <row r="60" spans="1:58" ht="13.2" x14ac:dyDescent="0.25">
      <c r="A60" s="4">
        <v>45569.497070266203</v>
      </c>
      <c r="B60" s="5" t="s">
        <v>243</v>
      </c>
      <c r="C60" s="6" t="s">
        <v>244</v>
      </c>
      <c r="D60" s="5">
        <v>13.46</v>
      </c>
      <c r="E60" s="5">
        <v>0</v>
      </c>
      <c r="F60" s="5" t="s">
        <v>60</v>
      </c>
      <c r="G60" s="5" t="s">
        <v>76</v>
      </c>
      <c r="H60" s="5" t="s">
        <v>125</v>
      </c>
      <c r="I60" s="5" t="s">
        <v>63</v>
      </c>
      <c r="J60" s="5" t="s">
        <v>64</v>
      </c>
      <c r="K60" s="5" t="s">
        <v>64</v>
      </c>
      <c r="L60" s="5" t="s">
        <v>64</v>
      </c>
      <c r="M60" s="5" t="s">
        <v>64</v>
      </c>
      <c r="N60" s="5" t="s">
        <v>64</v>
      </c>
      <c r="O60" s="5" t="s">
        <v>64</v>
      </c>
      <c r="P60" s="5" t="s">
        <v>64</v>
      </c>
      <c r="Q60" s="5" t="s">
        <v>64</v>
      </c>
      <c r="R60" s="5" t="s">
        <v>64</v>
      </c>
      <c r="S60" s="5" t="s">
        <v>64</v>
      </c>
      <c r="T60" s="5" t="s">
        <v>64</v>
      </c>
      <c r="U60" s="5" t="s">
        <v>64</v>
      </c>
      <c r="V60" s="5" t="s">
        <v>64</v>
      </c>
      <c r="W60" s="5" t="s">
        <v>64</v>
      </c>
      <c r="X60" s="5" t="s">
        <v>64</v>
      </c>
      <c r="Y60" s="5" t="s">
        <v>64</v>
      </c>
      <c r="Z60" s="5" t="s">
        <v>66</v>
      </c>
      <c r="AA60" s="5" t="s">
        <v>65</v>
      </c>
      <c r="AB60" s="5" t="s">
        <v>65</v>
      </c>
      <c r="AC60" s="5" t="s">
        <v>65</v>
      </c>
      <c r="AD60" s="5" t="s">
        <v>65</v>
      </c>
      <c r="AE60" s="5" t="s">
        <v>65</v>
      </c>
      <c r="AF60" s="5" t="s">
        <v>65</v>
      </c>
      <c r="AG60" s="5" t="s">
        <v>65</v>
      </c>
      <c r="AH60" s="5" t="s">
        <v>65</v>
      </c>
      <c r="AI60" s="5" t="s">
        <v>65</v>
      </c>
      <c r="AJ60" s="5" t="s">
        <v>65</v>
      </c>
      <c r="AK60" s="5" t="s">
        <v>65</v>
      </c>
      <c r="AL60" s="5" t="s">
        <v>65</v>
      </c>
      <c r="AM60" s="5" t="s">
        <v>65</v>
      </c>
      <c r="AN60" s="5" t="s">
        <v>65</v>
      </c>
      <c r="AO60" s="5" t="s">
        <v>65</v>
      </c>
      <c r="AP60" s="5" t="s">
        <v>85</v>
      </c>
      <c r="AQ60" s="5" t="s">
        <v>85</v>
      </c>
      <c r="AR60" s="5" t="s">
        <v>63</v>
      </c>
      <c r="AS60" s="5" t="s">
        <v>68</v>
      </c>
      <c r="AT60" s="5" t="s">
        <v>87</v>
      </c>
      <c r="AU60" s="5" t="s">
        <v>70</v>
      </c>
      <c r="AV60" s="5" t="s">
        <v>132</v>
      </c>
      <c r="AW60" s="5" t="s">
        <v>73</v>
      </c>
      <c r="AX60" s="5" t="s">
        <v>73</v>
      </c>
      <c r="AY60" s="5" t="s">
        <v>72</v>
      </c>
      <c r="AZ60" s="5" t="s">
        <v>72</v>
      </c>
      <c r="BA60" s="5" t="s">
        <v>73</v>
      </c>
      <c r="BB60" s="5" t="s">
        <v>73</v>
      </c>
      <c r="BC60" s="5" t="s">
        <v>73</v>
      </c>
      <c r="BE60" s="5" t="s">
        <v>73</v>
      </c>
    </row>
    <row r="61" spans="1:58" ht="13.2" x14ac:dyDescent="0.25">
      <c r="A61" s="7">
        <v>45569.498824108799</v>
      </c>
      <c r="B61" s="8" t="s">
        <v>245</v>
      </c>
      <c r="C61" s="9" t="s">
        <v>246</v>
      </c>
      <c r="D61" s="8">
        <v>7.14</v>
      </c>
      <c r="E61" s="8">
        <v>0.54</v>
      </c>
      <c r="F61" s="8" t="s">
        <v>60</v>
      </c>
      <c r="G61" s="8" t="s">
        <v>76</v>
      </c>
      <c r="H61" s="8" t="s">
        <v>62</v>
      </c>
      <c r="I61" s="8" t="s">
        <v>63</v>
      </c>
      <c r="J61" s="8" t="s">
        <v>64</v>
      </c>
      <c r="K61" s="8" t="s">
        <v>78</v>
      </c>
      <c r="L61" s="8" t="s">
        <v>64</v>
      </c>
      <c r="M61" s="8" t="s">
        <v>84</v>
      </c>
      <c r="N61" s="8" t="s">
        <v>64</v>
      </c>
      <c r="O61" s="8" t="s">
        <v>64</v>
      </c>
      <c r="P61" s="8" t="s">
        <v>84</v>
      </c>
      <c r="Q61" s="8" t="s">
        <v>64</v>
      </c>
      <c r="R61" s="8" t="s">
        <v>64</v>
      </c>
      <c r="S61" s="8" t="s">
        <v>64</v>
      </c>
      <c r="T61" s="8" t="s">
        <v>84</v>
      </c>
      <c r="U61" s="8" t="s">
        <v>84</v>
      </c>
      <c r="V61" s="8" t="s">
        <v>64</v>
      </c>
      <c r="W61" s="8" t="s">
        <v>64</v>
      </c>
      <c r="X61" s="8" t="s">
        <v>64</v>
      </c>
      <c r="Y61" s="8" t="s">
        <v>64</v>
      </c>
      <c r="Z61" s="8" t="s">
        <v>65</v>
      </c>
      <c r="AA61" s="8" t="s">
        <v>66</v>
      </c>
      <c r="AB61" s="8" t="s">
        <v>66</v>
      </c>
      <c r="AC61" s="8" t="s">
        <v>65</v>
      </c>
      <c r="AD61" s="8" t="s">
        <v>65</v>
      </c>
      <c r="AE61" s="8" t="s">
        <v>65</v>
      </c>
      <c r="AF61" s="8" t="s">
        <v>65</v>
      </c>
      <c r="AG61" s="8" t="s">
        <v>65</v>
      </c>
      <c r="AH61" s="8" t="s">
        <v>65</v>
      </c>
      <c r="AI61" s="8" t="s">
        <v>101</v>
      </c>
      <c r="AJ61" s="8" t="s">
        <v>65</v>
      </c>
      <c r="AK61" s="8" t="s">
        <v>65</v>
      </c>
      <c r="AL61" s="8" t="s">
        <v>65</v>
      </c>
      <c r="AM61" s="8" t="s">
        <v>65</v>
      </c>
      <c r="AN61" s="8" t="s">
        <v>66</v>
      </c>
      <c r="AO61" s="8" t="s">
        <v>66</v>
      </c>
      <c r="AP61" s="8" t="s">
        <v>67</v>
      </c>
      <c r="AQ61" s="8" t="s">
        <v>67</v>
      </c>
      <c r="AR61" s="8" t="s">
        <v>73</v>
      </c>
      <c r="AS61" s="8" t="s">
        <v>247</v>
      </c>
      <c r="AT61" s="8" t="s">
        <v>169</v>
      </c>
      <c r="AU61" s="8" t="s">
        <v>70</v>
      </c>
      <c r="AV61" s="8" t="s">
        <v>71</v>
      </c>
      <c r="AW61" s="8" t="s">
        <v>73</v>
      </c>
      <c r="AX61" s="8" t="s">
        <v>73</v>
      </c>
      <c r="AY61" s="8" t="s">
        <v>63</v>
      </c>
      <c r="AZ61" s="8" t="s">
        <v>73</v>
      </c>
      <c r="BA61" s="8" t="s">
        <v>63</v>
      </c>
      <c r="BB61" s="8" t="s">
        <v>73</v>
      </c>
      <c r="BC61" s="8" t="s">
        <v>73</v>
      </c>
      <c r="BE61" s="8" t="s">
        <v>73</v>
      </c>
    </row>
    <row r="62" spans="1:58" ht="13.2" x14ac:dyDescent="0.25">
      <c r="A62" s="4">
        <v>45569.501395266205</v>
      </c>
      <c r="B62" s="5" t="s">
        <v>248</v>
      </c>
      <c r="C62" s="6" t="s">
        <v>249</v>
      </c>
      <c r="D62" s="5">
        <v>100</v>
      </c>
      <c r="E62" s="5">
        <v>0.75</v>
      </c>
      <c r="F62" s="5" t="s">
        <v>60</v>
      </c>
      <c r="G62" s="5" t="s">
        <v>76</v>
      </c>
      <c r="H62" s="5" t="s">
        <v>100</v>
      </c>
      <c r="I62" s="5" t="s">
        <v>73</v>
      </c>
      <c r="J62" s="5" t="s">
        <v>64</v>
      </c>
      <c r="K62" s="5" t="s">
        <v>64</v>
      </c>
      <c r="L62" s="5" t="s">
        <v>64</v>
      </c>
      <c r="M62" s="5" t="s">
        <v>84</v>
      </c>
      <c r="N62" s="5" t="s">
        <v>64</v>
      </c>
      <c r="O62" s="5" t="s">
        <v>64</v>
      </c>
      <c r="P62" s="5" t="s">
        <v>84</v>
      </c>
      <c r="Q62" s="5" t="s">
        <v>64</v>
      </c>
      <c r="R62" s="5" t="s">
        <v>64</v>
      </c>
      <c r="S62" s="5" t="s">
        <v>64</v>
      </c>
      <c r="T62" s="5" t="s">
        <v>64</v>
      </c>
      <c r="U62" s="5" t="s">
        <v>84</v>
      </c>
      <c r="V62" s="5" t="s">
        <v>64</v>
      </c>
      <c r="W62" s="5" t="s">
        <v>64</v>
      </c>
      <c r="X62" s="5" t="s">
        <v>64</v>
      </c>
      <c r="Y62" s="5" t="s">
        <v>64</v>
      </c>
      <c r="Z62" s="5" t="s">
        <v>65</v>
      </c>
      <c r="AA62" s="5" t="s">
        <v>65</v>
      </c>
      <c r="AB62" s="5" t="s">
        <v>66</v>
      </c>
      <c r="AC62" s="5" t="s">
        <v>65</v>
      </c>
      <c r="AD62" s="5" t="s">
        <v>66</v>
      </c>
      <c r="AE62" s="5" t="s">
        <v>65</v>
      </c>
      <c r="AF62" s="5" t="s">
        <v>66</v>
      </c>
      <c r="AG62" s="5" t="s">
        <v>65</v>
      </c>
      <c r="AH62" s="5" t="s">
        <v>65</v>
      </c>
      <c r="AI62" s="5" t="s">
        <v>79</v>
      </c>
      <c r="AJ62" s="5" t="s">
        <v>65</v>
      </c>
      <c r="AK62" s="5" t="s">
        <v>65</v>
      </c>
      <c r="AL62" s="5" t="s">
        <v>65</v>
      </c>
      <c r="AM62" s="5" t="s">
        <v>65</v>
      </c>
      <c r="AN62" s="5" t="s">
        <v>79</v>
      </c>
      <c r="AO62" s="5" t="s">
        <v>66</v>
      </c>
      <c r="AP62" s="5" t="s">
        <v>85</v>
      </c>
      <c r="AQ62" s="5" t="s">
        <v>85</v>
      </c>
      <c r="AR62" s="5" t="s">
        <v>86</v>
      </c>
      <c r="AS62" s="5" t="s">
        <v>81</v>
      </c>
      <c r="AT62" s="5" t="s">
        <v>69</v>
      </c>
      <c r="AU62" s="5" t="s">
        <v>93</v>
      </c>
      <c r="AV62" s="5" t="s">
        <v>71</v>
      </c>
      <c r="AW62" s="5" t="s">
        <v>63</v>
      </c>
      <c r="AX62" s="5" t="s">
        <v>72</v>
      </c>
      <c r="AY62" s="5" t="s">
        <v>72</v>
      </c>
      <c r="AZ62" s="5" t="s">
        <v>72</v>
      </c>
      <c r="BA62" s="5" t="s">
        <v>63</v>
      </c>
      <c r="BB62" s="5" t="s">
        <v>72</v>
      </c>
      <c r="BC62" s="5" t="s">
        <v>73</v>
      </c>
      <c r="BE62" s="5" t="s">
        <v>73</v>
      </c>
    </row>
    <row r="63" spans="1:58" ht="13.2" x14ac:dyDescent="0.25">
      <c r="A63" s="7">
        <v>45569.501503726853</v>
      </c>
      <c r="B63" s="8" t="s">
        <v>250</v>
      </c>
      <c r="C63" s="9" t="s">
        <v>251</v>
      </c>
      <c r="D63" s="8">
        <v>31.25</v>
      </c>
      <c r="E63" s="8">
        <v>0.17</v>
      </c>
      <c r="F63" s="8" t="s">
        <v>60</v>
      </c>
      <c r="G63" s="8" t="s">
        <v>76</v>
      </c>
      <c r="H63" s="8" t="s">
        <v>62</v>
      </c>
      <c r="I63" s="8" t="s">
        <v>63</v>
      </c>
      <c r="J63" s="8" t="s">
        <v>64</v>
      </c>
      <c r="K63" s="8" t="s">
        <v>64</v>
      </c>
      <c r="L63" s="8" t="s">
        <v>64</v>
      </c>
      <c r="M63" s="8" t="s">
        <v>64</v>
      </c>
      <c r="N63" s="8" t="s">
        <v>64</v>
      </c>
      <c r="O63" s="8" t="s">
        <v>64</v>
      </c>
      <c r="P63" s="8" t="s">
        <v>64</v>
      </c>
      <c r="Q63" s="8" t="s">
        <v>64</v>
      </c>
      <c r="R63" s="8" t="s">
        <v>64</v>
      </c>
      <c r="S63" s="8" t="s">
        <v>78</v>
      </c>
      <c r="T63" s="8" t="s">
        <v>64</v>
      </c>
      <c r="U63" s="8" t="s">
        <v>64</v>
      </c>
      <c r="V63" s="8" t="s">
        <v>64</v>
      </c>
      <c r="W63" s="8" t="s">
        <v>78</v>
      </c>
      <c r="X63" s="8" t="s">
        <v>64</v>
      </c>
      <c r="Y63" s="8" t="s">
        <v>64</v>
      </c>
      <c r="Z63" s="8" t="s">
        <v>65</v>
      </c>
      <c r="AA63" s="8" t="s">
        <v>65</v>
      </c>
      <c r="AB63" s="8" t="s">
        <v>66</v>
      </c>
      <c r="AC63" s="8" t="s">
        <v>66</v>
      </c>
      <c r="AD63" s="8" t="s">
        <v>66</v>
      </c>
      <c r="AE63" s="8" t="s">
        <v>66</v>
      </c>
      <c r="AF63" s="8" t="s">
        <v>66</v>
      </c>
      <c r="AG63" s="8" t="s">
        <v>65</v>
      </c>
      <c r="AH63" s="8" t="s">
        <v>65</v>
      </c>
      <c r="AI63" s="8" t="s">
        <v>79</v>
      </c>
      <c r="AJ63" s="8" t="s">
        <v>65</v>
      </c>
      <c r="AK63" s="8" t="s">
        <v>65</v>
      </c>
      <c r="AL63" s="8" t="s">
        <v>66</v>
      </c>
      <c r="AM63" s="8" t="s">
        <v>65</v>
      </c>
      <c r="AN63" s="8" t="s">
        <v>66</v>
      </c>
      <c r="AO63" s="8" t="s">
        <v>65</v>
      </c>
      <c r="AP63" s="8" t="s">
        <v>67</v>
      </c>
      <c r="AQ63" s="8" t="s">
        <v>67</v>
      </c>
      <c r="AR63" s="8" t="s">
        <v>63</v>
      </c>
      <c r="AS63" s="8" t="s">
        <v>252</v>
      </c>
      <c r="AT63" s="8" t="s">
        <v>69</v>
      </c>
      <c r="AU63" s="8" t="s">
        <v>67</v>
      </c>
      <c r="AV63" s="8" t="s">
        <v>132</v>
      </c>
      <c r="AW63" s="8" t="s">
        <v>73</v>
      </c>
      <c r="AX63" s="8" t="s">
        <v>73</v>
      </c>
      <c r="AY63" s="8" t="s">
        <v>72</v>
      </c>
      <c r="AZ63" s="8" t="s">
        <v>72</v>
      </c>
      <c r="BA63" s="8" t="s">
        <v>73</v>
      </c>
      <c r="BB63" s="8" t="s">
        <v>73</v>
      </c>
      <c r="BC63" s="8" t="s">
        <v>73</v>
      </c>
      <c r="BE63" s="8" t="s">
        <v>73</v>
      </c>
    </row>
    <row r="64" spans="1:58" ht="13.2" x14ac:dyDescent="0.25">
      <c r="A64" s="4">
        <v>45569.502187199076</v>
      </c>
      <c r="B64" s="5" t="s">
        <v>253</v>
      </c>
      <c r="C64" s="6" t="s">
        <v>254</v>
      </c>
      <c r="D64" s="5">
        <v>37.5</v>
      </c>
      <c r="E64" s="5">
        <v>0.54</v>
      </c>
      <c r="F64" s="5" t="s">
        <v>60</v>
      </c>
      <c r="G64" s="5" t="s">
        <v>76</v>
      </c>
      <c r="H64" s="5" t="s">
        <v>100</v>
      </c>
      <c r="I64" s="5" t="s">
        <v>63</v>
      </c>
      <c r="J64" s="5" t="s">
        <v>64</v>
      </c>
      <c r="K64" s="5" t="s">
        <v>64</v>
      </c>
      <c r="L64" s="5" t="s">
        <v>64</v>
      </c>
      <c r="M64" s="5" t="s">
        <v>64</v>
      </c>
      <c r="N64" s="5" t="s">
        <v>64</v>
      </c>
      <c r="O64" s="5" t="s">
        <v>64</v>
      </c>
      <c r="P64" s="5" t="s">
        <v>84</v>
      </c>
      <c r="Q64" s="5" t="s">
        <v>64</v>
      </c>
      <c r="R64" s="5" t="s">
        <v>64</v>
      </c>
      <c r="S64" s="5" t="s">
        <v>78</v>
      </c>
      <c r="T64" s="5" t="s">
        <v>64</v>
      </c>
      <c r="U64" s="5" t="s">
        <v>64</v>
      </c>
      <c r="V64" s="5" t="s">
        <v>64</v>
      </c>
      <c r="W64" s="5" t="s">
        <v>64</v>
      </c>
      <c r="X64" s="5" t="s">
        <v>64</v>
      </c>
      <c r="Y64" s="5" t="s">
        <v>64</v>
      </c>
      <c r="Z64" s="5" t="s">
        <v>65</v>
      </c>
      <c r="AA64" s="5" t="s">
        <v>66</v>
      </c>
      <c r="AB64" s="5" t="s">
        <v>66</v>
      </c>
      <c r="AC64" s="5" t="s">
        <v>66</v>
      </c>
      <c r="AD64" s="5" t="s">
        <v>66</v>
      </c>
      <c r="AE64" s="5" t="s">
        <v>65</v>
      </c>
      <c r="AF64" s="5" t="s">
        <v>66</v>
      </c>
      <c r="AG64" s="5" t="s">
        <v>66</v>
      </c>
      <c r="AH64" s="5" t="s">
        <v>65</v>
      </c>
      <c r="AI64" s="5" t="s">
        <v>79</v>
      </c>
      <c r="AJ64" s="5" t="s">
        <v>65</v>
      </c>
      <c r="AK64" s="5" t="s">
        <v>66</v>
      </c>
      <c r="AL64" s="5" t="s">
        <v>66</v>
      </c>
      <c r="AM64" s="5" t="s">
        <v>65</v>
      </c>
      <c r="AN64" s="5" t="s">
        <v>79</v>
      </c>
      <c r="AO64" s="5" t="s">
        <v>66</v>
      </c>
      <c r="AP64" s="5" t="s">
        <v>67</v>
      </c>
      <c r="AQ64" s="5" t="s">
        <v>85</v>
      </c>
      <c r="AR64" s="5" t="s">
        <v>63</v>
      </c>
      <c r="AS64" s="5" t="s">
        <v>115</v>
      </c>
      <c r="AT64" s="5" t="s">
        <v>69</v>
      </c>
      <c r="AU64" s="5" t="s">
        <v>93</v>
      </c>
      <c r="AV64" s="5" t="s">
        <v>71</v>
      </c>
      <c r="AW64" s="5" t="s">
        <v>63</v>
      </c>
      <c r="AX64" s="5" t="s">
        <v>63</v>
      </c>
      <c r="AY64" s="5" t="s">
        <v>73</v>
      </c>
      <c r="AZ64" s="5" t="s">
        <v>73</v>
      </c>
      <c r="BA64" s="5" t="s">
        <v>73</v>
      </c>
      <c r="BB64" s="5" t="s">
        <v>73</v>
      </c>
      <c r="BC64" s="5" t="s">
        <v>73</v>
      </c>
      <c r="BE64" s="5" t="s">
        <v>73</v>
      </c>
    </row>
    <row r="65" spans="1:58" ht="13.2" x14ac:dyDescent="0.25">
      <c r="A65" s="7">
        <v>45569.503389965277</v>
      </c>
      <c r="B65" s="8" t="s">
        <v>255</v>
      </c>
      <c r="C65" s="9" t="s">
        <v>256</v>
      </c>
      <c r="D65" s="8">
        <v>28.57</v>
      </c>
      <c r="E65" s="8">
        <v>0.17</v>
      </c>
      <c r="F65" s="8" t="s">
        <v>60</v>
      </c>
      <c r="G65" s="8" t="s">
        <v>76</v>
      </c>
      <c r="H65" s="8" t="s">
        <v>100</v>
      </c>
      <c r="I65" s="8" t="s">
        <v>63</v>
      </c>
      <c r="J65" s="8" t="s">
        <v>78</v>
      </c>
      <c r="K65" s="8" t="s">
        <v>78</v>
      </c>
      <c r="L65" s="8" t="s">
        <v>64</v>
      </c>
      <c r="M65" s="8" t="s">
        <v>64</v>
      </c>
      <c r="N65" s="8" t="s">
        <v>64</v>
      </c>
      <c r="O65" s="8" t="s">
        <v>64</v>
      </c>
      <c r="P65" s="8" t="s">
        <v>84</v>
      </c>
      <c r="Q65" s="8" t="s">
        <v>84</v>
      </c>
      <c r="R65" s="8" t="s">
        <v>64</v>
      </c>
      <c r="S65" s="8" t="s">
        <v>78</v>
      </c>
      <c r="T65" s="8" t="s">
        <v>64</v>
      </c>
      <c r="U65" s="8" t="s">
        <v>64</v>
      </c>
      <c r="V65" s="8" t="s">
        <v>84</v>
      </c>
      <c r="W65" s="8" t="s">
        <v>64</v>
      </c>
      <c r="X65" s="8" t="s">
        <v>84</v>
      </c>
      <c r="Y65" s="8" t="s">
        <v>64</v>
      </c>
      <c r="Z65" s="8" t="s">
        <v>66</v>
      </c>
      <c r="AA65" s="8" t="s">
        <v>65</v>
      </c>
      <c r="AB65" s="8" t="s">
        <v>66</v>
      </c>
      <c r="AC65" s="8" t="s">
        <v>65</v>
      </c>
      <c r="AD65" s="8" t="s">
        <v>65</v>
      </c>
      <c r="AE65" s="8" t="s">
        <v>65</v>
      </c>
      <c r="AF65" s="8" t="s">
        <v>66</v>
      </c>
      <c r="AG65" s="8" t="s">
        <v>65</v>
      </c>
      <c r="AH65" s="8" t="s">
        <v>65</v>
      </c>
      <c r="AI65" s="8" t="s">
        <v>101</v>
      </c>
      <c r="AJ65" s="8" t="s">
        <v>65</v>
      </c>
      <c r="AK65" s="8" t="s">
        <v>65</v>
      </c>
      <c r="AL65" s="8" t="s">
        <v>65</v>
      </c>
      <c r="AM65" s="8" t="s">
        <v>65</v>
      </c>
      <c r="AN65" s="8" t="s">
        <v>66</v>
      </c>
      <c r="AO65" s="8" t="s">
        <v>66</v>
      </c>
      <c r="AP65" s="8" t="s">
        <v>85</v>
      </c>
      <c r="AQ65" s="8" t="s">
        <v>85</v>
      </c>
      <c r="AR65" s="8" t="s">
        <v>86</v>
      </c>
      <c r="AS65" s="8" t="s">
        <v>68</v>
      </c>
      <c r="AT65" s="8" t="s">
        <v>69</v>
      </c>
      <c r="AU65" s="8" t="s">
        <v>70</v>
      </c>
      <c r="AV65" s="8" t="s">
        <v>132</v>
      </c>
      <c r="AW65" s="8" t="s">
        <v>73</v>
      </c>
      <c r="AX65" s="8" t="s">
        <v>73</v>
      </c>
      <c r="AY65" s="8" t="s">
        <v>63</v>
      </c>
      <c r="AZ65" s="8" t="s">
        <v>63</v>
      </c>
      <c r="BA65" s="8" t="s">
        <v>72</v>
      </c>
      <c r="BB65" s="8" t="s">
        <v>73</v>
      </c>
      <c r="BC65" s="8" t="s">
        <v>73</v>
      </c>
      <c r="BE65" s="8" t="s">
        <v>73</v>
      </c>
    </row>
    <row r="66" spans="1:58" ht="13.2" x14ac:dyDescent="0.25">
      <c r="A66" s="4">
        <v>45569.505584247687</v>
      </c>
      <c r="B66" s="5" t="s">
        <v>257</v>
      </c>
      <c r="C66" s="6" t="s">
        <v>258</v>
      </c>
      <c r="D66" s="5">
        <v>42.86</v>
      </c>
      <c r="E66" s="5">
        <v>0</v>
      </c>
      <c r="F66" s="5" t="s">
        <v>60</v>
      </c>
      <c r="G66" s="5" t="s">
        <v>76</v>
      </c>
      <c r="H66" s="5" t="s">
        <v>125</v>
      </c>
      <c r="I66" s="5" t="s">
        <v>63</v>
      </c>
      <c r="J66" s="5" t="s">
        <v>64</v>
      </c>
      <c r="K66" s="5" t="s">
        <v>64</v>
      </c>
      <c r="L66" s="5" t="s">
        <v>64</v>
      </c>
      <c r="M66" s="5" t="s">
        <v>84</v>
      </c>
      <c r="N66" s="5" t="s">
        <v>64</v>
      </c>
      <c r="O66" s="5" t="s">
        <v>64</v>
      </c>
      <c r="P66" s="5" t="s">
        <v>84</v>
      </c>
      <c r="Q66" s="5" t="s">
        <v>64</v>
      </c>
      <c r="R66" s="5" t="s">
        <v>64</v>
      </c>
      <c r="S66" s="5" t="s">
        <v>64</v>
      </c>
      <c r="T66" s="5" t="s">
        <v>64</v>
      </c>
      <c r="U66" s="5" t="s">
        <v>84</v>
      </c>
      <c r="V66" s="5" t="s">
        <v>64</v>
      </c>
      <c r="W66" s="5" t="s">
        <v>64</v>
      </c>
      <c r="X66" s="5" t="s">
        <v>84</v>
      </c>
      <c r="Y66" s="5" t="s">
        <v>64</v>
      </c>
      <c r="Z66" s="5" t="s">
        <v>66</v>
      </c>
      <c r="AA66" s="5" t="s">
        <v>65</v>
      </c>
      <c r="AB66" s="5" t="s">
        <v>66</v>
      </c>
      <c r="AC66" s="5" t="s">
        <v>65</v>
      </c>
      <c r="AD66" s="5" t="s">
        <v>65</v>
      </c>
      <c r="AE66" s="5" t="s">
        <v>65</v>
      </c>
      <c r="AF66" s="5" t="s">
        <v>65</v>
      </c>
      <c r="AG66" s="5" t="s">
        <v>66</v>
      </c>
      <c r="AH66" s="5" t="s">
        <v>65</v>
      </c>
      <c r="AI66" s="5" t="s">
        <v>101</v>
      </c>
      <c r="AJ66" s="5" t="s">
        <v>65</v>
      </c>
      <c r="AK66" s="5" t="s">
        <v>65</v>
      </c>
      <c r="AL66" s="5" t="s">
        <v>65</v>
      </c>
      <c r="AM66" s="5" t="s">
        <v>65</v>
      </c>
      <c r="AN66" s="5" t="s">
        <v>65</v>
      </c>
      <c r="AO66" s="5" t="s">
        <v>65</v>
      </c>
      <c r="AP66" s="5" t="s">
        <v>67</v>
      </c>
      <c r="AQ66" s="5" t="s">
        <v>67</v>
      </c>
      <c r="AR66" s="5" t="s">
        <v>86</v>
      </c>
      <c r="AS66" s="5" t="s">
        <v>259</v>
      </c>
      <c r="AT66" s="5" t="s">
        <v>87</v>
      </c>
      <c r="AU66" s="5" t="s">
        <v>85</v>
      </c>
      <c r="AV66" s="5" t="s">
        <v>80</v>
      </c>
      <c r="AW66" s="5" t="s">
        <v>63</v>
      </c>
      <c r="AX66" s="5" t="s">
        <v>63</v>
      </c>
      <c r="AY66" s="5" t="s">
        <v>63</v>
      </c>
      <c r="AZ66" s="5" t="s">
        <v>63</v>
      </c>
      <c r="BA66" s="5" t="s">
        <v>63</v>
      </c>
      <c r="BB66" s="5" t="s">
        <v>63</v>
      </c>
      <c r="BC66" s="5" t="s">
        <v>73</v>
      </c>
      <c r="BE66" s="5" t="s">
        <v>73</v>
      </c>
    </row>
    <row r="67" spans="1:58" ht="13.2" x14ac:dyDescent="0.25">
      <c r="A67" s="7">
        <v>45569.505604409722</v>
      </c>
      <c r="B67" s="8" t="s">
        <v>260</v>
      </c>
      <c r="C67" s="9" t="s">
        <v>261</v>
      </c>
      <c r="D67" s="8">
        <v>100</v>
      </c>
      <c r="E67" s="8">
        <v>0.54</v>
      </c>
      <c r="F67" s="8" t="s">
        <v>60</v>
      </c>
      <c r="G67" s="8" t="s">
        <v>76</v>
      </c>
      <c r="H67" s="8" t="s">
        <v>100</v>
      </c>
      <c r="I67" s="8" t="s">
        <v>63</v>
      </c>
      <c r="J67" s="8" t="s">
        <v>64</v>
      </c>
      <c r="K67" s="8" t="s">
        <v>64</v>
      </c>
      <c r="L67" s="8" t="s">
        <v>64</v>
      </c>
      <c r="M67" s="8" t="s">
        <v>84</v>
      </c>
      <c r="N67" s="8" t="s">
        <v>64</v>
      </c>
      <c r="O67" s="8" t="s">
        <v>64</v>
      </c>
      <c r="P67" s="8" t="s">
        <v>64</v>
      </c>
      <c r="Q67" s="8" t="s">
        <v>64</v>
      </c>
      <c r="R67" s="8" t="s">
        <v>64</v>
      </c>
      <c r="S67" s="8" t="s">
        <v>84</v>
      </c>
      <c r="T67" s="8" t="s">
        <v>64</v>
      </c>
      <c r="U67" s="8" t="s">
        <v>84</v>
      </c>
      <c r="V67" s="8" t="s">
        <v>64</v>
      </c>
      <c r="W67" s="8" t="s">
        <v>64</v>
      </c>
      <c r="X67" s="8" t="s">
        <v>64</v>
      </c>
      <c r="Y67" s="8" t="s">
        <v>64</v>
      </c>
      <c r="Z67" s="8" t="s">
        <v>66</v>
      </c>
      <c r="AA67" s="8" t="s">
        <v>65</v>
      </c>
      <c r="AB67" s="8" t="s">
        <v>65</v>
      </c>
      <c r="AC67" s="8" t="s">
        <v>66</v>
      </c>
      <c r="AD67" s="8" t="s">
        <v>66</v>
      </c>
      <c r="AE67" s="8" t="s">
        <v>66</v>
      </c>
      <c r="AF67" s="8" t="s">
        <v>66</v>
      </c>
      <c r="AG67" s="8" t="s">
        <v>66</v>
      </c>
      <c r="AH67" s="8" t="s">
        <v>66</v>
      </c>
      <c r="AI67" s="8" t="s">
        <v>79</v>
      </c>
      <c r="AJ67" s="8" t="s">
        <v>65</v>
      </c>
      <c r="AK67" s="8" t="s">
        <v>65</v>
      </c>
      <c r="AL67" s="8" t="s">
        <v>65</v>
      </c>
      <c r="AM67" s="8" t="s">
        <v>65</v>
      </c>
      <c r="AN67" s="8" t="s">
        <v>66</v>
      </c>
      <c r="AO67" s="8" t="s">
        <v>66</v>
      </c>
      <c r="AP67" s="8" t="s">
        <v>85</v>
      </c>
      <c r="AQ67" s="8" t="s">
        <v>67</v>
      </c>
      <c r="AR67" s="8" t="s">
        <v>73</v>
      </c>
      <c r="AS67" s="8" t="s">
        <v>120</v>
      </c>
      <c r="AT67" s="8" t="s">
        <v>69</v>
      </c>
      <c r="AU67" s="8" t="s">
        <v>80</v>
      </c>
      <c r="AV67" s="8" t="s">
        <v>71</v>
      </c>
      <c r="AW67" s="8" t="s">
        <v>63</v>
      </c>
      <c r="AX67" s="8" t="s">
        <v>72</v>
      </c>
      <c r="AY67" s="8" t="s">
        <v>63</v>
      </c>
      <c r="AZ67" s="8" t="s">
        <v>72</v>
      </c>
      <c r="BA67" s="8" t="s">
        <v>63</v>
      </c>
      <c r="BB67" s="8" t="s">
        <v>72</v>
      </c>
      <c r="BC67" s="8" t="s">
        <v>73</v>
      </c>
      <c r="BD67" s="8" t="s">
        <v>262</v>
      </c>
      <c r="BE67" s="8" t="s">
        <v>73</v>
      </c>
    </row>
    <row r="68" spans="1:58" ht="13.2" x14ac:dyDescent="0.25">
      <c r="A68" s="4">
        <v>45569.506849988422</v>
      </c>
      <c r="B68" s="5" t="s">
        <v>263</v>
      </c>
      <c r="C68" s="6" t="s">
        <v>264</v>
      </c>
      <c r="D68" s="5">
        <v>28.57</v>
      </c>
      <c r="E68" s="5">
        <v>0.17</v>
      </c>
      <c r="F68" s="5" t="s">
        <v>60</v>
      </c>
      <c r="G68" s="5" t="s">
        <v>76</v>
      </c>
      <c r="H68" s="5" t="s">
        <v>100</v>
      </c>
      <c r="I68" s="5" t="s">
        <v>63</v>
      </c>
      <c r="J68" s="5" t="s">
        <v>64</v>
      </c>
      <c r="K68" s="5" t="s">
        <v>64</v>
      </c>
      <c r="L68" s="5" t="s">
        <v>64</v>
      </c>
      <c r="M68" s="5" t="s">
        <v>64</v>
      </c>
      <c r="N68" s="5" t="s">
        <v>64</v>
      </c>
      <c r="O68" s="5" t="s">
        <v>64</v>
      </c>
      <c r="P68" s="5" t="s">
        <v>64</v>
      </c>
      <c r="Q68" s="5" t="s">
        <v>64</v>
      </c>
      <c r="R68" s="5" t="s">
        <v>64</v>
      </c>
      <c r="S68" s="5" t="s">
        <v>64</v>
      </c>
      <c r="T68" s="5" t="s">
        <v>64</v>
      </c>
      <c r="U68" s="5" t="s">
        <v>64</v>
      </c>
      <c r="V68" s="5" t="s">
        <v>64</v>
      </c>
      <c r="W68" s="5" t="s">
        <v>64</v>
      </c>
      <c r="X68" s="5" t="s">
        <v>64</v>
      </c>
      <c r="Y68" s="5" t="s">
        <v>64</v>
      </c>
      <c r="Z68" s="5" t="s">
        <v>66</v>
      </c>
      <c r="AA68" s="5" t="s">
        <v>65</v>
      </c>
      <c r="AB68" s="5" t="s">
        <v>66</v>
      </c>
      <c r="AC68" s="5" t="s">
        <v>65</v>
      </c>
      <c r="AD68" s="5" t="s">
        <v>66</v>
      </c>
      <c r="AE68" s="5" t="s">
        <v>65</v>
      </c>
      <c r="AF68" s="5" t="s">
        <v>66</v>
      </c>
      <c r="AG68" s="5" t="s">
        <v>65</v>
      </c>
      <c r="AH68" s="5" t="s">
        <v>66</v>
      </c>
      <c r="AI68" s="5" t="s">
        <v>79</v>
      </c>
      <c r="AJ68" s="5" t="s">
        <v>65</v>
      </c>
      <c r="AK68" s="5" t="s">
        <v>65</v>
      </c>
      <c r="AL68" s="5" t="s">
        <v>65</v>
      </c>
      <c r="AM68" s="5" t="s">
        <v>65</v>
      </c>
      <c r="AN68" s="5" t="s">
        <v>66</v>
      </c>
      <c r="AO68" s="5" t="s">
        <v>66</v>
      </c>
      <c r="AP68" s="5" t="s">
        <v>67</v>
      </c>
      <c r="AQ68" s="5" t="s">
        <v>67</v>
      </c>
      <c r="AR68" s="5" t="s">
        <v>63</v>
      </c>
      <c r="AS68" s="5" t="s">
        <v>265</v>
      </c>
      <c r="AT68" s="5" t="s">
        <v>87</v>
      </c>
      <c r="AU68" s="5" t="s">
        <v>80</v>
      </c>
      <c r="AV68" s="5" t="s">
        <v>71</v>
      </c>
      <c r="AW68" s="5" t="s">
        <v>63</v>
      </c>
      <c r="AX68" s="5" t="s">
        <v>63</v>
      </c>
      <c r="AY68" s="5" t="s">
        <v>72</v>
      </c>
      <c r="AZ68" s="5" t="s">
        <v>73</v>
      </c>
      <c r="BA68" s="5" t="s">
        <v>72</v>
      </c>
      <c r="BB68" s="5" t="s">
        <v>73</v>
      </c>
      <c r="BC68" s="5" t="s">
        <v>73</v>
      </c>
      <c r="BE68" s="5" t="s">
        <v>73</v>
      </c>
    </row>
    <row r="69" spans="1:58" ht="13.2" x14ac:dyDescent="0.25">
      <c r="A69" s="7">
        <v>45569.507287650464</v>
      </c>
      <c r="B69" s="8" t="s">
        <v>266</v>
      </c>
      <c r="C69" s="9" t="s">
        <v>267</v>
      </c>
      <c r="D69" s="8">
        <v>44.64</v>
      </c>
      <c r="E69" s="8">
        <v>0.33</v>
      </c>
      <c r="F69" s="8" t="s">
        <v>60</v>
      </c>
      <c r="G69" s="8" t="s">
        <v>76</v>
      </c>
      <c r="H69" s="8" t="s">
        <v>62</v>
      </c>
      <c r="I69" s="8" t="s">
        <v>73</v>
      </c>
      <c r="J69" s="8" t="s">
        <v>64</v>
      </c>
      <c r="K69" s="8" t="s">
        <v>64</v>
      </c>
      <c r="L69" s="8" t="s">
        <v>64</v>
      </c>
      <c r="M69" s="8" t="s">
        <v>64</v>
      </c>
      <c r="N69" s="8" t="s">
        <v>64</v>
      </c>
      <c r="O69" s="8" t="s">
        <v>84</v>
      </c>
      <c r="P69" s="8" t="s">
        <v>84</v>
      </c>
      <c r="Q69" s="8" t="s">
        <v>84</v>
      </c>
      <c r="R69" s="8" t="s">
        <v>64</v>
      </c>
      <c r="S69" s="8" t="s">
        <v>84</v>
      </c>
      <c r="T69" s="8" t="s">
        <v>64</v>
      </c>
      <c r="U69" s="8" t="s">
        <v>64</v>
      </c>
      <c r="V69" s="8" t="s">
        <v>64</v>
      </c>
      <c r="W69" s="8" t="s">
        <v>64</v>
      </c>
      <c r="X69" s="8" t="s">
        <v>64</v>
      </c>
      <c r="Y69" s="8" t="s">
        <v>64</v>
      </c>
      <c r="Z69" s="8" t="s">
        <v>66</v>
      </c>
      <c r="AA69" s="8" t="s">
        <v>66</v>
      </c>
      <c r="AB69" s="8" t="s">
        <v>66</v>
      </c>
      <c r="AC69" s="8" t="s">
        <v>66</v>
      </c>
      <c r="AD69" s="8" t="s">
        <v>66</v>
      </c>
      <c r="AE69" s="8" t="s">
        <v>66</v>
      </c>
      <c r="AF69" s="8" t="s">
        <v>66</v>
      </c>
      <c r="AG69" s="8" t="s">
        <v>79</v>
      </c>
      <c r="AH69" s="8" t="s">
        <v>79</v>
      </c>
      <c r="AI69" s="8" t="s">
        <v>66</v>
      </c>
      <c r="AJ69" s="8" t="s">
        <v>66</v>
      </c>
      <c r="AK69" s="8" t="s">
        <v>66</v>
      </c>
      <c r="AL69" s="8" t="s">
        <v>66</v>
      </c>
      <c r="AM69" s="8" t="s">
        <v>66</v>
      </c>
      <c r="AN69" s="8" t="s">
        <v>66</v>
      </c>
      <c r="AO69" s="8" t="s">
        <v>66</v>
      </c>
      <c r="AP69" s="8" t="s">
        <v>67</v>
      </c>
      <c r="AQ69" s="8" t="s">
        <v>67</v>
      </c>
      <c r="AR69" s="8" t="s">
        <v>63</v>
      </c>
      <c r="AS69" s="8" t="s">
        <v>268</v>
      </c>
      <c r="AT69" s="8" t="s">
        <v>87</v>
      </c>
      <c r="AU69" s="8" t="s">
        <v>70</v>
      </c>
      <c r="AV69" s="8" t="s">
        <v>71</v>
      </c>
      <c r="AW69" s="8" t="s">
        <v>63</v>
      </c>
      <c r="AX69" s="8" t="s">
        <v>72</v>
      </c>
      <c r="AY69" s="8" t="s">
        <v>63</v>
      </c>
      <c r="AZ69" s="8" t="s">
        <v>63</v>
      </c>
      <c r="BA69" s="8" t="s">
        <v>72</v>
      </c>
      <c r="BB69" s="8" t="s">
        <v>73</v>
      </c>
      <c r="BC69" s="8" t="s">
        <v>73</v>
      </c>
      <c r="BE69" s="8" t="s">
        <v>73</v>
      </c>
    </row>
    <row r="70" spans="1:58" ht="13.2" x14ac:dyDescent="0.25">
      <c r="A70" s="4">
        <v>45569.508050347227</v>
      </c>
      <c r="B70" s="5" t="s">
        <v>269</v>
      </c>
      <c r="C70" s="6" t="s">
        <v>270</v>
      </c>
      <c r="D70" s="5">
        <v>100</v>
      </c>
      <c r="E70" s="5">
        <v>0.54</v>
      </c>
      <c r="F70" s="5" t="s">
        <v>60</v>
      </c>
      <c r="G70" s="5" t="s">
        <v>76</v>
      </c>
      <c r="H70" s="5" t="s">
        <v>100</v>
      </c>
      <c r="I70" s="5" t="s">
        <v>63</v>
      </c>
      <c r="J70" s="5" t="s">
        <v>64</v>
      </c>
      <c r="K70" s="5" t="s">
        <v>64</v>
      </c>
      <c r="L70" s="5" t="s">
        <v>64</v>
      </c>
      <c r="M70" s="5" t="s">
        <v>84</v>
      </c>
      <c r="N70" s="5" t="s">
        <v>64</v>
      </c>
      <c r="O70" s="5" t="s">
        <v>64</v>
      </c>
      <c r="P70" s="5" t="s">
        <v>84</v>
      </c>
      <c r="Q70" s="5" t="s">
        <v>84</v>
      </c>
      <c r="R70" s="5" t="s">
        <v>64</v>
      </c>
      <c r="S70" s="5" t="s">
        <v>64</v>
      </c>
      <c r="T70" s="5" t="s">
        <v>64</v>
      </c>
      <c r="U70" s="5" t="s">
        <v>84</v>
      </c>
      <c r="V70" s="5" t="s">
        <v>64</v>
      </c>
      <c r="W70" s="5" t="s">
        <v>64</v>
      </c>
      <c r="X70" s="5" t="s">
        <v>64</v>
      </c>
      <c r="Y70" s="5" t="s">
        <v>64</v>
      </c>
      <c r="Z70" s="5" t="s">
        <v>65</v>
      </c>
      <c r="AA70" s="5" t="s">
        <v>65</v>
      </c>
      <c r="AB70" s="5" t="s">
        <v>65</v>
      </c>
      <c r="AC70" s="5" t="s">
        <v>65</v>
      </c>
      <c r="AD70" s="5" t="s">
        <v>65</v>
      </c>
      <c r="AE70" s="5" t="s">
        <v>65</v>
      </c>
      <c r="AF70" s="5" t="s">
        <v>66</v>
      </c>
      <c r="AG70" s="5" t="s">
        <v>65</v>
      </c>
      <c r="AH70" s="5" t="s">
        <v>65</v>
      </c>
      <c r="AI70" s="5" t="s">
        <v>101</v>
      </c>
      <c r="AJ70" s="5" t="s">
        <v>65</v>
      </c>
      <c r="AK70" s="5" t="s">
        <v>65</v>
      </c>
      <c r="AL70" s="5" t="s">
        <v>65</v>
      </c>
      <c r="AM70" s="5" t="s">
        <v>65</v>
      </c>
      <c r="AN70" s="5" t="s">
        <v>66</v>
      </c>
      <c r="AO70" s="5" t="s">
        <v>65</v>
      </c>
      <c r="AP70" s="5" t="s">
        <v>67</v>
      </c>
      <c r="AQ70" s="5" t="s">
        <v>67</v>
      </c>
      <c r="AR70" s="5" t="s">
        <v>86</v>
      </c>
      <c r="AS70" s="5" t="s">
        <v>68</v>
      </c>
      <c r="AT70" s="5" t="s">
        <v>69</v>
      </c>
      <c r="AU70" s="5" t="s">
        <v>93</v>
      </c>
      <c r="AV70" s="5" t="s">
        <v>71</v>
      </c>
      <c r="AW70" s="5" t="s">
        <v>73</v>
      </c>
      <c r="AX70" s="5" t="s">
        <v>73</v>
      </c>
      <c r="AY70" s="5" t="s">
        <v>63</v>
      </c>
      <c r="AZ70" s="5" t="s">
        <v>63</v>
      </c>
      <c r="BA70" s="5" t="s">
        <v>72</v>
      </c>
      <c r="BB70" s="5" t="s">
        <v>73</v>
      </c>
      <c r="BC70" s="5" t="s">
        <v>73</v>
      </c>
      <c r="BE70" s="5" t="s">
        <v>63</v>
      </c>
      <c r="BF70" s="16" t="s">
        <v>271</v>
      </c>
    </row>
    <row r="71" spans="1:58" ht="13.2" x14ac:dyDescent="0.25">
      <c r="A71" s="7">
        <v>45569.510554050925</v>
      </c>
      <c r="B71" s="8" t="s">
        <v>272</v>
      </c>
      <c r="C71" s="9" t="s">
        <v>273</v>
      </c>
      <c r="D71" s="8">
        <v>21.43</v>
      </c>
      <c r="E71" s="8">
        <v>0</v>
      </c>
      <c r="F71" s="8" t="s">
        <v>60</v>
      </c>
      <c r="G71" s="8" t="s">
        <v>76</v>
      </c>
      <c r="H71" s="8" t="s">
        <v>100</v>
      </c>
      <c r="I71" s="8" t="s">
        <v>63</v>
      </c>
      <c r="J71" s="8" t="s">
        <v>64</v>
      </c>
      <c r="K71" s="8" t="s">
        <v>64</v>
      </c>
      <c r="L71" s="8" t="s">
        <v>64</v>
      </c>
      <c r="M71" s="8" t="s">
        <v>84</v>
      </c>
      <c r="N71" s="8" t="s">
        <v>84</v>
      </c>
      <c r="O71" s="8" t="s">
        <v>78</v>
      </c>
      <c r="P71" s="8" t="s">
        <v>84</v>
      </c>
      <c r="Q71" s="8" t="s">
        <v>64</v>
      </c>
      <c r="R71" s="8" t="s">
        <v>64</v>
      </c>
      <c r="S71" s="8" t="s">
        <v>64</v>
      </c>
      <c r="T71" s="8" t="s">
        <v>64</v>
      </c>
      <c r="U71" s="8" t="s">
        <v>84</v>
      </c>
      <c r="V71" s="8" t="s">
        <v>84</v>
      </c>
      <c r="W71" s="8" t="s">
        <v>64</v>
      </c>
      <c r="X71" s="8" t="s">
        <v>64</v>
      </c>
      <c r="Y71" s="8" t="s">
        <v>64</v>
      </c>
      <c r="Z71" s="8" t="s">
        <v>65</v>
      </c>
      <c r="AA71" s="8" t="s">
        <v>65</v>
      </c>
      <c r="AB71" s="8" t="s">
        <v>65</v>
      </c>
      <c r="AC71" s="8" t="s">
        <v>66</v>
      </c>
      <c r="AD71" s="8" t="s">
        <v>79</v>
      </c>
      <c r="AE71" s="8" t="s">
        <v>65</v>
      </c>
      <c r="AF71" s="8" t="s">
        <v>66</v>
      </c>
      <c r="AG71" s="8" t="s">
        <v>66</v>
      </c>
      <c r="AH71" s="8" t="s">
        <v>65</v>
      </c>
      <c r="AI71" s="8" t="s">
        <v>66</v>
      </c>
      <c r="AJ71" s="8" t="s">
        <v>65</v>
      </c>
      <c r="AK71" s="8" t="s">
        <v>65</v>
      </c>
      <c r="AL71" s="8" t="s">
        <v>65</v>
      </c>
      <c r="AM71" s="8" t="s">
        <v>66</v>
      </c>
      <c r="AN71" s="8" t="s">
        <v>79</v>
      </c>
      <c r="AO71" s="8" t="s">
        <v>66</v>
      </c>
      <c r="AP71" s="8" t="s">
        <v>67</v>
      </c>
      <c r="AQ71" s="8" t="s">
        <v>67</v>
      </c>
      <c r="AR71" s="8" t="s">
        <v>63</v>
      </c>
      <c r="AS71" s="8" t="s">
        <v>274</v>
      </c>
      <c r="AT71" s="8" t="s">
        <v>69</v>
      </c>
      <c r="AU71" s="8" t="s">
        <v>70</v>
      </c>
      <c r="AV71" s="8" t="s">
        <v>67</v>
      </c>
      <c r="AW71" s="8" t="s">
        <v>72</v>
      </c>
      <c r="AX71" s="8" t="s">
        <v>63</v>
      </c>
      <c r="AY71" s="8" t="s">
        <v>63</v>
      </c>
      <c r="AZ71" s="8" t="s">
        <v>73</v>
      </c>
      <c r="BA71" s="8" t="s">
        <v>63</v>
      </c>
      <c r="BB71" s="8" t="s">
        <v>63</v>
      </c>
      <c r="BC71" s="8" t="s">
        <v>73</v>
      </c>
      <c r="BE71" s="8" t="s">
        <v>73</v>
      </c>
    </row>
    <row r="72" spans="1:58" ht="13.2" x14ac:dyDescent="0.25">
      <c r="A72" s="4">
        <v>45569.51123877315</v>
      </c>
      <c r="B72" s="5" t="s">
        <v>275</v>
      </c>
      <c r="C72" s="6" t="s">
        <v>276</v>
      </c>
      <c r="D72" s="5">
        <v>100</v>
      </c>
      <c r="E72" s="5">
        <v>0.33</v>
      </c>
      <c r="F72" s="5" t="s">
        <v>60</v>
      </c>
      <c r="G72" s="5" t="s">
        <v>76</v>
      </c>
      <c r="H72" s="5" t="s">
        <v>77</v>
      </c>
      <c r="I72" s="5" t="s">
        <v>63</v>
      </c>
      <c r="J72" s="5" t="s">
        <v>64</v>
      </c>
      <c r="K72" s="5" t="s">
        <v>64</v>
      </c>
      <c r="L72" s="5" t="s">
        <v>64</v>
      </c>
      <c r="M72" s="5" t="s">
        <v>84</v>
      </c>
      <c r="N72" s="5" t="s">
        <v>84</v>
      </c>
      <c r="O72" s="5" t="s">
        <v>64</v>
      </c>
      <c r="P72" s="5" t="s">
        <v>64</v>
      </c>
      <c r="Q72" s="5" t="s">
        <v>64</v>
      </c>
      <c r="R72" s="5" t="s">
        <v>64</v>
      </c>
      <c r="S72" s="5" t="s">
        <v>64</v>
      </c>
      <c r="T72" s="5" t="s">
        <v>84</v>
      </c>
      <c r="U72" s="5" t="s">
        <v>78</v>
      </c>
      <c r="V72" s="5" t="s">
        <v>84</v>
      </c>
      <c r="W72" s="5" t="s">
        <v>78</v>
      </c>
      <c r="X72" s="5" t="s">
        <v>78</v>
      </c>
      <c r="Y72" s="5" t="s">
        <v>84</v>
      </c>
      <c r="Z72" s="5" t="s">
        <v>79</v>
      </c>
      <c r="AA72" s="5" t="s">
        <v>66</v>
      </c>
      <c r="AB72" s="5" t="s">
        <v>66</v>
      </c>
      <c r="AC72" s="5" t="s">
        <v>79</v>
      </c>
      <c r="AD72" s="5" t="s">
        <v>66</v>
      </c>
      <c r="AE72" s="5" t="s">
        <v>65</v>
      </c>
      <c r="AF72" s="5" t="s">
        <v>65</v>
      </c>
      <c r="AG72" s="5" t="s">
        <v>65</v>
      </c>
      <c r="AH72" s="5" t="s">
        <v>65</v>
      </c>
      <c r="AI72" s="5" t="s">
        <v>66</v>
      </c>
      <c r="AJ72" s="5" t="s">
        <v>79</v>
      </c>
      <c r="AK72" s="5" t="s">
        <v>66</v>
      </c>
      <c r="AL72" s="5" t="s">
        <v>66</v>
      </c>
      <c r="AM72" s="5" t="s">
        <v>66</v>
      </c>
      <c r="AN72" s="5" t="s">
        <v>66</v>
      </c>
      <c r="AO72" s="5" t="s">
        <v>66</v>
      </c>
      <c r="AP72" s="5" t="s">
        <v>85</v>
      </c>
      <c r="AQ72" s="5" t="s">
        <v>277</v>
      </c>
      <c r="AR72" s="5" t="s">
        <v>73</v>
      </c>
      <c r="AS72" s="5" t="s">
        <v>278</v>
      </c>
      <c r="AT72" s="5" t="s">
        <v>169</v>
      </c>
      <c r="AU72" s="5" t="s">
        <v>67</v>
      </c>
      <c r="AV72" s="5" t="s">
        <v>132</v>
      </c>
      <c r="AW72" s="5" t="s">
        <v>72</v>
      </c>
      <c r="AX72" s="5" t="s">
        <v>73</v>
      </c>
      <c r="AY72" s="5" t="s">
        <v>63</v>
      </c>
      <c r="AZ72" s="5" t="s">
        <v>72</v>
      </c>
      <c r="BA72" s="5" t="s">
        <v>72</v>
      </c>
      <c r="BB72" s="5" t="s">
        <v>63</v>
      </c>
      <c r="BC72" s="5" t="s">
        <v>73</v>
      </c>
      <c r="BD72" s="5" t="s">
        <v>279</v>
      </c>
      <c r="BE72" s="5" t="s">
        <v>73</v>
      </c>
      <c r="BF72" s="16" t="s">
        <v>271</v>
      </c>
    </row>
    <row r="73" spans="1:58" ht="13.2" x14ac:dyDescent="0.25">
      <c r="A73" s="7">
        <v>45569.511598668978</v>
      </c>
      <c r="B73" s="8" t="s">
        <v>280</v>
      </c>
      <c r="C73" s="9" t="s">
        <v>281</v>
      </c>
      <c r="D73" s="8">
        <v>100</v>
      </c>
      <c r="E73" s="8">
        <v>1.37</v>
      </c>
      <c r="F73" s="8" t="s">
        <v>60</v>
      </c>
      <c r="G73" s="8" t="s">
        <v>76</v>
      </c>
      <c r="H73" s="8" t="s">
        <v>100</v>
      </c>
      <c r="I73" s="8" t="s">
        <v>63</v>
      </c>
      <c r="J73" s="8" t="s">
        <v>145</v>
      </c>
      <c r="K73" s="8" t="s">
        <v>78</v>
      </c>
      <c r="L73" s="8" t="s">
        <v>64</v>
      </c>
      <c r="M73" s="8" t="s">
        <v>84</v>
      </c>
      <c r="N73" s="8" t="s">
        <v>64</v>
      </c>
      <c r="O73" s="8" t="s">
        <v>64</v>
      </c>
      <c r="P73" s="8" t="s">
        <v>84</v>
      </c>
      <c r="Q73" s="8" t="s">
        <v>64</v>
      </c>
      <c r="R73" s="8" t="s">
        <v>84</v>
      </c>
      <c r="S73" s="8" t="s">
        <v>64</v>
      </c>
      <c r="T73" s="8" t="s">
        <v>78</v>
      </c>
      <c r="U73" s="8" t="s">
        <v>64</v>
      </c>
      <c r="V73" s="8" t="s">
        <v>64</v>
      </c>
      <c r="W73" s="8" t="s">
        <v>64</v>
      </c>
      <c r="X73" s="8" t="s">
        <v>64</v>
      </c>
      <c r="Y73" s="8" t="s">
        <v>64</v>
      </c>
      <c r="Z73" s="8" t="s">
        <v>65</v>
      </c>
      <c r="AA73" s="8" t="s">
        <v>66</v>
      </c>
      <c r="AB73" s="8" t="s">
        <v>66</v>
      </c>
      <c r="AC73" s="8" t="s">
        <v>65</v>
      </c>
      <c r="AD73" s="8" t="s">
        <v>66</v>
      </c>
      <c r="AE73" s="8" t="s">
        <v>66</v>
      </c>
      <c r="AF73" s="8" t="s">
        <v>79</v>
      </c>
      <c r="AG73" s="8" t="s">
        <v>65</v>
      </c>
      <c r="AH73" s="8" t="s">
        <v>65</v>
      </c>
      <c r="AI73" s="8" t="s">
        <v>79</v>
      </c>
      <c r="AJ73" s="8" t="s">
        <v>65</v>
      </c>
      <c r="AK73" s="8" t="s">
        <v>65</v>
      </c>
      <c r="AL73" s="8" t="s">
        <v>65</v>
      </c>
      <c r="AM73" s="8" t="s">
        <v>66</v>
      </c>
      <c r="AN73" s="8" t="s">
        <v>66</v>
      </c>
      <c r="AO73" s="8" t="s">
        <v>66</v>
      </c>
      <c r="AP73" s="8" t="s">
        <v>85</v>
      </c>
      <c r="AQ73" s="8" t="s">
        <v>85</v>
      </c>
      <c r="AR73" s="8" t="s">
        <v>86</v>
      </c>
      <c r="AS73" s="8" t="s">
        <v>81</v>
      </c>
      <c r="AT73" s="8" t="s">
        <v>87</v>
      </c>
      <c r="AU73" s="8" t="s">
        <v>93</v>
      </c>
      <c r="AV73" s="8" t="s">
        <v>71</v>
      </c>
      <c r="AW73" s="8" t="s">
        <v>73</v>
      </c>
      <c r="AX73" s="8" t="s">
        <v>73</v>
      </c>
      <c r="AY73" s="8" t="s">
        <v>63</v>
      </c>
      <c r="AZ73" s="8" t="s">
        <v>63</v>
      </c>
      <c r="BA73" s="8" t="s">
        <v>72</v>
      </c>
      <c r="BB73" s="8" t="s">
        <v>73</v>
      </c>
      <c r="BC73" s="8" t="s">
        <v>73</v>
      </c>
      <c r="BE73" s="8" t="s">
        <v>73</v>
      </c>
    </row>
    <row r="74" spans="1:58" ht="13.2" x14ac:dyDescent="0.25">
      <c r="A74" s="4">
        <v>45569.512150393522</v>
      </c>
      <c r="B74" s="5" t="s">
        <v>282</v>
      </c>
      <c r="C74" s="6" t="s">
        <v>283</v>
      </c>
      <c r="D74" s="5">
        <v>17.86</v>
      </c>
      <c r="E74" s="5">
        <v>0</v>
      </c>
      <c r="F74" s="5" t="s">
        <v>60</v>
      </c>
      <c r="G74" s="5" t="s">
        <v>76</v>
      </c>
      <c r="H74" s="5" t="s">
        <v>125</v>
      </c>
      <c r="I74" s="5" t="s">
        <v>63</v>
      </c>
      <c r="J74" s="5" t="s">
        <v>64</v>
      </c>
      <c r="K74" s="5" t="s">
        <v>64</v>
      </c>
      <c r="L74" s="5" t="s">
        <v>64</v>
      </c>
      <c r="M74" s="5" t="s">
        <v>78</v>
      </c>
      <c r="N74" s="5" t="s">
        <v>64</v>
      </c>
      <c r="O74" s="5" t="s">
        <v>84</v>
      </c>
      <c r="P74" s="5" t="s">
        <v>84</v>
      </c>
      <c r="Q74" s="5" t="s">
        <v>64</v>
      </c>
      <c r="R74" s="5" t="s">
        <v>64</v>
      </c>
      <c r="S74" s="5" t="s">
        <v>78</v>
      </c>
      <c r="T74" s="5" t="s">
        <v>64</v>
      </c>
      <c r="U74" s="5" t="s">
        <v>64</v>
      </c>
      <c r="V74" s="5" t="s">
        <v>64</v>
      </c>
      <c r="W74" s="5" t="s">
        <v>64</v>
      </c>
      <c r="X74" s="5" t="s">
        <v>64</v>
      </c>
      <c r="Y74" s="5" t="s">
        <v>64</v>
      </c>
      <c r="Z74" s="5" t="s">
        <v>65</v>
      </c>
      <c r="AA74" s="5" t="s">
        <v>65</v>
      </c>
      <c r="AB74" s="5" t="s">
        <v>65</v>
      </c>
      <c r="AC74" s="5" t="s">
        <v>65</v>
      </c>
      <c r="AD74" s="5" t="s">
        <v>65</v>
      </c>
      <c r="AE74" s="5" t="s">
        <v>65</v>
      </c>
      <c r="AF74" s="5" t="s">
        <v>65</v>
      </c>
      <c r="AG74" s="5" t="s">
        <v>65</v>
      </c>
      <c r="AH74" s="5" t="s">
        <v>65</v>
      </c>
      <c r="AI74" s="5" t="s">
        <v>101</v>
      </c>
      <c r="AJ74" s="5" t="s">
        <v>65</v>
      </c>
      <c r="AK74" s="5" t="s">
        <v>66</v>
      </c>
      <c r="AL74" s="5" t="s">
        <v>65</v>
      </c>
      <c r="AM74" s="5" t="s">
        <v>65</v>
      </c>
      <c r="AN74" s="5" t="s">
        <v>66</v>
      </c>
      <c r="AO74" s="5" t="s">
        <v>66</v>
      </c>
      <c r="AP74" s="5" t="s">
        <v>85</v>
      </c>
      <c r="AQ74" s="5" t="s">
        <v>85</v>
      </c>
      <c r="AR74" s="5" t="s">
        <v>86</v>
      </c>
      <c r="AS74" s="5" t="s">
        <v>68</v>
      </c>
      <c r="AT74" s="5" t="s">
        <v>69</v>
      </c>
      <c r="AU74" s="5" t="s">
        <v>93</v>
      </c>
      <c r="AV74" s="5" t="s">
        <v>71</v>
      </c>
      <c r="AW74" s="5" t="s">
        <v>72</v>
      </c>
      <c r="AX74" s="5" t="s">
        <v>72</v>
      </c>
      <c r="AY74" s="5" t="s">
        <v>72</v>
      </c>
      <c r="AZ74" s="5" t="s">
        <v>72</v>
      </c>
      <c r="BA74" s="5" t="s">
        <v>72</v>
      </c>
      <c r="BB74" s="5" t="s">
        <v>73</v>
      </c>
      <c r="BC74" s="5" t="s">
        <v>73</v>
      </c>
      <c r="BE74" s="5" t="s">
        <v>73</v>
      </c>
    </row>
    <row r="75" spans="1:58" ht="13.2" x14ac:dyDescent="0.25">
      <c r="A75" s="7">
        <v>45569.514198738427</v>
      </c>
      <c r="B75" s="8" t="s">
        <v>284</v>
      </c>
      <c r="C75" s="9" t="s">
        <v>285</v>
      </c>
      <c r="D75" s="8">
        <v>100</v>
      </c>
      <c r="E75" s="8">
        <v>0</v>
      </c>
      <c r="F75" s="8" t="s">
        <v>60</v>
      </c>
      <c r="G75" s="8" t="s">
        <v>76</v>
      </c>
      <c r="H75" s="8" t="s">
        <v>62</v>
      </c>
      <c r="I75" s="8" t="s">
        <v>63</v>
      </c>
      <c r="J75" s="8" t="s">
        <v>64</v>
      </c>
      <c r="K75" s="8" t="s">
        <v>84</v>
      </c>
      <c r="L75" s="8" t="s">
        <v>64</v>
      </c>
      <c r="M75" s="8" t="s">
        <v>84</v>
      </c>
      <c r="N75" s="8" t="s">
        <v>64</v>
      </c>
      <c r="O75" s="8" t="s">
        <v>78</v>
      </c>
      <c r="P75" s="8" t="s">
        <v>84</v>
      </c>
      <c r="Q75" s="8" t="s">
        <v>64</v>
      </c>
      <c r="R75" s="8" t="s">
        <v>64</v>
      </c>
      <c r="S75" s="8" t="s">
        <v>64</v>
      </c>
      <c r="T75" s="8" t="s">
        <v>64</v>
      </c>
      <c r="U75" s="8" t="s">
        <v>64</v>
      </c>
      <c r="V75" s="8" t="s">
        <v>64</v>
      </c>
      <c r="W75" s="8" t="s">
        <v>64</v>
      </c>
      <c r="X75" s="8" t="s">
        <v>64</v>
      </c>
      <c r="Y75" s="8" t="s">
        <v>64</v>
      </c>
      <c r="Z75" s="8" t="s">
        <v>65</v>
      </c>
      <c r="AA75" s="8" t="s">
        <v>65</v>
      </c>
      <c r="AB75" s="8" t="s">
        <v>65</v>
      </c>
      <c r="AC75" s="8" t="s">
        <v>65</v>
      </c>
      <c r="AD75" s="8" t="s">
        <v>65</v>
      </c>
      <c r="AE75" s="8" t="s">
        <v>65</v>
      </c>
      <c r="AF75" s="8" t="s">
        <v>65</v>
      </c>
      <c r="AG75" s="8" t="s">
        <v>65</v>
      </c>
      <c r="AH75" s="8" t="s">
        <v>65</v>
      </c>
      <c r="AI75" s="8" t="s">
        <v>101</v>
      </c>
      <c r="AJ75" s="8" t="s">
        <v>65</v>
      </c>
      <c r="AK75" s="8" t="s">
        <v>65</v>
      </c>
      <c r="AL75" s="8" t="s">
        <v>65</v>
      </c>
      <c r="AM75" s="8" t="s">
        <v>65</v>
      </c>
      <c r="AN75" s="8" t="s">
        <v>66</v>
      </c>
      <c r="AO75" s="8" t="s">
        <v>66</v>
      </c>
      <c r="AP75" s="8" t="s">
        <v>67</v>
      </c>
      <c r="AQ75" s="8" t="s">
        <v>67</v>
      </c>
      <c r="AR75" s="8" t="s">
        <v>86</v>
      </c>
      <c r="AS75" s="8" t="s">
        <v>68</v>
      </c>
      <c r="AT75" s="8" t="s">
        <v>69</v>
      </c>
      <c r="AU75" s="8" t="s">
        <v>85</v>
      </c>
      <c r="AV75" s="8" t="s">
        <v>71</v>
      </c>
      <c r="AW75" s="8" t="s">
        <v>73</v>
      </c>
      <c r="AX75" s="8" t="s">
        <v>73</v>
      </c>
      <c r="AY75" s="8" t="s">
        <v>73</v>
      </c>
      <c r="AZ75" s="8" t="s">
        <v>72</v>
      </c>
      <c r="BA75" s="8" t="s">
        <v>73</v>
      </c>
      <c r="BB75" s="8" t="s">
        <v>72</v>
      </c>
      <c r="BC75" s="8" t="s">
        <v>73</v>
      </c>
      <c r="BE75" s="8" t="s">
        <v>73</v>
      </c>
    </row>
    <row r="76" spans="1:58" ht="13.2" x14ac:dyDescent="0.25">
      <c r="A76" s="4">
        <v>45569.51578332176</v>
      </c>
      <c r="B76" s="5" t="s">
        <v>286</v>
      </c>
      <c r="C76" s="6" t="s">
        <v>287</v>
      </c>
      <c r="D76" s="5">
        <v>100</v>
      </c>
      <c r="E76" s="5">
        <v>0.7</v>
      </c>
      <c r="F76" s="5" t="s">
        <v>60</v>
      </c>
      <c r="G76" s="5" t="s">
        <v>76</v>
      </c>
      <c r="H76" s="5" t="s">
        <v>62</v>
      </c>
      <c r="I76" s="5" t="s">
        <v>63</v>
      </c>
      <c r="J76" s="5" t="s">
        <v>145</v>
      </c>
      <c r="K76" s="5" t="s">
        <v>78</v>
      </c>
      <c r="L76" s="5" t="s">
        <v>64</v>
      </c>
      <c r="M76" s="5" t="s">
        <v>84</v>
      </c>
      <c r="N76" s="5" t="s">
        <v>64</v>
      </c>
      <c r="O76" s="5" t="s">
        <v>64</v>
      </c>
      <c r="P76" s="5" t="s">
        <v>64</v>
      </c>
      <c r="Q76" s="5" t="s">
        <v>64</v>
      </c>
      <c r="R76" s="5" t="s">
        <v>64</v>
      </c>
      <c r="S76" s="5" t="s">
        <v>64</v>
      </c>
      <c r="T76" s="5" t="s">
        <v>64</v>
      </c>
      <c r="U76" s="5" t="s">
        <v>64</v>
      </c>
      <c r="V76" s="5" t="s">
        <v>64</v>
      </c>
      <c r="W76" s="5" t="s">
        <v>64</v>
      </c>
      <c r="X76" s="5" t="s">
        <v>64</v>
      </c>
      <c r="Y76" s="5" t="s">
        <v>64</v>
      </c>
      <c r="Z76" s="5" t="s">
        <v>66</v>
      </c>
      <c r="AA76" s="5" t="s">
        <v>65</v>
      </c>
      <c r="AB76" s="5" t="s">
        <v>65</v>
      </c>
      <c r="AC76" s="5" t="s">
        <v>65</v>
      </c>
      <c r="AD76" s="5" t="s">
        <v>65</v>
      </c>
      <c r="AE76" s="5" t="s">
        <v>65</v>
      </c>
      <c r="AF76" s="5" t="s">
        <v>65</v>
      </c>
      <c r="AG76" s="5" t="s">
        <v>65</v>
      </c>
      <c r="AH76" s="5" t="s">
        <v>65</v>
      </c>
      <c r="AI76" s="5" t="s">
        <v>65</v>
      </c>
      <c r="AJ76" s="5" t="s">
        <v>65</v>
      </c>
      <c r="AK76" s="5" t="s">
        <v>65</v>
      </c>
      <c r="AL76" s="5" t="s">
        <v>65</v>
      </c>
      <c r="AM76" s="5" t="s">
        <v>65</v>
      </c>
      <c r="AN76" s="5" t="s">
        <v>65</v>
      </c>
      <c r="AO76" s="5" t="s">
        <v>65</v>
      </c>
      <c r="AP76" s="5" t="s">
        <v>67</v>
      </c>
      <c r="AQ76" s="5" t="s">
        <v>67</v>
      </c>
      <c r="AR76" s="5" t="s">
        <v>63</v>
      </c>
      <c r="AS76" s="5" t="s">
        <v>288</v>
      </c>
      <c r="AT76" s="5" t="s">
        <v>169</v>
      </c>
      <c r="AU76" s="5" t="s">
        <v>70</v>
      </c>
      <c r="AV76" s="5" t="s">
        <v>71</v>
      </c>
      <c r="AW76" s="5" t="s">
        <v>72</v>
      </c>
      <c r="AX76" s="5" t="s">
        <v>63</v>
      </c>
      <c r="AY76" s="5" t="s">
        <v>72</v>
      </c>
      <c r="AZ76" s="5" t="s">
        <v>72</v>
      </c>
      <c r="BA76" s="5" t="s">
        <v>72</v>
      </c>
      <c r="BB76" s="5" t="s">
        <v>72</v>
      </c>
      <c r="BC76" s="5" t="s">
        <v>73</v>
      </c>
      <c r="BE76" s="5" t="s">
        <v>73</v>
      </c>
    </row>
    <row r="77" spans="1:58" ht="13.2" x14ac:dyDescent="0.25">
      <c r="A77" s="7">
        <v>45569.518551620371</v>
      </c>
      <c r="B77" s="8" t="s">
        <v>289</v>
      </c>
      <c r="C77" s="9" t="s">
        <v>290</v>
      </c>
      <c r="D77" s="8">
        <v>100</v>
      </c>
      <c r="E77" s="8">
        <v>0.33</v>
      </c>
      <c r="F77" s="8" t="s">
        <v>60</v>
      </c>
      <c r="G77" s="8" t="s">
        <v>291</v>
      </c>
      <c r="H77" s="8" t="s">
        <v>100</v>
      </c>
      <c r="I77" s="8" t="s">
        <v>63</v>
      </c>
      <c r="J77" s="8" t="s">
        <v>64</v>
      </c>
      <c r="K77" s="8" t="s">
        <v>84</v>
      </c>
      <c r="L77" s="8" t="s">
        <v>64</v>
      </c>
      <c r="M77" s="8" t="s">
        <v>84</v>
      </c>
      <c r="N77" s="8" t="s">
        <v>64</v>
      </c>
      <c r="O77" s="8" t="s">
        <v>64</v>
      </c>
      <c r="P77" s="8" t="s">
        <v>84</v>
      </c>
      <c r="Q77" s="8" t="s">
        <v>64</v>
      </c>
      <c r="R77" s="8" t="s">
        <v>64</v>
      </c>
      <c r="S77" s="8" t="s">
        <v>64</v>
      </c>
      <c r="T77" s="8" t="s">
        <v>64</v>
      </c>
      <c r="U77" s="8" t="s">
        <v>84</v>
      </c>
      <c r="V77" s="8" t="s">
        <v>64</v>
      </c>
      <c r="W77" s="8" t="s">
        <v>84</v>
      </c>
      <c r="X77" s="8" t="s">
        <v>84</v>
      </c>
      <c r="Y77" s="8" t="s">
        <v>64</v>
      </c>
      <c r="Z77" s="8" t="s">
        <v>66</v>
      </c>
      <c r="AA77" s="8" t="s">
        <v>66</v>
      </c>
      <c r="AB77" s="8" t="s">
        <v>66</v>
      </c>
      <c r="AC77" s="8" t="s">
        <v>66</v>
      </c>
      <c r="AD77" s="8" t="s">
        <v>66</v>
      </c>
      <c r="AE77" s="8" t="s">
        <v>66</v>
      </c>
      <c r="AF77" s="8" t="s">
        <v>66</v>
      </c>
      <c r="AG77" s="8" t="s">
        <v>66</v>
      </c>
      <c r="AH77" s="8" t="s">
        <v>66</v>
      </c>
      <c r="AI77" s="8" t="s">
        <v>79</v>
      </c>
      <c r="AJ77" s="8" t="s">
        <v>66</v>
      </c>
      <c r="AK77" s="8" t="s">
        <v>66</v>
      </c>
      <c r="AL77" s="8" t="s">
        <v>66</v>
      </c>
      <c r="AM77" s="8" t="s">
        <v>66</v>
      </c>
      <c r="AN77" s="8" t="s">
        <v>66</v>
      </c>
      <c r="AO77" s="8" t="s">
        <v>66</v>
      </c>
      <c r="AP77" s="8" t="s">
        <v>85</v>
      </c>
      <c r="AQ77" s="8" t="s">
        <v>67</v>
      </c>
      <c r="AR77" s="8" t="s">
        <v>73</v>
      </c>
      <c r="AS77" s="8" t="s">
        <v>292</v>
      </c>
      <c r="AT77" s="8" t="s">
        <v>87</v>
      </c>
      <c r="AU77" s="8" t="s">
        <v>93</v>
      </c>
      <c r="AV77" s="8" t="s">
        <v>132</v>
      </c>
      <c r="AW77" s="8" t="s">
        <v>73</v>
      </c>
      <c r="AX77" s="8" t="s">
        <v>73</v>
      </c>
      <c r="AY77" s="8" t="s">
        <v>72</v>
      </c>
      <c r="AZ77" s="8" t="s">
        <v>72</v>
      </c>
      <c r="BA77" s="8" t="s">
        <v>73</v>
      </c>
      <c r="BB77" s="8" t="s">
        <v>73</v>
      </c>
      <c r="BC77" s="8" t="s">
        <v>73</v>
      </c>
      <c r="BE77" s="8" t="s">
        <v>73</v>
      </c>
    </row>
    <row r="78" spans="1:58" ht="13.2" x14ac:dyDescent="0.25">
      <c r="A78" s="4">
        <v>45569.519079340273</v>
      </c>
      <c r="B78" s="5" t="s">
        <v>293</v>
      </c>
      <c r="C78" s="6" t="s">
        <v>294</v>
      </c>
      <c r="D78" s="5">
        <v>100</v>
      </c>
      <c r="E78" s="5">
        <v>0.7</v>
      </c>
      <c r="F78" s="5" t="s">
        <v>60</v>
      </c>
      <c r="G78" s="5" t="s">
        <v>76</v>
      </c>
      <c r="H78" s="5" t="s">
        <v>100</v>
      </c>
      <c r="I78" s="5" t="s">
        <v>63</v>
      </c>
      <c r="J78" s="5" t="s">
        <v>64</v>
      </c>
      <c r="K78" s="5" t="s">
        <v>64</v>
      </c>
      <c r="L78" s="5" t="s">
        <v>64</v>
      </c>
      <c r="M78" s="5" t="s">
        <v>84</v>
      </c>
      <c r="N78" s="5" t="s">
        <v>64</v>
      </c>
      <c r="O78" s="5" t="s">
        <v>64</v>
      </c>
      <c r="P78" s="5" t="s">
        <v>64</v>
      </c>
      <c r="Q78" s="5" t="s">
        <v>64</v>
      </c>
      <c r="R78" s="5" t="s">
        <v>64</v>
      </c>
      <c r="S78" s="5" t="s">
        <v>64</v>
      </c>
      <c r="T78" s="5" t="s">
        <v>84</v>
      </c>
      <c r="U78" s="5" t="s">
        <v>84</v>
      </c>
      <c r="V78" s="5" t="s">
        <v>84</v>
      </c>
      <c r="W78" s="5" t="s">
        <v>84</v>
      </c>
      <c r="X78" s="5" t="s">
        <v>64</v>
      </c>
      <c r="Y78" s="5" t="s">
        <v>64</v>
      </c>
      <c r="Z78" s="5" t="s">
        <v>66</v>
      </c>
      <c r="AA78" s="5" t="s">
        <v>65</v>
      </c>
      <c r="AB78" s="5" t="s">
        <v>65</v>
      </c>
      <c r="AC78" s="5" t="s">
        <v>66</v>
      </c>
      <c r="AD78" s="5" t="s">
        <v>66</v>
      </c>
      <c r="AE78" s="5" t="s">
        <v>66</v>
      </c>
      <c r="AF78" s="5" t="s">
        <v>66</v>
      </c>
      <c r="AG78" s="5" t="s">
        <v>79</v>
      </c>
      <c r="AH78" s="5" t="s">
        <v>66</v>
      </c>
      <c r="AI78" s="5" t="s">
        <v>66</v>
      </c>
      <c r="AJ78" s="5" t="s">
        <v>66</v>
      </c>
      <c r="AK78" s="5" t="s">
        <v>66</v>
      </c>
      <c r="AL78" s="5" t="s">
        <v>66</v>
      </c>
      <c r="AM78" s="5" t="s">
        <v>65</v>
      </c>
      <c r="AN78" s="5" t="s">
        <v>65</v>
      </c>
      <c r="AO78" s="5" t="s">
        <v>65</v>
      </c>
      <c r="AP78" s="5" t="s">
        <v>67</v>
      </c>
      <c r="AQ78" s="5" t="s">
        <v>80</v>
      </c>
      <c r="AR78" s="5" t="s">
        <v>86</v>
      </c>
      <c r="AS78" s="5" t="s">
        <v>81</v>
      </c>
      <c r="AT78" s="5" t="s">
        <v>87</v>
      </c>
      <c r="AU78" s="5" t="s">
        <v>93</v>
      </c>
      <c r="AV78" s="5" t="s">
        <v>71</v>
      </c>
      <c r="AW78" s="5" t="s">
        <v>73</v>
      </c>
      <c r="AX78" s="5" t="s">
        <v>73</v>
      </c>
      <c r="AY78" s="5" t="s">
        <v>72</v>
      </c>
      <c r="AZ78" s="5" t="s">
        <v>73</v>
      </c>
      <c r="BA78" s="5" t="s">
        <v>73</v>
      </c>
      <c r="BB78" s="5" t="s">
        <v>72</v>
      </c>
      <c r="BC78" s="5" t="s">
        <v>73</v>
      </c>
      <c r="BD78" s="5" t="s">
        <v>295</v>
      </c>
      <c r="BE78" s="5" t="s">
        <v>73</v>
      </c>
    </row>
    <row r="79" spans="1:58" ht="13.2" x14ac:dyDescent="0.25">
      <c r="A79" s="7">
        <v>45569.519544236115</v>
      </c>
      <c r="B79" s="8" t="s">
        <v>296</v>
      </c>
      <c r="C79" s="9" t="s">
        <v>297</v>
      </c>
      <c r="D79" s="8">
        <v>28.57</v>
      </c>
      <c r="E79" s="8">
        <v>0.79</v>
      </c>
      <c r="F79" s="8" t="s">
        <v>60</v>
      </c>
      <c r="G79" s="8" t="s">
        <v>76</v>
      </c>
      <c r="H79" s="8" t="s">
        <v>186</v>
      </c>
      <c r="I79" s="8" t="s">
        <v>63</v>
      </c>
      <c r="J79" s="8" t="s">
        <v>64</v>
      </c>
      <c r="K79" s="8" t="s">
        <v>64</v>
      </c>
      <c r="L79" s="8" t="s">
        <v>64</v>
      </c>
      <c r="M79" s="8" t="s">
        <v>84</v>
      </c>
      <c r="N79" s="8" t="s">
        <v>64</v>
      </c>
      <c r="O79" s="8" t="s">
        <v>64</v>
      </c>
      <c r="P79" s="8" t="s">
        <v>64</v>
      </c>
      <c r="Q79" s="8" t="s">
        <v>64</v>
      </c>
      <c r="R79" s="8" t="s">
        <v>64</v>
      </c>
      <c r="S79" s="8" t="s">
        <v>64</v>
      </c>
      <c r="T79" s="8" t="s">
        <v>64</v>
      </c>
      <c r="U79" s="8" t="s">
        <v>84</v>
      </c>
      <c r="V79" s="8" t="s">
        <v>64</v>
      </c>
      <c r="W79" s="8" t="s">
        <v>64</v>
      </c>
      <c r="X79" s="8" t="s">
        <v>64</v>
      </c>
      <c r="Y79" s="8" t="s">
        <v>64</v>
      </c>
      <c r="Z79" s="8" t="s">
        <v>65</v>
      </c>
      <c r="AA79" s="8" t="s">
        <v>65</v>
      </c>
      <c r="AB79" s="8" t="s">
        <v>65</v>
      </c>
      <c r="AC79" s="8" t="s">
        <v>65</v>
      </c>
      <c r="AD79" s="8" t="s">
        <v>65</v>
      </c>
      <c r="AE79" s="8" t="s">
        <v>65</v>
      </c>
      <c r="AF79" s="8" t="s">
        <v>65</v>
      </c>
      <c r="AG79" s="8" t="s">
        <v>65</v>
      </c>
      <c r="AH79" s="8" t="s">
        <v>65</v>
      </c>
      <c r="AI79" s="8" t="s">
        <v>101</v>
      </c>
      <c r="AJ79" s="8" t="s">
        <v>65</v>
      </c>
      <c r="AK79" s="8" t="s">
        <v>65</v>
      </c>
      <c r="AL79" s="8" t="s">
        <v>65</v>
      </c>
      <c r="AM79" s="8" t="s">
        <v>65</v>
      </c>
      <c r="AN79" s="8" t="s">
        <v>65</v>
      </c>
      <c r="AO79" s="8" t="s">
        <v>65</v>
      </c>
      <c r="AP79" s="8" t="s">
        <v>85</v>
      </c>
      <c r="AQ79" s="8" t="s">
        <v>85</v>
      </c>
      <c r="AR79" s="8" t="s">
        <v>63</v>
      </c>
      <c r="AS79" s="8" t="s">
        <v>298</v>
      </c>
      <c r="AT79" s="8" t="s">
        <v>87</v>
      </c>
      <c r="AU79" s="8" t="s">
        <v>93</v>
      </c>
      <c r="AV79" s="8" t="s">
        <v>71</v>
      </c>
      <c r="AW79" s="8" t="s">
        <v>73</v>
      </c>
      <c r="AX79" s="8" t="s">
        <v>73</v>
      </c>
      <c r="AY79" s="8" t="s">
        <v>73</v>
      </c>
      <c r="AZ79" s="8" t="s">
        <v>73</v>
      </c>
      <c r="BA79" s="8" t="s">
        <v>73</v>
      </c>
      <c r="BB79" s="8" t="s">
        <v>73</v>
      </c>
      <c r="BC79" s="8" t="s">
        <v>73</v>
      </c>
      <c r="BD79" s="8">
        <v>0</v>
      </c>
      <c r="BE79" s="8" t="s">
        <v>73</v>
      </c>
    </row>
    <row r="80" spans="1:58" ht="13.2" x14ac:dyDescent="0.25">
      <c r="A80" s="4">
        <v>45569.519562581016</v>
      </c>
      <c r="B80" s="5" t="s">
        <v>299</v>
      </c>
      <c r="C80" s="6" t="s">
        <v>300</v>
      </c>
      <c r="D80" s="5">
        <v>100</v>
      </c>
      <c r="E80" s="5">
        <v>0.88</v>
      </c>
      <c r="F80" s="5" t="s">
        <v>114</v>
      </c>
      <c r="G80" s="5" t="s">
        <v>76</v>
      </c>
      <c r="H80" s="5" t="s">
        <v>108</v>
      </c>
      <c r="I80" s="5" t="s">
        <v>63</v>
      </c>
      <c r="J80" s="5" t="s">
        <v>64</v>
      </c>
      <c r="K80" s="5" t="s">
        <v>64</v>
      </c>
      <c r="L80" s="5" t="s">
        <v>64</v>
      </c>
      <c r="M80" s="5" t="s">
        <v>84</v>
      </c>
      <c r="N80" s="5" t="s">
        <v>84</v>
      </c>
      <c r="O80" s="5" t="s">
        <v>84</v>
      </c>
      <c r="P80" s="5" t="s">
        <v>64</v>
      </c>
      <c r="Q80" s="5" t="s">
        <v>64</v>
      </c>
      <c r="R80" s="5" t="s">
        <v>64</v>
      </c>
      <c r="S80" s="5" t="s">
        <v>64</v>
      </c>
      <c r="T80" s="5" t="s">
        <v>64</v>
      </c>
      <c r="U80" s="5" t="s">
        <v>64</v>
      </c>
      <c r="V80" s="5" t="s">
        <v>84</v>
      </c>
      <c r="W80" s="5" t="s">
        <v>84</v>
      </c>
      <c r="X80" s="5" t="s">
        <v>64</v>
      </c>
      <c r="Y80" s="5" t="s">
        <v>64</v>
      </c>
      <c r="Z80" s="5" t="s">
        <v>66</v>
      </c>
      <c r="AA80" s="5" t="s">
        <v>66</v>
      </c>
      <c r="AB80" s="5" t="s">
        <v>66</v>
      </c>
      <c r="AC80" s="5" t="s">
        <v>66</v>
      </c>
      <c r="AD80" s="5" t="s">
        <v>66</v>
      </c>
      <c r="AE80" s="5" t="s">
        <v>66</v>
      </c>
      <c r="AF80" s="5" t="s">
        <v>66</v>
      </c>
      <c r="AG80" s="5" t="s">
        <v>66</v>
      </c>
      <c r="AH80" s="5" t="s">
        <v>79</v>
      </c>
      <c r="AI80" s="5" t="s">
        <v>79</v>
      </c>
      <c r="AJ80" s="5" t="s">
        <v>65</v>
      </c>
      <c r="AK80" s="5" t="s">
        <v>66</v>
      </c>
      <c r="AL80" s="5" t="s">
        <v>66</v>
      </c>
      <c r="AM80" s="5" t="s">
        <v>66</v>
      </c>
      <c r="AN80" s="5" t="s">
        <v>66</v>
      </c>
      <c r="AO80" s="5" t="s">
        <v>66</v>
      </c>
      <c r="AP80" s="5" t="s">
        <v>67</v>
      </c>
      <c r="AQ80" s="5" t="s">
        <v>67</v>
      </c>
      <c r="AR80" s="5" t="s">
        <v>63</v>
      </c>
      <c r="AS80" s="5" t="s">
        <v>252</v>
      </c>
      <c r="AT80" s="5" t="s">
        <v>69</v>
      </c>
      <c r="AU80" s="5" t="s">
        <v>70</v>
      </c>
      <c r="AV80" s="5" t="s">
        <v>80</v>
      </c>
      <c r="AW80" s="5" t="s">
        <v>63</v>
      </c>
      <c r="AX80" s="5" t="s">
        <v>72</v>
      </c>
      <c r="AY80" s="5" t="s">
        <v>72</v>
      </c>
      <c r="AZ80" s="5" t="s">
        <v>72</v>
      </c>
      <c r="BA80" s="5" t="s">
        <v>63</v>
      </c>
      <c r="BB80" s="5" t="s">
        <v>72</v>
      </c>
      <c r="BC80" s="5" t="s">
        <v>73</v>
      </c>
      <c r="BE80" s="5" t="s">
        <v>73</v>
      </c>
    </row>
    <row r="81" spans="1:64" ht="13.2" x14ac:dyDescent="0.25">
      <c r="A81" s="7">
        <v>45569.521714513889</v>
      </c>
      <c r="B81" s="8" t="s">
        <v>301</v>
      </c>
      <c r="C81" s="9" t="s">
        <v>302</v>
      </c>
      <c r="D81" s="8">
        <v>100</v>
      </c>
      <c r="E81" s="8">
        <v>0.5</v>
      </c>
      <c r="F81" s="8" t="s">
        <v>114</v>
      </c>
      <c r="G81" s="8" t="s">
        <v>76</v>
      </c>
      <c r="H81" s="8" t="s">
        <v>100</v>
      </c>
      <c r="I81" s="8" t="s">
        <v>63</v>
      </c>
      <c r="J81" s="8" t="s">
        <v>64</v>
      </c>
      <c r="K81" s="8" t="s">
        <v>64</v>
      </c>
      <c r="L81" s="8" t="s">
        <v>64</v>
      </c>
      <c r="M81" s="8" t="s">
        <v>64</v>
      </c>
      <c r="N81" s="8" t="s">
        <v>64</v>
      </c>
      <c r="O81" s="8" t="s">
        <v>64</v>
      </c>
      <c r="P81" s="8" t="s">
        <v>64</v>
      </c>
      <c r="Q81" s="8" t="s">
        <v>64</v>
      </c>
      <c r="R81" s="8" t="s">
        <v>64</v>
      </c>
      <c r="S81" s="8" t="s">
        <v>64</v>
      </c>
      <c r="T81" s="8" t="s">
        <v>64</v>
      </c>
      <c r="U81" s="8" t="s">
        <v>64</v>
      </c>
      <c r="V81" s="8" t="s">
        <v>64</v>
      </c>
      <c r="W81" s="8" t="s">
        <v>64</v>
      </c>
      <c r="X81" s="8" t="s">
        <v>64</v>
      </c>
      <c r="Y81" s="8" t="s">
        <v>64</v>
      </c>
      <c r="Z81" s="8" t="s">
        <v>66</v>
      </c>
      <c r="AA81" s="8" t="s">
        <v>66</v>
      </c>
      <c r="AB81" s="8" t="s">
        <v>66</v>
      </c>
      <c r="AC81" s="8" t="s">
        <v>66</v>
      </c>
      <c r="AD81" s="8" t="s">
        <v>66</v>
      </c>
      <c r="AE81" s="8" t="s">
        <v>66</v>
      </c>
      <c r="AF81" s="8" t="s">
        <v>66</v>
      </c>
      <c r="AG81" s="8" t="s">
        <v>66</v>
      </c>
      <c r="AH81" s="8" t="s">
        <v>66</v>
      </c>
      <c r="AI81" s="8" t="s">
        <v>66</v>
      </c>
      <c r="AJ81" s="8" t="s">
        <v>66</v>
      </c>
      <c r="AK81" s="8" t="s">
        <v>66</v>
      </c>
      <c r="AL81" s="8" t="s">
        <v>66</v>
      </c>
      <c r="AM81" s="8" t="s">
        <v>66</v>
      </c>
      <c r="AN81" s="8" t="s">
        <v>66</v>
      </c>
      <c r="AO81" s="8" t="s">
        <v>66</v>
      </c>
      <c r="AP81" s="8" t="s">
        <v>85</v>
      </c>
      <c r="AQ81" s="8" t="s">
        <v>85</v>
      </c>
      <c r="AR81" s="8" t="s">
        <v>63</v>
      </c>
      <c r="AS81" s="8" t="s">
        <v>68</v>
      </c>
      <c r="AT81" s="8" t="s">
        <v>87</v>
      </c>
      <c r="AU81" s="8" t="s">
        <v>70</v>
      </c>
      <c r="AV81" s="8" t="s">
        <v>71</v>
      </c>
      <c r="AW81" s="8" t="s">
        <v>63</v>
      </c>
      <c r="AX81" s="8" t="s">
        <v>63</v>
      </c>
      <c r="AY81" s="8" t="s">
        <v>63</v>
      </c>
      <c r="AZ81" s="8" t="s">
        <v>72</v>
      </c>
      <c r="BA81" s="8" t="s">
        <v>63</v>
      </c>
      <c r="BB81" s="8" t="s">
        <v>72</v>
      </c>
      <c r="BC81" s="8" t="s">
        <v>73</v>
      </c>
      <c r="BD81" s="8" t="s">
        <v>146</v>
      </c>
      <c r="BE81" s="8" t="s">
        <v>73</v>
      </c>
    </row>
    <row r="82" spans="1:64" ht="13.2" x14ac:dyDescent="0.25">
      <c r="A82" s="4">
        <v>45569.522282291669</v>
      </c>
      <c r="B82" s="5" t="s">
        <v>303</v>
      </c>
      <c r="C82" s="6" t="s">
        <v>304</v>
      </c>
      <c r="D82" s="5">
        <v>100</v>
      </c>
      <c r="E82" s="5">
        <v>0.54</v>
      </c>
      <c r="F82" s="5" t="s">
        <v>114</v>
      </c>
      <c r="G82" s="5" t="s">
        <v>76</v>
      </c>
      <c r="H82" s="5" t="s">
        <v>100</v>
      </c>
      <c r="I82" s="5" t="s">
        <v>63</v>
      </c>
      <c r="J82" s="5" t="s">
        <v>64</v>
      </c>
      <c r="K82" s="5" t="s">
        <v>78</v>
      </c>
      <c r="L82" s="5" t="s">
        <v>64</v>
      </c>
      <c r="M82" s="5" t="s">
        <v>64</v>
      </c>
      <c r="N82" s="5" t="s">
        <v>64</v>
      </c>
      <c r="O82" s="5" t="s">
        <v>64</v>
      </c>
      <c r="P82" s="5" t="s">
        <v>78</v>
      </c>
      <c r="Q82" s="5" t="s">
        <v>78</v>
      </c>
      <c r="R82" s="5" t="s">
        <v>78</v>
      </c>
      <c r="S82" s="5" t="s">
        <v>64</v>
      </c>
      <c r="T82" s="5" t="s">
        <v>64</v>
      </c>
      <c r="U82" s="5" t="s">
        <v>64</v>
      </c>
      <c r="V82" s="5" t="s">
        <v>64</v>
      </c>
      <c r="W82" s="5" t="s">
        <v>78</v>
      </c>
      <c r="X82" s="5" t="s">
        <v>78</v>
      </c>
      <c r="Y82" s="5" t="s">
        <v>64</v>
      </c>
      <c r="Z82" s="5" t="s">
        <v>66</v>
      </c>
      <c r="AA82" s="5" t="s">
        <v>66</v>
      </c>
      <c r="AB82" s="5" t="s">
        <v>66</v>
      </c>
      <c r="AC82" s="5" t="s">
        <v>79</v>
      </c>
      <c r="AD82" s="5" t="s">
        <v>79</v>
      </c>
      <c r="AE82" s="5" t="s">
        <v>66</v>
      </c>
      <c r="AF82" s="5" t="s">
        <v>79</v>
      </c>
      <c r="AG82" s="5" t="s">
        <v>66</v>
      </c>
      <c r="AH82" s="5" t="s">
        <v>79</v>
      </c>
      <c r="AI82" s="5" t="s">
        <v>79</v>
      </c>
      <c r="AJ82" s="5" t="s">
        <v>66</v>
      </c>
      <c r="AK82" s="5" t="s">
        <v>66</v>
      </c>
      <c r="AL82" s="5" t="s">
        <v>66</v>
      </c>
      <c r="AM82" s="5" t="s">
        <v>66</v>
      </c>
      <c r="AN82" s="5" t="s">
        <v>79</v>
      </c>
      <c r="AO82" s="5" t="s">
        <v>79</v>
      </c>
      <c r="AP82" s="5" t="s">
        <v>85</v>
      </c>
      <c r="AQ82" s="5" t="s">
        <v>85</v>
      </c>
      <c r="AR82" s="5" t="s">
        <v>63</v>
      </c>
      <c r="AS82" s="5" t="s">
        <v>252</v>
      </c>
      <c r="AT82" s="5" t="s">
        <v>87</v>
      </c>
      <c r="AU82" s="5" t="s">
        <v>70</v>
      </c>
      <c r="AV82" s="5" t="s">
        <v>67</v>
      </c>
      <c r="AW82" s="5" t="s">
        <v>63</v>
      </c>
      <c r="AX82" s="5" t="s">
        <v>72</v>
      </c>
      <c r="AY82" s="5" t="s">
        <v>72</v>
      </c>
      <c r="AZ82" s="5" t="s">
        <v>72</v>
      </c>
      <c r="BA82" s="5" t="s">
        <v>72</v>
      </c>
      <c r="BB82" s="5" t="s">
        <v>72</v>
      </c>
      <c r="BC82" s="5" t="s">
        <v>73</v>
      </c>
      <c r="BE82" s="5" t="s">
        <v>73</v>
      </c>
    </row>
    <row r="83" spans="1:64" ht="13.2" x14ac:dyDescent="0.25">
      <c r="A83" s="7">
        <v>45569.522587141204</v>
      </c>
      <c r="B83" s="8" t="s">
        <v>305</v>
      </c>
      <c r="C83" s="9" t="s">
        <v>306</v>
      </c>
      <c r="D83" s="8">
        <v>0</v>
      </c>
      <c r="E83" s="8">
        <v>0.5</v>
      </c>
      <c r="F83" s="8" t="s">
        <v>60</v>
      </c>
      <c r="G83" s="8" t="s">
        <v>76</v>
      </c>
      <c r="H83" s="8" t="s">
        <v>108</v>
      </c>
      <c r="I83" s="8" t="s">
        <v>63</v>
      </c>
      <c r="J83" s="8" t="s">
        <v>64</v>
      </c>
      <c r="K83" s="8" t="s">
        <v>64</v>
      </c>
      <c r="L83" s="8" t="s">
        <v>64</v>
      </c>
      <c r="M83" s="8" t="s">
        <v>64</v>
      </c>
      <c r="N83" s="8" t="s">
        <v>78</v>
      </c>
      <c r="O83" s="8" t="s">
        <v>78</v>
      </c>
      <c r="P83" s="8" t="s">
        <v>84</v>
      </c>
      <c r="Q83" s="8" t="s">
        <v>64</v>
      </c>
      <c r="R83" s="8" t="s">
        <v>64</v>
      </c>
      <c r="S83" s="8" t="s">
        <v>64</v>
      </c>
      <c r="T83" s="8" t="s">
        <v>64</v>
      </c>
      <c r="U83" s="8" t="s">
        <v>84</v>
      </c>
      <c r="V83" s="8" t="s">
        <v>64</v>
      </c>
      <c r="W83" s="8" t="s">
        <v>64</v>
      </c>
      <c r="X83" s="8" t="s">
        <v>64</v>
      </c>
      <c r="Y83" s="8" t="s">
        <v>64</v>
      </c>
      <c r="Z83" s="8" t="s">
        <v>65</v>
      </c>
      <c r="AA83" s="8" t="s">
        <v>65</v>
      </c>
      <c r="AB83" s="8" t="s">
        <v>65</v>
      </c>
      <c r="AC83" s="8" t="s">
        <v>65</v>
      </c>
      <c r="AD83" s="8" t="s">
        <v>65</v>
      </c>
      <c r="AE83" s="8" t="s">
        <v>65</v>
      </c>
      <c r="AF83" s="8" t="s">
        <v>65</v>
      </c>
      <c r="AG83" s="8" t="s">
        <v>65</v>
      </c>
      <c r="AH83" s="8" t="s">
        <v>66</v>
      </c>
      <c r="AI83" s="8" t="s">
        <v>101</v>
      </c>
      <c r="AJ83" s="8" t="s">
        <v>65</v>
      </c>
      <c r="AK83" s="8" t="s">
        <v>65</v>
      </c>
      <c r="AL83" s="8" t="s">
        <v>65</v>
      </c>
      <c r="AM83" s="8" t="s">
        <v>65</v>
      </c>
      <c r="AN83" s="8" t="s">
        <v>66</v>
      </c>
      <c r="AO83" s="8" t="s">
        <v>65</v>
      </c>
      <c r="AP83" s="8" t="s">
        <v>85</v>
      </c>
      <c r="AQ83" s="8" t="s">
        <v>85</v>
      </c>
      <c r="AR83" s="8" t="s">
        <v>86</v>
      </c>
      <c r="AS83" s="8" t="s">
        <v>68</v>
      </c>
      <c r="AT83" s="8" t="s">
        <v>87</v>
      </c>
      <c r="AU83" s="8" t="s">
        <v>67</v>
      </c>
      <c r="AV83" s="8" t="s">
        <v>132</v>
      </c>
      <c r="AW83" s="8" t="s">
        <v>73</v>
      </c>
      <c r="AX83" s="8" t="s">
        <v>73</v>
      </c>
      <c r="AY83" s="8" t="s">
        <v>73</v>
      </c>
      <c r="AZ83" s="8" t="s">
        <v>63</v>
      </c>
      <c r="BA83" s="8" t="s">
        <v>72</v>
      </c>
      <c r="BB83" s="8" t="s">
        <v>73</v>
      </c>
      <c r="BC83" s="8" t="s">
        <v>73</v>
      </c>
      <c r="BE83" s="8" t="s">
        <v>73</v>
      </c>
    </row>
    <row r="84" spans="1:64" ht="13.2" x14ac:dyDescent="0.25">
      <c r="A84" s="4">
        <v>45569.523440613426</v>
      </c>
      <c r="B84" s="5" t="s">
        <v>307</v>
      </c>
      <c r="C84" s="6" t="s">
        <v>308</v>
      </c>
      <c r="D84" s="5">
        <v>100</v>
      </c>
      <c r="E84" s="5">
        <v>1</v>
      </c>
      <c r="F84" s="5" t="s">
        <v>114</v>
      </c>
      <c r="G84" s="5" t="s">
        <v>76</v>
      </c>
      <c r="H84" s="5" t="s">
        <v>108</v>
      </c>
      <c r="I84" s="5" t="s">
        <v>63</v>
      </c>
      <c r="J84" s="5" t="s">
        <v>64</v>
      </c>
      <c r="K84" s="5" t="s">
        <v>64</v>
      </c>
      <c r="L84" s="5" t="s">
        <v>64</v>
      </c>
      <c r="M84" s="5" t="s">
        <v>78</v>
      </c>
      <c r="N84" s="5" t="s">
        <v>64</v>
      </c>
      <c r="O84" s="5" t="s">
        <v>84</v>
      </c>
      <c r="P84" s="5" t="s">
        <v>64</v>
      </c>
      <c r="Q84" s="5" t="s">
        <v>64</v>
      </c>
      <c r="R84" s="5" t="s">
        <v>64</v>
      </c>
      <c r="S84" s="5" t="s">
        <v>64</v>
      </c>
      <c r="T84" s="5" t="s">
        <v>64</v>
      </c>
      <c r="U84" s="5" t="s">
        <v>64</v>
      </c>
      <c r="V84" s="5" t="s">
        <v>64</v>
      </c>
      <c r="W84" s="5" t="s">
        <v>64</v>
      </c>
      <c r="X84" s="5" t="s">
        <v>64</v>
      </c>
      <c r="Y84" s="5" t="s">
        <v>64</v>
      </c>
      <c r="Z84" s="5" t="s">
        <v>65</v>
      </c>
      <c r="AA84" s="5" t="s">
        <v>65</v>
      </c>
      <c r="AB84" s="5" t="s">
        <v>65</v>
      </c>
      <c r="AC84" s="5" t="s">
        <v>65</v>
      </c>
      <c r="AD84" s="5" t="s">
        <v>65</v>
      </c>
      <c r="AE84" s="5" t="s">
        <v>65</v>
      </c>
      <c r="AF84" s="5" t="s">
        <v>65</v>
      </c>
      <c r="AG84" s="5" t="s">
        <v>65</v>
      </c>
      <c r="AH84" s="5" t="s">
        <v>66</v>
      </c>
      <c r="AI84" s="5" t="s">
        <v>101</v>
      </c>
      <c r="AJ84" s="5" t="s">
        <v>66</v>
      </c>
      <c r="AK84" s="5" t="s">
        <v>66</v>
      </c>
      <c r="AL84" s="5" t="s">
        <v>65</v>
      </c>
      <c r="AM84" s="5" t="s">
        <v>65</v>
      </c>
      <c r="AN84" s="5" t="s">
        <v>65</v>
      </c>
      <c r="AO84" s="5" t="s">
        <v>65</v>
      </c>
      <c r="AP84" s="5" t="s">
        <v>67</v>
      </c>
      <c r="AQ84" s="5" t="s">
        <v>67</v>
      </c>
      <c r="AR84" s="5" t="s">
        <v>63</v>
      </c>
      <c r="AS84" s="5" t="s">
        <v>68</v>
      </c>
      <c r="AT84" s="5" t="s">
        <v>87</v>
      </c>
      <c r="AU84" s="5" t="s">
        <v>80</v>
      </c>
      <c r="AV84" s="5" t="s">
        <v>132</v>
      </c>
      <c r="AW84" s="5" t="s">
        <v>73</v>
      </c>
      <c r="AX84" s="5" t="s">
        <v>72</v>
      </c>
      <c r="AY84" s="5" t="s">
        <v>72</v>
      </c>
      <c r="AZ84" s="5" t="s">
        <v>72</v>
      </c>
      <c r="BA84" s="5" t="s">
        <v>73</v>
      </c>
      <c r="BB84" s="5" t="s">
        <v>73</v>
      </c>
      <c r="BC84" s="5" t="s">
        <v>73</v>
      </c>
      <c r="BE84" s="5" t="s">
        <v>73</v>
      </c>
    </row>
    <row r="85" spans="1:64" ht="13.2" x14ac:dyDescent="0.25">
      <c r="A85" s="7">
        <v>45569.525176516203</v>
      </c>
      <c r="B85" s="8" t="s">
        <v>309</v>
      </c>
      <c r="C85" s="9" t="s">
        <v>310</v>
      </c>
      <c r="D85" s="8">
        <v>100</v>
      </c>
      <c r="E85" s="8">
        <v>0.33</v>
      </c>
      <c r="F85" s="8" t="s">
        <v>114</v>
      </c>
      <c r="G85" s="8" t="s">
        <v>76</v>
      </c>
      <c r="H85" s="8" t="s">
        <v>62</v>
      </c>
      <c r="I85" s="8" t="s">
        <v>63</v>
      </c>
      <c r="J85" s="8" t="s">
        <v>64</v>
      </c>
      <c r="K85" s="8" t="s">
        <v>78</v>
      </c>
      <c r="L85" s="8" t="s">
        <v>64</v>
      </c>
      <c r="M85" s="8" t="s">
        <v>78</v>
      </c>
      <c r="N85" s="8" t="s">
        <v>64</v>
      </c>
      <c r="O85" s="8" t="s">
        <v>64</v>
      </c>
      <c r="P85" s="8" t="s">
        <v>84</v>
      </c>
      <c r="Q85" s="8" t="s">
        <v>64</v>
      </c>
      <c r="R85" s="8" t="s">
        <v>64</v>
      </c>
      <c r="S85" s="8" t="s">
        <v>64</v>
      </c>
      <c r="T85" s="8" t="s">
        <v>64</v>
      </c>
      <c r="U85" s="8" t="s">
        <v>64</v>
      </c>
      <c r="V85" s="8" t="s">
        <v>64</v>
      </c>
      <c r="W85" s="8" t="s">
        <v>64</v>
      </c>
      <c r="X85" s="8" t="s">
        <v>64</v>
      </c>
      <c r="Y85" s="8" t="s">
        <v>64</v>
      </c>
      <c r="Z85" s="8" t="s">
        <v>65</v>
      </c>
      <c r="AA85" s="8" t="s">
        <v>65</v>
      </c>
      <c r="AB85" s="8" t="s">
        <v>65</v>
      </c>
      <c r="AC85" s="8" t="s">
        <v>65</v>
      </c>
      <c r="AD85" s="8" t="s">
        <v>65</v>
      </c>
      <c r="AE85" s="8" t="s">
        <v>65</v>
      </c>
      <c r="AF85" s="8" t="s">
        <v>65</v>
      </c>
      <c r="AG85" s="8" t="s">
        <v>65</v>
      </c>
      <c r="AH85" s="8" t="s">
        <v>65</v>
      </c>
      <c r="AI85" s="8" t="s">
        <v>101</v>
      </c>
      <c r="AJ85" s="8" t="s">
        <v>65</v>
      </c>
      <c r="AK85" s="8" t="s">
        <v>65</v>
      </c>
      <c r="AL85" s="8" t="s">
        <v>65</v>
      </c>
      <c r="AM85" s="8" t="s">
        <v>65</v>
      </c>
      <c r="AN85" s="8" t="s">
        <v>65</v>
      </c>
      <c r="AO85" s="8" t="s">
        <v>65</v>
      </c>
      <c r="AP85" s="8" t="s">
        <v>80</v>
      </c>
      <c r="AQ85" s="8" t="s">
        <v>80</v>
      </c>
      <c r="AR85" s="8" t="s">
        <v>73</v>
      </c>
      <c r="AS85" s="8" t="s">
        <v>68</v>
      </c>
      <c r="AT85" s="8" t="s">
        <v>69</v>
      </c>
      <c r="AU85" s="8" t="s">
        <v>70</v>
      </c>
      <c r="AV85" s="8" t="s">
        <v>71</v>
      </c>
      <c r="AW85" s="8" t="s">
        <v>72</v>
      </c>
      <c r="AX85" s="8" t="s">
        <v>72</v>
      </c>
      <c r="AY85" s="8" t="s">
        <v>73</v>
      </c>
      <c r="AZ85" s="8" t="s">
        <v>72</v>
      </c>
      <c r="BA85" s="8" t="s">
        <v>63</v>
      </c>
      <c r="BB85" s="8" t="s">
        <v>63</v>
      </c>
      <c r="BC85" s="8" t="s">
        <v>73</v>
      </c>
      <c r="BE85" s="8" t="s">
        <v>73</v>
      </c>
    </row>
    <row r="86" spans="1:64" ht="13.2" x14ac:dyDescent="0.25">
      <c r="A86" s="4">
        <v>45569.52725506945</v>
      </c>
      <c r="B86" s="5" t="s">
        <v>311</v>
      </c>
      <c r="C86" s="6" t="s">
        <v>312</v>
      </c>
      <c r="D86" s="5">
        <v>100</v>
      </c>
      <c r="E86" s="5">
        <v>0.33</v>
      </c>
      <c r="F86" s="5" t="s">
        <v>60</v>
      </c>
      <c r="G86" s="5" t="s">
        <v>76</v>
      </c>
      <c r="H86" s="5" t="s">
        <v>62</v>
      </c>
      <c r="I86" s="5" t="s">
        <v>63</v>
      </c>
      <c r="J86" s="5" t="s">
        <v>145</v>
      </c>
      <c r="K86" s="5" t="s">
        <v>84</v>
      </c>
      <c r="L86" s="5" t="s">
        <v>145</v>
      </c>
      <c r="M86" s="5" t="s">
        <v>84</v>
      </c>
      <c r="N86" s="5" t="s">
        <v>84</v>
      </c>
      <c r="O86" s="5" t="s">
        <v>64</v>
      </c>
      <c r="P86" s="5" t="s">
        <v>84</v>
      </c>
      <c r="Q86" s="5" t="s">
        <v>64</v>
      </c>
      <c r="R86" s="5" t="s">
        <v>64</v>
      </c>
      <c r="S86" s="5" t="s">
        <v>64</v>
      </c>
      <c r="T86" s="5" t="s">
        <v>64</v>
      </c>
      <c r="U86" s="5" t="s">
        <v>64</v>
      </c>
      <c r="V86" s="5" t="s">
        <v>84</v>
      </c>
      <c r="W86" s="5" t="s">
        <v>64</v>
      </c>
      <c r="X86" s="5" t="s">
        <v>64</v>
      </c>
      <c r="Y86" s="5" t="s">
        <v>84</v>
      </c>
      <c r="Z86" s="5" t="s">
        <v>66</v>
      </c>
      <c r="AA86" s="5" t="s">
        <v>66</v>
      </c>
      <c r="AB86" s="5" t="s">
        <v>79</v>
      </c>
      <c r="AC86" s="5" t="s">
        <v>65</v>
      </c>
      <c r="AD86" s="5" t="s">
        <v>65</v>
      </c>
      <c r="AE86" s="5" t="s">
        <v>66</v>
      </c>
      <c r="AF86" s="5" t="s">
        <v>66</v>
      </c>
      <c r="AG86" s="5" t="s">
        <v>66</v>
      </c>
      <c r="AH86" s="5" t="s">
        <v>66</v>
      </c>
      <c r="AI86" s="5" t="s">
        <v>66</v>
      </c>
      <c r="AJ86" s="5" t="s">
        <v>66</v>
      </c>
      <c r="AK86" s="5" t="s">
        <v>66</v>
      </c>
      <c r="AL86" s="5" t="s">
        <v>79</v>
      </c>
      <c r="AM86" s="5" t="s">
        <v>66</v>
      </c>
      <c r="AN86" s="5" t="s">
        <v>66</v>
      </c>
      <c r="AO86" s="5" t="s">
        <v>66</v>
      </c>
      <c r="AP86" s="5" t="s">
        <v>67</v>
      </c>
      <c r="AQ86" s="5" t="s">
        <v>67</v>
      </c>
      <c r="AR86" s="5" t="s">
        <v>86</v>
      </c>
      <c r="AS86" s="5" t="s">
        <v>68</v>
      </c>
      <c r="AT86" s="5" t="s">
        <v>69</v>
      </c>
      <c r="AU86" s="5" t="s">
        <v>70</v>
      </c>
      <c r="AV86" s="5" t="s">
        <v>71</v>
      </c>
      <c r="AW86" s="5" t="s">
        <v>72</v>
      </c>
      <c r="AX86" s="5" t="s">
        <v>72</v>
      </c>
      <c r="AY86" s="5" t="s">
        <v>72</v>
      </c>
      <c r="AZ86" s="5" t="s">
        <v>72</v>
      </c>
      <c r="BA86" s="5" t="s">
        <v>72</v>
      </c>
      <c r="BB86" s="5" t="s">
        <v>72</v>
      </c>
      <c r="BC86" s="5" t="s">
        <v>73</v>
      </c>
      <c r="BE86" s="5" t="s">
        <v>73</v>
      </c>
    </row>
    <row r="87" spans="1:64" ht="13.2" x14ac:dyDescent="0.25">
      <c r="A87" s="7">
        <v>45569.527449583329</v>
      </c>
      <c r="B87" s="8" t="s">
        <v>313</v>
      </c>
      <c r="C87" s="9" t="s">
        <v>314</v>
      </c>
      <c r="D87" s="8">
        <v>41.96</v>
      </c>
      <c r="E87" s="8">
        <v>0.83</v>
      </c>
      <c r="F87" s="8" t="s">
        <v>114</v>
      </c>
      <c r="G87" s="8" t="s">
        <v>76</v>
      </c>
      <c r="H87" s="8" t="s">
        <v>100</v>
      </c>
      <c r="I87" s="8" t="s">
        <v>63</v>
      </c>
      <c r="J87" s="8" t="s">
        <v>78</v>
      </c>
      <c r="K87" s="8" t="s">
        <v>64</v>
      </c>
      <c r="L87" s="8" t="s">
        <v>64</v>
      </c>
      <c r="M87" s="8" t="s">
        <v>84</v>
      </c>
      <c r="N87" s="8" t="s">
        <v>84</v>
      </c>
      <c r="O87" s="8" t="s">
        <v>64</v>
      </c>
      <c r="P87" s="8" t="s">
        <v>84</v>
      </c>
      <c r="Q87" s="8" t="s">
        <v>84</v>
      </c>
      <c r="R87" s="8" t="s">
        <v>84</v>
      </c>
      <c r="S87" s="8" t="s">
        <v>84</v>
      </c>
      <c r="T87" s="8" t="s">
        <v>64</v>
      </c>
      <c r="U87" s="8" t="s">
        <v>84</v>
      </c>
      <c r="V87" s="8" t="s">
        <v>84</v>
      </c>
      <c r="W87" s="8" t="s">
        <v>84</v>
      </c>
      <c r="X87" s="8" t="s">
        <v>84</v>
      </c>
      <c r="Y87" s="8" t="s">
        <v>64</v>
      </c>
      <c r="Z87" s="8" t="s">
        <v>66</v>
      </c>
      <c r="AA87" s="8" t="s">
        <v>66</v>
      </c>
      <c r="AB87" s="8" t="s">
        <v>66</v>
      </c>
      <c r="AC87" s="8" t="s">
        <v>66</v>
      </c>
      <c r="AD87" s="8" t="s">
        <v>66</v>
      </c>
      <c r="AE87" s="8" t="s">
        <v>66</v>
      </c>
      <c r="AF87" s="8" t="s">
        <v>79</v>
      </c>
      <c r="AG87" s="8" t="s">
        <v>66</v>
      </c>
      <c r="AH87" s="8" t="s">
        <v>66</v>
      </c>
      <c r="AI87" s="8" t="s">
        <v>79</v>
      </c>
      <c r="AJ87" s="8" t="s">
        <v>66</v>
      </c>
      <c r="AK87" s="8" t="s">
        <v>66</v>
      </c>
      <c r="AL87" s="8" t="s">
        <v>66</v>
      </c>
      <c r="AM87" s="8" t="s">
        <v>66</v>
      </c>
      <c r="AN87" s="8" t="s">
        <v>66</v>
      </c>
      <c r="AO87" s="8" t="s">
        <v>66</v>
      </c>
      <c r="AP87" s="8" t="s">
        <v>80</v>
      </c>
      <c r="AQ87" s="8" t="s">
        <v>80</v>
      </c>
      <c r="AR87" s="8" t="s">
        <v>86</v>
      </c>
      <c r="AS87" s="8" t="s">
        <v>315</v>
      </c>
      <c r="AT87" s="8" t="s">
        <v>87</v>
      </c>
      <c r="AU87" s="8" t="s">
        <v>70</v>
      </c>
      <c r="AV87" s="8" t="s">
        <v>71</v>
      </c>
      <c r="AW87" s="8" t="s">
        <v>63</v>
      </c>
      <c r="AX87" s="8" t="s">
        <v>63</v>
      </c>
      <c r="AY87" s="8" t="s">
        <v>63</v>
      </c>
      <c r="AZ87" s="8" t="s">
        <v>63</v>
      </c>
      <c r="BA87" s="8" t="s">
        <v>63</v>
      </c>
      <c r="BB87" s="8" t="s">
        <v>73</v>
      </c>
      <c r="BC87" s="8" t="s">
        <v>73</v>
      </c>
      <c r="BE87" s="8" t="s">
        <v>73</v>
      </c>
    </row>
    <row r="88" spans="1:64" ht="13.2" x14ac:dyDescent="0.25">
      <c r="A88" s="4">
        <v>45569.528549374998</v>
      </c>
      <c r="B88" s="5" t="s">
        <v>316</v>
      </c>
      <c r="C88" s="6" t="s">
        <v>317</v>
      </c>
      <c r="D88" s="5">
        <v>100</v>
      </c>
      <c r="E88" s="5">
        <v>0.04</v>
      </c>
      <c r="F88" s="5" t="s">
        <v>60</v>
      </c>
      <c r="G88" s="5" t="s">
        <v>76</v>
      </c>
      <c r="H88" s="5" t="s">
        <v>62</v>
      </c>
      <c r="I88" s="5" t="s">
        <v>63</v>
      </c>
      <c r="J88" s="5" t="s">
        <v>64</v>
      </c>
      <c r="K88" s="5" t="s">
        <v>84</v>
      </c>
      <c r="L88" s="5" t="s">
        <v>64</v>
      </c>
      <c r="M88" s="5" t="s">
        <v>84</v>
      </c>
      <c r="N88" s="5" t="s">
        <v>64</v>
      </c>
      <c r="O88" s="5" t="s">
        <v>84</v>
      </c>
      <c r="P88" s="5" t="s">
        <v>64</v>
      </c>
      <c r="Q88" s="5" t="s">
        <v>64</v>
      </c>
      <c r="R88" s="5" t="s">
        <v>64</v>
      </c>
      <c r="S88" s="5" t="s">
        <v>64</v>
      </c>
      <c r="T88" s="5" t="s">
        <v>64</v>
      </c>
      <c r="U88" s="5" t="s">
        <v>64</v>
      </c>
      <c r="V88" s="5" t="s">
        <v>64</v>
      </c>
      <c r="W88" s="5" t="s">
        <v>64</v>
      </c>
      <c r="X88" s="5" t="s">
        <v>64</v>
      </c>
      <c r="Y88" s="5" t="s">
        <v>64</v>
      </c>
      <c r="Z88" s="5" t="s">
        <v>66</v>
      </c>
      <c r="AA88" s="5" t="s">
        <v>66</v>
      </c>
      <c r="AB88" s="5" t="s">
        <v>66</v>
      </c>
      <c r="AC88" s="5" t="s">
        <v>66</v>
      </c>
      <c r="AD88" s="5" t="s">
        <v>66</v>
      </c>
      <c r="AE88" s="5" t="s">
        <v>66</v>
      </c>
      <c r="AF88" s="5" t="s">
        <v>66</v>
      </c>
      <c r="AG88" s="5" t="s">
        <v>66</v>
      </c>
      <c r="AH88" s="5" t="s">
        <v>66</v>
      </c>
      <c r="AI88" s="5" t="s">
        <v>79</v>
      </c>
      <c r="AJ88" s="5" t="s">
        <v>65</v>
      </c>
      <c r="AK88" s="5" t="s">
        <v>66</v>
      </c>
      <c r="AL88" s="5" t="s">
        <v>66</v>
      </c>
      <c r="AM88" s="5" t="s">
        <v>66</v>
      </c>
      <c r="AN88" s="5" t="s">
        <v>66</v>
      </c>
      <c r="AO88" s="5" t="s">
        <v>66</v>
      </c>
      <c r="AP88" s="5" t="s">
        <v>67</v>
      </c>
      <c r="AQ88" s="5" t="s">
        <v>67</v>
      </c>
      <c r="AR88" s="5" t="s">
        <v>86</v>
      </c>
      <c r="AS88" s="5" t="s">
        <v>68</v>
      </c>
      <c r="AT88" s="5" t="s">
        <v>69</v>
      </c>
      <c r="AU88" s="5" t="s">
        <v>80</v>
      </c>
      <c r="AV88" s="5" t="s">
        <v>132</v>
      </c>
      <c r="AW88" s="5" t="s">
        <v>73</v>
      </c>
      <c r="AX88" s="5" t="s">
        <v>63</v>
      </c>
      <c r="AY88" s="5" t="s">
        <v>63</v>
      </c>
      <c r="AZ88" s="5" t="s">
        <v>63</v>
      </c>
      <c r="BA88" s="5" t="s">
        <v>73</v>
      </c>
      <c r="BB88" s="5" t="s">
        <v>73</v>
      </c>
      <c r="BC88" s="5" t="s">
        <v>73</v>
      </c>
      <c r="BE88" s="5" t="s">
        <v>73</v>
      </c>
    </row>
    <row r="89" spans="1:64" ht="13.2" x14ac:dyDescent="0.25">
      <c r="A89" s="7">
        <v>45569.528627847219</v>
      </c>
      <c r="B89" s="8" t="s">
        <v>318</v>
      </c>
      <c r="C89" s="9" t="s">
        <v>319</v>
      </c>
      <c r="D89" s="8">
        <v>100</v>
      </c>
      <c r="E89" s="8">
        <v>0.57999999999999996</v>
      </c>
      <c r="F89" s="8" t="s">
        <v>60</v>
      </c>
      <c r="G89" s="8" t="s">
        <v>76</v>
      </c>
      <c r="H89" s="8" t="s">
        <v>100</v>
      </c>
      <c r="I89" s="8" t="s">
        <v>63</v>
      </c>
      <c r="J89" s="8" t="s">
        <v>64</v>
      </c>
      <c r="K89" s="8" t="s">
        <v>64</v>
      </c>
      <c r="L89" s="8" t="s">
        <v>78</v>
      </c>
      <c r="M89" s="8" t="s">
        <v>78</v>
      </c>
      <c r="N89" s="8" t="s">
        <v>64</v>
      </c>
      <c r="O89" s="8" t="s">
        <v>64</v>
      </c>
      <c r="P89" s="8" t="s">
        <v>84</v>
      </c>
      <c r="Q89" s="8" t="s">
        <v>64</v>
      </c>
      <c r="R89" s="8" t="s">
        <v>64</v>
      </c>
      <c r="S89" s="8" t="s">
        <v>64</v>
      </c>
      <c r="T89" s="8" t="s">
        <v>64</v>
      </c>
      <c r="U89" s="8" t="s">
        <v>64</v>
      </c>
      <c r="V89" s="8" t="s">
        <v>64</v>
      </c>
      <c r="W89" s="8" t="s">
        <v>64</v>
      </c>
      <c r="X89" s="8" t="s">
        <v>64</v>
      </c>
      <c r="Y89" s="8" t="s">
        <v>64</v>
      </c>
      <c r="Z89" s="8" t="s">
        <v>101</v>
      </c>
      <c r="AA89" s="8" t="s">
        <v>101</v>
      </c>
      <c r="AB89" s="8" t="s">
        <v>101</v>
      </c>
      <c r="AC89" s="8" t="s">
        <v>66</v>
      </c>
      <c r="AD89" s="8" t="s">
        <v>66</v>
      </c>
      <c r="AE89" s="8" t="s">
        <v>66</v>
      </c>
      <c r="AF89" s="8" t="s">
        <v>66</v>
      </c>
      <c r="AG89" s="8" t="s">
        <v>101</v>
      </c>
      <c r="AH89" s="8" t="s">
        <v>66</v>
      </c>
      <c r="AI89" s="8" t="s">
        <v>66</v>
      </c>
      <c r="AJ89" s="8" t="s">
        <v>65</v>
      </c>
      <c r="AK89" s="8" t="s">
        <v>65</v>
      </c>
      <c r="AL89" s="8" t="s">
        <v>65</v>
      </c>
      <c r="AM89" s="8" t="s">
        <v>66</v>
      </c>
      <c r="AN89" s="8" t="s">
        <v>66</v>
      </c>
      <c r="AO89" s="8" t="s">
        <v>66</v>
      </c>
      <c r="AP89" s="8" t="s">
        <v>67</v>
      </c>
      <c r="AQ89" s="8" t="s">
        <v>67</v>
      </c>
      <c r="AR89" s="8" t="s">
        <v>86</v>
      </c>
      <c r="AS89" s="8" t="s">
        <v>320</v>
      </c>
      <c r="AT89" s="8" t="s">
        <v>87</v>
      </c>
      <c r="AU89" s="8" t="s">
        <v>93</v>
      </c>
      <c r="AV89" s="8" t="s">
        <v>71</v>
      </c>
      <c r="AW89" s="8" t="s">
        <v>72</v>
      </c>
      <c r="AX89" s="8" t="s">
        <v>73</v>
      </c>
      <c r="AY89" s="8" t="s">
        <v>73</v>
      </c>
      <c r="AZ89" s="8" t="s">
        <v>63</v>
      </c>
      <c r="BA89" s="8" t="s">
        <v>72</v>
      </c>
      <c r="BB89" s="8" t="s">
        <v>72</v>
      </c>
      <c r="BC89" s="8" t="s">
        <v>73</v>
      </c>
      <c r="BE89" s="8" t="s">
        <v>73</v>
      </c>
    </row>
    <row r="90" spans="1:64" ht="13.2" x14ac:dyDescent="0.25">
      <c r="A90" s="4">
        <v>45569.52970731481</v>
      </c>
      <c r="B90" s="5" t="s">
        <v>321</v>
      </c>
      <c r="C90" s="6" t="s">
        <v>322</v>
      </c>
      <c r="D90" s="5">
        <v>100</v>
      </c>
      <c r="E90" s="5">
        <v>0.17</v>
      </c>
      <c r="F90" s="5" t="s">
        <v>60</v>
      </c>
      <c r="G90" s="5" t="s">
        <v>76</v>
      </c>
      <c r="H90" s="5" t="s">
        <v>100</v>
      </c>
      <c r="I90" s="5" t="s">
        <v>63</v>
      </c>
      <c r="J90" s="5" t="s">
        <v>64</v>
      </c>
      <c r="K90" s="5" t="s">
        <v>64</v>
      </c>
      <c r="L90" s="5" t="s">
        <v>64</v>
      </c>
      <c r="M90" s="5" t="s">
        <v>84</v>
      </c>
      <c r="N90" s="5" t="s">
        <v>64</v>
      </c>
      <c r="O90" s="5" t="s">
        <v>78</v>
      </c>
      <c r="P90" s="5" t="s">
        <v>64</v>
      </c>
      <c r="Q90" s="5" t="s">
        <v>64</v>
      </c>
      <c r="R90" s="5" t="s">
        <v>78</v>
      </c>
      <c r="S90" s="5" t="s">
        <v>64</v>
      </c>
      <c r="T90" s="5" t="s">
        <v>64</v>
      </c>
      <c r="U90" s="5" t="s">
        <v>64</v>
      </c>
      <c r="V90" s="5" t="s">
        <v>78</v>
      </c>
      <c r="W90" s="5" t="s">
        <v>64</v>
      </c>
      <c r="X90" s="5" t="s">
        <v>64</v>
      </c>
      <c r="Y90" s="5" t="s">
        <v>64</v>
      </c>
      <c r="Z90" s="5" t="s">
        <v>101</v>
      </c>
      <c r="AA90" s="5" t="s">
        <v>101</v>
      </c>
      <c r="AB90" s="5" t="s">
        <v>101</v>
      </c>
      <c r="AC90" s="5" t="s">
        <v>101</v>
      </c>
      <c r="AD90" s="5" t="s">
        <v>101</v>
      </c>
      <c r="AE90" s="5" t="s">
        <v>101</v>
      </c>
      <c r="AF90" s="5" t="s">
        <v>101</v>
      </c>
      <c r="AG90" s="5" t="s">
        <v>101</v>
      </c>
      <c r="AH90" s="5" t="s">
        <v>79</v>
      </c>
      <c r="AI90" s="5" t="s">
        <v>101</v>
      </c>
      <c r="AJ90" s="5" t="s">
        <v>79</v>
      </c>
      <c r="AK90" s="5" t="s">
        <v>66</v>
      </c>
      <c r="AL90" s="5" t="s">
        <v>101</v>
      </c>
      <c r="AM90" s="5" t="s">
        <v>101</v>
      </c>
      <c r="AN90" s="5" t="s">
        <v>101</v>
      </c>
      <c r="AO90" s="5" t="s">
        <v>101</v>
      </c>
      <c r="AP90" s="5" t="s">
        <v>67</v>
      </c>
      <c r="AQ90" s="5" t="s">
        <v>80</v>
      </c>
      <c r="AR90" s="5" t="s">
        <v>73</v>
      </c>
      <c r="AS90" s="5" t="s">
        <v>68</v>
      </c>
      <c r="AT90" s="5" t="s">
        <v>87</v>
      </c>
      <c r="AU90" s="5" t="s">
        <v>70</v>
      </c>
      <c r="AV90" s="5" t="s">
        <v>80</v>
      </c>
      <c r="AW90" s="5" t="s">
        <v>63</v>
      </c>
      <c r="AX90" s="5" t="s">
        <v>72</v>
      </c>
      <c r="AY90" s="5" t="s">
        <v>63</v>
      </c>
      <c r="AZ90" s="5" t="s">
        <v>72</v>
      </c>
      <c r="BA90" s="5" t="s">
        <v>72</v>
      </c>
      <c r="BB90" s="5" t="s">
        <v>72</v>
      </c>
      <c r="BC90" s="5" t="s">
        <v>73</v>
      </c>
      <c r="BE90" s="5" t="s">
        <v>73</v>
      </c>
    </row>
    <row r="91" spans="1:64" ht="13.2" x14ac:dyDescent="0.25">
      <c r="A91" s="7">
        <v>45569.532171516199</v>
      </c>
      <c r="B91" s="8" t="s">
        <v>323</v>
      </c>
      <c r="C91" s="9" t="s">
        <v>324</v>
      </c>
      <c r="D91" s="8">
        <v>28.57</v>
      </c>
      <c r="E91" s="8">
        <v>0.33</v>
      </c>
      <c r="F91" s="8" t="s">
        <v>114</v>
      </c>
      <c r="G91" s="8" t="s">
        <v>291</v>
      </c>
      <c r="H91" s="8" t="s">
        <v>108</v>
      </c>
      <c r="I91" s="8" t="s">
        <v>63</v>
      </c>
      <c r="J91" s="8" t="s">
        <v>78</v>
      </c>
      <c r="K91" s="8" t="s">
        <v>78</v>
      </c>
      <c r="L91" s="8" t="s">
        <v>78</v>
      </c>
      <c r="M91" s="8" t="s">
        <v>84</v>
      </c>
      <c r="N91" s="8" t="s">
        <v>64</v>
      </c>
      <c r="O91" s="8" t="s">
        <v>64</v>
      </c>
      <c r="P91" s="8" t="s">
        <v>84</v>
      </c>
      <c r="Q91" s="8" t="s">
        <v>64</v>
      </c>
      <c r="R91" s="8" t="s">
        <v>64</v>
      </c>
      <c r="S91" s="8" t="s">
        <v>64</v>
      </c>
      <c r="T91" s="8" t="s">
        <v>78</v>
      </c>
      <c r="U91" s="8" t="s">
        <v>64</v>
      </c>
      <c r="V91" s="8" t="s">
        <v>64</v>
      </c>
      <c r="W91" s="8" t="s">
        <v>64</v>
      </c>
      <c r="X91" s="8" t="s">
        <v>64</v>
      </c>
      <c r="Y91" s="8" t="s">
        <v>64</v>
      </c>
      <c r="Z91" s="8" t="s">
        <v>65</v>
      </c>
      <c r="AA91" s="8" t="s">
        <v>65</v>
      </c>
      <c r="AB91" s="8" t="s">
        <v>65</v>
      </c>
      <c r="AC91" s="8" t="s">
        <v>65</v>
      </c>
      <c r="AD91" s="8" t="s">
        <v>65</v>
      </c>
      <c r="AE91" s="8" t="s">
        <v>66</v>
      </c>
      <c r="AF91" s="8" t="s">
        <v>65</v>
      </c>
      <c r="AG91" s="8" t="s">
        <v>65</v>
      </c>
      <c r="AH91" s="8" t="s">
        <v>66</v>
      </c>
      <c r="AI91" s="8" t="s">
        <v>65</v>
      </c>
      <c r="AJ91" s="8" t="s">
        <v>65</v>
      </c>
      <c r="AK91" s="8" t="s">
        <v>66</v>
      </c>
      <c r="AL91" s="8" t="s">
        <v>65</v>
      </c>
      <c r="AM91" s="8" t="s">
        <v>65</v>
      </c>
      <c r="AN91" s="8" t="s">
        <v>66</v>
      </c>
      <c r="AO91" s="8" t="s">
        <v>66</v>
      </c>
      <c r="AP91" s="8" t="s">
        <v>67</v>
      </c>
      <c r="AQ91" s="8" t="s">
        <v>67</v>
      </c>
      <c r="AR91" s="8" t="s">
        <v>63</v>
      </c>
      <c r="AS91" s="8" t="s">
        <v>68</v>
      </c>
      <c r="AT91" s="8" t="s">
        <v>87</v>
      </c>
      <c r="AU91" s="8" t="s">
        <v>70</v>
      </c>
      <c r="AV91" s="8" t="s">
        <v>80</v>
      </c>
      <c r="AW91" s="8" t="s">
        <v>73</v>
      </c>
      <c r="AX91" s="8" t="s">
        <v>73</v>
      </c>
      <c r="AY91" s="8" t="s">
        <v>63</v>
      </c>
      <c r="AZ91" s="8" t="s">
        <v>73</v>
      </c>
      <c r="BA91" s="8" t="s">
        <v>63</v>
      </c>
      <c r="BB91" s="8" t="s">
        <v>73</v>
      </c>
      <c r="BC91" s="8" t="s">
        <v>73</v>
      </c>
      <c r="BE91" s="8" t="s">
        <v>73</v>
      </c>
    </row>
    <row r="92" spans="1:64" ht="13.2" x14ac:dyDescent="0.25">
      <c r="A92" s="4">
        <v>45569.534228935183</v>
      </c>
      <c r="B92" s="5" t="s">
        <v>325</v>
      </c>
      <c r="C92" s="5" t="s">
        <v>326</v>
      </c>
      <c r="D92" s="5">
        <v>53.57</v>
      </c>
      <c r="E92" s="5">
        <v>0.33</v>
      </c>
      <c r="F92" s="5" t="s">
        <v>60</v>
      </c>
      <c r="G92" s="5" t="s">
        <v>327</v>
      </c>
      <c r="H92" s="5" t="s">
        <v>100</v>
      </c>
      <c r="I92" s="5" t="s">
        <v>63</v>
      </c>
      <c r="J92" s="5" t="s">
        <v>64</v>
      </c>
      <c r="K92" s="5" t="s">
        <v>64</v>
      </c>
      <c r="L92" s="5" t="s">
        <v>64</v>
      </c>
      <c r="M92" s="5" t="s">
        <v>84</v>
      </c>
      <c r="N92" s="5" t="s">
        <v>78</v>
      </c>
      <c r="O92" s="5" t="s">
        <v>64</v>
      </c>
      <c r="P92" s="5" t="s">
        <v>64</v>
      </c>
      <c r="Q92" s="5" t="s">
        <v>64</v>
      </c>
      <c r="R92" s="5" t="s">
        <v>64</v>
      </c>
      <c r="S92" s="5" t="s">
        <v>64</v>
      </c>
      <c r="T92" s="5" t="s">
        <v>64</v>
      </c>
      <c r="U92" s="5" t="s">
        <v>64</v>
      </c>
      <c r="V92" s="5" t="s">
        <v>64</v>
      </c>
      <c r="W92" s="5" t="s">
        <v>64</v>
      </c>
      <c r="X92" s="5" t="s">
        <v>64</v>
      </c>
      <c r="Y92" s="5" t="s">
        <v>64</v>
      </c>
      <c r="Z92" s="5" t="s">
        <v>66</v>
      </c>
      <c r="AA92" s="5" t="s">
        <v>65</v>
      </c>
      <c r="AB92" s="5" t="s">
        <v>66</v>
      </c>
      <c r="AC92" s="5" t="s">
        <v>66</v>
      </c>
      <c r="AD92" s="5" t="s">
        <v>66</v>
      </c>
      <c r="AE92" s="5" t="s">
        <v>66</v>
      </c>
      <c r="AF92" s="5" t="s">
        <v>66</v>
      </c>
      <c r="AG92" s="5" t="s">
        <v>65</v>
      </c>
      <c r="AH92" s="5" t="s">
        <v>66</v>
      </c>
      <c r="AI92" s="5" t="s">
        <v>79</v>
      </c>
      <c r="AJ92" s="5" t="s">
        <v>66</v>
      </c>
      <c r="AK92" s="5" t="s">
        <v>66</v>
      </c>
      <c r="AL92" s="5" t="s">
        <v>66</v>
      </c>
      <c r="AM92" s="5" t="s">
        <v>66</v>
      </c>
      <c r="AN92" s="5" t="s">
        <v>66</v>
      </c>
      <c r="AO92" s="5" t="s">
        <v>66</v>
      </c>
      <c r="AP92" s="5" t="s">
        <v>85</v>
      </c>
      <c r="AQ92" s="5" t="s">
        <v>151</v>
      </c>
      <c r="AR92" s="5" t="s">
        <v>63</v>
      </c>
      <c r="AS92" s="5" t="s">
        <v>120</v>
      </c>
      <c r="AT92" s="5" t="s">
        <v>87</v>
      </c>
      <c r="AU92" s="5" t="s">
        <v>70</v>
      </c>
      <c r="AV92" s="5" t="s">
        <v>80</v>
      </c>
      <c r="AW92" s="5" t="s">
        <v>72</v>
      </c>
      <c r="AX92" s="5" t="s">
        <v>72</v>
      </c>
      <c r="AY92" s="5" t="s">
        <v>72</v>
      </c>
      <c r="AZ92" s="5" t="s">
        <v>72</v>
      </c>
      <c r="BA92" s="5" t="s">
        <v>72</v>
      </c>
      <c r="BB92" s="5" t="s">
        <v>72</v>
      </c>
      <c r="BC92" s="5" t="s">
        <v>73</v>
      </c>
      <c r="BE92" s="5" t="s">
        <v>73</v>
      </c>
    </row>
    <row r="93" spans="1:64" ht="13.2" x14ac:dyDescent="0.25">
      <c r="A93" s="17">
        <v>45572.364509907406</v>
      </c>
      <c r="B93" s="18" t="s">
        <v>328</v>
      </c>
      <c r="C93" s="19" t="s">
        <v>329</v>
      </c>
      <c r="D93" s="18">
        <v>28.57</v>
      </c>
      <c r="E93" s="18">
        <v>0.17</v>
      </c>
      <c r="F93" s="18" t="s">
        <v>114</v>
      </c>
      <c r="G93" s="18" t="s">
        <v>76</v>
      </c>
      <c r="H93" s="18" t="s">
        <v>330</v>
      </c>
      <c r="I93" s="18" t="s">
        <v>63</v>
      </c>
      <c r="J93" s="18" t="s">
        <v>64</v>
      </c>
      <c r="K93" s="18" t="s">
        <v>64</v>
      </c>
      <c r="L93" s="18" t="s">
        <v>64</v>
      </c>
      <c r="M93" s="18" t="s">
        <v>64</v>
      </c>
      <c r="N93" s="18" t="s">
        <v>84</v>
      </c>
      <c r="O93" s="18" t="s">
        <v>84</v>
      </c>
      <c r="P93" s="18" t="s">
        <v>64</v>
      </c>
      <c r="Q93" s="18" t="s">
        <v>84</v>
      </c>
      <c r="R93" s="18" t="s">
        <v>64</v>
      </c>
      <c r="S93" s="18" t="s">
        <v>64</v>
      </c>
      <c r="T93" s="18" t="s">
        <v>64</v>
      </c>
      <c r="U93" s="18" t="s">
        <v>84</v>
      </c>
      <c r="V93" s="18" t="s">
        <v>64</v>
      </c>
      <c r="W93" s="18" t="s">
        <v>84</v>
      </c>
      <c r="X93" s="18" t="s">
        <v>64</v>
      </c>
      <c r="Y93" s="18" t="s">
        <v>84</v>
      </c>
      <c r="Z93" s="18" t="s">
        <v>66</v>
      </c>
      <c r="AA93" s="18" t="s">
        <v>65</v>
      </c>
      <c r="AB93" s="18" t="s">
        <v>66</v>
      </c>
      <c r="AC93" s="18" t="s">
        <v>66</v>
      </c>
      <c r="AD93" s="18" t="s">
        <v>65</v>
      </c>
      <c r="AE93" s="18" t="s">
        <v>65</v>
      </c>
      <c r="AF93" s="18" t="s">
        <v>66</v>
      </c>
      <c r="AG93" s="18" t="s">
        <v>66</v>
      </c>
      <c r="AH93" s="18" t="s">
        <v>65</v>
      </c>
      <c r="AI93" s="18" t="s">
        <v>66</v>
      </c>
      <c r="AJ93" s="18" t="s">
        <v>66</v>
      </c>
      <c r="AK93" s="18" t="s">
        <v>65</v>
      </c>
      <c r="AL93" s="18" t="s">
        <v>66</v>
      </c>
      <c r="AM93" s="18" t="s">
        <v>65</v>
      </c>
      <c r="AN93" s="18" t="s">
        <v>66</v>
      </c>
      <c r="AO93" s="18" t="s">
        <v>66</v>
      </c>
      <c r="AP93" s="18" t="s">
        <v>67</v>
      </c>
      <c r="AQ93" s="18" t="s">
        <v>67</v>
      </c>
      <c r="AR93" s="18" t="s">
        <v>63</v>
      </c>
      <c r="AS93" s="18" t="s">
        <v>115</v>
      </c>
      <c r="AT93" s="18" t="s">
        <v>69</v>
      </c>
      <c r="AU93" s="18" t="s">
        <v>67</v>
      </c>
      <c r="AV93" s="18" t="s">
        <v>67</v>
      </c>
      <c r="AW93" s="18" t="s">
        <v>73</v>
      </c>
      <c r="AX93" s="18" t="s">
        <v>63</v>
      </c>
      <c r="AY93" s="18" t="s">
        <v>63</v>
      </c>
      <c r="AZ93" s="18" t="s">
        <v>72</v>
      </c>
      <c r="BA93" s="18" t="s">
        <v>63</v>
      </c>
      <c r="BB93" s="18" t="s">
        <v>72</v>
      </c>
      <c r="BC93" s="18" t="s">
        <v>73</v>
      </c>
      <c r="BD93" s="18"/>
      <c r="BE93" s="18" t="s">
        <v>73</v>
      </c>
      <c r="BF93" s="20"/>
      <c r="BG93" s="21"/>
      <c r="BH93" s="21"/>
      <c r="BI93" s="21"/>
      <c r="BJ93" s="21"/>
      <c r="BK93" s="21"/>
      <c r="BL93" s="21"/>
    </row>
    <row r="94" spans="1:64" ht="13.2" x14ac:dyDescent="0.25">
      <c r="A94" s="17">
        <v>45572.364512777778</v>
      </c>
      <c r="B94" s="18" t="s">
        <v>331</v>
      </c>
      <c r="C94" s="19" t="s">
        <v>332</v>
      </c>
      <c r="D94" s="18">
        <v>29.46</v>
      </c>
      <c r="E94" s="18">
        <v>0.5</v>
      </c>
      <c r="F94" s="18" t="s">
        <v>114</v>
      </c>
      <c r="G94" s="18" t="s">
        <v>76</v>
      </c>
      <c r="H94" s="18" t="s">
        <v>330</v>
      </c>
      <c r="I94" s="18" t="s">
        <v>63</v>
      </c>
      <c r="J94" s="18" t="s">
        <v>64</v>
      </c>
      <c r="K94" s="18" t="s">
        <v>64</v>
      </c>
      <c r="L94" s="18" t="s">
        <v>64</v>
      </c>
      <c r="M94" s="18" t="s">
        <v>84</v>
      </c>
      <c r="N94" s="18" t="s">
        <v>64</v>
      </c>
      <c r="O94" s="18" t="s">
        <v>64</v>
      </c>
      <c r="P94" s="18" t="s">
        <v>84</v>
      </c>
      <c r="Q94" s="18" t="s">
        <v>64</v>
      </c>
      <c r="R94" s="18" t="s">
        <v>64</v>
      </c>
      <c r="S94" s="18" t="s">
        <v>64</v>
      </c>
      <c r="T94" s="18" t="s">
        <v>64</v>
      </c>
      <c r="U94" s="18" t="s">
        <v>64</v>
      </c>
      <c r="V94" s="18" t="s">
        <v>64</v>
      </c>
      <c r="W94" s="18" t="s">
        <v>64</v>
      </c>
      <c r="X94" s="18" t="s">
        <v>64</v>
      </c>
      <c r="Y94" s="18" t="s">
        <v>64</v>
      </c>
      <c r="Z94" s="18" t="s">
        <v>65</v>
      </c>
      <c r="AA94" s="18" t="s">
        <v>66</v>
      </c>
      <c r="AB94" s="18" t="s">
        <v>65</v>
      </c>
      <c r="AC94" s="18" t="s">
        <v>65</v>
      </c>
      <c r="AD94" s="18" t="s">
        <v>65</v>
      </c>
      <c r="AE94" s="18" t="s">
        <v>65</v>
      </c>
      <c r="AF94" s="18" t="s">
        <v>66</v>
      </c>
      <c r="AG94" s="18" t="s">
        <v>66</v>
      </c>
      <c r="AH94" s="18" t="s">
        <v>65</v>
      </c>
      <c r="AI94" s="18" t="s">
        <v>79</v>
      </c>
      <c r="AJ94" s="18" t="s">
        <v>65</v>
      </c>
      <c r="AK94" s="18" t="s">
        <v>65</v>
      </c>
      <c r="AL94" s="18" t="s">
        <v>65</v>
      </c>
      <c r="AM94" s="18" t="s">
        <v>65</v>
      </c>
      <c r="AN94" s="18" t="s">
        <v>66</v>
      </c>
      <c r="AO94" s="18" t="s">
        <v>65</v>
      </c>
      <c r="AP94" s="18" t="s">
        <v>85</v>
      </c>
      <c r="AQ94" s="18" t="s">
        <v>85</v>
      </c>
      <c r="AR94" s="18" t="s">
        <v>86</v>
      </c>
      <c r="AS94" s="18" t="s">
        <v>115</v>
      </c>
      <c r="AT94" s="18" t="s">
        <v>87</v>
      </c>
      <c r="AU94" s="18" t="s">
        <v>70</v>
      </c>
      <c r="AV94" s="18" t="s">
        <v>71</v>
      </c>
      <c r="AW94" s="18" t="s">
        <v>72</v>
      </c>
      <c r="AX94" s="18" t="s">
        <v>72</v>
      </c>
      <c r="AY94" s="18" t="s">
        <v>63</v>
      </c>
      <c r="AZ94" s="18" t="s">
        <v>63</v>
      </c>
      <c r="BA94" s="18" t="s">
        <v>63</v>
      </c>
      <c r="BB94" s="18" t="s">
        <v>72</v>
      </c>
      <c r="BC94" s="18" t="s">
        <v>73</v>
      </c>
      <c r="BD94" s="18"/>
      <c r="BE94" s="18" t="s">
        <v>73</v>
      </c>
      <c r="BF94" s="20"/>
      <c r="BG94" s="21"/>
      <c r="BH94" s="21"/>
      <c r="BI94" s="21"/>
      <c r="BJ94" s="21"/>
      <c r="BK94" s="21"/>
      <c r="BL94" s="21"/>
    </row>
    <row r="95" spans="1:64" ht="13.2" x14ac:dyDescent="0.25">
      <c r="A95" s="17">
        <v>45572.365746388889</v>
      </c>
      <c r="B95" s="18" t="s">
        <v>333</v>
      </c>
      <c r="C95" s="19" t="s">
        <v>334</v>
      </c>
      <c r="D95" s="18">
        <v>37.5</v>
      </c>
      <c r="E95" s="18">
        <v>0.17</v>
      </c>
      <c r="F95" s="18" t="s">
        <v>114</v>
      </c>
      <c r="G95" s="18" t="s">
        <v>76</v>
      </c>
      <c r="H95" s="18" t="s">
        <v>335</v>
      </c>
      <c r="I95" s="18" t="s">
        <v>63</v>
      </c>
      <c r="J95" s="18" t="s">
        <v>64</v>
      </c>
      <c r="K95" s="18" t="s">
        <v>84</v>
      </c>
      <c r="L95" s="18" t="s">
        <v>64</v>
      </c>
      <c r="M95" s="18" t="s">
        <v>84</v>
      </c>
      <c r="N95" s="18" t="s">
        <v>64</v>
      </c>
      <c r="O95" s="18" t="s">
        <v>64</v>
      </c>
      <c r="P95" s="18" t="s">
        <v>84</v>
      </c>
      <c r="Q95" s="18" t="s">
        <v>64</v>
      </c>
      <c r="R95" s="18" t="s">
        <v>64</v>
      </c>
      <c r="S95" s="18" t="s">
        <v>64</v>
      </c>
      <c r="T95" s="18" t="s">
        <v>64</v>
      </c>
      <c r="U95" s="18" t="s">
        <v>64</v>
      </c>
      <c r="V95" s="18" t="s">
        <v>64</v>
      </c>
      <c r="W95" s="18" t="s">
        <v>64</v>
      </c>
      <c r="X95" s="18" t="s">
        <v>64</v>
      </c>
      <c r="Y95" s="18" t="s">
        <v>64</v>
      </c>
      <c r="Z95" s="18" t="s">
        <v>66</v>
      </c>
      <c r="AA95" s="18" t="s">
        <v>66</v>
      </c>
      <c r="AB95" s="18" t="s">
        <v>65</v>
      </c>
      <c r="AC95" s="18" t="s">
        <v>66</v>
      </c>
      <c r="AD95" s="18" t="s">
        <v>66</v>
      </c>
      <c r="AE95" s="18" t="s">
        <v>65</v>
      </c>
      <c r="AF95" s="18" t="s">
        <v>66</v>
      </c>
      <c r="AG95" s="18" t="s">
        <v>65</v>
      </c>
      <c r="AH95" s="18" t="s">
        <v>66</v>
      </c>
      <c r="AI95" s="18" t="s">
        <v>101</v>
      </c>
      <c r="AJ95" s="18" t="s">
        <v>66</v>
      </c>
      <c r="AK95" s="18" t="s">
        <v>79</v>
      </c>
      <c r="AL95" s="18" t="s">
        <v>66</v>
      </c>
      <c r="AM95" s="18" t="s">
        <v>79</v>
      </c>
      <c r="AN95" s="18" t="s">
        <v>66</v>
      </c>
      <c r="AO95" s="18" t="s">
        <v>65</v>
      </c>
      <c r="AP95" s="18" t="s">
        <v>85</v>
      </c>
      <c r="AQ95" s="18" t="s">
        <v>151</v>
      </c>
      <c r="AR95" s="18" t="s">
        <v>86</v>
      </c>
      <c r="AS95" s="18" t="s">
        <v>115</v>
      </c>
      <c r="AT95" s="18" t="s">
        <v>69</v>
      </c>
      <c r="AU95" s="18" t="s">
        <v>80</v>
      </c>
      <c r="AV95" s="18" t="s">
        <v>71</v>
      </c>
      <c r="AW95" s="18" t="s">
        <v>72</v>
      </c>
      <c r="AX95" s="18" t="s">
        <v>73</v>
      </c>
      <c r="AY95" s="18" t="s">
        <v>73</v>
      </c>
      <c r="AZ95" s="18" t="s">
        <v>63</v>
      </c>
      <c r="BA95" s="18" t="s">
        <v>72</v>
      </c>
      <c r="BB95" s="18" t="s">
        <v>73</v>
      </c>
      <c r="BC95" s="18" t="s">
        <v>73</v>
      </c>
      <c r="BD95" s="18"/>
      <c r="BE95" s="18" t="s">
        <v>73</v>
      </c>
      <c r="BF95" s="20"/>
      <c r="BG95" s="21"/>
      <c r="BH95" s="21"/>
      <c r="BI95" s="21"/>
      <c r="BJ95" s="21"/>
      <c r="BK95" s="21"/>
      <c r="BL95" s="21"/>
    </row>
    <row r="96" spans="1:64" ht="13.2" x14ac:dyDescent="0.25">
      <c r="A96" s="17">
        <v>45572.369467696757</v>
      </c>
      <c r="B96" s="18" t="s">
        <v>336</v>
      </c>
      <c r="C96" s="19" t="s">
        <v>337</v>
      </c>
      <c r="D96" s="18">
        <v>44.64</v>
      </c>
      <c r="E96" s="18">
        <v>0.25</v>
      </c>
      <c r="F96" s="18" t="s">
        <v>114</v>
      </c>
      <c r="G96" s="18" t="s">
        <v>76</v>
      </c>
      <c r="H96" s="18" t="s">
        <v>330</v>
      </c>
      <c r="I96" s="18" t="s">
        <v>63</v>
      </c>
      <c r="J96" s="18" t="s">
        <v>64</v>
      </c>
      <c r="K96" s="18" t="s">
        <v>78</v>
      </c>
      <c r="L96" s="18" t="s">
        <v>64</v>
      </c>
      <c r="M96" s="18" t="s">
        <v>78</v>
      </c>
      <c r="N96" s="18" t="s">
        <v>64</v>
      </c>
      <c r="O96" s="18" t="s">
        <v>64</v>
      </c>
      <c r="P96" s="18" t="s">
        <v>64</v>
      </c>
      <c r="Q96" s="18" t="s">
        <v>64</v>
      </c>
      <c r="R96" s="18" t="s">
        <v>64</v>
      </c>
      <c r="S96" s="18" t="s">
        <v>64</v>
      </c>
      <c r="T96" s="18" t="s">
        <v>84</v>
      </c>
      <c r="U96" s="18" t="s">
        <v>64</v>
      </c>
      <c r="V96" s="18" t="s">
        <v>64</v>
      </c>
      <c r="W96" s="18" t="s">
        <v>84</v>
      </c>
      <c r="X96" s="18" t="s">
        <v>64</v>
      </c>
      <c r="Y96" s="18" t="s">
        <v>64</v>
      </c>
      <c r="Z96" s="18" t="s">
        <v>65</v>
      </c>
      <c r="AA96" s="18" t="s">
        <v>65</v>
      </c>
      <c r="AB96" s="18" t="s">
        <v>65</v>
      </c>
      <c r="AC96" s="18" t="s">
        <v>65</v>
      </c>
      <c r="AD96" s="18" t="s">
        <v>65</v>
      </c>
      <c r="AE96" s="18" t="s">
        <v>65</v>
      </c>
      <c r="AF96" s="18" t="s">
        <v>66</v>
      </c>
      <c r="AG96" s="18" t="s">
        <v>65</v>
      </c>
      <c r="AH96" s="18" t="s">
        <v>66</v>
      </c>
      <c r="AI96" s="18" t="s">
        <v>101</v>
      </c>
      <c r="AJ96" s="18" t="s">
        <v>65</v>
      </c>
      <c r="AK96" s="18" t="s">
        <v>66</v>
      </c>
      <c r="AL96" s="18" t="s">
        <v>65</v>
      </c>
      <c r="AM96" s="18" t="s">
        <v>65</v>
      </c>
      <c r="AN96" s="18" t="s">
        <v>66</v>
      </c>
      <c r="AO96" s="18" t="s">
        <v>66</v>
      </c>
      <c r="AP96" s="18" t="s">
        <v>277</v>
      </c>
      <c r="AQ96" s="18" t="s">
        <v>277</v>
      </c>
      <c r="AR96" s="18" t="s">
        <v>63</v>
      </c>
      <c r="AS96" s="18" t="s">
        <v>68</v>
      </c>
      <c r="AT96" s="18" t="s">
        <v>69</v>
      </c>
      <c r="AU96" s="18" t="s">
        <v>93</v>
      </c>
      <c r="AV96" s="18" t="s">
        <v>71</v>
      </c>
      <c r="AW96" s="18" t="s">
        <v>73</v>
      </c>
      <c r="AX96" s="18" t="s">
        <v>73</v>
      </c>
      <c r="AY96" s="18" t="s">
        <v>73</v>
      </c>
      <c r="AZ96" s="18" t="s">
        <v>63</v>
      </c>
      <c r="BA96" s="18" t="s">
        <v>72</v>
      </c>
      <c r="BB96" s="18" t="s">
        <v>63</v>
      </c>
      <c r="BC96" s="18" t="s">
        <v>73</v>
      </c>
      <c r="BD96" s="18"/>
      <c r="BE96" s="18" t="s">
        <v>73</v>
      </c>
      <c r="BF96" s="20"/>
      <c r="BG96" s="21"/>
      <c r="BH96" s="21"/>
      <c r="BI96" s="21"/>
      <c r="BJ96" s="21"/>
      <c r="BK96" s="21"/>
      <c r="BL96" s="21"/>
    </row>
    <row r="97" spans="1:64" ht="13.2" x14ac:dyDescent="0.25">
      <c r="A97" s="17">
        <v>45572.370179606485</v>
      </c>
      <c r="B97" s="18" t="s">
        <v>338</v>
      </c>
      <c r="C97" s="19" t="s">
        <v>339</v>
      </c>
      <c r="D97" s="18">
        <v>54.46</v>
      </c>
      <c r="E97" s="18">
        <v>0.71</v>
      </c>
      <c r="F97" s="18" t="s">
        <v>114</v>
      </c>
      <c r="G97" s="18" t="s">
        <v>76</v>
      </c>
      <c r="H97" s="18" t="s">
        <v>340</v>
      </c>
      <c r="I97" s="18" t="s">
        <v>63</v>
      </c>
      <c r="J97" s="18" t="s">
        <v>64</v>
      </c>
      <c r="K97" s="18" t="s">
        <v>64</v>
      </c>
      <c r="L97" s="18" t="s">
        <v>64</v>
      </c>
      <c r="M97" s="18" t="s">
        <v>78</v>
      </c>
      <c r="N97" s="18" t="s">
        <v>64</v>
      </c>
      <c r="O97" s="18" t="s">
        <v>64</v>
      </c>
      <c r="P97" s="18" t="s">
        <v>64</v>
      </c>
      <c r="Q97" s="18" t="s">
        <v>64</v>
      </c>
      <c r="R97" s="18" t="s">
        <v>64</v>
      </c>
      <c r="S97" s="18" t="s">
        <v>64</v>
      </c>
      <c r="T97" s="18" t="s">
        <v>64</v>
      </c>
      <c r="U97" s="18" t="s">
        <v>64</v>
      </c>
      <c r="V97" s="18" t="s">
        <v>64</v>
      </c>
      <c r="W97" s="18" t="s">
        <v>64</v>
      </c>
      <c r="X97" s="18" t="s">
        <v>64</v>
      </c>
      <c r="Y97" s="18" t="s">
        <v>64</v>
      </c>
      <c r="Z97" s="18" t="s">
        <v>65</v>
      </c>
      <c r="AA97" s="18" t="s">
        <v>65</v>
      </c>
      <c r="AB97" s="18" t="s">
        <v>65</v>
      </c>
      <c r="AC97" s="18" t="s">
        <v>65</v>
      </c>
      <c r="AD97" s="18" t="s">
        <v>65</v>
      </c>
      <c r="AE97" s="18" t="s">
        <v>66</v>
      </c>
      <c r="AF97" s="18" t="s">
        <v>65</v>
      </c>
      <c r="AG97" s="18" t="s">
        <v>65</v>
      </c>
      <c r="AH97" s="18" t="s">
        <v>66</v>
      </c>
      <c r="AI97" s="18" t="s">
        <v>101</v>
      </c>
      <c r="AJ97" s="18" t="s">
        <v>65</v>
      </c>
      <c r="AK97" s="18" t="s">
        <v>65</v>
      </c>
      <c r="AL97" s="18" t="s">
        <v>65</v>
      </c>
      <c r="AM97" s="18" t="s">
        <v>65</v>
      </c>
      <c r="AN97" s="18" t="s">
        <v>66</v>
      </c>
      <c r="AO97" s="18" t="s">
        <v>66</v>
      </c>
      <c r="AP97" s="18" t="s">
        <v>80</v>
      </c>
      <c r="AQ97" s="18" t="s">
        <v>80</v>
      </c>
      <c r="AR97" s="18" t="s">
        <v>63</v>
      </c>
      <c r="AS97" s="18" t="s">
        <v>120</v>
      </c>
      <c r="AT97" s="18" t="s">
        <v>87</v>
      </c>
      <c r="AU97" s="18" t="s">
        <v>70</v>
      </c>
      <c r="AV97" s="18" t="s">
        <v>71</v>
      </c>
      <c r="AW97" s="18" t="s">
        <v>72</v>
      </c>
      <c r="AX97" s="18" t="s">
        <v>72</v>
      </c>
      <c r="AY97" s="18" t="s">
        <v>72</v>
      </c>
      <c r="AZ97" s="18" t="s">
        <v>73</v>
      </c>
      <c r="BA97" s="18" t="s">
        <v>73</v>
      </c>
      <c r="BB97" s="18" t="s">
        <v>73</v>
      </c>
      <c r="BC97" s="18" t="s">
        <v>73</v>
      </c>
      <c r="BD97" s="18"/>
      <c r="BE97" s="18" t="s">
        <v>73</v>
      </c>
      <c r="BF97" s="20"/>
      <c r="BG97" s="21"/>
      <c r="BH97" s="21"/>
      <c r="BI97" s="21"/>
      <c r="BJ97" s="21"/>
      <c r="BK97" s="21"/>
      <c r="BL97" s="21"/>
    </row>
    <row r="98" spans="1:64" ht="13.2" x14ac:dyDescent="0.25">
      <c r="A98" s="17">
        <v>45572.370500717589</v>
      </c>
      <c r="B98" s="18" t="s">
        <v>341</v>
      </c>
      <c r="C98" s="19" t="s">
        <v>342</v>
      </c>
      <c r="D98" s="18">
        <v>100</v>
      </c>
      <c r="E98" s="18">
        <v>0.57999999999999996</v>
      </c>
      <c r="F98" s="18" t="s">
        <v>60</v>
      </c>
      <c r="G98" s="18" t="s">
        <v>76</v>
      </c>
      <c r="H98" s="18" t="s">
        <v>330</v>
      </c>
      <c r="I98" s="18" t="s">
        <v>63</v>
      </c>
      <c r="J98" s="18" t="s">
        <v>145</v>
      </c>
      <c r="K98" s="18" t="s">
        <v>64</v>
      </c>
      <c r="L98" s="18" t="s">
        <v>64</v>
      </c>
      <c r="M98" s="18" t="s">
        <v>64</v>
      </c>
      <c r="N98" s="18" t="s">
        <v>64</v>
      </c>
      <c r="O98" s="18" t="s">
        <v>64</v>
      </c>
      <c r="P98" s="18" t="s">
        <v>64</v>
      </c>
      <c r="Q98" s="18" t="s">
        <v>64</v>
      </c>
      <c r="R98" s="18" t="s">
        <v>64</v>
      </c>
      <c r="S98" s="18" t="s">
        <v>64</v>
      </c>
      <c r="T98" s="18" t="s">
        <v>64</v>
      </c>
      <c r="U98" s="18" t="s">
        <v>84</v>
      </c>
      <c r="V98" s="18" t="s">
        <v>64</v>
      </c>
      <c r="W98" s="18" t="s">
        <v>64</v>
      </c>
      <c r="X98" s="18" t="s">
        <v>64</v>
      </c>
      <c r="Y98" s="18" t="s">
        <v>64</v>
      </c>
      <c r="Z98" s="18" t="s">
        <v>66</v>
      </c>
      <c r="AA98" s="18" t="s">
        <v>66</v>
      </c>
      <c r="AB98" s="18" t="s">
        <v>66</v>
      </c>
      <c r="AC98" s="18" t="s">
        <v>66</v>
      </c>
      <c r="AD98" s="18" t="s">
        <v>79</v>
      </c>
      <c r="AE98" s="18" t="s">
        <v>66</v>
      </c>
      <c r="AF98" s="18" t="s">
        <v>66</v>
      </c>
      <c r="AG98" s="18" t="s">
        <v>65</v>
      </c>
      <c r="AH98" s="18" t="s">
        <v>65</v>
      </c>
      <c r="AI98" s="18" t="s">
        <v>101</v>
      </c>
      <c r="AJ98" s="18" t="s">
        <v>66</v>
      </c>
      <c r="AK98" s="18" t="s">
        <v>65</v>
      </c>
      <c r="AL98" s="18" t="s">
        <v>66</v>
      </c>
      <c r="AM98" s="18" t="s">
        <v>65</v>
      </c>
      <c r="AN98" s="18" t="s">
        <v>79</v>
      </c>
      <c r="AO98" s="18" t="s">
        <v>79</v>
      </c>
      <c r="AP98" s="18" t="s">
        <v>85</v>
      </c>
      <c r="AQ98" s="18" t="s">
        <v>85</v>
      </c>
      <c r="AR98" s="18" t="s">
        <v>73</v>
      </c>
      <c r="AS98" s="18" t="s">
        <v>343</v>
      </c>
      <c r="AT98" s="18" t="s">
        <v>69</v>
      </c>
      <c r="AU98" s="18" t="s">
        <v>70</v>
      </c>
      <c r="AV98" s="18" t="s">
        <v>71</v>
      </c>
      <c r="AW98" s="18" t="s">
        <v>72</v>
      </c>
      <c r="AX98" s="18" t="s">
        <v>73</v>
      </c>
      <c r="AY98" s="18" t="s">
        <v>73</v>
      </c>
      <c r="AZ98" s="18" t="s">
        <v>72</v>
      </c>
      <c r="BA98" s="18" t="s">
        <v>73</v>
      </c>
      <c r="BB98" s="18" t="s">
        <v>73</v>
      </c>
      <c r="BC98" s="18" t="s">
        <v>73</v>
      </c>
      <c r="BD98" s="18"/>
      <c r="BE98" s="18" t="s">
        <v>73</v>
      </c>
      <c r="BF98" s="20" t="s">
        <v>271</v>
      </c>
      <c r="BG98" s="21"/>
      <c r="BH98" s="21"/>
      <c r="BI98" s="21"/>
      <c r="BJ98" s="21"/>
      <c r="BK98" s="21"/>
      <c r="BL98" s="21"/>
    </row>
    <row r="99" spans="1:64" ht="13.2" x14ac:dyDescent="0.25">
      <c r="A99" s="17">
        <v>45572.370670995369</v>
      </c>
      <c r="B99" s="18" t="s">
        <v>344</v>
      </c>
      <c r="C99" s="19" t="s">
        <v>345</v>
      </c>
      <c r="D99" s="18">
        <v>100</v>
      </c>
      <c r="E99" s="18">
        <v>0.96</v>
      </c>
      <c r="F99" s="18" t="s">
        <v>60</v>
      </c>
      <c r="G99" s="18" t="s">
        <v>76</v>
      </c>
      <c r="H99" s="18" t="s">
        <v>346</v>
      </c>
      <c r="I99" s="18" t="s">
        <v>63</v>
      </c>
      <c r="J99" s="18" t="s">
        <v>64</v>
      </c>
      <c r="K99" s="18" t="s">
        <v>64</v>
      </c>
      <c r="L99" s="18" t="s">
        <v>64</v>
      </c>
      <c r="M99" s="18" t="s">
        <v>84</v>
      </c>
      <c r="N99" s="18" t="s">
        <v>84</v>
      </c>
      <c r="O99" s="18" t="s">
        <v>64</v>
      </c>
      <c r="P99" s="18" t="s">
        <v>84</v>
      </c>
      <c r="Q99" s="18" t="s">
        <v>64</v>
      </c>
      <c r="R99" s="18" t="s">
        <v>64</v>
      </c>
      <c r="S99" s="18" t="s">
        <v>64</v>
      </c>
      <c r="T99" s="18" t="s">
        <v>64</v>
      </c>
      <c r="U99" s="18" t="s">
        <v>64</v>
      </c>
      <c r="V99" s="18" t="s">
        <v>64</v>
      </c>
      <c r="W99" s="18" t="s">
        <v>64</v>
      </c>
      <c r="X99" s="18" t="s">
        <v>64</v>
      </c>
      <c r="Y99" s="18" t="s">
        <v>64</v>
      </c>
      <c r="Z99" s="18" t="s">
        <v>65</v>
      </c>
      <c r="AA99" s="18" t="s">
        <v>65</v>
      </c>
      <c r="AB99" s="18" t="s">
        <v>65</v>
      </c>
      <c r="AC99" s="18" t="s">
        <v>65</v>
      </c>
      <c r="AD99" s="18" t="s">
        <v>65</v>
      </c>
      <c r="AE99" s="18" t="s">
        <v>65</v>
      </c>
      <c r="AF99" s="18" t="s">
        <v>65</v>
      </c>
      <c r="AG99" s="18" t="s">
        <v>65</v>
      </c>
      <c r="AH99" s="18" t="s">
        <v>66</v>
      </c>
      <c r="AI99" s="18" t="s">
        <v>79</v>
      </c>
      <c r="AJ99" s="18" t="s">
        <v>65</v>
      </c>
      <c r="AK99" s="18" t="s">
        <v>66</v>
      </c>
      <c r="AL99" s="18" t="s">
        <v>79</v>
      </c>
      <c r="AM99" s="18" t="s">
        <v>65</v>
      </c>
      <c r="AN99" s="18" t="s">
        <v>65</v>
      </c>
      <c r="AO99" s="18" t="s">
        <v>65</v>
      </c>
      <c r="AP99" s="18" t="s">
        <v>85</v>
      </c>
      <c r="AQ99" s="18" t="s">
        <v>85</v>
      </c>
      <c r="AR99" s="18" t="s">
        <v>73</v>
      </c>
      <c r="AS99" s="18" t="s">
        <v>115</v>
      </c>
      <c r="AT99" s="18" t="s">
        <v>87</v>
      </c>
      <c r="AU99" s="18" t="s">
        <v>70</v>
      </c>
      <c r="AV99" s="18" t="s">
        <v>71</v>
      </c>
      <c r="AW99" s="18" t="s">
        <v>73</v>
      </c>
      <c r="AX99" s="18" t="s">
        <v>63</v>
      </c>
      <c r="AY99" s="18" t="s">
        <v>63</v>
      </c>
      <c r="AZ99" s="18" t="s">
        <v>63</v>
      </c>
      <c r="BA99" s="18" t="s">
        <v>63</v>
      </c>
      <c r="BB99" s="18" t="s">
        <v>63</v>
      </c>
      <c r="BC99" s="18" t="s">
        <v>73</v>
      </c>
      <c r="BD99" s="18"/>
      <c r="BE99" s="18" t="s">
        <v>73</v>
      </c>
      <c r="BF99" s="20"/>
      <c r="BG99" s="21"/>
      <c r="BH99" s="21"/>
      <c r="BI99" s="21"/>
      <c r="BJ99" s="21"/>
      <c r="BK99" s="21"/>
      <c r="BL99" s="21"/>
    </row>
    <row r="100" spans="1:64" ht="13.2" x14ac:dyDescent="0.25">
      <c r="A100" s="17">
        <v>45572.374615833338</v>
      </c>
      <c r="B100" s="18" t="s">
        <v>347</v>
      </c>
      <c r="C100" s="18" t="s">
        <v>348</v>
      </c>
      <c r="D100" s="18">
        <v>86.72</v>
      </c>
      <c r="E100" s="18">
        <v>0.79</v>
      </c>
      <c r="F100" s="18" t="s">
        <v>114</v>
      </c>
      <c r="G100" s="18" t="s">
        <v>76</v>
      </c>
      <c r="H100" s="18" t="s">
        <v>349</v>
      </c>
      <c r="I100" s="18" t="s">
        <v>63</v>
      </c>
      <c r="J100" s="18" t="s">
        <v>64</v>
      </c>
      <c r="K100" s="18" t="s">
        <v>64</v>
      </c>
      <c r="L100" s="18" t="s">
        <v>64</v>
      </c>
      <c r="M100" s="18" t="s">
        <v>84</v>
      </c>
      <c r="N100" s="18" t="s">
        <v>64</v>
      </c>
      <c r="O100" s="18" t="s">
        <v>64</v>
      </c>
      <c r="P100" s="18" t="s">
        <v>64</v>
      </c>
      <c r="Q100" s="18" t="s">
        <v>64</v>
      </c>
      <c r="R100" s="18" t="s">
        <v>64</v>
      </c>
      <c r="S100" s="18" t="s">
        <v>64</v>
      </c>
      <c r="T100" s="18" t="s">
        <v>64</v>
      </c>
      <c r="U100" s="18" t="s">
        <v>78</v>
      </c>
      <c r="V100" s="18" t="s">
        <v>84</v>
      </c>
      <c r="W100" s="18" t="s">
        <v>64</v>
      </c>
      <c r="X100" s="18" t="s">
        <v>64</v>
      </c>
      <c r="Y100" s="18" t="s">
        <v>78</v>
      </c>
      <c r="Z100" s="18" t="s">
        <v>65</v>
      </c>
      <c r="AA100" s="18" t="s">
        <v>65</v>
      </c>
      <c r="AB100" s="18" t="s">
        <v>65</v>
      </c>
      <c r="AC100" s="18" t="s">
        <v>65</v>
      </c>
      <c r="AD100" s="18" t="s">
        <v>65</v>
      </c>
      <c r="AE100" s="18" t="s">
        <v>65</v>
      </c>
      <c r="AF100" s="18" t="s">
        <v>65</v>
      </c>
      <c r="AG100" s="18" t="s">
        <v>65</v>
      </c>
      <c r="AH100" s="18" t="s">
        <v>65</v>
      </c>
      <c r="AI100" s="18" t="s">
        <v>79</v>
      </c>
      <c r="AJ100" s="18" t="s">
        <v>65</v>
      </c>
      <c r="AK100" s="18" t="s">
        <v>65</v>
      </c>
      <c r="AL100" s="18" t="s">
        <v>65</v>
      </c>
      <c r="AM100" s="18" t="s">
        <v>65</v>
      </c>
      <c r="AN100" s="18" t="s">
        <v>65</v>
      </c>
      <c r="AO100" s="18" t="s">
        <v>65</v>
      </c>
      <c r="AP100" s="18" t="s">
        <v>85</v>
      </c>
      <c r="AQ100" s="18" t="s">
        <v>85</v>
      </c>
      <c r="AR100" s="18" t="s">
        <v>73</v>
      </c>
      <c r="AS100" s="18" t="s">
        <v>68</v>
      </c>
      <c r="AT100" s="18" t="s">
        <v>169</v>
      </c>
      <c r="AU100" s="18" t="s">
        <v>70</v>
      </c>
      <c r="AV100" s="18" t="s">
        <v>80</v>
      </c>
      <c r="AW100" s="18" t="s">
        <v>63</v>
      </c>
      <c r="AX100" s="18" t="s">
        <v>63</v>
      </c>
      <c r="AY100" s="18" t="s">
        <v>72</v>
      </c>
      <c r="AZ100" s="18" t="s">
        <v>72</v>
      </c>
      <c r="BA100" s="18" t="s">
        <v>72</v>
      </c>
      <c r="BB100" s="18" t="s">
        <v>72</v>
      </c>
      <c r="BC100" s="18" t="s">
        <v>73</v>
      </c>
      <c r="BD100" s="18"/>
      <c r="BE100" s="18" t="s">
        <v>73</v>
      </c>
      <c r="BF100" s="20"/>
      <c r="BG100" s="21"/>
      <c r="BH100" s="21"/>
      <c r="BI100" s="21"/>
      <c r="BJ100" s="21"/>
      <c r="BK100" s="21"/>
      <c r="BL100" s="21"/>
    </row>
    <row r="101" spans="1:64" ht="13.2" x14ac:dyDescent="0.25">
      <c r="A101" s="17">
        <v>45572.375294675927</v>
      </c>
      <c r="B101" s="18" t="s">
        <v>350</v>
      </c>
      <c r="C101" s="19" t="s">
        <v>351</v>
      </c>
      <c r="D101" s="18">
        <v>100</v>
      </c>
      <c r="E101" s="18">
        <v>0.57999999999999996</v>
      </c>
      <c r="F101" s="18" t="s">
        <v>60</v>
      </c>
      <c r="G101" s="18" t="s">
        <v>76</v>
      </c>
      <c r="H101" s="18" t="s">
        <v>352</v>
      </c>
      <c r="I101" s="18" t="s">
        <v>63</v>
      </c>
      <c r="J101" s="18" t="s">
        <v>64</v>
      </c>
      <c r="K101" s="18" t="s">
        <v>64</v>
      </c>
      <c r="L101" s="18" t="s">
        <v>64</v>
      </c>
      <c r="M101" s="18" t="s">
        <v>84</v>
      </c>
      <c r="N101" s="18" t="s">
        <v>64</v>
      </c>
      <c r="O101" s="18" t="s">
        <v>64</v>
      </c>
      <c r="P101" s="18" t="s">
        <v>64</v>
      </c>
      <c r="Q101" s="18" t="s">
        <v>64</v>
      </c>
      <c r="R101" s="18" t="s">
        <v>64</v>
      </c>
      <c r="S101" s="18" t="s">
        <v>84</v>
      </c>
      <c r="T101" s="18" t="s">
        <v>64</v>
      </c>
      <c r="U101" s="18" t="s">
        <v>64</v>
      </c>
      <c r="V101" s="18" t="s">
        <v>64</v>
      </c>
      <c r="W101" s="18" t="s">
        <v>64</v>
      </c>
      <c r="X101" s="18" t="s">
        <v>64</v>
      </c>
      <c r="Y101" s="18" t="s">
        <v>64</v>
      </c>
      <c r="Z101" s="18" t="s">
        <v>65</v>
      </c>
      <c r="AA101" s="18" t="s">
        <v>65</v>
      </c>
      <c r="AB101" s="18" t="s">
        <v>65</v>
      </c>
      <c r="AC101" s="18" t="s">
        <v>65</v>
      </c>
      <c r="AD101" s="18" t="s">
        <v>65</v>
      </c>
      <c r="AE101" s="18" t="s">
        <v>65</v>
      </c>
      <c r="AF101" s="18" t="s">
        <v>66</v>
      </c>
      <c r="AG101" s="18" t="s">
        <v>65</v>
      </c>
      <c r="AH101" s="18" t="s">
        <v>65</v>
      </c>
      <c r="AI101" s="18" t="s">
        <v>101</v>
      </c>
      <c r="AJ101" s="18" t="s">
        <v>65</v>
      </c>
      <c r="AK101" s="18" t="s">
        <v>65</v>
      </c>
      <c r="AL101" s="18" t="s">
        <v>65</v>
      </c>
      <c r="AM101" s="18" t="s">
        <v>66</v>
      </c>
      <c r="AN101" s="18" t="s">
        <v>66</v>
      </c>
      <c r="AO101" s="18" t="s">
        <v>66</v>
      </c>
      <c r="AP101" s="18" t="s">
        <v>67</v>
      </c>
      <c r="AQ101" s="18" t="s">
        <v>67</v>
      </c>
      <c r="AR101" s="18" t="s">
        <v>63</v>
      </c>
      <c r="AS101" s="18" t="s">
        <v>353</v>
      </c>
      <c r="AT101" s="18" t="s">
        <v>69</v>
      </c>
      <c r="AU101" s="18" t="s">
        <v>93</v>
      </c>
      <c r="AV101" s="18" t="s">
        <v>132</v>
      </c>
      <c r="AW101" s="18" t="s">
        <v>72</v>
      </c>
      <c r="AX101" s="18" t="s">
        <v>72</v>
      </c>
      <c r="AY101" s="18" t="s">
        <v>73</v>
      </c>
      <c r="AZ101" s="18" t="s">
        <v>73</v>
      </c>
      <c r="BA101" s="18" t="s">
        <v>73</v>
      </c>
      <c r="BB101" s="18" t="s">
        <v>73</v>
      </c>
      <c r="BC101" s="18" t="s">
        <v>73</v>
      </c>
      <c r="BD101" s="18"/>
      <c r="BE101" s="18" t="s">
        <v>73</v>
      </c>
      <c r="BF101" s="20"/>
      <c r="BG101" s="21"/>
      <c r="BH101" s="21"/>
      <c r="BI101" s="21"/>
      <c r="BJ101" s="21"/>
      <c r="BK101" s="21"/>
      <c r="BL101" s="21"/>
    </row>
    <row r="102" spans="1:64" ht="13.2" x14ac:dyDescent="0.25">
      <c r="A102" s="17">
        <v>45572.375980613426</v>
      </c>
      <c r="B102" s="18" t="s">
        <v>354</v>
      </c>
      <c r="C102" s="19" t="s">
        <v>355</v>
      </c>
      <c r="D102" s="18">
        <v>47</v>
      </c>
      <c r="E102" s="18">
        <v>0.25</v>
      </c>
      <c r="F102" s="18" t="s">
        <v>60</v>
      </c>
      <c r="G102" s="18" t="s">
        <v>76</v>
      </c>
      <c r="H102" s="18" t="s">
        <v>330</v>
      </c>
      <c r="I102" s="18" t="s">
        <v>63</v>
      </c>
      <c r="J102" s="18" t="s">
        <v>145</v>
      </c>
      <c r="K102" s="18" t="s">
        <v>84</v>
      </c>
      <c r="L102" s="18" t="s">
        <v>64</v>
      </c>
      <c r="M102" s="18" t="s">
        <v>84</v>
      </c>
      <c r="N102" s="18" t="s">
        <v>84</v>
      </c>
      <c r="O102" s="18" t="s">
        <v>84</v>
      </c>
      <c r="P102" s="18" t="s">
        <v>84</v>
      </c>
      <c r="Q102" s="18" t="s">
        <v>84</v>
      </c>
      <c r="R102" s="18" t="s">
        <v>64</v>
      </c>
      <c r="S102" s="18" t="s">
        <v>64</v>
      </c>
      <c r="T102" s="18" t="s">
        <v>64</v>
      </c>
      <c r="U102" s="18" t="s">
        <v>84</v>
      </c>
      <c r="V102" s="18" t="s">
        <v>64</v>
      </c>
      <c r="W102" s="18" t="s">
        <v>64</v>
      </c>
      <c r="X102" s="18" t="s">
        <v>64</v>
      </c>
      <c r="Y102" s="18" t="s">
        <v>64</v>
      </c>
      <c r="Z102" s="18" t="s">
        <v>65</v>
      </c>
      <c r="AA102" s="18" t="s">
        <v>65</v>
      </c>
      <c r="AB102" s="18" t="s">
        <v>65</v>
      </c>
      <c r="AC102" s="18" t="s">
        <v>65</v>
      </c>
      <c r="AD102" s="18" t="s">
        <v>65</v>
      </c>
      <c r="AE102" s="18" t="s">
        <v>65</v>
      </c>
      <c r="AF102" s="18" t="s">
        <v>65</v>
      </c>
      <c r="AG102" s="18" t="s">
        <v>65</v>
      </c>
      <c r="AH102" s="18" t="s">
        <v>66</v>
      </c>
      <c r="AI102" s="18" t="s">
        <v>101</v>
      </c>
      <c r="AJ102" s="18" t="s">
        <v>65</v>
      </c>
      <c r="AK102" s="18" t="s">
        <v>65</v>
      </c>
      <c r="AL102" s="18" t="s">
        <v>65</v>
      </c>
      <c r="AM102" s="18" t="s">
        <v>65</v>
      </c>
      <c r="AN102" s="18" t="s">
        <v>66</v>
      </c>
      <c r="AO102" s="18" t="s">
        <v>66</v>
      </c>
      <c r="AP102" s="18" t="s">
        <v>85</v>
      </c>
      <c r="AQ102" s="18" t="s">
        <v>85</v>
      </c>
      <c r="AR102" s="18" t="s">
        <v>86</v>
      </c>
      <c r="AS102" s="18" t="s">
        <v>81</v>
      </c>
      <c r="AT102" s="18" t="s">
        <v>87</v>
      </c>
      <c r="AU102" s="18" t="s">
        <v>85</v>
      </c>
      <c r="AV102" s="18" t="s">
        <v>71</v>
      </c>
      <c r="AW102" s="18" t="s">
        <v>72</v>
      </c>
      <c r="AX102" s="18" t="s">
        <v>73</v>
      </c>
      <c r="AY102" s="18" t="s">
        <v>63</v>
      </c>
      <c r="AZ102" s="18" t="s">
        <v>63</v>
      </c>
      <c r="BA102" s="18" t="s">
        <v>72</v>
      </c>
      <c r="BB102" s="18" t="s">
        <v>73</v>
      </c>
      <c r="BC102" s="18" t="s">
        <v>73</v>
      </c>
      <c r="BD102" s="18"/>
      <c r="BE102" s="18" t="s">
        <v>73</v>
      </c>
      <c r="BF102" s="20"/>
      <c r="BG102" s="21"/>
      <c r="BH102" s="21"/>
      <c r="BI102" s="21"/>
      <c r="BJ102" s="21"/>
      <c r="BK102" s="21"/>
      <c r="BL102" s="21"/>
    </row>
    <row r="103" spans="1:64" ht="13.2" x14ac:dyDescent="0.25">
      <c r="A103" s="17">
        <v>45572.376368773148</v>
      </c>
      <c r="B103" s="18" t="s">
        <v>356</v>
      </c>
      <c r="C103" s="19" t="s">
        <v>357</v>
      </c>
      <c r="D103" s="18">
        <v>100</v>
      </c>
      <c r="E103" s="18">
        <v>1</v>
      </c>
      <c r="F103" s="18" t="s">
        <v>60</v>
      </c>
      <c r="G103" s="18" t="s">
        <v>76</v>
      </c>
      <c r="H103" s="18" t="s">
        <v>358</v>
      </c>
      <c r="I103" s="18" t="s">
        <v>63</v>
      </c>
      <c r="J103" s="18" t="s">
        <v>64</v>
      </c>
      <c r="K103" s="18" t="s">
        <v>84</v>
      </c>
      <c r="L103" s="18" t="s">
        <v>145</v>
      </c>
      <c r="M103" s="18" t="s">
        <v>78</v>
      </c>
      <c r="N103" s="18" t="s">
        <v>64</v>
      </c>
      <c r="O103" s="18" t="s">
        <v>84</v>
      </c>
      <c r="P103" s="18" t="s">
        <v>78</v>
      </c>
      <c r="Q103" s="18" t="s">
        <v>64</v>
      </c>
      <c r="R103" s="18" t="s">
        <v>64</v>
      </c>
      <c r="S103" s="18" t="s">
        <v>84</v>
      </c>
      <c r="T103" s="18" t="s">
        <v>64</v>
      </c>
      <c r="U103" s="18" t="s">
        <v>84</v>
      </c>
      <c r="V103" s="18" t="s">
        <v>64</v>
      </c>
      <c r="W103" s="18" t="s">
        <v>64</v>
      </c>
      <c r="X103" s="18" t="s">
        <v>64</v>
      </c>
      <c r="Y103" s="18" t="s">
        <v>64</v>
      </c>
      <c r="Z103" s="18" t="s">
        <v>65</v>
      </c>
      <c r="AA103" s="18" t="s">
        <v>65</v>
      </c>
      <c r="AB103" s="18" t="s">
        <v>65</v>
      </c>
      <c r="AC103" s="18" t="s">
        <v>65</v>
      </c>
      <c r="AD103" s="18" t="s">
        <v>65</v>
      </c>
      <c r="AE103" s="18" t="s">
        <v>65</v>
      </c>
      <c r="AF103" s="18" t="s">
        <v>66</v>
      </c>
      <c r="AG103" s="18" t="s">
        <v>66</v>
      </c>
      <c r="AH103" s="18" t="s">
        <v>65</v>
      </c>
      <c r="AI103" s="18" t="s">
        <v>79</v>
      </c>
      <c r="AJ103" s="18" t="s">
        <v>65</v>
      </c>
      <c r="AK103" s="18" t="s">
        <v>65</v>
      </c>
      <c r="AL103" s="18" t="s">
        <v>65</v>
      </c>
      <c r="AM103" s="18" t="s">
        <v>66</v>
      </c>
      <c r="AN103" s="18" t="s">
        <v>66</v>
      </c>
      <c r="AO103" s="18" t="s">
        <v>66</v>
      </c>
      <c r="AP103" s="18" t="s">
        <v>67</v>
      </c>
      <c r="AQ103" s="18" t="s">
        <v>67</v>
      </c>
      <c r="AR103" s="18" t="s">
        <v>63</v>
      </c>
      <c r="AS103" s="18" t="s">
        <v>207</v>
      </c>
      <c r="AT103" s="18" t="s">
        <v>87</v>
      </c>
      <c r="AU103" s="18" t="s">
        <v>70</v>
      </c>
      <c r="AV103" s="18" t="s">
        <v>71</v>
      </c>
      <c r="AW103" s="18" t="s">
        <v>73</v>
      </c>
      <c r="AX103" s="18" t="s">
        <v>72</v>
      </c>
      <c r="AY103" s="18" t="s">
        <v>73</v>
      </c>
      <c r="AZ103" s="18" t="s">
        <v>72</v>
      </c>
      <c r="BA103" s="18" t="s">
        <v>73</v>
      </c>
      <c r="BB103" s="18" t="s">
        <v>73</v>
      </c>
      <c r="BC103" s="18" t="s">
        <v>73</v>
      </c>
      <c r="BD103" s="18"/>
      <c r="BE103" s="18" t="s">
        <v>73</v>
      </c>
      <c r="BF103" s="20"/>
      <c r="BG103" s="21"/>
      <c r="BH103" s="21"/>
      <c r="BI103" s="21"/>
      <c r="BJ103" s="21"/>
      <c r="BK103" s="21"/>
      <c r="BL103" s="21"/>
    </row>
    <row r="104" spans="1:64" ht="13.2" x14ac:dyDescent="0.25">
      <c r="A104" s="17">
        <v>45572.378826875</v>
      </c>
      <c r="B104" s="18" t="s">
        <v>359</v>
      </c>
      <c r="C104" s="19" t="s">
        <v>360</v>
      </c>
      <c r="D104" s="18">
        <v>100</v>
      </c>
      <c r="E104" s="18">
        <v>0.76</v>
      </c>
      <c r="F104" s="18" t="s">
        <v>60</v>
      </c>
      <c r="G104" s="18" t="s">
        <v>76</v>
      </c>
      <c r="H104" s="18" t="s">
        <v>330</v>
      </c>
      <c r="I104" s="18" t="s">
        <v>63</v>
      </c>
      <c r="J104" s="18" t="s">
        <v>64</v>
      </c>
      <c r="K104" s="18" t="s">
        <v>84</v>
      </c>
      <c r="L104" s="18" t="s">
        <v>64</v>
      </c>
      <c r="M104" s="18" t="s">
        <v>78</v>
      </c>
      <c r="N104" s="18" t="s">
        <v>64</v>
      </c>
      <c r="O104" s="18" t="s">
        <v>64</v>
      </c>
      <c r="P104" s="18" t="s">
        <v>84</v>
      </c>
      <c r="Q104" s="18" t="s">
        <v>64</v>
      </c>
      <c r="R104" s="18" t="s">
        <v>64</v>
      </c>
      <c r="S104" s="18" t="s">
        <v>64</v>
      </c>
      <c r="T104" s="18" t="s">
        <v>64</v>
      </c>
      <c r="U104" s="18" t="s">
        <v>64</v>
      </c>
      <c r="V104" s="18" t="s">
        <v>64</v>
      </c>
      <c r="W104" s="18" t="s">
        <v>84</v>
      </c>
      <c r="X104" s="18" t="s">
        <v>78</v>
      </c>
      <c r="Y104" s="18" t="s">
        <v>64</v>
      </c>
      <c r="Z104" s="18" t="s">
        <v>65</v>
      </c>
      <c r="AA104" s="18" t="s">
        <v>65</v>
      </c>
      <c r="AB104" s="18" t="s">
        <v>79</v>
      </c>
      <c r="AC104" s="18" t="s">
        <v>65</v>
      </c>
      <c r="AD104" s="18" t="s">
        <v>66</v>
      </c>
      <c r="AE104" s="18" t="s">
        <v>65</v>
      </c>
      <c r="AF104" s="18" t="s">
        <v>65</v>
      </c>
      <c r="AG104" s="18" t="s">
        <v>65</v>
      </c>
      <c r="AH104" s="18" t="s">
        <v>66</v>
      </c>
      <c r="AI104" s="18" t="s">
        <v>79</v>
      </c>
      <c r="AJ104" s="18" t="s">
        <v>65</v>
      </c>
      <c r="AK104" s="18" t="s">
        <v>65</v>
      </c>
      <c r="AL104" s="18" t="s">
        <v>65</v>
      </c>
      <c r="AM104" s="18" t="s">
        <v>66</v>
      </c>
      <c r="AN104" s="18" t="s">
        <v>79</v>
      </c>
      <c r="AO104" s="18" t="s">
        <v>79</v>
      </c>
      <c r="AP104" s="18" t="s">
        <v>67</v>
      </c>
      <c r="AQ104" s="18" t="s">
        <v>67</v>
      </c>
      <c r="AR104" s="18" t="s">
        <v>63</v>
      </c>
      <c r="AS104" s="18" t="s">
        <v>353</v>
      </c>
      <c r="AT104" s="18" t="s">
        <v>69</v>
      </c>
      <c r="AU104" s="18" t="s">
        <v>93</v>
      </c>
      <c r="AV104" s="18" t="s">
        <v>71</v>
      </c>
      <c r="AW104" s="18" t="s">
        <v>63</v>
      </c>
      <c r="AX104" s="18" t="s">
        <v>63</v>
      </c>
      <c r="AY104" s="18" t="s">
        <v>63</v>
      </c>
      <c r="AZ104" s="18" t="s">
        <v>72</v>
      </c>
      <c r="BA104" s="18" t="s">
        <v>63</v>
      </c>
      <c r="BB104" s="18" t="s">
        <v>72</v>
      </c>
      <c r="BC104" s="18" t="s">
        <v>73</v>
      </c>
      <c r="BD104" s="18"/>
      <c r="BE104" s="18" t="s">
        <v>73</v>
      </c>
      <c r="BF104" s="20"/>
      <c r="BG104" s="21"/>
      <c r="BH104" s="21"/>
      <c r="BI104" s="21"/>
      <c r="BJ104" s="21"/>
      <c r="BK104" s="21"/>
      <c r="BL104" s="21"/>
    </row>
    <row r="105" spans="1:64" ht="13.2" x14ac:dyDescent="0.25">
      <c r="A105" s="17">
        <v>45572.380488587965</v>
      </c>
      <c r="B105" s="18" t="s">
        <v>361</v>
      </c>
      <c r="C105" s="19" t="s">
        <v>362</v>
      </c>
      <c r="D105" s="18">
        <v>41.07</v>
      </c>
      <c r="E105" s="18">
        <v>0.08</v>
      </c>
      <c r="F105" s="18" t="s">
        <v>60</v>
      </c>
      <c r="G105" s="18" t="s">
        <v>76</v>
      </c>
      <c r="H105" s="18" t="s">
        <v>330</v>
      </c>
      <c r="I105" s="18" t="s">
        <v>63</v>
      </c>
      <c r="J105" s="18" t="s">
        <v>145</v>
      </c>
      <c r="K105" s="18" t="s">
        <v>84</v>
      </c>
      <c r="L105" s="18" t="s">
        <v>64</v>
      </c>
      <c r="M105" s="18" t="s">
        <v>84</v>
      </c>
      <c r="N105" s="18" t="s">
        <v>64</v>
      </c>
      <c r="O105" s="18" t="s">
        <v>64</v>
      </c>
      <c r="P105" s="18" t="s">
        <v>84</v>
      </c>
      <c r="Q105" s="18" t="s">
        <v>84</v>
      </c>
      <c r="R105" s="18" t="s">
        <v>64</v>
      </c>
      <c r="S105" s="18" t="s">
        <v>64</v>
      </c>
      <c r="T105" s="18" t="s">
        <v>64</v>
      </c>
      <c r="U105" s="18" t="s">
        <v>64</v>
      </c>
      <c r="V105" s="18" t="s">
        <v>64</v>
      </c>
      <c r="W105" s="18" t="s">
        <v>64</v>
      </c>
      <c r="X105" s="18" t="s">
        <v>64</v>
      </c>
      <c r="Y105" s="18" t="s">
        <v>64</v>
      </c>
      <c r="Z105" s="18" t="s">
        <v>65</v>
      </c>
      <c r="AA105" s="18" t="s">
        <v>65</v>
      </c>
      <c r="AB105" s="18" t="s">
        <v>65</v>
      </c>
      <c r="AC105" s="18" t="s">
        <v>65</v>
      </c>
      <c r="AD105" s="18" t="s">
        <v>65</v>
      </c>
      <c r="AE105" s="18" t="s">
        <v>65</v>
      </c>
      <c r="AF105" s="18" t="s">
        <v>65</v>
      </c>
      <c r="AG105" s="18" t="s">
        <v>65</v>
      </c>
      <c r="AH105" s="18" t="s">
        <v>65</v>
      </c>
      <c r="AI105" s="18" t="s">
        <v>101</v>
      </c>
      <c r="AJ105" s="18" t="s">
        <v>65</v>
      </c>
      <c r="AK105" s="18" t="s">
        <v>79</v>
      </c>
      <c r="AL105" s="18" t="s">
        <v>65</v>
      </c>
      <c r="AM105" s="18" t="s">
        <v>65</v>
      </c>
      <c r="AN105" s="18" t="s">
        <v>65</v>
      </c>
      <c r="AO105" s="18" t="s">
        <v>65</v>
      </c>
      <c r="AP105" s="18" t="s">
        <v>85</v>
      </c>
      <c r="AQ105" s="18" t="s">
        <v>85</v>
      </c>
      <c r="AR105" s="18" t="s">
        <v>73</v>
      </c>
      <c r="AS105" s="18" t="s">
        <v>68</v>
      </c>
      <c r="AT105" s="18" t="s">
        <v>87</v>
      </c>
      <c r="AU105" s="18" t="s">
        <v>70</v>
      </c>
      <c r="AV105" s="18" t="s">
        <v>132</v>
      </c>
      <c r="AW105" s="18" t="s">
        <v>73</v>
      </c>
      <c r="AX105" s="18" t="s">
        <v>63</v>
      </c>
      <c r="AY105" s="18" t="s">
        <v>73</v>
      </c>
      <c r="AZ105" s="18" t="s">
        <v>73</v>
      </c>
      <c r="BA105" s="18" t="s">
        <v>73</v>
      </c>
      <c r="BB105" s="18" t="s">
        <v>73</v>
      </c>
      <c r="BC105" s="18" t="s">
        <v>73</v>
      </c>
      <c r="BD105" s="18"/>
      <c r="BE105" s="18" t="s">
        <v>73</v>
      </c>
      <c r="BF105" s="20"/>
      <c r="BG105" s="21"/>
      <c r="BH105" s="21"/>
      <c r="BI105" s="21"/>
      <c r="BJ105" s="21"/>
      <c r="BK105" s="21"/>
      <c r="BL105" s="21"/>
    </row>
    <row r="106" spans="1:64" ht="13.2" x14ac:dyDescent="0.25">
      <c r="A106" s="17">
        <v>45572.382133321764</v>
      </c>
      <c r="B106" s="18" t="s">
        <v>363</v>
      </c>
      <c r="C106" s="19" t="s">
        <v>364</v>
      </c>
      <c r="D106" s="18">
        <v>85.71</v>
      </c>
      <c r="E106" s="18">
        <v>0.75</v>
      </c>
      <c r="F106" s="18" t="s">
        <v>60</v>
      </c>
      <c r="G106" s="18" t="s">
        <v>76</v>
      </c>
      <c r="H106" s="18" t="s">
        <v>365</v>
      </c>
      <c r="I106" s="18" t="s">
        <v>63</v>
      </c>
      <c r="J106" s="18" t="s">
        <v>64</v>
      </c>
      <c r="K106" s="18" t="s">
        <v>64</v>
      </c>
      <c r="L106" s="18" t="s">
        <v>145</v>
      </c>
      <c r="M106" s="18" t="s">
        <v>84</v>
      </c>
      <c r="N106" s="18" t="s">
        <v>64</v>
      </c>
      <c r="O106" s="18" t="s">
        <v>84</v>
      </c>
      <c r="P106" s="18" t="s">
        <v>64</v>
      </c>
      <c r="Q106" s="18" t="s">
        <v>78</v>
      </c>
      <c r="R106" s="18" t="s">
        <v>64</v>
      </c>
      <c r="S106" s="18" t="s">
        <v>64</v>
      </c>
      <c r="T106" s="18" t="s">
        <v>64</v>
      </c>
      <c r="U106" s="18" t="s">
        <v>84</v>
      </c>
      <c r="V106" s="18" t="s">
        <v>64</v>
      </c>
      <c r="W106" s="18" t="s">
        <v>78</v>
      </c>
      <c r="X106" s="18" t="s">
        <v>64</v>
      </c>
      <c r="Y106" s="18" t="s">
        <v>64</v>
      </c>
      <c r="Z106" s="18" t="s">
        <v>66</v>
      </c>
      <c r="AA106" s="18" t="s">
        <v>66</v>
      </c>
      <c r="AB106" s="18" t="s">
        <v>66</v>
      </c>
      <c r="AC106" s="18" t="s">
        <v>65</v>
      </c>
      <c r="AD106" s="18" t="s">
        <v>66</v>
      </c>
      <c r="AE106" s="18" t="s">
        <v>66</v>
      </c>
      <c r="AF106" s="18" t="s">
        <v>66</v>
      </c>
      <c r="AG106" s="18" t="s">
        <v>66</v>
      </c>
      <c r="AH106" s="18" t="s">
        <v>66</v>
      </c>
      <c r="AI106" s="18" t="s">
        <v>79</v>
      </c>
      <c r="AJ106" s="18" t="s">
        <v>66</v>
      </c>
      <c r="AK106" s="18" t="s">
        <v>66</v>
      </c>
      <c r="AL106" s="18" t="s">
        <v>66</v>
      </c>
      <c r="AM106" s="18" t="s">
        <v>66</v>
      </c>
      <c r="AN106" s="18" t="s">
        <v>65</v>
      </c>
      <c r="AO106" s="18" t="s">
        <v>66</v>
      </c>
      <c r="AP106" s="18" t="s">
        <v>85</v>
      </c>
      <c r="AQ106" s="18" t="s">
        <v>85</v>
      </c>
      <c r="AR106" s="18" t="s">
        <v>63</v>
      </c>
      <c r="AS106" s="18" t="s">
        <v>366</v>
      </c>
      <c r="AT106" s="18" t="s">
        <v>69</v>
      </c>
      <c r="AU106" s="18" t="s">
        <v>67</v>
      </c>
      <c r="AV106" s="18" t="s">
        <v>132</v>
      </c>
      <c r="AW106" s="18" t="s">
        <v>63</v>
      </c>
      <c r="AX106" s="18" t="s">
        <v>72</v>
      </c>
      <c r="AY106" s="18" t="s">
        <v>63</v>
      </c>
      <c r="AZ106" s="18" t="s">
        <v>63</v>
      </c>
      <c r="BA106" s="18" t="s">
        <v>63</v>
      </c>
      <c r="BB106" s="18" t="s">
        <v>63</v>
      </c>
      <c r="BC106" s="18" t="s">
        <v>73</v>
      </c>
      <c r="BD106" s="18"/>
      <c r="BE106" s="18" t="s">
        <v>73</v>
      </c>
      <c r="BF106" s="20"/>
      <c r="BG106" s="21"/>
      <c r="BH106" s="21"/>
      <c r="BI106" s="21"/>
      <c r="BJ106" s="21"/>
      <c r="BK106" s="21"/>
      <c r="BL106" s="21"/>
    </row>
    <row r="107" spans="1:64" ht="13.2" x14ac:dyDescent="0.25">
      <c r="A107" s="17">
        <v>45572.383372407407</v>
      </c>
      <c r="B107" s="18" t="s">
        <v>367</v>
      </c>
      <c r="C107" s="19" t="s">
        <v>368</v>
      </c>
      <c r="D107" s="18">
        <v>34.82</v>
      </c>
      <c r="E107" s="18">
        <v>0.08</v>
      </c>
      <c r="F107" s="18" t="s">
        <v>60</v>
      </c>
      <c r="G107" s="18" t="s">
        <v>76</v>
      </c>
      <c r="H107" s="18" t="s">
        <v>369</v>
      </c>
      <c r="I107" s="18" t="s">
        <v>63</v>
      </c>
      <c r="J107" s="18" t="s">
        <v>64</v>
      </c>
      <c r="K107" s="18" t="s">
        <v>64</v>
      </c>
      <c r="L107" s="18" t="s">
        <v>64</v>
      </c>
      <c r="M107" s="18" t="s">
        <v>78</v>
      </c>
      <c r="N107" s="18" t="s">
        <v>64</v>
      </c>
      <c r="O107" s="18" t="s">
        <v>78</v>
      </c>
      <c r="P107" s="18" t="s">
        <v>78</v>
      </c>
      <c r="Q107" s="18" t="s">
        <v>78</v>
      </c>
      <c r="R107" s="18" t="s">
        <v>64</v>
      </c>
      <c r="S107" s="18" t="s">
        <v>78</v>
      </c>
      <c r="T107" s="18" t="s">
        <v>64</v>
      </c>
      <c r="U107" s="18" t="s">
        <v>64</v>
      </c>
      <c r="V107" s="18" t="s">
        <v>64</v>
      </c>
      <c r="W107" s="18" t="s">
        <v>64</v>
      </c>
      <c r="X107" s="18" t="s">
        <v>64</v>
      </c>
      <c r="Y107" s="18" t="s">
        <v>64</v>
      </c>
      <c r="Z107" s="18" t="s">
        <v>66</v>
      </c>
      <c r="AA107" s="18" t="s">
        <v>65</v>
      </c>
      <c r="AB107" s="18" t="s">
        <v>66</v>
      </c>
      <c r="AC107" s="18" t="s">
        <v>66</v>
      </c>
      <c r="AD107" s="18" t="s">
        <v>66</v>
      </c>
      <c r="AE107" s="18" t="s">
        <v>66</v>
      </c>
      <c r="AF107" s="18" t="s">
        <v>66</v>
      </c>
      <c r="AG107" s="18" t="s">
        <v>65</v>
      </c>
      <c r="AH107" s="18" t="s">
        <v>66</v>
      </c>
      <c r="AI107" s="18" t="s">
        <v>79</v>
      </c>
      <c r="AJ107" s="18" t="s">
        <v>66</v>
      </c>
      <c r="AK107" s="18" t="s">
        <v>66</v>
      </c>
      <c r="AL107" s="18" t="s">
        <v>66</v>
      </c>
      <c r="AM107" s="18" t="s">
        <v>66</v>
      </c>
      <c r="AN107" s="18" t="s">
        <v>79</v>
      </c>
      <c r="AO107" s="18" t="s">
        <v>79</v>
      </c>
      <c r="AP107" s="18" t="s">
        <v>85</v>
      </c>
      <c r="AQ107" s="18" t="s">
        <v>85</v>
      </c>
      <c r="AR107" s="18" t="s">
        <v>63</v>
      </c>
      <c r="AS107" s="18" t="s">
        <v>370</v>
      </c>
      <c r="AT107" s="18" t="s">
        <v>87</v>
      </c>
      <c r="AU107" s="18" t="s">
        <v>70</v>
      </c>
      <c r="AV107" s="18" t="s">
        <v>71</v>
      </c>
      <c r="AW107" s="18" t="s">
        <v>73</v>
      </c>
      <c r="AX107" s="18" t="s">
        <v>73</v>
      </c>
      <c r="AY107" s="18" t="s">
        <v>72</v>
      </c>
      <c r="AZ107" s="18" t="s">
        <v>73</v>
      </c>
      <c r="BA107" s="18" t="s">
        <v>72</v>
      </c>
      <c r="BB107" s="18" t="s">
        <v>73</v>
      </c>
      <c r="BC107" s="18" t="s">
        <v>73</v>
      </c>
      <c r="BD107" s="18"/>
      <c r="BE107" s="18" t="s">
        <v>73</v>
      </c>
      <c r="BF107" s="20"/>
      <c r="BG107" s="21"/>
      <c r="BH107" s="21"/>
      <c r="BI107" s="21"/>
      <c r="BJ107" s="21"/>
      <c r="BK107" s="21"/>
      <c r="BL107" s="21"/>
    </row>
    <row r="108" spans="1:64" ht="13.2" x14ac:dyDescent="0.25">
      <c r="A108" s="17">
        <v>45572.383376296297</v>
      </c>
      <c r="B108" s="18" t="s">
        <v>371</v>
      </c>
      <c r="C108" s="19" t="s">
        <v>372</v>
      </c>
      <c r="D108" s="18">
        <v>41.96</v>
      </c>
      <c r="E108" s="18">
        <v>0.28999999999999998</v>
      </c>
      <c r="F108" s="18" t="s">
        <v>60</v>
      </c>
      <c r="G108" s="18" t="s">
        <v>76</v>
      </c>
      <c r="H108" s="18" t="s">
        <v>373</v>
      </c>
      <c r="I108" s="18" t="s">
        <v>63</v>
      </c>
      <c r="J108" s="18" t="s">
        <v>64</v>
      </c>
      <c r="K108" s="18" t="s">
        <v>64</v>
      </c>
      <c r="L108" s="18" t="s">
        <v>64</v>
      </c>
      <c r="M108" s="18" t="s">
        <v>84</v>
      </c>
      <c r="N108" s="18" t="s">
        <v>64</v>
      </c>
      <c r="O108" s="18" t="s">
        <v>64</v>
      </c>
      <c r="P108" s="18" t="s">
        <v>84</v>
      </c>
      <c r="Q108" s="18" t="s">
        <v>64</v>
      </c>
      <c r="R108" s="18" t="s">
        <v>64</v>
      </c>
      <c r="S108" s="18" t="s">
        <v>64</v>
      </c>
      <c r="T108" s="18" t="s">
        <v>64</v>
      </c>
      <c r="U108" s="18" t="s">
        <v>64</v>
      </c>
      <c r="V108" s="18" t="s">
        <v>64</v>
      </c>
      <c r="W108" s="18" t="s">
        <v>64</v>
      </c>
      <c r="X108" s="18" t="s">
        <v>64</v>
      </c>
      <c r="Y108" s="18" t="s">
        <v>64</v>
      </c>
      <c r="Z108" s="18" t="s">
        <v>65</v>
      </c>
      <c r="AA108" s="18" t="s">
        <v>65</v>
      </c>
      <c r="AB108" s="18" t="s">
        <v>66</v>
      </c>
      <c r="AC108" s="18" t="s">
        <v>65</v>
      </c>
      <c r="AD108" s="18" t="s">
        <v>65</v>
      </c>
      <c r="AE108" s="18" t="s">
        <v>65</v>
      </c>
      <c r="AF108" s="18" t="s">
        <v>66</v>
      </c>
      <c r="AG108" s="18" t="s">
        <v>65</v>
      </c>
      <c r="AH108" s="18" t="s">
        <v>66</v>
      </c>
      <c r="AI108" s="18" t="s">
        <v>65</v>
      </c>
      <c r="AJ108" s="18" t="s">
        <v>65</v>
      </c>
      <c r="AK108" s="18" t="s">
        <v>65</v>
      </c>
      <c r="AL108" s="18" t="s">
        <v>65</v>
      </c>
      <c r="AM108" s="18" t="s">
        <v>65</v>
      </c>
      <c r="AN108" s="18" t="s">
        <v>65</v>
      </c>
      <c r="AO108" s="18" t="s">
        <v>65</v>
      </c>
      <c r="AP108" s="18" t="s">
        <v>67</v>
      </c>
      <c r="AQ108" s="18" t="s">
        <v>67</v>
      </c>
      <c r="AR108" s="18" t="s">
        <v>86</v>
      </c>
      <c r="AS108" s="18" t="s">
        <v>68</v>
      </c>
      <c r="AT108" s="18" t="s">
        <v>69</v>
      </c>
      <c r="AU108" s="18" t="s">
        <v>70</v>
      </c>
      <c r="AV108" s="18" t="s">
        <v>71</v>
      </c>
      <c r="AW108" s="18" t="s">
        <v>63</v>
      </c>
      <c r="AX108" s="18" t="s">
        <v>72</v>
      </c>
      <c r="AY108" s="18" t="s">
        <v>73</v>
      </c>
      <c r="AZ108" s="18" t="s">
        <v>72</v>
      </c>
      <c r="BA108" s="18" t="s">
        <v>73</v>
      </c>
      <c r="BB108" s="18" t="s">
        <v>73</v>
      </c>
      <c r="BC108" s="18" t="s">
        <v>73</v>
      </c>
      <c r="BD108" s="18"/>
      <c r="BE108" s="18" t="s">
        <v>73</v>
      </c>
      <c r="BF108" s="20"/>
      <c r="BG108" s="21"/>
      <c r="BH108" s="21"/>
      <c r="BI108" s="21"/>
      <c r="BJ108" s="21"/>
      <c r="BK108" s="21"/>
      <c r="BL108" s="21"/>
    </row>
    <row r="109" spans="1:64" ht="13.2" x14ac:dyDescent="0.25">
      <c r="A109" s="17">
        <v>45572.385504074075</v>
      </c>
      <c r="B109" s="18" t="s">
        <v>374</v>
      </c>
      <c r="C109" s="19" t="s">
        <v>375</v>
      </c>
      <c r="D109" s="18">
        <v>53.57</v>
      </c>
      <c r="E109" s="18">
        <v>0.33</v>
      </c>
      <c r="F109" s="18" t="s">
        <v>60</v>
      </c>
      <c r="G109" s="18" t="s">
        <v>76</v>
      </c>
      <c r="H109" s="18" t="s">
        <v>352</v>
      </c>
      <c r="I109" s="18" t="s">
        <v>63</v>
      </c>
      <c r="J109" s="18" t="s">
        <v>64</v>
      </c>
      <c r="K109" s="18" t="s">
        <v>84</v>
      </c>
      <c r="L109" s="18" t="s">
        <v>64</v>
      </c>
      <c r="M109" s="18" t="s">
        <v>84</v>
      </c>
      <c r="N109" s="18" t="s">
        <v>64</v>
      </c>
      <c r="O109" s="18" t="s">
        <v>64</v>
      </c>
      <c r="P109" s="18" t="s">
        <v>78</v>
      </c>
      <c r="Q109" s="18" t="s">
        <v>64</v>
      </c>
      <c r="R109" s="18" t="s">
        <v>64</v>
      </c>
      <c r="S109" s="18" t="s">
        <v>84</v>
      </c>
      <c r="T109" s="18" t="s">
        <v>64</v>
      </c>
      <c r="U109" s="18" t="s">
        <v>64</v>
      </c>
      <c r="V109" s="18" t="s">
        <v>64</v>
      </c>
      <c r="W109" s="18" t="s">
        <v>64</v>
      </c>
      <c r="X109" s="18" t="s">
        <v>64</v>
      </c>
      <c r="Y109" s="18" t="s">
        <v>64</v>
      </c>
      <c r="Z109" s="18" t="s">
        <v>65</v>
      </c>
      <c r="AA109" s="18" t="s">
        <v>65</v>
      </c>
      <c r="AB109" s="18" t="s">
        <v>66</v>
      </c>
      <c r="AC109" s="18" t="s">
        <v>65</v>
      </c>
      <c r="AD109" s="18" t="s">
        <v>66</v>
      </c>
      <c r="AE109" s="18" t="s">
        <v>66</v>
      </c>
      <c r="AF109" s="18" t="s">
        <v>66</v>
      </c>
      <c r="AG109" s="18" t="s">
        <v>65</v>
      </c>
      <c r="AH109" s="18" t="s">
        <v>66</v>
      </c>
      <c r="AI109" s="18" t="s">
        <v>79</v>
      </c>
      <c r="AJ109" s="18" t="s">
        <v>65</v>
      </c>
      <c r="AK109" s="18" t="s">
        <v>65</v>
      </c>
      <c r="AL109" s="18" t="s">
        <v>66</v>
      </c>
      <c r="AM109" s="18" t="s">
        <v>65</v>
      </c>
      <c r="AN109" s="18" t="s">
        <v>79</v>
      </c>
      <c r="AO109" s="18" t="s">
        <v>66</v>
      </c>
      <c r="AP109" s="18" t="s">
        <v>67</v>
      </c>
      <c r="AQ109" s="18" t="s">
        <v>67</v>
      </c>
      <c r="AR109" s="18" t="s">
        <v>86</v>
      </c>
      <c r="AS109" s="18" t="s">
        <v>115</v>
      </c>
      <c r="AT109" s="18" t="s">
        <v>87</v>
      </c>
      <c r="AU109" s="18" t="s">
        <v>93</v>
      </c>
      <c r="AV109" s="18" t="s">
        <v>71</v>
      </c>
      <c r="AW109" s="18" t="s">
        <v>73</v>
      </c>
      <c r="AX109" s="18" t="s">
        <v>72</v>
      </c>
      <c r="AY109" s="18" t="s">
        <v>73</v>
      </c>
      <c r="AZ109" s="18" t="s">
        <v>73</v>
      </c>
      <c r="BA109" s="18" t="s">
        <v>72</v>
      </c>
      <c r="BB109" s="18" t="s">
        <v>73</v>
      </c>
      <c r="BC109" s="18" t="s">
        <v>73</v>
      </c>
      <c r="BD109" s="18"/>
      <c r="BE109" s="18" t="s">
        <v>73</v>
      </c>
      <c r="BF109" s="20"/>
      <c r="BG109" s="21"/>
      <c r="BH109" s="21"/>
      <c r="BI109" s="21"/>
      <c r="BJ109" s="21"/>
      <c r="BK109" s="21"/>
      <c r="BL109" s="21"/>
    </row>
    <row r="110" spans="1:64" ht="13.2" x14ac:dyDescent="0.25">
      <c r="A110" s="17">
        <v>45572.386470613426</v>
      </c>
      <c r="B110" s="18" t="s">
        <v>376</v>
      </c>
      <c r="C110" s="19" t="s">
        <v>377</v>
      </c>
      <c r="D110" s="18">
        <v>58.06</v>
      </c>
      <c r="E110" s="18">
        <v>0.83</v>
      </c>
      <c r="F110" s="18" t="s">
        <v>60</v>
      </c>
      <c r="G110" s="18" t="s">
        <v>76</v>
      </c>
      <c r="H110" s="18" t="s">
        <v>378</v>
      </c>
      <c r="I110" s="18" t="s">
        <v>63</v>
      </c>
      <c r="J110" s="18" t="s">
        <v>64</v>
      </c>
      <c r="K110" s="18" t="s">
        <v>64</v>
      </c>
      <c r="L110" s="18" t="s">
        <v>64</v>
      </c>
      <c r="M110" s="18" t="s">
        <v>84</v>
      </c>
      <c r="N110" s="18" t="s">
        <v>64</v>
      </c>
      <c r="O110" s="18" t="s">
        <v>84</v>
      </c>
      <c r="P110" s="18" t="s">
        <v>84</v>
      </c>
      <c r="Q110" s="18" t="s">
        <v>64</v>
      </c>
      <c r="R110" s="18" t="s">
        <v>64</v>
      </c>
      <c r="S110" s="18" t="s">
        <v>64</v>
      </c>
      <c r="T110" s="18" t="s">
        <v>64</v>
      </c>
      <c r="U110" s="18" t="s">
        <v>84</v>
      </c>
      <c r="V110" s="18" t="s">
        <v>64</v>
      </c>
      <c r="W110" s="18" t="s">
        <v>64</v>
      </c>
      <c r="X110" s="18" t="s">
        <v>64</v>
      </c>
      <c r="Y110" s="18" t="s">
        <v>64</v>
      </c>
      <c r="Z110" s="18" t="s">
        <v>65</v>
      </c>
      <c r="AA110" s="18" t="s">
        <v>65</v>
      </c>
      <c r="AB110" s="18" t="s">
        <v>65</v>
      </c>
      <c r="AC110" s="18" t="s">
        <v>65</v>
      </c>
      <c r="AD110" s="18" t="s">
        <v>65</v>
      </c>
      <c r="AE110" s="18" t="s">
        <v>65</v>
      </c>
      <c r="AF110" s="18" t="s">
        <v>66</v>
      </c>
      <c r="AG110" s="18" t="s">
        <v>66</v>
      </c>
      <c r="AH110" s="18" t="s">
        <v>66</v>
      </c>
      <c r="AI110" s="18" t="s">
        <v>101</v>
      </c>
      <c r="AJ110" s="18" t="s">
        <v>65</v>
      </c>
      <c r="AK110" s="18" t="s">
        <v>65</v>
      </c>
      <c r="AL110" s="18" t="s">
        <v>65</v>
      </c>
      <c r="AM110" s="18" t="s">
        <v>65</v>
      </c>
      <c r="AN110" s="18" t="s">
        <v>65</v>
      </c>
      <c r="AO110" s="18" t="s">
        <v>65</v>
      </c>
      <c r="AP110" s="18" t="s">
        <v>67</v>
      </c>
      <c r="AQ110" s="18" t="s">
        <v>151</v>
      </c>
      <c r="AR110" s="18" t="s">
        <v>63</v>
      </c>
      <c r="AS110" s="18" t="s">
        <v>81</v>
      </c>
      <c r="AT110" s="18" t="s">
        <v>69</v>
      </c>
      <c r="AU110" s="18" t="s">
        <v>70</v>
      </c>
      <c r="AV110" s="18" t="s">
        <v>71</v>
      </c>
      <c r="AW110" s="18" t="s">
        <v>72</v>
      </c>
      <c r="AX110" s="18" t="s">
        <v>72</v>
      </c>
      <c r="AY110" s="18" t="s">
        <v>72</v>
      </c>
      <c r="AZ110" s="18" t="s">
        <v>72</v>
      </c>
      <c r="BA110" s="18" t="s">
        <v>63</v>
      </c>
      <c r="BB110" s="18" t="s">
        <v>63</v>
      </c>
      <c r="BC110" s="18" t="s">
        <v>73</v>
      </c>
      <c r="BD110" s="18"/>
      <c r="BE110" s="18" t="s">
        <v>73</v>
      </c>
      <c r="BF110" s="20"/>
      <c r="BG110" s="21"/>
      <c r="BH110" s="21"/>
      <c r="BI110" s="21"/>
      <c r="BJ110" s="21"/>
      <c r="BK110" s="21"/>
      <c r="BL110" s="21"/>
    </row>
    <row r="111" spans="1:64" ht="13.2" x14ac:dyDescent="0.25">
      <c r="A111" s="17">
        <v>45572.388167002311</v>
      </c>
      <c r="B111" s="18" t="s">
        <v>379</v>
      </c>
      <c r="C111" s="18" t="s">
        <v>380</v>
      </c>
      <c r="D111" s="18">
        <v>100</v>
      </c>
      <c r="E111" s="18">
        <v>1.17</v>
      </c>
      <c r="F111" s="18" t="s">
        <v>60</v>
      </c>
      <c r="G111" s="18" t="s">
        <v>76</v>
      </c>
      <c r="H111" s="18" t="s">
        <v>381</v>
      </c>
      <c r="I111" s="18" t="s">
        <v>73</v>
      </c>
      <c r="J111" s="18" t="s">
        <v>64</v>
      </c>
      <c r="K111" s="18" t="s">
        <v>84</v>
      </c>
      <c r="L111" s="18" t="s">
        <v>64</v>
      </c>
      <c r="M111" s="18" t="s">
        <v>84</v>
      </c>
      <c r="N111" s="18" t="s">
        <v>64</v>
      </c>
      <c r="O111" s="18" t="s">
        <v>64</v>
      </c>
      <c r="P111" s="18" t="s">
        <v>64</v>
      </c>
      <c r="Q111" s="18" t="s">
        <v>84</v>
      </c>
      <c r="R111" s="18" t="s">
        <v>64</v>
      </c>
      <c r="S111" s="18" t="s">
        <v>64</v>
      </c>
      <c r="T111" s="18" t="s">
        <v>84</v>
      </c>
      <c r="U111" s="18" t="s">
        <v>84</v>
      </c>
      <c r="V111" s="18" t="s">
        <v>84</v>
      </c>
      <c r="W111" s="18" t="s">
        <v>64</v>
      </c>
      <c r="X111" s="18" t="s">
        <v>64</v>
      </c>
      <c r="Y111" s="18" t="s">
        <v>78</v>
      </c>
      <c r="Z111" s="18" t="s">
        <v>65</v>
      </c>
      <c r="AA111" s="18" t="s">
        <v>65</v>
      </c>
      <c r="AB111" s="18" t="s">
        <v>66</v>
      </c>
      <c r="AC111" s="18" t="s">
        <v>65</v>
      </c>
      <c r="AD111" s="18" t="s">
        <v>65</v>
      </c>
      <c r="AE111" s="18" t="s">
        <v>66</v>
      </c>
      <c r="AF111" s="18" t="s">
        <v>79</v>
      </c>
      <c r="AG111" s="18" t="s">
        <v>65</v>
      </c>
      <c r="AH111" s="18" t="s">
        <v>66</v>
      </c>
      <c r="AI111" s="18" t="s">
        <v>101</v>
      </c>
      <c r="AJ111" s="18" t="s">
        <v>66</v>
      </c>
      <c r="AK111" s="18" t="s">
        <v>66</v>
      </c>
      <c r="AL111" s="18" t="s">
        <v>65</v>
      </c>
      <c r="AM111" s="18" t="s">
        <v>65</v>
      </c>
      <c r="AN111" s="18" t="s">
        <v>66</v>
      </c>
      <c r="AO111" s="18" t="s">
        <v>65</v>
      </c>
      <c r="AP111" s="18" t="s">
        <v>85</v>
      </c>
      <c r="AQ111" s="18" t="s">
        <v>85</v>
      </c>
      <c r="AR111" s="18" t="s">
        <v>86</v>
      </c>
      <c r="AS111" s="18" t="s">
        <v>68</v>
      </c>
      <c r="AT111" s="18" t="s">
        <v>69</v>
      </c>
      <c r="AU111" s="18" t="s">
        <v>70</v>
      </c>
      <c r="AV111" s="18" t="s">
        <v>132</v>
      </c>
      <c r="AW111" s="18" t="s">
        <v>72</v>
      </c>
      <c r="AX111" s="18" t="s">
        <v>72</v>
      </c>
      <c r="AY111" s="18" t="s">
        <v>72</v>
      </c>
      <c r="AZ111" s="18" t="s">
        <v>72</v>
      </c>
      <c r="BA111" s="18" t="s">
        <v>72</v>
      </c>
      <c r="BB111" s="18" t="s">
        <v>73</v>
      </c>
      <c r="BC111" s="18" t="s">
        <v>73</v>
      </c>
      <c r="BD111" s="18"/>
      <c r="BE111" s="18" t="s">
        <v>73</v>
      </c>
      <c r="BF111" s="20"/>
      <c r="BG111" s="21"/>
      <c r="BH111" s="21"/>
      <c r="BI111" s="21"/>
      <c r="BJ111" s="21"/>
      <c r="BK111" s="21"/>
      <c r="BL111" s="21"/>
    </row>
    <row r="112" spans="1:64" ht="13.2" x14ac:dyDescent="0.25">
      <c r="A112" s="17">
        <v>45572.397934583336</v>
      </c>
      <c r="B112" s="18" t="s">
        <v>382</v>
      </c>
      <c r="C112" s="19" t="s">
        <v>383</v>
      </c>
      <c r="D112" s="18">
        <v>100</v>
      </c>
      <c r="E112" s="18">
        <v>1.1299999999999999</v>
      </c>
      <c r="F112" s="18" t="s">
        <v>114</v>
      </c>
      <c r="G112" s="18" t="s">
        <v>76</v>
      </c>
      <c r="H112" s="18" t="s">
        <v>384</v>
      </c>
      <c r="I112" s="18" t="s">
        <v>63</v>
      </c>
      <c r="J112" s="18" t="s">
        <v>64</v>
      </c>
      <c r="K112" s="18" t="s">
        <v>78</v>
      </c>
      <c r="L112" s="18" t="s">
        <v>64</v>
      </c>
      <c r="M112" s="18" t="s">
        <v>84</v>
      </c>
      <c r="N112" s="18" t="s">
        <v>64</v>
      </c>
      <c r="O112" s="18" t="s">
        <v>64</v>
      </c>
      <c r="P112" s="18" t="s">
        <v>64</v>
      </c>
      <c r="Q112" s="18" t="s">
        <v>64</v>
      </c>
      <c r="R112" s="18" t="s">
        <v>64</v>
      </c>
      <c r="S112" s="18" t="s">
        <v>64</v>
      </c>
      <c r="T112" s="18" t="s">
        <v>64</v>
      </c>
      <c r="U112" s="18" t="s">
        <v>64</v>
      </c>
      <c r="V112" s="18" t="s">
        <v>64</v>
      </c>
      <c r="W112" s="18" t="s">
        <v>64</v>
      </c>
      <c r="X112" s="18" t="s">
        <v>64</v>
      </c>
      <c r="Y112" s="18" t="s">
        <v>64</v>
      </c>
      <c r="Z112" s="18" t="s">
        <v>65</v>
      </c>
      <c r="AA112" s="18" t="s">
        <v>65</v>
      </c>
      <c r="AB112" s="18" t="s">
        <v>66</v>
      </c>
      <c r="AC112" s="18" t="s">
        <v>65</v>
      </c>
      <c r="AD112" s="18" t="s">
        <v>66</v>
      </c>
      <c r="AE112" s="18" t="s">
        <v>65</v>
      </c>
      <c r="AF112" s="18" t="s">
        <v>66</v>
      </c>
      <c r="AG112" s="18" t="s">
        <v>66</v>
      </c>
      <c r="AH112" s="18" t="s">
        <v>66</v>
      </c>
      <c r="AI112" s="18" t="s">
        <v>79</v>
      </c>
      <c r="AJ112" s="18" t="s">
        <v>66</v>
      </c>
      <c r="AK112" s="18" t="s">
        <v>66</v>
      </c>
      <c r="AL112" s="18" t="s">
        <v>66</v>
      </c>
      <c r="AM112" s="18" t="s">
        <v>66</v>
      </c>
      <c r="AN112" s="18" t="s">
        <v>66</v>
      </c>
      <c r="AO112" s="18" t="s">
        <v>66</v>
      </c>
      <c r="AP112" s="18" t="s">
        <v>85</v>
      </c>
      <c r="AQ112" s="18" t="s">
        <v>85</v>
      </c>
      <c r="AR112" s="18" t="s">
        <v>86</v>
      </c>
      <c r="AS112" s="18" t="s">
        <v>81</v>
      </c>
      <c r="AT112" s="18" t="s">
        <v>69</v>
      </c>
      <c r="AU112" s="18" t="s">
        <v>93</v>
      </c>
      <c r="AV112" s="18" t="s">
        <v>71</v>
      </c>
      <c r="AW112" s="18" t="s">
        <v>63</v>
      </c>
      <c r="AX112" s="18" t="s">
        <v>72</v>
      </c>
      <c r="AY112" s="18" t="s">
        <v>63</v>
      </c>
      <c r="AZ112" s="18" t="s">
        <v>72</v>
      </c>
      <c r="BA112" s="18" t="s">
        <v>63</v>
      </c>
      <c r="BB112" s="18" t="s">
        <v>73</v>
      </c>
      <c r="BC112" s="18" t="s">
        <v>73</v>
      </c>
      <c r="BD112" s="18"/>
      <c r="BE112" s="18" t="s">
        <v>73</v>
      </c>
      <c r="BF112" s="20"/>
      <c r="BG112" s="21"/>
      <c r="BH112" s="21"/>
      <c r="BI112" s="21"/>
      <c r="BJ112" s="21"/>
      <c r="BK112" s="21"/>
      <c r="BL112" s="21"/>
    </row>
    <row r="113" spans="1:64" ht="13.2" x14ac:dyDescent="0.25">
      <c r="A113" s="17">
        <v>45572.398379074075</v>
      </c>
      <c r="B113" s="18" t="s">
        <v>385</v>
      </c>
      <c r="C113" s="19" t="s">
        <v>386</v>
      </c>
      <c r="D113" s="18">
        <v>94.64</v>
      </c>
      <c r="E113" s="18">
        <v>1.29</v>
      </c>
      <c r="F113" s="18" t="s">
        <v>114</v>
      </c>
      <c r="G113" s="18" t="s">
        <v>76</v>
      </c>
      <c r="H113" s="18" t="s">
        <v>387</v>
      </c>
      <c r="I113" s="18" t="s">
        <v>73</v>
      </c>
      <c r="J113" s="18" t="s">
        <v>64</v>
      </c>
      <c r="K113" s="18" t="s">
        <v>78</v>
      </c>
      <c r="L113" s="18" t="s">
        <v>64</v>
      </c>
      <c r="M113" s="18" t="s">
        <v>84</v>
      </c>
      <c r="N113" s="18" t="s">
        <v>64</v>
      </c>
      <c r="O113" s="18" t="s">
        <v>64</v>
      </c>
      <c r="P113" s="18" t="s">
        <v>84</v>
      </c>
      <c r="Q113" s="18" t="s">
        <v>64</v>
      </c>
      <c r="R113" s="18" t="s">
        <v>64</v>
      </c>
      <c r="S113" s="18" t="s">
        <v>78</v>
      </c>
      <c r="T113" s="18" t="s">
        <v>64</v>
      </c>
      <c r="U113" s="18" t="s">
        <v>78</v>
      </c>
      <c r="V113" s="18" t="s">
        <v>64</v>
      </c>
      <c r="W113" s="18" t="s">
        <v>64</v>
      </c>
      <c r="X113" s="18" t="s">
        <v>64</v>
      </c>
      <c r="Y113" s="18" t="s">
        <v>64</v>
      </c>
      <c r="Z113" s="18" t="s">
        <v>79</v>
      </c>
      <c r="AA113" s="18" t="s">
        <v>66</v>
      </c>
      <c r="AB113" s="18" t="s">
        <v>66</v>
      </c>
      <c r="AC113" s="18" t="s">
        <v>66</v>
      </c>
      <c r="AD113" s="18" t="s">
        <v>65</v>
      </c>
      <c r="AE113" s="18" t="s">
        <v>66</v>
      </c>
      <c r="AF113" s="18" t="s">
        <v>66</v>
      </c>
      <c r="AG113" s="18" t="s">
        <v>66</v>
      </c>
      <c r="AH113" s="18" t="s">
        <v>66</v>
      </c>
      <c r="AI113" s="18" t="s">
        <v>101</v>
      </c>
      <c r="AJ113" s="18" t="s">
        <v>65</v>
      </c>
      <c r="AK113" s="18" t="s">
        <v>65</v>
      </c>
      <c r="AL113" s="18" t="s">
        <v>66</v>
      </c>
      <c r="AM113" s="18" t="s">
        <v>66</v>
      </c>
      <c r="AN113" s="18" t="s">
        <v>79</v>
      </c>
      <c r="AO113" s="18" t="s">
        <v>79</v>
      </c>
      <c r="AP113" s="18" t="s">
        <v>119</v>
      </c>
      <c r="AQ113" s="18" t="s">
        <v>119</v>
      </c>
      <c r="AR113" s="18" t="s">
        <v>86</v>
      </c>
      <c r="AS113" s="18" t="s">
        <v>388</v>
      </c>
      <c r="AT113" s="18" t="s">
        <v>169</v>
      </c>
      <c r="AU113" s="18" t="s">
        <v>93</v>
      </c>
      <c r="AV113" s="18" t="s">
        <v>67</v>
      </c>
      <c r="AW113" s="18" t="s">
        <v>72</v>
      </c>
      <c r="AX113" s="18" t="s">
        <v>72</v>
      </c>
      <c r="AY113" s="18" t="s">
        <v>63</v>
      </c>
      <c r="AZ113" s="18" t="s">
        <v>63</v>
      </c>
      <c r="BA113" s="18" t="s">
        <v>72</v>
      </c>
      <c r="BB113" s="18" t="s">
        <v>72</v>
      </c>
      <c r="BC113" s="18" t="s">
        <v>73</v>
      </c>
      <c r="BD113" s="18"/>
      <c r="BE113" s="18" t="s">
        <v>73</v>
      </c>
      <c r="BF113" s="20"/>
      <c r="BG113" s="21"/>
      <c r="BH113" s="21"/>
      <c r="BI113" s="21"/>
      <c r="BJ113" s="21"/>
      <c r="BK113" s="21"/>
      <c r="BL113" s="21"/>
    </row>
    <row r="114" spans="1:64" ht="13.2" x14ac:dyDescent="0.25">
      <c r="A114" s="17">
        <v>45572.398872638892</v>
      </c>
      <c r="B114" s="18" t="s">
        <v>389</v>
      </c>
      <c r="C114" s="19" t="s">
        <v>390</v>
      </c>
      <c r="D114" s="18">
        <v>100</v>
      </c>
      <c r="E114" s="18">
        <v>0.53</v>
      </c>
      <c r="F114" s="18" t="s">
        <v>60</v>
      </c>
      <c r="G114" s="18" t="s">
        <v>76</v>
      </c>
      <c r="H114" s="18" t="s">
        <v>335</v>
      </c>
      <c r="I114" s="18" t="s">
        <v>63</v>
      </c>
      <c r="J114" s="18" t="s">
        <v>64</v>
      </c>
      <c r="K114" s="18" t="s">
        <v>78</v>
      </c>
      <c r="L114" s="18" t="s">
        <v>64</v>
      </c>
      <c r="M114" s="18" t="s">
        <v>84</v>
      </c>
      <c r="N114" s="18" t="s">
        <v>84</v>
      </c>
      <c r="O114" s="18" t="s">
        <v>64</v>
      </c>
      <c r="P114" s="18" t="s">
        <v>84</v>
      </c>
      <c r="Q114" s="18" t="s">
        <v>64</v>
      </c>
      <c r="R114" s="18" t="s">
        <v>64</v>
      </c>
      <c r="S114" s="18" t="s">
        <v>64</v>
      </c>
      <c r="T114" s="18" t="s">
        <v>64</v>
      </c>
      <c r="U114" s="18" t="s">
        <v>64</v>
      </c>
      <c r="V114" s="18" t="s">
        <v>64</v>
      </c>
      <c r="W114" s="18" t="s">
        <v>64</v>
      </c>
      <c r="X114" s="18" t="s">
        <v>64</v>
      </c>
      <c r="Y114" s="18" t="s">
        <v>64</v>
      </c>
      <c r="Z114" s="18" t="s">
        <v>65</v>
      </c>
      <c r="AA114" s="18" t="s">
        <v>66</v>
      </c>
      <c r="AB114" s="18" t="s">
        <v>66</v>
      </c>
      <c r="AC114" s="18" t="s">
        <v>66</v>
      </c>
      <c r="AD114" s="18" t="s">
        <v>65</v>
      </c>
      <c r="AE114" s="18" t="s">
        <v>66</v>
      </c>
      <c r="AF114" s="18" t="s">
        <v>66</v>
      </c>
      <c r="AG114" s="18" t="s">
        <v>65</v>
      </c>
      <c r="AH114" s="18" t="s">
        <v>66</v>
      </c>
      <c r="AI114" s="18" t="s">
        <v>66</v>
      </c>
      <c r="AJ114" s="18" t="s">
        <v>66</v>
      </c>
      <c r="AK114" s="18" t="s">
        <v>66</v>
      </c>
      <c r="AL114" s="18" t="s">
        <v>65</v>
      </c>
      <c r="AM114" s="18" t="s">
        <v>66</v>
      </c>
      <c r="AN114" s="18" t="s">
        <v>66</v>
      </c>
      <c r="AO114" s="18" t="s">
        <v>66</v>
      </c>
      <c r="AP114" s="18" t="s">
        <v>67</v>
      </c>
      <c r="AQ114" s="18" t="s">
        <v>67</v>
      </c>
      <c r="AR114" s="18" t="s">
        <v>86</v>
      </c>
      <c r="AS114" s="18" t="s">
        <v>391</v>
      </c>
      <c r="AT114" s="18" t="s">
        <v>69</v>
      </c>
      <c r="AU114" s="18" t="s">
        <v>70</v>
      </c>
      <c r="AV114" s="18" t="s">
        <v>67</v>
      </c>
      <c r="AW114" s="18" t="s">
        <v>73</v>
      </c>
      <c r="AX114" s="18" t="s">
        <v>73</v>
      </c>
      <c r="AY114" s="18" t="s">
        <v>72</v>
      </c>
      <c r="AZ114" s="18" t="s">
        <v>73</v>
      </c>
      <c r="BA114" s="18" t="s">
        <v>72</v>
      </c>
      <c r="BB114" s="18" t="s">
        <v>73</v>
      </c>
      <c r="BC114" s="18" t="s">
        <v>73</v>
      </c>
      <c r="BD114" s="18"/>
      <c r="BE114" s="18" t="s">
        <v>73</v>
      </c>
      <c r="BF114" s="20"/>
      <c r="BG114" s="21"/>
      <c r="BH114" s="21"/>
      <c r="BI114" s="21"/>
      <c r="BJ114" s="21"/>
      <c r="BK114" s="21"/>
      <c r="BL114" s="21"/>
    </row>
    <row r="115" spans="1:64" ht="13.2" x14ac:dyDescent="0.25">
      <c r="A115" s="17">
        <v>45572.399304699073</v>
      </c>
      <c r="B115" s="18" t="s">
        <v>392</v>
      </c>
      <c r="C115" s="19" t="s">
        <v>393</v>
      </c>
      <c r="D115" s="18">
        <v>100</v>
      </c>
      <c r="E115" s="18">
        <v>0.75</v>
      </c>
      <c r="F115" s="18" t="s">
        <v>114</v>
      </c>
      <c r="G115" s="18" t="s">
        <v>76</v>
      </c>
      <c r="H115" s="18" t="s">
        <v>394</v>
      </c>
      <c r="I115" s="18" t="s">
        <v>63</v>
      </c>
      <c r="J115" s="18" t="s">
        <v>64</v>
      </c>
      <c r="K115" s="18" t="s">
        <v>64</v>
      </c>
      <c r="L115" s="18" t="s">
        <v>64</v>
      </c>
      <c r="M115" s="18" t="s">
        <v>78</v>
      </c>
      <c r="N115" s="18" t="s">
        <v>64</v>
      </c>
      <c r="O115" s="18" t="s">
        <v>84</v>
      </c>
      <c r="P115" s="18" t="s">
        <v>84</v>
      </c>
      <c r="Q115" s="18" t="s">
        <v>64</v>
      </c>
      <c r="R115" s="18" t="s">
        <v>64</v>
      </c>
      <c r="S115" s="18" t="s">
        <v>78</v>
      </c>
      <c r="T115" s="18" t="s">
        <v>78</v>
      </c>
      <c r="U115" s="18" t="s">
        <v>84</v>
      </c>
      <c r="V115" s="18" t="s">
        <v>64</v>
      </c>
      <c r="W115" s="18" t="s">
        <v>78</v>
      </c>
      <c r="X115" s="18" t="s">
        <v>84</v>
      </c>
      <c r="Y115" s="18" t="s">
        <v>78</v>
      </c>
      <c r="Z115" s="18" t="s">
        <v>65</v>
      </c>
      <c r="AA115" s="18" t="s">
        <v>65</v>
      </c>
      <c r="AB115" s="18" t="s">
        <v>65</v>
      </c>
      <c r="AC115" s="18" t="s">
        <v>65</v>
      </c>
      <c r="AD115" s="18" t="s">
        <v>65</v>
      </c>
      <c r="AE115" s="18" t="s">
        <v>65</v>
      </c>
      <c r="AF115" s="18" t="s">
        <v>66</v>
      </c>
      <c r="AG115" s="18" t="s">
        <v>66</v>
      </c>
      <c r="AH115" s="18" t="s">
        <v>66</v>
      </c>
      <c r="AI115" s="18" t="s">
        <v>101</v>
      </c>
      <c r="AJ115" s="18" t="s">
        <v>65</v>
      </c>
      <c r="AK115" s="18" t="s">
        <v>65</v>
      </c>
      <c r="AL115" s="18" t="s">
        <v>65</v>
      </c>
      <c r="AM115" s="18" t="s">
        <v>66</v>
      </c>
      <c r="AN115" s="18" t="s">
        <v>79</v>
      </c>
      <c r="AO115" s="18" t="s">
        <v>66</v>
      </c>
      <c r="AP115" s="18" t="s">
        <v>67</v>
      </c>
      <c r="AQ115" s="18" t="s">
        <v>67</v>
      </c>
      <c r="AR115" s="18" t="s">
        <v>63</v>
      </c>
      <c r="AS115" s="18" t="s">
        <v>81</v>
      </c>
      <c r="AT115" s="18" t="s">
        <v>87</v>
      </c>
      <c r="AU115" s="18" t="s">
        <v>70</v>
      </c>
      <c r="AV115" s="18" t="s">
        <v>67</v>
      </c>
      <c r="AW115" s="18" t="s">
        <v>72</v>
      </c>
      <c r="AX115" s="18" t="s">
        <v>73</v>
      </c>
      <c r="AY115" s="18" t="s">
        <v>73</v>
      </c>
      <c r="AZ115" s="18" t="s">
        <v>63</v>
      </c>
      <c r="BA115" s="18" t="s">
        <v>63</v>
      </c>
      <c r="BB115" s="18" t="s">
        <v>73</v>
      </c>
      <c r="BC115" s="18" t="s">
        <v>73</v>
      </c>
      <c r="BD115" s="18"/>
      <c r="BE115" s="18" t="s">
        <v>73</v>
      </c>
      <c r="BF115" s="20"/>
      <c r="BG115" s="21"/>
      <c r="BH115" s="21"/>
      <c r="BI115" s="21"/>
      <c r="BJ115" s="21"/>
      <c r="BK115" s="21"/>
      <c r="BL115" s="21"/>
    </row>
    <row r="116" spans="1:64" ht="13.2" x14ac:dyDescent="0.25">
      <c r="A116" s="17">
        <v>45572.402199953707</v>
      </c>
      <c r="B116" s="18" t="s">
        <v>395</v>
      </c>
      <c r="C116" s="19" t="s">
        <v>396</v>
      </c>
      <c r="D116" s="18">
        <v>100</v>
      </c>
      <c r="E116" s="18">
        <v>0.75</v>
      </c>
      <c r="F116" s="18" t="s">
        <v>114</v>
      </c>
      <c r="G116" s="18" t="s">
        <v>76</v>
      </c>
      <c r="H116" s="18" t="s">
        <v>349</v>
      </c>
      <c r="I116" s="18" t="s">
        <v>63</v>
      </c>
      <c r="J116" s="18" t="s">
        <v>64</v>
      </c>
      <c r="K116" s="18" t="s">
        <v>64</v>
      </c>
      <c r="L116" s="18" t="s">
        <v>64</v>
      </c>
      <c r="M116" s="18" t="s">
        <v>78</v>
      </c>
      <c r="N116" s="18" t="s">
        <v>64</v>
      </c>
      <c r="O116" s="18" t="s">
        <v>78</v>
      </c>
      <c r="P116" s="18" t="s">
        <v>64</v>
      </c>
      <c r="Q116" s="18" t="s">
        <v>78</v>
      </c>
      <c r="R116" s="18" t="s">
        <v>64</v>
      </c>
      <c r="S116" s="18" t="s">
        <v>64</v>
      </c>
      <c r="T116" s="18" t="s">
        <v>64</v>
      </c>
      <c r="U116" s="18" t="s">
        <v>64</v>
      </c>
      <c r="V116" s="18" t="s">
        <v>64</v>
      </c>
      <c r="W116" s="18" t="s">
        <v>64</v>
      </c>
      <c r="X116" s="18" t="s">
        <v>64</v>
      </c>
      <c r="Y116" s="18" t="s">
        <v>64</v>
      </c>
      <c r="Z116" s="18" t="s">
        <v>65</v>
      </c>
      <c r="AA116" s="18" t="s">
        <v>65</v>
      </c>
      <c r="AB116" s="18" t="s">
        <v>65</v>
      </c>
      <c r="AC116" s="18" t="s">
        <v>65</v>
      </c>
      <c r="AD116" s="18" t="s">
        <v>65</v>
      </c>
      <c r="AE116" s="18" t="s">
        <v>65</v>
      </c>
      <c r="AF116" s="18" t="s">
        <v>65</v>
      </c>
      <c r="AG116" s="18" t="s">
        <v>65</v>
      </c>
      <c r="AH116" s="18" t="s">
        <v>65</v>
      </c>
      <c r="AI116" s="18" t="s">
        <v>65</v>
      </c>
      <c r="AJ116" s="18" t="s">
        <v>65</v>
      </c>
      <c r="AK116" s="18" t="s">
        <v>65</v>
      </c>
      <c r="AL116" s="18" t="s">
        <v>65</v>
      </c>
      <c r="AM116" s="18" t="s">
        <v>65</v>
      </c>
      <c r="AN116" s="18" t="s">
        <v>65</v>
      </c>
      <c r="AO116" s="18" t="s">
        <v>65</v>
      </c>
      <c r="AP116" s="18" t="s">
        <v>67</v>
      </c>
      <c r="AQ116" s="18" t="s">
        <v>67</v>
      </c>
      <c r="AR116" s="18" t="s">
        <v>63</v>
      </c>
      <c r="AS116" s="18" t="s">
        <v>81</v>
      </c>
      <c r="AT116" s="18" t="s">
        <v>87</v>
      </c>
      <c r="AU116" s="18" t="s">
        <v>93</v>
      </c>
      <c r="AV116" s="18" t="s">
        <v>71</v>
      </c>
      <c r="AW116" s="18" t="s">
        <v>73</v>
      </c>
      <c r="AX116" s="18" t="s">
        <v>73</v>
      </c>
      <c r="AY116" s="18" t="s">
        <v>72</v>
      </c>
      <c r="AZ116" s="18" t="s">
        <v>72</v>
      </c>
      <c r="BA116" s="18" t="s">
        <v>72</v>
      </c>
      <c r="BB116" s="18" t="s">
        <v>72</v>
      </c>
      <c r="BC116" s="18" t="s">
        <v>73</v>
      </c>
      <c r="BD116" s="18"/>
      <c r="BE116" s="18" t="s">
        <v>73</v>
      </c>
      <c r="BF116" s="20"/>
      <c r="BG116" s="21"/>
      <c r="BH116" s="21"/>
      <c r="BI116" s="21"/>
      <c r="BJ116" s="21"/>
      <c r="BK116" s="21"/>
      <c r="BL116" s="21"/>
    </row>
    <row r="117" spans="1:64" ht="13.2" x14ac:dyDescent="0.25">
      <c r="A117" s="17">
        <v>45572.402884201394</v>
      </c>
      <c r="B117" s="18" t="s">
        <v>397</v>
      </c>
      <c r="C117" s="19" t="s">
        <v>398</v>
      </c>
      <c r="D117" s="18">
        <v>100</v>
      </c>
      <c r="E117" s="18">
        <v>1.46</v>
      </c>
      <c r="F117" s="18" t="s">
        <v>114</v>
      </c>
      <c r="G117" s="18" t="s">
        <v>76</v>
      </c>
      <c r="H117" s="18" t="s">
        <v>399</v>
      </c>
      <c r="I117" s="18" t="s">
        <v>63</v>
      </c>
      <c r="J117" s="18" t="s">
        <v>64</v>
      </c>
      <c r="K117" s="18" t="s">
        <v>64</v>
      </c>
      <c r="L117" s="18" t="s">
        <v>78</v>
      </c>
      <c r="M117" s="18" t="s">
        <v>84</v>
      </c>
      <c r="N117" s="18" t="s">
        <v>64</v>
      </c>
      <c r="O117" s="18" t="s">
        <v>64</v>
      </c>
      <c r="P117" s="18" t="s">
        <v>84</v>
      </c>
      <c r="Q117" s="18" t="s">
        <v>64</v>
      </c>
      <c r="R117" s="18" t="s">
        <v>64</v>
      </c>
      <c r="S117" s="18" t="s">
        <v>64</v>
      </c>
      <c r="T117" s="18" t="s">
        <v>64</v>
      </c>
      <c r="U117" s="18" t="s">
        <v>78</v>
      </c>
      <c r="V117" s="18" t="s">
        <v>64</v>
      </c>
      <c r="W117" s="18" t="s">
        <v>64</v>
      </c>
      <c r="X117" s="18" t="s">
        <v>64</v>
      </c>
      <c r="Y117" s="18" t="s">
        <v>64</v>
      </c>
      <c r="Z117" s="18" t="s">
        <v>66</v>
      </c>
      <c r="AA117" s="18" t="s">
        <v>65</v>
      </c>
      <c r="AB117" s="18" t="s">
        <v>65</v>
      </c>
      <c r="AC117" s="18" t="s">
        <v>65</v>
      </c>
      <c r="AD117" s="18" t="s">
        <v>65</v>
      </c>
      <c r="AE117" s="18" t="s">
        <v>65</v>
      </c>
      <c r="AF117" s="18" t="s">
        <v>65</v>
      </c>
      <c r="AG117" s="18" t="s">
        <v>65</v>
      </c>
      <c r="AH117" s="18" t="s">
        <v>65</v>
      </c>
      <c r="AI117" s="18" t="s">
        <v>101</v>
      </c>
      <c r="AJ117" s="18" t="s">
        <v>65</v>
      </c>
      <c r="AK117" s="18" t="s">
        <v>65</v>
      </c>
      <c r="AL117" s="18" t="s">
        <v>66</v>
      </c>
      <c r="AM117" s="18" t="s">
        <v>65</v>
      </c>
      <c r="AN117" s="18" t="s">
        <v>65</v>
      </c>
      <c r="AO117" s="18" t="s">
        <v>65</v>
      </c>
      <c r="AP117" s="18" t="s">
        <v>67</v>
      </c>
      <c r="AQ117" s="18" t="s">
        <v>67</v>
      </c>
      <c r="AR117" s="18" t="s">
        <v>86</v>
      </c>
      <c r="AS117" s="18" t="s">
        <v>115</v>
      </c>
      <c r="AT117" s="18" t="s">
        <v>87</v>
      </c>
      <c r="AU117" s="18" t="s">
        <v>70</v>
      </c>
      <c r="AV117" s="18" t="s">
        <v>71</v>
      </c>
      <c r="AW117" s="18" t="s">
        <v>72</v>
      </c>
      <c r="AX117" s="18" t="s">
        <v>63</v>
      </c>
      <c r="AY117" s="18" t="s">
        <v>72</v>
      </c>
      <c r="AZ117" s="18" t="s">
        <v>72</v>
      </c>
      <c r="BA117" s="18" t="s">
        <v>72</v>
      </c>
      <c r="BB117" s="18" t="s">
        <v>73</v>
      </c>
      <c r="BC117" s="18" t="s">
        <v>73</v>
      </c>
      <c r="BD117" s="18"/>
      <c r="BE117" s="18" t="s">
        <v>73</v>
      </c>
      <c r="BF117" s="20"/>
      <c r="BG117" s="21"/>
      <c r="BH117" s="21"/>
      <c r="BI117" s="21"/>
      <c r="BJ117" s="21"/>
      <c r="BK117" s="21"/>
      <c r="BL117" s="21"/>
    </row>
    <row r="118" spans="1:64" ht="13.2" x14ac:dyDescent="0.25">
      <c r="A118" s="17">
        <v>45572.403261018517</v>
      </c>
      <c r="B118" s="18" t="s">
        <v>400</v>
      </c>
      <c r="C118" s="19" t="s">
        <v>401</v>
      </c>
      <c r="D118" s="18">
        <v>100</v>
      </c>
      <c r="E118" s="18">
        <v>0.46</v>
      </c>
      <c r="F118" s="18" t="s">
        <v>114</v>
      </c>
      <c r="G118" s="18" t="s">
        <v>76</v>
      </c>
      <c r="H118" s="18" t="s">
        <v>335</v>
      </c>
      <c r="I118" s="18" t="s">
        <v>63</v>
      </c>
      <c r="J118" s="18" t="s">
        <v>64</v>
      </c>
      <c r="K118" s="18" t="s">
        <v>78</v>
      </c>
      <c r="L118" s="18" t="s">
        <v>78</v>
      </c>
      <c r="M118" s="18" t="s">
        <v>64</v>
      </c>
      <c r="N118" s="18" t="s">
        <v>84</v>
      </c>
      <c r="O118" s="18" t="s">
        <v>64</v>
      </c>
      <c r="P118" s="18" t="s">
        <v>84</v>
      </c>
      <c r="Q118" s="18" t="s">
        <v>84</v>
      </c>
      <c r="R118" s="18" t="s">
        <v>64</v>
      </c>
      <c r="S118" s="18" t="s">
        <v>84</v>
      </c>
      <c r="T118" s="18" t="s">
        <v>64</v>
      </c>
      <c r="U118" s="18" t="s">
        <v>64</v>
      </c>
      <c r="V118" s="18" t="s">
        <v>84</v>
      </c>
      <c r="W118" s="18" t="s">
        <v>64</v>
      </c>
      <c r="X118" s="18" t="s">
        <v>64</v>
      </c>
      <c r="Y118" s="18" t="s">
        <v>64</v>
      </c>
      <c r="Z118" s="18" t="s">
        <v>101</v>
      </c>
      <c r="AA118" s="18" t="s">
        <v>101</v>
      </c>
      <c r="AB118" s="18" t="s">
        <v>65</v>
      </c>
      <c r="AC118" s="18" t="s">
        <v>101</v>
      </c>
      <c r="AD118" s="18" t="s">
        <v>101</v>
      </c>
      <c r="AE118" s="18" t="s">
        <v>79</v>
      </c>
      <c r="AF118" s="18" t="s">
        <v>79</v>
      </c>
      <c r="AG118" s="18" t="s">
        <v>65</v>
      </c>
      <c r="AH118" s="18" t="s">
        <v>65</v>
      </c>
      <c r="AI118" s="18" t="s">
        <v>65</v>
      </c>
      <c r="AJ118" s="18" t="s">
        <v>101</v>
      </c>
      <c r="AK118" s="18" t="s">
        <v>101</v>
      </c>
      <c r="AL118" s="18" t="s">
        <v>79</v>
      </c>
      <c r="AM118" s="18" t="s">
        <v>101</v>
      </c>
      <c r="AN118" s="18" t="s">
        <v>101</v>
      </c>
      <c r="AO118" s="18" t="s">
        <v>101</v>
      </c>
      <c r="AP118" s="18" t="s">
        <v>67</v>
      </c>
      <c r="AQ118" s="18" t="s">
        <v>67</v>
      </c>
      <c r="AR118" s="18" t="s">
        <v>73</v>
      </c>
      <c r="AS118" s="18" t="s">
        <v>402</v>
      </c>
      <c r="AT118" s="18" t="s">
        <v>69</v>
      </c>
      <c r="AU118" s="18" t="s">
        <v>67</v>
      </c>
      <c r="AV118" s="18" t="s">
        <v>132</v>
      </c>
      <c r="AW118" s="18" t="s">
        <v>72</v>
      </c>
      <c r="AX118" s="18" t="s">
        <v>73</v>
      </c>
      <c r="AY118" s="18" t="s">
        <v>73</v>
      </c>
      <c r="AZ118" s="18" t="s">
        <v>72</v>
      </c>
      <c r="BA118" s="18" t="s">
        <v>73</v>
      </c>
      <c r="BB118" s="18" t="s">
        <v>72</v>
      </c>
      <c r="BC118" s="18" t="s">
        <v>73</v>
      </c>
      <c r="BD118" s="18" t="s">
        <v>403</v>
      </c>
      <c r="BE118" s="18" t="s">
        <v>73</v>
      </c>
      <c r="BF118" s="20" t="s">
        <v>271</v>
      </c>
      <c r="BG118" s="21"/>
      <c r="BH118" s="21"/>
      <c r="BI118" s="21"/>
      <c r="BJ118" s="21"/>
      <c r="BK118" s="21"/>
      <c r="BL118" s="21"/>
    </row>
    <row r="119" spans="1:64" ht="13.2" x14ac:dyDescent="0.25">
      <c r="A119" s="17">
        <v>45572.403505196758</v>
      </c>
      <c r="B119" s="18" t="s">
        <v>404</v>
      </c>
      <c r="C119" s="19" t="s">
        <v>405</v>
      </c>
      <c r="D119" s="18">
        <v>100</v>
      </c>
      <c r="E119" s="18">
        <v>1.96</v>
      </c>
      <c r="F119" s="18" t="s">
        <v>114</v>
      </c>
      <c r="G119" s="18" t="s">
        <v>76</v>
      </c>
      <c r="H119" s="18" t="s">
        <v>349</v>
      </c>
      <c r="I119" s="18" t="s">
        <v>63</v>
      </c>
      <c r="J119" s="18" t="s">
        <v>64</v>
      </c>
      <c r="K119" s="18" t="s">
        <v>64</v>
      </c>
      <c r="L119" s="18" t="s">
        <v>64</v>
      </c>
      <c r="M119" s="18" t="s">
        <v>84</v>
      </c>
      <c r="N119" s="18" t="s">
        <v>64</v>
      </c>
      <c r="O119" s="18" t="s">
        <v>84</v>
      </c>
      <c r="P119" s="18" t="s">
        <v>84</v>
      </c>
      <c r="Q119" s="18" t="s">
        <v>64</v>
      </c>
      <c r="R119" s="18" t="s">
        <v>64</v>
      </c>
      <c r="S119" s="18" t="s">
        <v>64</v>
      </c>
      <c r="T119" s="18" t="s">
        <v>64</v>
      </c>
      <c r="U119" s="18" t="s">
        <v>64</v>
      </c>
      <c r="V119" s="18" t="s">
        <v>64</v>
      </c>
      <c r="W119" s="18" t="s">
        <v>64</v>
      </c>
      <c r="X119" s="18" t="s">
        <v>64</v>
      </c>
      <c r="Y119" s="18" t="s">
        <v>64</v>
      </c>
      <c r="Z119" s="18" t="s">
        <v>66</v>
      </c>
      <c r="AA119" s="18" t="s">
        <v>66</v>
      </c>
      <c r="AB119" s="18" t="s">
        <v>66</v>
      </c>
      <c r="AC119" s="18" t="s">
        <v>66</v>
      </c>
      <c r="AD119" s="18" t="s">
        <v>66</v>
      </c>
      <c r="AE119" s="18" t="s">
        <v>65</v>
      </c>
      <c r="AF119" s="18" t="s">
        <v>66</v>
      </c>
      <c r="AG119" s="18" t="s">
        <v>65</v>
      </c>
      <c r="AH119" s="18" t="s">
        <v>65</v>
      </c>
      <c r="AI119" s="18" t="s">
        <v>79</v>
      </c>
      <c r="AJ119" s="18" t="s">
        <v>65</v>
      </c>
      <c r="AK119" s="18" t="s">
        <v>65</v>
      </c>
      <c r="AL119" s="18" t="s">
        <v>65</v>
      </c>
      <c r="AM119" s="18" t="s">
        <v>65</v>
      </c>
      <c r="AN119" s="18" t="s">
        <v>66</v>
      </c>
      <c r="AO119" s="18" t="s">
        <v>66</v>
      </c>
      <c r="AP119" s="18" t="s">
        <v>119</v>
      </c>
      <c r="AQ119" s="18" t="s">
        <v>119</v>
      </c>
      <c r="AR119" s="18" t="s">
        <v>86</v>
      </c>
      <c r="AS119" s="18" t="s">
        <v>406</v>
      </c>
      <c r="AT119" s="18" t="s">
        <v>69</v>
      </c>
      <c r="AU119" s="18" t="s">
        <v>70</v>
      </c>
      <c r="AV119" s="18" t="s">
        <v>132</v>
      </c>
      <c r="AW119" s="18" t="s">
        <v>72</v>
      </c>
      <c r="AX119" s="18" t="s">
        <v>73</v>
      </c>
      <c r="AY119" s="18" t="s">
        <v>63</v>
      </c>
      <c r="AZ119" s="18" t="s">
        <v>72</v>
      </c>
      <c r="BA119" s="18" t="s">
        <v>63</v>
      </c>
      <c r="BB119" s="18" t="s">
        <v>63</v>
      </c>
      <c r="BC119" s="18" t="s">
        <v>63</v>
      </c>
      <c r="BD119" s="18" t="s">
        <v>407</v>
      </c>
      <c r="BE119" s="18" t="s">
        <v>63</v>
      </c>
      <c r="BF119" s="20" t="s">
        <v>408</v>
      </c>
      <c r="BG119" s="21"/>
      <c r="BH119" s="21"/>
      <c r="BI119" s="21"/>
      <c r="BJ119" s="21"/>
      <c r="BK119" s="21"/>
      <c r="BL119" s="21"/>
    </row>
    <row r="120" spans="1:64" ht="13.2" x14ac:dyDescent="0.25">
      <c r="A120" s="17">
        <v>45572.405997557871</v>
      </c>
      <c r="B120" s="18" t="s">
        <v>409</v>
      </c>
      <c r="C120" s="18" t="s">
        <v>410</v>
      </c>
      <c r="D120" s="18">
        <v>44.44</v>
      </c>
      <c r="E120" s="18">
        <v>0.46</v>
      </c>
      <c r="F120" s="18" t="s">
        <v>114</v>
      </c>
      <c r="G120" s="18" t="s">
        <v>76</v>
      </c>
      <c r="H120" s="18" t="s">
        <v>411</v>
      </c>
      <c r="I120" s="18" t="s">
        <v>73</v>
      </c>
      <c r="J120" s="18" t="s">
        <v>64</v>
      </c>
      <c r="K120" s="18" t="s">
        <v>84</v>
      </c>
      <c r="L120" s="18" t="s">
        <v>64</v>
      </c>
      <c r="M120" s="18" t="s">
        <v>78</v>
      </c>
      <c r="N120" s="18" t="s">
        <v>64</v>
      </c>
      <c r="O120" s="18" t="s">
        <v>64</v>
      </c>
      <c r="P120" s="18" t="s">
        <v>64</v>
      </c>
      <c r="Q120" s="18" t="s">
        <v>64</v>
      </c>
      <c r="R120" s="18" t="s">
        <v>64</v>
      </c>
      <c r="S120" s="18" t="s">
        <v>64</v>
      </c>
      <c r="T120" s="18" t="s">
        <v>64</v>
      </c>
      <c r="U120" s="18" t="s">
        <v>64</v>
      </c>
      <c r="V120" s="18" t="s">
        <v>64</v>
      </c>
      <c r="W120" s="18" t="s">
        <v>64</v>
      </c>
      <c r="X120" s="18" t="s">
        <v>64</v>
      </c>
      <c r="Y120" s="18" t="s">
        <v>64</v>
      </c>
      <c r="Z120" s="18" t="s">
        <v>65</v>
      </c>
      <c r="AA120" s="18" t="s">
        <v>65</v>
      </c>
      <c r="AB120" s="18" t="s">
        <v>65</v>
      </c>
      <c r="AC120" s="18" t="s">
        <v>65</v>
      </c>
      <c r="AD120" s="18" t="s">
        <v>65</v>
      </c>
      <c r="AE120" s="18" t="s">
        <v>65</v>
      </c>
      <c r="AF120" s="18" t="s">
        <v>65</v>
      </c>
      <c r="AG120" s="18" t="s">
        <v>66</v>
      </c>
      <c r="AH120" s="18" t="s">
        <v>79</v>
      </c>
      <c r="AI120" s="18" t="s">
        <v>66</v>
      </c>
      <c r="AJ120" s="18" t="s">
        <v>65</v>
      </c>
      <c r="AK120" s="18" t="s">
        <v>66</v>
      </c>
      <c r="AL120" s="18" t="s">
        <v>66</v>
      </c>
      <c r="AM120" s="18" t="s">
        <v>65</v>
      </c>
      <c r="AN120" s="18" t="s">
        <v>66</v>
      </c>
      <c r="AO120" s="18" t="s">
        <v>66</v>
      </c>
      <c r="AP120" s="18" t="s">
        <v>67</v>
      </c>
      <c r="AQ120" s="18" t="s">
        <v>67</v>
      </c>
      <c r="AR120" s="18" t="s">
        <v>63</v>
      </c>
      <c r="AS120" s="18" t="s">
        <v>81</v>
      </c>
      <c r="AT120" s="18" t="s">
        <v>87</v>
      </c>
      <c r="AU120" s="18" t="s">
        <v>93</v>
      </c>
      <c r="AV120" s="18" t="s">
        <v>71</v>
      </c>
      <c r="AW120" s="18" t="s">
        <v>63</v>
      </c>
      <c r="AX120" s="18" t="s">
        <v>63</v>
      </c>
      <c r="AY120" s="18" t="s">
        <v>73</v>
      </c>
      <c r="AZ120" s="18" t="s">
        <v>63</v>
      </c>
      <c r="BA120" s="18" t="s">
        <v>73</v>
      </c>
      <c r="BB120" s="18" t="s">
        <v>73</v>
      </c>
      <c r="BC120" s="18" t="s">
        <v>73</v>
      </c>
      <c r="BD120" s="18"/>
      <c r="BE120" s="18" t="s">
        <v>73</v>
      </c>
      <c r="BF120" s="20"/>
      <c r="BG120" s="21"/>
      <c r="BH120" s="21"/>
      <c r="BI120" s="21"/>
      <c r="BJ120" s="21"/>
      <c r="BK120" s="21"/>
      <c r="BL120" s="21"/>
    </row>
    <row r="121" spans="1:64" ht="13.2" x14ac:dyDescent="0.25">
      <c r="A121" s="17">
        <v>45572.407035567128</v>
      </c>
      <c r="B121" s="18" t="s">
        <v>412</v>
      </c>
      <c r="C121" s="19" t="s">
        <v>413</v>
      </c>
      <c r="D121" s="18">
        <v>100</v>
      </c>
      <c r="E121" s="18">
        <v>1.1299999999999999</v>
      </c>
      <c r="F121" s="18" t="s">
        <v>60</v>
      </c>
      <c r="G121" s="18" t="s">
        <v>76</v>
      </c>
      <c r="H121" s="18" t="s">
        <v>414</v>
      </c>
      <c r="I121" s="18" t="s">
        <v>73</v>
      </c>
      <c r="J121" s="18" t="s">
        <v>64</v>
      </c>
      <c r="K121" s="18" t="s">
        <v>78</v>
      </c>
      <c r="L121" s="18" t="s">
        <v>64</v>
      </c>
      <c r="M121" s="18" t="s">
        <v>78</v>
      </c>
      <c r="N121" s="18" t="s">
        <v>64</v>
      </c>
      <c r="O121" s="18" t="s">
        <v>64</v>
      </c>
      <c r="P121" s="18" t="s">
        <v>78</v>
      </c>
      <c r="Q121" s="18" t="s">
        <v>84</v>
      </c>
      <c r="R121" s="18" t="s">
        <v>64</v>
      </c>
      <c r="S121" s="18" t="s">
        <v>64</v>
      </c>
      <c r="T121" s="18" t="s">
        <v>64</v>
      </c>
      <c r="U121" s="18" t="s">
        <v>64</v>
      </c>
      <c r="V121" s="18" t="s">
        <v>64</v>
      </c>
      <c r="W121" s="18" t="s">
        <v>84</v>
      </c>
      <c r="X121" s="18" t="s">
        <v>64</v>
      </c>
      <c r="Y121" s="18" t="s">
        <v>64</v>
      </c>
      <c r="Z121" s="18" t="s">
        <v>66</v>
      </c>
      <c r="AA121" s="18" t="s">
        <v>65</v>
      </c>
      <c r="AB121" s="18" t="s">
        <v>65</v>
      </c>
      <c r="AC121" s="18" t="s">
        <v>66</v>
      </c>
      <c r="AD121" s="18" t="s">
        <v>65</v>
      </c>
      <c r="AE121" s="18" t="s">
        <v>65</v>
      </c>
      <c r="AF121" s="18" t="s">
        <v>66</v>
      </c>
      <c r="AG121" s="18" t="s">
        <v>66</v>
      </c>
      <c r="AH121" s="18" t="s">
        <v>66</v>
      </c>
      <c r="AI121" s="18" t="s">
        <v>101</v>
      </c>
      <c r="AJ121" s="18" t="s">
        <v>66</v>
      </c>
      <c r="AK121" s="18" t="s">
        <v>65</v>
      </c>
      <c r="AL121" s="18" t="s">
        <v>65</v>
      </c>
      <c r="AM121" s="18" t="s">
        <v>65</v>
      </c>
      <c r="AN121" s="18" t="s">
        <v>66</v>
      </c>
      <c r="AO121" s="18" t="s">
        <v>66</v>
      </c>
      <c r="AP121" s="18" t="s">
        <v>85</v>
      </c>
      <c r="AQ121" s="18" t="s">
        <v>85</v>
      </c>
      <c r="AR121" s="18" t="s">
        <v>86</v>
      </c>
      <c r="AS121" s="18" t="s">
        <v>68</v>
      </c>
      <c r="AT121" s="18" t="s">
        <v>69</v>
      </c>
      <c r="AU121" s="18" t="s">
        <v>67</v>
      </c>
      <c r="AV121" s="18" t="s">
        <v>67</v>
      </c>
      <c r="AW121" s="18" t="s">
        <v>73</v>
      </c>
      <c r="AX121" s="18" t="s">
        <v>73</v>
      </c>
      <c r="AY121" s="18" t="s">
        <v>63</v>
      </c>
      <c r="AZ121" s="18" t="s">
        <v>73</v>
      </c>
      <c r="BA121" s="18" t="s">
        <v>63</v>
      </c>
      <c r="BB121" s="18" t="s">
        <v>72</v>
      </c>
      <c r="BC121" s="18" t="s">
        <v>73</v>
      </c>
      <c r="BD121" s="18"/>
      <c r="BE121" s="18" t="s">
        <v>73</v>
      </c>
      <c r="BF121" s="20"/>
      <c r="BG121" s="21"/>
      <c r="BH121" s="21"/>
      <c r="BI121" s="21"/>
      <c r="BJ121" s="21"/>
      <c r="BK121" s="21"/>
      <c r="BL121" s="21"/>
    </row>
    <row r="122" spans="1:64" ht="13.2" x14ac:dyDescent="0.25">
      <c r="A122" s="17">
        <v>45572.409341099541</v>
      </c>
      <c r="B122" s="18" t="s">
        <v>415</v>
      </c>
      <c r="C122" s="19" t="s">
        <v>416</v>
      </c>
      <c r="D122" s="18">
        <v>40.18</v>
      </c>
      <c r="E122" s="18">
        <v>0.96</v>
      </c>
      <c r="F122" s="18" t="s">
        <v>60</v>
      </c>
      <c r="G122" s="18" t="s">
        <v>76</v>
      </c>
      <c r="H122" s="18" t="s">
        <v>417</v>
      </c>
      <c r="I122" s="18" t="s">
        <v>63</v>
      </c>
      <c r="J122" s="18" t="s">
        <v>64</v>
      </c>
      <c r="K122" s="18" t="s">
        <v>84</v>
      </c>
      <c r="L122" s="18" t="s">
        <v>64</v>
      </c>
      <c r="M122" s="18" t="s">
        <v>84</v>
      </c>
      <c r="N122" s="18" t="s">
        <v>64</v>
      </c>
      <c r="O122" s="18" t="s">
        <v>64</v>
      </c>
      <c r="P122" s="18" t="s">
        <v>84</v>
      </c>
      <c r="Q122" s="18" t="s">
        <v>84</v>
      </c>
      <c r="R122" s="18" t="s">
        <v>64</v>
      </c>
      <c r="S122" s="18" t="s">
        <v>64</v>
      </c>
      <c r="T122" s="18" t="s">
        <v>64</v>
      </c>
      <c r="U122" s="18" t="s">
        <v>84</v>
      </c>
      <c r="V122" s="18" t="s">
        <v>84</v>
      </c>
      <c r="W122" s="18" t="s">
        <v>64</v>
      </c>
      <c r="X122" s="18" t="s">
        <v>64</v>
      </c>
      <c r="Y122" s="18" t="s">
        <v>64</v>
      </c>
      <c r="Z122" s="18" t="s">
        <v>66</v>
      </c>
      <c r="AA122" s="18" t="s">
        <v>66</v>
      </c>
      <c r="AB122" s="18" t="s">
        <v>66</v>
      </c>
      <c r="AC122" s="18" t="s">
        <v>65</v>
      </c>
      <c r="AD122" s="18" t="s">
        <v>65</v>
      </c>
      <c r="AE122" s="18" t="s">
        <v>66</v>
      </c>
      <c r="AF122" s="18" t="s">
        <v>66</v>
      </c>
      <c r="AG122" s="18" t="s">
        <v>65</v>
      </c>
      <c r="AH122" s="18" t="s">
        <v>66</v>
      </c>
      <c r="AI122" s="18" t="s">
        <v>101</v>
      </c>
      <c r="AJ122" s="18" t="s">
        <v>66</v>
      </c>
      <c r="AK122" s="18" t="s">
        <v>66</v>
      </c>
      <c r="AL122" s="18" t="s">
        <v>66</v>
      </c>
      <c r="AM122" s="18" t="s">
        <v>65</v>
      </c>
      <c r="AN122" s="18" t="s">
        <v>79</v>
      </c>
      <c r="AO122" s="18" t="s">
        <v>66</v>
      </c>
      <c r="AP122" s="18" t="s">
        <v>67</v>
      </c>
      <c r="AQ122" s="18" t="s">
        <v>67</v>
      </c>
      <c r="AR122" s="18" t="s">
        <v>86</v>
      </c>
      <c r="AS122" s="18" t="s">
        <v>68</v>
      </c>
      <c r="AT122" s="18" t="s">
        <v>69</v>
      </c>
      <c r="AU122" s="18" t="s">
        <v>93</v>
      </c>
      <c r="AV122" s="18" t="s">
        <v>71</v>
      </c>
      <c r="AW122" s="18" t="s">
        <v>72</v>
      </c>
      <c r="AX122" s="18" t="s">
        <v>72</v>
      </c>
      <c r="AY122" s="18" t="s">
        <v>73</v>
      </c>
      <c r="AZ122" s="18" t="s">
        <v>72</v>
      </c>
      <c r="BA122" s="18" t="s">
        <v>72</v>
      </c>
      <c r="BB122" s="18" t="s">
        <v>72</v>
      </c>
      <c r="BC122" s="18" t="s">
        <v>73</v>
      </c>
      <c r="BD122" s="18">
        <v>0</v>
      </c>
      <c r="BE122" s="18" t="s">
        <v>73</v>
      </c>
      <c r="BF122" s="20"/>
      <c r="BG122" s="21"/>
      <c r="BH122" s="21"/>
      <c r="BI122" s="21"/>
      <c r="BJ122" s="21"/>
      <c r="BK122" s="21"/>
      <c r="BL122" s="21"/>
    </row>
    <row r="123" spans="1:64" ht="13.2" x14ac:dyDescent="0.25">
      <c r="A123" s="17">
        <v>45572.409712476852</v>
      </c>
      <c r="B123" s="18" t="s">
        <v>418</v>
      </c>
      <c r="C123" s="19" t="s">
        <v>419</v>
      </c>
      <c r="D123" s="18">
        <v>100</v>
      </c>
      <c r="E123" s="18">
        <v>1.21</v>
      </c>
      <c r="F123" s="18" t="s">
        <v>60</v>
      </c>
      <c r="G123" s="18" t="s">
        <v>76</v>
      </c>
      <c r="H123" s="18" t="s">
        <v>420</v>
      </c>
      <c r="I123" s="18" t="s">
        <v>63</v>
      </c>
      <c r="J123" s="18" t="s">
        <v>64</v>
      </c>
      <c r="K123" s="18" t="s">
        <v>84</v>
      </c>
      <c r="L123" s="18" t="s">
        <v>64</v>
      </c>
      <c r="M123" s="18" t="s">
        <v>84</v>
      </c>
      <c r="N123" s="18" t="s">
        <v>64</v>
      </c>
      <c r="O123" s="18" t="s">
        <v>84</v>
      </c>
      <c r="P123" s="18" t="s">
        <v>84</v>
      </c>
      <c r="Q123" s="18" t="s">
        <v>64</v>
      </c>
      <c r="R123" s="18" t="s">
        <v>64</v>
      </c>
      <c r="S123" s="18" t="s">
        <v>64</v>
      </c>
      <c r="T123" s="18" t="s">
        <v>64</v>
      </c>
      <c r="U123" s="18" t="s">
        <v>84</v>
      </c>
      <c r="V123" s="18" t="s">
        <v>64</v>
      </c>
      <c r="W123" s="18" t="s">
        <v>64</v>
      </c>
      <c r="X123" s="18" t="s">
        <v>78</v>
      </c>
      <c r="Y123" s="18" t="s">
        <v>64</v>
      </c>
      <c r="Z123" s="18" t="s">
        <v>66</v>
      </c>
      <c r="AA123" s="18" t="s">
        <v>65</v>
      </c>
      <c r="AB123" s="18" t="s">
        <v>66</v>
      </c>
      <c r="AC123" s="18" t="s">
        <v>65</v>
      </c>
      <c r="AD123" s="18" t="s">
        <v>66</v>
      </c>
      <c r="AE123" s="18" t="s">
        <v>65</v>
      </c>
      <c r="AF123" s="18" t="s">
        <v>66</v>
      </c>
      <c r="AG123" s="18" t="s">
        <v>66</v>
      </c>
      <c r="AH123" s="18" t="s">
        <v>65</v>
      </c>
      <c r="AI123" s="18" t="s">
        <v>79</v>
      </c>
      <c r="AJ123" s="18" t="s">
        <v>66</v>
      </c>
      <c r="AK123" s="18" t="s">
        <v>65</v>
      </c>
      <c r="AL123" s="18" t="s">
        <v>66</v>
      </c>
      <c r="AM123" s="18" t="s">
        <v>65</v>
      </c>
      <c r="AN123" s="18" t="s">
        <v>65</v>
      </c>
      <c r="AO123" s="18" t="s">
        <v>65</v>
      </c>
      <c r="AP123" s="18" t="s">
        <v>85</v>
      </c>
      <c r="AQ123" s="18" t="s">
        <v>85</v>
      </c>
      <c r="AR123" s="18" t="s">
        <v>86</v>
      </c>
      <c r="AS123" s="18" t="s">
        <v>223</v>
      </c>
      <c r="AT123" s="18" t="s">
        <v>169</v>
      </c>
      <c r="AU123" s="18" t="s">
        <v>85</v>
      </c>
      <c r="AV123" s="18" t="s">
        <v>71</v>
      </c>
      <c r="AW123" s="18" t="s">
        <v>63</v>
      </c>
      <c r="AX123" s="18" t="s">
        <v>72</v>
      </c>
      <c r="AY123" s="18" t="s">
        <v>63</v>
      </c>
      <c r="AZ123" s="18" t="s">
        <v>63</v>
      </c>
      <c r="BA123" s="18" t="s">
        <v>63</v>
      </c>
      <c r="BB123" s="18" t="s">
        <v>73</v>
      </c>
      <c r="BC123" s="18" t="s">
        <v>73</v>
      </c>
      <c r="BD123" s="18"/>
      <c r="BE123" s="18" t="s">
        <v>73</v>
      </c>
      <c r="BF123" s="20"/>
      <c r="BG123" s="21"/>
      <c r="BH123" s="21"/>
      <c r="BI123" s="21"/>
      <c r="BJ123" s="21"/>
      <c r="BK123" s="21"/>
      <c r="BL123" s="21"/>
    </row>
    <row r="124" spans="1:64" ht="13.2" x14ac:dyDescent="0.25">
      <c r="A124" s="17">
        <v>45572.412009444444</v>
      </c>
      <c r="B124" s="18" t="s">
        <v>421</v>
      </c>
      <c r="C124" s="19" t="s">
        <v>422</v>
      </c>
      <c r="D124" s="18">
        <v>100</v>
      </c>
      <c r="E124" s="18">
        <v>1.38</v>
      </c>
      <c r="F124" s="18" t="s">
        <v>423</v>
      </c>
      <c r="G124" s="18" t="s">
        <v>76</v>
      </c>
      <c r="H124" s="18" t="s">
        <v>424</v>
      </c>
      <c r="I124" s="18" t="s">
        <v>63</v>
      </c>
      <c r="J124" s="18" t="s">
        <v>64</v>
      </c>
      <c r="K124" s="18" t="s">
        <v>64</v>
      </c>
      <c r="L124" s="18" t="s">
        <v>64</v>
      </c>
      <c r="M124" s="18" t="s">
        <v>64</v>
      </c>
      <c r="N124" s="18" t="s">
        <v>64</v>
      </c>
      <c r="O124" s="18" t="s">
        <v>64</v>
      </c>
      <c r="P124" s="18" t="s">
        <v>64</v>
      </c>
      <c r="Q124" s="18" t="s">
        <v>64</v>
      </c>
      <c r="R124" s="18" t="s">
        <v>64</v>
      </c>
      <c r="S124" s="18" t="s">
        <v>64</v>
      </c>
      <c r="T124" s="18" t="s">
        <v>64</v>
      </c>
      <c r="U124" s="18" t="s">
        <v>64</v>
      </c>
      <c r="V124" s="18" t="s">
        <v>64</v>
      </c>
      <c r="W124" s="18" t="s">
        <v>64</v>
      </c>
      <c r="X124" s="18" t="s">
        <v>64</v>
      </c>
      <c r="Y124" s="18" t="s">
        <v>64</v>
      </c>
      <c r="Z124" s="18" t="s">
        <v>101</v>
      </c>
      <c r="AA124" s="18" t="s">
        <v>101</v>
      </c>
      <c r="AB124" s="18" t="s">
        <v>101</v>
      </c>
      <c r="AC124" s="18" t="s">
        <v>101</v>
      </c>
      <c r="AD124" s="18" t="s">
        <v>79</v>
      </c>
      <c r="AE124" s="18" t="s">
        <v>66</v>
      </c>
      <c r="AF124" s="18" t="s">
        <v>66</v>
      </c>
      <c r="AG124" s="18" t="s">
        <v>66</v>
      </c>
      <c r="AH124" s="18" t="s">
        <v>66</v>
      </c>
      <c r="AI124" s="18" t="s">
        <v>79</v>
      </c>
      <c r="AJ124" s="18" t="s">
        <v>66</v>
      </c>
      <c r="AK124" s="18" t="s">
        <v>101</v>
      </c>
      <c r="AL124" s="18" t="s">
        <v>66</v>
      </c>
      <c r="AM124" s="18" t="s">
        <v>66</v>
      </c>
      <c r="AN124" s="18" t="s">
        <v>66</v>
      </c>
      <c r="AO124" s="18" t="s">
        <v>66</v>
      </c>
      <c r="AP124" s="18" t="s">
        <v>80</v>
      </c>
      <c r="AQ124" s="18" t="s">
        <v>80</v>
      </c>
      <c r="AR124" s="18" t="s">
        <v>63</v>
      </c>
      <c r="AS124" s="18" t="s">
        <v>425</v>
      </c>
      <c r="AT124" s="18" t="s">
        <v>87</v>
      </c>
      <c r="AU124" s="18" t="s">
        <v>80</v>
      </c>
      <c r="AV124" s="18" t="s">
        <v>80</v>
      </c>
      <c r="AW124" s="18" t="s">
        <v>63</v>
      </c>
      <c r="AX124" s="18" t="s">
        <v>63</v>
      </c>
      <c r="AY124" s="18" t="s">
        <v>63</v>
      </c>
      <c r="AZ124" s="18" t="s">
        <v>63</v>
      </c>
      <c r="BA124" s="18" t="s">
        <v>72</v>
      </c>
      <c r="BB124" s="18" t="s">
        <v>72</v>
      </c>
      <c r="BC124" s="18" t="s">
        <v>73</v>
      </c>
      <c r="BD124" s="18" t="s">
        <v>426</v>
      </c>
      <c r="BE124" s="18" t="s">
        <v>63</v>
      </c>
      <c r="BF124" s="20" t="s">
        <v>408</v>
      </c>
      <c r="BG124" s="21"/>
      <c r="BH124" s="21"/>
      <c r="BI124" s="21"/>
      <c r="BJ124" s="21"/>
      <c r="BK124" s="21"/>
      <c r="BL124" s="21"/>
    </row>
    <row r="125" spans="1:64" ht="13.2" x14ac:dyDescent="0.25">
      <c r="A125" s="17">
        <v>45572.413884594906</v>
      </c>
      <c r="B125" s="18" t="s">
        <v>427</v>
      </c>
      <c r="C125" s="19" t="s">
        <v>428</v>
      </c>
      <c r="D125" s="18">
        <v>67.86</v>
      </c>
      <c r="E125" s="18">
        <v>1.04</v>
      </c>
      <c r="F125" s="18" t="s">
        <v>423</v>
      </c>
      <c r="G125" s="18" t="s">
        <v>76</v>
      </c>
      <c r="H125" s="18" t="s">
        <v>384</v>
      </c>
      <c r="I125" s="18" t="s">
        <v>63</v>
      </c>
      <c r="J125" s="18" t="s">
        <v>64</v>
      </c>
      <c r="K125" s="18" t="s">
        <v>78</v>
      </c>
      <c r="L125" s="18" t="s">
        <v>64</v>
      </c>
      <c r="M125" s="18" t="s">
        <v>84</v>
      </c>
      <c r="N125" s="18" t="s">
        <v>64</v>
      </c>
      <c r="O125" s="18" t="s">
        <v>64</v>
      </c>
      <c r="P125" s="18" t="s">
        <v>84</v>
      </c>
      <c r="Q125" s="18" t="s">
        <v>64</v>
      </c>
      <c r="R125" s="18" t="s">
        <v>64</v>
      </c>
      <c r="S125" s="18" t="s">
        <v>64</v>
      </c>
      <c r="T125" s="18" t="s">
        <v>64</v>
      </c>
      <c r="U125" s="18" t="s">
        <v>64</v>
      </c>
      <c r="V125" s="18" t="s">
        <v>64</v>
      </c>
      <c r="W125" s="18" t="s">
        <v>64</v>
      </c>
      <c r="X125" s="18" t="s">
        <v>64</v>
      </c>
      <c r="Y125" s="18" t="s">
        <v>64</v>
      </c>
      <c r="Z125" s="18" t="s">
        <v>66</v>
      </c>
      <c r="AA125" s="18" t="s">
        <v>66</v>
      </c>
      <c r="AB125" s="18" t="s">
        <v>66</v>
      </c>
      <c r="AC125" s="18" t="s">
        <v>66</v>
      </c>
      <c r="AD125" s="18" t="s">
        <v>66</v>
      </c>
      <c r="AE125" s="18" t="s">
        <v>66</v>
      </c>
      <c r="AF125" s="18" t="s">
        <v>66</v>
      </c>
      <c r="AG125" s="18" t="s">
        <v>66</v>
      </c>
      <c r="AH125" s="18" t="s">
        <v>65</v>
      </c>
      <c r="AI125" s="18" t="s">
        <v>79</v>
      </c>
      <c r="AJ125" s="18" t="s">
        <v>65</v>
      </c>
      <c r="AK125" s="18" t="s">
        <v>65</v>
      </c>
      <c r="AL125" s="18" t="s">
        <v>65</v>
      </c>
      <c r="AM125" s="18" t="s">
        <v>66</v>
      </c>
      <c r="AN125" s="18" t="s">
        <v>66</v>
      </c>
      <c r="AO125" s="18" t="s">
        <v>66</v>
      </c>
      <c r="AP125" s="18" t="s">
        <v>67</v>
      </c>
      <c r="AQ125" s="18" t="s">
        <v>67</v>
      </c>
      <c r="AR125" s="18" t="s">
        <v>63</v>
      </c>
      <c r="AS125" s="18" t="s">
        <v>223</v>
      </c>
      <c r="AT125" s="18" t="s">
        <v>69</v>
      </c>
      <c r="AU125" s="18" t="s">
        <v>70</v>
      </c>
      <c r="AV125" s="18" t="s">
        <v>67</v>
      </c>
      <c r="AW125" s="18" t="s">
        <v>63</v>
      </c>
      <c r="AX125" s="18" t="s">
        <v>73</v>
      </c>
      <c r="AY125" s="18" t="s">
        <v>72</v>
      </c>
      <c r="AZ125" s="18" t="s">
        <v>73</v>
      </c>
      <c r="BA125" s="18" t="s">
        <v>72</v>
      </c>
      <c r="BB125" s="18" t="s">
        <v>63</v>
      </c>
      <c r="BC125" s="18" t="s">
        <v>73</v>
      </c>
      <c r="BD125" s="18"/>
      <c r="BE125" s="18" t="s">
        <v>73</v>
      </c>
      <c r="BF125" s="20"/>
      <c r="BG125" s="21"/>
      <c r="BH125" s="21"/>
      <c r="BI125" s="21"/>
      <c r="BJ125" s="21"/>
      <c r="BK125" s="21"/>
      <c r="BL125" s="21"/>
    </row>
    <row r="126" spans="1:64" ht="13.2" x14ac:dyDescent="0.25">
      <c r="A126" s="17">
        <v>45572.415002002315</v>
      </c>
      <c r="B126" s="18" t="s">
        <v>429</v>
      </c>
      <c r="C126" s="19" t="s">
        <v>430</v>
      </c>
      <c r="D126" s="18">
        <v>63.4</v>
      </c>
      <c r="E126" s="18">
        <v>0.38</v>
      </c>
      <c r="F126" s="18" t="s">
        <v>114</v>
      </c>
      <c r="G126" s="18" t="s">
        <v>76</v>
      </c>
      <c r="H126" s="18" t="s">
        <v>431</v>
      </c>
      <c r="I126" s="18" t="s">
        <v>63</v>
      </c>
      <c r="J126" s="18" t="s">
        <v>64</v>
      </c>
      <c r="K126" s="18" t="s">
        <v>64</v>
      </c>
      <c r="L126" s="18" t="s">
        <v>64</v>
      </c>
      <c r="M126" s="18" t="s">
        <v>84</v>
      </c>
      <c r="N126" s="18" t="s">
        <v>64</v>
      </c>
      <c r="O126" s="18" t="s">
        <v>64</v>
      </c>
      <c r="P126" s="18" t="s">
        <v>64</v>
      </c>
      <c r="Q126" s="18" t="s">
        <v>64</v>
      </c>
      <c r="R126" s="18" t="s">
        <v>64</v>
      </c>
      <c r="S126" s="18" t="s">
        <v>84</v>
      </c>
      <c r="T126" s="18" t="s">
        <v>64</v>
      </c>
      <c r="U126" s="18" t="s">
        <v>64</v>
      </c>
      <c r="V126" s="18" t="s">
        <v>84</v>
      </c>
      <c r="W126" s="18" t="s">
        <v>78</v>
      </c>
      <c r="X126" s="18" t="s">
        <v>64</v>
      </c>
      <c r="Y126" s="18" t="s">
        <v>78</v>
      </c>
      <c r="Z126" s="18" t="s">
        <v>65</v>
      </c>
      <c r="AA126" s="18" t="s">
        <v>66</v>
      </c>
      <c r="AB126" s="18" t="s">
        <v>65</v>
      </c>
      <c r="AC126" s="18" t="s">
        <v>65</v>
      </c>
      <c r="AD126" s="18" t="s">
        <v>66</v>
      </c>
      <c r="AE126" s="18" t="s">
        <v>66</v>
      </c>
      <c r="AF126" s="18" t="s">
        <v>65</v>
      </c>
      <c r="AG126" s="18" t="s">
        <v>66</v>
      </c>
      <c r="AH126" s="18" t="s">
        <v>66</v>
      </c>
      <c r="AI126" s="18" t="s">
        <v>101</v>
      </c>
      <c r="AJ126" s="18" t="s">
        <v>65</v>
      </c>
      <c r="AK126" s="18" t="s">
        <v>65</v>
      </c>
      <c r="AL126" s="18" t="s">
        <v>65</v>
      </c>
      <c r="AM126" s="18" t="s">
        <v>65</v>
      </c>
      <c r="AN126" s="18" t="s">
        <v>66</v>
      </c>
      <c r="AO126" s="18" t="s">
        <v>66</v>
      </c>
      <c r="AP126" s="18" t="s">
        <v>67</v>
      </c>
      <c r="AQ126" s="18" t="s">
        <v>67</v>
      </c>
      <c r="AR126" s="18" t="s">
        <v>73</v>
      </c>
      <c r="AS126" s="18" t="s">
        <v>68</v>
      </c>
      <c r="AT126" s="18" t="s">
        <v>87</v>
      </c>
      <c r="AU126" s="18" t="s">
        <v>93</v>
      </c>
      <c r="AV126" s="18" t="s">
        <v>71</v>
      </c>
      <c r="AW126" s="18" t="s">
        <v>73</v>
      </c>
      <c r="AX126" s="18" t="s">
        <v>63</v>
      </c>
      <c r="AY126" s="18" t="s">
        <v>63</v>
      </c>
      <c r="AZ126" s="18" t="s">
        <v>63</v>
      </c>
      <c r="BA126" s="18" t="s">
        <v>72</v>
      </c>
      <c r="BB126" s="18" t="s">
        <v>72</v>
      </c>
      <c r="BC126" s="18" t="s">
        <v>73</v>
      </c>
      <c r="BD126" s="18"/>
      <c r="BE126" s="18" t="s">
        <v>73</v>
      </c>
      <c r="BF126" s="20"/>
      <c r="BG126" s="21"/>
      <c r="BH126" s="21"/>
      <c r="BI126" s="21"/>
      <c r="BJ126" s="21"/>
      <c r="BK126" s="21"/>
      <c r="BL126" s="21"/>
    </row>
    <row r="127" spans="1:64" ht="13.2" x14ac:dyDescent="0.25">
      <c r="A127" s="17">
        <v>45572.415546666671</v>
      </c>
      <c r="B127" s="18" t="s">
        <v>432</v>
      </c>
      <c r="C127" s="19" t="s">
        <v>433</v>
      </c>
      <c r="D127" s="18">
        <v>14.29</v>
      </c>
      <c r="E127" s="18">
        <v>0.57999999999999996</v>
      </c>
      <c r="F127" s="18" t="s">
        <v>114</v>
      </c>
      <c r="G127" s="18" t="s">
        <v>76</v>
      </c>
      <c r="H127" s="18" t="s">
        <v>434</v>
      </c>
      <c r="I127" s="18" t="s">
        <v>73</v>
      </c>
      <c r="J127" s="18" t="s">
        <v>64</v>
      </c>
      <c r="K127" s="18" t="s">
        <v>64</v>
      </c>
      <c r="L127" s="18" t="s">
        <v>64</v>
      </c>
      <c r="M127" s="18" t="s">
        <v>84</v>
      </c>
      <c r="N127" s="18" t="s">
        <v>64</v>
      </c>
      <c r="O127" s="18" t="s">
        <v>64</v>
      </c>
      <c r="P127" s="18" t="s">
        <v>64</v>
      </c>
      <c r="Q127" s="18" t="s">
        <v>64</v>
      </c>
      <c r="R127" s="18" t="s">
        <v>64</v>
      </c>
      <c r="S127" s="18" t="s">
        <v>64</v>
      </c>
      <c r="T127" s="18" t="s">
        <v>64</v>
      </c>
      <c r="U127" s="18" t="s">
        <v>78</v>
      </c>
      <c r="V127" s="18" t="s">
        <v>64</v>
      </c>
      <c r="W127" s="18" t="s">
        <v>64</v>
      </c>
      <c r="X127" s="18" t="s">
        <v>64</v>
      </c>
      <c r="Y127" s="18" t="s">
        <v>64</v>
      </c>
      <c r="Z127" s="18" t="s">
        <v>66</v>
      </c>
      <c r="AA127" s="18" t="s">
        <v>65</v>
      </c>
      <c r="AB127" s="18" t="s">
        <v>65</v>
      </c>
      <c r="AC127" s="18" t="s">
        <v>66</v>
      </c>
      <c r="AD127" s="18" t="s">
        <v>66</v>
      </c>
      <c r="AE127" s="18" t="s">
        <v>65</v>
      </c>
      <c r="AF127" s="18" t="s">
        <v>66</v>
      </c>
      <c r="AG127" s="18" t="s">
        <v>66</v>
      </c>
      <c r="AH127" s="18" t="s">
        <v>66</v>
      </c>
      <c r="AI127" s="18" t="s">
        <v>79</v>
      </c>
      <c r="AJ127" s="18" t="s">
        <v>65</v>
      </c>
      <c r="AK127" s="18" t="s">
        <v>65</v>
      </c>
      <c r="AL127" s="18" t="s">
        <v>66</v>
      </c>
      <c r="AM127" s="18" t="s">
        <v>65</v>
      </c>
      <c r="AN127" s="18" t="s">
        <v>66</v>
      </c>
      <c r="AO127" s="18" t="s">
        <v>66</v>
      </c>
      <c r="AP127" s="18" t="s">
        <v>85</v>
      </c>
      <c r="AQ127" s="18" t="s">
        <v>85</v>
      </c>
      <c r="AR127" s="18" t="s">
        <v>63</v>
      </c>
      <c r="AS127" s="18" t="s">
        <v>81</v>
      </c>
      <c r="AT127" s="18" t="s">
        <v>87</v>
      </c>
      <c r="AU127" s="18" t="s">
        <v>85</v>
      </c>
      <c r="AV127" s="18" t="s">
        <v>80</v>
      </c>
      <c r="AW127" s="18" t="s">
        <v>63</v>
      </c>
      <c r="AX127" s="18" t="s">
        <v>73</v>
      </c>
      <c r="AY127" s="18" t="s">
        <v>63</v>
      </c>
      <c r="AZ127" s="18" t="s">
        <v>73</v>
      </c>
      <c r="BA127" s="18" t="s">
        <v>73</v>
      </c>
      <c r="BB127" s="18" t="s">
        <v>72</v>
      </c>
      <c r="BC127" s="18" t="s">
        <v>73</v>
      </c>
      <c r="BD127" s="18"/>
      <c r="BE127" s="18" t="s">
        <v>73</v>
      </c>
      <c r="BF127" s="20"/>
      <c r="BG127" s="21"/>
      <c r="BH127" s="21"/>
      <c r="BI127" s="21"/>
      <c r="BJ127" s="21"/>
      <c r="BK127" s="21"/>
      <c r="BL127" s="21"/>
    </row>
    <row r="128" spans="1:64" ht="13.2" x14ac:dyDescent="0.25">
      <c r="A128" s="17">
        <v>45572.417262650459</v>
      </c>
      <c r="B128" s="18" t="s">
        <v>435</v>
      </c>
      <c r="C128" s="19" t="s">
        <v>436</v>
      </c>
      <c r="D128" s="18">
        <v>66.069999999999993</v>
      </c>
      <c r="E128" s="18">
        <v>1.29</v>
      </c>
      <c r="F128" s="18" t="s">
        <v>114</v>
      </c>
      <c r="G128" s="18" t="s">
        <v>76</v>
      </c>
      <c r="H128" s="18" t="s">
        <v>352</v>
      </c>
      <c r="I128" s="18" t="s">
        <v>63</v>
      </c>
      <c r="J128" s="18" t="s">
        <v>64</v>
      </c>
      <c r="K128" s="18" t="s">
        <v>64</v>
      </c>
      <c r="L128" s="18" t="s">
        <v>64</v>
      </c>
      <c r="M128" s="18" t="s">
        <v>78</v>
      </c>
      <c r="N128" s="18" t="s">
        <v>64</v>
      </c>
      <c r="O128" s="18" t="s">
        <v>64</v>
      </c>
      <c r="P128" s="18" t="s">
        <v>78</v>
      </c>
      <c r="Q128" s="18" t="s">
        <v>84</v>
      </c>
      <c r="R128" s="18" t="s">
        <v>64</v>
      </c>
      <c r="S128" s="18" t="s">
        <v>64</v>
      </c>
      <c r="T128" s="18" t="s">
        <v>64</v>
      </c>
      <c r="U128" s="18" t="s">
        <v>64</v>
      </c>
      <c r="V128" s="18" t="s">
        <v>64</v>
      </c>
      <c r="W128" s="18" t="s">
        <v>64</v>
      </c>
      <c r="X128" s="18" t="s">
        <v>64</v>
      </c>
      <c r="Y128" s="18" t="s">
        <v>64</v>
      </c>
      <c r="Z128" s="18" t="s">
        <v>66</v>
      </c>
      <c r="AA128" s="18" t="s">
        <v>65</v>
      </c>
      <c r="AB128" s="18" t="s">
        <v>65</v>
      </c>
      <c r="AC128" s="18" t="s">
        <v>65</v>
      </c>
      <c r="AD128" s="18" t="s">
        <v>66</v>
      </c>
      <c r="AE128" s="18" t="s">
        <v>66</v>
      </c>
      <c r="AF128" s="18" t="s">
        <v>66</v>
      </c>
      <c r="AG128" s="18" t="s">
        <v>66</v>
      </c>
      <c r="AH128" s="18" t="s">
        <v>79</v>
      </c>
      <c r="AI128" s="18" t="s">
        <v>101</v>
      </c>
      <c r="AJ128" s="18" t="s">
        <v>66</v>
      </c>
      <c r="AK128" s="18" t="s">
        <v>66</v>
      </c>
      <c r="AL128" s="18" t="s">
        <v>66</v>
      </c>
      <c r="AM128" s="18" t="s">
        <v>66</v>
      </c>
      <c r="AN128" s="18" t="s">
        <v>66</v>
      </c>
      <c r="AO128" s="18" t="s">
        <v>66</v>
      </c>
      <c r="AP128" s="18" t="s">
        <v>67</v>
      </c>
      <c r="AQ128" s="18" t="s">
        <v>67</v>
      </c>
      <c r="AR128" s="18" t="s">
        <v>73</v>
      </c>
      <c r="AS128" s="18" t="s">
        <v>120</v>
      </c>
      <c r="AT128" s="18" t="s">
        <v>87</v>
      </c>
      <c r="AU128" s="18" t="s">
        <v>80</v>
      </c>
      <c r="AV128" s="18" t="s">
        <v>67</v>
      </c>
      <c r="AW128" s="18" t="s">
        <v>72</v>
      </c>
      <c r="AX128" s="18" t="s">
        <v>72</v>
      </c>
      <c r="AY128" s="18" t="s">
        <v>72</v>
      </c>
      <c r="AZ128" s="18" t="s">
        <v>72</v>
      </c>
      <c r="BA128" s="18" t="s">
        <v>72</v>
      </c>
      <c r="BB128" s="18" t="s">
        <v>72</v>
      </c>
      <c r="BC128" s="18" t="s">
        <v>73</v>
      </c>
      <c r="BD128" s="18"/>
      <c r="BE128" s="18" t="s">
        <v>73</v>
      </c>
      <c r="BF128" s="20"/>
      <c r="BG128" s="21"/>
      <c r="BH128" s="21"/>
      <c r="BI128" s="21"/>
      <c r="BJ128" s="21"/>
      <c r="BK128" s="21"/>
      <c r="BL128" s="21"/>
    </row>
    <row r="129" spans="1:64" ht="13.2" x14ac:dyDescent="0.25">
      <c r="A129" s="17">
        <v>45572.419156122683</v>
      </c>
      <c r="B129" s="18" t="s">
        <v>437</v>
      </c>
      <c r="C129" s="19" t="s">
        <v>438</v>
      </c>
      <c r="D129" s="18">
        <v>100</v>
      </c>
      <c r="E129" s="18">
        <v>0.87</v>
      </c>
      <c r="F129" s="18" t="s">
        <v>114</v>
      </c>
      <c r="G129" s="18" t="s">
        <v>76</v>
      </c>
      <c r="H129" s="18" t="s">
        <v>439</v>
      </c>
      <c r="I129" s="18" t="s">
        <v>73</v>
      </c>
      <c r="J129" s="18" t="s">
        <v>64</v>
      </c>
      <c r="K129" s="18" t="s">
        <v>64</v>
      </c>
      <c r="L129" s="18" t="s">
        <v>64</v>
      </c>
      <c r="M129" s="18" t="s">
        <v>64</v>
      </c>
      <c r="N129" s="18" t="s">
        <v>84</v>
      </c>
      <c r="O129" s="18" t="s">
        <v>64</v>
      </c>
      <c r="P129" s="18" t="s">
        <v>64</v>
      </c>
      <c r="Q129" s="18" t="s">
        <v>64</v>
      </c>
      <c r="R129" s="18" t="s">
        <v>64</v>
      </c>
      <c r="S129" s="18" t="s">
        <v>84</v>
      </c>
      <c r="T129" s="18" t="s">
        <v>64</v>
      </c>
      <c r="U129" s="18" t="s">
        <v>64</v>
      </c>
      <c r="V129" s="18" t="s">
        <v>64</v>
      </c>
      <c r="W129" s="18" t="s">
        <v>64</v>
      </c>
      <c r="X129" s="18" t="s">
        <v>64</v>
      </c>
      <c r="Y129" s="18" t="s">
        <v>64</v>
      </c>
      <c r="Z129" s="18" t="s">
        <v>101</v>
      </c>
      <c r="AA129" s="18" t="s">
        <v>101</v>
      </c>
      <c r="AB129" s="18" t="s">
        <v>101</v>
      </c>
      <c r="AC129" s="18" t="s">
        <v>101</v>
      </c>
      <c r="AD129" s="18" t="s">
        <v>101</v>
      </c>
      <c r="AE129" s="18" t="s">
        <v>101</v>
      </c>
      <c r="AF129" s="18" t="s">
        <v>101</v>
      </c>
      <c r="AG129" s="18" t="s">
        <v>101</v>
      </c>
      <c r="AH129" s="18" t="s">
        <v>101</v>
      </c>
      <c r="AI129" s="18" t="s">
        <v>65</v>
      </c>
      <c r="AJ129" s="18" t="s">
        <v>66</v>
      </c>
      <c r="AK129" s="18" t="s">
        <v>65</v>
      </c>
      <c r="AL129" s="18" t="s">
        <v>65</v>
      </c>
      <c r="AM129" s="18" t="s">
        <v>65</v>
      </c>
      <c r="AN129" s="18" t="s">
        <v>66</v>
      </c>
      <c r="AO129" s="18" t="s">
        <v>66</v>
      </c>
      <c r="AP129" s="18" t="s">
        <v>85</v>
      </c>
      <c r="AQ129" s="18" t="s">
        <v>80</v>
      </c>
      <c r="AR129" s="18" t="s">
        <v>63</v>
      </c>
      <c r="AS129" s="18" t="s">
        <v>68</v>
      </c>
      <c r="AT129" s="18" t="s">
        <v>87</v>
      </c>
      <c r="AU129" s="18" t="s">
        <v>67</v>
      </c>
      <c r="AV129" s="18" t="s">
        <v>80</v>
      </c>
      <c r="AW129" s="18" t="s">
        <v>72</v>
      </c>
      <c r="AX129" s="18" t="s">
        <v>73</v>
      </c>
      <c r="AY129" s="18" t="s">
        <v>63</v>
      </c>
      <c r="AZ129" s="18" t="s">
        <v>72</v>
      </c>
      <c r="BA129" s="18" t="s">
        <v>73</v>
      </c>
      <c r="BB129" s="18" t="s">
        <v>73</v>
      </c>
      <c r="BC129" s="18" t="s">
        <v>73</v>
      </c>
      <c r="BD129" s="18"/>
      <c r="BE129" s="18" t="s">
        <v>73</v>
      </c>
      <c r="BF129" s="20"/>
      <c r="BG129" s="21"/>
      <c r="BH129" s="21"/>
      <c r="BI129" s="21"/>
      <c r="BJ129" s="21"/>
      <c r="BK129" s="21"/>
      <c r="BL129" s="21"/>
    </row>
    <row r="130" spans="1:64" ht="13.2" x14ac:dyDescent="0.25">
      <c r="A130" s="17">
        <v>45572.419682060186</v>
      </c>
      <c r="B130" s="18" t="s">
        <v>440</v>
      </c>
      <c r="C130" s="19" t="s">
        <v>441</v>
      </c>
      <c r="D130" s="18">
        <v>32.14</v>
      </c>
      <c r="E130" s="18">
        <v>0.13</v>
      </c>
      <c r="F130" s="18" t="s">
        <v>114</v>
      </c>
      <c r="G130" s="18" t="s">
        <v>76</v>
      </c>
      <c r="H130" s="18" t="s">
        <v>335</v>
      </c>
      <c r="I130" s="18" t="s">
        <v>63</v>
      </c>
      <c r="J130" s="18" t="s">
        <v>64</v>
      </c>
      <c r="K130" s="18" t="s">
        <v>64</v>
      </c>
      <c r="L130" s="18" t="s">
        <v>64</v>
      </c>
      <c r="M130" s="18" t="s">
        <v>64</v>
      </c>
      <c r="N130" s="18" t="s">
        <v>64</v>
      </c>
      <c r="O130" s="18" t="s">
        <v>84</v>
      </c>
      <c r="P130" s="18" t="s">
        <v>84</v>
      </c>
      <c r="Q130" s="18" t="s">
        <v>64</v>
      </c>
      <c r="R130" s="18" t="s">
        <v>64</v>
      </c>
      <c r="S130" s="18" t="s">
        <v>64</v>
      </c>
      <c r="T130" s="18" t="s">
        <v>64</v>
      </c>
      <c r="U130" s="18" t="s">
        <v>84</v>
      </c>
      <c r="V130" s="18" t="s">
        <v>64</v>
      </c>
      <c r="W130" s="18" t="s">
        <v>84</v>
      </c>
      <c r="X130" s="18" t="s">
        <v>64</v>
      </c>
      <c r="Y130" s="18" t="s">
        <v>64</v>
      </c>
      <c r="Z130" s="18" t="s">
        <v>65</v>
      </c>
      <c r="AA130" s="18" t="s">
        <v>65</v>
      </c>
      <c r="AB130" s="18" t="s">
        <v>65</v>
      </c>
      <c r="AC130" s="18" t="s">
        <v>65</v>
      </c>
      <c r="AD130" s="18" t="s">
        <v>65</v>
      </c>
      <c r="AE130" s="18" t="s">
        <v>65</v>
      </c>
      <c r="AF130" s="18" t="s">
        <v>65</v>
      </c>
      <c r="AG130" s="18" t="s">
        <v>66</v>
      </c>
      <c r="AH130" s="18" t="s">
        <v>79</v>
      </c>
      <c r="AI130" s="18" t="s">
        <v>79</v>
      </c>
      <c r="AJ130" s="18" t="s">
        <v>65</v>
      </c>
      <c r="AK130" s="18" t="s">
        <v>65</v>
      </c>
      <c r="AL130" s="18" t="s">
        <v>65</v>
      </c>
      <c r="AM130" s="18" t="s">
        <v>65</v>
      </c>
      <c r="AN130" s="18" t="s">
        <v>66</v>
      </c>
      <c r="AO130" s="18" t="s">
        <v>66</v>
      </c>
      <c r="AP130" s="18" t="s">
        <v>67</v>
      </c>
      <c r="AQ130" s="18" t="s">
        <v>67</v>
      </c>
      <c r="AR130" s="18" t="s">
        <v>86</v>
      </c>
      <c r="AS130" s="18" t="s">
        <v>68</v>
      </c>
      <c r="AT130" s="18" t="s">
        <v>87</v>
      </c>
      <c r="AU130" s="18" t="s">
        <v>80</v>
      </c>
      <c r="AV130" s="18" t="s">
        <v>71</v>
      </c>
      <c r="AW130" s="18" t="s">
        <v>72</v>
      </c>
      <c r="AX130" s="18" t="s">
        <v>63</v>
      </c>
      <c r="AY130" s="18" t="s">
        <v>72</v>
      </c>
      <c r="AZ130" s="18" t="s">
        <v>72</v>
      </c>
      <c r="BA130" s="18" t="s">
        <v>63</v>
      </c>
      <c r="BB130" s="18" t="s">
        <v>72</v>
      </c>
      <c r="BC130" s="18" t="s">
        <v>73</v>
      </c>
      <c r="BD130" s="18"/>
      <c r="BE130" s="18" t="s">
        <v>73</v>
      </c>
      <c r="BF130" s="20"/>
      <c r="BG130" s="21"/>
      <c r="BH130" s="21"/>
      <c r="BI130" s="21"/>
      <c r="BJ130" s="21"/>
      <c r="BK130" s="21"/>
      <c r="BL130" s="21"/>
    </row>
    <row r="131" spans="1:64" ht="13.2" x14ac:dyDescent="0.25">
      <c r="A131" s="17">
        <v>45572.42013569444</v>
      </c>
      <c r="B131" s="18" t="s">
        <v>442</v>
      </c>
      <c r="C131" s="19" t="s">
        <v>443</v>
      </c>
      <c r="D131" s="18">
        <v>46.3</v>
      </c>
      <c r="E131" s="18">
        <v>0.08</v>
      </c>
      <c r="F131" s="18" t="s">
        <v>423</v>
      </c>
      <c r="G131" s="18" t="s">
        <v>76</v>
      </c>
      <c r="H131" s="18" t="s">
        <v>335</v>
      </c>
      <c r="I131" s="18" t="s">
        <v>63</v>
      </c>
      <c r="J131" s="18" t="s">
        <v>64</v>
      </c>
      <c r="K131" s="18" t="s">
        <v>84</v>
      </c>
      <c r="L131" s="18" t="s">
        <v>64</v>
      </c>
      <c r="M131" s="18" t="s">
        <v>84</v>
      </c>
      <c r="N131" s="18" t="s">
        <v>64</v>
      </c>
      <c r="O131" s="18" t="s">
        <v>84</v>
      </c>
      <c r="P131" s="18" t="s">
        <v>84</v>
      </c>
      <c r="Q131" s="18" t="s">
        <v>84</v>
      </c>
      <c r="R131" s="18" t="s">
        <v>64</v>
      </c>
      <c r="S131" s="18" t="s">
        <v>84</v>
      </c>
      <c r="T131" s="18" t="s">
        <v>64</v>
      </c>
      <c r="U131" s="18" t="s">
        <v>64</v>
      </c>
      <c r="V131" s="18" t="s">
        <v>84</v>
      </c>
      <c r="W131" s="18" t="s">
        <v>64</v>
      </c>
      <c r="X131" s="18" t="s">
        <v>64</v>
      </c>
      <c r="Y131" s="18" t="s">
        <v>64</v>
      </c>
      <c r="Z131" s="18" t="s">
        <v>65</v>
      </c>
      <c r="AA131" s="18" t="s">
        <v>65</v>
      </c>
      <c r="AB131" s="18" t="s">
        <v>65</v>
      </c>
      <c r="AC131" s="18" t="s">
        <v>65</v>
      </c>
      <c r="AD131" s="18" t="s">
        <v>65</v>
      </c>
      <c r="AE131" s="18" t="s">
        <v>65</v>
      </c>
      <c r="AF131" s="18" t="s">
        <v>66</v>
      </c>
      <c r="AG131" s="18" t="s">
        <v>66</v>
      </c>
      <c r="AH131" s="18" t="s">
        <v>65</v>
      </c>
      <c r="AI131" s="18" t="s">
        <v>101</v>
      </c>
      <c r="AJ131" s="18" t="s">
        <v>65</v>
      </c>
      <c r="AK131" s="18" t="s">
        <v>79</v>
      </c>
      <c r="AL131" s="18" t="s">
        <v>66</v>
      </c>
      <c r="AM131" s="18" t="s">
        <v>66</v>
      </c>
      <c r="AN131" s="18" t="s">
        <v>79</v>
      </c>
      <c r="AO131" s="18" t="s">
        <v>79</v>
      </c>
      <c r="AP131" s="18" t="s">
        <v>85</v>
      </c>
      <c r="AQ131" s="18" t="s">
        <v>85</v>
      </c>
      <c r="AR131" s="18" t="s">
        <v>63</v>
      </c>
      <c r="AS131" s="18" t="s">
        <v>68</v>
      </c>
      <c r="AT131" s="18" t="s">
        <v>87</v>
      </c>
      <c r="AU131" s="18" t="s">
        <v>70</v>
      </c>
      <c r="AV131" s="18" t="s">
        <v>80</v>
      </c>
      <c r="AW131" s="18" t="s">
        <v>72</v>
      </c>
      <c r="AX131" s="18" t="s">
        <v>73</v>
      </c>
      <c r="AY131" s="18" t="s">
        <v>72</v>
      </c>
      <c r="AZ131" s="18" t="s">
        <v>63</v>
      </c>
      <c r="BA131" s="18" t="s">
        <v>73</v>
      </c>
      <c r="BB131" s="18" t="s">
        <v>73</v>
      </c>
      <c r="BC131" s="18" t="s">
        <v>73</v>
      </c>
      <c r="BD131" s="18"/>
      <c r="BE131" s="18" t="s">
        <v>73</v>
      </c>
      <c r="BF131" s="20"/>
      <c r="BG131" s="21"/>
      <c r="BH131" s="21"/>
      <c r="BI131" s="21"/>
      <c r="BJ131" s="21"/>
      <c r="BK131" s="21"/>
      <c r="BL131" s="21"/>
    </row>
    <row r="132" spans="1:64" ht="13.2" x14ac:dyDescent="0.25">
      <c r="A132" s="17">
        <v>45572.421749351852</v>
      </c>
      <c r="B132" s="18" t="s">
        <v>444</v>
      </c>
      <c r="C132" s="19" t="s">
        <v>445</v>
      </c>
      <c r="D132" s="18">
        <v>42.86</v>
      </c>
      <c r="E132" s="18">
        <v>0.38</v>
      </c>
      <c r="F132" s="18" t="s">
        <v>423</v>
      </c>
      <c r="G132" s="18" t="s">
        <v>76</v>
      </c>
      <c r="H132" s="18" t="s">
        <v>335</v>
      </c>
      <c r="I132" s="18" t="s">
        <v>73</v>
      </c>
      <c r="J132" s="18" t="s">
        <v>145</v>
      </c>
      <c r="K132" s="18" t="s">
        <v>78</v>
      </c>
      <c r="L132" s="18" t="s">
        <v>64</v>
      </c>
      <c r="M132" s="18" t="s">
        <v>84</v>
      </c>
      <c r="N132" s="18" t="s">
        <v>64</v>
      </c>
      <c r="O132" s="18" t="s">
        <v>64</v>
      </c>
      <c r="P132" s="18" t="s">
        <v>64</v>
      </c>
      <c r="Q132" s="18" t="s">
        <v>64</v>
      </c>
      <c r="R132" s="18" t="s">
        <v>64</v>
      </c>
      <c r="S132" s="18" t="s">
        <v>84</v>
      </c>
      <c r="T132" s="18" t="s">
        <v>64</v>
      </c>
      <c r="U132" s="18" t="s">
        <v>84</v>
      </c>
      <c r="V132" s="18" t="s">
        <v>64</v>
      </c>
      <c r="W132" s="18" t="s">
        <v>64</v>
      </c>
      <c r="X132" s="18" t="s">
        <v>64</v>
      </c>
      <c r="Y132" s="18" t="s">
        <v>64</v>
      </c>
      <c r="Z132" s="18" t="s">
        <v>66</v>
      </c>
      <c r="AA132" s="18" t="s">
        <v>65</v>
      </c>
      <c r="AB132" s="18" t="s">
        <v>66</v>
      </c>
      <c r="AC132" s="18" t="s">
        <v>65</v>
      </c>
      <c r="AD132" s="18" t="s">
        <v>66</v>
      </c>
      <c r="AE132" s="18" t="s">
        <v>65</v>
      </c>
      <c r="AF132" s="18" t="s">
        <v>66</v>
      </c>
      <c r="AG132" s="18" t="s">
        <v>65</v>
      </c>
      <c r="AH132" s="18" t="s">
        <v>66</v>
      </c>
      <c r="AI132" s="18" t="s">
        <v>79</v>
      </c>
      <c r="AJ132" s="18" t="s">
        <v>65</v>
      </c>
      <c r="AK132" s="18" t="s">
        <v>65</v>
      </c>
      <c r="AL132" s="18" t="s">
        <v>66</v>
      </c>
      <c r="AM132" s="18" t="s">
        <v>65</v>
      </c>
      <c r="AN132" s="18" t="s">
        <v>66</v>
      </c>
      <c r="AO132" s="18" t="s">
        <v>66</v>
      </c>
      <c r="AP132" s="18" t="s">
        <v>85</v>
      </c>
      <c r="AQ132" s="18" t="s">
        <v>85</v>
      </c>
      <c r="AR132" s="18" t="s">
        <v>86</v>
      </c>
      <c r="AS132" s="18" t="s">
        <v>446</v>
      </c>
      <c r="AT132" s="18" t="s">
        <v>87</v>
      </c>
      <c r="AU132" s="18" t="s">
        <v>70</v>
      </c>
      <c r="AV132" s="18" t="s">
        <v>71</v>
      </c>
      <c r="AW132" s="18" t="s">
        <v>73</v>
      </c>
      <c r="AX132" s="18" t="s">
        <v>72</v>
      </c>
      <c r="AY132" s="18" t="s">
        <v>73</v>
      </c>
      <c r="AZ132" s="18" t="s">
        <v>72</v>
      </c>
      <c r="BA132" s="18" t="s">
        <v>73</v>
      </c>
      <c r="BB132" s="18" t="s">
        <v>73</v>
      </c>
      <c r="BC132" s="18" t="s">
        <v>73</v>
      </c>
      <c r="BD132" s="18"/>
      <c r="BE132" s="18" t="s">
        <v>73</v>
      </c>
      <c r="BF132" s="20"/>
      <c r="BG132" s="21"/>
      <c r="BH132" s="21"/>
      <c r="BI132" s="21"/>
      <c r="BJ132" s="21"/>
      <c r="BK132" s="21"/>
      <c r="BL132" s="21"/>
    </row>
    <row r="133" spans="1:64" ht="13.2" x14ac:dyDescent="0.25">
      <c r="A133" s="17">
        <v>45572.423066400464</v>
      </c>
      <c r="B133" s="18" t="s">
        <v>447</v>
      </c>
      <c r="C133" s="19" t="s">
        <v>448</v>
      </c>
      <c r="D133" s="18">
        <v>100</v>
      </c>
      <c r="E133" s="18">
        <v>0.5</v>
      </c>
      <c r="F133" s="18" t="s">
        <v>423</v>
      </c>
      <c r="G133" s="18" t="s">
        <v>76</v>
      </c>
      <c r="H133" s="18" t="s">
        <v>449</v>
      </c>
      <c r="I133" s="18" t="s">
        <v>63</v>
      </c>
      <c r="J133" s="18" t="s">
        <v>64</v>
      </c>
      <c r="K133" s="18" t="s">
        <v>64</v>
      </c>
      <c r="L133" s="18" t="s">
        <v>64</v>
      </c>
      <c r="M133" s="18" t="s">
        <v>84</v>
      </c>
      <c r="N133" s="18" t="s">
        <v>64</v>
      </c>
      <c r="O133" s="18" t="s">
        <v>64</v>
      </c>
      <c r="P133" s="18" t="s">
        <v>64</v>
      </c>
      <c r="Q133" s="18" t="s">
        <v>84</v>
      </c>
      <c r="R133" s="18" t="s">
        <v>64</v>
      </c>
      <c r="S133" s="18" t="s">
        <v>84</v>
      </c>
      <c r="T133" s="18" t="s">
        <v>64</v>
      </c>
      <c r="U133" s="18" t="s">
        <v>84</v>
      </c>
      <c r="V133" s="18" t="s">
        <v>64</v>
      </c>
      <c r="W133" s="18" t="s">
        <v>64</v>
      </c>
      <c r="X133" s="18" t="s">
        <v>84</v>
      </c>
      <c r="Y133" s="18" t="s">
        <v>64</v>
      </c>
      <c r="Z133" s="18" t="s">
        <v>65</v>
      </c>
      <c r="AA133" s="18" t="s">
        <v>65</v>
      </c>
      <c r="AB133" s="18" t="s">
        <v>66</v>
      </c>
      <c r="AC133" s="18" t="s">
        <v>65</v>
      </c>
      <c r="AD133" s="18" t="s">
        <v>65</v>
      </c>
      <c r="AE133" s="18" t="s">
        <v>65</v>
      </c>
      <c r="AF133" s="18" t="s">
        <v>66</v>
      </c>
      <c r="AG133" s="18" t="s">
        <v>65</v>
      </c>
      <c r="AH133" s="18" t="s">
        <v>65</v>
      </c>
      <c r="AI133" s="18" t="s">
        <v>101</v>
      </c>
      <c r="AJ133" s="18" t="s">
        <v>66</v>
      </c>
      <c r="AK133" s="18" t="s">
        <v>66</v>
      </c>
      <c r="AL133" s="18" t="s">
        <v>65</v>
      </c>
      <c r="AM133" s="18" t="s">
        <v>65</v>
      </c>
      <c r="AN133" s="18" t="s">
        <v>66</v>
      </c>
      <c r="AO133" s="18" t="s">
        <v>66</v>
      </c>
      <c r="AP133" s="18" t="s">
        <v>67</v>
      </c>
      <c r="AQ133" s="18" t="s">
        <v>67</v>
      </c>
      <c r="AR133" s="18" t="s">
        <v>86</v>
      </c>
      <c r="AS133" s="18" t="s">
        <v>68</v>
      </c>
      <c r="AT133" s="18" t="s">
        <v>69</v>
      </c>
      <c r="AU133" s="18" t="s">
        <v>70</v>
      </c>
      <c r="AV133" s="18" t="s">
        <v>71</v>
      </c>
      <c r="AW133" s="18" t="s">
        <v>73</v>
      </c>
      <c r="AX133" s="18" t="s">
        <v>73</v>
      </c>
      <c r="AY133" s="18" t="s">
        <v>72</v>
      </c>
      <c r="AZ133" s="18" t="s">
        <v>72</v>
      </c>
      <c r="BA133" s="18" t="s">
        <v>72</v>
      </c>
      <c r="BB133" s="18" t="s">
        <v>73</v>
      </c>
      <c r="BC133" s="18" t="s">
        <v>73</v>
      </c>
      <c r="BD133" s="18"/>
      <c r="BE133" s="18" t="s">
        <v>73</v>
      </c>
      <c r="BF133" s="20"/>
      <c r="BG133" s="21"/>
      <c r="BH133" s="21"/>
      <c r="BI133" s="21"/>
      <c r="BJ133" s="21"/>
      <c r="BK133" s="21"/>
      <c r="BL133" s="21"/>
    </row>
    <row r="134" spans="1:64" ht="13.2" x14ac:dyDescent="0.25">
      <c r="A134" s="17">
        <v>45572.424187581018</v>
      </c>
      <c r="B134" s="18" t="s">
        <v>450</v>
      </c>
      <c r="C134" s="19" t="s">
        <v>451</v>
      </c>
      <c r="D134" s="18">
        <v>100</v>
      </c>
      <c r="E134" s="18">
        <v>0.57999999999999996</v>
      </c>
      <c r="F134" s="18" t="s">
        <v>423</v>
      </c>
      <c r="G134" s="18" t="s">
        <v>76</v>
      </c>
      <c r="H134" s="18" t="s">
        <v>330</v>
      </c>
      <c r="I134" s="18" t="s">
        <v>63</v>
      </c>
      <c r="J134" s="18" t="s">
        <v>64</v>
      </c>
      <c r="K134" s="18" t="s">
        <v>84</v>
      </c>
      <c r="L134" s="18" t="s">
        <v>64</v>
      </c>
      <c r="M134" s="18" t="s">
        <v>84</v>
      </c>
      <c r="N134" s="18" t="s">
        <v>64</v>
      </c>
      <c r="O134" s="18" t="s">
        <v>64</v>
      </c>
      <c r="P134" s="18" t="s">
        <v>84</v>
      </c>
      <c r="Q134" s="18" t="s">
        <v>84</v>
      </c>
      <c r="R134" s="18" t="s">
        <v>84</v>
      </c>
      <c r="S134" s="18" t="s">
        <v>64</v>
      </c>
      <c r="T134" s="18" t="s">
        <v>64</v>
      </c>
      <c r="U134" s="18" t="s">
        <v>64</v>
      </c>
      <c r="V134" s="18" t="s">
        <v>64</v>
      </c>
      <c r="W134" s="18" t="s">
        <v>64</v>
      </c>
      <c r="X134" s="18" t="s">
        <v>64</v>
      </c>
      <c r="Y134" s="18" t="s">
        <v>64</v>
      </c>
      <c r="Z134" s="18" t="s">
        <v>66</v>
      </c>
      <c r="AA134" s="18" t="s">
        <v>65</v>
      </c>
      <c r="AB134" s="18" t="s">
        <v>66</v>
      </c>
      <c r="AC134" s="18" t="s">
        <v>65</v>
      </c>
      <c r="AD134" s="18" t="s">
        <v>65</v>
      </c>
      <c r="AE134" s="18" t="s">
        <v>66</v>
      </c>
      <c r="AF134" s="18" t="s">
        <v>66</v>
      </c>
      <c r="AG134" s="18" t="s">
        <v>65</v>
      </c>
      <c r="AH134" s="18" t="s">
        <v>66</v>
      </c>
      <c r="AI134" s="18" t="s">
        <v>66</v>
      </c>
      <c r="AJ134" s="18" t="s">
        <v>66</v>
      </c>
      <c r="AK134" s="18" t="s">
        <v>65</v>
      </c>
      <c r="AL134" s="18" t="s">
        <v>66</v>
      </c>
      <c r="AM134" s="18" t="s">
        <v>65</v>
      </c>
      <c r="AN134" s="18" t="s">
        <v>66</v>
      </c>
      <c r="AO134" s="18" t="s">
        <v>66</v>
      </c>
      <c r="AP134" s="18" t="s">
        <v>67</v>
      </c>
      <c r="AQ134" s="18" t="s">
        <v>67</v>
      </c>
      <c r="AR134" s="18" t="s">
        <v>86</v>
      </c>
      <c r="AS134" s="18" t="s">
        <v>68</v>
      </c>
      <c r="AT134" s="18" t="s">
        <v>69</v>
      </c>
      <c r="AU134" s="18" t="s">
        <v>70</v>
      </c>
      <c r="AV134" s="18" t="s">
        <v>71</v>
      </c>
      <c r="AW134" s="18" t="s">
        <v>72</v>
      </c>
      <c r="AX134" s="18" t="s">
        <v>63</v>
      </c>
      <c r="AY134" s="18" t="s">
        <v>63</v>
      </c>
      <c r="AZ134" s="18" t="s">
        <v>72</v>
      </c>
      <c r="BA134" s="18" t="s">
        <v>73</v>
      </c>
      <c r="BB134" s="18" t="s">
        <v>73</v>
      </c>
      <c r="BC134" s="18" t="s">
        <v>73</v>
      </c>
      <c r="BD134" s="18"/>
      <c r="BE134" s="18" t="s">
        <v>73</v>
      </c>
      <c r="BF134" s="20"/>
      <c r="BG134" s="21"/>
      <c r="BH134" s="21"/>
      <c r="BI134" s="21"/>
      <c r="BJ134" s="21"/>
      <c r="BK134" s="21"/>
      <c r="BL134" s="21"/>
    </row>
    <row r="135" spans="1:64" ht="13.2" x14ac:dyDescent="0.25">
      <c r="A135" s="17">
        <v>45572.425295925925</v>
      </c>
      <c r="B135" s="18" t="s">
        <v>452</v>
      </c>
      <c r="C135" s="19" t="s">
        <v>453</v>
      </c>
      <c r="D135" s="18">
        <v>77.680000000000007</v>
      </c>
      <c r="E135" s="18">
        <v>0.38</v>
      </c>
      <c r="F135" s="18" t="s">
        <v>423</v>
      </c>
      <c r="G135" s="18" t="s">
        <v>76</v>
      </c>
      <c r="H135" s="18" t="s">
        <v>454</v>
      </c>
      <c r="I135" s="18" t="s">
        <v>63</v>
      </c>
      <c r="J135" s="18" t="s">
        <v>64</v>
      </c>
      <c r="K135" s="18" t="s">
        <v>84</v>
      </c>
      <c r="L135" s="18" t="s">
        <v>64</v>
      </c>
      <c r="M135" s="18" t="s">
        <v>84</v>
      </c>
      <c r="N135" s="18" t="s">
        <v>64</v>
      </c>
      <c r="O135" s="18" t="s">
        <v>64</v>
      </c>
      <c r="P135" s="18" t="s">
        <v>84</v>
      </c>
      <c r="Q135" s="18" t="s">
        <v>84</v>
      </c>
      <c r="R135" s="18" t="s">
        <v>64</v>
      </c>
      <c r="S135" s="18" t="s">
        <v>64</v>
      </c>
      <c r="T135" s="18" t="s">
        <v>84</v>
      </c>
      <c r="U135" s="18" t="s">
        <v>64</v>
      </c>
      <c r="V135" s="18" t="s">
        <v>64</v>
      </c>
      <c r="W135" s="18" t="s">
        <v>84</v>
      </c>
      <c r="X135" s="18" t="s">
        <v>64</v>
      </c>
      <c r="Y135" s="18" t="s">
        <v>64</v>
      </c>
      <c r="Z135" s="18" t="s">
        <v>65</v>
      </c>
      <c r="AA135" s="18" t="s">
        <v>65</v>
      </c>
      <c r="AB135" s="18" t="s">
        <v>65</v>
      </c>
      <c r="AC135" s="18" t="s">
        <v>65</v>
      </c>
      <c r="AD135" s="18" t="s">
        <v>65</v>
      </c>
      <c r="AE135" s="18" t="s">
        <v>66</v>
      </c>
      <c r="AF135" s="18" t="s">
        <v>65</v>
      </c>
      <c r="AG135" s="18" t="s">
        <v>65</v>
      </c>
      <c r="AH135" s="18" t="s">
        <v>65</v>
      </c>
      <c r="AI135" s="18" t="s">
        <v>101</v>
      </c>
      <c r="AJ135" s="18" t="s">
        <v>65</v>
      </c>
      <c r="AK135" s="18" t="s">
        <v>66</v>
      </c>
      <c r="AL135" s="18" t="s">
        <v>66</v>
      </c>
      <c r="AM135" s="18" t="s">
        <v>65</v>
      </c>
      <c r="AN135" s="18" t="s">
        <v>66</v>
      </c>
      <c r="AO135" s="18" t="s">
        <v>66</v>
      </c>
      <c r="AP135" s="18" t="s">
        <v>85</v>
      </c>
      <c r="AQ135" s="18" t="s">
        <v>85</v>
      </c>
      <c r="AR135" s="18" t="s">
        <v>63</v>
      </c>
      <c r="AS135" s="18" t="s">
        <v>81</v>
      </c>
      <c r="AT135" s="18" t="s">
        <v>69</v>
      </c>
      <c r="AU135" s="18" t="s">
        <v>70</v>
      </c>
      <c r="AV135" s="18" t="s">
        <v>71</v>
      </c>
      <c r="AW135" s="18" t="s">
        <v>72</v>
      </c>
      <c r="AX135" s="18" t="s">
        <v>73</v>
      </c>
      <c r="AY135" s="18" t="s">
        <v>72</v>
      </c>
      <c r="AZ135" s="18" t="s">
        <v>72</v>
      </c>
      <c r="BA135" s="18" t="s">
        <v>73</v>
      </c>
      <c r="BB135" s="18" t="s">
        <v>73</v>
      </c>
      <c r="BC135" s="18" t="s">
        <v>73</v>
      </c>
      <c r="BD135" s="18"/>
      <c r="BE135" s="18" t="s">
        <v>73</v>
      </c>
      <c r="BF135" s="20"/>
      <c r="BG135" s="21"/>
      <c r="BH135" s="21"/>
      <c r="BI135" s="21"/>
      <c r="BJ135" s="21"/>
      <c r="BK135" s="21"/>
      <c r="BL135" s="21"/>
    </row>
    <row r="136" spans="1:64" ht="13.2" x14ac:dyDescent="0.25">
      <c r="A136" s="17">
        <v>45572.427031157407</v>
      </c>
      <c r="B136" s="18" t="s">
        <v>455</v>
      </c>
      <c r="C136" s="19" t="s">
        <v>456</v>
      </c>
      <c r="D136" s="18">
        <v>100</v>
      </c>
      <c r="E136" s="18">
        <v>0.57999999999999996</v>
      </c>
      <c r="F136" s="18" t="s">
        <v>423</v>
      </c>
      <c r="G136" s="18" t="s">
        <v>76</v>
      </c>
      <c r="H136" s="18" t="s">
        <v>457</v>
      </c>
      <c r="I136" s="18" t="s">
        <v>63</v>
      </c>
      <c r="J136" s="18" t="s">
        <v>64</v>
      </c>
      <c r="K136" s="18" t="s">
        <v>64</v>
      </c>
      <c r="L136" s="18" t="s">
        <v>64</v>
      </c>
      <c r="M136" s="18" t="s">
        <v>78</v>
      </c>
      <c r="N136" s="18" t="s">
        <v>84</v>
      </c>
      <c r="O136" s="18" t="s">
        <v>78</v>
      </c>
      <c r="P136" s="18" t="s">
        <v>64</v>
      </c>
      <c r="Q136" s="18" t="s">
        <v>64</v>
      </c>
      <c r="R136" s="18" t="s">
        <v>64</v>
      </c>
      <c r="S136" s="18" t="s">
        <v>64</v>
      </c>
      <c r="T136" s="18" t="s">
        <v>64</v>
      </c>
      <c r="U136" s="18" t="s">
        <v>64</v>
      </c>
      <c r="V136" s="18" t="s">
        <v>64</v>
      </c>
      <c r="W136" s="18" t="s">
        <v>64</v>
      </c>
      <c r="X136" s="18" t="s">
        <v>64</v>
      </c>
      <c r="Y136" s="18" t="s">
        <v>64</v>
      </c>
      <c r="Z136" s="18" t="s">
        <v>65</v>
      </c>
      <c r="AA136" s="18" t="s">
        <v>65</v>
      </c>
      <c r="AB136" s="18" t="s">
        <v>66</v>
      </c>
      <c r="AC136" s="18" t="s">
        <v>65</v>
      </c>
      <c r="AD136" s="18" t="s">
        <v>65</v>
      </c>
      <c r="AE136" s="18" t="s">
        <v>65</v>
      </c>
      <c r="AF136" s="18" t="s">
        <v>65</v>
      </c>
      <c r="AG136" s="18" t="s">
        <v>65</v>
      </c>
      <c r="AH136" s="18" t="s">
        <v>66</v>
      </c>
      <c r="AI136" s="18" t="s">
        <v>101</v>
      </c>
      <c r="AJ136" s="18" t="s">
        <v>65</v>
      </c>
      <c r="AK136" s="18" t="s">
        <v>65</v>
      </c>
      <c r="AL136" s="18" t="s">
        <v>65</v>
      </c>
      <c r="AM136" s="18" t="s">
        <v>66</v>
      </c>
      <c r="AN136" s="18" t="s">
        <v>66</v>
      </c>
      <c r="AO136" s="18" t="s">
        <v>65</v>
      </c>
      <c r="AP136" s="18" t="s">
        <v>67</v>
      </c>
      <c r="AQ136" s="18" t="s">
        <v>67</v>
      </c>
      <c r="AR136" s="18" t="s">
        <v>63</v>
      </c>
      <c r="AS136" s="18" t="s">
        <v>120</v>
      </c>
      <c r="AT136" s="18" t="s">
        <v>87</v>
      </c>
      <c r="AU136" s="18" t="s">
        <v>70</v>
      </c>
      <c r="AV136" s="18" t="s">
        <v>71</v>
      </c>
      <c r="AW136" s="18" t="s">
        <v>73</v>
      </c>
      <c r="AX136" s="18" t="s">
        <v>73</v>
      </c>
      <c r="AY136" s="18" t="s">
        <v>72</v>
      </c>
      <c r="AZ136" s="18" t="s">
        <v>72</v>
      </c>
      <c r="BA136" s="18" t="s">
        <v>72</v>
      </c>
      <c r="BB136" s="18" t="s">
        <v>73</v>
      </c>
      <c r="BC136" s="18" t="s">
        <v>73</v>
      </c>
      <c r="BD136" s="18"/>
      <c r="BE136" s="18" t="s">
        <v>73</v>
      </c>
      <c r="BF136" s="20"/>
      <c r="BG136" s="21"/>
      <c r="BH136" s="21"/>
      <c r="BI136" s="21"/>
      <c r="BJ136" s="21"/>
      <c r="BK136" s="21"/>
      <c r="BL136" s="21"/>
    </row>
    <row r="137" spans="1:64" ht="13.2" x14ac:dyDescent="0.25">
      <c r="A137" s="17">
        <v>45572.428366192129</v>
      </c>
      <c r="B137" s="18" t="s">
        <v>458</v>
      </c>
      <c r="C137" s="19" t="s">
        <v>459</v>
      </c>
      <c r="D137" s="18">
        <v>86.61</v>
      </c>
      <c r="E137" s="18">
        <v>0.46</v>
      </c>
      <c r="F137" s="18" t="s">
        <v>423</v>
      </c>
      <c r="G137" s="18" t="s">
        <v>76</v>
      </c>
      <c r="H137" s="18" t="s">
        <v>449</v>
      </c>
      <c r="I137" s="18" t="s">
        <v>63</v>
      </c>
      <c r="J137" s="18" t="s">
        <v>64</v>
      </c>
      <c r="K137" s="18" t="s">
        <v>64</v>
      </c>
      <c r="L137" s="18" t="s">
        <v>64</v>
      </c>
      <c r="M137" s="18" t="s">
        <v>84</v>
      </c>
      <c r="N137" s="18" t="s">
        <v>84</v>
      </c>
      <c r="O137" s="18" t="s">
        <v>64</v>
      </c>
      <c r="P137" s="18" t="s">
        <v>84</v>
      </c>
      <c r="Q137" s="18" t="s">
        <v>64</v>
      </c>
      <c r="R137" s="18" t="s">
        <v>64</v>
      </c>
      <c r="S137" s="18" t="s">
        <v>84</v>
      </c>
      <c r="T137" s="18" t="s">
        <v>64</v>
      </c>
      <c r="U137" s="18" t="s">
        <v>84</v>
      </c>
      <c r="V137" s="18" t="s">
        <v>64</v>
      </c>
      <c r="W137" s="18" t="s">
        <v>84</v>
      </c>
      <c r="X137" s="18" t="s">
        <v>64</v>
      </c>
      <c r="Y137" s="18" t="s">
        <v>64</v>
      </c>
      <c r="Z137" s="18" t="s">
        <v>66</v>
      </c>
      <c r="AA137" s="18" t="s">
        <v>66</v>
      </c>
      <c r="AB137" s="18" t="s">
        <v>79</v>
      </c>
      <c r="AC137" s="18" t="s">
        <v>66</v>
      </c>
      <c r="AD137" s="18" t="s">
        <v>66</v>
      </c>
      <c r="AE137" s="18" t="s">
        <v>66</v>
      </c>
      <c r="AF137" s="18" t="s">
        <v>66</v>
      </c>
      <c r="AG137" s="18" t="s">
        <v>65</v>
      </c>
      <c r="AH137" s="18" t="s">
        <v>66</v>
      </c>
      <c r="AI137" s="18" t="s">
        <v>79</v>
      </c>
      <c r="AJ137" s="18" t="s">
        <v>66</v>
      </c>
      <c r="AK137" s="18" t="s">
        <v>66</v>
      </c>
      <c r="AL137" s="18" t="s">
        <v>66</v>
      </c>
      <c r="AM137" s="18" t="s">
        <v>66</v>
      </c>
      <c r="AN137" s="18" t="s">
        <v>66</v>
      </c>
      <c r="AO137" s="18" t="s">
        <v>79</v>
      </c>
      <c r="AP137" s="18" t="s">
        <v>67</v>
      </c>
      <c r="AQ137" s="18" t="s">
        <v>67</v>
      </c>
      <c r="AR137" s="18" t="s">
        <v>73</v>
      </c>
      <c r="AS137" s="18" t="s">
        <v>292</v>
      </c>
      <c r="AT137" s="18" t="s">
        <v>87</v>
      </c>
      <c r="AU137" s="18" t="s">
        <v>67</v>
      </c>
      <c r="AV137" s="18" t="s">
        <v>132</v>
      </c>
      <c r="AW137" s="18" t="s">
        <v>73</v>
      </c>
      <c r="AX137" s="18" t="s">
        <v>73</v>
      </c>
      <c r="AY137" s="18" t="s">
        <v>63</v>
      </c>
      <c r="AZ137" s="18" t="s">
        <v>73</v>
      </c>
      <c r="BA137" s="18" t="s">
        <v>73</v>
      </c>
      <c r="BB137" s="18" t="s">
        <v>73</v>
      </c>
      <c r="BC137" s="18" t="s">
        <v>73</v>
      </c>
      <c r="BD137" s="18"/>
      <c r="BE137" s="18" t="s">
        <v>73</v>
      </c>
      <c r="BF137" s="20"/>
      <c r="BG137" s="21"/>
      <c r="BH137" s="21"/>
      <c r="BI137" s="21"/>
      <c r="BJ137" s="21"/>
      <c r="BK137" s="21"/>
      <c r="BL137" s="21"/>
    </row>
    <row r="138" spans="1:64" ht="13.2" x14ac:dyDescent="0.25">
      <c r="A138" s="17">
        <v>45572.432245289354</v>
      </c>
      <c r="B138" s="18" t="s">
        <v>460</v>
      </c>
      <c r="C138" s="19" t="s">
        <v>461</v>
      </c>
      <c r="D138" s="18">
        <v>19.64</v>
      </c>
      <c r="E138" s="18">
        <v>0.17</v>
      </c>
      <c r="F138" s="18" t="s">
        <v>114</v>
      </c>
      <c r="G138" s="18" t="s">
        <v>76</v>
      </c>
      <c r="H138" s="18" t="s">
        <v>335</v>
      </c>
      <c r="I138" s="18" t="s">
        <v>63</v>
      </c>
      <c r="J138" s="18" t="s">
        <v>145</v>
      </c>
      <c r="K138" s="18" t="s">
        <v>84</v>
      </c>
      <c r="L138" s="18" t="s">
        <v>64</v>
      </c>
      <c r="M138" s="18" t="s">
        <v>84</v>
      </c>
      <c r="N138" s="18" t="s">
        <v>64</v>
      </c>
      <c r="O138" s="18" t="s">
        <v>78</v>
      </c>
      <c r="P138" s="18" t="s">
        <v>64</v>
      </c>
      <c r="Q138" s="18" t="s">
        <v>64</v>
      </c>
      <c r="R138" s="18" t="s">
        <v>64</v>
      </c>
      <c r="S138" s="18" t="s">
        <v>64</v>
      </c>
      <c r="T138" s="18" t="s">
        <v>64</v>
      </c>
      <c r="U138" s="18" t="s">
        <v>64</v>
      </c>
      <c r="V138" s="18" t="s">
        <v>64</v>
      </c>
      <c r="W138" s="18" t="s">
        <v>64</v>
      </c>
      <c r="X138" s="18" t="s">
        <v>64</v>
      </c>
      <c r="Y138" s="18" t="s">
        <v>64</v>
      </c>
      <c r="Z138" s="18" t="s">
        <v>65</v>
      </c>
      <c r="AA138" s="18" t="s">
        <v>65</v>
      </c>
      <c r="AB138" s="18" t="s">
        <v>65</v>
      </c>
      <c r="AC138" s="18" t="s">
        <v>65</v>
      </c>
      <c r="AD138" s="18" t="s">
        <v>65</v>
      </c>
      <c r="AE138" s="18" t="s">
        <v>65</v>
      </c>
      <c r="AF138" s="18" t="s">
        <v>65</v>
      </c>
      <c r="AG138" s="18" t="s">
        <v>65</v>
      </c>
      <c r="AH138" s="18" t="s">
        <v>65</v>
      </c>
      <c r="AI138" s="18" t="s">
        <v>101</v>
      </c>
      <c r="AJ138" s="18" t="s">
        <v>65</v>
      </c>
      <c r="AK138" s="18" t="s">
        <v>65</v>
      </c>
      <c r="AL138" s="18" t="s">
        <v>65</v>
      </c>
      <c r="AM138" s="18" t="s">
        <v>79</v>
      </c>
      <c r="AN138" s="18" t="s">
        <v>66</v>
      </c>
      <c r="AO138" s="18" t="s">
        <v>66</v>
      </c>
      <c r="AP138" s="18" t="s">
        <v>85</v>
      </c>
      <c r="AQ138" s="18" t="s">
        <v>85</v>
      </c>
      <c r="AR138" s="18" t="s">
        <v>73</v>
      </c>
      <c r="AS138" s="18" t="s">
        <v>298</v>
      </c>
      <c r="AT138" s="18" t="s">
        <v>87</v>
      </c>
      <c r="AU138" s="18" t="s">
        <v>93</v>
      </c>
      <c r="AV138" s="18" t="s">
        <v>71</v>
      </c>
      <c r="AW138" s="18" t="s">
        <v>72</v>
      </c>
      <c r="AX138" s="18" t="s">
        <v>72</v>
      </c>
      <c r="AY138" s="18" t="s">
        <v>72</v>
      </c>
      <c r="AZ138" s="18" t="s">
        <v>72</v>
      </c>
      <c r="BA138" s="18" t="s">
        <v>72</v>
      </c>
      <c r="BB138" s="18" t="s">
        <v>72</v>
      </c>
      <c r="BC138" s="18" t="s">
        <v>73</v>
      </c>
      <c r="BD138" s="18"/>
      <c r="BE138" s="18" t="s">
        <v>73</v>
      </c>
      <c r="BF138" s="20"/>
      <c r="BG138" s="21"/>
      <c r="BH138" s="21"/>
      <c r="BI138" s="21"/>
      <c r="BJ138" s="21"/>
      <c r="BK138" s="21"/>
      <c r="BL138" s="21"/>
    </row>
    <row r="139" spans="1:64" ht="13.2" x14ac:dyDescent="0.25">
      <c r="A139" s="17">
        <v>45572.432329224539</v>
      </c>
      <c r="B139" s="18" t="s">
        <v>462</v>
      </c>
      <c r="C139" s="19" t="s">
        <v>463</v>
      </c>
      <c r="D139" s="18">
        <v>71.430000000000007</v>
      </c>
      <c r="E139" s="18">
        <v>0.56999999999999995</v>
      </c>
      <c r="F139" s="18" t="s">
        <v>114</v>
      </c>
      <c r="G139" s="18" t="s">
        <v>76</v>
      </c>
      <c r="H139" s="18" t="s">
        <v>464</v>
      </c>
      <c r="I139" s="18" t="s">
        <v>63</v>
      </c>
      <c r="J139" s="18" t="s">
        <v>64</v>
      </c>
      <c r="K139" s="18" t="s">
        <v>78</v>
      </c>
      <c r="L139" s="18" t="s">
        <v>64</v>
      </c>
      <c r="M139" s="18" t="s">
        <v>84</v>
      </c>
      <c r="N139" s="18" t="s">
        <v>78</v>
      </c>
      <c r="O139" s="18" t="s">
        <v>78</v>
      </c>
      <c r="P139" s="18" t="s">
        <v>78</v>
      </c>
      <c r="Q139" s="18" t="s">
        <v>64</v>
      </c>
      <c r="R139" s="18" t="s">
        <v>64</v>
      </c>
      <c r="S139" s="18" t="s">
        <v>64</v>
      </c>
      <c r="T139" s="18" t="s">
        <v>64</v>
      </c>
      <c r="U139" s="18" t="s">
        <v>78</v>
      </c>
      <c r="V139" s="18" t="s">
        <v>78</v>
      </c>
      <c r="W139" s="18" t="s">
        <v>78</v>
      </c>
      <c r="X139" s="18" t="s">
        <v>64</v>
      </c>
      <c r="Y139" s="18" t="s">
        <v>64</v>
      </c>
      <c r="Z139" s="18" t="s">
        <v>65</v>
      </c>
      <c r="AA139" s="18" t="s">
        <v>65</v>
      </c>
      <c r="AB139" s="18" t="s">
        <v>65</v>
      </c>
      <c r="AC139" s="18" t="s">
        <v>65</v>
      </c>
      <c r="AD139" s="18" t="s">
        <v>65</v>
      </c>
      <c r="AE139" s="18" t="s">
        <v>65</v>
      </c>
      <c r="AF139" s="18" t="s">
        <v>65</v>
      </c>
      <c r="AG139" s="18" t="s">
        <v>65</v>
      </c>
      <c r="AH139" s="18" t="s">
        <v>65</v>
      </c>
      <c r="AI139" s="18" t="s">
        <v>101</v>
      </c>
      <c r="AJ139" s="18" t="s">
        <v>65</v>
      </c>
      <c r="AK139" s="18" t="s">
        <v>65</v>
      </c>
      <c r="AL139" s="18" t="s">
        <v>65</v>
      </c>
      <c r="AM139" s="18" t="s">
        <v>65</v>
      </c>
      <c r="AN139" s="18" t="s">
        <v>65</v>
      </c>
      <c r="AO139" s="18" t="s">
        <v>65</v>
      </c>
      <c r="AP139" s="18" t="s">
        <v>85</v>
      </c>
      <c r="AQ139" s="18" t="s">
        <v>85</v>
      </c>
      <c r="AR139" s="18" t="s">
        <v>86</v>
      </c>
      <c r="AS139" s="18" t="s">
        <v>68</v>
      </c>
      <c r="AT139" s="18" t="s">
        <v>87</v>
      </c>
      <c r="AU139" s="18" t="s">
        <v>70</v>
      </c>
      <c r="AV139" s="18" t="s">
        <v>154</v>
      </c>
      <c r="AW139" s="18" t="s">
        <v>73</v>
      </c>
      <c r="AX139" s="18" t="s">
        <v>72</v>
      </c>
      <c r="AY139" s="18" t="s">
        <v>63</v>
      </c>
      <c r="AZ139" s="18" t="s">
        <v>63</v>
      </c>
      <c r="BA139" s="18" t="s">
        <v>72</v>
      </c>
      <c r="BB139" s="18" t="s">
        <v>72</v>
      </c>
      <c r="BC139" s="18" t="s">
        <v>73</v>
      </c>
      <c r="BD139" s="18"/>
      <c r="BE139" s="18" t="s">
        <v>73</v>
      </c>
      <c r="BF139" s="20"/>
      <c r="BG139" s="21"/>
      <c r="BH139" s="21"/>
      <c r="BI139" s="21"/>
      <c r="BJ139" s="21"/>
      <c r="BK139" s="21"/>
      <c r="BL139" s="21"/>
    </row>
    <row r="140" spans="1:64" ht="13.2" x14ac:dyDescent="0.25">
      <c r="A140" s="17">
        <v>45572.432788738428</v>
      </c>
      <c r="B140" s="18" t="s">
        <v>465</v>
      </c>
      <c r="C140" s="19" t="s">
        <v>466</v>
      </c>
      <c r="D140" s="18">
        <v>100</v>
      </c>
      <c r="E140" s="18">
        <v>0.41</v>
      </c>
      <c r="F140" s="18" t="s">
        <v>114</v>
      </c>
      <c r="G140" s="18" t="s">
        <v>76</v>
      </c>
      <c r="H140" s="18" t="s">
        <v>352</v>
      </c>
      <c r="I140" s="18" t="s">
        <v>63</v>
      </c>
      <c r="J140" s="18" t="s">
        <v>64</v>
      </c>
      <c r="K140" s="18" t="s">
        <v>78</v>
      </c>
      <c r="L140" s="18" t="s">
        <v>64</v>
      </c>
      <c r="M140" s="18" t="s">
        <v>84</v>
      </c>
      <c r="N140" s="18" t="s">
        <v>78</v>
      </c>
      <c r="O140" s="18" t="s">
        <v>64</v>
      </c>
      <c r="P140" s="18" t="s">
        <v>64</v>
      </c>
      <c r="Q140" s="18" t="s">
        <v>64</v>
      </c>
      <c r="R140" s="18" t="s">
        <v>64</v>
      </c>
      <c r="S140" s="18" t="s">
        <v>78</v>
      </c>
      <c r="T140" s="18" t="s">
        <v>64</v>
      </c>
      <c r="U140" s="18" t="s">
        <v>78</v>
      </c>
      <c r="V140" s="18" t="s">
        <v>64</v>
      </c>
      <c r="W140" s="18" t="s">
        <v>64</v>
      </c>
      <c r="X140" s="18" t="s">
        <v>64</v>
      </c>
      <c r="Y140" s="18" t="s">
        <v>64</v>
      </c>
      <c r="Z140" s="18" t="s">
        <v>65</v>
      </c>
      <c r="AA140" s="18" t="s">
        <v>65</v>
      </c>
      <c r="AB140" s="18" t="s">
        <v>65</v>
      </c>
      <c r="AC140" s="18" t="s">
        <v>66</v>
      </c>
      <c r="AD140" s="18" t="s">
        <v>65</v>
      </c>
      <c r="AE140" s="18" t="s">
        <v>65</v>
      </c>
      <c r="AF140" s="18" t="s">
        <v>65</v>
      </c>
      <c r="AG140" s="18" t="s">
        <v>65</v>
      </c>
      <c r="AH140" s="18" t="s">
        <v>65</v>
      </c>
      <c r="AI140" s="18" t="s">
        <v>79</v>
      </c>
      <c r="AJ140" s="18" t="s">
        <v>65</v>
      </c>
      <c r="AK140" s="18" t="s">
        <v>65</v>
      </c>
      <c r="AL140" s="18" t="s">
        <v>65</v>
      </c>
      <c r="AM140" s="18" t="s">
        <v>65</v>
      </c>
      <c r="AN140" s="18" t="s">
        <v>66</v>
      </c>
      <c r="AO140" s="18" t="s">
        <v>79</v>
      </c>
      <c r="AP140" s="18" t="s">
        <v>85</v>
      </c>
      <c r="AQ140" s="18" t="s">
        <v>85</v>
      </c>
      <c r="AR140" s="18" t="s">
        <v>86</v>
      </c>
      <c r="AS140" s="18" t="s">
        <v>120</v>
      </c>
      <c r="AT140" s="18" t="s">
        <v>87</v>
      </c>
      <c r="AU140" s="18" t="s">
        <v>67</v>
      </c>
      <c r="AV140" s="18" t="s">
        <v>71</v>
      </c>
      <c r="AW140" s="18" t="s">
        <v>72</v>
      </c>
      <c r="AX140" s="18" t="s">
        <v>63</v>
      </c>
      <c r="AY140" s="18" t="s">
        <v>72</v>
      </c>
      <c r="AZ140" s="18" t="s">
        <v>72</v>
      </c>
      <c r="BA140" s="18" t="s">
        <v>63</v>
      </c>
      <c r="BB140" s="18" t="s">
        <v>73</v>
      </c>
      <c r="BC140" s="18" t="s">
        <v>73</v>
      </c>
      <c r="BD140" s="18">
        <v>0</v>
      </c>
      <c r="BE140" s="18" t="s">
        <v>73</v>
      </c>
      <c r="BF140" s="20"/>
      <c r="BG140" s="21"/>
      <c r="BH140" s="21"/>
      <c r="BI140" s="21"/>
      <c r="BJ140" s="21"/>
      <c r="BK140" s="21"/>
      <c r="BL140" s="21"/>
    </row>
    <row r="141" spans="1:64" ht="13.2" x14ac:dyDescent="0.25">
      <c r="A141" s="17">
        <v>45572.432825324075</v>
      </c>
      <c r="B141" s="18" t="s">
        <v>467</v>
      </c>
      <c r="C141" s="19" t="s">
        <v>468</v>
      </c>
      <c r="D141" s="18">
        <v>4.46</v>
      </c>
      <c r="E141" s="18">
        <v>0.13</v>
      </c>
      <c r="F141" s="18" t="s">
        <v>114</v>
      </c>
      <c r="G141" s="18" t="s">
        <v>76</v>
      </c>
      <c r="H141" s="18" t="s">
        <v>384</v>
      </c>
      <c r="I141" s="18" t="s">
        <v>63</v>
      </c>
      <c r="J141" s="18" t="s">
        <v>64</v>
      </c>
      <c r="K141" s="18" t="s">
        <v>84</v>
      </c>
      <c r="L141" s="18" t="s">
        <v>64</v>
      </c>
      <c r="M141" s="18" t="s">
        <v>64</v>
      </c>
      <c r="N141" s="18" t="s">
        <v>84</v>
      </c>
      <c r="O141" s="18" t="s">
        <v>84</v>
      </c>
      <c r="P141" s="18" t="s">
        <v>64</v>
      </c>
      <c r="Q141" s="18" t="s">
        <v>64</v>
      </c>
      <c r="R141" s="18" t="s">
        <v>64</v>
      </c>
      <c r="S141" s="18" t="s">
        <v>84</v>
      </c>
      <c r="T141" s="18" t="s">
        <v>64</v>
      </c>
      <c r="U141" s="18" t="s">
        <v>78</v>
      </c>
      <c r="V141" s="18" t="s">
        <v>64</v>
      </c>
      <c r="W141" s="18" t="s">
        <v>64</v>
      </c>
      <c r="X141" s="18" t="s">
        <v>64</v>
      </c>
      <c r="Y141" s="18" t="s">
        <v>64</v>
      </c>
      <c r="Z141" s="18" t="s">
        <v>66</v>
      </c>
      <c r="AA141" s="18" t="s">
        <v>66</v>
      </c>
      <c r="AB141" s="18" t="s">
        <v>65</v>
      </c>
      <c r="AC141" s="18" t="s">
        <v>65</v>
      </c>
      <c r="AD141" s="18" t="s">
        <v>65</v>
      </c>
      <c r="AE141" s="18" t="s">
        <v>65</v>
      </c>
      <c r="AF141" s="18" t="s">
        <v>65</v>
      </c>
      <c r="AG141" s="18" t="s">
        <v>66</v>
      </c>
      <c r="AH141" s="18" t="s">
        <v>66</v>
      </c>
      <c r="AI141" s="18" t="s">
        <v>79</v>
      </c>
      <c r="AJ141" s="18" t="s">
        <v>65</v>
      </c>
      <c r="AK141" s="18" t="s">
        <v>66</v>
      </c>
      <c r="AL141" s="18" t="s">
        <v>65</v>
      </c>
      <c r="AM141" s="18" t="s">
        <v>66</v>
      </c>
      <c r="AN141" s="18" t="s">
        <v>66</v>
      </c>
      <c r="AO141" s="18" t="s">
        <v>79</v>
      </c>
      <c r="AP141" s="18" t="s">
        <v>85</v>
      </c>
      <c r="AQ141" s="18" t="s">
        <v>85</v>
      </c>
      <c r="AR141" s="18" t="s">
        <v>86</v>
      </c>
      <c r="AS141" s="18" t="s">
        <v>120</v>
      </c>
      <c r="AT141" s="18" t="s">
        <v>69</v>
      </c>
      <c r="AU141" s="18" t="s">
        <v>80</v>
      </c>
      <c r="AV141" s="18" t="s">
        <v>469</v>
      </c>
      <c r="AW141" s="18" t="s">
        <v>72</v>
      </c>
      <c r="AX141" s="18" t="s">
        <v>72</v>
      </c>
      <c r="AY141" s="18" t="s">
        <v>73</v>
      </c>
      <c r="AZ141" s="18" t="s">
        <v>63</v>
      </c>
      <c r="BA141" s="18" t="s">
        <v>63</v>
      </c>
      <c r="BB141" s="18" t="s">
        <v>72</v>
      </c>
      <c r="BC141" s="18" t="s">
        <v>73</v>
      </c>
      <c r="BD141" s="18"/>
      <c r="BE141" s="18" t="s">
        <v>73</v>
      </c>
      <c r="BF141" s="20"/>
      <c r="BG141" s="21"/>
      <c r="BH141" s="21"/>
      <c r="BI141" s="21"/>
      <c r="BJ141" s="21"/>
      <c r="BK141" s="21"/>
      <c r="BL141" s="21"/>
    </row>
    <row r="142" spans="1:64" ht="13.2" x14ac:dyDescent="0.25">
      <c r="A142" s="17">
        <v>45572.437563576386</v>
      </c>
      <c r="B142" s="18" t="s">
        <v>470</v>
      </c>
      <c r="C142" s="19" t="s">
        <v>471</v>
      </c>
      <c r="D142" s="18">
        <v>100</v>
      </c>
      <c r="E142" s="18">
        <v>0.83</v>
      </c>
      <c r="F142" s="18" t="s">
        <v>114</v>
      </c>
      <c r="G142" s="18" t="s">
        <v>76</v>
      </c>
      <c r="H142" s="18" t="s">
        <v>330</v>
      </c>
      <c r="I142" s="18" t="s">
        <v>73</v>
      </c>
      <c r="J142" s="18" t="s">
        <v>64</v>
      </c>
      <c r="K142" s="18" t="s">
        <v>78</v>
      </c>
      <c r="L142" s="18" t="s">
        <v>64</v>
      </c>
      <c r="M142" s="18" t="s">
        <v>78</v>
      </c>
      <c r="N142" s="18" t="s">
        <v>64</v>
      </c>
      <c r="O142" s="18" t="s">
        <v>64</v>
      </c>
      <c r="P142" s="18" t="s">
        <v>64</v>
      </c>
      <c r="Q142" s="18" t="s">
        <v>64</v>
      </c>
      <c r="R142" s="18" t="s">
        <v>64</v>
      </c>
      <c r="S142" s="18" t="s">
        <v>64</v>
      </c>
      <c r="T142" s="18" t="s">
        <v>64</v>
      </c>
      <c r="U142" s="18" t="s">
        <v>64</v>
      </c>
      <c r="V142" s="18" t="s">
        <v>64</v>
      </c>
      <c r="W142" s="18" t="s">
        <v>64</v>
      </c>
      <c r="X142" s="18" t="s">
        <v>64</v>
      </c>
      <c r="Y142" s="18" t="s">
        <v>64</v>
      </c>
      <c r="Z142" s="18" t="s">
        <v>65</v>
      </c>
      <c r="AA142" s="18" t="s">
        <v>65</v>
      </c>
      <c r="AB142" s="18" t="s">
        <v>65</v>
      </c>
      <c r="AC142" s="18" t="s">
        <v>65</v>
      </c>
      <c r="AD142" s="18" t="s">
        <v>65</v>
      </c>
      <c r="AE142" s="18" t="s">
        <v>65</v>
      </c>
      <c r="AF142" s="18" t="s">
        <v>79</v>
      </c>
      <c r="AG142" s="18" t="s">
        <v>79</v>
      </c>
      <c r="AH142" s="18" t="s">
        <v>66</v>
      </c>
      <c r="AI142" s="18" t="s">
        <v>66</v>
      </c>
      <c r="AJ142" s="18" t="s">
        <v>66</v>
      </c>
      <c r="AK142" s="18" t="s">
        <v>66</v>
      </c>
      <c r="AL142" s="18" t="s">
        <v>66</v>
      </c>
      <c r="AM142" s="18" t="s">
        <v>65</v>
      </c>
      <c r="AN142" s="18" t="s">
        <v>66</v>
      </c>
      <c r="AO142" s="18" t="s">
        <v>66</v>
      </c>
      <c r="AP142" s="18" t="s">
        <v>67</v>
      </c>
      <c r="AQ142" s="18" t="s">
        <v>67</v>
      </c>
      <c r="AR142" s="18" t="s">
        <v>63</v>
      </c>
      <c r="AS142" s="18" t="s">
        <v>472</v>
      </c>
      <c r="AT142" s="18" t="s">
        <v>169</v>
      </c>
      <c r="AU142" s="18" t="s">
        <v>93</v>
      </c>
      <c r="AV142" s="18" t="s">
        <v>67</v>
      </c>
      <c r="AW142" s="18" t="s">
        <v>72</v>
      </c>
      <c r="AX142" s="18" t="s">
        <v>63</v>
      </c>
      <c r="AY142" s="18" t="s">
        <v>63</v>
      </c>
      <c r="AZ142" s="18" t="s">
        <v>63</v>
      </c>
      <c r="BA142" s="18" t="s">
        <v>72</v>
      </c>
      <c r="BB142" s="18" t="s">
        <v>72</v>
      </c>
      <c r="BC142" s="18" t="s">
        <v>73</v>
      </c>
      <c r="BD142" s="18" t="s">
        <v>146</v>
      </c>
      <c r="BE142" s="18" t="s">
        <v>73</v>
      </c>
      <c r="BF142" s="20"/>
      <c r="BG142" s="21"/>
      <c r="BH142" s="21"/>
      <c r="BI142" s="21"/>
      <c r="BJ142" s="21"/>
      <c r="BK142" s="21"/>
      <c r="BL142" s="21"/>
    </row>
    <row r="143" spans="1:64" ht="13.2" x14ac:dyDescent="0.25">
      <c r="A143" s="17">
        <v>45572.438146261571</v>
      </c>
      <c r="B143" s="18" t="s">
        <v>473</v>
      </c>
      <c r="C143" s="19" t="s">
        <v>474</v>
      </c>
      <c r="D143" s="18">
        <v>34.82</v>
      </c>
      <c r="E143" s="18">
        <v>0.13</v>
      </c>
      <c r="F143" s="18" t="s">
        <v>114</v>
      </c>
      <c r="G143" s="18" t="s">
        <v>76</v>
      </c>
      <c r="H143" s="18" t="s">
        <v>475</v>
      </c>
      <c r="I143" s="18" t="s">
        <v>63</v>
      </c>
      <c r="J143" s="18" t="s">
        <v>64</v>
      </c>
      <c r="K143" s="18" t="s">
        <v>64</v>
      </c>
      <c r="L143" s="18" t="s">
        <v>64</v>
      </c>
      <c r="M143" s="18" t="s">
        <v>64</v>
      </c>
      <c r="N143" s="18" t="s">
        <v>64</v>
      </c>
      <c r="O143" s="18" t="s">
        <v>64</v>
      </c>
      <c r="P143" s="18" t="s">
        <v>78</v>
      </c>
      <c r="Q143" s="18" t="s">
        <v>64</v>
      </c>
      <c r="R143" s="18" t="s">
        <v>64</v>
      </c>
      <c r="S143" s="18" t="s">
        <v>64</v>
      </c>
      <c r="T143" s="18" t="s">
        <v>64</v>
      </c>
      <c r="U143" s="18" t="s">
        <v>64</v>
      </c>
      <c r="V143" s="18" t="s">
        <v>64</v>
      </c>
      <c r="W143" s="18" t="s">
        <v>64</v>
      </c>
      <c r="X143" s="18" t="s">
        <v>78</v>
      </c>
      <c r="Y143" s="18" t="s">
        <v>64</v>
      </c>
      <c r="Z143" s="18" t="s">
        <v>65</v>
      </c>
      <c r="AA143" s="18" t="s">
        <v>65</v>
      </c>
      <c r="AB143" s="18" t="s">
        <v>65</v>
      </c>
      <c r="AC143" s="18" t="s">
        <v>65</v>
      </c>
      <c r="AD143" s="18" t="s">
        <v>65</v>
      </c>
      <c r="AE143" s="18" t="s">
        <v>65</v>
      </c>
      <c r="AF143" s="18" t="s">
        <v>65</v>
      </c>
      <c r="AG143" s="18" t="s">
        <v>66</v>
      </c>
      <c r="AH143" s="18" t="s">
        <v>79</v>
      </c>
      <c r="AI143" s="18" t="s">
        <v>79</v>
      </c>
      <c r="AJ143" s="18" t="s">
        <v>65</v>
      </c>
      <c r="AK143" s="18" t="s">
        <v>65</v>
      </c>
      <c r="AL143" s="18" t="s">
        <v>65</v>
      </c>
      <c r="AM143" s="18" t="s">
        <v>65</v>
      </c>
      <c r="AN143" s="18" t="s">
        <v>66</v>
      </c>
      <c r="AO143" s="18" t="s">
        <v>66</v>
      </c>
      <c r="AP143" s="18" t="s">
        <v>85</v>
      </c>
      <c r="AQ143" s="18" t="s">
        <v>85</v>
      </c>
      <c r="AR143" s="18" t="s">
        <v>63</v>
      </c>
      <c r="AS143" s="18" t="s">
        <v>223</v>
      </c>
      <c r="AT143" s="18" t="s">
        <v>69</v>
      </c>
      <c r="AU143" s="18" t="s">
        <v>70</v>
      </c>
      <c r="AV143" s="18" t="s">
        <v>71</v>
      </c>
      <c r="AW143" s="18" t="s">
        <v>72</v>
      </c>
      <c r="AX143" s="18" t="s">
        <v>72</v>
      </c>
      <c r="AY143" s="18" t="s">
        <v>63</v>
      </c>
      <c r="AZ143" s="18" t="s">
        <v>63</v>
      </c>
      <c r="BA143" s="18" t="s">
        <v>63</v>
      </c>
      <c r="BB143" s="18" t="s">
        <v>72</v>
      </c>
      <c r="BC143" s="18" t="s">
        <v>73</v>
      </c>
      <c r="BD143" s="18"/>
      <c r="BE143" s="18" t="s">
        <v>73</v>
      </c>
      <c r="BF143" s="20"/>
      <c r="BG143" s="21"/>
      <c r="BH143" s="21"/>
      <c r="BI143" s="21"/>
      <c r="BJ143" s="21"/>
      <c r="BK143" s="21"/>
      <c r="BL143" s="21"/>
    </row>
    <row r="144" spans="1:64" ht="13.2" x14ac:dyDescent="0.25">
      <c r="A144" s="17">
        <v>45572.440220925928</v>
      </c>
      <c r="B144" s="18" t="s">
        <v>476</v>
      </c>
      <c r="C144" s="19" t="s">
        <v>477</v>
      </c>
      <c r="D144" s="18">
        <v>100</v>
      </c>
      <c r="E144" s="18">
        <v>0.5</v>
      </c>
      <c r="F144" s="18" t="s">
        <v>114</v>
      </c>
      <c r="G144" s="18" t="s">
        <v>76</v>
      </c>
      <c r="H144" s="18" t="s">
        <v>330</v>
      </c>
      <c r="I144" s="18" t="s">
        <v>63</v>
      </c>
      <c r="J144" s="18" t="s">
        <v>64</v>
      </c>
      <c r="K144" s="18" t="s">
        <v>64</v>
      </c>
      <c r="L144" s="18" t="s">
        <v>64</v>
      </c>
      <c r="M144" s="18" t="s">
        <v>78</v>
      </c>
      <c r="N144" s="18" t="s">
        <v>64</v>
      </c>
      <c r="O144" s="18" t="s">
        <v>64</v>
      </c>
      <c r="P144" s="18" t="s">
        <v>64</v>
      </c>
      <c r="Q144" s="18" t="s">
        <v>64</v>
      </c>
      <c r="R144" s="18" t="s">
        <v>64</v>
      </c>
      <c r="S144" s="18" t="s">
        <v>64</v>
      </c>
      <c r="T144" s="18" t="s">
        <v>64</v>
      </c>
      <c r="U144" s="18" t="s">
        <v>64</v>
      </c>
      <c r="V144" s="18" t="s">
        <v>64</v>
      </c>
      <c r="W144" s="18" t="s">
        <v>64</v>
      </c>
      <c r="X144" s="18" t="s">
        <v>64</v>
      </c>
      <c r="Y144" s="18" t="s">
        <v>64</v>
      </c>
      <c r="Z144" s="18" t="s">
        <v>65</v>
      </c>
      <c r="AA144" s="18" t="s">
        <v>65</v>
      </c>
      <c r="AB144" s="18" t="s">
        <v>65</v>
      </c>
      <c r="AC144" s="18" t="s">
        <v>66</v>
      </c>
      <c r="AD144" s="18" t="s">
        <v>65</v>
      </c>
      <c r="AE144" s="18" t="s">
        <v>65</v>
      </c>
      <c r="AF144" s="18" t="s">
        <v>65</v>
      </c>
      <c r="AG144" s="18" t="s">
        <v>65</v>
      </c>
      <c r="AH144" s="18" t="s">
        <v>65</v>
      </c>
      <c r="AI144" s="18" t="s">
        <v>65</v>
      </c>
      <c r="AJ144" s="18" t="s">
        <v>65</v>
      </c>
      <c r="AK144" s="18" t="s">
        <v>65</v>
      </c>
      <c r="AL144" s="18" t="s">
        <v>66</v>
      </c>
      <c r="AM144" s="18" t="s">
        <v>65</v>
      </c>
      <c r="AN144" s="18" t="s">
        <v>66</v>
      </c>
      <c r="AO144" s="18" t="s">
        <v>65</v>
      </c>
      <c r="AP144" s="18" t="s">
        <v>67</v>
      </c>
      <c r="AQ144" s="18" t="s">
        <v>67</v>
      </c>
      <c r="AR144" s="18" t="s">
        <v>63</v>
      </c>
      <c r="AS144" s="18" t="s">
        <v>120</v>
      </c>
      <c r="AT144" s="18" t="s">
        <v>69</v>
      </c>
      <c r="AU144" s="18" t="s">
        <v>80</v>
      </c>
      <c r="AV144" s="18" t="s">
        <v>71</v>
      </c>
      <c r="AW144" s="18" t="s">
        <v>72</v>
      </c>
      <c r="AX144" s="18" t="s">
        <v>72</v>
      </c>
      <c r="AY144" s="18" t="s">
        <v>72</v>
      </c>
      <c r="AZ144" s="18" t="s">
        <v>72</v>
      </c>
      <c r="BA144" s="18" t="s">
        <v>72</v>
      </c>
      <c r="BB144" s="18" t="s">
        <v>72</v>
      </c>
      <c r="BC144" s="18" t="s">
        <v>73</v>
      </c>
      <c r="BD144" s="18"/>
      <c r="BE144" s="18" t="s">
        <v>73</v>
      </c>
      <c r="BF144" s="20"/>
      <c r="BG144" s="21"/>
      <c r="BH144" s="21"/>
      <c r="BI144" s="21"/>
      <c r="BJ144" s="21"/>
      <c r="BK144" s="21"/>
      <c r="BL144" s="21"/>
    </row>
    <row r="145" spans="1:64" ht="13.2" x14ac:dyDescent="0.25">
      <c r="A145" s="17">
        <v>45572.442428622686</v>
      </c>
      <c r="B145" s="18" t="s">
        <v>478</v>
      </c>
      <c r="C145" s="19" t="s">
        <v>479</v>
      </c>
      <c r="D145" s="18">
        <v>100</v>
      </c>
      <c r="E145" s="18">
        <v>0.56999999999999995</v>
      </c>
      <c r="F145" s="18" t="s">
        <v>423</v>
      </c>
      <c r="G145" s="18" t="s">
        <v>76</v>
      </c>
      <c r="H145" s="18" t="s">
        <v>420</v>
      </c>
      <c r="I145" s="18" t="s">
        <v>73</v>
      </c>
      <c r="J145" s="18" t="s">
        <v>64</v>
      </c>
      <c r="K145" s="18" t="s">
        <v>78</v>
      </c>
      <c r="L145" s="18" t="s">
        <v>78</v>
      </c>
      <c r="M145" s="18" t="s">
        <v>78</v>
      </c>
      <c r="N145" s="18" t="s">
        <v>64</v>
      </c>
      <c r="O145" s="18" t="s">
        <v>84</v>
      </c>
      <c r="P145" s="18" t="s">
        <v>64</v>
      </c>
      <c r="Q145" s="18" t="s">
        <v>64</v>
      </c>
      <c r="R145" s="18" t="s">
        <v>64</v>
      </c>
      <c r="S145" s="18" t="s">
        <v>64</v>
      </c>
      <c r="T145" s="18" t="s">
        <v>84</v>
      </c>
      <c r="U145" s="18" t="s">
        <v>84</v>
      </c>
      <c r="V145" s="18" t="s">
        <v>64</v>
      </c>
      <c r="W145" s="18" t="s">
        <v>64</v>
      </c>
      <c r="X145" s="18" t="s">
        <v>78</v>
      </c>
      <c r="Y145" s="18" t="s">
        <v>78</v>
      </c>
      <c r="Z145" s="18" t="s">
        <v>65</v>
      </c>
      <c r="AA145" s="18" t="s">
        <v>65</v>
      </c>
      <c r="AB145" s="18" t="s">
        <v>66</v>
      </c>
      <c r="AC145" s="18" t="s">
        <v>65</v>
      </c>
      <c r="AD145" s="18" t="s">
        <v>65</v>
      </c>
      <c r="AE145" s="18" t="s">
        <v>65</v>
      </c>
      <c r="AF145" s="18" t="s">
        <v>66</v>
      </c>
      <c r="AG145" s="18" t="s">
        <v>66</v>
      </c>
      <c r="AH145" s="18" t="s">
        <v>66</v>
      </c>
      <c r="AI145" s="18" t="s">
        <v>79</v>
      </c>
      <c r="AJ145" s="18" t="s">
        <v>65</v>
      </c>
      <c r="AK145" s="18" t="s">
        <v>65</v>
      </c>
      <c r="AL145" s="18" t="s">
        <v>66</v>
      </c>
      <c r="AM145" s="18" t="s">
        <v>65</v>
      </c>
      <c r="AN145" s="18" t="s">
        <v>65</v>
      </c>
      <c r="AO145" s="18" t="s">
        <v>65</v>
      </c>
      <c r="AP145" s="18" t="s">
        <v>67</v>
      </c>
      <c r="AQ145" s="18" t="s">
        <v>67</v>
      </c>
      <c r="AR145" s="18" t="s">
        <v>63</v>
      </c>
      <c r="AS145" s="18" t="s">
        <v>223</v>
      </c>
      <c r="AT145" s="18" t="s">
        <v>69</v>
      </c>
      <c r="AU145" s="18" t="s">
        <v>80</v>
      </c>
      <c r="AV145" s="18" t="s">
        <v>71</v>
      </c>
      <c r="AW145" s="18" t="s">
        <v>73</v>
      </c>
      <c r="AX145" s="18" t="s">
        <v>72</v>
      </c>
      <c r="AY145" s="18" t="s">
        <v>63</v>
      </c>
      <c r="AZ145" s="18" t="s">
        <v>72</v>
      </c>
      <c r="BA145" s="18" t="s">
        <v>73</v>
      </c>
      <c r="BB145" s="18" t="s">
        <v>72</v>
      </c>
      <c r="BC145" s="18" t="s">
        <v>73</v>
      </c>
      <c r="BD145" s="18"/>
      <c r="BE145" s="18" t="s">
        <v>73</v>
      </c>
      <c r="BF145" s="20"/>
      <c r="BG145" s="21"/>
      <c r="BH145" s="21"/>
      <c r="BI145" s="21"/>
      <c r="BJ145" s="21"/>
      <c r="BK145" s="21"/>
      <c r="BL145" s="21"/>
    </row>
    <row r="146" spans="1:64" ht="13.2" x14ac:dyDescent="0.25">
      <c r="A146" s="17">
        <v>45572.443728680555</v>
      </c>
      <c r="B146" s="18" t="s">
        <v>480</v>
      </c>
      <c r="C146" s="19" t="s">
        <v>481</v>
      </c>
      <c r="D146" s="18">
        <v>100</v>
      </c>
      <c r="E146" s="18">
        <v>0.67</v>
      </c>
      <c r="F146" s="18" t="s">
        <v>423</v>
      </c>
      <c r="G146" s="18" t="s">
        <v>76</v>
      </c>
      <c r="H146" s="18" t="s">
        <v>373</v>
      </c>
      <c r="I146" s="18" t="s">
        <v>63</v>
      </c>
      <c r="J146" s="18" t="s">
        <v>64</v>
      </c>
      <c r="K146" s="18" t="s">
        <v>84</v>
      </c>
      <c r="L146" s="18" t="s">
        <v>64</v>
      </c>
      <c r="M146" s="18" t="s">
        <v>84</v>
      </c>
      <c r="N146" s="18" t="s">
        <v>64</v>
      </c>
      <c r="O146" s="18" t="s">
        <v>84</v>
      </c>
      <c r="P146" s="18" t="s">
        <v>84</v>
      </c>
      <c r="Q146" s="18" t="s">
        <v>64</v>
      </c>
      <c r="R146" s="18" t="s">
        <v>64</v>
      </c>
      <c r="S146" s="18" t="s">
        <v>64</v>
      </c>
      <c r="T146" s="18" t="s">
        <v>64</v>
      </c>
      <c r="U146" s="18" t="s">
        <v>84</v>
      </c>
      <c r="V146" s="18" t="s">
        <v>84</v>
      </c>
      <c r="W146" s="18" t="s">
        <v>64</v>
      </c>
      <c r="X146" s="18" t="s">
        <v>64</v>
      </c>
      <c r="Y146" s="18" t="s">
        <v>64</v>
      </c>
      <c r="Z146" s="18" t="s">
        <v>66</v>
      </c>
      <c r="AA146" s="18" t="s">
        <v>66</v>
      </c>
      <c r="AB146" s="18" t="s">
        <v>79</v>
      </c>
      <c r="AC146" s="18" t="s">
        <v>65</v>
      </c>
      <c r="AD146" s="18" t="s">
        <v>66</v>
      </c>
      <c r="AE146" s="18" t="s">
        <v>66</v>
      </c>
      <c r="AF146" s="18" t="s">
        <v>66</v>
      </c>
      <c r="AG146" s="18" t="s">
        <v>66</v>
      </c>
      <c r="AH146" s="18" t="s">
        <v>66</v>
      </c>
      <c r="AI146" s="18" t="s">
        <v>79</v>
      </c>
      <c r="AJ146" s="18" t="s">
        <v>66</v>
      </c>
      <c r="AK146" s="18" t="s">
        <v>65</v>
      </c>
      <c r="AL146" s="18" t="s">
        <v>66</v>
      </c>
      <c r="AM146" s="18" t="s">
        <v>66</v>
      </c>
      <c r="AN146" s="18" t="s">
        <v>66</v>
      </c>
      <c r="AO146" s="18" t="s">
        <v>66</v>
      </c>
      <c r="AP146" s="18" t="s">
        <v>67</v>
      </c>
      <c r="AQ146" s="18" t="s">
        <v>67</v>
      </c>
      <c r="AR146" s="18" t="s">
        <v>86</v>
      </c>
      <c r="AS146" s="18" t="s">
        <v>68</v>
      </c>
      <c r="AT146" s="18" t="s">
        <v>87</v>
      </c>
      <c r="AU146" s="18" t="s">
        <v>70</v>
      </c>
      <c r="AV146" s="18" t="s">
        <v>71</v>
      </c>
      <c r="AW146" s="18" t="s">
        <v>72</v>
      </c>
      <c r="AX146" s="18" t="s">
        <v>63</v>
      </c>
      <c r="AY146" s="18" t="s">
        <v>63</v>
      </c>
      <c r="AZ146" s="18" t="s">
        <v>63</v>
      </c>
      <c r="BA146" s="18" t="s">
        <v>72</v>
      </c>
      <c r="BB146" s="18" t="s">
        <v>72</v>
      </c>
      <c r="BC146" s="18" t="s">
        <v>73</v>
      </c>
      <c r="BD146" s="18"/>
      <c r="BE146" s="18" t="s">
        <v>73</v>
      </c>
      <c r="BF146" s="20"/>
      <c r="BG146" s="21"/>
      <c r="BH146" s="21"/>
      <c r="BI146" s="21"/>
      <c r="BJ146" s="21"/>
      <c r="BK146" s="21"/>
      <c r="BL146" s="21"/>
    </row>
    <row r="147" spans="1:64" ht="13.2" x14ac:dyDescent="0.25">
      <c r="A147" s="17">
        <v>45572.443822534726</v>
      </c>
      <c r="B147" s="18" t="s">
        <v>482</v>
      </c>
      <c r="C147" s="19" t="s">
        <v>483</v>
      </c>
      <c r="D147" s="18">
        <v>11.66</v>
      </c>
      <c r="E147" s="18">
        <v>0.21</v>
      </c>
      <c r="F147" s="18" t="s">
        <v>423</v>
      </c>
      <c r="G147" s="18" t="s">
        <v>76</v>
      </c>
      <c r="H147" s="18" t="s">
        <v>335</v>
      </c>
      <c r="I147" s="18" t="s">
        <v>73</v>
      </c>
      <c r="J147" s="18" t="s">
        <v>64</v>
      </c>
      <c r="K147" s="18" t="s">
        <v>64</v>
      </c>
      <c r="L147" s="18" t="s">
        <v>64</v>
      </c>
      <c r="M147" s="18" t="s">
        <v>84</v>
      </c>
      <c r="N147" s="18" t="s">
        <v>64</v>
      </c>
      <c r="O147" s="18" t="s">
        <v>64</v>
      </c>
      <c r="P147" s="18" t="s">
        <v>84</v>
      </c>
      <c r="Q147" s="18" t="s">
        <v>84</v>
      </c>
      <c r="R147" s="18" t="s">
        <v>64</v>
      </c>
      <c r="S147" s="18" t="s">
        <v>84</v>
      </c>
      <c r="T147" s="18" t="s">
        <v>64</v>
      </c>
      <c r="U147" s="18" t="s">
        <v>78</v>
      </c>
      <c r="V147" s="18" t="s">
        <v>64</v>
      </c>
      <c r="W147" s="18" t="s">
        <v>64</v>
      </c>
      <c r="X147" s="18" t="s">
        <v>64</v>
      </c>
      <c r="Y147" s="18" t="s">
        <v>64</v>
      </c>
      <c r="Z147" s="18" t="s">
        <v>65</v>
      </c>
      <c r="AA147" s="18" t="s">
        <v>65</v>
      </c>
      <c r="AB147" s="18" t="s">
        <v>65</v>
      </c>
      <c r="AC147" s="18" t="s">
        <v>66</v>
      </c>
      <c r="AD147" s="18" t="s">
        <v>66</v>
      </c>
      <c r="AE147" s="18" t="s">
        <v>65</v>
      </c>
      <c r="AF147" s="18" t="s">
        <v>66</v>
      </c>
      <c r="AG147" s="18" t="s">
        <v>65</v>
      </c>
      <c r="AH147" s="18" t="s">
        <v>66</v>
      </c>
      <c r="AI147" s="18" t="s">
        <v>79</v>
      </c>
      <c r="AJ147" s="18" t="s">
        <v>65</v>
      </c>
      <c r="AK147" s="18" t="s">
        <v>65</v>
      </c>
      <c r="AL147" s="18" t="s">
        <v>65</v>
      </c>
      <c r="AM147" s="18" t="s">
        <v>66</v>
      </c>
      <c r="AN147" s="18" t="s">
        <v>66</v>
      </c>
      <c r="AO147" s="18" t="s">
        <v>66</v>
      </c>
      <c r="AP147" s="18" t="s">
        <v>67</v>
      </c>
      <c r="AQ147" s="18" t="s">
        <v>67</v>
      </c>
      <c r="AR147" s="18" t="s">
        <v>63</v>
      </c>
      <c r="AS147" s="18" t="s">
        <v>120</v>
      </c>
      <c r="AT147" s="18" t="s">
        <v>87</v>
      </c>
      <c r="AU147" s="18" t="s">
        <v>80</v>
      </c>
      <c r="AV147" s="18" t="s">
        <v>67</v>
      </c>
      <c r="AW147" s="18" t="s">
        <v>73</v>
      </c>
      <c r="AX147" s="18" t="s">
        <v>72</v>
      </c>
      <c r="AY147" s="18" t="s">
        <v>63</v>
      </c>
      <c r="AZ147" s="18" t="s">
        <v>63</v>
      </c>
      <c r="BA147" s="18" t="s">
        <v>73</v>
      </c>
      <c r="BB147" s="18" t="s">
        <v>72</v>
      </c>
      <c r="BC147" s="18" t="s">
        <v>73</v>
      </c>
      <c r="BD147" s="18"/>
      <c r="BE147" s="18" t="s">
        <v>73</v>
      </c>
      <c r="BF147" s="20"/>
      <c r="BG147" s="21"/>
      <c r="BH147" s="21"/>
      <c r="BI147" s="21"/>
      <c r="BJ147" s="21"/>
      <c r="BK147" s="21"/>
      <c r="BL147" s="21"/>
    </row>
    <row r="148" spans="1:64" ht="13.2" x14ac:dyDescent="0.25">
      <c r="A148" s="17">
        <v>45572.445953703704</v>
      </c>
      <c r="B148" s="18" t="s">
        <v>484</v>
      </c>
      <c r="C148" s="19" t="s">
        <v>485</v>
      </c>
      <c r="D148" s="18">
        <v>32.14</v>
      </c>
      <c r="E148" s="18">
        <v>0.28999999999999998</v>
      </c>
      <c r="F148" s="18" t="s">
        <v>423</v>
      </c>
      <c r="G148" s="18" t="s">
        <v>76</v>
      </c>
      <c r="H148" s="18" t="s">
        <v>369</v>
      </c>
      <c r="I148" s="18" t="s">
        <v>63</v>
      </c>
      <c r="J148" s="18" t="s">
        <v>64</v>
      </c>
      <c r="K148" s="18" t="s">
        <v>84</v>
      </c>
      <c r="L148" s="18" t="s">
        <v>64</v>
      </c>
      <c r="M148" s="18" t="s">
        <v>64</v>
      </c>
      <c r="N148" s="18" t="s">
        <v>64</v>
      </c>
      <c r="O148" s="18" t="s">
        <v>64</v>
      </c>
      <c r="P148" s="18" t="s">
        <v>84</v>
      </c>
      <c r="Q148" s="18" t="s">
        <v>64</v>
      </c>
      <c r="R148" s="18" t="s">
        <v>64</v>
      </c>
      <c r="S148" s="18" t="s">
        <v>64</v>
      </c>
      <c r="T148" s="18" t="s">
        <v>64</v>
      </c>
      <c r="U148" s="18" t="s">
        <v>64</v>
      </c>
      <c r="V148" s="18" t="s">
        <v>64</v>
      </c>
      <c r="W148" s="18" t="s">
        <v>64</v>
      </c>
      <c r="X148" s="18" t="s">
        <v>64</v>
      </c>
      <c r="Y148" s="18" t="s">
        <v>64</v>
      </c>
      <c r="Z148" s="18" t="s">
        <v>66</v>
      </c>
      <c r="AA148" s="18" t="s">
        <v>65</v>
      </c>
      <c r="AB148" s="18" t="s">
        <v>66</v>
      </c>
      <c r="AC148" s="18" t="s">
        <v>65</v>
      </c>
      <c r="AD148" s="18" t="s">
        <v>66</v>
      </c>
      <c r="AE148" s="18" t="s">
        <v>65</v>
      </c>
      <c r="AF148" s="18" t="s">
        <v>65</v>
      </c>
      <c r="AG148" s="18" t="s">
        <v>66</v>
      </c>
      <c r="AH148" s="18" t="s">
        <v>66</v>
      </c>
      <c r="AI148" s="18" t="s">
        <v>66</v>
      </c>
      <c r="AJ148" s="18" t="s">
        <v>65</v>
      </c>
      <c r="AK148" s="18" t="s">
        <v>66</v>
      </c>
      <c r="AL148" s="18" t="s">
        <v>66</v>
      </c>
      <c r="AM148" s="18" t="s">
        <v>65</v>
      </c>
      <c r="AN148" s="18" t="s">
        <v>66</v>
      </c>
      <c r="AO148" s="18" t="s">
        <v>66</v>
      </c>
      <c r="AP148" s="18" t="s">
        <v>85</v>
      </c>
      <c r="AQ148" s="18" t="s">
        <v>85</v>
      </c>
      <c r="AR148" s="18" t="s">
        <v>86</v>
      </c>
      <c r="AS148" s="18" t="s">
        <v>81</v>
      </c>
      <c r="AT148" s="18" t="s">
        <v>87</v>
      </c>
      <c r="AU148" s="18" t="s">
        <v>70</v>
      </c>
      <c r="AV148" s="18" t="s">
        <v>71</v>
      </c>
      <c r="AW148" s="18" t="s">
        <v>72</v>
      </c>
      <c r="AX148" s="18" t="s">
        <v>72</v>
      </c>
      <c r="AY148" s="18" t="s">
        <v>63</v>
      </c>
      <c r="AZ148" s="18" t="s">
        <v>72</v>
      </c>
      <c r="BA148" s="18" t="s">
        <v>63</v>
      </c>
      <c r="BB148" s="18" t="s">
        <v>63</v>
      </c>
      <c r="BC148" s="18" t="s">
        <v>73</v>
      </c>
      <c r="BD148" s="18"/>
      <c r="BE148" s="18" t="s">
        <v>73</v>
      </c>
      <c r="BF148" s="20"/>
      <c r="BG148" s="21"/>
      <c r="BH148" s="21"/>
      <c r="BI148" s="21"/>
      <c r="BJ148" s="21"/>
      <c r="BK148" s="21"/>
      <c r="BL148" s="21"/>
    </row>
    <row r="149" spans="1:64" ht="13.2" x14ac:dyDescent="0.25">
      <c r="A149" s="17">
        <v>45572.447336030091</v>
      </c>
      <c r="B149" s="18" t="s">
        <v>486</v>
      </c>
      <c r="C149" s="19" t="s">
        <v>487</v>
      </c>
      <c r="D149" s="18">
        <v>4.46</v>
      </c>
      <c r="E149" s="18">
        <v>0.08</v>
      </c>
      <c r="F149" s="18" t="s">
        <v>423</v>
      </c>
      <c r="G149" s="18" t="s">
        <v>76</v>
      </c>
      <c r="H149" s="18" t="s">
        <v>488</v>
      </c>
      <c r="I149" s="18" t="s">
        <v>63</v>
      </c>
      <c r="J149" s="18" t="s">
        <v>64</v>
      </c>
      <c r="K149" s="18" t="s">
        <v>64</v>
      </c>
      <c r="L149" s="18" t="s">
        <v>64</v>
      </c>
      <c r="M149" s="18" t="s">
        <v>78</v>
      </c>
      <c r="N149" s="18" t="s">
        <v>64</v>
      </c>
      <c r="O149" s="18" t="s">
        <v>64</v>
      </c>
      <c r="P149" s="18" t="s">
        <v>78</v>
      </c>
      <c r="Q149" s="18" t="s">
        <v>64</v>
      </c>
      <c r="R149" s="18" t="s">
        <v>64</v>
      </c>
      <c r="S149" s="18" t="s">
        <v>64</v>
      </c>
      <c r="T149" s="18" t="s">
        <v>64</v>
      </c>
      <c r="U149" s="18" t="s">
        <v>64</v>
      </c>
      <c r="V149" s="18" t="s">
        <v>64</v>
      </c>
      <c r="W149" s="18" t="s">
        <v>64</v>
      </c>
      <c r="X149" s="18" t="s">
        <v>64</v>
      </c>
      <c r="Y149" s="18" t="s">
        <v>64</v>
      </c>
      <c r="Z149" s="18" t="s">
        <v>66</v>
      </c>
      <c r="AA149" s="18" t="s">
        <v>65</v>
      </c>
      <c r="AB149" s="18" t="s">
        <v>65</v>
      </c>
      <c r="AC149" s="18" t="s">
        <v>65</v>
      </c>
      <c r="AD149" s="18" t="s">
        <v>65</v>
      </c>
      <c r="AE149" s="18" t="s">
        <v>65</v>
      </c>
      <c r="AF149" s="18" t="s">
        <v>65</v>
      </c>
      <c r="AG149" s="18" t="s">
        <v>65</v>
      </c>
      <c r="AH149" s="18" t="s">
        <v>65</v>
      </c>
      <c r="AI149" s="18" t="s">
        <v>101</v>
      </c>
      <c r="AJ149" s="18" t="s">
        <v>65</v>
      </c>
      <c r="AK149" s="18" t="s">
        <v>65</v>
      </c>
      <c r="AL149" s="18" t="s">
        <v>65</v>
      </c>
      <c r="AM149" s="18" t="s">
        <v>66</v>
      </c>
      <c r="AN149" s="18" t="s">
        <v>66</v>
      </c>
      <c r="AO149" s="18" t="s">
        <v>66</v>
      </c>
      <c r="AP149" s="18" t="s">
        <v>85</v>
      </c>
      <c r="AQ149" s="18" t="s">
        <v>85</v>
      </c>
      <c r="AR149" s="18" t="s">
        <v>86</v>
      </c>
      <c r="AS149" s="18" t="s">
        <v>223</v>
      </c>
      <c r="AT149" s="18" t="s">
        <v>87</v>
      </c>
      <c r="AU149" s="18" t="s">
        <v>70</v>
      </c>
      <c r="AV149" s="18" t="s">
        <v>132</v>
      </c>
      <c r="AW149" s="18" t="s">
        <v>72</v>
      </c>
      <c r="AX149" s="18" t="s">
        <v>72</v>
      </c>
      <c r="AY149" s="18" t="s">
        <v>72</v>
      </c>
      <c r="AZ149" s="18" t="s">
        <v>72</v>
      </c>
      <c r="BA149" s="18" t="s">
        <v>63</v>
      </c>
      <c r="BB149" s="18" t="s">
        <v>63</v>
      </c>
      <c r="BC149" s="18" t="s">
        <v>73</v>
      </c>
      <c r="BD149" s="18"/>
      <c r="BE149" s="18" t="s">
        <v>73</v>
      </c>
      <c r="BF149" s="20"/>
      <c r="BG149" s="21"/>
      <c r="BH149" s="21"/>
      <c r="BI149" s="21"/>
      <c r="BJ149" s="21"/>
      <c r="BK149" s="21"/>
      <c r="BL149" s="21"/>
    </row>
    <row r="150" spans="1:64" ht="13.2" x14ac:dyDescent="0.25">
      <c r="A150" s="17">
        <v>45572.448331851847</v>
      </c>
      <c r="B150" s="18" t="s">
        <v>489</v>
      </c>
      <c r="C150" s="19" t="s">
        <v>490</v>
      </c>
      <c r="D150" s="18">
        <v>100</v>
      </c>
      <c r="E150" s="18">
        <v>1.42</v>
      </c>
      <c r="F150" s="18" t="s">
        <v>423</v>
      </c>
      <c r="G150" s="18" t="s">
        <v>76</v>
      </c>
      <c r="H150" s="18" t="s">
        <v>491</v>
      </c>
      <c r="I150" s="18" t="s">
        <v>63</v>
      </c>
      <c r="J150" s="18" t="s">
        <v>64</v>
      </c>
      <c r="K150" s="18" t="s">
        <v>84</v>
      </c>
      <c r="L150" s="18" t="s">
        <v>145</v>
      </c>
      <c r="M150" s="18" t="s">
        <v>78</v>
      </c>
      <c r="N150" s="18" t="s">
        <v>64</v>
      </c>
      <c r="O150" s="18" t="s">
        <v>78</v>
      </c>
      <c r="P150" s="18" t="s">
        <v>84</v>
      </c>
      <c r="Q150" s="18" t="s">
        <v>84</v>
      </c>
      <c r="R150" s="18" t="s">
        <v>84</v>
      </c>
      <c r="S150" s="18" t="s">
        <v>78</v>
      </c>
      <c r="T150" s="18" t="s">
        <v>64</v>
      </c>
      <c r="U150" s="18" t="s">
        <v>78</v>
      </c>
      <c r="V150" s="18" t="s">
        <v>64</v>
      </c>
      <c r="W150" s="18" t="s">
        <v>64</v>
      </c>
      <c r="X150" s="18" t="s">
        <v>64</v>
      </c>
      <c r="Y150" s="18" t="s">
        <v>64</v>
      </c>
      <c r="Z150" s="18" t="s">
        <v>66</v>
      </c>
      <c r="AA150" s="18" t="s">
        <v>65</v>
      </c>
      <c r="AB150" s="18" t="s">
        <v>65</v>
      </c>
      <c r="AC150" s="18" t="s">
        <v>66</v>
      </c>
      <c r="AD150" s="18" t="s">
        <v>66</v>
      </c>
      <c r="AE150" s="18" t="s">
        <v>65</v>
      </c>
      <c r="AF150" s="18" t="s">
        <v>66</v>
      </c>
      <c r="AG150" s="18" t="s">
        <v>66</v>
      </c>
      <c r="AH150" s="18" t="s">
        <v>66</v>
      </c>
      <c r="AI150" s="18" t="s">
        <v>79</v>
      </c>
      <c r="AJ150" s="18" t="s">
        <v>65</v>
      </c>
      <c r="AK150" s="18" t="s">
        <v>65</v>
      </c>
      <c r="AL150" s="18" t="s">
        <v>65</v>
      </c>
      <c r="AM150" s="18" t="s">
        <v>65</v>
      </c>
      <c r="AN150" s="18" t="s">
        <v>66</v>
      </c>
      <c r="AO150" s="18" t="s">
        <v>66</v>
      </c>
      <c r="AP150" s="18" t="s">
        <v>67</v>
      </c>
      <c r="AQ150" s="18" t="s">
        <v>67</v>
      </c>
      <c r="AR150" s="18" t="s">
        <v>86</v>
      </c>
      <c r="AS150" s="18" t="s">
        <v>68</v>
      </c>
      <c r="AT150" s="18" t="s">
        <v>69</v>
      </c>
      <c r="AU150" s="18" t="s">
        <v>67</v>
      </c>
      <c r="AV150" s="18" t="s">
        <v>469</v>
      </c>
      <c r="AW150" s="18" t="s">
        <v>73</v>
      </c>
      <c r="AX150" s="18" t="s">
        <v>73</v>
      </c>
      <c r="AY150" s="18" t="s">
        <v>73</v>
      </c>
      <c r="AZ150" s="18" t="s">
        <v>73</v>
      </c>
      <c r="BA150" s="18" t="s">
        <v>72</v>
      </c>
      <c r="BB150" s="18" t="s">
        <v>72</v>
      </c>
      <c r="BC150" s="18" t="s">
        <v>73</v>
      </c>
      <c r="BD150" s="18"/>
      <c r="BE150" s="18" t="s">
        <v>73</v>
      </c>
      <c r="BF150" s="20"/>
      <c r="BG150" s="21"/>
      <c r="BH150" s="21"/>
      <c r="BI150" s="21"/>
      <c r="BJ150" s="21"/>
      <c r="BK150" s="21"/>
      <c r="BL150" s="21"/>
    </row>
    <row r="151" spans="1:64" ht="13.2" x14ac:dyDescent="0.25">
      <c r="A151" s="17">
        <v>45572.449068402777</v>
      </c>
      <c r="B151" s="18" t="s">
        <v>492</v>
      </c>
      <c r="C151" s="19" t="s">
        <v>493</v>
      </c>
      <c r="D151" s="18">
        <v>32.14</v>
      </c>
      <c r="E151" s="18">
        <v>0.17</v>
      </c>
      <c r="F151" s="18" t="s">
        <v>423</v>
      </c>
      <c r="G151" s="18" t="s">
        <v>76</v>
      </c>
      <c r="H151" s="18" t="s">
        <v>330</v>
      </c>
      <c r="I151" s="18" t="s">
        <v>63</v>
      </c>
      <c r="J151" s="18" t="s">
        <v>64</v>
      </c>
      <c r="K151" s="18" t="s">
        <v>64</v>
      </c>
      <c r="L151" s="18" t="s">
        <v>64</v>
      </c>
      <c r="M151" s="18" t="s">
        <v>84</v>
      </c>
      <c r="N151" s="18" t="s">
        <v>84</v>
      </c>
      <c r="O151" s="18" t="s">
        <v>64</v>
      </c>
      <c r="P151" s="18" t="s">
        <v>64</v>
      </c>
      <c r="Q151" s="18" t="s">
        <v>64</v>
      </c>
      <c r="R151" s="18" t="s">
        <v>64</v>
      </c>
      <c r="S151" s="18" t="s">
        <v>64</v>
      </c>
      <c r="T151" s="18" t="s">
        <v>64</v>
      </c>
      <c r="U151" s="18" t="s">
        <v>84</v>
      </c>
      <c r="V151" s="18" t="s">
        <v>84</v>
      </c>
      <c r="W151" s="18" t="s">
        <v>64</v>
      </c>
      <c r="X151" s="18" t="s">
        <v>64</v>
      </c>
      <c r="Y151" s="18" t="s">
        <v>64</v>
      </c>
      <c r="Z151" s="18" t="s">
        <v>66</v>
      </c>
      <c r="AA151" s="18" t="s">
        <v>65</v>
      </c>
      <c r="AB151" s="18" t="s">
        <v>65</v>
      </c>
      <c r="AC151" s="18" t="s">
        <v>65</v>
      </c>
      <c r="AD151" s="18" t="s">
        <v>65</v>
      </c>
      <c r="AE151" s="18" t="s">
        <v>65</v>
      </c>
      <c r="AF151" s="18" t="s">
        <v>65</v>
      </c>
      <c r="AG151" s="18" t="s">
        <v>65</v>
      </c>
      <c r="AH151" s="18" t="s">
        <v>65</v>
      </c>
      <c r="AI151" s="18" t="s">
        <v>101</v>
      </c>
      <c r="AJ151" s="18" t="s">
        <v>65</v>
      </c>
      <c r="AK151" s="18" t="s">
        <v>65</v>
      </c>
      <c r="AL151" s="18" t="s">
        <v>65</v>
      </c>
      <c r="AM151" s="18" t="s">
        <v>65</v>
      </c>
      <c r="AN151" s="18" t="s">
        <v>66</v>
      </c>
      <c r="AO151" s="18" t="s">
        <v>66</v>
      </c>
      <c r="AP151" s="18" t="s">
        <v>85</v>
      </c>
      <c r="AQ151" s="18" t="s">
        <v>85</v>
      </c>
      <c r="AR151" s="18" t="s">
        <v>86</v>
      </c>
      <c r="AS151" s="18" t="s">
        <v>120</v>
      </c>
      <c r="AT151" s="18" t="s">
        <v>87</v>
      </c>
      <c r="AU151" s="18" t="s">
        <v>67</v>
      </c>
      <c r="AV151" s="18" t="s">
        <v>71</v>
      </c>
      <c r="AW151" s="18" t="s">
        <v>73</v>
      </c>
      <c r="AX151" s="18" t="s">
        <v>73</v>
      </c>
      <c r="AY151" s="18" t="s">
        <v>73</v>
      </c>
      <c r="AZ151" s="18" t="s">
        <v>73</v>
      </c>
      <c r="BA151" s="18" t="s">
        <v>73</v>
      </c>
      <c r="BB151" s="18" t="s">
        <v>73</v>
      </c>
      <c r="BC151" s="18" t="s">
        <v>73</v>
      </c>
      <c r="BD151" s="18"/>
      <c r="BE151" s="18" t="s">
        <v>73</v>
      </c>
      <c r="BF151" s="20"/>
      <c r="BG151" s="21"/>
      <c r="BH151" s="21"/>
      <c r="BI151" s="21"/>
      <c r="BJ151" s="21"/>
      <c r="BK151" s="21"/>
      <c r="BL151" s="21"/>
    </row>
    <row r="152" spans="1:64" ht="13.2" x14ac:dyDescent="0.25">
      <c r="A152" s="17">
        <v>45572.452005960644</v>
      </c>
      <c r="B152" s="18" t="s">
        <v>494</v>
      </c>
      <c r="C152" s="19" t="s">
        <v>495</v>
      </c>
      <c r="D152" s="18">
        <v>100</v>
      </c>
      <c r="E152" s="18">
        <v>0.56999999999999995</v>
      </c>
      <c r="F152" s="18" t="s">
        <v>423</v>
      </c>
      <c r="G152" s="18" t="s">
        <v>76</v>
      </c>
      <c r="H152" s="18" t="s">
        <v>496</v>
      </c>
      <c r="I152" s="18" t="s">
        <v>63</v>
      </c>
      <c r="J152" s="18" t="s">
        <v>64</v>
      </c>
      <c r="K152" s="18" t="s">
        <v>64</v>
      </c>
      <c r="L152" s="18" t="s">
        <v>78</v>
      </c>
      <c r="M152" s="18" t="s">
        <v>64</v>
      </c>
      <c r="N152" s="18" t="s">
        <v>78</v>
      </c>
      <c r="O152" s="18" t="s">
        <v>64</v>
      </c>
      <c r="P152" s="18" t="s">
        <v>78</v>
      </c>
      <c r="Q152" s="18" t="s">
        <v>64</v>
      </c>
      <c r="R152" s="18" t="s">
        <v>64</v>
      </c>
      <c r="S152" s="18" t="s">
        <v>64</v>
      </c>
      <c r="T152" s="18" t="s">
        <v>64</v>
      </c>
      <c r="U152" s="18" t="s">
        <v>64</v>
      </c>
      <c r="V152" s="18" t="s">
        <v>64</v>
      </c>
      <c r="W152" s="18" t="s">
        <v>64</v>
      </c>
      <c r="X152" s="18" t="s">
        <v>64</v>
      </c>
      <c r="Y152" s="18" t="s">
        <v>64</v>
      </c>
      <c r="Z152" s="18" t="s">
        <v>65</v>
      </c>
      <c r="AA152" s="18" t="s">
        <v>65</v>
      </c>
      <c r="AB152" s="18" t="s">
        <v>65</v>
      </c>
      <c r="AC152" s="18" t="s">
        <v>65</v>
      </c>
      <c r="AD152" s="18" t="s">
        <v>65</v>
      </c>
      <c r="AE152" s="18" t="s">
        <v>65</v>
      </c>
      <c r="AF152" s="18" t="s">
        <v>65</v>
      </c>
      <c r="AG152" s="18" t="s">
        <v>65</v>
      </c>
      <c r="AH152" s="18" t="s">
        <v>66</v>
      </c>
      <c r="AI152" s="18" t="s">
        <v>101</v>
      </c>
      <c r="AJ152" s="18" t="s">
        <v>65</v>
      </c>
      <c r="AK152" s="18" t="s">
        <v>65</v>
      </c>
      <c r="AL152" s="18" t="s">
        <v>65</v>
      </c>
      <c r="AM152" s="18" t="s">
        <v>66</v>
      </c>
      <c r="AN152" s="18" t="s">
        <v>65</v>
      </c>
      <c r="AO152" s="18" t="s">
        <v>65</v>
      </c>
      <c r="AP152" s="18" t="s">
        <v>85</v>
      </c>
      <c r="AQ152" s="18" t="s">
        <v>85</v>
      </c>
      <c r="AR152" s="18" t="s">
        <v>63</v>
      </c>
      <c r="AS152" s="18" t="s">
        <v>497</v>
      </c>
      <c r="AT152" s="18" t="s">
        <v>87</v>
      </c>
      <c r="AU152" s="18" t="s">
        <v>85</v>
      </c>
      <c r="AV152" s="18" t="s">
        <v>132</v>
      </c>
      <c r="AW152" s="18" t="s">
        <v>73</v>
      </c>
      <c r="AX152" s="18" t="s">
        <v>73</v>
      </c>
      <c r="AY152" s="18" t="s">
        <v>73</v>
      </c>
      <c r="AZ152" s="18" t="s">
        <v>73</v>
      </c>
      <c r="BA152" s="18" t="s">
        <v>73</v>
      </c>
      <c r="BB152" s="18" t="s">
        <v>73</v>
      </c>
      <c r="BC152" s="18" t="s">
        <v>73</v>
      </c>
      <c r="BD152" s="18"/>
      <c r="BE152" s="18" t="s">
        <v>73</v>
      </c>
      <c r="BF152" s="20"/>
      <c r="BG152" s="21"/>
      <c r="BH152" s="21"/>
      <c r="BI152" s="21"/>
      <c r="BJ152" s="21"/>
      <c r="BK152" s="21"/>
      <c r="BL152" s="21"/>
    </row>
    <row r="153" spans="1:64" ht="13.2" x14ac:dyDescent="0.25">
      <c r="A153" s="17">
        <v>45572.452465092589</v>
      </c>
      <c r="B153" s="18" t="s">
        <v>498</v>
      </c>
      <c r="C153" s="19" t="s">
        <v>499</v>
      </c>
      <c r="D153" s="18">
        <v>41.07</v>
      </c>
      <c r="E153" s="18">
        <v>0.33</v>
      </c>
      <c r="F153" s="18" t="s">
        <v>423</v>
      </c>
      <c r="G153" s="18" t="s">
        <v>76</v>
      </c>
      <c r="H153" s="18" t="s">
        <v>335</v>
      </c>
      <c r="I153" s="18" t="s">
        <v>63</v>
      </c>
      <c r="J153" s="18" t="s">
        <v>64</v>
      </c>
      <c r="K153" s="18" t="s">
        <v>64</v>
      </c>
      <c r="L153" s="18" t="s">
        <v>64</v>
      </c>
      <c r="M153" s="18" t="s">
        <v>84</v>
      </c>
      <c r="N153" s="18" t="s">
        <v>64</v>
      </c>
      <c r="O153" s="18" t="s">
        <v>64</v>
      </c>
      <c r="P153" s="18" t="s">
        <v>84</v>
      </c>
      <c r="Q153" s="18" t="s">
        <v>78</v>
      </c>
      <c r="R153" s="18" t="s">
        <v>64</v>
      </c>
      <c r="S153" s="18" t="s">
        <v>84</v>
      </c>
      <c r="T153" s="18" t="s">
        <v>64</v>
      </c>
      <c r="U153" s="18" t="s">
        <v>84</v>
      </c>
      <c r="V153" s="18" t="s">
        <v>64</v>
      </c>
      <c r="W153" s="18" t="s">
        <v>64</v>
      </c>
      <c r="X153" s="18" t="s">
        <v>64</v>
      </c>
      <c r="Y153" s="18" t="s">
        <v>84</v>
      </c>
      <c r="Z153" s="18" t="s">
        <v>66</v>
      </c>
      <c r="AA153" s="18" t="s">
        <v>65</v>
      </c>
      <c r="AB153" s="18" t="s">
        <v>65</v>
      </c>
      <c r="AC153" s="18" t="s">
        <v>65</v>
      </c>
      <c r="AD153" s="18" t="s">
        <v>66</v>
      </c>
      <c r="AE153" s="18" t="s">
        <v>66</v>
      </c>
      <c r="AF153" s="18" t="s">
        <v>66</v>
      </c>
      <c r="AG153" s="18" t="s">
        <v>66</v>
      </c>
      <c r="AH153" s="18" t="s">
        <v>66</v>
      </c>
      <c r="AI153" s="18" t="s">
        <v>66</v>
      </c>
      <c r="AJ153" s="18" t="s">
        <v>65</v>
      </c>
      <c r="AK153" s="18" t="s">
        <v>65</v>
      </c>
      <c r="AL153" s="18" t="s">
        <v>66</v>
      </c>
      <c r="AM153" s="18" t="s">
        <v>65</v>
      </c>
      <c r="AN153" s="18" t="s">
        <v>66</v>
      </c>
      <c r="AO153" s="18" t="s">
        <v>66</v>
      </c>
      <c r="AP153" s="18" t="s">
        <v>67</v>
      </c>
      <c r="AQ153" s="18" t="s">
        <v>67</v>
      </c>
      <c r="AR153" s="18" t="s">
        <v>73</v>
      </c>
      <c r="AS153" s="18" t="s">
        <v>68</v>
      </c>
      <c r="AT153" s="18" t="s">
        <v>69</v>
      </c>
      <c r="AU153" s="18" t="s">
        <v>67</v>
      </c>
      <c r="AV153" s="18" t="s">
        <v>67</v>
      </c>
      <c r="AW153" s="18" t="s">
        <v>73</v>
      </c>
      <c r="AX153" s="18" t="s">
        <v>73</v>
      </c>
      <c r="AY153" s="18" t="s">
        <v>72</v>
      </c>
      <c r="AZ153" s="18" t="s">
        <v>63</v>
      </c>
      <c r="BA153" s="18" t="s">
        <v>63</v>
      </c>
      <c r="BB153" s="18" t="s">
        <v>72</v>
      </c>
      <c r="BC153" s="18" t="s">
        <v>73</v>
      </c>
      <c r="BD153" s="18"/>
      <c r="BE153" s="18" t="s">
        <v>73</v>
      </c>
      <c r="BF153" s="20"/>
      <c r="BG153" s="21"/>
      <c r="BH153" s="21"/>
      <c r="BI153" s="21"/>
      <c r="BJ153" s="21"/>
      <c r="BK153" s="21"/>
      <c r="BL153" s="21"/>
    </row>
    <row r="154" spans="1:64" ht="13.2" x14ac:dyDescent="0.25">
      <c r="A154" s="17">
        <v>45572.45257548611</v>
      </c>
      <c r="B154" s="18" t="s">
        <v>500</v>
      </c>
      <c r="C154" s="19" t="s">
        <v>501</v>
      </c>
      <c r="D154" s="18">
        <v>100</v>
      </c>
      <c r="E154" s="18">
        <v>0.42</v>
      </c>
      <c r="F154" s="18" t="s">
        <v>423</v>
      </c>
      <c r="G154" s="18" t="s">
        <v>76</v>
      </c>
      <c r="H154" s="18" t="s">
        <v>502</v>
      </c>
      <c r="I154" s="18" t="s">
        <v>63</v>
      </c>
      <c r="J154" s="18" t="s">
        <v>145</v>
      </c>
      <c r="K154" s="18" t="s">
        <v>64</v>
      </c>
      <c r="L154" s="18" t="s">
        <v>64</v>
      </c>
      <c r="M154" s="18" t="s">
        <v>84</v>
      </c>
      <c r="N154" s="18" t="s">
        <v>78</v>
      </c>
      <c r="O154" s="18" t="s">
        <v>64</v>
      </c>
      <c r="P154" s="18" t="s">
        <v>84</v>
      </c>
      <c r="Q154" s="18" t="s">
        <v>64</v>
      </c>
      <c r="R154" s="18" t="s">
        <v>64</v>
      </c>
      <c r="S154" s="18" t="s">
        <v>64</v>
      </c>
      <c r="T154" s="18" t="s">
        <v>64</v>
      </c>
      <c r="U154" s="18" t="s">
        <v>64</v>
      </c>
      <c r="V154" s="18" t="s">
        <v>64</v>
      </c>
      <c r="W154" s="18" t="s">
        <v>84</v>
      </c>
      <c r="X154" s="18" t="s">
        <v>84</v>
      </c>
      <c r="Y154" s="18" t="s">
        <v>64</v>
      </c>
      <c r="Z154" s="18" t="s">
        <v>66</v>
      </c>
      <c r="AA154" s="18" t="s">
        <v>66</v>
      </c>
      <c r="AB154" s="18" t="s">
        <v>66</v>
      </c>
      <c r="AC154" s="18" t="s">
        <v>66</v>
      </c>
      <c r="AD154" s="18" t="s">
        <v>66</v>
      </c>
      <c r="AE154" s="18" t="s">
        <v>66</v>
      </c>
      <c r="AF154" s="18" t="s">
        <v>65</v>
      </c>
      <c r="AG154" s="18" t="s">
        <v>66</v>
      </c>
      <c r="AH154" s="18" t="s">
        <v>79</v>
      </c>
      <c r="AI154" s="18" t="s">
        <v>101</v>
      </c>
      <c r="AJ154" s="18" t="s">
        <v>66</v>
      </c>
      <c r="AK154" s="18" t="s">
        <v>66</v>
      </c>
      <c r="AL154" s="18" t="s">
        <v>66</v>
      </c>
      <c r="AM154" s="18" t="s">
        <v>79</v>
      </c>
      <c r="AN154" s="18" t="s">
        <v>66</v>
      </c>
      <c r="AO154" s="18" t="s">
        <v>66</v>
      </c>
      <c r="AP154" s="18" t="s">
        <v>85</v>
      </c>
      <c r="AQ154" s="18" t="s">
        <v>85</v>
      </c>
      <c r="AR154" s="18" t="s">
        <v>86</v>
      </c>
      <c r="AS154" s="18" t="s">
        <v>223</v>
      </c>
      <c r="AT154" s="18" t="s">
        <v>69</v>
      </c>
      <c r="AU154" s="18" t="s">
        <v>70</v>
      </c>
      <c r="AV154" s="18" t="s">
        <v>71</v>
      </c>
      <c r="AW154" s="18" t="s">
        <v>72</v>
      </c>
      <c r="AX154" s="18" t="s">
        <v>72</v>
      </c>
      <c r="AY154" s="18" t="s">
        <v>72</v>
      </c>
      <c r="AZ154" s="18" t="s">
        <v>63</v>
      </c>
      <c r="BA154" s="18" t="s">
        <v>63</v>
      </c>
      <c r="BB154" s="18" t="s">
        <v>72</v>
      </c>
      <c r="BC154" s="18" t="s">
        <v>73</v>
      </c>
      <c r="BD154" s="18"/>
      <c r="BE154" s="18" t="s">
        <v>73</v>
      </c>
      <c r="BF154" s="20"/>
      <c r="BG154" s="21"/>
      <c r="BH154" s="21"/>
      <c r="BI154" s="21"/>
      <c r="BJ154" s="21"/>
      <c r="BK154" s="21"/>
      <c r="BL154" s="21"/>
    </row>
    <row r="155" spans="1:64" ht="13.2" x14ac:dyDescent="0.25">
      <c r="A155" s="17">
        <v>45572.454714537038</v>
      </c>
      <c r="B155" s="18" t="s">
        <v>503</v>
      </c>
      <c r="C155" s="19" t="s">
        <v>504</v>
      </c>
      <c r="D155" s="18">
        <v>100</v>
      </c>
      <c r="E155" s="18">
        <v>0.42</v>
      </c>
      <c r="F155" s="18" t="s">
        <v>423</v>
      </c>
      <c r="G155" s="18" t="s">
        <v>76</v>
      </c>
      <c r="H155" s="18" t="s">
        <v>505</v>
      </c>
      <c r="I155" s="18" t="s">
        <v>63</v>
      </c>
      <c r="J155" s="18" t="s">
        <v>64</v>
      </c>
      <c r="K155" s="18" t="s">
        <v>84</v>
      </c>
      <c r="L155" s="18" t="s">
        <v>64</v>
      </c>
      <c r="M155" s="18" t="s">
        <v>78</v>
      </c>
      <c r="N155" s="18" t="s">
        <v>64</v>
      </c>
      <c r="O155" s="18" t="s">
        <v>84</v>
      </c>
      <c r="P155" s="18" t="s">
        <v>78</v>
      </c>
      <c r="Q155" s="18" t="s">
        <v>78</v>
      </c>
      <c r="R155" s="18" t="s">
        <v>64</v>
      </c>
      <c r="S155" s="18" t="s">
        <v>84</v>
      </c>
      <c r="T155" s="18" t="s">
        <v>64</v>
      </c>
      <c r="U155" s="18" t="s">
        <v>84</v>
      </c>
      <c r="V155" s="18" t="s">
        <v>64</v>
      </c>
      <c r="W155" s="18" t="s">
        <v>64</v>
      </c>
      <c r="X155" s="18" t="s">
        <v>64</v>
      </c>
      <c r="Y155" s="18" t="s">
        <v>64</v>
      </c>
      <c r="Z155" s="18" t="s">
        <v>65</v>
      </c>
      <c r="AA155" s="18" t="s">
        <v>65</v>
      </c>
      <c r="AB155" s="18" t="s">
        <v>66</v>
      </c>
      <c r="AC155" s="18" t="s">
        <v>66</v>
      </c>
      <c r="AD155" s="18" t="s">
        <v>66</v>
      </c>
      <c r="AE155" s="18" t="s">
        <v>66</v>
      </c>
      <c r="AF155" s="18" t="s">
        <v>65</v>
      </c>
      <c r="AG155" s="18" t="s">
        <v>101</v>
      </c>
      <c r="AH155" s="18" t="s">
        <v>79</v>
      </c>
      <c r="AI155" s="18" t="s">
        <v>79</v>
      </c>
      <c r="AJ155" s="18" t="s">
        <v>65</v>
      </c>
      <c r="AK155" s="18" t="s">
        <v>65</v>
      </c>
      <c r="AL155" s="18" t="s">
        <v>65</v>
      </c>
      <c r="AM155" s="18" t="s">
        <v>65</v>
      </c>
      <c r="AN155" s="18" t="s">
        <v>66</v>
      </c>
      <c r="AO155" s="18" t="s">
        <v>66</v>
      </c>
      <c r="AP155" s="18" t="s">
        <v>85</v>
      </c>
      <c r="AQ155" s="18" t="s">
        <v>85</v>
      </c>
      <c r="AR155" s="18" t="s">
        <v>86</v>
      </c>
      <c r="AS155" s="18" t="s">
        <v>81</v>
      </c>
      <c r="AT155" s="18" t="s">
        <v>87</v>
      </c>
      <c r="AU155" s="18" t="s">
        <v>67</v>
      </c>
      <c r="AV155" s="18" t="s">
        <v>469</v>
      </c>
      <c r="AW155" s="18" t="s">
        <v>72</v>
      </c>
      <c r="AX155" s="18" t="s">
        <v>63</v>
      </c>
      <c r="AY155" s="18" t="s">
        <v>72</v>
      </c>
      <c r="AZ155" s="18" t="s">
        <v>73</v>
      </c>
      <c r="BA155" s="18" t="s">
        <v>63</v>
      </c>
      <c r="BB155" s="18" t="s">
        <v>72</v>
      </c>
      <c r="BC155" s="18" t="s">
        <v>73</v>
      </c>
      <c r="BD155" s="18"/>
      <c r="BE155" s="18" t="s">
        <v>73</v>
      </c>
      <c r="BF155" s="20"/>
      <c r="BG155" s="21"/>
      <c r="BH155" s="21"/>
      <c r="BI155" s="21"/>
      <c r="BJ155" s="21"/>
      <c r="BK155" s="21"/>
      <c r="BL155" s="21"/>
    </row>
    <row r="156" spans="1:64" ht="13.2" x14ac:dyDescent="0.25">
      <c r="A156" s="17">
        <v>45572.458954363421</v>
      </c>
      <c r="B156" s="18" t="s">
        <v>506</v>
      </c>
      <c r="C156" s="19" t="s">
        <v>507</v>
      </c>
      <c r="D156" s="18">
        <v>14.29</v>
      </c>
      <c r="E156" s="18">
        <v>0.28999999999999998</v>
      </c>
      <c r="F156" s="18" t="s">
        <v>423</v>
      </c>
      <c r="G156" s="18" t="s">
        <v>76</v>
      </c>
      <c r="H156" s="18" t="s">
        <v>508</v>
      </c>
      <c r="I156" s="18" t="s">
        <v>63</v>
      </c>
      <c r="J156" s="18" t="s">
        <v>64</v>
      </c>
      <c r="K156" s="18" t="s">
        <v>64</v>
      </c>
      <c r="L156" s="18" t="s">
        <v>64</v>
      </c>
      <c r="M156" s="18" t="s">
        <v>78</v>
      </c>
      <c r="N156" s="18" t="s">
        <v>64</v>
      </c>
      <c r="O156" s="18" t="s">
        <v>84</v>
      </c>
      <c r="P156" s="18" t="s">
        <v>84</v>
      </c>
      <c r="Q156" s="18" t="s">
        <v>64</v>
      </c>
      <c r="R156" s="18" t="s">
        <v>64</v>
      </c>
      <c r="S156" s="18" t="s">
        <v>64</v>
      </c>
      <c r="T156" s="18" t="s">
        <v>64</v>
      </c>
      <c r="U156" s="18" t="s">
        <v>78</v>
      </c>
      <c r="V156" s="18" t="s">
        <v>64</v>
      </c>
      <c r="W156" s="18" t="s">
        <v>64</v>
      </c>
      <c r="X156" s="18" t="s">
        <v>64</v>
      </c>
      <c r="Y156" s="18" t="s">
        <v>64</v>
      </c>
      <c r="Z156" s="18" t="s">
        <v>66</v>
      </c>
      <c r="AA156" s="18" t="s">
        <v>65</v>
      </c>
      <c r="AB156" s="18" t="s">
        <v>66</v>
      </c>
      <c r="AC156" s="18" t="s">
        <v>65</v>
      </c>
      <c r="AD156" s="18" t="s">
        <v>66</v>
      </c>
      <c r="AE156" s="18" t="s">
        <v>66</v>
      </c>
      <c r="AF156" s="18" t="s">
        <v>66</v>
      </c>
      <c r="AG156" s="18" t="s">
        <v>66</v>
      </c>
      <c r="AH156" s="18" t="s">
        <v>65</v>
      </c>
      <c r="AI156" s="18" t="s">
        <v>66</v>
      </c>
      <c r="AJ156" s="18" t="s">
        <v>66</v>
      </c>
      <c r="AK156" s="18" t="s">
        <v>66</v>
      </c>
      <c r="AL156" s="18" t="s">
        <v>66</v>
      </c>
      <c r="AM156" s="18" t="s">
        <v>66</v>
      </c>
      <c r="AN156" s="18" t="s">
        <v>66</v>
      </c>
      <c r="AO156" s="18" t="s">
        <v>66</v>
      </c>
      <c r="AP156" s="18" t="s">
        <v>85</v>
      </c>
      <c r="AQ156" s="18" t="s">
        <v>151</v>
      </c>
      <c r="AR156" s="18" t="s">
        <v>86</v>
      </c>
      <c r="AS156" s="18" t="s">
        <v>120</v>
      </c>
      <c r="AT156" s="18" t="s">
        <v>69</v>
      </c>
      <c r="AU156" s="18" t="s">
        <v>70</v>
      </c>
      <c r="AV156" s="18" t="s">
        <v>71</v>
      </c>
      <c r="AW156" s="18" t="s">
        <v>63</v>
      </c>
      <c r="AX156" s="18" t="s">
        <v>72</v>
      </c>
      <c r="AY156" s="18" t="s">
        <v>72</v>
      </c>
      <c r="AZ156" s="18" t="s">
        <v>63</v>
      </c>
      <c r="BA156" s="18" t="s">
        <v>73</v>
      </c>
      <c r="BB156" s="18" t="s">
        <v>73</v>
      </c>
      <c r="BC156" s="18" t="s">
        <v>73</v>
      </c>
      <c r="BD156" s="18"/>
      <c r="BE156" s="18" t="s">
        <v>73</v>
      </c>
      <c r="BF156" s="20"/>
      <c r="BG156" s="21"/>
      <c r="BH156" s="21"/>
      <c r="BI156" s="21"/>
      <c r="BJ156" s="21"/>
      <c r="BK156" s="21"/>
      <c r="BL156" s="21"/>
    </row>
    <row r="157" spans="1:64" ht="13.2" x14ac:dyDescent="0.25">
      <c r="A157" s="17">
        <v>45572.459884039352</v>
      </c>
      <c r="B157" s="18" t="s">
        <v>509</v>
      </c>
      <c r="C157" s="19" t="s">
        <v>510</v>
      </c>
      <c r="D157" s="18">
        <v>100</v>
      </c>
      <c r="E157" s="18">
        <v>0.71</v>
      </c>
      <c r="F157" s="18" t="s">
        <v>423</v>
      </c>
      <c r="G157" s="18" t="s">
        <v>76</v>
      </c>
      <c r="H157" s="18" t="s">
        <v>352</v>
      </c>
      <c r="I157" s="18" t="s">
        <v>63</v>
      </c>
      <c r="J157" s="18" t="s">
        <v>64</v>
      </c>
      <c r="K157" s="18" t="s">
        <v>64</v>
      </c>
      <c r="L157" s="18" t="s">
        <v>64</v>
      </c>
      <c r="M157" s="18" t="s">
        <v>78</v>
      </c>
      <c r="N157" s="18" t="s">
        <v>84</v>
      </c>
      <c r="O157" s="18" t="s">
        <v>64</v>
      </c>
      <c r="P157" s="18" t="s">
        <v>84</v>
      </c>
      <c r="Q157" s="18" t="s">
        <v>64</v>
      </c>
      <c r="R157" s="18" t="s">
        <v>64</v>
      </c>
      <c r="S157" s="18" t="s">
        <v>64</v>
      </c>
      <c r="T157" s="18" t="s">
        <v>64</v>
      </c>
      <c r="U157" s="18" t="s">
        <v>64</v>
      </c>
      <c r="V157" s="18" t="s">
        <v>64</v>
      </c>
      <c r="W157" s="18" t="s">
        <v>64</v>
      </c>
      <c r="X157" s="18" t="s">
        <v>64</v>
      </c>
      <c r="Y157" s="18" t="s">
        <v>64</v>
      </c>
      <c r="Z157" s="18" t="s">
        <v>65</v>
      </c>
      <c r="AA157" s="18" t="s">
        <v>65</v>
      </c>
      <c r="AB157" s="18" t="s">
        <v>65</v>
      </c>
      <c r="AC157" s="18" t="s">
        <v>65</v>
      </c>
      <c r="AD157" s="18" t="s">
        <v>65</v>
      </c>
      <c r="AE157" s="18" t="s">
        <v>65</v>
      </c>
      <c r="AF157" s="18" t="s">
        <v>65</v>
      </c>
      <c r="AG157" s="18" t="s">
        <v>65</v>
      </c>
      <c r="AH157" s="18" t="s">
        <v>65</v>
      </c>
      <c r="AI157" s="18" t="s">
        <v>79</v>
      </c>
      <c r="AJ157" s="18" t="s">
        <v>65</v>
      </c>
      <c r="AK157" s="18" t="s">
        <v>66</v>
      </c>
      <c r="AL157" s="18" t="s">
        <v>65</v>
      </c>
      <c r="AM157" s="18" t="s">
        <v>66</v>
      </c>
      <c r="AN157" s="18" t="s">
        <v>66</v>
      </c>
      <c r="AO157" s="18" t="s">
        <v>65</v>
      </c>
      <c r="AP157" s="18" t="s">
        <v>67</v>
      </c>
      <c r="AQ157" s="18" t="s">
        <v>67</v>
      </c>
      <c r="AR157" s="18" t="s">
        <v>63</v>
      </c>
      <c r="AS157" s="18" t="s">
        <v>68</v>
      </c>
      <c r="AT157" s="18" t="s">
        <v>69</v>
      </c>
      <c r="AU157" s="18" t="s">
        <v>70</v>
      </c>
      <c r="AV157" s="18" t="s">
        <v>132</v>
      </c>
      <c r="AW157" s="18" t="s">
        <v>73</v>
      </c>
      <c r="AX157" s="18" t="s">
        <v>72</v>
      </c>
      <c r="AY157" s="18" t="s">
        <v>73</v>
      </c>
      <c r="AZ157" s="18" t="s">
        <v>72</v>
      </c>
      <c r="BA157" s="18" t="s">
        <v>73</v>
      </c>
      <c r="BB157" s="18" t="s">
        <v>73</v>
      </c>
      <c r="BC157" s="18" t="s">
        <v>73</v>
      </c>
      <c r="BD157" s="18"/>
      <c r="BE157" s="18" t="s">
        <v>73</v>
      </c>
      <c r="BF157" s="20"/>
      <c r="BG157" s="21"/>
      <c r="BH157" s="21"/>
      <c r="BI157" s="21"/>
      <c r="BJ157" s="21"/>
      <c r="BK157" s="21"/>
      <c r="BL157" s="21"/>
    </row>
    <row r="158" spans="1:64" ht="13.2" x14ac:dyDescent="0.25">
      <c r="A158" s="17">
        <v>45572.464337916666</v>
      </c>
      <c r="B158" s="18" t="s">
        <v>511</v>
      </c>
      <c r="C158" s="19" t="s">
        <v>512</v>
      </c>
      <c r="D158" s="18">
        <v>100</v>
      </c>
      <c r="E158" s="18">
        <v>0.45</v>
      </c>
      <c r="F158" s="18" t="s">
        <v>423</v>
      </c>
      <c r="G158" s="18" t="s">
        <v>76</v>
      </c>
      <c r="H158" s="18" t="s">
        <v>335</v>
      </c>
      <c r="I158" s="18" t="s">
        <v>63</v>
      </c>
      <c r="J158" s="18" t="s">
        <v>64</v>
      </c>
      <c r="K158" s="18" t="s">
        <v>78</v>
      </c>
      <c r="L158" s="18" t="s">
        <v>64</v>
      </c>
      <c r="M158" s="18" t="s">
        <v>64</v>
      </c>
      <c r="N158" s="18" t="s">
        <v>84</v>
      </c>
      <c r="O158" s="18" t="s">
        <v>78</v>
      </c>
      <c r="P158" s="18" t="s">
        <v>84</v>
      </c>
      <c r="Q158" s="18" t="s">
        <v>84</v>
      </c>
      <c r="R158" s="18" t="s">
        <v>64</v>
      </c>
      <c r="S158" s="18" t="s">
        <v>84</v>
      </c>
      <c r="T158" s="18" t="s">
        <v>64</v>
      </c>
      <c r="U158" s="18" t="s">
        <v>84</v>
      </c>
      <c r="V158" s="18" t="s">
        <v>64</v>
      </c>
      <c r="W158" s="18" t="s">
        <v>64</v>
      </c>
      <c r="X158" s="18" t="s">
        <v>64</v>
      </c>
      <c r="Y158" s="18" t="s">
        <v>64</v>
      </c>
      <c r="Z158" s="18" t="s">
        <v>66</v>
      </c>
      <c r="AA158" s="18" t="s">
        <v>65</v>
      </c>
      <c r="AB158" s="18" t="s">
        <v>65</v>
      </c>
      <c r="AC158" s="18" t="s">
        <v>65</v>
      </c>
      <c r="AD158" s="18" t="s">
        <v>66</v>
      </c>
      <c r="AE158" s="18" t="s">
        <v>65</v>
      </c>
      <c r="AF158" s="18" t="s">
        <v>66</v>
      </c>
      <c r="AG158" s="18" t="s">
        <v>66</v>
      </c>
      <c r="AH158" s="18" t="s">
        <v>66</v>
      </c>
      <c r="AI158" s="18" t="s">
        <v>79</v>
      </c>
      <c r="AJ158" s="18" t="s">
        <v>65</v>
      </c>
      <c r="AK158" s="18" t="s">
        <v>66</v>
      </c>
      <c r="AL158" s="18" t="s">
        <v>66</v>
      </c>
      <c r="AM158" s="18" t="s">
        <v>66</v>
      </c>
      <c r="AN158" s="18" t="s">
        <v>66</v>
      </c>
      <c r="AO158" s="18" t="s">
        <v>65</v>
      </c>
      <c r="AP158" s="18" t="s">
        <v>67</v>
      </c>
      <c r="AQ158" s="18" t="s">
        <v>67</v>
      </c>
      <c r="AR158" s="18" t="s">
        <v>86</v>
      </c>
      <c r="AS158" s="18" t="s">
        <v>68</v>
      </c>
      <c r="AT158" s="18" t="s">
        <v>87</v>
      </c>
      <c r="AU158" s="18" t="s">
        <v>70</v>
      </c>
      <c r="AV158" s="18" t="s">
        <v>132</v>
      </c>
      <c r="AW158" s="18" t="s">
        <v>72</v>
      </c>
      <c r="AX158" s="18" t="s">
        <v>73</v>
      </c>
      <c r="AY158" s="18" t="s">
        <v>63</v>
      </c>
      <c r="AZ158" s="18" t="s">
        <v>72</v>
      </c>
      <c r="BA158" s="18" t="s">
        <v>63</v>
      </c>
      <c r="BB158" s="18" t="s">
        <v>73</v>
      </c>
      <c r="BC158" s="18" t="s">
        <v>73</v>
      </c>
      <c r="BD158" s="18"/>
      <c r="BE158" s="18" t="s">
        <v>73</v>
      </c>
      <c r="BF158" s="20"/>
      <c r="BG158" s="21"/>
      <c r="BH158" s="21"/>
      <c r="BI158" s="21"/>
      <c r="BJ158" s="21"/>
      <c r="BK158" s="21"/>
      <c r="BL158" s="21"/>
    </row>
    <row r="159" spans="1:64" ht="13.2" x14ac:dyDescent="0.25">
      <c r="A159" s="17">
        <v>45572.464793240739</v>
      </c>
      <c r="B159" s="18" t="s">
        <v>513</v>
      </c>
      <c r="C159" s="19" t="s">
        <v>514</v>
      </c>
      <c r="D159" s="18">
        <v>100</v>
      </c>
      <c r="E159" s="18">
        <v>0.63</v>
      </c>
      <c r="F159" s="18" t="s">
        <v>423</v>
      </c>
      <c r="G159" s="18" t="s">
        <v>76</v>
      </c>
      <c r="H159" s="18" t="s">
        <v>335</v>
      </c>
      <c r="I159" s="18" t="s">
        <v>63</v>
      </c>
      <c r="J159" s="18" t="s">
        <v>64</v>
      </c>
      <c r="K159" s="18" t="s">
        <v>84</v>
      </c>
      <c r="L159" s="18" t="s">
        <v>64</v>
      </c>
      <c r="M159" s="18" t="s">
        <v>78</v>
      </c>
      <c r="N159" s="18" t="s">
        <v>64</v>
      </c>
      <c r="O159" s="18" t="s">
        <v>64</v>
      </c>
      <c r="P159" s="18" t="s">
        <v>64</v>
      </c>
      <c r="Q159" s="18" t="s">
        <v>64</v>
      </c>
      <c r="R159" s="18" t="s">
        <v>64</v>
      </c>
      <c r="S159" s="18" t="s">
        <v>64</v>
      </c>
      <c r="T159" s="18" t="s">
        <v>64</v>
      </c>
      <c r="U159" s="18" t="s">
        <v>64</v>
      </c>
      <c r="V159" s="18" t="s">
        <v>84</v>
      </c>
      <c r="W159" s="18" t="s">
        <v>64</v>
      </c>
      <c r="X159" s="18" t="s">
        <v>64</v>
      </c>
      <c r="Y159" s="18" t="s">
        <v>84</v>
      </c>
      <c r="Z159" s="18" t="s">
        <v>66</v>
      </c>
      <c r="AA159" s="18" t="s">
        <v>65</v>
      </c>
      <c r="AB159" s="18" t="s">
        <v>66</v>
      </c>
      <c r="AC159" s="18" t="s">
        <v>66</v>
      </c>
      <c r="AD159" s="18" t="s">
        <v>66</v>
      </c>
      <c r="AE159" s="18" t="s">
        <v>66</v>
      </c>
      <c r="AF159" s="18" t="s">
        <v>65</v>
      </c>
      <c r="AG159" s="18" t="s">
        <v>65</v>
      </c>
      <c r="AH159" s="18" t="s">
        <v>65</v>
      </c>
      <c r="AI159" s="18" t="s">
        <v>101</v>
      </c>
      <c r="AJ159" s="18" t="s">
        <v>65</v>
      </c>
      <c r="AK159" s="18" t="s">
        <v>66</v>
      </c>
      <c r="AL159" s="18" t="s">
        <v>65</v>
      </c>
      <c r="AM159" s="18" t="s">
        <v>65</v>
      </c>
      <c r="AN159" s="18" t="s">
        <v>65</v>
      </c>
      <c r="AO159" s="18" t="s">
        <v>65</v>
      </c>
      <c r="AP159" s="18" t="s">
        <v>67</v>
      </c>
      <c r="AQ159" s="18" t="s">
        <v>67</v>
      </c>
      <c r="AR159" s="18" t="s">
        <v>63</v>
      </c>
      <c r="AS159" s="18" t="s">
        <v>120</v>
      </c>
      <c r="AT159" s="18" t="s">
        <v>69</v>
      </c>
      <c r="AU159" s="18" t="s">
        <v>80</v>
      </c>
      <c r="AV159" s="18" t="s">
        <v>80</v>
      </c>
      <c r="AW159" s="18" t="s">
        <v>73</v>
      </c>
      <c r="AX159" s="18" t="s">
        <v>73</v>
      </c>
      <c r="AY159" s="18" t="s">
        <v>72</v>
      </c>
      <c r="AZ159" s="18" t="s">
        <v>63</v>
      </c>
      <c r="BA159" s="18" t="s">
        <v>72</v>
      </c>
      <c r="BB159" s="18" t="s">
        <v>72</v>
      </c>
      <c r="BC159" s="18" t="s">
        <v>73</v>
      </c>
      <c r="BD159" s="18"/>
      <c r="BE159" s="18" t="s">
        <v>73</v>
      </c>
      <c r="BF159" s="20"/>
      <c r="BG159" s="21"/>
      <c r="BH159" s="21"/>
      <c r="BI159" s="21"/>
      <c r="BJ159" s="21"/>
      <c r="BK159" s="21"/>
      <c r="BL159" s="21"/>
    </row>
    <row r="160" spans="1:64" ht="13.2" x14ac:dyDescent="0.25">
      <c r="A160" s="17">
        <v>45572.464955949079</v>
      </c>
      <c r="B160" s="18" t="s">
        <v>515</v>
      </c>
      <c r="C160" s="19" t="s">
        <v>516</v>
      </c>
      <c r="D160" s="18">
        <v>30.36</v>
      </c>
      <c r="E160" s="18">
        <v>0.46</v>
      </c>
      <c r="F160" s="18" t="s">
        <v>423</v>
      </c>
      <c r="G160" s="18" t="s">
        <v>76</v>
      </c>
      <c r="H160" s="18" t="s">
        <v>352</v>
      </c>
      <c r="I160" s="18" t="s">
        <v>63</v>
      </c>
      <c r="J160" s="18" t="s">
        <v>64</v>
      </c>
      <c r="K160" s="18" t="s">
        <v>64</v>
      </c>
      <c r="L160" s="18" t="s">
        <v>64</v>
      </c>
      <c r="M160" s="18" t="s">
        <v>84</v>
      </c>
      <c r="N160" s="18" t="s">
        <v>64</v>
      </c>
      <c r="O160" s="18" t="s">
        <v>64</v>
      </c>
      <c r="P160" s="18" t="s">
        <v>84</v>
      </c>
      <c r="Q160" s="18" t="s">
        <v>64</v>
      </c>
      <c r="R160" s="18" t="s">
        <v>64</v>
      </c>
      <c r="S160" s="18" t="s">
        <v>64</v>
      </c>
      <c r="T160" s="18" t="s">
        <v>64</v>
      </c>
      <c r="U160" s="18" t="s">
        <v>64</v>
      </c>
      <c r="V160" s="18" t="s">
        <v>64</v>
      </c>
      <c r="W160" s="18" t="s">
        <v>64</v>
      </c>
      <c r="X160" s="18" t="s">
        <v>84</v>
      </c>
      <c r="Y160" s="18" t="s">
        <v>64</v>
      </c>
      <c r="Z160" s="18" t="s">
        <v>66</v>
      </c>
      <c r="AA160" s="18" t="s">
        <v>65</v>
      </c>
      <c r="AB160" s="18" t="s">
        <v>66</v>
      </c>
      <c r="AC160" s="18" t="s">
        <v>66</v>
      </c>
      <c r="AD160" s="18" t="s">
        <v>66</v>
      </c>
      <c r="AE160" s="18" t="s">
        <v>65</v>
      </c>
      <c r="AF160" s="18" t="s">
        <v>65</v>
      </c>
      <c r="AG160" s="18" t="s">
        <v>65</v>
      </c>
      <c r="AH160" s="18" t="s">
        <v>66</v>
      </c>
      <c r="AI160" s="18" t="s">
        <v>101</v>
      </c>
      <c r="AJ160" s="18" t="s">
        <v>65</v>
      </c>
      <c r="AK160" s="18" t="s">
        <v>66</v>
      </c>
      <c r="AL160" s="18" t="s">
        <v>66</v>
      </c>
      <c r="AM160" s="18" t="s">
        <v>65</v>
      </c>
      <c r="AN160" s="18" t="s">
        <v>66</v>
      </c>
      <c r="AO160" s="18" t="s">
        <v>66</v>
      </c>
      <c r="AP160" s="18" t="s">
        <v>85</v>
      </c>
      <c r="AQ160" s="18" t="s">
        <v>85</v>
      </c>
      <c r="AR160" s="18" t="s">
        <v>86</v>
      </c>
      <c r="AS160" s="18" t="s">
        <v>517</v>
      </c>
      <c r="AT160" s="18" t="s">
        <v>87</v>
      </c>
      <c r="AU160" s="18" t="s">
        <v>70</v>
      </c>
      <c r="AV160" s="18" t="s">
        <v>132</v>
      </c>
      <c r="AW160" s="18" t="s">
        <v>73</v>
      </c>
      <c r="AX160" s="18" t="s">
        <v>73</v>
      </c>
      <c r="AY160" s="18" t="s">
        <v>73</v>
      </c>
      <c r="AZ160" s="18" t="s">
        <v>72</v>
      </c>
      <c r="BA160" s="18" t="s">
        <v>73</v>
      </c>
      <c r="BB160" s="18" t="s">
        <v>73</v>
      </c>
      <c r="BC160" s="18" t="s">
        <v>73</v>
      </c>
      <c r="BD160" s="18"/>
      <c r="BE160" s="18" t="s">
        <v>73</v>
      </c>
      <c r="BF160" s="20"/>
      <c r="BG160" s="21"/>
      <c r="BH160" s="21"/>
      <c r="BI160" s="21"/>
      <c r="BJ160" s="21"/>
      <c r="BK160" s="21"/>
      <c r="BL160" s="21"/>
    </row>
    <row r="161" spans="1:64" ht="13.2" x14ac:dyDescent="0.25">
      <c r="A161" s="17">
        <v>45572.468757905095</v>
      </c>
      <c r="B161" s="18" t="s">
        <v>518</v>
      </c>
      <c r="C161" s="19" t="s">
        <v>519</v>
      </c>
      <c r="D161" s="18">
        <v>42.86</v>
      </c>
      <c r="E161" s="18">
        <v>0.83</v>
      </c>
      <c r="F161" s="18" t="s">
        <v>423</v>
      </c>
      <c r="G161" s="18" t="s">
        <v>76</v>
      </c>
      <c r="H161" s="18" t="s">
        <v>384</v>
      </c>
      <c r="I161" s="18" t="s">
        <v>63</v>
      </c>
      <c r="J161" s="18" t="s">
        <v>64</v>
      </c>
      <c r="K161" s="18" t="s">
        <v>64</v>
      </c>
      <c r="L161" s="18" t="s">
        <v>64</v>
      </c>
      <c r="M161" s="18" t="s">
        <v>78</v>
      </c>
      <c r="N161" s="18" t="s">
        <v>64</v>
      </c>
      <c r="O161" s="18" t="s">
        <v>64</v>
      </c>
      <c r="P161" s="18" t="s">
        <v>78</v>
      </c>
      <c r="Q161" s="18" t="s">
        <v>64</v>
      </c>
      <c r="R161" s="18" t="s">
        <v>64</v>
      </c>
      <c r="S161" s="18" t="s">
        <v>64</v>
      </c>
      <c r="T161" s="18" t="s">
        <v>64</v>
      </c>
      <c r="U161" s="18" t="s">
        <v>64</v>
      </c>
      <c r="V161" s="18" t="s">
        <v>64</v>
      </c>
      <c r="W161" s="18" t="s">
        <v>64</v>
      </c>
      <c r="X161" s="18" t="s">
        <v>64</v>
      </c>
      <c r="Y161" s="18" t="s">
        <v>64</v>
      </c>
      <c r="Z161" s="18" t="s">
        <v>65</v>
      </c>
      <c r="AA161" s="18" t="s">
        <v>65</v>
      </c>
      <c r="AB161" s="18" t="s">
        <v>65</v>
      </c>
      <c r="AC161" s="18" t="s">
        <v>65</v>
      </c>
      <c r="AD161" s="18" t="s">
        <v>65</v>
      </c>
      <c r="AE161" s="18" t="s">
        <v>65</v>
      </c>
      <c r="AF161" s="18" t="s">
        <v>66</v>
      </c>
      <c r="AG161" s="18" t="s">
        <v>65</v>
      </c>
      <c r="AH161" s="18" t="s">
        <v>66</v>
      </c>
      <c r="AI161" s="18" t="s">
        <v>101</v>
      </c>
      <c r="AJ161" s="18" t="s">
        <v>65</v>
      </c>
      <c r="AK161" s="18" t="s">
        <v>65</v>
      </c>
      <c r="AL161" s="18" t="s">
        <v>66</v>
      </c>
      <c r="AM161" s="18" t="s">
        <v>65</v>
      </c>
      <c r="AN161" s="18" t="s">
        <v>66</v>
      </c>
      <c r="AO161" s="18" t="s">
        <v>65</v>
      </c>
      <c r="AP161" s="18" t="s">
        <v>67</v>
      </c>
      <c r="AQ161" s="18" t="s">
        <v>67</v>
      </c>
      <c r="AR161" s="18" t="s">
        <v>63</v>
      </c>
      <c r="AS161" s="18" t="s">
        <v>68</v>
      </c>
      <c r="AT161" s="18" t="s">
        <v>87</v>
      </c>
      <c r="AU161" s="18" t="s">
        <v>70</v>
      </c>
      <c r="AV161" s="18" t="s">
        <v>71</v>
      </c>
      <c r="AW161" s="18" t="s">
        <v>72</v>
      </c>
      <c r="AX161" s="18" t="s">
        <v>73</v>
      </c>
      <c r="AY161" s="18" t="s">
        <v>72</v>
      </c>
      <c r="AZ161" s="18" t="s">
        <v>63</v>
      </c>
      <c r="BA161" s="18" t="s">
        <v>63</v>
      </c>
      <c r="BB161" s="18" t="s">
        <v>72</v>
      </c>
      <c r="BC161" s="18" t="s">
        <v>73</v>
      </c>
      <c r="BD161" s="18"/>
      <c r="BE161" s="18" t="s">
        <v>73</v>
      </c>
      <c r="BF161" s="20"/>
      <c r="BG161" s="21"/>
      <c r="BH161" s="21"/>
      <c r="BI161" s="21"/>
      <c r="BJ161" s="21"/>
      <c r="BK161" s="21"/>
      <c r="BL161" s="21"/>
    </row>
    <row r="162" spans="1:64" ht="13.2" x14ac:dyDescent="0.25">
      <c r="A162" s="17">
        <v>45572.469107268524</v>
      </c>
      <c r="B162" s="18" t="s">
        <v>520</v>
      </c>
      <c r="C162" s="19" t="s">
        <v>521</v>
      </c>
      <c r="D162" s="18">
        <v>17.86</v>
      </c>
      <c r="E162" s="18">
        <v>0.04</v>
      </c>
      <c r="F162" s="18" t="s">
        <v>423</v>
      </c>
      <c r="G162" s="18" t="s">
        <v>76</v>
      </c>
      <c r="H162" s="18" t="s">
        <v>522</v>
      </c>
      <c r="I162" s="18" t="s">
        <v>63</v>
      </c>
      <c r="J162" s="18" t="s">
        <v>78</v>
      </c>
      <c r="K162" s="18" t="s">
        <v>64</v>
      </c>
      <c r="L162" s="18" t="s">
        <v>78</v>
      </c>
      <c r="M162" s="18" t="s">
        <v>84</v>
      </c>
      <c r="N162" s="18" t="s">
        <v>64</v>
      </c>
      <c r="O162" s="18" t="s">
        <v>64</v>
      </c>
      <c r="P162" s="18" t="s">
        <v>64</v>
      </c>
      <c r="Q162" s="18" t="s">
        <v>78</v>
      </c>
      <c r="R162" s="18" t="s">
        <v>64</v>
      </c>
      <c r="S162" s="18" t="s">
        <v>78</v>
      </c>
      <c r="T162" s="18" t="s">
        <v>78</v>
      </c>
      <c r="U162" s="18" t="s">
        <v>84</v>
      </c>
      <c r="V162" s="18" t="s">
        <v>64</v>
      </c>
      <c r="W162" s="18" t="s">
        <v>84</v>
      </c>
      <c r="X162" s="18" t="s">
        <v>64</v>
      </c>
      <c r="Y162" s="18" t="s">
        <v>64</v>
      </c>
      <c r="Z162" s="18" t="s">
        <v>66</v>
      </c>
      <c r="AA162" s="18" t="s">
        <v>65</v>
      </c>
      <c r="AB162" s="18" t="s">
        <v>65</v>
      </c>
      <c r="AC162" s="18" t="s">
        <v>66</v>
      </c>
      <c r="AD162" s="18" t="s">
        <v>65</v>
      </c>
      <c r="AE162" s="18" t="s">
        <v>65</v>
      </c>
      <c r="AF162" s="18" t="s">
        <v>66</v>
      </c>
      <c r="AG162" s="18" t="s">
        <v>66</v>
      </c>
      <c r="AH162" s="18" t="s">
        <v>79</v>
      </c>
      <c r="AI162" s="18" t="s">
        <v>79</v>
      </c>
      <c r="AJ162" s="18" t="s">
        <v>66</v>
      </c>
      <c r="AK162" s="18" t="s">
        <v>66</v>
      </c>
      <c r="AL162" s="18" t="s">
        <v>79</v>
      </c>
      <c r="AM162" s="18" t="s">
        <v>65</v>
      </c>
      <c r="AN162" s="18" t="s">
        <v>66</v>
      </c>
      <c r="AO162" s="18" t="s">
        <v>66</v>
      </c>
      <c r="AP162" s="18" t="s">
        <v>67</v>
      </c>
      <c r="AQ162" s="18" t="s">
        <v>67</v>
      </c>
      <c r="AR162" s="18" t="s">
        <v>86</v>
      </c>
      <c r="AS162" s="18" t="s">
        <v>523</v>
      </c>
      <c r="AT162" s="18" t="s">
        <v>87</v>
      </c>
      <c r="AU162" s="18" t="s">
        <v>80</v>
      </c>
      <c r="AV162" s="18" t="s">
        <v>71</v>
      </c>
      <c r="AW162" s="18" t="s">
        <v>73</v>
      </c>
      <c r="AX162" s="18" t="s">
        <v>73</v>
      </c>
      <c r="AY162" s="18" t="s">
        <v>72</v>
      </c>
      <c r="AZ162" s="18" t="s">
        <v>72</v>
      </c>
      <c r="BA162" s="18" t="s">
        <v>72</v>
      </c>
      <c r="BB162" s="18" t="s">
        <v>73</v>
      </c>
      <c r="BC162" s="18" t="s">
        <v>73</v>
      </c>
      <c r="BD162" s="18"/>
      <c r="BE162" s="18" t="s">
        <v>73</v>
      </c>
      <c r="BF162" s="20"/>
      <c r="BG162" s="21"/>
      <c r="BH162" s="21"/>
      <c r="BI162" s="21"/>
      <c r="BJ162" s="21"/>
      <c r="BK162" s="21"/>
      <c r="BL162" s="21"/>
    </row>
    <row r="163" spans="1:64" ht="13.2" x14ac:dyDescent="0.25">
      <c r="A163" s="17">
        <v>45572.472420578706</v>
      </c>
      <c r="B163" s="18" t="s">
        <v>524</v>
      </c>
      <c r="C163" s="19" t="s">
        <v>525</v>
      </c>
      <c r="D163" s="18">
        <v>58.93</v>
      </c>
      <c r="E163" s="18">
        <v>0.79</v>
      </c>
      <c r="F163" s="18" t="s">
        <v>423</v>
      </c>
      <c r="G163" s="18" t="s">
        <v>76</v>
      </c>
      <c r="H163" s="18" t="s">
        <v>349</v>
      </c>
      <c r="I163" s="18" t="s">
        <v>63</v>
      </c>
      <c r="J163" s="18" t="s">
        <v>64</v>
      </c>
      <c r="K163" s="18" t="s">
        <v>64</v>
      </c>
      <c r="L163" s="18" t="s">
        <v>64</v>
      </c>
      <c r="M163" s="18" t="s">
        <v>78</v>
      </c>
      <c r="N163" s="18" t="s">
        <v>64</v>
      </c>
      <c r="O163" s="18" t="s">
        <v>64</v>
      </c>
      <c r="P163" s="18" t="s">
        <v>78</v>
      </c>
      <c r="Q163" s="18" t="s">
        <v>84</v>
      </c>
      <c r="R163" s="18" t="s">
        <v>64</v>
      </c>
      <c r="S163" s="18" t="s">
        <v>64</v>
      </c>
      <c r="T163" s="18" t="s">
        <v>64</v>
      </c>
      <c r="U163" s="18" t="s">
        <v>64</v>
      </c>
      <c r="V163" s="18" t="s">
        <v>64</v>
      </c>
      <c r="W163" s="18" t="s">
        <v>84</v>
      </c>
      <c r="X163" s="18" t="s">
        <v>64</v>
      </c>
      <c r="Y163" s="18" t="s">
        <v>64</v>
      </c>
      <c r="Z163" s="18" t="s">
        <v>65</v>
      </c>
      <c r="AA163" s="18" t="s">
        <v>65</v>
      </c>
      <c r="AB163" s="18" t="s">
        <v>65</v>
      </c>
      <c r="AC163" s="18" t="s">
        <v>66</v>
      </c>
      <c r="AD163" s="18" t="s">
        <v>65</v>
      </c>
      <c r="AE163" s="18" t="s">
        <v>65</v>
      </c>
      <c r="AF163" s="18" t="s">
        <v>65</v>
      </c>
      <c r="AG163" s="18" t="s">
        <v>65</v>
      </c>
      <c r="AH163" s="18" t="s">
        <v>66</v>
      </c>
      <c r="AI163" s="18" t="s">
        <v>101</v>
      </c>
      <c r="AJ163" s="18" t="s">
        <v>65</v>
      </c>
      <c r="AK163" s="18" t="s">
        <v>65</v>
      </c>
      <c r="AL163" s="18" t="s">
        <v>79</v>
      </c>
      <c r="AM163" s="18" t="s">
        <v>65</v>
      </c>
      <c r="AN163" s="18" t="s">
        <v>65</v>
      </c>
      <c r="AO163" s="18" t="s">
        <v>65</v>
      </c>
      <c r="AP163" s="18" t="s">
        <v>67</v>
      </c>
      <c r="AQ163" s="18" t="s">
        <v>67</v>
      </c>
      <c r="AR163" s="18" t="s">
        <v>63</v>
      </c>
      <c r="AS163" s="18" t="s">
        <v>137</v>
      </c>
      <c r="AT163" s="18" t="s">
        <v>69</v>
      </c>
      <c r="AU163" s="18" t="s">
        <v>80</v>
      </c>
      <c r="AV163" s="18" t="s">
        <v>71</v>
      </c>
      <c r="AW163" s="18" t="s">
        <v>72</v>
      </c>
      <c r="AX163" s="18" t="s">
        <v>72</v>
      </c>
      <c r="AY163" s="18" t="s">
        <v>63</v>
      </c>
      <c r="AZ163" s="18" t="s">
        <v>63</v>
      </c>
      <c r="BA163" s="18" t="s">
        <v>73</v>
      </c>
      <c r="BB163" s="18" t="s">
        <v>73</v>
      </c>
      <c r="BC163" s="18" t="s">
        <v>73</v>
      </c>
      <c r="BD163" s="18"/>
      <c r="BE163" s="18" t="s">
        <v>73</v>
      </c>
      <c r="BF163" s="20"/>
      <c r="BG163" s="21"/>
      <c r="BH163" s="21"/>
      <c r="BI163" s="21"/>
      <c r="BJ163" s="21"/>
      <c r="BK163" s="21"/>
      <c r="BL163" s="21"/>
    </row>
    <row r="164" spans="1:64" ht="13.2" x14ac:dyDescent="0.25">
      <c r="A164" s="17">
        <v>45572.473229745374</v>
      </c>
      <c r="B164" s="18" t="s">
        <v>526</v>
      </c>
      <c r="C164" s="19" t="s">
        <v>527</v>
      </c>
      <c r="D164" s="18">
        <v>34.82</v>
      </c>
      <c r="E164" s="18">
        <v>1.17</v>
      </c>
      <c r="F164" s="18" t="s">
        <v>423</v>
      </c>
      <c r="G164" s="18" t="s">
        <v>76</v>
      </c>
      <c r="H164" s="18" t="s">
        <v>528</v>
      </c>
      <c r="I164" s="18" t="s">
        <v>63</v>
      </c>
      <c r="J164" s="18" t="s">
        <v>64</v>
      </c>
      <c r="K164" s="18" t="s">
        <v>84</v>
      </c>
      <c r="L164" s="18" t="s">
        <v>64</v>
      </c>
      <c r="M164" s="18" t="s">
        <v>84</v>
      </c>
      <c r="N164" s="18" t="s">
        <v>84</v>
      </c>
      <c r="O164" s="18" t="s">
        <v>84</v>
      </c>
      <c r="P164" s="18" t="s">
        <v>84</v>
      </c>
      <c r="Q164" s="18" t="s">
        <v>84</v>
      </c>
      <c r="R164" s="18" t="s">
        <v>64</v>
      </c>
      <c r="S164" s="18" t="s">
        <v>64</v>
      </c>
      <c r="T164" s="18" t="s">
        <v>84</v>
      </c>
      <c r="U164" s="18" t="s">
        <v>84</v>
      </c>
      <c r="V164" s="18" t="s">
        <v>64</v>
      </c>
      <c r="W164" s="18" t="s">
        <v>64</v>
      </c>
      <c r="X164" s="18" t="s">
        <v>64</v>
      </c>
      <c r="Y164" s="18" t="s">
        <v>64</v>
      </c>
      <c r="Z164" s="18" t="s">
        <v>65</v>
      </c>
      <c r="AA164" s="18" t="s">
        <v>65</v>
      </c>
      <c r="AB164" s="18" t="s">
        <v>66</v>
      </c>
      <c r="AC164" s="18" t="s">
        <v>65</v>
      </c>
      <c r="AD164" s="18" t="s">
        <v>66</v>
      </c>
      <c r="AE164" s="18" t="s">
        <v>65</v>
      </c>
      <c r="AF164" s="18" t="s">
        <v>65</v>
      </c>
      <c r="AG164" s="18" t="s">
        <v>65</v>
      </c>
      <c r="AH164" s="18" t="s">
        <v>79</v>
      </c>
      <c r="AI164" s="18" t="s">
        <v>79</v>
      </c>
      <c r="AJ164" s="18" t="s">
        <v>66</v>
      </c>
      <c r="AK164" s="18" t="s">
        <v>66</v>
      </c>
      <c r="AL164" s="18" t="s">
        <v>66</v>
      </c>
      <c r="AM164" s="18" t="s">
        <v>66</v>
      </c>
      <c r="AN164" s="18" t="s">
        <v>66</v>
      </c>
      <c r="AO164" s="18" t="s">
        <v>66</v>
      </c>
      <c r="AP164" s="18" t="s">
        <v>67</v>
      </c>
      <c r="AQ164" s="18" t="s">
        <v>67</v>
      </c>
      <c r="AR164" s="18" t="s">
        <v>63</v>
      </c>
      <c r="AS164" s="18" t="s">
        <v>68</v>
      </c>
      <c r="AT164" s="18" t="s">
        <v>169</v>
      </c>
      <c r="AU164" s="18" t="s">
        <v>93</v>
      </c>
      <c r="AV164" s="18" t="s">
        <v>71</v>
      </c>
      <c r="AW164" s="18" t="s">
        <v>72</v>
      </c>
      <c r="AX164" s="18" t="s">
        <v>63</v>
      </c>
      <c r="AY164" s="18" t="s">
        <v>72</v>
      </c>
      <c r="AZ164" s="18" t="s">
        <v>72</v>
      </c>
      <c r="BA164" s="18" t="s">
        <v>72</v>
      </c>
      <c r="BB164" s="18" t="s">
        <v>72</v>
      </c>
      <c r="BC164" s="18" t="s">
        <v>73</v>
      </c>
      <c r="BD164" s="18"/>
      <c r="BE164" s="18" t="s">
        <v>73</v>
      </c>
      <c r="BF164" s="20"/>
      <c r="BG164" s="21"/>
      <c r="BH164" s="21"/>
      <c r="BI164" s="21"/>
      <c r="BJ164" s="21"/>
      <c r="BK164" s="21"/>
      <c r="BL164" s="21"/>
    </row>
    <row r="165" spans="1:64" ht="13.2" x14ac:dyDescent="0.25">
      <c r="A165" s="17">
        <v>45572.473689224542</v>
      </c>
      <c r="B165" s="18" t="s">
        <v>529</v>
      </c>
      <c r="C165" s="19" t="s">
        <v>530</v>
      </c>
      <c r="D165" s="18">
        <v>27.68</v>
      </c>
      <c r="E165" s="18">
        <v>0.17</v>
      </c>
      <c r="F165" s="18" t="s">
        <v>423</v>
      </c>
      <c r="G165" s="18" t="s">
        <v>76</v>
      </c>
      <c r="H165" s="18" t="s">
        <v>330</v>
      </c>
      <c r="I165" s="18" t="s">
        <v>63</v>
      </c>
      <c r="J165" s="18" t="s">
        <v>64</v>
      </c>
      <c r="K165" s="18" t="s">
        <v>84</v>
      </c>
      <c r="L165" s="18" t="s">
        <v>64</v>
      </c>
      <c r="M165" s="18" t="s">
        <v>78</v>
      </c>
      <c r="N165" s="18" t="s">
        <v>64</v>
      </c>
      <c r="O165" s="18" t="s">
        <v>78</v>
      </c>
      <c r="P165" s="18" t="s">
        <v>84</v>
      </c>
      <c r="Q165" s="18" t="s">
        <v>64</v>
      </c>
      <c r="R165" s="18" t="s">
        <v>64</v>
      </c>
      <c r="S165" s="18" t="s">
        <v>64</v>
      </c>
      <c r="T165" s="18" t="s">
        <v>78</v>
      </c>
      <c r="U165" s="18" t="s">
        <v>64</v>
      </c>
      <c r="V165" s="18" t="s">
        <v>64</v>
      </c>
      <c r="W165" s="18" t="s">
        <v>64</v>
      </c>
      <c r="X165" s="18" t="s">
        <v>84</v>
      </c>
      <c r="Y165" s="18" t="s">
        <v>64</v>
      </c>
      <c r="Z165" s="18" t="s">
        <v>66</v>
      </c>
      <c r="AA165" s="18" t="s">
        <v>65</v>
      </c>
      <c r="AB165" s="18" t="s">
        <v>66</v>
      </c>
      <c r="AC165" s="18" t="s">
        <v>65</v>
      </c>
      <c r="AD165" s="18" t="s">
        <v>66</v>
      </c>
      <c r="AE165" s="18" t="s">
        <v>65</v>
      </c>
      <c r="AF165" s="18" t="s">
        <v>66</v>
      </c>
      <c r="AG165" s="18" t="s">
        <v>66</v>
      </c>
      <c r="AH165" s="18" t="s">
        <v>65</v>
      </c>
      <c r="AI165" s="18" t="s">
        <v>65</v>
      </c>
      <c r="AJ165" s="18" t="s">
        <v>66</v>
      </c>
      <c r="AK165" s="18" t="s">
        <v>65</v>
      </c>
      <c r="AL165" s="18" t="s">
        <v>79</v>
      </c>
      <c r="AM165" s="18" t="s">
        <v>65</v>
      </c>
      <c r="AN165" s="18" t="s">
        <v>79</v>
      </c>
      <c r="AO165" s="18" t="s">
        <v>66</v>
      </c>
      <c r="AP165" s="18" t="s">
        <v>85</v>
      </c>
      <c r="AQ165" s="18" t="s">
        <v>80</v>
      </c>
      <c r="AR165" s="18" t="s">
        <v>63</v>
      </c>
      <c r="AS165" s="18" t="s">
        <v>68</v>
      </c>
      <c r="AT165" s="18" t="s">
        <v>169</v>
      </c>
      <c r="AU165" s="18" t="s">
        <v>93</v>
      </c>
      <c r="AV165" s="18" t="s">
        <v>71</v>
      </c>
      <c r="AW165" s="18" t="s">
        <v>72</v>
      </c>
      <c r="AX165" s="18" t="s">
        <v>72</v>
      </c>
      <c r="AY165" s="18" t="s">
        <v>63</v>
      </c>
      <c r="AZ165" s="18" t="s">
        <v>72</v>
      </c>
      <c r="BA165" s="18" t="s">
        <v>63</v>
      </c>
      <c r="BB165" s="18" t="s">
        <v>63</v>
      </c>
      <c r="BC165" s="18" t="s">
        <v>73</v>
      </c>
      <c r="BD165" s="18" t="s">
        <v>531</v>
      </c>
      <c r="BE165" s="18" t="s">
        <v>73</v>
      </c>
      <c r="BF165" s="20"/>
      <c r="BG165" s="21"/>
      <c r="BH165" s="21"/>
      <c r="BI165" s="21"/>
      <c r="BJ165" s="21"/>
      <c r="BK165" s="21"/>
      <c r="BL165" s="21"/>
    </row>
    <row r="166" spans="1:64" ht="13.2" x14ac:dyDescent="0.25">
      <c r="A166" s="17">
        <v>45572.474216793984</v>
      </c>
      <c r="B166" s="18" t="s">
        <v>532</v>
      </c>
      <c r="C166" s="19" t="s">
        <v>533</v>
      </c>
      <c r="D166" s="18">
        <v>29.46</v>
      </c>
      <c r="E166" s="18">
        <v>0.28999999999999998</v>
      </c>
      <c r="F166" s="18" t="s">
        <v>423</v>
      </c>
      <c r="G166" s="18" t="s">
        <v>76</v>
      </c>
      <c r="H166" s="18" t="s">
        <v>330</v>
      </c>
      <c r="I166" s="18" t="s">
        <v>63</v>
      </c>
      <c r="J166" s="18" t="s">
        <v>64</v>
      </c>
      <c r="K166" s="18" t="s">
        <v>64</v>
      </c>
      <c r="L166" s="18" t="s">
        <v>64</v>
      </c>
      <c r="M166" s="18" t="s">
        <v>84</v>
      </c>
      <c r="N166" s="18" t="s">
        <v>64</v>
      </c>
      <c r="O166" s="18" t="s">
        <v>64</v>
      </c>
      <c r="P166" s="18" t="s">
        <v>64</v>
      </c>
      <c r="Q166" s="18" t="s">
        <v>64</v>
      </c>
      <c r="R166" s="18" t="s">
        <v>84</v>
      </c>
      <c r="S166" s="18" t="s">
        <v>64</v>
      </c>
      <c r="T166" s="18" t="s">
        <v>84</v>
      </c>
      <c r="U166" s="18" t="s">
        <v>84</v>
      </c>
      <c r="V166" s="18" t="s">
        <v>84</v>
      </c>
      <c r="W166" s="18" t="s">
        <v>64</v>
      </c>
      <c r="X166" s="18" t="s">
        <v>64</v>
      </c>
      <c r="Y166" s="18" t="s">
        <v>64</v>
      </c>
      <c r="Z166" s="18" t="s">
        <v>66</v>
      </c>
      <c r="AA166" s="18" t="s">
        <v>65</v>
      </c>
      <c r="AB166" s="18" t="s">
        <v>66</v>
      </c>
      <c r="AC166" s="18" t="s">
        <v>65</v>
      </c>
      <c r="AD166" s="18" t="s">
        <v>79</v>
      </c>
      <c r="AE166" s="18" t="s">
        <v>65</v>
      </c>
      <c r="AF166" s="18" t="s">
        <v>66</v>
      </c>
      <c r="AG166" s="18" t="s">
        <v>66</v>
      </c>
      <c r="AH166" s="18" t="s">
        <v>66</v>
      </c>
      <c r="AI166" s="18" t="s">
        <v>101</v>
      </c>
      <c r="AJ166" s="18" t="s">
        <v>65</v>
      </c>
      <c r="AK166" s="18" t="s">
        <v>65</v>
      </c>
      <c r="AL166" s="18" t="s">
        <v>65</v>
      </c>
      <c r="AM166" s="18" t="s">
        <v>65</v>
      </c>
      <c r="AN166" s="18" t="s">
        <v>66</v>
      </c>
      <c r="AO166" s="18" t="s">
        <v>65</v>
      </c>
      <c r="AP166" s="18" t="s">
        <v>67</v>
      </c>
      <c r="AQ166" s="18" t="s">
        <v>67</v>
      </c>
      <c r="AR166" s="18" t="s">
        <v>86</v>
      </c>
      <c r="AS166" s="18" t="s">
        <v>534</v>
      </c>
      <c r="AT166" s="18" t="s">
        <v>69</v>
      </c>
      <c r="AU166" s="18" t="s">
        <v>70</v>
      </c>
      <c r="AV166" s="18" t="s">
        <v>132</v>
      </c>
      <c r="AW166" s="18" t="s">
        <v>73</v>
      </c>
      <c r="AX166" s="18" t="s">
        <v>72</v>
      </c>
      <c r="AY166" s="18" t="s">
        <v>72</v>
      </c>
      <c r="AZ166" s="18" t="s">
        <v>63</v>
      </c>
      <c r="BA166" s="18" t="s">
        <v>63</v>
      </c>
      <c r="BB166" s="18" t="s">
        <v>72</v>
      </c>
      <c r="BC166" s="18" t="s">
        <v>73</v>
      </c>
      <c r="BD166" s="18"/>
      <c r="BE166" s="18" t="s">
        <v>73</v>
      </c>
      <c r="BF166" s="20"/>
      <c r="BG166" s="21"/>
      <c r="BH166" s="21"/>
      <c r="BI166" s="21"/>
      <c r="BJ166" s="21"/>
      <c r="BK166" s="21"/>
      <c r="BL166" s="21"/>
    </row>
    <row r="167" spans="1:64" ht="13.2" x14ac:dyDescent="0.25">
      <c r="A167" s="17">
        <v>45572.488330520835</v>
      </c>
      <c r="B167" s="18" t="s">
        <v>535</v>
      </c>
      <c r="C167" s="19" t="s">
        <v>536</v>
      </c>
      <c r="D167" s="18">
        <v>100</v>
      </c>
      <c r="E167" s="18">
        <v>1.25</v>
      </c>
      <c r="F167" s="18" t="s">
        <v>114</v>
      </c>
      <c r="G167" s="18" t="s">
        <v>76</v>
      </c>
      <c r="H167" s="18" t="s">
        <v>369</v>
      </c>
      <c r="I167" s="18" t="s">
        <v>63</v>
      </c>
      <c r="J167" s="18" t="s">
        <v>64</v>
      </c>
      <c r="K167" s="18" t="s">
        <v>64</v>
      </c>
      <c r="L167" s="18" t="s">
        <v>64</v>
      </c>
      <c r="M167" s="18" t="s">
        <v>78</v>
      </c>
      <c r="N167" s="18" t="s">
        <v>64</v>
      </c>
      <c r="O167" s="18" t="s">
        <v>64</v>
      </c>
      <c r="P167" s="18" t="s">
        <v>64</v>
      </c>
      <c r="Q167" s="18" t="s">
        <v>64</v>
      </c>
      <c r="R167" s="18" t="s">
        <v>64</v>
      </c>
      <c r="S167" s="18" t="s">
        <v>64</v>
      </c>
      <c r="T167" s="18" t="s">
        <v>64</v>
      </c>
      <c r="U167" s="18" t="s">
        <v>64</v>
      </c>
      <c r="V167" s="18" t="s">
        <v>64</v>
      </c>
      <c r="W167" s="18" t="s">
        <v>78</v>
      </c>
      <c r="X167" s="18" t="s">
        <v>78</v>
      </c>
      <c r="Y167" s="18" t="s">
        <v>64</v>
      </c>
      <c r="Z167" s="18" t="s">
        <v>66</v>
      </c>
      <c r="AA167" s="18" t="s">
        <v>65</v>
      </c>
      <c r="AB167" s="18" t="s">
        <v>65</v>
      </c>
      <c r="AC167" s="18" t="s">
        <v>65</v>
      </c>
      <c r="AD167" s="18" t="s">
        <v>66</v>
      </c>
      <c r="AE167" s="18" t="s">
        <v>66</v>
      </c>
      <c r="AF167" s="18" t="s">
        <v>101</v>
      </c>
      <c r="AG167" s="18" t="s">
        <v>66</v>
      </c>
      <c r="AH167" s="18" t="s">
        <v>65</v>
      </c>
      <c r="AI167" s="18" t="s">
        <v>79</v>
      </c>
      <c r="AJ167" s="18" t="s">
        <v>66</v>
      </c>
      <c r="AK167" s="18" t="s">
        <v>101</v>
      </c>
      <c r="AL167" s="18" t="s">
        <v>101</v>
      </c>
      <c r="AM167" s="18" t="s">
        <v>65</v>
      </c>
      <c r="AN167" s="18" t="s">
        <v>65</v>
      </c>
      <c r="AO167" s="18" t="s">
        <v>65</v>
      </c>
      <c r="AP167" s="18" t="s">
        <v>67</v>
      </c>
      <c r="AQ167" s="18" t="s">
        <v>67</v>
      </c>
      <c r="AR167" s="18" t="s">
        <v>63</v>
      </c>
      <c r="AS167" s="18" t="s">
        <v>97</v>
      </c>
      <c r="AT167" s="18" t="s">
        <v>69</v>
      </c>
      <c r="AU167" s="18" t="s">
        <v>70</v>
      </c>
      <c r="AV167" s="18" t="s">
        <v>132</v>
      </c>
      <c r="AW167" s="18" t="s">
        <v>73</v>
      </c>
      <c r="AX167" s="18" t="s">
        <v>73</v>
      </c>
      <c r="AY167" s="18" t="s">
        <v>73</v>
      </c>
      <c r="AZ167" s="18" t="s">
        <v>72</v>
      </c>
      <c r="BA167" s="18" t="s">
        <v>73</v>
      </c>
      <c r="BB167" s="18" t="s">
        <v>72</v>
      </c>
      <c r="BC167" s="18" t="s">
        <v>73</v>
      </c>
      <c r="BD167" s="18"/>
      <c r="BE167" s="18" t="s">
        <v>73</v>
      </c>
      <c r="BF167" s="20"/>
      <c r="BG167" s="21"/>
      <c r="BH167" s="21"/>
      <c r="BI167" s="21"/>
      <c r="BJ167" s="21"/>
      <c r="BK167" s="21"/>
      <c r="BL167" s="21"/>
    </row>
    <row r="168" spans="1:64" ht="13.2" x14ac:dyDescent="0.25">
      <c r="A168" s="17">
        <v>45572.488826087967</v>
      </c>
      <c r="B168" s="18" t="s">
        <v>537</v>
      </c>
      <c r="C168" s="19" t="s">
        <v>538</v>
      </c>
      <c r="D168" s="18">
        <v>77.680000000000007</v>
      </c>
      <c r="E168" s="18">
        <v>0.54</v>
      </c>
      <c r="F168" s="18" t="s">
        <v>114</v>
      </c>
      <c r="G168" s="18" t="s">
        <v>539</v>
      </c>
      <c r="H168" s="18" t="s">
        <v>540</v>
      </c>
      <c r="I168" s="18" t="s">
        <v>73</v>
      </c>
      <c r="J168" s="18" t="s">
        <v>145</v>
      </c>
      <c r="K168" s="18" t="s">
        <v>64</v>
      </c>
      <c r="L168" s="18" t="s">
        <v>64</v>
      </c>
      <c r="M168" s="18" t="s">
        <v>84</v>
      </c>
      <c r="N168" s="18" t="s">
        <v>64</v>
      </c>
      <c r="O168" s="18" t="s">
        <v>64</v>
      </c>
      <c r="P168" s="18" t="s">
        <v>84</v>
      </c>
      <c r="Q168" s="18" t="s">
        <v>84</v>
      </c>
      <c r="R168" s="18" t="s">
        <v>84</v>
      </c>
      <c r="S168" s="18" t="s">
        <v>64</v>
      </c>
      <c r="T168" s="18" t="s">
        <v>64</v>
      </c>
      <c r="U168" s="18" t="s">
        <v>84</v>
      </c>
      <c r="V168" s="18" t="s">
        <v>84</v>
      </c>
      <c r="W168" s="18" t="s">
        <v>64</v>
      </c>
      <c r="X168" s="18" t="s">
        <v>84</v>
      </c>
      <c r="Y168" s="18" t="s">
        <v>64</v>
      </c>
      <c r="Z168" s="18" t="s">
        <v>66</v>
      </c>
      <c r="AA168" s="18" t="s">
        <v>66</v>
      </c>
      <c r="AB168" s="18" t="s">
        <v>66</v>
      </c>
      <c r="AC168" s="18" t="s">
        <v>66</v>
      </c>
      <c r="AD168" s="18" t="s">
        <v>66</v>
      </c>
      <c r="AE168" s="18" t="s">
        <v>66</v>
      </c>
      <c r="AF168" s="18" t="s">
        <v>101</v>
      </c>
      <c r="AG168" s="18" t="s">
        <v>66</v>
      </c>
      <c r="AH168" s="18" t="s">
        <v>66</v>
      </c>
      <c r="AI168" s="18" t="s">
        <v>101</v>
      </c>
      <c r="AJ168" s="18" t="s">
        <v>66</v>
      </c>
      <c r="AK168" s="18" t="s">
        <v>66</v>
      </c>
      <c r="AL168" s="18" t="s">
        <v>66</v>
      </c>
      <c r="AM168" s="18" t="s">
        <v>79</v>
      </c>
      <c r="AN168" s="18" t="s">
        <v>66</v>
      </c>
      <c r="AO168" s="18" t="s">
        <v>66</v>
      </c>
      <c r="AP168" s="18" t="s">
        <v>80</v>
      </c>
      <c r="AQ168" s="18" t="s">
        <v>80</v>
      </c>
      <c r="AR168" s="18" t="s">
        <v>86</v>
      </c>
      <c r="AS168" s="18" t="s">
        <v>68</v>
      </c>
      <c r="AT168" s="18" t="s">
        <v>169</v>
      </c>
      <c r="AU168" s="18" t="s">
        <v>93</v>
      </c>
      <c r="AV168" s="18" t="s">
        <v>132</v>
      </c>
      <c r="AW168" s="18" t="s">
        <v>72</v>
      </c>
      <c r="AX168" s="18" t="s">
        <v>72</v>
      </c>
      <c r="AY168" s="18" t="s">
        <v>63</v>
      </c>
      <c r="AZ168" s="18" t="s">
        <v>63</v>
      </c>
      <c r="BA168" s="18" t="s">
        <v>63</v>
      </c>
      <c r="BB168" s="18" t="s">
        <v>72</v>
      </c>
      <c r="BC168" s="18" t="s">
        <v>73</v>
      </c>
      <c r="BD168" s="18"/>
      <c r="BE168" s="18" t="s">
        <v>73</v>
      </c>
      <c r="BF168" s="20"/>
      <c r="BG168" s="21"/>
      <c r="BH168" s="21"/>
      <c r="BI168" s="21"/>
      <c r="BJ168" s="21"/>
      <c r="BK168" s="21"/>
      <c r="BL168" s="21"/>
    </row>
    <row r="169" spans="1:64" ht="13.2" x14ac:dyDescent="0.25">
      <c r="A169" s="17">
        <v>45572.489155763891</v>
      </c>
      <c r="B169" s="18" t="s">
        <v>541</v>
      </c>
      <c r="C169" s="19" t="s">
        <v>542</v>
      </c>
      <c r="D169" s="18">
        <v>100</v>
      </c>
      <c r="E169" s="18">
        <v>0.96</v>
      </c>
      <c r="F169" s="18" t="s">
        <v>114</v>
      </c>
      <c r="G169" s="18" t="s">
        <v>76</v>
      </c>
      <c r="H169" s="18" t="s">
        <v>420</v>
      </c>
      <c r="I169" s="18" t="s">
        <v>63</v>
      </c>
      <c r="J169" s="18" t="s">
        <v>145</v>
      </c>
      <c r="K169" s="18" t="s">
        <v>78</v>
      </c>
      <c r="L169" s="18" t="s">
        <v>64</v>
      </c>
      <c r="M169" s="18" t="s">
        <v>84</v>
      </c>
      <c r="N169" s="18" t="s">
        <v>64</v>
      </c>
      <c r="O169" s="18" t="s">
        <v>64</v>
      </c>
      <c r="P169" s="18" t="s">
        <v>84</v>
      </c>
      <c r="Q169" s="18" t="s">
        <v>84</v>
      </c>
      <c r="R169" s="18" t="s">
        <v>64</v>
      </c>
      <c r="S169" s="18" t="s">
        <v>64</v>
      </c>
      <c r="T169" s="18" t="s">
        <v>84</v>
      </c>
      <c r="U169" s="18" t="s">
        <v>84</v>
      </c>
      <c r="V169" s="18" t="s">
        <v>64</v>
      </c>
      <c r="W169" s="18" t="s">
        <v>64</v>
      </c>
      <c r="X169" s="18" t="s">
        <v>64</v>
      </c>
      <c r="Y169" s="18" t="s">
        <v>64</v>
      </c>
      <c r="Z169" s="18" t="s">
        <v>65</v>
      </c>
      <c r="AA169" s="18" t="s">
        <v>65</v>
      </c>
      <c r="AB169" s="18" t="s">
        <v>65</v>
      </c>
      <c r="AC169" s="18" t="s">
        <v>65</v>
      </c>
      <c r="AD169" s="18" t="s">
        <v>65</v>
      </c>
      <c r="AE169" s="18" t="s">
        <v>65</v>
      </c>
      <c r="AF169" s="18" t="s">
        <v>66</v>
      </c>
      <c r="AG169" s="18" t="s">
        <v>66</v>
      </c>
      <c r="AH169" s="18" t="s">
        <v>65</v>
      </c>
      <c r="AI169" s="18" t="s">
        <v>101</v>
      </c>
      <c r="AJ169" s="18" t="s">
        <v>66</v>
      </c>
      <c r="AK169" s="18" t="s">
        <v>66</v>
      </c>
      <c r="AL169" s="18" t="s">
        <v>66</v>
      </c>
      <c r="AM169" s="18" t="s">
        <v>66</v>
      </c>
      <c r="AN169" s="18" t="s">
        <v>66</v>
      </c>
      <c r="AO169" s="18" t="s">
        <v>66</v>
      </c>
      <c r="AP169" s="18" t="s">
        <v>67</v>
      </c>
      <c r="AQ169" s="18" t="s">
        <v>67</v>
      </c>
      <c r="AR169" s="18" t="s">
        <v>86</v>
      </c>
      <c r="AS169" s="18" t="s">
        <v>223</v>
      </c>
      <c r="AT169" s="18" t="s">
        <v>69</v>
      </c>
      <c r="AU169" s="18" t="s">
        <v>70</v>
      </c>
      <c r="AV169" s="18" t="s">
        <v>80</v>
      </c>
      <c r="AW169" s="18" t="s">
        <v>72</v>
      </c>
      <c r="AX169" s="18" t="s">
        <v>72</v>
      </c>
      <c r="AY169" s="18" t="s">
        <v>63</v>
      </c>
      <c r="AZ169" s="18" t="s">
        <v>63</v>
      </c>
      <c r="BA169" s="18" t="s">
        <v>72</v>
      </c>
      <c r="BB169" s="18" t="s">
        <v>72</v>
      </c>
      <c r="BC169" s="18" t="s">
        <v>73</v>
      </c>
      <c r="BD169" s="18"/>
      <c r="BE169" s="18" t="s">
        <v>73</v>
      </c>
      <c r="BF169" s="20"/>
      <c r="BG169" s="21"/>
      <c r="BH169" s="21"/>
      <c r="BI169" s="21"/>
      <c r="BJ169" s="21"/>
      <c r="BK169" s="21"/>
      <c r="BL169" s="21"/>
    </row>
    <row r="170" spans="1:64" ht="13.2" x14ac:dyDescent="0.25">
      <c r="A170" s="17">
        <v>45572.490011180555</v>
      </c>
      <c r="B170" s="18" t="s">
        <v>543</v>
      </c>
      <c r="C170" s="19" t="s">
        <v>544</v>
      </c>
      <c r="D170" s="18">
        <v>71.430000000000007</v>
      </c>
      <c r="E170" s="18">
        <v>1.1299999999999999</v>
      </c>
      <c r="F170" s="18" t="s">
        <v>114</v>
      </c>
      <c r="G170" s="18" t="s">
        <v>76</v>
      </c>
      <c r="H170" s="18" t="s">
        <v>505</v>
      </c>
      <c r="I170" s="18" t="s">
        <v>63</v>
      </c>
      <c r="J170" s="18" t="s">
        <v>64</v>
      </c>
      <c r="K170" s="18" t="s">
        <v>78</v>
      </c>
      <c r="L170" s="18" t="s">
        <v>64</v>
      </c>
      <c r="M170" s="18" t="s">
        <v>78</v>
      </c>
      <c r="N170" s="18" t="s">
        <v>64</v>
      </c>
      <c r="O170" s="18" t="s">
        <v>64</v>
      </c>
      <c r="P170" s="18" t="s">
        <v>78</v>
      </c>
      <c r="Q170" s="18" t="s">
        <v>64</v>
      </c>
      <c r="R170" s="18" t="s">
        <v>64</v>
      </c>
      <c r="S170" s="18" t="s">
        <v>78</v>
      </c>
      <c r="T170" s="18" t="s">
        <v>64</v>
      </c>
      <c r="U170" s="18" t="s">
        <v>64</v>
      </c>
      <c r="V170" s="18" t="s">
        <v>64</v>
      </c>
      <c r="W170" s="18" t="s">
        <v>64</v>
      </c>
      <c r="X170" s="18" t="s">
        <v>64</v>
      </c>
      <c r="Y170" s="18" t="s">
        <v>64</v>
      </c>
      <c r="Z170" s="18" t="s">
        <v>79</v>
      </c>
      <c r="AA170" s="18" t="s">
        <v>66</v>
      </c>
      <c r="AB170" s="18" t="s">
        <v>66</v>
      </c>
      <c r="AC170" s="18" t="s">
        <v>66</v>
      </c>
      <c r="AD170" s="18" t="s">
        <v>66</v>
      </c>
      <c r="AE170" s="18" t="s">
        <v>66</v>
      </c>
      <c r="AF170" s="18" t="s">
        <v>65</v>
      </c>
      <c r="AG170" s="18" t="s">
        <v>66</v>
      </c>
      <c r="AH170" s="18" t="s">
        <v>66</v>
      </c>
      <c r="AI170" s="18" t="s">
        <v>101</v>
      </c>
      <c r="AJ170" s="18" t="s">
        <v>79</v>
      </c>
      <c r="AK170" s="18" t="s">
        <v>79</v>
      </c>
      <c r="AL170" s="18" t="s">
        <v>79</v>
      </c>
      <c r="AM170" s="18" t="s">
        <v>66</v>
      </c>
      <c r="AN170" s="18" t="s">
        <v>66</v>
      </c>
      <c r="AO170" s="18" t="s">
        <v>66</v>
      </c>
      <c r="AP170" s="18" t="s">
        <v>67</v>
      </c>
      <c r="AQ170" s="18" t="s">
        <v>67</v>
      </c>
      <c r="AR170" s="18" t="s">
        <v>86</v>
      </c>
      <c r="AS170" s="18" t="s">
        <v>81</v>
      </c>
      <c r="AT170" s="18" t="s">
        <v>87</v>
      </c>
      <c r="AU170" s="18" t="s">
        <v>93</v>
      </c>
      <c r="AV170" s="18" t="s">
        <v>71</v>
      </c>
      <c r="AW170" s="18" t="s">
        <v>63</v>
      </c>
      <c r="AX170" s="18" t="s">
        <v>63</v>
      </c>
      <c r="AY170" s="18" t="s">
        <v>63</v>
      </c>
      <c r="AZ170" s="18" t="s">
        <v>63</v>
      </c>
      <c r="BA170" s="18" t="s">
        <v>63</v>
      </c>
      <c r="BB170" s="18" t="s">
        <v>63</v>
      </c>
      <c r="BC170" s="18" t="s">
        <v>73</v>
      </c>
      <c r="BD170" s="18"/>
      <c r="BE170" s="18" t="s">
        <v>73</v>
      </c>
      <c r="BF170" s="20"/>
      <c r="BG170" s="21"/>
      <c r="BH170" s="21"/>
      <c r="BI170" s="21"/>
      <c r="BJ170" s="21"/>
      <c r="BK170" s="21"/>
      <c r="BL170" s="21"/>
    </row>
    <row r="171" spans="1:64" ht="13.2" x14ac:dyDescent="0.25">
      <c r="A171" s="17">
        <v>45572.493824502315</v>
      </c>
      <c r="B171" s="18" t="s">
        <v>545</v>
      </c>
      <c r="C171" s="19" t="s">
        <v>546</v>
      </c>
      <c r="D171" s="18">
        <v>100</v>
      </c>
      <c r="E171" s="18">
        <v>0.71</v>
      </c>
      <c r="F171" s="18" t="s">
        <v>423</v>
      </c>
      <c r="G171" s="18" t="s">
        <v>76</v>
      </c>
      <c r="H171" s="18" t="s">
        <v>547</v>
      </c>
      <c r="I171" s="18" t="s">
        <v>63</v>
      </c>
      <c r="J171" s="18" t="s">
        <v>64</v>
      </c>
      <c r="K171" s="18" t="s">
        <v>78</v>
      </c>
      <c r="L171" s="18" t="s">
        <v>64</v>
      </c>
      <c r="M171" s="18" t="s">
        <v>84</v>
      </c>
      <c r="N171" s="18" t="s">
        <v>84</v>
      </c>
      <c r="O171" s="18" t="s">
        <v>64</v>
      </c>
      <c r="P171" s="18" t="s">
        <v>84</v>
      </c>
      <c r="Q171" s="18" t="s">
        <v>64</v>
      </c>
      <c r="R171" s="18" t="s">
        <v>64</v>
      </c>
      <c r="S171" s="18" t="s">
        <v>84</v>
      </c>
      <c r="T171" s="18" t="s">
        <v>64</v>
      </c>
      <c r="U171" s="18" t="s">
        <v>84</v>
      </c>
      <c r="V171" s="18" t="s">
        <v>64</v>
      </c>
      <c r="W171" s="18" t="s">
        <v>64</v>
      </c>
      <c r="X171" s="18" t="s">
        <v>64</v>
      </c>
      <c r="Y171" s="18" t="s">
        <v>64</v>
      </c>
      <c r="Z171" s="18" t="s">
        <v>66</v>
      </c>
      <c r="AA171" s="18" t="s">
        <v>66</v>
      </c>
      <c r="AB171" s="18" t="s">
        <v>66</v>
      </c>
      <c r="AC171" s="18" t="s">
        <v>65</v>
      </c>
      <c r="AD171" s="18" t="s">
        <v>66</v>
      </c>
      <c r="AE171" s="18" t="s">
        <v>66</v>
      </c>
      <c r="AF171" s="18" t="s">
        <v>66</v>
      </c>
      <c r="AG171" s="18" t="s">
        <v>66</v>
      </c>
      <c r="AH171" s="18" t="s">
        <v>65</v>
      </c>
      <c r="AI171" s="18" t="s">
        <v>79</v>
      </c>
      <c r="AJ171" s="18" t="s">
        <v>65</v>
      </c>
      <c r="AK171" s="18" t="s">
        <v>66</v>
      </c>
      <c r="AL171" s="18" t="s">
        <v>66</v>
      </c>
      <c r="AM171" s="18" t="s">
        <v>66</v>
      </c>
      <c r="AN171" s="18" t="s">
        <v>66</v>
      </c>
      <c r="AO171" s="18" t="s">
        <v>66</v>
      </c>
      <c r="AP171" s="18" t="s">
        <v>67</v>
      </c>
      <c r="AQ171" s="18" t="s">
        <v>67</v>
      </c>
      <c r="AR171" s="18" t="s">
        <v>73</v>
      </c>
      <c r="AS171" s="18" t="s">
        <v>68</v>
      </c>
      <c r="AT171" s="18" t="s">
        <v>69</v>
      </c>
      <c r="AU171" s="18" t="s">
        <v>80</v>
      </c>
      <c r="AV171" s="18" t="s">
        <v>67</v>
      </c>
      <c r="AW171" s="18" t="s">
        <v>63</v>
      </c>
      <c r="AX171" s="18" t="s">
        <v>72</v>
      </c>
      <c r="AY171" s="18" t="s">
        <v>63</v>
      </c>
      <c r="AZ171" s="18" t="s">
        <v>63</v>
      </c>
      <c r="BA171" s="18" t="s">
        <v>72</v>
      </c>
      <c r="BB171" s="18" t="s">
        <v>72</v>
      </c>
      <c r="BC171" s="18" t="s">
        <v>73</v>
      </c>
      <c r="BD171" s="18"/>
      <c r="BE171" s="18" t="s">
        <v>73</v>
      </c>
      <c r="BF171" s="20"/>
      <c r="BG171" s="21"/>
      <c r="BH171" s="21"/>
      <c r="BI171" s="21"/>
      <c r="BJ171" s="21"/>
      <c r="BK171" s="21"/>
      <c r="BL171" s="21"/>
    </row>
    <row r="172" spans="1:64" ht="13.2" x14ac:dyDescent="0.25">
      <c r="A172" s="17">
        <v>45572.494286076384</v>
      </c>
      <c r="B172" s="18" t="s">
        <v>548</v>
      </c>
      <c r="C172" s="19" t="s">
        <v>549</v>
      </c>
      <c r="D172" s="18">
        <v>52.67</v>
      </c>
      <c r="E172" s="18">
        <v>0.62</v>
      </c>
      <c r="F172" s="18" t="s">
        <v>423</v>
      </c>
      <c r="G172" s="18" t="s">
        <v>76</v>
      </c>
      <c r="H172" s="18" t="s">
        <v>550</v>
      </c>
      <c r="I172" s="18" t="s">
        <v>63</v>
      </c>
      <c r="J172" s="18" t="s">
        <v>64</v>
      </c>
      <c r="K172" s="18" t="s">
        <v>84</v>
      </c>
      <c r="L172" s="18" t="s">
        <v>64</v>
      </c>
      <c r="M172" s="18" t="s">
        <v>64</v>
      </c>
      <c r="N172" s="18" t="s">
        <v>84</v>
      </c>
      <c r="O172" s="18" t="s">
        <v>64</v>
      </c>
      <c r="P172" s="18" t="s">
        <v>84</v>
      </c>
      <c r="Q172" s="18" t="s">
        <v>64</v>
      </c>
      <c r="R172" s="18" t="s">
        <v>64</v>
      </c>
      <c r="S172" s="18" t="s">
        <v>84</v>
      </c>
      <c r="T172" s="18" t="s">
        <v>64</v>
      </c>
      <c r="U172" s="18" t="s">
        <v>84</v>
      </c>
      <c r="V172" s="18" t="s">
        <v>64</v>
      </c>
      <c r="W172" s="18" t="s">
        <v>84</v>
      </c>
      <c r="X172" s="18" t="s">
        <v>64</v>
      </c>
      <c r="Y172" s="18" t="s">
        <v>64</v>
      </c>
      <c r="Z172" s="18" t="s">
        <v>66</v>
      </c>
      <c r="AA172" s="18" t="s">
        <v>65</v>
      </c>
      <c r="AB172" s="18" t="s">
        <v>65</v>
      </c>
      <c r="AC172" s="18" t="s">
        <v>66</v>
      </c>
      <c r="AD172" s="18" t="s">
        <v>66</v>
      </c>
      <c r="AE172" s="18" t="s">
        <v>65</v>
      </c>
      <c r="AF172" s="18" t="s">
        <v>66</v>
      </c>
      <c r="AG172" s="18" t="s">
        <v>66</v>
      </c>
      <c r="AH172" s="18" t="s">
        <v>65</v>
      </c>
      <c r="AI172" s="18" t="s">
        <v>101</v>
      </c>
      <c r="AJ172" s="18" t="s">
        <v>65</v>
      </c>
      <c r="AK172" s="18" t="s">
        <v>66</v>
      </c>
      <c r="AL172" s="18" t="s">
        <v>65</v>
      </c>
      <c r="AM172" s="18" t="s">
        <v>66</v>
      </c>
      <c r="AN172" s="18" t="s">
        <v>66</v>
      </c>
      <c r="AO172" s="18" t="s">
        <v>65</v>
      </c>
      <c r="AP172" s="18" t="s">
        <v>85</v>
      </c>
      <c r="AQ172" s="18" t="s">
        <v>85</v>
      </c>
      <c r="AR172" s="18" t="s">
        <v>63</v>
      </c>
      <c r="AS172" s="18" t="s">
        <v>97</v>
      </c>
      <c r="AT172" s="18" t="s">
        <v>69</v>
      </c>
      <c r="AU172" s="18" t="s">
        <v>93</v>
      </c>
      <c r="AV172" s="18" t="s">
        <v>71</v>
      </c>
      <c r="AW172" s="18" t="s">
        <v>73</v>
      </c>
      <c r="AX172" s="18" t="s">
        <v>73</v>
      </c>
      <c r="AY172" s="18" t="s">
        <v>72</v>
      </c>
      <c r="AZ172" s="18" t="s">
        <v>73</v>
      </c>
      <c r="BA172" s="18" t="s">
        <v>72</v>
      </c>
      <c r="BB172" s="18" t="s">
        <v>73</v>
      </c>
      <c r="BC172" s="18" t="s">
        <v>73</v>
      </c>
      <c r="BD172" s="18"/>
      <c r="BE172" s="18" t="s">
        <v>73</v>
      </c>
      <c r="BF172" s="20"/>
      <c r="BG172" s="21"/>
      <c r="BH172" s="21"/>
      <c r="BI172" s="21"/>
      <c r="BJ172" s="21"/>
      <c r="BK172" s="21"/>
      <c r="BL172" s="21"/>
    </row>
    <row r="173" spans="1:64" ht="13.2" x14ac:dyDescent="0.25">
      <c r="A173" s="17">
        <v>45572.495821296296</v>
      </c>
      <c r="B173" s="18" t="s">
        <v>551</v>
      </c>
      <c r="C173" s="19" t="s">
        <v>552</v>
      </c>
      <c r="D173" s="18">
        <v>100</v>
      </c>
      <c r="E173" s="18">
        <v>0.21</v>
      </c>
      <c r="F173" s="18" t="s">
        <v>423</v>
      </c>
      <c r="G173" s="18" t="s">
        <v>76</v>
      </c>
      <c r="H173" s="18" t="s">
        <v>553</v>
      </c>
      <c r="I173" s="18" t="s">
        <v>63</v>
      </c>
      <c r="J173" s="18" t="s">
        <v>64</v>
      </c>
      <c r="K173" s="18" t="s">
        <v>78</v>
      </c>
      <c r="L173" s="18" t="s">
        <v>64</v>
      </c>
      <c r="M173" s="18" t="s">
        <v>84</v>
      </c>
      <c r="N173" s="18" t="s">
        <v>64</v>
      </c>
      <c r="O173" s="18" t="s">
        <v>84</v>
      </c>
      <c r="P173" s="18" t="s">
        <v>84</v>
      </c>
      <c r="Q173" s="18" t="s">
        <v>64</v>
      </c>
      <c r="R173" s="18" t="s">
        <v>64</v>
      </c>
      <c r="S173" s="18" t="s">
        <v>64</v>
      </c>
      <c r="T173" s="18" t="s">
        <v>64</v>
      </c>
      <c r="U173" s="18" t="s">
        <v>64</v>
      </c>
      <c r="V173" s="18" t="s">
        <v>84</v>
      </c>
      <c r="W173" s="18" t="s">
        <v>64</v>
      </c>
      <c r="X173" s="18" t="s">
        <v>64</v>
      </c>
      <c r="Y173" s="18" t="s">
        <v>64</v>
      </c>
      <c r="Z173" s="18" t="s">
        <v>79</v>
      </c>
      <c r="AA173" s="18" t="s">
        <v>65</v>
      </c>
      <c r="AB173" s="18" t="s">
        <v>66</v>
      </c>
      <c r="AC173" s="18" t="s">
        <v>65</v>
      </c>
      <c r="AD173" s="18" t="s">
        <v>66</v>
      </c>
      <c r="AE173" s="18" t="s">
        <v>65</v>
      </c>
      <c r="AF173" s="18" t="s">
        <v>66</v>
      </c>
      <c r="AG173" s="18" t="s">
        <v>65</v>
      </c>
      <c r="AH173" s="18" t="s">
        <v>65</v>
      </c>
      <c r="AI173" s="18" t="s">
        <v>101</v>
      </c>
      <c r="AJ173" s="18" t="s">
        <v>65</v>
      </c>
      <c r="AK173" s="18" t="s">
        <v>66</v>
      </c>
      <c r="AL173" s="18" t="s">
        <v>65</v>
      </c>
      <c r="AM173" s="18" t="s">
        <v>66</v>
      </c>
      <c r="AN173" s="18" t="s">
        <v>66</v>
      </c>
      <c r="AO173" s="18" t="s">
        <v>66</v>
      </c>
      <c r="AP173" s="18" t="s">
        <v>67</v>
      </c>
      <c r="AQ173" s="18" t="s">
        <v>67</v>
      </c>
      <c r="AR173" s="18" t="s">
        <v>86</v>
      </c>
      <c r="AS173" s="18" t="s">
        <v>554</v>
      </c>
      <c r="AT173" s="18" t="s">
        <v>69</v>
      </c>
      <c r="AU173" s="18" t="s">
        <v>93</v>
      </c>
      <c r="AV173" s="18" t="s">
        <v>469</v>
      </c>
      <c r="AW173" s="18" t="s">
        <v>72</v>
      </c>
      <c r="AX173" s="18" t="s">
        <v>63</v>
      </c>
      <c r="AY173" s="18" t="s">
        <v>72</v>
      </c>
      <c r="AZ173" s="18" t="s">
        <v>72</v>
      </c>
      <c r="BA173" s="18" t="s">
        <v>63</v>
      </c>
      <c r="BB173" s="18" t="s">
        <v>73</v>
      </c>
      <c r="BC173" s="18" t="s">
        <v>73</v>
      </c>
      <c r="BD173" s="18"/>
      <c r="BE173" s="18" t="s">
        <v>73</v>
      </c>
      <c r="BF173" s="20"/>
      <c r="BG173" s="21"/>
      <c r="BH173" s="21"/>
      <c r="BI173" s="21"/>
      <c r="BJ173" s="21"/>
      <c r="BK173" s="21"/>
      <c r="BL173" s="21"/>
    </row>
    <row r="174" spans="1:64" ht="13.2" x14ac:dyDescent="0.25">
      <c r="A174" s="17">
        <v>45572.496321724539</v>
      </c>
      <c r="B174" s="18" t="s">
        <v>555</v>
      </c>
      <c r="C174" s="19" t="s">
        <v>556</v>
      </c>
      <c r="D174" s="18">
        <v>75.89</v>
      </c>
      <c r="E174" s="18">
        <v>1</v>
      </c>
      <c r="F174" s="18" t="s">
        <v>423</v>
      </c>
      <c r="G174" s="18" t="s">
        <v>76</v>
      </c>
      <c r="H174" s="18" t="s">
        <v>352</v>
      </c>
      <c r="I174" s="18" t="s">
        <v>73</v>
      </c>
      <c r="J174" s="18" t="s">
        <v>64</v>
      </c>
      <c r="K174" s="18" t="s">
        <v>78</v>
      </c>
      <c r="L174" s="18" t="s">
        <v>64</v>
      </c>
      <c r="M174" s="18" t="s">
        <v>84</v>
      </c>
      <c r="N174" s="18" t="s">
        <v>64</v>
      </c>
      <c r="O174" s="18" t="s">
        <v>64</v>
      </c>
      <c r="P174" s="18" t="s">
        <v>84</v>
      </c>
      <c r="Q174" s="18" t="s">
        <v>64</v>
      </c>
      <c r="R174" s="18" t="s">
        <v>64</v>
      </c>
      <c r="S174" s="18" t="s">
        <v>64</v>
      </c>
      <c r="T174" s="18" t="s">
        <v>84</v>
      </c>
      <c r="U174" s="18" t="s">
        <v>84</v>
      </c>
      <c r="V174" s="18" t="s">
        <v>64</v>
      </c>
      <c r="W174" s="18" t="s">
        <v>64</v>
      </c>
      <c r="X174" s="18" t="s">
        <v>64</v>
      </c>
      <c r="Y174" s="18" t="s">
        <v>84</v>
      </c>
      <c r="Z174" s="18" t="s">
        <v>66</v>
      </c>
      <c r="AA174" s="18" t="s">
        <v>65</v>
      </c>
      <c r="AB174" s="18" t="s">
        <v>66</v>
      </c>
      <c r="AC174" s="18" t="s">
        <v>66</v>
      </c>
      <c r="AD174" s="18" t="s">
        <v>66</v>
      </c>
      <c r="AE174" s="18" t="s">
        <v>66</v>
      </c>
      <c r="AF174" s="18" t="s">
        <v>66</v>
      </c>
      <c r="AG174" s="18" t="s">
        <v>66</v>
      </c>
      <c r="AH174" s="18" t="s">
        <v>65</v>
      </c>
      <c r="AI174" s="18" t="s">
        <v>79</v>
      </c>
      <c r="AJ174" s="18" t="s">
        <v>66</v>
      </c>
      <c r="AK174" s="18" t="s">
        <v>66</v>
      </c>
      <c r="AL174" s="18" t="s">
        <v>66</v>
      </c>
      <c r="AM174" s="18" t="s">
        <v>66</v>
      </c>
      <c r="AN174" s="18" t="s">
        <v>66</v>
      </c>
      <c r="AO174" s="18" t="s">
        <v>66</v>
      </c>
      <c r="AP174" s="18" t="s">
        <v>67</v>
      </c>
      <c r="AQ174" s="18" t="s">
        <v>67</v>
      </c>
      <c r="AR174" s="18" t="s">
        <v>73</v>
      </c>
      <c r="AS174" s="18" t="s">
        <v>120</v>
      </c>
      <c r="AT174" s="18" t="s">
        <v>69</v>
      </c>
      <c r="AU174" s="18" t="s">
        <v>70</v>
      </c>
      <c r="AV174" s="18" t="s">
        <v>67</v>
      </c>
      <c r="AW174" s="18" t="s">
        <v>73</v>
      </c>
      <c r="AX174" s="18" t="s">
        <v>72</v>
      </c>
      <c r="AY174" s="18" t="s">
        <v>73</v>
      </c>
      <c r="AZ174" s="18" t="s">
        <v>63</v>
      </c>
      <c r="BA174" s="18" t="s">
        <v>63</v>
      </c>
      <c r="BB174" s="18" t="s">
        <v>73</v>
      </c>
      <c r="BC174" s="18" t="s">
        <v>73</v>
      </c>
      <c r="BD174" s="18"/>
      <c r="BE174" s="18" t="s">
        <v>73</v>
      </c>
      <c r="BF174" s="20"/>
      <c r="BG174" s="21"/>
      <c r="BH174" s="21"/>
      <c r="BI174" s="21"/>
      <c r="BJ174" s="21"/>
      <c r="BK174" s="21"/>
      <c r="BL174" s="21"/>
    </row>
    <row r="175" spans="1:64" ht="13.2" x14ac:dyDescent="0.25">
      <c r="A175" s="17">
        <v>45572.49848149305</v>
      </c>
      <c r="B175" s="18" t="s">
        <v>557</v>
      </c>
      <c r="C175" s="19" t="s">
        <v>558</v>
      </c>
      <c r="D175" s="18">
        <v>100</v>
      </c>
      <c r="E175" s="18">
        <v>0.54</v>
      </c>
      <c r="F175" s="18" t="s">
        <v>423</v>
      </c>
      <c r="G175" s="18" t="s">
        <v>76</v>
      </c>
      <c r="H175" s="18" t="s">
        <v>559</v>
      </c>
      <c r="I175" s="18" t="s">
        <v>63</v>
      </c>
      <c r="J175" s="18" t="s">
        <v>64</v>
      </c>
      <c r="K175" s="18" t="s">
        <v>84</v>
      </c>
      <c r="L175" s="18" t="s">
        <v>64</v>
      </c>
      <c r="M175" s="18" t="s">
        <v>64</v>
      </c>
      <c r="N175" s="18" t="s">
        <v>64</v>
      </c>
      <c r="O175" s="18" t="s">
        <v>64</v>
      </c>
      <c r="P175" s="18" t="s">
        <v>64</v>
      </c>
      <c r="Q175" s="18" t="s">
        <v>64</v>
      </c>
      <c r="R175" s="18" t="s">
        <v>64</v>
      </c>
      <c r="S175" s="18" t="s">
        <v>64</v>
      </c>
      <c r="T175" s="18" t="s">
        <v>64</v>
      </c>
      <c r="U175" s="18" t="s">
        <v>64</v>
      </c>
      <c r="V175" s="18" t="s">
        <v>64</v>
      </c>
      <c r="W175" s="18" t="s">
        <v>64</v>
      </c>
      <c r="X175" s="18" t="s">
        <v>64</v>
      </c>
      <c r="Y175" s="18" t="s">
        <v>64</v>
      </c>
      <c r="Z175" s="18" t="s">
        <v>65</v>
      </c>
      <c r="AA175" s="18" t="s">
        <v>66</v>
      </c>
      <c r="AB175" s="18" t="s">
        <v>66</v>
      </c>
      <c r="AC175" s="18" t="s">
        <v>66</v>
      </c>
      <c r="AD175" s="18" t="s">
        <v>66</v>
      </c>
      <c r="AE175" s="18" t="s">
        <v>65</v>
      </c>
      <c r="AF175" s="18" t="s">
        <v>65</v>
      </c>
      <c r="AG175" s="18" t="s">
        <v>66</v>
      </c>
      <c r="AH175" s="18" t="s">
        <v>66</v>
      </c>
      <c r="AI175" s="18" t="s">
        <v>79</v>
      </c>
      <c r="AJ175" s="18" t="s">
        <v>65</v>
      </c>
      <c r="AK175" s="18" t="s">
        <v>65</v>
      </c>
      <c r="AL175" s="18" t="s">
        <v>65</v>
      </c>
      <c r="AM175" s="18" t="s">
        <v>65</v>
      </c>
      <c r="AN175" s="18" t="s">
        <v>66</v>
      </c>
      <c r="AO175" s="18" t="s">
        <v>66</v>
      </c>
      <c r="AP175" s="18" t="s">
        <v>67</v>
      </c>
      <c r="AQ175" s="18" t="s">
        <v>67</v>
      </c>
      <c r="AR175" s="18" t="s">
        <v>73</v>
      </c>
      <c r="AS175" s="18" t="s">
        <v>68</v>
      </c>
      <c r="AT175" s="18" t="s">
        <v>87</v>
      </c>
      <c r="AU175" s="18" t="s">
        <v>70</v>
      </c>
      <c r="AV175" s="18" t="s">
        <v>71</v>
      </c>
      <c r="AW175" s="18" t="s">
        <v>72</v>
      </c>
      <c r="AX175" s="18" t="s">
        <v>73</v>
      </c>
      <c r="AY175" s="18" t="s">
        <v>72</v>
      </c>
      <c r="AZ175" s="18" t="s">
        <v>72</v>
      </c>
      <c r="BA175" s="18" t="s">
        <v>63</v>
      </c>
      <c r="BB175" s="18" t="s">
        <v>63</v>
      </c>
      <c r="BC175" s="18" t="s">
        <v>73</v>
      </c>
      <c r="BD175" s="18"/>
      <c r="BE175" s="18" t="s">
        <v>73</v>
      </c>
      <c r="BF175" s="20"/>
      <c r="BG175" s="21"/>
      <c r="BH175" s="21"/>
      <c r="BI175" s="21"/>
      <c r="BJ175" s="21"/>
      <c r="BK175" s="21"/>
      <c r="BL175" s="21"/>
    </row>
    <row r="176" spans="1:64" ht="13.2" x14ac:dyDescent="0.25">
      <c r="A176" s="17">
        <v>45572.50100319444</v>
      </c>
      <c r="B176" s="18" t="s">
        <v>560</v>
      </c>
      <c r="C176" s="19" t="s">
        <v>561</v>
      </c>
      <c r="D176" s="18">
        <v>14.29</v>
      </c>
      <c r="E176" s="18">
        <v>0.04</v>
      </c>
      <c r="F176" s="18" t="s">
        <v>423</v>
      </c>
      <c r="G176" s="18" t="s">
        <v>76</v>
      </c>
      <c r="H176" s="18" t="s">
        <v>562</v>
      </c>
      <c r="I176" s="18" t="s">
        <v>73</v>
      </c>
      <c r="J176" s="18" t="s">
        <v>64</v>
      </c>
      <c r="K176" s="18" t="s">
        <v>64</v>
      </c>
      <c r="L176" s="18" t="s">
        <v>64</v>
      </c>
      <c r="M176" s="18" t="s">
        <v>84</v>
      </c>
      <c r="N176" s="18" t="s">
        <v>64</v>
      </c>
      <c r="O176" s="18" t="s">
        <v>64</v>
      </c>
      <c r="P176" s="18" t="s">
        <v>64</v>
      </c>
      <c r="Q176" s="18" t="s">
        <v>64</v>
      </c>
      <c r="R176" s="18" t="s">
        <v>64</v>
      </c>
      <c r="S176" s="18" t="s">
        <v>64</v>
      </c>
      <c r="T176" s="18" t="s">
        <v>64</v>
      </c>
      <c r="U176" s="18" t="s">
        <v>64</v>
      </c>
      <c r="V176" s="18" t="s">
        <v>64</v>
      </c>
      <c r="W176" s="18" t="s">
        <v>64</v>
      </c>
      <c r="X176" s="18" t="s">
        <v>64</v>
      </c>
      <c r="Y176" s="18" t="s">
        <v>64</v>
      </c>
      <c r="Z176" s="18" t="s">
        <v>65</v>
      </c>
      <c r="AA176" s="18" t="s">
        <v>65</v>
      </c>
      <c r="AB176" s="18" t="s">
        <v>65</v>
      </c>
      <c r="AC176" s="18" t="s">
        <v>66</v>
      </c>
      <c r="AD176" s="18" t="s">
        <v>65</v>
      </c>
      <c r="AE176" s="18" t="s">
        <v>65</v>
      </c>
      <c r="AF176" s="18" t="s">
        <v>65</v>
      </c>
      <c r="AG176" s="18" t="s">
        <v>65</v>
      </c>
      <c r="AH176" s="18" t="s">
        <v>65</v>
      </c>
      <c r="AI176" s="18" t="s">
        <v>65</v>
      </c>
      <c r="AJ176" s="18" t="s">
        <v>65</v>
      </c>
      <c r="AK176" s="18" t="s">
        <v>65</v>
      </c>
      <c r="AL176" s="18" t="s">
        <v>65</v>
      </c>
      <c r="AM176" s="18" t="s">
        <v>65</v>
      </c>
      <c r="AN176" s="18" t="s">
        <v>66</v>
      </c>
      <c r="AO176" s="18" t="s">
        <v>65</v>
      </c>
      <c r="AP176" s="18" t="s">
        <v>85</v>
      </c>
      <c r="AQ176" s="18" t="s">
        <v>85</v>
      </c>
      <c r="AR176" s="18" t="s">
        <v>86</v>
      </c>
      <c r="AS176" s="18" t="s">
        <v>81</v>
      </c>
      <c r="AT176" s="18" t="s">
        <v>69</v>
      </c>
      <c r="AU176" s="18" t="s">
        <v>93</v>
      </c>
      <c r="AV176" s="18" t="s">
        <v>80</v>
      </c>
      <c r="AW176" s="18" t="s">
        <v>73</v>
      </c>
      <c r="AX176" s="18" t="s">
        <v>72</v>
      </c>
      <c r="AY176" s="18" t="s">
        <v>72</v>
      </c>
      <c r="AZ176" s="18" t="s">
        <v>72</v>
      </c>
      <c r="BA176" s="18" t="s">
        <v>72</v>
      </c>
      <c r="BB176" s="18" t="s">
        <v>73</v>
      </c>
      <c r="BC176" s="18" t="s">
        <v>73</v>
      </c>
      <c r="BD176" s="18"/>
      <c r="BE176" s="18" t="s">
        <v>73</v>
      </c>
      <c r="BF176" s="20"/>
      <c r="BG176" s="21"/>
      <c r="BH176" s="21"/>
      <c r="BI176" s="21"/>
      <c r="BJ176" s="21"/>
      <c r="BK176" s="21"/>
      <c r="BL176" s="21"/>
    </row>
    <row r="177" spans="1:64" ht="13.2" x14ac:dyDescent="0.25">
      <c r="A177" s="17">
        <v>45572.501242557875</v>
      </c>
      <c r="B177" s="18" t="s">
        <v>563</v>
      </c>
      <c r="C177" s="19" t="s">
        <v>564</v>
      </c>
      <c r="D177" s="18">
        <v>26.85</v>
      </c>
      <c r="E177" s="18">
        <v>0.12</v>
      </c>
      <c r="F177" s="18" t="s">
        <v>423</v>
      </c>
      <c r="G177" s="18" t="s">
        <v>76</v>
      </c>
      <c r="H177" s="18" t="s">
        <v>565</v>
      </c>
      <c r="I177" s="18" t="s">
        <v>63</v>
      </c>
      <c r="J177" s="18" t="s">
        <v>64</v>
      </c>
      <c r="K177" s="18" t="s">
        <v>64</v>
      </c>
      <c r="L177" s="18" t="s">
        <v>64</v>
      </c>
      <c r="M177" s="18" t="s">
        <v>78</v>
      </c>
      <c r="N177" s="18" t="s">
        <v>64</v>
      </c>
      <c r="O177" s="18" t="s">
        <v>64</v>
      </c>
      <c r="P177" s="18" t="s">
        <v>84</v>
      </c>
      <c r="Q177" s="18" t="s">
        <v>78</v>
      </c>
      <c r="R177" s="18" t="s">
        <v>64</v>
      </c>
      <c r="S177" s="18" t="s">
        <v>64</v>
      </c>
      <c r="T177" s="18" t="s">
        <v>78</v>
      </c>
      <c r="U177" s="18" t="s">
        <v>78</v>
      </c>
      <c r="V177" s="18" t="s">
        <v>64</v>
      </c>
      <c r="W177" s="18" t="s">
        <v>64</v>
      </c>
      <c r="X177" s="18" t="s">
        <v>64</v>
      </c>
      <c r="Y177" s="18" t="s">
        <v>64</v>
      </c>
      <c r="Z177" s="18" t="s">
        <v>65</v>
      </c>
      <c r="AA177" s="18" t="s">
        <v>65</v>
      </c>
      <c r="AB177" s="18" t="s">
        <v>79</v>
      </c>
      <c r="AC177" s="18" t="s">
        <v>65</v>
      </c>
      <c r="AD177" s="18" t="s">
        <v>65</v>
      </c>
      <c r="AE177" s="18" t="s">
        <v>65</v>
      </c>
      <c r="AF177" s="18" t="s">
        <v>65</v>
      </c>
      <c r="AG177" s="18" t="s">
        <v>65</v>
      </c>
      <c r="AH177" s="18" t="s">
        <v>65</v>
      </c>
      <c r="AI177" s="18" t="s">
        <v>101</v>
      </c>
      <c r="AJ177" s="18" t="s">
        <v>65</v>
      </c>
      <c r="AK177" s="18" t="s">
        <v>65</v>
      </c>
      <c r="AL177" s="18" t="s">
        <v>65</v>
      </c>
      <c r="AM177" s="18" t="s">
        <v>65</v>
      </c>
      <c r="AN177" s="18" t="s">
        <v>66</v>
      </c>
      <c r="AO177" s="18" t="s">
        <v>65</v>
      </c>
      <c r="AP177" s="18" t="s">
        <v>85</v>
      </c>
      <c r="AQ177" s="18" t="s">
        <v>85</v>
      </c>
      <c r="AR177" s="18" t="s">
        <v>63</v>
      </c>
      <c r="AS177" s="18" t="s">
        <v>120</v>
      </c>
      <c r="AT177" s="18" t="s">
        <v>87</v>
      </c>
      <c r="AU177" s="18" t="s">
        <v>70</v>
      </c>
      <c r="AV177" s="18" t="s">
        <v>71</v>
      </c>
      <c r="AW177" s="18" t="s">
        <v>72</v>
      </c>
      <c r="AX177" s="18" t="s">
        <v>73</v>
      </c>
      <c r="AY177" s="18" t="s">
        <v>72</v>
      </c>
      <c r="AZ177" s="18" t="s">
        <v>73</v>
      </c>
      <c r="BA177" s="18" t="s">
        <v>73</v>
      </c>
      <c r="BB177" s="18" t="s">
        <v>63</v>
      </c>
      <c r="BC177" s="18" t="s">
        <v>73</v>
      </c>
      <c r="BD177" s="18"/>
      <c r="BE177" s="18" t="s">
        <v>73</v>
      </c>
      <c r="BF177" s="20"/>
      <c r="BG177" s="21"/>
      <c r="BH177" s="21"/>
      <c r="BI177" s="21"/>
      <c r="BJ177" s="21"/>
      <c r="BK177" s="21"/>
      <c r="BL177" s="21"/>
    </row>
    <row r="178" spans="1:64" ht="13.2" x14ac:dyDescent="0.25">
      <c r="A178" s="17">
        <v>45572.50129576389</v>
      </c>
      <c r="B178" s="18" t="s">
        <v>566</v>
      </c>
      <c r="C178" s="19" t="s">
        <v>567</v>
      </c>
      <c r="D178" s="18">
        <v>58.03</v>
      </c>
      <c r="E178" s="18">
        <v>0.57999999999999996</v>
      </c>
      <c r="F178" s="18" t="s">
        <v>423</v>
      </c>
      <c r="G178" s="18" t="s">
        <v>76</v>
      </c>
      <c r="H178" s="18" t="s">
        <v>449</v>
      </c>
      <c r="I178" s="18" t="s">
        <v>63</v>
      </c>
      <c r="J178" s="18" t="s">
        <v>64</v>
      </c>
      <c r="K178" s="18" t="s">
        <v>84</v>
      </c>
      <c r="L178" s="18" t="s">
        <v>145</v>
      </c>
      <c r="M178" s="18" t="s">
        <v>84</v>
      </c>
      <c r="N178" s="18" t="s">
        <v>84</v>
      </c>
      <c r="O178" s="18" t="s">
        <v>84</v>
      </c>
      <c r="P178" s="18" t="s">
        <v>84</v>
      </c>
      <c r="Q178" s="18" t="s">
        <v>64</v>
      </c>
      <c r="R178" s="18" t="s">
        <v>84</v>
      </c>
      <c r="S178" s="18" t="s">
        <v>84</v>
      </c>
      <c r="T178" s="18" t="s">
        <v>84</v>
      </c>
      <c r="U178" s="18" t="s">
        <v>84</v>
      </c>
      <c r="V178" s="18" t="s">
        <v>64</v>
      </c>
      <c r="W178" s="18" t="s">
        <v>64</v>
      </c>
      <c r="X178" s="18" t="s">
        <v>84</v>
      </c>
      <c r="Y178" s="18" t="s">
        <v>64</v>
      </c>
      <c r="Z178" s="18" t="s">
        <v>66</v>
      </c>
      <c r="AA178" s="18" t="s">
        <v>66</v>
      </c>
      <c r="AB178" s="18" t="s">
        <v>66</v>
      </c>
      <c r="AC178" s="18" t="s">
        <v>66</v>
      </c>
      <c r="AD178" s="18" t="s">
        <v>66</v>
      </c>
      <c r="AE178" s="18" t="s">
        <v>65</v>
      </c>
      <c r="AF178" s="18" t="s">
        <v>66</v>
      </c>
      <c r="AG178" s="18" t="s">
        <v>66</v>
      </c>
      <c r="AH178" s="18" t="s">
        <v>66</v>
      </c>
      <c r="AI178" s="18" t="s">
        <v>79</v>
      </c>
      <c r="AJ178" s="18" t="s">
        <v>66</v>
      </c>
      <c r="AK178" s="18" t="s">
        <v>65</v>
      </c>
      <c r="AL178" s="18" t="s">
        <v>66</v>
      </c>
      <c r="AM178" s="18" t="s">
        <v>66</v>
      </c>
      <c r="AN178" s="18" t="s">
        <v>66</v>
      </c>
      <c r="AO178" s="18" t="s">
        <v>66</v>
      </c>
      <c r="AP178" s="18" t="s">
        <v>67</v>
      </c>
      <c r="AQ178" s="18" t="s">
        <v>67</v>
      </c>
      <c r="AR178" s="18" t="s">
        <v>86</v>
      </c>
      <c r="AS178" s="18" t="s">
        <v>223</v>
      </c>
      <c r="AT178" s="18" t="s">
        <v>87</v>
      </c>
      <c r="AU178" s="18" t="s">
        <v>70</v>
      </c>
      <c r="AV178" s="18" t="s">
        <v>71</v>
      </c>
      <c r="AW178" s="18" t="s">
        <v>73</v>
      </c>
      <c r="AX178" s="18" t="s">
        <v>73</v>
      </c>
      <c r="AY178" s="18" t="s">
        <v>72</v>
      </c>
      <c r="AZ178" s="18" t="s">
        <v>72</v>
      </c>
      <c r="BA178" s="18" t="s">
        <v>72</v>
      </c>
      <c r="BB178" s="18" t="s">
        <v>72</v>
      </c>
      <c r="BC178" s="18" t="s">
        <v>73</v>
      </c>
      <c r="BD178" s="18"/>
      <c r="BE178" s="18" t="s">
        <v>73</v>
      </c>
      <c r="BF178" s="20"/>
      <c r="BG178" s="21"/>
      <c r="BH178" s="21"/>
      <c r="BI178" s="21"/>
      <c r="BJ178" s="21"/>
      <c r="BK178" s="21"/>
      <c r="BL178" s="21"/>
    </row>
    <row r="179" spans="1:64" ht="13.2" x14ac:dyDescent="0.25">
      <c r="A179" s="17">
        <v>45572.502873460646</v>
      </c>
      <c r="B179" s="18" t="s">
        <v>568</v>
      </c>
      <c r="C179" s="19" t="s">
        <v>569</v>
      </c>
      <c r="D179" s="18">
        <v>60.71</v>
      </c>
      <c r="E179" s="18">
        <v>0.57999999999999996</v>
      </c>
      <c r="F179" s="18" t="s">
        <v>423</v>
      </c>
      <c r="G179" s="18" t="s">
        <v>76</v>
      </c>
      <c r="H179" s="18" t="s">
        <v>570</v>
      </c>
      <c r="I179" s="18" t="s">
        <v>63</v>
      </c>
      <c r="J179" s="18" t="s">
        <v>64</v>
      </c>
      <c r="K179" s="18" t="s">
        <v>64</v>
      </c>
      <c r="L179" s="18" t="s">
        <v>64</v>
      </c>
      <c r="M179" s="18" t="s">
        <v>84</v>
      </c>
      <c r="N179" s="18" t="s">
        <v>64</v>
      </c>
      <c r="O179" s="18" t="s">
        <v>64</v>
      </c>
      <c r="P179" s="18" t="s">
        <v>84</v>
      </c>
      <c r="Q179" s="18" t="s">
        <v>64</v>
      </c>
      <c r="R179" s="18" t="s">
        <v>64</v>
      </c>
      <c r="S179" s="18" t="s">
        <v>64</v>
      </c>
      <c r="T179" s="18" t="s">
        <v>84</v>
      </c>
      <c r="U179" s="18" t="s">
        <v>84</v>
      </c>
      <c r="V179" s="18" t="s">
        <v>64</v>
      </c>
      <c r="W179" s="18" t="s">
        <v>84</v>
      </c>
      <c r="X179" s="18" t="s">
        <v>84</v>
      </c>
      <c r="Y179" s="18" t="s">
        <v>84</v>
      </c>
      <c r="Z179" s="18" t="s">
        <v>66</v>
      </c>
      <c r="AA179" s="18" t="s">
        <v>65</v>
      </c>
      <c r="AB179" s="18" t="s">
        <v>66</v>
      </c>
      <c r="AC179" s="18" t="s">
        <v>66</v>
      </c>
      <c r="AD179" s="18" t="s">
        <v>66</v>
      </c>
      <c r="AE179" s="18" t="s">
        <v>65</v>
      </c>
      <c r="AF179" s="18" t="s">
        <v>66</v>
      </c>
      <c r="AG179" s="18" t="s">
        <v>66</v>
      </c>
      <c r="AH179" s="18" t="s">
        <v>66</v>
      </c>
      <c r="AI179" s="18" t="s">
        <v>101</v>
      </c>
      <c r="AJ179" s="18" t="s">
        <v>65</v>
      </c>
      <c r="AK179" s="18" t="s">
        <v>66</v>
      </c>
      <c r="AL179" s="18" t="s">
        <v>66</v>
      </c>
      <c r="AM179" s="18" t="s">
        <v>66</v>
      </c>
      <c r="AN179" s="18" t="s">
        <v>66</v>
      </c>
      <c r="AO179" s="18" t="s">
        <v>66</v>
      </c>
      <c r="AP179" s="18" t="s">
        <v>67</v>
      </c>
      <c r="AQ179" s="18" t="s">
        <v>80</v>
      </c>
      <c r="AR179" s="18" t="s">
        <v>86</v>
      </c>
      <c r="AS179" s="18" t="s">
        <v>571</v>
      </c>
      <c r="AT179" s="18" t="s">
        <v>87</v>
      </c>
      <c r="AU179" s="18" t="s">
        <v>93</v>
      </c>
      <c r="AV179" s="18" t="s">
        <v>71</v>
      </c>
      <c r="AW179" s="18" t="s">
        <v>72</v>
      </c>
      <c r="AX179" s="18" t="s">
        <v>72</v>
      </c>
      <c r="AY179" s="18" t="s">
        <v>72</v>
      </c>
      <c r="AZ179" s="18" t="s">
        <v>72</v>
      </c>
      <c r="BA179" s="18" t="s">
        <v>72</v>
      </c>
      <c r="BB179" s="18" t="s">
        <v>72</v>
      </c>
      <c r="BC179" s="18" t="s">
        <v>73</v>
      </c>
      <c r="BD179" s="18"/>
      <c r="BE179" s="18" t="s">
        <v>73</v>
      </c>
      <c r="BF179" s="20"/>
      <c r="BG179" s="21"/>
      <c r="BH179" s="21"/>
      <c r="BI179" s="21"/>
      <c r="BJ179" s="21"/>
      <c r="BK179" s="21"/>
      <c r="BL179" s="21"/>
    </row>
    <row r="180" spans="1:64" ht="13.2" x14ac:dyDescent="0.25">
      <c r="A180" s="17">
        <v>45572.506699999998</v>
      </c>
      <c r="B180" s="18" t="s">
        <v>572</v>
      </c>
      <c r="C180" s="19" t="s">
        <v>573</v>
      </c>
      <c r="D180" s="18">
        <v>57.14</v>
      </c>
      <c r="E180" s="18">
        <v>0.79</v>
      </c>
      <c r="F180" s="18" t="s">
        <v>423</v>
      </c>
      <c r="G180" s="18" t="s">
        <v>76</v>
      </c>
      <c r="H180" s="18" t="s">
        <v>574</v>
      </c>
      <c r="I180" s="18" t="s">
        <v>63</v>
      </c>
      <c r="J180" s="18" t="s">
        <v>145</v>
      </c>
      <c r="K180" s="18" t="s">
        <v>64</v>
      </c>
      <c r="L180" s="18" t="s">
        <v>64</v>
      </c>
      <c r="M180" s="18" t="s">
        <v>84</v>
      </c>
      <c r="N180" s="18" t="s">
        <v>64</v>
      </c>
      <c r="O180" s="18" t="s">
        <v>64</v>
      </c>
      <c r="P180" s="18" t="s">
        <v>84</v>
      </c>
      <c r="Q180" s="18" t="s">
        <v>64</v>
      </c>
      <c r="R180" s="18" t="s">
        <v>64</v>
      </c>
      <c r="S180" s="18" t="s">
        <v>64</v>
      </c>
      <c r="T180" s="18" t="s">
        <v>64</v>
      </c>
      <c r="U180" s="18" t="s">
        <v>84</v>
      </c>
      <c r="V180" s="18" t="s">
        <v>64</v>
      </c>
      <c r="W180" s="18" t="s">
        <v>64</v>
      </c>
      <c r="X180" s="18" t="s">
        <v>84</v>
      </c>
      <c r="Y180" s="18" t="s">
        <v>64</v>
      </c>
      <c r="Z180" s="18" t="s">
        <v>66</v>
      </c>
      <c r="AA180" s="18" t="s">
        <v>65</v>
      </c>
      <c r="AB180" s="18" t="s">
        <v>66</v>
      </c>
      <c r="AC180" s="18" t="s">
        <v>65</v>
      </c>
      <c r="AD180" s="18" t="s">
        <v>66</v>
      </c>
      <c r="AE180" s="18" t="s">
        <v>66</v>
      </c>
      <c r="AF180" s="18" t="s">
        <v>66</v>
      </c>
      <c r="AG180" s="18" t="s">
        <v>66</v>
      </c>
      <c r="AH180" s="18" t="s">
        <v>66</v>
      </c>
      <c r="AI180" s="18" t="s">
        <v>79</v>
      </c>
      <c r="AJ180" s="18" t="s">
        <v>66</v>
      </c>
      <c r="AK180" s="18" t="s">
        <v>66</v>
      </c>
      <c r="AL180" s="18" t="s">
        <v>66</v>
      </c>
      <c r="AM180" s="18" t="s">
        <v>66</v>
      </c>
      <c r="AN180" s="18" t="s">
        <v>66</v>
      </c>
      <c r="AO180" s="18" t="s">
        <v>66</v>
      </c>
      <c r="AP180" s="18" t="s">
        <v>85</v>
      </c>
      <c r="AQ180" s="18" t="s">
        <v>85</v>
      </c>
      <c r="AR180" s="18" t="s">
        <v>63</v>
      </c>
      <c r="AS180" s="18" t="s">
        <v>120</v>
      </c>
      <c r="AT180" s="18" t="s">
        <v>69</v>
      </c>
      <c r="AU180" s="18" t="s">
        <v>70</v>
      </c>
      <c r="AV180" s="18" t="s">
        <v>71</v>
      </c>
      <c r="AW180" s="18" t="s">
        <v>72</v>
      </c>
      <c r="AX180" s="18" t="s">
        <v>63</v>
      </c>
      <c r="AY180" s="18" t="s">
        <v>73</v>
      </c>
      <c r="AZ180" s="18" t="s">
        <v>63</v>
      </c>
      <c r="BA180" s="18" t="s">
        <v>72</v>
      </c>
      <c r="BB180" s="18" t="s">
        <v>72</v>
      </c>
      <c r="BC180" s="18" t="s">
        <v>73</v>
      </c>
      <c r="BD180" s="18"/>
      <c r="BE180" s="18" t="s">
        <v>73</v>
      </c>
      <c r="BF180" s="20"/>
      <c r="BG180" s="21"/>
      <c r="BH180" s="21"/>
      <c r="BI180" s="21"/>
      <c r="BJ180" s="21"/>
      <c r="BK180" s="21"/>
      <c r="BL180" s="21"/>
    </row>
    <row r="181" spans="1:64" ht="13.2" x14ac:dyDescent="0.25">
      <c r="A181" s="17">
        <v>45572.507732523147</v>
      </c>
      <c r="B181" s="18" t="s">
        <v>575</v>
      </c>
      <c r="C181" s="19" t="s">
        <v>576</v>
      </c>
      <c r="D181" s="18">
        <v>75</v>
      </c>
      <c r="E181" s="18">
        <v>0.33</v>
      </c>
      <c r="F181" s="18" t="s">
        <v>423</v>
      </c>
      <c r="G181" s="18" t="s">
        <v>76</v>
      </c>
      <c r="H181" s="18" t="s">
        <v>420</v>
      </c>
      <c r="I181" s="18" t="s">
        <v>63</v>
      </c>
      <c r="J181" s="18" t="s">
        <v>64</v>
      </c>
      <c r="K181" s="18" t="s">
        <v>84</v>
      </c>
      <c r="L181" s="18" t="s">
        <v>64</v>
      </c>
      <c r="M181" s="18" t="s">
        <v>64</v>
      </c>
      <c r="N181" s="18" t="s">
        <v>64</v>
      </c>
      <c r="O181" s="18" t="s">
        <v>64</v>
      </c>
      <c r="P181" s="18" t="s">
        <v>64</v>
      </c>
      <c r="Q181" s="18" t="s">
        <v>64</v>
      </c>
      <c r="R181" s="18" t="s">
        <v>84</v>
      </c>
      <c r="S181" s="18" t="s">
        <v>64</v>
      </c>
      <c r="T181" s="18" t="s">
        <v>84</v>
      </c>
      <c r="U181" s="18" t="s">
        <v>64</v>
      </c>
      <c r="V181" s="18" t="s">
        <v>64</v>
      </c>
      <c r="W181" s="18" t="s">
        <v>64</v>
      </c>
      <c r="X181" s="18" t="s">
        <v>84</v>
      </c>
      <c r="Y181" s="18" t="s">
        <v>64</v>
      </c>
      <c r="Z181" s="18" t="s">
        <v>66</v>
      </c>
      <c r="AA181" s="18" t="s">
        <v>65</v>
      </c>
      <c r="AB181" s="18" t="s">
        <v>66</v>
      </c>
      <c r="AC181" s="18" t="s">
        <v>65</v>
      </c>
      <c r="AD181" s="18" t="s">
        <v>66</v>
      </c>
      <c r="AE181" s="18" t="s">
        <v>65</v>
      </c>
      <c r="AF181" s="18" t="s">
        <v>65</v>
      </c>
      <c r="AG181" s="18" t="s">
        <v>65</v>
      </c>
      <c r="AH181" s="18" t="s">
        <v>66</v>
      </c>
      <c r="AI181" s="18" t="s">
        <v>79</v>
      </c>
      <c r="AJ181" s="18" t="s">
        <v>65</v>
      </c>
      <c r="AK181" s="18" t="s">
        <v>66</v>
      </c>
      <c r="AL181" s="18" t="s">
        <v>65</v>
      </c>
      <c r="AM181" s="18" t="s">
        <v>66</v>
      </c>
      <c r="AN181" s="18" t="s">
        <v>66</v>
      </c>
      <c r="AO181" s="18" t="s">
        <v>66</v>
      </c>
      <c r="AP181" s="18" t="s">
        <v>67</v>
      </c>
      <c r="AQ181" s="18" t="s">
        <v>85</v>
      </c>
      <c r="AR181" s="18" t="s">
        <v>86</v>
      </c>
      <c r="AS181" s="18" t="s">
        <v>68</v>
      </c>
      <c r="AT181" s="18" t="s">
        <v>69</v>
      </c>
      <c r="AU181" s="18" t="s">
        <v>70</v>
      </c>
      <c r="AV181" s="18" t="s">
        <v>71</v>
      </c>
      <c r="AW181" s="18" t="s">
        <v>72</v>
      </c>
      <c r="AX181" s="18" t="s">
        <v>72</v>
      </c>
      <c r="AY181" s="18" t="s">
        <v>73</v>
      </c>
      <c r="AZ181" s="18" t="s">
        <v>63</v>
      </c>
      <c r="BA181" s="18" t="s">
        <v>73</v>
      </c>
      <c r="BB181" s="18" t="s">
        <v>63</v>
      </c>
      <c r="BC181" s="18" t="s">
        <v>73</v>
      </c>
      <c r="BD181" s="18"/>
      <c r="BE181" s="18" t="s">
        <v>73</v>
      </c>
      <c r="BF181" s="20"/>
      <c r="BG181" s="21"/>
      <c r="BH181" s="21"/>
      <c r="BI181" s="21"/>
      <c r="BJ181" s="21"/>
      <c r="BK181" s="21"/>
      <c r="BL181" s="21"/>
    </row>
    <row r="182" spans="1:64" ht="13.2" x14ac:dyDescent="0.25">
      <c r="A182" s="17">
        <v>45572.50784961805</v>
      </c>
      <c r="B182" s="18" t="s">
        <v>577</v>
      </c>
      <c r="C182" s="19" t="s">
        <v>578</v>
      </c>
      <c r="D182" s="18">
        <v>100</v>
      </c>
      <c r="E182" s="18">
        <v>0.92</v>
      </c>
      <c r="F182" s="18" t="s">
        <v>423</v>
      </c>
      <c r="G182" s="18" t="s">
        <v>76</v>
      </c>
      <c r="H182" s="18" t="s">
        <v>579</v>
      </c>
      <c r="I182" s="18" t="s">
        <v>63</v>
      </c>
      <c r="J182" s="18" t="s">
        <v>64</v>
      </c>
      <c r="K182" s="18" t="s">
        <v>84</v>
      </c>
      <c r="L182" s="18" t="s">
        <v>64</v>
      </c>
      <c r="M182" s="18" t="s">
        <v>84</v>
      </c>
      <c r="N182" s="18" t="s">
        <v>64</v>
      </c>
      <c r="O182" s="18" t="s">
        <v>84</v>
      </c>
      <c r="P182" s="18" t="s">
        <v>84</v>
      </c>
      <c r="Q182" s="18" t="s">
        <v>84</v>
      </c>
      <c r="R182" s="18" t="s">
        <v>64</v>
      </c>
      <c r="S182" s="18" t="s">
        <v>64</v>
      </c>
      <c r="T182" s="18" t="s">
        <v>64</v>
      </c>
      <c r="U182" s="18" t="s">
        <v>84</v>
      </c>
      <c r="V182" s="18" t="s">
        <v>84</v>
      </c>
      <c r="W182" s="18" t="s">
        <v>84</v>
      </c>
      <c r="X182" s="18" t="s">
        <v>64</v>
      </c>
      <c r="Y182" s="18" t="s">
        <v>64</v>
      </c>
      <c r="Z182" s="18" t="s">
        <v>66</v>
      </c>
      <c r="AA182" s="18" t="s">
        <v>66</v>
      </c>
      <c r="AB182" s="18" t="s">
        <v>66</v>
      </c>
      <c r="AC182" s="18" t="s">
        <v>79</v>
      </c>
      <c r="AD182" s="18" t="s">
        <v>65</v>
      </c>
      <c r="AE182" s="18" t="s">
        <v>66</v>
      </c>
      <c r="AF182" s="18" t="s">
        <v>79</v>
      </c>
      <c r="AG182" s="18" t="s">
        <v>66</v>
      </c>
      <c r="AH182" s="18" t="s">
        <v>66</v>
      </c>
      <c r="AI182" s="18" t="s">
        <v>66</v>
      </c>
      <c r="AJ182" s="18" t="s">
        <v>66</v>
      </c>
      <c r="AK182" s="18" t="s">
        <v>66</v>
      </c>
      <c r="AL182" s="18" t="s">
        <v>66</v>
      </c>
      <c r="AM182" s="18" t="s">
        <v>66</v>
      </c>
      <c r="AN182" s="18" t="s">
        <v>66</v>
      </c>
      <c r="AO182" s="18" t="s">
        <v>101</v>
      </c>
      <c r="AP182" s="18" t="s">
        <v>67</v>
      </c>
      <c r="AQ182" s="18" t="s">
        <v>67</v>
      </c>
      <c r="AR182" s="18" t="s">
        <v>86</v>
      </c>
      <c r="AS182" s="18" t="s">
        <v>580</v>
      </c>
      <c r="AT182" s="18" t="s">
        <v>69</v>
      </c>
      <c r="AU182" s="18" t="s">
        <v>67</v>
      </c>
      <c r="AV182" s="18" t="s">
        <v>71</v>
      </c>
      <c r="AW182" s="18" t="s">
        <v>63</v>
      </c>
      <c r="AX182" s="18" t="s">
        <v>72</v>
      </c>
      <c r="AY182" s="18" t="s">
        <v>63</v>
      </c>
      <c r="AZ182" s="18" t="s">
        <v>72</v>
      </c>
      <c r="BA182" s="18" t="s">
        <v>73</v>
      </c>
      <c r="BB182" s="18" t="s">
        <v>73</v>
      </c>
      <c r="BC182" s="18" t="s">
        <v>73</v>
      </c>
      <c r="BD182" s="18"/>
      <c r="BE182" s="18" t="s">
        <v>73</v>
      </c>
      <c r="BF182" s="20" t="s">
        <v>122</v>
      </c>
      <c r="BG182" s="21"/>
      <c r="BH182" s="21"/>
      <c r="BI182" s="21"/>
      <c r="BJ182" s="21"/>
      <c r="BK182" s="21"/>
      <c r="BL182" s="21"/>
    </row>
    <row r="183" spans="1:64" ht="13.2" x14ac:dyDescent="0.25">
      <c r="A183" s="17">
        <v>45572.508799513889</v>
      </c>
      <c r="B183" s="18" t="s">
        <v>581</v>
      </c>
      <c r="C183" s="19" t="s">
        <v>582</v>
      </c>
      <c r="D183" s="18">
        <v>100</v>
      </c>
      <c r="E183" s="18">
        <v>0.87</v>
      </c>
      <c r="F183" s="18" t="s">
        <v>423</v>
      </c>
      <c r="G183" s="18" t="s">
        <v>76</v>
      </c>
      <c r="H183" s="18" t="s">
        <v>399</v>
      </c>
      <c r="I183" s="18" t="s">
        <v>63</v>
      </c>
      <c r="J183" s="18" t="s">
        <v>64</v>
      </c>
      <c r="K183" s="18" t="s">
        <v>84</v>
      </c>
      <c r="L183" s="18" t="s">
        <v>64</v>
      </c>
      <c r="M183" s="18" t="s">
        <v>64</v>
      </c>
      <c r="N183" s="18" t="s">
        <v>64</v>
      </c>
      <c r="O183" s="18" t="s">
        <v>64</v>
      </c>
      <c r="P183" s="18" t="s">
        <v>84</v>
      </c>
      <c r="Q183" s="18" t="s">
        <v>64</v>
      </c>
      <c r="R183" s="18" t="s">
        <v>64</v>
      </c>
      <c r="S183" s="18" t="s">
        <v>84</v>
      </c>
      <c r="T183" s="18" t="s">
        <v>84</v>
      </c>
      <c r="U183" s="18" t="s">
        <v>84</v>
      </c>
      <c r="V183" s="18" t="s">
        <v>64</v>
      </c>
      <c r="W183" s="18" t="s">
        <v>64</v>
      </c>
      <c r="X183" s="18" t="s">
        <v>64</v>
      </c>
      <c r="Y183" s="18" t="s">
        <v>64</v>
      </c>
      <c r="Z183" s="18" t="s">
        <v>66</v>
      </c>
      <c r="AA183" s="18" t="s">
        <v>66</v>
      </c>
      <c r="AB183" s="18" t="s">
        <v>66</v>
      </c>
      <c r="AC183" s="18" t="s">
        <v>65</v>
      </c>
      <c r="AD183" s="18" t="s">
        <v>66</v>
      </c>
      <c r="AE183" s="18" t="s">
        <v>66</v>
      </c>
      <c r="AF183" s="18" t="s">
        <v>66</v>
      </c>
      <c r="AG183" s="18" t="s">
        <v>65</v>
      </c>
      <c r="AH183" s="18" t="s">
        <v>65</v>
      </c>
      <c r="AI183" s="18" t="s">
        <v>79</v>
      </c>
      <c r="AJ183" s="18" t="s">
        <v>65</v>
      </c>
      <c r="AK183" s="18" t="s">
        <v>65</v>
      </c>
      <c r="AL183" s="18" t="s">
        <v>65</v>
      </c>
      <c r="AM183" s="18" t="s">
        <v>66</v>
      </c>
      <c r="AN183" s="18" t="s">
        <v>66</v>
      </c>
      <c r="AO183" s="18" t="s">
        <v>66</v>
      </c>
      <c r="AP183" s="18" t="s">
        <v>67</v>
      </c>
      <c r="AQ183" s="18" t="s">
        <v>80</v>
      </c>
      <c r="AR183" s="18" t="s">
        <v>86</v>
      </c>
      <c r="AS183" s="18" t="s">
        <v>68</v>
      </c>
      <c r="AT183" s="18" t="s">
        <v>87</v>
      </c>
      <c r="AU183" s="18" t="s">
        <v>80</v>
      </c>
      <c r="AV183" s="18" t="s">
        <v>132</v>
      </c>
      <c r="AW183" s="18" t="s">
        <v>73</v>
      </c>
      <c r="AX183" s="18" t="s">
        <v>73</v>
      </c>
      <c r="AY183" s="18" t="s">
        <v>72</v>
      </c>
      <c r="AZ183" s="18" t="s">
        <v>72</v>
      </c>
      <c r="BA183" s="18" t="s">
        <v>72</v>
      </c>
      <c r="BB183" s="18" t="s">
        <v>73</v>
      </c>
      <c r="BC183" s="18" t="s">
        <v>73</v>
      </c>
      <c r="BD183" s="18"/>
      <c r="BE183" s="18" t="s">
        <v>73</v>
      </c>
      <c r="BF183" s="20"/>
      <c r="BG183" s="21"/>
      <c r="BH183" s="21"/>
      <c r="BI183" s="21"/>
      <c r="BJ183" s="21"/>
      <c r="BK183" s="21"/>
      <c r="BL183" s="21"/>
    </row>
    <row r="184" spans="1:64" ht="13.2" x14ac:dyDescent="0.25">
      <c r="A184" s="17">
        <v>45572.514153020835</v>
      </c>
      <c r="B184" s="18" t="s">
        <v>583</v>
      </c>
      <c r="C184" s="19" t="s">
        <v>584</v>
      </c>
      <c r="D184" s="18">
        <v>100</v>
      </c>
      <c r="E184" s="18">
        <v>1.46</v>
      </c>
      <c r="F184" s="18" t="s">
        <v>423</v>
      </c>
      <c r="G184" s="18" t="s">
        <v>76</v>
      </c>
      <c r="H184" s="18" t="s">
        <v>352</v>
      </c>
      <c r="I184" s="18" t="s">
        <v>63</v>
      </c>
      <c r="J184" s="18" t="s">
        <v>64</v>
      </c>
      <c r="K184" s="18" t="s">
        <v>64</v>
      </c>
      <c r="L184" s="18" t="s">
        <v>64</v>
      </c>
      <c r="M184" s="18" t="s">
        <v>84</v>
      </c>
      <c r="N184" s="18" t="s">
        <v>84</v>
      </c>
      <c r="O184" s="18" t="s">
        <v>64</v>
      </c>
      <c r="P184" s="18" t="s">
        <v>64</v>
      </c>
      <c r="Q184" s="18" t="s">
        <v>78</v>
      </c>
      <c r="R184" s="18" t="s">
        <v>64</v>
      </c>
      <c r="S184" s="18" t="s">
        <v>64</v>
      </c>
      <c r="T184" s="18" t="s">
        <v>64</v>
      </c>
      <c r="U184" s="18" t="s">
        <v>84</v>
      </c>
      <c r="V184" s="18" t="s">
        <v>64</v>
      </c>
      <c r="W184" s="18" t="s">
        <v>64</v>
      </c>
      <c r="X184" s="18" t="s">
        <v>64</v>
      </c>
      <c r="Y184" s="18" t="s">
        <v>64</v>
      </c>
      <c r="Z184" s="18" t="s">
        <v>65</v>
      </c>
      <c r="AA184" s="18" t="s">
        <v>65</v>
      </c>
      <c r="AB184" s="18" t="s">
        <v>65</v>
      </c>
      <c r="AC184" s="18" t="s">
        <v>65</v>
      </c>
      <c r="AD184" s="18" t="s">
        <v>65</v>
      </c>
      <c r="AE184" s="18" t="s">
        <v>65</v>
      </c>
      <c r="AF184" s="18" t="s">
        <v>66</v>
      </c>
      <c r="AG184" s="18" t="s">
        <v>65</v>
      </c>
      <c r="AH184" s="18" t="s">
        <v>65</v>
      </c>
      <c r="AI184" s="18" t="s">
        <v>101</v>
      </c>
      <c r="AJ184" s="18" t="s">
        <v>65</v>
      </c>
      <c r="AK184" s="18" t="s">
        <v>65</v>
      </c>
      <c r="AL184" s="18" t="s">
        <v>65</v>
      </c>
      <c r="AM184" s="18" t="s">
        <v>66</v>
      </c>
      <c r="AN184" s="18" t="s">
        <v>66</v>
      </c>
      <c r="AO184" s="18" t="s">
        <v>66</v>
      </c>
      <c r="AP184" s="18" t="s">
        <v>67</v>
      </c>
      <c r="AQ184" s="18" t="s">
        <v>67</v>
      </c>
      <c r="AR184" s="18" t="s">
        <v>86</v>
      </c>
      <c r="AS184" s="18" t="s">
        <v>68</v>
      </c>
      <c r="AT184" s="18" t="s">
        <v>87</v>
      </c>
      <c r="AU184" s="18" t="s">
        <v>93</v>
      </c>
      <c r="AV184" s="18" t="s">
        <v>71</v>
      </c>
      <c r="AW184" s="18" t="s">
        <v>73</v>
      </c>
      <c r="AX184" s="18" t="s">
        <v>73</v>
      </c>
      <c r="AY184" s="18" t="s">
        <v>73</v>
      </c>
      <c r="AZ184" s="18" t="s">
        <v>72</v>
      </c>
      <c r="BA184" s="18" t="s">
        <v>73</v>
      </c>
      <c r="BB184" s="18" t="s">
        <v>73</v>
      </c>
      <c r="BC184" s="18" t="s">
        <v>73</v>
      </c>
      <c r="BD184" s="18"/>
      <c r="BE184" s="18" t="s">
        <v>73</v>
      </c>
      <c r="BF184" s="20"/>
      <c r="BG184" s="21"/>
      <c r="BH184" s="21"/>
      <c r="BI184" s="21"/>
      <c r="BJ184" s="21"/>
      <c r="BK184" s="21"/>
      <c r="BL184" s="21"/>
    </row>
    <row r="185" spans="1:64" ht="13.2" x14ac:dyDescent="0.25">
      <c r="A185" s="17">
        <v>45572.514608761572</v>
      </c>
      <c r="B185" s="18" t="s">
        <v>585</v>
      </c>
      <c r="C185" s="19" t="s">
        <v>586</v>
      </c>
      <c r="D185" s="18">
        <v>30.35</v>
      </c>
      <c r="E185" s="18">
        <v>0.13</v>
      </c>
      <c r="F185" s="18" t="s">
        <v>423</v>
      </c>
      <c r="G185" s="18" t="s">
        <v>76</v>
      </c>
      <c r="H185" s="18" t="s">
        <v>335</v>
      </c>
      <c r="I185" s="18" t="s">
        <v>63</v>
      </c>
      <c r="J185" s="18" t="s">
        <v>64</v>
      </c>
      <c r="K185" s="18" t="s">
        <v>84</v>
      </c>
      <c r="L185" s="18" t="s">
        <v>64</v>
      </c>
      <c r="M185" s="18" t="s">
        <v>78</v>
      </c>
      <c r="N185" s="18" t="s">
        <v>64</v>
      </c>
      <c r="O185" s="18" t="s">
        <v>64</v>
      </c>
      <c r="P185" s="18" t="s">
        <v>84</v>
      </c>
      <c r="Q185" s="18" t="s">
        <v>78</v>
      </c>
      <c r="R185" s="18" t="s">
        <v>64</v>
      </c>
      <c r="S185" s="18" t="s">
        <v>64</v>
      </c>
      <c r="T185" s="18" t="s">
        <v>64</v>
      </c>
      <c r="U185" s="18" t="s">
        <v>78</v>
      </c>
      <c r="V185" s="18" t="s">
        <v>64</v>
      </c>
      <c r="W185" s="18" t="s">
        <v>64</v>
      </c>
      <c r="X185" s="18" t="s">
        <v>84</v>
      </c>
      <c r="Y185" s="18" t="s">
        <v>64</v>
      </c>
      <c r="Z185" s="18" t="s">
        <v>65</v>
      </c>
      <c r="AA185" s="18" t="s">
        <v>65</v>
      </c>
      <c r="AB185" s="18" t="s">
        <v>66</v>
      </c>
      <c r="AC185" s="18" t="s">
        <v>65</v>
      </c>
      <c r="AD185" s="18" t="s">
        <v>66</v>
      </c>
      <c r="AE185" s="18" t="s">
        <v>65</v>
      </c>
      <c r="AF185" s="18" t="s">
        <v>66</v>
      </c>
      <c r="AG185" s="18" t="s">
        <v>66</v>
      </c>
      <c r="AH185" s="18" t="s">
        <v>66</v>
      </c>
      <c r="AI185" s="18" t="s">
        <v>79</v>
      </c>
      <c r="AJ185" s="18" t="s">
        <v>66</v>
      </c>
      <c r="AK185" s="18" t="s">
        <v>66</v>
      </c>
      <c r="AL185" s="18" t="s">
        <v>65</v>
      </c>
      <c r="AM185" s="18" t="s">
        <v>66</v>
      </c>
      <c r="AN185" s="18" t="s">
        <v>66</v>
      </c>
      <c r="AO185" s="18" t="s">
        <v>66</v>
      </c>
      <c r="AP185" s="18" t="s">
        <v>85</v>
      </c>
      <c r="AQ185" s="18" t="s">
        <v>85</v>
      </c>
      <c r="AR185" s="18" t="s">
        <v>63</v>
      </c>
      <c r="AS185" s="18" t="s">
        <v>81</v>
      </c>
      <c r="AT185" s="18" t="s">
        <v>87</v>
      </c>
      <c r="AU185" s="18" t="s">
        <v>85</v>
      </c>
      <c r="AV185" s="18" t="s">
        <v>71</v>
      </c>
      <c r="AW185" s="18" t="s">
        <v>73</v>
      </c>
      <c r="AX185" s="18" t="s">
        <v>72</v>
      </c>
      <c r="AY185" s="18" t="s">
        <v>72</v>
      </c>
      <c r="AZ185" s="18" t="s">
        <v>72</v>
      </c>
      <c r="BA185" s="18" t="s">
        <v>72</v>
      </c>
      <c r="BB185" s="18" t="s">
        <v>73</v>
      </c>
      <c r="BC185" s="18" t="s">
        <v>73</v>
      </c>
      <c r="BD185" s="18"/>
      <c r="BE185" s="18" t="s">
        <v>73</v>
      </c>
      <c r="BF185" s="20"/>
      <c r="BG185" s="21"/>
      <c r="BH185" s="21"/>
      <c r="BI185" s="21"/>
      <c r="BJ185" s="21"/>
      <c r="BK185" s="21"/>
      <c r="BL185" s="21"/>
    </row>
    <row r="186" spans="1:64" ht="13.2" x14ac:dyDescent="0.25">
      <c r="A186" s="17">
        <v>45572.514676284722</v>
      </c>
      <c r="B186" s="18" t="s">
        <v>587</v>
      </c>
      <c r="C186" s="19" t="s">
        <v>588</v>
      </c>
      <c r="D186" s="18">
        <v>54.46</v>
      </c>
      <c r="E186" s="18">
        <v>0.56999999999999995</v>
      </c>
      <c r="F186" s="18" t="s">
        <v>423</v>
      </c>
      <c r="G186" s="18" t="s">
        <v>76</v>
      </c>
      <c r="H186" s="18" t="s">
        <v>547</v>
      </c>
      <c r="I186" s="18" t="s">
        <v>63</v>
      </c>
      <c r="J186" s="18" t="s">
        <v>64</v>
      </c>
      <c r="K186" s="18" t="s">
        <v>64</v>
      </c>
      <c r="L186" s="18" t="s">
        <v>64</v>
      </c>
      <c r="M186" s="18" t="s">
        <v>78</v>
      </c>
      <c r="N186" s="18" t="s">
        <v>64</v>
      </c>
      <c r="O186" s="18" t="s">
        <v>78</v>
      </c>
      <c r="P186" s="18" t="s">
        <v>84</v>
      </c>
      <c r="Q186" s="18" t="s">
        <v>64</v>
      </c>
      <c r="R186" s="18" t="s">
        <v>64</v>
      </c>
      <c r="S186" s="18" t="s">
        <v>64</v>
      </c>
      <c r="T186" s="18" t="s">
        <v>64</v>
      </c>
      <c r="U186" s="18" t="s">
        <v>84</v>
      </c>
      <c r="V186" s="18" t="s">
        <v>64</v>
      </c>
      <c r="W186" s="18" t="s">
        <v>84</v>
      </c>
      <c r="X186" s="18" t="s">
        <v>64</v>
      </c>
      <c r="Y186" s="18" t="s">
        <v>64</v>
      </c>
      <c r="Z186" s="18" t="s">
        <v>65</v>
      </c>
      <c r="AA186" s="18" t="s">
        <v>65</v>
      </c>
      <c r="AB186" s="18" t="s">
        <v>65</v>
      </c>
      <c r="AC186" s="18" t="s">
        <v>65</v>
      </c>
      <c r="AD186" s="18" t="s">
        <v>66</v>
      </c>
      <c r="AE186" s="18" t="s">
        <v>66</v>
      </c>
      <c r="AF186" s="18" t="s">
        <v>66</v>
      </c>
      <c r="AG186" s="18" t="s">
        <v>65</v>
      </c>
      <c r="AH186" s="18" t="s">
        <v>66</v>
      </c>
      <c r="AI186" s="18" t="s">
        <v>79</v>
      </c>
      <c r="AJ186" s="18" t="s">
        <v>65</v>
      </c>
      <c r="AK186" s="18" t="s">
        <v>66</v>
      </c>
      <c r="AL186" s="18" t="s">
        <v>66</v>
      </c>
      <c r="AM186" s="18" t="s">
        <v>65</v>
      </c>
      <c r="AN186" s="18" t="s">
        <v>66</v>
      </c>
      <c r="AO186" s="18" t="s">
        <v>66</v>
      </c>
      <c r="AP186" s="18" t="s">
        <v>85</v>
      </c>
      <c r="AQ186" s="18" t="s">
        <v>85</v>
      </c>
      <c r="AR186" s="18" t="s">
        <v>86</v>
      </c>
      <c r="AS186" s="18" t="s">
        <v>223</v>
      </c>
      <c r="AT186" s="18" t="s">
        <v>87</v>
      </c>
      <c r="AU186" s="18" t="s">
        <v>85</v>
      </c>
      <c r="AV186" s="18" t="s">
        <v>67</v>
      </c>
      <c r="AW186" s="18" t="s">
        <v>72</v>
      </c>
      <c r="AX186" s="18" t="s">
        <v>72</v>
      </c>
      <c r="AY186" s="18" t="s">
        <v>72</v>
      </c>
      <c r="AZ186" s="18" t="s">
        <v>63</v>
      </c>
      <c r="BA186" s="18" t="s">
        <v>63</v>
      </c>
      <c r="BB186" s="18" t="s">
        <v>63</v>
      </c>
      <c r="BC186" s="18" t="s">
        <v>73</v>
      </c>
      <c r="BD186" s="18"/>
      <c r="BE186" s="18" t="s">
        <v>73</v>
      </c>
      <c r="BF186" s="20"/>
      <c r="BG186" s="21"/>
      <c r="BH186" s="21"/>
      <c r="BI186" s="21"/>
      <c r="BJ186" s="21"/>
      <c r="BK186" s="21"/>
      <c r="BL186" s="21"/>
    </row>
    <row r="187" spans="1:64" ht="13.2" x14ac:dyDescent="0.25">
      <c r="A187" s="17">
        <v>45572.51702561343</v>
      </c>
      <c r="B187" s="18" t="s">
        <v>589</v>
      </c>
      <c r="C187" s="19" t="s">
        <v>590</v>
      </c>
      <c r="D187" s="18">
        <v>50.89</v>
      </c>
      <c r="E187" s="18">
        <v>0.08</v>
      </c>
      <c r="F187" s="18" t="s">
        <v>423</v>
      </c>
      <c r="G187" s="18" t="s">
        <v>76</v>
      </c>
      <c r="H187" s="18" t="s">
        <v>330</v>
      </c>
      <c r="I187" s="18" t="s">
        <v>63</v>
      </c>
      <c r="J187" s="18" t="s">
        <v>64</v>
      </c>
      <c r="K187" s="18" t="s">
        <v>64</v>
      </c>
      <c r="L187" s="18" t="s">
        <v>64</v>
      </c>
      <c r="M187" s="18" t="s">
        <v>84</v>
      </c>
      <c r="N187" s="18" t="s">
        <v>64</v>
      </c>
      <c r="O187" s="18" t="s">
        <v>64</v>
      </c>
      <c r="P187" s="18" t="s">
        <v>84</v>
      </c>
      <c r="Q187" s="18" t="s">
        <v>84</v>
      </c>
      <c r="R187" s="18" t="s">
        <v>64</v>
      </c>
      <c r="S187" s="18" t="s">
        <v>64</v>
      </c>
      <c r="T187" s="18" t="s">
        <v>64</v>
      </c>
      <c r="U187" s="18" t="s">
        <v>64</v>
      </c>
      <c r="V187" s="18" t="s">
        <v>84</v>
      </c>
      <c r="W187" s="18" t="s">
        <v>64</v>
      </c>
      <c r="X187" s="18" t="s">
        <v>64</v>
      </c>
      <c r="Y187" s="18" t="s">
        <v>64</v>
      </c>
      <c r="Z187" s="18" t="s">
        <v>65</v>
      </c>
      <c r="AA187" s="18" t="s">
        <v>65</v>
      </c>
      <c r="AB187" s="18" t="s">
        <v>65</v>
      </c>
      <c r="AC187" s="18" t="s">
        <v>66</v>
      </c>
      <c r="AD187" s="18" t="s">
        <v>66</v>
      </c>
      <c r="AE187" s="18" t="s">
        <v>66</v>
      </c>
      <c r="AF187" s="18" t="s">
        <v>66</v>
      </c>
      <c r="AG187" s="18" t="s">
        <v>66</v>
      </c>
      <c r="AH187" s="18" t="s">
        <v>66</v>
      </c>
      <c r="AI187" s="18" t="s">
        <v>66</v>
      </c>
      <c r="AJ187" s="18" t="s">
        <v>66</v>
      </c>
      <c r="AK187" s="18" t="s">
        <v>66</v>
      </c>
      <c r="AL187" s="18" t="s">
        <v>79</v>
      </c>
      <c r="AM187" s="18" t="s">
        <v>66</v>
      </c>
      <c r="AN187" s="18" t="s">
        <v>66</v>
      </c>
      <c r="AO187" s="18" t="s">
        <v>66</v>
      </c>
      <c r="AP187" s="18" t="s">
        <v>67</v>
      </c>
      <c r="AQ187" s="18" t="s">
        <v>67</v>
      </c>
      <c r="AR187" s="18" t="s">
        <v>63</v>
      </c>
      <c r="AS187" s="18" t="s">
        <v>247</v>
      </c>
      <c r="AT187" s="18" t="s">
        <v>87</v>
      </c>
      <c r="AU187" s="18" t="s">
        <v>67</v>
      </c>
      <c r="AV187" s="18" t="s">
        <v>132</v>
      </c>
      <c r="AW187" s="18" t="s">
        <v>73</v>
      </c>
      <c r="AX187" s="18" t="s">
        <v>73</v>
      </c>
      <c r="AY187" s="18" t="s">
        <v>72</v>
      </c>
      <c r="AZ187" s="18" t="s">
        <v>73</v>
      </c>
      <c r="BA187" s="18" t="s">
        <v>73</v>
      </c>
      <c r="BB187" s="18" t="s">
        <v>73</v>
      </c>
      <c r="BC187" s="18" t="s">
        <v>73</v>
      </c>
      <c r="BD187" s="18"/>
      <c r="BE187" s="18" t="s">
        <v>73</v>
      </c>
      <c r="BF187" s="20"/>
      <c r="BG187" s="21"/>
      <c r="BH187" s="21"/>
      <c r="BI187" s="21"/>
      <c r="BJ187" s="21"/>
      <c r="BK187" s="21"/>
      <c r="BL187" s="21"/>
    </row>
    <row r="188" spans="1:64" ht="13.2" x14ac:dyDescent="0.25">
      <c r="A188" s="17">
        <v>45572.520917361107</v>
      </c>
      <c r="B188" s="18" t="s">
        <v>591</v>
      </c>
      <c r="C188" s="19" t="s">
        <v>592</v>
      </c>
      <c r="D188" s="18">
        <v>100</v>
      </c>
      <c r="E188" s="18">
        <v>0.54</v>
      </c>
      <c r="F188" s="18" t="s">
        <v>423</v>
      </c>
      <c r="G188" s="18" t="s">
        <v>76</v>
      </c>
      <c r="H188" s="18" t="s">
        <v>434</v>
      </c>
      <c r="I188" s="18" t="s">
        <v>63</v>
      </c>
      <c r="J188" s="18" t="s">
        <v>64</v>
      </c>
      <c r="K188" s="18" t="s">
        <v>64</v>
      </c>
      <c r="L188" s="18" t="s">
        <v>64</v>
      </c>
      <c r="M188" s="18" t="s">
        <v>64</v>
      </c>
      <c r="N188" s="18" t="s">
        <v>64</v>
      </c>
      <c r="O188" s="18" t="s">
        <v>84</v>
      </c>
      <c r="P188" s="18" t="s">
        <v>64</v>
      </c>
      <c r="Q188" s="18" t="s">
        <v>78</v>
      </c>
      <c r="R188" s="18" t="s">
        <v>64</v>
      </c>
      <c r="S188" s="18" t="s">
        <v>78</v>
      </c>
      <c r="T188" s="18" t="s">
        <v>78</v>
      </c>
      <c r="U188" s="18" t="s">
        <v>84</v>
      </c>
      <c r="V188" s="18" t="s">
        <v>64</v>
      </c>
      <c r="W188" s="18" t="s">
        <v>64</v>
      </c>
      <c r="X188" s="18" t="s">
        <v>78</v>
      </c>
      <c r="Y188" s="18" t="s">
        <v>64</v>
      </c>
      <c r="Z188" s="18" t="s">
        <v>66</v>
      </c>
      <c r="AA188" s="18" t="s">
        <v>66</v>
      </c>
      <c r="AB188" s="18" t="s">
        <v>66</v>
      </c>
      <c r="AC188" s="18" t="s">
        <v>66</v>
      </c>
      <c r="AD188" s="18" t="s">
        <v>66</v>
      </c>
      <c r="AE188" s="18" t="s">
        <v>66</v>
      </c>
      <c r="AF188" s="18" t="s">
        <v>66</v>
      </c>
      <c r="AG188" s="18" t="s">
        <v>66</v>
      </c>
      <c r="AH188" s="18" t="s">
        <v>79</v>
      </c>
      <c r="AI188" s="18" t="s">
        <v>66</v>
      </c>
      <c r="AJ188" s="18" t="s">
        <v>66</v>
      </c>
      <c r="AK188" s="18" t="s">
        <v>66</v>
      </c>
      <c r="AL188" s="18" t="s">
        <v>66</v>
      </c>
      <c r="AM188" s="18" t="s">
        <v>66</v>
      </c>
      <c r="AN188" s="18" t="s">
        <v>66</v>
      </c>
      <c r="AO188" s="18" t="s">
        <v>66</v>
      </c>
      <c r="AP188" s="18" t="s">
        <v>67</v>
      </c>
      <c r="AQ188" s="18" t="s">
        <v>67</v>
      </c>
      <c r="AR188" s="18" t="s">
        <v>86</v>
      </c>
      <c r="AS188" s="18" t="s">
        <v>593</v>
      </c>
      <c r="AT188" s="18" t="s">
        <v>169</v>
      </c>
      <c r="AU188" s="18" t="s">
        <v>93</v>
      </c>
      <c r="AV188" s="18" t="s">
        <v>67</v>
      </c>
      <c r="AW188" s="18" t="s">
        <v>73</v>
      </c>
      <c r="AX188" s="18" t="s">
        <v>73</v>
      </c>
      <c r="AY188" s="18" t="s">
        <v>63</v>
      </c>
      <c r="AZ188" s="18" t="s">
        <v>63</v>
      </c>
      <c r="BA188" s="18" t="s">
        <v>72</v>
      </c>
      <c r="BB188" s="18" t="s">
        <v>73</v>
      </c>
      <c r="BC188" s="18" t="s">
        <v>73</v>
      </c>
      <c r="BD188" s="18"/>
      <c r="BE188" s="18" t="s">
        <v>73</v>
      </c>
      <c r="BF188" s="20"/>
      <c r="BG188" s="21"/>
      <c r="BH188" s="21"/>
      <c r="BI188" s="21"/>
      <c r="BJ188" s="21"/>
      <c r="BK188" s="21"/>
      <c r="BL188" s="21"/>
    </row>
    <row r="189" spans="1:64" ht="13.2" x14ac:dyDescent="0.25">
      <c r="A189" s="17">
        <v>45572.521214432869</v>
      </c>
      <c r="B189" s="18" t="s">
        <v>594</v>
      </c>
      <c r="C189" s="19" t="s">
        <v>595</v>
      </c>
      <c r="D189" s="18">
        <v>67.86</v>
      </c>
      <c r="E189" s="18">
        <v>0.46</v>
      </c>
      <c r="F189" s="18" t="s">
        <v>423</v>
      </c>
      <c r="G189" s="18" t="s">
        <v>76</v>
      </c>
      <c r="H189" s="18" t="s">
        <v>434</v>
      </c>
      <c r="I189" s="18" t="s">
        <v>63</v>
      </c>
      <c r="J189" s="18" t="s">
        <v>64</v>
      </c>
      <c r="K189" s="18" t="s">
        <v>64</v>
      </c>
      <c r="L189" s="18" t="s">
        <v>64</v>
      </c>
      <c r="M189" s="18" t="s">
        <v>64</v>
      </c>
      <c r="N189" s="18" t="s">
        <v>64</v>
      </c>
      <c r="O189" s="18" t="s">
        <v>64</v>
      </c>
      <c r="P189" s="18" t="s">
        <v>78</v>
      </c>
      <c r="Q189" s="18" t="s">
        <v>64</v>
      </c>
      <c r="R189" s="18" t="s">
        <v>64</v>
      </c>
      <c r="S189" s="18" t="s">
        <v>64</v>
      </c>
      <c r="T189" s="18" t="s">
        <v>64</v>
      </c>
      <c r="U189" s="18" t="s">
        <v>64</v>
      </c>
      <c r="V189" s="18" t="s">
        <v>64</v>
      </c>
      <c r="W189" s="18" t="s">
        <v>64</v>
      </c>
      <c r="X189" s="18" t="s">
        <v>64</v>
      </c>
      <c r="Y189" s="18" t="s">
        <v>64</v>
      </c>
      <c r="Z189" s="18" t="s">
        <v>66</v>
      </c>
      <c r="AA189" s="18" t="s">
        <v>66</v>
      </c>
      <c r="AB189" s="18" t="s">
        <v>66</v>
      </c>
      <c r="AC189" s="18" t="s">
        <v>66</v>
      </c>
      <c r="AD189" s="18" t="s">
        <v>66</v>
      </c>
      <c r="AE189" s="18" t="s">
        <v>66</v>
      </c>
      <c r="AF189" s="18" t="s">
        <v>66</v>
      </c>
      <c r="AG189" s="18" t="s">
        <v>66</v>
      </c>
      <c r="AH189" s="18" t="s">
        <v>65</v>
      </c>
      <c r="AI189" s="18" t="s">
        <v>66</v>
      </c>
      <c r="AJ189" s="18" t="s">
        <v>66</v>
      </c>
      <c r="AK189" s="18" t="s">
        <v>66</v>
      </c>
      <c r="AL189" s="18" t="s">
        <v>66</v>
      </c>
      <c r="AM189" s="18" t="s">
        <v>66</v>
      </c>
      <c r="AN189" s="18" t="s">
        <v>65</v>
      </c>
      <c r="AO189" s="18" t="s">
        <v>65</v>
      </c>
      <c r="AP189" s="18" t="s">
        <v>67</v>
      </c>
      <c r="AQ189" s="18" t="s">
        <v>67</v>
      </c>
      <c r="AR189" s="18" t="s">
        <v>63</v>
      </c>
      <c r="AS189" s="18" t="s">
        <v>81</v>
      </c>
      <c r="AT189" s="18" t="s">
        <v>69</v>
      </c>
      <c r="AU189" s="18" t="s">
        <v>80</v>
      </c>
      <c r="AV189" s="18" t="s">
        <v>71</v>
      </c>
      <c r="AW189" s="18" t="s">
        <v>72</v>
      </c>
      <c r="AX189" s="18" t="s">
        <v>72</v>
      </c>
      <c r="AY189" s="18" t="s">
        <v>72</v>
      </c>
      <c r="AZ189" s="18" t="s">
        <v>72</v>
      </c>
      <c r="BA189" s="18" t="s">
        <v>72</v>
      </c>
      <c r="BB189" s="18" t="s">
        <v>72</v>
      </c>
      <c r="BC189" s="18" t="s">
        <v>73</v>
      </c>
      <c r="BD189" s="18"/>
      <c r="BE189" s="18" t="s">
        <v>73</v>
      </c>
      <c r="BF189" s="20"/>
      <c r="BG189" s="21"/>
      <c r="BH189" s="21"/>
      <c r="BI189" s="21"/>
      <c r="BJ189" s="21"/>
      <c r="BK189" s="21"/>
      <c r="BL189" s="21"/>
    </row>
    <row r="190" spans="1:64" ht="13.2" x14ac:dyDescent="0.25">
      <c r="A190" s="17">
        <v>45572.521337719911</v>
      </c>
      <c r="B190" s="18" t="s">
        <v>596</v>
      </c>
      <c r="C190" s="19" t="s">
        <v>597</v>
      </c>
      <c r="D190" s="18">
        <v>100</v>
      </c>
      <c r="E190" s="18">
        <v>0.38</v>
      </c>
      <c r="F190" s="18" t="s">
        <v>423</v>
      </c>
      <c r="G190" s="18" t="s">
        <v>76</v>
      </c>
      <c r="H190" s="18" t="s">
        <v>547</v>
      </c>
      <c r="I190" s="18" t="s">
        <v>63</v>
      </c>
      <c r="J190" s="18" t="s">
        <v>64</v>
      </c>
      <c r="K190" s="18" t="s">
        <v>84</v>
      </c>
      <c r="L190" s="18" t="s">
        <v>145</v>
      </c>
      <c r="M190" s="18" t="s">
        <v>84</v>
      </c>
      <c r="N190" s="18" t="s">
        <v>78</v>
      </c>
      <c r="O190" s="18" t="s">
        <v>64</v>
      </c>
      <c r="P190" s="18" t="s">
        <v>84</v>
      </c>
      <c r="Q190" s="18" t="s">
        <v>84</v>
      </c>
      <c r="R190" s="18" t="s">
        <v>64</v>
      </c>
      <c r="S190" s="18" t="s">
        <v>84</v>
      </c>
      <c r="T190" s="18" t="s">
        <v>64</v>
      </c>
      <c r="U190" s="18" t="s">
        <v>64</v>
      </c>
      <c r="V190" s="18" t="s">
        <v>84</v>
      </c>
      <c r="W190" s="18" t="s">
        <v>84</v>
      </c>
      <c r="X190" s="18" t="s">
        <v>84</v>
      </c>
      <c r="Y190" s="18" t="s">
        <v>84</v>
      </c>
      <c r="Z190" s="18" t="s">
        <v>66</v>
      </c>
      <c r="AA190" s="18" t="s">
        <v>66</v>
      </c>
      <c r="AB190" s="18" t="s">
        <v>66</v>
      </c>
      <c r="AC190" s="18" t="s">
        <v>65</v>
      </c>
      <c r="AD190" s="18" t="s">
        <v>66</v>
      </c>
      <c r="AE190" s="18" t="s">
        <v>66</v>
      </c>
      <c r="AF190" s="18" t="s">
        <v>66</v>
      </c>
      <c r="AG190" s="18" t="s">
        <v>65</v>
      </c>
      <c r="AH190" s="18" t="s">
        <v>65</v>
      </c>
      <c r="AI190" s="18" t="s">
        <v>101</v>
      </c>
      <c r="AJ190" s="18" t="s">
        <v>66</v>
      </c>
      <c r="AK190" s="18" t="s">
        <v>65</v>
      </c>
      <c r="AL190" s="18" t="s">
        <v>65</v>
      </c>
      <c r="AM190" s="18" t="s">
        <v>65</v>
      </c>
      <c r="AN190" s="18" t="s">
        <v>66</v>
      </c>
      <c r="AO190" s="18" t="s">
        <v>65</v>
      </c>
      <c r="AP190" s="18" t="s">
        <v>85</v>
      </c>
      <c r="AQ190" s="18" t="s">
        <v>85</v>
      </c>
      <c r="AR190" s="18" t="s">
        <v>86</v>
      </c>
      <c r="AS190" s="18" t="s">
        <v>598</v>
      </c>
      <c r="AT190" s="18" t="s">
        <v>87</v>
      </c>
      <c r="AU190" s="18" t="s">
        <v>85</v>
      </c>
      <c r="AV190" s="18" t="s">
        <v>469</v>
      </c>
      <c r="AW190" s="18" t="s">
        <v>63</v>
      </c>
      <c r="AX190" s="18" t="s">
        <v>72</v>
      </c>
      <c r="AY190" s="18" t="s">
        <v>63</v>
      </c>
      <c r="AZ190" s="18" t="s">
        <v>63</v>
      </c>
      <c r="BA190" s="18" t="s">
        <v>63</v>
      </c>
      <c r="BB190" s="18" t="s">
        <v>63</v>
      </c>
      <c r="BC190" s="18" t="s">
        <v>73</v>
      </c>
      <c r="BD190" s="18"/>
      <c r="BE190" s="18" t="s">
        <v>63</v>
      </c>
      <c r="BF190" s="20" t="s">
        <v>122</v>
      </c>
      <c r="BG190" s="21"/>
      <c r="BH190" s="21"/>
      <c r="BI190" s="21"/>
      <c r="BJ190" s="21"/>
      <c r="BK190" s="21"/>
      <c r="BL190" s="21"/>
    </row>
    <row r="191" spans="1:64" ht="13.2" x14ac:dyDescent="0.25">
      <c r="A191" s="17">
        <v>45572.524186782408</v>
      </c>
      <c r="B191" s="18" t="s">
        <v>599</v>
      </c>
      <c r="C191" s="19" t="s">
        <v>600</v>
      </c>
      <c r="D191" s="18">
        <v>80.349999999999994</v>
      </c>
      <c r="E191" s="18">
        <v>0.54</v>
      </c>
      <c r="F191" s="18" t="s">
        <v>423</v>
      </c>
      <c r="G191" s="18" t="s">
        <v>76</v>
      </c>
      <c r="H191" s="18" t="s">
        <v>601</v>
      </c>
      <c r="I191" s="18" t="s">
        <v>63</v>
      </c>
      <c r="J191" s="18" t="s">
        <v>64</v>
      </c>
      <c r="K191" s="18" t="s">
        <v>64</v>
      </c>
      <c r="L191" s="18" t="s">
        <v>64</v>
      </c>
      <c r="M191" s="18" t="s">
        <v>64</v>
      </c>
      <c r="N191" s="18" t="s">
        <v>84</v>
      </c>
      <c r="O191" s="18" t="s">
        <v>64</v>
      </c>
      <c r="P191" s="18" t="s">
        <v>64</v>
      </c>
      <c r="Q191" s="18" t="s">
        <v>78</v>
      </c>
      <c r="R191" s="18" t="s">
        <v>64</v>
      </c>
      <c r="S191" s="18" t="s">
        <v>84</v>
      </c>
      <c r="T191" s="18" t="s">
        <v>64</v>
      </c>
      <c r="U191" s="18" t="s">
        <v>84</v>
      </c>
      <c r="V191" s="18" t="s">
        <v>64</v>
      </c>
      <c r="W191" s="18" t="s">
        <v>64</v>
      </c>
      <c r="X191" s="18" t="s">
        <v>84</v>
      </c>
      <c r="Y191" s="18" t="s">
        <v>64</v>
      </c>
      <c r="Z191" s="18" t="s">
        <v>66</v>
      </c>
      <c r="AA191" s="18" t="s">
        <v>65</v>
      </c>
      <c r="AB191" s="18" t="s">
        <v>66</v>
      </c>
      <c r="AC191" s="18" t="s">
        <v>66</v>
      </c>
      <c r="AD191" s="18" t="s">
        <v>66</v>
      </c>
      <c r="AE191" s="18" t="s">
        <v>66</v>
      </c>
      <c r="AF191" s="18" t="s">
        <v>66</v>
      </c>
      <c r="AG191" s="18" t="s">
        <v>66</v>
      </c>
      <c r="AH191" s="18" t="s">
        <v>66</v>
      </c>
      <c r="AI191" s="18" t="s">
        <v>101</v>
      </c>
      <c r="AJ191" s="18" t="s">
        <v>66</v>
      </c>
      <c r="AK191" s="18" t="s">
        <v>66</v>
      </c>
      <c r="AL191" s="18" t="s">
        <v>66</v>
      </c>
      <c r="AM191" s="18" t="s">
        <v>66</v>
      </c>
      <c r="AN191" s="18" t="s">
        <v>79</v>
      </c>
      <c r="AO191" s="18" t="s">
        <v>66</v>
      </c>
      <c r="AP191" s="18" t="s">
        <v>67</v>
      </c>
      <c r="AQ191" s="18" t="s">
        <v>67</v>
      </c>
      <c r="AR191" s="18" t="s">
        <v>63</v>
      </c>
      <c r="AS191" s="18" t="s">
        <v>602</v>
      </c>
      <c r="AT191" s="18" t="s">
        <v>69</v>
      </c>
      <c r="AU191" s="18" t="s">
        <v>93</v>
      </c>
      <c r="AV191" s="18" t="s">
        <v>132</v>
      </c>
      <c r="AW191" s="18" t="s">
        <v>73</v>
      </c>
      <c r="AX191" s="18" t="s">
        <v>73</v>
      </c>
      <c r="AY191" s="18" t="s">
        <v>73</v>
      </c>
      <c r="AZ191" s="18" t="s">
        <v>73</v>
      </c>
      <c r="BA191" s="18" t="s">
        <v>73</v>
      </c>
      <c r="BB191" s="18" t="s">
        <v>73</v>
      </c>
      <c r="BC191" s="18" t="s">
        <v>73</v>
      </c>
      <c r="BD191" s="18"/>
      <c r="BE191" s="18" t="s">
        <v>73</v>
      </c>
      <c r="BF191" s="20"/>
      <c r="BG191" s="21"/>
      <c r="BH191" s="21"/>
      <c r="BI191" s="21"/>
      <c r="BJ191" s="21"/>
      <c r="BK191" s="21"/>
      <c r="BL191" s="21"/>
    </row>
    <row r="192" spans="1:64" ht="13.2" x14ac:dyDescent="0.25">
      <c r="A192" s="17">
        <v>45572.526068194449</v>
      </c>
      <c r="B192" s="18" t="s">
        <v>603</v>
      </c>
      <c r="C192" s="19" t="s">
        <v>604</v>
      </c>
      <c r="D192" s="18">
        <v>25</v>
      </c>
      <c r="E192" s="18">
        <v>0.13</v>
      </c>
      <c r="F192" s="18" t="s">
        <v>423</v>
      </c>
      <c r="G192" s="18" t="s">
        <v>76</v>
      </c>
      <c r="H192" s="18" t="s">
        <v>605</v>
      </c>
      <c r="I192" s="18" t="s">
        <v>63</v>
      </c>
      <c r="J192" s="18" t="s">
        <v>64</v>
      </c>
      <c r="K192" s="18" t="s">
        <v>84</v>
      </c>
      <c r="L192" s="18" t="s">
        <v>64</v>
      </c>
      <c r="M192" s="18" t="s">
        <v>84</v>
      </c>
      <c r="N192" s="18" t="s">
        <v>64</v>
      </c>
      <c r="O192" s="18" t="s">
        <v>78</v>
      </c>
      <c r="P192" s="18" t="s">
        <v>84</v>
      </c>
      <c r="Q192" s="18" t="s">
        <v>64</v>
      </c>
      <c r="R192" s="18" t="s">
        <v>64</v>
      </c>
      <c r="S192" s="18" t="s">
        <v>64</v>
      </c>
      <c r="T192" s="18" t="s">
        <v>64</v>
      </c>
      <c r="U192" s="18" t="s">
        <v>64</v>
      </c>
      <c r="V192" s="18" t="s">
        <v>64</v>
      </c>
      <c r="W192" s="18" t="s">
        <v>84</v>
      </c>
      <c r="X192" s="18" t="s">
        <v>64</v>
      </c>
      <c r="Y192" s="18" t="s">
        <v>64</v>
      </c>
      <c r="Z192" s="18" t="s">
        <v>66</v>
      </c>
      <c r="AA192" s="18" t="s">
        <v>65</v>
      </c>
      <c r="AB192" s="18" t="s">
        <v>66</v>
      </c>
      <c r="AC192" s="18" t="s">
        <v>66</v>
      </c>
      <c r="AD192" s="18" t="s">
        <v>66</v>
      </c>
      <c r="AE192" s="18" t="s">
        <v>66</v>
      </c>
      <c r="AF192" s="18" t="s">
        <v>65</v>
      </c>
      <c r="AG192" s="18" t="s">
        <v>65</v>
      </c>
      <c r="AH192" s="18" t="s">
        <v>65</v>
      </c>
      <c r="AI192" s="18" t="s">
        <v>101</v>
      </c>
      <c r="AJ192" s="18" t="s">
        <v>65</v>
      </c>
      <c r="AK192" s="18" t="s">
        <v>65</v>
      </c>
      <c r="AL192" s="18" t="s">
        <v>65</v>
      </c>
      <c r="AM192" s="18" t="s">
        <v>66</v>
      </c>
      <c r="AN192" s="18" t="s">
        <v>66</v>
      </c>
      <c r="AO192" s="18" t="s">
        <v>66</v>
      </c>
      <c r="AP192" s="18" t="s">
        <v>85</v>
      </c>
      <c r="AQ192" s="18" t="s">
        <v>85</v>
      </c>
      <c r="AR192" s="18" t="s">
        <v>63</v>
      </c>
      <c r="AS192" s="18" t="s">
        <v>81</v>
      </c>
      <c r="AT192" s="18" t="s">
        <v>87</v>
      </c>
      <c r="AU192" s="18" t="s">
        <v>70</v>
      </c>
      <c r="AV192" s="18" t="s">
        <v>80</v>
      </c>
      <c r="AW192" s="18" t="s">
        <v>63</v>
      </c>
      <c r="AX192" s="18" t="s">
        <v>72</v>
      </c>
      <c r="AY192" s="18" t="s">
        <v>72</v>
      </c>
      <c r="AZ192" s="18" t="s">
        <v>73</v>
      </c>
      <c r="BA192" s="18" t="s">
        <v>72</v>
      </c>
      <c r="BB192" s="18" t="s">
        <v>73</v>
      </c>
      <c r="BC192" s="18" t="s">
        <v>73</v>
      </c>
      <c r="BD192" s="18"/>
      <c r="BE192" s="18" t="s">
        <v>73</v>
      </c>
      <c r="BF192" s="20"/>
      <c r="BG192" s="21"/>
      <c r="BH192" s="21"/>
      <c r="BI192" s="21"/>
      <c r="BJ192" s="21"/>
      <c r="BK192" s="21"/>
      <c r="BL192" s="21"/>
    </row>
    <row r="193" spans="1:64" ht="13.2" x14ac:dyDescent="0.25">
      <c r="A193" s="17">
        <v>45572.527178206015</v>
      </c>
      <c r="B193" s="18" t="s">
        <v>606</v>
      </c>
      <c r="C193" s="19" t="s">
        <v>607</v>
      </c>
      <c r="D193" s="18">
        <v>100</v>
      </c>
      <c r="E193" s="18">
        <v>0.67</v>
      </c>
      <c r="F193" s="18" t="s">
        <v>423</v>
      </c>
      <c r="G193" s="18" t="s">
        <v>76</v>
      </c>
      <c r="H193" s="18" t="s">
        <v>420</v>
      </c>
      <c r="I193" s="18" t="s">
        <v>63</v>
      </c>
      <c r="J193" s="18" t="s">
        <v>145</v>
      </c>
      <c r="K193" s="18" t="s">
        <v>84</v>
      </c>
      <c r="L193" s="18" t="s">
        <v>64</v>
      </c>
      <c r="M193" s="18" t="s">
        <v>84</v>
      </c>
      <c r="N193" s="18" t="s">
        <v>84</v>
      </c>
      <c r="O193" s="18" t="s">
        <v>64</v>
      </c>
      <c r="P193" s="18" t="s">
        <v>84</v>
      </c>
      <c r="Q193" s="18" t="s">
        <v>84</v>
      </c>
      <c r="R193" s="18" t="s">
        <v>64</v>
      </c>
      <c r="S193" s="18" t="s">
        <v>64</v>
      </c>
      <c r="T193" s="18" t="s">
        <v>64</v>
      </c>
      <c r="U193" s="18" t="s">
        <v>64</v>
      </c>
      <c r="V193" s="18" t="s">
        <v>64</v>
      </c>
      <c r="W193" s="18" t="s">
        <v>64</v>
      </c>
      <c r="X193" s="18" t="s">
        <v>84</v>
      </c>
      <c r="Y193" s="18" t="s">
        <v>84</v>
      </c>
      <c r="Z193" s="18" t="s">
        <v>66</v>
      </c>
      <c r="AA193" s="18" t="s">
        <v>66</v>
      </c>
      <c r="AB193" s="18" t="s">
        <v>65</v>
      </c>
      <c r="AC193" s="18" t="s">
        <v>66</v>
      </c>
      <c r="AD193" s="18" t="s">
        <v>65</v>
      </c>
      <c r="AE193" s="18" t="s">
        <v>66</v>
      </c>
      <c r="AF193" s="18" t="s">
        <v>66</v>
      </c>
      <c r="AG193" s="18" t="s">
        <v>65</v>
      </c>
      <c r="AH193" s="18" t="s">
        <v>79</v>
      </c>
      <c r="AI193" s="18" t="s">
        <v>79</v>
      </c>
      <c r="AJ193" s="18" t="s">
        <v>66</v>
      </c>
      <c r="AK193" s="18" t="s">
        <v>66</v>
      </c>
      <c r="AL193" s="18" t="s">
        <v>66</v>
      </c>
      <c r="AM193" s="18" t="s">
        <v>66</v>
      </c>
      <c r="AN193" s="18" t="s">
        <v>66</v>
      </c>
      <c r="AO193" s="18" t="s">
        <v>66</v>
      </c>
      <c r="AP193" s="18" t="s">
        <v>85</v>
      </c>
      <c r="AQ193" s="18" t="s">
        <v>85</v>
      </c>
      <c r="AR193" s="18" t="s">
        <v>63</v>
      </c>
      <c r="AS193" s="18" t="s">
        <v>223</v>
      </c>
      <c r="AT193" s="18" t="s">
        <v>87</v>
      </c>
      <c r="AU193" s="18" t="s">
        <v>93</v>
      </c>
      <c r="AV193" s="18" t="s">
        <v>71</v>
      </c>
      <c r="AW193" s="18" t="s">
        <v>72</v>
      </c>
      <c r="AX193" s="18" t="s">
        <v>72</v>
      </c>
      <c r="AY193" s="18" t="s">
        <v>63</v>
      </c>
      <c r="AZ193" s="18" t="s">
        <v>63</v>
      </c>
      <c r="BA193" s="18" t="s">
        <v>72</v>
      </c>
      <c r="BB193" s="18" t="s">
        <v>72</v>
      </c>
      <c r="BC193" s="18" t="s">
        <v>73</v>
      </c>
      <c r="BD193" s="18"/>
      <c r="BE193" s="18" t="s">
        <v>73</v>
      </c>
      <c r="BF193" s="20"/>
      <c r="BG193" s="21"/>
      <c r="BH193" s="21"/>
      <c r="BI193" s="21"/>
      <c r="BJ193" s="21"/>
      <c r="BK193" s="21"/>
      <c r="BL193" s="21"/>
    </row>
    <row r="194" spans="1:64" ht="13.2" x14ac:dyDescent="0.25">
      <c r="A194" s="17">
        <v>45572.528311215283</v>
      </c>
      <c r="B194" s="18" t="s">
        <v>608</v>
      </c>
      <c r="C194" s="19" t="s">
        <v>609</v>
      </c>
      <c r="D194" s="18">
        <v>100</v>
      </c>
      <c r="E194" s="18">
        <v>1.04</v>
      </c>
      <c r="F194" s="18" t="s">
        <v>423</v>
      </c>
      <c r="G194" s="18" t="s">
        <v>76</v>
      </c>
      <c r="H194" s="18" t="s">
        <v>358</v>
      </c>
      <c r="I194" s="18" t="s">
        <v>73</v>
      </c>
      <c r="J194" s="18" t="s">
        <v>64</v>
      </c>
      <c r="K194" s="18" t="s">
        <v>78</v>
      </c>
      <c r="L194" s="18" t="s">
        <v>64</v>
      </c>
      <c r="M194" s="18" t="s">
        <v>84</v>
      </c>
      <c r="N194" s="18" t="s">
        <v>64</v>
      </c>
      <c r="O194" s="18" t="s">
        <v>64</v>
      </c>
      <c r="P194" s="18" t="s">
        <v>78</v>
      </c>
      <c r="Q194" s="18" t="s">
        <v>64</v>
      </c>
      <c r="R194" s="18" t="s">
        <v>64</v>
      </c>
      <c r="S194" s="18" t="s">
        <v>84</v>
      </c>
      <c r="T194" s="18" t="s">
        <v>84</v>
      </c>
      <c r="U194" s="18" t="s">
        <v>84</v>
      </c>
      <c r="V194" s="18" t="s">
        <v>78</v>
      </c>
      <c r="W194" s="18" t="s">
        <v>64</v>
      </c>
      <c r="X194" s="18" t="s">
        <v>78</v>
      </c>
      <c r="Y194" s="18" t="s">
        <v>64</v>
      </c>
      <c r="Z194" s="18" t="s">
        <v>66</v>
      </c>
      <c r="AA194" s="18" t="s">
        <v>65</v>
      </c>
      <c r="AB194" s="18" t="s">
        <v>65</v>
      </c>
      <c r="AC194" s="18" t="s">
        <v>66</v>
      </c>
      <c r="AD194" s="18" t="s">
        <v>66</v>
      </c>
      <c r="AE194" s="18" t="s">
        <v>66</v>
      </c>
      <c r="AF194" s="18" t="s">
        <v>66</v>
      </c>
      <c r="AG194" s="18" t="s">
        <v>66</v>
      </c>
      <c r="AH194" s="18" t="s">
        <v>66</v>
      </c>
      <c r="AI194" s="18" t="s">
        <v>79</v>
      </c>
      <c r="AJ194" s="18" t="s">
        <v>65</v>
      </c>
      <c r="AK194" s="18" t="s">
        <v>66</v>
      </c>
      <c r="AL194" s="18" t="s">
        <v>79</v>
      </c>
      <c r="AM194" s="18" t="s">
        <v>66</v>
      </c>
      <c r="AN194" s="18" t="s">
        <v>65</v>
      </c>
      <c r="AO194" s="18" t="s">
        <v>66</v>
      </c>
      <c r="AP194" s="18" t="s">
        <v>85</v>
      </c>
      <c r="AQ194" s="18" t="s">
        <v>85</v>
      </c>
      <c r="AR194" s="18" t="s">
        <v>63</v>
      </c>
      <c r="AS194" s="18" t="s">
        <v>120</v>
      </c>
      <c r="AT194" s="18" t="s">
        <v>87</v>
      </c>
      <c r="AU194" s="18" t="s">
        <v>67</v>
      </c>
      <c r="AV194" s="18" t="s">
        <v>67</v>
      </c>
      <c r="AW194" s="18" t="s">
        <v>72</v>
      </c>
      <c r="AX194" s="18" t="s">
        <v>73</v>
      </c>
      <c r="AY194" s="18" t="s">
        <v>63</v>
      </c>
      <c r="AZ194" s="18" t="s">
        <v>63</v>
      </c>
      <c r="BA194" s="18" t="s">
        <v>63</v>
      </c>
      <c r="BB194" s="18" t="s">
        <v>72</v>
      </c>
      <c r="BC194" s="18" t="s">
        <v>73</v>
      </c>
      <c r="BD194" s="18"/>
      <c r="BE194" s="18" t="s">
        <v>73</v>
      </c>
      <c r="BF194" s="20"/>
      <c r="BG194" s="21"/>
      <c r="BH194" s="21"/>
      <c r="BI194" s="21"/>
      <c r="BJ194" s="21"/>
      <c r="BK194" s="21"/>
      <c r="BL194" s="21"/>
    </row>
    <row r="195" spans="1:64" ht="13.2" x14ac:dyDescent="0.25">
      <c r="A195" s="17">
        <v>45572.536807777782</v>
      </c>
      <c r="B195" s="18" t="s">
        <v>610</v>
      </c>
      <c r="C195" s="19" t="s">
        <v>611</v>
      </c>
      <c r="D195" s="18">
        <v>100</v>
      </c>
      <c r="E195" s="18">
        <v>1.66</v>
      </c>
      <c r="F195" s="18" t="s">
        <v>423</v>
      </c>
      <c r="G195" s="18" t="s">
        <v>76</v>
      </c>
      <c r="H195" s="18" t="s">
        <v>414</v>
      </c>
      <c r="I195" s="18" t="s">
        <v>63</v>
      </c>
      <c r="J195" s="18" t="s">
        <v>64</v>
      </c>
      <c r="K195" s="18" t="s">
        <v>64</v>
      </c>
      <c r="L195" s="18" t="s">
        <v>78</v>
      </c>
      <c r="M195" s="18" t="s">
        <v>64</v>
      </c>
      <c r="N195" s="18" t="s">
        <v>64</v>
      </c>
      <c r="O195" s="18" t="s">
        <v>64</v>
      </c>
      <c r="P195" s="18" t="s">
        <v>64</v>
      </c>
      <c r="Q195" s="18" t="s">
        <v>64</v>
      </c>
      <c r="R195" s="18" t="s">
        <v>84</v>
      </c>
      <c r="S195" s="18" t="s">
        <v>64</v>
      </c>
      <c r="T195" s="18" t="s">
        <v>64</v>
      </c>
      <c r="U195" s="18" t="s">
        <v>78</v>
      </c>
      <c r="V195" s="18" t="s">
        <v>64</v>
      </c>
      <c r="W195" s="18" t="s">
        <v>64</v>
      </c>
      <c r="X195" s="18" t="s">
        <v>64</v>
      </c>
      <c r="Y195" s="18" t="s">
        <v>64</v>
      </c>
      <c r="Z195" s="18" t="s">
        <v>101</v>
      </c>
      <c r="AA195" s="18" t="s">
        <v>101</v>
      </c>
      <c r="AB195" s="18" t="s">
        <v>79</v>
      </c>
      <c r="AC195" s="18" t="s">
        <v>66</v>
      </c>
      <c r="AD195" s="18" t="s">
        <v>101</v>
      </c>
      <c r="AE195" s="18" t="s">
        <v>66</v>
      </c>
      <c r="AF195" s="18" t="s">
        <v>101</v>
      </c>
      <c r="AG195" s="18" t="s">
        <v>101</v>
      </c>
      <c r="AH195" s="18" t="s">
        <v>79</v>
      </c>
      <c r="AI195" s="18" t="s">
        <v>66</v>
      </c>
      <c r="AJ195" s="18" t="s">
        <v>79</v>
      </c>
      <c r="AK195" s="18" t="s">
        <v>66</v>
      </c>
      <c r="AL195" s="18" t="s">
        <v>66</v>
      </c>
      <c r="AM195" s="18" t="s">
        <v>101</v>
      </c>
      <c r="AN195" s="18" t="s">
        <v>65</v>
      </c>
      <c r="AO195" s="18" t="s">
        <v>65</v>
      </c>
      <c r="AP195" s="18" t="s">
        <v>85</v>
      </c>
      <c r="AQ195" s="18" t="s">
        <v>85</v>
      </c>
      <c r="AR195" s="18" t="s">
        <v>63</v>
      </c>
      <c r="AS195" s="18" t="s">
        <v>115</v>
      </c>
      <c r="AT195" s="18" t="s">
        <v>87</v>
      </c>
      <c r="AU195" s="18" t="s">
        <v>67</v>
      </c>
      <c r="AV195" s="18" t="s">
        <v>154</v>
      </c>
      <c r="AW195" s="18" t="s">
        <v>73</v>
      </c>
      <c r="AX195" s="18" t="s">
        <v>72</v>
      </c>
      <c r="AY195" s="18" t="s">
        <v>73</v>
      </c>
      <c r="AZ195" s="18" t="s">
        <v>72</v>
      </c>
      <c r="BA195" s="18" t="s">
        <v>73</v>
      </c>
      <c r="BB195" s="18" t="s">
        <v>73</v>
      </c>
      <c r="BC195" s="18" t="s">
        <v>73</v>
      </c>
      <c r="BD195" s="18"/>
      <c r="BE195" s="18" t="s">
        <v>73</v>
      </c>
      <c r="BF195" s="20"/>
      <c r="BG195" s="21"/>
      <c r="BH195" s="21"/>
      <c r="BI195" s="21"/>
      <c r="BJ195" s="21"/>
      <c r="BK195" s="21"/>
      <c r="BL195" s="21"/>
    </row>
    <row r="196" spans="1:64" ht="13.2" x14ac:dyDescent="0.25">
      <c r="A196" s="22">
        <v>45573.364077928243</v>
      </c>
      <c r="B196" s="23" t="s">
        <v>612</v>
      </c>
      <c r="C196" s="24" t="s">
        <v>613</v>
      </c>
      <c r="D196" s="23">
        <v>100</v>
      </c>
      <c r="E196" s="23">
        <v>0.17</v>
      </c>
      <c r="F196" s="23" t="s">
        <v>114</v>
      </c>
      <c r="G196" s="23" t="s">
        <v>291</v>
      </c>
      <c r="H196" s="23" t="s">
        <v>614</v>
      </c>
      <c r="I196" s="23" t="s">
        <v>63</v>
      </c>
      <c r="J196" s="23" t="s">
        <v>64</v>
      </c>
      <c r="K196" s="23" t="s">
        <v>64</v>
      </c>
      <c r="L196" s="23" t="s">
        <v>64</v>
      </c>
      <c r="M196" s="23" t="s">
        <v>78</v>
      </c>
      <c r="N196" s="23" t="s">
        <v>64</v>
      </c>
      <c r="O196" s="23" t="s">
        <v>64</v>
      </c>
      <c r="P196" s="23" t="s">
        <v>64</v>
      </c>
      <c r="Q196" s="23" t="s">
        <v>64</v>
      </c>
      <c r="R196" s="23" t="s">
        <v>64</v>
      </c>
      <c r="S196" s="23" t="s">
        <v>64</v>
      </c>
      <c r="T196" s="23" t="s">
        <v>64</v>
      </c>
      <c r="U196" s="23" t="s">
        <v>64</v>
      </c>
      <c r="V196" s="23" t="s">
        <v>78</v>
      </c>
      <c r="W196" s="23" t="s">
        <v>64</v>
      </c>
      <c r="X196" s="23" t="s">
        <v>84</v>
      </c>
      <c r="Y196" s="23" t="s">
        <v>64</v>
      </c>
      <c r="Z196" s="23" t="s">
        <v>65</v>
      </c>
      <c r="AA196" s="23" t="s">
        <v>65</v>
      </c>
      <c r="AB196" s="23" t="s">
        <v>65</v>
      </c>
      <c r="AC196" s="23" t="s">
        <v>65</v>
      </c>
      <c r="AD196" s="23" t="s">
        <v>65</v>
      </c>
      <c r="AE196" s="23" t="s">
        <v>65</v>
      </c>
      <c r="AF196" s="23" t="s">
        <v>65</v>
      </c>
      <c r="AG196" s="23" t="s">
        <v>65</v>
      </c>
      <c r="AH196" s="23" t="s">
        <v>66</v>
      </c>
      <c r="AI196" s="23" t="s">
        <v>66</v>
      </c>
      <c r="AJ196" s="23" t="s">
        <v>66</v>
      </c>
      <c r="AK196" s="23" t="s">
        <v>66</v>
      </c>
      <c r="AL196" s="23" t="s">
        <v>66</v>
      </c>
      <c r="AM196" s="23" t="s">
        <v>65</v>
      </c>
      <c r="AN196" s="23" t="s">
        <v>65</v>
      </c>
      <c r="AO196" s="23" t="s">
        <v>66</v>
      </c>
      <c r="AP196" s="23" t="s">
        <v>67</v>
      </c>
      <c r="AQ196" s="23" t="s">
        <v>67</v>
      </c>
      <c r="AR196" s="23" t="s">
        <v>73</v>
      </c>
      <c r="AS196" s="23" t="s">
        <v>615</v>
      </c>
      <c r="AT196" s="23" t="s">
        <v>87</v>
      </c>
      <c r="AU196" s="23" t="s">
        <v>93</v>
      </c>
      <c r="AV196" s="23" t="s">
        <v>71</v>
      </c>
      <c r="AW196" s="23" t="s">
        <v>72</v>
      </c>
      <c r="AX196" s="23" t="s">
        <v>72</v>
      </c>
      <c r="AY196" s="23" t="s">
        <v>63</v>
      </c>
      <c r="AZ196" s="23" t="s">
        <v>63</v>
      </c>
      <c r="BA196" s="23" t="s">
        <v>72</v>
      </c>
      <c r="BB196" s="23" t="s">
        <v>73</v>
      </c>
      <c r="BC196" s="23" t="s">
        <v>73</v>
      </c>
      <c r="BD196" s="23"/>
      <c r="BE196" s="23" t="s">
        <v>73</v>
      </c>
      <c r="BF196" s="25"/>
      <c r="BG196" s="26"/>
      <c r="BH196" s="26"/>
      <c r="BI196" s="26"/>
      <c r="BJ196" s="26"/>
      <c r="BK196" s="26"/>
      <c r="BL196" s="26"/>
    </row>
    <row r="197" spans="1:64" ht="13.2" x14ac:dyDescent="0.25">
      <c r="A197" s="22">
        <v>45573.364455347226</v>
      </c>
      <c r="B197" s="23" t="s">
        <v>616</v>
      </c>
      <c r="C197" s="24" t="s">
        <v>617</v>
      </c>
      <c r="D197" s="23">
        <v>65.180000000000007</v>
      </c>
      <c r="E197" s="23">
        <v>0.21</v>
      </c>
      <c r="F197" s="23" t="s">
        <v>114</v>
      </c>
      <c r="G197" s="23" t="s">
        <v>76</v>
      </c>
      <c r="H197" s="23" t="s">
        <v>618</v>
      </c>
      <c r="I197" s="23" t="s">
        <v>63</v>
      </c>
      <c r="J197" s="23" t="s">
        <v>78</v>
      </c>
      <c r="K197" s="23" t="s">
        <v>78</v>
      </c>
      <c r="L197" s="23" t="s">
        <v>64</v>
      </c>
      <c r="M197" s="23" t="s">
        <v>84</v>
      </c>
      <c r="N197" s="23" t="s">
        <v>64</v>
      </c>
      <c r="O197" s="23" t="s">
        <v>84</v>
      </c>
      <c r="P197" s="23" t="s">
        <v>84</v>
      </c>
      <c r="Q197" s="23" t="s">
        <v>84</v>
      </c>
      <c r="R197" s="23" t="s">
        <v>64</v>
      </c>
      <c r="S197" s="23" t="s">
        <v>64</v>
      </c>
      <c r="T197" s="23" t="s">
        <v>84</v>
      </c>
      <c r="U197" s="23" t="s">
        <v>84</v>
      </c>
      <c r="V197" s="23" t="s">
        <v>84</v>
      </c>
      <c r="W197" s="23" t="s">
        <v>64</v>
      </c>
      <c r="X197" s="23" t="s">
        <v>64</v>
      </c>
      <c r="Y197" s="23" t="s">
        <v>64</v>
      </c>
      <c r="Z197" s="23" t="s">
        <v>65</v>
      </c>
      <c r="AA197" s="23" t="s">
        <v>66</v>
      </c>
      <c r="AB197" s="23" t="s">
        <v>66</v>
      </c>
      <c r="AC197" s="23" t="s">
        <v>66</v>
      </c>
      <c r="AD197" s="23" t="s">
        <v>66</v>
      </c>
      <c r="AE197" s="23" t="s">
        <v>66</v>
      </c>
      <c r="AF197" s="23" t="s">
        <v>66</v>
      </c>
      <c r="AG197" s="23" t="s">
        <v>66</v>
      </c>
      <c r="AH197" s="23" t="s">
        <v>66</v>
      </c>
      <c r="AI197" s="23" t="s">
        <v>79</v>
      </c>
      <c r="AJ197" s="23" t="s">
        <v>66</v>
      </c>
      <c r="AK197" s="23" t="s">
        <v>66</v>
      </c>
      <c r="AL197" s="23" t="s">
        <v>66</v>
      </c>
      <c r="AM197" s="23" t="s">
        <v>66</v>
      </c>
      <c r="AN197" s="23" t="s">
        <v>66</v>
      </c>
      <c r="AO197" s="23" t="s">
        <v>66</v>
      </c>
      <c r="AP197" s="23" t="s">
        <v>67</v>
      </c>
      <c r="AQ197" s="23" t="s">
        <v>67</v>
      </c>
      <c r="AR197" s="23" t="s">
        <v>86</v>
      </c>
      <c r="AS197" s="23" t="s">
        <v>68</v>
      </c>
      <c r="AT197" s="23" t="s">
        <v>169</v>
      </c>
      <c r="AU197" s="23" t="s">
        <v>93</v>
      </c>
      <c r="AV197" s="23" t="s">
        <v>71</v>
      </c>
      <c r="AW197" s="23" t="s">
        <v>73</v>
      </c>
      <c r="AX197" s="23" t="s">
        <v>73</v>
      </c>
      <c r="AY197" s="23" t="s">
        <v>72</v>
      </c>
      <c r="AZ197" s="23" t="s">
        <v>72</v>
      </c>
      <c r="BA197" s="23" t="s">
        <v>72</v>
      </c>
      <c r="BB197" s="23" t="s">
        <v>73</v>
      </c>
      <c r="BC197" s="23" t="s">
        <v>73</v>
      </c>
      <c r="BD197" s="23"/>
      <c r="BE197" s="23" t="s">
        <v>73</v>
      </c>
      <c r="BF197" s="25"/>
      <c r="BG197" s="26"/>
      <c r="BH197" s="26"/>
      <c r="BI197" s="26"/>
      <c r="BJ197" s="26"/>
      <c r="BK197" s="26"/>
      <c r="BL197" s="26"/>
    </row>
    <row r="198" spans="1:64" ht="13.2" x14ac:dyDescent="0.25">
      <c r="A198" s="22">
        <v>45573.364956226855</v>
      </c>
      <c r="B198" s="23" t="s">
        <v>619</v>
      </c>
      <c r="C198" s="24" t="s">
        <v>620</v>
      </c>
      <c r="D198" s="23">
        <v>100</v>
      </c>
      <c r="E198" s="23">
        <v>1.29</v>
      </c>
      <c r="F198" s="23" t="s">
        <v>114</v>
      </c>
      <c r="G198" s="23" t="s">
        <v>76</v>
      </c>
      <c r="H198" s="23" t="s">
        <v>618</v>
      </c>
      <c r="I198" s="23" t="s">
        <v>63</v>
      </c>
      <c r="J198" s="23" t="s">
        <v>64</v>
      </c>
      <c r="K198" s="23" t="s">
        <v>64</v>
      </c>
      <c r="L198" s="23" t="s">
        <v>64</v>
      </c>
      <c r="M198" s="23" t="s">
        <v>78</v>
      </c>
      <c r="N198" s="23" t="s">
        <v>78</v>
      </c>
      <c r="O198" s="23" t="s">
        <v>64</v>
      </c>
      <c r="P198" s="23" t="s">
        <v>64</v>
      </c>
      <c r="Q198" s="23" t="s">
        <v>64</v>
      </c>
      <c r="R198" s="23" t="s">
        <v>64</v>
      </c>
      <c r="S198" s="23" t="s">
        <v>64</v>
      </c>
      <c r="T198" s="23" t="s">
        <v>64</v>
      </c>
      <c r="U198" s="23" t="s">
        <v>64</v>
      </c>
      <c r="V198" s="23" t="s">
        <v>64</v>
      </c>
      <c r="W198" s="23" t="s">
        <v>64</v>
      </c>
      <c r="X198" s="23" t="s">
        <v>64</v>
      </c>
      <c r="Y198" s="23" t="s">
        <v>64</v>
      </c>
      <c r="Z198" s="23" t="s">
        <v>66</v>
      </c>
      <c r="AA198" s="23" t="s">
        <v>66</v>
      </c>
      <c r="AB198" s="23" t="s">
        <v>66</v>
      </c>
      <c r="AC198" s="23" t="s">
        <v>66</v>
      </c>
      <c r="AD198" s="23" t="s">
        <v>66</v>
      </c>
      <c r="AE198" s="23" t="s">
        <v>66</v>
      </c>
      <c r="AF198" s="23" t="s">
        <v>66</v>
      </c>
      <c r="AG198" s="23" t="s">
        <v>66</v>
      </c>
      <c r="AH198" s="23" t="s">
        <v>66</v>
      </c>
      <c r="AI198" s="23" t="s">
        <v>101</v>
      </c>
      <c r="AJ198" s="23" t="s">
        <v>66</v>
      </c>
      <c r="AK198" s="23" t="s">
        <v>66</v>
      </c>
      <c r="AL198" s="23" t="s">
        <v>66</v>
      </c>
      <c r="AM198" s="23" t="s">
        <v>66</v>
      </c>
      <c r="AN198" s="23" t="s">
        <v>66</v>
      </c>
      <c r="AO198" s="23" t="s">
        <v>65</v>
      </c>
      <c r="AP198" s="23" t="s">
        <v>67</v>
      </c>
      <c r="AQ198" s="23" t="s">
        <v>80</v>
      </c>
      <c r="AR198" s="23" t="s">
        <v>63</v>
      </c>
      <c r="AS198" s="23" t="s">
        <v>223</v>
      </c>
      <c r="AT198" s="23" t="s">
        <v>69</v>
      </c>
      <c r="AU198" s="23" t="s">
        <v>70</v>
      </c>
      <c r="AV198" s="23" t="s">
        <v>71</v>
      </c>
      <c r="AW198" s="23" t="s">
        <v>72</v>
      </c>
      <c r="AX198" s="23" t="s">
        <v>72</v>
      </c>
      <c r="AY198" s="23" t="s">
        <v>72</v>
      </c>
      <c r="AZ198" s="23" t="s">
        <v>72</v>
      </c>
      <c r="BA198" s="23" t="s">
        <v>72</v>
      </c>
      <c r="BB198" s="23" t="s">
        <v>72</v>
      </c>
      <c r="BC198" s="23" t="s">
        <v>73</v>
      </c>
      <c r="BD198" s="23"/>
      <c r="BE198" s="23" t="s">
        <v>73</v>
      </c>
      <c r="BF198" s="25"/>
      <c r="BG198" s="26"/>
      <c r="BH198" s="26"/>
      <c r="BI198" s="26"/>
      <c r="BJ198" s="26"/>
      <c r="BK198" s="26"/>
      <c r="BL198" s="26"/>
    </row>
    <row r="199" spans="1:64" ht="13.2" x14ac:dyDescent="0.25">
      <c r="A199" s="22">
        <v>45573.364978310186</v>
      </c>
      <c r="B199" s="23" t="s">
        <v>621</v>
      </c>
      <c r="C199" s="24" t="s">
        <v>622</v>
      </c>
      <c r="D199" s="23">
        <v>28.6</v>
      </c>
      <c r="E199" s="23">
        <v>0.46</v>
      </c>
      <c r="F199" s="23" t="s">
        <v>114</v>
      </c>
      <c r="G199" s="23" t="s">
        <v>291</v>
      </c>
      <c r="H199" s="23" t="s">
        <v>614</v>
      </c>
      <c r="I199" s="23" t="s">
        <v>63</v>
      </c>
      <c r="J199" s="23" t="s">
        <v>64</v>
      </c>
      <c r="K199" s="23" t="s">
        <v>64</v>
      </c>
      <c r="L199" s="23" t="s">
        <v>64</v>
      </c>
      <c r="M199" s="23" t="s">
        <v>64</v>
      </c>
      <c r="N199" s="23" t="s">
        <v>64</v>
      </c>
      <c r="O199" s="23" t="s">
        <v>64</v>
      </c>
      <c r="P199" s="23" t="s">
        <v>64</v>
      </c>
      <c r="Q199" s="23" t="s">
        <v>64</v>
      </c>
      <c r="R199" s="23" t="s">
        <v>64</v>
      </c>
      <c r="S199" s="23" t="s">
        <v>64</v>
      </c>
      <c r="T199" s="23" t="s">
        <v>64</v>
      </c>
      <c r="U199" s="23" t="s">
        <v>64</v>
      </c>
      <c r="V199" s="23" t="s">
        <v>64</v>
      </c>
      <c r="W199" s="23" t="s">
        <v>64</v>
      </c>
      <c r="X199" s="23" t="s">
        <v>64</v>
      </c>
      <c r="Y199" s="23" t="s">
        <v>64</v>
      </c>
      <c r="Z199" s="23" t="s">
        <v>101</v>
      </c>
      <c r="AA199" s="23" t="s">
        <v>101</v>
      </c>
      <c r="AB199" s="23" t="s">
        <v>101</v>
      </c>
      <c r="AC199" s="23" t="s">
        <v>101</v>
      </c>
      <c r="AD199" s="23" t="s">
        <v>79</v>
      </c>
      <c r="AE199" s="23" t="s">
        <v>101</v>
      </c>
      <c r="AF199" s="23" t="s">
        <v>66</v>
      </c>
      <c r="AG199" s="23" t="s">
        <v>79</v>
      </c>
      <c r="AH199" s="23" t="s">
        <v>66</v>
      </c>
      <c r="AI199" s="23" t="s">
        <v>79</v>
      </c>
      <c r="AJ199" s="23" t="s">
        <v>79</v>
      </c>
      <c r="AK199" s="23" t="s">
        <v>79</v>
      </c>
      <c r="AL199" s="23" t="s">
        <v>79</v>
      </c>
      <c r="AM199" s="23" t="s">
        <v>66</v>
      </c>
      <c r="AN199" s="23" t="s">
        <v>66</v>
      </c>
      <c r="AO199" s="23" t="s">
        <v>66</v>
      </c>
      <c r="AP199" s="23" t="s">
        <v>67</v>
      </c>
      <c r="AQ199" s="23" t="s">
        <v>67</v>
      </c>
      <c r="AR199" s="23" t="s">
        <v>63</v>
      </c>
      <c r="AS199" s="23" t="s">
        <v>97</v>
      </c>
      <c r="AT199" s="23" t="s">
        <v>87</v>
      </c>
      <c r="AU199" s="23" t="s">
        <v>67</v>
      </c>
      <c r="AV199" s="23" t="s">
        <v>71</v>
      </c>
      <c r="AW199" s="23" t="s">
        <v>63</v>
      </c>
      <c r="AX199" s="23" t="s">
        <v>63</v>
      </c>
      <c r="AY199" s="23" t="s">
        <v>63</v>
      </c>
      <c r="AZ199" s="23" t="s">
        <v>63</v>
      </c>
      <c r="BA199" s="23" t="s">
        <v>63</v>
      </c>
      <c r="BB199" s="23" t="s">
        <v>73</v>
      </c>
      <c r="BC199" s="23" t="s">
        <v>73</v>
      </c>
      <c r="BD199" s="23" t="s">
        <v>197</v>
      </c>
      <c r="BE199" s="23" t="s">
        <v>73</v>
      </c>
      <c r="BF199" s="25" t="s">
        <v>122</v>
      </c>
      <c r="BG199" s="26"/>
      <c r="BH199" s="26"/>
      <c r="BI199" s="26"/>
      <c r="BJ199" s="26"/>
      <c r="BK199" s="26"/>
      <c r="BL199" s="26"/>
    </row>
    <row r="200" spans="1:64" ht="13.2" x14ac:dyDescent="0.25">
      <c r="A200" s="22">
        <v>45573.369668414351</v>
      </c>
      <c r="B200" s="23" t="s">
        <v>623</v>
      </c>
      <c r="C200" s="24" t="s">
        <v>624</v>
      </c>
      <c r="D200" s="23">
        <v>100</v>
      </c>
      <c r="E200" s="23">
        <v>1</v>
      </c>
      <c r="F200" s="23" t="s">
        <v>114</v>
      </c>
      <c r="G200" s="23" t="s">
        <v>76</v>
      </c>
      <c r="H200" s="23" t="s">
        <v>614</v>
      </c>
      <c r="I200" s="23" t="s">
        <v>63</v>
      </c>
      <c r="J200" s="23" t="s">
        <v>64</v>
      </c>
      <c r="K200" s="23" t="s">
        <v>64</v>
      </c>
      <c r="L200" s="23" t="s">
        <v>64</v>
      </c>
      <c r="M200" s="23" t="s">
        <v>84</v>
      </c>
      <c r="N200" s="23" t="s">
        <v>64</v>
      </c>
      <c r="O200" s="23" t="s">
        <v>84</v>
      </c>
      <c r="P200" s="23" t="s">
        <v>84</v>
      </c>
      <c r="Q200" s="23" t="s">
        <v>84</v>
      </c>
      <c r="R200" s="23" t="s">
        <v>64</v>
      </c>
      <c r="S200" s="23" t="s">
        <v>64</v>
      </c>
      <c r="T200" s="23" t="s">
        <v>64</v>
      </c>
      <c r="U200" s="23" t="s">
        <v>84</v>
      </c>
      <c r="V200" s="23" t="s">
        <v>64</v>
      </c>
      <c r="W200" s="23" t="s">
        <v>64</v>
      </c>
      <c r="X200" s="23" t="s">
        <v>78</v>
      </c>
      <c r="Y200" s="23" t="s">
        <v>64</v>
      </c>
      <c r="Z200" s="23" t="s">
        <v>65</v>
      </c>
      <c r="AA200" s="23" t="s">
        <v>66</v>
      </c>
      <c r="AB200" s="23" t="s">
        <v>65</v>
      </c>
      <c r="AC200" s="23" t="s">
        <v>66</v>
      </c>
      <c r="AD200" s="23" t="s">
        <v>66</v>
      </c>
      <c r="AE200" s="23" t="s">
        <v>66</v>
      </c>
      <c r="AF200" s="23" t="s">
        <v>66</v>
      </c>
      <c r="AG200" s="23" t="s">
        <v>65</v>
      </c>
      <c r="AH200" s="23" t="s">
        <v>79</v>
      </c>
      <c r="AI200" s="23" t="s">
        <v>101</v>
      </c>
      <c r="AJ200" s="23" t="s">
        <v>66</v>
      </c>
      <c r="AK200" s="23" t="s">
        <v>65</v>
      </c>
      <c r="AL200" s="23" t="s">
        <v>66</v>
      </c>
      <c r="AM200" s="23" t="s">
        <v>65</v>
      </c>
      <c r="AN200" s="23" t="s">
        <v>79</v>
      </c>
      <c r="AO200" s="23" t="s">
        <v>66</v>
      </c>
      <c r="AP200" s="23" t="s">
        <v>67</v>
      </c>
      <c r="AQ200" s="23" t="s">
        <v>67</v>
      </c>
      <c r="AR200" s="23" t="s">
        <v>86</v>
      </c>
      <c r="AS200" s="23" t="s">
        <v>68</v>
      </c>
      <c r="AT200" s="23" t="s">
        <v>69</v>
      </c>
      <c r="AU200" s="23" t="s">
        <v>70</v>
      </c>
      <c r="AV200" s="23" t="s">
        <v>71</v>
      </c>
      <c r="AW200" s="23" t="s">
        <v>72</v>
      </c>
      <c r="AX200" s="23" t="s">
        <v>73</v>
      </c>
      <c r="AY200" s="23" t="s">
        <v>63</v>
      </c>
      <c r="AZ200" s="23" t="s">
        <v>72</v>
      </c>
      <c r="BA200" s="23" t="s">
        <v>72</v>
      </c>
      <c r="BB200" s="23" t="s">
        <v>73</v>
      </c>
      <c r="BC200" s="23" t="s">
        <v>73</v>
      </c>
      <c r="BD200" s="23"/>
      <c r="BE200" s="23" t="s">
        <v>73</v>
      </c>
      <c r="BF200" s="25"/>
      <c r="BG200" s="26"/>
      <c r="BH200" s="26"/>
      <c r="BI200" s="26"/>
      <c r="BJ200" s="26"/>
      <c r="BK200" s="26"/>
      <c r="BL200" s="26"/>
    </row>
    <row r="201" spans="1:64" ht="13.2" x14ac:dyDescent="0.25">
      <c r="A201" s="22">
        <v>45573.370507708329</v>
      </c>
      <c r="B201" s="23" t="s">
        <v>625</v>
      </c>
      <c r="C201" s="24" t="s">
        <v>626</v>
      </c>
      <c r="D201" s="23">
        <v>28.6</v>
      </c>
      <c r="E201" s="23">
        <v>0.17</v>
      </c>
      <c r="F201" s="23" t="s">
        <v>114</v>
      </c>
      <c r="G201" s="23" t="s">
        <v>76</v>
      </c>
      <c r="H201" s="23" t="s">
        <v>627</v>
      </c>
      <c r="I201" s="23" t="s">
        <v>63</v>
      </c>
      <c r="J201" s="23" t="s">
        <v>64</v>
      </c>
      <c r="K201" s="23" t="s">
        <v>64</v>
      </c>
      <c r="L201" s="23" t="s">
        <v>78</v>
      </c>
      <c r="M201" s="23" t="s">
        <v>78</v>
      </c>
      <c r="N201" s="23" t="s">
        <v>64</v>
      </c>
      <c r="O201" s="23" t="s">
        <v>64</v>
      </c>
      <c r="P201" s="23" t="s">
        <v>64</v>
      </c>
      <c r="Q201" s="23" t="s">
        <v>64</v>
      </c>
      <c r="R201" s="23" t="s">
        <v>64</v>
      </c>
      <c r="S201" s="23" t="s">
        <v>64</v>
      </c>
      <c r="T201" s="23" t="s">
        <v>64</v>
      </c>
      <c r="U201" s="23" t="s">
        <v>64</v>
      </c>
      <c r="V201" s="23" t="s">
        <v>64</v>
      </c>
      <c r="W201" s="23" t="s">
        <v>64</v>
      </c>
      <c r="X201" s="23" t="s">
        <v>64</v>
      </c>
      <c r="Y201" s="23" t="s">
        <v>78</v>
      </c>
      <c r="Z201" s="23" t="s">
        <v>65</v>
      </c>
      <c r="AA201" s="23" t="s">
        <v>65</v>
      </c>
      <c r="AB201" s="23" t="s">
        <v>65</v>
      </c>
      <c r="AC201" s="23" t="s">
        <v>66</v>
      </c>
      <c r="AD201" s="23" t="s">
        <v>65</v>
      </c>
      <c r="AE201" s="23" t="s">
        <v>65</v>
      </c>
      <c r="AF201" s="23" t="s">
        <v>65</v>
      </c>
      <c r="AG201" s="23" t="s">
        <v>65</v>
      </c>
      <c r="AH201" s="23" t="s">
        <v>66</v>
      </c>
      <c r="AI201" s="23" t="s">
        <v>79</v>
      </c>
      <c r="AJ201" s="23" t="s">
        <v>65</v>
      </c>
      <c r="AK201" s="23" t="s">
        <v>66</v>
      </c>
      <c r="AL201" s="23" t="s">
        <v>66</v>
      </c>
      <c r="AM201" s="23" t="s">
        <v>65</v>
      </c>
      <c r="AN201" s="23" t="s">
        <v>66</v>
      </c>
      <c r="AO201" s="23" t="s">
        <v>66</v>
      </c>
      <c r="AP201" s="23" t="s">
        <v>85</v>
      </c>
      <c r="AQ201" s="23" t="s">
        <v>67</v>
      </c>
      <c r="AR201" s="23" t="s">
        <v>63</v>
      </c>
      <c r="AS201" s="23" t="s">
        <v>628</v>
      </c>
      <c r="AT201" s="23" t="s">
        <v>87</v>
      </c>
      <c r="AU201" s="23" t="s">
        <v>70</v>
      </c>
      <c r="AV201" s="23" t="s">
        <v>71</v>
      </c>
      <c r="AW201" s="23" t="s">
        <v>63</v>
      </c>
      <c r="AX201" s="23" t="s">
        <v>72</v>
      </c>
      <c r="AY201" s="23" t="s">
        <v>72</v>
      </c>
      <c r="AZ201" s="23" t="s">
        <v>72</v>
      </c>
      <c r="BA201" s="23" t="s">
        <v>73</v>
      </c>
      <c r="BB201" s="23" t="s">
        <v>73</v>
      </c>
      <c r="BC201" s="23" t="s">
        <v>73</v>
      </c>
      <c r="BD201" s="23"/>
      <c r="BE201" s="23" t="s">
        <v>73</v>
      </c>
      <c r="BF201" s="25"/>
      <c r="BG201" s="26"/>
      <c r="BH201" s="26"/>
      <c r="BI201" s="26"/>
      <c r="BJ201" s="26"/>
      <c r="BK201" s="26"/>
      <c r="BL201" s="26"/>
    </row>
    <row r="202" spans="1:64" ht="13.2" x14ac:dyDescent="0.25">
      <c r="A202" s="22">
        <v>45573.370773217597</v>
      </c>
      <c r="B202" s="23" t="s">
        <v>629</v>
      </c>
      <c r="C202" s="24" t="s">
        <v>630</v>
      </c>
      <c r="D202" s="23">
        <v>62.5</v>
      </c>
      <c r="E202" s="23">
        <v>0.21</v>
      </c>
      <c r="F202" s="23" t="s">
        <v>114</v>
      </c>
      <c r="G202" s="23" t="s">
        <v>539</v>
      </c>
      <c r="H202" s="23" t="s">
        <v>631</v>
      </c>
      <c r="I202" s="23" t="s">
        <v>73</v>
      </c>
      <c r="J202" s="23" t="s">
        <v>64</v>
      </c>
      <c r="K202" s="23" t="s">
        <v>84</v>
      </c>
      <c r="L202" s="23" t="s">
        <v>64</v>
      </c>
      <c r="M202" s="23" t="s">
        <v>84</v>
      </c>
      <c r="N202" s="23" t="s">
        <v>64</v>
      </c>
      <c r="O202" s="23" t="s">
        <v>64</v>
      </c>
      <c r="P202" s="23" t="s">
        <v>84</v>
      </c>
      <c r="Q202" s="23" t="s">
        <v>84</v>
      </c>
      <c r="R202" s="23" t="s">
        <v>64</v>
      </c>
      <c r="S202" s="23" t="s">
        <v>64</v>
      </c>
      <c r="T202" s="23" t="s">
        <v>84</v>
      </c>
      <c r="U202" s="23" t="s">
        <v>78</v>
      </c>
      <c r="V202" s="23" t="s">
        <v>84</v>
      </c>
      <c r="W202" s="23" t="s">
        <v>64</v>
      </c>
      <c r="X202" s="23" t="s">
        <v>64</v>
      </c>
      <c r="Y202" s="23" t="s">
        <v>64</v>
      </c>
      <c r="Z202" s="23" t="s">
        <v>65</v>
      </c>
      <c r="AA202" s="23" t="s">
        <v>101</v>
      </c>
      <c r="AB202" s="23" t="s">
        <v>65</v>
      </c>
      <c r="AC202" s="23" t="s">
        <v>65</v>
      </c>
      <c r="AD202" s="23" t="s">
        <v>65</v>
      </c>
      <c r="AE202" s="23" t="s">
        <v>66</v>
      </c>
      <c r="AF202" s="23" t="s">
        <v>65</v>
      </c>
      <c r="AG202" s="23" t="s">
        <v>65</v>
      </c>
      <c r="AH202" s="23" t="s">
        <v>66</v>
      </c>
      <c r="AI202" s="23" t="s">
        <v>101</v>
      </c>
      <c r="AJ202" s="23" t="s">
        <v>65</v>
      </c>
      <c r="AK202" s="23" t="s">
        <v>65</v>
      </c>
      <c r="AL202" s="23" t="s">
        <v>65</v>
      </c>
      <c r="AM202" s="23" t="s">
        <v>66</v>
      </c>
      <c r="AN202" s="23" t="s">
        <v>66</v>
      </c>
      <c r="AO202" s="23" t="s">
        <v>66</v>
      </c>
      <c r="AP202" s="23" t="s">
        <v>67</v>
      </c>
      <c r="AQ202" s="23" t="s">
        <v>67</v>
      </c>
      <c r="AR202" s="23" t="s">
        <v>86</v>
      </c>
      <c r="AS202" s="23" t="s">
        <v>120</v>
      </c>
      <c r="AT202" s="23" t="s">
        <v>69</v>
      </c>
      <c r="AU202" s="23" t="s">
        <v>67</v>
      </c>
      <c r="AV202" s="23" t="s">
        <v>71</v>
      </c>
      <c r="AW202" s="23" t="s">
        <v>73</v>
      </c>
      <c r="AX202" s="23" t="s">
        <v>73</v>
      </c>
      <c r="AY202" s="23" t="s">
        <v>72</v>
      </c>
      <c r="AZ202" s="23" t="s">
        <v>73</v>
      </c>
      <c r="BA202" s="23" t="s">
        <v>72</v>
      </c>
      <c r="BB202" s="23" t="s">
        <v>73</v>
      </c>
      <c r="BC202" s="23" t="s">
        <v>73</v>
      </c>
      <c r="BD202" s="23"/>
      <c r="BE202" s="23" t="s">
        <v>73</v>
      </c>
      <c r="BF202" s="25"/>
      <c r="BG202" s="26"/>
      <c r="BH202" s="26"/>
      <c r="BI202" s="26"/>
      <c r="BJ202" s="26"/>
      <c r="BK202" s="26"/>
      <c r="BL202" s="26"/>
    </row>
    <row r="203" spans="1:64" ht="13.2" x14ac:dyDescent="0.25">
      <c r="A203" s="22">
        <v>45573.370839490744</v>
      </c>
      <c r="B203" s="23" t="s">
        <v>632</v>
      </c>
      <c r="C203" s="24" t="s">
        <v>633</v>
      </c>
      <c r="D203" s="23">
        <v>21.4</v>
      </c>
      <c r="E203" s="23">
        <v>0.04</v>
      </c>
      <c r="F203" s="23" t="s">
        <v>114</v>
      </c>
      <c r="G203" s="23" t="s">
        <v>76</v>
      </c>
      <c r="H203" s="23" t="s">
        <v>634</v>
      </c>
      <c r="I203" s="23" t="s">
        <v>63</v>
      </c>
      <c r="J203" s="23" t="s">
        <v>64</v>
      </c>
      <c r="K203" s="23" t="s">
        <v>64</v>
      </c>
      <c r="L203" s="23" t="s">
        <v>64</v>
      </c>
      <c r="M203" s="23" t="s">
        <v>78</v>
      </c>
      <c r="N203" s="23" t="s">
        <v>64</v>
      </c>
      <c r="O203" s="23" t="s">
        <v>64</v>
      </c>
      <c r="P203" s="23" t="s">
        <v>84</v>
      </c>
      <c r="Q203" s="23" t="s">
        <v>84</v>
      </c>
      <c r="R203" s="23" t="s">
        <v>64</v>
      </c>
      <c r="S203" s="23" t="s">
        <v>64</v>
      </c>
      <c r="T203" s="23" t="s">
        <v>64</v>
      </c>
      <c r="U203" s="23" t="s">
        <v>64</v>
      </c>
      <c r="V203" s="23" t="s">
        <v>64</v>
      </c>
      <c r="W203" s="23" t="s">
        <v>64</v>
      </c>
      <c r="X203" s="23" t="s">
        <v>64</v>
      </c>
      <c r="Y203" s="23" t="s">
        <v>78</v>
      </c>
      <c r="Z203" s="23" t="s">
        <v>65</v>
      </c>
      <c r="AA203" s="23" t="s">
        <v>65</v>
      </c>
      <c r="AB203" s="23" t="s">
        <v>65</v>
      </c>
      <c r="AC203" s="23" t="s">
        <v>65</v>
      </c>
      <c r="AD203" s="23" t="s">
        <v>66</v>
      </c>
      <c r="AE203" s="23" t="s">
        <v>66</v>
      </c>
      <c r="AF203" s="23" t="s">
        <v>66</v>
      </c>
      <c r="AG203" s="23" t="s">
        <v>66</v>
      </c>
      <c r="AH203" s="23" t="s">
        <v>65</v>
      </c>
      <c r="AI203" s="23" t="s">
        <v>79</v>
      </c>
      <c r="AJ203" s="23" t="s">
        <v>66</v>
      </c>
      <c r="AK203" s="23" t="s">
        <v>66</v>
      </c>
      <c r="AL203" s="23" t="s">
        <v>66</v>
      </c>
      <c r="AM203" s="23" t="s">
        <v>66</v>
      </c>
      <c r="AN203" s="23" t="s">
        <v>66</v>
      </c>
      <c r="AO203" s="23" t="s">
        <v>66</v>
      </c>
      <c r="AP203" s="23" t="s">
        <v>85</v>
      </c>
      <c r="AQ203" s="23" t="s">
        <v>85</v>
      </c>
      <c r="AR203" s="23" t="s">
        <v>86</v>
      </c>
      <c r="AS203" s="23" t="s">
        <v>635</v>
      </c>
      <c r="AT203" s="23" t="s">
        <v>69</v>
      </c>
      <c r="AU203" s="23" t="s">
        <v>93</v>
      </c>
      <c r="AV203" s="23" t="s">
        <v>71</v>
      </c>
      <c r="AW203" s="23" t="s">
        <v>72</v>
      </c>
      <c r="AX203" s="23" t="s">
        <v>72</v>
      </c>
      <c r="AY203" s="23" t="s">
        <v>72</v>
      </c>
      <c r="AZ203" s="23" t="s">
        <v>72</v>
      </c>
      <c r="BA203" s="23" t="s">
        <v>73</v>
      </c>
      <c r="BB203" s="23" t="s">
        <v>72</v>
      </c>
      <c r="BC203" s="23" t="s">
        <v>73</v>
      </c>
      <c r="BD203" s="23" t="s">
        <v>146</v>
      </c>
      <c r="BE203" s="23" t="s">
        <v>73</v>
      </c>
      <c r="BF203" s="25"/>
      <c r="BG203" s="26"/>
      <c r="BH203" s="26"/>
      <c r="BI203" s="26"/>
      <c r="BJ203" s="26"/>
      <c r="BK203" s="26"/>
      <c r="BL203" s="26"/>
    </row>
    <row r="204" spans="1:64" ht="13.2" x14ac:dyDescent="0.25">
      <c r="A204" s="22">
        <v>45573.373880775463</v>
      </c>
      <c r="B204" s="23" t="s">
        <v>636</v>
      </c>
      <c r="C204" s="24" t="s">
        <v>637</v>
      </c>
      <c r="D204" s="23">
        <v>86.61</v>
      </c>
      <c r="E204" s="23">
        <v>0.17</v>
      </c>
      <c r="F204" s="23" t="s">
        <v>114</v>
      </c>
      <c r="G204" s="23" t="s">
        <v>76</v>
      </c>
      <c r="H204" s="23" t="s">
        <v>614</v>
      </c>
      <c r="I204" s="23" t="s">
        <v>63</v>
      </c>
      <c r="J204" s="23" t="s">
        <v>64</v>
      </c>
      <c r="K204" s="23" t="s">
        <v>64</v>
      </c>
      <c r="L204" s="23" t="s">
        <v>64</v>
      </c>
      <c r="M204" s="23" t="s">
        <v>64</v>
      </c>
      <c r="N204" s="23" t="s">
        <v>64</v>
      </c>
      <c r="O204" s="23" t="s">
        <v>84</v>
      </c>
      <c r="P204" s="23" t="s">
        <v>84</v>
      </c>
      <c r="Q204" s="23" t="s">
        <v>78</v>
      </c>
      <c r="R204" s="23" t="s">
        <v>64</v>
      </c>
      <c r="S204" s="23" t="s">
        <v>64</v>
      </c>
      <c r="T204" s="23" t="s">
        <v>78</v>
      </c>
      <c r="U204" s="23" t="s">
        <v>64</v>
      </c>
      <c r="V204" s="23" t="s">
        <v>64</v>
      </c>
      <c r="W204" s="23" t="s">
        <v>78</v>
      </c>
      <c r="X204" s="23" t="s">
        <v>64</v>
      </c>
      <c r="Y204" s="23" t="s">
        <v>64</v>
      </c>
      <c r="Z204" s="23" t="s">
        <v>65</v>
      </c>
      <c r="AA204" s="23" t="s">
        <v>65</v>
      </c>
      <c r="AB204" s="23" t="s">
        <v>66</v>
      </c>
      <c r="AC204" s="23" t="s">
        <v>66</v>
      </c>
      <c r="AD204" s="23" t="s">
        <v>66</v>
      </c>
      <c r="AE204" s="23" t="s">
        <v>66</v>
      </c>
      <c r="AF204" s="23" t="s">
        <v>66</v>
      </c>
      <c r="AG204" s="23" t="s">
        <v>66</v>
      </c>
      <c r="AH204" s="23" t="s">
        <v>66</v>
      </c>
      <c r="AI204" s="23" t="s">
        <v>79</v>
      </c>
      <c r="AJ204" s="23" t="s">
        <v>66</v>
      </c>
      <c r="AK204" s="23" t="s">
        <v>66</v>
      </c>
      <c r="AL204" s="23" t="s">
        <v>66</v>
      </c>
      <c r="AM204" s="23" t="s">
        <v>66</v>
      </c>
      <c r="AN204" s="23" t="s">
        <v>66</v>
      </c>
      <c r="AO204" s="23" t="s">
        <v>66</v>
      </c>
      <c r="AP204" s="23" t="s">
        <v>67</v>
      </c>
      <c r="AQ204" s="23" t="s">
        <v>67</v>
      </c>
      <c r="AR204" s="23" t="s">
        <v>86</v>
      </c>
      <c r="AS204" s="23" t="s">
        <v>81</v>
      </c>
      <c r="AT204" s="23" t="s">
        <v>87</v>
      </c>
      <c r="AU204" s="23" t="s">
        <v>70</v>
      </c>
      <c r="AV204" s="23" t="s">
        <v>132</v>
      </c>
      <c r="AW204" s="23" t="s">
        <v>73</v>
      </c>
      <c r="AX204" s="23" t="s">
        <v>72</v>
      </c>
      <c r="AY204" s="23" t="s">
        <v>73</v>
      </c>
      <c r="AZ204" s="23" t="s">
        <v>63</v>
      </c>
      <c r="BA204" s="23" t="s">
        <v>73</v>
      </c>
      <c r="BB204" s="23" t="s">
        <v>63</v>
      </c>
      <c r="BC204" s="23" t="s">
        <v>73</v>
      </c>
      <c r="BD204" s="23"/>
      <c r="BE204" s="23" t="s">
        <v>73</v>
      </c>
      <c r="BF204" s="25"/>
      <c r="BG204" s="26"/>
      <c r="BH204" s="26"/>
      <c r="BI204" s="26"/>
      <c r="BJ204" s="26"/>
      <c r="BK204" s="26"/>
      <c r="BL204" s="26"/>
    </row>
    <row r="205" spans="1:64" ht="13.2" x14ac:dyDescent="0.25">
      <c r="A205" s="22">
        <v>45573.375507500001</v>
      </c>
      <c r="B205" s="23" t="s">
        <v>638</v>
      </c>
      <c r="C205" s="24" t="s">
        <v>639</v>
      </c>
      <c r="D205" s="23">
        <v>100</v>
      </c>
      <c r="E205" s="23">
        <v>0.83</v>
      </c>
      <c r="F205" s="23" t="s">
        <v>114</v>
      </c>
      <c r="G205" s="23" t="s">
        <v>76</v>
      </c>
      <c r="H205" s="23" t="s">
        <v>614</v>
      </c>
      <c r="I205" s="23" t="s">
        <v>63</v>
      </c>
      <c r="J205" s="23" t="s">
        <v>145</v>
      </c>
      <c r="K205" s="23" t="s">
        <v>64</v>
      </c>
      <c r="L205" s="23" t="s">
        <v>64</v>
      </c>
      <c r="M205" s="23" t="s">
        <v>64</v>
      </c>
      <c r="N205" s="23" t="s">
        <v>64</v>
      </c>
      <c r="O205" s="23" t="s">
        <v>64</v>
      </c>
      <c r="P205" s="23" t="s">
        <v>84</v>
      </c>
      <c r="Q205" s="23" t="s">
        <v>84</v>
      </c>
      <c r="R205" s="23" t="s">
        <v>64</v>
      </c>
      <c r="S205" s="23" t="s">
        <v>64</v>
      </c>
      <c r="T205" s="23" t="s">
        <v>84</v>
      </c>
      <c r="U205" s="23" t="s">
        <v>84</v>
      </c>
      <c r="V205" s="23" t="s">
        <v>84</v>
      </c>
      <c r="W205" s="23" t="s">
        <v>84</v>
      </c>
      <c r="X205" s="23" t="s">
        <v>64</v>
      </c>
      <c r="Y205" s="23" t="s">
        <v>64</v>
      </c>
      <c r="Z205" s="23" t="s">
        <v>66</v>
      </c>
      <c r="AA205" s="23" t="s">
        <v>66</v>
      </c>
      <c r="AB205" s="23" t="s">
        <v>66</v>
      </c>
      <c r="AC205" s="23" t="s">
        <v>65</v>
      </c>
      <c r="AD205" s="23" t="s">
        <v>65</v>
      </c>
      <c r="AE205" s="23" t="s">
        <v>66</v>
      </c>
      <c r="AF205" s="23" t="s">
        <v>66</v>
      </c>
      <c r="AG205" s="23" t="s">
        <v>66</v>
      </c>
      <c r="AH205" s="23" t="s">
        <v>66</v>
      </c>
      <c r="AI205" s="23" t="s">
        <v>66</v>
      </c>
      <c r="AJ205" s="23" t="s">
        <v>79</v>
      </c>
      <c r="AK205" s="23" t="s">
        <v>79</v>
      </c>
      <c r="AL205" s="23" t="s">
        <v>66</v>
      </c>
      <c r="AM205" s="23" t="s">
        <v>66</v>
      </c>
      <c r="AN205" s="23" t="s">
        <v>66</v>
      </c>
      <c r="AO205" s="23" t="s">
        <v>66</v>
      </c>
      <c r="AP205" s="23" t="s">
        <v>80</v>
      </c>
      <c r="AQ205" s="23" t="s">
        <v>80</v>
      </c>
      <c r="AR205" s="23" t="s">
        <v>73</v>
      </c>
      <c r="AS205" s="23" t="s">
        <v>81</v>
      </c>
      <c r="AT205" s="23" t="s">
        <v>69</v>
      </c>
      <c r="AU205" s="23" t="s">
        <v>93</v>
      </c>
      <c r="AV205" s="23" t="s">
        <v>71</v>
      </c>
      <c r="AW205" s="23" t="s">
        <v>72</v>
      </c>
      <c r="AX205" s="23" t="s">
        <v>73</v>
      </c>
      <c r="AY205" s="23" t="s">
        <v>63</v>
      </c>
      <c r="AZ205" s="23" t="s">
        <v>63</v>
      </c>
      <c r="BA205" s="23" t="s">
        <v>72</v>
      </c>
      <c r="BB205" s="23" t="s">
        <v>73</v>
      </c>
      <c r="BC205" s="23" t="s">
        <v>73</v>
      </c>
      <c r="BD205" s="23"/>
      <c r="BE205" s="23" t="s">
        <v>73</v>
      </c>
      <c r="BF205" s="25"/>
      <c r="BG205" s="26"/>
      <c r="BH205" s="26"/>
      <c r="BI205" s="26"/>
      <c r="BJ205" s="26"/>
      <c r="BK205" s="26"/>
      <c r="BL205" s="26"/>
    </row>
    <row r="206" spans="1:64" ht="13.2" x14ac:dyDescent="0.25">
      <c r="A206" s="22">
        <v>45573.376832731483</v>
      </c>
      <c r="B206" s="23" t="s">
        <v>640</v>
      </c>
      <c r="C206" s="24" t="s">
        <v>641</v>
      </c>
      <c r="D206" s="23">
        <v>91.96</v>
      </c>
      <c r="E206" s="23">
        <v>0.54</v>
      </c>
      <c r="F206" s="23" t="s">
        <v>114</v>
      </c>
      <c r="G206" s="23" t="s">
        <v>291</v>
      </c>
      <c r="H206" s="23" t="s">
        <v>631</v>
      </c>
      <c r="I206" s="23" t="s">
        <v>63</v>
      </c>
      <c r="J206" s="23" t="s">
        <v>78</v>
      </c>
      <c r="K206" s="23" t="s">
        <v>84</v>
      </c>
      <c r="L206" s="23" t="s">
        <v>64</v>
      </c>
      <c r="M206" s="23" t="s">
        <v>84</v>
      </c>
      <c r="N206" s="23" t="s">
        <v>64</v>
      </c>
      <c r="O206" s="23" t="s">
        <v>78</v>
      </c>
      <c r="P206" s="23" t="s">
        <v>64</v>
      </c>
      <c r="Q206" s="23" t="s">
        <v>64</v>
      </c>
      <c r="R206" s="23" t="s">
        <v>64</v>
      </c>
      <c r="S206" s="23" t="s">
        <v>64</v>
      </c>
      <c r="T206" s="23" t="s">
        <v>84</v>
      </c>
      <c r="U206" s="23" t="s">
        <v>64</v>
      </c>
      <c r="V206" s="23" t="s">
        <v>64</v>
      </c>
      <c r="W206" s="23" t="s">
        <v>64</v>
      </c>
      <c r="X206" s="23" t="s">
        <v>64</v>
      </c>
      <c r="Y206" s="23" t="s">
        <v>84</v>
      </c>
      <c r="Z206" s="23" t="s">
        <v>79</v>
      </c>
      <c r="AA206" s="23" t="s">
        <v>65</v>
      </c>
      <c r="AB206" s="23" t="s">
        <v>66</v>
      </c>
      <c r="AC206" s="23" t="s">
        <v>79</v>
      </c>
      <c r="AD206" s="23" t="s">
        <v>79</v>
      </c>
      <c r="AE206" s="23" t="s">
        <v>66</v>
      </c>
      <c r="AF206" s="23" t="s">
        <v>79</v>
      </c>
      <c r="AG206" s="23" t="s">
        <v>66</v>
      </c>
      <c r="AH206" s="23" t="s">
        <v>79</v>
      </c>
      <c r="AI206" s="23" t="s">
        <v>66</v>
      </c>
      <c r="AJ206" s="23" t="s">
        <v>101</v>
      </c>
      <c r="AK206" s="23" t="s">
        <v>101</v>
      </c>
      <c r="AL206" s="23" t="s">
        <v>101</v>
      </c>
      <c r="AM206" s="23" t="s">
        <v>79</v>
      </c>
      <c r="AN206" s="23" t="s">
        <v>79</v>
      </c>
      <c r="AO206" s="23" t="s">
        <v>66</v>
      </c>
      <c r="AP206" s="23" t="s">
        <v>67</v>
      </c>
      <c r="AQ206" s="23" t="s">
        <v>67</v>
      </c>
      <c r="AR206" s="23" t="s">
        <v>86</v>
      </c>
      <c r="AS206" s="23" t="s">
        <v>68</v>
      </c>
      <c r="AT206" s="23" t="s">
        <v>169</v>
      </c>
      <c r="AU206" s="23" t="s">
        <v>80</v>
      </c>
      <c r="AV206" s="23" t="s">
        <v>71</v>
      </c>
      <c r="AW206" s="23" t="s">
        <v>73</v>
      </c>
      <c r="AX206" s="23" t="s">
        <v>72</v>
      </c>
      <c r="AY206" s="23" t="s">
        <v>63</v>
      </c>
      <c r="AZ206" s="23" t="s">
        <v>63</v>
      </c>
      <c r="BA206" s="23" t="s">
        <v>72</v>
      </c>
      <c r="BB206" s="23" t="s">
        <v>73</v>
      </c>
      <c r="BC206" s="23" t="s">
        <v>73</v>
      </c>
      <c r="BD206" s="23"/>
      <c r="BE206" s="23" t="s">
        <v>73</v>
      </c>
      <c r="BF206" s="25"/>
      <c r="BG206" s="26"/>
      <c r="BH206" s="26"/>
      <c r="BI206" s="26"/>
      <c r="BJ206" s="26"/>
      <c r="BK206" s="26"/>
      <c r="BL206" s="26"/>
    </row>
    <row r="207" spans="1:64" ht="13.2" x14ac:dyDescent="0.25">
      <c r="A207" s="22">
        <v>45573.37752065972</v>
      </c>
      <c r="B207" s="23" t="s">
        <v>642</v>
      </c>
      <c r="C207" s="24" t="s">
        <v>643</v>
      </c>
      <c r="D207" s="23">
        <v>30.4</v>
      </c>
      <c r="E207" s="23">
        <v>0.42</v>
      </c>
      <c r="F207" s="23" t="s">
        <v>114</v>
      </c>
      <c r="G207" s="23" t="s">
        <v>76</v>
      </c>
      <c r="H207" s="23" t="s">
        <v>631</v>
      </c>
      <c r="I207" s="23" t="s">
        <v>63</v>
      </c>
      <c r="J207" s="23" t="s">
        <v>64</v>
      </c>
      <c r="K207" s="23" t="s">
        <v>64</v>
      </c>
      <c r="L207" s="23" t="s">
        <v>64</v>
      </c>
      <c r="M207" s="23" t="s">
        <v>64</v>
      </c>
      <c r="N207" s="23" t="s">
        <v>84</v>
      </c>
      <c r="O207" s="23" t="s">
        <v>64</v>
      </c>
      <c r="P207" s="23" t="s">
        <v>84</v>
      </c>
      <c r="Q207" s="23" t="s">
        <v>64</v>
      </c>
      <c r="R207" s="23" t="s">
        <v>64</v>
      </c>
      <c r="S207" s="23" t="s">
        <v>64</v>
      </c>
      <c r="T207" s="23" t="s">
        <v>64</v>
      </c>
      <c r="U207" s="23" t="s">
        <v>84</v>
      </c>
      <c r="V207" s="23" t="s">
        <v>64</v>
      </c>
      <c r="W207" s="23" t="s">
        <v>64</v>
      </c>
      <c r="X207" s="23" t="s">
        <v>64</v>
      </c>
      <c r="Y207" s="23" t="s">
        <v>64</v>
      </c>
      <c r="Z207" s="23" t="s">
        <v>66</v>
      </c>
      <c r="AA207" s="23" t="s">
        <v>66</v>
      </c>
      <c r="AB207" s="23" t="s">
        <v>66</v>
      </c>
      <c r="AC207" s="23" t="s">
        <v>65</v>
      </c>
      <c r="AD207" s="23" t="s">
        <v>65</v>
      </c>
      <c r="AE207" s="23" t="s">
        <v>66</v>
      </c>
      <c r="AF207" s="23" t="s">
        <v>66</v>
      </c>
      <c r="AG207" s="23" t="s">
        <v>65</v>
      </c>
      <c r="AH207" s="23" t="s">
        <v>66</v>
      </c>
      <c r="AI207" s="23" t="s">
        <v>79</v>
      </c>
      <c r="AJ207" s="23" t="s">
        <v>66</v>
      </c>
      <c r="AK207" s="23" t="s">
        <v>66</v>
      </c>
      <c r="AL207" s="23" t="s">
        <v>66</v>
      </c>
      <c r="AM207" s="23" t="s">
        <v>66</v>
      </c>
      <c r="AN207" s="23" t="s">
        <v>66</v>
      </c>
      <c r="AO207" s="23" t="s">
        <v>66</v>
      </c>
      <c r="AP207" s="23" t="s">
        <v>80</v>
      </c>
      <c r="AQ207" s="23" t="s">
        <v>80</v>
      </c>
      <c r="AR207" s="23" t="s">
        <v>63</v>
      </c>
      <c r="AS207" s="23" t="s">
        <v>68</v>
      </c>
      <c r="AT207" s="23" t="s">
        <v>69</v>
      </c>
      <c r="AU207" s="23" t="s">
        <v>70</v>
      </c>
      <c r="AV207" s="23" t="s">
        <v>71</v>
      </c>
      <c r="AW207" s="23" t="s">
        <v>73</v>
      </c>
      <c r="AX207" s="23" t="s">
        <v>73</v>
      </c>
      <c r="AY207" s="23" t="s">
        <v>72</v>
      </c>
      <c r="AZ207" s="23" t="s">
        <v>72</v>
      </c>
      <c r="BA207" s="23" t="s">
        <v>73</v>
      </c>
      <c r="BB207" s="23" t="s">
        <v>73</v>
      </c>
      <c r="BC207" s="23" t="s">
        <v>73</v>
      </c>
      <c r="BD207" s="23"/>
      <c r="BE207" s="23" t="s">
        <v>73</v>
      </c>
      <c r="BF207" s="25"/>
      <c r="BG207" s="26"/>
      <c r="BH207" s="26"/>
      <c r="BI207" s="26"/>
      <c r="BJ207" s="26"/>
      <c r="BK207" s="26"/>
      <c r="BL207" s="26"/>
    </row>
    <row r="208" spans="1:64" ht="13.2" x14ac:dyDescent="0.25">
      <c r="A208" s="22">
        <v>45573.378887581013</v>
      </c>
      <c r="B208" s="23" t="s">
        <v>644</v>
      </c>
      <c r="C208" s="24" t="s">
        <v>645</v>
      </c>
      <c r="D208" s="23">
        <v>39.299999999999997</v>
      </c>
      <c r="E208" s="23">
        <v>0.08</v>
      </c>
      <c r="F208" s="23" t="s">
        <v>423</v>
      </c>
      <c r="G208" s="23" t="s">
        <v>76</v>
      </c>
      <c r="H208" s="23" t="s">
        <v>631</v>
      </c>
      <c r="I208" s="23" t="s">
        <v>73</v>
      </c>
      <c r="J208" s="23" t="s">
        <v>145</v>
      </c>
      <c r="K208" s="23" t="s">
        <v>84</v>
      </c>
      <c r="L208" s="23" t="s">
        <v>64</v>
      </c>
      <c r="M208" s="23" t="s">
        <v>84</v>
      </c>
      <c r="N208" s="23" t="s">
        <v>64</v>
      </c>
      <c r="O208" s="23" t="s">
        <v>64</v>
      </c>
      <c r="P208" s="23" t="s">
        <v>84</v>
      </c>
      <c r="Q208" s="23" t="s">
        <v>84</v>
      </c>
      <c r="R208" s="23" t="s">
        <v>64</v>
      </c>
      <c r="S208" s="23" t="s">
        <v>64</v>
      </c>
      <c r="T208" s="23" t="s">
        <v>78</v>
      </c>
      <c r="U208" s="23" t="s">
        <v>84</v>
      </c>
      <c r="V208" s="23" t="s">
        <v>64</v>
      </c>
      <c r="W208" s="23" t="s">
        <v>84</v>
      </c>
      <c r="X208" s="23" t="s">
        <v>64</v>
      </c>
      <c r="Y208" s="23" t="s">
        <v>64</v>
      </c>
      <c r="Z208" s="23" t="s">
        <v>66</v>
      </c>
      <c r="AA208" s="23" t="s">
        <v>65</v>
      </c>
      <c r="AB208" s="23" t="s">
        <v>79</v>
      </c>
      <c r="AC208" s="23" t="s">
        <v>65</v>
      </c>
      <c r="AD208" s="23" t="s">
        <v>65</v>
      </c>
      <c r="AE208" s="23" t="s">
        <v>65</v>
      </c>
      <c r="AF208" s="23" t="s">
        <v>65</v>
      </c>
      <c r="AG208" s="23" t="s">
        <v>65</v>
      </c>
      <c r="AH208" s="23" t="s">
        <v>66</v>
      </c>
      <c r="AI208" s="23" t="s">
        <v>101</v>
      </c>
      <c r="AJ208" s="23" t="s">
        <v>65</v>
      </c>
      <c r="AK208" s="23" t="s">
        <v>65</v>
      </c>
      <c r="AL208" s="23" t="s">
        <v>66</v>
      </c>
      <c r="AM208" s="23" t="s">
        <v>66</v>
      </c>
      <c r="AN208" s="23" t="s">
        <v>66</v>
      </c>
      <c r="AO208" s="23" t="s">
        <v>66</v>
      </c>
      <c r="AP208" s="23" t="s">
        <v>67</v>
      </c>
      <c r="AQ208" s="23" t="s">
        <v>67</v>
      </c>
      <c r="AR208" s="23" t="s">
        <v>86</v>
      </c>
      <c r="AS208" s="23" t="s">
        <v>343</v>
      </c>
      <c r="AT208" s="23" t="s">
        <v>69</v>
      </c>
      <c r="AU208" s="23" t="s">
        <v>70</v>
      </c>
      <c r="AV208" s="23" t="s">
        <v>71</v>
      </c>
      <c r="AW208" s="23" t="s">
        <v>72</v>
      </c>
      <c r="AX208" s="23" t="s">
        <v>63</v>
      </c>
      <c r="AY208" s="23" t="s">
        <v>72</v>
      </c>
      <c r="AZ208" s="23" t="s">
        <v>72</v>
      </c>
      <c r="BA208" s="23" t="s">
        <v>72</v>
      </c>
      <c r="BB208" s="23" t="s">
        <v>72</v>
      </c>
      <c r="BC208" s="23" t="s">
        <v>73</v>
      </c>
      <c r="BD208" s="23"/>
      <c r="BE208" s="23" t="s">
        <v>73</v>
      </c>
      <c r="BF208" s="25"/>
      <c r="BG208" s="26"/>
      <c r="BH208" s="26"/>
      <c r="BI208" s="26"/>
      <c r="BJ208" s="26"/>
      <c r="BK208" s="26"/>
      <c r="BL208" s="26"/>
    </row>
    <row r="209" spans="1:64" ht="13.2" x14ac:dyDescent="0.25">
      <c r="A209" s="22">
        <v>45573.380233171294</v>
      </c>
      <c r="B209" s="23" t="s">
        <v>646</v>
      </c>
      <c r="C209" s="24" t="s">
        <v>647</v>
      </c>
      <c r="D209" s="23">
        <v>60.19</v>
      </c>
      <c r="E209" s="23">
        <v>0.33</v>
      </c>
      <c r="F209" s="23" t="s">
        <v>423</v>
      </c>
      <c r="G209" s="23" t="s">
        <v>76</v>
      </c>
      <c r="H209" s="23" t="s">
        <v>648</v>
      </c>
      <c r="I209" s="23" t="s">
        <v>63</v>
      </c>
      <c r="J209" s="23" t="s">
        <v>64</v>
      </c>
      <c r="K209" s="23" t="s">
        <v>84</v>
      </c>
      <c r="L209" s="23" t="s">
        <v>64</v>
      </c>
      <c r="M209" s="23" t="s">
        <v>84</v>
      </c>
      <c r="N209" s="23" t="s">
        <v>64</v>
      </c>
      <c r="O209" s="23" t="s">
        <v>64</v>
      </c>
      <c r="P209" s="23" t="s">
        <v>64</v>
      </c>
      <c r="Q209" s="23" t="s">
        <v>84</v>
      </c>
      <c r="R209" s="23" t="s">
        <v>64</v>
      </c>
      <c r="S209" s="23" t="s">
        <v>64</v>
      </c>
      <c r="T209" s="23" t="s">
        <v>64</v>
      </c>
      <c r="U209" s="23" t="s">
        <v>84</v>
      </c>
      <c r="V209" s="23" t="s">
        <v>64</v>
      </c>
      <c r="W209" s="23" t="s">
        <v>64</v>
      </c>
      <c r="X209" s="23" t="s">
        <v>64</v>
      </c>
      <c r="Y209" s="23" t="s">
        <v>64</v>
      </c>
      <c r="Z209" s="23" t="s">
        <v>66</v>
      </c>
      <c r="AA209" s="23" t="s">
        <v>65</v>
      </c>
      <c r="AB209" s="23" t="s">
        <v>65</v>
      </c>
      <c r="AC209" s="23" t="s">
        <v>66</v>
      </c>
      <c r="AD209" s="23" t="s">
        <v>66</v>
      </c>
      <c r="AE209" s="23" t="s">
        <v>65</v>
      </c>
      <c r="AF209" s="23" t="s">
        <v>66</v>
      </c>
      <c r="AG209" s="23" t="s">
        <v>66</v>
      </c>
      <c r="AH209" s="23" t="s">
        <v>66</v>
      </c>
      <c r="AI209" s="23" t="s">
        <v>66</v>
      </c>
      <c r="AJ209" s="23" t="s">
        <v>65</v>
      </c>
      <c r="AK209" s="23" t="s">
        <v>65</v>
      </c>
      <c r="AL209" s="23" t="s">
        <v>66</v>
      </c>
      <c r="AM209" s="23" t="s">
        <v>66</v>
      </c>
      <c r="AN209" s="23" t="s">
        <v>66</v>
      </c>
      <c r="AO209" s="23" t="s">
        <v>66</v>
      </c>
      <c r="AP209" s="23" t="s">
        <v>85</v>
      </c>
      <c r="AQ209" s="23" t="s">
        <v>151</v>
      </c>
      <c r="AR209" s="23" t="s">
        <v>63</v>
      </c>
      <c r="AS209" s="23" t="s">
        <v>81</v>
      </c>
      <c r="AT209" s="23" t="s">
        <v>69</v>
      </c>
      <c r="AU209" s="23" t="s">
        <v>70</v>
      </c>
      <c r="AV209" s="23" t="s">
        <v>67</v>
      </c>
      <c r="AW209" s="23" t="s">
        <v>63</v>
      </c>
      <c r="AX209" s="23" t="s">
        <v>73</v>
      </c>
      <c r="AY209" s="23" t="s">
        <v>63</v>
      </c>
      <c r="AZ209" s="23" t="s">
        <v>73</v>
      </c>
      <c r="BA209" s="23" t="s">
        <v>63</v>
      </c>
      <c r="BB209" s="23" t="s">
        <v>63</v>
      </c>
      <c r="BC209" s="23" t="s">
        <v>73</v>
      </c>
      <c r="BD209" s="23"/>
      <c r="BE209" s="23" t="s">
        <v>73</v>
      </c>
      <c r="BF209" s="25"/>
      <c r="BG209" s="26"/>
      <c r="BH209" s="26"/>
      <c r="BI209" s="26"/>
      <c r="BJ209" s="26"/>
      <c r="BK209" s="26"/>
      <c r="BL209" s="26"/>
    </row>
    <row r="210" spans="1:64" ht="13.2" x14ac:dyDescent="0.25">
      <c r="A210" s="22">
        <v>45573.380666921294</v>
      </c>
      <c r="B210" s="23" t="s">
        <v>649</v>
      </c>
      <c r="C210" s="24" t="s">
        <v>650</v>
      </c>
      <c r="D210" s="23">
        <v>100</v>
      </c>
      <c r="E210" s="23">
        <v>0.42</v>
      </c>
      <c r="F210" s="23" t="s">
        <v>423</v>
      </c>
      <c r="G210" s="23" t="s">
        <v>76</v>
      </c>
      <c r="H210" s="23" t="s">
        <v>651</v>
      </c>
      <c r="I210" s="23" t="s">
        <v>73</v>
      </c>
      <c r="J210" s="23" t="s">
        <v>64</v>
      </c>
      <c r="K210" s="23" t="s">
        <v>64</v>
      </c>
      <c r="L210" s="23" t="s">
        <v>64</v>
      </c>
      <c r="M210" s="23" t="s">
        <v>84</v>
      </c>
      <c r="N210" s="23" t="s">
        <v>64</v>
      </c>
      <c r="O210" s="23" t="s">
        <v>84</v>
      </c>
      <c r="P210" s="23" t="s">
        <v>84</v>
      </c>
      <c r="Q210" s="23" t="s">
        <v>84</v>
      </c>
      <c r="R210" s="23" t="s">
        <v>64</v>
      </c>
      <c r="S210" s="23" t="s">
        <v>64</v>
      </c>
      <c r="T210" s="23" t="s">
        <v>64</v>
      </c>
      <c r="U210" s="23" t="s">
        <v>84</v>
      </c>
      <c r="V210" s="23" t="s">
        <v>64</v>
      </c>
      <c r="W210" s="23" t="s">
        <v>64</v>
      </c>
      <c r="X210" s="23" t="s">
        <v>64</v>
      </c>
      <c r="Y210" s="23" t="s">
        <v>64</v>
      </c>
      <c r="Z210" s="23" t="s">
        <v>66</v>
      </c>
      <c r="AA210" s="23" t="s">
        <v>65</v>
      </c>
      <c r="AB210" s="23" t="s">
        <v>66</v>
      </c>
      <c r="AC210" s="23" t="s">
        <v>65</v>
      </c>
      <c r="AD210" s="23" t="s">
        <v>66</v>
      </c>
      <c r="AE210" s="23" t="s">
        <v>65</v>
      </c>
      <c r="AF210" s="23" t="s">
        <v>66</v>
      </c>
      <c r="AG210" s="23" t="s">
        <v>66</v>
      </c>
      <c r="AH210" s="23" t="s">
        <v>79</v>
      </c>
      <c r="AI210" s="23" t="s">
        <v>79</v>
      </c>
      <c r="AJ210" s="23" t="s">
        <v>66</v>
      </c>
      <c r="AK210" s="23" t="s">
        <v>65</v>
      </c>
      <c r="AL210" s="23" t="s">
        <v>66</v>
      </c>
      <c r="AM210" s="23" t="s">
        <v>65</v>
      </c>
      <c r="AN210" s="23" t="s">
        <v>65</v>
      </c>
      <c r="AO210" s="23" t="s">
        <v>66</v>
      </c>
      <c r="AP210" s="23" t="s">
        <v>67</v>
      </c>
      <c r="AQ210" s="23" t="s">
        <v>67</v>
      </c>
      <c r="AR210" s="23" t="s">
        <v>86</v>
      </c>
      <c r="AS210" s="23" t="s">
        <v>68</v>
      </c>
      <c r="AT210" s="23" t="s">
        <v>87</v>
      </c>
      <c r="AU210" s="23" t="s">
        <v>67</v>
      </c>
      <c r="AV210" s="23" t="s">
        <v>71</v>
      </c>
      <c r="AW210" s="23" t="s">
        <v>72</v>
      </c>
      <c r="AX210" s="23" t="s">
        <v>72</v>
      </c>
      <c r="AY210" s="23" t="s">
        <v>63</v>
      </c>
      <c r="AZ210" s="23" t="s">
        <v>63</v>
      </c>
      <c r="BA210" s="23" t="s">
        <v>63</v>
      </c>
      <c r="BB210" s="23" t="s">
        <v>63</v>
      </c>
      <c r="BC210" s="23" t="s">
        <v>73</v>
      </c>
      <c r="BD210" s="23"/>
      <c r="BE210" s="23" t="s">
        <v>73</v>
      </c>
      <c r="BF210" s="25"/>
      <c r="BG210" s="26"/>
      <c r="BH210" s="26"/>
      <c r="BI210" s="26"/>
      <c r="BJ210" s="26"/>
      <c r="BK210" s="26"/>
      <c r="BL210" s="26"/>
    </row>
    <row r="211" spans="1:64" ht="13.2" x14ac:dyDescent="0.25">
      <c r="A211" s="22">
        <v>45573.382040590281</v>
      </c>
      <c r="B211" s="23" t="s">
        <v>652</v>
      </c>
      <c r="C211" s="24" t="s">
        <v>653</v>
      </c>
      <c r="D211" s="23">
        <v>100</v>
      </c>
      <c r="E211" s="23">
        <v>0.5</v>
      </c>
      <c r="F211" s="23" t="s">
        <v>423</v>
      </c>
      <c r="G211" s="23" t="s">
        <v>76</v>
      </c>
      <c r="H211" s="23" t="s">
        <v>654</v>
      </c>
      <c r="I211" s="23" t="s">
        <v>63</v>
      </c>
      <c r="J211" s="23" t="s">
        <v>64</v>
      </c>
      <c r="K211" s="23" t="s">
        <v>64</v>
      </c>
      <c r="L211" s="23" t="s">
        <v>64</v>
      </c>
      <c r="M211" s="23" t="s">
        <v>84</v>
      </c>
      <c r="N211" s="23" t="s">
        <v>64</v>
      </c>
      <c r="O211" s="23" t="s">
        <v>78</v>
      </c>
      <c r="P211" s="23" t="s">
        <v>84</v>
      </c>
      <c r="Q211" s="23" t="s">
        <v>64</v>
      </c>
      <c r="R211" s="23" t="s">
        <v>64</v>
      </c>
      <c r="S211" s="23" t="s">
        <v>64</v>
      </c>
      <c r="T211" s="23" t="s">
        <v>78</v>
      </c>
      <c r="U211" s="23" t="s">
        <v>84</v>
      </c>
      <c r="V211" s="23" t="s">
        <v>64</v>
      </c>
      <c r="W211" s="23" t="s">
        <v>64</v>
      </c>
      <c r="X211" s="23" t="s">
        <v>84</v>
      </c>
      <c r="Y211" s="23" t="s">
        <v>64</v>
      </c>
      <c r="Z211" s="23" t="s">
        <v>65</v>
      </c>
      <c r="AA211" s="23" t="s">
        <v>65</v>
      </c>
      <c r="AB211" s="23" t="s">
        <v>66</v>
      </c>
      <c r="AC211" s="23" t="s">
        <v>65</v>
      </c>
      <c r="AD211" s="23" t="s">
        <v>66</v>
      </c>
      <c r="AE211" s="23" t="s">
        <v>65</v>
      </c>
      <c r="AF211" s="23" t="s">
        <v>66</v>
      </c>
      <c r="AG211" s="23" t="s">
        <v>65</v>
      </c>
      <c r="AH211" s="23" t="s">
        <v>65</v>
      </c>
      <c r="AI211" s="23" t="s">
        <v>79</v>
      </c>
      <c r="AJ211" s="23" t="s">
        <v>66</v>
      </c>
      <c r="AK211" s="23" t="s">
        <v>66</v>
      </c>
      <c r="AL211" s="23" t="s">
        <v>66</v>
      </c>
      <c r="AM211" s="23" t="s">
        <v>65</v>
      </c>
      <c r="AN211" s="23" t="s">
        <v>79</v>
      </c>
      <c r="AO211" s="23" t="s">
        <v>66</v>
      </c>
      <c r="AP211" s="23" t="s">
        <v>67</v>
      </c>
      <c r="AQ211" s="23" t="s">
        <v>67</v>
      </c>
      <c r="AR211" s="23" t="s">
        <v>86</v>
      </c>
      <c r="AS211" s="23" t="s">
        <v>655</v>
      </c>
      <c r="AT211" s="23" t="s">
        <v>69</v>
      </c>
      <c r="AU211" s="23" t="s">
        <v>93</v>
      </c>
      <c r="AV211" s="23" t="s">
        <v>71</v>
      </c>
      <c r="AW211" s="23" t="s">
        <v>73</v>
      </c>
      <c r="AX211" s="23" t="s">
        <v>73</v>
      </c>
      <c r="AY211" s="23" t="s">
        <v>72</v>
      </c>
      <c r="AZ211" s="23" t="s">
        <v>72</v>
      </c>
      <c r="BA211" s="23" t="s">
        <v>72</v>
      </c>
      <c r="BB211" s="23" t="s">
        <v>63</v>
      </c>
      <c r="BC211" s="23" t="s">
        <v>73</v>
      </c>
      <c r="BD211" s="23"/>
      <c r="BE211" s="23" t="s">
        <v>73</v>
      </c>
      <c r="BF211" s="25"/>
      <c r="BG211" s="26"/>
      <c r="BH211" s="26"/>
      <c r="BI211" s="26"/>
      <c r="BJ211" s="26"/>
      <c r="BK211" s="26"/>
      <c r="BL211" s="26"/>
    </row>
    <row r="212" spans="1:64" ht="13.2" x14ac:dyDescent="0.25">
      <c r="A212" s="22">
        <v>45573.382158587963</v>
      </c>
      <c r="B212" s="23" t="s">
        <v>656</v>
      </c>
      <c r="C212" s="24" t="s">
        <v>657</v>
      </c>
      <c r="D212" s="23">
        <v>54.46</v>
      </c>
      <c r="E212" s="23">
        <v>0.46</v>
      </c>
      <c r="F212" s="23" t="s">
        <v>423</v>
      </c>
      <c r="G212" s="23" t="s">
        <v>76</v>
      </c>
      <c r="H212" s="23" t="s">
        <v>631</v>
      </c>
      <c r="I212" s="23" t="s">
        <v>63</v>
      </c>
      <c r="J212" s="23" t="s">
        <v>64</v>
      </c>
      <c r="K212" s="23" t="s">
        <v>64</v>
      </c>
      <c r="L212" s="23" t="s">
        <v>64</v>
      </c>
      <c r="M212" s="23" t="s">
        <v>84</v>
      </c>
      <c r="N212" s="23" t="s">
        <v>64</v>
      </c>
      <c r="O212" s="23" t="s">
        <v>64</v>
      </c>
      <c r="P212" s="23" t="s">
        <v>64</v>
      </c>
      <c r="Q212" s="23" t="s">
        <v>64</v>
      </c>
      <c r="R212" s="23" t="s">
        <v>64</v>
      </c>
      <c r="S212" s="23" t="s">
        <v>64</v>
      </c>
      <c r="T212" s="23" t="s">
        <v>64</v>
      </c>
      <c r="U212" s="23" t="s">
        <v>64</v>
      </c>
      <c r="V212" s="23" t="s">
        <v>64</v>
      </c>
      <c r="W212" s="23" t="s">
        <v>64</v>
      </c>
      <c r="X212" s="23" t="s">
        <v>64</v>
      </c>
      <c r="Y212" s="23" t="s">
        <v>64</v>
      </c>
      <c r="Z212" s="23" t="s">
        <v>65</v>
      </c>
      <c r="AA212" s="23" t="s">
        <v>65</v>
      </c>
      <c r="AB212" s="23" t="s">
        <v>65</v>
      </c>
      <c r="AC212" s="23" t="s">
        <v>65</v>
      </c>
      <c r="AD212" s="23" t="s">
        <v>65</v>
      </c>
      <c r="AE212" s="23" t="s">
        <v>65</v>
      </c>
      <c r="AF212" s="23" t="s">
        <v>65</v>
      </c>
      <c r="AG212" s="23" t="s">
        <v>66</v>
      </c>
      <c r="AH212" s="23" t="s">
        <v>66</v>
      </c>
      <c r="AI212" s="23" t="s">
        <v>79</v>
      </c>
      <c r="AJ212" s="23" t="s">
        <v>65</v>
      </c>
      <c r="AK212" s="23" t="s">
        <v>65</v>
      </c>
      <c r="AL212" s="23" t="s">
        <v>65</v>
      </c>
      <c r="AM212" s="23" t="s">
        <v>65</v>
      </c>
      <c r="AN212" s="23" t="s">
        <v>66</v>
      </c>
      <c r="AO212" s="23" t="s">
        <v>66</v>
      </c>
      <c r="AP212" s="23" t="s">
        <v>67</v>
      </c>
      <c r="AQ212" s="23" t="s">
        <v>85</v>
      </c>
      <c r="AR212" s="23" t="s">
        <v>63</v>
      </c>
      <c r="AS212" s="23" t="s">
        <v>343</v>
      </c>
      <c r="AT212" s="23" t="s">
        <v>87</v>
      </c>
      <c r="AU212" s="23" t="s">
        <v>67</v>
      </c>
      <c r="AV212" s="23" t="s">
        <v>71</v>
      </c>
      <c r="AW212" s="23" t="s">
        <v>72</v>
      </c>
      <c r="AX212" s="23" t="s">
        <v>72</v>
      </c>
      <c r="AY212" s="23" t="s">
        <v>63</v>
      </c>
      <c r="AZ212" s="23" t="s">
        <v>72</v>
      </c>
      <c r="BA212" s="23" t="s">
        <v>63</v>
      </c>
      <c r="BB212" s="23" t="s">
        <v>63</v>
      </c>
      <c r="BC212" s="23" t="s">
        <v>73</v>
      </c>
      <c r="BD212" s="23"/>
      <c r="BE212" s="23" t="s">
        <v>73</v>
      </c>
      <c r="BF212" s="25"/>
      <c r="BG212" s="26"/>
      <c r="BH212" s="26"/>
      <c r="BI212" s="26"/>
      <c r="BJ212" s="26"/>
      <c r="BK212" s="26"/>
      <c r="BL212" s="26"/>
    </row>
    <row r="213" spans="1:64" ht="13.2" x14ac:dyDescent="0.25">
      <c r="A213" s="22">
        <v>45573.384647337967</v>
      </c>
      <c r="B213" s="23" t="s">
        <v>658</v>
      </c>
      <c r="C213" s="24" t="s">
        <v>659</v>
      </c>
      <c r="D213" s="23">
        <v>10.7</v>
      </c>
      <c r="E213" s="23">
        <v>0.08</v>
      </c>
      <c r="F213" s="23" t="s">
        <v>423</v>
      </c>
      <c r="G213" s="23" t="s">
        <v>76</v>
      </c>
      <c r="H213" s="23" t="s">
        <v>648</v>
      </c>
      <c r="I213" s="23" t="s">
        <v>73</v>
      </c>
      <c r="J213" s="23" t="s">
        <v>64</v>
      </c>
      <c r="K213" s="23" t="s">
        <v>84</v>
      </c>
      <c r="L213" s="23" t="s">
        <v>64</v>
      </c>
      <c r="M213" s="23" t="s">
        <v>78</v>
      </c>
      <c r="N213" s="23" t="s">
        <v>64</v>
      </c>
      <c r="O213" s="23" t="s">
        <v>64</v>
      </c>
      <c r="P213" s="23" t="s">
        <v>84</v>
      </c>
      <c r="Q213" s="23" t="s">
        <v>64</v>
      </c>
      <c r="R213" s="23" t="s">
        <v>64</v>
      </c>
      <c r="S213" s="23" t="s">
        <v>64</v>
      </c>
      <c r="T213" s="23" t="s">
        <v>64</v>
      </c>
      <c r="U213" s="23" t="s">
        <v>84</v>
      </c>
      <c r="V213" s="23" t="s">
        <v>64</v>
      </c>
      <c r="W213" s="23" t="s">
        <v>64</v>
      </c>
      <c r="X213" s="23" t="s">
        <v>64</v>
      </c>
      <c r="Y213" s="23" t="s">
        <v>64</v>
      </c>
      <c r="Z213" s="23" t="s">
        <v>66</v>
      </c>
      <c r="AA213" s="23" t="s">
        <v>65</v>
      </c>
      <c r="AB213" s="23" t="s">
        <v>66</v>
      </c>
      <c r="AC213" s="23" t="s">
        <v>65</v>
      </c>
      <c r="AD213" s="23" t="s">
        <v>66</v>
      </c>
      <c r="AE213" s="23" t="s">
        <v>65</v>
      </c>
      <c r="AF213" s="23" t="s">
        <v>66</v>
      </c>
      <c r="AG213" s="23" t="s">
        <v>66</v>
      </c>
      <c r="AH213" s="23" t="s">
        <v>66</v>
      </c>
      <c r="AI213" s="23" t="s">
        <v>79</v>
      </c>
      <c r="AJ213" s="23" t="s">
        <v>65</v>
      </c>
      <c r="AK213" s="23" t="s">
        <v>65</v>
      </c>
      <c r="AL213" s="23" t="s">
        <v>66</v>
      </c>
      <c r="AM213" s="23" t="s">
        <v>66</v>
      </c>
      <c r="AN213" s="23" t="s">
        <v>65</v>
      </c>
      <c r="AO213" s="23" t="s">
        <v>66</v>
      </c>
      <c r="AP213" s="23" t="s">
        <v>85</v>
      </c>
      <c r="AQ213" s="23" t="s">
        <v>85</v>
      </c>
      <c r="AR213" s="23" t="s">
        <v>63</v>
      </c>
      <c r="AS213" s="23" t="s">
        <v>97</v>
      </c>
      <c r="AT213" s="23" t="s">
        <v>87</v>
      </c>
      <c r="AU213" s="23" t="s">
        <v>85</v>
      </c>
      <c r="AV213" s="23" t="s">
        <v>71</v>
      </c>
      <c r="AW213" s="23" t="s">
        <v>72</v>
      </c>
      <c r="AX213" s="23" t="s">
        <v>73</v>
      </c>
      <c r="AY213" s="23" t="s">
        <v>72</v>
      </c>
      <c r="AZ213" s="23" t="s">
        <v>63</v>
      </c>
      <c r="BA213" s="23" t="s">
        <v>72</v>
      </c>
      <c r="BB213" s="23" t="s">
        <v>73</v>
      </c>
      <c r="BC213" s="23" t="s">
        <v>73</v>
      </c>
      <c r="BD213" s="23"/>
      <c r="BE213" s="23" t="s">
        <v>73</v>
      </c>
      <c r="BF213" s="25"/>
      <c r="BG213" s="26"/>
      <c r="BH213" s="26"/>
      <c r="BI213" s="26"/>
      <c r="BJ213" s="26"/>
      <c r="BK213" s="26"/>
      <c r="BL213" s="26"/>
    </row>
    <row r="214" spans="1:64" ht="13.2" x14ac:dyDescent="0.25">
      <c r="A214" s="22">
        <v>45573.385597905093</v>
      </c>
      <c r="B214" s="23" t="s">
        <v>660</v>
      </c>
      <c r="C214" s="24" t="s">
        <v>661</v>
      </c>
      <c r="D214" s="23">
        <v>100</v>
      </c>
      <c r="E214" s="23">
        <v>1.25</v>
      </c>
      <c r="F214" s="23" t="s">
        <v>423</v>
      </c>
      <c r="G214" s="23" t="s">
        <v>76</v>
      </c>
      <c r="H214" s="23" t="s">
        <v>634</v>
      </c>
      <c r="I214" s="23" t="s">
        <v>63</v>
      </c>
      <c r="J214" s="23" t="s">
        <v>64</v>
      </c>
      <c r="K214" s="23" t="s">
        <v>84</v>
      </c>
      <c r="L214" s="23" t="s">
        <v>64</v>
      </c>
      <c r="M214" s="23" t="s">
        <v>84</v>
      </c>
      <c r="N214" s="23" t="s">
        <v>64</v>
      </c>
      <c r="O214" s="23" t="s">
        <v>84</v>
      </c>
      <c r="P214" s="23" t="s">
        <v>84</v>
      </c>
      <c r="Q214" s="23" t="s">
        <v>84</v>
      </c>
      <c r="R214" s="23" t="s">
        <v>64</v>
      </c>
      <c r="S214" s="23" t="s">
        <v>64</v>
      </c>
      <c r="T214" s="23" t="s">
        <v>64</v>
      </c>
      <c r="U214" s="23" t="s">
        <v>84</v>
      </c>
      <c r="V214" s="23" t="s">
        <v>64</v>
      </c>
      <c r="W214" s="23" t="s">
        <v>84</v>
      </c>
      <c r="X214" s="23" t="s">
        <v>84</v>
      </c>
      <c r="Y214" s="23" t="s">
        <v>64</v>
      </c>
      <c r="Z214" s="23" t="s">
        <v>66</v>
      </c>
      <c r="AA214" s="23" t="s">
        <v>66</v>
      </c>
      <c r="AB214" s="23" t="s">
        <v>66</v>
      </c>
      <c r="AC214" s="23" t="s">
        <v>66</v>
      </c>
      <c r="AD214" s="23" t="s">
        <v>66</v>
      </c>
      <c r="AE214" s="23" t="s">
        <v>66</v>
      </c>
      <c r="AF214" s="23" t="s">
        <v>66</v>
      </c>
      <c r="AG214" s="23" t="s">
        <v>66</v>
      </c>
      <c r="AH214" s="23" t="s">
        <v>79</v>
      </c>
      <c r="AI214" s="23" t="s">
        <v>79</v>
      </c>
      <c r="AJ214" s="23" t="s">
        <v>66</v>
      </c>
      <c r="AK214" s="23" t="s">
        <v>66</v>
      </c>
      <c r="AL214" s="23" t="s">
        <v>66</v>
      </c>
      <c r="AM214" s="23" t="s">
        <v>66</v>
      </c>
      <c r="AN214" s="23" t="s">
        <v>66</v>
      </c>
      <c r="AO214" s="23" t="s">
        <v>66</v>
      </c>
      <c r="AP214" s="23" t="s">
        <v>67</v>
      </c>
      <c r="AQ214" s="23" t="s">
        <v>67</v>
      </c>
      <c r="AR214" s="23" t="s">
        <v>86</v>
      </c>
      <c r="AS214" s="23" t="s">
        <v>68</v>
      </c>
      <c r="AT214" s="23" t="s">
        <v>69</v>
      </c>
      <c r="AU214" s="23" t="s">
        <v>70</v>
      </c>
      <c r="AV214" s="23" t="s">
        <v>71</v>
      </c>
      <c r="AW214" s="23" t="s">
        <v>73</v>
      </c>
      <c r="AX214" s="23" t="s">
        <v>73</v>
      </c>
      <c r="AY214" s="23" t="s">
        <v>72</v>
      </c>
      <c r="AZ214" s="23" t="s">
        <v>63</v>
      </c>
      <c r="BA214" s="23" t="s">
        <v>63</v>
      </c>
      <c r="BB214" s="23" t="s">
        <v>72</v>
      </c>
      <c r="BC214" s="23" t="s">
        <v>73</v>
      </c>
      <c r="BD214" s="23"/>
      <c r="BE214" s="23" t="s">
        <v>73</v>
      </c>
      <c r="BF214" s="25"/>
      <c r="BG214" s="26"/>
      <c r="BH214" s="26"/>
      <c r="BI214" s="26"/>
      <c r="BJ214" s="26"/>
      <c r="BK214" s="26"/>
      <c r="BL214" s="26"/>
    </row>
    <row r="215" spans="1:64" ht="13.2" x14ac:dyDescent="0.25">
      <c r="A215" s="22">
        <v>45573.386784317132</v>
      </c>
      <c r="B215" s="23" t="s">
        <v>662</v>
      </c>
      <c r="C215" s="24" t="s">
        <v>663</v>
      </c>
      <c r="D215" s="23">
        <v>100</v>
      </c>
      <c r="E215" s="23">
        <v>0.71</v>
      </c>
      <c r="F215" s="23" t="s">
        <v>423</v>
      </c>
      <c r="G215" s="23" t="s">
        <v>76</v>
      </c>
      <c r="H215" s="23" t="s">
        <v>614</v>
      </c>
      <c r="I215" s="23" t="s">
        <v>63</v>
      </c>
      <c r="J215" s="23" t="s">
        <v>64</v>
      </c>
      <c r="K215" s="23" t="s">
        <v>64</v>
      </c>
      <c r="L215" s="23" t="s">
        <v>64</v>
      </c>
      <c r="M215" s="23" t="s">
        <v>78</v>
      </c>
      <c r="N215" s="23" t="s">
        <v>64</v>
      </c>
      <c r="O215" s="23" t="s">
        <v>64</v>
      </c>
      <c r="P215" s="23" t="s">
        <v>64</v>
      </c>
      <c r="Q215" s="23" t="s">
        <v>64</v>
      </c>
      <c r="R215" s="23" t="s">
        <v>64</v>
      </c>
      <c r="S215" s="23" t="s">
        <v>64</v>
      </c>
      <c r="T215" s="23" t="s">
        <v>64</v>
      </c>
      <c r="U215" s="23" t="s">
        <v>64</v>
      </c>
      <c r="V215" s="23" t="s">
        <v>64</v>
      </c>
      <c r="W215" s="23" t="s">
        <v>64</v>
      </c>
      <c r="X215" s="23" t="s">
        <v>64</v>
      </c>
      <c r="Y215" s="23" t="s">
        <v>64</v>
      </c>
      <c r="Z215" s="23" t="s">
        <v>66</v>
      </c>
      <c r="AA215" s="23" t="s">
        <v>66</v>
      </c>
      <c r="AB215" s="23" t="s">
        <v>66</v>
      </c>
      <c r="AC215" s="23" t="s">
        <v>66</v>
      </c>
      <c r="AD215" s="23" t="s">
        <v>66</v>
      </c>
      <c r="AE215" s="23" t="s">
        <v>66</v>
      </c>
      <c r="AF215" s="23" t="s">
        <v>66</v>
      </c>
      <c r="AG215" s="23" t="s">
        <v>66</v>
      </c>
      <c r="AH215" s="23" t="s">
        <v>66</v>
      </c>
      <c r="AI215" s="23" t="s">
        <v>79</v>
      </c>
      <c r="AJ215" s="23" t="s">
        <v>66</v>
      </c>
      <c r="AK215" s="23" t="s">
        <v>66</v>
      </c>
      <c r="AL215" s="23" t="s">
        <v>66</v>
      </c>
      <c r="AM215" s="23" t="s">
        <v>66</v>
      </c>
      <c r="AN215" s="23" t="s">
        <v>66</v>
      </c>
      <c r="AO215" s="23" t="s">
        <v>66</v>
      </c>
      <c r="AP215" s="23" t="s">
        <v>67</v>
      </c>
      <c r="AQ215" s="23" t="s">
        <v>67</v>
      </c>
      <c r="AR215" s="23" t="s">
        <v>63</v>
      </c>
      <c r="AS215" s="23" t="s">
        <v>81</v>
      </c>
      <c r="AT215" s="23" t="s">
        <v>69</v>
      </c>
      <c r="AU215" s="23" t="s">
        <v>70</v>
      </c>
      <c r="AV215" s="23" t="s">
        <v>71</v>
      </c>
      <c r="AW215" s="23" t="s">
        <v>72</v>
      </c>
      <c r="AX215" s="23" t="s">
        <v>72</v>
      </c>
      <c r="AY215" s="23" t="s">
        <v>63</v>
      </c>
      <c r="AZ215" s="23" t="s">
        <v>63</v>
      </c>
      <c r="BA215" s="23" t="s">
        <v>63</v>
      </c>
      <c r="BB215" s="23" t="s">
        <v>63</v>
      </c>
      <c r="BC215" s="23" t="s">
        <v>73</v>
      </c>
      <c r="BD215" s="23"/>
      <c r="BE215" s="23" t="s">
        <v>73</v>
      </c>
      <c r="BF215" s="25"/>
      <c r="BG215" s="26"/>
      <c r="BH215" s="26"/>
      <c r="BI215" s="26"/>
      <c r="BJ215" s="26"/>
      <c r="BK215" s="26"/>
      <c r="BL215" s="26"/>
    </row>
    <row r="216" spans="1:64" ht="13.2" x14ac:dyDescent="0.25">
      <c r="A216" s="22">
        <v>45573.387280208335</v>
      </c>
      <c r="B216" s="23" t="s">
        <v>664</v>
      </c>
      <c r="C216" s="24" t="s">
        <v>665</v>
      </c>
      <c r="D216" s="23">
        <v>33.93</v>
      </c>
      <c r="E216" s="23">
        <v>0.21</v>
      </c>
      <c r="F216" s="23" t="s">
        <v>423</v>
      </c>
      <c r="G216" s="23" t="s">
        <v>539</v>
      </c>
      <c r="H216" s="23" t="s">
        <v>631</v>
      </c>
      <c r="I216" s="23" t="s">
        <v>63</v>
      </c>
      <c r="J216" s="23" t="s">
        <v>64</v>
      </c>
      <c r="K216" s="23" t="s">
        <v>64</v>
      </c>
      <c r="L216" s="23" t="s">
        <v>64</v>
      </c>
      <c r="M216" s="23" t="s">
        <v>78</v>
      </c>
      <c r="N216" s="23" t="s">
        <v>64</v>
      </c>
      <c r="O216" s="23" t="s">
        <v>84</v>
      </c>
      <c r="P216" s="23" t="s">
        <v>84</v>
      </c>
      <c r="Q216" s="23" t="s">
        <v>64</v>
      </c>
      <c r="R216" s="23" t="s">
        <v>64</v>
      </c>
      <c r="S216" s="23" t="s">
        <v>64</v>
      </c>
      <c r="T216" s="23" t="s">
        <v>64</v>
      </c>
      <c r="U216" s="23" t="s">
        <v>64</v>
      </c>
      <c r="V216" s="23" t="s">
        <v>64</v>
      </c>
      <c r="W216" s="23" t="s">
        <v>84</v>
      </c>
      <c r="X216" s="23" t="s">
        <v>84</v>
      </c>
      <c r="Y216" s="23" t="s">
        <v>64</v>
      </c>
      <c r="Z216" s="23" t="s">
        <v>66</v>
      </c>
      <c r="AA216" s="23" t="s">
        <v>66</v>
      </c>
      <c r="AB216" s="23" t="s">
        <v>66</v>
      </c>
      <c r="AC216" s="23" t="s">
        <v>101</v>
      </c>
      <c r="AD216" s="23" t="s">
        <v>66</v>
      </c>
      <c r="AE216" s="23" t="s">
        <v>66</v>
      </c>
      <c r="AF216" s="23" t="s">
        <v>66</v>
      </c>
      <c r="AG216" s="23" t="s">
        <v>66</v>
      </c>
      <c r="AH216" s="23" t="s">
        <v>66</v>
      </c>
      <c r="AI216" s="23" t="s">
        <v>66</v>
      </c>
      <c r="AJ216" s="23" t="s">
        <v>66</v>
      </c>
      <c r="AK216" s="23" t="s">
        <v>66</v>
      </c>
      <c r="AL216" s="23" t="s">
        <v>66</v>
      </c>
      <c r="AM216" s="23" t="s">
        <v>66</v>
      </c>
      <c r="AN216" s="23" t="s">
        <v>66</v>
      </c>
      <c r="AO216" s="23" t="s">
        <v>66</v>
      </c>
      <c r="AP216" s="23" t="s">
        <v>67</v>
      </c>
      <c r="AQ216" s="23" t="s">
        <v>67</v>
      </c>
      <c r="AR216" s="23" t="s">
        <v>86</v>
      </c>
      <c r="AS216" s="23" t="s">
        <v>68</v>
      </c>
      <c r="AT216" s="23" t="s">
        <v>87</v>
      </c>
      <c r="AU216" s="23" t="s">
        <v>67</v>
      </c>
      <c r="AV216" s="23" t="s">
        <v>71</v>
      </c>
      <c r="AW216" s="23" t="s">
        <v>63</v>
      </c>
      <c r="AX216" s="23" t="s">
        <v>72</v>
      </c>
      <c r="AY216" s="23" t="s">
        <v>63</v>
      </c>
      <c r="AZ216" s="23" t="s">
        <v>72</v>
      </c>
      <c r="BA216" s="23" t="s">
        <v>63</v>
      </c>
      <c r="BB216" s="23" t="s">
        <v>73</v>
      </c>
      <c r="BC216" s="23" t="s">
        <v>73</v>
      </c>
      <c r="BD216" s="23"/>
      <c r="BE216" s="23" t="s">
        <v>73</v>
      </c>
      <c r="BF216" s="25"/>
      <c r="BG216" s="26"/>
      <c r="BH216" s="26"/>
      <c r="BI216" s="26"/>
      <c r="BJ216" s="26"/>
      <c r="BK216" s="26"/>
      <c r="BL216" s="26"/>
    </row>
    <row r="217" spans="1:64" ht="13.2" x14ac:dyDescent="0.25">
      <c r="A217" s="22">
        <v>45573.394556840278</v>
      </c>
      <c r="B217" s="23" t="s">
        <v>666</v>
      </c>
      <c r="C217" s="24" t="s">
        <v>667</v>
      </c>
      <c r="D217" s="23">
        <v>100</v>
      </c>
      <c r="E217" s="23">
        <v>1.38</v>
      </c>
      <c r="F217" s="23" t="s">
        <v>423</v>
      </c>
      <c r="G217" s="23" t="s">
        <v>76</v>
      </c>
      <c r="H217" s="23" t="s">
        <v>631</v>
      </c>
      <c r="I217" s="23" t="s">
        <v>73</v>
      </c>
      <c r="J217" s="23" t="s">
        <v>64</v>
      </c>
      <c r="K217" s="23" t="s">
        <v>64</v>
      </c>
      <c r="L217" s="23" t="s">
        <v>64</v>
      </c>
      <c r="M217" s="23" t="s">
        <v>78</v>
      </c>
      <c r="N217" s="23" t="s">
        <v>64</v>
      </c>
      <c r="O217" s="23" t="s">
        <v>84</v>
      </c>
      <c r="P217" s="23" t="s">
        <v>84</v>
      </c>
      <c r="Q217" s="23" t="s">
        <v>84</v>
      </c>
      <c r="R217" s="23" t="s">
        <v>64</v>
      </c>
      <c r="S217" s="23" t="s">
        <v>64</v>
      </c>
      <c r="T217" s="23" t="s">
        <v>64</v>
      </c>
      <c r="U217" s="23" t="s">
        <v>64</v>
      </c>
      <c r="V217" s="23" t="s">
        <v>64</v>
      </c>
      <c r="W217" s="23" t="s">
        <v>64</v>
      </c>
      <c r="X217" s="23" t="s">
        <v>64</v>
      </c>
      <c r="Y217" s="23" t="s">
        <v>78</v>
      </c>
      <c r="Z217" s="23" t="s">
        <v>66</v>
      </c>
      <c r="AA217" s="23" t="s">
        <v>65</v>
      </c>
      <c r="AB217" s="23" t="s">
        <v>79</v>
      </c>
      <c r="AC217" s="23" t="s">
        <v>65</v>
      </c>
      <c r="AD217" s="23" t="s">
        <v>65</v>
      </c>
      <c r="AE217" s="23" t="s">
        <v>65</v>
      </c>
      <c r="AF217" s="23" t="s">
        <v>66</v>
      </c>
      <c r="AG217" s="23" t="s">
        <v>66</v>
      </c>
      <c r="AH217" s="23" t="s">
        <v>79</v>
      </c>
      <c r="AI217" s="23" t="s">
        <v>66</v>
      </c>
      <c r="AJ217" s="23" t="s">
        <v>66</v>
      </c>
      <c r="AK217" s="23" t="s">
        <v>65</v>
      </c>
      <c r="AL217" s="23" t="s">
        <v>66</v>
      </c>
      <c r="AM217" s="23" t="s">
        <v>65</v>
      </c>
      <c r="AN217" s="23" t="s">
        <v>79</v>
      </c>
      <c r="AO217" s="23" t="s">
        <v>66</v>
      </c>
      <c r="AP217" s="23" t="s">
        <v>67</v>
      </c>
      <c r="AQ217" s="23" t="s">
        <v>67</v>
      </c>
      <c r="AR217" s="23" t="s">
        <v>63</v>
      </c>
      <c r="AS217" s="23" t="s">
        <v>668</v>
      </c>
      <c r="AT217" s="23" t="s">
        <v>69</v>
      </c>
      <c r="AU217" s="23" t="s">
        <v>70</v>
      </c>
      <c r="AV217" s="23" t="s">
        <v>132</v>
      </c>
      <c r="AW217" s="23" t="s">
        <v>72</v>
      </c>
      <c r="AX217" s="23" t="s">
        <v>72</v>
      </c>
      <c r="AY217" s="23" t="s">
        <v>63</v>
      </c>
      <c r="AZ217" s="23" t="s">
        <v>63</v>
      </c>
      <c r="BA217" s="23" t="s">
        <v>73</v>
      </c>
      <c r="BB217" s="23" t="s">
        <v>73</v>
      </c>
      <c r="BC217" s="23" t="s">
        <v>73</v>
      </c>
      <c r="BD217" s="23"/>
      <c r="BE217" s="23" t="s">
        <v>73</v>
      </c>
      <c r="BF217" s="25"/>
      <c r="BG217" s="26"/>
      <c r="BH217" s="26"/>
      <c r="BI217" s="26"/>
      <c r="BJ217" s="26"/>
      <c r="BK217" s="26"/>
      <c r="BL217" s="26"/>
    </row>
    <row r="218" spans="1:64" ht="13.2" x14ac:dyDescent="0.25">
      <c r="A218" s="22">
        <v>45573.395885011574</v>
      </c>
      <c r="B218" s="23" t="s">
        <v>669</v>
      </c>
      <c r="C218" s="24" t="s">
        <v>670</v>
      </c>
      <c r="D218" s="23">
        <v>54.46</v>
      </c>
      <c r="E218" s="23">
        <v>0.08</v>
      </c>
      <c r="F218" s="23" t="s">
        <v>423</v>
      </c>
      <c r="G218" s="23" t="s">
        <v>76</v>
      </c>
      <c r="H218" s="23" t="s">
        <v>614</v>
      </c>
      <c r="I218" s="23" t="s">
        <v>63</v>
      </c>
      <c r="J218" s="23" t="s">
        <v>64</v>
      </c>
      <c r="K218" s="23" t="s">
        <v>64</v>
      </c>
      <c r="L218" s="23" t="s">
        <v>64</v>
      </c>
      <c r="M218" s="23" t="s">
        <v>78</v>
      </c>
      <c r="N218" s="23" t="s">
        <v>64</v>
      </c>
      <c r="O218" s="23" t="s">
        <v>64</v>
      </c>
      <c r="P218" s="23" t="s">
        <v>64</v>
      </c>
      <c r="Q218" s="23" t="s">
        <v>64</v>
      </c>
      <c r="R218" s="23" t="s">
        <v>64</v>
      </c>
      <c r="S218" s="23" t="s">
        <v>64</v>
      </c>
      <c r="T218" s="23" t="s">
        <v>64</v>
      </c>
      <c r="U218" s="23" t="s">
        <v>64</v>
      </c>
      <c r="V218" s="23" t="s">
        <v>64</v>
      </c>
      <c r="W218" s="23" t="s">
        <v>64</v>
      </c>
      <c r="X218" s="23" t="s">
        <v>64</v>
      </c>
      <c r="Y218" s="23" t="s">
        <v>64</v>
      </c>
      <c r="Z218" s="23" t="s">
        <v>65</v>
      </c>
      <c r="AA218" s="23" t="s">
        <v>65</v>
      </c>
      <c r="AB218" s="23" t="s">
        <v>66</v>
      </c>
      <c r="AC218" s="23" t="s">
        <v>65</v>
      </c>
      <c r="AD218" s="23" t="s">
        <v>65</v>
      </c>
      <c r="AE218" s="23" t="s">
        <v>65</v>
      </c>
      <c r="AF218" s="23" t="s">
        <v>66</v>
      </c>
      <c r="AG218" s="23" t="s">
        <v>65</v>
      </c>
      <c r="AH218" s="23" t="s">
        <v>65</v>
      </c>
      <c r="AI218" s="23" t="s">
        <v>101</v>
      </c>
      <c r="AJ218" s="23" t="s">
        <v>66</v>
      </c>
      <c r="AK218" s="23" t="s">
        <v>65</v>
      </c>
      <c r="AL218" s="23" t="s">
        <v>66</v>
      </c>
      <c r="AM218" s="23" t="s">
        <v>66</v>
      </c>
      <c r="AN218" s="23" t="s">
        <v>65</v>
      </c>
      <c r="AO218" s="23" t="s">
        <v>65</v>
      </c>
      <c r="AP218" s="23" t="s">
        <v>67</v>
      </c>
      <c r="AQ218" s="23" t="s">
        <v>67</v>
      </c>
      <c r="AR218" s="23" t="s">
        <v>63</v>
      </c>
      <c r="AS218" s="23" t="s">
        <v>68</v>
      </c>
      <c r="AT218" s="23" t="s">
        <v>87</v>
      </c>
      <c r="AU218" s="23" t="s">
        <v>70</v>
      </c>
      <c r="AV218" s="23" t="s">
        <v>71</v>
      </c>
      <c r="AW218" s="23" t="s">
        <v>72</v>
      </c>
      <c r="AX218" s="23" t="s">
        <v>72</v>
      </c>
      <c r="AY218" s="23" t="s">
        <v>72</v>
      </c>
      <c r="AZ218" s="23" t="s">
        <v>73</v>
      </c>
      <c r="BA218" s="23" t="s">
        <v>72</v>
      </c>
      <c r="BB218" s="23" t="s">
        <v>73</v>
      </c>
      <c r="BC218" s="23" t="s">
        <v>73</v>
      </c>
      <c r="BD218" s="23"/>
      <c r="BE218" s="23" t="s">
        <v>73</v>
      </c>
      <c r="BF218" s="25"/>
      <c r="BG218" s="26"/>
      <c r="BH218" s="26"/>
      <c r="BI218" s="26"/>
      <c r="BJ218" s="26"/>
      <c r="BK218" s="26"/>
      <c r="BL218" s="26"/>
    </row>
    <row r="219" spans="1:64" ht="13.2" x14ac:dyDescent="0.25">
      <c r="A219" s="22">
        <v>45573.396000706023</v>
      </c>
      <c r="B219" s="23" t="s">
        <v>671</v>
      </c>
      <c r="C219" s="24" t="s">
        <v>672</v>
      </c>
      <c r="D219" s="23">
        <v>100</v>
      </c>
      <c r="E219" s="23">
        <v>1.29</v>
      </c>
      <c r="F219" s="23" t="s">
        <v>114</v>
      </c>
      <c r="G219" s="23" t="s">
        <v>76</v>
      </c>
      <c r="H219" s="23" t="s">
        <v>631</v>
      </c>
      <c r="I219" s="23" t="s">
        <v>63</v>
      </c>
      <c r="J219" s="23" t="s">
        <v>64</v>
      </c>
      <c r="K219" s="23" t="s">
        <v>64</v>
      </c>
      <c r="L219" s="23" t="s">
        <v>64</v>
      </c>
      <c r="M219" s="23" t="s">
        <v>78</v>
      </c>
      <c r="N219" s="23" t="s">
        <v>64</v>
      </c>
      <c r="O219" s="23" t="s">
        <v>84</v>
      </c>
      <c r="P219" s="23" t="s">
        <v>64</v>
      </c>
      <c r="Q219" s="23" t="s">
        <v>64</v>
      </c>
      <c r="R219" s="23" t="s">
        <v>64</v>
      </c>
      <c r="S219" s="23" t="s">
        <v>64</v>
      </c>
      <c r="T219" s="23" t="s">
        <v>64</v>
      </c>
      <c r="U219" s="23" t="s">
        <v>78</v>
      </c>
      <c r="V219" s="23" t="s">
        <v>64</v>
      </c>
      <c r="W219" s="23" t="s">
        <v>64</v>
      </c>
      <c r="X219" s="23" t="s">
        <v>64</v>
      </c>
      <c r="Y219" s="23" t="s">
        <v>64</v>
      </c>
      <c r="Z219" s="23" t="s">
        <v>66</v>
      </c>
      <c r="AA219" s="23" t="s">
        <v>65</v>
      </c>
      <c r="AB219" s="23" t="s">
        <v>66</v>
      </c>
      <c r="AC219" s="23" t="s">
        <v>66</v>
      </c>
      <c r="AD219" s="23" t="s">
        <v>65</v>
      </c>
      <c r="AE219" s="23" t="s">
        <v>66</v>
      </c>
      <c r="AF219" s="23" t="s">
        <v>66</v>
      </c>
      <c r="AG219" s="23" t="s">
        <v>66</v>
      </c>
      <c r="AH219" s="23" t="s">
        <v>65</v>
      </c>
      <c r="AI219" s="23" t="s">
        <v>79</v>
      </c>
      <c r="AJ219" s="23" t="s">
        <v>66</v>
      </c>
      <c r="AK219" s="23" t="s">
        <v>66</v>
      </c>
      <c r="AL219" s="23" t="s">
        <v>66</v>
      </c>
      <c r="AM219" s="23" t="s">
        <v>65</v>
      </c>
      <c r="AN219" s="23" t="s">
        <v>66</v>
      </c>
      <c r="AO219" s="23" t="s">
        <v>66</v>
      </c>
      <c r="AP219" s="23" t="s">
        <v>85</v>
      </c>
      <c r="AQ219" s="23" t="s">
        <v>85</v>
      </c>
      <c r="AR219" s="23" t="s">
        <v>63</v>
      </c>
      <c r="AS219" s="23" t="s">
        <v>115</v>
      </c>
      <c r="AT219" s="23" t="s">
        <v>87</v>
      </c>
      <c r="AU219" s="23" t="s">
        <v>67</v>
      </c>
      <c r="AV219" s="23" t="s">
        <v>71</v>
      </c>
      <c r="AW219" s="23" t="s">
        <v>72</v>
      </c>
      <c r="AX219" s="23" t="s">
        <v>72</v>
      </c>
      <c r="AY219" s="23" t="s">
        <v>72</v>
      </c>
      <c r="AZ219" s="23" t="s">
        <v>72</v>
      </c>
      <c r="BA219" s="23" t="s">
        <v>72</v>
      </c>
      <c r="BB219" s="23" t="s">
        <v>72</v>
      </c>
      <c r="BC219" s="23" t="s">
        <v>73</v>
      </c>
      <c r="BD219" s="23"/>
      <c r="BE219" s="23" t="s">
        <v>63</v>
      </c>
      <c r="BF219" s="25" t="s">
        <v>271</v>
      </c>
      <c r="BG219" s="26"/>
      <c r="BH219" s="26"/>
      <c r="BI219" s="26"/>
      <c r="BJ219" s="26"/>
      <c r="BK219" s="26"/>
      <c r="BL219" s="26"/>
    </row>
    <row r="220" spans="1:64" ht="13.2" x14ac:dyDescent="0.25">
      <c r="A220" s="22">
        <v>45573.396306041672</v>
      </c>
      <c r="B220" s="23" t="s">
        <v>673</v>
      </c>
      <c r="C220" s="24" t="s">
        <v>674</v>
      </c>
      <c r="D220" s="23">
        <v>58.93</v>
      </c>
      <c r="E220" s="23">
        <v>0.63</v>
      </c>
      <c r="F220" s="23" t="s">
        <v>423</v>
      </c>
      <c r="G220" s="23" t="s">
        <v>539</v>
      </c>
      <c r="H220" s="23" t="s">
        <v>618</v>
      </c>
      <c r="I220" s="23" t="s">
        <v>63</v>
      </c>
      <c r="J220" s="23" t="s">
        <v>64</v>
      </c>
      <c r="K220" s="23" t="s">
        <v>84</v>
      </c>
      <c r="L220" s="23" t="s">
        <v>64</v>
      </c>
      <c r="M220" s="23" t="s">
        <v>64</v>
      </c>
      <c r="N220" s="23" t="s">
        <v>64</v>
      </c>
      <c r="O220" s="23" t="s">
        <v>84</v>
      </c>
      <c r="P220" s="23" t="s">
        <v>84</v>
      </c>
      <c r="Q220" s="23" t="s">
        <v>84</v>
      </c>
      <c r="R220" s="23" t="s">
        <v>64</v>
      </c>
      <c r="S220" s="23" t="s">
        <v>64</v>
      </c>
      <c r="T220" s="23" t="s">
        <v>64</v>
      </c>
      <c r="U220" s="23" t="s">
        <v>84</v>
      </c>
      <c r="V220" s="23" t="s">
        <v>84</v>
      </c>
      <c r="W220" s="23" t="s">
        <v>64</v>
      </c>
      <c r="X220" s="23" t="s">
        <v>64</v>
      </c>
      <c r="Y220" s="23" t="s">
        <v>64</v>
      </c>
      <c r="Z220" s="23" t="s">
        <v>65</v>
      </c>
      <c r="AA220" s="23" t="s">
        <v>79</v>
      </c>
      <c r="AB220" s="23" t="s">
        <v>65</v>
      </c>
      <c r="AC220" s="23" t="s">
        <v>65</v>
      </c>
      <c r="AD220" s="23" t="s">
        <v>66</v>
      </c>
      <c r="AE220" s="23" t="s">
        <v>65</v>
      </c>
      <c r="AF220" s="23" t="s">
        <v>65</v>
      </c>
      <c r="AG220" s="23" t="s">
        <v>65</v>
      </c>
      <c r="AH220" s="23" t="s">
        <v>65</v>
      </c>
      <c r="AI220" s="23" t="s">
        <v>65</v>
      </c>
      <c r="AJ220" s="23" t="s">
        <v>66</v>
      </c>
      <c r="AK220" s="23" t="s">
        <v>66</v>
      </c>
      <c r="AL220" s="23" t="s">
        <v>66</v>
      </c>
      <c r="AM220" s="23" t="s">
        <v>79</v>
      </c>
      <c r="AN220" s="23" t="s">
        <v>65</v>
      </c>
      <c r="AO220" s="23" t="s">
        <v>65</v>
      </c>
      <c r="AP220" s="23" t="s">
        <v>67</v>
      </c>
      <c r="AQ220" s="23" t="s">
        <v>67</v>
      </c>
      <c r="AR220" s="23" t="s">
        <v>86</v>
      </c>
      <c r="AS220" s="23" t="s">
        <v>81</v>
      </c>
      <c r="AT220" s="23" t="s">
        <v>87</v>
      </c>
      <c r="AU220" s="23" t="s">
        <v>80</v>
      </c>
      <c r="AV220" s="23" t="s">
        <v>80</v>
      </c>
      <c r="AW220" s="23" t="s">
        <v>72</v>
      </c>
      <c r="AX220" s="23" t="s">
        <v>72</v>
      </c>
      <c r="AY220" s="23" t="s">
        <v>72</v>
      </c>
      <c r="AZ220" s="23" t="s">
        <v>72</v>
      </c>
      <c r="BA220" s="23" t="s">
        <v>73</v>
      </c>
      <c r="BB220" s="23" t="s">
        <v>73</v>
      </c>
      <c r="BC220" s="23" t="s">
        <v>73</v>
      </c>
      <c r="BD220" s="23" t="s">
        <v>116</v>
      </c>
      <c r="BE220" s="23" t="s">
        <v>73</v>
      </c>
      <c r="BF220" s="25"/>
      <c r="BG220" s="26"/>
      <c r="BH220" s="26"/>
      <c r="BI220" s="26"/>
      <c r="BJ220" s="26"/>
      <c r="BK220" s="26"/>
      <c r="BL220" s="26"/>
    </row>
    <row r="221" spans="1:64" ht="13.2" x14ac:dyDescent="0.25">
      <c r="A221" s="22">
        <v>45573.397465902774</v>
      </c>
      <c r="B221" s="23" t="s">
        <v>675</v>
      </c>
      <c r="C221" s="24" t="s">
        <v>676</v>
      </c>
      <c r="D221" s="23">
        <v>14.3</v>
      </c>
      <c r="E221" s="23">
        <v>0.63</v>
      </c>
      <c r="F221" s="23" t="s">
        <v>114</v>
      </c>
      <c r="G221" s="23" t="s">
        <v>76</v>
      </c>
      <c r="H221" s="23" t="s">
        <v>631</v>
      </c>
      <c r="I221" s="23" t="s">
        <v>63</v>
      </c>
      <c r="J221" s="23" t="s">
        <v>64</v>
      </c>
      <c r="K221" s="23" t="s">
        <v>64</v>
      </c>
      <c r="L221" s="23" t="s">
        <v>64</v>
      </c>
      <c r="M221" s="23" t="s">
        <v>84</v>
      </c>
      <c r="N221" s="23" t="s">
        <v>84</v>
      </c>
      <c r="O221" s="23" t="s">
        <v>64</v>
      </c>
      <c r="P221" s="23" t="s">
        <v>84</v>
      </c>
      <c r="Q221" s="23" t="s">
        <v>78</v>
      </c>
      <c r="R221" s="23" t="s">
        <v>64</v>
      </c>
      <c r="S221" s="23" t="s">
        <v>64</v>
      </c>
      <c r="T221" s="23" t="s">
        <v>64</v>
      </c>
      <c r="U221" s="23" t="s">
        <v>84</v>
      </c>
      <c r="V221" s="23" t="s">
        <v>64</v>
      </c>
      <c r="W221" s="23" t="s">
        <v>64</v>
      </c>
      <c r="X221" s="23" t="s">
        <v>64</v>
      </c>
      <c r="Y221" s="23" t="s">
        <v>64</v>
      </c>
      <c r="Z221" s="23" t="s">
        <v>66</v>
      </c>
      <c r="AA221" s="23" t="s">
        <v>79</v>
      </c>
      <c r="AB221" s="23" t="s">
        <v>65</v>
      </c>
      <c r="AC221" s="23" t="s">
        <v>66</v>
      </c>
      <c r="AD221" s="23" t="s">
        <v>66</v>
      </c>
      <c r="AE221" s="23" t="s">
        <v>66</v>
      </c>
      <c r="AF221" s="23" t="s">
        <v>79</v>
      </c>
      <c r="AG221" s="23" t="s">
        <v>79</v>
      </c>
      <c r="AH221" s="23" t="s">
        <v>79</v>
      </c>
      <c r="AI221" s="23" t="s">
        <v>66</v>
      </c>
      <c r="AJ221" s="23" t="s">
        <v>79</v>
      </c>
      <c r="AK221" s="23" t="s">
        <v>79</v>
      </c>
      <c r="AL221" s="23" t="s">
        <v>79</v>
      </c>
      <c r="AM221" s="23" t="s">
        <v>66</v>
      </c>
      <c r="AN221" s="23" t="s">
        <v>66</v>
      </c>
      <c r="AO221" s="23" t="s">
        <v>66</v>
      </c>
      <c r="AP221" s="23" t="s">
        <v>67</v>
      </c>
      <c r="AQ221" s="23" t="s">
        <v>67</v>
      </c>
      <c r="AR221" s="23" t="s">
        <v>73</v>
      </c>
      <c r="AS221" s="23" t="s">
        <v>68</v>
      </c>
      <c r="AT221" s="23" t="s">
        <v>87</v>
      </c>
      <c r="AU221" s="23" t="s">
        <v>70</v>
      </c>
      <c r="AV221" s="23" t="s">
        <v>132</v>
      </c>
      <c r="AW221" s="23" t="s">
        <v>63</v>
      </c>
      <c r="AX221" s="23" t="s">
        <v>72</v>
      </c>
      <c r="AY221" s="23" t="s">
        <v>72</v>
      </c>
      <c r="AZ221" s="23" t="s">
        <v>63</v>
      </c>
      <c r="BA221" s="23" t="s">
        <v>72</v>
      </c>
      <c r="BB221" s="23" t="s">
        <v>72</v>
      </c>
      <c r="BC221" s="23" t="s">
        <v>73</v>
      </c>
      <c r="BD221" s="23"/>
      <c r="BE221" s="23" t="s">
        <v>73</v>
      </c>
      <c r="BF221" s="25"/>
      <c r="BG221" s="26"/>
      <c r="BH221" s="26"/>
      <c r="BI221" s="26"/>
      <c r="BJ221" s="26"/>
      <c r="BK221" s="26"/>
      <c r="BL221" s="26"/>
    </row>
    <row r="222" spans="1:64" ht="13.2" x14ac:dyDescent="0.25">
      <c r="A222" s="22">
        <v>45573.400190150467</v>
      </c>
      <c r="B222" s="23" t="s">
        <v>677</v>
      </c>
      <c r="C222" s="24" t="s">
        <v>678</v>
      </c>
      <c r="D222" s="23">
        <v>25</v>
      </c>
      <c r="E222" s="23">
        <v>0.13</v>
      </c>
      <c r="F222" s="23" t="s">
        <v>423</v>
      </c>
      <c r="G222" s="23" t="s">
        <v>76</v>
      </c>
      <c r="H222" s="23" t="s">
        <v>614</v>
      </c>
      <c r="I222" s="23" t="s">
        <v>63</v>
      </c>
      <c r="J222" s="23" t="s">
        <v>64</v>
      </c>
      <c r="K222" s="23" t="s">
        <v>64</v>
      </c>
      <c r="L222" s="23" t="s">
        <v>64</v>
      </c>
      <c r="M222" s="23" t="s">
        <v>78</v>
      </c>
      <c r="N222" s="23" t="s">
        <v>64</v>
      </c>
      <c r="O222" s="23" t="s">
        <v>64</v>
      </c>
      <c r="P222" s="23" t="s">
        <v>84</v>
      </c>
      <c r="Q222" s="23" t="s">
        <v>64</v>
      </c>
      <c r="R222" s="23" t="s">
        <v>64</v>
      </c>
      <c r="S222" s="23" t="s">
        <v>64</v>
      </c>
      <c r="T222" s="23" t="s">
        <v>64</v>
      </c>
      <c r="U222" s="23" t="s">
        <v>64</v>
      </c>
      <c r="V222" s="23" t="s">
        <v>64</v>
      </c>
      <c r="W222" s="23" t="s">
        <v>64</v>
      </c>
      <c r="X222" s="23" t="s">
        <v>64</v>
      </c>
      <c r="Y222" s="23" t="s">
        <v>78</v>
      </c>
      <c r="Z222" s="23" t="s">
        <v>65</v>
      </c>
      <c r="AA222" s="23" t="s">
        <v>65</v>
      </c>
      <c r="AB222" s="23" t="s">
        <v>65</v>
      </c>
      <c r="AC222" s="23" t="s">
        <v>65</v>
      </c>
      <c r="AD222" s="23" t="s">
        <v>65</v>
      </c>
      <c r="AE222" s="23" t="s">
        <v>65</v>
      </c>
      <c r="AF222" s="23" t="s">
        <v>66</v>
      </c>
      <c r="AG222" s="23" t="s">
        <v>65</v>
      </c>
      <c r="AH222" s="23" t="s">
        <v>65</v>
      </c>
      <c r="AI222" s="23" t="s">
        <v>65</v>
      </c>
      <c r="AJ222" s="23" t="s">
        <v>65</v>
      </c>
      <c r="AK222" s="23" t="s">
        <v>65</v>
      </c>
      <c r="AL222" s="23" t="s">
        <v>65</v>
      </c>
      <c r="AM222" s="23" t="s">
        <v>65</v>
      </c>
      <c r="AN222" s="23" t="s">
        <v>65</v>
      </c>
      <c r="AO222" s="23" t="s">
        <v>65</v>
      </c>
      <c r="AP222" s="23" t="s">
        <v>85</v>
      </c>
      <c r="AQ222" s="23" t="s">
        <v>85</v>
      </c>
      <c r="AR222" s="23" t="s">
        <v>63</v>
      </c>
      <c r="AS222" s="23" t="s">
        <v>68</v>
      </c>
      <c r="AT222" s="23" t="s">
        <v>87</v>
      </c>
      <c r="AU222" s="23" t="s">
        <v>85</v>
      </c>
      <c r="AV222" s="23" t="s">
        <v>80</v>
      </c>
      <c r="AW222" s="23" t="s">
        <v>73</v>
      </c>
      <c r="AX222" s="23" t="s">
        <v>73</v>
      </c>
      <c r="AY222" s="23" t="s">
        <v>73</v>
      </c>
      <c r="AZ222" s="23" t="s">
        <v>73</v>
      </c>
      <c r="BA222" s="23" t="s">
        <v>73</v>
      </c>
      <c r="BB222" s="23" t="s">
        <v>73</v>
      </c>
      <c r="BC222" s="23" t="s">
        <v>73</v>
      </c>
      <c r="BD222" s="23"/>
      <c r="BE222" s="23" t="s">
        <v>73</v>
      </c>
      <c r="BF222" s="25"/>
      <c r="BG222" s="26"/>
      <c r="BH222" s="26"/>
      <c r="BI222" s="26"/>
      <c r="BJ222" s="26"/>
      <c r="BK222" s="26"/>
      <c r="BL222" s="26"/>
    </row>
    <row r="223" spans="1:64" ht="13.2" x14ac:dyDescent="0.25">
      <c r="A223" s="22">
        <v>45573.400274108797</v>
      </c>
      <c r="B223" s="23" t="s">
        <v>679</v>
      </c>
      <c r="C223" s="24" t="s">
        <v>680</v>
      </c>
      <c r="D223" s="23">
        <v>100</v>
      </c>
      <c r="E223" s="23">
        <v>1.08</v>
      </c>
      <c r="F223" s="23" t="s">
        <v>114</v>
      </c>
      <c r="G223" s="23" t="s">
        <v>76</v>
      </c>
      <c r="H223" s="23" t="s">
        <v>631</v>
      </c>
      <c r="I223" s="23" t="s">
        <v>63</v>
      </c>
      <c r="J223" s="23" t="s">
        <v>64</v>
      </c>
      <c r="K223" s="23" t="s">
        <v>64</v>
      </c>
      <c r="L223" s="23" t="s">
        <v>64</v>
      </c>
      <c r="M223" s="23" t="s">
        <v>84</v>
      </c>
      <c r="N223" s="23" t="s">
        <v>84</v>
      </c>
      <c r="O223" s="23" t="s">
        <v>84</v>
      </c>
      <c r="P223" s="23" t="s">
        <v>84</v>
      </c>
      <c r="Q223" s="23" t="s">
        <v>64</v>
      </c>
      <c r="R223" s="23" t="s">
        <v>64</v>
      </c>
      <c r="S223" s="23" t="s">
        <v>64</v>
      </c>
      <c r="T223" s="23" t="s">
        <v>64</v>
      </c>
      <c r="U223" s="23" t="s">
        <v>64</v>
      </c>
      <c r="V223" s="23" t="s">
        <v>64</v>
      </c>
      <c r="W223" s="23" t="s">
        <v>64</v>
      </c>
      <c r="X223" s="23" t="s">
        <v>64</v>
      </c>
      <c r="Y223" s="23" t="s">
        <v>64</v>
      </c>
      <c r="Z223" s="23" t="s">
        <v>66</v>
      </c>
      <c r="AA223" s="23" t="s">
        <v>65</v>
      </c>
      <c r="AB223" s="23" t="s">
        <v>66</v>
      </c>
      <c r="AC223" s="23" t="s">
        <v>66</v>
      </c>
      <c r="AD223" s="23" t="s">
        <v>65</v>
      </c>
      <c r="AE223" s="23" t="s">
        <v>66</v>
      </c>
      <c r="AF223" s="23" t="s">
        <v>66</v>
      </c>
      <c r="AG223" s="23" t="s">
        <v>66</v>
      </c>
      <c r="AH223" s="23" t="s">
        <v>66</v>
      </c>
      <c r="AI223" s="23" t="s">
        <v>79</v>
      </c>
      <c r="AJ223" s="23" t="s">
        <v>66</v>
      </c>
      <c r="AK223" s="23" t="s">
        <v>66</v>
      </c>
      <c r="AL223" s="23" t="s">
        <v>66</v>
      </c>
      <c r="AM223" s="23" t="s">
        <v>66</v>
      </c>
      <c r="AN223" s="23" t="s">
        <v>66</v>
      </c>
      <c r="AO223" s="23" t="s">
        <v>66</v>
      </c>
      <c r="AP223" s="23" t="s">
        <v>119</v>
      </c>
      <c r="AQ223" s="23" t="s">
        <v>119</v>
      </c>
      <c r="AR223" s="23" t="s">
        <v>86</v>
      </c>
      <c r="AS223" s="23" t="s">
        <v>68</v>
      </c>
      <c r="AT223" s="23" t="s">
        <v>169</v>
      </c>
      <c r="AU223" s="23" t="s">
        <v>93</v>
      </c>
      <c r="AV223" s="23" t="s">
        <v>71</v>
      </c>
      <c r="AW223" s="23" t="s">
        <v>72</v>
      </c>
      <c r="AX223" s="23" t="s">
        <v>72</v>
      </c>
      <c r="AY223" s="23" t="s">
        <v>72</v>
      </c>
      <c r="AZ223" s="23" t="s">
        <v>73</v>
      </c>
      <c r="BA223" s="23" t="s">
        <v>63</v>
      </c>
      <c r="BB223" s="23" t="s">
        <v>73</v>
      </c>
      <c r="BC223" s="23" t="s">
        <v>73</v>
      </c>
      <c r="BD223" s="23"/>
      <c r="BE223" s="23" t="s">
        <v>73</v>
      </c>
      <c r="BF223" s="25"/>
      <c r="BG223" s="26"/>
      <c r="BH223" s="26"/>
      <c r="BI223" s="26"/>
      <c r="BJ223" s="26"/>
      <c r="BK223" s="26"/>
      <c r="BL223" s="26"/>
    </row>
    <row r="224" spans="1:64" ht="13.2" x14ac:dyDescent="0.25">
      <c r="A224" s="22">
        <v>45573.401178506945</v>
      </c>
      <c r="B224" s="23" t="s">
        <v>681</v>
      </c>
      <c r="C224" s="24" t="s">
        <v>682</v>
      </c>
      <c r="D224" s="23">
        <v>100</v>
      </c>
      <c r="E224" s="23">
        <v>0.28999999999999998</v>
      </c>
      <c r="F224" s="23" t="s">
        <v>423</v>
      </c>
      <c r="G224" s="23" t="s">
        <v>76</v>
      </c>
      <c r="H224" s="23" t="s">
        <v>683</v>
      </c>
      <c r="I224" s="23" t="s">
        <v>63</v>
      </c>
      <c r="J224" s="23" t="s">
        <v>64</v>
      </c>
      <c r="K224" s="23" t="s">
        <v>64</v>
      </c>
      <c r="L224" s="23" t="s">
        <v>64</v>
      </c>
      <c r="M224" s="23" t="s">
        <v>78</v>
      </c>
      <c r="N224" s="23" t="s">
        <v>84</v>
      </c>
      <c r="O224" s="23" t="s">
        <v>84</v>
      </c>
      <c r="P224" s="23" t="s">
        <v>84</v>
      </c>
      <c r="Q224" s="23" t="s">
        <v>84</v>
      </c>
      <c r="R224" s="23" t="s">
        <v>64</v>
      </c>
      <c r="S224" s="23" t="s">
        <v>64</v>
      </c>
      <c r="T224" s="23" t="s">
        <v>78</v>
      </c>
      <c r="U224" s="23" t="s">
        <v>84</v>
      </c>
      <c r="V224" s="23" t="s">
        <v>64</v>
      </c>
      <c r="W224" s="23" t="s">
        <v>64</v>
      </c>
      <c r="X224" s="23" t="s">
        <v>64</v>
      </c>
      <c r="Y224" s="23" t="s">
        <v>64</v>
      </c>
      <c r="Z224" s="23" t="s">
        <v>65</v>
      </c>
      <c r="AA224" s="23" t="s">
        <v>65</v>
      </c>
      <c r="AB224" s="23" t="s">
        <v>65</v>
      </c>
      <c r="AC224" s="23" t="s">
        <v>65</v>
      </c>
      <c r="AD224" s="23" t="s">
        <v>66</v>
      </c>
      <c r="AE224" s="23" t="s">
        <v>65</v>
      </c>
      <c r="AF224" s="23" t="s">
        <v>65</v>
      </c>
      <c r="AG224" s="23" t="s">
        <v>65</v>
      </c>
      <c r="AH224" s="23" t="s">
        <v>66</v>
      </c>
      <c r="AI224" s="23" t="s">
        <v>101</v>
      </c>
      <c r="AJ224" s="23" t="s">
        <v>65</v>
      </c>
      <c r="AK224" s="23" t="s">
        <v>65</v>
      </c>
      <c r="AL224" s="23" t="s">
        <v>66</v>
      </c>
      <c r="AM224" s="23" t="s">
        <v>65</v>
      </c>
      <c r="AN224" s="23" t="s">
        <v>65</v>
      </c>
      <c r="AO224" s="23" t="s">
        <v>66</v>
      </c>
      <c r="AP224" s="23" t="s">
        <v>85</v>
      </c>
      <c r="AQ224" s="23" t="s">
        <v>85</v>
      </c>
      <c r="AR224" s="23" t="s">
        <v>63</v>
      </c>
      <c r="AS224" s="23" t="s">
        <v>115</v>
      </c>
      <c r="AT224" s="23" t="s">
        <v>87</v>
      </c>
      <c r="AU224" s="23" t="s">
        <v>80</v>
      </c>
      <c r="AV224" s="23" t="s">
        <v>71</v>
      </c>
      <c r="AW224" s="23" t="s">
        <v>73</v>
      </c>
      <c r="AX224" s="23" t="s">
        <v>72</v>
      </c>
      <c r="AY224" s="23" t="s">
        <v>72</v>
      </c>
      <c r="AZ224" s="23" t="s">
        <v>72</v>
      </c>
      <c r="BA224" s="23" t="s">
        <v>73</v>
      </c>
      <c r="BB224" s="23" t="s">
        <v>72</v>
      </c>
      <c r="BC224" s="23" t="s">
        <v>73</v>
      </c>
      <c r="BD224" s="23"/>
      <c r="BE224" s="23" t="s">
        <v>73</v>
      </c>
      <c r="BF224" s="25"/>
      <c r="BG224" s="26"/>
      <c r="BH224" s="26"/>
      <c r="BI224" s="26"/>
      <c r="BJ224" s="26"/>
      <c r="BK224" s="26"/>
      <c r="BL224" s="26"/>
    </row>
    <row r="225" spans="1:64" ht="13.2" x14ac:dyDescent="0.25">
      <c r="A225" s="22">
        <v>45573.40183081018</v>
      </c>
      <c r="B225" s="23" t="s">
        <v>684</v>
      </c>
      <c r="C225" s="24" t="s">
        <v>685</v>
      </c>
      <c r="D225" s="23">
        <v>34.82</v>
      </c>
      <c r="E225" s="23">
        <v>0.17</v>
      </c>
      <c r="F225" s="23" t="s">
        <v>423</v>
      </c>
      <c r="G225" s="23" t="s">
        <v>76</v>
      </c>
      <c r="H225" s="23" t="s">
        <v>631</v>
      </c>
      <c r="I225" s="23" t="s">
        <v>73</v>
      </c>
      <c r="J225" s="23" t="s">
        <v>64</v>
      </c>
      <c r="K225" s="23" t="s">
        <v>84</v>
      </c>
      <c r="L225" s="23" t="s">
        <v>64</v>
      </c>
      <c r="M225" s="23" t="s">
        <v>84</v>
      </c>
      <c r="N225" s="23" t="s">
        <v>84</v>
      </c>
      <c r="O225" s="23" t="s">
        <v>64</v>
      </c>
      <c r="P225" s="23" t="s">
        <v>84</v>
      </c>
      <c r="Q225" s="23" t="s">
        <v>84</v>
      </c>
      <c r="R225" s="23" t="s">
        <v>64</v>
      </c>
      <c r="S225" s="23" t="s">
        <v>78</v>
      </c>
      <c r="T225" s="23" t="s">
        <v>78</v>
      </c>
      <c r="U225" s="23" t="s">
        <v>64</v>
      </c>
      <c r="V225" s="23" t="s">
        <v>64</v>
      </c>
      <c r="W225" s="23" t="s">
        <v>78</v>
      </c>
      <c r="X225" s="23" t="s">
        <v>84</v>
      </c>
      <c r="Y225" s="23" t="s">
        <v>64</v>
      </c>
      <c r="Z225" s="23" t="s">
        <v>66</v>
      </c>
      <c r="AA225" s="23" t="s">
        <v>79</v>
      </c>
      <c r="AB225" s="23" t="s">
        <v>66</v>
      </c>
      <c r="AC225" s="23" t="s">
        <v>66</v>
      </c>
      <c r="AD225" s="23" t="s">
        <v>79</v>
      </c>
      <c r="AE225" s="23" t="s">
        <v>66</v>
      </c>
      <c r="AF225" s="23" t="s">
        <v>66</v>
      </c>
      <c r="AG225" s="23" t="s">
        <v>66</v>
      </c>
      <c r="AH225" s="23" t="s">
        <v>79</v>
      </c>
      <c r="AI225" s="23" t="s">
        <v>79</v>
      </c>
      <c r="AJ225" s="23" t="s">
        <v>66</v>
      </c>
      <c r="AK225" s="23" t="s">
        <v>66</v>
      </c>
      <c r="AL225" s="23" t="s">
        <v>66</v>
      </c>
      <c r="AM225" s="23" t="s">
        <v>79</v>
      </c>
      <c r="AN225" s="23" t="s">
        <v>79</v>
      </c>
      <c r="AO225" s="23" t="s">
        <v>79</v>
      </c>
      <c r="AP225" s="23" t="s">
        <v>85</v>
      </c>
      <c r="AQ225" s="23" t="s">
        <v>85</v>
      </c>
      <c r="AR225" s="23" t="s">
        <v>63</v>
      </c>
      <c r="AS225" s="23" t="s">
        <v>81</v>
      </c>
      <c r="AT225" s="23" t="s">
        <v>87</v>
      </c>
      <c r="AU225" s="23" t="s">
        <v>93</v>
      </c>
      <c r="AV225" s="23" t="s">
        <v>67</v>
      </c>
      <c r="AW225" s="23" t="s">
        <v>73</v>
      </c>
      <c r="AX225" s="23" t="s">
        <v>73</v>
      </c>
      <c r="AY225" s="23" t="s">
        <v>72</v>
      </c>
      <c r="AZ225" s="23" t="s">
        <v>72</v>
      </c>
      <c r="BA225" s="23" t="s">
        <v>63</v>
      </c>
      <c r="BB225" s="23" t="s">
        <v>63</v>
      </c>
      <c r="BC225" s="23" t="s">
        <v>73</v>
      </c>
      <c r="BD225" s="23"/>
      <c r="BE225" s="23" t="s">
        <v>73</v>
      </c>
      <c r="BF225" s="25"/>
      <c r="BG225" s="26"/>
      <c r="BH225" s="26"/>
      <c r="BI225" s="26"/>
      <c r="BJ225" s="26"/>
      <c r="BK225" s="26"/>
      <c r="BL225" s="26"/>
    </row>
    <row r="226" spans="1:64" ht="13.2" x14ac:dyDescent="0.25">
      <c r="A226" s="22">
        <v>45573.404305405093</v>
      </c>
      <c r="B226" s="23" t="s">
        <v>686</v>
      </c>
      <c r="C226" s="24" t="s">
        <v>687</v>
      </c>
      <c r="D226" s="23">
        <v>100</v>
      </c>
      <c r="E226" s="23">
        <v>0.67</v>
      </c>
      <c r="F226" s="23" t="s">
        <v>423</v>
      </c>
      <c r="G226" s="23" t="s">
        <v>76</v>
      </c>
      <c r="H226" s="23" t="s">
        <v>683</v>
      </c>
      <c r="I226" s="23" t="s">
        <v>63</v>
      </c>
      <c r="J226" s="23" t="s">
        <v>64</v>
      </c>
      <c r="K226" s="23" t="s">
        <v>64</v>
      </c>
      <c r="L226" s="23" t="s">
        <v>64</v>
      </c>
      <c r="M226" s="23" t="s">
        <v>78</v>
      </c>
      <c r="N226" s="23" t="s">
        <v>64</v>
      </c>
      <c r="O226" s="23" t="s">
        <v>64</v>
      </c>
      <c r="P226" s="23" t="s">
        <v>64</v>
      </c>
      <c r="Q226" s="23" t="s">
        <v>64</v>
      </c>
      <c r="R226" s="23" t="s">
        <v>64</v>
      </c>
      <c r="S226" s="23" t="s">
        <v>64</v>
      </c>
      <c r="T226" s="23" t="s">
        <v>64</v>
      </c>
      <c r="U226" s="23" t="s">
        <v>64</v>
      </c>
      <c r="V226" s="23" t="s">
        <v>64</v>
      </c>
      <c r="W226" s="23" t="s">
        <v>64</v>
      </c>
      <c r="X226" s="23" t="s">
        <v>64</v>
      </c>
      <c r="Y226" s="23" t="s">
        <v>78</v>
      </c>
      <c r="Z226" s="23" t="s">
        <v>65</v>
      </c>
      <c r="AA226" s="23" t="s">
        <v>65</v>
      </c>
      <c r="AB226" s="23" t="s">
        <v>65</v>
      </c>
      <c r="AC226" s="23" t="s">
        <v>65</v>
      </c>
      <c r="AD226" s="23" t="s">
        <v>65</v>
      </c>
      <c r="AE226" s="23" t="s">
        <v>65</v>
      </c>
      <c r="AF226" s="23" t="s">
        <v>65</v>
      </c>
      <c r="AG226" s="23" t="s">
        <v>65</v>
      </c>
      <c r="AH226" s="23" t="s">
        <v>65</v>
      </c>
      <c r="AI226" s="23" t="s">
        <v>65</v>
      </c>
      <c r="AJ226" s="23" t="s">
        <v>101</v>
      </c>
      <c r="AK226" s="23" t="s">
        <v>65</v>
      </c>
      <c r="AL226" s="23" t="s">
        <v>65</v>
      </c>
      <c r="AM226" s="23" t="s">
        <v>65</v>
      </c>
      <c r="AN226" s="23" t="s">
        <v>65</v>
      </c>
      <c r="AO226" s="23" t="s">
        <v>65</v>
      </c>
      <c r="AP226" s="23" t="s">
        <v>85</v>
      </c>
      <c r="AQ226" s="23" t="s">
        <v>67</v>
      </c>
      <c r="AR226" s="23" t="s">
        <v>63</v>
      </c>
      <c r="AS226" s="23" t="s">
        <v>68</v>
      </c>
      <c r="AT226" s="23" t="s">
        <v>87</v>
      </c>
      <c r="AU226" s="23" t="s">
        <v>80</v>
      </c>
      <c r="AV226" s="23" t="s">
        <v>71</v>
      </c>
      <c r="AW226" s="23" t="s">
        <v>72</v>
      </c>
      <c r="AX226" s="23" t="s">
        <v>72</v>
      </c>
      <c r="AY226" s="23" t="s">
        <v>72</v>
      </c>
      <c r="AZ226" s="23" t="s">
        <v>72</v>
      </c>
      <c r="BA226" s="23" t="s">
        <v>63</v>
      </c>
      <c r="BB226" s="23" t="s">
        <v>72</v>
      </c>
      <c r="BC226" s="23" t="s">
        <v>73</v>
      </c>
      <c r="BD226" s="23"/>
      <c r="BE226" s="23" t="s">
        <v>73</v>
      </c>
      <c r="BF226" s="25"/>
      <c r="BG226" s="26"/>
      <c r="BH226" s="26"/>
      <c r="BI226" s="26"/>
      <c r="BJ226" s="26"/>
      <c r="BK226" s="26"/>
      <c r="BL226" s="26"/>
    </row>
    <row r="227" spans="1:64" ht="13.2" x14ac:dyDescent="0.25">
      <c r="A227" s="22">
        <v>45573.406376851854</v>
      </c>
      <c r="B227" s="23" t="s">
        <v>688</v>
      </c>
      <c r="C227" s="24" t="s">
        <v>689</v>
      </c>
      <c r="D227" s="23">
        <v>23</v>
      </c>
      <c r="E227" s="23">
        <v>0.08</v>
      </c>
      <c r="F227" s="23" t="s">
        <v>423</v>
      </c>
      <c r="G227" s="23" t="s">
        <v>76</v>
      </c>
      <c r="H227" s="23" t="s">
        <v>614</v>
      </c>
      <c r="I227" s="23" t="s">
        <v>63</v>
      </c>
      <c r="J227" s="23" t="s">
        <v>64</v>
      </c>
      <c r="K227" s="23" t="s">
        <v>64</v>
      </c>
      <c r="L227" s="23" t="s">
        <v>64</v>
      </c>
      <c r="M227" s="23" t="s">
        <v>64</v>
      </c>
      <c r="N227" s="23" t="s">
        <v>64</v>
      </c>
      <c r="O227" s="23" t="s">
        <v>64</v>
      </c>
      <c r="P227" s="23" t="s">
        <v>64</v>
      </c>
      <c r="Q227" s="23" t="s">
        <v>64</v>
      </c>
      <c r="R227" s="23" t="s">
        <v>64</v>
      </c>
      <c r="S227" s="23" t="s">
        <v>64</v>
      </c>
      <c r="T227" s="23" t="s">
        <v>64</v>
      </c>
      <c r="U227" s="23" t="s">
        <v>64</v>
      </c>
      <c r="V227" s="23" t="s">
        <v>64</v>
      </c>
      <c r="W227" s="23" t="s">
        <v>64</v>
      </c>
      <c r="X227" s="23" t="s">
        <v>64</v>
      </c>
      <c r="Y227" s="23" t="s">
        <v>64</v>
      </c>
      <c r="Z227" s="23" t="s">
        <v>65</v>
      </c>
      <c r="AA227" s="23" t="s">
        <v>65</v>
      </c>
      <c r="AB227" s="23" t="s">
        <v>65</v>
      </c>
      <c r="AC227" s="23" t="s">
        <v>65</v>
      </c>
      <c r="AD227" s="23" t="s">
        <v>65</v>
      </c>
      <c r="AE227" s="23" t="s">
        <v>65</v>
      </c>
      <c r="AF227" s="23" t="s">
        <v>65</v>
      </c>
      <c r="AG227" s="23" t="s">
        <v>65</v>
      </c>
      <c r="AH227" s="23" t="s">
        <v>65</v>
      </c>
      <c r="AI227" s="23" t="s">
        <v>101</v>
      </c>
      <c r="AJ227" s="23" t="s">
        <v>65</v>
      </c>
      <c r="AK227" s="23" t="s">
        <v>65</v>
      </c>
      <c r="AL227" s="23" t="s">
        <v>65</v>
      </c>
      <c r="AM227" s="23" t="s">
        <v>65</v>
      </c>
      <c r="AN227" s="23" t="s">
        <v>65</v>
      </c>
      <c r="AO227" s="23" t="s">
        <v>65</v>
      </c>
      <c r="AP227" s="23" t="s">
        <v>85</v>
      </c>
      <c r="AQ227" s="23" t="s">
        <v>85</v>
      </c>
      <c r="AR227" s="23" t="s">
        <v>63</v>
      </c>
      <c r="AS227" s="23" t="s">
        <v>68</v>
      </c>
      <c r="AT227" s="23" t="s">
        <v>69</v>
      </c>
      <c r="AU227" s="23" t="s">
        <v>80</v>
      </c>
      <c r="AV227" s="23" t="s">
        <v>71</v>
      </c>
      <c r="AW227" s="23" t="s">
        <v>72</v>
      </c>
      <c r="AX227" s="23" t="s">
        <v>72</v>
      </c>
      <c r="AY227" s="23" t="s">
        <v>72</v>
      </c>
      <c r="AZ227" s="23" t="s">
        <v>72</v>
      </c>
      <c r="BA227" s="23" t="s">
        <v>72</v>
      </c>
      <c r="BB227" s="23" t="s">
        <v>72</v>
      </c>
      <c r="BC227" s="23" t="s">
        <v>73</v>
      </c>
      <c r="BD227" s="23"/>
      <c r="BE227" s="23" t="s">
        <v>73</v>
      </c>
      <c r="BF227" s="25"/>
      <c r="BG227" s="26"/>
      <c r="BH227" s="26"/>
      <c r="BI227" s="26"/>
      <c r="BJ227" s="26"/>
      <c r="BK227" s="26"/>
      <c r="BL227" s="26"/>
    </row>
    <row r="228" spans="1:64" ht="13.2" x14ac:dyDescent="0.25">
      <c r="A228" s="22">
        <v>45573.406512037036</v>
      </c>
      <c r="B228" s="23" t="s">
        <v>690</v>
      </c>
      <c r="C228" s="24" t="s">
        <v>691</v>
      </c>
      <c r="D228" s="23">
        <v>77.680000000000007</v>
      </c>
      <c r="E228" s="23">
        <v>0.57999999999999996</v>
      </c>
      <c r="F228" s="23" t="s">
        <v>423</v>
      </c>
      <c r="G228" s="23" t="s">
        <v>76</v>
      </c>
      <c r="H228" s="23" t="s">
        <v>648</v>
      </c>
      <c r="I228" s="23" t="s">
        <v>73</v>
      </c>
      <c r="J228" s="23" t="s">
        <v>64</v>
      </c>
      <c r="K228" s="23" t="s">
        <v>64</v>
      </c>
      <c r="L228" s="23" t="s">
        <v>64</v>
      </c>
      <c r="M228" s="23" t="s">
        <v>84</v>
      </c>
      <c r="N228" s="23" t="s">
        <v>64</v>
      </c>
      <c r="O228" s="23" t="s">
        <v>84</v>
      </c>
      <c r="P228" s="23" t="s">
        <v>84</v>
      </c>
      <c r="Q228" s="23" t="s">
        <v>64</v>
      </c>
      <c r="R228" s="23" t="s">
        <v>64</v>
      </c>
      <c r="S228" s="23" t="s">
        <v>64</v>
      </c>
      <c r="T228" s="23" t="s">
        <v>64</v>
      </c>
      <c r="U228" s="23" t="s">
        <v>84</v>
      </c>
      <c r="V228" s="23" t="s">
        <v>64</v>
      </c>
      <c r="W228" s="23" t="s">
        <v>64</v>
      </c>
      <c r="X228" s="23" t="s">
        <v>64</v>
      </c>
      <c r="Y228" s="23" t="s">
        <v>64</v>
      </c>
      <c r="Z228" s="23" t="s">
        <v>66</v>
      </c>
      <c r="AA228" s="23" t="s">
        <v>101</v>
      </c>
      <c r="AB228" s="23" t="s">
        <v>66</v>
      </c>
      <c r="AC228" s="23" t="s">
        <v>101</v>
      </c>
      <c r="AD228" s="23" t="s">
        <v>101</v>
      </c>
      <c r="AE228" s="23" t="s">
        <v>101</v>
      </c>
      <c r="AF228" s="23" t="s">
        <v>66</v>
      </c>
      <c r="AG228" s="23" t="s">
        <v>66</v>
      </c>
      <c r="AH228" s="23" t="s">
        <v>101</v>
      </c>
      <c r="AI228" s="23" t="s">
        <v>79</v>
      </c>
      <c r="AJ228" s="23" t="s">
        <v>65</v>
      </c>
      <c r="AK228" s="23" t="s">
        <v>66</v>
      </c>
      <c r="AL228" s="23" t="s">
        <v>65</v>
      </c>
      <c r="AM228" s="23" t="s">
        <v>65</v>
      </c>
      <c r="AN228" s="23" t="s">
        <v>65</v>
      </c>
      <c r="AO228" s="23" t="s">
        <v>65</v>
      </c>
      <c r="AP228" s="23" t="s">
        <v>85</v>
      </c>
      <c r="AQ228" s="23" t="s">
        <v>85</v>
      </c>
      <c r="AR228" s="23" t="s">
        <v>63</v>
      </c>
      <c r="AS228" s="23" t="s">
        <v>81</v>
      </c>
      <c r="AT228" s="23" t="s">
        <v>87</v>
      </c>
      <c r="AU228" s="23" t="s">
        <v>67</v>
      </c>
      <c r="AV228" s="23" t="s">
        <v>132</v>
      </c>
      <c r="AW228" s="23" t="s">
        <v>73</v>
      </c>
      <c r="AX228" s="23" t="s">
        <v>72</v>
      </c>
      <c r="AY228" s="23" t="s">
        <v>72</v>
      </c>
      <c r="AZ228" s="23" t="s">
        <v>63</v>
      </c>
      <c r="BA228" s="23" t="s">
        <v>73</v>
      </c>
      <c r="BB228" s="23" t="s">
        <v>73</v>
      </c>
      <c r="BC228" s="23" t="s">
        <v>73</v>
      </c>
      <c r="BD228" s="23"/>
      <c r="BE228" s="23" t="s">
        <v>73</v>
      </c>
      <c r="BF228" s="25"/>
      <c r="BG228" s="26"/>
      <c r="BH228" s="26"/>
      <c r="BI228" s="26"/>
      <c r="BJ228" s="26"/>
      <c r="BK228" s="26"/>
      <c r="BL228" s="26"/>
    </row>
    <row r="229" spans="1:64" ht="13.2" x14ac:dyDescent="0.25">
      <c r="A229" s="22">
        <v>45573.417968310183</v>
      </c>
      <c r="B229" s="23" t="s">
        <v>692</v>
      </c>
      <c r="C229" s="24" t="s">
        <v>693</v>
      </c>
      <c r="D229" s="23">
        <v>100</v>
      </c>
      <c r="E229" s="23">
        <v>0.71</v>
      </c>
      <c r="F229" s="23" t="s">
        <v>114</v>
      </c>
      <c r="G229" s="23" t="s">
        <v>291</v>
      </c>
      <c r="H229" s="23" t="s">
        <v>694</v>
      </c>
      <c r="I229" s="23" t="s">
        <v>63</v>
      </c>
      <c r="J229" s="23" t="s">
        <v>78</v>
      </c>
      <c r="K229" s="23" t="s">
        <v>64</v>
      </c>
      <c r="L229" s="23" t="s">
        <v>145</v>
      </c>
      <c r="M229" s="23" t="s">
        <v>84</v>
      </c>
      <c r="N229" s="23" t="s">
        <v>84</v>
      </c>
      <c r="O229" s="23" t="s">
        <v>84</v>
      </c>
      <c r="P229" s="23" t="s">
        <v>84</v>
      </c>
      <c r="Q229" s="23" t="s">
        <v>84</v>
      </c>
      <c r="R229" s="23" t="s">
        <v>64</v>
      </c>
      <c r="S229" s="23" t="s">
        <v>64</v>
      </c>
      <c r="T229" s="23" t="s">
        <v>84</v>
      </c>
      <c r="U229" s="23" t="s">
        <v>84</v>
      </c>
      <c r="V229" s="23" t="s">
        <v>84</v>
      </c>
      <c r="W229" s="23" t="s">
        <v>64</v>
      </c>
      <c r="X229" s="23" t="s">
        <v>64</v>
      </c>
      <c r="Y229" s="23" t="s">
        <v>84</v>
      </c>
      <c r="Z229" s="23" t="s">
        <v>66</v>
      </c>
      <c r="AA229" s="23" t="s">
        <v>66</v>
      </c>
      <c r="AB229" s="23" t="s">
        <v>66</v>
      </c>
      <c r="AC229" s="23" t="s">
        <v>66</v>
      </c>
      <c r="AD229" s="23" t="s">
        <v>66</v>
      </c>
      <c r="AE229" s="23" t="s">
        <v>66</v>
      </c>
      <c r="AF229" s="23" t="s">
        <v>66</v>
      </c>
      <c r="AG229" s="23" t="s">
        <v>66</v>
      </c>
      <c r="AH229" s="23" t="s">
        <v>66</v>
      </c>
      <c r="AI229" s="23" t="s">
        <v>79</v>
      </c>
      <c r="AJ229" s="23" t="s">
        <v>66</v>
      </c>
      <c r="AK229" s="23" t="s">
        <v>66</v>
      </c>
      <c r="AL229" s="23" t="s">
        <v>66</v>
      </c>
      <c r="AM229" s="23" t="s">
        <v>66</v>
      </c>
      <c r="AN229" s="23" t="s">
        <v>66</v>
      </c>
      <c r="AO229" s="23" t="s">
        <v>66</v>
      </c>
      <c r="AP229" s="23" t="s">
        <v>67</v>
      </c>
      <c r="AQ229" s="23" t="s">
        <v>85</v>
      </c>
      <c r="AR229" s="23" t="s">
        <v>63</v>
      </c>
      <c r="AS229" s="23" t="s">
        <v>223</v>
      </c>
      <c r="AT229" s="23" t="s">
        <v>169</v>
      </c>
      <c r="AU229" s="23" t="s">
        <v>80</v>
      </c>
      <c r="AV229" s="23" t="s">
        <v>71</v>
      </c>
      <c r="AW229" s="23" t="s">
        <v>63</v>
      </c>
      <c r="AX229" s="23" t="s">
        <v>63</v>
      </c>
      <c r="AY229" s="23" t="s">
        <v>73</v>
      </c>
      <c r="AZ229" s="23" t="s">
        <v>73</v>
      </c>
      <c r="BA229" s="23" t="s">
        <v>72</v>
      </c>
      <c r="BB229" s="23" t="s">
        <v>73</v>
      </c>
      <c r="BC229" s="23" t="s">
        <v>73</v>
      </c>
      <c r="BD229" s="23"/>
      <c r="BE229" s="23" t="s">
        <v>73</v>
      </c>
      <c r="BF229" s="25"/>
      <c r="BG229" s="26"/>
      <c r="BH229" s="26"/>
      <c r="BI229" s="26"/>
      <c r="BJ229" s="26"/>
      <c r="BK229" s="26"/>
      <c r="BL229" s="26"/>
    </row>
    <row r="230" spans="1:64" ht="13.2" x14ac:dyDescent="0.25">
      <c r="A230" s="22">
        <v>45573.42921425926</v>
      </c>
      <c r="B230" s="23" t="s">
        <v>695</v>
      </c>
      <c r="C230" s="23">
        <v>100318140993</v>
      </c>
      <c r="D230" s="23">
        <v>100</v>
      </c>
      <c r="E230" s="23">
        <v>0.57999999999999996</v>
      </c>
      <c r="F230" s="23" t="s">
        <v>114</v>
      </c>
      <c r="G230" s="23" t="s">
        <v>291</v>
      </c>
      <c r="H230" s="23" t="s">
        <v>614</v>
      </c>
      <c r="I230" s="23" t="s">
        <v>63</v>
      </c>
      <c r="J230" s="23" t="s">
        <v>64</v>
      </c>
      <c r="K230" s="23" t="s">
        <v>78</v>
      </c>
      <c r="L230" s="23" t="s">
        <v>64</v>
      </c>
      <c r="M230" s="23" t="s">
        <v>78</v>
      </c>
      <c r="N230" s="23" t="s">
        <v>64</v>
      </c>
      <c r="O230" s="23" t="s">
        <v>64</v>
      </c>
      <c r="P230" s="23" t="s">
        <v>64</v>
      </c>
      <c r="Q230" s="23" t="s">
        <v>64</v>
      </c>
      <c r="R230" s="23" t="s">
        <v>64</v>
      </c>
      <c r="S230" s="23" t="s">
        <v>64</v>
      </c>
      <c r="T230" s="23" t="s">
        <v>64</v>
      </c>
      <c r="U230" s="23" t="s">
        <v>64</v>
      </c>
      <c r="V230" s="23" t="s">
        <v>84</v>
      </c>
      <c r="W230" s="23" t="s">
        <v>64</v>
      </c>
      <c r="X230" s="23" t="s">
        <v>64</v>
      </c>
      <c r="Y230" s="23" t="s">
        <v>64</v>
      </c>
      <c r="Z230" s="23" t="s">
        <v>65</v>
      </c>
      <c r="AA230" s="23" t="s">
        <v>66</v>
      </c>
      <c r="AB230" s="23" t="s">
        <v>66</v>
      </c>
      <c r="AC230" s="23" t="s">
        <v>65</v>
      </c>
      <c r="AD230" s="23" t="s">
        <v>65</v>
      </c>
      <c r="AE230" s="23" t="s">
        <v>65</v>
      </c>
      <c r="AF230" s="23" t="s">
        <v>66</v>
      </c>
      <c r="AG230" s="23" t="s">
        <v>65</v>
      </c>
      <c r="AH230" s="23" t="s">
        <v>65</v>
      </c>
      <c r="AI230" s="23" t="s">
        <v>101</v>
      </c>
      <c r="AJ230" s="23" t="s">
        <v>66</v>
      </c>
      <c r="AK230" s="23" t="s">
        <v>66</v>
      </c>
      <c r="AL230" s="23" t="s">
        <v>79</v>
      </c>
      <c r="AM230" s="23" t="s">
        <v>65</v>
      </c>
      <c r="AN230" s="23" t="s">
        <v>66</v>
      </c>
      <c r="AO230" s="23" t="s">
        <v>65</v>
      </c>
      <c r="AP230" s="23" t="s">
        <v>67</v>
      </c>
      <c r="AQ230" s="23" t="s">
        <v>67</v>
      </c>
      <c r="AR230" s="23" t="s">
        <v>63</v>
      </c>
      <c r="AS230" s="23" t="s">
        <v>696</v>
      </c>
      <c r="AT230" s="23" t="s">
        <v>87</v>
      </c>
      <c r="AU230" s="23" t="s">
        <v>70</v>
      </c>
      <c r="AV230" s="23" t="s">
        <v>71</v>
      </c>
      <c r="AW230" s="23" t="s">
        <v>73</v>
      </c>
      <c r="AX230" s="23" t="s">
        <v>73</v>
      </c>
      <c r="AY230" s="23" t="s">
        <v>72</v>
      </c>
      <c r="AZ230" s="23" t="s">
        <v>72</v>
      </c>
      <c r="BA230" s="23" t="s">
        <v>72</v>
      </c>
      <c r="BB230" s="23" t="s">
        <v>73</v>
      </c>
      <c r="BC230" s="23" t="s">
        <v>73</v>
      </c>
      <c r="BD230" s="23"/>
      <c r="BE230" s="23" t="s">
        <v>73</v>
      </c>
      <c r="BF230" s="25"/>
      <c r="BG230" s="26"/>
      <c r="BH230" s="26"/>
      <c r="BI230" s="26"/>
      <c r="BJ230" s="26"/>
      <c r="BK230" s="26"/>
      <c r="BL230" s="26"/>
    </row>
    <row r="231" spans="1:64" ht="13.2" x14ac:dyDescent="0.25">
      <c r="A231" s="22">
        <v>45573.429531921298</v>
      </c>
      <c r="B231" s="23" t="s">
        <v>697</v>
      </c>
      <c r="C231" s="23">
        <v>101109080407</v>
      </c>
      <c r="D231" s="23">
        <v>59.82</v>
      </c>
      <c r="E231" s="23">
        <v>0.95</v>
      </c>
      <c r="F231" s="23" t="s">
        <v>114</v>
      </c>
      <c r="G231" s="23" t="s">
        <v>76</v>
      </c>
      <c r="H231" s="23" t="s">
        <v>614</v>
      </c>
      <c r="I231" s="23" t="s">
        <v>63</v>
      </c>
      <c r="J231" s="23" t="s">
        <v>64</v>
      </c>
      <c r="K231" s="23" t="s">
        <v>84</v>
      </c>
      <c r="L231" s="23" t="s">
        <v>64</v>
      </c>
      <c r="M231" s="23" t="s">
        <v>84</v>
      </c>
      <c r="N231" s="23" t="s">
        <v>84</v>
      </c>
      <c r="O231" s="23" t="s">
        <v>64</v>
      </c>
      <c r="P231" s="23" t="s">
        <v>84</v>
      </c>
      <c r="Q231" s="23" t="s">
        <v>84</v>
      </c>
      <c r="R231" s="23" t="s">
        <v>64</v>
      </c>
      <c r="S231" s="23" t="s">
        <v>64</v>
      </c>
      <c r="T231" s="23" t="s">
        <v>64</v>
      </c>
      <c r="U231" s="23" t="s">
        <v>84</v>
      </c>
      <c r="V231" s="23" t="s">
        <v>84</v>
      </c>
      <c r="W231" s="23" t="s">
        <v>64</v>
      </c>
      <c r="X231" s="23" t="s">
        <v>64</v>
      </c>
      <c r="Y231" s="23" t="s">
        <v>64</v>
      </c>
      <c r="Z231" s="23" t="s">
        <v>65</v>
      </c>
      <c r="AA231" s="23" t="s">
        <v>65</v>
      </c>
      <c r="AB231" s="23" t="s">
        <v>65</v>
      </c>
      <c r="AC231" s="23" t="s">
        <v>65</v>
      </c>
      <c r="AD231" s="23" t="s">
        <v>65</v>
      </c>
      <c r="AE231" s="23" t="s">
        <v>66</v>
      </c>
      <c r="AF231" s="23" t="s">
        <v>66</v>
      </c>
      <c r="AG231" s="23" t="s">
        <v>66</v>
      </c>
      <c r="AH231" s="23" t="s">
        <v>66</v>
      </c>
      <c r="AI231" s="23" t="s">
        <v>101</v>
      </c>
      <c r="AJ231" s="23" t="s">
        <v>65</v>
      </c>
      <c r="AK231" s="23" t="s">
        <v>65</v>
      </c>
      <c r="AL231" s="23" t="s">
        <v>66</v>
      </c>
      <c r="AM231" s="23" t="s">
        <v>65</v>
      </c>
      <c r="AN231" s="23" t="s">
        <v>66</v>
      </c>
      <c r="AO231" s="23" t="s">
        <v>66</v>
      </c>
      <c r="AP231" s="23" t="s">
        <v>67</v>
      </c>
      <c r="AQ231" s="23" t="s">
        <v>67</v>
      </c>
      <c r="AR231" s="23" t="s">
        <v>86</v>
      </c>
      <c r="AS231" s="23" t="s">
        <v>698</v>
      </c>
      <c r="AT231" s="23" t="s">
        <v>69</v>
      </c>
      <c r="AU231" s="23" t="s">
        <v>70</v>
      </c>
      <c r="AV231" s="23" t="s">
        <v>67</v>
      </c>
      <c r="AW231" s="23" t="s">
        <v>72</v>
      </c>
      <c r="AX231" s="23" t="s">
        <v>63</v>
      </c>
      <c r="AY231" s="23" t="s">
        <v>72</v>
      </c>
      <c r="AZ231" s="23" t="s">
        <v>72</v>
      </c>
      <c r="BA231" s="23" t="s">
        <v>63</v>
      </c>
      <c r="BB231" s="23" t="s">
        <v>73</v>
      </c>
      <c r="BC231" s="23" t="s">
        <v>73</v>
      </c>
      <c r="BD231" s="23"/>
      <c r="BE231" s="23" t="s">
        <v>73</v>
      </c>
      <c r="BF231" s="25"/>
      <c r="BG231" s="26"/>
      <c r="BH231" s="26"/>
      <c r="BI231" s="26"/>
      <c r="BJ231" s="26"/>
      <c r="BK231" s="26"/>
      <c r="BL231" s="26"/>
    </row>
    <row r="232" spans="1:64" ht="13.2" x14ac:dyDescent="0.25">
      <c r="A232" s="22">
        <v>45573.430272777783</v>
      </c>
      <c r="B232" s="23" t="s">
        <v>699</v>
      </c>
      <c r="C232" s="23">
        <v>100821080721</v>
      </c>
      <c r="D232" s="23">
        <v>25</v>
      </c>
      <c r="E232" s="23">
        <v>0.54</v>
      </c>
      <c r="F232" s="23" t="s">
        <v>114</v>
      </c>
      <c r="G232" s="23" t="s">
        <v>76</v>
      </c>
      <c r="H232" s="23" t="s">
        <v>614</v>
      </c>
      <c r="I232" s="23" t="s">
        <v>63</v>
      </c>
      <c r="J232" s="23" t="s">
        <v>64</v>
      </c>
      <c r="K232" s="23" t="s">
        <v>64</v>
      </c>
      <c r="L232" s="23" t="s">
        <v>64</v>
      </c>
      <c r="M232" s="23" t="s">
        <v>64</v>
      </c>
      <c r="N232" s="23" t="s">
        <v>64</v>
      </c>
      <c r="O232" s="23" t="s">
        <v>78</v>
      </c>
      <c r="P232" s="23" t="s">
        <v>64</v>
      </c>
      <c r="Q232" s="23" t="s">
        <v>84</v>
      </c>
      <c r="R232" s="23" t="s">
        <v>64</v>
      </c>
      <c r="S232" s="23" t="s">
        <v>64</v>
      </c>
      <c r="T232" s="23" t="s">
        <v>64</v>
      </c>
      <c r="U232" s="23" t="s">
        <v>64</v>
      </c>
      <c r="V232" s="23" t="s">
        <v>84</v>
      </c>
      <c r="W232" s="23" t="s">
        <v>64</v>
      </c>
      <c r="X232" s="23" t="s">
        <v>64</v>
      </c>
      <c r="Y232" s="23" t="s">
        <v>84</v>
      </c>
      <c r="Z232" s="23" t="s">
        <v>66</v>
      </c>
      <c r="AA232" s="23" t="s">
        <v>66</v>
      </c>
      <c r="AB232" s="23" t="s">
        <v>66</v>
      </c>
      <c r="AC232" s="23" t="s">
        <v>66</v>
      </c>
      <c r="AD232" s="23" t="s">
        <v>66</v>
      </c>
      <c r="AE232" s="23" t="s">
        <v>66</v>
      </c>
      <c r="AF232" s="23" t="s">
        <v>66</v>
      </c>
      <c r="AG232" s="23" t="s">
        <v>66</v>
      </c>
      <c r="AH232" s="23" t="s">
        <v>66</v>
      </c>
      <c r="AI232" s="23" t="s">
        <v>79</v>
      </c>
      <c r="AJ232" s="23" t="s">
        <v>66</v>
      </c>
      <c r="AK232" s="23" t="s">
        <v>66</v>
      </c>
      <c r="AL232" s="23" t="s">
        <v>66</v>
      </c>
      <c r="AM232" s="23" t="s">
        <v>65</v>
      </c>
      <c r="AN232" s="23" t="s">
        <v>66</v>
      </c>
      <c r="AO232" s="23" t="s">
        <v>66</v>
      </c>
      <c r="AP232" s="23" t="s">
        <v>67</v>
      </c>
      <c r="AQ232" s="23" t="s">
        <v>67</v>
      </c>
      <c r="AR232" s="23" t="s">
        <v>63</v>
      </c>
      <c r="AS232" s="23" t="s">
        <v>700</v>
      </c>
      <c r="AT232" s="23" t="s">
        <v>69</v>
      </c>
      <c r="AU232" s="23" t="s">
        <v>70</v>
      </c>
      <c r="AV232" s="23" t="s">
        <v>71</v>
      </c>
      <c r="AW232" s="23" t="s">
        <v>73</v>
      </c>
      <c r="AX232" s="23" t="s">
        <v>72</v>
      </c>
      <c r="AY232" s="23" t="s">
        <v>63</v>
      </c>
      <c r="AZ232" s="23" t="s">
        <v>63</v>
      </c>
      <c r="BA232" s="23" t="s">
        <v>63</v>
      </c>
      <c r="BB232" s="23" t="s">
        <v>63</v>
      </c>
      <c r="BC232" s="23" t="s">
        <v>73</v>
      </c>
      <c r="BD232" s="23"/>
      <c r="BE232" s="23" t="s">
        <v>73</v>
      </c>
      <c r="BF232" s="25"/>
      <c r="BG232" s="26"/>
      <c r="BH232" s="26"/>
      <c r="BI232" s="26"/>
      <c r="BJ232" s="26"/>
      <c r="BK232" s="26"/>
      <c r="BL232" s="26"/>
    </row>
    <row r="233" spans="1:64" ht="13.2" x14ac:dyDescent="0.25">
      <c r="A233" s="22">
        <v>45573.431359224538</v>
      </c>
      <c r="B233" s="23" t="s">
        <v>701</v>
      </c>
      <c r="C233" s="23">
        <v>101103080457</v>
      </c>
      <c r="D233" s="23">
        <v>72.12</v>
      </c>
      <c r="E233" s="23">
        <v>0.28999999999999998</v>
      </c>
      <c r="F233" s="23" t="s">
        <v>114</v>
      </c>
      <c r="G233" s="23" t="s">
        <v>291</v>
      </c>
      <c r="H233" s="23" t="s">
        <v>631</v>
      </c>
      <c r="I233" s="23" t="s">
        <v>63</v>
      </c>
      <c r="J233" s="23" t="s">
        <v>64</v>
      </c>
      <c r="K233" s="23" t="s">
        <v>78</v>
      </c>
      <c r="L233" s="23" t="s">
        <v>145</v>
      </c>
      <c r="M233" s="23" t="s">
        <v>64</v>
      </c>
      <c r="N233" s="23" t="s">
        <v>64</v>
      </c>
      <c r="O233" s="23" t="s">
        <v>78</v>
      </c>
      <c r="P233" s="23" t="s">
        <v>84</v>
      </c>
      <c r="Q233" s="23" t="s">
        <v>64</v>
      </c>
      <c r="R233" s="23" t="s">
        <v>84</v>
      </c>
      <c r="S233" s="23" t="s">
        <v>84</v>
      </c>
      <c r="T233" s="23" t="s">
        <v>64</v>
      </c>
      <c r="U233" s="23" t="s">
        <v>64</v>
      </c>
      <c r="V233" s="23" t="s">
        <v>64</v>
      </c>
      <c r="W233" s="23" t="s">
        <v>64</v>
      </c>
      <c r="X233" s="23" t="s">
        <v>64</v>
      </c>
      <c r="Y233" s="23" t="s">
        <v>64</v>
      </c>
      <c r="Z233" s="23" t="s">
        <v>66</v>
      </c>
      <c r="AA233" s="23" t="s">
        <v>65</v>
      </c>
      <c r="AB233" s="23" t="s">
        <v>66</v>
      </c>
      <c r="AC233" s="23" t="s">
        <v>66</v>
      </c>
      <c r="AD233" s="23" t="s">
        <v>65</v>
      </c>
      <c r="AE233" s="23" t="s">
        <v>66</v>
      </c>
      <c r="AF233" s="23" t="s">
        <v>66</v>
      </c>
      <c r="AG233" s="23" t="s">
        <v>66</v>
      </c>
      <c r="AH233" s="23" t="s">
        <v>65</v>
      </c>
      <c r="AI233" s="23" t="s">
        <v>79</v>
      </c>
      <c r="AJ233" s="23" t="s">
        <v>79</v>
      </c>
      <c r="AK233" s="23" t="s">
        <v>79</v>
      </c>
      <c r="AL233" s="23" t="s">
        <v>79</v>
      </c>
      <c r="AM233" s="23" t="s">
        <v>65</v>
      </c>
      <c r="AN233" s="23" t="s">
        <v>66</v>
      </c>
      <c r="AO233" s="23" t="s">
        <v>66</v>
      </c>
      <c r="AP233" s="23" t="s">
        <v>67</v>
      </c>
      <c r="AQ233" s="23" t="s">
        <v>67</v>
      </c>
      <c r="AR233" s="23" t="s">
        <v>73</v>
      </c>
      <c r="AS233" s="23" t="s">
        <v>252</v>
      </c>
      <c r="AT233" s="23" t="s">
        <v>69</v>
      </c>
      <c r="AU233" s="23" t="s">
        <v>93</v>
      </c>
      <c r="AV233" s="23" t="s">
        <v>71</v>
      </c>
      <c r="AW233" s="23" t="s">
        <v>73</v>
      </c>
      <c r="AX233" s="23" t="s">
        <v>73</v>
      </c>
      <c r="AY233" s="23" t="s">
        <v>72</v>
      </c>
      <c r="AZ233" s="23" t="s">
        <v>72</v>
      </c>
      <c r="BA233" s="23" t="s">
        <v>63</v>
      </c>
      <c r="BB233" s="23" t="s">
        <v>63</v>
      </c>
      <c r="BC233" s="23" t="s">
        <v>73</v>
      </c>
      <c r="BD233" s="23"/>
      <c r="BE233" s="23" t="s">
        <v>73</v>
      </c>
      <c r="BF233" s="25"/>
      <c r="BG233" s="26"/>
      <c r="BH233" s="26"/>
      <c r="BI233" s="26"/>
      <c r="BJ233" s="26"/>
      <c r="BK233" s="26"/>
      <c r="BL233" s="26"/>
    </row>
    <row r="234" spans="1:64" ht="13.2" x14ac:dyDescent="0.25">
      <c r="A234" s="22">
        <v>45573.432829826386</v>
      </c>
      <c r="B234" s="23" t="s">
        <v>702</v>
      </c>
      <c r="C234" s="23">
        <v>100221081819</v>
      </c>
      <c r="D234" s="23">
        <v>100</v>
      </c>
      <c r="E234" s="23">
        <v>0.33</v>
      </c>
      <c r="F234" s="23" t="s">
        <v>114</v>
      </c>
      <c r="G234" s="23" t="s">
        <v>76</v>
      </c>
      <c r="H234" s="23" t="s">
        <v>631</v>
      </c>
      <c r="I234" s="23" t="s">
        <v>63</v>
      </c>
      <c r="J234" s="23" t="s">
        <v>64</v>
      </c>
      <c r="K234" s="23" t="s">
        <v>64</v>
      </c>
      <c r="L234" s="23" t="s">
        <v>78</v>
      </c>
      <c r="M234" s="23" t="s">
        <v>78</v>
      </c>
      <c r="N234" s="23" t="s">
        <v>64</v>
      </c>
      <c r="O234" s="23" t="s">
        <v>78</v>
      </c>
      <c r="P234" s="23" t="s">
        <v>64</v>
      </c>
      <c r="Q234" s="23" t="s">
        <v>64</v>
      </c>
      <c r="R234" s="23" t="s">
        <v>78</v>
      </c>
      <c r="S234" s="23" t="s">
        <v>64</v>
      </c>
      <c r="T234" s="23" t="s">
        <v>64</v>
      </c>
      <c r="U234" s="23" t="s">
        <v>64</v>
      </c>
      <c r="V234" s="23" t="s">
        <v>78</v>
      </c>
      <c r="W234" s="23" t="s">
        <v>64</v>
      </c>
      <c r="X234" s="23" t="s">
        <v>64</v>
      </c>
      <c r="Y234" s="23" t="s">
        <v>64</v>
      </c>
      <c r="Z234" s="23" t="s">
        <v>66</v>
      </c>
      <c r="AA234" s="23" t="s">
        <v>66</v>
      </c>
      <c r="AB234" s="23" t="s">
        <v>66</v>
      </c>
      <c r="AC234" s="23" t="s">
        <v>66</v>
      </c>
      <c r="AD234" s="23" t="s">
        <v>66</v>
      </c>
      <c r="AE234" s="23" t="s">
        <v>66</v>
      </c>
      <c r="AF234" s="23" t="s">
        <v>66</v>
      </c>
      <c r="AG234" s="23" t="s">
        <v>66</v>
      </c>
      <c r="AH234" s="23" t="s">
        <v>65</v>
      </c>
      <c r="AI234" s="23" t="s">
        <v>79</v>
      </c>
      <c r="AJ234" s="23" t="s">
        <v>66</v>
      </c>
      <c r="AK234" s="23" t="s">
        <v>66</v>
      </c>
      <c r="AL234" s="23" t="s">
        <v>66</v>
      </c>
      <c r="AM234" s="23" t="s">
        <v>66</v>
      </c>
      <c r="AN234" s="23" t="s">
        <v>65</v>
      </c>
      <c r="AO234" s="23" t="s">
        <v>65</v>
      </c>
      <c r="AP234" s="23" t="s">
        <v>67</v>
      </c>
      <c r="AQ234" s="23" t="s">
        <v>67</v>
      </c>
      <c r="AR234" s="23" t="s">
        <v>63</v>
      </c>
      <c r="AS234" s="23" t="s">
        <v>120</v>
      </c>
      <c r="AT234" s="23" t="s">
        <v>87</v>
      </c>
      <c r="AU234" s="23" t="s">
        <v>67</v>
      </c>
      <c r="AV234" s="23" t="s">
        <v>80</v>
      </c>
      <c r="AW234" s="23" t="s">
        <v>72</v>
      </c>
      <c r="AX234" s="23" t="s">
        <v>63</v>
      </c>
      <c r="AY234" s="23" t="s">
        <v>63</v>
      </c>
      <c r="AZ234" s="23" t="s">
        <v>63</v>
      </c>
      <c r="BA234" s="23" t="s">
        <v>72</v>
      </c>
      <c r="BB234" s="23" t="s">
        <v>63</v>
      </c>
      <c r="BC234" s="23" t="s">
        <v>73</v>
      </c>
      <c r="BD234" s="23"/>
      <c r="BE234" s="23" t="s">
        <v>73</v>
      </c>
      <c r="BF234" s="25"/>
      <c r="BG234" s="26"/>
      <c r="BH234" s="26"/>
      <c r="BI234" s="26"/>
      <c r="BJ234" s="26"/>
      <c r="BK234" s="26"/>
      <c r="BL234" s="26"/>
    </row>
    <row r="235" spans="1:64" ht="13.2" x14ac:dyDescent="0.25">
      <c r="A235" s="22">
        <v>45573.434121307873</v>
      </c>
      <c r="B235" s="23" t="s">
        <v>703</v>
      </c>
      <c r="C235" s="23">
        <v>100930080501</v>
      </c>
      <c r="D235" s="23">
        <v>51.8</v>
      </c>
      <c r="E235" s="23">
        <v>0.28999999999999998</v>
      </c>
      <c r="F235" s="23" t="s">
        <v>114</v>
      </c>
      <c r="G235" s="23" t="s">
        <v>76</v>
      </c>
      <c r="H235" s="23" t="s">
        <v>634</v>
      </c>
      <c r="I235" s="23" t="s">
        <v>63</v>
      </c>
      <c r="J235" s="23" t="s">
        <v>64</v>
      </c>
      <c r="K235" s="23" t="s">
        <v>84</v>
      </c>
      <c r="L235" s="23" t="s">
        <v>64</v>
      </c>
      <c r="M235" s="23" t="s">
        <v>84</v>
      </c>
      <c r="N235" s="23" t="s">
        <v>64</v>
      </c>
      <c r="O235" s="23" t="s">
        <v>84</v>
      </c>
      <c r="P235" s="23" t="s">
        <v>78</v>
      </c>
      <c r="Q235" s="23" t="s">
        <v>64</v>
      </c>
      <c r="R235" s="23" t="s">
        <v>64</v>
      </c>
      <c r="S235" s="23" t="s">
        <v>78</v>
      </c>
      <c r="T235" s="23" t="s">
        <v>64</v>
      </c>
      <c r="U235" s="23" t="s">
        <v>64</v>
      </c>
      <c r="V235" s="23" t="s">
        <v>64</v>
      </c>
      <c r="W235" s="23" t="s">
        <v>64</v>
      </c>
      <c r="X235" s="23" t="s">
        <v>84</v>
      </c>
      <c r="Y235" s="23" t="s">
        <v>64</v>
      </c>
      <c r="Z235" s="23" t="s">
        <v>65</v>
      </c>
      <c r="AA235" s="23" t="s">
        <v>66</v>
      </c>
      <c r="AB235" s="23" t="s">
        <v>65</v>
      </c>
      <c r="AC235" s="23" t="s">
        <v>65</v>
      </c>
      <c r="AD235" s="23" t="s">
        <v>66</v>
      </c>
      <c r="AE235" s="23" t="s">
        <v>65</v>
      </c>
      <c r="AF235" s="23" t="s">
        <v>66</v>
      </c>
      <c r="AG235" s="23" t="s">
        <v>65</v>
      </c>
      <c r="AH235" s="23" t="s">
        <v>66</v>
      </c>
      <c r="AI235" s="23" t="s">
        <v>101</v>
      </c>
      <c r="AJ235" s="23" t="s">
        <v>65</v>
      </c>
      <c r="AK235" s="23" t="s">
        <v>66</v>
      </c>
      <c r="AL235" s="23" t="s">
        <v>65</v>
      </c>
      <c r="AM235" s="23" t="s">
        <v>65</v>
      </c>
      <c r="AN235" s="23" t="s">
        <v>66</v>
      </c>
      <c r="AO235" s="23" t="s">
        <v>65</v>
      </c>
      <c r="AP235" s="23" t="s">
        <v>85</v>
      </c>
      <c r="AQ235" s="23" t="s">
        <v>85</v>
      </c>
      <c r="AR235" s="23" t="s">
        <v>86</v>
      </c>
      <c r="AS235" s="23" t="s">
        <v>523</v>
      </c>
      <c r="AT235" s="23" t="s">
        <v>69</v>
      </c>
      <c r="AU235" s="23" t="s">
        <v>93</v>
      </c>
      <c r="AV235" s="23" t="s">
        <v>71</v>
      </c>
      <c r="AW235" s="23" t="s">
        <v>73</v>
      </c>
      <c r="AX235" s="23" t="s">
        <v>73</v>
      </c>
      <c r="AY235" s="23" t="s">
        <v>73</v>
      </c>
      <c r="AZ235" s="23" t="s">
        <v>73</v>
      </c>
      <c r="BA235" s="23" t="s">
        <v>72</v>
      </c>
      <c r="BB235" s="23" t="s">
        <v>73</v>
      </c>
      <c r="BC235" s="23" t="s">
        <v>73</v>
      </c>
      <c r="BD235" s="23"/>
      <c r="BE235" s="23" t="s">
        <v>73</v>
      </c>
      <c r="BF235" s="25"/>
      <c r="BG235" s="26"/>
      <c r="BH235" s="26"/>
      <c r="BI235" s="26"/>
      <c r="BJ235" s="26"/>
      <c r="BK235" s="26"/>
      <c r="BL235" s="26"/>
    </row>
    <row r="236" spans="1:64" ht="13.2" x14ac:dyDescent="0.25">
      <c r="A236" s="22">
        <v>45573.435157835644</v>
      </c>
      <c r="B236" s="23" t="s">
        <v>704</v>
      </c>
      <c r="C236" s="23">
        <v>101126080337</v>
      </c>
      <c r="D236" s="23">
        <v>100</v>
      </c>
      <c r="E236" s="23">
        <v>0.38</v>
      </c>
      <c r="F236" s="23" t="s">
        <v>114</v>
      </c>
      <c r="G236" s="23" t="s">
        <v>76</v>
      </c>
      <c r="H236" s="23" t="s">
        <v>631</v>
      </c>
      <c r="I236" s="23" t="s">
        <v>63</v>
      </c>
      <c r="J236" s="23" t="s">
        <v>64</v>
      </c>
      <c r="K236" s="23" t="s">
        <v>84</v>
      </c>
      <c r="L236" s="23" t="s">
        <v>64</v>
      </c>
      <c r="M236" s="23" t="s">
        <v>78</v>
      </c>
      <c r="N236" s="23" t="s">
        <v>64</v>
      </c>
      <c r="O236" s="23" t="s">
        <v>64</v>
      </c>
      <c r="P236" s="23" t="s">
        <v>84</v>
      </c>
      <c r="Q236" s="23" t="s">
        <v>64</v>
      </c>
      <c r="R236" s="23" t="s">
        <v>64</v>
      </c>
      <c r="S236" s="23" t="s">
        <v>64</v>
      </c>
      <c r="T236" s="23" t="s">
        <v>64</v>
      </c>
      <c r="U236" s="23" t="s">
        <v>64</v>
      </c>
      <c r="V236" s="23" t="s">
        <v>64</v>
      </c>
      <c r="W236" s="23" t="s">
        <v>64</v>
      </c>
      <c r="X236" s="23" t="s">
        <v>64</v>
      </c>
      <c r="Y236" s="23" t="s">
        <v>64</v>
      </c>
      <c r="Z236" s="23" t="s">
        <v>66</v>
      </c>
      <c r="AA236" s="23" t="s">
        <v>65</v>
      </c>
      <c r="AB236" s="23" t="s">
        <v>66</v>
      </c>
      <c r="AC236" s="23" t="s">
        <v>66</v>
      </c>
      <c r="AD236" s="23" t="s">
        <v>66</v>
      </c>
      <c r="AE236" s="23" t="s">
        <v>66</v>
      </c>
      <c r="AF236" s="23" t="s">
        <v>66</v>
      </c>
      <c r="AG236" s="23" t="s">
        <v>66</v>
      </c>
      <c r="AH236" s="23" t="s">
        <v>66</v>
      </c>
      <c r="AI236" s="23" t="s">
        <v>79</v>
      </c>
      <c r="AJ236" s="23" t="s">
        <v>66</v>
      </c>
      <c r="AK236" s="23" t="s">
        <v>66</v>
      </c>
      <c r="AL236" s="23" t="s">
        <v>79</v>
      </c>
      <c r="AM236" s="23" t="s">
        <v>65</v>
      </c>
      <c r="AN236" s="23" t="s">
        <v>66</v>
      </c>
      <c r="AO236" s="23" t="s">
        <v>66</v>
      </c>
      <c r="AP236" s="23" t="s">
        <v>67</v>
      </c>
      <c r="AQ236" s="23" t="s">
        <v>67</v>
      </c>
      <c r="AR236" s="23" t="s">
        <v>86</v>
      </c>
      <c r="AS236" s="23" t="s">
        <v>120</v>
      </c>
      <c r="AT236" s="23" t="s">
        <v>69</v>
      </c>
      <c r="AU236" s="23" t="s">
        <v>70</v>
      </c>
      <c r="AV236" s="23" t="s">
        <v>71</v>
      </c>
      <c r="AW236" s="23" t="s">
        <v>73</v>
      </c>
      <c r="AX236" s="23" t="s">
        <v>72</v>
      </c>
      <c r="AY236" s="23" t="s">
        <v>63</v>
      </c>
      <c r="AZ236" s="23" t="s">
        <v>63</v>
      </c>
      <c r="BA236" s="23" t="s">
        <v>72</v>
      </c>
      <c r="BB236" s="23" t="s">
        <v>73</v>
      </c>
      <c r="BC236" s="23" t="s">
        <v>73</v>
      </c>
      <c r="BD236" s="23"/>
      <c r="BE236" s="23" t="s">
        <v>73</v>
      </c>
      <c r="BF236" s="25"/>
      <c r="BG236" s="26"/>
      <c r="BH236" s="26"/>
      <c r="BI236" s="26"/>
      <c r="BJ236" s="26"/>
      <c r="BK236" s="26"/>
      <c r="BL236" s="26"/>
    </row>
    <row r="237" spans="1:64" ht="13.2" x14ac:dyDescent="0.25">
      <c r="A237" s="22">
        <v>45573.436831909727</v>
      </c>
      <c r="B237" s="23" t="s">
        <v>705</v>
      </c>
      <c r="C237" s="23">
        <v>100119080983</v>
      </c>
      <c r="D237" s="23">
        <v>10.7</v>
      </c>
      <c r="E237" s="23">
        <v>0.46</v>
      </c>
      <c r="F237" s="23" t="s">
        <v>114</v>
      </c>
      <c r="G237" s="23" t="s">
        <v>76</v>
      </c>
      <c r="H237" s="23" t="s">
        <v>706</v>
      </c>
      <c r="I237" s="23" t="s">
        <v>63</v>
      </c>
      <c r="J237" s="23" t="s">
        <v>64</v>
      </c>
      <c r="K237" s="23" t="s">
        <v>64</v>
      </c>
      <c r="L237" s="23" t="s">
        <v>78</v>
      </c>
      <c r="M237" s="23" t="s">
        <v>64</v>
      </c>
      <c r="N237" s="23" t="s">
        <v>64</v>
      </c>
      <c r="O237" s="23" t="s">
        <v>78</v>
      </c>
      <c r="P237" s="23" t="s">
        <v>64</v>
      </c>
      <c r="Q237" s="23" t="s">
        <v>64</v>
      </c>
      <c r="R237" s="23" t="s">
        <v>64</v>
      </c>
      <c r="S237" s="23" t="s">
        <v>64</v>
      </c>
      <c r="T237" s="23" t="s">
        <v>64</v>
      </c>
      <c r="U237" s="23" t="s">
        <v>64</v>
      </c>
      <c r="V237" s="23" t="s">
        <v>78</v>
      </c>
      <c r="W237" s="23" t="s">
        <v>64</v>
      </c>
      <c r="X237" s="23" t="s">
        <v>64</v>
      </c>
      <c r="Y237" s="23" t="s">
        <v>64</v>
      </c>
      <c r="Z237" s="23" t="s">
        <v>79</v>
      </c>
      <c r="AA237" s="23" t="s">
        <v>65</v>
      </c>
      <c r="AB237" s="23" t="s">
        <v>65</v>
      </c>
      <c r="AC237" s="23" t="s">
        <v>65</v>
      </c>
      <c r="AD237" s="23" t="s">
        <v>65</v>
      </c>
      <c r="AE237" s="23" t="s">
        <v>65</v>
      </c>
      <c r="AF237" s="23" t="s">
        <v>65</v>
      </c>
      <c r="AG237" s="23" t="s">
        <v>65</v>
      </c>
      <c r="AH237" s="23" t="s">
        <v>66</v>
      </c>
      <c r="AI237" s="23" t="s">
        <v>79</v>
      </c>
      <c r="AJ237" s="23" t="s">
        <v>65</v>
      </c>
      <c r="AK237" s="23" t="s">
        <v>66</v>
      </c>
      <c r="AL237" s="23" t="s">
        <v>65</v>
      </c>
      <c r="AM237" s="23" t="s">
        <v>65</v>
      </c>
      <c r="AN237" s="23" t="s">
        <v>65</v>
      </c>
      <c r="AO237" s="23" t="s">
        <v>65</v>
      </c>
      <c r="AP237" s="23" t="s">
        <v>67</v>
      </c>
      <c r="AQ237" s="23" t="s">
        <v>67</v>
      </c>
      <c r="AR237" s="23" t="s">
        <v>73</v>
      </c>
      <c r="AS237" s="23" t="s">
        <v>68</v>
      </c>
      <c r="AT237" s="23" t="s">
        <v>87</v>
      </c>
      <c r="AU237" s="23" t="s">
        <v>80</v>
      </c>
      <c r="AV237" s="23" t="s">
        <v>80</v>
      </c>
      <c r="AW237" s="23" t="s">
        <v>63</v>
      </c>
      <c r="AX237" s="23" t="s">
        <v>73</v>
      </c>
      <c r="AY237" s="23" t="s">
        <v>63</v>
      </c>
      <c r="AZ237" s="23" t="s">
        <v>73</v>
      </c>
      <c r="BA237" s="23" t="s">
        <v>63</v>
      </c>
      <c r="BB237" s="23" t="s">
        <v>72</v>
      </c>
      <c r="BC237" s="23" t="s">
        <v>73</v>
      </c>
      <c r="BD237" s="23"/>
      <c r="BE237" s="23" t="s">
        <v>73</v>
      </c>
      <c r="BF237" s="25"/>
      <c r="BG237" s="26"/>
      <c r="BH237" s="26"/>
      <c r="BI237" s="26"/>
      <c r="BJ237" s="26"/>
      <c r="BK237" s="26"/>
      <c r="BL237" s="26"/>
    </row>
    <row r="238" spans="1:64" ht="13.2" x14ac:dyDescent="0.25">
      <c r="A238" s="22">
        <v>45573.437946909718</v>
      </c>
      <c r="B238" s="23" t="s">
        <v>707</v>
      </c>
      <c r="C238" s="23">
        <v>100831080071</v>
      </c>
      <c r="D238" s="23">
        <v>92.86</v>
      </c>
      <c r="E238" s="23">
        <v>1.29</v>
      </c>
      <c r="F238" s="23" t="s">
        <v>114</v>
      </c>
      <c r="G238" s="23" t="s">
        <v>708</v>
      </c>
      <c r="H238" s="23" t="s">
        <v>709</v>
      </c>
      <c r="I238" s="23" t="s">
        <v>63</v>
      </c>
      <c r="J238" s="23" t="s">
        <v>64</v>
      </c>
      <c r="K238" s="23" t="s">
        <v>64</v>
      </c>
      <c r="L238" s="23" t="s">
        <v>64</v>
      </c>
      <c r="M238" s="23" t="s">
        <v>78</v>
      </c>
      <c r="N238" s="23" t="s">
        <v>64</v>
      </c>
      <c r="O238" s="23" t="s">
        <v>64</v>
      </c>
      <c r="P238" s="23" t="s">
        <v>78</v>
      </c>
      <c r="Q238" s="23" t="s">
        <v>84</v>
      </c>
      <c r="R238" s="23" t="s">
        <v>64</v>
      </c>
      <c r="S238" s="23" t="s">
        <v>84</v>
      </c>
      <c r="T238" s="23" t="s">
        <v>64</v>
      </c>
      <c r="U238" s="23" t="s">
        <v>64</v>
      </c>
      <c r="V238" s="23" t="s">
        <v>64</v>
      </c>
      <c r="W238" s="23" t="s">
        <v>64</v>
      </c>
      <c r="X238" s="23" t="s">
        <v>64</v>
      </c>
      <c r="Y238" s="23" t="s">
        <v>78</v>
      </c>
      <c r="Z238" s="23" t="s">
        <v>66</v>
      </c>
      <c r="AA238" s="23" t="s">
        <v>66</v>
      </c>
      <c r="AB238" s="23" t="s">
        <v>66</v>
      </c>
      <c r="AC238" s="23" t="s">
        <v>66</v>
      </c>
      <c r="AD238" s="23" t="s">
        <v>66</v>
      </c>
      <c r="AE238" s="23" t="s">
        <v>66</v>
      </c>
      <c r="AF238" s="23" t="s">
        <v>66</v>
      </c>
      <c r="AG238" s="23" t="s">
        <v>66</v>
      </c>
      <c r="AH238" s="23" t="s">
        <v>66</v>
      </c>
      <c r="AI238" s="23" t="s">
        <v>79</v>
      </c>
      <c r="AJ238" s="23" t="s">
        <v>66</v>
      </c>
      <c r="AK238" s="23" t="s">
        <v>66</v>
      </c>
      <c r="AL238" s="23" t="s">
        <v>66</v>
      </c>
      <c r="AM238" s="23" t="s">
        <v>66</v>
      </c>
      <c r="AN238" s="23" t="s">
        <v>66</v>
      </c>
      <c r="AO238" s="23" t="s">
        <v>66</v>
      </c>
      <c r="AP238" s="23" t="s">
        <v>85</v>
      </c>
      <c r="AQ238" s="23" t="s">
        <v>67</v>
      </c>
      <c r="AR238" s="23" t="s">
        <v>63</v>
      </c>
      <c r="AS238" s="23" t="s">
        <v>710</v>
      </c>
      <c r="AT238" s="23" t="s">
        <v>69</v>
      </c>
      <c r="AU238" s="23" t="s">
        <v>80</v>
      </c>
      <c r="AV238" s="23" t="s">
        <v>71</v>
      </c>
      <c r="AW238" s="23" t="s">
        <v>73</v>
      </c>
      <c r="AX238" s="23" t="s">
        <v>72</v>
      </c>
      <c r="AY238" s="23" t="s">
        <v>73</v>
      </c>
      <c r="AZ238" s="23" t="s">
        <v>63</v>
      </c>
      <c r="BA238" s="23" t="s">
        <v>72</v>
      </c>
      <c r="BB238" s="23" t="s">
        <v>73</v>
      </c>
      <c r="BC238" s="23" t="s">
        <v>73</v>
      </c>
      <c r="BD238" s="23"/>
      <c r="BE238" s="23" t="s">
        <v>73</v>
      </c>
      <c r="BF238" s="25"/>
      <c r="BG238" s="26"/>
      <c r="BH238" s="26"/>
      <c r="BI238" s="26"/>
      <c r="BJ238" s="26"/>
      <c r="BK238" s="26"/>
      <c r="BL238" s="26"/>
    </row>
    <row r="239" spans="1:64" ht="13.2" x14ac:dyDescent="0.25">
      <c r="A239" s="22">
        <v>45573.439027766202</v>
      </c>
      <c r="B239" s="23" t="s">
        <v>711</v>
      </c>
      <c r="C239" s="23">
        <v>100830080221</v>
      </c>
      <c r="D239" s="23">
        <v>33.9</v>
      </c>
      <c r="E239" s="23">
        <v>0.13</v>
      </c>
      <c r="F239" s="23" t="s">
        <v>114</v>
      </c>
      <c r="G239" s="23" t="s">
        <v>76</v>
      </c>
      <c r="H239" s="23" t="s">
        <v>631</v>
      </c>
      <c r="I239" s="23" t="s">
        <v>63</v>
      </c>
      <c r="J239" s="23" t="s">
        <v>64</v>
      </c>
      <c r="K239" s="23" t="s">
        <v>78</v>
      </c>
      <c r="L239" s="23" t="s">
        <v>64</v>
      </c>
      <c r="M239" s="23" t="s">
        <v>78</v>
      </c>
      <c r="N239" s="23" t="s">
        <v>64</v>
      </c>
      <c r="O239" s="23" t="s">
        <v>64</v>
      </c>
      <c r="P239" s="23" t="s">
        <v>64</v>
      </c>
      <c r="Q239" s="23" t="s">
        <v>64</v>
      </c>
      <c r="R239" s="23" t="s">
        <v>64</v>
      </c>
      <c r="S239" s="23" t="s">
        <v>64</v>
      </c>
      <c r="T239" s="23" t="s">
        <v>64</v>
      </c>
      <c r="U239" s="23" t="s">
        <v>64</v>
      </c>
      <c r="V239" s="23" t="s">
        <v>64</v>
      </c>
      <c r="W239" s="23" t="s">
        <v>78</v>
      </c>
      <c r="X239" s="23" t="s">
        <v>64</v>
      </c>
      <c r="Y239" s="23" t="s">
        <v>64</v>
      </c>
      <c r="Z239" s="23" t="s">
        <v>65</v>
      </c>
      <c r="AA239" s="23" t="s">
        <v>65</v>
      </c>
      <c r="AB239" s="23" t="s">
        <v>66</v>
      </c>
      <c r="AC239" s="23" t="s">
        <v>66</v>
      </c>
      <c r="AD239" s="23" t="s">
        <v>66</v>
      </c>
      <c r="AE239" s="23" t="s">
        <v>66</v>
      </c>
      <c r="AF239" s="23" t="s">
        <v>66</v>
      </c>
      <c r="AG239" s="23" t="s">
        <v>66</v>
      </c>
      <c r="AH239" s="23" t="s">
        <v>66</v>
      </c>
      <c r="AI239" s="23" t="s">
        <v>79</v>
      </c>
      <c r="AJ239" s="23" t="s">
        <v>65</v>
      </c>
      <c r="AK239" s="23" t="s">
        <v>66</v>
      </c>
      <c r="AL239" s="23" t="s">
        <v>65</v>
      </c>
      <c r="AM239" s="23" t="s">
        <v>66</v>
      </c>
      <c r="AN239" s="23" t="s">
        <v>66</v>
      </c>
      <c r="AO239" s="23" t="s">
        <v>66</v>
      </c>
      <c r="AP239" s="23" t="s">
        <v>85</v>
      </c>
      <c r="AQ239" s="23" t="s">
        <v>67</v>
      </c>
      <c r="AR239" s="23" t="s">
        <v>63</v>
      </c>
      <c r="AS239" s="23" t="s">
        <v>68</v>
      </c>
      <c r="AT239" s="23" t="s">
        <v>87</v>
      </c>
      <c r="AU239" s="23" t="s">
        <v>67</v>
      </c>
      <c r="AV239" s="23" t="s">
        <v>67</v>
      </c>
      <c r="AW239" s="23" t="s">
        <v>72</v>
      </c>
      <c r="AX239" s="23" t="s">
        <v>63</v>
      </c>
      <c r="AY239" s="23" t="s">
        <v>63</v>
      </c>
      <c r="AZ239" s="23" t="s">
        <v>63</v>
      </c>
      <c r="BA239" s="23" t="s">
        <v>72</v>
      </c>
      <c r="BB239" s="23" t="s">
        <v>72</v>
      </c>
      <c r="BC239" s="23" t="s">
        <v>73</v>
      </c>
      <c r="BD239" s="23"/>
      <c r="BE239" s="23" t="s">
        <v>73</v>
      </c>
      <c r="BF239" s="25"/>
      <c r="BG239" s="26"/>
      <c r="BH239" s="26"/>
      <c r="BI239" s="26"/>
      <c r="BJ239" s="26"/>
      <c r="BK239" s="26"/>
      <c r="BL239" s="26"/>
    </row>
    <row r="240" spans="1:64" ht="13.2" x14ac:dyDescent="0.25">
      <c r="A240" s="22">
        <v>45573.439280381943</v>
      </c>
      <c r="B240" s="23" t="s">
        <v>712</v>
      </c>
      <c r="C240" s="23">
        <v>101025080047</v>
      </c>
      <c r="D240" s="23">
        <v>57.14</v>
      </c>
      <c r="E240" s="23">
        <v>0.71</v>
      </c>
      <c r="F240" s="23" t="s">
        <v>114</v>
      </c>
      <c r="G240" s="23" t="s">
        <v>76</v>
      </c>
      <c r="H240" s="23" t="s">
        <v>631</v>
      </c>
      <c r="I240" s="23" t="s">
        <v>73</v>
      </c>
      <c r="J240" s="23" t="s">
        <v>64</v>
      </c>
      <c r="K240" s="23" t="s">
        <v>84</v>
      </c>
      <c r="L240" s="23" t="s">
        <v>64</v>
      </c>
      <c r="M240" s="23" t="s">
        <v>84</v>
      </c>
      <c r="N240" s="23" t="s">
        <v>64</v>
      </c>
      <c r="O240" s="23" t="s">
        <v>78</v>
      </c>
      <c r="P240" s="23" t="s">
        <v>84</v>
      </c>
      <c r="Q240" s="23" t="s">
        <v>84</v>
      </c>
      <c r="R240" s="23" t="s">
        <v>64</v>
      </c>
      <c r="S240" s="23" t="s">
        <v>64</v>
      </c>
      <c r="T240" s="23" t="s">
        <v>64</v>
      </c>
      <c r="U240" s="23" t="s">
        <v>64</v>
      </c>
      <c r="V240" s="23" t="s">
        <v>84</v>
      </c>
      <c r="W240" s="23" t="s">
        <v>84</v>
      </c>
      <c r="X240" s="23" t="s">
        <v>64</v>
      </c>
      <c r="Y240" s="23" t="s">
        <v>78</v>
      </c>
      <c r="Z240" s="23" t="s">
        <v>65</v>
      </c>
      <c r="AA240" s="23" t="s">
        <v>66</v>
      </c>
      <c r="AB240" s="23" t="s">
        <v>66</v>
      </c>
      <c r="AC240" s="23" t="s">
        <v>66</v>
      </c>
      <c r="AD240" s="23" t="s">
        <v>66</v>
      </c>
      <c r="AE240" s="23" t="s">
        <v>66</v>
      </c>
      <c r="AF240" s="23" t="s">
        <v>65</v>
      </c>
      <c r="AG240" s="23" t="s">
        <v>79</v>
      </c>
      <c r="AH240" s="23" t="s">
        <v>79</v>
      </c>
      <c r="AI240" s="23" t="s">
        <v>66</v>
      </c>
      <c r="AJ240" s="23" t="s">
        <v>101</v>
      </c>
      <c r="AK240" s="23" t="s">
        <v>79</v>
      </c>
      <c r="AL240" s="23" t="s">
        <v>79</v>
      </c>
      <c r="AM240" s="23" t="s">
        <v>66</v>
      </c>
      <c r="AN240" s="23" t="s">
        <v>66</v>
      </c>
      <c r="AO240" s="23" t="s">
        <v>66</v>
      </c>
      <c r="AP240" s="23" t="s">
        <v>67</v>
      </c>
      <c r="AQ240" s="23" t="s">
        <v>67</v>
      </c>
      <c r="AR240" s="23" t="s">
        <v>86</v>
      </c>
      <c r="AS240" s="23" t="s">
        <v>120</v>
      </c>
      <c r="AT240" s="23" t="s">
        <v>87</v>
      </c>
      <c r="AU240" s="23" t="s">
        <v>80</v>
      </c>
      <c r="AV240" s="23" t="s">
        <v>67</v>
      </c>
      <c r="AW240" s="23" t="s">
        <v>72</v>
      </c>
      <c r="AX240" s="23" t="s">
        <v>63</v>
      </c>
      <c r="AY240" s="23" t="s">
        <v>72</v>
      </c>
      <c r="AZ240" s="23" t="s">
        <v>73</v>
      </c>
      <c r="BA240" s="23" t="s">
        <v>72</v>
      </c>
      <c r="BB240" s="23" t="s">
        <v>73</v>
      </c>
      <c r="BC240" s="23" t="s">
        <v>73</v>
      </c>
      <c r="BD240" s="23"/>
      <c r="BE240" s="23" t="s">
        <v>73</v>
      </c>
      <c r="BF240" s="25"/>
      <c r="BG240" s="26"/>
      <c r="BH240" s="26"/>
      <c r="BI240" s="26"/>
      <c r="BJ240" s="26"/>
      <c r="BK240" s="26"/>
      <c r="BL240" s="26"/>
    </row>
    <row r="241" spans="1:64" ht="13.2" x14ac:dyDescent="0.25">
      <c r="A241" s="22">
        <v>45573.439965729165</v>
      </c>
      <c r="B241" s="23" t="s">
        <v>713</v>
      </c>
      <c r="C241" s="23">
        <v>100130060828</v>
      </c>
      <c r="D241" s="23">
        <v>39.299999999999997</v>
      </c>
      <c r="E241" s="23">
        <v>0.5</v>
      </c>
      <c r="F241" s="23" t="s">
        <v>423</v>
      </c>
      <c r="G241" s="23" t="s">
        <v>76</v>
      </c>
      <c r="H241" s="23" t="s">
        <v>614</v>
      </c>
      <c r="I241" s="23" t="s">
        <v>63</v>
      </c>
      <c r="J241" s="23" t="s">
        <v>64</v>
      </c>
      <c r="K241" s="23" t="s">
        <v>84</v>
      </c>
      <c r="L241" s="23" t="s">
        <v>64</v>
      </c>
      <c r="M241" s="23" t="s">
        <v>78</v>
      </c>
      <c r="N241" s="23" t="s">
        <v>64</v>
      </c>
      <c r="O241" s="23" t="s">
        <v>64</v>
      </c>
      <c r="P241" s="23" t="s">
        <v>64</v>
      </c>
      <c r="Q241" s="23" t="s">
        <v>64</v>
      </c>
      <c r="R241" s="23" t="s">
        <v>64</v>
      </c>
      <c r="S241" s="23" t="s">
        <v>64</v>
      </c>
      <c r="T241" s="23" t="s">
        <v>64</v>
      </c>
      <c r="U241" s="23" t="s">
        <v>64</v>
      </c>
      <c r="V241" s="23" t="s">
        <v>64</v>
      </c>
      <c r="W241" s="23" t="s">
        <v>64</v>
      </c>
      <c r="X241" s="23" t="s">
        <v>64</v>
      </c>
      <c r="Y241" s="23" t="s">
        <v>78</v>
      </c>
      <c r="Z241" s="23" t="s">
        <v>66</v>
      </c>
      <c r="AA241" s="23" t="s">
        <v>65</v>
      </c>
      <c r="AB241" s="23" t="s">
        <v>65</v>
      </c>
      <c r="AC241" s="23" t="s">
        <v>65</v>
      </c>
      <c r="AD241" s="23" t="s">
        <v>66</v>
      </c>
      <c r="AE241" s="23" t="s">
        <v>65</v>
      </c>
      <c r="AF241" s="23" t="s">
        <v>66</v>
      </c>
      <c r="AG241" s="23" t="s">
        <v>66</v>
      </c>
      <c r="AH241" s="23" t="s">
        <v>66</v>
      </c>
      <c r="AI241" s="23" t="s">
        <v>79</v>
      </c>
      <c r="AJ241" s="23" t="s">
        <v>65</v>
      </c>
      <c r="AK241" s="23" t="s">
        <v>65</v>
      </c>
      <c r="AL241" s="23" t="s">
        <v>66</v>
      </c>
      <c r="AM241" s="23" t="s">
        <v>66</v>
      </c>
      <c r="AN241" s="23" t="s">
        <v>66</v>
      </c>
      <c r="AO241" s="23" t="s">
        <v>66</v>
      </c>
      <c r="AP241" s="23" t="s">
        <v>67</v>
      </c>
      <c r="AQ241" s="23" t="s">
        <v>67</v>
      </c>
      <c r="AR241" s="23" t="s">
        <v>63</v>
      </c>
      <c r="AS241" s="23" t="s">
        <v>115</v>
      </c>
      <c r="AT241" s="23" t="s">
        <v>87</v>
      </c>
      <c r="AU241" s="23" t="s">
        <v>93</v>
      </c>
      <c r="AV241" s="23" t="s">
        <v>132</v>
      </c>
      <c r="AW241" s="23" t="s">
        <v>73</v>
      </c>
      <c r="AX241" s="23" t="s">
        <v>73</v>
      </c>
      <c r="AY241" s="23" t="s">
        <v>72</v>
      </c>
      <c r="AZ241" s="23" t="s">
        <v>73</v>
      </c>
      <c r="BA241" s="23" t="s">
        <v>72</v>
      </c>
      <c r="BB241" s="23" t="s">
        <v>73</v>
      </c>
      <c r="BC241" s="23" t="s">
        <v>73</v>
      </c>
      <c r="BD241" s="23"/>
      <c r="BE241" s="23" t="s">
        <v>73</v>
      </c>
      <c r="BF241" s="25"/>
      <c r="BG241" s="26"/>
      <c r="BH241" s="26"/>
      <c r="BI241" s="26"/>
      <c r="BJ241" s="26"/>
      <c r="BK241" s="26"/>
      <c r="BL241" s="26"/>
    </row>
    <row r="242" spans="1:64" ht="13.2" x14ac:dyDescent="0.25">
      <c r="A242" s="22">
        <v>45573.442507291664</v>
      </c>
      <c r="B242" s="23" t="s">
        <v>714</v>
      </c>
      <c r="C242" s="23">
        <v>100513080578</v>
      </c>
      <c r="D242" s="23">
        <v>10.7</v>
      </c>
      <c r="E242" s="23">
        <v>0.25</v>
      </c>
      <c r="F242" s="23" t="s">
        <v>423</v>
      </c>
      <c r="G242" s="23" t="s">
        <v>76</v>
      </c>
      <c r="H242" s="23" t="s">
        <v>614</v>
      </c>
      <c r="I242" s="23" t="s">
        <v>63</v>
      </c>
      <c r="J242" s="23" t="s">
        <v>64</v>
      </c>
      <c r="K242" s="23" t="s">
        <v>64</v>
      </c>
      <c r="L242" s="23" t="s">
        <v>64</v>
      </c>
      <c r="M242" s="23" t="s">
        <v>78</v>
      </c>
      <c r="N242" s="23" t="s">
        <v>84</v>
      </c>
      <c r="O242" s="23" t="s">
        <v>64</v>
      </c>
      <c r="P242" s="23" t="s">
        <v>78</v>
      </c>
      <c r="Q242" s="23" t="s">
        <v>64</v>
      </c>
      <c r="R242" s="23" t="s">
        <v>64</v>
      </c>
      <c r="S242" s="23" t="s">
        <v>84</v>
      </c>
      <c r="T242" s="23" t="s">
        <v>64</v>
      </c>
      <c r="U242" s="23" t="s">
        <v>78</v>
      </c>
      <c r="V242" s="23" t="s">
        <v>64</v>
      </c>
      <c r="W242" s="23" t="s">
        <v>64</v>
      </c>
      <c r="X242" s="23" t="s">
        <v>78</v>
      </c>
      <c r="Y242" s="23" t="s">
        <v>64</v>
      </c>
      <c r="Z242" s="23" t="s">
        <v>66</v>
      </c>
      <c r="AA242" s="23" t="s">
        <v>65</v>
      </c>
      <c r="AB242" s="23" t="s">
        <v>66</v>
      </c>
      <c r="AC242" s="23" t="s">
        <v>66</v>
      </c>
      <c r="AD242" s="23" t="s">
        <v>65</v>
      </c>
      <c r="AE242" s="23" t="s">
        <v>66</v>
      </c>
      <c r="AF242" s="23" t="s">
        <v>79</v>
      </c>
      <c r="AG242" s="23" t="s">
        <v>65</v>
      </c>
      <c r="AH242" s="23" t="s">
        <v>65</v>
      </c>
      <c r="AI242" s="23" t="s">
        <v>101</v>
      </c>
      <c r="AJ242" s="23" t="s">
        <v>65</v>
      </c>
      <c r="AK242" s="23" t="s">
        <v>65</v>
      </c>
      <c r="AL242" s="23" t="s">
        <v>66</v>
      </c>
      <c r="AM242" s="23" t="s">
        <v>65</v>
      </c>
      <c r="AN242" s="23" t="s">
        <v>66</v>
      </c>
      <c r="AO242" s="23" t="s">
        <v>66</v>
      </c>
      <c r="AP242" s="23" t="s">
        <v>85</v>
      </c>
      <c r="AQ242" s="23" t="s">
        <v>80</v>
      </c>
      <c r="AR242" s="23" t="s">
        <v>86</v>
      </c>
      <c r="AS242" s="23" t="s">
        <v>223</v>
      </c>
      <c r="AT242" s="23" t="s">
        <v>87</v>
      </c>
      <c r="AU242" s="23" t="s">
        <v>67</v>
      </c>
      <c r="AV242" s="23" t="s">
        <v>71</v>
      </c>
      <c r="AW242" s="23" t="s">
        <v>73</v>
      </c>
      <c r="AX242" s="23" t="s">
        <v>72</v>
      </c>
      <c r="AY242" s="23" t="s">
        <v>63</v>
      </c>
      <c r="AZ242" s="23" t="s">
        <v>63</v>
      </c>
      <c r="BA242" s="23" t="s">
        <v>73</v>
      </c>
      <c r="BB242" s="23" t="s">
        <v>73</v>
      </c>
      <c r="BC242" s="23" t="s">
        <v>73</v>
      </c>
      <c r="BD242" s="23"/>
      <c r="BE242" s="23" t="s">
        <v>73</v>
      </c>
      <c r="BF242" s="25"/>
      <c r="BG242" s="26"/>
      <c r="BH242" s="26"/>
      <c r="BI242" s="26"/>
      <c r="BJ242" s="26"/>
      <c r="BK242" s="26"/>
      <c r="BL242" s="26"/>
    </row>
    <row r="243" spans="1:64" ht="13.2" x14ac:dyDescent="0.25">
      <c r="A243" s="22">
        <v>45573.443500648151</v>
      </c>
      <c r="B243" s="23" t="s">
        <v>715</v>
      </c>
      <c r="C243" s="23">
        <v>100412081328</v>
      </c>
      <c r="D243" s="23">
        <v>75.89</v>
      </c>
      <c r="E243" s="23">
        <v>0.92</v>
      </c>
      <c r="F243" s="23" t="s">
        <v>423</v>
      </c>
      <c r="G243" s="23" t="s">
        <v>76</v>
      </c>
      <c r="H243" s="23" t="s">
        <v>716</v>
      </c>
      <c r="I243" s="23" t="s">
        <v>63</v>
      </c>
      <c r="J243" s="23" t="s">
        <v>64</v>
      </c>
      <c r="K243" s="23" t="s">
        <v>84</v>
      </c>
      <c r="L243" s="23" t="s">
        <v>64</v>
      </c>
      <c r="M243" s="23" t="s">
        <v>78</v>
      </c>
      <c r="N243" s="23" t="s">
        <v>64</v>
      </c>
      <c r="O243" s="23" t="s">
        <v>78</v>
      </c>
      <c r="P243" s="23" t="s">
        <v>78</v>
      </c>
      <c r="Q243" s="23" t="s">
        <v>64</v>
      </c>
      <c r="R243" s="23" t="s">
        <v>78</v>
      </c>
      <c r="S243" s="23" t="s">
        <v>64</v>
      </c>
      <c r="T243" s="23" t="s">
        <v>64</v>
      </c>
      <c r="U243" s="23" t="s">
        <v>84</v>
      </c>
      <c r="V243" s="23" t="s">
        <v>64</v>
      </c>
      <c r="W243" s="23" t="s">
        <v>84</v>
      </c>
      <c r="X243" s="23" t="s">
        <v>64</v>
      </c>
      <c r="Y243" s="23" t="s">
        <v>64</v>
      </c>
      <c r="Z243" s="23" t="s">
        <v>65</v>
      </c>
      <c r="AA243" s="23" t="s">
        <v>66</v>
      </c>
      <c r="AB243" s="23" t="s">
        <v>66</v>
      </c>
      <c r="AC243" s="23" t="s">
        <v>66</v>
      </c>
      <c r="AD243" s="23" t="s">
        <v>66</v>
      </c>
      <c r="AE243" s="23" t="s">
        <v>65</v>
      </c>
      <c r="AF243" s="23" t="s">
        <v>65</v>
      </c>
      <c r="AG243" s="23" t="s">
        <v>65</v>
      </c>
      <c r="AH243" s="23" t="s">
        <v>65</v>
      </c>
      <c r="AI243" s="23" t="s">
        <v>101</v>
      </c>
      <c r="AJ243" s="23" t="s">
        <v>65</v>
      </c>
      <c r="AK243" s="23" t="s">
        <v>65</v>
      </c>
      <c r="AL243" s="23" t="s">
        <v>65</v>
      </c>
      <c r="AM243" s="23" t="s">
        <v>65</v>
      </c>
      <c r="AN243" s="23" t="s">
        <v>65</v>
      </c>
      <c r="AO243" s="23" t="s">
        <v>65</v>
      </c>
      <c r="AP243" s="23" t="s">
        <v>67</v>
      </c>
      <c r="AQ243" s="23" t="s">
        <v>67</v>
      </c>
      <c r="AR243" s="23" t="s">
        <v>63</v>
      </c>
      <c r="AS243" s="23" t="s">
        <v>115</v>
      </c>
      <c r="AT243" s="23" t="s">
        <v>87</v>
      </c>
      <c r="AU243" s="23" t="s">
        <v>67</v>
      </c>
      <c r="AV243" s="23" t="s">
        <v>132</v>
      </c>
      <c r="AW243" s="23" t="s">
        <v>73</v>
      </c>
      <c r="AX243" s="23" t="s">
        <v>73</v>
      </c>
      <c r="AY243" s="23" t="s">
        <v>72</v>
      </c>
      <c r="AZ243" s="23" t="s">
        <v>72</v>
      </c>
      <c r="BA243" s="23" t="s">
        <v>63</v>
      </c>
      <c r="BB243" s="23" t="s">
        <v>72</v>
      </c>
      <c r="BC243" s="23" t="s">
        <v>73</v>
      </c>
      <c r="BD243" s="23"/>
      <c r="BE243" s="23" t="s">
        <v>73</v>
      </c>
      <c r="BF243" s="25"/>
      <c r="BG243" s="26"/>
      <c r="BH243" s="26"/>
      <c r="BI243" s="26"/>
      <c r="BJ243" s="26"/>
      <c r="BK243" s="26"/>
      <c r="BL243" s="26"/>
    </row>
    <row r="244" spans="1:64" ht="13.2" x14ac:dyDescent="0.25">
      <c r="A244" s="22">
        <v>45573.443769259262</v>
      </c>
      <c r="B244" s="23" t="s">
        <v>717</v>
      </c>
      <c r="C244" s="23">
        <v>100729101876</v>
      </c>
      <c r="D244" s="23">
        <v>0</v>
      </c>
      <c r="E244" s="23">
        <v>0.21</v>
      </c>
      <c r="F244" s="23" t="s">
        <v>423</v>
      </c>
      <c r="G244" s="23" t="s">
        <v>539</v>
      </c>
      <c r="H244" s="23" t="s">
        <v>631</v>
      </c>
      <c r="I244" s="23" t="s">
        <v>73</v>
      </c>
      <c r="J244" s="23" t="s">
        <v>78</v>
      </c>
      <c r="K244" s="23" t="s">
        <v>64</v>
      </c>
      <c r="L244" s="23" t="s">
        <v>78</v>
      </c>
      <c r="M244" s="23" t="s">
        <v>78</v>
      </c>
      <c r="N244" s="23" t="s">
        <v>64</v>
      </c>
      <c r="O244" s="23" t="s">
        <v>64</v>
      </c>
      <c r="P244" s="23" t="s">
        <v>78</v>
      </c>
      <c r="Q244" s="23" t="s">
        <v>64</v>
      </c>
      <c r="R244" s="23" t="s">
        <v>84</v>
      </c>
      <c r="S244" s="23" t="s">
        <v>84</v>
      </c>
      <c r="T244" s="23" t="s">
        <v>64</v>
      </c>
      <c r="U244" s="23" t="s">
        <v>64</v>
      </c>
      <c r="V244" s="23" t="s">
        <v>64</v>
      </c>
      <c r="W244" s="23" t="s">
        <v>78</v>
      </c>
      <c r="X244" s="23" t="s">
        <v>64</v>
      </c>
      <c r="Y244" s="23" t="s">
        <v>64</v>
      </c>
      <c r="Z244" s="23" t="s">
        <v>65</v>
      </c>
      <c r="AA244" s="23" t="s">
        <v>65</v>
      </c>
      <c r="AB244" s="23" t="s">
        <v>65</v>
      </c>
      <c r="AC244" s="23" t="s">
        <v>65</v>
      </c>
      <c r="AD244" s="23" t="s">
        <v>65</v>
      </c>
      <c r="AE244" s="23" t="s">
        <v>65</v>
      </c>
      <c r="AF244" s="23" t="s">
        <v>66</v>
      </c>
      <c r="AG244" s="23" t="s">
        <v>66</v>
      </c>
      <c r="AH244" s="23" t="s">
        <v>66</v>
      </c>
      <c r="AI244" s="23" t="s">
        <v>101</v>
      </c>
      <c r="AJ244" s="23" t="s">
        <v>66</v>
      </c>
      <c r="AK244" s="23" t="s">
        <v>66</v>
      </c>
      <c r="AL244" s="23" t="s">
        <v>66</v>
      </c>
      <c r="AM244" s="23" t="s">
        <v>65</v>
      </c>
      <c r="AN244" s="23" t="s">
        <v>66</v>
      </c>
      <c r="AO244" s="23" t="s">
        <v>66</v>
      </c>
      <c r="AP244" s="23" t="s">
        <v>67</v>
      </c>
      <c r="AQ244" s="23" t="s">
        <v>85</v>
      </c>
      <c r="AR244" s="23" t="s">
        <v>63</v>
      </c>
      <c r="AS244" s="23" t="s">
        <v>81</v>
      </c>
      <c r="AT244" s="23" t="s">
        <v>69</v>
      </c>
      <c r="AU244" s="23" t="s">
        <v>67</v>
      </c>
      <c r="AV244" s="23" t="s">
        <v>71</v>
      </c>
      <c r="AW244" s="23" t="s">
        <v>73</v>
      </c>
      <c r="AX244" s="23" t="s">
        <v>73</v>
      </c>
      <c r="AY244" s="23" t="s">
        <v>73</v>
      </c>
      <c r="AZ244" s="23" t="s">
        <v>72</v>
      </c>
      <c r="BA244" s="23" t="s">
        <v>73</v>
      </c>
      <c r="BB244" s="23" t="s">
        <v>73</v>
      </c>
      <c r="BC244" s="23" t="s">
        <v>73</v>
      </c>
      <c r="BD244" s="23"/>
      <c r="BE244" s="23" t="s">
        <v>73</v>
      </c>
      <c r="BF244" s="25"/>
      <c r="BG244" s="26"/>
      <c r="BH244" s="26"/>
      <c r="BI244" s="26"/>
      <c r="BJ244" s="26"/>
      <c r="BK244" s="26"/>
      <c r="BL244" s="26"/>
    </row>
    <row r="245" spans="1:64" ht="13.2" x14ac:dyDescent="0.25">
      <c r="A245" s="22">
        <v>45573.44528295139</v>
      </c>
      <c r="B245" s="23" t="s">
        <v>718</v>
      </c>
      <c r="C245" s="23">
        <v>100329030220</v>
      </c>
      <c r="D245" s="23">
        <v>39.299999999999997</v>
      </c>
      <c r="E245" s="23">
        <v>0.46</v>
      </c>
      <c r="F245" s="23" t="s">
        <v>423</v>
      </c>
      <c r="G245" s="23" t="s">
        <v>76</v>
      </c>
      <c r="H245" s="23" t="s">
        <v>654</v>
      </c>
      <c r="I245" s="23" t="s">
        <v>63</v>
      </c>
      <c r="J245" s="23" t="s">
        <v>64</v>
      </c>
      <c r="K245" s="23" t="s">
        <v>64</v>
      </c>
      <c r="L245" s="23" t="s">
        <v>64</v>
      </c>
      <c r="M245" s="23" t="s">
        <v>78</v>
      </c>
      <c r="N245" s="23" t="s">
        <v>64</v>
      </c>
      <c r="O245" s="23" t="s">
        <v>64</v>
      </c>
      <c r="P245" s="23" t="s">
        <v>64</v>
      </c>
      <c r="Q245" s="23" t="s">
        <v>64</v>
      </c>
      <c r="R245" s="23" t="s">
        <v>64</v>
      </c>
      <c r="S245" s="23" t="s">
        <v>64</v>
      </c>
      <c r="T245" s="23" t="s">
        <v>64</v>
      </c>
      <c r="U245" s="23" t="s">
        <v>64</v>
      </c>
      <c r="V245" s="23" t="s">
        <v>64</v>
      </c>
      <c r="W245" s="23" t="s">
        <v>64</v>
      </c>
      <c r="X245" s="23" t="s">
        <v>64</v>
      </c>
      <c r="Y245" s="23" t="s">
        <v>64</v>
      </c>
      <c r="Z245" s="23" t="s">
        <v>65</v>
      </c>
      <c r="AA245" s="23" t="s">
        <v>65</v>
      </c>
      <c r="AB245" s="23" t="s">
        <v>65</v>
      </c>
      <c r="AC245" s="23" t="s">
        <v>65</v>
      </c>
      <c r="AD245" s="23" t="s">
        <v>65</v>
      </c>
      <c r="AE245" s="23" t="s">
        <v>65</v>
      </c>
      <c r="AF245" s="23" t="s">
        <v>66</v>
      </c>
      <c r="AG245" s="23" t="s">
        <v>65</v>
      </c>
      <c r="AH245" s="23" t="s">
        <v>66</v>
      </c>
      <c r="AI245" s="23" t="s">
        <v>66</v>
      </c>
      <c r="AJ245" s="23" t="s">
        <v>66</v>
      </c>
      <c r="AK245" s="23" t="s">
        <v>66</v>
      </c>
      <c r="AL245" s="23" t="s">
        <v>66</v>
      </c>
      <c r="AM245" s="23" t="s">
        <v>66</v>
      </c>
      <c r="AN245" s="23" t="s">
        <v>66</v>
      </c>
      <c r="AO245" s="23" t="s">
        <v>66</v>
      </c>
      <c r="AP245" s="23" t="s">
        <v>67</v>
      </c>
      <c r="AQ245" s="23" t="s">
        <v>67</v>
      </c>
      <c r="AR245" s="23" t="s">
        <v>63</v>
      </c>
      <c r="AS245" s="23" t="s">
        <v>523</v>
      </c>
      <c r="AT245" s="23" t="s">
        <v>87</v>
      </c>
      <c r="AU245" s="23" t="s">
        <v>80</v>
      </c>
      <c r="AV245" s="23" t="s">
        <v>132</v>
      </c>
      <c r="AW245" s="23" t="s">
        <v>63</v>
      </c>
      <c r="AX245" s="23" t="s">
        <v>63</v>
      </c>
      <c r="AY245" s="23" t="s">
        <v>72</v>
      </c>
      <c r="AZ245" s="23" t="s">
        <v>63</v>
      </c>
      <c r="BA245" s="23" t="s">
        <v>63</v>
      </c>
      <c r="BB245" s="23" t="s">
        <v>72</v>
      </c>
      <c r="BC245" s="23" t="s">
        <v>73</v>
      </c>
      <c r="BD245" s="23"/>
      <c r="BE245" s="23" t="s">
        <v>73</v>
      </c>
      <c r="BF245" s="25"/>
      <c r="BG245" s="26"/>
      <c r="BH245" s="26"/>
      <c r="BI245" s="26"/>
      <c r="BJ245" s="26"/>
      <c r="BK245" s="26"/>
      <c r="BL245" s="26"/>
    </row>
    <row r="246" spans="1:64" ht="13.2" x14ac:dyDescent="0.25">
      <c r="A246" s="22">
        <v>45573.447302905093</v>
      </c>
      <c r="B246" s="23" t="s">
        <v>719</v>
      </c>
      <c r="C246" s="23">
        <v>100525080604</v>
      </c>
      <c r="D246" s="23">
        <v>55.4</v>
      </c>
      <c r="E246" s="23">
        <v>0.28999999999999998</v>
      </c>
      <c r="F246" s="23" t="s">
        <v>423</v>
      </c>
      <c r="G246" s="23" t="s">
        <v>539</v>
      </c>
      <c r="H246" s="23" t="s">
        <v>631</v>
      </c>
      <c r="I246" s="23" t="s">
        <v>63</v>
      </c>
      <c r="J246" s="23" t="s">
        <v>64</v>
      </c>
      <c r="K246" s="23" t="s">
        <v>78</v>
      </c>
      <c r="L246" s="23" t="s">
        <v>78</v>
      </c>
      <c r="M246" s="23" t="s">
        <v>84</v>
      </c>
      <c r="N246" s="23" t="s">
        <v>64</v>
      </c>
      <c r="O246" s="23" t="s">
        <v>84</v>
      </c>
      <c r="P246" s="23" t="s">
        <v>84</v>
      </c>
      <c r="Q246" s="23" t="s">
        <v>64</v>
      </c>
      <c r="R246" s="23" t="s">
        <v>64</v>
      </c>
      <c r="S246" s="23" t="s">
        <v>64</v>
      </c>
      <c r="T246" s="23" t="s">
        <v>64</v>
      </c>
      <c r="U246" s="23" t="s">
        <v>64</v>
      </c>
      <c r="V246" s="23" t="s">
        <v>84</v>
      </c>
      <c r="W246" s="23" t="s">
        <v>84</v>
      </c>
      <c r="X246" s="23" t="s">
        <v>78</v>
      </c>
      <c r="Y246" s="23" t="s">
        <v>78</v>
      </c>
      <c r="Z246" s="23" t="s">
        <v>101</v>
      </c>
      <c r="AA246" s="23" t="s">
        <v>66</v>
      </c>
      <c r="AB246" s="23" t="s">
        <v>79</v>
      </c>
      <c r="AC246" s="23" t="s">
        <v>66</v>
      </c>
      <c r="AD246" s="23" t="s">
        <v>66</v>
      </c>
      <c r="AE246" s="23" t="s">
        <v>66</v>
      </c>
      <c r="AF246" s="23" t="s">
        <v>66</v>
      </c>
      <c r="AG246" s="23" t="s">
        <v>65</v>
      </c>
      <c r="AH246" s="23" t="s">
        <v>66</v>
      </c>
      <c r="AI246" s="23" t="s">
        <v>66</v>
      </c>
      <c r="AJ246" s="23" t="s">
        <v>66</v>
      </c>
      <c r="AK246" s="23" t="s">
        <v>66</v>
      </c>
      <c r="AL246" s="23" t="s">
        <v>66</v>
      </c>
      <c r="AM246" s="23" t="s">
        <v>66</v>
      </c>
      <c r="AN246" s="23" t="s">
        <v>66</v>
      </c>
      <c r="AO246" s="23" t="s">
        <v>66</v>
      </c>
      <c r="AP246" s="23" t="s">
        <v>67</v>
      </c>
      <c r="AQ246" s="23" t="s">
        <v>67</v>
      </c>
      <c r="AR246" s="23" t="s">
        <v>86</v>
      </c>
      <c r="AS246" s="23" t="s">
        <v>120</v>
      </c>
      <c r="AT246" s="23" t="s">
        <v>87</v>
      </c>
      <c r="AU246" s="23" t="s">
        <v>85</v>
      </c>
      <c r="AV246" s="23" t="s">
        <v>80</v>
      </c>
      <c r="AW246" s="23" t="s">
        <v>73</v>
      </c>
      <c r="AX246" s="23" t="s">
        <v>73</v>
      </c>
      <c r="AY246" s="23" t="s">
        <v>72</v>
      </c>
      <c r="AZ246" s="23" t="s">
        <v>73</v>
      </c>
      <c r="BA246" s="23" t="s">
        <v>72</v>
      </c>
      <c r="BB246" s="23" t="s">
        <v>72</v>
      </c>
      <c r="BC246" s="23" t="s">
        <v>73</v>
      </c>
      <c r="BD246" s="23"/>
      <c r="BE246" s="23" t="s">
        <v>73</v>
      </c>
      <c r="BF246" s="25"/>
      <c r="BG246" s="26"/>
      <c r="BH246" s="26"/>
      <c r="BI246" s="26"/>
      <c r="BJ246" s="26"/>
      <c r="BK246" s="26"/>
      <c r="BL246" s="26"/>
    </row>
    <row r="247" spans="1:64" ht="13.2" x14ac:dyDescent="0.25">
      <c r="A247" s="22">
        <v>45573.448091782411</v>
      </c>
      <c r="B247" s="23" t="s">
        <v>720</v>
      </c>
      <c r="C247" s="23">
        <v>100219080534</v>
      </c>
      <c r="D247" s="23">
        <v>97.73</v>
      </c>
      <c r="E247" s="23">
        <v>0.83</v>
      </c>
      <c r="F247" s="23" t="s">
        <v>423</v>
      </c>
      <c r="G247" s="23" t="s">
        <v>539</v>
      </c>
      <c r="H247" s="23" t="s">
        <v>716</v>
      </c>
      <c r="I247" s="23" t="s">
        <v>63</v>
      </c>
      <c r="J247" s="23" t="s">
        <v>64</v>
      </c>
      <c r="K247" s="23" t="s">
        <v>64</v>
      </c>
      <c r="L247" s="23" t="s">
        <v>64</v>
      </c>
      <c r="M247" s="23" t="s">
        <v>84</v>
      </c>
      <c r="N247" s="23" t="s">
        <v>64</v>
      </c>
      <c r="O247" s="23" t="s">
        <v>84</v>
      </c>
      <c r="P247" s="23" t="s">
        <v>84</v>
      </c>
      <c r="Q247" s="23" t="s">
        <v>84</v>
      </c>
      <c r="R247" s="23" t="s">
        <v>84</v>
      </c>
      <c r="S247" s="23" t="s">
        <v>84</v>
      </c>
      <c r="T247" s="23" t="s">
        <v>64</v>
      </c>
      <c r="U247" s="23" t="s">
        <v>64</v>
      </c>
      <c r="V247" s="23" t="s">
        <v>84</v>
      </c>
      <c r="W247" s="23" t="s">
        <v>84</v>
      </c>
      <c r="X247" s="23" t="s">
        <v>84</v>
      </c>
      <c r="Y247" s="23" t="s">
        <v>64</v>
      </c>
      <c r="Z247" s="23" t="s">
        <v>66</v>
      </c>
      <c r="AA247" s="23" t="s">
        <v>66</v>
      </c>
      <c r="AB247" s="23" t="s">
        <v>66</v>
      </c>
      <c r="AC247" s="23" t="s">
        <v>66</v>
      </c>
      <c r="AD247" s="23" t="s">
        <v>66</v>
      </c>
      <c r="AE247" s="23" t="s">
        <v>66</v>
      </c>
      <c r="AF247" s="23" t="s">
        <v>66</v>
      </c>
      <c r="AG247" s="23" t="s">
        <v>66</v>
      </c>
      <c r="AH247" s="23" t="s">
        <v>66</v>
      </c>
      <c r="AI247" s="23" t="s">
        <v>79</v>
      </c>
      <c r="AJ247" s="23" t="s">
        <v>66</v>
      </c>
      <c r="AK247" s="23" t="s">
        <v>66</v>
      </c>
      <c r="AL247" s="23" t="s">
        <v>66</v>
      </c>
      <c r="AM247" s="23" t="s">
        <v>66</v>
      </c>
      <c r="AN247" s="23" t="s">
        <v>66</v>
      </c>
      <c r="AO247" s="23" t="s">
        <v>66</v>
      </c>
      <c r="AP247" s="23" t="s">
        <v>67</v>
      </c>
      <c r="AQ247" s="23" t="s">
        <v>67</v>
      </c>
      <c r="AR247" s="23" t="s">
        <v>86</v>
      </c>
      <c r="AS247" s="23" t="s">
        <v>115</v>
      </c>
      <c r="AT247" s="23" t="s">
        <v>69</v>
      </c>
      <c r="AU247" s="23" t="s">
        <v>70</v>
      </c>
      <c r="AV247" s="23" t="s">
        <v>71</v>
      </c>
      <c r="AW247" s="23" t="s">
        <v>72</v>
      </c>
      <c r="AX247" s="23" t="s">
        <v>72</v>
      </c>
      <c r="AY247" s="23" t="s">
        <v>72</v>
      </c>
      <c r="AZ247" s="23" t="s">
        <v>72</v>
      </c>
      <c r="BA247" s="23" t="s">
        <v>72</v>
      </c>
      <c r="BB247" s="23" t="s">
        <v>72</v>
      </c>
      <c r="BC247" s="23" t="s">
        <v>73</v>
      </c>
      <c r="BD247" s="23"/>
      <c r="BE247" s="23" t="s">
        <v>73</v>
      </c>
      <c r="BF247" s="25"/>
      <c r="BG247" s="26"/>
      <c r="BH247" s="26"/>
      <c r="BI247" s="26"/>
      <c r="BJ247" s="26"/>
      <c r="BK247" s="26"/>
      <c r="BL247" s="26"/>
    </row>
    <row r="248" spans="1:64" ht="13.2" x14ac:dyDescent="0.25">
      <c r="A248" s="22">
        <v>45573.448971296297</v>
      </c>
      <c r="B248" s="23" t="s">
        <v>721</v>
      </c>
      <c r="C248" s="23">
        <v>100713080548</v>
      </c>
      <c r="D248" s="23">
        <v>5.4</v>
      </c>
      <c r="E248" s="23">
        <v>0.13</v>
      </c>
      <c r="F248" s="23" t="s">
        <v>423</v>
      </c>
      <c r="G248" s="23" t="s">
        <v>76</v>
      </c>
      <c r="H248" s="23" t="s">
        <v>683</v>
      </c>
      <c r="I248" s="23" t="s">
        <v>63</v>
      </c>
      <c r="J248" s="23" t="s">
        <v>64</v>
      </c>
      <c r="K248" s="23" t="s">
        <v>64</v>
      </c>
      <c r="L248" s="23" t="s">
        <v>64</v>
      </c>
      <c r="M248" s="23" t="s">
        <v>84</v>
      </c>
      <c r="N248" s="23" t="s">
        <v>64</v>
      </c>
      <c r="O248" s="23" t="s">
        <v>64</v>
      </c>
      <c r="P248" s="23" t="s">
        <v>84</v>
      </c>
      <c r="Q248" s="23" t="s">
        <v>64</v>
      </c>
      <c r="R248" s="23" t="s">
        <v>64</v>
      </c>
      <c r="S248" s="23" t="s">
        <v>78</v>
      </c>
      <c r="T248" s="23" t="s">
        <v>64</v>
      </c>
      <c r="U248" s="23" t="s">
        <v>64</v>
      </c>
      <c r="V248" s="23" t="s">
        <v>64</v>
      </c>
      <c r="W248" s="23" t="s">
        <v>64</v>
      </c>
      <c r="X248" s="23" t="s">
        <v>64</v>
      </c>
      <c r="Y248" s="23" t="s">
        <v>64</v>
      </c>
      <c r="Z248" s="23" t="s">
        <v>65</v>
      </c>
      <c r="AA248" s="23" t="s">
        <v>65</v>
      </c>
      <c r="AB248" s="23" t="s">
        <v>65</v>
      </c>
      <c r="AC248" s="23" t="s">
        <v>65</v>
      </c>
      <c r="AD248" s="23" t="s">
        <v>65</v>
      </c>
      <c r="AE248" s="23" t="s">
        <v>65</v>
      </c>
      <c r="AF248" s="23" t="s">
        <v>66</v>
      </c>
      <c r="AG248" s="23" t="s">
        <v>65</v>
      </c>
      <c r="AH248" s="23" t="s">
        <v>65</v>
      </c>
      <c r="AI248" s="23" t="s">
        <v>79</v>
      </c>
      <c r="AJ248" s="23" t="s">
        <v>65</v>
      </c>
      <c r="AK248" s="23" t="s">
        <v>65</v>
      </c>
      <c r="AL248" s="23" t="s">
        <v>65</v>
      </c>
      <c r="AM248" s="23" t="s">
        <v>65</v>
      </c>
      <c r="AN248" s="23" t="s">
        <v>66</v>
      </c>
      <c r="AO248" s="23" t="s">
        <v>65</v>
      </c>
      <c r="AP248" s="23" t="s">
        <v>85</v>
      </c>
      <c r="AQ248" s="23" t="s">
        <v>85</v>
      </c>
      <c r="AR248" s="23" t="s">
        <v>86</v>
      </c>
      <c r="AS248" s="23" t="s">
        <v>68</v>
      </c>
      <c r="AT248" s="23" t="s">
        <v>87</v>
      </c>
      <c r="AU248" s="23" t="s">
        <v>93</v>
      </c>
      <c r="AV248" s="23" t="s">
        <v>71</v>
      </c>
      <c r="AW248" s="23" t="s">
        <v>72</v>
      </c>
      <c r="AX248" s="23" t="s">
        <v>72</v>
      </c>
      <c r="AY248" s="23" t="s">
        <v>63</v>
      </c>
      <c r="AZ248" s="23" t="s">
        <v>63</v>
      </c>
      <c r="BA248" s="23" t="s">
        <v>72</v>
      </c>
      <c r="BB248" s="23" t="s">
        <v>72</v>
      </c>
      <c r="BC248" s="23" t="s">
        <v>73</v>
      </c>
      <c r="BD248" s="23"/>
      <c r="BE248" s="23" t="s">
        <v>73</v>
      </c>
      <c r="BF248" s="25"/>
      <c r="BG248" s="26"/>
      <c r="BH248" s="26"/>
      <c r="BI248" s="26"/>
      <c r="BJ248" s="26"/>
      <c r="BK248" s="26"/>
      <c r="BL248" s="26"/>
    </row>
    <row r="249" spans="1:64" ht="13.2" x14ac:dyDescent="0.25">
      <c r="A249" s="22">
        <v>45573.450111967592</v>
      </c>
      <c r="B249" s="23" t="s">
        <v>722</v>
      </c>
      <c r="C249" s="23">
        <v>100805080326</v>
      </c>
      <c r="D249" s="23">
        <v>74.11</v>
      </c>
      <c r="E249" s="23">
        <v>0.67</v>
      </c>
      <c r="F249" s="23" t="s">
        <v>423</v>
      </c>
      <c r="G249" s="23" t="s">
        <v>76</v>
      </c>
      <c r="H249" s="23" t="s">
        <v>631</v>
      </c>
      <c r="I249" s="23" t="s">
        <v>63</v>
      </c>
      <c r="J249" s="23" t="s">
        <v>64</v>
      </c>
      <c r="K249" s="23" t="s">
        <v>84</v>
      </c>
      <c r="L249" s="23" t="s">
        <v>64</v>
      </c>
      <c r="M249" s="23" t="s">
        <v>84</v>
      </c>
      <c r="N249" s="23" t="s">
        <v>84</v>
      </c>
      <c r="O249" s="23" t="s">
        <v>64</v>
      </c>
      <c r="P249" s="23" t="s">
        <v>64</v>
      </c>
      <c r="Q249" s="23" t="s">
        <v>78</v>
      </c>
      <c r="R249" s="23" t="s">
        <v>64</v>
      </c>
      <c r="S249" s="23" t="s">
        <v>64</v>
      </c>
      <c r="T249" s="23" t="s">
        <v>64</v>
      </c>
      <c r="U249" s="23" t="s">
        <v>84</v>
      </c>
      <c r="V249" s="23" t="s">
        <v>84</v>
      </c>
      <c r="W249" s="23" t="s">
        <v>64</v>
      </c>
      <c r="X249" s="23" t="s">
        <v>64</v>
      </c>
      <c r="Y249" s="23" t="s">
        <v>64</v>
      </c>
      <c r="Z249" s="23" t="s">
        <v>65</v>
      </c>
      <c r="AA249" s="23" t="s">
        <v>66</v>
      </c>
      <c r="AB249" s="23" t="s">
        <v>66</v>
      </c>
      <c r="AC249" s="23" t="s">
        <v>66</v>
      </c>
      <c r="AD249" s="23" t="s">
        <v>66</v>
      </c>
      <c r="AE249" s="23" t="s">
        <v>66</v>
      </c>
      <c r="AF249" s="23" t="s">
        <v>66</v>
      </c>
      <c r="AG249" s="23" t="s">
        <v>66</v>
      </c>
      <c r="AH249" s="23" t="s">
        <v>79</v>
      </c>
      <c r="AI249" s="23" t="s">
        <v>79</v>
      </c>
      <c r="AJ249" s="23" t="s">
        <v>66</v>
      </c>
      <c r="AK249" s="23" t="s">
        <v>66</v>
      </c>
      <c r="AL249" s="23" t="s">
        <v>66</v>
      </c>
      <c r="AM249" s="23" t="s">
        <v>66</v>
      </c>
      <c r="AN249" s="23" t="s">
        <v>66</v>
      </c>
      <c r="AO249" s="23" t="s">
        <v>66</v>
      </c>
      <c r="AP249" s="23" t="s">
        <v>67</v>
      </c>
      <c r="AQ249" s="23" t="s">
        <v>67</v>
      </c>
      <c r="AR249" s="23" t="s">
        <v>86</v>
      </c>
      <c r="AS249" s="23" t="s">
        <v>68</v>
      </c>
      <c r="AT249" s="23" t="s">
        <v>69</v>
      </c>
      <c r="AU249" s="23" t="s">
        <v>70</v>
      </c>
      <c r="AV249" s="23" t="s">
        <v>71</v>
      </c>
      <c r="AW249" s="23" t="s">
        <v>72</v>
      </c>
      <c r="AX249" s="23" t="s">
        <v>72</v>
      </c>
      <c r="AY249" s="23" t="s">
        <v>72</v>
      </c>
      <c r="AZ249" s="23" t="s">
        <v>72</v>
      </c>
      <c r="BA249" s="23" t="s">
        <v>72</v>
      </c>
      <c r="BB249" s="23" t="s">
        <v>73</v>
      </c>
      <c r="BC249" s="23" t="s">
        <v>73</v>
      </c>
      <c r="BD249" s="23"/>
      <c r="BE249" s="23" t="s">
        <v>73</v>
      </c>
      <c r="BF249" s="25"/>
      <c r="BG249" s="26"/>
      <c r="BH249" s="26"/>
      <c r="BI249" s="26"/>
      <c r="BJ249" s="26"/>
      <c r="BK249" s="26"/>
      <c r="BL249" s="26"/>
    </row>
    <row r="250" spans="1:64" ht="13.2" x14ac:dyDescent="0.25">
      <c r="A250" s="22">
        <v>45573.451085393521</v>
      </c>
      <c r="B250" s="23" t="s">
        <v>723</v>
      </c>
      <c r="C250" s="23">
        <v>100105080130</v>
      </c>
      <c r="D250" s="23">
        <v>14.3</v>
      </c>
      <c r="E250" s="23">
        <v>0.5</v>
      </c>
      <c r="F250" s="23" t="s">
        <v>423</v>
      </c>
      <c r="G250" s="23" t="s">
        <v>76</v>
      </c>
      <c r="H250" s="23" t="s">
        <v>631</v>
      </c>
      <c r="I250" s="23" t="s">
        <v>63</v>
      </c>
      <c r="J250" s="23" t="s">
        <v>64</v>
      </c>
      <c r="K250" s="23" t="s">
        <v>84</v>
      </c>
      <c r="L250" s="23" t="s">
        <v>64</v>
      </c>
      <c r="M250" s="23" t="s">
        <v>84</v>
      </c>
      <c r="N250" s="23" t="s">
        <v>64</v>
      </c>
      <c r="O250" s="23" t="s">
        <v>64</v>
      </c>
      <c r="P250" s="23" t="s">
        <v>84</v>
      </c>
      <c r="Q250" s="23" t="s">
        <v>64</v>
      </c>
      <c r="R250" s="23" t="s">
        <v>64</v>
      </c>
      <c r="S250" s="23" t="s">
        <v>64</v>
      </c>
      <c r="T250" s="23" t="s">
        <v>64</v>
      </c>
      <c r="U250" s="23" t="s">
        <v>84</v>
      </c>
      <c r="V250" s="23" t="s">
        <v>64</v>
      </c>
      <c r="W250" s="23" t="s">
        <v>64</v>
      </c>
      <c r="X250" s="23" t="s">
        <v>64</v>
      </c>
      <c r="Y250" s="23" t="s">
        <v>64</v>
      </c>
      <c r="Z250" s="23" t="s">
        <v>65</v>
      </c>
      <c r="AA250" s="23" t="s">
        <v>65</v>
      </c>
      <c r="AB250" s="23" t="s">
        <v>65</v>
      </c>
      <c r="AC250" s="23" t="s">
        <v>65</v>
      </c>
      <c r="AD250" s="23" t="s">
        <v>65</v>
      </c>
      <c r="AE250" s="23" t="s">
        <v>65</v>
      </c>
      <c r="AF250" s="23" t="s">
        <v>65</v>
      </c>
      <c r="AG250" s="23" t="s">
        <v>65</v>
      </c>
      <c r="AH250" s="23" t="s">
        <v>65</v>
      </c>
      <c r="AI250" s="23" t="s">
        <v>79</v>
      </c>
      <c r="AJ250" s="23" t="s">
        <v>65</v>
      </c>
      <c r="AK250" s="23" t="s">
        <v>65</v>
      </c>
      <c r="AL250" s="23" t="s">
        <v>65</v>
      </c>
      <c r="AM250" s="23" t="s">
        <v>65</v>
      </c>
      <c r="AN250" s="23" t="s">
        <v>65</v>
      </c>
      <c r="AO250" s="23" t="s">
        <v>65</v>
      </c>
      <c r="AP250" s="23" t="s">
        <v>67</v>
      </c>
      <c r="AQ250" s="23" t="s">
        <v>67</v>
      </c>
      <c r="AR250" s="23" t="s">
        <v>86</v>
      </c>
      <c r="AS250" s="23" t="s">
        <v>68</v>
      </c>
      <c r="AT250" s="23" t="s">
        <v>87</v>
      </c>
      <c r="AU250" s="23" t="s">
        <v>70</v>
      </c>
      <c r="AV250" s="23" t="s">
        <v>71</v>
      </c>
      <c r="AW250" s="23" t="s">
        <v>73</v>
      </c>
      <c r="AX250" s="23" t="s">
        <v>73</v>
      </c>
      <c r="AY250" s="23" t="s">
        <v>63</v>
      </c>
      <c r="AZ250" s="23" t="s">
        <v>72</v>
      </c>
      <c r="BA250" s="23" t="s">
        <v>73</v>
      </c>
      <c r="BB250" s="23" t="s">
        <v>73</v>
      </c>
      <c r="BC250" s="23" t="s">
        <v>73</v>
      </c>
      <c r="BD250" s="23"/>
      <c r="BE250" s="23" t="s">
        <v>73</v>
      </c>
      <c r="BF250" s="25"/>
      <c r="BG250" s="26"/>
      <c r="BH250" s="26"/>
      <c r="BI250" s="26"/>
      <c r="BJ250" s="26"/>
      <c r="BK250" s="26"/>
      <c r="BL250" s="26"/>
    </row>
    <row r="251" spans="1:64" ht="13.2" x14ac:dyDescent="0.25">
      <c r="A251" s="22">
        <v>45573.452762835645</v>
      </c>
      <c r="B251" s="23" t="s">
        <v>724</v>
      </c>
      <c r="C251" s="23">
        <v>101124080800</v>
      </c>
      <c r="D251" s="23">
        <v>100</v>
      </c>
      <c r="E251" s="23">
        <v>1</v>
      </c>
      <c r="F251" s="23" t="s">
        <v>423</v>
      </c>
      <c r="G251" s="23" t="s">
        <v>76</v>
      </c>
      <c r="H251" s="23" t="s">
        <v>683</v>
      </c>
      <c r="I251" s="23" t="s">
        <v>63</v>
      </c>
      <c r="J251" s="23" t="s">
        <v>64</v>
      </c>
      <c r="K251" s="23" t="s">
        <v>84</v>
      </c>
      <c r="L251" s="23" t="s">
        <v>64</v>
      </c>
      <c r="M251" s="23" t="s">
        <v>84</v>
      </c>
      <c r="N251" s="23" t="s">
        <v>64</v>
      </c>
      <c r="O251" s="23" t="s">
        <v>64</v>
      </c>
      <c r="P251" s="23" t="s">
        <v>64</v>
      </c>
      <c r="Q251" s="23" t="s">
        <v>64</v>
      </c>
      <c r="R251" s="23" t="s">
        <v>64</v>
      </c>
      <c r="S251" s="23" t="s">
        <v>64</v>
      </c>
      <c r="T251" s="23" t="s">
        <v>64</v>
      </c>
      <c r="U251" s="23" t="s">
        <v>64</v>
      </c>
      <c r="V251" s="23" t="s">
        <v>64</v>
      </c>
      <c r="W251" s="23" t="s">
        <v>64</v>
      </c>
      <c r="X251" s="23" t="s">
        <v>64</v>
      </c>
      <c r="Y251" s="23" t="s">
        <v>64</v>
      </c>
      <c r="Z251" s="23" t="s">
        <v>66</v>
      </c>
      <c r="AA251" s="23" t="s">
        <v>65</v>
      </c>
      <c r="AB251" s="23" t="s">
        <v>66</v>
      </c>
      <c r="AC251" s="23" t="s">
        <v>66</v>
      </c>
      <c r="AD251" s="23" t="s">
        <v>65</v>
      </c>
      <c r="AE251" s="23" t="s">
        <v>65</v>
      </c>
      <c r="AF251" s="23" t="s">
        <v>65</v>
      </c>
      <c r="AG251" s="23" t="s">
        <v>65</v>
      </c>
      <c r="AH251" s="23" t="s">
        <v>65</v>
      </c>
      <c r="AI251" s="23" t="s">
        <v>101</v>
      </c>
      <c r="AJ251" s="23" t="s">
        <v>65</v>
      </c>
      <c r="AK251" s="23" t="s">
        <v>65</v>
      </c>
      <c r="AL251" s="23" t="s">
        <v>65</v>
      </c>
      <c r="AM251" s="23" t="s">
        <v>65</v>
      </c>
      <c r="AN251" s="23" t="s">
        <v>65</v>
      </c>
      <c r="AO251" s="23" t="s">
        <v>65</v>
      </c>
      <c r="AP251" s="23" t="s">
        <v>67</v>
      </c>
      <c r="AQ251" s="23" t="s">
        <v>67</v>
      </c>
      <c r="AR251" s="23" t="s">
        <v>63</v>
      </c>
      <c r="AS251" s="23" t="s">
        <v>68</v>
      </c>
      <c r="AT251" s="23" t="s">
        <v>69</v>
      </c>
      <c r="AU251" s="23" t="s">
        <v>67</v>
      </c>
      <c r="AV251" s="23" t="s">
        <v>80</v>
      </c>
      <c r="AW251" s="23" t="s">
        <v>63</v>
      </c>
      <c r="AX251" s="23" t="s">
        <v>72</v>
      </c>
      <c r="AY251" s="23" t="s">
        <v>63</v>
      </c>
      <c r="AZ251" s="23" t="s">
        <v>72</v>
      </c>
      <c r="BA251" s="23" t="s">
        <v>63</v>
      </c>
      <c r="BB251" s="23" t="s">
        <v>73</v>
      </c>
      <c r="BC251" s="23" t="s">
        <v>73</v>
      </c>
      <c r="BD251" s="23"/>
      <c r="BE251" s="23" t="s">
        <v>73</v>
      </c>
      <c r="BF251" s="25"/>
      <c r="BG251" s="26"/>
      <c r="BH251" s="26"/>
      <c r="BI251" s="26"/>
      <c r="BJ251" s="26"/>
      <c r="BK251" s="26"/>
      <c r="BL251" s="26"/>
    </row>
    <row r="252" spans="1:64" ht="13.2" x14ac:dyDescent="0.25">
      <c r="A252" s="22">
        <v>45573.453396527781</v>
      </c>
      <c r="B252" s="23" t="s">
        <v>725</v>
      </c>
      <c r="C252" s="23" t="s">
        <v>726</v>
      </c>
      <c r="D252" s="23">
        <v>84.82</v>
      </c>
      <c r="E252" s="23">
        <v>0.42</v>
      </c>
      <c r="F252" s="23" t="s">
        <v>423</v>
      </c>
      <c r="G252" s="23" t="s">
        <v>291</v>
      </c>
      <c r="H252" s="23" t="s">
        <v>631</v>
      </c>
      <c r="I252" s="23" t="s">
        <v>63</v>
      </c>
      <c r="J252" s="23" t="s">
        <v>64</v>
      </c>
      <c r="K252" s="23" t="s">
        <v>84</v>
      </c>
      <c r="L252" s="23" t="s">
        <v>78</v>
      </c>
      <c r="M252" s="23" t="s">
        <v>64</v>
      </c>
      <c r="N252" s="23" t="s">
        <v>84</v>
      </c>
      <c r="O252" s="23" t="s">
        <v>84</v>
      </c>
      <c r="P252" s="23" t="s">
        <v>84</v>
      </c>
      <c r="Q252" s="23" t="s">
        <v>78</v>
      </c>
      <c r="R252" s="23" t="s">
        <v>64</v>
      </c>
      <c r="S252" s="23" t="s">
        <v>84</v>
      </c>
      <c r="T252" s="23" t="s">
        <v>84</v>
      </c>
      <c r="U252" s="23" t="s">
        <v>64</v>
      </c>
      <c r="V252" s="23" t="s">
        <v>84</v>
      </c>
      <c r="W252" s="23" t="s">
        <v>78</v>
      </c>
      <c r="X252" s="23" t="s">
        <v>78</v>
      </c>
      <c r="Y252" s="23" t="s">
        <v>78</v>
      </c>
      <c r="Z252" s="23" t="s">
        <v>66</v>
      </c>
      <c r="AA252" s="23" t="s">
        <v>65</v>
      </c>
      <c r="AB252" s="23" t="s">
        <v>101</v>
      </c>
      <c r="AC252" s="23" t="s">
        <v>65</v>
      </c>
      <c r="AD252" s="23" t="s">
        <v>79</v>
      </c>
      <c r="AE252" s="23" t="s">
        <v>66</v>
      </c>
      <c r="AF252" s="23" t="s">
        <v>66</v>
      </c>
      <c r="AG252" s="23" t="s">
        <v>66</v>
      </c>
      <c r="AH252" s="23" t="s">
        <v>65</v>
      </c>
      <c r="AI252" s="23" t="s">
        <v>65</v>
      </c>
      <c r="AJ252" s="23" t="s">
        <v>66</v>
      </c>
      <c r="AK252" s="23" t="s">
        <v>79</v>
      </c>
      <c r="AL252" s="23" t="s">
        <v>79</v>
      </c>
      <c r="AM252" s="23" t="s">
        <v>65</v>
      </c>
      <c r="AN252" s="23" t="s">
        <v>65</v>
      </c>
      <c r="AO252" s="23" t="s">
        <v>79</v>
      </c>
      <c r="AP252" s="23" t="s">
        <v>67</v>
      </c>
      <c r="AQ252" s="23" t="s">
        <v>67</v>
      </c>
      <c r="AR252" s="23" t="s">
        <v>73</v>
      </c>
      <c r="AS252" s="23" t="s">
        <v>727</v>
      </c>
      <c r="AT252" s="23" t="s">
        <v>87</v>
      </c>
      <c r="AU252" s="23" t="s">
        <v>67</v>
      </c>
      <c r="AV252" s="23" t="s">
        <v>80</v>
      </c>
      <c r="AW252" s="23" t="s">
        <v>72</v>
      </c>
      <c r="AX252" s="23" t="s">
        <v>72</v>
      </c>
      <c r="AY252" s="23" t="s">
        <v>63</v>
      </c>
      <c r="AZ252" s="23" t="s">
        <v>63</v>
      </c>
      <c r="BA252" s="23" t="s">
        <v>73</v>
      </c>
      <c r="BB252" s="23" t="s">
        <v>73</v>
      </c>
      <c r="BC252" s="23" t="s">
        <v>73</v>
      </c>
      <c r="BD252" s="23"/>
      <c r="BE252" s="23" t="s">
        <v>73</v>
      </c>
      <c r="BF252" s="25"/>
      <c r="BG252" s="26"/>
      <c r="BH252" s="26"/>
      <c r="BI252" s="26"/>
      <c r="BJ252" s="26"/>
      <c r="BK252" s="26"/>
      <c r="BL252" s="26"/>
    </row>
    <row r="253" spans="1:64" ht="13.2" x14ac:dyDescent="0.25">
      <c r="A253" s="22">
        <v>45573.456702719908</v>
      </c>
      <c r="B253" s="23" t="s">
        <v>728</v>
      </c>
      <c r="C253" s="24" t="s">
        <v>729</v>
      </c>
      <c r="D253" s="23">
        <v>100</v>
      </c>
      <c r="E253" s="23">
        <v>0.67</v>
      </c>
      <c r="F253" s="23" t="s">
        <v>114</v>
      </c>
      <c r="G253" s="23" t="s">
        <v>76</v>
      </c>
      <c r="H253" s="23" t="s">
        <v>716</v>
      </c>
      <c r="I253" s="23" t="s">
        <v>63</v>
      </c>
      <c r="J253" s="23" t="s">
        <v>64</v>
      </c>
      <c r="K253" s="23" t="s">
        <v>64</v>
      </c>
      <c r="L253" s="23" t="s">
        <v>64</v>
      </c>
      <c r="M253" s="23" t="s">
        <v>64</v>
      </c>
      <c r="N253" s="23" t="s">
        <v>64</v>
      </c>
      <c r="O253" s="23" t="s">
        <v>64</v>
      </c>
      <c r="P253" s="23" t="s">
        <v>64</v>
      </c>
      <c r="Q253" s="23" t="s">
        <v>64</v>
      </c>
      <c r="R253" s="23" t="s">
        <v>64</v>
      </c>
      <c r="S253" s="23" t="s">
        <v>64</v>
      </c>
      <c r="T253" s="23" t="s">
        <v>64</v>
      </c>
      <c r="U253" s="23" t="s">
        <v>64</v>
      </c>
      <c r="V253" s="23" t="s">
        <v>64</v>
      </c>
      <c r="W253" s="23" t="s">
        <v>64</v>
      </c>
      <c r="X253" s="23" t="s">
        <v>64</v>
      </c>
      <c r="Y253" s="23" t="s">
        <v>64</v>
      </c>
      <c r="Z253" s="23" t="s">
        <v>66</v>
      </c>
      <c r="AA253" s="23" t="s">
        <v>66</v>
      </c>
      <c r="AB253" s="23" t="s">
        <v>66</v>
      </c>
      <c r="AC253" s="23" t="s">
        <v>66</v>
      </c>
      <c r="AD253" s="23" t="s">
        <v>66</v>
      </c>
      <c r="AE253" s="23" t="s">
        <v>66</v>
      </c>
      <c r="AF253" s="23" t="s">
        <v>66</v>
      </c>
      <c r="AG253" s="23" t="s">
        <v>66</v>
      </c>
      <c r="AH253" s="23" t="s">
        <v>66</v>
      </c>
      <c r="AI253" s="23" t="s">
        <v>101</v>
      </c>
      <c r="AJ253" s="23" t="s">
        <v>66</v>
      </c>
      <c r="AK253" s="23" t="s">
        <v>66</v>
      </c>
      <c r="AL253" s="23" t="s">
        <v>66</v>
      </c>
      <c r="AM253" s="23" t="s">
        <v>66</v>
      </c>
      <c r="AN253" s="23" t="s">
        <v>66</v>
      </c>
      <c r="AO253" s="23" t="s">
        <v>66</v>
      </c>
      <c r="AP253" s="23" t="s">
        <v>80</v>
      </c>
      <c r="AQ253" s="23" t="s">
        <v>80</v>
      </c>
      <c r="AR253" s="23" t="s">
        <v>63</v>
      </c>
      <c r="AS253" s="23" t="s">
        <v>68</v>
      </c>
      <c r="AT253" s="23" t="s">
        <v>69</v>
      </c>
      <c r="AU253" s="23" t="s">
        <v>93</v>
      </c>
      <c r="AV253" s="23" t="s">
        <v>80</v>
      </c>
      <c r="AW253" s="23" t="s">
        <v>63</v>
      </c>
      <c r="AX253" s="23" t="s">
        <v>63</v>
      </c>
      <c r="AY253" s="23" t="s">
        <v>63</v>
      </c>
      <c r="AZ253" s="23" t="s">
        <v>63</v>
      </c>
      <c r="BA253" s="23" t="s">
        <v>63</v>
      </c>
      <c r="BB253" s="23" t="s">
        <v>73</v>
      </c>
      <c r="BC253" s="23" t="s">
        <v>73</v>
      </c>
      <c r="BD253" s="23"/>
      <c r="BE253" s="23" t="s">
        <v>73</v>
      </c>
      <c r="BF253" s="25"/>
      <c r="BG253" s="26"/>
      <c r="BH253" s="26"/>
      <c r="BI253" s="26"/>
      <c r="BJ253" s="26"/>
      <c r="BK253" s="26"/>
      <c r="BL253" s="26"/>
    </row>
    <row r="254" spans="1:64" ht="13.2" x14ac:dyDescent="0.25">
      <c r="A254" s="22">
        <v>45573.460429236111</v>
      </c>
      <c r="B254" s="23" t="s">
        <v>730</v>
      </c>
      <c r="C254" s="24" t="s">
        <v>731</v>
      </c>
      <c r="D254" s="23">
        <v>92.86</v>
      </c>
      <c r="E254" s="23">
        <v>1.04</v>
      </c>
      <c r="F254" s="23" t="s">
        <v>114</v>
      </c>
      <c r="G254" s="23" t="s">
        <v>76</v>
      </c>
      <c r="H254" s="23" t="s">
        <v>631</v>
      </c>
      <c r="I254" s="23" t="s">
        <v>63</v>
      </c>
      <c r="J254" s="23" t="s">
        <v>64</v>
      </c>
      <c r="K254" s="23" t="s">
        <v>64</v>
      </c>
      <c r="L254" s="23" t="s">
        <v>64</v>
      </c>
      <c r="M254" s="23" t="s">
        <v>78</v>
      </c>
      <c r="N254" s="23" t="s">
        <v>64</v>
      </c>
      <c r="O254" s="23" t="s">
        <v>64</v>
      </c>
      <c r="P254" s="23" t="s">
        <v>64</v>
      </c>
      <c r="Q254" s="23" t="s">
        <v>64</v>
      </c>
      <c r="R254" s="23" t="s">
        <v>64</v>
      </c>
      <c r="S254" s="23" t="s">
        <v>64</v>
      </c>
      <c r="T254" s="23" t="s">
        <v>64</v>
      </c>
      <c r="U254" s="23" t="s">
        <v>78</v>
      </c>
      <c r="V254" s="23" t="s">
        <v>64</v>
      </c>
      <c r="W254" s="23" t="s">
        <v>64</v>
      </c>
      <c r="X254" s="23" t="s">
        <v>64</v>
      </c>
      <c r="Y254" s="23" t="s">
        <v>64</v>
      </c>
      <c r="Z254" s="23" t="s">
        <v>66</v>
      </c>
      <c r="AA254" s="23" t="s">
        <v>66</v>
      </c>
      <c r="AB254" s="23" t="s">
        <v>66</v>
      </c>
      <c r="AC254" s="23" t="s">
        <v>66</v>
      </c>
      <c r="AD254" s="23" t="s">
        <v>66</v>
      </c>
      <c r="AE254" s="23" t="s">
        <v>66</v>
      </c>
      <c r="AF254" s="23" t="s">
        <v>66</v>
      </c>
      <c r="AG254" s="23" t="s">
        <v>66</v>
      </c>
      <c r="AH254" s="23" t="s">
        <v>66</v>
      </c>
      <c r="AI254" s="23" t="s">
        <v>66</v>
      </c>
      <c r="AJ254" s="23" t="s">
        <v>66</v>
      </c>
      <c r="AK254" s="23" t="s">
        <v>66</v>
      </c>
      <c r="AL254" s="23" t="s">
        <v>66</v>
      </c>
      <c r="AM254" s="23" t="s">
        <v>66</v>
      </c>
      <c r="AN254" s="23" t="s">
        <v>66</v>
      </c>
      <c r="AO254" s="23" t="s">
        <v>66</v>
      </c>
      <c r="AP254" s="23" t="s">
        <v>67</v>
      </c>
      <c r="AQ254" s="23" t="s">
        <v>67</v>
      </c>
      <c r="AR254" s="23" t="s">
        <v>63</v>
      </c>
      <c r="AS254" s="23" t="s">
        <v>68</v>
      </c>
      <c r="AT254" s="23" t="s">
        <v>69</v>
      </c>
      <c r="AU254" s="23" t="s">
        <v>80</v>
      </c>
      <c r="AV254" s="23" t="s">
        <v>67</v>
      </c>
      <c r="AW254" s="23" t="s">
        <v>72</v>
      </c>
      <c r="AX254" s="23" t="s">
        <v>72</v>
      </c>
      <c r="AY254" s="23" t="s">
        <v>73</v>
      </c>
      <c r="AZ254" s="23" t="s">
        <v>72</v>
      </c>
      <c r="BA254" s="23" t="s">
        <v>72</v>
      </c>
      <c r="BB254" s="23" t="s">
        <v>73</v>
      </c>
      <c r="BC254" s="23" t="s">
        <v>73</v>
      </c>
      <c r="BD254" s="23"/>
      <c r="BE254" s="23" t="s">
        <v>73</v>
      </c>
      <c r="BF254" s="25"/>
      <c r="BG254" s="26"/>
      <c r="BH254" s="26"/>
      <c r="BI254" s="26"/>
      <c r="BJ254" s="26"/>
      <c r="BK254" s="26"/>
      <c r="BL254" s="26"/>
    </row>
    <row r="255" spans="1:64" ht="13.2" x14ac:dyDescent="0.25">
      <c r="A255" s="22">
        <v>45573.461398206018</v>
      </c>
      <c r="B255" s="23" t="s">
        <v>732</v>
      </c>
      <c r="C255" s="24" t="s">
        <v>733</v>
      </c>
      <c r="D255" s="23">
        <v>100</v>
      </c>
      <c r="E255" s="23">
        <v>0.67</v>
      </c>
      <c r="F255" s="23" t="s">
        <v>114</v>
      </c>
      <c r="G255" s="23" t="s">
        <v>291</v>
      </c>
      <c r="H255" s="23" t="s">
        <v>634</v>
      </c>
      <c r="I255" s="23" t="s">
        <v>63</v>
      </c>
      <c r="J255" s="23" t="s">
        <v>64</v>
      </c>
      <c r="K255" s="23" t="s">
        <v>64</v>
      </c>
      <c r="L255" s="23" t="s">
        <v>64</v>
      </c>
      <c r="M255" s="23" t="s">
        <v>78</v>
      </c>
      <c r="N255" s="23" t="s">
        <v>64</v>
      </c>
      <c r="O255" s="23" t="s">
        <v>64</v>
      </c>
      <c r="P255" s="23" t="s">
        <v>84</v>
      </c>
      <c r="Q255" s="23" t="s">
        <v>84</v>
      </c>
      <c r="R255" s="23" t="s">
        <v>64</v>
      </c>
      <c r="S255" s="23" t="s">
        <v>64</v>
      </c>
      <c r="T255" s="23" t="s">
        <v>64</v>
      </c>
      <c r="U255" s="23" t="s">
        <v>64</v>
      </c>
      <c r="V255" s="23" t="s">
        <v>84</v>
      </c>
      <c r="W255" s="23" t="s">
        <v>64</v>
      </c>
      <c r="X255" s="23" t="s">
        <v>64</v>
      </c>
      <c r="Y255" s="23" t="s">
        <v>84</v>
      </c>
      <c r="Z255" s="23" t="s">
        <v>66</v>
      </c>
      <c r="AA255" s="23" t="s">
        <v>65</v>
      </c>
      <c r="AB255" s="23" t="s">
        <v>66</v>
      </c>
      <c r="AC255" s="23" t="s">
        <v>66</v>
      </c>
      <c r="AD255" s="23" t="s">
        <v>66</v>
      </c>
      <c r="AE255" s="23" t="s">
        <v>79</v>
      </c>
      <c r="AF255" s="23" t="s">
        <v>65</v>
      </c>
      <c r="AG255" s="23" t="s">
        <v>65</v>
      </c>
      <c r="AH255" s="23" t="s">
        <v>65</v>
      </c>
      <c r="AI255" s="23" t="s">
        <v>101</v>
      </c>
      <c r="AJ255" s="23" t="s">
        <v>101</v>
      </c>
      <c r="AK255" s="23" t="s">
        <v>66</v>
      </c>
      <c r="AL255" s="23" t="s">
        <v>65</v>
      </c>
      <c r="AM255" s="23" t="s">
        <v>65</v>
      </c>
      <c r="AN255" s="23" t="s">
        <v>79</v>
      </c>
      <c r="AO255" s="23" t="s">
        <v>66</v>
      </c>
      <c r="AP255" s="23" t="s">
        <v>67</v>
      </c>
      <c r="AQ255" s="23" t="s">
        <v>67</v>
      </c>
      <c r="AR255" s="23" t="s">
        <v>73</v>
      </c>
      <c r="AS255" s="23" t="s">
        <v>68</v>
      </c>
      <c r="AT255" s="23" t="s">
        <v>87</v>
      </c>
      <c r="AU255" s="23" t="s">
        <v>70</v>
      </c>
      <c r="AV255" s="23" t="s">
        <v>71</v>
      </c>
      <c r="AW255" s="23" t="s">
        <v>73</v>
      </c>
      <c r="AX255" s="23" t="s">
        <v>73</v>
      </c>
      <c r="AY255" s="23" t="s">
        <v>73</v>
      </c>
      <c r="AZ255" s="23" t="s">
        <v>73</v>
      </c>
      <c r="BA255" s="23" t="s">
        <v>73</v>
      </c>
      <c r="BB255" s="23" t="s">
        <v>73</v>
      </c>
      <c r="BC255" s="23" t="s">
        <v>73</v>
      </c>
      <c r="BD255" s="23"/>
      <c r="BE255" s="23" t="s">
        <v>73</v>
      </c>
      <c r="BF255" s="25"/>
      <c r="BG255" s="26"/>
      <c r="BH255" s="26"/>
      <c r="BI255" s="26"/>
      <c r="BJ255" s="26"/>
      <c r="BK255" s="26"/>
      <c r="BL255" s="26"/>
    </row>
    <row r="256" spans="1:64" ht="13.2" x14ac:dyDescent="0.25">
      <c r="A256" s="22">
        <v>45573.461904166666</v>
      </c>
      <c r="B256" s="23" t="s">
        <v>734</v>
      </c>
      <c r="C256" s="24" t="s">
        <v>735</v>
      </c>
      <c r="D256" s="23">
        <v>85.71</v>
      </c>
      <c r="E256" s="23">
        <v>0.13</v>
      </c>
      <c r="F256" s="23" t="s">
        <v>114</v>
      </c>
      <c r="G256" s="23" t="s">
        <v>76</v>
      </c>
      <c r="H256" s="23" t="s">
        <v>736</v>
      </c>
      <c r="I256" s="23" t="s">
        <v>63</v>
      </c>
      <c r="J256" s="23" t="s">
        <v>78</v>
      </c>
      <c r="K256" s="23" t="s">
        <v>78</v>
      </c>
      <c r="L256" s="23" t="s">
        <v>78</v>
      </c>
      <c r="M256" s="23" t="s">
        <v>84</v>
      </c>
      <c r="N256" s="23" t="s">
        <v>78</v>
      </c>
      <c r="O256" s="23" t="s">
        <v>64</v>
      </c>
      <c r="P256" s="23" t="s">
        <v>78</v>
      </c>
      <c r="Q256" s="23" t="s">
        <v>64</v>
      </c>
      <c r="R256" s="23" t="s">
        <v>64</v>
      </c>
      <c r="S256" s="23" t="s">
        <v>84</v>
      </c>
      <c r="T256" s="23" t="s">
        <v>64</v>
      </c>
      <c r="U256" s="23" t="s">
        <v>64</v>
      </c>
      <c r="V256" s="23" t="s">
        <v>64</v>
      </c>
      <c r="W256" s="23" t="s">
        <v>64</v>
      </c>
      <c r="X256" s="23" t="s">
        <v>84</v>
      </c>
      <c r="Y256" s="23" t="s">
        <v>64</v>
      </c>
      <c r="Z256" s="23" t="s">
        <v>66</v>
      </c>
      <c r="AA256" s="23" t="s">
        <v>66</v>
      </c>
      <c r="AB256" s="23" t="s">
        <v>66</v>
      </c>
      <c r="AC256" s="23" t="s">
        <v>66</v>
      </c>
      <c r="AD256" s="23" t="s">
        <v>66</v>
      </c>
      <c r="AE256" s="23" t="s">
        <v>66</v>
      </c>
      <c r="AF256" s="23" t="s">
        <v>66</v>
      </c>
      <c r="AG256" s="23" t="s">
        <v>66</v>
      </c>
      <c r="AH256" s="23" t="s">
        <v>66</v>
      </c>
      <c r="AI256" s="23" t="s">
        <v>101</v>
      </c>
      <c r="AJ256" s="23" t="s">
        <v>65</v>
      </c>
      <c r="AK256" s="23" t="s">
        <v>66</v>
      </c>
      <c r="AL256" s="23" t="s">
        <v>66</v>
      </c>
      <c r="AM256" s="23" t="s">
        <v>66</v>
      </c>
      <c r="AN256" s="23" t="s">
        <v>79</v>
      </c>
      <c r="AO256" s="23" t="s">
        <v>66</v>
      </c>
      <c r="AP256" s="23" t="s">
        <v>85</v>
      </c>
      <c r="AQ256" s="23" t="s">
        <v>85</v>
      </c>
      <c r="AR256" s="23" t="s">
        <v>63</v>
      </c>
      <c r="AS256" s="23" t="s">
        <v>120</v>
      </c>
      <c r="AT256" s="23" t="s">
        <v>69</v>
      </c>
      <c r="AU256" s="23" t="s">
        <v>93</v>
      </c>
      <c r="AV256" s="23" t="s">
        <v>71</v>
      </c>
      <c r="AW256" s="23" t="s">
        <v>72</v>
      </c>
      <c r="AX256" s="23" t="s">
        <v>73</v>
      </c>
      <c r="AY256" s="23" t="s">
        <v>72</v>
      </c>
      <c r="AZ256" s="23" t="s">
        <v>72</v>
      </c>
      <c r="BA256" s="23" t="s">
        <v>72</v>
      </c>
      <c r="BB256" s="23" t="s">
        <v>72</v>
      </c>
      <c r="BC256" s="23" t="s">
        <v>73</v>
      </c>
      <c r="BD256" s="23"/>
      <c r="BE256" s="23" t="s">
        <v>73</v>
      </c>
      <c r="BF256" s="25"/>
      <c r="BG256" s="26"/>
      <c r="BH256" s="26"/>
      <c r="BI256" s="26"/>
      <c r="BJ256" s="26"/>
      <c r="BK256" s="26"/>
      <c r="BL256" s="26"/>
    </row>
    <row r="257" spans="1:64" ht="13.2" x14ac:dyDescent="0.25">
      <c r="A257" s="22">
        <v>45573.463333217587</v>
      </c>
      <c r="B257" s="23" t="s">
        <v>737</v>
      </c>
      <c r="C257" s="24" t="s">
        <v>738</v>
      </c>
      <c r="D257" s="23">
        <v>64.3</v>
      </c>
      <c r="E257" s="23">
        <v>1.25</v>
      </c>
      <c r="F257" s="23" t="s">
        <v>114</v>
      </c>
      <c r="G257" s="23" t="s">
        <v>76</v>
      </c>
      <c r="H257" s="23" t="s">
        <v>648</v>
      </c>
      <c r="I257" s="23" t="s">
        <v>63</v>
      </c>
      <c r="J257" s="23" t="s">
        <v>64</v>
      </c>
      <c r="K257" s="23" t="s">
        <v>84</v>
      </c>
      <c r="L257" s="23" t="s">
        <v>64</v>
      </c>
      <c r="M257" s="23" t="s">
        <v>84</v>
      </c>
      <c r="N257" s="23" t="s">
        <v>84</v>
      </c>
      <c r="O257" s="23" t="s">
        <v>64</v>
      </c>
      <c r="P257" s="23" t="s">
        <v>84</v>
      </c>
      <c r="Q257" s="23" t="s">
        <v>64</v>
      </c>
      <c r="R257" s="23" t="s">
        <v>64</v>
      </c>
      <c r="S257" s="23" t="s">
        <v>64</v>
      </c>
      <c r="T257" s="23" t="s">
        <v>64</v>
      </c>
      <c r="U257" s="23" t="s">
        <v>84</v>
      </c>
      <c r="V257" s="23" t="s">
        <v>64</v>
      </c>
      <c r="W257" s="23" t="s">
        <v>64</v>
      </c>
      <c r="X257" s="23" t="s">
        <v>64</v>
      </c>
      <c r="Y257" s="23" t="s">
        <v>64</v>
      </c>
      <c r="Z257" s="23" t="s">
        <v>66</v>
      </c>
      <c r="AA257" s="23" t="s">
        <v>66</v>
      </c>
      <c r="AB257" s="23" t="s">
        <v>66</v>
      </c>
      <c r="AC257" s="23" t="s">
        <v>66</v>
      </c>
      <c r="AD257" s="23" t="s">
        <v>66</v>
      </c>
      <c r="AE257" s="23" t="s">
        <v>66</v>
      </c>
      <c r="AF257" s="23" t="s">
        <v>66</v>
      </c>
      <c r="AG257" s="23" t="s">
        <v>66</v>
      </c>
      <c r="AH257" s="23" t="s">
        <v>79</v>
      </c>
      <c r="AI257" s="23" t="s">
        <v>66</v>
      </c>
      <c r="AJ257" s="23" t="s">
        <v>65</v>
      </c>
      <c r="AK257" s="23" t="s">
        <v>66</v>
      </c>
      <c r="AL257" s="23" t="s">
        <v>66</v>
      </c>
      <c r="AM257" s="23" t="s">
        <v>79</v>
      </c>
      <c r="AN257" s="23" t="s">
        <v>66</v>
      </c>
      <c r="AO257" s="23" t="s">
        <v>66</v>
      </c>
      <c r="AP257" s="23" t="s">
        <v>80</v>
      </c>
      <c r="AQ257" s="23" t="s">
        <v>80</v>
      </c>
      <c r="AR257" s="23" t="s">
        <v>86</v>
      </c>
      <c r="AS257" s="23" t="s">
        <v>81</v>
      </c>
      <c r="AT257" s="23" t="s">
        <v>69</v>
      </c>
      <c r="AU257" s="23" t="s">
        <v>80</v>
      </c>
      <c r="AV257" s="23" t="s">
        <v>71</v>
      </c>
      <c r="AW257" s="23" t="s">
        <v>72</v>
      </c>
      <c r="AX257" s="23" t="s">
        <v>72</v>
      </c>
      <c r="AY257" s="23" t="s">
        <v>63</v>
      </c>
      <c r="AZ257" s="23" t="s">
        <v>63</v>
      </c>
      <c r="BA257" s="23" t="s">
        <v>63</v>
      </c>
      <c r="BB257" s="23" t="s">
        <v>63</v>
      </c>
      <c r="BC257" s="23" t="s">
        <v>73</v>
      </c>
      <c r="BD257" s="23"/>
      <c r="BE257" s="23" t="s">
        <v>73</v>
      </c>
      <c r="BF257" s="25"/>
      <c r="BG257" s="26"/>
      <c r="BH257" s="26"/>
      <c r="BI257" s="26"/>
      <c r="BJ257" s="26"/>
      <c r="BK257" s="26"/>
      <c r="BL257" s="26"/>
    </row>
    <row r="258" spans="1:64" ht="13.2" x14ac:dyDescent="0.25">
      <c r="A258" s="22">
        <v>45573.464205439814</v>
      </c>
      <c r="B258" s="23" t="s">
        <v>739</v>
      </c>
      <c r="C258" s="24" t="s">
        <v>740</v>
      </c>
      <c r="D258" s="23">
        <v>100</v>
      </c>
      <c r="E258" s="23">
        <v>0.83</v>
      </c>
      <c r="F258" s="23" t="s">
        <v>114</v>
      </c>
      <c r="G258" s="23" t="s">
        <v>76</v>
      </c>
      <c r="H258" s="23" t="s">
        <v>716</v>
      </c>
      <c r="I258" s="23" t="s">
        <v>63</v>
      </c>
      <c r="J258" s="23" t="s">
        <v>64</v>
      </c>
      <c r="K258" s="23" t="s">
        <v>64</v>
      </c>
      <c r="L258" s="23" t="s">
        <v>64</v>
      </c>
      <c r="M258" s="23" t="s">
        <v>84</v>
      </c>
      <c r="N258" s="23" t="s">
        <v>84</v>
      </c>
      <c r="O258" s="23" t="s">
        <v>84</v>
      </c>
      <c r="P258" s="23" t="s">
        <v>84</v>
      </c>
      <c r="Q258" s="23" t="s">
        <v>84</v>
      </c>
      <c r="R258" s="23" t="s">
        <v>64</v>
      </c>
      <c r="S258" s="23" t="s">
        <v>64</v>
      </c>
      <c r="T258" s="23" t="s">
        <v>64</v>
      </c>
      <c r="U258" s="23" t="s">
        <v>84</v>
      </c>
      <c r="V258" s="23" t="s">
        <v>84</v>
      </c>
      <c r="W258" s="23" t="s">
        <v>84</v>
      </c>
      <c r="X258" s="23" t="s">
        <v>64</v>
      </c>
      <c r="Y258" s="23" t="s">
        <v>64</v>
      </c>
      <c r="Z258" s="23" t="s">
        <v>66</v>
      </c>
      <c r="AA258" s="23" t="s">
        <v>66</v>
      </c>
      <c r="AB258" s="23" t="s">
        <v>79</v>
      </c>
      <c r="AC258" s="23" t="s">
        <v>66</v>
      </c>
      <c r="AD258" s="23" t="s">
        <v>65</v>
      </c>
      <c r="AE258" s="23" t="s">
        <v>65</v>
      </c>
      <c r="AF258" s="23" t="s">
        <v>65</v>
      </c>
      <c r="AG258" s="23" t="s">
        <v>66</v>
      </c>
      <c r="AH258" s="23" t="s">
        <v>66</v>
      </c>
      <c r="AI258" s="23" t="s">
        <v>79</v>
      </c>
      <c r="AJ258" s="23" t="s">
        <v>66</v>
      </c>
      <c r="AK258" s="23" t="s">
        <v>66</v>
      </c>
      <c r="AL258" s="23" t="s">
        <v>66</v>
      </c>
      <c r="AM258" s="23" t="s">
        <v>66</v>
      </c>
      <c r="AN258" s="23" t="s">
        <v>66</v>
      </c>
      <c r="AO258" s="23" t="s">
        <v>65</v>
      </c>
      <c r="AP258" s="23" t="s">
        <v>67</v>
      </c>
      <c r="AQ258" s="23" t="s">
        <v>80</v>
      </c>
      <c r="AR258" s="23" t="s">
        <v>86</v>
      </c>
      <c r="AS258" s="23" t="s">
        <v>68</v>
      </c>
      <c r="AT258" s="23" t="s">
        <v>87</v>
      </c>
      <c r="AU258" s="23" t="s">
        <v>93</v>
      </c>
      <c r="AV258" s="23" t="s">
        <v>71</v>
      </c>
      <c r="AW258" s="23" t="s">
        <v>73</v>
      </c>
      <c r="AX258" s="23" t="s">
        <v>63</v>
      </c>
      <c r="AY258" s="23" t="s">
        <v>63</v>
      </c>
      <c r="AZ258" s="23" t="s">
        <v>73</v>
      </c>
      <c r="BA258" s="23" t="s">
        <v>63</v>
      </c>
      <c r="BB258" s="23" t="s">
        <v>73</v>
      </c>
      <c r="BC258" s="23" t="s">
        <v>73</v>
      </c>
      <c r="BD258" s="23"/>
      <c r="BE258" s="23" t="s">
        <v>73</v>
      </c>
      <c r="BF258" s="25"/>
      <c r="BG258" s="26"/>
      <c r="BH258" s="26"/>
      <c r="BI258" s="26"/>
      <c r="BJ258" s="26"/>
      <c r="BK258" s="26"/>
      <c r="BL258" s="26"/>
    </row>
    <row r="259" spans="1:64" ht="13.2" x14ac:dyDescent="0.25">
      <c r="A259" s="22">
        <v>45573.466091157403</v>
      </c>
      <c r="B259" s="23" t="s">
        <v>741</v>
      </c>
      <c r="C259" s="24" t="s">
        <v>742</v>
      </c>
      <c r="D259" s="23">
        <v>67.86</v>
      </c>
      <c r="E259" s="23">
        <v>0.21</v>
      </c>
      <c r="F259" s="23" t="s">
        <v>114</v>
      </c>
      <c r="G259" s="23" t="s">
        <v>76</v>
      </c>
      <c r="H259" s="23" t="s">
        <v>683</v>
      </c>
      <c r="I259" s="23" t="s">
        <v>63</v>
      </c>
      <c r="J259" s="23" t="s">
        <v>64</v>
      </c>
      <c r="K259" s="23" t="s">
        <v>84</v>
      </c>
      <c r="L259" s="23" t="s">
        <v>64</v>
      </c>
      <c r="M259" s="23" t="s">
        <v>84</v>
      </c>
      <c r="N259" s="23" t="s">
        <v>64</v>
      </c>
      <c r="O259" s="23" t="s">
        <v>64</v>
      </c>
      <c r="P259" s="23" t="s">
        <v>84</v>
      </c>
      <c r="Q259" s="23" t="s">
        <v>64</v>
      </c>
      <c r="R259" s="23" t="s">
        <v>64</v>
      </c>
      <c r="S259" s="23" t="s">
        <v>64</v>
      </c>
      <c r="T259" s="23" t="s">
        <v>64</v>
      </c>
      <c r="U259" s="23" t="s">
        <v>64</v>
      </c>
      <c r="V259" s="23" t="s">
        <v>64</v>
      </c>
      <c r="W259" s="23" t="s">
        <v>64</v>
      </c>
      <c r="X259" s="23" t="s">
        <v>64</v>
      </c>
      <c r="Y259" s="23" t="s">
        <v>64</v>
      </c>
      <c r="Z259" s="23" t="s">
        <v>101</v>
      </c>
      <c r="AA259" s="23" t="s">
        <v>101</v>
      </c>
      <c r="AB259" s="23" t="s">
        <v>101</v>
      </c>
      <c r="AC259" s="23" t="s">
        <v>101</v>
      </c>
      <c r="AD259" s="23" t="s">
        <v>101</v>
      </c>
      <c r="AE259" s="23" t="s">
        <v>101</v>
      </c>
      <c r="AF259" s="23" t="s">
        <v>101</v>
      </c>
      <c r="AG259" s="23" t="s">
        <v>66</v>
      </c>
      <c r="AH259" s="23" t="s">
        <v>66</v>
      </c>
      <c r="AI259" s="23" t="s">
        <v>66</v>
      </c>
      <c r="AJ259" s="23" t="s">
        <v>101</v>
      </c>
      <c r="AK259" s="23" t="s">
        <v>101</v>
      </c>
      <c r="AL259" s="23" t="s">
        <v>101</v>
      </c>
      <c r="AM259" s="23" t="s">
        <v>101</v>
      </c>
      <c r="AN259" s="23" t="s">
        <v>66</v>
      </c>
      <c r="AO259" s="23" t="s">
        <v>101</v>
      </c>
      <c r="AP259" s="23" t="s">
        <v>67</v>
      </c>
      <c r="AQ259" s="23" t="s">
        <v>67</v>
      </c>
      <c r="AR259" s="23" t="s">
        <v>86</v>
      </c>
      <c r="AS259" s="23" t="s">
        <v>223</v>
      </c>
      <c r="AT259" s="23" t="s">
        <v>69</v>
      </c>
      <c r="AU259" s="23" t="s">
        <v>70</v>
      </c>
      <c r="AV259" s="23" t="s">
        <v>71</v>
      </c>
      <c r="AW259" s="23" t="s">
        <v>72</v>
      </c>
      <c r="AX259" s="23" t="s">
        <v>72</v>
      </c>
      <c r="AY259" s="23" t="s">
        <v>72</v>
      </c>
      <c r="AZ259" s="23" t="s">
        <v>72</v>
      </c>
      <c r="BA259" s="23" t="s">
        <v>72</v>
      </c>
      <c r="BB259" s="23" t="s">
        <v>72</v>
      </c>
      <c r="BC259" s="23" t="s">
        <v>73</v>
      </c>
      <c r="BD259" s="23"/>
      <c r="BE259" s="23" t="s">
        <v>73</v>
      </c>
      <c r="BF259" s="25"/>
      <c r="BG259" s="26"/>
      <c r="BH259" s="26"/>
      <c r="BI259" s="26"/>
      <c r="BJ259" s="26"/>
      <c r="BK259" s="26"/>
      <c r="BL259" s="26"/>
    </row>
    <row r="260" spans="1:64" ht="13.2" x14ac:dyDescent="0.25">
      <c r="A260" s="22">
        <v>45573.468671666662</v>
      </c>
      <c r="B260" s="23" t="s">
        <v>743</v>
      </c>
      <c r="C260" s="24" t="s">
        <v>744</v>
      </c>
      <c r="D260" s="23">
        <v>25</v>
      </c>
      <c r="E260" s="23">
        <v>0.5</v>
      </c>
      <c r="F260" s="23" t="s">
        <v>114</v>
      </c>
      <c r="G260" s="23" t="s">
        <v>76</v>
      </c>
      <c r="H260" s="23" t="s">
        <v>716</v>
      </c>
      <c r="I260" s="23" t="s">
        <v>63</v>
      </c>
      <c r="J260" s="23" t="s">
        <v>145</v>
      </c>
      <c r="K260" s="23" t="s">
        <v>84</v>
      </c>
      <c r="L260" s="23" t="s">
        <v>145</v>
      </c>
      <c r="M260" s="23" t="s">
        <v>84</v>
      </c>
      <c r="N260" s="23" t="s">
        <v>64</v>
      </c>
      <c r="O260" s="23" t="s">
        <v>84</v>
      </c>
      <c r="P260" s="23" t="s">
        <v>84</v>
      </c>
      <c r="Q260" s="23" t="s">
        <v>84</v>
      </c>
      <c r="R260" s="23" t="s">
        <v>84</v>
      </c>
      <c r="S260" s="23" t="s">
        <v>84</v>
      </c>
      <c r="T260" s="23" t="s">
        <v>84</v>
      </c>
      <c r="U260" s="23" t="s">
        <v>84</v>
      </c>
      <c r="V260" s="23" t="s">
        <v>84</v>
      </c>
      <c r="W260" s="23" t="s">
        <v>84</v>
      </c>
      <c r="X260" s="23" t="s">
        <v>64</v>
      </c>
      <c r="Y260" s="23" t="s">
        <v>84</v>
      </c>
      <c r="Z260" s="23" t="s">
        <v>66</v>
      </c>
      <c r="AA260" s="23" t="s">
        <v>66</v>
      </c>
      <c r="AB260" s="23" t="s">
        <v>66</v>
      </c>
      <c r="AC260" s="23" t="s">
        <v>65</v>
      </c>
      <c r="AD260" s="23" t="s">
        <v>66</v>
      </c>
      <c r="AE260" s="23" t="s">
        <v>66</v>
      </c>
      <c r="AF260" s="23" t="s">
        <v>66</v>
      </c>
      <c r="AG260" s="23" t="s">
        <v>66</v>
      </c>
      <c r="AH260" s="23" t="s">
        <v>66</v>
      </c>
      <c r="AI260" s="23" t="s">
        <v>79</v>
      </c>
      <c r="AJ260" s="23" t="s">
        <v>66</v>
      </c>
      <c r="AK260" s="23" t="s">
        <v>66</v>
      </c>
      <c r="AL260" s="23" t="s">
        <v>66</v>
      </c>
      <c r="AM260" s="23" t="s">
        <v>66</v>
      </c>
      <c r="AN260" s="23" t="s">
        <v>66</v>
      </c>
      <c r="AO260" s="23" t="s">
        <v>66</v>
      </c>
      <c r="AP260" s="23" t="s">
        <v>85</v>
      </c>
      <c r="AQ260" s="23" t="s">
        <v>85</v>
      </c>
      <c r="AR260" s="23" t="s">
        <v>86</v>
      </c>
      <c r="AS260" s="23" t="s">
        <v>68</v>
      </c>
      <c r="AT260" s="23" t="s">
        <v>87</v>
      </c>
      <c r="AU260" s="23" t="s">
        <v>70</v>
      </c>
      <c r="AV260" s="23" t="s">
        <v>71</v>
      </c>
      <c r="AW260" s="23" t="s">
        <v>63</v>
      </c>
      <c r="AX260" s="23" t="s">
        <v>72</v>
      </c>
      <c r="AY260" s="23" t="s">
        <v>63</v>
      </c>
      <c r="AZ260" s="23" t="s">
        <v>72</v>
      </c>
      <c r="BA260" s="23" t="s">
        <v>63</v>
      </c>
      <c r="BB260" s="23" t="s">
        <v>73</v>
      </c>
      <c r="BC260" s="23" t="s">
        <v>73</v>
      </c>
      <c r="BD260" s="23"/>
      <c r="BE260" s="23" t="s">
        <v>73</v>
      </c>
      <c r="BF260" s="25"/>
      <c r="BG260" s="26"/>
      <c r="BH260" s="26"/>
      <c r="BI260" s="26"/>
      <c r="BJ260" s="26"/>
      <c r="BK260" s="26"/>
      <c r="BL260" s="26"/>
    </row>
    <row r="261" spans="1:64" ht="13.2" x14ac:dyDescent="0.25">
      <c r="A261" s="22">
        <v>45573.469543472223</v>
      </c>
      <c r="B261" s="23" t="s">
        <v>745</v>
      </c>
      <c r="C261" s="24" t="s">
        <v>746</v>
      </c>
      <c r="D261" s="23">
        <v>75.89</v>
      </c>
      <c r="E261" s="23">
        <v>0.21</v>
      </c>
      <c r="F261" s="23" t="s">
        <v>114</v>
      </c>
      <c r="G261" s="23" t="s">
        <v>76</v>
      </c>
      <c r="H261" s="23" t="s">
        <v>747</v>
      </c>
      <c r="I261" s="23" t="s">
        <v>63</v>
      </c>
      <c r="J261" s="23" t="s">
        <v>64</v>
      </c>
      <c r="K261" s="23" t="s">
        <v>78</v>
      </c>
      <c r="L261" s="23" t="s">
        <v>145</v>
      </c>
      <c r="M261" s="23" t="s">
        <v>64</v>
      </c>
      <c r="N261" s="23" t="s">
        <v>84</v>
      </c>
      <c r="O261" s="23" t="s">
        <v>64</v>
      </c>
      <c r="P261" s="23" t="s">
        <v>84</v>
      </c>
      <c r="Q261" s="23" t="s">
        <v>64</v>
      </c>
      <c r="R261" s="23" t="s">
        <v>64</v>
      </c>
      <c r="S261" s="23" t="s">
        <v>64</v>
      </c>
      <c r="T261" s="23" t="s">
        <v>64</v>
      </c>
      <c r="U261" s="23" t="s">
        <v>78</v>
      </c>
      <c r="V261" s="23" t="s">
        <v>64</v>
      </c>
      <c r="W261" s="23" t="s">
        <v>64</v>
      </c>
      <c r="X261" s="23" t="s">
        <v>64</v>
      </c>
      <c r="Y261" s="23" t="s">
        <v>64</v>
      </c>
      <c r="Z261" s="23" t="s">
        <v>66</v>
      </c>
      <c r="AA261" s="23" t="s">
        <v>65</v>
      </c>
      <c r="AB261" s="23" t="s">
        <v>66</v>
      </c>
      <c r="AC261" s="23" t="s">
        <v>65</v>
      </c>
      <c r="AD261" s="23" t="s">
        <v>66</v>
      </c>
      <c r="AE261" s="23" t="s">
        <v>66</v>
      </c>
      <c r="AF261" s="23" t="s">
        <v>65</v>
      </c>
      <c r="AG261" s="23" t="s">
        <v>66</v>
      </c>
      <c r="AH261" s="23" t="s">
        <v>66</v>
      </c>
      <c r="AI261" s="23" t="s">
        <v>79</v>
      </c>
      <c r="AJ261" s="23" t="s">
        <v>65</v>
      </c>
      <c r="AK261" s="23" t="s">
        <v>65</v>
      </c>
      <c r="AL261" s="23" t="s">
        <v>65</v>
      </c>
      <c r="AM261" s="23" t="s">
        <v>66</v>
      </c>
      <c r="AN261" s="23" t="s">
        <v>66</v>
      </c>
      <c r="AO261" s="23" t="s">
        <v>66</v>
      </c>
      <c r="AP261" s="23" t="s">
        <v>67</v>
      </c>
      <c r="AQ261" s="23" t="s">
        <v>67</v>
      </c>
      <c r="AR261" s="23" t="s">
        <v>63</v>
      </c>
      <c r="AS261" s="23" t="s">
        <v>81</v>
      </c>
      <c r="AT261" s="23" t="s">
        <v>87</v>
      </c>
      <c r="AU261" s="23" t="s">
        <v>80</v>
      </c>
      <c r="AV261" s="23" t="s">
        <v>71</v>
      </c>
      <c r="AW261" s="23" t="s">
        <v>73</v>
      </c>
      <c r="AX261" s="23" t="s">
        <v>72</v>
      </c>
      <c r="AY261" s="23" t="s">
        <v>63</v>
      </c>
      <c r="AZ261" s="23" t="s">
        <v>72</v>
      </c>
      <c r="BA261" s="23" t="s">
        <v>72</v>
      </c>
      <c r="BB261" s="23" t="s">
        <v>72</v>
      </c>
      <c r="BC261" s="23" t="s">
        <v>73</v>
      </c>
      <c r="BD261" s="23"/>
      <c r="BE261" s="23" t="s">
        <v>73</v>
      </c>
      <c r="BF261" s="25"/>
      <c r="BG261" s="26"/>
      <c r="BH261" s="26"/>
      <c r="BI261" s="26"/>
      <c r="BJ261" s="26"/>
      <c r="BK261" s="26"/>
      <c r="BL261" s="26"/>
    </row>
    <row r="262" spans="1:64" ht="13.2" x14ac:dyDescent="0.25">
      <c r="A262" s="22">
        <v>45573.470236643523</v>
      </c>
      <c r="B262" s="23" t="s">
        <v>748</v>
      </c>
      <c r="C262" s="24" t="s">
        <v>749</v>
      </c>
      <c r="D262" s="23">
        <v>100</v>
      </c>
      <c r="E262" s="23">
        <v>0.21</v>
      </c>
      <c r="F262" s="23" t="s">
        <v>114</v>
      </c>
      <c r="G262" s="23" t="s">
        <v>76</v>
      </c>
      <c r="H262" s="23" t="s">
        <v>706</v>
      </c>
      <c r="I262" s="23" t="s">
        <v>63</v>
      </c>
      <c r="J262" s="23" t="s">
        <v>64</v>
      </c>
      <c r="K262" s="23" t="s">
        <v>64</v>
      </c>
      <c r="L262" s="23" t="s">
        <v>64</v>
      </c>
      <c r="M262" s="23" t="s">
        <v>64</v>
      </c>
      <c r="N262" s="23" t="s">
        <v>64</v>
      </c>
      <c r="O262" s="23" t="s">
        <v>64</v>
      </c>
      <c r="P262" s="23" t="s">
        <v>64</v>
      </c>
      <c r="Q262" s="23" t="s">
        <v>64</v>
      </c>
      <c r="R262" s="23" t="s">
        <v>64</v>
      </c>
      <c r="S262" s="23" t="s">
        <v>64</v>
      </c>
      <c r="T262" s="23" t="s">
        <v>64</v>
      </c>
      <c r="U262" s="23" t="s">
        <v>64</v>
      </c>
      <c r="V262" s="23" t="s">
        <v>64</v>
      </c>
      <c r="W262" s="23" t="s">
        <v>64</v>
      </c>
      <c r="X262" s="23" t="s">
        <v>64</v>
      </c>
      <c r="Y262" s="23" t="s">
        <v>64</v>
      </c>
      <c r="Z262" s="23" t="s">
        <v>65</v>
      </c>
      <c r="AA262" s="23" t="s">
        <v>65</v>
      </c>
      <c r="AB262" s="23" t="s">
        <v>65</v>
      </c>
      <c r="AC262" s="23" t="s">
        <v>65</v>
      </c>
      <c r="AD262" s="23" t="s">
        <v>65</v>
      </c>
      <c r="AE262" s="23" t="s">
        <v>65</v>
      </c>
      <c r="AF262" s="23" t="s">
        <v>65</v>
      </c>
      <c r="AG262" s="23" t="s">
        <v>65</v>
      </c>
      <c r="AH262" s="23" t="s">
        <v>65</v>
      </c>
      <c r="AI262" s="23" t="s">
        <v>79</v>
      </c>
      <c r="AJ262" s="23" t="s">
        <v>65</v>
      </c>
      <c r="AK262" s="23" t="s">
        <v>65</v>
      </c>
      <c r="AL262" s="23" t="s">
        <v>65</v>
      </c>
      <c r="AM262" s="23" t="s">
        <v>65</v>
      </c>
      <c r="AN262" s="23" t="s">
        <v>66</v>
      </c>
      <c r="AO262" s="23" t="s">
        <v>65</v>
      </c>
      <c r="AP262" s="23" t="s">
        <v>67</v>
      </c>
      <c r="AQ262" s="23" t="s">
        <v>67</v>
      </c>
      <c r="AR262" s="23" t="s">
        <v>63</v>
      </c>
      <c r="AS262" s="23" t="s">
        <v>120</v>
      </c>
      <c r="AT262" s="23" t="s">
        <v>87</v>
      </c>
      <c r="AU262" s="23" t="s">
        <v>80</v>
      </c>
      <c r="AV262" s="23" t="s">
        <v>71</v>
      </c>
      <c r="AW262" s="23" t="s">
        <v>73</v>
      </c>
      <c r="AX262" s="23" t="s">
        <v>73</v>
      </c>
      <c r="AY262" s="23" t="s">
        <v>72</v>
      </c>
      <c r="AZ262" s="23" t="s">
        <v>72</v>
      </c>
      <c r="BA262" s="23" t="s">
        <v>63</v>
      </c>
      <c r="BB262" s="23" t="s">
        <v>63</v>
      </c>
      <c r="BC262" s="23" t="s">
        <v>63</v>
      </c>
      <c r="BD262" s="23"/>
      <c r="BE262" s="23" t="s">
        <v>73</v>
      </c>
      <c r="BF262" s="25"/>
      <c r="BG262" s="26"/>
      <c r="BH262" s="26"/>
      <c r="BI262" s="26"/>
      <c r="BJ262" s="26"/>
      <c r="BK262" s="26"/>
      <c r="BL262" s="26"/>
    </row>
    <row r="263" spans="1:64" ht="13.2" x14ac:dyDescent="0.25">
      <c r="A263" s="22">
        <v>45573.471926354163</v>
      </c>
      <c r="B263" s="23" t="s">
        <v>750</v>
      </c>
      <c r="C263" s="24" t="s">
        <v>751</v>
      </c>
      <c r="D263" s="23">
        <v>55.36</v>
      </c>
      <c r="E263" s="23">
        <v>0.21</v>
      </c>
      <c r="F263" s="23" t="s">
        <v>114</v>
      </c>
      <c r="G263" s="23" t="s">
        <v>76</v>
      </c>
      <c r="H263" s="23" t="s">
        <v>654</v>
      </c>
      <c r="I263" s="23" t="s">
        <v>63</v>
      </c>
      <c r="J263" s="23" t="s">
        <v>64</v>
      </c>
      <c r="K263" s="23" t="s">
        <v>84</v>
      </c>
      <c r="L263" s="23" t="s">
        <v>145</v>
      </c>
      <c r="M263" s="23" t="s">
        <v>64</v>
      </c>
      <c r="N263" s="23" t="s">
        <v>84</v>
      </c>
      <c r="O263" s="23" t="s">
        <v>64</v>
      </c>
      <c r="P263" s="23" t="s">
        <v>84</v>
      </c>
      <c r="Q263" s="23" t="s">
        <v>84</v>
      </c>
      <c r="R263" s="23" t="s">
        <v>64</v>
      </c>
      <c r="S263" s="23" t="s">
        <v>64</v>
      </c>
      <c r="T263" s="23" t="s">
        <v>64</v>
      </c>
      <c r="U263" s="23" t="s">
        <v>84</v>
      </c>
      <c r="V263" s="23" t="s">
        <v>84</v>
      </c>
      <c r="W263" s="23" t="s">
        <v>64</v>
      </c>
      <c r="X263" s="23" t="s">
        <v>84</v>
      </c>
      <c r="Y263" s="23" t="s">
        <v>64</v>
      </c>
      <c r="Z263" s="23" t="s">
        <v>66</v>
      </c>
      <c r="AA263" s="23" t="s">
        <v>65</v>
      </c>
      <c r="AB263" s="23" t="s">
        <v>66</v>
      </c>
      <c r="AC263" s="23" t="s">
        <v>66</v>
      </c>
      <c r="AD263" s="23" t="s">
        <v>66</v>
      </c>
      <c r="AE263" s="23" t="s">
        <v>65</v>
      </c>
      <c r="AF263" s="23" t="s">
        <v>65</v>
      </c>
      <c r="AG263" s="23" t="s">
        <v>65</v>
      </c>
      <c r="AH263" s="23" t="s">
        <v>65</v>
      </c>
      <c r="AI263" s="23" t="s">
        <v>101</v>
      </c>
      <c r="AJ263" s="23" t="s">
        <v>66</v>
      </c>
      <c r="AK263" s="23" t="s">
        <v>66</v>
      </c>
      <c r="AL263" s="23" t="s">
        <v>66</v>
      </c>
      <c r="AM263" s="23" t="s">
        <v>65</v>
      </c>
      <c r="AN263" s="23" t="s">
        <v>66</v>
      </c>
      <c r="AO263" s="23" t="s">
        <v>65</v>
      </c>
      <c r="AP263" s="23" t="s">
        <v>85</v>
      </c>
      <c r="AQ263" s="23" t="s">
        <v>85</v>
      </c>
      <c r="AR263" s="23" t="s">
        <v>86</v>
      </c>
      <c r="AS263" s="23" t="s">
        <v>571</v>
      </c>
      <c r="AT263" s="23" t="s">
        <v>169</v>
      </c>
      <c r="AU263" s="23" t="s">
        <v>67</v>
      </c>
      <c r="AV263" s="23" t="s">
        <v>71</v>
      </c>
      <c r="AW263" s="23" t="s">
        <v>63</v>
      </c>
      <c r="AX263" s="23" t="s">
        <v>72</v>
      </c>
      <c r="AY263" s="23" t="s">
        <v>72</v>
      </c>
      <c r="AZ263" s="23" t="s">
        <v>63</v>
      </c>
      <c r="BA263" s="23" t="s">
        <v>72</v>
      </c>
      <c r="BB263" s="23" t="s">
        <v>73</v>
      </c>
      <c r="BC263" s="23" t="s">
        <v>73</v>
      </c>
      <c r="BD263" s="23"/>
      <c r="BE263" s="23" t="s">
        <v>73</v>
      </c>
      <c r="BF263" s="25"/>
      <c r="BG263" s="26"/>
      <c r="BH263" s="26"/>
      <c r="BI263" s="26"/>
      <c r="BJ263" s="26"/>
      <c r="BK263" s="26"/>
      <c r="BL263" s="26"/>
    </row>
    <row r="264" spans="1:64" ht="13.2" x14ac:dyDescent="0.25">
      <c r="A264" s="22">
        <v>45573.474516678238</v>
      </c>
      <c r="B264" s="23" t="s">
        <v>752</v>
      </c>
      <c r="C264" s="24" t="s">
        <v>753</v>
      </c>
      <c r="D264" s="23">
        <v>100</v>
      </c>
      <c r="E264" s="23">
        <v>0.21</v>
      </c>
      <c r="F264" s="23" t="s">
        <v>114</v>
      </c>
      <c r="G264" s="23" t="s">
        <v>76</v>
      </c>
      <c r="H264" s="23" t="s">
        <v>631</v>
      </c>
      <c r="I264" s="23" t="s">
        <v>63</v>
      </c>
      <c r="J264" s="23" t="s">
        <v>64</v>
      </c>
      <c r="K264" s="23" t="s">
        <v>64</v>
      </c>
      <c r="L264" s="23" t="s">
        <v>64</v>
      </c>
      <c r="M264" s="23" t="s">
        <v>84</v>
      </c>
      <c r="N264" s="23" t="s">
        <v>84</v>
      </c>
      <c r="O264" s="23" t="s">
        <v>64</v>
      </c>
      <c r="P264" s="23" t="s">
        <v>78</v>
      </c>
      <c r="Q264" s="23" t="s">
        <v>64</v>
      </c>
      <c r="R264" s="23" t="s">
        <v>64</v>
      </c>
      <c r="S264" s="23" t="s">
        <v>64</v>
      </c>
      <c r="T264" s="23" t="s">
        <v>64</v>
      </c>
      <c r="U264" s="23" t="s">
        <v>84</v>
      </c>
      <c r="V264" s="23" t="s">
        <v>64</v>
      </c>
      <c r="W264" s="23" t="s">
        <v>64</v>
      </c>
      <c r="X264" s="23" t="s">
        <v>64</v>
      </c>
      <c r="Y264" s="23" t="s">
        <v>64</v>
      </c>
      <c r="Z264" s="23" t="s">
        <v>65</v>
      </c>
      <c r="AA264" s="23" t="s">
        <v>65</v>
      </c>
      <c r="AB264" s="23" t="s">
        <v>65</v>
      </c>
      <c r="AC264" s="23" t="s">
        <v>65</v>
      </c>
      <c r="AD264" s="23" t="s">
        <v>65</v>
      </c>
      <c r="AE264" s="23" t="s">
        <v>65</v>
      </c>
      <c r="AF264" s="23" t="s">
        <v>66</v>
      </c>
      <c r="AG264" s="23" t="s">
        <v>66</v>
      </c>
      <c r="AH264" s="23" t="s">
        <v>66</v>
      </c>
      <c r="AI264" s="23" t="s">
        <v>66</v>
      </c>
      <c r="AJ264" s="23" t="s">
        <v>66</v>
      </c>
      <c r="AK264" s="23" t="s">
        <v>66</v>
      </c>
      <c r="AL264" s="23" t="s">
        <v>66</v>
      </c>
      <c r="AM264" s="23" t="s">
        <v>66</v>
      </c>
      <c r="AN264" s="23" t="s">
        <v>66</v>
      </c>
      <c r="AO264" s="23" t="s">
        <v>66</v>
      </c>
      <c r="AP264" s="23" t="s">
        <v>67</v>
      </c>
      <c r="AQ264" s="23" t="s">
        <v>67</v>
      </c>
      <c r="AR264" s="23" t="s">
        <v>86</v>
      </c>
      <c r="AS264" s="23" t="s">
        <v>68</v>
      </c>
      <c r="AT264" s="23" t="s">
        <v>87</v>
      </c>
      <c r="AU264" s="23" t="s">
        <v>67</v>
      </c>
      <c r="AV264" s="23" t="s">
        <v>132</v>
      </c>
      <c r="AW264" s="23" t="s">
        <v>63</v>
      </c>
      <c r="AX264" s="23" t="s">
        <v>72</v>
      </c>
      <c r="AY264" s="23" t="s">
        <v>72</v>
      </c>
      <c r="AZ264" s="23" t="s">
        <v>63</v>
      </c>
      <c r="BA264" s="23" t="s">
        <v>63</v>
      </c>
      <c r="BB264" s="23" t="s">
        <v>73</v>
      </c>
      <c r="BC264" s="23" t="s">
        <v>73</v>
      </c>
      <c r="BD264" s="23"/>
      <c r="BE264" s="23" t="s">
        <v>73</v>
      </c>
      <c r="BF264" s="25"/>
      <c r="BG264" s="26"/>
      <c r="BH264" s="26"/>
      <c r="BI264" s="26"/>
      <c r="BJ264" s="26"/>
      <c r="BK264" s="26"/>
      <c r="BL264" s="26"/>
    </row>
    <row r="265" spans="1:64" ht="13.2" x14ac:dyDescent="0.25">
      <c r="A265" s="22">
        <v>45573.474695335652</v>
      </c>
      <c r="B265" s="23" t="s">
        <v>754</v>
      </c>
      <c r="C265" s="24" t="s">
        <v>755</v>
      </c>
      <c r="D265" s="23">
        <v>95.54</v>
      </c>
      <c r="E265" s="23">
        <v>1.04</v>
      </c>
      <c r="F265" s="23" t="s">
        <v>114</v>
      </c>
      <c r="G265" s="23" t="s">
        <v>76</v>
      </c>
      <c r="H265" s="23" t="s">
        <v>648</v>
      </c>
      <c r="I265" s="23" t="s">
        <v>63</v>
      </c>
      <c r="J265" s="23" t="s">
        <v>64</v>
      </c>
      <c r="K265" s="23" t="s">
        <v>64</v>
      </c>
      <c r="L265" s="23" t="s">
        <v>64</v>
      </c>
      <c r="M265" s="23" t="s">
        <v>64</v>
      </c>
      <c r="N265" s="23" t="s">
        <v>64</v>
      </c>
      <c r="O265" s="23" t="s">
        <v>64</v>
      </c>
      <c r="P265" s="23" t="s">
        <v>84</v>
      </c>
      <c r="Q265" s="23" t="s">
        <v>84</v>
      </c>
      <c r="R265" s="23" t="s">
        <v>64</v>
      </c>
      <c r="S265" s="23" t="s">
        <v>64</v>
      </c>
      <c r="T265" s="23" t="s">
        <v>78</v>
      </c>
      <c r="U265" s="23" t="s">
        <v>64</v>
      </c>
      <c r="V265" s="23" t="s">
        <v>64</v>
      </c>
      <c r="W265" s="23" t="s">
        <v>64</v>
      </c>
      <c r="X265" s="23" t="s">
        <v>64</v>
      </c>
      <c r="Y265" s="23" t="s">
        <v>84</v>
      </c>
      <c r="Z265" s="23" t="s">
        <v>66</v>
      </c>
      <c r="AA265" s="23" t="s">
        <v>66</v>
      </c>
      <c r="AB265" s="23" t="s">
        <v>66</v>
      </c>
      <c r="AC265" s="23" t="s">
        <v>66</v>
      </c>
      <c r="AD265" s="23" t="s">
        <v>66</v>
      </c>
      <c r="AE265" s="23" t="s">
        <v>66</v>
      </c>
      <c r="AF265" s="23" t="s">
        <v>65</v>
      </c>
      <c r="AG265" s="23" t="s">
        <v>66</v>
      </c>
      <c r="AH265" s="23" t="s">
        <v>79</v>
      </c>
      <c r="AI265" s="23" t="s">
        <v>101</v>
      </c>
      <c r="AJ265" s="23" t="s">
        <v>66</v>
      </c>
      <c r="AK265" s="23" t="s">
        <v>66</v>
      </c>
      <c r="AL265" s="23" t="s">
        <v>66</v>
      </c>
      <c r="AM265" s="23" t="s">
        <v>65</v>
      </c>
      <c r="AN265" s="23" t="s">
        <v>65</v>
      </c>
      <c r="AO265" s="23" t="s">
        <v>66</v>
      </c>
      <c r="AP265" s="23" t="s">
        <v>85</v>
      </c>
      <c r="AQ265" s="23" t="s">
        <v>85</v>
      </c>
      <c r="AR265" s="23" t="s">
        <v>86</v>
      </c>
      <c r="AS265" s="23" t="s">
        <v>756</v>
      </c>
      <c r="AT265" s="23" t="s">
        <v>87</v>
      </c>
      <c r="AU265" s="23" t="s">
        <v>67</v>
      </c>
      <c r="AV265" s="23" t="s">
        <v>469</v>
      </c>
      <c r="AW265" s="23" t="s">
        <v>63</v>
      </c>
      <c r="AX265" s="23" t="s">
        <v>72</v>
      </c>
      <c r="AY265" s="23" t="s">
        <v>72</v>
      </c>
      <c r="AZ265" s="23" t="s">
        <v>63</v>
      </c>
      <c r="BA265" s="23" t="s">
        <v>63</v>
      </c>
      <c r="BB265" s="23" t="s">
        <v>72</v>
      </c>
      <c r="BC265" s="23" t="s">
        <v>73</v>
      </c>
      <c r="BD265" s="23"/>
      <c r="BE265" s="23" t="s">
        <v>73</v>
      </c>
      <c r="BF265" s="25"/>
      <c r="BG265" s="26"/>
      <c r="BH265" s="26"/>
      <c r="BI265" s="26"/>
      <c r="BJ265" s="26"/>
      <c r="BK265" s="26"/>
      <c r="BL265" s="26"/>
    </row>
    <row r="266" spans="1:64" ht="13.2" x14ac:dyDescent="0.25">
      <c r="A266" s="22">
        <v>45573.475278182872</v>
      </c>
      <c r="B266" s="23" t="s">
        <v>757</v>
      </c>
      <c r="C266" s="24" t="s">
        <v>758</v>
      </c>
      <c r="D266" s="23">
        <v>100</v>
      </c>
      <c r="E266" s="23">
        <v>0.57999999999999996</v>
      </c>
      <c r="F266" s="23" t="s">
        <v>423</v>
      </c>
      <c r="G266" s="23" t="s">
        <v>76</v>
      </c>
      <c r="H266" s="23" t="s">
        <v>648</v>
      </c>
      <c r="I266" s="23" t="s">
        <v>73</v>
      </c>
      <c r="J266" s="23" t="s">
        <v>64</v>
      </c>
      <c r="K266" s="23" t="s">
        <v>84</v>
      </c>
      <c r="L266" s="23" t="s">
        <v>64</v>
      </c>
      <c r="M266" s="23" t="s">
        <v>84</v>
      </c>
      <c r="N266" s="23" t="s">
        <v>64</v>
      </c>
      <c r="O266" s="23" t="s">
        <v>84</v>
      </c>
      <c r="P266" s="23" t="s">
        <v>64</v>
      </c>
      <c r="Q266" s="23" t="s">
        <v>64</v>
      </c>
      <c r="R266" s="23" t="s">
        <v>64</v>
      </c>
      <c r="S266" s="23" t="s">
        <v>84</v>
      </c>
      <c r="T266" s="23" t="s">
        <v>64</v>
      </c>
      <c r="U266" s="23" t="s">
        <v>84</v>
      </c>
      <c r="V266" s="23" t="s">
        <v>64</v>
      </c>
      <c r="W266" s="23" t="s">
        <v>84</v>
      </c>
      <c r="X266" s="23" t="s">
        <v>64</v>
      </c>
      <c r="Y266" s="23" t="s">
        <v>64</v>
      </c>
      <c r="Z266" s="23" t="s">
        <v>101</v>
      </c>
      <c r="AA266" s="23" t="s">
        <v>66</v>
      </c>
      <c r="AB266" s="23" t="s">
        <v>66</v>
      </c>
      <c r="AC266" s="23" t="s">
        <v>101</v>
      </c>
      <c r="AD266" s="23" t="s">
        <v>66</v>
      </c>
      <c r="AE266" s="23" t="s">
        <v>101</v>
      </c>
      <c r="AF266" s="23" t="s">
        <v>101</v>
      </c>
      <c r="AG266" s="23" t="s">
        <v>66</v>
      </c>
      <c r="AH266" s="23" t="s">
        <v>101</v>
      </c>
      <c r="AI266" s="23" t="s">
        <v>79</v>
      </c>
      <c r="AJ266" s="23" t="s">
        <v>66</v>
      </c>
      <c r="AK266" s="23" t="s">
        <v>66</v>
      </c>
      <c r="AL266" s="23" t="s">
        <v>66</v>
      </c>
      <c r="AM266" s="23" t="s">
        <v>66</v>
      </c>
      <c r="AN266" s="23" t="s">
        <v>66</v>
      </c>
      <c r="AO266" s="23" t="s">
        <v>66</v>
      </c>
      <c r="AP266" s="23" t="s">
        <v>85</v>
      </c>
      <c r="AQ266" s="23" t="s">
        <v>85</v>
      </c>
      <c r="AR266" s="23" t="s">
        <v>86</v>
      </c>
      <c r="AS266" s="23" t="s">
        <v>81</v>
      </c>
      <c r="AT266" s="23" t="s">
        <v>87</v>
      </c>
      <c r="AU266" s="23" t="s">
        <v>67</v>
      </c>
      <c r="AV266" s="23" t="s">
        <v>67</v>
      </c>
      <c r="AW266" s="23" t="s">
        <v>63</v>
      </c>
      <c r="AX266" s="23" t="s">
        <v>72</v>
      </c>
      <c r="AY266" s="23" t="s">
        <v>63</v>
      </c>
      <c r="AZ266" s="23" t="s">
        <v>63</v>
      </c>
      <c r="BA266" s="23" t="s">
        <v>72</v>
      </c>
      <c r="BB266" s="23" t="s">
        <v>73</v>
      </c>
      <c r="BC266" s="23" t="s">
        <v>73</v>
      </c>
      <c r="BD266" s="23"/>
      <c r="BE266" s="23" t="s">
        <v>73</v>
      </c>
      <c r="BF266" s="25"/>
      <c r="BG266" s="26"/>
      <c r="BH266" s="26"/>
      <c r="BI266" s="26"/>
      <c r="BJ266" s="26"/>
      <c r="BK266" s="26"/>
      <c r="BL266" s="26"/>
    </row>
    <row r="267" spans="1:64" ht="13.2" x14ac:dyDescent="0.25">
      <c r="A267" s="22">
        <v>45573.476858472219</v>
      </c>
      <c r="B267" s="23" t="s">
        <v>759</v>
      </c>
      <c r="C267" s="24" t="s">
        <v>760</v>
      </c>
      <c r="D267" s="23">
        <v>74.11</v>
      </c>
      <c r="E267" s="23">
        <v>0.38</v>
      </c>
      <c r="F267" s="23" t="s">
        <v>423</v>
      </c>
      <c r="G267" s="23" t="s">
        <v>76</v>
      </c>
      <c r="H267" s="23" t="s">
        <v>761</v>
      </c>
      <c r="I267" s="23" t="s">
        <v>63</v>
      </c>
      <c r="J267" s="23" t="s">
        <v>64</v>
      </c>
      <c r="K267" s="23" t="s">
        <v>64</v>
      </c>
      <c r="L267" s="23" t="s">
        <v>64</v>
      </c>
      <c r="M267" s="23" t="s">
        <v>64</v>
      </c>
      <c r="N267" s="23" t="s">
        <v>64</v>
      </c>
      <c r="O267" s="23" t="s">
        <v>64</v>
      </c>
      <c r="P267" s="23" t="s">
        <v>64</v>
      </c>
      <c r="Q267" s="23" t="s">
        <v>64</v>
      </c>
      <c r="R267" s="23" t="s">
        <v>64</v>
      </c>
      <c r="S267" s="23" t="s">
        <v>64</v>
      </c>
      <c r="T267" s="23" t="s">
        <v>64</v>
      </c>
      <c r="U267" s="23" t="s">
        <v>64</v>
      </c>
      <c r="V267" s="23" t="s">
        <v>64</v>
      </c>
      <c r="W267" s="23" t="s">
        <v>64</v>
      </c>
      <c r="X267" s="23" t="s">
        <v>64</v>
      </c>
      <c r="Y267" s="23" t="s">
        <v>64</v>
      </c>
      <c r="Z267" s="23" t="s">
        <v>65</v>
      </c>
      <c r="AA267" s="23" t="s">
        <v>65</v>
      </c>
      <c r="AB267" s="23" t="s">
        <v>66</v>
      </c>
      <c r="AC267" s="23" t="s">
        <v>65</v>
      </c>
      <c r="AD267" s="23" t="s">
        <v>66</v>
      </c>
      <c r="AE267" s="23" t="s">
        <v>65</v>
      </c>
      <c r="AF267" s="23" t="s">
        <v>66</v>
      </c>
      <c r="AG267" s="23" t="s">
        <v>66</v>
      </c>
      <c r="AH267" s="23" t="s">
        <v>65</v>
      </c>
      <c r="AI267" s="23" t="s">
        <v>101</v>
      </c>
      <c r="AJ267" s="23" t="s">
        <v>65</v>
      </c>
      <c r="AK267" s="23" t="s">
        <v>65</v>
      </c>
      <c r="AL267" s="23" t="s">
        <v>66</v>
      </c>
      <c r="AM267" s="23" t="s">
        <v>65</v>
      </c>
      <c r="AN267" s="23" t="s">
        <v>65</v>
      </c>
      <c r="AO267" s="23" t="s">
        <v>65</v>
      </c>
      <c r="AP267" s="23" t="s">
        <v>85</v>
      </c>
      <c r="AQ267" s="23" t="s">
        <v>85</v>
      </c>
      <c r="AR267" s="23" t="s">
        <v>86</v>
      </c>
      <c r="AS267" s="23" t="s">
        <v>252</v>
      </c>
      <c r="AT267" s="23" t="s">
        <v>87</v>
      </c>
      <c r="AU267" s="23" t="s">
        <v>70</v>
      </c>
      <c r="AV267" s="23" t="s">
        <v>71</v>
      </c>
      <c r="AW267" s="23" t="s">
        <v>72</v>
      </c>
      <c r="AX267" s="23" t="s">
        <v>72</v>
      </c>
      <c r="AY267" s="23" t="s">
        <v>63</v>
      </c>
      <c r="AZ267" s="23" t="s">
        <v>63</v>
      </c>
      <c r="BA267" s="23" t="s">
        <v>72</v>
      </c>
      <c r="BB267" s="23" t="s">
        <v>72</v>
      </c>
      <c r="BC267" s="23" t="s">
        <v>73</v>
      </c>
      <c r="BD267" s="23"/>
      <c r="BE267" s="23" t="s">
        <v>73</v>
      </c>
      <c r="BF267" s="25"/>
      <c r="BG267" s="26"/>
      <c r="BH267" s="26"/>
      <c r="BI267" s="26"/>
      <c r="BJ267" s="26"/>
      <c r="BK267" s="26"/>
      <c r="BL267" s="26"/>
    </row>
    <row r="268" spans="1:64" ht="13.2" x14ac:dyDescent="0.25">
      <c r="A268" s="22">
        <v>45573.477949780092</v>
      </c>
      <c r="B268" s="23" t="s">
        <v>762</v>
      </c>
      <c r="C268" s="24" t="s">
        <v>763</v>
      </c>
      <c r="D268" s="23">
        <v>26.8</v>
      </c>
      <c r="E268" s="23">
        <v>0.33</v>
      </c>
      <c r="F268" s="23" t="s">
        <v>423</v>
      </c>
      <c r="G268" s="23" t="s">
        <v>76</v>
      </c>
      <c r="H268" s="23" t="s">
        <v>651</v>
      </c>
      <c r="I268" s="23" t="s">
        <v>63</v>
      </c>
      <c r="J268" s="23" t="s">
        <v>145</v>
      </c>
      <c r="K268" s="23" t="s">
        <v>78</v>
      </c>
      <c r="L268" s="23" t="s">
        <v>64</v>
      </c>
      <c r="M268" s="23" t="s">
        <v>84</v>
      </c>
      <c r="N268" s="23" t="s">
        <v>64</v>
      </c>
      <c r="O268" s="23" t="s">
        <v>84</v>
      </c>
      <c r="P268" s="23" t="s">
        <v>84</v>
      </c>
      <c r="Q268" s="23" t="s">
        <v>64</v>
      </c>
      <c r="R268" s="23" t="s">
        <v>64</v>
      </c>
      <c r="S268" s="23" t="s">
        <v>84</v>
      </c>
      <c r="T268" s="23" t="s">
        <v>84</v>
      </c>
      <c r="U268" s="23" t="s">
        <v>84</v>
      </c>
      <c r="V268" s="23" t="s">
        <v>64</v>
      </c>
      <c r="W268" s="23" t="s">
        <v>64</v>
      </c>
      <c r="X268" s="23" t="s">
        <v>84</v>
      </c>
      <c r="Y268" s="23" t="s">
        <v>64</v>
      </c>
      <c r="Z268" s="23" t="s">
        <v>65</v>
      </c>
      <c r="AA268" s="23" t="s">
        <v>65</v>
      </c>
      <c r="AB268" s="23" t="s">
        <v>65</v>
      </c>
      <c r="AC268" s="23" t="s">
        <v>65</v>
      </c>
      <c r="AD268" s="23" t="s">
        <v>65</v>
      </c>
      <c r="AE268" s="23" t="s">
        <v>65</v>
      </c>
      <c r="AF268" s="23" t="s">
        <v>65</v>
      </c>
      <c r="AG268" s="23" t="s">
        <v>65</v>
      </c>
      <c r="AH268" s="23" t="s">
        <v>66</v>
      </c>
      <c r="AI268" s="23" t="s">
        <v>101</v>
      </c>
      <c r="AJ268" s="23" t="s">
        <v>65</v>
      </c>
      <c r="AK268" s="23" t="s">
        <v>65</v>
      </c>
      <c r="AL268" s="23" t="s">
        <v>65</v>
      </c>
      <c r="AM268" s="23" t="s">
        <v>65</v>
      </c>
      <c r="AN268" s="23" t="s">
        <v>66</v>
      </c>
      <c r="AO268" s="23" t="s">
        <v>66</v>
      </c>
      <c r="AP268" s="23" t="s">
        <v>85</v>
      </c>
      <c r="AQ268" s="23" t="s">
        <v>85</v>
      </c>
      <c r="AR268" s="23" t="s">
        <v>63</v>
      </c>
      <c r="AS268" s="23" t="s">
        <v>68</v>
      </c>
      <c r="AT268" s="23" t="s">
        <v>87</v>
      </c>
      <c r="AU268" s="23" t="s">
        <v>70</v>
      </c>
      <c r="AV268" s="23" t="s">
        <v>71</v>
      </c>
      <c r="AW268" s="23" t="s">
        <v>73</v>
      </c>
      <c r="AX268" s="23" t="s">
        <v>73</v>
      </c>
      <c r="AY268" s="23" t="s">
        <v>72</v>
      </c>
      <c r="AZ268" s="23" t="s">
        <v>72</v>
      </c>
      <c r="BA268" s="23" t="s">
        <v>73</v>
      </c>
      <c r="BB268" s="23" t="s">
        <v>73</v>
      </c>
      <c r="BC268" s="23" t="s">
        <v>73</v>
      </c>
      <c r="BD268" s="23"/>
      <c r="BE268" s="23" t="s">
        <v>73</v>
      </c>
      <c r="BF268" s="25"/>
      <c r="BG268" s="26"/>
      <c r="BH268" s="26"/>
      <c r="BI268" s="26"/>
      <c r="BJ268" s="26"/>
      <c r="BK268" s="26"/>
      <c r="BL268" s="26"/>
    </row>
    <row r="269" spans="1:64" ht="13.2" x14ac:dyDescent="0.25">
      <c r="A269" s="22">
        <v>45573.47913472222</v>
      </c>
      <c r="B269" s="23" t="s">
        <v>764</v>
      </c>
      <c r="C269" s="24" t="s">
        <v>765</v>
      </c>
      <c r="D269" s="23">
        <v>63.39</v>
      </c>
      <c r="E269" s="23">
        <v>0.25</v>
      </c>
      <c r="F269" s="23" t="s">
        <v>423</v>
      </c>
      <c r="G269" s="23" t="s">
        <v>76</v>
      </c>
      <c r="H269" s="23" t="s">
        <v>683</v>
      </c>
      <c r="I269" s="23" t="s">
        <v>63</v>
      </c>
      <c r="J269" s="23" t="s">
        <v>64</v>
      </c>
      <c r="K269" s="23" t="s">
        <v>64</v>
      </c>
      <c r="L269" s="23" t="s">
        <v>64</v>
      </c>
      <c r="M269" s="23" t="s">
        <v>84</v>
      </c>
      <c r="N269" s="23" t="s">
        <v>84</v>
      </c>
      <c r="O269" s="23" t="s">
        <v>84</v>
      </c>
      <c r="P269" s="23" t="s">
        <v>84</v>
      </c>
      <c r="Q269" s="23" t="s">
        <v>84</v>
      </c>
      <c r="R269" s="23" t="s">
        <v>64</v>
      </c>
      <c r="S269" s="23" t="s">
        <v>84</v>
      </c>
      <c r="T269" s="23" t="s">
        <v>64</v>
      </c>
      <c r="U269" s="23" t="s">
        <v>64</v>
      </c>
      <c r="V269" s="23" t="s">
        <v>64</v>
      </c>
      <c r="W269" s="23" t="s">
        <v>64</v>
      </c>
      <c r="X269" s="23" t="s">
        <v>64</v>
      </c>
      <c r="Y269" s="23" t="s">
        <v>64</v>
      </c>
      <c r="Z269" s="23" t="s">
        <v>66</v>
      </c>
      <c r="AA269" s="23" t="s">
        <v>65</v>
      </c>
      <c r="AB269" s="23" t="s">
        <v>66</v>
      </c>
      <c r="AC269" s="23" t="s">
        <v>66</v>
      </c>
      <c r="AD269" s="23" t="s">
        <v>66</v>
      </c>
      <c r="AE269" s="23" t="s">
        <v>65</v>
      </c>
      <c r="AF269" s="23" t="s">
        <v>66</v>
      </c>
      <c r="AG269" s="23" t="s">
        <v>66</v>
      </c>
      <c r="AH269" s="23" t="s">
        <v>79</v>
      </c>
      <c r="AI269" s="23" t="s">
        <v>66</v>
      </c>
      <c r="AJ269" s="23" t="s">
        <v>65</v>
      </c>
      <c r="AK269" s="23" t="s">
        <v>66</v>
      </c>
      <c r="AL269" s="23" t="s">
        <v>66</v>
      </c>
      <c r="AM269" s="23" t="s">
        <v>66</v>
      </c>
      <c r="AN269" s="23" t="s">
        <v>65</v>
      </c>
      <c r="AO269" s="23" t="s">
        <v>66</v>
      </c>
      <c r="AP269" s="23" t="s">
        <v>67</v>
      </c>
      <c r="AQ269" s="23" t="s">
        <v>67</v>
      </c>
      <c r="AR269" s="23" t="s">
        <v>86</v>
      </c>
      <c r="AS269" s="23" t="s">
        <v>81</v>
      </c>
      <c r="AT269" s="23" t="s">
        <v>69</v>
      </c>
      <c r="AU269" s="23" t="s">
        <v>70</v>
      </c>
      <c r="AV269" s="23" t="s">
        <v>71</v>
      </c>
      <c r="AW269" s="23" t="s">
        <v>72</v>
      </c>
      <c r="AX269" s="23" t="s">
        <v>63</v>
      </c>
      <c r="AY269" s="23" t="s">
        <v>63</v>
      </c>
      <c r="AZ269" s="23" t="s">
        <v>63</v>
      </c>
      <c r="BA269" s="23" t="s">
        <v>72</v>
      </c>
      <c r="BB269" s="23" t="s">
        <v>72</v>
      </c>
      <c r="BC269" s="23" t="s">
        <v>73</v>
      </c>
      <c r="BD269" s="23"/>
      <c r="BE269" s="23" t="s">
        <v>73</v>
      </c>
      <c r="BF269" s="25"/>
      <c r="BG269" s="26"/>
      <c r="BH269" s="26"/>
      <c r="BI269" s="26"/>
      <c r="BJ269" s="26"/>
      <c r="BK269" s="26"/>
      <c r="BL269" s="26"/>
    </row>
    <row r="270" spans="1:64" ht="13.2" x14ac:dyDescent="0.25">
      <c r="A270" s="22">
        <v>45573.479737476853</v>
      </c>
      <c r="B270" s="23" t="s">
        <v>766</v>
      </c>
      <c r="C270" s="24" t="s">
        <v>767</v>
      </c>
      <c r="D270" s="23">
        <v>42.9</v>
      </c>
      <c r="E270" s="23">
        <v>0.28999999999999998</v>
      </c>
      <c r="F270" s="23" t="s">
        <v>423</v>
      </c>
      <c r="G270" s="23" t="s">
        <v>76</v>
      </c>
      <c r="H270" s="23" t="s">
        <v>648</v>
      </c>
      <c r="I270" s="23" t="s">
        <v>73</v>
      </c>
      <c r="J270" s="23" t="s">
        <v>64</v>
      </c>
      <c r="K270" s="23" t="s">
        <v>84</v>
      </c>
      <c r="L270" s="23" t="s">
        <v>64</v>
      </c>
      <c r="M270" s="23" t="s">
        <v>84</v>
      </c>
      <c r="N270" s="23" t="s">
        <v>84</v>
      </c>
      <c r="O270" s="23" t="s">
        <v>64</v>
      </c>
      <c r="P270" s="23" t="s">
        <v>84</v>
      </c>
      <c r="Q270" s="23" t="s">
        <v>84</v>
      </c>
      <c r="R270" s="23" t="s">
        <v>64</v>
      </c>
      <c r="S270" s="23" t="s">
        <v>64</v>
      </c>
      <c r="T270" s="23" t="s">
        <v>78</v>
      </c>
      <c r="U270" s="23" t="s">
        <v>64</v>
      </c>
      <c r="V270" s="23" t="s">
        <v>64</v>
      </c>
      <c r="W270" s="23" t="s">
        <v>64</v>
      </c>
      <c r="X270" s="23" t="s">
        <v>84</v>
      </c>
      <c r="Y270" s="23" t="s">
        <v>78</v>
      </c>
      <c r="Z270" s="23" t="s">
        <v>66</v>
      </c>
      <c r="AA270" s="23" t="s">
        <v>65</v>
      </c>
      <c r="AB270" s="23" t="s">
        <v>65</v>
      </c>
      <c r="AC270" s="23" t="s">
        <v>66</v>
      </c>
      <c r="AD270" s="23" t="s">
        <v>66</v>
      </c>
      <c r="AE270" s="23" t="s">
        <v>65</v>
      </c>
      <c r="AF270" s="23" t="s">
        <v>65</v>
      </c>
      <c r="AG270" s="23" t="s">
        <v>66</v>
      </c>
      <c r="AH270" s="23" t="s">
        <v>66</v>
      </c>
      <c r="AI270" s="23" t="s">
        <v>79</v>
      </c>
      <c r="AJ270" s="23" t="s">
        <v>65</v>
      </c>
      <c r="AK270" s="23" t="s">
        <v>65</v>
      </c>
      <c r="AL270" s="23" t="s">
        <v>65</v>
      </c>
      <c r="AM270" s="23" t="s">
        <v>65</v>
      </c>
      <c r="AN270" s="23" t="s">
        <v>66</v>
      </c>
      <c r="AO270" s="23" t="s">
        <v>66</v>
      </c>
      <c r="AP270" s="23" t="s">
        <v>85</v>
      </c>
      <c r="AQ270" s="23" t="s">
        <v>85</v>
      </c>
      <c r="AR270" s="23" t="s">
        <v>63</v>
      </c>
      <c r="AS270" s="23" t="s">
        <v>81</v>
      </c>
      <c r="AT270" s="23" t="s">
        <v>87</v>
      </c>
      <c r="AU270" s="23" t="s">
        <v>70</v>
      </c>
      <c r="AV270" s="23" t="s">
        <v>71</v>
      </c>
      <c r="AW270" s="23" t="s">
        <v>72</v>
      </c>
      <c r="AX270" s="23" t="s">
        <v>72</v>
      </c>
      <c r="AY270" s="23" t="s">
        <v>63</v>
      </c>
      <c r="AZ270" s="23" t="s">
        <v>63</v>
      </c>
      <c r="BA270" s="23" t="s">
        <v>63</v>
      </c>
      <c r="BB270" s="23" t="s">
        <v>72</v>
      </c>
      <c r="BC270" s="23" t="s">
        <v>73</v>
      </c>
      <c r="BD270" s="23"/>
      <c r="BE270" s="23" t="s">
        <v>73</v>
      </c>
      <c r="BF270" s="25"/>
      <c r="BG270" s="26"/>
      <c r="BH270" s="26"/>
      <c r="BI270" s="26"/>
      <c r="BJ270" s="26"/>
      <c r="BK270" s="26"/>
      <c r="BL270" s="26"/>
    </row>
    <row r="271" spans="1:64" ht="13.2" x14ac:dyDescent="0.25">
      <c r="A271" s="22">
        <v>45573.480583506942</v>
      </c>
      <c r="B271" s="23" t="s">
        <v>768</v>
      </c>
      <c r="C271" s="24" t="s">
        <v>769</v>
      </c>
      <c r="D271" s="23">
        <v>25.9</v>
      </c>
      <c r="E271" s="23">
        <v>0.13</v>
      </c>
      <c r="F271" s="23" t="s">
        <v>423</v>
      </c>
      <c r="G271" s="23" t="s">
        <v>76</v>
      </c>
      <c r="H271" s="23" t="s">
        <v>683</v>
      </c>
      <c r="I271" s="23" t="s">
        <v>73</v>
      </c>
      <c r="J271" s="23" t="s">
        <v>64</v>
      </c>
      <c r="K271" s="23" t="s">
        <v>78</v>
      </c>
      <c r="L271" s="23" t="s">
        <v>64</v>
      </c>
      <c r="M271" s="23" t="s">
        <v>84</v>
      </c>
      <c r="N271" s="23" t="s">
        <v>64</v>
      </c>
      <c r="O271" s="23" t="s">
        <v>64</v>
      </c>
      <c r="P271" s="23" t="s">
        <v>84</v>
      </c>
      <c r="Q271" s="23" t="s">
        <v>64</v>
      </c>
      <c r="R271" s="23" t="s">
        <v>84</v>
      </c>
      <c r="S271" s="23" t="s">
        <v>84</v>
      </c>
      <c r="T271" s="23" t="s">
        <v>64</v>
      </c>
      <c r="U271" s="23" t="s">
        <v>84</v>
      </c>
      <c r="V271" s="23" t="s">
        <v>64</v>
      </c>
      <c r="W271" s="23" t="s">
        <v>84</v>
      </c>
      <c r="X271" s="23" t="s">
        <v>84</v>
      </c>
      <c r="Y271" s="23" t="s">
        <v>78</v>
      </c>
      <c r="Z271" s="23" t="s">
        <v>66</v>
      </c>
      <c r="AA271" s="23" t="s">
        <v>66</v>
      </c>
      <c r="AB271" s="23" t="s">
        <v>66</v>
      </c>
      <c r="AC271" s="23" t="s">
        <v>66</v>
      </c>
      <c r="AD271" s="23" t="s">
        <v>66</v>
      </c>
      <c r="AE271" s="23" t="s">
        <v>66</v>
      </c>
      <c r="AF271" s="23" t="s">
        <v>66</v>
      </c>
      <c r="AG271" s="23" t="s">
        <v>79</v>
      </c>
      <c r="AH271" s="23" t="s">
        <v>79</v>
      </c>
      <c r="AI271" s="23" t="s">
        <v>66</v>
      </c>
      <c r="AJ271" s="23" t="s">
        <v>65</v>
      </c>
      <c r="AK271" s="23" t="s">
        <v>66</v>
      </c>
      <c r="AL271" s="23" t="s">
        <v>66</v>
      </c>
      <c r="AM271" s="23" t="s">
        <v>66</v>
      </c>
      <c r="AN271" s="23" t="s">
        <v>66</v>
      </c>
      <c r="AO271" s="23" t="s">
        <v>66</v>
      </c>
      <c r="AP271" s="23" t="s">
        <v>67</v>
      </c>
      <c r="AQ271" s="23" t="s">
        <v>67</v>
      </c>
      <c r="AR271" s="23" t="s">
        <v>86</v>
      </c>
      <c r="AS271" s="23" t="s">
        <v>68</v>
      </c>
      <c r="AT271" s="23" t="s">
        <v>87</v>
      </c>
      <c r="AU271" s="23" t="s">
        <v>93</v>
      </c>
      <c r="AV271" s="23" t="s">
        <v>80</v>
      </c>
      <c r="AW271" s="23" t="s">
        <v>63</v>
      </c>
      <c r="AX271" s="23" t="s">
        <v>72</v>
      </c>
      <c r="AY271" s="23" t="s">
        <v>63</v>
      </c>
      <c r="AZ271" s="23" t="s">
        <v>63</v>
      </c>
      <c r="BA271" s="23" t="s">
        <v>63</v>
      </c>
      <c r="BB271" s="23" t="s">
        <v>72</v>
      </c>
      <c r="BC271" s="23" t="s">
        <v>73</v>
      </c>
      <c r="BD271" s="23"/>
      <c r="BE271" s="23" t="s">
        <v>73</v>
      </c>
      <c r="BF271" s="25"/>
      <c r="BG271" s="26"/>
      <c r="BH271" s="26"/>
      <c r="BI271" s="26"/>
      <c r="BJ271" s="26"/>
      <c r="BK271" s="26"/>
      <c r="BL271" s="26"/>
    </row>
    <row r="272" spans="1:64" ht="13.2" x14ac:dyDescent="0.25">
      <c r="A272" s="22">
        <v>45573.482184490742</v>
      </c>
      <c r="B272" s="23" t="s">
        <v>770</v>
      </c>
      <c r="C272" s="24" t="s">
        <v>771</v>
      </c>
      <c r="D272" s="23">
        <v>33.93</v>
      </c>
      <c r="E272" s="23">
        <v>0.13</v>
      </c>
      <c r="F272" s="23" t="s">
        <v>423</v>
      </c>
      <c r="G272" s="23" t="s">
        <v>76</v>
      </c>
      <c r="H272" s="23" t="s">
        <v>716</v>
      </c>
      <c r="I272" s="23" t="s">
        <v>63</v>
      </c>
      <c r="J272" s="23" t="s">
        <v>64</v>
      </c>
      <c r="K272" s="23" t="s">
        <v>84</v>
      </c>
      <c r="L272" s="23" t="s">
        <v>64</v>
      </c>
      <c r="M272" s="23" t="s">
        <v>84</v>
      </c>
      <c r="N272" s="23" t="s">
        <v>64</v>
      </c>
      <c r="O272" s="23" t="s">
        <v>64</v>
      </c>
      <c r="P272" s="23" t="s">
        <v>84</v>
      </c>
      <c r="Q272" s="23" t="s">
        <v>84</v>
      </c>
      <c r="R272" s="23" t="s">
        <v>64</v>
      </c>
      <c r="S272" s="23" t="s">
        <v>64</v>
      </c>
      <c r="T272" s="23" t="s">
        <v>64</v>
      </c>
      <c r="U272" s="23" t="s">
        <v>84</v>
      </c>
      <c r="V272" s="23" t="s">
        <v>64</v>
      </c>
      <c r="W272" s="23" t="s">
        <v>64</v>
      </c>
      <c r="X272" s="23" t="s">
        <v>64</v>
      </c>
      <c r="Y272" s="23" t="s">
        <v>64</v>
      </c>
      <c r="Z272" s="23" t="s">
        <v>65</v>
      </c>
      <c r="AA272" s="23" t="s">
        <v>66</v>
      </c>
      <c r="AB272" s="23" t="s">
        <v>66</v>
      </c>
      <c r="AC272" s="23" t="s">
        <v>65</v>
      </c>
      <c r="AD272" s="23" t="s">
        <v>65</v>
      </c>
      <c r="AE272" s="23" t="s">
        <v>65</v>
      </c>
      <c r="AF272" s="23" t="s">
        <v>66</v>
      </c>
      <c r="AG272" s="23" t="s">
        <v>65</v>
      </c>
      <c r="AH272" s="23" t="s">
        <v>65</v>
      </c>
      <c r="AI272" s="23" t="s">
        <v>101</v>
      </c>
      <c r="AJ272" s="23" t="s">
        <v>65</v>
      </c>
      <c r="AK272" s="23" t="s">
        <v>65</v>
      </c>
      <c r="AL272" s="23" t="s">
        <v>65</v>
      </c>
      <c r="AM272" s="23" t="s">
        <v>66</v>
      </c>
      <c r="AN272" s="23" t="s">
        <v>66</v>
      </c>
      <c r="AO272" s="23" t="s">
        <v>66</v>
      </c>
      <c r="AP272" s="23" t="s">
        <v>67</v>
      </c>
      <c r="AQ272" s="23" t="s">
        <v>67</v>
      </c>
      <c r="AR272" s="23" t="s">
        <v>86</v>
      </c>
      <c r="AS272" s="23" t="s">
        <v>772</v>
      </c>
      <c r="AT272" s="23" t="s">
        <v>87</v>
      </c>
      <c r="AU272" s="23" t="s">
        <v>67</v>
      </c>
      <c r="AV272" s="23" t="s">
        <v>71</v>
      </c>
      <c r="AW272" s="23" t="s">
        <v>72</v>
      </c>
      <c r="AX272" s="23" t="s">
        <v>72</v>
      </c>
      <c r="AY272" s="23" t="s">
        <v>73</v>
      </c>
      <c r="AZ272" s="23" t="s">
        <v>72</v>
      </c>
      <c r="BA272" s="23" t="s">
        <v>73</v>
      </c>
      <c r="BB272" s="23" t="s">
        <v>73</v>
      </c>
      <c r="BC272" s="23" t="s">
        <v>73</v>
      </c>
      <c r="BD272" s="23"/>
      <c r="BE272" s="23" t="s">
        <v>73</v>
      </c>
      <c r="BF272" s="25"/>
      <c r="BG272" s="26"/>
      <c r="BH272" s="26"/>
      <c r="BI272" s="26"/>
      <c r="BJ272" s="26"/>
      <c r="BK272" s="26"/>
      <c r="BL272" s="26"/>
    </row>
    <row r="273" spans="1:64" ht="13.2" x14ac:dyDescent="0.25">
      <c r="A273" s="22">
        <v>45573.484373946761</v>
      </c>
      <c r="B273" s="23" t="s">
        <v>773</v>
      </c>
      <c r="C273" s="24" t="s">
        <v>774</v>
      </c>
      <c r="D273" s="23">
        <v>28.6</v>
      </c>
      <c r="E273" s="23">
        <v>0.13</v>
      </c>
      <c r="F273" s="23" t="s">
        <v>423</v>
      </c>
      <c r="G273" s="23" t="s">
        <v>539</v>
      </c>
      <c r="H273" s="23" t="s">
        <v>614</v>
      </c>
      <c r="I273" s="23" t="s">
        <v>73</v>
      </c>
      <c r="J273" s="23" t="s">
        <v>64</v>
      </c>
      <c r="K273" s="23" t="s">
        <v>64</v>
      </c>
      <c r="L273" s="23" t="s">
        <v>64</v>
      </c>
      <c r="M273" s="23" t="s">
        <v>84</v>
      </c>
      <c r="N273" s="23" t="s">
        <v>84</v>
      </c>
      <c r="O273" s="23" t="s">
        <v>64</v>
      </c>
      <c r="P273" s="23" t="s">
        <v>84</v>
      </c>
      <c r="Q273" s="23" t="s">
        <v>84</v>
      </c>
      <c r="R273" s="23" t="s">
        <v>64</v>
      </c>
      <c r="S273" s="23" t="s">
        <v>84</v>
      </c>
      <c r="T273" s="23" t="s">
        <v>64</v>
      </c>
      <c r="U273" s="23" t="s">
        <v>64</v>
      </c>
      <c r="V273" s="23" t="s">
        <v>64</v>
      </c>
      <c r="W273" s="23" t="s">
        <v>78</v>
      </c>
      <c r="X273" s="23" t="s">
        <v>64</v>
      </c>
      <c r="Y273" s="23" t="s">
        <v>64</v>
      </c>
      <c r="Z273" s="23" t="s">
        <v>66</v>
      </c>
      <c r="AA273" s="23" t="s">
        <v>65</v>
      </c>
      <c r="AB273" s="23" t="s">
        <v>66</v>
      </c>
      <c r="AC273" s="23" t="s">
        <v>66</v>
      </c>
      <c r="AD273" s="23" t="s">
        <v>65</v>
      </c>
      <c r="AE273" s="23" t="s">
        <v>66</v>
      </c>
      <c r="AF273" s="23" t="s">
        <v>66</v>
      </c>
      <c r="AG273" s="23" t="s">
        <v>66</v>
      </c>
      <c r="AH273" s="23" t="s">
        <v>65</v>
      </c>
      <c r="AI273" s="23" t="s">
        <v>101</v>
      </c>
      <c r="AJ273" s="23" t="s">
        <v>65</v>
      </c>
      <c r="AK273" s="23" t="s">
        <v>66</v>
      </c>
      <c r="AL273" s="23" t="s">
        <v>66</v>
      </c>
      <c r="AM273" s="23" t="s">
        <v>66</v>
      </c>
      <c r="AN273" s="23" t="s">
        <v>66</v>
      </c>
      <c r="AO273" s="23" t="s">
        <v>66</v>
      </c>
      <c r="AP273" s="23" t="s">
        <v>80</v>
      </c>
      <c r="AQ273" s="23" t="s">
        <v>80</v>
      </c>
      <c r="AR273" s="23" t="s">
        <v>86</v>
      </c>
      <c r="AS273" s="23" t="s">
        <v>97</v>
      </c>
      <c r="AT273" s="23" t="s">
        <v>775</v>
      </c>
      <c r="AU273" s="23" t="s">
        <v>70</v>
      </c>
      <c r="AV273" s="23" t="s">
        <v>71</v>
      </c>
      <c r="AW273" s="23" t="s">
        <v>73</v>
      </c>
      <c r="AX273" s="23" t="s">
        <v>63</v>
      </c>
      <c r="AY273" s="23" t="s">
        <v>72</v>
      </c>
      <c r="AZ273" s="23" t="s">
        <v>72</v>
      </c>
      <c r="BA273" s="23" t="s">
        <v>72</v>
      </c>
      <c r="BB273" s="23" t="s">
        <v>72</v>
      </c>
      <c r="BC273" s="23" t="s">
        <v>73</v>
      </c>
      <c r="BD273" s="23"/>
      <c r="BE273" s="23" t="s">
        <v>73</v>
      </c>
      <c r="BF273" s="25"/>
      <c r="BG273" s="26"/>
      <c r="BH273" s="26"/>
      <c r="BI273" s="26"/>
      <c r="BJ273" s="26"/>
      <c r="BK273" s="26"/>
      <c r="BL273" s="26"/>
    </row>
    <row r="274" spans="1:64" ht="13.2" x14ac:dyDescent="0.25">
      <c r="A274" s="22">
        <v>45573.484891168977</v>
      </c>
      <c r="B274" s="23" t="s">
        <v>776</v>
      </c>
      <c r="C274" s="24" t="s">
        <v>777</v>
      </c>
      <c r="D274" s="23">
        <v>33.04</v>
      </c>
      <c r="E274" s="23">
        <v>0.13</v>
      </c>
      <c r="F274" s="23" t="s">
        <v>423</v>
      </c>
      <c r="G274" s="23" t="s">
        <v>76</v>
      </c>
      <c r="H274" s="23" t="s">
        <v>648</v>
      </c>
      <c r="I274" s="23" t="s">
        <v>73</v>
      </c>
      <c r="J274" s="23" t="s">
        <v>64</v>
      </c>
      <c r="K274" s="23" t="s">
        <v>84</v>
      </c>
      <c r="L274" s="23" t="s">
        <v>78</v>
      </c>
      <c r="M274" s="23" t="s">
        <v>64</v>
      </c>
      <c r="N274" s="23" t="s">
        <v>64</v>
      </c>
      <c r="O274" s="23" t="s">
        <v>64</v>
      </c>
      <c r="P274" s="23" t="s">
        <v>84</v>
      </c>
      <c r="Q274" s="23" t="s">
        <v>64</v>
      </c>
      <c r="R274" s="23" t="s">
        <v>64</v>
      </c>
      <c r="S274" s="23" t="s">
        <v>64</v>
      </c>
      <c r="T274" s="23" t="s">
        <v>64</v>
      </c>
      <c r="U274" s="23" t="s">
        <v>84</v>
      </c>
      <c r="V274" s="23" t="s">
        <v>84</v>
      </c>
      <c r="W274" s="23" t="s">
        <v>64</v>
      </c>
      <c r="X274" s="23" t="s">
        <v>84</v>
      </c>
      <c r="Y274" s="23" t="s">
        <v>78</v>
      </c>
      <c r="Z274" s="23" t="s">
        <v>66</v>
      </c>
      <c r="AA274" s="23" t="s">
        <v>66</v>
      </c>
      <c r="AB274" s="23" t="s">
        <v>65</v>
      </c>
      <c r="AC274" s="23" t="s">
        <v>66</v>
      </c>
      <c r="AD274" s="23" t="s">
        <v>65</v>
      </c>
      <c r="AE274" s="23" t="s">
        <v>66</v>
      </c>
      <c r="AF274" s="23" t="s">
        <v>66</v>
      </c>
      <c r="AG274" s="23" t="s">
        <v>66</v>
      </c>
      <c r="AH274" s="23" t="s">
        <v>66</v>
      </c>
      <c r="AI274" s="23" t="s">
        <v>79</v>
      </c>
      <c r="AJ274" s="23" t="s">
        <v>66</v>
      </c>
      <c r="AK274" s="23" t="s">
        <v>66</v>
      </c>
      <c r="AL274" s="23" t="s">
        <v>66</v>
      </c>
      <c r="AM274" s="23" t="s">
        <v>66</v>
      </c>
      <c r="AN274" s="23" t="s">
        <v>66</v>
      </c>
      <c r="AO274" s="23" t="s">
        <v>66</v>
      </c>
      <c r="AP274" s="23" t="s">
        <v>85</v>
      </c>
      <c r="AQ274" s="23" t="s">
        <v>151</v>
      </c>
      <c r="AR274" s="23" t="s">
        <v>73</v>
      </c>
      <c r="AS274" s="23" t="s">
        <v>81</v>
      </c>
      <c r="AT274" s="23" t="s">
        <v>169</v>
      </c>
      <c r="AU274" s="23" t="s">
        <v>85</v>
      </c>
      <c r="AV274" s="23" t="s">
        <v>67</v>
      </c>
      <c r="AW274" s="23" t="s">
        <v>63</v>
      </c>
      <c r="AX274" s="23" t="s">
        <v>72</v>
      </c>
      <c r="AY274" s="23" t="s">
        <v>63</v>
      </c>
      <c r="AZ274" s="23" t="s">
        <v>63</v>
      </c>
      <c r="BA274" s="23" t="s">
        <v>63</v>
      </c>
      <c r="BB274" s="23" t="s">
        <v>63</v>
      </c>
      <c r="BC274" s="23" t="s">
        <v>73</v>
      </c>
      <c r="BD274" s="23"/>
      <c r="BE274" s="23" t="s">
        <v>73</v>
      </c>
      <c r="BF274" s="25"/>
      <c r="BG274" s="26"/>
      <c r="BH274" s="26"/>
      <c r="BI274" s="26"/>
      <c r="BJ274" s="26"/>
      <c r="BK274" s="26"/>
      <c r="BL274" s="26"/>
    </row>
    <row r="275" spans="1:64" ht="13.2" x14ac:dyDescent="0.25">
      <c r="A275" s="22">
        <v>45573.486832129631</v>
      </c>
      <c r="B275" s="23" t="s">
        <v>778</v>
      </c>
      <c r="C275" s="24" t="s">
        <v>779</v>
      </c>
      <c r="D275" s="23">
        <v>64.3</v>
      </c>
      <c r="E275" s="23">
        <v>0.21</v>
      </c>
      <c r="F275" s="23" t="s">
        <v>423</v>
      </c>
      <c r="G275" s="23" t="s">
        <v>76</v>
      </c>
      <c r="H275" s="23" t="s">
        <v>683</v>
      </c>
      <c r="I275" s="23" t="s">
        <v>63</v>
      </c>
      <c r="J275" s="23" t="s">
        <v>64</v>
      </c>
      <c r="K275" s="23" t="s">
        <v>64</v>
      </c>
      <c r="L275" s="23" t="s">
        <v>64</v>
      </c>
      <c r="M275" s="23" t="s">
        <v>78</v>
      </c>
      <c r="N275" s="23" t="s">
        <v>64</v>
      </c>
      <c r="O275" s="23" t="s">
        <v>64</v>
      </c>
      <c r="P275" s="23" t="s">
        <v>84</v>
      </c>
      <c r="Q275" s="23" t="s">
        <v>64</v>
      </c>
      <c r="R275" s="23" t="s">
        <v>64</v>
      </c>
      <c r="S275" s="23" t="s">
        <v>64</v>
      </c>
      <c r="T275" s="23" t="s">
        <v>64</v>
      </c>
      <c r="U275" s="23" t="s">
        <v>64</v>
      </c>
      <c r="V275" s="23" t="s">
        <v>64</v>
      </c>
      <c r="W275" s="23" t="s">
        <v>64</v>
      </c>
      <c r="X275" s="23" t="s">
        <v>84</v>
      </c>
      <c r="Y275" s="23" t="s">
        <v>64</v>
      </c>
      <c r="Z275" s="23" t="s">
        <v>65</v>
      </c>
      <c r="AA275" s="23" t="s">
        <v>65</v>
      </c>
      <c r="AB275" s="23" t="s">
        <v>65</v>
      </c>
      <c r="AC275" s="23" t="s">
        <v>65</v>
      </c>
      <c r="AD275" s="23" t="s">
        <v>65</v>
      </c>
      <c r="AE275" s="23" t="s">
        <v>65</v>
      </c>
      <c r="AF275" s="23" t="s">
        <v>65</v>
      </c>
      <c r="AG275" s="23" t="s">
        <v>65</v>
      </c>
      <c r="AH275" s="23" t="s">
        <v>66</v>
      </c>
      <c r="AI275" s="23" t="s">
        <v>101</v>
      </c>
      <c r="AJ275" s="23" t="s">
        <v>65</v>
      </c>
      <c r="AK275" s="23" t="s">
        <v>65</v>
      </c>
      <c r="AL275" s="23" t="s">
        <v>65</v>
      </c>
      <c r="AM275" s="23" t="s">
        <v>65</v>
      </c>
      <c r="AN275" s="23" t="s">
        <v>66</v>
      </c>
      <c r="AO275" s="23" t="s">
        <v>65</v>
      </c>
      <c r="AP275" s="23" t="s">
        <v>67</v>
      </c>
      <c r="AQ275" s="23" t="s">
        <v>67</v>
      </c>
      <c r="AR275" s="23" t="s">
        <v>63</v>
      </c>
      <c r="AS275" s="23" t="s">
        <v>780</v>
      </c>
      <c r="AT275" s="23" t="s">
        <v>169</v>
      </c>
      <c r="AU275" s="23" t="s">
        <v>93</v>
      </c>
      <c r="AV275" s="23" t="s">
        <v>71</v>
      </c>
      <c r="AW275" s="23" t="s">
        <v>73</v>
      </c>
      <c r="AX275" s="23" t="s">
        <v>73</v>
      </c>
      <c r="AY275" s="23" t="s">
        <v>63</v>
      </c>
      <c r="AZ275" s="23" t="s">
        <v>73</v>
      </c>
      <c r="BA275" s="23" t="s">
        <v>73</v>
      </c>
      <c r="BB275" s="23" t="s">
        <v>73</v>
      </c>
      <c r="BC275" s="23" t="s">
        <v>73</v>
      </c>
      <c r="BD275" s="23"/>
      <c r="BE275" s="23" t="s">
        <v>73</v>
      </c>
      <c r="BF275" s="25"/>
      <c r="BG275" s="26"/>
      <c r="BH275" s="26"/>
      <c r="BI275" s="26"/>
      <c r="BJ275" s="26"/>
      <c r="BK275" s="26"/>
      <c r="BL275" s="26"/>
    </row>
    <row r="276" spans="1:64" ht="13.2" x14ac:dyDescent="0.25">
      <c r="A276" s="22">
        <v>45573.487884270835</v>
      </c>
      <c r="B276" s="23" t="s">
        <v>781</v>
      </c>
      <c r="C276" s="24" t="s">
        <v>782</v>
      </c>
      <c r="D276" s="23">
        <v>7.14</v>
      </c>
      <c r="E276" s="23">
        <v>0.42</v>
      </c>
      <c r="F276" s="23" t="s">
        <v>423</v>
      </c>
      <c r="G276" s="23" t="s">
        <v>76</v>
      </c>
      <c r="H276" s="23" t="s">
        <v>631</v>
      </c>
      <c r="I276" s="23" t="s">
        <v>73</v>
      </c>
      <c r="J276" s="23" t="s">
        <v>64</v>
      </c>
      <c r="K276" s="23" t="s">
        <v>84</v>
      </c>
      <c r="L276" s="23" t="s">
        <v>64</v>
      </c>
      <c r="M276" s="23" t="s">
        <v>84</v>
      </c>
      <c r="N276" s="23" t="s">
        <v>64</v>
      </c>
      <c r="O276" s="23" t="s">
        <v>64</v>
      </c>
      <c r="P276" s="23" t="s">
        <v>84</v>
      </c>
      <c r="Q276" s="23" t="s">
        <v>64</v>
      </c>
      <c r="R276" s="23" t="s">
        <v>64</v>
      </c>
      <c r="S276" s="23" t="s">
        <v>64</v>
      </c>
      <c r="T276" s="23" t="s">
        <v>64</v>
      </c>
      <c r="U276" s="23" t="s">
        <v>84</v>
      </c>
      <c r="V276" s="23" t="s">
        <v>64</v>
      </c>
      <c r="W276" s="23" t="s">
        <v>64</v>
      </c>
      <c r="X276" s="23" t="s">
        <v>64</v>
      </c>
      <c r="Y276" s="23" t="s">
        <v>64</v>
      </c>
      <c r="Z276" s="23" t="s">
        <v>65</v>
      </c>
      <c r="AA276" s="23" t="s">
        <v>66</v>
      </c>
      <c r="AB276" s="23" t="s">
        <v>66</v>
      </c>
      <c r="AC276" s="23" t="s">
        <v>65</v>
      </c>
      <c r="AD276" s="23" t="s">
        <v>65</v>
      </c>
      <c r="AE276" s="23" t="s">
        <v>66</v>
      </c>
      <c r="AF276" s="23" t="s">
        <v>66</v>
      </c>
      <c r="AG276" s="23" t="s">
        <v>66</v>
      </c>
      <c r="AH276" s="23" t="s">
        <v>79</v>
      </c>
      <c r="AI276" s="23" t="s">
        <v>79</v>
      </c>
      <c r="AJ276" s="23" t="s">
        <v>65</v>
      </c>
      <c r="AK276" s="23" t="s">
        <v>65</v>
      </c>
      <c r="AL276" s="23" t="s">
        <v>66</v>
      </c>
      <c r="AM276" s="23" t="s">
        <v>65</v>
      </c>
      <c r="AN276" s="23" t="s">
        <v>65</v>
      </c>
      <c r="AO276" s="23" t="s">
        <v>65</v>
      </c>
      <c r="AP276" s="23" t="s">
        <v>85</v>
      </c>
      <c r="AQ276" s="23" t="s">
        <v>85</v>
      </c>
      <c r="AR276" s="23" t="s">
        <v>86</v>
      </c>
      <c r="AS276" s="23" t="s">
        <v>68</v>
      </c>
      <c r="AT276" s="23" t="s">
        <v>87</v>
      </c>
      <c r="AU276" s="23" t="s">
        <v>93</v>
      </c>
      <c r="AV276" s="23" t="s">
        <v>71</v>
      </c>
      <c r="AW276" s="23" t="s">
        <v>72</v>
      </c>
      <c r="AX276" s="23" t="s">
        <v>72</v>
      </c>
      <c r="AY276" s="23" t="s">
        <v>63</v>
      </c>
      <c r="AZ276" s="23" t="s">
        <v>73</v>
      </c>
      <c r="BA276" s="23" t="s">
        <v>72</v>
      </c>
      <c r="BB276" s="23" t="s">
        <v>73</v>
      </c>
      <c r="BC276" s="23" t="s">
        <v>73</v>
      </c>
      <c r="BD276" s="23"/>
      <c r="BE276" s="23" t="s">
        <v>73</v>
      </c>
      <c r="BF276" s="25"/>
      <c r="BG276" s="26"/>
      <c r="BH276" s="26"/>
      <c r="BI276" s="26"/>
      <c r="BJ276" s="26"/>
      <c r="BK276" s="26"/>
      <c r="BL276" s="26"/>
    </row>
    <row r="277" spans="1:64" ht="13.2" x14ac:dyDescent="0.25">
      <c r="A277" s="22">
        <v>45573.488943946759</v>
      </c>
      <c r="B277" s="23" t="s">
        <v>783</v>
      </c>
      <c r="C277" s="24" t="s">
        <v>784</v>
      </c>
      <c r="D277" s="23">
        <v>72.319999999999993</v>
      </c>
      <c r="E277" s="23">
        <v>0.38</v>
      </c>
      <c r="F277" s="23" t="s">
        <v>423</v>
      </c>
      <c r="G277" s="23" t="s">
        <v>76</v>
      </c>
      <c r="H277" s="23" t="s">
        <v>614</v>
      </c>
      <c r="I277" s="23" t="s">
        <v>73</v>
      </c>
      <c r="J277" s="23" t="s">
        <v>64</v>
      </c>
      <c r="K277" s="23" t="s">
        <v>64</v>
      </c>
      <c r="L277" s="23" t="s">
        <v>64</v>
      </c>
      <c r="M277" s="23" t="s">
        <v>78</v>
      </c>
      <c r="N277" s="23" t="s">
        <v>64</v>
      </c>
      <c r="O277" s="23" t="s">
        <v>84</v>
      </c>
      <c r="P277" s="23" t="s">
        <v>64</v>
      </c>
      <c r="Q277" s="23" t="s">
        <v>64</v>
      </c>
      <c r="R277" s="23" t="s">
        <v>64</v>
      </c>
      <c r="S277" s="23" t="s">
        <v>64</v>
      </c>
      <c r="T277" s="23" t="s">
        <v>64</v>
      </c>
      <c r="U277" s="23" t="s">
        <v>84</v>
      </c>
      <c r="V277" s="23" t="s">
        <v>64</v>
      </c>
      <c r="W277" s="23" t="s">
        <v>64</v>
      </c>
      <c r="X277" s="23" t="s">
        <v>64</v>
      </c>
      <c r="Y277" s="23" t="s">
        <v>64</v>
      </c>
      <c r="Z277" s="23" t="s">
        <v>65</v>
      </c>
      <c r="AA277" s="23" t="s">
        <v>65</v>
      </c>
      <c r="AB277" s="23" t="s">
        <v>65</v>
      </c>
      <c r="AC277" s="23" t="s">
        <v>65</v>
      </c>
      <c r="AD277" s="23" t="s">
        <v>65</v>
      </c>
      <c r="AE277" s="23" t="s">
        <v>65</v>
      </c>
      <c r="AF277" s="23" t="s">
        <v>65</v>
      </c>
      <c r="AG277" s="23" t="s">
        <v>66</v>
      </c>
      <c r="AH277" s="23" t="s">
        <v>66</v>
      </c>
      <c r="AI277" s="23" t="s">
        <v>79</v>
      </c>
      <c r="AJ277" s="23" t="s">
        <v>65</v>
      </c>
      <c r="AK277" s="23" t="s">
        <v>66</v>
      </c>
      <c r="AL277" s="23" t="s">
        <v>66</v>
      </c>
      <c r="AM277" s="23" t="s">
        <v>65</v>
      </c>
      <c r="AN277" s="23" t="s">
        <v>65</v>
      </c>
      <c r="AO277" s="23" t="s">
        <v>66</v>
      </c>
      <c r="AP277" s="23" t="s">
        <v>67</v>
      </c>
      <c r="AQ277" s="23" t="s">
        <v>67</v>
      </c>
      <c r="AR277" s="23" t="s">
        <v>63</v>
      </c>
      <c r="AS277" s="23" t="s">
        <v>81</v>
      </c>
      <c r="AT277" s="23" t="s">
        <v>69</v>
      </c>
      <c r="AU277" s="23" t="s">
        <v>80</v>
      </c>
      <c r="AV277" s="23" t="s">
        <v>71</v>
      </c>
      <c r="AW277" s="23" t="s">
        <v>73</v>
      </c>
      <c r="AX277" s="23" t="s">
        <v>72</v>
      </c>
      <c r="AY277" s="23" t="s">
        <v>63</v>
      </c>
      <c r="AZ277" s="23" t="s">
        <v>72</v>
      </c>
      <c r="BA277" s="23" t="s">
        <v>72</v>
      </c>
      <c r="BB277" s="23" t="s">
        <v>73</v>
      </c>
      <c r="BC277" s="23" t="s">
        <v>73</v>
      </c>
      <c r="BD277" s="23"/>
      <c r="BE277" s="23" t="s">
        <v>73</v>
      </c>
      <c r="BF277" s="25"/>
      <c r="BG277" s="26"/>
      <c r="BH277" s="26"/>
      <c r="BI277" s="26"/>
      <c r="BJ277" s="26"/>
      <c r="BK277" s="26"/>
      <c r="BL277" s="26"/>
    </row>
    <row r="278" spans="1:64" ht="13.2" x14ac:dyDescent="0.25">
      <c r="A278" s="22">
        <v>45573.489607048614</v>
      </c>
      <c r="B278" s="23" t="s">
        <v>785</v>
      </c>
      <c r="C278" s="24" t="s">
        <v>786</v>
      </c>
      <c r="D278" s="23">
        <v>28.6</v>
      </c>
      <c r="E278" s="23">
        <v>0.57999999999999996</v>
      </c>
      <c r="F278" s="23" t="s">
        <v>423</v>
      </c>
      <c r="G278" s="23" t="s">
        <v>76</v>
      </c>
      <c r="H278" s="23" t="s">
        <v>614</v>
      </c>
      <c r="I278" s="23" t="s">
        <v>63</v>
      </c>
      <c r="J278" s="23" t="s">
        <v>64</v>
      </c>
      <c r="K278" s="23" t="s">
        <v>64</v>
      </c>
      <c r="L278" s="23" t="s">
        <v>64</v>
      </c>
      <c r="M278" s="23" t="s">
        <v>84</v>
      </c>
      <c r="N278" s="23" t="s">
        <v>64</v>
      </c>
      <c r="O278" s="23" t="s">
        <v>84</v>
      </c>
      <c r="P278" s="23" t="s">
        <v>84</v>
      </c>
      <c r="Q278" s="23" t="s">
        <v>84</v>
      </c>
      <c r="R278" s="23" t="s">
        <v>64</v>
      </c>
      <c r="S278" s="23" t="s">
        <v>84</v>
      </c>
      <c r="T278" s="23" t="s">
        <v>64</v>
      </c>
      <c r="U278" s="23" t="s">
        <v>64</v>
      </c>
      <c r="V278" s="23" t="s">
        <v>64</v>
      </c>
      <c r="W278" s="23" t="s">
        <v>64</v>
      </c>
      <c r="X278" s="23" t="s">
        <v>84</v>
      </c>
      <c r="Y278" s="23" t="s">
        <v>64</v>
      </c>
      <c r="Z278" s="23" t="s">
        <v>65</v>
      </c>
      <c r="AA278" s="23" t="s">
        <v>65</v>
      </c>
      <c r="AB278" s="23" t="s">
        <v>65</v>
      </c>
      <c r="AC278" s="23" t="s">
        <v>65</v>
      </c>
      <c r="AD278" s="23" t="s">
        <v>65</v>
      </c>
      <c r="AE278" s="23" t="s">
        <v>65</v>
      </c>
      <c r="AF278" s="23" t="s">
        <v>65</v>
      </c>
      <c r="AG278" s="23" t="s">
        <v>65</v>
      </c>
      <c r="AH278" s="23" t="s">
        <v>65</v>
      </c>
      <c r="AI278" s="23" t="s">
        <v>101</v>
      </c>
      <c r="AJ278" s="23" t="s">
        <v>65</v>
      </c>
      <c r="AK278" s="23" t="s">
        <v>65</v>
      </c>
      <c r="AL278" s="23" t="s">
        <v>65</v>
      </c>
      <c r="AM278" s="23" t="s">
        <v>66</v>
      </c>
      <c r="AN278" s="23" t="s">
        <v>66</v>
      </c>
      <c r="AO278" s="23" t="s">
        <v>66</v>
      </c>
      <c r="AP278" s="23" t="s">
        <v>67</v>
      </c>
      <c r="AQ278" s="23" t="s">
        <v>67</v>
      </c>
      <c r="AR278" s="23" t="s">
        <v>63</v>
      </c>
      <c r="AS278" s="23" t="s">
        <v>81</v>
      </c>
      <c r="AT278" s="23" t="s">
        <v>69</v>
      </c>
      <c r="AU278" s="23" t="s">
        <v>93</v>
      </c>
      <c r="AV278" s="23" t="s">
        <v>71</v>
      </c>
      <c r="AW278" s="23" t="s">
        <v>73</v>
      </c>
      <c r="AX278" s="23" t="s">
        <v>72</v>
      </c>
      <c r="AY278" s="23" t="s">
        <v>73</v>
      </c>
      <c r="AZ278" s="23" t="s">
        <v>63</v>
      </c>
      <c r="BA278" s="23" t="s">
        <v>73</v>
      </c>
      <c r="BB278" s="23" t="s">
        <v>73</v>
      </c>
      <c r="BC278" s="23" t="s">
        <v>73</v>
      </c>
      <c r="BD278" s="23"/>
      <c r="BE278" s="23" t="s">
        <v>73</v>
      </c>
      <c r="BF278" s="25"/>
      <c r="BG278" s="26"/>
      <c r="BH278" s="26"/>
      <c r="BI278" s="26"/>
      <c r="BJ278" s="26"/>
      <c r="BK278" s="26"/>
      <c r="BL278" s="26"/>
    </row>
    <row r="279" spans="1:64" ht="13.2" x14ac:dyDescent="0.25">
      <c r="A279" s="11">
        <v>45573.490664409721</v>
      </c>
      <c r="B279" s="12" t="s">
        <v>787</v>
      </c>
      <c r="C279" s="13" t="s">
        <v>788</v>
      </c>
      <c r="D279" s="12">
        <v>100</v>
      </c>
      <c r="E279" s="12">
        <v>0.63</v>
      </c>
      <c r="F279" s="12" t="s">
        <v>423</v>
      </c>
      <c r="G279" s="12" t="s">
        <v>76</v>
      </c>
      <c r="H279" s="12" t="s">
        <v>683</v>
      </c>
      <c r="I279" s="12" t="s">
        <v>73</v>
      </c>
      <c r="J279" s="12" t="s">
        <v>64</v>
      </c>
      <c r="K279" s="12" t="s">
        <v>84</v>
      </c>
      <c r="L279" s="12" t="s">
        <v>64</v>
      </c>
      <c r="M279" s="12" t="s">
        <v>78</v>
      </c>
      <c r="N279" s="12" t="s">
        <v>64</v>
      </c>
      <c r="O279" s="12" t="s">
        <v>64</v>
      </c>
      <c r="P279" s="12" t="s">
        <v>84</v>
      </c>
      <c r="Q279" s="12" t="s">
        <v>64</v>
      </c>
      <c r="R279" s="12" t="s">
        <v>64</v>
      </c>
      <c r="S279" s="12" t="s">
        <v>64</v>
      </c>
      <c r="T279" s="12" t="s">
        <v>64</v>
      </c>
      <c r="U279" s="12" t="s">
        <v>64</v>
      </c>
      <c r="V279" s="12" t="s">
        <v>64</v>
      </c>
      <c r="W279" s="12" t="s">
        <v>64</v>
      </c>
      <c r="X279" s="12" t="s">
        <v>64</v>
      </c>
      <c r="Y279" s="12" t="s">
        <v>64</v>
      </c>
      <c r="Z279" s="12" t="s">
        <v>65</v>
      </c>
      <c r="AA279" s="12" t="s">
        <v>65</v>
      </c>
      <c r="AB279" s="12" t="s">
        <v>66</v>
      </c>
      <c r="AC279" s="12" t="s">
        <v>66</v>
      </c>
      <c r="AD279" s="12" t="s">
        <v>65</v>
      </c>
      <c r="AE279" s="12" t="s">
        <v>66</v>
      </c>
      <c r="AF279" s="12" t="s">
        <v>66</v>
      </c>
      <c r="AG279" s="12" t="s">
        <v>65</v>
      </c>
      <c r="AH279" s="12" t="s">
        <v>66</v>
      </c>
      <c r="AI279" s="12" t="s">
        <v>79</v>
      </c>
      <c r="AJ279" s="12" t="s">
        <v>65</v>
      </c>
      <c r="AK279" s="12" t="s">
        <v>66</v>
      </c>
      <c r="AL279" s="12" t="s">
        <v>65</v>
      </c>
      <c r="AM279" s="12" t="s">
        <v>66</v>
      </c>
      <c r="AN279" s="12" t="s">
        <v>66</v>
      </c>
      <c r="AO279" s="12" t="s">
        <v>66</v>
      </c>
      <c r="AP279" s="12" t="s">
        <v>67</v>
      </c>
      <c r="AQ279" s="12" t="s">
        <v>67</v>
      </c>
      <c r="AR279" s="12" t="s">
        <v>63</v>
      </c>
      <c r="AS279" s="12" t="s">
        <v>68</v>
      </c>
      <c r="AT279" s="12" t="s">
        <v>69</v>
      </c>
      <c r="AU279" s="12" t="s">
        <v>80</v>
      </c>
      <c r="AV279" s="12" t="s">
        <v>71</v>
      </c>
      <c r="AW279" s="12" t="s">
        <v>73</v>
      </c>
      <c r="AX279" s="12" t="s">
        <v>72</v>
      </c>
      <c r="AY279" s="12" t="s">
        <v>72</v>
      </c>
      <c r="AZ279" s="12" t="s">
        <v>73</v>
      </c>
      <c r="BA279" s="12" t="s">
        <v>73</v>
      </c>
      <c r="BB279" s="12" t="s">
        <v>73</v>
      </c>
      <c r="BC279" s="12" t="s">
        <v>73</v>
      </c>
      <c r="BD279" s="12"/>
      <c r="BE279" s="12" t="s">
        <v>73</v>
      </c>
      <c r="BF279" s="14"/>
      <c r="BG279" s="15"/>
      <c r="BH279" s="15"/>
      <c r="BI279" s="15"/>
      <c r="BJ279" s="15"/>
      <c r="BK279" s="15"/>
      <c r="BL279" s="15"/>
    </row>
    <row r="280" spans="1:64" ht="13.2" x14ac:dyDescent="0.25">
      <c r="A280" s="22">
        <v>45573.490873379633</v>
      </c>
      <c r="B280" s="23" t="s">
        <v>789</v>
      </c>
      <c r="C280" s="24" t="s">
        <v>790</v>
      </c>
      <c r="D280" s="23">
        <v>56.25</v>
      </c>
      <c r="E280" s="23">
        <v>0.75</v>
      </c>
      <c r="F280" s="23" t="s">
        <v>423</v>
      </c>
      <c r="G280" s="23" t="s">
        <v>539</v>
      </c>
      <c r="H280" s="23" t="s">
        <v>614</v>
      </c>
      <c r="I280" s="23" t="s">
        <v>63</v>
      </c>
      <c r="J280" s="23" t="s">
        <v>64</v>
      </c>
      <c r="K280" s="23" t="s">
        <v>64</v>
      </c>
      <c r="L280" s="23" t="s">
        <v>64</v>
      </c>
      <c r="M280" s="23" t="s">
        <v>78</v>
      </c>
      <c r="N280" s="23" t="s">
        <v>64</v>
      </c>
      <c r="O280" s="23" t="s">
        <v>64</v>
      </c>
      <c r="P280" s="23" t="s">
        <v>64</v>
      </c>
      <c r="Q280" s="23" t="s">
        <v>64</v>
      </c>
      <c r="R280" s="23" t="s">
        <v>64</v>
      </c>
      <c r="S280" s="23" t="s">
        <v>64</v>
      </c>
      <c r="T280" s="23" t="s">
        <v>64</v>
      </c>
      <c r="U280" s="23" t="s">
        <v>64</v>
      </c>
      <c r="V280" s="23" t="s">
        <v>64</v>
      </c>
      <c r="W280" s="23" t="s">
        <v>84</v>
      </c>
      <c r="X280" s="23" t="s">
        <v>64</v>
      </c>
      <c r="Y280" s="23" t="s">
        <v>64</v>
      </c>
      <c r="Z280" s="23" t="s">
        <v>65</v>
      </c>
      <c r="AA280" s="23" t="s">
        <v>65</v>
      </c>
      <c r="AB280" s="23" t="s">
        <v>65</v>
      </c>
      <c r="AC280" s="23" t="s">
        <v>65</v>
      </c>
      <c r="AD280" s="23" t="s">
        <v>65</v>
      </c>
      <c r="AE280" s="23" t="s">
        <v>65</v>
      </c>
      <c r="AF280" s="23" t="s">
        <v>66</v>
      </c>
      <c r="AG280" s="23" t="s">
        <v>65</v>
      </c>
      <c r="AH280" s="23" t="s">
        <v>66</v>
      </c>
      <c r="AI280" s="23" t="s">
        <v>79</v>
      </c>
      <c r="AJ280" s="23" t="s">
        <v>65</v>
      </c>
      <c r="AK280" s="23" t="s">
        <v>65</v>
      </c>
      <c r="AL280" s="23" t="s">
        <v>65</v>
      </c>
      <c r="AM280" s="23" t="s">
        <v>65</v>
      </c>
      <c r="AN280" s="23" t="s">
        <v>65</v>
      </c>
      <c r="AO280" s="23" t="s">
        <v>65</v>
      </c>
      <c r="AP280" s="23" t="s">
        <v>67</v>
      </c>
      <c r="AQ280" s="23" t="s">
        <v>67</v>
      </c>
      <c r="AR280" s="23" t="s">
        <v>63</v>
      </c>
      <c r="AS280" s="23" t="s">
        <v>223</v>
      </c>
      <c r="AT280" s="23" t="s">
        <v>69</v>
      </c>
      <c r="AU280" s="23" t="s">
        <v>70</v>
      </c>
      <c r="AV280" s="23" t="s">
        <v>71</v>
      </c>
      <c r="AW280" s="23" t="s">
        <v>73</v>
      </c>
      <c r="AX280" s="23" t="s">
        <v>73</v>
      </c>
      <c r="AY280" s="23" t="s">
        <v>73</v>
      </c>
      <c r="AZ280" s="23" t="s">
        <v>72</v>
      </c>
      <c r="BA280" s="23" t="s">
        <v>73</v>
      </c>
      <c r="BB280" s="23" t="s">
        <v>73</v>
      </c>
      <c r="BC280" s="23" t="s">
        <v>73</v>
      </c>
      <c r="BD280" s="23"/>
      <c r="BE280" s="23" t="s">
        <v>73</v>
      </c>
      <c r="BF280" s="25"/>
      <c r="BG280" s="26"/>
      <c r="BH280" s="26"/>
      <c r="BI280" s="26"/>
      <c r="BJ280" s="26"/>
      <c r="BK280" s="26"/>
      <c r="BL280" s="26"/>
    </row>
    <row r="281" spans="1:64" ht="13.2" x14ac:dyDescent="0.25">
      <c r="A281" s="22">
        <v>45573.493403680557</v>
      </c>
      <c r="B281" s="23" t="s">
        <v>791</v>
      </c>
      <c r="C281" s="24" t="s">
        <v>792</v>
      </c>
      <c r="D281" s="23">
        <v>67.900000000000006</v>
      </c>
      <c r="E281" s="23">
        <v>0.21</v>
      </c>
      <c r="F281" s="23" t="s">
        <v>423</v>
      </c>
      <c r="G281" s="23" t="s">
        <v>76</v>
      </c>
      <c r="H281" s="23" t="s">
        <v>614</v>
      </c>
      <c r="I281" s="23" t="s">
        <v>73</v>
      </c>
      <c r="J281" s="23" t="s">
        <v>64</v>
      </c>
      <c r="K281" s="23" t="s">
        <v>64</v>
      </c>
      <c r="L281" s="23" t="s">
        <v>64</v>
      </c>
      <c r="M281" s="23" t="s">
        <v>78</v>
      </c>
      <c r="N281" s="23" t="s">
        <v>64</v>
      </c>
      <c r="O281" s="23" t="s">
        <v>64</v>
      </c>
      <c r="P281" s="23" t="s">
        <v>78</v>
      </c>
      <c r="Q281" s="23" t="s">
        <v>64</v>
      </c>
      <c r="R281" s="23" t="s">
        <v>64</v>
      </c>
      <c r="S281" s="23" t="s">
        <v>64</v>
      </c>
      <c r="T281" s="23" t="s">
        <v>84</v>
      </c>
      <c r="U281" s="23" t="s">
        <v>84</v>
      </c>
      <c r="V281" s="23" t="s">
        <v>64</v>
      </c>
      <c r="W281" s="23" t="s">
        <v>64</v>
      </c>
      <c r="X281" s="23" t="s">
        <v>64</v>
      </c>
      <c r="Y281" s="23" t="s">
        <v>84</v>
      </c>
      <c r="Z281" s="23" t="s">
        <v>65</v>
      </c>
      <c r="AA281" s="23" t="s">
        <v>65</v>
      </c>
      <c r="AB281" s="23" t="s">
        <v>66</v>
      </c>
      <c r="AC281" s="23" t="s">
        <v>65</v>
      </c>
      <c r="AD281" s="23" t="s">
        <v>65</v>
      </c>
      <c r="AE281" s="23" t="s">
        <v>65</v>
      </c>
      <c r="AF281" s="23" t="s">
        <v>79</v>
      </c>
      <c r="AG281" s="23" t="s">
        <v>66</v>
      </c>
      <c r="AH281" s="23" t="s">
        <v>65</v>
      </c>
      <c r="AI281" s="23" t="s">
        <v>79</v>
      </c>
      <c r="AJ281" s="23" t="s">
        <v>66</v>
      </c>
      <c r="AK281" s="23" t="s">
        <v>66</v>
      </c>
      <c r="AL281" s="23" t="s">
        <v>79</v>
      </c>
      <c r="AM281" s="23" t="s">
        <v>65</v>
      </c>
      <c r="AN281" s="23" t="s">
        <v>66</v>
      </c>
      <c r="AO281" s="23" t="s">
        <v>66</v>
      </c>
      <c r="AP281" s="23" t="s">
        <v>85</v>
      </c>
      <c r="AQ281" s="23" t="s">
        <v>85</v>
      </c>
      <c r="AR281" s="23" t="s">
        <v>63</v>
      </c>
      <c r="AS281" s="23" t="s">
        <v>68</v>
      </c>
      <c r="AT281" s="23" t="s">
        <v>87</v>
      </c>
      <c r="AU281" s="23" t="s">
        <v>70</v>
      </c>
      <c r="AV281" s="23" t="s">
        <v>132</v>
      </c>
      <c r="AW281" s="23" t="s">
        <v>63</v>
      </c>
      <c r="AX281" s="23" t="s">
        <v>63</v>
      </c>
      <c r="AY281" s="23" t="s">
        <v>63</v>
      </c>
      <c r="AZ281" s="23" t="s">
        <v>63</v>
      </c>
      <c r="BA281" s="23" t="s">
        <v>63</v>
      </c>
      <c r="BB281" s="23" t="s">
        <v>73</v>
      </c>
      <c r="BC281" s="23" t="s">
        <v>73</v>
      </c>
      <c r="BD281" s="23"/>
      <c r="BE281" s="23" t="s">
        <v>73</v>
      </c>
      <c r="BF281" s="25"/>
      <c r="BG281" s="26"/>
      <c r="BH281" s="26"/>
      <c r="BI281" s="26"/>
      <c r="BJ281" s="26"/>
      <c r="BK281" s="26"/>
      <c r="BL281" s="26"/>
    </row>
    <row r="282" spans="1:64" ht="13.2" x14ac:dyDescent="0.25">
      <c r="A282" s="22">
        <v>45573.494640810182</v>
      </c>
      <c r="B282" s="23" t="s">
        <v>793</v>
      </c>
      <c r="C282" s="24" t="s">
        <v>794</v>
      </c>
      <c r="D282" s="23">
        <v>52.68</v>
      </c>
      <c r="E282" s="23">
        <v>0.08</v>
      </c>
      <c r="F282" s="23" t="s">
        <v>423</v>
      </c>
      <c r="G282" s="23" t="s">
        <v>76</v>
      </c>
      <c r="H282" s="23" t="s">
        <v>614</v>
      </c>
      <c r="I282" s="23" t="s">
        <v>73</v>
      </c>
      <c r="J282" s="23" t="s">
        <v>64</v>
      </c>
      <c r="K282" s="23" t="s">
        <v>64</v>
      </c>
      <c r="L282" s="23" t="s">
        <v>64</v>
      </c>
      <c r="M282" s="23" t="s">
        <v>64</v>
      </c>
      <c r="N282" s="23" t="s">
        <v>64</v>
      </c>
      <c r="O282" s="23" t="s">
        <v>64</v>
      </c>
      <c r="P282" s="23" t="s">
        <v>64</v>
      </c>
      <c r="Q282" s="23" t="s">
        <v>64</v>
      </c>
      <c r="R282" s="23" t="s">
        <v>64</v>
      </c>
      <c r="S282" s="23" t="s">
        <v>64</v>
      </c>
      <c r="T282" s="23" t="s">
        <v>64</v>
      </c>
      <c r="U282" s="23" t="s">
        <v>64</v>
      </c>
      <c r="V282" s="23" t="s">
        <v>64</v>
      </c>
      <c r="W282" s="23" t="s">
        <v>64</v>
      </c>
      <c r="X282" s="23" t="s">
        <v>64</v>
      </c>
      <c r="Y282" s="23" t="s">
        <v>64</v>
      </c>
      <c r="Z282" s="23" t="s">
        <v>65</v>
      </c>
      <c r="AA282" s="23" t="s">
        <v>65</v>
      </c>
      <c r="AB282" s="23" t="s">
        <v>65</v>
      </c>
      <c r="AC282" s="23" t="s">
        <v>65</v>
      </c>
      <c r="AD282" s="23" t="s">
        <v>65</v>
      </c>
      <c r="AE282" s="23" t="s">
        <v>65</v>
      </c>
      <c r="AF282" s="23" t="s">
        <v>65</v>
      </c>
      <c r="AG282" s="23" t="s">
        <v>65</v>
      </c>
      <c r="AH282" s="23" t="s">
        <v>65</v>
      </c>
      <c r="AI282" s="23" t="s">
        <v>101</v>
      </c>
      <c r="AJ282" s="23" t="s">
        <v>65</v>
      </c>
      <c r="AK282" s="23" t="s">
        <v>65</v>
      </c>
      <c r="AL282" s="23" t="s">
        <v>65</v>
      </c>
      <c r="AM282" s="23" t="s">
        <v>65</v>
      </c>
      <c r="AN282" s="23" t="s">
        <v>65</v>
      </c>
      <c r="AO282" s="23" t="s">
        <v>65</v>
      </c>
      <c r="AP282" s="23" t="s">
        <v>85</v>
      </c>
      <c r="AQ282" s="23" t="s">
        <v>151</v>
      </c>
      <c r="AR282" s="23" t="s">
        <v>63</v>
      </c>
      <c r="AS282" s="23" t="s">
        <v>68</v>
      </c>
      <c r="AT282" s="23" t="s">
        <v>87</v>
      </c>
      <c r="AU282" s="23" t="s">
        <v>67</v>
      </c>
      <c r="AV282" s="23" t="s">
        <v>132</v>
      </c>
      <c r="AW282" s="23" t="s">
        <v>72</v>
      </c>
      <c r="AX282" s="23" t="s">
        <v>72</v>
      </c>
      <c r="AY282" s="23" t="s">
        <v>63</v>
      </c>
      <c r="AZ282" s="23" t="s">
        <v>72</v>
      </c>
      <c r="BA282" s="23" t="s">
        <v>72</v>
      </c>
      <c r="BB282" s="23" t="s">
        <v>72</v>
      </c>
      <c r="BC282" s="23" t="s">
        <v>73</v>
      </c>
      <c r="BD282" s="23"/>
      <c r="BE282" s="23" t="s">
        <v>73</v>
      </c>
      <c r="BF282" s="25"/>
      <c r="BG282" s="26"/>
      <c r="BH282" s="26"/>
      <c r="BI282" s="26"/>
      <c r="BJ282" s="26"/>
      <c r="BK282" s="26"/>
      <c r="BL282" s="26"/>
    </row>
    <row r="283" spans="1:64" ht="13.2" x14ac:dyDescent="0.25">
      <c r="A283" s="22">
        <v>45573.495781817124</v>
      </c>
      <c r="B283" s="23" t="s">
        <v>795</v>
      </c>
      <c r="C283" s="24" t="s">
        <v>796</v>
      </c>
      <c r="D283" s="23">
        <v>100</v>
      </c>
      <c r="E283" s="23">
        <v>0.54</v>
      </c>
      <c r="F283" s="23" t="s">
        <v>423</v>
      </c>
      <c r="G283" s="23" t="s">
        <v>76</v>
      </c>
      <c r="H283" s="23" t="s">
        <v>631</v>
      </c>
      <c r="I283" s="23" t="s">
        <v>63</v>
      </c>
      <c r="J283" s="23" t="s">
        <v>64</v>
      </c>
      <c r="K283" s="23" t="s">
        <v>64</v>
      </c>
      <c r="L283" s="23" t="s">
        <v>64</v>
      </c>
      <c r="M283" s="23" t="s">
        <v>64</v>
      </c>
      <c r="N283" s="23" t="s">
        <v>64</v>
      </c>
      <c r="O283" s="23" t="s">
        <v>64</v>
      </c>
      <c r="P283" s="23" t="s">
        <v>64</v>
      </c>
      <c r="Q283" s="23" t="s">
        <v>64</v>
      </c>
      <c r="R283" s="23" t="s">
        <v>64</v>
      </c>
      <c r="S283" s="23" t="s">
        <v>64</v>
      </c>
      <c r="T283" s="23" t="s">
        <v>64</v>
      </c>
      <c r="U283" s="23" t="s">
        <v>64</v>
      </c>
      <c r="V283" s="23" t="s">
        <v>64</v>
      </c>
      <c r="W283" s="23" t="s">
        <v>64</v>
      </c>
      <c r="X283" s="23" t="s">
        <v>64</v>
      </c>
      <c r="Y283" s="23" t="s">
        <v>64</v>
      </c>
      <c r="Z283" s="23" t="s">
        <v>65</v>
      </c>
      <c r="AA283" s="23" t="s">
        <v>65</v>
      </c>
      <c r="AB283" s="23" t="s">
        <v>65</v>
      </c>
      <c r="AC283" s="23" t="s">
        <v>66</v>
      </c>
      <c r="AD283" s="23" t="s">
        <v>65</v>
      </c>
      <c r="AE283" s="23" t="s">
        <v>66</v>
      </c>
      <c r="AF283" s="23" t="s">
        <v>66</v>
      </c>
      <c r="AG283" s="23" t="s">
        <v>65</v>
      </c>
      <c r="AH283" s="23" t="s">
        <v>66</v>
      </c>
      <c r="AI283" s="23" t="s">
        <v>101</v>
      </c>
      <c r="AJ283" s="23" t="s">
        <v>65</v>
      </c>
      <c r="AK283" s="23" t="s">
        <v>66</v>
      </c>
      <c r="AL283" s="23" t="s">
        <v>66</v>
      </c>
      <c r="AM283" s="23" t="s">
        <v>66</v>
      </c>
      <c r="AN283" s="23" t="s">
        <v>66</v>
      </c>
      <c r="AO283" s="23" t="s">
        <v>66</v>
      </c>
      <c r="AP283" s="23" t="s">
        <v>67</v>
      </c>
      <c r="AQ283" s="23" t="s">
        <v>67</v>
      </c>
      <c r="AR283" s="23" t="s">
        <v>63</v>
      </c>
      <c r="AS283" s="23" t="s">
        <v>68</v>
      </c>
      <c r="AT283" s="23" t="s">
        <v>87</v>
      </c>
      <c r="AU283" s="23" t="s">
        <v>93</v>
      </c>
      <c r="AV283" s="23" t="s">
        <v>71</v>
      </c>
      <c r="AW283" s="23" t="s">
        <v>73</v>
      </c>
      <c r="AX283" s="23" t="s">
        <v>73</v>
      </c>
      <c r="AY283" s="23" t="s">
        <v>72</v>
      </c>
      <c r="AZ283" s="23" t="s">
        <v>72</v>
      </c>
      <c r="BA283" s="23" t="s">
        <v>73</v>
      </c>
      <c r="BB283" s="23" t="s">
        <v>73</v>
      </c>
      <c r="BC283" s="23" t="s">
        <v>73</v>
      </c>
      <c r="BD283" s="23"/>
      <c r="BE283" s="23" t="s">
        <v>73</v>
      </c>
      <c r="BF283" s="25"/>
      <c r="BG283" s="26"/>
      <c r="BH283" s="26"/>
      <c r="BI283" s="26"/>
      <c r="BJ283" s="26"/>
      <c r="BK283" s="26"/>
      <c r="BL283" s="26"/>
    </row>
    <row r="284" spans="1:64" ht="13.2" x14ac:dyDescent="0.25">
      <c r="A284" s="22">
        <v>45573.496779814814</v>
      </c>
      <c r="B284" s="23" t="s">
        <v>797</v>
      </c>
      <c r="C284" s="24" t="s">
        <v>798</v>
      </c>
      <c r="D284" s="23">
        <v>40.74</v>
      </c>
      <c r="E284" s="23">
        <v>0.08</v>
      </c>
      <c r="F284" s="23" t="s">
        <v>423</v>
      </c>
      <c r="G284" s="23" t="s">
        <v>76</v>
      </c>
      <c r="H284" s="23" t="s">
        <v>614</v>
      </c>
      <c r="I284" s="23" t="s">
        <v>63</v>
      </c>
      <c r="J284" s="23" t="s">
        <v>64</v>
      </c>
      <c r="K284" s="23" t="s">
        <v>64</v>
      </c>
      <c r="L284" s="23" t="s">
        <v>64</v>
      </c>
      <c r="M284" s="23" t="s">
        <v>78</v>
      </c>
      <c r="N284" s="23" t="s">
        <v>64</v>
      </c>
      <c r="O284" s="23" t="s">
        <v>64</v>
      </c>
      <c r="P284" s="23" t="s">
        <v>84</v>
      </c>
      <c r="Q284" s="23" t="s">
        <v>64</v>
      </c>
      <c r="R284" s="23" t="s">
        <v>64</v>
      </c>
      <c r="S284" s="23" t="s">
        <v>64</v>
      </c>
      <c r="T284" s="23" t="s">
        <v>64</v>
      </c>
      <c r="U284" s="23" t="s">
        <v>84</v>
      </c>
      <c r="V284" s="23" t="s">
        <v>64</v>
      </c>
      <c r="W284" s="23" t="s">
        <v>64</v>
      </c>
      <c r="X284" s="23" t="s">
        <v>64</v>
      </c>
      <c r="Y284" s="23" t="s">
        <v>64</v>
      </c>
      <c r="Z284" s="23" t="s">
        <v>65</v>
      </c>
      <c r="AA284" s="23" t="s">
        <v>65</v>
      </c>
      <c r="AB284" s="23" t="s">
        <v>66</v>
      </c>
      <c r="AC284" s="23" t="s">
        <v>66</v>
      </c>
      <c r="AD284" s="23" t="s">
        <v>66</v>
      </c>
      <c r="AE284" s="23" t="s">
        <v>66</v>
      </c>
      <c r="AF284" s="23" t="s">
        <v>66</v>
      </c>
      <c r="AG284" s="23" t="s">
        <v>65</v>
      </c>
      <c r="AH284" s="23" t="s">
        <v>66</v>
      </c>
      <c r="AI284" s="23" t="s">
        <v>101</v>
      </c>
      <c r="AJ284" s="23" t="s">
        <v>65</v>
      </c>
      <c r="AK284" s="23" t="s">
        <v>66</v>
      </c>
      <c r="AL284" s="23" t="s">
        <v>66</v>
      </c>
      <c r="AM284" s="23" t="s">
        <v>66</v>
      </c>
      <c r="AN284" s="23" t="s">
        <v>66</v>
      </c>
      <c r="AO284" s="23" t="s">
        <v>66</v>
      </c>
      <c r="AP284" s="23" t="s">
        <v>67</v>
      </c>
      <c r="AQ284" s="23" t="s">
        <v>67</v>
      </c>
      <c r="AR284" s="23" t="s">
        <v>86</v>
      </c>
      <c r="AS284" s="23" t="s">
        <v>68</v>
      </c>
      <c r="AT284" s="23" t="s">
        <v>87</v>
      </c>
      <c r="AU284" s="23" t="s">
        <v>70</v>
      </c>
      <c r="AV284" s="23" t="s">
        <v>132</v>
      </c>
      <c r="AW284" s="23" t="s">
        <v>73</v>
      </c>
      <c r="AX284" s="23" t="s">
        <v>72</v>
      </c>
      <c r="AY284" s="23" t="s">
        <v>73</v>
      </c>
      <c r="AZ284" s="23" t="s">
        <v>72</v>
      </c>
      <c r="BA284" s="23" t="s">
        <v>73</v>
      </c>
      <c r="BB284" s="23" t="s">
        <v>73</v>
      </c>
      <c r="BC284" s="23" t="s">
        <v>73</v>
      </c>
      <c r="BD284" s="23"/>
      <c r="BE284" s="23" t="s">
        <v>73</v>
      </c>
      <c r="BF284" s="25"/>
      <c r="BG284" s="26"/>
      <c r="BH284" s="26"/>
      <c r="BI284" s="26"/>
      <c r="BJ284" s="26"/>
      <c r="BK284" s="26"/>
      <c r="BL284" s="26"/>
    </row>
    <row r="285" spans="1:64" ht="13.2" x14ac:dyDescent="0.25">
      <c r="A285" s="22">
        <v>45573.497688321761</v>
      </c>
      <c r="B285" s="23" t="s">
        <v>799</v>
      </c>
      <c r="C285" s="24" t="s">
        <v>800</v>
      </c>
      <c r="D285" s="23">
        <v>44.6</v>
      </c>
      <c r="E285" s="23">
        <v>0.25</v>
      </c>
      <c r="F285" s="23" t="s">
        <v>423</v>
      </c>
      <c r="G285" s="23" t="s">
        <v>291</v>
      </c>
      <c r="H285" s="23" t="s">
        <v>614</v>
      </c>
      <c r="I285" s="23" t="s">
        <v>63</v>
      </c>
      <c r="J285" s="23" t="s">
        <v>64</v>
      </c>
      <c r="K285" s="23" t="s">
        <v>64</v>
      </c>
      <c r="L285" s="23" t="s">
        <v>64</v>
      </c>
      <c r="M285" s="23" t="s">
        <v>78</v>
      </c>
      <c r="N285" s="23" t="s">
        <v>64</v>
      </c>
      <c r="O285" s="23" t="s">
        <v>64</v>
      </c>
      <c r="P285" s="23" t="s">
        <v>64</v>
      </c>
      <c r="Q285" s="23" t="s">
        <v>84</v>
      </c>
      <c r="R285" s="23" t="s">
        <v>64</v>
      </c>
      <c r="S285" s="23" t="s">
        <v>64</v>
      </c>
      <c r="T285" s="23" t="s">
        <v>64</v>
      </c>
      <c r="U285" s="23" t="s">
        <v>64</v>
      </c>
      <c r="V285" s="23" t="s">
        <v>64</v>
      </c>
      <c r="W285" s="23" t="s">
        <v>64</v>
      </c>
      <c r="X285" s="23" t="s">
        <v>64</v>
      </c>
      <c r="Y285" s="23" t="s">
        <v>64</v>
      </c>
      <c r="Z285" s="23" t="s">
        <v>65</v>
      </c>
      <c r="AA285" s="23" t="s">
        <v>65</v>
      </c>
      <c r="AB285" s="23" t="s">
        <v>65</v>
      </c>
      <c r="AC285" s="23" t="s">
        <v>65</v>
      </c>
      <c r="AD285" s="23" t="s">
        <v>65</v>
      </c>
      <c r="AE285" s="23" t="s">
        <v>65</v>
      </c>
      <c r="AF285" s="23" t="s">
        <v>65</v>
      </c>
      <c r="AG285" s="23" t="s">
        <v>65</v>
      </c>
      <c r="AH285" s="23" t="s">
        <v>79</v>
      </c>
      <c r="AI285" s="23" t="s">
        <v>79</v>
      </c>
      <c r="AJ285" s="23" t="s">
        <v>65</v>
      </c>
      <c r="AK285" s="23" t="s">
        <v>65</v>
      </c>
      <c r="AL285" s="23" t="s">
        <v>65</v>
      </c>
      <c r="AM285" s="23" t="s">
        <v>65</v>
      </c>
      <c r="AN285" s="23" t="s">
        <v>66</v>
      </c>
      <c r="AO285" s="23" t="s">
        <v>65</v>
      </c>
      <c r="AP285" s="23" t="s">
        <v>80</v>
      </c>
      <c r="AQ285" s="23" t="s">
        <v>80</v>
      </c>
      <c r="AR285" s="23" t="s">
        <v>63</v>
      </c>
      <c r="AS285" s="23" t="s">
        <v>68</v>
      </c>
      <c r="AT285" s="23" t="s">
        <v>69</v>
      </c>
      <c r="AU285" s="23" t="s">
        <v>93</v>
      </c>
      <c r="AV285" s="23" t="s">
        <v>71</v>
      </c>
      <c r="AW285" s="23" t="s">
        <v>72</v>
      </c>
      <c r="AX285" s="23" t="s">
        <v>73</v>
      </c>
      <c r="AY285" s="23" t="s">
        <v>73</v>
      </c>
      <c r="AZ285" s="23" t="s">
        <v>72</v>
      </c>
      <c r="BA285" s="23" t="s">
        <v>73</v>
      </c>
      <c r="BB285" s="23" t="s">
        <v>72</v>
      </c>
      <c r="BC285" s="23" t="s">
        <v>73</v>
      </c>
      <c r="BD285" s="23"/>
      <c r="BE285" s="23" t="s">
        <v>73</v>
      </c>
      <c r="BF285" s="25"/>
      <c r="BG285" s="26"/>
      <c r="BH285" s="26"/>
      <c r="BI285" s="26"/>
      <c r="BJ285" s="26"/>
      <c r="BK285" s="26"/>
      <c r="BL285" s="26"/>
    </row>
    <row r="286" spans="1:64" ht="13.2" x14ac:dyDescent="0.25">
      <c r="A286" s="22">
        <v>45573.499818819444</v>
      </c>
      <c r="B286" s="23" t="s">
        <v>801</v>
      </c>
      <c r="C286" s="24" t="s">
        <v>802</v>
      </c>
      <c r="D286" s="23">
        <v>100</v>
      </c>
      <c r="E286" s="23">
        <v>0.67</v>
      </c>
      <c r="F286" s="23" t="s">
        <v>423</v>
      </c>
      <c r="G286" s="23" t="s">
        <v>539</v>
      </c>
      <c r="H286" s="23" t="s">
        <v>683</v>
      </c>
      <c r="I286" s="23" t="s">
        <v>63</v>
      </c>
      <c r="J286" s="23" t="s">
        <v>64</v>
      </c>
      <c r="K286" s="23" t="s">
        <v>64</v>
      </c>
      <c r="L286" s="23" t="s">
        <v>64</v>
      </c>
      <c r="M286" s="23" t="s">
        <v>78</v>
      </c>
      <c r="N286" s="23" t="s">
        <v>64</v>
      </c>
      <c r="O286" s="23" t="s">
        <v>84</v>
      </c>
      <c r="P286" s="23" t="s">
        <v>84</v>
      </c>
      <c r="Q286" s="23" t="s">
        <v>64</v>
      </c>
      <c r="R286" s="23" t="s">
        <v>64</v>
      </c>
      <c r="S286" s="23" t="s">
        <v>64</v>
      </c>
      <c r="T286" s="23" t="s">
        <v>64</v>
      </c>
      <c r="U286" s="23" t="s">
        <v>64</v>
      </c>
      <c r="V286" s="23" t="s">
        <v>84</v>
      </c>
      <c r="W286" s="23" t="s">
        <v>84</v>
      </c>
      <c r="X286" s="23" t="s">
        <v>64</v>
      </c>
      <c r="Y286" s="23" t="s">
        <v>64</v>
      </c>
      <c r="Z286" s="23" t="s">
        <v>65</v>
      </c>
      <c r="AA286" s="23" t="s">
        <v>65</v>
      </c>
      <c r="AB286" s="23" t="s">
        <v>65</v>
      </c>
      <c r="AC286" s="23" t="s">
        <v>65</v>
      </c>
      <c r="AD286" s="23" t="s">
        <v>65</v>
      </c>
      <c r="AE286" s="23" t="s">
        <v>65</v>
      </c>
      <c r="AF286" s="23" t="s">
        <v>66</v>
      </c>
      <c r="AG286" s="23" t="s">
        <v>65</v>
      </c>
      <c r="AH286" s="23" t="s">
        <v>65</v>
      </c>
      <c r="AI286" s="23" t="s">
        <v>65</v>
      </c>
      <c r="AJ286" s="23" t="s">
        <v>65</v>
      </c>
      <c r="AK286" s="23" t="s">
        <v>65</v>
      </c>
      <c r="AL286" s="23" t="s">
        <v>65</v>
      </c>
      <c r="AM286" s="23" t="s">
        <v>65</v>
      </c>
      <c r="AN286" s="23" t="s">
        <v>65</v>
      </c>
      <c r="AO286" s="23" t="s">
        <v>65</v>
      </c>
      <c r="AP286" s="23" t="s">
        <v>67</v>
      </c>
      <c r="AQ286" s="23" t="s">
        <v>67</v>
      </c>
      <c r="AR286" s="23" t="s">
        <v>86</v>
      </c>
      <c r="AS286" s="23" t="s">
        <v>803</v>
      </c>
      <c r="AT286" s="23" t="s">
        <v>87</v>
      </c>
      <c r="AU286" s="23" t="s">
        <v>70</v>
      </c>
      <c r="AV286" s="23" t="s">
        <v>71</v>
      </c>
      <c r="AW286" s="23" t="s">
        <v>73</v>
      </c>
      <c r="AX286" s="23" t="s">
        <v>73</v>
      </c>
      <c r="AY286" s="23" t="s">
        <v>73</v>
      </c>
      <c r="AZ286" s="23" t="s">
        <v>72</v>
      </c>
      <c r="BA286" s="23" t="s">
        <v>72</v>
      </c>
      <c r="BB286" s="23" t="s">
        <v>73</v>
      </c>
      <c r="BC286" s="23" t="s">
        <v>73</v>
      </c>
      <c r="BD286" s="23"/>
      <c r="BE286" s="23" t="s">
        <v>73</v>
      </c>
      <c r="BF286" s="25"/>
      <c r="BG286" s="26"/>
      <c r="BH286" s="26"/>
      <c r="BI286" s="26"/>
      <c r="BJ286" s="26"/>
      <c r="BK286" s="26"/>
      <c r="BL286" s="26"/>
    </row>
    <row r="287" spans="1:64" ht="13.2" x14ac:dyDescent="0.25">
      <c r="A287" s="22">
        <v>45573.500239270834</v>
      </c>
      <c r="B287" s="23" t="s">
        <v>804</v>
      </c>
      <c r="C287" s="24" t="s">
        <v>805</v>
      </c>
      <c r="D287" s="23">
        <v>52.68</v>
      </c>
      <c r="E287" s="23">
        <v>0.13</v>
      </c>
      <c r="F287" s="23" t="s">
        <v>423</v>
      </c>
      <c r="G287" s="23" t="s">
        <v>291</v>
      </c>
      <c r="H287" s="23" t="s">
        <v>614</v>
      </c>
      <c r="I287" s="23" t="s">
        <v>63</v>
      </c>
      <c r="J287" s="23" t="s">
        <v>145</v>
      </c>
      <c r="K287" s="23" t="s">
        <v>64</v>
      </c>
      <c r="L287" s="23" t="s">
        <v>64</v>
      </c>
      <c r="M287" s="23" t="s">
        <v>78</v>
      </c>
      <c r="N287" s="23" t="s">
        <v>64</v>
      </c>
      <c r="O287" s="23" t="s">
        <v>84</v>
      </c>
      <c r="P287" s="23" t="s">
        <v>78</v>
      </c>
      <c r="Q287" s="23" t="s">
        <v>84</v>
      </c>
      <c r="R287" s="23" t="s">
        <v>64</v>
      </c>
      <c r="S287" s="23" t="s">
        <v>64</v>
      </c>
      <c r="T287" s="23" t="s">
        <v>64</v>
      </c>
      <c r="U287" s="23" t="s">
        <v>64</v>
      </c>
      <c r="V287" s="23" t="s">
        <v>64</v>
      </c>
      <c r="W287" s="23" t="s">
        <v>64</v>
      </c>
      <c r="X287" s="23" t="s">
        <v>64</v>
      </c>
      <c r="Y287" s="23" t="s">
        <v>64</v>
      </c>
      <c r="Z287" s="23" t="s">
        <v>65</v>
      </c>
      <c r="AA287" s="23" t="s">
        <v>65</v>
      </c>
      <c r="AB287" s="23" t="s">
        <v>65</v>
      </c>
      <c r="AC287" s="23" t="s">
        <v>66</v>
      </c>
      <c r="AD287" s="23" t="s">
        <v>65</v>
      </c>
      <c r="AE287" s="23" t="s">
        <v>65</v>
      </c>
      <c r="AF287" s="23" t="s">
        <v>66</v>
      </c>
      <c r="AG287" s="23" t="s">
        <v>65</v>
      </c>
      <c r="AH287" s="23" t="s">
        <v>65</v>
      </c>
      <c r="AI287" s="23" t="s">
        <v>79</v>
      </c>
      <c r="AJ287" s="23" t="s">
        <v>65</v>
      </c>
      <c r="AK287" s="23" t="s">
        <v>66</v>
      </c>
      <c r="AL287" s="23" t="s">
        <v>79</v>
      </c>
      <c r="AM287" s="23" t="s">
        <v>65</v>
      </c>
      <c r="AN287" s="23" t="s">
        <v>66</v>
      </c>
      <c r="AO287" s="23" t="s">
        <v>65</v>
      </c>
      <c r="AP287" s="23" t="s">
        <v>67</v>
      </c>
      <c r="AQ287" s="23" t="s">
        <v>85</v>
      </c>
      <c r="AR287" s="23" t="s">
        <v>63</v>
      </c>
      <c r="AS287" s="23" t="s">
        <v>68</v>
      </c>
      <c r="AT287" s="23" t="s">
        <v>69</v>
      </c>
      <c r="AU287" s="23" t="s">
        <v>70</v>
      </c>
      <c r="AV287" s="23" t="s">
        <v>67</v>
      </c>
      <c r="AW287" s="23" t="s">
        <v>72</v>
      </c>
      <c r="AX287" s="23" t="s">
        <v>73</v>
      </c>
      <c r="AY287" s="23" t="s">
        <v>72</v>
      </c>
      <c r="AZ287" s="23" t="s">
        <v>63</v>
      </c>
      <c r="BA287" s="23" t="s">
        <v>72</v>
      </c>
      <c r="BB287" s="23" t="s">
        <v>72</v>
      </c>
      <c r="BC287" s="23" t="s">
        <v>73</v>
      </c>
      <c r="BD287" s="23"/>
      <c r="BE287" s="23" t="s">
        <v>73</v>
      </c>
      <c r="BF287" s="25"/>
      <c r="BG287" s="26"/>
      <c r="BH287" s="26"/>
      <c r="BI287" s="26"/>
      <c r="BJ287" s="26"/>
      <c r="BK287" s="26"/>
      <c r="BL287" s="26"/>
    </row>
    <row r="288" spans="1:64" ht="13.2" x14ac:dyDescent="0.25">
      <c r="A288" s="22">
        <v>45573.502601134256</v>
      </c>
      <c r="B288" s="23" t="s">
        <v>806</v>
      </c>
      <c r="C288" s="24" t="s">
        <v>807</v>
      </c>
      <c r="D288" s="23">
        <v>28.6</v>
      </c>
      <c r="E288" s="23">
        <v>0.75</v>
      </c>
      <c r="F288" s="23" t="s">
        <v>114</v>
      </c>
      <c r="G288" s="23" t="s">
        <v>76</v>
      </c>
      <c r="H288" s="23" t="s">
        <v>761</v>
      </c>
      <c r="I288" s="23" t="s">
        <v>63</v>
      </c>
      <c r="J288" s="23" t="s">
        <v>64</v>
      </c>
      <c r="K288" s="23" t="s">
        <v>78</v>
      </c>
      <c r="L288" s="23" t="s">
        <v>64</v>
      </c>
      <c r="M288" s="23" t="s">
        <v>78</v>
      </c>
      <c r="N288" s="23" t="s">
        <v>64</v>
      </c>
      <c r="O288" s="23" t="s">
        <v>64</v>
      </c>
      <c r="P288" s="23" t="s">
        <v>84</v>
      </c>
      <c r="Q288" s="23" t="s">
        <v>64</v>
      </c>
      <c r="R288" s="23" t="s">
        <v>64</v>
      </c>
      <c r="S288" s="23" t="s">
        <v>64</v>
      </c>
      <c r="T288" s="23" t="s">
        <v>84</v>
      </c>
      <c r="U288" s="23" t="s">
        <v>64</v>
      </c>
      <c r="V288" s="23" t="s">
        <v>64</v>
      </c>
      <c r="W288" s="23" t="s">
        <v>64</v>
      </c>
      <c r="X288" s="23" t="s">
        <v>64</v>
      </c>
      <c r="Y288" s="23" t="s">
        <v>64</v>
      </c>
      <c r="Z288" s="23" t="s">
        <v>65</v>
      </c>
      <c r="AA288" s="23" t="s">
        <v>65</v>
      </c>
      <c r="AB288" s="23" t="s">
        <v>65</v>
      </c>
      <c r="AC288" s="23" t="s">
        <v>65</v>
      </c>
      <c r="AD288" s="23" t="s">
        <v>65</v>
      </c>
      <c r="AE288" s="23" t="s">
        <v>65</v>
      </c>
      <c r="AF288" s="23" t="s">
        <v>65</v>
      </c>
      <c r="AG288" s="23" t="s">
        <v>66</v>
      </c>
      <c r="AH288" s="23" t="s">
        <v>101</v>
      </c>
      <c r="AI288" s="23" t="s">
        <v>101</v>
      </c>
      <c r="AJ288" s="23" t="s">
        <v>65</v>
      </c>
      <c r="AK288" s="23" t="s">
        <v>66</v>
      </c>
      <c r="AL288" s="23" t="s">
        <v>65</v>
      </c>
      <c r="AM288" s="23" t="s">
        <v>66</v>
      </c>
      <c r="AN288" s="23" t="s">
        <v>66</v>
      </c>
      <c r="AO288" s="23" t="s">
        <v>65</v>
      </c>
      <c r="AP288" s="23" t="s">
        <v>85</v>
      </c>
      <c r="AQ288" s="23" t="s">
        <v>85</v>
      </c>
      <c r="AR288" s="23" t="s">
        <v>63</v>
      </c>
      <c r="AS288" s="23" t="s">
        <v>808</v>
      </c>
      <c r="AT288" s="23" t="s">
        <v>87</v>
      </c>
      <c r="AU288" s="23" t="s">
        <v>70</v>
      </c>
      <c r="AV288" s="23" t="s">
        <v>71</v>
      </c>
      <c r="AW288" s="23" t="s">
        <v>72</v>
      </c>
      <c r="AX288" s="23" t="s">
        <v>72</v>
      </c>
      <c r="AY288" s="23" t="s">
        <v>72</v>
      </c>
      <c r="AZ288" s="23" t="s">
        <v>72</v>
      </c>
      <c r="BA288" s="23" t="s">
        <v>72</v>
      </c>
      <c r="BB288" s="23" t="s">
        <v>72</v>
      </c>
      <c r="BC288" s="23" t="s">
        <v>73</v>
      </c>
      <c r="BD288" s="23"/>
      <c r="BE288" s="23" t="s">
        <v>73</v>
      </c>
      <c r="BF288" s="25"/>
      <c r="BG288" s="26"/>
      <c r="BH288" s="26"/>
      <c r="BI288" s="26"/>
      <c r="BJ288" s="26"/>
      <c r="BK288" s="26"/>
      <c r="BL288" s="26"/>
    </row>
    <row r="289" spans="1:64" ht="13.2" x14ac:dyDescent="0.25">
      <c r="A289" s="22">
        <v>45573.503184942128</v>
      </c>
      <c r="B289" s="23" t="s">
        <v>809</v>
      </c>
      <c r="C289" s="24" t="s">
        <v>810</v>
      </c>
      <c r="D289" s="23">
        <v>12.5</v>
      </c>
      <c r="E289" s="23">
        <v>0.12</v>
      </c>
      <c r="F289" s="23" t="s">
        <v>114</v>
      </c>
      <c r="G289" s="23" t="s">
        <v>539</v>
      </c>
      <c r="H289" s="23" t="s">
        <v>631</v>
      </c>
      <c r="I289" s="23" t="s">
        <v>63</v>
      </c>
      <c r="J289" s="23" t="s">
        <v>78</v>
      </c>
      <c r="K289" s="23" t="s">
        <v>78</v>
      </c>
      <c r="L289" s="23" t="s">
        <v>64</v>
      </c>
      <c r="M289" s="23" t="s">
        <v>84</v>
      </c>
      <c r="N289" s="23" t="s">
        <v>84</v>
      </c>
      <c r="O289" s="23" t="s">
        <v>64</v>
      </c>
      <c r="P289" s="23" t="s">
        <v>84</v>
      </c>
      <c r="Q289" s="23" t="s">
        <v>64</v>
      </c>
      <c r="R289" s="23" t="s">
        <v>64</v>
      </c>
      <c r="S289" s="23" t="s">
        <v>84</v>
      </c>
      <c r="T289" s="23" t="s">
        <v>64</v>
      </c>
      <c r="U289" s="23" t="s">
        <v>84</v>
      </c>
      <c r="V289" s="23" t="s">
        <v>84</v>
      </c>
      <c r="W289" s="23" t="s">
        <v>84</v>
      </c>
      <c r="X289" s="23" t="s">
        <v>64</v>
      </c>
      <c r="Y289" s="23" t="s">
        <v>64</v>
      </c>
      <c r="Z289" s="23" t="s">
        <v>65</v>
      </c>
      <c r="AA289" s="23" t="s">
        <v>65</v>
      </c>
      <c r="AB289" s="23" t="s">
        <v>101</v>
      </c>
      <c r="AC289" s="23" t="s">
        <v>66</v>
      </c>
      <c r="AD289" s="23" t="s">
        <v>66</v>
      </c>
      <c r="AE289" s="23" t="s">
        <v>66</v>
      </c>
      <c r="AF289" s="23" t="s">
        <v>66</v>
      </c>
      <c r="AG289" s="23" t="s">
        <v>65</v>
      </c>
      <c r="AH289" s="23" t="s">
        <v>66</v>
      </c>
      <c r="AI289" s="23" t="s">
        <v>79</v>
      </c>
      <c r="AJ289" s="23" t="s">
        <v>66</v>
      </c>
      <c r="AK289" s="23" t="s">
        <v>65</v>
      </c>
      <c r="AL289" s="23" t="s">
        <v>65</v>
      </c>
      <c r="AM289" s="23" t="s">
        <v>65</v>
      </c>
      <c r="AN289" s="23" t="s">
        <v>66</v>
      </c>
      <c r="AO289" s="23" t="s">
        <v>66</v>
      </c>
      <c r="AP289" s="23" t="s">
        <v>67</v>
      </c>
      <c r="AQ289" s="23" t="s">
        <v>67</v>
      </c>
      <c r="AR289" s="23" t="s">
        <v>86</v>
      </c>
      <c r="AS289" s="23" t="s">
        <v>81</v>
      </c>
      <c r="AT289" s="23" t="s">
        <v>69</v>
      </c>
      <c r="AU289" s="23" t="s">
        <v>70</v>
      </c>
      <c r="AV289" s="23" t="s">
        <v>71</v>
      </c>
      <c r="AW289" s="23" t="s">
        <v>73</v>
      </c>
      <c r="AX289" s="23" t="s">
        <v>73</v>
      </c>
      <c r="AY289" s="23" t="s">
        <v>73</v>
      </c>
      <c r="AZ289" s="23" t="s">
        <v>72</v>
      </c>
      <c r="BA289" s="23" t="s">
        <v>73</v>
      </c>
      <c r="BB289" s="23" t="s">
        <v>73</v>
      </c>
      <c r="BC289" s="23" t="s">
        <v>73</v>
      </c>
      <c r="BD289" s="23"/>
      <c r="BE289" s="23" t="s">
        <v>73</v>
      </c>
      <c r="BF289" s="25"/>
      <c r="BG289" s="26"/>
      <c r="BH289" s="26"/>
      <c r="BI289" s="26"/>
      <c r="BJ289" s="26"/>
      <c r="BK289" s="26"/>
      <c r="BL289" s="26"/>
    </row>
    <row r="290" spans="1:64" ht="13.2" x14ac:dyDescent="0.25">
      <c r="A290" s="22">
        <v>45573.503455960643</v>
      </c>
      <c r="B290" s="23" t="s">
        <v>811</v>
      </c>
      <c r="C290" s="24" t="s">
        <v>812</v>
      </c>
      <c r="D290" s="23">
        <v>75.89</v>
      </c>
      <c r="E290" s="23">
        <v>0.42</v>
      </c>
      <c r="F290" s="23" t="s">
        <v>114</v>
      </c>
      <c r="G290" s="23" t="s">
        <v>76</v>
      </c>
      <c r="H290" s="23" t="s">
        <v>614</v>
      </c>
      <c r="I290" s="23" t="s">
        <v>63</v>
      </c>
      <c r="J290" s="23" t="s">
        <v>64</v>
      </c>
      <c r="K290" s="23" t="s">
        <v>84</v>
      </c>
      <c r="L290" s="23" t="s">
        <v>64</v>
      </c>
      <c r="M290" s="23" t="s">
        <v>78</v>
      </c>
      <c r="N290" s="23" t="s">
        <v>64</v>
      </c>
      <c r="O290" s="23" t="s">
        <v>64</v>
      </c>
      <c r="P290" s="23" t="s">
        <v>64</v>
      </c>
      <c r="Q290" s="23" t="s">
        <v>64</v>
      </c>
      <c r="R290" s="23" t="s">
        <v>64</v>
      </c>
      <c r="S290" s="23" t="s">
        <v>64</v>
      </c>
      <c r="T290" s="23" t="s">
        <v>64</v>
      </c>
      <c r="U290" s="23" t="s">
        <v>64</v>
      </c>
      <c r="V290" s="23" t="s">
        <v>64</v>
      </c>
      <c r="W290" s="23" t="s">
        <v>64</v>
      </c>
      <c r="X290" s="23" t="s">
        <v>84</v>
      </c>
      <c r="Y290" s="23" t="s">
        <v>64</v>
      </c>
      <c r="Z290" s="23" t="s">
        <v>65</v>
      </c>
      <c r="AA290" s="23" t="s">
        <v>65</v>
      </c>
      <c r="AB290" s="23" t="s">
        <v>66</v>
      </c>
      <c r="AC290" s="23" t="s">
        <v>65</v>
      </c>
      <c r="AD290" s="23" t="s">
        <v>65</v>
      </c>
      <c r="AE290" s="23" t="s">
        <v>65</v>
      </c>
      <c r="AF290" s="23" t="s">
        <v>65</v>
      </c>
      <c r="AG290" s="23" t="s">
        <v>65</v>
      </c>
      <c r="AH290" s="23" t="s">
        <v>66</v>
      </c>
      <c r="AI290" s="23" t="s">
        <v>101</v>
      </c>
      <c r="AJ290" s="23" t="s">
        <v>65</v>
      </c>
      <c r="AK290" s="23" t="s">
        <v>65</v>
      </c>
      <c r="AL290" s="23" t="s">
        <v>65</v>
      </c>
      <c r="AM290" s="23" t="s">
        <v>65</v>
      </c>
      <c r="AN290" s="23" t="s">
        <v>66</v>
      </c>
      <c r="AO290" s="23" t="s">
        <v>66</v>
      </c>
      <c r="AP290" s="23" t="s">
        <v>67</v>
      </c>
      <c r="AQ290" s="23" t="s">
        <v>67</v>
      </c>
      <c r="AR290" s="23" t="s">
        <v>63</v>
      </c>
      <c r="AS290" s="23" t="s">
        <v>68</v>
      </c>
      <c r="AT290" s="23" t="s">
        <v>87</v>
      </c>
      <c r="AU290" s="23" t="s">
        <v>93</v>
      </c>
      <c r="AV290" s="23" t="s">
        <v>71</v>
      </c>
      <c r="AW290" s="23" t="s">
        <v>72</v>
      </c>
      <c r="AX290" s="23" t="s">
        <v>72</v>
      </c>
      <c r="AY290" s="23" t="s">
        <v>72</v>
      </c>
      <c r="AZ290" s="23" t="s">
        <v>72</v>
      </c>
      <c r="BA290" s="23" t="s">
        <v>72</v>
      </c>
      <c r="BB290" s="23" t="s">
        <v>73</v>
      </c>
      <c r="BC290" s="23" t="s">
        <v>73</v>
      </c>
      <c r="BD290" s="23"/>
      <c r="BE290" s="23" t="s">
        <v>73</v>
      </c>
      <c r="BF290" s="25"/>
      <c r="BG290" s="26"/>
      <c r="BH290" s="26"/>
      <c r="BI290" s="26"/>
      <c r="BJ290" s="26"/>
      <c r="BK290" s="26"/>
      <c r="BL290" s="26"/>
    </row>
    <row r="291" spans="1:64" ht="13.2" x14ac:dyDescent="0.25">
      <c r="A291" s="22">
        <v>45573.503981550923</v>
      </c>
      <c r="B291" s="23" t="s">
        <v>813</v>
      </c>
      <c r="C291" s="24" t="s">
        <v>814</v>
      </c>
      <c r="D291" s="23">
        <v>100</v>
      </c>
      <c r="E291" s="23">
        <v>0.75</v>
      </c>
      <c r="F291" s="23" t="s">
        <v>114</v>
      </c>
      <c r="G291" s="23" t="s">
        <v>291</v>
      </c>
      <c r="H291" s="23" t="s">
        <v>614</v>
      </c>
      <c r="I291" s="23" t="s">
        <v>63</v>
      </c>
      <c r="J291" s="23" t="s">
        <v>78</v>
      </c>
      <c r="K291" s="23" t="s">
        <v>78</v>
      </c>
      <c r="L291" s="23" t="s">
        <v>64</v>
      </c>
      <c r="M291" s="23" t="s">
        <v>84</v>
      </c>
      <c r="N291" s="23" t="s">
        <v>64</v>
      </c>
      <c r="O291" s="23" t="s">
        <v>64</v>
      </c>
      <c r="P291" s="23" t="s">
        <v>84</v>
      </c>
      <c r="Q291" s="23" t="s">
        <v>64</v>
      </c>
      <c r="R291" s="23" t="s">
        <v>64</v>
      </c>
      <c r="S291" s="23" t="s">
        <v>64</v>
      </c>
      <c r="T291" s="23" t="s">
        <v>64</v>
      </c>
      <c r="U291" s="23" t="s">
        <v>64</v>
      </c>
      <c r="V291" s="23" t="s">
        <v>84</v>
      </c>
      <c r="W291" s="23" t="s">
        <v>64</v>
      </c>
      <c r="X291" s="23" t="s">
        <v>64</v>
      </c>
      <c r="Y291" s="23" t="s">
        <v>64</v>
      </c>
      <c r="Z291" s="23" t="s">
        <v>65</v>
      </c>
      <c r="AA291" s="23" t="s">
        <v>66</v>
      </c>
      <c r="AB291" s="23" t="s">
        <v>66</v>
      </c>
      <c r="AC291" s="23" t="s">
        <v>65</v>
      </c>
      <c r="AD291" s="23" t="s">
        <v>65</v>
      </c>
      <c r="AE291" s="23" t="s">
        <v>65</v>
      </c>
      <c r="AF291" s="23" t="s">
        <v>65</v>
      </c>
      <c r="AG291" s="23" t="s">
        <v>66</v>
      </c>
      <c r="AH291" s="23" t="s">
        <v>66</v>
      </c>
      <c r="AI291" s="23" t="s">
        <v>79</v>
      </c>
      <c r="AJ291" s="23" t="s">
        <v>66</v>
      </c>
      <c r="AK291" s="23" t="s">
        <v>66</v>
      </c>
      <c r="AL291" s="23" t="s">
        <v>66</v>
      </c>
      <c r="AM291" s="23" t="s">
        <v>65</v>
      </c>
      <c r="AN291" s="23" t="s">
        <v>65</v>
      </c>
      <c r="AO291" s="23" t="s">
        <v>66</v>
      </c>
      <c r="AP291" s="23" t="s">
        <v>67</v>
      </c>
      <c r="AQ291" s="23" t="s">
        <v>67</v>
      </c>
      <c r="AR291" s="23" t="s">
        <v>63</v>
      </c>
      <c r="AS291" s="23" t="s">
        <v>68</v>
      </c>
      <c r="AT291" s="23" t="s">
        <v>87</v>
      </c>
      <c r="AU291" s="23" t="s">
        <v>93</v>
      </c>
      <c r="AV291" s="23" t="s">
        <v>132</v>
      </c>
      <c r="AW291" s="23" t="s">
        <v>72</v>
      </c>
      <c r="AX291" s="23" t="s">
        <v>73</v>
      </c>
      <c r="AY291" s="23" t="s">
        <v>73</v>
      </c>
      <c r="AZ291" s="23" t="s">
        <v>63</v>
      </c>
      <c r="BA291" s="23" t="s">
        <v>73</v>
      </c>
      <c r="BB291" s="23" t="s">
        <v>73</v>
      </c>
      <c r="BC291" s="23" t="s">
        <v>73</v>
      </c>
      <c r="BD291" s="23"/>
      <c r="BE291" s="23" t="s">
        <v>73</v>
      </c>
      <c r="BF291" s="25"/>
      <c r="BG291" s="26"/>
      <c r="BH291" s="26"/>
      <c r="BI291" s="26"/>
      <c r="BJ291" s="26"/>
      <c r="BK291" s="26"/>
      <c r="BL291" s="26"/>
    </row>
    <row r="292" spans="1:64" ht="13.2" x14ac:dyDescent="0.25">
      <c r="A292" s="11">
        <v>45573.50678747685</v>
      </c>
      <c r="B292" s="12" t="s">
        <v>815</v>
      </c>
      <c r="C292" s="27" t="s">
        <v>816</v>
      </c>
      <c r="D292" s="12">
        <v>31.25</v>
      </c>
      <c r="E292" s="12">
        <v>0.21</v>
      </c>
      <c r="F292" s="12" t="s">
        <v>114</v>
      </c>
      <c r="G292" s="12" t="s">
        <v>76</v>
      </c>
      <c r="H292" s="12" t="s">
        <v>631</v>
      </c>
      <c r="I292" s="12" t="s">
        <v>73</v>
      </c>
      <c r="J292" s="12" t="s">
        <v>145</v>
      </c>
      <c r="K292" s="12" t="s">
        <v>78</v>
      </c>
      <c r="L292" s="12" t="s">
        <v>64</v>
      </c>
      <c r="M292" s="12" t="s">
        <v>78</v>
      </c>
      <c r="N292" s="12" t="s">
        <v>64</v>
      </c>
      <c r="O292" s="12" t="s">
        <v>84</v>
      </c>
      <c r="P292" s="12" t="s">
        <v>84</v>
      </c>
      <c r="Q292" s="12" t="s">
        <v>84</v>
      </c>
      <c r="R292" s="12" t="s">
        <v>64</v>
      </c>
      <c r="S292" s="12" t="s">
        <v>64</v>
      </c>
      <c r="T292" s="12" t="s">
        <v>64</v>
      </c>
      <c r="U292" s="12" t="s">
        <v>64</v>
      </c>
      <c r="V292" s="12" t="s">
        <v>64</v>
      </c>
      <c r="W292" s="12" t="s">
        <v>64</v>
      </c>
      <c r="X292" s="12" t="s">
        <v>64</v>
      </c>
      <c r="Y292" s="12" t="s">
        <v>64</v>
      </c>
      <c r="Z292" s="12" t="s">
        <v>65</v>
      </c>
      <c r="AA292" s="12" t="s">
        <v>65</v>
      </c>
      <c r="AB292" s="12" t="s">
        <v>65</v>
      </c>
      <c r="AC292" s="12" t="s">
        <v>65</v>
      </c>
      <c r="AD292" s="12" t="s">
        <v>65</v>
      </c>
      <c r="AE292" s="12" t="s">
        <v>65</v>
      </c>
      <c r="AF292" s="12" t="s">
        <v>65</v>
      </c>
      <c r="AG292" s="12" t="s">
        <v>65</v>
      </c>
      <c r="AH292" s="12" t="s">
        <v>66</v>
      </c>
      <c r="AI292" s="12" t="s">
        <v>101</v>
      </c>
      <c r="AJ292" s="12" t="s">
        <v>65</v>
      </c>
      <c r="AK292" s="12" t="s">
        <v>65</v>
      </c>
      <c r="AL292" s="12" t="s">
        <v>66</v>
      </c>
      <c r="AM292" s="12" t="s">
        <v>65</v>
      </c>
      <c r="AN292" s="12" t="s">
        <v>66</v>
      </c>
      <c r="AO292" s="12" t="s">
        <v>66</v>
      </c>
      <c r="AP292" s="12" t="s">
        <v>67</v>
      </c>
      <c r="AQ292" s="12" t="s">
        <v>67</v>
      </c>
      <c r="AR292" s="12" t="s">
        <v>63</v>
      </c>
      <c r="AS292" s="12" t="s">
        <v>68</v>
      </c>
      <c r="AT292" s="12" t="s">
        <v>69</v>
      </c>
      <c r="AU292" s="12" t="s">
        <v>80</v>
      </c>
      <c r="AV292" s="12" t="s">
        <v>71</v>
      </c>
      <c r="AW292" s="12" t="s">
        <v>73</v>
      </c>
      <c r="AX292" s="12" t="s">
        <v>72</v>
      </c>
      <c r="AY292" s="12" t="s">
        <v>72</v>
      </c>
      <c r="AZ292" s="12" t="s">
        <v>73</v>
      </c>
      <c r="BA292" s="12" t="s">
        <v>72</v>
      </c>
      <c r="BB292" s="12" t="s">
        <v>73</v>
      </c>
      <c r="BC292" s="12" t="s">
        <v>73</v>
      </c>
      <c r="BD292" s="12"/>
      <c r="BE292" s="12" t="s">
        <v>73</v>
      </c>
      <c r="BF292" s="14"/>
      <c r="BG292" s="15"/>
      <c r="BH292" s="15"/>
      <c r="BI292" s="15"/>
      <c r="BJ292" s="15"/>
      <c r="BK292" s="15"/>
      <c r="BL292" s="15"/>
    </row>
    <row r="293" spans="1:64" ht="13.2" x14ac:dyDescent="0.25">
      <c r="A293" s="22">
        <v>45573.506889930555</v>
      </c>
      <c r="B293" s="23" t="s">
        <v>817</v>
      </c>
      <c r="C293" s="24" t="s">
        <v>818</v>
      </c>
      <c r="D293" s="23">
        <v>14.29</v>
      </c>
      <c r="E293" s="23">
        <v>0.13</v>
      </c>
      <c r="F293" s="23" t="s">
        <v>114</v>
      </c>
      <c r="G293" s="23" t="s">
        <v>76</v>
      </c>
      <c r="H293" s="23" t="s">
        <v>614</v>
      </c>
      <c r="I293" s="23" t="s">
        <v>73</v>
      </c>
      <c r="J293" s="23" t="s">
        <v>64</v>
      </c>
      <c r="K293" s="23" t="s">
        <v>84</v>
      </c>
      <c r="L293" s="23" t="s">
        <v>64</v>
      </c>
      <c r="M293" s="23" t="s">
        <v>84</v>
      </c>
      <c r="N293" s="23" t="s">
        <v>64</v>
      </c>
      <c r="O293" s="23" t="s">
        <v>78</v>
      </c>
      <c r="P293" s="23" t="s">
        <v>84</v>
      </c>
      <c r="Q293" s="23" t="s">
        <v>64</v>
      </c>
      <c r="R293" s="23" t="s">
        <v>64</v>
      </c>
      <c r="S293" s="23" t="s">
        <v>64</v>
      </c>
      <c r="T293" s="23" t="s">
        <v>64</v>
      </c>
      <c r="U293" s="23" t="s">
        <v>78</v>
      </c>
      <c r="V293" s="23" t="s">
        <v>64</v>
      </c>
      <c r="W293" s="23" t="s">
        <v>78</v>
      </c>
      <c r="X293" s="23" t="s">
        <v>84</v>
      </c>
      <c r="Y293" s="23" t="s">
        <v>78</v>
      </c>
      <c r="Z293" s="23" t="s">
        <v>65</v>
      </c>
      <c r="AA293" s="23" t="s">
        <v>65</v>
      </c>
      <c r="AB293" s="23" t="s">
        <v>66</v>
      </c>
      <c r="AC293" s="23" t="s">
        <v>65</v>
      </c>
      <c r="AD293" s="23" t="s">
        <v>65</v>
      </c>
      <c r="AE293" s="23" t="s">
        <v>65</v>
      </c>
      <c r="AF293" s="23" t="s">
        <v>79</v>
      </c>
      <c r="AG293" s="23" t="s">
        <v>65</v>
      </c>
      <c r="AH293" s="23" t="s">
        <v>65</v>
      </c>
      <c r="AI293" s="23" t="s">
        <v>101</v>
      </c>
      <c r="AJ293" s="23" t="s">
        <v>66</v>
      </c>
      <c r="AK293" s="23" t="s">
        <v>79</v>
      </c>
      <c r="AL293" s="23" t="s">
        <v>65</v>
      </c>
      <c r="AM293" s="23" t="s">
        <v>65</v>
      </c>
      <c r="AN293" s="23" t="s">
        <v>79</v>
      </c>
      <c r="AO293" s="23" t="s">
        <v>65</v>
      </c>
      <c r="AP293" s="23" t="s">
        <v>67</v>
      </c>
      <c r="AQ293" s="23" t="s">
        <v>67</v>
      </c>
      <c r="AR293" s="23" t="s">
        <v>73</v>
      </c>
      <c r="AS293" s="23" t="s">
        <v>819</v>
      </c>
      <c r="AT293" s="23" t="s">
        <v>69</v>
      </c>
      <c r="AU293" s="23" t="s">
        <v>93</v>
      </c>
      <c r="AV293" s="23" t="s">
        <v>132</v>
      </c>
      <c r="AW293" s="23" t="s">
        <v>73</v>
      </c>
      <c r="AX293" s="23" t="s">
        <v>73</v>
      </c>
      <c r="AY293" s="23" t="s">
        <v>72</v>
      </c>
      <c r="AZ293" s="23" t="s">
        <v>72</v>
      </c>
      <c r="BA293" s="23" t="s">
        <v>72</v>
      </c>
      <c r="BB293" s="23" t="s">
        <v>73</v>
      </c>
      <c r="BC293" s="23" t="s">
        <v>73</v>
      </c>
      <c r="BD293" s="23"/>
      <c r="BE293" s="23" t="s">
        <v>73</v>
      </c>
      <c r="BF293" s="25"/>
      <c r="BG293" s="26"/>
      <c r="BH293" s="26"/>
      <c r="BI293" s="26"/>
      <c r="BJ293" s="26"/>
      <c r="BK293" s="26"/>
      <c r="BL293" s="26"/>
    </row>
    <row r="294" spans="1:64" ht="13.2" x14ac:dyDescent="0.25">
      <c r="A294" s="22">
        <v>45573.507382685188</v>
      </c>
      <c r="B294" s="23" t="s">
        <v>820</v>
      </c>
      <c r="C294" s="24" t="s">
        <v>821</v>
      </c>
      <c r="D294" s="23">
        <v>100</v>
      </c>
      <c r="E294" s="23">
        <v>0.46</v>
      </c>
      <c r="F294" s="23" t="s">
        <v>114</v>
      </c>
      <c r="G294" s="23" t="s">
        <v>76</v>
      </c>
      <c r="H294" s="23" t="s">
        <v>631</v>
      </c>
      <c r="I294" s="23" t="s">
        <v>73</v>
      </c>
      <c r="J294" s="23" t="s">
        <v>64</v>
      </c>
      <c r="K294" s="23" t="s">
        <v>84</v>
      </c>
      <c r="L294" s="23" t="s">
        <v>64</v>
      </c>
      <c r="M294" s="23" t="s">
        <v>64</v>
      </c>
      <c r="N294" s="23" t="s">
        <v>64</v>
      </c>
      <c r="O294" s="23" t="s">
        <v>84</v>
      </c>
      <c r="P294" s="23" t="s">
        <v>84</v>
      </c>
      <c r="Q294" s="23" t="s">
        <v>84</v>
      </c>
      <c r="R294" s="23" t="s">
        <v>84</v>
      </c>
      <c r="S294" s="23" t="s">
        <v>64</v>
      </c>
      <c r="T294" s="23" t="s">
        <v>64</v>
      </c>
      <c r="U294" s="23" t="s">
        <v>64</v>
      </c>
      <c r="V294" s="23" t="s">
        <v>64</v>
      </c>
      <c r="W294" s="23" t="s">
        <v>64</v>
      </c>
      <c r="X294" s="23" t="s">
        <v>84</v>
      </c>
      <c r="Y294" s="23" t="s">
        <v>64</v>
      </c>
      <c r="Z294" s="23" t="s">
        <v>66</v>
      </c>
      <c r="AA294" s="23" t="s">
        <v>65</v>
      </c>
      <c r="AB294" s="23" t="s">
        <v>65</v>
      </c>
      <c r="AC294" s="23" t="s">
        <v>66</v>
      </c>
      <c r="AD294" s="23" t="s">
        <v>66</v>
      </c>
      <c r="AE294" s="23" t="s">
        <v>65</v>
      </c>
      <c r="AF294" s="23" t="s">
        <v>65</v>
      </c>
      <c r="AG294" s="23" t="s">
        <v>65</v>
      </c>
      <c r="AH294" s="23" t="s">
        <v>66</v>
      </c>
      <c r="AI294" s="23" t="s">
        <v>101</v>
      </c>
      <c r="AJ294" s="23" t="s">
        <v>65</v>
      </c>
      <c r="AK294" s="23" t="s">
        <v>66</v>
      </c>
      <c r="AL294" s="23" t="s">
        <v>65</v>
      </c>
      <c r="AM294" s="23" t="s">
        <v>66</v>
      </c>
      <c r="AN294" s="23" t="s">
        <v>66</v>
      </c>
      <c r="AO294" s="23" t="s">
        <v>66</v>
      </c>
      <c r="AP294" s="23" t="s">
        <v>67</v>
      </c>
      <c r="AQ294" s="23" t="s">
        <v>67</v>
      </c>
      <c r="AR294" s="23" t="s">
        <v>86</v>
      </c>
      <c r="AS294" s="23" t="s">
        <v>115</v>
      </c>
      <c r="AT294" s="23" t="s">
        <v>87</v>
      </c>
      <c r="AU294" s="23" t="s">
        <v>70</v>
      </c>
      <c r="AV294" s="23" t="s">
        <v>71</v>
      </c>
      <c r="AW294" s="23" t="s">
        <v>73</v>
      </c>
      <c r="AX294" s="23" t="s">
        <v>73</v>
      </c>
      <c r="AY294" s="23" t="s">
        <v>73</v>
      </c>
      <c r="AZ294" s="23" t="s">
        <v>73</v>
      </c>
      <c r="BA294" s="23" t="s">
        <v>63</v>
      </c>
      <c r="BB294" s="23" t="s">
        <v>63</v>
      </c>
      <c r="BC294" s="23" t="s">
        <v>73</v>
      </c>
      <c r="BD294" s="23"/>
      <c r="BE294" s="23" t="s">
        <v>73</v>
      </c>
      <c r="BF294" s="25"/>
      <c r="BG294" s="26"/>
      <c r="BH294" s="26"/>
      <c r="BI294" s="26"/>
      <c r="BJ294" s="26"/>
      <c r="BK294" s="26"/>
      <c r="BL294" s="26"/>
    </row>
    <row r="295" spans="1:64" ht="13.2" x14ac:dyDescent="0.25">
      <c r="A295" s="22">
        <v>45573.50919975694</v>
      </c>
      <c r="B295" s="23" t="s">
        <v>822</v>
      </c>
      <c r="C295" s="24" t="s">
        <v>823</v>
      </c>
      <c r="D295" s="23">
        <v>10.7</v>
      </c>
      <c r="E295" s="23">
        <v>0.57999999999999996</v>
      </c>
      <c r="F295" s="23" t="s">
        <v>114</v>
      </c>
      <c r="G295" s="23" t="s">
        <v>291</v>
      </c>
      <c r="H295" s="23" t="s">
        <v>631</v>
      </c>
      <c r="I295" s="23" t="s">
        <v>63</v>
      </c>
      <c r="J295" s="23" t="s">
        <v>64</v>
      </c>
      <c r="K295" s="23" t="s">
        <v>64</v>
      </c>
      <c r="L295" s="23" t="s">
        <v>64</v>
      </c>
      <c r="M295" s="23" t="s">
        <v>78</v>
      </c>
      <c r="N295" s="23" t="s">
        <v>64</v>
      </c>
      <c r="O295" s="23" t="s">
        <v>64</v>
      </c>
      <c r="P295" s="23" t="s">
        <v>78</v>
      </c>
      <c r="Q295" s="23" t="s">
        <v>64</v>
      </c>
      <c r="R295" s="23" t="s">
        <v>64</v>
      </c>
      <c r="S295" s="23" t="s">
        <v>64</v>
      </c>
      <c r="T295" s="23" t="s">
        <v>64</v>
      </c>
      <c r="U295" s="23" t="s">
        <v>84</v>
      </c>
      <c r="V295" s="23" t="s">
        <v>64</v>
      </c>
      <c r="W295" s="23" t="s">
        <v>64</v>
      </c>
      <c r="X295" s="23" t="s">
        <v>64</v>
      </c>
      <c r="Y295" s="23" t="s">
        <v>64</v>
      </c>
      <c r="Z295" s="23" t="s">
        <v>65</v>
      </c>
      <c r="AA295" s="23" t="s">
        <v>65</v>
      </c>
      <c r="AB295" s="23" t="s">
        <v>66</v>
      </c>
      <c r="AC295" s="23" t="s">
        <v>65</v>
      </c>
      <c r="AD295" s="23" t="s">
        <v>65</v>
      </c>
      <c r="AE295" s="23" t="s">
        <v>65</v>
      </c>
      <c r="AF295" s="23" t="s">
        <v>66</v>
      </c>
      <c r="AG295" s="23" t="s">
        <v>65</v>
      </c>
      <c r="AH295" s="23" t="s">
        <v>66</v>
      </c>
      <c r="AI295" s="23" t="s">
        <v>101</v>
      </c>
      <c r="AJ295" s="23" t="s">
        <v>65</v>
      </c>
      <c r="AK295" s="23" t="s">
        <v>65</v>
      </c>
      <c r="AL295" s="23" t="s">
        <v>66</v>
      </c>
      <c r="AM295" s="23" t="s">
        <v>65</v>
      </c>
      <c r="AN295" s="23" t="s">
        <v>65</v>
      </c>
      <c r="AO295" s="23" t="s">
        <v>65</v>
      </c>
      <c r="AP295" s="23" t="s">
        <v>67</v>
      </c>
      <c r="AQ295" s="23" t="s">
        <v>67</v>
      </c>
      <c r="AR295" s="23" t="s">
        <v>86</v>
      </c>
      <c r="AS295" s="23" t="s">
        <v>68</v>
      </c>
      <c r="AT295" s="23" t="s">
        <v>69</v>
      </c>
      <c r="AU295" s="23" t="s">
        <v>70</v>
      </c>
      <c r="AV295" s="23" t="s">
        <v>71</v>
      </c>
      <c r="AW295" s="23" t="s">
        <v>73</v>
      </c>
      <c r="AX295" s="23" t="s">
        <v>63</v>
      </c>
      <c r="AY295" s="23" t="s">
        <v>73</v>
      </c>
      <c r="AZ295" s="23" t="s">
        <v>63</v>
      </c>
      <c r="BA295" s="23" t="s">
        <v>73</v>
      </c>
      <c r="BB295" s="23" t="s">
        <v>63</v>
      </c>
      <c r="BC295" s="23" t="s">
        <v>73</v>
      </c>
      <c r="BD295" s="23"/>
      <c r="BE295" s="23" t="s">
        <v>73</v>
      </c>
      <c r="BF295" s="25"/>
      <c r="BG295" s="26"/>
      <c r="BH295" s="26"/>
      <c r="BI295" s="26"/>
      <c r="BJ295" s="26"/>
      <c r="BK295" s="26"/>
      <c r="BL295" s="26"/>
    </row>
    <row r="296" spans="1:64" ht="13.2" x14ac:dyDescent="0.25">
      <c r="A296" s="22">
        <v>45573.512572037042</v>
      </c>
      <c r="B296" s="23" t="s">
        <v>824</v>
      </c>
      <c r="C296" s="24" t="s">
        <v>825</v>
      </c>
      <c r="D296" s="23">
        <v>42.86</v>
      </c>
      <c r="E296" s="23">
        <v>1.2999999999999999E-2</v>
      </c>
      <c r="F296" s="23" t="s">
        <v>423</v>
      </c>
      <c r="G296" s="23" t="s">
        <v>76</v>
      </c>
      <c r="H296" s="23" t="s">
        <v>631</v>
      </c>
      <c r="I296" s="23" t="s">
        <v>63</v>
      </c>
      <c r="J296" s="23" t="s">
        <v>64</v>
      </c>
      <c r="K296" s="23" t="s">
        <v>64</v>
      </c>
      <c r="L296" s="23" t="s">
        <v>64</v>
      </c>
      <c r="M296" s="23" t="s">
        <v>84</v>
      </c>
      <c r="N296" s="23" t="s">
        <v>64</v>
      </c>
      <c r="O296" s="23" t="s">
        <v>84</v>
      </c>
      <c r="P296" s="23" t="s">
        <v>64</v>
      </c>
      <c r="Q296" s="23" t="s">
        <v>64</v>
      </c>
      <c r="R296" s="23" t="s">
        <v>64</v>
      </c>
      <c r="S296" s="23" t="s">
        <v>64</v>
      </c>
      <c r="T296" s="23" t="s">
        <v>64</v>
      </c>
      <c r="U296" s="23" t="s">
        <v>84</v>
      </c>
      <c r="V296" s="23" t="s">
        <v>84</v>
      </c>
      <c r="W296" s="23" t="s">
        <v>64</v>
      </c>
      <c r="X296" s="23" t="s">
        <v>64</v>
      </c>
      <c r="Y296" s="23" t="s">
        <v>64</v>
      </c>
      <c r="Z296" s="23" t="s">
        <v>65</v>
      </c>
      <c r="AA296" s="23" t="s">
        <v>65</v>
      </c>
      <c r="AB296" s="23" t="s">
        <v>65</v>
      </c>
      <c r="AC296" s="23" t="s">
        <v>65</v>
      </c>
      <c r="AD296" s="23" t="s">
        <v>65</v>
      </c>
      <c r="AE296" s="23" t="s">
        <v>65</v>
      </c>
      <c r="AF296" s="23" t="s">
        <v>65</v>
      </c>
      <c r="AG296" s="23" t="s">
        <v>65</v>
      </c>
      <c r="AH296" s="23" t="s">
        <v>65</v>
      </c>
      <c r="AI296" s="23" t="s">
        <v>101</v>
      </c>
      <c r="AJ296" s="23" t="s">
        <v>65</v>
      </c>
      <c r="AK296" s="23" t="s">
        <v>65</v>
      </c>
      <c r="AL296" s="23" t="s">
        <v>65</v>
      </c>
      <c r="AM296" s="23" t="s">
        <v>65</v>
      </c>
      <c r="AN296" s="23" t="s">
        <v>65</v>
      </c>
      <c r="AO296" s="23" t="s">
        <v>65</v>
      </c>
      <c r="AP296" s="23" t="s">
        <v>85</v>
      </c>
      <c r="AQ296" s="23" t="s">
        <v>85</v>
      </c>
      <c r="AR296" s="23" t="s">
        <v>63</v>
      </c>
      <c r="AS296" s="23" t="s">
        <v>115</v>
      </c>
      <c r="AT296" s="23" t="s">
        <v>69</v>
      </c>
      <c r="AU296" s="23" t="s">
        <v>70</v>
      </c>
      <c r="AV296" s="23" t="s">
        <v>71</v>
      </c>
      <c r="AW296" s="23" t="s">
        <v>73</v>
      </c>
      <c r="AX296" s="23" t="s">
        <v>73</v>
      </c>
      <c r="AY296" s="23" t="s">
        <v>72</v>
      </c>
      <c r="AZ296" s="23" t="s">
        <v>72</v>
      </c>
      <c r="BA296" s="23" t="s">
        <v>72</v>
      </c>
      <c r="BB296" s="23" t="s">
        <v>73</v>
      </c>
      <c r="BC296" s="23" t="s">
        <v>73</v>
      </c>
      <c r="BD296" s="23"/>
      <c r="BE296" s="23" t="s">
        <v>73</v>
      </c>
      <c r="BF296" s="25"/>
      <c r="BG296" s="26"/>
      <c r="BH296" s="26"/>
      <c r="BI296" s="26"/>
      <c r="BJ296" s="26"/>
      <c r="BK296" s="26"/>
      <c r="BL296" s="26"/>
    </row>
    <row r="297" spans="1:64" ht="13.2" x14ac:dyDescent="0.25">
      <c r="A297" s="22">
        <v>45573.512855023146</v>
      </c>
      <c r="B297" s="23" t="s">
        <v>826</v>
      </c>
      <c r="C297" s="24" t="s">
        <v>827</v>
      </c>
      <c r="D297" s="23">
        <v>100</v>
      </c>
      <c r="E297" s="23">
        <v>0.38</v>
      </c>
      <c r="F297" s="23" t="s">
        <v>423</v>
      </c>
      <c r="G297" s="23" t="s">
        <v>76</v>
      </c>
      <c r="H297" s="23" t="s">
        <v>631</v>
      </c>
      <c r="I297" s="23" t="s">
        <v>63</v>
      </c>
      <c r="J297" s="23" t="s">
        <v>64</v>
      </c>
      <c r="K297" s="23" t="s">
        <v>64</v>
      </c>
      <c r="L297" s="23" t="s">
        <v>64</v>
      </c>
      <c r="M297" s="23" t="s">
        <v>84</v>
      </c>
      <c r="N297" s="23" t="s">
        <v>64</v>
      </c>
      <c r="O297" s="23" t="s">
        <v>64</v>
      </c>
      <c r="P297" s="23" t="s">
        <v>84</v>
      </c>
      <c r="Q297" s="23" t="s">
        <v>64</v>
      </c>
      <c r="R297" s="23" t="s">
        <v>84</v>
      </c>
      <c r="S297" s="23" t="s">
        <v>64</v>
      </c>
      <c r="T297" s="23" t="s">
        <v>64</v>
      </c>
      <c r="U297" s="23" t="s">
        <v>64</v>
      </c>
      <c r="V297" s="23" t="s">
        <v>64</v>
      </c>
      <c r="W297" s="23" t="s">
        <v>84</v>
      </c>
      <c r="X297" s="23" t="s">
        <v>64</v>
      </c>
      <c r="Y297" s="23" t="s">
        <v>84</v>
      </c>
      <c r="Z297" s="23" t="s">
        <v>66</v>
      </c>
      <c r="AA297" s="23" t="s">
        <v>65</v>
      </c>
      <c r="AB297" s="23" t="s">
        <v>66</v>
      </c>
      <c r="AC297" s="23" t="s">
        <v>66</v>
      </c>
      <c r="AD297" s="23" t="s">
        <v>66</v>
      </c>
      <c r="AE297" s="23" t="s">
        <v>65</v>
      </c>
      <c r="AF297" s="23" t="s">
        <v>66</v>
      </c>
      <c r="AG297" s="23" t="s">
        <v>66</v>
      </c>
      <c r="AH297" s="23" t="s">
        <v>66</v>
      </c>
      <c r="AI297" s="23" t="s">
        <v>79</v>
      </c>
      <c r="AJ297" s="23" t="s">
        <v>66</v>
      </c>
      <c r="AK297" s="23" t="s">
        <v>65</v>
      </c>
      <c r="AL297" s="23" t="s">
        <v>66</v>
      </c>
      <c r="AM297" s="23" t="s">
        <v>66</v>
      </c>
      <c r="AN297" s="23" t="s">
        <v>66</v>
      </c>
      <c r="AO297" s="23" t="s">
        <v>66</v>
      </c>
      <c r="AP297" s="23" t="s">
        <v>67</v>
      </c>
      <c r="AQ297" s="23" t="s">
        <v>80</v>
      </c>
      <c r="AR297" s="23" t="s">
        <v>86</v>
      </c>
      <c r="AS297" s="23" t="s">
        <v>68</v>
      </c>
      <c r="AT297" s="23" t="s">
        <v>87</v>
      </c>
      <c r="AU297" s="23" t="s">
        <v>67</v>
      </c>
      <c r="AV297" s="23" t="s">
        <v>71</v>
      </c>
      <c r="AW297" s="23" t="s">
        <v>72</v>
      </c>
      <c r="AX297" s="23" t="s">
        <v>72</v>
      </c>
      <c r="AY297" s="23" t="s">
        <v>72</v>
      </c>
      <c r="AZ297" s="23" t="s">
        <v>63</v>
      </c>
      <c r="BA297" s="23" t="s">
        <v>72</v>
      </c>
      <c r="BB297" s="23" t="s">
        <v>72</v>
      </c>
      <c r="BC297" s="23" t="s">
        <v>73</v>
      </c>
      <c r="BD297" s="23"/>
      <c r="BE297" s="23" t="s">
        <v>73</v>
      </c>
      <c r="BF297" s="25"/>
      <c r="BG297" s="26"/>
      <c r="BH297" s="26"/>
      <c r="BI297" s="26"/>
      <c r="BJ297" s="26"/>
      <c r="BK297" s="26"/>
      <c r="BL297" s="26"/>
    </row>
    <row r="298" spans="1:64" ht="13.2" x14ac:dyDescent="0.25">
      <c r="A298" s="22">
        <v>45573.515287858798</v>
      </c>
      <c r="B298" s="23" t="s">
        <v>828</v>
      </c>
      <c r="C298" s="24" t="s">
        <v>829</v>
      </c>
      <c r="D298" s="23">
        <v>100</v>
      </c>
      <c r="E298" s="23">
        <v>0.92</v>
      </c>
      <c r="F298" s="23" t="s">
        <v>114</v>
      </c>
      <c r="G298" s="23" t="s">
        <v>76</v>
      </c>
      <c r="H298" s="23" t="s">
        <v>614</v>
      </c>
      <c r="I298" s="23" t="s">
        <v>73</v>
      </c>
      <c r="J298" s="23" t="s">
        <v>78</v>
      </c>
      <c r="K298" s="23" t="s">
        <v>78</v>
      </c>
      <c r="L298" s="23" t="s">
        <v>64</v>
      </c>
      <c r="M298" s="23" t="s">
        <v>84</v>
      </c>
      <c r="N298" s="23" t="s">
        <v>84</v>
      </c>
      <c r="O298" s="23" t="s">
        <v>84</v>
      </c>
      <c r="P298" s="23" t="s">
        <v>84</v>
      </c>
      <c r="Q298" s="23" t="s">
        <v>64</v>
      </c>
      <c r="R298" s="23" t="s">
        <v>64</v>
      </c>
      <c r="S298" s="23" t="s">
        <v>84</v>
      </c>
      <c r="T298" s="23" t="s">
        <v>64</v>
      </c>
      <c r="U298" s="23" t="s">
        <v>64</v>
      </c>
      <c r="V298" s="23" t="s">
        <v>64</v>
      </c>
      <c r="W298" s="23" t="s">
        <v>84</v>
      </c>
      <c r="X298" s="23" t="s">
        <v>84</v>
      </c>
      <c r="Y298" s="23" t="s">
        <v>64</v>
      </c>
      <c r="Z298" s="23" t="s">
        <v>66</v>
      </c>
      <c r="AA298" s="23" t="s">
        <v>66</v>
      </c>
      <c r="AB298" s="23" t="s">
        <v>66</v>
      </c>
      <c r="AC298" s="23" t="s">
        <v>66</v>
      </c>
      <c r="AD298" s="23" t="s">
        <v>66</v>
      </c>
      <c r="AE298" s="23" t="s">
        <v>79</v>
      </c>
      <c r="AF298" s="23" t="s">
        <v>79</v>
      </c>
      <c r="AG298" s="23" t="s">
        <v>66</v>
      </c>
      <c r="AH298" s="23" t="s">
        <v>66</v>
      </c>
      <c r="AI298" s="23" t="s">
        <v>101</v>
      </c>
      <c r="AJ298" s="23" t="s">
        <v>66</v>
      </c>
      <c r="AK298" s="23" t="s">
        <v>79</v>
      </c>
      <c r="AL298" s="23" t="s">
        <v>66</v>
      </c>
      <c r="AM298" s="23" t="s">
        <v>79</v>
      </c>
      <c r="AN298" s="23" t="s">
        <v>79</v>
      </c>
      <c r="AO298" s="23" t="s">
        <v>66</v>
      </c>
      <c r="AP298" s="23" t="s">
        <v>277</v>
      </c>
      <c r="AQ298" s="23" t="s">
        <v>277</v>
      </c>
      <c r="AR298" s="23" t="s">
        <v>86</v>
      </c>
      <c r="AS298" s="23" t="s">
        <v>81</v>
      </c>
      <c r="AT298" s="23" t="s">
        <v>87</v>
      </c>
      <c r="AU298" s="23" t="s">
        <v>93</v>
      </c>
      <c r="AV298" s="23" t="s">
        <v>71</v>
      </c>
      <c r="AW298" s="23" t="s">
        <v>73</v>
      </c>
      <c r="AX298" s="23" t="s">
        <v>73</v>
      </c>
      <c r="AY298" s="23" t="s">
        <v>72</v>
      </c>
      <c r="AZ298" s="23" t="s">
        <v>73</v>
      </c>
      <c r="BA298" s="23" t="s">
        <v>73</v>
      </c>
      <c r="BB298" s="23" t="s">
        <v>73</v>
      </c>
      <c r="BC298" s="23" t="s">
        <v>73</v>
      </c>
      <c r="BD298" s="23"/>
      <c r="BE298" s="23" t="s">
        <v>73</v>
      </c>
      <c r="BF298" s="25"/>
      <c r="BG298" s="26"/>
      <c r="BH298" s="26"/>
      <c r="BI298" s="26"/>
      <c r="BJ298" s="26"/>
      <c r="BK298" s="26"/>
      <c r="BL298" s="26"/>
    </row>
    <row r="299" spans="1:64" ht="13.2" x14ac:dyDescent="0.25">
      <c r="A299" s="22">
        <v>45573.516222233797</v>
      </c>
      <c r="B299" s="23" t="s">
        <v>830</v>
      </c>
      <c r="C299" s="24" t="s">
        <v>831</v>
      </c>
      <c r="D299" s="23">
        <v>74.11</v>
      </c>
      <c r="E299" s="23">
        <v>0.38</v>
      </c>
      <c r="F299" s="23" t="s">
        <v>114</v>
      </c>
      <c r="G299" s="23" t="s">
        <v>76</v>
      </c>
      <c r="H299" s="23" t="s">
        <v>716</v>
      </c>
      <c r="I299" s="23" t="s">
        <v>63</v>
      </c>
      <c r="J299" s="23" t="s">
        <v>64</v>
      </c>
      <c r="K299" s="23" t="s">
        <v>64</v>
      </c>
      <c r="L299" s="23" t="s">
        <v>78</v>
      </c>
      <c r="M299" s="23" t="s">
        <v>64</v>
      </c>
      <c r="N299" s="23" t="s">
        <v>64</v>
      </c>
      <c r="O299" s="23" t="s">
        <v>84</v>
      </c>
      <c r="P299" s="23" t="s">
        <v>64</v>
      </c>
      <c r="Q299" s="23" t="s">
        <v>64</v>
      </c>
      <c r="R299" s="23" t="s">
        <v>64</v>
      </c>
      <c r="S299" s="23" t="s">
        <v>64</v>
      </c>
      <c r="T299" s="23" t="s">
        <v>64</v>
      </c>
      <c r="U299" s="23" t="s">
        <v>64</v>
      </c>
      <c r="V299" s="23" t="s">
        <v>64</v>
      </c>
      <c r="W299" s="23" t="s">
        <v>64</v>
      </c>
      <c r="X299" s="23" t="s">
        <v>64</v>
      </c>
      <c r="Y299" s="23" t="s">
        <v>64</v>
      </c>
      <c r="Z299" s="23" t="s">
        <v>101</v>
      </c>
      <c r="AA299" s="23" t="s">
        <v>101</v>
      </c>
      <c r="AB299" s="23" t="s">
        <v>101</v>
      </c>
      <c r="AC299" s="23" t="s">
        <v>101</v>
      </c>
      <c r="AD299" s="23" t="s">
        <v>101</v>
      </c>
      <c r="AE299" s="23" t="s">
        <v>101</v>
      </c>
      <c r="AF299" s="23" t="s">
        <v>101</v>
      </c>
      <c r="AG299" s="23" t="s">
        <v>101</v>
      </c>
      <c r="AH299" s="23" t="s">
        <v>101</v>
      </c>
      <c r="AI299" s="23" t="s">
        <v>101</v>
      </c>
      <c r="AJ299" s="23" t="s">
        <v>101</v>
      </c>
      <c r="AK299" s="23" t="s">
        <v>101</v>
      </c>
      <c r="AL299" s="23" t="s">
        <v>101</v>
      </c>
      <c r="AM299" s="23" t="s">
        <v>101</v>
      </c>
      <c r="AN299" s="23" t="s">
        <v>101</v>
      </c>
      <c r="AO299" s="23" t="s">
        <v>101</v>
      </c>
      <c r="AP299" s="23" t="s">
        <v>85</v>
      </c>
      <c r="AQ299" s="23" t="s">
        <v>85</v>
      </c>
      <c r="AR299" s="23" t="s">
        <v>86</v>
      </c>
      <c r="AS299" s="23" t="s">
        <v>68</v>
      </c>
      <c r="AT299" s="23" t="s">
        <v>87</v>
      </c>
      <c r="AU299" s="23" t="s">
        <v>80</v>
      </c>
      <c r="AV299" s="23" t="s">
        <v>71</v>
      </c>
      <c r="AW299" s="23" t="s">
        <v>72</v>
      </c>
      <c r="AX299" s="23" t="s">
        <v>72</v>
      </c>
      <c r="AY299" s="23" t="s">
        <v>72</v>
      </c>
      <c r="AZ299" s="23" t="s">
        <v>72</v>
      </c>
      <c r="BA299" s="23" t="s">
        <v>72</v>
      </c>
      <c r="BB299" s="23" t="s">
        <v>72</v>
      </c>
      <c r="BC299" s="23" t="s">
        <v>73</v>
      </c>
      <c r="BD299" s="23"/>
      <c r="BE299" s="23" t="s">
        <v>73</v>
      </c>
      <c r="BF299" s="25"/>
      <c r="BG299" s="26"/>
      <c r="BH299" s="26"/>
      <c r="BI299" s="26"/>
      <c r="BJ299" s="26"/>
      <c r="BK299" s="26"/>
      <c r="BL299" s="26"/>
    </row>
    <row r="300" spans="1:64" ht="13.2" x14ac:dyDescent="0.25">
      <c r="A300" s="22">
        <v>45573.51643581019</v>
      </c>
      <c r="B300" s="23" t="s">
        <v>832</v>
      </c>
      <c r="C300" s="24" t="s">
        <v>833</v>
      </c>
      <c r="D300" s="23">
        <v>100</v>
      </c>
      <c r="E300" s="23">
        <v>0.38</v>
      </c>
      <c r="F300" s="23" t="s">
        <v>114</v>
      </c>
      <c r="G300" s="23" t="s">
        <v>76</v>
      </c>
      <c r="H300" s="23" t="s">
        <v>631</v>
      </c>
      <c r="I300" s="23" t="s">
        <v>63</v>
      </c>
      <c r="J300" s="23" t="s">
        <v>64</v>
      </c>
      <c r="K300" s="23" t="s">
        <v>78</v>
      </c>
      <c r="L300" s="23" t="s">
        <v>64</v>
      </c>
      <c r="M300" s="23" t="s">
        <v>84</v>
      </c>
      <c r="N300" s="23" t="s">
        <v>64</v>
      </c>
      <c r="O300" s="23" t="s">
        <v>78</v>
      </c>
      <c r="P300" s="23" t="s">
        <v>84</v>
      </c>
      <c r="Q300" s="23" t="s">
        <v>78</v>
      </c>
      <c r="R300" s="23" t="s">
        <v>64</v>
      </c>
      <c r="S300" s="23" t="s">
        <v>64</v>
      </c>
      <c r="T300" s="23" t="s">
        <v>64</v>
      </c>
      <c r="U300" s="23" t="s">
        <v>84</v>
      </c>
      <c r="V300" s="23" t="s">
        <v>64</v>
      </c>
      <c r="W300" s="23" t="s">
        <v>64</v>
      </c>
      <c r="X300" s="23" t="s">
        <v>64</v>
      </c>
      <c r="Y300" s="23" t="s">
        <v>64</v>
      </c>
      <c r="Z300" s="23" t="s">
        <v>65</v>
      </c>
      <c r="AA300" s="23" t="s">
        <v>65</v>
      </c>
      <c r="AB300" s="23" t="s">
        <v>65</v>
      </c>
      <c r="AC300" s="23" t="s">
        <v>66</v>
      </c>
      <c r="AD300" s="23" t="s">
        <v>65</v>
      </c>
      <c r="AE300" s="23" t="s">
        <v>65</v>
      </c>
      <c r="AF300" s="23" t="s">
        <v>66</v>
      </c>
      <c r="AG300" s="23" t="s">
        <v>65</v>
      </c>
      <c r="AH300" s="23" t="s">
        <v>65</v>
      </c>
      <c r="AI300" s="23" t="s">
        <v>79</v>
      </c>
      <c r="AJ300" s="23" t="s">
        <v>65</v>
      </c>
      <c r="AK300" s="23" t="s">
        <v>66</v>
      </c>
      <c r="AL300" s="23" t="s">
        <v>65</v>
      </c>
      <c r="AM300" s="23" t="s">
        <v>66</v>
      </c>
      <c r="AN300" s="23" t="s">
        <v>66</v>
      </c>
      <c r="AO300" s="23" t="s">
        <v>66</v>
      </c>
      <c r="AP300" s="23" t="s">
        <v>85</v>
      </c>
      <c r="AQ300" s="23" t="s">
        <v>85</v>
      </c>
      <c r="AR300" s="23" t="s">
        <v>86</v>
      </c>
      <c r="AS300" s="23" t="s">
        <v>523</v>
      </c>
      <c r="AT300" s="23" t="s">
        <v>87</v>
      </c>
      <c r="AU300" s="23" t="s">
        <v>70</v>
      </c>
      <c r="AV300" s="23" t="s">
        <v>71</v>
      </c>
      <c r="AW300" s="23" t="s">
        <v>73</v>
      </c>
      <c r="AX300" s="23" t="s">
        <v>72</v>
      </c>
      <c r="AY300" s="23" t="s">
        <v>72</v>
      </c>
      <c r="AZ300" s="23" t="s">
        <v>63</v>
      </c>
      <c r="BA300" s="23" t="s">
        <v>63</v>
      </c>
      <c r="BB300" s="23" t="s">
        <v>73</v>
      </c>
      <c r="BC300" s="23" t="s">
        <v>73</v>
      </c>
      <c r="BD300" s="23"/>
      <c r="BE300" s="23" t="s">
        <v>73</v>
      </c>
      <c r="BF300" s="25"/>
      <c r="BG300" s="26"/>
      <c r="BH300" s="26"/>
      <c r="BI300" s="26"/>
      <c r="BJ300" s="26"/>
      <c r="BK300" s="26"/>
      <c r="BL300" s="26"/>
    </row>
    <row r="301" spans="1:64" ht="13.2" x14ac:dyDescent="0.25">
      <c r="A301" s="22">
        <v>45573.517237673615</v>
      </c>
      <c r="B301" s="23" t="s">
        <v>834</v>
      </c>
      <c r="C301" s="24" t="s">
        <v>835</v>
      </c>
      <c r="D301" s="23">
        <v>77.680000000000007</v>
      </c>
      <c r="E301" s="23">
        <v>0.28999999999999998</v>
      </c>
      <c r="F301" s="23" t="s">
        <v>114</v>
      </c>
      <c r="G301" s="23" t="s">
        <v>539</v>
      </c>
      <c r="H301" s="23" t="s">
        <v>683</v>
      </c>
      <c r="I301" s="23" t="s">
        <v>73</v>
      </c>
      <c r="J301" s="23" t="s">
        <v>64</v>
      </c>
      <c r="K301" s="23" t="s">
        <v>78</v>
      </c>
      <c r="L301" s="23" t="s">
        <v>64</v>
      </c>
      <c r="M301" s="23" t="s">
        <v>64</v>
      </c>
      <c r="N301" s="23" t="s">
        <v>64</v>
      </c>
      <c r="O301" s="23" t="s">
        <v>64</v>
      </c>
      <c r="P301" s="23" t="s">
        <v>78</v>
      </c>
      <c r="Q301" s="23" t="s">
        <v>64</v>
      </c>
      <c r="R301" s="23" t="s">
        <v>64</v>
      </c>
      <c r="S301" s="23" t="s">
        <v>64</v>
      </c>
      <c r="T301" s="23" t="s">
        <v>64</v>
      </c>
      <c r="U301" s="23" t="s">
        <v>64</v>
      </c>
      <c r="V301" s="23" t="s">
        <v>64</v>
      </c>
      <c r="W301" s="23" t="s">
        <v>64</v>
      </c>
      <c r="X301" s="23" t="s">
        <v>84</v>
      </c>
      <c r="Y301" s="23" t="s">
        <v>64</v>
      </c>
      <c r="Z301" s="23" t="s">
        <v>66</v>
      </c>
      <c r="AA301" s="23" t="s">
        <v>66</v>
      </c>
      <c r="AB301" s="23" t="s">
        <v>65</v>
      </c>
      <c r="AC301" s="23" t="s">
        <v>66</v>
      </c>
      <c r="AD301" s="23" t="s">
        <v>66</v>
      </c>
      <c r="AE301" s="23" t="s">
        <v>65</v>
      </c>
      <c r="AF301" s="23" t="s">
        <v>66</v>
      </c>
      <c r="AG301" s="23" t="s">
        <v>66</v>
      </c>
      <c r="AH301" s="23" t="s">
        <v>79</v>
      </c>
      <c r="AI301" s="23" t="s">
        <v>79</v>
      </c>
      <c r="AJ301" s="23" t="s">
        <v>65</v>
      </c>
      <c r="AK301" s="23" t="s">
        <v>66</v>
      </c>
      <c r="AL301" s="23" t="s">
        <v>66</v>
      </c>
      <c r="AM301" s="23" t="s">
        <v>65</v>
      </c>
      <c r="AN301" s="23" t="s">
        <v>66</v>
      </c>
      <c r="AO301" s="23" t="s">
        <v>66</v>
      </c>
      <c r="AP301" s="23" t="s">
        <v>67</v>
      </c>
      <c r="AQ301" s="23" t="s">
        <v>67</v>
      </c>
      <c r="AR301" s="23" t="s">
        <v>73</v>
      </c>
      <c r="AS301" s="23" t="s">
        <v>223</v>
      </c>
      <c r="AT301" s="23" t="s">
        <v>69</v>
      </c>
      <c r="AU301" s="23" t="s">
        <v>70</v>
      </c>
      <c r="AV301" s="23" t="s">
        <v>71</v>
      </c>
      <c r="AW301" s="23" t="s">
        <v>72</v>
      </c>
      <c r="AX301" s="23" t="s">
        <v>63</v>
      </c>
      <c r="AY301" s="23" t="s">
        <v>72</v>
      </c>
      <c r="AZ301" s="23" t="s">
        <v>63</v>
      </c>
      <c r="BA301" s="23" t="s">
        <v>72</v>
      </c>
      <c r="BB301" s="23" t="s">
        <v>72</v>
      </c>
      <c r="BC301" s="23" t="s">
        <v>73</v>
      </c>
      <c r="BD301" s="23"/>
      <c r="BE301" s="23" t="s">
        <v>73</v>
      </c>
      <c r="BF301" s="25"/>
      <c r="BG301" s="26"/>
      <c r="BH301" s="26"/>
      <c r="BI301" s="26"/>
      <c r="BJ301" s="26"/>
      <c r="BK301" s="26"/>
      <c r="BL301" s="26"/>
    </row>
    <row r="302" spans="1:64" ht="13.2" x14ac:dyDescent="0.25">
      <c r="A302" s="22">
        <v>45573.520493344906</v>
      </c>
      <c r="B302" s="23" t="s">
        <v>836</v>
      </c>
      <c r="C302" s="24" t="s">
        <v>837</v>
      </c>
      <c r="D302" s="23">
        <v>25</v>
      </c>
      <c r="E302" s="23">
        <v>0.08</v>
      </c>
      <c r="F302" s="23" t="s">
        <v>423</v>
      </c>
      <c r="G302" s="23" t="s">
        <v>291</v>
      </c>
      <c r="H302" s="23" t="s">
        <v>631</v>
      </c>
      <c r="I302" s="23" t="s">
        <v>63</v>
      </c>
      <c r="J302" s="23" t="s">
        <v>64</v>
      </c>
      <c r="K302" s="23" t="s">
        <v>64</v>
      </c>
      <c r="L302" s="23" t="s">
        <v>64</v>
      </c>
      <c r="M302" s="23" t="s">
        <v>84</v>
      </c>
      <c r="N302" s="23" t="s">
        <v>84</v>
      </c>
      <c r="O302" s="23" t="s">
        <v>64</v>
      </c>
      <c r="P302" s="23" t="s">
        <v>64</v>
      </c>
      <c r="Q302" s="23" t="s">
        <v>64</v>
      </c>
      <c r="R302" s="23" t="s">
        <v>64</v>
      </c>
      <c r="S302" s="23" t="s">
        <v>84</v>
      </c>
      <c r="T302" s="23" t="s">
        <v>64</v>
      </c>
      <c r="U302" s="23" t="s">
        <v>64</v>
      </c>
      <c r="V302" s="23" t="s">
        <v>84</v>
      </c>
      <c r="W302" s="23" t="s">
        <v>64</v>
      </c>
      <c r="X302" s="23" t="s">
        <v>64</v>
      </c>
      <c r="Y302" s="23" t="s">
        <v>64</v>
      </c>
      <c r="Z302" s="23" t="s">
        <v>66</v>
      </c>
      <c r="AA302" s="23" t="s">
        <v>65</v>
      </c>
      <c r="AB302" s="23" t="s">
        <v>65</v>
      </c>
      <c r="AC302" s="23" t="s">
        <v>65</v>
      </c>
      <c r="AD302" s="23" t="s">
        <v>65</v>
      </c>
      <c r="AE302" s="23" t="s">
        <v>65</v>
      </c>
      <c r="AF302" s="23" t="s">
        <v>66</v>
      </c>
      <c r="AG302" s="23" t="s">
        <v>65</v>
      </c>
      <c r="AH302" s="23" t="s">
        <v>66</v>
      </c>
      <c r="AI302" s="23" t="s">
        <v>101</v>
      </c>
      <c r="AJ302" s="23" t="s">
        <v>65</v>
      </c>
      <c r="AK302" s="23" t="s">
        <v>65</v>
      </c>
      <c r="AL302" s="23" t="s">
        <v>65</v>
      </c>
      <c r="AM302" s="23" t="s">
        <v>66</v>
      </c>
      <c r="AN302" s="23" t="s">
        <v>66</v>
      </c>
      <c r="AO302" s="23" t="s">
        <v>66</v>
      </c>
      <c r="AP302" s="23" t="s">
        <v>85</v>
      </c>
      <c r="AQ302" s="23" t="s">
        <v>85</v>
      </c>
      <c r="AR302" s="23" t="s">
        <v>86</v>
      </c>
      <c r="AS302" s="23" t="s">
        <v>68</v>
      </c>
      <c r="AT302" s="23" t="s">
        <v>87</v>
      </c>
      <c r="AU302" s="23" t="s">
        <v>67</v>
      </c>
      <c r="AV302" s="23" t="s">
        <v>71</v>
      </c>
      <c r="AW302" s="23" t="s">
        <v>72</v>
      </c>
      <c r="AX302" s="23" t="s">
        <v>72</v>
      </c>
      <c r="AY302" s="23" t="s">
        <v>63</v>
      </c>
      <c r="AZ302" s="23" t="s">
        <v>63</v>
      </c>
      <c r="BA302" s="23" t="s">
        <v>72</v>
      </c>
      <c r="BB302" s="23" t="s">
        <v>73</v>
      </c>
      <c r="BC302" s="23" t="s">
        <v>73</v>
      </c>
      <c r="BD302" s="23"/>
      <c r="BE302" s="23" t="s">
        <v>73</v>
      </c>
      <c r="BF302" s="25"/>
      <c r="BG302" s="26"/>
      <c r="BH302" s="26"/>
      <c r="BI302" s="26"/>
      <c r="BJ302" s="26"/>
      <c r="BK302" s="26"/>
      <c r="BL302" s="26"/>
    </row>
    <row r="303" spans="1:64" ht="13.2" x14ac:dyDescent="0.25">
      <c r="A303" s="22">
        <v>45573.520494930555</v>
      </c>
      <c r="B303" s="23" t="s">
        <v>838</v>
      </c>
      <c r="C303" s="24" t="s">
        <v>839</v>
      </c>
      <c r="D303" s="23">
        <v>31.1</v>
      </c>
      <c r="E303" s="23">
        <v>0.25</v>
      </c>
      <c r="F303" s="23" t="s">
        <v>423</v>
      </c>
      <c r="G303" s="23" t="s">
        <v>291</v>
      </c>
      <c r="H303" s="23" t="s">
        <v>683</v>
      </c>
      <c r="I303" s="23" t="s">
        <v>63</v>
      </c>
      <c r="J303" s="23" t="s">
        <v>64</v>
      </c>
      <c r="K303" s="23" t="s">
        <v>84</v>
      </c>
      <c r="L303" s="23" t="s">
        <v>64</v>
      </c>
      <c r="M303" s="23" t="s">
        <v>84</v>
      </c>
      <c r="N303" s="23" t="s">
        <v>64</v>
      </c>
      <c r="O303" s="23" t="s">
        <v>64</v>
      </c>
      <c r="P303" s="23" t="s">
        <v>84</v>
      </c>
      <c r="Q303" s="23" t="s">
        <v>64</v>
      </c>
      <c r="R303" s="23" t="s">
        <v>64</v>
      </c>
      <c r="S303" s="23" t="s">
        <v>84</v>
      </c>
      <c r="T303" s="23" t="s">
        <v>84</v>
      </c>
      <c r="U303" s="23" t="s">
        <v>84</v>
      </c>
      <c r="V303" s="23" t="s">
        <v>64</v>
      </c>
      <c r="W303" s="23" t="s">
        <v>64</v>
      </c>
      <c r="X303" s="23" t="s">
        <v>64</v>
      </c>
      <c r="Y303" s="23" t="s">
        <v>64</v>
      </c>
      <c r="Z303" s="23" t="s">
        <v>65</v>
      </c>
      <c r="AA303" s="23" t="s">
        <v>65</v>
      </c>
      <c r="AB303" s="23" t="s">
        <v>65</v>
      </c>
      <c r="AC303" s="23" t="s">
        <v>65</v>
      </c>
      <c r="AD303" s="23" t="s">
        <v>66</v>
      </c>
      <c r="AE303" s="23" t="s">
        <v>65</v>
      </c>
      <c r="AF303" s="23" t="s">
        <v>66</v>
      </c>
      <c r="AG303" s="23" t="s">
        <v>65</v>
      </c>
      <c r="AH303" s="23" t="s">
        <v>66</v>
      </c>
      <c r="AI303" s="23" t="s">
        <v>101</v>
      </c>
      <c r="AJ303" s="23" t="s">
        <v>65</v>
      </c>
      <c r="AK303" s="23" t="s">
        <v>65</v>
      </c>
      <c r="AL303" s="23" t="s">
        <v>65</v>
      </c>
      <c r="AM303" s="23" t="s">
        <v>65</v>
      </c>
      <c r="AN303" s="23" t="s">
        <v>66</v>
      </c>
      <c r="AO303" s="23" t="s">
        <v>66</v>
      </c>
      <c r="AP303" s="23" t="s">
        <v>67</v>
      </c>
      <c r="AQ303" s="23" t="s">
        <v>85</v>
      </c>
      <c r="AR303" s="23" t="s">
        <v>63</v>
      </c>
      <c r="AS303" s="23" t="s">
        <v>68</v>
      </c>
      <c r="AT303" s="23" t="s">
        <v>87</v>
      </c>
      <c r="AU303" s="23" t="s">
        <v>70</v>
      </c>
      <c r="AV303" s="23" t="s">
        <v>71</v>
      </c>
      <c r="AW303" s="23" t="s">
        <v>73</v>
      </c>
      <c r="AX303" s="23" t="s">
        <v>73</v>
      </c>
      <c r="AY303" s="23" t="s">
        <v>73</v>
      </c>
      <c r="AZ303" s="23" t="s">
        <v>72</v>
      </c>
      <c r="BA303" s="23" t="s">
        <v>72</v>
      </c>
      <c r="BB303" s="23" t="s">
        <v>72</v>
      </c>
      <c r="BC303" s="23" t="s">
        <v>63</v>
      </c>
      <c r="BD303" s="23"/>
      <c r="BE303" s="23" t="s">
        <v>73</v>
      </c>
      <c r="BF303" s="25"/>
      <c r="BG303" s="26"/>
      <c r="BH303" s="26"/>
      <c r="BI303" s="26"/>
      <c r="BJ303" s="26"/>
      <c r="BK303" s="26"/>
      <c r="BL303" s="26"/>
    </row>
    <row r="304" spans="1:64" ht="13.2" x14ac:dyDescent="0.25">
      <c r="A304" s="22">
        <v>45573.520888298612</v>
      </c>
      <c r="B304" s="23" t="s">
        <v>840</v>
      </c>
      <c r="C304" s="24" t="s">
        <v>841</v>
      </c>
      <c r="D304" s="23">
        <v>34.82</v>
      </c>
      <c r="E304" s="23">
        <v>0.17</v>
      </c>
      <c r="F304" s="23" t="s">
        <v>423</v>
      </c>
      <c r="G304" s="23" t="s">
        <v>291</v>
      </c>
      <c r="H304" s="23" t="s">
        <v>631</v>
      </c>
      <c r="I304" s="23" t="s">
        <v>63</v>
      </c>
      <c r="J304" s="23" t="s">
        <v>64</v>
      </c>
      <c r="K304" s="23" t="s">
        <v>64</v>
      </c>
      <c r="L304" s="23" t="s">
        <v>64</v>
      </c>
      <c r="M304" s="23" t="s">
        <v>78</v>
      </c>
      <c r="N304" s="23" t="s">
        <v>64</v>
      </c>
      <c r="O304" s="23" t="s">
        <v>64</v>
      </c>
      <c r="P304" s="23" t="s">
        <v>84</v>
      </c>
      <c r="Q304" s="23" t="s">
        <v>84</v>
      </c>
      <c r="R304" s="23" t="s">
        <v>64</v>
      </c>
      <c r="S304" s="23" t="s">
        <v>64</v>
      </c>
      <c r="T304" s="23" t="s">
        <v>84</v>
      </c>
      <c r="U304" s="23" t="s">
        <v>84</v>
      </c>
      <c r="V304" s="23" t="s">
        <v>84</v>
      </c>
      <c r="W304" s="23" t="s">
        <v>64</v>
      </c>
      <c r="X304" s="23" t="s">
        <v>64</v>
      </c>
      <c r="Y304" s="23" t="s">
        <v>64</v>
      </c>
      <c r="Z304" s="23" t="s">
        <v>66</v>
      </c>
      <c r="AA304" s="23" t="s">
        <v>66</v>
      </c>
      <c r="AB304" s="23" t="s">
        <v>66</v>
      </c>
      <c r="AC304" s="23" t="s">
        <v>66</v>
      </c>
      <c r="AD304" s="23" t="s">
        <v>66</v>
      </c>
      <c r="AE304" s="23" t="s">
        <v>66</v>
      </c>
      <c r="AF304" s="23" t="s">
        <v>66</v>
      </c>
      <c r="AG304" s="23" t="s">
        <v>66</v>
      </c>
      <c r="AH304" s="23" t="s">
        <v>66</v>
      </c>
      <c r="AI304" s="23" t="s">
        <v>66</v>
      </c>
      <c r="AJ304" s="23" t="s">
        <v>66</v>
      </c>
      <c r="AK304" s="23" t="s">
        <v>66</v>
      </c>
      <c r="AL304" s="23" t="s">
        <v>66</v>
      </c>
      <c r="AM304" s="23" t="s">
        <v>66</v>
      </c>
      <c r="AN304" s="23" t="s">
        <v>66</v>
      </c>
      <c r="AO304" s="23" t="s">
        <v>66</v>
      </c>
      <c r="AP304" s="23" t="s">
        <v>85</v>
      </c>
      <c r="AQ304" s="23" t="s">
        <v>85</v>
      </c>
      <c r="AR304" s="23" t="s">
        <v>63</v>
      </c>
      <c r="AS304" s="23" t="s">
        <v>343</v>
      </c>
      <c r="AT304" s="23" t="s">
        <v>69</v>
      </c>
      <c r="AU304" s="23" t="s">
        <v>70</v>
      </c>
      <c r="AV304" s="23" t="s">
        <v>71</v>
      </c>
      <c r="AW304" s="23" t="s">
        <v>73</v>
      </c>
      <c r="AX304" s="23" t="s">
        <v>73</v>
      </c>
      <c r="AY304" s="23" t="s">
        <v>73</v>
      </c>
      <c r="AZ304" s="23" t="s">
        <v>73</v>
      </c>
      <c r="BA304" s="23" t="s">
        <v>73</v>
      </c>
      <c r="BB304" s="23" t="s">
        <v>73</v>
      </c>
      <c r="BC304" s="23" t="s">
        <v>73</v>
      </c>
      <c r="BD304" s="23"/>
      <c r="BE304" s="23" t="s">
        <v>73</v>
      </c>
      <c r="BF304" s="25"/>
      <c r="BG304" s="26"/>
      <c r="BH304" s="26"/>
      <c r="BI304" s="26"/>
      <c r="BJ304" s="26"/>
      <c r="BK304" s="26"/>
      <c r="BL304" s="26"/>
    </row>
    <row r="305" spans="1:64" ht="13.2" x14ac:dyDescent="0.25">
      <c r="A305" s="22">
        <v>45573.524807638889</v>
      </c>
      <c r="B305" s="23" t="s">
        <v>842</v>
      </c>
      <c r="C305" s="24" t="s">
        <v>843</v>
      </c>
      <c r="D305" s="23">
        <v>52.68</v>
      </c>
      <c r="E305" s="23">
        <v>0.17</v>
      </c>
      <c r="F305" s="23" t="s">
        <v>114</v>
      </c>
      <c r="G305" s="23" t="s">
        <v>539</v>
      </c>
      <c r="H305" s="23" t="s">
        <v>683</v>
      </c>
      <c r="I305" s="23" t="s">
        <v>63</v>
      </c>
      <c r="J305" s="23" t="s">
        <v>64</v>
      </c>
      <c r="K305" s="23" t="s">
        <v>84</v>
      </c>
      <c r="L305" s="23" t="s">
        <v>78</v>
      </c>
      <c r="M305" s="23" t="s">
        <v>64</v>
      </c>
      <c r="N305" s="23" t="s">
        <v>64</v>
      </c>
      <c r="O305" s="23" t="s">
        <v>84</v>
      </c>
      <c r="P305" s="23" t="s">
        <v>84</v>
      </c>
      <c r="Q305" s="23" t="s">
        <v>64</v>
      </c>
      <c r="R305" s="23" t="s">
        <v>64</v>
      </c>
      <c r="S305" s="23" t="s">
        <v>64</v>
      </c>
      <c r="T305" s="23" t="s">
        <v>64</v>
      </c>
      <c r="U305" s="23" t="s">
        <v>64</v>
      </c>
      <c r="V305" s="23" t="s">
        <v>64</v>
      </c>
      <c r="W305" s="23" t="s">
        <v>64</v>
      </c>
      <c r="X305" s="23" t="s">
        <v>64</v>
      </c>
      <c r="Y305" s="23" t="s">
        <v>64</v>
      </c>
      <c r="Z305" s="23" t="s">
        <v>66</v>
      </c>
      <c r="AA305" s="23" t="s">
        <v>101</v>
      </c>
      <c r="AB305" s="23" t="s">
        <v>66</v>
      </c>
      <c r="AC305" s="23" t="s">
        <v>79</v>
      </c>
      <c r="AD305" s="23" t="s">
        <v>66</v>
      </c>
      <c r="AE305" s="23" t="s">
        <v>66</v>
      </c>
      <c r="AF305" s="23" t="s">
        <v>66</v>
      </c>
      <c r="AG305" s="23" t="s">
        <v>66</v>
      </c>
      <c r="AH305" s="23" t="s">
        <v>66</v>
      </c>
      <c r="AI305" s="23" t="s">
        <v>79</v>
      </c>
      <c r="AJ305" s="23" t="s">
        <v>66</v>
      </c>
      <c r="AK305" s="23" t="s">
        <v>65</v>
      </c>
      <c r="AL305" s="23" t="s">
        <v>66</v>
      </c>
      <c r="AM305" s="23" t="s">
        <v>66</v>
      </c>
      <c r="AN305" s="23" t="s">
        <v>79</v>
      </c>
      <c r="AO305" s="23" t="s">
        <v>66</v>
      </c>
      <c r="AP305" s="23" t="s">
        <v>85</v>
      </c>
      <c r="AQ305" s="23" t="s">
        <v>85</v>
      </c>
      <c r="AR305" s="23" t="s">
        <v>86</v>
      </c>
      <c r="AS305" s="23" t="s">
        <v>388</v>
      </c>
      <c r="AT305" s="23" t="s">
        <v>69</v>
      </c>
      <c r="AU305" s="23" t="s">
        <v>67</v>
      </c>
      <c r="AV305" s="23" t="s">
        <v>71</v>
      </c>
      <c r="AW305" s="23" t="s">
        <v>73</v>
      </c>
      <c r="AX305" s="23" t="s">
        <v>73</v>
      </c>
      <c r="AY305" s="23" t="s">
        <v>72</v>
      </c>
      <c r="AZ305" s="23" t="s">
        <v>63</v>
      </c>
      <c r="BA305" s="23" t="s">
        <v>63</v>
      </c>
      <c r="BB305" s="23" t="s">
        <v>73</v>
      </c>
      <c r="BC305" s="23" t="s">
        <v>73</v>
      </c>
      <c r="BD305" s="23"/>
      <c r="BE305" s="23" t="s">
        <v>73</v>
      </c>
      <c r="BF305" s="25"/>
      <c r="BG305" s="26"/>
      <c r="BH305" s="26"/>
      <c r="BI305" s="26"/>
      <c r="BJ305" s="26"/>
      <c r="BK305" s="26"/>
      <c r="BL305" s="26"/>
    </row>
    <row r="306" spans="1:64" ht="13.2" x14ac:dyDescent="0.25">
      <c r="A306" s="28">
        <v>45574.359534166666</v>
      </c>
      <c r="B306" s="29" t="s">
        <v>844</v>
      </c>
      <c r="C306" s="30" t="s">
        <v>845</v>
      </c>
      <c r="D306" s="29">
        <v>25</v>
      </c>
      <c r="E306" s="29">
        <v>0.38</v>
      </c>
      <c r="F306" s="29" t="s">
        <v>423</v>
      </c>
      <c r="G306" s="29" t="s">
        <v>76</v>
      </c>
      <c r="H306" s="29" t="s">
        <v>846</v>
      </c>
      <c r="I306" s="29" t="s">
        <v>63</v>
      </c>
      <c r="J306" s="29" t="s">
        <v>64</v>
      </c>
      <c r="K306" s="29" t="s">
        <v>78</v>
      </c>
      <c r="L306" s="29" t="s">
        <v>64</v>
      </c>
      <c r="M306" s="29" t="s">
        <v>84</v>
      </c>
      <c r="N306" s="29" t="s">
        <v>64</v>
      </c>
      <c r="O306" s="29" t="s">
        <v>64</v>
      </c>
      <c r="P306" s="29" t="s">
        <v>84</v>
      </c>
      <c r="Q306" s="29" t="s">
        <v>64</v>
      </c>
      <c r="R306" s="29" t="s">
        <v>64</v>
      </c>
      <c r="S306" s="29" t="s">
        <v>64</v>
      </c>
      <c r="T306" s="29" t="s">
        <v>64</v>
      </c>
      <c r="U306" s="29" t="s">
        <v>84</v>
      </c>
      <c r="V306" s="29" t="s">
        <v>64</v>
      </c>
      <c r="W306" s="29" t="s">
        <v>64</v>
      </c>
      <c r="X306" s="29" t="s">
        <v>78</v>
      </c>
      <c r="Y306" s="29" t="s">
        <v>64</v>
      </c>
      <c r="Z306" s="29" t="s">
        <v>65</v>
      </c>
      <c r="AA306" s="29" t="s">
        <v>65</v>
      </c>
      <c r="AB306" s="29" t="s">
        <v>79</v>
      </c>
      <c r="AC306" s="29" t="s">
        <v>66</v>
      </c>
      <c r="AD306" s="29" t="s">
        <v>65</v>
      </c>
      <c r="AE306" s="29" t="s">
        <v>65</v>
      </c>
      <c r="AF306" s="29" t="s">
        <v>66</v>
      </c>
      <c r="AG306" s="29" t="s">
        <v>65</v>
      </c>
      <c r="AH306" s="29" t="s">
        <v>65</v>
      </c>
      <c r="AI306" s="29" t="s">
        <v>101</v>
      </c>
      <c r="AJ306" s="29" t="s">
        <v>65</v>
      </c>
      <c r="AK306" s="29" t="s">
        <v>65</v>
      </c>
      <c r="AL306" s="29" t="s">
        <v>65</v>
      </c>
      <c r="AM306" s="29" t="s">
        <v>65</v>
      </c>
      <c r="AN306" s="29" t="s">
        <v>79</v>
      </c>
      <c r="AO306" s="29" t="s">
        <v>66</v>
      </c>
      <c r="AP306" s="29" t="s">
        <v>67</v>
      </c>
      <c r="AQ306" s="29" t="s">
        <v>67</v>
      </c>
      <c r="AR306" s="29" t="s">
        <v>86</v>
      </c>
      <c r="AS306" s="29" t="s">
        <v>252</v>
      </c>
      <c r="AT306" s="29" t="s">
        <v>87</v>
      </c>
      <c r="AU306" s="29" t="s">
        <v>70</v>
      </c>
      <c r="AV306" s="29" t="s">
        <v>71</v>
      </c>
      <c r="AW306" s="29" t="s">
        <v>73</v>
      </c>
      <c r="AX306" s="29" t="s">
        <v>63</v>
      </c>
      <c r="AY306" s="29" t="s">
        <v>72</v>
      </c>
      <c r="AZ306" s="29" t="s">
        <v>63</v>
      </c>
      <c r="BA306" s="29" t="s">
        <v>72</v>
      </c>
      <c r="BB306" s="29" t="s">
        <v>63</v>
      </c>
      <c r="BC306" s="29" t="s">
        <v>73</v>
      </c>
      <c r="BD306" s="29"/>
      <c r="BE306" s="29" t="s">
        <v>73</v>
      </c>
      <c r="BF306" s="31"/>
      <c r="BG306" s="32"/>
      <c r="BH306" s="32"/>
      <c r="BI306" s="32"/>
      <c r="BJ306" s="32"/>
      <c r="BK306" s="32"/>
      <c r="BL306" s="32"/>
    </row>
    <row r="307" spans="1:64" ht="13.2" x14ac:dyDescent="0.25">
      <c r="A307" s="28">
        <v>45574.360331307871</v>
      </c>
      <c r="B307" s="29" t="s">
        <v>847</v>
      </c>
      <c r="C307" s="30" t="s">
        <v>848</v>
      </c>
      <c r="D307" s="29">
        <v>39.29</v>
      </c>
      <c r="E307" s="29">
        <v>0.81</v>
      </c>
      <c r="F307" s="29" t="s">
        <v>423</v>
      </c>
      <c r="G307" s="29" t="s">
        <v>76</v>
      </c>
      <c r="H307" s="29" t="s">
        <v>849</v>
      </c>
      <c r="I307" s="29" t="s">
        <v>63</v>
      </c>
      <c r="J307" s="29" t="s">
        <v>64</v>
      </c>
      <c r="K307" s="29" t="s">
        <v>78</v>
      </c>
      <c r="L307" s="29" t="s">
        <v>64</v>
      </c>
      <c r="M307" s="29" t="s">
        <v>84</v>
      </c>
      <c r="N307" s="29" t="s">
        <v>64</v>
      </c>
      <c r="O307" s="29" t="s">
        <v>64</v>
      </c>
      <c r="P307" s="29" t="s">
        <v>84</v>
      </c>
      <c r="Q307" s="29" t="s">
        <v>64</v>
      </c>
      <c r="R307" s="29" t="s">
        <v>64</v>
      </c>
      <c r="S307" s="29" t="s">
        <v>64</v>
      </c>
      <c r="T307" s="29" t="s">
        <v>64</v>
      </c>
      <c r="U307" s="29" t="s">
        <v>64</v>
      </c>
      <c r="V307" s="29" t="s">
        <v>64</v>
      </c>
      <c r="W307" s="29" t="s">
        <v>84</v>
      </c>
      <c r="X307" s="29" t="s">
        <v>64</v>
      </c>
      <c r="Y307" s="29" t="s">
        <v>64</v>
      </c>
      <c r="Z307" s="29" t="s">
        <v>66</v>
      </c>
      <c r="AA307" s="29" t="s">
        <v>65</v>
      </c>
      <c r="AB307" s="29" t="s">
        <v>65</v>
      </c>
      <c r="AC307" s="29" t="s">
        <v>65</v>
      </c>
      <c r="AD307" s="29" t="s">
        <v>65</v>
      </c>
      <c r="AE307" s="29" t="s">
        <v>65</v>
      </c>
      <c r="AF307" s="29" t="s">
        <v>65</v>
      </c>
      <c r="AG307" s="29" t="s">
        <v>65</v>
      </c>
      <c r="AH307" s="29" t="s">
        <v>66</v>
      </c>
      <c r="AI307" s="29" t="s">
        <v>101</v>
      </c>
      <c r="AJ307" s="29" t="s">
        <v>65</v>
      </c>
      <c r="AK307" s="29" t="s">
        <v>65</v>
      </c>
      <c r="AL307" s="29" t="s">
        <v>65</v>
      </c>
      <c r="AM307" s="29" t="s">
        <v>66</v>
      </c>
      <c r="AN307" s="29" t="s">
        <v>66</v>
      </c>
      <c r="AO307" s="29" t="s">
        <v>66</v>
      </c>
      <c r="AP307" s="29" t="s">
        <v>85</v>
      </c>
      <c r="AQ307" s="29" t="s">
        <v>85</v>
      </c>
      <c r="AR307" s="29" t="s">
        <v>63</v>
      </c>
      <c r="AS307" s="29" t="s">
        <v>850</v>
      </c>
      <c r="AT307" s="29" t="s">
        <v>87</v>
      </c>
      <c r="AU307" s="29" t="s">
        <v>80</v>
      </c>
      <c r="AV307" s="29" t="s">
        <v>132</v>
      </c>
      <c r="AW307" s="29" t="s">
        <v>73</v>
      </c>
      <c r="AX307" s="29" t="s">
        <v>73</v>
      </c>
      <c r="AY307" s="29" t="s">
        <v>72</v>
      </c>
      <c r="AZ307" s="29" t="s">
        <v>73</v>
      </c>
      <c r="BA307" s="29" t="s">
        <v>73</v>
      </c>
      <c r="BB307" s="29" t="s">
        <v>73</v>
      </c>
      <c r="BC307" s="29" t="s">
        <v>73</v>
      </c>
      <c r="BD307" s="29"/>
      <c r="BE307" s="29" t="s">
        <v>73</v>
      </c>
      <c r="BF307" s="31"/>
      <c r="BG307" s="32"/>
      <c r="BH307" s="32"/>
      <c r="BI307" s="32"/>
      <c r="BJ307" s="32"/>
      <c r="BK307" s="32"/>
      <c r="BL307" s="32"/>
    </row>
    <row r="308" spans="1:64" ht="13.2" x14ac:dyDescent="0.25">
      <c r="A308" s="28">
        <v>45574.360877083338</v>
      </c>
      <c r="B308" s="29" t="s">
        <v>851</v>
      </c>
      <c r="C308" s="30" t="s">
        <v>852</v>
      </c>
      <c r="D308" s="29">
        <v>100</v>
      </c>
      <c r="E308" s="29">
        <v>1.29</v>
      </c>
      <c r="F308" s="29" t="s">
        <v>423</v>
      </c>
      <c r="G308" s="29" t="s">
        <v>76</v>
      </c>
      <c r="H308" s="29" t="s">
        <v>846</v>
      </c>
      <c r="I308" s="29" t="s">
        <v>63</v>
      </c>
      <c r="J308" s="29" t="s">
        <v>64</v>
      </c>
      <c r="K308" s="29" t="s">
        <v>64</v>
      </c>
      <c r="L308" s="29" t="s">
        <v>64</v>
      </c>
      <c r="M308" s="29" t="s">
        <v>84</v>
      </c>
      <c r="N308" s="29" t="s">
        <v>64</v>
      </c>
      <c r="O308" s="29" t="s">
        <v>64</v>
      </c>
      <c r="P308" s="29" t="s">
        <v>84</v>
      </c>
      <c r="Q308" s="29" t="s">
        <v>84</v>
      </c>
      <c r="R308" s="29" t="s">
        <v>64</v>
      </c>
      <c r="S308" s="29" t="s">
        <v>84</v>
      </c>
      <c r="T308" s="29" t="s">
        <v>64</v>
      </c>
      <c r="U308" s="29" t="s">
        <v>78</v>
      </c>
      <c r="V308" s="29" t="s">
        <v>64</v>
      </c>
      <c r="W308" s="29" t="s">
        <v>64</v>
      </c>
      <c r="X308" s="29" t="s">
        <v>64</v>
      </c>
      <c r="Y308" s="29" t="s">
        <v>64</v>
      </c>
      <c r="Z308" s="29" t="s">
        <v>66</v>
      </c>
      <c r="AA308" s="29" t="s">
        <v>66</v>
      </c>
      <c r="AB308" s="29" t="s">
        <v>66</v>
      </c>
      <c r="AC308" s="29" t="s">
        <v>66</v>
      </c>
      <c r="AD308" s="29" t="s">
        <v>66</v>
      </c>
      <c r="AE308" s="29" t="s">
        <v>66</v>
      </c>
      <c r="AF308" s="29" t="s">
        <v>66</v>
      </c>
      <c r="AG308" s="29" t="s">
        <v>66</v>
      </c>
      <c r="AH308" s="29" t="s">
        <v>66</v>
      </c>
      <c r="AI308" s="29" t="s">
        <v>79</v>
      </c>
      <c r="AJ308" s="29" t="s">
        <v>66</v>
      </c>
      <c r="AK308" s="29" t="s">
        <v>66</v>
      </c>
      <c r="AL308" s="29" t="s">
        <v>66</v>
      </c>
      <c r="AM308" s="29" t="s">
        <v>66</v>
      </c>
      <c r="AN308" s="29" t="s">
        <v>66</v>
      </c>
      <c r="AO308" s="29" t="s">
        <v>66</v>
      </c>
      <c r="AP308" s="29" t="s">
        <v>67</v>
      </c>
      <c r="AQ308" s="29" t="s">
        <v>80</v>
      </c>
      <c r="AR308" s="29" t="s">
        <v>73</v>
      </c>
      <c r="AS308" s="29" t="s">
        <v>68</v>
      </c>
      <c r="AT308" s="29" t="s">
        <v>69</v>
      </c>
      <c r="AU308" s="29" t="s">
        <v>70</v>
      </c>
      <c r="AV308" s="29" t="s">
        <v>132</v>
      </c>
      <c r="AW308" s="29" t="s">
        <v>73</v>
      </c>
      <c r="AX308" s="29" t="s">
        <v>73</v>
      </c>
      <c r="AY308" s="29" t="s">
        <v>63</v>
      </c>
      <c r="AZ308" s="29" t="s">
        <v>63</v>
      </c>
      <c r="BA308" s="29" t="s">
        <v>63</v>
      </c>
      <c r="BB308" s="29" t="s">
        <v>73</v>
      </c>
      <c r="BC308" s="29" t="s">
        <v>73</v>
      </c>
      <c r="BD308" s="29"/>
      <c r="BE308" s="29" t="s">
        <v>73</v>
      </c>
      <c r="BF308" s="31"/>
      <c r="BG308" s="32"/>
      <c r="BH308" s="32"/>
      <c r="BI308" s="32"/>
      <c r="BJ308" s="32"/>
      <c r="BK308" s="32"/>
      <c r="BL308" s="32"/>
    </row>
    <row r="309" spans="1:64" ht="13.2" x14ac:dyDescent="0.25">
      <c r="A309" s="28">
        <v>45574.36196149305</v>
      </c>
      <c r="B309" s="29" t="s">
        <v>853</v>
      </c>
      <c r="C309" s="30" t="s">
        <v>854</v>
      </c>
      <c r="D309" s="29">
        <v>16.899999999999999</v>
      </c>
      <c r="E309" s="29">
        <v>0.08</v>
      </c>
      <c r="F309" s="29" t="s">
        <v>423</v>
      </c>
      <c r="G309" s="29" t="s">
        <v>76</v>
      </c>
      <c r="H309" s="29" t="s">
        <v>846</v>
      </c>
      <c r="I309" s="29" t="s">
        <v>63</v>
      </c>
      <c r="J309" s="29" t="s">
        <v>64</v>
      </c>
      <c r="K309" s="29" t="s">
        <v>64</v>
      </c>
      <c r="L309" s="29" t="s">
        <v>64</v>
      </c>
      <c r="M309" s="29" t="s">
        <v>78</v>
      </c>
      <c r="N309" s="29" t="s">
        <v>64</v>
      </c>
      <c r="O309" s="29" t="s">
        <v>64</v>
      </c>
      <c r="P309" s="29" t="s">
        <v>84</v>
      </c>
      <c r="Q309" s="29" t="s">
        <v>64</v>
      </c>
      <c r="R309" s="29" t="s">
        <v>64</v>
      </c>
      <c r="S309" s="29" t="s">
        <v>64</v>
      </c>
      <c r="T309" s="29" t="s">
        <v>64</v>
      </c>
      <c r="U309" s="29" t="s">
        <v>64</v>
      </c>
      <c r="V309" s="29" t="s">
        <v>64</v>
      </c>
      <c r="W309" s="29" t="s">
        <v>84</v>
      </c>
      <c r="X309" s="29" t="s">
        <v>64</v>
      </c>
      <c r="Y309" s="29" t="s">
        <v>64</v>
      </c>
      <c r="Z309" s="29" t="s">
        <v>65</v>
      </c>
      <c r="AA309" s="29" t="s">
        <v>65</v>
      </c>
      <c r="AB309" s="29" t="s">
        <v>65</v>
      </c>
      <c r="AC309" s="29" t="s">
        <v>65</v>
      </c>
      <c r="AD309" s="29" t="s">
        <v>65</v>
      </c>
      <c r="AE309" s="29" t="s">
        <v>65</v>
      </c>
      <c r="AF309" s="29" t="s">
        <v>66</v>
      </c>
      <c r="AG309" s="29" t="s">
        <v>65</v>
      </c>
      <c r="AH309" s="29" t="s">
        <v>65</v>
      </c>
      <c r="AI309" s="29" t="s">
        <v>101</v>
      </c>
      <c r="AJ309" s="29" t="s">
        <v>65</v>
      </c>
      <c r="AK309" s="29" t="s">
        <v>65</v>
      </c>
      <c r="AL309" s="29" t="s">
        <v>65</v>
      </c>
      <c r="AM309" s="29" t="s">
        <v>65</v>
      </c>
      <c r="AN309" s="29" t="s">
        <v>65</v>
      </c>
      <c r="AO309" s="29" t="s">
        <v>65</v>
      </c>
      <c r="AP309" s="29" t="s">
        <v>67</v>
      </c>
      <c r="AQ309" s="29" t="s">
        <v>67</v>
      </c>
      <c r="AR309" s="29" t="s">
        <v>63</v>
      </c>
      <c r="AS309" s="29" t="s">
        <v>81</v>
      </c>
      <c r="AT309" s="29" t="s">
        <v>87</v>
      </c>
      <c r="AU309" s="29" t="s">
        <v>80</v>
      </c>
      <c r="AV309" s="29" t="s">
        <v>132</v>
      </c>
      <c r="AW309" s="29" t="s">
        <v>73</v>
      </c>
      <c r="AX309" s="29" t="s">
        <v>73</v>
      </c>
      <c r="AY309" s="29" t="s">
        <v>73</v>
      </c>
      <c r="AZ309" s="29" t="s">
        <v>72</v>
      </c>
      <c r="BA309" s="29" t="s">
        <v>73</v>
      </c>
      <c r="BB309" s="29" t="s">
        <v>72</v>
      </c>
      <c r="BC309" s="29" t="s">
        <v>73</v>
      </c>
      <c r="BD309" s="29"/>
      <c r="BE309" s="29" t="s">
        <v>73</v>
      </c>
      <c r="BF309" s="31"/>
      <c r="BG309" s="32"/>
      <c r="BH309" s="32"/>
      <c r="BI309" s="32"/>
      <c r="BJ309" s="32"/>
      <c r="BK309" s="32"/>
      <c r="BL309" s="32"/>
    </row>
    <row r="310" spans="1:64" ht="13.2" x14ac:dyDescent="0.25">
      <c r="A310" s="28">
        <v>45574.36435974537</v>
      </c>
      <c r="B310" s="29" t="s">
        <v>855</v>
      </c>
      <c r="C310" s="30" t="s">
        <v>856</v>
      </c>
      <c r="D310" s="29">
        <v>82.14</v>
      </c>
      <c r="E310" s="29">
        <v>0.28999999999999998</v>
      </c>
      <c r="F310" s="29" t="s">
        <v>114</v>
      </c>
      <c r="G310" s="29" t="s">
        <v>76</v>
      </c>
      <c r="H310" s="29" t="s">
        <v>857</v>
      </c>
      <c r="I310" s="29" t="s">
        <v>63</v>
      </c>
      <c r="J310" s="29" t="s">
        <v>64</v>
      </c>
      <c r="K310" s="29" t="s">
        <v>64</v>
      </c>
      <c r="L310" s="29" t="s">
        <v>64</v>
      </c>
      <c r="M310" s="29" t="s">
        <v>84</v>
      </c>
      <c r="N310" s="29" t="s">
        <v>84</v>
      </c>
      <c r="O310" s="29" t="s">
        <v>78</v>
      </c>
      <c r="P310" s="29" t="s">
        <v>64</v>
      </c>
      <c r="Q310" s="29" t="s">
        <v>64</v>
      </c>
      <c r="R310" s="29" t="s">
        <v>64</v>
      </c>
      <c r="S310" s="29" t="s">
        <v>78</v>
      </c>
      <c r="T310" s="29" t="s">
        <v>64</v>
      </c>
      <c r="U310" s="29" t="s">
        <v>64</v>
      </c>
      <c r="V310" s="29" t="s">
        <v>64</v>
      </c>
      <c r="W310" s="29" t="s">
        <v>64</v>
      </c>
      <c r="X310" s="29" t="s">
        <v>64</v>
      </c>
      <c r="Y310" s="29" t="s">
        <v>64</v>
      </c>
      <c r="Z310" s="29" t="s">
        <v>65</v>
      </c>
      <c r="AA310" s="29" t="s">
        <v>65</v>
      </c>
      <c r="AB310" s="29" t="s">
        <v>65</v>
      </c>
      <c r="AC310" s="29" t="s">
        <v>65</v>
      </c>
      <c r="AD310" s="29" t="s">
        <v>65</v>
      </c>
      <c r="AE310" s="29" t="s">
        <v>65</v>
      </c>
      <c r="AF310" s="29" t="s">
        <v>65</v>
      </c>
      <c r="AG310" s="29" t="s">
        <v>65</v>
      </c>
      <c r="AH310" s="29" t="s">
        <v>65</v>
      </c>
      <c r="AI310" s="29" t="s">
        <v>101</v>
      </c>
      <c r="AJ310" s="29" t="s">
        <v>65</v>
      </c>
      <c r="AK310" s="29" t="s">
        <v>65</v>
      </c>
      <c r="AL310" s="29" t="s">
        <v>65</v>
      </c>
      <c r="AM310" s="29" t="s">
        <v>65</v>
      </c>
      <c r="AN310" s="29" t="s">
        <v>65</v>
      </c>
      <c r="AO310" s="29" t="s">
        <v>65</v>
      </c>
      <c r="AP310" s="29" t="s">
        <v>85</v>
      </c>
      <c r="AQ310" s="29" t="s">
        <v>85</v>
      </c>
      <c r="AR310" s="29" t="s">
        <v>86</v>
      </c>
      <c r="AS310" s="29" t="s">
        <v>68</v>
      </c>
      <c r="AT310" s="29" t="s">
        <v>87</v>
      </c>
      <c r="AU310" s="29" t="s">
        <v>80</v>
      </c>
      <c r="AV310" s="29" t="s">
        <v>71</v>
      </c>
      <c r="AW310" s="29" t="s">
        <v>72</v>
      </c>
      <c r="AX310" s="29" t="s">
        <v>73</v>
      </c>
      <c r="AY310" s="29" t="s">
        <v>63</v>
      </c>
      <c r="AZ310" s="29" t="s">
        <v>72</v>
      </c>
      <c r="BA310" s="29" t="s">
        <v>72</v>
      </c>
      <c r="BB310" s="29" t="s">
        <v>72</v>
      </c>
      <c r="BC310" s="29" t="s">
        <v>73</v>
      </c>
      <c r="BD310" s="29"/>
      <c r="BE310" s="29" t="s">
        <v>73</v>
      </c>
      <c r="BF310" s="31"/>
      <c r="BG310" s="32"/>
      <c r="BH310" s="32"/>
      <c r="BI310" s="32"/>
      <c r="BJ310" s="32"/>
      <c r="BK310" s="32"/>
      <c r="BL310" s="32"/>
    </row>
    <row r="311" spans="1:64" ht="13.2" x14ac:dyDescent="0.25">
      <c r="A311" s="28">
        <v>45574.365623599537</v>
      </c>
      <c r="B311" s="29" t="s">
        <v>858</v>
      </c>
      <c r="C311" s="30" t="s">
        <v>859</v>
      </c>
      <c r="D311" s="29">
        <v>100</v>
      </c>
      <c r="E311" s="29">
        <v>0.71</v>
      </c>
      <c r="F311" s="29" t="s">
        <v>114</v>
      </c>
      <c r="G311" s="29" t="s">
        <v>76</v>
      </c>
      <c r="H311" s="29" t="s">
        <v>860</v>
      </c>
      <c r="I311" s="29" t="s">
        <v>63</v>
      </c>
      <c r="J311" s="29" t="s">
        <v>64</v>
      </c>
      <c r="K311" s="29" t="s">
        <v>64</v>
      </c>
      <c r="L311" s="29" t="s">
        <v>64</v>
      </c>
      <c r="M311" s="29" t="s">
        <v>84</v>
      </c>
      <c r="N311" s="29" t="s">
        <v>64</v>
      </c>
      <c r="O311" s="29" t="s">
        <v>78</v>
      </c>
      <c r="P311" s="29" t="s">
        <v>64</v>
      </c>
      <c r="Q311" s="29" t="s">
        <v>64</v>
      </c>
      <c r="R311" s="29" t="s">
        <v>64</v>
      </c>
      <c r="S311" s="29" t="s">
        <v>64</v>
      </c>
      <c r="T311" s="29" t="s">
        <v>64</v>
      </c>
      <c r="U311" s="29" t="s">
        <v>84</v>
      </c>
      <c r="V311" s="29" t="s">
        <v>64</v>
      </c>
      <c r="W311" s="29" t="s">
        <v>64</v>
      </c>
      <c r="X311" s="29" t="s">
        <v>64</v>
      </c>
      <c r="Y311" s="29" t="s">
        <v>84</v>
      </c>
      <c r="Z311" s="29" t="s">
        <v>66</v>
      </c>
      <c r="AA311" s="29" t="s">
        <v>65</v>
      </c>
      <c r="AB311" s="29" t="s">
        <v>66</v>
      </c>
      <c r="AC311" s="29" t="s">
        <v>66</v>
      </c>
      <c r="AD311" s="29" t="s">
        <v>66</v>
      </c>
      <c r="AE311" s="29" t="s">
        <v>65</v>
      </c>
      <c r="AF311" s="29" t="s">
        <v>79</v>
      </c>
      <c r="AG311" s="29" t="s">
        <v>65</v>
      </c>
      <c r="AH311" s="29" t="s">
        <v>66</v>
      </c>
      <c r="AI311" s="29" t="s">
        <v>101</v>
      </c>
      <c r="AJ311" s="29" t="s">
        <v>66</v>
      </c>
      <c r="AK311" s="29" t="s">
        <v>66</v>
      </c>
      <c r="AL311" s="29" t="s">
        <v>79</v>
      </c>
      <c r="AM311" s="29" t="s">
        <v>66</v>
      </c>
      <c r="AN311" s="29" t="s">
        <v>66</v>
      </c>
      <c r="AO311" s="29" t="s">
        <v>66</v>
      </c>
      <c r="AP311" s="29" t="s">
        <v>67</v>
      </c>
      <c r="AQ311" s="29" t="s">
        <v>67</v>
      </c>
      <c r="AR311" s="29" t="s">
        <v>86</v>
      </c>
      <c r="AS311" s="29" t="s">
        <v>68</v>
      </c>
      <c r="AT311" s="29" t="s">
        <v>169</v>
      </c>
      <c r="AU311" s="29" t="s">
        <v>93</v>
      </c>
      <c r="AV311" s="29" t="s">
        <v>71</v>
      </c>
      <c r="AW311" s="29" t="s">
        <v>73</v>
      </c>
      <c r="AX311" s="29" t="s">
        <v>73</v>
      </c>
      <c r="AY311" s="29" t="s">
        <v>72</v>
      </c>
      <c r="AZ311" s="29" t="s">
        <v>72</v>
      </c>
      <c r="BA311" s="29" t="s">
        <v>73</v>
      </c>
      <c r="BB311" s="29" t="s">
        <v>73</v>
      </c>
      <c r="BC311" s="29" t="s">
        <v>73</v>
      </c>
      <c r="BD311" s="29"/>
      <c r="BE311" s="29" t="s">
        <v>73</v>
      </c>
      <c r="BF311" s="31"/>
      <c r="BG311" s="32"/>
      <c r="BH311" s="32"/>
      <c r="BI311" s="32"/>
      <c r="BJ311" s="32"/>
      <c r="BK311" s="32"/>
      <c r="BL311" s="32"/>
    </row>
    <row r="312" spans="1:64" ht="13.2" x14ac:dyDescent="0.25">
      <c r="A312" s="28">
        <v>45574.366721967592</v>
      </c>
      <c r="B312" s="29" t="s">
        <v>861</v>
      </c>
      <c r="C312" s="30" t="s">
        <v>862</v>
      </c>
      <c r="D312" s="29">
        <v>100</v>
      </c>
      <c r="E312" s="29">
        <v>0.83</v>
      </c>
      <c r="F312" s="29" t="s">
        <v>114</v>
      </c>
      <c r="G312" s="29" t="s">
        <v>76</v>
      </c>
      <c r="H312" s="29" t="s">
        <v>863</v>
      </c>
      <c r="I312" s="29" t="s">
        <v>73</v>
      </c>
      <c r="J312" s="29" t="s">
        <v>64</v>
      </c>
      <c r="K312" s="29" t="s">
        <v>78</v>
      </c>
      <c r="L312" s="29" t="s">
        <v>64</v>
      </c>
      <c r="M312" s="29" t="s">
        <v>84</v>
      </c>
      <c r="N312" s="29" t="s">
        <v>84</v>
      </c>
      <c r="O312" s="29" t="s">
        <v>64</v>
      </c>
      <c r="P312" s="29" t="s">
        <v>84</v>
      </c>
      <c r="Q312" s="29" t="s">
        <v>64</v>
      </c>
      <c r="R312" s="29" t="s">
        <v>64</v>
      </c>
      <c r="S312" s="29" t="s">
        <v>64</v>
      </c>
      <c r="T312" s="29" t="s">
        <v>64</v>
      </c>
      <c r="U312" s="29" t="s">
        <v>78</v>
      </c>
      <c r="V312" s="29" t="s">
        <v>64</v>
      </c>
      <c r="W312" s="29" t="s">
        <v>64</v>
      </c>
      <c r="X312" s="29" t="s">
        <v>64</v>
      </c>
      <c r="Y312" s="29" t="s">
        <v>64</v>
      </c>
      <c r="Z312" s="29" t="s">
        <v>65</v>
      </c>
      <c r="AA312" s="29" t="s">
        <v>65</v>
      </c>
      <c r="AB312" s="29" t="s">
        <v>65</v>
      </c>
      <c r="AC312" s="29" t="s">
        <v>66</v>
      </c>
      <c r="AD312" s="29" t="s">
        <v>66</v>
      </c>
      <c r="AE312" s="29" t="s">
        <v>66</v>
      </c>
      <c r="AF312" s="29" t="s">
        <v>79</v>
      </c>
      <c r="AG312" s="29" t="s">
        <v>65</v>
      </c>
      <c r="AH312" s="29" t="s">
        <v>66</v>
      </c>
      <c r="AI312" s="29" t="s">
        <v>79</v>
      </c>
      <c r="AJ312" s="29" t="s">
        <v>65</v>
      </c>
      <c r="AK312" s="29" t="s">
        <v>79</v>
      </c>
      <c r="AL312" s="29" t="s">
        <v>66</v>
      </c>
      <c r="AM312" s="29" t="s">
        <v>65</v>
      </c>
      <c r="AN312" s="29" t="s">
        <v>66</v>
      </c>
      <c r="AO312" s="29" t="s">
        <v>66</v>
      </c>
      <c r="AP312" s="29" t="s">
        <v>67</v>
      </c>
      <c r="AQ312" s="29" t="s">
        <v>67</v>
      </c>
      <c r="AR312" s="29" t="s">
        <v>86</v>
      </c>
      <c r="AS312" s="29" t="s">
        <v>864</v>
      </c>
      <c r="AT312" s="29" t="s">
        <v>87</v>
      </c>
      <c r="AU312" s="29" t="s">
        <v>93</v>
      </c>
      <c r="AV312" s="29" t="s">
        <v>132</v>
      </c>
      <c r="AW312" s="29" t="s">
        <v>72</v>
      </c>
      <c r="AX312" s="29" t="s">
        <v>73</v>
      </c>
      <c r="AY312" s="29" t="s">
        <v>63</v>
      </c>
      <c r="AZ312" s="29" t="s">
        <v>63</v>
      </c>
      <c r="BA312" s="29" t="s">
        <v>63</v>
      </c>
      <c r="BB312" s="29" t="s">
        <v>73</v>
      </c>
      <c r="BC312" s="29" t="s">
        <v>73</v>
      </c>
      <c r="BD312" s="29"/>
      <c r="BE312" s="29" t="s">
        <v>73</v>
      </c>
      <c r="BF312" s="31"/>
      <c r="BG312" s="32"/>
      <c r="BH312" s="32"/>
      <c r="BI312" s="32"/>
      <c r="BJ312" s="32"/>
      <c r="BK312" s="32"/>
      <c r="BL312" s="32"/>
    </row>
    <row r="313" spans="1:64" ht="13.2" x14ac:dyDescent="0.25">
      <c r="A313" s="28">
        <v>45574.36742318287</v>
      </c>
      <c r="B313" s="29" t="s">
        <v>865</v>
      </c>
      <c r="C313" s="30" t="s">
        <v>866</v>
      </c>
      <c r="D313" s="29">
        <v>100</v>
      </c>
      <c r="E313" s="29">
        <v>0.63</v>
      </c>
      <c r="F313" s="29" t="s">
        <v>114</v>
      </c>
      <c r="G313" s="29" t="s">
        <v>76</v>
      </c>
      <c r="H313" s="29" t="s">
        <v>846</v>
      </c>
      <c r="I313" s="29" t="s">
        <v>63</v>
      </c>
      <c r="J313" s="29" t="s">
        <v>64</v>
      </c>
      <c r="K313" s="29" t="s">
        <v>84</v>
      </c>
      <c r="L313" s="29" t="s">
        <v>64</v>
      </c>
      <c r="M313" s="29" t="s">
        <v>84</v>
      </c>
      <c r="N313" s="29" t="s">
        <v>64</v>
      </c>
      <c r="O313" s="29" t="s">
        <v>64</v>
      </c>
      <c r="P313" s="29" t="s">
        <v>84</v>
      </c>
      <c r="Q313" s="29" t="s">
        <v>64</v>
      </c>
      <c r="R313" s="29" t="s">
        <v>64</v>
      </c>
      <c r="S313" s="29" t="s">
        <v>64</v>
      </c>
      <c r="T313" s="29" t="s">
        <v>64</v>
      </c>
      <c r="U313" s="29" t="s">
        <v>84</v>
      </c>
      <c r="V313" s="29" t="s">
        <v>64</v>
      </c>
      <c r="W313" s="29" t="s">
        <v>64</v>
      </c>
      <c r="X313" s="29" t="s">
        <v>64</v>
      </c>
      <c r="Y313" s="29" t="s">
        <v>84</v>
      </c>
      <c r="Z313" s="29" t="s">
        <v>65</v>
      </c>
      <c r="AA313" s="29" t="s">
        <v>65</v>
      </c>
      <c r="AB313" s="29" t="s">
        <v>65</v>
      </c>
      <c r="AC313" s="29" t="s">
        <v>66</v>
      </c>
      <c r="AD313" s="29" t="s">
        <v>65</v>
      </c>
      <c r="AE313" s="29" t="s">
        <v>65</v>
      </c>
      <c r="AF313" s="29" t="s">
        <v>66</v>
      </c>
      <c r="AG313" s="29" t="s">
        <v>65</v>
      </c>
      <c r="AH313" s="29" t="s">
        <v>65</v>
      </c>
      <c r="AI313" s="29" t="s">
        <v>65</v>
      </c>
      <c r="AJ313" s="29" t="s">
        <v>65</v>
      </c>
      <c r="AK313" s="29" t="s">
        <v>66</v>
      </c>
      <c r="AL313" s="29" t="s">
        <v>66</v>
      </c>
      <c r="AM313" s="29" t="s">
        <v>66</v>
      </c>
      <c r="AN313" s="29" t="s">
        <v>66</v>
      </c>
      <c r="AO313" s="29" t="s">
        <v>66</v>
      </c>
      <c r="AP313" s="29" t="s">
        <v>67</v>
      </c>
      <c r="AQ313" s="29" t="s">
        <v>67</v>
      </c>
      <c r="AR313" s="29" t="s">
        <v>73</v>
      </c>
      <c r="AS313" s="29" t="s">
        <v>867</v>
      </c>
      <c r="AT313" s="29" t="s">
        <v>87</v>
      </c>
      <c r="AU313" s="29" t="s">
        <v>93</v>
      </c>
      <c r="AV313" s="29" t="s">
        <v>80</v>
      </c>
      <c r="AW313" s="29" t="s">
        <v>72</v>
      </c>
      <c r="AX313" s="29" t="s">
        <v>72</v>
      </c>
      <c r="AY313" s="29" t="s">
        <v>73</v>
      </c>
      <c r="AZ313" s="29" t="s">
        <v>73</v>
      </c>
      <c r="BA313" s="29" t="s">
        <v>72</v>
      </c>
      <c r="BB313" s="29" t="s">
        <v>72</v>
      </c>
      <c r="BC313" s="29" t="s">
        <v>73</v>
      </c>
      <c r="BD313" s="29"/>
      <c r="BE313" s="29" t="s">
        <v>73</v>
      </c>
      <c r="BF313" s="31"/>
      <c r="BG313" s="32"/>
      <c r="BH313" s="32"/>
      <c r="BI313" s="32"/>
      <c r="BJ313" s="32"/>
      <c r="BK313" s="32"/>
      <c r="BL313" s="32"/>
    </row>
    <row r="314" spans="1:64" ht="13.2" x14ac:dyDescent="0.25">
      <c r="A314" s="28">
        <v>45574.370359930559</v>
      </c>
      <c r="B314" s="29" t="s">
        <v>868</v>
      </c>
      <c r="C314" s="30" t="s">
        <v>869</v>
      </c>
      <c r="D314" s="29">
        <v>18.8</v>
      </c>
      <c r="E314" s="29">
        <v>0.08</v>
      </c>
      <c r="F314" s="29" t="s">
        <v>114</v>
      </c>
      <c r="G314" s="29" t="s">
        <v>76</v>
      </c>
      <c r="H314" s="29" t="s">
        <v>846</v>
      </c>
      <c r="I314" s="29" t="s">
        <v>63</v>
      </c>
      <c r="J314" s="29" t="s">
        <v>64</v>
      </c>
      <c r="K314" s="29" t="s">
        <v>84</v>
      </c>
      <c r="L314" s="29" t="s">
        <v>78</v>
      </c>
      <c r="M314" s="29" t="s">
        <v>84</v>
      </c>
      <c r="N314" s="29" t="s">
        <v>64</v>
      </c>
      <c r="O314" s="29" t="s">
        <v>84</v>
      </c>
      <c r="P314" s="29" t="s">
        <v>84</v>
      </c>
      <c r="Q314" s="29" t="s">
        <v>84</v>
      </c>
      <c r="R314" s="29" t="s">
        <v>64</v>
      </c>
      <c r="S314" s="29" t="s">
        <v>64</v>
      </c>
      <c r="T314" s="29" t="s">
        <v>64</v>
      </c>
      <c r="U314" s="29" t="s">
        <v>84</v>
      </c>
      <c r="V314" s="29" t="s">
        <v>84</v>
      </c>
      <c r="W314" s="29" t="s">
        <v>64</v>
      </c>
      <c r="X314" s="29" t="s">
        <v>64</v>
      </c>
      <c r="Y314" s="29" t="s">
        <v>84</v>
      </c>
      <c r="Z314" s="29" t="s">
        <v>65</v>
      </c>
      <c r="AA314" s="29" t="s">
        <v>65</v>
      </c>
      <c r="AB314" s="29" t="s">
        <v>65</v>
      </c>
      <c r="AC314" s="29" t="s">
        <v>66</v>
      </c>
      <c r="AD314" s="29" t="s">
        <v>66</v>
      </c>
      <c r="AE314" s="29" t="s">
        <v>66</v>
      </c>
      <c r="AF314" s="29" t="s">
        <v>65</v>
      </c>
      <c r="AG314" s="29" t="s">
        <v>65</v>
      </c>
      <c r="AH314" s="29" t="s">
        <v>65</v>
      </c>
      <c r="AI314" s="29" t="s">
        <v>101</v>
      </c>
      <c r="AJ314" s="29" t="s">
        <v>65</v>
      </c>
      <c r="AK314" s="29" t="s">
        <v>66</v>
      </c>
      <c r="AL314" s="29" t="s">
        <v>66</v>
      </c>
      <c r="AM314" s="29" t="s">
        <v>66</v>
      </c>
      <c r="AN314" s="29" t="s">
        <v>65</v>
      </c>
      <c r="AO314" s="29" t="s">
        <v>65</v>
      </c>
      <c r="AP314" s="29" t="s">
        <v>67</v>
      </c>
      <c r="AQ314" s="29" t="s">
        <v>67</v>
      </c>
      <c r="AR314" s="29" t="s">
        <v>63</v>
      </c>
      <c r="AS314" s="29" t="s">
        <v>68</v>
      </c>
      <c r="AT314" s="29" t="s">
        <v>87</v>
      </c>
      <c r="AU314" s="29" t="s">
        <v>85</v>
      </c>
      <c r="AV314" s="29" t="s">
        <v>67</v>
      </c>
      <c r="AW314" s="29" t="s">
        <v>63</v>
      </c>
      <c r="AX314" s="29" t="s">
        <v>63</v>
      </c>
      <c r="AY314" s="29" t="s">
        <v>63</v>
      </c>
      <c r="AZ314" s="29" t="s">
        <v>63</v>
      </c>
      <c r="BA314" s="29" t="s">
        <v>63</v>
      </c>
      <c r="BB314" s="29" t="s">
        <v>73</v>
      </c>
      <c r="BC314" s="29" t="s">
        <v>73</v>
      </c>
      <c r="BD314" s="29"/>
      <c r="BE314" s="29" t="s">
        <v>73</v>
      </c>
      <c r="BF314" s="31"/>
      <c r="BG314" s="32"/>
      <c r="BH314" s="32"/>
      <c r="BI314" s="32"/>
      <c r="BJ314" s="32"/>
      <c r="BK314" s="32"/>
      <c r="BL314" s="32"/>
    </row>
    <row r="315" spans="1:64" ht="13.2" x14ac:dyDescent="0.25">
      <c r="A315" s="28">
        <v>45574.370771296293</v>
      </c>
      <c r="B315" s="29" t="s">
        <v>870</v>
      </c>
      <c r="C315" s="30" t="s">
        <v>871</v>
      </c>
      <c r="D315" s="29">
        <v>4.5</v>
      </c>
      <c r="E315" s="29">
        <v>0.17</v>
      </c>
      <c r="F315" s="29" t="s">
        <v>114</v>
      </c>
      <c r="G315" s="29" t="s">
        <v>76</v>
      </c>
      <c r="H315" s="29" t="s">
        <v>872</v>
      </c>
      <c r="I315" s="29" t="s">
        <v>63</v>
      </c>
      <c r="J315" s="29" t="s">
        <v>64</v>
      </c>
      <c r="K315" s="29" t="s">
        <v>84</v>
      </c>
      <c r="L315" s="29" t="s">
        <v>64</v>
      </c>
      <c r="M315" s="29" t="s">
        <v>78</v>
      </c>
      <c r="N315" s="29" t="s">
        <v>78</v>
      </c>
      <c r="O315" s="29" t="s">
        <v>78</v>
      </c>
      <c r="P315" s="29" t="s">
        <v>64</v>
      </c>
      <c r="Q315" s="29" t="s">
        <v>64</v>
      </c>
      <c r="R315" s="29" t="s">
        <v>64</v>
      </c>
      <c r="S315" s="29" t="s">
        <v>64</v>
      </c>
      <c r="T315" s="29" t="s">
        <v>64</v>
      </c>
      <c r="U315" s="29" t="s">
        <v>78</v>
      </c>
      <c r="V315" s="29" t="s">
        <v>78</v>
      </c>
      <c r="W315" s="29" t="s">
        <v>64</v>
      </c>
      <c r="X315" s="29" t="s">
        <v>64</v>
      </c>
      <c r="Y315" s="29" t="s">
        <v>64</v>
      </c>
      <c r="Z315" s="29" t="s">
        <v>66</v>
      </c>
      <c r="AA315" s="29" t="s">
        <v>66</v>
      </c>
      <c r="AB315" s="29" t="s">
        <v>66</v>
      </c>
      <c r="AC315" s="29" t="s">
        <v>66</v>
      </c>
      <c r="AD315" s="29" t="s">
        <v>66</v>
      </c>
      <c r="AE315" s="29" t="s">
        <v>66</v>
      </c>
      <c r="AF315" s="29" t="s">
        <v>66</v>
      </c>
      <c r="AG315" s="29" t="s">
        <v>66</v>
      </c>
      <c r="AH315" s="29" t="s">
        <v>66</v>
      </c>
      <c r="AI315" s="29" t="s">
        <v>79</v>
      </c>
      <c r="AJ315" s="29" t="s">
        <v>66</v>
      </c>
      <c r="AK315" s="29" t="s">
        <v>66</v>
      </c>
      <c r="AL315" s="29" t="s">
        <v>66</v>
      </c>
      <c r="AM315" s="29" t="s">
        <v>79</v>
      </c>
      <c r="AN315" s="29" t="s">
        <v>66</v>
      </c>
      <c r="AO315" s="29" t="s">
        <v>66</v>
      </c>
      <c r="AP315" s="29" t="s">
        <v>85</v>
      </c>
      <c r="AQ315" s="29" t="s">
        <v>85</v>
      </c>
      <c r="AR315" s="29" t="s">
        <v>73</v>
      </c>
      <c r="AS315" s="29" t="s">
        <v>252</v>
      </c>
      <c r="AT315" s="29" t="s">
        <v>87</v>
      </c>
      <c r="AU315" s="29" t="s">
        <v>70</v>
      </c>
      <c r="AV315" s="29" t="s">
        <v>132</v>
      </c>
      <c r="AW315" s="29" t="s">
        <v>73</v>
      </c>
      <c r="AX315" s="29" t="s">
        <v>73</v>
      </c>
      <c r="AY315" s="29" t="s">
        <v>73</v>
      </c>
      <c r="AZ315" s="29" t="s">
        <v>73</v>
      </c>
      <c r="BA315" s="29" t="s">
        <v>73</v>
      </c>
      <c r="BB315" s="29" t="s">
        <v>73</v>
      </c>
      <c r="BC315" s="29" t="s">
        <v>73</v>
      </c>
      <c r="BD315" s="29"/>
      <c r="BE315" s="29" t="s">
        <v>73</v>
      </c>
      <c r="BF315" s="31"/>
      <c r="BG315" s="32"/>
      <c r="BH315" s="32"/>
      <c r="BI315" s="32"/>
      <c r="BJ315" s="32"/>
      <c r="BK315" s="32"/>
      <c r="BL315" s="32"/>
    </row>
    <row r="316" spans="1:64" ht="13.2" x14ac:dyDescent="0.25">
      <c r="A316" s="28">
        <v>45574.370828969906</v>
      </c>
      <c r="B316" s="29" t="s">
        <v>873</v>
      </c>
      <c r="C316" s="30" t="s">
        <v>874</v>
      </c>
      <c r="D316" s="29">
        <v>98.21</v>
      </c>
      <c r="E316" s="29">
        <v>0.8</v>
      </c>
      <c r="F316" s="29" t="s">
        <v>114</v>
      </c>
      <c r="G316" s="29" t="s">
        <v>76</v>
      </c>
      <c r="H316" s="29" t="s">
        <v>875</v>
      </c>
      <c r="I316" s="29" t="s">
        <v>73</v>
      </c>
      <c r="J316" s="29" t="s">
        <v>64</v>
      </c>
      <c r="K316" s="29" t="s">
        <v>64</v>
      </c>
      <c r="L316" s="29" t="s">
        <v>78</v>
      </c>
      <c r="M316" s="29" t="s">
        <v>78</v>
      </c>
      <c r="N316" s="29" t="s">
        <v>64</v>
      </c>
      <c r="O316" s="29" t="s">
        <v>64</v>
      </c>
      <c r="P316" s="29" t="s">
        <v>84</v>
      </c>
      <c r="Q316" s="29" t="s">
        <v>64</v>
      </c>
      <c r="R316" s="29" t="s">
        <v>64</v>
      </c>
      <c r="S316" s="29" t="s">
        <v>64</v>
      </c>
      <c r="T316" s="29" t="s">
        <v>64</v>
      </c>
      <c r="U316" s="29" t="s">
        <v>64</v>
      </c>
      <c r="V316" s="29" t="s">
        <v>64</v>
      </c>
      <c r="W316" s="29" t="s">
        <v>64</v>
      </c>
      <c r="X316" s="29" t="s">
        <v>64</v>
      </c>
      <c r="Y316" s="29" t="s">
        <v>64</v>
      </c>
      <c r="Z316" s="29" t="s">
        <v>65</v>
      </c>
      <c r="AA316" s="29" t="s">
        <v>65</v>
      </c>
      <c r="AB316" s="29" t="s">
        <v>65</v>
      </c>
      <c r="AC316" s="29" t="s">
        <v>65</v>
      </c>
      <c r="AD316" s="29" t="s">
        <v>65</v>
      </c>
      <c r="AE316" s="29" t="s">
        <v>65</v>
      </c>
      <c r="AF316" s="29" t="s">
        <v>66</v>
      </c>
      <c r="AG316" s="29" t="s">
        <v>65</v>
      </c>
      <c r="AH316" s="29" t="s">
        <v>65</v>
      </c>
      <c r="AI316" s="29" t="s">
        <v>101</v>
      </c>
      <c r="AJ316" s="29" t="s">
        <v>65</v>
      </c>
      <c r="AK316" s="29" t="s">
        <v>65</v>
      </c>
      <c r="AL316" s="29" t="s">
        <v>66</v>
      </c>
      <c r="AM316" s="29" t="s">
        <v>65</v>
      </c>
      <c r="AN316" s="29" t="s">
        <v>65</v>
      </c>
      <c r="AO316" s="29" t="s">
        <v>65</v>
      </c>
      <c r="AP316" s="29" t="s">
        <v>67</v>
      </c>
      <c r="AQ316" s="29" t="s">
        <v>67</v>
      </c>
      <c r="AR316" s="29" t="s">
        <v>63</v>
      </c>
      <c r="AS316" s="29" t="s">
        <v>81</v>
      </c>
      <c r="AT316" s="29" t="s">
        <v>87</v>
      </c>
      <c r="AU316" s="29" t="s">
        <v>67</v>
      </c>
      <c r="AV316" s="29" t="s">
        <v>71</v>
      </c>
      <c r="AW316" s="29" t="s">
        <v>73</v>
      </c>
      <c r="AX316" s="29" t="s">
        <v>73</v>
      </c>
      <c r="AY316" s="29" t="s">
        <v>72</v>
      </c>
      <c r="AZ316" s="29" t="s">
        <v>72</v>
      </c>
      <c r="BA316" s="29" t="s">
        <v>73</v>
      </c>
      <c r="BB316" s="29" t="s">
        <v>73</v>
      </c>
      <c r="BC316" s="29" t="s">
        <v>73</v>
      </c>
      <c r="BD316" s="29"/>
      <c r="BE316" s="29" t="s">
        <v>73</v>
      </c>
      <c r="BF316" s="31"/>
      <c r="BG316" s="32"/>
      <c r="BH316" s="32"/>
      <c r="BI316" s="32"/>
      <c r="BJ316" s="32"/>
      <c r="BK316" s="32"/>
      <c r="BL316" s="32"/>
    </row>
    <row r="317" spans="1:64" ht="13.2" x14ac:dyDescent="0.25">
      <c r="A317" s="28">
        <v>45574.374405659721</v>
      </c>
      <c r="B317" s="29" t="s">
        <v>876</v>
      </c>
      <c r="C317" s="30" t="s">
        <v>877</v>
      </c>
      <c r="D317" s="29">
        <v>100</v>
      </c>
      <c r="E317" s="29">
        <v>0.79</v>
      </c>
      <c r="F317" s="29" t="s">
        <v>114</v>
      </c>
      <c r="G317" s="29" t="s">
        <v>76</v>
      </c>
      <c r="H317" s="29" t="s">
        <v>872</v>
      </c>
      <c r="I317" s="29" t="s">
        <v>63</v>
      </c>
      <c r="J317" s="29" t="s">
        <v>64</v>
      </c>
      <c r="K317" s="29" t="s">
        <v>64</v>
      </c>
      <c r="L317" s="29" t="s">
        <v>64</v>
      </c>
      <c r="M317" s="29" t="s">
        <v>78</v>
      </c>
      <c r="N317" s="29" t="s">
        <v>64</v>
      </c>
      <c r="O317" s="29" t="s">
        <v>64</v>
      </c>
      <c r="P317" s="29" t="s">
        <v>78</v>
      </c>
      <c r="Q317" s="29" t="s">
        <v>64</v>
      </c>
      <c r="R317" s="29" t="s">
        <v>84</v>
      </c>
      <c r="S317" s="29" t="s">
        <v>64</v>
      </c>
      <c r="T317" s="29" t="s">
        <v>64</v>
      </c>
      <c r="U317" s="29" t="s">
        <v>64</v>
      </c>
      <c r="V317" s="29" t="s">
        <v>64</v>
      </c>
      <c r="W317" s="29" t="s">
        <v>84</v>
      </c>
      <c r="X317" s="29" t="s">
        <v>64</v>
      </c>
      <c r="Y317" s="29" t="s">
        <v>64</v>
      </c>
      <c r="Z317" s="29" t="s">
        <v>65</v>
      </c>
      <c r="AA317" s="29" t="s">
        <v>65</v>
      </c>
      <c r="AB317" s="29" t="s">
        <v>65</v>
      </c>
      <c r="AC317" s="29" t="s">
        <v>66</v>
      </c>
      <c r="AD317" s="29" t="s">
        <v>65</v>
      </c>
      <c r="AE317" s="29" t="s">
        <v>65</v>
      </c>
      <c r="AF317" s="29" t="s">
        <v>66</v>
      </c>
      <c r="AG317" s="29" t="s">
        <v>65</v>
      </c>
      <c r="AH317" s="29" t="s">
        <v>65</v>
      </c>
      <c r="AI317" s="29" t="s">
        <v>101</v>
      </c>
      <c r="AJ317" s="29" t="s">
        <v>66</v>
      </c>
      <c r="AK317" s="29" t="s">
        <v>79</v>
      </c>
      <c r="AL317" s="29" t="s">
        <v>66</v>
      </c>
      <c r="AM317" s="29" t="s">
        <v>65</v>
      </c>
      <c r="AN317" s="29" t="s">
        <v>66</v>
      </c>
      <c r="AO317" s="29" t="s">
        <v>66</v>
      </c>
      <c r="AP317" s="29" t="s">
        <v>67</v>
      </c>
      <c r="AQ317" s="29" t="s">
        <v>67</v>
      </c>
      <c r="AR317" s="29" t="s">
        <v>63</v>
      </c>
      <c r="AS317" s="29" t="s">
        <v>878</v>
      </c>
      <c r="AT317" s="29" t="s">
        <v>87</v>
      </c>
      <c r="AU317" s="29" t="s">
        <v>70</v>
      </c>
      <c r="AV317" s="29" t="s">
        <v>71</v>
      </c>
      <c r="AW317" s="29" t="s">
        <v>73</v>
      </c>
      <c r="AX317" s="29" t="s">
        <v>73</v>
      </c>
      <c r="AY317" s="29" t="s">
        <v>72</v>
      </c>
      <c r="AZ317" s="29" t="s">
        <v>72</v>
      </c>
      <c r="BA317" s="29" t="s">
        <v>72</v>
      </c>
      <c r="BB317" s="29" t="s">
        <v>73</v>
      </c>
      <c r="BC317" s="29" t="s">
        <v>73</v>
      </c>
      <c r="BD317" s="29"/>
      <c r="BE317" s="29" t="s">
        <v>73</v>
      </c>
      <c r="BF317" s="31"/>
      <c r="BG317" s="32"/>
      <c r="BH317" s="32"/>
      <c r="BI317" s="32"/>
      <c r="BJ317" s="32"/>
      <c r="BK317" s="32"/>
      <c r="BL317" s="32"/>
    </row>
    <row r="318" spans="1:64" ht="13.2" x14ac:dyDescent="0.25">
      <c r="A318" s="28">
        <v>45574.374912280095</v>
      </c>
      <c r="B318" s="29" t="s">
        <v>879</v>
      </c>
      <c r="C318" s="30" t="s">
        <v>880</v>
      </c>
      <c r="D318" s="29">
        <v>100</v>
      </c>
      <c r="E318" s="29">
        <v>0.95</v>
      </c>
      <c r="F318" s="29" t="s">
        <v>114</v>
      </c>
      <c r="G318" s="29" t="s">
        <v>76</v>
      </c>
      <c r="H318" s="29" t="s">
        <v>846</v>
      </c>
      <c r="I318" s="29" t="s">
        <v>63</v>
      </c>
      <c r="J318" s="29" t="s">
        <v>64</v>
      </c>
      <c r="K318" s="29" t="s">
        <v>84</v>
      </c>
      <c r="L318" s="29" t="s">
        <v>64</v>
      </c>
      <c r="M318" s="29" t="s">
        <v>84</v>
      </c>
      <c r="N318" s="29" t="s">
        <v>64</v>
      </c>
      <c r="O318" s="29" t="s">
        <v>64</v>
      </c>
      <c r="P318" s="29" t="s">
        <v>84</v>
      </c>
      <c r="Q318" s="29" t="s">
        <v>78</v>
      </c>
      <c r="R318" s="29" t="s">
        <v>64</v>
      </c>
      <c r="S318" s="29" t="s">
        <v>64</v>
      </c>
      <c r="T318" s="29" t="s">
        <v>64</v>
      </c>
      <c r="U318" s="29" t="s">
        <v>78</v>
      </c>
      <c r="V318" s="29" t="s">
        <v>84</v>
      </c>
      <c r="W318" s="29" t="s">
        <v>64</v>
      </c>
      <c r="X318" s="29" t="s">
        <v>64</v>
      </c>
      <c r="Y318" s="29" t="s">
        <v>64</v>
      </c>
      <c r="Z318" s="29" t="s">
        <v>66</v>
      </c>
      <c r="AA318" s="29" t="s">
        <v>66</v>
      </c>
      <c r="AB318" s="29" t="s">
        <v>66</v>
      </c>
      <c r="AC318" s="29" t="s">
        <v>66</v>
      </c>
      <c r="AD318" s="29" t="s">
        <v>66</v>
      </c>
      <c r="AE318" s="29" t="s">
        <v>66</v>
      </c>
      <c r="AF318" s="29" t="s">
        <v>66</v>
      </c>
      <c r="AG318" s="29" t="s">
        <v>65</v>
      </c>
      <c r="AH318" s="29" t="s">
        <v>65</v>
      </c>
      <c r="AI318" s="29" t="s">
        <v>101</v>
      </c>
      <c r="AJ318" s="29" t="s">
        <v>66</v>
      </c>
      <c r="AK318" s="29" t="s">
        <v>66</v>
      </c>
      <c r="AL318" s="29" t="s">
        <v>66</v>
      </c>
      <c r="AM318" s="29" t="s">
        <v>66</v>
      </c>
      <c r="AN318" s="29" t="s">
        <v>66</v>
      </c>
      <c r="AO318" s="29" t="s">
        <v>66</v>
      </c>
      <c r="AP318" s="29" t="s">
        <v>67</v>
      </c>
      <c r="AQ318" s="29" t="s">
        <v>151</v>
      </c>
      <c r="AR318" s="29" t="s">
        <v>86</v>
      </c>
      <c r="AS318" s="29" t="s">
        <v>120</v>
      </c>
      <c r="AT318" s="29" t="s">
        <v>69</v>
      </c>
      <c r="AU318" s="29" t="s">
        <v>67</v>
      </c>
      <c r="AV318" s="29" t="s">
        <v>71</v>
      </c>
      <c r="AW318" s="29" t="s">
        <v>72</v>
      </c>
      <c r="AX318" s="29" t="s">
        <v>73</v>
      </c>
      <c r="AY318" s="29" t="s">
        <v>72</v>
      </c>
      <c r="AZ318" s="29" t="s">
        <v>72</v>
      </c>
      <c r="BA318" s="29" t="s">
        <v>72</v>
      </c>
      <c r="BB318" s="29" t="s">
        <v>73</v>
      </c>
      <c r="BC318" s="29" t="s">
        <v>73</v>
      </c>
      <c r="BD318" s="29"/>
      <c r="BE318" s="29" t="s">
        <v>73</v>
      </c>
      <c r="BF318" s="31"/>
      <c r="BG318" s="32"/>
      <c r="BH318" s="32"/>
      <c r="BI318" s="32"/>
      <c r="BJ318" s="32"/>
      <c r="BK318" s="32"/>
      <c r="BL318" s="32"/>
    </row>
    <row r="319" spans="1:64" ht="13.2" x14ac:dyDescent="0.25">
      <c r="A319" s="28">
        <v>45574.375060115737</v>
      </c>
      <c r="B319" s="29" t="s">
        <v>881</v>
      </c>
      <c r="C319" s="30" t="s">
        <v>882</v>
      </c>
      <c r="D319" s="29">
        <v>100</v>
      </c>
      <c r="E319" s="29">
        <v>0.71</v>
      </c>
      <c r="F319" s="29" t="s">
        <v>114</v>
      </c>
      <c r="G319" s="29" t="s">
        <v>76</v>
      </c>
      <c r="H319" s="29" t="s">
        <v>846</v>
      </c>
      <c r="I319" s="29" t="s">
        <v>73</v>
      </c>
      <c r="J319" s="29" t="s">
        <v>64</v>
      </c>
      <c r="K319" s="29" t="s">
        <v>84</v>
      </c>
      <c r="L319" s="29" t="s">
        <v>64</v>
      </c>
      <c r="M319" s="29" t="s">
        <v>84</v>
      </c>
      <c r="N319" s="29" t="s">
        <v>84</v>
      </c>
      <c r="O319" s="29" t="s">
        <v>84</v>
      </c>
      <c r="P319" s="29" t="s">
        <v>84</v>
      </c>
      <c r="Q319" s="29" t="s">
        <v>64</v>
      </c>
      <c r="R319" s="29" t="s">
        <v>64</v>
      </c>
      <c r="S319" s="29" t="s">
        <v>64</v>
      </c>
      <c r="T319" s="29" t="s">
        <v>84</v>
      </c>
      <c r="U319" s="29" t="s">
        <v>84</v>
      </c>
      <c r="V319" s="29" t="s">
        <v>64</v>
      </c>
      <c r="W319" s="29" t="s">
        <v>64</v>
      </c>
      <c r="X319" s="29" t="s">
        <v>84</v>
      </c>
      <c r="Y319" s="29" t="s">
        <v>64</v>
      </c>
      <c r="Z319" s="29" t="s">
        <v>66</v>
      </c>
      <c r="AA319" s="29" t="s">
        <v>66</v>
      </c>
      <c r="AB319" s="29" t="s">
        <v>66</v>
      </c>
      <c r="AC319" s="29" t="s">
        <v>66</v>
      </c>
      <c r="AD319" s="29" t="s">
        <v>66</v>
      </c>
      <c r="AE319" s="29" t="s">
        <v>66</v>
      </c>
      <c r="AF319" s="29" t="s">
        <v>66</v>
      </c>
      <c r="AG319" s="29" t="s">
        <v>66</v>
      </c>
      <c r="AH319" s="29" t="s">
        <v>65</v>
      </c>
      <c r="AI319" s="29" t="s">
        <v>79</v>
      </c>
      <c r="AJ319" s="29" t="s">
        <v>66</v>
      </c>
      <c r="AK319" s="29" t="s">
        <v>66</v>
      </c>
      <c r="AL319" s="29" t="s">
        <v>66</v>
      </c>
      <c r="AM319" s="29" t="s">
        <v>66</v>
      </c>
      <c r="AN319" s="29" t="s">
        <v>79</v>
      </c>
      <c r="AO319" s="29" t="s">
        <v>79</v>
      </c>
      <c r="AP319" s="29" t="s">
        <v>67</v>
      </c>
      <c r="AQ319" s="29" t="s">
        <v>67</v>
      </c>
      <c r="AR319" s="29" t="s">
        <v>86</v>
      </c>
      <c r="AS319" s="29" t="s">
        <v>68</v>
      </c>
      <c r="AT319" s="29" t="s">
        <v>87</v>
      </c>
      <c r="AU319" s="29" t="s">
        <v>93</v>
      </c>
      <c r="AV319" s="29" t="s">
        <v>71</v>
      </c>
      <c r="AW319" s="29" t="s">
        <v>73</v>
      </c>
      <c r="AX319" s="29" t="s">
        <v>72</v>
      </c>
      <c r="AY319" s="29" t="s">
        <v>63</v>
      </c>
      <c r="AZ319" s="29" t="s">
        <v>63</v>
      </c>
      <c r="BA319" s="29" t="s">
        <v>73</v>
      </c>
      <c r="BB319" s="29" t="s">
        <v>73</v>
      </c>
      <c r="BC319" s="29" t="s">
        <v>73</v>
      </c>
      <c r="BD319" s="29"/>
      <c r="BE319" s="29" t="s">
        <v>73</v>
      </c>
      <c r="BF319" s="31"/>
      <c r="BG319" s="32"/>
      <c r="BH319" s="32"/>
      <c r="BI319" s="32"/>
      <c r="BJ319" s="32"/>
      <c r="BK319" s="32"/>
      <c r="BL319" s="32"/>
    </row>
    <row r="320" spans="1:64" ht="13.2" x14ac:dyDescent="0.25">
      <c r="A320" s="28">
        <v>45574.375688495369</v>
      </c>
      <c r="B320" s="29" t="s">
        <v>883</v>
      </c>
      <c r="C320" s="30" t="s">
        <v>884</v>
      </c>
      <c r="D320" s="29">
        <v>100</v>
      </c>
      <c r="E320" s="29">
        <v>1.33</v>
      </c>
      <c r="F320" s="29" t="s">
        <v>114</v>
      </c>
      <c r="G320" s="29" t="s">
        <v>76</v>
      </c>
      <c r="H320" s="29" t="s">
        <v>846</v>
      </c>
      <c r="I320" s="29" t="s">
        <v>63</v>
      </c>
      <c r="J320" s="29" t="s">
        <v>64</v>
      </c>
      <c r="K320" s="29" t="s">
        <v>64</v>
      </c>
      <c r="L320" s="29" t="s">
        <v>64</v>
      </c>
      <c r="M320" s="29" t="s">
        <v>84</v>
      </c>
      <c r="N320" s="29" t="s">
        <v>64</v>
      </c>
      <c r="O320" s="29" t="s">
        <v>64</v>
      </c>
      <c r="P320" s="29" t="s">
        <v>84</v>
      </c>
      <c r="Q320" s="29" t="s">
        <v>64</v>
      </c>
      <c r="R320" s="29" t="s">
        <v>64</v>
      </c>
      <c r="S320" s="29" t="s">
        <v>84</v>
      </c>
      <c r="T320" s="29" t="s">
        <v>64</v>
      </c>
      <c r="U320" s="29" t="s">
        <v>64</v>
      </c>
      <c r="V320" s="29" t="s">
        <v>64</v>
      </c>
      <c r="W320" s="29" t="s">
        <v>64</v>
      </c>
      <c r="X320" s="29" t="s">
        <v>64</v>
      </c>
      <c r="Y320" s="29" t="s">
        <v>64</v>
      </c>
      <c r="Z320" s="29" t="s">
        <v>65</v>
      </c>
      <c r="AA320" s="29" t="s">
        <v>65</v>
      </c>
      <c r="AB320" s="29" t="s">
        <v>66</v>
      </c>
      <c r="AC320" s="29" t="s">
        <v>66</v>
      </c>
      <c r="AD320" s="29" t="s">
        <v>66</v>
      </c>
      <c r="AE320" s="29" t="s">
        <v>65</v>
      </c>
      <c r="AF320" s="29" t="s">
        <v>66</v>
      </c>
      <c r="AG320" s="29" t="s">
        <v>65</v>
      </c>
      <c r="AH320" s="29" t="s">
        <v>66</v>
      </c>
      <c r="AI320" s="29" t="s">
        <v>79</v>
      </c>
      <c r="AJ320" s="29" t="s">
        <v>65</v>
      </c>
      <c r="AK320" s="29" t="s">
        <v>66</v>
      </c>
      <c r="AL320" s="29" t="s">
        <v>79</v>
      </c>
      <c r="AM320" s="29" t="s">
        <v>65</v>
      </c>
      <c r="AN320" s="29" t="s">
        <v>66</v>
      </c>
      <c r="AO320" s="29" t="s">
        <v>66</v>
      </c>
      <c r="AP320" s="29" t="s">
        <v>67</v>
      </c>
      <c r="AQ320" s="29" t="s">
        <v>67</v>
      </c>
      <c r="AR320" s="29" t="s">
        <v>86</v>
      </c>
      <c r="AS320" s="29" t="s">
        <v>81</v>
      </c>
      <c r="AT320" s="29" t="s">
        <v>87</v>
      </c>
      <c r="AU320" s="29" t="s">
        <v>70</v>
      </c>
      <c r="AV320" s="29" t="s">
        <v>71</v>
      </c>
      <c r="AW320" s="29" t="s">
        <v>73</v>
      </c>
      <c r="AX320" s="29" t="s">
        <v>72</v>
      </c>
      <c r="AY320" s="29" t="s">
        <v>73</v>
      </c>
      <c r="AZ320" s="29" t="s">
        <v>63</v>
      </c>
      <c r="BA320" s="29" t="s">
        <v>73</v>
      </c>
      <c r="BB320" s="29" t="s">
        <v>72</v>
      </c>
      <c r="BC320" s="29" t="s">
        <v>73</v>
      </c>
      <c r="BD320" s="29"/>
      <c r="BE320" s="29" t="s">
        <v>73</v>
      </c>
      <c r="BF320" s="31"/>
      <c r="BG320" s="32"/>
      <c r="BH320" s="32"/>
      <c r="BI320" s="32"/>
      <c r="BJ320" s="32"/>
      <c r="BK320" s="32"/>
      <c r="BL320" s="32"/>
    </row>
    <row r="321" spans="1:64" ht="13.2" x14ac:dyDescent="0.25">
      <c r="A321" s="28">
        <v>45574.37933700232</v>
      </c>
      <c r="B321" s="29" t="s">
        <v>885</v>
      </c>
      <c r="C321" s="30" t="s">
        <v>886</v>
      </c>
      <c r="D321" s="29">
        <v>100</v>
      </c>
      <c r="E321" s="29">
        <v>0.48</v>
      </c>
      <c r="F321" s="29" t="s">
        <v>114</v>
      </c>
      <c r="G321" s="29" t="s">
        <v>76</v>
      </c>
      <c r="H321" s="29" t="s">
        <v>887</v>
      </c>
      <c r="I321" s="29" t="s">
        <v>63</v>
      </c>
      <c r="J321" s="29" t="s">
        <v>64</v>
      </c>
      <c r="K321" s="29" t="s">
        <v>64</v>
      </c>
      <c r="L321" s="29" t="s">
        <v>64</v>
      </c>
      <c r="M321" s="29" t="s">
        <v>84</v>
      </c>
      <c r="N321" s="29" t="s">
        <v>64</v>
      </c>
      <c r="O321" s="29" t="s">
        <v>64</v>
      </c>
      <c r="P321" s="29" t="s">
        <v>84</v>
      </c>
      <c r="Q321" s="29" t="s">
        <v>64</v>
      </c>
      <c r="R321" s="29" t="s">
        <v>64</v>
      </c>
      <c r="S321" s="29" t="s">
        <v>64</v>
      </c>
      <c r="T321" s="29" t="s">
        <v>64</v>
      </c>
      <c r="U321" s="29" t="s">
        <v>64</v>
      </c>
      <c r="V321" s="29" t="s">
        <v>64</v>
      </c>
      <c r="W321" s="29" t="s">
        <v>64</v>
      </c>
      <c r="X321" s="29" t="s">
        <v>64</v>
      </c>
      <c r="Y321" s="29" t="s">
        <v>64</v>
      </c>
      <c r="Z321" s="29" t="s">
        <v>66</v>
      </c>
      <c r="AA321" s="29" t="s">
        <v>66</v>
      </c>
      <c r="AB321" s="29" t="s">
        <v>66</v>
      </c>
      <c r="AC321" s="29" t="s">
        <v>66</v>
      </c>
      <c r="AD321" s="29" t="s">
        <v>66</v>
      </c>
      <c r="AE321" s="29" t="s">
        <v>66</v>
      </c>
      <c r="AF321" s="29" t="s">
        <v>66</v>
      </c>
      <c r="AG321" s="29" t="s">
        <v>65</v>
      </c>
      <c r="AH321" s="29" t="s">
        <v>65</v>
      </c>
      <c r="AI321" s="29" t="s">
        <v>79</v>
      </c>
      <c r="AJ321" s="29" t="s">
        <v>66</v>
      </c>
      <c r="AK321" s="29" t="s">
        <v>66</v>
      </c>
      <c r="AL321" s="29" t="s">
        <v>66</v>
      </c>
      <c r="AM321" s="29" t="s">
        <v>66</v>
      </c>
      <c r="AN321" s="29" t="s">
        <v>66</v>
      </c>
      <c r="AO321" s="29" t="s">
        <v>66</v>
      </c>
      <c r="AP321" s="29" t="s">
        <v>67</v>
      </c>
      <c r="AQ321" s="29" t="s">
        <v>67</v>
      </c>
      <c r="AR321" s="29" t="s">
        <v>86</v>
      </c>
      <c r="AS321" s="29" t="s">
        <v>223</v>
      </c>
      <c r="AT321" s="29" t="s">
        <v>69</v>
      </c>
      <c r="AU321" s="29" t="s">
        <v>93</v>
      </c>
      <c r="AV321" s="29" t="s">
        <v>132</v>
      </c>
      <c r="AW321" s="29" t="s">
        <v>63</v>
      </c>
      <c r="AX321" s="29" t="s">
        <v>63</v>
      </c>
      <c r="AY321" s="29" t="s">
        <v>63</v>
      </c>
      <c r="AZ321" s="29" t="s">
        <v>63</v>
      </c>
      <c r="BA321" s="29" t="s">
        <v>63</v>
      </c>
      <c r="BB321" s="29" t="s">
        <v>72</v>
      </c>
      <c r="BC321" s="29" t="s">
        <v>73</v>
      </c>
      <c r="BD321" s="29"/>
      <c r="BE321" s="29" t="s">
        <v>73</v>
      </c>
      <c r="BF321" s="31"/>
      <c r="BG321" s="32"/>
      <c r="BH321" s="32"/>
      <c r="BI321" s="32"/>
      <c r="BJ321" s="32"/>
      <c r="BK321" s="32"/>
      <c r="BL321" s="32"/>
    </row>
    <row r="322" spans="1:64" ht="13.2" x14ac:dyDescent="0.25">
      <c r="A322" s="28">
        <v>45574.380974687505</v>
      </c>
      <c r="B322" s="29" t="s">
        <v>888</v>
      </c>
      <c r="C322" s="30" t="s">
        <v>889</v>
      </c>
      <c r="D322" s="29">
        <v>42.85</v>
      </c>
      <c r="E322" s="29">
        <v>0.46</v>
      </c>
      <c r="F322" s="29" t="s">
        <v>114</v>
      </c>
      <c r="G322" s="29" t="s">
        <v>76</v>
      </c>
      <c r="H322" s="29" t="s">
        <v>846</v>
      </c>
      <c r="I322" s="29" t="s">
        <v>63</v>
      </c>
      <c r="J322" s="29" t="s">
        <v>78</v>
      </c>
      <c r="K322" s="29" t="s">
        <v>64</v>
      </c>
      <c r="L322" s="29" t="s">
        <v>64</v>
      </c>
      <c r="M322" s="29" t="s">
        <v>84</v>
      </c>
      <c r="N322" s="29" t="s">
        <v>84</v>
      </c>
      <c r="O322" s="29" t="s">
        <v>64</v>
      </c>
      <c r="P322" s="29" t="s">
        <v>64</v>
      </c>
      <c r="Q322" s="29" t="s">
        <v>64</v>
      </c>
      <c r="R322" s="29" t="s">
        <v>64</v>
      </c>
      <c r="S322" s="29" t="s">
        <v>64</v>
      </c>
      <c r="T322" s="29" t="s">
        <v>64</v>
      </c>
      <c r="U322" s="29" t="s">
        <v>64</v>
      </c>
      <c r="V322" s="29" t="s">
        <v>64</v>
      </c>
      <c r="W322" s="29" t="s">
        <v>64</v>
      </c>
      <c r="X322" s="29" t="s">
        <v>78</v>
      </c>
      <c r="Y322" s="29" t="s">
        <v>64</v>
      </c>
      <c r="Z322" s="29" t="s">
        <v>66</v>
      </c>
      <c r="AA322" s="29" t="s">
        <v>65</v>
      </c>
      <c r="AB322" s="29" t="s">
        <v>66</v>
      </c>
      <c r="AC322" s="29" t="s">
        <v>65</v>
      </c>
      <c r="AD322" s="29" t="s">
        <v>66</v>
      </c>
      <c r="AE322" s="29" t="s">
        <v>65</v>
      </c>
      <c r="AF322" s="29" t="s">
        <v>65</v>
      </c>
      <c r="AG322" s="29" t="s">
        <v>65</v>
      </c>
      <c r="AH322" s="29" t="s">
        <v>65</v>
      </c>
      <c r="AI322" s="29" t="s">
        <v>101</v>
      </c>
      <c r="AJ322" s="29" t="s">
        <v>66</v>
      </c>
      <c r="AK322" s="29" t="s">
        <v>65</v>
      </c>
      <c r="AL322" s="29" t="s">
        <v>65</v>
      </c>
      <c r="AM322" s="29" t="s">
        <v>65</v>
      </c>
      <c r="AN322" s="29" t="s">
        <v>66</v>
      </c>
      <c r="AO322" s="29" t="s">
        <v>66</v>
      </c>
      <c r="AP322" s="29" t="s">
        <v>67</v>
      </c>
      <c r="AQ322" s="29" t="s">
        <v>119</v>
      </c>
      <c r="AR322" s="29" t="s">
        <v>86</v>
      </c>
      <c r="AS322" s="29" t="s">
        <v>68</v>
      </c>
      <c r="AT322" s="29" t="s">
        <v>169</v>
      </c>
      <c r="AU322" s="29" t="s">
        <v>85</v>
      </c>
      <c r="AV322" s="29" t="s">
        <v>71</v>
      </c>
      <c r="AW322" s="29" t="s">
        <v>73</v>
      </c>
      <c r="AX322" s="29" t="s">
        <v>73</v>
      </c>
      <c r="AY322" s="29" t="s">
        <v>72</v>
      </c>
      <c r="AZ322" s="29" t="s">
        <v>72</v>
      </c>
      <c r="BA322" s="29" t="s">
        <v>72</v>
      </c>
      <c r="BB322" s="29" t="s">
        <v>72</v>
      </c>
      <c r="BC322" s="29" t="s">
        <v>73</v>
      </c>
      <c r="BD322" s="29"/>
      <c r="BE322" s="29" t="s">
        <v>73</v>
      </c>
      <c r="BF322" s="31"/>
      <c r="BG322" s="32"/>
      <c r="BH322" s="32"/>
      <c r="BI322" s="32"/>
      <c r="BJ322" s="32"/>
      <c r="BK322" s="32"/>
      <c r="BL322" s="32"/>
    </row>
    <row r="323" spans="1:64" ht="13.2" x14ac:dyDescent="0.25">
      <c r="A323" s="28">
        <v>45574.381581689813</v>
      </c>
      <c r="B323" s="29" t="s">
        <v>890</v>
      </c>
      <c r="C323" s="30" t="s">
        <v>891</v>
      </c>
      <c r="D323" s="29">
        <v>62.5</v>
      </c>
      <c r="E323" s="29">
        <v>0.54</v>
      </c>
      <c r="F323" s="29" t="s">
        <v>114</v>
      </c>
      <c r="G323" s="29" t="s">
        <v>76</v>
      </c>
      <c r="H323" s="29" t="s">
        <v>857</v>
      </c>
      <c r="I323" s="29" t="s">
        <v>63</v>
      </c>
      <c r="J323" s="29" t="s">
        <v>64</v>
      </c>
      <c r="K323" s="29" t="s">
        <v>84</v>
      </c>
      <c r="L323" s="29" t="s">
        <v>64</v>
      </c>
      <c r="M323" s="29" t="s">
        <v>64</v>
      </c>
      <c r="N323" s="29" t="s">
        <v>64</v>
      </c>
      <c r="O323" s="29" t="s">
        <v>84</v>
      </c>
      <c r="P323" s="29" t="s">
        <v>64</v>
      </c>
      <c r="Q323" s="29" t="s">
        <v>84</v>
      </c>
      <c r="R323" s="29" t="s">
        <v>64</v>
      </c>
      <c r="S323" s="29" t="s">
        <v>64</v>
      </c>
      <c r="T323" s="29" t="s">
        <v>64</v>
      </c>
      <c r="U323" s="29" t="s">
        <v>84</v>
      </c>
      <c r="V323" s="29" t="s">
        <v>64</v>
      </c>
      <c r="W323" s="29" t="s">
        <v>64</v>
      </c>
      <c r="X323" s="29" t="s">
        <v>84</v>
      </c>
      <c r="Y323" s="29" t="s">
        <v>64</v>
      </c>
      <c r="Z323" s="29" t="s">
        <v>66</v>
      </c>
      <c r="AA323" s="29" t="s">
        <v>66</v>
      </c>
      <c r="AB323" s="29" t="s">
        <v>65</v>
      </c>
      <c r="AC323" s="29" t="s">
        <v>65</v>
      </c>
      <c r="AD323" s="29" t="s">
        <v>65</v>
      </c>
      <c r="AE323" s="29" t="s">
        <v>65</v>
      </c>
      <c r="AF323" s="29" t="s">
        <v>65</v>
      </c>
      <c r="AG323" s="29" t="s">
        <v>66</v>
      </c>
      <c r="AH323" s="29" t="s">
        <v>66</v>
      </c>
      <c r="AI323" s="29" t="s">
        <v>79</v>
      </c>
      <c r="AJ323" s="29" t="s">
        <v>66</v>
      </c>
      <c r="AK323" s="29" t="s">
        <v>65</v>
      </c>
      <c r="AL323" s="29" t="s">
        <v>65</v>
      </c>
      <c r="AM323" s="29" t="s">
        <v>66</v>
      </c>
      <c r="AN323" s="29" t="s">
        <v>66</v>
      </c>
      <c r="AO323" s="29" t="s">
        <v>65</v>
      </c>
      <c r="AP323" s="29" t="s">
        <v>80</v>
      </c>
      <c r="AQ323" s="29" t="s">
        <v>67</v>
      </c>
      <c r="AR323" s="29" t="s">
        <v>73</v>
      </c>
      <c r="AS323" s="29" t="s">
        <v>247</v>
      </c>
      <c r="AT323" s="29" t="s">
        <v>69</v>
      </c>
      <c r="AU323" s="29" t="s">
        <v>67</v>
      </c>
      <c r="AV323" s="29" t="s">
        <v>67</v>
      </c>
      <c r="AW323" s="29" t="s">
        <v>73</v>
      </c>
      <c r="AX323" s="29" t="s">
        <v>72</v>
      </c>
      <c r="AY323" s="29" t="s">
        <v>73</v>
      </c>
      <c r="AZ323" s="29" t="s">
        <v>63</v>
      </c>
      <c r="BA323" s="29" t="s">
        <v>63</v>
      </c>
      <c r="BB323" s="29" t="s">
        <v>72</v>
      </c>
      <c r="BC323" s="29" t="s">
        <v>73</v>
      </c>
      <c r="BD323" s="29"/>
      <c r="BE323" s="29" t="s">
        <v>73</v>
      </c>
      <c r="BF323" s="31"/>
      <c r="BG323" s="32"/>
      <c r="BH323" s="32"/>
      <c r="BI323" s="32"/>
      <c r="BJ323" s="32"/>
      <c r="BK323" s="32"/>
      <c r="BL323" s="32"/>
    </row>
    <row r="324" spans="1:64" ht="13.2" x14ac:dyDescent="0.25">
      <c r="A324" s="28">
        <v>45574.382267465277</v>
      </c>
      <c r="B324" s="29" t="s">
        <v>892</v>
      </c>
      <c r="C324" s="30" t="s">
        <v>893</v>
      </c>
      <c r="D324" s="29">
        <v>54.46</v>
      </c>
      <c r="E324" s="29">
        <v>0.88</v>
      </c>
      <c r="F324" s="29" t="s">
        <v>114</v>
      </c>
      <c r="G324" s="29" t="s">
        <v>76</v>
      </c>
      <c r="H324" s="29" t="s">
        <v>849</v>
      </c>
      <c r="I324" s="29" t="s">
        <v>63</v>
      </c>
      <c r="J324" s="29" t="s">
        <v>64</v>
      </c>
      <c r="K324" s="29" t="s">
        <v>64</v>
      </c>
      <c r="L324" s="29" t="s">
        <v>64</v>
      </c>
      <c r="M324" s="29" t="s">
        <v>84</v>
      </c>
      <c r="N324" s="29" t="s">
        <v>84</v>
      </c>
      <c r="O324" s="29" t="s">
        <v>64</v>
      </c>
      <c r="P324" s="29" t="s">
        <v>84</v>
      </c>
      <c r="Q324" s="29" t="s">
        <v>78</v>
      </c>
      <c r="R324" s="29" t="s">
        <v>64</v>
      </c>
      <c r="S324" s="29" t="s">
        <v>64</v>
      </c>
      <c r="T324" s="29" t="s">
        <v>64</v>
      </c>
      <c r="U324" s="29" t="s">
        <v>64</v>
      </c>
      <c r="V324" s="29" t="s">
        <v>64</v>
      </c>
      <c r="W324" s="29" t="s">
        <v>64</v>
      </c>
      <c r="X324" s="29" t="s">
        <v>64</v>
      </c>
      <c r="Y324" s="29" t="s">
        <v>64</v>
      </c>
      <c r="Z324" s="29" t="s">
        <v>65</v>
      </c>
      <c r="AA324" s="29" t="s">
        <v>65</v>
      </c>
      <c r="AB324" s="29" t="s">
        <v>65</v>
      </c>
      <c r="AC324" s="29" t="s">
        <v>65</v>
      </c>
      <c r="AD324" s="29" t="s">
        <v>65</v>
      </c>
      <c r="AE324" s="29" t="s">
        <v>65</v>
      </c>
      <c r="AF324" s="29" t="s">
        <v>65</v>
      </c>
      <c r="AG324" s="29" t="s">
        <v>66</v>
      </c>
      <c r="AH324" s="29" t="s">
        <v>79</v>
      </c>
      <c r="AI324" s="29" t="s">
        <v>79</v>
      </c>
      <c r="AJ324" s="29" t="s">
        <v>66</v>
      </c>
      <c r="AK324" s="29" t="s">
        <v>66</v>
      </c>
      <c r="AL324" s="29" t="s">
        <v>66</v>
      </c>
      <c r="AM324" s="29" t="s">
        <v>65</v>
      </c>
      <c r="AN324" s="29" t="s">
        <v>66</v>
      </c>
      <c r="AO324" s="29" t="s">
        <v>66</v>
      </c>
      <c r="AP324" s="29" t="s">
        <v>67</v>
      </c>
      <c r="AQ324" s="29" t="s">
        <v>67</v>
      </c>
      <c r="AR324" s="29" t="s">
        <v>86</v>
      </c>
      <c r="AS324" s="29" t="s">
        <v>81</v>
      </c>
      <c r="AT324" s="29" t="s">
        <v>69</v>
      </c>
      <c r="AU324" s="29" t="s">
        <v>70</v>
      </c>
      <c r="AV324" s="29" t="s">
        <v>71</v>
      </c>
      <c r="AW324" s="29" t="s">
        <v>63</v>
      </c>
      <c r="AX324" s="29" t="s">
        <v>63</v>
      </c>
      <c r="AY324" s="29" t="s">
        <v>72</v>
      </c>
      <c r="AZ324" s="29" t="s">
        <v>72</v>
      </c>
      <c r="BA324" s="29" t="s">
        <v>73</v>
      </c>
      <c r="BB324" s="29" t="s">
        <v>73</v>
      </c>
      <c r="BC324" s="29" t="s">
        <v>73</v>
      </c>
      <c r="BD324" s="29"/>
      <c r="BE324" s="29" t="s">
        <v>73</v>
      </c>
      <c r="BF324" s="31"/>
      <c r="BG324" s="32"/>
      <c r="BH324" s="32"/>
      <c r="BI324" s="32"/>
      <c r="BJ324" s="32"/>
      <c r="BK324" s="32"/>
      <c r="BL324" s="32"/>
    </row>
    <row r="325" spans="1:64" ht="13.2" x14ac:dyDescent="0.25">
      <c r="A325" s="28">
        <v>45574.384181782407</v>
      </c>
      <c r="B325" s="29" t="s">
        <v>894</v>
      </c>
      <c r="C325" s="30" t="s">
        <v>895</v>
      </c>
      <c r="D325" s="29">
        <v>100</v>
      </c>
      <c r="E325" s="29">
        <v>0.17</v>
      </c>
      <c r="F325" s="29" t="s">
        <v>114</v>
      </c>
      <c r="G325" s="29" t="s">
        <v>76</v>
      </c>
      <c r="H325" s="29" t="s">
        <v>846</v>
      </c>
      <c r="I325" s="29" t="s">
        <v>73</v>
      </c>
      <c r="J325" s="29" t="s">
        <v>64</v>
      </c>
      <c r="K325" s="29" t="s">
        <v>64</v>
      </c>
      <c r="L325" s="29" t="s">
        <v>64</v>
      </c>
      <c r="M325" s="29" t="s">
        <v>84</v>
      </c>
      <c r="N325" s="29" t="s">
        <v>64</v>
      </c>
      <c r="O325" s="29" t="s">
        <v>64</v>
      </c>
      <c r="P325" s="29" t="s">
        <v>64</v>
      </c>
      <c r="Q325" s="29" t="s">
        <v>64</v>
      </c>
      <c r="R325" s="29" t="s">
        <v>64</v>
      </c>
      <c r="S325" s="29" t="s">
        <v>64</v>
      </c>
      <c r="T325" s="29" t="s">
        <v>64</v>
      </c>
      <c r="U325" s="29" t="s">
        <v>78</v>
      </c>
      <c r="V325" s="29" t="s">
        <v>64</v>
      </c>
      <c r="W325" s="29" t="s">
        <v>64</v>
      </c>
      <c r="X325" s="29" t="s">
        <v>64</v>
      </c>
      <c r="Y325" s="29" t="s">
        <v>64</v>
      </c>
      <c r="Z325" s="29" t="s">
        <v>66</v>
      </c>
      <c r="AA325" s="29" t="s">
        <v>66</v>
      </c>
      <c r="AB325" s="29" t="s">
        <v>66</v>
      </c>
      <c r="AC325" s="29" t="s">
        <v>65</v>
      </c>
      <c r="AD325" s="29" t="s">
        <v>66</v>
      </c>
      <c r="AE325" s="29" t="s">
        <v>66</v>
      </c>
      <c r="AF325" s="29" t="s">
        <v>66</v>
      </c>
      <c r="AG325" s="29" t="s">
        <v>66</v>
      </c>
      <c r="AH325" s="29" t="s">
        <v>65</v>
      </c>
      <c r="AI325" s="29" t="s">
        <v>79</v>
      </c>
      <c r="AJ325" s="29" t="s">
        <v>66</v>
      </c>
      <c r="AK325" s="29" t="s">
        <v>66</v>
      </c>
      <c r="AL325" s="29" t="s">
        <v>66</v>
      </c>
      <c r="AM325" s="29" t="s">
        <v>65</v>
      </c>
      <c r="AN325" s="29" t="s">
        <v>66</v>
      </c>
      <c r="AO325" s="29" t="s">
        <v>66</v>
      </c>
      <c r="AP325" s="29" t="s">
        <v>85</v>
      </c>
      <c r="AQ325" s="29" t="s">
        <v>85</v>
      </c>
      <c r="AR325" s="29" t="s">
        <v>86</v>
      </c>
      <c r="AS325" s="29" t="s">
        <v>115</v>
      </c>
      <c r="AT325" s="29" t="s">
        <v>69</v>
      </c>
      <c r="AU325" s="29" t="s">
        <v>80</v>
      </c>
      <c r="AV325" s="29" t="s">
        <v>71</v>
      </c>
      <c r="AW325" s="29" t="s">
        <v>73</v>
      </c>
      <c r="AX325" s="29" t="s">
        <v>73</v>
      </c>
      <c r="AY325" s="29" t="s">
        <v>72</v>
      </c>
      <c r="AZ325" s="29" t="s">
        <v>72</v>
      </c>
      <c r="BA325" s="29" t="s">
        <v>73</v>
      </c>
      <c r="BB325" s="29" t="s">
        <v>73</v>
      </c>
      <c r="BC325" s="29" t="s">
        <v>73</v>
      </c>
      <c r="BD325" s="29"/>
      <c r="BE325" s="29" t="s">
        <v>73</v>
      </c>
      <c r="BF325" s="31"/>
      <c r="BG325" s="32"/>
      <c r="BH325" s="32"/>
      <c r="BI325" s="32"/>
      <c r="BJ325" s="32"/>
      <c r="BK325" s="32"/>
      <c r="BL325" s="32"/>
    </row>
    <row r="326" spans="1:64" ht="13.2" x14ac:dyDescent="0.25">
      <c r="A326" s="28">
        <v>45574.385977650461</v>
      </c>
      <c r="B326" s="29" t="s">
        <v>896</v>
      </c>
      <c r="C326" s="30" t="s">
        <v>897</v>
      </c>
      <c r="D326" s="29">
        <v>10.7</v>
      </c>
      <c r="E326" s="29">
        <v>0.04</v>
      </c>
      <c r="F326" s="29" t="s">
        <v>423</v>
      </c>
      <c r="G326" s="29" t="s">
        <v>76</v>
      </c>
      <c r="H326" s="29" t="s">
        <v>846</v>
      </c>
      <c r="I326" s="29" t="s">
        <v>63</v>
      </c>
      <c r="J326" s="29" t="s">
        <v>64</v>
      </c>
      <c r="K326" s="29" t="s">
        <v>84</v>
      </c>
      <c r="L326" s="29" t="s">
        <v>64</v>
      </c>
      <c r="M326" s="29" t="s">
        <v>78</v>
      </c>
      <c r="N326" s="29" t="s">
        <v>64</v>
      </c>
      <c r="O326" s="29" t="s">
        <v>64</v>
      </c>
      <c r="P326" s="29" t="s">
        <v>84</v>
      </c>
      <c r="Q326" s="29" t="s">
        <v>64</v>
      </c>
      <c r="R326" s="29" t="s">
        <v>64</v>
      </c>
      <c r="S326" s="29" t="s">
        <v>64</v>
      </c>
      <c r="T326" s="29" t="s">
        <v>64</v>
      </c>
      <c r="U326" s="29" t="s">
        <v>84</v>
      </c>
      <c r="V326" s="29" t="s">
        <v>64</v>
      </c>
      <c r="W326" s="29" t="s">
        <v>84</v>
      </c>
      <c r="X326" s="29" t="s">
        <v>64</v>
      </c>
      <c r="Y326" s="29" t="s">
        <v>64</v>
      </c>
      <c r="Z326" s="29" t="s">
        <v>66</v>
      </c>
      <c r="AA326" s="29" t="s">
        <v>66</v>
      </c>
      <c r="AB326" s="29" t="s">
        <v>66</v>
      </c>
      <c r="AC326" s="29" t="s">
        <v>66</v>
      </c>
      <c r="AD326" s="29" t="s">
        <v>66</v>
      </c>
      <c r="AE326" s="29" t="s">
        <v>66</v>
      </c>
      <c r="AF326" s="29" t="s">
        <v>66</v>
      </c>
      <c r="AG326" s="29" t="s">
        <v>66</v>
      </c>
      <c r="AH326" s="29" t="s">
        <v>66</v>
      </c>
      <c r="AI326" s="29" t="s">
        <v>79</v>
      </c>
      <c r="AJ326" s="29" t="s">
        <v>66</v>
      </c>
      <c r="AK326" s="29" t="s">
        <v>66</v>
      </c>
      <c r="AL326" s="29" t="s">
        <v>66</v>
      </c>
      <c r="AM326" s="29" t="s">
        <v>66</v>
      </c>
      <c r="AN326" s="29" t="s">
        <v>66</v>
      </c>
      <c r="AO326" s="29" t="s">
        <v>66</v>
      </c>
      <c r="AP326" s="29" t="s">
        <v>67</v>
      </c>
      <c r="AQ326" s="29" t="s">
        <v>67</v>
      </c>
      <c r="AR326" s="29" t="s">
        <v>86</v>
      </c>
      <c r="AS326" s="29" t="s">
        <v>68</v>
      </c>
      <c r="AT326" s="29" t="s">
        <v>69</v>
      </c>
      <c r="AU326" s="29" t="s">
        <v>93</v>
      </c>
      <c r="AV326" s="29" t="s">
        <v>71</v>
      </c>
      <c r="AW326" s="29" t="s">
        <v>72</v>
      </c>
      <c r="AX326" s="29" t="s">
        <v>73</v>
      </c>
      <c r="AY326" s="29" t="s">
        <v>63</v>
      </c>
      <c r="AZ326" s="29" t="s">
        <v>73</v>
      </c>
      <c r="BA326" s="29" t="s">
        <v>63</v>
      </c>
      <c r="BB326" s="29" t="s">
        <v>73</v>
      </c>
      <c r="BC326" s="29" t="s">
        <v>73</v>
      </c>
      <c r="BD326" s="29"/>
      <c r="BE326" s="29" t="s">
        <v>73</v>
      </c>
      <c r="BF326" s="31"/>
      <c r="BG326" s="32"/>
      <c r="BH326" s="32"/>
      <c r="BI326" s="32"/>
      <c r="BJ326" s="32"/>
      <c r="BK326" s="32"/>
      <c r="BL326" s="32"/>
    </row>
    <row r="327" spans="1:64" ht="13.2" x14ac:dyDescent="0.25">
      <c r="A327" s="28">
        <v>45574.386781712965</v>
      </c>
      <c r="B327" s="29" t="s">
        <v>898</v>
      </c>
      <c r="C327" s="30" t="s">
        <v>899</v>
      </c>
      <c r="D327" s="29">
        <v>33.03</v>
      </c>
      <c r="E327" s="29">
        <v>0.2</v>
      </c>
      <c r="F327" s="29" t="s">
        <v>423</v>
      </c>
      <c r="G327" s="29" t="s">
        <v>76</v>
      </c>
      <c r="H327" s="29" t="s">
        <v>849</v>
      </c>
      <c r="I327" s="29" t="s">
        <v>63</v>
      </c>
      <c r="J327" s="29" t="s">
        <v>64</v>
      </c>
      <c r="K327" s="29" t="s">
        <v>84</v>
      </c>
      <c r="L327" s="29" t="s">
        <v>145</v>
      </c>
      <c r="M327" s="29" t="s">
        <v>84</v>
      </c>
      <c r="N327" s="29" t="s">
        <v>84</v>
      </c>
      <c r="O327" s="29" t="s">
        <v>64</v>
      </c>
      <c r="P327" s="29" t="s">
        <v>84</v>
      </c>
      <c r="Q327" s="29" t="s">
        <v>84</v>
      </c>
      <c r="R327" s="29" t="s">
        <v>64</v>
      </c>
      <c r="S327" s="29" t="s">
        <v>84</v>
      </c>
      <c r="T327" s="29" t="s">
        <v>64</v>
      </c>
      <c r="U327" s="29" t="s">
        <v>64</v>
      </c>
      <c r="V327" s="29" t="s">
        <v>64</v>
      </c>
      <c r="W327" s="29" t="s">
        <v>64</v>
      </c>
      <c r="X327" s="29" t="s">
        <v>84</v>
      </c>
      <c r="Y327" s="29" t="s">
        <v>64</v>
      </c>
      <c r="Z327" s="29" t="s">
        <v>65</v>
      </c>
      <c r="AA327" s="29" t="s">
        <v>65</v>
      </c>
      <c r="AB327" s="29" t="s">
        <v>65</v>
      </c>
      <c r="AC327" s="29" t="s">
        <v>65</v>
      </c>
      <c r="AD327" s="29" t="s">
        <v>66</v>
      </c>
      <c r="AE327" s="29" t="s">
        <v>65</v>
      </c>
      <c r="AF327" s="29" t="s">
        <v>65</v>
      </c>
      <c r="AG327" s="29" t="s">
        <v>66</v>
      </c>
      <c r="AH327" s="29" t="s">
        <v>66</v>
      </c>
      <c r="AI327" s="29" t="s">
        <v>79</v>
      </c>
      <c r="AJ327" s="29" t="s">
        <v>65</v>
      </c>
      <c r="AK327" s="29" t="s">
        <v>65</v>
      </c>
      <c r="AL327" s="29" t="s">
        <v>65</v>
      </c>
      <c r="AM327" s="29" t="s">
        <v>65</v>
      </c>
      <c r="AN327" s="29" t="s">
        <v>65</v>
      </c>
      <c r="AO327" s="29" t="s">
        <v>65</v>
      </c>
      <c r="AP327" s="29" t="s">
        <v>67</v>
      </c>
      <c r="AQ327" s="29" t="s">
        <v>67</v>
      </c>
      <c r="AR327" s="29" t="s">
        <v>86</v>
      </c>
      <c r="AS327" s="29" t="s">
        <v>81</v>
      </c>
      <c r="AT327" s="29" t="s">
        <v>69</v>
      </c>
      <c r="AU327" s="29" t="s">
        <v>93</v>
      </c>
      <c r="AV327" s="29" t="s">
        <v>71</v>
      </c>
      <c r="AW327" s="29" t="s">
        <v>73</v>
      </c>
      <c r="AX327" s="29" t="s">
        <v>73</v>
      </c>
      <c r="AY327" s="29" t="s">
        <v>73</v>
      </c>
      <c r="AZ327" s="29" t="s">
        <v>73</v>
      </c>
      <c r="BA327" s="29" t="s">
        <v>73</v>
      </c>
      <c r="BB327" s="29" t="s">
        <v>73</v>
      </c>
      <c r="BC327" s="29" t="s">
        <v>73</v>
      </c>
      <c r="BD327" s="29" t="s">
        <v>116</v>
      </c>
      <c r="BE327" s="29" t="s">
        <v>73</v>
      </c>
      <c r="BF327" s="31"/>
      <c r="BG327" s="32"/>
      <c r="BH327" s="32"/>
      <c r="BI327" s="32"/>
      <c r="BJ327" s="32"/>
      <c r="BK327" s="32"/>
      <c r="BL327" s="32"/>
    </row>
    <row r="328" spans="1:64" ht="13.2" x14ac:dyDescent="0.25">
      <c r="A328" s="28">
        <v>45574.389683877314</v>
      </c>
      <c r="B328" s="29" t="s">
        <v>900</v>
      </c>
      <c r="C328" s="30" t="s">
        <v>901</v>
      </c>
      <c r="D328" s="29">
        <v>10.7</v>
      </c>
      <c r="E328" s="29">
        <v>0.08</v>
      </c>
      <c r="F328" s="29" t="s">
        <v>423</v>
      </c>
      <c r="G328" s="29" t="s">
        <v>76</v>
      </c>
      <c r="H328" s="29" t="s">
        <v>846</v>
      </c>
      <c r="I328" s="29" t="s">
        <v>63</v>
      </c>
      <c r="J328" s="29" t="s">
        <v>64</v>
      </c>
      <c r="K328" s="29" t="s">
        <v>64</v>
      </c>
      <c r="L328" s="29" t="s">
        <v>64</v>
      </c>
      <c r="M328" s="29" t="s">
        <v>84</v>
      </c>
      <c r="N328" s="29" t="s">
        <v>84</v>
      </c>
      <c r="O328" s="29" t="s">
        <v>64</v>
      </c>
      <c r="P328" s="29" t="s">
        <v>84</v>
      </c>
      <c r="Q328" s="29" t="s">
        <v>64</v>
      </c>
      <c r="R328" s="29" t="s">
        <v>64</v>
      </c>
      <c r="S328" s="29" t="s">
        <v>64</v>
      </c>
      <c r="T328" s="29" t="s">
        <v>78</v>
      </c>
      <c r="U328" s="29" t="s">
        <v>64</v>
      </c>
      <c r="V328" s="29" t="s">
        <v>64</v>
      </c>
      <c r="W328" s="29" t="s">
        <v>84</v>
      </c>
      <c r="X328" s="29" t="s">
        <v>64</v>
      </c>
      <c r="Y328" s="29" t="s">
        <v>64</v>
      </c>
      <c r="Z328" s="29" t="s">
        <v>66</v>
      </c>
      <c r="AA328" s="29" t="s">
        <v>66</v>
      </c>
      <c r="AB328" s="29" t="s">
        <v>66</v>
      </c>
      <c r="AC328" s="29" t="s">
        <v>66</v>
      </c>
      <c r="AD328" s="29" t="s">
        <v>66</v>
      </c>
      <c r="AE328" s="29" t="s">
        <v>66</v>
      </c>
      <c r="AF328" s="29" t="s">
        <v>79</v>
      </c>
      <c r="AG328" s="29" t="s">
        <v>65</v>
      </c>
      <c r="AH328" s="29" t="s">
        <v>66</v>
      </c>
      <c r="AI328" s="29" t="s">
        <v>79</v>
      </c>
      <c r="AJ328" s="29" t="s">
        <v>66</v>
      </c>
      <c r="AK328" s="29" t="s">
        <v>66</v>
      </c>
      <c r="AL328" s="29" t="s">
        <v>66</v>
      </c>
      <c r="AM328" s="29" t="s">
        <v>66</v>
      </c>
      <c r="AN328" s="29" t="s">
        <v>79</v>
      </c>
      <c r="AO328" s="29" t="s">
        <v>66</v>
      </c>
      <c r="AP328" s="29" t="s">
        <v>85</v>
      </c>
      <c r="AQ328" s="29" t="s">
        <v>67</v>
      </c>
      <c r="AR328" s="29" t="s">
        <v>86</v>
      </c>
      <c r="AS328" s="29" t="s">
        <v>68</v>
      </c>
      <c r="AT328" s="29" t="s">
        <v>69</v>
      </c>
      <c r="AU328" s="29" t="s">
        <v>93</v>
      </c>
      <c r="AV328" s="29" t="s">
        <v>132</v>
      </c>
      <c r="AW328" s="29" t="s">
        <v>72</v>
      </c>
      <c r="AX328" s="29" t="s">
        <v>73</v>
      </c>
      <c r="AY328" s="29" t="s">
        <v>72</v>
      </c>
      <c r="AZ328" s="29" t="s">
        <v>72</v>
      </c>
      <c r="BA328" s="29" t="s">
        <v>72</v>
      </c>
      <c r="BB328" s="29" t="s">
        <v>72</v>
      </c>
      <c r="BC328" s="29" t="s">
        <v>73</v>
      </c>
      <c r="BD328" s="29"/>
      <c r="BE328" s="29" t="s">
        <v>73</v>
      </c>
      <c r="BF328" s="31"/>
      <c r="BG328" s="32"/>
      <c r="BH328" s="32"/>
      <c r="BI328" s="32"/>
      <c r="BJ328" s="32"/>
      <c r="BK328" s="32"/>
      <c r="BL328" s="32"/>
    </row>
    <row r="329" spans="1:64" ht="13.2" x14ac:dyDescent="0.25">
      <c r="A329" s="28">
        <v>45574.391135775462</v>
      </c>
      <c r="B329" s="29" t="s">
        <v>902</v>
      </c>
      <c r="C329" s="30" t="s">
        <v>903</v>
      </c>
      <c r="D329" s="29">
        <v>6.25</v>
      </c>
      <c r="E329" s="29">
        <v>0.13</v>
      </c>
      <c r="F329" s="29" t="s">
        <v>423</v>
      </c>
      <c r="G329" s="29" t="s">
        <v>76</v>
      </c>
      <c r="H329" s="29" t="s">
        <v>857</v>
      </c>
      <c r="I329" s="29" t="s">
        <v>73</v>
      </c>
      <c r="J329" s="29" t="s">
        <v>64</v>
      </c>
      <c r="K329" s="29" t="s">
        <v>84</v>
      </c>
      <c r="L329" s="29" t="s">
        <v>64</v>
      </c>
      <c r="M329" s="29" t="s">
        <v>84</v>
      </c>
      <c r="N329" s="29" t="s">
        <v>84</v>
      </c>
      <c r="O329" s="29" t="s">
        <v>84</v>
      </c>
      <c r="P329" s="29" t="s">
        <v>84</v>
      </c>
      <c r="Q329" s="29" t="s">
        <v>64</v>
      </c>
      <c r="R329" s="29" t="s">
        <v>64</v>
      </c>
      <c r="S329" s="29" t="s">
        <v>64</v>
      </c>
      <c r="T329" s="29" t="s">
        <v>64</v>
      </c>
      <c r="U329" s="29" t="s">
        <v>64</v>
      </c>
      <c r="V329" s="29" t="s">
        <v>64</v>
      </c>
      <c r="W329" s="29" t="s">
        <v>84</v>
      </c>
      <c r="X329" s="29" t="s">
        <v>64</v>
      </c>
      <c r="Y329" s="29" t="s">
        <v>84</v>
      </c>
      <c r="Z329" s="29" t="s">
        <v>101</v>
      </c>
      <c r="AA329" s="29" t="s">
        <v>101</v>
      </c>
      <c r="AB329" s="29" t="s">
        <v>101</v>
      </c>
      <c r="AC329" s="29" t="s">
        <v>101</v>
      </c>
      <c r="AD329" s="29" t="s">
        <v>101</v>
      </c>
      <c r="AE329" s="29" t="s">
        <v>101</v>
      </c>
      <c r="AF329" s="29" t="s">
        <v>66</v>
      </c>
      <c r="AG329" s="29" t="s">
        <v>101</v>
      </c>
      <c r="AH329" s="29" t="s">
        <v>66</v>
      </c>
      <c r="AI329" s="29" t="s">
        <v>79</v>
      </c>
      <c r="AJ329" s="29" t="s">
        <v>101</v>
      </c>
      <c r="AK329" s="29" t="s">
        <v>101</v>
      </c>
      <c r="AL329" s="29" t="s">
        <v>66</v>
      </c>
      <c r="AM329" s="29" t="s">
        <v>101</v>
      </c>
      <c r="AN329" s="29" t="s">
        <v>66</v>
      </c>
      <c r="AO329" s="29" t="s">
        <v>66</v>
      </c>
      <c r="AP329" s="29" t="s">
        <v>85</v>
      </c>
      <c r="AQ329" s="29" t="s">
        <v>119</v>
      </c>
      <c r="AR329" s="29" t="s">
        <v>86</v>
      </c>
      <c r="AS329" s="29" t="s">
        <v>223</v>
      </c>
      <c r="AT329" s="29" t="s">
        <v>69</v>
      </c>
      <c r="AU329" s="29" t="s">
        <v>70</v>
      </c>
      <c r="AV329" s="29" t="s">
        <v>132</v>
      </c>
      <c r="AW329" s="29" t="s">
        <v>73</v>
      </c>
      <c r="AX329" s="29" t="s">
        <v>73</v>
      </c>
      <c r="AY329" s="29" t="s">
        <v>72</v>
      </c>
      <c r="AZ329" s="29" t="s">
        <v>72</v>
      </c>
      <c r="BA329" s="29" t="s">
        <v>73</v>
      </c>
      <c r="BB329" s="29" t="s">
        <v>73</v>
      </c>
      <c r="BC329" s="29" t="s">
        <v>73</v>
      </c>
      <c r="BD329" s="29"/>
      <c r="BE329" s="29" t="s">
        <v>73</v>
      </c>
      <c r="BF329" s="31"/>
      <c r="BG329" s="32"/>
      <c r="BH329" s="32"/>
      <c r="BI329" s="32"/>
      <c r="BJ329" s="32"/>
      <c r="BK329" s="32"/>
      <c r="BL329" s="32"/>
    </row>
    <row r="330" spans="1:64" ht="13.2" x14ac:dyDescent="0.25">
      <c r="A330" s="28">
        <v>45574.391894236112</v>
      </c>
      <c r="B330" s="29" t="s">
        <v>904</v>
      </c>
      <c r="C330" s="30" t="s">
        <v>905</v>
      </c>
      <c r="D330" s="29">
        <v>100</v>
      </c>
      <c r="E330" s="29">
        <v>0.25</v>
      </c>
      <c r="F330" s="29" t="s">
        <v>423</v>
      </c>
      <c r="G330" s="29" t="s">
        <v>76</v>
      </c>
      <c r="H330" s="29" t="s">
        <v>887</v>
      </c>
      <c r="I330" s="29" t="s">
        <v>63</v>
      </c>
      <c r="J330" s="29" t="s">
        <v>64</v>
      </c>
      <c r="K330" s="29" t="s">
        <v>78</v>
      </c>
      <c r="L330" s="29" t="s">
        <v>64</v>
      </c>
      <c r="M330" s="29" t="s">
        <v>78</v>
      </c>
      <c r="N330" s="29" t="s">
        <v>64</v>
      </c>
      <c r="O330" s="29" t="s">
        <v>64</v>
      </c>
      <c r="P330" s="29" t="s">
        <v>84</v>
      </c>
      <c r="Q330" s="29" t="s">
        <v>84</v>
      </c>
      <c r="R330" s="29" t="s">
        <v>64</v>
      </c>
      <c r="S330" s="29" t="s">
        <v>78</v>
      </c>
      <c r="T330" s="29" t="s">
        <v>64</v>
      </c>
      <c r="U330" s="29" t="s">
        <v>64</v>
      </c>
      <c r="V330" s="29" t="s">
        <v>84</v>
      </c>
      <c r="W330" s="29" t="s">
        <v>64</v>
      </c>
      <c r="X330" s="29" t="s">
        <v>78</v>
      </c>
      <c r="Y330" s="29" t="s">
        <v>64</v>
      </c>
      <c r="Z330" s="29" t="s">
        <v>66</v>
      </c>
      <c r="AA330" s="29" t="s">
        <v>65</v>
      </c>
      <c r="AB330" s="29" t="s">
        <v>66</v>
      </c>
      <c r="AC330" s="29" t="s">
        <v>65</v>
      </c>
      <c r="AD330" s="29" t="s">
        <v>66</v>
      </c>
      <c r="AE330" s="29" t="s">
        <v>66</v>
      </c>
      <c r="AF330" s="29" t="s">
        <v>66</v>
      </c>
      <c r="AG330" s="29" t="s">
        <v>66</v>
      </c>
      <c r="AH330" s="29" t="s">
        <v>66</v>
      </c>
      <c r="AI330" s="29" t="s">
        <v>79</v>
      </c>
      <c r="AJ330" s="29" t="s">
        <v>65</v>
      </c>
      <c r="AK330" s="29" t="s">
        <v>65</v>
      </c>
      <c r="AL330" s="29" t="s">
        <v>65</v>
      </c>
      <c r="AM330" s="29" t="s">
        <v>65</v>
      </c>
      <c r="AN330" s="29" t="s">
        <v>79</v>
      </c>
      <c r="AO330" s="29" t="s">
        <v>79</v>
      </c>
      <c r="AP330" s="29" t="s">
        <v>85</v>
      </c>
      <c r="AQ330" s="29" t="s">
        <v>85</v>
      </c>
      <c r="AR330" s="29" t="s">
        <v>86</v>
      </c>
      <c r="AS330" s="29" t="s">
        <v>137</v>
      </c>
      <c r="AT330" s="29" t="s">
        <v>69</v>
      </c>
      <c r="AU330" s="29" t="s">
        <v>93</v>
      </c>
      <c r="AV330" s="29" t="s">
        <v>71</v>
      </c>
      <c r="AW330" s="29" t="s">
        <v>72</v>
      </c>
      <c r="AX330" s="29" t="s">
        <v>63</v>
      </c>
      <c r="AY330" s="29" t="s">
        <v>72</v>
      </c>
      <c r="AZ330" s="29" t="s">
        <v>63</v>
      </c>
      <c r="BA330" s="29" t="s">
        <v>72</v>
      </c>
      <c r="BB330" s="29" t="s">
        <v>72</v>
      </c>
      <c r="BC330" s="29" t="s">
        <v>73</v>
      </c>
      <c r="BD330" s="29"/>
      <c r="BE330" s="29" t="s">
        <v>73</v>
      </c>
      <c r="BF330" s="31"/>
      <c r="BG330" s="32"/>
      <c r="BH330" s="32"/>
      <c r="BI330" s="32"/>
      <c r="BJ330" s="32"/>
      <c r="BK330" s="32"/>
      <c r="BL330" s="32"/>
    </row>
    <row r="331" spans="1:64" ht="13.2" x14ac:dyDescent="0.25">
      <c r="A331" s="28">
        <v>45574.392633240743</v>
      </c>
      <c r="B331" s="29" t="s">
        <v>906</v>
      </c>
      <c r="C331" s="30" t="s">
        <v>907</v>
      </c>
      <c r="D331" s="29">
        <v>100</v>
      </c>
      <c r="E331" s="29">
        <v>0.28999999999999998</v>
      </c>
      <c r="F331" s="29" t="s">
        <v>423</v>
      </c>
      <c r="G331" s="29" t="s">
        <v>76</v>
      </c>
      <c r="H331" s="29" t="s">
        <v>908</v>
      </c>
      <c r="I331" s="29" t="s">
        <v>63</v>
      </c>
      <c r="J331" s="29" t="s">
        <v>64</v>
      </c>
      <c r="K331" s="29" t="s">
        <v>64</v>
      </c>
      <c r="L331" s="29" t="s">
        <v>64</v>
      </c>
      <c r="M331" s="29" t="s">
        <v>78</v>
      </c>
      <c r="N331" s="29" t="s">
        <v>64</v>
      </c>
      <c r="O331" s="29" t="s">
        <v>64</v>
      </c>
      <c r="P331" s="29" t="s">
        <v>84</v>
      </c>
      <c r="Q331" s="29" t="s">
        <v>64</v>
      </c>
      <c r="R331" s="29" t="s">
        <v>64</v>
      </c>
      <c r="S331" s="29" t="s">
        <v>64</v>
      </c>
      <c r="T331" s="29" t="s">
        <v>64</v>
      </c>
      <c r="U331" s="29" t="s">
        <v>84</v>
      </c>
      <c r="V331" s="29" t="s">
        <v>64</v>
      </c>
      <c r="W331" s="29" t="s">
        <v>84</v>
      </c>
      <c r="X331" s="29" t="s">
        <v>64</v>
      </c>
      <c r="Y331" s="29" t="s">
        <v>64</v>
      </c>
      <c r="Z331" s="29" t="s">
        <v>66</v>
      </c>
      <c r="AA331" s="29" t="s">
        <v>65</v>
      </c>
      <c r="AB331" s="29" t="s">
        <v>66</v>
      </c>
      <c r="AC331" s="29" t="s">
        <v>79</v>
      </c>
      <c r="AD331" s="29" t="s">
        <v>66</v>
      </c>
      <c r="AE331" s="29" t="s">
        <v>65</v>
      </c>
      <c r="AF331" s="29" t="s">
        <v>66</v>
      </c>
      <c r="AG331" s="29" t="s">
        <v>66</v>
      </c>
      <c r="AH331" s="29" t="s">
        <v>66</v>
      </c>
      <c r="AI331" s="29" t="s">
        <v>79</v>
      </c>
      <c r="AJ331" s="29" t="s">
        <v>65</v>
      </c>
      <c r="AK331" s="29" t="s">
        <v>65</v>
      </c>
      <c r="AL331" s="29" t="s">
        <v>65</v>
      </c>
      <c r="AM331" s="29" t="s">
        <v>65</v>
      </c>
      <c r="AN331" s="29" t="s">
        <v>65</v>
      </c>
      <c r="AO331" s="29" t="s">
        <v>66</v>
      </c>
      <c r="AP331" s="29" t="s">
        <v>67</v>
      </c>
      <c r="AQ331" s="29" t="s">
        <v>67</v>
      </c>
      <c r="AR331" s="29" t="s">
        <v>86</v>
      </c>
      <c r="AS331" s="29" t="s">
        <v>120</v>
      </c>
      <c r="AT331" s="29" t="s">
        <v>69</v>
      </c>
      <c r="AU331" s="29" t="s">
        <v>85</v>
      </c>
      <c r="AV331" s="29" t="s">
        <v>71</v>
      </c>
      <c r="AW331" s="29" t="s">
        <v>72</v>
      </c>
      <c r="AX331" s="29" t="s">
        <v>73</v>
      </c>
      <c r="AY331" s="29" t="s">
        <v>73</v>
      </c>
      <c r="AZ331" s="29" t="s">
        <v>63</v>
      </c>
      <c r="BA331" s="29" t="s">
        <v>73</v>
      </c>
      <c r="BB331" s="29" t="s">
        <v>72</v>
      </c>
      <c r="BC331" s="29" t="s">
        <v>73</v>
      </c>
      <c r="BD331" s="29"/>
      <c r="BE331" s="29" t="s">
        <v>73</v>
      </c>
      <c r="BF331" s="31"/>
      <c r="BG331" s="32"/>
      <c r="BH331" s="32"/>
      <c r="BI331" s="32"/>
      <c r="BJ331" s="32"/>
      <c r="BK331" s="32"/>
      <c r="BL331" s="32"/>
    </row>
    <row r="332" spans="1:64" ht="13.2" x14ac:dyDescent="0.25">
      <c r="A332" s="28">
        <v>45574.3961834375</v>
      </c>
      <c r="B332" s="29" t="s">
        <v>909</v>
      </c>
      <c r="C332" s="30" t="s">
        <v>910</v>
      </c>
      <c r="D332" s="29">
        <v>100</v>
      </c>
      <c r="E332" s="29">
        <v>0.33</v>
      </c>
      <c r="F332" s="29" t="s">
        <v>423</v>
      </c>
      <c r="G332" s="29" t="s">
        <v>76</v>
      </c>
      <c r="H332" s="29" t="s">
        <v>849</v>
      </c>
      <c r="I332" s="29" t="s">
        <v>63</v>
      </c>
      <c r="J332" s="29" t="s">
        <v>64</v>
      </c>
      <c r="K332" s="29" t="s">
        <v>64</v>
      </c>
      <c r="L332" s="29" t="s">
        <v>64</v>
      </c>
      <c r="M332" s="29" t="s">
        <v>84</v>
      </c>
      <c r="N332" s="29" t="s">
        <v>64</v>
      </c>
      <c r="O332" s="29" t="s">
        <v>84</v>
      </c>
      <c r="P332" s="29" t="s">
        <v>78</v>
      </c>
      <c r="Q332" s="29" t="s">
        <v>64</v>
      </c>
      <c r="R332" s="29" t="s">
        <v>64</v>
      </c>
      <c r="S332" s="29" t="s">
        <v>64</v>
      </c>
      <c r="T332" s="29" t="s">
        <v>64</v>
      </c>
      <c r="U332" s="29" t="s">
        <v>64</v>
      </c>
      <c r="V332" s="29" t="s">
        <v>64</v>
      </c>
      <c r="W332" s="29" t="s">
        <v>78</v>
      </c>
      <c r="X332" s="29" t="s">
        <v>84</v>
      </c>
      <c r="Y332" s="29" t="s">
        <v>64</v>
      </c>
      <c r="Z332" s="29" t="s">
        <v>65</v>
      </c>
      <c r="AA332" s="29" t="s">
        <v>65</v>
      </c>
      <c r="AB332" s="29" t="s">
        <v>65</v>
      </c>
      <c r="AC332" s="29" t="s">
        <v>65</v>
      </c>
      <c r="AD332" s="29" t="s">
        <v>65</v>
      </c>
      <c r="AE332" s="29" t="s">
        <v>65</v>
      </c>
      <c r="AF332" s="29" t="s">
        <v>65</v>
      </c>
      <c r="AG332" s="29" t="s">
        <v>65</v>
      </c>
      <c r="AH332" s="29" t="s">
        <v>66</v>
      </c>
      <c r="AI332" s="29" t="s">
        <v>101</v>
      </c>
      <c r="AJ332" s="29" t="s">
        <v>65</v>
      </c>
      <c r="AK332" s="29" t="s">
        <v>65</v>
      </c>
      <c r="AL332" s="29" t="s">
        <v>65</v>
      </c>
      <c r="AM332" s="29" t="s">
        <v>101</v>
      </c>
      <c r="AN332" s="29" t="s">
        <v>65</v>
      </c>
      <c r="AO332" s="29" t="s">
        <v>66</v>
      </c>
      <c r="AP332" s="29" t="s">
        <v>85</v>
      </c>
      <c r="AQ332" s="29" t="s">
        <v>85</v>
      </c>
      <c r="AR332" s="29" t="s">
        <v>86</v>
      </c>
      <c r="AS332" s="29" t="s">
        <v>81</v>
      </c>
      <c r="AT332" s="29" t="s">
        <v>69</v>
      </c>
      <c r="AU332" s="29" t="s">
        <v>80</v>
      </c>
      <c r="AV332" s="29" t="s">
        <v>132</v>
      </c>
      <c r="AW332" s="29" t="s">
        <v>73</v>
      </c>
      <c r="AX332" s="29" t="s">
        <v>73</v>
      </c>
      <c r="AY332" s="29" t="s">
        <v>72</v>
      </c>
      <c r="AZ332" s="29" t="s">
        <v>72</v>
      </c>
      <c r="BA332" s="29" t="s">
        <v>73</v>
      </c>
      <c r="BB332" s="29" t="s">
        <v>73</v>
      </c>
      <c r="BC332" s="29" t="s">
        <v>73</v>
      </c>
      <c r="BD332" s="29"/>
      <c r="BE332" s="29" t="s">
        <v>73</v>
      </c>
      <c r="BF332" s="31"/>
      <c r="BG332" s="32"/>
      <c r="BH332" s="32"/>
      <c r="BI332" s="32"/>
      <c r="BJ332" s="32"/>
      <c r="BK332" s="32"/>
      <c r="BL332" s="32"/>
    </row>
    <row r="333" spans="1:64" ht="13.2" x14ac:dyDescent="0.25">
      <c r="A333" s="28">
        <v>45574.396375138887</v>
      </c>
      <c r="B333" s="29" t="s">
        <v>911</v>
      </c>
      <c r="C333" s="30" t="s">
        <v>912</v>
      </c>
      <c r="D333" s="29">
        <v>32.14</v>
      </c>
      <c r="E333" s="29">
        <v>0.28999999999999998</v>
      </c>
      <c r="F333" s="29" t="s">
        <v>114</v>
      </c>
      <c r="G333" s="29" t="s">
        <v>76</v>
      </c>
      <c r="H333" s="29" t="s">
        <v>846</v>
      </c>
      <c r="I333" s="29" t="s">
        <v>63</v>
      </c>
      <c r="J333" s="29" t="s">
        <v>78</v>
      </c>
      <c r="K333" s="29" t="s">
        <v>78</v>
      </c>
      <c r="L333" s="29" t="s">
        <v>78</v>
      </c>
      <c r="M333" s="29" t="s">
        <v>84</v>
      </c>
      <c r="N333" s="29" t="s">
        <v>64</v>
      </c>
      <c r="O333" s="29" t="s">
        <v>64</v>
      </c>
      <c r="P333" s="29" t="s">
        <v>64</v>
      </c>
      <c r="Q333" s="29" t="s">
        <v>64</v>
      </c>
      <c r="R333" s="29" t="s">
        <v>64</v>
      </c>
      <c r="S333" s="29" t="s">
        <v>84</v>
      </c>
      <c r="T333" s="29" t="s">
        <v>84</v>
      </c>
      <c r="U333" s="29" t="s">
        <v>64</v>
      </c>
      <c r="V333" s="29" t="s">
        <v>84</v>
      </c>
      <c r="W333" s="29" t="s">
        <v>64</v>
      </c>
      <c r="X333" s="29" t="s">
        <v>84</v>
      </c>
      <c r="Y333" s="29" t="s">
        <v>64</v>
      </c>
      <c r="Z333" s="29" t="s">
        <v>65</v>
      </c>
      <c r="AA333" s="29" t="s">
        <v>65</v>
      </c>
      <c r="AB333" s="29" t="s">
        <v>66</v>
      </c>
      <c r="AC333" s="29" t="s">
        <v>65</v>
      </c>
      <c r="AD333" s="29" t="s">
        <v>65</v>
      </c>
      <c r="AE333" s="29" t="s">
        <v>65</v>
      </c>
      <c r="AF333" s="29" t="s">
        <v>65</v>
      </c>
      <c r="AG333" s="29" t="s">
        <v>65</v>
      </c>
      <c r="AH333" s="29" t="s">
        <v>65</v>
      </c>
      <c r="AI333" s="29" t="s">
        <v>65</v>
      </c>
      <c r="AJ333" s="29" t="s">
        <v>65</v>
      </c>
      <c r="AK333" s="29" t="s">
        <v>65</v>
      </c>
      <c r="AL333" s="29" t="s">
        <v>66</v>
      </c>
      <c r="AM333" s="29" t="s">
        <v>66</v>
      </c>
      <c r="AN333" s="29" t="s">
        <v>66</v>
      </c>
      <c r="AO333" s="29" t="s">
        <v>66</v>
      </c>
      <c r="AP333" s="29" t="s">
        <v>85</v>
      </c>
      <c r="AQ333" s="29" t="s">
        <v>85</v>
      </c>
      <c r="AR333" s="29" t="s">
        <v>63</v>
      </c>
      <c r="AS333" s="29" t="s">
        <v>68</v>
      </c>
      <c r="AT333" s="29" t="s">
        <v>87</v>
      </c>
      <c r="AU333" s="29" t="s">
        <v>67</v>
      </c>
      <c r="AV333" s="29" t="s">
        <v>80</v>
      </c>
      <c r="AW333" s="29" t="s">
        <v>73</v>
      </c>
      <c r="AX333" s="29" t="s">
        <v>73</v>
      </c>
      <c r="AY333" s="29" t="s">
        <v>72</v>
      </c>
      <c r="AZ333" s="29" t="s">
        <v>72</v>
      </c>
      <c r="BA333" s="29" t="s">
        <v>73</v>
      </c>
      <c r="BB333" s="29" t="s">
        <v>73</v>
      </c>
      <c r="BC333" s="29" t="s">
        <v>73</v>
      </c>
      <c r="BD333" s="29"/>
      <c r="BE333" s="29" t="s">
        <v>73</v>
      </c>
      <c r="BF333" s="31"/>
      <c r="BG333" s="32"/>
      <c r="BH333" s="32"/>
      <c r="BI333" s="32"/>
      <c r="BJ333" s="32"/>
      <c r="BK333" s="32"/>
      <c r="BL333" s="32"/>
    </row>
    <row r="334" spans="1:64" ht="13.2" x14ac:dyDescent="0.25">
      <c r="A334" s="28">
        <v>45574.396404282408</v>
      </c>
      <c r="B334" s="29" t="s">
        <v>913</v>
      </c>
      <c r="C334" s="30" t="s">
        <v>914</v>
      </c>
      <c r="D334" s="29">
        <v>16.899999999999999</v>
      </c>
      <c r="E334" s="29">
        <v>0.25</v>
      </c>
      <c r="F334" s="29" t="s">
        <v>423</v>
      </c>
      <c r="G334" s="29" t="s">
        <v>76</v>
      </c>
      <c r="H334" s="29" t="s">
        <v>863</v>
      </c>
      <c r="I334" s="29" t="s">
        <v>73</v>
      </c>
      <c r="J334" s="29" t="s">
        <v>64</v>
      </c>
      <c r="K334" s="29" t="s">
        <v>64</v>
      </c>
      <c r="L334" s="29" t="s">
        <v>64</v>
      </c>
      <c r="M334" s="29" t="s">
        <v>64</v>
      </c>
      <c r="N334" s="29" t="s">
        <v>64</v>
      </c>
      <c r="O334" s="29" t="s">
        <v>78</v>
      </c>
      <c r="P334" s="29" t="s">
        <v>84</v>
      </c>
      <c r="Q334" s="29" t="s">
        <v>64</v>
      </c>
      <c r="R334" s="29" t="s">
        <v>64</v>
      </c>
      <c r="S334" s="29" t="s">
        <v>64</v>
      </c>
      <c r="T334" s="29" t="s">
        <v>78</v>
      </c>
      <c r="U334" s="29" t="s">
        <v>78</v>
      </c>
      <c r="V334" s="29" t="s">
        <v>64</v>
      </c>
      <c r="W334" s="29" t="s">
        <v>64</v>
      </c>
      <c r="X334" s="29" t="s">
        <v>64</v>
      </c>
      <c r="Y334" s="29" t="s">
        <v>64</v>
      </c>
      <c r="Z334" s="29" t="s">
        <v>66</v>
      </c>
      <c r="AA334" s="29" t="s">
        <v>65</v>
      </c>
      <c r="AB334" s="29" t="s">
        <v>66</v>
      </c>
      <c r="AC334" s="29" t="s">
        <v>65</v>
      </c>
      <c r="AD334" s="29" t="s">
        <v>66</v>
      </c>
      <c r="AE334" s="29" t="s">
        <v>65</v>
      </c>
      <c r="AF334" s="29" t="s">
        <v>66</v>
      </c>
      <c r="AG334" s="29" t="s">
        <v>65</v>
      </c>
      <c r="AH334" s="29" t="s">
        <v>66</v>
      </c>
      <c r="AI334" s="29" t="s">
        <v>101</v>
      </c>
      <c r="AJ334" s="29" t="s">
        <v>65</v>
      </c>
      <c r="AK334" s="29" t="s">
        <v>66</v>
      </c>
      <c r="AL334" s="29" t="s">
        <v>65</v>
      </c>
      <c r="AM334" s="29" t="s">
        <v>65</v>
      </c>
      <c r="AN334" s="29" t="s">
        <v>66</v>
      </c>
      <c r="AO334" s="29" t="s">
        <v>66</v>
      </c>
      <c r="AP334" s="29" t="s">
        <v>67</v>
      </c>
      <c r="AQ334" s="29" t="s">
        <v>80</v>
      </c>
      <c r="AR334" s="29" t="s">
        <v>86</v>
      </c>
      <c r="AS334" s="29" t="s">
        <v>115</v>
      </c>
      <c r="AT334" s="29" t="s">
        <v>69</v>
      </c>
      <c r="AU334" s="29" t="s">
        <v>70</v>
      </c>
      <c r="AV334" s="29" t="s">
        <v>132</v>
      </c>
      <c r="AW334" s="29" t="s">
        <v>73</v>
      </c>
      <c r="AX334" s="29" t="s">
        <v>72</v>
      </c>
      <c r="AY334" s="29" t="s">
        <v>63</v>
      </c>
      <c r="AZ334" s="29" t="s">
        <v>63</v>
      </c>
      <c r="BA334" s="29" t="s">
        <v>63</v>
      </c>
      <c r="BB334" s="29" t="s">
        <v>72</v>
      </c>
      <c r="BC334" s="29" t="s">
        <v>73</v>
      </c>
      <c r="BD334" s="29"/>
      <c r="BE334" s="29" t="s">
        <v>73</v>
      </c>
      <c r="BF334" s="31"/>
      <c r="BG334" s="32"/>
      <c r="BH334" s="32"/>
      <c r="BI334" s="32"/>
      <c r="BJ334" s="32"/>
      <c r="BK334" s="32"/>
      <c r="BL334" s="32"/>
    </row>
    <row r="335" spans="1:64" ht="13.2" x14ac:dyDescent="0.25">
      <c r="A335" s="28">
        <v>45574.398962037041</v>
      </c>
      <c r="B335" s="29" t="s">
        <v>915</v>
      </c>
      <c r="C335" s="30" t="s">
        <v>916</v>
      </c>
      <c r="D335" s="29">
        <v>62.5</v>
      </c>
      <c r="E335" s="29">
        <v>0.28999999999999998</v>
      </c>
      <c r="F335" s="29" t="s">
        <v>114</v>
      </c>
      <c r="G335" s="29" t="s">
        <v>76</v>
      </c>
      <c r="H335" s="29" t="s">
        <v>846</v>
      </c>
      <c r="I335" s="29" t="s">
        <v>73</v>
      </c>
      <c r="J335" s="29" t="s">
        <v>64</v>
      </c>
      <c r="K335" s="29" t="s">
        <v>64</v>
      </c>
      <c r="L335" s="29" t="s">
        <v>64</v>
      </c>
      <c r="M335" s="29" t="s">
        <v>78</v>
      </c>
      <c r="N335" s="29" t="s">
        <v>64</v>
      </c>
      <c r="O335" s="29" t="s">
        <v>64</v>
      </c>
      <c r="P335" s="29" t="s">
        <v>64</v>
      </c>
      <c r="Q335" s="29" t="s">
        <v>64</v>
      </c>
      <c r="R335" s="29" t="s">
        <v>64</v>
      </c>
      <c r="S335" s="29" t="s">
        <v>64</v>
      </c>
      <c r="T335" s="29" t="s">
        <v>64</v>
      </c>
      <c r="U335" s="29" t="s">
        <v>64</v>
      </c>
      <c r="V335" s="29" t="s">
        <v>64</v>
      </c>
      <c r="W335" s="29" t="s">
        <v>64</v>
      </c>
      <c r="X335" s="29" t="s">
        <v>64</v>
      </c>
      <c r="Y335" s="29" t="s">
        <v>64</v>
      </c>
      <c r="Z335" s="29" t="s">
        <v>65</v>
      </c>
      <c r="AA335" s="29" t="s">
        <v>65</v>
      </c>
      <c r="AB335" s="29" t="s">
        <v>65</v>
      </c>
      <c r="AC335" s="29" t="s">
        <v>65</v>
      </c>
      <c r="AD335" s="29" t="s">
        <v>65</v>
      </c>
      <c r="AE335" s="29" t="s">
        <v>65</v>
      </c>
      <c r="AF335" s="29" t="s">
        <v>65</v>
      </c>
      <c r="AG335" s="29" t="s">
        <v>65</v>
      </c>
      <c r="AH335" s="29" t="s">
        <v>65</v>
      </c>
      <c r="AI335" s="29" t="s">
        <v>79</v>
      </c>
      <c r="AJ335" s="29" t="s">
        <v>65</v>
      </c>
      <c r="AK335" s="29" t="s">
        <v>65</v>
      </c>
      <c r="AL335" s="29" t="s">
        <v>65</v>
      </c>
      <c r="AM335" s="29" t="s">
        <v>65</v>
      </c>
      <c r="AN335" s="29" t="s">
        <v>65</v>
      </c>
      <c r="AO335" s="29" t="s">
        <v>65</v>
      </c>
      <c r="AP335" s="29" t="s">
        <v>67</v>
      </c>
      <c r="AQ335" s="29" t="s">
        <v>67</v>
      </c>
      <c r="AR335" s="29" t="s">
        <v>63</v>
      </c>
      <c r="AS335" s="29" t="s">
        <v>120</v>
      </c>
      <c r="AT335" s="29" t="s">
        <v>87</v>
      </c>
      <c r="AU335" s="29" t="s">
        <v>70</v>
      </c>
      <c r="AV335" s="29" t="s">
        <v>71</v>
      </c>
      <c r="AW335" s="29" t="s">
        <v>72</v>
      </c>
      <c r="AX335" s="29" t="s">
        <v>72</v>
      </c>
      <c r="AY335" s="29" t="s">
        <v>63</v>
      </c>
      <c r="AZ335" s="29" t="s">
        <v>63</v>
      </c>
      <c r="BA335" s="29" t="s">
        <v>72</v>
      </c>
      <c r="BB335" s="29" t="s">
        <v>73</v>
      </c>
      <c r="BC335" s="29" t="s">
        <v>73</v>
      </c>
      <c r="BD335" s="29"/>
      <c r="BE335" s="29" t="s">
        <v>73</v>
      </c>
      <c r="BF335" s="31"/>
      <c r="BG335" s="32"/>
      <c r="BH335" s="32"/>
      <c r="BI335" s="32"/>
      <c r="BJ335" s="32"/>
      <c r="BK335" s="32"/>
      <c r="BL335" s="32"/>
    </row>
    <row r="336" spans="1:64" ht="13.2" x14ac:dyDescent="0.25">
      <c r="A336" s="28">
        <v>45574.400678958336</v>
      </c>
      <c r="B336" s="29" t="s">
        <v>917</v>
      </c>
      <c r="C336" s="30" t="s">
        <v>918</v>
      </c>
      <c r="D336" s="29">
        <v>5.4</v>
      </c>
      <c r="E336" s="29">
        <v>0.17</v>
      </c>
      <c r="F336" s="29" t="s">
        <v>114</v>
      </c>
      <c r="G336" s="29" t="s">
        <v>76</v>
      </c>
      <c r="H336" s="29" t="s">
        <v>887</v>
      </c>
      <c r="I336" s="29" t="s">
        <v>63</v>
      </c>
      <c r="J336" s="29" t="s">
        <v>64</v>
      </c>
      <c r="K336" s="29" t="s">
        <v>64</v>
      </c>
      <c r="L336" s="29" t="s">
        <v>64</v>
      </c>
      <c r="M336" s="29" t="s">
        <v>84</v>
      </c>
      <c r="N336" s="29" t="s">
        <v>64</v>
      </c>
      <c r="O336" s="29" t="s">
        <v>64</v>
      </c>
      <c r="P336" s="29" t="s">
        <v>84</v>
      </c>
      <c r="Q336" s="29" t="s">
        <v>64</v>
      </c>
      <c r="R336" s="29" t="s">
        <v>64</v>
      </c>
      <c r="S336" s="29" t="s">
        <v>64</v>
      </c>
      <c r="T336" s="29" t="s">
        <v>64</v>
      </c>
      <c r="U336" s="29" t="s">
        <v>84</v>
      </c>
      <c r="V336" s="29" t="s">
        <v>64</v>
      </c>
      <c r="W336" s="29" t="s">
        <v>64</v>
      </c>
      <c r="X336" s="29" t="s">
        <v>84</v>
      </c>
      <c r="Y336" s="29" t="s">
        <v>64</v>
      </c>
      <c r="Z336" s="29" t="s">
        <v>66</v>
      </c>
      <c r="AA336" s="29" t="s">
        <v>66</v>
      </c>
      <c r="AB336" s="29" t="s">
        <v>65</v>
      </c>
      <c r="AC336" s="29" t="s">
        <v>66</v>
      </c>
      <c r="AD336" s="29" t="s">
        <v>66</v>
      </c>
      <c r="AE336" s="29" t="s">
        <v>66</v>
      </c>
      <c r="AF336" s="29" t="s">
        <v>66</v>
      </c>
      <c r="AG336" s="29" t="s">
        <v>66</v>
      </c>
      <c r="AH336" s="29" t="s">
        <v>66</v>
      </c>
      <c r="AI336" s="29" t="s">
        <v>79</v>
      </c>
      <c r="AJ336" s="29" t="s">
        <v>66</v>
      </c>
      <c r="AK336" s="29" t="s">
        <v>66</v>
      </c>
      <c r="AL336" s="29" t="s">
        <v>66</v>
      </c>
      <c r="AM336" s="29" t="s">
        <v>65</v>
      </c>
      <c r="AN336" s="29" t="s">
        <v>66</v>
      </c>
      <c r="AO336" s="29" t="s">
        <v>66</v>
      </c>
      <c r="AP336" s="29" t="s">
        <v>67</v>
      </c>
      <c r="AQ336" s="29" t="s">
        <v>67</v>
      </c>
      <c r="AR336" s="29" t="s">
        <v>63</v>
      </c>
      <c r="AS336" s="29" t="s">
        <v>919</v>
      </c>
      <c r="AT336" s="29" t="s">
        <v>87</v>
      </c>
      <c r="AU336" s="29" t="s">
        <v>70</v>
      </c>
      <c r="AV336" s="29" t="s">
        <v>132</v>
      </c>
      <c r="AW336" s="29" t="s">
        <v>73</v>
      </c>
      <c r="AX336" s="29" t="s">
        <v>73</v>
      </c>
      <c r="AY336" s="29" t="s">
        <v>73</v>
      </c>
      <c r="AZ336" s="29" t="s">
        <v>73</v>
      </c>
      <c r="BA336" s="29" t="s">
        <v>72</v>
      </c>
      <c r="BB336" s="29" t="s">
        <v>73</v>
      </c>
      <c r="BC336" s="29" t="s">
        <v>73</v>
      </c>
      <c r="BD336" s="29"/>
      <c r="BE336" s="29" t="s">
        <v>73</v>
      </c>
      <c r="BF336" s="31"/>
      <c r="BG336" s="32"/>
      <c r="BH336" s="32"/>
      <c r="BI336" s="32"/>
      <c r="BJ336" s="32"/>
      <c r="BK336" s="32"/>
      <c r="BL336" s="32"/>
    </row>
    <row r="337" spans="1:64" ht="13.2" x14ac:dyDescent="0.25">
      <c r="A337" s="28">
        <v>45574.402273946762</v>
      </c>
      <c r="B337" s="29" t="s">
        <v>920</v>
      </c>
      <c r="C337" s="30" t="s">
        <v>921</v>
      </c>
      <c r="D337" s="29">
        <v>62.5</v>
      </c>
      <c r="E337" s="29">
        <v>0.42</v>
      </c>
      <c r="F337" s="29" t="s">
        <v>114</v>
      </c>
      <c r="G337" s="29" t="s">
        <v>539</v>
      </c>
      <c r="H337" s="29" t="s">
        <v>922</v>
      </c>
      <c r="I337" s="29" t="s">
        <v>63</v>
      </c>
      <c r="J337" s="29" t="s">
        <v>78</v>
      </c>
      <c r="K337" s="29" t="s">
        <v>78</v>
      </c>
      <c r="L337" s="29" t="s">
        <v>78</v>
      </c>
      <c r="M337" s="29" t="s">
        <v>64</v>
      </c>
      <c r="N337" s="29" t="s">
        <v>64</v>
      </c>
      <c r="O337" s="29" t="s">
        <v>84</v>
      </c>
      <c r="P337" s="29" t="s">
        <v>84</v>
      </c>
      <c r="Q337" s="29" t="s">
        <v>78</v>
      </c>
      <c r="R337" s="29" t="s">
        <v>64</v>
      </c>
      <c r="S337" s="29" t="s">
        <v>84</v>
      </c>
      <c r="T337" s="29" t="s">
        <v>64</v>
      </c>
      <c r="U337" s="29" t="s">
        <v>78</v>
      </c>
      <c r="V337" s="29" t="s">
        <v>64</v>
      </c>
      <c r="W337" s="29" t="s">
        <v>64</v>
      </c>
      <c r="X337" s="29" t="s">
        <v>64</v>
      </c>
      <c r="Y337" s="29" t="s">
        <v>78</v>
      </c>
      <c r="Z337" s="29" t="s">
        <v>79</v>
      </c>
      <c r="AA337" s="29" t="s">
        <v>66</v>
      </c>
      <c r="AB337" s="29" t="s">
        <v>101</v>
      </c>
      <c r="AC337" s="29" t="s">
        <v>65</v>
      </c>
      <c r="AD337" s="29" t="s">
        <v>66</v>
      </c>
      <c r="AE337" s="29" t="s">
        <v>65</v>
      </c>
      <c r="AF337" s="29" t="s">
        <v>65</v>
      </c>
      <c r="AG337" s="29" t="s">
        <v>65</v>
      </c>
      <c r="AH337" s="29" t="s">
        <v>79</v>
      </c>
      <c r="AI337" s="29" t="s">
        <v>101</v>
      </c>
      <c r="AJ337" s="29" t="s">
        <v>66</v>
      </c>
      <c r="AK337" s="29" t="s">
        <v>65</v>
      </c>
      <c r="AL337" s="29" t="s">
        <v>65</v>
      </c>
      <c r="AM337" s="29" t="s">
        <v>65</v>
      </c>
      <c r="AN337" s="29" t="s">
        <v>65</v>
      </c>
      <c r="AO337" s="29" t="s">
        <v>65</v>
      </c>
      <c r="AP337" s="29" t="s">
        <v>67</v>
      </c>
      <c r="AQ337" s="29" t="s">
        <v>67</v>
      </c>
      <c r="AR337" s="29" t="s">
        <v>63</v>
      </c>
      <c r="AS337" s="29" t="s">
        <v>81</v>
      </c>
      <c r="AT337" s="29" t="s">
        <v>169</v>
      </c>
      <c r="AU337" s="29" t="s">
        <v>70</v>
      </c>
      <c r="AV337" s="29" t="s">
        <v>71</v>
      </c>
      <c r="AW337" s="29" t="s">
        <v>73</v>
      </c>
      <c r="AX337" s="29" t="s">
        <v>72</v>
      </c>
      <c r="AY337" s="29" t="s">
        <v>72</v>
      </c>
      <c r="AZ337" s="29" t="s">
        <v>63</v>
      </c>
      <c r="BA337" s="29" t="s">
        <v>73</v>
      </c>
      <c r="BB337" s="29" t="s">
        <v>73</v>
      </c>
      <c r="BC337" s="29" t="s">
        <v>73</v>
      </c>
      <c r="BD337" s="29"/>
      <c r="BE337" s="29" t="s">
        <v>73</v>
      </c>
      <c r="BF337" s="31"/>
      <c r="BG337" s="32"/>
      <c r="BH337" s="32"/>
      <c r="BI337" s="32"/>
      <c r="BJ337" s="32"/>
      <c r="BK337" s="32"/>
      <c r="BL337" s="32"/>
    </row>
    <row r="338" spans="1:64" ht="13.2" x14ac:dyDescent="0.25">
      <c r="A338" s="28">
        <v>45574.404956631945</v>
      </c>
      <c r="B338" s="29" t="s">
        <v>923</v>
      </c>
      <c r="C338" s="30" t="s">
        <v>924</v>
      </c>
      <c r="D338" s="29">
        <v>100</v>
      </c>
      <c r="E338" s="29">
        <v>1.38</v>
      </c>
      <c r="F338" s="29" t="s">
        <v>114</v>
      </c>
      <c r="G338" s="29" t="s">
        <v>539</v>
      </c>
      <c r="H338" s="29" t="s">
        <v>925</v>
      </c>
      <c r="I338" s="29" t="s">
        <v>63</v>
      </c>
      <c r="J338" s="29" t="s">
        <v>64</v>
      </c>
      <c r="K338" s="29" t="s">
        <v>84</v>
      </c>
      <c r="L338" s="29" t="s">
        <v>64</v>
      </c>
      <c r="M338" s="29" t="s">
        <v>64</v>
      </c>
      <c r="N338" s="29" t="s">
        <v>64</v>
      </c>
      <c r="O338" s="29" t="s">
        <v>84</v>
      </c>
      <c r="P338" s="29" t="s">
        <v>84</v>
      </c>
      <c r="Q338" s="29" t="s">
        <v>64</v>
      </c>
      <c r="R338" s="29" t="s">
        <v>64</v>
      </c>
      <c r="S338" s="29" t="s">
        <v>64</v>
      </c>
      <c r="T338" s="29" t="s">
        <v>84</v>
      </c>
      <c r="U338" s="29" t="s">
        <v>64</v>
      </c>
      <c r="V338" s="29" t="s">
        <v>64</v>
      </c>
      <c r="W338" s="29" t="s">
        <v>64</v>
      </c>
      <c r="X338" s="29" t="s">
        <v>64</v>
      </c>
      <c r="Y338" s="29" t="s">
        <v>64</v>
      </c>
      <c r="Z338" s="29" t="s">
        <v>79</v>
      </c>
      <c r="AA338" s="29" t="s">
        <v>66</v>
      </c>
      <c r="AB338" s="29" t="s">
        <v>65</v>
      </c>
      <c r="AC338" s="29" t="s">
        <v>65</v>
      </c>
      <c r="AD338" s="29" t="s">
        <v>65</v>
      </c>
      <c r="AE338" s="29" t="s">
        <v>66</v>
      </c>
      <c r="AF338" s="29" t="s">
        <v>66</v>
      </c>
      <c r="AG338" s="29" t="s">
        <v>66</v>
      </c>
      <c r="AH338" s="29" t="s">
        <v>65</v>
      </c>
      <c r="AI338" s="29" t="s">
        <v>79</v>
      </c>
      <c r="AJ338" s="29" t="s">
        <v>66</v>
      </c>
      <c r="AK338" s="29" t="s">
        <v>66</v>
      </c>
      <c r="AL338" s="29" t="s">
        <v>101</v>
      </c>
      <c r="AM338" s="29" t="s">
        <v>66</v>
      </c>
      <c r="AN338" s="29" t="s">
        <v>65</v>
      </c>
      <c r="AO338" s="29" t="s">
        <v>65</v>
      </c>
      <c r="AP338" s="29" t="s">
        <v>80</v>
      </c>
      <c r="AQ338" s="29" t="s">
        <v>80</v>
      </c>
      <c r="AR338" s="29" t="s">
        <v>63</v>
      </c>
      <c r="AS338" s="29" t="s">
        <v>81</v>
      </c>
      <c r="AT338" s="29" t="s">
        <v>87</v>
      </c>
      <c r="AU338" s="29" t="s">
        <v>67</v>
      </c>
      <c r="AV338" s="29" t="s">
        <v>469</v>
      </c>
      <c r="AW338" s="29" t="s">
        <v>73</v>
      </c>
      <c r="AX338" s="29" t="s">
        <v>63</v>
      </c>
      <c r="AY338" s="29" t="s">
        <v>63</v>
      </c>
      <c r="AZ338" s="29" t="s">
        <v>63</v>
      </c>
      <c r="BA338" s="29" t="s">
        <v>63</v>
      </c>
      <c r="BB338" s="29" t="s">
        <v>63</v>
      </c>
      <c r="BC338" s="29" t="s">
        <v>73</v>
      </c>
      <c r="BD338" s="29" t="s">
        <v>197</v>
      </c>
      <c r="BE338" s="29" t="s">
        <v>73</v>
      </c>
      <c r="BF338" s="31"/>
      <c r="BG338" s="32"/>
      <c r="BH338" s="32"/>
      <c r="BI338" s="32"/>
      <c r="BJ338" s="32"/>
      <c r="BK338" s="32"/>
      <c r="BL338" s="32"/>
    </row>
    <row r="339" spans="1:64" ht="13.2" x14ac:dyDescent="0.25">
      <c r="A339" s="28">
        <v>45574.405944444443</v>
      </c>
      <c r="B339" s="29" t="s">
        <v>926</v>
      </c>
      <c r="C339" s="30" t="s">
        <v>927</v>
      </c>
      <c r="D339" s="29">
        <v>51.79</v>
      </c>
      <c r="E339" s="29">
        <v>0.25</v>
      </c>
      <c r="F339" s="29" t="s">
        <v>114</v>
      </c>
      <c r="G339" s="29" t="s">
        <v>539</v>
      </c>
      <c r="H339" s="29" t="s">
        <v>846</v>
      </c>
      <c r="I339" s="29" t="s">
        <v>63</v>
      </c>
      <c r="J339" s="29" t="s">
        <v>78</v>
      </c>
      <c r="K339" s="29" t="s">
        <v>78</v>
      </c>
      <c r="L339" s="29" t="s">
        <v>145</v>
      </c>
      <c r="M339" s="29" t="s">
        <v>78</v>
      </c>
      <c r="N339" s="29" t="s">
        <v>64</v>
      </c>
      <c r="O339" s="29" t="s">
        <v>78</v>
      </c>
      <c r="P339" s="29" t="s">
        <v>84</v>
      </c>
      <c r="Q339" s="29" t="s">
        <v>84</v>
      </c>
      <c r="R339" s="29" t="s">
        <v>78</v>
      </c>
      <c r="S339" s="29" t="s">
        <v>78</v>
      </c>
      <c r="T339" s="29" t="s">
        <v>78</v>
      </c>
      <c r="U339" s="29" t="s">
        <v>84</v>
      </c>
      <c r="V339" s="29" t="s">
        <v>84</v>
      </c>
      <c r="W339" s="29" t="s">
        <v>84</v>
      </c>
      <c r="X339" s="29" t="s">
        <v>64</v>
      </c>
      <c r="Y339" s="29" t="s">
        <v>84</v>
      </c>
      <c r="Z339" s="29" t="s">
        <v>66</v>
      </c>
      <c r="AA339" s="29" t="s">
        <v>79</v>
      </c>
      <c r="AB339" s="29" t="s">
        <v>66</v>
      </c>
      <c r="AC339" s="29" t="s">
        <v>79</v>
      </c>
      <c r="AD339" s="29" t="s">
        <v>79</v>
      </c>
      <c r="AE339" s="29" t="s">
        <v>66</v>
      </c>
      <c r="AF339" s="29" t="s">
        <v>79</v>
      </c>
      <c r="AG339" s="29" t="s">
        <v>66</v>
      </c>
      <c r="AH339" s="29" t="s">
        <v>66</v>
      </c>
      <c r="AI339" s="29" t="s">
        <v>66</v>
      </c>
      <c r="AJ339" s="29" t="s">
        <v>66</v>
      </c>
      <c r="AK339" s="29" t="s">
        <v>66</v>
      </c>
      <c r="AL339" s="29" t="s">
        <v>66</v>
      </c>
      <c r="AM339" s="29" t="s">
        <v>66</v>
      </c>
      <c r="AN339" s="29" t="s">
        <v>66</v>
      </c>
      <c r="AO339" s="29" t="s">
        <v>66</v>
      </c>
      <c r="AP339" s="29" t="s">
        <v>67</v>
      </c>
      <c r="AQ339" s="29" t="s">
        <v>119</v>
      </c>
      <c r="AR339" s="29" t="s">
        <v>86</v>
      </c>
      <c r="AS339" s="29" t="s">
        <v>68</v>
      </c>
      <c r="AT339" s="29" t="s">
        <v>69</v>
      </c>
      <c r="AU339" s="29" t="s">
        <v>70</v>
      </c>
      <c r="AV339" s="29" t="s">
        <v>132</v>
      </c>
      <c r="AW339" s="29" t="s">
        <v>73</v>
      </c>
      <c r="AX339" s="29" t="s">
        <v>73</v>
      </c>
      <c r="AY339" s="29" t="s">
        <v>63</v>
      </c>
      <c r="AZ339" s="29" t="s">
        <v>72</v>
      </c>
      <c r="BA339" s="29" t="s">
        <v>63</v>
      </c>
      <c r="BB339" s="29" t="s">
        <v>72</v>
      </c>
      <c r="BC339" s="29" t="s">
        <v>73</v>
      </c>
      <c r="BD339" s="29"/>
      <c r="BE339" s="29" t="s">
        <v>73</v>
      </c>
      <c r="BF339" s="31"/>
      <c r="BG339" s="32"/>
      <c r="BH339" s="32"/>
      <c r="BI339" s="32"/>
      <c r="BJ339" s="32"/>
      <c r="BK339" s="32"/>
      <c r="BL339" s="32"/>
    </row>
    <row r="340" spans="1:64" ht="13.2" x14ac:dyDescent="0.25">
      <c r="A340" s="28">
        <v>45574.407758043977</v>
      </c>
      <c r="B340" s="29" t="s">
        <v>928</v>
      </c>
      <c r="C340" s="30" t="s">
        <v>929</v>
      </c>
      <c r="D340" s="29">
        <v>100</v>
      </c>
      <c r="E340" s="29">
        <v>1.29</v>
      </c>
      <c r="F340" s="29" t="s">
        <v>114</v>
      </c>
      <c r="G340" s="29" t="s">
        <v>76</v>
      </c>
      <c r="H340" s="29" t="s">
        <v>887</v>
      </c>
      <c r="I340" s="29" t="s">
        <v>63</v>
      </c>
      <c r="J340" s="29" t="s">
        <v>64</v>
      </c>
      <c r="K340" s="29" t="s">
        <v>78</v>
      </c>
      <c r="L340" s="29" t="s">
        <v>64</v>
      </c>
      <c r="M340" s="29" t="s">
        <v>84</v>
      </c>
      <c r="N340" s="29" t="s">
        <v>84</v>
      </c>
      <c r="O340" s="29" t="s">
        <v>64</v>
      </c>
      <c r="P340" s="29" t="s">
        <v>64</v>
      </c>
      <c r="Q340" s="29" t="s">
        <v>64</v>
      </c>
      <c r="R340" s="29" t="s">
        <v>64</v>
      </c>
      <c r="S340" s="29" t="s">
        <v>64</v>
      </c>
      <c r="T340" s="29" t="s">
        <v>64</v>
      </c>
      <c r="U340" s="29" t="s">
        <v>84</v>
      </c>
      <c r="V340" s="29" t="s">
        <v>84</v>
      </c>
      <c r="W340" s="29" t="s">
        <v>64</v>
      </c>
      <c r="X340" s="29" t="s">
        <v>84</v>
      </c>
      <c r="Y340" s="29" t="s">
        <v>64</v>
      </c>
      <c r="Z340" s="29" t="s">
        <v>66</v>
      </c>
      <c r="AA340" s="29" t="s">
        <v>65</v>
      </c>
      <c r="AB340" s="29" t="s">
        <v>65</v>
      </c>
      <c r="AC340" s="29" t="s">
        <v>66</v>
      </c>
      <c r="AD340" s="29" t="s">
        <v>66</v>
      </c>
      <c r="AE340" s="29" t="s">
        <v>65</v>
      </c>
      <c r="AF340" s="29" t="s">
        <v>65</v>
      </c>
      <c r="AG340" s="29" t="s">
        <v>66</v>
      </c>
      <c r="AH340" s="29" t="s">
        <v>66</v>
      </c>
      <c r="AI340" s="29" t="s">
        <v>66</v>
      </c>
      <c r="AJ340" s="29" t="s">
        <v>79</v>
      </c>
      <c r="AK340" s="29" t="s">
        <v>66</v>
      </c>
      <c r="AL340" s="29" t="s">
        <v>66</v>
      </c>
      <c r="AM340" s="29" t="s">
        <v>66</v>
      </c>
      <c r="AN340" s="29" t="s">
        <v>79</v>
      </c>
      <c r="AO340" s="29" t="s">
        <v>66</v>
      </c>
      <c r="AP340" s="29" t="s">
        <v>67</v>
      </c>
      <c r="AQ340" s="29" t="s">
        <v>67</v>
      </c>
      <c r="AR340" s="29" t="s">
        <v>86</v>
      </c>
      <c r="AS340" s="29" t="s">
        <v>68</v>
      </c>
      <c r="AT340" s="29" t="s">
        <v>169</v>
      </c>
      <c r="AU340" s="29" t="s">
        <v>93</v>
      </c>
      <c r="AV340" s="29" t="s">
        <v>71</v>
      </c>
      <c r="AW340" s="29" t="s">
        <v>72</v>
      </c>
      <c r="AX340" s="29" t="s">
        <v>63</v>
      </c>
      <c r="AY340" s="29" t="s">
        <v>63</v>
      </c>
      <c r="AZ340" s="29" t="s">
        <v>63</v>
      </c>
      <c r="BA340" s="29" t="s">
        <v>63</v>
      </c>
      <c r="BB340" s="29" t="s">
        <v>73</v>
      </c>
      <c r="BC340" s="29" t="s">
        <v>73</v>
      </c>
      <c r="BD340" s="29"/>
      <c r="BE340" s="29" t="s">
        <v>73</v>
      </c>
      <c r="BF340" s="31"/>
      <c r="BG340" s="32"/>
      <c r="BH340" s="32"/>
      <c r="BI340" s="32"/>
      <c r="BJ340" s="32"/>
      <c r="BK340" s="32"/>
      <c r="BL340" s="32"/>
    </row>
    <row r="341" spans="1:64" ht="13.2" x14ac:dyDescent="0.25">
      <c r="A341" s="28">
        <v>45574.408856099537</v>
      </c>
      <c r="B341" s="29" t="s">
        <v>930</v>
      </c>
      <c r="C341" s="30" t="s">
        <v>931</v>
      </c>
      <c r="D341" s="29">
        <v>56.25</v>
      </c>
      <c r="E341" s="29">
        <v>0.5</v>
      </c>
      <c r="F341" s="29" t="s">
        <v>114</v>
      </c>
      <c r="G341" s="29" t="s">
        <v>76</v>
      </c>
      <c r="H341" s="29" t="s">
        <v>846</v>
      </c>
      <c r="I341" s="29" t="s">
        <v>63</v>
      </c>
      <c r="J341" s="29" t="s">
        <v>64</v>
      </c>
      <c r="K341" s="29" t="s">
        <v>64</v>
      </c>
      <c r="L341" s="29" t="s">
        <v>64</v>
      </c>
      <c r="M341" s="29" t="s">
        <v>84</v>
      </c>
      <c r="N341" s="29" t="s">
        <v>78</v>
      </c>
      <c r="O341" s="29" t="s">
        <v>64</v>
      </c>
      <c r="P341" s="29" t="s">
        <v>84</v>
      </c>
      <c r="Q341" s="29" t="s">
        <v>84</v>
      </c>
      <c r="R341" s="29" t="s">
        <v>64</v>
      </c>
      <c r="S341" s="29" t="s">
        <v>64</v>
      </c>
      <c r="T341" s="29" t="s">
        <v>64</v>
      </c>
      <c r="U341" s="29" t="s">
        <v>64</v>
      </c>
      <c r="V341" s="29" t="s">
        <v>64</v>
      </c>
      <c r="W341" s="29" t="s">
        <v>64</v>
      </c>
      <c r="X341" s="29" t="s">
        <v>64</v>
      </c>
      <c r="Y341" s="29" t="s">
        <v>84</v>
      </c>
      <c r="Z341" s="29" t="s">
        <v>66</v>
      </c>
      <c r="AA341" s="29" t="s">
        <v>65</v>
      </c>
      <c r="AB341" s="29" t="s">
        <v>66</v>
      </c>
      <c r="AC341" s="29" t="s">
        <v>66</v>
      </c>
      <c r="AD341" s="29" t="s">
        <v>65</v>
      </c>
      <c r="AE341" s="29" t="s">
        <v>66</v>
      </c>
      <c r="AF341" s="29" t="s">
        <v>66</v>
      </c>
      <c r="AG341" s="29" t="s">
        <v>66</v>
      </c>
      <c r="AH341" s="29" t="s">
        <v>66</v>
      </c>
      <c r="AI341" s="29" t="s">
        <v>66</v>
      </c>
      <c r="AJ341" s="29" t="s">
        <v>79</v>
      </c>
      <c r="AK341" s="29" t="s">
        <v>79</v>
      </c>
      <c r="AL341" s="29" t="s">
        <v>79</v>
      </c>
      <c r="AM341" s="29" t="s">
        <v>66</v>
      </c>
      <c r="AN341" s="29" t="s">
        <v>66</v>
      </c>
      <c r="AO341" s="29" t="s">
        <v>66</v>
      </c>
      <c r="AP341" s="29" t="s">
        <v>67</v>
      </c>
      <c r="AQ341" s="29" t="s">
        <v>67</v>
      </c>
      <c r="AR341" s="29" t="s">
        <v>63</v>
      </c>
      <c r="AS341" s="29" t="s">
        <v>68</v>
      </c>
      <c r="AT341" s="29" t="s">
        <v>69</v>
      </c>
      <c r="AU341" s="29" t="s">
        <v>70</v>
      </c>
      <c r="AV341" s="29" t="s">
        <v>71</v>
      </c>
      <c r="AW341" s="29" t="s">
        <v>72</v>
      </c>
      <c r="AX341" s="29" t="s">
        <v>73</v>
      </c>
      <c r="AY341" s="29" t="s">
        <v>63</v>
      </c>
      <c r="AZ341" s="29" t="s">
        <v>72</v>
      </c>
      <c r="BA341" s="29" t="s">
        <v>72</v>
      </c>
      <c r="BB341" s="29" t="s">
        <v>73</v>
      </c>
      <c r="BC341" s="29" t="s">
        <v>73</v>
      </c>
      <c r="BD341" s="29"/>
      <c r="BE341" s="29" t="s">
        <v>73</v>
      </c>
      <c r="BF341" s="31"/>
      <c r="BG341" s="32"/>
      <c r="BH341" s="32"/>
      <c r="BI341" s="32"/>
      <c r="BJ341" s="32"/>
      <c r="BK341" s="32"/>
      <c r="BL341" s="32"/>
    </row>
    <row r="342" spans="1:64" ht="13.2" x14ac:dyDescent="0.25">
      <c r="A342" s="28">
        <v>45574.409002812499</v>
      </c>
      <c r="B342" s="29" t="s">
        <v>932</v>
      </c>
      <c r="C342" s="30" t="s">
        <v>933</v>
      </c>
      <c r="D342" s="29">
        <v>5.36</v>
      </c>
      <c r="E342" s="29">
        <v>0.25</v>
      </c>
      <c r="F342" s="29" t="s">
        <v>423</v>
      </c>
      <c r="G342" s="29" t="s">
        <v>76</v>
      </c>
      <c r="H342" s="29" t="s">
        <v>846</v>
      </c>
      <c r="I342" s="29" t="s">
        <v>73</v>
      </c>
      <c r="J342" s="29" t="s">
        <v>64</v>
      </c>
      <c r="K342" s="29" t="s">
        <v>64</v>
      </c>
      <c r="L342" s="29" t="s">
        <v>64</v>
      </c>
      <c r="M342" s="29" t="s">
        <v>78</v>
      </c>
      <c r="N342" s="29" t="s">
        <v>78</v>
      </c>
      <c r="O342" s="29" t="s">
        <v>64</v>
      </c>
      <c r="P342" s="29" t="s">
        <v>64</v>
      </c>
      <c r="Q342" s="29" t="s">
        <v>64</v>
      </c>
      <c r="R342" s="29" t="s">
        <v>64</v>
      </c>
      <c r="S342" s="29" t="s">
        <v>64</v>
      </c>
      <c r="T342" s="29" t="s">
        <v>64</v>
      </c>
      <c r="U342" s="29" t="s">
        <v>64</v>
      </c>
      <c r="V342" s="29" t="s">
        <v>64</v>
      </c>
      <c r="W342" s="29" t="s">
        <v>64</v>
      </c>
      <c r="X342" s="29" t="s">
        <v>64</v>
      </c>
      <c r="Y342" s="29" t="s">
        <v>64</v>
      </c>
      <c r="Z342" s="29" t="s">
        <v>65</v>
      </c>
      <c r="AA342" s="29" t="s">
        <v>65</v>
      </c>
      <c r="AB342" s="29" t="s">
        <v>65</v>
      </c>
      <c r="AC342" s="29" t="s">
        <v>65</v>
      </c>
      <c r="AD342" s="29" t="s">
        <v>65</v>
      </c>
      <c r="AE342" s="29" t="s">
        <v>65</v>
      </c>
      <c r="AF342" s="29" t="s">
        <v>65</v>
      </c>
      <c r="AG342" s="29" t="s">
        <v>65</v>
      </c>
      <c r="AH342" s="29" t="s">
        <v>65</v>
      </c>
      <c r="AI342" s="29" t="s">
        <v>101</v>
      </c>
      <c r="AJ342" s="29" t="s">
        <v>65</v>
      </c>
      <c r="AK342" s="29" t="s">
        <v>65</v>
      </c>
      <c r="AL342" s="29" t="s">
        <v>65</v>
      </c>
      <c r="AM342" s="29" t="s">
        <v>65</v>
      </c>
      <c r="AN342" s="29" t="s">
        <v>66</v>
      </c>
      <c r="AO342" s="29" t="s">
        <v>66</v>
      </c>
      <c r="AP342" s="29" t="s">
        <v>67</v>
      </c>
      <c r="AQ342" s="29" t="s">
        <v>67</v>
      </c>
      <c r="AR342" s="29" t="s">
        <v>63</v>
      </c>
      <c r="AS342" s="29" t="s">
        <v>68</v>
      </c>
      <c r="AT342" s="29" t="s">
        <v>69</v>
      </c>
      <c r="AU342" s="29" t="s">
        <v>80</v>
      </c>
      <c r="AV342" s="29" t="s">
        <v>80</v>
      </c>
      <c r="AW342" s="29" t="s">
        <v>63</v>
      </c>
      <c r="AX342" s="29" t="s">
        <v>72</v>
      </c>
      <c r="AY342" s="29" t="s">
        <v>63</v>
      </c>
      <c r="AZ342" s="29" t="s">
        <v>72</v>
      </c>
      <c r="BA342" s="29" t="s">
        <v>72</v>
      </c>
      <c r="BB342" s="29" t="s">
        <v>73</v>
      </c>
      <c r="BC342" s="29" t="s">
        <v>73</v>
      </c>
      <c r="BD342" s="29"/>
      <c r="BE342" s="29" t="s">
        <v>73</v>
      </c>
      <c r="BF342" s="31"/>
      <c r="BG342" s="32"/>
      <c r="BH342" s="32"/>
      <c r="BI342" s="32"/>
      <c r="BJ342" s="32"/>
      <c r="BK342" s="32"/>
      <c r="BL342" s="32"/>
    </row>
    <row r="343" spans="1:64" ht="13.2" x14ac:dyDescent="0.25">
      <c r="A343" s="28">
        <v>45574.411478483795</v>
      </c>
      <c r="B343" s="29" t="s">
        <v>934</v>
      </c>
      <c r="C343" s="30" t="s">
        <v>935</v>
      </c>
      <c r="D343" s="29">
        <v>100</v>
      </c>
      <c r="E343" s="29">
        <v>1.1299999999999999</v>
      </c>
      <c r="F343" s="29" t="s">
        <v>114</v>
      </c>
      <c r="G343" s="29" t="s">
        <v>76</v>
      </c>
      <c r="H343" s="29" t="s">
        <v>849</v>
      </c>
      <c r="I343" s="29" t="s">
        <v>63</v>
      </c>
      <c r="J343" s="29" t="s">
        <v>64</v>
      </c>
      <c r="K343" s="29" t="s">
        <v>84</v>
      </c>
      <c r="L343" s="29" t="s">
        <v>64</v>
      </c>
      <c r="M343" s="29" t="s">
        <v>84</v>
      </c>
      <c r="N343" s="29" t="s">
        <v>64</v>
      </c>
      <c r="O343" s="29" t="s">
        <v>64</v>
      </c>
      <c r="P343" s="29" t="s">
        <v>84</v>
      </c>
      <c r="Q343" s="29" t="s">
        <v>84</v>
      </c>
      <c r="R343" s="29" t="s">
        <v>64</v>
      </c>
      <c r="S343" s="29" t="s">
        <v>64</v>
      </c>
      <c r="T343" s="29" t="s">
        <v>64</v>
      </c>
      <c r="U343" s="29" t="s">
        <v>84</v>
      </c>
      <c r="V343" s="29" t="s">
        <v>84</v>
      </c>
      <c r="W343" s="29" t="s">
        <v>84</v>
      </c>
      <c r="X343" s="29" t="s">
        <v>64</v>
      </c>
      <c r="Y343" s="29" t="s">
        <v>84</v>
      </c>
      <c r="Z343" s="29" t="s">
        <v>66</v>
      </c>
      <c r="AA343" s="29" t="s">
        <v>66</v>
      </c>
      <c r="AB343" s="29" t="s">
        <v>66</v>
      </c>
      <c r="AC343" s="29" t="s">
        <v>66</v>
      </c>
      <c r="AD343" s="29" t="s">
        <v>66</v>
      </c>
      <c r="AE343" s="29" t="s">
        <v>66</v>
      </c>
      <c r="AF343" s="29" t="s">
        <v>66</v>
      </c>
      <c r="AG343" s="29" t="s">
        <v>66</v>
      </c>
      <c r="AH343" s="29" t="s">
        <v>66</v>
      </c>
      <c r="AI343" s="29" t="s">
        <v>101</v>
      </c>
      <c r="AJ343" s="29" t="s">
        <v>66</v>
      </c>
      <c r="AK343" s="29" t="s">
        <v>79</v>
      </c>
      <c r="AL343" s="29" t="s">
        <v>66</v>
      </c>
      <c r="AM343" s="29" t="s">
        <v>66</v>
      </c>
      <c r="AN343" s="29" t="s">
        <v>79</v>
      </c>
      <c r="AO343" s="29" t="s">
        <v>79</v>
      </c>
      <c r="AP343" s="29" t="s">
        <v>67</v>
      </c>
      <c r="AQ343" s="29" t="s">
        <v>67</v>
      </c>
      <c r="AR343" s="29" t="s">
        <v>86</v>
      </c>
      <c r="AS343" s="29" t="s">
        <v>81</v>
      </c>
      <c r="AT343" s="29" t="s">
        <v>87</v>
      </c>
      <c r="AU343" s="29" t="s">
        <v>93</v>
      </c>
      <c r="AV343" s="29" t="s">
        <v>132</v>
      </c>
      <c r="AW343" s="29" t="s">
        <v>73</v>
      </c>
      <c r="AX343" s="29" t="s">
        <v>73</v>
      </c>
      <c r="AY343" s="29" t="s">
        <v>72</v>
      </c>
      <c r="AZ343" s="29" t="s">
        <v>72</v>
      </c>
      <c r="BA343" s="29" t="s">
        <v>73</v>
      </c>
      <c r="BB343" s="29" t="s">
        <v>73</v>
      </c>
      <c r="BC343" s="29" t="s">
        <v>73</v>
      </c>
      <c r="BD343" s="29"/>
      <c r="BE343" s="29" t="s">
        <v>73</v>
      </c>
      <c r="BF343" s="31"/>
      <c r="BG343" s="32"/>
      <c r="BH343" s="32"/>
      <c r="BI343" s="32"/>
      <c r="BJ343" s="32"/>
      <c r="BK343" s="32"/>
      <c r="BL343" s="32"/>
    </row>
    <row r="344" spans="1:64" ht="13.2" x14ac:dyDescent="0.25">
      <c r="A344" s="28">
        <v>45574.411838773143</v>
      </c>
      <c r="B344" s="29" t="s">
        <v>936</v>
      </c>
      <c r="C344" s="30" t="s">
        <v>937</v>
      </c>
      <c r="D344" s="29">
        <v>100</v>
      </c>
      <c r="E344" s="29">
        <v>0.54</v>
      </c>
      <c r="F344" s="29" t="s">
        <v>423</v>
      </c>
      <c r="G344" s="29" t="s">
        <v>76</v>
      </c>
      <c r="H344" s="29" t="s">
        <v>887</v>
      </c>
      <c r="I344" s="29" t="s">
        <v>63</v>
      </c>
      <c r="J344" s="29" t="s">
        <v>64</v>
      </c>
      <c r="K344" s="29" t="s">
        <v>78</v>
      </c>
      <c r="L344" s="29" t="s">
        <v>64</v>
      </c>
      <c r="M344" s="29" t="s">
        <v>78</v>
      </c>
      <c r="N344" s="29" t="s">
        <v>64</v>
      </c>
      <c r="O344" s="29" t="s">
        <v>64</v>
      </c>
      <c r="P344" s="29" t="s">
        <v>84</v>
      </c>
      <c r="Q344" s="29" t="s">
        <v>64</v>
      </c>
      <c r="R344" s="29" t="s">
        <v>64</v>
      </c>
      <c r="S344" s="29" t="s">
        <v>64</v>
      </c>
      <c r="T344" s="29" t="s">
        <v>64</v>
      </c>
      <c r="U344" s="29" t="s">
        <v>64</v>
      </c>
      <c r="V344" s="29" t="s">
        <v>64</v>
      </c>
      <c r="W344" s="29" t="s">
        <v>84</v>
      </c>
      <c r="X344" s="29" t="s">
        <v>64</v>
      </c>
      <c r="Y344" s="29" t="s">
        <v>64</v>
      </c>
      <c r="Z344" s="29" t="s">
        <v>65</v>
      </c>
      <c r="AA344" s="29" t="s">
        <v>65</v>
      </c>
      <c r="AB344" s="29" t="s">
        <v>65</v>
      </c>
      <c r="AC344" s="29" t="s">
        <v>66</v>
      </c>
      <c r="AD344" s="29" t="s">
        <v>65</v>
      </c>
      <c r="AE344" s="29" t="s">
        <v>66</v>
      </c>
      <c r="AF344" s="29" t="s">
        <v>66</v>
      </c>
      <c r="AG344" s="29" t="s">
        <v>65</v>
      </c>
      <c r="AH344" s="29" t="s">
        <v>79</v>
      </c>
      <c r="AI344" s="29" t="s">
        <v>79</v>
      </c>
      <c r="AJ344" s="29" t="s">
        <v>65</v>
      </c>
      <c r="AK344" s="29" t="s">
        <v>65</v>
      </c>
      <c r="AL344" s="29" t="s">
        <v>65</v>
      </c>
      <c r="AM344" s="29" t="s">
        <v>65</v>
      </c>
      <c r="AN344" s="29" t="s">
        <v>66</v>
      </c>
      <c r="AO344" s="29" t="s">
        <v>65</v>
      </c>
      <c r="AP344" s="29" t="s">
        <v>67</v>
      </c>
      <c r="AQ344" s="29" t="s">
        <v>67</v>
      </c>
      <c r="AR344" s="29" t="s">
        <v>63</v>
      </c>
      <c r="AS344" s="29" t="s">
        <v>252</v>
      </c>
      <c r="AT344" s="29" t="s">
        <v>87</v>
      </c>
      <c r="AU344" s="29" t="s">
        <v>67</v>
      </c>
      <c r="AV344" s="29" t="s">
        <v>71</v>
      </c>
      <c r="AW344" s="29" t="s">
        <v>63</v>
      </c>
      <c r="AX344" s="29" t="s">
        <v>72</v>
      </c>
      <c r="AY344" s="29" t="s">
        <v>72</v>
      </c>
      <c r="AZ344" s="29" t="s">
        <v>63</v>
      </c>
      <c r="BA344" s="29" t="s">
        <v>72</v>
      </c>
      <c r="BB344" s="29" t="s">
        <v>63</v>
      </c>
      <c r="BC344" s="29" t="s">
        <v>73</v>
      </c>
      <c r="BD344" s="29"/>
      <c r="BE344" s="29" t="s">
        <v>73</v>
      </c>
      <c r="BF344" s="31"/>
      <c r="BG344" s="32"/>
      <c r="BH344" s="32"/>
      <c r="BI344" s="32"/>
      <c r="BJ344" s="32"/>
      <c r="BK344" s="32"/>
      <c r="BL344" s="32"/>
    </row>
    <row r="345" spans="1:64" ht="13.2" x14ac:dyDescent="0.25">
      <c r="A345" s="28">
        <v>45574.41598208333</v>
      </c>
      <c r="B345" s="29" t="s">
        <v>938</v>
      </c>
      <c r="C345" s="29" t="s">
        <v>939</v>
      </c>
      <c r="D345" s="29">
        <v>7.14</v>
      </c>
      <c r="E345" s="29">
        <v>0.08</v>
      </c>
      <c r="F345" s="29" t="s">
        <v>423</v>
      </c>
      <c r="G345" s="29" t="s">
        <v>76</v>
      </c>
      <c r="H345" s="29" t="s">
        <v>940</v>
      </c>
      <c r="I345" s="29" t="s">
        <v>73</v>
      </c>
      <c r="J345" s="29" t="s">
        <v>64</v>
      </c>
      <c r="K345" s="29" t="s">
        <v>64</v>
      </c>
      <c r="L345" s="29" t="s">
        <v>64</v>
      </c>
      <c r="M345" s="29" t="s">
        <v>84</v>
      </c>
      <c r="N345" s="29" t="s">
        <v>64</v>
      </c>
      <c r="O345" s="29" t="s">
        <v>64</v>
      </c>
      <c r="P345" s="29" t="s">
        <v>84</v>
      </c>
      <c r="Q345" s="29" t="s">
        <v>64</v>
      </c>
      <c r="R345" s="29" t="s">
        <v>64</v>
      </c>
      <c r="S345" s="29" t="s">
        <v>64</v>
      </c>
      <c r="T345" s="29" t="s">
        <v>64</v>
      </c>
      <c r="U345" s="29" t="s">
        <v>64</v>
      </c>
      <c r="V345" s="29" t="s">
        <v>64</v>
      </c>
      <c r="W345" s="29" t="s">
        <v>64</v>
      </c>
      <c r="X345" s="29" t="s">
        <v>64</v>
      </c>
      <c r="Y345" s="29" t="s">
        <v>64</v>
      </c>
      <c r="Z345" s="29" t="s">
        <v>65</v>
      </c>
      <c r="AA345" s="29" t="s">
        <v>65</v>
      </c>
      <c r="AB345" s="29" t="s">
        <v>66</v>
      </c>
      <c r="AC345" s="29" t="s">
        <v>65</v>
      </c>
      <c r="AD345" s="29" t="s">
        <v>65</v>
      </c>
      <c r="AE345" s="29" t="s">
        <v>65</v>
      </c>
      <c r="AF345" s="29" t="s">
        <v>66</v>
      </c>
      <c r="AG345" s="29" t="s">
        <v>65</v>
      </c>
      <c r="AH345" s="29" t="s">
        <v>65</v>
      </c>
      <c r="AI345" s="29" t="s">
        <v>101</v>
      </c>
      <c r="AJ345" s="29" t="s">
        <v>65</v>
      </c>
      <c r="AK345" s="29" t="s">
        <v>65</v>
      </c>
      <c r="AL345" s="29" t="s">
        <v>66</v>
      </c>
      <c r="AM345" s="29" t="s">
        <v>66</v>
      </c>
      <c r="AN345" s="29" t="s">
        <v>66</v>
      </c>
      <c r="AO345" s="29" t="s">
        <v>65</v>
      </c>
      <c r="AP345" s="29" t="s">
        <v>67</v>
      </c>
      <c r="AQ345" s="29" t="s">
        <v>67</v>
      </c>
      <c r="AR345" s="29" t="s">
        <v>63</v>
      </c>
      <c r="AS345" s="29" t="s">
        <v>181</v>
      </c>
      <c r="AT345" s="29" t="s">
        <v>87</v>
      </c>
      <c r="AU345" s="29" t="s">
        <v>70</v>
      </c>
      <c r="AV345" s="29" t="s">
        <v>71</v>
      </c>
      <c r="AW345" s="29" t="s">
        <v>72</v>
      </c>
      <c r="AX345" s="29" t="s">
        <v>73</v>
      </c>
      <c r="AY345" s="29" t="s">
        <v>72</v>
      </c>
      <c r="AZ345" s="29" t="s">
        <v>73</v>
      </c>
      <c r="BA345" s="29" t="s">
        <v>73</v>
      </c>
      <c r="BB345" s="29" t="s">
        <v>73</v>
      </c>
      <c r="BC345" s="29" t="s">
        <v>73</v>
      </c>
      <c r="BD345" s="29"/>
      <c r="BE345" s="29" t="s">
        <v>73</v>
      </c>
      <c r="BF345" s="31"/>
      <c r="BG345" s="32"/>
      <c r="BH345" s="32"/>
      <c r="BI345" s="32"/>
      <c r="BJ345" s="32"/>
      <c r="BK345" s="32"/>
      <c r="BL345" s="32"/>
    </row>
    <row r="346" spans="1:64" ht="13.2" x14ac:dyDescent="0.25">
      <c r="A346" s="28">
        <v>45574.416142048613</v>
      </c>
      <c r="B346" s="29" t="s">
        <v>941</v>
      </c>
      <c r="C346" s="30" t="s">
        <v>942</v>
      </c>
      <c r="D346" s="29">
        <v>10.7</v>
      </c>
      <c r="E346" s="29">
        <v>0.08</v>
      </c>
      <c r="F346" s="29" t="s">
        <v>423</v>
      </c>
      <c r="G346" s="29" t="s">
        <v>76</v>
      </c>
      <c r="H346" s="29" t="s">
        <v>846</v>
      </c>
      <c r="I346" s="29" t="s">
        <v>63</v>
      </c>
      <c r="J346" s="29" t="s">
        <v>64</v>
      </c>
      <c r="K346" s="29" t="s">
        <v>84</v>
      </c>
      <c r="L346" s="29" t="s">
        <v>64</v>
      </c>
      <c r="M346" s="29" t="s">
        <v>84</v>
      </c>
      <c r="N346" s="29" t="s">
        <v>64</v>
      </c>
      <c r="O346" s="29" t="s">
        <v>64</v>
      </c>
      <c r="P346" s="29" t="s">
        <v>84</v>
      </c>
      <c r="Q346" s="29" t="s">
        <v>64</v>
      </c>
      <c r="R346" s="29" t="s">
        <v>64</v>
      </c>
      <c r="S346" s="29" t="s">
        <v>64</v>
      </c>
      <c r="T346" s="29" t="s">
        <v>64</v>
      </c>
      <c r="U346" s="29" t="s">
        <v>84</v>
      </c>
      <c r="V346" s="29" t="s">
        <v>64</v>
      </c>
      <c r="W346" s="29" t="s">
        <v>64</v>
      </c>
      <c r="X346" s="29" t="s">
        <v>64</v>
      </c>
      <c r="Y346" s="29" t="s">
        <v>64</v>
      </c>
      <c r="Z346" s="29" t="s">
        <v>65</v>
      </c>
      <c r="AA346" s="29" t="s">
        <v>65</v>
      </c>
      <c r="AB346" s="29" t="s">
        <v>66</v>
      </c>
      <c r="AC346" s="29" t="s">
        <v>65</v>
      </c>
      <c r="AD346" s="29" t="s">
        <v>66</v>
      </c>
      <c r="AE346" s="29" t="s">
        <v>65</v>
      </c>
      <c r="AF346" s="29" t="s">
        <v>66</v>
      </c>
      <c r="AG346" s="29" t="s">
        <v>65</v>
      </c>
      <c r="AH346" s="29" t="s">
        <v>66</v>
      </c>
      <c r="AI346" s="29" t="s">
        <v>79</v>
      </c>
      <c r="AJ346" s="29" t="s">
        <v>65</v>
      </c>
      <c r="AK346" s="29" t="s">
        <v>65</v>
      </c>
      <c r="AL346" s="29" t="s">
        <v>65</v>
      </c>
      <c r="AM346" s="29" t="s">
        <v>65</v>
      </c>
      <c r="AN346" s="29" t="s">
        <v>66</v>
      </c>
      <c r="AO346" s="29" t="s">
        <v>65</v>
      </c>
      <c r="AP346" s="29" t="s">
        <v>67</v>
      </c>
      <c r="AQ346" s="29" t="s">
        <v>67</v>
      </c>
      <c r="AR346" s="29" t="s">
        <v>86</v>
      </c>
      <c r="AS346" s="29" t="s">
        <v>68</v>
      </c>
      <c r="AT346" s="29" t="s">
        <v>87</v>
      </c>
      <c r="AU346" s="29" t="s">
        <v>93</v>
      </c>
      <c r="AV346" s="29" t="s">
        <v>71</v>
      </c>
      <c r="AW346" s="29" t="s">
        <v>72</v>
      </c>
      <c r="AX346" s="29" t="s">
        <v>63</v>
      </c>
      <c r="AY346" s="29" t="s">
        <v>72</v>
      </c>
      <c r="AZ346" s="29" t="s">
        <v>63</v>
      </c>
      <c r="BA346" s="29" t="s">
        <v>63</v>
      </c>
      <c r="BB346" s="29" t="s">
        <v>72</v>
      </c>
      <c r="BC346" s="29" t="s">
        <v>73</v>
      </c>
      <c r="BD346" s="29"/>
      <c r="BE346" s="29" t="s">
        <v>73</v>
      </c>
      <c r="BF346" s="31"/>
      <c r="BG346" s="32"/>
      <c r="BH346" s="32"/>
      <c r="BI346" s="32"/>
      <c r="BJ346" s="32"/>
      <c r="BK346" s="32"/>
      <c r="BL346" s="32"/>
    </row>
    <row r="347" spans="1:64" ht="13.2" x14ac:dyDescent="0.25">
      <c r="A347" s="28">
        <v>45574.419446539352</v>
      </c>
      <c r="B347" s="29" t="s">
        <v>943</v>
      </c>
      <c r="C347" s="30" t="s">
        <v>944</v>
      </c>
      <c r="D347" s="29">
        <v>12.5</v>
      </c>
      <c r="E347" s="29">
        <v>0.08</v>
      </c>
      <c r="F347" s="29" t="s">
        <v>423</v>
      </c>
      <c r="G347" s="29" t="s">
        <v>76</v>
      </c>
      <c r="H347" s="29" t="s">
        <v>849</v>
      </c>
      <c r="I347" s="29" t="s">
        <v>63</v>
      </c>
      <c r="J347" s="29" t="s">
        <v>64</v>
      </c>
      <c r="K347" s="29" t="s">
        <v>64</v>
      </c>
      <c r="L347" s="29" t="s">
        <v>64</v>
      </c>
      <c r="M347" s="29" t="s">
        <v>84</v>
      </c>
      <c r="N347" s="29" t="s">
        <v>64</v>
      </c>
      <c r="O347" s="29" t="s">
        <v>84</v>
      </c>
      <c r="P347" s="29" t="s">
        <v>64</v>
      </c>
      <c r="Q347" s="29" t="s">
        <v>64</v>
      </c>
      <c r="R347" s="29" t="s">
        <v>64</v>
      </c>
      <c r="S347" s="29" t="s">
        <v>78</v>
      </c>
      <c r="T347" s="29" t="s">
        <v>64</v>
      </c>
      <c r="U347" s="29" t="s">
        <v>64</v>
      </c>
      <c r="V347" s="29" t="s">
        <v>64</v>
      </c>
      <c r="W347" s="29" t="s">
        <v>64</v>
      </c>
      <c r="X347" s="29" t="s">
        <v>64</v>
      </c>
      <c r="Y347" s="29" t="s">
        <v>64</v>
      </c>
      <c r="Z347" s="29" t="s">
        <v>66</v>
      </c>
      <c r="AA347" s="29" t="s">
        <v>65</v>
      </c>
      <c r="AB347" s="29" t="s">
        <v>66</v>
      </c>
      <c r="AC347" s="29" t="s">
        <v>65</v>
      </c>
      <c r="AD347" s="29" t="s">
        <v>66</v>
      </c>
      <c r="AE347" s="29" t="s">
        <v>66</v>
      </c>
      <c r="AF347" s="29" t="s">
        <v>66</v>
      </c>
      <c r="AG347" s="29" t="s">
        <v>66</v>
      </c>
      <c r="AH347" s="29" t="s">
        <v>79</v>
      </c>
      <c r="AI347" s="29" t="s">
        <v>66</v>
      </c>
      <c r="AJ347" s="29" t="s">
        <v>66</v>
      </c>
      <c r="AK347" s="29" t="s">
        <v>66</v>
      </c>
      <c r="AL347" s="29" t="s">
        <v>66</v>
      </c>
      <c r="AM347" s="29" t="s">
        <v>65</v>
      </c>
      <c r="AN347" s="29" t="s">
        <v>66</v>
      </c>
      <c r="AO347" s="29" t="s">
        <v>66</v>
      </c>
      <c r="AP347" s="29" t="s">
        <v>67</v>
      </c>
      <c r="AQ347" s="29" t="s">
        <v>85</v>
      </c>
      <c r="AR347" s="29" t="s">
        <v>73</v>
      </c>
      <c r="AS347" s="29" t="s">
        <v>68</v>
      </c>
      <c r="AT347" s="29" t="s">
        <v>69</v>
      </c>
      <c r="AU347" s="29" t="s">
        <v>93</v>
      </c>
      <c r="AV347" s="29" t="s">
        <v>71</v>
      </c>
      <c r="AW347" s="29" t="s">
        <v>72</v>
      </c>
      <c r="AX347" s="29" t="s">
        <v>63</v>
      </c>
      <c r="AY347" s="29" t="s">
        <v>63</v>
      </c>
      <c r="AZ347" s="29" t="s">
        <v>72</v>
      </c>
      <c r="BA347" s="29" t="s">
        <v>63</v>
      </c>
      <c r="BB347" s="29" t="s">
        <v>72</v>
      </c>
      <c r="BC347" s="29" t="s">
        <v>73</v>
      </c>
      <c r="BD347" s="29"/>
      <c r="BE347" s="29" t="s">
        <v>73</v>
      </c>
      <c r="BF347" s="31"/>
      <c r="BG347" s="32"/>
      <c r="BH347" s="32"/>
      <c r="BI347" s="32"/>
      <c r="BJ347" s="32"/>
      <c r="BK347" s="32"/>
      <c r="BL347" s="32"/>
    </row>
    <row r="348" spans="1:64" ht="13.2" x14ac:dyDescent="0.25">
      <c r="A348" s="28">
        <v>45574.419505543978</v>
      </c>
      <c r="B348" s="29" t="s">
        <v>945</v>
      </c>
      <c r="C348" s="30" t="s">
        <v>946</v>
      </c>
      <c r="D348" s="29">
        <v>100</v>
      </c>
      <c r="E348" s="29">
        <v>0.42</v>
      </c>
      <c r="F348" s="29" t="s">
        <v>423</v>
      </c>
      <c r="G348" s="29" t="s">
        <v>76</v>
      </c>
      <c r="H348" s="29" t="s">
        <v>887</v>
      </c>
      <c r="I348" s="29" t="s">
        <v>63</v>
      </c>
      <c r="J348" s="29" t="s">
        <v>64</v>
      </c>
      <c r="K348" s="29" t="s">
        <v>78</v>
      </c>
      <c r="L348" s="29" t="s">
        <v>64</v>
      </c>
      <c r="M348" s="29" t="s">
        <v>64</v>
      </c>
      <c r="N348" s="29" t="s">
        <v>64</v>
      </c>
      <c r="O348" s="29" t="s">
        <v>78</v>
      </c>
      <c r="P348" s="29" t="s">
        <v>84</v>
      </c>
      <c r="Q348" s="29" t="s">
        <v>84</v>
      </c>
      <c r="R348" s="29" t="s">
        <v>84</v>
      </c>
      <c r="S348" s="29" t="s">
        <v>78</v>
      </c>
      <c r="T348" s="29" t="s">
        <v>84</v>
      </c>
      <c r="U348" s="29" t="s">
        <v>78</v>
      </c>
      <c r="V348" s="29" t="s">
        <v>64</v>
      </c>
      <c r="W348" s="29" t="s">
        <v>64</v>
      </c>
      <c r="X348" s="29" t="s">
        <v>64</v>
      </c>
      <c r="Y348" s="29" t="s">
        <v>64</v>
      </c>
      <c r="Z348" s="29" t="s">
        <v>66</v>
      </c>
      <c r="AA348" s="29" t="s">
        <v>65</v>
      </c>
      <c r="AB348" s="29" t="s">
        <v>65</v>
      </c>
      <c r="AC348" s="29" t="s">
        <v>65</v>
      </c>
      <c r="AD348" s="29" t="s">
        <v>66</v>
      </c>
      <c r="AE348" s="29" t="s">
        <v>65</v>
      </c>
      <c r="AF348" s="29" t="s">
        <v>65</v>
      </c>
      <c r="AG348" s="29" t="s">
        <v>65</v>
      </c>
      <c r="AH348" s="29" t="s">
        <v>66</v>
      </c>
      <c r="AI348" s="29" t="s">
        <v>79</v>
      </c>
      <c r="AJ348" s="29" t="s">
        <v>66</v>
      </c>
      <c r="AK348" s="29" t="s">
        <v>66</v>
      </c>
      <c r="AL348" s="29" t="s">
        <v>66</v>
      </c>
      <c r="AM348" s="29" t="s">
        <v>66</v>
      </c>
      <c r="AN348" s="29" t="s">
        <v>66</v>
      </c>
      <c r="AO348" s="29" t="s">
        <v>79</v>
      </c>
      <c r="AP348" s="29" t="s">
        <v>67</v>
      </c>
      <c r="AQ348" s="29" t="s">
        <v>80</v>
      </c>
      <c r="AR348" s="29" t="s">
        <v>86</v>
      </c>
      <c r="AS348" s="29" t="s">
        <v>947</v>
      </c>
      <c r="AT348" s="29" t="s">
        <v>169</v>
      </c>
      <c r="AU348" s="29" t="s">
        <v>70</v>
      </c>
      <c r="AV348" s="29" t="s">
        <v>71</v>
      </c>
      <c r="AW348" s="29" t="s">
        <v>72</v>
      </c>
      <c r="AX348" s="29" t="s">
        <v>73</v>
      </c>
      <c r="AY348" s="29" t="s">
        <v>63</v>
      </c>
      <c r="AZ348" s="29" t="s">
        <v>73</v>
      </c>
      <c r="BA348" s="29" t="s">
        <v>63</v>
      </c>
      <c r="BB348" s="29" t="s">
        <v>72</v>
      </c>
      <c r="BC348" s="29" t="s">
        <v>73</v>
      </c>
      <c r="BD348" s="29"/>
      <c r="BE348" s="29" t="s">
        <v>73</v>
      </c>
      <c r="BF348" s="31"/>
      <c r="BG348" s="32"/>
      <c r="BH348" s="32"/>
      <c r="BI348" s="32"/>
      <c r="BJ348" s="32"/>
      <c r="BK348" s="32"/>
      <c r="BL348" s="32"/>
    </row>
    <row r="349" spans="1:64" ht="13.2" x14ac:dyDescent="0.25">
      <c r="A349" s="28">
        <v>45574.422032002316</v>
      </c>
      <c r="B349" s="29" t="s">
        <v>948</v>
      </c>
      <c r="C349" s="30" t="s">
        <v>949</v>
      </c>
      <c r="D349" s="29">
        <v>100</v>
      </c>
      <c r="E349" s="29">
        <v>0.5</v>
      </c>
      <c r="F349" s="29" t="s">
        <v>114</v>
      </c>
      <c r="G349" s="29" t="s">
        <v>539</v>
      </c>
      <c r="H349" s="29" t="s">
        <v>846</v>
      </c>
      <c r="I349" s="29" t="s">
        <v>63</v>
      </c>
      <c r="J349" s="29" t="s">
        <v>64</v>
      </c>
      <c r="K349" s="29" t="s">
        <v>84</v>
      </c>
      <c r="L349" s="29" t="s">
        <v>64</v>
      </c>
      <c r="M349" s="29" t="s">
        <v>84</v>
      </c>
      <c r="N349" s="29" t="s">
        <v>64</v>
      </c>
      <c r="O349" s="29" t="s">
        <v>64</v>
      </c>
      <c r="P349" s="29" t="s">
        <v>84</v>
      </c>
      <c r="Q349" s="29" t="s">
        <v>64</v>
      </c>
      <c r="R349" s="29" t="s">
        <v>64</v>
      </c>
      <c r="S349" s="29" t="s">
        <v>84</v>
      </c>
      <c r="T349" s="29" t="s">
        <v>64</v>
      </c>
      <c r="U349" s="29" t="s">
        <v>64</v>
      </c>
      <c r="V349" s="29" t="s">
        <v>78</v>
      </c>
      <c r="W349" s="29" t="s">
        <v>84</v>
      </c>
      <c r="X349" s="29" t="s">
        <v>84</v>
      </c>
      <c r="Y349" s="29" t="s">
        <v>84</v>
      </c>
      <c r="Z349" s="29" t="s">
        <v>65</v>
      </c>
      <c r="AA349" s="29" t="s">
        <v>79</v>
      </c>
      <c r="AB349" s="29" t="s">
        <v>79</v>
      </c>
      <c r="AC349" s="29" t="s">
        <v>79</v>
      </c>
      <c r="AD349" s="29" t="s">
        <v>66</v>
      </c>
      <c r="AE349" s="29" t="s">
        <v>79</v>
      </c>
      <c r="AF349" s="29" t="s">
        <v>79</v>
      </c>
      <c r="AG349" s="29" t="s">
        <v>65</v>
      </c>
      <c r="AH349" s="29" t="s">
        <v>66</v>
      </c>
      <c r="AI349" s="29" t="s">
        <v>79</v>
      </c>
      <c r="AJ349" s="29" t="s">
        <v>101</v>
      </c>
      <c r="AK349" s="29" t="s">
        <v>66</v>
      </c>
      <c r="AL349" s="29" t="s">
        <v>66</v>
      </c>
      <c r="AM349" s="29" t="s">
        <v>65</v>
      </c>
      <c r="AN349" s="29" t="s">
        <v>66</v>
      </c>
      <c r="AO349" s="29" t="s">
        <v>66</v>
      </c>
      <c r="AP349" s="29" t="s">
        <v>67</v>
      </c>
      <c r="AQ349" s="29" t="s">
        <v>67</v>
      </c>
      <c r="AR349" s="29" t="s">
        <v>63</v>
      </c>
      <c r="AS349" s="29" t="s">
        <v>950</v>
      </c>
      <c r="AT349" s="29" t="s">
        <v>87</v>
      </c>
      <c r="AU349" s="29" t="s">
        <v>67</v>
      </c>
      <c r="AV349" s="29" t="s">
        <v>132</v>
      </c>
      <c r="AW349" s="29" t="s">
        <v>73</v>
      </c>
      <c r="AX349" s="29" t="s">
        <v>72</v>
      </c>
      <c r="AY349" s="29" t="s">
        <v>73</v>
      </c>
      <c r="AZ349" s="29" t="s">
        <v>73</v>
      </c>
      <c r="BA349" s="29" t="s">
        <v>73</v>
      </c>
      <c r="BB349" s="29" t="s">
        <v>73</v>
      </c>
      <c r="BC349" s="29" t="s">
        <v>73</v>
      </c>
      <c r="BD349" s="29"/>
      <c r="BE349" s="29" t="s">
        <v>73</v>
      </c>
      <c r="BF349" s="31"/>
      <c r="BG349" s="32"/>
      <c r="BH349" s="32"/>
      <c r="BI349" s="32"/>
      <c r="BJ349" s="32"/>
      <c r="BK349" s="32"/>
      <c r="BL349" s="32"/>
    </row>
    <row r="350" spans="1:64" ht="13.2" x14ac:dyDescent="0.25">
      <c r="A350" s="28">
        <v>45574.422495775463</v>
      </c>
      <c r="B350" s="29" t="s">
        <v>951</v>
      </c>
      <c r="C350" s="30" t="s">
        <v>952</v>
      </c>
      <c r="D350" s="29">
        <v>100</v>
      </c>
      <c r="E350" s="29">
        <v>0.83</v>
      </c>
      <c r="F350" s="29" t="s">
        <v>114</v>
      </c>
      <c r="G350" s="29" t="s">
        <v>76</v>
      </c>
      <c r="H350" s="29" t="s">
        <v>887</v>
      </c>
      <c r="I350" s="29" t="s">
        <v>63</v>
      </c>
      <c r="J350" s="29" t="s">
        <v>64</v>
      </c>
      <c r="K350" s="29" t="s">
        <v>64</v>
      </c>
      <c r="L350" s="29" t="s">
        <v>64</v>
      </c>
      <c r="M350" s="29" t="s">
        <v>84</v>
      </c>
      <c r="N350" s="29" t="s">
        <v>84</v>
      </c>
      <c r="O350" s="29" t="s">
        <v>64</v>
      </c>
      <c r="P350" s="29" t="s">
        <v>64</v>
      </c>
      <c r="Q350" s="29" t="s">
        <v>64</v>
      </c>
      <c r="R350" s="29" t="s">
        <v>64</v>
      </c>
      <c r="S350" s="29" t="s">
        <v>64</v>
      </c>
      <c r="T350" s="29" t="s">
        <v>64</v>
      </c>
      <c r="U350" s="29" t="s">
        <v>64</v>
      </c>
      <c r="V350" s="29" t="s">
        <v>64</v>
      </c>
      <c r="W350" s="29" t="s">
        <v>64</v>
      </c>
      <c r="X350" s="29" t="s">
        <v>64</v>
      </c>
      <c r="Y350" s="29" t="s">
        <v>64</v>
      </c>
      <c r="Z350" s="29" t="s">
        <v>66</v>
      </c>
      <c r="AA350" s="29" t="s">
        <v>66</v>
      </c>
      <c r="AB350" s="29" t="s">
        <v>66</v>
      </c>
      <c r="AC350" s="29" t="s">
        <v>66</v>
      </c>
      <c r="AD350" s="29" t="s">
        <v>66</v>
      </c>
      <c r="AE350" s="29" t="s">
        <v>66</v>
      </c>
      <c r="AF350" s="29" t="s">
        <v>66</v>
      </c>
      <c r="AG350" s="29" t="s">
        <v>66</v>
      </c>
      <c r="AH350" s="29" t="s">
        <v>66</v>
      </c>
      <c r="AI350" s="29" t="s">
        <v>79</v>
      </c>
      <c r="AJ350" s="29" t="s">
        <v>65</v>
      </c>
      <c r="AK350" s="29" t="s">
        <v>65</v>
      </c>
      <c r="AL350" s="29" t="s">
        <v>66</v>
      </c>
      <c r="AM350" s="29" t="s">
        <v>79</v>
      </c>
      <c r="AN350" s="29" t="s">
        <v>65</v>
      </c>
      <c r="AO350" s="29" t="s">
        <v>65</v>
      </c>
      <c r="AP350" s="29" t="s">
        <v>85</v>
      </c>
      <c r="AQ350" s="29" t="s">
        <v>151</v>
      </c>
      <c r="AR350" s="29" t="s">
        <v>63</v>
      </c>
      <c r="AS350" s="29" t="s">
        <v>68</v>
      </c>
      <c r="AT350" s="29" t="s">
        <v>69</v>
      </c>
      <c r="AU350" s="29" t="s">
        <v>70</v>
      </c>
      <c r="AV350" s="29" t="s">
        <v>71</v>
      </c>
      <c r="AW350" s="29" t="s">
        <v>72</v>
      </c>
      <c r="AX350" s="29" t="s">
        <v>72</v>
      </c>
      <c r="AY350" s="29" t="s">
        <v>63</v>
      </c>
      <c r="AZ350" s="29" t="s">
        <v>72</v>
      </c>
      <c r="BA350" s="29" t="s">
        <v>63</v>
      </c>
      <c r="BB350" s="29" t="s">
        <v>72</v>
      </c>
      <c r="BC350" s="29" t="s">
        <v>73</v>
      </c>
      <c r="BD350" s="29"/>
      <c r="BE350" s="29" t="s">
        <v>73</v>
      </c>
      <c r="BF350" s="31"/>
      <c r="BG350" s="32"/>
      <c r="BH350" s="32"/>
      <c r="BI350" s="32"/>
      <c r="BJ350" s="32"/>
      <c r="BK350" s="32"/>
      <c r="BL350" s="32"/>
    </row>
    <row r="351" spans="1:64" ht="13.2" x14ac:dyDescent="0.25">
      <c r="A351" s="28">
        <v>45574.423333460647</v>
      </c>
      <c r="B351" s="29" t="s">
        <v>953</v>
      </c>
      <c r="C351" s="30" t="s">
        <v>954</v>
      </c>
      <c r="D351" s="29">
        <v>18.75</v>
      </c>
      <c r="E351" s="29">
        <v>0.28999999999999998</v>
      </c>
      <c r="F351" s="29" t="s">
        <v>423</v>
      </c>
      <c r="G351" s="29" t="s">
        <v>76</v>
      </c>
      <c r="H351" s="29" t="s">
        <v>846</v>
      </c>
      <c r="I351" s="29" t="s">
        <v>63</v>
      </c>
      <c r="J351" s="29" t="s">
        <v>78</v>
      </c>
      <c r="K351" s="29" t="s">
        <v>78</v>
      </c>
      <c r="L351" s="29" t="s">
        <v>64</v>
      </c>
      <c r="M351" s="29" t="s">
        <v>78</v>
      </c>
      <c r="N351" s="29" t="s">
        <v>84</v>
      </c>
      <c r="O351" s="29" t="s">
        <v>78</v>
      </c>
      <c r="P351" s="29" t="s">
        <v>64</v>
      </c>
      <c r="Q351" s="29" t="s">
        <v>64</v>
      </c>
      <c r="R351" s="29" t="s">
        <v>64</v>
      </c>
      <c r="S351" s="29" t="s">
        <v>64</v>
      </c>
      <c r="T351" s="29" t="s">
        <v>64</v>
      </c>
      <c r="U351" s="29" t="s">
        <v>64</v>
      </c>
      <c r="V351" s="29" t="s">
        <v>64</v>
      </c>
      <c r="W351" s="29" t="s">
        <v>64</v>
      </c>
      <c r="X351" s="29" t="s">
        <v>64</v>
      </c>
      <c r="Y351" s="29" t="s">
        <v>64</v>
      </c>
      <c r="Z351" s="29" t="s">
        <v>65</v>
      </c>
      <c r="AA351" s="29" t="s">
        <v>65</v>
      </c>
      <c r="AB351" s="29" t="s">
        <v>65</v>
      </c>
      <c r="AC351" s="29" t="s">
        <v>65</v>
      </c>
      <c r="AD351" s="29" t="s">
        <v>65</v>
      </c>
      <c r="AE351" s="29" t="s">
        <v>65</v>
      </c>
      <c r="AF351" s="29" t="s">
        <v>66</v>
      </c>
      <c r="AG351" s="29" t="s">
        <v>66</v>
      </c>
      <c r="AH351" s="29" t="s">
        <v>66</v>
      </c>
      <c r="AI351" s="29" t="s">
        <v>101</v>
      </c>
      <c r="AJ351" s="29" t="s">
        <v>65</v>
      </c>
      <c r="AK351" s="29" t="s">
        <v>66</v>
      </c>
      <c r="AL351" s="29" t="s">
        <v>65</v>
      </c>
      <c r="AM351" s="29" t="s">
        <v>66</v>
      </c>
      <c r="AN351" s="29" t="s">
        <v>66</v>
      </c>
      <c r="AO351" s="29" t="s">
        <v>66</v>
      </c>
      <c r="AP351" s="29" t="s">
        <v>85</v>
      </c>
      <c r="AQ351" s="29" t="s">
        <v>85</v>
      </c>
      <c r="AR351" s="29" t="s">
        <v>63</v>
      </c>
      <c r="AS351" s="29" t="s">
        <v>81</v>
      </c>
      <c r="AT351" s="29" t="s">
        <v>87</v>
      </c>
      <c r="AU351" s="29" t="s">
        <v>67</v>
      </c>
      <c r="AV351" s="29" t="s">
        <v>132</v>
      </c>
      <c r="AW351" s="29" t="s">
        <v>72</v>
      </c>
      <c r="AX351" s="29" t="s">
        <v>63</v>
      </c>
      <c r="AY351" s="29" t="s">
        <v>73</v>
      </c>
      <c r="AZ351" s="29" t="s">
        <v>72</v>
      </c>
      <c r="BA351" s="29" t="s">
        <v>72</v>
      </c>
      <c r="BB351" s="29" t="s">
        <v>73</v>
      </c>
      <c r="BC351" s="29" t="s">
        <v>73</v>
      </c>
      <c r="BD351" s="29"/>
      <c r="BE351" s="29" t="s">
        <v>73</v>
      </c>
      <c r="BF351" s="31"/>
      <c r="BG351" s="32"/>
      <c r="BH351" s="32"/>
      <c r="BI351" s="32"/>
      <c r="BJ351" s="32"/>
      <c r="BK351" s="32"/>
      <c r="BL351" s="32"/>
    </row>
    <row r="352" spans="1:64" ht="13.2" x14ac:dyDescent="0.25">
      <c r="A352" s="28">
        <v>45574.423917106484</v>
      </c>
      <c r="B352" s="29" t="s">
        <v>955</v>
      </c>
      <c r="C352" s="30" t="s">
        <v>956</v>
      </c>
      <c r="D352" s="29">
        <v>100</v>
      </c>
      <c r="E352" s="29">
        <v>0.79</v>
      </c>
      <c r="F352" s="29" t="s">
        <v>114</v>
      </c>
      <c r="G352" s="29" t="s">
        <v>539</v>
      </c>
      <c r="H352" s="29" t="s">
        <v>957</v>
      </c>
      <c r="I352" s="29" t="s">
        <v>63</v>
      </c>
      <c r="J352" s="29" t="s">
        <v>78</v>
      </c>
      <c r="K352" s="29" t="s">
        <v>78</v>
      </c>
      <c r="L352" s="29" t="s">
        <v>64</v>
      </c>
      <c r="M352" s="29" t="s">
        <v>84</v>
      </c>
      <c r="N352" s="29" t="s">
        <v>84</v>
      </c>
      <c r="O352" s="29" t="s">
        <v>84</v>
      </c>
      <c r="P352" s="29" t="s">
        <v>84</v>
      </c>
      <c r="Q352" s="29" t="s">
        <v>64</v>
      </c>
      <c r="R352" s="29" t="s">
        <v>64</v>
      </c>
      <c r="S352" s="29" t="s">
        <v>84</v>
      </c>
      <c r="T352" s="29" t="s">
        <v>64</v>
      </c>
      <c r="U352" s="29" t="s">
        <v>64</v>
      </c>
      <c r="V352" s="29" t="s">
        <v>64</v>
      </c>
      <c r="W352" s="29" t="s">
        <v>84</v>
      </c>
      <c r="X352" s="29" t="s">
        <v>84</v>
      </c>
      <c r="Y352" s="29" t="s">
        <v>64</v>
      </c>
      <c r="Z352" s="29" t="s">
        <v>66</v>
      </c>
      <c r="AA352" s="29" t="s">
        <v>66</v>
      </c>
      <c r="AB352" s="29" t="s">
        <v>65</v>
      </c>
      <c r="AC352" s="29" t="s">
        <v>66</v>
      </c>
      <c r="AD352" s="29" t="s">
        <v>66</v>
      </c>
      <c r="AE352" s="29" t="s">
        <v>66</v>
      </c>
      <c r="AF352" s="29" t="s">
        <v>65</v>
      </c>
      <c r="AG352" s="29" t="s">
        <v>66</v>
      </c>
      <c r="AH352" s="29" t="s">
        <v>66</v>
      </c>
      <c r="AI352" s="29" t="s">
        <v>65</v>
      </c>
      <c r="AJ352" s="29" t="s">
        <v>66</v>
      </c>
      <c r="AK352" s="29" t="s">
        <v>79</v>
      </c>
      <c r="AL352" s="29" t="s">
        <v>79</v>
      </c>
      <c r="AM352" s="29" t="s">
        <v>65</v>
      </c>
      <c r="AN352" s="29" t="s">
        <v>66</v>
      </c>
      <c r="AO352" s="29" t="s">
        <v>66</v>
      </c>
      <c r="AP352" s="29" t="s">
        <v>67</v>
      </c>
      <c r="AQ352" s="29" t="s">
        <v>67</v>
      </c>
      <c r="AR352" s="29" t="s">
        <v>86</v>
      </c>
      <c r="AS352" s="29" t="s">
        <v>81</v>
      </c>
      <c r="AT352" s="29" t="s">
        <v>169</v>
      </c>
      <c r="AU352" s="29" t="s">
        <v>93</v>
      </c>
      <c r="AV352" s="29" t="s">
        <v>71</v>
      </c>
      <c r="AW352" s="29" t="s">
        <v>72</v>
      </c>
      <c r="AX352" s="29" t="s">
        <v>72</v>
      </c>
      <c r="AY352" s="29" t="s">
        <v>63</v>
      </c>
      <c r="AZ352" s="29" t="s">
        <v>72</v>
      </c>
      <c r="BA352" s="29" t="s">
        <v>63</v>
      </c>
      <c r="BB352" s="29" t="s">
        <v>72</v>
      </c>
      <c r="BC352" s="29" t="s">
        <v>73</v>
      </c>
      <c r="BD352" s="29" t="s">
        <v>116</v>
      </c>
      <c r="BE352" s="29" t="s">
        <v>73</v>
      </c>
      <c r="BF352" s="31"/>
      <c r="BG352" s="32"/>
      <c r="BH352" s="32"/>
      <c r="BI352" s="32"/>
      <c r="BJ352" s="32"/>
      <c r="BK352" s="32"/>
      <c r="BL352" s="32"/>
    </row>
    <row r="353" spans="1:64" ht="13.2" x14ac:dyDescent="0.25">
      <c r="A353" s="28">
        <v>45574.426121956014</v>
      </c>
      <c r="B353" s="29" t="s">
        <v>958</v>
      </c>
      <c r="C353" s="30" t="s">
        <v>959</v>
      </c>
      <c r="D353" s="29">
        <v>100</v>
      </c>
      <c r="E353" s="29">
        <v>0.92</v>
      </c>
      <c r="F353" s="29" t="s">
        <v>114</v>
      </c>
      <c r="G353" s="29" t="s">
        <v>76</v>
      </c>
      <c r="H353" s="29" t="s">
        <v>887</v>
      </c>
      <c r="I353" s="29" t="s">
        <v>63</v>
      </c>
      <c r="J353" s="29" t="s">
        <v>64</v>
      </c>
      <c r="K353" s="29" t="s">
        <v>64</v>
      </c>
      <c r="L353" s="29" t="s">
        <v>64</v>
      </c>
      <c r="M353" s="29" t="s">
        <v>84</v>
      </c>
      <c r="N353" s="29" t="s">
        <v>78</v>
      </c>
      <c r="O353" s="29" t="s">
        <v>64</v>
      </c>
      <c r="P353" s="29" t="s">
        <v>64</v>
      </c>
      <c r="Q353" s="29" t="s">
        <v>64</v>
      </c>
      <c r="R353" s="29" t="s">
        <v>64</v>
      </c>
      <c r="S353" s="29" t="s">
        <v>64</v>
      </c>
      <c r="T353" s="29" t="s">
        <v>64</v>
      </c>
      <c r="U353" s="29" t="s">
        <v>64</v>
      </c>
      <c r="V353" s="29" t="s">
        <v>64</v>
      </c>
      <c r="W353" s="29" t="s">
        <v>64</v>
      </c>
      <c r="X353" s="29" t="s">
        <v>64</v>
      </c>
      <c r="Y353" s="29" t="s">
        <v>64</v>
      </c>
      <c r="Z353" s="29" t="s">
        <v>65</v>
      </c>
      <c r="AA353" s="29" t="s">
        <v>65</v>
      </c>
      <c r="AB353" s="29" t="s">
        <v>65</v>
      </c>
      <c r="AC353" s="29" t="s">
        <v>65</v>
      </c>
      <c r="AD353" s="29" t="s">
        <v>65</v>
      </c>
      <c r="AE353" s="29" t="s">
        <v>65</v>
      </c>
      <c r="AF353" s="29" t="s">
        <v>65</v>
      </c>
      <c r="AG353" s="29" t="s">
        <v>65</v>
      </c>
      <c r="AH353" s="29" t="s">
        <v>65</v>
      </c>
      <c r="AI353" s="29" t="s">
        <v>101</v>
      </c>
      <c r="AJ353" s="29" t="s">
        <v>65</v>
      </c>
      <c r="AK353" s="29" t="s">
        <v>65</v>
      </c>
      <c r="AL353" s="29" t="s">
        <v>65</v>
      </c>
      <c r="AM353" s="29" t="s">
        <v>65</v>
      </c>
      <c r="AN353" s="29" t="s">
        <v>65</v>
      </c>
      <c r="AO353" s="29" t="s">
        <v>65</v>
      </c>
      <c r="AP353" s="29" t="s">
        <v>67</v>
      </c>
      <c r="AQ353" s="29" t="s">
        <v>67</v>
      </c>
      <c r="AR353" s="29" t="s">
        <v>86</v>
      </c>
      <c r="AS353" s="29" t="s">
        <v>960</v>
      </c>
      <c r="AT353" s="29" t="s">
        <v>87</v>
      </c>
      <c r="AU353" s="29" t="s">
        <v>70</v>
      </c>
      <c r="AV353" s="29" t="s">
        <v>71</v>
      </c>
      <c r="AW353" s="29" t="s">
        <v>72</v>
      </c>
      <c r="AX353" s="29" t="s">
        <v>72</v>
      </c>
      <c r="AY353" s="29" t="s">
        <v>72</v>
      </c>
      <c r="AZ353" s="29" t="s">
        <v>72</v>
      </c>
      <c r="BA353" s="29" t="s">
        <v>72</v>
      </c>
      <c r="BB353" s="29" t="s">
        <v>72</v>
      </c>
      <c r="BC353" s="29" t="s">
        <v>73</v>
      </c>
      <c r="BD353" s="29"/>
      <c r="BE353" s="29" t="s">
        <v>73</v>
      </c>
      <c r="BF353" s="31"/>
      <c r="BG353" s="32"/>
      <c r="BH353" s="32"/>
      <c r="BI353" s="32"/>
      <c r="BJ353" s="32"/>
      <c r="BK353" s="32"/>
      <c r="BL353" s="32"/>
    </row>
    <row r="354" spans="1:64" ht="13.2" x14ac:dyDescent="0.25">
      <c r="A354" s="28">
        <v>45574.42763431713</v>
      </c>
      <c r="B354" s="29" t="s">
        <v>961</v>
      </c>
      <c r="C354" s="30" t="s">
        <v>962</v>
      </c>
      <c r="D354" s="29">
        <v>4.5</v>
      </c>
      <c r="E354" s="29">
        <v>0.17</v>
      </c>
      <c r="F354" s="29" t="s">
        <v>423</v>
      </c>
      <c r="G354" s="29" t="s">
        <v>76</v>
      </c>
      <c r="H354" s="29" t="s">
        <v>846</v>
      </c>
      <c r="I354" s="29" t="s">
        <v>63</v>
      </c>
      <c r="J354" s="29" t="s">
        <v>64</v>
      </c>
      <c r="K354" s="29" t="s">
        <v>64</v>
      </c>
      <c r="L354" s="29" t="s">
        <v>64</v>
      </c>
      <c r="M354" s="29" t="s">
        <v>84</v>
      </c>
      <c r="N354" s="29" t="s">
        <v>84</v>
      </c>
      <c r="O354" s="29" t="s">
        <v>64</v>
      </c>
      <c r="P354" s="29" t="s">
        <v>84</v>
      </c>
      <c r="Q354" s="29" t="s">
        <v>84</v>
      </c>
      <c r="R354" s="29" t="s">
        <v>64</v>
      </c>
      <c r="S354" s="29" t="s">
        <v>64</v>
      </c>
      <c r="T354" s="29" t="s">
        <v>64</v>
      </c>
      <c r="U354" s="29" t="s">
        <v>84</v>
      </c>
      <c r="V354" s="29" t="s">
        <v>64</v>
      </c>
      <c r="W354" s="29" t="s">
        <v>64</v>
      </c>
      <c r="X354" s="29" t="s">
        <v>84</v>
      </c>
      <c r="Y354" s="29" t="s">
        <v>64</v>
      </c>
      <c r="Z354" s="29" t="s">
        <v>66</v>
      </c>
      <c r="AA354" s="29" t="s">
        <v>66</v>
      </c>
      <c r="AB354" s="29" t="s">
        <v>66</v>
      </c>
      <c r="AC354" s="29" t="s">
        <v>66</v>
      </c>
      <c r="AD354" s="29" t="s">
        <v>66</v>
      </c>
      <c r="AE354" s="29" t="s">
        <v>66</v>
      </c>
      <c r="AF354" s="29" t="s">
        <v>66</v>
      </c>
      <c r="AG354" s="29" t="s">
        <v>66</v>
      </c>
      <c r="AH354" s="29" t="s">
        <v>66</v>
      </c>
      <c r="AI354" s="29" t="s">
        <v>79</v>
      </c>
      <c r="AJ354" s="29" t="s">
        <v>66</v>
      </c>
      <c r="AK354" s="29" t="s">
        <v>66</v>
      </c>
      <c r="AL354" s="29" t="s">
        <v>66</v>
      </c>
      <c r="AM354" s="29" t="s">
        <v>66</v>
      </c>
      <c r="AN354" s="29" t="s">
        <v>66</v>
      </c>
      <c r="AO354" s="29" t="s">
        <v>66</v>
      </c>
      <c r="AP354" s="29" t="s">
        <v>85</v>
      </c>
      <c r="AQ354" s="29" t="s">
        <v>85</v>
      </c>
      <c r="AR354" s="29" t="s">
        <v>86</v>
      </c>
      <c r="AS354" s="29" t="s">
        <v>252</v>
      </c>
      <c r="AT354" s="29" t="s">
        <v>169</v>
      </c>
      <c r="AU354" s="29" t="s">
        <v>93</v>
      </c>
      <c r="AV354" s="29" t="s">
        <v>469</v>
      </c>
      <c r="AW354" s="29" t="s">
        <v>72</v>
      </c>
      <c r="AX354" s="29" t="s">
        <v>73</v>
      </c>
      <c r="AY354" s="29" t="s">
        <v>63</v>
      </c>
      <c r="AZ354" s="29" t="s">
        <v>72</v>
      </c>
      <c r="BA354" s="29" t="s">
        <v>63</v>
      </c>
      <c r="BB354" s="29" t="s">
        <v>63</v>
      </c>
      <c r="BC354" s="29" t="s">
        <v>73</v>
      </c>
      <c r="BD354" s="29"/>
      <c r="BE354" s="29" t="s">
        <v>73</v>
      </c>
      <c r="BF354" s="31"/>
      <c r="BG354" s="32"/>
      <c r="BH354" s="32"/>
      <c r="BI354" s="32"/>
      <c r="BJ354" s="32"/>
      <c r="BK354" s="32"/>
      <c r="BL354" s="32"/>
    </row>
    <row r="355" spans="1:64" ht="13.2" x14ac:dyDescent="0.25">
      <c r="A355" s="28">
        <v>45574.428479768518</v>
      </c>
      <c r="B355" s="29" t="s">
        <v>963</v>
      </c>
      <c r="C355" s="30" t="s">
        <v>964</v>
      </c>
      <c r="D355" s="29">
        <v>5.4</v>
      </c>
      <c r="E355" s="29">
        <v>0.25</v>
      </c>
      <c r="F355" s="29" t="s">
        <v>114</v>
      </c>
      <c r="G355" s="29" t="s">
        <v>76</v>
      </c>
      <c r="H355" s="29" t="s">
        <v>846</v>
      </c>
      <c r="I355" s="29" t="s">
        <v>63</v>
      </c>
      <c r="J355" s="29" t="s">
        <v>64</v>
      </c>
      <c r="K355" s="29" t="s">
        <v>84</v>
      </c>
      <c r="L355" s="29" t="s">
        <v>64</v>
      </c>
      <c r="M355" s="29" t="s">
        <v>78</v>
      </c>
      <c r="N355" s="29" t="s">
        <v>64</v>
      </c>
      <c r="O355" s="29" t="s">
        <v>64</v>
      </c>
      <c r="P355" s="29" t="s">
        <v>64</v>
      </c>
      <c r="Q355" s="29" t="s">
        <v>64</v>
      </c>
      <c r="R355" s="29" t="s">
        <v>64</v>
      </c>
      <c r="S355" s="29" t="s">
        <v>64</v>
      </c>
      <c r="T355" s="29" t="s">
        <v>64</v>
      </c>
      <c r="U355" s="29" t="s">
        <v>64</v>
      </c>
      <c r="V355" s="29" t="s">
        <v>64</v>
      </c>
      <c r="W355" s="29" t="s">
        <v>64</v>
      </c>
      <c r="X355" s="29" t="s">
        <v>64</v>
      </c>
      <c r="Y355" s="29" t="s">
        <v>64</v>
      </c>
      <c r="Z355" s="29" t="s">
        <v>65</v>
      </c>
      <c r="AA355" s="29" t="s">
        <v>66</v>
      </c>
      <c r="AB355" s="29" t="s">
        <v>66</v>
      </c>
      <c r="AC355" s="29" t="s">
        <v>65</v>
      </c>
      <c r="AD355" s="29" t="s">
        <v>66</v>
      </c>
      <c r="AE355" s="29" t="s">
        <v>65</v>
      </c>
      <c r="AF355" s="29" t="s">
        <v>65</v>
      </c>
      <c r="AG355" s="29" t="s">
        <v>66</v>
      </c>
      <c r="AH355" s="29" t="s">
        <v>66</v>
      </c>
      <c r="AI355" s="29" t="s">
        <v>66</v>
      </c>
      <c r="AJ355" s="29" t="s">
        <v>65</v>
      </c>
      <c r="AK355" s="29" t="s">
        <v>65</v>
      </c>
      <c r="AL355" s="29" t="s">
        <v>65</v>
      </c>
      <c r="AM355" s="29" t="s">
        <v>65</v>
      </c>
      <c r="AN355" s="29" t="s">
        <v>66</v>
      </c>
      <c r="AO355" s="29" t="s">
        <v>66</v>
      </c>
      <c r="AP355" s="29" t="s">
        <v>80</v>
      </c>
      <c r="AQ355" s="29" t="s">
        <v>80</v>
      </c>
      <c r="AR355" s="29" t="s">
        <v>63</v>
      </c>
      <c r="AS355" s="29" t="s">
        <v>965</v>
      </c>
      <c r="AT355" s="29" t="s">
        <v>69</v>
      </c>
      <c r="AU355" s="29" t="s">
        <v>70</v>
      </c>
      <c r="AV355" s="29" t="s">
        <v>71</v>
      </c>
      <c r="AW355" s="29" t="s">
        <v>73</v>
      </c>
      <c r="AX355" s="29" t="s">
        <v>72</v>
      </c>
      <c r="AY355" s="29" t="s">
        <v>72</v>
      </c>
      <c r="AZ355" s="29" t="s">
        <v>73</v>
      </c>
      <c r="BA355" s="29" t="s">
        <v>72</v>
      </c>
      <c r="BB355" s="29" t="s">
        <v>72</v>
      </c>
      <c r="BC355" s="29" t="s">
        <v>73</v>
      </c>
      <c r="BD355" s="29">
        <v>0</v>
      </c>
      <c r="BE355" s="29" t="s">
        <v>73</v>
      </c>
      <c r="BF355" s="31"/>
      <c r="BG355" s="32"/>
      <c r="BH355" s="32"/>
      <c r="BI355" s="32"/>
      <c r="BJ355" s="32"/>
      <c r="BK355" s="32"/>
      <c r="BL355" s="32"/>
    </row>
    <row r="356" spans="1:64" ht="13.2" x14ac:dyDescent="0.25">
      <c r="A356" s="28">
        <v>45574.429001655095</v>
      </c>
      <c r="B356" s="29" t="s">
        <v>966</v>
      </c>
      <c r="C356" s="30" t="s">
        <v>967</v>
      </c>
      <c r="D356" s="29">
        <v>3.6</v>
      </c>
      <c r="E356" s="29">
        <v>0.13</v>
      </c>
      <c r="F356" s="29" t="s">
        <v>423</v>
      </c>
      <c r="G356" s="29" t="s">
        <v>76</v>
      </c>
      <c r="H356" s="29" t="s">
        <v>968</v>
      </c>
      <c r="I356" s="29" t="s">
        <v>63</v>
      </c>
      <c r="J356" s="29" t="s">
        <v>64</v>
      </c>
      <c r="K356" s="29" t="s">
        <v>64</v>
      </c>
      <c r="L356" s="29" t="s">
        <v>64</v>
      </c>
      <c r="M356" s="29" t="s">
        <v>84</v>
      </c>
      <c r="N356" s="29" t="s">
        <v>84</v>
      </c>
      <c r="O356" s="29" t="s">
        <v>64</v>
      </c>
      <c r="P356" s="29" t="s">
        <v>84</v>
      </c>
      <c r="Q356" s="29" t="s">
        <v>64</v>
      </c>
      <c r="R356" s="29" t="s">
        <v>84</v>
      </c>
      <c r="S356" s="29" t="s">
        <v>64</v>
      </c>
      <c r="T356" s="29" t="s">
        <v>64</v>
      </c>
      <c r="U356" s="29" t="s">
        <v>84</v>
      </c>
      <c r="V356" s="29" t="s">
        <v>64</v>
      </c>
      <c r="W356" s="29" t="s">
        <v>64</v>
      </c>
      <c r="X356" s="29" t="s">
        <v>64</v>
      </c>
      <c r="Y356" s="29" t="s">
        <v>64</v>
      </c>
      <c r="Z356" s="29" t="s">
        <v>65</v>
      </c>
      <c r="AA356" s="29" t="s">
        <v>65</v>
      </c>
      <c r="AB356" s="29" t="s">
        <v>79</v>
      </c>
      <c r="AC356" s="29" t="s">
        <v>66</v>
      </c>
      <c r="AD356" s="29" t="s">
        <v>66</v>
      </c>
      <c r="AE356" s="29" t="s">
        <v>66</v>
      </c>
      <c r="AF356" s="29" t="s">
        <v>66</v>
      </c>
      <c r="AG356" s="29" t="s">
        <v>65</v>
      </c>
      <c r="AH356" s="29" t="s">
        <v>65</v>
      </c>
      <c r="AI356" s="29" t="s">
        <v>66</v>
      </c>
      <c r="AJ356" s="29" t="s">
        <v>66</v>
      </c>
      <c r="AK356" s="29" t="s">
        <v>65</v>
      </c>
      <c r="AL356" s="29" t="s">
        <v>66</v>
      </c>
      <c r="AM356" s="29" t="s">
        <v>66</v>
      </c>
      <c r="AN356" s="29" t="s">
        <v>79</v>
      </c>
      <c r="AO356" s="29" t="s">
        <v>79</v>
      </c>
      <c r="AP356" s="29" t="s">
        <v>67</v>
      </c>
      <c r="AQ356" s="29" t="s">
        <v>67</v>
      </c>
      <c r="AR356" s="29" t="s">
        <v>86</v>
      </c>
      <c r="AS356" s="29" t="s">
        <v>969</v>
      </c>
      <c r="AT356" s="29" t="s">
        <v>69</v>
      </c>
      <c r="AU356" s="29" t="s">
        <v>93</v>
      </c>
      <c r="AV356" s="29" t="s">
        <v>71</v>
      </c>
      <c r="AW356" s="29" t="s">
        <v>63</v>
      </c>
      <c r="AX356" s="29" t="s">
        <v>73</v>
      </c>
      <c r="AY356" s="29" t="s">
        <v>73</v>
      </c>
      <c r="AZ356" s="29" t="s">
        <v>63</v>
      </c>
      <c r="BA356" s="29" t="s">
        <v>63</v>
      </c>
      <c r="BB356" s="29" t="s">
        <v>73</v>
      </c>
      <c r="BC356" s="29" t="s">
        <v>73</v>
      </c>
      <c r="BD356" s="29"/>
      <c r="BE356" s="29" t="s">
        <v>73</v>
      </c>
      <c r="BF356" s="31"/>
      <c r="BG356" s="32"/>
      <c r="BH356" s="32"/>
      <c r="BI356" s="32"/>
      <c r="BJ356" s="32"/>
      <c r="BK356" s="32"/>
      <c r="BL356" s="32"/>
    </row>
    <row r="357" spans="1:64" ht="13.2" x14ac:dyDescent="0.25">
      <c r="A357" s="28">
        <v>45574.430007002316</v>
      </c>
      <c r="B357" s="29" t="s">
        <v>970</v>
      </c>
      <c r="C357" s="30" t="s">
        <v>971</v>
      </c>
      <c r="D357" s="29">
        <v>9.82</v>
      </c>
      <c r="E357" s="29">
        <v>0.71</v>
      </c>
      <c r="F357" s="29" t="s">
        <v>423</v>
      </c>
      <c r="G357" s="29" t="s">
        <v>76</v>
      </c>
      <c r="H357" s="29" t="s">
        <v>846</v>
      </c>
      <c r="I357" s="29" t="s">
        <v>73</v>
      </c>
      <c r="J357" s="29" t="s">
        <v>64</v>
      </c>
      <c r="K357" s="29" t="s">
        <v>64</v>
      </c>
      <c r="L357" s="29" t="s">
        <v>64</v>
      </c>
      <c r="M357" s="29" t="s">
        <v>84</v>
      </c>
      <c r="N357" s="29" t="s">
        <v>64</v>
      </c>
      <c r="O357" s="29" t="s">
        <v>64</v>
      </c>
      <c r="P357" s="29" t="s">
        <v>64</v>
      </c>
      <c r="Q357" s="29" t="s">
        <v>64</v>
      </c>
      <c r="R357" s="29" t="s">
        <v>64</v>
      </c>
      <c r="S357" s="29" t="s">
        <v>64</v>
      </c>
      <c r="T357" s="29" t="s">
        <v>64</v>
      </c>
      <c r="U357" s="29" t="s">
        <v>64</v>
      </c>
      <c r="V357" s="29" t="s">
        <v>64</v>
      </c>
      <c r="W357" s="29" t="s">
        <v>64</v>
      </c>
      <c r="X357" s="29" t="s">
        <v>64</v>
      </c>
      <c r="Y357" s="29" t="s">
        <v>64</v>
      </c>
      <c r="Z357" s="29" t="s">
        <v>66</v>
      </c>
      <c r="AA357" s="29" t="s">
        <v>66</v>
      </c>
      <c r="AB357" s="29" t="s">
        <v>66</v>
      </c>
      <c r="AC357" s="29" t="s">
        <v>66</v>
      </c>
      <c r="AD357" s="29" t="s">
        <v>66</v>
      </c>
      <c r="AE357" s="29" t="s">
        <v>66</v>
      </c>
      <c r="AF357" s="29" t="s">
        <v>66</v>
      </c>
      <c r="AG357" s="29" t="s">
        <v>66</v>
      </c>
      <c r="AH357" s="29" t="s">
        <v>66</v>
      </c>
      <c r="AI357" s="29" t="s">
        <v>79</v>
      </c>
      <c r="AJ357" s="29" t="s">
        <v>66</v>
      </c>
      <c r="AK357" s="29" t="s">
        <v>66</v>
      </c>
      <c r="AL357" s="29" t="s">
        <v>66</v>
      </c>
      <c r="AM357" s="29" t="s">
        <v>66</v>
      </c>
      <c r="AN357" s="29" t="s">
        <v>66</v>
      </c>
      <c r="AO357" s="29" t="s">
        <v>66</v>
      </c>
      <c r="AP357" s="29" t="s">
        <v>85</v>
      </c>
      <c r="AQ357" s="29" t="s">
        <v>85</v>
      </c>
      <c r="AR357" s="29" t="s">
        <v>63</v>
      </c>
      <c r="AS357" s="29" t="s">
        <v>223</v>
      </c>
      <c r="AT357" s="29" t="s">
        <v>69</v>
      </c>
      <c r="AU357" s="29" t="s">
        <v>70</v>
      </c>
      <c r="AV357" s="29" t="s">
        <v>71</v>
      </c>
      <c r="AW357" s="29" t="s">
        <v>72</v>
      </c>
      <c r="AX357" s="29" t="s">
        <v>73</v>
      </c>
      <c r="AY357" s="29" t="s">
        <v>72</v>
      </c>
      <c r="AZ357" s="29" t="s">
        <v>73</v>
      </c>
      <c r="BA357" s="29" t="s">
        <v>72</v>
      </c>
      <c r="BB357" s="29" t="s">
        <v>73</v>
      </c>
      <c r="BC357" s="29" t="s">
        <v>73</v>
      </c>
      <c r="BD357" s="29"/>
      <c r="BE357" s="29" t="s">
        <v>73</v>
      </c>
      <c r="BF357" s="31"/>
      <c r="BG357" s="32"/>
      <c r="BH357" s="32"/>
      <c r="BI357" s="32"/>
      <c r="BJ357" s="32"/>
      <c r="BK357" s="32"/>
      <c r="BL357" s="32"/>
    </row>
    <row r="358" spans="1:64" ht="13.2" x14ac:dyDescent="0.25">
      <c r="A358" s="28">
        <v>45574.432827997683</v>
      </c>
      <c r="B358" s="29" t="s">
        <v>972</v>
      </c>
      <c r="C358" s="30" t="s">
        <v>973</v>
      </c>
      <c r="D358" s="29">
        <v>100</v>
      </c>
      <c r="E358" s="29">
        <v>0.13</v>
      </c>
      <c r="F358" s="29" t="s">
        <v>423</v>
      </c>
      <c r="G358" s="29" t="s">
        <v>291</v>
      </c>
      <c r="H358" s="29" t="s">
        <v>922</v>
      </c>
      <c r="I358" s="29" t="s">
        <v>63</v>
      </c>
      <c r="J358" s="29" t="s">
        <v>64</v>
      </c>
      <c r="K358" s="29" t="s">
        <v>64</v>
      </c>
      <c r="L358" s="29" t="s">
        <v>64</v>
      </c>
      <c r="M358" s="29" t="s">
        <v>64</v>
      </c>
      <c r="N358" s="29" t="s">
        <v>64</v>
      </c>
      <c r="O358" s="29" t="s">
        <v>64</v>
      </c>
      <c r="P358" s="29" t="s">
        <v>64</v>
      </c>
      <c r="Q358" s="29" t="s">
        <v>64</v>
      </c>
      <c r="R358" s="29" t="s">
        <v>64</v>
      </c>
      <c r="S358" s="29" t="s">
        <v>64</v>
      </c>
      <c r="T358" s="29" t="s">
        <v>64</v>
      </c>
      <c r="U358" s="29" t="s">
        <v>64</v>
      </c>
      <c r="V358" s="29" t="s">
        <v>64</v>
      </c>
      <c r="W358" s="29" t="s">
        <v>64</v>
      </c>
      <c r="X358" s="29" t="s">
        <v>64</v>
      </c>
      <c r="Y358" s="29" t="s">
        <v>64</v>
      </c>
      <c r="Z358" s="29" t="s">
        <v>65</v>
      </c>
      <c r="AA358" s="29" t="s">
        <v>65</v>
      </c>
      <c r="AB358" s="29" t="s">
        <v>65</v>
      </c>
      <c r="AC358" s="29" t="s">
        <v>65</v>
      </c>
      <c r="AD358" s="29" t="s">
        <v>65</v>
      </c>
      <c r="AE358" s="29" t="s">
        <v>65</v>
      </c>
      <c r="AF358" s="29" t="s">
        <v>65</v>
      </c>
      <c r="AG358" s="29" t="s">
        <v>66</v>
      </c>
      <c r="AH358" s="29" t="s">
        <v>79</v>
      </c>
      <c r="AI358" s="29" t="s">
        <v>79</v>
      </c>
      <c r="AJ358" s="29" t="s">
        <v>66</v>
      </c>
      <c r="AK358" s="29" t="s">
        <v>66</v>
      </c>
      <c r="AL358" s="29" t="s">
        <v>66</v>
      </c>
      <c r="AM358" s="29" t="s">
        <v>66</v>
      </c>
      <c r="AN358" s="29" t="s">
        <v>66</v>
      </c>
      <c r="AO358" s="29" t="s">
        <v>66</v>
      </c>
      <c r="AP358" s="29" t="s">
        <v>67</v>
      </c>
      <c r="AQ358" s="29" t="s">
        <v>80</v>
      </c>
      <c r="AR358" s="29" t="s">
        <v>63</v>
      </c>
      <c r="AS358" s="29" t="s">
        <v>223</v>
      </c>
      <c r="AT358" s="29" t="s">
        <v>87</v>
      </c>
      <c r="AU358" s="29" t="s">
        <v>67</v>
      </c>
      <c r="AV358" s="29" t="s">
        <v>71</v>
      </c>
      <c r="AW358" s="29" t="s">
        <v>63</v>
      </c>
      <c r="AX358" s="29" t="s">
        <v>73</v>
      </c>
      <c r="AY358" s="29" t="s">
        <v>73</v>
      </c>
      <c r="AZ358" s="29" t="s">
        <v>63</v>
      </c>
      <c r="BA358" s="29" t="s">
        <v>72</v>
      </c>
      <c r="BB358" s="29" t="s">
        <v>73</v>
      </c>
      <c r="BC358" s="29" t="s">
        <v>73</v>
      </c>
      <c r="BD358" s="29"/>
      <c r="BE358" s="29" t="s">
        <v>73</v>
      </c>
      <c r="BF358" s="31"/>
      <c r="BG358" s="32"/>
      <c r="BH358" s="32"/>
      <c r="BI358" s="32"/>
      <c r="BJ358" s="32"/>
      <c r="BK358" s="32"/>
      <c r="BL358" s="32"/>
    </row>
    <row r="359" spans="1:64" ht="13.2" x14ac:dyDescent="0.25">
      <c r="A359" s="28">
        <v>45574.434012361111</v>
      </c>
      <c r="B359" s="29" t="s">
        <v>974</v>
      </c>
      <c r="C359" s="30" t="s">
        <v>975</v>
      </c>
      <c r="D359" s="29">
        <v>100</v>
      </c>
      <c r="E359" s="29">
        <v>1.17</v>
      </c>
      <c r="F359" s="29" t="s">
        <v>423</v>
      </c>
      <c r="G359" s="29" t="s">
        <v>291</v>
      </c>
      <c r="H359" s="29" t="s">
        <v>922</v>
      </c>
      <c r="I359" s="29" t="s">
        <v>63</v>
      </c>
      <c r="J359" s="29" t="s">
        <v>145</v>
      </c>
      <c r="K359" s="29" t="s">
        <v>64</v>
      </c>
      <c r="L359" s="29" t="s">
        <v>64</v>
      </c>
      <c r="M359" s="29" t="s">
        <v>84</v>
      </c>
      <c r="N359" s="29" t="s">
        <v>84</v>
      </c>
      <c r="O359" s="29" t="s">
        <v>84</v>
      </c>
      <c r="P359" s="29" t="s">
        <v>84</v>
      </c>
      <c r="Q359" s="29" t="s">
        <v>64</v>
      </c>
      <c r="R359" s="29" t="s">
        <v>64</v>
      </c>
      <c r="S359" s="29" t="s">
        <v>84</v>
      </c>
      <c r="T359" s="29" t="s">
        <v>64</v>
      </c>
      <c r="U359" s="29" t="s">
        <v>64</v>
      </c>
      <c r="V359" s="29" t="s">
        <v>64</v>
      </c>
      <c r="W359" s="29" t="s">
        <v>84</v>
      </c>
      <c r="X359" s="29" t="s">
        <v>84</v>
      </c>
      <c r="Y359" s="29" t="s">
        <v>84</v>
      </c>
      <c r="Z359" s="29" t="s">
        <v>65</v>
      </c>
      <c r="AA359" s="29" t="s">
        <v>65</v>
      </c>
      <c r="AB359" s="29" t="s">
        <v>65</v>
      </c>
      <c r="AC359" s="29" t="s">
        <v>65</v>
      </c>
      <c r="AD359" s="29" t="s">
        <v>65</v>
      </c>
      <c r="AE359" s="29" t="s">
        <v>65</v>
      </c>
      <c r="AF359" s="29" t="s">
        <v>79</v>
      </c>
      <c r="AG359" s="29" t="s">
        <v>65</v>
      </c>
      <c r="AH359" s="29" t="s">
        <v>79</v>
      </c>
      <c r="AI359" s="29" t="s">
        <v>101</v>
      </c>
      <c r="AJ359" s="29" t="s">
        <v>66</v>
      </c>
      <c r="AK359" s="29" t="s">
        <v>66</v>
      </c>
      <c r="AL359" s="29" t="s">
        <v>66</v>
      </c>
      <c r="AM359" s="29" t="s">
        <v>65</v>
      </c>
      <c r="AN359" s="29" t="s">
        <v>66</v>
      </c>
      <c r="AO359" s="29" t="s">
        <v>66</v>
      </c>
      <c r="AP359" s="29" t="s">
        <v>67</v>
      </c>
      <c r="AQ359" s="29" t="s">
        <v>67</v>
      </c>
      <c r="AR359" s="29" t="s">
        <v>86</v>
      </c>
      <c r="AS359" s="29" t="s">
        <v>81</v>
      </c>
      <c r="AT359" s="29" t="s">
        <v>69</v>
      </c>
      <c r="AU359" s="29" t="s">
        <v>93</v>
      </c>
      <c r="AV359" s="29" t="s">
        <v>71</v>
      </c>
      <c r="AW359" s="29" t="s">
        <v>72</v>
      </c>
      <c r="AX359" s="29" t="s">
        <v>72</v>
      </c>
      <c r="AY359" s="29" t="s">
        <v>73</v>
      </c>
      <c r="AZ359" s="29" t="s">
        <v>72</v>
      </c>
      <c r="BA359" s="29" t="s">
        <v>73</v>
      </c>
      <c r="BB359" s="29" t="s">
        <v>73</v>
      </c>
      <c r="BC359" s="29" t="s">
        <v>73</v>
      </c>
      <c r="BD359" s="29" t="s">
        <v>197</v>
      </c>
      <c r="BE359" s="29" t="s">
        <v>73</v>
      </c>
      <c r="BF359" s="31"/>
      <c r="BG359" s="32"/>
      <c r="BH359" s="32"/>
      <c r="BI359" s="32"/>
      <c r="BJ359" s="32"/>
      <c r="BK359" s="32"/>
      <c r="BL359" s="32"/>
    </row>
    <row r="360" spans="1:64" ht="13.2" x14ac:dyDescent="0.25">
      <c r="A360" s="28">
        <v>45574.434827164354</v>
      </c>
      <c r="B360" s="29" t="s">
        <v>976</v>
      </c>
      <c r="C360" s="30" t="s">
        <v>977</v>
      </c>
      <c r="D360" s="29">
        <v>26.79</v>
      </c>
      <c r="E360" s="29">
        <v>0.92</v>
      </c>
      <c r="F360" s="29" t="s">
        <v>423</v>
      </c>
      <c r="G360" s="29" t="s">
        <v>539</v>
      </c>
      <c r="H360" s="29" t="s">
        <v>887</v>
      </c>
      <c r="I360" s="29" t="s">
        <v>63</v>
      </c>
      <c r="J360" s="29" t="s">
        <v>64</v>
      </c>
      <c r="K360" s="29" t="s">
        <v>64</v>
      </c>
      <c r="L360" s="29" t="s">
        <v>64</v>
      </c>
      <c r="M360" s="29" t="s">
        <v>78</v>
      </c>
      <c r="N360" s="29" t="s">
        <v>64</v>
      </c>
      <c r="O360" s="29" t="s">
        <v>64</v>
      </c>
      <c r="P360" s="29" t="s">
        <v>64</v>
      </c>
      <c r="Q360" s="29" t="s">
        <v>64</v>
      </c>
      <c r="R360" s="29" t="s">
        <v>64</v>
      </c>
      <c r="S360" s="29" t="s">
        <v>78</v>
      </c>
      <c r="T360" s="29" t="s">
        <v>64</v>
      </c>
      <c r="U360" s="29" t="s">
        <v>64</v>
      </c>
      <c r="V360" s="29" t="s">
        <v>64</v>
      </c>
      <c r="W360" s="29" t="s">
        <v>64</v>
      </c>
      <c r="X360" s="29" t="s">
        <v>78</v>
      </c>
      <c r="Y360" s="29" t="s">
        <v>64</v>
      </c>
      <c r="Z360" s="29" t="s">
        <v>65</v>
      </c>
      <c r="AA360" s="29" t="s">
        <v>65</v>
      </c>
      <c r="AB360" s="29" t="s">
        <v>66</v>
      </c>
      <c r="AC360" s="29" t="s">
        <v>65</v>
      </c>
      <c r="AD360" s="29" t="s">
        <v>65</v>
      </c>
      <c r="AE360" s="29" t="s">
        <v>66</v>
      </c>
      <c r="AF360" s="29" t="s">
        <v>66</v>
      </c>
      <c r="AG360" s="29" t="s">
        <v>65</v>
      </c>
      <c r="AH360" s="29" t="s">
        <v>65</v>
      </c>
      <c r="AI360" s="29" t="s">
        <v>101</v>
      </c>
      <c r="AJ360" s="29" t="s">
        <v>65</v>
      </c>
      <c r="AK360" s="29" t="s">
        <v>65</v>
      </c>
      <c r="AL360" s="29" t="s">
        <v>66</v>
      </c>
      <c r="AM360" s="29" t="s">
        <v>65</v>
      </c>
      <c r="AN360" s="29" t="s">
        <v>79</v>
      </c>
      <c r="AO360" s="29" t="s">
        <v>66</v>
      </c>
      <c r="AP360" s="29" t="s">
        <v>67</v>
      </c>
      <c r="AQ360" s="29" t="s">
        <v>67</v>
      </c>
      <c r="AR360" s="29" t="s">
        <v>86</v>
      </c>
      <c r="AS360" s="29" t="s">
        <v>978</v>
      </c>
      <c r="AT360" s="29" t="s">
        <v>87</v>
      </c>
      <c r="AU360" s="29" t="s">
        <v>93</v>
      </c>
      <c r="AV360" s="29" t="s">
        <v>71</v>
      </c>
      <c r="AW360" s="29" t="s">
        <v>72</v>
      </c>
      <c r="AX360" s="29" t="s">
        <v>72</v>
      </c>
      <c r="AY360" s="29" t="s">
        <v>73</v>
      </c>
      <c r="AZ360" s="29" t="s">
        <v>72</v>
      </c>
      <c r="BA360" s="29" t="s">
        <v>73</v>
      </c>
      <c r="BB360" s="29" t="s">
        <v>73</v>
      </c>
      <c r="BC360" s="29" t="s">
        <v>73</v>
      </c>
      <c r="BD360" s="29"/>
      <c r="BE360" s="29" t="s">
        <v>73</v>
      </c>
      <c r="BF360" s="31"/>
      <c r="BG360" s="32"/>
      <c r="BH360" s="32"/>
      <c r="BI360" s="32"/>
      <c r="BJ360" s="32"/>
      <c r="BK360" s="32"/>
      <c r="BL360" s="32"/>
    </row>
    <row r="361" spans="1:64" ht="13.2" x14ac:dyDescent="0.25">
      <c r="A361" s="28">
        <v>45574.435602789352</v>
      </c>
      <c r="B361" s="29" t="s">
        <v>979</v>
      </c>
      <c r="C361" s="30" t="s">
        <v>980</v>
      </c>
      <c r="D361" s="29">
        <v>100</v>
      </c>
      <c r="E361" s="29">
        <v>0.25</v>
      </c>
      <c r="F361" s="29" t="s">
        <v>423</v>
      </c>
      <c r="G361" s="29" t="s">
        <v>981</v>
      </c>
      <c r="H361" s="29" t="s">
        <v>846</v>
      </c>
      <c r="I361" s="29" t="s">
        <v>63</v>
      </c>
      <c r="J361" s="29" t="s">
        <v>64</v>
      </c>
      <c r="K361" s="29" t="s">
        <v>78</v>
      </c>
      <c r="L361" s="29" t="s">
        <v>64</v>
      </c>
      <c r="M361" s="29" t="s">
        <v>84</v>
      </c>
      <c r="N361" s="29" t="s">
        <v>84</v>
      </c>
      <c r="O361" s="29" t="s">
        <v>64</v>
      </c>
      <c r="P361" s="29" t="s">
        <v>64</v>
      </c>
      <c r="Q361" s="29" t="s">
        <v>64</v>
      </c>
      <c r="R361" s="29" t="s">
        <v>64</v>
      </c>
      <c r="S361" s="29" t="s">
        <v>78</v>
      </c>
      <c r="T361" s="29" t="s">
        <v>64</v>
      </c>
      <c r="U361" s="29" t="s">
        <v>64</v>
      </c>
      <c r="V361" s="29" t="s">
        <v>64</v>
      </c>
      <c r="W361" s="29" t="s">
        <v>84</v>
      </c>
      <c r="X361" s="29" t="s">
        <v>64</v>
      </c>
      <c r="Y361" s="29" t="s">
        <v>78</v>
      </c>
      <c r="Z361" s="29" t="s">
        <v>66</v>
      </c>
      <c r="AA361" s="29" t="s">
        <v>66</v>
      </c>
      <c r="AB361" s="29" t="s">
        <v>66</v>
      </c>
      <c r="AC361" s="29" t="s">
        <v>66</v>
      </c>
      <c r="AD361" s="29" t="s">
        <v>66</v>
      </c>
      <c r="AE361" s="29" t="s">
        <v>66</v>
      </c>
      <c r="AF361" s="29" t="s">
        <v>79</v>
      </c>
      <c r="AG361" s="29" t="s">
        <v>66</v>
      </c>
      <c r="AH361" s="29" t="s">
        <v>66</v>
      </c>
      <c r="AI361" s="29" t="s">
        <v>66</v>
      </c>
      <c r="AJ361" s="29" t="s">
        <v>66</v>
      </c>
      <c r="AK361" s="29" t="s">
        <v>66</v>
      </c>
      <c r="AL361" s="29" t="s">
        <v>66</v>
      </c>
      <c r="AM361" s="29" t="s">
        <v>66</v>
      </c>
      <c r="AN361" s="29" t="s">
        <v>79</v>
      </c>
      <c r="AO361" s="29" t="s">
        <v>79</v>
      </c>
      <c r="AP361" s="29" t="s">
        <v>67</v>
      </c>
      <c r="AQ361" s="29" t="s">
        <v>80</v>
      </c>
      <c r="AR361" s="29" t="s">
        <v>63</v>
      </c>
      <c r="AS361" s="29" t="s">
        <v>115</v>
      </c>
      <c r="AT361" s="29" t="s">
        <v>169</v>
      </c>
      <c r="AU361" s="29" t="s">
        <v>93</v>
      </c>
      <c r="AV361" s="29" t="s">
        <v>71</v>
      </c>
      <c r="AW361" s="29" t="s">
        <v>72</v>
      </c>
      <c r="AX361" s="29" t="s">
        <v>73</v>
      </c>
      <c r="AY361" s="29" t="s">
        <v>72</v>
      </c>
      <c r="AZ361" s="29" t="s">
        <v>72</v>
      </c>
      <c r="BA361" s="29" t="s">
        <v>73</v>
      </c>
      <c r="BB361" s="29" t="s">
        <v>63</v>
      </c>
      <c r="BC361" s="29" t="s">
        <v>73</v>
      </c>
      <c r="BD361" s="29" t="s">
        <v>982</v>
      </c>
      <c r="BE361" s="29" t="s">
        <v>73</v>
      </c>
      <c r="BF361" s="31"/>
      <c r="BG361" s="32"/>
      <c r="BH361" s="32"/>
      <c r="BI361" s="32"/>
      <c r="BJ361" s="32"/>
      <c r="BK361" s="32"/>
      <c r="BL361" s="32"/>
    </row>
    <row r="362" spans="1:64" ht="13.2" x14ac:dyDescent="0.25">
      <c r="A362" s="28">
        <v>45574.436787789353</v>
      </c>
      <c r="B362" s="29" t="s">
        <v>983</v>
      </c>
      <c r="C362" s="30" t="s">
        <v>984</v>
      </c>
      <c r="D362" s="29">
        <v>13.4</v>
      </c>
      <c r="E362" s="29">
        <v>0.13</v>
      </c>
      <c r="F362" s="29" t="s">
        <v>423</v>
      </c>
      <c r="G362" s="29" t="s">
        <v>76</v>
      </c>
      <c r="H362" s="29" t="s">
        <v>887</v>
      </c>
      <c r="I362" s="29" t="s">
        <v>63</v>
      </c>
      <c r="J362" s="29" t="s">
        <v>64</v>
      </c>
      <c r="K362" s="29" t="s">
        <v>64</v>
      </c>
      <c r="L362" s="29" t="s">
        <v>64</v>
      </c>
      <c r="M362" s="29" t="s">
        <v>78</v>
      </c>
      <c r="N362" s="29" t="s">
        <v>64</v>
      </c>
      <c r="O362" s="29" t="s">
        <v>64</v>
      </c>
      <c r="P362" s="29" t="s">
        <v>84</v>
      </c>
      <c r="Q362" s="29" t="s">
        <v>84</v>
      </c>
      <c r="R362" s="29" t="s">
        <v>64</v>
      </c>
      <c r="S362" s="29" t="s">
        <v>64</v>
      </c>
      <c r="T362" s="29" t="s">
        <v>64</v>
      </c>
      <c r="U362" s="29" t="s">
        <v>84</v>
      </c>
      <c r="V362" s="29" t="s">
        <v>64</v>
      </c>
      <c r="W362" s="29" t="s">
        <v>64</v>
      </c>
      <c r="X362" s="29" t="s">
        <v>64</v>
      </c>
      <c r="Y362" s="29" t="s">
        <v>64</v>
      </c>
      <c r="Z362" s="29" t="s">
        <v>65</v>
      </c>
      <c r="AA362" s="29" t="s">
        <v>65</v>
      </c>
      <c r="AB362" s="29" t="s">
        <v>66</v>
      </c>
      <c r="AC362" s="29" t="s">
        <v>66</v>
      </c>
      <c r="AD362" s="29" t="s">
        <v>65</v>
      </c>
      <c r="AE362" s="29" t="s">
        <v>65</v>
      </c>
      <c r="AF362" s="29" t="s">
        <v>66</v>
      </c>
      <c r="AG362" s="29" t="s">
        <v>65</v>
      </c>
      <c r="AH362" s="29" t="s">
        <v>66</v>
      </c>
      <c r="AI362" s="29" t="s">
        <v>79</v>
      </c>
      <c r="AJ362" s="29" t="s">
        <v>65</v>
      </c>
      <c r="AK362" s="29" t="s">
        <v>65</v>
      </c>
      <c r="AL362" s="29" t="s">
        <v>65</v>
      </c>
      <c r="AM362" s="29" t="s">
        <v>66</v>
      </c>
      <c r="AN362" s="29" t="s">
        <v>65</v>
      </c>
      <c r="AO362" s="29" t="s">
        <v>66</v>
      </c>
      <c r="AP362" s="29" t="s">
        <v>67</v>
      </c>
      <c r="AQ362" s="29" t="s">
        <v>67</v>
      </c>
      <c r="AR362" s="29" t="s">
        <v>63</v>
      </c>
      <c r="AS362" s="29" t="s">
        <v>947</v>
      </c>
      <c r="AT362" s="29" t="s">
        <v>169</v>
      </c>
      <c r="AU362" s="29" t="s">
        <v>70</v>
      </c>
      <c r="AV362" s="29" t="s">
        <v>71</v>
      </c>
      <c r="AW362" s="29" t="s">
        <v>73</v>
      </c>
      <c r="AX362" s="29" t="s">
        <v>63</v>
      </c>
      <c r="AY362" s="29" t="s">
        <v>72</v>
      </c>
      <c r="AZ362" s="29" t="s">
        <v>72</v>
      </c>
      <c r="BA362" s="29" t="s">
        <v>72</v>
      </c>
      <c r="BB362" s="29" t="s">
        <v>63</v>
      </c>
      <c r="BC362" s="29" t="s">
        <v>73</v>
      </c>
      <c r="BD362" s="29"/>
      <c r="BE362" s="29" t="s">
        <v>73</v>
      </c>
      <c r="BF362" s="31"/>
      <c r="BG362" s="32"/>
      <c r="BH362" s="32"/>
      <c r="BI362" s="32"/>
      <c r="BJ362" s="32"/>
      <c r="BK362" s="32"/>
      <c r="BL362" s="32"/>
    </row>
    <row r="363" spans="1:64" ht="13.2" x14ac:dyDescent="0.25">
      <c r="A363" s="28">
        <v>45574.437553425931</v>
      </c>
      <c r="B363" s="29" t="s">
        <v>985</v>
      </c>
      <c r="C363" s="30" t="s">
        <v>986</v>
      </c>
      <c r="D363" s="29">
        <v>79.459999999999994</v>
      </c>
      <c r="E363" s="29">
        <v>0.25</v>
      </c>
      <c r="F363" s="29" t="s">
        <v>423</v>
      </c>
      <c r="G363" s="29" t="s">
        <v>539</v>
      </c>
      <c r="H363" s="29" t="s">
        <v>849</v>
      </c>
      <c r="I363" s="29" t="s">
        <v>63</v>
      </c>
      <c r="J363" s="29" t="s">
        <v>145</v>
      </c>
      <c r="K363" s="29" t="s">
        <v>78</v>
      </c>
      <c r="L363" s="29" t="s">
        <v>64</v>
      </c>
      <c r="M363" s="29" t="s">
        <v>84</v>
      </c>
      <c r="N363" s="29" t="s">
        <v>64</v>
      </c>
      <c r="O363" s="29" t="s">
        <v>64</v>
      </c>
      <c r="P363" s="29" t="s">
        <v>78</v>
      </c>
      <c r="Q363" s="29" t="s">
        <v>64</v>
      </c>
      <c r="R363" s="29" t="s">
        <v>64</v>
      </c>
      <c r="S363" s="29" t="s">
        <v>78</v>
      </c>
      <c r="T363" s="29" t="s">
        <v>64</v>
      </c>
      <c r="U363" s="29" t="s">
        <v>78</v>
      </c>
      <c r="V363" s="29" t="s">
        <v>64</v>
      </c>
      <c r="W363" s="29" t="s">
        <v>78</v>
      </c>
      <c r="X363" s="29" t="s">
        <v>64</v>
      </c>
      <c r="Y363" s="29" t="s">
        <v>64</v>
      </c>
      <c r="Z363" s="29" t="s">
        <v>66</v>
      </c>
      <c r="AA363" s="29" t="s">
        <v>79</v>
      </c>
      <c r="AB363" s="29" t="s">
        <v>66</v>
      </c>
      <c r="AC363" s="29" t="s">
        <v>66</v>
      </c>
      <c r="AD363" s="29" t="s">
        <v>79</v>
      </c>
      <c r="AE363" s="29" t="s">
        <v>66</v>
      </c>
      <c r="AF363" s="29" t="s">
        <v>66</v>
      </c>
      <c r="AG363" s="29" t="s">
        <v>66</v>
      </c>
      <c r="AH363" s="29" t="s">
        <v>66</v>
      </c>
      <c r="AI363" s="29" t="s">
        <v>79</v>
      </c>
      <c r="AJ363" s="29" t="s">
        <v>66</v>
      </c>
      <c r="AK363" s="29" t="s">
        <v>66</v>
      </c>
      <c r="AL363" s="29" t="s">
        <v>66</v>
      </c>
      <c r="AM363" s="29" t="s">
        <v>66</v>
      </c>
      <c r="AN363" s="29" t="s">
        <v>66</v>
      </c>
      <c r="AO363" s="29" t="s">
        <v>66</v>
      </c>
      <c r="AP363" s="29" t="s">
        <v>67</v>
      </c>
      <c r="AQ363" s="29" t="s">
        <v>67</v>
      </c>
      <c r="AR363" s="29" t="s">
        <v>73</v>
      </c>
      <c r="AS363" s="29" t="s">
        <v>987</v>
      </c>
      <c r="AT363" s="29" t="s">
        <v>87</v>
      </c>
      <c r="AU363" s="29" t="s">
        <v>67</v>
      </c>
      <c r="AV363" s="29" t="s">
        <v>67</v>
      </c>
      <c r="AW363" s="29" t="s">
        <v>63</v>
      </c>
      <c r="AX363" s="29" t="s">
        <v>73</v>
      </c>
      <c r="AY363" s="29" t="s">
        <v>63</v>
      </c>
      <c r="AZ363" s="29" t="s">
        <v>73</v>
      </c>
      <c r="BA363" s="29" t="s">
        <v>63</v>
      </c>
      <c r="BB363" s="29" t="s">
        <v>73</v>
      </c>
      <c r="BC363" s="29" t="s">
        <v>73</v>
      </c>
      <c r="BD363" s="29" t="s">
        <v>197</v>
      </c>
      <c r="BE363" s="29" t="s">
        <v>73</v>
      </c>
      <c r="BF363" s="31" t="s">
        <v>122</v>
      </c>
      <c r="BG363" s="32"/>
      <c r="BH363" s="32"/>
      <c r="BI363" s="32"/>
      <c r="BJ363" s="32"/>
      <c r="BK363" s="32"/>
      <c r="BL363" s="32"/>
    </row>
    <row r="364" spans="1:64" ht="13.2" x14ac:dyDescent="0.25">
      <c r="A364" s="28">
        <v>45574.439279120372</v>
      </c>
      <c r="B364" s="29" t="s">
        <v>988</v>
      </c>
      <c r="C364" s="30" t="s">
        <v>989</v>
      </c>
      <c r="D364" s="29">
        <v>50</v>
      </c>
      <c r="E364" s="29">
        <v>0.25</v>
      </c>
      <c r="F364" s="29" t="s">
        <v>423</v>
      </c>
      <c r="G364" s="29" t="s">
        <v>76</v>
      </c>
      <c r="H364" s="29" t="s">
        <v>849</v>
      </c>
      <c r="I364" s="29" t="s">
        <v>63</v>
      </c>
      <c r="J364" s="29" t="s">
        <v>64</v>
      </c>
      <c r="K364" s="29" t="s">
        <v>64</v>
      </c>
      <c r="L364" s="29" t="s">
        <v>64</v>
      </c>
      <c r="M364" s="29" t="s">
        <v>84</v>
      </c>
      <c r="N364" s="29" t="s">
        <v>64</v>
      </c>
      <c r="O364" s="29" t="s">
        <v>64</v>
      </c>
      <c r="P364" s="29" t="s">
        <v>84</v>
      </c>
      <c r="Q364" s="29" t="s">
        <v>84</v>
      </c>
      <c r="R364" s="29" t="s">
        <v>64</v>
      </c>
      <c r="S364" s="29" t="s">
        <v>84</v>
      </c>
      <c r="T364" s="29" t="s">
        <v>64</v>
      </c>
      <c r="U364" s="29" t="s">
        <v>64</v>
      </c>
      <c r="V364" s="29" t="s">
        <v>84</v>
      </c>
      <c r="W364" s="29" t="s">
        <v>64</v>
      </c>
      <c r="X364" s="29" t="s">
        <v>64</v>
      </c>
      <c r="Y364" s="29" t="s">
        <v>84</v>
      </c>
      <c r="Z364" s="29" t="s">
        <v>66</v>
      </c>
      <c r="AA364" s="29" t="s">
        <v>66</v>
      </c>
      <c r="AB364" s="29" t="s">
        <v>66</v>
      </c>
      <c r="AC364" s="29" t="s">
        <v>66</v>
      </c>
      <c r="AD364" s="29" t="s">
        <v>66</v>
      </c>
      <c r="AE364" s="29" t="s">
        <v>66</v>
      </c>
      <c r="AF364" s="29" t="s">
        <v>79</v>
      </c>
      <c r="AG364" s="29" t="s">
        <v>66</v>
      </c>
      <c r="AH364" s="29" t="s">
        <v>79</v>
      </c>
      <c r="AI364" s="29" t="s">
        <v>79</v>
      </c>
      <c r="AJ364" s="29" t="s">
        <v>66</v>
      </c>
      <c r="AK364" s="29" t="s">
        <v>66</v>
      </c>
      <c r="AL364" s="29" t="s">
        <v>66</v>
      </c>
      <c r="AM364" s="29" t="s">
        <v>66</v>
      </c>
      <c r="AN364" s="29" t="s">
        <v>79</v>
      </c>
      <c r="AO364" s="29" t="s">
        <v>66</v>
      </c>
      <c r="AP364" s="29" t="s">
        <v>67</v>
      </c>
      <c r="AQ364" s="29" t="s">
        <v>67</v>
      </c>
      <c r="AR364" s="29" t="s">
        <v>86</v>
      </c>
      <c r="AS364" s="29" t="s">
        <v>990</v>
      </c>
      <c r="AT364" s="29" t="s">
        <v>87</v>
      </c>
      <c r="AU364" s="29" t="s">
        <v>93</v>
      </c>
      <c r="AV364" s="29" t="s">
        <v>71</v>
      </c>
      <c r="AW364" s="29" t="s">
        <v>73</v>
      </c>
      <c r="AX364" s="29" t="s">
        <v>73</v>
      </c>
      <c r="AY364" s="29" t="s">
        <v>72</v>
      </c>
      <c r="AZ364" s="29" t="s">
        <v>73</v>
      </c>
      <c r="BA364" s="29" t="s">
        <v>63</v>
      </c>
      <c r="BB364" s="29" t="s">
        <v>73</v>
      </c>
      <c r="BC364" s="29" t="s">
        <v>73</v>
      </c>
      <c r="BD364" s="29"/>
      <c r="BE364" s="29" t="s">
        <v>73</v>
      </c>
      <c r="BF364" s="31"/>
      <c r="BG364" s="32"/>
      <c r="BH364" s="32"/>
      <c r="BI364" s="32"/>
      <c r="BJ364" s="32"/>
      <c r="BK364" s="32"/>
      <c r="BL364" s="32"/>
    </row>
    <row r="365" spans="1:64" ht="13.2" x14ac:dyDescent="0.25">
      <c r="A365" s="28">
        <v>45574.439649525462</v>
      </c>
      <c r="B365" s="29" t="s">
        <v>991</v>
      </c>
      <c r="C365" s="30" t="s">
        <v>992</v>
      </c>
      <c r="D365" s="29">
        <v>25</v>
      </c>
      <c r="E365" s="29">
        <v>0.17</v>
      </c>
      <c r="F365" s="29" t="s">
        <v>423</v>
      </c>
      <c r="G365" s="29" t="s">
        <v>76</v>
      </c>
      <c r="H365" s="29" t="s">
        <v>863</v>
      </c>
      <c r="I365" s="29" t="s">
        <v>63</v>
      </c>
      <c r="J365" s="29" t="s">
        <v>64</v>
      </c>
      <c r="K365" s="29" t="s">
        <v>64</v>
      </c>
      <c r="L365" s="29" t="s">
        <v>64</v>
      </c>
      <c r="M365" s="29" t="s">
        <v>84</v>
      </c>
      <c r="N365" s="29" t="s">
        <v>84</v>
      </c>
      <c r="O365" s="29" t="s">
        <v>64</v>
      </c>
      <c r="P365" s="29" t="s">
        <v>84</v>
      </c>
      <c r="Q365" s="29" t="s">
        <v>64</v>
      </c>
      <c r="R365" s="29" t="s">
        <v>64</v>
      </c>
      <c r="S365" s="29" t="s">
        <v>64</v>
      </c>
      <c r="T365" s="29" t="s">
        <v>64</v>
      </c>
      <c r="U365" s="29" t="s">
        <v>64</v>
      </c>
      <c r="V365" s="29" t="s">
        <v>64</v>
      </c>
      <c r="W365" s="29" t="s">
        <v>64</v>
      </c>
      <c r="X365" s="29" t="s">
        <v>84</v>
      </c>
      <c r="Y365" s="29" t="s">
        <v>64</v>
      </c>
      <c r="Z365" s="29" t="s">
        <v>65</v>
      </c>
      <c r="AA365" s="29" t="s">
        <v>65</v>
      </c>
      <c r="AB365" s="29" t="s">
        <v>66</v>
      </c>
      <c r="AC365" s="29" t="s">
        <v>66</v>
      </c>
      <c r="AD365" s="29" t="s">
        <v>65</v>
      </c>
      <c r="AE365" s="29" t="s">
        <v>66</v>
      </c>
      <c r="AF365" s="29" t="s">
        <v>66</v>
      </c>
      <c r="AG365" s="29" t="s">
        <v>66</v>
      </c>
      <c r="AH365" s="29" t="s">
        <v>65</v>
      </c>
      <c r="AI365" s="29" t="s">
        <v>65</v>
      </c>
      <c r="AJ365" s="29" t="s">
        <v>66</v>
      </c>
      <c r="AK365" s="29" t="s">
        <v>66</v>
      </c>
      <c r="AL365" s="29" t="s">
        <v>65</v>
      </c>
      <c r="AM365" s="29" t="s">
        <v>65</v>
      </c>
      <c r="AN365" s="29" t="s">
        <v>65</v>
      </c>
      <c r="AO365" s="29" t="s">
        <v>65</v>
      </c>
      <c r="AP365" s="29" t="s">
        <v>67</v>
      </c>
      <c r="AQ365" s="29" t="s">
        <v>67</v>
      </c>
      <c r="AR365" s="29" t="s">
        <v>86</v>
      </c>
      <c r="AS365" s="29" t="s">
        <v>115</v>
      </c>
      <c r="AT365" s="29" t="s">
        <v>69</v>
      </c>
      <c r="AU365" s="29" t="s">
        <v>93</v>
      </c>
      <c r="AV365" s="29" t="s">
        <v>71</v>
      </c>
      <c r="AW365" s="29" t="s">
        <v>63</v>
      </c>
      <c r="AX365" s="29" t="s">
        <v>72</v>
      </c>
      <c r="AY365" s="29" t="s">
        <v>63</v>
      </c>
      <c r="AZ365" s="29" t="s">
        <v>63</v>
      </c>
      <c r="BA365" s="29" t="s">
        <v>63</v>
      </c>
      <c r="BB365" s="29" t="s">
        <v>72</v>
      </c>
      <c r="BC365" s="29" t="s">
        <v>73</v>
      </c>
      <c r="BD365" s="29"/>
      <c r="BE365" s="29" t="s">
        <v>73</v>
      </c>
      <c r="BF365" s="31"/>
      <c r="BG365" s="32"/>
      <c r="BH365" s="32"/>
      <c r="BI365" s="32"/>
      <c r="BJ365" s="32"/>
      <c r="BK365" s="32"/>
      <c r="BL365" s="32"/>
    </row>
    <row r="366" spans="1:64" ht="13.2" x14ac:dyDescent="0.25">
      <c r="A366" s="28">
        <v>45574.442367407406</v>
      </c>
      <c r="B366" s="29" t="s">
        <v>993</v>
      </c>
      <c r="C366" s="30" t="s">
        <v>994</v>
      </c>
      <c r="D366" s="29">
        <v>70.5</v>
      </c>
      <c r="E366" s="29">
        <v>0.33</v>
      </c>
      <c r="F366" s="29" t="s">
        <v>423</v>
      </c>
      <c r="G366" s="29" t="s">
        <v>76</v>
      </c>
      <c r="H366" s="29" t="s">
        <v>995</v>
      </c>
      <c r="I366" s="29" t="s">
        <v>63</v>
      </c>
      <c r="J366" s="29" t="s">
        <v>145</v>
      </c>
      <c r="K366" s="29" t="s">
        <v>84</v>
      </c>
      <c r="L366" s="29" t="s">
        <v>64</v>
      </c>
      <c r="M366" s="29" t="s">
        <v>84</v>
      </c>
      <c r="N366" s="29" t="s">
        <v>64</v>
      </c>
      <c r="O366" s="29" t="s">
        <v>84</v>
      </c>
      <c r="P366" s="29" t="s">
        <v>78</v>
      </c>
      <c r="Q366" s="29" t="s">
        <v>64</v>
      </c>
      <c r="R366" s="29" t="s">
        <v>64</v>
      </c>
      <c r="S366" s="29" t="s">
        <v>64</v>
      </c>
      <c r="T366" s="29" t="s">
        <v>64</v>
      </c>
      <c r="U366" s="29" t="s">
        <v>64</v>
      </c>
      <c r="V366" s="29" t="s">
        <v>84</v>
      </c>
      <c r="W366" s="29" t="s">
        <v>64</v>
      </c>
      <c r="X366" s="29" t="s">
        <v>64</v>
      </c>
      <c r="Y366" s="29" t="s">
        <v>78</v>
      </c>
      <c r="Z366" s="29" t="s">
        <v>66</v>
      </c>
      <c r="AA366" s="29" t="s">
        <v>65</v>
      </c>
      <c r="AB366" s="29" t="s">
        <v>66</v>
      </c>
      <c r="AC366" s="29" t="s">
        <v>65</v>
      </c>
      <c r="AD366" s="29" t="s">
        <v>65</v>
      </c>
      <c r="AE366" s="29" t="s">
        <v>66</v>
      </c>
      <c r="AF366" s="29" t="s">
        <v>66</v>
      </c>
      <c r="AG366" s="29" t="s">
        <v>65</v>
      </c>
      <c r="AH366" s="29" t="s">
        <v>79</v>
      </c>
      <c r="AI366" s="29" t="s">
        <v>66</v>
      </c>
      <c r="AJ366" s="29" t="s">
        <v>65</v>
      </c>
      <c r="AK366" s="29" t="s">
        <v>65</v>
      </c>
      <c r="AL366" s="29" t="s">
        <v>79</v>
      </c>
      <c r="AM366" s="29" t="s">
        <v>66</v>
      </c>
      <c r="AN366" s="29" t="s">
        <v>65</v>
      </c>
      <c r="AO366" s="29" t="s">
        <v>65</v>
      </c>
      <c r="AP366" s="29" t="s">
        <v>67</v>
      </c>
      <c r="AQ366" s="29" t="s">
        <v>67</v>
      </c>
      <c r="AR366" s="29" t="s">
        <v>86</v>
      </c>
      <c r="AS366" s="29" t="s">
        <v>68</v>
      </c>
      <c r="AT366" s="29" t="s">
        <v>69</v>
      </c>
      <c r="AU366" s="29" t="s">
        <v>93</v>
      </c>
      <c r="AV366" s="29" t="s">
        <v>71</v>
      </c>
      <c r="AW366" s="29" t="s">
        <v>72</v>
      </c>
      <c r="AX366" s="29" t="s">
        <v>73</v>
      </c>
      <c r="AY366" s="29" t="s">
        <v>73</v>
      </c>
      <c r="AZ366" s="29" t="s">
        <v>72</v>
      </c>
      <c r="BA366" s="29" t="s">
        <v>72</v>
      </c>
      <c r="BB366" s="29" t="s">
        <v>72</v>
      </c>
      <c r="BC366" s="29" t="s">
        <v>73</v>
      </c>
      <c r="BD366" s="29"/>
      <c r="BE366" s="29" t="s">
        <v>73</v>
      </c>
      <c r="BF366" s="31"/>
      <c r="BG366" s="32"/>
      <c r="BH366" s="32"/>
      <c r="BI366" s="32"/>
      <c r="BJ366" s="32"/>
      <c r="BK366" s="32"/>
      <c r="BL366" s="32"/>
    </row>
    <row r="367" spans="1:64" ht="13.2" x14ac:dyDescent="0.25">
      <c r="A367" s="28">
        <v>45574.443198576388</v>
      </c>
      <c r="B367" s="29" t="s">
        <v>996</v>
      </c>
      <c r="C367" s="30" t="s">
        <v>997</v>
      </c>
      <c r="D367" s="29">
        <v>35.700000000000003</v>
      </c>
      <c r="E367" s="29">
        <v>0.13</v>
      </c>
      <c r="F367" s="29" t="s">
        <v>423</v>
      </c>
      <c r="G367" s="29" t="s">
        <v>76</v>
      </c>
      <c r="H367" s="29" t="s">
        <v>849</v>
      </c>
      <c r="I367" s="29" t="s">
        <v>73</v>
      </c>
      <c r="J367" s="29" t="s">
        <v>64</v>
      </c>
      <c r="K367" s="29" t="s">
        <v>78</v>
      </c>
      <c r="L367" s="29" t="s">
        <v>64</v>
      </c>
      <c r="M367" s="29" t="s">
        <v>84</v>
      </c>
      <c r="N367" s="29" t="s">
        <v>84</v>
      </c>
      <c r="O367" s="29" t="s">
        <v>64</v>
      </c>
      <c r="P367" s="29" t="s">
        <v>84</v>
      </c>
      <c r="Q367" s="29" t="s">
        <v>64</v>
      </c>
      <c r="R367" s="29" t="s">
        <v>64</v>
      </c>
      <c r="S367" s="29" t="s">
        <v>84</v>
      </c>
      <c r="T367" s="29" t="s">
        <v>64</v>
      </c>
      <c r="U367" s="29" t="s">
        <v>78</v>
      </c>
      <c r="V367" s="29" t="s">
        <v>64</v>
      </c>
      <c r="W367" s="29" t="s">
        <v>64</v>
      </c>
      <c r="X367" s="29" t="s">
        <v>64</v>
      </c>
      <c r="Y367" s="29" t="s">
        <v>64</v>
      </c>
      <c r="Z367" s="29" t="s">
        <v>66</v>
      </c>
      <c r="AA367" s="29" t="s">
        <v>65</v>
      </c>
      <c r="AB367" s="29" t="s">
        <v>65</v>
      </c>
      <c r="AC367" s="29" t="s">
        <v>65</v>
      </c>
      <c r="AD367" s="29" t="s">
        <v>65</v>
      </c>
      <c r="AE367" s="29" t="s">
        <v>65</v>
      </c>
      <c r="AF367" s="29" t="s">
        <v>65</v>
      </c>
      <c r="AG367" s="29" t="s">
        <v>65</v>
      </c>
      <c r="AH367" s="29" t="s">
        <v>65</v>
      </c>
      <c r="AI367" s="29" t="s">
        <v>79</v>
      </c>
      <c r="AJ367" s="29" t="s">
        <v>65</v>
      </c>
      <c r="AK367" s="29" t="s">
        <v>65</v>
      </c>
      <c r="AL367" s="29" t="s">
        <v>65</v>
      </c>
      <c r="AM367" s="29" t="s">
        <v>65</v>
      </c>
      <c r="AN367" s="29" t="s">
        <v>65</v>
      </c>
      <c r="AO367" s="29" t="s">
        <v>65</v>
      </c>
      <c r="AP367" s="29" t="s">
        <v>67</v>
      </c>
      <c r="AQ367" s="29" t="s">
        <v>85</v>
      </c>
      <c r="AR367" s="29" t="s">
        <v>86</v>
      </c>
      <c r="AS367" s="29" t="s">
        <v>81</v>
      </c>
      <c r="AT367" s="29" t="s">
        <v>87</v>
      </c>
      <c r="AU367" s="29" t="s">
        <v>67</v>
      </c>
      <c r="AV367" s="29" t="s">
        <v>71</v>
      </c>
      <c r="AW367" s="29" t="s">
        <v>72</v>
      </c>
      <c r="AX367" s="29" t="s">
        <v>73</v>
      </c>
      <c r="AY367" s="29" t="s">
        <v>63</v>
      </c>
      <c r="AZ367" s="29" t="s">
        <v>63</v>
      </c>
      <c r="BA367" s="29" t="s">
        <v>72</v>
      </c>
      <c r="BB367" s="29" t="s">
        <v>72</v>
      </c>
      <c r="BC367" s="29" t="s">
        <v>73</v>
      </c>
      <c r="BD367" s="29"/>
      <c r="BE367" s="29" t="s">
        <v>73</v>
      </c>
      <c r="BF367" s="31"/>
      <c r="BG367" s="32"/>
      <c r="BH367" s="32"/>
      <c r="BI367" s="32"/>
      <c r="BJ367" s="32"/>
      <c r="BK367" s="32"/>
      <c r="BL367" s="32"/>
    </row>
    <row r="368" spans="1:64" ht="13.2" x14ac:dyDescent="0.25">
      <c r="A368" s="28">
        <v>45574.445538784727</v>
      </c>
      <c r="B368" s="29" t="s">
        <v>998</v>
      </c>
      <c r="C368" s="29" t="s">
        <v>999</v>
      </c>
      <c r="D368" s="29">
        <v>5.6</v>
      </c>
      <c r="E368" s="29">
        <v>0.08</v>
      </c>
      <c r="F368" s="29" t="s">
        <v>423</v>
      </c>
      <c r="G368" s="29" t="s">
        <v>539</v>
      </c>
      <c r="H368" s="29" t="s">
        <v>1000</v>
      </c>
      <c r="I368" s="29" t="s">
        <v>63</v>
      </c>
      <c r="J368" s="29" t="s">
        <v>78</v>
      </c>
      <c r="K368" s="29" t="s">
        <v>78</v>
      </c>
      <c r="L368" s="29" t="s">
        <v>145</v>
      </c>
      <c r="M368" s="29" t="s">
        <v>78</v>
      </c>
      <c r="N368" s="29" t="s">
        <v>64</v>
      </c>
      <c r="O368" s="29" t="s">
        <v>78</v>
      </c>
      <c r="P368" s="29" t="s">
        <v>84</v>
      </c>
      <c r="Q368" s="29" t="s">
        <v>64</v>
      </c>
      <c r="R368" s="29" t="s">
        <v>84</v>
      </c>
      <c r="S368" s="29" t="s">
        <v>64</v>
      </c>
      <c r="T368" s="29" t="s">
        <v>64</v>
      </c>
      <c r="U368" s="29" t="s">
        <v>64</v>
      </c>
      <c r="V368" s="29" t="s">
        <v>64</v>
      </c>
      <c r="W368" s="29" t="s">
        <v>64</v>
      </c>
      <c r="X368" s="29" t="s">
        <v>64</v>
      </c>
      <c r="Y368" s="29" t="s">
        <v>64</v>
      </c>
      <c r="Z368" s="29" t="s">
        <v>66</v>
      </c>
      <c r="AA368" s="29" t="s">
        <v>65</v>
      </c>
      <c r="AB368" s="29" t="s">
        <v>79</v>
      </c>
      <c r="AC368" s="29" t="s">
        <v>66</v>
      </c>
      <c r="AD368" s="29" t="s">
        <v>79</v>
      </c>
      <c r="AE368" s="29" t="s">
        <v>101</v>
      </c>
      <c r="AF368" s="29" t="s">
        <v>66</v>
      </c>
      <c r="AG368" s="29" t="s">
        <v>65</v>
      </c>
      <c r="AH368" s="29" t="s">
        <v>66</v>
      </c>
      <c r="AI368" s="29" t="s">
        <v>66</v>
      </c>
      <c r="AJ368" s="29" t="s">
        <v>65</v>
      </c>
      <c r="AK368" s="29" t="s">
        <v>65</v>
      </c>
      <c r="AL368" s="29" t="s">
        <v>66</v>
      </c>
      <c r="AM368" s="29" t="s">
        <v>101</v>
      </c>
      <c r="AN368" s="29" t="s">
        <v>66</v>
      </c>
      <c r="AO368" s="29" t="s">
        <v>79</v>
      </c>
      <c r="AP368" s="29" t="s">
        <v>67</v>
      </c>
      <c r="AQ368" s="29" t="s">
        <v>80</v>
      </c>
      <c r="AR368" s="29" t="s">
        <v>86</v>
      </c>
      <c r="AS368" s="29" t="s">
        <v>223</v>
      </c>
      <c r="AT368" s="29" t="s">
        <v>69</v>
      </c>
      <c r="AU368" s="29" t="s">
        <v>70</v>
      </c>
      <c r="AV368" s="29" t="s">
        <v>71</v>
      </c>
      <c r="AW368" s="29" t="s">
        <v>73</v>
      </c>
      <c r="AX368" s="29" t="s">
        <v>72</v>
      </c>
      <c r="AY368" s="29" t="s">
        <v>72</v>
      </c>
      <c r="AZ368" s="29" t="s">
        <v>72</v>
      </c>
      <c r="BA368" s="29" t="s">
        <v>72</v>
      </c>
      <c r="BB368" s="29" t="s">
        <v>72</v>
      </c>
      <c r="BC368" s="29" t="s">
        <v>73</v>
      </c>
      <c r="BD368" s="29"/>
      <c r="BE368" s="29" t="s">
        <v>73</v>
      </c>
      <c r="BF368" s="31"/>
      <c r="BG368" s="32"/>
      <c r="BH368" s="32"/>
      <c r="BI368" s="32"/>
      <c r="BJ368" s="32"/>
      <c r="BK368" s="32"/>
      <c r="BL368" s="32"/>
    </row>
    <row r="369" spans="1:64" ht="13.2" x14ac:dyDescent="0.25">
      <c r="A369" s="28">
        <v>45574.446376504631</v>
      </c>
      <c r="B369" s="29" t="s">
        <v>1001</v>
      </c>
      <c r="C369" s="30" t="s">
        <v>1002</v>
      </c>
      <c r="D369" s="29">
        <v>58</v>
      </c>
      <c r="E369" s="29">
        <v>0.33</v>
      </c>
      <c r="F369" s="29" t="s">
        <v>423</v>
      </c>
      <c r="G369" s="29" t="s">
        <v>76</v>
      </c>
      <c r="H369" s="29" t="s">
        <v>857</v>
      </c>
      <c r="I369" s="29" t="s">
        <v>63</v>
      </c>
      <c r="J369" s="29" t="s">
        <v>64</v>
      </c>
      <c r="K369" s="29" t="s">
        <v>84</v>
      </c>
      <c r="L369" s="29" t="s">
        <v>64</v>
      </c>
      <c r="M369" s="29" t="s">
        <v>64</v>
      </c>
      <c r="N369" s="29" t="s">
        <v>64</v>
      </c>
      <c r="O369" s="29" t="s">
        <v>64</v>
      </c>
      <c r="P369" s="29" t="s">
        <v>64</v>
      </c>
      <c r="Q369" s="29" t="s">
        <v>84</v>
      </c>
      <c r="R369" s="29" t="s">
        <v>64</v>
      </c>
      <c r="S369" s="29" t="s">
        <v>64</v>
      </c>
      <c r="T369" s="29" t="s">
        <v>64</v>
      </c>
      <c r="U369" s="29" t="s">
        <v>84</v>
      </c>
      <c r="V369" s="29" t="s">
        <v>84</v>
      </c>
      <c r="W369" s="29" t="s">
        <v>64</v>
      </c>
      <c r="X369" s="29" t="s">
        <v>64</v>
      </c>
      <c r="Y369" s="29" t="s">
        <v>64</v>
      </c>
      <c r="Z369" s="29" t="s">
        <v>66</v>
      </c>
      <c r="AA369" s="29" t="s">
        <v>66</v>
      </c>
      <c r="AB369" s="29" t="s">
        <v>66</v>
      </c>
      <c r="AC369" s="29" t="s">
        <v>65</v>
      </c>
      <c r="AD369" s="29" t="s">
        <v>66</v>
      </c>
      <c r="AE369" s="29" t="s">
        <v>66</v>
      </c>
      <c r="AF369" s="29" t="s">
        <v>66</v>
      </c>
      <c r="AG369" s="29" t="s">
        <v>65</v>
      </c>
      <c r="AH369" s="29" t="s">
        <v>66</v>
      </c>
      <c r="AI369" s="29" t="s">
        <v>101</v>
      </c>
      <c r="AJ369" s="29" t="s">
        <v>66</v>
      </c>
      <c r="AK369" s="29" t="s">
        <v>66</v>
      </c>
      <c r="AL369" s="29" t="s">
        <v>66</v>
      </c>
      <c r="AM369" s="29" t="s">
        <v>66</v>
      </c>
      <c r="AN369" s="29" t="s">
        <v>66</v>
      </c>
      <c r="AO369" s="29" t="s">
        <v>66</v>
      </c>
      <c r="AP369" s="29" t="s">
        <v>85</v>
      </c>
      <c r="AQ369" s="29" t="s">
        <v>67</v>
      </c>
      <c r="AR369" s="29" t="s">
        <v>73</v>
      </c>
      <c r="AS369" s="29" t="s">
        <v>120</v>
      </c>
      <c r="AT369" s="29" t="s">
        <v>169</v>
      </c>
      <c r="AU369" s="29" t="s">
        <v>70</v>
      </c>
      <c r="AV369" s="29" t="s">
        <v>71</v>
      </c>
      <c r="AW369" s="29" t="s">
        <v>73</v>
      </c>
      <c r="AX369" s="29" t="s">
        <v>73</v>
      </c>
      <c r="AY369" s="29" t="s">
        <v>63</v>
      </c>
      <c r="AZ369" s="29" t="s">
        <v>72</v>
      </c>
      <c r="BA369" s="29" t="s">
        <v>72</v>
      </c>
      <c r="BB369" s="29" t="s">
        <v>73</v>
      </c>
      <c r="BC369" s="29" t="s">
        <v>73</v>
      </c>
      <c r="BD369" s="29"/>
      <c r="BE369" s="29" t="s">
        <v>73</v>
      </c>
      <c r="BF369" s="31"/>
      <c r="BG369" s="32"/>
      <c r="BH369" s="32"/>
      <c r="BI369" s="32"/>
      <c r="BJ369" s="32"/>
      <c r="BK369" s="32"/>
      <c r="BL369" s="32"/>
    </row>
    <row r="370" spans="1:64" ht="13.2" x14ac:dyDescent="0.25">
      <c r="A370" s="28">
        <v>45574.449255821761</v>
      </c>
      <c r="B370" s="29" t="s">
        <v>1003</v>
      </c>
      <c r="C370" s="30" t="s">
        <v>1004</v>
      </c>
      <c r="D370" s="29">
        <v>100</v>
      </c>
      <c r="E370" s="29">
        <v>0.15</v>
      </c>
      <c r="F370" s="29" t="s">
        <v>423</v>
      </c>
      <c r="G370" s="29" t="s">
        <v>76</v>
      </c>
      <c r="H370" s="29" t="s">
        <v>957</v>
      </c>
      <c r="I370" s="29" t="s">
        <v>63</v>
      </c>
      <c r="J370" s="29" t="s">
        <v>78</v>
      </c>
      <c r="K370" s="29" t="s">
        <v>84</v>
      </c>
      <c r="L370" s="29" t="s">
        <v>145</v>
      </c>
      <c r="M370" s="29" t="s">
        <v>84</v>
      </c>
      <c r="N370" s="29" t="s">
        <v>84</v>
      </c>
      <c r="O370" s="29" t="s">
        <v>78</v>
      </c>
      <c r="P370" s="29" t="s">
        <v>84</v>
      </c>
      <c r="Q370" s="29" t="s">
        <v>84</v>
      </c>
      <c r="R370" s="29" t="s">
        <v>78</v>
      </c>
      <c r="S370" s="29" t="s">
        <v>84</v>
      </c>
      <c r="T370" s="29" t="s">
        <v>64</v>
      </c>
      <c r="U370" s="29" t="s">
        <v>84</v>
      </c>
      <c r="V370" s="29" t="s">
        <v>64</v>
      </c>
      <c r="W370" s="29" t="s">
        <v>64</v>
      </c>
      <c r="X370" s="29" t="s">
        <v>84</v>
      </c>
      <c r="Y370" s="29" t="s">
        <v>84</v>
      </c>
      <c r="Z370" s="29" t="s">
        <v>66</v>
      </c>
      <c r="AA370" s="29" t="s">
        <v>66</v>
      </c>
      <c r="AB370" s="29" t="s">
        <v>66</v>
      </c>
      <c r="AC370" s="29" t="s">
        <v>79</v>
      </c>
      <c r="AD370" s="29" t="s">
        <v>65</v>
      </c>
      <c r="AE370" s="29" t="s">
        <v>65</v>
      </c>
      <c r="AF370" s="29" t="s">
        <v>66</v>
      </c>
      <c r="AG370" s="29" t="s">
        <v>65</v>
      </c>
      <c r="AH370" s="29" t="s">
        <v>65</v>
      </c>
      <c r="AI370" s="29" t="s">
        <v>79</v>
      </c>
      <c r="AJ370" s="29" t="s">
        <v>65</v>
      </c>
      <c r="AK370" s="29" t="s">
        <v>66</v>
      </c>
      <c r="AL370" s="29" t="s">
        <v>66</v>
      </c>
      <c r="AM370" s="29" t="s">
        <v>66</v>
      </c>
      <c r="AN370" s="29" t="s">
        <v>66</v>
      </c>
      <c r="AO370" s="29" t="s">
        <v>79</v>
      </c>
      <c r="AP370" s="29" t="s">
        <v>67</v>
      </c>
      <c r="AQ370" s="29" t="s">
        <v>67</v>
      </c>
      <c r="AR370" s="29" t="s">
        <v>86</v>
      </c>
      <c r="AS370" s="29" t="s">
        <v>68</v>
      </c>
      <c r="AT370" s="29" t="s">
        <v>69</v>
      </c>
      <c r="AU370" s="29" t="s">
        <v>70</v>
      </c>
      <c r="AV370" s="29" t="s">
        <v>71</v>
      </c>
      <c r="AW370" s="29" t="s">
        <v>73</v>
      </c>
      <c r="AX370" s="29" t="s">
        <v>72</v>
      </c>
      <c r="AY370" s="29" t="s">
        <v>63</v>
      </c>
      <c r="AZ370" s="29" t="s">
        <v>72</v>
      </c>
      <c r="BA370" s="29" t="s">
        <v>72</v>
      </c>
      <c r="BB370" s="29" t="s">
        <v>73</v>
      </c>
      <c r="BC370" s="29" t="s">
        <v>73</v>
      </c>
      <c r="BD370" s="29" t="s">
        <v>68</v>
      </c>
      <c r="BE370" s="29" t="s">
        <v>73</v>
      </c>
      <c r="BF370" s="31"/>
      <c r="BG370" s="32"/>
      <c r="BH370" s="32"/>
      <c r="BI370" s="32"/>
      <c r="BJ370" s="32"/>
      <c r="BK370" s="32"/>
      <c r="BL370" s="32"/>
    </row>
    <row r="371" spans="1:64" ht="13.2" x14ac:dyDescent="0.25">
      <c r="A371" s="28">
        <v>45574.450065925921</v>
      </c>
      <c r="B371" s="29" t="s">
        <v>1005</v>
      </c>
      <c r="C371" s="30" t="s">
        <v>1006</v>
      </c>
      <c r="D371" s="29">
        <v>100</v>
      </c>
      <c r="E371" s="29">
        <v>0.46</v>
      </c>
      <c r="F371" s="29" t="s">
        <v>114</v>
      </c>
      <c r="G371" s="29" t="s">
        <v>76</v>
      </c>
      <c r="H371" s="29" t="s">
        <v>849</v>
      </c>
      <c r="I371" s="29" t="s">
        <v>73</v>
      </c>
      <c r="J371" s="29" t="s">
        <v>78</v>
      </c>
      <c r="K371" s="29" t="s">
        <v>84</v>
      </c>
      <c r="L371" s="29" t="s">
        <v>64</v>
      </c>
      <c r="M371" s="29" t="s">
        <v>64</v>
      </c>
      <c r="N371" s="29" t="s">
        <v>64</v>
      </c>
      <c r="O371" s="29" t="s">
        <v>64</v>
      </c>
      <c r="P371" s="29" t="s">
        <v>64</v>
      </c>
      <c r="Q371" s="29" t="s">
        <v>64</v>
      </c>
      <c r="R371" s="29" t="s">
        <v>64</v>
      </c>
      <c r="S371" s="29" t="s">
        <v>78</v>
      </c>
      <c r="T371" s="29" t="s">
        <v>78</v>
      </c>
      <c r="U371" s="29" t="s">
        <v>64</v>
      </c>
      <c r="V371" s="29" t="s">
        <v>64</v>
      </c>
      <c r="W371" s="29" t="s">
        <v>64</v>
      </c>
      <c r="X371" s="29" t="s">
        <v>64</v>
      </c>
      <c r="Y371" s="29" t="s">
        <v>64</v>
      </c>
      <c r="Z371" s="29" t="s">
        <v>65</v>
      </c>
      <c r="AA371" s="29" t="s">
        <v>65</v>
      </c>
      <c r="AB371" s="29" t="s">
        <v>66</v>
      </c>
      <c r="AC371" s="29" t="s">
        <v>65</v>
      </c>
      <c r="AD371" s="29" t="s">
        <v>65</v>
      </c>
      <c r="AE371" s="29" t="s">
        <v>65</v>
      </c>
      <c r="AF371" s="29" t="s">
        <v>66</v>
      </c>
      <c r="AG371" s="29" t="s">
        <v>66</v>
      </c>
      <c r="AH371" s="29" t="s">
        <v>66</v>
      </c>
      <c r="AI371" s="29" t="s">
        <v>79</v>
      </c>
      <c r="AJ371" s="29" t="s">
        <v>65</v>
      </c>
      <c r="AK371" s="29" t="s">
        <v>79</v>
      </c>
      <c r="AL371" s="29" t="s">
        <v>65</v>
      </c>
      <c r="AM371" s="29" t="s">
        <v>65</v>
      </c>
      <c r="AN371" s="29" t="s">
        <v>79</v>
      </c>
      <c r="AO371" s="29" t="s">
        <v>66</v>
      </c>
      <c r="AP371" s="29" t="s">
        <v>67</v>
      </c>
      <c r="AQ371" s="29" t="s">
        <v>67</v>
      </c>
      <c r="AR371" s="29" t="s">
        <v>63</v>
      </c>
      <c r="AS371" s="29" t="s">
        <v>81</v>
      </c>
      <c r="AT371" s="29" t="s">
        <v>87</v>
      </c>
      <c r="AU371" s="29" t="s">
        <v>93</v>
      </c>
      <c r="AV371" s="29" t="s">
        <v>71</v>
      </c>
      <c r="AW371" s="29" t="s">
        <v>73</v>
      </c>
      <c r="AX371" s="29" t="s">
        <v>73</v>
      </c>
      <c r="AY371" s="29" t="s">
        <v>72</v>
      </c>
      <c r="AZ371" s="29" t="s">
        <v>73</v>
      </c>
      <c r="BA371" s="29" t="s">
        <v>73</v>
      </c>
      <c r="BB371" s="29" t="s">
        <v>73</v>
      </c>
      <c r="BC371" s="29" t="s">
        <v>73</v>
      </c>
      <c r="BD371" s="29"/>
      <c r="BE371" s="29" t="s">
        <v>73</v>
      </c>
      <c r="BF371" s="31"/>
      <c r="BG371" s="32"/>
      <c r="BH371" s="32"/>
      <c r="BI371" s="32"/>
      <c r="BJ371" s="32"/>
      <c r="BK371" s="32"/>
      <c r="BL371" s="32"/>
    </row>
    <row r="372" spans="1:64" ht="13.2" x14ac:dyDescent="0.25">
      <c r="A372" s="28">
        <v>45574.450089768521</v>
      </c>
      <c r="B372" s="29" t="s">
        <v>1007</v>
      </c>
      <c r="C372" s="30" t="s">
        <v>1008</v>
      </c>
      <c r="D372" s="29">
        <v>100</v>
      </c>
      <c r="E372" s="29">
        <v>0.5</v>
      </c>
      <c r="F372" s="29" t="s">
        <v>423</v>
      </c>
      <c r="G372" s="29" t="s">
        <v>76</v>
      </c>
      <c r="H372" s="29" t="s">
        <v>887</v>
      </c>
      <c r="I372" s="29" t="s">
        <v>63</v>
      </c>
      <c r="J372" s="29" t="s">
        <v>64</v>
      </c>
      <c r="K372" s="29" t="s">
        <v>64</v>
      </c>
      <c r="L372" s="29" t="s">
        <v>64</v>
      </c>
      <c r="M372" s="29" t="s">
        <v>84</v>
      </c>
      <c r="N372" s="29" t="s">
        <v>64</v>
      </c>
      <c r="O372" s="29" t="s">
        <v>78</v>
      </c>
      <c r="P372" s="29" t="s">
        <v>84</v>
      </c>
      <c r="Q372" s="29" t="s">
        <v>84</v>
      </c>
      <c r="R372" s="29" t="s">
        <v>64</v>
      </c>
      <c r="S372" s="29" t="s">
        <v>64</v>
      </c>
      <c r="T372" s="29" t="s">
        <v>64</v>
      </c>
      <c r="U372" s="29" t="s">
        <v>84</v>
      </c>
      <c r="V372" s="29" t="s">
        <v>64</v>
      </c>
      <c r="W372" s="29" t="s">
        <v>64</v>
      </c>
      <c r="X372" s="29" t="s">
        <v>64</v>
      </c>
      <c r="Y372" s="29" t="s">
        <v>64</v>
      </c>
      <c r="Z372" s="29" t="s">
        <v>66</v>
      </c>
      <c r="AA372" s="29" t="s">
        <v>65</v>
      </c>
      <c r="AB372" s="29" t="s">
        <v>65</v>
      </c>
      <c r="AC372" s="29" t="s">
        <v>79</v>
      </c>
      <c r="AD372" s="29" t="s">
        <v>66</v>
      </c>
      <c r="AE372" s="29" t="s">
        <v>65</v>
      </c>
      <c r="AF372" s="29" t="s">
        <v>65</v>
      </c>
      <c r="AG372" s="29" t="s">
        <v>65</v>
      </c>
      <c r="AH372" s="29" t="s">
        <v>65</v>
      </c>
      <c r="AI372" s="29" t="s">
        <v>79</v>
      </c>
      <c r="AJ372" s="29" t="s">
        <v>66</v>
      </c>
      <c r="AK372" s="29" t="s">
        <v>65</v>
      </c>
      <c r="AL372" s="29" t="s">
        <v>66</v>
      </c>
      <c r="AM372" s="29" t="s">
        <v>65</v>
      </c>
      <c r="AN372" s="29" t="s">
        <v>66</v>
      </c>
      <c r="AO372" s="29" t="s">
        <v>79</v>
      </c>
      <c r="AP372" s="29" t="s">
        <v>67</v>
      </c>
      <c r="AQ372" s="29" t="s">
        <v>67</v>
      </c>
      <c r="AR372" s="29" t="s">
        <v>73</v>
      </c>
      <c r="AS372" s="29" t="s">
        <v>223</v>
      </c>
      <c r="AT372" s="29" t="s">
        <v>69</v>
      </c>
      <c r="AU372" s="29" t="s">
        <v>70</v>
      </c>
      <c r="AV372" s="29" t="s">
        <v>154</v>
      </c>
      <c r="AW372" s="29" t="s">
        <v>63</v>
      </c>
      <c r="AX372" s="29" t="s">
        <v>63</v>
      </c>
      <c r="AY372" s="29" t="s">
        <v>63</v>
      </c>
      <c r="AZ372" s="29" t="s">
        <v>63</v>
      </c>
      <c r="BA372" s="29" t="s">
        <v>63</v>
      </c>
      <c r="BB372" s="29" t="s">
        <v>72</v>
      </c>
      <c r="BC372" s="29" t="s">
        <v>73</v>
      </c>
      <c r="BD372" s="29"/>
      <c r="BE372" s="29" t="s">
        <v>73</v>
      </c>
      <c r="BF372" s="31"/>
      <c r="BG372" s="32"/>
      <c r="BH372" s="32"/>
      <c r="BI372" s="32"/>
      <c r="BJ372" s="32"/>
      <c r="BK372" s="32"/>
      <c r="BL372" s="32"/>
    </row>
    <row r="373" spans="1:64" ht="13.2" x14ac:dyDescent="0.25">
      <c r="A373" s="28">
        <v>45574.45169332176</v>
      </c>
      <c r="B373" s="29" t="s">
        <v>1009</v>
      </c>
      <c r="C373" s="30" t="s">
        <v>1010</v>
      </c>
      <c r="D373" s="29">
        <v>25</v>
      </c>
      <c r="E373" s="29">
        <v>0.04</v>
      </c>
      <c r="F373" s="29" t="s">
        <v>423</v>
      </c>
      <c r="G373" s="29" t="s">
        <v>76</v>
      </c>
      <c r="H373" s="29" t="s">
        <v>922</v>
      </c>
      <c r="I373" s="29" t="s">
        <v>63</v>
      </c>
      <c r="J373" s="29" t="s">
        <v>64</v>
      </c>
      <c r="K373" s="29" t="s">
        <v>84</v>
      </c>
      <c r="L373" s="29" t="s">
        <v>64</v>
      </c>
      <c r="M373" s="29" t="s">
        <v>84</v>
      </c>
      <c r="N373" s="29" t="s">
        <v>64</v>
      </c>
      <c r="O373" s="29" t="s">
        <v>84</v>
      </c>
      <c r="P373" s="29" t="s">
        <v>84</v>
      </c>
      <c r="Q373" s="29" t="s">
        <v>64</v>
      </c>
      <c r="R373" s="29" t="s">
        <v>64</v>
      </c>
      <c r="S373" s="29" t="s">
        <v>84</v>
      </c>
      <c r="T373" s="29" t="s">
        <v>64</v>
      </c>
      <c r="U373" s="29" t="s">
        <v>84</v>
      </c>
      <c r="V373" s="29" t="s">
        <v>64</v>
      </c>
      <c r="W373" s="29" t="s">
        <v>64</v>
      </c>
      <c r="X373" s="29" t="s">
        <v>84</v>
      </c>
      <c r="Y373" s="29" t="s">
        <v>78</v>
      </c>
      <c r="Z373" s="29" t="s">
        <v>66</v>
      </c>
      <c r="AA373" s="29" t="s">
        <v>66</v>
      </c>
      <c r="AB373" s="29" t="s">
        <v>66</v>
      </c>
      <c r="AC373" s="29" t="s">
        <v>65</v>
      </c>
      <c r="AD373" s="29" t="s">
        <v>66</v>
      </c>
      <c r="AE373" s="29" t="s">
        <v>79</v>
      </c>
      <c r="AF373" s="29" t="s">
        <v>79</v>
      </c>
      <c r="AG373" s="29" t="s">
        <v>65</v>
      </c>
      <c r="AH373" s="29" t="s">
        <v>66</v>
      </c>
      <c r="AI373" s="29" t="s">
        <v>101</v>
      </c>
      <c r="AJ373" s="29" t="s">
        <v>65</v>
      </c>
      <c r="AK373" s="29" t="s">
        <v>66</v>
      </c>
      <c r="AL373" s="29" t="s">
        <v>66</v>
      </c>
      <c r="AM373" s="29" t="s">
        <v>66</v>
      </c>
      <c r="AN373" s="29" t="s">
        <v>66</v>
      </c>
      <c r="AO373" s="29" t="s">
        <v>66</v>
      </c>
      <c r="AP373" s="29" t="s">
        <v>67</v>
      </c>
      <c r="AQ373" s="29" t="s">
        <v>67</v>
      </c>
      <c r="AR373" s="29" t="s">
        <v>63</v>
      </c>
      <c r="AS373" s="29" t="s">
        <v>81</v>
      </c>
      <c r="AT373" s="29" t="s">
        <v>69</v>
      </c>
      <c r="AU373" s="29" t="s">
        <v>70</v>
      </c>
      <c r="AV373" s="29" t="s">
        <v>71</v>
      </c>
      <c r="AW373" s="29" t="s">
        <v>72</v>
      </c>
      <c r="AX373" s="29" t="s">
        <v>72</v>
      </c>
      <c r="AY373" s="29" t="s">
        <v>72</v>
      </c>
      <c r="AZ373" s="29" t="s">
        <v>72</v>
      </c>
      <c r="BA373" s="29" t="s">
        <v>72</v>
      </c>
      <c r="BB373" s="29" t="s">
        <v>72</v>
      </c>
      <c r="BC373" s="29" t="s">
        <v>73</v>
      </c>
      <c r="BD373" s="29"/>
      <c r="BE373" s="29" t="s">
        <v>73</v>
      </c>
      <c r="BF373" s="31"/>
      <c r="BG373" s="32"/>
      <c r="BH373" s="32"/>
      <c r="BI373" s="32"/>
      <c r="BJ373" s="32"/>
      <c r="BK373" s="32"/>
      <c r="BL373" s="32"/>
    </row>
    <row r="374" spans="1:64" ht="13.2" x14ac:dyDescent="0.25">
      <c r="A374" s="28">
        <v>45574.454814074074</v>
      </c>
      <c r="B374" s="29" t="s">
        <v>1011</v>
      </c>
      <c r="C374" s="30" t="s">
        <v>1012</v>
      </c>
      <c r="D374" s="29">
        <v>94.64</v>
      </c>
      <c r="E374" s="29">
        <v>0.8</v>
      </c>
      <c r="F374" s="29" t="s">
        <v>423</v>
      </c>
      <c r="G374" s="29" t="s">
        <v>76</v>
      </c>
      <c r="H374" s="29" t="s">
        <v>846</v>
      </c>
      <c r="I374" s="29" t="s">
        <v>73</v>
      </c>
      <c r="J374" s="29" t="s">
        <v>145</v>
      </c>
      <c r="K374" s="29" t="s">
        <v>64</v>
      </c>
      <c r="L374" s="29" t="s">
        <v>64</v>
      </c>
      <c r="M374" s="29" t="s">
        <v>84</v>
      </c>
      <c r="N374" s="29" t="s">
        <v>84</v>
      </c>
      <c r="O374" s="29" t="s">
        <v>78</v>
      </c>
      <c r="P374" s="29" t="s">
        <v>84</v>
      </c>
      <c r="Q374" s="29" t="s">
        <v>84</v>
      </c>
      <c r="R374" s="29" t="s">
        <v>64</v>
      </c>
      <c r="S374" s="29" t="s">
        <v>84</v>
      </c>
      <c r="T374" s="29" t="s">
        <v>78</v>
      </c>
      <c r="U374" s="29" t="s">
        <v>84</v>
      </c>
      <c r="V374" s="29" t="s">
        <v>64</v>
      </c>
      <c r="W374" s="29" t="s">
        <v>64</v>
      </c>
      <c r="X374" s="29" t="s">
        <v>84</v>
      </c>
      <c r="Y374" s="29" t="s">
        <v>64</v>
      </c>
      <c r="Z374" s="29" t="s">
        <v>65</v>
      </c>
      <c r="AA374" s="29" t="s">
        <v>66</v>
      </c>
      <c r="AB374" s="29" t="s">
        <v>66</v>
      </c>
      <c r="AC374" s="29" t="s">
        <v>65</v>
      </c>
      <c r="AD374" s="29" t="s">
        <v>65</v>
      </c>
      <c r="AE374" s="29" t="s">
        <v>65</v>
      </c>
      <c r="AF374" s="29" t="s">
        <v>66</v>
      </c>
      <c r="AG374" s="29" t="s">
        <v>65</v>
      </c>
      <c r="AH374" s="29" t="s">
        <v>65</v>
      </c>
      <c r="AI374" s="29" t="s">
        <v>79</v>
      </c>
      <c r="AJ374" s="29" t="s">
        <v>65</v>
      </c>
      <c r="AK374" s="29" t="s">
        <v>65</v>
      </c>
      <c r="AL374" s="29" t="s">
        <v>65</v>
      </c>
      <c r="AM374" s="29" t="s">
        <v>66</v>
      </c>
      <c r="AN374" s="29" t="s">
        <v>79</v>
      </c>
      <c r="AO374" s="29" t="s">
        <v>79</v>
      </c>
      <c r="AP374" s="29" t="s">
        <v>85</v>
      </c>
      <c r="AQ374" s="29" t="s">
        <v>85</v>
      </c>
      <c r="AR374" s="29" t="s">
        <v>86</v>
      </c>
      <c r="AS374" s="29" t="s">
        <v>864</v>
      </c>
      <c r="AT374" s="29" t="s">
        <v>69</v>
      </c>
      <c r="AU374" s="29" t="s">
        <v>93</v>
      </c>
      <c r="AV374" s="29" t="s">
        <v>71</v>
      </c>
      <c r="AW374" s="29" t="s">
        <v>72</v>
      </c>
      <c r="AX374" s="29" t="s">
        <v>73</v>
      </c>
      <c r="AY374" s="29" t="s">
        <v>72</v>
      </c>
      <c r="AZ374" s="29" t="s">
        <v>73</v>
      </c>
      <c r="BA374" s="29" t="s">
        <v>73</v>
      </c>
      <c r="BB374" s="29" t="s">
        <v>72</v>
      </c>
      <c r="BC374" s="29" t="s">
        <v>73</v>
      </c>
      <c r="BD374" s="29"/>
      <c r="BE374" s="29" t="s">
        <v>73</v>
      </c>
      <c r="BF374" s="31"/>
      <c r="BG374" s="32"/>
      <c r="BH374" s="32"/>
      <c r="BI374" s="32"/>
      <c r="BJ374" s="32"/>
      <c r="BK374" s="32"/>
      <c r="BL374" s="32"/>
    </row>
    <row r="375" spans="1:64" ht="13.2" x14ac:dyDescent="0.25">
      <c r="A375" s="28">
        <v>45574.454907916668</v>
      </c>
      <c r="B375" s="29" t="s">
        <v>1013</v>
      </c>
      <c r="C375" s="30" t="s">
        <v>1014</v>
      </c>
      <c r="D375" s="29">
        <v>100</v>
      </c>
      <c r="E375" s="29">
        <v>1.79</v>
      </c>
      <c r="F375" s="29" t="s">
        <v>114</v>
      </c>
      <c r="G375" s="29" t="s">
        <v>539</v>
      </c>
      <c r="H375" s="29" t="s">
        <v>1015</v>
      </c>
      <c r="I375" s="29" t="s">
        <v>63</v>
      </c>
      <c r="J375" s="29" t="s">
        <v>64</v>
      </c>
      <c r="K375" s="29" t="s">
        <v>64</v>
      </c>
      <c r="L375" s="29" t="s">
        <v>64</v>
      </c>
      <c r="M375" s="29" t="s">
        <v>78</v>
      </c>
      <c r="N375" s="29" t="s">
        <v>64</v>
      </c>
      <c r="O375" s="29" t="s">
        <v>64</v>
      </c>
      <c r="P375" s="29" t="s">
        <v>84</v>
      </c>
      <c r="Q375" s="29" t="s">
        <v>64</v>
      </c>
      <c r="R375" s="29" t="s">
        <v>64</v>
      </c>
      <c r="S375" s="29" t="s">
        <v>64</v>
      </c>
      <c r="T375" s="29" t="s">
        <v>64</v>
      </c>
      <c r="U375" s="29" t="s">
        <v>64</v>
      </c>
      <c r="V375" s="29" t="s">
        <v>64</v>
      </c>
      <c r="W375" s="29" t="s">
        <v>64</v>
      </c>
      <c r="X375" s="29" t="s">
        <v>64</v>
      </c>
      <c r="Y375" s="29" t="s">
        <v>64</v>
      </c>
      <c r="Z375" s="29" t="s">
        <v>65</v>
      </c>
      <c r="AA375" s="29" t="s">
        <v>66</v>
      </c>
      <c r="AB375" s="29" t="s">
        <v>65</v>
      </c>
      <c r="AC375" s="29" t="s">
        <v>65</v>
      </c>
      <c r="AD375" s="29" t="s">
        <v>65</v>
      </c>
      <c r="AE375" s="29" t="s">
        <v>65</v>
      </c>
      <c r="AF375" s="29" t="s">
        <v>66</v>
      </c>
      <c r="AG375" s="29" t="s">
        <v>65</v>
      </c>
      <c r="AH375" s="29" t="s">
        <v>65</v>
      </c>
      <c r="AI375" s="29" t="s">
        <v>101</v>
      </c>
      <c r="AJ375" s="29" t="s">
        <v>66</v>
      </c>
      <c r="AK375" s="29" t="s">
        <v>66</v>
      </c>
      <c r="AL375" s="29" t="s">
        <v>79</v>
      </c>
      <c r="AM375" s="29" t="s">
        <v>65</v>
      </c>
      <c r="AN375" s="29" t="s">
        <v>65</v>
      </c>
      <c r="AO375" s="29" t="s">
        <v>65</v>
      </c>
      <c r="AP375" s="29" t="s">
        <v>119</v>
      </c>
      <c r="AQ375" s="29" t="s">
        <v>80</v>
      </c>
      <c r="AR375" s="29" t="s">
        <v>63</v>
      </c>
      <c r="AS375" s="29" t="s">
        <v>1016</v>
      </c>
      <c r="AT375" s="29" t="s">
        <v>69</v>
      </c>
      <c r="AU375" s="29" t="s">
        <v>80</v>
      </c>
      <c r="AV375" s="29" t="s">
        <v>71</v>
      </c>
      <c r="AW375" s="29" t="s">
        <v>72</v>
      </c>
      <c r="AX375" s="29" t="s">
        <v>72</v>
      </c>
      <c r="AY375" s="29" t="s">
        <v>72</v>
      </c>
      <c r="AZ375" s="29" t="s">
        <v>63</v>
      </c>
      <c r="BA375" s="29" t="s">
        <v>72</v>
      </c>
      <c r="BB375" s="29" t="s">
        <v>72</v>
      </c>
      <c r="BC375" s="29" t="s">
        <v>73</v>
      </c>
      <c r="BD375" s="29"/>
      <c r="BE375" s="29" t="s">
        <v>73</v>
      </c>
      <c r="BF375" s="31"/>
      <c r="BG375" s="32"/>
      <c r="BH375" s="32"/>
      <c r="BI375" s="32"/>
      <c r="BJ375" s="32"/>
      <c r="BK375" s="32"/>
      <c r="BL375" s="32"/>
    </row>
    <row r="376" spans="1:64" ht="13.2" x14ac:dyDescent="0.25">
      <c r="A376" s="28">
        <v>45574.455428506946</v>
      </c>
      <c r="B376" s="29" t="s">
        <v>1017</v>
      </c>
      <c r="C376" s="30" t="s">
        <v>1018</v>
      </c>
      <c r="D376" s="29">
        <v>100</v>
      </c>
      <c r="E376" s="29">
        <v>0.79</v>
      </c>
      <c r="F376" s="29" t="s">
        <v>114</v>
      </c>
      <c r="G376" s="29" t="s">
        <v>539</v>
      </c>
      <c r="H376" s="29" t="s">
        <v>863</v>
      </c>
      <c r="I376" s="29" t="s">
        <v>63</v>
      </c>
      <c r="J376" s="29" t="s">
        <v>64</v>
      </c>
      <c r="K376" s="29" t="s">
        <v>64</v>
      </c>
      <c r="L376" s="29" t="s">
        <v>64</v>
      </c>
      <c r="M376" s="29" t="s">
        <v>78</v>
      </c>
      <c r="N376" s="29" t="s">
        <v>64</v>
      </c>
      <c r="O376" s="29" t="s">
        <v>64</v>
      </c>
      <c r="P376" s="29" t="s">
        <v>84</v>
      </c>
      <c r="Q376" s="29" t="s">
        <v>84</v>
      </c>
      <c r="R376" s="29" t="s">
        <v>64</v>
      </c>
      <c r="S376" s="29" t="s">
        <v>64</v>
      </c>
      <c r="T376" s="29" t="s">
        <v>64</v>
      </c>
      <c r="U376" s="29" t="s">
        <v>64</v>
      </c>
      <c r="V376" s="29" t="s">
        <v>78</v>
      </c>
      <c r="W376" s="29" t="s">
        <v>64</v>
      </c>
      <c r="X376" s="29" t="s">
        <v>64</v>
      </c>
      <c r="Y376" s="29" t="s">
        <v>64</v>
      </c>
      <c r="Z376" s="29" t="s">
        <v>65</v>
      </c>
      <c r="AA376" s="29" t="s">
        <v>65</v>
      </c>
      <c r="AB376" s="29" t="s">
        <v>65</v>
      </c>
      <c r="AC376" s="29" t="s">
        <v>65</v>
      </c>
      <c r="AD376" s="29" t="s">
        <v>65</v>
      </c>
      <c r="AE376" s="29" t="s">
        <v>65</v>
      </c>
      <c r="AF376" s="29" t="s">
        <v>66</v>
      </c>
      <c r="AG376" s="29" t="s">
        <v>65</v>
      </c>
      <c r="AH376" s="29" t="s">
        <v>65</v>
      </c>
      <c r="AI376" s="29" t="s">
        <v>101</v>
      </c>
      <c r="AJ376" s="29" t="s">
        <v>65</v>
      </c>
      <c r="AK376" s="29" t="s">
        <v>65</v>
      </c>
      <c r="AL376" s="29" t="s">
        <v>65</v>
      </c>
      <c r="AM376" s="29" t="s">
        <v>65</v>
      </c>
      <c r="AN376" s="29" t="s">
        <v>66</v>
      </c>
      <c r="AO376" s="29" t="s">
        <v>65</v>
      </c>
      <c r="AP376" s="29" t="s">
        <v>67</v>
      </c>
      <c r="AQ376" s="29" t="s">
        <v>67</v>
      </c>
      <c r="AR376" s="29" t="s">
        <v>63</v>
      </c>
      <c r="AS376" s="29" t="s">
        <v>81</v>
      </c>
      <c r="AT376" s="29" t="s">
        <v>69</v>
      </c>
      <c r="AU376" s="29" t="s">
        <v>70</v>
      </c>
      <c r="AV376" s="29" t="s">
        <v>80</v>
      </c>
      <c r="AW376" s="29" t="s">
        <v>63</v>
      </c>
      <c r="AX376" s="29" t="s">
        <v>72</v>
      </c>
      <c r="AY376" s="29" t="s">
        <v>63</v>
      </c>
      <c r="AZ376" s="29" t="s">
        <v>63</v>
      </c>
      <c r="BA376" s="29" t="s">
        <v>63</v>
      </c>
      <c r="BB376" s="29" t="s">
        <v>72</v>
      </c>
      <c r="BC376" s="29" t="s">
        <v>73</v>
      </c>
      <c r="BD376" s="29"/>
      <c r="BE376" s="29" t="s">
        <v>73</v>
      </c>
      <c r="BF376" s="31"/>
      <c r="BG376" s="32"/>
      <c r="BH376" s="32"/>
      <c r="BI376" s="32"/>
      <c r="BJ376" s="32"/>
      <c r="BK376" s="32"/>
      <c r="BL376" s="32"/>
    </row>
    <row r="377" spans="1:64" ht="13.2" x14ac:dyDescent="0.25">
      <c r="A377" s="28">
        <v>45574.459710567127</v>
      </c>
      <c r="B377" s="29" t="s">
        <v>1019</v>
      </c>
      <c r="C377" s="30" t="s">
        <v>1020</v>
      </c>
      <c r="D377" s="29">
        <v>78.569999999999993</v>
      </c>
      <c r="E377" s="29">
        <v>0.28999999999999998</v>
      </c>
      <c r="F377" s="29" t="s">
        <v>114</v>
      </c>
      <c r="G377" s="29" t="s">
        <v>539</v>
      </c>
      <c r="H377" s="29" t="s">
        <v>846</v>
      </c>
      <c r="I377" s="29" t="s">
        <v>63</v>
      </c>
      <c r="J377" s="29" t="s">
        <v>145</v>
      </c>
      <c r="K377" s="29" t="s">
        <v>78</v>
      </c>
      <c r="L377" s="29" t="s">
        <v>64</v>
      </c>
      <c r="M377" s="29" t="s">
        <v>78</v>
      </c>
      <c r="N377" s="29" t="s">
        <v>84</v>
      </c>
      <c r="O377" s="29" t="s">
        <v>64</v>
      </c>
      <c r="P377" s="29" t="s">
        <v>78</v>
      </c>
      <c r="Q377" s="29" t="s">
        <v>64</v>
      </c>
      <c r="R377" s="29" t="s">
        <v>64</v>
      </c>
      <c r="S377" s="29" t="s">
        <v>64</v>
      </c>
      <c r="T377" s="29" t="s">
        <v>64</v>
      </c>
      <c r="U377" s="29" t="s">
        <v>64</v>
      </c>
      <c r="V377" s="29" t="s">
        <v>84</v>
      </c>
      <c r="W377" s="29" t="s">
        <v>64</v>
      </c>
      <c r="X377" s="29" t="s">
        <v>64</v>
      </c>
      <c r="Y377" s="29" t="s">
        <v>64</v>
      </c>
      <c r="Z377" s="29" t="s">
        <v>66</v>
      </c>
      <c r="AA377" s="29" t="s">
        <v>66</v>
      </c>
      <c r="AB377" s="29" t="s">
        <v>65</v>
      </c>
      <c r="AC377" s="29" t="s">
        <v>66</v>
      </c>
      <c r="AD377" s="29" t="s">
        <v>79</v>
      </c>
      <c r="AE377" s="29" t="s">
        <v>66</v>
      </c>
      <c r="AF377" s="29" t="s">
        <v>79</v>
      </c>
      <c r="AG377" s="29" t="s">
        <v>65</v>
      </c>
      <c r="AH377" s="29" t="s">
        <v>65</v>
      </c>
      <c r="AI377" s="29" t="s">
        <v>101</v>
      </c>
      <c r="AJ377" s="29" t="s">
        <v>66</v>
      </c>
      <c r="AK377" s="29" t="s">
        <v>66</v>
      </c>
      <c r="AL377" s="29" t="s">
        <v>66</v>
      </c>
      <c r="AM377" s="29" t="s">
        <v>79</v>
      </c>
      <c r="AN377" s="29" t="s">
        <v>66</v>
      </c>
      <c r="AO377" s="29" t="s">
        <v>66</v>
      </c>
      <c r="AP377" s="29" t="s">
        <v>67</v>
      </c>
      <c r="AQ377" s="29" t="s">
        <v>67</v>
      </c>
      <c r="AR377" s="29" t="s">
        <v>73</v>
      </c>
      <c r="AS377" s="29" t="s">
        <v>81</v>
      </c>
      <c r="AT377" s="29" t="s">
        <v>87</v>
      </c>
      <c r="AU377" s="29" t="s">
        <v>70</v>
      </c>
      <c r="AV377" s="29" t="s">
        <v>80</v>
      </c>
      <c r="AW377" s="29" t="s">
        <v>63</v>
      </c>
      <c r="AX377" s="29" t="s">
        <v>73</v>
      </c>
      <c r="AY377" s="29" t="s">
        <v>73</v>
      </c>
      <c r="AZ377" s="29" t="s">
        <v>72</v>
      </c>
      <c r="BA377" s="29" t="s">
        <v>73</v>
      </c>
      <c r="BB377" s="29" t="s">
        <v>73</v>
      </c>
      <c r="BC377" s="29" t="s">
        <v>73</v>
      </c>
      <c r="BD377" s="29"/>
      <c r="BE377" s="29" t="s">
        <v>73</v>
      </c>
      <c r="BF377" s="31"/>
      <c r="BG377" s="32"/>
      <c r="BH377" s="32"/>
      <c r="BI377" s="32"/>
      <c r="BJ377" s="32"/>
      <c r="BK377" s="32"/>
      <c r="BL377" s="32"/>
    </row>
    <row r="378" spans="1:64" ht="13.2" x14ac:dyDescent="0.25">
      <c r="A378" s="28">
        <v>45574.459731550931</v>
      </c>
      <c r="B378" s="29" t="s">
        <v>1021</v>
      </c>
      <c r="C378" s="29" t="s">
        <v>1022</v>
      </c>
      <c r="D378" s="29">
        <v>100</v>
      </c>
      <c r="E378" s="29">
        <v>0.92</v>
      </c>
      <c r="F378" s="29" t="s">
        <v>114</v>
      </c>
      <c r="G378" s="29" t="s">
        <v>539</v>
      </c>
      <c r="H378" s="29" t="s">
        <v>887</v>
      </c>
      <c r="I378" s="29" t="s">
        <v>63</v>
      </c>
      <c r="J378" s="29" t="s">
        <v>64</v>
      </c>
      <c r="K378" s="29" t="s">
        <v>64</v>
      </c>
      <c r="L378" s="29" t="s">
        <v>64</v>
      </c>
      <c r="M378" s="29" t="s">
        <v>78</v>
      </c>
      <c r="N378" s="29" t="s">
        <v>64</v>
      </c>
      <c r="O378" s="29" t="s">
        <v>84</v>
      </c>
      <c r="P378" s="29" t="s">
        <v>84</v>
      </c>
      <c r="Q378" s="29" t="s">
        <v>64</v>
      </c>
      <c r="R378" s="29" t="s">
        <v>64</v>
      </c>
      <c r="S378" s="29" t="s">
        <v>64</v>
      </c>
      <c r="T378" s="29" t="s">
        <v>64</v>
      </c>
      <c r="U378" s="29" t="s">
        <v>64</v>
      </c>
      <c r="V378" s="29" t="s">
        <v>64</v>
      </c>
      <c r="W378" s="29" t="s">
        <v>64</v>
      </c>
      <c r="X378" s="29" t="s">
        <v>64</v>
      </c>
      <c r="Y378" s="29" t="s">
        <v>84</v>
      </c>
      <c r="Z378" s="29" t="s">
        <v>66</v>
      </c>
      <c r="AA378" s="29" t="s">
        <v>66</v>
      </c>
      <c r="AB378" s="29" t="s">
        <v>79</v>
      </c>
      <c r="AC378" s="29" t="s">
        <v>65</v>
      </c>
      <c r="AD378" s="29" t="s">
        <v>65</v>
      </c>
      <c r="AE378" s="29" t="s">
        <v>66</v>
      </c>
      <c r="AF378" s="29" t="s">
        <v>79</v>
      </c>
      <c r="AG378" s="29" t="s">
        <v>66</v>
      </c>
      <c r="AH378" s="29" t="s">
        <v>66</v>
      </c>
      <c r="AI378" s="29" t="s">
        <v>79</v>
      </c>
      <c r="AJ378" s="29" t="s">
        <v>66</v>
      </c>
      <c r="AK378" s="29" t="s">
        <v>66</v>
      </c>
      <c r="AL378" s="29" t="s">
        <v>79</v>
      </c>
      <c r="AM378" s="29" t="s">
        <v>65</v>
      </c>
      <c r="AN378" s="29" t="s">
        <v>66</v>
      </c>
      <c r="AO378" s="29" t="s">
        <v>66</v>
      </c>
      <c r="AP378" s="29" t="s">
        <v>80</v>
      </c>
      <c r="AQ378" s="29" t="s">
        <v>80</v>
      </c>
      <c r="AR378" s="29" t="s">
        <v>63</v>
      </c>
      <c r="AS378" s="29" t="s">
        <v>223</v>
      </c>
      <c r="AT378" s="29" t="s">
        <v>69</v>
      </c>
      <c r="AU378" s="29" t="s">
        <v>67</v>
      </c>
      <c r="AV378" s="29" t="s">
        <v>71</v>
      </c>
      <c r="AW378" s="29" t="s">
        <v>72</v>
      </c>
      <c r="AX378" s="29" t="s">
        <v>72</v>
      </c>
      <c r="AY378" s="29" t="s">
        <v>72</v>
      </c>
      <c r="AZ378" s="29" t="s">
        <v>72</v>
      </c>
      <c r="BA378" s="29" t="s">
        <v>72</v>
      </c>
      <c r="BB378" s="29" t="s">
        <v>72</v>
      </c>
      <c r="BC378" s="29" t="s">
        <v>73</v>
      </c>
      <c r="BD378" s="29"/>
      <c r="BE378" s="29" t="s">
        <v>73</v>
      </c>
      <c r="BF378" s="31"/>
      <c r="BG378" s="32"/>
      <c r="BH378" s="32"/>
      <c r="BI378" s="32"/>
      <c r="BJ378" s="32"/>
      <c r="BK378" s="32"/>
      <c r="BL378" s="32"/>
    </row>
    <row r="379" spans="1:64" ht="13.2" x14ac:dyDescent="0.25">
      <c r="A379" s="28">
        <v>45574.460121261574</v>
      </c>
      <c r="B379" s="29" t="s">
        <v>1023</v>
      </c>
      <c r="C379" s="30" t="s">
        <v>1024</v>
      </c>
      <c r="D379" s="29">
        <v>100</v>
      </c>
      <c r="E379" s="29">
        <v>1.04</v>
      </c>
      <c r="F379" s="29" t="s">
        <v>114</v>
      </c>
      <c r="G379" s="29" t="s">
        <v>539</v>
      </c>
      <c r="H379" s="29" t="s">
        <v>922</v>
      </c>
      <c r="I379" s="29" t="s">
        <v>63</v>
      </c>
      <c r="J379" s="29" t="s">
        <v>64</v>
      </c>
      <c r="K379" s="29" t="s">
        <v>64</v>
      </c>
      <c r="L379" s="29" t="s">
        <v>64</v>
      </c>
      <c r="M379" s="29" t="s">
        <v>64</v>
      </c>
      <c r="N379" s="29" t="s">
        <v>64</v>
      </c>
      <c r="O379" s="29" t="s">
        <v>64</v>
      </c>
      <c r="P379" s="29" t="s">
        <v>84</v>
      </c>
      <c r="Q379" s="29" t="s">
        <v>64</v>
      </c>
      <c r="R379" s="29" t="s">
        <v>64</v>
      </c>
      <c r="S379" s="29" t="s">
        <v>64</v>
      </c>
      <c r="T379" s="29" t="s">
        <v>64</v>
      </c>
      <c r="U379" s="29" t="s">
        <v>64</v>
      </c>
      <c r="V379" s="29" t="s">
        <v>64</v>
      </c>
      <c r="W379" s="29" t="s">
        <v>84</v>
      </c>
      <c r="X379" s="29" t="s">
        <v>84</v>
      </c>
      <c r="Y379" s="29" t="s">
        <v>64</v>
      </c>
      <c r="Z379" s="29" t="s">
        <v>65</v>
      </c>
      <c r="AA379" s="29" t="s">
        <v>65</v>
      </c>
      <c r="AB379" s="29" t="s">
        <v>65</v>
      </c>
      <c r="AC379" s="29" t="s">
        <v>65</v>
      </c>
      <c r="AD379" s="29" t="s">
        <v>65</v>
      </c>
      <c r="AE379" s="29" t="s">
        <v>65</v>
      </c>
      <c r="AF379" s="29" t="s">
        <v>65</v>
      </c>
      <c r="AG379" s="29" t="s">
        <v>65</v>
      </c>
      <c r="AH379" s="29" t="s">
        <v>65</v>
      </c>
      <c r="AI379" s="29" t="s">
        <v>101</v>
      </c>
      <c r="AJ379" s="29" t="s">
        <v>65</v>
      </c>
      <c r="AK379" s="29" t="s">
        <v>65</v>
      </c>
      <c r="AL379" s="29" t="s">
        <v>65</v>
      </c>
      <c r="AM379" s="29" t="s">
        <v>65</v>
      </c>
      <c r="AN379" s="29" t="s">
        <v>65</v>
      </c>
      <c r="AO379" s="29" t="s">
        <v>65</v>
      </c>
      <c r="AP379" s="29" t="s">
        <v>67</v>
      </c>
      <c r="AQ379" s="29" t="s">
        <v>67</v>
      </c>
      <c r="AR379" s="29" t="s">
        <v>63</v>
      </c>
      <c r="AS379" s="29" t="s">
        <v>68</v>
      </c>
      <c r="AT379" s="29" t="s">
        <v>87</v>
      </c>
      <c r="AU379" s="29" t="s">
        <v>67</v>
      </c>
      <c r="AV379" s="29" t="s">
        <v>71</v>
      </c>
      <c r="AW379" s="29" t="s">
        <v>73</v>
      </c>
      <c r="AX379" s="29" t="s">
        <v>73</v>
      </c>
      <c r="AY379" s="29" t="s">
        <v>73</v>
      </c>
      <c r="AZ379" s="29" t="s">
        <v>72</v>
      </c>
      <c r="BA379" s="29" t="s">
        <v>73</v>
      </c>
      <c r="BB379" s="29" t="s">
        <v>73</v>
      </c>
      <c r="BC379" s="29" t="s">
        <v>73</v>
      </c>
      <c r="BD379" s="29"/>
      <c r="BE379" s="29" t="s">
        <v>73</v>
      </c>
      <c r="BF379" s="31"/>
      <c r="BG379" s="32"/>
      <c r="BH379" s="32"/>
      <c r="BI379" s="32"/>
      <c r="BJ379" s="32"/>
      <c r="BK379" s="32"/>
      <c r="BL379" s="32"/>
    </row>
    <row r="380" spans="1:64" ht="13.2" x14ac:dyDescent="0.25">
      <c r="A380" s="28">
        <v>45574.46209494213</v>
      </c>
      <c r="B380" s="29" t="s">
        <v>1025</v>
      </c>
      <c r="C380" s="30" t="s">
        <v>1026</v>
      </c>
      <c r="D380" s="29">
        <v>100</v>
      </c>
      <c r="E380" s="29">
        <v>0.91</v>
      </c>
      <c r="F380" s="29" t="s">
        <v>114</v>
      </c>
      <c r="G380" s="29" t="s">
        <v>291</v>
      </c>
      <c r="H380" s="29" t="s">
        <v>849</v>
      </c>
      <c r="I380" s="29" t="s">
        <v>63</v>
      </c>
      <c r="J380" s="29" t="s">
        <v>78</v>
      </c>
      <c r="K380" s="29" t="s">
        <v>78</v>
      </c>
      <c r="L380" s="29" t="s">
        <v>64</v>
      </c>
      <c r="M380" s="29" t="s">
        <v>84</v>
      </c>
      <c r="N380" s="29" t="s">
        <v>64</v>
      </c>
      <c r="O380" s="29" t="s">
        <v>64</v>
      </c>
      <c r="P380" s="29" t="s">
        <v>84</v>
      </c>
      <c r="Q380" s="29" t="s">
        <v>64</v>
      </c>
      <c r="R380" s="29" t="s">
        <v>64</v>
      </c>
      <c r="S380" s="29" t="s">
        <v>64</v>
      </c>
      <c r="T380" s="29" t="s">
        <v>64</v>
      </c>
      <c r="U380" s="29" t="s">
        <v>64</v>
      </c>
      <c r="V380" s="29" t="s">
        <v>84</v>
      </c>
      <c r="W380" s="29" t="s">
        <v>64</v>
      </c>
      <c r="X380" s="29" t="s">
        <v>64</v>
      </c>
      <c r="Y380" s="29" t="s">
        <v>64</v>
      </c>
      <c r="Z380" s="29" t="s">
        <v>65</v>
      </c>
      <c r="AA380" s="29" t="s">
        <v>65</v>
      </c>
      <c r="AB380" s="29" t="s">
        <v>65</v>
      </c>
      <c r="AC380" s="29" t="s">
        <v>65</v>
      </c>
      <c r="AD380" s="29" t="s">
        <v>65</v>
      </c>
      <c r="AE380" s="29" t="s">
        <v>65</v>
      </c>
      <c r="AF380" s="29" t="s">
        <v>65</v>
      </c>
      <c r="AG380" s="29" t="s">
        <v>65</v>
      </c>
      <c r="AH380" s="29" t="s">
        <v>65</v>
      </c>
      <c r="AI380" s="29" t="s">
        <v>101</v>
      </c>
      <c r="AJ380" s="29" t="s">
        <v>65</v>
      </c>
      <c r="AK380" s="29" t="s">
        <v>65</v>
      </c>
      <c r="AL380" s="29" t="s">
        <v>65</v>
      </c>
      <c r="AM380" s="29" t="s">
        <v>66</v>
      </c>
      <c r="AN380" s="29" t="s">
        <v>66</v>
      </c>
      <c r="AO380" s="29" t="s">
        <v>66</v>
      </c>
      <c r="AP380" s="29" t="s">
        <v>80</v>
      </c>
      <c r="AQ380" s="29" t="s">
        <v>80</v>
      </c>
      <c r="AR380" s="29" t="s">
        <v>86</v>
      </c>
      <c r="AS380" s="29" t="s">
        <v>81</v>
      </c>
      <c r="AT380" s="29" t="s">
        <v>69</v>
      </c>
      <c r="AU380" s="29" t="s">
        <v>93</v>
      </c>
      <c r="AV380" s="29" t="s">
        <v>71</v>
      </c>
      <c r="AW380" s="29" t="s">
        <v>72</v>
      </c>
      <c r="AX380" s="29" t="s">
        <v>73</v>
      </c>
      <c r="AY380" s="29" t="s">
        <v>72</v>
      </c>
      <c r="AZ380" s="29" t="s">
        <v>72</v>
      </c>
      <c r="BA380" s="29" t="s">
        <v>72</v>
      </c>
      <c r="BB380" s="29" t="s">
        <v>73</v>
      </c>
      <c r="BC380" s="29" t="s">
        <v>73</v>
      </c>
      <c r="BD380" s="29"/>
      <c r="BE380" s="29" t="s">
        <v>73</v>
      </c>
      <c r="BF380" s="31"/>
      <c r="BG380" s="32"/>
      <c r="BH380" s="32"/>
      <c r="BI380" s="32"/>
      <c r="BJ380" s="32"/>
      <c r="BK380" s="32"/>
      <c r="BL380" s="32"/>
    </row>
    <row r="381" spans="1:64" ht="13.2" x14ac:dyDescent="0.25">
      <c r="A381" s="28">
        <v>45574.464667534718</v>
      </c>
      <c r="B381" s="29" t="s">
        <v>1027</v>
      </c>
      <c r="C381" s="30" t="s">
        <v>1028</v>
      </c>
      <c r="D381" s="29">
        <v>0</v>
      </c>
      <c r="E381" s="29">
        <v>0</v>
      </c>
      <c r="F381" s="29" t="s">
        <v>423</v>
      </c>
      <c r="G381" s="29" t="s">
        <v>76</v>
      </c>
      <c r="H381" s="29" t="s">
        <v>849</v>
      </c>
      <c r="I381" s="29" t="s">
        <v>63</v>
      </c>
      <c r="J381" s="29" t="s">
        <v>64</v>
      </c>
      <c r="K381" s="29" t="s">
        <v>64</v>
      </c>
      <c r="L381" s="29" t="s">
        <v>64</v>
      </c>
      <c r="M381" s="29" t="s">
        <v>84</v>
      </c>
      <c r="N381" s="29" t="s">
        <v>64</v>
      </c>
      <c r="O381" s="29" t="s">
        <v>64</v>
      </c>
      <c r="P381" s="29" t="s">
        <v>84</v>
      </c>
      <c r="Q381" s="29" t="s">
        <v>64</v>
      </c>
      <c r="R381" s="29" t="s">
        <v>64</v>
      </c>
      <c r="S381" s="29" t="s">
        <v>84</v>
      </c>
      <c r="T381" s="29" t="s">
        <v>64</v>
      </c>
      <c r="U381" s="29" t="s">
        <v>64</v>
      </c>
      <c r="V381" s="29" t="s">
        <v>64</v>
      </c>
      <c r="W381" s="29" t="s">
        <v>64</v>
      </c>
      <c r="X381" s="29" t="s">
        <v>64</v>
      </c>
      <c r="Y381" s="29" t="s">
        <v>64</v>
      </c>
      <c r="Z381" s="29" t="s">
        <v>65</v>
      </c>
      <c r="AA381" s="29" t="s">
        <v>65</v>
      </c>
      <c r="AB381" s="29" t="s">
        <v>66</v>
      </c>
      <c r="AC381" s="29" t="s">
        <v>65</v>
      </c>
      <c r="AD381" s="29" t="s">
        <v>65</v>
      </c>
      <c r="AE381" s="29" t="s">
        <v>65</v>
      </c>
      <c r="AF381" s="29" t="s">
        <v>66</v>
      </c>
      <c r="AG381" s="29" t="s">
        <v>66</v>
      </c>
      <c r="AH381" s="29" t="s">
        <v>66</v>
      </c>
      <c r="AI381" s="29" t="s">
        <v>79</v>
      </c>
      <c r="AJ381" s="29" t="s">
        <v>65</v>
      </c>
      <c r="AK381" s="29" t="s">
        <v>65</v>
      </c>
      <c r="AL381" s="29" t="s">
        <v>65</v>
      </c>
      <c r="AM381" s="29" t="s">
        <v>65</v>
      </c>
      <c r="AN381" s="29" t="s">
        <v>66</v>
      </c>
      <c r="AO381" s="29" t="s">
        <v>66</v>
      </c>
      <c r="AP381" s="29" t="s">
        <v>67</v>
      </c>
      <c r="AQ381" s="29" t="s">
        <v>67</v>
      </c>
      <c r="AR381" s="29" t="s">
        <v>86</v>
      </c>
      <c r="AS381" s="29" t="s">
        <v>81</v>
      </c>
      <c r="AT381" s="29" t="s">
        <v>87</v>
      </c>
      <c r="AU381" s="29" t="s">
        <v>93</v>
      </c>
      <c r="AV381" s="29" t="s">
        <v>71</v>
      </c>
      <c r="AW381" s="29" t="s">
        <v>73</v>
      </c>
      <c r="AX381" s="29" t="s">
        <v>72</v>
      </c>
      <c r="AY381" s="29" t="s">
        <v>63</v>
      </c>
      <c r="AZ381" s="29" t="s">
        <v>63</v>
      </c>
      <c r="BA381" s="29" t="s">
        <v>63</v>
      </c>
      <c r="BB381" s="29" t="s">
        <v>63</v>
      </c>
      <c r="BC381" s="29" t="s">
        <v>73</v>
      </c>
      <c r="BD381" s="29"/>
      <c r="BE381" s="29" t="s">
        <v>73</v>
      </c>
      <c r="BF381" s="31"/>
      <c r="BG381" s="32"/>
      <c r="BH381" s="32"/>
      <c r="BI381" s="32"/>
      <c r="BJ381" s="32"/>
      <c r="BK381" s="32"/>
      <c r="BL381" s="32"/>
    </row>
    <row r="382" spans="1:64" ht="13.2" x14ac:dyDescent="0.25">
      <c r="A382" s="28">
        <v>45574.465704212962</v>
      </c>
      <c r="B382" s="29" t="s">
        <v>1029</v>
      </c>
      <c r="C382" s="30" t="s">
        <v>1030</v>
      </c>
      <c r="D382" s="29">
        <v>100</v>
      </c>
      <c r="E382" s="29">
        <v>0.25</v>
      </c>
      <c r="F382" s="29" t="s">
        <v>423</v>
      </c>
      <c r="G382" s="29" t="s">
        <v>76</v>
      </c>
      <c r="H382" s="29" t="s">
        <v>872</v>
      </c>
      <c r="I382" s="29" t="s">
        <v>73</v>
      </c>
      <c r="J382" s="29" t="s">
        <v>64</v>
      </c>
      <c r="K382" s="29" t="s">
        <v>78</v>
      </c>
      <c r="L382" s="29" t="s">
        <v>64</v>
      </c>
      <c r="M382" s="29" t="s">
        <v>64</v>
      </c>
      <c r="N382" s="29" t="s">
        <v>64</v>
      </c>
      <c r="O382" s="29" t="s">
        <v>78</v>
      </c>
      <c r="P382" s="29" t="s">
        <v>64</v>
      </c>
      <c r="Q382" s="29" t="s">
        <v>64</v>
      </c>
      <c r="R382" s="29" t="s">
        <v>64</v>
      </c>
      <c r="S382" s="29" t="s">
        <v>64</v>
      </c>
      <c r="T382" s="29" t="s">
        <v>78</v>
      </c>
      <c r="U382" s="29" t="s">
        <v>64</v>
      </c>
      <c r="V382" s="29" t="s">
        <v>64</v>
      </c>
      <c r="W382" s="29" t="s">
        <v>64</v>
      </c>
      <c r="X382" s="29" t="s">
        <v>64</v>
      </c>
      <c r="Y382" s="29" t="s">
        <v>78</v>
      </c>
      <c r="Z382" s="29" t="s">
        <v>65</v>
      </c>
      <c r="AA382" s="29" t="s">
        <v>66</v>
      </c>
      <c r="AB382" s="29" t="s">
        <v>66</v>
      </c>
      <c r="AC382" s="29" t="s">
        <v>65</v>
      </c>
      <c r="AD382" s="29" t="s">
        <v>66</v>
      </c>
      <c r="AE382" s="29" t="s">
        <v>66</v>
      </c>
      <c r="AF382" s="29" t="s">
        <v>66</v>
      </c>
      <c r="AG382" s="29" t="s">
        <v>66</v>
      </c>
      <c r="AH382" s="29" t="s">
        <v>65</v>
      </c>
      <c r="AI382" s="29" t="s">
        <v>101</v>
      </c>
      <c r="AJ382" s="29" t="s">
        <v>65</v>
      </c>
      <c r="AK382" s="29" t="s">
        <v>66</v>
      </c>
      <c r="AL382" s="29" t="s">
        <v>65</v>
      </c>
      <c r="AM382" s="29" t="s">
        <v>65</v>
      </c>
      <c r="AN382" s="29" t="s">
        <v>66</v>
      </c>
      <c r="AO382" s="29" t="s">
        <v>66</v>
      </c>
      <c r="AP382" s="29" t="s">
        <v>67</v>
      </c>
      <c r="AQ382" s="29" t="s">
        <v>67</v>
      </c>
      <c r="AR382" s="29" t="s">
        <v>73</v>
      </c>
      <c r="AS382" s="29" t="s">
        <v>68</v>
      </c>
      <c r="AT382" s="29" t="s">
        <v>87</v>
      </c>
      <c r="AU382" s="29" t="s">
        <v>93</v>
      </c>
      <c r="AV382" s="29" t="s">
        <v>71</v>
      </c>
      <c r="AW382" s="29" t="s">
        <v>73</v>
      </c>
      <c r="AX382" s="29" t="s">
        <v>73</v>
      </c>
      <c r="AY382" s="29" t="s">
        <v>72</v>
      </c>
      <c r="AZ382" s="29" t="s">
        <v>72</v>
      </c>
      <c r="BA382" s="29" t="s">
        <v>72</v>
      </c>
      <c r="BB382" s="29" t="s">
        <v>72</v>
      </c>
      <c r="BC382" s="29" t="s">
        <v>73</v>
      </c>
      <c r="BD382" s="29"/>
      <c r="BE382" s="29" t="s">
        <v>73</v>
      </c>
      <c r="BF382" s="31"/>
      <c r="BG382" s="32"/>
      <c r="BH382" s="32"/>
      <c r="BI382" s="32"/>
      <c r="BJ382" s="32"/>
      <c r="BK382" s="32"/>
      <c r="BL382" s="32"/>
    </row>
    <row r="383" spans="1:64" ht="13.2" x14ac:dyDescent="0.25">
      <c r="A383" s="28">
        <v>45574.46705658565</v>
      </c>
      <c r="B383" s="29" t="s">
        <v>1031</v>
      </c>
      <c r="C383" s="30" t="s">
        <v>1032</v>
      </c>
      <c r="D383" s="29">
        <v>100</v>
      </c>
      <c r="E383" s="29">
        <v>1.75</v>
      </c>
      <c r="F383" s="29" t="s">
        <v>114</v>
      </c>
      <c r="G383" s="29" t="s">
        <v>539</v>
      </c>
      <c r="H383" s="29" t="s">
        <v>922</v>
      </c>
      <c r="I383" s="29" t="s">
        <v>73</v>
      </c>
      <c r="J383" s="29" t="s">
        <v>78</v>
      </c>
      <c r="K383" s="29" t="s">
        <v>78</v>
      </c>
      <c r="L383" s="29" t="s">
        <v>145</v>
      </c>
      <c r="M383" s="29" t="s">
        <v>84</v>
      </c>
      <c r="N383" s="29" t="s">
        <v>84</v>
      </c>
      <c r="O383" s="29" t="s">
        <v>84</v>
      </c>
      <c r="P383" s="29" t="s">
        <v>84</v>
      </c>
      <c r="Q383" s="29" t="s">
        <v>84</v>
      </c>
      <c r="R383" s="29" t="s">
        <v>64</v>
      </c>
      <c r="S383" s="29" t="s">
        <v>84</v>
      </c>
      <c r="T383" s="29" t="s">
        <v>84</v>
      </c>
      <c r="U383" s="29" t="s">
        <v>84</v>
      </c>
      <c r="V383" s="29" t="s">
        <v>84</v>
      </c>
      <c r="W383" s="29" t="s">
        <v>84</v>
      </c>
      <c r="X383" s="29" t="s">
        <v>84</v>
      </c>
      <c r="Y383" s="29" t="s">
        <v>84</v>
      </c>
      <c r="Z383" s="29" t="s">
        <v>66</v>
      </c>
      <c r="AA383" s="29" t="s">
        <v>66</v>
      </c>
      <c r="AB383" s="29" t="s">
        <v>79</v>
      </c>
      <c r="AC383" s="29" t="s">
        <v>66</v>
      </c>
      <c r="AD383" s="29" t="s">
        <v>66</v>
      </c>
      <c r="AE383" s="29" t="s">
        <v>66</v>
      </c>
      <c r="AF383" s="29" t="s">
        <v>66</v>
      </c>
      <c r="AG383" s="29" t="s">
        <v>65</v>
      </c>
      <c r="AH383" s="29" t="s">
        <v>66</v>
      </c>
      <c r="AI383" s="29" t="s">
        <v>101</v>
      </c>
      <c r="AJ383" s="29" t="s">
        <v>66</v>
      </c>
      <c r="AK383" s="29" t="s">
        <v>66</v>
      </c>
      <c r="AL383" s="29" t="s">
        <v>65</v>
      </c>
      <c r="AM383" s="29" t="s">
        <v>66</v>
      </c>
      <c r="AN383" s="29" t="s">
        <v>66</v>
      </c>
      <c r="AO383" s="29" t="s">
        <v>66</v>
      </c>
      <c r="AP383" s="29" t="s">
        <v>67</v>
      </c>
      <c r="AQ383" s="29" t="s">
        <v>67</v>
      </c>
      <c r="AR383" s="29" t="s">
        <v>63</v>
      </c>
      <c r="AS383" s="29" t="s">
        <v>68</v>
      </c>
      <c r="AT383" s="29" t="s">
        <v>169</v>
      </c>
      <c r="AU383" s="29" t="s">
        <v>70</v>
      </c>
      <c r="AV383" s="29" t="s">
        <v>80</v>
      </c>
      <c r="AW383" s="29" t="s">
        <v>72</v>
      </c>
      <c r="AX383" s="29" t="s">
        <v>73</v>
      </c>
      <c r="AY383" s="29" t="s">
        <v>72</v>
      </c>
      <c r="AZ383" s="29" t="s">
        <v>73</v>
      </c>
      <c r="BA383" s="29" t="s">
        <v>63</v>
      </c>
      <c r="BB383" s="29" t="s">
        <v>72</v>
      </c>
      <c r="BC383" s="29" t="s">
        <v>73</v>
      </c>
      <c r="BD383" s="29"/>
      <c r="BE383" s="29" t="s">
        <v>73</v>
      </c>
      <c r="BF383" s="31"/>
      <c r="BG383" s="32"/>
      <c r="BH383" s="32"/>
      <c r="BI383" s="32"/>
      <c r="BJ383" s="32"/>
      <c r="BK383" s="32"/>
      <c r="BL383" s="32"/>
    </row>
    <row r="384" spans="1:64" ht="13.2" x14ac:dyDescent="0.25">
      <c r="A384" s="28">
        <v>45574.469107407407</v>
      </c>
      <c r="B384" s="29" t="s">
        <v>1033</v>
      </c>
      <c r="C384" s="30" t="s">
        <v>1034</v>
      </c>
      <c r="D384" s="29">
        <v>100</v>
      </c>
      <c r="E384" s="29">
        <v>1.1299999999999999</v>
      </c>
      <c r="F384" s="29" t="s">
        <v>114</v>
      </c>
      <c r="G384" s="29" t="s">
        <v>539</v>
      </c>
      <c r="H384" s="29" t="s">
        <v>922</v>
      </c>
      <c r="I384" s="29" t="s">
        <v>63</v>
      </c>
      <c r="J384" s="29" t="s">
        <v>64</v>
      </c>
      <c r="K384" s="29" t="s">
        <v>64</v>
      </c>
      <c r="L384" s="29" t="s">
        <v>64</v>
      </c>
      <c r="M384" s="29" t="s">
        <v>78</v>
      </c>
      <c r="N384" s="29" t="s">
        <v>64</v>
      </c>
      <c r="O384" s="29" t="s">
        <v>64</v>
      </c>
      <c r="P384" s="29" t="s">
        <v>84</v>
      </c>
      <c r="Q384" s="29" t="s">
        <v>64</v>
      </c>
      <c r="R384" s="29" t="s">
        <v>64</v>
      </c>
      <c r="S384" s="29" t="s">
        <v>64</v>
      </c>
      <c r="T384" s="29" t="s">
        <v>64</v>
      </c>
      <c r="U384" s="29" t="s">
        <v>84</v>
      </c>
      <c r="V384" s="29" t="s">
        <v>64</v>
      </c>
      <c r="W384" s="29" t="s">
        <v>64</v>
      </c>
      <c r="X384" s="29" t="s">
        <v>64</v>
      </c>
      <c r="Y384" s="29" t="s">
        <v>64</v>
      </c>
      <c r="Z384" s="29" t="s">
        <v>65</v>
      </c>
      <c r="AA384" s="29" t="s">
        <v>66</v>
      </c>
      <c r="AB384" s="29" t="s">
        <v>65</v>
      </c>
      <c r="AC384" s="29" t="s">
        <v>65</v>
      </c>
      <c r="AD384" s="29" t="s">
        <v>66</v>
      </c>
      <c r="AE384" s="29" t="s">
        <v>65</v>
      </c>
      <c r="AF384" s="29" t="s">
        <v>66</v>
      </c>
      <c r="AG384" s="29" t="s">
        <v>65</v>
      </c>
      <c r="AH384" s="29" t="s">
        <v>66</v>
      </c>
      <c r="AI384" s="29" t="s">
        <v>101</v>
      </c>
      <c r="AJ384" s="29" t="s">
        <v>65</v>
      </c>
      <c r="AK384" s="29" t="s">
        <v>66</v>
      </c>
      <c r="AL384" s="29" t="s">
        <v>66</v>
      </c>
      <c r="AM384" s="29" t="s">
        <v>65</v>
      </c>
      <c r="AN384" s="29" t="s">
        <v>66</v>
      </c>
      <c r="AO384" s="29" t="s">
        <v>66</v>
      </c>
      <c r="AP384" s="29" t="s">
        <v>67</v>
      </c>
      <c r="AQ384" s="29" t="s">
        <v>67</v>
      </c>
      <c r="AR384" s="29" t="s">
        <v>73</v>
      </c>
      <c r="AS384" s="29" t="s">
        <v>81</v>
      </c>
      <c r="AT384" s="29" t="s">
        <v>169</v>
      </c>
      <c r="AU384" s="29" t="s">
        <v>93</v>
      </c>
      <c r="AV384" s="29" t="s">
        <v>80</v>
      </c>
      <c r="AW384" s="29" t="s">
        <v>73</v>
      </c>
      <c r="AX384" s="29" t="s">
        <v>72</v>
      </c>
      <c r="AY384" s="29" t="s">
        <v>73</v>
      </c>
      <c r="AZ384" s="29" t="s">
        <v>72</v>
      </c>
      <c r="BA384" s="29" t="s">
        <v>63</v>
      </c>
      <c r="BB384" s="29" t="s">
        <v>63</v>
      </c>
      <c r="BC384" s="29" t="s">
        <v>73</v>
      </c>
      <c r="BD384" s="29"/>
      <c r="BE384" s="29" t="s">
        <v>73</v>
      </c>
      <c r="BF384" s="31"/>
      <c r="BG384" s="32"/>
      <c r="BH384" s="32"/>
      <c r="BI384" s="32"/>
      <c r="BJ384" s="32"/>
      <c r="BK384" s="32"/>
      <c r="BL384" s="32"/>
    </row>
    <row r="385" spans="1:64" ht="13.2" x14ac:dyDescent="0.25">
      <c r="A385" s="28">
        <v>45574.469680173614</v>
      </c>
      <c r="B385" s="29" t="s">
        <v>1035</v>
      </c>
      <c r="C385" s="30" t="s">
        <v>1036</v>
      </c>
      <c r="D385" s="29">
        <v>13.4</v>
      </c>
      <c r="E385" s="29">
        <v>0.21</v>
      </c>
      <c r="F385" s="29" t="s">
        <v>423</v>
      </c>
      <c r="G385" s="29" t="s">
        <v>76</v>
      </c>
      <c r="H385" s="29" t="s">
        <v>887</v>
      </c>
      <c r="I385" s="29" t="s">
        <v>63</v>
      </c>
      <c r="J385" s="29" t="s">
        <v>64</v>
      </c>
      <c r="K385" s="29" t="s">
        <v>84</v>
      </c>
      <c r="L385" s="29" t="s">
        <v>64</v>
      </c>
      <c r="M385" s="29" t="s">
        <v>84</v>
      </c>
      <c r="N385" s="29" t="s">
        <v>64</v>
      </c>
      <c r="O385" s="29" t="s">
        <v>64</v>
      </c>
      <c r="P385" s="29" t="s">
        <v>84</v>
      </c>
      <c r="Q385" s="29" t="s">
        <v>64</v>
      </c>
      <c r="R385" s="29" t="s">
        <v>64</v>
      </c>
      <c r="S385" s="29" t="s">
        <v>84</v>
      </c>
      <c r="T385" s="29" t="s">
        <v>64</v>
      </c>
      <c r="U385" s="29" t="s">
        <v>84</v>
      </c>
      <c r="V385" s="29" t="s">
        <v>64</v>
      </c>
      <c r="W385" s="29" t="s">
        <v>64</v>
      </c>
      <c r="X385" s="29" t="s">
        <v>64</v>
      </c>
      <c r="Y385" s="29" t="s">
        <v>64</v>
      </c>
      <c r="Z385" s="29" t="s">
        <v>65</v>
      </c>
      <c r="AA385" s="29" t="s">
        <v>65</v>
      </c>
      <c r="AB385" s="29" t="s">
        <v>65</v>
      </c>
      <c r="AC385" s="29" t="s">
        <v>65</v>
      </c>
      <c r="AD385" s="29" t="s">
        <v>65</v>
      </c>
      <c r="AE385" s="29" t="s">
        <v>65</v>
      </c>
      <c r="AF385" s="29" t="s">
        <v>65</v>
      </c>
      <c r="AG385" s="29" t="s">
        <v>65</v>
      </c>
      <c r="AH385" s="29" t="s">
        <v>65</v>
      </c>
      <c r="AI385" s="29" t="s">
        <v>65</v>
      </c>
      <c r="AJ385" s="29" t="s">
        <v>65</v>
      </c>
      <c r="AK385" s="29" t="s">
        <v>65</v>
      </c>
      <c r="AL385" s="29" t="s">
        <v>65</v>
      </c>
      <c r="AM385" s="29" t="s">
        <v>65</v>
      </c>
      <c r="AN385" s="29" t="s">
        <v>66</v>
      </c>
      <c r="AO385" s="29" t="s">
        <v>66</v>
      </c>
      <c r="AP385" s="29" t="s">
        <v>67</v>
      </c>
      <c r="AQ385" s="29" t="s">
        <v>67</v>
      </c>
      <c r="AR385" s="29" t="s">
        <v>86</v>
      </c>
      <c r="AS385" s="29" t="s">
        <v>252</v>
      </c>
      <c r="AT385" s="29" t="s">
        <v>169</v>
      </c>
      <c r="AU385" s="29" t="s">
        <v>70</v>
      </c>
      <c r="AV385" s="29" t="s">
        <v>71</v>
      </c>
      <c r="AW385" s="29" t="s">
        <v>72</v>
      </c>
      <c r="AX385" s="29" t="s">
        <v>72</v>
      </c>
      <c r="AY385" s="29" t="s">
        <v>72</v>
      </c>
      <c r="AZ385" s="29" t="s">
        <v>72</v>
      </c>
      <c r="BA385" s="29" t="s">
        <v>72</v>
      </c>
      <c r="BB385" s="29" t="s">
        <v>72</v>
      </c>
      <c r="BC385" s="29" t="s">
        <v>73</v>
      </c>
      <c r="BD385" s="29"/>
      <c r="BE385" s="29" t="s">
        <v>73</v>
      </c>
      <c r="BF385" s="31"/>
      <c r="BG385" s="32"/>
      <c r="BH385" s="32"/>
      <c r="BI385" s="32"/>
      <c r="BJ385" s="32"/>
      <c r="BK385" s="32"/>
      <c r="BL385" s="32"/>
    </row>
    <row r="386" spans="1:64" ht="13.2" x14ac:dyDescent="0.25">
      <c r="A386" s="28">
        <v>45574.469747430558</v>
      </c>
      <c r="B386" s="29" t="s">
        <v>1037</v>
      </c>
      <c r="C386" s="30" t="s">
        <v>1038</v>
      </c>
      <c r="D386" s="29">
        <v>100</v>
      </c>
      <c r="E386" s="29">
        <v>1.08</v>
      </c>
      <c r="F386" s="29" t="s">
        <v>114</v>
      </c>
      <c r="G386" s="29" t="s">
        <v>539</v>
      </c>
      <c r="H386" s="29" t="s">
        <v>846</v>
      </c>
      <c r="I386" s="29" t="s">
        <v>63</v>
      </c>
      <c r="J386" s="29" t="s">
        <v>64</v>
      </c>
      <c r="K386" s="29" t="s">
        <v>64</v>
      </c>
      <c r="L386" s="29" t="s">
        <v>64</v>
      </c>
      <c r="M386" s="29" t="s">
        <v>64</v>
      </c>
      <c r="N386" s="29" t="s">
        <v>64</v>
      </c>
      <c r="O386" s="29" t="s">
        <v>64</v>
      </c>
      <c r="P386" s="29" t="s">
        <v>64</v>
      </c>
      <c r="Q386" s="29" t="s">
        <v>64</v>
      </c>
      <c r="R386" s="29" t="s">
        <v>64</v>
      </c>
      <c r="S386" s="29" t="s">
        <v>64</v>
      </c>
      <c r="T386" s="29" t="s">
        <v>64</v>
      </c>
      <c r="U386" s="29" t="s">
        <v>64</v>
      </c>
      <c r="V386" s="29" t="s">
        <v>64</v>
      </c>
      <c r="W386" s="29" t="s">
        <v>64</v>
      </c>
      <c r="X386" s="29" t="s">
        <v>64</v>
      </c>
      <c r="Y386" s="29" t="s">
        <v>64</v>
      </c>
      <c r="Z386" s="29" t="s">
        <v>66</v>
      </c>
      <c r="AA386" s="29" t="s">
        <v>66</v>
      </c>
      <c r="AB386" s="29" t="s">
        <v>65</v>
      </c>
      <c r="AC386" s="29" t="s">
        <v>66</v>
      </c>
      <c r="AD386" s="29" t="s">
        <v>66</v>
      </c>
      <c r="AE386" s="29" t="s">
        <v>66</v>
      </c>
      <c r="AF386" s="29" t="s">
        <v>66</v>
      </c>
      <c r="AG386" s="29" t="s">
        <v>66</v>
      </c>
      <c r="AH386" s="29" t="s">
        <v>66</v>
      </c>
      <c r="AI386" s="29" t="s">
        <v>79</v>
      </c>
      <c r="AJ386" s="29" t="s">
        <v>65</v>
      </c>
      <c r="AK386" s="29" t="s">
        <v>65</v>
      </c>
      <c r="AL386" s="29" t="s">
        <v>79</v>
      </c>
      <c r="AM386" s="29" t="s">
        <v>79</v>
      </c>
      <c r="AN386" s="29" t="s">
        <v>65</v>
      </c>
      <c r="AO386" s="29" t="s">
        <v>79</v>
      </c>
      <c r="AP386" s="29" t="s">
        <v>67</v>
      </c>
      <c r="AQ386" s="29" t="s">
        <v>85</v>
      </c>
      <c r="AR386" s="29" t="s">
        <v>86</v>
      </c>
      <c r="AS386" s="29" t="s">
        <v>81</v>
      </c>
      <c r="AT386" s="29" t="s">
        <v>69</v>
      </c>
      <c r="AU386" s="29" t="s">
        <v>70</v>
      </c>
      <c r="AV386" s="29" t="s">
        <v>71</v>
      </c>
      <c r="AW386" s="29" t="s">
        <v>73</v>
      </c>
      <c r="AX386" s="29" t="s">
        <v>73</v>
      </c>
      <c r="AY386" s="29" t="s">
        <v>73</v>
      </c>
      <c r="AZ386" s="29" t="s">
        <v>73</v>
      </c>
      <c r="BA386" s="29" t="s">
        <v>73</v>
      </c>
      <c r="BB386" s="29" t="s">
        <v>73</v>
      </c>
      <c r="BC386" s="29" t="s">
        <v>73</v>
      </c>
      <c r="BD386" s="29"/>
      <c r="BE386" s="29" t="s">
        <v>73</v>
      </c>
      <c r="BF386" s="31"/>
      <c r="BG386" s="32"/>
      <c r="BH386" s="32"/>
      <c r="BI386" s="32"/>
      <c r="BJ386" s="32"/>
      <c r="BK386" s="32"/>
      <c r="BL386" s="32"/>
    </row>
    <row r="387" spans="1:64" ht="13.2" x14ac:dyDescent="0.25">
      <c r="A387" s="28">
        <v>45574.471330219909</v>
      </c>
      <c r="B387" s="29" t="s">
        <v>1039</v>
      </c>
      <c r="C387" s="30" t="s">
        <v>1040</v>
      </c>
      <c r="D387" s="29">
        <v>25</v>
      </c>
      <c r="E387" s="29">
        <v>0.17</v>
      </c>
      <c r="F387" s="29" t="s">
        <v>423</v>
      </c>
      <c r="G387" s="29" t="s">
        <v>76</v>
      </c>
      <c r="H387" s="29" t="s">
        <v>1041</v>
      </c>
      <c r="I387" s="29" t="s">
        <v>73</v>
      </c>
      <c r="J387" s="29" t="s">
        <v>145</v>
      </c>
      <c r="K387" s="29" t="s">
        <v>78</v>
      </c>
      <c r="L387" s="29" t="s">
        <v>64</v>
      </c>
      <c r="M387" s="29" t="s">
        <v>84</v>
      </c>
      <c r="N387" s="29" t="s">
        <v>78</v>
      </c>
      <c r="O387" s="29" t="s">
        <v>64</v>
      </c>
      <c r="P387" s="29" t="s">
        <v>84</v>
      </c>
      <c r="Q387" s="29" t="s">
        <v>64</v>
      </c>
      <c r="R387" s="29" t="s">
        <v>64</v>
      </c>
      <c r="S387" s="29" t="s">
        <v>84</v>
      </c>
      <c r="T387" s="29" t="s">
        <v>64</v>
      </c>
      <c r="U387" s="29" t="s">
        <v>64</v>
      </c>
      <c r="V387" s="29" t="s">
        <v>64</v>
      </c>
      <c r="W387" s="29" t="s">
        <v>78</v>
      </c>
      <c r="X387" s="29" t="s">
        <v>64</v>
      </c>
      <c r="Y387" s="29" t="s">
        <v>64</v>
      </c>
      <c r="Z387" s="29" t="s">
        <v>65</v>
      </c>
      <c r="AA387" s="29" t="s">
        <v>65</v>
      </c>
      <c r="AB387" s="29" t="s">
        <v>65</v>
      </c>
      <c r="AC387" s="29" t="s">
        <v>65</v>
      </c>
      <c r="AD387" s="29" t="s">
        <v>66</v>
      </c>
      <c r="AE387" s="29" t="s">
        <v>65</v>
      </c>
      <c r="AF387" s="29" t="s">
        <v>66</v>
      </c>
      <c r="AG387" s="29" t="s">
        <v>66</v>
      </c>
      <c r="AH387" s="29" t="s">
        <v>65</v>
      </c>
      <c r="AI387" s="29" t="s">
        <v>79</v>
      </c>
      <c r="AJ387" s="29" t="s">
        <v>65</v>
      </c>
      <c r="AK387" s="29" t="s">
        <v>65</v>
      </c>
      <c r="AL387" s="29" t="s">
        <v>66</v>
      </c>
      <c r="AM387" s="29" t="s">
        <v>66</v>
      </c>
      <c r="AN387" s="29" t="s">
        <v>66</v>
      </c>
      <c r="AO387" s="29" t="s">
        <v>66</v>
      </c>
      <c r="AP387" s="29" t="s">
        <v>85</v>
      </c>
      <c r="AQ387" s="29" t="s">
        <v>85</v>
      </c>
      <c r="AR387" s="29" t="s">
        <v>86</v>
      </c>
      <c r="AS387" s="29" t="s">
        <v>115</v>
      </c>
      <c r="AT387" s="29" t="s">
        <v>69</v>
      </c>
      <c r="AU387" s="29" t="s">
        <v>70</v>
      </c>
      <c r="AV387" s="29" t="s">
        <v>71</v>
      </c>
      <c r="AW387" s="29" t="s">
        <v>72</v>
      </c>
      <c r="AX387" s="29" t="s">
        <v>73</v>
      </c>
      <c r="AY387" s="29" t="s">
        <v>63</v>
      </c>
      <c r="AZ387" s="29" t="s">
        <v>73</v>
      </c>
      <c r="BA387" s="29" t="s">
        <v>72</v>
      </c>
      <c r="BB387" s="29" t="s">
        <v>73</v>
      </c>
      <c r="BC387" s="29" t="s">
        <v>73</v>
      </c>
      <c r="BD387" s="29"/>
      <c r="BE387" s="29" t="s">
        <v>73</v>
      </c>
      <c r="BF387" s="31"/>
      <c r="BG387" s="32"/>
      <c r="BH387" s="32"/>
      <c r="BI387" s="32"/>
      <c r="BJ387" s="32"/>
      <c r="BK387" s="32"/>
      <c r="BL387" s="32"/>
    </row>
    <row r="388" spans="1:64" ht="13.2" x14ac:dyDescent="0.25">
      <c r="A388" s="28">
        <v>45574.473140254631</v>
      </c>
      <c r="B388" s="29" t="s">
        <v>1042</v>
      </c>
      <c r="C388" s="30" t="s">
        <v>1043</v>
      </c>
      <c r="D388" s="29">
        <v>100</v>
      </c>
      <c r="E388" s="29">
        <v>0.17</v>
      </c>
      <c r="F388" s="29" t="s">
        <v>423</v>
      </c>
      <c r="G388" s="29" t="s">
        <v>76</v>
      </c>
      <c r="H388" s="29" t="s">
        <v>887</v>
      </c>
      <c r="I388" s="29" t="s">
        <v>63</v>
      </c>
      <c r="J388" s="29" t="s">
        <v>64</v>
      </c>
      <c r="K388" s="29" t="s">
        <v>64</v>
      </c>
      <c r="L388" s="29" t="s">
        <v>64</v>
      </c>
      <c r="M388" s="29" t="s">
        <v>84</v>
      </c>
      <c r="N388" s="29" t="s">
        <v>64</v>
      </c>
      <c r="O388" s="29" t="s">
        <v>64</v>
      </c>
      <c r="P388" s="29" t="s">
        <v>64</v>
      </c>
      <c r="Q388" s="29" t="s">
        <v>64</v>
      </c>
      <c r="R388" s="29" t="s">
        <v>64</v>
      </c>
      <c r="S388" s="29" t="s">
        <v>64</v>
      </c>
      <c r="T388" s="29" t="s">
        <v>64</v>
      </c>
      <c r="U388" s="29" t="s">
        <v>64</v>
      </c>
      <c r="V388" s="29" t="s">
        <v>64</v>
      </c>
      <c r="W388" s="29" t="s">
        <v>64</v>
      </c>
      <c r="X388" s="29" t="s">
        <v>64</v>
      </c>
      <c r="Y388" s="29" t="s">
        <v>64</v>
      </c>
      <c r="Z388" s="29" t="s">
        <v>66</v>
      </c>
      <c r="AA388" s="29" t="s">
        <v>66</v>
      </c>
      <c r="AB388" s="29" t="s">
        <v>65</v>
      </c>
      <c r="AC388" s="29" t="s">
        <v>66</v>
      </c>
      <c r="AD388" s="29" t="s">
        <v>66</v>
      </c>
      <c r="AE388" s="29" t="s">
        <v>65</v>
      </c>
      <c r="AF388" s="29" t="s">
        <v>66</v>
      </c>
      <c r="AG388" s="29" t="s">
        <v>65</v>
      </c>
      <c r="AH388" s="29" t="s">
        <v>66</v>
      </c>
      <c r="AI388" s="29" t="s">
        <v>79</v>
      </c>
      <c r="AJ388" s="29" t="s">
        <v>66</v>
      </c>
      <c r="AK388" s="29" t="s">
        <v>66</v>
      </c>
      <c r="AL388" s="29" t="s">
        <v>66</v>
      </c>
      <c r="AM388" s="29" t="s">
        <v>66</v>
      </c>
      <c r="AN388" s="29" t="s">
        <v>66</v>
      </c>
      <c r="AO388" s="29" t="s">
        <v>66</v>
      </c>
      <c r="AP388" s="29" t="s">
        <v>67</v>
      </c>
      <c r="AQ388" s="29" t="s">
        <v>151</v>
      </c>
      <c r="AR388" s="29" t="s">
        <v>73</v>
      </c>
      <c r="AS388" s="29" t="s">
        <v>223</v>
      </c>
      <c r="AT388" s="29" t="s">
        <v>69</v>
      </c>
      <c r="AU388" s="29" t="s">
        <v>70</v>
      </c>
      <c r="AV388" s="29" t="s">
        <v>67</v>
      </c>
      <c r="AW388" s="29" t="s">
        <v>72</v>
      </c>
      <c r="AX388" s="29" t="s">
        <v>72</v>
      </c>
      <c r="AY388" s="29" t="s">
        <v>72</v>
      </c>
      <c r="AZ388" s="29" t="s">
        <v>73</v>
      </c>
      <c r="BA388" s="29" t="s">
        <v>63</v>
      </c>
      <c r="BB388" s="29" t="s">
        <v>73</v>
      </c>
      <c r="BC388" s="29" t="s">
        <v>73</v>
      </c>
      <c r="BD388" s="29"/>
      <c r="BE388" s="29" t="s">
        <v>73</v>
      </c>
      <c r="BF388" s="31"/>
      <c r="BG388" s="32"/>
      <c r="BH388" s="32"/>
      <c r="BI388" s="32"/>
      <c r="BJ388" s="32"/>
      <c r="BK388" s="32"/>
      <c r="BL388" s="32"/>
    </row>
    <row r="389" spans="1:64" ht="13.2" x14ac:dyDescent="0.25">
      <c r="A389" s="28">
        <v>45574.474305729163</v>
      </c>
      <c r="B389" s="29" t="s">
        <v>1044</v>
      </c>
      <c r="C389" s="30" t="s">
        <v>1045</v>
      </c>
      <c r="D389" s="29">
        <v>100</v>
      </c>
      <c r="E389" s="29">
        <v>0.25</v>
      </c>
      <c r="F389" s="29" t="s">
        <v>423</v>
      </c>
      <c r="G389" s="29" t="s">
        <v>291</v>
      </c>
      <c r="H389" s="29" t="s">
        <v>846</v>
      </c>
      <c r="I389" s="29" t="s">
        <v>73</v>
      </c>
      <c r="J389" s="29" t="s">
        <v>64</v>
      </c>
      <c r="K389" s="29" t="s">
        <v>64</v>
      </c>
      <c r="L389" s="29" t="s">
        <v>64</v>
      </c>
      <c r="M389" s="29" t="s">
        <v>84</v>
      </c>
      <c r="N389" s="29" t="s">
        <v>64</v>
      </c>
      <c r="O389" s="29" t="s">
        <v>64</v>
      </c>
      <c r="P389" s="29" t="s">
        <v>84</v>
      </c>
      <c r="Q389" s="29" t="s">
        <v>64</v>
      </c>
      <c r="R389" s="29" t="s">
        <v>64</v>
      </c>
      <c r="S389" s="29" t="s">
        <v>64</v>
      </c>
      <c r="T389" s="29" t="s">
        <v>64</v>
      </c>
      <c r="U389" s="29" t="s">
        <v>64</v>
      </c>
      <c r="V389" s="29" t="s">
        <v>64</v>
      </c>
      <c r="W389" s="29" t="s">
        <v>64</v>
      </c>
      <c r="X389" s="29" t="s">
        <v>64</v>
      </c>
      <c r="Y389" s="29" t="s">
        <v>84</v>
      </c>
      <c r="Z389" s="29" t="s">
        <v>101</v>
      </c>
      <c r="AA389" s="29" t="s">
        <v>101</v>
      </c>
      <c r="AB389" s="29" t="s">
        <v>101</v>
      </c>
      <c r="AC389" s="29" t="s">
        <v>101</v>
      </c>
      <c r="AD389" s="29" t="s">
        <v>101</v>
      </c>
      <c r="AE389" s="29" t="s">
        <v>101</v>
      </c>
      <c r="AF389" s="29" t="s">
        <v>101</v>
      </c>
      <c r="AG389" s="29" t="s">
        <v>101</v>
      </c>
      <c r="AH389" s="29" t="s">
        <v>101</v>
      </c>
      <c r="AI389" s="29" t="s">
        <v>101</v>
      </c>
      <c r="AJ389" s="29" t="s">
        <v>101</v>
      </c>
      <c r="AK389" s="29" t="s">
        <v>101</v>
      </c>
      <c r="AL389" s="29" t="s">
        <v>101</v>
      </c>
      <c r="AM389" s="29" t="s">
        <v>101</v>
      </c>
      <c r="AN389" s="29" t="s">
        <v>101</v>
      </c>
      <c r="AO389" s="29" t="s">
        <v>101</v>
      </c>
      <c r="AP389" s="29" t="s">
        <v>85</v>
      </c>
      <c r="AQ389" s="29" t="s">
        <v>85</v>
      </c>
      <c r="AR389" s="29" t="s">
        <v>86</v>
      </c>
      <c r="AS389" s="29" t="s">
        <v>969</v>
      </c>
      <c r="AT389" s="29" t="s">
        <v>87</v>
      </c>
      <c r="AU389" s="29" t="s">
        <v>70</v>
      </c>
      <c r="AV389" s="29" t="s">
        <v>71</v>
      </c>
      <c r="AW389" s="29" t="s">
        <v>73</v>
      </c>
      <c r="AX389" s="29" t="s">
        <v>72</v>
      </c>
      <c r="AY389" s="29" t="s">
        <v>72</v>
      </c>
      <c r="AZ389" s="29" t="s">
        <v>63</v>
      </c>
      <c r="BA389" s="29" t="s">
        <v>72</v>
      </c>
      <c r="BB389" s="29" t="s">
        <v>73</v>
      </c>
      <c r="BC389" s="29" t="s">
        <v>73</v>
      </c>
      <c r="BD389" s="29"/>
      <c r="BE389" s="29" t="s">
        <v>73</v>
      </c>
      <c r="BF389" s="31"/>
      <c r="BG389" s="32"/>
      <c r="BH389" s="32"/>
      <c r="BI389" s="32"/>
      <c r="BJ389" s="32"/>
      <c r="BK389" s="32"/>
      <c r="BL389" s="32"/>
    </row>
    <row r="390" spans="1:64" ht="13.2" x14ac:dyDescent="0.25">
      <c r="A390" s="28">
        <v>45574.475942812496</v>
      </c>
      <c r="B390" s="29" t="s">
        <v>1046</v>
      </c>
      <c r="C390" s="30" t="s">
        <v>1047</v>
      </c>
      <c r="D390" s="29">
        <v>100</v>
      </c>
      <c r="E390" s="29">
        <v>0.28999999999999998</v>
      </c>
      <c r="F390" s="29" t="s">
        <v>114</v>
      </c>
      <c r="G390" s="29" t="s">
        <v>76</v>
      </c>
      <c r="H390" s="29" t="s">
        <v>922</v>
      </c>
      <c r="I390" s="29" t="s">
        <v>63</v>
      </c>
      <c r="J390" s="29" t="s">
        <v>64</v>
      </c>
      <c r="K390" s="29" t="s">
        <v>64</v>
      </c>
      <c r="L390" s="29" t="s">
        <v>64</v>
      </c>
      <c r="M390" s="29" t="s">
        <v>84</v>
      </c>
      <c r="N390" s="29" t="s">
        <v>84</v>
      </c>
      <c r="O390" s="29" t="s">
        <v>84</v>
      </c>
      <c r="P390" s="29" t="s">
        <v>84</v>
      </c>
      <c r="Q390" s="29" t="s">
        <v>78</v>
      </c>
      <c r="R390" s="29" t="s">
        <v>78</v>
      </c>
      <c r="S390" s="29" t="s">
        <v>64</v>
      </c>
      <c r="T390" s="29" t="s">
        <v>78</v>
      </c>
      <c r="U390" s="29" t="s">
        <v>84</v>
      </c>
      <c r="V390" s="29" t="s">
        <v>64</v>
      </c>
      <c r="W390" s="29" t="s">
        <v>64</v>
      </c>
      <c r="X390" s="29" t="s">
        <v>64</v>
      </c>
      <c r="Y390" s="29" t="s">
        <v>64</v>
      </c>
      <c r="Z390" s="29" t="s">
        <v>66</v>
      </c>
      <c r="AA390" s="29" t="s">
        <v>66</v>
      </c>
      <c r="AB390" s="29" t="s">
        <v>65</v>
      </c>
      <c r="AC390" s="29" t="s">
        <v>65</v>
      </c>
      <c r="AD390" s="29" t="s">
        <v>79</v>
      </c>
      <c r="AE390" s="29" t="s">
        <v>66</v>
      </c>
      <c r="AF390" s="29" t="s">
        <v>66</v>
      </c>
      <c r="AG390" s="29" t="s">
        <v>65</v>
      </c>
      <c r="AH390" s="29" t="s">
        <v>66</v>
      </c>
      <c r="AI390" s="29" t="s">
        <v>79</v>
      </c>
      <c r="AJ390" s="29" t="s">
        <v>66</v>
      </c>
      <c r="AK390" s="29" t="s">
        <v>65</v>
      </c>
      <c r="AL390" s="29" t="s">
        <v>79</v>
      </c>
      <c r="AM390" s="29" t="s">
        <v>66</v>
      </c>
      <c r="AN390" s="29" t="s">
        <v>66</v>
      </c>
      <c r="AO390" s="29" t="s">
        <v>66</v>
      </c>
      <c r="AP390" s="29" t="s">
        <v>85</v>
      </c>
      <c r="AQ390" s="29" t="s">
        <v>67</v>
      </c>
      <c r="AR390" s="29" t="s">
        <v>86</v>
      </c>
      <c r="AS390" s="29" t="s">
        <v>68</v>
      </c>
      <c r="AT390" s="29" t="s">
        <v>87</v>
      </c>
      <c r="AU390" s="29" t="s">
        <v>93</v>
      </c>
      <c r="AV390" s="29" t="s">
        <v>71</v>
      </c>
      <c r="AW390" s="29" t="s">
        <v>73</v>
      </c>
      <c r="AX390" s="29" t="s">
        <v>73</v>
      </c>
      <c r="AY390" s="29" t="s">
        <v>72</v>
      </c>
      <c r="AZ390" s="29" t="s">
        <v>72</v>
      </c>
      <c r="BA390" s="29" t="s">
        <v>72</v>
      </c>
      <c r="BB390" s="29" t="s">
        <v>72</v>
      </c>
      <c r="BC390" s="29" t="s">
        <v>63</v>
      </c>
      <c r="BD390" s="29">
        <v>1</v>
      </c>
      <c r="BE390" s="29" t="s">
        <v>63</v>
      </c>
      <c r="BF390" s="31" t="s">
        <v>408</v>
      </c>
      <c r="BG390" s="32"/>
      <c r="BH390" s="32"/>
      <c r="BI390" s="32"/>
      <c r="BJ390" s="32"/>
      <c r="BK390" s="32"/>
      <c r="BL390" s="32"/>
    </row>
    <row r="391" spans="1:64" ht="13.2" x14ac:dyDescent="0.25">
      <c r="A391" s="28">
        <v>45574.476676585648</v>
      </c>
      <c r="B391" s="29" t="s">
        <v>1048</v>
      </c>
      <c r="C391" s="30" t="s">
        <v>1049</v>
      </c>
      <c r="D391" s="29">
        <v>100</v>
      </c>
      <c r="E391" s="29">
        <v>0.38</v>
      </c>
      <c r="F391" s="29" t="s">
        <v>114</v>
      </c>
      <c r="G391" s="29" t="s">
        <v>539</v>
      </c>
      <c r="H391" s="29" t="s">
        <v>922</v>
      </c>
      <c r="I391" s="29" t="s">
        <v>63</v>
      </c>
      <c r="J391" s="29" t="s">
        <v>64</v>
      </c>
      <c r="K391" s="29" t="s">
        <v>64</v>
      </c>
      <c r="L391" s="29" t="s">
        <v>64</v>
      </c>
      <c r="M391" s="29" t="s">
        <v>78</v>
      </c>
      <c r="N391" s="29" t="s">
        <v>64</v>
      </c>
      <c r="O391" s="29" t="s">
        <v>64</v>
      </c>
      <c r="P391" s="29" t="s">
        <v>64</v>
      </c>
      <c r="Q391" s="29" t="s">
        <v>64</v>
      </c>
      <c r="R391" s="29" t="s">
        <v>64</v>
      </c>
      <c r="S391" s="29" t="s">
        <v>64</v>
      </c>
      <c r="T391" s="29" t="s">
        <v>64</v>
      </c>
      <c r="U391" s="29" t="s">
        <v>64</v>
      </c>
      <c r="V391" s="29" t="s">
        <v>64</v>
      </c>
      <c r="W391" s="29" t="s">
        <v>64</v>
      </c>
      <c r="X391" s="29" t="s">
        <v>64</v>
      </c>
      <c r="Y391" s="29" t="s">
        <v>64</v>
      </c>
      <c r="Z391" s="29" t="s">
        <v>65</v>
      </c>
      <c r="AA391" s="29" t="s">
        <v>66</v>
      </c>
      <c r="AB391" s="29" t="s">
        <v>65</v>
      </c>
      <c r="AC391" s="29" t="s">
        <v>65</v>
      </c>
      <c r="AD391" s="29" t="s">
        <v>65</v>
      </c>
      <c r="AE391" s="29" t="s">
        <v>65</v>
      </c>
      <c r="AF391" s="29" t="s">
        <v>65</v>
      </c>
      <c r="AG391" s="29" t="s">
        <v>66</v>
      </c>
      <c r="AH391" s="29" t="s">
        <v>79</v>
      </c>
      <c r="AI391" s="29" t="s">
        <v>66</v>
      </c>
      <c r="AJ391" s="29" t="s">
        <v>66</v>
      </c>
      <c r="AK391" s="29" t="s">
        <v>66</v>
      </c>
      <c r="AL391" s="29" t="s">
        <v>66</v>
      </c>
      <c r="AM391" s="29" t="s">
        <v>65</v>
      </c>
      <c r="AN391" s="29" t="s">
        <v>66</v>
      </c>
      <c r="AO391" s="29" t="s">
        <v>66</v>
      </c>
      <c r="AP391" s="29" t="s">
        <v>80</v>
      </c>
      <c r="AQ391" s="29" t="s">
        <v>80</v>
      </c>
      <c r="AR391" s="29" t="s">
        <v>86</v>
      </c>
      <c r="AS391" s="29" t="s">
        <v>68</v>
      </c>
      <c r="AT391" s="29" t="s">
        <v>87</v>
      </c>
      <c r="AU391" s="29" t="s">
        <v>93</v>
      </c>
      <c r="AV391" s="29" t="s">
        <v>71</v>
      </c>
      <c r="AW391" s="29" t="s">
        <v>63</v>
      </c>
      <c r="AX391" s="29" t="s">
        <v>73</v>
      </c>
      <c r="AY391" s="29" t="s">
        <v>72</v>
      </c>
      <c r="AZ391" s="29" t="s">
        <v>72</v>
      </c>
      <c r="BA391" s="29" t="s">
        <v>72</v>
      </c>
      <c r="BB391" s="29" t="s">
        <v>72</v>
      </c>
      <c r="BC391" s="29" t="s">
        <v>73</v>
      </c>
      <c r="BD391" s="29"/>
      <c r="BE391" s="29" t="s">
        <v>73</v>
      </c>
      <c r="BF391" s="31"/>
      <c r="BG391" s="32"/>
      <c r="BH391" s="32"/>
      <c r="BI391" s="32"/>
      <c r="BJ391" s="32"/>
      <c r="BK391" s="32"/>
      <c r="BL391" s="32"/>
    </row>
    <row r="392" spans="1:64" ht="13.2" x14ac:dyDescent="0.25">
      <c r="A392" s="28">
        <v>45574.478042870367</v>
      </c>
      <c r="B392" s="29" t="s">
        <v>1050</v>
      </c>
      <c r="C392" s="29" t="s">
        <v>1051</v>
      </c>
      <c r="D392" s="29">
        <v>100</v>
      </c>
      <c r="E392" s="29">
        <v>0.33</v>
      </c>
      <c r="F392" s="29" t="s">
        <v>114</v>
      </c>
      <c r="G392" s="29" t="s">
        <v>76</v>
      </c>
      <c r="H392" s="29" t="s">
        <v>1015</v>
      </c>
      <c r="I392" s="29" t="s">
        <v>63</v>
      </c>
      <c r="J392" s="29" t="s">
        <v>64</v>
      </c>
      <c r="K392" s="29" t="s">
        <v>84</v>
      </c>
      <c r="L392" s="29" t="s">
        <v>64</v>
      </c>
      <c r="M392" s="29" t="s">
        <v>84</v>
      </c>
      <c r="N392" s="29" t="s">
        <v>64</v>
      </c>
      <c r="O392" s="29" t="s">
        <v>64</v>
      </c>
      <c r="P392" s="29" t="s">
        <v>84</v>
      </c>
      <c r="Q392" s="29" t="s">
        <v>64</v>
      </c>
      <c r="R392" s="29" t="s">
        <v>64</v>
      </c>
      <c r="S392" s="29" t="s">
        <v>64</v>
      </c>
      <c r="T392" s="29" t="s">
        <v>64</v>
      </c>
      <c r="U392" s="29" t="s">
        <v>64</v>
      </c>
      <c r="V392" s="29" t="s">
        <v>64</v>
      </c>
      <c r="W392" s="29" t="s">
        <v>64</v>
      </c>
      <c r="X392" s="29" t="s">
        <v>64</v>
      </c>
      <c r="Y392" s="29" t="s">
        <v>64</v>
      </c>
      <c r="Z392" s="29" t="s">
        <v>66</v>
      </c>
      <c r="AA392" s="29" t="s">
        <v>66</v>
      </c>
      <c r="AB392" s="29" t="s">
        <v>66</v>
      </c>
      <c r="AC392" s="29" t="s">
        <v>66</v>
      </c>
      <c r="AD392" s="29" t="s">
        <v>66</v>
      </c>
      <c r="AE392" s="29" t="s">
        <v>66</v>
      </c>
      <c r="AF392" s="29" t="s">
        <v>66</v>
      </c>
      <c r="AG392" s="29" t="s">
        <v>66</v>
      </c>
      <c r="AH392" s="29" t="s">
        <v>79</v>
      </c>
      <c r="AI392" s="29" t="s">
        <v>66</v>
      </c>
      <c r="AJ392" s="29" t="s">
        <v>66</v>
      </c>
      <c r="AK392" s="29" t="s">
        <v>66</v>
      </c>
      <c r="AL392" s="29" t="s">
        <v>66</v>
      </c>
      <c r="AM392" s="29" t="s">
        <v>66</v>
      </c>
      <c r="AN392" s="29" t="s">
        <v>66</v>
      </c>
      <c r="AO392" s="29" t="s">
        <v>66</v>
      </c>
      <c r="AP392" s="29" t="s">
        <v>85</v>
      </c>
      <c r="AQ392" s="29" t="s">
        <v>85</v>
      </c>
      <c r="AR392" s="29" t="s">
        <v>86</v>
      </c>
      <c r="AS392" s="29" t="s">
        <v>252</v>
      </c>
      <c r="AT392" s="29" t="s">
        <v>87</v>
      </c>
      <c r="AU392" s="29" t="s">
        <v>70</v>
      </c>
      <c r="AV392" s="29" t="s">
        <v>71</v>
      </c>
      <c r="AW392" s="29" t="s">
        <v>72</v>
      </c>
      <c r="AX392" s="29" t="s">
        <v>72</v>
      </c>
      <c r="AY392" s="29" t="s">
        <v>63</v>
      </c>
      <c r="AZ392" s="29" t="s">
        <v>72</v>
      </c>
      <c r="BA392" s="29" t="s">
        <v>63</v>
      </c>
      <c r="BB392" s="29" t="s">
        <v>72</v>
      </c>
      <c r="BC392" s="29" t="s">
        <v>73</v>
      </c>
      <c r="BD392" s="29" t="s">
        <v>1052</v>
      </c>
      <c r="BE392" s="29" t="s">
        <v>73</v>
      </c>
      <c r="BF392" s="31"/>
      <c r="BG392" s="32"/>
      <c r="BH392" s="32"/>
      <c r="BI392" s="32"/>
      <c r="BJ392" s="32"/>
      <c r="BK392" s="32"/>
      <c r="BL392" s="32"/>
    </row>
    <row r="393" spans="1:64" ht="13.2" x14ac:dyDescent="0.25">
      <c r="A393" s="28">
        <v>45574.479368275468</v>
      </c>
      <c r="B393" s="29" t="s">
        <v>1053</v>
      </c>
      <c r="C393" s="30" t="s">
        <v>1054</v>
      </c>
      <c r="D393" s="29">
        <v>100</v>
      </c>
      <c r="E393" s="29">
        <v>0.33</v>
      </c>
      <c r="F393" s="29" t="s">
        <v>423</v>
      </c>
      <c r="G393" s="29" t="s">
        <v>76</v>
      </c>
      <c r="H393" s="29" t="s">
        <v>1055</v>
      </c>
      <c r="I393" s="29" t="s">
        <v>73</v>
      </c>
      <c r="J393" s="29" t="s">
        <v>64</v>
      </c>
      <c r="K393" s="29" t="s">
        <v>64</v>
      </c>
      <c r="L393" s="29" t="s">
        <v>64</v>
      </c>
      <c r="M393" s="29" t="s">
        <v>78</v>
      </c>
      <c r="N393" s="29" t="s">
        <v>64</v>
      </c>
      <c r="O393" s="29" t="s">
        <v>64</v>
      </c>
      <c r="P393" s="29" t="s">
        <v>64</v>
      </c>
      <c r="Q393" s="29" t="s">
        <v>64</v>
      </c>
      <c r="R393" s="29" t="s">
        <v>64</v>
      </c>
      <c r="S393" s="29" t="s">
        <v>64</v>
      </c>
      <c r="T393" s="29" t="s">
        <v>84</v>
      </c>
      <c r="U393" s="29" t="s">
        <v>84</v>
      </c>
      <c r="V393" s="29" t="s">
        <v>64</v>
      </c>
      <c r="W393" s="29" t="s">
        <v>64</v>
      </c>
      <c r="X393" s="29" t="s">
        <v>84</v>
      </c>
      <c r="Y393" s="29" t="s">
        <v>64</v>
      </c>
      <c r="Z393" s="29" t="s">
        <v>65</v>
      </c>
      <c r="AA393" s="29" t="s">
        <v>65</v>
      </c>
      <c r="AB393" s="29" t="s">
        <v>65</v>
      </c>
      <c r="AC393" s="29" t="s">
        <v>79</v>
      </c>
      <c r="AD393" s="29" t="s">
        <v>65</v>
      </c>
      <c r="AE393" s="29" t="s">
        <v>66</v>
      </c>
      <c r="AF393" s="29" t="s">
        <v>66</v>
      </c>
      <c r="AG393" s="29" t="s">
        <v>65</v>
      </c>
      <c r="AH393" s="29" t="s">
        <v>79</v>
      </c>
      <c r="AI393" s="29" t="s">
        <v>79</v>
      </c>
      <c r="AJ393" s="29" t="s">
        <v>65</v>
      </c>
      <c r="AK393" s="29" t="s">
        <v>65</v>
      </c>
      <c r="AL393" s="29" t="s">
        <v>66</v>
      </c>
      <c r="AM393" s="29" t="s">
        <v>65</v>
      </c>
      <c r="AN393" s="29" t="s">
        <v>65</v>
      </c>
      <c r="AO393" s="29" t="s">
        <v>65</v>
      </c>
      <c r="AP393" s="29" t="s">
        <v>85</v>
      </c>
      <c r="AQ393" s="29" t="s">
        <v>151</v>
      </c>
      <c r="AR393" s="29" t="s">
        <v>63</v>
      </c>
      <c r="AS393" s="29" t="s">
        <v>115</v>
      </c>
      <c r="AT393" s="29" t="s">
        <v>87</v>
      </c>
      <c r="AU393" s="29" t="s">
        <v>70</v>
      </c>
      <c r="AV393" s="29" t="s">
        <v>71</v>
      </c>
      <c r="AW393" s="29" t="s">
        <v>72</v>
      </c>
      <c r="AX393" s="29" t="s">
        <v>73</v>
      </c>
      <c r="AY393" s="29" t="s">
        <v>63</v>
      </c>
      <c r="AZ393" s="29" t="s">
        <v>73</v>
      </c>
      <c r="BA393" s="29" t="s">
        <v>63</v>
      </c>
      <c r="BB393" s="29" t="s">
        <v>73</v>
      </c>
      <c r="BC393" s="29" t="s">
        <v>73</v>
      </c>
      <c r="BD393" s="29"/>
      <c r="BE393" s="29" t="s">
        <v>73</v>
      </c>
      <c r="BF393" s="31"/>
      <c r="BG393" s="32"/>
      <c r="BH393" s="32"/>
      <c r="BI393" s="32"/>
      <c r="BJ393" s="32"/>
      <c r="BK393" s="32"/>
      <c r="BL393" s="32"/>
    </row>
    <row r="394" spans="1:64" ht="13.2" x14ac:dyDescent="0.25">
      <c r="A394" s="28">
        <v>45574.479499594905</v>
      </c>
      <c r="B394" s="29" t="s">
        <v>1056</v>
      </c>
      <c r="C394" s="30" t="s">
        <v>1057</v>
      </c>
      <c r="D394" s="29">
        <v>100</v>
      </c>
      <c r="E394" s="29">
        <v>0.92</v>
      </c>
      <c r="F394" s="29" t="s">
        <v>114</v>
      </c>
      <c r="G394" s="29" t="s">
        <v>76</v>
      </c>
      <c r="H394" s="29" t="s">
        <v>846</v>
      </c>
      <c r="I394" s="29" t="s">
        <v>63</v>
      </c>
      <c r="J394" s="29" t="s">
        <v>78</v>
      </c>
      <c r="K394" s="29" t="s">
        <v>78</v>
      </c>
      <c r="L394" s="29" t="s">
        <v>64</v>
      </c>
      <c r="M394" s="29" t="s">
        <v>84</v>
      </c>
      <c r="N394" s="29" t="s">
        <v>64</v>
      </c>
      <c r="O394" s="29" t="s">
        <v>64</v>
      </c>
      <c r="P394" s="29" t="s">
        <v>84</v>
      </c>
      <c r="Q394" s="29" t="s">
        <v>84</v>
      </c>
      <c r="R394" s="29" t="s">
        <v>64</v>
      </c>
      <c r="S394" s="29" t="s">
        <v>64</v>
      </c>
      <c r="T394" s="29" t="s">
        <v>64</v>
      </c>
      <c r="U394" s="29" t="s">
        <v>64</v>
      </c>
      <c r="V394" s="29" t="s">
        <v>64</v>
      </c>
      <c r="W394" s="29" t="s">
        <v>64</v>
      </c>
      <c r="X394" s="29" t="s">
        <v>84</v>
      </c>
      <c r="Y394" s="29" t="s">
        <v>64</v>
      </c>
      <c r="Z394" s="29" t="s">
        <v>66</v>
      </c>
      <c r="AA394" s="29" t="s">
        <v>66</v>
      </c>
      <c r="AB394" s="29" t="s">
        <v>66</v>
      </c>
      <c r="AC394" s="29" t="s">
        <v>65</v>
      </c>
      <c r="AD394" s="29" t="s">
        <v>66</v>
      </c>
      <c r="AE394" s="29" t="s">
        <v>79</v>
      </c>
      <c r="AF394" s="29" t="s">
        <v>79</v>
      </c>
      <c r="AG394" s="29" t="s">
        <v>66</v>
      </c>
      <c r="AH394" s="29" t="s">
        <v>79</v>
      </c>
      <c r="AI394" s="29" t="s">
        <v>79</v>
      </c>
      <c r="AJ394" s="29" t="s">
        <v>66</v>
      </c>
      <c r="AK394" s="29" t="s">
        <v>66</v>
      </c>
      <c r="AL394" s="29" t="s">
        <v>66</v>
      </c>
      <c r="AM394" s="29" t="s">
        <v>66</v>
      </c>
      <c r="AN394" s="29" t="s">
        <v>66</v>
      </c>
      <c r="AO394" s="29" t="s">
        <v>66</v>
      </c>
      <c r="AP394" s="29" t="s">
        <v>85</v>
      </c>
      <c r="AQ394" s="29" t="s">
        <v>85</v>
      </c>
      <c r="AR394" s="29" t="s">
        <v>86</v>
      </c>
      <c r="AS394" s="29" t="s">
        <v>1058</v>
      </c>
      <c r="AT394" s="29" t="s">
        <v>69</v>
      </c>
      <c r="AU394" s="29" t="s">
        <v>93</v>
      </c>
      <c r="AV394" s="29" t="s">
        <v>71</v>
      </c>
      <c r="AW394" s="29" t="s">
        <v>72</v>
      </c>
      <c r="AX394" s="29" t="s">
        <v>72</v>
      </c>
      <c r="AY394" s="29" t="s">
        <v>63</v>
      </c>
      <c r="AZ394" s="29" t="s">
        <v>72</v>
      </c>
      <c r="BA394" s="29" t="s">
        <v>72</v>
      </c>
      <c r="BB394" s="29" t="s">
        <v>73</v>
      </c>
      <c r="BC394" s="29" t="s">
        <v>73</v>
      </c>
      <c r="BD394" s="29"/>
      <c r="BE394" s="29" t="s">
        <v>73</v>
      </c>
      <c r="BF394" s="31"/>
      <c r="BG394" s="32"/>
      <c r="BH394" s="32"/>
      <c r="BI394" s="32"/>
      <c r="BJ394" s="32"/>
      <c r="BK394" s="32"/>
      <c r="BL394" s="32"/>
    </row>
    <row r="395" spans="1:64" ht="13.2" x14ac:dyDescent="0.25">
      <c r="A395" s="28">
        <v>45574.482555925926</v>
      </c>
      <c r="B395" s="29" t="s">
        <v>1059</v>
      </c>
      <c r="C395" s="30" t="s">
        <v>1060</v>
      </c>
      <c r="D395" s="29">
        <v>100</v>
      </c>
      <c r="E395" s="29">
        <v>0.17</v>
      </c>
      <c r="F395" s="29" t="s">
        <v>423</v>
      </c>
      <c r="G395" s="29" t="s">
        <v>76</v>
      </c>
      <c r="H395" s="29" t="s">
        <v>922</v>
      </c>
      <c r="I395" s="29" t="s">
        <v>73</v>
      </c>
      <c r="J395" s="29" t="s">
        <v>64</v>
      </c>
      <c r="K395" s="29" t="s">
        <v>84</v>
      </c>
      <c r="L395" s="29" t="s">
        <v>64</v>
      </c>
      <c r="M395" s="29" t="s">
        <v>84</v>
      </c>
      <c r="N395" s="29" t="s">
        <v>64</v>
      </c>
      <c r="O395" s="29" t="s">
        <v>64</v>
      </c>
      <c r="P395" s="29" t="s">
        <v>84</v>
      </c>
      <c r="Q395" s="29" t="s">
        <v>84</v>
      </c>
      <c r="R395" s="29" t="s">
        <v>64</v>
      </c>
      <c r="S395" s="29" t="s">
        <v>64</v>
      </c>
      <c r="T395" s="29" t="s">
        <v>84</v>
      </c>
      <c r="U395" s="29" t="s">
        <v>78</v>
      </c>
      <c r="V395" s="29" t="s">
        <v>64</v>
      </c>
      <c r="W395" s="29" t="s">
        <v>64</v>
      </c>
      <c r="X395" s="29" t="s">
        <v>84</v>
      </c>
      <c r="Y395" s="29" t="s">
        <v>64</v>
      </c>
      <c r="Z395" s="29" t="s">
        <v>65</v>
      </c>
      <c r="AA395" s="29" t="s">
        <v>66</v>
      </c>
      <c r="AB395" s="29" t="s">
        <v>66</v>
      </c>
      <c r="AC395" s="29" t="s">
        <v>66</v>
      </c>
      <c r="AD395" s="29" t="s">
        <v>66</v>
      </c>
      <c r="AE395" s="29" t="s">
        <v>66</v>
      </c>
      <c r="AF395" s="29" t="s">
        <v>66</v>
      </c>
      <c r="AG395" s="29" t="s">
        <v>65</v>
      </c>
      <c r="AH395" s="29" t="s">
        <v>65</v>
      </c>
      <c r="AI395" s="29" t="s">
        <v>79</v>
      </c>
      <c r="AJ395" s="29" t="s">
        <v>65</v>
      </c>
      <c r="AK395" s="29" t="s">
        <v>66</v>
      </c>
      <c r="AL395" s="29" t="s">
        <v>66</v>
      </c>
      <c r="AM395" s="29" t="s">
        <v>66</v>
      </c>
      <c r="AN395" s="29" t="s">
        <v>66</v>
      </c>
      <c r="AO395" s="29" t="s">
        <v>66</v>
      </c>
      <c r="AP395" s="29" t="s">
        <v>85</v>
      </c>
      <c r="AQ395" s="29" t="s">
        <v>85</v>
      </c>
      <c r="AR395" s="29" t="s">
        <v>86</v>
      </c>
      <c r="AS395" s="29" t="s">
        <v>81</v>
      </c>
      <c r="AT395" s="29" t="s">
        <v>87</v>
      </c>
      <c r="AU395" s="29" t="s">
        <v>67</v>
      </c>
      <c r="AV395" s="29" t="s">
        <v>71</v>
      </c>
      <c r="AW395" s="29" t="s">
        <v>72</v>
      </c>
      <c r="AX395" s="29" t="s">
        <v>72</v>
      </c>
      <c r="AY395" s="29" t="s">
        <v>72</v>
      </c>
      <c r="AZ395" s="29" t="s">
        <v>63</v>
      </c>
      <c r="BA395" s="29" t="s">
        <v>72</v>
      </c>
      <c r="BB395" s="29" t="s">
        <v>73</v>
      </c>
      <c r="BC395" s="29" t="s">
        <v>73</v>
      </c>
      <c r="BD395" s="29"/>
      <c r="BE395" s="29" t="s">
        <v>73</v>
      </c>
      <c r="BF395" s="31"/>
      <c r="BG395" s="32"/>
      <c r="BH395" s="32"/>
      <c r="BI395" s="32"/>
      <c r="BJ395" s="32"/>
      <c r="BK395" s="32"/>
      <c r="BL395" s="32"/>
    </row>
    <row r="396" spans="1:64" ht="13.2" x14ac:dyDescent="0.25">
      <c r="A396" s="28">
        <v>45574.48351174769</v>
      </c>
      <c r="B396" s="29" t="s">
        <v>1061</v>
      </c>
      <c r="C396" s="30" t="s">
        <v>1062</v>
      </c>
      <c r="D396" s="29">
        <v>100</v>
      </c>
      <c r="E396" s="29">
        <v>0.63</v>
      </c>
      <c r="F396" s="29" t="s">
        <v>423</v>
      </c>
      <c r="G396" s="29" t="s">
        <v>76</v>
      </c>
      <c r="H396" s="29" t="s">
        <v>846</v>
      </c>
      <c r="I396" s="29" t="s">
        <v>63</v>
      </c>
      <c r="J396" s="29" t="s">
        <v>64</v>
      </c>
      <c r="K396" s="29" t="s">
        <v>84</v>
      </c>
      <c r="L396" s="29" t="s">
        <v>64</v>
      </c>
      <c r="M396" s="29" t="s">
        <v>78</v>
      </c>
      <c r="N396" s="29" t="s">
        <v>64</v>
      </c>
      <c r="O396" s="29" t="s">
        <v>84</v>
      </c>
      <c r="P396" s="29" t="s">
        <v>84</v>
      </c>
      <c r="Q396" s="29" t="s">
        <v>64</v>
      </c>
      <c r="R396" s="29" t="s">
        <v>84</v>
      </c>
      <c r="S396" s="29" t="s">
        <v>84</v>
      </c>
      <c r="T396" s="29" t="s">
        <v>78</v>
      </c>
      <c r="U396" s="29" t="s">
        <v>64</v>
      </c>
      <c r="V396" s="29" t="s">
        <v>64</v>
      </c>
      <c r="W396" s="29" t="s">
        <v>64</v>
      </c>
      <c r="X396" s="29" t="s">
        <v>64</v>
      </c>
      <c r="Y396" s="29" t="s">
        <v>64</v>
      </c>
      <c r="Z396" s="29" t="s">
        <v>66</v>
      </c>
      <c r="AA396" s="29" t="s">
        <v>65</v>
      </c>
      <c r="AB396" s="29" t="s">
        <v>65</v>
      </c>
      <c r="AC396" s="29" t="s">
        <v>66</v>
      </c>
      <c r="AD396" s="29" t="s">
        <v>66</v>
      </c>
      <c r="AE396" s="29" t="s">
        <v>79</v>
      </c>
      <c r="AF396" s="29" t="s">
        <v>66</v>
      </c>
      <c r="AG396" s="29" t="s">
        <v>65</v>
      </c>
      <c r="AH396" s="29" t="s">
        <v>79</v>
      </c>
      <c r="AI396" s="29" t="s">
        <v>79</v>
      </c>
      <c r="AJ396" s="29" t="s">
        <v>65</v>
      </c>
      <c r="AK396" s="29" t="s">
        <v>65</v>
      </c>
      <c r="AL396" s="29" t="s">
        <v>65</v>
      </c>
      <c r="AM396" s="29" t="s">
        <v>66</v>
      </c>
      <c r="AN396" s="29" t="s">
        <v>66</v>
      </c>
      <c r="AO396" s="29" t="s">
        <v>66</v>
      </c>
      <c r="AP396" s="29" t="s">
        <v>67</v>
      </c>
      <c r="AQ396" s="29" t="s">
        <v>85</v>
      </c>
      <c r="AR396" s="29" t="s">
        <v>86</v>
      </c>
      <c r="AS396" s="29" t="s">
        <v>223</v>
      </c>
      <c r="AT396" s="29" t="s">
        <v>69</v>
      </c>
      <c r="AU396" s="29" t="s">
        <v>80</v>
      </c>
      <c r="AV396" s="29" t="s">
        <v>469</v>
      </c>
      <c r="AW396" s="29" t="s">
        <v>73</v>
      </c>
      <c r="AX396" s="29" t="s">
        <v>72</v>
      </c>
      <c r="AY396" s="29" t="s">
        <v>63</v>
      </c>
      <c r="AZ396" s="29" t="s">
        <v>63</v>
      </c>
      <c r="BA396" s="29" t="s">
        <v>72</v>
      </c>
      <c r="BB396" s="29" t="s">
        <v>72</v>
      </c>
      <c r="BC396" s="29" t="s">
        <v>73</v>
      </c>
      <c r="BD396" s="29"/>
      <c r="BE396" s="29" t="s">
        <v>73</v>
      </c>
      <c r="BF396" s="31"/>
      <c r="BG396" s="32"/>
      <c r="BH396" s="32"/>
      <c r="BI396" s="32"/>
      <c r="BJ396" s="32"/>
      <c r="BK396" s="32"/>
      <c r="BL396" s="32"/>
    </row>
    <row r="397" spans="1:64" ht="13.2" x14ac:dyDescent="0.25">
      <c r="A397" s="28">
        <v>45574.483644328706</v>
      </c>
      <c r="B397" s="29" t="s">
        <v>1063</v>
      </c>
      <c r="C397" s="30" t="s">
        <v>1064</v>
      </c>
      <c r="D397" s="29">
        <v>100</v>
      </c>
      <c r="E397" s="29">
        <v>0.92</v>
      </c>
      <c r="F397" s="29" t="s">
        <v>423</v>
      </c>
      <c r="G397" s="29" t="s">
        <v>76</v>
      </c>
      <c r="H397" s="29" t="s">
        <v>1065</v>
      </c>
      <c r="I397" s="29" t="s">
        <v>73</v>
      </c>
      <c r="J397" s="29" t="s">
        <v>78</v>
      </c>
      <c r="K397" s="29" t="s">
        <v>78</v>
      </c>
      <c r="L397" s="29" t="s">
        <v>64</v>
      </c>
      <c r="M397" s="29" t="s">
        <v>84</v>
      </c>
      <c r="N397" s="29" t="s">
        <v>78</v>
      </c>
      <c r="O397" s="29" t="s">
        <v>84</v>
      </c>
      <c r="P397" s="29" t="s">
        <v>84</v>
      </c>
      <c r="Q397" s="29" t="s">
        <v>84</v>
      </c>
      <c r="R397" s="29" t="s">
        <v>64</v>
      </c>
      <c r="S397" s="29" t="s">
        <v>84</v>
      </c>
      <c r="T397" s="29" t="s">
        <v>84</v>
      </c>
      <c r="U397" s="29" t="s">
        <v>84</v>
      </c>
      <c r="V397" s="29" t="s">
        <v>84</v>
      </c>
      <c r="W397" s="29" t="s">
        <v>84</v>
      </c>
      <c r="X397" s="29" t="s">
        <v>84</v>
      </c>
      <c r="Y397" s="29" t="s">
        <v>84</v>
      </c>
      <c r="Z397" s="29" t="s">
        <v>66</v>
      </c>
      <c r="AA397" s="29" t="s">
        <v>66</v>
      </c>
      <c r="AB397" s="29" t="s">
        <v>66</v>
      </c>
      <c r="AC397" s="29" t="s">
        <v>79</v>
      </c>
      <c r="AD397" s="29" t="s">
        <v>66</v>
      </c>
      <c r="AE397" s="29" t="s">
        <v>66</v>
      </c>
      <c r="AF397" s="29" t="s">
        <v>66</v>
      </c>
      <c r="AG397" s="29" t="s">
        <v>66</v>
      </c>
      <c r="AH397" s="29" t="s">
        <v>66</v>
      </c>
      <c r="AI397" s="29" t="s">
        <v>79</v>
      </c>
      <c r="AJ397" s="29" t="s">
        <v>66</v>
      </c>
      <c r="AK397" s="29" t="s">
        <v>66</v>
      </c>
      <c r="AL397" s="29" t="s">
        <v>66</v>
      </c>
      <c r="AM397" s="29" t="s">
        <v>66</v>
      </c>
      <c r="AN397" s="29" t="s">
        <v>66</v>
      </c>
      <c r="AO397" s="29" t="s">
        <v>66</v>
      </c>
      <c r="AP397" s="29" t="s">
        <v>67</v>
      </c>
      <c r="AQ397" s="29" t="s">
        <v>67</v>
      </c>
      <c r="AR397" s="29" t="s">
        <v>86</v>
      </c>
      <c r="AS397" s="29" t="s">
        <v>68</v>
      </c>
      <c r="AT397" s="29" t="s">
        <v>69</v>
      </c>
      <c r="AU397" s="29" t="s">
        <v>70</v>
      </c>
      <c r="AV397" s="29" t="s">
        <v>71</v>
      </c>
      <c r="AW397" s="29" t="s">
        <v>73</v>
      </c>
      <c r="AX397" s="29" t="s">
        <v>73</v>
      </c>
      <c r="AY397" s="29" t="s">
        <v>63</v>
      </c>
      <c r="AZ397" s="29" t="s">
        <v>72</v>
      </c>
      <c r="BA397" s="29" t="s">
        <v>63</v>
      </c>
      <c r="BB397" s="29" t="s">
        <v>72</v>
      </c>
      <c r="BC397" s="29" t="s">
        <v>73</v>
      </c>
      <c r="BD397" s="29"/>
      <c r="BE397" s="29" t="s">
        <v>73</v>
      </c>
      <c r="BF397" s="31"/>
      <c r="BG397" s="32"/>
      <c r="BH397" s="32"/>
      <c r="BI397" s="32"/>
      <c r="BJ397" s="32"/>
      <c r="BK397" s="32"/>
      <c r="BL397" s="32"/>
    </row>
    <row r="398" spans="1:64" ht="13.2" x14ac:dyDescent="0.25">
      <c r="A398" s="28">
        <v>45574.484666192133</v>
      </c>
      <c r="B398" s="29" t="s">
        <v>1066</v>
      </c>
      <c r="C398" s="30" t="s">
        <v>1067</v>
      </c>
      <c r="D398" s="29">
        <v>14.29</v>
      </c>
      <c r="E398" s="29">
        <v>0.25</v>
      </c>
      <c r="F398" s="29" t="s">
        <v>114</v>
      </c>
      <c r="G398" s="29" t="s">
        <v>76</v>
      </c>
      <c r="H398" s="29" t="s">
        <v>849</v>
      </c>
      <c r="I398" s="29" t="s">
        <v>63</v>
      </c>
      <c r="J398" s="29" t="s">
        <v>78</v>
      </c>
      <c r="K398" s="29" t="s">
        <v>84</v>
      </c>
      <c r="L398" s="29" t="s">
        <v>64</v>
      </c>
      <c r="M398" s="29" t="s">
        <v>84</v>
      </c>
      <c r="N398" s="29" t="s">
        <v>84</v>
      </c>
      <c r="O398" s="29" t="s">
        <v>78</v>
      </c>
      <c r="P398" s="29" t="s">
        <v>64</v>
      </c>
      <c r="Q398" s="29" t="s">
        <v>64</v>
      </c>
      <c r="R398" s="29" t="s">
        <v>64</v>
      </c>
      <c r="S398" s="29" t="s">
        <v>64</v>
      </c>
      <c r="T398" s="29" t="s">
        <v>64</v>
      </c>
      <c r="U398" s="29" t="s">
        <v>64</v>
      </c>
      <c r="V398" s="29" t="s">
        <v>64</v>
      </c>
      <c r="W398" s="29" t="s">
        <v>64</v>
      </c>
      <c r="X398" s="29" t="s">
        <v>64</v>
      </c>
      <c r="Y398" s="29" t="s">
        <v>64</v>
      </c>
      <c r="Z398" s="29" t="s">
        <v>66</v>
      </c>
      <c r="AA398" s="29" t="s">
        <v>66</v>
      </c>
      <c r="AB398" s="29" t="s">
        <v>66</v>
      </c>
      <c r="AC398" s="29" t="s">
        <v>66</v>
      </c>
      <c r="AD398" s="29" t="s">
        <v>66</v>
      </c>
      <c r="AE398" s="29" t="s">
        <v>66</v>
      </c>
      <c r="AF398" s="29" t="s">
        <v>65</v>
      </c>
      <c r="AG398" s="29" t="s">
        <v>66</v>
      </c>
      <c r="AH398" s="29" t="s">
        <v>66</v>
      </c>
      <c r="AI398" s="29" t="s">
        <v>79</v>
      </c>
      <c r="AJ398" s="29" t="s">
        <v>66</v>
      </c>
      <c r="AK398" s="29" t="s">
        <v>66</v>
      </c>
      <c r="AL398" s="29" t="s">
        <v>66</v>
      </c>
      <c r="AM398" s="29" t="s">
        <v>66</v>
      </c>
      <c r="AN398" s="29" t="s">
        <v>66</v>
      </c>
      <c r="AO398" s="29" t="s">
        <v>66</v>
      </c>
      <c r="AP398" s="29" t="s">
        <v>67</v>
      </c>
      <c r="AQ398" s="29" t="s">
        <v>67</v>
      </c>
      <c r="AR398" s="29" t="s">
        <v>73</v>
      </c>
      <c r="AS398" s="29" t="s">
        <v>81</v>
      </c>
      <c r="AT398" s="29" t="s">
        <v>87</v>
      </c>
      <c r="AU398" s="29" t="s">
        <v>70</v>
      </c>
      <c r="AV398" s="29" t="s">
        <v>71</v>
      </c>
      <c r="AW398" s="29" t="s">
        <v>63</v>
      </c>
      <c r="AX398" s="29" t="s">
        <v>63</v>
      </c>
      <c r="AY398" s="29" t="s">
        <v>63</v>
      </c>
      <c r="AZ398" s="29" t="s">
        <v>72</v>
      </c>
      <c r="BA398" s="29" t="s">
        <v>63</v>
      </c>
      <c r="BB398" s="29" t="s">
        <v>72</v>
      </c>
      <c r="BC398" s="29" t="s">
        <v>73</v>
      </c>
      <c r="BD398" s="29"/>
      <c r="BE398" s="29" t="s">
        <v>73</v>
      </c>
      <c r="BF398" s="31"/>
      <c r="BG398" s="32"/>
      <c r="BH398" s="32"/>
      <c r="BI398" s="32"/>
      <c r="BJ398" s="32"/>
      <c r="BK398" s="32"/>
      <c r="BL398" s="32"/>
    </row>
    <row r="399" spans="1:64" ht="13.2" x14ac:dyDescent="0.25">
      <c r="A399" s="28">
        <v>45574.487790185187</v>
      </c>
      <c r="B399" s="29" t="s">
        <v>1068</v>
      </c>
      <c r="C399" s="30" t="s">
        <v>1069</v>
      </c>
      <c r="D399" s="29">
        <v>100</v>
      </c>
      <c r="E399" s="29">
        <v>1.1299999999999999</v>
      </c>
      <c r="F399" s="29" t="s">
        <v>114</v>
      </c>
      <c r="G399" s="29" t="s">
        <v>76</v>
      </c>
      <c r="H399" s="29" t="s">
        <v>857</v>
      </c>
      <c r="I399" s="29" t="s">
        <v>63</v>
      </c>
      <c r="J399" s="29" t="s">
        <v>64</v>
      </c>
      <c r="K399" s="29" t="s">
        <v>78</v>
      </c>
      <c r="L399" s="29" t="s">
        <v>64</v>
      </c>
      <c r="M399" s="29" t="s">
        <v>84</v>
      </c>
      <c r="N399" s="29" t="s">
        <v>84</v>
      </c>
      <c r="O399" s="29" t="s">
        <v>64</v>
      </c>
      <c r="P399" s="29" t="s">
        <v>78</v>
      </c>
      <c r="Q399" s="29" t="s">
        <v>64</v>
      </c>
      <c r="R399" s="29" t="s">
        <v>64</v>
      </c>
      <c r="S399" s="29" t="s">
        <v>64</v>
      </c>
      <c r="T399" s="29" t="s">
        <v>64</v>
      </c>
      <c r="U399" s="29" t="s">
        <v>64</v>
      </c>
      <c r="V399" s="29" t="s">
        <v>84</v>
      </c>
      <c r="W399" s="29" t="s">
        <v>64</v>
      </c>
      <c r="X399" s="29" t="s">
        <v>64</v>
      </c>
      <c r="Y399" s="29" t="s">
        <v>64</v>
      </c>
      <c r="Z399" s="29" t="s">
        <v>65</v>
      </c>
      <c r="AA399" s="29" t="s">
        <v>65</v>
      </c>
      <c r="AB399" s="29" t="s">
        <v>65</v>
      </c>
      <c r="AC399" s="29" t="s">
        <v>65</v>
      </c>
      <c r="AD399" s="29" t="s">
        <v>66</v>
      </c>
      <c r="AE399" s="29" t="s">
        <v>65</v>
      </c>
      <c r="AF399" s="29" t="s">
        <v>65</v>
      </c>
      <c r="AG399" s="29" t="s">
        <v>66</v>
      </c>
      <c r="AH399" s="29" t="s">
        <v>79</v>
      </c>
      <c r="AI399" s="29" t="s">
        <v>101</v>
      </c>
      <c r="AJ399" s="29" t="s">
        <v>65</v>
      </c>
      <c r="AK399" s="29" t="s">
        <v>65</v>
      </c>
      <c r="AL399" s="29" t="s">
        <v>79</v>
      </c>
      <c r="AM399" s="29" t="s">
        <v>65</v>
      </c>
      <c r="AN399" s="29" t="s">
        <v>79</v>
      </c>
      <c r="AO399" s="29" t="s">
        <v>65</v>
      </c>
      <c r="AP399" s="29" t="s">
        <v>67</v>
      </c>
      <c r="AQ399" s="29" t="s">
        <v>67</v>
      </c>
      <c r="AR399" s="29" t="s">
        <v>86</v>
      </c>
      <c r="AS399" s="29" t="s">
        <v>68</v>
      </c>
      <c r="AT399" s="29" t="s">
        <v>87</v>
      </c>
      <c r="AU399" s="29" t="s">
        <v>70</v>
      </c>
      <c r="AV399" s="29" t="s">
        <v>80</v>
      </c>
      <c r="AW399" s="29" t="s">
        <v>73</v>
      </c>
      <c r="AX399" s="29" t="s">
        <v>73</v>
      </c>
      <c r="AY399" s="29" t="s">
        <v>63</v>
      </c>
      <c r="AZ399" s="29" t="s">
        <v>63</v>
      </c>
      <c r="BA399" s="29" t="s">
        <v>72</v>
      </c>
      <c r="BB399" s="29" t="s">
        <v>73</v>
      </c>
      <c r="BC399" s="29" t="s">
        <v>73</v>
      </c>
      <c r="BD399" s="29"/>
      <c r="BE399" s="29" t="s">
        <v>63</v>
      </c>
      <c r="BF399" s="31" t="s">
        <v>1070</v>
      </c>
      <c r="BG399" s="32"/>
      <c r="BH399" s="32"/>
      <c r="BI399" s="32"/>
      <c r="BJ399" s="32"/>
      <c r="BK399" s="32"/>
      <c r="BL399" s="32"/>
    </row>
    <row r="400" spans="1:64" ht="13.2" x14ac:dyDescent="0.25">
      <c r="A400" s="28">
        <v>45574.487807696758</v>
      </c>
      <c r="B400" s="29" t="s">
        <v>1071</v>
      </c>
      <c r="C400" s="30" t="s">
        <v>1072</v>
      </c>
      <c r="D400" s="29">
        <v>12.5</v>
      </c>
      <c r="E400" s="29">
        <v>0.21</v>
      </c>
      <c r="F400" s="29" t="s">
        <v>114</v>
      </c>
      <c r="G400" s="29" t="s">
        <v>76</v>
      </c>
      <c r="H400" s="29" t="s">
        <v>1073</v>
      </c>
      <c r="I400" s="29" t="s">
        <v>63</v>
      </c>
      <c r="J400" s="29" t="s">
        <v>64</v>
      </c>
      <c r="K400" s="29" t="s">
        <v>64</v>
      </c>
      <c r="L400" s="29" t="s">
        <v>64</v>
      </c>
      <c r="M400" s="29" t="s">
        <v>64</v>
      </c>
      <c r="N400" s="29" t="s">
        <v>64</v>
      </c>
      <c r="O400" s="29" t="s">
        <v>64</v>
      </c>
      <c r="P400" s="29" t="s">
        <v>64</v>
      </c>
      <c r="Q400" s="29" t="s">
        <v>64</v>
      </c>
      <c r="R400" s="29" t="s">
        <v>64</v>
      </c>
      <c r="S400" s="29" t="s">
        <v>64</v>
      </c>
      <c r="T400" s="29" t="s">
        <v>64</v>
      </c>
      <c r="U400" s="29" t="s">
        <v>64</v>
      </c>
      <c r="V400" s="29" t="s">
        <v>64</v>
      </c>
      <c r="W400" s="29" t="s">
        <v>64</v>
      </c>
      <c r="X400" s="29" t="s">
        <v>64</v>
      </c>
      <c r="Y400" s="29" t="s">
        <v>64</v>
      </c>
      <c r="Z400" s="29" t="s">
        <v>66</v>
      </c>
      <c r="AA400" s="29" t="s">
        <v>66</v>
      </c>
      <c r="AB400" s="29" t="s">
        <v>66</v>
      </c>
      <c r="AC400" s="29" t="s">
        <v>66</v>
      </c>
      <c r="AD400" s="29" t="s">
        <v>66</v>
      </c>
      <c r="AE400" s="29" t="s">
        <v>66</v>
      </c>
      <c r="AF400" s="29" t="s">
        <v>66</v>
      </c>
      <c r="AG400" s="29" t="s">
        <v>66</v>
      </c>
      <c r="AH400" s="29" t="s">
        <v>66</v>
      </c>
      <c r="AI400" s="29" t="s">
        <v>66</v>
      </c>
      <c r="AJ400" s="29" t="s">
        <v>66</v>
      </c>
      <c r="AK400" s="29" t="s">
        <v>66</v>
      </c>
      <c r="AL400" s="29" t="s">
        <v>66</v>
      </c>
      <c r="AM400" s="29" t="s">
        <v>66</v>
      </c>
      <c r="AN400" s="29" t="s">
        <v>66</v>
      </c>
      <c r="AO400" s="29" t="s">
        <v>66</v>
      </c>
      <c r="AP400" s="29" t="s">
        <v>67</v>
      </c>
      <c r="AQ400" s="29" t="s">
        <v>67</v>
      </c>
      <c r="AR400" s="29" t="s">
        <v>86</v>
      </c>
      <c r="AS400" s="29" t="s">
        <v>68</v>
      </c>
      <c r="AT400" s="29" t="s">
        <v>69</v>
      </c>
      <c r="AU400" s="29" t="s">
        <v>80</v>
      </c>
      <c r="AV400" s="29" t="s">
        <v>80</v>
      </c>
      <c r="AW400" s="29" t="s">
        <v>63</v>
      </c>
      <c r="AX400" s="29" t="s">
        <v>73</v>
      </c>
      <c r="AY400" s="29" t="s">
        <v>72</v>
      </c>
      <c r="AZ400" s="29" t="s">
        <v>72</v>
      </c>
      <c r="BA400" s="29" t="s">
        <v>63</v>
      </c>
      <c r="BB400" s="29" t="s">
        <v>73</v>
      </c>
      <c r="BC400" s="29" t="s">
        <v>73</v>
      </c>
      <c r="BD400" s="29"/>
      <c r="BE400" s="29" t="s">
        <v>73</v>
      </c>
      <c r="BF400" s="31"/>
      <c r="BG400" s="32"/>
      <c r="BH400" s="32"/>
      <c r="BI400" s="32"/>
      <c r="BJ400" s="32"/>
      <c r="BK400" s="32"/>
      <c r="BL400" s="32"/>
    </row>
    <row r="401" spans="1:64" ht="13.2" x14ac:dyDescent="0.25">
      <c r="A401" s="28">
        <v>45574.488118831017</v>
      </c>
      <c r="B401" s="29" t="s">
        <v>1074</v>
      </c>
      <c r="C401" s="30" t="s">
        <v>1075</v>
      </c>
      <c r="D401" s="29">
        <v>100</v>
      </c>
      <c r="E401" s="29">
        <v>0.5</v>
      </c>
      <c r="F401" s="29" t="s">
        <v>114</v>
      </c>
      <c r="G401" s="29" t="s">
        <v>76</v>
      </c>
      <c r="H401" s="29" t="s">
        <v>922</v>
      </c>
      <c r="I401" s="29" t="s">
        <v>63</v>
      </c>
      <c r="J401" s="29" t="s">
        <v>64</v>
      </c>
      <c r="K401" s="29" t="s">
        <v>64</v>
      </c>
      <c r="L401" s="29" t="s">
        <v>64</v>
      </c>
      <c r="M401" s="29" t="s">
        <v>78</v>
      </c>
      <c r="N401" s="29" t="s">
        <v>64</v>
      </c>
      <c r="O401" s="29" t="s">
        <v>64</v>
      </c>
      <c r="P401" s="29" t="s">
        <v>84</v>
      </c>
      <c r="Q401" s="29" t="s">
        <v>64</v>
      </c>
      <c r="R401" s="29" t="s">
        <v>64</v>
      </c>
      <c r="S401" s="29" t="s">
        <v>64</v>
      </c>
      <c r="T401" s="29" t="s">
        <v>64</v>
      </c>
      <c r="U401" s="29" t="s">
        <v>84</v>
      </c>
      <c r="V401" s="29" t="s">
        <v>84</v>
      </c>
      <c r="W401" s="29" t="s">
        <v>84</v>
      </c>
      <c r="X401" s="29" t="s">
        <v>64</v>
      </c>
      <c r="Y401" s="29" t="s">
        <v>64</v>
      </c>
      <c r="Z401" s="29" t="s">
        <v>66</v>
      </c>
      <c r="AA401" s="29" t="s">
        <v>65</v>
      </c>
      <c r="AB401" s="29" t="s">
        <v>65</v>
      </c>
      <c r="AC401" s="29" t="s">
        <v>66</v>
      </c>
      <c r="AD401" s="29" t="s">
        <v>66</v>
      </c>
      <c r="AE401" s="29" t="s">
        <v>66</v>
      </c>
      <c r="AF401" s="29" t="s">
        <v>66</v>
      </c>
      <c r="AG401" s="29" t="s">
        <v>65</v>
      </c>
      <c r="AH401" s="29" t="s">
        <v>66</v>
      </c>
      <c r="AI401" s="29" t="s">
        <v>79</v>
      </c>
      <c r="AJ401" s="29" t="s">
        <v>65</v>
      </c>
      <c r="AK401" s="29" t="s">
        <v>65</v>
      </c>
      <c r="AL401" s="29" t="s">
        <v>65</v>
      </c>
      <c r="AM401" s="29" t="s">
        <v>66</v>
      </c>
      <c r="AN401" s="29" t="s">
        <v>66</v>
      </c>
      <c r="AO401" s="29" t="s">
        <v>66</v>
      </c>
      <c r="AP401" s="29" t="s">
        <v>85</v>
      </c>
      <c r="AQ401" s="29" t="s">
        <v>85</v>
      </c>
      <c r="AR401" s="29" t="s">
        <v>86</v>
      </c>
      <c r="AS401" s="29" t="s">
        <v>81</v>
      </c>
      <c r="AT401" s="29" t="s">
        <v>169</v>
      </c>
      <c r="AU401" s="29" t="s">
        <v>93</v>
      </c>
      <c r="AV401" s="29" t="s">
        <v>71</v>
      </c>
      <c r="AW401" s="29" t="s">
        <v>72</v>
      </c>
      <c r="AX401" s="29" t="s">
        <v>72</v>
      </c>
      <c r="AY401" s="29" t="s">
        <v>63</v>
      </c>
      <c r="AZ401" s="29" t="s">
        <v>63</v>
      </c>
      <c r="BA401" s="29" t="s">
        <v>72</v>
      </c>
      <c r="BB401" s="29" t="s">
        <v>72</v>
      </c>
      <c r="BC401" s="29" t="s">
        <v>73</v>
      </c>
      <c r="BD401" s="29"/>
      <c r="BE401" s="29" t="s">
        <v>73</v>
      </c>
      <c r="BF401" s="31"/>
      <c r="BG401" s="32"/>
      <c r="BH401" s="32"/>
      <c r="BI401" s="32"/>
      <c r="BJ401" s="32"/>
      <c r="BK401" s="32"/>
      <c r="BL401" s="32"/>
    </row>
    <row r="402" spans="1:64" ht="13.2" x14ac:dyDescent="0.25">
      <c r="A402" s="28">
        <v>45574.489978356476</v>
      </c>
      <c r="B402" s="29" t="s">
        <v>1076</v>
      </c>
      <c r="C402" s="30" t="s">
        <v>1077</v>
      </c>
      <c r="D402" s="29">
        <v>26.79</v>
      </c>
      <c r="E402" s="29">
        <v>0.25</v>
      </c>
      <c r="F402" s="29" t="s">
        <v>114</v>
      </c>
      <c r="G402" s="29" t="s">
        <v>76</v>
      </c>
      <c r="H402" s="29" t="s">
        <v>846</v>
      </c>
      <c r="I402" s="29" t="s">
        <v>63</v>
      </c>
      <c r="J402" s="29" t="s">
        <v>64</v>
      </c>
      <c r="K402" s="29" t="s">
        <v>64</v>
      </c>
      <c r="L402" s="29" t="s">
        <v>64</v>
      </c>
      <c r="M402" s="29" t="s">
        <v>78</v>
      </c>
      <c r="N402" s="29" t="s">
        <v>64</v>
      </c>
      <c r="O402" s="29" t="s">
        <v>64</v>
      </c>
      <c r="P402" s="29" t="s">
        <v>84</v>
      </c>
      <c r="Q402" s="29" t="s">
        <v>64</v>
      </c>
      <c r="R402" s="29" t="s">
        <v>64</v>
      </c>
      <c r="S402" s="29" t="s">
        <v>64</v>
      </c>
      <c r="T402" s="29" t="s">
        <v>64</v>
      </c>
      <c r="U402" s="29" t="s">
        <v>78</v>
      </c>
      <c r="V402" s="29" t="s">
        <v>64</v>
      </c>
      <c r="W402" s="29" t="s">
        <v>64</v>
      </c>
      <c r="X402" s="29" t="s">
        <v>64</v>
      </c>
      <c r="Y402" s="29" t="s">
        <v>64</v>
      </c>
      <c r="Z402" s="29" t="s">
        <v>66</v>
      </c>
      <c r="AA402" s="29" t="s">
        <v>65</v>
      </c>
      <c r="AB402" s="29" t="s">
        <v>65</v>
      </c>
      <c r="AC402" s="29" t="s">
        <v>66</v>
      </c>
      <c r="AD402" s="29" t="s">
        <v>66</v>
      </c>
      <c r="AE402" s="29" t="s">
        <v>66</v>
      </c>
      <c r="AF402" s="29" t="s">
        <v>66</v>
      </c>
      <c r="AG402" s="29" t="s">
        <v>66</v>
      </c>
      <c r="AH402" s="29" t="s">
        <v>66</v>
      </c>
      <c r="AI402" s="29" t="s">
        <v>79</v>
      </c>
      <c r="AJ402" s="29" t="s">
        <v>66</v>
      </c>
      <c r="AK402" s="29" t="s">
        <v>66</v>
      </c>
      <c r="AL402" s="29" t="s">
        <v>65</v>
      </c>
      <c r="AM402" s="29" t="s">
        <v>66</v>
      </c>
      <c r="AN402" s="29" t="s">
        <v>66</v>
      </c>
      <c r="AO402" s="29" t="s">
        <v>66</v>
      </c>
      <c r="AP402" s="29" t="s">
        <v>67</v>
      </c>
      <c r="AQ402" s="29" t="s">
        <v>67</v>
      </c>
      <c r="AR402" s="29" t="s">
        <v>86</v>
      </c>
      <c r="AS402" s="29" t="s">
        <v>120</v>
      </c>
      <c r="AT402" s="29" t="s">
        <v>87</v>
      </c>
      <c r="AU402" s="29" t="s">
        <v>70</v>
      </c>
      <c r="AV402" s="29" t="s">
        <v>71</v>
      </c>
      <c r="AW402" s="29" t="s">
        <v>72</v>
      </c>
      <c r="AX402" s="29" t="s">
        <v>72</v>
      </c>
      <c r="AY402" s="29" t="s">
        <v>72</v>
      </c>
      <c r="AZ402" s="29" t="s">
        <v>63</v>
      </c>
      <c r="BA402" s="29" t="s">
        <v>72</v>
      </c>
      <c r="BB402" s="29" t="s">
        <v>72</v>
      </c>
      <c r="BC402" s="29" t="s">
        <v>73</v>
      </c>
      <c r="BD402" s="29"/>
      <c r="BE402" s="29" t="s">
        <v>73</v>
      </c>
      <c r="BF402" s="31"/>
      <c r="BG402" s="32"/>
      <c r="BH402" s="32"/>
      <c r="BI402" s="32"/>
      <c r="BJ402" s="32"/>
      <c r="BK402" s="32"/>
      <c r="BL402" s="32"/>
    </row>
    <row r="403" spans="1:64" ht="13.2" x14ac:dyDescent="0.25">
      <c r="A403" s="28">
        <v>45574.492808796298</v>
      </c>
      <c r="B403" s="29" t="s">
        <v>1078</v>
      </c>
      <c r="C403" s="30" t="s">
        <v>1079</v>
      </c>
      <c r="D403" s="29">
        <v>25</v>
      </c>
      <c r="E403" s="29">
        <v>0.08</v>
      </c>
      <c r="F403" s="29" t="s">
        <v>114</v>
      </c>
      <c r="G403" s="29" t="s">
        <v>76</v>
      </c>
      <c r="H403" s="29" t="s">
        <v>1073</v>
      </c>
      <c r="I403" s="29" t="s">
        <v>63</v>
      </c>
      <c r="J403" s="29" t="s">
        <v>64</v>
      </c>
      <c r="K403" s="29" t="s">
        <v>64</v>
      </c>
      <c r="L403" s="29" t="s">
        <v>64</v>
      </c>
      <c r="M403" s="29" t="s">
        <v>84</v>
      </c>
      <c r="N403" s="29" t="s">
        <v>84</v>
      </c>
      <c r="O403" s="29" t="s">
        <v>78</v>
      </c>
      <c r="P403" s="29" t="s">
        <v>78</v>
      </c>
      <c r="Q403" s="29" t="s">
        <v>64</v>
      </c>
      <c r="R403" s="29" t="s">
        <v>64</v>
      </c>
      <c r="S403" s="29" t="s">
        <v>78</v>
      </c>
      <c r="T403" s="29" t="s">
        <v>64</v>
      </c>
      <c r="U403" s="29" t="s">
        <v>64</v>
      </c>
      <c r="V403" s="29" t="s">
        <v>64</v>
      </c>
      <c r="W403" s="29" t="s">
        <v>64</v>
      </c>
      <c r="X403" s="29" t="s">
        <v>64</v>
      </c>
      <c r="Y403" s="29" t="s">
        <v>64</v>
      </c>
      <c r="Z403" s="29" t="s">
        <v>65</v>
      </c>
      <c r="AA403" s="29" t="s">
        <v>65</v>
      </c>
      <c r="AB403" s="29" t="s">
        <v>66</v>
      </c>
      <c r="AC403" s="29" t="s">
        <v>65</v>
      </c>
      <c r="AD403" s="29" t="s">
        <v>66</v>
      </c>
      <c r="AE403" s="29" t="s">
        <v>65</v>
      </c>
      <c r="AF403" s="29" t="s">
        <v>66</v>
      </c>
      <c r="AG403" s="29" t="s">
        <v>66</v>
      </c>
      <c r="AH403" s="29" t="s">
        <v>66</v>
      </c>
      <c r="AI403" s="29" t="s">
        <v>101</v>
      </c>
      <c r="AJ403" s="29" t="s">
        <v>65</v>
      </c>
      <c r="AK403" s="29" t="s">
        <v>66</v>
      </c>
      <c r="AL403" s="29" t="s">
        <v>66</v>
      </c>
      <c r="AM403" s="29" t="s">
        <v>66</v>
      </c>
      <c r="AN403" s="29" t="s">
        <v>66</v>
      </c>
      <c r="AO403" s="29" t="s">
        <v>79</v>
      </c>
      <c r="AP403" s="29" t="s">
        <v>85</v>
      </c>
      <c r="AQ403" s="29" t="s">
        <v>85</v>
      </c>
      <c r="AR403" s="29" t="s">
        <v>86</v>
      </c>
      <c r="AS403" s="29" t="s">
        <v>68</v>
      </c>
      <c r="AT403" s="29" t="s">
        <v>69</v>
      </c>
      <c r="AU403" s="29" t="s">
        <v>70</v>
      </c>
      <c r="AV403" s="29" t="s">
        <v>71</v>
      </c>
      <c r="AW403" s="29" t="s">
        <v>72</v>
      </c>
      <c r="AX403" s="29" t="s">
        <v>63</v>
      </c>
      <c r="AY403" s="29" t="s">
        <v>72</v>
      </c>
      <c r="AZ403" s="29" t="s">
        <v>72</v>
      </c>
      <c r="BA403" s="29" t="s">
        <v>72</v>
      </c>
      <c r="BB403" s="29" t="s">
        <v>72</v>
      </c>
      <c r="BC403" s="29" t="s">
        <v>73</v>
      </c>
      <c r="BD403" s="29" t="s">
        <v>116</v>
      </c>
      <c r="BE403" s="29" t="s">
        <v>73</v>
      </c>
      <c r="BF403" s="31"/>
      <c r="BG403" s="32"/>
      <c r="BH403" s="32"/>
      <c r="BI403" s="32"/>
      <c r="BJ403" s="32"/>
      <c r="BK403" s="32"/>
      <c r="BL403" s="32"/>
    </row>
    <row r="404" spans="1:64" ht="13.2" x14ac:dyDescent="0.25">
      <c r="A404" s="28">
        <v>45574.493347488431</v>
      </c>
      <c r="B404" s="29" t="s">
        <v>1080</v>
      </c>
      <c r="C404" s="30" t="s">
        <v>1081</v>
      </c>
      <c r="D404" s="29">
        <v>21.43</v>
      </c>
      <c r="E404" s="29">
        <v>0.17</v>
      </c>
      <c r="F404" s="29" t="s">
        <v>114</v>
      </c>
      <c r="G404" s="29" t="s">
        <v>76</v>
      </c>
      <c r="H404" s="29" t="s">
        <v>846</v>
      </c>
      <c r="I404" s="29" t="s">
        <v>63</v>
      </c>
      <c r="J404" s="29" t="s">
        <v>64</v>
      </c>
      <c r="K404" s="29" t="s">
        <v>64</v>
      </c>
      <c r="L404" s="29" t="s">
        <v>64</v>
      </c>
      <c r="M404" s="29" t="s">
        <v>84</v>
      </c>
      <c r="N404" s="29" t="s">
        <v>64</v>
      </c>
      <c r="O404" s="29" t="s">
        <v>64</v>
      </c>
      <c r="P404" s="29" t="s">
        <v>64</v>
      </c>
      <c r="Q404" s="29" t="s">
        <v>64</v>
      </c>
      <c r="R404" s="29" t="s">
        <v>64</v>
      </c>
      <c r="S404" s="29" t="s">
        <v>64</v>
      </c>
      <c r="T404" s="29" t="s">
        <v>64</v>
      </c>
      <c r="U404" s="29" t="s">
        <v>64</v>
      </c>
      <c r="V404" s="29" t="s">
        <v>64</v>
      </c>
      <c r="W404" s="29" t="s">
        <v>64</v>
      </c>
      <c r="X404" s="29" t="s">
        <v>64</v>
      </c>
      <c r="Y404" s="29" t="s">
        <v>64</v>
      </c>
      <c r="Z404" s="29" t="s">
        <v>66</v>
      </c>
      <c r="AA404" s="29" t="s">
        <v>65</v>
      </c>
      <c r="AB404" s="29" t="s">
        <v>66</v>
      </c>
      <c r="AC404" s="29" t="s">
        <v>66</v>
      </c>
      <c r="AD404" s="29" t="s">
        <v>66</v>
      </c>
      <c r="AE404" s="29" t="s">
        <v>66</v>
      </c>
      <c r="AF404" s="29" t="s">
        <v>65</v>
      </c>
      <c r="AG404" s="29" t="s">
        <v>66</v>
      </c>
      <c r="AH404" s="29" t="s">
        <v>66</v>
      </c>
      <c r="AI404" s="29" t="s">
        <v>65</v>
      </c>
      <c r="AJ404" s="29" t="s">
        <v>65</v>
      </c>
      <c r="AK404" s="29" t="s">
        <v>66</v>
      </c>
      <c r="AL404" s="29" t="s">
        <v>65</v>
      </c>
      <c r="AM404" s="29" t="s">
        <v>66</v>
      </c>
      <c r="AN404" s="29" t="s">
        <v>66</v>
      </c>
      <c r="AO404" s="29" t="s">
        <v>66</v>
      </c>
      <c r="AP404" s="29" t="s">
        <v>85</v>
      </c>
      <c r="AQ404" s="29" t="s">
        <v>85</v>
      </c>
      <c r="AR404" s="29" t="s">
        <v>63</v>
      </c>
      <c r="AS404" s="29" t="s">
        <v>81</v>
      </c>
      <c r="AT404" s="29" t="s">
        <v>69</v>
      </c>
      <c r="AU404" s="29" t="s">
        <v>70</v>
      </c>
      <c r="AV404" s="29" t="s">
        <v>132</v>
      </c>
      <c r="AW404" s="29" t="s">
        <v>63</v>
      </c>
      <c r="AX404" s="29" t="s">
        <v>63</v>
      </c>
      <c r="AY404" s="29" t="s">
        <v>63</v>
      </c>
      <c r="AZ404" s="29" t="s">
        <v>73</v>
      </c>
      <c r="BA404" s="29" t="s">
        <v>63</v>
      </c>
      <c r="BB404" s="29" t="s">
        <v>73</v>
      </c>
      <c r="BC404" s="29" t="s">
        <v>73</v>
      </c>
      <c r="BD404" s="29">
        <v>0</v>
      </c>
      <c r="BE404" s="29" t="s">
        <v>73</v>
      </c>
      <c r="BF404" s="31"/>
      <c r="BG404" s="32"/>
      <c r="BH404" s="32"/>
      <c r="BI404" s="32"/>
      <c r="BJ404" s="32"/>
      <c r="BK404" s="32"/>
      <c r="BL404" s="32"/>
    </row>
    <row r="405" spans="1:64" ht="13.2" x14ac:dyDescent="0.25">
      <c r="A405" s="28">
        <v>45574.493641608795</v>
      </c>
      <c r="B405" s="29" t="s">
        <v>1082</v>
      </c>
      <c r="C405" s="30" t="s">
        <v>1083</v>
      </c>
      <c r="D405" s="29">
        <v>100</v>
      </c>
      <c r="E405" s="29">
        <v>0.46</v>
      </c>
      <c r="F405" s="29" t="s">
        <v>114</v>
      </c>
      <c r="G405" s="29" t="s">
        <v>76</v>
      </c>
      <c r="H405" s="29" t="s">
        <v>922</v>
      </c>
      <c r="I405" s="29" t="s">
        <v>63</v>
      </c>
      <c r="J405" s="29" t="s">
        <v>64</v>
      </c>
      <c r="K405" s="29" t="s">
        <v>64</v>
      </c>
      <c r="L405" s="29" t="s">
        <v>64</v>
      </c>
      <c r="M405" s="29" t="s">
        <v>84</v>
      </c>
      <c r="N405" s="29" t="s">
        <v>64</v>
      </c>
      <c r="O405" s="29" t="s">
        <v>64</v>
      </c>
      <c r="P405" s="29" t="s">
        <v>84</v>
      </c>
      <c r="Q405" s="29" t="s">
        <v>64</v>
      </c>
      <c r="R405" s="29" t="s">
        <v>64</v>
      </c>
      <c r="S405" s="29" t="s">
        <v>64</v>
      </c>
      <c r="T405" s="29" t="s">
        <v>64</v>
      </c>
      <c r="U405" s="29" t="s">
        <v>84</v>
      </c>
      <c r="V405" s="29" t="s">
        <v>64</v>
      </c>
      <c r="W405" s="29" t="s">
        <v>64</v>
      </c>
      <c r="X405" s="29" t="s">
        <v>64</v>
      </c>
      <c r="Y405" s="29" t="s">
        <v>64</v>
      </c>
      <c r="Z405" s="29" t="s">
        <v>66</v>
      </c>
      <c r="AA405" s="29" t="s">
        <v>66</v>
      </c>
      <c r="AB405" s="29" t="s">
        <v>65</v>
      </c>
      <c r="AC405" s="29" t="s">
        <v>65</v>
      </c>
      <c r="AD405" s="29" t="s">
        <v>66</v>
      </c>
      <c r="AE405" s="29" t="s">
        <v>66</v>
      </c>
      <c r="AF405" s="29" t="s">
        <v>66</v>
      </c>
      <c r="AG405" s="29" t="s">
        <v>65</v>
      </c>
      <c r="AH405" s="29" t="s">
        <v>79</v>
      </c>
      <c r="AI405" s="29" t="s">
        <v>101</v>
      </c>
      <c r="AJ405" s="29" t="s">
        <v>65</v>
      </c>
      <c r="AK405" s="29" t="s">
        <v>65</v>
      </c>
      <c r="AL405" s="29" t="s">
        <v>65</v>
      </c>
      <c r="AM405" s="29" t="s">
        <v>66</v>
      </c>
      <c r="AN405" s="29" t="s">
        <v>66</v>
      </c>
      <c r="AO405" s="29" t="s">
        <v>66</v>
      </c>
      <c r="AP405" s="29" t="s">
        <v>80</v>
      </c>
      <c r="AQ405" s="29" t="s">
        <v>80</v>
      </c>
      <c r="AR405" s="29" t="s">
        <v>73</v>
      </c>
      <c r="AS405" s="29" t="s">
        <v>68</v>
      </c>
      <c r="AT405" s="29" t="s">
        <v>69</v>
      </c>
      <c r="AU405" s="29" t="s">
        <v>70</v>
      </c>
      <c r="AV405" s="29" t="s">
        <v>80</v>
      </c>
      <c r="AW405" s="29" t="s">
        <v>73</v>
      </c>
      <c r="AX405" s="29" t="s">
        <v>73</v>
      </c>
      <c r="AY405" s="29" t="s">
        <v>72</v>
      </c>
      <c r="AZ405" s="29" t="s">
        <v>63</v>
      </c>
      <c r="BA405" s="29" t="s">
        <v>72</v>
      </c>
      <c r="BB405" s="29" t="s">
        <v>63</v>
      </c>
      <c r="BC405" s="29" t="s">
        <v>73</v>
      </c>
      <c r="BD405" s="29"/>
      <c r="BE405" s="29" t="s">
        <v>73</v>
      </c>
      <c r="BF405" s="31"/>
      <c r="BG405" s="32"/>
      <c r="BH405" s="32"/>
      <c r="BI405" s="32"/>
      <c r="BJ405" s="32"/>
      <c r="BK405" s="32"/>
      <c r="BL405" s="32"/>
    </row>
    <row r="406" spans="1:64" ht="13.2" x14ac:dyDescent="0.25">
      <c r="A406" s="28">
        <v>45574.496412754626</v>
      </c>
      <c r="B406" s="29" t="s">
        <v>1084</v>
      </c>
      <c r="C406" s="30" t="s">
        <v>1085</v>
      </c>
      <c r="D406" s="29">
        <v>25.89</v>
      </c>
      <c r="E406" s="29">
        <v>0.21</v>
      </c>
      <c r="F406" s="29" t="s">
        <v>114</v>
      </c>
      <c r="G406" s="29" t="s">
        <v>76</v>
      </c>
      <c r="H406" s="29" t="s">
        <v>846</v>
      </c>
      <c r="I406" s="29" t="s">
        <v>63</v>
      </c>
      <c r="J406" s="29" t="s">
        <v>64</v>
      </c>
      <c r="K406" s="29" t="s">
        <v>64</v>
      </c>
      <c r="L406" s="29" t="s">
        <v>64</v>
      </c>
      <c r="M406" s="29" t="s">
        <v>84</v>
      </c>
      <c r="N406" s="29" t="s">
        <v>64</v>
      </c>
      <c r="O406" s="29" t="s">
        <v>78</v>
      </c>
      <c r="P406" s="29" t="s">
        <v>84</v>
      </c>
      <c r="Q406" s="29" t="s">
        <v>64</v>
      </c>
      <c r="R406" s="29" t="s">
        <v>64</v>
      </c>
      <c r="S406" s="29" t="s">
        <v>64</v>
      </c>
      <c r="T406" s="29" t="s">
        <v>64</v>
      </c>
      <c r="U406" s="29" t="s">
        <v>64</v>
      </c>
      <c r="V406" s="29" t="s">
        <v>64</v>
      </c>
      <c r="W406" s="29" t="s">
        <v>64</v>
      </c>
      <c r="X406" s="29" t="s">
        <v>64</v>
      </c>
      <c r="Y406" s="29" t="s">
        <v>64</v>
      </c>
      <c r="Z406" s="29" t="s">
        <v>66</v>
      </c>
      <c r="AA406" s="29" t="s">
        <v>65</v>
      </c>
      <c r="AB406" s="29" t="s">
        <v>66</v>
      </c>
      <c r="AC406" s="29" t="s">
        <v>65</v>
      </c>
      <c r="AD406" s="29" t="s">
        <v>66</v>
      </c>
      <c r="AE406" s="29" t="s">
        <v>65</v>
      </c>
      <c r="AF406" s="29" t="s">
        <v>66</v>
      </c>
      <c r="AG406" s="29" t="s">
        <v>66</v>
      </c>
      <c r="AH406" s="29" t="s">
        <v>66</v>
      </c>
      <c r="AI406" s="29" t="s">
        <v>79</v>
      </c>
      <c r="AJ406" s="29" t="s">
        <v>65</v>
      </c>
      <c r="AK406" s="29" t="s">
        <v>65</v>
      </c>
      <c r="AL406" s="29" t="s">
        <v>65</v>
      </c>
      <c r="AM406" s="29" t="s">
        <v>66</v>
      </c>
      <c r="AN406" s="29" t="s">
        <v>66</v>
      </c>
      <c r="AO406" s="29" t="s">
        <v>66</v>
      </c>
      <c r="AP406" s="29" t="s">
        <v>67</v>
      </c>
      <c r="AQ406" s="29" t="s">
        <v>67</v>
      </c>
      <c r="AR406" s="29" t="s">
        <v>63</v>
      </c>
      <c r="AS406" s="29" t="s">
        <v>120</v>
      </c>
      <c r="AT406" s="29" t="s">
        <v>87</v>
      </c>
      <c r="AU406" s="29" t="s">
        <v>80</v>
      </c>
      <c r="AV406" s="29" t="s">
        <v>80</v>
      </c>
      <c r="AW406" s="29" t="s">
        <v>73</v>
      </c>
      <c r="AX406" s="29" t="s">
        <v>73</v>
      </c>
      <c r="AY406" s="29" t="s">
        <v>72</v>
      </c>
      <c r="AZ406" s="29" t="s">
        <v>72</v>
      </c>
      <c r="BA406" s="29" t="s">
        <v>72</v>
      </c>
      <c r="BB406" s="29" t="s">
        <v>72</v>
      </c>
      <c r="BC406" s="29" t="s">
        <v>73</v>
      </c>
      <c r="BD406" s="29"/>
      <c r="BE406" s="29" t="s">
        <v>73</v>
      </c>
      <c r="BF406" s="31"/>
      <c r="BG406" s="32"/>
      <c r="BH406" s="32"/>
      <c r="BI406" s="32"/>
      <c r="BJ406" s="32"/>
      <c r="BK406" s="32"/>
      <c r="BL406" s="32"/>
    </row>
    <row r="407" spans="1:64" ht="13.2" x14ac:dyDescent="0.25">
      <c r="A407" s="28">
        <v>45574.496520057874</v>
      </c>
      <c r="B407" s="29" t="s">
        <v>1086</v>
      </c>
      <c r="C407" s="30" t="s">
        <v>1087</v>
      </c>
      <c r="D407" s="29">
        <v>100</v>
      </c>
      <c r="E407" s="29">
        <v>0.33</v>
      </c>
      <c r="F407" s="29" t="s">
        <v>114</v>
      </c>
      <c r="G407" s="29" t="s">
        <v>76</v>
      </c>
      <c r="H407" s="29" t="s">
        <v>908</v>
      </c>
      <c r="I407" s="29" t="s">
        <v>63</v>
      </c>
      <c r="J407" s="29" t="s">
        <v>64</v>
      </c>
      <c r="K407" s="29" t="s">
        <v>64</v>
      </c>
      <c r="L407" s="29" t="s">
        <v>64</v>
      </c>
      <c r="M407" s="29" t="s">
        <v>64</v>
      </c>
      <c r="N407" s="29" t="s">
        <v>64</v>
      </c>
      <c r="O407" s="29" t="s">
        <v>64</v>
      </c>
      <c r="P407" s="29" t="s">
        <v>64</v>
      </c>
      <c r="Q407" s="29" t="s">
        <v>64</v>
      </c>
      <c r="R407" s="29" t="s">
        <v>64</v>
      </c>
      <c r="S407" s="29" t="s">
        <v>64</v>
      </c>
      <c r="T407" s="29" t="s">
        <v>64</v>
      </c>
      <c r="U407" s="29" t="s">
        <v>64</v>
      </c>
      <c r="V407" s="29" t="s">
        <v>64</v>
      </c>
      <c r="W407" s="29" t="s">
        <v>64</v>
      </c>
      <c r="X407" s="29" t="s">
        <v>64</v>
      </c>
      <c r="Y407" s="29" t="s">
        <v>64</v>
      </c>
      <c r="Z407" s="29" t="s">
        <v>65</v>
      </c>
      <c r="AA407" s="29" t="s">
        <v>65</v>
      </c>
      <c r="AB407" s="29" t="s">
        <v>65</v>
      </c>
      <c r="AC407" s="29" t="s">
        <v>65</v>
      </c>
      <c r="AD407" s="29" t="s">
        <v>65</v>
      </c>
      <c r="AE407" s="29" t="s">
        <v>65</v>
      </c>
      <c r="AF407" s="29" t="s">
        <v>66</v>
      </c>
      <c r="AG407" s="29" t="s">
        <v>65</v>
      </c>
      <c r="AH407" s="29" t="s">
        <v>65</v>
      </c>
      <c r="AI407" s="29" t="s">
        <v>101</v>
      </c>
      <c r="AJ407" s="29" t="s">
        <v>65</v>
      </c>
      <c r="AK407" s="29" t="s">
        <v>65</v>
      </c>
      <c r="AL407" s="29" t="s">
        <v>65</v>
      </c>
      <c r="AM407" s="29" t="s">
        <v>65</v>
      </c>
      <c r="AN407" s="29" t="s">
        <v>65</v>
      </c>
      <c r="AO407" s="29" t="s">
        <v>65</v>
      </c>
      <c r="AP407" s="29" t="s">
        <v>67</v>
      </c>
      <c r="AQ407" s="29" t="s">
        <v>67</v>
      </c>
      <c r="AR407" s="29" t="s">
        <v>86</v>
      </c>
      <c r="AS407" s="29" t="s">
        <v>120</v>
      </c>
      <c r="AT407" s="29" t="s">
        <v>87</v>
      </c>
      <c r="AU407" s="29" t="s">
        <v>67</v>
      </c>
      <c r="AV407" s="29" t="s">
        <v>71</v>
      </c>
      <c r="AW407" s="29" t="s">
        <v>73</v>
      </c>
      <c r="AX407" s="29" t="s">
        <v>72</v>
      </c>
      <c r="AY407" s="29" t="s">
        <v>63</v>
      </c>
      <c r="AZ407" s="29" t="s">
        <v>72</v>
      </c>
      <c r="BA407" s="29" t="s">
        <v>73</v>
      </c>
      <c r="BB407" s="29" t="s">
        <v>73</v>
      </c>
      <c r="BC407" s="29" t="s">
        <v>73</v>
      </c>
      <c r="BD407" s="29"/>
      <c r="BE407" s="29" t="s">
        <v>73</v>
      </c>
      <c r="BF407" s="31"/>
      <c r="BG407" s="32"/>
      <c r="BH407" s="32"/>
      <c r="BI407" s="32"/>
      <c r="BJ407" s="32"/>
      <c r="BK407" s="32"/>
      <c r="BL407" s="32"/>
    </row>
    <row r="408" spans="1:64" ht="13.2" x14ac:dyDescent="0.25">
      <c r="A408" s="28">
        <v>45574.497947719909</v>
      </c>
      <c r="B408" s="29" t="s">
        <v>1088</v>
      </c>
      <c r="C408" s="30" t="s">
        <v>1089</v>
      </c>
      <c r="D408" s="29">
        <v>100</v>
      </c>
      <c r="E408" s="29">
        <v>0.38</v>
      </c>
      <c r="F408" s="29" t="s">
        <v>114</v>
      </c>
      <c r="G408" s="29" t="s">
        <v>76</v>
      </c>
      <c r="H408" s="29" t="s">
        <v>846</v>
      </c>
      <c r="I408" s="29" t="s">
        <v>63</v>
      </c>
      <c r="J408" s="29" t="s">
        <v>64</v>
      </c>
      <c r="K408" s="29" t="s">
        <v>64</v>
      </c>
      <c r="L408" s="29" t="s">
        <v>64</v>
      </c>
      <c r="M408" s="29" t="s">
        <v>84</v>
      </c>
      <c r="N408" s="29" t="s">
        <v>64</v>
      </c>
      <c r="O408" s="29" t="s">
        <v>64</v>
      </c>
      <c r="P408" s="29" t="s">
        <v>84</v>
      </c>
      <c r="Q408" s="29" t="s">
        <v>64</v>
      </c>
      <c r="R408" s="29" t="s">
        <v>64</v>
      </c>
      <c r="S408" s="29" t="s">
        <v>64</v>
      </c>
      <c r="T408" s="29" t="s">
        <v>64</v>
      </c>
      <c r="U408" s="29" t="s">
        <v>84</v>
      </c>
      <c r="V408" s="29" t="s">
        <v>64</v>
      </c>
      <c r="W408" s="29" t="s">
        <v>64</v>
      </c>
      <c r="X408" s="29" t="s">
        <v>64</v>
      </c>
      <c r="Y408" s="29" t="s">
        <v>84</v>
      </c>
      <c r="Z408" s="29" t="s">
        <v>65</v>
      </c>
      <c r="AA408" s="29" t="s">
        <v>65</v>
      </c>
      <c r="AB408" s="29" t="s">
        <v>65</v>
      </c>
      <c r="AC408" s="29" t="s">
        <v>65</v>
      </c>
      <c r="AD408" s="29" t="s">
        <v>65</v>
      </c>
      <c r="AE408" s="29" t="s">
        <v>65</v>
      </c>
      <c r="AF408" s="29" t="s">
        <v>66</v>
      </c>
      <c r="AG408" s="29" t="s">
        <v>66</v>
      </c>
      <c r="AH408" s="29" t="s">
        <v>65</v>
      </c>
      <c r="AI408" s="29" t="s">
        <v>79</v>
      </c>
      <c r="AJ408" s="29" t="s">
        <v>65</v>
      </c>
      <c r="AK408" s="29" t="s">
        <v>66</v>
      </c>
      <c r="AL408" s="29" t="s">
        <v>65</v>
      </c>
      <c r="AM408" s="29" t="s">
        <v>65</v>
      </c>
      <c r="AN408" s="29" t="s">
        <v>66</v>
      </c>
      <c r="AO408" s="29" t="s">
        <v>66</v>
      </c>
      <c r="AP408" s="29" t="s">
        <v>67</v>
      </c>
      <c r="AQ408" s="29" t="s">
        <v>85</v>
      </c>
      <c r="AR408" s="29" t="s">
        <v>86</v>
      </c>
      <c r="AS408" s="29" t="s">
        <v>120</v>
      </c>
      <c r="AT408" s="29" t="s">
        <v>87</v>
      </c>
      <c r="AU408" s="29" t="s">
        <v>80</v>
      </c>
      <c r="AV408" s="29" t="s">
        <v>71</v>
      </c>
      <c r="AW408" s="29" t="s">
        <v>63</v>
      </c>
      <c r="AX408" s="29" t="s">
        <v>72</v>
      </c>
      <c r="AY408" s="29" t="s">
        <v>72</v>
      </c>
      <c r="AZ408" s="29" t="s">
        <v>63</v>
      </c>
      <c r="BA408" s="29" t="s">
        <v>72</v>
      </c>
      <c r="BB408" s="29" t="s">
        <v>72</v>
      </c>
      <c r="BC408" s="29" t="s">
        <v>73</v>
      </c>
      <c r="BD408" s="29"/>
      <c r="BE408" s="29" t="s">
        <v>73</v>
      </c>
      <c r="BF408" s="31"/>
      <c r="BG408" s="32"/>
      <c r="BH408" s="32"/>
      <c r="BI408" s="32"/>
      <c r="BJ408" s="32"/>
      <c r="BK408" s="32"/>
      <c r="BL408" s="32"/>
    </row>
    <row r="409" spans="1:64" ht="13.2" x14ac:dyDescent="0.25">
      <c r="A409" s="28">
        <v>45574.498889074079</v>
      </c>
      <c r="B409" s="29" t="s">
        <v>1090</v>
      </c>
      <c r="C409" s="30" t="s">
        <v>1091</v>
      </c>
      <c r="D409" s="29">
        <v>100</v>
      </c>
      <c r="E409" s="29">
        <v>0.88</v>
      </c>
      <c r="F409" s="29" t="s">
        <v>114</v>
      </c>
      <c r="G409" s="29" t="s">
        <v>539</v>
      </c>
      <c r="H409" s="29" t="s">
        <v>887</v>
      </c>
      <c r="I409" s="29" t="s">
        <v>63</v>
      </c>
      <c r="J409" s="29" t="s">
        <v>64</v>
      </c>
      <c r="K409" s="29" t="s">
        <v>84</v>
      </c>
      <c r="L409" s="29" t="s">
        <v>145</v>
      </c>
      <c r="M409" s="29" t="s">
        <v>84</v>
      </c>
      <c r="N409" s="29" t="s">
        <v>84</v>
      </c>
      <c r="O409" s="29" t="s">
        <v>84</v>
      </c>
      <c r="P409" s="29" t="s">
        <v>84</v>
      </c>
      <c r="Q409" s="29" t="s">
        <v>84</v>
      </c>
      <c r="R409" s="29" t="s">
        <v>84</v>
      </c>
      <c r="S409" s="29" t="s">
        <v>84</v>
      </c>
      <c r="T409" s="29" t="s">
        <v>84</v>
      </c>
      <c r="U409" s="29" t="s">
        <v>84</v>
      </c>
      <c r="V409" s="29" t="s">
        <v>84</v>
      </c>
      <c r="W409" s="29" t="s">
        <v>84</v>
      </c>
      <c r="X409" s="29" t="s">
        <v>84</v>
      </c>
      <c r="Y409" s="29" t="s">
        <v>84</v>
      </c>
      <c r="Z409" s="29" t="s">
        <v>66</v>
      </c>
      <c r="AA409" s="29" t="s">
        <v>66</v>
      </c>
      <c r="AB409" s="29" t="s">
        <v>66</v>
      </c>
      <c r="AC409" s="29" t="s">
        <v>66</v>
      </c>
      <c r="AD409" s="29" t="s">
        <v>66</v>
      </c>
      <c r="AE409" s="29" t="s">
        <v>66</v>
      </c>
      <c r="AF409" s="29" t="s">
        <v>66</v>
      </c>
      <c r="AG409" s="29" t="s">
        <v>79</v>
      </c>
      <c r="AH409" s="29" t="s">
        <v>66</v>
      </c>
      <c r="AI409" s="29" t="s">
        <v>66</v>
      </c>
      <c r="AJ409" s="29" t="s">
        <v>66</v>
      </c>
      <c r="AK409" s="29" t="s">
        <v>66</v>
      </c>
      <c r="AL409" s="29" t="s">
        <v>66</v>
      </c>
      <c r="AM409" s="29" t="s">
        <v>66</v>
      </c>
      <c r="AN409" s="29" t="s">
        <v>66</v>
      </c>
      <c r="AO409" s="29" t="s">
        <v>66</v>
      </c>
      <c r="AP409" s="29" t="s">
        <v>67</v>
      </c>
      <c r="AQ409" s="29" t="s">
        <v>67</v>
      </c>
      <c r="AR409" s="29" t="s">
        <v>86</v>
      </c>
      <c r="AS409" s="29" t="s">
        <v>1092</v>
      </c>
      <c r="AT409" s="29" t="s">
        <v>69</v>
      </c>
      <c r="AU409" s="29" t="s">
        <v>70</v>
      </c>
      <c r="AV409" s="29" t="s">
        <v>71</v>
      </c>
      <c r="AW409" s="29" t="s">
        <v>63</v>
      </c>
      <c r="AX409" s="29" t="s">
        <v>63</v>
      </c>
      <c r="AY409" s="29" t="s">
        <v>63</v>
      </c>
      <c r="AZ409" s="29" t="s">
        <v>63</v>
      </c>
      <c r="BA409" s="29" t="s">
        <v>63</v>
      </c>
      <c r="BB409" s="29" t="s">
        <v>63</v>
      </c>
      <c r="BC409" s="29" t="s">
        <v>73</v>
      </c>
      <c r="BD409" s="29"/>
      <c r="BE409" s="29" t="s">
        <v>73</v>
      </c>
      <c r="BF409" s="31"/>
      <c r="BG409" s="32"/>
      <c r="BH409" s="32"/>
      <c r="BI409" s="32"/>
      <c r="BJ409" s="32"/>
      <c r="BK409" s="32"/>
      <c r="BL409" s="32"/>
    </row>
    <row r="410" spans="1:64" ht="13.2" x14ac:dyDescent="0.25">
      <c r="A410" s="28">
        <v>45574.499924594907</v>
      </c>
      <c r="B410" s="29" t="s">
        <v>1093</v>
      </c>
      <c r="C410" s="30" t="s">
        <v>1094</v>
      </c>
      <c r="D410" s="29">
        <v>100</v>
      </c>
      <c r="E410" s="29">
        <v>0.38</v>
      </c>
      <c r="F410" s="29" t="s">
        <v>114</v>
      </c>
      <c r="G410" s="29" t="s">
        <v>76</v>
      </c>
      <c r="H410" s="29" t="s">
        <v>846</v>
      </c>
      <c r="I410" s="29" t="s">
        <v>63</v>
      </c>
      <c r="J410" s="29" t="s">
        <v>64</v>
      </c>
      <c r="K410" s="29" t="s">
        <v>64</v>
      </c>
      <c r="L410" s="29" t="s">
        <v>64</v>
      </c>
      <c r="M410" s="29" t="s">
        <v>84</v>
      </c>
      <c r="N410" s="29" t="s">
        <v>64</v>
      </c>
      <c r="O410" s="29" t="s">
        <v>64</v>
      </c>
      <c r="P410" s="29" t="s">
        <v>84</v>
      </c>
      <c r="Q410" s="29" t="s">
        <v>64</v>
      </c>
      <c r="R410" s="29" t="s">
        <v>64</v>
      </c>
      <c r="S410" s="29" t="s">
        <v>64</v>
      </c>
      <c r="T410" s="29" t="s">
        <v>64</v>
      </c>
      <c r="U410" s="29" t="s">
        <v>64</v>
      </c>
      <c r="V410" s="29" t="s">
        <v>64</v>
      </c>
      <c r="W410" s="29" t="s">
        <v>64</v>
      </c>
      <c r="X410" s="29" t="s">
        <v>64</v>
      </c>
      <c r="Y410" s="29" t="s">
        <v>64</v>
      </c>
      <c r="Z410" s="29" t="s">
        <v>65</v>
      </c>
      <c r="AA410" s="29" t="s">
        <v>65</v>
      </c>
      <c r="AB410" s="29" t="s">
        <v>65</v>
      </c>
      <c r="AC410" s="29" t="s">
        <v>65</v>
      </c>
      <c r="AD410" s="29" t="s">
        <v>65</v>
      </c>
      <c r="AE410" s="29" t="s">
        <v>65</v>
      </c>
      <c r="AF410" s="29" t="s">
        <v>65</v>
      </c>
      <c r="AG410" s="29" t="s">
        <v>65</v>
      </c>
      <c r="AH410" s="29" t="s">
        <v>66</v>
      </c>
      <c r="AI410" s="29" t="s">
        <v>79</v>
      </c>
      <c r="AJ410" s="29" t="s">
        <v>65</v>
      </c>
      <c r="AK410" s="29" t="s">
        <v>66</v>
      </c>
      <c r="AL410" s="29" t="s">
        <v>65</v>
      </c>
      <c r="AM410" s="29" t="s">
        <v>65</v>
      </c>
      <c r="AN410" s="29" t="s">
        <v>66</v>
      </c>
      <c r="AO410" s="29" t="s">
        <v>65</v>
      </c>
      <c r="AP410" s="29" t="s">
        <v>67</v>
      </c>
      <c r="AQ410" s="29" t="s">
        <v>80</v>
      </c>
      <c r="AR410" s="29" t="s">
        <v>63</v>
      </c>
      <c r="AS410" s="29" t="s">
        <v>68</v>
      </c>
      <c r="AT410" s="29" t="s">
        <v>87</v>
      </c>
      <c r="AU410" s="29" t="s">
        <v>70</v>
      </c>
      <c r="AV410" s="29" t="s">
        <v>71</v>
      </c>
      <c r="AW410" s="29" t="s">
        <v>73</v>
      </c>
      <c r="AX410" s="29" t="s">
        <v>72</v>
      </c>
      <c r="AY410" s="29" t="s">
        <v>63</v>
      </c>
      <c r="AZ410" s="29" t="s">
        <v>63</v>
      </c>
      <c r="BA410" s="29" t="s">
        <v>73</v>
      </c>
      <c r="BB410" s="29" t="s">
        <v>73</v>
      </c>
      <c r="BC410" s="29" t="s">
        <v>73</v>
      </c>
      <c r="BD410" s="29"/>
      <c r="BE410" s="29" t="s">
        <v>73</v>
      </c>
      <c r="BF410" s="31"/>
      <c r="BG410" s="32"/>
      <c r="BH410" s="32"/>
      <c r="BI410" s="32"/>
      <c r="BJ410" s="32"/>
      <c r="BK410" s="32"/>
      <c r="BL410" s="32"/>
    </row>
    <row r="411" spans="1:64" ht="13.2" x14ac:dyDescent="0.25">
      <c r="A411" s="28">
        <v>45574.503740810185</v>
      </c>
      <c r="B411" s="29" t="s">
        <v>1095</v>
      </c>
      <c r="C411" s="30" t="s">
        <v>1096</v>
      </c>
      <c r="D411" s="29">
        <v>100</v>
      </c>
      <c r="E411" s="29">
        <v>0.46</v>
      </c>
      <c r="F411" s="29" t="s">
        <v>114</v>
      </c>
      <c r="G411" s="29" t="s">
        <v>539</v>
      </c>
      <c r="H411" s="29" t="s">
        <v>846</v>
      </c>
      <c r="I411" s="29" t="s">
        <v>63</v>
      </c>
      <c r="J411" s="29" t="s">
        <v>78</v>
      </c>
      <c r="K411" s="29" t="s">
        <v>78</v>
      </c>
      <c r="L411" s="29" t="s">
        <v>78</v>
      </c>
      <c r="M411" s="29" t="s">
        <v>78</v>
      </c>
      <c r="N411" s="29" t="s">
        <v>64</v>
      </c>
      <c r="O411" s="29" t="s">
        <v>78</v>
      </c>
      <c r="P411" s="29" t="s">
        <v>78</v>
      </c>
      <c r="Q411" s="29" t="s">
        <v>78</v>
      </c>
      <c r="R411" s="29" t="s">
        <v>64</v>
      </c>
      <c r="S411" s="29" t="s">
        <v>64</v>
      </c>
      <c r="T411" s="29" t="s">
        <v>78</v>
      </c>
      <c r="U411" s="29" t="s">
        <v>78</v>
      </c>
      <c r="V411" s="29" t="s">
        <v>64</v>
      </c>
      <c r="W411" s="29" t="s">
        <v>78</v>
      </c>
      <c r="X411" s="29" t="s">
        <v>64</v>
      </c>
      <c r="Y411" s="29" t="s">
        <v>78</v>
      </c>
      <c r="Z411" s="29" t="s">
        <v>79</v>
      </c>
      <c r="AA411" s="29" t="s">
        <v>79</v>
      </c>
      <c r="AB411" s="29" t="s">
        <v>66</v>
      </c>
      <c r="AC411" s="29" t="s">
        <v>79</v>
      </c>
      <c r="AD411" s="29" t="s">
        <v>79</v>
      </c>
      <c r="AE411" s="29" t="s">
        <v>66</v>
      </c>
      <c r="AF411" s="29" t="s">
        <v>66</v>
      </c>
      <c r="AG411" s="29" t="s">
        <v>66</v>
      </c>
      <c r="AH411" s="29" t="s">
        <v>66</v>
      </c>
      <c r="AI411" s="29" t="s">
        <v>66</v>
      </c>
      <c r="AJ411" s="29" t="s">
        <v>66</v>
      </c>
      <c r="AK411" s="29" t="s">
        <v>66</v>
      </c>
      <c r="AL411" s="29" t="s">
        <v>79</v>
      </c>
      <c r="AM411" s="29" t="s">
        <v>65</v>
      </c>
      <c r="AN411" s="29" t="s">
        <v>66</v>
      </c>
      <c r="AO411" s="29" t="s">
        <v>66</v>
      </c>
      <c r="AP411" s="29" t="s">
        <v>67</v>
      </c>
      <c r="AQ411" s="29" t="s">
        <v>67</v>
      </c>
      <c r="AR411" s="29" t="s">
        <v>63</v>
      </c>
      <c r="AS411" s="29" t="s">
        <v>97</v>
      </c>
      <c r="AT411" s="29" t="s">
        <v>87</v>
      </c>
      <c r="AU411" s="29" t="s">
        <v>85</v>
      </c>
      <c r="AV411" s="29" t="s">
        <v>132</v>
      </c>
      <c r="AW411" s="29" t="s">
        <v>73</v>
      </c>
      <c r="AX411" s="29" t="s">
        <v>72</v>
      </c>
      <c r="AY411" s="29" t="s">
        <v>73</v>
      </c>
      <c r="AZ411" s="29" t="s">
        <v>72</v>
      </c>
      <c r="BA411" s="29" t="s">
        <v>72</v>
      </c>
      <c r="BB411" s="29" t="s">
        <v>73</v>
      </c>
      <c r="BC411" s="29" t="s">
        <v>73</v>
      </c>
      <c r="BD411" s="29"/>
      <c r="BE411" s="29" t="s">
        <v>73</v>
      </c>
      <c r="BF411" s="31" t="s">
        <v>271</v>
      </c>
      <c r="BG411" s="32"/>
      <c r="BH411" s="32"/>
      <c r="BI411" s="32"/>
      <c r="BJ411" s="32"/>
      <c r="BK411" s="32"/>
      <c r="BL411" s="32"/>
    </row>
    <row r="412" spans="1:64" ht="13.2" x14ac:dyDescent="0.25">
      <c r="A412" s="33">
        <v>45574.503906909726</v>
      </c>
      <c r="B412" s="34" t="s">
        <v>1097</v>
      </c>
      <c r="C412" s="35" t="s">
        <v>1098</v>
      </c>
      <c r="D412" s="34">
        <v>29.46</v>
      </c>
      <c r="E412" s="34">
        <v>0.17</v>
      </c>
      <c r="F412" s="34" t="s">
        <v>114</v>
      </c>
      <c r="G412" s="34" t="s">
        <v>76</v>
      </c>
      <c r="H412" s="34" t="s">
        <v>922</v>
      </c>
      <c r="I412" s="34" t="s">
        <v>63</v>
      </c>
      <c r="J412" s="34" t="s">
        <v>64</v>
      </c>
      <c r="K412" s="34" t="s">
        <v>84</v>
      </c>
      <c r="L412" s="34" t="s">
        <v>64</v>
      </c>
      <c r="M412" s="34" t="s">
        <v>84</v>
      </c>
      <c r="N412" s="34" t="s">
        <v>64</v>
      </c>
      <c r="O412" s="34" t="s">
        <v>84</v>
      </c>
      <c r="P412" s="34" t="s">
        <v>84</v>
      </c>
      <c r="Q412" s="34" t="s">
        <v>64</v>
      </c>
      <c r="R412" s="34" t="s">
        <v>64</v>
      </c>
      <c r="S412" s="34" t="s">
        <v>64</v>
      </c>
      <c r="T412" s="34" t="s">
        <v>64</v>
      </c>
      <c r="U412" s="34" t="s">
        <v>78</v>
      </c>
      <c r="V412" s="34" t="s">
        <v>64</v>
      </c>
      <c r="W412" s="34" t="s">
        <v>78</v>
      </c>
      <c r="X412" s="34" t="s">
        <v>84</v>
      </c>
      <c r="Y412" s="34" t="s">
        <v>64</v>
      </c>
      <c r="Z412" s="34" t="s">
        <v>65</v>
      </c>
      <c r="AA412" s="34" t="s">
        <v>66</v>
      </c>
      <c r="AB412" s="34" t="s">
        <v>65</v>
      </c>
      <c r="AC412" s="34" t="s">
        <v>65</v>
      </c>
      <c r="AD412" s="34" t="s">
        <v>65</v>
      </c>
      <c r="AE412" s="34" t="s">
        <v>66</v>
      </c>
      <c r="AF412" s="34" t="s">
        <v>66</v>
      </c>
      <c r="AG412" s="34" t="s">
        <v>66</v>
      </c>
      <c r="AH412" s="34" t="s">
        <v>66</v>
      </c>
      <c r="AI412" s="34" t="s">
        <v>79</v>
      </c>
      <c r="AJ412" s="34" t="s">
        <v>66</v>
      </c>
      <c r="AK412" s="34" t="s">
        <v>66</v>
      </c>
      <c r="AL412" s="34" t="s">
        <v>79</v>
      </c>
      <c r="AM412" s="34" t="s">
        <v>66</v>
      </c>
      <c r="AN412" s="34" t="s">
        <v>66</v>
      </c>
      <c r="AO412" s="34" t="s">
        <v>66</v>
      </c>
      <c r="AP412" s="34" t="s">
        <v>67</v>
      </c>
      <c r="AQ412" s="34" t="s">
        <v>67</v>
      </c>
      <c r="AR412" s="34" t="s">
        <v>63</v>
      </c>
      <c r="AS412" s="34" t="s">
        <v>320</v>
      </c>
      <c r="AT412" s="34" t="s">
        <v>87</v>
      </c>
      <c r="AU412" s="34" t="s">
        <v>70</v>
      </c>
      <c r="AV412" s="34" t="s">
        <v>71</v>
      </c>
      <c r="AW412" s="34" t="s">
        <v>72</v>
      </c>
      <c r="AX412" s="34" t="s">
        <v>73</v>
      </c>
      <c r="AY412" s="34" t="s">
        <v>73</v>
      </c>
      <c r="AZ412" s="34" t="s">
        <v>72</v>
      </c>
      <c r="BA412" s="34" t="s">
        <v>72</v>
      </c>
      <c r="BB412" s="34" t="s">
        <v>73</v>
      </c>
      <c r="BC412" s="34" t="s">
        <v>73</v>
      </c>
      <c r="BD412" s="34"/>
      <c r="BE412" s="34" t="s">
        <v>73</v>
      </c>
      <c r="BF412" s="36"/>
      <c r="BG412" s="32"/>
      <c r="BH412" s="32"/>
      <c r="BI412" s="32"/>
      <c r="BJ412" s="32"/>
      <c r="BK412" s="32"/>
      <c r="BL412" s="3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F306"/>
  <sheetViews>
    <sheetView workbookViewId="0"/>
  </sheetViews>
  <sheetFormatPr defaultColWidth="12.6640625" defaultRowHeight="15.75" customHeight="1" x14ac:dyDescent="0.25"/>
  <sheetData>
    <row r="1" spans="1:58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3" t="s">
        <v>57</v>
      </c>
    </row>
    <row r="2" spans="1:58" x14ac:dyDescent="0.25">
      <c r="A2" s="4">
        <v>45569.397830833332</v>
      </c>
      <c r="B2" s="5" t="s">
        <v>58</v>
      </c>
      <c r="C2" s="6" t="s">
        <v>59</v>
      </c>
      <c r="D2" s="5">
        <v>95.53</v>
      </c>
      <c r="E2" s="5">
        <v>0</v>
      </c>
      <c r="F2" s="5" t="s">
        <v>60</v>
      </c>
      <c r="G2" s="5" t="s">
        <v>61</v>
      </c>
      <c r="H2" s="5" t="s">
        <v>62</v>
      </c>
      <c r="I2" s="5" t="s">
        <v>63</v>
      </c>
      <c r="J2" s="5" t="s">
        <v>64</v>
      </c>
      <c r="K2" s="5" t="s">
        <v>64</v>
      </c>
      <c r="L2" s="5" t="s">
        <v>64</v>
      </c>
      <c r="M2" s="5" t="s">
        <v>64</v>
      </c>
      <c r="N2" s="5" t="s">
        <v>64</v>
      </c>
      <c r="O2" s="5" t="s">
        <v>64</v>
      </c>
      <c r="P2" s="5" t="s">
        <v>64</v>
      </c>
      <c r="Q2" s="5" t="s">
        <v>64</v>
      </c>
      <c r="R2" s="5" t="s">
        <v>64</v>
      </c>
      <c r="S2" s="5" t="s">
        <v>64</v>
      </c>
      <c r="T2" s="5" t="s">
        <v>64</v>
      </c>
      <c r="U2" s="5" t="s">
        <v>64</v>
      </c>
      <c r="V2" s="5" t="s">
        <v>64</v>
      </c>
      <c r="W2" s="5" t="s">
        <v>64</v>
      </c>
      <c r="X2" s="5" t="s">
        <v>64</v>
      </c>
      <c r="Y2" s="5" t="s">
        <v>64</v>
      </c>
      <c r="Z2" s="5" t="s">
        <v>65</v>
      </c>
      <c r="AA2" s="5" t="s">
        <v>65</v>
      </c>
      <c r="AB2" s="5" t="s">
        <v>65</v>
      </c>
      <c r="AC2" s="5" t="s">
        <v>65</v>
      </c>
      <c r="AD2" s="5" t="s">
        <v>65</v>
      </c>
      <c r="AE2" s="5" t="s">
        <v>65</v>
      </c>
      <c r="AF2" s="5" t="s">
        <v>65</v>
      </c>
      <c r="AG2" s="5" t="s">
        <v>65</v>
      </c>
      <c r="AH2" s="5" t="s">
        <v>65</v>
      </c>
      <c r="AI2" s="5" t="s">
        <v>66</v>
      </c>
      <c r="AJ2" s="5" t="s">
        <v>65</v>
      </c>
      <c r="AK2" s="5" t="s">
        <v>66</v>
      </c>
      <c r="AL2" s="5" t="s">
        <v>66</v>
      </c>
      <c r="AM2" s="5" t="s">
        <v>65</v>
      </c>
      <c r="AN2" s="5" t="s">
        <v>66</v>
      </c>
      <c r="AO2" s="5" t="s">
        <v>66</v>
      </c>
      <c r="AP2" s="5" t="s">
        <v>67</v>
      </c>
      <c r="AQ2" s="5" t="s">
        <v>67</v>
      </c>
      <c r="AR2" s="5" t="s">
        <v>63</v>
      </c>
      <c r="AS2" s="5" t="s">
        <v>68</v>
      </c>
      <c r="AT2" s="5" t="s">
        <v>69</v>
      </c>
      <c r="AU2" s="5" t="s">
        <v>70</v>
      </c>
      <c r="AV2" s="5" t="s">
        <v>71</v>
      </c>
      <c r="AW2" s="5" t="s">
        <v>63</v>
      </c>
      <c r="AX2" s="5" t="s">
        <v>72</v>
      </c>
      <c r="AY2" s="5" t="s">
        <v>73</v>
      </c>
      <c r="AZ2" s="5" t="s">
        <v>72</v>
      </c>
      <c r="BA2" s="5" t="s">
        <v>73</v>
      </c>
      <c r="BB2" s="5" t="s">
        <v>72</v>
      </c>
      <c r="BC2" s="5" t="s">
        <v>73</v>
      </c>
      <c r="BE2" s="5" t="s">
        <v>73</v>
      </c>
    </row>
    <row r="3" spans="1:58" x14ac:dyDescent="0.25">
      <c r="A3" s="7">
        <v>45569.400285462965</v>
      </c>
      <c r="B3" s="8" t="s">
        <v>74</v>
      </c>
      <c r="C3" s="9" t="s">
        <v>75</v>
      </c>
      <c r="D3" s="8">
        <v>58.04</v>
      </c>
      <c r="E3" s="8">
        <v>0.28999999999999998</v>
      </c>
      <c r="F3" s="8" t="s">
        <v>60</v>
      </c>
      <c r="G3" s="8" t="s">
        <v>76</v>
      </c>
      <c r="H3" s="8" t="s">
        <v>77</v>
      </c>
      <c r="I3" s="8" t="s">
        <v>63</v>
      </c>
      <c r="J3" s="8" t="s">
        <v>64</v>
      </c>
      <c r="K3" s="8" t="s">
        <v>64</v>
      </c>
      <c r="L3" s="8" t="s">
        <v>64</v>
      </c>
      <c r="M3" s="8" t="s">
        <v>78</v>
      </c>
      <c r="N3" s="8" t="s">
        <v>64</v>
      </c>
      <c r="O3" s="8" t="s">
        <v>64</v>
      </c>
      <c r="P3" s="8" t="s">
        <v>64</v>
      </c>
      <c r="Q3" s="8" t="s">
        <v>64</v>
      </c>
      <c r="R3" s="8" t="s">
        <v>64</v>
      </c>
      <c r="S3" s="8" t="s">
        <v>64</v>
      </c>
      <c r="T3" s="8" t="s">
        <v>64</v>
      </c>
      <c r="U3" s="8" t="s">
        <v>64</v>
      </c>
      <c r="V3" s="8" t="s">
        <v>64</v>
      </c>
      <c r="W3" s="8" t="s">
        <v>64</v>
      </c>
      <c r="X3" s="8" t="s">
        <v>64</v>
      </c>
      <c r="Y3" s="8" t="s">
        <v>64</v>
      </c>
      <c r="Z3" s="8" t="s">
        <v>66</v>
      </c>
      <c r="AA3" s="8" t="s">
        <v>66</v>
      </c>
      <c r="AB3" s="8" t="s">
        <v>66</v>
      </c>
      <c r="AC3" s="8" t="s">
        <v>66</v>
      </c>
      <c r="AD3" s="8" t="s">
        <v>66</v>
      </c>
      <c r="AE3" s="8" t="s">
        <v>66</v>
      </c>
      <c r="AF3" s="8" t="s">
        <v>66</v>
      </c>
      <c r="AG3" s="8" t="s">
        <v>66</v>
      </c>
      <c r="AH3" s="8" t="s">
        <v>66</v>
      </c>
      <c r="AI3" s="8" t="s">
        <v>79</v>
      </c>
      <c r="AJ3" s="8" t="s">
        <v>66</v>
      </c>
      <c r="AK3" s="8" t="s">
        <v>66</v>
      </c>
      <c r="AL3" s="8" t="s">
        <v>66</v>
      </c>
      <c r="AM3" s="8" t="s">
        <v>66</v>
      </c>
      <c r="AN3" s="8" t="s">
        <v>66</v>
      </c>
      <c r="AO3" s="8" t="s">
        <v>66</v>
      </c>
      <c r="AP3" s="8" t="s">
        <v>67</v>
      </c>
      <c r="AQ3" s="8" t="s">
        <v>80</v>
      </c>
      <c r="AR3" s="8" t="s">
        <v>73</v>
      </c>
      <c r="AS3" s="8" t="s">
        <v>81</v>
      </c>
      <c r="AT3" s="8" t="s">
        <v>69</v>
      </c>
      <c r="AU3" s="8" t="s">
        <v>67</v>
      </c>
      <c r="AV3" s="8" t="s">
        <v>71</v>
      </c>
      <c r="AW3" s="8" t="s">
        <v>73</v>
      </c>
      <c r="AX3" s="8" t="s">
        <v>73</v>
      </c>
      <c r="AY3" s="8" t="s">
        <v>72</v>
      </c>
      <c r="AZ3" s="8" t="s">
        <v>72</v>
      </c>
      <c r="BA3" s="8" t="s">
        <v>73</v>
      </c>
      <c r="BB3" s="8" t="s">
        <v>73</v>
      </c>
      <c r="BC3" s="8" t="s">
        <v>73</v>
      </c>
      <c r="BE3" s="8" t="s">
        <v>73</v>
      </c>
    </row>
    <row r="4" spans="1:58" x14ac:dyDescent="0.25">
      <c r="A4" s="4">
        <v>45569.4045634375</v>
      </c>
      <c r="B4" s="5" t="s">
        <v>82</v>
      </c>
      <c r="C4" s="6" t="s">
        <v>83</v>
      </c>
      <c r="D4" s="5">
        <v>10.71</v>
      </c>
      <c r="E4" s="5">
        <v>0.04</v>
      </c>
      <c r="F4" s="5" t="s">
        <v>60</v>
      </c>
      <c r="G4" s="5" t="s">
        <v>76</v>
      </c>
      <c r="H4" s="5" t="s">
        <v>77</v>
      </c>
      <c r="I4" s="5" t="s">
        <v>63</v>
      </c>
      <c r="J4" s="5" t="s">
        <v>64</v>
      </c>
      <c r="K4" s="5" t="s">
        <v>64</v>
      </c>
      <c r="L4" s="5" t="s">
        <v>64</v>
      </c>
      <c r="M4" s="5" t="s">
        <v>84</v>
      </c>
      <c r="N4" s="5" t="s">
        <v>64</v>
      </c>
      <c r="O4" s="5" t="s">
        <v>84</v>
      </c>
      <c r="P4" s="5" t="s">
        <v>84</v>
      </c>
      <c r="Q4" s="5" t="s">
        <v>64</v>
      </c>
      <c r="R4" s="5" t="s">
        <v>64</v>
      </c>
      <c r="S4" s="5" t="s">
        <v>84</v>
      </c>
      <c r="T4" s="5" t="s">
        <v>64</v>
      </c>
      <c r="U4" s="5" t="s">
        <v>64</v>
      </c>
      <c r="V4" s="5" t="s">
        <v>64</v>
      </c>
      <c r="W4" s="5" t="s">
        <v>64</v>
      </c>
      <c r="X4" s="5" t="s">
        <v>64</v>
      </c>
      <c r="Y4" s="5" t="s">
        <v>64</v>
      </c>
      <c r="Z4" s="5" t="s">
        <v>65</v>
      </c>
      <c r="AA4" s="5" t="s">
        <v>65</v>
      </c>
      <c r="AB4" s="5" t="s">
        <v>65</v>
      </c>
      <c r="AC4" s="5" t="s">
        <v>65</v>
      </c>
      <c r="AD4" s="5" t="s">
        <v>65</v>
      </c>
      <c r="AE4" s="5" t="s">
        <v>65</v>
      </c>
      <c r="AF4" s="5" t="s">
        <v>65</v>
      </c>
      <c r="AG4" s="5" t="s">
        <v>66</v>
      </c>
      <c r="AH4" s="5" t="s">
        <v>65</v>
      </c>
      <c r="AI4" s="5" t="s">
        <v>66</v>
      </c>
      <c r="AJ4" s="5" t="s">
        <v>65</v>
      </c>
      <c r="AK4" s="5" t="s">
        <v>65</v>
      </c>
      <c r="AL4" s="5" t="s">
        <v>65</v>
      </c>
      <c r="AM4" s="5" t="s">
        <v>65</v>
      </c>
      <c r="AN4" s="5" t="s">
        <v>66</v>
      </c>
      <c r="AO4" s="5" t="s">
        <v>66</v>
      </c>
      <c r="AP4" s="5" t="s">
        <v>85</v>
      </c>
      <c r="AQ4" s="5" t="s">
        <v>85</v>
      </c>
      <c r="AR4" s="5" t="s">
        <v>86</v>
      </c>
      <c r="AS4" s="5" t="s">
        <v>68</v>
      </c>
      <c r="AT4" s="5" t="s">
        <v>87</v>
      </c>
      <c r="AU4" s="5" t="s">
        <v>67</v>
      </c>
      <c r="AV4" s="5" t="s">
        <v>67</v>
      </c>
      <c r="AW4" s="5" t="s">
        <v>72</v>
      </c>
      <c r="AX4" s="5" t="s">
        <v>72</v>
      </c>
      <c r="AY4" s="5" t="s">
        <v>63</v>
      </c>
      <c r="AZ4" s="5" t="s">
        <v>72</v>
      </c>
      <c r="BA4" s="5" t="s">
        <v>72</v>
      </c>
      <c r="BB4" s="5" t="s">
        <v>73</v>
      </c>
      <c r="BC4" s="5" t="s">
        <v>73</v>
      </c>
      <c r="BE4" s="5" t="s">
        <v>73</v>
      </c>
    </row>
    <row r="5" spans="1:58" x14ac:dyDescent="0.25">
      <c r="A5" s="7">
        <v>45569.406900590278</v>
      </c>
      <c r="B5" s="8" t="s">
        <v>88</v>
      </c>
      <c r="C5" s="9" t="s">
        <v>89</v>
      </c>
      <c r="D5" s="8">
        <v>100</v>
      </c>
      <c r="E5" s="8">
        <v>0.21</v>
      </c>
      <c r="F5" s="8" t="s">
        <v>60</v>
      </c>
      <c r="G5" s="8" t="s">
        <v>76</v>
      </c>
      <c r="H5" s="8" t="s">
        <v>77</v>
      </c>
      <c r="I5" s="8" t="s">
        <v>63</v>
      </c>
      <c r="J5" s="8" t="s">
        <v>64</v>
      </c>
      <c r="K5" s="8" t="s">
        <v>64</v>
      </c>
      <c r="L5" s="8" t="s">
        <v>64</v>
      </c>
      <c r="M5" s="8" t="s">
        <v>84</v>
      </c>
      <c r="N5" s="8" t="s">
        <v>64</v>
      </c>
      <c r="O5" s="8" t="s">
        <v>64</v>
      </c>
      <c r="P5" s="8" t="s">
        <v>64</v>
      </c>
      <c r="Q5" s="8" t="s">
        <v>64</v>
      </c>
      <c r="R5" s="8" t="s">
        <v>64</v>
      </c>
      <c r="S5" s="8" t="s">
        <v>64</v>
      </c>
      <c r="T5" s="8" t="s">
        <v>64</v>
      </c>
      <c r="U5" s="8" t="s">
        <v>64</v>
      </c>
      <c r="V5" s="8" t="s">
        <v>64</v>
      </c>
      <c r="W5" s="8" t="s">
        <v>64</v>
      </c>
      <c r="X5" s="8" t="s">
        <v>64</v>
      </c>
      <c r="Y5" s="8" t="s">
        <v>64</v>
      </c>
      <c r="Z5" s="8" t="s">
        <v>66</v>
      </c>
      <c r="AA5" s="8" t="s">
        <v>66</v>
      </c>
      <c r="AB5" s="8" t="s">
        <v>66</v>
      </c>
      <c r="AC5" s="8" t="s">
        <v>66</v>
      </c>
      <c r="AD5" s="8" t="s">
        <v>66</v>
      </c>
      <c r="AE5" s="8" t="s">
        <v>65</v>
      </c>
      <c r="AF5" s="8" t="s">
        <v>66</v>
      </c>
      <c r="AG5" s="8" t="s">
        <v>65</v>
      </c>
      <c r="AH5" s="8" t="s">
        <v>79</v>
      </c>
      <c r="AI5" s="8" t="s">
        <v>66</v>
      </c>
      <c r="AJ5" s="8" t="s">
        <v>65</v>
      </c>
      <c r="AK5" s="8" t="s">
        <v>65</v>
      </c>
      <c r="AL5" s="8" t="s">
        <v>66</v>
      </c>
      <c r="AM5" s="8" t="s">
        <v>66</v>
      </c>
      <c r="AN5" s="8" t="s">
        <v>65</v>
      </c>
      <c r="AO5" s="8" t="s">
        <v>65</v>
      </c>
      <c r="AP5" s="8" t="s">
        <v>85</v>
      </c>
      <c r="AQ5" s="8" t="s">
        <v>67</v>
      </c>
      <c r="AR5" s="8" t="s">
        <v>86</v>
      </c>
      <c r="AS5" s="8" t="s">
        <v>81</v>
      </c>
      <c r="AT5" s="8" t="s">
        <v>87</v>
      </c>
      <c r="AU5" s="8" t="s">
        <v>85</v>
      </c>
      <c r="AV5" s="8" t="s">
        <v>71</v>
      </c>
      <c r="AW5" s="8" t="s">
        <v>72</v>
      </c>
      <c r="AX5" s="8" t="s">
        <v>63</v>
      </c>
      <c r="AY5" s="8" t="s">
        <v>72</v>
      </c>
      <c r="AZ5" s="8" t="s">
        <v>72</v>
      </c>
      <c r="BA5" s="8" t="s">
        <v>63</v>
      </c>
      <c r="BB5" s="8" t="s">
        <v>73</v>
      </c>
      <c r="BC5" s="8" t="s">
        <v>73</v>
      </c>
      <c r="BE5" s="8" t="s">
        <v>73</v>
      </c>
    </row>
    <row r="6" spans="1:58" x14ac:dyDescent="0.25">
      <c r="A6" s="4">
        <v>45569.40973402778</v>
      </c>
      <c r="B6" s="5" t="s">
        <v>90</v>
      </c>
      <c r="C6" s="6" t="s">
        <v>91</v>
      </c>
      <c r="D6" s="5">
        <v>0</v>
      </c>
      <c r="E6" s="5">
        <v>0.04</v>
      </c>
      <c r="F6" s="5" t="s">
        <v>60</v>
      </c>
      <c r="G6" s="5" t="s">
        <v>76</v>
      </c>
      <c r="H6" s="5" t="s">
        <v>92</v>
      </c>
      <c r="I6" s="5" t="s">
        <v>63</v>
      </c>
      <c r="J6" s="5" t="s">
        <v>64</v>
      </c>
      <c r="K6" s="5" t="s">
        <v>64</v>
      </c>
      <c r="L6" s="5" t="s">
        <v>64</v>
      </c>
      <c r="M6" s="5" t="s">
        <v>64</v>
      </c>
      <c r="N6" s="5" t="s">
        <v>64</v>
      </c>
      <c r="O6" s="5" t="s">
        <v>64</v>
      </c>
      <c r="P6" s="5" t="s">
        <v>64</v>
      </c>
      <c r="Q6" s="5" t="s">
        <v>64</v>
      </c>
      <c r="R6" s="5" t="s">
        <v>64</v>
      </c>
      <c r="S6" s="5" t="s">
        <v>64</v>
      </c>
      <c r="T6" s="5" t="s">
        <v>64</v>
      </c>
      <c r="U6" s="5" t="s">
        <v>64</v>
      </c>
      <c r="V6" s="5" t="s">
        <v>64</v>
      </c>
      <c r="W6" s="5" t="s">
        <v>64</v>
      </c>
      <c r="X6" s="5" t="s">
        <v>64</v>
      </c>
      <c r="Y6" s="5" t="s">
        <v>64</v>
      </c>
      <c r="Z6" s="5" t="s">
        <v>65</v>
      </c>
      <c r="AA6" s="5" t="s">
        <v>65</v>
      </c>
      <c r="AB6" s="5" t="s">
        <v>65</v>
      </c>
      <c r="AC6" s="5" t="s">
        <v>66</v>
      </c>
      <c r="AD6" s="5" t="s">
        <v>65</v>
      </c>
      <c r="AE6" s="5" t="s">
        <v>65</v>
      </c>
      <c r="AF6" s="5" t="s">
        <v>65</v>
      </c>
      <c r="AG6" s="5" t="s">
        <v>66</v>
      </c>
      <c r="AH6" s="5" t="s">
        <v>65</v>
      </c>
      <c r="AI6" s="5" t="s">
        <v>65</v>
      </c>
      <c r="AJ6" s="5" t="s">
        <v>65</v>
      </c>
      <c r="AK6" s="5" t="s">
        <v>65</v>
      </c>
      <c r="AL6" s="5" t="s">
        <v>66</v>
      </c>
      <c r="AM6" s="5" t="s">
        <v>65</v>
      </c>
      <c r="AN6" s="5" t="s">
        <v>65</v>
      </c>
      <c r="AO6" s="5" t="s">
        <v>66</v>
      </c>
      <c r="AP6" s="5" t="s">
        <v>67</v>
      </c>
      <c r="AQ6" s="5" t="s">
        <v>85</v>
      </c>
      <c r="AR6" s="5" t="s">
        <v>63</v>
      </c>
      <c r="AS6" s="5" t="s">
        <v>68</v>
      </c>
      <c r="AT6" s="5" t="s">
        <v>69</v>
      </c>
      <c r="AU6" s="5" t="s">
        <v>93</v>
      </c>
      <c r="AV6" s="5" t="s">
        <v>94</v>
      </c>
      <c r="AW6" s="5" t="s">
        <v>63</v>
      </c>
      <c r="AX6" s="5" t="s">
        <v>73</v>
      </c>
      <c r="AY6" s="5" t="s">
        <v>63</v>
      </c>
      <c r="AZ6" s="5" t="s">
        <v>73</v>
      </c>
      <c r="BA6" s="5" t="s">
        <v>73</v>
      </c>
      <c r="BB6" s="5" t="s">
        <v>73</v>
      </c>
      <c r="BC6" s="5" t="s">
        <v>73</v>
      </c>
      <c r="BE6" s="5" t="s">
        <v>73</v>
      </c>
    </row>
    <row r="7" spans="1:58" x14ac:dyDescent="0.25">
      <c r="A7" s="7">
        <v>45569.411558958338</v>
      </c>
      <c r="B7" s="8" t="s">
        <v>95</v>
      </c>
      <c r="C7" s="9" t="s">
        <v>96</v>
      </c>
      <c r="D7" s="8">
        <v>77.680000000000007</v>
      </c>
      <c r="E7" s="8">
        <v>0.25</v>
      </c>
      <c r="F7" s="8" t="s">
        <v>60</v>
      </c>
      <c r="G7" s="8" t="s">
        <v>76</v>
      </c>
      <c r="H7" s="8" t="s">
        <v>77</v>
      </c>
      <c r="I7" s="8" t="s">
        <v>63</v>
      </c>
      <c r="J7" s="8" t="s">
        <v>64</v>
      </c>
      <c r="K7" s="8" t="s">
        <v>84</v>
      </c>
      <c r="L7" s="8" t="s">
        <v>64</v>
      </c>
      <c r="M7" s="8" t="s">
        <v>84</v>
      </c>
      <c r="N7" s="8" t="s">
        <v>64</v>
      </c>
      <c r="O7" s="8" t="s">
        <v>84</v>
      </c>
      <c r="P7" s="8" t="s">
        <v>84</v>
      </c>
      <c r="Q7" s="8" t="s">
        <v>84</v>
      </c>
      <c r="R7" s="8" t="s">
        <v>64</v>
      </c>
      <c r="S7" s="8" t="s">
        <v>64</v>
      </c>
      <c r="T7" s="8" t="s">
        <v>64</v>
      </c>
      <c r="U7" s="8" t="s">
        <v>64</v>
      </c>
      <c r="V7" s="8" t="s">
        <v>84</v>
      </c>
      <c r="W7" s="8" t="s">
        <v>64</v>
      </c>
      <c r="X7" s="8" t="s">
        <v>64</v>
      </c>
      <c r="Y7" s="8" t="s">
        <v>64</v>
      </c>
      <c r="Z7" s="8" t="s">
        <v>65</v>
      </c>
      <c r="AA7" s="8" t="s">
        <v>65</v>
      </c>
      <c r="AB7" s="8" t="s">
        <v>65</v>
      </c>
      <c r="AC7" s="8" t="s">
        <v>65</v>
      </c>
      <c r="AD7" s="8" t="s">
        <v>65</v>
      </c>
      <c r="AE7" s="8" t="s">
        <v>65</v>
      </c>
      <c r="AF7" s="8" t="s">
        <v>65</v>
      </c>
      <c r="AG7" s="8" t="s">
        <v>66</v>
      </c>
      <c r="AH7" s="8" t="s">
        <v>66</v>
      </c>
      <c r="AI7" s="8" t="s">
        <v>79</v>
      </c>
      <c r="AJ7" s="8" t="s">
        <v>65</v>
      </c>
      <c r="AK7" s="8" t="s">
        <v>65</v>
      </c>
      <c r="AL7" s="8" t="s">
        <v>65</v>
      </c>
      <c r="AM7" s="8" t="s">
        <v>66</v>
      </c>
      <c r="AN7" s="8" t="s">
        <v>66</v>
      </c>
      <c r="AO7" s="8" t="s">
        <v>66</v>
      </c>
      <c r="AP7" s="8" t="s">
        <v>67</v>
      </c>
      <c r="AQ7" s="8" t="s">
        <v>67</v>
      </c>
      <c r="AR7" s="8" t="s">
        <v>86</v>
      </c>
      <c r="AS7" s="8" t="s">
        <v>97</v>
      </c>
      <c r="AT7" s="8" t="s">
        <v>69</v>
      </c>
      <c r="AU7" s="8" t="s">
        <v>70</v>
      </c>
      <c r="AV7" s="8" t="s">
        <v>71</v>
      </c>
      <c r="AW7" s="8" t="s">
        <v>72</v>
      </c>
      <c r="AX7" s="8" t="s">
        <v>72</v>
      </c>
      <c r="AY7" s="8" t="s">
        <v>72</v>
      </c>
      <c r="AZ7" s="8" t="s">
        <v>72</v>
      </c>
      <c r="BA7" s="8" t="s">
        <v>72</v>
      </c>
      <c r="BB7" s="8" t="s">
        <v>72</v>
      </c>
      <c r="BC7" s="8" t="s">
        <v>73</v>
      </c>
      <c r="BE7" s="8" t="s">
        <v>73</v>
      </c>
    </row>
    <row r="8" spans="1:58" x14ac:dyDescent="0.25">
      <c r="A8" s="4">
        <v>45569.412556122683</v>
      </c>
      <c r="B8" s="5" t="s">
        <v>98</v>
      </c>
      <c r="C8" s="6" t="s">
        <v>99</v>
      </c>
      <c r="D8" s="5">
        <v>33.93</v>
      </c>
      <c r="E8" s="5">
        <v>0.08</v>
      </c>
      <c r="F8" s="5" t="s">
        <v>60</v>
      </c>
      <c r="G8" s="5" t="s">
        <v>76</v>
      </c>
      <c r="H8" s="5" t="s">
        <v>100</v>
      </c>
      <c r="I8" s="5" t="s">
        <v>73</v>
      </c>
      <c r="J8" s="5" t="s">
        <v>64</v>
      </c>
      <c r="K8" s="5" t="s">
        <v>64</v>
      </c>
      <c r="L8" s="5" t="s">
        <v>64</v>
      </c>
      <c r="M8" s="5" t="s">
        <v>84</v>
      </c>
      <c r="N8" s="5" t="s">
        <v>84</v>
      </c>
      <c r="O8" s="5" t="s">
        <v>64</v>
      </c>
      <c r="P8" s="5" t="s">
        <v>84</v>
      </c>
      <c r="Q8" s="5" t="s">
        <v>64</v>
      </c>
      <c r="R8" s="5" t="s">
        <v>64</v>
      </c>
      <c r="S8" s="5" t="s">
        <v>64</v>
      </c>
      <c r="T8" s="5" t="s">
        <v>64</v>
      </c>
      <c r="U8" s="5" t="s">
        <v>84</v>
      </c>
      <c r="V8" s="5" t="s">
        <v>64</v>
      </c>
      <c r="W8" s="5" t="s">
        <v>64</v>
      </c>
      <c r="X8" s="5" t="s">
        <v>64</v>
      </c>
      <c r="Y8" s="5" t="s">
        <v>64</v>
      </c>
      <c r="Z8" s="5" t="s">
        <v>66</v>
      </c>
      <c r="AA8" s="5" t="s">
        <v>66</v>
      </c>
      <c r="AB8" s="5" t="s">
        <v>66</v>
      </c>
      <c r="AC8" s="5" t="s">
        <v>65</v>
      </c>
      <c r="AD8" s="5" t="s">
        <v>66</v>
      </c>
      <c r="AE8" s="5" t="s">
        <v>65</v>
      </c>
      <c r="AF8" s="5" t="s">
        <v>65</v>
      </c>
      <c r="AG8" s="5" t="s">
        <v>66</v>
      </c>
      <c r="AH8" s="5" t="s">
        <v>65</v>
      </c>
      <c r="AI8" s="5" t="s">
        <v>101</v>
      </c>
      <c r="AJ8" s="5" t="s">
        <v>65</v>
      </c>
      <c r="AK8" s="5" t="s">
        <v>65</v>
      </c>
      <c r="AL8" s="5" t="s">
        <v>65</v>
      </c>
      <c r="AM8" s="5" t="s">
        <v>66</v>
      </c>
      <c r="AN8" s="5" t="s">
        <v>66</v>
      </c>
      <c r="AO8" s="5" t="s">
        <v>66</v>
      </c>
      <c r="AP8" s="5" t="s">
        <v>67</v>
      </c>
      <c r="AQ8" s="5" t="s">
        <v>67</v>
      </c>
      <c r="AR8" s="5" t="s">
        <v>86</v>
      </c>
      <c r="AS8" s="5" t="s">
        <v>68</v>
      </c>
      <c r="AT8" s="5" t="s">
        <v>69</v>
      </c>
      <c r="AU8" s="5" t="s">
        <v>93</v>
      </c>
      <c r="AV8" s="5" t="s">
        <v>71</v>
      </c>
      <c r="AW8" s="5" t="s">
        <v>72</v>
      </c>
      <c r="AX8" s="5" t="s">
        <v>72</v>
      </c>
      <c r="AY8" s="5" t="s">
        <v>72</v>
      </c>
      <c r="AZ8" s="5" t="s">
        <v>72</v>
      </c>
      <c r="BA8" s="5" t="s">
        <v>72</v>
      </c>
      <c r="BB8" s="5" t="s">
        <v>72</v>
      </c>
      <c r="BC8" s="5" t="s">
        <v>73</v>
      </c>
      <c r="BD8" s="5" t="s">
        <v>102</v>
      </c>
      <c r="BE8" s="5" t="s">
        <v>73</v>
      </c>
    </row>
    <row r="9" spans="1:58" x14ac:dyDescent="0.25">
      <c r="A9" s="7">
        <v>45569.414064652781</v>
      </c>
      <c r="B9" s="8" t="s">
        <v>103</v>
      </c>
      <c r="C9" s="9" t="s">
        <v>104</v>
      </c>
      <c r="D9" s="8">
        <v>0</v>
      </c>
      <c r="E9" s="8">
        <v>0</v>
      </c>
      <c r="F9" s="8" t="s">
        <v>60</v>
      </c>
      <c r="G9" s="8" t="s">
        <v>76</v>
      </c>
      <c r="H9" s="8" t="s">
        <v>105</v>
      </c>
      <c r="I9" s="8" t="s">
        <v>63</v>
      </c>
      <c r="J9" s="8" t="s">
        <v>64</v>
      </c>
      <c r="K9" s="8" t="s">
        <v>78</v>
      </c>
      <c r="L9" s="8" t="s">
        <v>64</v>
      </c>
      <c r="M9" s="8" t="s">
        <v>64</v>
      </c>
      <c r="N9" s="8" t="s">
        <v>78</v>
      </c>
      <c r="O9" s="8" t="s">
        <v>78</v>
      </c>
      <c r="P9" s="8" t="s">
        <v>64</v>
      </c>
      <c r="Q9" s="8" t="s">
        <v>64</v>
      </c>
      <c r="R9" s="8" t="s">
        <v>64</v>
      </c>
      <c r="S9" s="8" t="s">
        <v>64</v>
      </c>
      <c r="T9" s="8" t="s">
        <v>64</v>
      </c>
      <c r="U9" s="8" t="s">
        <v>64</v>
      </c>
      <c r="V9" s="8" t="s">
        <v>64</v>
      </c>
      <c r="W9" s="8" t="s">
        <v>64</v>
      </c>
      <c r="X9" s="8" t="s">
        <v>64</v>
      </c>
      <c r="Y9" s="8" t="s">
        <v>64</v>
      </c>
      <c r="Z9" s="8" t="s">
        <v>66</v>
      </c>
      <c r="AA9" s="8" t="s">
        <v>65</v>
      </c>
      <c r="AB9" s="8" t="s">
        <v>65</v>
      </c>
      <c r="AC9" s="8" t="s">
        <v>65</v>
      </c>
      <c r="AD9" s="8" t="s">
        <v>65</v>
      </c>
      <c r="AE9" s="8" t="s">
        <v>65</v>
      </c>
      <c r="AF9" s="8" t="s">
        <v>65</v>
      </c>
      <c r="AG9" s="8" t="s">
        <v>65</v>
      </c>
      <c r="AH9" s="8" t="s">
        <v>65</v>
      </c>
      <c r="AI9" s="8" t="s">
        <v>101</v>
      </c>
      <c r="AJ9" s="8" t="s">
        <v>65</v>
      </c>
      <c r="AK9" s="8" t="s">
        <v>65</v>
      </c>
      <c r="AL9" s="8" t="s">
        <v>65</v>
      </c>
      <c r="AM9" s="8" t="s">
        <v>66</v>
      </c>
      <c r="AN9" s="8" t="s">
        <v>65</v>
      </c>
      <c r="AO9" s="8" t="s">
        <v>79</v>
      </c>
      <c r="AP9" s="8" t="s">
        <v>85</v>
      </c>
      <c r="AQ9" s="8" t="s">
        <v>67</v>
      </c>
      <c r="AR9" s="8" t="s">
        <v>63</v>
      </c>
      <c r="AS9" s="8" t="s">
        <v>68</v>
      </c>
      <c r="AT9" s="8" t="s">
        <v>69</v>
      </c>
      <c r="AU9" s="8" t="s">
        <v>80</v>
      </c>
      <c r="AV9" s="8" t="s">
        <v>80</v>
      </c>
      <c r="AW9" s="8" t="s">
        <v>73</v>
      </c>
      <c r="AX9" s="8" t="s">
        <v>73</v>
      </c>
      <c r="AY9" s="8" t="s">
        <v>63</v>
      </c>
      <c r="AZ9" s="8" t="s">
        <v>63</v>
      </c>
      <c r="BA9" s="8" t="s">
        <v>72</v>
      </c>
      <c r="BB9" s="8" t="s">
        <v>73</v>
      </c>
      <c r="BC9" s="8" t="s">
        <v>73</v>
      </c>
      <c r="BE9" s="8" t="s">
        <v>73</v>
      </c>
    </row>
    <row r="10" spans="1:58" x14ac:dyDescent="0.25">
      <c r="A10" s="4">
        <v>45569.416866712963</v>
      </c>
      <c r="B10" s="5" t="s">
        <v>106</v>
      </c>
      <c r="C10" s="6" t="s">
        <v>107</v>
      </c>
      <c r="D10" s="5">
        <v>3.57</v>
      </c>
      <c r="E10" s="5">
        <v>0</v>
      </c>
      <c r="F10" s="5" t="s">
        <v>60</v>
      </c>
      <c r="G10" s="5" t="s">
        <v>76</v>
      </c>
      <c r="H10" s="5" t="s">
        <v>108</v>
      </c>
      <c r="I10" s="5" t="s">
        <v>63</v>
      </c>
      <c r="J10" s="5" t="s">
        <v>64</v>
      </c>
      <c r="K10" s="5" t="s">
        <v>64</v>
      </c>
      <c r="L10" s="5" t="s">
        <v>64</v>
      </c>
      <c r="M10" s="5" t="s">
        <v>78</v>
      </c>
      <c r="N10" s="5" t="s">
        <v>78</v>
      </c>
      <c r="O10" s="5" t="s">
        <v>64</v>
      </c>
      <c r="P10" s="5" t="s">
        <v>64</v>
      </c>
      <c r="Q10" s="5" t="s">
        <v>64</v>
      </c>
      <c r="R10" s="5" t="s">
        <v>64</v>
      </c>
      <c r="S10" s="5" t="s">
        <v>64</v>
      </c>
      <c r="T10" s="5" t="s">
        <v>64</v>
      </c>
      <c r="U10" s="5" t="s">
        <v>64</v>
      </c>
      <c r="V10" s="5" t="s">
        <v>64</v>
      </c>
      <c r="W10" s="5" t="s">
        <v>64</v>
      </c>
      <c r="X10" s="5" t="s">
        <v>64</v>
      </c>
      <c r="Y10" s="5" t="s">
        <v>64</v>
      </c>
      <c r="Z10" s="5" t="s">
        <v>65</v>
      </c>
      <c r="AA10" s="5" t="s">
        <v>65</v>
      </c>
      <c r="AB10" s="5" t="s">
        <v>65</v>
      </c>
      <c r="AC10" s="5" t="s">
        <v>65</v>
      </c>
      <c r="AD10" s="5" t="s">
        <v>65</v>
      </c>
      <c r="AE10" s="5" t="s">
        <v>65</v>
      </c>
      <c r="AF10" s="5" t="s">
        <v>66</v>
      </c>
      <c r="AG10" s="5" t="s">
        <v>65</v>
      </c>
      <c r="AH10" s="5" t="s">
        <v>66</v>
      </c>
      <c r="AI10" s="5" t="s">
        <v>79</v>
      </c>
      <c r="AJ10" s="5" t="s">
        <v>65</v>
      </c>
      <c r="AK10" s="5" t="s">
        <v>65</v>
      </c>
      <c r="AL10" s="5" t="s">
        <v>65</v>
      </c>
      <c r="AM10" s="5" t="s">
        <v>66</v>
      </c>
      <c r="AN10" s="5" t="s">
        <v>66</v>
      </c>
      <c r="AO10" s="5" t="s">
        <v>66</v>
      </c>
      <c r="AP10" s="5" t="s">
        <v>85</v>
      </c>
      <c r="AQ10" s="5" t="s">
        <v>85</v>
      </c>
      <c r="AR10" s="5" t="s">
        <v>73</v>
      </c>
      <c r="AS10" s="5" t="s">
        <v>109</v>
      </c>
      <c r="AT10" s="5" t="s">
        <v>69</v>
      </c>
      <c r="AU10" s="5" t="s">
        <v>93</v>
      </c>
      <c r="AV10" s="5" t="s">
        <v>71</v>
      </c>
      <c r="AW10" s="5" t="s">
        <v>73</v>
      </c>
      <c r="AX10" s="5" t="s">
        <v>73</v>
      </c>
      <c r="AY10" s="5" t="s">
        <v>73</v>
      </c>
      <c r="AZ10" s="5" t="s">
        <v>73</v>
      </c>
      <c r="BA10" s="5" t="s">
        <v>72</v>
      </c>
      <c r="BB10" s="5" t="s">
        <v>73</v>
      </c>
      <c r="BC10" s="5" t="s">
        <v>73</v>
      </c>
      <c r="BE10" s="5" t="s">
        <v>73</v>
      </c>
    </row>
    <row r="11" spans="1:58" x14ac:dyDescent="0.25">
      <c r="A11" s="7">
        <v>45569.416871134265</v>
      </c>
      <c r="B11" s="8" t="s">
        <v>110</v>
      </c>
      <c r="C11" s="9" t="s">
        <v>111</v>
      </c>
      <c r="D11" s="8">
        <v>40.18</v>
      </c>
      <c r="E11" s="8">
        <v>0.04</v>
      </c>
      <c r="F11" s="8" t="s">
        <v>60</v>
      </c>
      <c r="G11" s="8" t="s">
        <v>76</v>
      </c>
      <c r="H11" s="8" t="s">
        <v>108</v>
      </c>
      <c r="I11" s="8" t="s">
        <v>63</v>
      </c>
      <c r="J11" s="8" t="s">
        <v>64</v>
      </c>
      <c r="K11" s="8" t="s">
        <v>84</v>
      </c>
      <c r="L11" s="8" t="s">
        <v>64</v>
      </c>
      <c r="M11" s="8" t="s">
        <v>84</v>
      </c>
      <c r="N11" s="8" t="s">
        <v>64</v>
      </c>
      <c r="O11" s="8" t="s">
        <v>84</v>
      </c>
      <c r="P11" s="8" t="s">
        <v>84</v>
      </c>
      <c r="Q11" s="8" t="s">
        <v>64</v>
      </c>
      <c r="R11" s="8" t="s">
        <v>64</v>
      </c>
      <c r="S11" s="8" t="s">
        <v>64</v>
      </c>
      <c r="T11" s="8" t="s">
        <v>64</v>
      </c>
      <c r="U11" s="8" t="s">
        <v>64</v>
      </c>
      <c r="V11" s="8" t="s">
        <v>64</v>
      </c>
      <c r="W11" s="8" t="s">
        <v>64</v>
      </c>
      <c r="X11" s="8" t="s">
        <v>84</v>
      </c>
      <c r="Y11" s="8" t="s">
        <v>64</v>
      </c>
      <c r="Z11" s="8" t="s">
        <v>66</v>
      </c>
      <c r="AA11" s="8" t="s">
        <v>65</v>
      </c>
      <c r="AB11" s="8" t="s">
        <v>66</v>
      </c>
      <c r="AC11" s="8" t="s">
        <v>66</v>
      </c>
      <c r="AD11" s="8" t="s">
        <v>66</v>
      </c>
      <c r="AE11" s="8" t="s">
        <v>65</v>
      </c>
      <c r="AF11" s="8" t="s">
        <v>65</v>
      </c>
      <c r="AG11" s="8" t="s">
        <v>66</v>
      </c>
      <c r="AH11" s="8" t="s">
        <v>66</v>
      </c>
      <c r="AI11" s="8" t="s">
        <v>79</v>
      </c>
      <c r="AJ11" s="8" t="s">
        <v>66</v>
      </c>
      <c r="AK11" s="8" t="s">
        <v>66</v>
      </c>
      <c r="AL11" s="8" t="s">
        <v>66</v>
      </c>
      <c r="AM11" s="8" t="s">
        <v>65</v>
      </c>
      <c r="AN11" s="8" t="s">
        <v>66</v>
      </c>
      <c r="AO11" s="8" t="s">
        <v>66</v>
      </c>
      <c r="AP11" s="8" t="s">
        <v>67</v>
      </c>
      <c r="AQ11" s="8" t="s">
        <v>67</v>
      </c>
      <c r="AR11" s="8" t="s">
        <v>63</v>
      </c>
      <c r="AS11" s="8" t="s">
        <v>68</v>
      </c>
      <c r="AT11" s="8" t="s">
        <v>69</v>
      </c>
      <c r="AU11" s="8" t="s">
        <v>93</v>
      </c>
      <c r="AV11" s="8" t="s">
        <v>71</v>
      </c>
      <c r="AW11" s="8" t="s">
        <v>63</v>
      </c>
      <c r="AX11" s="8" t="s">
        <v>72</v>
      </c>
      <c r="AY11" s="8" t="s">
        <v>72</v>
      </c>
      <c r="AZ11" s="8" t="s">
        <v>72</v>
      </c>
      <c r="BA11" s="8" t="s">
        <v>72</v>
      </c>
      <c r="BB11" s="8" t="s">
        <v>72</v>
      </c>
      <c r="BC11" s="8" t="s">
        <v>73</v>
      </c>
      <c r="BE11" s="8" t="s">
        <v>73</v>
      </c>
    </row>
    <row r="12" spans="1:58" x14ac:dyDescent="0.25">
      <c r="A12" s="4">
        <v>45569.419289351848</v>
      </c>
      <c r="B12" s="5" t="s">
        <v>112</v>
      </c>
      <c r="C12" s="5" t="s">
        <v>113</v>
      </c>
      <c r="D12" s="5">
        <v>2.68</v>
      </c>
      <c r="E12" s="5">
        <v>0.17</v>
      </c>
      <c r="F12" s="5" t="s">
        <v>114</v>
      </c>
      <c r="G12" s="5" t="s">
        <v>76</v>
      </c>
      <c r="H12" s="5" t="s">
        <v>100</v>
      </c>
      <c r="I12" s="5" t="s">
        <v>63</v>
      </c>
      <c r="J12" s="5" t="s">
        <v>64</v>
      </c>
      <c r="K12" s="5" t="s">
        <v>78</v>
      </c>
      <c r="L12" s="5" t="s">
        <v>64</v>
      </c>
      <c r="M12" s="5" t="s">
        <v>78</v>
      </c>
      <c r="N12" s="5" t="s">
        <v>64</v>
      </c>
      <c r="O12" s="5" t="s">
        <v>64</v>
      </c>
      <c r="P12" s="5" t="s">
        <v>78</v>
      </c>
      <c r="Q12" s="5" t="s">
        <v>64</v>
      </c>
      <c r="R12" s="5" t="s">
        <v>64</v>
      </c>
      <c r="S12" s="5" t="s">
        <v>64</v>
      </c>
      <c r="T12" s="5" t="s">
        <v>64</v>
      </c>
      <c r="U12" s="5" t="s">
        <v>64</v>
      </c>
      <c r="V12" s="5" t="s">
        <v>64</v>
      </c>
      <c r="W12" s="5" t="s">
        <v>64</v>
      </c>
      <c r="X12" s="5" t="s">
        <v>64</v>
      </c>
      <c r="Y12" s="5" t="s">
        <v>64</v>
      </c>
      <c r="Z12" s="5" t="s">
        <v>65</v>
      </c>
      <c r="AA12" s="5" t="s">
        <v>65</v>
      </c>
      <c r="AB12" s="5" t="s">
        <v>65</v>
      </c>
      <c r="AC12" s="5" t="s">
        <v>65</v>
      </c>
      <c r="AD12" s="5" t="s">
        <v>65</v>
      </c>
      <c r="AE12" s="5" t="s">
        <v>65</v>
      </c>
      <c r="AF12" s="5" t="s">
        <v>66</v>
      </c>
      <c r="AG12" s="5" t="s">
        <v>65</v>
      </c>
      <c r="AH12" s="5" t="s">
        <v>66</v>
      </c>
      <c r="AI12" s="5" t="s">
        <v>101</v>
      </c>
      <c r="AJ12" s="5" t="s">
        <v>65</v>
      </c>
      <c r="AK12" s="5" t="s">
        <v>66</v>
      </c>
      <c r="AL12" s="5" t="s">
        <v>66</v>
      </c>
      <c r="AM12" s="5" t="s">
        <v>65</v>
      </c>
      <c r="AN12" s="5" t="s">
        <v>65</v>
      </c>
      <c r="AO12" s="5" t="s">
        <v>65</v>
      </c>
      <c r="AP12" s="5" t="s">
        <v>67</v>
      </c>
      <c r="AQ12" s="5" t="s">
        <v>67</v>
      </c>
      <c r="AR12" s="5" t="s">
        <v>63</v>
      </c>
      <c r="AS12" s="5" t="s">
        <v>115</v>
      </c>
      <c r="AT12" s="5" t="s">
        <v>87</v>
      </c>
      <c r="AU12" s="5" t="s">
        <v>85</v>
      </c>
      <c r="AV12" s="5" t="s">
        <v>71</v>
      </c>
      <c r="AW12" s="5" t="s">
        <v>72</v>
      </c>
      <c r="AX12" s="5" t="s">
        <v>63</v>
      </c>
      <c r="AY12" s="5" t="s">
        <v>73</v>
      </c>
      <c r="AZ12" s="5" t="s">
        <v>72</v>
      </c>
      <c r="BA12" s="5" t="s">
        <v>63</v>
      </c>
      <c r="BB12" s="5" t="s">
        <v>63</v>
      </c>
      <c r="BC12" s="5" t="s">
        <v>73</v>
      </c>
      <c r="BD12" s="5" t="s">
        <v>116</v>
      </c>
      <c r="BE12" s="5" t="s">
        <v>73</v>
      </c>
    </row>
    <row r="13" spans="1:58" x14ac:dyDescent="0.25">
      <c r="A13" s="7">
        <v>45569.422582673607</v>
      </c>
      <c r="B13" s="8" t="s">
        <v>117</v>
      </c>
      <c r="C13" s="9" t="s">
        <v>118</v>
      </c>
      <c r="D13" s="8">
        <v>30.36</v>
      </c>
      <c r="E13" s="8">
        <v>0.08</v>
      </c>
      <c r="F13" s="8" t="s">
        <v>114</v>
      </c>
      <c r="G13" s="8" t="s">
        <v>76</v>
      </c>
      <c r="H13" s="8" t="s">
        <v>105</v>
      </c>
      <c r="I13" s="8" t="s">
        <v>63</v>
      </c>
      <c r="J13" s="8" t="s">
        <v>64</v>
      </c>
      <c r="K13" s="8" t="s">
        <v>64</v>
      </c>
      <c r="L13" s="8" t="s">
        <v>64</v>
      </c>
      <c r="M13" s="8" t="s">
        <v>64</v>
      </c>
      <c r="N13" s="8" t="s">
        <v>64</v>
      </c>
      <c r="O13" s="8" t="s">
        <v>64</v>
      </c>
      <c r="P13" s="8" t="s">
        <v>84</v>
      </c>
      <c r="Q13" s="8" t="s">
        <v>64</v>
      </c>
      <c r="R13" s="8" t="s">
        <v>64</v>
      </c>
      <c r="S13" s="8" t="s">
        <v>84</v>
      </c>
      <c r="T13" s="8" t="s">
        <v>64</v>
      </c>
      <c r="U13" s="8" t="s">
        <v>64</v>
      </c>
      <c r="V13" s="8" t="s">
        <v>64</v>
      </c>
      <c r="W13" s="8" t="s">
        <v>64</v>
      </c>
      <c r="X13" s="8" t="s">
        <v>64</v>
      </c>
      <c r="Y13" s="8" t="s">
        <v>64</v>
      </c>
      <c r="Z13" s="8" t="s">
        <v>66</v>
      </c>
      <c r="AA13" s="8" t="s">
        <v>66</v>
      </c>
      <c r="AB13" s="8" t="s">
        <v>66</v>
      </c>
      <c r="AC13" s="8" t="s">
        <v>65</v>
      </c>
      <c r="AD13" s="8" t="s">
        <v>66</v>
      </c>
      <c r="AE13" s="8" t="s">
        <v>66</v>
      </c>
      <c r="AF13" s="8" t="s">
        <v>66</v>
      </c>
      <c r="AG13" s="8" t="s">
        <v>66</v>
      </c>
      <c r="AH13" s="8" t="s">
        <v>66</v>
      </c>
      <c r="AI13" s="8" t="s">
        <v>66</v>
      </c>
      <c r="AJ13" s="8" t="s">
        <v>66</v>
      </c>
      <c r="AK13" s="8" t="s">
        <v>66</v>
      </c>
      <c r="AL13" s="8" t="s">
        <v>66</v>
      </c>
      <c r="AM13" s="8" t="s">
        <v>65</v>
      </c>
      <c r="AN13" s="8" t="s">
        <v>66</v>
      </c>
      <c r="AO13" s="8" t="s">
        <v>65</v>
      </c>
      <c r="AP13" s="8" t="s">
        <v>119</v>
      </c>
      <c r="AQ13" s="8" t="s">
        <v>119</v>
      </c>
      <c r="AR13" s="8" t="s">
        <v>86</v>
      </c>
      <c r="AS13" s="8" t="s">
        <v>120</v>
      </c>
      <c r="AT13" s="8" t="s">
        <v>87</v>
      </c>
      <c r="AU13" s="8" t="s">
        <v>70</v>
      </c>
      <c r="AV13" s="8" t="s">
        <v>71</v>
      </c>
      <c r="AW13" s="8" t="s">
        <v>72</v>
      </c>
      <c r="AX13" s="8" t="s">
        <v>73</v>
      </c>
      <c r="AY13" s="8" t="s">
        <v>72</v>
      </c>
      <c r="AZ13" s="8" t="s">
        <v>72</v>
      </c>
      <c r="BA13" s="8" t="s">
        <v>63</v>
      </c>
      <c r="BB13" s="8" t="s">
        <v>73</v>
      </c>
      <c r="BC13" s="8" t="s">
        <v>73</v>
      </c>
      <c r="BD13" s="8" t="s">
        <v>121</v>
      </c>
      <c r="BE13" s="8" t="s">
        <v>63</v>
      </c>
      <c r="BF13" s="10" t="s">
        <v>122</v>
      </c>
    </row>
    <row r="14" spans="1:58" x14ac:dyDescent="0.25">
      <c r="A14" s="4">
        <v>45569.423362071757</v>
      </c>
      <c r="B14" s="5" t="s">
        <v>123</v>
      </c>
      <c r="C14" s="6" t="s">
        <v>124</v>
      </c>
      <c r="D14" s="5">
        <v>42.86</v>
      </c>
      <c r="E14" s="5">
        <v>0.13</v>
      </c>
      <c r="F14" s="5" t="s">
        <v>60</v>
      </c>
      <c r="G14" s="5" t="s">
        <v>76</v>
      </c>
      <c r="H14" s="5" t="s">
        <v>125</v>
      </c>
      <c r="I14" s="5" t="s">
        <v>63</v>
      </c>
      <c r="J14" s="5" t="s">
        <v>64</v>
      </c>
      <c r="K14" s="5" t="s">
        <v>84</v>
      </c>
      <c r="L14" s="5" t="s">
        <v>64</v>
      </c>
      <c r="M14" s="5" t="s">
        <v>84</v>
      </c>
      <c r="N14" s="5" t="s">
        <v>64</v>
      </c>
      <c r="O14" s="5" t="s">
        <v>64</v>
      </c>
      <c r="P14" s="5" t="s">
        <v>84</v>
      </c>
      <c r="Q14" s="5" t="s">
        <v>84</v>
      </c>
      <c r="R14" s="5" t="s">
        <v>64</v>
      </c>
      <c r="S14" s="5" t="s">
        <v>64</v>
      </c>
      <c r="T14" s="5" t="s">
        <v>64</v>
      </c>
      <c r="U14" s="5" t="s">
        <v>84</v>
      </c>
      <c r="V14" s="5" t="s">
        <v>64</v>
      </c>
      <c r="W14" s="5" t="s">
        <v>84</v>
      </c>
      <c r="X14" s="5" t="s">
        <v>64</v>
      </c>
      <c r="Y14" s="5" t="s">
        <v>64</v>
      </c>
      <c r="Z14" s="5" t="s">
        <v>66</v>
      </c>
      <c r="AA14" s="5" t="s">
        <v>66</v>
      </c>
      <c r="AB14" s="5" t="s">
        <v>66</v>
      </c>
      <c r="AC14" s="5" t="s">
        <v>65</v>
      </c>
      <c r="AD14" s="5" t="s">
        <v>65</v>
      </c>
      <c r="AE14" s="5" t="s">
        <v>65</v>
      </c>
      <c r="AF14" s="5" t="s">
        <v>66</v>
      </c>
      <c r="AG14" s="5" t="s">
        <v>66</v>
      </c>
      <c r="AH14" s="5" t="s">
        <v>66</v>
      </c>
      <c r="AI14" s="5" t="s">
        <v>79</v>
      </c>
      <c r="AJ14" s="5" t="s">
        <v>66</v>
      </c>
      <c r="AK14" s="5" t="s">
        <v>66</v>
      </c>
      <c r="AL14" s="5" t="s">
        <v>66</v>
      </c>
      <c r="AM14" s="5" t="s">
        <v>65</v>
      </c>
      <c r="AN14" s="5" t="s">
        <v>66</v>
      </c>
      <c r="AO14" s="5" t="s">
        <v>66</v>
      </c>
      <c r="AP14" s="5" t="s">
        <v>67</v>
      </c>
      <c r="AQ14" s="5" t="s">
        <v>67</v>
      </c>
      <c r="AR14" s="5" t="s">
        <v>86</v>
      </c>
      <c r="AS14" s="5" t="s">
        <v>68</v>
      </c>
      <c r="AT14" s="5" t="s">
        <v>87</v>
      </c>
      <c r="AU14" s="5" t="s">
        <v>70</v>
      </c>
      <c r="AV14" s="5" t="s">
        <v>71</v>
      </c>
      <c r="AW14" s="5" t="s">
        <v>73</v>
      </c>
      <c r="AX14" s="5" t="s">
        <v>73</v>
      </c>
      <c r="AY14" s="5" t="s">
        <v>72</v>
      </c>
      <c r="AZ14" s="5" t="s">
        <v>73</v>
      </c>
      <c r="BA14" s="5" t="s">
        <v>73</v>
      </c>
      <c r="BB14" s="5" t="s">
        <v>73</v>
      </c>
      <c r="BC14" s="5" t="s">
        <v>73</v>
      </c>
      <c r="BE14" s="5" t="s">
        <v>73</v>
      </c>
    </row>
    <row r="15" spans="1:58" x14ac:dyDescent="0.25">
      <c r="A15" s="7">
        <v>45569.423507384257</v>
      </c>
      <c r="B15" s="8" t="s">
        <v>126</v>
      </c>
      <c r="C15" s="9" t="s">
        <v>127</v>
      </c>
      <c r="D15" s="8">
        <v>50</v>
      </c>
      <c r="E15" s="8">
        <v>0</v>
      </c>
      <c r="F15" s="8" t="s">
        <v>114</v>
      </c>
      <c r="G15" s="8" t="s">
        <v>76</v>
      </c>
      <c r="H15" s="8" t="s">
        <v>128</v>
      </c>
      <c r="I15" s="8" t="s">
        <v>63</v>
      </c>
      <c r="J15" s="8" t="s">
        <v>64</v>
      </c>
      <c r="K15" s="8" t="s">
        <v>64</v>
      </c>
      <c r="L15" s="8" t="s">
        <v>64</v>
      </c>
      <c r="M15" s="8" t="s">
        <v>64</v>
      </c>
      <c r="N15" s="8" t="s">
        <v>64</v>
      </c>
      <c r="O15" s="8" t="s">
        <v>64</v>
      </c>
      <c r="P15" s="8" t="s">
        <v>64</v>
      </c>
      <c r="Q15" s="8" t="s">
        <v>64</v>
      </c>
      <c r="R15" s="8" t="s">
        <v>64</v>
      </c>
      <c r="S15" s="8" t="s">
        <v>64</v>
      </c>
      <c r="T15" s="8" t="s">
        <v>64</v>
      </c>
      <c r="U15" s="8" t="s">
        <v>64</v>
      </c>
      <c r="V15" s="8" t="s">
        <v>64</v>
      </c>
      <c r="W15" s="8" t="s">
        <v>64</v>
      </c>
      <c r="X15" s="8" t="s">
        <v>64</v>
      </c>
      <c r="Y15" s="8" t="s">
        <v>84</v>
      </c>
      <c r="Z15" s="8" t="s">
        <v>66</v>
      </c>
      <c r="AA15" s="8" t="s">
        <v>66</v>
      </c>
      <c r="AB15" s="8" t="s">
        <v>66</v>
      </c>
      <c r="AC15" s="8" t="s">
        <v>66</v>
      </c>
      <c r="AD15" s="8" t="s">
        <v>66</v>
      </c>
      <c r="AE15" s="8" t="s">
        <v>79</v>
      </c>
      <c r="AF15" s="8" t="s">
        <v>66</v>
      </c>
      <c r="AG15" s="8" t="s">
        <v>66</v>
      </c>
      <c r="AH15" s="8" t="s">
        <v>66</v>
      </c>
      <c r="AI15" s="8" t="s">
        <v>66</v>
      </c>
      <c r="AJ15" s="8" t="s">
        <v>66</v>
      </c>
      <c r="AK15" s="8" t="s">
        <v>79</v>
      </c>
      <c r="AL15" s="8" t="s">
        <v>66</v>
      </c>
      <c r="AM15" s="8" t="s">
        <v>66</v>
      </c>
      <c r="AN15" s="8" t="s">
        <v>66</v>
      </c>
      <c r="AO15" s="8" t="s">
        <v>66</v>
      </c>
      <c r="AP15" s="8" t="s">
        <v>67</v>
      </c>
      <c r="AQ15" s="8" t="s">
        <v>67</v>
      </c>
      <c r="AR15" s="8" t="s">
        <v>63</v>
      </c>
      <c r="AS15" s="8" t="s">
        <v>68</v>
      </c>
      <c r="AT15" s="8" t="s">
        <v>87</v>
      </c>
      <c r="AU15" s="8" t="s">
        <v>67</v>
      </c>
      <c r="AV15" s="8" t="s">
        <v>80</v>
      </c>
      <c r="AW15" s="8" t="s">
        <v>73</v>
      </c>
      <c r="AX15" s="8" t="s">
        <v>73</v>
      </c>
      <c r="AY15" s="8" t="s">
        <v>72</v>
      </c>
      <c r="AZ15" s="8" t="s">
        <v>73</v>
      </c>
      <c r="BA15" s="8" t="s">
        <v>72</v>
      </c>
      <c r="BB15" s="8" t="s">
        <v>72</v>
      </c>
      <c r="BC15" s="8" t="s">
        <v>73</v>
      </c>
      <c r="BE15" s="8" t="s">
        <v>63</v>
      </c>
      <c r="BF15" s="10" t="s">
        <v>122</v>
      </c>
    </row>
    <row r="16" spans="1:58" x14ac:dyDescent="0.25">
      <c r="A16" s="11">
        <v>45569.428056770834</v>
      </c>
      <c r="B16" s="12" t="s">
        <v>129</v>
      </c>
      <c r="C16" s="13" t="s">
        <v>130</v>
      </c>
      <c r="D16" s="12">
        <v>100</v>
      </c>
      <c r="E16" s="12">
        <v>0.13</v>
      </c>
      <c r="F16" s="12" t="s">
        <v>60</v>
      </c>
      <c r="G16" s="12" t="s">
        <v>76</v>
      </c>
      <c r="H16" s="12" t="s">
        <v>77</v>
      </c>
      <c r="I16" s="12" t="s">
        <v>73</v>
      </c>
      <c r="J16" s="12" t="s">
        <v>64</v>
      </c>
      <c r="K16" s="12" t="s">
        <v>84</v>
      </c>
      <c r="L16" s="12" t="s">
        <v>64</v>
      </c>
      <c r="M16" s="12" t="s">
        <v>78</v>
      </c>
      <c r="N16" s="12" t="s">
        <v>64</v>
      </c>
      <c r="O16" s="12" t="s">
        <v>64</v>
      </c>
      <c r="P16" s="12" t="s">
        <v>84</v>
      </c>
      <c r="Q16" s="12" t="s">
        <v>64</v>
      </c>
      <c r="R16" s="12" t="s">
        <v>64</v>
      </c>
      <c r="S16" s="12" t="s">
        <v>84</v>
      </c>
      <c r="T16" s="12" t="s">
        <v>64</v>
      </c>
      <c r="U16" s="12" t="s">
        <v>64</v>
      </c>
      <c r="V16" s="12" t="s">
        <v>64</v>
      </c>
      <c r="W16" s="12" t="s">
        <v>64</v>
      </c>
      <c r="X16" s="12" t="s">
        <v>64</v>
      </c>
      <c r="Y16" s="12" t="s">
        <v>64</v>
      </c>
      <c r="Z16" s="12" t="s">
        <v>65</v>
      </c>
      <c r="AA16" s="12" t="s">
        <v>66</v>
      </c>
      <c r="AB16" s="12" t="s">
        <v>66</v>
      </c>
      <c r="AC16" s="12" t="s">
        <v>66</v>
      </c>
      <c r="AD16" s="12" t="s">
        <v>66</v>
      </c>
      <c r="AE16" s="12" t="s">
        <v>66</v>
      </c>
      <c r="AF16" s="12" t="s">
        <v>66</v>
      </c>
      <c r="AG16" s="12" t="s">
        <v>65</v>
      </c>
      <c r="AH16" s="12" t="s">
        <v>66</v>
      </c>
      <c r="AI16" s="12" t="s">
        <v>79</v>
      </c>
      <c r="AJ16" s="12" t="s">
        <v>66</v>
      </c>
      <c r="AK16" s="12" t="s">
        <v>65</v>
      </c>
      <c r="AL16" s="12" t="s">
        <v>65</v>
      </c>
      <c r="AM16" s="12" t="s">
        <v>65</v>
      </c>
      <c r="AN16" s="12" t="s">
        <v>66</v>
      </c>
      <c r="AO16" s="12" t="s">
        <v>66</v>
      </c>
      <c r="AP16" s="12" t="s">
        <v>85</v>
      </c>
      <c r="AQ16" s="12" t="s">
        <v>85</v>
      </c>
      <c r="AR16" s="12" t="s">
        <v>86</v>
      </c>
      <c r="AS16" s="12" t="s">
        <v>131</v>
      </c>
      <c r="AT16" s="12" t="s">
        <v>69</v>
      </c>
      <c r="AU16" s="12" t="s">
        <v>70</v>
      </c>
      <c r="AV16" s="12" t="s">
        <v>132</v>
      </c>
      <c r="AW16" s="12" t="s">
        <v>73</v>
      </c>
      <c r="AX16" s="12" t="s">
        <v>72</v>
      </c>
      <c r="AY16" s="12" t="s">
        <v>63</v>
      </c>
      <c r="AZ16" s="12" t="s">
        <v>72</v>
      </c>
      <c r="BA16" s="12" t="s">
        <v>73</v>
      </c>
      <c r="BB16" s="12" t="s">
        <v>73</v>
      </c>
      <c r="BC16" s="12" t="s">
        <v>73</v>
      </c>
      <c r="BD16" s="12"/>
      <c r="BE16" s="12" t="s">
        <v>73</v>
      </c>
      <c r="BF16" s="14"/>
    </row>
    <row r="17" spans="1:57" x14ac:dyDescent="0.25">
      <c r="A17" s="7">
        <v>45569.428526793985</v>
      </c>
      <c r="B17" s="8" t="s">
        <v>133</v>
      </c>
      <c r="C17" s="9" t="s">
        <v>134</v>
      </c>
      <c r="D17" s="8">
        <v>77.680000000000007</v>
      </c>
      <c r="E17" s="8">
        <v>0.42</v>
      </c>
      <c r="F17" s="8" t="s">
        <v>60</v>
      </c>
      <c r="G17" s="8" t="s">
        <v>76</v>
      </c>
      <c r="H17" s="8" t="s">
        <v>100</v>
      </c>
      <c r="I17" s="8" t="s">
        <v>63</v>
      </c>
      <c r="J17" s="8" t="s">
        <v>64</v>
      </c>
      <c r="K17" s="8" t="s">
        <v>84</v>
      </c>
      <c r="L17" s="8" t="s">
        <v>64</v>
      </c>
      <c r="M17" s="8" t="s">
        <v>84</v>
      </c>
      <c r="N17" s="8" t="s">
        <v>64</v>
      </c>
      <c r="O17" s="8" t="s">
        <v>84</v>
      </c>
      <c r="P17" s="8" t="s">
        <v>64</v>
      </c>
      <c r="Q17" s="8" t="s">
        <v>64</v>
      </c>
      <c r="R17" s="8" t="s">
        <v>64</v>
      </c>
      <c r="S17" s="8" t="s">
        <v>64</v>
      </c>
      <c r="T17" s="8" t="s">
        <v>64</v>
      </c>
      <c r="U17" s="8" t="s">
        <v>64</v>
      </c>
      <c r="V17" s="8" t="s">
        <v>64</v>
      </c>
      <c r="W17" s="8" t="s">
        <v>64</v>
      </c>
      <c r="X17" s="8" t="s">
        <v>64</v>
      </c>
      <c r="Y17" s="8" t="s">
        <v>64</v>
      </c>
      <c r="Z17" s="8" t="s">
        <v>66</v>
      </c>
      <c r="AA17" s="8" t="s">
        <v>66</v>
      </c>
      <c r="AB17" s="8" t="s">
        <v>66</v>
      </c>
      <c r="AC17" s="8" t="s">
        <v>79</v>
      </c>
      <c r="AD17" s="8" t="s">
        <v>66</v>
      </c>
      <c r="AE17" s="8" t="s">
        <v>66</v>
      </c>
      <c r="AF17" s="8" t="s">
        <v>66</v>
      </c>
      <c r="AG17" s="8" t="s">
        <v>66</v>
      </c>
      <c r="AH17" s="8" t="s">
        <v>66</v>
      </c>
      <c r="AI17" s="8" t="s">
        <v>79</v>
      </c>
      <c r="AJ17" s="8" t="s">
        <v>66</v>
      </c>
      <c r="AK17" s="8" t="s">
        <v>66</v>
      </c>
      <c r="AL17" s="8" t="s">
        <v>66</v>
      </c>
      <c r="AM17" s="8" t="s">
        <v>66</v>
      </c>
      <c r="AN17" s="8" t="s">
        <v>66</v>
      </c>
      <c r="AO17" s="8" t="s">
        <v>66</v>
      </c>
      <c r="AP17" s="8" t="s">
        <v>67</v>
      </c>
      <c r="AQ17" s="8" t="s">
        <v>67</v>
      </c>
      <c r="AR17" s="8" t="s">
        <v>86</v>
      </c>
      <c r="AS17" s="8" t="s">
        <v>68</v>
      </c>
      <c r="AT17" s="8" t="s">
        <v>69</v>
      </c>
      <c r="AU17" s="8" t="s">
        <v>93</v>
      </c>
      <c r="AV17" s="8" t="s">
        <v>71</v>
      </c>
      <c r="AW17" s="8" t="s">
        <v>63</v>
      </c>
      <c r="AX17" s="8" t="s">
        <v>72</v>
      </c>
      <c r="AY17" s="8" t="s">
        <v>63</v>
      </c>
      <c r="AZ17" s="8" t="s">
        <v>72</v>
      </c>
      <c r="BA17" s="8" t="s">
        <v>63</v>
      </c>
      <c r="BB17" s="8" t="s">
        <v>72</v>
      </c>
      <c r="BC17" s="8" t="s">
        <v>73</v>
      </c>
      <c r="BE17" s="8" t="s">
        <v>73</v>
      </c>
    </row>
    <row r="18" spans="1:57" x14ac:dyDescent="0.25">
      <c r="A18" s="4">
        <v>45569.429754618061</v>
      </c>
      <c r="B18" s="5" t="s">
        <v>135</v>
      </c>
      <c r="C18" s="6" t="s">
        <v>136</v>
      </c>
      <c r="D18" s="5">
        <v>25.89</v>
      </c>
      <c r="E18" s="5">
        <v>0</v>
      </c>
      <c r="F18" s="5" t="s">
        <v>60</v>
      </c>
      <c r="G18" s="5" t="s">
        <v>76</v>
      </c>
      <c r="H18" s="5" t="s">
        <v>100</v>
      </c>
      <c r="I18" s="5" t="s">
        <v>63</v>
      </c>
      <c r="J18" s="5" t="s">
        <v>64</v>
      </c>
      <c r="K18" s="5" t="s">
        <v>78</v>
      </c>
      <c r="L18" s="5" t="s">
        <v>64</v>
      </c>
      <c r="M18" s="5" t="s">
        <v>78</v>
      </c>
      <c r="N18" s="5" t="s">
        <v>64</v>
      </c>
      <c r="O18" s="5" t="s">
        <v>64</v>
      </c>
      <c r="P18" s="5" t="s">
        <v>64</v>
      </c>
      <c r="Q18" s="5" t="s">
        <v>78</v>
      </c>
      <c r="R18" s="5" t="s">
        <v>64</v>
      </c>
      <c r="S18" s="5" t="s">
        <v>64</v>
      </c>
      <c r="T18" s="5" t="s">
        <v>64</v>
      </c>
      <c r="U18" s="5" t="s">
        <v>78</v>
      </c>
      <c r="V18" s="5" t="s">
        <v>64</v>
      </c>
      <c r="W18" s="5" t="s">
        <v>64</v>
      </c>
      <c r="X18" s="5" t="s">
        <v>64</v>
      </c>
      <c r="Y18" s="5" t="s">
        <v>64</v>
      </c>
      <c r="Z18" s="5" t="s">
        <v>66</v>
      </c>
      <c r="AA18" s="5" t="s">
        <v>66</v>
      </c>
      <c r="AB18" s="5" t="s">
        <v>65</v>
      </c>
      <c r="AC18" s="5" t="s">
        <v>66</v>
      </c>
      <c r="AD18" s="5" t="s">
        <v>66</v>
      </c>
      <c r="AE18" s="5" t="s">
        <v>65</v>
      </c>
      <c r="AF18" s="5" t="s">
        <v>79</v>
      </c>
      <c r="AG18" s="5" t="s">
        <v>66</v>
      </c>
      <c r="AH18" s="5" t="s">
        <v>79</v>
      </c>
      <c r="AI18" s="5" t="s">
        <v>79</v>
      </c>
      <c r="AJ18" s="5" t="s">
        <v>66</v>
      </c>
      <c r="AK18" s="5" t="s">
        <v>66</v>
      </c>
      <c r="AL18" s="5" t="s">
        <v>66</v>
      </c>
      <c r="AM18" s="5" t="s">
        <v>66</v>
      </c>
      <c r="AN18" s="5" t="s">
        <v>66</v>
      </c>
      <c r="AO18" s="5" t="s">
        <v>66</v>
      </c>
      <c r="AP18" s="5" t="s">
        <v>85</v>
      </c>
      <c r="AQ18" s="5" t="s">
        <v>85</v>
      </c>
      <c r="AR18" s="5" t="s">
        <v>63</v>
      </c>
      <c r="AS18" s="5" t="s">
        <v>137</v>
      </c>
      <c r="AT18" s="5" t="s">
        <v>69</v>
      </c>
      <c r="AU18" s="5" t="s">
        <v>70</v>
      </c>
      <c r="AV18" s="5" t="s">
        <v>71</v>
      </c>
      <c r="AW18" s="5" t="s">
        <v>72</v>
      </c>
      <c r="AX18" s="5" t="s">
        <v>72</v>
      </c>
      <c r="AY18" s="5" t="s">
        <v>72</v>
      </c>
      <c r="AZ18" s="5" t="s">
        <v>72</v>
      </c>
      <c r="BA18" s="5" t="s">
        <v>72</v>
      </c>
      <c r="BB18" s="5" t="s">
        <v>72</v>
      </c>
      <c r="BC18" s="5" t="s">
        <v>73</v>
      </c>
      <c r="BE18" s="5" t="s">
        <v>73</v>
      </c>
    </row>
    <row r="19" spans="1:57" x14ac:dyDescent="0.25">
      <c r="A19" s="7">
        <v>45569.432930717594</v>
      </c>
      <c r="B19" s="8" t="s">
        <v>138</v>
      </c>
      <c r="C19" s="9" t="s">
        <v>139</v>
      </c>
      <c r="D19" s="8">
        <v>0</v>
      </c>
      <c r="E19" s="8">
        <v>0</v>
      </c>
      <c r="F19" s="8" t="s">
        <v>60</v>
      </c>
      <c r="G19" s="8" t="s">
        <v>76</v>
      </c>
      <c r="H19" s="8" t="s">
        <v>108</v>
      </c>
      <c r="I19" s="8" t="s">
        <v>63</v>
      </c>
      <c r="J19" s="8" t="s">
        <v>64</v>
      </c>
      <c r="K19" s="8" t="s">
        <v>64</v>
      </c>
      <c r="L19" s="8" t="s">
        <v>64</v>
      </c>
      <c r="M19" s="8" t="s">
        <v>78</v>
      </c>
      <c r="N19" s="8" t="s">
        <v>64</v>
      </c>
      <c r="O19" s="8" t="s">
        <v>64</v>
      </c>
      <c r="P19" s="8" t="s">
        <v>84</v>
      </c>
      <c r="Q19" s="8" t="s">
        <v>64</v>
      </c>
      <c r="R19" s="8" t="s">
        <v>64</v>
      </c>
      <c r="S19" s="8" t="s">
        <v>64</v>
      </c>
      <c r="T19" s="8" t="s">
        <v>64</v>
      </c>
      <c r="U19" s="8" t="s">
        <v>64</v>
      </c>
      <c r="V19" s="8" t="s">
        <v>64</v>
      </c>
      <c r="W19" s="8" t="s">
        <v>64</v>
      </c>
      <c r="X19" s="8" t="s">
        <v>64</v>
      </c>
      <c r="Y19" s="8" t="s">
        <v>64</v>
      </c>
      <c r="Z19" s="8" t="s">
        <v>66</v>
      </c>
      <c r="AA19" s="8" t="s">
        <v>65</v>
      </c>
      <c r="AB19" s="8" t="s">
        <v>66</v>
      </c>
      <c r="AC19" s="8" t="s">
        <v>66</v>
      </c>
      <c r="AD19" s="8" t="s">
        <v>66</v>
      </c>
      <c r="AE19" s="8" t="s">
        <v>66</v>
      </c>
      <c r="AF19" s="8" t="s">
        <v>65</v>
      </c>
      <c r="AG19" s="8" t="s">
        <v>65</v>
      </c>
      <c r="AH19" s="8" t="s">
        <v>65</v>
      </c>
      <c r="AI19" s="8" t="s">
        <v>101</v>
      </c>
      <c r="AJ19" s="8" t="s">
        <v>65</v>
      </c>
      <c r="AK19" s="8" t="s">
        <v>65</v>
      </c>
      <c r="AL19" s="8" t="s">
        <v>65</v>
      </c>
      <c r="AM19" s="8" t="s">
        <v>66</v>
      </c>
      <c r="AN19" s="8" t="s">
        <v>65</v>
      </c>
      <c r="AO19" s="8" t="s">
        <v>65</v>
      </c>
      <c r="AP19" s="8" t="s">
        <v>67</v>
      </c>
      <c r="AQ19" s="8" t="s">
        <v>67</v>
      </c>
      <c r="AR19" s="8" t="s">
        <v>63</v>
      </c>
      <c r="AS19" s="8" t="s">
        <v>68</v>
      </c>
      <c r="AT19" s="8" t="s">
        <v>69</v>
      </c>
      <c r="AU19" s="8" t="s">
        <v>80</v>
      </c>
      <c r="AV19" s="8" t="s">
        <v>132</v>
      </c>
      <c r="AW19" s="8" t="s">
        <v>73</v>
      </c>
      <c r="AX19" s="8" t="s">
        <v>72</v>
      </c>
      <c r="AY19" s="8" t="s">
        <v>72</v>
      </c>
      <c r="AZ19" s="8" t="s">
        <v>72</v>
      </c>
      <c r="BA19" s="8" t="s">
        <v>72</v>
      </c>
      <c r="BB19" s="8" t="s">
        <v>73</v>
      </c>
      <c r="BC19" s="8" t="s">
        <v>73</v>
      </c>
      <c r="BE19" s="8" t="s">
        <v>73</v>
      </c>
    </row>
    <row r="20" spans="1:57" x14ac:dyDescent="0.25">
      <c r="A20" s="4">
        <v>45569.433072928237</v>
      </c>
      <c r="B20" s="5" t="s">
        <v>140</v>
      </c>
      <c r="C20" s="6" t="s">
        <v>141</v>
      </c>
      <c r="D20" s="5">
        <v>50.89</v>
      </c>
      <c r="E20" s="5">
        <v>0.08</v>
      </c>
      <c r="F20" s="5" t="s">
        <v>60</v>
      </c>
      <c r="G20" s="5" t="s">
        <v>76</v>
      </c>
      <c r="H20" s="5" t="s">
        <v>100</v>
      </c>
      <c r="I20" s="5" t="s">
        <v>63</v>
      </c>
      <c r="J20" s="5" t="s">
        <v>64</v>
      </c>
      <c r="K20" s="5" t="s">
        <v>64</v>
      </c>
      <c r="L20" s="5" t="s">
        <v>64</v>
      </c>
      <c r="M20" s="5" t="s">
        <v>78</v>
      </c>
      <c r="N20" s="5" t="s">
        <v>64</v>
      </c>
      <c r="O20" s="5" t="s">
        <v>78</v>
      </c>
      <c r="P20" s="5" t="s">
        <v>84</v>
      </c>
      <c r="Q20" s="5" t="s">
        <v>78</v>
      </c>
      <c r="R20" s="5" t="s">
        <v>64</v>
      </c>
      <c r="S20" s="5" t="s">
        <v>64</v>
      </c>
      <c r="T20" s="5" t="s">
        <v>84</v>
      </c>
      <c r="U20" s="5" t="s">
        <v>84</v>
      </c>
      <c r="V20" s="5" t="s">
        <v>64</v>
      </c>
      <c r="W20" s="5" t="s">
        <v>64</v>
      </c>
      <c r="X20" s="5" t="s">
        <v>64</v>
      </c>
      <c r="Y20" s="5" t="s">
        <v>64</v>
      </c>
      <c r="Z20" s="5" t="s">
        <v>66</v>
      </c>
      <c r="AA20" s="5" t="s">
        <v>65</v>
      </c>
      <c r="AB20" s="5" t="s">
        <v>66</v>
      </c>
      <c r="AC20" s="5" t="s">
        <v>65</v>
      </c>
      <c r="AD20" s="5" t="s">
        <v>66</v>
      </c>
      <c r="AE20" s="5" t="s">
        <v>66</v>
      </c>
      <c r="AF20" s="5" t="s">
        <v>79</v>
      </c>
      <c r="AG20" s="5" t="s">
        <v>66</v>
      </c>
      <c r="AH20" s="5" t="s">
        <v>79</v>
      </c>
      <c r="AI20" s="5" t="s">
        <v>79</v>
      </c>
      <c r="AJ20" s="5" t="s">
        <v>66</v>
      </c>
      <c r="AK20" s="5" t="s">
        <v>66</v>
      </c>
      <c r="AL20" s="5" t="s">
        <v>66</v>
      </c>
      <c r="AM20" s="5" t="s">
        <v>66</v>
      </c>
      <c r="AN20" s="5" t="s">
        <v>66</v>
      </c>
      <c r="AO20" s="5" t="s">
        <v>66</v>
      </c>
      <c r="AP20" s="5" t="s">
        <v>67</v>
      </c>
      <c r="AQ20" s="5" t="s">
        <v>80</v>
      </c>
      <c r="AR20" s="5" t="s">
        <v>63</v>
      </c>
      <c r="AS20" s="5" t="s">
        <v>142</v>
      </c>
      <c r="AT20" s="5" t="s">
        <v>69</v>
      </c>
      <c r="AU20" s="5" t="s">
        <v>80</v>
      </c>
      <c r="AV20" s="5" t="s">
        <v>71</v>
      </c>
      <c r="AW20" s="5" t="s">
        <v>63</v>
      </c>
      <c r="AX20" s="5" t="s">
        <v>73</v>
      </c>
      <c r="AY20" s="5" t="s">
        <v>73</v>
      </c>
      <c r="AZ20" s="5" t="s">
        <v>63</v>
      </c>
      <c r="BA20" s="5" t="s">
        <v>73</v>
      </c>
      <c r="BB20" s="5" t="s">
        <v>73</v>
      </c>
      <c r="BC20" s="5" t="s">
        <v>73</v>
      </c>
      <c r="BE20" s="5" t="s">
        <v>73</v>
      </c>
    </row>
    <row r="21" spans="1:57" x14ac:dyDescent="0.25">
      <c r="A21" s="7">
        <v>45569.437654490743</v>
      </c>
      <c r="B21" s="8" t="s">
        <v>143</v>
      </c>
      <c r="C21" s="9" t="s">
        <v>144</v>
      </c>
      <c r="D21" s="8">
        <v>60.71</v>
      </c>
      <c r="E21" s="8">
        <v>0.08</v>
      </c>
      <c r="F21" s="8" t="s">
        <v>60</v>
      </c>
      <c r="G21" s="8" t="s">
        <v>76</v>
      </c>
      <c r="H21" s="8" t="s">
        <v>100</v>
      </c>
      <c r="I21" s="8" t="s">
        <v>63</v>
      </c>
      <c r="J21" s="8" t="s">
        <v>145</v>
      </c>
      <c r="K21" s="8" t="s">
        <v>78</v>
      </c>
      <c r="L21" s="8" t="s">
        <v>64</v>
      </c>
      <c r="M21" s="8" t="s">
        <v>84</v>
      </c>
      <c r="N21" s="8" t="s">
        <v>64</v>
      </c>
      <c r="O21" s="8" t="s">
        <v>64</v>
      </c>
      <c r="P21" s="8" t="s">
        <v>84</v>
      </c>
      <c r="Q21" s="8" t="s">
        <v>64</v>
      </c>
      <c r="R21" s="8" t="s">
        <v>64</v>
      </c>
      <c r="S21" s="8" t="s">
        <v>64</v>
      </c>
      <c r="T21" s="8" t="s">
        <v>78</v>
      </c>
      <c r="U21" s="8" t="s">
        <v>64</v>
      </c>
      <c r="V21" s="8" t="s">
        <v>64</v>
      </c>
      <c r="W21" s="8" t="s">
        <v>64</v>
      </c>
      <c r="X21" s="8" t="s">
        <v>64</v>
      </c>
      <c r="Y21" s="8" t="s">
        <v>64</v>
      </c>
      <c r="Z21" s="8" t="s">
        <v>66</v>
      </c>
      <c r="AA21" s="8" t="s">
        <v>65</v>
      </c>
      <c r="AB21" s="8" t="s">
        <v>66</v>
      </c>
      <c r="AC21" s="8" t="s">
        <v>79</v>
      </c>
      <c r="AD21" s="8" t="s">
        <v>66</v>
      </c>
      <c r="AE21" s="8" t="s">
        <v>66</v>
      </c>
      <c r="AF21" s="8" t="s">
        <v>66</v>
      </c>
      <c r="AG21" s="8" t="s">
        <v>65</v>
      </c>
      <c r="AH21" s="8" t="s">
        <v>65</v>
      </c>
      <c r="AI21" s="8" t="s">
        <v>101</v>
      </c>
      <c r="AJ21" s="8" t="s">
        <v>65</v>
      </c>
      <c r="AK21" s="8" t="s">
        <v>65</v>
      </c>
      <c r="AL21" s="8" t="s">
        <v>66</v>
      </c>
      <c r="AM21" s="8" t="s">
        <v>66</v>
      </c>
      <c r="AN21" s="8" t="s">
        <v>66</v>
      </c>
      <c r="AO21" s="8" t="s">
        <v>66</v>
      </c>
      <c r="AP21" s="8" t="s">
        <v>67</v>
      </c>
      <c r="AQ21" s="8" t="s">
        <v>67</v>
      </c>
      <c r="AR21" s="8" t="s">
        <v>86</v>
      </c>
      <c r="AS21" s="8" t="s">
        <v>68</v>
      </c>
      <c r="AT21" s="8" t="s">
        <v>87</v>
      </c>
      <c r="AU21" s="8" t="s">
        <v>93</v>
      </c>
      <c r="AV21" s="8" t="s">
        <v>71</v>
      </c>
      <c r="AW21" s="8" t="s">
        <v>73</v>
      </c>
      <c r="AX21" s="8" t="s">
        <v>73</v>
      </c>
      <c r="AY21" s="8" t="s">
        <v>73</v>
      </c>
      <c r="AZ21" s="8" t="s">
        <v>73</v>
      </c>
      <c r="BA21" s="8" t="s">
        <v>73</v>
      </c>
      <c r="BB21" s="8" t="s">
        <v>73</v>
      </c>
      <c r="BC21" s="8" t="s">
        <v>73</v>
      </c>
      <c r="BD21" s="8" t="s">
        <v>146</v>
      </c>
      <c r="BE21" s="8" t="s">
        <v>73</v>
      </c>
    </row>
    <row r="22" spans="1:57" x14ac:dyDescent="0.25">
      <c r="A22" s="4">
        <v>45569.437927766208</v>
      </c>
      <c r="B22" s="5" t="s">
        <v>147</v>
      </c>
      <c r="C22" s="6" t="s">
        <v>148</v>
      </c>
      <c r="D22" s="5">
        <v>12.5</v>
      </c>
      <c r="E22" s="5">
        <v>0</v>
      </c>
      <c r="F22" s="5" t="s">
        <v>60</v>
      </c>
      <c r="G22" s="5" t="s">
        <v>76</v>
      </c>
      <c r="H22" s="5" t="s">
        <v>62</v>
      </c>
      <c r="I22" s="5" t="s">
        <v>63</v>
      </c>
      <c r="J22" s="5" t="s">
        <v>64</v>
      </c>
      <c r="K22" s="5" t="s">
        <v>64</v>
      </c>
      <c r="L22" s="5" t="s">
        <v>64</v>
      </c>
      <c r="M22" s="5" t="s">
        <v>84</v>
      </c>
      <c r="N22" s="5" t="s">
        <v>64</v>
      </c>
      <c r="O22" s="5" t="s">
        <v>64</v>
      </c>
      <c r="P22" s="5" t="s">
        <v>84</v>
      </c>
      <c r="Q22" s="5" t="s">
        <v>64</v>
      </c>
      <c r="R22" s="5" t="s">
        <v>64</v>
      </c>
      <c r="S22" s="5" t="s">
        <v>84</v>
      </c>
      <c r="T22" s="5" t="s">
        <v>64</v>
      </c>
      <c r="U22" s="5" t="s">
        <v>84</v>
      </c>
      <c r="V22" s="5" t="s">
        <v>84</v>
      </c>
      <c r="W22" s="5" t="s">
        <v>84</v>
      </c>
      <c r="X22" s="5" t="s">
        <v>78</v>
      </c>
      <c r="Y22" s="5" t="s">
        <v>78</v>
      </c>
      <c r="Z22" s="5" t="s">
        <v>66</v>
      </c>
      <c r="AA22" s="5" t="s">
        <v>65</v>
      </c>
      <c r="AB22" s="5" t="s">
        <v>79</v>
      </c>
      <c r="AC22" s="5" t="s">
        <v>66</v>
      </c>
      <c r="AD22" s="5" t="s">
        <v>66</v>
      </c>
      <c r="AE22" s="5" t="s">
        <v>66</v>
      </c>
      <c r="AF22" s="5" t="s">
        <v>79</v>
      </c>
      <c r="AG22" s="5" t="s">
        <v>65</v>
      </c>
      <c r="AH22" s="5" t="s">
        <v>66</v>
      </c>
      <c r="AI22" s="5" t="s">
        <v>101</v>
      </c>
      <c r="AJ22" s="5" t="s">
        <v>79</v>
      </c>
      <c r="AK22" s="5" t="s">
        <v>65</v>
      </c>
      <c r="AL22" s="5" t="s">
        <v>66</v>
      </c>
      <c r="AM22" s="5" t="s">
        <v>66</v>
      </c>
      <c r="AN22" s="5" t="s">
        <v>66</v>
      </c>
      <c r="AO22" s="5" t="s">
        <v>66</v>
      </c>
      <c r="AP22" s="5" t="s">
        <v>67</v>
      </c>
      <c r="AQ22" s="5" t="s">
        <v>67</v>
      </c>
      <c r="AR22" s="5" t="s">
        <v>86</v>
      </c>
      <c r="AS22" s="5" t="s">
        <v>68</v>
      </c>
      <c r="AT22" s="5" t="s">
        <v>69</v>
      </c>
      <c r="AU22" s="5" t="s">
        <v>93</v>
      </c>
      <c r="AV22" s="5" t="s">
        <v>71</v>
      </c>
      <c r="AW22" s="5" t="s">
        <v>72</v>
      </c>
      <c r="AX22" s="5" t="s">
        <v>63</v>
      </c>
      <c r="AY22" s="5" t="s">
        <v>72</v>
      </c>
      <c r="AZ22" s="5" t="s">
        <v>63</v>
      </c>
      <c r="BA22" s="5" t="s">
        <v>73</v>
      </c>
      <c r="BB22" s="5" t="s">
        <v>72</v>
      </c>
      <c r="BC22" s="5" t="s">
        <v>73</v>
      </c>
      <c r="BE22" s="5" t="s">
        <v>73</v>
      </c>
    </row>
    <row r="23" spans="1:57" x14ac:dyDescent="0.25">
      <c r="A23" s="7">
        <v>45569.43930943287</v>
      </c>
      <c r="B23" s="8" t="s">
        <v>149</v>
      </c>
      <c r="C23" s="9" t="s">
        <v>150</v>
      </c>
      <c r="D23" s="8">
        <v>0</v>
      </c>
      <c r="E23" s="8">
        <v>0</v>
      </c>
      <c r="F23" s="8" t="s">
        <v>114</v>
      </c>
      <c r="G23" s="8" t="s">
        <v>76</v>
      </c>
      <c r="H23" s="8" t="s">
        <v>100</v>
      </c>
      <c r="I23" s="8" t="s">
        <v>63</v>
      </c>
      <c r="J23" s="8" t="s">
        <v>64</v>
      </c>
      <c r="K23" s="8" t="s">
        <v>64</v>
      </c>
      <c r="L23" s="8" t="s">
        <v>64</v>
      </c>
      <c r="M23" s="8" t="s">
        <v>84</v>
      </c>
      <c r="N23" s="8" t="s">
        <v>64</v>
      </c>
      <c r="O23" s="8" t="s">
        <v>64</v>
      </c>
      <c r="P23" s="8" t="s">
        <v>64</v>
      </c>
      <c r="Q23" s="8" t="s">
        <v>64</v>
      </c>
      <c r="R23" s="8" t="s">
        <v>64</v>
      </c>
      <c r="S23" s="8" t="s">
        <v>64</v>
      </c>
      <c r="T23" s="8" t="s">
        <v>64</v>
      </c>
      <c r="U23" s="8" t="s">
        <v>64</v>
      </c>
      <c r="V23" s="8" t="s">
        <v>84</v>
      </c>
      <c r="W23" s="8" t="s">
        <v>64</v>
      </c>
      <c r="X23" s="8" t="s">
        <v>64</v>
      </c>
      <c r="Y23" s="8" t="s">
        <v>64</v>
      </c>
      <c r="Z23" s="8" t="s">
        <v>66</v>
      </c>
      <c r="AA23" s="8" t="s">
        <v>65</v>
      </c>
      <c r="AB23" s="8" t="s">
        <v>65</v>
      </c>
      <c r="AC23" s="8" t="s">
        <v>65</v>
      </c>
      <c r="AD23" s="8" t="s">
        <v>65</v>
      </c>
      <c r="AE23" s="8" t="s">
        <v>65</v>
      </c>
      <c r="AF23" s="8" t="s">
        <v>65</v>
      </c>
      <c r="AG23" s="8" t="s">
        <v>66</v>
      </c>
      <c r="AH23" s="8" t="s">
        <v>66</v>
      </c>
      <c r="AI23" s="8" t="s">
        <v>79</v>
      </c>
      <c r="AJ23" s="8" t="s">
        <v>66</v>
      </c>
      <c r="AK23" s="8" t="s">
        <v>65</v>
      </c>
      <c r="AL23" s="8" t="s">
        <v>65</v>
      </c>
      <c r="AM23" s="8" t="s">
        <v>65</v>
      </c>
      <c r="AN23" s="8" t="s">
        <v>66</v>
      </c>
      <c r="AO23" s="8" t="s">
        <v>66</v>
      </c>
      <c r="AP23" s="8" t="s">
        <v>67</v>
      </c>
      <c r="AQ23" s="8" t="s">
        <v>151</v>
      </c>
      <c r="AR23" s="8" t="s">
        <v>73</v>
      </c>
      <c r="AS23" s="8" t="s">
        <v>68</v>
      </c>
      <c r="AT23" s="8" t="s">
        <v>69</v>
      </c>
      <c r="AU23" s="8" t="s">
        <v>93</v>
      </c>
      <c r="AV23" s="8" t="s">
        <v>67</v>
      </c>
      <c r="AW23" s="8" t="s">
        <v>72</v>
      </c>
      <c r="AX23" s="8" t="s">
        <v>72</v>
      </c>
      <c r="AY23" s="8" t="s">
        <v>72</v>
      </c>
      <c r="AZ23" s="8" t="s">
        <v>72</v>
      </c>
      <c r="BA23" s="8" t="s">
        <v>72</v>
      </c>
      <c r="BB23" s="8" t="s">
        <v>72</v>
      </c>
      <c r="BC23" s="8" t="s">
        <v>73</v>
      </c>
      <c r="BE23" s="8" t="s">
        <v>73</v>
      </c>
    </row>
    <row r="24" spans="1:57" x14ac:dyDescent="0.25">
      <c r="A24" s="4">
        <v>45569.439336435185</v>
      </c>
      <c r="B24" s="5" t="s">
        <v>152</v>
      </c>
      <c r="C24" s="6" t="s">
        <v>153</v>
      </c>
      <c r="D24" s="5">
        <v>100</v>
      </c>
      <c r="E24" s="5">
        <v>0.13</v>
      </c>
      <c r="F24" s="5" t="s">
        <v>114</v>
      </c>
      <c r="G24" s="5" t="s">
        <v>76</v>
      </c>
      <c r="H24" s="5" t="s">
        <v>77</v>
      </c>
      <c r="I24" s="5" t="s">
        <v>63</v>
      </c>
      <c r="J24" s="5" t="s">
        <v>64</v>
      </c>
      <c r="K24" s="5" t="s">
        <v>84</v>
      </c>
      <c r="L24" s="5" t="s">
        <v>78</v>
      </c>
      <c r="M24" s="5" t="s">
        <v>84</v>
      </c>
      <c r="N24" s="5" t="s">
        <v>84</v>
      </c>
      <c r="O24" s="5" t="s">
        <v>78</v>
      </c>
      <c r="P24" s="5" t="s">
        <v>84</v>
      </c>
      <c r="Q24" s="5" t="s">
        <v>64</v>
      </c>
      <c r="R24" s="5" t="s">
        <v>64</v>
      </c>
      <c r="S24" s="5" t="s">
        <v>64</v>
      </c>
      <c r="T24" s="5" t="s">
        <v>84</v>
      </c>
      <c r="U24" s="5" t="s">
        <v>64</v>
      </c>
      <c r="V24" s="5" t="s">
        <v>64</v>
      </c>
      <c r="W24" s="5" t="s">
        <v>64</v>
      </c>
      <c r="X24" s="5" t="s">
        <v>78</v>
      </c>
      <c r="Y24" s="5" t="s">
        <v>64</v>
      </c>
      <c r="Z24" s="5" t="s">
        <v>66</v>
      </c>
      <c r="AA24" s="5" t="s">
        <v>101</v>
      </c>
      <c r="AB24" s="5" t="s">
        <v>66</v>
      </c>
      <c r="AC24" s="5" t="s">
        <v>66</v>
      </c>
      <c r="AD24" s="5" t="s">
        <v>66</v>
      </c>
      <c r="AE24" s="5" t="s">
        <v>66</v>
      </c>
      <c r="AF24" s="5" t="s">
        <v>66</v>
      </c>
      <c r="AG24" s="5" t="s">
        <v>66</v>
      </c>
      <c r="AH24" s="5" t="s">
        <v>66</v>
      </c>
      <c r="AI24" s="5" t="s">
        <v>79</v>
      </c>
      <c r="AJ24" s="5" t="s">
        <v>66</v>
      </c>
      <c r="AK24" s="5" t="s">
        <v>66</v>
      </c>
      <c r="AL24" s="5" t="s">
        <v>66</v>
      </c>
      <c r="AM24" s="5" t="s">
        <v>66</v>
      </c>
      <c r="AN24" s="5" t="s">
        <v>79</v>
      </c>
      <c r="AO24" s="5" t="s">
        <v>66</v>
      </c>
      <c r="AP24" s="5" t="s">
        <v>67</v>
      </c>
      <c r="AQ24" s="5" t="s">
        <v>67</v>
      </c>
      <c r="AR24" s="5" t="s">
        <v>73</v>
      </c>
      <c r="AS24" s="5" t="s">
        <v>81</v>
      </c>
      <c r="AT24" s="5" t="s">
        <v>69</v>
      </c>
      <c r="AU24" s="5" t="s">
        <v>80</v>
      </c>
      <c r="AV24" s="5" t="s">
        <v>154</v>
      </c>
      <c r="AW24" s="5" t="s">
        <v>73</v>
      </c>
      <c r="AX24" s="5" t="s">
        <v>63</v>
      </c>
      <c r="AY24" s="5" t="s">
        <v>63</v>
      </c>
      <c r="AZ24" s="5" t="s">
        <v>63</v>
      </c>
      <c r="BA24" s="5" t="s">
        <v>63</v>
      </c>
      <c r="BB24" s="5" t="s">
        <v>63</v>
      </c>
      <c r="BC24" s="5" t="s">
        <v>73</v>
      </c>
      <c r="BE24" s="5" t="s">
        <v>73</v>
      </c>
    </row>
    <row r="25" spans="1:57" x14ac:dyDescent="0.25">
      <c r="A25" s="7">
        <v>45569.441327141205</v>
      </c>
      <c r="B25" s="8" t="s">
        <v>155</v>
      </c>
      <c r="C25" s="9" t="s">
        <v>156</v>
      </c>
      <c r="D25" s="8">
        <v>93.7</v>
      </c>
      <c r="E25" s="8">
        <v>0.38</v>
      </c>
      <c r="F25" s="8" t="s">
        <v>114</v>
      </c>
      <c r="G25" s="8" t="s">
        <v>76</v>
      </c>
      <c r="H25" s="8" t="s">
        <v>100</v>
      </c>
      <c r="I25" s="8" t="s">
        <v>63</v>
      </c>
      <c r="J25" s="8" t="s">
        <v>64</v>
      </c>
      <c r="K25" s="8" t="s">
        <v>64</v>
      </c>
      <c r="L25" s="8" t="s">
        <v>64</v>
      </c>
      <c r="M25" s="8" t="s">
        <v>84</v>
      </c>
      <c r="N25" s="8" t="s">
        <v>84</v>
      </c>
      <c r="O25" s="8" t="s">
        <v>78</v>
      </c>
      <c r="P25" s="8" t="s">
        <v>64</v>
      </c>
      <c r="Q25" s="8" t="s">
        <v>64</v>
      </c>
      <c r="R25" s="8" t="s">
        <v>64</v>
      </c>
      <c r="S25" s="8" t="s">
        <v>78</v>
      </c>
      <c r="T25" s="8" t="s">
        <v>64</v>
      </c>
      <c r="U25" s="8" t="s">
        <v>64</v>
      </c>
      <c r="V25" s="8" t="s">
        <v>64</v>
      </c>
      <c r="W25" s="8" t="s">
        <v>64</v>
      </c>
      <c r="X25" s="8" t="s">
        <v>64</v>
      </c>
      <c r="Y25" s="8" t="s">
        <v>64</v>
      </c>
      <c r="Z25" s="8" t="s">
        <v>65</v>
      </c>
      <c r="AA25" s="8" t="s">
        <v>65</v>
      </c>
      <c r="AB25" s="8" t="s">
        <v>65</v>
      </c>
      <c r="AC25" s="8" t="s">
        <v>66</v>
      </c>
      <c r="AD25" s="8" t="s">
        <v>65</v>
      </c>
      <c r="AE25" s="8" t="s">
        <v>65</v>
      </c>
      <c r="AF25" s="8" t="s">
        <v>66</v>
      </c>
      <c r="AG25" s="8" t="s">
        <v>65</v>
      </c>
      <c r="AH25" s="8" t="s">
        <v>65</v>
      </c>
      <c r="AI25" s="8" t="s">
        <v>101</v>
      </c>
      <c r="AJ25" s="8" t="s">
        <v>65</v>
      </c>
      <c r="AK25" s="8" t="s">
        <v>65</v>
      </c>
      <c r="AL25" s="8" t="s">
        <v>66</v>
      </c>
      <c r="AM25" s="8" t="s">
        <v>66</v>
      </c>
      <c r="AN25" s="8" t="s">
        <v>66</v>
      </c>
      <c r="AO25" s="8" t="s">
        <v>66</v>
      </c>
      <c r="AP25" s="8" t="s">
        <v>67</v>
      </c>
      <c r="AQ25" s="8" t="s">
        <v>67</v>
      </c>
      <c r="AR25" s="8" t="s">
        <v>86</v>
      </c>
      <c r="AS25" s="8" t="s">
        <v>115</v>
      </c>
      <c r="AT25" s="8" t="s">
        <v>69</v>
      </c>
      <c r="AU25" s="8" t="s">
        <v>93</v>
      </c>
      <c r="AV25" s="8" t="s">
        <v>71</v>
      </c>
      <c r="AW25" s="8" t="s">
        <v>73</v>
      </c>
      <c r="AX25" s="8" t="s">
        <v>73</v>
      </c>
      <c r="AY25" s="8" t="s">
        <v>72</v>
      </c>
      <c r="AZ25" s="8" t="s">
        <v>63</v>
      </c>
      <c r="BA25" s="8" t="s">
        <v>63</v>
      </c>
      <c r="BB25" s="8" t="s">
        <v>73</v>
      </c>
      <c r="BC25" s="8" t="s">
        <v>73</v>
      </c>
      <c r="BE25" s="8" t="s">
        <v>73</v>
      </c>
    </row>
    <row r="26" spans="1:57" x14ac:dyDescent="0.25">
      <c r="A26" s="4">
        <v>45569.443488738427</v>
      </c>
      <c r="B26" s="5" t="s">
        <v>157</v>
      </c>
      <c r="C26" s="6" t="s">
        <v>158</v>
      </c>
      <c r="D26" s="5">
        <v>100</v>
      </c>
      <c r="E26" s="5">
        <v>0.21</v>
      </c>
      <c r="F26" s="5" t="s">
        <v>114</v>
      </c>
      <c r="G26" s="5" t="s">
        <v>76</v>
      </c>
      <c r="H26" s="5" t="s">
        <v>125</v>
      </c>
      <c r="I26" s="5" t="s">
        <v>73</v>
      </c>
      <c r="J26" s="5" t="s">
        <v>64</v>
      </c>
      <c r="K26" s="5" t="s">
        <v>84</v>
      </c>
      <c r="L26" s="5" t="s">
        <v>64</v>
      </c>
      <c r="M26" s="5" t="s">
        <v>64</v>
      </c>
      <c r="N26" s="5" t="s">
        <v>64</v>
      </c>
      <c r="O26" s="5" t="s">
        <v>64</v>
      </c>
      <c r="P26" s="5" t="s">
        <v>84</v>
      </c>
      <c r="Q26" s="5" t="s">
        <v>64</v>
      </c>
      <c r="R26" s="5" t="s">
        <v>64</v>
      </c>
      <c r="S26" s="5" t="s">
        <v>64</v>
      </c>
      <c r="T26" s="5" t="s">
        <v>78</v>
      </c>
      <c r="U26" s="5" t="s">
        <v>64</v>
      </c>
      <c r="V26" s="5" t="s">
        <v>64</v>
      </c>
      <c r="W26" s="5" t="s">
        <v>64</v>
      </c>
      <c r="X26" s="5" t="s">
        <v>84</v>
      </c>
      <c r="Y26" s="5" t="s">
        <v>64</v>
      </c>
      <c r="Z26" s="5" t="s">
        <v>66</v>
      </c>
      <c r="AA26" s="5" t="s">
        <v>65</v>
      </c>
      <c r="AB26" s="5" t="s">
        <v>65</v>
      </c>
      <c r="AC26" s="5" t="s">
        <v>66</v>
      </c>
      <c r="AD26" s="5" t="s">
        <v>65</v>
      </c>
      <c r="AE26" s="5" t="s">
        <v>65</v>
      </c>
      <c r="AF26" s="5" t="s">
        <v>66</v>
      </c>
      <c r="AG26" s="5" t="s">
        <v>66</v>
      </c>
      <c r="AH26" s="5" t="s">
        <v>66</v>
      </c>
      <c r="AI26" s="5" t="s">
        <v>79</v>
      </c>
      <c r="AJ26" s="5" t="s">
        <v>66</v>
      </c>
      <c r="AK26" s="5" t="s">
        <v>66</v>
      </c>
      <c r="AL26" s="5" t="s">
        <v>66</v>
      </c>
      <c r="AM26" s="5" t="s">
        <v>66</v>
      </c>
      <c r="AN26" s="5" t="s">
        <v>66</v>
      </c>
      <c r="AO26" s="5" t="s">
        <v>66</v>
      </c>
      <c r="AP26" s="5" t="s">
        <v>85</v>
      </c>
      <c r="AQ26" s="5" t="s">
        <v>85</v>
      </c>
      <c r="AR26" s="5" t="s">
        <v>86</v>
      </c>
      <c r="AS26" s="5" t="s">
        <v>68</v>
      </c>
      <c r="AT26" s="5" t="s">
        <v>87</v>
      </c>
      <c r="AU26" s="5" t="s">
        <v>67</v>
      </c>
      <c r="AV26" s="5" t="s">
        <v>71</v>
      </c>
      <c r="AW26" s="5" t="s">
        <v>72</v>
      </c>
      <c r="AX26" s="5" t="s">
        <v>72</v>
      </c>
      <c r="AY26" s="5" t="s">
        <v>72</v>
      </c>
      <c r="AZ26" s="5" t="s">
        <v>63</v>
      </c>
      <c r="BA26" s="5" t="s">
        <v>63</v>
      </c>
      <c r="BB26" s="5" t="s">
        <v>63</v>
      </c>
      <c r="BC26" s="5" t="s">
        <v>73</v>
      </c>
      <c r="BE26" s="5" t="s">
        <v>73</v>
      </c>
    </row>
    <row r="27" spans="1:57" x14ac:dyDescent="0.25">
      <c r="A27" s="7">
        <v>45569.444784988431</v>
      </c>
      <c r="B27" s="8" t="s">
        <v>159</v>
      </c>
      <c r="C27" s="9" t="s">
        <v>160</v>
      </c>
      <c r="D27" s="8">
        <v>9.82</v>
      </c>
      <c r="E27" s="8">
        <v>0</v>
      </c>
      <c r="F27" s="8" t="s">
        <v>114</v>
      </c>
      <c r="G27" s="8" t="s">
        <v>76</v>
      </c>
      <c r="H27" s="8" t="s">
        <v>161</v>
      </c>
      <c r="I27" s="8" t="s">
        <v>63</v>
      </c>
      <c r="J27" s="8" t="s">
        <v>64</v>
      </c>
      <c r="K27" s="8" t="s">
        <v>64</v>
      </c>
      <c r="L27" s="8" t="s">
        <v>64</v>
      </c>
      <c r="M27" s="8" t="s">
        <v>84</v>
      </c>
      <c r="N27" s="8" t="s">
        <v>84</v>
      </c>
      <c r="O27" s="8" t="s">
        <v>84</v>
      </c>
      <c r="P27" s="8" t="s">
        <v>84</v>
      </c>
      <c r="Q27" s="8" t="s">
        <v>64</v>
      </c>
      <c r="R27" s="8" t="s">
        <v>64</v>
      </c>
      <c r="S27" s="8" t="s">
        <v>84</v>
      </c>
      <c r="T27" s="8" t="s">
        <v>84</v>
      </c>
      <c r="U27" s="8" t="s">
        <v>84</v>
      </c>
      <c r="V27" s="8" t="s">
        <v>84</v>
      </c>
      <c r="W27" s="8" t="s">
        <v>64</v>
      </c>
      <c r="X27" s="8" t="s">
        <v>84</v>
      </c>
      <c r="Y27" s="8" t="s">
        <v>84</v>
      </c>
      <c r="Z27" s="8" t="s">
        <v>65</v>
      </c>
      <c r="AA27" s="8" t="s">
        <v>65</v>
      </c>
      <c r="AB27" s="8" t="s">
        <v>65</v>
      </c>
      <c r="AC27" s="8" t="s">
        <v>65</v>
      </c>
      <c r="AD27" s="8" t="s">
        <v>65</v>
      </c>
      <c r="AE27" s="8" t="s">
        <v>65</v>
      </c>
      <c r="AF27" s="8" t="s">
        <v>65</v>
      </c>
      <c r="AG27" s="8" t="s">
        <v>65</v>
      </c>
      <c r="AH27" s="8" t="s">
        <v>65</v>
      </c>
      <c r="AI27" s="8" t="s">
        <v>101</v>
      </c>
      <c r="AJ27" s="8" t="s">
        <v>65</v>
      </c>
      <c r="AK27" s="8" t="s">
        <v>101</v>
      </c>
      <c r="AL27" s="8" t="s">
        <v>65</v>
      </c>
      <c r="AM27" s="8" t="s">
        <v>65</v>
      </c>
      <c r="AN27" s="8" t="s">
        <v>65</v>
      </c>
      <c r="AO27" s="8" t="s">
        <v>65</v>
      </c>
      <c r="AP27" s="8" t="s">
        <v>85</v>
      </c>
      <c r="AQ27" s="8" t="s">
        <v>85</v>
      </c>
      <c r="AR27" s="8" t="s">
        <v>86</v>
      </c>
      <c r="AS27" s="8" t="s">
        <v>97</v>
      </c>
      <c r="AT27" s="8" t="s">
        <v>87</v>
      </c>
      <c r="AU27" s="8" t="s">
        <v>93</v>
      </c>
      <c r="AV27" s="8" t="s">
        <v>132</v>
      </c>
      <c r="AW27" s="8" t="s">
        <v>73</v>
      </c>
      <c r="AX27" s="8" t="s">
        <v>73</v>
      </c>
      <c r="AY27" s="8" t="s">
        <v>73</v>
      </c>
      <c r="AZ27" s="8" t="s">
        <v>73</v>
      </c>
      <c r="BA27" s="8" t="s">
        <v>72</v>
      </c>
      <c r="BB27" s="8" t="s">
        <v>73</v>
      </c>
      <c r="BC27" s="8" t="s">
        <v>73</v>
      </c>
      <c r="BE27" s="8" t="s">
        <v>73</v>
      </c>
    </row>
    <row r="28" spans="1:57" x14ac:dyDescent="0.25">
      <c r="A28" s="4">
        <v>45569.44657940972</v>
      </c>
      <c r="B28" s="5" t="s">
        <v>162</v>
      </c>
      <c r="C28" s="6" t="s">
        <v>163</v>
      </c>
      <c r="D28" s="5">
        <v>92.86</v>
      </c>
      <c r="E28" s="5">
        <v>0.21</v>
      </c>
      <c r="F28" s="5" t="s">
        <v>114</v>
      </c>
      <c r="G28" s="5" t="s">
        <v>76</v>
      </c>
      <c r="H28" s="5" t="s">
        <v>164</v>
      </c>
      <c r="I28" s="5" t="s">
        <v>63</v>
      </c>
      <c r="J28" s="5" t="s">
        <v>64</v>
      </c>
      <c r="K28" s="5" t="s">
        <v>78</v>
      </c>
      <c r="L28" s="5" t="s">
        <v>64</v>
      </c>
      <c r="M28" s="5" t="s">
        <v>78</v>
      </c>
      <c r="N28" s="5" t="s">
        <v>64</v>
      </c>
      <c r="O28" s="5" t="s">
        <v>64</v>
      </c>
      <c r="P28" s="5" t="s">
        <v>78</v>
      </c>
      <c r="Q28" s="5" t="s">
        <v>64</v>
      </c>
      <c r="R28" s="5" t="s">
        <v>64</v>
      </c>
      <c r="S28" s="5" t="s">
        <v>64</v>
      </c>
      <c r="T28" s="5" t="s">
        <v>64</v>
      </c>
      <c r="U28" s="5" t="s">
        <v>64</v>
      </c>
      <c r="V28" s="5" t="s">
        <v>78</v>
      </c>
      <c r="W28" s="5" t="s">
        <v>64</v>
      </c>
      <c r="X28" s="5" t="s">
        <v>78</v>
      </c>
      <c r="Y28" s="5" t="s">
        <v>64</v>
      </c>
      <c r="Z28" s="5" t="s">
        <v>65</v>
      </c>
      <c r="AA28" s="5" t="s">
        <v>65</v>
      </c>
      <c r="AB28" s="5" t="s">
        <v>66</v>
      </c>
      <c r="AC28" s="5" t="s">
        <v>66</v>
      </c>
      <c r="AD28" s="5" t="s">
        <v>65</v>
      </c>
      <c r="AE28" s="5" t="s">
        <v>65</v>
      </c>
      <c r="AF28" s="5" t="s">
        <v>65</v>
      </c>
      <c r="AG28" s="5" t="s">
        <v>65</v>
      </c>
      <c r="AH28" s="5" t="s">
        <v>65</v>
      </c>
      <c r="AI28" s="5" t="s">
        <v>101</v>
      </c>
      <c r="AJ28" s="5" t="s">
        <v>65</v>
      </c>
      <c r="AK28" s="5" t="s">
        <v>65</v>
      </c>
      <c r="AL28" s="5" t="s">
        <v>66</v>
      </c>
      <c r="AM28" s="5" t="s">
        <v>65</v>
      </c>
      <c r="AN28" s="5" t="s">
        <v>65</v>
      </c>
      <c r="AO28" s="5" t="s">
        <v>65</v>
      </c>
      <c r="AP28" s="5" t="s">
        <v>85</v>
      </c>
      <c r="AQ28" s="5" t="s">
        <v>85</v>
      </c>
      <c r="AR28" s="5" t="s">
        <v>63</v>
      </c>
      <c r="AS28" s="5" t="s">
        <v>68</v>
      </c>
      <c r="AT28" s="5" t="s">
        <v>69</v>
      </c>
      <c r="AU28" s="5" t="s">
        <v>67</v>
      </c>
      <c r="AV28" s="5" t="s">
        <v>71</v>
      </c>
      <c r="AW28" s="5" t="s">
        <v>72</v>
      </c>
      <c r="AX28" s="5" t="s">
        <v>72</v>
      </c>
      <c r="AY28" s="5" t="s">
        <v>63</v>
      </c>
      <c r="AZ28" s="5" t="s">
        <v>73</v>
      </c>
      <c r="BA28" s="5" t="s">
        <v>63</v>
      </c>
      <c r="BB28" s="5" t="s">
        <v>72</v>
      </c>
      <c r="BC28" s="5" t="s">
        <v>73</v>
      </c>
      <c r="BE28" s="5" t="s">
        <v>73</v>
      </c>
    </row>
    <row r="29" spans="1:57" x14ac:dyDescent="0.25">
      <c r="A29" s="7">
        <v>45569.448020833333</v>
      </c>
      <c r="B29" s="8" t="s">
        <v>165</v>
      </c>
      <c r="C29" s="9" t="s">
        <v>166</v>
      </c>
      <c r="D29" s="8">
        <v>96.43</v>
      </c>
      <c r="E29" s="8">
        <v>0.21</v>
      </c>
      <c r="F29" s="8" t="s">
        <v>114</v>
      </c>
      <c r="G29" s="8" t="s">
        <v>76</v>
      </c>
      <c r="H29" s="8" t="s">
        <v>62</v>
      </c>
      <c r="I29" s="8" t="s">
        <v>63</v>
      </c>
      <c r="J29" s="8" t="s">
        <v>64</v>
      </c>
      <c r="K29" s="8" t="s">
        <v>64</v>
      </c>
      <c r="L29" s="8" t="s">
        <v>64</v>
      </c>
      <c r="M29" s="8" t="s">
        <v>84</v>
      </c>
      <c r="N29" s="8" t="s">
        <v>64</v>
      </c>
      <c r="O29" s="8" t="s">
        <v>84</v>
      </c>
      <c r="P29" s="8" t="s">
        <v>84</v>
      </c>
      <c r="Q29" s="8" t="s">
        <v>84</v>
      </c>
      <c r="R29" s="8" t="s">
        <v>64</v>
      </c>
      <c r="S29" s="8" t="s">
        <v>78</v>
      </c>
      <c r="T29" s="8" t="s">
        <v>64</v>
      </c>
      <c r="U29" s="8" t="s">
        <v>84</v>
      </c>
      <c r="V29" s="8" t="s">
        <v>84</v>
      </c>
      <c r="W29" s="8" t="s">
        <v>64</v>
      </c>
      <c r="X29" s="8" t="s">
        <v>64</v>
      </c>
      <c r="Y29" s="8" t="s">
        <v>64</v>
      </c>
      <c r="Z29" s="8" t="s">
        <v>66</v>
      </c>
      <c r="AA29" s="8" t="s">
        <v>65</v>
      </c>
      <c r="AB29" s="8" t="s">
        <v>66</v>
      </c>
      <c r="AC29" s="8" t="s">
        <v>66</v>
      </c>
      <c r="AD29" s="8" t="s">
        <v>66</v>
      </c>
      <c r="AE29" s="8" t="s">
        <v>66</v>
      </c>
      <c r="AF29" s="8" t="s">
        <v>66</v>
      </c>
      <c r="AG29" s="8" t="s">
        <v>65</v>
      </c>
      <c r="AH29" s="8" t="s">
        <v>66</v>
      </c>
      <c r="AI29" s="8" t="s">
        <v>101</v>
      </c>
      <c r="AJ29" s="8" t="s">
        <v>66</v>
      </c>
      <c r="AK29" s="8" t="s">
        <v>66</v>
      </c>
      <c r="AL29" s="8" t="s">
        <v>66</v>
      </c>
      <c r="AM29" s="8" t="s">
        <v>65</v>
      </c>
      <c r="AN29" s="8" t="s">
        <v>66</v>
      </c>
      <c r="AO29" s="8" t="s">
        <v>66</v>
      </c>
      <c r="AP29" s="8" t="s">
        <v>119</v>
      </c>
      <c r="AQ29" s="8" t="s">
        <v>67</v>
      </c>
      <c r="AR29" s="8" t="s">
        <v>86</v>
      </c>
      <c r="AS29" s="8" t="s">
        <v>68</v>
      </c>
      <c r="AT29" s="8" t="s">
        <v>87</v>
      </c>
      <c r="AU29" s="8" t="s">
        <v>70</v>
      </c>
      <c r="AV29" s="8" t="s">
        <v>71</v>
      </c>
      <c r="AW29" s="8" t="s">
        <v>72</v>
      </c>
      <c r="AX29" s="8" t="s">
        <v>72</v>
      </c>
      <c r="AY29" s="8" t="s">
        <v>72</v>
      </c>
      <c r="AZ29" s="8" t="s">
        <v>72</v>
      </c>
      <c r="BA29" s="8" t="s">
        <v>72</v>
      </c>
      <c r="BB29" s="8" t="s">
        <v>72</v>
      </c>
      <c r="BC29" s="8" t="s">
        <v>73</v>
      </c>
      <c r="BE29" s="8" t="s">
        <v>73</v>
      </c>
    </row>
    <row r="30" spans="1:57" x14ac:dyDescent="0.25">
      <c r="A30" s="4">
        <v>45569.448560474542</v>
      </c>
      <c r="B30" s="5" t="s">
        <v>167</v>
      </c>
      <c r="C30" s="6" t="s">
        <v>168</v>
      </c>
      <c r="D30" s="5">
        <v>66.069999999999993</v>
      </c>
      <c r="E30" s="5">
        <v>0.25</v>
      </c>
      <c r="F30" s="5" t="s">
        <v>114</v>
      </c>
      <c r="G30" s="5" t="s">
        <v>76</v>
      </c>
      <c r="H30" s="5" t="s">
        <v>100</v>
      </c>
      <c r="I30" s="5" t="s">
        <v>63</v>
      </c>
      <c r="J30" s="5" t="s">
        <v>64</v>
      </c>
      <c r="K30" s="5" t="s">
        <v>64</v>
      </c>
      <c r="L30" s="5" t="s">
        <v>64</v>
      </c>
      <c r="M30" s="5" t="s">
        <v>84</v>
      </c>
      <c r="N30" s="5" t="s">
        <v>64</v>
      </c>
      <c r="O30" s="5" t="s">
        <v>64</v>
      </c>
      <c r="P30" s="5" t="s">
        <v>64</v>
      </c>
      <c r="Q30" s="5" t="s">
        <v>64</v>
      </c>
      <c r="R30" s="5" t="s">
        <v>64</v>
      </c>
      <c r="S30" s="5" t="s">
        <v>64</v>
      </c>
      <c r="T30" s="5" t="s">
        <v>64</v>
      </c>
      <c r="U30" s="5" t="s">
        <v>78</v>
      </c>
      <c r="V30" s="5" t="s">
        <v>64</v>
      </c>
      <c r="W30" s="5" t="s">
        <v>64</v>
      </c>
      <c r="X30" s="5" t="s">
        <v>64</v>
      </c>
      <c r="Y30" s="5" t="s">
        <v>64</v>
      </c>
      <c r="Z30" s="5" t="s">
        <v>66</v>
      </c>
      <c r="AA30" s="5" t="s">
        <v>65</v>
      </c>
      <c r="AB30" s="5" t="s">
        <v>65</v>
      </c>
      <c r="AC30" s="5" t="s">
        <v>65</v>
      </c>
      <c r="AD30" s="5" t="s">
        <v>66</v>
      </c>
      <c r="AE30" s="5" t="s">
        <v>65</v>
      </c>
      <c r="AF30" s="5" t="s">
        <v>66</v>
      </c>
      <c r="AG30" s="5" t="s">
        <v>66</v>
      </c>
      <c r="AH30" s="5" t="s">
        <v>66</v>
      </c>
      <c r="AI30" s="5" t="s">
        <v>79</v>
      </c>
      <c r="AJ30" s="5" t="s">
        <v>66</v>
      </c>
      <c r="AK30" s="5" t="s">
        <v>66</v>
      </c>
      <c r="AL30" s="5" t="s">
        <v>66</v>
      </c>
      <c r="AM30" s="5" t="s">
        <v>66</v>
      </c>
      <c r="AN30" s="5" t="s">
        <v>66</v>
      </c>
      <c r="AO30" s="5" t="s">
        <v>66</v>
      </c>
      <c r="AP30" s="5" t="s">
        <v>67</v>
      </c>
      <c r="AQ30" s="5" t="s">
        <v>67</v>
      </c>
      <c r="AR30" s="5" t="s">
        <v>63</v>
      </c>
      <c r="AS30" s="5" t="s">
        <v>68</v>
      </c>
      <c r="AT30" s="5" t="s">
        <v>169</v>
      </c>
      <c r="AU30" s="5" t="s">
        <v>70</v>
      </c>
      <c r="AV30" s="5" t="s">
        <v>132</v>
      </c>
      <c r="AW30" s="5" t="s">
        <v>73</v>
      </c>
      <c r="AX30" s="5" t="s">
        <v>73</v>
      </c>
      <c r="AY30" s="5" t="s">
        <v>72</v>
      </c>
      <c r="AZ30" s="5" t="s">
        <v>63</v>
      </c>
      <c r="BA30" s="5" t="s">
        <v>73</v>
      </c>
      <c r="BB30" s="5" t="s">
        <v>63</v>
      </c>
      <c r="BC30" s="5" t="s">
        <v>73</v>
      </c>
      <c r="BE30" s="5" t="s">
        <v>73</v>
      </c>
    </row>
    <row r="31" spans="1:57" x14ac:dyDescent="0.25">
      <c r="A31" s="7">
        <v>45569.450894791662</v>
      </c>
      <c r="B31" s="8" t="s">
        <v>170</v>
      </c>
      <c r="C31" s="9" t="s">
        <v>171</v>
      </c>
      <c r="D31" s="8">
        <v>75</v>
      </c>
      <c r="E31" s="8">
        <v>0.38</v>
      </c>
      <c r="F31" s="8" t="s">
        <v>114</v>
      </c>
      <c r="G31" s="8" t="s">
        <v>76</v>
      </c>
      <c r="H31" s="8" t="s">
        <v>100</v>
      </c>
      <c r="I31" s="8" t="s">
        <v>73</v>
      </c>
      <c r="J31" s="8" t="s">
        <v>64</v>
      </c>
      <c r="K31" s="8" t="s">
        <v>64</v>
      </c>
      <c r="L31" s="8" t="s">
        <v>64</v>
      </c>
      <c r="M31" s="8" t="s">
        <v>84</v>
      </c>
      <c r="N31" s="8" t="s">
        <v>84</v>
      </c>
      <c r="O31" s="8" t="s">
        <v>64</v>
      </c>
      <c r="P31" s="8" t="s">
        <v>64</v>
      </c>
      <c r="Q31" s="8" t="s">
        <v>84</v>
      </c>
      <c r="R31" s="8" t="s">
        <v>64</v>
      </c>
      <c r="S31" s="8" t="s">
        <v>64</v>
      </c>
      <c r="T31" s="8" t="s">
        <v>64</v>
      </c>
      <c r="U31" s="8" t="s">
        <v>64</v>
      </c>
      <c r="V31" s="8" t="s">
        <v>64</v>
      </c>
      <c r="W31" s="8" t="s">
        <v>64</v>
      </c>
      <c r="X31" s="8" t="s">
        <v>84</v>
      </c>
      <c r="Y31" s="8" t="s">
        <v>64</v>
      </c>
      <c r="Z31" s="8" t="s">
        <v>66</v>
      </c>
      <c r="AA31" s="8" t="s">
        <v>66</v>
      </c>
      <c r="AB31" s="8" t="s">
        <v>66</v>
      </c>
      <c r="AC31" s="8" t="s">
        <v>66</v>
      </c>
      <c r="AD31" s="8" t="s">
        <v>66</v>
      </c>
      <c r="AE31" s="8" t="s">
        <v>65</v>
      </c>
      <c r="AF31" s="8" t="s">
        <v>65</v>
      </c>
      <c r="AG31" s="8" t="s">
        <v>66</v>
      </c>
      <c r="AH31" s="8" t="s">
        <v>66</v>
      </c>
      <c r="AI31" s="8" t="s">
        <v>101</v>
      </c>
      <c r="AJ31" s="8" t="s">
        <v>66</v>
      </c>
      <c r="AK31" s="8" t="s">
        <v>66</v>
      </c>
      <c r="AL31" s="8" t="s">
        <v>79</v>
      </c>
      <c r="AM31" s="8" t="s">
        <v>66</v>
      </c>
      <c r="AN31" s="8" t="s">
        <v>66</v>
      </c>
      <c r="AO31" s="8" t="s">
        <v>65</v>
      </c>
      <c r="AP31" s="8" t="s">
        <v>67</v>
      </c>
      <c r="AQ31" s="8" t="s">
        <v>85</v>
      </c>
      <c r="AR31" s="8" t="s">
        <v>86</v>
      </c>
      <c r="AS31" s="8" t="s">
        <v>115</v>
      </c>
      <c r="AT31" s="8" t="s">
        <v>69</v>
      </c>
      <c r="AU31" s="8" t="s">
        <v>85</v>
      </c>
      <c r="AV31" s="8" t="s">
        <v>71</v>
      </c>
      <c r="AW31" s="8" t="s">
        <v>72</v>
      </c>
      <c r="AX31" s="8" t="s">
        <v>72</v>
      </c>
      <c r="AY31" s="8" t="s">
        <v>72</v>
      </c>
      <c r="AZ31" s="8" t="s">
        <v>72</v>
      </c>
      <c r="BA31" s="8" t="s">
        <v>63</v>
      </c>
      <c r="BB31" s="8" t="s">
        <v>72</v>
      </c>
      <c r="BC31" s="8" t="s">
        <v>73</v>
      </c>
      <c r="BE31" s="8" t="s">
        <v>73</v>
      </c>
    </row>
    <row r="32" spans="1:57" x14ac:dyDescent="0.25">
      <c r="A32" s="4">
        <v>45569.450978171299</v>
      </c>
      <c r="B32" s="5" t="s">
        <v>172</v>
      </c>
      <c r="C32" s="6" t="s">
        <v>173</v>
      </c>
      <c r="D32" s="5">
        <v>100</v>
      </c>
      <c r="E32" s="5">
        <v>0.78</v>
      </c>
      <c r="F32" s="5" t="s">
        <v>114</v>
      </c>
      <c r="G32" s="5" t="s">
        <v>76</v>
      </c>
      <c r="H32" s="5" t="s">
        <v>108</v>
      </c>
      <c r="I32" s="5" t="s">
        <v>63</v>
      </c>
      <c r="J32" s="5" t="s">
        <v>64</v>
      </c>
      <c r="K32" s="5" t="s">
        <v>64</v>
      </c>
      <c r="L32" s="5" t="s">
        <v>64</v>
      </c>
      <c r="M32" s="5" t="s">
        <v>84</v>
      </c>
      <c r="N32" s="5" t="s">
        <v>64</v>
      </c>
      <c r="O32" s="5" t="s">
        <v>64</v>
      </c>
      <c r="P32" s="5" t="s">
        <v>84</v>
      </c>
      <c r="Q32" s="5" t="s">
        <v>64</v>
      </c>
      <c r="R32" s="5" t="s">
        <v>64</v>
      </c>
      <c r="S32" s="5" t="s">
        <v>64</v>
      </c>
      <c r="T32" s="5" t="s">
        <v>64</v>
      </c>
      <c r="U32" s="5" t="s">
        <v>84</v>
      </c>
      <c r="V32" s="5" t="s">
        <v>64</v>
      </c>
      <c r="W32" s="5" t="s">
        <v>64</v>
      </c>
      <c r="X32" s="5" t="s">
        <v>64</v>
      </c>
      <c r="Y32" s="5" t="s">
        <v>64</v>
      </c>
      <c r="Z32" s="5" t="s">
        <v>66</v>
      </c>
      <c r="AA32" s="5" t="s">
        <v>66</v>
      </c>
      <c r="AB32" s="5" t="s">
        <v>66</v>
      </c>
      <c r="AC32" s="5" t="s">
        <v>66</v>
      </c>
      <c r="AD32" s="5" t="s">
        <v>66</v>
      </c>
      <c r="AE32" s="5" t="s">
        <v>66</v>
      </c>
      <c r="AF32" s="5" t="s">
        <v>66</v>
      </c>
      <c r="AG32" s="5" t="s">
        <v>66</v>
      </c>
      <c r="AH32" s="5" t="s">
        <v>66</v>
      </c>
      <c r="AI32" s="5" t="s">
        <v>79</v>
      </c>
      <c r="AJ32" s="5" t="s">
        <v>66</v>
      </c>
      <c r="AK32" s="5" t="s">
        <v>66</v>
      </c>
      <c r="AL32" s="5" t="s">
        <v>66</v>
      </c>
      <c r="AM32" s="5" t="s">
        <v>66</v>
      </c>
      <c r="AN32" s="5" t="s">
        <v>66</v>
      </c>
      <c r="AO32" s="5" t="s">
        <v>66</v>
      </c>
      <c r="AP32" s="5" t="s">
        <v>85</v>
      </c>
      <c r="AQ32" s="5" t="s">
        <v>85</v>
      </c>
      <c r="AR32" s="5" t="s">
        <v>86</v>
      </c>
      <c r="AS32" s="5" t="s">
        <v>68</v>
      </c>
      <c r="AT32" s="5" t="s">
        <v>87</v>
      </c>
      <c r="AU32" s="5" t="s">
        <v>67</v>
      </c>
      <c r="AV32" s="5" t="s">
        <v>132</v>
      </c>
      <c r="AW32" s="5" t="s">
        <v>73</v>
      </c>
      <c r="AX32" s="5" t="s">
        <v>73</v>
      </c>
      <c r="AY32" s="5" t="s">
        <v>63</v>
      </c>
      <c r="AZ32" s="5" t="s">
        <v>73</v>
      </c>
      <c r="BA32" s="5" t="s">
        <v>63</v>
      </c>
      <c r="BB32" s="5" t="s">
        <v>73</v>
      </c>
      <c r="BC32" s="5" t="s">
        <v>73</v>
      </c>
      <c r="BE32" s="5" t="s">
        <v>73</v>
      </c>
    </row>
    <row r="33" spans="1:57" x14ac:dyDescent="0.25">
      <c r="A33" s="7">
        <v>45569.455706817127</v>
      </c>
      <c r="B33" s="8" t="s">
        <v>174</v>
      </c>
      <c r="C33" s="9" t="s">
        <v>175</v>
      </c>
      <c r="D33" s="8">
        <v>9.82</v>
      </c>
      <c r="E33" s="8">
        <v>0</v>
      </c>
      <c r="F33" s="8" t="s">
        <v>114</v>
      </c>
      <c r="G33" s="8" t="s">
        <v>76</v>
      </c>
      <c r="H33" s="8" t="s">
        <v>100</v>
      </c>
      <c r="I33" s="8" t="s">
        <v>63</v>
      </c>
      <c r="J33" s="8" t="s">
        <v>64</v>
      </c>
      <c r="K33" s="8" t="s">
        <v>64</v>
      </c>
      <c r="L33" s="8" t="s">
        <v>64</v>
      </c>
      <c r="M33" s="8" t="s">
        <v>64</v>
      </c>
      <c r="N33" s="8" t="s">
        <v>64</v>
      </c>
      <c r="O33" s="8" t="s">
        <v>64</v>
      </c>
      <c r="P33" s="8" t="s">
        <v>64</v>
      </c>
      <c r="Q33" s="8" t="s">
        <v>64</v>
      </c>
      <c r="R33" s="8" t="s">
        <v>64</v>
      </c>
      <c r="S33" s="8" t="s">
        <v>64</v>
      </c>
      <c r="T33" s="8" t="s">
        <v>64</v>
      </c>
      <c r="U33" s="8" t="s">
        <v>64</v>
      </c>
      <c r="V33" s="8" t="s">
        <v>64</v>
      </c>
      <c r="W33" s="8" t="s">
        <v>64</v>
      </c>
      <c r="X33" s="8" t="s">
        <v>64</v>
      </c>
      <c r="Y33" s="8" t="s">
        <v>78</v>
      </c>
      <c r="Z33" s="8" t="s">
        <v>65</v>
      </c>
      <c r="AA33" s="8" t="s">
        <v>65</v>
      </c>
      <c r="AB33" s="8" t="s">
        <v>65</v>
      </c>
      <c r="AC33" s="8" t="s">
        <v>65</v>
      </c>
      <c r="AD33" s="8" t="s">
        <v>65</v>
      </c>
      <c r="AE33" s="8" t="s">
        <v>65</v>
      </c>
      <c r="AF33" s="8" t="s">
        <v>66</v>
      </c>
      <c r="AG33" s="8" t="s">
        <v>65</v>
      </c>
      <c r="AH33" s="8" t="s">
        <v>66</v>
      </c>
      <c r="AI33" s="8" t="s">
        <v>101</v>
      </c>
      <c r="AJ33" s="8" t="s">
        <v>65</v>
      </c>
      <c r="AK33" s="8" t="s">
        <v>66</v>
      </c>
      <c r="AL33" s="8" t="s">
        <v>79</v>
      </c>
      <c r="AM33" s="8" t="s">
        <v>66</v>
      </c>
      <c r="AN33" s="8" t="s">
        <v>65</v>
      </c>
      <c r="AO33" s="8" t="s">
        <v>65</v>
      </c>
      <c r="AP33" s="8" t="s">
        <v>85</v>
      </c>
      <c r="AQ33" s="8" t="s">
        <v>67</v>
      </c>
      <c r="AR33" s="8" t="s">
        <v>86</v>
      </c>
      <c r="AS33" s="8" t="s">
        <v>81</v>
      </c>
      <c r="AT33" s="8" t="s">
        <v>87</v>
      </c>
      <c r="AU33" s="8" t="s">
        <v>93</v>
      </c>
      <c r="AV33" s="8" t="s">
        <v>71</v>
      </c>
      <c r="AW33" s="8" t="s">
        <v>72</v>
      </c>
      <c r="AX33" s="8" t="s">
        <v>72</v>
      </c>
      <c r="AY33" s="8" t="s">
        <v>72</v>
      </c>
      <c r="AZ33" s="8" t="s">
        <v>72</v>
      </c>
      <c r="BA33" s="8" t="s">
        <v>73</v>
      </c>
      <c r="BB33" s="8" t="s">
        <v>72</v>
      </c>
      <c r="BC33" s="8" t="s">
        <v>73</v>
      </c>
      <c r="BE33" s="8" t="s">
        <v>73</v>
      </c>
    </row>
    <row r="34" spans="1:57" x14ac:dyDescent="0.25">
      <c r="A34" s="4">
        <v>45569.458138159724</v>
      </c>
      <c r="B34" s="5" t="s">
        <v>176</v>
      </c>
      <c r="C34" s="5" t="s">
        <v>177</v>
      </c>
      <c r="D34" s="5">
        <v>53.57</v>
      </c>
      <c r="E34" s="5">
        <v>0</v>
      </c>
      <c r="F34" s="5" t="s">
        <v>114</v>
      </c>
      <c r="G34" s="5" t="s">
        <v>76</v>
      </c>
      <c r="H34" s="5" t="s">
        <v>62</v>
      </c>
      <c r="I34" s="5" t="s">
        <v>63</v>
      </c>
      <c r="J34" s="5" t="s">
        <v>64</v>
      </c>
      <c r="K34" s="5" t="s">
        <v>64</v>
      </c>
      <c r="L34" s="5" t="s">
        <v>64</v>
      </c>
      <c r="M34" s="5" t="s">
        <v>84</v>
      </c>
      <c r="N34" s="5" t="s">
        <v>64</v>
      </c>
      <c r="O34" s="5" t="s">
        <v>64</v>
      </c>
      <c r="P34" s="5" t="s">
        <v>84</v>
      </c>
      <c r="Q34" s="5" t="s">
        <v>84</v>
      </c>
      <c r="R34" s="5" t="s">
        <v>64</v>
      </c>
      <c r="S34" s="5" t="s">
        <v>84</v>
      </c>
      <c r="T34" s="5" t="s">
        <v>64</v>
      </c>
      <c r="U34" s="5" t="s">
        <v>64</v>
      </c>
      <c r="V34" s="5" t="s">
        <v>84</v>
      </c>
      <c r="W34" s="5" t="s">
        <v>64</v>
      </c>
      <c r="X34" s="5" t="s">
        <v>84</v>
      </c>
      <c r="Y34" s="5" t="s">
        <v>64</v>
      </c>
      <c r="Z34" s="5" t="s">
        <v>66</v>
      </c>
      <c r="AA34" s="5" t="s">
        <v>65</v>
      </c>
      <c r="AB34" s="5" t="s">
        <v>66</v>
      </c>
      <c r="AC34" s="5" t="s">
        <v>65</v>
      </c>
      <c r="AD34" s="5" t="s">
        <v>66</v>
      </c>
      <c r="AE34" s="5" t="s">
        <v>65</v>
      </c>
      <c r="AF34" s="5" t="s">
        <v>66</v>
      </c>
      <c r="AG34" s="5" t="s">
        <v>66</v>
      </c>
      <c r="AH34" s="5" t="s">
        <v>66</v>
      </c>
      <c r="AI34" s="5" t="s">
        <v>79</v>
      </c>
      <c r="AJ34" s="5" t="s">
        <v>66</v>
      </c>
      <c r="AK34" s="5" t="s">
        <v>66</v>
      </c>
      <c r="AL34" s="5" t="s">
        <v>66</v>
      </c>
      <c r="AM34" s="5" t="s">
        <v>66</v>
      </c>
      <c r="AN34" s="5" t="s">
        <v>66</v>
      </c>
      <c r="AO34" s="5" t="s">
        <v>66</v>
      </c>
      <c r="AP34" s="5" t="s">
        <v>85</v>
      </c>
      <c r="AQ34" s="5" t="s">
        <v>85</v>
      </c>
      <c r="AR34" s="5" t="s">
        <v>86</v>
      </c>
      <c r="AS34" s="5" t="s">
        <v>68</v>
      </c>
      <c r="AT34" s="5" t="s">
        <v>69</v>
      </c>
      <c r="AU34" s="5" t="s">
        <v>70</v>
      </c>
      <c r="AV34" s="5" t="s">
        <v>67</v>
      </c>
      <c r="AW34" s="5" t="s">
        <v>73</v>
      </c>
      <c r="AX34" s="5" t="s">
        <v>73</v>
      </c>
      <c r="AY34" s="5" t="s">
        <v>73</v>
      </c>
      <c r="AZ34" s="5" t="s">
        <v>63</v>
      </c>
      <c r="BA34" s="5" t="s">
        <v>73</v>
      </c>
      <c r="BB34" s="5" t="s">
        <v>73</v>
      </c>
      <c r="BC34" s="5" t="s">
        <v>73</v>
      </c>
      <c r="BD34" s="5">
        <v>0</v>
      </c>
      <c r="BE34" s="5" t="s">
        <v>73</v>
      </c>
    </row>
    <row r="35" spans="1:57" x14ac:dyDescent="0.25">
      <c r="A35" s="7">
        <v>45569.458763009257</v>
      </c>
      <c r="B35" s="8" t="s">
        <v>178</v>
      </c>
      <c r="C35" s="9" t="s">
        <v>179</v>
      </c>
      <c r="D35" s="8">
        <v>50</v>
      </c>
      <c r="E35" s="8">
        <v>0.08</v>
      </c>
      <c r="F35" s="8" t="s">
        <v>114</v>
      </c>
      <c r="G35" s="8" t="s">
        <v>76</v>
      </c>
      <c r="H35" s="8" t="s">
        <v>180</v>
      </c>
      <c r="I35" s="8" t="s">
        <v>63</v>
      </c>
      <c r="J35" s="8" t="s">
        <v>64</v>
      </c>
      <c r="K35" s="8" t="s">
        <v>64</v>
      </c>
      <c r="L35" s="8" t="s">
        <v>64</v>
      </c>
      <c r="M35" s="8" t="s">
        <v>84</v>
      </c>
      <c r="N35" s="8" t="s">
        <v>64</v>
      </c>
      <c r="O35" s="8" t="s">
        <v>64</v>
      </c>
      <c r="P35" s="8" t="s">
        <v>84</v>
      </c>
      <c r="Q35" s="8" t="s">
        <v>84</v>
      </c>
      <c r="R35" s="8" t="s">
        <v>64</v>
      </c>
      <c r="S35" s="8" t="s">
        <v>64</v>
      </c>
      <c r="T35" s="8" t="s">
        <v>64</v>
      </c>
      <c r="U35" s="8" t="s">
        <v>84</v>
      </c>
      <c r="V35" s="8" t="s">
        <v>64</v>
      </c>
      <c r="W35" s="8" t="s">
        <v>64</v>
      </c>
      <c r="X35" s="8" t="s">
        <v>64</v>
      </c>
      <c r="Y35" s="8" t="s">
        <v>64</v>
      </c>
      <c r="Z35" s="8" t="s">
        <v>65</v>
      </c>
      <c r="AA35" s="8" t="s">
        <v>65</v>
      </c>
      <c r="AB35" s="8" t="s">
        <v>66</v>
      </c>
      <c r="AC35" s="8" t="s">
        <v>65</v>
      </c>
      <c r="AD35" s="8" t="s">
        <v>66</v>
      </c>
      <c r="AE35" s="8" t="s">
        <v>65</v>
      </c>
      <c r="AF35" s="8" t="s">
        <v>66</v>
      </c>
      <c r="AG35" s="8" t="s">
        <v>65</v>
      </c>
      <c r="AH35" s="8" t="s">
        <v>65</v>
      </c>
      <c r="AI35" s="8" t="s">
        <v>79</v>
      </c>
      <c r="AJ35" s="8" t="s">
        <v>66</v>
      </c>
      <c r="AK35" s="8" t="s">
        <v>66</v>
      </c>
      <c r="AL35" s="8" t="s">
        <v>66</v>
      </c>
      <c r="AM35" s="8" t="s">
        <v>65</v>
      </c>
      <c r="AN35" s="8" t="s">
        <v>66</v>
      </c>
      <c r="AO35" s="8" t="s">
        <v>66</v>
      </c>
      <c r="AP35" s="8" t="s">
        <v>67</v>
      </c>
      <c r="AQ35" s="8" t="s">
        <v>67</v>
      </c>
      <c r="AR35" s="8" t="s">
        <v>86</v>
      </c>
      <c r="AS35" s="8" t="s">
        <v>181</v>
      </c>
      <c r="AT35" s="8" t="s">
        <v>69</v>
      </c>
      <c r="AU35" s="8" t="s">
        <v>70</v>
      </c>
      <c r="AV35" s="8" t="s">
        <v>71</v>
      </c>
      <c r="AW35" s="8" t="s">
        <v>72</v>
      </c>
      <c r="AX35" s="8" t="s">
        <v>72</v>
      </c>
      <c r="AY35" s="8" t="s">
        <v>72</v>
      </c>
      <c r="AZ35" s="8" t="s">
        <v>72</v>
      </c>
      <c r="BA35" s="8" t="s">
        <v>72</v>
      </c>
      <c r="BB35" s="8" t="s">
        <v>73</v>
      </c>
      <c r="BC35" s="8" t="s">
        <v>73</v>
      </c>
      <c r="BE35" s="8" t="s">
        <v>73</v>
      </c>
    </row>
    <row r="36" spans="1:57" x14ac:dyDescent="0.25">
      <c r="A36" s="4">
        <v>45569.462447662037</v>
      </c>
      <c r="B36" s="5" t="s">
        <v>182</v>
      </c>
      <c r="C36" s="6" t="s">
        <v>183</v>
      </c>
      <c r="D36" s="5">
        <v>100</v>
      </c>
      <c r="E36" s="5">
        <v>0.88</v>
      </c>
      <c r="F36" s="5" t="s">
        <v>114</v>
      </c>
      <c r="G36" s="5" t="s">
        <v>76</v>
      </c>
      <c r="H36" s="5" t="s">
        <v>77</v>
      </c>
      <c r="I36" s="5" t="s">
        <v>63</v>
      </c>
      <c r="J36" s="5" t="s">
        <v>64</v>
      </c>
      <c r="K36" s="5" t="s">
        <v>64</v>
      </c>
      <c r="L36" s="5" t="s">
        <v>64</v>
      </c>
      <c r="M36" s="5" t="s">
        <v>64</v>
      </c>
      <c r="N36" s="5" t="s">
        <v>64</v>
      </c>
      <c r="O36" s="5" t="s">
        <v>64</v>
      </c>
      <c r="P36" s="5" t="s">
        <v>64</v>
      </c>
      <c r="Q36" s="5" t="s">
        <v>64</v>
      </c>
      <c r="R36" s="5" t="s">
        <v>64</v>
      </c>
      <c r="S36" s="5" t="s">
        <v>64</v>
      </c>
      <c r="T36" s="5" t="s">
        <v>64</v>
      </c>
      <c r="U36" s="5" t="s">
        <v>64</v>
      </c>
      <c r="V36" s="5" t="s">
        <v>64</v>
      </c>
      <c r="W36" s="5" t="s">
        <v>64</v>
      </c>
      <c r="X36" s="5" t="s">
        <v>64</v>
      </c>
      <c r="Y36" s="5" t="s">
        <v>64</v>
      </c>
      <c r="Z36" s="5" t="s">
        <v>66</v>
      </c>
      <c r="AA36" s="5" t="s">
        <v>65</v>
      </c>
      <c r="AB36" s="5" t="s">
        <v>66</v>
      </c>
      <c r="AC36" s="5" t="s">
        <v>66</v>
      </c>
      <c r="AD36" s="5" t="s">
        <v>66</v>
      </c>
      <c r="AE36" s="5" t="s">
        <v>66</v>
      </c>
      <c r="AF36" s="5" t="s">
        <v>66</v>
      </c>
      <c r="AG36" s="5" t="s">
        <v>65</v>
      </c>
      <c r="AH36" s="5" t="s">
        <v>66</v>
      </c>
      <c r="AI36" s="5" t="s">
        <v>101</v>
      </c>
      <c r="AJ36" s="5" t="s">
        <v>66</v>
      </c>
      <c r="AK36" s="5" t="s">
        <v>66</v>
      </c>
      <c r="AL36" s="5" t="s">
        <v>66</v>
      </c>
      <c r="AM36" s="5" t="s">
        <v>66</v>
      </c>
      <c r="AN36" s="5" t="s">
        <v>66</v>
      </c>
      <c r="AO36" s="5" t="s">
        <v>66</v>
      </c>
      <c r="AP36" s="5" t="s">
        <v>67</v>
      </c>
      <c r="AQ36" s="5" t="s">
        <v>67</v>
      </c>
      <c r="AR36" s="5" t="s">
        <v>63</v>
      </c>
      <c r="AS36" s="5" t="s">
        <v>81</v>
      </c>
      <c r="AT36" s="5" t="s">
        <v>87</v>
      </c>
      <c r="AU36" s="5" t="s">
        <v>70</v>
      </c>
      <c r="AV36" s="5" t="s">
        <v>71</v>
      </c>
      <c r="AW36" s="5" t="s">
        <v>73</v>
      </c>
      <c r="AX36" s="5" t="s">
        <v>72</v>
      </c>
      <c r="AY36" s="5" t="s">
        <v>72</v>
      </c>
      <c r="AZ36" s="5" t="s">
        <v>72</v>
      </c>
      <c r="BA36" s="5" t="s">
        <v>73</v>
      </c>
      <c r="BB36" s="5" t="s">
        <v>73</v>
      </c>
      <c r="BC36" s="5" t="s">
        <v>73</v>
      </c>
      <c r="BE36" s="5" t="s">
        <v>73</v>
      </c>
    </row>
    <row r="37" spans="1:57" x14ac:dyDescent="0.25">
      <c r="A37" s="7">
        <v>45569.462627175926</v>
      </c>
      <c r="B37" s="8" t="s">
        <v>184</v>
      </c>
      <c r="C37" s="9" t="s">
        <v>185</v>
      </c>
      <c r="D37" s="8">
        <v>42.86</v>
      </c>
      <c r="E37" s="8">
        <v>0</v>
      </c>
      <c r="F37" s="8" t="s">
        <v>114</v>
      </c>
      <c r="G37" s="8" t="s">
        <v>76</v>
      </c>
      <c r="H37" s="8" t="s">
        <v>186</v>
      </c>
      <c r="I37" s="8" t="s">
        <v>63</v>
      </c>
      <c r="J37" s="8" t="s">
        <v>64</v>
      </c>
      <c r="K37" s="8" t="s">
        <v>78</v>
      </c>
      <c r="L37" s="8" t="s">
        <v>64</v>
      </c>
      <c r="M37" s="8" t="s">
        <v>78</v>
      </c>
      <c r="N37" s="8" t="s">
        <v>64</v>
      </c>
      <c r="O37" s="8" t="s">
        <v>64</v>
      </c>
      <c r="P37" s="8" t="s">
        <v>64</v>
      </c>
      <c r="Q37" s="8" t="s">
        <v>64</v>
      </c>
      <c r="R37" s="8" t="s">
        <v>64</v>
      </c>
      <c r="S37" s="8" t="s">
        <v>64</v>
      </c>
      <c r="T37" s="8" t="s">
        <v>64</v>
      </c>
      <c r="U37" s="8" t="s">
        <v>78</v>
      </c>
      <c r="V37" s="8" t="s">
        <v>64</v>
      </c>
      <c r="W37" s="8" t="s">
        <v>64</v>
      </c>
      <c r="X37" s="8" t="s">
        <v>64</v>
      </c>
      <c r="Y37" s="8" t="s">
        <v>64</v>
      </c>
      <c r="Z37" s="8" t="s">
        <v>65</v>
      </c>
      <c r="AA37" s="8" t="s">
        <v>65</v>
      </c>
      <c r="AB37" s="8" t="s">
        <v>65</v>
      </c>
      <c r="AC37" s="8" t="s">
        <v>66</v>
      </c>
      <c r="AD37" s="8" t="s">
        <v>65</v>
      </c>
      <c r="AE37" s="8" t="s">
        <v>65</v>
      </c>
      <c r="AF37" s="8" t="s">
        <v>66</v>
      </c>
      <c r="AG37" s="8" t="s">
        <v>66</v>
      </c>
      <c r="AH37" s="8" t="s">
        <v>66</v>
      </c>
      <c r="AI37" s="8" t="s">
        <v>79</v>
      </c>
      <c r="AJ37" s="8" t="s">
        <v>66</v>
      </c>
      <c r="AK37" s="8" t="s">
        <v>66</v>
      </c>
      <c r="AL37" s="8" t="s">
        <v>66</v>
      </c>
      <c r="AM37" s="8" t="s">
        <v>65</v>
      </c>
      <c r="AN37" s="8" t="s">
        <v>66</v>
      </c>
      <c r="AO37" s="8" t="s">
        <v>66</v>
      </c>
      <c r="AP37" s="8" t="s">
        <v>67</v>
      </c>
      <c r="AQ37" s="8" t="s">
        <v>67</v>
      </c>
      <c r="AR37" s="8" t="s">
        <v>63</v>
      </c>
      <c r="AS37" s="8" t="s">
        <v>187</v>
      </c>
      <c r="AT37" s="8" t="s">
        <v>69</v>
      </c>
      <c r="AU37" s="8" t="s">
        <v>93</v>
      </c>
      <c r="AV37" s="8" t="s">
        <v>80</v>
      </c>
      <c r="AW37" s="8" t="s">
        <v>73</v>
      </c>
      <c r="AX37" s="8" t="s">
        <v>73</v>
      </c>
      <c r="AY37" s="8" t="s">
        <v>73</v>
      </c>
      <c r="AZ37" s="8" t="s">
        <v>73</v>
      </c>
      <c r="BA37" s="8" t="s">
        <v>63</v>
      </c>
      <c r="BB37" s="8" t="s">
        <v>73</v>
      </c>
      <c r="BC37" s="8" t="s">
        <v>73</v>
      </c>
      <c r="BE37" s="8" t="s">
        <v>73</v>
      </c>
    </row>
    <row r="38" spans="1:57" x14ac:dyDescent="0.25">
      <c r="A38" s="4">
        <v>45569.462717858798</v>
      </c>
      <c r="B38" s="5" t="s">
        <v>188</v>
      </c>
      <c r="C38" s="6" t="s">
        <v>189</v>
      </c>
      <c r="D38" s="5">
        <v>60.71</v>
      </c>
      <c r="E38" s="5">
        <v>0.04</v>
      </c>
      <c r="F38" s="5" t="s">
        <v>114</v>
      </c>
      <c r="G38" s="5" t="s">
        <v>76</v>
      </c>
      <c r="H38" s="5" t="s">
        <v>108</v>
      </c>
      <c r="I38" s="5" t="s">
        <v>63</v>
      </c>
      <c r="J38" s="5" t="s">
        <v>64</v>
      </c>
      <c r="K38" s="5" t="s">
        <v>84</v>
      </c>
      <c r="L38" s="5" t="s">
        <v>64</v>
      </c>
      <c r="M38" s="5" t="s">
        <v>84</v>
      </c>
      <c r="N38" s="5" t="s">
        <v>64</v>
      </c>
      <c r="O38" s="5" t="s">
        <v>64</v>
      </c>
      <c r="P38" s="5" t="s">
        <v>78</v>
      </c>
      <c r="Q38" s="5" t="s">
        <v>64</v>
      </c>
      <c r="R38" s="5" t="s">
        <v>64</v>
      </c>
      <c r="S38" s="5" t="s">
        <v>64</v>
      </c>
      <c r="T38" s="5" t="s">
        <v>64</v>
      </c>
      <c r="U38" s="5" t="s">
        <v>64</v>
      </c>
      <c r="V38" s="5" t="s">
        <v>64</v>
      </c>
      <c r="W38" s="5" t="s">
        <v>84</v>
      </c>
      <c r="X38" s="5" t="s">
        <v>64</v>
      </c>
      <c r="Y38" s="5" t="s">
        <v>64</v>
      </c>
      <c r="Z38" s="5" t="s">
        <v>66</v>
      </c>
      <c r="AA38" s="5" t="s">
        <v>65</v>
      </c>
      <c r="AB38" s="5" t="s">
        <v>65</v>
      </c>
      <c r="AC38" s="5" t="s">
        <v>66</v>
      </c>
      <c r="AD38" s="5" t="s">
        <v>66</v>
      </c>
      <c r="AE38" s="5" t="s">
        <v>65</v>
      </c>
      <c r="AF38" s="5" t="s">
        <v>65</v>
      </c>
      <c r="AG38" s="5" t="s">
        <v>66</v>
      </c>
      <c r="AH38" s="5" t="s">
        <v>65</v>
      </c>
      <c r="AI38" s="5" t="s">
        <v>101</v>
      </c>
      <c r="AJ38" s="5" t="s">
        <v>66</v>
      </c>
      <c r="AK38" s="5" t="s">
        <v>65</v>
      </c>
      <c r="AL38" s="5" t="s">
        <v>65</v>
      </c>
      <c r="AM38" s="5" t="s">
        <v>66</v>
      </c>
      <c r="AN38" s="5" t="s">
        <v>66</v>
      </c>
      <c r="AO38" s="5" t="s">
        <v>66</v>
      </c>
      <c r="AP38" s="5" t="s">
        <v>85</v>
      </c>
      <c r="AQ38" s="5" t="s">
        <v>151</v>
      </c>
      <c r="AR38" s="5" t="s">
        <v>63</v>
      </c>
      <c r="AS38" s="5" t="s">
        <v>68</v>
      </c>
      <c r="AT38" s="5" t="s">
        <v>87</v>
      </c>
      <c r="AU38" s="5" t="s">
        <v>67</v>
      </c>
      <c r="AV38" s="5" t="s">
        <v>71</v>
      </c>
      <c r="AW38" s="5" t="s">
        <v>73</v>
      </c>
      <c r="AX38" s="5" t="s">
        <v>73</v>
      </c>
      <c r="AY38" s="5" t="s">
        <v>72</v>
      </c>
      <c r="AZ38" s="5" t="s">
        <v>73</v>
      </c>
      <c r="BA38" s="5" t="s">
        <v>73</v>
      </c>
      <c r="BB38" s="5" t="s">
        <v>73</v>
      </c>
      <c r="BC38" s="5" t="s">
        <v>73</v>
      </c>
      <c r="BE38" s="5" t="s">
        <v>73</v>
      </c>
    </row>
    <row r="39" spans="1:57" x14ac:dyDescent="0.25">
      <c r="A39" s="7">
        <v>45569.464270416662</v>
      </c>
      <c r="B39" s="8" t="s">
        <v>190</v>
      </c>
      <c r="C39" s="9" t="s">
        <v>191</v>
      </c>
      <c r="D39" s="8">
        <v>65.739999999999995</v>
      </c>
      <c r="E39" s="8">
        <v>0.13</v>
      </c>
      <c r="F39" s="8" t="s">
        <v>114</v>
      </c>
      <c r="G39" s="8" t="s">
        <v>76</v>
      </c>
      <c r="H39" s="8" t="s">
        <v>100</v>
      </c>
      <c r="I39" s="8" t="s">
        <v>63</v>
      </c>
      <c r="J39" s="8" t="s">
        <v>64</v>
      </c>
      <c r="K39" s="8" t="s">
        <v>84</v>
      </c>
      <c r="L39" s="8" t="s">
        <v>64</v>
      </c>
      <c r="M39" s="8" t="s">
        <v>64</v>
      </c>
      <c r="N39" s="8" t="s">
        <v>64</v>
      </c>
      <c r="O39" s="8" t="s">
        <v>84</v>
      </c>
      <c r="P39" s="8" t="s">
        <v>84</v>
      </c>
      <c r="Q39" s="8" t="s">
        <v>64</v>
      </c>
      <c r="R39" s="8" t="s">
        <v>64</v>
      </c>
      <c r="S39" s="8" t="s">
        <v>64</v>
      </c>
      <c r="T39" s="8" t="s">
        <v>64</v>
      </c>
      <c r="U39" s="8" t="s">
        <v>64</v>
      </c>
      <c r="V39" s="8" t="s">
        <v>64</v>
      </c>
      <c r="W39" s="8" t="s">
        <v>64</v>
      </c>
      <c r="X39" s="8" t="s">
        <v>64</v>
      </c>
      <c r="Y39" s="8" t="s">
        <v>64</v>
      </c>
      <c r="Z39" s="8" t="s">
        <v>66</v>
      </c>
      <c r="AA39" s="8" t="s">
        <v>66</v>
      </c>
      <c r="AB39" s="8" t="s">
        <v>66</v>
      </c>
      <c r="AC39" s="8" t="s">
        <v>66</v>
      </c>
      <c r="AD39" s="8" t="s">
        <v>66</v>
      </c>
      <c r="AE39" s="8" t="s">
        <v>66</v>
      </c>
      <c r="AF39" s="8" t="s">
        <v>66</v>
      </c>
      <c r="AG39" s="8" t="s">
        <v>66</v>
      </c>
      <c r="AH39" s="8" t="s">
        <v>66</v>
      </c>
      <c r="AI39" s="8" t="s">
        <v>101</v>
      </c>
      <c r="AJ39" s="8" t="s">
        <v>66</v>
      </c>
      <c r="AK39" s="8" t="s">
        <v>66</v>
      </c>
      <c r="AL39" s="8" t="s">
        <v>66</v>
      </c>
      <c r="AM39" s="8" t="s">
        <v>65</v>
      </c>
      <c r="AN39" s="8" t="s">
        <v>66</v>
      </c>
      <c r="AO39" s="8" t="s">
        <v>66</v>
      </c>
      <c r="AP39" s="8" t="s">
        <v>67</v>
      </c>
      <c r="AQ39" s="8" t="s">
        <v>67</v>
      </c>
      <c r="AR39" s="8" t="s">
        <v>63</v>
      </c>
      <c r="AS39" s="8" t="s">
        <v>192</v>
      </c>
      <c r="AT39" s="8" t="s">
        <v>69</v>
      </c>
      <c r="AU39" s="8" t="s">
        <v>70</v>
      </c>
      <c r="AV39" s="8" t="s">
        <v>71</v>
      </c>
      <c r="AW39" s="8" t="s">
        <v>72</v>
      </c>
      <c r="AX39" s="8" t="s">
        <v>72</v>
      </c>
      <c r="AY39" s="8" t="s">
        <v>72</v>
      </c>
      <c r="AZ39" s="8" t="s">
        <v>72</v>
      </c>
      <c r="BA39" s="8" t="s">
        <v>72</v>
      </c>
      <c r="BB39" s="8" t="s">
        <v>72</v>
      </c>
      <c r="BC39" s="8" t="s">
        <v>73</v>
      </c>
      <c r="BE39" s="8" t="s">
        <v>73</v>
      </c>
    </row>
    <row r="40" spans="1:57" x14ac:dyDescent="0.25">
      <c r="A40" s="4">
        <v>45569.467693587962</v>
      </c>
      <c r="B40" s="5" t="s">
        <v>193</v>
      </c>
      <c r="C40" s="6" t="s">
        <v>194</v>
      </c>
      <c r="D40" s="5">
        <v>35.71</v>
      </c>
      <c r="E40" s="5">
        <v>0.63</v>
      </c>
      <c r="F40" s="5" t="s">
        <v>60</v>
      </c>
      <c r="G40" s="5" t="s">
        <v>76</v>
      </c>
      <c r="H40" s="5" t="s">
        <v>62</v>
      </c>
      <c r="I40" s="5" t="s">
        <v>63</v>
      </c>
      <c r="J40" s="5" t="s">
        <v>64</v>
      </c>
      <c r="K40" s="5" t="s">
        <v>64</v>
      </c>
      <c r="L40" s="5" t="s">
        <v>64</v>
      </c>
      <c r="M40" s="5" t="s">
        <v>84</v>
      </c>
      <c r="N40" s="5" t="s">
        <v>84</v>
      </c>
      <c r="O40" s="5" t="s">
        <v>64</v>
      </c>
      <c r="P40" s="5" t="s">
        <v>84</v>
      </c>
      <c r="Q40" s="5" t="s">
        <v>64</v>
      </c>
      <c r="R40" s="5" t="s">
        <v>64</v>
      </c>
      <c r="S40" s="5" t="s">
        <v>64</v>
      </c>
      <c r="T40" s="5" t="s">
        <v>64</v>
      </c>
      <c r="U40" s="5" t="s">
        <v>64</v>
      </c>
      <c r="V40" s="5" t="s">
        <v>64</v>
      </c>
      <c r="W40" s="5" t="s">
        <v>64</v>
      </c>
      <c r="X40" s="5" t="s">
        <v>64</v>
      </c>
      <c r="Y40" s="5" t="s">
        <v>64</v>
      </c>
      <c r="Z40" s="5" t="s">
        <v>66</v>
      </c>
      <c r="AA40" s="5" t="s">
        <v>65</v>
      </c>
      <c r="AB40" s="5" t="s">
        <v>65</v>
      </c>
      <c r="AC40" s="5" t="s">
        <v>66</v>
      </c>
      <c r="AD40" s="5" t="s">
        <v>66</v>
      </c>
      <c r="AE40" s="5" t="s">
        <v>66</v>
      </c>
      <c r="AF40" s="5" t="s">
        <v>66</v>
      </c>
      <c r="AG40" s="5" t="s">
        <v>66</v>
      </c>
      <c r="AH40" s="5" t="s">
        <v>65</v>
      </c>
      <c r="AI40" s="5" t="s">
        <v>79</v>
      </c>
      <c r="AJ40" s="5" t="s">
        <v>65</v>
      </c>
      <c r="AK40" s="5" t="s">
        <v>65</v>
      </c>
      <c r="AL40" s="5" t="s">
        <v>65</v>
      </c>
      <c r="AM40" s="5" t="s">
        <v>66</v>
      </c>
      <c r="AN40" s="5" t="s">
        <v>66</v>
      </c>
      <c r="AO40" s="5" t="s">
        <v>66</v>
      </c>
      <c r="AP40" s="5" t="s">
        <v>85</v>
      </c>
      <c r="AQ40" s="5" t="s">
        <v>85</v>
      </c>
      <c r="AR40" s="5" t="s">
        <v>63</v>
      </c>
      <c r="AS40" s="5" t="s">
        <v>68</v>
      </c>
      <c r="AT40" s="5" t="s">
        <v>69</v>
      </c>
      <c r="AU40" s="5" t="s">
        <v>93</v>
      </c>
      <c r="AV40" s="5" t="s">
        <v>71</v>
      </c>
      <c r="AW40" s="5" t="s">
        <v>73</v>
      </c>
      <c r="AX40" s="5" t="s">
        <v>72</v>
      </c>
      <c r="AY40" s="5" t="s">
        <v>72</v>
      </c>
      <c r="AZ40" s="5" t="s">
        <v>72</v>
      </c>
      <c r="BA40" s="5" t="s">
        <v>72</v>
      </c>
      <c r="BB40" s="5" t="s">
        <v>73</v>
      </c>
      <c r="BC40" s="5" t="s">
        <v>73</v>
      </c>
      <c r="BE40" s="5" t="s">
        <v>73</v>
      </c>
    </row>
    <row r="41" spans="1:57" x14ac:dyDescent="0.25">
      <c r="A41" s="7">
        <v>45569.468818958332</v>
      </c>
      <c r="B41" s="8" t="s">
        <v>195</v>
      </c>
      <c r="C41" s="9" t="s">
        <v>196</v>
      </c>
      <c r="D41" s="8">
        <v>12.5</v>
      </c>
      <c r="E41" s="8">
        <v>0</v>
      </c>
      <c r="F41" s="8" t="s">
        <v>60</v>
      </c>
      <c r="G41" s="8" t="s">
        <v>76</v>
      </c>
      <c r="H41" s="8" t="s">
        <v>77</v>
      </c>
      <c r="I41" s="8" t="s">
        <v>73</v>
      </c>
      <c r="J41" s="8" t="s">
        <v>64</v>
      </c>
      <c r="K41" s="8" t="s">
        <v>84</v>
      </c>
      <c r="L41" s="8" t="s">
        <v>64</v>
      </c>
      <c r="M41" s="8" t="s">
        <v>78</v>
      </c>
      <c r="N41" s="8" t="s">
        <v>64</v>
      </c>
      <c r="O41" s="8" t="s">
        <v>64</v>
      </c>
      <c r="P41" s="8" t="s">
        <v>64</v>
      </c>
      <c r="Q41" s="8" t="s">
        <v>64</v>
      </c>
      <c r="R41" s="8" t="s">
        <v>64</v>
      </c>
      <c r="S41" s="8" t="s">
        <v>64</v>
      </c>
      <c r="T41" s="8" t="s">
        <v>64</v>
      </c>
      <c r="U41" s="8" t="s">
        <v>84</v>
      </c>
      <c r="V41" s="8" t="s">
        <v>64</v>
      </c>
      <c r="W41" s="8" t="s">
        <v>64</v>
      </c>
      <c r="X41" s="8" t="s">
        <v>64</v>
      </c>
      <c r="Y41" s="8" t="s">
        <v>64</v>
      </c>
      <c r="Z41" s="8" t="s">
        <v>101</v>
      </c>
      <c r="AA41" s="8" t="s">
        <v>101</v>
      </c>
      <c r="AB41" s="8" t="s">
        <v>101</v>
      </c>
      <c r="AC41" s="8" t="s">
        <v>66</v>
      </c>
      <c r="AD41" s="8" t="s">
        <v>66</v>
      </c>
      <c r="AE41" s="8" t="s">
        <v>101</v>
      </c>
      <c r="AF41" s="8" t="s">
        <v>66</v>
      </c>
      <c r="AG41" s="8" t="s">
        <v>66</v>
      </c>
      <c r="AH41" s="8" t="s">
        <v>66</v>
      </c>
      <c r="AI41" s="8" t="s">
        <v>79</v>
      </c>
      <c r="AJ41" s="8" t="s">
        <v>66</v>
      </c>
      <c r="AK41" s="8" t="s">
        <v>66</v>
      </c>
      <c r="AL41" s="8" t="s">
        <v>65</v>
      </c>
      <c r="AM41" s="8" t="s">
        <v>101</v>
      </c>
      <c r="AN41" s="8" t="s">
        <v>66</v>
      </c>
      <c r="AO41" s="8" t="s">
        <v>66</v>
      </c>
      <c r="AP41" s="8" t="s">
        <v>67</v>
      </c>
      <c r="AQ41" s="8" t="s">
        <v>67</v>
      </c>
      <c r="AR41" s="8" t="s">
        <v>63</v>
      </c>
      <c r="AS41" s="8" t="s">
        <v>97</v>
      </c>
      <c r="AT41" s="8" t="s">
        <v>87</v>
      </c>
      <c r="AU41" s="8" t="s">
        <v>93</v>
      </c>
      <c r="AV41" s="8" t="s">
        <v>71</v>
      </c>
      <c r="AW41" s="8" t="s">
        <v>72</v>
      </c>
      <c r="AX41" s="8" t="s">
        <v>72</v>
      </c>
      <c r="AY41" s="8" t="s">
        <v>72</v>
      </c>
      <c r="AZ41" s="8" t="s">
        <v>72</v>
      </c>
      <c r="BA41" s="8" t="s">
        <v>72</v>
      </c>
      <c r="BB41" s="8" t="s">
        <v>72</v>
      </c>
      <c r="BC41" s="8" t="s">
        <v>73</v>
      </c>
      <c r="BD41" s="8" t="s">
        <v>197</v>
      </c>
      <c r="BE41" s="8" t="s">
        <v>73</v>
      </c>
    </row>
    <row r="42" spans="1:57" x14ac:dyDescent="0.25">
      <c r="A42" s="4">
        <v>45569.470783668978</v>
      </c>
      <c r="B42" s="5" t="s">
        <v>198</v>
      </c>
      <c r="C42" s="6" t="s">
        <v>199</v>
      </c>
      <c r="D42" s="5">
        <v>50</v>
      </c>
      <c r="E42" s="5">
        <v>0</v>
      </c>
      <c r="F42" s="5" t="s">
        <v>60</v>
      </c>
      <c r="G42" s="5" t="s">
        <v>76</v>
      </c>
      <c r="H42" s="5" t="s">
        <v>62</v>
      </c>
      <c r="I42" s="5" t="s">
        <v>63</v>
      </c>
      <c r="J42" s="5" t="s">
        <v>64</v>
      </c>
      <c r="K42" s="5" t="s">
        <v>64</v>
      </c>
      <c r="L42" s="5" t="s">
        <v>64</v>
      </c>
      <c r="M42" s="5" t="s">
        <v>64</v>
      </c>
      <c r="N42" s="5" t="s">
        <v>64</v>
      </c>
      <c r="O42" s="5" t="s">
        <v>64</v>
      </c>
      <c r="P42" s="5" t="s">
        <v>78</v>
      </c>
      <c r="Q42" s="5" t="s">
        <v>64</v>
      </c>
      <c r="R42" s="5" t="s">
        <v>64</v>
      </c>
      <c r="S42" s="5" t="s">
        <v>64</v>
      </c>
      <c r="T42" s="5" t="s">
        <v>78</v>
      </c>
      <c r="U42" s="5" t="s">
        <v>64</v>
      </c>
      <c r="V42" s="5" t="s">
        <v>64</v>
      </c>
      <c r="W42" s="5" t="s">
        <v>64</v>
      </c>
      <c r="X42" s="5" t="s">
        <v>64</v>
      </c>
      <c r="Y42" s="5" t="s">
        <v>64</v>
      </c>
      <c r="Z42" s="5" t="s">
        <v>66</v>
      </c>
      <c r="AA42" s="5" t="s">
        <v>66</v>
      </c>
      <c r="AB42" s="5" t="s">
        <v>66</v>
      </c>
      <c r="AC42" s="5" t="s">
        <v>66</v>
      </c>
      <c r="AD42" s="5" t="s">
        <v>66</v>
      </c>
      <c r="AE42" s="5" t="s">
        <v>66</v>
      </c>
      <c r="AF42" s="5" t="s">
        <v>66</v>
      </c>
      <c r="AG42" s="5" t="s">
        <v>66</v>
      </c>
      <c r="AH42" s="5" t="s">
        <v>66</v>
      </c>
      <c r="AI42" s="5" t="s">
        <v>79</v>
      </c>
      <c r="AJ42" s="5" t="s">
        <v>66</v>
      </c>
      <c r="AK42" s="5" t="s">
        <v>66</v>
      </c>
      <c r="AL42" s="5" t="s">
        <v>66</v>
      </c>
      <c r="AM42" s="5" t="s">
        <v>66</v>
      </c>
      <c r="AN42" s="5" t="s">
        <v>66</v>
      </c>
      <c r="AO42" s="5" t="s">
        <v>66</v>
      </c>
      <c r="AP42" s="5" t="s">
        <v>67</v>
      </c>
      <c r="AQ42" s="5" t="s">
        <v>67</v>
      </c>
      <c r="AR42" s="5" t="s">
        <v>63</v>
      </c>
      <c r="AS42" s="5" t="s">
        <v>200</v>
      </c>
      <c r="AT42" s="5" t="s">
        <v>169</v>
      </c>
      <c r="AU42" s="5" t="s">
        <v>70</v>
      </c>
      <c r="AV42" s="5" t="s">
        <v>71</v>
      </c>
      <c r="AW42" s="5" t="s">
        <v>73</v>
      </c>
      <c r="AX42" s="5" t="s">
        <v>73</v>
      </c>
      <c r="AY42" s="5" t="s">
        <v>73</v>
      </c>
      <c r="AZ42" s="5" t="s">
        <v>73</v>
      </c>
      <c r="BA42" s="5" t="s">
        <v>73</v>
      </c>
      <c r="BB42" s="5" t="s">
        <v>73</v>
      </c>
      <c r="BC42" s="5" t="s">
        <v>73</v>
      </c>
      <c r="BE42" s="5" t="s">
        <v>73</v>
      </c>
    </row>
    <row r="43" spans="1:57" x14ac:dyDescent="0.25">
      <c r="A43" s="7">
        <v>45569.472500694443</v>
      </c>
      <c r="B43" s="8" t="s">
        <v>201</v>
      </c>
      <c r="C43" s="9" t="s">
        <v>202</v>
      </c>
      <c r="D43" s="8">
        <v>7.14</v>
      </c>
      <c r="E43" s="8">
        <v>0.13</v>
      </c>
      <c r="F43" s="8" t="s">
        <v>60</v>
      </c>
      <c r="G43" s="8" t="s">
        <v>76</v>
      </c>
      <c r="H43" s="8" t="s">
        <v>62</v>
      </c>
      <c r="I43" s="8" t="s">
        <v>73</v>
      </c>
      <c r="J43" s="8" t="s">
        <v>64</v>
      </c>
      <c r="K43" s="8" t="s">
        <v>78</v>
      </c>
      <c r="L43" s="8" t="s">
        <v>145</v>
      </c>
      <c r="M43" s="8" t="s">
        <v>78</v>
      </c>
      <c r="N43" s="8" t="s">
        <v>64</v>
      </c>
      <c r="O43" s="8" t="s">
        <v>64</v>
      </c>
      <c r="P43" s="8" t="s">
        <v>78</v>
      </c>
      <c r="Q43" s="8" t="s">
        <v>84</v>
      </c>
      <c r="R43" s="8" t="s">
        <v>64</v>
      </c>
      <c r="S43" s="8" t="s">
        <v>64</v>
      </c>
      <c r="T43" s="8" t="s">
        <v>64</v>
      </c>
      <c r="U43" s="8" t="s">
        <v>78</v>
      </c>
      <c r="V43" s="8" t="s">
        <v>64</v>
      </c>
      <c r="W43" s="8" t="s">
        <v>64</v>
      </c>
      <c r="X43" s="8" t="s">
        <v>64</v>
      </c>
      <c r="Y43" s="8" t="s">
        <v>64</v>
      </c>
      <c r="Z43" s="8" t="s">
        <v>66</v>
      </c>
      <c r="AA43" s="8" t="s">
        <v>65</v>
      </c>
      <c r="AB43" s="8" t="s">
        <v>66</v>
      </c>
      <c r="AC43" s="8" t="s">
        <v>66</v>
      </c>
      <c r="AD43" s="8" t="s">
        <v>66</v>
      </c>
      <c r="AE43" s="8" t="s">
        <v>65</v>
      </c>
      <c r="AF43" s="8" t="s">
        <v>66</v>
      </c>
      <c r="AG43" s="8" t="s">
        <v>66</v>
      </c>
      <c r="AH43" s="8" t="s">
        <v>79</v>
      </c>
      <c r="AI43" s="8" t="s">
        <v>79</v>
      </c>
      <c r="AJ43" s="8" t="s">
        <v>66</v>
      </c>
      <c r="AK43" s="8" t="s">
        <v>66</v>
      </c>
      <c r="AL43" s="8" t="s">
        <v>66</v>
      </c>
      <c r="AM43" s="8" t="s">
        <v>66</v>
      </c>
      <c r="AN43" s="8" t="s">
        <v>66</v>
      </c>
      <c r="AO43" s="8" t="s">
        <v>79</v>
      </c>
      <c r="AP43" s="8" t="s">
        <v>67</v>
      </c>
      <c r="AQ43" s="8" t="s">
        <v>80</v>
      </c>
      <c r="AR43" s="8" t="s">
        <v>73</v>
      </c>
      <c r="AS43" s="8" t="s">
        <v>68</v>
      </c>
      <c r="AT43" s="8" t="s">
        <v>87</v>
      </c>
      <c r="AU43" s="8" t="s">
        <v>80</v>
      </c>
      <c r="AV43" s="8" t="s">
        <v>80</v>
      </c>
      <c r="AW43" s="8" t="s">
        <v>73</v>
      </c>
      <c r="AX43" s="8" t="s">
        <v>73</v>
      </c>
      <c r="AY43" s="8" t="s">
        <v>72</v>
      </c>
      <c r="AZ43" s="8" t="s">
        <v>73</v>
      </c>
      <c r="BA43" s="8" t="s">
        <v>73</v>
      </c>
      <c r="BB43" s="8" t="s">
        <v>73</v>
      </c>
      <c r="BC43" s="8" t="s">
        <v>73</v>
      </c>
      <c r="BE43" s="8" t="s">
        <v>73</v>
      </c>
    </row>
    <row r="44" spans="1:57" x14ac:dyDescent="0.25">
      <c r="A44" s="4">
        <v>45569.474414363431</v>
      </c>
      <c r="B44" s="5" t="s">
        <v>203</v>
      </c>
      <c r="C44" s="6" t="s">
        <v>204</v>
      </c>
      <c r="D44" s="5">
        <v>7.14</v>
      </c>
      <c r="E44" s="5">
        <v>0</v>
      </c>
      <c r="F44" s="5" t="s">
        <v>60</v>
      </c>
      <c r="G44" s="5" t="s">
        <v>76</v>
      </c>
      <c r="H44" s="5" t="s">
        <v>100</v>
      </c>
      <c r="I44" s="5" t="s">
        <v>63</v>
      </c>
      <c r="J44" s="5" t="s">
        <v>64</v>
      </c>
      <c r="K44" s="5" t="s">
        <v>84</v>
      </c>
      <c r="L44" s="5" t="s">
        <v>145</v>
      </c>
      <c r="M44" s="5" t="s">
        <v>84</v>
      </c>
      <c r="N44" s="5" t="s">
        <v>84</v>
      </c>
      <c r="O44" s="5" t="s">
        <v>84</v>
      </c>
      <c r="P44" s="5" t="s">
        <v>84</v>
      </c>
      <c r="Q44" s="5" t="s">
        <v>84</v>
      </c>
      <c r="R44" s="5" t="s">
        <v>64</v>
      </c>
      <c r="S44" s="5" t="s">
        <v>64</v>
      </c>
      <c r="T44" s="5" t="s">
        <v>64</v>
      </c>
      <c r="U44" s="5" t="s">
        <v>84</v>
      </c>
      <c r="V44" s="5" t="s">
        <v>64</v>
      </c>
      <c r="W44" s="5" t="s">
        <v>84</v>
      </c>
      <c r="X44" s="5" t="s">
        <v>64</v>
      </c>
      <c r="Y44" s="5" t="s">
        <v>64</v>
      </c>
      <c r="Z44" s="5" t="s">
        <v>65</v>
      </c>
      <c r="AA44" s="5" t="s">
        <v>66</v>
      </c>
      <c r="AB44" s="5" t="s">
        <v>66</v>
      </c>
      <c r="AC44" s="5" t="s">
        <v>66</v>
      </c>
      <c r="AD44" s="5" t="s">
        <v>66</v>
      </c>
      <c r="AE44" s="5" t="s">
        <v>66</v>
      </c>
      <c r="AF44" s="5" t="s">
        <v>66</v>
      </c>
      <c r="AG44" s="5" t="s">
        <v>65</v>
      </c>
      <c r="AH44" s="5" t="s">
        <v>79</v>
      </c>
      <c r="AI44" s="5" t="s">
        <v>79</v>
      </c>
      <c r="AJ44" s="5" t="s">
        <v>65</v>
      </c>
      <c r="AK44" s="5" t="s">
        <v>65</v>
      </c>
      <c r="AL44" s="5" t="s">
        <v>65</v>
      </c>
      <c r="AM44" s="5" t="s">
        <v>65</v>
      </c>
      <c r="AN44" s="5" t="s">
        <v>66</v>
      </c>
      <c r="AO44" s="5" t="s">
        <v>66</v>
      </c>
      <c r="AP44" s="5" t="s">
        <v>67</v>
      </c>
      <c r="AQ44" s="5" t="s">
        <v>67</v>
      </c>
      <c r="AR44" s="5" t="s">
        <v>86</v>
      </c>
      <c r="AS44" s="5" t="s">
        <v>81</v>
      </c>
      <c r="AT44" s="5" t="s">
        <v>87</v>
      </c>
      <c r="AU44" s="5" t="s">
        <v>67</v>
      </c>
      <c r="AV44" s="5" t="s">
        <v>71</v>
      </c>
      <c r="AW44" s="5" t="s">
        <v>73</v>
      </c>
      <c r="AX44" s="5" t="s">
        <v>73</v>
      </c>
      <c r="AY44" s="5" t="s">
        <v>73</v>
      </c>
      <c r="AZ44" s="5" t="s">
        <v>72</v>
      </c>
      <c r="BA44" s="5" t="s">
        <v>72</v>
      </c>
      <c r="BB44" s="5" t="s">
        <v>73</v>
      </c>
      <c r="BC44" s="5" t="s">
        <v>73</v>
      </c>
      <c r="BE44" s="5" t="s">
        <v>73</v>
      </c>
    </row>
    <row r="45" spans="1:57" x14ac:dyDescent="0.25">
      <c r="A45" s="7">
        <v>45569.475602557868</v>
      </c>
      <c r="B45" s="8" t="s">
        <v>205</v>
      </c>
      <c r="C45" s="9" t="s">
        <v>206</v>
      </c>
      <c r="D45" s="8">
        <v>0</v>
      </c>
      <c r="E45" s="8">
        <v>0</v>
      </c>
      <c r="F45" s="8" t="s">
        <v>60</v>
      </c>
      <c r="G45" s="8" t="s">
        <v>76</v>
      </c>
      <c r="H45" s="8" t="s">
        <v>108</v>
      </c>
      <c r="I45" s="8" t="s">
        <v>63</v>
      </c>
      <c r="J45" s="8" t="s">
        <v>64</v>
      </c>
      <c r="K45" s="8" t="s">
        <v>64</v>
      </c>
      <c r="L45" s="8" t="s">
        <v>64</v>
      </c>
      <c r="M45" s="8" t="s">
        <v>84</v>
      </c>
      <c r="N45" s="8" t="s">
        <v>84</v>
      </c>
      <c r="O45" s="8" t="s">
        <v>64</v>
      </c>
      <c r="P45" s="8" t="s">
        <v>64</v>
      </c>
      <c r="Q45" s="8" t="s">
        <v>84</v>
      </c>
      <c r="R45" s="8" t="s">
        <v>64</v>
      </c>
      <c r="S45" s="8" t="s">
        <v>64</v>
      </c>
      <c r="T45" s="8" t="s">
        <v>64</v>
      </c>
      <c r="U45" s="8" t="s">
        <v>84</v>
      </c>
      <c r="V45" s="8" t="s">
        <v>64</v>
      </c>
      <c r="W45" s="8" t="s">
        <v>64</v>
      </c>
      <c r="X45" s="8" t="s">
        <v>64</v>
      </c>
      <c r="Y45" s="8" t="s">
        <v>84</v>
      </c>
      <c r="Z45" s="8" t="s">
        <v>79</v>
      </c>
      <c r="AA45" s="8" t="s">
        <v>66</v>
      </c>
      <c r="AB45" s="8" t="s">
        <v>66</v>
      </c>
      <c r="AC45" s="8" t="s">
        <v>79</v>
      </c>
      <c r="AD45" s="8" t="s">
        <v>66</v>
      </c>
      <c r="AE45" s="8" t="s">
        <v>79</v>
      </c>
      <c r="AF45" s="8" t="s">
        <v>66</v>
      </c>
      <c r="AG45" s="8" t="s">
        <v>66</v>
      </c>
      <c r="AH45" s="8" t="s">
        <v>66</v>
      </c>
      <c r="AI45" s="8" t="s">
        <v>101</v>
      </c>
      <c r="AJ45" s="8" t="s">
        <v>66</v>
      </c>
      <c r="AK45" s="8" t="s">
        <v>66</v>
      </c>
      <c r="AL45" s="8" t="s">
        <v>66</v>
      </c>
      <c r="AM45" s="8" t="s">
        <v>66</v>
      </c>
      <c r="AN45" s="8" t="s">
        <v>66</v>
      </c>
      <c r="AO45" s="8" t="s">
        <v>66</v>
      </c>
      <c r="AP45" s="8" t="s">
        <v>85</v>
      </c>
      <c r="AQ45" s="8" t="s">
        <v>85</v>
      </c>
      <c r="AR45" s="8" t="s">
        <v>86</v>
      </c>
      <c r="AS45" s="8" t="s">
        <v>207</v>
      </c>
      <c r="AT45" s="8" t="s">
        <v>87</v>
      </c>
      <c r="AU45" s="8" t="s">
        <v>70</v>
      </c>
      <c r="AV45" s="8" t="s">
        <v>67</v>
      </c>
      <c r="AW45" s="8" t="s">
        <v>73</v>
      </c>
      <c r="AX45" s="8" t="s">
        <v>73</v>
      </c>
      <c r="AY45" s="8" t="s">
        <v>72</v>
      </c>
      <c r="AZ45" s="8" t="s">
        <v>72</v>
      </c>
      <c r="BA45" s="8" t="s">
        <v>72</v>
      </c>
      <c r="BB45" s="8" t="s">
        <v>73</v>
      </c>
      <c r="BC45" s="8" t="s">
        <v>73</v>
      </c>
      <c r="BE45" s="8" t="s">
        <v>73</v>
      </c>
    </row>
    <row r="46" spans="1:57" x14ac:dyDescent="0.25">
      <c r="A46" s="4">
        <v>45569.475744629628</v>
      </c>
      <c r="B46" s="5" t="s">
        <v>208</v>
      </c>
      <c r="C46" s="6" t="s">
        <v>209</v>
      </c>
      <c r="D46" s="5">
        <v>7.14</v>
      </c>
      <c r="E46" s="5">
        <v>0.08</v>
      </c>
      <c r="F46" s="5" t="s">
        <v>60</v>
      </c>
      <c r="G46" s="5" t="s">
        <v>76</v>
      </c>
      <c r="H46" s="5" t="s">
        <v>210</v>
      </c>
      <c r="I46" s="5" t="s">
        <v>63</v>
      </c>
      <c r="J46" s="5" t="s">
        <v>64</v>
      </c>
      <c r="K46" s="5" t="s">
        <v>64</v>
      </c>
      <c r="L46" s="5" t="s">
        <v>64</v>
      </c>
      <c r="M46" s="5" t="s">
        <v>84</v>
      </c>
      <c r="N46" s="5" t="s">
        <v>64</v>
      </c>
      <c r="O46" s="5" t="s">
        <v>64</v>
      </c>
      <c r="P46" s="5" t="s">
        <v>78</v>
      </c>
      <c r="Q46" s="5" t="s">
        <v>78</v>
      </c>
      <c r="R46" s="5" t="s">
        <v>64</v>
      </c>
      <c r="S46" s="5" t="s">
        <v>84</v>
      </c>
      <c r="T46" s="5" t="s">
        <v>64</v>
      </c>
      <c r="U46" s="5" t="s">
        <v>78</v>
      </c>
      <c r="V46" s="5" t="s">
        <v>64</v>
      </c>
      <c r="W46" s="5" t="s">
        <v>64</v>
      </c>
      <c r="X46" s="5" t="s">
        <v>64</v>
      </c>
      <c r="Y46" s="5" t="s">
        <v>64</v>
      </c>
      <c r="Z46" s="5" t="s">
        <v>65</v>
      </c>
      <c r="AA46" s="5" t="s">
        <v>66</v>
      </c>
      <c r="AB46" s="5" t="s">
        <v>65</v>
      </c>
      <c r="AC46" s="5" t="s">
        <v>66</v>
      </c>
      <c r="AD46" s="5" t="s">
        <v>65</v>
      </c>
      <c r="AE46" s="5" t="s">
        <v>65</v>
      </c>
      <c r="AF46" s="5" t="s">
        <v>66</v>
      </c>
      <c r="AG46" s="5" t="s">
        <v>66</v>
      </c>
      <c r="AH46" s="5" t="s">
        <v>65</v>
      </c>
      <c r="AI46" s="5" t="s">
        <v>79</v>
      </c>
      <c r="AJ46" s="5" t="s">
        <v>65</v>
      </c>
      <c r="AK46" s="5" t="s">
        <v>65</v>
      </c>
      <c r="AL46" s="5" t="s">
        <v>66</v>
      </c>
      <c r="AM46" s="5" t="s">
        <v>65</v>
      </c>
      <c r="AN46" s="5" t="s">
        <v>65</v>
      </c>
      <c r="AO46" s="5" t="s">
        <v>66</v>
      </c>
      <c r="AP46" s="5" t="s">
        <v>85</v>
      </c>
      <c r="AQ46" s="5" t="s">
        <v>85</v>
      </c>
      <c r="AR46" s="5" t="s">
        <v>63</v>
      </c>
      <c r="AS46" s="5" t="s">
        <v>211</v>
      </c>
      <c r="AT46" s="5" t="s">
        <v>87</v>
      </c>
      <c r="AU46" s="5" t="s">
        <v>67</v>
      </c>
      <c r="AV46" s="5" t="s">
        <v>132</v>
      </c>
      <c r="AW46" s="5" t="s">
        <v>73</v>
      </c>
      <c r="AX46" s="5" t="s">
        <v>73</v>
      </c>
      <c r="AY46" s="5" t="s">
        <v>72</v>
      </c>
      <c r="AZ46" s="5" t="s">
        <v>72</v>
      </c>
      <c r="BA46" s="5" t="s">
        <v>72</v>
      </c>
      <c r="BB46" s="5" t="s">
        <v>73</v>
      </c>
      <c r="BC46" s="5" t="s">
        <v>73</v>
      </c>
      <c r="BE46" s="5" t="s">
        <v>73</v>
      </c>
    </row>
    <row r="47" spans="1:57" x14ac:dyDescent="0.25">
      <c r="A47" s="7">
        <v>45569.479488599536</v>
      </c>
      <c r="B47" s="8" t="s">
        <v>212</v>
      </c>
      <c r="C47" s="9" t="s">
        <v>213</v>
      </c>
      <c r="D47" s="8">
        <v>37.5</v>
      </c>
      <c r="E47" s="8">
        <v>0.17</v>
      </c>
      <c r="F47" s="8" t="s">
        <v>60</v>
      </c>
      <c r="G47" s="8" t="s">
        <v>76</v>
      </c>
      <c r="H47" s="8" t="s">
        <v>100</v>
      </c>
      <c r="I47" s="8" t="s">
        <v>63</v>
      </c>
      <c r="J47" s="8" t="s">
        <v>64</v>
      </c>
      <c r="K47" s="8" t="s">
        <v>64</v>
      </c>
      <c r="L47" s="8" t="s">
        <v>64</v>
      </c>
      <c r="M47" s="8" t="s">
        <v>78</v>
      </c>
      <c r="N47" s="8" t="s">
        <v>64</v>
      </c>
      <c r="O47" s="8" t="s">
        <v>78</v>
      </c>
      <c r="P47" s="8" t="s">
        <v>78</v>
      </c>
      <c r="Q47" s="8" t="s">
        <v>78</v>
      </c>
      <c r="R47" s="8" t="s">
        <v>64</v>
      </c>
      <c r="S47" s="8" t="s">
        <v>64</v>
      </c>
      <c r="T47" s="8" t="s">
        <v>64</v>
      </c>
      <c r="U47" s="8" t="s">
        <v>78</v>
      </c>
      <c r="V47" s="8" t="s">
        <v>84</v>
      </c>
      <c r="W47" s="8" t="s">
        <v>64</v>
      </c>
      <c r="X47" s="8" t="s">
        <v>64</v>
      </c>
      <c r="Y47" s="8" t="s">
        <v>64</v>
      </c>
      <c r="Z47" s="8" t="s">
        <v>79</v>
      </c>
      <c r="AA47" s="8" t="s">
        <v>65</v>
      </c>
      <c r="AB47" s="8" t="s">
        <v>65</v>
      </c>
      <c r="AC47" s="8" t="s">
        <v>66</v>
      </c>
      <c r="AD47" s="8" t="s">
        <v>66</v>
      </c>
      <c r="AE47" s="8" t="s">
        <v>66</v>
      </c>
      <c r="AF47" s="8" t="s">
        <v>66</v>
      </c>
      <c r="AG47" s="8" t="s">
        <v>65</v>
      </c>
      <c r="AH47" s="8" t="s">
        <v>66</v>
      </c>
      <c r="AI47" s="8" t="s">
        <v>101</v>
      </c>
      <c r="AJ47" s="8" t="s">
        <v>66</v>
      </c>
      <c r="AK47" s="8" t="s">
        <v>66</v>
      </c>
      <c r="AL47" s="8" t="s">
        <v>66</v>
      </c>
      <c r="AM47" s="8" t="s">
        <v>79</v>
      </c>
      <c r="AN47" s="8" t="s">
        <v>66</v>
      </c>
      <c r="AO47" s="8" t="s">
        <v>66</v>
      </c>
      <c r="AP47" s="8" t="s">
        <v>67</v>
      </c>
      <c r="AQ47" s="8" t="s">
        <v>67</v>
      </c>
      <c r="AR47" s="8" t="s">
        <v>73</v>
      </c>
      <c r="AS47" s="8" t="s">
        <v>68</v>
      </c>
      <c r="AT47" s="8" t="s">
        <v>69</v>
      </c>
      <c r="AU47" s="8" t="s">
        <v>80</v>
      </c>
      <c r="AV47" s="8" t="s">
        <v>71</v>
      </c>
      <c r="AW47" s="8" t="s">
        <v>73</v>
      </c>
      <c r="AX47" s="8" t="s">
        <v>73</v>
      </c>
      <c r="AY47" s="8" t="s">
        <v>72</v>
      </c>
      <c r="AZ47" s="8" t="s">
        <v>72</v>
      </c>
      <c r="BA47" s="8" t="s">
        <v>72</v>
      </c>
      <c r="BB47" s="8" t="s">
        <v>73</v>
      </c>
      <c r="BC47" s="8" t="s">
        <v>73</v>
      </c>
      <c r="BE47" s="8" t="s">
        <v>73</v>
      </c>
    </row>
    <row r="48" spans="1:57" x14ac:dyDescent="0.25">
      <c r="A48" s="4">
        <v>45569.479838275467</v>
      </c>
      <c r="B48" s="5" t="s">
        <v>214</v>
      </c>
      <c r="C48" s="6" t="s">
        <v>215</v>
      </c>
      <c r="D48" s="5">
        <v>23.21</v>
      </c>
      <c r="E48" s="5">
        <v>0</v>
      </c>
      <c r="F48" s="5" t="s">
        <v>60</v>
      </c>
      <c r="G48" s="5" t="s">
        <v>76</v>
      </c>
      <c r="H48" s="5" t="s">
        <v>125</v>
      </c>
      <c r="I48" s="5" t="s">
        <v>63</v>
      </c>
      <c r="J48" s="5" t="s">
        <v>64</v>
      </c>
      <c r="K48" s="5" t="s">
        <v>78</v>
      </c>
      <c r="L48" s="5" t="s">
        <v>64</v>
      </c>
      <c r="M48" s="5" t="s">
        <v>64</v>
      </c>
      <c r="N48" s="5" t="s">
        <v>64</v>
      </c>
      <c r="O48" s="5" t="s">
        <v>64</v>
      </c>
      <c r="P48" s="5" t="s">
        <v>78</v>
      </c>
      <c r="Q48" s="5" t="s">
        <v>64</v>
      </c>
      <c r="R48" s="5" t="s">
        <v>64</v>
      </c>
      <c r="S48" s="5" t="s">
        <v>64</v>
      </c>
      <c r="T48" s="5" t="s">
        <v>64</v>
      </c>
      <c r="U48" s="5" t="s">
        <v>64</v>
      </c>
      <c r="V48" s="5" t="s">
        <v>64</v>
      </c>
      <c r="W48" s="5" t="s">
        <v>64</v>
      </c>
      <c r="X48" s="5" t="s">
        <v>64</v>
      </c>
      <c r="Y48" s="5" t="s">
        <v>64</v>
      </c>
      <c r="Z48" s="5" t="s">
        <v>66</v>
      </c>
      <c r="AA48" s="5" t="s">
        <v>65</v>
      </c>
      <c r="AB48" s="5" t="s">
        <v>66</v>
      </c>
      <c r="AC48" s="5" t="s">
        <v>66</v>
      </c>
      <c r="AD48" s="5" t="s">
        <v>66</v>
      </c>
      <c r="AE48" s="5" t="s">
        <v>66</v>
      </c>
      <c r="AF48" s="5" t="s">
        <v>66</v>
      </c>
      <c r="AG48" s="5" t="s">
        <v>66</v>
      </c>
      <c r="AH48" s="5" t="s">
        <v>66</v>
      </c>
      <c r="AI48" s="5" t="s">
        <v>79</v>
      </c>
      <c r="AJ48" s="5" t="s">
        <v>65</v>
      </c>
      <c r="AK48" s="5" t="s">
        <v>66</v>
      </c>
      <c r="AL48" s="5" t="s">
        <v>66</v>
      </c>
      <c r="AM48" s="5" t="s">
        <v>65</v>
      </c>
      <c r="AN48" s="5" t="s">
        <v>66</v>
      </c>
      <c r="AO48" s="5" t="s">
        <v>66</v>
      </c>
      <c r="AP48" s="5" t="s">
        <v>67</v>
      </c>
      <c r="AQ48" s="5" t="s">
        <v>67</v>
      </c>
      <c r="AR48" s="5" t="s">
        <v>86</v>
      </c>
      <c r="AS48" s="5" t="s">
        <v>81</v>
      </c>
      <c r="AT48" s="5" t="s">
        <v>69</v>
      </c>
      <c r="AU48" s="5" t="s">
        <v>80</v>
      </c>
      <c r="AV48" s="5" t="s">
        <v>71</v>
      </c>
      <c r="AW48" s="5" t="s">
        <v>73</v>
      </c>
      <c r="AX48" s="5" t="s">
        <v>73</v>
      </c>
      <c r="AY48" s="5" t="s">
        <v>63</v>
      </c>
      <c r="AZ48" s="5" t="s">
        <v>72</v>
      </c>
      <c r="BA48" s="5" t="s">
        <v>63</v>
      </c>
      <c r="BB48" s="5" t="s">
        <v>72</v>
      </c>
      <c r="BC48" s="5" t="s">
        <v>73</v>
      </c>
      <c r="BD48" s="5" t="s">
        <v>116</v>
      </c>
      <c r="BE48" s="5" t="s">
        <v>73</v>
      </c>
    </row>
    <row r="49" spans="1:58" x14ac:dyDescent="0.25">
      <c r="A49" s="7">
        <v>45569.479953368056</v>
      </c>
      <c r="B49" s="8" t="s">
        <v>216</v>
      </c>
      <c r="C49" s="9" t="s">
        <v>217</v>
      </c>
      <c r="D49" s="8">
        <v>12.5</v>
      </c>
      <c r="E49" s="8">
        <v>0.25</v>
      </c>
      <c r="F49" s="8" t="s">
        <v>60</v>
      </c>
      <c r="G49" s="8" t="s">
        <v>76</v>
      </c>
      <c r="H49" s="8" t="s">
        <v>100</v>
      </c>
      <c r="I49" s="8" t="s">
        <v>63</v>
      </c>
      <c r="J49" s="8" t="s">
        <v>64</v>
      </c>
      <c r="K49" s="8" t="s">
        <v>84</v>
      </c>
      <c r="L49" s="8" t="s">
        <v>64</v>
      </c>
      <c r="M49" s="8" t="s">
        <v>84</v>
      </c>
      <c r="N49" s="8" t="s">
        <v>84</v>
      </c>
      <c r="O49" s="8" t="s">
        <v>64</v>
      </c>
      <c r="P49" s="8" t="s">
        <v>84</v>
      </c>
      <c r="Q49" s="8" t="s">
        <v>64</v>
      </c>
      <c r="R49" s="8" t="s">
        <v>64</v>
      </c>
      <c r="S49" s="8" t="s">
        <v>64</v>
      </c>
      <c r="T49" s="8" t="s">
        <v>64</v>
      </c>
      <c r="U49" s="8" t="s">
        <v>64</v>
      </c>
      <c r="V49" s="8" t="s">
        <v>64</v>
      </c>
      <c r="W49" s="8" t="s">
        <v>64</v>
      </c>
      <c r="X49" s="8" t="s">
        <v>64</v>
      </c>
      <c r="Y49" s="8" t="s">
        <v>64</v>
      </c>
      <c r="Z49" s="8" t="s">
        <v>66</v>
      </c>
      <c r="AA49" s="8" t="s">
        <v>66</v>
      </c>
      <c r="AB49" s="8" t="s">
        <v>66</v>
      </c>
      <c r="AC49" s="8" t="s">
        <v>66</v>
      </c>
      <c r="AD49" s="8" t="s">
        <v>66</v>
      </c>
      <c r="AE49" s="8" t="s">
        <v>66</v>
      </c>
      <c r="AF49" s="8" t="s">
        <v>66</v>
      </c>
      <c r="AG49" s="8" t="s">
        <v>66</v>
      </c>
      <c r="AH49" s="8" t="s">
        <v>66</v>
      </c>
      <c r="AI49" s="8" t="s">
        <v>101</v>
      </c>
      <c r="AJ49" s="8" t="s">
        <v>66</v>
      </c>
      <c r="AK49" s="8" t="s">
        <v>66</v>
      </c>
      <c r="AL49" s="8" t="s">
        <v>66</v>
      </c>
      <c r="AM49" s="8" t="s">
        <v>66</v>
      </c>
      <c r="AN49" s="8" t="s">
        <v>66</v>
      </c>
      <c r="AO49" s="8" t="s">
        <v>66</v>
      </c>
      <c r="AP49" s="8" t="s">
        <v>67</v>
      </c>
      <c r="AQ49" s="8" t="s">
        <v>67</v>
      </c>
      <c r="AR49" s="8" t="s">
        <v>86</v>
      </c>
      <c r="AS49" s="8" t="s">
        <v>68</v>
      </c>
      <c r="AT49" s="8" t="s">
        <v>69</v>
      </c>
      <c r="AU49" s="8" t="s">
        <v>70</v>
      </c>
      <c r="AV49" s="8" t="s">
        <v>71</v>
      </c>
      <c r="AW49" s="8" t="s">
        <v>73</v>
      </c>
      <c r="AX49" s="8" t="s">
        <v>73</v>
      </c>
      <c r="AY49" s="8" t="s">
        <v>63</v>
      </c>
      <c r="AZ49" s="8" t="s">
        <v>72</v>
      </c>
      <c r="BA49" s="8" t="s">
        <v>73</v>
      </c>
      <c r="BB49" s="8" t="s">
        <v>73</v>
      </c>
      <c r="BC49" s="8" t="s">
        <v>73</v>
      </c>
      <c r="BE49" s="8" t="s">
        <v>73</v>
      </c>
    </row>
    <row r="50" spans="1:58" x14ac:dyDescent="0.25">
      <c r="A50" s="4">
        <v>45569.48061244213</v>
      </c>
      <c r="B50" s="5" t="s">
        <v>218</v>
      </c>
      <c r="C50" s="6" t="s">
        <v>219</v>
      </c>
      <c r="D50" s="5">
        <v>28.57</v>
      </c>
      <c r="E50" s="5">
        <v>0.13</v>
      </c>
      <c r="F50" s="5" t="s">
        <v>60</v>
      </c>
      <c r="G50" s="5" t="s">
        <v>76</v>
      </c>
      <c r="H50" s="5" t="s">
        <v>62</v>
      </c>
      <c r="I50" s="5" t="s">
        <v>63</v>
      </c>
      <c r="J50" s="5" t="s">
        <v>64</v>
      </c>
      <c r="K50" s="5" t="s">
        <v>84</v>
      </c>
      <c r="L50" s="5" t="s">
        <v>64</v>
      </c>
      <c r="M50" s="5" t="s">
        <v>84</v>
      </c>
      <c r="N50" s="5" t="s">
        <v>64</v>
      </c>
      <c r="O50" s="5" t="s">
        <v>84</v>
      </c>
      <c r="P50" s="5" t="s">
        <v>84</v>
      </c>
      <c r="Q50" s="5" t="s">
        <v>64</v>
      </c>
      <c r="R50" s="5" t="s">
        <v>64</v>
      </c>
      <c r="S50" s="5" t="s">
        <v>64</v>
      </c>
      <c r="T50" s="5" t="s">
        <v>64</v>
      </c>
      <c r="U50" s="5" t="s">
        <v>64</v>
      </c>
      <c r="V50" s="5" t="s">
        <v>64</v>
      </c>
      <c r="W50" s="5" t="s">
        <v>84</v>
      </c>
      <c r="X50" s="5" t="s">
        <v>64</v>
      </c>
      <c r="Y50" s="5" t="s">
        <v>64</v>
      </c>
      <c r="Z50" s="5" t="s">
        <v>66</v>
      </c>
      <c r="AA50" s="5" t="s">
        <v>65</v>
      </c>
      <c r="AB50" s="5" t="s">
        <v>65</v>
      </c>
      <c r="AC50" s="5" t="s">
        <v>66</v>
      </c>
      <c r="AD50" s="5" t="s">
        <v>65</v>
      </c>
      <c r="AE50" s="5" t="s">
        <v>65</v>
      </c>
      <c r="AF50" s="5" t="s">
        <v>66</v>
      </c>
      <c r="AG50" s="5" t="s">
        <v>66</v>
      </c>
      <c r="AH50" s="5" t="s">
        <v>79</v>
      </c>
      <c r="AI50" s="5" t="s">
        <v>79</v>
      </c>
      <c r="AJ50" s="5" t="s">
        <v>66</v>
      </c>
      <c r="AK50" s="5" t="s">
        <v>66</v>
      </c>
      <c r="AL50" s="5" t="s">
        <v>66</v>
      </c>
      <c r="AM50" s="5" t="s">
        <v>66</v>
      </c>
      <c r="AN50" s="5" t="s">
        <v>66</v>
      </c>
      <c r="AO50" s="5" t="s">
        <v>79</v>
      </c>
      <c r="AP50" s="5" t="s">
        <v>85</v>
      </c>
      <c r="AQ50" s="5" t="s">
        <v>80</v>
      </c>
      <c r="AR50" s="5" t="s">
        <v>73</v>
      </c>
      <c r="AS50" s="5" t="s">
        <v>220</v>
      </c>
      <c r="AT50" s="5" t="s">
        <v>87</v>
      </c>
      <c r="AU50" s="5" t="s">
        <v>70</v>
      </c>
      <c r="AV50" s="5" t="s">
        <v>71</v>
      </c>
      <c r="AW50" s="5" t="s">
        <v>72</v>
      </c>
      <c r="AX50" s="5" t="s">
        <v>63</v>
      </c>
      <c r="AY50" s="5" t="s">
        <v>72</v>
      </c>
      <c r="AZ50" s="5" t="s">
        <v>72</v>
      </c>
      <c r="BA50" s="5" t="s">
        <v>72</v>
      </c>
      <c r="BB50" s="5" t="s">
        <v>72</v>
      </c>
      <c r="BC50" s="5" t="s">
        <v>73</v>
      </c>
      <c r="BE50" s="5" t="s">
        <v>73</v>
      </c>
    </row>
    <row r="51" spans="1:58" x14ac:dyDescent="0.25">
      <c r="A51" s="7">
        <v>45569.48443960648</v>
      </c>
      <c r="B51" s="8" t="s">
        <v>221</v>
      </c>
      <c r="C51" s="9" t="s">
        <v>222</v>
      </c>
      <c r="D51" s="8">
        <v>43.75</v>
      </c>
      <c r="E51" s="8">
        <v>0.42</v>
      </c>
      <c r="F51" s="8" t="s">
        <v>60</v>
      </c>
      <c r="G51" s="8" t="s">
        <v>76</v>
      </c>
      <c r="H51" s="8" t="s">
        <v>62</v>
      </c>
      <c r="I51" s="8" t="s">
        <v>73</v>
      </c>
      <c r="J51" s="8" t="s">
        <v>64</v>
      </c>
      <c r="K51" s="8" t="s">
        <v>64</v>
      </c>
      <c r="L51" s="8" t="s">
        <v>64</v>
      </c>
      <c r="M51" s="8" t="s">
        <v>78</v>
      </c>
      <c r="N51" s="8" t="s">
        <v>64</v>
      </c>
      <c r="O51" s="8" t="s">
        <v>64</v>
      </c>
      <c r="P51" s="8" t="s">
        <v>84</v>
      </c>
      <c r="Q51" s="8" t="s">
        <v>84</v>
      </c>
      <c r="R51" s="8" t="s">
        <v>64</v>
      </c>
      <c r="S51" s="8" t="s">
        <v>64</v>
      </c>
      <c r="T51" s="8" t="s">
        <v>64</v>
      </c>
      <c r="U51" s="8" t="s">
        <v>64</v>
      </c>
      <c r="V51" s="8" t="s">
        <v>64</v>
      </c>
      <c r="W51" s="8" t="s">
        <v>64</v>
      </c>
      <c r="X51" s="8" t="s">
        <v>84</v>
      </c>
      <c r="Y51" s="8" t="s">
        <v>64</v>
      </c>
      <c r="Z51" s="8" t="s">
        <v>66</v>
      </c>
      <c r="AA51" s="8" t="s">
        <v>101</v>
      </c>
      <c r="AB51" s="8" t="s">
        <v>101</v>
      </c>
      <c r="AC51" s="8" t="s">
        <v>101</v>
      </c>
      <c r="AD51" s="8" t="s">
        <v>66</v>
      </c>
      <c r="AE51" s="8" t="s">
        <v>66</v>
      </c>
      <c r="AF51" s="8" t="s">
        <v>66</v>
      </c>
      <c r="AG51" s="8" t="s">
        <v>101</v>
      </c>
      <c r="AH51" s="8" t="s">
        <v>79</v>
      </c>
      <c r="AI51" s="8" t="s">
        <v>79</v>
      </c>
      <c r="AJ51" s="8" t="s">
        <v>66</v>
      </c>
      <c r="AK51" s="8" t="s">
        <v>66</v>
      </c>
      <c r="AL51" s="8" t="s">
        <v>101</v>
      </c>
      <c r="AM51" s="8" t="s">
        <v>66</v>
      </c>
      <c r="AN51" s="8" t="s">
        <v>66</v>
      </c>
      <c r="AO51" s="8" t="s">
        <v>66</v>
      </c>
      <c r="AP51" s="8" t="s">
        <v>67</v>
      </c>
      <c r="AQ51" s="8" t="s">
        <v>67</v>
      </c>
      <c r="AR51" s="8" t="s">
        <v>86</v>
      </c>
      <c r="AS51" s="8" t="s">
        <v>223</v>
      </c>
      <c r="AT51" s="8" t="s">
        <v>87</v>
      </c>
      <c r="AU51" s="8" t="s">
        <v>93</v>
      </c>
      <c r="AV51" s="8" t="s">
        <v>132</v>
      </c>
      <c r="AW51" s="8" t="s">
        <v>73</v>
      </c>
      <c r="AX51" s="8" t="s">
        <v>73</v>
      </c>
      <c r="AY51" s="8" t="s">
        <v>73</v>
      </c>
      <c r="AZ51" s="8" t="s">
        <v>73</v>
      </c>
      <c r="BA51" s="8" t="s">
        <v>72</v>
      </c>
      <c r="BB51" s="8" t="s">
        <v>73</v>
      </c>
      <c r="BC51" s="8" t="s">
        <v>73</v>
      </c>
      <c r="BE51" s="8" t="s">
        <v>73</v>
      </c>
    </row>
    <row r="52" spans="1:58" x14ac:dyDescent="0.25">
      <c r="A52" s="4">
        <v>45569.484522673607</v>
      </c>
      <c r="B52" s="5" t="s">
        <v>224</v>
      </c>
      <c r="C52" s="6" t="s">
        <v>225</v>
      </c>
      <c r="D52" s="5">
        <v>46.43</v>
      </c>
      <c r="E52" s="5">
        <v>0.38</v>
      </c>
      <c r="F52" s="5" t="s">
        <v>60</v>
      </c>
      <c r="G52" s="5" t="s">
        <v>76</v>
      </c>
      <c r="H52" s="5" t="s">
        <v>180</v>
      </c>
      <c r="I52" s="5" t="s">
        <v>63</v>
      </c>
      <c r="J52" s="5" t="s">
        <v>64</v>
      </c>
      <c r="K52" s="5" t="s">
        <v>64</v>
      </c>
      <c r="L52" s="5" t="s">
        <v>64</v>
      </c>
      <c r="M52" s="5" t="s">
        <v>84</v>
      </c>
      <c r="N52" s="5" t="s">
        <v>84</v>
      </c>
      <c r="O52" s="5" t="s">
        <v>84</v>
      </c>
      <c r="P52" s="5" t="s">
        <v>84</v>
      </c>
      <c r="Q52" s="5" t="s">
        <v>84</v>
      </c>
      <c r="R52" s="5" t="s">
        <v>84</v>
      </c>
      <c r="S52" s="5" t="s">
        <v>84</v>
      </c>
      <c r="T52" s="5" t="s">
        <v>84</v>
      </c>
      <c r="U52" s="5" t="s">
        <v>84</v>
      </c>
      <c r="V52" s="5" t="s">
        <v>84</v>
      </c>
      <c r="W52" s="5" t="s">
        <v>84</v>
      </c>
      <c r="X52" s="5" t="s">
        <v>84</v>
      </c>
      <c r="Y52" s="5" t="s">
        <v>84</v>
      </c>
      <c r="Z52" s="5" t="s">
        <v>66</v>
      </c>
      <c r="AA52" s="5" t="s">
        <v>66</v>
      </c>
      <c r="AB52" s="5" t="s">
        <v>65</v>
      </c>
      <c r="AC52" s="5" t="s">
        <v>65</v>
      </c>
      <c r="AD52" s="5" t="s">
        <v>66</v>
      </c>
      <c r="AE52" s="5" t="s">
        <v>65</v>
      </c>
      <c r="AF52" s="5" t="s">
        <v>65</v>
      </c>
      <c r="AG52" s="5" t="s">
        <v>79</v>
      </c>
      <c r="AH52" s="5" t="s">
        <v>101</v>
      </c>
      <c r="AI52" s="5" t="s">
        <v>79</v>
      </c>
      <c r="AJ52" s="5" t="s">
        <v>66</v>
      </c>
      <c r="AK52" s="5" t="s">
        <v>66</v>
      </c>
      <c r="AL52" s="5" t="s">
        <v>66</v>
      </c>
      <c r="AM52" s="5" t="s">
        <v>66</v>
      </c>
      <c r="AN52" s="5" t="s">
        <v>66</v>
      </c>
      <c r="AO52" s="5" t="s">
        <v>66</v>
      </c>
      <c r="AP52" s="5" t="s">
        <v>67</v>
      </c>
      <c r="AQ52" s="5" t="s">
        <v>67</v>
      </c>
      <c r="AR52" s="5" t="s">
        <v>86</v>
      </c>
      <c r="AS52" s="5" t="s">
        <v>68</v>
      </c>
      <c r="AT52" s="5" t="s">
        <v>87</v>
      </c>
      <c r="AU52" s="5" t="s">
        <v>70</v>
      </c>
      <c r="AV52" s="5" t="s">
        <v>132</v>
      </c>
      <c r="AW52" s="5" t="s">
        <v>73</v>
      </c>
      <c r="AX52" s="5" t="s">
        <v>63</v>
      </c>
      <c r="AY52" s="5" t="s">
        <v>73</v>
      </c>
      <c r="AZ52" s="5" t="s">
        <v>63</v>
      </c>
      <c r="BA52" s="5" t="s">
        <v>63</v>
      </c>
      <c r="BB52" s="5" t="s">
        <v>73</v>
      </c>
      <c r="BC52" s="5" t="s">
        <v>73</v>
      </c>
      <c r="BD52" s="5" t="s">
        <v>226</v>
      </c>
      <c r="BE52" s="5" t="s">
        <v>73</v>
      </c>
      <c r="BF52" s="16" t="s">
        <v>122</v>
      </c>
    </row>
    <row r="53" spans="1:58" x14ac:dyDescent="0.25">
      <c r="A53" s="7">
        <v>45569.485505208329</v>
      </c>
      <c r="B53" s="8" t="s">
        <v>227</v>
      </c>
      <c r="C53" s="9" t="s">
        <v>228</v>
      </c>
      <c r="D53" s="8">
        <v>48.15</v>
      </c>
      <c r="E53" s="8">
        <v>0</v>
      </c>
      <c r="F53" s="8" t="s">
        <v>60</v>
      </c>
      <c r="G53" s="8" t="s">
        <v>76</v>
      </c>
      <c r="H53" s="8" t="s">
        <v>77</v>
      </c>
      <c r="I53" s="8" t="s">
        <v>63</v>
      </c>
      <c r="J53" s="8" t="s">
        <v>64</v>
      </c>
      <c r="K53" s="8" t="s">
        <v>84</v>
      </c>
      <c r="L53" s="8" t="s">
        <v>64</v>
      </c>
      <c r="M53" s="8" t="s">
        <v>84</v>
      </c>
      <c r="N53" s="8" t="s">
        <v>64</v>
      </c>
      <c r="O53" s="8" t="s">
        <v>84</v>
      </c>
      <c r="P53" s="8" t="s">
        <v>84</v>
      </c>
      <c r="Q53" s="8" t="s">
        <v>84</v>
      </c>
      <c r="R53" s="8" t="s">
        <v>64</v>
      </c>
      <c r="S53" s="8" t="s">
        <v>84</v>
      </c>
      <c r="T53" s="8" t="s">
        <v>78</v>
      </c>
      <c r="U53" s="8" t="s">
        <v>84</v>
      </c>
      <c r="V53" s="8" t="s">
        <v>64</v>
      </c>
      <c r="W53" s="8" t="s">
        <v>64</v>
      </c>
      <c r="X53" s="8" t="s">
        <v>64</v>
      </c>
      <c r="Y53" s="8" t="s">
        <v>84</v>
      </c>
      <c r="Z53" s="8" t="s">
        <v>66</v>
      </c>
      <c r="AA53" s="8" t="s">
        <v>66</v>
      </c>
      <c r="AB53" s="8" t="s">
        <v>66</v>
      </c>
      <c r="AC53" s="8" t="s">
        <v>66</v>
      </c>
      <c r="AD53" s="8" t="s">
        <v>66</v>
      </c>
      <c r="AE53" s="8" t="s">
        <v>66</v>
      </c>
      <c r="AF53" s="8" t="s">
        <v>66</v>
      </c>
      <c r="AG53" s="8" t="s">
        <v>66</v>
      </c>
      <c r="AH53" s="8" t="s">
        <v>66</v>
      </c>
      <c r="AI53" s="8" t="s">
        <v>79</v>
      </c>
      <c r="AJ53" s="8" t="s">
        <v>66</v>
      </c>
      <c r="AK53" s="8" t="s">
        <v>66</v>
      </c>
      <c r="AL53" s="8" t="s">
        <v>66</v>
      </c>
      <c r="AM53" s="8" t="s">
        <v>66</v>
      </c>
      <c r="AN53" s="8" t="s">
        <v>66</v>
      </c>
      <c r="AO53" s="8" t="s">
        <v>66</v>
      </c>
      <c r="AP53" s="8" t="s">
        <v>67</v>
      </c>
      <c r="AQ53" s="8" t="s">
        <v>80</v>
      </c>
      <c r="AR53" s="8" t="s">
        <v>86</v>
      </c>
      <c r="AS53" s="8" t="s">
        <v>81</v>
      </c>
      <c r="AT53" s="8" t="s">
        <v>87</v>
      </c>
      <c r="AU53" s="8" t="s">
        <v>80</v>
      </c>
      <c r="AV53" s="8" t="s">
        <v>71</v>
      </c>
      <c r="AW53" s="8" t="s">
        <v>73</v>
      </c>
      <c r="AX53" s="8" t="s">
        <v>72</v>
      </c>
      <c r="AY53" s="8" t="s">
        <v>73</v>
      </c>
      <c r="AZ53" s="8" t="s">
        <v>72</v>
      </c>
      <c r="BA53" s="8" t="s">
        <v>72</v>
      </c>
      <c r="BB53" s="8" t="s">
        <v>72</v>
      </c>
      <c r="BC53" s="8" t="s">
        <v>73</v>
      </c>
      <c r="BE53" s="8" t="s">
        <v>73</v>
      </c>
    </row>
    <row r="54" spans="1:58" x14ac:dyDescent="0.25">
      <c r="A54" s="4">
        <v>45569.48610115741</v>
      </c>
      <c r="B54" s="5" t="s">
        <v>229</v>
      </c>
      <c r="C54" s="6" t="s">
        <v>230</v>
      </c>
      <c r="D54" s="5">
        <v>0</v>
      </c>
      <c r="E54" s="5">
        <v>0</v>
      </c>
      <c r="F54" s="5" t="s">
        <v>60</v>
      </c>
      <c r="G54" s="5" t="s">
        <v>76</v>
      </c>
      <c r="H54" s="5" t="s">
        <v>125</v>
      </c>
      <c r="I54" s="5" t="s">
        <v>63</v>
      </c>
      <c r="J54" s="5" t="s">
        <v>78</v>
      </c>
      <c r="K54" s="5" t="s">
        <v>84</v>
      </c>
      <c r="L54" s="5" t="s">
        <v>78</v>
      </c>
      <c r="M54" s="5" t="s">
        <v>84</v>
      </c>
      <c r="N54" s="5" t="s">
        <v>78</v>
      </c>
      <c r="O54" s="5" t="s">
        <v>64</v>
      </c>
      <c r="P54" s="5" t="s">
        <v>78</v>
      </c>
      <c r="Q54" s="5" t="s">
        <v>78</v>
      </c>
      <c r="R54" s="5" t="s">
        <v>84</v>
      </c>
      <c r="S54" s="5" t="s">
        <v>64</v>
      </c>
      <c r="T54" s="5" t="s">
        <v>84</v>
      </c>
      <c r="U54" s="5" t="s">
        <v>78</v>
      </c>
      <c r="V54" s="5" t="s">
        <v>64</v>
      </c>
      <c r="W54" s="5" t="s">
        <v>64</v>
      </c>
      <c r="X54" s="5" t="s">
        <v>64</v>
      </c>
      <c r="Y54" s="5" t="s">
        <v>84</v>
      </c>
      <c r="Z54" s="5" t="s">
        <v>79</v>
      </c>
      <c r="AA54" s="5" t="s">
        <v>101</v>
      </c>
      <c r="AB54" s="5" t="s">
        <v>79</v>
      </c>
      <c r="AC54" s="5" t="s">
        <v>65</v>
      </c>
      <c r="AD54" s="5" t="s">
        <v>66</v>
      </c>
      <c r="AE54" s="5" t="s">
        <v>66</v>
      </c>
      <c r="AF54" s="5" t="s">
        <v>66</v>
      </c>
      <c r="AG54" s="5" t="s">
        <v>66</v>
      </c>
      <c r="AH54" s="5" t="s">
        <v>79</v>
      </c>
      <c r="AI54" s="5" t="s">
        <v>79</v>
      </c>
      <c r="AJ54" s="5" t="s">
        <v>101</v>
      </c>
      <c r="AK54" s="5" t="s">
        <v>66</v>
      </c>
      <c r="AL54" s="5" t="s">
        <v>79</v>
      </c>
      <c r="AM54" s="5" t="s">
        <v>66</v>
      </c>
      <c r="AN54" s="5" t="s">
        <v>66</v>
      </c>
      <c r="AO54" s="5" t="s">
        <v>66</v>
      </c>
      <c r="AP54" s="5" t="s">
        <v>85</v>
      </c>
      <c r="AQ54" s="5" t="s">
        <v>85</v>
      </c>
      <c r="AR54" s="5" t="s">
        <v>73</v>
      </c>
      <c r="AS54" s="5" t="s">
        <v>231</v>
      </c>
      <c r="AT54" s="5" t="s">
        <v>69</v>
      </c>
      <c r="AU54" s="5" t="s">
        <v>80</v>
      </c>
      <c r="AV54" s="5" t="s">
        <v>67</v>
      </c>
      <c r="AW54" s="5" t="s">
        <v>72</v>
      </c>
      <c r="AX54" s="5" t="s">
        <v>63</v>
      </c>
      <c r="AY54" s="5" t="s">
        <v>73</v>
      </c>
      <c r="AZ54" s="5" t="s">
        <v>63</v>
      </c>
      <c r="BA54" s="5" t="s">
        <v>73</v>
      </c>
      <c r="BB54" s="5" t="s">
        <v>73</v>
      </c>
      <c r="BC54" s="5" t="s">
        <v>73</v>
      </c>
      <c r="BE54" s="5" t="s">
        <v>73</v>
      </c>
    </row>
    <row r="55" spans="1:58" x14ac:dyDescent="0.25">
      <c r="A55" s="7">
        <v>45569.487710960646</v>
      </c>
      <c r="B55" s="8" t="s">
        <v>232</v>
      </c>
      <c r="C55" s="9" t="s">
        <v>233</v>
      </c>
      <c r="D55" s="8">
        <v>22.32</v>
      </c>
      <c r="E55" s="8">
        <v>0</v>
      </c>
      <c r="F55" s="8" t="s">
        <v>60</v>
      </c>
      <c r="G55" s="8" t="s">
        <v>76</v>
      </c>
      <c r="H55" s="8" t="s">
        <v>186</v>
      </c>
      <c r="I55" s="8" t="s">
        <v>63</v>
      </c>
      <c r="J55" s="8" t="s">
        <v>64</v>
      </c>
      <c r="K55" s="8" t="s">
        <v>64</v>
      </c>
      <c r="L55" s="8" t="s">
        <v>64</v>
      </c>
      <c r="M55" s="8" t="s">
        <v>64</v>
      </c>
      <c r="N55" s="8" t="s">
        <v>64</v>
      </c>
      <c r="O55" s="8" t="s">
        <v>64</v>
      </c>
      <c r="P55" s="8" t="s">
        <v>64</v>
      </c>
      <c r="Q55" s="8" t="s">
        <v>64</v>
      </c>
      <c r="R55" s="8" t="s">
        <v>64</v>
      </c>
      <c r="S55" s="8" t="s">
        <v>64</v>
      </c>
      <c r="T55" s="8" t="s">
        <v>64</v>
      </c>
      <c r="U55" s="8" t="s">
        <v>64</v>
      </c>
      <c r="V55" s="8" t="s">
        <v>64</v>
      </c>
      <c r="W55" s="8" t="s">
        <v>64</v>
      </c>
      <c r="X55" s="8" t="s">
        <v>64</v>
      </c>
      <c r="Y55" s="8" t="s">
        <v>64</v>
      </c>
      <c r="Z55" s="8" t="s">
        <v>65</v>
      </c>
      <c r="AA55" s="8" t="s">
        <v>65</v>
      </c>
      <c r="AB55" s="8" t="s">
        <v>65</v>
      </c>
      <c r="AC55" s="8" t="s">
        <v>65</v>
      </c>
      <c r="AD55" s="8" t="s">
        <v>65</v>
      </c>
      <c r="AE55" s="8" t="s">
        <v>65</v>
      </c>
      <c r="AF55" s="8" t="s">
        <v>66</v>
      </c>
      <c r="AG55" s="8" t="s">
        <v>66</v>
      </c>
      <c r="AH55" s="8" t="s">
        <v>66</v>
      </c>
      <c r="AI55" s="8" t="s">
        <v>66</v>
      </c>
      <c r="AJ55" s="8" t="s">
        <v>66</v>
      </c>
      <c r="AK55" s="8" t="s">
        <v>66</v>
      </c>
      <c r="AL55" s="8" t="s">
        <v>66</v>
      </c>
      <c r="AM55" s="8" t="s">
        <v>66</v>
      </c>
      <c r="AN55" s="8" t="s">
        <v>66</v>
      </c>
      <c r="AO55" s="8" t="s">
        <v>66</v>
      </c>
      <c r="AP55" s="8" t="s">
        <v>85</v>
      </c>
      <c r="AQ55" s="8" t="s">
        <v>85</v>
      </c>
      <c r="AR55" s="8" t="s">
        <v>86</v>
      </c>
      <c r="AS55" s="8" t="s">
        <v>115</v>
      </c>
      <c r="AT55" s="8" t="s">
        <v>87</v>
      </c>
      <c r="AU55" s="8" t="s">
        <v>67</v>
      </c>
      <c r="AV55" s="8" t="s">
        <v>67</v>
      </c>
      <c r="AW55" s="8" t="s">
        <v>73</v>
      </c>
      <c r="AX55" s="8" t="s">
        <v>73</v>
      </c>
      <c r="AY55" s="8" t="s">
        <v>73</v>
      </c>
      <c r="AZ55" s="8" t="s">
        <v>72</v>
      </c>
      <c r="BA55" s="8" t="s">
        <v>72</v>
      </c>
      <c r="BB55" s="8" t="s">
        <v>72</v>
      </c>
      <c r="BC55" s="8" t="s">
        <v>73</v>
      </c>
      <c r="BE55" s="8" t="s">
        <v>73</v>
      </c>
    </row>
    <row r="56" spans="1:58" x14ac:dyDescent="0.25">
      <c r="A56" s="4">
        <v>45569.488879236116</v>
      </c>
      <c r="B56" s="5" t="s">
        <v>234</v>
      </c>
      <c r="C56" s="6" t="s">
        <v>235</v>
      </c>
      <c r="D56" s="5">
        <v>100</v>
      </c>
      <c r="E56" s="5">
        <v>0.25</v>
      </c>
      <c r="F56" s="5" t="s">
        <v>60</v>
      </c>
      <c r="G56" s="5" t="s">
        <v>76</v>
      </c>
      <c r="H56" s="5" t="s">
        <v>236</v>
      </c>
      <c r="I56" s="5" t="s">
        <v>63</v>
      </c>
      <c r="J56" s="5" t="s">
        <v>64</v>
      </c>
      <c r="K56" s="5" t="s">
        <v>64</v>
      </c>
      <c r="L56" s="5" t="s">
        <v>145</v>
      </c>
      <c r="M56" s="5" t="s">
        <v>84</v>
      </c>
      <c r="N56" s="5" t="s">
        <v>64</v>
      </c>
      <c r="O56" s="5" t="s">
        <v>64</v>
      </c>
      <c r="P56" s="5" t="s">
        <v>84</v>
      </c>
      <c r="Q56" s="5" t="s">
        <v>64</v>
      </c>
      <c r="R56" s="5" t="s">
        <v>64</v>
      </c>
      <c r="S56" s="5" t="s">
        <v>64</v>
      </c>
      <c r="T56" s="5" t="s">
        <v>64</v>
      </c>
      <c r="U56" s="5" t="s">
        <v>84</v>
      </c>
      <c r="V56" s="5" t="s">
        <v>64</v>
      </c>
      <c r="W56" s="5" t="s">
        <v>64</v>
      </c>
      <c r="X56" s="5" t="s">
        <v>64</v>
      </c>
      <c r="Y56" s="5" t="s">
        <v>84</v>
      </c>
      <c r="Z56" s="5" t="s">
        <v>66</v>
      </c>
      <c r="AA56" s="5" t="s">
        <v>65</v>
      </c>
      <c r="AB56" s="5" t="s">
        <v>66</v>
      </c>
      <c r="AC56" s="5" t="s">
        <v>66</v>
      </c>
      <c r="AD56" s="5" t="s">
        <v>66</v>
      </c>
      <c r="AE56" s="5" t="s">
        <v>66</v>
      </c>
      <c r="AF56" s="5" t="s">
        <v>66</v>
      </c>
      <c r="AG56" s="5" t="s">
        <v>66</v>
      </c>
      <c r="AH56" s="5" t="s">
        <v>65</v>
      </c>
      <c r="AI56" s="5" t="s">
        <v>79</v>
      </c>
      <c r="AJ56" s="5" t="s">
        <v>66</v>
      </c>
      <c r="AK56" s="5" t="s">
        <v>66</v>
      </c>
      <c r="AL56" s="5" t="s">
        <v>66</v>
      </c>
      <c r="AM56" s="5" t="s">
        <v>66</v>
      </c>
      <c r="AN56" s="5" t="s">
        <v>66</v>
      </c>
      <c r="AO56" s="5" t="s">
        <v>66</v>
      </c>
      <c r="AP56" s="5" t="s">
        <v>85</v>
      </c>
      <c r="AQ56" s="5" t="s">
        <v>67</v>
      </c>
      <c r="AR56" s="5" t="s">
        <v>86</v>
      </c>
      <c r="AS56" s="5" t="s">
        <v>223</v>
      </c>
      <c r="AT56" s="5" t="s">
        <v>69</v>
      </c>
      <c r="AU56" s="5" t="s">
        <v>80</v>
      </c>
      <c r="AV56" s="5" t="s">
        <v>80</v>
      </c>
      <c r="AW56" s="5" t="s">
        <v>72</v>
      </c>
      <c r="AX56" s="5" t="s">
        <v>63</v>
      </c>
      <c r="AY56" s="5" t="s">
        <v>63</v>
      </c>
      <c r="AZ56" s="5" t="s">
        <v>73</v>
      </c>
      <c r="BA56" s="5" t="s">
        <v>63</v>
      </c>
      <c r="BB56" s="5" t="s">
        <v>72</v>
      </c>
      <c r="BC56" s="5" t="s">
        <v>73</v>
      </c>
      <c r="BE56" s="5" t="s">
        <v>73</v>
      </c>
    </row>
    <row r="57" spans="1:58" x14ac:dyDescent="0.25">
      <c r="A57" s="7">
        <v>45569.492674456022</v>
      </c>
      <c r="B57" s="8" t="s">
        <v>237</v>
      </c>
      <c r="C57" s="9" t="s">
        <v>238</v>
      </c>
      <c r="D57" s="8">
        <v>26.79</v>
      </c>
      <c r="E57" s="8">
        <v>0</v>
      </c>
      <c r="F57" s="8" t="s">
        <v>60</v>
      </c>
      <c r="G57" s="8" t="s">
        <v>76</v>
      </c>
      <c r="H57" s="8" t="s">
        <v>125</v>
      </c>
      <c r="I57" s="8" t="s">
        <v>63</v>
      </c>
      <c r="J57" s="8" t="s">
        <v>64</v>
      </c>
      <c r="K57" s="8" t="s">
        <v>64</v>
      </c>
      <c r="L57" s="8" t="s">
        <v>64</v>
      </c>
      <c r="M57" s="8" t="s">
        <v>84</v>
      </c>
      <c r="N57" s="8" t="s">
        <v>84</v>
      </c>
      <c r="O57" s="8" t="s">
        <v>84</v>
      </c>
      <c r="P57" s="8" t="s">
        <v>84</v>
      </c>
      <c r="Q57" s="8" t="s">
        <v>64</v>
      </c>
      <c r="R57" s="8" t="s">
        <v>64</v>
      </c>
      <c r="S57" s="8" t="s">
        <v>64</v>
      </c>
      <c r="T57" s="8" t="s">
        <v>64</v>
      </c>
      <c r="U57" s="8" t="s">
        <v>64</v>
      </c>
      <c r="V57" s="8" t="s">
        <v>64</v>
      </c>
      <c r="W57" s="8" t="s">
        <v>64</v>
      </c>
      <c r="X57" s="8" t="s">
        <v>64</v>
      </c>
      <c r="Y57" s="8" t="s">
        <v>64</v>
      </c>
      <c r="Z57" s="8" t="s">
        <v>65</v>
      </c>
      <c r="AA57" s="8" t="s">
        <v>65</v>
      </c>
      <c r="AB57" s="8" t="s">
        <v>66</v>
      </c>
      <c r="AC57" s="8" t="s">
        <v>65</v>
      </c>
      <c r="AD57" s="8" t="s">
        <v>66</v>
      </c>
      <c r="AE57" s="8" t="s">
        <v>65</v>
      </c>
      <c r="AF57" s="8" t="s">
        <v>66</v>
      </c>
      <c r="AG57" s="8" t="s">
        <v>65</v>
      </c>
      <c r="AH57" s="8" t="s">
        <v>65</v>
      </c>
      <c r="AI57" s="8" t="s">
        <v>101</v>
      </c>
      <c r="AJ57" s="8" t="s">
        <v>65</v>
      </c>
      <c r="AK57" s="8" t="s">
        <v>65</v>
      </c>
      <c r="AL57" s="8" t="s">
        <v>65</v>
      </c>
      <c r="AM57" s="8" t="s">
        <v>66</v>
      </c>
      <c r="AN57" s="8" t="s">
        <v>66</v>
      </c>
      <c r="AO57" s="8" t="s">
        <v>66</v>
      </c>
      <c r="AP57" s="8" t="s">
        <v>85</v>
      </c>
      <c r="AQ57" s="8" t="s">
        <v>85</v>
      </c>
      <c r="AR57" s="8" t="s">
        <v>86</v>
      </c>
      <c r="AS57" s="8" t="s">
        <v>68</v>
      </c>
      <c r="AT57" s="8" t="s">
        <v>87</v>
      </c>
      <c r="AU57" s="8" t="s">
        <v>80</v>
      </c>
      <c r="AV57" s="8" t="s">
        <v>67</v>
      </c>
      <c r="AW57" s="8" t="s">
        <v>73</v>
      </c>
      <c r="AX57" s="8" t="s">
        <v>73</v>
      </c>
      <c r="AY57" s="8" t="s">
        <v>73</v>
      </c>
      <c r="AZ57" s="8" t="s">
        <v>63</v>
      </c>
      <c r="BA57" s="8" t="s">
        <v>73</v>
      </c>
      <c r="BB57" s="8" t="s">
        <v>73</v>
      </c>
      <c r="BC57" s="8" t="s">
        <v>73</v>
      </c>
      <c r="BE57" s="8" t="s">
        <v>73</v>
      </c>
    </row>
    <row r="58" spans="1:58" x14ac:dyDescent="0.25">
      <c r="A58" s="4">
        <v>45569.493381469903</v>
      </c>
      <c r="B58" s="5" t="s">
        <v>239</v>
      </c>
      <c r="C58" s="6" t="s">
        <v>240</v>
      </c>
      <c r="D58" s="5">
        <v>88</v>
      </c>
      <c r="E58" s="5">
        <v>0</v>
      </c>
      <c r="F58" s="5" t="s">
        <v>60</v>
      </c>
      <c r="G58" s="5" t="s">
        <v>76</v>
      </c>
      <c r="H58" s="5" t="s">
        <v>100</v>
      </c>
      <c r="I58" s="5" t="s">
        <v>73</v>
      </c>
      <c r="J58" s="5" t="s">
        <v>64</v>
      </c>
      <c r="K58" s="5" t="s">
        <v>64</v>
      </c>
      <c r="L58" s="5" t="s">
        <v>64</v>
      </c>
      <c r="M58" s="5" t="s">
        <v>64</v>
      </c>
      <c r="N58" s="5" t="s">
        <v>84</v>
      </c>
      <c r="O58" s="5" t="s">
        <v>64</v>
      </c>
      <c r="P58" s="5" t="s">
        <v>84</v>
      </c>
      <c r="Q58" s="5" t="s">
        <v>84</v>
      </c>
      <c r="R58" s="5" t="s">
        <v>64</v>
      </c>
      <c r="S58" s="5" t="s">
        <v>64</v>
      </c>
      <c r="T58" s="5" t="s">
        <v>78</v>
      </c>
      <c r="U58" s="5" t="s">
        <v>64</v>
      </c>
      <c r="V58" s="5" t="s">
        <v>64</v>
      </c>
      <c r="W58" s="5" t="s">
        <v>64</v>
      </c>
      <c r="X58" s="5" t="s">
        <v>64</v>
      </c>
      <c r="Y58" s="5" t="s">
        <v>64</v>
      </c>
      <c r="Z58" s="5" t="s">
        <v>65</v>
      </c>
      <c r="AA58" s="5" t="s">
        <v>65</v>
      </c>
      <c r="AB58" s="5" t="s">
        <v>65</v>
      </c>
      <c r="AC58" s="5" t="s">
        <v>65</v>
      </c>
      <c r="AD58" s="5" t="s">
        <v>65</v>
      </c>
      <c r="AE58" s="5" t="s">
        <v>65</v>
      </c>
      <c r="AF58" s="5" t="s">
        <v>65</v>
      </c>
      <c r="AG58" s="5" t="s">
        <v>65</v>
      </c>
      <c r="AH58" s="5" t="s">
        <v>65</v>
      </c>
      <c r="AI58" s="5" t="s">
        <v>101</v>
      </c>
      <c r="AJ58" s="5" t="s">
        <v>65</v>
      </c>
      <c r="AK58" s="5" t="s">
        <v>65</v>
      </c>
      <c r="AL58" s="5" t="s">
        <v>65</v>
      </c>
      <c r="AM58" s="5" t="s">
        <v>65</v>
      </c>
      <c r="AN58" s="5" t="s">
        <v>65</v>
      </c>
      <c r="AO58" s="5" t="s">
        <v>65</v>
      </c>
      <c r="AP58" s="5" t="s">
        <v>85</v>
      </c>
      <c r="AQ58" s="5" t="s">
        <v>85</v>
      </c>
      <c r="AR58" s="5" t="s">
        <v>73</v>
      </c>
      <c r="AS58" s="5" t="s">
        <v>120</v>
      </c>
      <c r="AT58" s="5" t="s">
        <v>69</v>
      </c>
      <c r="AU58" s="5" t="s">
        <v>67</v>
      </c>
      <c r="AV58" s="5" t="s">
        <v>132</v>
      </c>
      <c r="AW58" s="5" t="s">
        <v>73</v>
      </c>
      <c r="AX58" s="5" t="s">
        <v>73</v>
      </c>
      <c r="AY58" s="5" t="s">
        <v>72</v>
      </c>
      <c r="AZ58" s="5" t="s">
        <v>73</v>
      </c>
      <c r="BA58" s="5" t="s">
        <v>72</v>
      </c>
      <c r="BB58" s="5" t="s">
        <v>73</v>
      </c>
      <c r="BC58" s="5" t="s">
        <v>73</v>
      </c>
      <c r="BE58" s="5" t="s">
        <v>73</v>
      </c>
    </row>
    <row r="59" spans="1:58" x14ac:dyDescent="0.25">
      <c r="A59" s="7">
        <v>45569.494031273149</v>
      </c>
      <c r="B59" s="8" t="s">
        <v>241</v>
      </c>
      <c r="C59" s="9" t="s">
        <v>242</v>
      </c>
      <c r="D59" s="8">
        <v>31.25</v>
      </c>
      <c r="E59" s="8">
        <v>0.88</v>
      </c>
      <c r="F59" s="8" t="s">
        <v>114</v>
      </c>
      <c r="G59" s="8" t="s">
        <v>76</v>
      </c>
      <c r="H59" s="8" t="s">
        <v>100</v>
      </c>
      <c r="I59" s="8" t="s">
        <v>63</v>
      </c>
      <c r="J59" s="8" t="s">
        <v>64</v>
      </c>
      <c r="K59" s="8" t="s">
        <v>84</v>
      </c>
      <c r="L59" s="8" t="s">
        <v>64</v>
      </c>
      <c r="M59" s="8" t="s">
        <v>84</v>
      </c>
      <c r="N59" s="8" t="s">
        <v>84</v>
      </c>
      <c r="O59" s="8" t="s">
        <v>64</v>
      </c>
      <c r="P59" s="8" t="s">
        <v>64</v>
      </c>
      <c r="Q59" s="8" t="s">
        <v>64</v>
      </c>
      <c r="R59" s="8" t="s">
        <v>64</v>
      </c>
      <c r="S59" s="8" t="s">
        <v>64</v>
      </c>
      <c r="T59" s="8" t="s">
        <v>84</v>
      </c>
      <c r="U59" s="8" t="s">
        <v>64</v>
      </c>
      <c r="V59" s="8" t="s">
        <v>64</v>
      </c>
      <c r="W59" s="8" t="s">
        <v>64</v>
      </c>
      <c r="X59" s="8" t="s">
        <v>64</v>
      </c>
      <c r="Y59" s="8" t="s">
        <v>64</v>
      </c>
      <c r="Z59" s="8" t="s">
        <v>65</v>
      </c>
      <c r="AA59" s="8" t="s">
        <v>65</v>
      </c>
      <c r="AB59" s="8" t="s">
        <v>65</v>
      </c>
      <c r="AC59" s="8" t="s">
        <v>65</v>
      </c>
      <c r="AD59" s="8" t="s">
        <v>65</v>
      </c>
      <c r="AE59" s="8" t="s">
        <v>65</v>
      </c>
      <c r="AF59" s="8" t="s">
        <v>65</v>
      </c>
      <c r="AG59" s="8" t="s">
        <v>66</v>
      </c>
      <c r="AH59" s="8" t="s">
        <v>66</v>
      </c>
      <c r="AI59" s="8" t="s">
        <v>101</v>
      </c>
      <c r="AJ59" s="8" t="s">
        <v>65</v>
      </c>
      <c r="AK59" s="8" t="s">
        <v>65</v>
      </c>
      <c r="AL59" s="8" t="s">
        <v>66</v>
      </c>
      <c r="AM59" s="8" t="s">
        <v>65</v>
      </c>
      <c r="AN59" s="8" t="s">
        <v>79</v>
      </c>
      <c r="AO59" s="8" t="s">
        <v>65</v>
      </c>
      <c r="AP59" s="8" t="s">
        <v>85</v>
      </c>
      <c r="AQ59" s="8" t="s">
        <v>85</v>
      </c>
      <c r="AR59" s="8" t="s">
        <v>86</v>
      </c>
      <c r="AS59" s="8" t="s">
        <v>68</v>
      </c>
      <c r="AT59" s="8" t="s">
        <v>87</v>
      </c>
      <c r="AU59" s="8" t="s">
        <v>93</v>
      </c>
      <c r="AV59" s="8" t="s">
        <v>71</v>
      </c>
      <c r="AW59" s="8" t="s">
        <v>72</v>
      </c>
      <c r="AX59" s="8" t="s">
        <v>72</v>
      </c>
      <c r="AY59" s="8" t="s">
        <v>72</v>
      </c>
      <c r="AZ59" s="8" t="s">
        <v>72</v>
      </c>
      <c r="BA59" s="8" t="s">
        <v>72</v>
      </c>
      <c r="BB59" s="8" t="s">
        <v>72</v>
      </c>
      <c r="BC59" s="8" t="s">
        <v>73</v>
      </c>
      <c r="BE59" s="8" t="s">
        <v>73</v>
      </c>
    </row>
    <row r="60" spans="1:58" x14ac:dyDescent="0.25">
      <c r="A60" s="4">
        <v>45569.497070266203</v>
      </c>
      <c r="B60" s="5" t="s">
        <v>243</v>
      </c>
      <c r="C60" s="6" t="s">
        <v>244</v>
      </c>
      <c r="D60" s="5">
        <v>13.46</v>
      </c>
      <c r="E60" s="5">
        <v>0</v>
      </c>
      <c r="F60" s="5" t="s">
        <v>60</v>
      </c>
      <c r="G60" s="5" t="s">
        <v>76</v>
      </c>
      <c r="H60" s="5" t="s">
        <v>125</v>
      </c>
      <c r="I60" s="5" t="s">
        <v>63</v>
      </c>
      <c r="J60" s="5" t="s">
        <v>64</v>
      </c>
      <c r="K60" s="5" t="s">
        <v>64</v>
      </c>
      <c r="L60" s="5" t="s">
        <v>64</v>
      </c>
      <c r="M60" s="5" t="s">
        <v>64</v>
      </c>
      <c r="N60" s="5" t="s">
        <v>64</v>
      </c>
      <c r="O60" s="5" t="s">
        <v>64</v>
      </c>
      <c r="P60" s="5" t="s">
        <v>64</v>
      </c>
      <c r="Q60" s="5" t="s">
        <v>64</v>
      </c>
      <c r="R60" s="5" t="s">
        <v>64</v>
      </c>
      <c r="S60" s="5" t="s">
        <v>64</v>
      </c>
      <c r="T60" s="5" t="s">
        <v>64</v>
      </c>
      <c r="U60" s="5" t="s">
        <v>64</v>
      </c>
      <c r="V60" s="5" t="s">
        <v>64</v>
      </c>
      <c r="W60" s="5" t="s">
        <v>64</v>
      </c>
      <c r="X60" s="5" t="s">
        <v>64</v>
      </c>
      <c r="Y60" s="5" t="s">
        <v>64</v>
      </c>
      <c r="Z60" s="5" t="s">
        <v>66</v>
      </c>
      <c r="AA60" s="5" t="s">
        <v>65</v>
      </c>
      <c r="AB60" s="5" t="s">
        <v>65</v>
      </c>
      <c r="AC60" s="5" t="s">
        <v>65</v>
      </c>
      <c r="AD60" s="5" t="s">
        <v>65</v>
      </c>
      <c r="AE60" s="5" t="s">
        <v>65</v>
      </c>
      <c r="AF60" s="5" t="s">
        <v>65</v>
      </c>
      <c r="AG60" s="5" t="s">
        <v>65</v>
      </c>
      <c r="AH60" s="5" t="s">
        <v>65</v>
      </c>
      <c r="AI60" s="5" t="s">
        <v>65</v>
      </c>
      <c r="AJ60" s="5" t="s">
        <v>65</v>
      </c>
      <c r="AK60" s="5" t="s">
        <v>65</v>
      </c>
      <c r="AL60" s="5" t="s">
        <v>65</v>
      </c>
      <c r="AM60" s="5" t="s">
        <v>65</v>
      </c>
      <c r="AN60" s="5" t="s">
        <v>65</v>
      </c>
      <c r="AO60" s="5" t="s">
        <v>65</v>
      </c>
      <c r="AP60" s="5" t="s">
        <v>85</v>
      </c>
      <c r="AQ60" s="5" t="s">
        <v>85</v>
      </c>
      <c r="AR60" s="5" t="s">
        <v>63</v>
      </c>
      <c r="AS60" s="5" t="s">
        <v>68</v>
      </c>
      <c r="AT60" s="5" t="s">
        <v>87</v>
      </c>
      <c r="AU60" s="5" t="s">
        <v>70</v>
      </c>
      <c r="AV60" s="5" t="s">
        <v>132</v>
      </c>
      <c r="AW60" s="5" t="s">
        <v>73</v>
      </c>
      <c r="AX60" s="5" t="s">
        <v>73</v>
      </c>
      <c r="AY60" s="5" t="s">
        <v>72</v>
      </c>
      <c r="AZ60" s="5" t="s">
        <v>72</v>
      </c>
      <c r="BA60" s="5" t="s">
        <v>73</v>
      </c>
      <c r="BB60" s="5" t="s">
        <v>73</v>
      </c>
      <c r="BC60" s="5" t="s">
        <v>73</v>
      </c>
      <c r="BE60" s="5" t="s">
        <v>73</v>
      </c>
    </row>
    <row r="61" spans="1:58" x14ac:dyDescent="0.25">
      <c r="A61" s="7">
        <v>45569.498824108799</v>
      </c>
      <c r="B61" s="8" t="s">
        <v>245</v>
      </c>
      <c r="C61" s="9" t="s">
        <v>246</v>
      </c>
      <c r="D61" s="8">
        <v>7.14</v>
      </c>
      <c r="E61" s="8">
        <v>0.54</v>
      </c>
      <c r="F61" s="8" t="s">
        <v>60</v>
      </c>
      <c r="G61" s="8" t="s">
        <v>76</v>
      </c>
      <c r="H61" s="8" t="s">
        <v>62</v>
      </c>
      <c r="I61" s="8" t="s">
        <v>63</v>
      </c>
      <c r="J61" s="8" t="s">
        <v>64</v>
      </c>
      <c r="K61" s="8" t="s">
        <v>78</v>
      </c>
      <c r="L61" s="8" t="s">
        <v>64</v>
      </c>
      <c r="M61" s="8" t="s">
        <v>84</v>
      </c>
      <c r="N61" s="8" t="s">
        <v>64</v>
      </c>
      <c r="O61" s="8" t="s">
        <v>64</v>
      </c>
      <c r="P61" s="8" t="s">
        <v>84</v>
      </c>
      <c r="Q61" s="8" t="s">
        <v>64</v>
      </c>
      <c r="R61" s="8" t="s">
        <v>64</v>
      </c>
      <c r="S61" s="8" t="s">
        <v>64</v>
      </c>
      <c r="T61" s="8" t="s">
        <v>84</v>
      </c>
      <c r="U61" s="8" t="s">
        <v>84</v>
      </c>
      <c r="V61" s="8" t="s">
        <v>64</v>
      </c>
      <c r="W61" s="8" t="s">
        <v>64</v>
      </c>
      <c r="X61" s="8" t="s">
        <v>64</v>
      </c>
      <c r="Y61" s="8" t="s">
        <v>64</v>
      </c>
      <c r="Z61" s="8" t="s">
        <v>65</v>
      </c>
      <c r="AA61" s="8" t="s">
        <v>66</v>
      </c>
      <c r="AB61" s="8" t="s">
        <v>66</v>
      </c>
      <c r="AC61" s="8" t="s">
        <v>65</v>
      </c>
      <c r="AD61" s="8" t="s">
        <v>65</v>
      </c>
      <c r="AE61" s="8" t="s">
        <v>65</v>
      </c>
      <c r="AF61" s="8" t="s">
        <v>65</v>
      </c>
      <c r="AG61" s="8" t="s">
        <v>65</v>
      </c>
      <c r="AH61" s="8" t="s">
        <v>65</v>
      </c>
      <c r="AI61" s="8" t="s">
        <v>101</v>
      </c>
      <c r="AJ61" s="8" t="s">
        <v>65</v>
      </c>
      <c r="AK61" s="8" t="s">
        <v>65</v>
      </c>
      <c r="AL61" s="8" t="s">
        <v>65</v>
      </c>
      <c r="AM61" s="8" t="s">
        <v>65</v>
      </c>
      <c r="AN61" s="8" t="s">
        <v>66</v>
      </c>
      <c r="AO61" s="8" t="s">
        <v>66</v>
      </c>
      <c r="AP61" s="8" t="s">
        <v>67</v>
      </c>
      <c r="AQ61" s="8" t="s">
        <v>67</v>
      </c>
      <c r="AR61" s="8" t="s">
        <v>73</v>
      </c>
      <c r="AS61" s="8" t="s">
        <v>247</v>
      </c>
      <c r="AT61" s="8" t="s">
        <v>169</v>
      </c>
      <c r="AU61" s="8" t="s">
        <v>70</v>
      </c>
      <c r="AV61" s="8" t="s">
        <v>71</v>
      </c>
      <c r="AW61" s="8" t="s">
        <v>73</v>
      </c>
      <c r="AX61" s="8" t="s">
        <v>73</v>
      </c>
      <c r="AY61" s="8" t="s">
        <v>63</v>
      </c>
      <c r="AZ61" s="8" t="s">
        <v>73</v>
      </c>
      <c r="BA61" s="8" t="s">
        <v>63</v>
      </c>
      <c r="BB61" s="8" t="s">
        <v>73</v>
      </c>
      <c r="BC61" s="8" t="s">
        <v>73</v>
      </c>
      <c r="BE61" s="8" t="s">
        <v>73</v>
      </c>
    </row>
    <row r="62" spans="1:58" x14ac:dyDescent="0.25">
      <c r="A62" s="4">
        <v>45569.501395266205</v>
      </c>
      <c r="B62" s="5" t="s">
        <v>248</v>
      </c>
      <c r="C62" s="6" t="s">
        <v>249</v>
      </c>
      <c r="D62" s="5">
        <v>100</v>
      </c>
      <c r="E62" s="5">
        <v>0.75</v>
      </c>
      <c r="F62" s="5" t="s">
        <v>60</v>
      </c>
      <c r="G62" s="5" t="s">
        <v>76</v>
      </c>
      <c r="H62" s="5" t="s">
        <v>100</v>
      </c>
      <c r="I62" s="5" t="s">
        <v>73</v>
      </c>
      <c r="J62" s="5" t="s">
        <v>64</v>
      </c>
      <c r="K62" s="5" t="s">
        <v>64</v>
      </c>
      <c r="L62" s="5" t="s">
        <v>64</v>
      </c>
      <c r="M62" s="5" t="s">
        <v>84</v>
      </c>
      <c r="N62" s="5" t="s">
        <v>64</v>
      </c>
      <c r="O62" s="5" t="s">
        <v>64</v>
      </c>
      <c r="P62" s="5" t="s">
        <v>84</v>
      </c>
      <c r="Q62" s="5" t="s">
        <v>64</v>
      </c>
      <c r="R62" s="5" t="s">
        <v>64</v>
      </c>
      <c r="S62" s="5" t="s">
        <v>64</v>
      </c>
      <c r="T62" s="5" t="s">
        <v>64</v>
      </c>
      <c r="U62" s="5" t="s">
        <v>84</v>
      </c>
      <c r="V62" s="5" t="s">
        <v>64</v>
      </c>
      <c r="W62" s="5" t="s">
        <v>64</v>
      </c>
      <c r="X62" s="5" t="s">
        <v>64</v>
      </c>
      <c r="Y62" s="5" t="s">
        <v>64</v>
      </c>
      <c r="Z62" s="5" t="s">
        <v>65</v>
      </c>
      <c r="AA62" s="5" t="s">
        <v>65</v>
      </c>
      <c r="AB62" s="5" t="s">
        <v>66</v>
      </c>
      <c r="AC62" s="5" t="s">
        <v>65</v>
      </c>
      <c r="AD62" s="5" t="s">
        <v>66</v>
      </c>
      <c r="AE62" s="5" t="s">
        <v>65</v>
      </c>
      <c r="AF62" s="5" t="s">
        <v>66</v>
      </c>
      <c r="AG62" s="5" t="s">
        <v>65</v>
      </c>
      <c r="AH62" s="5" t="s">
        <v>65</v>
      </c>
      <c r="AI62" s="5" t="s">
        <v>79</v>
      </c>
      <c r="AJ62" s="5" t="s">
        <v>65</v>
      </c>
      <c r="AK62" s="5" t="s">
        <v>65</v>
      </c>
      <c r="AL62" s="5" t="s">
        <v>65</v>
      </c>
      <c r="AM62" s="5" t="s">
        <v>65</v>
      </c>
      <c r="AN62" s="5" t="s">
        <v>79</v>
      </c>
      <c r="AO62" s="5" t="s">
        <v>66</v>
      </c>
      <c r="AP62" s="5" t="s">
        <v>85</v>
      </c>
      <c r="AQ62" s="5" t="s">
        <v>85</v>
      </c>
      <c r="AR62" s="5" t="s">
        <v>86</v>
      </c>
      <c r="AS62" s="5" t="s">
        <v>81</v>
      </c>
      <c r="AT62" s="5" t="s">
        <v>69</v>
      </c>
      <c r="AU62" s="5" t="s">
        <v>93</v>
      </c>
      <c r="AV62" s="5" t="s">
        <v>71</v>
      </c>
      <c r="AW62" s="5" t="s">
        <v>63</v>
      </c>
      <c r="AX62" s="5" t="s">
        <v>72</v>
      </c>
      <c r="AY62" s="5" t="s">
        <v>72</v>
      </c>
      <c r="AZ62" s="5" t="s">
        <v>72</v>
      </c>
      <c r="BA62" s="5" t="s">
        <v>63</v>
      </c>
      <c r="BB62" s="5" t="s">
        <v>72</v>
      </c>
      <c r="BC62" s="5" t="s">
        <v>73</v>
      </c>
      <c r="BE62" s="5" t="s">
        <v>73</v>
      </c>
    </row>
    <row r="63" spans="1:58" x14ac:dyDescent="0.25">
      <c r="A63" s="7">
        <v>45569.501503726853</v>
      </c>
      <c r="B63" s="8" t="s">
        <v>250</v>
      </c>
      <c r="C63" s="9" t="s">
        <v>251</v>
      </c>
      <c r="D63" s="8">
        <v>31.25</v>
      </c>
      <c r="E63" s="8">
        <v>0.17</v>
      </c>
      <c r="F63" s="8" t="s">
        <v>60</v>
      </c>
      <c r="G63" s="8" t="s">
        <v>76</v>
      </c>
      <c r="H63" s="8" t="s">
        <v>62</v>
      </c>
      <c r="I63" s="8" t="s">
        <v>63</v>
      </c>
      <c r="J63" s="8" t="s">
        <v>64</v>
      </c>
      <c r="K63" s="8" t="s">
        <v>64</v>
      </c>
      <c r="L63" s="8" t="s">
        <v>64</v>
      </c>
      <c r="M63" s="8" t="s">
        <v>64</v>
      </c>
      <c r="N63" s="8" t="s">
        <v>64</v>
      </c>
      <c r="O63" s="8" t="s">
        <v>64</v>
      </c>
      <c r="P63" s="8" t="s">
        <v>64</v>
      </c>
      <c r="Q63" s="8" t="s">
        <v>64</v>
      </c>
      <c r="R63" s="8" t="s">
        <v>64</v>
      </c>
      <c r="S63" s="8" t="s">
        <v>78</v>
      </c>
      <c r="T63" s="8" t="s">
        <v>64</v>
      </c>
      <c r="U63" s="8" t="s">
        <v>64</v>
      </c>
      <c r="V63" s="8" t="s">
        <v>64</v>
      </c>
      <c r="W63" s="8" t="s">
        <v>78</v>
      </c>
      <c r="X63" s="8" t="s">
        <v>64</v>
      </c>
      <c r="Y63" s="8" t="s">
        <v>64</v>
      </c>
      <c r="Z63" s="8" t="s">
        <v>65</v>
      </c>
      <c r="AA63" s="8" t="s">
        <v>65</v>
      </c>
      <c r="AB63" s="8" t="s">
        <v>66</v>
      </c>
      <c r="AC63" s="8" t="s">
        <v>66</v>
      </c>
      <c r="AD63" s="8" t="s">
        <v>66</v>
      </c>
      <c r="AE63" s="8" t="s">
        <v>66</v>
      </c>
      <c r="AF63" s="8" t="s">
        <v>66</v>
      </c>
      <c r="AG63" s="8" t="s">
        <v>65</v>
      </c>
      <c r="AH63" s="8" t="s">
        <v>65</v>
      </c>
      <c r="AI63" s="8" t="s">
        <v>79</v>
      </c>
      <c r="AJ63" s="8" t="s">
        <v>65</v>
      </c>
      <c r="AK63" s="8" t="s">
        <v>65</v>
      </c>
      <c r="AL63" s="8" t="s">
        <v>66</v>
      </c>
      <c r="AM63" s="8" t="s">
        <v>65</v>
      </c>
      <c r="AN63" s="8" t="s">
        <v>66</v>
      </c>
      <c r="AO63" s="8" t="s">
        <v>65</v>
      </c>
      <c r="AP63" s="8" t="s">
        <v>67</v>
      </c>
      <c r="AQ63" s="8" t="s">
        <v>67</v>
      </c>
      <c r="AR63" s="8" t="s">
        <v>63</v>
      </c>
      <c r="AS63" s="8" t="s">
        <v>252</v>
      </c>
      <c r="AT63" s="8" t="s">
        <v>69</v>
      </c>
      <c r="AU63" s="8" t="s">
        <v>67</v>
      </c>
      <c r="AV63" s="8" t="s">
        <v>132</v>
      </c>
      <c r="AW63" s="8" t="s">
        <v>73</v>
      </c>
      <c r="AX63" s="8" t="s">
        <v>73</v>
      </c>
      <c r="AY63" s="8" t="s">
        <v>72</v>
      </c>
      <c r="AZ63" s="8" t="s">
        <v>72</v>
      </c>
      <c r="BA63" s="8" t="s">
        <v>73</v>
      </c>
      <c r="BB63" s="8" t="s">
        <v>73</v>
      </c>
      <c r="BC63" s="8" t="s">
        <v>73</v>
      </c>
      <c r="BE63" s="8" t="s">
        <v>73</v>
      </c>
    </row>
    <row r="64" spans="1:58" x14ac:dyDescent="0.25">
      <c r="A64" s="4">
        <v>45569.502187199076</v>
      </c>
      <c r="B64" s="5" t="s">
        <v>253</v>
      </c>
      <c r="C64" s="6" t="s">
        <v>254</v>
      </c>
      <c r="D64" s="5">
        <v>37.5</v>
      </c>
      <c r="E64" s="5">
        <v>0.54</v>
      </c>
      <c r="F64" s="5" t="s">
        <v>60</v>
      </c>
      <c r="G64" s="5" t="s">
        <v>76</v>
      </c>
      <c r="H64" s="5" t="s">
        <v>100</v>
      </c>
      <c r="I64" s="5" t="s">
        <v>63</v>
      </c>
      <c r="J64" s="5" t="s">
        <v>64</v>
      </c>
      <c r="K64" s="5" t="s">
        <v>64</v>
      </c>
      <c r="L64" s="5" t="s">
        <v>64</v>
      </c>
      <c r="M64" s="5" t="s">
        <v>64</v>
      </c>
      <c r="N64" s="5" t="s">
        <v>64</v>
      </c>
      <c r="O64" s="5" t="s">
        <v>64</v>
      </c>
      <c r="P64" s="5" t="s">
        <v>84</v>
      </c>
      <c r="Q64" s="5" t="s">
        <v>64</v>
      </c>
      <c r="R64" s="5" t="s">
        <v>64</v>
      </c>
      <c r="S64" s="5" t="s">
        <v>78</v>
      </c>
      <c r="T64" s="5" t="s">
        <v>64</v>
      </c>
      <c r="U64" s="5" t="s">
        <v>64</v>
      </c>
      <c r="V64" s="5" t="s">
        <v>64</v>
      </c>
      <c r="W64" s="5" t="s">
        <v>64</v>
      </c>
      <c r="X64" s="5" t="s">
        <v>64</v>
      </c>
      <c r="Y64" s="5" t="s">
        <v>64</v>
      </c>
      <c r="Z64" s="5" t="s">
        <v>65</v>
      </c>
      <c r="AA64" s="5" t="s">
        <v>66</v>
      </c>
      <c r="AB64" s="5" t="s">
        <v>66</v>
      </c>
      <c r="AC64" s="5" t="s">
        <v>66</v>
      </c>
      <c r="AD64" s="5" t="s">
        <v>66</v>
      </c>
      <c r="AE64" s="5" t="s">
        <v>65</v>
      </c>
      <c r="AF64" s="5" t="s">
        <v>66</v>
      </c>
      <c r="AG64" s="5" t="s">
        <v>66</v>
      </c>
      <c r="AH64" s="5" t="s">
        <v>65</v>
      </c>
      <c r="AI64" s="5" t="s">
        <v>79</v>
      </c>
      <c r="AJ64" s="5" t="s">
        <v>65</v>
      </c>
      <c r="AK64" s="5" t="s">
        <v>66</v>
      </c>
      <c r="AL64" s="5" t="s">
        <v>66</v>
      </c>
      <c r="AM64" s="5" t="s">
        <v>65</v>
      </c>
      <c r="AN64" s="5" t="s">
        <v>79</v>
      </c>
      <c r="AO64" s="5" t="s">
        <v>66</v>
      </c>
      <c r="AP64" s="5" t="s">
        <v>67</v>
      </c>
      <c r="AQ64" s="5" t="s">
        <v>85</v>
      </c>
      <c r="AR64" s="5" t="s">
        <v>63</v>
      </c>
      <c r="AS64" s="5" t="s">
        <v>115</v>
      </c>
      <c r="AT64" s="5" t="s">
        <v>69</v>
      </c>
      <c r="AU64" s="5" t="s">
        <v>93</v>
      </c>
      <c r="AV64" s="5" t="s">
        <v>71</v>
      </c>
      <c r="AW64" s="5" t="s">
        <v>63</v>
      </c>
      <c r="AX64" s="5" t="s">
        <v>63</v>
      </c>
      <c r="AY64" s="5" t="s">
        <v>73</v>
      </c>
      <c r="AZ64" s="5" t="s">
        <v>73</v>
      </c>
      <c r="BA64" s="5" t="s">
        <v>73</v>
      </c>
      <c r="BB64" s="5" t="s">
        <v>73</v>
      </c>
      <c r="BC64" s="5" t="s">
        <v>73</v>
      </c>
      <c r="BE64" s="5" t="s">
        <v>73</v>
      </c>
    </row>
    <row r="65" spans="1:58" x14ac:dyDescent="0.25">
      <c r="A65" s="7">
        <v>45569.503389965277</v>
      </c>
      <c r="B65" s="8" t="s">
        <v>255</v>
      </c>
      <c r="C65" s="9" t="s">
        <v>256</v>
      </c>
      <c r="D65" s="8">
        <v>28.57</v>
      </c>
      <c r="E65" s="8">
        <v>0.17</v>
      </c>
      <c r="F65" s="8" t="s">
        <v>60</v>
      </c>
      <c r="G65" s="8" t="s">
        <v>76</v>
      </c>
      <c r="H65" s="8" t="s">
        <v>100</v>
      </c>
      <c r="I65" s="8" t="s">
        <v>63</v>
      </c>
      <c r="J65" s="8" t="s">
        <v>78</v>
      </c>
      <c r="K65" s="8" t="s">
        <v>78</v>
      </c>
      <c r="L65" s="8" t="s">
        <v>64</v>
      </c>
      <c r="M65" s="8" t="s">
        <v>64</v>
      </c>
      <c r="N65" s="8" t="s">
        <v>64</v>
      </c>
      <c r="O65" s="8" t="s">
        <v>64</v>
      </c>
      <c r="P65" s="8" t="s">
        <v>84</v>
      </c>
      <c r="Q65" s="8" t="s">
        <v>84</v>
      </c>
      <c r="R65" s="8" t="s">
        <v>64</v>
      </c>
      <c r="S65" s="8" t="s">
        <v>78</v>
      </c>
      <c r="T65" s="8" t="s">
        <v>64</v>
      </c>
      <c r="U65" s="8" t="s">
        <v>64</v>
      </c>
      <c r="V65" s="8" t="s">
        <v>84</v>
      </c>
      <c r="W65" s="8" t="s">
        <v>64</v>
      </c>
      <c r="X65" s="8" t="s">
        <v>84</v>
      </c>
      <c r="Y65" s="8" t="s">
        <v>64</v>
      </c>
      <c r="Z65" s="8" t="s">
        <v>66</v>
      </c>
      <c r="AA65" s="8" t="s">
        <v>65</v>
      </c>
      <c r="AB65" s="8" t="s">
        <v>66</v>
      </c>
      <c r="AC65" s="8" t="s">
        <v>65</v>
      </c>
      <c r="AD65" s="8" t="s">
        <v>65</v>
      </c>
      <c r="AE65" s="8" t="s">
        <v>65</v>
      </c>
      <c r="AF65" s="8" t="s">
        <v>66</v>
      </c>
      <c r="AG65" s="8" t="s">
        <v>65</v>
      </c>
      <c r="AH65" s="8" t="s">
        <v>65</v>
      </c>
      <c r="AI65" s="8" t="s">
        <v>101</v>
      </c>
      <c r="AJ65" s="8" t="s">
        <v>65</v>
      </c>
      <c r="AK65" s="8" t="s">
        <v>65</v>
      </c>
      <c r="AL65" s="8" t="s">
        <v>65</v>
      </c>
      <c r="AM65" s="8" t="s">
        <v>65</v>
      </c>
      <c r="AN65" s="8" t="s">
        <v>66</v>
      </c>
      <c r="AO65" s="8" t="s">
        <v>66</v>
      </c>
      <c r="AP65" s="8" t="s">
        <v>85</v>
      </c>
      <c r="AQ65" s="8" t="s">
        <v>85</v>
      </c>
      <c r="AR65" s="8" t="s">
        <v>86</v>
      </c>
      <c r="AS65" s="8" t="s">
        <v>68</v>
      </c>
      <c r="AT65" s="8" t="s">
        <v>69</v>
      </c>
      <c r="AU65" s="8" t="s">
        <v>70</v>
      </c>
      <c r="AV65" s="8" t="s">
        <v>132</v>
      </c>
      <c r="AW65" s="8" t="s">
        <v>73</v>
      </c>
      <c r="AX65" s="8" t="s">
        <v>73</v>
      </c>
      <c r="AY65" s="8" t="s">
        <v>63</v>
      </c>
      <c r="AZ65" s="8" t="s">
        <v>63</v>
      </c>
      <c r="BA65" s="8" t="s">
        <v>72</v>
      </c>
      <c r="BB65" s="8" t="s">
        <v>73</v>
      </c>
      <c r="BC65" s="8" t="s">
        <v>73</v>
      </c>
      <c r="BE65" s="8" t="s">
        <v>73</v>
      </c>
    </row>
    <row r="66" spans="1:58" x14ac:dyDescent="0.25">
      <c r="A66" s="4">
        <v>45569.505584247687</v>
      </c>
      <c r="B66" s="5" t="s">
        <v>257</v>
      </c>
      <c r="C66" s="6" t="s">
        <v>258</v>
      </c>
      <c r="D66" s="5">
        <v>42.86</v>
      </c>
      <c r="E66" s="5">
        <v>0</v>
      </c>
      <c r="F66" s="5" t="s">
        <v>60</v>
      </c>
      <c r="G66" s="5" t="s">
        <v>76</v>
      </c>
      <c r="H66" s="5" t="s">
        <v>125</v>
      </c>
      <c r="I66" s="5" t="s">
        <v>63</v>
      </c>
      <c r="J66" s="5" t="s">
        <v>64</v>
      </c>
      <c r="K66" s="5" t="s">
        <v>64</v>
      </c>
      <c r="L66" s="5" t="s">
        <v>64</v>
      </c>
      <c r="M66" s="5" t="s">
        <v>84</v>
      </c>
      <c r="N66" s="5" t="s">
        <v>64</v>
      </c>
      <c r="O66" s="5" t="s">
        <v>64</v>
      </c>
      <c r="P66" s="5" t="s">
        <v>84</v>
      </c>
      <c r="Q66" s="5" t="s">
        <v>64</v>
      </c>
      <c r="R66" s="5" t="s">
        <v>64</v>
      </c>
      <c r="S66" s="5" t="s">
        <v>64</v>
      </c>
      <c r="T66" s="5" t="s">
        <v>64</v>
      </c>
      <c r="U66" s="5" t="s">
        <v>84</v>
      </c>
      <c r="V66" s="5" t="s">
        <v>64</v>
      </c>
      <c r="W66" s="5" t="s">
        <v>64</v>
      </c>
      <c r="X66" s="5" t="s">
        <v>84</v>
      </c>
      <c r="Y66" s="5" t="s">
        <v>64</v>
      </c>
      <c r="Z66" s="5" t="s">
        <v>66</v>
      </c>
      <c r="AA66" s="5" t="s">
        <v>65</v>
      </c>
      <c r="AB66" s="5" t="s">
        <v>66</v>
      </c>
      <c r="AC66" s="5" t="s">
        <v>65</v>
      </c>
      <c r="AD66" s="5" t="s">
        <v>65</v>
      </c>
      <c r="AE66" s="5" t="s">
        <v>65</v>
      </c>
      <c r="AF66" s="5" t="s">
        <v>65</v>
      </c>
      <c r="AG66" s="5" t="s">
        <v>66</v>
      </c>
      <c r="AH66" s="5" t="s">
        <v>65</v>
      </c>
      <c r="AI66" s="5" t="s">
        <v>101</v>
      </c>
      <c r="AJ66" s="5" t="s">
        <v>65</v>
      </c>
      <c r="AK66" s="5" t="s">
        <v>65</v>
      </c>
      <c r="AL66" s="5" t="s">
        <v>65</v>
      </c>
      <c r="AM66" s="5" t="s">
        <v>65</v>
      </c>
      <c r="AN66" s="5" t="s">
        <v>65</v>
      </c>
      <c r="AO66" s="5" t="s">
        <v>65</v>
      </c>
      <c r="AP66" s="5" t="s">
        <v>67</v>
      </c>
      <c r="AQ66" s="5" t="s">
        <v>67</v>
      </c>
      <c r="AR66" s="5" t="s">
        <v>86</v>
      </c>
      <c r="AS66" s="5" t="s">
        <v>259</v>
      </c>
      <c r="AT66" s="5" t="s">
        <v>87</v>
      </c>
      <c r="AU66" s="5" t="s">
        <v>85</v>
      </c>
      <c r="AV66" s="5" t="s">
        <v>80</v>
      </c>
      <c r="AW66" s="5" t="s">
        <v>63</v>
      </c>
      <c r="AX66" s="5" t="s">
        <v>63</v>
      </c>
      <c r="AY66" s="5" t="s">
        <v>63</v>
      </c>
      <c r="AZ66" s="5" t="s">
        <v>63</v>
      </c>
      <c r="BA66" s="5" t="s">
        <v>63</v>
      </c>
      <c r="BB66" s="5" t="s">
        <v>63</v>
      </c>
      <c r="BC66" s="5" t="s">
        <v>73</v>
      </c>
      <c r="BE66" s="5" t="s">
        <v>73</v>
      </c>
    </row>
    <row r="67" spans="1:58" x14ac:dyDescent="0.25">
      <c r="A67" s="7">
        <v>45569.505604409722</v>
      </c>
      <c r="B67" s="8" t="s">
        <v>260</v>
      </c>
      <c r="C67" s="9" t="s">
        <v>261</v>
      </c>
      <c r="D67" s="8">
        <v>100</v>
      </c>
      <c r="E67" s="8">
        <v>0.54</v>
      </c>
      <c r="F67" s="8" t="s">
        <v>60</v>
      </c>
      <c r="G67" s="8" t="s">
        <v>76</v>
      </c>
      <c r="H67" s="8" t="s">
        <v>100</v>
      </c>
      <c r="I67" s="8" t="s">
        <v>63</v>
      </c>
      <c r="J67" s="8" t="s">
        <v>64</v>
      </c>
      <c r="K67" s="8" t="s">
        <v>64</v>
      </c>
      <c r="L67" s="8" t="s">
        <v>64</v>
      </c>
      <c r="M67" s="8" t="s">
        <v>84</v>
      </c>
      <c r="N67" s="8" t="s">
        <v>64</v>
      </c>
      <c r="O67" s="8" t="s">
        <v>64</v>
      </c>
      <c r="P67" s="8" t="s">
        <v>64</v>
      </c>
      <c r="Q67" s="8" t="s">
        <v>64</v>
      </c>
      <c r="R67" s="8" t="s">
        <v>64</v>
      </c>
      <c r="S67" s="8" t="s">
        <v>84</v>
      </c>
      <c r="T67" s="8" t="s">
        <v>64</v>
      </c>
      <c r="U67" s="8" t="s">
        <v>84</v>
      </c>
      <c r="V67" s="8" t="s">
        <v>64</v>
      </c>
      <c r="W67" s="8" t="s">
        <v>64</v>
      </c>
      <c r="X67" s="8" t="s">
        <v>64</v>
      </c>
      <c r="Y67" s="8" t="s">
        <v>64</v>
      </c>
      <c r="Z67" s="8" t="s">
        <v>66</v>
      </c>
      <c r="AA67" s="8" t="s">
        <v>65</v>
      </c>
      <c r="AB67" s="8" t="s">
        <v>65</v>
      </c>
      <c r="AC67" s="8" t="s">
        <v>66</v>
      </c>
      <c r="AD67" s="8" t="s">
        <v>66</v>
      </c>
      <c r="AE67" s="8" t="s">
        <v>66</v>
      </c>
      <c r="AF67" s="8" t="s">
        <v>66</v>
      </c>
      <c r="AG67" s="8" t="s">
        <v>66</v>
      </c>
      <c r="AH67" s="8" t="s">
        <v>66</v>
      </c>
      <c r="AI67" s="8" t="s">
        <v>79</v>
      </c>
      <c r="AJ67" s="8" t="s">
        <v>65</v>
      </c>
      <c r="AK67" s="8" t="s">
        <v>65</v>
      </c>
      <c r="AL67" s="8" t="s">
        <v>65</v>
      </c>
      <c r="AM67" s="8" t="s">
        <v>65</v>
      </c>
      <c r="AN67" s="8" t="s">
        <v>66</v>
      </c>
      <c r="AO67" s="8" t="s">
        <v>66</v>
      </c>
      <c r="AP67" s="8" t="s">
        <v>85</v>
      </c>
      <c r="AQ67" s="8" t="s">
        <v>67</v>
      </c>
      <c r="AR67" s="8" t="s">
        <v>73</v>
      </c>
      <c r="AS67" s="8" t="s">
        <v>120</v>
      </c>
      <c r="AT67" s="8" t="s">
        <v>69</v>
      </c>
      <c r="AU67" s="8" t="s">
        <v>80</v>
      </c>
      <c r="AV67" s="8" t="s">
        <v>71</v>
      </c>
      <c r="AW67" s="8" t="s">
        <v>63</v>
      </c>
      <c r="AX67" s="8" t="s">
        <v>72</v>
      </c>
      <c r="AY67" s="8" t="s">
        <v>63</v>
      </c>
      <c r="AZ67" s="8" t="s">
        <v>72</v>
      </c>
      <c r="BA67" s="8" t="s">
        <v>63</v>
      </c>
      <c r="BB67" s="8" t="s">
        <v>72</v>
      </c>
      <c r="BC67" s="8" t="s">
        <v>73</v>
      </c>
      <c r="BD67" s="8" t="s">
        <v>262</v>
      </c>
      <c r="BE67" s="8" t="s">
        <v>73</v>
      </c>
    </row>
    <row r="68" spans="1:58" x14ac:dyDescent="0.25">
      <c r="A68" s="4">
        <v>45569.506849988422</v>
      </c>
      <c r="B68" s="5" t="s">
        <v>263</v>
      </c>
      <c r="C68" s="6" t="s">
        <v>264</v>
      </c>
      <c r="D68" s="5">
        <v>28.57</v>
      </c>
      <c r="E68" s="5">
        <v>0.17</v>
      </c>
      <c r="F68" s="5" t="s">
        <v>60</v>
      </c>
      <c r="G68" s="5" t="s">
        <v>76</v>
      </c>
      <c r="H68" s="5" t="s">
        <v>100</v>
      </c>
      <c r="I68" s="5" t="s">
        <v>63</v>
      </c>
      <c r="J68" s="5" t="s">
        <v>64</v>
      </c>
      <c r="K68" s="5" t="s">
        <v>64</v>
      </c>
      <c r="L68" s="5" t="s">
        <v>64</v>
      </c>
      <c r="M68" s="5" t="s">
        <v>64</v>
      </c>
      <c r="N68" s="5" t="s">
        <v>64</v>
      </c>
      <c r="O68" s="5" t="s">
        <v>64</v>
      </c>
      <c r="P68" s="5" t="s">
        <v>64</v>
      </c>
      <c r="Q68" s="5" t="s">
        <v>64</v>
      </c>
      <c r="R68" s="5" t="s">
        <v>64</v>
      </c>
      <c r="S68" s="5" t="s">
        <v>64</v>
      </c>
      <c r="T68" s="5" t="s">
        <v>64</v>
      </c>
      <c r="U68" s="5" t="s">
        <v>64</v>
      </c>
      <c r="V68" s="5" t="s">
        <v>64</v>
      </c>
      <c r="W68" s="5" t="s">
        <v>64</v>
      </c>
      <c r="X68" s="5" t="s">
        <v>64</v>
      </c>
      <c r="Y68" s="5" t="s">
        <v>64</v>
      </c>
      <c r="Z68" s="5" t="s">
        <v>66</v>
      </c>
      <c r="AA68" s="5" t="s">
        <v>65</v>
      </c>
      <c r="AB68" s="5" t="s">
        <v>66</v>
      </c>
      <c r="AC68" s="5" t="s">
        <v>65</v>
      </c>
      <c r="AD68" s="5" t="s">
        <v>66</v>
      </c>
      <c r="AE68" s="5" t="s">
        <v>65</v>
      </c>
      <c r="AF68" s="5" t="s">
        <v>66</v>
      </c>
      <c r="AG68" s="5" t="s">
        <v>65</v>
      </c>
      <c r="AH68" s="5" t="s">
        <v>66</v>
      </c>
      <c r="AI68" s="5" t="s">
        <v>79</v>
      </c>
      <c r="AJ68" s="5" t="s">
        <v>65</v>
      </c>
      <c r="AK68" s="5" t="s">
        <v>65</v>
      </c>
      <c r="AL68" s="5" t="s">
        <v>65</v>
      </c>
      <c r="AM68" s="5" t="s">
        <v>65</v>
      </c>
      <c r="AN68" s="5" t="s">
        <v>66</v>
      </c>
      <c r="AO68" s="5" t="s">
        <v>66</v>
      </c>
      <c r="AP68" s="5" t="s">
        <v>67</v>
      </c>
      <c r="AQ68" s="5" t="s">
        <v>67</v>
      </c>
      <c r="AR68" s="5" t="s">
        <v>63</v>
      </c>
      <c r="AS68" s="5" t="s">
        <v>265</v>
      </c>
      <c r="AT68" s="5" t="s">
        <v>87</v>
      </c>
      <c r="AU68" s="5" t="s">
        <v>80</v>
      </c>
      <c r="AV68" s="5" t="s">
        <v>71</v>
      </c>
      <c r="AW68" s="5" t="s">
        <v>63</v>
      </c>
      <c r="AX68" s="5" t="s">
        <v>63</v>
      </c>
      <c r="AY68" s="5" t="s">
        <v>72</v>
      </c>
      <c r="AZ68" s="5" t="s">
        <v>73</v>
      </c>
      <c r="BA68" s="5" t="s">
        <v>72</v>
      </c>
      <c r="BB68" s="5" t="s">
        <v>73</v>
      </c>
      <c r="BC68" s="5" t="s">
        <v>73</v>
      </c>
      <c r="BE68" s="5" t="s">
        <v>73</v>
      </c>
    </row>
    <row r="69" spans="1:58" x14ac:dyDescent="0.25">
      <c r="A69" s="7">
        <v>45569.507287650464</v>
      </c>
      <c r="B69" s="8" t="s">
        <v>266</v>
      </c>
      <c r="C69" s="9" t="s">
        <v>267</v>
      </c>
      <c r="D69" s="8">
        <v>44.64</v>
      </c>
      <c r="E69" s="8">
        <v>0.33</v>
      </c>
      <c r="F69" s="8" t="s">
        <v>60</v>
      </c>
      <c r="G69" s="8" t="s">
        <v>76</v>
      </c>
      <c r="H69" s="8" t="s">
        <v>62</v>
      </c>
      <c r="I69" s="8" t="s">
        <v>73</v>
      </c>
      <c r="J69" s="8" t="s">
        <v>64</v>
      </c>
      <c r="K69" s="8" t="s">
        <v>64</v>
      </c>
      <c r="L69" s="8" t="s">
        <v>64</v>
      </c>
      <c r="M69" s="8" t="s">
        <v>64</v>
      </c>
      <c r="N69" s="8" t="s">
        <v>64</v>
      </c>
      <c r="O69" s="8" t="s">
        <v>84</v>
      </c>
      <c r="P69" s="8" t="s">
        <v>84</v>
      </c>
      <c r="Q69" s="8" t="s">
        <v>84</v>
      </c>
      <c r="R69" s="8" t="s">
        <v>64</v>
      </c>
      <c r="S69" s="8" t="s">
        <v>84</v>
      </c>
      <c r="T69" s="8" t="s">
        <v>64</v>
      </c>
      <c r="U69" s="8" t="s">
        <v>64</v>
      </c>
      <c r="V69" s="8" t="s">
        <v>64</v>
      </c>
      <c r="W69" s="8" t="s">
        <v>64</v>
      </c>
      <c r="X69" s="8" t="s">
        <v>64</v>
      </c>
      <c r="Y69" s="8" t="s">
        <v>64</v>
      </c>
      <c r="Z69" s="8" t="s">
        <v>66</v>
      </c>
      <c r="AA69" s="8" t="s">
        <v>66</v>
      </c>
      <c r="AB69" s="8" t="s">
        <v>66</v>
      </c>
      <c r="AC69" s="8" t="s">
        <v>66</v>
      </c>
      <c r="AD69" s="8" t="s">
        <v>66</v>
      </c>
      <c r="AE69" s="8" t="s">
        <v>66</v>
      </c>
      <c r="AF69" s="8" t="s">
        <v>66</v>
      </c>
      <c r="AG69" s="8" t="s">
        <v>79</v>
      </c>
      <c r="AH69" s="8" t="s">
        <v>79</v>
      </c>
      <c r="AI69" s="8" t="s">
        <v>66</v>
      </c>
      <c r="AJ69" s="8" t="s">
        <v>66</v>
      </c>
      <c r="AK69" s="8" t="s">
        <v>66</v>
      </c>
      <c r="AL69" s="8" t="s">
        <v>66</v>
      </c>
      <c r="AM69" s="8" t="s">
        <v>66</v>
      </c>
      <c r="AN69" s="8" t="s">
        <v>66</v>
      </c>
      <c r="AO69" s="8" t="s">
        <v>66</v>
      </c>
      <c r="AP69" s="8" t="s">
        <v>67</v>
      </c>
      <c r="AQ69" s="8" t="s">
        <v>67</v>
      </c>
      <c r="AR69" s="8" t="s">
        <v>63</v>
      </c>
      <c r="AS69" s="8" t="s">
        <v>268</v>
      </c>
      <c r="AT69" s="8" t="s">
        <v>87</v>
      </c>
      <c r="AU69" s="8" t="s">
        <v>70</v>
      </c>
      <c r="AV69" s="8" t="s">
        <v>71</v>
      </c>
      <c r="AW69" s="8" t="s">
        <v>63</v>
      </c>
      <c r="AX69" s="8" t="s">
        <v>72</v>
      </c>
      <c r="AY69" s="8" t="s">
        <v>63</v>
      </c>
      <c r="AZ69" s="8" t="s">
        <v>63</v>
      </c>
      <c r="BA69" s="8" t="s">
        <v>72</v>
      </c>
      <c r="BB69" s="8" t="s">
        <v>73</v>
      </c>
      <c r="BC69" s="8" t="s">
        <v>73</v>
      </c>
      <c r="BE69" s="8" t="s">
        <v>73</v>
      </c>
    </row>
    <row r="70" spans="1:58" x14ac:dyDescent="0.25">
      <c r="A70" s="4">
        <v>45569.508050347227</v>
      </c>
      <c r="B70" s="5" t="s">
        <v>269</v>
      </c>
      <c r="C70" s="6" t="s">
        <v>270</v>
      </c>
      <c r="D70" s="5">
        <v>100</v>
      </c>
      <c r="E70" s="5">
        <v>0.54</v>
      </c>
      <c r="F70" s="5" t="s">
        <v>60</v>
      </c>
      <c r="G70" s="5" t="s">
        <v>76</v>
      </c>
      <c r="H70" s="5" t="s">
        <v>100</v>
      </c>
      <c r="I70" s="5" t="s">
        <v>63</v>
      </c>
      <c r="J70" s="5" t="s">
        <v>64</v>
      </c>
      <c r="K70" s="5" t="s">
        <v>64</v>
      </c>
      <c r="L70" s="5" t="s">
        <v>64</v>
      </c>
      <c r="M70" s="5" t="s">
        <v>84</v>
      </c>
      <c r="N70" s="5" t="s">
        <v>64</v>
      </c>
      <c r="O70" s="5" t="s">
        <v>64</v>
      </c>
      <c r="P70" s="5" t="s">
        <v>84</v>
      </c>
      <c r="Q70" s="5" t="s">
        <v>84</v>
      </c>
      <c r="R70" s="5" t="s">
        <v>64</v>
      </c>
      <c r="S70" s="5" t="s">
        <v>64</v>
      </c>
      <c r="T70" s="5" t="s">
        <v>64</v>
      </c>
      <c r="U70" s="5" t="s">
        <v>84</v>
      </c>
      <c r="V70" s="5" t="s">
        <v>64</v>
      </c>
      <c r="W70" s="5" t="s">
        <v>64</v>
      </c>
      <c r="X70" s="5" t="s">
        <v>64</v>
      </c>
      <c r="Y70" s="5" t="s">
        <v>64</v>
      </c>
      <c r="Z70" s="5" t="s">
        <v>65</v>
      </c>
      <c r="AA70" s="5" t="s">
        <v>65</v>
      </c>
      <c r="AB70" s="5" t="s">
        <v>65</v>
      </c>
      <c r="AC70" s="5" t="s">
        <v>65</v>
      </c>
      <c r="AD70" s="5" t="s">
        <v>65</v>
      </c>
      <c r="AE70" s="5" t="s">
        <v>65</v>
      </c>
      <c r="AF70" s="5" t="s">
        <v>66</v>
      </c>
      <c r="AG70" s="5" t="s">
        <v>65</v>
      </c>
      <c r="AH70" s="5" t="s">
        <v>65</v>
      </c>
      <c r="AI70" s="5" t="s">
        <v>101</v>
      </c>
      <c r="AJ70" s="5" t="s">
        <v>65</v>
      </c>
      <c r="AK70" s="5" t="s">
        <v>65</v>
      </c>
      <c r="AL70" s="5" t="s">
        <v>65</v>
      </c>
      <c r="AM70" s="5" t="s">
        <v>65</v>
      </c>
      <c r="AN70" s="5" t="s">
        <v>66</v>
      </c>
      <c r="AO70" s="5" t="s">
        <v>65</v>
      </c>
      <c r="AP70" s="5" t="s">
        <v>67</v>
      </c>
      <c r="AQ70" s="5" t="s">
        <v>67</v>
      </c>
      <c r="AR70" s="5" t="s">
        <v>86</v>
      </c>
      <c r="AS70" s="5" t="s">
        <v>68</v>
      </c>
      <c r="AT70" s="5" t="s">
        <v>69</v>
      </c>
      <c r="AU70" s="5" t="s">
        <v>93</v>
      </c>
      <c r="AV70" s="5" t="s">
        <v>71</v>
      </c>
      <c r="AW70" s="5" t="s">
        <v>73</v>
      </c>
      <c r="AX70" s="5" t="s">
        <v>73</v>
      </c>
      <c r="AY70" s="5" t="s">
        <v>63</v>
      </c>
      <c r="AZ70" s="5" t="s">
        <v>63</v>
      </c>
      <c r="BA70" s="5" t="s">
        <v>72</v>
      </c>
      <c r="BB70" s="5" t="s">
        <v>73</v>
      </c>
      <c r="BC70" s="5" t="s">
        <v>73</v>
      </c>
      <c r="BE70" s="5" t="s">
        <v>63</v>
      </c>
      <c r="BF70" s="16" t="s">
        <v>271</v>
      </c>
    </row>
    <row r="71" spans="1:58" x14ac:dyDescent="0.25">
      <c r="A71" s="7">
        <v>45569.510554050925</v>
      </c>
      <c r="B71" s="8" t="s">
        <v>272</v>
      </c>
      <c r="C71" s="9" t="s">
        <v>273</v>
      </c>
      <c r="D71" s="8">
        <v>21.43</v>
      </c>
      <c r="E71" s="8">
        <v>0</v>
      </c>
      <c r="F71" s="8" t="s">
        <v>60</v>
      </c>
      <c r="G71" s="8" t="s">
        <v>76</v>
      </c>
      <c r="H71" s="8" t="s">
        <v>100</v>
      </c>
      <c r="I71" s="8" t="s">
        <v>63</v>
      </c>
      <c r="J71" s="8" t="s">
        <v>64</v>
      </c>
      <c r="K71" s="8" t="s">
        <v>64</v>
      </c>
      <c r="L71" s="8" t="s">
        <v>64</v>
      </c>
      <c r="M71" s="8" t="s">
        <v>84</v>
      </c>
      <c r="N71" s="8" t="s">
        <v>84</v>
      </c>
      <c r="O71" s="8" t="s">
        <v>78</v>
      </c>
      <c r="P71" s="8" t="s">
        <v>84</v>
      </c>
      <c r="Q71" s="8" t="s">
        <v>64</v>
      </c>
      <c r="R71" s="8" t="s">
        <v>64</v>
      </c>
      <c r="S71" s="8" t="s">
        <v>64</v>
      </c>
      <c r="T71" s="8" t="s">
        <v>64</v>
      </c>
      <c r="U71" s="8" t="s">
        <v>84</v>
      </c>
      <c r="V71" s="8" t="s">
        <v>84</v>
      </c>
      <c r="W71" s="8" t="s">
        <v>64</v>
      </c>
      <c r="X71" s="8" t="s">
        <v>64</v>
      </c>
      <c r="Y71" s="8" t="s">
        <v>64</v>
      </c>
      <c r="Z71" s="8" t="s">
        <v>65</v>
      </c>
      <c r="AA71" s="8" t="s">
        <v>65</v>
      </c>
      <c r="AB71" s="8" t="s">
        <v>65</v>
      </c>
      <c r="AC71" s="8" t="s">
        <v>66</v>
      </c>
      <c r="AD71" s="8" t="s">
        <v>79</v>
      </c>
      <c r="AE71" s="8" t="s">
        <v>65</v>
      </c>
      <c r="AF71" s="8" t="s">
        <v>66</v>
      </c>
      <c r="AG71" s="8" t="s">
        <v>66</v>
      </c>
      <c r="AH71" s="8" t="s">
        <v>65</v>
      </c>
      <c r="AI71" s="8" t="s">
        <v>66</v>
      </c>
      <c r="AJ71" s="8" t="s">
        <v>65</v>
      </c>
      <c r="AK71" s="8" t="s">
        <v>65</v>
      </c>
      <c r="AL71" s="8" t="s">
        <v>65</v>
      </c>
      <c r="AM71" s="8" t="s">
        <v>66</v>
      </c>
      <c r="AN71" s="8" t="s">
        <v>79</v>
      </c>
      <c r="AO71" s="8" t="s">
        <v>66</v>
      </c>
      <c r="AP71" s="8" t="s">
        <v>67</v>
      </c>
      <c r="AQ71" s="8" t="s">
        <v>67</v>
      </c>
      <c r="AR71" s="8" t="s">
        <v>63</v>
      </c>
      <c r="AS71" s="8" t="s">
        <v>274</v>
      </c>
      <c r="AT71" s="8" t="s">
        <v>69</v>
      </c>
      <c r="AU71" s="8" t="s">
        <v>70</v>
      </c>
      <c r="AV71" s="8" t="s">
        <v>67</v>
      </c>
      <c r="AW71" s="8" t="s">
        <v>72</v>
      </c>
      <c r="AX71" s="8" t="s">
        <v>63</v>
      </c>
      <c r="AY71" s="8" t="s">
        <v>63</v>
      </c>
      <c r="AZ71" s="8" t="s">
        <v>73</v>
      </c>
      <c r="BA71" s="8" t="s">
        <v>63</v>
      </c>
      <c r="BB71" s="8" t="s">
        <v>63</v>
      </c>
      <c r="BC71" s="8" t="s">
        <v>73</v>
      </c>
      <c r="BE71" s="8" t="s">
        <v>73</v>
      </c>
    </row>
    <row r="72" spans="1:58" x14ac:dyDescent="0.25">
      <c r="A72" s="4">
        <v>45569.51123877315</v>
      </c>
      <c r="B72" s="5" t="s">
        <v>275</v>
      </c>
      <c r="C72" s="6" t="s">
        <v>276</v>
      </c>
      <c r="D72" s="5">
        <v>100</v>
      </c>
      <c r="E72" s="5">
        <v>0.33</v>
      </c>
      <c r="F72" s="5" t="s">
        <v>60</v>
      </c>
      <c r="G72" s="5" t="s">
        <v>76</v>
      </c>
      <c r="H72" s="5" t="s">
        <v>77</v>
      </c>
      <c r="I72" s="5" t="s">
        <v>63</v>
      </c>
      <c r="J72" s="5" t="s">
        <v>64</v>
      </c>
      <c r="K72" s="5" t="s">
        <v>64</v>
      </c>
      <c r="L72" s="5" t="s">
        <v>64</v>
      </c>
      <c r="M72" s="5" t="s">
        <v>84</v>
      </c>
      <c r="N72" s="5" t="s">
        <v>84</v>
      </c>
      <c r="O72" s="5" t="s">
        <v>64</v>
      </c>
      <c r="P72" s="5" t="s">
        <v>64</v>
      </c>
      <c r="Q72" s="5" t="s">
        <v>64</v>
      </c>
      <c r="R72" s="5" t="s">
        <v>64</v>
      </c>
      <c r="S72" s="5" t="s">
        <v>64</v>
      </c>
      <c r="T72" s="5" t="s">
        <v>84</v>
      </c>
      <c r="U72" s="5" t="s">
        <v>78</v>
      </c>
      <c r="V72" s="5" t="s">
        <v>84</v>
      </c>
      <c r="W72" s="5" t="s">
        <v>78</v>
      </c>
      <c r="X72" s="5" t="s">
        <v>78</v>
      </c>
      <c r="Y72" s="5" t="s">
        <v>84</v>
      </c>
      <c r="Z72" s="5" t="s">
        <v>79</v>
      </c>
      <c r="AA72" s="5" t="s">
        <v>66</v>
      </c>
      <c r="AB72" s="5" t="s">
        <v>66</v>
      </c>
      <c r="AC72" s="5" t="s">
        <v>79</v>
      </c>
      <c r="AD72" s="5" t="s">
        <v>66</v>
      </c>
      <c r="AE72" s="5" t="s">
        <v>65</v>
      </c>
      <c r="AF72" s="5" t="s">
        <v>65</v>
      </c>
      <c r="AG72" s="5" t="s">
        <v>65</v>
      </c>
      <c r="AH72" s="5" t="s">
        <v>65</v>
      </c>
      <c r="AI72" s="5" t="s">
        <v>66</v>
      </c>
      <c r="AJ72" s="5" t="s">
        <v>79</v>
      </c>
      <c r="AK72" s="5" t="s">
        <v>66</v>
      </c>
      <c r="AL72" s="5" t="s">
        <v>66</v>
      </c>
      <c r="AM72" s="5" t="s">
        <v>66</v>
      </c>
      <c r="AN72" s="5" t="s">
        <v>66</v>
      </c>
      <c r="AO72" s="5" t="s">
        <v>66</v>
      </c>
      <c r="AP72" s="5" t="s">
        <v>85</v>
      </c>
      <c r="AQ72" s="5" t="s">
        <v>277</v>
      </c>
      <c r="AR72" s="5" t="s">
        <v>73</v>
      </c>
      <c r="AS72" s="5" t="s">
        <v>278</v>
      </c>
      <c r="AT72" s="5" t="s">
        <v>169</v>
      </c>
      <c r="AU72" s="5" t="s">
        <v>67</v>
      </c>
      <c r="AV72" s="5" t="s">
        <v>132</v>
      </c>
      <c r="AW72" s="5" t="s">
        <v>72</v>
      </c>
      <c r="AX72" s="5" t="s">
        <v>73</v>
      </c>
      <c r="AY72" s="5" t="s">
        <v>63</v>
      </c>
      <c r="AZ72" s="5" t="s">
        <v>72</v>
      </c>
      <c r="BA72" s="5" t="s">
        <v>72</v>
      </c>
      <c r="BB72" s="5" t="s">
        <v>63</v>
      </c>
      <c r="BC72" s="5" t="s">
        <v>73</v>
      </c>
      <c r="BD72" s="5" t="s">
        <v>279</v>
      </c>
      <c r="BE72" s="5" t="s">
        <v>73</v>
      </c>
      <c r="BF72" s="16" t="s">
        <v>271</v>
      </c>
    </row>
    <row r="73" spans="1:58" x14ac:dyDescent="0.25">
      <c r="A73" s="7">
        <v>45569.511598668978</v>
      </c>
      <c r="B73" s="8" t="s">
        <v>280</v>
      </c>
      <c r="C73" s="9" t="s">
        <v>281</v>
      </c>
      <c r="D73" s="8">
        <v>100</v>
      </c>
      <c r="E73" s="8">
        <v>1.37</v>
      </c>
      <c r="F73" s="8" t="s">
        <v>60</v>
      </c>
      <c r="G73" s="8" t="s">
        <v>76</v>
      </c>
      <c r="H73" s="8" t="s">
        <v>100</v>
      </c>
      <c r="I73" s="8" t="s">
        <v>63</v>
      </c>
      <c r="J73" s="8" t="s">
        <v>145</v>
      </c>
      <c r="K73" s="8" t="s">
        <v>78</v>
      </c>
      <c r="L73" s="8" t="s">
        <v>64</v>
      </c>
      <c r="M73" s="8" t="s">
        <v>84</v>
      </c>
      <c r="N73" s="8" t="s">
        <v>64</v>
      </c>
      <c r="O73" s="8" t="s">
        <v>64</v>
      </c>
      <c r="P73" s="8" t="s">
        <v>84</v>
      </c>
      <c r="Q73" s="8" t="s">
        <v>64</v>
      </c>
      <c r="R73" s="8" t="s">
        <v>84</v>
      </c>
      <c r="S73" s="8" t="s">
        <v>64</v>
      </c>
      <c r="T73" s="8" t="s">
        <v>78</v>
      </c>
      <c r="U73" s="8" t="s">
        <v>64</v>
      </c>
      <c r="V73" s="8" t="s">
        <v>64</v>
      </c>
      <c r="W73" s="8" t="s">
        <v>64</v>
      </c>
      <c r="X73" s="8" t="s">
        <v>64</v>
      </c>
      <c r="Y73" s="8" t="s">
        <v>64</v>
      </c>
      <c r="Z73" s="8" t="s">
        <v>65</v>
      </c>
      <c r="AA73" s="8" t="s">
        <v>66</v>
      </c>
      <c r="AB73" s="8" t="s">
        <v>66</v>
      </c>
      <c r="AC73" s="8" t="s">
        <v>65</v>
      </c>
      <c r="AD73" s="8" t="s">
        <v>66</v>
      </c>
      <c r="AE73" s="8" t="s">
        <v>66</v>
      </c>
      <c r="AF73" s="8" t="s">
        <v>79</v>
      </c>
      <c r="AG73" s="8" t="s">
        <v>65</v>
      </c>
      <c r="AH73" s="8" t="s">
        <v>65</v>
      </c>
      <c r="AI73" s="8" t="s">
        <v>79</v>
      </c>
      <c r="AJ73" s="8" t="s">
        <v>65</v>
      </c>
      <c r="AK73" s="8" t="s">
        <v>65</v>
      </c>
      <c r="AL73" s="8" t="s">
        <v>65</v>
      </c>
      <c r="AM73" s="8" t="s">
        <v>66</v>
      </c>
      <c r="AN73" s="8" t="s">
        <v>66</v>
      </c>
      <c r="AO73" s="8" t="s">
        <v>66</v>
      </c>
      <c r="AP73" s="8" t="s">
        <v>85</v>
      </c>
      <c r="AQ73" s="8" t="s">
        <v>85</v>
      </c>
      <c r="AR73" s="8" t="s">
        <v>86</v>
      </c>
      <c r="AS73" s="8" t="s">
        <v>81</v>
      </c>
      <c r="AT73" s="8" t="s">
        <v>87</v>
      </c>
      <c r="AU73" s="8" t="s">
        <v>93</v>
      </c>
      <c r="AV73" s="8" t="s">
        <v>71</v>
      </c>
      <c r="AW73" s="8" t="s">
        <v>73</v>
      </c>
      <c r="AX73" s="8" t="s">
        <v>73</v>
      </c>
      <c r="AY73" s="8" t="s">
        <v>63</v>
      </c>
      <c r="AZ73" s="8" t="s">
        <v>63</v>
      </c>
      <c r="BA73" s="8" t="s">
        <v>72</v>
      </c>
      <c r="BB73" s="8" t="s">
        <v>73</v>
      </c>
      <c r="BC73" s="8" t="s">
        <v>73</v>
      </c>
      <c r="BE73" s="8" t="s">
        <v>73</v>
      </c>
    </row>
    <row r="74" spans="1:58" x14ac:dyDescent="0.25">
      <c r="A74" s="4">
        <v>45569.512150393522</v>
      </c>
      <c r="B74" s="5" t="s">
        <v>282</v>
      </c>
      <c r="C74" s="6" t="s">
        <v>283</v>
      </c>
      <c r="D74" s="5">
        <v>17.86</v>
      </c>
      <c r="E74" s="5">
        <v>0</v>
      </c>
      <c r="F74" s="5" t="s">
        <v>60</v>
      </c>
      <c r="G74" s="5" t="s">
        <v>76</v>
      </c>
      <c r="H74" s="5" t="s">
        <v>125</v>
      </c>
      <c r="I74" s="5" t="s">
        <v>63</v>
      </c>
      <c r="J74" s="5" t="s">
        <v>64</v>
      </c>
      <c r="K74" s="5" t="s">
        <v>64</v>
      </c>
      <c r="L74" s="5" t="s">
        <v>64</v>
      </c>
      <c r="M74" s="5" t="s">
        <v>78</v>
      </c>
      <c r="N74" s="5" t="s">
        <v>64</v>
      </c>
      <c r="O74" s="5" t="s">
        <v>84</v>
      </c>
      <c r="P74" s="5" t="s">
        <v>84</v>
      </c>
      <c r="Q74" s="5" t="s">
        <v>64</v>
      </c>
      <c r="R74" s="5" t="s">
        <v>64</v>
      </c>
      <c r="S74" s="5" t="s">
        <v>78</v>
      </c>
      <c r="T74" s="5" t="s">
        <v>64</v>
      </c>
      <c r="U74" s="5" t="s">
        <v>64</v>
      </c>
      <c r="V74" s="5" t="s">
        <v>64</v>
      </c>
      <c r="W74" s="5" t="s">
        <v>64</v>
      </c>
      <c r="X74" s="5" t="s">
        <v>64</v>
      </c>
      <c r="Y74" s="5" t="s">
        <v>64</v>
      </c>
      <c r="Z74" s="5" t="s">
        <v>65</v>
      </c>
      <c r="AA74" s="5" t="s">
        <v>65</v>
      </c>
      <c r="AB74" s="5" t="s">
        <v>65</v>
      </c>
      <c r="AC74" s="5" t="s">
        <v>65</v>
      </c>
      <c r="AD74" s="5" t="s">
        <v>65</v>
      </c>
      <c r="AE74" s="5" t="s">
        <v>65</v>
      </c>
      <c r="AF74" s="5" t="s">
        <v>65</v>
      </c>
      <c r="AG74" s="5" t="s">
        <v>65</v>
      </c>
      <c r="AH74" s="5" t="s">
        <v>65</v>
      </c>
      <c r="AI74" s="5" t="s">
        <v>101</v>
      </c>
      <c r="AJ74" s="5" t="s">
        <v>65</v>
      </c>
      <c r="AK74" s="5" t="s">
        <v>66</v>
      </c>
      <c r="AL74" s="5" t="s">
        <v>65</v>
      </c>
      <c r="AM74" s="5" t="s">
        <v>65</v>
      </c>
      <c r="AN74" s="5" t="s">
        <v>66</v>
      </c>
      <c r="AO74" s="5" t="s">
        <v>66</v>
      </c>
      <c r="AP74" s="5" t="s">
        <v>85</v>
      </c>
      <c r="AQ74" s="5" t="s">
        <v>85</v>
      </c>
      <c r="AR74" s="5" t="s">
        <v>86</v>
      </c>
      <c r="AS74" s="5" t="s">
        <v>68</v>
      </c>
      <c r="AT74" s="5" t="s">
        <v>69</v>
      </c>
      <c r="AU74" s="5" t="s">
        <v>93</v>
      </c>
      <c r="AV74" s="5" t="s">
        <v>71</v>
      </c>
      <c r="AW74" s="5" t="s">
        <v>72</v>
      </c>
      <c r="AX74" s="5" t="s">
        <v>72</v>
      </c>
      <c r="AY74" s="5" t="s">
        <v>72</v>
      </c>
      <c r="AZ74" s="5" t="s">
        <v>72</v>
      </c>
      <c r="BA74" s="5" t="s">
        <v>72</v>
      </c>
      <c r="BB74" s="5" t="s">
        <v>73</v>
      </c>
      <c r="BC74" s="5" t="s">
        <v>73</v>
      </c>
      <c r="BE74" s="5" t="s">
        <v>73</v>
      </c>
    </row>
    <row r="75" spans="1:58" x14ac:dyDescent="0.25">
      <c r="A75" s="7">
        <v>45569.514198738427</v>
      </c>
      <c r="B75" s="8" t="s">
        <v>284</v>
      </c>
      <c r="C75" s="9" t="s">
        <v>285</v>
      </c>
      <c r="D75" s="8">
        <v>100</v>
      </c>
      <c r="E75" s="8">
        <v>0</v>
      </c>
      <c r="F75" s="8" t="s">
        <v>60</v>
      </c>
      <c r="G75" s="8" t="s">
        <v>76</v>
      </c>
      <c r="H75" s="8" t="s">
        <v>62</v>
      </c>
      <c r="I75" s="8" t="s">
        <v>63</v>
      </c>
      <c r="J75" s="8" t="s">
        <v>64</v>
      </c>
      <c r="K75" s="8" t="s">
        <v>84</v>
      </c>
      <c r="L75" s="8" t="s">
        <v>64</v>
      </c>
      <c r="M75" s="8" t="s">
        <v>84</v>
      </c>
      <c r="N75" s="8" t="s">
        <v>64</v>
      </c>
      <c r="O75" s="8" t="s">
        <v>78</v>
      </c>
      <c r="P75" s="8" t="s">
        <v>84</v>
      </c>
      <c r="Q75" s="8" t="s">
        <v>64</v>
      </c>
      <c r="R75" s="8" t="s">
        <v>64</v>
      </c>
      <c r="S75" s="8" t="s">
        <v>64</v>
      </c>
      <c r="T75" s="8" t="s">
        <v>64</v>
      </c>
      <c r="U75" s="8" t="s">
        <v>64</v>
      </c>
      <c r="V75" s="8" t="s">
        <v>64</v>
      </c>
      <c r="W75" s="8" t="s">
        <v>64</v>
      </c>
      <c r="X75" s="8" t="s">
        <v>64</v>
      </c>
      <c r="Y75" s="8" t="s">
        <v>64</v>
      </c>
      <c r="Z75" s="8" t="s">
        <v>65</v>
      </c>
      <c r="AA75" s="8" t="s">
        <v>65</v>
      </c>
      <c r="AB75" s="8" t="s">
        <v>65</v>
      </c>
      <c r="AC75" s="8" t="s">
        <v>65</v>
      </c>
      <c r="AD75" s="8" t="s">
        <v>65</v>
      </c>
      <c r="AE75" s="8" t="s">
        <v>65</v>
      </c>
      <c r="AF75" s="8" t="s">
        <v>65</v>
      </c>
      <c r="AG75" s="8" t="s">
        <v>65</v>
      </c>
      <c r="AH75" s="8" t="s">
        <v>65</v>
      </c>
      <c r="AI75" s="8" t="s">
        <v>101</v>
      </c>
      <c r="AJ75" s="8" t="s">
        <v>65</v>
      </c>
      <c r="AK75" s="8" t="s">
        <v>65</v>
      </c>
      <c r="AL75" s="8" t="s">
        <v>65</v>
      </c>
      <c r="AM75" s="8" t="s">
        <v>65</v>
      </c>
      <c r="AN75" s="8" t="s">
        <v>66</v>
      </c>
      <c r="AO75" s="8" t="s">
        <v>66</v>
      </c>
      <c r="AP75" s="8" t="s">
        <v>67</v>
      </c>
      <c r="AQ75" s="8" t="s">
        <v>67</v>
      </c>
      <c r="AR75" s="8" t="s">
        <v>86</v>
      </c>
      <c r="AS75" s="8" t="s">
        <v>68</v>
      </c>
      <c r="AT75" s="8" t="s">
        <v>69</v>
      </c>
      <c r="AU75" s="8" t="s">
        <v>85</v>
      </c>
      <c r="AV75" s="8" t="s">
        <v>71</v>
      </c>
      <c r="AW75" s="8" t="s">
        <v>73</v>
      </c>
      <c r="AX75" s="8" t="s">
        <v>73</v>
      </c>
      <c r="AY75" s="8" t="s">
        <v>73</v>
      </c>
      <c r="AZ75" s="8" t="s">
        <v>72</v>
      </c>
      <c r="BA75" s="8" t="s">
        <v>73</v>
      </c>
      <c r="BB75" s="8" t="s">
        <v>72</v>
      </c>
      <c r="BC75" s="8" t="s">
        <v>73</v>
      </c>
      <c r="BE75" s="8" t="s">
        <v>73</v>
      </c>
    </row>
    <row r="76" spans="1:58" x14ac:dyDescent="0.25">
      <c r="A76" s="4">
        <v>45569.51578332176</v>
      </c>
      <c r="B76" s="5" t="s">
        <v>286</v>
      </c>
      <c r="C76" s="6" t="s">
        <v>287</v>
      </c>
      <c r="D76" s="5">
        <v>100</v>
      </c>
      <c r="E76" s="5">
        <v>0.7</v>
      </c>
      <c r="F76" s="5" t="s">
        <v>60</v>
      </c>
      <c r="G76" s="5" t="s">
        <v>76</v>
      </c>
      <c r="H76" s="5" t="s">
        <v>62</v>
      </c>
      <c r="I76" s="5" t="s">
        <v>63</v>
      </c>
      <c r="J76" s="5" t="s">
        <v>145</v>
      </c>
      <c r="K76" s="5" t="s">
        <v>78</v>
      </c>
      <c r="L76" s="5" t="s">
        <v>64</v>
      </c>
      <c r="M76" s="5" t="s">
        <v>84</v>
      </c>
      <c r="N76" s="5" t="s">
        <v>64</v>
      </c>
      <c r="O76" s="5" t="s">
        <v>64</v>
      </c>
      <c r="P76" s="5" t="s">
        <v>64</v>
      </c>
      <c r="Q76" s="5" t="s">
        <v>64</v>
      </c>
      <c r="R76" s="5" t="s">
        <v>64</v>
      </c>
      <c r="S76" s="5" t="s">
        <v>64</v>
      </c>
      <c r="T76" s="5" t="s">
        <v>64</v>
      </c>
      <c r="U76" s="5" t="s">
        <v>64</v>
      </c>
      <c r="V76" s="5" t="s">
        <v>64</v>
      </c>
      <c r="W76" s="5" t="s">
        <v>64</v>
      </c>
      <c r="X76" s="5" t="s">
        <v>64</v>
      </c>
      <c r="Y76" s="5" t="s">
        <v>64</v>
      </c>
      <c r="Z76" s="5" t="s">
        <v>66</v>
      </c>
      <c r="AA76" s="5" t="s">
        <v>65</v>
      </c>
      <c r="AB76" s="5" t="s">
        <v>65</v>
      </c>
      <c r="AC76" s="5" t="s">
        <v>65</v>
      </c>
      <c r="AD76" s="5" t="s">
        <v>65</v>
      </c>
      <c r="AE76" s="5" t="s">
        <v>65</v>
      </c>
      <c r="AF76" s="5" t="s">
        <v>65</v>
      </c>
      <c r="AG76" s="5" t="s">
        <v>65</v>
      </c>
      <c r="AH76" s="5" t="s">
        <v>65</v>
      </c>
      <c r="AI76" s="5" t="s">
        <v>65</v>
      </c>
      <c r="AJ76" s="5" t="s">
        <v>65</v>
      </c>
      <c r="AK76" s="5" t="s">
        <v>65</v>
      </c>
      <c r="AL76" s="5" t="s">
        <v>65</v>
      </c>
      <c r="AM76" s="5" t="s">
        <v>65</v>
      </c>
      <c r="AN76" s="5" t="s">
        <v>65</v>
      </c>
      <c r="AO76" s="5" t="s">
        <v>65</v>
      </c>
      <c r="AP76" s="5" t="s">
        <v>67</v>
      </c>
      <c r="AQ76" s="5" t="s">
        <v>67</v>
      </c>
      <c r="AR76" s="5" t="s">
        <v>63</v>
      </c>
      <c r="AS76" s="5" t="s">
        <v>288</v>
      </c>
      <c r="AT76" s="5" t="s">
        <v>169</v>
      </c>
      <c r="AU76" s="5" t="s">
        <v>70</v>
      </c>
      <c r="AV76" s="5" t="s">
        <v>71</v>
      </c>
      <c r="AW76" s="5" t="s">
        <v>72</v>
      </c>
      <c r="AX76" s="5" t="s">
        <v>63</v>
      </c>
      <c r="AY76" s="5" t="s">
        <v>72</v>
      </c>
      <c r="AZ76" s="5" t="s">
        <v>72</v>
      </c>
      <c r="BA76" s="5" t="s">
        <v>72</v>
      </c>
      <c r="BB76" s="5" t="s">
        <v>72</v>
      </c>
      <c r="BC76" s="5" t="s">
        <v>73</v>
      </c>
      <c r="BE76" s="5" t="s">
        <v>73</v>
      </c>
    </row>
    <row r="77" spans="1:58" x14ac:dyDescent="0.25">
      <c r="A77" s="7">
        <v>45569.518551620371</v>
      </c>
      <c r="B77" s="8" t="s">
        <v>289</v>
      </c>
      <c r="C77" s="9" t="s">
        <v>290</v>
      </c>
      <c r="D77" s="8">
        <v>100</v>
      </c>
      <c r="E77" s="8">
        <v>0.33</v>
      </c>
      <c r="F77" s="8" t="s">
        <v>60</v>
      </c>
      <c r="G77" s="8" t="s">
        <v>291</v>
      </c>
      <c r="H77" s="8" t="s">
        <v>100</v>
      </c>
      <c r="I77" s="8" t="s">
        <v>63</v>
      </c>
      <c r="J77" s="8" t="s">
        <v>64</v>
      </c>
      <c r="K77" s="8" t="s">
        <v>84</v>
      </c>
      <c r="L77" s="8" t="s">
        <v>64</v>
      </c>
      <c r="M77" s="8" t="s">
        <v>84</v>
      </c>
      <c r="N77" s="8" t="s">
        <v>64</v>
      </c>
      <c r="O77" s="8" t="s">
        <v>64</v>
      </c>
      <c r="P77" s="8" t="s">
        <v>84</v>
      </c>
      <c r="Q77" s="8" t="s">
        <v>64</v>
      </c>
      <c r="R77" s="8" t="s">
        <v>64</v>
      </c>
      <c r="S77" s="8" t="s">
        <v>64</v>
      </c>
      <c r="T77" s="8" t="s">
        <v>64</v>
      </c>
      <c r="U77" s="8" t="s">
        <v>84</v>
      </c>
      <c r="V77" s="8" t="s">
        <v>64</v>
      </c>
      <c r="W77" s="8" t="s">
        <v>84</v>
      </c>
      <c r="X77" s="8" t="s">
        <v>84</v>
      </c>
      <c r="Y77" s="8" t="s">
        <v>64</v>
      </c>
      <c r="Z77" s="8" t="s">
        <v>66</v>
      </c>
      <c r="AA77" s="8" t="s">
        <v>66</v>
      </c>
      <c r="AB77" s="8" t="s">
        <v>66</v>
      </c>
      <c r="AC77" s="8" t="s">
        <v>66</v>
      </c>
      <c r="AD77" s="8" t="s">
        <v>66</v>
      </c>
      <c r="AE77" s="8" t="s">
        <v>66</v>
      </c>
      <c r="AF77" s="8" t="s">
        <v>66</v>
      </c>
      <c r="AG77" s="8" t="s">
        <v>66</v>
      </c>
      <c r="AH77" s="8" t="s">
        <v>66</v>
      </c>
      <c r="AI77" s="8" t="s">
        <v>79</v>
      </c>
      <c r="AJ77" s="8" t="s">
        <v>66</v>
      </c>
      <c r="AK77" s="8" t="s">
        <v>66</v>
      </c>
      <c r="AL77" s="8" t="s">
        <v>66</v>
      </c>
      <c r="AM77" s="8" t="s">
        <v>66</v>
      </c>
      <c r="AN77" s="8" t="s">
        <v>66</v>
      </c>
      <c r="AO77" s="8" t="s">
        <v>66</v>
      </c>
      <c r="AP77" s="8" t="s">
        <v>85</v>
      </c>
      <c r="AQ77" s="8" t="s">
        <v>67</v>
      </c>
      <c r="AR77" s="8" t="s">
        <v>73</v>
      </c>
      <c r="AS77" s="8" t="s">
        <v>292</v>
      </c>
      <c r="AT77" s="8" t="s">
        <v>87</v>
      </c>
      <c r="AU77" s="8" t="s">
        <v>93</v>
      </c>
      <c r="AV77" s="8" t="s">
        <v>132</v>
      </c>
      <c r="AW77" s="8" t="s">
        <v>73</v>
      </c>
      <c r="AX77" s="8" t="s">
        <v>73</v>
      </c>
      <c r="AY77" s="8" t="s">
        <v>72</v>
      </c>
      <c r="AZ77" s="8" t="s">
        <v>72</v>
      </c>
      <c r="BA77" s="8" t="s">
        <v>73</v>
      </c>
      <c r="BB77" s="8" t="s">
        <v>73</v>
      </c>
      <c r="BC77" s="8" t="s">
        <v>73</v>
      </c>
      <c r="BE77" s="8" t="s">
        <v>73</v>
      </c>
    </row>
    <row r="78" spans="1:58" x14ac:dyDescent="0.25">
      <c r="A78" s="4">
        <v>45569.519079340273</v>
      </c>
      <c r="B78" s="5" t="s">
        <v>293</v>
      </c>
      <c r="C78" s="6" t="s">
        <v>294</v>
      </c>
      <c r="D78" s="5">
        <v>100</v>
      </c>
      <c r="E78" s="5">
        <v>0.7</v>
      </c>
      <c r="F78" s="5" t="s">
        <v>60</v>
      </c>
      <c r="G78" s="5" t="s">
        <v>76</v>
      </c>
      <c r="H78" s="5" t="s">
        <v>100</v>
      </c>
      <c r="I78" s="5" t="s">
        <v>63</v>
      </c>
      <c r="J78" s="5" t="s">
        <v>64</v>
      </c>
      <c r="K78" s="5" t="s">
        <v>64</v>
      </c>
      <c r="L78" s="5" t="s">
        <v>64</v>
      </c>
      <c r="M78" s="5" t="s">
        <v>84</v>
      </c>
      <c r="N78" s="5" t="s">
        <v>64</v>
      </c>
      <c r="O78" s="5" t="s">
        <v>64</v>
      </c>
      <c r="P78" s="5" t="s">
        <v>64</v>
      </c>
      <c r="Q78" s="5" t="s">
        <v>64</v>
      </c>
      <c r="R78" s="5" t="s">
        <v>64</v>
      </c>
      <c r="S78" s="5" t="s">
        <v>64</v>
      </c>
      <c r="T78" s="5" t="s">
        <v>84</v>
      </c>
      <c r="U78" s="5" t="s">
        <v>84</v>
      </c>
      <c r="V78" s="5" t="s">
        <v>84</v>
      </c>
      <c r="W78" s="5" t="s">
        <v>84</v>
      </c>
      <c r="X78" s="5" t="s">
        <v>64</v>
      </c>
      <c r="Y78" s="5" t="s">
        <v>64</v>
      </c>
      <c r="Z78" s="5" t="s">
        <v>66</v>
      </c>
      <c r="AA78" s="5" t="s">
        <v>65</v>
      </c>
      <c r="AB78" s="5" t="s">
        <v>65</v>
      </c>
      <c r="AC78" s="5" t="s">
        <v>66</v>
      </c>
      <c r="AD78" s="5" t="s">
        <v>66</v>
      </c>
      <c r="AE78" s="5" t="s">
        <v>66</v>
      </c>
      <c r="AF78" s="5" t="s">
        <v>66</v>
      </c>
      <c r="AG78" s="5" t="s">
        <v>79</v>
      </c>
      <c r="AH78" s="5" t="s">
        <v>66</v>
      </c>
      <c r="AI78" s="5" t="s">
        <v>66</v>
      </c>
      <c r="AJ78" s="5" t="s">
        <v>66</v>
      </c>
      <c r="AK78" s="5" t="s">
        <v>66</v>
      </c>
      <c r="AL78" s="5" t="s">
        <v>66</v>
      </c>
      <c r="AM78" s="5" t="s">
        <v>65</v>
      </c>
      <c r="AN78" s="5" t="s">
        <v>65</v>
      </c>
      <c r="AO78" s="5" t="s">
        <v>65</v>
      </c>
      <c r="AP78" s="5" t="s">
        <v>67</v>
      </c>
      <c r="AQ78" s="5" t="s">
        <v>80</v>
      </c>
      <c r="AR78" s="5" t="s">
        <v>86</v>
      </c>
      <c r="AS78" s="5" t="s">
        <v>81</v>
      </c>
      <c r="AT78" s="5" t="s">
        <v>87</v>
      </c>
      <c r="AU78" s="5" t="s">
        <v>93</v>
      </c>
      <c r="AV78" s="5" t="s">
        <v>71</v>
      </c>
      <c r="AW78" s="5" t="s">
        <v>73</v>
      </c>
      <c r="AX78" s="5" t="s">
        <v>73</v>
      </c>
      <c r="AY78" s="5" t="s">
        <v>72</v>
      </c>
      <c r="AZ78" s="5" t="s">
        <v>73</v>
      </c>
      <c r="BA78" s="5" t="s">
        <v>73</v>
      </c>
      <c r="BB78" s="5" t="s">
        <v>72</v>
      </c>
      <c r="BC78" s="5" t="s">
        <v>73</v>
      </c>
      <c r="BD78" s="5" t="s">
        <v>295</v>
      </c>
      <c r="BE78" s="5" t="s">
        <v>73</v>
      </c>
    </row>
    <row r="79" spans="1:58" x14ac:dyDescent="0.25">
      <c r="A79" s="7">
        <v>45569.519544236115</v>
      </c>
      <c r="B79" s="8" t="s">
        <v>296</v>
      </c>
      <c r="C79" s="9" t="s">
        <v>297</v>
      </c>
      <c r="D79" s="8">
        <v>28.57</v>
      </c>
      <c r="E79" s="8">
        <v>0.79</v>
      </c>
      <c r="F79" s="8" t="s">
        <v>60</v>
      </c>
      <c r="G79" s="8" t="s">
        <v>76</v>
      </c>
      <c r="H79" s="8" t="s">
        <v>186</v>
      </c>
      <c r="I79" s="8" t="s">
        <v>63</v>
      </c>
      <c r="J79" s="8" t="s">
        <v>64</v>
      </c>
      <c r="K79" s="8" t="s">
        <v>64</v>
      </c>
      <c r="L79" s="8" t="s">
        <v>64</v>
      </c>
      <c r="M79" s="8" t="s">
        <v>84</v>
      </c>
      <c r="N79" s="8" t="s">
        <v>64</v>
      </c>
      <c r="O79" s="8" t="s">
        <v>64</v>
      </c>
      <c r="P79" s="8" t="s">
        <v>64</v>
      </c>
      <c r="Q79" s="8" t="s">
        <v>64</v>
      </c>
      <c r="R79" s="8" t="s">
        <v>64</v>
      </c>
      <c r="S79" s="8" t="s">
        <v>64</v>
      </c>
      <c r="T79" s="8" t="s">
        <v>64</v>
      </c>
      <c r="U79" s="8" t="s">
        <v>84</v>
      </c>
      <c r="V79" s="8" t="s">
        <v>64</v>
      </c>
      <c r="W79" s="8" t="s">
        <v>64</v>
      </c>
      <c r="X79" s="8" t="s">
        <v>64</v>
      </c>
      <c r="Y79" s="8" t="s">
        <v>64</v>
      </c>
      <c r="Z79" s="8" t="s">
        <v>65</v>
      </c>
      <c r="AA79" s="8" t="s">
        <v>65</v>
      </c>
      <c r="AB79" s="8" t="s">
        <v>65</v>
      </c>
      <c r="AC79" s="8" t="s">
        <v>65</v>
      </c>
      <c r="AD79" s="8" t="s">
        <v>65</v>
      </c>
      <c r="AE79" s="8" t="s">
        <v>65</v>
      </c>
      <c r="AF79" s="8" t="s">
        <v>65</v>
      </c>
      <c r="AG79" s="8" t="s">
        <v>65</v>
      </c>
      <c r="AH79" s="8" t="s">
        <v>65</v>
      </c>
      <c r="AI79" s="8" t="s">
        <v>101</v>
      </c>
      <c r="AJ79" s="8" t="s">
        <v>65</v>
      </c>
      <c r="AK79" s="8" t="s">
        <v>65</v>
      </c>
      <c r="AL79" s="8" t="s">
        <v>65</v>
      </c>
      <c r="AM79" s="8" t="s">
        <v>65</v>
      </c>
      <c r="AN79" s="8" t="s">
        <v>65</v>
      </c>
      <c r="AO79" s="8" t="s">
        <v>65</v>
      </c>
      <c r="AP79" s="8" t="s">
        <v>85</v>
      </c>
      <c r="AQ79" s="8" t="s">
        <v>85</v>
      </c>
      <c r="AR79" s="8" t="s">
        <v>63</v>
      </c>
      <c r="AS79" s="8" t="s">
        <v>298</v>
      </c>
      <c r="AT79" s="8" t="s">
        <v>87</v>
      </c>
      <c r="AU79" s="8" t="s">
        <v>93</v>
      </c>
      <c r="AV79" s="8" t="s">
        <v>71</v>
      </c>
      <c r="AW79" s="8" t="s">
        <v>73</v>
      </c>
      <c r="AX79" s="8" t="s">
        <v>73</v>
      </c>
      <c r="AY79" s="8" t="s">
        <v>73</v>
      </c>
      <c r="AZ79" s="8" t="s">
        <v>73</v>
      </c>
      <c r="BA79" s="8" t="s">
        <v>73</v>
      </c>
      <c r="BB79" s="8" t="s">
        <v>73</v>
      </c>
      <c r="BC79" s="8" t="s">
        <v>73</v>
      </c>
      <c r="BD79" s="8">
        <v>0</v>
      </c>
      <c r="BE79" s="8" t="s">
        <v>73</v>
      </c>
    </row>
    <row r="80" spans="1:58" x14ac:dyDescent="0.25">
      <c r="A80" s="4">
        <v>45569.519562581016</v>
      </c>
      <c r="B80" s="5" t="s">
        <v>299</v>
      </c>
      <c r="C80" s="6" t="s">
        <v>300</v>
      </c>
      <c r="D80" s="5">
        <v>100</v>
      </c>
      <c r="E80" s="5">
        <v>0.88</v>
      </c>
      <c r="F80" s="5" t="s">
        <v>114</v>
      </c>
      <c r="G80" s="5" t="s">
        <v>76</v>
      </c>
      <c r="H80" s="5" t="s">
        <v>108</v>
      </c>
      <c r="I80" s="5" t="s">
        <v>63</v>
      </c>
      <c r="J80" s="5" t="s">
        <v>64</v>
      </c>
      <c r="K80" s="5" t="s">
        <v>64</v>
      </c>
      <c r="L80" s="5" t="s">
        <v>64</v>
      </c>
      <c r="M80" s="5" t="s">
        <v>84</v>
      </c>
      <c r="N80" s="5" t="s">
        <v>84</v>
      </c>
      <c r="O80" s="5" t="s">
        <v>84</v>
      </c>
      <c r="P80" s="5" t="s">
        <v>64</v>
      </c>
      <c r="Q80" s="5" t="s">
        <v>64</v>
      </c>
      <c r="R80" s="5" t="s">
        <v>64</v>
      </c>
      <c r="S80" s="5" t="s">
        <v>64</v>
      </c>
      <c r="T80" s="5" t="s">
        <v>64</v>
      </c>
      <c r="U80" s="5" t="s">
        <v>64</v>
      </c>
      <c r="V80" s="5" t="s">
        <v>84</v>
      </c>
      <c r="W80" s="5" t="s">
        <v>84</v>
      </c>
      <c r="X80" s="5" t="s">
        <v>64</v>
      </c>
      <c r="Y80" s="5" t="s">
        <v>64</v>
      </c>
      <c r="Z80" s="5" t="s">
        <v>66</v>
      </c>
      <c r="AA80" s="5" t="s">
        <v>66</v>
      </c>
      <c r="AB80" s="5" t="s">
        <v>66</v>
      </c>
      <c r="AC80" s="5" t="s">
        <v>66</v>
      </c>
      <c r="AD80" s="5" t="s">
        <v>66</v>
      </c>
      <c r="AE80" s="5" t="s">
        <v>66</v>
      </c>
      <c r="AF80" s="5" t="s">
        <v>66</v>
      </c>
      <c r="AG80" s="5" t="s">
        <v>66</v>
      </c>
      <c r="AH80" s="5" t="s">
        <v>79</v>
      </c>
      <c r="AI80" s="5" t="s">
        <v>79</v>
      </c>
      <c r="AJ80" s="5" t="s">
        <v>65</v>
      </c>
      <c r="AK80" s="5" t="s">
        <v>66</v>
      </c>
      <c r="AL80" s="5" t="s">
        <v>66</v>
      </c>
      <c r="AM80" s="5" t="s">
        <v>66</v>
      </c>
      <c r="AN80" s="5" t="s">
        <v>66</v>
      </c>
      <c r="AO80" s="5" t="s">
        <v>66</v>
      </c>
      <c r="AP80" s="5" t="s">
        <v>67</v>
      </c>
      <c r="AQ80" s="5" t="s">
        <v>67</v>
      </c>
      <c r="AR80" s="5" t="s">
        <v>63</v>
      </c>
      <c r="AS80" s="5" t="s">
        <v>252</v>
      </c>
      <c r="AT80" s="5" t="s">
        <v>69</v>
      </c>
      <c r="AU80" s="5" t="s">
        <v>70</v>
      </c>
      <c r="AV80" s="5" t="s">
        <v>80</v>
      </c>
      <c r="AW80" s="5" t="s">
        <v>63</v>
      </c>
      <c r="AX80" s="5" t="s">
        <v>72</v>
      </c>
      <c r="AY80" s="5" t="s">
        <v>72</v>
      </c>
      <c r="AZ80" s="5" t="s">
        <v>72</v>
      </c>
      <c r="BA80" s="5" t="s">
        <v>63</v>
      </c>
      <c r="BB80" s="5" t="s">
        <v>72</v>
      </c>
      <c r="BC80" s="5" t="s">
        <v>73</v>
      </c>
      <c r="BE80" s="5" t="s">
        <v>73</v>
      </c>
    </row>
    <row r="81" spans="1:58" x14ac:dyDescent="0.25">
      <c r="A81" s="7">
        <v>45569.521714513889</v>
      </c>
      <c r="B81" s="8" t="s">
        <v>301</v>
      </c>
      <c r="C81" s="9" t="s">
        <v>302</v>
      </c>
      <c r="D81" s="8">
        <v>100</v>
      </c>
      <c r="E81" s="8">
        <v>0.5</v>
      </c>
      <c r="F81" s="8" t="s">
        <v>114</v>
      </c>
      <c r="G81" s="8" t="s">
        <v>76</v>
      </c>
      <c r="H81" s="8" t="s">
        <v>100</v>
      </c>
      <c r="I81" s="8" t="s">
        <v>63</v>
      </c>
      <c r="J81" s="8" t="s">
        <v>64</v>
      </c>
      <c r="K81" s="8" t="s">
        <v>64</v>
      </c>
      <c r="L81" s="8" t="s">
        <v>64</v>
      </c>
      <c r="M81" s="8" t="s">
        <v>64</v>
      </c>
      <c r="N81" s="8" t="s">
        <v>64</v>
      </c>
      <c r="O81" s="8" t="s">
        <v>64</v>
      </c>
      <c r="P81" s="8" t="s">
        <v>64</v>
      </c>
      <c r="Q81" s="8" t="s">
        <v>64</v>
      </c>
      <c r="R81" s="8" t="s">
        <v>64</v>
      </c>
      <c r="S81" s="8" t="s">
        <v>64</v>
      </c>
      <c r="T81" s="8" t="s">
        <v>64</v>
      </c>
      <c r="U81" s="8" t="s">
        <v>64</v>
      </c>
      <c r="V81" s="8" t="s">
        <v>64</v>
      </c>
      <c r="W81" s="8" t="s">
        <v>64</v>
      </c>
      <c r="X81" s="8" t="s">
        <v>64</v>
      </c>
      <c r="Y81" s="8" t="s">
        <v>64</v>
      </c>
      <c r="Z81" s="8" t="s">
        <v>66</v>
      </c>
      <c r="AA81" s="8" t="s">
        <v>66</v>
      </c>
      <c r="AB81" s="8" t="s">
        <v>66</v>
      </c>
      <c r="AC81" s="8" t="s">
        <v>66</v>
      </c>
      <c r="AD81" s="8" t="s">
        <v>66</v>
      </c>
      <c r="AE81" s="8" t="s">
        <v>66</v>
      </c>
      <c r="AF81" s="8" t="s">
        <v>66</v>
      </c>
      <c r="AG81" s="8" t="s">
        <v>66</v>
      </c>
      <c r="AH81" s="8" t="s">
        <v>66</v>
      </c>
      <c r="AI81" s="8" t="s">
        <v>66</v>
      </c>
      <c r="AJ81" s="8" t="s">
        <v>66</v>
      </c>
      <c r="AK81" s="8" t="s">
        <v>66</v>
      </c>
      <c r="AL81" s="8" t="s">
        <v>66</v>
      </c>
      <c r="AM81" s="8" t="s">
        <v>66</v>
      </c>
      <c r="AN81" s="8" t="s">
        <v>66</v>
      </c>
      <c r="AO81" s="8" t="s">
        <v>66</v>
      </c>
      <c r="AP81" s="8" t="s">
        <v>85</v>
      </c>
      <c r="AQ81" s="8" t="s">
        <v>85</v>
      </c>
      <c r="AR81" s="8" t="s">
        <v>63</v>
      </c>
      <c r="AS81" s="8" t="s">
        <v>68</v>
      </c>
      <c r="AT81" s="8" t="s">
        <v>87</v>
      </c>
      <c r="AU81" s="8" t="s">
        <v>70</v>
      </c>
      <c r="AV81" s="8" t="s">
        <v>71</v>
      </c>
      <c r="AW81" s="8" t="s">
        <v>63</v>
      </c>
      <c r="AX81" s="8" t="s">
        <v>63</v>
      </c>
      <c r="AY81" s="8" t="s">
        <v>63</v>
      </c>
      <c r="AZ81" s="8" t="s">
        <v>72</v>
      </c>
      <c r="BA81" s="8" t="s">
        <v>63</v>
      </c>
      <c r="BB81" s="8" t="s">
        <v>72</v>
      </c>
      <c r="BC81" s="8" t="s">
        <v>73</v>
      </c>
      <c r="BD81" s="8" t="s">
        <v>146</v>
      </c>
      <c r="BE81" s="8" t="s">
        <v>73</v>
      </c>
    </row>
    <row r="82" spans="1:58" x14ac:dyDescent="0.25">
      <c r="A82" s="4">
        <v>45569.522282291669</v>
      </c>
      <c r="B82" s="5" t="s">
        <v>303</v>
      </c>
      <c r="C82" s="6" t="s">
        <v>304</v>
      </c>
      <c r="D82" s="5">
        <v>100</v>
      </c>
      <c r="E82" s="5">
        <v>0.54</v>
      </c>
      <c r="F82" s="5" t="s">
        <v>114</v>
      </c>
      <c r="G82" s="5" t="s">
        <v>76</v>
      </c>
      <c r="H82" s="5" t="s">
        <v>100</v>
      </c>
      <c r="I82" s="5" t="s">
        <v>63</v>
      </c>
      <c r="J82" s="5" t="s">
        <v>64</v>
      </c>
      <c r="K82" s="5" t="s">
        <v>78</v>
      </c>
      <c r="L82" s="5" t="s">
        <v>64</v>
      </c>
      <c r="M82" s="5" t="s">
        <v>64</v>
      </c>
      <c r="N82" s="5" t="s">
        <v>64</v>
      </c>
      <c r="O82" s="5" t="s">
        <v>64</v>
      </c>
      <c r="P82" s="5" t="s">
        <v>78</v>
      </c>
      <c r="Q82" s="5" t="s">
        <v>78</v>
      </c>
      <c r="R82" s="5" t="s">
        <v>78</v>
      </c>
      <c r="S82" s="5" t="s">
        <v>64</v>
      </c>
      <c r="T82" s="5" t="s">
        <v>64</v>
      </c>
      <c r="U82" s="5" t="s">
        <v>64</v>
      </c>
      <c r="V82" s="5" t="s">
        <v>64</v>
      </c>
      <c r="W82" s="5" t="s">
        <v>78</v>
      </c>
      <c r="X82" s="5" t="s">
        <v>78</v>
      </c>
      <c r="Y82" s="5" t="s">
        <v>64</v>
      </c>
      <c r="Z82" s="5" t="s">
        <v>66</v>
      </c>
      <c r="AA82" s="5" t="s">
        <v>66</v>
      </c>
      <c r="AB82" s="5" t="s">
        <v>66</v>
      </c>
      <c r="AC82" s="5" t="s">
        <v>79</v>
      </c>
      <c r="AD82" s="5" t="s">
        <v>79</v>
      </c>
      <c r="AE82" s="5" t="s">
        <v>66</v>
      </c>
      <c r="AF82" s="5" t="s">
        <v>79</v>
      </c>
      <c r="AG82" s="5" t="s">
        <v>66</v>
      </c>
      <c r="AH82" s="5" t="s">
        <v>79</v>
      </c>
      <c r="AI82" s="5" t="s">
        <v>79</v>
      </c>
      <c r="AJ82" s="5" t="s">
        <v>66</v>
      </c>
      <c r="AK82" s="5" t="s">
        <v>66</v>
      </c>
      <c r="AL82" s="5" t="s">
        <v>66</v>
      </c>
      <c r="AM82" s="5" t="s">
        <v>66</v>
      </c>
      <c r="AN82" s="5" t="s">
        <v>79</v>
      </c>
      <c r="AO82" s="5" t="s">
        <v>79</v>
      </c>
      <c r="AP82" s="5" t="s">
        <v>85</v>
      </c>
      <c r="AQ82" s="5" t="s">
        <v>85</v>
      </c>
      <c r="AR82" s="5" t="s">
        <v>63</v>
      </c>
      <c r="AS82" s="5" t="s">
        <v>252</v>
      </c>
      <c r="AT82" s="5" t="s">
        <v>87</v>
      </c>
      <c r="AU82" s="5" t="s">
        <v>70</v>
      </c>
      <c r="AV82" s="5" t="s">
        <v>67</v>
      </c>
      <c r="AW82" s="5" t="s">
        <v>63</v>
      </c>
      <c r="AX82" s="5" t="s">
        <v>72</v>
      </c>
      <c r="AY82" s="5" t="s">
        <v>72</v>
      </c>
      <c r="AZ82" s="5" t="s">
        <v>72</v>
      </c>
      <c r="BA82" s="5" t="s">
        <v>72</v>
      </c>
      <c r="BB82" s="5" t="s">
        <v>72</v>
      </c>
      <c r="BC82" s="5" t="s">
        <v>73</v>
      </c>
      <c r="BE82" s="5" t="s">
        <v>73</v>
      </c>
    </row>
    <row r="83" spans="1:58" x14ac:dyDescent="0.25">
      <c r="A83" s="7">
        <v>45569.522587141204</v>
      </c>
      <c r="B83" s="8" t="s">
        <v>305</v>
      </c>
      <c r="C83" s="9" t="s">
        <v>306</v>
      </c>
      <c r="D83" s="8">
        <v>0</v>
      </c>
      <c r="E83" s="8">
        <v>0.5</v>
      </c>
      <c r="F83" s="8" t="s">
        <v>60</v>
      </c>
      <c r="G83" s="8" t="s">
        <v>76</v>
      </c>
      <c r="H83" s="8" t="s">
        <v>108</v>
      </c>
      <c r="I83" s="8" t="s">
        <v>63</v>
      </c>
      <c r="J83" s="8" t="s">
        <v>64</v>
      </c>
      <c r="K83" s="8" t="s">
        <v>64</v>
      </c>
      <c r="L83" s="8" t="s">
        <v>64</v>
      </c>
      <c r="M83" s="8" t="s">
        <v>64</v>
      </c>
      <c r="N83" s="8" t="s">
        <v>78</v>
      </c>
      <c r="O83" s="8" t="s">
        <v>78</v>
      </c>
      <c r="P83" s="8" t="s">
        <v>84</v>
      </c>
      <c r="Q83" s="8" t="s">
        <v>64</v>
      </c>
      <c r="R83" s="8" t="s">
        <v>64</v>
      </c>
      <c r="S83" s="8" t="s">
        <v>64</v>
      </c>
      <c r="T83" s="8" t="s">
        <v>64</v>
      </c>
      <c r="U83" s="8" t="s">
        <v>84</v>
      </c>
      <c r="V83" s="8" t="s">
        <v>64</v>
      </c>
      <c r="W83" s="8" t="s">
        <v>64</v>
      </c>
      <c r="X83" s="8" t="s">
        <v>64</v>
      </c>
      <c r="Y83" s="8" t="s">
        <v>64</v>
      </c>
      <c r="Z83" s="8" t="s">
        <v>65</v>
      </c>
      <c r="AA83" s="8" t="s">
        <v>65</v>
      </c>
      <c r="AB83" s="8" t="s">
        <v>65</v>
      </c>
      <c r="AC83" s="8" t="s">
        <v>65</v>
      </c>
      <c r="AD83" s="8" t="s">
        <v>65</v>
      </c>
      <c r="AE83" s="8" t="s">
        <v>65</v>
      </c>
      <c r="AF83" s="8" t="s">
        <v>65</v>
      </c>
      <c r="AG83" s="8" t="s">
        <v>65</v>
      </c>
      <c r="AH83" s="8" t="s">
        <v>66</v>
      </c>
      <c r="AI83" s="8" t="s">
        <v>101</v>
      </c>
      <c r="AJ83" s="8" t="s">
        <v>65</v>
      </c>
      <c r="AK83" s="8" t="s">
        <v>65</v>
      </c>
      <c r="AL83" s="8" t="s">
        <v>65</v>
      </c>
      <c r="AM83" s="8" t="s">
        <v>65</v>
      </c>
      <c r="AN83" s="8" t="s">
        <v>66</v>
      </c>
      <c r="AO83" s="8" t="s">
        <v>65</v>
      </c>
      <c r="AP83" s="8" t="s">
        <v>85</v>
      </c>
      <c r="AQ83" s="8" t="s">
        <v>85</v>
      </c>
      <c r="AR83" s="8" t="s">
        <v>86</v>
      </c>
      <c r="AS83" s="8" t="s">
        <v>68</v>
      </c>
      <c r="AT83" s="8" t="s">
        <v>87</v>
      </c>
      <c r="AU83" s="8" t="s">
        <v>67</v>
      </c>
      <c r="AV83" s="8" t="s">
        <v>132</v>
      </c>
      <c r="AW83" s="8" t="s">
        <v>73</v>
      </c>
      <c r="AX83" s="8" t="s">
        <v>73</v>
      </c>
      <c r="AY83" s="8" t="s">
        <v>73</v>
      </c>
      <c r="AZ83" s="8" t="s">
        <v>63</v>
      </c>
      <c r="BA83" s="8" t="s">
        <v>72</v>
      </c>
      <c r="BB83" s="8" t="s">
        <v>73</v>
      </c>
      <c r="BC83" s="8" t="s">
        <v>73</v>
      </c>
      <c r="BE83" s="8" t="s">
        <v>73</v>
      </c>
    </row>
    <row r="84" spans="1:58" x14ac:dyDescent="0.25">
      <c r="A84" s="4">
        <v>45569.523440613426</v>
      </c>
      <c r="B84" s="5" t="s">
        <v>307</v>
      </c>
      <c r="C84" s="6" t="s">
        <v>308</v>
      </c>
      <c r="D84" s="5">
        <v>100</v>
      </c>
      <c r="E84" s="5">
        <v>1</v>
      </c>
      <c r="F84" s="5" t="s">
        <v>114</v>
      </c>
      <c r="G84" s="5" t="s">
        <v>76</v>
      </c>
      <c r="H84" s="5" t="s">
        <v>108</v>
      </c>
      <c r="I84" s="5" t="s">
        <v>63</v>
      </c>
      <c r="J84" s="5" t="s">
        <v>64</v>
      </c>
      <c r="K84" s="5" t="s">
        <v>64</v>
      </c>
      <c r="L84" s="5" t="s">
        <v>64</v>
      </c>
      <c r="M84" s="5" t="s">
        <v>78</v>
      </c>
      <c r="N84" s="5" t="s">
        <v>64</v>
      </c>
      <c r="O84" s="5" t="s">
        <v>84</v>
      </c>
      <c r="P84" s="5" t="s">
        <v>64</v>
      </c>
      <c r="Q84" s="5" t="s">
        <v>64</v>
      </c>
      <c r="R84" s="5" t="s">
        <v>64</v>
      </c>
      <c r="S84" s="5" t="s">
        <v>64</v>
      </c>
      <c r="T84" s="5" t="s">
        <v>64</v>
      </c>
      <c r="U84" s="5" t="s">
        <v>64</v>
      </c>
      <c r="V84" s="5" t="s">
        <v>64</v>
      </c>
      <c r="W84" s="5" t="s">
        <v>64</v>
      </c>
      <c r="X84" s="5" t="s">
        <v>64</v>
      </c>
      <c r="Y84" s="5" t="s">
        <v>64</v>
      </c>
      <c r="Z84" s="5" t="s">
        <v>65</v>
      </c>
      <c r="AA84" s="5" t="s">
        <v>65</v>
      </c>
      <c r="AB84" s="5" t="s">
        <v>65</v>
      </c>
      <c r="AC84" s="5" t="s">
        <v>65</v>
      </c>
      <c r="AD84" s="5" t="s">
        <v>65</v>
      </c>
      <c r="AE84" s="5" t="s">
        <v>65</v>
      </c>
      <c r="AF84" s="5" t="s">
        <v>65</v>
      </c>
      <c r="AG84" s="5" t="s">
        <v>65</v>
      </c>
      <c r="AH84" s="5" t="s">
        <v>66</v>
      </c>
      <c r="AI84" s="5" t="s">
        <v>101</v>
      </c>
      <c r="AJ84" s="5" t="s">
        <v>66</v>
      </c>
      <c r="AK84" s="5" t="s">
        <v>66</v>
      </c>
      <c r="AL84" s="5" t="s">
        <v>65</v>
      </c>
      <c r="AM84" s="5" t="s">
        <v>65</v>
      </c>
      <c r="AN84" s="5" t="s">
        <v>65</v>
      </c>
      <c r="AO84" s="5" t="s">
        <v>65</v>
      </c>
      <c r="AP84" s="5" t="s">
        <v>67</v>
      </c>
      <c r="AQ84" s="5" t="s">
        <v>67</v>
      </c>
      <c r="AR84" s="5" t="s">
        <v>63</v>
      </c>
      <c r="AS84" s="5" t="s">
        <v>68</v>
      </c>
      <c r="AT84" s="5" t="s">
        <v>87</v>
      </c>
      <c r="AU84" s="5" t="s">
        <v>80</v>
      </c>
      <c r="AV84" s="5" t="s">
        <v>132</v>
      </c>
      <c r="AW84" s="5" t="s">
        <v>73</v>
      </c>
      <c r="AX84" s="5" t="s">
        <v>72</v>
      </c>
      <c r="AY84" s="5" t="s">
        <v>72</v>
      </c>
      <c r="AZ84" s="5" t="s">
        <v>72</v>
      </c>
      <c r="BA84" s="5" t="s">
        <v>73</v>
      </c>
      <c r="BB84" s="5" t="s">
        <v>73</v>
      </c>
      <c r="BC84" s="5" t="s">
        <v>73</v>
      </c>
      <c r="BE84" s="5" t="s">
        <v>73</v>
      </c>
    </row>
    <row r="85" spans="1:58" x14ac:dyDescent="0.25">
      <c r="A85" s="7">
        <v>45569.525176516203</v>
      </c>
      <c r="B85" s="8" t="s">
        <v>309</v>
      </c>
      <c r="C85" s="9" t="s">
        <v>310</v>
      </c>
      <c r="D85" s="8">
        <v>100</v>
      </c>
      <c r="E85" s="8">
        <v>0.33</v>
      </c>
      <c r="F85" s="8" t="s">
        <v>114</v>
      </c>
      <c r="G85" s="8" t="s">
        <v>76</v>
      </c>
      <c r="H85" s="8" t="s">
        <v>62</v>
      </c>
      <c r="I85" s="8" t="s">
        <v>63</v>
      </c>
      <c r="J85" s="8" t="s">
        <v>64</v>
      </c>
      <c r="K85" s="8" t="s">
        <v>78</v>
      </c>
      <c r="L85" s="8" t="s">
        <v>64</v>
      </c>
      <c r="M85" s="8" t="s">
        <v>78</v>
      </c>
      <c r="N85" s="8" t="s">
        <v>64</v>
      </c>
      <c r="O85" s="8" t="s">
        <v>64</v>
      </c>
      <c r="P85" s="8" t="s">
        <v>84</v>
      </c>
      <c r="Q85" s="8" t="s">
        <v>64</v>
      </c>
      <c r="R85" s="8" t="s">
        <v>64</v>
      </c>
      <c r="S85" s="8" t="s">
        <v>64</v>
      </c>
      <c r="T85" s="8" t="s">
        <v>64</v>
      </c>
      <c r="U85" s="8" t="s">
        <v>64</v>
      </c>
      <c r="V85" s="8" t="s">
        <v>64</v>
      </c>
      <c r="W85" s="8" t="s">
        <v>64</v>
      </c>
      <c r="X85" s="8" t="s">
        <v>64</v>
      </c>
      <c r="Y85" s="8" t="s">
        <v>64</v>
      </c>
      <c r="Z85" s="8" t="s">
        <v>65</v>
      </c>
      <c r="AA85" s="8" t="s">
        <v>65</v>
      </c>
      <c r="AB85" s="8" t="s">
        <v>65</v>
      </c>
      <c r="AC85" s="8" t="s">
        <v>65</v>
      </c>
      <c r="AD85" s="8" t="s">
        <v>65</v>
      </c>
      <c r="AE85" s="8" t="s">
        <v>65</v>
      </c>
      <c r="AF85" s="8" t="s">
        <v>65</v>
      </c>
      <c r="AG85" s="8" t="s">
        <v>65</v>
      </c>
      <c r="AH85" s="8" t="s">
        <v>65</v>
      </c>
      <c r="AI85" s="8" t="s">
        <v>101</v>
      </c>
      <c r="AJ85" s="8" t="s">
        <v>65</v>
      </c>
      <c r="AK85" s="8" t="s">
        <v>65</v>
      </c>
      <c r="AL85" s="8" t="s">
        <v>65</v>
      </c>
      <c r="AM85" s="8" t="s">
        <v>65</v>
      </c>
      <c r="AN85" s="8" t="s">
        <v>65</v>
      </c>
      <c r="AO85" s="8" t="s">
        <v>65</v>
      </c>
      <c r="AP85" s="8" t="s">
        <v>80</v>
      </c>
      <c r="AQ85" s="8" t="s">
        <v>80</v>
      </c>
      <c r="AR85" s="8" t="s">
        <v>73</v>
      </c>
      <c r="AS85" s="8" t="s">
        <v>68</v>
      </c>
      <c r="AT85" s="8" t="s">
        <v>69</v>
      </c>
      <c r="AU85" s="8" t="s">
        <v>70</v>
      </c>
      <c r="AV85" s="8" t="s">
        <v>71</v>
      </c>
      <c r="AW85" s="8" t="s">
        <v>72</v>
      </c>
      <c r="AX85" s="8" t="s">
        <v>72</v>
      </c>
      <c r="AY85" s="8" t="s">
        <v>73</v>
      </c>
      <c r="AZ85" s="8" t="s">
        <v>72</v>
      </c>
      <c r="BA85" s="8" t="s">
        <v>63</v>
      </c>
      <c r="BB85" s="8" t="s">
        <v>63</v>
      </c>
      <c r="BC85" s="8" t="s">
        <v>73</v>
      </c>
      <c r="BE85" s="8" t="s">
        <v>73</v>
      </c>
    </row>
    <row r="86" spans="1:58" x14ac:dyDescent="0.25">
      <c r="A86" s="4">
        <v>45569.52725506945</v>
      </c>
      <c r="B86" s="5" t="s">
        <v>311</v>
      </c>
      <c r="C86" s="6" t="s">
        <v>312</v>
      </c>
      <c r="D86" s="5">
        <v>100</v>
      </c>
      <c r="E86" s="5">
        <v>0.33</v>
      </c>
      <c r="F86" s="5" t="s">
        <v>60</v>
      </c>
      <c r="G86" s="5" t="s">
        <v>76</v>
      </c>
      <c r="H86" s="5" t="s">
        <v>62</v>
      </c>
      <c r="I86" s="5" t="s">
        <v>63</v>
      </c>
      <c r="J86" s="5" t="s">
        <v>145</v>
      </c>
      <c r="K86" s="5" t="s">
        <v>84</v>
      </c>
      <c r="L86" s="5" t="s">
        <v>145</v>
      </c>
      <c r="M86" s="5" t="s">
        <v>84</v>
      </c>
      <c r="N86" s="5" t="s">
        <v>84</v>
      </c>
      <c r="O86" s="5" t="s">
        <v>64</v>
      </c>
      <c r="P86" s="5" t="s">
        <v>84</v>
      </c>
      <c r="Q86" s="5" t="s">
        <v>64</v>
      </c>
      <c r="R86" s="5" t="s">
        <v>64</v>
      </c>
      <c r="S86" s="5" t="s">
        <v>64</v>
      </c>
      <c r="T86" s="5" t="s">
        <v>64</v>
      </c>
      <c r="U86" s="5" t="s">
        <v>64</v>
      </c>
      <c r="V86" s="5" t="s">
        <v>84</v>
      </c>
      <c r="W86" s="5" t="s">
        <v>64</v>
      </c>
      <c r="X86" s="5" t="s">
        <v>64</v>
      </c>
      <c r="Y86" s="5" t="s">
        <v>84</v>
      </c>
      <c r="Z86" s="5" t="s">
        <v>66</v>
      </c>
      <c r="AA86" s="5" t="s">
        <v>66</v>
      </c>
      <c r="AB86" s="5" t="s">
        <v>79</v>
      </c>
      <c r="AC86" s="5" t="s">
        <v>65</v>
      </c>
      <c r="AD86" s="5" t="s">
        <v>65</v>
      </c>
      <c r="AE86" s="5" t="s">
        <v>66</v>
      </c>
      <c r="AF86" s="5" t="s">
        <v>66</v>
      </c>
      <c r="AG86" s="5" t="s">
        <v>66</v>
      </c>
      <c r="AH86" s="5" t="s">
        <v>66</v>
      </c>
      <c r="AI86" s="5" t="s">
        <v>66</v>
      </c>
      <c r="AJ86" s="5" t="s">
        <v>66</v>
      </c>
      <c r="AK86" s="5" t="s">
        <v>66</v>
      </c>
      <c r="AL86" s="5" t="s">
        <v>79</v>
      </c>
      <c r="AM86" s="5" t="s">
        <v>66</v>
      </c>
      <c r="AN86" s="5" t="s">
        <v>66</v>
      </c>
      <c r="AO86" s="5" t="s">
        <v>66</v>
      </c>
      <c r="AP86" s="5" t="s">
        <v>67</v>
      </c>
      <c r="AQ86" s="5" t="s">
        <v>67</v>
      </c>
      <c r="AR86" s="5" t="s">
        <v>86</v>
      </c>
      <c r="AS86" s="5" t="s">
        <v>68</v>
      </c>
      <c r="AT86" s="5" t="s">
        <v>69</v>
      </c>
      <c r="AU86" s="5" t="s">
        <v>70</v>
      </c>
      <c r="AV86" s="5" t="s">
        <v>71</v>
      </c>
      <c r="AW86" s="5" t="s">
        <v>72</v>
      </c>
      <c r="AX86" s="5" t="s">
        <v>72</v>
      </c>
      <c r="AY86" s="5" t="s">
        <v>72</v>
      </c>
      <c r="AZ86" s="5" t="s">
        <v>72</v>
      </c>
      <c r="BA86" s="5" t="s">
        <v>72</v>
      </c>
      <c r="BB86" s="5" t="s">
        <v>72</v>
      </c>
      <c r="BC86" s="5" t="s">
        <v>73</v>
      </c>
      <c r="BE86" s="5" t="s">
        <v>73</v>
      </c>
    </row>
    <row r="87" spans="1:58" x14ac:dyDescent="0.25">
      <c r="A87" s="7">
        <v>45569.527449583329</v>
      </c>
      <c r="B87" s="8" t="s">
        <v>313</v>
      </c>
      <c r="C87" s="9" t="s">
        <v>314</v>
      </c>
      <c r="D87" s="8">
        <v>41.96</v>
      </c>
      <c r="E87" s="8">
        <v>0.83</v>
      </c>
      <c r="F87" s="8" t="s">
        <v>114</v>
      </c>
      <c r="G87" s="8" t="s">
        <v>76</v>
      </c>
      <c r="H87" s="8" t="s">
        <v>100</v>
      </c>
      <c r="I87" s="8" t="s">
        <v>63</v>
      </c>
      <c r="J87" s="8" t="s">
        <v>78</v>
      </c>
      <c r="K87" s="8" t="s">
        <v>64</v>
      </c>
      <c r="L87" s="8" t="s">
        <v>64</v>
      </c>
      <c r="M87" s="8" t="s">
        <v>84</v>
      </c>
      <c r="N87" s="8" t="s">
        <v>84</v>
      </c>
      <c r="O87" s="8" t="s">
        <v>64</v>
      </c>
      <c r="P87" s="8" t="s">
        <v>84</v>
      </c>
      <c r="Q87" s="8" t="s">
        <v>84</v>
      </c>
      <c r="R87" s="8" t="s">
        <v>84</v>
      </c>
      <c r="S87" s="8" t="s">
        <v>84</v>
      </c>
      <c r="T87" s="8" t="s">
        <v>64</v>
      </c>
      <c r="U87" s="8" t="s">
        <v>84</v>
      </c>
      <c r="V87" s="8" t="s">
        <v>84</v>
      </c>
      <c r="W87" s="8" t="s">
        <v>84</v>
      </c>
      <c r="X87" s="8" t="s">
        <v>84</v>
      </c>
      <c r="Y87" s="8" t="s">
        <v>64</v>
      </c>
      <c r="Z87" s="8" t="s">
        <v>66</v>
      </c>
      <c r="AA87" s="8" t="s">
        <v>66</v>
      </c>
      <c r="AB87" s="8" t="s">
        <v>66</v>
      </c>
      <c r="AC87" s="8" t="s">
        <v>66</v>
      </c>
      <c r="AD87" s="8" t="s">
        <v>66</v>
      </c>
      <c r="AE87" s="8" t="s">
        <v>66</v>
      </c>
      <c r="AF87" s="8" t="s">
        <v>79</v>
      </c>
      <c r="AG87" s="8" t="s">
        <v>66</v>
      </c>
      <c r="AH87" s="8" t="s">
        <v>66</v>
      </c>
      <c r="AI87" s="8" t="s">
        <v>79</v>
      </c>
      <c r="AJ87" s="8" t="s">
        <v>66</v>
      </c>
      <c r="AK87" s="8" t="s">
        <v>66</v>
      </c>
      <c r="AL87" s="8" t="s">
        <v>66</v>
      </c>
      <c r="AM87" s="8" t="s">
        <v>66</v>
      </c>
      <c r="AN87" s="8" t="s">
        <v>66</v>
      </c>
      <c r="AO87" s="8" t="s">
        <v>66</v>
      </c>
      <c r="AP87" s="8" t="s">
        <v>80</v>
      </c>
      <c r="AQ87" s="8" t="s">
        <v>80</v>
      </c>
      <c r="AR87" s="8" t="s">
        <v>86</v>
      </c>
      <c r="AS87" s="8" t="s">
        <v>315</v>
      </c>
      <c r="AT87" s="8" t="s">
        <v>87</v>
      </c>
      <c r="AU87" s="8" t="s">
        <v>70</v>
      </c>
      <c r="AV87" s="8" t="s">
        <v>71</v>
      </c>
      <c r="AW87" s="8" t="s">
        <v>63</v>
      </c>
      <c r="AX87" s="8" t="s">
        <v>63</v>
      </c>
      <c r="AY87" s="8" t="s">
        <v>63</v>
      </c>
      <c r="AZ87" s="8" t="s">
        <v>63</v>
      </c>
      <c r="BA87" s="8" t="s">
        <v>63</v>
      </c>
      <c r="BB87" s="8" t="s">
        <v>73</v>
      </c>
      <c r="BC87" s="8" t="s">
        <v>73</v>
      </c>
      <c r="BE87" s="8" t="s">
        <v>73</v>
      </c>
    </row>
    <row r="88" spans="1:58" x14ac:dyDescent="0.25">
      <c r="A88" s="4">
        <v>45569.528549374998</v>
      </c>
      <c r="B88" s="5" t="s">
        <v>316</v>
      </c>
      <c r="C88" s="6" t="s">
        <v>317</v>
      </c>
      <c r="D88" s="5">
        <v>100</v>
      </c>
      <c r="E88" s="5">
        <v>0.04</v>
      </c>
      <c r="F88" s="5" t="s">
        <v>60</v>
      </c>
      <c r="G88" s="5" t="s">
        <v>76</v>
      </c>
      <c r="H88" s="5" t="s">
        <v>62</v>
      </c>
      <c r="I88" s="5" t="s">
        <v>63</v>
      </c>
      <c r="J88" s="5" t="s">
        <v>64</v>
      </c>
      <c r="K88" s="5" t="s">
        <v>84</v>
      </c>
      <c r="L88" s="5" t="s">
        <v>64</v>
      </c>
      <c r="M88" s="5" t="s">
        <v>84</v>
      </c>
      <c r="N88" s="5" t="s">
        <v>64</v>
      </c>
      <c r="O88" s="5" t="s">
        <v>84</v>
      </c>
      <c r="P88" s="5" t="s">
        <v>64</v>
      </c>
      <c r="Q88" s="5" t="s">
        <v>64</v>
      </c>
      <c r="R88" s="5" t="s">
        <v>64</v>
      </c>
      <c r="S88" s="5" t="s">
        <v>64</v>
      </c>
      <c r="T88" s="5" t="s">
        <v>64</v>
      </c>
      <c r="U88" s="5" t="s">
        <v>64</v>
      </c>
      <c r="V88" s="5" t="s">
        <v>64</v>
      </c>
      <c r="W88" s="5" t="s">
        <v>64</v>
      </c>
      <c r="X88" s="5" t="s">
        <v>64</v>
      </c>
      <c r="Y88" s="5" t="s">
        <v>64</v>
      </c>
      <c r="Z88" s="5" t="s">
        <v>66</v>
      </c>
      <c r="AA88" s="5" t="s">
        <v>66</v>
      </c>
      <c r="AB88" s="5" t="s">
        <v>66</v>
      </c>
      <c r="AC88" s="5" t="s">
        <v>66</v>
      </c>
      <c r="AD88" s="5" t="s">
        <v>66</v>
      </c>
      <c r="AE88" s="5" t="s">
        <v>66</v>
      </c>
      <c r="AF88" s="5" t="s">
        <v>66</v>
      </c>
      <c r="AG88" s="5" t="s">
        <v>66</v>
      </c>
      <c r="AH88" s="5" t="s">
        <v>66</v>
      </c>
      <c r="AI88" s="5" t="s">
        <v>79</v>
      </c>
      <c r="AJ88" s="5" t="s">
        <v>65</v>
      </c>
      <c r="AK88" s="5" t="s">
        <v>66</v>
      </c>
      <c r="AL88" s="5" t="s">
        <v>66</v>
      </c>
      <c r="AM88" s="5" t="s">
        <v>66</v>
      </c>
      <c r="AN88" s="5" t="s">
        <v>66</v>
      </c>
      <c r="AO88" s="5" t="s">
        <v>66</v>
      </c>
      <c r="AP88" s="5" t="s">
        <v>67</v>
      </c>
      <c r="AQ88" s="5" t="s">
        <v>67</v>
      </c>
      <c r="AR88" s="5" t="s">
        <v>86</v>
      </c>
      <c r="AS88" s="5" t="s">
        <v>68</v>
      </c>
      <c r="AT88" s="5" t="s">
        <v>69</v>
      </c>
      <c r="AU88" s="5" t="s">
        <v>80</v>
      </c>
      <c r="AV88" s="5" t="s">
        <v>132</v>
      </c>
      <c r="AW88" s="5" t="s">
        <v>73</v>
      </c>
      <c r="AX88" s="5" t="s">
        <v>63</v>
      </c>
      <c r="AY88" s="5" t="s">
        <v>63</v>
      </c>
      <c r="AZ88" s="5" t="s">
        <v>63</v>
      </c>
      <c r="BA88" s="5" t="s">
        <v>73</v>
      </c>
      <c r="BB88" s="5" t="s">
        <v>73</v>
      </c>
      <c r="BC88" s="5" t="s">
        <v>73</v>
      </c>
      <c r="BE88" s="5" t="s">
        <v>73</v>
      </c>
    </row>
    <row r="89" spans="1:58" x14ac:dyDescent="0.25">
      <c r="A89" s="7">
        <v>45569.528627847219</v>
      </c>
      <c r="B89" s="8" t="s">
        <v>318</v>
      </c>
      <c r="C89" s="9" t="s">
        <v>319</v>
      </c>
      <c r="D89" s="8">
        <v>100</v>
      </c>
      <c r="E89" s="8">
        <v>0.57999999999999996</v>
      </c>
      <c r="F89" s="8" t="s">
        <v>60</v>
      </c>
      <c r="G89" s="8" t="s">
        <v>76</v>
      </c>
      <c r="H89" s="8" t="s">
        <v>100</v>
      </c>
      <c r="I89" s="8" t="s">
        <v>63</v>
      </c>
      <c r="J89" s="8" t="s">
        <v>64</v>
      </c>
      <c r="K89" s="8" t="s">
        <v>64</v>
      </c>
      <c r="L89" s="8" t="s">
        <v>78</v>
      </c>
      <c r="M89" s="8" t="s">
        <v>78</v>
      </c>
      <c r="N89" s="8" t="s">
        <v>64</v>
      </c>
      <c r="O89" s="8" t="s">
        <v>64</v>
      </c>
      <c r="P89" s="8" t="s">
        <v>84</v>
      </c>
      <c r="Q89" s="8" t="s">
        <v>64</v>
      </c>
      <c r="R89" s="8" t="s">
        <v>64</v>
      </c>
      <c r="S89" s="8" t="s">
        <v>64</v>
      </c>
      <c r="T89" s="8" t="s">
        <v>64</v>
      </c>
      <c r="U89" s="8" t="s">
        <v>64</v>
      </c>
      <c r="V89" s="8" t="s">
        <v>64</v>
      </c>
      <c r="W89" s="8" t="s">
        <v>64</v>
      </c>
      <c r="X89" s="8" t="s">
        <v>64</v>
      </c>
      <c r="Y89" s="8" t="s">
        <v>64</v>
      </c>
      <c r="Z89" s="8" t="s">
        <v>101</v>
      </c>
      <c r="AA89" s="8" t="s">
        <v>101</v>
      </c>
      <c r="AB89" s="8" t="s">
        <v>101</v>
      </c>
      <c r="AC89" s="8" t="s">
        <v>66</v>
      </c>
      <c r="AD89" s="8" t="s">
        <v>66</v>
      </c>
      <c r="AE89" s="8" t="s">
        <v>66</v>
      </c>
      <c r="AF89" s="8" t="s">
        <v>66</v>
      </c>
      <c r="AG89" s="8" t="s">
        <v>101</v>
      </c>
      <c r="AH89" s="8" t="s">
        <v>66</v>
      </c>
      <c r="AI89" s="8" t="s">
        <v>66</v>
      </c>
      <c r="AJ89" s="8" t="s">
        <v>65</v>
      </c>
      <c r="AK89" s="8" t="s">
        <v>65</v>
      </c>
      <c r="AL89" s="8" t="s">
        <v>65</v>
      </c>
      <c r="AM89" s="8" t="s">
        <v>66</v>
      </c>
      <c r="AN89" s="8" t="s">
        <v>66</v>
      </c>
      <c r="AO89" s="8" t="s">
        <v>66</v>
      </c>
      <c r="AP89" s="8" t="s">
        <v>67</v>
      </c>
      <c r="AQ89" s="8" t="s">
        <v>67</v>
      </c>
      <c r="AR89" s="8" t="s">
        <v>86</v>
      </c>
      <c r="AS89" s="8" t="s">
        <v>320</v>
      </c>
      <c r="AT89" s="8" t="s">
        <v>87</v>
      </c>
      <c r="AU89" s="8" t="s">
        <v>93</v>
      </c>
      <c r="AV89" s="8" t="s">
        <v>71</v>
      </c>
      <c r="AW89" s="8" t="s">
        <v>72</v>
      </c>
      <c r="AX89" s="8" t="s">
        <v>73</v>
      </c>
      <c r="AY89" s="8" t="s">
        <v>73</v>
      </c>
      <c r="AZ89" s="8" t="s">
        <v>63</v>
      </c>
      <c r="BA89" s="8" t="s">
        <v>72</v>
      </c>
      <c r="BB89" s="8" t="s">
        <v>72</v>
      </c>
      <c r="BC89" s="8" t="s">
        <v>73</v>
      </c>
      <c r="BE89" s="8" t="s">
        <v>73</v>
      </c>
    </row>
    <row r="90" spans="1:58" x14ac:dyDescent="0.25">
      <c r="A90" s="4">
        <v>45569.52970731481</v>
      </c>
      <c r="B90" s="5" t="s">
        <v>321</v>
      </c>
      <c r="C90" s="6" t="s">
        <v>322</v>
      </c>
      <c r="D90" s="5">
        <v>100</v>
      </c>
      <c r="E90" s="5">
        <v>0.17</v>
      </c>
      <c r="F90" s="5" t="s">
        <v>60</v>
      </c>
      <c r="G90" s="5" t="s">
        <v>76</v>
      </c>
      <c r="H90" s="5" t="s">
        <v>100</v>
      </c>
      <c r="I90" s="5" t="s">
        <v>63</v>
      </c>
      <c r="J90" s="5" t="s">
        <v>64</v>
      </c>
      <c r="K90" s="5" t="s">
        <v>64</v>
      </c>
      <c r="L90" s="5" t="s">
        <v>64</v>
      </c>
      <c r="M90" s="5" t="s">
        <v>84</v>
      </c>
      <c r="N90" s="5" t="s">
        <v>64</v>
      </c>
      <c r="O90" s="5" t="s">
        <v>78</v>
      </c>
      <c r="P90" s="5" t="s">
        <v>64</v>
      </c>
      <c r="Q90" s="5" t="s">
        <v>64</v>
      </c>
      <c r="R90" s="5" t="s">
        <v>78</v>
      </c>
      <c r="S90" s="5" t="s">
        <v>64</v>
      </c>
      <c r="T90" s="5" t="s">
        <v>64</v>
      </c>
      <c r="U90" s="5" t="s">
        <v>64</v>
      </c>
      <c r="V90" s="5" t="s">
        <v>78</v>
      </c>
      <c r="W90" s="5" t="s">
        <v>64</v>
      </c>
      <c r="X90" s="5" t="s">
        <v>64</v>
      </c>
      <c r="Y90" s="5" t="s">
        <v>64</v>
      </c>
      <c r="Z90" s="5" t="s">
        <v>101</v>
      </c>
      <c r="AA90" s="5" t="s">
        <v>101</v>
      </c>
      <c r="AB90" s="5" t="s">
        <v>101</v>
      </c>
      <c r="AC90" s="5" t="s">
        <v>101</v>
      </c>
      <c r="AD90" s="5" t="s">
        <v>101</v>
      </c>
      <c r="AE90" s="5" t="s">
        <v>101</v>
      </c>
      <c r="AF90" s="5" t="s">
        <v>101</v>
      </c>
      <c r="AG90" s="5" t="s">
        <v>101</v>
      </c>
      <c r="AH90" s="5" t="s">
        <v>79</v>
      </c>
      <c r="AI90" s="5" t="s">
        <v>101</v>
      </c>
      <c r="AJ90" s="5" t="s">
        <v>79</v>
      </c>
      <c r="AK90" s="5" t="s">
        <v>66</v>
      </c>
      <c r="AL90" s="5" t="s">
        <v>101</v>
      </c>
      <c r="AM90" s="5" t="s">
        <v>101</v>
      </c>
      <c r="AN90" s="5" t="s">
        <v>101</v>
      </c>
      <c r="AO90" s="5" t="s">
        <v>101</v>
      </c>
      <c r="AP90" s="5" t="s">
        <v>67</v>
      </c>
      <c r="AQ90" s="5" t="s">
        <v>80</v>
      </c>
      <c r="AR90" s="5" t="s">
        <v>73</v>
      </c>
      <c r="AS90" s="5" t="s">
        <v>68</v>
      </c>
      <c r="AT90" s="5" t="s">
        <v>87</v>
      </c>
      <c r="AU90" s="5" t="s">
        <v>70</v>
      </c>
      <c r="AV90" s="5" t="s">
        <v>80</v>
      </c>
      <c r="AW90" s="5" t="s">
        <v>63</v>
      </c>
      <c r="AX90" s="5" t="s">
        <v>72</v>
      </c>
      <c r="AY90" s="5" t="s">
        <v>63</v>
      </c>
      <c r="AZ90" s="5" t="s">
        <v>72</v>
      </c>
      <c r="BA90" s="5" t="s">
        <v>72</v>
      </c>
      <c r="BB90" s="5" t="s">
        <v>72</v>
      </c>
      <c r="BC90" s="5" t="s">
        <v>73</v>
      </c>
      <c r="BE90" s="5" t="s">
        <v>73</v>
      </c>
    </row>
    <row r="91" spans="1:58" x14ac:dyDescent="0.25">
      <c r="A91" s="7">
        <v>45569.532171516199</v>
      </c>
      <c r="B91" s="8" t="s">
        <v>323</v>
      </c>
      <c r="C91" s="9" t="s">
        <v>324</v>
      </c>
      <c r="D91" s="8">
        <v>28.57</v>
      </c>
      <c r="E91" s="8">
        <v>0.33</v>
      </c>
      <c r="F91" s="8" t="s">
        <v>114</v>
      </c>
      <c r="G91" s="8" t="s">
        <v>291</v>
      </c>
      <c r="H91" s="8" t="s">
        <v>108</v>
      </c>
      <c r="I91" s="8" t="s">
        <v>63</v>
      </c>
      <c r="J91" s="8" t="s">
        <v>78</v>
      </c>
      <c r="K91" s="8" t="s">
        <v>78</v>
      </c>
      <c r="L91" s="8" t="s">
        <v>78</v>
      </c>
      <c r="M91" s="8" t="s">
        <v>84</v>
      </c>
      <c r="N91" s="8" t="s">
        <v>64</v>
      </c>
      <c r="O91" s="8" t="s">
        <v>64</v>
      </c>
      <c r="P91" s="8" t="s">
        <v>84</v>
      </c>
      <c r="Q91" s="8" t="s">
        <v>64</v>
      </c>
      <c r="R91" s="8" t="s">
        <v>64</v>
      </c>
      <c r="S91" s="8" t="s">
        <v>64</v>
      </c>
      <c r="T91" s="8" t="s">
        <v>78</v>
      </c>
      <c r="U91" s="8" t="s">
        <v>64</v>
      </c>
      <c r="V91" s="8" t="s">
        <v>64</v>
      </c>
      <c r="W91" s="8" t="s">
        <v>64</v>
      </c>
      <c r="X91" s="8" t="s">
        <v>64</v>
      </c>
      <c r="Y91" s="8" t="s">
        <v>64</v>
      </c>
      <c r="Z91" s="8" t="s">
        <v>65</v>
      </c>
      <c r="AA91" s="8" t="s">
        <v>65</v>
      </c>
      <c r="AB91" s="8" t="s">
        <v>65</v>
      </c>
      <c r="AC91" s="8" t="s">
        <v>65</v>
      </c>
      <c r="AD91" s="8" t="s">
        <v>65</v>
      </c>
      <c r="AE91" s="8" t="s">
        <v>66</v>
      </c>
      <c r="AF91" s="8" t="s">
        <v>65</v>
      </c>
      <c r="AG91" s="8" t="s">
        <v>65</v>
      </c>
      <c r="AH91" s="8" t="s">
        <v>66</v>
      </c>
      <c r="AI91" s="8" t="s">
        <v>65</v>
      </c>
      <c r="AJ91" s="8" t="s">
        <v>65</v>
      </c>
      <c r="AK91" s="8" t="s">
        <v>66</v>
      </c>
      <c r="AL91" s="8" t="s">
        <v>65</v>
      </c>
      <c r="AM91" s="8" t="s">
        <v>65</v>
      </c>
      <c r="AN91" s="8" t="s">
        <v>66</v>
      </c>
      <c r="AO91" s="8" t="s">
        <v>66</v>
      </c>
      <c r="AP91" s="8" t="s">
        <v>67</v>
      </c>
      <c r="AQ91" s="8" t="s">
        <v>67</v>
      </c>
      <c r="AR91" s="8" t="s">
        <v>63</v>
      </c>
      <c r="AS91" s="8" t="s">
        <v>68</v>
      </c>
      <c r="AT91" s="8" t="s">
        <v>87</v>
      </c>
      <c r="AU91" s="8" t="s">
        <v>70</v>
      </c>
      <c r="AV91" s="8" t="s">
        <v>80</v>
      </c>
      <c r="AW91" s="8" t="s">
        <v>73</v>
      </c>
      <c r="AX91" s="8" t="s">
        <v>73</v>
      </c>
      <c r="AY91" s="8" t="s">
        <v>63</v>
      </c>
      <c r="AZ91" s="8" t="s">
        <v>73</v>
      </c>
      <c r="BA91" s="8" t="s">
        <v>63</v>
      </c>
      <c r="BB91" s="8" t="s">
        <v>73</v>
      </c>
      <c r="BC91" s="8" t="s">
        <v>73</v>
      </c>
      <c r="BE91" s="8" t="s">
        <v>73</v>
      </c>
    </row>
    <row r="92" spans="1:58" x14ac:dyDescent="0.25">
      <c r="A92" s="4">
        <v>45569.534228935183</v>
      </c>
      <c r="B92" s="5" t="s">
        <v>325</v>
      </c>
      <c r="C92" s="5" t="s">
        <v>326</v>
      </c>
      <c r="D92" s="5">
        <v>53.57</v>
      </c>
      <c r="E92" s="5">
        <v>0.33</v>
      </c>
      <c r="F92" s="5" t="s">
        <v>60</v>
      </c>
      <c r="G92" s="5" t="s">
        <v>327</v>
      </c>
      <c r="H92" s="5" t="s">
        <v>100</v>
      </c>
      <c r="I92" s="5" t="s">
        <v>63</v>
      </c>
      <c r="J92" s="5" t="s">
        <v>64</v>
      </c>
      <c r="K92" s="5" t="s">
        <v>64</v>
      </c>
      <c r="L92" s="5" t="s">
        <v>64</v>
      </c>
      <c r="M92" s="5" t="s">
        <v>84</v>
      </c>
      <c r="N92" s="5" t="s">
        <v>78</v>
      </c>
      <c r="O92" s="5" t="s">
        <v>64</v>
      </c>
      <c r="P92" s="5" t="s">
        <v>64</v>
      </c>
      <c r="Q92" s="5" t="s">
        <v>64</v>
      </c>
      <c r="R92" s="5" t="s">
        <v>64</v>
      </c>
      <c r="S92" s="5" t="s">
        <v>64</v>
      </c>
      <c r="T92" s="5" t="s">
        <v>64</v>
      </c>
      <c r="U92" s="5" t="s">
        <v>64</v>
      </c>
      <c r="V92" s="5" t="s">
        <v>64</v>
      </c>
      <c r="W92" s="5" t="s">
        <v>64</v>
      </c>
      <c r="X92" s="5" t="s">
        <v>64</v>
      </c>
      <c r="Y92" s="5" t="s">
        <v>64</v>
      </c>
      <c r="Z92" s="5" t="s">
        <v>66</v>
      </c>
      <c r="AA92" s="5" t="s">
        <v>65</v>
      </c>
      <c r="AB92" s="5" t="s">
        <v>66</v>
      </c>
      <c r="AC92" s="5" t="s">
        <v>66</v>
      </c>
      <c r="AD92" s="5" t="s">
        <v>66</v>
      </c>
      <c r="AE92" s="5" t="s">
        <v>66</v>
      </c>
      <c r="AF92" s="5" t="s">
        <v>66</v>
      </c>
      <c r="AG92" s="5" t="s">
        <v>65</v>
      </c>
      <c r="AH92" s="5" t="s">
        <v>66</v>
      </c>
      <c r="AI92" s="5" t="s">
        <v>79</v>
      </c>
      <c r="AJ92" s="5" t="s">
        <v>66</v>
      </c>
      <c r="AK92" s="5" t="s">
        <v>66</v>
      </c>
      <c r="AL92" s="5" t="s">
        <v>66</v>
      </c>
      <c r="AM92" s="5" t="s">
        <v>66</v>
      </c>
      <c r="AN92" s="5" t="s">
        <v>66</v>
      </c>
      <c r="AO92" s="5" t="s">
        <v>66</v>
      </c>
      <c r="AP92" s="5" t="s">
        <v>85</v>
      </c>
      <c r="AQ92" s="5" t="s">
        <v>151</v>
      </c>
      <c r="AR92" s="5" t="s">
        <v>63</v>
      </c>
      <c r="AS92" s="5" t="s">
        <v>120</v>
      </c>
      <c r="AT92" s="5" t="s">
        <v>87</v>
      </c>
      <c r="AU92" s="5" t="s">
        <v>70</v>
      </c>
      <c r="AV92" s="5" t="s">
        <v>80</v>
      </c>
      <c r="AW92" s="5" t="s">
        <v>72</v>
      </c>
      <c r="AX92" s="5" t="s">
        <v>72</v>
      </c>
      <c r="AY92" s="5" t="s">
        <v>72</v>
      </c>
      <c r="AZ92" s="5" t="s">
        <v>72</v>
      </c>
      <c r="BA92" s="5" t="s">
        <v>72</v>
      </c>
      <c r="BB92" s="5" t="s">
        <v>72</v>
      </c>
      <c r="BC92" s="5" t="s">
        <v>73</v>
      </c>
      <c r="BE92" s="5" t="s">
        <v>73</v>
      </c>
    </row>
    <row r="93" spans="1:58" x14ac:dyDescent="0.25">
      <c r="A93" s="37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9"/>
    </row>
    <row r="94" spans="1:58" x14ac:dyDescent="0.2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20"/>
    </row>
    <row r="95" spans="1:58" x14ac:dyDescent="0.2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20"/>
    </row>
    <row r="96" spans="1:58" x14ac:dyDescent="0.2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20"/>
    </row>
    <row r="97" spans="1:58" x14ac:dyDescent="0.2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20"/>
    </row>
    <row r="98" spans="1:58" x14ac:dyDescent="0.2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20"/>
    </row>
    <row r="99" spans="1:58" x14ac:dyDescent="0.2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20"/>
    </row>
    <row r="100" spans="1:58" x14ac:dyDescent="0.2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20"/>
    </row>
    <row r="101" spans="1:58" x14ac:dyDescent="0.2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20"/>
    </row>
    <row r="102" spans="1:58" x14ac:dyDescent="0.2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20"/>
    </row>
    <row r="103" spans="1:58" x14ac:dyDescent="0.2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20"/>
    </row>
    <row r="104" spans="1:58" x14ac:dyDescent="0.2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20"/>
    </row>
    <row r="105" spans="1:58" x14ac:dyDescent="0.2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20"/>
    </row>
    <row r="106" spans="1:58" x14ac:dyDescent="0.2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20"/>
    </row>
    <row r="107" spans="1:58" x14ac:dyDescent="0.2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20"/>
    </row>
    <row r="108" spans="1:58" x14ac:dyDescent="0.2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20"/>
    </row>
    <row r="109" spans="1:58" x14ac:dyDescent="0.2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20"/>
    </row>
    <row r="110" spans="1:58" x14ac:dyDescent="0.2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20"/>
    </row>
    <row r="111" spans="1:58" x14ac:dyDescent="0.2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20"/>
    </row>
    <row r="112" spans="1:58" x14ac:dyDescent="0.2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20"/>
    </row>
    <row r="113" spans="1:58" x14ac:dyDescent="0.2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20"/>
    </row>
    <row r="114" spans="1:58" x14ac:dyDescent="0.2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20"/>
    </row>
    <row r="115" spans="1:58" x14ac:dyDescent="0.2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20"/>
    </row>
    <row r="116" spans="1:58" x14ac:dyDescent="0.2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20"/>
    </row>
    <row r="117" spans="1:58" x14ac:dyDescent="0.2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20"/>
    </row>
    <row r="118" spans="1:58" x14ac:dyDescent="0.2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20"/>
    </row>
    <row r="119" spans="1:58" x14ac:dyDescent="0.2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20"/>
    </row>
    <row r="120" spans="1:58" x14ac:dyDescent="0.2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20"/>
    </row>
    <row r="121" spans="1:58" x14ac:dyDescent="0.2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20"/>
    </row>
    <row r="122" spans="1:58" x14ac:dyDescent="0.2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20"/>
    </row>
    <row r="123" spans="1:58" x14ac:dyDescent="0.2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20"/>
    </row>
    <row r="124" spans="1:58" x14ac:dyDescent="0.2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20"/>
    </row>
    <row r="125" spans="1:58" x14ac:dyDescent="0.2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20"/>
    </row>
    <row r="126" spans="1:58" x14ac:dyDescent="0.2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20"/>
    </row>
    <row r="127" spans="1:58" x14ac:dyDescent="0.2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20"/>
    </row>
    <row r="128" spans="1:58" x14ac:dyDescent="0.2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20"/>
    </row>
    <row r="129" spans="1:58" x14ac:dyDescent="0.2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20"/>
    </row>
    <row r="130" spans="1:58" x14ac:dyDescent="0.2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20"/>
    </row>
    <row r="131" spans="1:58" x14ac:dyDescent="0.2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20"/>
    </row>
    <row r="132" spans="1:58" x14ac:dyDescent="0.2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20"/>
    </row>
    <row r="133" spans="1:58" x14ac:dyDescent="0.2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20"/>
    </row>
    <row r="134" spans="1:58" x14ac:dyDescent="0.2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20"/>
    </row>
    <row r="135" spans="1:58" x14ac:dyDescent="0.25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20"/>
    </row>
    <row r="136" spans="1:58" x14ac:dyDescent="0.25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20"/>
    </row>
    <row r="137" spans="1:58" x14ac:dyDescent="0.25">
      <c r="A137" s="17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20"/>
    </row>
    <row r="138" spans="1:58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20"/>
    </row>
    <row r="139" spans="1:58" x14ac:dyDescent="0.25">
      <c r="A139" s="17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20"/>
    </row>
    <row r="140" spans="1:58" x14ac:dyDescent="0.25">
      <c r="A140" s="17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20"/>
    </row>
    <row r="141" spans="1:58" x14ac:dyDescent="0.25">
      <c r="A141" s="17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20"/>
    </row>
    <row r="142" spans="1:58" x14ac:dyDescent="0.25">
      <c r="A142" s="17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20"/>
    </row>
    <row r="143" spans="1:58" x14ac:dyDescent="0.25">
      <c r="A143" s="17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20"/>
    </row>
    <row r="144" spans="1:58" x14ac:dyDescent="0.25">
      <c r="A144" s="17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20"/>
    </row>
    <row r="145" spans="1:58" x14ac:dyDescent="0.25">
      <c r="A145" s="17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20"/>
    </row>
    <row r="146" spans="1:58" x14ac:dyDescent="0.25">
      <c r="A146" s="17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20"/>
    </row>
    <row r="147" spans="1:58" x14ac:dyDescent="0.25">
      <c r="A147" s="17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20"/>
    </row>
    <row r="148" spans="1:58" x14ac:dyDescent="0.25">
      <c r="A148" s="17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20"/>
    </row>
    <row r="149" spans="1:58" x14ac:dyDescent="0.25">
      <c r="A149" s="17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20"/>
    </row>
    <row r="150" spans="1:58" x14ac:dyDescent="0.25">
      <c r="A150" s="17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20"/>
    </row>
    <row r="151" spans="1:58" x14ac:dyDescent="0.25">
      <c r="A151" s="17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20"/>
    </row>
    <row r="152" spans="1:58" x14ac:dyDescent="0.25">
      <c r="A152" s="17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20"/>
    </row>
    <row r="153" spans="1:58" x14ac:dyDescent="0.25">
      <c r="A153" s="17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20"/>
    </row>
    <row r="154" spans="1:58" x14ac:dyDescent="0.25">
      <c r="A154" s="17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20"/>
    </row>
    <row r="155" spans="1:58" x14ac:dyDescent="0.25">
      <c r="A155" s="17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20"/>
    </row>
    <row r="156" spans="1:58" x14ac:dyDescent="0.25">
      <c r="A156" s="17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20"/>
    </row>
    <row r="157" spans="1:58" x14ac:dyDescent="0.25">
      <c r="A157" s="17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20"/>
    </row>
    <row r="158" spans="1:58" x14ac:dyDescent="0.25">
      <c r="A158" s="17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20"/>
    </row>
    <row r="159" spans="1:58" x14ac:dyDescent="0.25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20"/>
    </row>
    <row r="160" spans="1:58" x14ac:dyDescent="0.25">
      <c r="A160" s="17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20"/>
    </row>
    <row r="161" spans="1:58" x14ac:dyDescent="0.25">
      <c r="A161" s="17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20"/>
    </row>
    <row r="162" spans="1:58" x14ac:dyDescent="0.25">
      <c r="A162" s="17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20"/>
    </row>
    <row r="163" spans="1:58" x14ac:dyDescent="0.25">
      <c r="A163" s="17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20"/>
    </row>
    <row r="164" spans="1:58" x14ac:dyDescent="0.25">
      <c r="A164" s="17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20"/>
    </row>
    <row r="165" spans="1:58" x14ac:dyDescent="0.25">
      <c r="A165" s="17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20"/>
    </row>
    <row r="166" spans="1:58" x14ac:dyDescent="0.25">
      <c r="A166" s="17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20"/>
    </row>
    <row r="167" spans="1:58" x14ac:dyDescent="0.25">
      <c r="A167" s="17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20"/>
    </row>
    <row r="168" spans="1:58" x14ac:dyDescent="0.25">
      <c r="A168" s="17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20"/>
    </row>
    <row r="169" spans="1:58" x14ac:dyDescent="0.25">
      <c r="A169" s="17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20"/>
    </row>
    <row r="170" spans="1:58" x14ac:dyDescent="0.25">
      <c r="A170" s="17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20"/>
    </row>
    <row r="171" spans="1:58" x14ac:dyDescent="0.25">
      <c r="A171" s="17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20"/>
    </row>
    <row r="172" spans="1:58" x14ac:dyDescent="0.25">
      <c r="A172" s="17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20"/>
    </row>
    <row r="173" spans="1:58" x14ac:dyDescent="0.25">
      <c r="A173" s="17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20"/>
    </row>
    <row r="174" spans="1:58" x14ac:dyDescent="0.25">
      <c r="A174" s="17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20"/>
    </row>
    <row r="175" spans="1:58" x14ac:dyDescent="0.25">
      <c r="A175" s="17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20"/>
    </row>
    <row r="176" spans="1:58" x14ac:dyDescent="0.25">
      <c r="A176" s="17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20"/>
    </row>
    <row r="177" spans="1:58" x14ac:dyDescent="0.25">
      <c r="A177" s="17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20"/>
    </row>
    <row r="178" spans="1:58" x14ac:dyDescent="0.25">
      <c r="A178" s="17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20"/>
    </row>
    <row r="179" spans="1:58" x14ac:dyDescent="0.25">
      <c r="A179" s="17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20"/>
    </row>
    <row r="180" spans="1:58" x14ac:dyDescent="0.25">
      <c r="A180" s="17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20"/>
    </row>
    <row r="181" spans="1:58" x14ac:dyDescent="0.25">
      <c r="A181" s="17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20"/>
    </row>
    <row r="182" spans="1:58" x14ac:dyDescent="0.25">
      <c r="A182" s="17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20"/>
    </row>
    <row r="183" spans="1:58" x14ac:dyDescent="0.25">
      <c r="A183" s="17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20"/>
    </row>
    <row r="184" spans="1:58" x14ac:dyDescent="0.25">
      <c r="A184" s="17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20"/>
    </row>
    <row r="185" spans="1:58" x14ac:dyDescent="0.25">
      <c r="A185" s="17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20"/>
    </row>
    <row r="186" spans="1:58" x14ac:dyDescent="0.25">
      <c r="A186" s="17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20"/>
    </row>
    <row r="187" spans="1:58" x14ac:dyDescent="0.25">
      <c r="A187" s="17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20"/>
    </row>
    <row r="188" spans="1:58" x14ac:dyDescent="0.25">
      <c r="A188" s="17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20"/>
    </row>
    <row r="189" spans="1:58" x14ac:dyDescent="0.25">
      <c r="A189" s="17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20"/>
    </row>
    <row r="190" spans="1:58" x14ac:dyDescent="0.25">
      <c r="A190" s="17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20"/>
    </row>
    <row r="191" spans="1:58" x14ac:dyDescent="0.25">
      <c r="A191" s="17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20"/>
    </row>
    <row r="192" spans="1:58" x14ac:dyDescent="0.25">
      <c r="A192" s="17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20"/>
    </row>
    <row r="193" spans="1:58" x14ac:dyDescent="0.25">
      <c r="A193" s="17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20"/>
    </row>
    <row r="194" spans="1:58" x14ac:dyDescent="0.25">
      <c r="A194" s="17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20"/>
    </row>
    <row r="195" spans="1:58" x14ac:dyDescent="0.25">
      <c r="A195" s="17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20"/>
    </row>
    <row r="196" spans="1:58" x14ac:dyDescent="0.25">
      <c r="A196" s="17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20"/>
    </row>
    <row r="197" spans="1:58" x14ac:dyDescent="0.25">
      <c r="A197" s="22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5"/>
    </row>
    <row r="198" spans="1:58" x14ac:dyDescent="0.25">
      <c r="A198" s="22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5"/>
    </row>
    <row r="199" spans="1:58" x14ac:dyDescent="0.25">
      <c r="A199" s="22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5"/>
    </row>
    <row r="200" spans="1:58" x14ac:dyDescent="0.25">
      <c r="A200" s="22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5"/>
    </row>
    <row r="201" spans="1:58" x14ac:dyDescent="0.25">
      <c r="A201" s="22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5"/>
    </row>
    <row r="202" spans="1:58" x14ac:dyDescent="0.25">
      <c r="A202" s="22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5"/>
    </row>
    <row r="203" spans="1:58" x14ac:dyDescent="0.25">
      <c r="A203" s="22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5"/>
    </row>
    <row r="204" spans="1:58" x14ac:dyDescent="0.25">
      <c r="A204" s="22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5"/>
    </row>
    <row r="205" spans="1:58" x14ac:dyDescent="0.25">
      <c r="A205" s="22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5"/>
    </row>
    <row r="206" spans="1:58" x14ac:dyDescent="0.25">
      <c r="A206" s="22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5"/>
    </row>
    <row r="207" spans="1:58" x14ac:dyDescent="0.25">
      <c r="A207" s="22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5"/>
    </row>
    <row r="208" spans="1:58" x14ac:dyDescent="0.25">
      <c r="A208" s="22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5"/>
    </row>
    <row r="209" spans="1:58" x14ac:dyDescent="0.25">
      <c r="A209" s="22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5"/>
    </row>
    <row r="210" spans="1:58" x14ac:dyDescent="0.25">
      <c r="A210" s="22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5"/>
    </row>
    <row r="211" spans="1:58" x14ac:dyDescent="0.25">
      <c r="A211" s="22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5"/>
    </row>
    <row r="212" spans="1:58" x14ac:dyDescent="0.25">
      <c r="A212" s="22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5"/>
    </row>
    <row r="213" spans="1:58" x14ac:dyDescent="0.25">
      <c r="A213" s="22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5"/>
    </row>
    <row r="214" spans="1:58" x14ac:dyDescent="0.25">
      <c r="A214" s="22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5"/>
    </row>
    <row r="215" spans="1:58" x14ac:dyDescent="0.25">
      <c r="A215" s="22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5"/>
    </row>
    <row r="216" spans="1:58" x14ac:dyDescent="0.25">
      <c r="A216" s="22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5"/>
    </row>
    <row r="217" spans="1:58" x14ac:dyDescent="0.25">
      <c r="A217" s="22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5"/>
    </row>
    <row r="218" spans="1:58" x14ac:dyDescent="0.25">
      <c r="A218" s="22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5"/>
    </row>
    <row r="219" spans="1:58" x14ac:dyDescent="0.25">
      <c r="A219" s="22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5"/>
    </row>
    <row r="220" spans="1:58" x14ac:dyDescent="0.25">
      <c r="A220" s="22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5"/>
    </row>
    <row r="221" spans="1:58" x14ac:dyDescent="0.25">
      <c r="A221" s="22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5"/>
    </row>
    <row r="222" spans="1:58" x14ac:dyDescent="0.25">
      <c r="A222" s="22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5"/>
    </row>
    <row r="223" spans="1:58" x14ac:dyDescent="0.25">
      <c r="A223" s="22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5"/>
    </row>
    <row r="224" spans="1:58" x14ac:dyDescent="0.25">
      <c r="A224" s="22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5"/>
    </row>
    <row r="225" spans="1:58" x14ac:dyDescent="0.25">
      <c r="A225" s="22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5"/>
    </row>
    <row r="226" spans="1:58" x14ac:dyDescent="0.25">
      <c r="A226" s="22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5"/>
    </row>
    <row r="227" spans="1:58" x14ac:dyDescent="0.25">
      <c r="A227" s="22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5"/>
    </row>
    <row r="228" spans="1:58" x14ac:dyDescent="0.25">
      <c r="A228" s="22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5"/>
    </row>
    <row r="229" spans="1:58" x14ac:dyDescent="0.25">
      <c r="A229" s="22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5"/>
    </row>
    <row r="230" spans="1:58" x14ac:dyDescent="0.25">
      <c r="A230" s="22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5"/>
    </row>
    <row r="231" spans="1:58" x14ac:dyDescent="0.25">
      <c r="A231" s="22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5"/>
    </row>
    <row r="232" spans="1:58" x14ac:dyDescent="0.25">
      <c r="A232" s="22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5"/>
    </row>
    <row r="233" spans="1:58" x14ac:dyDescent="0.25">
      <c r="A233" s="22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5"/>
    </row>
    <row r="234" spans="1:58" x14ac:dyDescent="0.25">
      <c r="A234" s="22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5"/>
    </row>
    <row r="235" spans="1:58" x14ac:dyDescent="0.25">
      <c r="A235" s="22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5"/>
    </row>
    <row r="236" spans="1:58" x14ac:dyDescent="0.25">
      <c r="A236" s="22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5"/>
    </row>
    <row r="237" spans="1:58" x14ac:dyDescent="0.25">
      <c r="A237" s="22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5"/>
    </row>
    <row r="238" spans="1:58" x14ac:dyDescent="0.25">
      <c r="A238" s="22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5"/>
    </row>
    <row r="239" spans="1:58" x14ac:dyDescent="0.25">
      <c r="A239" s="22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5"/>
    </row>
    <row r="240" spans="1:58" x14ac:dyDescent="0.25">
      <c r="A240" s="22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5"/>
    </row>
    <row r="241" spans="1:58" x14ac:dyDescent="0.25">
      <c r="A241" s="22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5"/>
    </row>
    <row r="242" spans="1:58" x14ac:dyDescent="0.25">
      <c r="A242" s="22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5"/>
    </row>
    <row r="243" spans="1:58" x14ac:dyDescent="0.25">
      <c r="A243" s="22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5"/>
    </row>
    <row r="244" spans="1:58" x14ac:dyDescent="0.25">
      <c r="A244" s="22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5"/>
    </row>
    <row r="245" spans="1:58" x14ac:dyDescent="0.25">
      <c r="A245" s="22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5"/>
    </row>
    <row r="246" spans="1:58" x14ac:dyDescent="0.25">
      <c r="A246" s="22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5"/>
    </row>
    <row r="247" spans="1:58" x14ac:dyDescent="0.25">
      <c r="A247" s="22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5"/>
    </row>
    <row r="248" spans="1:58" x14ac:dyDescent="0.25">
      <c r="A248" s="22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5"/>
    </row>
    <row r="249" spans="1:58" x14ac:dyDescent="0.25">
      <c r="A249" s="22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5"/>
    </row>
    <row r="250" spans="1:58" x14ac:dyDescent="0.25">
      <c r="A250" s="22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5"/>
    </row>
    <row r="251" spans="1:58" x14ac:dyDescent="0.25">
      <c r="A251" s="22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5"/>
    </row>
    <row r="252" spans="1:58" x14ac:dyDescent="0.25">
      <c r="A252" s="22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5"/>
    </row>
    <row r="253" spans="1:58" x14ac:dyDescent="0.25">
      <c r="A253" s="22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5"/>
    </row>
    <row r="254" spans="1:58" x14ac:dyDescent="0.25">
      <c r="A254" s="22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5"/>
    </row>
    <row r="255" spans="1:58" x14ac:dyDescent="0.25">
      <c r="A255" s="22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5"/>
    </row>
    <row r="256" spans="1:58" x14ac:dyDescent="0.25">
      <c r="A256" s="22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5"/>
    </row>
    <row r="257" spans="1:58" x14ac:dyDescent="0.25">
      <c r="A257" s="22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5"/>
    </row>
    <row r="258" spans="1:58" x14ac:dyDescent="0.25">
      <c r="A258" s="22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5"/>
    </row>
    <row r="259" spans="1:58" x14ac:dyDescent="0.25">
      <c r="A259" s="22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5"/>
    </row>
    <row r="260" spans="1:58" x14ac:dyDescent="0.25">
      <c r="A260" s="22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5"/>
    </row>
    <row r="261" spans="1:58" x14ac:dyDescent="0.25">
      <c r="A261" s="22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5"/>
    </row>
    <row r="262" spans="1:58" x14ac:dyDescent="0.25">
      <c r="A262" s="22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5"/>
    </row>
    <row r="263" spans="1:58" x14ac:dyDescent="0.25">
      <c r="A263" s="22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5"/>
    </row>
    <row r="264" spans="1:58" x14ac:dyDescent="0.25">
      <c r="A264" s="22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5"/>
    </row>
    <row r="265" spans="1:58" x14ac:dyDescent="0.25">
      <c r="A265" s="22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5"/>
    </row>
    <row r="266" spans="1:58" x14ac:dyDescent="0.25">
      <c r="A266" s="22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5"/>
    </row>
    <row r="267" spans="1:58" x14ac:dyDescent="0.25">
      <c r="A267" s="22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5"/>
    </row>
    <row r="268" spans="1:58" x14ac:dyDescent="0.25">
      <c r="A268" s="22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5"/>
    </row>
    <row r="269" spans="1:58" x14ac:dyDescent="0.25">
      <c r="A269" s="22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5"/>
    </row>
    <row r="270" spans="1:58" x14ac:dyDescent="0.25">
      <c r="A270" s="22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5"/>
    </row>
    <row r="271" spans="1:58" x14ac:dyDescent="0.25">
      <c r="A271" s="22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5"/>
    </row>
    <row r="272" spans="1:58" x14ac:dyDescent="0.25">
      <c r="A272" s="22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5"/>
    </row>
    <row r="273" spans="1:58" x14ac:dyDescent="0.25">
      <c r="A273" s="22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5"/>
    </row>
    <row r="274" spans="1:58" x14ac:dyDescent="0.25">
      <c r="A274" s="22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5"/>
    </row>
    <row r="275" spans="1:58" x14ac:dyDescent="0.25">
      <c r="A275" s="22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5"/>
    </row>
    <row r="276" spans="1:58" x14ac:dyDescent="0.25">
      <c r="A276" s="22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5"/>
    </row>
    <row r="277" spans="1:58" x14ac:dyDescent="0.25">
      <c r="A277" s="22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5"/>
    </row>
    <row r="278" spans="1:58" x14ac:dyDescent="0.25">
      <c r="A278" s="22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5"/>
    </row>
    <row r="279" spans="1:58" x14ac:dyDescent="0.25">
      <c r="A279" s="22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5"/>
    </row>
    <row r="280" spans="1:58" x14ac:dyDescent="0.25">
      <c r="A280" s="22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5"/>
    </row>
    <row r="281" spans="1:58" x14ac:dyDescent="0.25">
      <c r="A281" s="22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5"/>
    </row>
    <row r="282" spans="1:58" x14ac:dyDescent="0.25">
      <c r="A282" s="22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5"/>
    </row>
    <row r="283" spans="1:58" x14ac:dyDescent="0.25">
      <c r="A283" s="22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5"/>
    </row>
    <row r="284" spans="1:58" x14ac:dyDescent="0.25">
      <c r="A284" s="22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5"/>
    </row>
    <row r="285" spans="1:58" x14ac:dyDescent="0.25">
      <c r="A285" s="22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5"/>
    </row>
    <row r="286" spans="1:58" x14ac:dyDescent="0.25">
      <c r="A286" s="22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5"/>
    </row>
    <row r="287" spans="1:58" x14ac:dyDescent="0.25">
      <c r="A287" s="22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5"/>
    </row>
    <row r="288" spans="1:58" x14ac:dyDescent="0.25">
      <c r="A288" s="22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5"/>
    </row>
    <row r="289" spans="1:58" x14ac:dyDescent="0.25">
      <c r="A289" s="22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5"/>
    </row>
    <row r="290" spans="1:58" x14ac:dyDescent="0.25">
      <c r="A290" s="22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5"/>
    </row>
    <row r="291" spans="1:58" x14ac:dyDescent="0.25">
      <c r="A291" s="22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5"/>
    </row>
    <row r="292" spans="1:58" x14ac:dyDescent="0.25">
      <c r="A292" s="22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5"/>
    </row>
    <row r="293" spans="1:58" x14ac:dyDescent="0.25">
      <c r="A293" s="22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5"/>
    </row>
    <row r="294" spans="1:58" x14ac:dyDescent="0.25">
      <c r="A294" s="22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5"/>
    </row>
    <row r="295" spans="1:58" x14ac:dyDescent="0.25">
      <c r="A295" s="22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5"/>
    </row>
    <row r="296" spans="1:58" x14ac:dyDescent="0.25">
      <c r="A296" s="22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5"/>
    </row>
    <row r="297" spans="1:58" x14ac:dyDescent="0.25">
      <c r="A297" s="22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5"/>
    </row>
    <row r="298" spans="1:58" x14ac:dyDescent="0.25">
      <c r="A298" s="22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5"/>
    </row>
    <row r="299" spans="1:58" x14ac:dyDescent="0.25">
      <c r="A299" s="22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5"/>
    </row>
    <row r="300" spans="1:58" x14ac:dyDescent="0.25">
      <c r="A300" s="22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5"/>
    </row>
    <row r="301" spans="1:58" x14ac:dyDescent="0.25">
      <c r="A301" s="22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5"/>
    </row>
    <row r="302" spans="1:58" x14ac:dyDescent="0.25">
      <c r="A302" s="22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5"/>
    </row>
    <row r="303" spans="1:58" x14ac:dyDescent="0.25">
      <c r="A303" s="22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5"/>
    </row>
    <row r="304" spans="1:58" x14ac:dyDescent="0.25">
      <c r="A304" s="22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5"/>
    </row>
    <row r="305" spans="1:58" x14ac:dyDescent="0.25">
      <c r="A305" s="22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5"/>
    </row>
    <row r="306" spans="1:58" x14ac:dyDescent="0.25">
      <c r="A306" s="40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F105"/>
  <sheetViews>
    <sheetView workbookViewId="0">
      <selection sqref="A1:A1048576"/>
    </sheetView>
  </sheetViews>
  <sheetFormatPr defaultColWidth="12.6640625" defaultRowHeight="15.75" customHeight="1" x14ac:dyDescent="0.25"/>
  <sheetData>
    <row r="1" spans="1:58" ht="13.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3" t="s">
        <v>57</v>
      </c>
    </row>
    <row r="2" spans="1:58" ht="13.2" x14ac:dyDescent="0.25">
      <c r="A2" s="28">
        <v>45572.353521331017</v>
      </c>
      <c r="B2" s="29" t="s">
        <v>1099</v>
      </c>
      <c r="C2" s="29">
        <v>890324146557</v>
      </c>
      <c r="D2" s="29"/>
      <c r="E2" s="29"/>
      <c r="F2" s="29" t="s">
        <v>114</v>
      </c>
      <c r="G2" s="29" t="s">
        <v>76</v>
      </c>
      <c r="H2" s="29" t="s">
        <v>384</v>
      </c>
      <c r="I2" s="29" t="s">
        <v>63</v>
      </c>
      <c r="J2" s="29" t="s">
        <v>64</v>
      </c>
      <c r="K2" s="29" t="s">
        <v>64</v>
      </c>
      <c r="L2" s="29" t="s">
        <v>64</v>
      </c>
      <c r="M2" s="29" t="s">
        <v>64</v>
      </c>
      <c r="N2" s="29" t="s">
        <v>64</v>
      </c>
      <c r="O2" s="29" t="s">
        <v>64</v>
      </c>
      <c r="P2" s="29" t="s">
        <v>64</v>
      </c>
      <c r="Q2" s="29" t="s">
        <v>64</v>
      </c>
      <c r="R2" s="29" t="s">
        <v>64</v>
      </c>
      <c r="S2" s="29" t="s">
        <v>64</v>
      </c>
      <c r="T2" s="29" t="s">
        <v>64</v>
      </c>
      <c r="U2" s="29" t="s">
        <v>64</v>
      </c>
      <c r="V2" s="29" t="s">
        <v>64</v>
      </c>
      <c r="W2" s="29" t="s">
        <v>64</v>
      </c>
      <c r="X2" s="29" t="s">
        <v>64</v>
      </c>
      <c r="Y2" s="29" t="s">
        <v>64</v>
      </c>
      <c r="Z2" s="29" t="s">
        <v>65</v>
      </c>
      <c r="AA2" s="29" t="s">
        <v>65</v>
      </c>
      <c r="AB2" s="29" t="s">
        <v>65</v>
      </c>
      <c r="AC2" s="29" t="s">
        <v>65</v>
      </c>
      <c r="AD2" s="29" t="s">
        <v>65</v>
      </c>
      <c r="AE2" s="29" t="s">
        <v>65</v>
      </c>
      <c r="AF2" s="29" t="s">
        <v>65</v>
      </c>
      <c r="AG2" s="29" t="s">
        <v>65</v>
      </c>
      <c r="AH2" s="29" t="s">
        <v>66</v>
      </c>
      <c r="AI2" s="29" t="s">
        <v>66</v>
      </c>
      <c r="AJ2" s="29" t="s">
        <v>65</v>
      </c>
      <c r="AK2" s="29" t="s">
        <v>65</v>
      </c>
      <c r="AL2" s="29" t="s">
        <v>65</v>
      </c>
      <c r="AM2" s="29" t="s">
        <v>66</v>
      </c>
      <c r="AN2" s="29" t="s">
        <v>65</v>
      </c>
      <c r="AO2" s="29" t="s">
        <v>65</v>
      </c>
      <c r="AP2" s="29" t="s">
        <v>67</v>
      </c>
      <c r="AQ2" s="29" t="s">
        <v>67</v>
      </c>
      <c r="AR2" s="29" t="s">
        <v>63</v>
      </c>
      <c r="AS2" s="29" t="s">
        <v>115</v>
      </c>
      <c r="AT2" s="29" t="s">
        <v>87</v>
      </c>
      <c r="AU2" s="29" t="s">
        <v>67</v>
      </c>
      <c r="AV2" s="29" t="s">
        <v>80</v>
      </c>
      <c r="AW2" s="29" t="s">
        <v>63</v>
      </c>
      <c r="AX2" s="29" t="s">
        <v>63</v>
      </c>
      <c r="AY2" s="29" t="s">
        <v>63</v>
      </c>
      <c r="AZ2" s="29" t="s">
        <v>72</v>
      </c>
      <c r="BA2" s="29" t="s">
        <v>72</v>
      </c>
      <c r="BB2" s="29" t="s">
        <v>63</v>
      </c>
      <c r="BC2" s="29" t="s">
        <v>73</v>
      </c>
      <c r="BD2" s="29"/>
      <c r="BE2" s="29" t="s">
        <v>73</v>
      </c>
      <c r="BF2" s="31"/>
    </row>
    <row r="3" spans="1:58" ht="13.2" x14ac:dyDescent="0.25">
      <c r="A3" s="7">
        <v>45572.364509907406</v>
      </c>
      <c r="B3" s="8" t="s">
        <v>328</v>
      </c>
      <c r="C3" s="9" t="s">
        <v>329</v>
      </c>
      <c r="D3" s="18">
        <v>28.57</v>
      </c>
      <c r="E3" s="18">
        <v>0.17</v>
      </c>
      <c r="F3" s="8" t="s">
        <v>114</v>
      </c>
      <c r="G3" s="8" t="s">
        <v>76</v>
      </c>
      <c r="H3" s="8" t="s">
        <v>330</v>
      </c>
      <c r="I3" s="8" t="s">
        <v>63</v>
      </c>
      <c r="J3" s="8" t="s">
        <v>64</v>
      </c>
      <c r="K3" s="8" t="s">
        <v>64</v>
      </c>
      <c r="L3" s="8" t="s">
        <v>64</v>
      </c>
      <c r="M3" s="8" t="s">
        <v>64</v>
      </c>
      <c r="N3" s="8" t="s">
        <v>84</v>
      </c>
      <c r="O3" s="8" t="s">
        <v>84</v>
      </c>
      <c r="P3" s="8" t="s">
        <v>64</v>
      </c>
      <c r="Q3" s="8" t="s">
        <v>84</v>
      </c>
      <c r="R3" s="8" t="s">
        <v>64</v>
      </c>
      <c r="S3" s="8" t="s">
        <v>64</v>
      </c>
      <c r="T3" s="8" t="s">
        <v>64</v>
      </c>
      <c r="U3" s="8" t="s">
        <v>84</v>
      </c>
      <c r="V3" s="8" t="s">
        <v>64</v>
      </c>
      <c r="W3" s="8" t="s">
        <v>84</v>
      </c>
      <c r="X3" s="8" t="s">
        <v>64</v>
      </c>
      <c r="Y3" s="8" t="s">
        <v>84</v>
      </c>
      <c r="Z3" s="8" t="s">
        <v>66</v>
      </c>
      <c r="AA3" s="8" t="s">
        <v>65</v>
      </c>
      <c r="AB3" s="8" t="s">
        <v>66</v>
      </c>
      <c r="AC3" s="8" t="s">
        <v>66</v>
      </c>
      <c r="AD3" s="8" t="s">
        <v>65</v>
      </c>
      <c r="AE3" s="8" t="s">
        <v>65</v>
      </c>
      <c r="AF3" s="8" t="s">
        <v>66</v>
      </c>
      <c r="AG3" s="8" t="s">
        <v>66</v>
      </c>
      <c r="AH3" s="8" t="s">
        <v>65</v>
      </c>
      <c r="AI3" s="8" t="s">
        <v>66</v>
      </c>
      <c r="AJ3" s="8" t="s">
        <v>66</v>
      </c>
      <c r="AK3" s="8" t="s">
        <v>65</v>
      </c>
      <c r="AL3" s="8" t="s">
        <v>66</v>
      </c>
      <c r="AM3" s="8" t="s">
        <v>65</v>
      </c>
      <c r="AN3" s="8" t="s">
        <v>66</v>
      </c>
      <c r="AO3" s="8" t="s">
        <v>66</v>
      </c>
      <c r="AP3" s="8" t="s">
        <v>67</v>
      </c>
      <c r="AQ3" s="8" t="s">
        <v>67</v>
      </c>
      <c r="AR3" s="8" t="s">
        <v>63</v>
      </c>
      <c r="AS3" s="8" t="s">
        <v>115</v>
      </c>
      <c r="AT3" s="8" t="s">
        <v>69</v>
      </c>
      <c r="AU3" s="8" t="s">
        <v>67</v>
      </c>
      <c r="AV3" s="8" t="s">
        <v>67</v>
      </c>
      <c r="AW3" s="8" t="s">
        <v>73</v>
      </c>
      <c r="AX3" s="8" t="s">
        <v>63</v>
      </c>
      <c r="AY3" s="8" t="s">
        <v>63</v>
      </c>
      <c r="AZ3" s="8" t="s">
        <v>72</v>
      </c>
      <c r="BA3" s="8" t="s">
        <v>63</v>
      </c>
      <c r="BB3" s="8" t="s">
        <v>72</v>
      </c>
      <c r="BC3" s="8" t="s">
        <v>73</v>
      </c>
      <c r="BE3" s="8" t="s">
        <v>73</v>
      </c>
    </row>
    <row r="4" spans="1:58" ht="13.2" x14ac:dyDescent="0.25">
      <c r="A4" s="4">
        <v>45572.364512777778</v>
      </c>
      <c r="B4" s="5" t="s">
        <v>331</v>
      </c>
      <c r="C4" s="6" t="s">
        <v>332</v>
      </c>
      <c r="D4" s="18">
        <v>29.46</v>
      </c>
      <c r="E4" s="18">
        <v>0.5</v>
      </c>
      <c r="F4" s="5" t="s">
        <v>114</v>
      </c>
      <c r="G4" s="5" t="s">
        <v>76</v>
      </c>
      <c r="H4" s="5" t="s">
        <v>330</v>
      </c>
      <c r="I4" s="5" t="s">
        <v>63</v>
      </c>
      <c r="J4" s="5" t="s">
        <v>64</v>
      </c>
      <c r="K4" s="5" t="s">
        <v>64</v>
      </c>
      <c r="L4" s="5" t="s">
        <v>64</v>
      </c>
      <c r="M4" s="5" t="s">
        <v>84</v>
      </c>
      <c r="N4" s="5" t="s">
        <v>64</v>
      </c>
      <c r="O4" s="5" t="s">
        <v>64</v>
      </c>
      <c r="P4" s="5" t="s">
        <v>84</v>
      </c>
      <c r="Q4" s="5" t="s">
        <v>64</v>
      </c>
      <c r="R4" s="5" t="s">
        <v>64</v>
      </c>
      <c r="S4" s="5" t="s">
        <v>64</v>
      </c>
      <c r="T4" s="5" t="s">
        <v>64</v>
      </c>
      <c r="U4" s="5" t="s">
        <v>64</v>
      </c>
      <c r="V4" s="5" t="s">
        <v>64</v>
      </c>
      <c r="W4" s="5" t="s">
        <v>64</v>
      </c>
      <c r="X4" s="5" t="s">
        <v>64</v>
      </c>
      <c r="Y4" s="5" t="s">
        <v>64</v>
      </c>
      <c r="Z4" s="5" t="s">
        <v>65</v>
      </c>
      <c r="AA4" s="5" t="s">
        <v>66</v>
      </c>
      <c r="AB4" s="5" t="s">
        <v>65</v>
      </c>
      <c r="AC4" s="5" t="s">
        <v>65</v>
      </c>
      <c r="AD4" s="5" t="s">
        <v>65</v>
      </c>
      <c r="AE4" s="5" t="s">
        <v>65</v>
      </c>
      <c r="AF4" s="5" t="s">
        <v>66</v>
      </c>
      <c r="AG4" s="5" t="s">
        <v>66</v>
      </c>
      <c r="AH4" s="5" t="s">
        <v>65</v>
      </c>
      <c r="AI4" s="5" t="s">
        <v>79</v>
      </c>
      <c r="AJ4" s="5" t="s">
        <v>65</v>
      </c>
      <c r="AK4" s="5" t="s">
        <v>65</v>
      </c>
      <c r="AL4" s="5" t="s">
        <v>65</v>
      </c>
      <c r="AM4" s="5" t="s">
        <v>65</v>
      </c>
      <c r="AN4" s="5" t="s">
        <v>66</v>
      </c>
      <c r="AO4" s="5" t="s">
        <v>65</v>
      </c>
      <c r="AP4" s="5" t="s">
        <v>85</v>
      </c>
      <c r="AQ4" s="5" t="s">
        <v>85</v>
      </c>
      <c r="AR4" s="5" t="s">
        <v>86</v>
      </c>
      <c r="AS4" s="5" t="s">
        <v>115</v>
      </c>
      <c r="AT4" s="5" t="s">
        <v>87</v>
      </c>
      <c r="AU4" s="5" t="s">
        <v>70</v>
      </c>
      <c r="AV4" s="5" t="s">
        <v>71</v>
      </c>
      <c r="AW4" s="5" t="s">
        <v>72</v>
      </c>
      <c r="AX4" s="5" t="s">
        <v>72</v>
      </c>
      <c r="AY4" s="5" t="s">
        <v>63</v>
      </c>
      <c r="AZ4" s="5" t="s">
        <v>63</v>
      </c>
      <c r="BA4" s="5" t="s">
        <v>63</v>
      </c>
      <c r="BB4" s="5" t="s">
        <v>72</v>
      </c>
      <c r="BC4" s="5" t="s">
        <v>73</v>
      </c>
      <c r="BE4" s="5" t="s">
        <v>73</v>
      </c>
    </row>
    <row r="5" spans="1:58" ht="13.2" x14ac:dyDescent="0.25">
      <c r="A5" s="7">
        <v>45572.365746388889</v>
      </c>
      <c r="B5" s="8" t="s">
        <v>333</v>
      </c>
      <c r="C5" s="9" t="s">
        <v>334</v>
      </c>
      <c r="D5" s="18">
        <v>37.5</v>
      </c>
      <c r="E5" s="18">
        <v>0.17</v>
      </c>
      <c r="F5" s="8" t="s">
        <v>114</v>
      </c>
      <c r="G5" s="8" t="s">
        <v>76</v>
      </c>
      <c r="H5" s="8" t="s">
        <v>335</v>
      </c>
      <c r="I5" s="8" t="s">
        <v>63</v>
      </c>
      <c r="J5" s="8" t="s">
        <v>64</v>
      </c>
      <c r="K5" s="8" t="s">
        <v>84</v>
      </c>
      <c r="L5" s="8" t="s">
        <v>64</v>
      </c>
      <c r="M5" s="8" t="s">
        <v>84</v>
      </c>
      <c r="N5" s="8" t="s">
        <v>64</v>
      </c>
      <c r="O5" s="8" t="s">
        <v>64</v>
      </c>
      <c r="P5" s="8" t="s">
        <v>84</v>
      </c>
      <c r="Q5" s="8" t="s">
        <v>64</v>
      </c>
      <c r="R5" s="8" t="s">
        <v>64</v>
      </c>
      <c r="S5" s="8" t="s">
        <v>64</v>
      </c>
      <c r="T5" s="8" t="s">
        <v>64</v>
      </c>
      <c r="U5" s="8" t="s">
        <v>64</v>
      </c>
      <c r="V5" s="8" t="s">
        <v>64</v>
      </c>
      <c r="W5" s="8" t="s">
        <v>64</v>
      </c>
      <c r="X5" s="8" t="s">
        <v>64</v>
      </c>
      <c r="Y5" s="8" t="s">
        <v>64</v>
      </c>
      <c r="Z5" s="8" t="s">
        <v>66</v>
      </c>
      <c r="AA5" s="8" t="s">
        <v>66</v>
      </c>
      <c r="AB5" s="8" t="s">
        <v>65</v>
      </c>
      <c r="AC5" s="8" t="s">
        <v>66</v>
      </c>
      <c r="AD5" s="8" t="s">
        <v>66</v>
      </c>
      <c r="AE5" s="8" t="s">
        <v>65</v>
      </c>
      <c r="AF5" s="8" t="s">
        <v>66</v>
      </c>
      <c r="AG5" s="8" t="s">
        <v>65</v>
      </c>
      <c r="AH5" s="8" t="s">
        <v>66</v>
      </c>
      <c r="AI5" s="8" t="s">
        <v>101</v>
      </c>
      <c r="AJ5" s="8" t="s">
        <v>66</v>
      </c>
      <c r="AK5" s="8" t="s">
        <v>79</v>
      </c>
      <c r="AL5" s="8" t="s">
        <v>66</v>
      </c>
      <c r="AM5" s="8" t="s">
        <v>79</v>
      </c>
      <c r="AN5" s="8" t="s">
        <v>66</v>
      </c>
      <c r="AO5" s="8" t="s">
        <v>65</v>
      </c>
      <c r="AP5" s="8" t="s">
        <v>85</v>
      </c>
      <c r="AQ5" s="8" t="s">
        <v>151</v>
      </c>
      <c r="AR5" s="8" t="s">
        <v>86</v>
      </c>
      <c r="AS5" s="8" t="s">
        <v>115</v>
      </c>
      <c r="AT5" s="8" t="s">
        <v>69</v>
      </c>
      <c r="AU5" s="8" t="s">
        <v>80</v>
      </c>
      <c r="AV5" s="8" t="s">
        <v>71</v>
      </c>
      <c r="AW5" s="8" t="s">
        <v>72</v>
      </c>
      <c r="AX5" s="8" t="s">
        <v>73</v>
      </c>
      <c r="AY5" s="8" t="s">
        <v>73</v>
      </c>
      <c r="AZ5" s="8" t="s">
        <v>63</v>
      </c>
      <c r="BA5" s="8" t="s">
        <v>72</v>
      </c>
      <c r="BB5" s="8" t="s">
        <v>73</v>
      </c>
      <c r="BC5" s="8" t="s">
        <v>73</v>
      </c>
      <c r="BE5" s="8" t="s">
        <v>73</v>
      </c>
    </row>
    <row r="6" spans="1:58" ht="13.2" x14ac:dyDescent="0.25">
      <c r="A6" s="4">
        <v>45572.369467696757</v>
      </c>
      <c r="B6" s="5" t="s">
        <v>336</v>
      </c>
      <c r="C6" s="6" t="s">
        <v>337</v>
      </c>
      <c r="D6" s="18">
        <v>44.64</v>
      </c>
      <c r="E6" s="18">
        <v>0.25</v>
      </c>
      <c r="F6" s="5" t="s">
        <v>114</v>
      </c>
      <c r="G6" s="5" t="s">
        <v>76</v>
      </c>
      <c r="H6" s="5" t="s">
        <v>330</v>
      </c>
      <c r="I6" s="5" t="s">
        <v>63</v>
      </c>
      <c r="J6" s="5" t="s">
        <v>64</v>
      </c>
      <c r="K6" s="5" t="s">
        <v>78</v>
      </c>
      <c r="L6" s="5" t="s">
        <v>64</v>
      </c>
      <c r="M6" s="5" t="s">
        <v>78</v>
      </c>
      <c r="N6" s="5" t="s">
        <v>64</v>
      </c>
      <c r="O6" s="5" t="s">
        <v>64</v>
      </c>
      <c r="P6" s="5" t="s">
        <v>64</v>
      </c>
      <c r="Q6" s="5" t="s">
        <v>64</v>
      </c>
      <c r="R6" s="5" t="s">
        <v>64</v>
      </c>
      <c r="S6" s="5" t="s">
        <v>64</v>
      </c>
      <c r="T6" s="5" t="s">
        <v>84</v>
      </c>
      <c r="U6" s="5" t="s">
        <v>64</v>
      </c>
      <c r="V6" s="5" t="s">
        <v>64</v>
      </c>
      <c r="W6" s="5" t="s">
        <v>84</v>
      </c>
      <c r="X6" s="5" t="s">
        <v>64</v>
      </c>
      <c r="Y6" s="5" t="s">
        <v>64</v>
      </c>
      <c r="Z6" s="5" t="s">
        <v>65</v>
      </c>
      <c r="AA6" s="5" t="s">
        <v>65</v>
      </c>
      <c r="AB6" s="5" t="s">
        <v>65</v>
      </c>
      <c r="AC6" s="5" t="s">
        <v>65</v>
      </c>
      <c r="AD6" s="5" t="s">
        <v>65</v>
      </c>
      <c r="AE6" s="5" t="s">
        <v>65</v>
      </c>
      <c r="AF6" s="5" t="s">
        <v>66</v>
      </c>
      <c r="AG6" s="5" t="s">
        <v>65</v>
      </c>
      <c r="AH6" s="5" t="s">
        <v>66</v>
      </c>
      <c r="AI6" s="5" t="s">
        <v>101</v>
      </c>
      <c r="AJ6" s="5" t="s">
        <v>65</v>
      </c>
      <c r="AK6" s="5" t="s">
        <v>66</v>
      </c>
      <c r="AL6" s="5" t="s">
        <v>65</v>
      </c>
      <c r="AM6" s="5" t="s">
        <v>65</v>
      </c>
      <c r="AN6" s="5" t="s">
        <v>66</v>
      </c>
      <c r="AO6" s="5" t="s">
        <v>66</v>
      </c>
      <c r="AP6" s="5" t="s">
        <v>277</v>
      </c>
      <c r="AQ6" s="5" t="s">
        <v>277</v>
      </c>
      <c r="AR6" s="5" t="s">
        <v>63</v>
      </c>
      <c r="AS6" s="5" t="s">
        <v>68</v>
      </c>
      <c r="AT6" s="5" t="s">
        <v>69</v>
      </c>
      <c r="AU6" s="5" t="s">
        <v>93</v>
      </c>
      <c r="AV6" s="5" t="s">
        <v>71</v>
      </c>
      <c r="AW6" s="5" t="s">
        <v>73</v>
      </c>
      <c r="AX6" s="5" t="s">
        <v>73</v>
      </c>
      <c r="AY6" s="5" t="s">
        <v>73</v>
      </c>
      <c r="AZ6" s="5" t="s">
        <v>63</v>
      </c>
      <c r="BA6" s="5" t="s">
        <v>72</v>
      </c>
      <c r="BB6" s="5" t="s">
        <v>63</v>
      </c>
      <c r="BC6" s="5" t="s">
        <v>73</v>
      </c>
      <c r="BE6" s="5" t="s">
        <v>73</v>
      </c>
    </row>
    <row r="7" spans="1:58" ht="13.2" x14ac:dyDescent="0.25">
      <c r="A7" s="7">
        <v>45572.370179606485</v>
      </c>
      <c r="B7" s="8" t="s">
        <v>338</v>
      </c>
      <c r="C7" s="9" t="s">
        <v>339</v>
      </c>
      <c r="D7" s="18">
        <v>54.46</v>
      </c>
      <c r="E7" s="18">
        <v>0.71</v>
      </c>
      <c r="F7" s="8" t="s">
        <v>114</v>
      </c>
      <c r="G7" s="8" t="s">
        <v>76</v>
      </c>
      <c r="H7" s="8" t="s">
        <v>340</v>
      </c>
      <c r="I7" s="8" t="s">
        <v>63</v>
      </c>
      <c r="J7" s="8" t="s">
        <v>64</v>
      </c>
      <c r="K7" s="8" t="s">
        <v>64</v>
      </c>
      <c r="L7" s="8" t="s">
        <v>64</v>
      </c>
      <c r="M7" s="8" t="s">
        <v>78</v>
      </c>
      <c r="N7" s="8" t="s">
        <v>64</v>
      </c>
      <c r="O7" s="8" t="s">
        <v>64</v>
      </c>
      <c r="P7" s="8" t="s">
        <v>64</v>
      </c>
      <c r="Q7" s="8" t="s">
        <v>64</v>
      </c>
      <c r="R7" s="8" t="s">
        <v>64</v>
      </c>
      <c r="S7" s="8" t="s">
        <v>64</v>
      </c>
      <c r="T7" s="8" t="s">
        <v>64</v>
      </c>
      <c r="U7" s="8" t="s">
        <v>64</v>
      </c>
      <c r="V7" s="8" t="s">
        <v>64</v>
      </c>
      <c r="W7" s="8" t="s">
        <v>64</v>
      </c>
      <c r="X7" s="8" t="s">
        <v>64</v>
      </c>
      <c r="Y7" s="8" t="s">
        <v>64</v>
      </c>
      <c r="Z7" s="8" t="s">
        <v>65</v>
      </c>
      <c r="AA7" s="8" t="s">
        <v>65</v>
      </c>
      <c r="AB7" s="8" t="s">
        <v>65</v>
      </c>
      <c r="AC7" s="8" t="s">
        <v>65</v>
      </c>
      <c r="AD7" s="8" t="s">
        <v>65</v>
      </c>
      <c r="AE7" s="8" t="s">
        <v>66</v>
      </c>
      <c r="AF7" s="8" t="s">
        <v>65</v>
      </c>
      <c r="AG7" s="8" t="s">
        <v>65</v>
      </c>
      <c r="AH7" s="8" t="s">
        <v>66</v>
      </c>
      <c r="AI7" s="8" t="s">
        <v>101</v>
      </c>
      <c r="AJ7" s="8" t="s">
        <v>65</v>
      </c>
      <c r="AK7" s="8" t="s">
        <v>65</v>
      </c>
      <c r="AL7" s="8" t="s">
        <v>65</v>
      </c>
      <c r="AM7" s="8" t="s">
        <v>65</v>
      </c>
      <c r="AN7" s="8" t="s">
        <v>66</v>
      </c>
      <c r="AO7" s="8" t="s">
        <v>66</v>
      </c>
      <c r="AP7" s="8" t="s">
        <v>80</v>
      </c>
      <c r="AQ7" s="8" t="s">
        <v>80</v>
      </c>
      <c r="AR7" s="8" t="s">
        <v>63</v>
      </c>
      <c r="AS7" s="8" t="s">
        <v>120</v>
      </c>
      <c r="AT7" s="8" t="s">
        <v>87</v>
      </c>
      <c r="AU7" s="8" t="s">
        <v>70</v>
      </c>
      <c r="AV7" s="8" t="s">
        <v>71</v>
      </c>
      <c r="AW7" s="8" t="s">
        <v>72</v>
      </c>
      <c r="AX7" s="8" t="s">
        <v>72</v>
      </c>
      <c r="AY7" s="8" t="s">
        <v>72</v>
      </c>
      <c r="AZ7" s="8" t="s">
        <v>73</v>
      </c>
      <c r="BA7" s="8" t="s">
        <v>73</v>
      </c>
      <c r="BB7" s="8" t="s">
        <v>73</v>
      </c>
      <c r="BC7" s="8" t="s">
        <v>73</v>
      </c>
      <c r="BE7" s="8" t="s">
        <v>73</v>
      </c>
    </row>
    <row r="8" spans="1:58" ht="13.2" x14ac:dyDescent="0.25">
      <c r="A8" s="4">
        <v>45572.370500717589</v>
      </c>
      <c r="B8" s="5" t="s">
        <v>341</v>
      </c>
      <c r="C8" s="6" t="s">
        <v>342</v>
      </c>
      <c r="D8" s="18">
        <v>100</v>
      </c>
      <c r="E8" s="18">
        <v>0.57999999999999996</v>
      </c>
      <c r="F8" s="5" t="s">
        <v>60</v>
      </c>
      <c r="G8" s="5" t="s">
        <v>76</v>
      </c>
      <c r="H8" s="5" t="s">
        <v>330</v>
      </c>
      <c r="I8" s="5" t="s">
        <v>63</v>
      </c>
      <c r="J8" s="5" t="s">
        <v>145</v>
      </c>
      <c r="K8" s="5" t="s">
        <v>64</v>
      </c>
      <c r="L8" s="5" t="s">
        <v>64</v>
      </c>
      <c r="M8" s="5" t="s">
        <v>64</v>
      </c>
      <c r="N8" s="5" t="s">
        <v>64</v>
      </c>
      <c r="O8" s="5" t="s">
        <v>64</v>
      </c>
      <c r="P8" s="5" t="s">
        <v>64</v>
      </c>
      <c r="Q8" s="5" t="s">
        <v>64</v>
      </c>
      <c r="R8" s="5" t="s">
        <v>64</v>
      </c>
      <c r="S8" s="5" t="s">
        <v>64</v>
      </c>
      <c r="T8" s="5" t="s">
        <v>64</v>
      </c>
      <c r="U8" s="5" t="s">
        <v>84</v>
      </c>
      <c r="V8" s="5" t="s">
        <v>64</v>
      </c>
      <c r="W8" s="5" t="s">
        <v>64</v>
      </c>
      <c r="X8" s="5" t="s">
        <v>64</v>
      </c>
      <c r="Y8" s="5" t="s">
        <v>64</v>
      </c>
      <c r="Z8" s="5" t="s">
        <v>66</v>
      </c>
      <c r="AA8" s="5" t="s">
        <v>66</v>
      </c>
      <c r="AB8" s="5" t="s">
        <v>66</v>
      </c>
      <c r="AC8" s="5" t="s">
        <v>66</v>
      </c>
      <c r="AD8" s="5" t="s">
        <v>79</v>
      </c>
      <c r="AE8" s="5" t="s">
        <v>66</v>
      </c>
      <c r="AF8" s="5" t="s">
        <v>66</v>
      </c>
      <c r="AG8" s="5" t="s">
        <v>65</v>
      </c>
      <c r="AH8" s="5" t="s">
        <v>65</v>
      </c>
      <c r="AI8" s="5" t="s">
        <v>101</v>
      </c>
      <c r="AJ8" s="5" t="s">
        <v>66</v>
      </c>
      <c r="AK8" s="5" t="s">
        <v>65</v>
      </c>
      <c r="AL8" s="5" t="s">
        <v>66</v>
      </c>
      <c r="AM8" s="5" t="s">
        <v>65</v>
      </c>
      <c r="AN8" s="5" t="s">
        <v>79</v>
      </c>
      <c r="AO8" s="5" t="s">
        <v>79</v>
      </c>
      <c r="AP8" s="5" t="s">
        <v>85</v>
      </c>
      <c r="AQ8" s="5" t="s">
        <v>85</v>
      </c>
      <c r="AR8" s="5" t="s">
        <v>73</v>
      </c>
      <c r="AS8" s="5" t="s">
        <v>343</v>
      </c>
      <c r="AT8" s="5" t="s">
        <v>69</v>
      </c>
      <c r="AU8" s="5" t="s">
        <v>70</v>
      </c>
      <c r="AV8" s="5" t="s">
        <v>71</v>
      </c>
      <c r="AW8" s="5" t="s">
        <v>72</v>
      </c>
      <c r="AX8" s="5" t="s">
        <v>73</v>
      </c>
      <c r="AY8" s="5" t="s">
        <v>73</v>
      </c>
      <c r="AZ8" s="5" t="s">
        <v>72</v>
      </c>
      <c r="BA8" s="5" t="s">
        <v>73</v>
      </c>
      <c r="BB8" s="5" t="s">
        <v>73</v>
      </c>
      <c r="BC8" s="5" t="s">
        <v>73</v>
      </c>
      <c r="BE8" s="5" t="s">
        <v>73</v>
      </c>
      <c r="BF8" s="16" t="s">
        <v>271</v>
      </c>
    </row>
    <row r="9" spans="1:58" ht="13.2" x14ac:dyDescent="0.25">
      <c r="A9" s="7">
        <v>45572.370670995369</v>
      </c>
      <c r="B9" s="8" t="s">
        <v>344</v>
      </c>
      <c r="C9" s="9" t="s">
        <v>345</v>
      </c>
      <c r="D9" s="18">
        <v>100</v>
      </c>
      <c r="E9" s="18">
        <v>0.96</v>
      </c>
      <c r="F9" s="8" t="s">
        <v>60</v>
      </c>
      <c r="G9" s="8" t="s">
        <v>76</v>
      </c>
      <c r="H9" s="8" t="s">
        <v>346</v>
      </c>
      <c r="I9" s="8" t="s">
        <v>63</v>
      </c>
      <c r="J9" s="8" t="s">
        <v>64</v>
      </c>
      <c r="K9" s="8" t="s">
        <v>64</v>
      </c>
      <c r="L9" s="8" t="s">
        <v>64</v>
      </c>
      <c r="M9" s="8" t="s">
        <v>84</v>
      </c>
      <c r="N9" s="8" t="s">
        <v>84</v>
      </c>
      <c r="O9" s="8" t="s">
        <v>64</v>
      </c>
      <c r="P9" s="8" t="s">
        <v>84</v>
      </c>
      <c r="Q9" s="8" t="s">
        <v>64</v>
      </c>
      <c r="R9" s="8" t="s">
        <v>64</v>
      </c>
      <c r="S9" s="8" t="s">
        <v>64</v>
      </c>
      <c r="T9" s="8" t="s">
        <v>64</v>
      </c>
      <c r="U9" s="8" t="s">
        <v>64</v>
      </c>
      <c r="V9" s="8" t="s">
        <v>64</v>
      </c>
      <c r="W9" s="8" t="s">
        <v>64</v>
      </c>
      <c r="X9" s="8" t="s">
        <v>64</v>
      </c>
      <c r="Y9" s="8" t="s">
        <v>64</v>
      </c>
      <c r="Z9" s="8" t="s">
        <v>65</v>
      </c>
      <c r="AA9" s="8" t="s">
        <v>65</v>
      </c>
      <c r="AB9" s="8" t="s">
        <v>65</v>
      </c>
      <c r="AC9" s="8" t="s">
        <v>65</v>
      </c>
      <c r="AD9" s="8" t="s">
        <v>65</v>
      </c>
      <c r="AE9" s="8" t="s">
        <v>65</v>
      </c>
      <c r="AF9" s="8" t="s">
        <v>65</v>
      </c>
      <c r="AG9" s="8" t="s">
        <v>65</v>
      </c>
      <c r="AH9" s="8" t="s">
        <v>66</v>
      </c>
      <c r="AI9" s="8" t="s">
        <v>79</v>
      </c>
      <c r="AJ9" s="8" t="s">
        <v>65</v>
      </c>
      <c r="AK9" s="8" t="s">
        <v>66</v>
      </c>
      <c r="AL9" s="8" t="s">
        <v>79</v>
      </c>
      <c r="AM9" s="8" t="s">
        <v>65</v>
      </c>
      <c r="AN9" s="8" t="s">
        <v>65</v>
      </c>
      <c r="AO9" s="8" t="s">
        <v>65</v>
      </c>
      <c r="AP9" s="8" t="s">
        <v>85</v>
      </c>
      <c r="AQ9" s="8" t="s">
        <v>85</v>
      </c>
      <c r="AR9" s="8" t="s">
        <v>73</v>
      </c>
      <c r="AS9" s="8" t="s">
        <v>115</v>
      </c>
      <c r="AT9" s="8" t="s">
        <v>87</v>
      </c>
      <c r="AU9" s="8" t="s">
        <v>70</v>
      </c>
      <c r="AV9" s="8" t="s">
        <v>71</v>
      </c>
      <c r="AW9" s="8" t="s">
        <v>73</v>
      </c>
      <c r="AX9" s="8" t="s">
        <v>63</v>
      </c>
      <c r="AY9" s="8" t="s">
        <v>63</v>
      </c>
      <c r="AZ9" s="8" t="s">
        <v>63</v>
      </c>
      <c r="BA9" s="8" t="s">
        <v>63</v>
      </c>
      <c r="BB9" s="8" t="s">
        <v>63</v>
      </c>
      <c r="BC9" s="8" t="s">
        <v>73</v>
      </c>
      <c r="BE9" s="8" t="s">
        <v>73</v>
      </c>
    </row>
    <row r="10" spans="1:58" ht="13.2" x14ac:dyDescent="0.25">
      <c r="A10" s="4">
        <v>45572.374615833338</v>
      </c>
      <c r="B10" s="5" t="s">
        <v>347</v>
      </c>
      <c r="C10" s="5" t="s">
        <v>348</v>
      </c>
      <c r="D10" s="18">
        <v>86.72</v>
      </c>
      <c r="E10" s="18">
        <v>0.79</v>
      </c>
      <c r="F10" s="5" t="s">
        <v>114</v>
      </c>
      <c r="G10" s="5" t="s">
        <v>76</v>
      </c>
      <c r="H10" s="5" t="s">
        <v>349</v>
      </c>
      <c r="I10" s="5" t="s">
        <v>63</v>
      </c>
      <c r="J10" s="5" t="s">
        <v>64</v>
      </c>
      <c r="K10" s="5" t="s">
        <v>64</v>
      </c>
      <c r="L10" s="5" t="s">
        <v>64</v>
      </c>
      <c r="M10" s="5" t="s">
        <v>84</v>
      </c>
      <c r="N10" s="5" t="s">
        <v>64</v>
      </c>
      <c r="O10" s="5" t="s">
        <v>64</v>
      </c>
      <c r="P10" s="5" t="s">
        <v>64</v>
      </c>
      <c r="Q10" s="5" t="s">
        <v>64</v>
      </c>
      <c r="R10" s="5" t="s">
        <v>64</v>
      </c>
      <c r="S10" s="5" t="s">
        <v>64</v>
      </c>
      <c r="T10" s="5" t="s">
        <v>64</v>
      </c>
      <c r="U10" s="5" t="s">
        <v>78</v>
      </c>
      <c r="V10" s="5" t="s">
        <v>84</v>
      </c>
      <c r="W10" s="5" t="s">
        <v>64</v>
      </c>
      <c r="X10" s="5" t="s">
        <v>64</v>
      </c>
      <c r="Y10" s="5" t="s">
        <v>78</v>
      </c>
      <c r="Z10" s="5" t="s">
        <v>65</v>
      </c>
      <c r="AA10" s="5" t="s">
        <v>65</v>
      </c>
      <c r="AB10" s="5" t="s">
        <v>65</v>
      </c>
      <c r="AC10" s="5" t="s">
        <v>65</v>
      </c>
      <c r="AD10" s="5" t="s">
        <v>65</v>
      </c>
      <c r="AE10" s="5" t="s">
        <v>65</v>
      </c>
      <c r="AF10" s="5" t="s">
        <v>65</v>
      </c>
      <c r="AG10" s="5" t="s">
        <v>65</v>
      </c>
      <c r="AH10" s="5" t="s">
        <v>65</v>
      </c>
      <c r="AI10" s="5" t="s">
        <v>79</v>
      </c>
      <c r="AJ10" s="5" t="s">
        <v>65</v>
      </c>
      <c r="AK10" s="5" t="s">
        <v>65</v>
      </c>
      <c r="AL10" s="5" t="s">
        <v>65</v>
      </c>
      <c r="AM10" s="5" t="s">
        <v>65</v>
      </c>
      <c r="AN10" s="5" t="s">
        <v>65</v>
      </c>
      <c r="AO10" s="5" t="s">
        <v>65</v>
      </c>
      <c r="AP10" s="5" t="s">
        <v>85</v>
      </c>
      <c r="AQ10" s="5" t="s">
        <v>85</v>
      </c>
      <c r="AR10" s="5" t="s">
        <v>73</v>
      </c>
      <c r="AS10" s="5" t="s">
        <v>68</v>
      </c>
      <c r="AT10" s="5" t="s">
        <v>169</v>
      </c>
      <c r="AU10" s="5" t="s">
        <v>70</v>
      </c>
      <c r="AV10" s="5" t="s">
        <v>80</v>
      </c>
      <c r="AW10" s="5" t="s">
        <v>63</v>
      </c>
      <c r="AX10" s="5" t="s">
        <v>63</v>
      </c>
      <c r="AY10" s="5" t="s">
        <v>72</v>
      </c>
      <c r="AZ10" s="5" t="s">
        <v>72</v>
      </c>
      <c r="BA10" s="5" t="s">
        <v>72</v>
      </c>
      <c r="BB10" s="5" t="s">
        <v>72</v>
      </c>
      <c r="BC10" s="5" t="s">
        <v>73</v>
      </c>
      <c r="BE10" s="5" t="s">
        <v>73</v>
      </c>
    </row>
    <row r="11" spans="1:58" ht="13.2" x14ac:dyDescent="0.25">
      <c r="A11" s="7">
        <v>45572.375294675927</v>
      </c>
      <c r="B11" s="8" t="s">
        <v>350</v>
      </c>
      <c r="C11" s="9" t="s">
        <v>351</v>
      </c>
      <c r="D11" s="18">
        <v>100</v>
      </c>
      <c r="E11" s="18">
        <v>0.57999999999999996</v>
      </c>
      <c r="F11" s="8" t="s">
        <v>60</v>
      </c>
      <c r="G11" s="8" t="s">
        <v>76</v>
      </c>
      <c r="H11" s="8" t="s">
        <v>352</v>
      </c>
      <c r="I11" s="8" t="s">
        <v>63</v>
      </c>
      <c r="J11" s="8" t="s">
        <v>64</v>
      </c>
      <c r="K11" s="8" t="s">
        <v>64</v>
      </c>
      <c r="L11" s="8" t="s">
        <v>64</v>
      </c>
      <c r="M11" s="8" t="s">
        <v>84</v>
      </c>
      <c r="N11" s="8" t="s">
        <v>64</v>
      </c>
      <c r="O11" s="8" t="s">
        <v>64</v>
      </c>
      <c r="P11" s="8" t="s">
        <v>64</v>
      </c>
      <c r="Q11" s="8" t="s">
        <v>64</v>
      </c>
      <c r="R11" s="8" t="s">
        <v>64</v>
      </c>
      <c r="S11" s="8" t="s">
        <v>84</v>
      </c>
      <c r="T11" s="8" t="s">
        <v>64</v>
      </c>
      <c r="U11" s="8" t="s">
        <v>64</v>
      </c>
      <c r="V11" s="8" t="s">
        <v>64</v>
      </c>
      <c r="W11" s="8" t="s">
        <v>64</v>
      </c>
      <c r="X11" s="8" t="s">
        <v>64</v>
      </c>
      <c r="Y11" s="8" t="s">
        <v>64</v>
      </c>
      <c r="Z11" s="8" t="s">
        <v>65</v>
      </c>
      <c r="AA11" s="8" t="s">
        <v>65</v>
      </c>
      <c r="AB11" s="8" t="s">
        <v>65</v>
      </c>
      <c r="AC11" s="8" t="s">
        <v>65</v>
      </c>
      <c r="AD11" s="8" t="s">
        <v>65</v>
      </c>
      <c r="AE11" s="8" t="s">
        <v>65</v>
      </c>
      <c r="AF11" s="8" t="s">
        <v>66</v>
      </c>
      <c r="AG11" s="8" t="s">
        <v>65</v>
      </c>
      <c r="AH11" s="8" t="s">
        <v>65</v>
      </c>
      <c r="AI11" s="8" t="s">
        <v>101</v>
      </c>
      <c r="AJ11" s="8" t="s">
        <v>65</v>
      </c>
      <c r="AK11" s="8" t="s">
        <v>65</v>
      </c>
      <c r="AL11" s="8" t="s">
        <v>65</v>
      </c>
      <c r="AM11" s="8" t="s">
        <v>66</v>
      </c>
      <c r="AN11" s="8" t="s">
        <v>66</v>
      </c>
      <c r="AO11" s="8" t="s">
        <v>66</v>
      </c>
      <c r="AP11" s="8" t="s">
        <v>67</v>
      </c>
      <c r="AQ11" s="8" t="s">
        <v>67</v>
      </c>
      <c r="AR11" s="8" t="s">
        <v>63</v>
      </c>
      <c r="AS11" s="8" t="s">
        <v>353</v>
      </c>
      <c r="AT11" s="8" t="s">
        <v>69</v>
      </c>
      <c r="AU11" s="8" t="s">
        <v>93</v>
      </c>
      <c r="AV11" s="8" t="s">
        <v>132</v>
      </c>
      <c r="AW11" s="8" t="s">
        <v>72</v>
      </c>
      <c r="AX11" s="8" t="s">
        <v>72</v>
      </c>
      <c r="AY11" s="8" t="s">
        <v>73</v>
      </c>
      <c r="AZ11" s="8" t="s">
        <v>73</v>
      </c>
      <c r="BA11" s="8" t="s">
        <v>73</v>
      </c>
      <c r="BB11" s="8" t="s">
        <v>73</v>
      </c>
      <c r="BC11" s="8" t="s">
        <v>73</v>
      </c>
      <c r="BE11" s="8" t="s">
        <v>73</v>
      </c>
    </row>
    <row r="12" spans="1:58" ht="13.2" x14ac:dyDescent="0.25">
      <c r="A12" s="4">
        <v>45572.375980613426</v>
      </c>
      <c r="B12" s="5" t="s">
        <v>354</v>
      </c>
      <c r="C12" s="6" t="s">
        <v>355</v>
      </c>
      <c r="D12" s="18">
        <v>47</v>
      </c>
      <c r="E12" s="18">
        <v>0.25</v>
      </c>
      <c r="F12" s="5" t="s">
        <v>60</v>
      </c>
      <c r="G12" s="5" t="s">
        <v>76</v>
      </c>
      <c r="H12" s="5" t="s">
        <v>330</v>
      </c>
      <c r="I12" s="5" t="s">
        <v>63</v>
      </c>
      <c r="J12" s="5" t="s">
        <v>145</v>
      </c>
      <c r="K12" s="5" t="s">
        <v>84</v>
      </c>
      <c r="L12" s="5" t="s">
        <v>64</v>
      </c>
      <c r="M12" s="5" t="s">
        <v>84</v>
      </c>
      <c r="N12" s="5" t="s">
        <v>84</v>
      </c>
      <c r="O12" s="5" t="s">
        <v>84</v>
      </c>
      <c r="P12" s="5" t="s">
        <v>84</v>
      </c>
      <c r="Q12" s="5" t="s">
        <v>84</v>
      </c>
      <c r="R12" s="5" t="s">
        <v>64</v>
      </c>
      <c r="S12" s="5" t="s">
        <v>64</v>
      </c>
      <c r="T12" s="5" t="s">
        <v>64</v>
      </c>
      <c r="U12" s="5" t="s">
        <v>84</v>
      </c>
      <c r="V12" s="5" t="s">
        <v>64</v>
      </c>
      <c r="W12" s="5" t="s">
        <v>64</v>
      </c>
      <c r="X12" s="5" t="s">
        <v>64</v>
      </c>
      <c r="Y12" s="5" t="s">
        <v>64</v>
      </c>
      <c r="Z12" s="5" t="s">
        <v>65</v>
      </c>
      <c r="AA12" s="5" t="s">
        <v>65</v>
      </c>
      <c r="AB12" s="5" t="s">
        <v>65</v>
      </c>
      <c r="AC12" s="5" t="s">
        <v>65</v>
      </c>
      <c r="AD12" s="5" t="s">
        <v>65</v>
      </c>
      <c r="AE12" s="5" t="s">
        <v>65</v>
      </c>
      <c r="AF12" s="5" t="s">
        <v>65</v>
      </c>
      <c r="AG12" s="5" t="s">
        <v>65</v>
      </c>
      <c r="AH12" s="5" t="s">
        <v>66</v>
      </c>
      <c r="AI12" s="5" t="s">
        <v>101</v>
      </c>
      <c r="AJ12" s="5" t="s">
        <v>65</v>
      </c>
      <c r="AK12" s="5" t="s">
        <v>65</v>
      </c>
      <c r="AL12" s="5" t="s">
        <v>65</v>
      </c>
      <c r="AM12" s="5" t="s">
        <v>65</v>
      </c>
      <c r="AN12" s="5" t="s">
        <v>66</v>
      </c>
      <c r="AO12" s="5" t="s">
        <v>66</v>
      </c>
      <c r="AP12" s="5" t="s">
        <v>85</v>
      </c>
      <c r="AQ12" s="5" t="s">
        <v>85</v>
      </c>
      <c r="AR12" s="5" t="s">
        <v>86</v>
      </c>
      <c r="AS12" s="5" t="s">
        <v>81</v>
      </c>
      <c r="AT12" s="5" t="s">
        <v>87</v>
      </c>
      <c r="AU12" s="5" t="s">
        <v>85</v>
      </c>
      <c r="AV12" s="5" t="s">
        <v>71</v>
      </c>
      <c r="AW12" s="5" t="s">
        <v>72</v>
      </c>
      <c r="AX12" s="5" t="s">
        <v>73</v>
      </c>
      <c r="AY12" s="5" t="s">
        <v>63</v>
      </c>
      <c r="AZ12" s="5" t="s">
        <v>63</v>
      </c>
      <c r="BA12" s="5" t="s">
        <v>72</v>
      </c>
      <c r="BB12" s="5" t="s">
        <v>73</v>
      </c>
      <c r="BC12" s="5" t="s">
        <v>73</v>
      </c>
      <c r="BE12" s="5" t="s">
        <v>73</v>
      </c>
    </row>
    <row r="13" spans="1:58" ht="13.2" x14ac:dyDescent="0.25">
      <c r="A13" s="7">
        <v>45572.376368773148</v>
      </c>
      <c r="B13" s="8" t="s">
        <v>356</v>
      </c>
      <c r="C13" s="9" t="s">
        <v>357</v>
      </c>
      <c r="D13" s="18">
        <v>100</v>
      </c>
      <c r="E13" s="18">
        <v>1</v>
      </c>
      <c r="F13" s="8" t="s">
        <v>60</v>
      </c>
      <c r="G13" s="8" t="s">
        <v>76</v>
      </c>
      <c r="H13" s="8" t="s">
        <v>358</v>
      </c>
      <c r="I13" s="8" t="s">
        <v>63</v>
      </c>
      <c r="J13" s="8" t="s">
        <v>64</v>
      </c>
      <c r="K13" s="8" t="s">
        <v>84</v>
      </c>
      <c r="L13" s="8" t="s">
        <v>145</v>
      </c>
      <c r="M13" s="8" t="s">
        <v>78</v>
      </c>
      <c r="N13" s="8" t="s">
        <v>64</v>
      </c>
      <c r="O13" s="8" t="s">
        <v>84</v>
      </c>
      <c r="P13" s="8" t="s">
        <v>78</v>
      </c>
      <c r="Q13" s="8" t="s">
        <v>64</v>
      </c>
      <c r="R13" s="8" t="s">
        <v>64</v>
      </c>
      <c r="S13" s="8" t="s">
        <v>84</v>
      </c>
      <c r="T13" s="8" t="s">
        <v>64</v>
      </c>
      <c r="U13" s="8" t="s">
        <v>84</v>
      </c>
      <c r="V13" s="8" t="s">
        <v>64</v>
      </c>
      <c r="W13" s="8" t="s">
        <v>64</v>
      </c>
      <c r="X13" s="8" t="s">
        <v>64</v>
      </c>
      <c r="Y13" s="8" t="s">
        <v>64</v>
      </c>
      <c r="Z13" s="8" t="s">
        <v>65</v>
      </c>
      <c r="AA13" s="8" t="s">
        <v>65</v>
      </c>
      <c r="AB13" s="8" t="s">
        <v>65</v>
      </c>
      <c r="AC13" s="8" t="s">
        <v>65</v>
      </c>
      <c r="AD13" s="8" t="s">
        <v>65</v>
      </c>
      <c r="AE13" s="8" t="s">
        <v>65</v>
      </c>
      <c r="AF13" s="8" t="s">
        <v>66</v>
      </c>
      <c r="AG13" s="8" t="s">
        <v>66</v>
      </c>
      <c r="AH13" s="8" t="s">
        <v>65</v>
      </c>
      <c r="AI13" s="8" t="s">
        <v>79</v>
      </c>
      <c r="AJ13" s="8" t="s">
        <v>65</v>
      </c>
      <c r="AK13" s="8" t="s">
        <v>65</v>
      </c>
      <c r="AL13" s="8" t="s">
        <v>65</v>
      </c>
      <c r="AM13" s="8" t="s">
        <v>66</v>
      </c>
      <c r="AN13" s="8" t="s">
        <v>66</v>
      </c>
      <c r="AO13" s="8" t="s">
        <v>66</v>
      </c>
      <c r="AP13" s="8" t="s">
        <v>67</v>
      </c>
      <c r="AQ13" s="8" t="s">
        <v>67</v>
      </c>
      <c r="AR13" s="8" t="s">
        <v>63</v>
      </c>
      <c r="AS13" s="8" t="s">
        <v>207</v>
      </c>
      <c r="AT13" s="8" t="s">
        <v>87</v>
      </c>
      <c r="AU13" s="8" t="s">
        <v>70</v>
      </c>
      <c r="AV13" s="8" t="s">
        <v>71</v>
      </c>
      <c r="AW13" s="8" t="s">
        <v>73</v>
      </c>
      <c r="AX13" s="8" t="s">
        <v>72</v>
      </c>
      <c r="AY13" s="8" t="s">
        <v>73</v>
      </c>
      <c r="AZ13" s="8" t="s">
        <v>72</v>
      </c>
      <c r="BA13" s="8" t="s">
        <v>73</v>
      </c>
      <c r="BB13" s="8" t="s">
        <v>73</v>
      </c>
      <c r="BC13" s="8" t="s">
        <v>73</v>
      </c>
      <c r="BE13" s="8" t="s">
        <v>73</v>
      </c>
    </row>
    <row r="14" spans="1:58" ht="13.2" x14ac:dyDescent="0.25">
      <c r="A14" s="4">
        <v>45572.378826875</v>
      </c>
      <c r="B14" s="5" t="s">
        <v>359</v>
      </c>
      <c r="C14" s="6" t="s">
        <v>360</v>
      </c>
      <c r="D14" s="18">
        <v>100</v>
      </c>
      <c r="E14" s="18">
        <v>0.76</v>
      </c>
      <c r="F14" s="5" t="s">
        <v>60</v>
      </c>
      <c r="G14" s="5" t="s">
        <v>76</v>
      </c>
      <c r="H14" s="5" t="s">
        <v>330</v>
      </c>
      <c r="I14" s="5" t="s">
        <v>63</v>
      </c>
      <c r="J14" s="5" t="s">
        <v>64</v>
      </c>
      <c r="K14" s="5" t="s">
        <v>84</v>
      </c>
      <c r="L14" s="5" t="s">
        <v>64</v>
      </c>
      <c r="M14" s="5" t="s">
        <v>78</v>
      </c>
      <c r="N14" s="5" t="s">
        <v>64</v>
      </c>
      <c r="O14" s="5" t="s">
        <v>64</v>
      </c>
      <c r="P14" s="5" t="s">
        <v>84</v>
      </c>
      <c r="Q14" s="5" t="s">
        <v>64</v>
      </c>
      <c r="R14" s="5" t="s">
        <v>64</v>
      </c>
      <c r="S14" s="5" t="s">
        <v>64</v>
      </c>
      <c r="T14" s="5" t="s">
        <v>64</v>
      </c>
      <c r="U14" s="5" t="s">
        <v>64</v>
      </c>
      <c r="V14" s="5" t="s">
        <v>64</v>
      </c>
      <c r="W14" s="5" t="s">
        <v>84</v>
      </c>
      <c r="X14" s="5" t="s">
        <v>78</v>
      </c>
      <c r="Y14" s="5" t="s">
        <v>64</v>
      </c>
      <c r="Z14" s="5" t="s">
        <v>65</v>
      </c>
      <c r="AA14" s="5" t="s">
        <v>65</v>
      </c>
      <c r="AB14" s="5" t="s">
        <v>79</v>
      </c>
      <c r="AC14" s="5" t="s">
        <v>65</v>
      </c>
      <c r="AD14" s="5" t="s">
        <v>66</v>
      </c>
      <c r="AE14" s="5" t="s">
        <v>65</v>
      </c>
      <c r="AF14" s="5" t="s">
        <v>65</v>
      </c>
      <c r="AG14" s="5" t="s">
        <v>65</v>
      </c>
      <c r="AH14" s="5" t="s">
        <v>66</v>
      </c>
      <c r="AI14" s="5" t="s">
        <v>79</v>
      </c>
      <c r="AJ14" s="5" t="s">
        <v>65</v>
      </c>
      <c r="AK14" s="5" t="s">
        <v>65</v>
      </c>
      <c r="AL14" s="5" t="s">
        <v>65</v>
      </c>
      <c r="AM14" s="5" t="s">
        <v>66</v>
      </c>
      <c r="AN14" s="5" t="s">
        <v>79</v>
      </c>
      <c r="AO14" s="5" t="s">
        <v>79</v>
      </c>
      <c r="AP14" s="5" t="s">
        <v>67</v>
      </c>
      <c r="AQ14" s="5" t="s">
        <v>67</v>
      </c>
      <c r="AR14" s="5" t="s">
        <v>63</v>
      </c>
      <c r="AS14" s="5" t="s">
        <v>353</v>
      </c>
      <c r="AT14" s="5" t="s">
        <v>69</v>
      </c>
      <c r="AU14" s="5" t="s">
        <v>93</v>
      </c>
      <c r="AV14" s="5" t="s">
        <v>71</v>
      </c>
      <c r="AW14" s="5" t="s">
        <v>63</v>
      </c>
      <c r="AX14" s="5" t="s">
        <v>63</v>
      </c>
      <c r="AY14" s="5" t="s">
        <v>63</v>
      </c>
      <c r="AZ14" s="5" t="s">
        <v>72</v>
      </c>
      <c r="BA14" s="5" t="s">
        <v>63</v>
      </c>
      <c r="BB14" s="5" t="s">
        <v>72</v>
      </c>
      <c r="BC14" s="5" t="s">
        <v>73</v>
      </c>
      <c r="BE14" s="5" t="s">
        <v>73</v>
      </c>
    </row>
    <row r="15" spans="1:58" ht="13.2" x14ac:dyDescent="0.25">
      <c r="A15" s="7">
        <v>45572.380488587965</v>
      </c>
      <c r="B15" s="8" t="s">
        <v>361</v>
      </c>
      <c r="C15" s="9" t="s">
        <v>362</v>
      </c>
      <c r="D15" s="18">
        <v>41.07</v>
      </c>
      <c r="E15" s="18">
        <v>0.08</v>
      </c>
      <c r="F15" s="8" t="s">
        <v>60</v>
      </c>
      <c r="G15" s="8" t="s">
        <v>76</v>
      </c>
      <c r="H15" s="8" t="s">
        <v>330</v>
      </c>
      <c r="I15" s="8" t="s">
        <v>63</v>
      </c>
      <c r="J15" s="8" t="s">
        <v>145</v>
      </c>
      <c r="K15" s="8" t="s">
        <v>84</v>
      </c>
      <c r="L15" s="8" t="s">
        <v>64</v>
      </c>
      <c r="M15" s="8" t="s">
        <v>84</v>
      </c>
      <c r="N15" s="8" t="s">
        <v>64</v>
      </c>
      <c r="O15" s="8" t="s">
        <v>64</v>
      </c>
      <c r="P15" s="8" t="s">
        <v>84</v>
      </c>
      <c r="Q15" s="8" t="s">
        <v>84</v>
      </c>
      <c r="R15" s="8" t="s">
        <v>64</v>
      </c>
      <c r="S15" s="8" t="s">
        <v>64</v>
      </c>
      <c r="T15" s="8" t="s">
        <v>64</v>
      </c>
      <c r="U15" s="8" t="s">
        <v>64</v>
      </c>
      <c r="V15" s="8" t="s">
        <v>64</v>
      </c>
      <c r="W15" s="8" t="s">
        <v>64</v>
      </c>
      <c r="X15" s="8" t="s">
        <v>64</v>
      </c>
      <c r="Y15" s="8" t="s">
        <v>64</v>
      </c>
      <c r="Z15" s="8" t="s">
        <v>65</v>
      </c>
      <c r="AA15" s="8" t="s">
        <v>65</v>
      </c>
      <c r="AB15" s="8" t="s">
        <v>65</v>
      </c>
      <c r="AC15" s="8" t="s">
        <v>65</v>
      </c>
      <c r="AD15" s="8" t="s">
        <v>65</v>
      </c>
      <c r="AE15" s="8" t="s">
        <v>65</v>
      </c>
      <c r="AF15" s="8" t="s">
        <v>65</v>
      </c>
      <c r="AG15" s="8" t="s">
        <v>65</v>
      </c>
      <c r="AH15" s="8" t="s">
        <v>65</v>
      </c>
      <c r="AI15" s="8" t="s">
        <v>101</v>
      </c>
      <c r="AJ15" s="8" t="s">
        <v>65</v>
      </c>
      <c r="AK15" s="8" t="s">
        <v>79</v>
      </c>
      <c r="AL15" s="8" t="s">
        <v>65</v>
      </c>
      <c r="AM15" s="8" t="s">
        <v>65</v>
      </c>
      <c r="AN15" s="8" t="s">
        <v>65</v>
      </c>
      <c r="AO15" s="8" t="s">
        <v>65</v>
      </c>
      <c r="AP15" s="8" t="s">
        <v>85</v>
      </c>
      <c r="AQ15" s="8" t="s">
        <v>85</v>
      </c>
      <c r="AR15" s="8" t="s">
        <v>73</v>
      </c>
      <c r="AS15" s="8" t="s">
        <v>68</v>
      </c>
      <c r="AT15" s="8" t="s">
        <v>87</v>
      </c>
      <c r="AU15" s="8" t="s">
        <v>70</v>
      </c>
      <c r="AV15" s="8" t="s">
        <v>132</v>
      </c>
      <c r="AW15" s="8" t="s">
        <v>73</v>
      </c>
      <c r="AX15" s="8" t="s">
        <v>63</v>
      </c>
      <c r="AY15" s="8" t="s">
        <v>73</v>
      </c>
      <c r="AZ15" s="8" t="s">
        <v>73</v>
      </c>
      <c r="BA15" s="8" t="s">
        <v>73</v>
      </c>
      <c r="BB15" s="8" t="s">
        <v>73</v>
      </c>
      <c r="BC15" s="8" t="s">
        <v>73</v>
      </c>
      <c r="BE15" s="8" t="s">
        <v>73</v>
      </c>
    </row>
    <row r="16" spans="1:58" ht="13.2" x14ac:dyDescent="0.25">
      <c r="A16" s="4">
        <v>45572.382133321764</v>
      </c>
      <c r="B16" s="5" t="s">
        <v>363</v>
      </c>
      <c r="C16" s="6" t="s">
        <v>364</v>
      </c>
      <c r="D16" s="18">
        <v>85.71</v>
      </c>
      <c r="E16" s="18">
        <v>0.75</v>
      </c>
      <c r="F16" s="5" t="s">
        <v>60</v>
      </c>
      <c r="G16" s="5" t="s">
        <v>76</v>
      </c>
      <c r="H16" s="5" t="s">
        <v>365</v>
      </c>
      <c r="I16" s="5" t="s">
        <v>63</v>
      </c>
      <c r="J16" s="5" t="s">
        <v>64</v>
      </c>
      <c r="K16" s="5" t="s">
        <v>64</v>
      </c>
      <c r="L16" s="5" t="s">
        <v>145</v>
      </c>
      <c r="M16" s="5" t="s">
        <v>84</v>
      </c>
      <c r="N16" s="5" t="s">
        <v>64</v>
      </c>
      <c r="O16" s="5" t="s">
        <v>84</v>
      </c>
      <c r="P16" s="5" t="s">
        <v>64</v>
      </c>
      <c r="Q16" s="5" t="s">
        <v>78</v>
      </c>
      <c r="R16" s="5" t="s">
        <v>64</v>
      </c>
      <c r="S16" s="5" t="s">
        <v>64</v>
      </c>
      <c r="T16" s="5" t="s">
        <v>64</v>
      </c>
      <c r="U16" s="5" t="s">
        <v>84</v>
      </c>
      <c r="V16" s="5" t="s">
        <v>64</v>
      </c>
      <c r="W16" s="5" t="s">
        <v>78</v>
      </c>
      <c r="X16" s="5" t="s">
        <v>64</v>
      </c>
      <c r="Y16" s="5" t="s">
        <v>64</v>
      </c>
      <c r="Z16" s="5" t="s">
        <v>66</v>
      </c>
      <c r="AA16" s="5" t="s">
        <v>66</v>
      </c>
      <c r="AB16" s="5" t="s">
        <v>66</v>
      </c>
      <c r="AC16" s="5" t="s">
        <v>65</v>
      </c>
      <c r="AD16" s="5" t="s">
        <v>66</v>
      </c>
      <c r="AE16" s="5" t="s">
        <v>66</v>
      </c>
      <c r="AF16" s="5" t="s">
        <v>66</v>
      </c>
      <c r="AG16" s="5" t="s">
        <v>66</v>
      </c>
      <c r="AH16" s="5" t="s">
        <v>66</v>
      </c>
      <c r="AI16" s="5" t="s">
        <v>79</v>
      </c>
      <c r="AJ16" s="5" t="s">
        <v>66</v>
      </c>
      <c r="AK16" s="5" t="s">
        <v>66</v>
      </c>
      <c r="AL16" s="5" t="s">
        <v>66</v>
      </c>
      <c r="AM16" s="5" t="s">
        <v>66</v>
      </c>
      <c r="AN16" s="5" t="s">
        <v>65</v>
      </c>
      <c r="AO16" s="5" t="s">
        <v>66</v>
      </c>
      <c r="AP16" s="5" t="s">
        <v>85</v>
      </c>
      <c r="AQ16" s="5" t="s">
        <v>85</v>
      </c>
      <c r="AR16" s="5" t="s">
        <v>63</v>
      </c>
      <c r="AS16" s="5" t="s">
        <v>366</v>
      </c>
      <c r="AT16" s="5" t="s">
        <v>69</v>
      </c>
      <c r="AU16" s="5" t="s">
        <v>67</v>
      </c>
      <c r="AV16" s="5" t="s">
        <v>132</v>
      </c>
      <c r="AW16" s="5" t="s">
        <v>63</v>
      </c>
      <c r="AX16" s="5" t="s">
        <v>72</v>
      </c>
      <c r="AY16" s="5" t="s">
        <v>63</v>
      </c>
      <c r="AZ16" s="5" t="s">
        <v>63</v>
      </c>
      <c r="BA16" s="5" t="s">
        <v>63</v>
      </c>
      <c r="BB16" s="5" t="s">
        <v>63</v>
      </c>
      <c r="BC16" s="5" t="s">
        <v>73</v>
      </c>
      <c r="BE16" s="5" t="s">
        <v>73</v>
      </c>
    </row>
    <row r="17" spans="1:58" ht="13.2" x14ac:dyDescent="0.25">
      <c r="A17" s="7">
        <v>45572.383372407407</v>
      </c>
      <c r="B17" s="8" t="s">
        <v>367</v>
      </c>
      <c r="C17" s="9" t="s">
        <v>368</v>
      </c>
      <c r="D17" s="18">
        <v>34.82</v>
      </c>
      <c r="E17" s="18">
        <v>0.08</v>
      </c>
      <c r="F17" s="8" t="s">
        <v>60</v>
      </c>
      <c r="G17" s="8" t="s">
        <v>76</v>
      </c>
      <c r="H17" s="8" t="s">
        <v>369</v>
      </c>
      <c r="I17" s="8" t="s">
        <v>63</v>
      </c>
      <c r="J17" s="8" t="s">
        <v>64</v>
      </c>
      <c r="K17" s="8" t="s">
        <v>64</v>
      </c>
      <c r="L17" s="8" t="s">
        <v>64</v>
      </c>
      <c r="M17" s="8" t="s">
        <v>78</v>
      </c>
      <c r="N17" s="8" t="s">
        <v>64</v>
      </c>
      <c r="O17" s="8" t="s">
        <v>78</v>
      </c>
      <c r="P17" s="8" t="s">
        <v>78</v>
      </c>
      <c r="Q17" s="8" t="s">
        <v>78</v>
      </c>
      <c r="R17" s="8" t="s">
        <v>64</v>
      </c>
      <c r="S17" s="8" t="s">
        <v>78</v>
      </c>
      <c r="T17" s="8" t="s">
        <v>64</v>
      </c>
      <c r="U17" s="8" t="s">
        <v>64</v>
      </c>
      <c r="V17" s="8" t="s">
        <v>64</v>
      </c>
      <c r="W17" s="8" t="s">
        <v>64</v>
      </c>
      <c r="X17" s="8" t="s">
        <v>64</v>
      </c>
      <c r="Y17" s="8" t="s">
        <v>64</v>
      </c>
      <c r="Z17" s="8" t="s">
        <v>66</v>
      </c>
      <c r="AA17" s="8" t="s">
        <v>65</v>
      </c>
      <c r="AB17" s="8" t="s">
        <v>66</v>
      </c>
      <c r="AC17" s="8" t="s">
        <v>66</v>
      </c>
      <c r="AD17" s="8" t="s">
        <v>66</v>
      </c>
      <c r="AE17" s="8" t="s">
        <v>66</v>
      </c>
      <c r="AF17" s="8" t="s">
        <v>66</v>
      </c>
      <c r="AG17" s="8" t="s">
        <v>65</v>
      </c>
      <c r="AH17" s="8" t="s">
        <v>66</v>
      </c>
      <c r="AI17" s="8" t="s">
        <v>79</v>
      </c>
      <c r="AJ17" s="8" t="s">
        <v>66</v>
      </c>
      <c r="AK17" s="8" t="s">
        <v>66</v>
      </c>
      <c r="AL17" s="8" t="s">
        <v>66</v>
      </c>
      <c r="AM17" s="8" t="s">
        <v>66</v>
      </c>
      <c r="AN17" s="8" t="s">
        <v>79</v>
      </c>
      <c r="AO17" s="8" t="s">
        <v>79</v>
      </c>
      <c r="AP17" s="8" t="s">
        <v>85</v>
      </c>
      <c r="AQ17" s="8" t="s">
        <v>85</v>
      </c>
      <c r="AR17" s="8" t="s">
        <v>63</v>
      </c>
      <c r="AS17" s="8" t="s">
        <v>370</v>
      </c>
      <c r="AT17" s="8" t="s">
        <v>87</v>
      </c>
      <c r="AU17" s="8" t="s">
        <v>70</v>
      </c>
      <c r="AV17" s="8" t="s">
        <v>71</v>
      </c>
      <c r="AW17" s="8" t="s">
        <v>73</v>
      </c>
      <c r="AX17" s="8" t="s">
        <v>73</v>
      </c>
      <c r="AY17" s="8" t="s">
        <v>72</v>
      </c>
      <c r="AZ17" s="8" t="s">
        <v>73</v>
      </c>
      <c r="BA17" s="8" t="s">
        <v>72</v>
      </c>
      <c r="BB17" s="8" t="s">
        <v>73</v>
      </c>
      <c r="BC17" s="8" t="s">
        <v>73</v>
      </c>
      <c r="BE17" s="8" t="s">
        <v>73</v>
      </c>
    </row>
    <row r="18" spans="1:58" ht="13.2" x14ac:dyDescent="0.25">
      <c r="A18" s="4">
        <v>45572.383376296297</v>
      </c>
      <c r="B18" s="5" t="s">
        <v>371</v>
      </c>
      <c r="C18" s="6" t="s">
        <v>372</v>
      </c>
      <c r="D18" s="18">
        <v>41.96</v>
      </c>
      <c r="E18" s="18">
        <v>0.28999999999999998</v>
      </c>
      <c r="F18" s="5" t="s">
        <v>60</v>
      </c>
      <c r="G18" s="5" t="s">
        <v>76</v>
      </c>
      <c r="H18" s="5" t="s">
        <v>373</v>
      </c>
      <c r="I18" s="5" t="s">
        <v>63</v>
      </c>
      <c r="J18" s="5" t="s">
        <v>64</v>
      </c>
      <c r="K18" s="5" t="s">
        <v>64</v>
      </c>
      <c r="L18" s="5" t="s">
        <v>64</v>
      </c>
      <c r="M18" s="5" t="s">
        <v>84</v>
      </c>
      <c r="N18" s="5" t="s">
        <v>64</v>
      </c>
      <c r="O18" s="5" t="s">
        <v>64</v>
      </c>
      <c r="P18" s="5" t="s">
        <v>84</v>
      </c>
      <c r="Q18" s="5" t="s">
        <v>64</v>
      </c>
      <c r="R18" s="5" t="s">
        <v>64</v>
      </c>
      <c r="S18" s="5" t="s">
        <v>64</v>
      </c>
      <c r="T18" s="5" t="s">
        <v>64</v>
      </c>
      <c r="U18" s="5" t="s">
        <v>64</v>
      </c>
      <c r="V18" s="5" t="s">
        <v>64</v>
      </c>
      <c r="W18" s="5" t="s">
        <v>64</v>
      </c>
      <c r="X18" s="5" t="s">
        <v>64</v>
      </c>
      <c r="Y18" s="5" t="s">
        <v>64</v>
      </c>
      <c r="Z18" s="5" t="s">
        <v>65</v>
      </c>
      <c r="AA18" s="5" t="s">
        <v>65</v>
      </c>
      <c r="AB18" s="5" t="s">
        <v>66</v>
      </c>
      <c r="AC18" s="5" t="s">
        <v>65</v>
      </c>
      <c r="AD18" s="5" t="s">
        <v>65</v>
      </c>
      <c r="AE18" s="5" t="s">
        <v>65</v>
      </c>
      <c r="AF18" s="5" t="s">
        <v>66</v>
      </c>
      <c r="AG18" s="5" t="s">
        <v>65</v>
      </c>
      <c r="AH18" s="5" t="s">
        <v>66</v>
      </c>
      <c r="AI18" s="5" t="s">
        <v>65</v>
      </c>
      <c r="AJ18" s="5" t="s">
        <v>65</v>
      </c>
      <c r="AK18" s="5" t="s">
        <v>65</v>
      </c>
      <c r="AL18" s="5" t="s">
        <v>65</v>
      </c>
      <c r="AM18" s="5" t="s">
        <v>65</v>
      </c>
      <c r="AN18" s="5" t="s">
        <v>65</v>
      </c>
      <c r="AO18" s="5" t="s">
        <v>65</v>
      </c>
      <c r="AP18" s="5" t="s">
        <v>67</v>
      </c>
      <c r="AQ18" s="5" t="s">
        <v>67</v>
      </c>
      <c r="AR18" s="5" t="s">
        <v>86</v>
      </c>
      <c r="AS18" s="5" t="s">
        <v>68</v>
      </c>
      <c r="AT18" s="5" t="s">
        <v>69</v>
      </c>
      <c r="AU18" s="5" t="s">
        <v>70</v>
      </c>
      <c r="AV18" s="5" t="s">
        <v>71</v>
      </c>
      <c r="AW18" s="5" t="s">
        <v>63</v>
      </c>
      <c r="AX18" s="5" t="s">
        <v>72</v>
      </c>
      <c r="AY18" s="5" t="s">
        <v>73</v>
      </c>
      <c r="AZ18" s="5" t="s">
        <v>72</v>
      </c>
      <c r="BA18" s="5" t="s">
        <v>73</v>
      </c>
      <c r="BB18" s="5" t="s">
        <v>73</v>
      </c>
      <c r="BC18" s="5" t="s">
        <v>73</v>
      </c>
      <c r="BE18" s="5" t="s">
        <v>73</v>
      </c>
    </row>
    <row r="19" spans="1:58" ht="13.2" x14ac:dyDescent="0.25">
      <c r="A19" s="7">
        <v>45572.385504074075</v>
      </c>
      <c r="B19" s="8" t="s">
        <v>374</v>
      </c>
      <c r="C19" s="9" t="s">
        <v>375</v>
      </c>
      <c r="D19" s="18">
        <v>53.57</v>
      </c>
      <c r="E19" s="18">
        <v>0.33</v>
      </c>
      <c r="F19" s="8" t="s">
        <v>60</v>
      </c>
      <c r="G19" s="8" t="s">
        <v>76</v>
      </c>
      <c r="H19" s="8" t="s">
        <v>352</v>
      </c>
      <c r="I19" s="8" t="s">
        <v>63</v>
      </c>
      <c r="J19" s="8" t="s">
        <v>64</v>
      </c>
      <c r="K19" s="8" t="s">
        <v>84</v>
      </c>
      <c r="L19" s="8" t="s">
        <v>64</v>
      </c>
      <c r="M19" s="8" t="s">
        <v>84</v>
      </c>
      <c r="N19" s="8" t="s">
        <v>64</v>
      </c>
      <c r="O19" s="8" t="s">
        <v>64</v>
      </c>
      <c r="P19" s="8" t="s">
        <v>78</v>
      </c>
      <c r="Q19" s="8" t="s">
        <v>64</v>
      </c>
      <c r="R19" s="8" t="s">
        <v>64</v>
      </c>
      <c r="S19" s="8" t="s">
        <v>84</v>
      </c>
      <c r="T19" s="8" t="s">
        <v>64</v>
      </c>
      <c r="U19" s="8" t="s">
        <v>64</v>
      </c>
      <c r="V19" s="8" t="s">
        <v>64</v>
      </c>
      <c r="W19" s="8" t="s">
        <v>64</v>
      </c>
      <c r="X19" s="8" t="s">
        <v>64</v>
      </c>
      <c r="Y19" s="8" t="s">
        <v>64</v>
      </c>
      <c r="Z19" s="8" t="s">
        <v>65</v>
      </c>
      <c r="AA19" s="8" t="s">
        <v>65</v>
      </c>
      <c r="AB19" s="8" t="s">
        <v>66</v>
      </c>
      <c r="AC19" s="8" t="s">
        <v>65</v>
      </c>
      <c r="AD19" s="8" t="s">
        <v>66</v>
      </c>
      <c r="AE19" s="8" t="s">
        <v>66</v>
      </c>
      <c r="AF19" s="8" t="s">
        <v>66</v>
      </c>
      <c r="AG19" s="8" t="s">
        <v>65</v>
      </c>
      <c r="AH19" s="8" t="s">
        <v>66</v>
      </c>
      <c r="AI19" s="8" t="s">
        <v>79</v>
      </c>
      <c r="AJ19" s="8" t="s">
        <v>65</v>
      </c>
      <c r="AK19" s="8" t="s">
        <v>65</v>
      </c>
      <c r="AL19" s="8" t="s">
        <v>66</v>
      </c>
      <c r="AM19" s="8" t="s">
        <v>65</v>
      </c>
      <c r="AN19" s="8" t="s">
        <v>79</v>
      </c>
      <c r="AO19" s="8" t="s">
        <v>66</v>
      </c>
      <c r="AP19" s="8" t="s">
        <v>67</v>
      </c>
      <c r="AQ19" s="8" t="s">
        <v>67</v>
      </c>
      <c r="AR19" s="8" t="s">
        <v>86</v>
      </c>
      <c r="AS19" s="8" t="s">
        <v>115</v>
      </c>
      <c r="AT19" s="8" t="s">
        <v>87</v>
      </c>
      <c r="AU19" s="8" t="s">
        <v>93</v>
      </c>
      <c r="AV19" s="8" t="s">
        <v>71</v>
      </c>
      <c r="AW19" s="8" t="s">
        <v>73</v>
      </c>
      <c r="AX19" s="8" t="s">
        <v>72</v>
      </c>
      <c r="AY19" s="8" t="s">
        <v>73</v>
      </c>
      <c r="AZ19" s="8" t="s">
        <v>73</v>
      </c>
      <c r="BA19" s="8" t="s">
        <v>72</v>
      </c>
      <c r="BB19" s="8" t="s">
        <v>73</v>
      </c>
      <c r="BC19" s="8" t="s">
        <v>73</v>
      </c>
      <c r="BE19" s="8" t="s">
        <v>73</v>
      </c>
    </row>
    <row r="20" spans="1:58" ht="13.2" x14ac:dyDescent="0.25">
      <c r="A20" s="4">
        <v>45572.386470613426</v>
      </c>
      <c r="B20" s="5" t="s">
        <v>376</v>
      </c>
      <c r="C20" s="6" t="s">
        <v>377</v>
      </c>
      <c r="D20" s="18">
        <v>58.06</v>
      </c>
      <c r="E20" s="18">
        <v>0.83</v>
      </c>
      <c r="F20" s="5" t="s">
        <v>60</v>
      </c>
      <c r="G20" s="5" t="s">
        <v>76</v>
      </c>
      <c r="H20" s="5" t="s">
        <v>378</v>
      </c>
      <c r="I20" s="5" t="s">
        <v>63</v>
      </c>
      <c r="J20" s="5" t="s">
        <v>64</v>
      </c>
      <c r="K20" s="5" t="s">
        <v>64</v>
      </c>
      <c r="L20" s="5" t="s">
        <v>64</v>
      </c>
      <c r="M20" s="5" t="s">
        <v>84</v>
      </c>
      <c r="N20" s="5" t="s">
        <v>64</v>
      </c>
      <c r="O20" s="5" t="s">
        <v>84</v>
      </c>
      <c r="P20" s="5" t="s">
        <v>84</v>
      </c>
      <c r="Q20" s="5" t="s">
        <v>64</v>
      </c>
      <c r="R20" s="5" t="s">
        <v>64</v>
      </c>
      <c r="S20" s="5" t="s">
        <v>64</v>
      </c>
      <c r="T20" s="5" t="s">
        <v>64</v>
      </c>
      <c r="U20" s="5" t="s">
        <v>84</v>
      </c>
      <c r="V20" s="5" t="s">
        <v>64</v>
      </c>
      <c r="W20" s="5" t="s">
        <v>64</v>
      </c>
      <c r="X20" s="5" t="s">
        <v>64</v>
      </c>
      <c r="Y20" s="5" t="s">
        <v>64</v>
      </c>
      <c r="Z20" s="5" t="s">
        <v>65</v>
      </c>
      <c r="AA20" s="5" t="s">
        <v>65</v>
      </c>
      <c r="AB20" s="5" t="s">
        <v>65</v>
      </c>
      <c r="AC20" s="5" t="s">
        <v>65</v>
      </c>
      <c r="AD20" s="5" t="s">
        <v>65</v>
      </c>
      <c r="AE20" s="5" t="s">
        <v>65</v>
      </c>
      <c r="AF20" s="5" t="s">
        <v>66</v>
      </c>
      <c r="AG20" s="5" t="s">
        <v>66</v>
      </c>
      <c r="AH20" s="5" t="s">
        <v>66</v>
      </c>
      <c r="AI20" s="5" t="s">
        <v>101</v>
      </c>
      <c r="AJ20" s="5" t="s">
        <v>65</v>
      </c>
      <c r="AK20" s="5" t="s">
        <v>65</v>
      </c>
      <c r="AL20" s="5" t="s">
        <v>65</v>
      </c>
      <c r="AM20" s="5" t="s">
        <v>65</v>
      </c>
      <c r="AN20" s="5" t="s">
        <v>65</v>
      </c>
      <c r="AO20" s="5" t="s">
        <v>65</v>
      </c>
      <c r="AP20" s="5" t="s">
        <v>67</v>
      </c>
      <c r="AQ20" s="5" t="s">
        <v>151</v>
      </c>
      <c r="AR20" s="5" t="s">
        <v>63</v>
      </c>
      <c r="AS20" s="5" t="s">
        <v>81</v>
      </c>
      <c r="AT20" s="5" t="s">
        <v>69</v>
      </c>
      <c r="AU20" s="5" t="s">
        <v>70</v>
      </c>
      <c r="AV20" s="5" t="s">
        <v>71</v>
      </c>
      <c r="AW20" s="5" t="s">
        <v>72</v>
      </c>
      <c r="AX20" s="5" t="s">
        <v>72</v>
      </c>
      <c r="AY20" s="5" t="s">
        <v>72</v>
      </c>
      <c r="AZ20" s="5" t="s">
        <v>72</v>
      </c>
      <c r="BA20" s="5" t="s">
        <v>63</v>
      </c>
      <c r="BB20" s="5" t="s">
        <v>63</v>
      </c>
      <c r="BC20" s="5" t="s">
        <v>73</v>
      </c>
      <c r="BE20" s="5" t="s">
        <v>73</v>
      </c>
    </row>
    <row r="21" spans="1:58" ht="13.2" x14ac:dyDescent="0.25">
      <c r="A21" s="7">
        <v>45572.388167002311</v>
      </c>
      <c r="B21" s="8" t="s">
        <v>379</v>
      </c>
      <c r="C21" s="8" t="s">
        <v>380</v>
      </c>
      <c r="D21" s="18">
        <v>100</v>
      </c>
      <c r="E21" s="18">
        <v>1.17</v>
      </c>
      <c r="F21" s="8" t="s">
        <v>60</v>
      </c>
      <c r="G21" s="8" t="s">
        <v>76</v>
      </c>
      <c r="H21" s="8" t="s">
        <v>381</v>
      </c>
      <c r="I21" s="8" t="s">
        <v>73</v>
      </c>
      <c r="J21" s="8" t="s">
        <v>64</v>
      </c>
      <c r="K21" s="8" t="s">
        <v>84</v>
      </c>
      <c r="L21" s="8" t="s">
        <v>64</v>
      </c>
      <c r="M21" s="8" t="s">
        <v>84</v>
      </c>
      <c r="N21" s="8" t="s">
        <v>64</v>
      </c>
      <c r="O21" s="8" t="s">
        <v>64</v>
      </c>
      <c r="P21" s="8" t="s">
        <v>64</v>
      </c>
      <c r="Q21" s="8" t="s">
        <v>84</v>
      </c>
      <c r="R21" s="8" t="s">
        <v>64</v>
      </c>
      <c r="S21" s="8" t="s">
        <v>64</v>
      </c>
      <c r="T21" s="8" t="s">
        <v>84</v>
      </c>
      <c r="U21" s="8" t="s">
        <v>84</v>
      </c>
      <c r="V21" s="8" t="s">
        <v>84</v>
      </c>
      <c r="W21" s="8" t="s">
        <v>64</v>
      </c>
      <c r="X21" s="8" t="s">
        <v>64</v>
      </c>
      <c r="Y21" s="8" t="s">
        <v>78</v>
      </c>
      <c r="Z21" s="8" t="s">
        <v>65</v>
      </c>
      <c r="AA21" s="8" t="s">
        <v>65</v>
      </c>
      <c r="AB21" s="8" t="s">
        <v>66</v>
      </c>
      <c r="AC21" s="8" t="s">
        <v>65</v>
      </c>
      <c r="AD21" s="8" t="s">
        <v>65</v>
      </c>
      <c r="AE21" s="8" t="s">
        <v>66</v>
      </c>
      <c r="AF21" s="8" t="s">
        <v>79</v>
      </c>
      <c r="AG21" s="8" t="s">
        <v>65</v>
      </c>
      <c r="AH21" s="8" t="s">
        <v>66</v>
      </c>
      <c r="AI21" s="8" t="s">
        <v>101</v>
      </c>
      <c r="AJ21" s="8" t="s">
        <v>66</v>
      </c>
      <c r="AK21" s="8" t="s">
        <v>66</v>
      </c>
      <c r="AL21" s="8" t="s">
        <v>65</v>
      </c>
      <c r="AM21" s="8" t="s">
        <v>65</v>
      </c>
      <c r="AN21" s="8" t="s">
        <v>66</v>
      </c>
      <c r="AO21" s="8" t="s">
        <v>65</v>
      </c>
      <c r="AP21" s="8" t="s">
        <v>85</v>
      </c>
      <c r="AQ21" s="8" t="s">
        <v>85</v>
      </c>
      <c r="AR21" s="8" t="s">
        <v>86</v>
      </c>
      <c r="AS21" s="8" t="s">
        <v>68</v>
      </c>
      <c r="AT21" s="8" t="s">
        <v>69</v>
      </c>
      <c r="AU21" s="8" t="s">
        <v>70</v>
      </c>
      <c r="AV21" s="8" t="s">
        <v>132</v>
      </c>
      <c r="AW21" s="8" t="s">
        <v>72</v>
      </c>
      <c r="AX21" s="8" t="s">
        <v>72</v>
      </c>
      <c r="AY21" s="8" t="s">
        <v>72</v>
      </c>
      <c r="AZ21" s="8" t="s">
        <v>72</v>
      </c>
      <c r="BA21" s="8" t="s">
        <v>72</v>
      </c>
      <c r="BB21" s="8" t="s">
        <v>73</v>
      </c>
      <c r="BC21" s="8" t="s">
        <v>73</v>
      </c>
      <c r="BE21" s="8" t="s">
        <v>73</v>
      </c>
    </row>
    <row r="22" spans="1:58" ht="13.2" x14ac:dyDescent="0.25">
      <c r="A22" s="4">
        <v>45572.397934583336</v>
      </c>
      <c r="B22" s="5" t="s">
        <v>382</v>
      </c>
      <c r="C22" s="6" t="s">
        <v>383</v>
      </c>
      <c r="D22" s="18">
        <v>100</v>
      </c>
      <c r="E22" s="18">
        <v>1.1299999999999999</v>
      </c>
      <c r="F22" s="5" t="s">
        <v>114</v>
      </c>
      <c r="G22" s="5" t="s">
        <v>76</v>
      </c>
      <c r="H22" s="5" t="s">
        <v>384</v>
      </c>
      <c r="I22" s="5" t="s">
        <v>63</v>
      </c>
      <c r="J22" s="5" t="s">
        <v>64</v>
      </c>
      <c r="K22" s="5" t="s">
        <v>78</v>
      </c>
      <c r="L22" s="5" t="s">
        <v>64</v>
      </c>
      <c r="M22" s="5" t="s">
        <v>84</v>
      </c>
      <c r="N22" s="5" t="s">
        <v>64</v>
      </c>
      <c r="O22" s="5" t="s">
        <v>64</v>
      </c>
      <c r="P22" s="5" t="s">
        <v>64</v>
      </c>
      <c r="Q22" s="5" t="s">
        <v>64</v>
      </c>
      <c r="R22" s="5" t="s">
        <v>64</v>
      </c>
      <c r="S22" s="5" t="s">
        <v>64</v>
      </c>
      <c r="T22" s="5" t="s">
        <v>64</v>
      </c>
      <c r="U22" s="5" t="s">
        <v>64</v>
      </c>
      <c r="V22" s="5" t="s">
        <v>64</v>
      </c>
      <c r="W22" s="5" t="s">
        <v>64</v>
      </c>
      <c r="X22" s="5" t="s">
        <v>64</v>
      </c>
      <c r="Y22" s="5" t="s">
        <v>64</v>
      </c>
      <c r="Z22" s="5" t="s">
        <v>65</v>
      </c>
      <c r="AA22" s="5" t="s">
        <v>65</v>
      </c>
      <c r="AB22" s="5" t="s">
        <v>66</v>
      </c>
      <c r="AC22" s="5" t="s">
        <v>65</v>
      </c>
      <c r="AD22" s="5" t="s">
        <v>66</v>
      </c>
      <c r="AE22" s="5" t="s">
        <v>65</v>
      </c>
      <c r="AF22" s="5" t="s">
        <v>66</v>
      </c>
      <c r="AG22" s="5" t="s">
        <v>66</v>
      </c>
      <c r="AH22" s="5" t="s">
        <v>66</v>
      </c>
      <c r="AI22" s="5" t="s">
        <v>79</v>
      </c>
      <c r="AJ22" s="5" t="s">
        <v>66</v>
      </c>
      <c r="AK22" s="5" t="s">
        <v>66</v>
      </c>
      <c r="AL22" s="5" t="s">
        <v>66</v>
      </c>
      <c r="AM22" s="5" t="s">
        <v>66</v>
      </c>
      <c r="AN22" s="5" t="s">
        <v>66</v>
      </c>
      <c r="AO22" s="5" t="s">
        <v>66</v>
      </c>
      <c r="AP22" s="5" t="s">
        <v>85</v>
      </c>
      <c r="AQ22" s="5" t="s">
        <v>85</v>
      </c>
      <c r="AR22" s="5" t="s">
        <v>86</v>
      </c>
      <c r="AS22" s="5" t="s">
        <v>81</v>
      </c>
      <c r="AT22" s="5" t="s">
        <v>69</v>
      </c>
      <c r="AU22" s="5" t="s">
        <v>93</v>
      </c>
      <c r="AV22" s="5" t="s">
        <v>71</v>
      </c>
      <c r="AW22" s="5" t="s">
        <v>63</v>
      </c>
      <c r="AX22" s="5" t="s">
        <v>72</v>
      </c>
      <c r="AY22" s="5" t="s">
        <v>63</v>
      </c>
      <c r="AZ22" s="5" t="s">
        <v>72</v>
      </c>
      <c r="BA22" s="5" t="s">
        <v>63</v>
      </c>
      <c r="BB22" s="5" t="s">
        <v>73</v>
      </c>
      <c r="BC22" s="5" t="s">
        <v>73</v>
      </c>
      <c r="BE22" s="5" t="s">
        <v>73</v>
      </c>
    </row>
    <row r="23" spans="1:58" ht="13.2" x14ac:dyDescent="0.25">
      <c r="A23" s="7">
        <v>45572.398379074075</v>
      </c>
      <c r="B23" s="8" t="s">
        <v>385</v>
      </c>
      <c r="C23" s="9" t="s">
        <v>386</v>
      </c>
      <c r="D23" s="18">
        <v>94.64</v>
      </c>
      <c r="E23" s="18">
        <v>1.29</v>
      </c>
      <c r="F23" s="8" t="s">
        <v>114</v>
      </c>
      <c r="G23" s="8" t="s">
        <v>76</v>
      </c>
      <c r="H23" s="8" t="s">
        <v>387</v>
      </c>
      <c r="I23" s="8" t="s">
        <v>73</v>
      </c>
      <c r="J23" s="8" t="s">
        <v>64</v>
      </c>
      <c r="K23" s="8" t="s">
        <v>78</v>
      </c>
      <c r="L23" s="8" t="s">
        <v>64</v>
      </c>
      <c r="M23" s="8" t="s">
        <v>84</v>
      </c>
      <c r="N23" s="8" t="s">
        <v>64</v>
      </c>
      <c r="O23" s="8" t="s">
        <v>64</v>
      </c>
      <c r="P23" s="8" t="s">
        <v>84</v>
      </c>
      <c r="Q23" s="8" t="s">
        <v>64</v>
      </c>
      <c r="R23" s="8" t="s">
        <v>64</v>
      </c>
      <c r="S23" s="8" t="s">
        <v>78</v>
      </c>
      <c r="T23" s="8" t="s">
        <v>64</v>
      </c>
      <c r="U23" s="8" t="s">
        <v>78</v>
      </c>
      <c r="V23" s="8" t="s">
        <v>64</v>
      </c>
      <c r="W23" s="8" t="s">
        <v>64</v>
      </c>
      <c r="X23" s="8" t="s">
        <v>64</v>
      </c>
      <c r="Y23" s="8" t="s">
        <v>64</v>
      </c>
      <c r="Z23" s="8" t="s">
        <v>79</v>
      </c>
      <c r="AA23" s="8" t="s">
        <v>66</v>
      </c>
      <c r="AB23" s="8" t="s">
        <v>66</v>
      </c>
      <c r="AC23" s="8" t="s">
        <v>66</v>
      </c>
      <c r="AD23" s="8" t="s">
        <v>65</v>
      </c>
      <c r="AE23" s="8" t="s">
        <v>66</v>
      </c>
      <c r="AF23" s="8" t="s">
        <v>66</v>
      </c>
      <c r="AG23" s="8" t="s">
        <v>66</v>
      </c>
      <c r="AH23" s="8" t="s">
        <v>66</v>
      </c>
      <c r="AI23" s="8" t="s">
        <v>101</v>
      </c>
      <c r="AJ23" s="8" t="s">
        <v>65</v>
      </c>
      <c r="AK23" s="8" t="s">
        <v>65</v>
      </c>
      <c r="AL23" s="8" t="s">
        <v>66</v>
      </c>
      <c r="AM23" s="8" t="s">
        <v>66</v>
      </c>
      <c r="AN23" s="8" t="s">
        <v>79</v>
      </c>
      <c r="AO23" s="8" t="s">
        <v>79</v>
      </c>
      <c r="AP23" s="8" t="s">
        <v>119</v>
      </c>
      <c r="AQ23" s="8" t="s">
        <v>119</v>
      </c>
      <c r="AR23" s="8" t="s">
        <v>86</v>
      </c>
      <c r="AS23" s="8" t="s">
        <v>388</v>
      </c>
      <c r="AT23" s="8" t="s">
        <v>169</v>
      </c>
      <c r="AU23" s="8" t="s">
        <v>93</v>
      </c>
      <c r="AV23" s="8" t="s">
        <v>67</v>
      </c>
      <c r="AW23" s="8" t="s">
        <v>72</v>
      </c>
      <c r="AX23" s="8" t="s">
        <v>72</v>
      </c>
      <c r="AY23" s="8" t="s">
        <v>63</v>
      </c>
      <c r="AZ23" s="8" t="s">
        <v>63</v>
      </c>
      <c r="BA23" s="8" t="s">
        <v>72</v>
      </c>
      <c r="BB23" s="8" t="s">
        <v>72</v>
      </c>
      <c r="BC23" s="8" t="s">
        <v>73</v>
      </c>
      <c r="BE23" s="8" t="s">
        <v>73</v>
      </c>
    </row>
    <row r="24" spans="1:58" ht="13.2" x14ac:dyDescent="0.25">
      <c r="A24" s="4">
        <v>45572.398872638892</v>
      </c>
      <c r="B24" s="5" t="s">
        <v>389</v>
      </c>
      <c r="C24" s="6" t="s">
        <v>1100</v>
      </c>
      <c r="D24" s="18">
        <v>100</v>
      </c>
      <c r="E24" s="18">
        <v>0.53</v>
      </c>
      <c r="F24" s="5" t="s">
        <v>60</v>
      </c>
      <c r="G24" s="5" t="s">
        <v>76</v>
      </c>
      <c r="H24" s="5" t="s">
        <v>335</v>
      </c>
      <c r="I24" s="5" t="s">
        <v>63</v>
      </c>
      <c r="J24" s="5" t="s">
        <v>64</v>
      </c>
      <c r="K24" s="5" t="s">
        <v>78</v>
      </c>
      <c r="L24" s="5" t="s">
        <v>64</v>
      </c>
      <c r="M24" s="5" t="s">
        <v>84</v>
      </c>
      <c r="N24" s="5" t="s">
        <v>84</v>
      </c>
      <c r="O24" s="5" t="s">
        <v>64</v>
      </c>
      <c r="P24" s="5" t="s">
        <v>84</v>
      </c>
      <c r="Q24" s="5" t="s">
        <v>64</v>
      </c>
      <c r="R24" s="5" t="s">
        <v>64</v>
      </c>
      <c r="S24" s="5" t="s">
        <v>64</v>
      </c>
      <c r="T24" s="5" t="s">
        <v>64</v>
      </c>
      <c r="U24" s="5" t="s">
        <v>64</v>
      </c>
      <c r="V24" s="5" t="s">
        <v>64</v>
      </c>
      <c r="W24" s="5" t="s">
        <v>64</v>
      </c>
      <c r="X24" s="5" t="s">
        <v>64</v>
      </c>
      <c r="Y24" s="5" t="s">
        <v>64</v>
      </c>
      <c r="Z24" s="5" t="s">
        <v>65</v>
      </c>
      <c r="AA24" s="5" t="s">
        <v>66</v>
      </c>
      <c r="AB24" s="5" t="s">
        <v>66</v>
      </c>
      <c r="AC24" s="5" t="s">
        <v>66</v>
      </c>
      <c r="AD24" s="5" t="s">
        <v>65</v>
      </c>
      <c r="AE24" s="5" t="s">
        <v>66</v>
      </c>
      <c r="AF24" s="5" t="s">
        <v>66</v>
      </c>
      <c r="AG24" s="5" t="s">
        <v>65</v>
      </c>
      <c r="AH24" s="5" t="s">
        <v>66</v>
      </c>
      <c r="AI24" s="5" t="s">
        <v>66</v>
      </c>
      <c r="AJ24" s="5" t="s">
        <v>66</v>
      </c>
      <c r="AK24" s="5" t="s">
        <v>66</v>
      </c>
      <c r="AL24" s="5" t="s">
        <v>65</v>
      </c>
      <c r="AM24" s="5" t="s">
        <v>66</v>
      </c>
      <c r="AN24" s="5" t="s">
        <v>66</v>
      </c>
      <c r="AO24" s="5" t="s">
        <v>66</v>
      </c>
      <c r="AP24" s="5" t="s">
        <v>67</v>
      </c>
      <c r="AQ24" s="5" t="s">
        <v>67</v>
      </c>
      <c r="AR24" s="5" t="s">
        <v>86</v>
      </c>
      <c r="AS24" s="5" t="s">
        <v>391</v>
      </c>
      <c r="AT24" s="5" t="s">
        <v>69</v>
      </c>
      <c r="AU24" s="5" t="s">
        <v>70</v>
      </c>
      <c r="AV24" s="5" t="s">
        <v>67</v>
      </c>
      <c r="AW24" s="5" t="s">
        <v>73</v>
      </c>
      <c r="AX24" s="5" t="s">
        <v>73</v>
      </c>
      <c r="AY24" s="5" t="s">
        <v>72</v>
      </c>
      <c r="AZ24" s="5" t="s">
        <v>73</v>
      </c>
      <c r="BA24" s="5" t="s">
        <v>72</v>
      </c>
      <c r="BB24" s="5" t="s">
        <v>73</v>
      </c>
      <c r="BC24" s="5" t="s">
        <v>73</v>
      </c>
      <c r="BE24" s="5" t="s">
        <v>73</v>
      </c>
    </row>
    <row r="25" spans="1:58" ht="13.2" x14ac:dyDescent="0.25">
      <c r="A25" s="7">
        <v>45572.399304699073</v>
      </c>
      <c r="B25" s="8" t="s">
        <v>392</v>
      </c>
      <c r="C25" s="9" t="s">
        <v>393</v>
      </c>
      <c r="D25" s="18">
        <v>100</v>
      </c>
      <c r="E25" s="18">
        <v>0.75</v>
      </c>
      <c r="F25" s="8" t="s">
        <v>114</v>
      </c>
      <c r="G25" s="8" t="s">
        <v>76</v>
      </c>
      <c r="H25" s="8" t="s">
        <v>394</v>
      </c>
      <c r="I25" s="8" t="s">
        <v>63</v>
      </c>
      <c r="J25" s="8" t="s">
        <v>64</v>
      </c>
      <c r="K25" s="8" t="s">
        <v>64</v>
      </c>
      <c r="L25" s="8" t="s">
        <v>64</v>
      </c>
      <c r="M25" s="8" t="s">
        <v>78</v>
      </c>
      <c r="N25" s="8" t="s">
        <v>64</v>
      </c>
      <c r="O25" s="8" t="s">
        <v>84</v>
      </c>
      <c r="P25" s="8" t="s">
        <v>84</v>
      </c>
      <c r="Q25" s="8" t="s">
        <v>64</v>
      </c>
      <c r="R25" s="8" t="s">
        <v>64</v>
      </c>
      <c r="S25" s="8" t="s">
        <v>78</v>
      </c>
      <c r="T25" s="8" t="s">
        <v>78</v>
      </c>
      <c r="U25" s="8" t="s">
        <v>84</v>
      </c>
      <c r="V25" s="8" t="s">
        <v>64</v>
      </c>
      <c r="W25" s="8" t="s">
        <v>78</v>
      </c>
      <c r="X25" s="8" t="s">
        <v>84</v>
      </c>
      <c r="Y25" s="8" t="s">
        <v>78</v>
      </c>
      <c r="Z25" s="8" t="s">
        <v>65</v>
      </c>
      <c r="AA25" s="8" t="s">
        <v>65</v>
      </c>
      <c r="AB25" s="8" t="s">
        <v>65</v>
      </c>
      <c r="AC25" s="8" t="s">
        <v>65</v>
      </c>
      <c r="AD25" s="8" t="s">
        <v>65</v>
      </c>
      <c r="AE25" s="8" t="s">
        <v>65</v>
      </c>
      <c r="AF25" s="8" t="s">
        <v>66</v>
      </c>
      <c r="AG25" s="8" t="s">
        <v>66</v>
      </c>
      <c r="AH25" s="8" t="s">
        <v>66</v>
      </c>
      <c r="AI25" s="8" t="s">
        <v>101</v>
      </c>
      <c r="AJ25" s="8" t="s">
        <v>65</v>
      </c>
      <c r="AK25" s="8" t="s">
        <v>65</v>
      </c>
      <c r="AL25" s="8" t="s">
        <v>65</v>
      </c>
      <c r="AM25" s="8" t="s">
        <v>66</v>
      </c>
      <c r="AN25" s="8" t="s">
        <v>79</v>
      </c>
      <c r="AO25" s="8" t="s">
        <v>66</v>
      </c>
      <c r="AP25" s="8" t="s">
        <v>67</v>
      </c>
      <c r="AQ25" s="8" t="s">
        <v>67</v>
      </c>
      <c r="AR25" s="8" t="s">
        <v>63</v>
      </c>
      <c r="AS25" s="8" t="s">
        <v>81</v>
      </c>
      <c r="AT25" s="8" t="s">
        <v>87</v>
      </c>
      <c r="AU25" s="8" t="s">
        <v>70</v>
      </c>
      <c r="AV25" s="8" t="s">
        <v>67</v>
      </c>
      <c r="AW25" s="8" t="s">
        <v>72</v>
      </c>
      <c r="AX25" s="8" t="s">
        <v>73</v>
      </c>
      <c r="AY25" s="8" t="s">
        <v>73</v>
      </c>
      <c r="AZ25" s="8" t="s">
        <v>63</v>
      </c>
      <c r="BA25" s="8" t="s">
        <v>63</v>
      </c>
      <c r="BB25" s="8" t="s">
        <v>73</v>
      </c>
      <c r="BC25" s="8" t="s">
        <v>73</v>
      </c>
      <c r="BE25" s="8" t="s">
        <v>73</v>
      </c>
    </row>
    <row r="26" spans="1:58" ht="13.2" x14ac:dyDescent="0.25">
      <c r="A26" s="4">
        <v>45572.402199953707</v>
      </c>
      <c r="B26" s="5" t="s">
        <v>395</v>
      </c>
      <c r="C26" s="6" t="s">
        <v>396</v>
      </c>
      <c r="D26" s="18">
        <v>100</v>
      </c>
      <c r="E26" s="18">
        <v>0.75</v>
      </c>
      <c r="F26" s="5" t="s">
        <v>114</v>
      </c>
      <c r="G26" s="5" t="s">
        <v>76</v>
      </c>
      <c r="H26" s="5" t="s">
        <v>349</v>
      </c>
      <c r="I26" s="5" t="s">
        <v>63</v>
      </c>
      <c r="J26" s="5" t="s">
        <v>64</v>
      </c>
      <c r="K26" s="5" t="s">
        <v>64</v>
      </c>
      <c r="L26" s="5" t="s">
        <v>64</v>
      </c>
      <c r="M26" s="5" t="s">
        <v>78</v>
      </c>
      <c r="N26" s="5" t="s">
        <v>64</v>
      </c>
      <c r="O26" s="5" t="s">
        <v>78</v>
      </c>
      <c r="P26" s="5" t="s">
        <v>64</v>
      </c>
      <c r="Q26" s="5" t="s">
        <v>78</v>
      </c>
      <c r="R26" s="5" t="s">
        <v>64</v>
      </c>
      <c r="S26" s="5" t="s">
        <v>64</v>
      </c>
      <c r="T26" s="5" t="s">
        <v>64</v>
      </c>
      <c r="U26" s="5" t="s">
        <v>64</v>
      </c>
      <c r="V26" s="5" t="s">
        <v>64</v>
      </c>
      <c r="W26" s="5" t="s">
        <v>64</v>
      </c>
      <c r="X26" s="5" t="s">
        <v>64</v>
      </c>
      <c r="Y26" s="5" t="s">
        <v>64</v>
      </c>
      <c r="Z26" s="5" t="s">
        <v>65</v>
      </c>
      <c r="AA26" s="5" t="s">
        <v>65</v>
      </c>
      <c r="AB26" s="5" t="s">
        <v>65</v>
      </c>
      <c r="AC26" s="5" t="s">
        <v>65</v>
      </c>
      <c r="AD26" s="5" t="s">
        <v>65</v>
      </c>
      <c r="AE26" s="5" t="s">
        <v>65</v>
      </c>
      <c r="AF26" s="5" t="s">
        <v>65</v>
      </c>
      <c r="AG26" s="5" t="s">
        <v>65</v>
      </c>
      <c r="AH26" s="5" t="s">
        <v>65</v>
      </c>
      <c r="AI26" s="5" t="s">
        <v>65</v>
      </c>
      <c r="AJ26" s="5" t="s">
        <v>65</v>
      </c>
      <c r="AK26" s="5" t="s">
        <v>65</v>
      </c>
      <c r="AL26" s="5" t="s">
        <v>65</v>
      </c>
      <c r="AM26" s="5" t="s">
        <v>65</v>
      </c>
      <c r="AN26" s="5" t="s">
        <v>65</v>
      </c>
      <c r="AO26" s="5" t="s">
        <v>65</v>
      </c>
      <c r="AP26" s="5" t="s">
        <v>67</v>
      </c>
      <c r="AQ26" s="5" t="s">
        <v>67</v>
      </c>
      <c r="AR26" s="5" t="s">
        <v>63</v>
      </c>
      <c r="AS26" s="5" t="s">
        <v>81</v>
      </c>
      <c r="AT26" s="5" t="s">
        <v>87</v>
      </c>
      <c r="AU26" s="5" t="s">
        <v>93</v>
      </c>
      <c r="AV26" s="5" t="s">
        <v>71</v>
      </c>
      <c r="AW26" s="5" t="s">
        <v>73</v>
      </c>
      <c r="AX26" s="5" t="s">
        <v>73</v>
      </c>
      <c r="AY26" s="5" t="s">
        <v>72</v>
      </c>
      <c r="AZ26" s="5" t="s">
        <v>72</v>
      </c>
      <c r="BA26" s="5" t="s">
        <v>72</v>
      </c>
      <c r="BB26" s="5" t="s">
        <v>72</v>
      </c>
      <c r="BC26" s="5" t="s">
        <v>73</v>
      </c>
      <c r="BE26" s="5" t="s">
        <v>73</v>
      </c>
    </row>
    <row r="27" spans="1:58" ht="13.2" x14ac:dyDescent="0.25">
      <c r="A27" s="7">
        <v>45572.402884201394</v>
      </c>
      <c r="B27" s="8" t="s">
        <v>397</v>
      </c>
      <c r="C27" s="9" t="s">
        <v>398</v>
      </c>
      <c r="D27" s="18">
        <v>100</v>
      </c>
      <c r="E27" s="18">
        <v>1.46</v>
      </c>
      <c r="F27" s="8" t="s">
        <v>114</v>
      </c>
      <c r="G27" s="8" t="s">
        <v>76</v>
      </c>
      <c r="H27" s="8" t="s">
        <v>399</v>
      </c>
      <c r="I27" s="8" t="s">
        <v>63</v>
      </c>
      <c r="J27" s="8" t="s">
        <v>64</v>
      </c>
      <c r="K27" s="8" t="s">
        <v>64</v>
      </c>
      <c r="L27" s="8" t="s">
        <v>78</v>
      </c>
      <c r="M27" s="8" t="s">
        <v>84</v>
      </c>
      <c r="N27" s="8" t="s">
        <v>64</v>
      </c>
      <c r="O27" s="8" t="s">
        <v>64</v>
      </c>
      <c r="P27" s="8" t="s">
        <v>84</v>
      </c>
      <c r="Q27" s="8" t="s">
        <v>64</v>
      </c>
      <c r="R27" s="8" t="s">
        <v>64</v>
      </c>
      <c r="S27" s="8" t="s">
        <v>64</v>
      </c>
      <c r="T27" s="8" t="s">
        <v>64</v>
      </c>
      <c r="U27" s="8" t="s">
        <v>78</v>
      </c>
      <c r="V27" s="8" t="s">
        <v>64</v>
      </c>
      <c r="W27" s="8" t="s">
        <v>64</v>
      </c>
      <c r="X27" s="8" t="s">
        <v>64</v>
      </c>
      <c r="Y27" s="8" t="s">
        <v>64</v>
      </c>
      <c r="Z27" s="8" t="s">
        <v>66</v>
      </c>
      <c r="AA27" s="8" t="s">
        <v>65</v>
      </c>
      <c r="AB27" s="8" t="s">
        <v>65</v>
      </c>
      <c r="AC27" s="8" t="s">
        <v>65</v>
      </c>
      <c r="AD27" s="8" t="s">
        <v>65</v>
      </c>
      <c r="AE27" s="8" t="s">
        <v>65</v>
      </c>
      <c r="AF27" s="8" t="s">
        <v>65</v>
      </c>
      <c r="AG27" s="8" t="s">
        <v>65</v>
      </c>
      <c r="AH27" s="8" t="s">
        <v>65</v>
      </c>
      <c r="AI27" s="8" t="s">
        <v>101</v>
      </c>
      <c r="AJ27" s="8" t="s">
        <v>65</v>
      </c>
      <c r="AK27" s="8" t="s">
        <v>65</v>
      </c>
      <c r="AL27" s="8" t="s">
        <v>66</v>
      </c>
      <c r="AM27" s="8" t="s">
        <v>65</v>
      </c>
      <c r="AN27" s="8" t="s">
        <v>65</v>
      </c>
      <c r="AO27" s="8" t="s">
        <v>65</v>
      </c>
      <c r="AP27" s="8" t="s">
        <v>67</v>
      </c>
      <c r="AQ27" s="8" t="s">
        <v>67</v>
      </c>
      <c r="AR27" s="8" t="s">
        <v>86</v>
      </c>
      <c r="AS27" s="8" t="s">
        <v>115</v>
      </c>
      <c r="AT27" s="8" t="s">
        <v>87</v>
      </c>
      <c r="AU27" s="8" t="s">
        <v>70</v>
      </c>
      <c r="AV27" s="8" t="s">
        <v>71</v>
      </c>
      <c r="AW27" s="8" t="s">
        <v>72</v>
      </c>
      <c r="AX27" s="8" t="s">
        <v>63</v>
      </c>
      <c r="AY27" s="8" t="s">
        <v>72</v>
      </c>
      <c r="AZ27" s="8" t="s">
        <v>72</v>
      </c>
      <c r="BA27" s="8" t="s">
        <v>72</v>
      </c>
      <c r="BB27" s="8" t="s">
        <v>73</v>
      </c>
      <c r="BC27" s="8" t="s">
        <v>73</v>
      </c>
      <c r="BE27" s="8" t="s">
        <v>73</v>
      </c>
    </row>
    <row r="28" spans="1:58" ht="13.2" x14ac:dyDescent="0.25">
      <c r="A28" s="4">
        <v>45572.403261018517</v>
      </c>
      <c r="B28" s="5" t="s">
        <v>400</v>
      </c>
      <c r="C28" s="6" t="s">
        <v>401</v>
      </c>
      <c r="D28" s="18">
        <v>100</v>
      </c>
      <c r="E28" s="18">
        <v>0.46</v>
      </c>
      <c r="F28" s="5" t="s">
        <v>114</v>
      </c>
      <c r="G28" s="5" t="s">
        <v>76</v>
      </c>
      <c r="H28" s="5" t="s">
        <v>335</v>
      </c>
      <c r="I28" s="5" t="s">
        <v>63</v>
      </c>
      <c r="J28" s="5" t="s">
        <v>64</v>
      </c>
      <c r="K28" s="5" t="s">
        <v>78</v>
      </c>
      <c r="L28" s="5" t="s">
        <v>78</v>
      </c>
      <c r="M28" s="5" t="s">
        <v>64</v>
      </c>
      <c r="N28" s="5" t="s">
        <v>84</v>
      </c>
      <c r="O28" s="5" t="s">
        <v>64</v>
      </c>
      <c r="P28" s="5" t="s">
        <v>84</v>
      </c>
      <c r="Q28" s="5" t="s">
        <v>84</v>
      </c>
      <c r="R28" s="5" t="s">
        <v>64</v>
      </c>
      <c r="S28" s="5" t="s">
        <v>84</v>
      </c>
      <c r="T28" s="5" t="s">
        <v>64</v>
      </c>
      <c r="U28" s="5" t="s">
        <v>64</v>
      </c>
      <c r="V28" s="5" t="s">
        <v>84</v>
      </c>
      <c r="W28" s="5" t="s">
        <v>64</v>
      </c>
      <c r="X28" s="5" t="s">
        <v>64</v>
      </c>
      <c r="Y28" s="5" t="s">
        <v>64</v>
      </c>
      <c r="Z28" s="5" t="s">
        <v>101</v>
      </c>
      <c r="AA28" s="5" t="s">
        <v>101</v>
      </c>
      <c r="AB28" s="5" t="s">
        <v>65</v>
      </c>
      <c r="AC28" s="5" t="s">
        <v>101</v>
      </c>
      <c r="AD28" s="5" t="s">
        <v>101</v>
      </c>
      <c r="AE28" s="5" t="s">
        <v>79</v>
      </c>
      <c r="AF28" s="5" t="s">
        <v>79</v>
      </c>
      <c r="AG28" s="5" t="s">
        <v>65</v>
      </c>
      <c r="AH28" s="5" t="s">
        <v>65</v>
      </c>
      <c r="AI28" s="5" t="s">
        <v>65</v>
      </c>
      <c r="AJ28" s="5" t="s">
        <v>101</v>
      </c>
      <c r="AK28" s="5" t="s">
        <v>101</v>
      </c>
      <c r="AL28" s="5" t="s">
        <v>79</v>
      </c>
      <c r="AM28" s="5" t="s">
        <v>101</v>
      </c>
      <c r="AN28" s="5" t="s">
        <v>101</v>
      </c>
      <c r="AO28" s="5" t="s">
        <v>101</v>
      </c>
      <c r="AP28" s="5" t="s">
        <v>67</v>
      </c>
      <c r="AQ28" s="5" t="s">
        <v>67</v>
      </c>
      <c r="AR28" s="5" t="s">
        <v>73</v>
      </c>
      <c r="AS28" s="5" t="s">
        <v>402</v>
      </c>
      <c r="AT28" s="5" t="s">
        <v>69</v>
      </c>
      <c r="AU28" s="5" t="s">
        <v>67</v>
      </c>
      <c r="AV28" s="5" t="s">
        <v>132</v>
      </c>
      <c r="AW28" s="5" t="s">
        <v>72</v>
      </c>
      <c r="AX28" s="5" t="s">
        <v>73</v>
      </c>
      <c r="AY28" s="5" t="s">
        <v>73</v>
      </c>
      <c r="AZ28" s="5" t="s">
        <v>72</v>
      </c>
      <c r="BA28" s="5" t="s">
        <v>73</v>
      </c>
      <c r="BB28" s="5" t="s">
        <v>72</v>
      </c>
      <c r="BC28" s="5" t="s">
        <v>73</v>
      </c>
      <c r="BD28" s="5" t="s">
        <v>403</v>
      </c>
      <c r="BE28" s="5" t="s">
        <v>73</v>
      </c>
      <c r="BF28" s="16" t="s">
        <v>271</v>
      </c>
    </row>
    <row r="29" spans="1:58" ht="13.2" x14ac:dyDescent="0.25">
      <c r="A29" s="7">
        <v>45572.403505196758</v>
      </c>
      <c r="B29" s="8" t="s">
        <v>404</v>
      </c>
      <c r="C29" s="9" t="s">
        <v>405</v>
      </c>
      <c r="D29" s="18">
        <v>100</v>
      </c>
      <c r="E29" s="18">
        <v>1.96</v>
      </c>
      <c r="F29" s="8" t="s">
        <v>114</v>
      </c>
      <c r="G29" s="8" t="s">
        <v>76</v>
      </c>
      <c r="H29" s="8" t="s">
        <v>349</v>
      </c>
      <c r="I29" s="8" t="s">
        <v>63</v>
      </c>
      <c r="J29" s="8" t="s">
        <v>64</v>
      </c>
      <c r="K29" s="8" t="s">
        <v>64</v>
      </c>
      <c r="L29" s="8" t="s">
        <v>64</v>
      </c>
      <c r="M29" s="8" t="s">
        <v>84</v>
      </c>
      <c r="N29" s="8" t="s">
        <v>64</v>
      </c>
      <c r="O29" s="8" t="s">
        <v>84</v>
      </c>
      <c r="P29" s="8" t="s">
        <v>84</v>
      </c>
      <c r="Q29" s="8" t="s">
        <v>64</v>
      </c>
      <c r="R29" s="8" t="s">
        <v>64</v>
      </c>
      <c r="S29" s="8" t="s">
        <v>64</v>
      </c>
      <c r="T29" s="8" t="s">
        <v>64</v>
      </c>
      <c r="U29" s="8" t="s">
        <v>64</v>
      </c>
      <c r="V29" s="8" t="s">
        <v>64</v>
      </c>
      <c r="W29" s="8" t="s">
        <v>64</v>
      </c>
      <c r="X29" s="8" t="s">
        <v>64</v>
      </c>
      <c r="Y29" s="8" t="s">
        <v>64</v>
      </c>
      <c r="Z29" s="8" t="s">
        <v>66</v>
      </c>
      <c r="AA29" s="8" t="s">
        <v>66</v>
      </c>
      <c r="AB29" s="8" t="s">
        <v>66</v>
      </c>
      <c r="AC29" s="8" t="s">
        <v>66</v>
      </c>
      <c r="AD29" s="8" t="s">
        <v>66</v>
      </c>
      <c r="AE29" s="8" t="s">
        <v>65</v>
      </c>
      <c r="AF29" s="8" t="s">
        <v>66</v>
      </c>
      <c r="AG29" s="8" t="s">
        <v>65</v>
      </c>
      <c r="AH29" s="8" t="s">
        <v>65</v>
      </c>
      <c r="AI29" s="8" t="s">
        <v>79</v>
      </c>
      <c r="AJ29" s="8" t="s">
        <v>65</v>
      </c>
      <c r="AK29" s="8" t="s">
        <v>65</v>
      </c>
      <c r="AL29" s="8" t="s">
        <v>65</v>
      </c>
      <c r="AM29" s="8" t="s">
        <v>65</v>
      </c>
      <c r="AN29" s="8" t="s">
        <v>66</v>
      </c>
      <c r="AO29" s="8" t="s">
        <v>66</v>
      </c>
      <c r="AP29" s="8" t="s">
        <v>119</v>
      </c>
      <c r="AQ29" s="8" t="s">
        <v>119</v>
      </c>
      <c r="AR29" s="8" t="s">
        <v>86</v>
      </c>
      <c r="AS29" s="8" t="s">
        <v>406</v>
      </c>
      <c r="AT29" s="8" t="s">
        <v>69</v>
      </c>
      <c r="AU29" s="8" t="s">
        <v>70</v>
      </c>
      <c r="AV29" s="8" t="s">
        <v>132</v>
      </c>
      <c r="AW29" s="8" t="s">
        <v>72</v>
      </c>
      <c r="AX29" s="8" t="s">
        <v>73</v>
      </c>
      <c r="AY29" s="8" t="s">
        <v>63</v>
      </c>
      <c r="AZ29" s="8" t="s">
        <v>72</v>
      </c>
      <c r="BA29" s="8" t="s">
        <v>63</v>
      </c>
      <c r="BB29" s="8" t="s">
        <v>63</v>
      </c>
      <c r="BC29" s="8" t="s">
        <v>63</v>
      </c>
      <c r="BD29" s="8" t="s">
        <v>407</v>
      </c>
      <c r="BE29" s="8" t="s">
        <v>63</v>
      </c>
      <c r="BF29" s="10" t="s">
        <v>408</v>
      </c>
    </row>
    <row r="30" spans="1:58" ht="13.2" x14ac:dyDescent="0.25">
      <c r="A30" s="4">
        <v>45572.405997557871</v>
      </c>
      <c r="B30" s="5" t="s">
        <v>409</v>
      </c>
      <c r="C30" s="5" t="s">
        <v>410</v>
      </c>
      <c r="D30" s="18">
        <v>44.44</v>
      </c>
      <c r="E30" s="18">
        <v>0.46</v>
      </c>
      <c r="F30" s="5" t="s">
        <v>114</v>
      </c>
      <c r="G30" s="5" t="s">
        <v>76</v>
      </c>
      <c r="H30" s="5" t="s">
        <v>411</v>
      </c>
      <c r="I30" s="5" t="s">
        <v>73</v>
      </c>
      <c r="J30" s="5" t="s">
        <v>64</v>
      </c>
      <c r="K30" s="5" t="s">
        <v>84</v>
      </c>
      <c r="L30" s="5" t="s">
        <v>64</v>
      </c>
      <c r="M30" s="5" t="s">
        <v>78</v>
      </c>
      <c r="N30" s="5" t="s">
        <v>64</v>
      </c>
      <c r="O30" s="5" t="s">
        <v>64</v>
      </c>
      <c r="P30" s="5" t="s">
        <v>64</v>
      </c>
      <c r="Q30" s="5" t="s">
        <v>64</v>
      </c>
      <c r="R30" s="5" t="s">
        <v>64</v>
      </c>
      <c r="S30" s="5" t="s">
        <v>64</v>
      </c>
      <c r="T30" s="5" t="s">
        <v>64</v>
      </c>
      <c r="U30" s="5" t="s">
        <v>64</v>
      </c>
      <c r="V30" s="5" t="s">
        <v>64</v>
      </c>
      <c r="W30" s="5" t="s">
        <v>64</v>
      </c>
      <c r="X30" s="5" t="s">
        <v>64</v>
      </c>
      <c r="Y30" s="5" t="s">
        <v>64</v>
      </c>
      <c r="Z30" s="5" t="s">
        <v>65</v>
      </c>
      <c r="AA30" s="5" t="s">
        <v>65</v>
      </c>
      <c r="AB30" s="5" t="s">
        <v>65</v>
      </c>
      <c r="AC30" s="5" t="s">
        <v>65</v>
      </c>
      <c r="AD30" s="5" t="s">
        <v>65</v>
      </c>
      <c r="AE30" s="5" t="s">
        <v>65</v>
      </c>
      <c r="AF30" s="5" t="s">
        <v>65</v>
      </c>
      <c r="AG30" s="5" t="s">
        <v>66</v>
      </c>
      <c r="AH30" s="5" t="s">
        <v>79</v>
      </c>
      <c r="AI30" s="5" t="s">
        <v>66</v>
      </c>
      <c r="AJ30" s="5" t="s">
        <v>65</v>
      </c>
      <c r="AK30" s="5" t="s">
        <v>66</v>
      </c>
      <c r="AL30" s="5" t="s">
        <v>66</v>
      </c>
      <c r="AM30" s="5" t="s">
        <v>65</v>
      </c>
      <c r="AN30" s="5" t="s">
        <v>66</v>
      </c>
      <c r="AO30" s="5" t="s">
        <v>66</v>
      </c>
      <c r="AP30" s="5" t="s">
        <v>67</v>
      </c>
      <c r="AQ30" s="5" t="s">
        <v>67</v>
      </c>
      <c r="AR30" s="5" t="s">
        <v>63</v>
      </c>
      <c r="AS30" s="5" t="s">
        <v>81</v>
      </c>
      <c r="AT30" s="5" t="s">
        <v>87</v>
      </c>
      <c r="AU30" s="5" t="s">
        <v>93</v>
      </c>
      <c r="AV30" s="5" t="s">
        <v>71</v>
      </c>
      <c r="AW30" s="5" t="s">
        <v>63</v>
      </c>
      <c r="AX30" s="5" t="s">
        <v>63</v>
      </c>
      <c r="AY30" s="5" t="s">
        <v>73</v>
      </c>
      <c r="AZ30" s="5" t="s">
        <v>63</v>
      </c>
      <c r="BA30" s="5" t="s">
        <v>73</v>
      </c>
      <c r="BB30" s="5" t="s">
        <v>73</v>
      </c>
      <c r="BC30" s="5" t="s">
        <v>73</v>
      </c>
      <c r="BE30" s="5" t="s">
        <v>73</v>
      </c>
    </row>
    <row r="31" spans="1:58" ht="13.2" x14ac:dyDescent="0.25">
      <c r="A31" s="7">
        <v>45572.407035567128</v>
      </c>
      <c r="B31" s="8" t="s">
        <v>412</v>
      </c>
      <c r="C31" s="9" t="s">
        <v>413</v>
      </c>
      <c r="D31" s="18">
        <v>100</v>
      </c>
      <c r="E31" s="18">
        <v>1.1299999999999999</v>
      </c>
      <c r="F31" s="8" t="s">
        <v>60</v>
      </c>
      <c r="G31" s="8" t="s">
        <v>76</v>
      </c>
      <c r="H31" s="8" t="s">
        <v>414</v>
      </c>
      <c r="I31" s="8" t="s">
        <v>73</v>
      </c>
      <c r="J31" s="8" t="s">
        <v>64</v>
      </c>
      <c r="K31" s="8" t="s">
        <v>78</v>
      </c>
      <c r="L31" s="8" t="s">
        <v>64</v>
      </c>
      <c r="M31" s="8" t="s">
        <v>78</v>
      </c>
      <c r="N31" s="8" t="s">
        <v>64</v>
      </c>
      <c r="O31" s="8" t="s">
        <v>64</v>
      </c>
      <c r="P31" s="8" t="s">
        <v>78</v>
      </c>
      <c r="Q31" s="8" t="s">
        <v>84</v>
      </c>
      <c r="R31" s="8" t="s">
        <v>64</v>
      </c>
      <c r="S31" s="8" t="s">
        <v>64</v>
      </c>
      <c r="T31" s="8" t="s">
        <v>64</v>
      </c>
      <c r="U31" s="8" t="s">
        <v>64</v>
      </c>
      <c r="V31" s="8" t="s">
        <v>64</v>
      </c>
      <c r="W31" s="8" t="s">
        <v>84</v>
      </c>
      <c r="X31" s="8" t="s">
        <v>64</v>
      </c>
      <c r="Y31" s="8" t="s">
        <v>64</v>
      </c>
      <c r="Z31" s="8" t="s">
        <v>66</v>
      </c>
      <c r="AA31" s="8" t="s">
        <v>65</v>
      </c>
      <c r="AB31" s="8" t="s">
        <v>65</v>
      </c>
      <c r="AC31" s="8" t="s">
        <v>66</v>
      </c>
      <c r="AD31" s="8" t="s">
        <v>65</v>
      </c>
      <c r="AE31" s="8" t="s">
        <v>65</v>
      </c>
      <c r="AF31" s="8" t="s">
        <v>66</v>
      </c>
      <c r="AG31" s="8" t="s">
        <v>66</v>
      </c>
      <c r="AH31" s="8" t="s">
        <v>66</v>
      </c>
      <c r="AI31" s="8" t="s">
        <v>101</v>
      </c>
      <c r="AJ31" s="8" t="s">
        <v>66</v>
      </c>
      <c r="AK31" s="8" t="s">
        <v>65</v>
      </c>
      <c r="AL31" s="8" t="s">
        <v>65</v>
      </c>
      <c r="AM31" s="8" t="s">
        <v>65</v>
      </c>
      <c r="AN31" s="8" t="s">
        <v>66</v>
      </c>
      <c r="AO31" s="8" t="s">
        <v>66</v>
      </c>
      <c r="AP31" s="8" t="s">
        <v>85</v>
      </c>
      <c r="AQ31" s="8" t="s">
        <v>85</v>
      </c>
      <c r="AR31" s="8" t="s">
        <v>86</v>
      </c>
      <c r="AS31" s="8" t="s">
        <v>68</v>
      </c>
      <c r="AT31" s="8" t="s">
        <v>69</v>
      </c>
      <c r="AU31" s="8" t="s">
        <v>67</v>
      </c>
      <c r="AV31" s="8" t="s">
        <v>67</v>
      </c>
      <c r="AW31" s="8" t="s">
        <v>73</v>
      </c>
      <c r="AX31" s="8" t="s">
        <v>73</v>
      </c>
      <c r="AY31" s="8" t="s">
        <v>63</v>
      </c>
      <c r="AZ31" s="8" t="s">
        <v>73</v>
      </c>
      <c r="BA31" s="8" t="s">
        <v>63</v>
      </c>
      <c r="BB31" s="8" t="s">
        <v>72</v>
      </c>
      <c r="BC31" s="8" t="s">
        <v>73</v>
      </c>
      <c r="BE31" s="8" t="s">
        <v>73</v>
      </c>
    </row>
    <row r="32" spans="1:58" ht="13.2" x14ac:dyDescent="0.25">
      <c r="A32" s="4">
        <v>45572.409341099541</v>
      </c>
      <c r="B32" s="5" t="s">
        <v>415</v>
      </c>
      <c r="C32" s="6" t="s">
        <v>416</v>
      </c>
      <c r="D32" s="18">
        <v>40.18</v>
      </c>
      <c r="E32" s="18">
        <v>0.96</v>
      </c>
      <c r="F32" s="5" t="s">
        <v>60</v>
      </c>
      <c r="G32" s="5" t="s">
        <v>76</v>
      </c>
      <c r="H32" s="5" t="s">
        <v>417</v>
      </c>
      <c r="I32" s="5" t="s">
        <v>63</v>
      </c>
      <c r="J32" s="5" t="s">
        <v>64</v>
      </c>
      <c r="K32" s="5" t="s">
        <v>84</v>
      </c>
      <c r="L32" s="5" t="s">
        <v>64</v>
      </c>
      <c r="M32" s="5" t="s">
        <v>84</v>
      </c>
      <c r="N32" s="5" t="s">
        <v>64</v>
      </c>
      <c r="O32" s="5" t="s">
        <v>64</v>
      </c>
      <c r="P32" s="5" t="s">
        <v>84</v>
      </c>
      <c r="Q32" s="5" t="s">
        <v>84</v>
      </c>
      <c r="R32" s="5" t="s">
        <v>64</v>
      </c>
      <c r="S32" s="5" t="s">
        <v>64</v>
      </c>
      <c r="T32" s="5" t="s">
        <v>64</v>
      </c>
      <c r="U32" s="5" t="s">
        <v>84</v>
      </c>
      <c r="V32" s="5" t="s">
        <v>84</v>
      </c>
      <c r="W32" s="5" t="s">
        <v>64</v>
      </c>
      <c r="X32" s="5" t="s">
        <v>64</v>
      </c>
      <c r="Y32" s="5" t="s">
        <v>64</v>
      </c>
      <c r="Z32" s="5" t="s">
        <v>66</v>
      </c>
      <c r="AA32" s="5" t="s">
        <v>66</v>
      </c>
      <c r="AB32" s="5" t="s">
        <v>66</v>
      </c>
      <c r="AC32" s="5" t="s">
        <v>65</v>
      </c>
      <c r="AD32" s="5" t="s">
        <v>65</v>
      </c>
      <c r="AE32" s="5" t="s">
        <v>66</v>
      </c>
      <c r="AF32" s="5" t="s">
        <v>66</v>
      </c>
      <c r="AG32" s="5" t="s">
        <v>65</v>
      </c>
      <c r="AH32" s="5" t="s">
        <v>66</v>
      </c>
      <c r="AI32" s="5" t="s">
        <v>101</v>
      </c>
      <c r="AJ32" s="5" t="s">
        <v>66</v>
      </c>
      <c r="AK32" s="5" t="s">
        <v>66</v>
      </c>
      <c r="AL32" s="5" t="s">
        <v>66</v>
      </c>
      <c r="AM32" s="5" t="s">
        <v>65</v>
      </c>
      <c r="AN32" s="5" t="s">
        <v>79</v>
      </c>
      <c r="AO32" s="5" t="s">
        <v>66</v>
      </c>
      <c r="AP32" s="5" t="s">
        <v>67</v>
      </c>
      <c r="AQ32" s="5" t="s">
        <v>67</v>
      </c>
      <c r="AR32" s="5" t="s">
        <v>86</v>
      </c>
      <c r="AS32" s="5" t="s">
        <v>68</v>
      </c>
      <c r="AT32" s="5" t="s">
        <v>69</v>
      </c>
      <c r="AU32" s="5" t="s">
        <v>93</v>
      </c>
      <c r="AV32" s="5" t="s">
        <v>71</v>
      </c>
      <c r="AW32" s="5" t="s">
        <v>72</v>
      </c>
      <c r="AX32" s="5" t="s">
        <v>72</v>
      </c>
      <c r="AY32" s="5" t="s">
        <v>73</v>
      </c>
      <c r="AZ32" s="5" t="s">
        <v>72</v>
      </c>
      <c r="BA32" s="5" t="s">
        <v>72</v>
      </c>
      <c r="BB32" s="5" t="s">
        <v>72</v>
      </c>
      <c r="BC32" s="5" t="s">
        <v>73</v>
      </c>
      <c r="BD32" s="5">
        <v>0</v>
      </c>
      <c r="BE32" s="5" t="s">
        <v>73</v>
      </c>
    </row>
    <row r="33" spans="1:58" ht="13.2" x14ac:dyDescent="0.25">
      <c r="A33" s="7">
        <v>45572.409712476852</v>
      </c>
      <c r="B33" s="8" t="s">
        <v>418</v>
      </c>
      <c r="C33" s="9" t="s">
        <v>419</v>
      </c>
      <c r="D33" s="18">
        <v>100</v>
      </c>
      <c r="E33" s="18">
        <v>1.21</v>
      </c>
      <c r="F33" s="8" t="s">
        <v>60</v>
      </c>
      <c r="G33" s="8" t="s">
        <v>76</v>
      </c>
      <c r="H33" s="8" t="s">
        <v>420</v>
      </c>
      <c r="I33" s="8" t="s">
        <v>63</v>
      </c>
      <c r="J33" s="8" t="s">
        <v>64</v>
      </c>
      <c r="K33" s="8" t="s">
        <v>84</v>
      </c>
      <c r="L33" s="8" t="s">
        <v>64</v>
      </c>
      <c r="M33" s="8" t="s">
        <v>84</v>
      </c>
      <c r="N33" s="8" t="s">
        <v>64</v>
      </c>
      <c r="O33" s="8" t="s">
        <v>84</v>
      </c>
      <c r="P33" s="8" t="s">
        <v>84</v>
      </c>
      <c r="Q33" s="8" t="s">
        <v>64</v>
      </c>
      <c r="R33" s="8" t="s">
        <v>64</v>
      </c>
      <c r="S33" s="8" t="s">
        <v>64</v>
      </c>
      <c r="T33" s="8" t="s">
        <v>64</v>
      </c>
      <c r="U33" s="8" t="s">
        <v>84</v>
      </c>
      <c r="V33" s="8" t="s">
        <v>64</v>
      </c>
      <c r="W33" s="8" t="s">
        <v>64</v>
      </c>
      <c r="X33" s="8" t="s">
        <v>78</v>
      </c>
      <c r="Y33" s="8" t="s">
        <v>64</v>
      </c>
      <c r="Z33" s="8" t="s">
        <v>66</v>
      </c>
      <c r="AA33" s="8" t="s">
        <v>65</v>
      </c>
      <c r="AB33" s="8" t="s">
        <v>66</v>
      </c>
      <c r="AC33" s="8" t="s">
        <v>65</v>
      </c>
      <c r="AD33" s="8" t="s">
        <v>66</v>
      </c>
      <c r="AE33" s="8" t="s">
        <v>65</v>
      </c>
      <c r="AF33" s="8" t="s">
        <v>66</v>
      </c>
      <c r="AG33" s="8" t="s">
        <v>66</v>
      </c>
      <c r="AH33" s="8" t="s">
        <v>65</v>
      </c>
      <c r="AI33" s="8" t="s">
        <v>79</v>
      </c>
      <c r="AJ33" s="8" t="s">
        <v>66</v>
      </c>
      <c r="AK33" s="8" t="s">
        <v>65</v>
      </c>
      <c r="AL33" s="8" t="s">
        <v>66</v>
      </c>
      <c r="AM33" s="8" t="s">
        <v>65</v>
      </c>
      <c r="AN33" s="8" t="s">
        <v>65</v>
      </c>
      <c r="AO33" s="8" t="s">
        <v>65</v>
      </c>
      <c r="AP33" s="8" t="s">
        <v>85</v>
      </c>
      <c r="AQ33" s="8" t="s">
        <v>85</v>
      </c>
      <c r="AR33" s="8" t="s">
        <v>86</v>
      </c>
      <c r="AS33" s="8" t="s">
        <v>223</v>
      </c>
      <c r="AT33" s="8" t="s">
        <v>169</v>
      </c>
      <c r="AU33" s="8" t="s">
        <v>85</v>
      </c>
      <c r="AV33" s="8" t="s">
        <v>71</v>
      </c>
      <c r="AW33" s="8" t="s">
        <v>63</v>
      </c>
      <c r="AX33" s="8" t="s">
        <v>72</v>
      </c>
      <c r="AY33" s="8" t="s">
        <v>63</v>
      </c>
      <c r="AZ33" s="8" t="s">
        <v>63</v>
      </c>
      <c r="BA33" s="8" t="s">
        <v>63</v>
      </c>
      <c r="BB33" s="8" t="s">
        <v>73</v>
      </c>
      <c r="BC33" s="8" t="s">
        <v>73</v>
      </c>
      <c r="BE33" s="8" t="s">
        <v>73</v>
      </c>
    </row>
    <row r="34" spans="1:58" ht="13.2" x14ac:dyDescent="0.25">
      <c r="A34" s="4">
        <v>45572.412009444444</v>
      </c>
      <c r="B34" s="5" t="s">
        <v>421</v>
      </c>
      <c r="C34" s="6" t="s">
        <v>422</v>
      </c>
      <c r="D34" s="18">
        <v>100</v>
      </c>
      <c r="E34" s="18">
        <v>1.38</v>
      </c>
      <c r="F34" s="5" t="s">
        <v>423</v>
      </c>
      <c r="G34" s="5" t="s">
        <v>76</v>
      </c>
      <c r="H34" s="5" t="s">
        <v>424</v>
      </c>
      <c r="I34" s="5" t="s">
        <v>63</v>
      </c>
      <c r="J34" s="5" t="s">
        <v>64</v>
      </c>
      <c r="K34" s="5" t="s">
        <v>64</v>
      </c>
      <c r="L34" s="5" t="s">
        <v>64</v>
      </c>
      <c r="M34" s="5" t="s">
        <v>64</v>
      </c>
      <c r="N34" s="5" t="s">
        <v>64</v>
      </c>
      <c r="O34" s="5" t="s">
        <v>64</v>
      </c>
      <c r="P34" s="5" t="s">
        <v>64</v>
      </c>
      <c r="Q34" s="5" t="s">
        <v>64</v>
      </c>
      <c r="R34" s="5" t="s">
        <v>64</v>
      </c>
      <c r="S34" s="5" t="s">
        <v>64</v>
      </c>
      <c r="T34" s="5" t="s">
        <v>64</v>
      </c>
      <c r="U34" s="5" t="s">
        <v>64</v>
      </c>
      <c r="V34" s="5" t="s">
        <v>64</v>
      </c>
      <c r="W34" s="5" t="s">
        <v>64</v>
      </c>
      <c r="X34" s="5" t="s">
        <v>64</v>
      </c>
      <c r="Y34" s="5" t="s">
        <v>64</v>
      </c>
      <c r="Z34" s="5" t="s">
        <v>101</v>
      </c>
      <c r="AA34" s="5" t="s">
        <v>101</v>
      </c>
      <c r="AB34" s="5" t="s">
        <v>101</v>
      </c>
      <c r="AC34" s="5" t="s">
        <v>101</v>
      </c>
      <c r="AD34" s="5" t="s">
        <v>79</v>
      </c>
      <c r="AE34" s="5" t="s">
        <v>66</v>
      </c>
      <c r="AF34" s="5" t="s">
        <v>66</v>
      </c>
      <c r="AG34" s="5" t="s">
        <v>66</v>
      </c>
      <c r="AH34" s="5" t="s">
        <v>66</v>
      </c>
      <c r="AI34" s="5" t="s">
        <v>79</v>
      </c>
      <c r="AJ34" s="5" t="s">
        <v>66</v>
      </c>
      <c r="AK34" s="5" t="s">
        <v>101</v>
      </c>
      <c r="AL34" s="5" t="s">
        <v>66</v>
      </c>
      <c r="AM34" s="5" t="s">
        <v>66</v>
      </c>
      <c r="AN34" s="5" t="s">
        <v>66</v>
      </c>
      <c r="AO34" s="5" t="s">
        <v>66</v>
      </c>
      <c r="AP34" s="5" t="s">
        <v>80</v>
      </c>
      <c r="AQ34" s="5" t="s">
        <v>80</v>
      </c>
      <c r="AR34" s="5" t="s">
        <v>63</v>
      </c>
      <c r="AS34" s="5" t="s">
        <v>425</v>
      </c>
      <c r="AT34" s="5" t="s">
        <v>87</v>
      </c>
      <c r="AU34" s="5" t="s">
        <v>80</v>
      </c>
      <c r="AV34" s="5" t="s">
        <v>80</v>
      </c>
      <c r="AW34" s="5" t="s">
        <v>63</v>
      </c>
      <c r="AX34" s="5" t="s">
        <v>63</v>
      </c>
      <c r="AY34" s="5" t="s">
        <v>63</v>
      </c>
      <c r="AZ34" s="5" t="s">
        <v>63</v>
      </c>
      <c r="BA34" s="5" t="s">
        <v>72</v>
      </c>
      <c r="BB34" s="5" t="s">
        <v>72</v>
      </c>
      <c r="BC34" s="5" t="s">
        <v>73</v>
      </c>
      <c r="BD34" s="5" t="s">
        <v>426</v>
      </c>
      <c r="BE34" s="5" t="s">
        <v>63</v>
      </c>
      <c r="BF34" s="16" t="s">
        <v>408</v>
      </c>
    </row>
    <row r="35" spans="1:58" ht="13.2" x14ac:dyDescent="0.25">
      <c r="A35" s="7">
        <v>45572.413884594906</v>
      </c>
      <c r="B35" s="8" t="s">
        <v>427</v>
      </c>
      <c r="C35" s="9" t="s">
        <v>428</v>
      </c>
      <c r="D35" s="18">
        <v>67.86</v>
      </c>
      <c r="E35" s="18">
        <v>1.04</v>
      </c>
      <c r="F35" s="8" t="s">
        <v>423</v>
      </c>
      <c r="G35" s="8" t="s">
        <v>76</v>
      </c>
      <c r="H35" s="8" t="s">
        <v>384</v>
      </c>
      <c r="I35" s="8" t="s">
        <v>63</v>
      </c>
      <c r="J35" s="8" t="s">
        <v>64</v>
      </c>
      <c r="K35" s="8" t="s">
        <v>78</v>
      </c>
      <c r="L35" s="8" t="s">
        <v>64</v>
      </c>
      <c r="M35" s="8" t="s">
        <v>84</v>
      </c>
      <c r="N35" s="8" t="s">
        <v>64</v>
      </c>
      <c r="O35" s="8" t="s">
        <v>64</v>
      </c>
      <c r="P35" s="8" t="s">
        <v>84</v>
      </c>
      <c r="Q35" s="8" t="s">
        <v>64</v>
      </c>
      <c r="R35" s="8" t="s">
        <v>64</v>
      </c>
      <c r="S35" s="8" t="s">
        <v>64</v>
      </c>
      <c r="T35" s="8" t="s">
        <v>64</v>
      </c>
      <c r="U35" s="8" t="s">
        <v>64</v>
      </c>
      <c r="V35" s="8" t="s">
        <v>64</v>
      </c>
      <c r="W35" s="8" t="s">
        <v>64</v>
      </c>
      <c r="X35" s="8" t="s">
        <v>64</v>
      </c>
      <c r="Y35" s="8" t="s">
        <v>64</v>
      </c>
      <c r="Z35" s="8" t="s">
        <v>66</v>
      </c>
      <c r="AA35" s="8" t="s">
        <v>66</v>
      </c>
      <c r="AB35" s="8" t="s">
        <v>66</v>
      </c>
      <c r="AC35" s="8" t="s">
        <v>66</v>
      </c>
      <c r="AD35" s="8" t="s">
        <v>66</v>
      </c>
      <c r="AE35" s="8" t="s">
        <v>66</v>
      </c>
      <c r="AF35" s="8" t="s">
        <v>66</v>
      </c>
      <c r="AG35" s="8" t="s">
        <v>66</v>
      </c>
      <c r="AH35" s="8" t="s">
        <v>65</v>
      </c>
      <c r="AI35" s="8" t="s">
        <v>79</v>
      </c>
      <c r="AJ35" s="8" t="s">
        <v>65</v>
      </c>
      <c r="AK35" s="8" t="s">
        <v>65</v>
      </c>
      <c r="AL35" s="8" t="s">
        <v>65</v>
      </c>
      <c r="AM35" s="8" t="s">
        <v>66</v>
      </c>
      <c r="AN35" s="8" t="s">
        <v>66</v>
      </c>
      <c r="AO35" s="8" t="s">
        <v>66</v>
      </c>
      <c r="AP35" s="8" t="s">
        <v>67</v>
      </c>
      <c r="AQ35" s="8" t="s">
        <v>67</v>
      </c>
      <c r="AR35" s="8" t="s">
        <v>63</v>
      </c>
      <c r="AS35" s="8" t="s">
        <v>223</v>
      </c>
      <c r="AT35" s="8" t="s">
        <v>69</v>
      </c>
      <c r="AU35" s="8" t="s">
        <v>70</v>
      </c>
      <c r="AV35" s="8" t="s">
        <v>67</v>
      </c>
      <c r="AW35" s="8" t="s">
        <v>63</v>
      </c>
      <c r="AX35" s="8" t="s">
        <v>73</v>
      </c>
      <c r="AY35" s="8" t="s">
        <v>72</v>
      </c>
      <c r="AZ35" s="8" t="s">
        <v>73</v>
      </c>
      <c r="BA35" s="8" t="s">
        <v>72</v>
      </c>
      <c r="BB35" s="8" t="s">
        <v>63</v>
      </c>
      <c r="BC35" s="8" t="s">
        <v>73</v>
      </c>
      <c r="BE35" s="8" t="s">
        <v>73</v>
      </c>
    </row>
    <row r="36" spans="1:58" ht="13.2" x14ac:dyDescent="0.25">
      <c r="A36" s="4">
        <v>45572.415002002315</v>
      </c>
      <c r="B36" s="5" t="s">
        <v>429</v>
      </c>
      <c r="C36" s="6" t="s">
        <v>430</v>
      </c>
      <c r="D36" s="18">
        <v>63.4</v>
      </c>
      <c r="E36" s="18">
        <v>0.38</v>
      </c>
      <c r="F36" s="5" t="s">
        <v>114</v>
      </c>
      <c r="G36" s="5" t="s">
        <v>76</v>
      </c>
      <c r="H36" s="5" t="s">
        <v>431</v>
      </c>
      <c r="I36" s="5" t="s">
        <v>63</v>
      </c>
      <c r="J36" s="5" t="s">
        <v>64</v>
      </c>
      <c r="K36" s="5" t="s">
        <v>64</v>
      </c>
      <c r="L36" s="5" t="s">
        <v>64</v>
      </c>
      <c r="M36" s="5" t="s">
        <v>84</v>
      </c>
      <c r="N36" s="5" t="s">
        <v>64</v>
      </c>
      <c r="O36" s="5" t="s">
        <v>64</v>
      </c>
      <c r="P36" s="5" t="s">
        <v>64</v>
      </c>
      <c r="Q36" s="5" t="s">
        <v>64</v>
      </c>
      <c r="R36" s="5" t="s">
        <v>64</v>
      </c>
      <c r="S36" s="5" t="s">
        <v>84</v>
      </c>
      <c r="T36" s="5" t="s">
        <v>64</v>
      </c>
      <c r="U36" s="5" t="s">
        <v>64</v>
      </c>
      <c r="V36" s="5" t="s">
        <v>84</v>
      </c>
      <c r="W36" s="5" t="s">
        <v>78</v>
      </c>
      <c r="X36" s="5" t="s">
        <v>64</v>
      </c>
      <c r="Y36" s="5" t="s">
        <v>78</v>
      </c>
      <c r="Z36" s="5" t="s">
        <v>65</v>
      </c>
      <c r="AA36" s="5" t="s">
        <v>66</v>
      </c>
      <c r="AB36" s="5" t="s">
        <v>65</v>
      </c>
      <c r="AC36" s="5" t="s">
        <v>65</v>
      </c>
      <c r="AD36" s="5" t="s">
        <v>66</v>
      </c>
      <c r="AE36" s="5" t="s">
        <v>66</v>
      </c>
      <c r="AF36" s="5" t="s">
        <v>65</v>
      </c>
      <c r="AG36" s="5" t="s">
        <v>66</v>
      </c>
      <c r="AH36" s="5" t="s">
        <v>66</v>
      </c>
      <c r="AI36" s="5" t="s">
        <v>101</v>
      </c>
      <c r="AJ36" s="5" t="s">
        <v>65</v>
      </c>
      <c r="AK36" s="5" t="s">
        <v>65</v>
      </c>
      <c r="AL36" s="5" t="s">
        <v>65</v>
      </c>
      <c r="AM36" s="5" t="s">
        <v>65</v>
      </c>
      <c r="AN36" s="5" t="s">
        <v>66</v>
      </c>
      <c r="AO36" s="5" t="s">
        <v>66</v>
      </c>
      <c r="AP36" s="5" t="s">
        <v>67</v>
      </c>
      <c r="AQ36" s="5" t="s">
        <v>67</v>
      </c>
      <c r="AR36" s="5" t="s">
        <v>73</v>
      </c>
      <c r="AS36" s="5" t="s">
        <v>68</v>
      </c>
      <c r="AT36" s="5" t="s">
        <v>87</v>
      </c>
      <c r="AU36" s="5" t="s">
        <v>93</v>
      </c>
      <c r="AV36" s="5" t="s">
        <v>71</v>
      </c>
      <c r="AW36" s="5" t="s">
        <v>73</v>
      </c>
      <c r="AX36" s="5" t="s">
        <v>63</v>
      </c>
      <c r="AY36" s="5" t="s">
        <v>63</v>
      </c>
      <c r="AZ36" s="5" t="s">
        <v>63</v>
      </c>
      <c r="BA36" s="5" t="s">
        <v>72</v>
      </c>
      <c r="BB36" s="5" t="s">
        <v>72</v>
      </c>
      <c r="BC36" s="5" t="s">
        <v>73</v>
      </c>
      <c r="BE36" s="5" t="s">
        <v>73</v>
      </c>
    </row>
    <row r="37" spans="1:58" ht="13.2" x14ac:dyDescent="0.25">
      <c r="A37" s="7">
        <v>45572.415546666671</v>
      </c>
      <c r="B37" s="8" t="s">
        <v>432</v>
      </c>
      <c r="C37" s="9" t="s">
        <v>433</v>
      </c>
      <c r="D37" s="18">
        <v>14.29</v>
      </c>
      <c r="E37" s="18">
        <v>0.57999999999999996</v>
      </c>
      <c r="F37" s="8" t="s">
        <v>114</v>
      </c>
      <c r="G37" s="8" t="s">
        <v>76</v>
      </c>
      <c r="H37" s="8" t="s">
        <v>434</v>
      </c>
      <c r="I37" s="8" t="s">
        <v>73</v>
      </c>
      <c r="J37" s="8" t="s">
        <v>64</v>
      </c>
      <c r="K37" s="8" t="s">
        <v>64</v>
      </c>
      <c r="L37" s="8" t="s">
        <v>64</v>
      </c>
      <c r="M37" s="8" t="s">
        <v>84</v>
      </c>
      <c r="N37" s="8" t="s">
        <v>64</v>
      </c>
      <c r="O37" s="8" t="s">
        <v>64</v>
      </c>
      <c r="P37" s="8" t="s">
        <v>64</v>
      </c>
      <c r="Q37" s="8" t="s">
        <v>64</v>
      </c>
      <c r="R37" s="8" t="s">
        <v>64</v>
      </c>
      <c r="S37" s="8" t="s">
        <v>64</v>
      </c>
      <c r="T37" s="8" t="s">
        <v>64</v>
      </c>
      <c r="U37" s="8" t="s">
        <v>78</v>
      </c>
      <c r="V37" s="8" t="s">
        <v>64</v>
      </c>
      <c r="W37" s="8" t="s">
        <v>64</v>
      </c>
      <c r="X37" s="8" t="s">
        <v>64</v>
      </c>
      <c r="Y37" s="8" t="s">
        <v>64</v>
      </c>
      <c r="Z37" s="8" t="s">
        <v>66</v>
      </c>
      <c r="AA37" s="8" t="s">
        <v>65</v>
      </c>
      <c r="AB37" s="8" t="s">
        <v>65</v>
      </c>
      <c r="AC37" s="8" t="s">
        <v>66</v>
      </c>
      <c r="AD37" s="8" t="s">
        <v>66</v>
      </c>
      <c r="AE37" s="8" t="s">
        <v>65</v>
      </c>
      <c r="AF37" s="8" t="s">
        <v>66</v>
      </c>
      <c r="AG37" s="8" t="s">
        <v>66</v>
      </c>
      <c r="AH37" s="8" t="s">
        <v>66</v>
      </c>
      <c r="AI37" s="8" t="s">
        <v>79</v>
      </c>
      <c r="AJ37" s="8" t="s">
        <v>65</v>
      </c>
      <c r="AK37" s="8" t="s">
        <v>65</v>
      </c>
      <c r="AL37" s="8" t="s">
        <v>66</v>
      </c>
      <c r="AM37" s="8" t="s">
        <v>65</v>
      </c>
      <c r="AN37" s="8" t="s">
        <v>66</v>
      </c>
      <c r="AO37" s="8" t="s">
        <v>66</v>
      </c>
      <c r="AP37" s="8" t="s">
        <v>85</v>
      </c>
      <c r="AQ37" s="8" t="s">
        <v>85</v>
      </c>
      <c r="AR37" s="8" t="s">
        <v>63</v>
      </c>
      <c r="AS37" s="8" t="s">
        <v>81</v>
      </c>
      <c r="AT37" s="8" t="s">
        <v>87</v>
      </c>
      <c r="AU37" s="8" t="s">
        <v>85</v>
      </c>
      <c r="AV37" s="8" t="s">
        <v>80</v>
      </c>
      <c r="AW37" s="8" t="s">
        <v>63</v>
      </c>
      <c r="AX37" s="8" t="s">
        <v>73</v>
      </c>
      <c r="AY37" s="8" t="s">
        <v>63</v>
      </c>
      <c r="AZ37" s="8" t="s">
        <v>73</v>
      </c>
      <c r="BA37" s="8" t="s">
        <v>73</v>
      </c>
      <c r="BB37" s="8" t="s">
        <v>72</v>
      </c>
      <c r="BC37" s="8" t="s">
        <v>73</v>
      </c>
      <c r="BE37" s="8" t="s">
        <v>73</v>
      </c>
    </row>
    <row r="38" spans="1:58" ht="13.2" x14ac:dyDescent="0.25">
      <c r="A38" s="4">
        <v>45572.417262650459</v>
      </c>
      <c r="B38" s="5" t="s">
        <v>435</v>
      </c>
      <c r="C38" s="6" t="s">
        <v>436</v>
      </c>
      <c r="D38" s="18">
        <v>66.069999999999993</v>
      </c>
      <c r="E38" s="18">
        <v>1.29</v>
      </c>
      <c r="F38" s="5" t="s">
        <v>114</v>
      </c>
      <c r="G38" s="5" t="s">
        <v>76</v>
      </c>
      <c r="H38" s="5" t="s">
        <v>352</v>
      </c>
      <c r="I38" s="5" t="s">
        <v>63</v>
      </c>
      <c r="J38" s="5" t="s">
        <v>64</v>
      </c>
      <c r="K38" s="5" t="s">
        <v>64</v>
      </c>
      <c r="L38" s="5" t="s">
        <v>64</v>
      </c>
      <c r="M38" s="5" t="s">
        <v>78</v>
      </c>
      <c r="N38" s="5" t="s">
        <v>64</v>
      </c>
      <c r="O38" s="5" t="s">
        <v>64</v>
      </c>
      <c r="P38" s="5" t="s">
        <v>78</v>
      </c>
      <c r="Q38" s="5" t="s">
        <v>84</v>
      </c>
      <c r="R38" s="5" t="s">
        <v>64</v>
      </c>
      <c r="S38" s="5" t="s">
        <v>64</v>
      </c>
      <c r="T38" s="5" t="s">
        <v>64</v>
      </c>
      <c r="U38" s="5" t="s">
        <v>64</v>
      </c>
      <c r="V38" s="5" t="s">
        <v>64</v>
      </c>
      <c r="W38" s="5" t="s">
        <v>64</v>
      </c>
      <c r="X38" s="5" t="s">
        <v>64</v>
      </c>
      <c r="Y38" s="5" t="s">
        <v>64</v>
      </c>
      <c r="Z38" s="5" t="s">
        <v>66</v>
      </c>
      <c r="AA38" s="5" t="s">
        <v>65</v>
      </c>
      <c r="AB38" s="5" t="s">
        <v>65</v>
      </c>
      <c r="AC38" s="5" t="s">
        <v>65</v>
      </c>
      <c r="AD38" s="5" t="s">
        <v>66</v>
      </c>
      <c r="AE38" s="5" t="s">
        <v>66</v>
      </c>
      <c r="AF38" s="5" t="s">
        <v>66</v>
      </c>
      <c r="AG38" s="5" t="s">
        <v>66</v>
      </c>
      <c r="AH38" s="5" t="s">
        <v>79</v>
      </c>
      <c r="AI38" s="5" t="s">
        <v>101</v>
      </c>
      <c r="AJ38" s="5" t="s">
        <v>66</v>
      </c>
      <c r="AK38" s="5" t="s">
        <v>66</v>
      </c>
      <c r="AL38" s="5" t="s">
        <v>66</v>
      </c>
      <c r="AM38" s="5" t="s">
        <v>66</v>
      </c>
      <c r="AN38" s="5" t="s">
        <v>66</v>
      </c>
      <c r="AO38" s="5" t="s">
        <v>66</v>
      </c>
      <c r="AP38" s="5" t="s">
        <v>67</v>
      </c>
      <c r="AQ38" s="5" t="s">
        <v>67</v>
      </c>
      <c r="AR38" s="5" t="s">
        <v>73</v>
      </c>
      <c r="AS38" s="5" t="s">
        <v>120</v>
      </c>
      <c r="AT38" s="5" t="s">
        <v>87</v>
      </c>
      <c r="AU38" s="5" t="s">
        <v>80</v>
      </c>
      <c r="AV38" s="5" t="s">
        <v>67</v>
      </c>
      <c r="AW38" s="5" t="s">
        <v>72</v>
      </c>
      <c r="AX38" s="5" t="s">
        <v>72</v>
      </c>
      <c r="AY38" s="5" t="s">
        <v>72</v>
      </c>
      <c r="AZ38" s="5" t="s">
        <v>72</v>
      </c>
      <c r="BA38" s="5" t="s">
        <v>72</v>
      </c>
      <c r="BB38" s="5" t="s">
        <v>72</v>
      </c>
      <c r="BC38" s="5" t="s">
        <v>73</v>
      </c>
      <c r="BE38" s="5" t="s">
        <v>73</v>
      </c>
    </row>
    <row r="39" spans="1:58" ht="13.2" x14ac:dyDescent="0.25">
      <c r="A39" s="7">
        <v>45572.419156122683</v>
      </c>
      <c r="B39" s="8" t="s">
        <v>437</v>
      </c>
      <c r="C39" s="8">
        <v>80403080459</v>
      </c>
      <c r="D39" s="18">
        <v>100</v>
      </c>
      <c r="E39" s="18">
        <v>0.87</v>
      </c>
      <c r="F39" s="8" t="s">
        <v>114</v>
      </c>
      <c r="G39" s="8" t="s">
        <v>76</v>
      </c>
      <c r="H39" s="8" t="s">
        <v>439</v>
      </c>
      <c r="I39" s="8" t="s">
        <v>73</v>
      </c>
      <c r="J39" s="8" t="s">
        <v>64</v>
      </c>
      <c r="K39" s="8" t="s">
        <v>64</v>
      </c>
      <c r="L39" s="8" t="s">
        <v>64</v>
      </c>
      <c r="M39" s="8" t="s">
        <v>64</v>
      </c>
      <c r="N39" s="8" t="s">
        <v>84</v>
      </c>
      <c r="O39" s="8" t="s">
        <v>64</v>
      </c>
      <c r="P39" s="8" t="s">
        <v>64</v>
      </c>
      <c r="Q39" s="8" t="s">
        <v>64</v>
      </c>
      <c r="R39" s="8" t="s">
        <v>64</v>
      </c>
      <c r="S39" s="8" t="s">
        <v>84</v>
      </c>
      <c r="T39" s="8" t="s">
        <v>64</v>
      </c>
      <c r="U39" s="8" t="s">
        <v>64</v>
      </c>
      <c r="V39" s="8" t="s">
        <v>64</v>
      </c>
      <c r="W39" s="8" t="s">
        <v>64</v>
      </c>
      <c r="X39" s="8" t="s">
        <v>64</v>
      </c>
      <c r="Y39" s="8" t="s">
        <v>64</v>
      </c>
      <c r="Z39" s="8" t="s">
        <v>101</v>
      </c>
      <c r="AA39" s="8" t="s">
        <v>101</v>
      </c>
      <c r="AB39" s="8" t="s">
        <v>101</v>
      </c>
      <c r="AC39" s="8" t="s">
        <v>101</v>
      </c>
      <c r="AD39" s="8" t="s">
        <v>101</v>
      </c>
      <c r="AE39" s="8" t="s">
        <v>101</v>
      </c>
      <c r="AF39" s="8" t="s">
        <v>101</v>
      </c>
      <c r="AG39" s="8" t="s">
        <v>101</v>
      </c>
      <c r="AH39" s="8" t="s">
        <v>101</v>
      </c>
      <c r="AI39" s="8" t="s">
        <v>65</v>
      </c>
      <c r="AJ39" s="8" t="s">
        <v>66</v>
      </c>
      <c r="AK39" s="8" t="s">
        <v>65</v>
      </c>
      <c r="AL39" s="8" t="s">
        <v>65</v>
      </c>
      <c r="AM39" s="8" t="s">
        <v>65</v>
      </c>
      <c r="AN39" s="8" t="s">
        <v>66</v>
      </c>
      <c r="AO39" s="8" t="s">
        <v>66</v>
      </c>
      <c r="AP39" s="8" t="s">
        <v>85</v>
      </c>
      <c r="AQ39" s="8" t="s">
        <v>80</v>
      </c>
      <c r="AR39" s="8" t="s">
        <v>63</v>
      </c>
      <c r="AS39" s="8" t="s">
        <v>68</v>
      </c>
      <c r="AT39" s="8" t="s">
        <v>87</v>
      </c>
      <c r="AU39" s="8" t="s">
        <v>67</v>
      </c>
      <c r="AV39" s="8" t="s">
        <v>80</v>
      </c>
      <c r="AW39" s="8" t="s">
        <v>72</v>
      </c>
      <c r="AX39" s="8" t="s">
        <v>73</v>
      </c>
      <c r="AY39" s="8" t="s">
        <v>63</v>
      </c>
      <c r="AZ39" s="8" t="s">
        <v>72</v>
      </c>
      <c r="BA39" s="8" t="s">
        <v>73</v>
      </c>
      <c r="BB39" s="8" t="s">
        <v>73</v>
      </c>
      <c r="BC39" s="8" t="s">
        <v>73</v>
      </c>
      <c r="BE39" s="8" t="s">
        <v>73</v>
      </c>
    </row>
    <row r="40" spans="1:58" ht="13.2" x14ac:dyDescent="0.25">
      <c r="A40" s="4">
        <v>45572.419682060186</v>
      </c>
      <c r="B40" s="5" t="s">
        <v>440</v>
      </c>
      <c r="C40" s="6" t="s">
        <v>441</v>
      </c>
      <c r="D40" s="18">
        <v>32.14</v>
      </c>
      <c r="E40" s="18">
        <v>0.13</v>
      </c>
      <c r="F40" s="5" t="s">
        <v>114</v>
      </c>
      <c r="G40" s="5" t="s">
        <v>76</v>
      </c>
      <c r="H40" s="5" t="s">
        <v>335</v>
      </c>
      <c r="I40" s="5" t="s">
        <v>63</v>
      </c>
      <c r="J40" s="5" t="s">
        <v>64</v>
      </c>
      <c r="K40" s="5" t="s">
        <v>64</v>
      </c>
      <c r="L40" s="5" t="s">
        <v>64</v>
      </c>
      <c r="M40" s="5" t="s">
        <v>64</v>
      </c>
      <c r="N40" s="5" t="s">
        <v>64</v>
      </c>
      <c r="O40" s="5" t="s">
        <v>84</v>
      </c>
      <c r="P40" s="5" t="s">
        <v>84</v>
      </c>
      <c r="Q40" s="5" t="s">
        <v>64</v>
      </c>
      <c r="R40" s="5" t="s">
        <v>64</v>
      </c>
      <c r="S40" s="5" t="s">
        <v>64</v>
      </c>
      <c r="T40" s="5" t="s">
        <v>64</v>
      </c>
      <c r="U40" s="5" t="s">
        <v>84</v>
      </c>
      <c r="V40" s="5" t="s">
        <v>64</v>
      </c>
      <c r="W40" s="5" t="s">
        <v>84</v>
      </c>
      <c r="X40" s="5" t="s">
        <v>64</v>
      </c>
      <c r="Y40" s="5" t="s">
        <v>64</v>
      </c>
      <c r="Z40" s="5" t="s">
        <v>65</v>
      </c>
      <c r="AA40" s="5" t="s">
        <v>65</v>
      </c>
      <c r="AB40" s="5" t="s">
        <v>65</v>
      </c>
      <c r="AC40" s="5" t="s">
        <v>65</v>
      </c>
      <c r="AD40" s="5" t="s">
        <v>65</v>
      </c>
      <c r="AE40" s="5" t="s">
        <v>65</v>
      </c>
      <c r="AF40" s="5" t="s">
        <v>65</v>
      </c>
      <c r="AG40" s="5" t="s">
        <v>66</v>
      </c>
      <c r="AH40" s="5" t="s">
        <v>79</v>
      </c>
      <c r="AI40" s="5" t="s">
        <v>79</v>
      </c>
      <c r="AJ40" s="5" t="s">
        <v>65</v>
      </c>
      <c r="AK40" s="5" t="s">
        <v>65</v>
      </c>
      <c r="AL40" s="5" t="s">
        <v>65</v>
      </c>
      <c r="AM40" s="5" t="s">
        <v>65</v>
      </c>
      <c r="AN40" s="5" t="s">
        <v>66</v>
      </c>
      <c r="AO40" s="5" t="s">
        <v>66</v>
      </c>
      <c r="AP40" s="5" t="s">
        <v>67</v>
      </c>
      <c r="AQ40" s="5" t="s">
        <v>67</v>
      </c>
      <c r="AR40" s="5" t="s">
        <v>86</v>
      </c>
      <c r="AS40" s="5" t="s">
        <v>68</v>
      </c>
      <c r="AT40" s="5" t="s">
        <v>87</v>
      </c>
      <c r="AU40" s="5" t="s">
        <v>80</v>
      </c>
      <c r="AV40" s="5" t="s">
        <v>71</v>
      </c>
      <c r="AW40" s="5" t="s">
        <v>72</v>
      </c>
      <c r="AX40" s="5" t="s">
        <v>63</v>
      </c>
      <c r="AY40" s="5" t="s">
        <v>72</v>
      </c>
      <c r="AZ40" s="5" t="s">
        <v>72</v>
      </c>
      <c r="BA40" s="5" t="s">
        <v>63</v>
      </c>
      <c r="BB40" s="5" t="s">
        <v>72</v>
      </c>
      <c r="BC40" s="5" t="s">
        <v>73</v>
      </c>
      <c r="BE40" s="5" t="s">
        <v>73</v>
      </c>
    </row>
    <row r="41" spans="1:58" ht="13.2" x14ac:dyDescent="0.25">
      <c r="A41" s="7">
        <v>45572.42013569444</v>
      </c>
      <c r="B41" s="8" t="s">
        <v>442</v>
      </c>
      <c r="C41" s="9" t="s">
        <v>443</v>
      </c>
      <c r="D41" s="18">
        <v>46.3</v>
      </c>
      <c r="E41" s="18">
        <v>0.08</v>
      </c>
      <c r="F41" s="8" t="s">
        <v>423</v>
      </c>
      <c r="G41" s="8" t="s">
        <v>76</v>
      </c>
      <c r="H41" s="8" t="s">
        <v>335</v>
      </c>
      <c r="I41" s="8" t="s">
        <v>63</v>
      </c>
      <c r="J41" s="8" t="s">
        <v>64</v>
      </c>
      <c r="K41" s="8" t="s">
        <v>84</v>
      </c>
      <c r="L41" s="8" t="s">
        <v>64</v>
      </c>
      <c r="M41" s="8" t="s">
        <v>84</v>
      </c>
      <c r="N41" s="8" t="s">
        <v>64</v>
      </c>
      <c r="O41" s="8" t="s">
        <v>84</v>
      </c>
      <c r="P41" s="8" t="s">
        <v>84</v>
      </c>
      <c r="Q41" s="8" t="s">
        <v>84</v>
      </c>
      <c r="R41" s="8" t="s">
        <v>64</v>
      </c>
      <c r="S41" s="8" t="s">
        <v>84</v>
      </c>
      <c r="T41" s="8" t="s">
        <v>64</v>
      </c>
      <c r="U41" s="8" t="s">
        <v>64</v>
      </c>
      <c r="V41" s="8" t="s">
        <v>84</v>
      </c>
      <c r="W41" s="8" t="s">
        <v>64</v>
      </c>
      <c r="X41" s="8" t="s">
        <v>64</v>
      </c>
      <c r="Y41" s="8" t="s">
        <v>64</v>
      </c>
      <c r="Z41" s="8" t="s">
        <v>65</v>
      </c>
      <c r="AA41" s="8" t="s">
        <v>65</v>
      </c>
      <c r="AB41" s="8" t="s">
        <v>65</v>
      </c>
      <c r="AC41" s="8" t="s">
        <v>65</v>
      </c>
      <c r="AD41" s="8" t="s">
        <v>65</v>
      </c>
      <c r="AE41" s="8" t="s">
        <v>65</v>
      </c>
      <c r="AF41" s="8" t="s">
        <v>66</v>
      </c>
      <c r="AG41" s="8" t="s">
        <v>66</v>
      </c>
      <c r="AH41" s="8" t="s">
        <v>65</v>
      </c>
      <c r="AI41" s="8" t="s">
        <v>101</v>
      </c>
      <c r="AJ41" s="8" t="s">
        <v>65</v>
      </c>
      <c r="AK41" s="8" t="s">
        <v>79</v>
      </c>
      <c r="AL41" s="8" t="s">
        <v>66</v>
      </c>
      <c r="AM41" s="8" t="s">
        <v>66</v>
      </c>
      <c r="AN41" s="8" t="s">
        <v>79</v>
      </c>
      <c r="AO41" s="8" t="s">
        <v>79</v>
      </c>
      <c r="AP41" s="8" t="s">
        <v>85</v>
      </c>
      <c r="AQ41" s="8" t="s">
        <v>85</v>
      </c>
      <c r="AR41" s="8" t="s">
        <v>63</v>
      </c>
      <c r="AS41" s="8" t="s">
        <v>68</v>
      </c>
      <c r="AT41" s="8" t="s">
        <v>87</v>
      </c>
      <c r="AU41" s="8" t="s">
        <v>70</v>
      </c>
      <c r="AV41" s="8" t="s">
        <v>80</v>
      </c>
      <c r="AW41" s="8" t="s">
        <v>72</v>
      </c>
      <c r="AX41" s="8" t="s">
        <v>73</v>
      </c>
      <c r="AY41" s="8" t="s">
        <v>72</v>
      </c>
      <c r="AZ41" s="8" t="s">
        <v>63</v>
      </c>
      <c r="BA41" s="8" t="s">
        <v>73</v>
      </c>
      <c r="BB41" s="8" t="s">
        <v>73</v>
      </c>
      <c r="BC41" s="8" t="s">
        <v>73</v>
      </c>
      <c r="BE41" s="8" t="s">
        <v>73</v>
      </c>
    </row>
    <row r="42" spans="1:58" ht="13.2" x14ac:dyDescent="0.25">
      <c r="A42" s="4">
        <v>45572.421749351852</v>
      </c>
      <c r="B42" s="5" t="s">
        <v>444</v>
      </c>
      <c r="C42" s="6" t="s">
        <v>445</v>
      </c>
      <c r="D42" s="18">
        <v>42.86</v>
      </c>
      <c r="E42" s="18">
        <v>0.38</v>
      </c>
      <c r="F42" s="5" t="s">
        <v>423</v>
      </c>
      <c r="G42" s="5" t="s">
        <v>76</v>
      </c>
      <c r="H42" s="5" t="s">
        <v>335</v>
      </c>
      <c r="I42" s="5" t="s">
        <v>73</v>
      </c>
      <c r="J42" s="5" t="s">
        <v>145</v>
      </c>
      <c r="K42" s="5" t="s">
        <v>78</v>
      </c>
      <c r="L42" s="5" t="s">
        <v>64</v>
      </c>
      <c r="M42" s="5" t="s">
        <v>84</v>
      </c>
      <c r="N42" s="5" t="s">
        <v>64</v>
      </c>
      <c r="O42" s="5" t="s">
        <v>64</v>
      </c>
      <c r="P42" s="5" t="s">
        <v>64</v>
      </c>
      <c r="Q42" s="5" t="s">
        <v>64</v>
      </c>
      <c r="R42" s="5" t="s">
        <v>64</v>
      </c>
      <c r="S42" s="5" t="s">
        <v>84</v>
      </c>
      <c r="T42" s="5" t="s">
        <v>64</v>
      </c>
      <c r="U42" s="5" t="s">
        <v>84</v>
      </c>
      <c r="V42" s="5" t="s">
        <v>64</v>
      </c>
      <c r="W42" s="5" t="s">
        <v>64</v>
      </c>
      <c r="X42" s="5" t="s">
        <v>64</v>
      </c>
      <c r="Y42" s="5" t="s">
        <v>64</v>
      </c>
      <c r="Z42" s="5" t="s">
        <v>66</v>
      </c>
      <c r="AA42" s="5" t="s">
        <v>65</v>
      </c>
      <c r="AB42" s="5" t="s">
        <v>66</v>
      </c>
      <c r="AC42" s="5" t="s">
        <v>65</v>
      </c>
      <c r="AD42" s="5" t="s">
        <v>66</v>
      </c>
      <c r="AE42" s="5" t="s">
        <v>65</v>
      </c>
      <c r="AF42" s="5" t="s">
        <v>66</v>
      </c>
      <c r="AG42" s="5" t="s">
        <v>65</v>
      </c>
      <c r="AH42" s="5" t="s">
        <v>66</v>
      </c>
      <c r="AI42" s="5" t="s">
        <v>79</v>
      </c>
      <c r="AJ42" s="5" t="s">
        <v>65</v>
      </c>
      <c r="AK42" s="5" t="s">
        <v>65</v>
      </c>
      <c r="AL42" s="5" t="s">
        <v>66</v>
      </c>
      <c r="AM42" s="5" t="s">
        <v>65</v>
      </c>
      <c r="AN42" s="5" t="s">
        <v>66</v>
      </c>
      <c r="AO42" s="5" t="s">
        <v>66</v>
      </c>
      <c r="AP42" s="5" t="s">
        <v>85</v>
      </c>
      <c r="AQ42" s="5" t="s">
        <v>85</v>
      </c>
      <c r="AR42" s="5" t="s">
        <v>86</v>
      </c>
      <c r="AS42" s="5" t="s">
        <v>446</v>
      </c>
      <c r="AT42" s="5" t="s">
        <v>87</v>
      </c>
      <c r="AU42" s="5" t="s">
        <v>70</v>
      </c>
      <c r="AV42" s="5" t="s">
        <v>71</v>
      </c>
      <c r="AW42" s="5" t="s">
        <v>73</v>
      </c>
      <c r="AX42" s="5" t="s">
        <v>72</v>
      </c>
      <c r="AY42" s="5" t="s">
        <v>73</v>
      </c>
      <c r="AZ42" s="5" t="s">
        <v>72</v>
      </c>
      <c r="BA42" s="5" t="s">
        <v>73</v>
      </c>
      <c r="BB42" s="5" t="s">
        <v>73</v>
      </c>
      <c r="BC42" s="5" t="s">
        <v>73</v>
      </c>
      <c r="BE42" s="5" t="s">
        <v>73</v>
      </c>
    </row>
    <row r="43" spans="1:58" ht="13.2" x14ac:dyDescent="0.25">
      <c r="A43" s="7">
        <v>45572.423066400464</v>
      </c>
      <c r="B43" s="8" t="s">
        <v>447</v>
      </c>
      <c r="C43" s="9" t="s">
        <v>448</v>
      </c>
      <c r="D43" s="18">
        <v>100</v>
      </c>
      <c r="E43" s="18">
        <v>0.5</v>
      </c>
      <c r="F43" s="8" t="s">
        <v>423</v>
      </c>
      <c r="G43" s="8" t="s">
        <v>76</v>
      </c>
      <c r="H43" s="8" t="s">
        <v>449</v>
      </c>
      <c r="I43" s="8" t="s">
        <v>63</v>
      </c>
      <c r="J43" s="8" t="s">
        <v>64</v>
      </c>
      <c r="K43" s="8" t="s">
        <v>64</v>
      </c>
      <c r="L43" s="8" t="s">
        <v>64</v>
      </c>
      <c r="M43" s="8" t="s">
        <v>84</v>
      </c>
      <c r="N43" s="8" t="s">
        <v>64</v>
      </c>
      <c r="O43" s="8" t="s">
        <v>64</v>
      </c>
      <c r="P43" s="8" t="s">
        <v>64</v>
      </c>
      <c r="Q43" s="8" t="s">
        <v>84</v>
      </c>
      <c r="R43" s="8" t="s">
        <v>64</v>
      </c>
      <c r="S43" s="8" t="s">
        <v>84</v>
      </c>
      <c r="T43" s="8" t="s">
        <v>64</v>
      </c>
      <c r="U43" s="8" t="s">
        <v>84</v>
      </c>
      <c r="V43" s="8" t="s">
        <v>64</v>
      </c>
      <c r="W43" s="8" t="s">
        <v>64</v>
      </c>
      <c r="X43" s="8" t="s">
        <v>84</v>
      </c>
      <c r="Y43" s="8" t="s">
        <v>64</v>
      </c>
      <c r="Z43" s="8" t="s">
        <v>65</v>
      </c>
      <c r="AA43" s="8" t="s">
        <v>65</v>
      </c>
      <c r="AB43" s="8" t="s">
        <v>66</v>
      </c>
      <c r="AC43" s="8" t="s">
        <v>65</v>
      </c>
      <c r="AD43" s="8" t="s">
        <v>65</v>
      </c>
      <c r="AE43" s="8" t="s">
        <v>65</v>
      </c>
      <c r="AF43" s="8" t="s">
        <v>66</v>
      </c>
      <c r="AG43" s="8" t="s">
        <v>65</v>
      </c>
      <c r="AH43" s="8" t="s">
        <v>65</v>
      </c>
      <c r="AI43" s="8" t="s">
        <v>101</v>
      </c>
      <c r="AJ43" s="8" t="s">
        <v>66</v>
      </c>
      <c r="AK43" s="8" t="s">
        <v>66</v>
      </c>
      <c r="AL43" s="8" t="s">
        <v>65</v>
      </c>
      <c r="AM43" s="8" t="s">
        <v>65</v>
      </c>
      <c r="AN43" s="8" t="s">
        <v>66</v>
      </c>
      <c r="AO43" s="8" t="s">
        <v>66</v>
      </c>
      <c r="AP43" s="8" t="s">
        <v>67</v>
      </c>
      <c r="AQ43" s="8" t="s">
        <v>67</v>
      </c>
      <c r="AR43" s="8" t="s">
        <v>86</v>
      </c>
      <c r="AS43" s="8" t="s">
        <v>68</v>
      </c>
      <c r="AT43" s="8" t="s">
        <v>69</v>
      </c>
      <c r="AU43" s="8" t="s">
        <v>70</v>
      </c>
      <c r="AV43" s="8" t="s">
        <v>71</v>
      </c>
      <c r="AW43" s="8" t="s">
        <v>73</v>
      </c>
      <c r="AX43" s="8" t="s">
        <v>73</v>
      </c>
      <c r="AY43" s="8" t="s">
        <v>72</v>
      </c>
      <c r="AZ43" s="8" t="s">
        <v>72</v>
      </c>
      <c r="BA43" s="8" t="s">
        <v>72</v>
      </c>
      <c r="BB43" s="8" t="s">
        <v>73</v>
      </c>
      <c r="BC43" s="8" t="s">
        <v>73</v>
      </c>
      <c r="BE43" s="8" t="s">
        <v>73</v>
      </c>
    </row>
    <row r="44" spans="1:58" ht="13.2" x14ac:dyDescent="0.25">
      <c r="A44" s="4">
        <v>45572.424187581018</v>
      </c>
      <c r="B44" s="5" t="s">
        <v>450</v>
      </c>
      <c r="C44" s="6" t="s">
        <v>451</v>
      </c>
      <c r="D44" s="18">
        <v>100</v>
      </c>
      <c r="E44" s="18">
        <v>0.57999999999999996</v>
      </c>
      <c r="F44" s="5" t="s">
        <v>423</v>
      </c>
      <c r="G44" s="5" t="s">
        <v>76</v>
      </c>
      <c r="H44" s="5" t="s">
        <v>330</v>
      </c>
      <c r="I44" s="5" t="s">
        <v>63</v>
      </c>
      <c r="J44" s="5" t="s">
        <v>64</v>
      </c>
      <c r="K44" s="5" t="s">
        <v>84</v>
      </c>
      <c r="L44" s="5" t="s">
        <v>64</v>
      </c>
      <c r="M44" s="5" t="s">
        <v>84</v>
      </c>
      <c r="N44" s="5" t="s">
        <v>64</v>
      </c>
      <c r="O44" s="5" t="s">
        <v>64</v>
      </c>
      <c r="P44" s="5" t="s">
        <v>84</v>
      </c>
      <c r="Q44" s="5" t="s">
        <v>84</v>
      </c>
      <c r="R44" s="5" t="s">
        <v>84</v>
      </c>
      <c r="S44" s="5" t="s">
        <v>64</v>
      </c>
      <c r="T44" s="5" t="s">
        <v>64</v>
      </c>
      <c r="U44" s="5" t="s">
        <v>64</v>
      </c>
      <c r="V44" s="5" t="s">
        <v>64</v>
      </c>
      <c r="W44" s="5" t="s">
        <v>64</v>
      </c>
      <c r="X44" s="5" t="s">
        <v>64</v>
      </c>
      <c r="Y44" s="5" t="s">
        <v>64</v>
      </c>
      <c r="Z44" s="5" t="s">
        <v>66</v>
      </c>
      <c r="AA44" s="5" t="s">
        <v>65</v>
      </c>
      <c r="AB44" s="5" t="s">
        <v>66</v>
      </c>
      <c r="AC44" s="5" t="s">
        <v>65</v>
      </c>
      <c r="AD44" s="5" t="s">
        <v>65</v>
      </c>
      <c r="AE44" s="5" t="s">
        <v>66</v>
      </c>
      <c r="AF44" s="5" t="s">
        <v>66</v>
      </c>
      <c r="AG44" s="5" t="s">
        <v>65</v>
      </c>
      <c r="AH44" s="5" t="s">
        <v>66</v>
      </c>
      <c r="AI44" s="5" t="s">
        <v>66</v>
      </c>
      <c r="AJ44" s="5" t="s">
        <v>66</v>
      </c>
      <c r="AK44" s="5" t="s">
        <v>65</v>
      </c>
      <c r="AL44" s="5" t="s">
        <v>66</v>
      </c>
      <c r="AM44" s="5" t="s">
        <v>65</v>
      </c>
      <c r="AN44" s="5" t="s">
        <v>66</v>
      </c>
      <c r="AO44" s="5" t="s">
        <v>66</v>
      </c>
      <c r="AP44" s="5" t="s">
        <v>67</v>
      </c>
      <c r="AQ44" s="5" t="s">
        <v>67</v>
      </c>
      <c r="AR44" s="5" t="s">
        <v>86</v>
      </c>
      <c r="AS44" s="5" t="s">
        <v>68</v>
      </c>
      <c r="AT44" s="5" t="s">
        <v>69</v>
      </c>
      <c r="AU44" s="5" t="s">
        <v>70</v>
      </c>
      <c r="AV44" s="5" t="s">
        <v>71</v>
      </c>
      <c r="AW44" s="5" t="s">
        <v>72</v>
      </c>
      <c r="AX44" s="5" t="s">
        <v>63</v>
      </c>
      <c r="AY44" s="5" t="s">
        <v>63</v>
      </c>
      <c r="AZ44" s="5" t="s">
        <v>72</v>
      </c>
      <c r="BA44" s="5" t="s">
        <v>73</v>
      </c>
      <c r="BB44" s="5" t="s">
        <v>73</v>
      </c>
      <c r="BC44" s="5" t="s">
        <v>73</v>
      </c>
      <c r="BE44" s="5" t="s">
        <v>73</v>
      </c>
    </row>
    <row r="45" spans="1:58" ht="13.2" x14ac:dyDescent="0.25">
      <c r="A45" s="7">
        <v>45572.425295925925</v>
      </c>
      <c r="B45" s="8" t="s">
        <v>452</v>
      </c>
      <c r="C45" s="9" t="s">
        <v>453</v>
      </c>
      <c r="D45" s="18">
        <v>77.680000000000007</v>
      </c>
      <c r="E45" s="18">
        <v>0.38</v>
      </c>
      <c r="F45" s="8" t="s">
        <v>423</v>
      </c>
      <c r="G45" s="8" t="s">
        <v>76</v>
      </c>
      <c r="H45" s="8" t="s">
        <v>454</v>
      </c>
      <c r="I45" s="8" t="s">
        <v>63</v>
      </c>
      <c r="J45" s="8" t="s">
        <v>64</v>
      </c>
      <c r="K45" s="8" t="s">
        <v>84</v>
      </c>
      <c r="L45" s="8" t="s">
        <v>64</v>
      </c>
      <c r="M45" s="8" t="s">
        <v>84</v>
      </c>
      <c r="N45" s="8" t="s">
        <v>64</v>
      </c>
      <c r="O45" s="8" t="s">
        <v>64</v>
      </c>
      <c r="P45" s="8" t="s">
        <v>84</v>
      </c>
      <c r="Q45" s="8" t="s">
        <v>84</v>
      </c>
      <c r="R45" s="8" t="s">
        <v>64</v>
      </c>
      <c r="S45" s="8" t="s">
        <v>64</v>
      </c>
      <c r="T45" s="8" t="s">
        <v>84</v>
      </c>
      <c r="U45" s="8" t="s">
        <v>64</v>
      </c>
      <c r="V45" s="8" t="s">
        <v>64</v>
      </c>
      <c r="W45" s="8" t="s">
        <v>84</v>
      </c>
      <c r="X45" s="8" t="s">
        <v>64</v>
      </c>
      <c r="Y45" s="8" t="s">
        <v>64</v>
      </c>
      <c r="Z45" s="8" t="s">
        <v>65</v>
      </c>
      <c r="AA45" s="8" t="s">
        <v>65</v>
      </c>
      <c r="AB45" s="8" t="s">
        <v>65</v>
      </c>
      <c r="AC45" s="8" t="s">
        <v>65</v>
      </c>
      <c r="AD45" s="8" t="s">
        <v>65</v>
      </c>
      <c r="AE45" s="8" t="s">
        <v>66</v>
      </c>
      <c r="AF45" s="8" t="s">
        <v>65</v>
      </c>
      <c r="AG45" s="8" t="s">
        <v>65</v>
      </c>
      <c r="AH45" s="8" t="s">
        <v>65</v>
      </c>
      <c r="AI45" s="8" t="s">
        <v>101</v>
      </c>
      <c r="AJ45" s="8" t="s">
        <v>65</v>
      </c>
      <c r="AK45" s="8" t="s">
        <v>66</v>
      </c>
      <c r="AL45" s="8" t="s">
        <v>66</v>
      </c>
      <c r="AM45" s="8" t="s">
        <v>65</v>
      </c>
      <c r="AN45" s="8" t="s">
        <v>66</v>
      </c>
      <c r="AO45" s="8" t="s">
        <v>66</v>
      </c>
      <c r="AP45" s="8" t="s">
        <v>85</v>
      </c>
      <c r="AQ45" s="8" t="s">
        <v>85</v>
      </c>
      <c r="AR45" s="8" t="s">
        <v>63</v>
      </c>
      <c r="AS45" s="8" t="s">
        <v>81</v>
      </c>
      <c r="AT45" s="8" t="s">
        <v>69</v>
      </c>
      <c r="AU45" s="8" t="s">
        <v>70</v>
      </c>
      <c r="AV45" s="8" t="s">
        <v>71</v>
      </c>
      <c r="AW45" s="8" t="s">
        <v>72</v>
      </c>
      <c r="AX45" s="8" t="s">
        <v>73</v>
      </c>
      <c r="AY45" s="8" t="s">
        <v>72</v>
      </c>
      <c r="AZ45" s="8" t="s">
        <v>72</v>
      </c>
      <c r="BA45" s="8" t="s">
        <v>73</v>
      </c>
      <c r="BB45" s="8" t="s">
        <v>73</v>
      </c>
      <c r="BC45" s="8" t="s">
        <v>73</v>
      </c>
      <c r="BE45" s="8" t="s">
        <v>73</v>
      </c>
    </row>
    <row r="46" spans="1:58" ht="13.2" x14ac:dyDescent="0.25">
      <c r="A46" s="4">
        <v>45572.427031157407</v>
      </c>
      <c r="B46" s="5" t="s">
        <v>455</v>
      </c>
      <c r="C46" s="6" t="s">
        <v>456</v>
      </c>
      <c r="D46" s="18">
        <v>100</v>
      </c>
      <c r="E46" s="18">
        <v>0.57999999999999996</v>
      </c>
      <c r="F46" s="5" t="s">
        <v>423</v>
      </c>
      <c r="G46" s="5" t="s">
        <v>76</v>
      </c>
      <c r="H46" s="5" t="s">
        <v>457</v>
      </c>
      <c r="I46" s="5" t="s">
        <v>63</v>
      </c>
      <c r="J46" s="5" t="s">
        <v>64</v>
      </c>
      <c r="K46" s="5" t="s">
        <v>64</v>
      </c>
      <c r="L46" s="5" t="s">
        <v>64</v>
      </c>
      <c r="M46" s="5" t="s">
        <v>78</v>
      </c>
      <c r="N46" s="5" t="s">
        <v>84</v>
      </c>
      <c r="O46" s="5" t="s">
        <v>78</v>
      </c>
      <c r="P46" s="5" t="s">
        <v>64</v>
      </c>
      <c r="Q46" s="5" t="s">
        <v>64</v>
      </c>
      <c r="R46" s="5" t="s">
        <v>64</v>
      </c>
      <c r="S46" s="5" t="s">
        <v>64</v>
      </c>
      <c r="T46" s="5" t="s">
        <v>64</v>
      </c>
      <c r="U46" s="5" t="s">
        <v>64</v>
      </c>
      <c r="V46" s="5" t="s">
        <v>64</v>
      </c>
      <c r="W46" s="5" t="s">
        <v>64</v>
      </c>
      <c r="X46" s="5" t="s">
        <v>64</v>
      </c>
      <c r="Y46" s="5" t="s">
        <v>64</v>
      </c>
      <c r="Z46" s="5" t="s">
        <v>65</v>
      </c>
      <c r="AA46" s="5" t="s">
        <v>65</v>
      </c>
      <c r="AB46" s="5" t="s">
        <v>66</v>
      </c>
      <c r="AC46" s="5" t="s">
        <v>65</v>
      </c>
      <c r="AD46" s="5" t="s">
        <v>65</v>
      </c>
      <c r="AE46" s="5" t="s">
        <v>65</v>
      </c>
      <c r="AF46" s="5" t="s">
        <v>65</v>
      </c>
      <c r="AG46" s="5" t="s">
        <v>65</v>
      </c>
      <c r="AH46" s="5" t="s">
        <v>66</v>
      </c>
      <c r="AI46" s="5" t="s">
        <v>101</v>
      </c>
      <c r="AJ46" s="5" t="s">
        <v>65</v>
      </c>
      <c r="AK46" s="5" t="s">
        <v>65</v>
      </c>
      <c r="AL46" s="5" t="s">
        <v>65</v>
      </c>
      <c r="AM46" s="5" t="s">
        <v>66</v>
      </c>
      <c r="AN46" s="5" t="s">
        <v>66</v>
      </c>
      <c r="AO46" s="5" t="s">
        <v>65</v>
      </c>
      <c r="AP46" s="5" t="s">
        <v>67</v>
      </c>
      <c r="AQ46" s="5" t="s">
        <v>67</v>
      </c>
      <c r="AR46" s="5" t="s">
        <v>63</v>
      </c>
      <c r="AS46" s="5" t="s">
        <v>120</v>
      </c>
      <c r="AT46" s="5" t="s">
        <v>87</v>
      </c>
      <c r="AU46" s="5" t="s">
        <v>70</v>
      </c>
      <c r="AV46" s="5" t="s">
        <v>71</v>
      </c>
      <c r="AW46" s="5" t="s">
        <v>73</v>
      </c>
      <c r="AX46" s="5" t="s">
        <v>73</v>
      </c>
      <c r="AY46" s="5" t="s">
        <v>72</v>
      </c>
      <c r="AZ46" s="5" t="s">
        <v>72</v>
      </c>
      <c r="BA46" s="5" t="s">
        <v>72</v>
      </c>
      <c r="BB46" s="5" t="s">
        <v>73</v>
      </c>
      <c r="BC46" s="5" t="s">
        <v>73</v>
      </c>
      <c r="BE46" s="5" t="s">
        <v>73</v>
      </c>
    </row>
    <row r="47" spans="1:58" ht="13.2" x14ac:dyDescent="0.25">
      <c r="A47" s="7">
        <v>45572.428366192129</v>
      </c>
      <c r="B47" s="8" t="s">
        <v>458</v>
      </c>
      <c r="C47" s="9" t="s">
        <v>459</v>
      </c>
      <c r="D47" s="18">
        <v>86.61</v>
      </c>
      <c r="E47" s="18">
        <v>0.46</v>
      </c>
      <c r="F47" s="8" t="s">
        <v>423</v>
      </c>
      <c r="G47" s="8" t="s">
        <v>76</v>
      </c>
      <c r="H47" s="8" t="s">
        <v>449</v>
      </c>
      <c r="I47" s="8" t="s">
        <v>63</v>
      </c>
      <c r="J47" s="8" t="s">
        <v>64</v>
      </c>
      <c r="K47" s="8" t="s">
        <v>64</v>
      </c>
      <c r="L47" s="8" t="s">
        <v>64</v>
      </c>
      <c r="M47" s="8" t="s">
        <v>84</v>
      </c>
      <c r="N47" s="8" t="s">
        <v>84</v>
      </c>
      <c r="O47" s="8" t="s">
        <v>64</v>
      </c>
      <c r="P47" s="8" t="s">
        <v>84</v>
      </c>
      <c r="Q47" s="8" t="s">
        <v>64</v>
      </c>
      <c r="R47" s="8" t="s">
        <v>64</v>
      </c>
      <c r="S47" s="8" t="s">
        <v>84</v>
      </c>
      <c r="T47" s="8" t="s">
        <v>64</v>
      </c>
      <c r="U47" s="8" t="s">
        <v>84</v>
      </c>
      <c r="V47" s="8" t="s">
        <v>64</v>
      </c>
      <c r="W47" s="8" t="s">
        <v>84</v>
      </c>
      <c r="X47" s="8" t="s">
        <v>64</v>
      </c>
      <c r="Y47" s="8" t="s">
        <v>64</v>
      </c>
      <c r="Z47" s="8" t="s">
        <v>66</v>
      </c>
      <c r="AA47" s="8" t="s">
        <v>66</v>
      </c>
      <c r="AB47" s="8" t="s">
        <v>79</v>
      </c>
      <c r="AC47" s="8" t="s">
        <v>66</v>
      </c>
      <c r="AD47" s="8" t="s">
        <v>66</v>
      </c>
      <c r="AE47" s="8" t="s">
        <v>66</v>
      </c>
      <c r="AF47" s="8" t="s">
        <v>66</v>
      </c>
      <c r="AG47" s="8" t="s">
        <v>65</v>
      </c>
      <c r="AH47" s="8" t="s">
        <v>66</v>
      </c>
      <c r="AI47" s="8" t="s">
        <v>79</v>
      </c>
      <c r="AJ47" s="8" t="s">
        <v>66</v>
      </c>
      <c r="AK47" s="8" t="s">
        <v>66</v>
      </c>
      <c r="AL47" s="8" t="s">
        <v>66</v>
      </c>
      <c r="AM47" s="8" t="s">
        <v>66</v>
      </c>
      <c r="AN47" s="8" t="s">
        <v>66</v>
      </c>
      <c r="AO47" s="8" t="s">
        <v>79</v>
      </c>
      <c r="AP47" s="8" t="s">
        <v>67</v>
      </c>
      <c r="AQ47" s="8" t="s">
        <v>67</v>
      </c>
      <c r="AR47" s="8" t="s">
        <v>73</v>
      </c>
      <c r="AS47" s="8" t="s">
        <v>292</v>
      </c>
      <c r="AT47" s="8" t="s">
        <v>87</v>
      </c>
      <c r="AU47" s="8" t="s">
        <v>67</v>
      </c>
      <c r="AV47" s="8" t="s">
        <v>132</v>
      </c>
      <c r="AW47" s="8" t="s">
        <v>73</v>
      </c>
      <c r="AX47" s="8" t="s">
        <v>73</v>
      </c>
      <c r="AY47" s="8" t="s">
        <v>63</v>
      </c>
      <c r="AZ47" s="8" t="s">
        <v>73</v>
      </c>
      <c r="BA47" s="8" t="s">
        <v>73</v>
      </c>
      <c r="BB47" s="8" t="s">
        <v>73</v>
      </c>
      <c r="BC47" s="8" t="s">
        <v>73</v>
      </c>
      <c r="BE47" s="8" t="s">
        <v>73</v>
      </c>
    </row>
    <row r="48" spans="1:58" ht="13.2" x14ac:dyDescent="0.25">
      <c r="A48" s="4">
        <v>45572.432245289354</v>
      </c>
      <c r="B48" s="5" t="s">
        <v>460</v>
      </c>
      <c r="C48" s="6" t="s">
        <v>461</v>
      </c>
      <c r="D48" s="18">
        <v>19.64</v>
      </c>
      <c r="E48" s="18">
        <v>0.17</v>
      </c>
      <c r="F48" s="5" t="s">
        <v>114</v>
      </c>
      <c r="G48" s="5" t="s">
        <v>76</v>
      </c>
      <c r="H48" s="5" t="s">
        <v>335</v>
      </c>
      <c r="I48" s="5" t="s">
        <v>63</v>
      </c>
      <c r="J48" s="5" t="s">
        <v>145</v>
      </c>
      <c r="K48" s="5" t="s">
        <v>84</v>
      </c>
      <c r="L48" s="5" t="s">
        <v>64</v>
      </c>
      <c r="M48" s="5" t="s">
        <v>84</v>
      </c>
      <c r="N48" s="5" t="s">
        <v>64</v>
      </c>
      <c r="O48" s="5" t="s">
        <v>78</v>
      </c>
      <c r="P48" s="5" t="s">
        <v>64</v>
      </c>
      <c r="Q48" s="5" t="s">
        <v>64</v>
      </c>
      <c r="R48" s="5" t="s">
        <v>64</v>
      </c>
      <c r="S48" s="5" t="s">
        <v>64</v>
      </c>
      <c r="T48" s="5" t="s">
        <v>64</v>
      </c>
      <c r="U48" s="5" t="s">
        <v>64</v>
      </c>
      <c r="V48" s="5" t="s">
        <v>64</v>
      </c>
      <c r="W48" s="5" t="s">
        <v>64</v>
      </c>
      <c r="X48" s="5" t="s">
        <v>64</v>
      </c>
      <c r="Y48" s="5" t="s">
        <v>64</v>
      </c>
      <c r="Z48" s="5" t="s">
        <v>65</v>
      </c>
      <c r="AA48" s="5" t="s">
        <v>65</v>
      </c>
      <c r="AB48" s="5" t="s">
        <v>65</v>
      </c>
      <c r="AC48" s="5" t="s">
        <v>65</v>
      </c>
      <c r="AD48" s="5" t="s">
        <v>65</v>
      </c>
      <c r="AE48" s="5" t="s">
        <v>65</v>
      </c>
      <c r="AF48" s="5" t="s">
        <v>65</v>
      </c>
      <c r="AG48" s="5" t="s">
        <v>65</v>
      </c>
      <c r="AH48" s="5" t="s">
        <v>65</v>
      </c>
      <c r="AI48" s="5" t="s">
        <v>101</v>
      </c>
      <c r="AJ48" s="5" t="s">
        <v>65</v>
      </c>
      <c r="AK48" s="5" t="s">
        <v>65</v>
      </c>
      <c r="AL48" s="5" t="s">
        <v>65</v>
      </c>
      <c r="AM48" s="5" t="s">
        <v>79</v>
      </c>
      <c r="AN48" s="5" t="s">
        <v>66</v>
      </c>
      <c r="AO48" s="5" t="s">
        <v>66</v>
      </c>
      <c r="AP48" s="5" t="s">
        <v>85</v>
      </c>
      <c r="AQ48" s="5" t="s">
        <v>85</v>
      </c>
      <c r="AR48" s="5" t="s">
        <v>73</v>
      </c>
      <c r="AS48" s="5" t="s">
        <v>298</v>
      </c>
      <c r="AT48" s="5" t="s">
        <v>87</v>
      </c>
      <c r="AU48" s="5" t="s">
        <v>93</v>
      </c>
      <c r="AV48" s="5" t="s">
        <v>71</v>
      </c>
      <c r="AW48" s="5" t="s">
        <v>72</v>
      </c>
      <c r="AX48" s="5" t="s">
        <v>72</v>
      </c>
      <c r="AY48" s="5" t="s">
        <v>72</v>
      </c>
      <c r="AZ48" s="5" t="s">
        <v>72</v>
      </c>
      <c r="BA48" s="5" t="s">
        <v>72</v>
      </c>
      <c r="BB48" s="5" t="s">
        <v>72</v>
      </c>
      <c r="BC48" s="5" t="s">
        <v>73</v>
      </c>
      <c r="BE48" s="5" t="s">
        <v>73</v>
      </c>
    </row>
    <row r="49" spans="1:57" ht="13.2" x14ac:dyDescent="0.25">
      <c r="A49" s="7">
        <v>45572.432329224539</v>
      </c>
      <c r="B49" s="8" t="s">
        <v>462</v>
      </c>
      <c r="C49" s="9" t="s">
        <v>463</v>
      </c>
      <c r="D49" s="18">
        <v>71.430000000000007</v>
      </c>
      <c r="E49" s="18">
        <v>0.56999999999999995</v>
      </c>
      <c r="F49" s="8" t="s">
        <v>114</v>
      </c>
      <c r="G49" s="8" t="s">
        <v>76</v>
      </c>
      <c r="H49" s="8" t="s">
        <v>464</v>
      </c>
      <c r="I49" s="8" t="s">
        <v>63</v>
      </c>
      <c r="J49" s="8" t="s">
        <v>64</v>
      </c>
      <c r="K49" s="8" t="s">
        <v>78</v>
      </c>
      <c r="L49" s="8" t="s">
        <v>64</v>
      </c>
      <c r="M49" s="8" t="s">
        <v>84</v>
      </c>
      <c r="N49" s="8" t="s">
        <v>78</v>
      </c>
      <c r="O49" s="8" t="s">
        <v>78</v>
      </c>
      <c r="P49" s="8" t="s">
        <v>78</v>
      </c>
      <c r="Q49" s="8" t="s">
        <v>64</v>
      </c>
      <c r="R49" s="8" t="s">
        <v>64</v>
      </c>
      <c r="S49" s="8" t="s">
        <v>64</v>
      </c>
      <c r="T49" s="8" t="s">
        <v>64</v>
      </c>
      <c r="U49" s="8" t="s">
        <v>78</v>
      </c>
      <c r="V49" s="8" t="s">
        <v>78</v>
      </c>
      <c r="W49" s="8" t="s">
        <v>78</v>
      </c>
      <c r="X49" s="8" t="s">
        <v>64</v>
      </c>
      <c r="Y49" s="8" t="s">
        <v>64</v>
      </c>
      <c r="Z49" s="8" t="s">
        <v>65</v>
      </c>
      <c r="AA49" s="8" t="s">
        <v>65</v>
      </c>
      <c r="AB49" s="8" t="s">
        <v>65</v>
      </c>
      <c r="AC49" s="8" t="s">
        <v>65</v>
      </c>
      <c r="AD49" s="8" t="s">
        <v>65</v>
      </c>
      <c r="AE49" s="8" t="s">
        <v>65</v>
      </c>
      <c r="AF49" s="8" t="s">
        <v>65</v>
      </c>
      <c r="AG49" s="8" t="s">
        <v>65</v>
      </c>
      <c r="AH49" s="8" t="s">
        <v>65</v>
      </c>
      <c r="AI49" s="8" t="s">
        <v>101</v>
      </c>
      <c r="AJ49" s="8" t="s">
        <v>65</v>
      </c>
      <c r="AK49" s="8" t="s">
        <v>65</v>
      </c>
      <c r="AL49" s="8" t="s">
        <v>65</v>
      </c>
      <c r="AM49" s="8" t="s">
        <v>65</v>
      </c>
      <c r="AN49" s="8" t="s">
        <v>65</v>
      </c>
      <c r="AO49" s="8" t="s">
        <v>65</v>
      </c>
      <c r="AP49" s="8" t="s">
        <v>85</v>
      </c>
      <c r="AQ49" s="8" t="s">
        <v>85</v>
      </c>
      <c r="AR49" s="8" t="s">
        <v>86</v>
      </c>
      <c r="AS49" s="8" t="s">
        <v>68</v>
      </c>
      <c r="AT49" s="8" t="s">
        <v>87</v>
      </c>
      <c r="AU49" s="8" t="s">
        <v>70</v>
      </c>
      <c r="AV49" s="8" t="s">
        <v>154</v>
      </c>
      <c r="AW49" s="8" t="s">
        <v>73</v>
      </c>
      <c r="AX49" s="8" t="s">
        <v>72</v>
      </c>
      <c r="AY49" s="8" t="s">
        <v>63</v>
      </c>
      <c r="AZ49" s="8" t="s">
        <v>63</v>
      </c>
      <c r="BA49" s="8" t="s">
        <v>72</v>
      </c>
      <c r="BB49" s="8" t="s">
        <v>72</v>
      </c>
      <c r="BC49" s="8" t="s">
        <v>73</v>
      </c>
      <c r="BE49" s="8" t="s">
        <v>73</v>
      </c>
    </row>
    <row r="50" spans="1:57" ht="13.2" x14ac:dyDescent="0.25">
      <c r="A50" s="4">
        <v>45572.432788738428</v>
      </c>
      <c r="B50" s="5" t="s">
        <v>465</v>
      </c>
      <c r="C50" s="6" t="s">
        <v>466</v>
      </c>
      <c r="D50" s="18">
        <v>100</v>
      </c>
      <c r="E50" s="18">
        <v>0.41</v>
      </c>
      <c r="F50" s="5" t="s">
        <v>114</v>
      </c>
      <c r="G50" s="5" t="s">
        <v>76</v>
      </c>
      <c r="H50" s="5" t="s">
        <v>352</v>
      </c>
      <c r="I50" s="5" t="s">
        <v>63</v>
      </c>
      <c r="J50" s="5" t="s">
        <v>64</v>
      </c>
      <c r="K50" s="5" t="s">
        <v>78</v>
      </c>
      <c r="L50" s="5" t="s">
        <v>64</v>
      </c>
      <c r="M50" s="5" t="s">
        <v>84</v>
      </c>
      <c r="N50" s="5" t="s">
        <v>78</v>
      </c>
      <c r="O50" s="5" t="s">
        <v>64</v>
      </c>
      <c r="P50" s="5" t="s">
        <v>64</v>
      </c>
      <c r="Q50" s="5" t="s">
        <v>64</v>
      </c>
      <c r="R50" s="5" t="s">
        <v>64</v>
      </c>
      <c r="S50" s="5" t="s">
        <v>78</v>
      </c>
      <c r="T50" s="5" t="s">
        <v>64</v>
      </c>
      <c r="U50" s="5" t="s">
        <v>78</v>
      </c>
      <c r="V50" s="5" t="s">
        <v>64</v>
      </c>
      <c r="W50" s="5" t="s">
        <v>64</v>
      </c>
      <c r="X50" s="5" t="s">
        <v>64</v>
      </c>
      <c r="Y50" s="5" t="s">
        <v>64</v>
      </c>
      <c r="Z50" s="5" t="s">
        <v>65</v>
      </c>
      <c r="AA50" s="5" t="s">
        <v>65</v>
      </c>
      <c r="AB50" s="5" t="s">
        <v>65</v>
      </c>
      <c r="AC50" s="5" t="s">
        <v>66</v>
      </c>
      <c r="AD50" s="5" t="s">
        <v>65</v>
      </c>
      <c r="AE50" s="5" t="s">
        <v>65</v>
      </c>
      <c r="AF50" s="5" t="s">
        <v>65</v>
      </c>
      <c r="AG50" s="5" t="s">
        <v>65</v>
      </c>
      <c r="AH50" s="5" t="s">
        <v>65</v>
      </c>
      <c r="AI50" s="5" t="s">
        <v>79</v>
      </c>
      <c r="AJ50" s="5" t="s">
        <v>65</v>
      </c>
      <c r="AK50" s="5" t="s">
        <v>65</v>
      </c>
      <c r="AL50" s="5" t="s">
        <v>65</v>
      </c>
      <c r="AM50" s="5" t="s">
        <v>65</v>
      </c>
      <c r="AN50" s="5" t="s">
        <v>66</v>
      </c>
      <c r="AO50" s="5" t="s">
        <v>79</v>
      </c>
      <c r="AP50" s="5" t="s">
        <v>85</v>
      </c>
      <c r="AQ50" s="5" t="s">
        <v>85</v>
      </c>
      <c r="AR50" s="5" t="s">
        <v>86</v>
      </c>
      <c r="AS50" s="5" t="s">
        <v>120</v>
      </c>
      <c r="AT50" s="5" t="s">
        <v>87</v>
      </c>
      <c r="AU50" s="5" t="s">
        <v>67</v>
      </c>
      <c r="AV50" s="5" t="s">
        <v>71</v>
      </c>
      <c r="AW50" s="5" t="s">
        <v>72</v>
      </c>
      <c r="AX50" s="5" t="s">
        <v>63</v>
      </c>
      <c r="AY50" s="5" t="s">
        <v>72</v>
      </c>
      <c r="AZ50" s="5" t="s">
        <v>72</v>
      </c>
      <c r="BA50" s="5" t="s">
        <v>63</v>
      </c>
      <c r="BB50" s="5" t="s">
        <v>73</v>
      </c>
      <c r="BC50" s="5" t="s">
        <v>73</v>
      </c>
      <c r="BD50" s="5">
        <v>0</v>
      </c>
      <c r="BE50" s="5" t="s">
        <v>73</v>
      </c>
    </row>
    <row r="51" spans="1:57" ht="13.2" x14ac:dyDescent="0.25">
      <c r="A51" s="7">
        <v>45572.432825324075</v>
      </c>
      <c r="B51" s="8" t="s">
        <v>467</v>
      </c>
      <c r="C51" s="9" t="s">
        <v>468</v>
      </c>
      <c r="D51" s="18">
        <v>4.46</v>
      </c>
      <c r="E51" s="18">
        <v>0.13</v>
      </c>
      <c r="F51" s="8" t="s">
        <v>114</v>
      </c>
      <c r="G51" s="8" t="s">
        <v>76</v>
      </c>
      <c r="H51" s="8" t="s">
        <v>384</v>
      </c>
      <c r="I51" s="8" t="s">
        <v>63</v>
      </c>
      <c r="J51" s="8" t="s">
        <v>64</v>
      </c>
      <c r="K51" s="8" t="s">
        <v>84</v>
      </c>
      <c r="L51" s="8" t="s">
        <v>64</v>
      </c>
      <c r="M51" s="8" t="s">
        <v>64</v>
      </c>
      <c r="N51" s="8" t="s">
        <v>84</v>
      </c>
      <c r="O51" s="8" t="s">
        <v>84</v>
      </c>
      <c r="P51" s="8" t="s">
        <v>64</v>
      </c>
      <c r="Q51" s="8" t="s">
        <v>64</v>
      </c>
      <c r="R51" s="8" t="s">
        <v>64</v>
      </c>
      <c r="S51" s="8" t="s">
        <v>84</v>
      </c>
      <c r="T51" s="8" t="s">
        <v>64</v>
      </c>
      <c r="U51" s="8" t="s">
        <v>78</v>
      </c>
      <c r="V51" s="8" t="s">
        <v>64</v>
      </c>
      <c r="W51" s="8" t="s">
        <v>64</v>
      </c>
      <c r="X51" s="8" t="s">
        <v>64</v>
      </c>
      <c r="Y51" s="8" t="s">
        <v>64</v>
      </c>
      <c r="Z51" s="8" t="s">
        <v>66</v>
      </c>
      <c r="AA51" s="8" t="s">
        <v>66</v>
      </c>
      <c r="AB51" s="8" t="s">
        <v>65</v>
      </c>
      <c r="AC51" s="8" t="s">
        <v>65</v>
      </c>
      <c r="AD51" s="8" t="s">
        <v>65</v>
      </c>
      <c r="AE51" s="8" t="s">
        <v>65</v>
      </c>
      <c r="AF51" s="8" t="s">
        <v>65</v>
      </c>
      <c r="AG51" s="8" t="s">
        <v>66</v>
      </c>
      <c r="AH51" s="8" t="s">
        <v>66</v>
      </c>
      <c r="AI51" s="8" t="s">
        <v>79</v>
      </c>
      <c r="AJ51" s="8" t="s">
        <v>65</v>
      </c>
      <c r="AK51" s="8" t="s">
        <v>66</v>
      </c>
      <c r="AL51" s="8" t="s">
        <v>65</v>
      </c>
      <c r="AM51" s="8" t="s">
        <v>66</v>
      </c>
      <c r="AN51" s="8" t="s">
        <v>66</v>
      </c>
      <c r="AO51" s="8" t="s">
        <v>79</v>
      </c>
      <c r="AP51" s="8" t="s">
        <v>85</v>
      </c>
      <c r="AQ51" s="8" t="s">
        <v>85</v>
      </c>
      <c r="AR51" s="8" t="s">
        <v>86</v>
      </c>
      <c r="AS51" s="8" t="s">
        <v>120</v>
      </c>
      <c r="AT51" s="8" t="s">
        <v>69</v>
      </c>
      <c r="AU51" s="8" t="s">
        <v>80</v>
      </c>
      <c r="AV51" s="8" t="s">
        <v>469</v>
      </c>
      <c r="AW51" s="8" t="s">
        <v>72</v>
      </c>
      <c r="AX51" s="8" t="s">
        <v>72</v>
      </c>
      <c r="AY51" s="8" t="s">
        <v>73</v>
      </c>
      <c r="AZ51" s="8" t="s">
        <v>63</v>
      </c>
      <c r="BA51" s="8" t="s">
        <v>63</v>
      </c>
      <c r="BB51" s="8" t="s">
        <v>72</v>
      </c>
      <c r="BC51" s="8" t="s">
        <v>73</v>
      </c>
      <c r="BE51" s="8" t="s">
        <v>73</v>
      </c>
    </row>
    <row r="52" spans="1:57" ht="13.2" x14ac:dyDescent="0.25">
      <c r="A52" s="4">
        <v>45572.437563576386</v>
      </c>
      <c r="B52" s="5" t="s">
        <v>470</v>
      </c>
      <c r="C52" s="6" t="s">
        <v>471</v>
      </c>
      <c r="D52" s="18">
        <v>100</v>
      </c>
      <c r="E52" s="18">
        <v>0.83</v>
      </c>
      <c r="F52" s="5" t="s">
        <v>114</v>
      </c>
      <c r="G52" s="5" t="s">
        <v>76</v>
      </c>
      <c r="H52" s="5" t="s">
        <v>330</v>
      </c>
      <c r="I52" s="5" t="s">
        <v>73</v>
      </c>
      <c r="J52" s="5" t="s">
        <v>64</v>
      </c>
      <c r="K52" s="5" t="s">
        <v>78</v>
      </c>
      <c r="L52" s="5" t="s">
        <v>64</v>
      </c>
      <c r="M52" s="5" t="s">
        <v>78</v>
      </c>
      <c r="N52" s="5" t="s">
        <v>64</v>
      </c>
      <c r="O52" s="5" t="s">
        <v>64</v>
      </c>
      <c r="P52" s="5" t="s">
        <v>64</v>
      </c>
      <c r="Q52" s="5" t="s">
        <v>64</v>
      </c>
      <c r="R52" s="5" t="s">
        <v>64</v>
      </c>
      <c r="S52" s="5" t="s">
        <v>64</v>
      </c>
      <c r="T52" s="5" t="s">
        <v>64</v>
      </c>
      <c r="U52" s="5" t="s">
        <v>64</v>
      </c>
      <c r="V52" s="5" t="s">
        <v>64</v>
      </c>
      <c r="W52" s="5" t="s">
        <v>64</v>
      </c>
      <c r="X52" s="5" t="s">
        <v>64</v>
      </c>
      <c r="Y52" s="5" t="s">
        <v>64</v>
      </c>
      <c r="Z52" s="5" t="s">
        <v>65</v>
      </c>
      <c r="AA52" s="5" t="s">
        <v>65</v>
      </c>
      <c r="AB52" s="5" t="s">
        <v>65</v>
      </c>
      <c r="AC52" s="5" t="s">
        <v>65</v>
      </c>
      <c r="AD52" s="5" t="s">
        <v>65</v>
      </c>
      <c r="AE52" s="5" t="s">
        <v>65</v>
      </c>
      <c r="AF52" s="5" t="s">
        <v>79</v>
      </c>
      <c r="AG52" s="5" t="s">
        <v>79</v>
      </c>
      <c r="AH52" s="5" t="s">
        <v>66</v>
      </c>
      <c r="AI52" s="5" t="s">
        <v>66</v>
      </c>
      <c r="AJ52" s="5" t="s">
        <v>66</v>
      </c>
      <c r="AK52" s="5" t="s">
        <v>66</v>
      </c>
      <c r="AL52" s="5" t="s">
        <v>66</v>
      </c>
      <c r="AM52" s="5" t="s">
        <v>65</v>
      </c>
      <c r="AN52" s="5" t="s">
        <v>66</v>
      </c>
      <c r="AO52" s="5" t="s">
        <v>66</v>
      </c>
      <c r="AP52" s="5" t="s">
        <v>67</v>
      </c>
      <c r="AQ52" s="5" t="s">
        <v>67</v>
      </c>
      <c r="AR52" s="5" t="s">
        <v>63</v>
      </c>
      <c r="AS52" s="5" t="s">
        <v>472</v>
      </c>
      <c r="AT52" s="5" t="s">
        <v>169</v>
      </c>
      <c r="AU52" s="5" t="s">
        <v>93</v>
      </c>
      <c r="AV52" s="5" t="s">
        <v>67</v>
      </c>
      <c r="AW52" s="5" t="s">
        <v>72</v>
      </c>
      <c r="AX52" s="5" t="s">
        <v>63</v>
      </c>
      <c r="AY52" s="5" t="s">
        <v>63</v>
      </c>
      <c r="AZ52" s="5" t="s">
        <v>63</v>
      </c>
      <c r="BA52" s="5" t="s">
        <v>72</v>
      </c>
      <c r="BB52" s="5" t="s">
        <v>72</v>
      </c>
      <c r="BC52" s="5" t="s">
        <v>73</v>
      </c>
      <c r="BD52" s="5" t="s">
        <v>146</v>
      </c>
      <c r="BE52" s="5" t="s">
        <v>73</v>
      </c>
    </row>
    <row r="53" spans="1:57" ht="13.2" x14ac:dyDescent="0.25">
      <c r="A53" s="7">
        <v>45572.438146261571</v>
      </c>
      <c r="B53" s="8" t="s">
        <v>473</v>
      </c>
      <c r="C53" s="9" t="s">
        <v>474</v>
      </c>
      <c r="D53" s="18">
        <v>34.82</v>
      </c>
      <c r="E53" s="18">
        <v>0.13</v>
      </c>
      <c r="F53" s="8" t="s">
        <v>114</v>
      </c>
      <c r="G53" s="8" t="s">
        <v>76</v>
      </c>
      <c r="H53" s="8" t="s">
        <v>475</v>
      </c>
      <c r="I53" s="8" t="s">
        <v>63</v>
      </c>
      <c r="J53" s="8" t="s">
        <v>64</v>
      </c>
      <c r="K53" s="8" t="s">
        <v>64</v>
      </c>
      <c r="L53" s="8" t="s">
        <v>64</v>
      </c>
      <c r="M53" s="8" t="s">
        <v>64</v>
      </c>
      <c r="N53" s="8" t="s">
        <v>64</v>
      </c>
      <c r="O53" s="8" t="s">
        <v>64</v>
      </c>
      <c r="P53" s="8" t="s">
        <v>78</v>
      </c>
      <c r="Q53" s="8" t="s">
        <v>64</v>
      </c>
      <c r="R53" s="8" t="s">
        <v>64</v>
      </c>
      <c r="S53" s="8" t="s">
        <v>64</v>
      </c>
      <c r="T53" s="8" t="s">
        <v>64</v>
      </c>
      <c r="U53" s="8" t="s">
        <v>64</v>
      </c>
      <c r="V53" s="8" t="s">
        <v>64</v>
      </c>
      <c r="W53" s="8" t="s">
        <v>64</v>
      </c>
      <c r="X53" s="8" t="s">
        <v>78</v>
      </c>
      <c r="Y53" s="8" t="s">
        <v>64</v>
      </c>
      <c r="Z53" s="8" t="s">
        <v>65</v>
      </c>
      <c r="AA53" s="8" t="s">
        <v>65</v>
      </c>
      <c r="AB53" s="8" t="s">
        <v>65</v>
      </c>
      <c r="AC53" s="8" t="s">
        <v>65</v>
      </c>
      <c r="AD53" s="8" t="s">
        <v>65</v>
      </c>
      <c r="AE53" s="8" t="s">
        <v>65</v>
      </c>
      <c r="AF53" s="8" t="s">
        <v>65</v>
      </c>
      <c r="AG53" s="8" t="s">
        <v>66</v>
      </c>
      <c r="AH53" s="8" t="s">
        <v>79</v>
      </c>
      <c r="AI53" s="8" t="s">
        <v>79</v>
      </c>
      <c r="AJ53" s="8" t="s">
        <v>65</v>
      </c>
      <c r="AK53" s="8" t="s">
        <v>65</v>
      </c>
      <c r="AL53" s="8" t="s">
        <v>65</v>
      </c>
      <c r="AM53" s="8" t="s">
        <v>65</v>
      </c>
      <c r="AN53" s="8" t="s">
        <v>66</v>
      </c>
      <c r="AO53" s="8" t="s">
        <v>66</v>
      </c>
      <c r="AP53" s="8" t="s">
        <v>85</v>
      </c>
      <c r="AQ53" s="8" t="s">
        <v>85</v>
      </c>
      <c r="AR53" s="8" t="s">
        <v>63</v>
      </c>
      <c r="AS53" s="8" t="s">
        <v>223</v>
      </c>
      <c r="AT53" s="8" t="s">
        <v>69</v>
      </c>
      <c r="AU53" s="8" t="s">
        <v>70</v>
      </c>
      <c r="AV53" s="8" t="s">
        <v>71</v>
      </c>
      <c r="AW53" s="8" t="s">
        <v>72</v>
      </c>
      <c r="AX53" s="8" t="s">
        <v>72</v>
      </c>
      <c r="AY53" s="8" t="s">
        <v>63</v>
      </c>
      <c r="AZ53" s="8" t="s">
        <v>63</v>
      </c>
      <c r="BA53" s="8" t="s">
        <v>63</v>
      </c>
      <c r="BB53" s="8" t="s">
        <v>72</v>
      </c>
      <c r="BC53" s="8" t="s">
        <v>73</v>
      </c>
      <c r="BE53" s="8" t="s">
        <v>73</v>
      </c>
    </row>
    <row r="54" spans="1:57" ht="13.2" x14ac:dyDescent="0.25">
      <c r="A54" s="4">
        <v>45572.440220925928</v>
      </c>
      <c r="B54" s="5" t="s">
        <v>476</v>
      </c>
      <c r="C54" s="6" t="s">
        <v>477</v>
      </c>
      <c r="D54" s="18">
        <v>100</v>
      </c>
      <c r="E54" s="18">
        <v>0.5</v>
      </c>
      <c r="F54" s="5" t="s">
        <v>114</v>
      </c>
      <c r="G54" s="5" t="s">
        <v>76</v>
      </c>
      <c r="H54" s="5" t="s">
        <v>330</v>
      </c>
      <c r="I54" s="5" t="s">
        <v>63</v>
      </c>
      <c r="J54" s="5" t="s">
        <v>64</v>
      </c>
      <c r="K54" s="5" t="s">
        <v>64</v>
      </c>
      <c r="L54" s="5" t="s">
        <v>64</v>
      </c>
      <c r="M54" s="5" t="s">
        <v>78</v>
      </c>
      <c r="N54" s="5" t="s">
        <v>64</v>
      </c>
      <c r="O54" s="5" t="s">
        <v>64</v>
      </c>
      <c r="P54" s="5" t="s">
        <v>64</v>
      </c>
      <c r="Q54" s="5" t="s">
        <v>64</v>
      </c>
      <c r="R54" s="5" t="s">
        <v>64</v>
      </c>
      <c r="S54" s="5" t="s">
        <v>64</v>
      </c>
      <c r="T54" s="5" t="s">
        <v>64</v>
      </c>
      <c r="U54" s="5" t="s">
        <v>64</v>
      </c>
      <c r="V54" s="5" t="s">
        <v>64</v>
      </c>
      <c r="W54" s="5" t="s">
        <v>64</v>
      </c>
      <c r="X54" s="5" t="s">
        <v>64</v>
      </c>
      <c r="Y54" s="5" t="s">
        <v>64</v>
      </c>
      <c r="Z54" s="5" t="s">
        <v>65</v>
      </c>
      <c r="AA54" s="5" t="s">
        <v>65</v>
      </c>
      <c r="AB54" s="5" t="s">
        <v>65</v>
      </c>
      <c r="AC54" s="5" t="s">
        <v>66</v>
      </c>
      <c r="AD54" s="5" t="s">
        <v>65</v>
      </c>
      <c r="AE54" s="5" t="s">
        <v>65</v>
      </c>
      <c r="AF54" s="5" t="s">
        <v>65</v>
      </c>
      <c r="AG54" s="5" t="s">
        <v>65</v>
      </c>
      <c r="AH54" s="5" t="s">
        <v>65</v>
      </c>
      <c r="AI54" s="5" t="s">
        <v>65</v>
      </c>
      <c r="AJ54" s="5" t="s">
        <v>65</v>
      </c>
      <c r="AK54" s="5" t="s">
        <v>65</v>
      </c>
      <c r="AL54" s="5" t="s">
        <v>66</v>
      </c>
      <c r="AM54" s="5" t="s">
        <v>65</v>
      </c>
      <c r="AN54" s="5" t="s">
        <v>66</v>
      </c>
      <c r="AO54" s="5" t="s">
        <v>65</v>
      </c>
      <c r="AP54" s="5" t="s">
        <v>67</v>
      </c>
      <c r="AQ54" s="5" t="s">
        <v>67</v>
      </c>
      <c r="AR54" s="5" t="s">
        <v>63</v>
      </c>
      <c r="AS54" s="5" t="s">
        <v>120</v>
      </c>
      <c r="AT54" s="5" t="s">
        <v>69</v>
      </c>
      <c r="AU54" s="5" t="s">
        <v>80</v>
      </c>
      <c r="AV54" s="5" t="s">
        <v>71</v>
      </c>
      <c r="AW54" s="5" t="s">
        <v>72</v>
      </c>
      <c r="AX54" s="5" t="s">
        <v>72</v>
      </c>
      <c r="AY54" s="5" t="s">
        <v>72</v>
      </c>
      <c r="AZ54" s="5" t="s">
        <v>72</v>
      </c>
      <c r="BA54" s="5" t="s">
        <v>72</v>
      </c>
      <c r="BB54" s="5" t="s">
        <v>72</v>
      </c>
      <c r="BC54" s="5" t="s">
        <v>73</v>
      </c>
      <c r="BE54" s="5" t="s">
        <v>73</v>
      </c>
    </row>
    <row r="55" spans="1:57" ht="13.2" x14ac:dyDescent="0.25">
      <c r="A55" s="7">
        <v>45572.442428622686</v>
      </c>
      <c r="B55" s="8" t="s">
        <v>478</v>
      </c>
      <c r="C55" s="9" t="s">
        <v>479</v>
      </c>
      <c r="D55" s="18">
        <v>100</v>
      </c>
      <c r="E55" s="18">
        <v>0.56999999999999995</v>
      </c>
      <c r="F55" s="8" t="s">
        <v>423</v>
      </c>
      <c r="G55" s="8" t="s">
        <v>76</v>
      </c>
      <c r="H55" s="8" t="s">
        <v>420</v>
      </c>
      <c r="I55" s="8" t="s">
        <v>73</v>
      </c>
      <c r="J55" s="8" t="s">
        <v>64</v>
      </c>
      <c r="K55" s="8" t="s">
        <v>78</v>
      </c>
      <c r="L55" s="8" t="s">
        <v>78</v>
      </c>
      <c r="M55" s="8" t="s">
        <v>78</v>
      </c>
      <c r="N55" s="8" t="s">
        <v>64</v>
      </c>
      <c r="O55" s="8" t="s">
        <v>84</v>
      </c>
      <c r="P55" s="8" t="s">
        <v>64</v>
      </c>
      <c r="Q55" s="8" t="s">
        <v>64</v>
      </c>
      <c r="R55" s="8" t="s">
        <v>64</v>
      </c>
      <c r="S55" s="8" t="s">
        <v>64</v>
      </c>
      <c r="T55" s="8" t="s">
        <v>84</v>
      </c>
      <c r="U55" s="8" t="s">
        <v>84</v>
      </c>
      <c r="V55" s="8" t="s">
        <v>64</v>
      </c>
      <c r="W55" s="8" t="s">
        <v>64</v>
      </c>
      <c r="X55" s="8" t="s">
        <v>78</v>
      </c>
      <c r="Y55" s="8" t="s">
        <v>78</v>
      </c>
      <c r="Z55" s="8" t="s">
        <v>65</v>
      </c>
      <c r="AA55" s="8" t="s">
        <v>65</v>
      </c>
      <c r="AB55" s="8" t="s">
        <v>66</v>
      </c>
      <c r="AC55" s="8" t="s">
        <v>65</v>
      </c>
      <c r="AD55" s="8" t="s">
        <v>65</v>
      </c>
      <c r="AE55" s="8" t="s">
        <v>65</v>
      </c>
      <c r="AF55" s="8" t="s">
        <v>66</v>
      </c>
      <c r="AG55" s="8" t="s">
        <v>66</v>
      </c>
      <c r="AH55" s="8" t="s">
        <v>66</v>
      </c>
      <c r="AI55" s="8" t="s">
        <v>79</v>
      </c>
      <c r="AJ55" s="8" t="s">
        <v>65</v>
      </c>
      <c r="AK55" s="8" t="s">
        <v>65</v>
      </c>
      <c r="AL55" s="8" t="s">
        <v>66</v>
      </c>
      <c r="AM55" s="8" t="s">
        <v>65</v>
      </c>
      <c r="AN55" s="8" t="s">
        <v>65</v>
      </c>
      <c r="AO55" s="8" t="s">
        <v>65</v>
      </c>
      <c r="AP55" s="8" t="s">
        <v>67</v>
      </c>
      <c r="AQ55" s="8" t="s">
        <v>67</v>
      </c>
      <c r="AR55" s="8" t="s">
        <v>63</v>
      </c>
      <c r="AS55" s="8" t="s">
        <v>223</v>
      </c>
      <c r="AT55" s="8" t="s">
        <v>69</v>
      </c>
      <c r="AU55" s="8" t="s">
        <v>80</v>
      </c>
      <c r="AV55" s="8" t="s">
        <v>71</v>
      </c>
      <c r="AW55" s="8" t="s">
        <v>73</v>
      </c>
      <c r="AX55" s="8" t="s">
        <v>72</v>
      </c>
      <c r="AY55" s="8" t="s">
        <v>63</v>
      </c>
      <c r="AZ55" s="8" t="s">
        <v>72</v>
      </c>
      <c r="BA55" s="8" t="s">
        <v>73</v>
      </c>
      <c r="BB55" s="8" t="s">
        <v>72</v>
      </c>
      <c r="BC55" s="8" t="s">
        <v>73</v>
      </c>
      <c r="BE55" s="8" t="s">
        <v>73</v>
      </c>
    </row>
    <row r="56" spans="1:57" ht="13.2" x14ac:dyDescent="0.25">
      <c r="A56" s="4">
        <v>45572.443728680555</v>
      </c>
      <c r="B56" s="5" t="s">
        <v>480</v>
      </c>
      <c r="C56" s="6" t="s">
        <v>481</v>
      </c>
      <c r="D56" s="18">
        <v>100</v>
      </c>
      <c r="E56" s="18">
        <v>0.67</v>
      </c>
      <c r="F56" s="5" t="s">
        <v>423</v>
      </c>
      <c r="G56" s="5" t="s">
        <v>76</v>
      </c>
      <c r="H56" s="5" t="s">
        <v>373</v>
      </c>
      <c r="I56" s="5" t="s">
        <v>63</v>
      </c>
      <c r="J56" s="5" t="s">
        <v>64</v>
      </c>
      <c r="K56" s="5" t="s">
        <v>84</v>
      </c>
      <c r="L56" s="5" t="s">
        <v>64</v>
      </c>
      <c r="M56" s="5" t="s">
        <v>84</v>
      </c>
      <c r="N56" s="5" t="s">
        <v>64</v>
      </c>
      <c r="O56" s="5" t="s">
        <v>84</v>
      </c>
      <c r="P56" s="5" t="s">
        <v>84</v>
      </c>
      <c r="Q56" s="5" t="s">
        <v>64</v>
      </c>
      <c r="R56" s="5" t="s">
        <v>64</v>
      </c>
      <c r="S56" s="5" t="s">
        <v>64</v>
      </c>
      <c r="T56" s="5" t="s">
        <v>64</v>
      </c>
      <c r="U56" s="5" t="s">
        <v>84</v>
      </c>
      <c r="V56" s="5" t="s">
        <v>84</v>
      </c>
      <c r="W56" s="5" t="s">
        <v>64</v>
      </c>
      <c r="X56" s="5" t="s">
        <v>64</v>
      </c>
      <c r="Y56" s="5" t="s">
        <v>64</v>
      </c>
      <c r="Z56" s="5" t="s">
        <v>66</v>
      </c>
      <c r="AA56" s="5" t="s">
        <v>66</v>
      </c>
      <c r="AB56" s="5" t="s">
        <v>79</v>
      </c>
      <c r="AC56" s="5" t="s">
        <v>65</v>
      </c>
      <c r="AD56" s="5" t="s">
        <v>66</v>
      </c>
      <c r="AE56" s="5" t="s">
        <v>66</v>
      </c>
      <c r="AF56" s="5" t="s">
        <v>66</v>
      </c>
      <c r="AG56" s="5" t="s">
        <v>66</v>
      </c>
      <c r="AH56" s="5" t="s">
        <v>66</v>
      </c>
      <c r="AI56" s="5" t="s">
        <v>79</v>
      </c>
      <c r="AJ56" s="5" t="s">
        <v>66</v>
      </c>
      <c r="AK56" s="5" t="s">
        <v>65</v>
      </c>
      <c r="AL56" s="5" t="s">
        <v>66</v>
      </c>
      <c r="AM56" s="5" t="s">
        <v>66</v>
      </c>
      <c r="AN56" s="5" t="s">
        <v>66</v>
      </c>
      <c r="AO56" s="5" t="s">
        <v>66</v>
      </c>
      <c r="AP56" s="5" t="s">
        <v>67</v>
      </c>
      <c r="AQ56" s="5" t="s">
        <v>67</v>
      </c>
      <c r="AR56" s="5" t="s">
        <v>86</v>
      </c>
      <c r="AS56" s="5" t="s">
        <v>68</v>
      </c>
      <c r="AT56" s="5" t="s">
        <v>87</v>
      </c>
      <c r="AU56" s="5" t="s">
        <v>70</v>
      </c>
      <c r="AV56" s="5" t="s">
        <v>71</v>
      </c>
      <c r="AW56" s="5" t="s">
        <v>72</v>
      </c>
      <c r="AX56" s="5" t="s">
        <v>63</v>
      </c>
      <c r="AY56" s="5" t="s">
        <v>63</v>
      </c>
      <c r="AZ56" s="5" t="s">
        <v>63</v>
      </c>
      <c r="BA56" s="5" t="s">
        <v>72</v>
      </c>
      <c r="BB56" s="5" t="s">
        <v>72</v>
      </c>
      <c r="BC56" s="5" t="s">
        <v>73</v>
      </c>
      <c r="BE56" s="5" t="s">
        <v>73</v>
      </c>
    </row>
    <row r="57" spans="1:57" ht="13.2" x14ac:dyDescent="0.25">
      <c r="A57" s="7">
        <v>45572.443822534726</v>
      </c>
      <c r="B57" s="8" t="s">
        <v>482</v>
      </c>
      <c r="C57" s="9" t="s">
        <v>483</v>
      </c>
      <c r="D57" s="18">
        <v>11.66</v>
      </c>
      <c r="E57" s="18">
        <v>0.21</v>
      </c>
      <c r="F57" s="8" t="s">
        <v>423</v>
      </c>
      <c r="G57" s="8" t="s">
        <v>76</v>
      </c>
      <c r="H57" s="8" t="s">
        <v>335</v>
      </c>
      <c r="I57" s="8" t="s">
        <v>73</v>
      </c>
      <c r="J57" s="8" t="s">
        <v>64</v>
      </c>
      <c r="K57" s="8" t="s">
        <v>64</v>
      </c>
      <c r="L57" s="8" t="s">
        <v>64</v>
      </c>
      <c r="M57" s="8" t="s">
        <v>84</v>
      </c>
      <c r="N57" s="8" t="s">
        <v>64</v>
      </c>
      <c r="O57" s="8" t="s">
        <v>64</v>
      </c>
      <c r="P57" s="8" t="s">
        <v>84</v>
      </c>
      <c r="Q57" s="8" t="s">
        <v>84</v>
      </c>
      <c r="R57" s="8" t="s">
        <v>64</v>
      </c>
      <c r="S57" s="8" t="s">
        <v>84</v>
      </c>
      <c r="T57" s="8" t="s">
        <v>64</v>
      </c>
      <c r="U57" s="8" t="s">
        <v>78</v>
      </c>
      <c r="V57" s="8" t="s">
        <v>64</v>
      </c>
      <c r="W57" s="8" t="s">
        <v>64</v>
      </c>
      <c r="X57" s="8" t="s">
        <v>64</v>
      </c>
      <c r="Y57" s="8" t="s">
        <v>64</v>
      </c>
      <c r="Z57" s="8" t="s">
        <v>65</v>
      </c>
      <c r="AA57" s="8" t="s">
        <v>65</v>
      </c>
      <c r="AB57" s="8" t="s">
        <v>65</v>
      </c>
      <c r="AC57" s="8" t="s">
        <v>66</v>
      </c>
      <c r="AD57" s="8" t="s">
        <v>66</v>
      </c>
      <c r="AE57" s="8" t="s">
        <v>65</v>
      </c>
      <c r="AF57" s="8" t="s">
        <v>66</v>
      </c>
      <c r="AG57" s="8" t="s">
        <v>65</v>
      </c>
      <c r="AH57" s="8" t="s">
        <v>66</v>
      </c>
      <c r="AI57" s="8" t="s">
        <v>79</v>
      </c>
      <c r="AJ57" s="8" t="s">
        <v>65</v>
      </c>
      <c r="AK57" s="8" t="s">
        <v>65</v>
      </c>
      <c r="AL57" s="8" t="s">
        <v>65</v>
      </c>
      <c r="AM57" s="8" t="s">
        <v>66</v>
      </c>
      <c r="AN57" s="8" t="s">
        <v>66</v>
      </c>
      <c r="AO57" s="8" t="s">
        <v>66</v>
      </c>
      <c r="AP57" s="8" t="s">
        <v>67</v>
      </c>
      <c r="AQ57" s="8" t="s">
        <v>67</v>
      </c>
      <c r="AR57" s="8" t="s">
        <v>63</v>
      </c>
      <c r="AS57" s="8" t="s">
        <v>120</v>
      </c>
      <c r="AT57" s="8" t="s">
        <v>87</v>
      </c>
      <c r="AU57" s="8" t="s">
        <v>80</v>
      </c>
      <c r="AV57" s="8" t="s">
        <v>67</v>
      </c>
      <c r="AW57" s="8" t="s">
        <v>73</v>
      </c>
      <c r="AX57" s="8" t="s">
        <v>72</v>
      </c>
      <c r="AY57" s="8" t="s">
        <v>63</v>
      </c>
      <c r="AZ57" s="8" t="s">
        <v>63</v>
      </c>
      <c r="BA57" s="8" t="s">
        <v>73</v>
      </c>
      <c r="BB57" s="8" t="s">
        <v>72</v>
      </c>
      <c r="BC57" s="8" t="s">
        <v>73</v>
      </c>
      <c r="BE57" s="8" t="s">
        <v>73</v>
      </c>
    </row>
    <row r="58" spans="1:57" ht="13.2" x14ac:dyDescent="0.25">
      <c r="A58" s="4">
        <v>45572.445953703704</v>
      </c>
      <c r="B58" s="5" t="s">
        <v>484</v>
      </c>
      <c r="C58" s="6" t="s">
        <v>485</v>
      </c>
      <c r="D58" s="18">
        <v>32.14</v>
      </c>
      <c r="E58" s="18">
        <v>0.28999999999999998</v>
      </c>
      <c r="F58" s="5" t="s">
        <v>423</v>
      </c>
      <c r="G58" s="5" t="s">
        <v>76</v>
      </c>
      <c r="H58" s="5" t="s">
        <v>369</v>
      </c>
      <c r="I58" s="5" t="s">
        <v>63</v>
      </c>
      <c r="J58" s="5" t="s">
        <v>64</v>
      </c>
      <c r="K58" s="5" t="s">
        <v>84</v>
      </c>
      <c r="L58" s="5" t="s">
        <v>64</v>
      </c>
      <c r="M58" s="5" t="s">
        <v>64</v>
      </c>
      <c r="N58" s="5" t="s">
        <v>64</v>
      </c>
      <c r="O58" s="5" t="s">
        <v>64</v>
      </c>
      <c r="P58" s="5" t="s">
        <v>84</v>
      </c>
      <c r="Q58" s="5" t="s">
        <v>64</v>
      </c>
      <c r="R58" s="5" t="s">
        <v>64</v>
      </c>
      <c r="S58" s="5" t="s">
        <v>64</v>
      </c>
      <c r="T58" s="5" t="s">
        <v>64</v>
      </c>
      <c r="U58" s="5" t="s">
        <v>64</v>
      </c>
      <c r="V58" s="5" t="s">
        <v>64</v>
      </c>
      <c r="W58" s="5" t="s">
        <v>64</v>
      </c>
      <c r="X58" s="5" t="s">
        <v>64</v>
      </c>
      <c r="Y58" s="5" t="s">
        <v>64</v>
      </c>
      <c r="Z58" s="5" t="s">
        <v>66</v>
      </c>
      <c r="AA58" s="5" t="s">
        <v>65</v>
      </c>
      <c r="AB58" s="5" t="s">
        <v>66</v>
      </c>
      <c r="AC58" s="5" t="s">
        <v>65</v>
      </c>
      <c r="AD58" s="5" t="s">
        <v>66</v>
      </c>
      <c r="AE58" s="5" t="s">
        <v>65</v>
      </c>
      <c r="AF58" s="5" t="s">
        <v>65</v>
      </c>
      <c r="AG58" s="5" t="s">
        <v>66</v>
      </c>
      <c r="AH58" s="5" t="s">
        <v>66</v>
      </c>
      <c r="AI58" s="5" t="s">
        <v>66</v>
      </c>
      <c r="AJ58" s="5" t="s">
        <v>65</v>
      </c>
      <c r="AK58" s="5" t="s">
        <v>66</v>
      </c>
      <c r="AL58" s="5" t="s">
        <v>66</v>
      </c>
      <c r="AM58" s="5" t="s">
        <v>65</v>
      </c>
      <c r="AN58" s="5" t="s">
        <v>66</v>
      </c>
      <c r="AO58" s="5" t="s">
        <v>66</v>
      </c>
      <c r="AP58" s="5" t="s">
        <v>85</v>
      </c>
      <c r="AQ58" s="5" t="s">
        <v>85</v>
      </c>
      <c r="AR58" s="5" t="s">
        <v>86</v>
      </c>
      <c r="AS58" s="5" t="s">
        <v>81</v>
      </c>
      <c r="AT58" s="5" t="s">
        <v>87</v>
      </c>
      <c r="AU58" s="5" t="s">
        <v>70</v>
      </c>
      <c r="AV58" s="5" t="s">
        <v>71</v>
      </c>
      <c r="AW58" s="5" t="s">
        <v>72</v>
      </c>
      <c r="AX58" s="5" t="s">
        <v>72</v>
      </c>
      <c r="AY58" s="5" t="s">
        <v>63</v>
      </c>
      <c r="AZ58" s="5" t="s">
        <v>72</v>
      </c>
      <c r="BA58" s="5" t="s">
        <v>63</v>
      </c>
      <c r="BB58" s="5" t="s">
        <v>63</v>
      </c>
      <c r="BC58" s="5" t="s">
        <v>73</v>
      </c>
      <c r="BE58" s="5" t="s">
        <v>73</v>
      </c>
    </row>
    <row r="59" spans="1:57" ht="13.2" x14ac:dyDescent="0.25">
      <c r="A59" s="7">
        <v>45572.447336030091</v>
      </c>
      <c r="B59" s="8" t="s">
        <v>486</v>
      </c>
      <c r="C59" s="9" t="s">
        <v>487</v>
      </c>
      <c r="D59" s="18">
        <v>4.46</v>
      </c>
      <c r="E59" s="18">
        <v>0.08</v>
      </c>
      <c r="F59" s="8" t="s">
        <v>423</v>
      </c>
      <c r="G59" s="8" t="s">
        <v>76</v>
      </c>
      <c r="H59" s="8" t="s">
        <v>488</v>
      </c>
      <c r="I59" s="8" t="s">
        <v>63</v>
      </c>
      <c r="J59" s="8" t="s">
        <v>64</v>
      </c>
      <c r="K59" s="8" t="s">
        <v>64</v>
      </c>
      <c r="L59" s="8" t="s">
        <v>64</v>
      </c>
      <c r="M59" s="8" t="s">
        <v>78</v>
      </c>
      <c r="N59" s="8" t="s">
        <v>64</v>
      </c>
      <c r="O59" s="8" t="s">
        <v>64</v>
      </c>
      <c r="P59" s="8" t="s">
        <v>78</v>
      </c>
      <c r="Q59" s="8" t="s">
        <v>64</v>
      </c>
      <c r="R59" s="8" t="s">
        <v>64</v>
      </c>
      <c r="S59" s="8" t="s">
        <v>64</v>
      </c>
      <c r="T59" s="8" t="s">
        <v>64</v>
      </c>
      <c r="U59" s="8" t="s">
        <v>64</v>
      </c>
      <c r="V59" s="8" t="s">
        <v>64</v>
      </c>
      <c r="W59" s="8" t="s">
        <v>64</v>
      </c>
      <c r="X59" s="8" t="s">
        <v>64</v>
      </c>
      <c r="Y59" s="8" t="s">
        <v>64</v>
      </c>
      <c r="Z59" s="8" t="s">
        <v>66</v>
      </c>
      <c r="AA59" s="8" t="s">
        <v>65</v>
      </c>
      <c r="AB59" s="8" t="s">
        <v>65</v>
      </c>
      <c r="AC59" s="8" t="s">
        <v>65</v>
      </c>
      <c r="AD59" s="8" t="s">
        <v>65</v>
      </c>
      <c r="AE59" s="8" t="s">
        <v>65</v>
      </c>
      <c r="AF59" s="8" t="s">
        <v>65</v>
      </c>
      <c r="AG59" s="8" t="s">
        <v>65</v>
      </c>
      <c r="AH59" s="8" t="s">
        <v>65</v>
      </c>
      <c r="AI59" s="8" t="s">
        <v>101</v>
      </c>
      <c r="AJ59" s="8" t="s">
        <v>65</v>
      </c>
      <c r="AK59" s="8" t="s">
        <v>65</v>
      </c>
      <c r="AL59" s="8" t="s">
        <v>65</v>
      </c>
      <c r="AM59" s="8" t="s">
        <v>66</v>
      </c>
      <c r="AN59" s="8" t="s">
        <v>66</v>
      </c>
      <c r="AO59" s="8" t="s">
        <v>66</v>
      </c>
      <c r="AP59" s="8" t="s">
        <v>85</v>
      </c>
      <c r="AQ59" s="8" t="s">
        <v>85</v>
      </c>
      <c r="AR59" s="8" t="s">
        <v>86</v>
      </c>
      <c r="AS59" s="8" t="s">
        <v>223</v>
      </c>
      <c r="AT59" s="8" t="s">
        <v>87</v>
      </c>
      <c r="AU59" s="8" t="s">
        <v>70</v>
      </c>
      <c r="AV59" s="8" t="s">
        <v>132</v>
      </c>
      <c r="AW59" s="8" t="s">
        <v>72</v>
      </c>
      <c r="AX59" s="8" t="s">
        <v>72</v>
      </c>
      <c r="AY59" s="8" t="s">
        <v>72</v>
      </c>
      <c r="AZ59" s="8" t="s">
        <v>72</v>
      </c>
      <c r="BA59" s="8" t="s">
        <v>63</v>
      </c>
      <c r="BB59" s="8" t="s">
        <v>63</v>
      </c>
      <c r="BC59" s="8" t="s">
        <v>73</v>
      </c>
      <c r="BE59" s="8" t="s">
        <v>73</v>
      </c>
    </row>
    <row r="60" spans="1:57" ht="13.2" x14ac:dyDescent="0.25">
      <c r="A60" s="4">
        <v>45572.448331851847</v>
      </c>
      <c r="B60" s="5" t="s">
        <v>489</v>
      </c>
      <c r="C60" s="6" t="s">
        <v>490</v>
      </c>
      <c r="D60" s="18">
        <v>100</v>
      </c>
      <c r="E60" s="18">
        <v>1.42</v>
      </c>
      <c r="F60" s="5" t="s">
        <v>423</v>
      </c>
      <c r="G60" s="5" t="s">
        <v>76</v>
      </c>
      <c r="H60" s="5" t="s">
        <v>491</v>
      </c>
      <c r="I60" s="5" t="s">
        <v>63</v>
      </c>
      <c r="J60" s="5" t="s">
        <v>64</v>
      </c>
      <c r="K60" s="5" t="s">
        <v>84</v>
      </c>
      <c r="L60" s="5" t="s">
        <v>145</v>
      </c>
      <c r="M60" s="5" t="s">
        <v>78</v>
      </c>
      <c r="N60" s="5" t="s">
        <v>64</v>
      </c>
      <c r="O60" s="5" t="s">
        <v>78</v>
      </c>
      <c r="P60" s="5" t="s">
        <v>84</v>
      </c>
      <c r="Q60" s="5" t="s">
        <v>84</v>
      </c>
      <c r="R60" s="5" t="s">
        <v>84</v>
      </c>
      <c r="S60" s="5" t="s">
        <v>78</v>
      </c>
      <c r="T60" s="5" t="s">
        <v>64</v>
      </c>
      <c r="U60" s="5" t="s">
        <v>78</v>
      </c>
      <c r="V60" s="5" t="s">
        <v>64</v>
      </c>
      <c r="W60" s="5" t="s">
        <v>64</v>
      </c>
      <c r="X60" s="5" t="s">
        <v>64</v>
      </c>
      <c r="Y60" s="5" t="s">
        <v>64</v>
      </c>
      <c r="Z60" s="5" t="s">
        <v>66</v>
      </c>
      <c r="AA60" s="5" t="s">
        <v>65</v>
      </c>
      <c r="AB60" s="5" t="s">
        <v>65</v>
      </c>
      <c r="AC60" s="5" t="s">
        <v>66</v>
      </c>
      <c r="AD60" s="5" t="s">
        <v>66</v>
      </c>
      <c r="AE60" s="5" t="s">
        <v>65</v>
      </c>
      <c r="AF60" s="5" t="s">
        <v>66</v>
      </c>
      <c r="AG60" s="5" t="s">
        <v>66</v>
      </c>
      <c r="AH60" s="5" t="s">
        <v>66</v>
      </c>
      <c r="AI60" s="5" t="s">
        <v>79</v>
      </c>
      <c r="AJ60" s="5" t="s">
        <v>65</v>
      </c>
      <c r="AK60" s="5" t="s">
        <v>65</v>
      </c>
      <c r="AL60" s="5" t="s">
        <v>65</v>
      </c>
      <c r="AM60" s="5" t="s">
        <v>65</v>
      </c>
      <c r="AN60" s="5" t="s">
        <v>66</v>
      </c>
      <c r="AO60" s="5" t="s">
        <v>66</v>
      </c>
      <c r="AP60" s="5" t="s">
        <v>67</v>
      </c>
      <c r="AQ60" s="5" t="s">
        <v>67</v>
      </c>
      <c r="AR60" s="5" t="s">
        <v>86</v>
      </c>
      <c r="AS60" s="5" t="s">
        <v>68</v>
      </c>
      <c r="AT60" s="5" t="s">
        <v>69</v>
      </c>
      <c r="AU60" s="5" t="s">
        <v>67</v>
      </c>
      <c r="AV60" s="5" t="s">
        <v>469</v>
      </c>
      <c r="AW60" s="5" t="s">
        <v>73</v>
      </c>
      <c r="AX60" s="5" t="s">
        <v>73</v>
      </c>
      <c r="AY60" s="5" t="s">
        <v>73</v>
      </c>
      <c r="AZ60" s="5" t="s">
        <v>73</v>
      </c>
      <c r="BA60" s="5" t="s">
        <v>72</v>
      </c>
      <c r="BB60" s="5" t="s">
        <v>72</v>
      </c>
      <c r="BC60" s="5" t="s">
        <v>73</v>
      </c>
      <c r="BE60" s="5" t="s">
        <v>73</v>
      </c>
    </row>
    <row r="61" spans="1:57" ht="13.2" x14ac:dyDescent="0.25">
      <c r="A61" s="7">
        <v>45572.449068402777</v>
      </c>
      <c r="B61" s="8" t="s">
        <v>492</v>
      </c>
      <c r="C61" s="9" t="s">
        <v>493</v>
      </c>
      <c r="D61" s="18">
        <v>32.14</v>
      </c>
      <c r="E61" s="18">
        <v>0.17</v>
      </c>
      <c r="F61" s="8" t="s">
        <v>423</v>
      </c>
      <c r="G61" s="8" t="s">
        <v>76</v>
      </c>
      <c r="H61" s="8" t="s">
        <v>330</v>
      </c>
      <c r="I61" s="8" t="s">
        <v>63</v>
      </c>
      <c r="J61" s="8" t="s">
        <v>64</v>
      </c>
      <c r="K61" s="8" t="s">
        <v>64</v>
      </c>
      <c r="L61" s="8" t="s">
        <v>64</v>
      </c>
      <c r="M61" s="8" t="s">
        <v>84</v>
      </c>
      <c r="N61" s="8" t="s">
        <v>84</v>
      </c>
      <c r="O61" s="8" t="s">
        <v>64</v>
      </c>
      <c r="P61" s="8" t="s">
        <v>64</v>
      </c>
      <c r="Q61" s="8" t="s">
        <v>64</v>
      </c>
      <c r="R61" s="8" t="s">
        <v>64</v>
      </c>
      <c r="S61" s="8" t="s">
        <v>64</v>
      </c>
      <c r="T61" s="8" t="s">
        <v>64</v>
      </c>
      <c r="U61" s="8" t="s">
        <v>84</v>
      </c>
      <c r="V61" s="8" t="s">
        <v>84</v>
      </c>
      <c r="W61" s="8" t="s">
        <v>64</v>
      </c>
      <c r="X61" s="8" t="s">
        <v>64</v>
      </c>
      <c r="Y61" s="8" t="s">
        <v>64</v>
      </c>
      <c r="Z61" s="8" t="s">
        <v>66</v>
      </c>
      <c r="AA61" s="8" t="s">
        <v>65</v>
      </c>
      <c r="AB61" s="8" t="s">
        <v>65</v>
      </c>
      <c r="AC61" s="8" t="s">
        <v>65</v>
      </c>
      <c r="AD61" s="8" t="s">
        <v>65</v>
      </c>
      <c r="AE61" s="8" t="s">
        <v>65</v>
      </c>
      <c r="AF61" s="8" t="s">
        <v>65</v>
      </c>
      <c r="AG61" s="8" t="s">
        <v>65</v>
      </c>
      <c r="AH61" s="8" t="s">
        <v>65</v>
      </c>
      <c r="AI61" s="8" t="s">
        <v>101</v>
      </c>
      <c r="AJ61" s="8" t="s">
        <v>65</v>
      </c>
      <c r="AK61" s="8" t="s">
        <v>65</v>
      </c>
      <c r="AL61" s="8" t="s">
        <v>65</v>
      </c>
      <c r="AM61" s="8" t="s">
        <v>65</v>
      </c>
      <c r="AN61" s="8" t="s">
        <v>66</v>
      </c>
      <c r="AO61" s="8" t="s">
        <v>66</v>
      </c>
      <c r="AP61" s="8" t="s">
        <v>85</v>
      </c>
      <c r="AQ61" s="8" t="s">
        <v>85</v>
      </c>
      <c r="AR61" s="8" t="s">
        <v>86</v>
      </c>
      <c r="AS61" s="8" t="s">
        <v>120</v>
      </c>
      <c r="AT61" s="8" t="s">
        <v>87</v>
      </c>
      <c r="AU61" s="8" t="s">
        <v>67</v>
      </c>
      <c r="AV61" s="8" t="s">
        <v>71</v>
      </c>
      <c r="AW61" s="8" t="s">
        <v>73</v>
      </c>
      <c r="AX61" s="8" t="s">
        <v>73</v>
      </c>
      <c r="AY61" s="8" t="s">
        <v>73</v>
      </c>
      <c r="AZ61" s="8" t="s">
        <v>73</v>
      </c>
      <c r="BA61" s="8" t="s">
        <v>73</v>
      </c>
      <c r="BB61" s="8" t="s">
        <v>73</v>
      </c>
      <c r="BC61" s="8" t="s">
        <v>73</v>
      </c>
      <c r="BE61" s="8" t="s">
        <v>73</v>
      </c>
    </row>
    <row r="62" spans="1:57" ht="13.2" x14ac:dyDescent="0.25">
      <c r="A62" s="4">
        <v>45572.452005960644</v>
      </c>
      <c r="B62" s="5" t="s">
        <v>494</v>
      </c>
      <c r="C62" s="6" t="s">
        <v>495</v>
      </c>
      <c r="D62" s="18">
        <v>100</v>
      </c>
      <c r="E62" s="18">
        <v>0.56999999999999995</v>
      </c>
      <c r="F62" s="5" t="s">
        <v>423</v>
      </c>
      <c r="G62" s="5" t="s">
        <v>76</v>
      </c>
      <c r="H62" s="5" t="s">
        <v>496</v>
      </c>
      <c r="I62" s="5" t="s">
        <v>63</v>
      </c>
      <c r="J62" s="5" t="s">
        <v>64</v>
      </c>
      <c r="K62" s="5" t="s">
        <v>64</v>
      </c>
      <c r="L62" s="5" t="s">
        <v>78</v>
      </c>
      <c r="M62" s="5" t="s">
        <v>64</v>
      </c>
      <c r="N62" s="5" t="s">
        <v>78</v>
      </c>
      <c r="O62" s="5" t="s">
        <v>64</v>
      </c>
      <c r="P62" s="5" t="s">
        <v>78</v>
      </c>
      <c r="Q62" s="5" t="s">
        <v>64</v>
      </c>
      <c r="R62" s="5" t="s">
        <v>64</v>
      </c>
      <c r="S62" s="5" t="s">
        <v>64</v>
      </c>
      <c r="T62" s="5" t="s">
        <v>64</v>
      </c>
      <c r="U62" s="5" t="s">
        <v>64</v>
      </c>
      <c r="V62" s="5" t="s">
        <v>64</v>
      </c>
      <c r="W62" s="5" t="s">
        <v>64</v>
      </c>
      <c r="X62" s="5" t="s">
        <v>64</v>
      </c>
      <c r="Y62" s="5" t="s">
        <v>64</v>
      </c>
      <c r="Z62" s="5" t="s">
        <v>65</v>
      </c>
      <c r="AA62" s="5" t="s">
        <v>65</v>
      </c>
      <c r="AB62" s="5" t="s">
        <v>65</v>
      </c>
      <c r="AC62" s="5" t="s">
        <v>65</v>
      </c>
      <c r="AD62" s="5" t="s">
        <v>65</v>
      </c>
      <c r="AE62" s="5" t="s">
        <v>65</v>
      </c>
      <c r="AF62" s="5" t="s">
        <v>65</v>
      </c>
      <c r="AG62" s="5" t="s">
        <v>65</v>
      </c>
      <c r="AH62" s="5" t="s">
        <v>66</v>
      </c>
      <c r="AI62" s="5" t="s">
        <v>101</v>
      </c>
      <c r="AJ62" s="5" t="s">
        <v>65</v>
      </c>
      <c r="AK62" s="5" t="s">
        <v>65</v>
      </c>
      <c r="AL62" s="5" t="s">
        <v>65</v>
      </c>
      <c r="AM62" s="5" t="s">
        <v>66</v>
      </c>
      <c r="AN62" s="5" t="s">
        <v>65</v>
      </c>
      <c r="AO62" s="5" t="s">
        <v>65</v>
      </c>
      <c r="AP62" s="5" t="s">
        <v>85</v>
      </c>
      <c r="AQ62" s="5" t="s">
        <v>85</v>
      </c>
      <c r="AR62" s="5" t="s">
        <v>63</v>
      </c>
      <c r="AS62" s="5" t="s">
        <v>497</v>
      </c>
      <c r="AT62" s="5" t="s">
        <v>87</v>
      </c>
      <c r="AU62" s="5" t="s">
        <v>85</v>
      </c>
      <c r="AV62" s="5" t="s">
        <v>132</v>
      </c>
      <c r="AW62" s="5" t="s">
        <v>73</v>
      </c>
      <c r="AX62" s="5" t="s">
        <v>73</v>
      </c>
      <c r="AY62" s="5" t="s">
        <v>73</v>
      </c>
      <c r="AZ62" s="5" t="s">
        <v>73</v>
      </c>
      <c r="BA62" s="5" t="s">
        <v>73</v>
      </c>
      <c r="BB62" s="5" t="s">
        <v>73</v>
      </c>
      <c r="BC62" s="5" t="s">
        <v>73</v>
      </c>
      <c r="BE62" s="5" t="s">
        <v>73</v>
      </c>
    </row>
    <row r="63" spans="1:57" ht="13.2" x14ac:dyDescent="0.25">
      <c r="A63" s="7">
        <v>45572.452465092589</v>
      </c>
      <c r="B63" s="8" t="s">
        <v>498</v>
      </c>
      <c r="C63" s="9" t="s">
        <v>499</v>
      </c>
      <c r="D63" s="18">
        <v>41.07</v>
      </c>
      <c r="E63" s="18">
        <v>0.33</v>
      </c>
      <c r="F63" s="8" t="s">
        <v>423</v>
      </c>
      <c r="G63" s="8" t="s">
        <v>76</v>
      </c>
      <c r="H63" s="8" t="s">
        <v>335</v>
      </c>
      <c r="I63" s="8" t="s">
        <v>63</v>
      </c>
      <c r="J63" s="8" t="s">
        <v>64</v>
      </c>
      <c r="K63" s="8" t="s">
        <v>64</v>
      </c>
      <c r="L63" s="8" t="s">
        <v>64</v>
      </c>
      <c r="M63" s="8" t="s">
        <v>84</v>
      </c>
      <c r="N63" s="8" t="s">
        <v>64</v>
      </c>
      <c r="O63" s="8" t="s">
        <v>64</v>
      </c>
      <c r="P63" s="8" t="s">
        <v>84</v>
      </c>
      <c r="Q63" s="8" t="s">
        <v>78</v>
      </c>
      <c r="R63" s="8" t="s">
        <v>64</v>
      </c>
      <c r="S63" s="8" t="s">
        <v>84</v>
      </c>
      <c r="T63" s="8" t="s">
        <v>64</v>
      </c>
      <c r="U63" s="8" t="s">
        <v>84</v>
      </c>
      <c r="V63" s="8" t="s">
        <v>64</v>
      </c>
      <c r="W63" s="8" t="s">
        <v>64</v>
      </c>
      <c r="X63" s="8" t="s">
        <v>64</v>
      </c>
      <c r="Y63" s="8" t="s">
        <v>84</v>
      </c>
      <c r="Z63" s="8" t="s">
        <v>66</v>
      </c>
      <c r="AA63" s="8" t="s">
        <v>65</v>
      </c>
      <c r="AB63" s="8" t="s">
        <v>65</v>
      </c>
      <c r="AC63" s="8" t="s">
        <v>65</v>
      </c>
      <c r="AD63" s="8" t="s">
        <v>66</v>
      </c>
      <c r="AE63" s="8" t="s">
        <v>66</v>
      </c>
      <c r="AF63" s="8" t="s">
        <v>66</v>
      </c>
      <c r="AG63" s="8" t="s">
        <v>66</v>
      </c>
      <c r="AH63" s="8" t="s">
        <v>66</v>
      </c>
      <c r="AI63" s="8" t="s">
        <v>66</v>
      </c>
      <c r="AJ63" s="8" t="s">
        <v>65</v>
      </c>
      <c r="AK63" s="8" t="s">
        <v>65</v>
      </c>
      <c r="AL63" s="8" t="s">
        <v>66</v>
      </c>
      <c r="AM63" s="8" t="s">
        <v>65</v>
      </c>
      <c r="AN63" s="8" t="s">
        <v>66</v>
      </c>
      <c r="AO63" s="8" t="s">
        <v>66</v>
      </c>
      <c r="AP63" s="8" t="s">
        <v>67</v>
      </c>
      <c r="AQ63" s="8" t="s">
        <v>67</v>
      </c>
      <c r="AR63" s="8" t="s">
        <v>73</v>
      </c>
      <c r="AS63" s="8" t="s">
        <v>68</v>
      </c>
      <c r="AT63" s="8" t="s">
        <v>69</v>
      </c>
      <c r="AU63" s="8" t="s">
        <v>67</v>
      </c>
      <c r="AV63" s="8" t="s">
        <v>67</v>
      </c>
      <c r="AW63" s="8" t="s">
        <v>73</v>
      </c>
      <c r="AX63" s="8" t="s">
        <v>73</v>
      </c>
      <c r="AY63" s="8" t="s">
        <v>72</v>
      </c>
      <c r="AZ63" s="8" t="s">
        <v>63</v>
      </c>
      <c r="BA63" s="8" t="s">
        <v>63</v>
      </c>
      <c r="BB63" s="8" t="s">
        <v>72</v>
      </c>
      <c r="BC63" s="8" t="s">
        <v>73</v>
      </c>
      <c r="BE63" s="8" t="s">
        <v>73</v>
      </c>
    </row>
    <row r="64" spans="1:57" ht="13.2" x14ac:dyDescent="0.25">
      <c r="A64" s="4">
        <v>45572.45257548611</v>
      </c>
      <c r="B64" s="5" t="s">
        <v>500</v>
      </c>
      <c r="C64" s="6" t="s">
        <v>501</v>
      </c>
      <c r="D64" s="18">
        <v>100</v>
      </c>
      <c r="E64" s="18">
        <v>0.42</v>
      </c>
      <c r="F64" s="5" t="s">
        <v>423</v>
      </c>
      <c r="G64" s="5" t="s">
        <v>76</v>
      </c>
      <c r="H64" s="5" t="s">
        <v>502</v>
      </c>
      <c r="I64" s="5" t="s">
        <v>63</v>
      </c>
      <c r="J64" s="5" t="s">
        <v>145</v>
      </c>
      <c r="K64" s="5" t="s">
        <v>64</v>
      </c>
      <c r="L64" s="5" t="s">
        <v>64</v>
      </c>
      <c r="M64" s="5" t="s">
        <v>84</v>
      </c>
      <c r="N64" s="5" t="s">
        <v>78</v>
      </c>
      <c r="O64" s="5" t="s">
        <v>64</v>
      </c>
      <c r="P64" s="5" t="s">
        <v>84</v>
      </c>
      <c r="Q64" s="5" t="s">
        <v>64</v>
      </c>
      <c r="R64" s="5" t="s">
        <v>64</v>
      </c>
      <c r="S64" s="5" t="s">
        <v>64</v>
      </c>
      <c r="T64" s="5" t="s">
        <v>64</v>
      </c>
      <c r="U64" s="5" t="s">
        <v>64</v>
      </c>
      <c r="V64" s="5" t="s">
        <v>64</v>
      </c>
      <c r="W64" s="5" t="s">
        <v>84</v>
      </c>
      <c r="X64" s="5" t="s">
        <v>84</v>
      </c>
      <c r="Y64" s="5" t="s">
        <v>64</v>
      </c>
      <c r="Z64" s="5" t="s">
        <v>66</v>
      </c>
      <c r="AA64" s="5" t="s">
        <v>66</v>
      </c>
      <c r="AB64" s="5" t="s">
        <v>66</v>
      </c>
      <c r="AC64" s="5" t="s">
        <v>66</v>
      </c>
      <c r="AD64" s="5" t="s">
        <v>66</v>
      </c>
      <c r="AE64" s="5" t="s">
        <v>66</v>
      </c>
      <c r="AF64" s="5" t="s">
        <v>65</v>
      </c>
      <c r="AG64" s="5" t="s">
        <v>66</v>
      </c>
      <c r="AH64" s="5" t="s">
        <v>79</v>
      </c>
      <c r="AI64" s="5" t="s">
        <v>101</v>
      </c>
      <c r="AJ64" s="5" t="s">
        <v>66</v>
      </c>
      <c r="AK64" s="5" t="s">
        <v>66</v>
      </c>
      <c r="AL64" s="5" t="s">
        <v>66</v>
      </c>
      <c r="AM64" s="5" t="s">
        <v>79</v>
      </c>
      <c r="AN64" s="5" t="s">
        <v>66</v>
      </c>
      <c r="AO64" s="5" t="s">
        <v>66</v>
      </c>
      <c r="AP64" s="5" t="s">
        <v>85</v>
      </c>
      <c r="AQ64" s="5" t="s">
        <v>85</v>
      </c>
      <c r="AR64" s="5" t="s">
        <v>86</v>
      </c>
      <c r="AS64" s="5" t="s">
        <v>223</v>
      </c>
      <c r="AT64" s="5" t="s">
        <v>69</v>
      </c>
      <c r="AU64" s="5" t="s">
        <v>70</v>
      </c>
      <c r="AV64" s="5" t="s">
        <v>71</v>
      </c>
      <c r="AW64" s="5" t="s">
        <v>72</v>
      </c>
      <c r="AX64" s="5" t="s">
        <v>72</v>
      </c>
      <c r="AY64" s="5" t="s">
        <v>72</v>
      </c>
      <c r="AZ64" s="5" t="s">
        <v>63</v>
      </c>
      <c r="BA64" s="5" t="s">
        <v>63</v>
      </c>
      <c r="BB64" s="5" t="s">
        <v>72</v>
      </c>
      <c r="BC64" s="5" t="s">
        <v>73</v>
      </c>
      <c r="BE64" s="5" t="s">
        <v>73</v>
      </c>
    </row>
    <row r="65" spans="1:57" ht="13.2" x14ac:dyDescent="0.25">
      <c r="A65" s="7">
        <v>45572.454714537038</v>
      </c>
      <c r="B65" s="8" t="s">
        <v>503</v>
      </c>
      <c r="C65" s="9" t="s">
        <v>504</v>
      </c>
      <c r="D65" s="18">
        <v>100</v>
      </c>
      <c r="E65" s="18">
        <v>0.42</v>
      </c>
      <c r="F65" s="8" t="s">
        <v>423</v>
      </c>
      <c r="G65" s="8" t="s">
        <v>76</v>
      </c>
      <c r="H65" s="8" t="s">
        <v>505</v>
      </c>
      <c r="I65" s="8" t="s">
        <v>63</v>
      </c>
      <c r="J65" s="8" t="s">
        <v>64</v>
      </c>
      <c r="K65" s="8" t="s">
        <v>84</v>
      </c>
      <c r="L65" s="8" t="s">
        <v>64</v>
      </c>
      <c r="M65" s="8" t="s">
        <v>78</v>
      </c>
      <c r="N65" s="8" t="s">
        <v>64</v>
      </c>
      <c r="O65" s="8" t="s">
        <v>84</v>
      </c>
      <c r="P65" s="8" t="s">
        <v>78</v>
      </c>
      <c r="Q65" s="8" t="s">
        <v>78</v>
      </c>
      <c r="R65" s="8" t="s">
        <v>64</v>
      </c>
      <c r="S65" s="8" t="s">
        <v>84</v>
      </c>
      <c r="T65" s="8" t="s">
        <v>64</v>
      </c>
      <c r="U65" s="8" t="s">
        <v>84</v>
      </c>
      <c r="V65" s="8" t="s">
        <v>64</v>
      </c>
      <c r="W65" s="8" t="s">
        <v>64</v>
      </c>
      <c r="X65" s="8" t="s">
        <v>64</v>
      </c>
      <c r="Y65" s="8" t="s">
        <v>64</v>
      </c>
      <c r="Z65" s="8" t="s">
        <v>65</v>
      </c>
      <c r="AA65" s="8" t="s">
        <v>65</v>
      </c>
      <c r="AB65" s="8" t="s">
        <v>66</v>
      </c>
      <c r="AC65" s="8" t="s">
        <v>66</v>
      </c>
      <c r="AD65" s="8" t="s">
        <v>66</v>
      </c>
      <c r="AE65" s="8" t="s">
        <v>66</v>
      </c>
      <c r="AF65" s="8" t="s">
        <v>65</v>
      </c>
      <c r="AG65" s="8" t="s">
        <v>101</v>
      </c>
      <c r="AH65" s="8" t="s">
        <v>79</v>
      </c>
      <c r="AI65" s="8" t="s">
        <v>79</v>
      </c>
      <c r="AJ65" s="8" t="s">
        <v>65</v>
      </c>
      <c r="AK65" s="8" t="s">
        <v>65</v>
      </c>
      <c r="AL65" s="8" t="s">
        <v>65</v>
      </c>
      <c r="AM65" s="8" t="s">
        <v>65</v>
      </c>
      <c r="AN65" s="8" t="s">
        <v>66</v>
      </c>
      <c r="AO65" s="8" t="s">
        <v>66</v>
      </c>
      <c r="AP65" s="8" t="s">
        <v>85</v>
      </c>
      <c r="AQ65" s="8" t="s">
        <v>85</v>
      </c>
      <c r="AR65" s="8" t="s">
        <v>86</v>
      </c>
      <c r="AS65" s="8" t="s">
        <v>81</v>
      </c>
      <c r="AT65" s="8" t="s">
        <v>87</v>
      </c>
      <c r="AU65" s="8" t="s">
        <v>67</v>
      </c>
      <c r="AV65" s="8" t="s">
        <v>469</v>
      </c>
      <c r="AW65" s="8" t="s">
        <v>72</v>
      </c>
      <c r="AX65" s="8" t="s">
        <v>63</v>
      </c>
      <c r="AY65" s="8" t="s">
        <v>72</v>
      </c>
      <c r="AZ65" s="8" t="s">
        <v>73</v>
      </c>
      <c r="BA65" s="8" t="s">
        <v>63</v>
      </c>
      <c r="BB65" s="8" t="s">
        <v>72</v>
      </c>
      <c r="BC65" s="8" t="s">
        <v>73</v>
      </c>
      <c r="BE65" s="8" t="s">
        <v>73</v>
      </c>
    </row>
    <row r="66" spans="1:57" ht="13.2" x14ac:dyDescent="0.25">
      <c r="A66" s="4">
        <v>45572.458954363421</v>
      </c>
      <c r="B66" s="5" t="s">
        <v>506</v>
      </c>
      <c r="C66" s="6" t="s">
        <v>507</v>
      </c>
      <c r="D66" s="18">
        <v>14.29</v>
      </c>
      <c r="E66" s="18">
        <v>0.28999999999999998</v>
      </c>
      <c r="F66" s="5" t="s">
        <v>423</v>
      </c>
      <c r="G66" s="5" t="s">
        <v>76</v>
      </c>
      <c r="H66" s="5" t="s">
        <v>508</v>
      </c>
      <c r="I66" s="5" t="s">
        <v>63</v>
      </c>
      <c r="J66" s="5" t="s">
        <v>64</v>
      </c>
      <c r="K66" s="5" t="s">
        <v>64</v>
      </c>
      <c r="L66" s="5" t="s">
        <v>64</v>
      </c>
      <c r="M66" s="5" t="s">
        <v>78</v>
      </c>
      <c r="N66" s="5" t="s">
        <v>64</v>
      </c>
      <c r="O66" s="5" t="s">
        <v>84</v>
      </c>
      <c r="P66" s="5" t="s">
        <v>84</v>
      </c>
      <c r="Q66" s="5" t="s">
        <v>64</v>
      </c>
      <c r="R66" s="5" t="s">
        <v>64</v>
      </c>
      <c r="S66" s="5" t="s">
        <v>64</v>
      </c>
      <c r="T66" s="5" t="s">
        <v>64</v>
      </c>
      <c r="U66" s="5" t="s">
        <v>78</v>
      </c>
      <c r="V66" s="5" t="s">
        <v>64</v>
      </c>
      <c r="W66" s="5" t="s">
        <v>64</v>
      </c>
      <c r="X66" s="5" t="s">
        <v>64</v>
      </c>
      <c r="Y66" s="5" t="s">
        <v>64</v>
      </c>
      <c r="Z66" s="5" t="s">
        <v>66</v>
      </c>
      <c r="AA66" s="5" t="s">
        <v>65</v>
      </c>
      <c r="AB66" s="5" t="s">
        <v>66</v>
      </c>
      <c r="AC66" s="5" t="s">
        <v>65</v>
      </c>
      <c r="AD66" s="5" t="s">
        <v>66</v>
      </c>
      <c r="AE66" s="5" t="s">
        <v>66</v>
      </c>
      <c r="AF66" s="5" t="s">
        <v>66</v>
      </c>
      <c r="AG66" s="5" t="s">
        <v>66</v>
      </c>
      <c r="AH66" s="5" t="s">
        <v>65</v>
      </c>
      <c r="AI66" s="5" t="s">
        <v>66</v>
      </c>
      <c r="AJ66" s="5" t="s">
        <v>66</v>
      </c>
      <c r="AK66" s="5" t="s">
        <v>66</v>
      </c>
      <c r="AL66" s="5" t="s">
        <v>66</v>
      </c>
      <c r="AM66" s="5" t="s">
        <v>66</v>
      </c>
      <c r="AN66" s="5" t="s">
        <v>66</v>
      </c>
      <c r="AO66" s="5" t="s">
        <v>66</v>
      </c>
      <c r="AP66" s="5" t="s">
        <v>85</v>
      </c>
      <c r="AQ66" s="5" t="s">
        <v>151</v>
      </c>
      <c r="AR66" s="5" t="s">
        <v>86</v>
      </c>
      <c r="AS66" s="5" t="s">
        <v>120</v>
      </c>
      <c r="AT66" s="5" t="s">
        <v>69</v>
      </c>
      <c r="AU66" s="5" t="s">
        <v>70</v>
      </c>
      <c r="AV66" s="5" t="s">
        <v>71</v>
      </c>
      <c r="AW66" s="5" t="s">
        <v>63</v>
      </c>
      <c r="AX66" s="5" t="s">
        <v>72</v>
      </c>
      <c r="AY66" s="5" t="s">
        <v>72</v>
      </c>
      <c r="AZ66" s="5" t="s">
        <v>63</v>
      </c>
      <c r="BA66" s="5" t="s">
        <v>73</v>
      </c>
      <c r="BB66" s="5" t="s">
        <v>73</v>
      </c>
      <c r="BC66" s="5" t="s">
        <v>73</v>
      </c>
      <c r="BE66" s="5" t="s">
        <v>73</v>
      </c>
    </row>
    <row r="67" spans="1:57" ht="13.2" x14ac:dyDescent="0.25">
      <c r="A67" s="7">
        <v>45572.459884039352</v>
      </c>
      <c r="B67" s="8" t="s">
        <v>509</v>
      </c>
      <c r="C67" s="9" t="s">
        <v>510</v>
      </c>
      <c r="D67" s="18">
        <v>100</v>
      </c>
      <c r="E67" s="18">
        <v>0.71</v>
      </c>
      <c r="F67" s="8" t="s">
        <v>423</v>
      </c>
      <c r="G67" s="8" t="s">
        <v>76</v>
      </c>
      <c r="H67" s="8" t="s">
        <v>352</v>
      </c>
      <c r="I67" s="8" t="s">
        <v>63</v>
      </c>
      <c r="J67" s="8" t="s">
        <v>64</v>
      </c>
      <c r="K67" s="8" t="s">
        <v>64</v>
      </c>
      <c r="L67" s="8" t="s">
        <v>64</v>
      </c>
      <c r="M67" s="8" t="s">
        <v>78</v>
      </c>
      <c r="N67" s="8" t="s">
        <v>84</v>
      </c>
      <c r="O67" s="8" t="s">
        <v>64</v>
      </c>
      <c r="P67" s="8" t="s">
        <v>84</v>
      </c>
      <c r="Q67" s="8" t="s">
        <v>64</v>
      </c>
      <c r="R67" s="8" t="s">
        <v>64</v>
      </c>
      <c r="S67" s="8" t="s">
        <v>64</v>
      </c>
      <c r="T67" s="8" t="s">
        <v>64</v>
      </c>
      <c r="U67" s="8" t="s">
        <v>64</v>
      </c>
      <c r="V67" s="8" t="s">
        <v>64</v>
      </c>
      <c r="W67" s="8" t="s">
        <v>64</v>
      </c>
      <c r="X67" s="8" t="s">
        <v>64</v>
      </c>
      <c r="Y67" s="8" t="s">
        <v>64</v>
      </c>
      <c r="Z67" s="8" t="s">
        <v>65</v>
      </c>
      <c r="AA67" s="8" t="s">
        <v>65</v>
      </c>
      <c r="AB67" s="8" t="s">
        <v>65</v>
      </c>
      <c r="AC67" s="8" t="s">
        <v>65</v>
      </c>
      <c r="AD67" s="8" t="s">
        <v>65</v>
      </c>
      <c r="AE67" s="8" t="s">
        <v>65</v>
      </c>
      <c r="AF67" s="8" t="s">
        <v>65</v>
      </c>
      <c r="AG67" s="8" t="s">
        <v>65</v>
      </c>
      <c r="AH67" s="8" t="s">
        <v>65</v>
      </c>
      <c r="AI67" s="8" t="s">
        <v>79</v>
      </c>
      <c r="AJ67" s="8" t="s">
        <v>65</v>
      </c>
      <c r="AK67" s="8" t="s">
        <v>66</v>
      </c>
      <c r="AL67" s="8" t="s">
        <v>65</v>
      </c>
      <c r="AM67" s="8" t="s">
        <v>66</v>
      </c>
      <c r="AN67" s="8" t="s">
        <v>66</v>
      </c>
      <c r="AO67" s="8" t="s">
        <v>65</v>
      </c>
      <c r="AP67" s="8" t="s">
        <v>67</v>
      </c>
      <c r="AQ67" s="8" t="s">
        <v>67</v>
      </c>
      <c r="AR67" s="8" t="s">
        <v>63</v>
      </c>
      <c r="AS67" s="8" t="s">
        <v>68</v>
      </c>
      <c r="AT67" s="8" t="s">
        <v>69</v>
      </c>
      <c r="AU67" s="8" t="s">
        <v>70</v>
      </c>
      <c r="AV67" s="8" t="s">
        <v>132</v>
      </c>
      <c r="AW67" s="8" t="s">
        <v>73</v>
      </c>
      <c r="AX67" s="8" t="s">
        <v>72</v>
      </c>
      <c r="AY67" s="8" t="s">
        <v>73</v>
      </c>
      <c r="AZ67" s="8" t="s">
        <v>72</v>
      </c>
      <c r="BA67" s="8" t="s">
        <v>73</v>
      </c>
      <c r="BB67" s="8" t="s">
        <v>73</v>
      </c>
      <c r="BC67" s="8" t="s">
        <v>73</v>
      </c>
      <c r="BE67" s="8" t="s">
        <v>73</v>
      </c>
    </row>
    <row r="68" spans="1:57" ht="13.2" x14ac:dyDescent="0.25">
      <c r="A68" s="4">
        <v>45572.464337916666</v>
      </c>
      <c r="B68" s="5" t="s">
        <v>511</v>
      </c>
      <c r="C68" s="6" t="s">
        <v>512</v>
      </c>
      <c r="D68" s="18">
        <v>100</v>
      </c>
      <c r="E68" s="18">
        <v>0.45</v>
      </c>
      <c r="F68" s="5" t="s">
        <v>423</v>
      </c>
      <c r="G68" s="5" t="s">
        <v>76</v>
      </c>
      <c r="H68" s="5" t="s">
        <v>335</v>
      </c>
      <c r="I68" s="5" t="s">
        <v>63</v>
      </c>
      <c r="J68" s="5" t="s">
        <v>64</v>
      </c>
      <c r="K68" s="5" t="s">
        <v>78</v>
      </c>
      <c r="L68" s="5" t="s">
        <v>64</v>
      </c>
      <c r="M68" s="5" t="s">
        <v>64</v>
      </c>
      <c r="N68" s="5" t="s">
        <v>84</v>
      </c>
      <c r="O68" s="5" t="s">
        <v>78</v>
      </c>
      <c r="P68" s="5" t="s">
        <v>84</v>
      </c>
      <c r="Q68" s="5" t="s">
        <v>84</v>
      </c>
      <c r="R68" s="5" t="s">
        <v>64</v>
      </c>
      <c r="S68" s="5" t="s">
        <v>84</v>
      </c>
      <c r="T68" s="5" t="s">
        <v>64</v>
      </c>
      <c r="U68" s="5" t="s">
        <v>84</v>
      </c>
      <c r="V68" s="5" t="s">
        <v>64</v>
      </c>
      <c r="W68" s="5" t="s">
        <v>64</v>
      </c>
      <c r="X68" s="5" t="s">
        <v>64</v>
      </c>
      <c r="Y68" s="5" t="s">
        <v>64</v>
      </c>
      <c r="Z68" s="5" t="s">
        <v>66</v>
      </c>
      <c r="AA68" s="5" t="s">
        <v>65</v>
      </c>
      <c r="AB68" s="5" t="s">
        <v>65</v>
      </c>
      <c r="AC68" s="5" t="s">
        <v>65</v>
      </c>
      <c r="AD68" s="5" t="s">
        <v>66</v>
      </c>
      <c r="AE68" s="5" t="s">
        <v>65</v>
      </c>
      <c r="AF68" s="5" t="s">
        <v>66</v>
      </c>
      <c r="AG68" s="5" t="s">
        <v>66</v>
      </c>
      <c r="AH68" s="5" t="s">
        <v>66</v>
      </c>
      <c r="AI68" s="5" t="s">
        <v>79</v>
      </c>
      <c r="AJ68" s="5" t="s">
        <v>65</v>
      </c>
      <c r="AK68" s="5" t="s">
        <v>66</v>
      </c>
      <c r="AL68" s="5" t="s">
        <v>66</v>
      </c>
      <c r="AM68" s="5" t="s">
        <v>66</v>
      </c>
      <c r="AN68" s="5" t="s">
        <v>66</v>
      </c>
      <c r="AO68" s="5" t="s">
        <v>65</v>
      </c>
      <c r="AP68" s="5" t="s">
        <v>67</v>
      </c>
      <c r="AQ68" s="5" t="s">
        <v>67</v>
      </c>
      <c r="AR68" s="5" t="s">
        <v>86</v>
      </c>
      <c r="AS68" s="5" t="s">
        <v>68</v>
      </c>
      <c r="AT68" s="5" t="s">
        <v>87</v>
      </c>
      <c r="AU68" s="5" t="s">
        <v>70</v>
      </c>
      <c r="AV68" s="5" t="s">
        <v>132</v>
      </c>
      <c r="AW68" s="5" t="s">
        <v>72</v>
      </c>
      <c r="AX68" s="5" t="s">
        <v>73</v>
      </c>
      <c r="AY68" s="5" t="s">
        <v>63</v>
      </c>
      <c r="AZ68" s="5" t="s">
        <v>72</v>
      </c>
      <c r="BA68" s="5" t="s">
        <v>63</v>
      </c>
      <c r="BB68" s="5" t="s">
        <v>73</v>
      </c>
      <c r="BC68" s="5" t="s">
        <v>73</v>
      </c>
      <c r="BE68" s="5" t="s">
        <v>73</v>
      </c>
    </row>
    <row r="69" spans="1:57" ht="13.2" x14ac:dyDescent="0.25">
      <c r="A69" s="7">
        <v>45572.464793240739</v>
      </c>
      <c r="B69" s="8" t="s">
        <v>513</v>
      </c>
      <c r="C69" s="9" t="s">
        <v>514</v>
      </c>
      <c r="D69" s="18">
        <v>100</v>
      </c>
      <c r="E69" s="18">
        <v>0.63</v>
      </c>
      <c r="F69" s="8" t="s">
        <v>423</v>
      </c>
      <c r="G69" s="8" t="s">
        <v>76</v>
      </c>
      <c r="H69" s="8" t="s">
        <v>335</v>
      </c>
      <c r="I69" s="8" t="s">
        <v>63</v>
      </c>
      <c r="J69" s="8" t="s">
        <v>64</v>
      </c>
      <c r="K69" s="8" t="s">
        <v>84</v>
      </c>
      <c r="L69" s="8" t="s">
        <v>64</v>
      </c>
      <c r="M69" s="8" t="s">
        <v>78</v>
      </c>
      <c r="N69" s="8" t="s">
        <v>64</v>
      </c>
      <c r="O69" s="8" t="s">
        <v>64</v>
      </c>
      <c r="P69" s="8" t="s">
        <v>64</v>
      </c>
      <c r="Q69" s="8" t="s">
        <v>64</v>
      </c>
      <c r="R69" s="8" t="s">
        <v>64</v>
      </c>
      <c r="S69" s="8" t="s">
        <v>64</v>
      </c>
      <c r="T69" s="8" t="s">
        <v>64</v>
      </c>
      <c r="U69" s="8" t="s">
        <v>64</v>
      </c>
      <c r="V69" s="8" t="s">
        <v>84</v>
      </c>
      <c r="W69" s="8" t="s">
        <v>64</v>
      </c>
      <c r="X69" s="8" t="s">
        <v>64</v>
      </c>
      <c r="Y69" s="8" t="s">
        <v>84</v>
      </c>
      <c r="Z69" s="8" t="s">
        <v>66</v>
      </c>
      <c r="AA69" s="8" t="s">
        <v>65</v>
      </c>
      <c r="AB69" s="8" t="s">
        <v>66</v>
      </c>
      <c r="AC69" s="8" t="s">
        <v>66</v>
      </c>
      <c r="AD69" s="8" t="s">
        <v>66</v>
      </c>
      <c r="AE69" s="8" t="s">
        <v>66</v>
      </c>
      <c r="AF69" s="8" t="s">
        <v>65</v>
      </c>
      <c r="AG69" s="8" t="s">
        <v>65</v>
      </c>
      <c r="AH69" s="8" t="s">
        <v>65</v>
      </c>
      <c r="AI69" s="8" t="s">
        <v>101</v>
      </c>
      <c r="AJ69" s="8" t="s">
        <v>65</v>
      </c>
      <c r="AK69" s="8" t="s">
        <v>66</v>
      </c>
      <c r="AL69" s="8" t="s">
        <v>65</v>
      </c>
      <c r="AM69" s="8" t="s">
        <v>65</v>
      </c>
      <c r="AN69" s="8" t="s">
        <v>65</v>
      </c>
      <c r="AO69" s="8" t="s">
        <v>65</v>
      </c>
      <c r="AP69" s="8" t="s">
        <v>67</v>
      </c>
      <c r="AQ69" s="8" t="s">
        <v>67</v>
      </c>
      <c r="AR69" s="8" t="s">
        <v>63</v>
      </c>
      <c r="AS69" s="8" t="s">
        <v>120</v>
      </c>
      <c r="AT69" s="8" t="s">
        <v>69</v>
      </c>
      <c r="AU69" s="8" t="s">
        <v>80</v>
      </c>
      <c r="AV69" s="8" t="s">
        <v>80</v>
      </c>
      <c r="AW69" s="8" t="s">
        <v>73</v>
      </c>
      <c r="AX69" s="8" t="s">
        <v>73</v>
      </c>
      <c r="AY69" s="8" t="s">
        <v>72</v>
      </c>
      <c r="AZ69" s="8" t="s">
        <v>63</v>
      </c>
      <c r="BA69" s="8" t="s">
        <v>72</v>
      </c>
      <c r="BB69" s="8" t="s">
        <v>72</v>
      </c>
      <c r="BC69" s="8" t="s">
        <v>73</v>
      </c>
      <c r="BE69" s="8" t="s">
        <v>73</v>
      </c>
    </row>
    <row r="70" spans="1:57" ht="13.2" x14ac:dyDescent="0.25">
      <c r="A70" s="4">
        <v>45572.464955949079</v>
      </c>
      <c r="B70" s="5" t="s">
        <v>515</v>
      </c>
      <c r="C70" s="6" t="s">
        <v>516</v>
      </c>
      <c r="D70" s="18">
        <v>30.36</v>
      </c>
      <c r="E70" s="18">
        <v>0.46</v>
      </c>
      <c r="F70" s="5" t="s">
        <v>423</v>
      </c>
      <c r="G70" s="5" t="s">
        <v>76</v>
      </c>
      <c r="H70" s="5" t="s">
        <v>352</v>
      </c>
      <c r="I70" s="5" t="s">
        <v>63</v>
      </c>
      <c r="J70" s="5" t="s">
        <v>64</v>
      </c>
      <c r="K70" s="5" t="s">
        <v>64</v>
      </c>
      <c r="L70" s="5" t="s">
        <v>64</v>
      </c>
      <c r="M70" s="5" t="s">
        <v>84</v>
      </c>
      <c r="N70" s="5" t="s">
        <v>64</v>
      </c>
      <c r="O70" s="5" t="s">
        <v>64</v>
      </c>
      <c r="P70" s="5" t="s">
        <v>84</v>
      </c>
      <c r="Q70" s="5" t="s">
        <v>64</v>
      </c>
      <c r="R70" s="5" t="s">
        <v>64</v>
      </c>
      <c r="S70" s="5" t="s">
        <v>64</v>
      </c>
      <c r="T70" s="5" t="s">
        <v>64</v>
      </c>
      <c r="U70" s="5" t="s">
        <v>64</v>
      </c>
      <c r="V70" s="5" t="s">
        <v>64</v>
      </c>
      <c r="W70" s="5" t="s">
        <v>64</v>
      </c>
      <c r="X70" s="5" t="s">
        <v>84</v>
      </c>
      <c r="Y70" s="5" t="s">
        <v>64</v>
      </c>
      <c r="Z70" s="5" t="s">
        <v>66</v>
      </c>
      <c r="AA70" s="5" t="s">
        <v>65</v>
      </c>
      <c r="AB70" s="5" t="s">
        <v>66</v>
      </c>
      <c r="AC70" s="5" t="s">
        <v>66</v>
      </c>
      <c r="AD70" s="5" t="s">
        <v>66</v>
      </c>
      <c r="AE70" s="5" t="s">
        <v>65</v>
      </c>
      <c r="AF70" s="5" t="s">
        <v>65</v>
      </c>
      <c r="AG70" s="5" t="s">
        <v>65</v>
      </c>
      <c r="AH70" s="5" t="s">
        <v>66</v>
      </c>
      <c r="AI70" s="5" t="s">
        <v>101</v>
      </c>
      <c r="AJ70" s="5" t="s">
        <v>65</v>
      </c>
      <c r="AK70" s="5" t="s">
        <v>66</v>
      </c>
      <c r="AL70" s="5" t="s">
        <v>66</v>
      </c>
      <c r="AM70" s="5" t="s">
        <v>65</v>
      </c>
      <c r="AN70" s="5" t="s">
        <v>66</v>
      </c>
      <c r="AO70" s="5" t="s">
        <v>66</v>
      </c>
      <c r="AP70" s="5" t="s">
        <v>85</v>
      </c>
      <c r="AQ70" s="5" t="s">
        <v>85</v>
      </c>
      <c r="AR70" s="5" t="s">
        <v>86</v>
      </c>
      <c r="AS70" s="5" t="s">
        <v>517</v>
      </c>
      <c r="AT70" s="5" t="s">
        <v>87</v>
      </c>
      <c r="AU70" s="5" t="s">
        <v>70</v>
      </c>
      <c r="AV70" s="5" t="s">
        <v>132</v>
      </c>
      <c r="AW70" s="5" t="s">
        <v>73</v>
      </c>
      <c r="AX70" s="5" t="s">
        <v>73</v>
      </c>
      <c r="AY70" s="5" t="s">
        <v>73</v>
      </c>
      <c r="AZ70" s="5" t="s">
        <v>72</v>
      </c>
      <c r="BA70" s="5" t="s">
        <v>73</v>
      </c>
      <c r="BB70" s="5" t="s">
        <v>73</v>
      </c>
      <c r="BC70" s="5" t="s">
        <v>73</v>
      </c>
      <c r="BE70" s="5" t="s">
        <v>73</v>
      </c>
    </row>
    <row r="71" spans="1:57" ht="13.2" x14ac:dyDescent="0.25">
      <c r="A71" s="7">
        <v>45572.468757905095</v>
      </c>
      <c r="B71" s="8" t="s">
        <v>518</v>
      </c>
      <c r="C71" s="9" t="s">
        <v>519</v>
      </c>
      <c r="D71" s="18">
        <v>42.86</v>
      </c>
      <c r="E71" s="18">
        <v>0.83</v>
      </c>
      <c r="F71" s="8" t="s">
        <v>423</v>
      </c>
      <c r="G71" s="8" t="s">
        <v>76</v>
      </c>
      <c r="H71" s="8" t="s">
        <v>384</v>
      </c>
      <c r="I71" s="8" t="s">
        <v>63</v>
      </c>
      <c r="J71" s="8" t="s">
        <v>64</v>
      </c>
      <c r="K71" s="8" t="s">
        <v>64</v>
      </c>
      <c r="L71" s="8" t="s">
        <v>64</v>
      </c>
      <c r="M71" s="8" t="s">
        <v>78</v>
      </c>
      <c r="N71" s="8" t="s">
        <v>64</v>
      </c>
      <c r="O71" s="8" t="s">
        <v>64</v>
      </c>
      <c r="P71" s="8" t="s">
        <v>78</v>
      </c>
      <c r="Q71" s="8" t="s">
        <v>64</v>
      </c>
      <c r="R71" s="8" t="s">
        <v>64</v>
      </c>
      <c r="S71" s="8" t="s">
        <v>64</v>
      </c>
      <c r="T71" s="8" t="s">
        <v>64</v>
      </c>
      <c r="U71" s="8" t="s">
        <v>64</v>
      </c>
      <c r="V71" s="8" t="s">
        <v>64</v>
      </c>
      <c r="W71" s="8" t="s">
        <v>64</v>
      </c>
      <c r="X71" s="8" t="s">
        <v>64</v>
      </c>
      <c r="Y71" s="8" t="s">
        <v>64</v>
      </c>
      <c r="Z71" s="8" t="s">
        <v>65</v>
      </c>
      <c r="AA71" s="8" t="s">
        <v>65</v>
      </c>
      <c r="AB71" s="8" t="s">
        <v>65</v>
      </c>
      <c r="AC71" s="8" t="s">
        <v>65</v>
      </c>
      <c r="AD71" s="8" t="s">
        <v>65</v>
      </c>
      <c r="AE71" s="8" t="s">
        <v>65</v>
      </c>
      <c r="AF71" s="8" t="s">
        <v>66</v>
      </c>
      <c r="AG71" s="8" t="s">
        <v>65</v>
      </c>
      <c r="AH71" s="8" t="s">
        <v>66</v>
      </c>
      <c r="AI71" s="8" t="s">
        <v>101</v>
      </c>
      <c r="AJ71" s="8" t="s">
        <v>65</v>
      </c>
      <c r="AK71" s="8" t="s">
        <v>65</v>
      </c>
      <c r="AL71" s="8" t="s">
        <v>66</v>
      </c>
      <c r="AM71" s="8" t="s">
        <v>65</v>
      </c>
      <c r="AN71" s="8" t="s">
        <v>66</v>
      </c>
      <c r="AO71" s="8" t="s">
        <v>65</v>
      </c>
      <c r="AP71" s="8" t="s">
        <v>67</v>
      </c>
      <c r="AQ71" s="8" t="s">
        <v>67</v>
      </c>
      <c r="AR71" s="8" t="s">
        <v>63</v>
      </c>
      <c r="AS71" s="8" t="s">
        <v>68</v>
      </c>
      <c r="AT71" s="8" t="s">
        <v>87</v>
      </c>
      <c r="AU71" s="8" t="s">
        <v>70</v>
      </c>
      <c r="AV71" s="8" t="s">
        <v>71</v>
      </c>
      <c r="AW71" s="8" t="s">
        <v>72</v>
      </c>
      <c r="AX71" s="8" t="s">
        <v>73</v>
      </c>
      <c r="AY71" s="8" t="s">
        <v>72</v>
      </c>
      <c r="AZ71" s="8" t="s">
        <v>63</v>
      </c>
      <c r="BA71" s="8" t="s">
        <v>63</v>
      </c>
      <c r="BB71" s="8" t="s">
        <v>72</v>
      </c>
      <c r="BC71" s="8" t="s">
        <v>73</v>
      </c>
      <c r="BE71" s="8" t="s">
        <v>73</v>
      </c>
    </row>
    <row r="72" spans="1:57" ht="13.2" x14ac:dyDescent="0.25">
      <c r="A72" s="4">
        <v>45572.469107268524</v>
      </c>
      <c r="B72" s="5" t="s">
        <v>520</v>
      </c>
      <c r="C72" s="6" t="s">
        <v>521</v>
      </c>
      <c r="D72" s="18">
        <v>17.86</v>
      </c>
      <c r="E72" s="18">
        <v>0.04</v>
      </c>
      <c r="F72" s="5" t="s">
        <v>423</v>
      </c>
      <c r="G72" s="5" t="s">
        <v>76</v>
      </c>
      <c r="H72" s="5" t="s">
        <v>522</v>
      </c>
      <c r="I72" s="5" t="s">
        <v>63</v>
      </c>
      <c r="J72" s="5" t="s">
        <v>78</v>
      </c>
      <c r="K72" s="5" t="s">
        <v>64</v>
      </c>
      <c r="L72" s="5" t="s">
        <v>78</v>
      </c>
      <c r="M72" s="5" t="s">
        <v>84</v>
      </c>
      <c r="N72" s="5" t="s">
        <v>64</v>
      </c>
      <c r="O72" s="5" t="s">
        <v>64</v>
      </c>
      <c r="P72" s="5" t="s">
        <v>64</v>
      </c>
      <c r="Q72" s="5" t="s">
        <v>78</v>
      </c>
      <c r="R72" s="5" t="s">
        <v>64</v>
      </c>
      <c r="S72" s="5" t="s">
        <v>78</v>
      </c>
      <c r="T72" s="5" t="s">
        <v>78</v>
      </c>
      <c r="U72" s="5" t="s">
        <v>84</v>
      </c>
      <c r="V72" s="5" t="s">
        <v>64</v>
      </c>
      <c r="W72" s="5" t="s">
        <v>84</v>
      </c>
      <c r="X72" s="5" t="s">
        <v>64</v>
      </c>
      <c r="Y72" s="5" t="s">
        <v>64</v>
      </c>
      <c r="Z72" s="5" t="s">
        <v>66</v>
      </c>
      <c r="AA72" s="5" t="s">
        <v>65</v>
      </c>
      <c r="AB72" s="5" t="s">
        <v>65</v>
      </c>
      <c r="AC72" s="5" t="s">
        <v>66</v>
      </c>
      <c r="AD72" s="5" t="s">
        <v>65</v>
      </c>
      <c r="AE72" s="5" t="s">
        <v>65</v>
      </c>
      <c r="AF72" s="5" t="s">
        <v>66</v>
      </c>
      <c r="AG72" s="5" t="s">
        <v>66</v>
      </c>
      <c r="AH72" s="5" t="s">
        <v>79</v>
      </c>
      <c r="AI72" s="5" t="s">
        <v>79</v>
      </c>
      <c r="AJ72" s="5" t="s">
        <v>66</v>
      </c>
      <c r="AK72" s="5" t="s">
        <v>66</v>
      </c>
      <c r="AL72" s="5" t="s">
        <v>79</v>
      </c>
      <c r="AM72" s="5" t="s">
        <v>65</v>
      </c>
      <c r="AN72" s="5" t="s">
        <v>66</v>
      </c>
      <c r="AO72" s="5" t="s">
        <v>66</v>
      </c>
      <c r="AP72" s="5" t="s">
        <v>67</v>
      </c>
      <c r="AQ72" s="5" t="s">
        <v>67</v>
      </c>
      <c r="AR72" s="5" t="s">
        <v>86</v>
      </c>
      <c r="AS72" s="5" t="s">
        <v>523</v>
      </c>
      <c r="AT72" s="5" t="s">
        <v>87</v>
      </c>
      <c r="AU72" s="5" t="s">
        <v>80</v>
      </c>
      <c r="AV72" s="5" t="s">
        <v>71</v>
      </c>
      <c r="AW72" s="5" t="s">
        <v>73</v>
      </c>
      <c r="AX72" s="5" t="s">
        <v>73</v>
      </c>
      <c r="AY72" s="5" t="s">
        <v>72</v>
      </c>
      <c r="AZ72" s="5" t="s">
        <v>72</v>
      </c>
      <c r="BA72" s="5" t="s">
        <v>72</v>
      </c>
      <c r="BB72" s="5" t="s">
        <v>73</v>
      </c>
      <c r="BC72" s="5" t="s">
        <v>73</v>
      </c>
      <c r="BE72" s="5" t="s">
        <v>73</v>
      </c>
    </row>
    <row r="73" spans="1:57" ht="13.2" x14ac:dyDescent="0.25">
      <c r="A73" s="7">
        <v>45572.472420578706</v>
      </c>
      <c r="B73" s="8" t="s">
        <v>524</v>
      </c>
      <c r="C73" s="9" t="s">
        <v>525</v>
      </c>
      <c r="D73" s="18">
        <v>58.93</v>
      </c>
      <c r="E73" s="18">
        <v>0.79</v>
      </c>
      <c r="F73" s="8" t="s">
        <v>423</v>
      </c>
      <c r="G73" s="8" t="s">
        <v>76</v>
      </c>
      <c r="H73" s="8" t="s">
        <v>349</v>
      </c>
      <c r="I73" s="8" t="s">
        <v>63</v>
      </c>
      <c r="J73" s="8" t="s">
        <v>64</v>
      </c>
      <c r="K73" s="8" t="s">
        <v>64</v>
      </c>
      <c r="L73" s="8" t="s">
        <v>64</v>
      </c>
      <c r="M73" s="8" t="s">
        <v>78</v>
      </c>
      <c r="N73" s="8" t="s">
        <v>64</v>
      </c>
      <c r="O73" s="8" t="s">
        <v>64</v>
      </c>
      <c r="P73" s="8" t="s">
        <v>78</v>
      </c>
      <c r="Q73" s="8" t="s">
        <v>84</v>
      </c>
      <c r="R73" s="8" t="s">
        <v>64</v>
      </c>
      <c r="S73" s="8" t="s">
        <v>64</v>
      </c>
      <c r="T73" s="8" t="s">
        <v>64</v>
      </c>
      <c r="U73" s="8" t="s">
        <v>64</v>
      </c>
      <c r="V73" s="8" t="s">
        <v>64</v>
      </c>
      <c r="W73" s="8" t="s">
        <v>84</v>
      </c>
      <c r="X73" s="8" t="s">
        <v>64</v>
      </c>
      <c r="Y73" s="8" t="s">
        <v>64</v>
      </c>
      <c r="Z73" s="8" t="s">
        <v>65</v>
      </c>
      <c r="AA73" s="8" t="s">
        <v>65</v>
      </c>
      <c r="AB73" s="8" t="s">
        <v>65</v>
      </c>
      <c r="AC73" s="8" t="s">
        <v>66</v>
      </c>
      <c r="AD73" s="8" t="s">
        <v>65</v>
      </c>
      <c r="AE73" s="8" t="s">
        <v>65</v>
      </c>
      <c r="AF73" s="8" t="s">
        <v>65</v>
      </c>
      <c r="AG73" s="8" t="s">
        <v>65</v>
      </c>
      <c r="AH73" s="8" t="s">
        <v>66</v>
      </c>
      <c r="AI73" s="8" t="s">
        <v>101</v>
      </c>
      <c r="AJ73" s="8" t="s">
        <v>65</v>
      </c>
      <c r="AK73" s="8" t="s">
        <v>65</v>
      </c>
      <c r="AL73" s="8" t="s">
        <v>79</v>
      </c>
      <c r="AM73" s="8" t="s">
        <v>65</v>
      </c>
      <c r="AN73" s="8" t="s">
        <v>65</v>
      </c>
      <c r="AO73" s="8" t="s">
        <v>65</v>
      </c>
      <c r="AP73" s="8" t="s">
        <v>67</v>
      </c>
      <c r="AQ73" s="8" t="s">
        <v>67</v>
      </c>
      <c r="AR73" s="8" t="s">
        <v>63</v>
      </c>
      <c r="AS73" s="8" t="s">
        <v>137</v>
      </c>
      <c r="AT73" s="8" t="s">
        <v>69</v>
      </c>
      <c r="AU73" s="8" t="s">
        <v>80</v>
      </c>
      <c r="AV73" s="8" t="s">
        <v>71</v>
      </c>
      <c r="AW73" s="8" t="s">
        <v>72</v>
      </c>
      <c r="AX73" s="8" t="s">
        <v>72</v>
      </c>
      <c r="AY73" s="8" t="s">
        <v>63</v>
      </c>
      <c r="AZ73" s="8" t="s">
        <v>63</v>
      </c>
      <c r="BA73" s="8" t="s">
        <v>73</v>
      </c>
      <c r="BB73" s="8" t="s">
        <v>73</v>
      </c>
      <c r="BC73" s="8" t="s">
        <v>73</v>
      </c>
      <c r="BE73" s="8" t="s">
        <v>73</v>
      </c>
    </row>
    <row r="74" spans="1:57" ht="13.2" x14ac:dyDescent="0.25">
      <c r="A74" s="4">
        <v>45572.473229745374</v>
      </c>
      <c r="B74" s="5" t="s">
        <v>526</v>
      </c>
      <c r="C74" s="6" t="s">
        <v>527</v>
      </c>
      <c r="D74" s="18">
        <v>34.82</v>
      </c>
      <c r="E74" s="18">
        <v>1.17</v>
      </c>
      <c r="F74" s="5" t="s">
        <v>423</v>
      </c>
      <c r="G74" s="5" t="s">
        <v>76</v>
      </c>
      <c r="H74" s="5" t="s">
        <v>528</v>
      </c>
      <c r="I74" s="5" t="s">
        <v>63</v>
      </c>
      <c r="J74" s="5" t="s">
        <v>64</v>
      </c>
      <c r="K74" s="5" t="s">
        <v>84</v>
      </c>
      <c r="L74" s="5" t="s">
        <v>64</v>
      </c>
      <c r="M74" s="5" t="s">
        <v>84</v>
      </c>
      <c r="N74" s="5" t="s">
        <v>84</v>
      </c>
      <c r="O74" s="5" t="s">
        <v>84</v>
      </c>
      <c r="P74" s="5" t="s">
        <v>84</v>
      </c>
      <c r="Q74" s="5" t="s">
        <v>84</v>
      </c>
      <c r="R74" s="5" t="s">
        <v>64</v>
      </c>
      <c r="S74" s="5" t="s">
        <v>64</v>
      </c>
      <c r="T74" s="5" t="s">
        <v>84</v>
      </c>
      <c r="U74" s="5" t="s">
        <v>84</v>
      </c>
      <c r="V74" s="5" t="s">
        <v>64</v>
      </c>
      <c r="W74" s="5" t="s">
        <v>64</v>
      </c>
      <c r="X74" s="5" t="s">
        <v>64</v>
      </c>
      <c r="Y74" s="5" t="s">
        <v>64</v>
      </c>
      <c r="Z74" s="5" t="s">
        <v>65</v>
      </c>
      <c r="AA74" s="5" t="s">
        <v>65</v>
      </c>
      <c r="AB74" s="5" t="s">
        <v>66</v>
      </c>
      <c r="AC74" s="5" t="s">
        <v>65</v>
      </c>
      <c r="AD74" s="5" t="s">
        <v>66</v>
      </c>
      <c r="AE74" s="5" t="s">
        <v>65</v>
      </c>
      <c r="AF74" s="5" t="s">
        <v>65</v>
      </c>
      <c r="AG74" s="5" t="s">
        <v>65</v>
      </c>
      <c r="AH74" s="5" t="s">
        <v>79</v>
      </c>
      <c r="AI74" s="5" t="s">
        <v>79</v>
      </c>
      <c r="AJ74" s="5" t="s">
        <v>66</v>
      </c>
      <c r="AK74" s="5" t="s">
        <v>66</v>
      </c>
      <c r="AL74" s="5" t="s">
        <v>66</v>
      </c>
      <c r="AM74" s="5" t="s">
        <v>66</v>
      </c>
      <c r="AN74" s="5" t="s">
        <v>66</v>
      </c>
      <c r="AO74" s="5" t="s">
        <v>66</v>
      </c>
      <c r="AP74" s="5" t="s">
        <v>67</v>
      </c>
      <c r="AQ74" s="5" t="s">
        <v>67</v>
      </c>
      <c r="AR74" s="5" t="s">
        <v>63</v>
      </c>
      <c r="AS74" s="5" t="s">
        <v>68</v>
      </c>
      <c r="AT74" s="5" t="s">
        <v>169</v>
      </c>
      <c r="AU74" s="5" t="s">
        <v>93</v>
      </c>
      <c r="AV74" s="5" t="s">
        <v>71</v>
      </c>
      <c r="AW74" s="5" t="s">
        <v>72</v>
      </c>
      <c r="AX74" s="5" t="s">
        <v>63</v>
      </c>
      <c r="AY74" s="5" t="s">
        <v>72</v>
      </c>
      <c r="AZ74" s="5" t="s">
        <v>72</v>
      </c>
      <c r="BA74" s="5" t="s">
        <v>72</v>
      </c>
      <c r="BB74" s="5" t="s">
        <v>72</v>
      </c>
      <c r="BC74" s="5" t="s">
        <v>73</v>
      </c>
      <c r="BE74" s="5" t="s">
        <v>73</v>
      </c>
    </row>
    <row r="75" spans="1:57" ht="13.2" x14ac:dyDescent="0.25">
      <c r="A75" s="7">
        <v>45572.473689224542</v>
      </c>
      <c r="B75" s="8" t="s">
        <v>529</v>
      </c>
      <c r="C75" s="9" t="s">
        <v>530</v>
      </c>
      <c r="D75" s="18">
        <v>27.68</v>
      </c>
      <c r="E75" s="18">
        <v>0.17</v>
      </c>
      <c r="F75" s="8" t="s">
        <v>423</v>
      </c>
      <c r="G75" s="8" t="s">
        <v>76</v>
      </c>
      <c r="H75" s="8" t="s">
        <v>330</v>
      </c>
      <c r="I75" s="8" t="s">
        <v>63</v>
      </c>
      <c r="J75" s="8" t="s">
        <v>64</v>
      </c>
      <c r="K75" s="8" t="s">
        <v>84</v>
      </c>
      <c r="L75" s="8" t="s">
        <v>64</v>
      </c>
      <c r="M75" s="8" t="s">
        <v>78</v>
      </c>
      <c r="N75" s="8" t="s">
        <v>64</v>
      </c>
      <c r="O75" s="8" t="s">
        <v>78</v>
      </c>
      <c r="P75" s="8" t="s">
        <v>84</v>
      </c>
      <c r="Q75" s="8" t="s">
        <v>64</v>
      </c>
      <c r="R75" s="8" t="s">
        <v>64</v>
      </c>
      <c r="S75" s="8" t="s">
        <v>64</v>
      </c>
      <c r="T75" s="8" t="s">
        <v>78</v>
      </c>
      <c r="U75" s="8" t="s">
        <v>64</v>
      </c>
      <c r="V75" s="8" t="s">
        <v>64</v>
      </c>
      <c r="W75" s="8" t="s">
        <v>64</v>
      </c>
      <c r="X75" s="8" t="s">
        <v>84</v>
      </c>
      <c r="Y75" s="8" t="s">
        <v>64</v>
      </c>
      <c r="Z75" s="8" t="s">
        <v>66</v>
      </c>
      <c r="AA75" s="8" t="s">
        <v>65</v>
      </c>
      <c r="AB75" s="8" t="s">
        <v>66</v>
      </c>
      <c r="AC75" s="8" t="s">
        <v>65</v>
      </c>
      <c r="AD75" s="8" t="s">
        <v>66</v>
      </c>
      <c r="AE75" s="8" t="s">
        <v>65</v>
      </c>
      <c r="AF75" s="8" t="s">
        <v>66</v>
      </c>
      <c r="AG75" s="8" t="s">
        <v>66</v>
      </c>
      <c r="AH75" s="8" t="s">
        <v>65</v>
      </c>
      <c r="AI75" s="8" t="s">
        <v>65</v>
      </c>
      <c r="AJ75" s="8" t="s">
        <v>66</v>
      </c>
      <c r="AK75" s="8" t="s">
        <v>65</v>
      </c>
      <c r="AL75" s="8" t="s">
        <v>79</v>
      </c>
      <c r="AM75" s="8" t="s">
        <v>65</v>
      </c>
      <c r="AN75" s="8" t="s">
        <v>79</v>
      </c>
      <c r="AO75" s="8" t="s">
        <v>66</v>
      </c>
      <c r="AP75" s="8" t="s">
        <v>85</v>
      </c>
      <c r="AQ75" s="8" t="s">
        <v>80</v>
      </c>
      <c r="AR75" s="8" t="s">
        <v>63</v>
      </c>
      <c r="AS75" s="8" t="s">
        <v>68</v>
      </c>
      <c r="AT75" s="8" t="s">
        <v>169</v>
      </c>
      <c r="AU75" s="8" t="s">
        <v>93</v>
      </c>
      <c r="AV75" s="8" t="s">
        <v>71</v>
      </c>
      <c r="AW75" s="8" t="s">
        <v>72</v>
      </c>
      <c r="AX75" s="8" t="s">
        <v>72</v>
      </c>
      <c r="AY75" s="8" t="s">
        <v>63</v>
      </c>
      <c r="AZ75" s="8" t="s">
        <v>72</v>
      </c>
      <c r="BA75" s="8" t="s">
        <v>63</v>
      </c>
      <c r="BB75" s="8" t="s">
        <v>63</v>
      </c>
      <c r="BC75" s="8" t="s">
        <v>73</v>
      </c>
      <c r="BD75" s="8" t="s">
        <v>531</v>
      </c>
      <c r="BE75" s="8" t="s">
        <v>73</v>
      </c>
    </row>
    <row r="76" spans="1:57" ht="13.2" x14ac:dyDescent="0.25">
      <c r="A76" s="4">
        <v>45572.474216793984</v>
      </c>
      <c r="B76" s="5" t="s">
        <v>532</v>
      </c>
      <c r="C76" s="6" t="s">
        <v>533</v>
      </c>
      <c r="D76" s="18">
        <v>29.46</v>
      </c>
      <c r="E76" s="18">
        <v>0.28999999999999998</v>
      </c>
      <c r="F76" s="5" t="s">
        <v>423</v>
      </c>
      <c r="G76" s="5" t="s">
        <v>76</v>
      </c>
      <c r="H76" s="5" t="s">
        <v>330</v>
      </c>
      <c r="I76" s="5" t="s">
        <v>63</v>
      </c>
      <c r="J76" s="5" t="s">
        <v>64</v>
      </c>
      <c r="K76" s="5" t="s">
        <v>64</v>
      </c>
      <c r="L76" s="5" t="s">
        <v>64</v>
      </c>
      <c r="M76" s="5" t="s">
        <v>84</v>
      </c>
      <c r="N76" s="5" t="s">
        <v>64</v>
      </c>
      <c r="O76" s="5" t="s">
        <v>64</v>
      </c>
      <c r="P76" s="5" t="s">
        <v>64</v>
      </c>
      <c r="Q76" s="5" t="s">
        <v>64</v>
      </c>
      <c r="R76" s="5" t="s">
        <v>84</v>
      </c>
      <c r="S76" s="5" t="s">
        <v>64</v>
      </c>
      <c r="T76" s="5" t="s">
        <v>84</v>
      </c>
      <c r="U76" s="5" t="s">
        <v>84</v>
      </c>
      <c r="V76" s="5" t="s">
        <v>84</v>
      </c>
      <c r="W76" s="5" t="s">
        <v>64</v>
      </c>
      <c r="X76" s="5" t="s">
        <v>64</v>
      </c>
      <c r="Y76" s="5" t="s">
        <v>64</v>
      </c>
      <c r="Z76" s="5" t="s">
        <v>66</v>
      </c>
      <c r="AA76" s="5" t="s">
        <v>65</v>
      </c>
      <c r="AB76" s="5" t="s">
        <v>66</v>
      </c>
      <c r="AC76" s="5" t="s">
        <v>65</v>
      </c>
      <c r="AD76" s="5" t="s">
        <v>79</v>
      </c>
      <c r="AE76" s="5" t="s">
        <v>65</v>
      </c>
      <c r="AF76" s="5" t="s">
        <v>66</v>
      </c>
      <c r="AG76" s="5" t="s">
        <v>66</v>
      </c>
      <c r="AH76" s="5" t="s">
        <v>66</v>
      </c>
      <c r="AI76" s="5" t="s">
        <v>101</v>
      </c>
      <c r="AJ76" s="5" t="s">
        <v>65</v>
      </c>
      <c r="AK76" s="5" t="s">
        <v>65</v>
      </c>
      <c r="AL76" s="5" t="s">
        <v>65</v>
      </c>
      <c r="AM76" s="5" t="s">
        <v>65</v>
      </c>
      <c r="AN76" s="5" t="s">
        <v>66</v>
      </c>
      <c r="AO76" s="5" t="s">
        <v>65</v>
      </c>
      <c r="AP76" s="5" t="s">
        <v>67</v>
      </c>
      <c r="AQ76" s="5" t="s">
        <v>67</v>
      </c>
      <c r="AR76" s="5" t="s">
        <v>86</v>
      </c>
      <c r="AS76" s="5" t="s">
        <v>534</v>
      </c>
      <c r="AT76" s="5" t="s">
        <v>69</v>
      </c>
      <c r="AU76" s="5" t="s">
        <v>70</v>
      </c>
      <c r="AV76" s="5" t="s">
        <v>132</v>
      </c>
      <c r="AW76" s="5" t="s">
        <v>73</v>
      </c>
      <c r="AX76" s="5" t="s">
        <v>72</v>
      </c>
      <c r="AY76" s="5" t="s">
        <v>72</v>
      </c>
      <c r="AZ76" s="5" t="s">
        <v>63</v>
      </c>
      <c r="BA76" s="5" t="s">
        <v>63</v>
      </c>
      <c r="BB76" s="5" t="s">
        <v>72</v>
      </c>
      <c r="BC76" s="5" t="s">
        <v>73</v>
      </c>
      <c r="BE76" s="5" t="s">
        <v>73</v>
      </c>
    </row>
    <row r="77" spans="1:57" ht="13.2" x14ac:dyDescent="0.25">
      <c r="A77" s="7">
        <v>45572.488330520835</v>
      </c>
      <c r="B77" s="8" t="s">
        <v>535</v>
      </c>
      <c r="C77" s="9" t="s">
        <v>536</v>
      </c>
      <c r="D77" s="18">
        <v>100</v>
      </c>
      <c r="E77" s="18">
        <v>1.25</v>
      </c>
      <c r="F77" s="8" t="s">
        <v>114</v>
      </c>
      <c r="G77" s="8" t="s">
        <v>76</v>
      </c>
      <c r="H77" s="8" t="s">
        <v>369</v>
      </c>
      <c r="I77" s="8" t="s">
        <v>63</v>
      </c>
      <c r="J77" s="8" t="s">
        <v>64</v>
      </c>
      <c r="K77" s="8" t="s">
        <v>64</v>
      </c>
      <c r="L77" s="8" t="s">
        <v>64</v>
      </c>
      <c r="M77" s="8" t="s">
        <v>78</v>
      </c>
      <c r="N77" s="8" t="s">
        <v>64</v>
      </c>
      <c r="O77" s="8" t="s">
        <v>64</v>
      </c>
      <c r="P77" s="8" t="s">
        <v>64</v>
      </c>
      <c r="Q77" s="8" t="s">
        <v>64</v>
      </c>
      <c r="R77" s="8" t="s">
        <v>64</v>
      </c>
      <c r="S77" s="8" t="s">
        <v>64</v>
      </c>
      <c r="T77" s="8" t="s">
        <v>64</v>
      </c>
      <c r="U77" s="8" t="s">
        <v>64</v>
      </c>
      <c r="V77" s="8" t="s">
        <v>64</v>
      </c>
      <c r="W77" s="8" t="s">
        <v>78</v>
      </c>
      <c r="X77" s="8" t="s">
        <v>78</v>
      </c>
      <c r="Y77" s="8" t="s">
        <v>64</v>
      </c>
      <c r="Z77" s="8" t="s">
        <v>66</v>
      </c>
      <c r="AA77" s="8" t="s">
        <v>65</v>
      </c>
      <c r="AB77" s="8" t="s">
        <v>65</v>
      </c>
      <c r="AC77" s="8" t="s">
        <v>65</v>
      </c>
      <c r="AD77" s="8" t="s">
        <v>66</v>
      </c>
      <c r="AE77" s="8" t="s">
        <v>66</v>
      </c>
      <c r="AF77" s="8" t="s">
        <v>101</v>
      </c>
      <c r="AG77" s="8" t="s">
        <v>66</v>
      </c>
      <c r="AH77" s="8" t="s">
        <v>65</v>
      </c>
      <c r="AI77" s="8" t="s">
        <v>79</v>
      </c>
      <c r="AJ77" s="8" t="s">
        <v>66</v>
      </c>
      <c r="AK77" s="8" t="s">
        <v>101</v>
      </c>
      <c r="AL77" s="8" t="s">
        <v>101</v>
      </c>
      <c r="AM77" s="8" t="s">
        <v>65</v>
      </c>
      <c r="AN77" s="8" t="s">
        <v>65</v>
      </c>
      <c r="AO77" s="8" t="s">
        <v>65</v>
      </c>
      <c r="AP77" s="8" t="s">
        <v>67</v>
      </c>
      <c r="AQ77" s="8" t="s">
        <v>67</v>
      </c>
      <c r="AR77" s="8" t="s">
        <v>63</v>
      </c>
      <c r="AS77" s="8" t="s">
        <v>97</v>
      </c>
      <c r="AT77" s="8" t="s">
        <v>69</v>
      </c>
      <c r="AU77" s="8" t="s">
        <v>70</v>
      </c>
      <c r="AV77" s="8" t="s">
        <v>132</v>
      </c>
      <c r="AW77" s="8" t="s">
        <v>73</v>
      </c>
      <c r="AX77" s="8" t="s">
        <v>73</v>
      </c>
      <c r="AY77" s="8" t="s">
        <v>73</v>
      </c>
      <c r="AZ77" s="8" t="s">
        <v>72</v>
      </c>
      <c r="BA77" s="8" t="s">
        <v>73</v>
      </c>
      <c r="BB77" s="8" t="s">
        <v>72</v>
      </c>
      <c r="BC77" s="8" t="s">
        <v>73</v>
      </c>
      <c r="BE77" s="8" t="s">
        <v>73</v>
      </c>
    </row>
    <row r="78" spans="1:57" ht="13.2" x14ac:dyDescent="0.25">
      <c r="A78" s="4">
        <v>45572.488826087967</v>
      </c>
      <c r="B78" s="5" t="s">
        <v>537</v>
      </c>
      <c r="C78" s="6" t="s">
        <v>538</v>
      </c>
      <c r="D78" s="18">
        <v>77.680000000000007</v>
      </c>
      <c r="E78" s="18">
        <v>0.54</v>
      </c>
      <c r="F78" s="5" t="s">
        <v>114</v>
      </c>
      <c r="G78" s="5" t="s">
        <v>539</v>
      </c>
      <c r="H78" s="5" t="s">
        <v>540</v>
      </c>
      <c r="I78" s="5" t="s">
        <v>73</v>
      </c>
      <c r="J78" s="5" t="s">
        <v>145</v>
      </c>
      <c r="K78" s="5" t="s">
        <v>64</v>
      </c>
      <c r="L78" s="5" t="s">
        <v>64</v>
      </c>
      <c r="M78" s="5" t="s">
        <v>84</v>
      </c>
      <c r="N78" s="5" t="s">
        <v>64</v>
      </c>
      <c r="O78" s="5" t="s">
        <v>64</v>
      </c>
      <c r="P78" s="5" t="s">
        <v>84</v>
      </c>
      <c r="Q78" s="5" t="s">
        <v>84</v>
      </c>
      <c r="R78" s="5" t="s">
        <v>84</v>
      </c>
      <c r="S78" s="5" t="s">
        <v>64</v>
      </c>
      <c r="T78" s="5" t="s">
        <v>64</v>
      </c>
      <c r="U78" s="5" t="s">
        <v>84</v>
      </c>
      <c r="V78" s="5" t="s">
        <v>84</v>
      </c>
      <c r="W78" s="5" t="s">
        <v>64</v>
      </c>
      <c r="X78" s="5" t="s">
        <v>84</v>
      </c>
      <c r="Y78" s="5" t="s">
        <v>64</v>
      </c>
      <c r="Z78" s="5" t="s">
        <v>66</v>
      </c>
      <c r="AA78" s="5" t="s">
        <v>66</v>
      </c>
      <c r="AB78" s="5" t="s">
        <v>66</v>
      </c>
      <c r="AC78" s="5" t="s">
        <v>66</v>
      </c>
      <c r="AD78" s="5" t="s">
        <v>66</v>
      </c>
      <c r="AE78" s="5" t="s">
        <v>66</v>
      </c>
      <c r="AF78" s="5" t="s">
        <v>101</v>
      </c>
      <c r="AG78" s="5" t="s">
        <v>66</v>
      </c>
      <c r="AH78" s="5" t="s">
        <v>66</v>
      </c>
      <c r="AI78" s="5" t="s">
        <v>101</v>
      </c>
      <c r="AJ78" s="5" t="s">
        <v>66</v>
      </c>
      <c r="AK78" s="5" t="s">
        <v>66</v>
      </c>
      <c r="AL78" s="5" t="s">
        <v>66</v>
      </c>
      <c r="AM78" s="5" t="s">
        <v>79</v>
      </c>
      <c r="AN78" s="5" t="s">
        <v>66</v>
      </c>
      <c r="AO78" s="5" t="s">
        <v>66</v>
      </c>
      <c r="AP78" s="5" t="s">
        <v>80</v>
      </c>
      <c r="AQ78" s="5" t="s">
        <v>80</v>
      </c>
      <c r="AR78" s="5" t="s">
        <v>86</v>
      </c>
      <c r="AS78" s="5" t="s">
        <v>68</v>
      </c>
      <c r="AT78" s="5" t="s">
        <v>169</v>
      </c>
      <c r="AU78" s="5" t="s">
        <v>93</v>
      </c>
      <c r="AV78" s="5" t="s">
        <v>132</v>
      </c>
      <c r="AW78" s="5" t="s">
        <v>72</v>
      </c>
      <c r="AX78" s="5" t="s">
        <v>72</v>
      </c>
      <c r="AY78" s="5" t="s">
        <v>63</v>
      </c>
      <c r="AZ78" s="5" t="s">
        <v>63</v>
      </c>
      <c r="BA78" s="5" t="s">
        <v>63</v>
      </c>
      <c r="BB78" s="5" t="s">
        <v>72</v>
      </c>
      <c r="BC78" s="5" t="s">
        <v>73</v>
      </c>
      <c r="BE78" s="5" t="s">
        <v>73</v>
      </c>
    </row>
    <row r="79" spans="1:57" ht="13.2" x14ac:dyDescent="0.25">
      <c r="A79" s="7">
        <v>45572.489155763891</v>
      </c>
      <c r="B79" s="8" t="s">
        <v>541</v>
      </c>
      <c r="C79" s="9" t="s">
        <v>542</v>
      </c>
      <c r="D79" s="18">
        <v>100</v>
      </c>
      <c r="E79" s="18">
        <v>0.96</v>
      </c>
      <c r="F79" s="8" t="s">
        <v>114</v>
      </c>
      <c r="G79" s="8" t="s">
        <v>76</v>
      </c>
      <c r="H79" s="8" t="s">
        <v>420</v>
      </c>
      <c r="I79" s="8" t="s">
        <v>63</v>
      </c>
      <c r="J79" s="8" t="s">
        <v>145</v>
      </c>
      <c r="K79" s="8" t="s">
        <v>78</v>
      </c>
      <c r="L79" s="8" t="s">
        <v>64</v>
      </c>
      <c r="M79" s="8" t="s">
        <v>84</v>
      </c>
      <c r="N79" s="8" t="s">
        <v>64</v>
      </c>
      <c r="O79" s="8" t="s">
        <v>64</v>
      </c>
      <c r="P79" s="8" t="s">
        <v>84</v>
      </c>
      <c r="Q79" s="8" t="s">
        <v>84</v>
      </c>
      <c r="R79" s="8" t="s">
        <v>64</v>
      </c>
      <c r="S79" s="8" t="s">
        <v>64</v>
      </c>
      <c r="T79" s="8" t="s">
        <v>84</v>
      </c>
      <c r="U79" s="8" t="s">
        <v>84</v>
      </c>
      <c r="V79" s="8" t="s">
        <v>64</v>
      </c>
      <c r="W79" s="8" t="s">
        <v>64</v>
      </c>
      <c r="X79" s="8" t="s">
        <v>64</v>
      </c>
      <c r="Y79" s="8" t="s">
        <v>64</v>
      </c>
      <c r="Z79" s="8" t="s">
        <v>65</v>
      </c>
      <c r="AA79" s="8" t="s">
        <v>65</v>
      </c>
      <c r="AB79" s="8" t="s">
        <v>65</v>
      </c>
      <c r="AC79" s="8" t="s">
        <v>65</v>
      </c>
      <c r="AD79" s="8" t="s">
        <v>65</v>
      </c>
      <c r="AE79" s="8" t="s">
        <v>65</v>
      </c>
      <c r="AF79" s="8" t="s">
        <v>66</v>
      </c>
      <c r="AG79" s="8" t="s">
        <v>66</v>
      </c>
      <c r="AH79" s="8" t="s">
        <v>65</v>
      </c>
      <c r="AI79" s="8" t="s">
        <v>101</v>
      </c>
      <c r="AJ79" s="8" t="s">
        <v>66</v>
      </c>
      <c r="AK79" s="8" t="s">
        <v>66</v>
      </c>
      <c r="AL79" s="8" t="s">
        <v>66</v>
      </c>
      <c r="AM79" s="8" t="s">
        <v>66</v>
      </c>
      <c r="AN79" s="8" t="s">
        <v>66</v>
      </c>
      <c r="AO79" s="8" t="s">
        <v>66</v>
      </c>
      <c r="AP79" s="8" t="s">
        <v>67</v>
      </c>
      <c r="AQ79" s="8" t="s">
        <v>67</v>
      </c>
      <c r="AR79" s="8" t="s">
        <v>86</v>
      </c>
      <c r="AS79" s="8" t="s">
        <v>223</v>
      </c>
      <c r="AT79" s="8" t="s">
        <v>69</v>
      </c>
      <c r="AU79" s="8" t="s">
        <v>70</v>
      </c>
      <c r="AV79" s="8" t="s">
        <v>80</v>
      </c>
      <c r="AW79" s="8" t="s">
        <v>72</v>
      </c>
      <c r="AX79" s="8" t="s">
        <v>72</v>
      </c>
      <c r="AY79" s="8" t="s">
        <v>63</v>
      </c>
      <c r="AZ79" s="8" t="s">
        <v>63</v>
      </c>
      <c r="BA79" s="8" t="s">
        <v>72</v>
      </c>
      <c r="BB79" s="8" t="s">
        <v>72</v>
      </c>
      <c r="BC79" s="8" t="s">
        <v>73</v>
      </c>
      <c r="BE79" s="8" t="s">
        <v>73</v>
      </c>
    </row>
    <row r="80" spans="1:57" ht="13.2" x14ac:dyDescent="0.25">
      <c r="A80" s="4">
        <v>45572.490011180555</v>
      </c>
      <c r="B80" s="5" t="s">
        <v>543</v>
      </c>
      <c r="C80" s="6" t="s">
        <v>544</v>
      </c>
      <c r="D80" s="18">
        <v>71.430000000000007</v>
      </c>
      <c r="E80" s="18">
        <v>1.1299999999999999</v>
      </c>
      <c r="F80" s="5" t="s">
        <v>114</v>
      </c>
      <c r="G80" s="5" t="s">
        <v>76</v>
      </c>
      <c r="H80" s="5" t="s">
        <v>505</v>
      </c>
      <c r="I80" s="5" t="s">
        <v>63</v>
      </c>
      <c r="J80" s="5" t="s">
        <v>64</v>
      </c>
      <c r="K80" s="5" t="s">
        <v>78</v>
      </c>
      <c r="L80" s="5" t="s">
        <v>64</v>
      </c>
      <c r="M80" s="5" t="s">
        <v>78</v>
      </c>
      <c r="N80" s="5" t="s">
        <v>64</v>
      </c>
      <c r="O80" s="5" t="s">
        <v>64</v>
      </c>
      <c r="P80" s="5" t="s">
        <v>78</v>
      </c>
      <c r="Q80" s="5" t="s">
        <v>64</v>
      </c>
      <c r="R80" s="5" t="s">
        <v>64</v>
      </c>
      <c r="S80" s="5" t="s">
        <v>78</v>
      </c>
      <c r="T80" s="5" t="s">
        <v>64</v>
      </c>
      <c r="U80" s="5" t="s">
        <v>64</v>
      </c>
      <c r="V80" s="5" t="s">
        <v>64</v>
      </c>
      <c r="W80" s="5" t="s">
        <v>64</v>
      </c>
      <c r="X80" s="5" t="s">
        <v>64</v>
      </c>
      <c r="Y80" s="5" t="s">
        <v>64</v>
      </c>
      <c r="Z80" s="5" t="s">
        <v>79</v>
      </c>
      <c r="AA80" s="5" t="s">
        <v>66</v>
      </c>
      <c r="AB80" s="5" t="s">
        <v>66</v>
      </c>
      <c r="AC80" s="5" t="s">
        <v>66</v>
      </c>
      <c r="AD80" s="5" t="s">
        <v>66</v>
      </c>
      <c r="AE80" s="5" t="s">
        <v>66</v>
      </c>
      <c r="AF80" s="5" t="s">
        <v>65</v>
      </c>
      <c r="AG80" s="5" t="s">
        <v>66</v>
      </c>
      <c r="AH80" s="5" t="s">
        <v>66</v>
      </c>
      <c r="AI80" s="5" t="s">
        <v>101</v>
      </c>
      <c r="AJ80" s="5" t="s">
        <v>79</v>
      </c>
      <c r="AK80" s="5" t="s">
        <v>79</v>
      </c>
      <c r="AL80" s="5" t="s">
        <v>79</v>
      </c>
      <c r="AM80" s="5" t="s">
        <v>66</v>
      </c>
      <c r="AN80" s="5" t="s">
        <v>66</v>
      </c>
      <c r="AO80" s="5" t="s">
        <v>66</v>
      </c>
      <c r="AP80" s="5" t="s">
        <v>67</v>
      </c>
      <c r="AQ80" s="5" t="s">
        <v>67</v>
      </c>
      <c r="AR80" s="5" t="s">
        <v>86</v>
      </c>
      <c r="AS80" s="5" t="s">
        <v>81</v>
      </c>
      <c r="AT80" s="5" t="s">
        <v>87</v>
      </c>
      <c r="AU80" s="5" t="s">
        <v>93</v>
      </c>
      <c r="AV80" s="5" t="s">
        <v>71</v>
      </c>
      <c r="AW80" s="5" t="s">
        <v>63</v>
      </c>
      <c r="AX80" s="5" t="s">
        <v>63</v>
      </c>
      <c r="AY80" s="5" t="s">
        <v>63</v>
      </c>
      <c r="AZ80" s="5" t="s">
        <v>63</v>
      </c>
      <c r="BA80" s="5" t="s">
        <v>63</v>
      </c>
      <c r="BB80" s="5" t="s">
        <v>63</v>
      </c>
      <c r="BC80" s="5" t="s">
        <v>73</v>
      </c>
      <c r="BE80" s="5" t="s">
        <v>73</v>
      </c>
    </row>
    <row r="81" spans="1:58" ht="13.2" x14ac:dyDescent="0.25">
      <c r="A81" s="7">
        <v>45572.493824502315</v>
      </c>
      <c r="B81" s="8" t="s">
        <v>545</v>
      </c>
      <c r="C81" s="9" t="s">
        <v>546</v>
      </c>
      <c r="D81" s="18">
        <v>100</v>
      </c>
      <c r="E81" s="18">
        <v>0.71</v>
      </c>
      <c r="F81" s="8" t="s">
        <v>423</v>
      </c>
      <c r="G81" s="8" t="s">
        <v>76</v>
      </c>
      <c r="H81" s="8" t="s">
        <v>547</v>
      </c>
      <c r="I81" s="8" t="s">
        <v>63</v>
      </c>
      <c r="J81" s="8" t="s">
        <v>64</v>
      </c>
      <c r="K81" s="8" t="s">
        <v>78</v>
      </c>
      <c r="L81" s="8" t="s">
        <v>64</v>
      </c>
      <c r="M81" s="8" t="s">
        <v>84</v>
      </c>
      <c r="N81" s="8" t="s">
        <v>84</v>
      </c>
      <c r="O81" s="8" t="s">
        <v>64</v>
      </c>
      <c r="P81" s="8" t="s">
        <v>84</v>
      </c>
      <c r="Q81" s="8" t="s">
        <v>64</v>
      </c>
      <c r="R81" s="8" t="s">
        <v>64</v>
      </c>
      <c r="S81" s="8" t="s">
        <v>84</v>
      </c>
      <c r="T81" s="8" t="s">
        <v>64</v>
      </c>
      <c r="U81" s="8" t="s">
        <v>84</v>
      </c>
      <c r="V81" s="8" t="s">
        <v>64</v>
      </c>
      <c r="W81" s="8" t="s">
        <v>64</v>
      </c>
      <c r="X81" s="8" t="s">
        <v>64</v>
      </c>
      <c r="Y81" s="8" t="s">
        <v>64</v>
      </c>
      <c r="Z81" s="8" t="s">
        <v>66</v>
      </c>
      <c r="AA81" s="8" t="s">
        <v>66</v>
      </c>
      <c r="AB81" s="8" t="s">
        <v>66</v>
      </c>
      <c r="AC81" s="8" t="s">
        <v>65</v>
      </c>
      <c r="AD81" s="8" t="s">
        <v>66</v>
      </c>
      <c r="AE81" s="8" t="s">
        <v>66</v>
      </c>
      <c r="AF81" s="8" t="s">
        <v>66</v>
      </c>
      <c r="AG81" s="8" t="s">
        <v>66</v>
      </c>
      <c r="AH81" s="8" t="s">
        <v>65</v>
      </c>
      <c r="AI81" s="8" t="s">
        <v>79</v>
      </c>
      <c r="AJ81" s="8" t="s">
        <v>65</v>
      </c>
      <c r="AK81" s="8" t="s">
        <v>66</v>
      </c>
      <c r="AL81" s="8" t="s">
        <v>66</v>
      </c>
      <c r="AM81" s="8" t="s">
        <v>66</v>
      </c>
      <c r="AN81" s="8" t="s">
        <v>66</v>
      </c>
      <c r="AO81" s="8" t="s">
        <v>66</v>
      </c>
      <c r="AP81" s="8" t="s">
        <v>67</v>
      </c>
      <c r="AQ81" s="8" t="s">
        <v>67</v>
      </c>
      <c r="AR81" s="8" t="s">
        <v>73</v>
      </c>
      <c r="AS81" s="8" t="s">
        <v>68</v>
      </c>
      <c r="AT81" s="8" t="s">
        <v>69</v>
      </c>
      <c r="AU81" s="8" t="s">
        <v>80</v>
      </c>
      <c r="AV81" s="8" t="s">
        <v>67</v>
      </c>
      <c r="AW81" s="8" t="s">
        <v>63</v>
      </c>
      <c r="AX81" s="8" t="s">
        <v>72</v>
      </c>
      <c r="AY81" s="8" t="s">
        <v>63</v>
      </c>
      <c r="AZ81" s="8" t="s">
        <v>63</v>
      </c>
      <c r="BA81" s="8" t="s">
        <v>72</v>
      </c>
      <c r="BB81" s="8" t="s">
        <v>72</v>
      </c>
      <c r="BC81" s="8" t="s">
        <v>73</v>
      </c>
      <c r="BE81" s="8" t="s">
        <v>73</v>
      </c>
    </row>
    <row r="82" spans="1:58" ht="13.2" x14ac:dyDescent="0.25">
      <c r="A82" s="4">
        <v>45572.494286076384</v>
      </c>
      <c r="B82" s="5" t="s">
        <v>548</v>
      </c>
      <c r="C82" s="6" t="s">
        <v>549</v>
      </c>
      <c r="D82" s="18">
        <v>52.67</v>
      </c>
      <c r="E82" s="18">
        <v>0.62</v>
      </c>
      <c r="F82" s="5" t="s">
        <v>423</v>
      </c>
      <c r="G82" s="5" t="s">
        <v>76</v>
      </c>
      <c r="H82" s="5" t="s">
        <v>550</v>
      </c>
      <c r="I82" s="5" t="s">
        <v>63</v>
      </c>
      <c r="J82" s="5" t="s">
        <v>64</v>
      </c>
      <c r="K82" s="5" t="s">
        <v>84</v>
      </c>
      <c r="L82" s="5" t="s">
        <v>64</v>
      </c>
      <c r="M82" s="5" t="s">
        <v>64</v>
      </c>
      <c r="N82" s="5" t="s">
        <v>84</v>
      </c>
      <c r="O82" s="5" t="s">
        <v>64</v>
      </c>
      <c r="P82" s="5" t="s">
        <v>84</v>
      </c>
      <c r="Q82" s="5" t="s">
        <v>64</v>
      </c>
      <c r="R82" s="5" t="s">
        <v>64</v>
      </c>
      <c r="S82" s="5" t="s">
        <v>84</v>
      </c>
      <c r="T82" s="5" t="s">
        <v>64</v>
      </c>
      <c r="U82" s="5" t="s">
        <v>84</v>
      </c>
      <c r="V82" s="5" t="s">
        <v>64</v>
      </c>
      <c r="W82" s="5" t="s">
        <v>84</v>
      </c>
      <c r="X82" s="5" t="s">
        <v>64</v>
      </c>
      <c r="Y82" s="5" t="s">
        <v>64</v>
      </c>
      <c r="Z82" s="5" t="s">
        <v>66</v>
      </c>
      <c r="AA82" s="5" t="s">
        <v>65</v>
      </c>
      <c r="AB82" s="5" t="s">
        <v>65</v>
      </c>
      <c r="AC82" s="5" t="s">
        <v>66</v>
      </c>
      <c r="AD82" s="5" t="s">
        <v>66</v>
      </c>
      <c r="AE82" s="5" t="s">
        <v>65</v>
      </c>
      <c r="AF82" s="5" t="s">
        <v>66</v>
      </c>
      <c r="AG82" s="5" t="s">
        <v>66</v>
      </c>
      <c r="AH82" s="5" t="s">
        <v>65</v>
      </c>
      <c r="AI82" s="5" t="s">
        <v>101</v>
      </c>
      <c r="AJ82" s="5" t="s">
        <v>65</v>
      </c>
      <c r="AK82" s="5" t="s">
        <v>66</v>
      </c>
      <c r="AL82" s="5" t="s">
        <v>65</v>
      </c>
      <c r="AM82" s="5" t="s">
        <v>66</v>
      </c>
      <c r="AN82" s="5" t="s">
        <v>66</v>
      </c>
      <c r="AO82" s="5" t="s">
        <v>65</v>
      </c>
      <c r="AP82" s="5" t="s">
        <v>85</v>
      </c>
      <c r="AQ82" s="5" t="s">
        <v>85</v>
      </c>
      <c r="AR82" s="5" t="s">
        <v>63</v>
      </c>
      <c r="AS82" s="5" t="s">
        <v>97</v>
      </c>
      <c r="AT82" s="5" t="s">
        <v>69</v>
      </c>
      <c r="AU82" s="5" t="s">
        <v>93</v>
      </c>
      <c r="AV82" s="5" t="s">
        <v>71</v>
      </c>
      <c r="AW82" s="5" t="s">
        <v>73</v>
      </c>
      <c r="AX82" s="5" t="s">
        <v>73</v>
      </c>
      <c r="AY82" s="5" t="s">
        <v>72</v>
      </c>
      <c r="AZ82" s="5" t="s">
        <v>73</v>
      </c>
      <c r="BA82" s="5" t="s">
        <v>72</v>
      </c>
      <c r="BB82" s="5" t="s">
        <v>73</v>
      </c>
      <c r="BC82" s="5" t="s">
        <v>73</v>
      </c>
      <c r="BE82" s="5" t="s">
        <v>73</v>
      </c>
    </row>
    <row r="83" spans="1:58" ht="13.2" x14ac:dyDescent="0.25">
      <c r="A83" s="7">
        <v>45572.495821296296</v>
      </c>
      <c r="B83" s="8" t="s">
        <v>551</v>
      </c>
      <c r="C83" s="9" t="s">
        <v>552</v>
      </c>
      <c r="D83" s="18">
        <v>100</v>
      </c>
      <c r="E83" s="18">
        <v>0.21</v>
      </c>
      <c r="F83" s="8" t="s">
        <v>423</v>
      </c>
      <c r="G83" s="8" t="s">
        <v>76</v>
      </c>
      <c r="H83" s="8" t="s">
        <v>553</v>
      </c>
      <c r="I83" s="8" t="s">
        <v>63</v>
      </c>
      <c r="J83" s="8" t="s">
        <v>64</v>
      </c>
      <c r="K83" s="8" t="s">
        <v>78</v>
      </c>
      <c r="L83" s="8" t="s">
        <v>64</v>
      </c>
      <c r="M83" s="8" t="s">
        <v>84</v>
      </c>
      <c r="N83" s="8" t="s">
        <v>64</v>
      </c>
      <c r="O83" s="8" t="s">
        <v>84</v>
      </c>
      <c r="P83" s="8" t="s">
        <v>84</v>
      </c>
      <c r="Q83" s="8" t="s">
        <v>64</v>
      </c>
      <c r="R83" s="8" t="s">
        <v>64</v>
      </c>
      <c r="S83" s="8" t="s">
        <v>64</v>
      </c>
      <c r="T83" s="8" t="s">
        <v>64</v>
      </c>
      <c r="U83" s="8" t="s">
        <v>64</v>
      </c>
      <c r="V83" s="8" t="s">
        <v>84</v>
      </c>
      <c r="W83" s="8" t="s">
        <v>64</v>
      </c>
      <c r="X83" s="8" t="s">
        <v>64</v>
      </c>
      <c r="Y83" s="8" t="s">
        <v>64</v>
      </c>
      <c r="Z83" s="8" t="s">
        <v>79</v>
      </c>
      <c r="AA83" s="8" t="s">
        <v>65</v>
      </c>
      <c r="AB83" s="8" t="s">
        <v>66</v>
      </c>
      <c r="AC83" s="8" t="s">
        <v>65</v>
      </c>
      <c r="AD83" s="8" t="s">
        <v>66</v>
      </c>
      <c r="AE83" s="8" t="s">
        <v>65</v>
      </c>
      <c r="AF83" s="8" t="s">
        <v>66</v>
      </c>
      <c r="AG83" s="8" t="s">
        <v>65</v>
      </c>
      <c r="AH83" s="8" t="s">
        <v>65</v>
      </c>
      <c r="AI83" s="8" t="s">
        <v>101</v>
      </c>
      <c r="AJ83" s="8" t="s">
        <v>65</v>
      </c>
      <c r="AK83" s="8" t="s">
        <v>66</v>
      </c>
      <c r="AL83" s="8" t="s">
        <v>65</v>
      </c>
      <c r="AM83" s="8" t="s">
        <v>66</v>
      </c>
      <c r="AN83" s="8" t="s">
        <v>66</v>
      </c>
      <c r="AO83" s="8" t="s">
        <v>66</v>
      </c>
      <c r="AP83" s="8" t="s">
        <v>67</v>
      </c>
      <c r="AQ83" s="8" t="s">
        <v>67</v>
      </c>
      <c r="AR83" s="8" t="s">
        <v>86</v>
      </c>
      <c r="AS83" s="8" t="s">
        <v>554</v>
      </c>
      <c r="AT83" s="8" t="s">
        <v>69</v>
      </c>
      <c r="AU83" s="8" t="s">
        <v>93</v>
      </c>
      <c r="AV83" s="8" t="s">
        <v>469</v>
      </c>
      <c r="AW83" s="8" t="s">
        <v>72</v>
      </c>
      <c r="AX83" s="8" t="s">
        <v>63</v>
      </c>
      <c r="AY83" s="8" t="s">
        <v>72</v>
      </c>
      <c r="AZ83" s="8" t="s">
        <v>72</v>
      </c>
      <c r="BA83" s="8" t="s">
        <v>63</v>
      </c>
      <c r="BB83" s="8" t="s">
        <v>73</v>
      </c>
      <c r="BC83" s="8" t="s">
        <v>73</v>
      </c>
      <c r="BE83" s="8" t="s">
        <v>73</v>
      </c>
    </row>
    <row r="84" spans="1:58" ht="13.2" x14ac:dyDescent="0.25">
      <c r="A84" s="4">
        <v>45572.496321724539</v>
      </c>
      <c r="B84" s="5" t="s">
        <v>555</v>
      </c>
      <c r="C84" s="6" t="s">
        <v>556</v>
      </c>
      <c r="D84" s="18">
        <v>75.89</v>
      </c>
      <c r="E84" s="18">
        <v>1</v>
      </c>
      <c r="F84" s="5" t="s">
        <v>423</v>
      </c>
      <c r="G84" s="5" t="s">
        <v>76</v>
      </c>
      <c r="H84" s="5" t="s">
        <v>352</v>
      </c>
      <c r="I84" s="5" t="s">
        <v>73</v>
      </c>
      <c r="J84" s="5" t="s">
        <v>64</v>
      </c>
      <c r="K84" s="5" t="s">
        <v>78</v>
      </c>
      <c r="L84" s="5" t="s">
        <v>64</v>
      </c>
      <c r="M84" s="5" t="s">
        <v>84</v>
      </c>
      <c r="N84" s="5" t="s">
        <v>64</v>
      </c>
      <c r="O84" s="5" t="s">
        <v>64</v>
      </c>
      <c r="P84" s="5" t="s">
        <v>84</v>
      </c>
      <c r="Q84" s="5" t="s">
        <v>64</v>
      </c>
      <c r="R84" s="5" t="s">
        <v>64</v>
      </c>
      <c r="S84" s="5" t="s">
        <v>64</v>
      </c>
      <c r="T84" s="5" t="s">
        <v>84</v>
      </c>
      <c r="U84" s="5" t="s">
        <v>84</v>
      </c>
      <c r="V84" s="5" t="s">
        <v>64</v>
      </c>
      <c r="W84" s="5" t="s">
        <v>64</v>
      </c>
      <c r="X84" s="5" t="s">
        <v>64</v>
      </c>
      <c r="Y84" s="5" t="s">
        <v>84</v>
      </c>
      <c r="Z84" s="5" t="s">
        <v>66</v>
      </c>
      <c r="AA84" s="5" t="s">
        <v>65</v>
      </c>
      <c r="AB84" s="5" t="s">
        <v>66</v>
      </c>
      <c r="AC84" s="5" t="s">
        <v>66</v>
      </c>
      <c r="AD84" s="5" t="s">
        <v>66</v>
      </c>
      <c r="AE84" s="5" t="s">
        <v>66</v>
      </c>
      <c r="AF84" s="5" t="s">
        <v>66</v>
      </c>
      <c r="AG84" s="5" t="s">
        <v>66</v>
      </c>
      <c r="AH84" s="5" t="s">
        <v>65</v>
      </c>
      <c r="AI84" s="5" t="s">
        <v>79</v>
      </c>
      <c r="AJ84" s="5" t="s">
        <v>66</v>
      </c>
      <c r="AK84" s="5" t="s">
        <v>66</v>
      </c>
      <c r="AL84" s="5" t="s">
        <v>66</v>
      </c>
      <c r="AM84" s="5" t="s">
        <v>66</v>
      </c>
      <c r="AN84" s="5" t="s">
        <v>66</v>
      </c>
      <c r="AO84" s="5" t="s">
        <v>66</v>
      </c>
      <c r="AP84" s="5" t="s">
        <v>67</v>
      </c>
      <c r="AQ84" s="5" t="s">
        <v>67</v>
      </c>
      <c r="AR84" s="5" t="s">
        <v>73</v>
      </c>
      <c r="AS84" s="5" t="s">
        <v>120</v>
      </c>
      <c r="AT84" s="5" t="s">
        <v>69</v>
      </c>
      <c r="AU84" s="5" t="s">
        <v>70</v>
      </c>
      <c r="AV84" s="5" t="s">
        <v>67</v>
      </c>
      <c r="AW84" s="5" t="s">
        <v>73</v>
      </c>
      <c r="AX84" s="5" t="s">
        <v>72</v>
      </c>
      <c r="AY84" s="5" t="s">
        <v>73</v>
      </c>
      <c r="AZ84" s="5" t="s">
        <v>63</v>
      </c>
      <c r="BA84" s="5" t="s">
        <v>63</v>
      </c>
      <c r="BB84" s="5" t="s">
        <v>73</v>
      </c>
      <c r="BC84" s="5" t="s">
        <v>73</v>
      </c>
      <c r="BE84" s="5" t="s">
        <v>73</v>
      </c>
    </row>
    <row r="85" spans="1:58" ht="13.2" x14ac:dyDescent="0.25">
      <c r="A85" s="7">
        <v>45572.49848149305</v>
      </c>
      <c r="B85" s="8" t="s">
        <v>557</v>
      </c>
      <c r="C85" s="9" t="s">
        <v>558</v>
      </c>
      <c r="D85" s="18">
        <v>100</v>
      </c>
      <c r="E85" s="18">
        <v>0.54</v>
      </c>
      <c r="F85" s="8" t="s">
        <v>423</v>
      </c>
      <c r="G85" s="8" t="s">
        <v>76</v>
      </c>
      <c r="H85" s="8" t="s">
        <v>559</v>
      </c>
      <c r="I85" s="8" t="s">
        <v>63</v>
      </c>
      <c r="J85" s="8" t="s">
        <v>64</v>
      </c>
      <c r="K85" s="8" t="s">
        <v>84</v>
      </c>
      <c r="L85" s="8" t="s">
        <v>64</v>
      </c>
      <c r="M85" s="8" t="s">
        <v>64</v>
      </c>
      <c r="N85" s="8" t="s">
        <v>64</v>
      </c>
      <c r="O85" s="8" t="s">
        <v>64</v>
      </c>
      <c r="P85" s="8" t="s">
        <v>64</v>
      </c>
      <c r="Q85" s="8" t="s">
        <v>64</v>
      </c>
      <c r="R85" s="8" t="s">
        <v>64</v>
      </c>
      <c r="S85" s="8" t="s">
        <v>64</v>
      </c>
      <c r="T85" s="8" t="s">
        <v>64</v>
      </c>
      <c r="U85" s="8" t="s">
        <v>64</v>
      </c>
      <c r="V85" s="8" t="s">
        <v>64</v>
      </c>
      <c r="W85" s="8" t="s">
        <v>64</v>
      </c>
      <c r="X85" s="8" t="s">
        <v>64</v>
      </c>
      <c r="Y85" s="8" t="s">
        <v>64</v>
      </c>
      <c r="Z85" s="8" t="s">
        <v>65</v>
      </c>
      <c r="AA85" s="8" t="s">
        <v>66</v>
      </c>
      <c r="AB85" s="8" t="s">
        <v>66</v>
      </c>
      <c r="AC85" s="8" t="s">
        <v>66</v>
      </c>
      <c r="AD85" s="8" t="s">
        <v>66</v>
      </c>
      <c r="AE85" s="8" t="s">
        <v>65</v>
      </c>
      <c r="AF85" s="8" t="s">
        <v>65</v>
      </c>
      <c r="AG85" s="8" t="s">
        <v>66</v>
      </c>
      <c r="AH85" s="8" t="s">
        <v>66</v>
      </c>
      <c r="AI85" s="8" t="s">
        <v>79</v>
      </c>
      <c r="AJ85" s="8" t="s">
        <v>65</v>
      </c>
      <c r="AK85" s="8" t="s">
        <v>65</v>
      </c>
      <c r="AL85" s="8" t="s">
        <v>65</v>
      </c>
      <c r="AM85" s="8" t="s">
        <v>65</v>
      </c>
      <c r="AN85" s="8" t="s">
        <v>66</v>
      </c>
      <c r="AO85" s="8" t="s">
        <v>66</v>
      </c>
      <c r="AP85" s="8" t="s">
        <v>67</v>
      </c>
      <c r="AQ85" s="8" t="s">
        <v>67</v>
      </c>
      <c r="AR85" s="8" t="s">
        <v>73</v>
      </c>
      <c r="AS85" s="8" t="s">
        <v>68</v>
      </c>
      <c r="AT85" s="8" t="s">
        <v>87</v>
      </c>
      <c r="AU85" s="8" t="s">
        <v>70</v>
      </c>
      <c r="AV85" s="8" t="s">
        <v>71</v>
      </c>
      <c r="AW85" s="8" t="s">
        <v>72</v>
      </c>
      <c r="AX85" s="8" t="s">
        <v>73</v>
      </c>
      <c r="AY85" s="8" t="s">
        <v>72</v>
      </c>
      <c r="AZ85" s="8" t="s">
        <v>72</v>
      </c>
      <c r="BA85" s="8" t="s">
        <v>63</v>
      </c>
      <c r="BB85" s="8" t="s">
        <v>63</v>
      </c>
      <c r="BC85" s="8" t="s">
        <v>73</v>
      </c>
      <c r="BE85" s="8" t="s">
        <v>73</v>
      </c>
    </row>
    <row r="86" spans="1:58" ht="13.2" x14ac:dyDescent="0.25">
      <c r="A86" s="4">
        <v>45572.50100319444</v>
      </c>
      <c r="B86" s="5" t="s">
        <v>560</v>
      </c>
      <c r="C86" s="6" t="s">
        <v>561</v>
      </c>
      <c r="D86" s="18">
        <v>14.29</v>
      </c>
      <c r="E86" s="18">
        <v>0.04</v>
      </c>
      <c r="F86" s="5" t="s">
        <v>423</v>
      </c>
      <c r="G86" s="5" t="s">
        <v>76</v>
      </c>
      <c r="H86" s="5" t="s">
        <v>562</v>
      </c>
      <c r="I86" s="5" t="s">
        <v>73</v>
      </c>
      <c r="J86" s="5" t="s">
        <v>64</v>
      </c>
      <c r="K86" s="5" t="s">
        <v>64</v>
      </c>
      <c r="L86" s="5" t="s">
        <v>64</v>
      </c>
      <c r="M86" s="5" t="s">
        <v>84</v>
      </c>
      <c r="N86" s="5" t="s">
        <v>64</v>
      </c>
      <c r="O86" s="5" t="s">
        <v>64</v>
      </c>
      <c r="P86" s="5" t="s">
        <v>64</v>
      </c>
      <c r="Q86" s="5" t="s">
        <v>64</v>
      </c>
      <c r="R86" s="5" t="s">
        <v>64</v>
      </c>
      <c r="S86" s="5" t="s">
        <v>64</v>
      </c>
      <c r="T86" s="5" t="s">
        <v>64</v>
      </c>
      <c r="U86" s="5" t="s">
        <v>64</v>
      </c>
      <c r="V86" s="5" t="s">
        <v>64</v>
      </c>
      <c r="W86" s="5" t="s">
        <v>64</v>
      </c>
      <c r="X86" s="5" t="s">
        <v>64</v>
      </c>
      <c r="Y86" s="5" t="s">
        <v>64</v>
      </c>
      <c r="Z86" s="5" t="s">
        <v>65</v>
      </c>
      <c r="AA86" s="5" t="s">
        <v>65</v>
      </c>
      <c r="AB86" s="5" t="s">
        <v>65</v>
      </c>
      <c r="AC86" s="5" t="s">
        <v>66</v>
      </c>
      <c r="AD86" s="5" t="s">
        <v>65</v>
      </c>
      <c r="AE86" s="5" t="s">
        <v>65</v>
      </c>
      <c r="AF86" s="5" t="s">
        <v>65</v>
      </c>
      <c r="AG86" s="5" t="s">
        <v>65</v>
      </c>
      <c r="AH86" s="5" t="s">
        <v>65</v>
      </c>
      <c r="AI86" s="5" t="s">
        <v>65</v>
      </c>
      <c r="AJ86" s="5" t="s">
        <v>65</v>
      </c>
      <c r="AK86" s="5" t="s">
        <v>65</v>
      </c>
      <c r="AL86" s="5" t="s">
        <v>65</v>
      </c>
      <c r="AM86" s="5" t="s">
        <v>65</v>
      </c>
      <c r="AN86" s="5" t="s">
        <v>66</v>
      </c>
      <c r="AO86" s="5" t="s">
        <v>65</v>
      </c>
      <c r="AP86" s="5" t="s">
        <v>85</v>
      </c>
      <c r="AQ86" s="5" t="s">
        <v>85</v>
      </c>
      <c r="AR86" s="5" t="s">
        <v>86</v>
      </c>
      <c r="AS86" s="5" t="s">
        <v>81</v>
      </c>
      <c r="AT86" s="5" t="s">
        <v>69</v>
      </c>
      <c r="AU86" s="5" t="s">
        <v>93</v>
      </c>
      <c r="AV86" s="5" t="s">
        <v>80</v>
      </c>
      <c r="AW86" s="5" t="s">
        <v>73</v>
      </c>
      <c r="AX86" s="5" t="s">
        <v>72</v>
      </c>
      <c r="AY86" s="5" t="s">
        <v>72</v>
      </c>
      <c r="AZ86" s="5" t="s">
        <v>72</v>
      </c>
      <c r="BA86" s="5" t="s">
        <v>72</v>
      </c>
      <c r="BB86" s="5" t="s">
        <v>73</v>
      </c>
      <c r="BC86" s="5" t="s">
        <v>73</v>
      </c>
      <c r="BE86" s="5" t="s">
        <v>73</v>
      </c>
    </row>
    <row r="87" spans="1:58" ht="13.2" x14ac:dyDescent="0.25">
      <c r="A87" s="7">
        <v>45572.501242557875</v>
      </c>
      <c r="B87" s="8" t="s">
        <v>563</v>
      </c>
      <c r="C87" s="9" t="s">
        <v>564</v>
      </c>
      <c r="D87" s="18">
        <v>26.85</v>
      </c>
      <c r="E87" s="18">
        <v>0.12</v>
      </c>
      <c r="F87" s="8" t="s">
        <v>423</v>
      </c>
      <c r="G87" s="8" t="s">
        <v>76</v>
      </c>
      <c r="H87" s="8" t="s">
        <v>565</v>
      </c>
      <c r="I87" s="8" t="s">
        <v>63</v>
      </c>
      <c r="J87" s="8" t="s">
        <v>64</v>
      </c>
      <c r="K87" s="8" t="s">
        <v>64</v>
      </c>
      <c r="L87" s="8" t="s">
        <v>64</v>
      </c>
      <c r="M87" s="8" t="s">
        <v>78</v>
      </c>
      <c r="N87" s="8" t="s">
        <v>64</v>
      </c>
      <c r="O87" s="8" t="s">
        <v>64</v>
      </c>
      <c r="P87" s="8" t="s">
        <v>84</v>
      </c>
      <c r="Q87" s="8" t="s">
        <v>78</v>
      </c>
      <c r="R87" s="8" t="s">
        <v>64</v>
      </c>
      <c r="S87" s="8" t="s">
        <v>64</v>
      </c>
      <c r="T87" s="8" t="s">
        <v>78</v>
      </c>
      <c r="U87" s="8" t="s">
        <v>78</v>
      </c>
      <c r="V87" s="8" t="s">
        <v>64</v>
      </c>
      <c r="W87" s="8" t="s">
        <v>64</v>
      </c>
      <c r="X87" s="8" t="s">
        <v>64</v>
      </c>
      <c r="Y87" s="8" t="s">
        <v>64</v>
      </c>
      <c r="Z87" s="8" t="s">
        <v>65</v>
      </c>
      <c r="AA87" s="8" t="s">
        <v>65</v>
      </c>
      <c r="AB87" s="8" t="s">
        <v>79</v>
      </c>
      <c r="AC87" s="8" t="s">
        <v>65</v>
      </c>
      <c r="AD87" s="8" t="s">
        <v>65</v>
      </c>
      <c r="AE87" s="8" t="s">
        <v>65</v>
      </c>
      <c r="AF87" s="8" t="s">
        <v>65</v>
      </c>
      <c r="AG87" s="8" t="s">
        <v>65</v>
      </c>
      <c r="AH87" s="8" t="s">
        <v>65</v>
      </c>
      <c r="AI87" s="8" t="s">
        <v>101</v>
      </c>
      <c r="AJ87" s="8" t="s">
        <v>65</v>
      </c>
      <c r="AK87" s="8" t="s">
        <v>65</v>
      </c>
      <c r="AL87" s="8" t="s">
        <v>65</v>
      </c>
      <c r="AM87" s="8" t="s">
        <v>65</v>
      </c>
      <c r="AN87" s="8" t="s">
        <v>66</v>
      </c>
      <c r="AO87" s="8" t="s">
        <v>65</v>
      </c>
      <c r="AP87" s="8" t="s">
        <v>85</v>
      </c>
      <c r="AQ87" s="8" t="s">
        <v>85</v>
      </c>
      <c r="AR87" s="8" t="s">
        <v>63</v>
      </c>
      <c r="AS87" s="8" t="s">
        <v>120</v>
      </c>
      <c r="AT87" s="8" t="s">
        <v>87</v>
      </c>
      <c r="AU87" s="8" t="s">
        <v>70</v>
      </c>
      <c r="AV87" s="8" t="s">
        <v>71</v>
      </c>
      <c r="AW87" s="8" t="s">
        <v>72</v>
      </c>
      <c r="AX87" s="8" t="s">
        <v>73</v>
      </c>
      <c r="AY87" s="8" t="s">
        <v>72</v>
      </c>
      <c r="AZ87" s="8" t="s">
        <v>73</v>
      </c>
      <c r="BA87" s="8" t="s">
        <v>73</v>
      </c>
      <c r="BB87" s="8" t="s">
        <v>63</v>
      </c>
      <c r="BC87" s="8" t="s">
        <v>73</v>
      </c>
      <c r="BE87" s="8" t="s">
        <v>73</v>
      </c>
    </row>
    <row r="88" spans="1:58" ht="13.2" x14ac:dyDescent="0.25">
      <c r="A88" s="4">
        <v>45572.50129576389</v>
      </c>
      <c r="B88" s="5" t="s">
        <v>566</v>
      </c>
      <c r="C88" s="6" t="s">
        <v>567</v>
      </c>
      <c r="D88" s="18">
        <v>58.03</v>
      </c>
      <c r="E88" s="18">
        <v>0.57999999999999996</v>
      </c>
      <c r="F88" s="5" t="s">
        <v>423</v>
      </c>
      <c r="G88" s="5" t="s">
        <v>76</v>
      </c>
      <c r="H88" s="5" t="s">
        <v>449</v>
      </c>
      <c r="I88" s="5" t="s">
        <v>63</v>
      </c>
      <c r="J88" s="5" t="s">
        <v>64</v>
      </c>
      <c r="K88" s="5" t="s">
        <v>84</v>
      </c>
      <c r="L88" s="5" t="s">
        <v>145</v>
      </c>
      <c r="M88" s="5" t="s">
        <v>84</v>
      </c>
      <c r="N88" s="5" t="s">
        <v>84</v>
      </c>
      <c r="O88" s="5" t="s">
        <v>84</v>
      </c>
      <c r="P88" s="5" t="s">
        <v>84</v>
      </c>
      <c r="Q88" s="5" t="s">
        <v>64</v>
      </c>
      <c r="R88" s="5" t="s">
        <v>84</v>
      </c>
      <c r="S88" s="5" t="s">
        <v>84</v>
      </c>
      <c r="T88" s="5" t="s">
        <v>84</v>
      </c>
      <c r="U88" s="5" t="s">
        <v>84</v>
      </c>
      <c r="V88" s="5" t="s">
        <v>64</v>
      </c>
      <c r="W88" s="5" t="s">
        <v>64</v>
      </c>
      <c r="X88" s="5" t="s">
        <v>84</v>
      </c>
      <c r="Y88" s="5" t="s">
        <v>64</v>
      </c>
      <c r="Z88" s="5" t="s">
        <v>66</v>
      </c>
      <c r="AA88" s="5" t="s">
        <v>66</v>
      </c>
      <c r="AB88" s="5" t="s">
        <v>66</v>
      </c>
      <c r="AC88" s="5" t="s">
        <v>66</v>
      </c>
      <c r="AD88" s="5" t="s">
        <v>66</v>
      </c>
      <c r="AE88" s="5" t="s">
        <v>65</v>
      </c>
      <c r="AF88" s="5" t="s">
        <v>66</v>
      </c>
      <c r="AG88" s="5" t="s">
        <v>66</v>
      </c>
      <c r="AH88" s="5" t="s">
        <v>66</v>
      </c>
      <c r="AI88" s="5" t="s">
        <v>79</v>
      </c>
      <c r="AJ88" s="5" t="s">
        <v>66</v>
      </c>
      <c r="AK88" s="5" t="s">
        <v>65</v>
      </c>
      <c r="AL88" s="5" t="s">
        <v>66</v>
      </c>
      <c r="AM88" s="5" t="s">
        <v>66</v>
      </c>
      <c r="AN88" s="5" t="s">
        <v>66</v>
      </c>
      <c r="AO88" s="5" t="s">
        <v>66</v>
      </c>
      <c r="AP88" s="5" t="s">
        <v>67</v>
      </c>
      <c r="AQ88" s="5" t="s">
        <v>67</v>
      </c>
      <c r="AR88" s="5" t="s">
        <v>86</v>
      </c>
      <c r="AS88" s="5" t="s">
        <v>223</v>
      </c>
      <c r="AT88" s="5" t="s">
        <v>87</v>
      </c>
      <c r="AU88" s="5" t="s">
        <v>70</v>
      </c>
      <c r="AV88" s="5" t="s">
        <v>71</v>
      </c>
      <c r="AW88" s="5" t="s">
        <v>73</v>
      </c>
      <c r="AX88" s="5" t="s">
        <v>73</v>
      </c>
      <c r="AY88" s="5" t="s">
        <v>72</v>
      </c>
      <c r="AZ88" s="5" t="s">
        <v>72</v>
      </c>
      <c r="BA88" s="5" t="s">
        <v>72</v>
      </c>
      <c r="BB88" s="5" t="s">
        <v>72</v>
      </c>
      <c r="BC88" s="5" t="s">
        <v>73</v>
      </c>
      <c r="BE88" s="5" t="s">
        <v>73</v>
      </c>
    </row>
    <row r="89" spans="1:58" ht="13.2" x14ac:dyDescent="0.25">
      <c r="A89" s="7">
        <v>45572.502873460646</v>
      </c>
      <c r="B89" s="8" t="s">
        <v>568</v>
      </c>
      <c r="C89" s="9" t="s">
        <v>1101</v>
      </c>
      <c r="D89" s="18">
        <v>60.71</v>
      </c>
      <c r="E89" s="18">
        <v>0.57999999999999996</v>
      </c>
      <c r="F89" s="8" t="s">
        <v>423</v>
      </c>
      <c r="G89" s="8" t="s">
        <v>76</v>
      </c>
      <c r="H89" s="8" t="s">
        <v>570</v>
      </c>
      <c r="I89" s="8" t="s">
        <v>63</v>
      </c>
      <c r="J89" s="8" t="s">
        <v>64</v>
      </c>
      <c r="K89" s="8" t="s">
        <v>64</v>
      </c>
      <c r="L89" s="8" t="s">
        <v>64</v>
      </c>
      <c r="M89" s="8" t="s">
        <v>84</v>
      </c>
      <c r="N89" s="8" t="s">
        <v>64</v>
      </c>
      <c r="O89" s="8" t="s">
        <v>64</v>
      </c>
      <c r="P89" s="8" t="s">
        <v>84</v>
      </c>
      <c r="Q89" s="8" t="s">
        <v>64</v>
      </c>
      <c r="R89" s="8" t="s">
        <v>64</v>
      </c>
      <c r="S89" s="8" t="s">
        <v>64</v>
      </c>
      <c r="T89" s="8" t="s">
        <v>84</v>
      </c>
      <c r="U89" s="8" t="s">
        <v>84</v>
      </c>
      <c r="V89" s="8" t="s">
        <v>64</v>
      </c>
      <c r="W89" s="8" t="s">
        <v>84</v>
      </c>
      <c r="X89" s="8" t="s">
        <v>84</v>
      </c>
      <c r="Y89" s="8" t="s">
        <v>84</v>
      </c>
      <c r="Z89" s="8" t="s">
        <v>66</v>
      </c>
      <c r="AA89" s="8" t="s">
        <v>65</v>
      </c>
      <c r="AB89" s="8" t="s">
        <v>66</v>
      </c>
      <c r="AC89" s="8" t="s">
        <v>66</v>
      </c>
      <c r="AD89" s="8" t="s">
        <v>66</v>
      </c>
      <c r="AE89" s="8" t="s">
        <v>65</v>
      </c>
      <c r="AF89" s="8" t="s">
        <v>66</v>
      </c>
      <c r="AG89" s="8" t="s">
        <v>66</v>
      </c>
      <c r="AH89" s="8" t="s">
        <v>66</v>
      </c>
      <c r="AI89" s="8" t="s">
        <v>101</v>
      </c>
      <c r="AJ89" s="8" t="s">
        <v>65</v>
      </c>
      <c r="AK89" s="8" t="s">
        <v>66</v>
      </c>
      <c r="AL89" s="8" t="s">
        <v>66</v>
      </c>
      <c r="AM89" s="8" t="s">
        <v>66</v>
      </c>
      <c r="AN89" s="8" t="s">
        <v>66</v>
      </c>
      <c r="AO89" s="8" t="s">
        <v>66</v>
      </c>
      <c r="AP89" s="8" t="s">
        <v>67</v>
      </c>
      <c r="AQ89" s="8" t="s">
        <v>80</v>
      </c>
      <c r="AR89" s="8" t="s">
        <v>86</v>
      </c>
      <c r="AS89" s="8" t="s">
        <v>571</v>
      </c>
      <c r="AT89" s="8" t="s">
        <v>87</v>
      </c>
      <c r="AU89" s="8" t="s">
        <v>93</v>
      </c>
      <c r="AV89" s="8" t="s">
        <v>71</v>
      </c>
      <c r="AW89" s="8" t="s">
        <v>72</v>
      </c>
      <c r="AX89" s="8" t="s">
        <v>72</v>
      </c>
      <c r="AY89" s="8" t="s">
        <v>72</v>
      </c>
      <c r="AZ89" s="8" t="s">
        <v>72</v>
      </c>
      <c r="BA89" s="8" t="s">
        <v>72</v>
      </c>
      <c r="BB89" s="8" t="s">
        <v>72</v>
      </c>
      <c r="BC89" s="8" t="s">
        <v>73</v>
      </c>
      <c r="BE89" s="8" t="s">
        <v>73</v>
      </c>
    </row>
    <row r="90" spans="1:58" ht="13.2" x14ac:dyDescent="0.25">
      <c r="A90" s="4">
        <v>45572.506699999998</v>
      </c>
      <c r="B90" s="5" t="s">
        <v>572</v>
      </c>
      <c r="C90" s="6" t="s">
        <v>573</v>
      </c>
      <c r="D90" s="18">
        <v>57.14</v>
      </c>
      <c r="E90" s="18">
        <v>0.79</v>
      </c>
      <c r="F90" s="5" t="s">
        <v>423</v>
      </c>
      <c r="G90" s="5" t="s">
        <v>76</v>
      </c>
      <c r="H90" s="5" t="s">
        <v>574</v>
      </c>
      <c r="I90" s="5" t="s">
        <v>63</v>
      </c>
      <c r="J90" s="5" t="s">
        <v>145</v>
      </c>
      <c r="K90" s="5" t="s">
        <v>64</v>
      </c>
      <c r="L90" s="5" t="s">
        <v>64</v>
      </c>
      <c r="M90" s="5" t="s">
        <v>84</v>
      </c>
      <c r="N90" s="5" t="s">
        <v>64</v>
      </c>
      <c r="O90" s="5" t="s">
        <v>64</v>
      </c>
      <c r="P90" s="5" t="s">
        <v>84</v>
      </c>
      <c r="Q90" s="5" t="s">
        <v>64</v>
      </c>
      <c r="R90" s="5" t="s">
        <v>64</v>
      </c>
      <c r="S90" s="5" t="s">
        <v>64</v>
      </c>
      <c r="T90" s="5" t="s">
        <v>64</v>
      </c>
      <c r="U90" s="5" t="s">
        <v>84</v>
      </c>
      <c r="V90" s="5" t="s">
        <v>64</v>
      </c>
      <c r="W90" s="5" t="s">
        <v>64</v>
      </c>
      <c r="X90" s="5" t="s">
        <v>84</v>
      </c>
      <c r="Y90" s="5" t="s">
        <v>64</v>
      </c>
      <c r="Z90" s="5" t="s">
        <v>66</v>
      </c>
      <c r="AA90" s="5" t="s">
        <v>65</v>
      </c>
      <c r="AB90" s="5" t="s">
        <v>66</v>
      </c>
      <c r="AC90" s="5" t="s">
        <v>65</v>
      </c>
      <c r="AD90" s="5" t="s">
        <v>66</v>
      </c>
      <c r="AE90" s="5" t="s">
        <v>66</v>
      </c>
      <c r="AF90" s="5" t="s">
        <v>66</v>
      </c>
      <c r="AG90" s="5" t="s">
        <v>66</v>
      </c>
      <c r="AH90" s="5" t="s">
        <v>66</v>
      </c>
      <c r="AI90" s="5" t="s">
        <v>79</v>
      </c>
      <c r="AJ90" s="5" t="s">
        <v>66</v>
      </c>
      <c r="AK90" s="5" t="s">
        <v>66</v>
      </c>
      <c r="AL90" s="5" t="s">
        <v>66</v>
      </c>
      <c r="AM90" s="5" t="s">
        <v>66</v>
      </c>
      <c r="AN90" s="5" t="s">
        <v>66</v>
      </c>
      <c r="AO90" s="5" t="s">
        <v>66</v>
      </c>
      <c r="AP90" s="5" t="s">
        <v>85</v>
      </c>
      <c r="AQ90" s="5" t="s">
        <v>85</v>
      </c>
      <c r="AR90" s="5" t="s">
        <v>63</v>
      </c>
      <c r="AS90" s="5" t="s">
        <v>120</v>
      </c>
      <c r="AT90" s="5" t="s">
        <v>69</v>
      </c>
      <c r="AU90" s="5" t="s">
        <v>70</v>
      </c>
      <c r="AV90" s="5" t="s">
        <v>71</v>
      </c>
      <c r="AW90" s="5" t="s">
        <v>72</v>
      </c>
      <c r="AX90" s="5" t="s">
        <v>63</v>
      </c>
      <c r="AY90" s="5" t="s">
        <v>73</v>
      </c>
      <c r="AZ90" s="5" t="s">
        <v>63</v>
      </c>
      <c r="BA90" s="5" t="s">
        <v>72</v>
      </c>
      <c r="BB90" s="5" t="s">
        <v>72</v>
      </c>
      <c r="BC90" s="5" t="s">
        <v>73</v>
      </c>
      <c r="BE90" s="5" t="s">
        <v>73</v>
      </c>
    </row>
    <row r="91" spans="1:58" ht="13.2" x14ac:dyDescent="0.25">
      <c r="A91" s="7">
        <v>45572.507732523147</v>
      </c>
      <c r="B91" s="8" t="s">
        <v>575</v>
      </c>
      <c r="C91" s="9" t="s">
        <v>576</v>
      </c>
      <c r="D91" s="18">
        <v>75</v>
      </c>
      <c r="E91" s="18">
        <v>0.33</v>
      </c>
      <c r="F91" s="8" t="s">
        <v>423</v>
      </c>
      <c r="G91" s="8" t="s">
        <v>76</v>
      </c>
      <c r="H91" s="8" t="s">
        <v>420</v>
      </c>
      <c r="I91" s="8" t="s">
        <v>63</v>
      </c>
      <c r="J91" s="8" t="s">
        <v>64</v>
      </c>
      <c r="K91" s="8" t="s">
        <v>84</v>
      </c>
      <c r="L91" s="8" t="s">
        <v>64</v>
      </c>
      <c r="M91" s="8" t="s">
        <v>64</v>
      </c>
      <c r="N91" s="8" t="s">
        <v>64</v>
      </c>
      <c r="O91" s="8" t="s">
        <v>64</v>
      </c>
      <c r="P91" s="8" t="s">
        <v>64</v>
      </c>
      <c r="Q91" s="8" t="s">
        <v>64</v>
      </c>
      <c r="R91" s="8" t="s">
        <v>84</v>
      </c>
      <c r="S91" s="8" t="s">
        <v>64</v>
      </c>
      <c r="T91" s="8" t="s">
        <v>84</v>
      </c>
      <c r="U91" s="8" t="s">
        <v>64</v>
      </c>
      <c r="V91" s="8" t="s">
        <v>64</v>
      </c>
      <c r="W91" s="8" t="s">
        <v>64</v>
      </c>
      <c r="X91" s="8" t="s">
        <v>84</v>
      </c>
      <c r="Y91" s="8" t="s">
        <v>64</v>
      </c>
      <c r="Z91" s="8" t="s">
        <v>66</v>
      </c>
      <c r="AA91" s="8" t="s">
        <v>65</v>
      </c>
      <c r="AB91" s="8" t="s">
        <v>66</v>
      </c>
      <c r="AC91" s="8" t="s">
        <v>65</v>
      </c>
      <c r="AD91" s="8" t="s">
        <v>66</v>
      </c>
      <c r="AE91" s="8" t="s">
        <v>65</v>
      </c>
      <c r="AF91" s="8" t="s">
        <v>65</v>
      </c>
      <c r="AG91" s="8" t="s">
        <v>65</v>
      </c>
      <c r="AH91" s="8" t="s">
        <v>66</v>
      </c>
      <c r="AI91" s="8" t="s">
        <v>79</v>
      </c>
      <c r="AJ91" s="8" t="s">
        <v>65</v>
      </c>
      <c r="AK91" s="8" t="s">
        <v>66</v>
      </c>
      <c r="AL91" s="8" t="s">
        <v>65</v>
      </c>
      <c r="AM91" s="8" t="s">
        <v>66</v>
      </c>
      <c r="AN91" s="8" t="s">
        <v>66</v>
      </c>
      <c r="AO91" s="8" t="s">
        <v>66</v>
      </c>
      <c r="AP91" s="8" t="s">
        <v>67</v>
      </c>
      <c r="AQ91" s="8" t="s">
        <v>85</v>
      </c>
      <c r="AR91" s="8" t="s">
        <v>86</v>
      </c>
      <c r="AS91" s="8" t="s">
        <v>68</v>
      </c>
      <c r="AT91" s="8" t="s">
        <v>69</v>
      </c>
      <c r="AU91" s="8" t="s">
        <v>70</v>
      </c>
      <c r="AV91" s="8" t="s">
        <v>71</v>
      </c>
      <c r="AW91" s="8" t="s">
        <v>72</v>
      </c>
      <c r="AX91" s="8" t="s">
        <v>72</v>
      </c>
      <c r="AY91" s="8" t="s">
        <v>73</v>
      </c>
      <c r="AZ91" s="8" t="s">
        <v>63</v>
      </c>
      <c r="BA91" s="8" t="s">
        <v>73</v>
      </c>
      <c r="BB91" s="8" t="s">
        <v>63</v>
      </c>
      <c r="BC91" s="8" t="s">
        <v>73</v>
      </c>
      <c r="BE91" s="8" t="s">
        <v>73</v>
      </c>
    </row>
    <row r="92" spans="1:58" ht="13.2" x14ac:dyDescent="0.25">
      <c r="A92" s="4">
        <v>45572.50784961805</v>
      </c>
      <c r="B92" s="5" t="s">
        <v>577</v>
      </c>
      <c r="C92" s="6" t="s">
        <v>578</v>
      </c>
      <c r="D92" s="18">
        <v>100</v>
      </c>
      <c r="E92" s="18">
        <v>0.92</v>
      </c>
      <c r="F92" s="5" t="s">
        <v>423</v>
      </c>
      <c r="G92" s="5" t="s">
        <v>76</v>
      </c>
      <c r="H92" s="5" t="s">
        <v>579</v>
      </c>
      <c r="I92" s="5" t="s">
        <v>63</v>
      </c>
      <c r="J92" s="5" t="s">
        <v>64</v>
      </c>
      <c r="K92" s="5" t="s">
        <v>84</v>
      </c>
      <c r="L92" s="5" t="s">
        <v>64</v>
      </c>
      <c r="M92" s="5" t="s">
        <v>84</v>
      </c>
      <c r="N92" s="5" t="s">
        <v>64</v>
      </c>
      <c r="O92" s="5" t="s">
        <v>84</v>
      </c>
      <c r="P92" s="5" t="s">
        <v>84</v>
      </c>
      <c r="Q92" s="5" t="s">
        <v>84</v>
      </c>
      <c r="R92" s="5" t="s">
        <v>64</v>
      </c>
      <c r="S92" s="5" t="s">
        <v>64</v>
      </c>
      <c r="T92" s="5" t="s">
        <v>64</v>
      </c>
      <c r="U92" s="5" t="s">
        <v>84</v>
      </c>
      <c r="V92" s="5" t="s">
        <v>84</v>
      </c>
      <c r="W92" s="5" t="s">
        <v>84</v>
      </c>
      <c r="X92" s="5" t="s">
        <v>64</v>
      </c>
      <c r="Y92" s="5" t="s">
        <v>64</v>
      </c>
      <c r="Z92" s="5" t="s">
        <v>66</v>
      </c>
      <c r="AA92" s="5" t="s">
        <v>66</v>
      </c>
      <c r="AB92" s="5" t="s">
        <v>66</v>
      </c>
      <c r="AC92" s="5" t="s">
        <v>79</v>
      </c>
      <c r="AD92" s="5" t="s">
        <v>65</v>
      </c>
      <c r="AE92" s="5" t="s">
        <v>66</v>
      </c>
      <c r="AF92" s="5" t="s">
        <v>79</v>
      </c>
      <c r="AG92" s="5" t="s">
        <v>66</v>
      </c>
      <c r="AH92" s="5" t="s">
        <v>66</v>
      </c>
      <c r="AI92" s="5" t="s">
        <v>66</v>
      </c>
      <c r="AJ92" s="5" t="s">
        <v>66</v>
      </c>
      <c r="AK92" s="5" t="s">
        <v>66</v>
      </c>
      <c r="AL92" s="5" t="s">
        <v>66</v>
      </c>
      <c r="AM92" s="5" t="s">
        <v>66</v>
      </c>
      <c r="AN92" s="5" t="s">
        <v>66</v>
      </c>
      <c r="AO92" s="5" t="s">
        <v>101</v>
      </c>
      <c r="AP92" s="5" t="s">
        <v>67</v>
      </c>
      <c r="AQ92" s="5" t="s">
        <v>67</v>
      </c>
      <c r="AR92" s="5" t="s">
        <v>86</v>
      </c>
      <c r="AS92" s="5" t="s">
        <v>580</v>
      </c>
      <c r="AT92" s="5" t="s">
        <v>69</v>
      </c>
      <c r="AU92" s="5" t="s">
        <v>67</v>
      </c>
      <c r="AV92" s="5" t="s">
        <v>71</v>
      </c>
      <c r="AW92" s="5" t="s">
        <v>63</v>
      </c>
      <c r="AX92" s="5" t="s">
        <v>72</v>
      </c>
      <c r="AY92" s="5" t="s">
        <v>63</v>
      </c>
      <c r="AZ92" s="5" t="s">
        <v>72</v>
      </c>
      <c r="BA92" s="5" t="s">
        <v>73</v>
      </c>
      <c r="BB92" s="5" t="s">
        <v>73</v>
      </c>
      <c r="BC92" s="5" t="s">
        <v>73</v>
      </c>
      <c r="BE92" s="5" t="s">
        <v>73</v>
      </c>
      <c r="BF92" s="16" t="s">
        <v>122</v>
      </c>
    </row>
    <row r="93" spans="1:58" ht="13.2" x14ac:dyDescent="0.25">
      <c r="A93" s="7">
        <v>45572.508799513889</v>
      </c>
      <c r="B93" s="8" t="s">
        <v>581</v>
      </c>
      <c r="C93" s="9" t="s">
        <v>582</v>
      </c>
      <c r="D93" s="18">
        <v>100</v>
      </c>
      <c r="E93" s="18">
        <v>0.87</v>
      </c>
      <c r="F93" s="8" t="s">
        <v>423</v>
      </c>
      <c r="G93" s="8" t="s">
        <v>76</v>
      </c>
      <c r="H93" s="8" t="s">
        <v>399</v>
      </c>
      <c r="I93" s="8" t="s">
        <v>63</v>
      </c>
      <c r="J93" s="8" t="s">
        <v>64</v>
      </c>
      <c r="K93" s="8" t="s">
        <v>84</v>
      </c>
      <c r="L93" s="8" t="s">
        <v>64</v>
      </c>
      <c r="M93" s="8" t="s">
        <v>64</v>
      </c>
      <c r="N93" s="8" t="s">
        <v>64</v>
      </c>
      <c r="O93" s="8" t="s">
        <v>64</v>
      </c>
      <c r="P93" s="8" t="s">
        <v>84</v>
      </c>
      <c r="Q93" s="8" t="s">
        <v>64</v>
      </c>
      <c r="R93" s="8" t="s">
        <v>64</v>
      </c>
      <c r="S93" s="8" t="s">
        <v>84</v>
      </c>
      <c r="T93" s="8" t="s">
        <v>84</v>
      </c>
      <c r="U93" s="8" t="s">
        <v>84</v>
      </c>
      <c r="V93" s="8" t="s">
        <v>64</v>
      </c>
      <c r="W93" s="8" t="s">
        <v>64</v>
      </c>
      <c r="X93" s="8" t="s">
        <v>64</v>
      </c>
      <c r="Y93" s="8" t="s">
        <v>64</v>
      </c>
      <c r="Z93" s="8" t="s">
        <v>66</v>
      </c>
      <c r="AA93" s="8" t="s">
        <v>66</v>
      </c>
      <c r="AB93" s="8" t="s">
        <v>66</v>
      </c>
      <c r="AC93" s="8" t="s">
        <v>65</v>
      </c>
      <c r="AD93" s="8" t="s">
        <v>66</v>
      </c>
      <c r="AE93" s="8" t="s">
        <v>66</v>
      </c>
      <c r="AF93" s="8" t="s">
        <v>66</v>
      </c>
      <c r="AG93" s="8" t="s">
        <v>65</v>
      </c>
      <c r="AH93" s="8" t="s">
        <v>65</v>
      </c>
      <c r="AI93" s="8" t="s">
        <v>79</v>
      </c>
      <c r="AJ93" s="8" t="s">
        <v>65</v>
      </c>
      <c r="AK93" s="8" t="s">
        <v>65</v>
      </c>
      <c r="AL93" s="8" t="s">
        <v>65</v>
      </c>
      <c r="AM93" s="8" t="s">
        <v>66</v>
      </c>
      <c r="AN93" s="8" t="s">
        <v>66</v>
      </c>
      <c r="AO93" s="8" t="s">
        <v>66</v>
      </c>
      <c r="AP93" s="8" t="s">
        <v>67</v>
      </c>
      <c r="AQ93" s="8" t="s">
        <v>80</v>
      </c>
      <c r="AR93" s="8" t="s">
        <v>86</v>
      </c>
      <c r="AS93" s="8" t="s">
        <v>68</v>
      </c>
      <c r="AT93" s="8" t="s">
        <v>87</v>
      </c>
      <c r="AU93" s="8" t="s">
        <v>80</v>
      </c>
      <c r="AV93" s="8" t="s">
        <v>132</v>
      </c>
      <c r="AW93" s="8" t="s">
        <v>73</v>
      </c>
      <c r="AX93" s="8" t="s">
        <v>73</v>
      </c>
      <c r="AY93" s="8" t="s">
        <v>72</v>
      </c>
      <c r="AZ93" s="8" t="s">
        <v>72</v>
      </c>
      <c r="BA93" s="8" t="s">
        <v>72</v>
      </c>
      <c r="BB93" s="8" t="s">
        <v>73</v>
      </c>
      <c r="BC93" s="8" t="s">
        <v>73</v>
      </c>
      <c r="BE93" s="8" t="s">
        <v>73</v>
      </c>
    </row>
    <row r="94" spans="1:58" ht="13.2" x14ac:dyDescent="0.25">
      <c r="A94" s="4">
        <v>45572.514153020835</v>
      </c>
      <c r="B94" s="5" t="s">
        <v>583</v>
      </c>
      <c r="C94" s="6" t="s">
        <v>584</v>
      </c>
      <c r="D94" s="18">
        <v>100</v>
      </c>
      <c r="E94" s="18">
        <v>1.46</v>
      </c>
      <c r="F94" s="5" t="s">
        <v>423</v>
      </c>
      <c r="G94" s="5" t="s">
        <v>76</v>
      </c>
      <c r="H94" s="5" t="s">
        <v>352</v>
      </c>
      <c r="I94" s="5" t="s">
        <v>63</v>
      </c>
      <c r="J94" s="5" t="s">
        <v>64</v>
      </c>
      <c r="K94" s="5" t="s">
        <v>64</v>
      </c>
      <c r="L94" s="5" t="s">
        <v>64</v>
      </c>
      <c r="M94" s="5" t="s">
        <v>84</v>
      </c>
      <c r="N94" s="5" t="s">
        <v>84</v>
      </c>
      <c r="O94" s="5" t="s">
        <v>64</v>
      </c>
      <c r="P94" s="5" t="s">
        <v>64</v>
      </c>
      <c r="Q94" s="5" t="s">
        <v>78</v>
      </c>
      <c r="R94" s="5" t="s">
        <v>64</v>
      </c>
      <c r="S94" s="5" t="s">
        <v>64</v>
      </c>
      <c r="T94" s="5" t="s">
        <v>64</v>
      </c>
      <c r="U94" s="5" t="s">
        <v>84</v>
      </c>
      <c r="V94" s="5" t="s">
        <v>64</v>
      </c>
      <c r="W94" s="5" t="s">
        <v>64</v>
      </c>
      <c r="X94" s="5" t="s">
        <v>64</v>
      </c>
      <c r="Y94" s="5" t="s">
        <v>64</v>
      </c>
      <c r="Z94" s="5" t="s">
        <v>65</v>
      </c>
      <c r="AA94" s="5" t="s">
        <v>65</v>
      </c>
      <c r="AB94" s="5" t="s">
        <v>65</v>
      </c>
      <c r="AC94" s="5" t="s">
        <v>65</v>
      </c>
      <c r="AD94" s="5" t="s">
        <v>65</v>
      </c>
      <c r="AE94" s="5" t="s">
        <v>65</v>
      </c>
      <c r="AF94" s="5" t="s">
        <v>66</v>
      </c>
      <c r="AG94" s="5" t="s">
        <v>65</v>
      </c>
      <c r="AH94" s="5" t="s">
        <v>65</v>
      </c>
      <c r="AI94" s="5" t="s">
        <v>101</v>
      </c>
      <c r="AJ94" s="5" t="s">
        <v>65</v>
      </c>
      <c r="AK94" s="5" t="s">
        <v>65</v>
      </c>
      <c r="AL94" s="5" t="s">
        <v>65</v>
      </c>
      <c r="AM94" s="5" t="s">
        <v>66</v>
      </c>
      <c r="AN94" s="5" t="s">
        <v>66</v>
      </c>
      <c r="AO94" s="5" t="s">
        <v>66</v>
      </c>
      <c r="AP94" s="5" t="s">
        <v>67</v>
      </c>
      <c r="AQ94" s="5" t="s">
        <v>67</v>
      </c>
      <c r="AR94" s="5" t="s">
        <v>86</v>
      </c>
      <c r="AS94" s="5" t="s">
        <v>68</v>
      </c>
      <c r="AT94" s="5" t="s">
        <v>87</v>
      </c>
      <c r="AU94" s="5" t="s">
        <v>93</v>
      </c>
      <c r="AV94" s="5" t="s">
        <v>71</v>
      </c>
      <c r="AW94" s="5" t="s">
        <v>73</v>
      </c>
      <c r="AX94" s="5" t="s">
        <v>73</v>
      </c>
      <c r="AY94" s="5" t="s">
        <v>73</v>
      </c>
      <c r="AZ94" s="5" t="s">
        <v>72</v>
      </c>
      <c r="BA94" s="5" t="s">
        <v>73</v>
      </c>
      <c r="BB94" s="5" t="s">
        <v>73</v>
      </c>
      <c r="BC94" s="5" t="s">
        <v>73</v>
      </c>
      <c r="BE94" s="5" t="s">
        <v>73</v>
      </c>
    </row>
    <row r="95" spans="1:58" ht="13.2" x14ac:dyDescent="0.25">
      <c r="A95" s="7">
        <v>45572.514608761572</v>
      </c>
      <c r="B95" s="8" t="s">
        <v>585</v>
      </c>
      <c r="C95" s="9" t="s">
        <v>586</v>
      </c>
      <c r="D95" s="18">
        <v>30.35</v>
      </c>
      <c r="E95" s="18">
        <v>0.13</v>
      </c>
      <c r="F95" s="8" t="s">
        <v>423</v>
      </c>
      <c r="G95" s="8" t="s">
        <v>76</v>
      </c>
      <c r="H95" s="8" t="s">
        <v>335</v>
      </c>
      <c r="I95" s="8" t="s">
        <v>63</v>
      </c>
      <c r="J95" s="8" t="s">
        <v>64</v>
      </c>
      <c r="K95" s="8" t="s">
        <v>84</v>
      </c>
      <c r="L95" s="8" t="s">
        <v>64</v>
      </c>
      <c r="M95" s="8" t="s">
        <v>78</v>
      </c>
      <c r="N95" s="8" t="s">
        <v>64</v>
      </c>
      <c r="O95" s="8" t="s">
        <v>64</v>
      </c>
      <c r="P95" s="8" t="s">
        <v>84</v>
      </c>
      <c r="Q95" s="8" t="s">
        <v>78</v>
      </c>
      <c r="R95" s="8" t="s">
        <v>64</v>
      </c>
      <c r="S95" s="8" t="s">
        <v>64</v>
      </c>
      <c r="T95" s="8" t="s">
        <v>64</v>
      </c>
      <c r="U95" s="8" t="s">
        <v>78</v>
      </c>
      <c r="V95" s="8" t="s">
        <v>64</v>
      </c>
      <c r="W95" s="8" t="s">
        <v>64</v>
      </c>
      <c r="X95" s="8" t="s">
        <v>84</v>
      </c>
      <c r="Y95" s="8" t="s">
        <v>64</v>
      </c>
      <c r="Z95" s="8" t="s">
        <v>65</v>
      </c>
      <c r="AA95" s="8" t="s">
        <v>65</v>
      </c>
      <c r="AB95" s="8" t="s">
        <v>66</v>
      </c>
      <c r="AC95" s="8" t="s">
        <v>65</v>
      </c>
      <c r="AD95" s="8" t="s">
        <v>66</v>
      </c>
      <c r="AE95" s="8" t="s">
        <v>65</v>
      </c>
      <c r="AF95" s="8" t="s">
        <v>66</v>
      </c>
      <c r="AG95" s="8" t="s">
        <v>66</v>
      </c>
      <c r="AH95" s="8" t="s">
        <v>66</v>
      </c>
      <c r="AI95" s="8" t="s">
        <v>79</v>
      </c>
      <c r="AJ95" s="8" t="s">
        <v>66</v>
      </c>
      <c r="AK95" s="8" t="s">
        <v>66</v>
      </c>
      <c r="AL95" s="8" t="s">
        <v>65</v>
      </c>
      <c r="AM95" s="8" t="s">
        <v>66</v>
      </c>
      <c r="AN95" s="8" t="s">
        <v>66</v>
      </c>
      <c r="AO95" s="8" t="s">
        <v>66</v>
      </c>
      <c r="AP95" s="8" t="s">
        <v>85</v>
      </c>
      <c r="AQ95" s="8" t="s">
        <v>85</v>
      </c>
      <c r="AR95" s="8" t="s">
        <v>63</v>
      </c>
      <c r="AS95" s="8" t="s">
        <v>81</v>
      </c>
      <c r="AT95" s="8" t="s">
        <v>87</v>
      </c>
      <c r="AU95" s="8" t="s">
        <v>85</v>
      </c>
      <c r="AV95" s="8" t="s">
        <v>71</v>
      </c>
      <c r="AW95" s="8" t="s">
        <v>73</v>
      </c>
      <c r="AX95" s="8" t="s">
        <v>72</v>
      </c>
      <c r="AY95" s="8" t="s">
        <v>72</v>
      </c>
      <c r="AZ95" s="8" t="s">
        <v>72</v>
      </c>
      <c r="BA95" s="8" t="s">
        <v>72</v>
      </c>
      <c r="BB95" s="8" t="s">
        <v>73</v>
      </c>
      <c r="BC95" s="8" t="s">
        <v>73</v>
      </c>
      <c r="BE95" s="8" t="s">
        <v>73</v>
      </c>
    </row>
    <row r="96" spans="1:58" ht="13.2" x14ac:dyDescent="0.25">
      <c r="A96" s="4">
        <v>45572.514676284722</v>
      </c>
      <c r="B96" s="5" t="s">
        <v>587</v>
      </c>
      <c r="C96" s="6" t="s">
        <v>588</v>
      </c>
      <c r="D96" s="18">
        <v>54.46</v>
      </c>
      <c r="E96" s="18">
        <v>0.56999999999999995</v>
      </c>
      <c r="F96" s="5" t="s">
        <v>423</v>
      </c>
      <c r="G96" s="5" t="s">
        <v>76</v>
      </c>
      <c r="H96" s="5" t="s">
        <v>547</v>
      </c>
      <c r="I96" s="5" t="s">
        <v>63</v>
      </c>
      <c r="J96" s="5" t="s">
        <v>64</v>
      </c>
      <c r="K96" s="5" t="s">
        <v>64</v>
      </c>
      <c r="L96" s="5" t="s">
        <v>64</v>
      </c>
      <c r="M96" s="5" t="s">
        <v>78</v>
      </c>
      <c r="N96" s="5" t="s">
        <v>64</v>
      </c>
      <c r="O96" s="5" t="s">
        <v>78</v>
      </c>
      <c r="P96" s="5" t="s">
        <v>84</v>
      </c>
      <c r="Q96" s="5" t="s">
        <v>64</v>
      </c>
      <c r="R96" s="5" t="s">
        <v>64</v>
      </c>
      <c r="S96" s="5" t="s">
        <v>64</v>
      </c>
      <c r="T96" s="5" t="s">
        <v>64</v>
      </c>
      <c r="U96" s="5" t="s">
        <v>84</v>
      </c>
      <c r="V96" s="5" t="s">
        <v>64</v>
      </c>
      <c r="W96" s="5" t="s">
        <v>84</v>
      </c>
      <c r="X96" s="5" t="s">
        <v>64</v>
      </c>
      <c r="Y96" s="5" t="s">
        <v>64</v>
      </c>
      <c r="Z96" s="5" t="s">
        <v>65</v>
      </c>
      <c r="AA96" s="5" t="s">
        <v>65</v>
      </c>
      <c r="AB96" s="5" t="s">
        <v>65</v>
      </c>
      <c r="AC96" s="5" t="s">
        <v>65</v>
      </c>
      <c r="AD96" s="5" t="s">
        <v>66</v>
      </c>
      <c r="AE96" s="5" t="s">
        <v>66</v>
      </c>
      <c r="AF96" s="5" t="s">
        <v>66</v>
      </c>
      <c r="AG96" s="5" t="s">
        <v>65</v>
      </c>
      <c r="AH96" s="5" t="s">
        <v>66</v>
      </c>
      <c r="AI96" s="5" t="s">
        <v>79</v>
      </c>
      <c r="AJ96" s="5" t="s">
        <v>65</v>
      </c>
      <c r="AK96" s="5" t="s">
        <v>66</v>
      </c>
      <c r="AL96" s="5" t="s">
        <v>66</v>
      </c>
      <c r="AM96" s="5" t="s">
        <v>65</v>
      </c>
      <c r="AN96" s="5" t="s">
        <v>66</v>
      </c>
      <c r="AO96" s="5" t="s">
        <v>66</v>
      </c>
      <c r="AP96" s="5" t="s">
        <v>85</v>
      </c>
      <c r="AQ96" s="5" t="s">
        <v>85</v>
      </c>
      <c r="AR96" s="5" t="s">
        <v>86</v>
      </c>
      <c r="AS96" s="5" t="s">
        <v>223</v>
      </c>
      <c r="AT96" s="5" t="s">
        <v>87</v>
      </c>
      <c r="AU96" s="5" t="s">
        <v>85</v>
      </c>
      <c r="AV96" s="5" t="s">
        <v>67</v>
      </c>
      <c r="AW96" s="5" t="s">
        <v>72</v>
      </c>
      <c r="AX96" s="5" t="s">
        <v>72</v>
      </c>
      <c r="AY96" s="5" t="s">
        <v>72</v>
      </c>
      <c r="AZ96" s="5" t="s">
        <v>63</v>
      </c>
      <c r="BA96" s="5" t="s">
        <v>63</v>
      </c>
      <c r="BB96" s="5" t="s">
        <v>63</v>
      </c>
      <c r="BC96" s="5" t="s">
        <v>73</v>
      </c>
      <c r="BE96" s="5" t="s">
        <v>73</v>
      </c>
    </row>
    <row r="97" spans="1:58" ht="13.2" x14ac:dyDescent="0.25">
      <c r="A97" s="7">
        <v>45572.51702561343</v>
      </c>
      <c r="B97" s="8" t="s">
        <v>589</v>
      </c>
      <c r="C97" s="9" t="s">
        <v>590</v>
      </c>
      <c r="D97" s="18">
        <v>50.89</v>
      </c>
      <c r="E97" s="18">
        <v>0.08</v>
      </c>
      <c r="F97" s="8" t="s">
        <v>423</v>
      </c>
      <c r="G97" s="8" t="s">
        <v>76</v>
      </c>
      <c r="H97" s="8" t="s">
        <v>330</v>
      </c>
      <c r="I97" s="8" t="s">
        <v>63</v>
      </c>
      <c r="J97" s="8" t="s">
        <v>64</v>
      </c>
      <c r="K97" s="8" t="s">
        <v>64</v>
      </c>
      <c r="L97" s="8" t="s">
        <v>64</v>
      </c>
      <c r="M97" s="8" t="s">
        <v>84</v>
      </c>
      <c r="N97" s="8" t="s">
        <v>64</v>
      </c>
      <c r="O97" s="8" t="s">
        <v>64</v>
      </c>
      <c r="P97" s="8" t="s">
        <v>84</v>
      </c>
      <c r="Q97" s="8" t="s">
        <v>84</v>
      </c>
      <c r="R97" s="8" t="s">
        <v>64</v>
      </c>
      <c r="S97" s="8" t="s">
        <v>64</v>
      </c>
      <c r="T97" s="8" t="s">
        <v>64</v>
      </c>
      <c r="U97" s="8" t="s">
        <v>64</v>
      </c>
      <c r="V97" s="8" t="s">
        <v>84</v>
      </c>
      <c r="W97" s="8" t="s">
        <v>64</v>
      </c>
      <c r="X97" s="8" t="s">
        <v>64</v>
      </c>
      <c r="Y97" s="8" t="s">
        <v>64</v>
      </c>
      <c r="Z97" s="8" t="s">
        <v>65</v>
      </c>
      <c r="AA97" s="8" t="s">
        <v>65</v>
      </c>
      <c r="AB97" s="8" t="s">
        <v>65</v>
      </c>
      <c r="AC97" s="8" t="s">
        <v>66</v>
      </c>
      <c r="AD97" s="8" t="s">
        <v>66</v>
      </c>
      <c r="AE97" s="8" t="s">
        <v>66</v>
      </c>
      <c r="AF97" s="8" t="s">
        <v>66</v>
      </c>
      <c r="AG97" s="8" t="s">
        <v>66</v>
      </c>
      <c r="AH97" s="8" t="s">
        <v>66</v>
      </c>
      <c r="AI97" s="8" t="s">
        <v>66</v>
      </c>
      <c r="AJ97" s="8" t="s">
        <v>66</v>
      </c>
      <c r="AK97" s="8" t="s">
        <v>66</v>
      </c>
      <c r="AL97" s="8" t="s">
        <v>79</v>
      </c>
      <c r="AM97" s="8" t="s">
        <v>66</v>
      </c>
      <c r="AN97" s="8" t="s">
        <v>66</v>
      </c>
      <c r="AO97" s="8" t="s">
        <v>66</v>
      </c>
      <c r="AP97" s="8" t="s">
        <v>67</v>
      </c>
      <c r="AQ97" s="8" t="s">
        <v>67</v>
      </c>
      <c r="AR97" s="8" t="s">
        <v>63</v>
      </c>
      <c r="AS97" s="8" t="s">
        <v>247</v>
      </c>
      <c r="AT97" s="8" t="s">
        <v>87</v>
      </c>
      <c r="AU97" s="8" t="s">
        <v>67</v>
      </c>
      <c r="AV97" s="8" t="s">
        <v>132</v>
      </c>
      <c r="AW97" s="8" t="s">
        <v>73</v>
      </c>
      <c r="AX97" s="8" t="s">
        <v>73</v>
      </c>
      <c r="AY97" s="8" t="s">
        <v>72</v>
      </c>
      <c r="AZ97" s="8" t="s">
        <v>73</v>
      </c>
      <c r="BA97" s="8" t="s">
        <v>73</v>
      </c>
      <c r="BB97" s="8" t="s">
        <v>73</v>
      </c>
      <c r="BC97" s="8" t="s">
        <v>73</v>
      </c>
      <c r="BE97" s="8" t="s">
        <v>73</v>
      </c>
    </row>
    <row r="98" spans="1:58" ht="13.2" x14ac:dyDescent="0.25">
      <c r="A98" s="4">
        <v>45572.520917361107</v>
      </c>
      <c r="B98" s="5" t="s">
        <v>591</v>
      </c>
      <c r="C98" s="6" t="s">
        <v>1102</v>
      </c>
      <c r="D98" s="18">
        <v>100</v>
      </c>
      <c r="E98" s="18">
        <v>0.54</v>
      </c>
      <c r="F98" s="5" t="s">
        <v>423</v>
      </c>
      <c r="G98" s="5" t="s">
        <v>76</v>
      </c>
      <c r="H98" s="5" t="s">
        <v>434</v>
      </c>
      <c r="I98" s="5" t="s">
        <v>63</v>
      </c>
      <c r="J98" s="5" t="s">
        <v>64</v>
      </c>
      <c r="K98" s="5" t="s">
        <v>64</v>
      </c>
      <c r="L98" s="5" t="s">
        <v>64</v>
      </c>
      <c r="M98" s="5" t="s">
        <v>64</v>
      </c>
      <c r="N98" s="5" t="s">
        <v>64</v>
      </c>
      <c r="O98" s="5" t="s">
        <v>84</v>
      </c>
      <c r="P98" s="5" t="s">
        <v>64</v>
      </c>
      <c r="Q98" s="5" t="s">
        <v>78</v>
      </c>
      <c r="R98" s="5" t="s">
        <v>64</v>
      </c>
      <c r="S98" s="5" t="s">
        <v>78</v>
      </c>
      <c r="T98" s="5" t="s">
        <v>78</v>
      </c>
      <c r="U98" s="5" t="s">
        <v>84</v>
      </c>
      <c r="V98" s="5" t="s">
        <v>64</v>
      </c>
      <c r="W98" s="5" t="s">
        <v>64</v>
      </c>
      <c r="X98" s="5" t="s">
        <v>78</v>
      </c>
      <c r="Y98" s="5" t="s">
        <v>64</v>
      </c>
      <c r="Z98" s="5" t="s">
        <v>66</v>
      </c>
      <c r="AA98" s="5" t="s">
        <v>66</v>
      </c>
      <c r="AB98" s="5" t="s">
        <v>66</v>
      </c>
      <c r="AC98" s="5" t="s">
        <v>66</v>
      </c>
      <c r="AD98" s="5" t="s">
        <v>66</v>
      </c>
      <c r="AE98" s="5" t="s">
        <v>66</v>
      </c>
      <c r="AF98" s="5" t="s">
        <v>66</v>
      </c>
      <c r="AG98" s="5" t="s">
        <v>66</v>
      </c>
      <c r="AH98" s="5" t="s">
        <v>79</v>
      </c>
      <c r="AI98" s="5" t="s">
        <v>66</v>
      </c>
      <c r="AJ98" s="5" t="s">
        <v>66</v>
      </c>
      <c r="AK98" s="5" t="s">
        <v>66</v>
      </c>
      <c r="AL98" s="5" t="s">
        <v>66</v>
      </c>
      <c r="AM98" s="5" t="s">
        <v>66</v>
      </c>
      <c r="AN98" s="5" t="s">
        <v>66</v>
      </c>
      <c r="AO98" s="5" t="s">
        <v>66</v>
      </c>
      <c r="AP98" s="5" t="s">
        <v>67</v>
      </c>
      <c r="AQ98" s="5" t="s">
        <v>67</v>
      </c>
      <c r="AR98" s="5" t="s">
        <v>86</v>
      </c>
      <c r="AS98" s="5" t="s">
        <v>593</v>
      </c>
      <c r="AT98" s="5" t="s">
        <v>169</v>
      </c>
      <c r="AU98" s="5" t="s">
        <v>93</v>
      </c>
      <c r="AV98" s="5" t="s">
        <v>67</v>
      </c>
      <c r="AW98" s="5" t="s">
        <v>73</v>
      </c>
      <c r="AX98" s="5" t="s">
        <v>73</v>
      </c>
      <c r="AY98" s="5" t="s">
        <v>63</v>
      </c>
      <c r="AZ98" s="5" t="s">
        <v>63</v>
      </c>
      <c r="BA98" s="5" t="s">
        <v>72</v>
      </c>
      <c r="BB98" s="5" t="s">
        <v>73</v>
      </c>
      <c r="BC98" s="5" t="s">
        <v>73</v>
      </c>
      <c r="BE98" s="5" t="s">
        <v>73</v>
      </c>
    </row>
    <row r="99" spans="1:58" ht="13.2" x14ac:dyDescent="0.25">
      <c r="A99" s="7">
        <v>45572.521214432869</v>
      </c>
      <c r="B99" s="8" t="s">
        <v>594</v>
      </c>
      <c r="C99" s="9" t="s">
        <v>595</v>
      </c>
      <c r="D99" s="18">
        <v>67.86</v>
      </c>
      <c r="E99" s="18">
        <v>0.46</v>
      </c>
      <c r="F99" s="8" t="s">
        <v>423</v>
      </c>
      <c r="G99" s="8" t="s">
        <v>76</v>
      </c>
      <c r="H99" s="8" t="s">
        <v>434</v>
      </c>
      <c r="I99" s="8" t="s">
        <v>63</v>
      </c>
      <c r="J99" s="8" t="s">
        <v>64</v>
      </c>
      <c r="K99" s="8" t="s">
        <v>64</v>
      </c>
      <c r="L99" s="8" t="s">
        <v>64</v>
      </c>
      <c r="M99" s="8" t="s">
        <v>64</v>
      </c>
      <c r="N99" s="8" t="s">
        <v>64</v>
      </c>
      <c r="O99" s="8" t="s">
        <v>64</v>
      </c>
      <c r="P99" s="8" t="s">
        <v>78</v>
      </c>
      <c r="Q99" s="8" t="s">
        <v>64</v>
      </c>
      <c r="R99" s="8" t="s">
        <v>64</v>
      </c>
      <c r="S99" s="8" t="s">
        <v>64</v>
      </c>
      <c r="T99" s="8" t="s">
        <v>64</v>
      </c>
      <c r="U99" s="8" t="s">
        <v>64</v>
      </c>
      <c r="V99" s="8" t="s">
        <v>64</v>
      </c>
      <c r="W99" s="8" t="s">
        <v>64</v>
      </c>
      <c r="X99" s="8" t="s">
        <v>64</v>
      </c>
      <c r="Y99" s="8" t="s">
        <v>64</v>
      </c>
      <c r="Z99" s="8" t="s">
        <v>66</v>
      </c>
      <c r="AA99" s="8" t="s">
        <v>66</v>
      </c>
      <c r="AB99" s="8" t="s">
        <v>66</v>
      </c>
      <c r="AC99" s="8" t="s">
        <v>66</v>
      </c>
      <c r="AD99" s="8" t="s">
        <v>66</v>
      </c>
      <c r="AE99" s="8" t="s">
        <v>66</v>
      </c>
      <c r="AF99" s="8" t="s">
        <v>66</v>
      </c>
      <c r="AG99" s="8" t="s">
        <v>66</v>
      </c>
      <c r="AH99" s="8" t="s">
        <v>65</v>
      </c>
      <c r="AI99" s="8" t="s">
        <v>66</v>
      </c>
      <c r="AJ99" s="8" t="s">
        <v>66</v>
      </c>
      <c r="AK99" s="8" t="s">
        <v>66</v>
      </c>
      <c r="AL99" s="8" t="s">
        <v>66</v>
      </c>
      <c r="AM99" s="8" t="s">
        <v>66</v>
      </c>
      <c r="AN99" s="8" t="s">
        <v>65</v>
      </c>
      <c r="AO99" s="8" t="s">
        <v>65</v>
      </c>
      <c r="AP99" s="8" t="s">
        <v>67</v>
      </c>
      <c r="AQ99" s="8" t="s">
        <v>67</v>
      </c>
      <c r="AR99" s="8" t="s">
        <v>63</v>
      </c>
      <c r="AS99" s="8" t="s">
        <v>81</v>
      </c>
      <c r="AT99" s="8" t="s">
        <v>69</v>
      </c>
      <c r="AU99" s="8" t="s">
        <v>80</v>
      </c>
      <c r="AV99" s="8" t="s">
        <v>71</v>
      </c>
      <c r="AW99" s="8" t="s">
        <v>72</v>
      </c>
      <c r="AX99" s="8" t="s">
        <v>72</v>
      </c>
      <c r="AY99" s="8" t="s">
        <v>72</v>
      </c>
      <c r="AZ99" s="8" t="s">
        <v>72</v>
      </c>
      <c r="BA99" s="8" t="s">
        <v>72</v>
      </c>
      <c r="BB99" s="8" t="s">
        <v>72</v>
      </c>
      <c r="BC99" s="8" t="s">
        <v>73</v>
      </c>
      <c r="BE99" s="8" t="s">
        <v>73</v>
      </c>
    </row>
    <row r="100" spans="1:58" ht="13.2" x14ac:dyDescent="0.25">
      <c r="A100" s="4">
        <v>45572.521337719911</v>
      </c>
      <c r="B100" s="5" t="s">
        <v>596</v>
      </c>
      <c r="C100" s="6" t="s">
        <v>597</v>
      </c>
      <c r="D100" s="18">
        <v>100</v>
      </c>
      <c r="E100" s="18">
        <v>0.38</v>
      </c>
      <c r="F100" s="5" t="s">
        <v>423</v>
      </c>
      <c r="G100" s="5" t="s">
        <v>76</v>
      </c>
      <c r="H100" s="5" t="s">
        <v>547</v>
      </c>
      <c r="I100" s="5" t="s">
        <v>63</v>
      </c>
      <c r="J100" s="5" t="s">
        <v>64</v>
      </c>
      <c r="K100" s="5" t="s">
        <v>84</v>
      </c>
      <c r="L100" s="5" t="s">
        <v>145</v>
      </c>
      <c r="M100" s="5" t="s">
        <v>84</v>
      </c>
      <c r="N100" s="5" t="s">
        <v>78</v>
      </c>
      <c r="O100" s="5" t="s">
        <v>64</v>
      </c>
      <c r="P100" s="5" t="s">
        <v>84</v>
      </c>
      <c r="Q100" s="5" t="s">
        <v>84</v>
      </c>
      <c r="R100" s="5" t="s">
        <v>64</v>
      </c>
      <c r="S100" s="5" t="s">
        <v>84</v>
      </c>
      <c r="T100" s="5" t="s">
        <v>64</v>
      </c>
      <c r="U100" s="5" t="s">
        <v>64</v>
      </c>
      <c r="V100" s="5" t="s">
        <v>84</v>
      </c>
      <c r="W100" s="5" t="s">
        <v>84</v>
      </c>
      <c r="X100" s="5" t="s">
        <v>84</v>
      </c>
      <c r="Y100" s="5" t="s">
        <v>84</v>
      </c>
      <c r="Z100" s="5" t="s">
        <v>66</v>
      </c>
      <c r="AA100" s="5" t="s">
        <v>66</v>
      </c>
      <c r="AB100" s="5" t="s">
        <v>66</v>
      </c>
      <c r="AC100" s="5" t="s">
        <v>65</v>
      </c>
      <c r="AD100" s="5" t="s">
        <v>66</v>
      </c>
      <c r="AE100" s="5" t="s">
        <v>66</v>
      </c>
      <c r="AF100" s="5" t="s">
        <v>66</v>
      </c>
      <c r="AG100" s="5" t="s">
        <v>65</v>
      </c>
      <c r="AH100" s="5" t="s">
        <v>65</v>
      </c>
      <c r="AI100" s="5" t="s">
        <v>101</v>
      </c>
      <c r="AJ100" s="5" t="s">
        <v>66</v>
      </c>
      <c r="AK100" s="5" t="s">
        <v>65</v>
      </c>
      <c r="AL100" s="5" t="s">
        <v>65</v>
      </c>
      <c r="AM100" s="5" t="s">
        <v>65</v>
      </c>
      <c r="AN100" s="5" t="s">
        <v>66</v>
      </c>
      <c r="AO100" s="5" t="s">
        <v>65</v>
      </c>
      <c r="AP100" s="5" t="s">
        <v>85</v>
      </c>
      <c r="AQ100" s="5" t="s">
        <v>85</v>
      </c>
      <c r="AR100" s="5" t="s">
        <v>86</v>
      </c>
      <c r="AS100" s="5" t="s">
        <v>598</v>
      </c>
      <c r="AT100" s="5" t="s">
        <v>87</v>
      </c>
      <c r="AU100" s="5" t="s">
        <v>85</v>
      </c>
      <c r="AV100" s="5" t="s">
        <v>469</v>
      </c>
      <c r="AW100" s="5" t="s">
        <v>63</v>
      </c>
      <c r="AX100" s="5" t="s">
        <v>72</v>
      </c>
      <c r="AY100" s="5" t="s">
        <v>63</v>
      </c>
      <c r="AZ100" s="5" t="s">
        <v>63</v>
      </c>
      <c r="BA100" s="5" t="s">
        <v>63</v>
      </c>
      <c r="BB100" s="5" t="s">
        <v>63</v>
      </c>
      <c r="BC100" s="5" t="s">
        <v>73</v>
      </c>
      <c r="BE100" s="5" t="s">
        <v>63</v>
      </c>
      <c r="BF100" s="16" t="s">
        <v>122</v>
      </c>
    </row>
    <row r="101" spans="1:58" ht="13.2" x14ac:dyDescent="0.25">
      <c r="A101" s="7">
        <v>45572.524186782408</v>
      </c>
      <c r="B101" s="8" t="s">
        <v>599</v>
      </c>
      <c r="C101" s="9" t="s">
        <v>600</v>
      </c>
      <c r="D101" s="18">
        <v>80.349999999999994</v>
      </c>
      <c r="E101" s="18">
        <v>0.54</v>
      </c>
      <c r="F101" s="8" t="s">
        <v>423</v>
      </c>
      <c r="G101" s="8" t="s">
        <v>76</v>
      </c>
      <c r="H101" s="8" t="s">
        <v>601</v>
      </c>
      <c r="I101" s="8" t="s">
        <v>63</v>
      </c>
      <c r="J101" s="8" t="s">
        <v>64</v>
      </c>
      <c r="K101" s="8" t="s">
        <v>64</v>
      </c>
      <c r="L101" s="8" t="s">
        <v>64</v>
      </c>
      <c r="M101" s="8" t="s">
        <v>64</v>
      </c>
      <c r="N101" s="8" t="s">
        <v>84</v>
      </c>
      <c r="O101" s="8" t="s">
        <v>64</v>
      </c>
      <c r="P101" s="8" t="s">
        <v>64</v>
      </c>
      <c r="Q101" s="8" t="s">
        <v>78</v>
      </c>
      <c r="R101" s="8" t="s">
        <v>64</v>
      </c>
      <c r="S101" s="8" t="s">
        <v>84</v>
      </c>
      <c r="T101" s="8" t="s">
        <v>64</v>
      </c>
      <c r="U101" s="8" t="s">
        <v>84</v>
      </c>
      <c r="V101" s="8" t="s">
        <v>64</v>
      </c>
      <c r="W101" s="8" t="s">
        <v>64</v>
      </c>
      <c r="X101" s="8" t="s">
        <v>84</v>
      </c>
      <c r="Y101" s="8" t="s">
        <v>64</v>
      </c>
      <c r="Z101" s="8" t="s">
        <v>66</v>
      </c>
      <c r="AA101" s="8" t="s">
        <v>65</v>
      </c>
      <c r="AB101" s="8" t="s">
        <v>66</v>
      </c>
      <c r="AC101" s="8" t="s">
        <v>66</v>
      </c>
      <c r="AD101" s="8" t="s">
        <v>66</v>
      </c>
      <c r="AE101" s="8" t="s">
        <v>66</v>
      </c>
      <c r="AF101" s="8" t="s">
        <v>66</v>
      </c>
      <c r="AG101" s="8" t="s">
        <v>66</v>
      </c>
      <c r="AH101" s="8" t="s">
        <v>66</v>
      </c>
      <c r="AI101" s="8" t="s">
        <v>101</v>
      </c>
      <c r="AJ101" s="8" t="s">
        <v>66</v>
      </c>
      <c r="AK101" s="8" t="s">
        <v>66</v>
      </c>
      <c r="AL101" s="8" t="s">
        <v>66</v>
      </c>
      <c r="AM101" s="8" t="s">
        <v>66</v>
      </c>
      <c r="AN101" s="8" t="s">
        <v>79</v>
      </c>
      <c r="AO101" s="8" t="s">
        <v>66</v>
      </c>
      <c r="AP101" s="8" t="s">
        <v>67</v>
      </c>
      <c r="AQ101" s="8" t="s">
        <v>67</v>
      </c>
      <c r="AR101" s="8" t="s">
        <v>63</v>
      </c>
      <c r="AS101" s="8" t="s">
        <v>602</v>
      </c>
      <c r="AT101" s="8" t="s">
        <v>69</v>
      </c>
      <c r="AU101" s="8" t="s">
        <v>93</v>
      </c>
      <c r="AV101" s="8" t="s">
        <v>132</v>
      </c>
      <c r="AW101" s="8" t="s">
        <v>73</v>
      </c>
      <c r="AX101" s="8" t="s">
        <v>73</v>
      </c>
      <c r="AY101" s="8" t="s">
        <v>73</v>
      </c>
      <c r="AZ101" s="8" t="s">
        <v>73</v>
      </c>
      <c r="BA101" s="8" t="s">
        <v>73</v>
      </c>
      <c r="BB101" s="8" t="s">
        <v>73</v>
      </c>
      <c r="BC101" s="8" t="s">
        <v>73</v>
      </c>
      <c r="BE101" s="8" t="s">
        <v>73</v>
      </c>
    </row>
    <row r="102" spans="1:58" ht="13.2" x14ac:dyDescent="0.25">
      <c r="A102" s="4">
        <v>45572.526068194449</v>
      </c>
      <c r="B102" s="5" t="s">
        <v>603</v>
      </c>
      <c r="C102" s="6" t="s">
        <v>604</v>
      </c>
      <c r="D102" s="18">
        <v>25</v>
      </c>
      <c r="E102" s="18">
        <v>0.13</v>
      </c>
      <c r="F102" s="5" t="s">
        <v>423</v>
      </c>
      <c r="G102" s="5" t="s">
        <v>76</v>
      </c>
      <c r="H102" s="5" t="s">
        <v>605</v>
      </c>
      <c r="I102" s="5" t="s">
        <v>63</v>
      </c>
      <c r="J102" s="5" t="s">
        <v>64</v>
      </c>
      <c r="K102" s="5" t="s">
        <v>84</v>
      </c>
      <c r="L102" s="5" t="s">
        <v>64</v>
      </c>
      <c r="M102" s="5" t="s">
        <v>84</v>
      </c>
      <c r="N102" s="5" t="s">
        <v>64</v>
      </c>
      <c r="O102" s="5" t="s">
        <v>78</v>
      </c>
      <c r="P102" s="5" t="s">
        <v>84</v>
      </c>
      <c r="Q102" s="5" t="s">
        <v>64</v>
      </c>
      <c r="R102" s="5" t="s">
        <v>64</v>
      </c>
      <c r="S102" s="5" t="s">
        <v>64</v>
      </c>
      <c r="T102" s="5" t="s">
        <v>64</v>
      </c>
      <c r="U102" s="5" t="s">
        <v>64</v>
      </c>
      <c r="V102" s="5" t="s">
        <v>64</v>
      </c>
      <c r="W102" s="5" t="s">
        <v>84</v>
      </c>
      <c r="X102" s="5" t="s">
        <v>64</v>
      </c>
      <c r="Y102" s="5" t="s">
        <v>64</v>
      </c>
      <c r="Z102" s="5" t="s">
        <v>66</v>
      </c>
      <c r="AA102" s="5" t="s">
        <v>65</v>
      </c>
      <c r="AB102" s="5" t="s">
        <v>66</v>
      </c>
      <c r="AC102" s="5" t="s">
        <v>66</v>
      </c>
      <c r="AD102" s="5" t="s">
        <v>66</v>
      </c>
      <c r="AE102" s="5" t="s">
        <v>66</v>
      </c>
      <c r="AF102" s="5" t="s">
        <v>65</v>
      </c>
      <c r="AG102" s="5" t="s">
        <v>65</v>
      </c>
      <c r="AH102" s="5" t="s">
        <v>65</v>
      </c>
      <c r="AI102" s="5" t="s">
        <v>101</v>
      </c>
      <c r="AJ102" s="5" t="s">
        <v>65</v>
      </c>
      <c r="AK102" s="5" t="s">
        <v>65</v>
      </c>
      <c r="AL102" s="5" t="s">
        <v>65</v>
      </c>
      <c r="AM102" s="5" t="s">
        <v>66</v>
      </c>
      <c r="AN102" s="5" t="s">
        <v>66</v>
      </c>
      <c r="AO102" s="5" t="s">
        <v>66</v>
      </c>
      <c r="AP102" s="5" t="s">
        <v>85</v>
      </c>
      <c r="AQ102" s="5" t="s">
        <v>85</v>
      </c>
      <c r="AR102" s="5" t="s">
        <v>63</v>
      </c>
      <c r="AS102" s="5" t="s">
        <v>81</v>
      </c>
      <c r="AT102" s="5" t="s">
        <v>87</v>
      </c>
      <c r="AU102" s="5" t="s">
        <v>70</v>
      </c>
      <c r="AV102" s="5" t="s">
        <v>80</v>
      </c>
      <c r="AW102" s="5" t="s">
        <v>63</v>
      </c>
      <c r="AX102" s="5" t="s">
        <v>72</v>
      </c>
      <c r="AY102" s="5" t="s">
        <v>72</v>
      </c>
      <c r="AZ102" s="5" t="s">
        <v>73</v>
      </c>
      <c r="BA102" s="5" t="s">
        <v>72</v>
      </c>
      <c r="BB102" s="5" t="s">
        <v>73</v>
      </c>
      <c r="BC102" s="5" t="s">
        <v>73</v>
      </c>
      <c r="BE102" s="5" t="s">
        <v>73</v>
      </c>
    </row>
    <row r="103" spans="1:58" ht="13.2" x14ac:dyDescent="0.25">
      <c r="A103" s="7">
        <v>45572.527178206015</v>
      </c>
      <c r="B103" s="8" t="s">
        <v>606</v>
      </c>
      <c r="C103" s="9" t="s">
        <v>607</v>
      </c>
      <c r="D103" s="18">
        <v>100</v>
      </c>
      <c r="E103" s="18">
        <v>0.67</v>
      </c>
      <c r="F103" s="8" t="s">
        <v>423</v>
      </c>
      <c r="G103" s="8" t="s">
        <v>76</v>
      </c>
      <c r="H103" s="8" t="s">
        <v>420</v>
      </c>
      <c r="I103" s="8" t="s">
        <v>63</v>
      </c>
      <c r="J103" s="8" t="s">
        <v>145</v>
      </c>
      <c r="K103" s="8" t="s">
        <v>84</v>
      </c>
      <c r="L103" s="8" t="s">
        <v>64</v>
      </c>
      <c r="M103" s="8" t="s">
        <v>84</v>
      </c>
      <c r="N103" s="8" t="s">
        <v>84</v>
      </c>
      <c r="O103" s="8" t="s">
        <v>64</v>
      </c>
      <c r="P103" s="8" t="s">
        <v>84</v>
      </c>
      <c r="Q103" s="8" t="s">
        <v>84</v>
      </c>
      <c r="R103" s="8" t="s">
        <v>64</v>
      </c>
      <c r="S103" s="8" t="s">
        <v>64</v>
      </c>
      <c r="T103" s="8" t="s">
        <v>64</v>
      </c>
      <c r="U103" s="8" t="s">
        <v>64</v>
      </c>
      <c r="V103" s="8" t="s">
        <v>64</v>
      </c>
      <c r="W103" s="8" t="s">
        <v>64</v>
      </c>
      <c r="X103" s="8" t="s">
        <v>84</v>
      </c>
      <c r="Y103" s="8" t="s">
        <v>84</v>
      </c>
      <c r="Z103" s="8" t="s">
        <v>66</v>
      </c>
      <c r="AA103" s="8" t="s">
        <v>66</v>
      </c>
      <c r="AB103" s="8" t="s">
        <v>65</v>
      </c>
      <c r="AC103" s="8" t="s">
        <v>66</v>
      </c>
      <c r="AD103" s="8" t="s">
        <v>65</v>
      </c>
      <c r="AE103" s="8" t="s">
        <v>66</v>
      </c>
      <c r="AF103" s="8" t="s">
        <v>66</v>
      </c>
      <c r="AG103" s="8" t="s">
        <v>65</v>
      </c>
      <c r="AH103" s="8" t="s">
        <v>79</v>
      </c>
      <c r="AI103" s="8" t="s">
        <v>79</v>
      </c>
      <c r="AJ103" s="8" t="s">
        <v>66</v>
      </c>
      <c r="AK103" s="8" t="s">
        <v>66</v>
      </c>
      <c r="AL103" s="8" t="s">
        <v>66</v>
      </c>
      <c r="AM103" s="8" t="s">
        <v>66</v>
      </c>
      <c r="AN103" s="8" t="s">
        <v>66</v>
      </c>
      <c r="AO103" s="8" t="s">
        <v>66</v>
      </c>
      <c r="AP103" s="8" t="s">
        <v>85</v>
      </c>
      <c r="AQ103" s="8" t="s">
        <v>85</v>
      </c>
      <c r="AR103" s="8" t="s">
        <v>63</v>
      </c>
      <c r="AS103" s="8" t="s">
        <v>223</v>
      </c>
      <c r="AT103" s="8" t="s">
        <v>87</v>
      </c>
      <c r="AU103" s="8" t="s">
        <v>93</v>
      </c>
      <c r="AV103" s="8" t="s">
        <v>71</v>
      </c>
      <c r="AW103" s="8" t="s">
        <v>72</v>
      </c>
      <c r="AX103" s="8" t="s">
        <v>72</v>
      </c>
      <c r="AY103" s="8" t="s">
        <v>63</v>
      </c>
      <c r="AZ103" s="8" t="s">
        <v>63</v>
      </c>
      <c r="BA103" s="8" t="s">
        <v>72</v>
      </c>
      <c r="BB103" s="8" t="s">
        <v>72</v>
      </c>
      <c r="BC103" s="8" t="s">
        <v>73</v>
      </c>
      <c r="BE103" s="8" t="s">
        <v>73</v>
      </c>
    </row>
    <row r="104" spans="1:58" ht="13.2" x14ac:dyDescent="0.25">
      <c r="A104" s="4">
        <v>45572.528311215283</v>
      </c>
      <c r="B104" s="5" t="s">
        <v>608</v>
      </c>
      <c r="C104" s="6" t="s">
        <v>609</v>
      </c>
      <c r="D104" s="18">
        <v>100</v>
      </c>
      <c r="E104" s="18">
        <v>1.04</v>
      </c>
      <c r="F104" s="5" t="s">
        <v>423</v>
      </c>
      <c r="G104" s="5" t="s">
        <v>76</v>
      </c>
      <c r="H104" s="5" t="s">
        <v>358</v>
      </c>
      <c r="I104" s="5" t="s">
        <v>73</v>
      </c>
      <c r="J104" s="5" t="s">
        <v>64</v>
      </c>
      <c r="K104" s="5" t="s">
        <v>78</v>
      </c>
      <c r="L104" s="5" t="s">
        <v>64</v>
      </c>
      <c r="M104" s="5" t="s">
        <v>84</v>
      </c>
      <c r="N104" s="5" t="s">
        <v>64</v>
      </c>
      <c r="O104" s="5" t="s">
        <v>64</v>
      </c>
      <c r="P104" s="5" t="s">
        <v>78</v>
      </c>
      <c r="Q104" s="5" t="s">
        <v>64</v>
      </c>
      <c r="R104" s="5" t="s">
        <v>64</v>
      </c>
      <c r="S104" s="5" t="s">
        <v>84</v>
      </c>
      <c r="T104" s="5" t="s">
        <v>84</v>
      </c>
      <c r="U104" s="5" t="s">
        <v>84</v>
      </c>
      <c r="V104" s="5" t="s">
        <v>78</v>
      </c>
      <c r="W104" s="5" t="s">
        <v>64</v>
      </c>
      <c r="X104" s="5" t="s">
        <v>78</v>
      </c>
      <c r="Y104" s="5" t="s">
        <v>64</v>
      </c>
      <c r="Z104" s="5" t="s">
        <v>66</v>
      </c>
      <c r="AA104" s="5" t="s">
        <v>65</v>
      </c>
      <c r="AB104" s="5" t="s">
        <v>65</v>
      </c>
      <c r="AC104" s="5" t="s">
        <v>66</v>
      </c>
      <c r="AD104" s="5" t="s">
        <v>66</v>
      </c>
      <c r="AE104" s="5" t="s">
        <v>66</v>
      </c>
      <c r="AF104" s="5" t="s">
        <v>66</v>
      </c>
      <c r="AG104" s="5" t="s">
        <v>66</v>
      </c>
      <c r="AH104" s="5" t="s">
        <v>66</v>
      </c>
      <c r="AI104" s="5" t="s">
        <v>79</v>
      </c>
      <c r="AJ104" s="5" t="s">
        <v>65</v>
      </c>
      <c r="AK104" s="5" t="s">
        <v>66</v>
      </c>
      <c r="AL104" s="5" t="s">
        <v>79</v>
      </c>
      <c r="AM104" s="5" t="s">
        <v>66</v>
      </c>
      <c r="AN104" s="5" t="s">
        <v>65</v>
      </c>
      <c r="AO104" s="5" t="s">
        <v>66</v>
      </c>
      <c r="AP104" s="5" t="s">
        <v>85</v>
      </c>
      <c r="AQ104" s="5" t="s">
        <v>85</v>
      </c>
      <c r="AR104" s="5" t="s">
        <v>63</v>
      </c>
      <c r="AS104" s="5" t="s">
        <v>120</v>
      </c>
      <c r="AT104" s="5" t="s">
        <v>87</v>
      </c>
      <c r="AU104" s="5" t="s">
        <v>67</v>
      </c>
      <c r="AV104" s="5" t="s">
        <v>67</v>
      </c>
      <c r="AW104" s="5" t="s">
        <v>72</v>
      </c>
      <c r="AX104" s="5" t="s">
        <v>73</v>
      </c>
      <c r="AY104" s="5" t="s">
        <v>63</v>
      </c>
      <c r="AZ104" s="5" t="s">
        <v>63</v>
      </c>
      <c r="BA104" s="5" t="s">
        <v>63</v>
      </c>
      <c r="BB104" s="5" t="s">
        <v>72</v>
      </c>
      <c r="BC104" s="5" t="s">
        <v>73</v>
      </c>
      <c r="BE104" s="5" t="s">
        <v>73</v>
      </c>
    </row>
    <row r="105" spans="1:58" ht="13.2" x14ac:dyDescent="0.25">
      <c r="A105" s="43">
        <v>45572.536807777782</v>
      </c>
      <c r="B105" s="44" t="s">
        <v>610</v>
      </c>
      <c r="C105" s="45" t="s">
        <v>611</v>
      </c>
      <c r="D105" s="46">
        <v>100</v>
      </c>
      <c r="E105" s="46">
        <v>1.66</v>
      </c>
      <c r="F105" s="44" t="s">
        <v>423</v>
      </c>
      <c r="G105" s="44" t="s">
        <v>76</v>
      </c>
      <c r="H105" s="44" t="s">
        <v>414</v>
      </c>
      <c r="I105" s="44" t="s">
        <v>63</v>
      </c>
      <c r="J105" s="44" t="s">
        <v>64</v>
      </c>
      <c r="K105" s="44" t="s">
        <v>64</v>
      </c>
      <c r="L105" s="44" t="s">
        <v>78</v>
      </c>
      <c r="M105" s="44" t="s">
        <v>64</v>
      </c>
      <c r="N105" s="44" t="s">
        <v>64</v>
      </c>
      <c r="O105" s="44" t="s">
        <v>64</v>
      </c>
      <c r="P105" s="44" t="s">
        <v>64</v>
      </c>
      <c r="Q105" s="44" t="s">
        <v>64</v>
      </c>
      <c r="R105" s="44" t="s">
        <v>84</v>
      </c>
      <c r="S105" s="44" t="s">
        <v>64</v>
      </c>
      <c r="T105" s="44" t="s">
        <v>64</v>
      </c>
      <c r="U105" s="44" t="s">
        <v>78</v>
      </c>
      <c r="V105" s="44" t="s">
        <v>64</v>
      </c>
      <c r="W105" s="44" t="s">
        <v>64</v>
      </c>
      <c r="X105" s="44" t="s">
        <v>64</v>
      </c>
      <c r="Y105" s="44" t="s">
        <v>64</v>
      </c>
      <c r="Z105" s="44" t="s">
        <v>101</v>
      </c>
      <c r="AA105" s="44" t="s">
        <v>101</v>
      </c>
      <c r="AB105" s="44" t="s">
        <v>79</v>
      </c>
      <c r="AC105" s="44" t="s">
        <v>66</v>
      </c>
      <c r="AD105" s="44" t="s">
        <v>101</v>
      </c>
      <c r="AE105" s="44" t="s">
        <v>66</v>
      </c>
      <c r="AF105" s="44" t="s">
        <v>101</v>
      </c>
      <c r="AG105" s="44" t="s">
        <v>101</v>
      </c>
      <c r="AH105" s="44" t="s">
        <v>79</v>
      </c>
      <c r="AI105" s="44" t="s">
        <v>66</v>
      </c>
      <c r="AJ105" s="44" t="s">
        <v>79</v>
      </c>
      <c r="AK105" s="44" t="s">
        <v>66</v>
      </c>
      <c r="AL105" s="44" t="s">
        <v>66</v>
      </c>
      <c r="AM105" s="44" t="s">
        <v>101</v>
      </c>
      <c r="AN105" s="44" t="s">
        <v>65</v>
      </c>
      <c r="AO105" s="44" t="s">
        <v>65</v>
      </c>
      <c r="AP105" s="44" t="s">
        <v>85</v>
      </c>
      <c r="AQ105" s="44" t="s">
        <v>85</v>
      </c>
      <c r="AR105" s="44" t="s">
        <v>63</v>
      </c>
      <c r="AS105" s="44" t="s">
        <v>115</v>
      </c>
      <c r="AT105" s="44" t="s">
        <v>87</v>
      </c>
      <c r="AU105" s="44" t="s">
        <v>67</v>
      </c>
      <c r="AV105" s="44" t="s">
        <v>154</v>
      </c>
      <c r="AW105" s="44" t="s">
        <v>73</v>
      </c>
      <c r="AX105" s="44" t="s">
        <v>72</v>
      </c>
      <c r="AY105" s="44" t="s">
        <v>73</v>
      </c>
      <c r="AZ105" s="44" t="s">
        <v>72</v>
      </c>
      <c r="BA105" s="44" t="s">
        <v>73</v>
      </c>
      <c r="BB105" s="44" t="s">
        <v>73</v>
      </c>
      <c r="BC105" s="44" t="s">
        <v>73</v>
      </c>
      <c r="BE105" s="44" t="s">
        <v>73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L1000"/>
  <sheetViews>
    <sheetView workbookViewId="0"/>
  </sheetViews>
  <sheetFormatPr defaultColWidth="12.6640625" defaultRowHeight="15.75" customHeight="1" x14ac:dyDescent="0.25"/>
  <cols>
    <col min="1" max="2" width="18.88671875" customWidth="1"/>
    <col min="3" max="3" width="21.44140625" customWidth="1"/>
    <col min="4" max="4" width="15.6640625" customWidth="1"/>
    <col min="5" max="5" width="16.44140625" customWidth="1"/>
    <col min="6" max="8" width="18.88671875" customWidth="1"/>
    <col min="9" max="15" width="37.6640625" customWidth="1"/>
    <col min="16" max="16" width="34.77734375" customWidth="1"/>
    <col min="17" max="26" width="37.6640625" customWidth="1"/>
    <col min="27" max="27" width="32.109375" customWidth="1"/>
    <col min="28" max="29" width="37.6640625" customWidth="1"/>
    <col min="30" max="30" width="29.33203125" customWidth="1"/>
    <col min="31" max="33" width="37.6640625" customWidth="1"/>
    <col min="34" max="34" width="21.77734375" customWidth="1"/>
    <col min="35" max="35" width="34.21875" customWidth="1"/>
    <col min="36" max="36" width="37.6640625" customWidth="1"/>
    <col min="37" max="37" width="35.21875" customWidth="1"/>
    <col min="38" max="39" width="37.6640625" customWidth="1"/>
    <col min="40" max="40" width="26.109375" customWidth="1"/>
    <col min="41" max="41" width="33.88671875" customWidth="1"/>
    <col min="42" max="44" width="37.6640625" customWidth="1"/>
    <col min="45" max="45" width="30.109375" customWidth="1"/>
    <col min="46" max="54" width="37.6640625" customWidth="1"/>
    <col min="55" max="55" width="26.77734375" customWidth="1"/>
    <col min="56" max="56" width="37.6640625" customWidth="1"/>
    <col min="57" max="57" width="30.6640625" customWidth="1"/>
    <col min="58" max="58" width="37.6640625" customWidth="1"/>
    <col min="59" max="64" width="18.88671875" customWidth="1"/>
  </cols>
  <sheetData>
    <row r="1" spans="1:58" ht="13.2" x14ac:dyDescent="0.25">
      <c r="A1" s="1" t="s">
        <v>0</v>
      </c>
      <c r="B1" s="2" t="s">
        <v>1</v>
      </c>
      <c r="C1" s="47" t="s">
        <v>2</v>
      </c>
      <c r="D1" s="47" t="s">
        <v>3</v>
      </c>
      <c r="E1" s="47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3" t="s">
        <v>57</v>
      </c>
    </row>
    <row r="2" spans="1:58" ht="13.2" hidden="1" x14ac:dyDescent="0.25">
      <c r="A2" s="4">
        <v>45573.364077928243</v>
      </c>
      <c r="B2" s="5" t="s">
        <v>612</v>
      </c>
      <c r="C2" s="48" t="s">
        <v>613</v>
      </c>
      <c r="D2" s="49">
        <v>100</v>
      </c>
      <c r="E2" s="49">
        <v>0.17</v>
      </c>
      <c r="F2" s="5" t="s">
        <v>114</v>
      </c>
      <c r="G2" s="5" t="s">
        <v>291</v>
      </c>
      <c r="H2" s="5" t="s">
        <v>614</v>
      </c>
      <c r="I2" s="5" t="s">
        <v>63</v>
      </c>
      <c r="J2" s="5" t="s">
        <v>64</v>
      </c>
      <c r="K2" s="5" t="s">
        <v>64</v>
      </c>
      <c r="L2" s="5" t="s">
        <v>64</v>
      </c>
      <c r="M2" s="5" t="s">
        <v>78</v>
      </c>
      <c r="N2" s="5" t="s">
        <v>64</v>
      </c>
      <c r="O2" s="5" t="s">
        <v>64</v>
      </c>
      <c r="P2" s="5" t="s">
        <v>64</v>
      </c>
      <c r="Q2" s="5" t="s">
        <v>64</v>
      </c>
      <c r="R2" s="5" t="s">
        <v>64</v>
      </c>
      <c r="S2" s="5" t="s">
        <v>64</v>
      </c>
      <c r="T2" s="5" t="s">
        <v>64</v>
      </c>
      <c r="U2" s="5" t="s">
        <v>64</v>
      </c>
      <c r="V2" s="5" t="s">
        <v>78</v>
      </c>
      <c r="W2" s="5" t="s">
        <v>64</v>
      </c>
      <c r="X2" s="5" t="s">
        <v>84</v>
      </c>
      <c r="Y2" s="5" t="s">
        <v>64</v>
      </c>
      <c r="Z2" s="5" t="s">
        <v>65</v>
      </c>
      <c r="AA2" s="5" t="s">
        <v>65</v>
      </c>
      <c r="AB2" s="5" t="s">
        <v>65</v>
      </c>
      <c r="AC2" s="5" t="s">
        <v>65</v>
      </c>
      <c r="AD2" s="5" t="s">
        <v>65</v>
      </c>
      <c r="AE2" s="5" t="s">
        <v>65</v>
      </c>
      <c r="AF2" s="5" t="s">
        <v>65</v>
      </c>
      <c r="AG2" s="5" t="s">
        <v>65</v>
      </c>
      <c r="AH2" s="5" t="s">
        <v>66</v>
      </c>
      <c r="AI2" s="5" t="s">
        <v>66</v>
      </c>
      <c r="AJ2" s="5" t="s">
        <v>66</v>
      </c>
      <c r="AK2" s="5" t="s">
        <v>66</v>
      </c>
      <c r="AL2" s="5" t="s">
        <v>66</v>
      </c>
      <c r="AM2" s="5" t="s">
        <v>65</v>
      </c>
      <c r="AN2" s="5" t="s">
        <v>65</v>
      </c>
      <c r="AO2" s="5" t="s">
        <v>66</v>
      </c>
      <c r="AP2" s="5" t="s">
        <v>67</v>
      </c>
      <c r="AQ2" s="5" t="s">
        <v>67</v>
      </c>
      <c r="AR2" s="5" t="s">
        <v>73</v>
      </c>
      <c r="AS2" s="5" t="s">
        <v>615</v>
      </c>
      <c r="AT2" s="5" t="s">
        <v>87</v>
      </c>
      <c r="AU2" s="5" t="s">
        <v>93</v>
      </c>
      <c r="AV2" s="5" t="s">
        <v>71</v>
      </c>
      <c r="AW2" s="5" t="s">
        <v>72</v>
      </c>
      <c r="AX2" s="5" t="s">
        <v>72</v>
      </c>
      <c r="AY2" s="5" t="s">
        <v>63</v>
      </c>
      <c r="AZ2" s="5" t="s">
        <v>63</v>
      </c>
      <c r="BA2" s="5" t="s">
        <v>72</v>
      </c>
      <c r="BB2" s="5" t="s">
        <v>73</v>
      </c>
      <c r="BC2" s="5" t="s">
        <v>73</v>
      </c>
      <c r="BE2" s="5" t="s">
        <v>73</v>
      </c>
    </row>
    <row r="3" spans="1:58" ht="13.2" hidden="1" x14ac:dyDescent="0.25">
      <c r="A3" s="7">
        <v>45573.364455347226</v>
      </c>
      <c r="B3" s="8" t="s">
        <v>616</v>
      </c>
      <c r="C3" s="50" t="s">
        <v>617</v>
      </c>
      <c r="D3" s="49">
        <v>65.180000000000007</v>
      </c>
      <c r="E3" s="49">
        <v>0.21</v>
      </c>
      <c r="F3" s="8" t="s">
        <v>114</v>
      </c>
      <c r="G3" s="8" t="s">
        <v>76</v>
      </c>
      <c r="H3" s="8" t="s">
        <v>618</v>
      </c>
      <c r="I3" s="8" t="s">
        <v>63</v>
      </c>
      <c r="J3" s="8" t="s">
        <v>78</v>
      </c>
      <c r="K3" s="8" t="s">
        <v>78</v>
      </c>
      <c r="L3" s="8" t="s">
        <v>64</v>
      </c>
      <c r="M3" s="8" t="s">
        <v>84</v>
      </c>
      <c r="N3" s="8" t="s">
        <v>64</v>
      </c>
      <c r="O3" s="8" t="s">
        <v>84</v>
      </c>
      <c r="P3" s="8" t="s">
        <v>84</v>
      </c>
      <c r="Q3" s="8" t="s">
        <v>84</v>
      </c>
      <c r="R3" s="8" t="s">
        <v>64</v>
      </c>
      <c r="S3" s="8" t="s">
        <v>64</v>
      </c>
      <c r="T3" s="8" t="s">
        <v>84</v>
      </c>
      <c r="U3" s="8" t="s">
        <v>84</v>
      </c>
      <c r="V3" s="8" t="s">
        <v>84</v>
      </c>
      <c r="W3" s="8" t="s">
        <v>64</v>
      </c>
      <c r="X3" s="8" t="s">
        <v>64</v>
      </c>
      <c r="Y3" s="8" t="s">
        <v>64</v>
      </c>
      <c r="Z3" s="8" t="s">
        <v>65</v>
      </c>
      <c r="AA3" s="8" t="s">
        <v>66</v>
      </c>
      <c r="AB3" s="8" t="s">
        <v>66</v>
      </c>
      <c r="AC3" s="8" t="s">
        <v>66</v>
      </c>
      <c r="AD3" s="8" t="s">
        <v>66</v>
      </c>
      <c r="AE3" s="8" t="s">
        <v>66</v>
      </c>
      <c r="AF3" s="8" t="s">
        <v>66</v>
      </c>
      <c r="AG3" s="8" t="s">
        <v>66</v>
      </c>
      <c r="AH3" s="8" t="s">
        <v>66</v>
      </c>
      <c r="AI3" s="8" t="s">
        <v>79</v>
      </c>
      <c r="AJ3" s="8" t="s">
        <v>66</v>
      </c>
      <c r="AK3" s="8" t="s">
        <v>66</v>
      </c>
      <c r="AL3" s="8" t="s">
        <v>66</v>
      </c>
      <c r="AM3" s="8" t="s">
        <v>66</v>
      </c>
      <c r="AN3" s="8" t="s">
        <v>66</v>
      </c>
      <c r="AO3" s="8" t="s">
        <v>66</v>
      </c>
      <c r="AP3" s="8" t="s">
        <v>67</v>
      </c>
      <c r="AQ3" s="8" t="s">
        <v>67</v>
      </c>
      <c r="AR3" s="8" t="s">
        <v>86</v>
      </c>
      <c r="AS3" s="8" t="s">
        <v>68</v>
      </c>
      <c r="AT3" s="8" t="s">
        <v>169</v>
      </c>
      <c r="AU3" s="8" t="s">
        <v>93</v>
      </c>
      <c r="AV3" s="8" t="s">
        <v>71</v>
      </c>
      <c r="AW3" s="8" t="s">
        <v>73</v>
      </c>
      <c r="AX3" s="8" t="s">
        <v>73</v>
      </c>
      <c r="AY3" s="8" t="s">
        <v>72</v>
      </c>
      <c r="AZ3" s="8" t="s">
        <v>72</v>
      </c>
      <c r="BA3" s="8" t="s">
        <v>72</v>
      </c>
      <c r="BB3" s="8" t="s">
        <v>73</v>
      </c>
      <c r="BC3" s="8" t="s">
        <v>73</v>
      </c>
      <c r="BE3" s="8" t="s">
        <v>73</v>
      </c>
    </row>
    <row r="4" spans="1:58" ht="13.2" hidden="1" x14ac:dyDescent="0.25">
      <c r="A4" s="4">
        <v>45573.364956226855</v>
      </c>
      <c r="B4" s="5" t="s">
        <v>619</v>
      </c>
      <c r="C4" s="48" t="s">
        <v>620</v>
      </c>
      <c r="D4" s="49">
        <v>100</v>
      </c>
      <c r="E4" s="49">
        <v>1.29</v>
      </c>
      <c r="F4" s="5" t="s">
        <v>114</v>
      </c>
      <c r="G4" s="5" t="s">
        <v>76</v>
      </c>
      <c r="H4" s="5" t="s">
        <v>618</v>
      </c>
      <c r="I4" s="5" t="s">
        <v>63</v>
      </c>
      <c r="J4" s="5" t="s">
        <v>64</v>
      </c>
      <c r="K4" s="5" t="s">
        <v>64</v>
      </c>
      <c r="L4" s="5" t="s">
        <v>64</v>
      </c>
      <c r="M4" s="5" t="s">
        <v>78</v>
      </c>
      <c r="N4" s="5" t="s">
        <v>78</v>
      </c>
      <c r="O4" s="5" t="s">
        <v>64</v>
      </c>
      <c r="P4" s="5" t="s">
        <v>64</v>
      </c>
      <c r="Q4" s="5" t="s">
        <v>64</v>
      </c>
      <c r="R4" s="5" t="s">
        <v>64</v>
      </c>
      <c r="S4" s="5" t="s">
        <v>64</v>
      </c>
      <c r="T4" s="5" t="s">
        <v>64</v>
      </c>
      <c r="U4" s="5" t="s">
        <v>64</v>
      </c>
      <c r="V4" s="5" t="s">
        <v>64</v>
      </c>
      <c r="W4" s="5" t="s">
        <v>64</v>
      </c>
      <c r="X4" s="5" t="s">
        <v>64</v>
      </c>
      <c r="Y4" s="5" t="s">
        <v>64</v>
      </c>
      <c r="Z4" s="5" t="s">
        <v>66</v>
      </c>
      <c r="AA4" s="5" t="s">
        <v>66</v>
      </c>
      <c r="AB4" s="5" t="s">
        <v>66</v>
      </c>
      <c r="AC4" s="5" t="s">
        <v>66</v>
      </c>
      <c r="AD4" s="5" t="s">
        <v>66</v>
      </c>
      <c r="AE4" s="5" t="s">
        <v>66</v>
      </c>
      <c r="AF4" s="5" t="s">
        <v>66</v>
      </c>
      <c r="AG4" s="5" t="s">
        <v>66</v>
      </c>
      <c r="AH4" s="5" t="s">
        <v>66</v>
      </c>
      <c r="AI4" s="5" t="s">
        <v>101</v>
      </c>
      <c r="AJ4" s="5" t="s">
        <v>66</v>
      </c>
      <c r="AK4" s="5" t="s">
        <v>66</v>
      </c>
      <c r="AL4" s="5" t="s">
        <v>66</v>
      </c>
      <c r="AM4" s="5" t="s">
        <v>66</v>
      </c>
      <c r="AN4" s="5" t="s">
        <v>66</v>
      </c>
      <c r="AO4" s="5" t="s">
        <v>65</v>
      </c>
      <c r="AP4" s="5" t="s">
        <v>67</v>
      </c>
      <c r="AQ4" s="5" t="s">
        <v>80</v>
      </c>
      <c r="AR4" s="5" t="s">
        <v>63</v>
      </c>
      <c r="AS4" s="5" t="s">
        <v>223</v>
      </c>
      <c r="AT4" s="5" t="s">
        <v>69</v>
      </c>
      <c r="AU4" s="5" t="s">
        <v>70</v>
      </c>
      <c r="AV4" s="5" t="s">
        <v>71</v>
      </c>
      <c r="AW4" s="5" t="s">
        <v>72</v>
      </c>
      <c r="AX4" s="5" t="s">
        <v>72</v>
      </c>
      <c r="AY4" s="5" t="s">
        <v>72</v>
      </c>
      <c r="AZ4" s="5" t="s">
        <v>72</v>
      </c>
      <c r="BA4" s="5" t="s">
        <v>72</v>
      </c>
      <c r="BB4" s="5" t="s">
        <v>72</v>
      </c>
      <c r="BC4" s="5" t="s">
        <v>73</v>
      </c>
      <c r="BE4" s="5" t="s">
        <v>73</v>
      </c>
    </row>
    <row r="5" spans="1:58" ht="13.2" hidden="1" x14ac:dyDescent="0.25">
      <c r="A5" s="7">
        <v>45573.364978310186</v>
      </c>
      <c r="B5" s="8" t="s">
        <v>621</v>
      </c>
      <c r="C5" s="50" t="s">
        <v>622</v>
      </c>
      <c r="D5" s="49">
        <v>28.6</v>
      </c>
      <c r="E5" s="49">
        <v>0.46</v>
      </c>
      <c r="F5" s="8" t="s">
        <v>114</v>
      </c>
      <c r="G5" s="8" t="s">
        <v>291</v>
      </c>
      <c r="H5" s="8" t="s">
        <v>614</v>
      </c>
      <c r="I5" s="8" t="s">
        <v>63</v>
      </c>
      <c r="J5" s="8" t="s">
        <v>64</v>
      </c>
      <c r="K5" s="8" t="s">
        <v>64</v>
      </c>
      <c r="L5" s="8" t="s">
        <v>64</v>
      </c>
      <c r="M5" s="8" t="s">
        <v>64</v>
      </c>
      <c r="N5" s="8" t="s">
        <v>64</v>
      </c>
      <c r="O5" s="8" t="s">
        <v>64</v>
      </c>
      <c r="P5" s="8" t="s">
        <v>64</v>
      </c>
      <c r="Q5" s="8" t="s">
        <v>64</v>
      </c>
      <c r="R5" s="8" t="s">
        <v>64</v>
      </c>
      <c r="S5" s="8" t="s">
        <v>64</v>
      </c>
      <c r="T5" s="8" t="s">
        <v>64</v>
      </c>
      <c r="U5" s="8" t="s">
        <v>64</v>
      </c>
      <c r="V5" s="8" t="s">
        <v>64</v>
      </c>
      <c r="W5" s="8" t="s">
        <v>64</v>
      </c>
      <c r="X5" s="8" t="s">
        <v>64</v>
      </c>
      <c r="Y5" s="8" t="s">
        <v>64</v>
      </c>
      <c r="Z5" s="8" t="s">
        <v>101</v>
      </c>
      <c r="AA5" s="8" t="s">
        <v>101</v>
      </c>
      <c r="AB5" s="8" t="s">
        <v>101</v>
      </c>
      <c r="AC5" s="8" t="s">
        <v>101</v>
      </c>
      <c r="AD5" s="8" t="s">
        <v>79</v>
      </c>
      <c r="AE5" s="8" t="s">
        <v>101</v>
      </c>
      <c r="AF5" s="8" t="s">
        <v>66</v>
      </c>
      <c r="AG5" s="8" t="s">
        <v>79</v>
      </c>
      <c r="AH5" s="8" t="s">
        <v>66</v>
      </c>
      <c r="AI5" s="8" t="s">
        <v>79</v>
      </c>
      <c r="AJ5" s="8" t="s">
        <v>79</v>
      </c>
      <c r="AK5" s="8" t="s">
        <v>79</v>
      </c>
      <c r="AL5" s="8" t="s">
        <v>79</v>
      </c>
      <c r="AM5" s="8" t="s">
        <v>66</v>
      </c>
      <c r="AN5" s="8" t="s">
        <v>66</v>
      </c>
      <c r="AO5" s="8" t="s">
        <v>66</v>
      </c>
      <c r="AP5" s="8" t="s">
        <v>67</v>
      </c>
      <c r="AQ5" s="8" t="s">
        <v>67</v>
      </c>
      <c r="AR5" s="8" t="s">
        <v>63</v>
      </c>
      <c r="AS5" s="8" t="s">
        <v>97</v>
      </c>
      <c r="AT5" s="8" t="s">
        <v>87</v>
      </c>
      <c r="AU5" s="8" t="s">
        <v>67</v>
      </c>
      <c r="AV5" s="8" t="s">
        <v>71</v>
      </c>
      <c r="AW5" s="8" t="s">
        <v>63</v>
      </c>
      <c r="AX5" s="8" t="s">
        <v>63</v>
      </c>
      <c r="AY5" s="8" t="s">
        <v>63</v>
      </c>
      <c r="AZ5" s="8" t="s">
        <v>63</v>
      </c>
      <c r="BA5" s="8" t="s">
        <v>63</v>
      </c>
      <c r="BB5" s="8" t="s">
        <v>73</v>
      </c>
      <c r="BC5" s="8" t="s">
        <v>73</v>
      </c>
      <c r="BD5" s="8" t="s">
        <v>197</v>
      </c>
      <c r="BE5" s="8" t="s">
        <v>73</v>
      </c>
      <c r="BF5" s="10" t="s">
        <v>122</v>
      </c>
    </row>
    <row r="6" spans="1:58" ht="13.2" hidden="1" x14ac:dyDescent="0.25">
      <c r="A6" s="4">
        <v>45573.369668414351</v>
      </c>
      <c r="B6" s="5" t="s">
        <v>623</v>
      </c>
      <c r="C6" s="48" t="s">
        <v>624</v>
      </c>
      <c r="D6" s="49">
        <v>100</v>
      </c>
      <c r="E6" s="49">
        <v>1</v>
      </c>
      <c r="F6" s="5" t="s">
        <v>114</v>
      </c>
      <c r="G6" s="5" t="s">
        <v>76</v>
      </c>
      <c r="H6" s="5" t="s">
        <v>614</v>
      </c>
      <c r="I6" s="5" t="s">
        <v>63</v>
      </c>
      <c r="J6" s="5" t="s">
        <v>64</v>
      </c>
      <c r="K6" s="5" t="s">
        <v>64</v>
      </c>
      <c r="L6" s="5" t="s">
        <v>64</v>
      </c>
      <c r="M6" s="5" t="s">
        <v>84</v>
      </c>
      <c r="N6" s="5" t="s">
        <v>64</v>
      </c>
      <c r="O6" s="5" t="s">
        <v>84</v>
      </c>
      <c r="P6" s="5" t="s">
        <v>84</v>
      </c>
      <c r="Q6" s="5" t="s">
        <v>84</v>
      </c>
      <c r="R6" s="5" t="s">
        <v>64</v>
      </c>
      <c r="S6" s="5" t="s">
        <v>64</v>
      </c>
      <c r="T6" s="5" t="s">
        <v>64</v>
      </c>
      <c r="U6" s="5" t="s">
        <v>84</v>
      </c>
      <c r="V6" s="5" t="s">
        <v>64</v>
      </c>
      <c r="W6" s="5" t="s">
        <v>64</v>
      </c>
      <c r="X6" s="5" t="s">
        <v>78</v>
      </c>
      <c r="Y6" s="5" t="s">
        <v>64</v>
      </c>
      <c r="Z6" s="5" t="s">
        <v>65</v>
      </c>
      <c r="AA6" s="5" t="s">
        <v>66</v>
      </c>
      <c r="AB6" s="5" t="s">
        <v>65</v>
      </c>
      <c r="AC6" s="5" t="s">
        <v>66</v>
      </c>
      <c r="AD6" s="5" t="s">
        <v>66</v>
      </c>
      <c r="AE6" s="5" t="s">
        <v>66</v>
      </c>
      <c r="AF6" s="5" t="s">
        <v>66</v>
      </c>
      <c r="AG6" s="5" t="s">
        <v>65</v>
      </c>
      <c r="AH6" s="5" t="s">
        <v>79</v>
      </c>
      <c r="AI6" s="5" t="s">
        <v>101</v>
      </c>
      <c r="AJ6" s="5" t="s">
        <v>66</v>
      </c>
      <c r="AK6" s="5" t="s">
        <v>65</v>
      </c>
      <c r="AL6" s="5" t="s">
        <v>66</v>
      </c>
      <c r="AM6" s="5" t="s">
        <v>65</v>
      </c>
      <c r="AN6" s="5" t="s">
        <v>79</v>
      </c>
      <c r="AO6" s="5" t="s">
        <v>66</v>
      </c>
      <c r="AP6" s="5" t="s">
        <v>67</v>
      </c>
      <c r="AQ6" s="5" t="s">
        <v>67</v>
      </c>
      <c r="AR6" s="5" t="s">
        <v>86</v>
      </c>
      <c r="AS6" s="5" t="s">
        <v>68</v>
      </c>
      <c r="AT6" s="5" t="s">
        <v>69</v>
      </c>
      <c r="AU6" s="5" t="s">
        <v>70</v>
      </c>
      <c r="AV6" s="5" t="s">
        <v>71</v>
      </c>
      <c r="AW6" s="5" t="s">
        <v>72</v>
      </c>
      <c r="AX6" s="5" t="s">
        <v>73</v>
      </c>
      <c r="AY6" s="5" t="s">
        <v>63</v>
      </c>
      <c r="AZ6" s="5" t="s">
        <v>72</v>
      </c>
      <c r="BA6" s="5" t="s">
        <v>72</v>
      </c>
      <c r="BB6" s="5" t="s">
        <v>73</v>
      </c>
      <c r="BC6" s="5" t="s">
        <v>73</v>
      </c>
      <c r="BE6" s="5" t="s">
        <v>73</v>
      </c>
    </row>
    <row r="7" spans="1:58" ht="13.2" hidden="1" x14ac:dyDescent="0.25">
      <c r="A7" s="7">
        <v>45573.370507708329</v>
      </c>
      <c r="B7" s="8" t="s">
        <v>625</v>
      </c>
      <c r="C7" s="50" t="s">
        <v>626</v>
      </c>
      <c r="D7" s="49">
        <v>28.6</v>
      </c>
      <c r="E7" s="49">
        <v>0.17</v>
      </c>
      <c r="F7" s="8" t="s">
        <v>114</v>
      </c>
      <c r="G7" s="8" t="s">
        <v>76</v>
      </c>
      <c r="H7" s="8" t="s">
        <v>627</v>
      </c>
      <c r="I7" s="8" t="s">
        <v>63</v>
      </c>
      <c r="J7" s="8" t="s">
        <v>64</v>
      </c>
      <c r="K7" s="8" t="s">
        <v>64</v>
      </c>
      <c r="L7" s="8" t="s">
        <v>78</v>
      </c>
      <c r="M7" s="8" t="s">
        <v>78</v>
      </c>
      <c r="N7" s="8" t="s">
        <v>64</v>
      </c>
      <c r="O7" s="8" t="s">
        <v>64</v>
      </c>
      <c r="P7" s="8" t="s">
        <v>64</v>
      </c>
      <c r="Q7" s="8" t="s">
        <v>64</v>
      </c>
      <c r="R7" s="8" t="s">
        <v>64</v>
      </c>
      <c r="S7" s="8" t="s">
        <v>64</v>
      </c>
      <c r="T7" s="8" t="s">
        <v>64</v>
      </c>
      <c r="U7" s="8" t="s">
        <v>64</v>
      </c>
      <c r="V7" s="8" t="s">
        <v>64</v>
      </c>
      <c r="W7" s="8" t="s">
        <v>64</v>
      </c>
      <c r="X7" s="8" t="s">
        <v>64</v>
      </c>
      <c r="Y7" s="8" t="s">
        <v>78</v>
      </c>
      <c r="Z7" s="8" t="s">
        <v>65</v>
      </c>
      <c r="AA7" s="8" t="s">
        <v>65</v>
      </c>
      <c r="AB7" s="8" t="s">
        <v>65</v>
      </c>
      <c r="AC7" s="8" t="s">
        <v>66</v>
      </c>
      <c r="AD7" s="8" t="s">
        <v>65</v>
      </c>
      <c r="AE7" s="8" t="s">
        <v>65</v>
      </c>
      <c r="AF7" s="8" t="s">
        <v>65</v>
      </c>
      <c r="AG7" s="8" t="s">
        <v>65</v>
      </c>
      <c r="AH7" s="8" t="s">
        <v>66</v>
      </c>
      <c r="AI7" s="8" t="s">
        <v>79</v>
      </c>
      <c r="AJ7" s="8" t="s">
        <v>65</v>
      </c>
      <c r="AK7" s="8" t="s">
        <v>66</v>
      </c>
      <c r="AL7" s="8" t="s">
        <v>66</v>
      </c>
      <c r="AM7" s="8" t="s">
        <v>65</v>
      </c>
      <c r="AN7" s="8" t="s">
        <v>66</v>
      </c>
      <c r="AO7" s="8" t="s">
        <v>66</v>
      </c>
      <c r="AP7" s="8" t="s">
        <v>85</v>
      </c>
      <c r="AQ7" s="8" t="s">
        <v>67</v>
      </c>
      <c r="AR7" s="8" t="s">
        <v>63</v>
      </c>
      <c r="AS7" s="8" t="s">
        <v>628</v>
      </c>
      <c r="AT7" s="8" t="s">
        <v>87</v>
      </c>
      <c r="AU7" s="8" t="s">
        <v>70</v>
      </c>
      <c r="AV7" s="8" t="s">
        <v>71</v>
      </c>
      <c r="AW7" s="8" t="s">
        <v>63</v>
      </c>
      <c r="AX7" s="8" t="s">
        <v>72</v>
      </c>
      <c r="AY7" s="8" t="s">
        <v>72</v>
      </c>
      <c r="AZ7" s="8" t="s">
        <v>72</v>
      </c>
      <c r="BA7" s="8" t="s">
        <v>73</v>
      </c>
      <c r="BB7" s="8" t="s">
        <v>73</v>
      </c>
      <c r="BC7" s="8" t="s">
        <v>73</v>
      </c>
      <c r="BE7" s="8" t="s">
        <v>73</v>
      </c>
    </row>
    <row r="8" spans="1:58" ht="13.2" x14ac:dyDescent="0.25">
      <c r="A8" s="4">
        <v>45573.370773217597</v>
      </c>
      <c r="B8" s="5" t="s">
        <v>629</v>
      </c>
      <c r="C8" s="48" t="s">
        <v>630</v>
      </c>
      <c r="D8" s="49">
        <v>62.5</v>
      </c>
      <c r="E8" s="49">
        <v>0.21</v>
      </c>
      <c r="F8" s="5" t="s">
        <v>114</v>
      </c>
      <c r="G8" s="5" t="s">
        <v>539</v>
      </c>
      <c r="H8" s="5" t="s">
        <v>631</v>
      </c>
      <c r="I8" s="5" t="s">
        <v>73</v>
      </c>
      <c r="J8" s="5" t="s">
        <v>64</v>
      </c>
      <c r="K8" s="5" t="s">
        <v>84</v>
      </c>
      <c r="L8" s="5" t="s">
        <v>64</v>
      </c>
      <c r="M8" s="5" t="s">
        <v>84</v>
      </c>
      <c r="N8" s="5" t="s">
        <v>64</v>
      </c>
      <c r="O8" s="5" t="s">
        <v>64</v>
      </c>
      <c r="P8" s="5" t="s">
        <v>84</v>
      </c>
      <c r="Q8" s="5" t="s">
        <v>84</v>
      </c>
      <c r="R8" s="5" t="s">
        <v>64</v>
      </c>
      <c r="S8" s="5" t="s">
        <v>64</v>
      </c>
      <c r="T8" s="5" t="s">
        <v>84</v>
      </c>
      <c r="U8" s="5" t="s">
        <v>78</v>
      </c>
      <c r="V8" s="5" t="s">
        <v>84</v>
      </c>
      <c r="W8" s="5" t="s">
        <v>64</v>
      </c>
      <c r="X8" s="5" t="s">
        <v>64</v>
      </c>
      <c r="Y8" s="5" t="s">
        <v>64</v>
      </c>
      <c r="Z8" s="5" t="s">
        <v>65</v>
      </c>
      <c r="AA8" s="5" t="s">
        <v>101</v>
      </c>
      <c r="AB8" s="5" t="s">
        <v>65</v>
      </c>
      <c r="AC8" s="5" t="s">
        <v>65</v>
      </c>
      <c r="AD8" s="5" t="s">
        <v>65</v>
      </c>
      <c r="AE8" s="5" t="s">
        <v>66</v>
      </c>
      <c r="AF8" s="5" t="s">
        <v>65</v>
      </c>
      <c r="AG8" s="5" t="s">
        <v>65</v>
      </c>
      <c r="AH8" s="5" t="s">
        <v>66</v>
      </c>
      <c r="AI8" s="5" t="s">
        <v>101</v>
      </c>
      <c r="AJ8" s="5" t="s">
        <v>65</v>
      </c>
      <c r="AK8" s="5" t="s">
        <v>65</v>
      </c>
      <c r="AL8" s="5" t="s">
        <v>65</v>
      </c>
      <c r="AM8" s="5" t="s">
        <v>66</v>
      </c>
      <c r="AN8" s="5" t="s">
        <v>66</v>
      </c>
      <c r="AO8" s="5" t="s">
        <v>66</v>
      </c>
      <c r="AP8" s="5" t="s">
        <v>67</v>
      </c>
      <c r="AQ8" s="5" t="s">
        <v>67</v>
      </c>
      <c r="AR8" s="5" t="s">
        <v>86</v>
      </c>
      <c r="AS8" s="5" t="s">
        <v>120</v>
      </c>
      <c r="AT8" s="5" t="s">
        <v>69</v>
      </c>
      <c r="AU8" s="5" t="s">
        <v>67</v>
      </c>
      <c r="AV8" s="5" t="s">
        <v>71</v>
      </c>
      <c r="AW8" s="5" t="s">
        <v>73</v>
      </c>
      <c r="AX8" s="5" t="s">
        <v>73</v>
      </c>
      <c r="AY8" s="5" t="s">
        <v>72</v>
      </c>
      <c r="AZ8" s="5" t="s">
        <v>73</v>
      </c>
      <c r="BA8" s="5" t="s">
        <v>72</v>
      </c>
      <c r="BB8" s="5" t="s">
        <v>73</v>
      </c>
      <c r="BC8" s="5" t="s">
        <v>73</v>
      </c>
      <c r="BE8" s="5" t="s">
        <v>73</v>
      </c>
    </row>
    <row r="9" spans="1:58" ht="13.2" hidden="1" x14ac:dyDescent="0.25">
      <c r="A9" s="7">
        <v>45573.370839490744</v>
      </c>
      <c r="B9" s="8" t="s">
        <v>632</v>
      </c>
      <c r="C9" s="50" t="s">
        <v>633</v>
      </c>
      <c r="D9" s="49">
        <v>21.4</v>
      </c>
      <c r="E9" s="49">
        <v>0.04</v>
      </c>
      <c r="F9" s="8" t="s">
        <v>114</v>
      </c>
      <c r="G9" s="8" t="s">
        <v>76</v>
      </c>
      <c r="H9" s="8" t="s">
        <v>634</v>
      </c>
      <c r="I9" s="8" t="s">
        <v>63</v>
      </c>
      <c r="J9" s="8" t="s">
        <v>64</v>
      </c>
      <c r="K9" s="8" t="s">
        <v>64</v>
      </c>
      <c r="L9" s="8" t="s">
        <v>64</v>
      </c>
      <c r="M9" s="8" t="s">
        <v>78</v>
      </c>
      <c r="N9" s="8" t="s">
        <v>64</v>
      </c>
      <c r="O9" s="8" t="s">
        <v>64</v>
      </c>
      <c r="P9" s="8" t="s">
        <v>84</v>
      </c>
      <c r="Q9" s="8" t="s">
        <v>84</v>
      </c>
      <c r="R9" s="8" t="s">
        <v>64</v>
      </c>
      <c r="S9" s="8" t="s">
        <v>64</v>
      </c>
      <c r="T9" s="8" t="s">
        <v>64</v>
      </c>
      <c r="U9" s="8" t="s">
        <v>64</v>
      </c>
      <c r="V9" s="8" t="s">
        <v>64</v>
      </c>
      <c r="W9" s="8" t="s">
        <v>64</v>
      </c>
      <c r="X9" s="8" t="s">
        <v>64</v>
      </c>
      <c r="Y9" s="8" t="s">
        <v>78</v>
      </c>
      <c r="Z9" s="8" t="s">
        <v>65</v>
      </c>
      <c r="AA9" s="8" t="s">
        <v>65</v>
      </c>
      <c r="AB9" s="8" t="s">
        <v>65</v>
      </c>
      <c r="AC9" s="8" t="s">
        <v>65</v>
      </c>
      <c r="AD9" s="8" t="s">
        <v>66</v>
      </c>
      <c r="AE9" s="8" t="s">
        <v>66</v>
      </c>
      <c r="AF9" s="8" t="s">
        <v>66</v>
      </c>
      <c r="AG9" s="8" t="s">
        <v>66</v>
      </c>
      <c r="AH9" s="8" t="s">
        <v>65</v>
      </c>
      <c r="AI9" s="8" t="s">
        <v>79</v>
      </c>
      <c r="AJ9" s="8" t="s">
        <v>66</v>
      </c>
      <c r="AK9" s="8" t="s">
        <v>66</v>
      </c>
      <c r="AL9" s="8" t="s">
        <v>66</v>
      </c>
      <c r="AM9" s="8" t="s">
        <v>66</v>
      </c>
      <c r="AN9" s="8" t="s">
        <v>66</v>
      </c>
      <c r="AO9" s="8" t="s">
        <v>66</v>
      </c>
      <c r="AP9" s="8" t="s">
        <v>85</v>
      </c>
      <c r="AQ9" s="8" t="s">
        <v>85</v>
      </c>
      <c r="AR9" s="8" t="s">
        <v>86</v>
      </c>
      <c r="AS9" s="8" t="s">
        <v>635</v>
      </c>
      <c r="AT9" s="8" t="s">
        <v>69</v>
      </c>
      <c r="AU9" s="8" t="s">
        <v>93</v>
      </c>
      <c r="AV9" s="8" t="s">
        <v>71</v>
      </c>
      <c r="AW9" s="8" t="s">
        <v>72</v>
      </c>
      <c r="AX9" s="8" t="s">
        <v>72</v>
      </c>
      <c r="AY9" s="8" t="s">
        <v>72</v>
      </c>
      <c r="AZ9" s="8" t="s">
        <v>72</v>
      </c>
      <c r="BA9" s="8" t="s">
        <v>73</v>
      </c>
      <c r="BB9" s="8" t="s">
        <v>72</v>
      </c>
      <c r="BC9" s="8" t="s">
        <v>73</v>
      </c>
      <c r="BD9" s="8" t="s">
        <v>146</v>
      </c>
      <c r="BE9" s="8" t="s">
        <v>73</v>
      </c>
    </row>
    <row r="10" spans="1:58" ht="13.2" hidden="1" x14ac:dyDescent="0.25">
      <c r="A10" s="4">
        <v>45573.373880775463</v>
      </c>
      <c r="B10" s="5" t="s">
        <v>636</v>
      </c>
      <c r="C10" s="48" t="s">
        <v>637</v>
      </c>
      <c r="D10" s="49">
        <v>86.61</v>
      </c>
      <c r="E10" s="49">
        <v>0.17</v>
      </c>
      <c r="F10" s="5" t="s">
        <v>114</v>
      </c>
      <c r="G10" s="5" t="s">
        <v>76</v>
      </c>
      <c r="H10" s="5" t="s">
        <v>614</v>
      </c>
      <c r="I10" s="5" t="s">
        <v>63</v>
      </c>
      <c r="J10" s="5" t="s">
        <v>64</v>
      </c>
      <c r="K10" s="5" t="s">
        <v>64</v>
      </c>
      <c r="L10" s="5" t="s">
        <v>64</v>
      </c>
      <c r="M10" s="5" t="s">
        <v>64</v>
      </c>
      <c r="N10" s="5" t="s">
        <v>64</v>
      </c>
      <c r="O10" s="5" t="s">
        <v>84</v>
      </c>
      <c r="P10" s="5" t="s">
        <v>84</v>
      </c>
      <c r="Q10" s="5" t="s">
        <v>78</v>
      </c>
      <c r="R10" s="5" t="s">
        <v>64</v>
      </c>
      <c r="S10" s="5" t="s">
        <v>64</v>
      </c>
      <c r="T10" s="5" t="s">
        <v>78</v>
      </c>
      <c r="U10" s="5" t="s">
        <v>64</v>
      </c>
      <c r="V10" s="5" t="s">
        <v>64</v>
      </c>
      <c r="W10" s="5" t="s">
        <v>78</v>
      </c>
      <c r="X10" s="5" t="s">
        <v>64</v>
      </c>
      <c r="Y10" s="5" t="s">
        <v>64</v>
      </c>
      <c r="Z10" s="5" t="s">
        <v>65</v>
      </c>
      <c r="AA10" s="5" t="s">
        <v>65</v>
      </c>
      <c r="AB10" s="5" t="s">
        <v>66</v>
      </c>
      <c r="AC10" s="5" t="s">
        <v>66</v>
      </c>
      <c r="AD10" s="5" t="s">
        <v>66</v>
      </c>
      <c r="AE10" s="5" t="s">
        <v>66</v>
      </c>
      <c r="AF10" s="5" t="s">
        <v>66</v>
      </c>
      <c r="AG10" s="5" t="s">
        <v>66</v>
      </c>
      <c r="AH10" s="5" t="s">
        <v>66</v>
      </c>
      <c r="AI10" s="5" t="s">
        <v>79</v>
      </c>
      <c r="AJ10" s="5" t="s">
        <v>66</v>
      </c>
      <c r="AK10" s="5" t="s">
        <v>66</v>
      </c>
      <c r="AL10" s="5" t="s">
        <v>66</v>
      </c>
      <c r="AM10" s="5" t="s">
        <v>66</v>
      </c>
      <c r="AN10" s="5" t="s">
        <v>66</v>
      </c>
      <c r="AO10" s="5" t="s">
        <v>66</v>
      </c>
      <c r="AP10" s="5" t="s">
        <v>67</v>
      </c>
      <c r="AQ10" s="5" t="s">
        <v>67</v>
      </c>
      <c r="AR10" s="5" t="s">
        <v>86</v>
      </c>
      <c r="AS10" s="5" t="s">
        <v>81</v>
      </c>
      <c r="AT10" s="5" t="s">
        <v>87</v>
      </c>
      <c r="AU10" s="5" t="s">
        <v>70</v>
      </c>
      <c r="AV10" s="5" t="s">
        <v>132</v>
      </c>
      <c r="AW10" s="5" t="s">
        <v>73</v>
      </c>
      <c r="AX10" s="5" t="s">
        <v>72</v>
      </c>
      <c r="AY10" s="5" t="s">
        <v>73</v>
      </c>
      <c r="AZ10" s="5" t="s">
        <v>63</v>
      </c>
      <c r="BA10" s="5" t="s">
        <v>73</v>
      </c>
      <c r="BB10" s="5" t="s">
        <v>63</v>
      </c>
      <c r="BC10" s="5" t="s">
        <v>73</v>
      </c>
      <c r="BE10" s="5" t="s">
        <v>73</v>
      </c>
    </row>
    <row r="11" spans="1:58" ht="13.2" hidden="1" x14ac:dyDescent="0.25">
      <c r="A11" s="7">
        <v>45573.375507500001</v>
      </c>
      <c r="B11" s="8" t="s">
        <v>638</v>
      </c>
      <c r="C11" s="50" t="s">
        <v>639</v>
      </c>
      <c r="D11" s="49">
        <v>100</v>
      </c>
      <c r="E11" s="49">
        <v>0.83</v>
      </c>
      <c r="F11" s="8" t="s">
        <v>114</v>
      </c>
      <c r="G11" s="8" t="s">
        <v>76</v>
      </c>
      <c r="H11" s="8" t="s">
        <v>614</v>
      </c>
      <c r="I11" s="8" t="s">
        <v>63</v>
      </c>
      <c r="J11" s="8" t="s">
        <v>145</v>
      </c>
      <c r="K11" s="8" t="s">
        <v>64</v>
      </c>
      <c r="L11" s="8" t="s">
        <v>64</v>
      </c>
      <c r="M11" s="8" t="s">
        <v>64</v>
      </c>
      <c r="N11" s="8" t="s">
        <v>64</v>
      </c>
      <c r="O11" s="8" t="s">
        <v>64</v>
      </c>
      <c r="P11" s="8" t="s">
        <v>84</v>
      </c>
      <c r="Q11" s="8" t="s">
        <v>84</v>
      </c>
      <c r="R11" s="8" t="s">
        <v>64</v>
      </c>
      <c r="S11" s="8" t="s">
        <v>64</v>
      </c>
      <c r="T11" s="8" t="s">
        <v>84</v>
      </c>
      <c r="U11" s="8" t="s">
        <v>84</v>
      </c>
      <c r="V11" s="8" t="s">
        <v>84</v>
      </c>
      <c r="W11" s="8" t="s">
        <v>84</v>
      </c>
      <c r="X11" s="8" t="s">
        <v>64</v>
      </c>
      <c r="Y11" s="8" t="s">
        <v>64</v>
      </c>
      <c r="Z11" s="8" t="s">
        <v>66</v>
      </c>
      <c r="AA11" s="8" t="s">
        <v>66</v>
      </c>
      <c r="AB11" s="8" t="s">
        <v>66</v>
      </c>
      <c r="AC11" s="8" t="s">
        <v>65</v>
      </c>
      <c r="AD11" s="8" t="s">
        <v>65</v>
      </c>
      <c r="AE11" s="8" t="s">
        <v>66</v>
      </c>
      <c r="AF11" s="8" t="s">
        <v>66</v>
      </c>
      <c r="AG11" s="8" t="s">
        <v>66</v>
      </c>
      <c r="AH11" s="8" t="s">
        <v>66</v>
      </c>
      <c r="AI11" s="8" t="s">
        <v>66</v>
      </c>
      <c r="AJ11" s="8" t="s">
        <v>79</v>
      </c>
      <c r="AK11" s="8" t="s">
        <v>79</v>
      </c>
      <c r="AL11" s="8" t="s">
        <v>66</v>
      </c>
      <c r="AM11" s="8" t="s">
        <v>66</v>
      </c>
      <c r="AN11" s="8" t="s">
        <v>66</v>
      </c>
      <c r="AO11" s="8" t="s">
        <v>66</v>
      </c>
      <c r="AP11" s="8" t="s">
        <v>80</v>
      </c>
      <c r="AQ11" s="8" t="s">
        <v>80</v>
      </c>
      <c r="AR11" s="8" t="s">
        <v>73</v>
      </c>
      <c r="AS11" s="8" t="s">
        <v>81</v>
      </c>
      <c r="AT11" s="8" t="s">
        <v>69</v>
      </c>
      <c r="AU11" s="8" t="s">
        <v>93</v>
      </c>
      <c r="AV11" s="8" t="s">
        <v>71</v>
      </c>
      <c r="AW11" s="8" t="s">
        <v>72</v>
      </c>
      <c r="AX11" s="8" t="s">
        <v>73</v>
      </c>
      <c r="AY11" s="8" t="s">
        <v>63</v>
      </c>
      <c r="AZ11" s="8" t="s">
        <v>63</v>
      </c>
      <c r="BA11" s="8" t="s">
        <v>72</v>
      </c>
      <c r="BB11" s="8" t="s">
        <v>73</v>
      </c>
      <c r="BC11" s="8" t="s">
        <v>73</v>
      </c>
      <c r="BE11" s="8" t="s">
        <v>73</v>
      </c>
    </row>
    <row r="12" spans="1:58" ht="13.2" hidden="1" x14ac:dyDescent="0.25">
      <c r="A12" s="4">
        <v>45573.376832731483</v>
      </c>
      <c r="B12" s="5" t="s">
        <v>640</v>
      </c>
      <c r="C12" s="48" t="s">
        <v>641</v>
      </c>
      <c r="D12" s="49">
        <v>91.96</v>
      </c>
      <c r="E12" s="49">
        <v>0.54</v>
      </c>
      <c r="F12" s="5" t="s">
        <v>114</v>
      </c>
      <c r="G12" s="5" t="s">
        <v>291</v>
      </c>
      <c r="H12" s="5" t="s">
        <v>631</v>
      </c>
      <c r="I12" s="5" t="s">
        <v>63</v>
      </c>
      <c r="J12" s="5" t="s">
        <v>78</v>
      </c>
      <c r="K12" s="5" t="s">
        <v>84</v>
      </c>
      <c r="L12" s="5" t="s">
        <v>64</v>
      </c>
      <c r="M12" s="5" t="s">
        <v>84</v>
      </c>
      <c r="N12" s="5" t="s">
        <v>64</v>
      </c>
      <c r="O12" s="5" t="s">
        <v>78</v>
      </c>
      <c r="P12" s="5" t="s">
        <v>64</v>
      </c>
      <c r="Q12" s="5" t="s">
        <v>64</v>
      </c>
      <c r="R12" s="5" t="s">
        <v>64</v>
      </c>
      <c r="S12" s="5" t="s">
        <v>64</v>
      </c>
      <c r="T12" s="5" t="s">
        <v>84</v>
      </c>
      <c r="U12" s="5" t="s">
        <v>64</v>
      </c>
      <c r="V12" s="5" t="s">
        <v>64</v>
      </c>
      <c r="W12" s="5" t="s">
        <v>64</v>
      </c>
      <c r="X12" s="5" t="s">
        <v>64</v>
      </c>
      <c r="Y12" s="5" t="s">
        <v>84</v>
      </c>
      <c r="Z12" s="5" t="s">
        <v>79</v>
      </c>
      <c r="AA12" s="5" t="s">
        <v>65</v>
      </c>
      <c r="AB12" s="5" t="s">
        <v>66</v>
      </c>
      <c r="AC12" s="5" t="s">
        <v>79</v>
      </c>
      <c r="AD12" s="5" t="s">
        <v>79</v>
      </c>
      <c r="AE12" s="5" t="s">
        <v>66</v>
      </c>
      <c r="AF12" s="5" t="s">
        <v>79</v>
      </c>
      <c r="AG12" s="5" t="s">
        <v>66</v>
      </c>
      <c r="AH12" s="5" t="s">
        <v>79</v>
      </c>
      <c r="AI12" s="5" t="s">
        <v>66</v>
      </c>
      <c r="AJ12" s="5" t="s">
        <v>101</v>
      </c>
      <c r="AK12" s="5" t="s">
        <v>101</v>
      </c>
      <c r="AL12" s="5" t="s">
        <v>101</v>
      </c>
      <c r="AM12" s="5" t="s">
        <v>79</v>
      </c>
      <c r="AN12" s="5" t="s">
        <v>79</v>
      </c>
      <c r="AO12" s="5" t="s">
        <v>66</v>
      </c>
      <c r="AP12" s="5" t="s">
        <v>67</v>
      </c>
      <c r="AQ12" s="5" t="s">
        <v>67</v>
      </c>
      <c r="AR12" s="5" t="s">
        <v>86</v>
      </c>
      <c r="AS12" s="5" t="s">
        <v>68</v>
      </c>
      <c r="AT12" s="5" t="s">
        <v>169</v>
      </c>
      <c r="AU12" s="5" t="s">
        <v>80</v>
      </c>
      <c r="AV12" s="5" t="s">
        <v>71</v>
      </c>
      <c r="AW12" s="5" t="s">
        <v>73</v>
      </c>
      <c r="AX12" s="5" t="s">
        <v>72</v>
      </c>
      <c r="AY12" s="5" t="s">
        <v>63</v>
      </c>
      <c r="AZ12" s="5" t="s">
        <v>63</v>
      </c>
      <c r="BA12" s="5" t="s">
        <v>72</v>
      </c>
      <c r="BB12" s="5" t="s">
        <v>73</v>
      </c>
      <c r="BC12" s="5" t="s">
        <v>73</v>
      </c>
      <c r="BE12" s="5" t="s">
        <v>73</v>
      </c>
    </row>
    <row r="13" spans="1:58" ht="13.2" hidden="1" x14ac:dyDescent="0.25">
      <c r="A13" s="7">
        <v>45573.37752065972</v>
      </c>
      <c r="B13" s="8" t="s">
        <v>642</v>
      </c>
      <c r="C13" s="50" t="s">
        <v>643</v>
      </c>
      <c r="D13" s="49">
        <v>30.4</v>
      </c>
      <c r="E13" s="49">
        <v>0.42</v>
      </c>
      <c r="F13" s="8" t="s">
        <v>114</v>
      </c>
      <c r="G13" s="8" t="s">
        <v>76</v>
      </c>
      <c r="H13" s="8" t="s">
        <v>631</v>
      </c>
      <c r="I13" s="8" t="s">
        <v>63</v>
      </c>
      <c r="J13" s="8" t="s">
        <v>64</v>
      </c>
      <c r="K13" s="8" t="s">
        <v>64</v>
      </c>
      <c r="L13" s="8" t="s">
        <v>64</v>
      </c>
      <c r="M13" s="8" t="s">
        <v>64</v>
      </c>
      <c r="N13" s="8" t="s">
        <v>84</v>
      </c>
      <c r="O13" s="8" t="s">
        <v>64</v>
      </c>
      <c r="P13" s="8" t="s">
        <v>84</v>
      </c>
      <c r="Q13" s="8" t="s">
        <v>64</v>
      </c>
      <c r="R13" s="8" t="s">
        <v>64</v>
      </c>
      <c r="S13" s="8" t="s">
        <v>64</v>
      </c>
      <c r="T13" s="8" t="s">
        <v>64</v>
      </c>
      <c r="U13" s="8" t="s">
        <v>84</v>
      </c>
      <c r="V13" s="8" t="s">
        <v>64</v>
      </c>
      <c r="W13" s="8" t="s">
        <v>64</v>
      </c>
      <c r="X13" s="8" t="s">
        <v>64</v>
      </c>
      <c r="Y13" s="8" t="s">
        <v>64</v>
      </c>
      <c r="Z13" s="8" t="s">
        <v>66</v>
      </c>
      <c r="AA13" s="8" t="s">
        <v>66</v>
      </c>
      <c r="AB13" s="8" t="s">
        <v>66</v>
      </c>
      <c r="AC13" s="8" t="s">
        <v>65</v>
      </c>
      <c r="AD13" s="8" t="s">
        <v>65</v>
      </c>
      <c r="AE13" s="8" t="s">
        <v>66</v>
      </c>
      <c r="AF13" s="8" t="s">
        <v>66</v>
      </c>
      <c r="AG13" s="8" t="s">
        <v>65</v>
      </c>
      <c r="AH13" s="8" t="s">
        <v>66</v>
      </c>
      <c r="AI13" s="8" t="s">
        <v>79</v>
      </c>
      <c r="AJ13" s="8" t="s">
        <v>66</v>
      </c>
      <c r="AK13" s="8" t="s">
        <v>66</v>
      </c>
      <c r="AL13" s="8" t="s">
        <v>66</v>
      </c>
      <c r="AM13" s="8" t="s">
        <v>66</v>
      </c>
      <c r="AN13" s="8" t="s">
        <v>66</v>
      </c>
      <c r="AO13" s="8" t="s">
        <v>66</v>
      </c>
      <c r="AP13" s="8" t="s">
        <v>80</v>
      </c>
      <c r="AQ13" s="8" t="s">
        <v>80</v>
      </c>
      <c r="AR13" s="8" t="s">
        <v>63</v>
      </c>
      <c r="AS13" s="8" t="s">
        <v>68</v>
      </c>
      <c r="AT13" s="8" t="s">
        <v>69</v>
      </c>
      <c r="AU13" s="8" t="s">
        <v>70</v>
      </c>
      <c r="AV13" s="8" t="s">
        <v>71</v>
      </c>
      <c r="AW13" s="8" t="s">
        <v>73</v>
      </c>
      <c r="AX13" s="8" t="s">
        <v>73</v>
      </c>
      <c r="AY13" s="8" t="s">
        <v>72</v>
      </c>
      <c r="AZ13" s="8" t="s">
        <v>72</v>
      </c>
      <c r="BA13" s="8" t="s">
        <v>73</v>
      </c>
      <c r="BB13" s="8" t="s">
        <v>73</v>
      </c>
      <c r="BC13" s="8" t="s">
        <v>73</v>
      </c>
      <c r="BE13" s="8" t="s">
        <v>73</v>
      </c>
    </row>
    <row r="14" spans="1:58" ht="13.2" x14ac:dyDescent="0.25">
      <c r="A14" s="4">
        <v>45573.378887581013</v>
      </c>
      <c r="B14" s="5" t="s">
        <v>644</v>
      </c>
      <c r="C14" s="48" t="s">
        <v>645</v>
      </c>
      <c r="D14" s="49">
        <v>39.299999999999997</v>
      </c>
      <c r="E14" s="49">
        <v>0.08</v>
      </c>
      <c r="F14" s="5" t="s">
        <v>423</v>
      </c>
      <c r="G14" s="5" t="s">
        <v>76</v>
      </c>
      <c r="H14" s="5" t="s">
        <v>631</v>
      </c>
      <c r="I14" s="5" t="s">
        <v>73</v>
      </c>
      <c r="J14" s="5" t="s">
        <v>145</v>
      </c>
      <c r="K14" s="5" t="s">
        <v>84</v>
      </c>
      <c r="L14" s="5" t="s">
        <v>64</v>
      </c>
      <c r="M14" s="5" t="s">
        <v>84</v>
      </c>
      <c r="N14" s="5" t="s">
        <v>64</v>
      </c>
      <c r="O14" s="5" t="s">
        <v>64</v>
      </c>
      <c r="P14" s="5" t="s">
        <v>84</v>
      </c>
      <c r="Q14" s="5" t="s">
        <v>84</v>
      </c>
      <c r="R14" s="5" t="s">
        <v>64</v>
      </c>
      <c r="S14" s="5" t="s">
        <v>64</v>
      </c>
      <c r="T14" s="5" t="s">
        <v>78</v>
      </c>
      <c r="U14" s="5" t="s">
        <v>84</v>
      </c>
      <c r="V14" s="5" t="s">
        <v>64</v>
      </c>
      <c r="W14" s="5" t="s">
        <v>84</v>
      </c>
      <c r="X14" s="5" t="s">
        <v>64</v>
      </c>
      <c r="Y14" s="5" t="s">
        <v>64</v>
      </c>
      <c r="Z14" s="5" t="s">
        <v>66</v>
      </c>
      <c r="AA14" s="5" t="s">
        <v>65</v>
      </c>
      <c r="AB14" s="5" t="s">
        <v>79</v>
      </c>
      <c r="AC14" s="5" t="s">
        <v>65</v>
      </c>
      <c r="AD14" s="5" t="s">
        <v>65</v>
      </c>
      <c r="AE14" s="5" t="s">
        <v>65</v>
      </c>
      <c r="AF14" s="5" t="s">
        <v>65</v>
      </c>
      <c r="AG14" s="5" t="s">
        <v>65</v>
      </c>
      <c r="AH14" s="5" t="s">
        <v>66</v>
      </c>
      <c r="AI14" s="5" t="s">
        <v>101</v>
      </c>
      <c r="AJ14" s="5" t="s">
        <v>65</v>
      </c>
      <c r="AK14" s="5" t="s">
        <v>65</v>
      </c>
      <c r="AL14" s="5" t="s">
        <v>66</v>
      </c>
      <c r="AM14" s="5" t="s">
        <v>66</v>
      </c>
      <c r="AN14" s="5" t="s">
        <v>66</v>
      </c>
      <c r="AO14" s="5" t="s">
        <v>66</v>
      </c>
      <c r="AP14" s="5" t="s">
        <v>67</v>
      </c>
      <c r="AQ14" s="5" t="s">
        <v>67</v>
      </c>
      <c r="AR14" s="5" t="s">
        <v>86</v>
      </c>
      <c r="AS14" s="5" t="s">
        <v>343</v>
      </c>
      <c r="AT14" s="5" t="s">
        <v>69</v>
      </c>
      <c r="AU14" s="5" t="s">
        <v>70</v>
      </c>
      <c r="AV14" s="5" t="s">
        <v>71</v>
      </c>
      <c r="AW14" s="5" t="s">
        <v>72</v>
      </c>
      <c r="AX14" s="5" t="s">
        <v>63</v>
      </c>
      <c r="AY14" s="5" t="s">
        <v>72</v>
      </c>
      <c r="AZ14" s="5" t="s">
        <v>72</v>
      </c>
      <c r="BA14" s="5" t="s">
        <v>72</v>
      </c>
      <c r="BB14" s="5" t="s">
        <v>72</v>
      </c>
      <c r="BC14" s="5" t="s">
        <v>73</v>
      </c>
      <c r="BE14" s="5" t="s">
        <v>73</v>
      </c>
    </row>
    <row r="15" spans="1:58" ht="13.2" hidden="1" x14ac:dyDescent="0.25">
      <c r="A15" s="7">
        <v>45573.380233171294</v>
      </c>
      <c r="B15" s="8" t="s">
        <v>646</v>
      </c>
      <c r="C15" s="50" t="s">
        <v>647</v>
      </c>
      <c r="D15" s="49">
        <v>60.19</v>
      </c>
      <c r="E15" s="49">
        <v>0.33</v>
      </c>
      <c r="F15" s="8" t="s">
        <v>423</v>
      </c>
      <c r="G15" s="8" t="s">
        <v>76</v>
      </c>
      <c r="H15" s="8" t="s">
        <v>648</v>
      </c>
      <c r="I15" s="8" t="s">
        <v>63</v>
      </c>
      <c r="J15" s="8" t="s">
        <v>64</v>
      </c>
      <c r="K15" s="8" t="s">
        <v>84</v>
      </c>
      <c r="L15" s="8" t="s">
        <v>64</v>
      </c>
      <c r="M15" s="8" t="s">
        <v>84</v>
      </c>
      <c r="N15" s="8" t="s">
        <v>64</v>
      </c>
      <c r="O15" s="8" t="s">
        <v>64</v>
      </c>
      <c r="P15" s="8" t="s">
        <v>64</v>
      </c>
      <c r="Q15" s="8" t="s">
        <v>84</v>
      </c>
      <c r="R15" s="8" t="s">
        <v>64</v>
      </c>
      <c r="S15" s="8" t="s">
        <v>64</v>
      </c>
      <c r="T15" s="8" t="s">
        <v>64</v>
      </c>
      <c r="U15" s="8" t="s">
        <v>84</v>
      </c>
      <c r="V15" s="8" t="s">
        <v>64</v>
      </c>
      <c r="W15" s="8" t="s">
        <v>64</v>
      </c>
      <c r="X15" s="8" t="s">
        <v>64</v>
      </c>
      <c r="Y15" s="8" t="s">
        <v>64</v>
      </c>
      <c r="Z15" s="8" t="s">
        <v>66</v>
      </c>
      <c r="AA15" s="8" t="s">
        <v>65</v>
      </c>
      <c r="AB15" s="8" t="s">
        <v>65</v>
      </c>
      <c r="AC15" s="8" t="s">
        <v>66</v>
      </c>
      <c r="AD15" s="8" t="s">
        <v>66</v>
      </c>
      <c r="AE15" s="8" t="s">
        <v>65</v>
      </c>
      <c r="AF15" s="8" t="s">
        <v>66</v>
      </c>
      <c r="AG15" s="8" t="s">
        <v>66</v>
      </c>
      <c r="AH15" s="8" t="s">
        <v>66</v>
      </c>
      <c r="AI15" s="8" t="s">
        <v>66</v>
      </c>
      <c r="AJ15" s="8" t="s">
        <v>65</v>
      </c>
      <c r="AK15" s="8" t="s">
        <v>65</v>
      </c>
      <c r="AL15" s="8" t="s">
        <v>66</v>
      </c>
      <c r="AM15" s="8" t="s">
        <v>66</v>
      </c>
      <c r="AN15" s="8" t="s">
        <v>66</v>
      </c>
      <c r="AO15" s="8" t="s">
        <v>66</v>
      </c>
      <c r="AP15" s="8" t="s">
        <v>85</v>
      </c>
      <c r="AQ15" s="8" t="s">
        <v>151</v>
      </c>
      <c r="AR15" s="8" t="s">
        <v>63</v>
      </c>
      <c r="AS15" s="8" t="s">
        <v>81</v>
      </c>
      <c r="AT15" s="8" t="s">
        <v>69</v>
      </c>
      <c r="AU15" s="8" t="s">
        <v>70</v>
      </c>
      <c r="AV15" s="8" t="s">
        <v>67</v>
      </c>
      <c r="AW15" s="8" t="s">
        <v>63</v>
      </c>
      <c r="AX15" s="8" t="s">
        <v>73</v>
      </c>
      <c r="AY15" s="8" t="s">
        <v>63</v>
      </c>
      <c r="AZ15" s="8" t="s">
        <v>73</v>
      </c>
      <c r="BA15" s="8" t="s">
        <v>63</v>
      </c>
      <c r="BB15" s="8" t="s">
        <v>63</v>
      </c>
      <c r="BC15" s="8" t="s">
        <v>73</v>
      </c>
      <c r="BE15" s="8" t="s">
        <v>73</v>
      </c>
    </row>
    <row r="16" spans="1:58" ht="13.2" x14ac:dyDescent="0.25">
      <c r="A16" s="4">
        <v>45573.380666921294</v>
      </c>
      <c r="B16" s="5" t="s">
        <v>649</v>
      </c>
      <c r="C16" s="48" t="s">
        <v>650</v>
      </c>
      <c r="D16" s="49">
        <v>100</v>
      </c>
      <c r="E16" s="49">
        <v>0.42</v>
      </c>
      <c r="F16" s="5" t="s">
        <v>423</v>
      </c>
      <c r="G16" s="5" t="s">
        <v>76</v>
      </c>
      <c r="H16" s="5" t="s">
        <v>651</v>
      </c>
      <c r="I16" s="5" t="s">
        <v>73</v>
      </c>
      <c r="J16" s="5" t="s">
        <v>64</v>
      </c>
      <c r="K16" s="5" t="s">
        <v>64</v>
      </c>
      <c r="L16" s="5" t="s">
        <v>64</v>
      </c>
      <c r="M16" s="5" t="s">
        <v>84</v>
      </c>
      <c r="N16" s="5" t="s">
        <v>64</v>
      </c>
      <c r="O16" s="5" t="s">
        <v>84</v>
      </c>
      <c r="P16" s="5" t="s">
        <v>84</v>
      </c>
      <c r="Q16" s="5" t="s">
        <v>84</v>
      </c>
      <c r="R16" s="5" t="s">
        <v>64</v>
      </c>
      <c r="S16" s="5" t="s">
        <v>64</v>
      </c>
      <c r="T16" s="5" t="s">
        <v>64</v>
      </c>
      <c r="U16" s="5" t="s">
        <v>84</v>
      </c>
      <c r="V16" s="5" t="s">
        <v>64</v>
      </c>
      <c r="W16" s="5" t="s">
        <v>64</v>
      </c>
      <c r="X16" s="5" t="s">
        <v>64</v>
      </c>
      <c r="Y16" s="5" t="s">
        <v>64</v>
      </c>
      <c r="Z16" s="5" t="s">
        <v>66</v>
      </c>
      <c r="AA16" s="5" t="s">
        <v>65</v>
      </c>
      <c r="AB16" s="5" t="s">
        <v>66</v>
      </c>
      <c r="AC16" s="5" t="s">
        <v>65</v>
      </c>
      <c r="AD16" s="5" t="s">
        <v>66</v>
      </c>
      <c r="AE16" s="5" t="s">
        <v>65</v>
      </c>
      <c r="AF16" s="5" t="s">
        <v>66</v>
      </c>
      <c r="AG16" s="5" t="s">
        <v>66</v>
      </c>
      <c r="AH16" s="5" t="s">
        <v>79</v>
      </c>
      <c r="AI16" s="5" t="s">
        <v>79</v>
      </c>
      <c r="AJ16" s="5" t="s">
        <v>66</v>
      </c>
      <c r="AK16" s="5" t="s">
        <v>65</v>
      </c>
      <c r="AL16" s="5" t="s">
        <v>66</v>
      </c>
      <c r="AM16" s="5" t="s">
        <v>65</v>
      </c>
      <c r="AN16" s="5" t="s">
        <v>65</v>
      </c>
      <c r="AO16" s="5" t="s">
        <v>66</v>
      </c>
      <c r="AP16" s="5" t="s">
        <v>67</v>
      </c>
      <c r="AQ16" s="5" t="s">
        <v>67</v>
      </c>
      <c r="AR16" s="5" t="s">
        <v>86</v>
      </c>
      <c r="AS16" s="5" t="s">
        <v>68</v>
      </c>
      <c r="AT16" s="5" t="s">
        <v>87</v>
      </c>
      <c r="AU16" s="5" t="s">
        <v>67</v>
      </c>
      <c r="AV16" s="5" t="s">
        <v>71</v>
      </c>
      <c r="AW16" s="5" t="s">
        <v>72</v>
      </c>
      <c r="AX16" s="5" t="s">
        <v>72</v>
      </c>
      <c r="AY16" s="5" t="s">
        <v>63</v>
      </c>
      <c r="AZ16" s="5" t="s">
        <v>63</v>
      </c>
      <c r="BA16" s="5" t="s">
        <v>63</v>
      </c>
      <c r="BB16" s="5" t="s">
        <v>63</v>
      </c>
      <c r="BC16" s="5" t="s">
        <v>73</v>
      </c>
      <c r="BE16" s="5" t="s">
        <v>73</v>
      </c>
    </row>
    <row r="17" spans="1:58" ht="13.2" hidden="1" x14ac:dyDescent="0.25">
      <c r="A17" s="7">
        <v>45573.382040590281</v>
      </c>
      <c r="B17" s="8" t="s">
        <v>652</v>
      </c>
      <c r="C17" s="50" t="s">
        <v>653</v>
      </c>
      <c r="D17" s="49">
        <v>100</v>
      </c>
      <c r="E17" s="49">
        <v>0.5</v>
      </c>
      <c r="F17" s="8" t="s">
        <v>423</v>
      </c>
      <c r="G17" s="8" t="s">
        <v>76</v>
      </c>
      <c r="H17" s="8" t="s">
        <v>654</v>
      </c>
      <c r="I17" s="8" t="s">
        <v>63</v>
      </c>
      <c r="J17" s="8" t="s">
        <v>64</v>
      </c>
      <c r="K17" s="8" t="s">
        <v>64</v>
      </c>
      <c r="L17" s="8" t="s">
        <v>64</v>
      </c>
      <c r="M17" s="8" t="s">
        <v>84</v>
      </c>
      <c r="N17" s="8" t="s">
        <v>64</v>
      </c>
      <c r="O17" s="8" t="s">
        <v>78</v>
      </c>
      <c r="P17" s="8" t="s">
        <v>84</v>
      </c>
      <c r="Q17" s="8" t="s">
        <v>64</v>
      </c>
      <c r="R17" s="8" t="s">
        <v>64</v>
      </c>
      <c r="S17" s="8" t="s">
        <v>64</v>
      </c>
      <c r="T17" s="8" t="s">
        <v>78</v>
      </c>
      <c r="U17" s="8" t="s">
        <v>84</v>
      </c>
      <c r="V17" s="8" t="s">
        <v>64</v>
      </c>
      <c r="W17" s="8" t="s">
        <v>64</v>
      </c>
      <c r="X17" s="8" t="s">
        <v>84</v>
      </c>
      <c r="Y17" s="8" t="s">
        <v>64</v>
      </c>
      <c r="Z17" s="8" t="s">
        <v>65</v>
      </c>
      <c r="AA17" s="8" t="s">
        <v>65</v>
      </c>
      <c r="AB17" s="8" t="s">
        <v>66</v>
      </c>
      <c r="AC17" s="8" t="s">
        <v>65</v>
      </c>
      <c r="AD17" s="8" t="s">
        <v>66</v>
      </c>
      <c r="AE17" s="8" t="s">
        <v>65</v>
      </c>
      <c r="AF17" s="8" t="s">
        <v>66</v>
      </c>
      <c r="AG17" s="8" t="s">
        <v>65</v>
      </c>
      <c r="AH17" s="8" t="s">
        <v>65</v>
      </c>
      <c r="AI17" s="8" t="s">
        <v>79</v>
      </c>
      <c r="AJ17" s="8" t="s">
        <v>66</v>
      </c>
      <c r="AK17" s="8" t="s">
        <v>66</v>
      </c>
      <c r="AL17" s="8" t="s">
        <v>66</v>
      </c>
      <c r="AM17" s="8" t="s">
        <v>65</v>
      </c>
      <c r="AN17" s="8" t="s">
        <v>79</v>
      </c>
      <c r="AO17" s="8" t="s">
        <v>66</v>
      </c>
      <c r="AP17" s="8" t="s">
        <v>67</v>
      </c>
      <c r="AQ17" s="8" t="s">
        <v>67</v>
      </c>
      <c r="AR17" s="8" t="s">
        <v>86</v>
      </c>
      <c r="AS17" s="8" t="s">
        <v>655</v>
      </c>
      <c r="AT17" s="8" t="s">
        <v>69</v>
      </c>
      <c r="AU17" s="8" t="s">
        <v>93</v>
      </c>
      <c r="AV17" s="8" t="s">
        <v>71</v>
      </c>
      <c r="AW17" s="8" t="s">
        <v>73</v>
      </c>
      <c r="AX17" s="8" t="s">
        <v>73</v>
      </c>
      <c r="AY17" s="8" t="s">
        <v>72</v>
      </c>
      <c r="AZ17" s="8" t="s">
        <v>72</v>
      </c>
      <c r="BA17" s="8" t="s">
        <v>72</v>
      </c>
      <c r="BB17" s="8" t="s">
        <v>63</v>
      </c>
      <c r="BC17" s="8" t="s">
        <v>73</v>
      </c>
      <c r="BE17" s="8" t="s">
        <v>73</v>
      </c>
    </row>
    <row r="18" spans="1:58" ht="13.2" hidden="1" x14ac:dyDescent="0.25">
      <c r="A18" s="4">
        <v>45573.382158587963</v>
      </c>
      <c r="B18" s="5" t="s">
        <v>656</v>
      </c>
      <c r="C18" s="48" t="s">
        <v>657</v>
      </c>
      <c r="D18" s="49">
        <v>54.46</v>
      </c>
      <c r="E18" s="49">
        <v>0.46</v>
      </c>
      <c r="F18" s="5" t="s">
        <v>423</v>
      </c>
      <c r="G18" s="5" t="s">
        <v>76</v>
      </c>
      <c r="H18" s="5" t="s">
        <v>631</v>
      </c>
      <c r="I18" s="5" t="s">
        <v>63</v>
      </c>
      <c r="J18" s="5" t="s">
        <v>64</v>
      </c>
      <c r="K18" s="5" t="s">
        <v>64</v>
      </c>
      <c r="L18" s="5" t="s">
        <v>64</v>
      </c>
      <c r="M18" s="5" t="s">
        <v>84</v>
      </c>
      <c r="N18" s="5" t="s">
        <v>64</v>
      </c>
      <c r="O18" s="5" t="s">
        <v>64</v>
      </c>
      <c r="P18" s="5" t="s">
        <v>64</v>
      </c>
      <c r="Q18" s="5" t="s">
        <v>64</v>
      </c>
      <c r="R18" s="5" t="s">
        <v>64</v>
      </c>
      <c r="S18" s="5" t="s">
        <v>64</v>
      </c>
      <c r="T18" s="5" t="s">
        <v>64</v>
      </c>
      <c r="U18" s="5" t="s">
        <v>64</v>
      </c>
      <c r="V18" s="5" t="s">
        <v>64</v>
      </c>
      <c r="W18" s="5" t="s">
        <v>64</v>
      </c>
      <c r="X18" s="5" t="s">
        <v>64</v>
      </c>
      <c r="Y18" s="5" t="s">
        <v>64</v>
      </c>
      <c r="Z18" s="5" t="s">
        <v>65</v>
      </c>
      <c r="AA18" s="5" t="s">
        <v>65</v>
      </c>
      <c r="AB18" s="5" t="s">
        <v>65</v>
      </c>
      <c r="AC18" s="5" t="s">
        <v>65</v>
      </c>
      <c r="AD18" s="5" t="s">
        <v>65</v>
      </c>
      <c r="AE18" s="5" t="s">
        <v>65</v>
      </c>
      <c r="AF18" s="5" t="s">
        <v>65</v>
      </c>
      <c r="AG18" s="5" t="s">
        <v>66</v>
      </c>
      <c r="AH18" s="5" t="s">
        <v>66</v>
      </c>
      <c r="AI18" s="5" t="s">
        <v>79</v>
      </c>
      <c r="AJ18" s="5" t="s">
        <v>65</v>
      </c>
      <c r="AK18" s="5" t="s">
        <v>65</v>
      </c>
      <c r="AL18" s="5" t="s">
        <v>65</v>
      </c>
      <c r="AM18" s="5" t="s">
        <v>65</v>
      </c>
      <c r="AN18" s="5" t="s">
        <v>66</v>
      </c>
      <c r="AO18" s="5" t="s">
        <v>66</v>
      </c>
      <c r="AP18" s="5" t="s">
        <v>67</v>
      </c>
      <c r="AQ18" s="5" t="s">
        <v>85</v>
      </c>
      <c r="AR18" s="5" t="s">
        <v>63</v>
      </c>
      <c r="AS18" s="5" t="s">
        <v>343</v>
      </c>
      <c r="AT18" s="5" t="s">
        <v>87</v>
      </c>
      <c r="AU18" s="5" t="s">
        <v>67</v>
      </c>
      <c r="AV18" s="5" t="s">
        <v>71</v>
      </c>
      <c r="AW18" s="5" t="s">
        <v>72</v>
      </c>
      <c r="AX18" s="5" t="s">
        <v>72</v>
      </c>
      <c r="AY18" s="5" t="s">
        <v>63</v>
      </c>
      <c r="AZ18" s="5" t="s">
        <v>72</v>
      </c>
      <c r="BA18" s="5" t="s">
        <v>63</v>
      </c>
      <c r="BB18" s="5" t="s">
        <v>63</v>
      </c>
      <c r="BC18" s="5" t="s">
        <v>73</v>
      </c>
      <c r="BE18" s="5" t="s">
        <v>73</v>
      </c>
    </row>
    <row r="19" spans="1:58" ht="13.2" x14ac:dyDescent="0.25">
      <c r="A19" s="7">
        <v>45573.384647337967</v>
      </c>
      <c r="B19" s="8" t="s">
        <v>658</v>
      </c>
      <c r="C19" s="50" t="s">
        <v>659</v>
      </c>
      <c r="D19" s="49">
        <v>10.7</v>
      </c>
      <c r="E19" s="49">
        <v>0.08</v>
      </c>
      <c r="F19" s="8" t="s">
        <v>423</v>
      </c>
      <c r="G19" s="8" t="s">
        <v>76</v>
      </c>
      <c r="H19" s="8" t="s">
        <v>648</v>
      </c>
      <c r="I19" s="8" t="s">
        <v>73</v>
      </c>
      <c r="J19" s="8" t="s">
        <v>64</v>
      </c>
      <c r="K19" s="8" t="s">
        <v>84</v>
      </c>
      <c r="L19" s="8" t="s">
        <v>64</v>
      </c>
      <c r="M19" s="8" t="s">
        <v>78</v>
      </c>
      <c r="N19" s="8" t="s">
        <v>64</v>
      </c>
      <c r="O19" s="8" t="s">
        <v>64</v>
      </c>
      <c r="P19" s="8" t="s">
        <v>84</v>
      </c>
      <c r="Q19" s="8" t="s">
        <v>64</v>
      </c>
      <c r="R19" s="8" t="s">
        <v>64</v>
      </c>
      <c r="S19" s="8" t="s">
        <v>64</v>
      </c>
      <c r="T19" s="8" t="s">
        <v>64</v>
      </c>
      <c r="U19" s="8" t="s">
        <v>84</v>
      </c>
      <c r="V19" s="8" t="s">
        <v>64</v>
      </c>
      <c r="W19" s="8" t="s">
        <v>64</v>
      </c>
      <c r="X19" s="8" t="s">
        <v>64</v>
      </c>
      <c r="Y19" s="8" t="s">
        <v>64</v>
      </c>
      <c r="Z19" s="8" t="s">
        <v>66</v>
      </c>
      <c r="AA19" s="8" t="s">
        <v>65</v>
      </c>
      <c r="AB19" s="8" t="s">
        <v>66</v>
      </c>
      <c r="AC19" s="8" t="s">
        <v>65</v>
      </c>
      <c r="AD19" s="8" t="s">
        <v>66</v>
      </c>
      <c r="AE19" s="8" t="s">
        <v>65</v>
      </c>
      <c r="AF19" s="8" t="s">
        <v>66</v>
      </c>
      <c r="AG19" s="8" t="s">
        <v>66</v>
      </c>
      <c r="AH19" s="8" t="s">
        <v>66</v>
      </c>
      <c r="AI19" s="8" t="s">
        <v>79</v>
      </c>
      <c r="AJ19" s="8" t="s">
        <v>65</v>
      </c>
      <c r="AK19" s="8" t="s">
        <v>65</v>
      </c>
      <c r="AL19" s="8" t="s">
        <v>66</v>
      </c>
      <c r="AM19" s="8" t="s">
        <v>66</v>
      </c>
      <c r="AN19" s="8" t="s">
        <v>65</v>
      </c>
      <c r="AO19" s="8" t="s">
        <v>66</v>
      </c>
      <c r="AP19" s="8" t="s">
        <v>85</v>
      </c>
      <c r="AQ19" s="8" t="s">
        <v>85</v>
      </c>
      <c r="AR19" s="8" t="s">
        <v>63</v>
      </c>
      <c r="AS19" s="8" t="s">
        <v>97</v>
      </c>
      <c r="AT19" s="8" t="s">
        <v>87</v>
      </c>
      <c r="AU19" s="8" t="s">
        <v>85</v>
      </c>
      <c r="AV19" s="8" t="s">
        <v>71</v>
      </c>
      <c r="AW19" s="8" t="s">
        <v>72</v>
      </c>
      <c r="AX19" s="8" t="s">
        <v>73</v>
      </c>
      <c r="AY19" s="8" t="s">
        <v>72</v>
      </c>
      <c r="AZ19" s="8" t="s">
        <v>63</v>
      </c>
      <c r="BA19" s="8" t="s">
        <v>72</v>
      </c>
      <c r="BB19" s="8" t="s">
        <v>73</v>
      </c>
      <c r="BC19" s="8" t="s">
        <v>73</v>
      </c>
      <c r="BE19" s="8" t="s">
        <v>73</v>
      </c>
    </row>
    <row r="20" spans="1:58" ht="13.2" hidden="1" x14ac:dyDescent="0.25">
      <c r="A20" s="4">
        <v>45573.385597905093</v>
      </c>
      <c r="B20" s="5" t="s">
        <v>660</v>
      </c>
      <c r="C20" s="48" t="s">
        <v>661</v>
      </c>
      <c r="D20" s="49">
        <v>100</v>
      </c>
      <c r="E20" s="49">
        <v>1.25</v>
      </c>
      <c r="F20" s="5" t="s">
        <v>423</v>
      </c>
      <c r="G20" s="5" t="s">
        <v>76</v>
      </c>
      <c r="H20" s="5" t="s">
        <v>634</v>
      </c>
      <c r="I20" s="5" t="s">
        <v>63</v>
      </c>
      <c r="J20" s="5" t="s">
        <v>64</v>
      </c>
      <c r="K20" s="5" t="s">
        <v>84</v>
      </c>
      <c r="L20" s="5" t="s">
        <v>64</v>
      </c>
      <c r="M20" s="5" t="s">
        <v>84</v>
      </c>
      <c r="N20" s="5" t="s">
        <v>64</v>
      </c>
      <c r="O20" s="5" t="s">
        <v>84</v>
      </c>
      <c r="P20" s="5" t="s">
        <v>84</v>
      </c>
      <c r="Q20" s="5" t="s">
        <v>84</v>
      </c>
      <c r="R20" s="5" t="s">
        <v>64</v>
      </c>
      <c r="S20" s="5" t="s">
        <v>64</v>
      </c>
      <c r="T20" s="5" t="s">
        <v>64</v>
      </c>
      <c r="U20" s="5" t="s">
        <v>84</v>
      </c>
      <c r="V20" s="5" t="s">
        <v>64</v>
      </c>
      <c r="W20" s="5" t="s">
        <v>84</v>
      </c>
      <c r="X20" s="5" t="s">
        <v>84</v>
      </c>
      <c r="Y20" s="5" t="s">
        <v>64</v>
      </c>
      <c r="Z20" s="5" t="s">
        <v>66</v>
      </c>
      <c r="AA20" s="5" t="s">
        <v>66</v>
      </c>
      <c r="AB20" s="5" t="s">
        <v>66</v>
      </c>
      <c r="AC20" s="5" t="s">
        <v>66</v>
      </c>
      <c r="AD20" s="5" t="s">
        <v>66</v>
      </c>
      <c r="AE20" s="5" t="s">
        <v>66</v>
      </c>
      <c r="AF20" s="5" t="s">
        <v>66</v>
      </c>
      <c r="AG20" s="5" t="s">
        <v>66</v>
      </c>
      <c r="AH20" s="5" t="s">
        <v>79</v>
      </c>
      <c r="AI20" s="5" t="s">
        <v>79</v>
      </c>
      <c r="AJ20" s="5" t="s">
        <v>66</v>
      </c>
      <c r="AK20" s="5" t="s">
        <v>66</v>
      </c>
      <c r="AL20" s="5" t="s">
        <v>66</v>
      </c>
      <c r="AM20" s="5" t="s">
        <v>66</v>
      </c>
      <c r="AN20" s="5" t="s">
        <v>66</v>
      </c>
      <c r="AO20" s="5" t="s">
        <v>66</v>
      </c>
      <c r="AP20" s="5" t="s">
        <v>67</v>
      </c>
      <c r="AQ20" s="5" t="s">
        <v>67</v>
      </c>
      <c r="AR20" s="5" t="s">
        <v>86</v>
      </c>
      <c r="AS20" s="5" t="s">
        <v>68</v>
      </c>
      <c r="AT20" s="5" t="s">
        <v>69</v>
      </c>
      <c r="AU20" s="5" t="s">
        <v>70</v>
      </c>
      <c r="AV20" s="5" t="s">
        <v>71</v>
      </c>
      <c r="AW20" s="5" t="s">
        <v>73</v>
      </c>
      <c r="AX20" s="5" t="s">
        <v>73</v>
      </c>
      <c r="AY20" s="5" t="s">
        <v>72</v>
      </c>
      <c r="AZ20" s="5" t="s">
        <v>63</v>
      </c>
      <c r="BA20" s="5" t="s">
        <v>63</v>
      </c>
      <c r="BB20" s="5" t="s">
        <v>72</v>
      </c>
      <c r="BC20" s="5" t="s">
        <v>73</v>
      </c>
      <c r="BE20" s="5" t="s">
        <v>73</v>
      </c>
    </row>
    <row r="21" spans="1:58" ht="13.2" hidden="1" x14ac:dyDescent="0.25">
      <c r="A21" s="7">
        <v>45573.386784317132</v>
      </c>
      <c r="B21" s="8" t="s">
        <v>662</v>
      </c>
      <c r="C21" s="50" t="s">
        <v>663</v>
      </c>
      <c r="D21" s="49">
        <v>100</v>
      </c>
      <c r="E21" s="49">
        <v>0.71</v>
      </c>
      <c r="F21" s="8" t="s">
        <v>423</v>
      </c>
      <c r="G21" s="8" t="s">
        <v>76</v>
      </c>
      <c r="H21" s="8" t="s">
        <v>614</v>
      </c>
      <c r="I21" s="8" t="s">
        <v>63</v>
      </c>
      <c r="J21" s="8" t="s">
        <v>64</v>
      </c>
      <c r="K21" s="8" t="s">
        <v>64</v>
      </c>
      <c r="L21" s="8" t="s">
        <v>64</v>
      </c>
      <c r="M21" s="8" t="s">
        <v>78</v>
      </c>
      <c r="N21" s="8" t="s">
        <v>64</v>
      </c>
      <c r="O21" s="8" t="s">
        <v>64</v>
      </c>
      <c r="P21" s="8" t="s">
        <v>64</v>
      </c>
      <c r="Q21" s="8" t="s">
        <v>64</v>
      </c>
      <c r="R21" s="8" t="s">
        <v>64</v>
      </c>
      <c r="S21" s="8" t="s">
        <v>64</v>
      </c>
      <c r="T21" s="8" t="s">
        <v>64</v>
      </c>
      <c r="U21" s="8" t="s">
        <v>64</v>
      </c>
      <c r="V21" s="8" t="s">
        <v>64</v>
      </c>
      <c r="W21" s="8" t="s">
        <v>64</v>
      </c>
      <c r="X21" s="8" t="s">
        <v>64</v>
      </c>
      <c r="Y21" s="8" t="s">
        <v>64</v>
      </c>
      <c r="Z21" s="8" t="s">
        <v>66</v>
      </c>
      <c r="AA21" s="8" t="s">
        <v>66</v>
      </c>
      <c r="AB21" s="8" t="s">
        <v>66</v>
      </c>
      <c r="AC21" s="8" t="s">
        <v>66</v>
      </c>
      <c r="AD21" s="8" t="s">
        <v>66</v>
      </c>
      <c r="AE21" s="8" t="s">
        <v>66</v>
      </c>
      <c r="AF21" s="8" t="s">
        <v>66</v>
      </c>
      <c r="AG21" s="8" t="s">
        <v>66</v>
      </c>
      <c r="AH21" s="8" t="s">
        <v>66</v>
      </c>
      <c r="AI21" s="8" t="s">
        <v>79</v>
      </c>
      <c r="AJ21" s="8" t="s">
        <v>66</v>
      </c>
      <c r="AK21" s="8" t="s">
        <v>66</v>
      </c>
      <c r="AL21" s="8" t="s">
        <v>66</v>
      </c>
      <c r="AM21" s="8" t="s">
        <v>66</v>
      </c>
      <c r="AN21" s="8" t="s">
        <v>66</v>
      </c>
      <c r="AO21" s="8" t="s">
        <v>66</v>
      </c>
      <c r="AP21" s="8" t="s">
        <v>67</v>
      </c>
      <c r="AQ21" s="8" t="s">
        <v>67</v>
      </c>
      <c r="AR21" s="8" t="s">
        <v>63</v>
      </c>
      <c r="AS21" s="8" t="s">
        <v>81</v>
      </c>
      <c r="AT21" s="8" t="s">
        <v>69</v>
      </c>
      <c r="AU21" s="8" t="s">
        <v>70</v>
      </c>
      <c r="AV21" s="8" t="s">
        <v>71</v>
      </c>
      <c r="AW21" s="8" t="s">
        <v>72</v>
      </c>
      <c r="AX21" s="8" t="s">
        <v>72</v>
      </c>
      <c r="AY21" s="8" t="s">
        <v>63</v>
      </c>
      <c r="AZ21" s="8" t="s">
        <v>63</v>
      </c>
      <c r="BA21" s="8" t="s">
        <v>63</v>
      </c>
      <c r="BB21" s="8" t="s">
        <v>63</v>
      </c>
      <c r="BC21" s="8" t="s">
        <v>73</v>
      </c>
      <c r="BE21" s="8" t="s">
        <v>73</v>
      </c>
    </row>
    <row r="22" spans="1:58" ht="13.2" hidden="1" x14ac:dyDescent="0.25">
      <c r="A22" s="4">
        <v>45573.387280208335</v>
      </c>
      <c r="B22" s="5" t="s">
        <v>664</v>
      </c>
      <c r="C22" s="48" t="s">
        <v>665</v>
      </c>
      <c r="D22" s="49">
        <v>33.93</v>
      </c>
      <c r="E22" s="49">
        <v>0.21</v>
      </c>
      <c r="F22" s="5" t="s">
        <v>423</v>
      </c>
      <c r="G22" s="5" t="s">
        <v>539</v>
      </c>
      <c r="H22" s="5" t="s">
        <v>631</v>
      </c>
      <c r="I22" s="5" t="s">
        <v>63</v>
      </c>
      <c r="J22" s="5" t="s">
        <v>64</v>
      </c>
      <c r="K22" s="5" t="s">
        <v>64</v>
      </c>
      <c r="L22" s="5" t="s">
        <v>64</v>
      </c>
      <c r="M22" s="5" t="s">
        <v>78</v>
      </c>
      <c r="N22" s="5" t="s">
        <v>64</v>
      </c>
      <c r="O22" s="5" t="s">
        <v>84</v>
      </c>
      <c r="P22" s="5" t="s">
        <v>84</v>
      </c>
      <c r="Q22" s="5" t="s">
        <v>64</v>
      </c>
      <c r="R22" s="5" t="s">
        <v>64</v>
      </c>
      <c r="S22" s="5" t="s">
        <v>64</v>
      </c>
      <c r="T22" s="5" t="s">
        <v>64</v>
      </c>
      <c r="U22" s="5" t="s">
        <v>64</v>
      </c>
      <c r="V22" s="5" t="s">
        <v>64</v>
      </c>
      <c r="W22" s="5" t="s">
        <v>84</v>
      </c>
      <c r="X22" s="5" t="s">
        <v>84</v>
      </c>
      <c r="Y22" s="5" t="s">
        <v>64</v>
      </c>
      <c r="Z22" s="5" t="s">
        <v>66</v>
      </c>
      <c r="AA22" s="5" t="s">
        <v>66</v>
      </c>
      <c r="AB22" s="5" t="s">
        <v>66</v>
      </c>
      <c r="AC22" s="5" t="s">
        <v>101</v>
      </c>
      <c r="AD22" s="5" t="s">
        <v>66</v>
      </c>
      <c r="AE22" s="5" t="s">
        <v>66</v>
      </c>
      <c r="AF22" s="5" t="s">
        <v>66</v>
      </c>
      <c r="AG22" s="5" t="s">
        <v>66</v>
      </c>
      <c r="AH22" s="5" t="s">
        <v>66</v>
      </c>
      <c r="AI22" s="5" t="s">
        <v>66</v>
      </c>
      <c r="AJ22" s="5" t="s">
        <v>66</v>
      </c>
      <c r="AK22" s="5" t="s">
        <v>66</v>
      </c>
      <c r="AL22" s="5" t="s">
        <v>66</v>
      </c>
      <c r="AM22" s="5" t="s">
        <v>66</v>
      </c>
      <c r="AN22" s="5" t="s">
        <v>66</v>
      </c>
      <c r="AO22" s="5" t="s">
        <v>66</v>
      </c>
      <c r="AP22" s="5" t="s">
        <v>67</v>
      </c>
      <c r="AQ22" s="5" t="s">
        <v>67</v>
      </c>
      <c r="AR22" s="5" t="s">
        <v>86</v>
      </c>
      <c r="AS22" s="5" t="s">
        <v>68</v>
      </c>
      <c r="AT22" s="5" t="s">
        <v>87</v>
      </c>
      <c r="AU22" s="5" t="s">
        <v>67</v>
      </c>
      <c r="AV22" s="5" t="s">
        <v>71</v>
      </c>
      <c r="AW22" s="5" t="s">
        <v>63</v>
      </c>
      <c r="AX22" s="5" t="s">
        <v>72</v>
      </c>
      <c r="AY22" s="5" t="s">
        <v>63</v>
      </c>
      <c r="AZ22" s="5" t="s">
        <v>72</v>
      </c>
      <c r="BA22" s="5" t="s">
        <v>63</v>
      </c>
      <c r="BB22" s="5" t="s">
        <v>73</v>
      </c>
      <c r="BC22" s="5" t="s">
        <v>73</v>
      </c>
      <c r="BE22" s="5" t="s">
        <v>73</v>
      </c>
    </row>
    <row r="23" spans="1:58" ht="13.2" x14ac:dyDescent="0.25">
      <c r="A23" s="7">
        <v>45573.394556840278</v>
      </c>
      <c r="B23" s="8" t="s">
        <v>666</v>
      </c>
      <c r="C23" s="50" t="s">
        <v>667</v>
      </c>
      <c r="D23" s="49">
        <v>100</v>
      </c>
      <c r="E23" s="49">
        <v>1.38</v>
      </c>
      <c r="F23" s="8" t="s">
        <v>423</v>
      </c>
      <c r="G23" s="8" t="s">
        <v>76</v>
      </c>
      <c r="H23" s="8" t="s">
        <v>631</v>
      </c>
      <c r="I23" s="8" t="s">
        <v>73</v>
      </c>
      <c r="J23" s="8" t="s">
        <v>64</v>
      </c>
      <c r="K23" s="8" t="s">
        <v>64</v>
      </c>
      <c r="L23" s="8" t="s">
        <v>64</v>
      </c>
      <c r="M23" s="8" t="s">
        <v>78</v>
      </c>
      <c r="N23" s="8" t="s">
        <v>64</v>
      </c>
      <c r="O23" s="8" t="s">
        <v>84</v>
      </c>
      <c r="P23" s="8" t="s">
        <v>84</v>
      </c>
      <c r="Q23" s="8" t="s">
        <v>84</v>
      </c>
      <c r="R23" s="8" t="s">
        <v>64</v>
      </c>
      <c r="S23" s="8" t="s">
        <v>64</v>
      </c>
      <c r="T23" s="8" t="s">
        <v>64</v>
      </c>
      <c r="U23" s="8" t="s">
        <v>64</v>
      </c>
      <c r="V23" s="8" t="s">
        <v>64</v>
      </c>
      <c r="W23" s="8" t="s">
        <v>64</v>
      </c>
      <c r="X23" s="8" t="s">
        <v>64</v>
      </c>
      <c r="Y23" s="8" t="s">
        <v>78</v>
      </c>
      <c r="Z23" s="8" t="s">
        <v>66</v>
      </c>
      <c r="AA23" s="8" t="s">
        <v>65</v>
      </c>
      <c r="AB23" s="8" t="s">
        <v>79</v>
      </c>
      <c r="AC23" s="8" t="s">
        <v>65</v>
      </c>
      <c r="AD23" s="8" t="s">
        <v>65</v>
      </c>
      <c r="AE23" s="8" t="s">
        <v>65</v>
      </c>
      <c r="AF23" s="8" t="s">
        <v>66</v>
      </c>
      <c r="AG23" s="8" t="s">
        <v>66</v>
      </c>
      <c r="AH23" s="8" t="s">
        <v>79</v>
      </c>
      <c r="AI23" s="8" t="s">
        <v>66</v>
      </c>
      <c r="AJ23" s="8" t="s">
        <v>66</v>
      </c>
      <c r="AK23" s="8" t="s">
        <v>65</v>
      </c>
      <c r="AL23" s="8" t="s">
        <v>66</v>
      </c>
      <c r="AM23" s="8" t="s">
        <v>65</v>
      </c>
      <c r="AN23" s="8" t="s">
        <v>79</v>
      </c>
      <c r="AO23" s="8" t="s">
        <v>66</v>
      </c>
      <c r="AP23" s="8" t="s">
        <v>67</v>
      </c>
      <c r="AQ23" s="8" t="s">
        <v>67</v>
      </c>
      <c r="AR23" s="8" t="s">
        <v>63</v>
      </c>
      <c r="AS23" s="8" t="s">
        <v>668</v>
      </c>
      <c r="AT23" s="8" t="s">
        <v>69</v>
      </c>
      <c r="AU23" s="8" t="s">
        <v>70</v>
      </c>
      <c r="AV23" s="8" t="s">
        <v>132</v>
      </c>
      <c r="AW23" s="8" t="s">
        <v>72</v>
      </c>
      <c r="AX23" s="8" t="s">
        <v>72</v>
      </c>
      <c r="AY23" s="8" t="s">
        <v>63</v>
      </c>
      <c r="AZ23" s="8" t="s">
        <v>63</v>
      </c>
      <c r="BA23" s="8" t="s">
        <v>73</v>
      </c>
      <c r="BB23" s="8" t="s">
        <v>73</v>
      </c>
      <c r="BC23" s="8" t="s">
        <v>73</v>
      </c>
      <c r="BE23" s="8" t="s">
        <v>73</v>
      </c>
    </row>
    <row r="24" spans="1:58" ht="13.2" hidden="1" x14ac:dyDescent="0.25">
      <c r="A24" s="4">
        <v>45573.395885011574</v>
      </c>
      <c r="B24" s="5" t="s">
        <v>669</v>
      </c>
      <c r="C24" s="48" t="s">
        <v>670</v>
      </c>
      <c r="D24" s="49">
        <v>54.46</v>
      </c>
      <c r="E24" s="49">
        <v>0.08</v>
      </c>
      <c r="F24" s="5" t="s">
        <v>423</v>
      </c>
      <c r="G24" s="5" t="s">
        <v>76</v>
      </c>
      <c r="H24" s="5" t="s">
        <v>614</v>
      </c>
      <c r="I24" s="5" t="s">
        <v>63</v>
      </c>
      <c r="J24" s="5" t="s">
        <v>64</v>
      </c>
      <c r="K24" s="5" t="s">
        <v>64</v>
      </c>
      <c r="L24" s="5" t="s">
        <v>64</v>
      </c>
      <c r="M24" s="5" t="s">
        <v>78</v>
      </c>
      <c r="N24" s="5" t="s">
        <v>64</v>
      </c>
      <c r="O24" s="5" t="s">
        <v>64</v>
      </c>
      <c r="P24" s="5" t="s">
        <v>64</v>
      </c>
      <c r="Q24" s="5" t="s">
        <v>64</v>
      </c>
      <c r="R24" s="5" t="s">
        <v>64</v>
      </c>
      <c r="S24" s="5" t="s">
        <v>64</v>
      </c>
      <c r="T24" s="5" t="s">
        <v>64</v>
      </c>
      <c r="U24" s="5" t="s">
        <v>64</v>
      </c>
      <c r="V24" s="5" t="s">
        <v>64</v>
      </c>
      <c r="W24" s="5" t="s">
        <v>64</v>
      </c>
      <c r="X24" s="5" t="s">
        <v>64</v>
      </c>
      <c r="Y24" s="5" t="s">
        <v>64</v>
      </c>
      <c r="Z24" s="5" t="s">
        <v>65</v>
      </c>
      <c r="AA24" s="5" t="s">
        <v>65</v>
      </c>
      <c r="AB24" s="5" t="s">
        <v>66</v>
      </c>
      <c r="AC24" s="5" t="s">
        <v>65</v>
      </c>
      <c r="AD24" s="5" t="s">
        <v>65</v>
      </c>
      <c r="AE24" s="5" t="s">
        <v>65</v>
      </c>
      <c r="AF24" s="5" t="s">
        <v>66</v>
      </c>
      <c r="AG24" s="5" t="s">
        <v>65</v>
      </c>
      <c r="AH24" s="5" t="s">
        <v>65</v>
      </c>
      <c r="AI24" s="5" t="s">
        <v>101</v>
      </c>
      <c r="AJ24" s="5" t="s">
        <v>66</v>
      </c>
      <c r="AK24" s="5" t="s">
        <v>65</v>
      </c>
      <c r="AL24" s="5" t="s">
        <v>66</v>
      </c>
      <c r="AM24" s="5" t="s">
        <v>66</v>
      </c>
      <c r="AN24" s="5" t="s">
        <v>65</v>
      </c>
      <c r="AO24" s="5" t="s">
        <v>65</v>
      </c>
      <c r="AP24" s="5" t="s">
        <v>67</v>
      </c>
      <c r="AQ24" s="5" t="s">
        <v>67</v>
      </c>
      <c r="AR24" s="5" t="s">
        <v>63</v>
      </c>
      <c r="AS24" s="5" t="s">
        <v>68</v>
      </c>
      <c r="AT24" s="5" t="s">
        <v>87</v>
      </c>
      <c r="AU24" s="5" t="s">
        <v>70</v>
      </c>
      <c r="AV24" s="5" t="s">
        <v>71</v>
      </c>
      <c r="AW24" s="5" t="s">
        <v>72</v>
      </c>
      <c r="AX24" s="5" t="s">
        <v>72</v>
      </c>
      <c r="AY24" s="5" t="s">
        <v>72</v>
      </c>
      <c r="AZ24" s="5" t="s">
        <v>73</v>
      </c>
      <c r="BA24" s="5" t="s">
        <v>72</v>
      </c>
      <c r="BB24" s="5" t="s">
        <v>73</v>
      </c>
      <c r="BC24" s="5" t="s">
        <v>73</v>
      </c>
      <c r="BE24" s="5" t="s">
        <v>73</v>
      </c>
    </row>
    <row r="25" spans="1:58" ht="13.2" hidden="1" x14ac:dyDescent="0.25">
      <c r="A25" s="7">
        <v>45573.396000706023</v>
      </c>
      <c r="B25" s="8" t="s">
        <v>671</v>
      </c>
      <c r="C25" s="50" t="s">
        <v>672</v>
      </c>
      <c r="D25" s="49">
        <v>100</v>
      </c>
      <c r="E25" s="49">
        <v>1.29</v>
      </c>
      <c r="F25" s="8" t="s">
        <v>114</v>
      </c>
      <c r="G25" s="8" t="s">
        <v>76</v>
      </c>
      <c r="H25" s="8" t="s">
        <v>631</v>
      </c>
      <c r="I25" s="8" t="s">
        <v>63</v>
      </c>
      <c r="J25" s="8" t="s">
        <v>64</v>
      </c>
      <c r="K25" s="8" t="s">
        <v>64</v>
      </c>
      <c r="L25" s="8" t="s">
        <v>64</v>
      </c>
      <c r="M25" s="8" t="s">
        <v>78</v>
      </c>
      <c r="N25" s="8" t="s">
        <v>64</v>
      </c>
      <c r="O25" s="8" t="s">
        <v>84</v>
      </c>
      <c r="P25" s="8" t="s">
        <v>64</v>
      </c>
      <c r="Q25" s="8" t="s">
        <v>64</v>
      </c>
      <c r="R25" s="8" t="s">
        <v>64</v>
      </c>
      <c r="S25" s="8" t="s">
        <v>64</v>
      </c>
      <c r="T25" s="8" t="s">
        <v>64</v>
      </c>
      <c r="U25" s="8" t="s">
        <v>78</v>
      </c>
      <c r="V25" s="8" t="s">
        <v>64</v>
      </c>
      <c r="W25" s="8" t="s">
        <v>64</v>
      </c>
      <c r="X25" s="8" t="s">
        <v>64</v>
      </c>
      <c r="Y25" s="8" t="s">
        <v>64</v>
      </c>
      <c r="Z25" s="8" t="s">
        <v>66</v>
      </c>
      <c r="AA25" s="8" t="s">
        <v>65</v>
      </c>
      <c r="AB25" s="8" t="s">
        <v>66</v>
      </c>
      <c r="AC25" s="8" t="s">
        <v>66</v>
      </c>
      <c r="AD25" s="8" t="s">
        <v>65</v>
      </c>
      <c r="AE25" s="8" t="s">
        <v>66</v>
      </c>
      <c r="AF25" s="8" t="s">
        <v>66</v>
      </c>
      <c r="AG25" s="8" t="s">
        <v>66</v>
      </c>
      <c r="AH25" s="8" t="s">
        <v>65</v>
      </c>
      <c r="AI25" s="8" t="s">
        <v>79</v>
      </c>
      <c r="AJ25" s="8" t="s">
        <v>66</v>
      </c>
      <c r="AK25" s="8" t="s">
        <v>66</v>
      </c>
      <c r="AL25" s="8" t="s">
        <v>66</v>
      </c>
      <c r="AM25" s="8" t="s">
        <v>65</v>
      </c>
      <c r="AN25" s="8" t="s">
        <v>66</v>
      </c>
      <c r="AO25" s="8" t="s">
        <v>66</v>
      </c>
      <c r="AP25" s="8" t="s">
        <v>85</v>
      </c>
      <c r="AQ25" s="8" t="s">
        <v>85</v>
      </c>
      <c r="AR25" s="8" t="s">
        <v>63</v>
      </c>
      <c r="AS25" s="8" t="s">
        <v>115</v>
      </c>
      <c r="AT25" s="8" t="s">
        <v>87</v>
      </c>
      <c r="AU25" s="8" t="s">
        <v>67</v>
      </c>
      <c r="AV25" s="8" t="s">
        <v>71</v>
      </c>
      <c r="AW25" s="8" t="s">
        <v>72</v>
      </c>
      <c r="AX25" s="8" t="s">
        <v>72</v>
      </c>
      <c r="AY25" s="8" t="s">
        <v>72</v>
      </c>
      <c r="AZ25" s="8" t="s">
        <v>72</v>
      </c>
      <c r="BA25" s="8" t="s">
        <v>72</v>
      </c>
      <c r="BB25" s="8" t="s">
        <v>72</v>
      </c>
      <c r="BC25" s="8" t="s">
        <v>73</v>
      </c>
      <c r="BE25" s="8" t="s">
        <v>63</v>
      </c>
      <c r="BF25" s="10" t="s">
        <v>271</v>
      </c>
    </row>
    <row r="26" spans="1:58" ht="13.2" hidden="1" x14ac:dyDescent="0.25">
      <c r="A26" s="4">
        <v>45573.396306041672</v>
      </c>
      <c r="B26" s="5" t="s">
        <v>673</v>
      </c>
      <c r="C26" s="48" t="s">
        <v>674</v>
      </c>
      <c r="D26" s="49">
        <v>58.93</v>
      </c>
      <c r="E26" s="49">
        <v>0.63</v>
      </c>
      <c r="F26" s="5" t="s">
        <v>423</v>
      </c>
      <c r="G26" s="5" t="s">
        <v>539</v>
      </c>
      <c r="H26" s="5" t="s">
        <v>618</v>
      </c>
      <c r="I26" s="5" t="s">
        <v>63</v>
      </c>
      <c r="J26" s="5" t="s">
        <v>64</v>
      </c>
      <c r="K26" s="5" t="s">
        <v>84</v>
      </c>
      <c r="L26" s="5" t="s">
        <v>64</v>
      </c>
      <c r="M26" s="5" t="s">
        <v>64</v>
      </c>
      <c r="N26" s="5" t="s">
        <v>64</v>
      </c>
      <c r="O26" s="5" t="s">
        <v>84</v>
      </c>
      <c r="P26" s="5" t="s">
        <v>84</v>
      </c>
      <c r="Q26" s="5" t="s">
        <v>84</v>
      </c>
      <c r="R26" s="5" t="s">
        <v>64</v>
      </c>
      <c r="S26" s="5" t="s">
        <v>64</v>
      </c>
      <c r="T26" s="5" t="s">
        <v>64</v>
      </c>
      <c r="U26" s="5" t="s">
        <v>84</v>
      </c>
      <c r="V26" s="5" t="s">
        <v>84</v>
      </c>
      <c r="W26" s="5" t="s">
        <v>64</v>
      </c>
      <c r="X26" s="5" t="s">
        <v>64</v>
      </c>
      <c r="Y26" s="5" t="s">
        <v>64</v>
      </c>
      <c r="Z26" s="5" t="s">
        <v>65</v>
      </c>
      <c r="AA26" s="5" t="s">
        <v>79</v>
      </c>
      <c r="AB26" s="5" t="s">
        <v>65</v>
      </c>
      <c r="AC26" s="5" t="s">
        <v>65</v>
      </c>
      <c r="AD26" s="5" t="s">
        <v>66</v>
      </c>
      <c r="AE26" s="5" t="s">
        <v>65</v>
      </c>
      <c r="AF26" s="5" t="s">
        <v>65</v>
      </c>
      <c r="AG26" s="5" t="s">
        <v>65</v>
      </c>
      <c r="AH26" s="5" t="s">
        <v>65</v>
      </c>
      <c r="AI26" s="5" t="s">
        <v>65</v>
      </c>
      <c r="AJ26" s="5" t="s">
        <v>66</v>
      </c>
      <c r="AK26" s="5" t="s">
        <v>66</v>
      </c>
      <c r="AL26" s="5" t="s">
        <v>66</v>
      </c>
      <c r="AM26" s="5" t="s">
        <v>79</v>
      </c>
      <c r="AN26" s="5" t="s">
        <v>65</v>
      </c>
      <c r="AO26" s="5" t="s">
        <v>65</v>
      </c>
      <c r="AP26" s="5" t="s">
        <v>67</v>
      </c>
      <c r="AQ26" s="5" t="s">
        <v>67</v>
      </c>
      <c r="AR26" s="5" t="s">
        <v>86</v>
      </c>
      <c r="AS26" s="5" t="s">
        <v>81</v>
      </c>
      <c r="AT26" s="5" t="s">
        <v>87</v>
      </c>
      <c r="AU26" s="5" t="s">
        <v>80</v>
      </c>
      <c r="AV26" s="5" t="s">
        <v>80</v>
      </c>
      <c r="AW26" s="5" t="s">
        <v>72</v>
      </c>
      <c r="AX26" s="5" t="s">
        <v>72</v>
      </c>
      <c r="AY26" s="5" t="s">
        <v>72</v>
      </c>
      <c r="AZ26" s="5" t="s">
        <v>72</v>
      </c>
      <c r="BA26" s="5" t="s">
        <v>73</v>
      </c>
      <c r="BB26" s="5" t="s">
        <v>73</v>
      </c>
      <c r="BC26" s="5" t="s">
        <v>73</v>
      </c>
      <c r="BD26" s="5" t="s">
        <v>116</v>
      </c>
      <c r="BE26" s="5" t="s">
        <v>73</v>
      </c>
    </row>
    <row r="27" spans="1:58" ht="13.2" hidden="1" x14ac:dyDescent="0.25">
      <c r="A27" s="7">
        <v>45573.397465902774</v>
      </c>
      <c r="B27" s="8" t="s">
        <v>675</v>
      </c>
      <c r="C27" s="50" t="s">
        <v>676</v>
      </c>
      <c r="D27" s="49">
        <v>14.3</v>
      </c>
      <c r="E27" s="49">
        <v>0.63</v>
      </c>
      <c r="F27" s="8" t="s">
        <v>114</v>
      </c>
      <c r="G27" s="8" t="s">
        <v>76</v>
      </c>
      <c r="H27" s="8" t="s">
        <v>631</v>
      </c>
      <c r="I27" s="8" t="s">
        <v>63</v>
      </c>
      <c r="J27" s="8" t="s">
        <v>64</v>
      </c>
      <c r="K27" s="8" t="s">
        <v>64</v>
      </c>
      <c r="L27" s="8" t="s">
        <v>64</v>
      </c>
      <c r="M27" s="8" t="s">
        <v>84</v>
      </c>
      <c r="N27" s="8" t="s">
        <v>84</v>
      </c>
      <c r="O27" s="8" t="s">
        <v>64</v>
      </c>
      <c r="P27" s="8" t="s">
        <v>84</v>
      </c>
      <c r="Q27" s="8" t="s">
        <v>78</v>
      </c>
      <c r="R27" s="8" t="s">
        <v>64</v>
      </c>
      <c r="S27" s="8" t="s">
        <v>64</v>
      </c>
      <c r="T27" s="8" t="s">
        <v>64</v>
      </c>
      <c r="U27" s="8" t="s">
        <v>84</v>
      </c>
      <c r="V27" s="8" t="s">
        <v>64</v>
      </c>
      <c r="W27" s="8" t="s">
        <v>64</v>
      </c>
      <c r="X27" s="8" t="s">
        <v>64</v>
      </c>
      <c r="Y27" s="8" t="s">
        <v>64</v>
      </c>
      <c r="Z27" s="8" t="s">
        <v>66</v>
      </c>
      <c r="AA27" s="8" t="s">
        <v>79</v>
      </c>
      <c r="AB27" s="8" t="s">
        <v>65</v>
      </c>
      <c r="AC27" s="8" t="s">
        <v>66</v>
      </c>
      <c r="AD27" s="8" t="s">
        <v>66</v>
      </c>
      <c r="AE27" s="8" t="s">
        <v>66</v>
      </c>
      <c r="AF27" s="8" t="s">
        <v>79</v>
      </c>
      <c r="AG27" s="8" t="s">
        <v>79</v>
      </c>
      <c r="AH27" s="8" t="s">
        <v>79</v>
      </c>
      <c r="AI27" s="8" t="s">
        <v>66</v>
      </c>
      <c r="AJ27" s="8" t="s">
        <v>79</v>
      </c>
      <c r="AK27" s="8" t="s">
        <v>79</v>
      </c>
      <c r="AL27" s="8" t="s">
        <v>79</v>
      </c>
      <c r="AM27" s="8" t="s">
        <v>66</v>
      </c>
      <c r="AN27" s="8" t="s">
        <v>66</v>
      </c>
      <c r="AO27" s="8" t="s">
        <v>66</v>
      </c>
      <c r="AP27" s="8" t="s">
        <v>67</v>
      </c>
      <c r="AQ27" s="8" t="s">
        <v>67</v>
      </c>
      <c r="AR27" s="8" t="s">
        <v>73</v>
      </c>
      <c r="AS27" s="8" t="s">
        <v>68</v>
      </c>
      <c r="AT27" s="8" t="s">
        <v>87</v>
      </c>
      <c r="AU27" s="8" t="s">
        <v>70</v>
      </c>
      <c r="AV27" s="8" t="s">
        <v>132</v>
      </c>
      <c r="AW27" s="8" t="s">
        <v>63</v>
      </c>
      <c r="AX27" s="8" t="s">
        <v>72</v>
      </c>
      <c r="AY27" s="8" t="s">
        <v>72</v>
      </c>
      <c r="AZ27" s="8" t="s">
        <v>63</v>
      </c>
      <c r="BA27" s="8" t="s">
        <v>72</v>
      </c>
      <c r="BB27" s="8" t="s">
        <v>72</v>
      </c>
      <c r="BC27" s="8" t="s">
        <v>73</v>
      </c>
      <c r="BE27" s="8" t="s">
        <v>73</v>
      </c>
    </row>
    <row r="28" spans="1:58" ht="13.2" hidden="1" x14ac:dyDescent="0.25">
      <c r="A28" s="4">
        <v>45573.400190150467</v>
      </c>
      <c r="B28" s="5" t="s">
        <v>677</v>
      </c>
      <c r="C28" s="48" t="s">
        <v>678</v>
      </c>
      <c r="D28" s="49">
        <v>25</v>
      </c>
      <c r="E28" s="49">
        <v>0.13</v>
      </c>
      <c r="F28" s="5" t="s">
        <v>423</v>
      </c>
      <c r="G28" s="5" t="s">
        <v>76</v>
      </c>
      <c r="H28" s="5" t="s">
        <v>614</v>
      </c>
      <c r="I28" s="5" t="s">
        <v>63</v>
      </c>
      <c r="J28" s="5" t="s">
        <v>64</v>
      </c>
      <c r="K28" s="5" t="s">
        <v>64</v>
      </c>
      <c r="L28" s="5" t="s">
        <v>64</v>
      </c>
      <c r="M28" s="5" t="s">
        <v>78</v>
      </c>
      <c r="N28" s="5" t="s">
        <v>64</v>
      </c>
      <c r="O28" s="5" t="s">
        <v>64</v>
      </c>
      <c r="P28" s="5" t="s">
        <v>84</v>
      </c>
      <c r="Q28" s="5" t="s">
        <v>64</v>
      </c>
      <c r="R28" s="5" t="s">
        <v>64</v>
      </c>
      <c r="S28" s="5" t="s">
        <v>64</v>
      </c>
      <c r="T28" s="5" t="s">
        <v>64</v>
      </c>
      <c r="U28" s="5" t="s">
        <v>64</v>
      </c>
      <c r="V28" s="5" t="s">
        <v>64</v>
      </c>
      <c r="W28" s="5" t="s">
        <v>64</v>
      </c>
      <c r="X28" s="5" t="s">
        <v>64</v>
      </c>
      <c r="Y28" s="5" t="s">
        <v>78</v>
      </c>
      <c r="Z28" s="5" t="s">
        <v>65</v>
      </c>
      <c r="AA28" s="5" t="s">
        <v>65</v>
      </c>
      <c r="AB28" s="5" t="s">
        <v>65</v>
      </c>
      <c r="AC28" s="5" t="s">
        <v>65</v>
      </c>
      <c r="AD28" s="5" t="s">
        <v>65</v>
      </c>
      <c r="AE28" s="5" t="s">
        <v>65</v>
      </c>
      <c r="AF28" s="5" t="s">
        <v>66</v>
      </c>
      <c r="AG28" s="5" t="s">
        <v>65</v>
      </c>
      <c r="AH28" s="5" t="s">
        <v>65</v>
      </c>
      <c r="AI28" s="5" t="s">
        <v>65</v>
      </c>
      <c r="AJ28" s="5" t="s">
        <v>65</v>
      </c>
      <c r="AK28" s="5" t="s">
        <v>65</v>
      </c>
      <c r="AL28" s="5" t="s">
        <v>65</v>
      </c>
      <c r="AM28" s="5" t="s">
        <v>65</v>
      </c>
      <c r="AN28" s="5" t="s">
        <v>65</v>
      </c>
      <c r="AO28" s="5" t="s">
        <v>65</v>
      </c>
      <c r="AP28" s="5" t="s">
        <v>85</v>
      </c>
      <c r="AQ28" s="5" t="s">
        <v>85</v>
      </c>
      <c r="AR28" s="5" t="s">
        <v>63</v>
      </c>
      <c r="AS28" s="5" t="s">
        <v>68</v>
      </c>
      <c r="AT28" s="5" t="s">
        <v>87</v>
      </c>
      <c r="AU28" s="5" t="s">
        <v>85</v>
      </c>
      <c r="AV28" s="5" t="s">
        <v>80</v>
      </c>
      <c r="AW28" s="5" t="s">
        <v>73</v>
      </c>
      <c r="AX28" s="5" t="s">
        <v>73</v>
      </c>
      <c r="AY28" s="5" t="s">
        <v>73</v>
      </c>
      <c r="AZ28" s="5" t="s">
        <v>73</v>
      </c>
      <c r="BA28" s="5" t="s">
        <v>73</v>
      </c>
      <c r="BB28" s="5" t="s">
        <v>73</v>
      </c>
      <c r="BC28" s="5" t="s">
        <v>73</v>
      </c>
      <c r="BE28" s="5" t="s">
        <v>73</v>
      </c>
    </row>
    <row r="29" spans="1:58" ht="13.2" hidden="1" x14ac:dyDescent="0.25">
      <c r="A29" s="7">
        <v>45573.400274108797</v>
      </c>
      <c r="B29" s="8" t="s">
        <v>679</v>
      </c>
      <c r="C29" s="50" t="s">
        <v>680</v>
      </c>
      <c r="D29" s="49">
        <v>100</v>
      </c>
      <c r="E29" s="49">
        <v>1.08</v>
      </c>
      <c r="F29" s="8" t="s">
        <v>114</v>
      </c>
      <c r="G29" s="8" t="s">
        <v>76</v>
      </c>
      <c r="H29" s="8" t="s">
        <v>631</v>
      </c>
      <c r="I29" s="8" t="s">
        <v>63</v>
      </c>
      <c r="J29" s="8" t="s">
        <v>64</v>
      </c>
      <c r="K29" s="8" t="s">
        <v>64</v>
      </c>
      <c r="L29" s="8" t="s">
        <v>64</v>
      </c>
      <c r="M29" s="8" t="s">
        <v>84</v>
      </c>
      <c r="N29" s="8" t="s">
        <v>84</v>
      </c>
      <c r="O29" s="8" t="s">
        <v>84</v>
      </c>
      <c r="P29" s="8" t="s">
        <v>84</v>
      </c>
      <c r="Q29" s="8" t="s">
        <v>64</v>
      </c>
      <c r="R29" s="8" t="s">
        <v>64</v>
      </c>
      <c r="S29" s="8" t="s">
        <v>64</v>
      </c>
      <c r="T29" s="8" t="s">
        <v>64</v>
      </c>
      <c r="U29" s="8" t="s">
        <v>64</v>
      </c>
      <c r="V29" s="8" t="s">
        <v>64</v>
      </c>
      <c r="W29" s="8" t="s">
        <v>64</v>
      </c>
      <c r="X29" s="8" t="s">
        <v>64</v>
      </c>
      <c r="Y29" s="8" t="s">
        <v>64</v>
      </c>
      <c r="Z29" s="8" t="s">
        <v>66</v>
      </c>
      <c r="AA29" s="8" t="s">
        <v>65</v>
      </c>
      <c r="AB29" s="8" t="s">
        <v>66</v>
      </c>
      <c r="AC29" s="8" t="s">
        <v>66</v>
      </c>
      <c r="AD29" s="8" t="s">
        <v>65</v>
      </c>
      <c r="AE29" s="8" t="s">
        <v>66</v>
      </c>
      <c r="AF29" s="8" t="s">
        <v>66</v>
      </c>
      <c r="AG29" s="8" t="s">
        <v>66</v>
      </c>
      <c r="AH29" s="8" t="s">
        <v>66</v>
      </c>
      <c r="AI29" s="8" t="s">
        <v>79</v>
      </c>
      <c r="AJ29" s="8" t="s">
        <v>66</v>
      </c>
      <c r="AK29" s="8" t="s">
        <v>66</v>
      </c>
      <c r="AL29" s="8" t="s">
        <v>66</v>
      </c>
      <c r="AM29" s="8" t="s">
        <v>66</v>
      </c>
      <c r="AN29" s="8" t="s">
        <v>66</v>
      </c>
      <c r="AO29" s="8" t="s">
        <v>66</v>
      </c>
      <c r="AP29" s="8" t="s">
        <v>119</v>
      </c>
      <c r="AQ29" s="8" t="s">
        <v>119</v>
      </c>
      <c r="AR29" s="8" t="s">
        <v>86</v>
      </c>
      <c r="AS29" s="8" t="s">
        <v>68</v>
      </c>
      <c r="AT29" s="8" t="s">
        <v>169</v>
      </c>
      <c r="AU29" s="8" t="s">
        <v>93</v>
      </c>
      <c r="AV29" s="8" t="s">
        <v>71</v>
      </c>
      <c r="AW29" s="8" t="s">
        <v>72</v>
      </c>
      <c r="AX29" s="8" t="s">
        <v>72</v>
      </c>
      <c r="AY29" s="8" t="s">
        <v>72</v>
      </c>
      <c r="AZ29" s="8" t="s">
        <v>73</v>
      </c>
      <c r="BA29" s="8" t="s">
        <v>63</v>
      </c>
      <c r="BB29" s="8" t="s">
        <v>73</v>
      </c>
      <c r="BC29" s="8" t="s">
        <v>73</v>
      </c>
      <c r="BE29" s="8" t="s">
        <v>73</v>
      </c>
    </row>
    <row r="30" spans="1:58" ht="13.2" hidden="1" x14ac:dyDescent="0.25">
      <c r="A30" s="4">
        <v>45573.401178506945</v>
      </c>
      <c r="B30" s="5" t="s">
        <v>681</v>
      </c>
      <c r="C30" s="48" t="s">
        <v>682</v>
      </c>
      <c r="D30" s="49">
        <v>100</v>
      </c>
      <c r="E30" s="49">
        <v>0.28999999999999998</v>
      </c>
      <c r="F30" s="5" t="s">
        <v>423</v>
      </c>
      <c r="G30" s="5" t="s">
        <v>76</v>
      </c>
      <c r="H30" s="5" t="s">
        <v>683</v>
      </c>
      <c r="I30" s="5" t="s">
        <v>63</v>
      </c>
      <c r="J30" s="5" t="s">
        <v>64</v>
      </c>
      <c r="K30" s="5" t="s">
        <v>64</v>
      </c>
      <c r="L30" s="5" t="s">
        <v>64</v>
      </c>
      <c r="M30" s="5" t="s">
        <v>78</v>
      </c>
      <c r="N30" s="5" t="s">
        <v>84</v>
      </c>
      <c r="O30" s="5" t="s">
        <v>84</v>
      </c>
      <c r="P30" s="5" t="s">
        <v>84</v>
      </c>
      <c r="Q30" s="5" t="s">
        <v>84</v>
      </c>
      <c r="R30" s="5" t="s">
        <v>64</v>
      </c>
      <c r="S30" s="5" t="s">
        <v>64</v>
      </c>
      <c r="T30" s="5" t="s">
        <v>78</v>
      </c>
      <c r="U30" s="5" t="s">
        <v>84</v>
      </c>
      <c r="V30" s="5" t="s">
        <v>64</v>
      </c>
      <c r="W30" s="5" t="s">
        <v>64</v>
      </c>
      <c r="X30" s="5" t="s">
        <v>64</v>
      </c>
      <c r="Y30" s="5" t="s">
        <v>64</v>
      </c>
      <c r="Z30" s="5" t="s">
        <v>65</v>
      </c>
      <c r="AA30" s="5" t="s">
        <v>65</v>
      </c>
      <c r="AB30" s="5" t="s">
        <v>65</v>
      </c>
      <c r="AC30" s="5" t="s">
        <v>65</v>
      </c>
      <c r="AD30" s="5" t="s">
        <v>66</v>
      </c>
      <c r="AE30" s="5" t="s">
        <v>65</v>
      </c>
      <c r="AF30" s="5" t="s">
        <v>65</v>
      </c>
      <c r="AG30" s="5" t="s">
        <v>65</v>
      </c>
      <c r="AH30" s="5" t="s">
        <v>66</v>
      </c>
      <c r="AI30" s="5" t="s">
        <v>101</v>
      </c>
      <c r="AJ30" s="5" t="s">
        <v>65</v>
      </c>
      <c r="AK30" s="5" t="s">
        <v>65</v>
      </c>
      <c r="AL30" s="5" t="s">
        <v>66</v>
      </c>
      <c r="AM30" s="5" t="s">
        <v>65</v>
      </c>
      <c r="AN30" s="5" t="s">
        <v>65</v>
      </c>
      <c r="AO30" s="5" t="s">
        <v>66</v>
      </c>
      <c r="AP30" s="5" t="s">
        <v>85</v>
      </c>
      <c r="AQ30" s="5" t="s">
        <v>85</v>
      </c>
      <c r="AR30" s="5" t="s">
        <v>63</v>
      </c>
      <c r="AS30" s="5" t="s">
        <v>115</v>
      </c>
      <c r="AT30" s="5" t="s">
        <v>87</v>
      </c>
      <c r="AU30" s="5" t="s">
        <v>80</v>
      </c>
      <c r="AV30" s="5" t="s">
        <v>71</v>
      </c>
      <c r="AW30" s="5" t="s">
        <v>73</v>
      </c>
      <c r="AX30" s="5" t="s">
        <v>72</v>
      </c>
      <c r="AY30" s="5" t="s">
        <v>72</v>
      </c>
      <c r="AZ30" s="5" t="s">
        <v>72</v>
      </c>
      <c r="BA30" s="5" t="s">
        <v>73</v>
      </c>
      <c r="BB30" s="5" t="s">
        <v>72</v>
      </c>
      <c r="BC30" s="5" t="s">
        <v>73</v>
      </c>
      <c r="BE30" s="5" t="s">
        <v>73</v>
      </c>
    </row>
    <row r="31" spans="1:58" ht="13.2" x14ac:dyDescent="0.25">
      <c r="A31" s="7">
        <v>45573.40183081018</v>
      </c>
      <c r="B31" s="8" t="s">
        <v>684</v>
      </c>
      <c r="C31" s="50" t="s">
        <v>685</v>
      </c>
      <c r="D31" s="49">
        <v>34.82</v>
      </c>
      <c r="E31" s="49">
        <v>0.17</v>
      </c>
      <c r="F31" s="8" t="s">
        <v>423</v>
      </c>
      <c r="G31" s="8" t="s">
        <v>76</v>
      </c>
      <c r="H31" s="8" t="s">
        <v>631</v>
      </c>
      <c r="I31" s="8" t="s">
        <v>73</v>
      </c>
      <c r="J31" s="8" t="s">
        <v>64</v>
      </c>
      <c r="K31" s="8" t="s">
        <v>84</v>
      </c>
      <c r="L31" s="8" t="s">
        <v>64</v>
      </c>
      <c r="M31" s="8" t="s">
        <v>84</v>
      </c>
      <c r="N31" s="8" t="s">
        <v>84</v>
      </c>
      <c r="O31" s="8" t="s">
        <v>64</v>
      </c>
      <c r="P31" s="8" t="s">
        <v>84</v>
      </c>
      <c r="Q31" s="8" t="s">
        <v>84</v>
      </c>
      <c r="R31" s="8" t="s">
        <v>64</v>
      </c>
      <c r="S31" s="8" t="s">
        <v>78</v>
      </c>
      <c r="T31" s="8" t="s">
        <v>78</v>
      </c>
      <c r="U31" s="8" t="s">
        <v>64</v>
      </c>
      <c r="V31" s="8" t="s">
        <v>64</v>
      </c>
      <c r="W31" s="8" t="s">
        <v>78</v>
      </c>
      <c r="X31" s="8" t="s">
        <v>84</v>
      </c>
      <c r="Y31" s="8" t="s">
        <v>64</v>
      </c>
      <c r="Z31" s="8" t="s">
        <v>66</v>
      </c>
      <c r="AA31" s="8" t="s">
        <v>79</v>
      </c>
      <c r="AB31" s="8" t="s">
        <v>66</v>
      </c>
      <c r="AC31" s="8" t="s">
        <v>66</v>
      </c>
      <c r="AD31" s="8" t="s">
        <v>79</v>
      </c>
      <c r="AE31" s="8" t="s">
        <v>66</v>
      </c>
      <c r="AF31" s="8" t="s">
        <v>66</v>
      </c>
      <c r="AG31" s="8" t="s">
        <v>66</v>
      </c>
      <c r="AH31" s="8" t="s">
        <v>79</v>
      </c>
      <c r="AI31" s="8" t="s">
        <v>79</v>
      </c>
      <c r="AJ31" s="8" t="s">
        <v>66</v>
      </c>
      <c r="AK31" s="8" t="s">
        <v>66</v>
      </c>
      <c r="AL31" s="8" t="s">
        <v>66</v>
      </c>
      <c r="AM31" s="8" t="s">
        <v>79</v>
      </c>
      <c r="AN31" s="8" t="s">
        <v>79</v>
      </c>
      <c r="AO31" s="8" t="s">
        <v>79</v>
      </c>
      <c r="AP31" s="8" t="s">
        <v>85</v>
      </c>
      <c r="AQ31" s="8" t="s">
        <v>85</v>
      </c>
      <c r="AR31" s="8" t="s">
        <v>63</v>
      </c>
      <c r="AS31" s="8" t="s">
        <v>81</v>
      </c>
      <c r="AT31" s="8" t="s">
        <v>87</v>
      </c>
      <c r="AU31" s="8" t="s">
        <v>93</v>
      </c>
      <c r="AV31" s="8" t="s">
        <v>67</v>
      </c>
      <c r="AW31" s="8" t="s">
        <v>73</v>
      </c>
      <c r="AX31" s="8" t="s">
        <v>73</v>
      </c>
      <c r="AY31" s="8" t="s">
        <v>72</v>
      </c>
      <c r="AZ31" s="8" t="s">
        <v>72</v>
      </c>
      <c r="BA31" s="8" t="s">
        <v>63</v>
      </c>
      <c r="BB31" s="8" t="s">
        <v>63</v>
      </c>
      <c r="BC31" s="8" t="s">
        <v>73</v>
      </c>
      <c r="BE31" s="8" t="s">
        <v>73</v>
      </c>
    </row>
    <row r="32" spans="1:58" ht="13.2" hidden="1" x14ac:dyDescent="0.25">
      <c r="A32" s="4">
        <v>45573.404305405093</v>
      </c>
      <c r="B32" s="5" t="s">
        <v>686</v>
      </c>
      <c r="C32" s="48" t="s">
        <v>687</v>
      </c>
      <c r="D32" s="49">
        <v>100</v>
      </c>
      <c r="E32" s="49">
        <v>0.67</v>
      </c>
      <c r="F32" s="5" t="s">
        <v>423</v>
      </c>
      <c r="G32" s="5" t="s">
        <v>76</v>
      </c>
      <c r="H32" s="5" t="s">
        <v>683</v>
      </c>
      <c r="I32" s="5" t="s">
        <v>63</v>
      </c>
      <c r="J32" s="5" t="s">
        <v>64</v>
      </c>
      <c r="K32" s="5" t="s">
        <v>64</v>
      </c>
      <c r="L32" s="5" t="s">
        <v>64</v>
      </c>
      <c r="M32" s="5" t="s">
        <v>78</v>
      </c>
      <c r="N32" s="5" t="s">
        <v>64</v>
      </c>
      <c r="O32" s="5" t="s">
        <v>64</v>
      </c>
      <c r="P32" s="5" t="s">
        <v>64</v>
      </c>
      <c r="Q32" s="5" t="s">
        <v>64</v>
      </c>
      <c r="R32" s="5" t="s">
        <v>64</v>
      </c>
      <c r="S32" s="5" t="s">
        <v>64</v>
      </c>
      <c r="T32" s="5" t="s">
        <v>64</v>
      </c>
      <c r="U32" s="5" t="s">
        <v>64</v>
      </c>
      <c r="V32" s="5" t="s">
        <v>64</v>
      </c>
      <c r="W32" s="5" t="s">
        <v>64</v>
      </c>
      <c r="X32" s="5" t="s">
        <v>64</v>
      </c>
      <c r="Y32" s="5" t="s">
        <v>78</v>
      </c>
      <c r="Z32" s="5" t="s">
        <v>65</v>
      </c>
      <c r="AA32" s="5" t="s">
        <v>65</v>
      </c>
      <c r="AB32" s="5" t="s">
        <v>65</v>
      </c>
      <c r="AC32" s="5" t="s">
        <v>65</v>
      </c>
      <c r="AD32" s="5" t="s">
        <v>65</v>
      </c>
      <c r="AE32" s="5" t="s">
        <v>65</v>
      </c>
      <c r="AF32" s="5" t="s">
        <v>65</v>
      </c>
      <c r="AG32" s="5" t="s">
        <v>65</v>
      </c>
      <c r="AH32" s="5" t="s">
        <v>65</v>
      </c>
      <c r="AI32" s="5" t="s">
        <v>65</v>
      </c>
      <c r="AJ32" s="5" t="s">
        <v>101</v>
      </c>
      <c r="AK32" s="5" t="s">
        <v>65</v>
      </c>
      <c r="AL32" s="5" t="s">
        <v>65</v>
      </c>
      <c r="AM32" s="5" t="s">
        <v>65</v>
      </c>
      <c r="AN32" s="5" t="s">
        <v>65</v>
      </c>
      <c r="AO32" s="5" t="s">
        <v>65</v>
      </c>
      <c r="AP32" s="5" t="s">
        <v>85</v>
      </c>
      <c r="AQ32" s="5" t="s">
        <v>67</v>
      </c>
      <c r="AR32" s="5" t="s">
        <v>63</v>
      </c>
      <c r="AS32" s="5" t="s">
        <v>68</v>
      </c>
      <c r="AT32" s="5" t="s">
        <v>87</v>
      </c>
      <c r="AU32" s="5" t="s">
        <v>80</v>
      </c>
      <c r="AV32" s="5" t="s">
        <v>71</v>
      </c>
      <c r="AW32" s="5" t="s">
        <v>72</v>
      </c>
      <c r="AX32" s="5" t="s">
        <v>72</v>
      </c>
      <c r="AY32" s="5" t="s">
        <v>72</v>
      </c>
      <c r="AZ32" s="5" t="s">
        <v>72</v>
      </c>
      <c r="BA32" s="5" t="s">
        <v>63</v>
      </c>
      <c r="BB32" s="5" t="s">
        <v>72</v>
      </c>
      <c r="BC32" s="5" t="s">
        <v>73</v>
      </c>
      <c r="BE32" s="5" t="s">
        <v>73</v>
      </c>
    </row>
    <row r="33" spans="1:64" ht="13.2" hidden="1" x14ac:dyDescent="0.25">
      <c r="A33" s="7">
        <v>45573.406376851854</v>
      </c>
      <c r="B33" s="8" t="s">
        <v>688</v>
      </c>
      <c r="C33" s="50" t="s">
        <v>689</v>
      </c>
      <c r="D33" s="49">
        <v>23</v>
      </c>
      <c r="E33" s="49">
        <v>0.08</v>
      </c>
      <c r="F33" s="8" t="s">
        <v>423</v>
      </c>
      <c r="G33" s="8" t="s">
        <v>76</v>
      </c>
      <c r="H33" s="8" t="s">
        <v>614</v>
      </c>
      <c r="I33" s="8" t="s">
        <v>63</v>
      </c>
      <c r="J33" s="8" t="s">
        <v>64</v>
      </c>
      <c r="K33" s="8" t="s">
        <v>64</v>
      </c>
      <c r="L33" s="8" t="s">
        <v>64</v>
      </c>
      <c r="M33" s="8" t="s">
        <v>64</v>
      </c>
      <c r="N33" s="8" t="s">
        <v>64</v>
      </c>
      <c r="O33" s="8" t="s">
        <v>64</v>
      </c>
      <c r="P33" s="8" t="s">
        <v>64</v>
      </c>
      <c r="Q33" s="8" t="s">
        <v>64</v>
      </c>
      <c r="R33" s="8" t="s">
        <v>64</v>
      </c>
      <c r="S33" s="8" t="s">
        <v>64</v>
      </c>
      <c r="T33" s="8" t="s">
        <v>64</v>
      </c>
      <c r="U33" s="8" t="s">
        <v>64</v>
      </c>
      <c r="V33" s="8" t="s">
        <v>64</v>
      </c>
      <c r="W33" s="8" t="s">
        <v>64</v>
      </c>
      <c r="X33" s="8" t="s">
        <v>64</v>
      </c>
      <c r="Y33" s="8" t="s">
        <v>64</v>
      </c>
      <c r="Z33" s="8" t="s">
        <v>65</v>
      </c>
      <c r="AA33" s="8" t="s">
        <v>65</v>
      </c>
      <c r="AB33" s="8" t="s">
        <v>65</v>
      </c>
      <c r="AC33" s="8" t="s">
        <v>65</v>
      </c>
      <c r="AD33" s="8" t="s">
        <v>65</v>
      </c>
      <c r="AE33" s="8" t="s">
        <v>65</v>
      </c>
      <c r="AF33" s="8" t="s">
        <v>65</v>
      </c>
      <c r="AG33" s="8" t="s">
        <v>65</v>
      </c>
      <c r="AH33" s="8" t="s">
        <v>65</v>
      </c>
      <c r="AI33" s="8" t="s">
        <v>101</v>
      </c>
      <c r="AJ33" s="8" t="s">
        <v>65</v>
      </c>
      <c r="AK33" s="8" t="s">
        <v>65</v>
      </c>
      <c r="AL33" s="8" t="s">
        <v>65</v>
      </c>
      <c r="AM33" s="8" t="s">
        <v>65</v>
      </c>
      <c r="AN33" s="8" t="s">
        <v>65</v>
      </c>
      <c r="AO33" s="8" t="s">
        <v>65</v>
      </c>
      <c r="AP33" s="8" t="s">
        <v>85</v>
      </c>
      <c r="AQ33" s="8" t="s">
        <v>85</v>
      </c>
      <c r="AR33" s="8" t="s">
        <v>63</v>
      </c>
      <c r="AS33" s="8" t="s">
        <v>68</v>
      </c>
      <c r="AT33" s="8" t="s">
        <v>69</v>
      </c>
      <c r="AU33" s="8" t="s">
        <v>80</v>
      </c>
      <c r="AV33" s="8" t="s">
        <v>71</v>
      </c>
      <c r="AW33" s="8" t="s">
        <v>72</v>
      </c>
      <c r="AX33" s="8" t="s">
        <v>72</v>
      </c>
      <c r="AY33" s="8" t="s">
        <v>72</v>
      </c>
      <c r="AZ33" s="8" t="s">
        <v>72</v>
      </c>
      <c r="BA33" s="8" t="s">
        <v>72</v>
      </c>
      <c r="BB33" s="8" t="s">
        <v>72</v>
      </c>
      <c r="BC33" s="8" t="s">
        <v>73</v>
      </c>
      <c r="BE33" s="8" t="s">
        <v>73</v>
      </c>
    </row>
    <row r="34" spans="1:64" ht="13.2" x14ac:dyDescent="0.25">
      <c r="A34" s="4">
        <v>45573.406512037036</v>
      </c>
      <c r="B34" s="5" t="s">
        <v>690</v>
      </c>
      <c r="C34" s="48" t="s">
        <v>691</v>
      </c>
      <c r="D34" s="49">
        <v>77.680000000000007</v>
      </c>
      <c r="E34" s="49">
        <v>0.57999999999999996</v>
      </c>
      <c r="F34" s="5" t="s">
        <v>423</v>
      </c>
      <c r="G34" s="5" t="s">
        <v>76</v>
      </c>
      <c r="H34" s="5" t="s">
        <v>648</v>
      </c>
      <c r="I34" s="5" t="s">
        <v>73</v>
      </c>
      <c r="J34" s="5" t="s">
        <v>64</v>
      </c>
      <c r="K34" s="5" t="s">
        <v>64</v>
      </c>
      <c r="L34" s="5" t="s">
        <v>64</v>
      </c>
      <c r="M34" s="5" t="s">
        <v>84</v>
      </c>
      <c r="N34" s="5" t="s">
        <v>64</v>
      </c>
      <c r="O34" s="5" t="s">
        <v>84</v>
      </c>
      <c r="P34" s="5" t="s">
        <v>84</v>
      </c>
      <c r="Q34" s="5" t="s">
        <v>64</v>
      </c>
      <c r="R34" s="5" t="s">
        <v>64</v>
      </c>
      <c r="S34" s="5" t="s">
        <v>64</v>
      </c>
      <c r="T34" s="5" t="s">
        <v>64</v>
      </c>
      <c r="U34" s="5" t="s">
        <v>84</v>
      </c>
      <c r="V34" s="5" t="s">
        <v>64</v>
      </c>
      <c r="W34" s="5" t="s">
        <v>64</v>
      </c>
      <c r="X34" s="5" t="s">
        <v>64</v>
      </c>
      <c r="Y34" s="5" t="s">
        <v>64</v>
      </c>
      <c r="Z34" s="5" t="s">
        <v>66</v>
      </c>
      <c r="AA34" s="5" t="s">
        <v>101</v>
      </c>
      <c r="AB34" s="5" t="s">
        <v>66</v>
      </c>
      <c r="AC34" s="5" t="s">
        <v>101</v>
      </c>
      <c r="AD34" s="5" t="s">
        <v>101</v>
      </c>
      <c r="AE34" s="5" t="s">
        <v>101</v>
      </c>
      <c r="AF34" s="5" t="s">
        <v>66</v>
      </c>
      <c r="AG34" s="5" t="s">
        <v>66</v>
      </c>
      <c r="AH34" s="5" t="s">
        <v>101</v>
      </c>
      <c r="AI34" s="5" t="s">
        <v>79</v>
      </c>
      <c r="AJ34" s="5" t="s">
        <v>65</v>
      </c>
      <c r="AK34" s="5" t="s">
        <v>66</v>
      </c>
      <c r="AL34" s="5" t="s">
        <v>65</v>
      </c>
      <c r="AM34" s="5" t="s">
        <v>65</v>
      </c>
      <c r="AN34" s="5" t="s">
        <v>65</v>
      </c>
      <c r="AO34" s="5" t="s">
        <v>65</v>
      </c>
      <c r="AP34" s="5" t="s">
        <v>85</v>
      </c>
      <c r="AQ34" s="5" t="s">
        <v>85</v>
      </c>
      <c r="AR34" s="5" t="s">
        <v>63</v>
      </c>
      <c r="AS34" s="5" t="s">
        <v>81</v>
      </c>
      <c r="AT34" s="5" t="s">
        <v>87</v>
      </c>
      <c r="AU34" s="5" t="s">
        <v>67</v>
      </c>
      <c r="AV34" s="5" t="s">
        <v>132</v>
      </c>
      <c r="AW34" s="5" t="s">
        <v>73</v>
      </c>
      <c r="AX34" s="5" t="s">
        <v>72</v>
      </c>
      <c r="AY34" s="5" t="s">
        <v>72</v>
      </c>
      <c r="AZ34" s="5" t="s">
        <v>63</v>
      </c>
      <c r="BA34" s="5" t="s">
        <v>73</v>
      </c>
      <c r="BB34" s="5" t="s">
        <v>73</v>
      </c>
      <c r="BC34" s="5" t="s">
        <v>73</v>
      </c>
      <c r="BE34" s="5" t="s">
        <v>73</v>
      </c>
    </row>
    <row r="35" spans="1:64" ht="13.2" hidden="1" x14ac:dyDescent="0.25">
      <c r="A35" s="7">
        <v>45573.417968310183</v>
      </c>
      <c r="B35" s="8" t="s">
        <v>692</v>
      </c>
      <c r="C35" s="50" t="s">
        <v>693</v>
      </c>
      <c r="D35" s="49">
        <v>100</v>
      </c>
      <c r="E35" s="49">
        <v>0.71</v>
      </c>
      <c r="F35" s="8" t="s">
        <v>114</v>
      </c>
      <c r="G35" s="8" t="s">
        <v>291</v>
      </c>
      <c r="H35" s="8" t="s">
        <v>694</v>
      </c>
      <c r="I35" s="8" t="s">
        <v>63</v>
      </c>
      <c r="J35" s="8" t="s">
        <v>78</v>
      </c>
      <c r="K35" s="8" t="s">
        <v>64</v>
      </c>
      <c r="L35" s="8" t="s">
        <v>145</v>
      </c>
      <c r="M35" s="8" t="s">
        <v>84</v>
      </c>
      <c r="N35" s="8" t="s">
        <v>84</v>
      </c>
      <c r="O35" s="8" t="s">
        <v>84</v>
      </c>
      <c r="P35" s="8" t="s">
        <v>84</v>
      </c>
      <c r="Q35" s="8" t="s">
        <v>84</v>
      </c>
      <c r="R35" s="8" t="s">
        <v>64</v>
      </c>
      <c r="S35" s="8" t="s">
        <v>64</v>
      </c>
      <c r="T35" s="8" t="s">
        <v>84</v>
      </c>
      <c r="U35" s="8" t="s">
        <v>84</v>
      </c>
      <c r="V35" s="8" t="s">
        <v>84</v>
      </c>
      <c r="W35" s="8" t="s">
        <v>64</v>
      </c>
      <c r="X35" s="8" t="s">
        <v>64</v>
      </c>
      <c r="Y35" s="8" t="s">
        <v>84</v>
      </c>
      <c r="Z35" s="8" t="s">
        <v>66</v>
      </c>
      <c r="AA35" s="8" t="s">
        <v>66</v>
      </c>
      <c r="AB35" s="8" t="s">
        <v>66</v>
      </c>
      <c r="AC35" s="8" t="s">
        <v>66</v>
      </c>
      <c r="AD35" s="8" t="s">
        <v>66</v>
      </c>
      <c r="AE35" s="8" t="s">
        <v>66</v>
      </c>
      <c r="AF35" s="8" t="s">
        <v>66</v>
      </c>
      <c r="AG35" s="8" t="s">
        <v>66</v>
      </c>
      <c r="AH35" s="8" t="s">
        <v>66</v>
      </c>
      <c r="AI35" s="8" t="s">
        <v>79</v>
      </c>
      <c r="AJ35" s="8" t="s">
        <v>66</v>
      </c>
      <c r="AK35" s="8" t="s">
        <v>66</v>
      </c>
      <c r="AL35" s="8" t="s">
        <v>66</v>
      </c>
      <c r="AM35" s="8" t="s">
        <v>66</v>
      </c>
      <c r="AN35" s="8" t="s">
        <v>66</v>
      </c>
      <c r="AO35" s="8" t="s">
        <v>66</v>
      </c>
      <c r="AP35" s="8" t="s">
        <v>67</v>
      </c>
      <c r="AQ35" s="8" t="s">
        <v>85</v>
      </c>
      <c r="AR35" s="8" t="s">
        <v>63</v>
      </c>
      <c r="AS35" s="8" t="s">
        <v>223</v>
      </c>
      <c r="AT35" s="8" t="s">
        <v>169</v>
      </c>
      <c r="AU35" s="8" t="s">
        <v>80</v>
      </c>
      <c r="AV35" s="8" t="s">
        <v>71</v>
      </c>
      <c r="AW35" s="8" t="s">
        <v>63</v>
      </c>
      <c r="AX35" s="8" t="s">
        <v>63</v>
      </c>
      <c r="AY35" s="8" t="s">
        <v>73</v>
      </c>
      <c r="AZ35" s="8" t="s">
        <v>73</v>
      </c>
      <c r="BA35" s="8" t="s">
        <v>72</v>
      </c>
      <c r="BB35" s="8" t="s">
        <v>73</v>
      </c>
      <c r="BC35" s="8" t="s">
        <v>73</v>
      </c>
      <c r="BE35" s="8" t="s">
        <v>73</v>
      </c>
    </row>
    <row r="36" spans="1:64" ht="13.2" hidden="1" x14ac:dyDescent="0.25">
      <c r="A36" s="28">
        <v>45573.42921425926</v>
      </c>
      <c r="B36" s="29" t="s">
        <v>695</v>
      </c>
      <c r="C36" s="51">
        <v>100318140993</v>
      </c>
      <c r="D36" s="51">
        <v>100</v>
      </c>
      <c r="E36" s="51">
        <v>0.57999999999999996</v>
      </c>
      <c r="F36" s="29" t="s">
        <v>114</v>
      </c>
      <c r="G36" s="29" t="s">
        <v>291</v>
      </c>
      <c r="H36" s="29" t="s">
        <v>614</v>
      </c>
      <c r="I36" s="29" t="s">
        <v>63</v>
      </c>
      <c r="J36" s="29" t="s">
        <v>64</v>
      </c>
      <c r="K36" s="29" t="s">
        <v>78</v>
      </c>
      <c r="L36" s="29" t="s">
        <v>64</v>
      </c>
      <c r="M36" s="29" t="s">
        <v>78</v>
      </c>
      <c r="N36" s="29" t="s">
        <v>64</v>
      </c>
      <c r="O36" s="29" t="s">
        <v>64</v>
      </c>
      <c r="P36" s="29" t="s">
        <v>64</v>
      </c>
      <c r="Q36" s="29" t="s">
        <v>64</v>
      </c>
      <c r="R36" s="29" t="s">
        <v>64</v>
      </c>
      <c r="S36" s="29" t="s">
        <v>64</v>
      </c>
      <c r="T36" s="29" t="s">
        <v>64</v>
      </c>
      <c r="U36" s="29" t="s">
        <v>64</v>
      </c>
      <c r="V36" s="29" t="s">
        <v>84</v>
      </c>
      <c r="W36" s="29" t="s">
        <v>64</v>
      </c>
      <c r="X36" s="29" t="s">
        <v>64</v>
      </c>
      <c r="Y36" s="29" t="s">
        <v>64</v>
      </c>
      <c r="Z36" s="29" t="s">
        <v>65</v>
      </c>
      <c r="AA36" s="29" t="s">
        <v>66</v>
      </c>
      <c r="AB36" s="29" t="s">
        <v>66</v>
      </c>
      <c r="AC36" s="29" t="s">
        <v>65</v>
      </c>
      <c r="AD36" s="29" t="s">
        <v>65</v>
      </c>
      <c r="AE36" s="29" t="s">
        <v>65</v>
      </c>
      <c r="AF36" s="29" t="s">
        <v>66</v>
      </c>
      <c r="AG36" s="29" t="s">
        <v>65</v>
      </c>
      <c r="AH36" s="29" t="s">
        <v>65</v>
      </c>
      <c r="AI36" s="29" t="s">
        <v>101</v>
      </c>
      <c r="AJ36" s="29" t="s">
        <v>66</v>
      </c>
      <c r="AK36" s="29" t="s">
        <v>66</v>
      </c>
      <c r="AL36" s="29" t="s">
        <v>79</v>
      </c>
      <c r="AM36" s="29" t="s">
        <v>65</v>
      </c>
      <c r="AN36" s="29" t="s">
        <v>66</v>
      </c>
      <c r="AO36" s="29" t="s">
        <v>65</v>
      </c>
      <c r="AP36" s="29" t="s">
        <v>67</v>
      </c>
      <c r="AQ36" s="29" t="s">
        <v>67</v>
      </c>
      <c r="AR36" s="29" t="s">
        <v>63</v>
      </c>
      <c r="AS36" s="29" t="s">
        <v>696</v>
      </c>
      <c r="AT36" s="29" t="s">
        <v>87</v>
      </c>
      <c r="AU36" s="29" t="s">
        <v>70</v>
      </c>
      <c r="AV36" s="29" t="s">
        <v>71</v>
      </c>
      <c r="AW36" s="29" t="s">
        <v>73</v>
      </c>
      <c r="AX36" s="29" t="s">
        <v>73</v>
      </c>
      <c r="AY36" s="29" t="s">
        <v>72</v>
      </c>
      <c r="AZ36" s="29" t="s">
        <v>72</v>
      </c>
      <c r="BA36" s="29" t="s">
        <v>72</v>
      </c>
      <c r="BB36" s="29" t="s">
        <v>73</v>
      </c>
      <c r="BC36" s="29" t="s">
        <v>73</v>
      </c>
      <c r="BD36" s="29"/>
      <c r="BE36" s="29" t="s">
        <v>73</v>
      </c>
      <c r="BF36" s="31"/>
      <c r="BG36" s="32"/>
      <c r="BH36" s="32"/>
      <c r="BI36" s="32"/>
      <c r="BJ36" s="32"/>
      <c r="BK36" s="32"/>
      <c r="BL36" s="32"/>
    </row>
    <row r="37" spans="1:64" ht="13.2" hidden="1" x14ac:dyDescent="0.25">
      <c r="A37" s="28">
        <v>45573.429531921298</v>
      </c>
      <c r="B37" s="29" t="s">
        <v>697</v>
      </c>
      <c r="C37" s="51">
        <v>101109080407</v>
      </c>
      <c r="D37" s="51">
        <v>59.82</v>
      </c>
      <c r="E37" s="51">
        <v>0.95</v>
      </c>
      <c r="F37" s="29" t="s">
        <v>114</v>
      </c>
      <c r="G37" s="29" t="s">
        <v>76</v>
      </c>
      <c r="H37" s="29" t="s">
        <v>614</v>
      </c>
      <c r="I37" s="29" t="s">
        <v>63</v>
      </c>
      <c r="J37" s="29" t="s">
        <v>64</v>
      </c>
      <c r="K37" s="29" t="s">
        <v>84</v>
      </c>
      <c r="L37" s="29" t="s">
        <v>64</v>
      </c>
      <c r="M37" s="29" t="s">
        <v>84</v>
      </c>
      <c r="N37" s="29" t="s">
        <v>84</v>
      </c>
      <c r="O37" s="29" t="s">
        <v>64</v>
      </c>
      <c r="P37" s="29" t="s">
        <v>84</v>
      </c>
      <c r="Q37" s="29" t="s">
        <v>84</v>
      </c>
      <c r="R37" s="29" t="s">
        <v>64</v>
      </c>
      <c r="S37" s="29" t="s">
        <v>64</v>
      </c>
      <c r="T37" s="29" t="s">
        <v>64</v>
      </c>
      <c r="U37" s="29" t="s">
        <v>84</v>
      </c>
      <c r="V37" s="29" t="s">
        <v>84</v>
      </c>
      <c r="W37" s="29" t="s">
        <v>64</v>
      </c>
      <c r="X37" s="29" t="s">
        <v>64</v>
      </c>
      <c r="Y37" s="29" t="s">
        <v>64</v>
      </c>
      <c r="Z37" s="29" t="s">
        <v>65</v>
      </c>
      <c r="AA37" s="29" t="s">
        <v>65</v>
      </c>
      <c r="AB37" s="29" t="s">
        <v>65</v>
      </c>
      <c r="AC37" s="29" t="s">
        <v>65</v>
      </c>
      <c r="AD37" s="29" t="s">
        <v>65</v>
      </c>
      <c r="AE37" s="29" t="s">
        <v>66</v>
      </c>
      <c r="AF37" s="29" t="s">
        <v>66</v>
      </c>
      <c r="AG37" s="29" t="s">
        <v>66</v>
      </c>
      <c r="AH37" s="29" t="s">
        <v>66</v>
      </c>
      <c r="AI37" s="29" t="s">
        <v>101</v>
      </c>
      <c r="AJ37" s="29" t="s">
        <v>65</v>
      </c>
      <c r="AK37" s="29" t="s">
        <v>65</v>
      </c>
      <c r="AL37" s="29" t="s">
        <v>66</v>
      </c>
      <c r="AM37" s="29" t="s">
        <v>65</v>
      </c>
      <c r="AN37" s="29" t="s">
        <v>66</v>
      </c>
      <c r="AO37" s="29" t="s">
        <v>66</v>
      </c>
      <c r="AP37" s="29" t="s">
        <v>67</v>
      </c>
      <c r="AQ37" s="29" t="s">
        <v>67</v>
      </c>
      <c r="AR37" s="29" t="s">
        <v>86</v>
      </c>
      <c r="AS37" s="29" t="s">
        <v>698</v>
      </c>
      <c r="AT37" s="29" t="s">
        <v>69</v>
      </c>
      <c r="AU37" s="29" t="s">
        <v>70</v>
      </c>
      <c r="AV37" s="29" t="s">
        <v>67</v>
      </c>
      <c r="AW37" s="29" t="s">
        <v>72</v>
      </c>
      <c r="AX37" s="29" t="s">
        <v>63</v>
      </c>
      <c r="AY37" s="29" t="s">
        <v>72</v>
      </c>
      <c r="AZ37" s="29" t="s">
        <v>72</v>
      </c>
      <c r="BA37" s="29" t="s">
        <v>63</v>
      </c>
      <c r="BB37" s="29" t="s">
        <v>73</v>
      </c>
      <c r="BC37" s="29" t="s">
        <v>73</v>
      </c>
      <c r="BD37" s="29"/>
      <c r="BE37" s="29" t="s">
        <v>73</v>
      </c>
      <c r="BF37" s="31"/>
      <c r="BG37" s="32"/>
      <c r="BH37" s="32"/>
      <c r="BI37" s="32"/>
      <c r="BJ37" s="32"/>
      <c r="BK37" s="32"/>
      <c r="BL37" s="32"/>
    </row>
    <row r="38" spans="1:64" ht="13.2" hidden="1" x14ac:dyDescent="0.25">
      <c r="A38" s="28">
        <v>45573.430272777783</v>
      </c>
      <c r="B38" s="29" t="s">
        <v>699</v>
      </c>
      <c r="C38" s="51">
        <v>100821080721</v>
      </c>
      <c r="D38" s="51">
        <v>25</v>
      </c>
      <c r="E38" s="51">
        <v>0.54</v>
      </c>
      <c r="F38" s="29" t="s">
        <v>114</v>
      </c>
      <c r="G38" s="29" t="s">
        <v>76</v>
      </c>
      <c r="H38" s="29" t="s">
        <v>614</v>
      </c>
      <c r="I38" s="29" t="s">
        <v>63</v>
      </c>
      <c r="J38" s="29" t="s">
        <v>64</v>
      </c>
      <c r="K38" s="29" t="s">
        <v>64</v>
      </c>
      <c r="L38" s="29" t="s">
        <v>64</v>
      </c>
      <c r="M38" s="29" t="s">
        <v>64</v>
      </c>
      <c r="N38" s="29" t="s">
        <v>64</v>
      </c>
      <c r="O38" s="29" t="s">
        <v>78</v>
      </c>
      <c r="P38" s="29" t="s">
        <v>64</v>
      </c>
      <c r="Q38" s="29" t="s">
        <v>84</v>
      </c>
      <c r="R38" s="29" t="s">
        <v>64</v>
      </c>
      <c r="S38" s="29" t="s">
        <v>64</v>
      </c>
      <c r="T38" s="29" t="s">
        <v>64</v>
      </c>
      <c r="U38" s="29" t="s">
        <v>64</v>
      </c>
      <c r="V38" s="29" t="s">
        <v>84</v>
      </c>
      <c r="W38" s="29" t="s">
        <v>64</v>
      </c>
      <c r="X38" s="29" t="s">
        <v>64</v>
      </c>
      <c r="Y38" s="29" t="s">
        <v>84</v>
      </c>
      <c r="Z38" s="29" t="s">
        <v>66</v>
      </c>
      <c r="AA38" s="29" t="s">
        <v>66</v>
      </c>
      <c r="AB38" s="29" t="s">
        <v>66</v>
      </c>
      <c r="AC38" s="29" t="s">
        <v>66</v>
      </c>
      <c r="AD38" s="29" t="s">
        <v>66</v>
      </c>
      <c r="AE38" s="29" t="s">
        <v>66</v>
      </c>
      <c r="AF38" s="29" t="s">
        <v>66</v>
      </c>
      <c r="AG38" s="29" t="s">
        <v>66</v>
      </c>
      <c r="AH38" s="29" t="s">
        <v>66</v>
      </c>
      <c r="AI38" s="29" t="s">
        <v>79</v>
      </c>
      <c r="AJ38" s="29" t="s">
        <v>66</v>
      </c>
      <c r="AK38" s="29" t="s">
        <v>66</v>
      </c>
      <c r="AL38" s="29" t="s">
        <v>66</v>
      </c>
      <c r="AM38" s="29" t="s">
        <v>65</v>
      </c>
      <c r="AN38" s="29" t="s">
        <v>66</v>
      </c>
      <c r="AO38" s="29" t="s">
        <v>66</v>
      </c>
      <c r="AP38" s="29" t="s">
        <v>67</v>
      </c>
      <c r="AQ38" s="29" t="s">
        <v>67</v>
      </c>
      <c r="AR38" s="29" t="s">
        <v>63</v>
      </c>
      <c r="AS38" s="29" t="s">
        <v>700</v>
      </c>
      <c r="AT38" s="29" t="s">
        <v>69</v>
      </c>
      <c r="AU38" s="29" t="s">
        <v>70</v>
      </c>
      <c r="AV38" s="29" t="s">
        <v>71</v>
      </c>
      <c r="AW38" s="29" t="s">
        <v>73</v>
      </c>
      <c r="AX38" s="29" t="s">
        <v>72</v>
      </c>
      <c r="AY38" s="29" t="s">
        <v>63</v>
      </c>
      <c r="AZ38" s="29" t="s">
        <v>63</v>
      </c>
      <c r="BA38" s="29" t="s">
        <v>63</v>
      </c>
      <c r="BB38" s="29" t="s">
        <v>63</v>
      </c>
      <c r="BC38" s="29" t="s">
        <v>73</v>
      </c>
      <c r="BD38" s="29"/>
      <c r="BE38" s="29" t="s">
        <v>73</v>
      </c>
      <c r="BF38" s="31"/>
      <c r="BG38" s="32"/>
      <c r="BH38" s="32"/>
      <c r="BI38" s="32"/>
      <c r="BJ38" s="32"/>
      <c r="BK38" s="32"/>
      <c r="BL38" s="32"/>
    </row>
    <row r="39" spans="1:64" ht="13.2" hidden="1" x14ac:dyDescent="0.25">
      <c r="A39" s="28">
        <v>45573.431359224538</v>
      </c>
      <c r="B39" s="29" t="s">
        <v>701</v>
      </c>
      <c r="C39" s="51">
        <v>101103080457</v>
      </c>
      <c r="D39" s="51">
        <v>72.12</v>
      </c>
      <c r="E39" s="51">
        <v>0.28999999999999998</v>
      </c>
      <c r="F39" s="29" t="s">
        <v>114</v>
      </c>
      <c r="G39" s="29" t="s">
        <v>291</v>
      </c>
      <c r="H39" s="29" t="s">
        <v>631</v>
      </c>
      <c r="I39" s="29" t="s">
        <v>63</v>
      </c>
      <c r="J39" s="29" t="s">
        <v>64</v>
      </c>
      <c r="K39" s="29" t="s">
        <v>78</v>
      </c>
      <c r="L39" s="29" t="s">
        <v>145</v>
      </c>
      <c r="M39" s="29" t="s">
        <v>64</v>
      </c>
      <c r="N39" s="29" t="s">
        <v>64</v>
      </c>
      <c r="O39" s="29" t="s">
        <v>78</v>
      </c>
      <c r="P39" s="29" t="s">
        <v>84</v>
      </c>
      <c r="Q39" s="29" t="s">
        <v>64</v>
      </c>
      <c r="R39" s="29" t="s">
        <v>84</v>
      </c>
      <c r="S39" s="29" t="s">
        <v>84</v>
      </c>
      <c r="T39" s="29" t="s">
        <v>64</v>
      </c>
      <c r="U39" s="29" t="s">
        <v>64</v>
      </c>
      <c r="V39" s="29" t="s">
        <v>64</v>
      </c>
      <c r="W39" s="29" t="s">
        <v>64</v>
      </c>
      <c r="X39" s="29" t="s">
        <v>64</v>
      </c>
      <c r="Y39" s="29" t="s">
        <v>64</v>
      </c>
      <c r="Z39" s="29" t="s">
        <v>66</v>
      </c>
      <c r="AA39" s="29" t="s">
        <v>65</v>
      </c>
      <c r="AB39" s="29" t="s">
        <v>66</v>
      </c>
      <c r="AC39" s="29" t="s">
        <v>66</v>
      </c>
      <c r="AD39" s="29" t="s">
        <v>65</v>
      </c>
      <c r="AE39" s="29" t="s">
        <v>66</v>
      </c>
      <c r="AF39" s="29" t="s">
        <v>66</v>
      </c>
      <c r="AG39" s="29" t="s">
        <v>66</v>
      </c>
      <c r="AH39" s="29" t="s">
        <v>65</v>
      </c>
      <c r="AI39" s="29" t="s">
        <v>79</v>
      </c>
      <c r="AJ39" s="29" t="s">
        <v>79</v>
      </c>
      <c r="AK39" s="29" t="s">
        <v>79</v>
      </c>
      <c r="AL39" s="29" t="s">
        <v>79</v>
      </c>
      <c r="AM39" s="29" t="s">
        <v>65</v>
      </c>
      <c r="AN39" s="29" t="s">
        <v>66</v>
      </c>
      <c r="AO39" s="29" t="s">
        <v>66</v>
      </c>
      <c r="AP39" s="29" t="s">
        <v>67</v>
      </c>
      <c r="AQ39" s="29" t="s">
        <v>67</v>
      </c>
      <c r="AR39" s="29" t="s">
        <v>73</v>
      </c>
      <c r="AS39" s="29" t="s">
        <v>252</v>
      </c>
      <c r="AT39" s="29" t="s">
        <v>69</v>
      </c>
      <c r="AU39" s="29" t="s">
        <v>93</v>
      </c>
      <c r="AV39" s="29" t="s">
        <v>71</v>
      </c>
      <c r="AW39" s="29" t="s">
        <v>73</v>
      </c>
      <c r="AX39" s="29" t="s">
        <v>73</v>
      </c>
      <c r="AY39" s="29" t="s">
        <v>72</v>
      </c>
      <c r="AZ39" s="29" t="s">
        <v>72</v>
      </c>
      <c r="BA39" s="29" t="s">
        <v>63</v>
      </c>
      <c r="BB39" s="29" t="s">
        <v>63</v>
      </c>
      <c r="BC39" s="29" t="s">
        <v>73</v>
      </c>
      <c r="BD39" s="29"/>
      <c r="BE39" s="29" t="s">
        <v>73</v>
      </c>
      <c r="BF39" s="31"/>
      <c r="BG39" s="32"/>
      <c r="BH39" s="32"/>
      <c r="BI39" s="32"/>
      <c r="BJ39" s="32"/>
      <c r="BK39" s="32"/>
      <c r="BL39" s="32"/>
    </row>
    <row r="40" spans="1:64" ht="13.2" hidden="1" x14ac:dyDescent="0.25">
      <c r="A40" s="28">
        <v>45573.432829826386</v>
      </c>
      <c r="B40" s="29" t="s">
        <v>702</v>
      </c>
      <c r="C40" s="51">
        <v>100221081819</v>
      </c>
      <c r="D40" s="51">
        <v>100</v>
      </c>
      <c r="E40" s="51">
        <v>0.33</v>
      </c>
      <c r="F40" s="29" t="s">
        <v>114</v>
      </c>
      <c r="G40" s="29" t="s">
        <v>76</v>
      </c>
      <c r="H40" s="29" t="s">
        <v>631</v>
      </c>
      <c r="I40" s="29" t="s">
        <v>63</v>
      </c>
      <c r="J40" s="29" t="s">
        <v>64</v>
      </c>
      <c r="K40" s="29" t="s">
        <v>64</v>
      </c>
      <c r="L40" s="29" t="s">
        <v>78</v>
      </c>
      <c r="M40" s="29" t="s">
        <v>78</v>
      </c>
      <c r="N40" s="29" t="s">
        <v>64</v>
      </c>
      <c r="O40" s="29" t="s">
        <v>78</v>
      </c>
      <c r="P40" s="29" t="s">
        <v>64</v>
      </c>
      <c r="Q40" s="29" t="s">
        <v>64</v>
      </c>
      <c r="R40" s="29" t="s">
        <v>78</v>
      </c>
      <c r="S40" s="29" t="s">
        <v>64</v>
      </c>
      <c r="T40" s="29" t="s">
        <v>64</v>
      </c>
      <c r="U40" s="29" t="s">
        <v>64</v>
      </c>
      <c r="V40" s="29" t="s">
        <v>78</v>
      </c>
      <c r="W40" s="29" t="s">
        <v>64</v>
      </c>
      <c r="X40" s="29" t="s">
        <v>64</v>
      </c>
      <c r="Y40" s="29" t="s">
        <v>64</v>
      </c>
      <c r="Z40" s="29" t="s">
        <v>66</v>
      </c>
      <c r="AA40" s="29" t="s">
        <v>66</v>
      </c>
      <c r="AB40" s="29" t="s">
        <v>66</v>
      </c>
      <c r="AC40" s="29" t="s">
        <v>66</v>
      </c>
      <c r="AD40" s="29" t="s">
        <v>66</v>
      </c>
      <c r="AE40" s="29" t="s">
        <v>66</v>
      </c>
      <c r="AF40" s="29" t="s">
        <v>66</v>
      </c>
      <c r="AG40" s="29" t="s">
        <v>66</v>
      </c>
      <c r="AH40" s="29" t="s">
        <v>65</v>
      </c>
      <c r="AI40" s="29" t="s">
        <v>79</v>
      </c>
      <c r="AJ40" s="29" t="s">
        <v>66</v>
      </c>
      <c r="AK40" s="29" t="s">
        <v>66</v>
      </c>
      <c r="AL40" s="29" t="s">
        <v>66</v>
      </c>
      <c r="AM40" s="29" t="s">
        <v>66</v>
      </c>
      <c r="AN40" s="29" t="s">
        <v>65</v>
      </c>
      <c r="AO40" s="29" t="s">
        <v>65</v>
      </c>
      <c r="AP40" s="29" t="s">
        <v>67</v>
      </c>
      <c r="AQ40" s="29" t="s">
        <v>67</v>
      </c>
      <c r="AR40" s="29" t="s">
        <v>63</v>
      </c>
      <c r="AS40" s="29" t="s">
        <v>120</v>
      </c>
      <c r="AT40" s="29" t="s">
        <v>87</v>
      </c>
      <c r="AU40" s="29" t="s">
        <v>67</v>
      </c>
      <c r="AV40" s="29" t="s">
        <v>80</v>
      </c>
      <c r="AW40" s="29" t="s">
        <v>72</v>
      </c>
      <c r="AX40" s="29" t="s">
        <v>63</v>
      </c>
      <c r="AY40" s="29" t="s">
        <v>63</v>
      </c>
      <c r="AZ40" s="29" t="s">
        <v>63</v>
      </c>
      <c r="BA40" s="29" t="s">
        <v>72</v>
      </c>
      <c r="BB40" s="29" t="s">
        <v>63</v>
      </c>
      <c r="BC40" s="29" t="s">
        <v>73</v>
      </c>
      <c r="BD40" s="29"/>
      <c r="BE40" s="29" t="s">
        <v>73</v>
      </c>
      <c r="BF40" s="31"/>
      <c r="BG40" s="32"/>
      <c r="BH40" s="32"/>
      <c r="BI40" s="32"/>
      <c r="BJ40" s="32"/>
      <c r="BK40" s="32"/>
      <c r="BL40" s="32"/>
    </row>
    <row r="41" spans="1:64" ht="13.2" hidden="1" x14ac:dyDescent="0.25">
      <c r="A41" s="28">
        <v>45573.434121307873</v>
      </c>
      <c r="B41" s="29" t="s">
        <v>703</v>
      </c>
      <c r="C41" s="51">
        <v>100930080501</v>
      </c>
      <c r="D41" s="51">
        <v>51.8</v>
      </c>
      <c r="E41" s="51">
        <v>0.28999999999999998</v>
      </c>
      <c r="F41" s="29" t="s">
        <v>114</v>
      </c>
      <c r="G41" s="29" t="s">
        <v>76</v>
      </c>
      <c r="H41" s="29" t="s">
        <v>634</v>
      </c>
      <c r="I41" s="29" t="s">
        <v>63</v>
      </c>
      <c r="J41" s="29" t="s">
        <v>64</v>
      </c>
      <c r="K41" s="29" t="s">
        <v>84</v>
      </c>
      <c r="L41" s="29" t="s">
        <v>64</v>
      </c>
      <c r="M41" s="29" t="s">
        <v>84</v>
      </c>
      <c r="N41" s="29" t="s">
        <v>64</v>
      </c>
      <c r="O41" s="29" t="s">
        <v>84</v>
      </c>
      <c r="P41" s="29" t="s">
        <v>78</v>
      </c>
      <c r="Q41" s="29" t="s">
        <v>64</v>
      </c>
      <c r="R41" s="29" t="s">
        <v>64</v>
      </c>
      <c r="S41" s="29" t="s">
        <v>78</v>
      </c>
      <c r="T41" s="29" t="s">
        <v>64</v>
      </c>
      <c r="U41" s="29" t="s">
        <v>64</v>
      </c>
      <c r="V41" s="29" t="s">
        <v>64</v>
      </c>
      <c r="W41" s="29" t="s">
        <v>64</v>
      </c>
      <c r="X41" s="29" t="s">
        <v>84</v>
      </c>
      <c r="Y41" s="29" t="s">
        <v>64</v>
      </c>
      <c r="Z41" s="29" t="s">
        <v>65</v>
      </c>
      <c r="AA41" s="29" t="s">
        <v>66</v>
      </c>
      <c r="AB41" s="29" t="s">
        <v>65</v>
      </c>
      <c r="AC41" s="29" t="s">
        <v>65</v>
      </c>
      <c r="AD41" s="29" t="s">
        <v>66</v>
      </c>
      <c r="AE41" s="29" t="s">
        <v>65</v>
      </c>
      <c r="AF41" s="29" t="s">
        <v>66</v>
      </c>
      <c r="AG41" s="29" t="s">
        <v>65</v>
      </c>
      <c r="AH41" s="29" t="s">
        <v>66</v>
      </c>
      <c r="AI41" s="29" t="s">
        <v>101</v>
      </c>
      <c r="AJ41" s="29" t="s">
        <v>65</v>
      </c>
      <c r="AK41" s="29" t="s">
        <v>66</v>
      </c>
      <c r="AL41" s="29" t="s">
        <v>65</v>
      </c>
      <c r="AM41" s="29" t="s">
        <v>65</v>
      </c>
      <c r="AN41" s="29" t="s">
        <v>66</v>
      </c>
      <c r="AO41" s="29" t="s">
        <v>65</v>
      </c>
      <c r="AP41" s="29" t="s">
        <v>85</v>
      </c>
      <c r="AQ41" s="29" t="s">
        <v>85</v>
      </c>
      <c r="AR41" s="29" t="s">
        <v>86</v>
      </c>
      <c r="AS41" s="29" t="s">
        <v>523</v>
      </c>
      <c r="AT41" s="29" t="s">
        <v>69</v>
      </c>
      <c r="AU41" s="29" t="s">
        <v>93</v>
      </c>
      <c r="AV41" s="29" t="s">
        <v>71</v>
      </c>
      <c r="AW41" s="29" t="s">
        <v>73</v>
      </c>
      <c r="AX41" s="29" t="s">
        <v>73</v>
      </c>
      <c r="AY41" s="29" t="s">
        <v>73</v>
      </c>
      <c r="AZ41" s="29" t="s">
        <v>73</v>
      </c>
      <c r="BA41" s="29" t="s">
        <v>72</v>
      </c>
      <c r="BB41" s="29" t="s">
        <v>73</v>
      </c>
      <c r="BC41" s="29" t="s">
        <v>73</v>
      </c>
      <c r="BD41" s="29"/>
      <c r="BE41" s="29" t="s">
        <v>73</v>
      </c>
      <c r="BF41" s="31"/>
      <c r="BG41" s="32"/>
      <c r="BH41" s="32"/>
      <c r="BI41" s="32"/>
      <c r="BJ41" s="32"/>
      <c r="BK41" s="32"/>
      <c r="BL41" s="32"/>
    </row>
    <row r="42" spans="1:64" ht="13.2" hidden="1" x14ac:dyDescent="0.25">
      <c r="A42" s="28">
        <v>45573.435157835644</v>
      </c>
      <c r="B42" s="29" t="s">
        <v>704</v>
      </c>
      <c r="C42" s="51">
        <v>101126080337</v>
      </c>
      <c r="D42" s="51">
        <v>100</v>
      </c>
      <c r="E42" s="51">
        <v>0.38</v>
      </c>
      <c r="F42" s="29" t="s">
        <v>114</v>
      </c>
      <c r="G42" s="29" t="s">
        <v>76</v>
      </c>
      <c r="H42" s="29" t="s">
        <v>631</v>
      </c>
      <c r="I42" s="29" t="s">
        <v>63</v>
      </c>
      <c r="J42" s="29" t="s">
        <v>64</v>
      </c>
      <c r="K42" s="29" t="s">
        <v>84</v>
      </c>
      <c r="L42" s="29" t="s">
        <v>64</v>
      </c>
      <c r="M42" s="29" t="s">
        <v>78</v>
      </c>
      <c r="N42" s="29" t="s">
        <v>64</v>
      </c>
      <c r="O42" s="29" t="s">
        <v>64</v>
      </c>
      <c r="P42" s="29" t="s">
        <v>84</v>
      </c>
      <c r="Q42" s="29" t="s">
        <v>64</v>
      </c>
      <c r="R42" s="29" t="s">
        <v>64</v>
      </c>
      <c r="S42" s="29" t="s">
        <v>64</v>
      </c>
      <c r="T42" s="29" t="s">
        <v>64</v>
      </c>
      <c r="U42" s="29" t="s">
        <v>64</v>
      </c>
      <c r="V42" s="29" t="s">
        <v>64</v>
      </c>
      <c r="W42" s="29" t="s">
        <v>64</v>
      </c>
      <c r="X42" s="29" t="s">
        <v>64</v>
      </c>
      <c r="Y42" s="29" t="s">
        <v>64</v>
      </c>
      <c r="Z42" s="29" t="s">
        <v>66</v>
      </c>
      <c r="AA42" s="29" t="s">
        <v>65</v>
      </c>
      <c r="AB42" s="29" t="s">
        <v>66</v>
      </c>
      <c r="AC42" s="29" t="s">
        <v>66</v>
      </c>
      <c r="AD42" s="29" t="s">
        <v>66</v>
      </c>
      <c r="AE42" s="29" t="s">
        <v>66</v>
      </c>
      <c r="AF42" s="29" t="s">
        <v>66</v>
      </c>
      <c r="AG42" s="29" t="s">
        <v>66</v>
      </c>
      <c r="AH42" s="29" t="s">
        <v>66</v>
      </c>
      <c r="AI42" s="29" t="s">
        <v>79</v>
      </c>
      <c r="AJ42" s="29" t="s">
        <v>66</v>
      </c>
      <c r="AK42" s="29" t="s">
        <v>66</v>
      </c>
      <c r="AL42" s="29" t="s">
        <v>79</v>
      </c>
      <c r="AM42" s="29" t="s">
        <v>65</v>
      </c>
      <c r="AN42" s="29" t="s">
        <v>66</v>
      </c>
      <c r="AO42" s="29" t="s">
        <v>66</v>
      </c>
      <c r="AP42" s="29" t="s">
        <v>67</v>
      </c>
      <c r="AQ42" s="29" t="s">
        <v>67</v>
      </c>
      <c r="AR42" s="29" t="s">
        <v>86</v>
      </c>
      <c r="AS42" s="29" t="s">
        <v>120</v>
      </c>
      <c r="AT42" s="29" t="s">
        <v>69</v>
      </c>
      <c r="AU42" s="29" t="s">
        <v>70</v>
      </c>
      <c r="AV42" s="29" t="s">
        <v>71</v>
      </c>
      <c r="AW42" s="29" t="s">
        <v>73</v>
      </c>
      <c r="AX42" s="29" t="s">
        <v>72</v>
      </c>
      <c r="AY42" s="29" t="s">
        <v>63</v>
      </c>
      <c r="AZ42" s="29" t="s">
        <v>63</v>
      </c>
      <c r="BA42" s="29" t="s">
        <v>72</v>
      </c>
      <c r="BB42" s="29" t="s">
        <v>73</v>
      </c>
      <c r="BC42" s="29" t="s">
        <v>73</v>
      </c>
      <c r="BD42" s="29"/>
      <c r="BE42" s="29" t="s">
        <v>73</v>
      </c>
      <c r="BF42" s="31"/>
      <c r="BG42" s="32"/>
      <c r="BH42" s="32"/>
      <c r="BI42" s="32"/>
      <c r="BJ42" s="32"/>
      <c r="BK42" s="32"/>
      <c r="BL42" s="32"/>
    </row>
    <row r="43" spans="1:64" ht="13.2" hidden="1" x14ac:dyDescent="0.25">
      <c r="A43" s="28">
        <v>45573.436831909727</v>
      </c>
      <c r="B43" s="29" t="s">
        <v>705</v>
      </c>
      <c r="C43" s="51">
        <v>100119080983</v>
      </c>
      <c r="D43" s="51">
        <v>10.7</v>
      </c>
      <c r="E43" s="51">
        <v>0.46</v>
      </c>
      <c r="F43" s="29" t="s">
        <v>114</v>
      </c>
      <c r="G43" s="29" t="s">
        <v>76</v>
      </c>
      <c r="H43" s="29" t="s">
        <v>706</v>
      </c>
      <c r="I43" s="29" t="s">
        <v>63</v>
      </c>
      <c r="J43" s="29" t="s">
        <v>64</v>
      </c>
      <c r="K43" s="29" t="s">
        <v>64</v>
      </c>
      <c r="L43" s="29" t="s">
        <v>78</v>
      </c>
      <c r="M43" s="29" t="s">
        <v>64</v>
      </c>
      <c r="N43" s="29" t="s">
        <v>64</v>
      </c>
      <c r="O43" s="29" t="s">
        <v>78</v>
      </c>
      <c r="P43" s="29" t="s">
        <v>64</v>
      </c>
      <c r="Q43" s="29" t="s">
        <v>64</v>
      </c>
      <c r="R43" s="29" t="s">
        <v>64</v>
      </c>
      <c r="S43" s="29" t="s">
        <v>64</v>
      </c>
      <c r="T43" s="29" t="s">
        <v>64</v>
      </c>
      <c r="U43" s="29" t="s">
        <v>64</v>
      </c>
      <c r="V43" s="29" t="s">
        <v>78</v>
      </c>
      <c r="W43" s="29" t="s">
        <v>64</v>
      </c>
      <c r="X43" s="29" t="s">
        <v>64</v>
      </c>
      <c r="Y43" s="29" t="s">
        <v>64</v>
      </c>
      <c r="Z43" s="29" t="s">
        <v>79</v>
      </c>
      <c r="AA43" s="29" t="s">
        <v>65</v>
      </c>
      <c r="AB43" s="29" t="s">
        <v>65</v>
      </c>
      <c r="AC43" s="29" t="s">
        <v>65</v>
      </c>
      <c r="AD43" s="29" t="s">
        <v>65</v>
      </c>
      <c r="AE43" s="29" t="s">
        <v>65</v>
      </c>
      <c r="AF43" s="29" t="s">
        <v>65</v>
      </c>
      <c r="AG43" s="29" t="s">
        <v>65</v>
      </c>
      <c r="AH43" s="29" t="s">
        <v>66</v>
      </c>
      <c r="AI43" s="29" t="s">
        <v>79</v>
      </c>
      <c r="AJ43" s="29" t="s">
        <v>65</v>
      </c>
      <c r="AK43" s="29" t="s">
        <v>66</v>
      </c>
      <c r="AL43" s="29" t="s">
        <v>65</v>
      </c>
      <c r="AM43" s="29" t="s">
        <v>65</v>
      </c>
      <c r="AN43" s="29" t="s">
        <v>65</v>
      </c>
      <c r="AO43" s="29" t="s">
        <v>65</v>
      </c>
      <c r="AP43" s="29" t="s">
        <v>67</v>
      </c>
      <c r="AQ43" s="29" t="s">
        <v>67</v>
      </c>
      <c r="AR43" s="29" t="s">
        <v>73</v>
      </c>
      <c r="AS43" s="29" t="s">
        <v>68</v>
      </c>
      <c r="AT43" s="29" t="s">
        <v>87</v>
      </c>
      <c r="AU43" s="29" t="s">
        <v>80</v>
      </c>
      <c r="AV43" s="29" t="s">
        <v>80</v>
      </c>
      <c r="AW43" s="29" t="s">
        <v>63</v>
      </c>
      <c r="AX43" s="29" t="s">
        <v>73</v>
      </c>
      <c r="AY43" s="29" t="s">
        <v>63</v>
      </c>
      <c r="AZ43" s="29" t="s">
        <v>73</v>
      </c>
      <c r="BA43" s="29" t="s">
        <v>63</v>
      </c>
      <c r="BB43" s="29" t="s">
        <v>72</v>
      </c>
      <c r="BC43" s="29" t="s">
        <v>73</v>
      </c>
      <c r="BD43" s="29"/>
      <c r="BE43" s="29" t="s">
        <v>73</v>
      </c>
      <c r="BF43" s="31"/>
      <c r="BG43" s="32"/>
      <c r="BH43" s="32"/>
      <c r="BI43" s="32"/>
      <c r="BJ43" s="32"/>
      <c r="BK43" s="32"/>
      <c r="BL43" s="32"/>
    </row>
    <row r="44" spans="1:64" ht="13.2" hidden="1" x14ac:dyDescent="0.25">
      <c r="A44" s="28">
        <v>45573.437946909718</v>
      </c>
      <c r="B44" s="29" t="s">
        <v>707</v>
      </c>
      <c r="C44" s="51">
        <v>100831080071</v>
      </c>
      <c r="D44" s="51">
        <v>92.86</v>
      </c>
      <c r="E44" s="51">
        <v>1.29</v>
      </c>
      <c r="F44" s="29" t="s">
        <v>114</v>
      </c>
      <c r="G44" s="29" t="s">
        <v>708</v>
      </c>
      <c r="H44" s="29" t="s">
        <v>709</v>
      </c>
      <c r="I44" s="29" t="s">
        <v>63</v>
      </c>
      <c r="J44" s="29" t="s">
        <v>64</v>
      </c>
      <c r="K44" s="29" t="s">
        <v>64</v>
      </c>
      <c r="L44" s="29" t="s">
        <v>64</v>
      </c>
      <c r="M44" s="29" t="s">
        <v>78</v>
      </c>
      <c r="N44" s="29" t="s">
        <v>64</v>
      </c>
      <c r="O44" s="29" t="s">
        <v>64</v>
      </c>
      <c r="P44" s="29" t="s">
        <v>78</v>
      </c>
      <c r="Q44" s="29" t="s">
        <v>84</v>
      </c>
      <c r="R44" s="29" t="s">
        <v>64</v>
      </c>
      <c r="S44" s="29" t="s">
        <v>84</v>
      </c>
      <c r="T44" s="29" t="s">
        <v>64</v>
      </c>
      <c r="U44" s="29" t="s">
        <v>64</v>
      </c>
      <c r="V44" s="29" t="s">
        <v>64</v>
      </c>
      <c r="W44" s="29" t="s">
        <v>64</v>
      </c>
      <c r="X44" s="29" t="s">
        <v>64</v>
      </c>
      <c r="Y44" s="29" t="s">
        <v>78</v>
      </c>
      <c r="Z44" s="29" t="s">
        <v>66</v>
      </c>
      <c r="AA44" s="29" t="s">
        <v>66</v>
      </c>
      <c r="AB44" s="29" t="s">
        <v>66</v>
      </c>
      <c r="AC44" s="29" t="s">
        <v>66</v>
      </c>
      <c r="AD44" s="29" t="s">
        <v>66</v>
      </c>
      <c r="AE44" s="29" t="s">
        <v>66</v>
      </c>
      <c r="AF44" s="29" t="s">
        <v>66</v>
      </c>
      <c r="AG44" s="29" t="s">
        <v>66</v>
      </c>
      <c r="AH44" s="29" t="s">
        <v>66</v>
      </c>
      <c r="AI44" s="29" t="s">
        <v>79</v>
      </c>
      <c r="AJ44" s="29" t="s">
        <v>66</v>
      </c>
      <c r="AK44" s="29" t="s">
        <v>66</v>
      </c>
      <c r="AL44" s="29" t="s">
        <v>66</v>
      </c>
      <c r="AM44" s="29" t="s">
        <v>66</v>
      </c>
      <c r="AN44" s="29" t="s">
        <v>66</v>
      </c>
      <c r="AO44" s="29" t="s">
        <v>66</v>
      </c>
      <c r="AP44" s="29" t="s">
        <v>85</v>
      </c>
      <c r="AQ44" s="29" t="s">
        <v>67</v>
      </c>
      <c r="AR44" s="29" t="s">
        <v>63</v>
      </c>
      <c r="AS44" s="29" t="s">
        <v>710</v>
      </c>
      <c r="AT44" s="29" t="s">
        <v>69</v>
      </c>
      <c r="AU44" s="29" t="s">
        <v>80</v>
      </c>
      <c r="AV44" s="29" t="s">
        <v>71</v>
      </c>
      <c r="AW44" s="29" t="s">
        <v>73</v>
      </c>
      <c r="AX44" s="29" t="s">
        <v>72</v>
      </c>
      <c r="AY44" s="29" t="s">
        <v>73</v>
      </c>
      <c r="AZ44" s="29" t="s">
        <v>63</v>
      </c>
      <c r="BA44" s="29" t="s">
        <v>72</v>
      </c>
      <c r="BB44" s="29" t="s">
        <v>73</v>
      </c>
      <c r="BC44" s="29" t="s">
        <v>73</v>
      </c>
      <c r="BD44" s="29"/>
      <c r="BE44" s="29" t="s">
        <v>73</v>
      </c>
      <c r="BF44" s="31"/>
      <c r="BG44" s="32"/>
      <c r="BH44" s="32"/>
      <c r="BI44" s="32"/>
      <c r="BJ44" s="32"/>
      <c r="BK44" s="32"/>
      <c r="BL44" s="32"/>
    </row>
    <row r="45" spans="1:64" ht="13.2" hidden="1" x14ac:dyDescent="0.25">
      <c r="A45" s="28">
        <v>45573.439027766202</v>
      </c>
      <c r="B45" s="29" t="s">
        <v>711</v>
      </c>
      <c r="C45" s="51">
        <v>100830080221</v>
      </c>
      <c r="D45" s="51">
        <v>33.9</v>
      </c>
      <c r="E45" s="51">
        <v>0.13</v>
      </c>
      <c r="F45" s="29" t="s">
        <v>114</v>
      </c>
      <c r="G45" s="29" t="s">
        <v>76</v>
      </c>
      <c r="H45" s="29" t="s">
        <v>631</v>
      </c>
      <c r="I45" s="29" t="s">
        <v>63</v>
      </c>
      <c r="J45" s="29" t="s">
        <v>64</v>
      </c>
      <c r="K45" s="29" t="s">
        <v>78</v>
      </c>
      <c r="L45" s="29" t="s">
        <v>64</v>
      </c>
      <c r="M45" s="29" t="s">
        <v>78</v>
      </c>
      <c r="N45" s="29" t="s">
        <v>64</v>
      </c>
      <c r="O45" s="29" t="s">
        <v>64</v>
      </c>
      <c r="P45" s="29" t="s">
        <v>64</v>
      </c>
      <c r="Q45" s="29" t="s">
        <v>64</v>
      </c>
      <c r="R45" s="29" t="s">
        <v>64</v>
      </c>
      <c r="S45" s="29" t="s">
        <v>64</v>
      </c>
      <c r="T45" s="29" t="s">
        <v>64</v>
      </c>
      <c r="U45" s="29" t="s">
        <v>64</v>
      </c>
      <c r="V45" s="29" t="s">
        <v>64</v>
      </c>
      <c r="W45" s="29" t="s">
        <v>78</v>
      </c>
      <c r="X45" s="29" t="s">
        <v>64</v>
      </c>
      <c r="Y45" s="29" t="s">
        <v>64</v>
      </c>
      <c r="Z45" s="29" t="s">
        <v>65</v>
      </c>
      <c r="AA45" s="29" t="s">
        <v>65</v>
      </c>
      <c r="AB45" s="29" t="s">
        <v>66</v>
      </c>
      <c r="AC45" s="29" t="s">
        <v>66</v>
      </c>
      <c r="AD45" s="29" t="s">
        <v>66</v>
      </c>
      <c r="AE45" s="29" t="s">
        <v>66</v>
      </c>
      <c r="AF45" s="29" t="s">
        <v>66</v>
      </c>
      <c r="AG45" s="29" t="s">
        <v>66</v>
      </c>
      <c r="AH45" s="29" t="s">
        <v>66</v>
      </c>
      <c r="AI45" s="29" t="s">
        <v>79</v>
      </c>
      <c r="AJ45" s="29" t="s">
        <v>65</v>
      </c>
      <c r="AK45" s="29" t="s">
        <v>66</v>
      </c>
      <c r="AL45" s="29" t="s">
        <v>65</v>
      </c>
      <c r="AM45" s="29" t="s">
        <v>66</v>
      </c>
      <c r="AN45" s="29" t="s">
        <v>66</v>
      </c>
      <c r="AO45" s="29" t="s">
        <v>66</v>
      </c>
      <c r="AP45" s="29" t="s">
        <v>85</v>
      </c>
      <c r="AQ45" s="29" t="s">
        <v>67</v>
      </c>
      <c r="AR45" s="29" t="s">
        <v>63</v>
      </c>
      <c r="AS45" s="29" t="s">
        <v>68</v>
      </c>
      <c r="AT45" s="29" t="s">
        <v>87</v>
      </c>
      <c r="AU45" s="29" t="s">
        <v>67</v>
      </c>
      <c r="AV45" s="29" t="s">
        <v>67</v>
      </c>
      <c r="AW45" s="29" t="s">
        <v>72</v>
      </c>
      <c r="AX45" s="29" t="s">
        <v>63</v>
      </c>
      <c r="AY45" s="29" t="s">
        <v>63</v>
      </c>
      <c r="AZ45" s="29" t="s">
        <v>63</v>
      </c>
      <c r="BA45" s="29" t="s">
        <v>72</v>
      </c>
      <c r="BB45" s="29" t="s">
        <v>72</v>
      </c>
      <c r="BC45" s="29" t="s">
        <v>73</v>
      </c>
      <c r="BD45" s="29"/>
      <c r="BE45" s="29" t="s">
        <v>73</v>
      </c>
      <c r="BF45" s="31"/>
      <c r="BG45" s="32"/>
      <c r="BH45" s="32"/>
      <c r="BI45" s="32"/>
      <c r="BJ45" s="32"/>
      <c r="BK45" s="32"/>
      <c r="BL45" s="32"/>
    </row>
    <row r="46" spans="1:64" ht="13.2" x14ac:dyDescent="0.25">
      <c r="A46" s="28">
        <v>45573.439280381943</v>
      </c>
      <c r="B46" s="29" t="s">
        <v>712</v>
      </c>
      <c r="C46" s="51">
        <v>101025080047</v>
      </c>
      <c r="D46" s="51">
        <v>57.14</v>
      </c>
      <c r="E46" s="51">
        <v>0.71</v>
      </c>
      <c r="F46" s="29" t="s">
        <v>114</v>
      </c>
      <c r="G46" s="29" t="s">
        <v>76</v>
      </c>
      <c r="H46" s="29" t="s">
        <v>631</v>
      </c>
      <c r="I46" s="29" t="s">
        <v>73</v>
      </c>
      <c r="J46" s="29" t="s">
        <v>64</v>
      </c>
      <c r="K46" s="29" t="s">
        <v>84</v>
      </c>
      <c r="L46" s="29" t="s">
        <v>64</v>
      </c>
      <c r="M46" s="29" t="s">
        <v>84</v>
      </c>
      <c r="N46" s="29" t="s">
        <v>64</v>
      </c>
      <c r="O46" s="29" t="s">
        <v>78</v>
      </c>
      <c r="P46" s="29" t="s">
        <v>84</v>
      </c>
      <c r="Q46" s="29" t="s">
        <v>84</v>
      </c>
      <c r="R46" s="29" t="s">
        <v>64</v>
      </c>
      <c r="S46" s="29" t="s">
        <v>64</v>
      </c>
      <c r="T46" s="29" t="s">
        <v>64</v>
      </c>
      <c r="U46" s="29" t="s">
        <v>64</v>
      </c>
      <c r="V46" s="29" t="s">
        <v>84</v>
      </c>
      <c r="W46" s="29" t="s">
        <v>84</v>
      </c>
      <c r="X46" s="29" t="s">
        <v>64</v>
      </c>
      <c r="Y46" s="29" t="s">
        <v>78</v>
      </c>
      <c r="Z46" s="29" t="s">
        <v>65</v>
      </c>
      <c r="AA46" s="29" t="s">
        <v>66</v>
      </c>
      <c r="AB46" s="29" t="s">
        <v>66</v>
      </c>
      <c r="AC46" s="29" t="s">
        <v>66</v>
      </c>
      <c r="AD46" s="29" t="s">
        <v>66</v>
      </c>
      <c r="AE46" s="29" t="s">
        <v>66</v>
      </c>
      <c r="AF46" s="29" t="s">
        <v>65</v>
      </c>
      <c r="AG46" s="29" t="s">
        <v>79</v>
      </c>
      <c r="AH46" s="29" t="s">
        <v>79</v>
      </c>
      <c r="AI46" s="29" t="s">
        <v>66</v>
      </c>
      <c r="AJ46" s="29" t="s">
        <v>101</v>
      </c>
      <c r="AK46" s="29" t="s">
        <v>79</v>
      </c>
      <c r="AL46" s="29" t="s">
        <v>79</v>
      </c>
      <c r="AM46" s="29" t="s">
        <v>66</v>
      </c>
      <c r="AN46" s="29" t="s">
        <v>66</v>
      </c>
      <c r="AO46" s="29" t="s">
        <v>66</v>
      </c>
      <c r="AP46" s="29" t="s">
        <v>67</v>
      </c>
      <c r="AQ46" s="29" t="s">
        <v>67</v>
      </c>
      <c r="AR46" s="29" t="s">
        <v>86</v>
      </c>
      <c r="AS46" s="29" t="s">
        <v>120</v>
      </c>
      <c r="AT46" s="29" t="s">
        <v>87</v>
      </c>
      <c r="AU46" s="29" t="s">
        <v>80</v>
      </c>
      <c r="AV46" s="29" t="s">
        <v>67</v>
      </c>
      <c r="AW46" s="29" t="s">
        <v>72</v>
      </c>
      <c r="AX46" s="29" t="s">
        <v>63</v>
      </c>
      <c r="AY46" s="29" t="s">
        <v>72</v>
      </c>
      <c r="AZ46" s="29" t="s">
        <v>73</v>
      </c>
      <c r="BA46" s="29" t="s">
        <v>72</v>
      </c>
      <c r="BB46" s="29" t="s">
        <v>73</v>
      </c>
      <c r="BC46" s="29" t="s">
        <v>73</v>
      </c>
      <c r="BD46" s="29"/>
      <c r="BE46" s="29" t="s">
        <v>73</v>
      </c>
      <c r="BF46" s="31"/>
      <c r="BG46" s="32"/>
      <c r="BH46" s="32"/>
      <c r="BI46" s="32"/>
      <c r="BJ46" s="32"/>
      <c r="BK46" s="32"/>
      <c r="BL46" s="32"/>
    </row>
    <row r="47" spans="1:64" ht="13.2" hidden="1" x14ac:dyDescent="0.25">
      <c r="A47" s="28">
        <v>45573.439965729165</v>
      </c>
      <c r="B47" s="29" t="s">
        <v>713</v>
      </c>
      <c r="C47" s="51">
        <v>100130060828</v>
      </c>
      <c r="D47" s="51">
        <v>39.299999999999997</v>
      </c>
      <c r="E47" s="51">
        <v>0.5</v>
      </c>
      <c r="F47" s="29" t="s">
        <v>423</v>
      </c>
      <c r="G47" s="29" t="s">
        <v>76</v>
      </c>
      <c r="H47" s="29" t="s">
        <v>614</v>
      </c>
      <c r="I47" s="29" t="s">
        <v>63</v>
      </c>
      <c r="J47" s="29" t="s">
        <v>64</v>
      </c>
      <c r="K47" s="29" t="s">
        <v>84</v>
      </c>
      <c r="L47" s="29" t="s">
        <v>64</v>
      </c>
      <c r="M47" s="29" t="s">
        <v>78</v>
      </c>
      <c r="N47" s="29" t="s">
        <v>64</v>
      </c>
      <c r="O47" s="29" t="s">
        <v>64</v>
      </c>
      <c r="P47" s="29" t="s">
        <v>64</v>
      </c>
      <c r="Q47" s="29" t="s">
        <v>64</v>
      </c>
      <c r="R47" s="29" t="s">
        <v>64</v>
      </c>
      <c r="S47" s="29" t="s">
        <v>64</v>
      </c>
      <c r="T47" s="29" t="s">
        <v>64</v>
      </c>
      <c r="U47" s="29" t="s">
        <v>64</v>
      </c>
      <c r="V47" s="29" t="s">
        <v>64</v>
      </c>
      <c r="W47" s="29" t="s">
        <v>64</v>
      </c>
      <c r="X47" s="29" t="s">
        <v>64</v>
      </c>
      <c r="Y47" s="29" t="s">
        <v>78</v>
      </c>
      <c r="Z47" s="29" t="s">
        <v>66</v>
      </c>
      <c r="AA47" s="29" t="s">
        <v>65</v>
      </c>
      <c r="AB47" s="29" t="s">
        <v>65</v>
      </c>
      <c r="AC47" s="29" t="s">
        <v>65</v>
      </c>
      <c r="AD47" s="29" t="s">
        <v>66</v>
      </c>
      <c r="AE47" s="29" t="s">
        <v>65</v>
      </c>
      <c r="AF47" s="29" t="s">
        <v>66</v>
      </c>
      <c r="AG47" s="29" t="s">
        <v>66</v>
      </c>
      <c r="AH47" s="29" t="s">
        <v>66</v>
      </c>
      <c r="AI47" s="29" t="s">
        <v>79</v>
      </c>
      <c r="AJ47" s="29" t="s">
        <v>65</v>
      </c>
      <c r="AK47" s="29" t="s">
        <v>65</v>
      </c>
      <c r="AL47" s="29" t="s">
        <v>66</v>
      </c>
      <c r="AM47" s="29" t="s">
        <v>66</v>
      </c>
      <c r="AN47" s="29" t="s">
        <v>66</v>
      </c>
      <c r="AO47" s="29" t="s">
        <v>66</v>
      </c>
      <c r="AP47" s="29" t="s">
        <v>67</v>
      </c>
      <c r="AQ47" s="29" t="s">
        <v>67</v>
      </c>
      <c r="AR47" s="29" t="s">
        <v>63</v>
      </c>
      <c r="AS47" s="29" t="s">
        <v>115</v>
      </c>
      <c r="AT47" s="29" t="s">
        <v>87</v>
      </c>
      <c r="AU47" s="29" t="s">
        <v>93</v>
      </c>
      <c r="AV47" s="29" t="s">
        <v>132</v>
      </c>
      <c r="AW47" s="29" t="s">
        <v>73</v>
      </c>
      <c r="AX47" s="29" t="s">
        <v>73</v>
      </c>
      <c r="AY47" s="29" t="s">
        <v>72</v>
      </c>
      <c r="AZ47" s="29" t="s">
        <v>73</v>
      </c>
      <c r="BA47" s="29" t="s">
        <v>72</v>
      </c>
      <c r="BB47" s="29" t="s">
        <v>73</v>
      </c>
      <c r="BC47" s="29" t="s">
        <v>73</v>
      </c>
      <c r="BD47" s="29"/>
      <c r="BE47" s="29" t="s">
        <v>73</v>
      </c>
      <c r="BF47" s="31"/>
      <c r="BG47" s="32"/>
      <c r="BH47" s="32"/>
      <c r="BI47" s="32"/>
      <c r="BJ47" s="32"/>
      <c r="BK47" s="32"/>
      <c r="BL47" s="32"/>
    </row>
    <row r="48" spans="1:64" ht="13.2" hidden="1" x14ac:dyDescent="0.25">
      <c r="A48" s="28">
        <v>45573.442507291664</v>
      </c>
      <c r="B48" s="29" t="s">
        <v>714</v>
      </c>
      <c r="C48" s="51">
        <v>100513080578</v>
      </c>
      <c r="D48" s="51">
        <v>10.7</v>
      </c>
      <c r="E48" s="51">
        <v>0.25</v>
      </c>
      <c r="F48" s="29" t="s">
        <v>423</v>
      </c>
      <c r="G48" s="29" t="s">
        <v>76</v>
      </c>
      <c r="H48" s="29" t="s">
        <v>614</v>
      </c>
      <c r="I48" s="29" t="s">
        <v>63</v>
      </c>
      <c r="J48" s="29" t="s">
        <v>64</v>
      </c>
      <c r="K48" s="29" t="s">
        <v>64</v>
      </c>
      <c r="L48" s="29" t="s">
        <v>64</v>
      </c>
      <c r="M48" s="29" t="s">
        <v>78</v>
      </c>
      <c r="N48" s="29" t="s">
        <v>84</v>
      </c>
      <c r="O48" s="29" t="s">
        <v>64</v>
      </c>
      <c r="P48" s="29" t="s">
        <v>78</v>
      </c>
      <c r="Q48" s="29" t="s">
        <v>64</v>
      </c>
      <c r="R48" s="29" t="s">
        <v>64</v>
      </c>
      <c r="S48" s="29" t="s">
        <v>84</v>
      </c>
      <c r="T48" s="29" t="s">
        <v>64</v>
      </c>
      <c r="U48" s="29" t="s">
        <v>78</v>
      </c>
      <c r="V48" s="29" t="s">
        <v>64</v>
      </c>
      <c r="W48" s="29" t="s">
        <v>64</v>
      </c>
      <c r="X48" s="29" t="s">
        <v>78</v>
      </c>
      <c r="Y48" s="29" t="s">
        <v>64</v>
      </c>
      <c r="Z48" s="29" t="s">
        <v>66</v>
      </c>
      <c r="AA48" s="29" t="s">
        <v>65</v>
      </c>
      <c r="AB48" s="29" t="s">
        <v>66</v>
      </c>
      <c r="AC48" s="29" t="s">
        <v>66</v>
      </c>
      <c r="AD48" s="29" t="s">
        <v>65</v>
      </c>
      <c r="AE48" s="29" t="s">
        <v>66</v>
      </c>
      <c r="AF48" s="29" t="s">
        <v>79</v>
      </c>
      <c r="AG48" s="29" t="s">
        <v>65</v>
      </c>
      <c r="AH48" s="29" t="s">
        <v>65</v>
      </c>
      <c r="AI48" s="29" t="s">
        <v>101</v>
      </c>
      <c r="AJ48" s="29" t="s">
        <v>65</v>
      </c>
      <c r="AK48" s="29" t="s">
        <v>65</v>
      </c>
      <c r="AL48" s="29" t="s">
        <v>66</v>
      </c>
      <c r="AM48" s="29" t="s">
        <v>65</v>
      </c>
      <c r="AN48" s="29" t="s">
        <v>66</v>
      </c>
      <c r="AO48" s="29" t="s">
        <v>66</v>
      </c>
      <c r="AP48" s="29" t="s">
        <v>85</v>
      </c>
      <c r="AQ48" s="29" t="s">
        <v>80</v>
      </c>
      <c r="AR48" s="29" t="s">
        <v>86</v>
      </c>
      <c r="AS48" s="29" t="s">
        <v>223</v>
      </c>
      <c r="AT48" s="29" t="s">
        <v>87</v>
      </c>
      <c r="AU48" s="29" t="s">
        <v>67</v>
      </c>
      <c r="AV48" s="29" t="s">
        <v>71</v>
      </c>
      <c r="AW48" s="29" t="s">
        <v>73</v>
      </c>
      <c r="AX48" s="29" t="s">
        <v>72</v>
      </c>
      <c r="AY48" s="29" t="s">
        <v>63</v>
      </c>
      <c r="AZ48" s="29" t="s">
        <v>63</v>
      </c>
      <c r="BA48" s="29" t="s">
        <v>73</v>
      </c>
      <c r="BB48" s="29" t="s">
        <v>73</v>
      </c>
      <c r="BC48" s="29" t="s">
        <v>73</v>
      </c>
      <c r="BD48" s="29"/>
      <c r="BE48" s="29" t="s">
        <v>73</v>
      </c>
      <c r="BF48" s="31"/>
      <c r="BG48" s="32"/>
      <c r="BH48" s="32"/>
      <c r="BI48" s="32"/>
      <c r="BJ48" s="32"/>
      <c r="BK48" s="32"/>
      <c r="BL48" s="32"/>
    </row>
    <row r="49" spans="1:64" ht="13.2" hidden="1" x14ac:dyDescent="0.25">
      <c r="A49" s="28">
        <v>45573.443500648151</v>
      </c>
      <c r="B49" s="29" t="s">
        <v>715</v>
      </c>
      <c r="C49" s="51">
        <v>100412081328</v>
      </c>
      <c r="D49" s="51">
        <v>75.89</v>
      </c>
      <c r="E49" s="51">
        <v>0.92</v>
      </c>
      <c r="F49" s="29" t="s">
        <v>423</v>
      </c>
      <c r="G49" s="29" t="s">
        <v>76</v>
      </c>
      <c r="H49" s="29" t="s">
        <v>716</v>
      </c>
      <c r="I49" s="29" t="s">
        <v>63</v>
      </c>
      <c r="J49" s="29" t="s">
        <v>64</v>
      </c>
      <c r="K49" s="29" t="s">
        <v>84</v>
      </c>
      <c r="L49" s="29" t="s">
        <v>64</v>
      </c>
      <c r="M49" s="29" t="s">
        <v>78</v>
      </c>
      <c r="N49" s="29" t="s">
        <v>64</v>
      </c>
      <c r="O49" s="29" t="s">
        <v>78</v>
      </c>
      <c r="P49" s="29" t="s">
        <v>78</v>
      </c>
      <c r="Q49" s="29" t="s">
        <v>64</v>
      </c>
      <c r="R49" s="29" t="s">
        <v>78</v>
      </c>
      <c r="S49" s="29" t="s">
        <v>64</v>
      </c>
      <c r="T49" s="29" t="s">
        <v>64</v>
      </c>
      <c r="U49" s="29" t="s">
        <v>84</v>
      </c>
      <c r="V49" s="29" t="s">
        <v>64</v>
      </c>
      <c r="W49" s="29" t="s">
        <v>84</v>
      </c>
      <c r="X49" s="29" t="s">
        <v>64</v>
      </c>
      <c r="Y49" s="29" t="s">
        <v>64</v>
      </c>
      <c r="Z49" s="29" t="s">
        <v>65</v>
      </c>
      <c r="AA49" s="29" t="s">
        <v>66</v>
      </c>
      <c r="AB49" s="29" t="s">
        <v>66</v>
      </c>
      <c r="AC49" s="29" t="s">
        <v>66</v>
      </c>
      <c r="AD49" s="29" t="s">
        <v>66</v>
      </c>
      <c r="AE49" s="29" t="s">
        <v>65</v>
      </c>
      <c r="AF49" s="29" t="s">
        <v>65</v>
      </c>
      <c r="AG49" s="29" t="s">
        <v>65</v>
      </c>
      <c r="AH49" s="29" t="s">
        <v>65</v>
      </c>
      <c r="AI49" s="29" t="s">
        <v>101</v>
      </c>
      <c r="AJ49" s="29" t="s">
        <v>65</v>
      </c>
      <c r="AK49" s="29" t="s">
        <v>65</v>
      </c>
      <c r="AL49" s="29" t="s">
        <v>65</v>
      </c>
      <c r="AM49" s="29" t="s">
        <v>65</v>
      </c>
      <c r="AN49" s="29" t="s">
        <v>65</v>
      </c>
      <c r="AO49" s="29" t="s">
        <v>65</v>
      </c>
      <c r="AP49" s="29" t="s">
        <v>67</v>
      </c>
      <c r="AQ49" s="29" t="s">
        <v>67</v>
      </c>
      <c r="AR49" s="29" t="s">
        <v>63</v>
      </c>
      <c r="AS49" s="29" t="s">
        <v>115</v>
      </c>
      <c r="AT49" s="29" t="s">
        <v>87</v>
      </c>
      <c r="AU49" s="29" t="s">
        <v>67</v>
      </c>
      <c r="AV49" s="29" t="s">
        <v>132</v>
      </c>
      <c r="AW49" s="29" t="s">
        <v>73</v>
      </c>
      <c r="AX49" s="29" t="s">
        <v>73</v>
      </c>
      <c r="AY49" s="29" t="s">
        <v>72</v>
      </c>
      <c r="AZ49" s="29" t="s">
        <v>72</v>
      </c>
      <c r="BA49" s="29" t="s">
        <v>63</v>
      </c>
      <c r="BB49" s="29" t="s">
        <v>72</v>
      </c>
      <c r="BC49" s="29" t="s">
        <v>73</v>
      </c>
      <c r="BD49" s="29"/>
      <c r="BE49" s="29" t="s">
        <v>73</v>
      </c>
      <c r="BF49" s="31"/>
      <c r="BG49" s="32"/>
      <c r="BH49" s="32"/>
      <c r="BI49" s="32"/>
      <c r="BJ49" s="32"/>
      <c r="BK49" s="32"/>
      <c r="BL49" s="32"/>
    </row>
    <row r="50" spans="1:64" ht="13.2" x14ac:dyDescent="0.25">
      <c r="A50" s="28">
        <v>45573.443769259262</v>
      </c>
      <c r="B50" s="29" t="s">
        <v>717</v>
      </c>
      <c r="C50" s="51">
        <v>100729101876</v>
      </c>
      <c r="D50" s="51">
        <v>0</v>
      </c>
      <c r="E50" s="51">
        <v>0.21</v>
      </c>
      <c r="F50" s="29" t="s">
        <v>423</v>
      </c>
      <c r="G50" s="29" t="s">
        <v>539</v>
      </c>
      <c r="H50" s="29" t="s">
        <v>631</v>
      </c>
      <c r="I50" s="29" t="s">
        <v>73</v>
      </c>
      <c r="J50" s="29" t="s">
        <v>78</v>
      </c>
      <c r="K50" s="29" t="s">
        <v>64</v>
      </c>
      <c r="L50" s="29" t="s">
        <v>78</v>
      </c>
      <c r="M50" s="29" t="s">
        <v>78</v>
      </c>
      <c r="N50" s="29" t="s">
        <v>64</v>
      </c>
      <c r="O50" s="29" t="s">
        <v>64</v>
      </c>
      <c r="P50" s="29" t="s">
        <v>78</v>
      </c>
      <c r="Q50" s="29" t="s">
        <v>64</v>
      </c>
      <c r="R50" s="29" t="s">
        <v>84</v>
      </c>
      <c r="S50" s="29" t="s">
        <v>84</v>
      </c>
      <c r="T50" s="29" t="s">
        <v>64</v>
      </c>
      <c r="U50" s="29" t="s">
        <v>64</v>
      </c>
      <c r="V50" s="29" t="s">
        <v>64</v>
      </c>
      <c r="W50" s="29" t="s">
        <v>78</v>
      </c>
      <c r="X50" s="29" t="s">
        <v>64</v>
      </c>
      <c r="Y50" s="29" t="s">
        <v>64</v>
      </c>
      <c r="Z50" s="29" t="s">
        <v>65</v>
      </c>
      <c r="AA50" s="29" t="s">
        <v>65</v>
      </c>
      <c r="AB50" s="29" t="s">
        <v>65</v>
      </c>
      <c r="AC50" s="29" t="s">
        <v>65</v>
      </c>
      <c r="AD50" s="29" t="s">
        <v>65</v>
      </c>
      <c r="AE50" s="29" t="s">
        <v>65</v>
      </c>
      <c r="AF50" s="29" t="s">
        <v>66</v>
      </c>
      <c r="AG50" s="29" t="s">
        <v>66</v>
      </c>
      <c r="AH50" s="29" t="s">
        <v>66</v>
      </c>
      <c r="AI50" s="29" t="s">
        <v>101</v>
      </c>
      <c r="AJ50" s="29" t="s">
        <v>66</v>
      </c>
      <c r="AK50" s="29" t="s">
        <v>66</v>
      </c>
      <c r="AL50" s="29" t="s">
        <v>66</v>
      </c>
      <c r="AM50" s="29" t="s">
        <v>65</v>
      </c>
      <c r="AN50" s="29" t="s">
        <v>66</v>
      </c>
      <c r="AO50" s="29" t="s">
        <v>66</v>
      </c>
      <c r="AP50" s="29" t="s">
        <v>67</v>
      </c>
      <c r="AQ50" s="29" t="s">
        <v>85</v>
      </c>
      <c r="AR50" s="29" t="s">
        <v>63</v>
      </c>
      <c r="AS50" s="29" t="s">
        <v>81</v>
      </c>
      <c r="AT50" s="29" t="s">
        <v>69</v>
      </c>
      <c r="AU50" s="29" t="s">
        <v>67</v>
      </c>
      <c r="AV50" s="29" t="s">
        <v>71</v>
      </c>
      <c r="AW50" s="29" t="s">
        <v>73</v>
      </c>
      <c r="AX50" s="29" t="s">
        <v>73</v>
      </c>
      <c r="AY50" s="29" t="s">
        <v>73</v>
      </c>
      <c r="AZ50" s="29" t="s">
        <v>72</v>
      </c>
      <c r="BA50" s="29" t="s">
        <v>73</v>
      </c>
      <c r="BB50" s="29" t="s">
        <v>73</v>
      </c>
      <c r="BC50" s="29" t="s">
        <v>73</v>
      </c>
      <c r="BD50" s="29"/>
      <c r="BE50" s="29" t="s">
        <v>73</v>
      </c>
      <c r="BF50" s="31"/>
      <c r="BG50" s="32"/>
      <c r="BH50" s="32"/>
      <c r="BI50" s="32"/>
      <c r="BJ50" s="32"/>
      <c r="BK50" s="32"/>
      <c r="BL50" s="32"/>
    </row>
    <row r="51" spans="1:64" ht="13.2" hidden="1" x14ac:dyDescent="0.25">
      <c r="A51" s="28">
        <v>45573.44528295139</v>
      </c>
      <c r="B51" s="29" t="s">
        <v>718</v>
      </c>
      <c r="C51" s="51">
        <v>100329030220</v>
      </c>
      <c r="D51" s="51">
        <v>39.299999999999997</v>
      </c>
      <c r="E51" s="51">
        <v>0.46</v>
      </c>
      <c r="F51" s="29" t="s">
        <v>423</v>
      </c>
      <c r="G51" s="29" t="s">
        <v>76</v>
      </c>
      <c r="H51" s="29" t="s">
        <v>654</v>
      </c>
      <c r="I51" s="29" t="s">
        <v>63</v>
      </c>
      <c r="J51" s="29" t="s">
        <v>64</v>
      </c>
      <c r="K51" s="29" t="s">
        <v>64</v>
      </c>
      <c r="L51" s="29" t="s">
        <v>64</v>
      </c>
      <c r="M51" s="29" t="s">
        <v>78</v>
      </c>
      <c r="N51" s="29" t="s">
        <v>64</v>
      </c>
      <c r="O51" s="29" t="s">
        <v>64</v>
      </c>
      <c r="P51" s="29" t="s">
        <v>64</v>
      </c>
      <c r="Q51" s="29" t="s">
        <v>64</v>
      </c>
      <c r="R51" s="29" t="s">
        <v>64</v>
      </c>
      <c r="S51" s="29" t="s">
        <v>64</v>
      </c>
      <c r="T51" s="29" t="s">
        <v>64</v>
      </c>
      <c r="U51" s="29" t="s">
        <v>64</v>
      </c>
      <c r="V51" s="29" t="s">
        <v>64</v>
      </c>
      <c r="W51" s="29" t="s">
        <v>64</v>
      </c>
      <c r="X51" s="29" t="s">
        <v>64</v>
      </c>
      <c r="Y51" s="29" t="s">
        <v>64</v>
      </c>
      <c r="Z51" s="29" t="s">
        <v>65</v>
      </c>
      <c r="AA51" s="29" t="s">
        <v>65</v>
      </c>
      <c r="AB51" s="29" t="s">
        <v>65</v>
      </c>
      <c r="AC51" s="29" t="s">
        <v>65</v>
      </c>
      <c r="AD51" s="29" t="s">
        <v>65</v>
      </c>
      <c r="AE51" s="29" t="s">
        <v>65</v>
      </c>
      <c r="AF51" s="29" t="s">
        <v>66</v>
      </c>
      <c r="AG51" s="29" t="s">
        <v>65</v>
      </c>
      <c r="AH51" s="29" t="s">
        <v>66</v>
      </c>
      <c r="AI51" s="29" t="s">
        <v>66</v>
      </c>
      <c r="AJ51" s="29" t="s">
        <v>66</v>
      </c>
      <c r="AK51" s="29" t="s">
        <v>66</v>
      </c>
      <c r="AL51" s="29" t="s">
        <v>66</v>
      </c>
      <c r="AM51" s="29" t="s">
        <v>66</v>
      </c>
      <c r="AN51" s="29" t="s">
        <v>66</v>
      </c>
      <c r="AO51" s="29" t="s">
        <v>66</v>
      </c>
      <c r="AP51" s="29" t="s">
        <v>67</v>
      </c>
      <c r="AQ51" s="29" t="s">
        <v>67</v>
      </c>
      <c r="AR51" s="29" t="s">
        <v>63</v>
      </c>
      <c r="AS51" s="29" t="s">
        <v>523</v>
      </c>
      <c r="AT51" s="29" t="s">
        <v>87</v>
      </c>
      <c r="AU51" s="29" t="s">
        <v>80</v>
      </c>
      <c r="AV51" s="29" t="s">
        <v>132</v>
      </c>
      <c r="AW51" s="29" t="s">
        <v>63</v>
      </c>
      <c r="AX51" s="29" t="s">
        <v>63</v>
      </c>
      <c r="AY51" s="29" t="s">
        <v>72</v>
      </c>
      <c r="AZ51" s="29" t="s">
        <v>63</v>
      </c>
      <c r="BA51" s="29" t="s">
        <v>63</v>
      </c>
      <c r="BB51" s="29" t="s">
        <v>72</v>
      </c>
      <c r="BC51" s="29" t="s">
        <v>73</v>
      </c>
      <c r="BD51" s="29"/>
      <c r="BE51" s="29" t="s">
        <v>73</v>
      </c>
      <c r="BF51" s="31"/>
      <c r="BG51" s="32"/>
      <c r="BH51" s="32"/>
      <c r="BI51" s="32"/>
      <c r="BJ51" s="32"/>
      <c r="BK51" s="32"/>
      <c r="BL51" s="32"/>
    </row>
    <row r="52" spans="1:64" ht="13.2" hidden="1" x14ac:dyDescent="0.25">
      <c r="A52" s="28">
        <v>45573.447302905093</v>
      </c>
      <c r="B52" s="29" t="s">
        <v>719</v>
      </c>
      <c r="C52" s="51">
        <v>100525080604</v>
      </c>
      <c r="D52" s="51">
        <v>55.4</v>
      </c>
      <c r="E52" s="51">
        <v>0.28999999999999998</v>
      </c>
      <c r="F52" s="29" t="s">
        <v>423</v>
      </c>
      <c r="G52" s="29" t="s">
        <v>539</v>
      </c>
      <c r="H52" s="29" t="s">
        <v>631</v>
      </c>
      <c r="I52" s="29" t="s">
        <v>63</v>
      </c>
      <c r="J52" s="29" t="s">
        <v>64</v>
      </c>
      <c r="K52" s="29" t="s">
        <v>78</v>
      </c>
      <c r="L52" s="29" t="s">
        <v>78</v>
      </c>
      <c r="M52" s="29" t="s">
        <v>84</v>
      </c>
      <c r="N52" s="29" t="s">
        <v>64</v>
      </c>
      <c r="O52" s="29" t="s">
        <v>84</v>
      </c>
      <c r="P52" s="29" t="s">
        <v>84</v>
      </c>
      <c r="Q52" s="29" t="s">
        <v>64</v>
      </c>
      <c r="R52" s="29" t="s">
        <v>64</v>
      </c>
      <c r="S52" s="29" t="s">
        <v>64</v>
      </c>
      <c r="T52" s="29" t="s">
        <v>64</v>
      </c>
      <c r="U52" s="29" t="s">
        <v>64</v>
      </c>
      <c r="V52" s="29" t="s">
        <v>84</v>
      </c>
      <c r="W52" s="29" t="s">
        <v>84</v>
      </c>
      <c r="X52" s="29" t="s">
        <v>78</v>
      </c>
      <c r="Y52" s="29" t="s">
        <v>78</v>
      </c>
      <c r="Z52" s="29" t="s">
        <v>101</v>
      </c>
      <c r="AA52" s="29" t="s">
        <v>66</v>
      </c>
      <c r="AB52" s="29" t="s">
        <v>79</v>
      </c>
      <c r="AC52" s="29" t="s">
        <v>66</v>
      </c>
      <c r="AD52" s="29" t="s">
        <v>66</v>
      </c>
      <c r="AE52" s="29" t="s">
        <v>66</v>
      </c>
      <c r="AF52" s="29" t="s">
        <v>66</v>
      </c>
      <c r="AG52" s="29" t="s">
        <v>65</v>
      </c>
      <c r="AH52" s="29" t="s">
        <v>66</v>
      </c>
      <c r="AI52" s="29" t="s">
        <v>66</v>
      </c>
      <c r="AJ52" s="29" t="s">
        <v>66</v>
      </c>
      <c r="AK52" s="29" t="s">
        <v>66</v>
      </c>
      <c r="AL52" s="29" t="s">
        <v>66</v>
      </c>
      <c r="AM52" s="29" t="s">
        <v>66</v>
      </c>
      <c r="AN52" s="29" t="s">
        <v>66</v>
      </c>
      <c r="AO52" s="29" t="s">
        <v>66</v>
      </c>
      <c r="AP52" s="29" t="s">
        <v>67</v>
      </c>
      <c r="AQ52" s="29" t="s">
        <v>67</v>
      </c>
      <c r="AR52" s="29" t="s">
        <v>86</v>
      </c>
      <c r="AS52" s="29" t="s">
        <v>120</v>
      </c>
      <c r="AT52" s="29" t="s">
        <v>87</v>
      </c>
      <c r="AU52" s="29" t="s">
        <v>85</v>
      </c>
      <c r="AV52" s="29" t="s">
        <v>80</v>
      </c>
      <c r="AW52" s="29" t="s">
        <v>73</v>
      </c>
      <c r="AX52" s="29" t="s">
        <v>73</v>
      </c>
      <c r="AY52" s="29" t="s">
        <v>72</v>
      </c>
      <c r="AZ52" s="29" t="s">
        <v>73</v>
      </c>
      <c r="BA52" s="29" t="s">
        <v>72</v>
      </c>
      <c r="BB52" s="29" t="s">
        <v>72</v>
      </c>
      <c r="BC52" s="29" t="s">
        <v>73</v>
      </c>
      <c r="BD52" s="29"/>
      <c r="BE52" s="29" t="s">
        <v>73</v>
      </c>
      <c r="BF52" s="31"/>
      <c r="BG52" s="32"/>
      <c r="BH52" s="32"/>
      <c r="BI52" s="32"/>
      <c r="BJ52" s="32"/>
      <c r="BK52" s="32"/>
      <c r="BL52" s="32"/>
    </row>
    <row r="53" spans="1:64" ht="13.2" hidden="1" x14ac:dyDescent="0.25">
      <c r="A53" s="28">
        <v>45573.448091782411</v>
      </c>
      <c r="B53" s="29" t="s">
        <v>720</v>
      </c>
      <c r="C53" s="51">
        <v>100219080534</v>
      </c>
      <c r="D53" s="51">
        <v>97.73</v>
      </c>
      <c r="E53" s="51">
        <v>0.83</v>
      </c>
      <c r="F53" s="29" t="s">
        <v>423</v>
      </c>
      <c r="G53" s="29" t="s">
        <v>539</v>
      </c>
      <c r="H53" s="29" t="s">
        <v>716</v>
      </c>
      <c r="I53" s="29" t="s">
        <v>63</v>
      </c>
      <c r="J53" s="29" t="s">
        <v>64</v>
      </c>
      <c r="K53" s="29" t="s">
        <v>64</v>
      </c>
      <c r="L53" s="29" t="s">
        <v>64</v>
      </c>
      <c r="M53" s="29" t="s">
        <v>84</v>
      </c>
      <c r="N53" s="29" t="s">
        <v>64</v>
      </c>
      <c r="O53" s="29" t="s">
        <v>84</v>
      </c>
      <c r="P53" s="29" t="s">
        <v>84</v>
      </c>
      <c r="Q53" s="29" t="s">
        <v>84</v>
      </c>
      <c r="R53" s="29" t="s">
        <v>84</v>
      </c>
      <c r="S53" s="29" t="s">
        <v>84</v>
      </c>
      <c r="T53" s="29" t="s">
        <v>64</v>
      </c>
      <c r="U53" s="29" t="s">
        <v>64</v>
      </c>
      <c r="V53" s="29" t="s">
        <v>84</v>
      </c>
      <c r="W53" s="29" t="s">
        <v>84</v>
      </c>
      <c r="X53" s="29" t="s">
        <v>84</v>
      </c>
      <c r="Y53" s="29" t="s">
        <v>64</v>
      </c>
      <c r="Z53" s="29" t="s">
        <v>66</v>
      </c>
      <c r="AA53" s="29" t="s">
        <v>66</v>
      </c>
      <c r="AB53" s="29" t="s">
        <v>66</v>
      </c>
      <c r="AC53" s="29" t="s">
        <v>66</v>
      </c>
      <c r="AD53" s="29" t="s">
        <v>66</v>
      </c>
      <c r="AE53" s="29" t="s">
        <v>66</v>
      </c>
      <c r="AF53" s="29" t="s">
        <v>66</v>
      </c>
      <c r="AG53" s="29" t="s">
        <v>66</v>
      </c>
      <c r="AH53" s="29" t="s">
        <v>66</v>
      </c>
      <c r="AI53" s="29" t="s">
        <v>79</v>
      </c>
      <c r="AJ53" s="29" t="s">
        <v>66</v>
      </c>
      <c r="AK53" s="29" t="s">
        <v>66</v>
      </c>
      <c r="AL53" s="29" t="s">
        <v>66</v>
      </c>
      <c r="AM53" s="29" t="s">
        <v>66</v>
      </c>
      <c r="AN53" s="29" t="s">
        <v>66</v>
      </c>
      <c r="AO53" s="29" t="s">
        <v>66</v>
      </c>
      <c r="AP53" s="29" t="s">
        <v>67</v>
      </c>
      <c r="AQ53" s="29" t="s">
        <v>67</v>
      </c>
      <c r="AR53" s="29" t="s">
        <v>86</v>
      </c>
      <c r="AS53" s="29" t="s">
        <v>115</v>
      </c>
      <c r="AT53" s="29" t="s">
        <v>69</v>
      </c>
      <c r="AU53" s="29" t="s">
        <v>70</v>
      </c>
      <c r="AV53" s="29" t="s">
        <v>71</v>
      </c>
      <c r="AW53" s="29" t="s">
        <v>72</v>
      </c>
      <c r="AX53" s="29" t="s">
        <v>72</v>
      </c>
      <c r="AY53" s="29" t="s">
        <v>72</v>
      </c>
      <c r="AZ53" s="29" t="s">
        <v>72</v>
      </c>
      <c r="BA53" s="29" t="s">
        <v>72</v>
      </c>
      <c r="BB53" s="29" t="s">
        <v>72</v>
      </c>
      <c r="BC53" s="29" t="s">
        <v>73</v>
      </c>
      <c r="BD53" s="29"/>
      <c r="BE53" s="29" t="s">
        <v>73</v>
      </c>
      <c r="BF53" s="31"/>
      <c r="BG53" s="32"/>
      <c r="BH53" s="32"/>
      <c r="BI53" s="32"/>
      <c r="BJ53" s="32"/>
      <c r="BK53" s="32"/>
      <c r="BL53" s="32"/>
    </row>
    <row r="54" spans="1:64" ht="13.2" hidden="1" x14ac:dyDescent="0.25">
      <c r="A54" s="28">
        <v>45573.448971296297</v>
      </c>
      <c r="B54" s="29" t="s">
        <v>721</v>
      </c>
      <c r="C54" s="51">
        <v>100713080548</v>
      </c>
      <c r="D54" s="51">
        <v>5.4</v>
      </c>
      <c r="E54" s="51">
        <v>0.13</v>
      </c>
      <c r="F54" s="29" t="s">
        <v>423</v>
      </c>
      <c r="G54" s="29" t="s">
        <v>76</v>
      </c>
      <c r="H54" s="29" t="s">
        <v>683</v>
      </c>
      <c r="I54" s="29" t="s">
        <v>63</v>
      </c>
      <c r="J54" s="29" t="s">
        <v>64</v>
      </c>
      <c r="K54" s="29" t="s">
        <v>64</v>
      </c>
      <c r="L54" s="29" t="s">
        <v>64</v>
      </c>
      <c r="M54" s="29" t="s">
        <v>84</v>
      </c>
      <c r="N54" s="29" t="s">
        <v>64</v>
      </c>
      <c r="O54" s="29" t="s">
        <v>64</v>
      </c>
      <c r="P54" s="29" t="s">
        <v>84</v>
      </c>
      <c r="Q54" s="29" t="s">
        <v>64</v>
      </c>
      <c r="R54" s="29" t="s">
        <v>64</v>
      </c>
      <c r="S54" s="29" t="s">
        <v>78</v>
      </c>
      <c r="T54" s="29" t="s">
        <v>64</v>
      </c>
      <c r="U54" s="29" t="s">
        <v>64</v>
      </c>
      <c r="V54" s="29" t="s">
        <v>64</v>
      </c>
      <c r="W54" s="29" t="s">
        <v>64</v>
      </c>
      <c r="X54" s="29" t="s">
        <v>64</v>
      </c>
      <c r="Y54" s="29" t="s">
        <v>64</v>
      </c>
      <c r="Z54" s="29" t="s">
        <v>65</v>
      </c>
      <c r="AA54" s="29" t="s">
        <v>65</v>
      </c>
      <c r="AB54" s="29" t="s">
        <v>65</v>
      </c>
      <c r="AC54" s="29" t="s">
        <v>65</v>
      </c>
      <c r="AD54" s="29" t="s">
        <v>65</v>
      </c>
      <c r="AE54" s="29" t="s">
        <v>65</v>
      </c>
      <c r="AF54" s="29" t="s">
        <v>66</v>
      </c>
      <c r="AG54" s="29" t="s">
        <v>65</v>
      </c>
      <c r="AH54" s="29" t="s">
        <v>65</v>
      </c>
      <c r="AI54" s="29" t="s">
        <v>79</v>
      </c>
      <c r="AJ54" s="29" t="s">
        <v>65</v>
      </c>
      <c r="AK54" s="29" t="s">
        <v>65</v>
      </c>
      <c r="AL54" s="29" t="s">
        <v>65</v>
      </c>
      <c r="AM54" s="29" t="s">
        <v>65</v>
      </c>
      <c r="AN54" s="29" t="s">
        <v>66</v>
      </c>
      <c r="AO54" s="29" t="s">
        <v>65</v>
      </c>
      <c r="AP54" s="29" t="s">
        <v>85</v>
      </c>
      <c r="AQ54" s="29" t="s">
        <v>85</v>
      </c>
      <c r="AR54" s="29" t="s">
        <v>86</v>
      </c>
      <c r="AS54" s="29" t="s">
        <v>68</v>
      </c>
      <c r="AT54" s="29" t="s">
        <v>87</v>
      </c>
      <c r="AU54" s="29" t="s">
        <v>93</v>
      </c>
      <c r="AV54" s="29" t="s">
        <v>71</v>
      </c>
      <c r="AW54" s="29" t="s">
        <v>72</v>
      </c>
      <c r="AX54" s="29" t="s">
        <v>72</v>
      </c>
      <c r="AY54" s="29" t="s">
        <v>63</v>
      </c>
      <c r="AZ54" s="29" t="s">
        <v>63</v>
      </c>
      <c r="BA54" s="29" t="s">
        <v>72</v>
      </c>
      <c r="BB54" s="29" t="s">
        <v>72</v>
      </c>
      <c r="BC54" s="29" t="s">
        <v>73</v>
      </c>
      <c r="BD54" s="29"/>
      <c r="BE54" s="29" t="s">
        <v>73</v>
      </c>
      <c r="BF54" s="31"/>
      <c r="BG54" s="32"/>
      <c r="BH54" s="32"/>
      <c r="BI54" s="32"/>
      <c r="BJ54" s="32"/>
      <c r="BK54" s="32"/>
      <c r="BL54" s="32"/>
    </row>
    <row r="55" spans="1:64" ht="13.2" hidden="1" x14ac:dyDescent="0.25">
      <c r="A55" s="28">
        <v>45573.450111967592</v>
      </c>
      <c r="B55" s="29" t="s">
        <v>722</v>
      </c>
      <c r="C55" s="51">
        <v>100805080326</v>
      </c>
      <c r="D55" s="51">
        <v>74.11</v>
      </c>
      <c r="E55" s="51">
        <v>0.67</v>
      </c>
      <c r="F55" s="29" t="s">
        <v>423</v>
      </c>
      <c r="G55" s="29" t="s">
        <v>76</v>
      </c>
      <c r="H55" s="29" t="s">
        <v>631</v>
      </c>
      <c r="I55" s="29" t="s">
        <v>63</v>
      </c>
      <c r="J55" s="29" t="s">
        <v>64</v>
      </c>
      <c r="K55" s="29" t="s">
        <v>84</v>
      </c>
      <c r="L55" s="29" t="s">
        <v>64</v>
      </c>
      <c r="M55" s="29" t="s">
        <v>84</v>
      </c>
      <c r="N55" s="29" t="s">
        <v>84</v>
      </c>
      <c r="O55" s="29" t="s">
        <v>64</v>
      </c>
      <c r="P55" s="29" t="s">
        <v>64</v>
      </c>
      <c r="Q55" s="29" t="s">
        <v>78</v>
      </c>
      <c r="R55" s="29" t="s">
        <v>64</v>
      </c>
      <c r="S55" s="29" t="s">
        <v>64</v>
      </c>
      <c r="T55" s="29" t="s">
        <v>64</v>
      </c>
      <c r="U55" s="29" t="s">
        <v>84</v>
      </c>
      <c r="V55" s="29" t="s">
        <v>84</v>
      </c>
      <c r="W55" s="29" t="s">
        <v>64</v>
      </c>
      <c r="X55" s="29" t="s">
        <v>64</v>
      </c>
      <c r="Y55" s="29" t="s">
        <v>64</v>
      </c>
      <c r="Z55" s="29" t="s">
        <v>65</v>
      </c>
      <c r="AA55" s="29" t="s">
        <v>66</v>
      </c>
      <c r="AB55" s="29" t="s">
        <v>66</v>
      </c>
      <c r="AC55" s="29" t="s">
        <v>66</v>
      </c>
      <c r="AD55" s="29" t="s">
        <v>66</v>
      </c>
      <c r="AE55" s="29" t="s">
        <v>66</v>
      </c>
      <c r="AF55" s="29" t="s">
        <v>66</v>
      </c>
      <c r="AG55" s="29" t="s">
        <v>66</v>
      </c>
      <c r="AH55" s="29" t="s">
        <v>79</v>
      </c>
      <c r="AI55" s="29" t="s">
        <v>79</v>
      </c>
      <c r="AJ55" s="29" t="s">
        <v>66</v>
      </c>
      <c r="AK55" s="29" t="s">
        <v>66</v>
      </c>
      <c r="AL55" s="29" t="s">
        <v>66</v>
      </c>
      <c r="AM55" s="29" t="s">
        <v>66</v>
      </c>
      <c r="AN55" s="29" t="s">
        <v>66</v>
      </c>
      <c r="AO55" s="29" t="s">
        <v>66</v>
      </c>
      <c r="AP55" s="29" t="s">
        <v>67</v>
      </c>
      <c r="AQ55" s="29" t="s">
        <v>67</v>
      </c>
      <c r="AR55" s="29" t="s">
        <v>86</v>
      </c>
      <c r="AS55" s="29" t="s">
        <v>68</v>
      </c>
      <c r="AT55" s="29" t="s">
        <v>69</v>
      </c>
      <c r="AU55" s="29" t="s">
        <v>70</v>
      </c>
      <c r="AV55" s="29" t="s">
        <v>71</v>
      </c>
      <c r="AW55" s="29" t="s">
        <v>72</v>
      </c>
      <c r="AX55" s="29" t="s">
        <v>72</v>
      </c>
      <c r="AY55" s="29" t="s">
        <v>72</v>
      </c>
      <c r="AZ55" s="29" t="s">
        <v>72</v>
      </c>
      <c r="BA55" s="29" t="s">
        <v>72</v>
      </c>
      <c r="BB55" s="29" t="s">
        <v>73</v>
      </c>
      <c r="BC55" s="29" t="s">
        <v>73</v>
      </c>
      <c r="BD55" s="29"/>
      <c r="BE55" s="29" t="s">
        <v>73</v>
      </c>
      <c r="BF55" s="31"/>
      <c r="BG55" s="32"/>
      <c r="BH55" s="32"/>
      <c r="BI55" s="32"/>
      <c r="BJ55" s="32"/>
      <c r="BK55" s="32"/>
      <c r="BL55" s="32"/>
    </row>
    <row r="56" spans="1:64" ht="13.2" hidden="1" x14ac:dyDescent="0.25">
      <c r="A56" s="28">
        <v>45573.451085393521</v>
      </c>
      <c r="B56" s="29" t="s">
        <v>723</v>
      </c>
      <c r="C56" s="51">
        <v>100105080130</v>
      </c>
      <c r="D56" s="51">
        <v>14.3</v>
      </c>
      <c r="E56" s="51">
        <v>0.5</v>
      </c>
      <c r="F56" s="29" t="s">
        <v>423</v>
      </c>
      <c r="G56" s="29" t="s">
        <v>76</v>
      </c>
      <c r="H56" s="29" t="s">
        <v>631</v>
      </c>
      <c r="I56" s="29" t="s">
        <v>63</v>
      </c>
      <c r="J56" s="29" t="s">
        <v>64</v>
      </c>
      <c r="K56" s="29" t="s">
        <v>84</v>
      </c>
      <c r="L56" s="29" t="s">
        <v>64</v>
      </c>
      <c r="M56" s="29" t="s">
        <v>84</v>
      </c>
      <c r="N56" s="29" t="s">
        <v>64</v>
      </c>
      <c r="O56" s="29" t="s">
        <v>64</v>
      </c>
      <c r="P56" s="29" t="s">
        <v>84</v>
      </c>
      <c r="Q56" s="29" t="s">
        <v>64</v>
      </c>
      <c r="R56" s="29" t="s">
        <v>64</v>
      </c>
      <c r="S56" s="29" t="s">
        <v>64</v>
      </c>
      <c r="T56" s="29" t="s">
        <v>64</v>
      </c>
      <c r="U56" s="29" t="s">
        <v>84</v>
      </c>
      <c r="V56" s="29" t="s">
        <v>64</v>
      </c>
      <c r="W56" s="29" t="s">
        <v>64</v>
      </c>
      <c r="X56" s="29" t="s">
        <v>64</v>
      </c>
      <c r="Y56" s="29" t="s">
        <v>64</v>
      </c>
      <c r="Z56" s="29" t="s">
        <v>65</v>
      </c>
      <c r="AA56" s="29" t="s">
        <v>65</v>
      </c>
      <c r="AB56" s="29" t="s">
        <v>65</v>
      </c>
      <c r="AC56" s="29" t="s">
        <v>65</v>
      </c>
      <c r="AD56" s="29" t="s">
        <v>65</v>
      </c>
      <c r="AE56" s="29" t="s">
        <v>65</v>
      </c>
      <c r="AF56" s="29" t="s">
        <v>65</v>
      </c>
      <c r="AG56" s="29" t="s">
        <v>65</v>
      </c>
      <c r="AH56" s="29" t="s">
        <v>65</v>
      </c>
      <c r="AI56" s="29" t="s">
        <v>79</v>
      </c>
      <c r="AJ56" s="29" t="s">
        <v>65</v>
      </c>
      <c r="AK56" s="29" t="s">
        <v>65</v>
      </c>
      <c r="AL56" s="29" t="s">
        <v>65</v>
      </c>
      <c r="AM56" s="29" t="s">
        <v>65</v>
      </c>
      <c r="AN56" s="29" t="s">
        <v>65</v>
      </c>
      <c r="AO56" s="29" t="s">
        <v>65</v>
      </c>
      <c r="AP56" s="29" t="s">
        <v>67</v>
      </c>
      <c r="AQ56" s="29" t="s">
        <v>67</v>
      </c>
      <c r="AR56" s="29" t="s">
        <v>86</v>
      </c>
      <c r="AS56" s="29" t="s">
        <v>68</v>
      </c>
      <c r="AT56" s="29" t="s">
        <v>87</v>
      </c>
      <c r="AU56" s="29" t="s">
        <v>70</v>
      </c>
      <c r="AV56" s="29" t="s">
        <v>71</v>
      </c>
      <c r="AW56" s="29" t="s">
        <v>73</v>
      </c>
      <c r="AX56" s="29" t="s">
        <v>73</v>
      </c>
      <c r="AY56" s="29" t="s">
        <v>63</v>
      </c>
      <c r="AZ56" s="29" t="s">
        <v>72</v>
      </c>
      <c r="BA56" s="29" t="s">
        <v>73</v>
      </c>
      <c r="BB56" s="29" t="s">
        <v>73</v>
      </c>
      <c r="BC56" s="29" t="s">
        <v>73</v>
      </c>
      <c r="BD56" s="29"/>
      <c r="BE56" s="29" t="s">
        <v>73</v>
      </c>
      <c r="BF56" s="31"/>
      <c r="BG56" s="32"/>
      <c r="BH56" s="32"/>
      <c r="BI56" s="32"/>
      <c r="BJ56" s="32"/>
      <c r="BK56" s="32"/>
      <c r="BL56" s="32"/>
    </row>
    <row r="57" spans="1:64" ht="13.2" hidden="1" x14ac:dyDescent="0.25">
      <c r="A57" s="28">
        <v>45573.452762835645</v>
      </c>
      <c r="B57" s="29" t="s">
        <v>724</v>
      </c>
      <c r="C57" s="51">
        <v>101124080800</v>
      </c>
      <c r="D57" s="51">
        <v>100</v>
      </c>
      <c r="E57" s="51">
        <v>1</v>
      </c>
      <c r="F57" s="29" t="s">
        <v>423</v>
      </c>
      <c r="G57" s="29" t="s">
        <v>76</v>
      </c>
      <c r="H57" s="29" t="s">
        <v>683</v>
      </c>
      <c r="I57" s="29" t="s">
        <v>63</v>
      </c>
      <c r="J57" s="29" t="s">
        <v>64</v>
      </c>
      <c r="K57" s="29" t="s">
        <v>84</v>
      </c>
      <c r="L57" s="29" t="s">
        <v>64</v>
      </c>
      <c r="M57" s="29" t="s">
        <v>84</v>
      </c>
      <c r="N57" s="29" t="s">
        <v>64</v>
      </c>
      <c r="O57" s="29" t="s">
        <v>64</v>
      </c>
      <c r="P57" s="29" t="s">
        <v>64</v>
      </c>
      <c r="Q57" s="29" t="s">
        <v>64</v>
      </c>
      <c r="R57" s="29" t="s">
        <v>64</v>
      </c>
      <c r="S57" s="29" t="s">
        <v>64</v>
      </c>
      <c r="T57" s="29" t="s">
        <v>64</v>
      </c>
      <c r="U57" s="29" t="s">
        <v>64</v>
      </c>
      <c r="V57" s="29" t="s">
        <v>64</v>
      </c>
      <c r="W57" s="29" t="s">
        <v>64</v>
      </c>
      <c r="X57" s="29" t="s">
        <v>64</v>
      </c>
      <c r="Y57" s="29" t="s">
        <v>64</v>
      </c>
      <c r="Z57" s="29" t="s">
        <v>66</v>
      </c>
      <c r="AA57" s="29" t="s">
        <v>65</v>
      </c>
      <c r="AB57" s="29" t="s">
        <v>66</v>
      </c>
      <c r="AC57" s="29" t="s">
        <v>66</v>
      </c>
      <c r="AD57" s="29" t="s">
        <v>65</v>
      </c>
      <c r="AE57" s="29" t="s">
        <v>65</v>
      </c>
      <c r="AF57" s="29" t="s">
        <v>65</v>
      </c>
      <c r="AG57" s="29" t="s">
        <v>65</v>
      </c>
      <c r="AH57" s="29" t="s">
        <v>65</v>
      </c>
      <c r="AI57" s="29" t="s">
        <v>101</v>
      </c>
      <c r="AJ57" s="29" t="s">
        <v>65</v>
      </c>
      <c r="AK57" s="29" t="s">
        <v>65</v>
      </c>
      <c r="AL57" s="29" t="s">
        <v>65</v>
      </c>
      <c r="AM57" s="29" t="s">
        <v>65</v>
      </c>
      <c r="AN57" s="29" t="s">
        <v>65</v>
      </c>
      <c r="AO57" s="29" t="s">
        <v>65</v>
      </c>
      <c r="AP57" s="29" t="s">
        <v>67</v>
      </c>
      <c r="AQ57" s="29" t="s">
        <v>67</v>
      </c>
      <c r="AR57" s="29" t="s">
        <v>63</v>
      </c>
      <c r="AS57" s="29" t="s">
        <v>68</v>
      </c>
      <c r="AT57" s="29" t="s">
        <v>69</v>
      </c>
      <c r="AU57" s="29" t="s">
        <v>67</v>
      </c>
      <c r="AV57" s="29" t="s">
        <v>80</v>
      </c>
      <c r="AW57" s="29" t="s">
        <v>63</v>
      </c>
      <c r="AX57" s="29" t="s">
        <v>72</v>
      </c>
      <c r="AY57" s="29" t="s">
        <v>63</v>
      </c>
      <c r="AZ57" s="29" t="s">
        <v>72</v>
      </c>
      <c r="BA57" s="29" t="s">
        <v>63</v>
      </c>
      <c r="BB57" s="29" t="s">
        <v>73</v>
      </c>
      <c r="BC57" s="29" t="s">
        <v>73</v>
      </c>
      <c r="BD57" s="29"/>
      <c r="BE57" s="29" t="s">
        <v>73</v>
      </c>
      <c r="BF57" s="31"/>
      <c r="BG57" s="32"/>
      <c r="BH57" s="32"/>
      <c r="BI57" s="32"/>
      <c r="BJ57" s="32"/>
      <c r="BK57" s="32"/>
      <c r="BL57" s="32"/>
    </row>
    <row r="58" spans="1:64" ht="13.2" hidden="1" x14ac:dyDescent="0.25">
      <c r="A58" s="28">
        <v>45573.453396527781</v>
      </c>
      <c r="B58" s="29" t="s">
        <v>725</v>
      </c>
      <c r="C58" s="51" t="s">
        <v>726</v>
      </c>
      <c r="D58" s="51">
        <v>84.82</v>
      </c>
      <c r="E58" s="51">
        <v>0.42</v>
      </c>
      <c r="F58" s="29" t="s">
        <v>423</v>
      </c>
      <c r="G58" s="29" t="s">
        <v>291</v>
      </c>
      <c r="H58" s="29" t="s">
        <v>631</v>
      </c>
      <c r="I58" s="29" t="s">
        <v>63</v>
      </c>
      <c r="J58" s="29" t="s">
        <v>64</v>
      </c>
      <c r="K58" s="29" t="s">
        <v>84</v>
      </c>
      <c r="L58" s="29" t="s">
        <v>78</v>
      </c>
      <c r="M58" s="29" t="s">
        <v>64</v>
      </c>
      <c r="N58" s="29" t="s">
        <v>84</v>
      </c>
      <c r="O58" s="29" t="s">
        <v>84</v>
      </c>
      <c r="P58" s="29" t="s">
        <v>84</v>
      </c>
      <c r="Q58" s="29" t="s">
        <v>78</v>
      </c>
      <c r="R58" s="29" t="s">
        <v>64</v>
      </c>
      <c r="S58" s="29" t="s">
        <v>84</v>
      </c>
      <c r="T58" s="29" t="s">
        <v>84</v>
      </c>
      <c r="U58" s="29" t="s">
        <v>64</v>
      </c>
      <c r="V58" s="29" t="s">
        <v>84</v>
      </c>
      <c r="W58" s="29" t="s">
        <v>78</v>
      </c>
      <c r="X58" s="29" t="s">
        <v>78</v>
      </c>
      <c r="Y58" s="29" t="s">
        <v>78</v>
      </c>
      <c r="Z58" s="29" t="s">
        <v>66</v>
      </c>
      <c r="AA58" s="29" t="s">
        <v>65</v>
      </c>
      <c r="AB58" s="29" t="s">
        <v>101</v>
      </c>
      <c r="AC58" s="29" t="s">
        <v>65</v>
      </c>
      <c r="AD58" s="29" t="s">
        <v>79</v>
      </c>
      <c r="AE58" s="29" t="s">
        <v>66</v>
      </c>
      <c r="AF58" s="29" t="s">
        <v>66</v>
      </c>
      <c r="AG58" s="29" t="s">
        <v>66</v>
      </c>
      <c r="AH58" s="29" t="s">
        <v>65</v>
      </c>
      <c r="AI58" s="29" t="s">
        <v>65</v>
      </c>
      <c r="AJ58" s="29" t="s">
        <v>66</v>
      </c>
      <c r="AK58" s="29" t="s">
        <v>79</v>
      </c>
      <c r="AL58" s="29" t="s">
        <v>79</v>
      </c>
      <c r="AM58" s="29" t="s">
        <v>65</v>
      </c>
      <c r="AN58" s="29" t="s">
        <v>65</v>
      </c>
      <c r="AO58" s="29" t="s">
        <v>79</v>
      </c>
      <c r="AP58" s="29" t="s">
        <v>67</v>
      </c>
      <c r="AQ58" s="29" t="s">
        <v>67</v>
      </c>
      <c r="AR58" s="29" t="s">
        <v>73</v>
      </c>
      <c r="AS58" s="29" t="s">
        <v>727</v>
      </c>
      <c r="AT58" s="29" t="s">
        <v>87</v>
      </c>
      <c r="AU58" s="29" t="s">
        <v>67</v>
      </c>
      <c r="AV58" s="29" t="s">
        <v>80</v>
      </c>
      <c r="AW58" s="29" t="s">
        <v>72</v>
      </c>
      <c r="AX58" s="29" t="s">
        <v>72</v>
      </c>
      <c r="AY58" s="29" t="s">
        <v>63</v>
      </c>
      <c r="AZ58" s="29" t="s">
        <v>63</v>
      </c>
      <c r="BA58" s="29" t="s">
        <v>73</v>
      </c>
      <c r="BB58" s="29" t="s">
        <v>73</v>
      </c>
      <c r="BC58" s="29" t="s">
        <v>73</v>
      </c>
      <c r="BD58" s="29"/>
      <c r="BE58" s="29" t="s">
        <v>73</v>
      </c>
      <c r="BF58" s="31"/>
      <c r="BG58" s="32"/>
      <c r="BH58" s="32"/>
      <c r="BI58" s="32"/>
      <c r="BJ58" s="32"/>
      <c r="BK58" s="32"/>
      <c r="BL58" s="32"/>
    </row>
    <row r="59" spans="1:64" ht="13.2" hidden="1" x14ac:dyDescent="0.25">
      <c r="A59" s="7">
        <v>45573.456702719908</v>
      </c>
      <c r="B59" s="8" t="s">
        <v>728</v>
      </c>
      <c r="C59" s="50" t="s">
        <v>729</v>
      </c>
      <c r="D59" s="49">
        <v>100</v>
      </c>
      <c r="E59" s="49">
        <v>0.67</v>
      </c>
      <c r="F59" s="8" t="s">
        <v>114</v>
      </c>
      <c r="G59" s="8" t="s">
        <v>76</v>
      </c>
      <c r="H59" s="8" t="s">
        <v>716</v>
      </c>
      <c r="I59" s="8" t="s">
        <v>63</v>
      </c>
      <c r="J59" s="8" t="s">
        <v>64</v>
      </c>
      <c r="K59" s="8" t="s">
        <v>64</v>
      </c>
      <c r="L59" s="8" t="s">
        <v>64</v>
      </c>
      <c r="M59" s="8" t="s">
        <v>64</v>
      </c>
      <c r="N59" s="8" t="s">
        <v>64</v>
      </c>
      <c r="O59" s="8" t="s">
        <v>64</v>
      </c>
      <c r="P59" s="8" t="s">
        <v>64</v>
      </c>
      <c r="Q59" s="8" t="s">
        <v>64</v>
      </c>
      <c r="R59" s="8" t="s">
        <v>64</v>
      </c>
      <c r="S59" s="8" t="s">
        <v>64</v>
      </c>
      <c r="T59" s="8" t="s">
        <v>64</v>
      </c>
      <c r="U59" s="8" t="s">
        <v>64</v>
      </c>
      <c r="V59" s="8" t="s">
        <v>64</v>
      </c>
      <c r="W59" s="8" t="s">
        <v>64</v>
      </c>
      <c r="X59" s="8" t="s">
        <v>64</v>
      </c>
      <c r="Y59" s="8" t="s">
        <v>64</v>
      </c>
      <c r="Z59" s="8" t="s">
        <v>66</v>
      </c>
      <c r="AA59" s="8" t="s">
        <v>66</v>
      </c>
      <c r="AB59" s="8" t="s">
        <v>66</v>
      </c>
      <c r="AC59" s="8" t="s">
        <v>66</v>
      </c>
      <c r="AD59" s="8" t="s">
        <v>66</v>
      </c>
      <c r="AE59" s="8" t="s">
        <v>66</v>
      </c>
      <c r="AF59" s="8" t="s">
        <v>66</v>
      </c>
      <c r="AG59" s="8" t="s">
        <v>66</v>
      </c>
      <c r="AH59" s="8" t="s">
        <v>66</v>
      </c>
      <c r="AI59" s="8" t="s">
        <v>101</v>
      </c>
      <c r="AJ59" s="8" t="s">
        <v>66</v>
      </c>
      <c r="AK59" s="8" t="s">
        <v>66</v>
      </c>
      <c r="AL59" s="8" t="s">
        <v>66</v>
      </c>
      <c r="AM59" s="8" t="s">
        <v>66</v>
      </c>
      <c r="AN59" s="8" t="s">
        <v>66</v>
      </c>
      <c r="AO59" s="8" t="s">
        <v>66</v>
      </c>
      <c r="AP59" s="8" t="s">
        <v>80</v>
      </c>
      <c r="AQ59" s="8" t="s">
        <v>80</v>
      </c>
      <c r="AR59" s="8" t="s">
        <v>63</v>
      </c>
      <c r="AS59" s="8" t="s">
        <v>68</v>
      </c>
      <c r="AT59" s="8" t="s">
        <v>69</v>
      </c>
      <c r="AU59" s="8" t="s">
        <v>93</v>
      </c>
      <c r="AV59" s="8" t="s">
        <v>80</v>
      </c>
      <c r="AW59" s="8" t="s">
        <v>63</v>
      </c>
      <c r="AX59" s="8" t="s">
        <v>63</v>
      </c>
      <c r="AY59" s="8" t="s">
        <v>63</v>
      </c>
      <c r="AZ59" s="8" t="s">
        <v>63</v>
      </c>
      <c r="BA59" s="8" t="s">
        <v>63</v>
      </c>
      <c r="BB59" s="8" t="s">
        <v>73</v>
      </c>
      <c r="BC59" s="8" t="s">
        <v>73</v>
      </c>
      <c r="BE59" s="8" t="s">
        <v>73</v>
      </c>
    </row>
    <row r="60" spans="1:64" ht="13.2" hidden="1" x14ac:dyDescent="0.25">
      <c r="A60" s="4">
        <v>45573.460429236111</v>
      </c>
      <c r="B60" s="5" t="s">
        <v>730</v>
      </c>
      <c r="C60" s="48" t="s">
        <v>731</v>
      </c>
      <c r="D60" s="49">
        <v>92.86</v>
      </c>
      <c r="E60" s="49">
        <v>1.04</v>
      </c>
      <c r="F60" s="5" t="s">
        <v>114</v>
      </c>
      <c r="G60" s="5" t="s">
        <v>76</v>
      </c>
      <c r="H60" s="5" t="s">
        <v>631</v>
      </c>
      <c r="I60" s="5" t="s">
        <v>63</v>
      </c>
      <c r="J60" s="5" t="s">
        <v>64</v>
      </c>
      <c r="K60" s="5" t="s">
        <v>64</v>
      </c>
      <c r="L60" s="5" t="s">
        <v>64</v>
      </c>
      <c r="M60" s="5" t="s">
        <v>78</v>
      </c>
      <c r="N60" s="5" t="s">
        <v>64</v>
      </c>
      <c r="O60" s="5" t="s">
        <v>64</v>
      </c>
      <c r="P60" s="5" t="s">
        <v>64</v>
      </c>
      <c r="Q60" s="5" t="s">
        <v>64</v>
      </c>
      <c r="R60" s="5" t="s">
        <v>64</v>
      </c>
      <c r="S60" s="5" t="s">
        <v>64</v>
      </c>
      <c r="T60" s="5" t="s">
        <v>64</v>
      </c>
      <c r="U60" s="5" t="s">
        <v>78</v>
      </c>
      <c r="V60" s="5" t="s">
        <v>64</v>
      </c>
      <c r="W60" s="5" t="s">
        <v>64</v>
      </c>
      <c r="X60" s="5" t="s">
        <v>64</v>
      </c>
      <c r="Y60" s="5" t="s">
        <v>64</v>
      </c>
      <c r="Z60" s="5" t="s">
        <v>66</v>
      </c>
      <c r="AA60" s="5" t="s">
        <v>66</v>
      </c>
      <c r="AB60" s="5" t="s">
        <v>66</v>
      </c>
      <c r="AC60" s="5" t="s">
        <v>66</v>
      </c>
      <c r="AD60" s="5" t="s">
        <v>66</v>
      </c>
      <c r="AE60" s="5" t="s">
        <v>66</v>
      </c>
      <c r="AF60" s="5" t="s">
        <v>66</v>
      </c>
      <c r="AG60" s="5" t="s">
        <v>66</v>
      </c>
      <c r="AH60" s="5" t="s">
        <v>66</v>
      </c>
      <c r="AI60" s="5" t="s">
        <v>66</v>
      </c>
      <c r="AJ60" s="5" t="s">
        <v>66</v>
      </c>
      <c r="AK60" s="5" t="s">
        <v>66</v>
      </c>
      <c r="AL60" s="5" t="s">
        <v>66</v>
      </c>
      <c r="AM60" s="5" t="s">
        <v>66</v>
      </c>
      <c r="AN60" s="5" t="s">
        <v>66</v>
      </c>
      <c r="AO60" s="5" t="s">
        <v>66</v>
      </c>
      <c r="AP60" s="5" t="s">
        <v>67</v>
      </c>
      <c r="AQ60" s="5" t="s">
        <v>67</v>
      </c>
      <c r="AR60" s="5" t="s">
        <v>63</v>
      </c>
      <c r="AS60" s="5" t="s">
        <v>68</v>
      </c>
      <c r="AT60" s="5" t="s">
        <v>69</v>
      </c>
      <c r="AU60" s="5" t="s">
        <v>80</v>
      </c>
      <c r="AV60" s="5" t="s">
        <v>67</v>
      </c>
      <c r="AW60" s="5" t="s">
        <v>72</v>
      </c>
      <c r="AX60" s="5" t="s">
        <v>72</v>
      </c>
      <c r="AY60" s="5" t="s">
        <v>73</v>
      </c>
      <c r="AZ60" s="5" t="s">
        <v>72</v>
      </c>
      <c r="BA60" s="5" t="s">
        <v>72</v>
      </c>
      <c r="BB60" s="5" t="s">
        <v>73</v>
      </c>
      <c r="BC60" s="5" t="s">
        <v>73</v>
      </c>
      <c r="BE60" s="5" t="s">
        <v>73</v>
      </c>
    </row>
    <row r="61" spans="1:64" ht="13.2" hidden="1" x14ac:dyDescent="0.25">
      <c r="A61" s="7">
        <v>45573.461398206018</v>
      </c>
      <c r="B61" s="8" t="s">
        <v>732</v>
      </c>
      <c r="C61" s="50" t="s">
        <v>733</v>
      </c>
      <c r="D61" s="49">
        <v>100</v>
      </c>
      <c r="E61" s="49">
        <v>0.67</v>
      </c>
      <c r="F61" s="8" t="s">
        <v>114</v>
      </c>
      <c r="G61" s="8" t="s">
        <v>291</v>
      </c>
      <c r="H61" s="8" t="s">
        <v>634</v>
      </c>
      <c r="I61" s="8" t="s">
        <v>63</v>
      </c>
      <c r="J61" s="8" t="s">
        <v>64</v>
      </c>
      <c r="K61" s="8" t="s">
        <v>64</v>
      </c>
      <c r="L61" s="8" t="s">
        <v>64</v>
      </c>
      <c r="M61" s="8" t="s">
        <v>78</v>
      </c>
      <c r="N61" s="8" t="s">
        <v>64</v>
      </c>
      <c r="O61" s="8" t="s">
        <v>64</v>
      </c>
      <c r="P61" s="8" t="s">
        <v>84</v>
      </c>
      <c r="Q61" s="8" t="s">
        <v>84</v>
      </c>
      <c r="R61" s="8" t="s">
        <v>64</v>
      </c>
      <c r="S61" s="8" t="s">
        <v>64</v>
      </c>
      <c r="T61" s="8" t="s">
        <v>64</v>
      </c>
      <c r="U61" s="8" t="s">
        <v>64</v>
      </c>
      <c r="V61" s="8" t="s">
        <v>84</v>
      </c>
      <c r="W61" s="8" t="s">
        <v>64</v>
      </c>
      <c r="X61" s="8" t="s">
        <v>64</v>
      </c>
      <c r="Y61" s="8" t="s">
        <v>84</v>
      </c>
      <c r="Z61" s="8" t="s">
        <v>66</v>
      </c>
      <c r="AA61" s="8" t="s">
        <v>65</v>
      </c>
      <c r="AB61" s="8" t="s">
        <v>66</v>
      </c>
      <c r="AC61" s="8" t="s">
        <v>66</v>
      </c>
      <c r="AD61" s="8" t="s">
        <v>66</v>
      </c>
      <c r="AE61" s="8" t="s">
        <v>79</v>
      </c>
      <c r="AF61" s="8" t="s">
        <v>65</v>
      </c>
      <c r="AG61" s="8" t="s">
        <v>65</v>
      </c>
      <c r="AH61" s="8" t="s">
        <v>65</v>
      </c>
      <c r="AI61" s="8" t="s">
        <v>101</v>
      </c>
      <c r="AJ61" s="8" t="s">
        <v>101</v>
      </c>
      <c r="AK61" s="8" t="s">
        <v>66</v>
      </c>
      <c r="AL61" s="8" t="s">
        <v>65</v>
      </c>
      <c r="AM61" s="8" t="s">
        <v>65</v>
      </c>
      <c r="AN61" s="8" t="s">
        <v>79</v>
      </c>
      <c r="AO61" s="8" t="s">
        <v>66</v>
      </c>
      <c r="AP61" s="8" t="s">
        <v>67</v>
      </c>
      <c r="AQ61" s="8" t="s">
        <v>67</v>
      </c>
      <c r="AR61" s="8" t="s">
        <v>73</v>
      </c>
      <c r="AS61" s="8" t="s">
        <v>68</v>
      </c>
      <c r="AT61" s="8" t="s">
        <v>87</v>
      </c>
      <c r="AU61" s="8" t="s">
        <v>70</v>
      </c>
      <c r="AV61" s="8" t="s">
        <v>71</v>
      </c>
      <c r="AW61" s="8" t="s">
        <v>73</v>
      </c>
      <c r="AX61" s="8" t="s">
        <v>73</v>
      </c>
      <c r="AY61" s="8" t="s">
        <v>73</v>
      </c>
      <c r="AZ61" s="8" t="s">
        <v>73</v>
      </c>
      <c r="BA61" s="8" t="s">
        <v>73</v>
      </c>
      <c r="BB61" s="8" t="s">
        <v>73</v>
      </c>
      <c r="BC61" s="8" t="s">
        <v>73</v>
      </c>
      <c r="BE61" s="8" t="s">
        <v>73</v>
      </c>
    </row>
    <row r="62" spans="1:64" ht="13.2" hidden="1" x14ac:dyDescent="0.25">
      <c r="A62" s="4">
        <v>45573.461904166666</v>
      </c>
      <c r="B62" s="5" t="s">
        <v>734</v>
      </c>
      <c r="C62" s="48" t="s">
        <v>735</v>
      </c>
      <c r="D62" s="49">
        <v>85.71</v>
      </c>
      <c r="E62" s="49">
        <v>0.13</v>
      </c>
      <c r="F62" s="5" t="s">
        <v>114</v>
      </c>
      <c r="G62" s="5" t="s">
        <v>76</v>
      </c>
      <c r="H62" s="5" t="s">
        <v>736</v>
      </c>
      <c r="I62" s="5" t="s">
        <v>63</v>
      </c>
      <c r="J62" s="5" t="s">
        <v>78</v>
      </c>
      <c r="K62" s="5" t="s">
        <v>78</v>
      </c>
      <c r="L62" s="5" t="s">
        <v>78</v>
      </c>
      <c r="M62" s="5" t="s">
        <v>84</v>
      </c>
      <c r="N62" s="5" t="s">
        <v>78</v>
      </c>
      <c r="O62" s="5" t="s">
        <v>64</v>
      </c>
      <c r="P62" s="5" t="s">
        <v>78</v>
      </c>
      <c r="Q62" s="5" t="s">
        <v>64</v>
      </c>
      <c r="R62" s="5" t="s">
        <v>64</v>
      </c>
      <c r="S62" s="5" t="s">
        <v>84</v>
      </c>
      <c r="T62" s="5" t="s">
        <v>64</v>
      </c>
      <c r="U62" s="5" t="s">
        <v>64</v>
      </c>
      <c r="V62" s="5" t="s">
        <v>64</v>
      </c>
      <c r="W62" s="5" t="s">
        <v>64</v>
      </c>
      <c r="X62" s="5" t="s">
        <v>84</v>
      </c>
      <c r="Y62" s="5" t="s">
        <v>64</v>
      </c>
      <c r="Z62" s="5" t="s">
        <v>66</v>
      </c>
      <c r="AA62" s="5" t="s">
        <v>66</v>
      </c>
      <c r="AB62" s="5" t="s">
        <v>66</v>
      </c>
      <c r="AC62" s="5" t="s">
        <v>66</v>
      </c>
      <c r="AD62" s="5" t="s">
        <v>66</v>
      </c>
      <c r="AE62" s="5" t="s">
        <v>66</v>
      </c>
      <c r="AF62" s="5" t="s">
        <v>66</v>
      </c>
      <c r="AG62" s="5" t="s">
        <v>66</v>
      </c>
      <c r="AH62" s="5" t="s">
        <v>66</v>
      </c>
      <c r="AI62" s="5" t="s">
        <v>101</v>
      </c>
      <c r="AJ62" s="5" t="s">
        <v>65</v>
      </c>
      <c r="AK62" s="5" t="s">
        <v>66</v>
      </c>
      <c r="AL62" s="5" t="s">
        <v>66</v>
      </c>
      <c r="AM62" s="5" t="s">
        <v>66</v>
      </c>
      <c r="AN62" s="5" t="s">
        <v>79</v>
      </c>
      <c r="AO62" s="5" t="s">
        <v>66</v>
      </c>
      <c r="AP62" s="5" t="s">
        <v>85</v>
      </c>
      <c r="AQ62" s="5" t="s">
        <v>85</v>
      </c>
      <c r="AR62" s="5" t="s">
        <v>63</v>
      </c>
      <c r="AS62" s="5" t="s">
        <v>120</v>
      </c>
      <c r="AT62" s="5" t="s">
        <v>69</v>
      </c>
      <c r="AU62" s="5" t="s">
        <v>93</v>
      </c>
      <c r="AV62" s="5" t="s">
        <v>71</v>
      </c>
      <c r="AW62" s="5" t="s">
        <v>72</v>
      </c>
      <c r="AX62" s="5" t="s">
        <v>73</v>
      </c>
      <c r="AY62" s="5" t="s">
        <v>72</v>
      </c>
      <c r="AZ62" s="5" t="s">
        <v>72</v>
      </c>
      <c r="BA62" s="5" t="s">
        <v>72</v>
      </c>
      <c r="BB62" s="5" t="s">
        <v>72</v>
      </c>
      <c r="BC62" s="5" t="s">
        <v>73</v>
      </c>
      <c r="BE62" s="5" t="s">
        <v>73</v>
      </c>
    </row>
    <row r="63" spans="1:64" ht="13.2" hidden="1" x14ac:dyDescent="0.25">
      <c r="A63" s="7">
        <v>45573.463333217587</v>
      </c>
      <c r="B63" s="8" t="s">
        <v>737</v>
      </c>
      <c r="C63" s="50" t="s">
        <v>738</v>
      </c>
      <c r="D63" s="49">
        <v>64.3</v>
      </c>
      <c r="E63" s="49">
        <v>1.25</v>
      </c>
      <c r="F63" s="8" t="s">
        <v>114</v>
      </c>
      <c r="G63" s="8" t="s">
        <v>76</v>
      </c>
      <c r="H63" s="8" t="s">
        <v>648</v>
      </c>
      <c r="I63" s="8" t="s">
        <v>63</v>
      </c>
      <c r="J63" s="8" t="s">
        <v>64</v>
      </c>
      <c r="K63" s="8" t="s">
        <v>84</v>
      </c>
      <c r="L63" s="8" t="s">
        <v>64</v>
      </c>
      <c r="M63" s="8" t="s">
        <v>84</v>
      </c>
      <c r="N63" s="8" t="s">
        <v>84</v>
      </c>
      <c r="O63" s="8" t="s">
        <v>64</v>
      </c>
      <c r="P63" s="8" t="s">
        <v>84</v>
      </c>
      <c r="Q63" s="8" t="s">
        <v>64</v>
      </c>
      <c r="R63" s="8" t="s">
        <v>64</v>
      </c>
      <c r="S63" s="8" t="s">
        <v>64</v>
      </c>
      <c r="T63" s="8" t="s">
        <v>64</v>
      </c>
      <c r="U63" s="8" t="s">
        <v>84</v>
      </c>
      <c r="V63" s="8" t="s">
        <v>64</v>
      </c>
      <c r="W63" s="8" t="s">
        <v>64</v>
      </c>
      <c r="X63" s="8" t="s">
        <v>64</v>
      </c>
      <c r="Y63" s="8" t="s">
        <v>64</v>
      </c>
      <c r="Z63" s="8" t="s">
        <v>66</v>
      </c>
      <c r="AA63" s="8" t="s">
        <v>66</v>
      </c>
      <c r="AB63" s="8" t="s">
        <v>66</v>
      </c>
      <c r="AC63" s="8" t="s">
        <v>66</v>
      </c>
      <c r="AD63" s="8" t="s">
        <v>66</v>
      </c>
      <c r="AE63" s="8" t="s">
        <v>66</v>
      </c>
      <c r="AF63" s="8" t="s">
        <v>66</v>
      </c>
      <c r="AG63" s="8" t="s">
        <v>66</v>
      </c>
      <c r="AH63" s="8" t="s">
        <v>79</v>
      </c>
      <c r="AI63" s="8" t="s">
        <v>66</v>
      </c>
      <c r="AJ63" s="8" t="s">
        <v>65</v>
      </c>
      <c r="AK63" s="8" t="s">
        <v>66</v>
      </c>
      <c r="AL63" s="8" t="s">
        <v>66</v>
      </c>
      <c r="AM63" s="8" t="s">
        <v>79</v>
      </c>
      <c r="AN63" s="8" t="s">
        <v>66</v>
      </c>
      <c r="AO63" s="8" t="s">
        <v>66</v>
      </c>
      <c r="AP63" s="8" t="s">
        <v>80</v>
      </c>
      <c r="AQ63" s="8" t="s">
        <v>80</v>
      </c>
      <c r="AR63" s="8" t="s">
        <v>86</v>
      </c>
      <c r="AS63" s="8" t="s">
        <v>81</v>
      </c>
      <c r="AT63" s="8" t="s">
        <v>69</v>
      </c>
      <c r="AU63" s="8" t="s">
        <v>80</v>
      </c>
      <c r="AV63" s="8" t="s">
        <v>71</v>
      </c>
      <c r="AW63" s="8" t="s">
        <v>72</v>
      </c>
      <c r="AX63" s="8" t="s">
        <v>72</v>
      </c>
      <c r="AY63" s="8" t="s">
        <v>63</v>
      </c>
      <c r="AZ63" s="8" t="s">
        <v>63</v>
      </c>
      <c r="BA63" s="8" t="s">
        <v>63</v>
      </c>
      <c r="BB63" s="8" t="s">
        <v>63</v>
      </c>
      <c r="BC63" s="8" t="s">
        <v>73</v>
      </c>
      <c r="BE63" s="8" t="s">
        <v>73</v>
      </c>
    </row>
    <row r="64" spans="1:64" ht="13.2" hidden="1" x14ac:dyDescent="0.25">
      <c r="A64" s="4">
        <v>45573.464205439814</v>
      </c>
      <c r="B64" s="5" t="s">
        <v>739</v>
      </c>
      <c r="C64" s="48" t="s">
        <v>740</v>
      </c>
      <c r="D64" s="49">
        <v>100</v>
      </c>
      <c r="E64" s="49">
        <v>0.83</v>
      </c>
      <c r="F64" s="5" t="s">
        <v>114</v>
      </c>
      <c r="G64" s="5" t="s">
        <v>76</v>
      </c>
      <c r="H64" s="5" t="s">
        <v>716</v>
      </c>
      <c r="I64" s="5" t="s">
        <v>63</v>
      </c>
      <c r="J64" s="5" t="s">
        <v>64</v>
      </c>
      <c r="K64" s="5" t="s">
        <v>64</v>
      </c>
      <c r="L64" s="5" t="s">
        <v>64</v>
      </c>
      <c r="M64" s="5" t="s">
        <v>84</v>
      </c>
      <c r="N64" s="5" t="s">
        <v>84</v>
      </c>
      <c r="O64" s="5" t="s">
        <v>84</v>
      </c>
      <c r="P64" s="5" t="s">
        <v>84</v>
      </c>
      <c r="Q64" s="5" t="s">
        <v>84</v>
      </c>
      <c r="R64" s="5" t="s">
        <v>64</v>
      </c>
      <c r="S64" s="5" t="s">
        <v>64</v>
      </c>
      <c r="T64" s="5" t="s">
        <v>64</v>
      </c>
      <c r="U64" s="5" t="s">
        <v>84</v>
      </c>
      <c r="V64" s="5" t="s">
        <v>84</v>
      </c>
      <c r="W64" s="5" t="s">
        <v>84</v>
      </c>
      <c r="X64" s="5" t="s">
        <v>64</v>
      </c>
      <c r="Y64" s="5" t="s">
        <v>64</v>
      </c>
      <c r="Z64" s="5" t="s">
        <v>66</v>
      </c>
      <c r="AA64" s="5" t="s">
        <v>66</v>
      </c>
      <c r="AB64" s="5" t="s">
        <v>79</v>
      </c>
      <c r="AC64" s="5" t="s">
        <v>66</v>
      </c>
      <c r="AD64" s="5" t="s">
        <v>65</v>
      </c>
      <c r="AE64" s="5" t="s">
        <v>65</v>
      </c>
      <c r="AF64" s="5" t="s">
        <v>65</v>
      </c>
      <c r="AG64" s="5" t="s">
        <v>66</v>
      </c>
      <c r="AH64" s="5" t="s">
        <v>66</v>
      </c>
      <c r="AI64" s="5" t="s">
        <v>79</v>
      </c>
      <c r="AJ64" s="5" t="s">
        <v>66</v>
      </c>
      <c r="AK64" s="5" t="s">
        <v>66</v>
      </c>
      <c r="AL64" s="5" t="s">
        <v>66</v>
      </c>
      <c r="AM64" s="5" t="s">
        <v>66</v>
      </c>
      <c r="AN64" s="5" t="s">
        <v>66</v>
      </c>
      <c r="AO64" s="5" t="s">
        <v>65</v>
      </c>
      <c r="AP64" s="5" t="s">
        <v>67</v>
      </c>
      <c r="AQ64" s="5" t="s">
        <v>80</v>
      </c>
      <c r="AR64" s="5" t="s">
        <v>86</v>
      </c>
      <c r="AS64" s="5" t="s">
        <v>68</v>
      </c>
      <c r="AT64" s="5" t="s">
        <v>87</v>
      </c>
      <c r="AU64" s="5" t="s">
        <v>93</v>
      </c>
      <c r="AV64" s="5" t="s">
        <v>71</v>
      </c>
      <c r="AW64" s="5" t="s">
        <v>73</v>
      </c>
      <c r="AX64" s="5" t="s">
        <v>63</v>
      </c>
      <c r="AY64" s="5" t="s">
        <v>63</v>
      </c>
      <c r="AZ64" s="5" t="s">
        <v>73</v>
      </c>
      <c r="BA64" s="5" t="s">
        <v>63</v>
      </c>
      <c r="BB64" s="5" t="s">
        <v>73</v>
      </c>
      <c r="BC64" s="5" t="s">
        <v>73</v>
      </c>
      <c r="BE64" s="5" t="s">
        <v>73</v>
      </c>
    </row>
    <row r="65" spans="1:57" ht="13.2" hidden="1" x14ac:dyDescent="0.25">
      <c r="A65" s="7">
        <v>45573.466091157403</v>
      </c>
      <c r="B65" s="8" t="s">
        <v>741</v>
      </c>
      <c r="C65" s="50" t="s">
        <v>742</v>
      </c>
      <c r="D65" s="49">
        <v>67.86</v>
      </c>
      <c r="E65" s="49">
        <v>0.21</v>
      </c>
      <c r="F65" s="8" t="s">
        <v>114</v>
      </c>
      <c r="G65" s="8" t="s">
        <v>76</v>
      </c>
      <c r="H65" s="8" t="s">
        <v>683</v>
      </c>
      <c r="I65" s="8" t="s">
        <v>63</v>
      </c>
      <c r="J65" s="8" t="s">
        <v>64</v>
      </c>
      <c r="K65" s="8" t="s">
        <v>84</v>
      </c>
      <c r="L65" s="8" t="s">
        <v>64</v>
      </c>
      <c r="M65" s="8" t="s">
        <v>84</v>
      </c>
      <c r="N65" s="8" t="s">
        <v>64</v>
      </c>
      <c r="O65" s="8" t="s">
        <v>64</v>
      </c>
      <c r="P65" s="8" t="s">
        <v>84</v>
      </c>
      <c r="Q65" s="8" t="s">
        <v>64</v>
      </c>
      <c r="R65" s="8" t="s">
        <v>64</v>
      </c>
      <c r="S65" s="8" t="s">
        <v>64</v>
      </c>
      <c r="T65" s="8" t="s">
        <v>64</v>
      </c>
      <c r="U65" s="8" t="s">
        <v>64</v>
      </c>
      <c r="V65" s="8" t="s">
        <v>64</v>
      </c>
      <c r="W65" s="8" t="s">
        <v>64</v>
      </c>
      <c r="X65" s="8" t="s">
        <v>64</v>
      </c>
      <c r="Y65" s="8" t="s">
        <v>64</v>
      </c>
      <c r="Z65" s="8" t="s">
        <v>101</v>
      </c>
      <c r="AA65" s="8" t="s">
        <v>101</v>
      </c>
      <c r="AB65" s="8" t="s">
        <v>101</v>
      </c>
      <c r="AC65" s="8" t="s">
        <v>101</v>
      </c>
      <c r="AD65" s="8" t="s">
        <v>101</v>
      </c>
      <c r="AE65" s="8" t="s">
        <v>101</v>
      </c>
      <c r="AF65" s="8" t="s">
        <v>101</v>
      </c>
      <c r="AG65" s="8" t="s">
        <v>66</v>
      </c>
      <c r="AH65" s="8" t="s">
        <v>66</v>
      </c>
      <c r="AI65" s="8" t="s">
        <v>66</v>
      </c>
      <c r="AJ65" s="8" t="s">
        <v>101</v>
      </c>
      <c r="AK65" s="8" t="s">
        <v>101</v>
      </c>
      <c r="AL65" s="8" t="s">
        <v>101</v>
      </c>
      <c r="AM65" s="8" t="s">
        <v>101</v>
      </c>
      <c r="AN65" s="8" t="s">
        <v>66</v>
      </c>
      <c r="AO65" s="8" t="s">
        <v>101</v>
      </c>
      <c r="AP65" s="8" t="s">
        <v>67</v>
      </c>
      <c r="AQ65" s="8" t="s">
        <v>67</v>
      </c>
      <c r="AR65" s="8" t="s">
        <v>86</v>
      </c>
      <c r="AS65" s="8" t="s">
        <v>223</v>
      </c>
      <c r="AT65" s="8" t="s">
        <v>69</v>
      </c>
      <c r="AU65" s="8" t="s">
        <v>70</v>
      </c>
      <c r="AV65" s="8" t="s">
        <v>71</v>
      </c>
      <c r="AW65" s="8" t="s">
        <v>72</v>
      </c>
      <c r="AX65" s="8" t="s">
        <v>72</v>
      </c>
      <c r="AY65" s="8" t="s">
        <v>72</v>
      </c>
      <c r="AZ65" s="8" t="s">
        <v>72</v>
      </c>
      <c r="BA65" s="8" t="s">
        <v>72</v>
      </c>
      <c r="BB65" s="8" t="s">
        <v>72</v>
      </c>
      <c r="BC65" s="8" t="s">
        <v>73</v>
      </c>
      <c r="BE65" s="8" t="s">
        <v>73</v>
      </c>
    </row>
    <row r="66" spans="1:57" ht="13.2" hidden="1" x14ac:dyDescent="0.25">
      <c r="A66" s="4">
        <v>45573.468671666662</v>
      </c>
      <c r="B66" s="5" t="s">
        <v>743</v>
      </c>
      <c r="C66" s="48" t="s">
        <v>744</v>
      </c>
      <c r="D66" s="49">
        <v>25</v>
      </c>
      <c r="E66" s="49">
        <v>0.5</v>
      </c>
      <c r="F66" s="5" t="s">
        <v>114</v>
      </c>
      <c r="G66" s="5" t="s">
        <v>76</v>
      </c>
      <c r="H66" s="5" t="s">
        <v>716</v>
      </c>
      <c r="I66" s="5" t="s">
        <v>63</v>
      </c>
      <c r="J66" s="5" t="s">
        <v>145</v>
      </c>
      <c r="K66" s="5" t="s">
        <v>84</v>
      </c>
      <c r="L66" s="5" t="s">
        <v>145</v>
      </c>
      <c r="M66" s="5" t="s">
        <v>84</v>
      </c>
      <c r="N66" s="5" t="s">
        <v>64</v>
      </c>
      <c r="O66" s="5" t="s">
        <v>84</v>
      </c>
      <c r="P66" s="5" t="s">
        <v>84</v>
      </c>
      <c r="Q66" s="5" t="s">
        <v>84</v>
      </c>
      <c r="R66" s="5" t="s">
        <v>84</v>
      </c>
      <c r="S66" s="5" t="s">
        <v>84</v>
      </c>
      <c r="T66" s="5" t="s">
        <v>84</v>
      </c>
      <c r="U66" s="5" t="s">
        <v>84</v>
      </c>
      <c r="V66" s="5" t="s">
        <v>84</v>
      </c>
      <c r="W66" s="5" t="s">
        <v>84</v>
      </c>
      <c r="X66" s="5" t="s">
        <v>64</v>
      </c>
      <c r="Y66" s="5" t="s">
        <v>84</v>
      </c>
      <c r="Z66" s="5" t="s">
        <v>66</v>
      </c>
      <c r="AA66" s="5" t="s">
        <v>66</v>
      </c>
      <c r="AB66" s="5" t="s">
        <v>66</v>
      </c>
      <c r="AC66" s="5" t="s">
        <v>65</v>
      </c>
      <c r="AD66" s="5" t="s">
        <v>66</v>
      </c>
      <c r="AE66" s="5" t="s">
        <v>66</v>
      </c>
      <c r="AF66" s="5" t="s">
        <v>66</v>
      </c>
      <c r="AG66" s="5" t="s">
        <v>66</v>
      </c>
      <c r="AH66" s="5" t="s">
        <v>66</v>
      </c>
      <c r="AI66" s="5" t="s">
        <v>79</v>
      </c>
      <c r="AJ66" s="5" t="s">
        <v>66</v>
      </c>
      <c r="AK66" s="5" t="s">
        <v>66</v>
      </c>
      <c r="AL66" s="5" t="s">
        <v>66</v>
      </c>
      <c r="AM66" s="5" t="s">
        <v>66</v>
      </c>
      <c r="AN66" s="5" t="s">
        <v>66</v>
      </c>
      <c r="AO66" s="5" t="s">
        <v>66</v>
      </c>
      <c r="AP66" s="5" t="s">
        <v>85</v>
      </c>
      <c r="AQ66" s="5" t="s">
        <v>85</v>
      </c>
      <c r="AR66" s="5" t="s">
        <v>86</v>
      </c>
      <c r="AS66" s="5" t="s">
        <v>68</v>
      </c>
      <c r="AT66" s="5" t="s">
        <v>87</v>
      </c>
      <c r="AU66" s="5" t="s">
        <v>70</v>
      </c>
      <c r="AV66" s="5" t="s">
        <v>71</v>
      </c>
      <c r="AW66" s="5" t="s">
        <v>63</v>
      </c>
      <c r="AX66" s="5" t="s">
        <v>72</v>
      </c>
      <c r="AY66" s="5" t="s">
        <v>63</v>
      </c>
      <c r="AZ66" s="5" t="s">
        <v>72</v>
      </c>
      <c r="BA66" s="5" t="s">
        <v>63</v>
      </c>
      <c r="BB66" s="5" t="s">
        <v>73</v>
      </c>
      <c r="BC66" s="5" t="s">
        <v>73</v>
      </c>
      <c r="BE66" s="5" t="s">
        <v>73</v>
      </c>
    </row>
    <row r="67" spans="1:57" ht="13.2" hidden="1" x14ac:dyDescent="0.25">
      <c r="A67" s="7">
        <v>45573.469543472223</v>
      </c>
      <c r="B67" s="8" t="s">
        <v>745</v>
      </c>
      <c r="C67" s="50" t="s">
        <v>746</v>
      </c>
      <c r="D67" s="49">
        <v>75.89</v>
      </c>
      <c r="E67" s="49">
        <v>0.21</v>
      </c>
      <c r="F67" s="8" t="s">
        <v>114</v>
      </c>
      <c r="G67" s="8" t="s">
        <v>76</v>
      </c>
      <c r="H67" s="8" t="s">
        <v>747</v>
      </c>
      <c r="I67" s="8" t="s">
        <v>63</v>
      </c>
      <c r="J67" s="8" t="s">
        <v>64</v>
      </c>
      <c r="K67" s="8" t="s">
        <v>78</v>
      </c>
      <c r="L67" s="8" t="s">
        <v>145</v>
      </c>
      <c r="M67" s="8" t="s">
        <v>64</v>
      </c>
      <c r="N67" s="8" t="s">
        <v>84</v>
      </c>
      <c r="O67" s="8" t="s">
        <v>64</v>
      </c>
      <c r="P67" s="8" t="s">
        <v>84</v>
      </c>
      <c r="Q67" s="8" t="s">
        <v>64</v>
      </c>
      <c r="R67" s="8" t="s">
        <v>64</v>
      </c>
      <c r="S67" s="8" t="s">
        <v>64</v>
      </c>
      <c r="T67" s="8" t="s">
        <v>64</v>
      </c>
      <c r="U67" s="8" t="s">
        <v>78</v>
      </c>
      <c r="V67" s="8" t="s">
        <v>64</v>
      </c>
      <c r="W67" s="8" t="s">
        <v>64</v>
      </c>
      <c r="X67" s="8" t="s">
        <v>64</v>
      </c>
      <c r="Y67" s="8" t="s">
        <v>64</v>
      </c>
      <c r="Z67" s="8" t="s">
        <v>66</v>
      </c>
      <c r="AA67" s="8" t="s">
        <v>65</v>
      </c>
      <c r="AB67" s="8" t="s">
        <v>66</v>
      </c>
      <c r="AC67" s="8" t="s">
        <v>65</v>
      </c>
      <c r="AD67" s="8" t="s">
        <v>66</v>
      </c>
      <c r="AE67" s="8" t="s">
        <v>66</v>
      </c>
      <c r="AF67" s="8" t="s">
        <v>65</v>
      </c>
      <c r="AG67" s="8" t="s">
        <v>66</v>
      </c>
      <c r="AH67" s="8" t="s">
        <v>66</v>
      </c>
      <c r="AI67" s="8" t="s">
        <v>79</v>
      </c>
      <c r="AJ67" s="8" t="s">
        <v>65</v>
      </c>
      <c r="AK67" s="8" t="s">
        <v>65</v>
      </c>
      <c r="AL67" s="8" t="s">
        <v>65</v>
      </c>
      <c r="AM67" s="8" t="s">
        <v>66</v>
      </c>
      <c r="AN67" s="8" t="s">
        <v>66</v>
      </c>
      <c r="AO67" s="8" t="s">
        <v>66</v>
      </c>
      <c r="AP67" s="8" t="s">
        <v>67</v>
      </c>
      <c r="AQ67" s="8" t="s">
        <v>67</v>
      </c>
      <c r="AR67" s="8" t="s">
        <v>63</v>
      </c>
      <c r="AS67" s="8" t="s">
        <v>81</v>
      </c>
      <c r="AT67" s="8" t="s">
        <v>87</v>
      </c>
      <c r="AU67" s="8" t="s">
        <v>80</v>
      </c>
      <c r="AV67" s="8" t="s">
        <v>71</v>
      </c>
      <c r="AW67" s="8" t="s">
        <v>73</v>
      </c>
      <c r="AX67" s="8" t="s">
        <v>72</v>
      </c>
      <c r="AY67" s="8" t="s">
        <v>63</v>
      </c>
      <c r="AZ67" s="8" t="s">
        <v>72</v>
      </c>
      <c r="BA67" s="8" t="s">
        <v>72</v>
      </c>
      <c r="BB67" s="8" t="s">
        <v>72</v>
      </c>
      <c r="BC67" s="8" t="s">
        <v>73</v>
      </c>
      <c r="BE67" s="8" t="s">
        <v>73</v>
      </c>
    </row>
    <row r="68" spans="1:57" ht="13.2" hidden="1" x14ac:dyDescent="0.25">
      <c r="A68" s="4">
        <v>45573.470236643523</v>
      </c>
      <c r="B68" s="5" t="s">
        <v>748</v>
      </c>
      <c r="C68" s="48" t="s">
        <v>749</v>
      </c>
      <c r="D68" s="49">
        <v>100</v>
      </c>
      <c r="E68" s="49">
        <v>0.21</v>
      </c>
      <c r="F68" s="5" t="s">
        <v>114</v>
      </c>
      <c r="G68" s="5" t="s">
        <v>76</v>
      </c>
      <c r="H68" s="5" t="s">
        <v>706</v>
      </c>
      <c r="I68" s="5" t="s">
        <v>63</v>
      </c>
      <c r="J68" s="5" t="s">
        <v>64</v>
      </c>
      <c r="K68" s="5" t="s">
        <v>64</v>
      </c>
      <c r="L68" s="5" t="s">
        <v>64</v>
      </c>
      <c r="M68" s="5" t="s">
        <v>64</v>
      </c>
      <c r="N68" s="5" t="s">
        <v>64</v>
      </c>
      <c r="O68" s="5" t="s">
        <v>64</v>
      </c>
      <c r="P68" s="5" t="s">
        <v>64</v>
      </c>
      <c r="Q68" s="5" t="s">
        <v>64</v>
      </c>
      <c r="R68" s="5" t="s">
        <v>64</v>
      </c>
      <c r="S68" s="5" t="s">
        <v>64</v>
      </c>
      <c r="T68" s="5" t="s">
        <v>64</v>
      </c>
      <c r="U68" s="5" t="s">
        <v>64</v>
      </c>
      <c r="V68" s="5" t="s">
        <v>64</v>
      </c>
      <c r="W68" s="5" t="s">
        <v>64</v>
      </c>
      <c r="X68" s="5" t="s">
        <v>64</v>
      </c>
      <c r="Y68" s="5" t="s">
        <v>64</v>
      </c>
      <c r="Z68" s="5" t="s">
        <v>65</v>
      </c>
      <c r="AA68" s="5" t="s">
        <v>65</v>
      </c>
      <c r="AB68" s="5" t="s">
        <v>65</v>
      </c>
      <c r="AC68" s="5" t="s">
        <v>65</v>
      </c>
      <c r="AD68" s="5" t="s">
        <v>65</v>
      </c>
      <c r="AE68" s="5" t="s">
        <v>65</v>
      </c>
      <c r="AF68" s="5" t="s">
        <v>65</v>
      </c>
      <c r="AG68" s="5" t="s">
        <v>65</v>
      </c>
      <c r="AH68" s="5" t="s">
        <v>65</v>
      </c>
      <c r="AI68" s="5" t="s">
        <v>79</v>
      </c>
      <c r="AJ68" s="5" t="s">
        <v>65</v>
      </c>
      <c r="AK68" s="5" t="s">
        <v>65</v>
      </c>
      <c r="AL68" s="5" t="s">
        <v>65</v>
      </c>
      <c r="AM68" s="5" t="s">
        <v>65</v>
      </c>
      <c r="AN68" s="5" t="s">
        <v>66</v>
      </c>
      <c r="AO68" s="5" t="s">
        <v>65</v>
      </c>
      <c r="AP68" s="5" t="s">
        <v>67</v>
      </c>
      <c r="AQ68" s="5" t="s">
        <v>67</v>
      </c>
      <c r="AR68" s="5" t="s">
        <v>63</v>
      </c>
      <c r="AS68" s="5" t="s">
        <v>120</v>
      </c>
      <c r="AT68" s="5" t="s">
        <v>87</v>
      </c>
      <c r="AU68" s="5" t="s">
        <v>80</v>
      </c>
      <c r="AV68" s="5" t="s">
        <v>71</v>
      </c>
      <c r="AW68" s="5" t="s">
        <v>73</v>
      </c>
      <c r="AX68" s="5" t="s">
        <v>73</v>
      </c>
      <c r="AY68" s="5" t="s">
        <v>72</v>
      </c>
      <c r="AZ68" s="5" t="s">
        <v>72</v>
      </c>
      <c r="BA68" s="5" t="s">
        <v>63</v>
      </c>
      <c r="BB68" s="5" t="s">
        <v>63</v>
      </c>
      <c r="BC68" s="5" t="s">
        <v>63</v>
      </c>
      <c r="BE68" s="5" t="s">
        <v>73</v>
      </c>
    </row>
    <row r="69" spans="1:57" ht="13.2" hidden="1" x14ac:dyDescent="0.25">
      <c r="A69" s="7">
        <v>45573.471926354163</v>
      </c>
      <c r="B69" s="8" t="s">
        <v>750</v>
      </c>
      <c r="C69" s="50" t="s">
        <v>751</v>
      </c>
      <c r="D69" s="49">
        <v>55.36</v>
      </c>
      <c r="E69" s="49">
        <v>0.21</v>
      </c>
      <c r="F69" s="8" t="s">
        <v>114</v>
      </c>
      <c r="G69" s="8" t="s">
        <v>76</v>
      </c>
      <c r="H69" s="8" t="s">
        <v>654</v>
      </c>
      <c r="I69" s="8" t="s">
        <v>63</v>
      </c>
      <c r="J69" s="8" t="s">
        <v>64</v>
      </c>
      <c r="K69" s="8" t="s">
        <v>84</v>
      </c>
      <c r="L69" s="8" t="s">
        <v>145</v>
      </c>
      <c r="M69" s="8" t="s">
        <v>64</v>
      </c>
      <c r="N69" s="8" t="s">
        <v>84</v>
      </c>
      <c r="O69" s="8" t="s">
        <v>64</v>
      </c>
      <c r="P69" s="8" t="s">
        <v>84</v>
      </c>
      <c r="Q69" s="8" t="s">
        <v>84</v>
      </c>
      <c r="R69" s="8" t="s">
        <v>64</v>
      </c>
      <c r="S69" s="8" t="s">
        <v>64</v>
      </c>
      <c r="T69" s="8" t="s">
        <v>64</v>
      </c>
      <c r="U69" s="8" t="s">
        <v>84</v>
      </c>
      <c r="V69" s="8" t="s">
        <v>84</v>
      </c>
      <c r="W69" s="8" t="s">
        <v>64</v>
      </c>
      <c r="X69" s="8" t="s">
        <v>84</v>
      </c>
      <c r="Y69" s="8" t="s">
        <v>64</v>
      </c>
      <c r="Z69" s="8" t="s">
        <v>66</v>
      </c>
      <c r="AA69" s="8" t="s">
        <v>65</v>
      </c>
      <c r="AB69" s="8" t="s">
        <v>66</v>
      </c>
      <c r="AC69" s="8" t="s">
        <v>66</v>
      </c>
      <c r="AD69" s="8" t="s">
        <v>66</v>
      </c>
      <c r="AE69" s="8" t="s">
        <v>65</v>
      </c>
      <c r="AF69" s="8" t="s">
        <v>65</v>
      </c>
      <c r="AG69" s="8" t="s">
        <v>65</v>
      </c>
      <c r="AH69" s="8" t="s">
        <v>65</v>
      </c>
      <c r="AI69" s="8" t="s">
        <v>101</v>
      </c>
      <c r="AJ69" s="8" t="s">
        <v>66</v>
      </c>
      <c r="AK69" s="8" t="s">
        <v>66</v>
      </c>
      <c r="AL69" s="8" t="s">
        <v>66</v>
      </c>
      <c r="AM69" s="8" t="s">
        <v>65</v>
      </c>
      <c r="AN69" s="8" t="s">
        <v>66</v>
      </c>
      <c r="AO69" s="8" t="s">
        <v>65</v>
      </c>
      <c r="AP69" s="8" t="s">
        <v>85</v>
      </c>
      <c r="AQ69" s="8" t="s">
        <v>85</v>
      </c>
      <c r="AR69" s="8" t="s">
        <v>86</v>
      </c>
      <c r="AS69" s="8" t="s">
        <v>571</v>
      </c>
      <c r="AT69" s="8" t="s">
        <v>169</v>
      </c>
      <c r="AU69" s="8" t="s">
        <v>67</v>
      </c>
      <c r="AV69" s="8" t="s">
        <v>71</v>
      </c>
      <c r="AW69" s="8" t="s">
        <v>63</v>
      </c>
      <c r="AX69" s="8" t="s">
        <v>72</v>
      </c>
      <c r="AY69" s="8" t="s">
        <v>72</v>
      </c>
      <c r="AZ69" s="8" t="s">
        <v>63</v>
      </c>
      <c r="BA69" s="8" t="s">
        <v>72</v>
      </c>
      <c r="BB69" s="8" t="s">
        <v>73</v>
      </c>
      <c r="BC69" s="8" t="s">
        <v>73</v>
      </c>
      <c r="BE69" s="8" t="s">
        <v>73</v>
      </c>
    </row>
    <row r="70" spans="1:57" ht="13.2" hidden="1" x14ac:dyDescent="0.25">
      <c r="A70" s="4">
        <v>45573.474516678238</v>
      </c>
      <c r="B70" s="5" t="s">
        <v>752</v>
      </c>
      <c r="C70" s="48" t="s">
        <v>753</v>
      </c>
      <c r="D70" s="49">
        <v>100</v>
      </c>
      <c r="E70" s="49">
        <v>0.21</v>
      </c>
      <c r="F70" s="5" t="s">
        <v>114</v>
      </c>
      <c r="G70" s="5" t="s">
        <v>76</v>
      </c>
      <c r="H70" s="5" t="s">
        <v>631</v>
      </c>
      <c r="I70" s="5" t="s">
        <v>63</v>
      </c>
      <c r="J70" s="5" t="s">
        <v>64</v>
      </c>
      <c r="K70" s="5" t="s">
        <v>64</v>
      </c>
      <c r="L70" s="5" t="s">
        <v>64</v>
      </c>
      <c r="M70" s="5" t="s">
        <v>84</v>
      </c>
      <c r="N70" s="5" t="s">
        <v>84</v>
      </c>
      <c r="O70" s="5" t="s">
        <v>64</v>
      </c>
      <c r="P70" s="5" t="s">
        <v>78</v>
      </c>
      <c r="Q70" s="5" t="s">
        <v>64</v>
      </c>
      <c r="R70" s="5" t="s">
        <v>64</v>
      </c>
      <c r="S70" s="5" t="s">
        <v>64</v>
      </c>
      <c r="T70" s="5" t="s">
        <v>64</v>
      </c>
      <c r="U70" s="5" t="s">
        <v>84</v>
      </c>
      <c r="V70" s="5" t="s">
        <v>64</v>
      </c>
      <c r="W70" s="5" t="s">
        <v>64</v>
      </c>
      <c r="X70" s="5" t="s">
        <v>64</v>
      </c>
      <c r="Y70" s="5" t="s">
        <v>64</v>
      </c>
      <c r="Z70" s="5" t="s">
        <v>65</v>
      </c>
      <c r="AA70" s="5" t="s">
        <v>65</v>
      </c>
      <c r="AB70" s="5" t="s">
        <v>65</v>
      </c>
      <c r="AC70" s="5" t="s">
        <v>65</v>
      </c>
      <c r="AD70" s="5" t="s">
        <v>65</v>
      </c>
      <c r="AE70" s="5" t="s">
        <v>65</v>
      </c>
      <c r="AF70" s="5" t="s">
        <v>66</v>
      </c>
      <c r="AG70" s="5" t="s">
        <v>66</v>
      </c>
      <c r="AH70" s="5" t="s">
        <v>66</v>
      </c>
      <c r="AI70" s="5" t="s">
        <v>66</v>
      </c>
      <c r="AJ70" s="5" t="s">
        <v>66</v>
      </c>
      <c r="AK70" s="5" t="s">
        <v>66</v>
      </c>
      <c r="AL70" s="5" t="s">
        <v>66</v>
      </c>
      <c r="AM70" s="5" t="s">
        <v>66</v>
      </c>
      <c r="AN70" s="5" t="s">
        <v>66</v>
      </c>
      <c r="AO70" s="5" t="s">
        <v>66</v>
      </c>
      <c r="AP70" s="5" t="s">
        <v>67</v>
      </c>
      <c r="AQ70" s="5" t="s">
        <v>67</v>
      </c>
      <c r="AR70" s="5" t="s">
        <v>86</v>
      </c>
      <c r="AS70" s="5" t="s">
        <v>68</v>
      </c>
      <c r="AT70" s="5" t="s">
        <v>87</v>
      </c>
      <c r="AU70" s="5" t="s">
        <v>67</v>
      </c>
      <c r="AV70" s="5" t="s">
        <v>132</v>
      </c>
      <c r="AW70" s="5" t="s">
        <v>63</v>
      </c>
      <c r="AX70" s="5" t="s">
        <v>72</v>
      </c>
      <c r="AY70" s="5" t="s">
        <v>72</v>
      </c>
      <c r="AZ70" s="5" t="s">
        <v>63</v>
      </c>
      <c r="BA70" s="5" t="s">
        <v>63</v>
      </c>
      <c r="BB70" s="5" t="s">
        <v>73</v>
      </c>
      <c r="BC70" s="5" t="s">
        <v>73</v>
      </c>
      <c r="BE70" s="5" t="s">
        <v>73</v>
      </c>
    </row>
    <row r="71" spans="1:57" ht="13.2" hidden="1" x14ac:dyDescent="0.25">
      <c r="A71" s="7">
        <v>45573.474695335652</v>
      </c>
      <c r="B71" s="8" t="s">
        <v>754</v>
      </c>
      <c r="C71" s="50" t="s">
        <v>755</v>
      </c>
      <c r="D71" s="49">
        <v>95.54</v>
      </c>
      <c r="E71" s="49">
        <v>1.04</v>
      </c>
      <c r="F71" s="8" t="s">
        <v>114</v>
      </c>
      <c r="G71" s="8" t="s">
        <v>76</v>
      </c>
      <c r="H71" s="8" t="s">
        <v>648</v>
      </c>
      <c r="I71" s="8" t="s">
        <v>63</v>
      </c>
      <c r="J71" s="8" t="s">
        <v>64</v>
      </c>
      <c r="K71" s="8" t="s">
        <v>64</v>
      </c>
      <c r="L71" s="8" t="s">
        <v>64</v>
      </c>
      <c r="M71" s="8" t="s">
        <v>64</v>
      </c>
      <c r="N71" s="8" t="s">
        <v>64</v>
      </c>
      <c r="O71" s="8" t="s">
        <v>64</v>
      </c>
      <c r="P71" s="8" t="s">
        <v>84</v>
      </c>
      <c r="Q71" s="8" t="s">
        <v>84</v>
      </c>
      <c r="R71" s="8" t="s">
        <v>64</v>
      </c>
      <c r="S71" s="8" t="s">
        <v>64</v>
      </c>
      <c r="T71" s="8" t="s">
        <v>78</v>
      </c>
      <c r="U71" s="8" t="s">
        <v>64</v>
      </c>
      <c r="V71" s="8" t="s">
        <v>64</v>
      </c>
      <c r="W71" s="8" t="s">
        <v>64</v>
      </c>
      <c r="X71" s="8" t="s">
        <v>64</v>
      </c>
      <c r="Y71" s="8" t="s">
        <v>84</v>
      </c>
      <c r="Z71" s="8" t="s">
        <v>66</v>
      </c>
      <c r="AA71" s="8" t="s">
        <v>66</v>
      </c>
      <c r="AB71" s="8" t="s">
        <v>66</v>
      </c>
      <c r="AC71" s="8" t="s">
        <v>66</v>
      </c>
      <c r="AD71" s="8" t="s">
        <v>66</v>
      </c>
      <c r="AE71" s="8" t="s">
        <v>66</v>
      </c>
      <c r="AF71" s="8" t="s">
        <v>65</v>
      </c>
      <c r="AG71" s="8" t="s">
        <v>66</v>
      </c>
      <c r="AH71" s="8" t="s">
        <v>79</v>
      </c>
      <c r="AI71" s="8" t="s">
        <v>101</v>
      </c>
      <c r="AJ71" s="8" t="s">
        <v>66</v>
      </c>
      <c r="AK71" s="8" t="s">
        <v>66</v>
      </c>
      <c r="AL71" s="8" t="s">
        <v>66</v>
      </c>
      <c r="AM71" s="8" t="s">
        <v>65</v>
      </c>
      <c r="AN71" s="8" t="s">
        <v>65</v>
      </c>
      <c r="AO71" s="8" t="s">
        <v>66</v>
      </c>
      <c r="AP71" s="8" t="s">
        <v>85</v>
      </c>
      <c r="AQ71" s="8" t="s">
        <v>85</v>
      </c>
      <c r="AR71" s="8" t="s">
        <v>86</v>
      </c>
      <c r="AS71" s="8" t="s">
        <v>756</v>
      </c>
      <c r="AT71" s="8" t="s">
        <v>87</v>
      </c>
      <c r="AU71" s="8" t="s">
        <v>67</v>
      </c>
      <c r="AV71" s="8" t="s">
        <v>469</v>
      </c>
      <c r="AW71" s="8" t="s">
        <v>63</v>
      </c>
      <c r="AX71" s="8" t="s">
        <v>72</v>
      </c>
      <c r="AY71" s="8" t="s">
        <v>72</v>
      </c>
      <c r="AZ71" s="8" t="s">
        <v>63</v>
      </c>
      <c r="BA71" s="8" t="s">
        <v>63</v>
      </c>
      <c r="BB71" s="8" t="s">
        <v>72</v>
      </c>
      <c r="BC71" s="8" t="s">
        <v>73</v>
      </c>
      <c r="BE71" s="8" t="s">
        <v>73</v>
      </c>
    </row>
    <row r="72" spans="1:57" ht="13.2" x14ac:dyDescent="0.25">
      <c r="A72" s="4">
        <v>45573.475278182872</v>
      </c>
      <c r="B72" s="5" t="s">
        <v>757</v>
      </c>
      <c r="C72" s="48" t="s">
        <v>758</v>
      </c>
      <c r="D72" s="49">
        <v>100</v>
      </c>
      <c r="E72" s="49">
        <v>0.57999999999999996</v>
      </c>
      <c r="F72" s="5" t="s">
        <v>423</v>
      </c>
      <c r="G72" s="5" t="s">
        <v>76</v>
      </c>
      <c r="H72" s="5" t="s">
        <v>648</v>
      </c>
      <c r="I72" s="5" t="s">
        <v>73</v>
      </c>
      <c r="J72" s="5" t="s">
        <v>64</v>
      </c>
      <c r="K72" s="5" t="s">
        <v>84</v>
      </c>
      <c r="L72" s="5" t="s">
        <v>64</v>
      </c>
      <c r="M72" s="5" t="s">
        <v>84</v>
      </c>
      <c r="N72" s="5" t="s">
        <v>64</v>
      </c>
      <c r="O72" s="5" t="s">
        <v>84</v>
      </c>
      <c r="P72" s="5" t="s">
        <v>64</v>
      </c>
      <c r="Q72" s="5" t="s">
        <v>64</v>
      </c>
      <c r="R72" s="5" t="s">
        <v>64</v>
      </c>
      <c r="S72" s="5" t="s">
        <v>84</v>
      </c>
      <c r="T72" s="5" t="s">
        <v>64</v>
      </c>
      <c r="U72" s="5" t="s">
        <v>84</v>
      </c>
      <c r="V72" s="5" t="s">
        <v>64</v>
      </c>
      <c r="W72" s="5" t="s">
        <v>84</v>
      </c>
      <c r="X72" s="5" t="s">
        <v>64</v>
      </c>
      <c r="Y72" s="5" t="s">
        <v>64</v>
      </c>
      <c r="Z72" s="5" t="s">
        <v>101</v>
      </c>
      <c r="AA72" s="5" t="s">
        <v>66</v>
      </c>
      <c r="AB72" s="5" t="s">
        <v>66</v>
      </c>
      <c r="AC72" s="5" t="s">
        <v>101</v>
      </c>
      <c r="AD72" s="5" t="s">
        <v>66</v>
      </c>
      <c r="AE72" s="5" t="s">
        <v>101</v>
      </c>
      <c r="AF72" s="5" t="s">
        <v>101</v>
      </c>
      <c r="AG72" s="5" t="s">
        <v>66</v>
      </c>
      <c r="AH72" s="5" t="s">
        <v>101</v>
      </c>
      <c r="AI72" s="5" t="s">
        <v>79</v>
      </c>
      <c r="AJ72" s="5" t="s">
        <v>66</v>
      </c>
      <c r="AK72" s="5" t="s">
        <v>66</v>
      </c>
      <c r="AL72" s="5" t="s">
        <v>66</v>
      </c>
      <c r="AM72" s="5" t="s">
        <v>66</v>
      </c>
      <c r="AN72" s="5" t="s">
        <v>66</v>
      </c>
      <c r="AO72" s="5" t="s">
        <v>66</v>
      </c>
      <c r="AP72" s="5" t="s">
        <v>85</v>
      </c>
      <c r="AQ72" s="5" t="s">
        <v>85</v>
      </c>
      <c r="AR72" s="5" t="s">
        <v>86</v>
      </c>
      <c r="AS72" s="5" t="s">
        <v>81</v>
      </c>
      <c r="AT72" s="5" t="s">
        <v>87</v>
      </c>
      <c r="AU72" s="5" t="s">
        <v>67</v>
      </c>
      <c r="AV72" s="5" t="s">
        <v>67</v>
      </c>
      <c r="AW72" s="5" t="s">
        <v>63</v>
      </c>
      <c r="AX72" s="5" t="s">
        <v>72</v>
      </c>
      <c r="AY72" s="5" t="s">
        <v>63</v>
      </c>
      <c r="AZ72" s="5" t="s">
        <v>63</v>
      </c>
      <c r="BA72" s="5" t="s">
        <v>72</v>
      </c>
      <c r="BB72" s="5" t="s">
        <v>73</v>
      </c>
      <c r="BC72" s="5" t="s">
        <v>73</v>
      </c>
      <c r="BE72" s="5" t="s">
        <v>73</v>
      </c>
    </row>
    <row r="73" spans="1:57" ht="13.2" hidden="1" x14ac:dyDescent="0.25">
      <c r="A73" s="7">
        <v>45573.476858472219</v>
      </c>
      <c r="B73" s="8" t="s">
        <v>759</v>
      </c>
      <c r="C73" s="50" t="s">
        <v>760</v>
      </c>
      <c r="D73" s="49">
        <v>74.11</v>
      </c>
      <c r="E73" s="49">
        <v>0.38</v>
      </c>
      <c r="F73" s="8" t="s">
        <v>423</v>
      </c>
      <c r="G73" s="8" t="s">
        <v>76</v>
      </c>
      <c r="H73" s="8" t="s">
        <v>761</v>
      </c>
      <c r="I73" s="8" t="s">
        <v>63</v>
      </c>
      <c r="J73" s="8" t="s">
        <v>64</v>
      </c>
      <c r="K73" s="8" t="s">
        <v>64</v>
      </c>
      <c r="L73" s="8" t="s">
        <v>64</v>
      </c>
      <c r="M73" s="8" t="s">
        <v>64</v>
      </c>
      <c r="N73" s="8" t="s">
        <v>64</v>
      </c>
      <c r="O73" s="8" t="s">
        <v>64</v>
      </c>
      <c r="P73" s="8" t="s">
        <v>64</v>
      </c>
      <c r="Q73" s="8" t="s">
        <v>64</v>
      </c>
      <c r="R73" s="8" t="s">
        <v>64</v>
      </c>
      <c r="S73" s="8" t="s">
        <v>64</v>
      </c>
      <c r="T73" s="8" t="s">
        <v>64</v>
      </c>
      <c r="U73" s="8" t="s">
        <v>64</v>
      </c>
      <c r="V73" s="8" t="s">
        <v>64</v>
      </c>
      <c r="W73" s="8" t="s">
        <v>64</v>
      </c>
      <c r="X73" s="8" t="s">
        <v>64</v>
      </c>
      <c r="Y73" s="8" t="s">
        <v>64</v>
      </c>
      <c r="Z73" s="8" t="s">
        <v>65</v>
      </c>
      <c r="AA73" s="8" t="s">
        <v>65</v>
      </c>
      <c r="AB73" s="8" t="s">
        <v>66</v>
      </c>
      <c r="AC73" s="8" t="s">
        <v>65</v>
      </c>
      <c r="AD73" s="8" t="s">
        <v>66</v>
      </c>
      <c r="AE73" s="8" t="s">
        <v>65</v>
      </c>
      <c r="AF73" s="8" t="s">
        <v>66</v>
      </c>
      <c r="AG73" s="8" t="s">
        <v>66</v>
      </c>
      <c r="AH73" s="8" t="s">
        <v>65</v>
      </c>
      <c r="AI73" s="8" t="s">
        <v>101</v>
      </c>
      <c r="AJ73" s="8" t="s">
        <v>65</v>
      </c>
      <c r="AK73" s="8" t="s">
        <v>65</v>
      </c>
      <c r="AL73" s="8" t="s">
        <v>66</v>
      </c>
      <c r="AM73" s="8" t="s">
        <v>65</v>
      </c>
      <c r="AN73" s="8" t="s">
        <v>65</v>
      </c>
      <c r="AO73" s="8" t="s">
        <v>65</v>
      </c>
      <c r="AP73" s="8" t="s">
        <v>85</v>
      </c>
      <c r="AQ73" s="8" t="s">
        <v>85</v>
      </c>
      <c r="AR73" s="8" t="s">
        <v>86</v>
      </c>
      <c r="AS73" s="8" t="s">
        <v>252</v>
      </c>
      <c r="AT73" s="8" t="s">
        <v>87</v>
      </c>
      <c r="AU73" s="8" t="s">
        <v>70</v>
      </c>
      <c r="AV73" s="8" t="s">
        <v>71</v>
      </c>
      <c r="AW73" s="8" t="s">
        <v>72</v>
      </c>
      <c r="AX73" s="8" t="s">
        <v>72</v>
      </c>
      <c r="AY73" s="8" t="s">
        <v>63</v>
      </c>
      <c r="AZ73" s="8" t="s">
        <v>63</v>
      </c>
      <c r="BA73" s="8" t="s">
        <v>72</v>
      </c>
      <c r="BB73" s="8" t="s">
        <v>72</v>
      </c>
      <c r="BC73" s="8" t="s">
        <v>73</v>
      </c>
      <c r="BE73" s="8" t="s">
        <v>73</v>
      </c>
    </row>
    <row r="74" spans="1:57" ht="13.2" hidden="1" x14ac:dyDescent="0.25">
      <c r="A74" s="4">
        <v>45573.477949780092</v>
      </c>
      <c r="B74" s="5" t="s">
        <v>762</v>
      </c>
      <c r="C74" s="48" t="s">
        <v>763</v>
      </c>
      <c r="D74" s="49">
        <v>26.8</v>
      </c>
      <c r="E74" s="49">
        <v>0.33</v>
      </c>
      <c r="F74" s="5" t="s">
        <v>423</v>
      </c>
      <c r="G74" s="5" t="s">
        <v>76</v>
      </c>
      <c r="H74" s="5" t="s">
        <v>651</v>
      </c>
      <c r="I74" s="5" t="s">
        <v>63</v>
      </c>
      <c r="J74" s="5" t="s">
        <v>145</v>
      </c>
      <c r="K74" s="5" t="s">
        <v>78</v>
      </c>
      <c r="L74" s="5" t="s">
        <v>64</v>
      </c>
      <c r="M74" s="5" t="s">
        <v>84</v>
      </c>
      <c r="N74" s="5" t="s">
        <v>64</v>
      </c>
      <c r="O74" s="5" t="s">
        <v>84</v>
      </c>
      <c r="P74" s="5" t="s">
        <v>84</v>
      </c>
      <c r="Q74" s="5" t="s">
        <v>64</v>
      </c>
      <c r="R74" s="5" t="s">
        <v>64</v>
      </c>
      <c r="S74" s="5" t="s">
        <v>84</v>
      </c>
      <c r="T74" s="5" t="s">
        <v>84</v>
      </c>
      <c r="U74" s="5" t="s">
        <v>84</v>
      </c>
      <c r="V74" s="5" t="s">
        <v>64</v>
      </c>
      <c r="W74" s="5" t="s">
        <v>64</v>
      </c>
      <c r="X74" s="5" t="s">
        <v>84</v>
      </c>
      <c r="Y74" s="5" t="s">
        <v>64</v>
      </c>
      <c r="Z74" s="5" t="s">
        <v>65</v>
      </c>
      <c r="AA74" s="5" t="s">
        <v>65</v>
      </c>
      <c r="AB74" s="5" t="s">
        <v>65</v>
      </c>
      <c r="AC74" s="5" t="s">
        <v>65</v>
      </c>
      <c r="AD74" s="5" t="s">
        <v>65</v>
      </c>
      <c r="AE74" s="5" t="s">
        <v>65</v>
      </c>
      <c r="AF74" s="5" t="s">
        <v>65</v>
      </c>
      <c r="AG74" s="5" t="s">
        <v>65</v>
      </c>
      <c r="AH74" s="5" t="s">
        <v>66</v>
      </c>
      <c r="AI74" s="5" t="s">
        <v>101</v>
      </c>
      <c r="AJ74" s="5" t="s">
        <v>65</v>
      </c>
      <c r="AK74" s="5" t="s">
        <v>65</v>
      </c>
      <c r="AL74" s="5" t="s">
        <v>65</v>
      </c>
      <c r="AM74" s="5" t="s">
        <v>65</v>
      </c>
      <c r="AN74" s="5" t="s">
        <v>66</v>
      </c>
      <c r="AO74" s="5" t="s">
        <v>66</v>
      </c>
      <c r="AP74" s="5" t="s">
        <v>85</v>
      </c>
      <c r="AQ74" s="5" t="s">
        <v>85</v>
      </c>
      <c r="AR74" s="5" t="s">
        <v>63</v>
      </c>
      <c r="AS74" s="5" t="s">
        <v>68</v>
      </c>
      <c r="AT74" s="5" t="s">
        <v>87</v>
      </c>
      <c r="AU74" s="5" t="s">
        <v>70</v>
      </c>
      <c r="AV74" s="5" t="s">
        <v>71</v>
      </c>
      <c r="AW74" s="5" t="s">
        <v>73</v>
      </c>
      <c r="AX74" s="5" t="s">
        <v>73</v>
      </c>
      <c r="AY74" s="5" t="s">
        <v>72</v>
      </c>
      <c r="AZ74" s="5" t="s">
        <v>72</v>
      </c>
      <c r="BA74" s="5" t="s">
        <v>73</v>
      </c>
      <c r="BB74" s="5" t="s">
        <v>73</v>
      </c>
      <c r="BC74" s="5" t="s">
        <v>73</v>
      </c>
      <c r="BE74" s="5" t="s">
        <v>73</v>
      </c>
    </row>
    <row r="75" spans="1:57" ht="13.2" hidden="1" x14ac:dyDescent="0.25">
      <c r="A75" s="7">
        <v>45573.47913472222</v>
      </c>
      <c r="B75" s="8" t="s">
        <v>764</v>
      </c>
      <c r="C75" s="50" t="s">
        <v>765</v>
      </c>
      <c r="D75" s="49">
        <v>63.39</v>
      </c>
      <c r="E75" s="49">
        <v>0.25</v>
      </c>
      <c r="F75" s="8" t="s">
        <v>423</v>
      </c>
      <c r="G75" s="8" t="s">
        <v>76</v>
      </c>
      <c r="H75" s="8" t="s">
        <v>683</v>
      </c>
      <c r="I75" s="8" t="s">
        <v>63</v>
      </c>
      <c r="J75" s="8" t="s">
        <v>64</v>
      </c>
      <c r="K75" s="8" t="s">
        <v>64</v>
      </c>
      <c r="L75" s="8" t="s">
        <v>64</v>
      </c>
      <c r="M75" s="8" t="s">
        <v>84</v>
      </c>
      <c r="N75" s="8" t="s">
        <v>84</v>
      </c>
      <c r="O75" s="8" t="s">
        <v>84</v>
      </c>
      <c r="P75" s="8" t="s">
        <v>84</v>
      </c>
      <c r="Q75" s="8" t="s">
        <v>84</v>
      </c>
      <c r="R75" s="8" t="s">
        <v>64</v>
      </c>
      <c r="S75" s="8" t="s">
        <v>84</v>
      </c>
      <c r="T75" s="8" t="s">
        <v>64</v>
      </c>
      <c r="U75" s="8" t="s">
        <v>64</v>
      </c>
      <c r="V75" s="8" t="s">
        <v>64</v>
      </c>
      <c r="W75" s="8" t="s">
        <v>64</v>
      </c>
      <c r="X75" s="8" t="s">
        <v>64</v>
      </c>
      <c r="Y75" s="8" t="s">
        <v>64</v>
      </c>
      <c r="Z75" s="8" t="s">
        <v>66</v>
      </c>
      <c r="AA75" s="8" t="s">
        <v>65</v>
      </c>
      <c r="AB75" s="8" t="s">
        <v>66</v>
      </c>
      <c r="AC75" s="8" t="s">
        <v>66</v>
      </c>
      <c r="AD75" s="8" t="s">
        <v>66</v>
      </c>
      <c r="AE75" s="8" t="s">
        <v>65</v>
      </c>
      <c r="AF75" s="8" t="s">
        <v>66</v>
      </c>
      <c r="AG75" s="8" t="s">
        <v>66</v>
      </c>
      <c r="AH75" s="8" t="s">
        <v>79</v>
      </c>
      <c r="AI75" s="8" t="s">
        <v>66</v>
      </c>
      <c r="AJ75" s="8" t="s">
        <v>65</v>
      </c>
      <c r="AK75" s="8" t="s">
        <v>66</v>
      </c>
      <c r="AL75" s="8" t="s">
        <v>66</v>
      </c>
      <c r="AM75" s="8" t="s">
        <v>66</v>
      </c>
      <c r="AN75" s="8" t="s">
        <v>65</v>
      </c>
      <c r="AO75" s="8" t="s">
        <v>66</v>
      </c>
      <c r="AP75" s="8" t="s">
        <v>67</v>
      </c>
      <c r="AQ75" s="8" t="s">
        <v>67</v>
      </c>
      <c r="AR75" s="8" t="s">
        <v>86</v>
      </c>
      <c r="AS75" s="8" t="s">
        <v>81</v>
      </c>
      <c r="AT75" s="8" t="s">
        <v>69</v>
      </c>
      <c r="AU75" s="8" t="s">
        <v>70</v>
      </c>
      <c r="AV75" s="8" t="s">
        <v>71</v>
      </c>
      <c r="AW75" s="8" t="s">
        <v>72</v>
      </c>
      <c r="AX75" s="8" t="s">
        <v>63</v>
      </c>
      <c r="AY75" s="8" t="s">
        <v>63</v>
      </c>
      <c r="AZ75" s="8" t="s">
        <v>63</v>
      </c>
      <c r="BA75" s="8" t="s">
        <v>72</v>
      </c>
      <c r="BB75" s="8" t="s">
        <v>72</v>
      </c>
      <c r="BC75" s="8" t="s">
        <v>73</v>
      </c>
      <c r="BE75" s="8" t="s">
        <v>73</v>
      </c>
    </row>
    <row r="76" spans="1:57" ht="13.2" x14ac:dyDescent="0.25">
      <c r="A76" s="4">
        <v>45573.479737476853</v>
      </c>
      <c r="B76" s="5" t="s">
        <v>766</v>
      </c>
      <c r="C76" s="48" t="s">
        <v>767</v>
      </c>
      <c r="D76" s="49">
        <v>42.9</v>
      </c>
      <c r="E76" s="49">
        <v>0.28999999999999998</v>
      </c>
      <c r="F76" s="5" t="s">
        <v>423</v>
      </c>
      <c r="G76" s="5" t="s">
        <v>76</v>
      </c>
      <c r="H76" s="5" t="s">
        <v>648</v>
      </c>
      <c r="I76" s="5" t="s">
        <v>73</v>
      </c>
      <c r="J76" s="5" t="s">
        <v>64</v>
      </c>
      <c r="K76" s="5" t="s">
        <v>84</v>
      </c>
      <c r="L76" s="5" t="s">
        <v>64</v>
      </c>
      <c r="M76" s="5" t="s">
        <v>84</v>
      </c>
      <c r="N76" s="5" t="s">
        <v>84</v>
      </c>
      <c r="O76" s="5" t="s">
        <v>64</v>
      </c>
      <c r="P76" s="5" t="s">
        <v>84</v>
      </c>
      <c r="Q76" s="5" t="s">
        <v>84</v>
      </c>
      <c r="R76" s="5" t="s">
        <v>64</v>
      </c>
      <c r="S76" s="5" t="s">
        <v>64</v>
      </c>
      <c r="T76" s="5" t="s">
        <v>78</v>
      </c>
      <c r="U76" s="5" t="s">
        <v>64</v>
      </c>
      <c r="V76" s="5" t="s">
        <v>64</v>
      </c>
      <c r="W76" s="5" t="s">
        <v>64</v>
      </c>
      <c r="X76" s="5" t="s">
        <v>84</v>
      </c>
      <c r="Y76" s="5" t="s">
        <v>78</v>
      </c>
      <c r="Z76" s="5" t="s">
        <v>66</v>
      </c>
      <c r="AA76" s="5" t="s">
        <v>65</v>
      </c>
      <c r="AB76" s="5" t="s">
        <v>65</v>
      </c>
      <c r="AC76" s="5" t="s">
        <v>66</v>
      </c>
      <c r="AD76" s="5" t="s">
        <v>66</v>
      </c>
      <c r="AE76" s="5" t="s">
        <v>65</v>
      </c>
      <c r="AF76" s="5" t="s">
        <v>65</v>
      </c>
      <c r="AG76" s="5" t="s">
        <v>66</v>
      </c>
      <c r="AH76" s="5" t="s">
        <v>66</v>
      </c>
      <c r="AI76" s="5" t="s">
        <v>79</v>
      </c>
      <c r="AJ76" s="5" t="s">
        <v>65</v>
      </c>
      <c r="AK76" s="5" t="s">
        <v>65</v>
      </c>
      <c r="AL76" s="5" t="s">
        <v>65</v>
      </c>
      <c r="AM76" s="5" t="s">
        <v>65</v>
      </c>
      <c r="AN76" s="5" t="s">
        <v>66</v>
      </c>
      <c r="AO76" s="5" t="s">
        <v>66</v>
      </c>
      <c r="AP76" s="5" t="s">
        <v>85</v>
      </c>
      <c r="AQ76" s="5" t="s">
        <v>85</v>
      </c>
      <c r="AR76" s="5" t="s">
        <v>63</v>
      </c>
      <c r="AS76" s="5" t="s">
        <v>81</v>
      </c>
      <c r="AT76" s="5" t="s">
        <v>87</v>
      </c>
      <c r="AU76" s="5" t="s">
        <v>70</v>
      </c>
      <c r="AV76" s="5" t="s">
        <v>71</v>
      </c>
      <c r="AW76" s="5" t="s">
        <v>72</v>
      </c>
      <c r="AX76" s="5" t="s">
        <v>72</v>
      </c>
      <c r="AY76" s="5" t="s">
        <v>63</v>
      </c>
      <c r="AZ76" s="5" t="s">
        <v>63</v>
      </c>
      <c r="BA76" s="5" t="s">
        <v>63</v>
      </c>
      <c r="BB76" s="5" t="s">
        <v>72</v>
      </c>
      <c r="BC76" s="5" t="s">
        <v>73</v>
      </c>
      <c r="BE76" s="5" t="s">
        <v>73</v>
      </c>
    </row>
    <row r="77" spans="1:57" ht="13.2" x14ac:dyDescent="0.25">
      <c r="A77" s="7">
        <v>45573.480583506942</v>
      </c>
      <c r="B77" s="8" t="s">
        <v>768</v>
      </c>
      <c r="C77" s="50" t="s">
        <v>769</v>
      </c>
      <c r="D77" s="49">
        <v>25.9</v>
      </c>
      <c r="E77" s="49">
        <v>0.13</v>
      </c>
      <c r="F77" s="8" t="s">
        <v>423</v>
      </c>
      <c r="G77" s="8" t="s">
        <v>76</v>
      </c>
      <c r="H77" s="8" t="s">
        <v>683</v>
      </c>
      <c r="I77" s="8" t="s">
        <v>73</v>
      </c>
      <c r="J77" s="8" t="s">
        <v>64</v>
      </c>
      <c r="K77" s="8" t="s">
        <v>78</v>
      </c>
      <c r="L77" s="8" t="s">
        <v>64</v>
      </c>
      <c r="M77" s="8" t="s">
        <v>84</v>
      </c>
      <c r="N77" s="8" t="s">
        <v>64</v>
      </c>
      <c r="O77" s="8" t="s">
        <v>64</v>
      </c>
      <c r="P77" s="8" t="s">
        <v>84</v>
      </c>
      <c r="Q77" s="8" t="s">
        <v>64</v>
      </c>
      <c r="R77" s="8" t="s">
        <v>84</v>
      </c>
      <c r="S77" s="8" t="s">
        <v>84</v>
      </c>
      <c r="T77" s="8" t="s">
        <v>64</v>
      </c>
      <c r="U77" s="8" t="s">
        <v>84</v>
      </c>
      <c r="V77" s="8" t="s">
        <v>64</v>
      </c>
      <c r="W77" s="8" t="s">
        <v>84</v>
      </c>
      <c r="X77" s="8" t="s">
        <v>84</v>
      </c>
      <c r="Y77" s="8" t="s">
        <v>78</v>
      </c>
      <c r="Z77" s="8" t="s">
        <v>66</v>
      </c>
      <c r="AA77" s="8" t="s">
        <v>66</v>
      </c>
      <c r="AB77" s="8" t="s">
        <v>66</v>
      </c>
      <c r="AC77" s="8" t="s">
        <v>66</v>
      </c>
      <c r="AD77" s="8" t="s">
        <v>66</v>
      </c>
      <c r="AE77" s="8" t="s">
        <v>66</v>
      </c>
      <c r="AF77" s="8" t="s">
        <v>66</v>
      </c>
      <c r="AG77" s="8" t="s">
        <v>79</v>
      </c>
      <c r="AH77" s="8" t="s">
        <v>79</v>
      </c>
      <c r="AI77" s="8" t="s">
        <v>66</v>
      </c>
      <c r="AJ77" s="8" t="s">
        <v>65</v>
      </c>
      <c r="AK77" s="8" t="s">
        <v>66</v>
      </c>
      <c r="AL77" s="8" t="s">
        <v>66</v>
      </c>
      <c r="AM77" s="8" t="s">
        <v>66</v>
      </c>
      <c r="AN77" s="8" t="s">
        <v>66</v>
      </c>
      <c r="AO77" s="8" t="s">
        <v>66</v>
      </c>
      <c r="AP77" s="8" t="s">
        <v>67</v>
      </c>
      <c r="AQ77" s="8" t="s">
        <v>67</v>
      </c>
      <c r="AR77" s="8" t="s">
        <v>86</v>
      </c>
      <c r="AS77" s="8" t="s">
        <v>68</v>
      </c>
      <c r="AT77" s="8" t="s">
        <v>87</v>
      </c>
      <c r="AU77" s="8" t="s">
        <v>93</v>
      </c>
      <c r="AV77" s="8" t="s">
        <v>80</v>
      </c>
      <c r="AW77" s="8" t="s">
        <v>63</v>
      </c>
      <c r="AX77" s="8" t="s">
        <v>72</v>
      </c>
      <c r="AY77" s="8" t="s">
        <v>63</v>
      </c>
      <c r="AZ77" s="8" t="s">
        <v>63</v>
      </c>
      <c r="BA77" s="8" t="s">
        <v>63</v>
      </c>
      <c r="BB77" s="8" t="s">
        <v>72</v>
      </c>
      <c r="BC77" s="8" t="s">
        <v>73</v>
      </c>
      <c r="BE77" s="8" t="s">
        <v>73</v>
      </c>
    </row>
    <row r="78" spans="1:57" ht="13.2" hidden="1" x14ac:dyDescent="0.25">
      <c r="A78" s="4">
        <v>45573.482184490742</v>
      </c>
      <c r="B78" s="5" t="s">
        <v>770</v>
      </c>
      <c r="C78" s="48" t="s">
        <v>771</v>
      </c>
      <c r="D78" s="49">
        <v>33.93</v>
      </c>
      <c r="E78" s="49">
        <v>0.13</v>
      </c>
      <c r="F78" s="5" t="s">
        <v>423</v>
      </c>
      <c r="G78" s="5" t="s">
        <v>76</v>
      </c>
      <c r="H78" s="5" t="s">
        <v>716</v>
      </c>
      <c r="I78" s="5" t="s">
        <v>63</v>
      </c>
      <c r="J78" s="5" t="s">
        <v>64</v>
      </c>
      <c r="K78" s="5" t="s">
        <v>84</v>
      </c>
      <c r="L78" s="5" t="s">
        <v>64</v>
      </c>
      <c r="M78" s="5" t="s">
        <v>84</v>
      </c>
      <c r="N78" s="5" t="s">
        <v>64</v>
      </c>
      <c r="O78" s="5" t="s">
        <v>64</v>
      </c>
      <c r="P78" s="5" t="s">
        <v>84</v>
      </c>
      <c r="Q78" s="5" t="s">
        <v>84</v>
      </c>
      <c r="R78" s="5" t="s">
        <v>64</v>
      </c>
      <c r="S78" s="5" t="s">
        <v>64</v>
      </c>
      <c r="T78" s="5" t="s">
        <v>64</v>
      </c>
      <c r="U78" s="5" t="s">
        <v>84</v>
      </c>
      <c r="V78" s="5" t="s">
        <v>64</v>
      </c>
      <c r="W78" s="5" t="s">
        <v>64</v>
      </c>
      <c r="X78" s="5" t="s">
        <v>64</v>
      </c>
      <c r="Y78" s="5" t="s">
        <v>64</v>
      </c>
      <c r="Z78" s="5" t="s">
        <v>65</v>
      </c>
      <c r="AA78" s="5" t="s">
        <v>66</v>
      </c>
      <c r="AB78" s="5" t="s">
        <v>66</v>
      </c>
      <c r="AC78" s="5" t="s">
        <v>65</v>
      </c>
      <c r="AD78" s="5" t="s">
        <v>65</v>
      </c>
      <c r="AE78" s="5" t="s">
        <v>65</v>
      </c>
      <c r="AF78" s="5" t="s">
        <v>66</v>
      </c>
      <c r="AG78" s="5" t="s">
        <v>65</v>
      </c>
      <c r="AH78" s="5" t="s">
        <v>65</v>
      </c>
      <c r="AI78" s="5" t="s">
        <v>101</v>
      </c>
      <c r="AJ78" s="5" t="s">
        <v>65</v>
      </c>
      <c r="AK78" s="5" t="s">
        <v>65</v>
      </c>
      <c r="AL78" s="5" t="s">
        <v>65</v>
      </c>
      <c r="AM78" s="5" t="s">
        <v>66</v>
      </c>
      <c r="AN78" s="5" t="s">
        <v>66</v>
      </c>
      <c r="AO78" s="5" t="s">
        <v>66</v>
      </c>
      <c r="AP78" s="5" t="s">
        <v>67</v>
      </c>
      <c r="AQ78" s="5" t="s">
        <v>67</v>
      </c>
      <c r="AR78" s="5" t="s">
        <v>86</v>
      </c>
      <c r="AS78" s="5" t="s">
        <v>772</v>
      </c>
      <c r="AT78" s="5" t="s">
        <v>87</v>
      </c>
      <c r="AU78" s="5" t="s">
        <v>67</v>
      </c>
      <c r="AV78" s="5" t="s">
        <v>71</v>
      </c>
      <c r="AW78" s="5" t="s">
        <v>72</v>
      </c>
      <c r="AX78" s="5" t="s">
        <v>72</v>
      </c>
      <c r="AY78" s="5" t="s">
        <v>73</v>
      </c>
      <c r="AZ78" s="5" t="s">
        <v>72</v>
      </c>
      <c r="BA78" s="5" t="s">
        <v>73</v>
      </c>
      <c r="BB78" s="5" t="s">
        <v>73</v>
      </c>
      <c r="BC78" s="5" t="s">
        <v>73</v>
      </c>
      <c r="BE78" s="5" t="s">
        <v>73</v>
      </c>
    </row>
    <row r="79" spans="1:57" ht="13.2" x14ac:dyDescent="0.25">
      <c r="A79" s="7">
        <v>45573.484373946761</v>
      </c>
      <c r="B79" s="8" t="s">
        <v>773</v>
      </c>
      <c r="C79" s="50" t="s">
        <v>774</v>
      </c>
      <c r="D79" s="49">
        <v>28.6</v>
      </c>
      <c r="E79" s="49">
        <v>0.13</v>
      </c>
      <c r="F79" s="8" t="s">
        <v>423</v>
      </c>
      <c r="G79" s="8" t="s">
        <v>539</v>
      </c>
      <c r="H79" s="8" t="s">
        <v>614</v>
      </c>
      <c r="I79" s="8" t="s">
        <v>73</v>
      </c>
      <c r="J79" s="8" t="s">
        <v>64</v>
      </c>
      <c r="K79" s="8" t="s">
        <v>64</v>
      </c>
      <c r="L79" s="8" t="s">
        <v>64</v>
      </c>
      <c r="M79" s="8" t="s">
        <v>84</v>
      </c>
      <c r="N79" s="8" t="s">
        <v>84</v>
      </c>
      <c r="O79" s="8" t="s">
        <v>64</v>
      </c>
      <c r="P79" s="8" t="s">
        <v>84</v>
      </c>
      <c r="Q79" s="8" t="s">
        <v>84</v>
      </c>
      <c r="R79" s="8" t="s">
        <v>64</v>
      </c>
      <c r="S79" s="8" t="s">
        <v>84</v>
      </c>
      <c r="T79" s="8" t="s">
        <v>64</v>
      </c>
      <c r="U79" s="8" t="s">
        <v>64</v>
      </c>
      <c r="V79" s="8" t="s">
        <v>64</v>
      </c>
      <c r="W79" s="8" t="s">
        <v>78</v>
      </c>
      <c r="X79" s="8" t="s">
        <v>64</v>
      </c>
      <c r="Y79" s="8" t="s">
        <v>64</v>
      </c>
      <c r="Z79" s="8" t="s">
        <v>66</v>
      </c>
      <c r="AA79" s="8" t="s">
        <v>65</v>
      </c>
      <c r="AB79" s="8" t="s">
        <v>66</v>
      </c>
      <c r="AC79" s="8" t="s">
        <v>66</v>
      </c>
      <c r="AD79" s="8" t="s">
        <v>65</v>
      </c>
      <c r="AE79" s="8" t="s">
        <v>66</v>
      </c>
      <c r="AF79" s="8" t="s">
        <v>66</v>
      </c>
      <c r="AG79" s="8" t="s">
        <v>66</v>
      </c>
      <c r="AH79" s="8" t="s">
        <v>65</v>
      </c>
      <c r="AI79" s="8" t="s">
        <v>101</v>
      </c>
      <c r="AJ79" s="8" t="s">
        <v>65</v>
      </c>
      <c r="AK79" s="8" t="s">
        <v>66</v>
      </c>
      <c r="AL79" s="8" t="s">
        <v>66</v>
      </c>
      <c r="AM79" s="8" t="s">
        <v>66</v>
      </c>
      <c r="AN79" s="8" t="s">
        <v>66</v>
      </c>
      <c r="AO79" s="8" t="s">
        <v>66</v>
      </c>
      <c r="AP79" s="8" t="s">
        <v>80</v>
      </c>
      <c r="AQ79" s="8" t="s">
        <v>80</v>
      </c>
      <c r="AR79" s="8" t="s">
        <v>86</v>
      </c>
      <c r="AS79" s="8" t="s">
        <v>97</v>
      </c>
      <c r="AT79" s="8" t="s">
        <v>775</v>
      </c>
      <c r="AU79" s="8" t="s">
        <v>70</v>
      </c>
      <c r="AV79" s="8" t="s">
        <v>71</v>
      </c>
      <c r="AW79" s="8" t="s">
        <v>73</v>
      </c>
      <c r="AX79" s="8" t="s">
        <v>63</v>
      </c>
      <c r="AY79" s="8" t="s">
        <v>72</v>
      </c>
      <c r="AZ79" s="8" t="s">
        <v>72</v>
      </c>
      <c r="BA79" s="8" t="s">
        <v>72</v>
      </c>
      <c r="BB79" s="8" t="s">
        <v>72</v>
      </c>
      <c r="BC79" s="8" t="s">
        <v>73</v>
      </c>
      <c r="BE79" s="8" t="s">
        <v>73</v>
      </c>
    </row>
    <row r="80" spans="1:57" ht="13.2" x14ac:dyDescent="0.25">
      <c r="A80" s="4">
        <v>45573.484891168977</v>
      </c>
      <c r="B80" s="5" t="s">
        <v>776</v>
      </c>
      <c r="C80" s="48" t="s">
        <v>777</v>
      </c>
      <c r="D80" s="49">
        <v>33.04</v>
      </c>
      <c r="E80" s="49">
        <v>0.13</v>
      </c>
      <c r="F80" s="5" t="s">
        <v>423</v>
      </c>
      <c r="G80" s="5" t="s">
        <v>76</v>
      </c>
      <c r="H80" s="5" t="s">
        <v>648</v>
      </c>
      <c r="I80" s="5" t="s">
        <v>73</v>
      </c>
      <c r="J80" s="5" t="s">
        <v>64</v>
      </c>
      <c r="K80" s="5" t="s">
        <v>84</v>
      </c>
      <c r="L80" s="5" t="s">
        <v>78</v>
      </c>
      <c r="M80" s="5" t="s">
        <v>64</v>
      </c>
      <c r="N80" s="5" t="s">
        <v>64</v>
      </c>
      <c r="O80" s="5" t="s">
        <v>64</v>
      </c>
      <c r="P80" s="5" t="s">
        <v>84</v>
      </c>
      <c r="Q80" s="5" t="s">
        <v>64</v>
      </c>
      <c r="R80" s="5" t="s">
        <v>64</v>
      </c>
      <c r="S80" s="5" t="s">
        <v>64</v>
      </c>
      <c r="T80" s="5" t="s">
        <v>64</v>
      </c>
      <c r="U80" s="5" t="s">
        <v>84</v>
      </c>
      <c r="V80" s="5" t="s">
        <v>84</v>
      </c>
      <c r="W80" s="5" t="s">
        <v>64</v>
      </c>
      <c r="X80" s="5" t="s">
        <v>84</v>
      </c>
      <c r="Y80" s="5" t="s">
        <v>78</v>
      </c>
      <c r="Z80" s="5" t="s">
        <v>66</v>
      </c>
      <c r="AA80" s="5" t="s">
        <v>66</v>
      </c>
      <c r="AB80" s="5" t="s">
        <v>65</v>
      </c>
      <c r="AC80" s="5" t="s">
        <v>66</v>
      </c>
      <c r="AD80" s="5" t="s">
        <v>65</v>
      </c>
      <c r="AE80" s="5" t="s">
        <v>66</v>
      </c>
      <c r="AF80" s="5" t="s">
        <v>66</v>
      </c>
      <c r="AG80" s="5" t="s">
        <v>66</v>
      </c>
      <c r="AH80" s="5" t="s">
        <v>66</v>
      </c>
      <c r="AI80" s="5" t="s">
        <v>79</v>
      </c>
      <c r="AJ80" s="5" t="s">
        <v>66</v>
      </c>
      <c r="AK80" s="5" t="s">
        <v>66</v>
      </c>
      <c r="AL80" s="5" t="s">
        <v>66</v>
      </c>
      <c r="AM80" s="5" t="s">
        <v>66</v>
      </c>
      <c r="AN80" s="5" t="s">
        <v>66</v>
      </c>
      <c r="AO80" s="5" t="s">
        <v>66</v>
      </c>
      <c r="AP80" s="5" t="s">
        <v>85</v>
      </c>
      <c r="AQ80" s="5" t="s">
        <v>151</v>
      </c>
      <c r="AR80" s="5" t="s">
        <v>73</v>
      </c>
      <c r="AS80" s="5" t="s">
        <v>81</v>
      </c>
      <c r="AT80" s="5" t="s">
        <v>169</v>
      </c>
      <c r="AU80" s="5" t="s">
        <v>85</v>
      </c>
      <c r="AV80" s="5" t="s">
        <v>67</v>
      </c>
      <c r="AW80" s="5" t="s">
        <v>63</v>
      </c>
      <c r="AX80" s="5" t="s">
        <v>72</v>
      </c>
      <c r="AY80" s="5" t="s">
        <v>63</v>
      </c>
      <c r="AZ80" s="5" t="s">
        <v>63</v>
      </c>
      <c r="BA80" s="5" t="s">
        <v>63</v>
      </c>
      <c r="BB80" s="5" t="s">
        <v>63</v>
      </c>
      <c r="BC80" s="5" t="s">
        <v>73</v>
      </c>
      <c r="BE80" s="5" t="s">
        <v>73</v>
      </c>
    </row>
    <row r="81" spans="1:57" ht="13.2" hidden="1" x14ac:dyDescent="0.25">
      <c r="A81" s="7">
        <v>45573.486832129631</v>
      </c>
      <c r="B81" s="8" t="s">
        <v>778</v>
      </c>
      <c r="C81" s="50" t="s">
        <v>779</v>
      </c>
      <c r="D81" s="49">
        <v>64.3</v>
      </c>
      <c r="E81" s="49">
        <v>0.21</v>
      </c>
      <c r="F81" s="8" t="s">
        <v>423</v>
      </c>
      <c r="G81" s="8" t="s">
        <v>76</v>
      </c>
      <c r="H81" s="8" t="s">
        <v>683</v>
      </c>
      <c r="I81" s="8" t="s">
        <v>63</v>
      </c>
      <c r="J81" s="8" t="s">
        <v>64</v>
      </c>
      <c r="K81" s="8" t="s">
        <v>64</v>
      </c>
      <c r="L81" s="8" t="s">
        <v>64</v>
      </c>
      <c r="M81" s="8" t="s">
        <v>78</v>
      </c>
      <c r="N81" s="8" t="s">
        <v>64</v>
      </c>
      <c r="O81" s="8" t="s">
        <v>64</v>
      </c>
      <c r="P81" s="8" t="s">
        <v>84</v>
      </c>
      <c r="Q81" s="8" t="s">
        <v>64</v>
      </c>
      <c r="R81" s="8" t="s">
        <v>64</v>
      </c>
      <c r="S81" s="8" t="s">
        <v>64</v>
      </c>
      <c r="T81" s="8" t="s">
        <v>64</v>
      </c>
      <c r="U81" s="8" t="s">
        <v>64</v>
      </c>
      <c r="V81" s="8" t="s">
        <v>64</v>
      </c>
      <c r="W81" s="8" t="s">
        <v>64</v>
      </c>
      <c r="X81" s="8" t="s">
        <v>84</v>
      </c>
      <c r="Y81" s="8" t="s">
        <v>64</v>
      </c>
      <c r="Z81" s="8" t="s">
        <v>65</v>
      </c>
      <c r="AA81" s="8" t="s">
        <v>65</v>
      </c>
      <c r="AB81" s="8" t="s">
        <v>65</v>
      </c>
      <c r="AC81" s="8" t="s">
        <v>65</v>
      </c>
      <c r="AD81" s="8" t="s">
        <v>65</v>
      </c>
      <c r="AE81" s="8" t="s">
        <v>65</v>
      </c>
      <c r="AF81" s="8" t="s">
        <v>65</v>
      </c>
      <c r="AG81" s="8" t="s">
        <v>65</v>
      </c>
      <c r="AH81" s="8" t="s">
        <v>66</v>
      </c>
      <c r="AI81" s="8" t="s">
        <v>101</v>
      </c>
      <c r="AJ81" s="8" t="s">
        <v>65</v>
      </c>
      <c r="AK81" s="8" t="s">
        <v>65</v>
      </c>
      <c r="AL81" s="8" t="s">
        <v>65</v>
      </c>
      <c r="AM81" s="8" t="s">
        <v>65</v>
      </c>
      <c r="AN81" s="8" t="s">
        <v>66</v>
      </c>
      <c r="AO81" s="8" t="s">
        <v>65</v>
      </c>
      <c r="AP81" s="8" t="s">
        <v>67</v>
      </c>
      <c r="AQ81" s="8" t="s">
        <v>67</v>
      </c>
      <c r="AR81" s="8" t="s">
        <v>63</v>
      </c>
      <c r="AS81" s="8" t="s">
        <v>780</v>
      </c>
      <c r="AT81" s="8" t="s">
        <v>169</v>
      </c>
      <c r="AU81" s="8" t="s">
        <v>93</v>
      </c>
      <c r="AV81" s="8" t="s">
        <v>71</v>
      </c>
      <c r="AW81" s="8" t="s">
        <v>73</v>
      </c>
      <c r="AX81" s="8" t="s">
        <v>73</v>
      </c>
      <c r="AY81" s="8" t="s">
        <v>63</v>
      </c>
      <c r="AZ81" s="8" t="s">
        <v>73</v>
      </c>
      <c r="BA81" s="8" t="s">
        <v>73</v>
      </c>
      <c r="BB81" s="8" t="s">
        <v>73</v>
      </c>
      <c r="BC81" s="8" t="s">
        <v>73</v>
      </c>
      <c r="BE81" s="8" t="s">
        <v>73</v>
      </c>
    </row>
    <row r="82" spans="1:57" ht="13.2" x14ac:dyDescent="0.25">
      <c r="A82" s="4">
        <v>45573.487884270835</v>
      </c>
      <c r="B82" s="5" t="s">
        <v>781</v>
      </c>
      <c r="C82" s="48" t="s">
        <v>782</v>
      </c>
      <c r="D82" s="49">
        <v>7.14</v>
      </c>
      <c r="E82" s="49">
        <v>0.42</v>
      </c>
      <c r="F82" s="5" t="s">
        <v>423</v>
      </c>
      <c r="G82" s="5" t="s">
        <v>76</v>
      </c>
      <c r="H82" s="5" t="s">
        <v>631</v>
      </c>
      <c r="I82" s="5" t="s">
        <v>73</v>
      </c>
      <c r="J82" s="5" t="s">
        <v>64</v>
      </c>
      <c r="K82" s="5" t="s">
        <v>84</v>
      </c>
      <c r="L82" s="5" t="s">
        <v>64</v>
      </c>
      <c r="M82" s="5" t="s">
        <v>84</v>
      </c>
      <c r="N82" s="5" t="s">
        <v>64</v>
      </c>
      <c r="O82" s="5" t="s">
        <v>64</v>
      </c>
      <c r="P82" s="5" t="s">
        <v>84</v>
      </c>
      <c r="Q82" s="5" t="s">
        <v>64</v>
      </c>
      <c r="R82" s="5" t="s">
        <v>64</v>
      </c>
      <c r="S82" s="5" t="s">
        <v>64</v>
      </c>
      <c r="T82" s="5" t="s">
        <v>64</v>
      </c>
      <c r="U82" s="5" t="s">
        <v>84</v>
      </c>
      <c r="V82" s="5" t="s">
        <v>64</v>
      </c>
      <c r="W82" s="5" t="s">
        <v>64</v>
      </c>
      <c r="X82" s="5" t="s">
        <v>64</v>
      </c>
      <c r="Y82" s="5" t="s">
        <v>64</v>
      </c>
      <c r="Z82" s="5" t="s">
        <v>65</v>
      </c>
      <c r="AA82" s="5" t="s">
        <v>66</v>
      </c>
      <c r="AB82" s="5" t="s">
        <v>66</v>
      </c>
      <c r="AC82" s="5" t="s">
        <v>65</v>
      </c>
      <c r="AD82" s="5" t="s">
        <v>65</v>
      </c>
      <c r="AE82" s="5" t="s">
        <v>66</v>
      </c>
      <c r="AF82" s="5" t="s">
        <v>66</v>
      </c>
      <c r="AG82" s="5" t="s">
        <v>66</v>
      </c>
      <c r="AH82" s="5" t="s">
        <v>79</v>
      </c>
      <c r="AI82" s="5" t="s">
        <v>79</v>
      </c>
      <c r="AJ82" s="5" t="s">
        <v>65</v>
      </c>
      <c r="AK82" s="5" t="s">
        <v>65</v>
      </c>
      <c r="AL82" s="5" t="s">
        <v>66</v>
      </c>
      <c r="AM82" s="5" t="s">
        <v>65</v>
      </c>
      <c r="AN82" s="5" t="s">
        <v>65</v>
      </c>
      <c r="AO82" s="5" t="s">
        <v>65</v>
      </c>
      <c r="AP82" s="5" t="s">
        <v>85</v>
      </c>
      <c r="AQ82" s="5" t="s">
        <v>85</v>
      </c>
      <c r="AR82" s="5" t="s">
        <v>86</v>
      </c>
      <c r="AS82" s="5" t="s">
        <v>68</v>
      </c>
      <c r="AT82" s="5" t="s">
        <v>87</v>
      </c>
      <c r="AU82" s="5" t="s">
        <v>93</v>
      </c>
      <c r="AV82" s="5" t="s">
        <v>71</v>
      </c>
      <c r="AW82" s="5" t="s">
        <v>72</v>
      </c>
      <c r="AX82" s="5" t="s">
        <v>72</v>
      </c>
      <c r="AY82" s="5" t="s">
        <v>63</v>
      </c>
      <c r="AZ82" s="5" t="s">
        <v>73</v>
      </c>
      <c r="BA82" s="5" t="s">
        <v>72</v>
      </c>
      <c r="BB82" s="5" t="s">
        <v>73</v>
      </c>
      <c r="BC82" s="5" t="s">
        <v>73</v>
      </c>
      <c r="BE82" s="5" t="s">
        <v>73</v>
      </c>
    </row>
    <row r="83" spans="1:57" ht="13.2" x14ac:dyDescent="0.25">
      <c r="A83" s="7">
        <v>45573.488943946759</v>
      </c>
      <c r="B83" s="8" t="s">
        <v>783</v>
      </c>
      <c r="C83" s="50" t="s">
        <v>784</v>
      </c>
      <c r="D83" s="49">
        <v>72.319999999999993</v>
      </c>
      <c r="E83" s="49">
        <v>0.38</v>
      </c>
      <c r="F83" s="8" t="s">
        <v>423</v>
      </c>
      <c r="G83" s="8" t="s">
        <v>76</v>
      </c>
      <c r="H83" s="8" t="s">
        <v>614</v>
      </c>
      <c r="I83" s="8" t="s">
        <v>73</v>
      </c>
      <c r="J83" s="8" t="s">
        <v>64</v>
      </c>
      <c r="K83" s="8" t="s">
        <v>64</v>
      </c>
      <c r="L83" s="8" t="s">
        <v>64</v>
      </c>
      <c r="M83" s="8" t="s">
        <v>78</v>
      </c>
      <c r="N83" s="8" t="s">
        <v>64</v>
      </c>
      <c r="O83" s="8" t="s">
        <v>84</v>
      </c>
      <c r="P83" s="8" t="s">
        <v>64</v>
      </c>
      <c r="Q83" s="8" t="s">
        <v>64</v>
      </c>
      <c r="R83" s="8" t="s">
        <v>64</v>
      </c>
      <c r="S83" s="8" t="s">
        <v>64</v>
      </c>
      <c r="T83" s="8" t="s">
        <v>64</v>
      </c>
      <c r="U83" s="8" t="s">
        <v>84</v>
      </c>
      <c r="V83" s="8" t="s">
        <v>64</v>
      </c>
      <c r="W83" s="8" t="s">
        <v>64</v>
      </c>
      <c r="X83" s="8" t="s">
        <v>64</v>
      </c>
      <c r="Y83" s="8" t="s">
        <v>64</v>
      </c>
      <c r="Z83" s="8" t="s">
        <v>65</v>
      </c>
      <c r="AA83" s="8" t="s">
        <v>65</v>
      </c>
      <c r="AB83" s="8" t="s">
        <v>65</v>
      </c>
      <c r="AC83" s="8" t="s">
        <v>65</v>
      </c>
      <c r="AD83" s="8" t="s">
        <v>65</v>
      </c>
      <c r="AE83" s="8" t="s">
        <v>65</v>
      </c>
      <c r="AF83" s="8" t="s">
        <v>65</v>
      </c>
      <c r="AG83" s="8" t="s">
        <v>66</v>
      </c>
      <c r="AH83" s="8" t="s">
        <v>66</v>
      </c>
      <c r="AI83" s="8" t="s">
        <v>79</v>
      </c>
      <c r="AJ83" s="8" t="s">
        <v>65</v>
      </c>
      <c r="AK83" s="8" t="s">
        <v>66</v>
      </c>
      <c r="AL83" s="8" t="s">
        <v>66</v>
      </c>
      <c r="AM83" s="8" t="s">
        <v>65</v>
      </c>
      <c r="AN83" s="8" t="s">
        <v>65</v>
      </c>
      <c r="AO83" s="8" t="s">
        <v>66</v>
      </c>
      <c r="AP83" s="8" t="s">
        <v>67</v>
      </c>
      <c r="AQ83" s="8" t="s">
        <v>67</v>
      </c>
      <c r="AR83" s="8" t="s">
        <v>63</v>
      </c>
      <c r="AS83" s="8" t="s">
        <v>81</v>
      </c>
      <c r="AT83" s="8" t="s">
        <v>69</v>
      </c>
      <c r="AU83" s="8" t="s">
        <v>80</v>
      </c>
      <c r="AV83" s="8" t="s">
        <v>71</v>
      </c>
      <c r="AW83" s="8" t="s">
        <v>73</v>
      </c>
      <c r="AX83" s="8" t="s">
        <v>72</v>
      </c>
      <c r="AY83" s="8" t="s">
        <v>63</v>
      </c>
      <c r="AZ83" s="8" t="s">
        <v>72</v>
      </c>
      <c r="BA83" s="8" t="s">
        <v>72</v>
      </c>
      <c r="BB83" s="8" t="s">
        <v>73</v>
      </c>
      <c r="BC83" s="8" t="s">
        <v>73</v>
      </c>
      <c r="BE83" s="8" t="s">
        <v>73</v>
      </c>
    </row>
    <row r="84" spans="1:57" ht="13.2" hidden="1" x14ac:dyDescent="0.25">
      <c r="A84" s="4">
        <v>45573.489607048614</v>
      </c>
      <c r="B84" s="5" t="s">
        <v>785</v>
      </c>
      <c r="C84" s="48" t="s">
        <v>786</v>
      </c>
      <c r="D84" s="49">
        <v>28.6</v>
      </c>
      <c r="E84" s="49">
        <v>0.57999999999999996</v>
      </c>
      <c r="F84" s="5" t="s">
        <v>423</v>
      </c>
      <c r="G84" s="5" t="s">
        <v>76</v>
      </c>
      <c r="H84" s="5" t="s">
        <v>614</v>
      </c>
      <c r="I84" s="5" t="s">
        <v>63</v>
      </c>
      <c r="J84" s="5" t="s">
        <v>64</v>
      </c>
      <c r="K84" s="5" t="s">
        <v>64</v>
      </c>
      <c r="L84" s="5" t="s">
        <v>64</v>
      </c>
      <c r="M84" s="5" t="s">
        <v>84</v>
      </c>
      <c r="N84" s="5" t="s">
        <v>64</v>
      </c>
      <c r="O84" s="5" t="s">
        <v>84</v>
      </c>
      <c r="P84" s="5" t="s">
        <v>84</v>
      </c>
      <c r="Q84" s="5" t="s">
        <v>84</v>
      </c>
      <c r="R84" s="5" t="s">
        <v>64</v>
      </c>
      <c r="S84" s="5" t="s">
        <v>84</v>
      </c>
      <c r="T84" s="5" t="s">
        <v>64</v>
      </c>
      <c r="U84" s="5" t="s">
        <v>64</v>
      </c>
      <c r="V84" s="5" t="s">
        <v>64</v>
      </c>
      <c r="W84" s="5" t="s">
        <v>64</v>
      </c>
      <c r="X84" s="5" t="s">
        <v>84</v>
      </c>
      <c r="Y84" s="5" t="s">
        <v>64</v>
      </c>
      <c r="Z84" s="5" t="s">
        <v>65</v>
      </c>
      <c r="AA84" s="5" t="s">
        <v>65</v>
      </c>
      <c r="AB84" s="5" t="s">
        <v>65</v>
      </c>
      <c r="AC84" s="5" t="s">
        <v>65</v>
      </c>
      <c r="AD84" s="5" t="s">
        <v>65</v>
      </c>
      <c r="AE84" s="5" t="s">
        <v>65</v>
      </c>
      <c r="AF84" s="5" t="s">
        <v>65</v>
      </c>
      <c r="AG84" s="5" t="s">
        <v>65</v>
      </c>
      <c r="AH84" s="5" t="s">
        <v>65</v>
      </c>
      <c r="AI84" s="5" t="s">
        <v>101</v>
      </c>
      <c r="AJ84" s="5" t="s">
        <v>65</v>
      </c>
      <c r="AK84" s="5" t="s">
        <v>65</v>
      </c>
      <c r="AL84" s="5" t="s">
        <v>65</v>
      </c>
      <c r="AM84" s="5" t="s">
        <v>66</v>
      </c>
      <c r="AN84" s="5" t="s">
        <v>66</v>
      </c>
      <c r="AO84" s="5" t="s">
        <v>66</v>
      </c>
      <c r="AP84" s="5" t="s">
        <v>67</v>
      </c>
      <c r="AQ84" s="5" t="s">
        <v>67</v>
      </c>
      <c r="AR84" s="5" t="s">
        <v>63</v>
      </c>
      <c r="AS84" s="5" t="s">
        <v>81</v>
      </c>
      <c r="AT84" s="5" t="s">
        <v>69</v>
      </c>
      <c r="AU84" s="5" t="s">
        <v>93</v>
      </c>
      <c r="AV84" s="5" t="s">
        <v>71</v>
      </c>
      <c r="AW84" s="5" t="s">
        <v>73</v>
      </c>
      <c r="AX84" s="5" t="s">
        <v>72</v>
      </c>
      <c r="AY84" s="5" t="s">
        <v>73</v>
      </c>
      <c r="AZ84" s="5" t="s">
        <v>63</v>
      </c>
      <c r="BA84" s="5" t="s">
        <v>73</v>
      </c>
      <c r="BB84" s="5" t="s">
        <v>73</v>
      </c>
      <c r="BC84" s="5" t="s">
        <v>73</v>
      </c>
      <c r="BE84" s="5" t="s">
        <v>73</v>
      </c>
    </row>
    <row r="85" spans="1:57" ht="13.2" x14ac:dyDescent="0.25">
      <c r="A85" s="7">
        <v>45573.490664409721</v>
      </c>
      <c r="B85" s="8" t="s">
        <v>787</v>
      </c>
      <c r="C85" s="50" t="s">
        <v>788</v>
      </c>
      <c r="D85" s="49">
        <v>100</v>
      </c>
      <c r="E85" s="49">
        <v>0.63</v>
      </c>
      <c r="F85" s="8" t="s">
        <v>423</v>
      </c>
      <c r="G85" s="8" t="s">
        <v>76</v>
      </c>
      <c r="H85" s="8" t="s">
        <v>683</v>
      </c>
      <c r="I85" s="8" t="s">
        <v>73</v>
      </c>
      <c r="J85" s="8" t="s">
        <v>64</v>
      </c>
      <c r="K85" s="8" t="s">
        <v>84</v>
      </c>
      <c r="L85" s="8" t="s">
        <v>64</v>
      </c>
      <c r="M85" s="8" t="s">
        <v>78</v>
      </c>
      <c r="N85" s="8" t="s">
        <v>64</v>
      </c>
      <c r="O85" s="8" t="s">
        <v>64</v>
      </c>
      <c r="P85" s="8" t="s">
        <v>84</v>
      </c>
      <c r="Q85" s="8" t="s">
        <v>64</v>
      </c>
      <c r="R85" s="8" t="s">
        <v>64</v>
      </c>
      <c r="S85" s="8" t="s">
        <v>64</v>
      </c>
      <c r="T85" s="8" t="s">
        <v>64</v>
      </c>
      <c r="U85" s="8" t="s">
        <v>64</v>
      </c>
      <c r="V85" s="8" t="s">
        <v>64</v>
      </c>
      <c r="W85" s="8" t="s">
        <v>64</v>
      </c>
      <c r="X85" s="8" t="s">
        <v>64</v>
      </c>
      <c r="Y85" s="8" t="s">
        <v>64</v>
      </c>
      <c r="Z85" s="8" t="s">
        <v>65</v>
      </c>
      <c r="AA85" s="8" t="s">
        <v>65</v>
      </c>
      <c r="AB85" s="8" t="s">
        <v>66</v>
      </c>
      <c r="AC85" s="8" t="s">
        <v>66</v>
      </c>
      <c r="AD85" s="8" t="s">
        <v>65</v>
      </c>
      <c r="AE85" s="8" t="s">
        <v>66</v>
      </c>
      <c r="AF85" s="8" t="s">
        <v>66</v>
      </c>
      <c r="AG85" s="8" t="s">
        <v>65</v>
      </c>
      <c r="AH85" s="8" t="s">
        <v>66</v>
      </c>
      <c r="AI85" s="8" t="s">
        <v>79</v>
      </c>
      <c r="AJ85" s="8" t="s">
        <v>65</v>
      </c>
      <c r="AK85" s="8" t="s">
        <v>66</v>
      </c>
      <c r="AL85" s="8" t="s">
        <v>65</v>
      </c>
      <c r="AM85" s="8" t="s">
        <v>66</v>
      </c>
      <c r="AN85" s="8" t="s">
        <v>66</v>
      </c>
      <c r="AO85" s="8" t="s">
        <v>66</v>
      </c>
      <c r="AP85" s="8" t="s">
        <v>67</v>
      </c>
      <c r="AQ85" s="8" t="s">
        <v>67</v>
      </c>
      <c r="AR85" s="8" t="s">
        <v>63</v>
      </c>
      <c r="AS85" s="8" t="s">
        <v>68</v>
      </c>
      <c r="AT85" s="8" t="s">
        <v>69</v>
      </c>
      <c r="AU85" s="8" t="s">
        <v>80</v>
      </c>
      <c r="AV85" s="8" t="s">
        <v>71</v>
      </c>
      <c r="AW85" s="8" t="s">
        <v>73</v>
      </c>
      <c r="AX85" s="8" t="s">
        <v>72</v>
      </c>
      <c r="AY85" s="8" t="s">
        <v>72</v>
      </c>
      <c r="AZ85" s="8" t="s">
        <v>73</v>
      </c>
      <c r="BA85" s="8" t="s">
        <v>73</v>
      </c>
      <c r="BB85" s="8" t="s">
        <v>73</v>
      </c>
      <c r="BC85" s="8" t="s">
        <v>73</v>
      </c>
      <c r="BE85" s="8" t="s">
        <v>73</v>
      </c>
    </row>
    <row r="86" spans="1:57" ht="13.2" hidden="1" x14ac:dyDescent="0.25">
      <c r="A86" s="4">
        <v>45573.490873379633</v>
      </c>
      <c r="B86" s="5" t="s">
        <v>789</v>
      </c>
      <c r="C86" s="48" t="s">
        <v>790</v>
      </c>
      <c r="D86" s="49">
        <v>56.25</v>
      </c>
      <c r="E86" s="49">
        <v>0.75</v>
      </c>
      <c r="F86" s="5" t="s">
        <v>423</v>
      </c>
      <c r="G86" s="5" t="s">
        <v>539</v>
      </c>
      <c r="H86" s="5" t="s">
        <v>614</v>
      </c>
      <c r="I86" s="5" t="s">
        <v>63</v>
      </c>
      <c r="J86" s="5" t="s">
        <v>64</v>
      </c>
      <c r="K86" s="5" t="s">
        <v>64</v>
      </c>
      <c r="L86" s="5" t="s">
        <v>64</v>
      </c>
      <c r="M86" s="5" t="s">
        <v>78</v>
      </c>
      <c r="N86" s="5" t="s">
        <v>64</v>
      </c>
      <c r="O86" s="5" t="s">
        <v>64</v>
      </c>
      <c r="P86" s="5" t="s">
        <v>64</v>
      </c>
      <c r="Q86" s="5" t="s">
        <v>64</v>
      </c>
      <c r="R86" s="5" t="s">
        <v>64</v>
      </c>
      <c r="S86" s="5" t="s">
        <v>64</v>
      </c>
      <c r="T86" s="5" t="s">
        <v>64</v>
      </c>
      <c r="U86" s="5" t="s">
        <v>64</v>
      </c>
      <c r="V86" s="5" t="s">
        <v>64</v>
      </c>
      <c r="W86" s="5" t="s">
        <v>84</v>
      </c>
      <c r="X86" s="5" t="s">
        <v>64</v>
      </c>
      <c r="Y86" s="5" t="s">
        <v>64</v>
      </c>
      <c r="Z86" s="5" t="s">
        <v>65</v>
      </c>
      <c r="AA86" s="5" t="s">
        <v>65</v>
      </c>
      <c r="AB86" s="5" t="s">
        <v>65</v>
      </c>
      <c r="AC86" s="5" t="s">
        <v>65</v>
      </c>
      <c r="AD86" s="5" t="s">
        <v>65</v>
      </c>
      <c r="AE86" s="5" t="s">
        <v>65</v>
      </c>
      <c r="AF86" s="5" t="s">
        <v>66</v>
      </c>
      <c r="AG86" s="5" t="s">
        <v>65</v>
      </c>
      <c r="AH86" s="5" t="s">
        <v>66</v>
      </c>
      <c r="AI86" s="5" t="s">
        <v>79</v>
      </c>
      <c r="AJ86" s="5" t="s">
        <v>65</v>
      </c>
      <c r="AK86" s="5" t="s">
        <v>65</v>
      </c>
      <c r="AL86" s="5" t="s">
        <v>65</v>
      </c>
      <c r="AM86" s="5" t="s">
        <v>65</v>
      </c>
      <c r="AN86" s="5" t="s">
        <v>65</v>
      </c>
      <c r="AO86" s="5" t="s">
        <v>65</v>
      </c>
      <c r="AP86" s="5" t="s">
        <v>67</v>
      </c>
      <c r="AQ86" s="5" t="s">
        <v>67</v>
      </c>
      <c r="AR86" s="5" t="s">
        <v>63</v>
      </c>
      <c r="AS86" s="5" t="s">
        <v>223</v>
      </c>
      <c r="AT86" s="5" t="s">
        <v>69</v>
      </c>
      <c r="AU86" s="5" t="s">
        <v>70</v>
      </c>
      <c r="AV86" s="5" t="s">
        <v>71</v>
      </c>
      <c r="AW86" s="5" t="s">
        <v>73</v>
      </c>
      <c r="AX86" s="5" t="s">
        <v>73</v>
      </c>
      <c r="AY86" s="5" t="s">
        <v>73</v>
      </c>
      <c r="AZ86" s="5" t="s">
        <v>72</v>
      </c>
      <c r="BA86" s="5" t="s">
        <v>73</v>
      </c>
      <c r="BB86" s="5" t="s">
        <v>73</v>
      </c>
      <c r="BC86" s="5" t="s">
        <v>73</v>
      </c>
      <c r="BE86" s="5" t="s">
        <v>73</v>
      </c>
    </row>
    <row r="87" spans="1:57" ht="13.2" x14ac:dyDescent="0.25">
      <c r="A87" s="7">
        <v>45573.493403680557</v>
      </c>
      <c r="B87" s="8" t="s">
        <v>791</v>
      </c>
      <c r="C87" s="50" t="s">
        <v>792</v>
      </c>
      <c r="D87" s="49">
        <v>67.900000000000006</v>
      </c>
      <c r="E87" s="49">
        <v>0.21</v>
      </c>
      <c r="F87" s="8" t="s">
        <v>423</v>
      </c>
      <c r="G87" s="8" t="s">
        <v>76</v>
      </c>
      <c r="H87" s="8" t="s">
        <v>614</v>
      </c>
      <c r="I87" s="8" t="s">
        <v>73</v>
      </c>
      <c r="J87" s="8" t="s">
        <v>64</v>
      </c>
      <c r="K87" s="8" t="s">
        <v>64</v>
      </c>
      <c r="L87" s="8" t="s">
        <v>64</v>
      </c>
      <c r="M87" s="8" t="s">
        <v>78</v>
      </c>
      <c r="N87" s="8" t="s">
        <v>64</v>
      </c>
      <c r="O87" s="8" t="s">
        <v>64</v>
      </c>
      <c r="P87" s="8" t="s">
        <v>78</v>
      </c>
      <c r="Q87" s="8" t="s">
        <v>64</v>
      </c>
      <c r="R87" s="8" t="s">
        <v>64</v>
      </c>
      <c r="S87" s="8" t="s">
        <v>64</v>
      </c>
      <c r="T87" s="8" t="s">
        <v>84</v>
      </c>
      <c r="U87" s="8" t="s">
        <v>84</v>
      </c>
      <c r="V87" s="8" t="s">
        <v>64</v>
      </c>
      <c r="W87" s="8" t="s">
        <v>64</v>
      </c>
      <c r="X87" s="8" t="s">
        <v>64</v>
      </c>
      <c r="Y87" s="8" t="s">
        <v>84</v>
      </c>
      <c r="Z87" s="8" t="s">
        <v>65</v>
      </c>
      <c r="AA87" s="8" t="s">
        <v>65</v>
      </c>
      <c r="AB87" s="8" t="s">
        <v>66</v>
      </c>
      <c r="AC87" s="8" t="s">
        <v>65</v>
      </c>
      <c r="AD87" s="8" t="s">
        <v>65</v>
      </c>
      <c r="AE87" s="8" t="s">
        <v>65</v>
      </c>
      <c r="AF87" s="8" t="s">
        <v>79</v>
      </c>
      <c r="AG87" s="8" t="s">
        <v>66</v>
      </c>
      <c r="AH87" s="8" t="s">
        <v>65</v>
      </c>
      <c r="AI87" s="8" t="s">
        <v>79</v>
      </c>
      <c r="AJ87" s="8" t="s">
        <v>66</v>
      </c>
      <c r="AK87" s="8" t="s">
        <v>66</v>
      </c>
      <c r="AL87" s="8" t="s">
        <v>79</v>
      </c>
      <c r="AM87" s="8" t="s">
        <v>65</v>
      </c>
      <c r="AN87" s="8" t="s">
        <v>66</v>
      </c>
      <c r="AO87" s="8" t="s">
        <v>66</v>
      </c>
      <c r="AP87" s="8" t="s">
        <v>85</v>
      </c>
      <c r="AQ87" s="8" t="s">
        <v>85</v>
      </c>
      <c r="AR87" s="8" t="s">
        <v>63</v>
      </c>
      <c r="AS87" s="8" t="s">
        <v>68</v>
      </c>
      <c r="AT87" s="8" t="s">
        <v>87</v>
      </c>
      <c r="AU87" s="8" t="s">
        <v>70</v>
      </c>
      <c r="AV87" s="8" t="s">
        <v>132</v>
      </c>
      <c r="AW87" s="8" t="s">
        <v>63</v>
      </c>
      <c r="AX87" s="8" t="s">
        <v>63</v>
      </c>
      <c r="AY87" s="8" t="s">
        <v>63</v>
      </c>
      <c r="AZ87" s="8" t="s">
        <v>63</v>
      </c>
      <c r="BA87" s="8" t="s">
        <v>63</v>
      </c>
      <c r="BB87" s="8" t="s">
        <v>73</v>
      </c>
      <c r="BC87" s="8" t="s">
        <v>73</v>
      </c>
      <c r="BE87" s="8" t="s">
        <v>73</v>
      </c>
    </row>
    <row r="88" spans="1:57" ht="13.2" x14ac:dyDescent="0.25">
      <c r="A88" s="4">
        <v>45573.494640810182</v>
      </c>
      <c r="B88" s="5" t="s">
        <v>793</v>
      </c>
      <c r="C88" s="48" t="s">
        <v>794</v>
      </c>
      <c r="D88" s="49">
        <v>52.68</v>
      </c>
      <c r="E88" s="49">
        <v>0.08</v>
      </c>
      <c r="F88" s="5" t="s">
        <v>423</v>
      </c>
      <c r="G88" s="5" t="s">
        <v>76</v>
      </c>
      <c r="H88" s="5" t="s">
        <v>614</v>
      </c>
      <c r="I88" s="5" t="s">
        <v>73</v>
      </c>
      <c r="J88" s="5" t="s">
        <v>64</v>
      </c>
      <c r="K88" s="5" t="s">
        <v>64</v>
      </c>
      <c r="L88" s="5" t="s">
        <v>64</v>
      </c>
      <c r="M88" s="5" t="s">
        <v>64</v>
      </c>
      <c r="N88" s="5" t="s">
        <v>64</v>
      </c>
      <c r="O88" s="5" t="s">
        <v>64</v>
      </c>
      <c r="P88" s="5" t="s">
        <v>64</v>
      </c>
      <c r="Q88" s="5" t="s">
        <v>64</v>
      </c>
      <c r="R88" s="5" t="s">
        <v>64</v>
      </c>
      <c r="S88" s="5" t="s">
        <v>64</v>
      </c>
      <c r="T88" s="5" t="s">
        <v>64</v>
      </c>
      <c r="U88" s="5" t="s">
        <v>64</v>
      </c>
      <c r="V88" s="5" t="s">
        <v>64</v>
      </c>
      <c r="W88" s="5" t="s">
        <v>64</v>
      </c>
      <c r="X88" s="5" t="s">
        <v>64</v>
      </c>
      <c r="Y88" s="5" t="s">
        <v>64</v>
      </c>
      <c r="Z88" s="5" t="s">
        <v>65</v>
      </c>
      <c r="AA88" s="5" t="s">
        <v>65</v>
      </c>
      <c r="AB88" s="5" t="s">
        <v>65</v>
      </c>
      <c r="AC88" s="5" t="s">
        <v>65</v>
      </c>
      <c r="AD88" s="5" t="s">
        <v>65</v>
      </c>
      <c r="AE88" s="5" t="s">
        <v>65</v>
      </c>
      <c r="AF88" s="5" t="s">
        <v>65</v>
      </c>
      <c r="AG88" s="5" t="s">
        <v>65</v>
      </c>
      <c r="AH88" s="5" t="s">
        <v>65</v>
      </c>
      <c r="AI88" s="5" t="s">
        <v>101</v>
      </c>
      <c r="AJ88" s="5" t="s">
        <v>65</v>
      </c>
      <c r="AK88" s="5" t="s">
        <v>65</v>
      </c>
      <c r="AL88" s="5" t="s">
        <v>65</v>
      </c>
      <c r="AM88" s="5" t="s">
        <v>65</v>
      </c>
      <c r="AN88" s="5" t="s">
        <v>65</v>
      </c>
      <c r="AO88" s="5" t="s">
        <v>65</v>
      </c>
      <c r="AP88" s="5" t="s">
        <v>85</v>
      </c>
      <c r="AQ88" s="5" t="s">
        <v>151</v>
      </c>
      <c r="AR88" s="5" t="s">
        <v>63</v>
      </c>
      <c r="AS88" s="5" t="s">
        <v>68</v>
      </c>
      <c r="AT88" s="5" t="s">
        <v>87</v>
      </c>
      <c r="AU88" s="5" t="s">
        <v>67</v>
      </c>
      <c r="AV88" s="5" t="s">
        <v>132</v>
      </c>
      <c r="AW88" s="5" t="s">
        <v>72</v>
      </c>
      <c r="AX88" s="5" t="s">
        <v>72</v>
      </c>
      <c r="AY88" s="5" t="s">
        <v>63</v>
      </c>
      <c r="AZ88" s="5" t="s">
        <v>72</v>
      </c>
      <c r="BA88" s="5" t="s">
        <v>72</v>
      </c>
      <c r="BB88" s="5" t="s">
        <v>72</v>
      </c>
      <c r="BC88" s="5" t="s">
        <v>73</v>
      </c>
      <c r="BE88" s="5" t="s">
        <v>73</v>
      </c>
    </row>
    <row r="89" spans="1:57" ht="13.2" hidden="1" x14ac:dyDescent="0.25">
      <c r="A89" s="7">
        <v>45573.495781817124</v>
      </c>
      <c r="B89" s="8" t="s">
        <v>795</v>
      </c>
      <c r="C89" s="50" t="s">
        <v>796</v>
      </c>
      <c r="D89" s="49">
        <v>100</v>
      </c>
      <c r="E89" s="49">
        <v>0.54</v>
      </c>
      <c r="F89" s="8" t="s">
        <v>423</v>
      </c>
      <c r="G89" s="8" t="s">
        <v>76</v>
      </c>
      <c r="H89" s="8" t="s">
        <v>631</v>
      </c>
      <c r="I89" s="8" t="s">
        <v>63</v>
      </c>
      <c r="J89" s="8" t="s">
        <v>64</v>
      </c>
      <c r="K89" s="8" t="s">
        <v>64</v>
      </c>
      <c r="L89" s="8" t="s">
        <v>64</v>
      </c>
      <c r="M89" s="8" t="s">
        <v>64</v>
      </c>
      <c r="N89" s="8" t="s">
        <v>64</v>
      </c>
      <c r="O89" s="8" t="s">
        <v>64</v>
      </c>
      <c r="P89" s="8" t="s">
        <v>64</v>
      </c>
      <c r="Q89" s="8" t="s">
        <v>64</v>
      </c>
      <c r="R89" s="8" t="s">
        <v>64</v>
      </c>
      <c r="S89" s="8" t="s">
        <v>64</v>
      </c>
      <c r="T89" s="8" t="s">
        <v>64</v>
      </c>
      <c r="U89" s="8" t="s">
        <v>64</v>
      </c>
      <c r="V89" s="8" t="s">
        <v>64</v>
      </c>
      <c r="W89" s="8" t="s">
        <v>64</v>
      </c>
      <c r="X89" s="8" t="s">
        <v>64</v>
      </c>
      <c r="Y89" s="8" t="s">
        <v>64</v>
      </c>
      <c r="Z89" s="8" t="s">
        <v>65</v>
      </c>
      <c r="AA89" s="8" t="s">
        <v>65</v>
      </c>
      <c r="AB89" s="8" t="s">
        <v>65</v>
      </c>
      <c r="AC89" s="8" t="s">
        <v>66</v>
      </c>
      <c r="AD89" s="8" t="s">
        <v>65</v>
      </c>
      <c r="AE89" s="8" t="s">
        <v>66</v>
      </c>
      <c r="AF89" s="8" t="s">
        <v>66</v>
      </c>
      <c r="AG89" s="8" t="s">
        <v>65</v>
      </c>
      <c r="AH89" s="8" t="s">
        <v>66</v>
      </c>
      <c r="AI89" s="8" t="s">
        <v>101</v>
      </c>
      <c r="AJ89" s="8" t="s">
        <v>65</v>
      </c>
      <c r="AK89" s="8" t="s">
        <v>66</v>
      </c>
      <c r="AL89" s="8" t="s">
        <v>66</v>
      </c>
      <c r="AM89" s="8" t="s">
        <v>66</v>
      </c>
      <c r="AN89" s="8" t="s">
        <v>66</v>
      </c>
      <c r="AO89" s="8" t="s">
        <v>66</v>
      </c>
      <c r="AP89" s="8" t="s">
        <v>67</v>
      </c>
      <c r="AQ89" s="8" t="s">
        <v>67</v>
      </c>
      <c r="AR89" s="8" t="s">
        <v>63</v>
      </c>
      <c r="AS89" s="8" t="s">
        <v>68</v>
      </c>
      <c r="AT89" s="8" t="s">
        <v>87</v>
      </c>
      <c r="AU89" s="8" t="s">
        <v>93</v>
      </c>
      <c r="AV89" s="8" t="s">
        <v>71</v>
      </c>
      <c r="AW89" s="8" t="s">
        <v>73</v>
      </c>
      <c r="AX89" s="8" t="s">
        <v>73</v>
      </c>
      <c r="AY89" s="8" t="s">
        <v>72</v>
      </c>
      <c r="AZ89" s="8" t="s">
        <v>72</v>
      </c>
      <c r="BA89" s="8" t="s">
        <v>73</v>
      </c>
      <c r="BB89" s="8" t="s">
        <v>73</v>
      </c>
      <c r="BC89" s="8" t="s">
        <v>73</v>
      </c>
      <c r="BE89" s="8" t="s">
        <v>73</v>
      </c>
    </row>
    <row r="90" spans="1:57" ht="13.2" hidden="1" x14ac:dyDescent="0.25">
      <c r="A90" s="4">
        <v>45573.496779814814</v>
      </c>
      <c r="B90" s="5" t="s">
        <v>797</v>
      </c>
      <c r="C90" s="48" t="s">
        <v>798</v>
      </c>
      <c r="D90" s="49">
        <v>40.74</v>
      </c>
      <c r="E90" s="49">
        <v>0.08</v>
      </c>
      <c r="F90" s="5" t="s">
        <v>423</v>
      </c>
      <c r="G90" s="5" t="s">
        <v>76</v>
      </c>
      <c r="H90" s="5" t="s">
        <v>614</v>
      </c>
      <c r="I90" s="5" t="s">
        <v>63</v>
      </c>
      <c r="J90" s="5" t="s">
        <v>64</v>
      </c>
      <c r="K90" s="5" t="s">
        <v>64</v>
      </c>
      <c r="L90" s="5" t="s">
        <v>64</v>
      </c>
      <c r="M90" s="5" t="s">
        <v>78</v>
      </c>
      <c r="N90" s="5" t="s">
        <v>64</v>
      </c>
      <c r="O90" s="5" t="s">
        <v>64</v>
      </c>
      <c r="P90" s="5" t="s">
        <v>84</v>
      </c>
      <c r="Q90" s="5" t="s">
        <v>64</v>
      </c>
      <c r="R90" s="5" t="s">
        <v>64</v>
      </c>
      <c r="S90" s="5" t="s">
        <v>64</v>
      </c>
      <c r="T90" s="5" t="s">
        <v>64</v>
      </c>
      <c r="U90" s="5" t="s">
        <v>84</v>
      </c>
      <c r="V90" s="5" t="s">
        <v>64</v>
      </c>
      <c r="W90" s="5" t="s">
        <v>64</v>
      </c>
      <c r="X90" s="5" t="s">
        <v>64</v>
      </c>
      <c r="Y90" s="5" t="s">
        <v>64</v>
      </c>
      <c r="Z90" s="5" t="s">
        <v>65</v>
      </c>
      <c r="AA90" s="5" t="s">
        <v>65</v>
      </c>
      <c r="AB90" s="5" t="s">
        <v>66</v>
      </c>
      <c r="AC90" s="5" t="s">
        <v>66</v>
      </c>
      <c r="AD90" s="5" t="s">
        <v>66</v>
      </c>
      <c r="AE90" s="5" t="s">
        <v>66</v>
      </c>
      <c r="AF90" s="5" t="s">
        <v>66</v>
      </c>
      <c r="AG90" s="5" t="s">
        <v>65</v>
      </c>
      <c r="AH90" s="5" t="s">
        <v>66</v>
      </c>
      <c r="AI90" s="5" t="s">
        <v>101</v>
      </c>
      <c r="AJ90" s="5" t="s">
        <v>65</v>
      </c>
      <c r="AK90" s="5" t="s">
        <v>66</v>
      </c>
      <c r="AL90" s="5" t="s">
        <v>66</v>
      </c>
      <c r="AM90" s="5" t="s">
        <v>66</v>
      </c>
      <c r="AN90" s="5" t="s">
        <v>66</v>
      </c>
      <c r="AO90" s="5" t="s">
        <v>66</v>
      </c>
      <c r="AP90" s="5" t="s">
        <v>67</v>
      </c>
      <c r="AQ90" s="5" t="s">
        <v>67</v>
      </c>
      <c r="AR90" s="5" t="s">
        <v>86</v>
      </c>
      <c r="AS90" s="5" t="s">
        <v>68</v>
      </c>
      <c r="AT90" s="5" t="s">
        <v>87</v>
      </c>
      <c r="AU90" s="5" t="s">
        <v>70</v>
      </c>
      <c r="AV90" s="5" t="s">
        <v>132</v>
      </c>
      <c r="AW90" s="5" t="s">
        <v>73</v>
      </c>
      <c r="AX90" s="5" t="s">
        <v>72</v>
      </c>
      <c r="AY90" s="5" t="s">
        <v>73</v>
      </c>
      <c r="AZ90" s="5" t="s">
        <v>72</v>
      </c>
      <c r="BA90" s="5" t="s">
        <v>73</v>
      </c>
      <c r="BB90" s="5" t="s">
        <v>73</v>
      </c>
      <c r="BC90" s="5" t="s">
        <v>73</v>
      </c>
      <c r="BE90" s="5" t="s">
        <v>73</v>
      </c>
    </row>
    <row r="91" spans="1:57" ht="13.2" hidden="1" x14ac:dyDescent="0.25">
      <c r="A91" s="7">
        <v>45573.497688321761</v>
      </c>
      <c r="B91" s="8" t="s">
        <v>799</v>
      </c>
      <c r="C91" s="50" t="s">
        <v>800</v>
      </c>
      <c r="D91" s="49">
        <v>44.6</v>
      </c>
      <c r="E91" s="49">
        <v>0.25</v>
      </c>
      <c r="F91" s="8" t="s">
        <v>423</v>
      </c>
      <c r="G91" s="8" t="s">
        <v>291</v>
      </c>
      <c r="H91" s="8" t="s">
        <v>614</v>
      </c>
      <c r="I91" s="8" t="s">
        <v>63</v>
      </c>
      <c r="J91" s="8" t="s">
        <v>64</v>
      </c>
      <c r="K91" s="8" t="s">
        <v>64</v>
      </c>
      <c r="L91" s="8" t="s">
        <v>64</v>
      </c>
      <c r="M91" s="8" t="s">
        <v>78</v>
      </c>
      <c r="N91" s="8" t="s">
        <v>64</v>
      </c>
      <c r="O91" s="8" t="s">
        <v>64</v>
      </c>
      <c r="P91" s="8" t="s">
        <v>64</v>
      </c>
      <c r="Q91" s="8" t="s">
        <v>84</v>
      </c>
      <c r="R91" s="8" t="s">
        <v>64</v>
      </c>
      <c r="S91" s="8" t="s">
        <v>64</v>
      </c>
      <c r="T91" s="8" t="s">
        <v>64</v>
      </c>
      <c r="U91" s="8" t="s">
        <v>64</v>
      </c>
      <c r="V91" s="8" t="s">
        <v>64</v>
      </c>
      <c r="W91" s="8" t="s">
        <v>64</v>
      </c>
      <c r="X91" s="8" t="s">
        <v>64</v>
      </c>
      <c r="Y91" s="8" t="s">
        <v>64</v>
      </c>
      <c r="Z91" s="8" t="s">
        <v>65</v>
      </c>
      <c r="AA91" s="8" t="s">
        <v>65</v>
      </c>
      <c r="AB91" s="8" t="s">
        <v>65</v>
      </c>
      <c r="AC91" s="8" t="s">
        <v>65</v>
      </c>
      <c r="AD91" s="8" t="s">
        <v>65</v>
      </c>
      <c r="AE91" s="8" t="s">
        <v>65</v>
      </c>
      <c r="AF91" s="8" t="s">
        <v>65</v>
      </c>
      <c r="AG91" s="8" t="s">
        <v>65</v>
      </c>
      <c r="AH91" s="8" t="s">
        <v>79</v>
      </c>
      <c r="AI91" s="8" t="s">
        <v>79</v>
      </c>
      <c r="AJ91" s="8" t="s">
        <v>65</v>
      </c>
      <c r="AK91" s="8" t="s">
        <v>65</v>
      </c>
      <c r="AL91" s="8" t="s">
        <v>65</v>
      </c>
      <c r="AM91" s="8" t="s">
        <v>65</v>
      </c>
      <c r="AN91" s="8" t="s">
        <v>66</v>
      </c>
      <c r="AO91" s="8" t="s">
        <v>65</v>
      </c>
      <c r="AP91" s="8" t="s">
        <v>80</v>
      </c>
      <c r="AQ91" s="8" t="s">
        <v>80</v>
      </c>
      <c r="AR91" s="8" t="s">
        <v>63</v>
      </c>
      <c r="AS91" s="8" t="s">
        <v>68</v>
      </c>
      <c r="AT91" s="8" t="s">
        <v>69</v>
      </c>
      <c r="AU91" s="8" t="s">
        <v>93</v>
      </c>
      <c r="AV91" s="8" t="s">
        <v>71</v>
      </c>
      <c r="AW91" s="8" t="s">
        <v>72</v>
      </c>
      <c r="AX91" s="8" t="s">
        <v>73</v>
      </c>
      <c r="AY91" s="8" t="s">
        <v>73</v>
      </c>
      <c r="AZ91" s="8" t="s">
        <v>72</v>
      </c>
      <c r="BA91" s="8" t="s">
        <v>73</v>
      </c>
      <c r="BB91" s="8" t="s">
        <v>72</v>
      </c>
      <c r="BC91" s="8" t="s">
        <v>73</v>
      </c>
      <c r="BE91" s="8" t="s">
        <v>73</v>
      </c>
    </row>
    <row r="92" spans="1:57" ht="13.2" hidden="1" x14ac:dyDescent="0.25">
      <c r="A92" s="4">
        <v>45573.499818819444</v>
      </c>
      <c r="B92" s="5" t="s">
        <v>801</v>
      </c>
      <c r="C92" s="48" t="s">
        <v>802</v>
      </c>
      <c r="D92" s="49">
        <v>100</v>
      </c>
      <c r="E92" s="49">
        <v>0.67</v>
      </c>
      <c r="F92" s="5" t="s">
        <v>423</v>
      </c>
      <c r="G92" s="5" t="s">
        <v>539</v>
      </c>
      <c r="H92" s="5" t="s">
        <v>683</v>
      </c>
      <c r="I92" s="5" t="s">
        <v>63</v>
      </c>
      <c r="J92" s="5" t="s">
        <v>64</v>
      </c>
      <c r="K92" s="5" t="s">
        <v>64</v>
      </c>
      <c r="L92" s="5" t="s">
        <v>64</v>
      </c>
      <c r="M92" s="5" t="s">
        <v>78</v>
      </c>
      <c r="N92" s="5" t="s">
        <v>64</v>
      </c>
      <c r="O92" s="5" t="s">
        <v>84</v>
      </c>
      <c r="P92" s="5" t="s">
        <v>84</v>
      </c>
      <c r="Q92" s="5" t="s">
        <v>64</v>
      </c>
      <c r="R92" s="5" t="s">
        <v>64</v>
      </c>
      <c r="S92" s="5" t="s">
        <v>64</v>
      </c>
      <c r="T92" s="5" t="s">
        <v>64</v>
      </c>
      <c r="U92" s="5" t="s">
        <v>64</v>
      </c>
      <c r="V92" s="5" t="s">
        <v>84</v>
      </c>
      <c r="W92" s="5" t="s">
        <v>84</v>
      </c>
      <c r="X92" s="5" t="s">
        <v>64</v>
      </c>
      <c r="Y92" s="5" t="s">
        <v>64</v>
      </c>
      <c r="Z92" s="5" t="s">
        <v>65</v>
      </c>
      <c r="AA92" s="5" t="s">
        <v>65</v>
      </c>
      <c r="AB92" s="5" t="s">
        <v>65</v>
      </c>
      <c r="AC92" s="5" t="s">
        <v>65</v>
      </c>
      <c r="AD92" s="5" t="s">
        <v>65</v>
      </c>
      <c r="AE92" s="5" t="s">
        <v>65</v>
      </c>
      <c r="AF92" s="5" t="s">
        <v>66</v>
      </c>
      <c r="AG92" s="5" t="s">
        <v>65</v>
      </c>
      <c r="AH92" s="5" t="s">
        <v>65</v>
      </c>
      <c r="AI92" s="5" t="s">
        <v>65</v>
      </c>
      <c r="AJ92" s="5" t="s">
        <v>65</v>
      </c>
      <c r="AK92" s="5" t="s">
        <v>65</v>
      </c>
      <c r="AL92" s="5" t="s">
        <v>65</v>
      </c>
      <c r="AM92" s="5" t="s">
        <v>65</v>
      </c>
      <c r="AN92" s="5" t="s">
        <v>65</v>
      </c>
      <c r="AO92" s="5" t="s">
        <v>65</v>
      </c>
      <c r="AP92" s="5" t="s">
        <v>67</v>
      </c>
      <c r="AQ92" s="5" t="s">
        <v>67</v>
      </c>
      <c r="AR92" s="5" t="s">
        <v>86</v>
      </c>
      <c r="AS92" s="5" t="s">
        <v>803</v>
      </c>
      <c r="AT92" s="5" t="s">
        <v>87</v>
      </c>
      <c r="AU92" s="5" t="s">
        <v>70</v>
      </c>
      <c r="AV92" s="5" t="s">
        <v>71</v>
      </c>
      <c r="AW92" s="5" t="s">
        <v>73</v>
      </c>
      <c r="AX92" s="5" t="s">
        <v>73</v>
      </c>
      <c r="AY92" s="5" t="s">
        <v>73</v>
      </c>
      <c r="AZ92" s="5" t="s">
        <v>72</v>
      </c>
      <c r="BA92" s="5" t="s">
        <v>72</v>
      </c>
      <c r="BB92" s="5" t="s">
        <v>73</v>
      </c>
      <c r="BC92" s="5" t="s">
        <v>73</v>
      </c>
      <c r="BE92" s="5" t="s">
        <v>73</v>
      </c>
    </row>
    <row r="93" spans="1:57" ht="13.2" hidden="1" x14ac:dyDescent="0.25">
      <c r="A93" s="7">
        <v>45573.500239270834</v>
      </c>
      <c r="B93" s="8" t="s">
        <v>804</v>
      </c>
      <c r="C93" s="50" t="s">
        <v>805</v>
      </c>
      <c r="D93" s="49">
        <v>52.68</v>
      </c>
      <c r="E93" s="49">
        <v>0.13</v>
      </c>
      <c r="F93" s="8" t="s">
        <v>423</v>
      </c>
      <c r="G93" s="8" t="s">
        <v>291</v>
      </c>
      <c r="H93" s="8" t="s">
        <v>614</v>
      </c>
      <c r="I93" s="8" t="s">
        <v>63</v>
      </c>
      <c r="J93" s="8" t="s">
        <v>145</v>
      </c>
      <c r="K93" s="8" t="s">
        <v>64</v>
      </c>
      <c r="L93" s="8" t="s">
        <v>64</v>
      </c>
      <c r="M93" s="8" t="s">
        <v>78</v>
      </c>
      <c r="N93" s="8" t="s">
        <v>64</v>
      </c>
      <c r="O93" s="8" t="s">
        <v>84</v>
      </c>
      <c r="P93" s="8" t="s">
        <v>78</v>
      </c>
      <c r="Q93" s="8" t="s">
        <v>84</v>
      </c>
      <c r="R93" s="8" t="s">
        <v>64</v>
      </c>
      <c r="S93" s="8" t="s">
        <v>64</v>
      </c>
      <c r="T93" s="8" t="s">
        <v>64</v>
      </c>
      <c r="U93" s="8" t="s">
        <v>64</v>
      </c>
      <c r="V93" s="8" t="s">
        <v>64</v>
      </c>
      <c r="W93" s="8" t="s">
        <v>64</v>
      </c>
      <c r="X93" s="8" t="s">
        <v>64</v>
      </c>
      <c r="Y93" s="8" t="s">
        <v>64</v>
      </c>
      <c r="Z93" s="8" t="s">
        <v>65</v>
      </c>
      <c r="AA93" s="8" t="s">
        <v>65</v>
      </c>
      <c r="AB93" s="8" t="s">
        <v>65</v>
      </c>
      <c r="AC93" s="8" t="s">
        <v>66</v>
      </c>
      <c r="AD93" s="8" t="s">
        <v>65</v>
      </c>
      <c r="AE93" s="8" t="s">
        <v>65</v>
      </c>
      <c r="AF93" s="8" t="s">
        <v>66</v>
      </c>
      <c r="AG93" s="8" t="s">
        <v>65</v>
      </c>
      <c r="AH93" s="8" t="s">
        <v>65</v>
      </c>
      <c r="AI93" s="8" t="s">
        <v>79</v>
      </c>
      <c r="AJ93" s="8" t="s">
        <v>65</v>
      </c>
      <c r="AK93" s="8" t="s">
        <v>66</v>
      </c>
      <c r="AL93" s="8" t="s">
        <v>79</v>
      </c>
      <c r="AM93" s="8" t="s">
        <v>65</v>
      </c>
      <c r="AN93" s="8" t="s">
        <v>66</v>
      </c>
      <c r="AO93" s="8" t="s">
        <v>65</v>
      </c>
      <c r="AP93" s="8" t="s">
        <v>67</v>
      </c>
      <c r="AQ93" s="8" t="s">
        <v>85</v>
      </c>
      <c r="AR93" s="8" t="s">
        <v>63</v>
      </c>
      <c r="AS93" s="8" t="s">
        <v>68</v>
      </c>
      <c r="AT93" s="8" t="s">
        <v>69</v>
      </c>
      <c r="AU93" s="8" t="s">
        <v>70</v>
      </c>
      <c r="AV93" s="8" t="s">
        <v>67</v>
      </c>
      <c r="AW93" s="8" t="s">
        <v>72</v>
      </c>
      <c r="AX93" s="8" t="s">
        <v>73</v>
      </c>
      <c r="AY93" s="8" t="s">
        <v>72</v>
      </c>
      <c r="AZ93" s="8" t="s">
        <v>63</v>
      </c>
      <c r="BA93" s="8" t="s">
        <v>72</v>
      </c>
      <c r="BB93" s="8" t="s">
        <v>72</v>
      </c>
      <c r="BC93" s="8" t="s">
        <v>73</v>
      </c>
      <c r="BE93" s="8" t="s">
        <v>73</v>
      </c>
    </row>
    <row r="94" spans="1:57" ht="13.2" hidden="1" x14ac:dyDescent="0.25">
      <c r="A94" s="4">
        <v>45573.502601134256</v>
      </c>
      <c r="B94" s="5" t="s">
        <v>806</v>
      </c>
      <c r="C94" s="48" t="s">
        <v>807</v>
      </c>
      <c r="D94" s="49">
        <v>28.6</v>
      </c>
      <c r="E94" s="49">
        <v>0.75</v>
      </c>
      <c r="F94" s="5" t="s">
        <v>114</v>
      </c>
      <c r="G94" s="5" t="s">
        <v>76</v>
      </c>
      <c r="H94" s="5" t="s">
        <v>761</v>
      </c>
      <c r="I94" s="5" t="s">
        <v>63</v>
      </c>
      <c r="J94" s="5" t="s">
        <v>64</v>
      </c>
      <c r="K94" s="5" t="s">
        <v>78</v>
      </c>
      <c r="L94" s="5" t="s">
        <v>64</v>
      </c>
      <c r="M94" s="5" t="s">
        <v>78</v>
      </c>
      <c r="N94" s="5" t="s">
        <v>64</v>
      </c>
      <c r="O94" s="5" t="s">
        <v>64</v>
      </c>
      <c r="P94" s="5" t="s">
        <v>84</v>
      </c>
      <c r="Q94" s="5" t="s">
        <v>64</v>
      </c>
      <c r="R94" s="5" t="s">
        <v>64</v>
      </c>
      <c r="S94" s="5" t="s">
        <v>64</v>
      </c>
      <c r="T94" s="5" t="s">
        <v>84</v>
      </c>
      <c r="U94" s="5" t="s">
        <v>64</v>
      </c>
      <c r="V94" s="5" t="s">
        <v>64</v>
      </c>
      <c r="W94" s="5" t="s">
        <v>64</v>
      </c>
      <c r="X94" s="5" t="s">
        <v>64</v>
      </c>
      <c r="Y94" s="5" t="s">
        <v>64</v>
      </c>
      <c r="Z94" s="5" t="s">
        <v>65</v>
      </c>
      <c r="AA94" s="5" t="s">
        <v>65</v>
      </c>
      <c r="AB94" s="5" t="s">
        <v>65</v>
      </c>
      <c r="AC94" s="5" t="s">
        <v>65</v>
      </c>
      <c r="AD94" s="5" t="s">
        <v>65</v>
      </c>
      <c r="AE94" s="5" t="s">
        <v>65</v>
      </c>
      <c r="AF94" s="5" t="s">
        <v>65</v>
      </c>
      <c r="AG94" s="5" t="s">
        <v>66</v>
      </c>
      <c r="AH94" s="5" t="s">
        <v>101</v>
      </c>
      <c r="AI94" s="5" t="s">
        <v>101</v>
      </c>
      <c r="AJ94" s="5" t="s">
        <v>65</v>
      </c>
      <c r="AK94" s="5" t="s">
        <v>66</v>
      </c>
      <c r="AL94" s="5" t="s">
        <v>65</v>
      </c>
      <c r="AM94" s="5" t="s">
        <v>66</v>
      </c>
      <c r="AN94" s="5" t="s">
        <v>66</v>
      </c>
      <c r="AO94" s="5" t="s">
        <v>65</v>
      </c>
      <c r="AP94" s="5" t="s">
        <v>85</v>
      </c>
      <c r="AQ94" s="5" t="s">
        <v>85</v>
      </c>
      <c r="AR94" s="5" t="s">
        <v>63</v>
      </c>
      <c r="AS94" s="5" t="s">
        <v>808</v>
      </c>
      <c r="AT94" s="5" t="s">
        <v>87</v>
      </c>
      <c r="AU94" s="5" t="s">
        <v>70</v>
      </c>
      <c r="AV94" s="5" t="s">
        <v>71</v>
      </c>
      <c r="AW94" s="5" t="s">
        <v>72</v>
      </c>
      <c r="AX94" s="5" t="s">
        <v>72</v>
      </c>
      <c r="AY94" s="5" t="s">
        <v>72</v>
      </c>
      <c r="AZ94" s="5" t="s">
        <v>72</v>
      </c>
      <c r="BA94" s="5" t="s">
        <v>72</v>
      </c>
      <c r="BB94" s="5" t="s">
        <v>72</v>
      </c>
      <c r="BC94" s="5" t="s">
        <v>73</v>
      </c>
      <c r="BE94" s="5" t="s">
        <v>73</v>
      </c>
    </row>
    <row r="95" spans="1:57" ht="13.2" hidden="1" x14ac:dyDescent="0.25">
      <c r="A95" s="7">
        <v>45573.503184942128</v>
      </c>
      <c r="B95" s="8" t="s">
        <v>809</v>
      </c>
      <c r="C95" s="50" t="s">
        <v>810</v>
      </c>
      <c r="D95" s="49">
        <v>12.5</v>
      </c>
      <c r="E95" s="49">
        <v>0.12</v>
      </c>
      <c r="F95" s="8" t="s">
        <v>114</v>
      </c>
      <c r="G95" s="8" t="s">
        <v>539</v>
      </c>
      <c r="H95" s="8" t="s">
        <v>631</v>
      </c>
      <c r="I95" s="8" t="s">
        <v>63</v>
      </c>
      <c r="J95" s="8" t="s">
        <v>78</v>
      </c>
      <c r="K95" s="8" t="s">
        <v>78</v>
      </c>
      <c r="L95" s="8" t="s">
        <v>64</v>
      </c>
      <c r="M95" s="8" t="s">
        <v>84</v>
      </c>
      <c r="N95" s="8" t="s">
        <v>84</v>
      </c>
      <c r="O95" s="8" t="s">
        <v>64</v>
      </c>
      <c r="P95" s="8" t="s">
        <v>84</v>
      </c>
      <c r="Q95" s="8" t="s">
        <v>64</v>
      </c>
      <c r="R95" s="8" t="s">
        <v>64</v>
      </c>
      <c r="S95" s="8" t="s">
        <v>84</v>
      </c>
      <c r="T95" s="8" t="s">
        <v>64</v>
      </c>
      <c r="U95" s="8" t="s">
        <v>84</v>
      </c>
      <c r="V95" s="8" t="s">
        <v>84</v>
      </c>
      <c r="W95" s="8" t="s">
        <v>84</v>
      </c>
      <c r="X95" s="8" t="s">
        <v>64</v>
      </c>
      <c r="Y95" s="8" t="s">
        <v>64</v>
      </c>
      <c r="Z95" s="8" t="s">
        <v>65</v>
      </c>
      <c r="AA95" s="8" t="s">
        <v>65</v>
      </c>
      <c r="AB95" s="8" t="s">
        <v>101</v>
      </c>
      <c r="AC95" s="8" t="s">
        <v>66</v>
      </c>
      <c r="AD95" s="8" t="s">
        <v>66</v>
      </c>
      <c r="AE95" s="8" t="s">
        <v>66</v>
      </c>
      <c r="AF95" s="8" t="s">
        <v>66</v>
      </c>
      <c r="AG95" s="8" t="s">
        <v>65</v>
      </c>
      <c r="AH95" s="8" t="s">
        <v>66</v>
      </c>
      <c r="AI95" s="8" t="s">
        <v>79</v>
      </c>
      <c r="AJ95" s="8" t="s">
        <v>66</v>
      </c>
      <c r="AK95" s="8" t="s">
        <v>65</v>
      </c>
      <c r="AL95" s="8" t="s">
        <v>65</v>
      </c>
      <c r="AM95" s="8" t="s">
        <v>65</v>
      </c>
      <c r="AN95" s="8" t="s">
        <v>66</v>
      </c>
      <c r="AO95" s="8" t="s">
        <v>66</v>
      </c>
      <c r="AP95" s="8" t="s">
        <v>67</v>
      </c>
      <c r="AQ95" s="8" t="s">
        <v>67</v>
      </c>
      <c r="AR95" s="8" t="s">
        <v>86</v>
      </c>
      <c r="AS95" s="8" t="s">
        <v>81</v>
      </c>
      <c r="AT95" s="8" t="s">
        <v>69</v>
      </c>
      <c r="AU95" s="8" t="s">
        <v>70</v>
      </c>
      <c r="AV95" s="8" t="s">
        <v>71</v>
      </c>
      <c r="AW95" s="8" t="s">
        <v>73</v>
      </c>
      <c r="AX95" s="8" t="s">
        <v>73</v>
      </c>
      <c r="AY95" s="8" t="s">
        <v>73</v>
      </c>
      <c r="AZ95" s="8" t="s">
        <v>72</v>
      </c>
      <c r="BA95" s="8" t="s">
        <v>73</v>
      </c>
      <c r="BB95" s="8" t="s">
        <v>73</v>
      </c>
      <c r="BC95" s="8" t="s">
        <v>73</v>
      </c>
      <c r="BE95" s="8" t="s">
        <v>73</v>
      </c>
    </row>
    <row r="96" spans="1:57" ht="13.2" hidden="1" x14ac:dyDescent="0.25">
      <c r="A96" s="4">
        <v>45573.503455960643</v>
      </c>
      <c r="B96" s="5" t="s">
        <v>811</v>
      </c>
      <c r="C96" s="48" t="s">
        <v>812</v>
      </c>
      <c r="D96" s="49">
        <v>75.89</v>
      </c>
      <c r="E96" s="49">
        <v>0.42</v>
      </c>
      <c r="F96" s="5" t="s">
        <v>114</v>
      </c>
      <c r="G96" s="5" t="s">
        <v>76</v>
      </c>
      <c r="H96" s="5" t="s">
        <v>614</v>
      </c>
      <c r="I96" s="5" t="s">
        <v>63</v>
      </c>
      <c r="J96" s="5" t="s">
        <v>64</v>
      </c>
      <c r="K96" s="5" t="s">
        <v>84</v>
      </c>
      <c r="L96" s="5" t="s">
        <v>64</v>
      </c>
      <c r="M96" s="5" t="s">
        <v>78</v>
      </c>
      <c r="N96" s="5" t="s">
        <v>64</v>
      </c>
      <c r="O96" s="5" t="s">
        <v>64</v>
      </c>
      <c r="P96" s="5" t="s">
        <v>64</v>
      </c>
      <c r="Q96" s="5" t="s">
        <v>64</v>
      </c>
      <c r="R96" s="5" t="s">
        <v>64</v>
      </c>
      <c r="S96" s="5" t="s">
        <v>64</v>
      </c>
      <c r="T96" s="5" t="s">
        <v>64</v>
      </c>
      <c r="U96" s="5" t="s">
        <v>64</v>
      </c>
      <c r="V96" s="5" t="s">
        <v>64</v>
      </c>
      <c r="W96" s="5" t="s">
        <v>64</v>
      </c>
      <c r="X96" s="5" t="s">
        <v>84</v>
      </c>
      <c r="Y96" s="5" t="s">
        <v>64</v>
      </c>
      <c r="Z96" s="5" t="s">
        <v>65</v>
      </c>
      <c r="AA96" s="5" t="s">
        <v>65</v>
      </c>
      <c r="AB96" s="5" t="s">
        <v>66</v>
      </c>
      <c r="AC96" s="5" t="s">
        <v>65</v>
      </c>
      <c r="AD96" s="5" t="s">
        <v>65</v>
      </c>
      <c r="AE96" s="5" t="s">
        <v>65</v>
      </c>
      <c r="AF96" s="5" t="s">
        <v>65</v>
      </c>
      <c r="AG96" s="5" t="s">
        <v>65</v>
      </c>
      <c r="AH96" s="5" t="s">
        <v>66</v>
      </c>
      <c r="AI96" s="5" t="s">
        <v>101</v>
      </c>
      <c r="AJ96" s="5" t="s">
        <v>65</v>
      </c>
      <c r="AK96" s="5" t="s">
        <v>65</v>
      </c>
      <c r="AL96" s="5" t="s">
        <v>65</v>
      </c>
      <c r="AM96" s="5" t="s">
        <v>65</v>
      </c>
      <c r="AN96" s="5" t="s">
        <v>66</v>
      </c>
      <c r="AO96" s="5" t="s">
        <v>66</v>
      </c>
      <c r="AP96" s="5" t="s">
        <v>67</v>
      </c>
      <c r="AQ96" s="5" t="s">
        <v>67</v>
      </c>
      <c r="AR96" s="5" t="s">
        <v>63</v>
      </c>
      <c r="AS96" s="5" t="s">
        <v>68</v>
      </c>
      <c r="AT96" s="5" t="s">
        <v>87</v>
      </c>
      <c r="AU96" s="5" t="s">
        <v>93</v>
      </c>
      <c r="AV96" s="5" t="s">
        <v>71</v>
      </c>
      <c r="AW96" s="5" t="s">
        <v>72</v>
      </c>
      <c r="AX96" s="5" t="s">
        <v>72</v>
      </c>
      <c r="AY96" s="5" t="s">
        <v>72</v>
      </c>
      <c r="AZ96" s="5" t="s">
        <v>72</v>
      </c>
      <c r="BA96" s="5" t="s">
        <v>72</v>
      </c>
      <c r="BB96" s="5" t="s">
        <v>73</v>
      </c>
      <c r="BC96" s="5" t="s">
        <v>73</v>
      </c>
      <c r="BE96" s="5" t="s">
        <v>73</v>
      </c>
    </row>
    <row r="97" spans="1:64" ht="13.2" hidden="1" x14ac:dyDescent="0.25">
      <c r="A97" s="7">
        <v>45573.503981550923</v>
      </c>
      <c r="B97" s="8" t="s">
        <v>813</v>
      </c>
      <c r="C97" s="50" t="s">
        <v>814</v>
      </c>
      <c r="D97" s="49">
        <v>100</v>
      </c>
      <c r="E97" s="49">
        <v>0.75</v>
      </c>
      <c r="F97" s="8" t="s">
        <v>114</v>
      </c>
      <c r="G97" s="8" t="s">
        <v>291</v>
      </c>
      <c r="H97" s="8" t="s">
        <v>614</v>
      </c>
      <c r="I97" s="8" t="s">
        <v>63</v>
      </c>
      <c r="J97" s="8" t="s">
        <v>78</v>
      </c>
      <c r="K97" s="8" t="s">
        <v>78</v>
      </c>
      <c r="L97" s="8" t="s">
        <v>64</v>
      </c>
      <c r="M97" s="8" t="s">
        <v>84</v>
      </c>
      <c r="N97" s="8" t="s">
        <v>64</v>
      </c>
      <c r="O97" s="8" t="s">
        <v>64</v>
      </c>
      <c r="P97" s="8" t="s">
        <v>84</v>
      </c>
      <c r="Q97" s="8" t="s">
        <v>64</v>
      </c>
      <c r="R97" s="8" t="s">
        <v>64</v>
      </c>
      <c r="S97" s="8" t="s">
        <v>64</v>
      </c>
      <c r="T97" s="8" t="s">
        <v>64</v>
      </c>
      <c r="U97" s="8" t="s">
        <v>64</v>
      </c>
      <c r="V97" s="8" t="s">
        <v>84</v>
      </c>
      <c r="W97" s="8" t="s">
        <v>64</v>
      </c>
      <c r="X97" s="8" t="s">
        <v>64</v>
      </c>
      <c r="Y97" s="8" t="s">
        <v>64</v>
      </c>
      <c r="Z97" s="8" t="s">
        <v>65</v>
      </c>
      <c r="AA97" s="8" t="s">
        <v>66</v>
      </c>
      <c r="AB97" s="8" t="s">
        <v>66</v>
      </c>
      <c r="AC97" s="8" t="s">
        <v>65</v>
      </c>
      <c r="AD97" s="8" t="s">
        <v>65</v>
      </c>
      <c r="AE97" s="8" t="s">
        <v>65</v>
      </c>
      <c r="AF97" s="8" t="s">
        <v>65</v>
      </c>
      <c r="AG97" s="8" t="s">
        <v>66</v>
      </c>
      <c r="AH97" s="8" t="s">
        <v>66</v>
      </c>
      <c r="AI97" s="8" t="s">
        <v>79</v>
      </c>
      <c r="AJ97" s="8" t="s">
        <v>66</v>
      </c>
      <c r="AK97" s="8" t="s">
        <v>66</v>
      </c>
      <c r="AL97" s="8" t="s">
        <v>66</v>
      </c>
      <c r="AM97" s="8" t="s">
        <v>65</v>
      </c>
      <c r="AN97" s="8" t="s">
        <v>65</v>
      </c>
      <c r="AO97" s="8" t="s">
        <v>66</v>
      </c>
      <c r="AP97" s="8" t="s">
        <v>67</v>
      </c>
      <c r="AQ97" s="8" t="s">
        <v>67</v>
      </c>
      <c r="AR97" s="8" t="s">
        <v>63</v>
      </c>
      <c r="AS97" s="8" t="s">
        <v>68</v>
      </c>
      <c r="AT97" s="8" t="s">
        <v>87</v>
      </c>
      <c r="AU97" s="8" t="s">
        <v>93</v>
      </c>
      <c r="AV97" s="8" t="s">
        <v>132</v>
      </c>
      <c r="AW97" s="8" t="s">
        <v>72</v>
      </c>
      <c r="AX97" s="8" t="s">
        <v>73</v>
      </c>
      <c r="AY97" s="8" t="s">
        <v>73</v>
      </c>
      <c r="AZ97" s="8" t="s">
        <v>63</v>
      </c>
      <c r="BA97" s="8" t="s">
        <v>73</v>
      </c>
      <c r="BB97" s="8" t="s">
        <v>73</v>
      </c>
      <c r="BC97" s="8" t="s">
        <v>73</v>
      </c>
      <c r="BE97" s="8" t="s">
        <v>73</v>
      </c>
    </row>
    <row r="98" spans="1:64" ht="13.2" x14ac:dyDescent="0.25">
      <c r="A98" s="4">
        <v>45573.50678747685</v>
      </c>
      <c r="B98" s="5" t="s">
        <v>815</v>
      </c>
      <c r="C98" s="48" t="s">
        <v>816</v>
      </c>
      <c r="D98" s="49">
        <v>31.25</v>
      </c>
      <c r="E98" s="49">
        <v>0.21</v>
      </c>
      <c r="F98" s="5" t="s">
        <v>114</v>
      </c>
      <c r="G98" s="5" t="s">
        <v>76</v>
      </c>
      <c r="H98" s="5" t="s">
        <v>631</v>
      </c>
      <c r="I98" s="5" t="s">
        <v>73</v>
      </c>
      <c r="J98" s="5" t="s">
        <v>145</v>
      </c>
      <c r="K98" s="5" t="s">
        <v>78</v>
      </c>
      <c r="L98" s="5" t="s">
        <v>64</v>
      </c>
      <c r="M98" s="5" t="s">
        <v>78</v>
      </c>
      <c r="N98" s="5" t="s">
        <v>64</v>
      </c>
      <c r="O98" s="5" t="s">
        <v>84</v>
      </c>
      <c r="P98" s="5" t="s">
        <v>84</v>
      </c>
      <c r="Q98" s="5" t="s">
        <v>84</v>
      </c>
      <c r="R98" s="5" t="s">
        <v>64</v>
      </c>
      <c r="S98" s="5" t="s">
        <v>64</v>
      </c>
      <c r="T98" s="5" t="s">
        <v>64</v>
      </c>
      <c r="U98" s="5" t="s">
        <v>64</v>
      </c>
      <c r="V98" s="5" t="s">
        <v>64</v>
      </c>
      <c r="W98" s="5" t="s">
        <v>64</v>
      </c>
      <c r="X98" s="5" t="s">
        <v>64</v>
      </c>
      <c r="Y98" s="5" t="s">
        <v>64</v>
      </c>
      <c r="Z98" s="5" t="s">
        <v>65</v>
      </c>
      <c r="AA98" s="5" t="s">
        <v>65</v>
      </c>
      <c r="AB98" s="5" t="s">
        <v>65</v>
      </c>
      <c r="AC98" s="5" t="s">
        <v>65</v>
      </c>
      <c r="AD98" s="5" t="s">
        <v>65</v>
      </c>
      <c r="AE98" s="5" t="s">
        <v>65</v>
      </c>
      <c r="AF98" s="5" t="s">
        <v>65</v>
      </c>
      <c r="AG98" s="5" t="s">
        <v>65</v>
      </c>
      <c r="AH98" s="5" t="s">
        <v>66</v>
      </c>
      <c r="AI98" s="5" t="s">
        <v>101</v>
      </c>
      <c r="AJ98" s="5" t="s">
        <v>65</v>
      </c>
      <c r="AK98" s="5" t="s">
        <v>65</v>
      </c>
      <c r="AL98" s="5" t="s">
        <v>66</v>
      </c>
      <c r="AM98" s="5" t="s">
        <v>65</v>
      </c>
      <c r="AN98" s="5" t="s">
        <v>66</v>
      </c>
      <c r="AO98" s="5" t="s">
        <v>66</v>
      </c>
      <c r="AP98" s="5" t="s">
        <v>67</v>
      </c>
      <c r="AQ98" s="5" t="s">
        <v>67</v>
      </c>
      <c r="AR98" s="5" t="s">
        <v>63</v>
      </c>
      <c r="AS98" s="5" t="s">
        <v>68</v>
      </c>
      <c r="AT98" s="5" t="s">
        <v>69</v>
      </c>
      <c r="AU98" s="5" t="s">
        <v>80</v>
      </c>
      <c r="AV98" s="5" t="s">
        <v>71</v>
      </c>
      <c r="AW98" s="5" t="s">
        <v>73</v>
      </c>
      <c r="AX98" s="5" t="s">
        <v>72</v>
      </c>
      <c r="AY98" s="5" t="s">
        <v>72</v>
      </c>
      <c r="AZ98" s="5" t="s">
        <v>73</v>
      </c>
      <c r="BA98" s="5" t="s">
        <v>72</v>
      </c>
      <c r="BB98" s="5" t="s">
        <v>73</v>
      </c>
      <c r="BC98" s="5" t="s">
        <v>73</v>
      </c>
      <c r="BE98" s="5" t="s">
        <v>73</v>
      </c>
    </row>
    <row r="99" spans="1:64" ht="13.2" x14ac:dyDescent="0.25">
      <c r="A99" s="7">
        <v>45573.506889930555</v>
      </c>
      <c r="B99" s="8" t="s">
        <v>817</v>
      </c>
      <c r="C99" s="50" t="s">
        <v>818</v>
      </c>
      <c r="D99" s="49">
        <v>14.29</v>
      </c>
      <c r="E99" s="49">
        <v>0.13</v>
      </c>
      <c r="F99" s="8" t="s">
        <v>114</v>
      </c>
      <c r="G99" s="8" t="s">
        <v>76</v>
      </c>
      <c r="H99" s="8" t="s">
        <v>614</v>
      </c>
      <c r="I99" s="8" t="s">
        <v>73</v>
      </c>
      <c r="J99" s="8" t="s">
        <v>64</v>
      </c>
      <c r="K99" s="8" t="s">
        <v>84</v>
      </c>
      <c r="L99" s="8" t="s">
        <v>64</v>
      </c>
      <c r="M99" s="8" t="s">
        <v>84</v>
      </c>
      <c r="N99" s="8" t="s">
        <v>64</v>
      </c>
      <c r="O99" s="8" t="s">
        <v>78</v>
      </c>
      <c r="P99" s="8" t="s">
        <v>84</v>
      </c>
      <c r="Q99" s="8" t="s">
        <v>64</v>
      </c>
      <c r="R99" s="8" t="s">
        <v>64</v>
      </c>
      <c r="S99" s="8" t="s">
        <v>64</v>
      </c>
      <c r="T99" s="8" t="s">
        <v>64</v>
      </c>
      <c r="U99" s="8" t="s">
        <v>78</v>
      </c>
      <c r="V99" s="8" t="s">
        <v>64</v>
      </c>
      <c r="W99" s="8" t="s">
        <v>78</v>
      </c>
      <c r="X99" s="8" t="s">
        <v>84</v>
      </c>
      <c r="Y99" s="8" t="s">
        <v>78</v>
      </c>
      <c r="Z99" s="8" t="s">
        <v>65</v>
      </c>
      <c r="AA99" s="8" t="s">
        <v>65</v>
      </c>
      <c r="AB99" s="8" t="s">
        <v>66</v>
      </c>
      <c r="AC99" s="8" t="s">
        <v>65</v>
      </c>
      <c r="AD99" s="8" t="s">
        <v>65</v>
      </c>
      <c r="AE99" s="8" t="s">
        <v>65</v>
      </c>
      <c r="AF99" s="8" t="s">
        <v>79</v>
      </c>
      <c r="AG99" s="8" t="s">
        <v>65</v>
      </c>
      <c r="AH99" s="8" t="s">
        <v>65</v>
      </c>
      <c r="AI99" s="8" t="s">
        <v>101</v>
      </c>
      <c r="AJ99" s="8" t="s">
        <v>66</v>
      </c>
      <c r="AK99" s="8" t="s">
        <v>79</v>
      </c>
      <c r="AL99" s="8" t="s">
        <v>65</v>
      </c>
      <c r="AM99" s="8" t="s">
        <v>65</v>
      </c>
      <c r="AN99" s="8" t="s">
        <v>79</v>
      </c>
      <c r="AO99" s="8" t="s">
        <v>65</v>
      </c>
      <c r="AP99" s="8" t="s">
        <v>67</v>
      </c>
      <c r="AQ99" s="8" t="s">
        <v>67</v>
      </c>
      <c r="AR99" s="8" t="s">
        <v>73</v>
      </c>
      <c r="AS99" s="8" t="s">
        <v>819</v>
      </c>
      <c r="AT99" s="8" t="s">
        <v>69</v>
      </c>
      <c r="AU99" s="8" t="s">
        <v>93</v>
      </c>
      <c r="AV99" s="8" t="s">
        <v>132</v>
      </c>
      <c r="AW99" s="8" t="s">
        <v>73</v>
      </c>
      <c r="AX99" s="8" t="s">
        <v>73</v>
      </c>
      <c r="AY99" s="8" t="s">
        <v>72</v>
      </c>
      <c r="AZ99" s="8" t="s">
        <v>72</v>
      </c>
      <c r="BA99" s="8" t="s">
        <v>72</v>
      </c>
      <c r="BB99" s="8" t="s">
        <v>73</v>
      </c>
      <c r="BC99" s="8" t="s">
        <v>73</v>
      </c>
      <c r="BE99" s="8" t="s">
        <v>73</v>
      </c>
    </row>
    <row r="100" spans="1:64" ht="13.2" x14ac:dyDescent="0.25">
      <c r="A100" s="4">
        <v>45573.507382685188</v>
      </c>
      <c r="B100" s="5" t="s">
        <v>820</v>
      </c>
      <c r="C100" s="48" t="s">
        <v>821</v>
      </c>
      <c r="D100" s="49">
        <v>100</v>
      </c>
      <c r="E100" s="49">
        <v>0.46</v>
      </c>
      <c r="F100" s="5" t="s">
        <v>114</v>
      </c>
      <c r="G100" s="5" t="s">
        <v>76</v>
      </c>
      <c r="H100" s="5" t="s">
        <v>631</v>
      </c>
      <c r="I100" s="5" t="s">
        <v>73</v>
      </c>
      <c r="J100" s="5" t="s">
        <v>64</v>
      </c>
      <c r="K100" s="5" t="s">
        <v>84</v>
      </c>
      <c r="L100" s="5" t="s">
        <v>64</v>
      </c>
      <c r="M100" s="5" t="s">
        <v>64</v>
      </c>
      <c r="N100" s="5" t="s">
        <v>64</v>
      </c>
      <c r="O100" s="5" t="s">
        <v>84</v>
      </c>
      <c r="P100" s="5" t="s">
        <v>84</v>
      </c>
      <c r="Q100" s="5" t="s">
        <v>84</v>
      </c>
      <c r="R100" s="5" t="s">
        <v>84</v>
      </c>
      <c r="S100" s="5" t="s">
        <v>64</v>
      </c>
      <c r="T100" s="5" t="s">
        <v>64</v>
      </c>
      <c r="U100" s="5" t="s">
        <v>64</v>
      </c>
      <c r="V100" s="5" t="s">
        <v>64</v>
      </c>
      <c r="W100" s="5" t="s">
        <v>64</v>
      </c>
      <c r="X100" s="5" t="s">
        <v>84</v>
      </c>
      <c r="Y100" s="5" t="s">
        <v>64</v>
      </c>
      <c r="Z100" s="5" t="s">
        <v>66</v>
      </c>
      <c r="AA100" s="5" t="s">
        <v>65</v>
      </c>
      <c r="AB100" s="5" t="s">
        <v>65</v>
      </c>
      <c r="AC100" s="5" t="s">
        <v>66</v>
      </c>
      <c r="AD100" s="5" t="s">
        <v>66</v>
      </c>
      <c r="AE100" s="5" t="s">
        <v>65</v>
      </c>
      <c r="AF100" s="5" t="s">
        <v>65</v>
      </c>
      <c r="AG100" s="5" t="s">
        <v>65</v>
      </c>
      <c r="AH100" s="5" t="s">
        <v>66</v>
      </c>
      <c r="AI100" s="5" t="s">
        <v>101</v>
      </c>
      <c r="AJ100" s="5" t="s">
        <v>65</v>
      </c>
      <c r="AK100" s="5" t="s">
        <v>66</v>
      </c>
      <c r="AL100" s="5" t="s">
        <v>65</v>
      </c>
      <c r="AM100" s="5" t="s">
        <v>66</v>
      </c>
      <c r="AN100" s="5" t="s">
        <v>66</v>
      </c>
      <c r="AO100" s="5" t="s">
        <v>66</v>
      </c>
      <c r="AP100" s="5" t="s">
        <v>67</v>
      </c>
      <c r="AQ100" s="5" t="s">
        <v>67</v>
      </c>
      <c r="AR100" s="5" t="s">
        <v>86</v>
      </c>
      <c r="AS100" s="5" t="s">
        <v>115</v>
      </c>
      <c r="AT100" s="5" t="s">
        <v>87</v>
      </c>
      <c r="AU100" s="5" t="s">
        <v>70</v>
      </c>
      <c r="AV100" s="5" t="s">
        <v>71</v>
      </c>
      <c r="AW100" s="5" t="s">
        <v>73</v>
      </c>
      <c r="AX100" s="5" t="s">
        <v>73</v>
      </c>
      <c r="AY100" s="5" t="s">
        <v>73</v>
      </c>
      <c r="AZ100" s="5" t="s">
        <v>73</v>
      </c>
      <c r="BA100" s="5" t="s">
        <v>63</v>
      </c>
      <c r="BB100" s="5" t="s">
        <v>63</v>
      </c>
      <c r="BC100" s="5" t="s">
        <v>73</v>
      </c>
      <c r="BE100" s="5" t="s">
        <v>73</v>
      </c>
    </row>
    <row r="101" spans="1:64" ht="13.2" hidden="1" x14ac:dyDescent="0.25">
      <c r="A101" s="7">
        <v>45573.50919975694</v>
      </c>
      <c r="B101" s="8" t="s">
        <v>822</v>
      </c>
      <c r="C101" s="50" t="s">
        <v>823</v>
      </c>
      <c r="D101" s="49">
        <v>10.7</v>
      </c>
      <c r="E101" s="49">
        <v>0.57999999999999996</v>
      </c>
      <c r="F101" s="8" t="s">
        <v>114</v>
      </c>
      <c r="G101" s="8" t="s">
        <v>291</v>
      </c>
      <c r="H101" s="8" t="s">
        <v>631</v>
      </c>
      <c r="I101" s="8" t="s">
        <v>63</v>
      </c>
      <c r="J101" s="8" t="s">
        <v>64</v>
      </c>
      <c r="K101" s="8" t="s">
        <v>64</v>
      </c>
      <c r="L101" s="8" t="s">
        <v>64</v>
      </c>
      <c r="M101" s="8" t="s">
        <v>78</v>
      </c>
      <c r="N101" s="8" t="s">
        <v>64</v>
      </c>
      <c r="O101" s="8" t="s">
        <v>64</v>
      </c>
      <c r="P101" s="8" t="s">
        <v>78</v>
      </c>
      <c r="Q101" s="8" t="s">
        <v>64</v>
      </c>
      <c r="R101" s="8" t="s">
        <v>64</v>
      </c>
      <c r="S101" s="8" t="s">
        <v>64</v>
      </c>
      <c r="T101" s="8" t="s">
        <v>64</v>
      </c>
      <c r="U101" s="8" t="s">
        <v>84</v>
      </c>
      <c r="V101" s="8" t="s">
        <v>64</v>
      </c>
      <c r="W101" s="8" t="s">
        <v>64</v>
      </c>
      <c r="X101" s="8" t="s">
        <v>64</v>
      </c>
      <c r="Y101" s="8" t="s">
        <v>64</v>
      </c>
      <c r="Z101" s="8" t="s">
        <v>65</v>
      </c>
      <c r="AA101" s="8" t="s">
        <v>65</v>
      </c>
      <c r="AB101" s="8" t="s">
        <v>66</v>
      </c>
      <c r="AC101" s="8" t="s">
        <v>65</v>
      </c>
      <c r="AD101" s="8" t="s">
        <v>65</v>
      </c>
      <c r="AE101" s="8" t="s">
        <v>65</v>
      </c>
      <c r="AF101" s="8" t="s">
        <v>66</v>
      </c>
      <c r="AG101" s="8" t="s">
        <v>65</v>
      </c>
      <c r="AH101" s="8" t="s">
        <v>66</v>
      </c>
      <c r="AI101" s="8" t="s">
        <v>101</v>
      </c>
      <c r="AJ101" s="8" t="s">
        <v>65</v>
      </c>
      <c r="AK101" s="8" t="s">
        <v>65</v>
      </c>
      <c r="AL101" s="8" t="s">
        <v>66</v>
      </c>
      <c r="AM101" s="8" t="s">
        <v>65</v>
      </c>
      <c r="AN101" s="8" t="s">
        <v>65</v>
      </c>
      <c r="AO101" s="8" t="s">
        <v>65</v>
      </c>
      <c r="AP101" s="8" t="s">
        <v>67</v>
      </c>
      <c r="AQ101" s="8" t="s">
        <v>67</v>
      </c>
      <c r="AR101" s="8" t="s">
        <v>86</v>
      </c>
      <c r="AS101" s="8" t="s">
        <v>68</v>
      </c>
      <c r="AT101" s="8" t="s">
        <v>69</v>
      </c>
      <c r="AU101" s="8" t="s">
        <v>70</v>
      </c>
      <c r="AV101" s="8" t="s">
        <v>71</v>
      </c>
      <c r="AW101" s="8" t="s">
        <v>73</v>
      </c>
      <c r="AX101" s="8" t="s">
        <v>63</v>
      </c>
      <c r="AY101" s="8" t="s">
        <v>73</v>
      </c>
      <c r="AZ101" s="8" t="s">
        <v>63</v>
      </c>
      <c r="BA101" s="8" t="s">
        <v>73</v>
      </c>
      <c r="BB101" s="8" t="s">
        <v>63</v>
      </c>
      <c r="BC101" s="8" t="s">
        <v>73</v>
      </c>
      <c r="BE101" s="8" t="s">
        <v>73</v>
      </c>
    </row>
    <row r="102" spans="1:64" ht="13.2" hidden="1" x14ac:dyDescent="0.25">
      <c r="A102" s="4">
        <v>45573.512572037042</v>
      </c>
      <c r="B102" s="5" t="s">
        <v>824</v>
      </c>
      <c r="C102" s="48" t="s">
        <v>825</v>
      </c>
      <c r="D102" s="49">
        <v>42.86</v>
      </c>
      <c r="E102" s="49">
        <v>1.2999999999999999E-2</v>
      </c>
      <c r="F102" s="5" t="s">
        <v>423</v>
      </c>
      <c r="G102" s="5" t="s">
        <v>76</v>
      </c>
      <c r="H102" s="5" t="s">
        <v>631</v>
      </c>
      <c r="I102" s="5" t="s">
        <v>63</v>
      </c>
      <c r="J102" s="5" t="s">
        <v>64</v>
      </c>
      <c r="K102" s="5" t="s">
        <v>64</v>
      </c>
      <c r="L102" s="5" t="s">
        <v>64</v>
      </c>
      <c r="M102" s="5" t="s">
        <v>84</v>
      </c>
      <c r="N102" s="5" t="s">
        <v>64</v>
      </c>
      <c r="O102" s="5" t="s">
        <v>84</v>
      </c>
      <c r="P102" s="5" t="s">
        <v>64</v>
      </c>
      <c r="Q102" s="5" t="s">
        <v>64</v>
      </c>
      <c r="R102" s="5" t="s">
        <v>64</v>
      </c>
      <c r="S102" s="5" t="s">
        <v>64</v>
      </c>
      <c r="T102" s="5" t="s">
        <v>64</v>
      </c>
      <c r="U102" s="5" t="s">
        <v>84</v>
      </c>
      <c r="V102" s="5" t="s">
        <v>84</v>
      </c>
      <c r="W102" s="5" t="s">
        <v>64</v>
      </c>
      <c r="X102" s="5" t="s">
        <v>64</v>
      </c>
      <c r="Y102" s="5" t="s">
        <v>64</v>
      </c>
      <c r="Z102" s="5" t="s">
        <v>65</v>
      </c>
      <c r="AA102" s="5" t="s">
        <v>65</v>
      </c>
      <c r="AB102" s="5" t="s">
        <v>65</v>
      </c>
      <c r="AC102" s="5" t="s">
        <v>65</v>
      </c>
      <c r="AD102" s="5" t="s">
        <v>65</v>
      </c>
      <c r="AE102" s="5" t="s">
        <v>65</v>
      </c>
      <c r="AF102" s="5" t="s">
        <v>65</v>
      </c>
      <c r="AG102" s="5" t="s">
        <v>65</v>
      </c>
      <c r="AH102" s="5" t="s">
        <v>65</v>
      </c>
      <c r="AI102" s="5" t="s">
        <v>101</v>
      </c>
      <c r="AJ102" s="5" t="s">
        <v>65</v>
      </c>
      <c r="AK102" s="5" t="s">
        <v>65</v>
      </c>
      <c r="AL102" s="5" t="s">
        <v>65</v>
      </c>
      <c r="AM102" s="5" t="s">
        <v>65</v>
      </c>
      <c r="AN102" s="5" t="s">
        <v>65</v>
      </c>
      <c r="AO102" s="5" t="s">
        <v>65</v>
      </c>
      <c r="AP102" s="5" t="s">
        <v>85</v>
      </c>
      <c r="AQ102" s="5" t="s">
        <v>85</v>
      </c>
      <c r="AR102" s="5" t="s">
        <v>63</v>
      </c>
      <c r="AS102" s="5" t="s">
        <v>115</v>
      </c>
      <c r="AT102" s="5" t="s">
        <v>69</v>
      </c>
      <c r="AU102" s="5" t="s">
        <v>70</v>
      </c>
      <c r="AV102" s="5" t="s">
        <v>71</v>
      </c>
      <c r="AW102" s="5" t="s">
        <v>73</v>
      </c>
      <c r="AX102" s="5" t="s">
        <v>73</v>
      </c>
      <c r="AY102" s="5" t="s">
        <v>72</v>
      </c>
      <c r="AZ102" s="5" t="s">
        <v>72</v>
      </c>
      <c r="BA102" s="5" t="s">
        <v>72</v>
      </c>
      <c r="BB102" s="5" t="s">
        <v>73</v>
      </c>
      <c r="BC102" s="5" t="s">
        <v>73</v>
      </c>
      <c r="BE102" s="5" t="s">
        <v>73</v>
      </c>
    </row>
    <row r="103" spans="1:64" ht="13.2" hidden="1" x14ac:dyDescent="0.25">
      <c r="A103" s="7">
        <v>45573.512855023146</v>
      </c>
      <c r="B103" s="8" t="s">
        <v>826</v>
      </c>
      <c r="C103" s="50" t="s">
        <v>827</v>
      </c>
      <c r="D103" s="49">
        <v>100</v>
      </c>
      <c r="E103" s="49">
        <v>0.38</v>
      </c>
      <c r="F103" s="8" t="s">
        <v>423</v>
      </c>
      <c r="G103" s="8" t="s">
        <v>76</v>
      </c>
      <c r="H103" s="8" t="s">
        <v>631</v>
      </c>
      <c r="I103" s="8" t="s">
        <v>63</v>
      </c>
      <c r="J103" s="8" t="s">
        <v>64</v>
      </c>
      <c r="K103" s="8" t="s">
        <v>64</v>
      </c>
      <c r="L103" s="8" t="s">
        <v>64</v>
      </c>
      <c r="M103" s="8" t="s">
        <v>84</v>
      </c>
      <c r="N103" s="8" t="s">
        <v>64</v>
      </c>
      <c r="O103" s="8" t="s">
        <v>64</v>
      </c>
      <c r="P103" s="8" t="s">
        <v>84</v>
      </c>
      <c r="Q103" s="8" t="s">
        <v>64</v>
      </c>
      <c r="R103" s="8" t="s">
        <v>84</v>
      </c>
      <c r="S103" s="8" t="s">
        <v>64</v>
      </c>
      <c r="T103" s="8" t="s">
        <v>64</v>
      </c>
      <c r="U103" s="8" t="s">
        <v>64</v>
      </c>
      <c r="V103" s="8" t="s">
        <v>64</v>
      </c>
      <c r="W103" s="8" t="s">
        <v>84</v>
      </c>
      <c r="X103" s="8" t="s">
        <v>64</v>
      </c>
      <c r="Y103" s="8" t="s">
        <v>84</v>
      </c>
      <c r="Z103" s="8" t="s">
        <v>66</v>
      </c>
      <c r="AA103" s="8" t="s">
        <v>65</v>
      </c>
      <c r="AB103" s="8" t="s">
        <v>66</v>
      </c>
      <c r="AC103" s="8" t="s">
        <v>66</v>
      </c>
      <c r="AD103" s="8" t="s">
        <v>66</v>
      </c>
      <c r="AE103" s="8" t="s">
        <v>65</v>
      </c>
      <c r="AF103" s="8" t="s">
        <v>66</v>
      </c>
      <c r="AG103" s="8" t="s">
        <v>66</v>
      </c>
      <c r="AH103" s="8" t="s">
        <v>66</v>
      </c>
      <c r="AI103" s="8" t="s">
        <v>79</v>
      </c>
      <c r="AJ103" s="8" t="s">
        <v>66</v>
      </c>
      <c r="AK103" s="8" t="s">
        <v>65</v>
      </c>
      <c r="AL103" s="8" t="s">
        <v>66</v>
      </c>
      <c r="AM103" s="8" t="s">
        <v>66</v>
      </c>
      <c r="AN103" s="8" t="s">
        <v>66</v>
      </c>
      <c r="AO103" s="8" t="s">
        <v>66</v>
      </c>
      <c r="AP103" s="8" t="s">
        <v>67</v>
      </c>
      <c r="AQ103" s="8" t="s">
        <v>80</v>
      </c>
      <c r="AR103" s="8" t="s">
        <v>86</v>
      </c>
      <c r="AS103" s="8" t="s">
        <v>68</v>
      </c>
      <c r="AT103" s="8" t="s">
        <v>87</v>
      </c>
      <c r="AU103" s="8" t="s">
        <v>67</v>
      </c>
      <c r="AV103" s="8" t="s">
        <v>71</v>
      </c>
      <c r="AW103" s="8" t="s">
        <v>72</v>
      </c>
      <c r="AX103" s="8" t="s">
        <v>72</v>
      </c>
      <c r="AY103" s="8" t="s">
        <v>72</v>
      </c>
      <c r="AZ103" s="8" t="s">
        <v>63</v>
      </c>
      <c r="BA103" s="8" t="s">
        <v>72</v>
      </c>
      <c r="BB103" s="8" t="s">
        <v>72</v>
      </c>
      <c r="BC103" s="8" t="s">
        <v>73</v>
      </c>
      <c r="BE103" s="8" t="s">
        <v>73</v>
      </c>
    </row>
    <row r="104" spans="1:64" ht="13.2" x14ac:dyDescent="0.25">
      <c r="A104" s="4">
        <v>45573.515287858798</v>
      </c>
      <c r="B104" s="5" t="s">
        <v>828</v>
      </c>
      <c r="C104" s="48" t="s">
        <v>829</v>
      </c>
      <c r="D104" s="49">
        <v>100</v>
      </c>
      <c r="E104" s="49">
        <v>0.92</v>
      </c>
      <c r="F104" s="5" t="s">
        <v>114</v>
      </c>
      <c r="G104" s="5" t="s">
        <v>76</v>
      </c>
      <c r="H104" s="5" t="s">
        <v>614</v>
      </c>
      <c r="I104" s="5" t="s">
        <v>73</v>
      </c>
      <c r="J104" s="5" t="s">
        <v>78</v>
      </c>
      <c r="K104" s="5" t="s">
        <v>78</v>
      </c>
      <c r="L104" s="5" t="s">
        <v>64</v>
      </c>
      <c r="M104" s="5" t="s">
        <v>84</v>
      </c>
      <c r="N104" s="5" t="s">
        <v>84</v>
      </c>
      <c r="O104" s="5" t="s">
        <v>84</v>
      </c>
      <c r="P104" s="5" t="s">
        <v>84</v>
      </c>
      <c r="Q104" s="5" t="s">
        <v>64</v>
      </c>
      <c r="R104" s="5" t="s">
        <v>64</v>
      </c>
      <c r="S104" s="5" t="s">
        <v>84</v>
      </c>
      <c r="T104" s="5" t="s">
        <v>64</v>
      </c>
      <c r="U104" s="5" t="s">
        <v>64</v>
      </c>
      <c r="V104" s="5" t="s">
        <v>64</v>
      </c>
      <c r="W104" s="5" t="s">
        <v>84</v>
      </c>
      <c r="X104" s="5" t="s">
        <v>84</v>
      </c>
      <c r="Y104" s="5" t="s">
        <v>64</v>
      </c>
      <c r="Z104" s="5" t="s">
        <v>66</v>
      </c>
      <c r="AA104" s="5" t="s">
        <v>66</v>
      </c>
      <c r="AB104" s="5" t="s">
        <v>66</v>
      </c>
      <c r="AC104" s="5" t="s">
        <v>66</v>
      </c>
      <c r="AD104" s="5" t="s">
        <v>66</v>
      </c>
      <c r="AE104" s="5" t="s">
        <v>79</v>
      </c>
      <c r="AF104" s="5" t="s">
        <v>79</v>
      </c>
      <c r="AG104" s="5" t="s">
        <v>66</v>
      </c>
      <c r="AH104" s="5" t="s">
        <v>66</v>
      </c>
      <c r="AI104" s="5" t="s">
        <v>101</v>
      </c>
      <c r="AJ104" s="5" t="s">
        <v>66</v>
      </c>
      <c r="AK104" s="5" t="s">
        <v>79</v>
      </c>
      <c r="AL104" s="5" t="s">
        <v>66</v>
      </c>
      <c r="AM104" s="5" t="s">
        <v>79</v>
      </c>
      <c r="AN104" s="5" t="s">
        <v>79</v>
      </c>
      <c r="AO104" s="5" t="s">
        <v>66</v>
      </c>
      <c r="AP104" s="5" t="s">
        <v>277</v>
      </c>
      <c r="AQ104" s="5" t="s">
        <v>277</v>
      </c>
      <c r="AR104" s="5" t="s">
        <v>86</v>
      </c>
      <c r="AS104" s="5" t="s">
        <v>81</v>
      </c>
      <c r="AT104" s="5" t="s">
        <v>87</v>
      </c>
      <c r="AU104" s="5" t="s">
        <v>93</v>
      </c>
      <c r="AV104" s="5" t="s">
        <v>71</v>
      </c>
      <c r="AW104" s="5" t="s">
        <v>73</v>
      </c>
      <c r="AX104" s="5" t="s">
        <v>73</v>
      </c>
      <c r="AY104" s="5" t="s">
        <v>72</v>
      </c>
      <c r="AZ104" s="5" t="s">
        <v>73</v>
      </c>
      <c r="BA104" s="5" t="s">
        <v>73</v>
      </c>
      <c r="BB104" s="5" t="s">
        <v>73</v>
      </c>
      <c r="BC104" s="5" t="s">
        <v>73</v>
      </c>
      <c r="BE104" s="5" t="s">
        <v>73</v>
      </c>
    </row>
    <row r="105" spans="1:64" ht="13.2" hidden="1" x14ac:dyDescent="0.25">
      <c r="A105" s="7">
        <v>45573.516222233797</v>
      </c>
      <c r="B105" s="8" t="s">
        <v>830</v>
      </c>
      <c r="C105" s="50" t="s">
        <v>831</v>
      </c>
      <c r="D105" s="49">
        <v>74.11</v>
      </c>
      <c r="E105" s="49">
        <v>0.38</v>
      </c>
      <c r="F105" s="8" t="s">
        <v>114</v>
      </c>
      <c r="G105" s="8" t="s">
        <v>76</v>
      </c>
      <c r="H105" s="8" t="s">
        <v>716</v>
      </c>
      <c r="I105" s="8" t="s">
        <v>63</v>
      </c>
      <c r="J105" s="8" t="s">
        <v>64</v>
      </c>
      <c r="K105" s="8" t="s">
        <v>64</v>
      </c>
      <c r="L105" s="8" t="s">
        <v>78</v>
      </c>
      <c r="M105" s="8" t="s">
        <v>64</v>
      </c>
      <c r="N105" s="8" t="s">
        <v>64</v>
      </c>
      <c r="O105" s="8" t="s">
        <v>84</v>
      </c>
      <c r="P105" s="8" t="s">
        <v>64</v>
      </c>
      <c r="Q105" s="8" t="s">
        <v>64</v>
      </c>
      <c r="R105" s="8" t="s">
        <v>64</v>
      </c>
      <c r="S105" s="8" t="s">
        <v>64</v>
      </c>
      <c r="T105" s="8" t="s">
        <v>64</v>
      </c>
      <c r="U105" s="8" t="s">
        <v>64</v>
      </c>
      <c r="V105" s="8" t="s">
        <v>64</v>
      </c>
      <c r="W105" s="8" t="s">
        <v>64</v>
      </c>
      <c r="X105" s="8" t="s">
        <v>64</v>
      </c>
      <c r="Y105" s="8" t="s">
        <v>64</v>
      </c>
      <c r="Z105" s="8" t="s">
        <v>101</v>
      </c>
      <c r="AA105" s="8" t="s">
        <v>101</v>
      </c>
      <c r="AB105" s="8" t="s">
        <v>101</v>
      </c>
      <c r="AC105" s="8" t="s">
        <v>101</v>
      </c>
      <c r="AD105" s="8" t="s">
        <v>101</v>
      </c>
      <c r="AE105" s="8" t="s">
        <v>101</v>
      </c>
      <c r="AF105" s="8" t="s">
        <v>101</v>
      </c>
      <c r="AG105" s="8" t="s">
        <v>101</v>
      </c>
      <c r="AH105" s="8" t="s">
        <v>101</v>
      </c>
      <c r="AI105" s="8" t="s">
        <v>101</v>
      </c>
      <c r="AJ105" s="8" t="s">
        <v>101</v>
      </c>
      <c r="AK105" s="8" t="s">
        <v>101</v>
      </c>
      <c r="AL105" s="8" t="s">
        <v>101</v>
      </c>
      <c r="AM105" s="8" t="s">
        <v>101</v>
      </c>
      <c r="AN105" s="8" t="s">
        <v>101</v>
      </c>
      <c r="AO105" s="8" t="s">
        <v>101</v>
      </c>
      <c r="AP105" s="8" t="s">
        <v>85</v>
      </c>
      <c r="AQ105" s="8" t="s">
        <v>85</v>
      </c>
      <c r="AR105" s="8" t="s">
        <v>86</v>
      </c>
      <c r="AS105" s="8" t="s">
        <v>68</v>
      </c>
      <c r="AT105" s="8" t="s">
        <v>87</v>
      </c>
      <c r="AU105" s="8" t="s">
        <v>80</v>
      </c>
      <c r="AV105" s="8" t="s">
        <v>71</v>
      </c>
      <c r="AW105" s="8" t="s">
        <v>72</v>
      </c>
      <c r="AX105" s="8" t="s">
        <v>72</v>
      </c>
      <c r="AY105" s="8" t="s">
        <v>72</v>
      </c>
      <c r="AZ105" s="8" t="s">
        <v>72</v>
      </c>
      <c r="BA105" s="8" t="s">
        <v>72</v>
      </c>
      <c r="BB105" s="8" t="s">
        <v>72</v>
      </c>
      <c r="BC105" s="8" t="s">
        <v>73</v>
      </c>
      <c r="BE105" s="8" t="s">
        <v>73</v>
      </c>
    </row>
    <row r="106" spans="1:64" ht="13.2" hidden="1" x14ac:dyDescent="0.25">
      <c r="A106" s="4">
        <v>45573.51643581019</v>
      </c>
      <c r="B106" s="5" t="s">
        <v>832</v>
      </c>
      <c r="C106" s="48" t="s">
        <v>833</v>
      </c>
      <c r="D106" s="49">
        <v>100</v>
      </c>
      <c r="E106" s="49">
        <v>0.38</v>
      </c>
      <c r="F106" s="5" t="s">
        <v>114</v>
      </c>
      <c r="G106" s="5" t="s">
        <v>76</v>
      </c>
      <c r="H106" s="5" t="s">
        <v>631</v>
      </c>
      <c r="I106" s="5" t="s">
        <v>63</v>
      </c>
      <c r="J106" s="5" t="s">
        <v>64</v>
      </c>
      <c r="K106" s="5" t="s">
        <v>78</v>
      </c>
      <c r="L106" s="5" t="s">
        <v>64</v>
      </c>
      <c r="M106" s="5" t="s">
        <v>84</v>
      </c>
      <c r="N106" s="5" t="s">
        <v>64</v>
      </c>
      <c r="O106" s="5" t="s">
        <v>78</v>
      </c>
      <c r="P106" s="5" t="s">
        <v>84</v>
      </c>
      <c r="Q106" s="5" t="s">
        <v>78</v>
      </c>
      <c r="R106" s="5" t="s">
        <v>64</v>
      </c>
      <c r="S106" s="5" t="s">
        <v>64</v>
      </c>
      <c r="T106" s="5" t="s">
        <v>64</v>
      </c>
      <c r="U106" s="5" t="s">
        <v>84</v>
      </c>
      <c r="V106" s="5" t="s">
        <v>64</v>
      </c>
      <c r="W106" s="5" t="s">
        <v>64</v>
      </c>
      <c r="X106" s="5" t="s">
        <v>64</v>
      </c>
      <c r="Y106" s="5" t="s">
        <v>64</v>
      </c>
      <c r="Z106" s="5" t="s">
        <v>65</v>
      </c>
      <c r="AA106" s="5" t="s">
        <v>65</v>
      </c>
      <c r="AB106" s="5" t="s">
        <v>65</v>
      </c>
      <c r="AC106" s="5" t="s">
        <v>66</v>
      </c>
      <c r="AD106" s="5" t="s">
        <v>65</v>
      </c>
      <c r="AE106" s="5" t="s">
        <v>65</v>
      </c>
      <c r="AF106" s="5" t="s">
        <v>66</v>
      </c>
      <c r="AG106" s="5" t="s">
        <v>65</v>
      </c>
      <c r="AH106" s="5" t="s">
        <v>65</v>
      </c>
      <c r="AI106" s="5" t="s">
        <v>79</v>
      </c>
      <c r="AJ106" s="5" t="s">
        <v>65</v>
      </c>
      <c r="AK106" s="5" t="s">
        <v>66</v>
      </c>
      <c r="AL106" s="5" t="s">
        <v>65</v>
      </c>
      <c r="AM106" s="5" t="s">
        <v>66</v>
      </c>
      <c r="AN106" s="5" t="s">
        <v>66</v>
      </c>
      <c r="AO106" s="5" t="s">
        <v>66</v>
      </c>
      <c r="AP106" s="5" t="s">
        <v>85</v>
      </c>
      <c r="AQ106" s="5" t="s">
        <v>85</v>
      </c>
      <c r="AR106" s="5" t="s">
        <v>86</v>
      </c>
      <c r="AS106" s="5" t="s">
        <v>523</v>
      </c>
      <c r="AT106" s="5" t="s">
        <v>87</v>
      </c>
      <c r="AU106" s="5" t="s">
        <v>70</v>
      </c>
      <c r="AV106" s="5" t="s">
        <v>71</v>
      </c>
      <c r="AW106" s="5" t="s">
        <v>73</v>
      </c>
      <c r="AX106" s="5" t="s">
        <v>72</v>
      </c>
      <c r="AY106" s="5" t="s">
        <v>72</v>
      </c>
      <c r="AZ106" s="5" t="s">
        <v>63</v>
      </c>
      <c r="BA106" s="5" t="s">
        <v>63</v>
      </c>
      <c r="BB106" s="5" t="s">
        <v>73</v>
      </c>
      <c r="BC106" s="5" t="s">
        <v>73</v>
      </c>
      <c r="BE106" s="5" t="s">
        <v>73</v>
      </c>
    </row>
    <row r="107" spans="1:64" ht="13.2" x14ac:dyDescent="0.25">
      <c r="A107" s="7">
        <v>45573.517237673615</v>
      </c>
      <c r="B107" s="8" t="s">
        <v>834</v>
      </c>
      <c r="C107" s="50" t="s">
        <v>835</v>
      </c>
      <c r="D107" s="49">
        <v>77.680000000000007</v>
      </c>
      <c r="E107" s="49">
        <v>0.28999999999999998</v>
      </c>
      <c r="F107" s="8" t="s">
        <v>114</v>
      </c>
      <c r="G107" s="8" t="s">
        <v>539</v>
      </c>
      <c r="H107" s="8" t="s">
        <v>683</v>
      </c>
      <c r="I107" s="8" t="s">
        <v>73</v>
      </c>
      <c r="J107" s="8" t="s">
        <v>64</v>
      </c>
      <c r="K107" s="8" t="s">
        <v>78</v>
      </c>
      <c r="L107" s="8" t="s">
        <v>64</v>
      </c>
      <c r="M107" s="8" t="s">
        <v>64</v>
      </c>
      <c r="N107" s="8" t="s">
        <v>64</v>
      </c>
      <c r="O107" s="8" t="s">
        <v>64</v>
      </c>
      <c r="P107" s="8" t="s">
        <v>78</v>
      </c>
      <c r="Q107" s="8" t="s">
        <v>64</v>
      </c>
      <c r="R107" s="8" t="s">
        <v>64</v>
      </c>
      <c r="S107" s="8" t="s">
        <v>64</v>
      </c>
      <c r="T107" s="8" t="s">
        <v>64</v>
      </c>
      <c r="U107" s="8" t="s">
        <v>64</v>
      </c>
      <c r="V107" s="8" t="s">
        <v>64</v>
      </c>
      <c r="W107" s="8" t="s">
        <v>64</v>
      </c>
      <c r="X107" s="8" t="s">
        <v>84</v>
      </c>
      <c r="Y107" s="8" t="s">
        <v>64</v>
      </c>
      <c r="Z107" s="8" t="s">
        <v>66</v>
      </c>
      <c r="AA107" s="8" t="s">
        <v>66</v>
      </c>
      <c r="AB107" s="8" t="s">
        <v>65</v>
      </c>
      <c r="AC107" s="8" t="s">
        <v>66</v>
      </c>
      <c r="AD107" s="8" t="s">
        <v>66</v>
      </c>
      <c r="AE107" s="8" t="s">
        <v>65</v>
      </c>
      <c r="AF107" s="8" t="s">
        <v>66</v>
      </c>
      <c r="AG107" s="8" t="s">
        <v>66</v>
      </c>
      <c r="AH107" s="8" t="s">
        <v>79</v>
      </c>
      <c r="AI107" s="8" t="s">
        <v>79</v>
      </c>
      <c r="AJ107" s="8" t="s">
        <v>65</v>
      </c>
      <c r="AK107" s="8" t="s">
        <v>66</v>
      </c>
      <c r="AL107" s="8" t="s">
        <v>66</v>
      </c>
      <c r="AM107" s="8" t="s">
        <v>65</v>
      </c>
      <c r="AN107" s="8" t="s">
        <v>66</v>
      </c>
      <c r="AO107" s="8" t="s">
        <v>66</v>
      </c>
      <c r="AP107" s="8" t="s">
        <v>67</v>
      </c>
      <c r="AQ107" s="8" t="s">
        <v>67</v>
      </c>
      <c r="AR107" s="8" t="s">
        <v>73</v>
      </c>
      <c r="AS107" s="8" t="s">
        <v>223</v>
      </c>
      <c r="AT107" s="8" t="s">
        <v>69</v>
      </c>
      <c r="AU107" s="8" t="s">
        <v>70</v>
      </c>
      <c r="AV107" s="8" t="s">
        <v>71</v>
      </c>
      <c r="AW107" s="8" t="s">
        <v>72</v>
      </c>
      <c r="AX107" s="8" t="s">
        <v>63</v>
      </c>
      <c r="AY107" s="8" t="s">
        <v>72</v>
      </c>
      <c r="AZ107" s="8" t="s">
        <v>63</v>
      </c>
      <c r="BA107" s="8" t="s">
        <v>72</v>
      </c>
      <c r="BB107" s="8" t="s">
        <v>72</v>
      </c>
      <c r="BC107" s="8" t="s">
        <v>73</v>
      </c>
      <c r="BE107" s="8" t="s">
        <v>73</v>
      </c>
    </row>
    <row r="108" spans="1:64" ht="13.2" hidden="1" x14ac:dyDescent="0.25">
      <c r="A108" s="4">
        <v>45573.520493344906</v>
      </c>
      <c r="B108" s="5" t="s">
        <v>836</v>
      </c>
      <c r="C108" s="48" t="s">
        <v>837</v>
      </c>
      <c r="D108" s="49">
        <v>25</v>
      </c>
      <c r="E108" s="49">
        <v>0.08</v>
      </c>
      <c r="F108" s="5" t="s">
        <v>423</v>
      </c>
      <c r="G108" s="5" t="s">
        <v>291</v>
      </c>
      <c r="H108" s="5" t="s">
        <v>631</v>
      </c>
      <c r="I108" s="5" t="s">
        <v>63</v>
      </c>
      <c r="J108" s="5" t="s">
        <v>64</v>
      </c>
      <c r="K108" s="5" t="s">
        <v>64</v>
      </c>
      <c r="L108" s="5" t="s">
        <v>64</v>
      </c>
      <c r="M108" s="5" t="s">
        <v>84</v>
      </c>
      <c r="N108" s="5" t="s">
        <v>84</v>
      </c>
      <c r="O108" s="5" t="s">
        <v>64</v>
      </c>
      <c r="P108" s="5" t="s">
        <v>64</v>
      </c>
      <c r="Q108" s="5" t="s">
        <v>64</v>
      </c>
      <c r="R108" s="5" t="s">
        <v>64</v>
      </c>
      <c r="S108" s="5" t="s">
        <v>84</v>
      </c>
      <c r="T108" s="5" t="s">
        <v>64</v>
      </c>
      <c r="U108" s="5" t="s">
        <v>64</v>
      </c>
      <c r="V108" s="5" t="s">
        <v>84</v>
      </c>
      <c r="W108" s="5" t="s">
        <v>64</v>
      </c>
      <c r="X108" s="5" t="s">
        <v>64</v>
      </c>
      <c r="Y108" s="5" t="s">
        <v>64</v>
      </c>
      <c r="Z108" s="5" t="s">
        <v>66</v>
      </c>
      <c r="AA108" s="5" t="s">
        <v>65</v>
      </c>
      <c r="AB108" s="5" t="s">
        <v>65</v>
      </c>
      <c r="AC108" s="5" t="s">
        <v>65</v>
      </c>
      <c r="AD108" s="5" t="s">
        <v>65</v>
      </c>
      <c r="AE108" s="5" t="s">
        <v>65</v>
      </c>
      <c r="AF108" s="5" t="s">
        <v>66</v>
      </c>
      <c r="AG108" s="5" t="s">
        <v>65</v>
      </c>
      <c r="AH108" s="5" t="s">
        <v>66</v>
      </c>
      <c r="AI108" s="5" t="s">
        <v>101</v>
      </c>
      <c r="AJ108" s="5" t="s">
        <v>65</v>
      </c>
      <c r="AK108" s="5" t="s">
        <v>65</v>
      </c>
      <c r="AL108" s="5" t="s">
        <v>65</v>
      </c>
      <c r="AM108" s="5" t="s">
        <v>66</v>
      </c>
      <c r="AN108" s="5" t="s">
        <v>66</v>
      </c>
      <c r="AO108" s="5" t="s">
        <v>66</v>
      </c>
      <c r="AP108" s="5" t="s">
        <v>85</v>
      </c>
      <c r="AQ108" s="5" t="s">
        <v>85</v>
      </c>
      <c r="AR108" s="5" t="s">
        <v>86</v>
      </c>
      <c r="AS108" s="5" t="s">
        <v>68</v>
      </c>
      <c r="AT108" s="5" t="s">
        <v>87</v>
      </c>
      <c r="AU108" s="5" t="s">
        <v>67</v>
      </c>
      <c r="AV108" s="5" t="s">
        <v>71</v>
      </c>
      <c r="AW108" s="5" t="s">
        <v>72</v>
      </c>
      <c r="AX108" s="5" t="s">
        <v>72</v>
      </c>
      <c r="AY108" s="5" t="s">
        <v>63</v>
      </c>
      <c r="AZ108" s="5" t="s">
        <v>63</v>
      </c>
      <c r="BA108" s="5" t="s">
        <v>72</v>
      </c>
      <c r="BB108" s="5" t="s">
        <v>73</v>
      </c>
      <c r="BC108" s="5" t="s">
        <v>73</v>
      </c>
      <c r="BE108" s="5" t="s">
        <v>73</v>
      </c>
    </row>
    <row r="109" spans="1:64" ht="13.2" hidden="1" x14ac:dyDescent="0.25">
      <c r="A109" s="7">
        <v>45573.520494930555</v>
      </c>
      <c r="B109" s="8" t="s">
        <v>838</v>
      </c>
      <c r="C109" s="50" t="s">
        <v>839</v>
      </c>
      <c r="D109" s="49">
        <v>31.1</v>
      </c>
      <c r="E109" s="49">
        <v>0.25</v>
      </c>
      <c r="F109" s="8" t="s">
        <v>423</v>
      </c>
      <c r="G109" s="8" t="s">
        <v>291</v>
      </c>
      <c r="H109" s="8" t="s">
        <v>683</v>
      </c>
      <c r="I109" s="8" t="s">
        <v>63</v>
      </c>
      <c r="J109" s="8" t="s">
        <v>64</v>
      </c>
      <c r="K109" s="8" t="s">
        <v>84</v>
      </c>
      <c r="L109" s="8" t="s">
        <v>64</v>
      </c>
      <c r="M109" s="8" t="s">
        <v>84</v>
      </c>
      <c r="N109" s="8" t="s">
        <v>64</v>
      </c>
      <c r="O109" s="8" t="s">
        <v>64</v>
      </c>
      <c r="P109" s="8" t="s">
        <v>84</v>
      </c>
      <c r="Q109" s="8" t="s">
        <v>64</v>
      </c>
      <c r="R109" s="8" t="s">
        <v>64</v>
      </c>
      <c r="S109" s="8" t="s">
        <v>84</v>
      </c>
      <c r="T109" s="8" t="s">
        <v>84</v>
      </c>
      <c r="U109" s="8" t="s">
        <v>84</v>
      </c>
      <c r="V109" s="8" t="s">
        <v>64</v>
      </c>
      <c r="W109" s="8" t="s">
        <v>64</v>
      </c>
      <c r="X109" s="8" t="s">
        <v>64</v>
      </c>
      <c r="Y109" s="8" t="s">
        <v>64</v>
      </c>
      <c r="Z109" s="8" t="s">
        <v>65</v>
      </c>
      <c r="AA109" s="8" t="s">
        <v>65</v>
      </c>
      <c r="AB109" s="8" t="s">
        <v>65</v>
      </c>
      <c r="AC109" s="8" t="s">
        <v>65</v>
      </c>
      <c r="AD109" s="8" t="s">
        <v>66</v>
      </c>
      <c r="AE109" s="8" t="s">
        <v>65</v>
      </c>
      <c r="AF109" s="8" t="s">
        <v>66</v>
      </c>
      <c r="AG109" s="8" t="s">
        <v>65</v>
      </c>
      <c r="AH109" s="8" t="s">
        <v>66</v>
      </c>
      <c r="AI109" s="8" t="s">
        <v>101</v>
      </c>
      <c r="AJ109" s="8" t="s">
        <v>65</v>
      </c>
      <c r="AK109" s="8" t="s">
        <v>65</v>
      </c>
      <c r="AL109" s="8" t="s">
        <v>65</v>
      </c>
      <c r="AM109" s="8" t="s">
        <v>65</v>
      </c>
      <c r="AN109" s="8" t="s">
        <v>66</v>
      </c>
      <c r="AO109" s="8" t="s">
        <v>66</v>
      </c>
      <c r="AP109" s="8" t="s">
        <v>67</v>
      </c>
      <c r="AQ109" s="8" t="s">
        <v>85</v>
      </c>
      <c r="AR109" s="8" t="s">
        <v>63</v>
      </c>
      <c r="AS109" s="8" t="s">
        <v>68</v>
      </c>
      <c r="AT109" s="8" t="s">
        <v>87</v>
      </c>
      <c r="AU109" s="8" t="s">
        <v>70</v>
      </c>
      <c r="AV109" s="8" t="s">
        <v>71</v>
      </c>
      <c r="AW109" s="8" t="s">
        <v>73</v>
      </c>
      <c r="AX109" s="8" t="s">
        <v>73</v>
      </c>
      <c r="AY109" s="8" t="s">
        <v>73</v>
      </c>
      <c r="AZ109" s="8" t="s">
        <v>72</v>
      </c>
      <c r="BA109" s="8" t="s">
        <v>72</v>
      </c>
      <c r="BB109" s="8" t="s">
        <v>72</v>
      </c>
      <c r="BC109" s="8" t="s">
        <v>63</v>
      </c>
      <c r="BE109" s="8" t="s">
        <v>73</v>
      </c>
    </row>
    <row r="110" spans="1:64" ht="13.2" hidden="1" x14ac:dyDescent="0.25">
      <c r="A110" s="4">
        <v>45573.520888298612</v>
      </c>
      <c r="B110" s="5" t="s">
        <v>840</v>
      </c>
      <c r="C110" s="48" t="s">
        <v>841</v>
      </c>
      <c r="D110" s="49">
        <v>34.82</v>
      </c>
      <c r="E110" s="49">
        <v>0.17</v>
      </c>
      <c r="F110" s="5" t="s">
        <v>423</v>
      </c>
      <c r="G110" s="5" t="s">
        <v>291</v>
      </c>
      <c r="H110" s="5" t="s">
        <v>631</v>
      </c>
      <c r="I110" s="5" t="s">
        <v>63</v>
      </c>
      <c r="J110" s="5" t="s">
        <v>64</v>
      </c>
      <c r="K110" s="5" t="s">
        <v>64</v>
      </c>
      <c r="L110" s="5" t="s">
        <v>64</v>
      </c>
      <c r="M110" s="5" t="s">
        <v>78</v>
      </c>
      <c r="N110" s="5" t="s">
        <v>64</v>
      </c>
      <c r="O110" s="5" t="s">
        <v>64</v>
      </c>
      <c r="P110" s="5" t="s">
        <v>84</v>
      </c>
      <c r="Q110" s="5" t="s">
        <v>84</v>
      </c>
      <c r="R110" s="5" t="s">
        <v>64</v>
      </c>
      <c r="S110" s="5" t="s">
        <v>64</v>
      </c>
      <c r="T110" s="5" t="s">
        <v>84</v>
      </c>
      <c r="U110" s="5" t="s">
        <v>84</v>
      </c>
      <c r="V110" s="5" t="s">
        <v>84</v>
      </c>
      <c r="W110" s="5" t="s">
        <v>64</v>
      </c>
      <c r="X110" s="5" t="s">
        <v>64</v>
      </c>
      <c r="Y110" s="5" t="s">
        <v>64</v>
      </c>
      <c r="Z110" s="5" t="s">
        <v>66</v>
      </c>
      <c r="AA110" s="5" t="s">
        <v>66</v>
      </c>
      <c r="AB110" s="5" t="s">
        <v>66</v>
      </c>
      <c r="AC110" s="5" t="s">
        <v>66</v>
      </c>
      <c r="AD110" s="5" t="s">
        <v>66</v>
      </c>
      <c r="AE110" s="5" t="s">
        <v>66</v>
      </c>
      <c r="AF110" s="5" t="s">
        <v>66</v>
      </c>
      <c r="AG110" s="5" t="s">
        <v>66</v>
      </c>
      <c r="AH110" s="5" t="s">
        <v>66</v>
      </c>
      <c r="AI110" s="5" t="s">
        <v>66</v>
      </c>
      <c r="AJ110" s="5" t="s">
        <v>66</v>
      </c>
      <c r="AK110" s="5" t="s">
        <v>66</v>
      </c>
      <c r="AL110" s="5" t="s">
        <v>66</v>
      </c>
      <c r="AM110" s="5" t="s">
        <v>66</v>
      </c>
      <c r="AN110" s="5" t="s">
        <v>66</v>
      </c>
      <c r="AO110" s="5" t="s">
        <v>66</v>
      </c>
      <c r="AP110" s="5" t="s">
        <v>85</v>
      </c>
      <c r="AQ110" s="5" t="s">
        <v>85</v>
      </c>
      <c r="AR110" s="5" t="s">
        <v>63</v>
      </c>
      <c r="AS110" s="5" t="s">
        <v>343</v>
      </c>
      <c r="AT110" s="5" t="s">
        <v>69</v>
      </c>
      <c r="AU110" s="5" t="s">
        <v>70</v>
      </c>
      <c r="AV110" s="5" t="s">
        <v>71</v>
      </c>
      <c r="AW110" s="5" t="s">
        <v>73</v>
      </c>
      <c r="AX110" s="5" t="s">
        <v>73</v>
      </c>
      <c r="AY110" s="5" t="s">
        <v>73</v>
      </c>
      <c r="AZ110" s="5" t="s">
        <v>73</v>
      </c>
      <c r="BA110" s="5" t="s">
        <v>73</v>
      </c>
      <c r="BB110" s="5" t="s">
        <v>73</v>
      </c>
      <c r="BC110" s="5" t="s">
        <v>73</v>
      </c>
      <c r="BE110" s="5" t="s">
        <v>73</v>
      </c>
    </row>
    <row r="111" spans="1:64" ht="13.2" hidden="1" x14ac:dyDescent="0.25">
      <c r="A111" s="7">
        <v>45573.524807638889</v>
      </c>
      <c r="B111" s="8" t="s">
        <v>842</v>
      </c>
      <c r="C111" s="50" t="s">
        <v>843</v>
      </c>
      <c r="D111" s="49">
        <v>52.68</v>
      </c>
      <c r="E111" s="49">
        <v>0.17</v>
      </c>
      <c r="F111" s="8" t="s">
        <v>114</v>
      </c>
      <c r="G111" s="8" t="s">
        <v>539</v>
      </c>
      <c r="H111" s="8" t="s">
        <v>683</v>
      </c>
      <c r="I111" s="8" t="s">
        <v>63</v>
      </c>
      <c r="J111" s="8" t="s">
        <v>64</v>
      </c>
      <c r="K111" s="8" t="s">
        <v>84</v>
      </c>
      <c r="L111" s="8" t="s">
        <v>78</v>
      </c>
      <c r="M111" s="8" t="s">
        <v>64</v>
      </c>
      <c r="N111" s="8" t="s">
        <v>64</v>
      </c>
      <c r="O111" s="8" t="s">
        <v>84</v>
      </c>
      <c r="P111" s="8" t="s">
        <v>84</v>
      </c>
      <c r="Q111" s="8" t="s">
        <v>64</v>
      </c>
      <c r="R111" s="8" t="s">
        <v>64</v>
      </c>
      <c r="S111" s="8" t="s">
        <v>64</v>
      </c>
      <c r="T111" s="8" t="s">
        <v>64</v>
      </c>
      <c r="U111" s="8" t="s">
        <v>64</v>
      </c>
      <c r="V111" s="8" t="s">
        <v>64</v>
      </c>
      <c r="W111" s="8" t="s">
        <v>64</v>
      </c>
      <c r="X111" s="8" t="s">
        <v>64</v>
      </c>
      <c r="Y111" s="8" t="s">
        <v>64</v>
      </c>
      <c r="Z111" s="8" t="s">
        <v>66</v>
      </c>
      <c r="AA111" s="8" t="s">
        <v>101</v>
      </c>
      <c r="AB111" s="8" t="s">
        <v>66</v>
      </c>
      <c r="AC111" s="8" t="s">
        <v>79</v>
      </c>
      <c r="AD111" s="8" t="s">
        <v>66</v>
      </c>
      <c r="AE111" s="8" t="s">
        <v>66</v>
      </c>
      <c r="AF111" s="8" t="s">
        <v>66</v>
      </c>
      <c r="AG111" s="8" t="s">
        <v>66</v>
      </c>
      <c r="AH111" s="8" t="s">
        <v>66</v>
      </c>
      <c r="AI111" s="8" t="s">
        <v>79</v>
      </c>
      <c r="AJ111" s="8" t="s">
        <v>66</v>
      </c>
      <c r="AK111" s="8" t="s">
        <v>65</v>
      </c>
      <c r="AL111" s="8" t="s">
        <v>66</v>
      </c>
      <c r="AM111" s="8" t="s">
        <v>66</v>
      </c>
      <c r="AN111" s="8" t="s">
        <v>79</v>
      </c>
      <c r="AO111" s="8" t="s">
        <v>66</v>
      </c>
      <c r="AP111" s="8" t="s">
        <v>85</v>
      </c>
      <c r="AQ111" s="8" t="s">
        <v>85</v>
      </c>
      <c r="AR111" s="8" t="s">
        <v>86</v>
      </c>
      <c r="AS111" s="8" t="s">
        <v>388</v>
      </c>
      <c r="AT111" s="8" t="s">
        <v>69</v>
      </c>
      <c r="AU111" s="8" t="s">
        <v>67</v>
      </c>
      <c r="AV111" s="8" t="s">
        <v>71</v>
      </c>
      <c r="AW111" s="8" t="s">
        <v>73</v>
      </c>
      <c r="AX111" s="8" t="s">
        <v>73</v>
      </c>
      <c r="AY111" s="8" t="s">
        <v>72</v>
      </c>
      <c r="AZ111" s="8" t="s">
        <v>63</v>
      </c>
      <c r="BA111" s="8" t="s">
        <v>63</v>
      </c>
      <c r="BB111" s="8" t="s">
        <v>73</v>
      </c>
      <c r="BC111" s="8" t="s">
        <v>73</v>
      </c>
      <c r="BE111" s="8" t="s">
        <v>73</v>
      </c>
    </row>
    <row r="112" spans="1:64" ht="13.2" hidden="1" x14ac:dyDescent="0.25">
      <c r="A112" s="17"/>
      <c r="B112" s="18"/>
      <c r="C112" s="52"/>
      <c r="D112" s="52"/>
      <c r="E112" s="52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20"/>
      <c r="BG112" s="21"/>
      <c r="BH112" s="21"/>
      <c r="BI112" s="21"/>
      <c r="BJ112" s="21"/>
      <c r="BK112" s="21"/>
      <c r="BL112" s="21"/>
    </row>
    <row r="113" spans="1:64" ht="13.2" hidden="1" x14ac:dyDescent="0.25">
      <c r="A113" s="17"/>
      <c r="B113" s="18"/>
      <c r="C113" s="52"/>
      <c r="D113" s="52"/>
      <c r="E113" s="52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20"/>
      <c r="BG113" s="21"/>
      <c r="BH113" s="21"/>
      <c r="BI113" s="21"/>
      <c r="BJ113" s="21"/>
      <c r="BK113" s="21"/>
      <c r="BL113" s="21"/>
    </row>
    <row r="114" spans="1:64" ht="13.2" hidden="1" x14ac:dyDescent="0.25">
      <c r="A114" s="17"/>
      <c r="B114" s="18"/>
      <c r="C114" s="52"/>
      <c r="D114" s="52"/>
      <c r="E114" s="52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20"/>
      <c r="BG114" s="21"/>
      <c r="BH114" s="21"/>
      <c r="BI114" s="21"/>
      <c r="BJ114" s="21"/>
      <c r="BK114" s="21"/>
      <c r="BL114" s="21"/>
    </row>
    <row r="115" spans="1:64" ht="13.2" hidden="1" x14ac:dyDescent="0.25">
      <c r="A115" s="17"/>
      <c r="B115" s="18"/>
      <c r="C115" s="52"/>
      <c r="D115" s="52"/>
      <c r="E115" s="52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20"/>
      <c r="BG115" s="21"/>
      <c r="BH115" s="21"/>
      <c r="BI115" s="21"/>
      <c r="BJ115" s="21"/>
      <c r="BK115" s="21"/>
      <c r="BL115" s="21"/>
    </row>
    <row r="116" spans="1:64" ht="13.2" hidden="1" x14ac:dyDescent="0.25">
      <c r="A116" s="17"/>
      <c r="B116" s="18"/>
      <c r="C116" s="52"/>
      <c r="D116" s="52"/>
      <c r="E116" s="52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20"/>
      <c r="BG116" s="21"/>
      <c r="BH116" s="21"/>
      <c r="BI116" s="21"/>
      <c r="BJ116" s="21"/>
      <c r="BK116" s="21"/>
      <c r="BL116" s="21"/>
    </row>
    <row r="117" spans="1:64" ht="13.2" hidden="1" x14ac:dyDescent="0.25">
      <c r="A117" s="17"/>
      <c r="B117" s="18"/>
      <c r="C117" s="52"/>
      <c r="D117" s="52"/>
      <c r="E117" s="52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20"/>
      <c r="BG117" s="21"/>
      <c r="BH117" s="21"/>
      <c r="BI117" s="21"/>
      <c r="BJ117" s="21"/>
      <c r="BK117" s="21"/>
      <c r="BL117" s="21"/>
    </row>
    <row r="118" spans="1:64" ht="13.2" hidden="1" x14ac:dyDescent="0.25">
      <c r="A118" s="17"/>
      <c r="B118" s="18"/>
      <c r="C118" s="52"/>
      <c r="D118" s="52"/>
      <c r="E118" s="52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20"/>
      <c r="BG118" s="21"/>
      <c r="BH118" s="21"/>
      <c r="BI118" s="21"/>
      <c r="BJ118" s="21"/>
      <c r="BK118" s="21"/>
      <c r="BL118" s="21"/>
    </row>
    <row r="119" spans="1:64" ht="13.2" hidden="1" x14ac:dyDescent="0.25">
      <c r="A119" s="17"/>
      <c r="B119" s="18"/>
      <c r="C119" s="52"/>
      <c r="D119" s="52"/>
      <c r="E119" s="52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20"/>
      <c r="BG119" s="21"/>
      <c r="BH119" s="21"/>
      <c r="BI119" s="21"/>
      <c r="BJ119" s="21"/>
      <c r="BK119" s="21"/>
      <c r="BL119" s="21"/>
    </row>
    <row r="120" spans="1:64" ht="13.2" hidden="1" x14ac:dyDescent="0.25">
      <c r="A120" s="17"/>
      <c r="B120" s="18"/>
      <c r="C120" s="52"/>
      <c r="D120" s="52"/>
      <c r="E120" s="52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20"/>
      <c r="BG120" s="21"/>
      <c r="BH120" s="21"/>
      <c r="BI120" s="21"/>
      <c r="BJ120" s="21"/>
      <c r="BK120" s="21"/>
      <c r="BL120" s="21"/>
    </row>
    <row r="121" spans="1:64" ht="13.2" hidden="1" x14ac:dyDescent="0.25">
      <c r="A121" s="17"/>
      <c r="B121" s="18"/>
      <c r="C121" s="52"/>
      <c r="D121" s="52"/>
      <c r="E121" s="52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20"/>
      <c r="BG121" s="21"/>
      <c r="BH121" s="21"/>
      <c r="BI121" s="21"/>
      <c r="BJ121" s="21"/>
      <c r="BK121" s="21"/>
      <c r="BL121" s="21"/>
    </row>
    <row r="122" spans="1:64" ht="13.2" hidden="1" x14ac:dyDescent="0.25">
      <c r="A122" s="17"/>
      <c r="B122" s="18"/>
      <c r="C122" s="52"/>
      <c r="D122" s="52"/>
      <c r="E122" s="52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20"/>
      <c r="BG122" s="21"/>
      <c r="BH122" s="21"/>
      <c r="BI122" s="21"/>
      <c r="BJ122" s="21"/>
      <c r="BK122" s="21"/>
      <c r="BL122" s="21"/>
    </row>
    <row r="123" spans="1:64" ht="13.2" hidden="1" x14ac:dyDescent="0.25">
      <c r="A123" s="17"/>
      <c r="B123" s="18"/>
      <c r="C123" s="52"/>
      <c r="D123" s="52"/>
      <c r="E123" s="52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20"/>
      <c r="BG123" s="21"/>
      <c r="BH123" s="21"/>
      <c r="BI123" s="21"/>
      <c r="BJ123" s="21"/>
      <c r="BK123" s="21"/>
      <c r="BL123" s="21"/>
    </row>
    <row r="124" spans="1:64" ht="13.2" hidden="1" x14ac:dyDescent="0.25">
      <c r="A124" s="17"/>
      <c r="B124" s="18"/>
      <c r="C124" s="52"/>
      <c r="D124" s="52"/>
      <c r="E124" s="52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20"/>
      <c r="BG124" s="21"/>
      <c r="BH124" s="21"/>
      <c r="BI124" s="21"/>
      <c r="BJ124" s="21"/>
      <c r="BK124" s="21"/>
      <c r="BL124" s="21"/>
    </row>
    <row r="125" spans="1:64" ht="13.2" hidden="1" x14ac:dyDescent="0.25">
      <c r="A125" s="17"/>
      <c r="B125" s="18"/>
      <c r="C125" s="52"/>
      <c r="D125" s="52"/>
      <c r="E125" s="52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20"/>
      <c r="BG125" s="21"/>
      <c r="BH125" s="21"/>
      <c r="BI125" s="21"/>
      <c r="BJ125" s="21"/>
      <c r="BK125" s="21"/>
      <c r="BL125" s="21"/>
    </row>
    <row r="126" spans="1:64" ht="13.2" hidden="1" x14ac:dyDescent="0.25">
      <c r="A126" s="17"/>
      <c r="B126" s="18"/>
      <c r="C126" s="52"/>
      <c r="D126" s="52"/>
      <c r="E126" s="52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20"/>
      <c r="BG126" s="21"/>
      <c r="BH126" s="21"/>
      <c r="BI126" s="21"/>
      <c r="BJ126" s="21"/>
      <c r="BK126" s="21"/>
      <c r="BL126" s="21"/>
    </row>
    <row r="127" spans="1:64" ht="13.2" hidden="1" x14ac:dyDescent="0.25">
      <c r="A127" s="17"/>
      <c r="B127" s="18"/>
      <c r="C127" s="52"/>
      <c r="D127" s="52"/>
      <c r="E127" s="52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20"/>
      <c r="BG127" s="21"/>
      <c r="BH127" s="21"/>
      <c r="BI127" s="21"/>
      <c r="BJ127" s="21"/>
      <c r="BK127" s="21"/>
      <c r="BL127" s="21"/>
    </row>
    <row r="128" spans="1:64" ht="13.2" hidden="1" x14ac:dyDescent="0.25">
      <c r="A128" s="17"/>
      <c r="B128" s="18"/>
      <c r="C128" s="52"/>
      <c r="D128" s="52"/>
      <c r="E128" s="52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20"/>
      <c r="BG128" s="21"/>
      <c r="BH128" s="21"/>
      <c r="BI128" s="21"/>
      <c r="BJ128" s="21"/>
      <c r="BK128" s="21"/>
      <c r="BL128" s="21"/>
    </row>
    <row r="129" spans="1:64" ht="13.2" hidden="1" x14ac:dyDescent="0.25">
      <c r="A129" s="17"/>
      <c r="B129" s="18"/>
      <c r="C129" s="52"/>
      <c r="D129" s="52"/>
      <c r="E129" s="52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20"/>
      <c r="BG129" s="21"/>
      <c r="BH129" s="21"/>
      <c r="BI129" s="21"/>
      <c r="BJ129" s="21"/>
      <c r="BK129" s="21"/>
      <c r="BL129" s="21"/>
    </row>
    <row r="130" spans="1:64" ht="13.2" hidden="1" x14ac:dyDescent="0.25">
      <c r="A130" s="17"/>
      <c r="B130" s="18"/>
      <c r="C130" s="52"/>
      <c r="D130" s="52"/>
      <c r="E130" s="52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20"/>
      <c r="BG130" s="21"/>
      <c r="BH130" s="21"/>
      <c r="BI130" s="21"/>
      <c r="BJ130" s="21"/>
      <c r="BK130" s="21"/>
      <c r="BL130" s="21"/>
    </row>
    <row r="131" spans="1:64" ht="13.2" hidden="1" x14ac:dyDescent="0.25">
      <c r="A131" s="17"/>
      <c r="B131" s="18"/>
      <c r="C131" s="52"/>
      <c r="D131" s="52"/>
      <c r="E131" s="52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20"/>
      <c r="BG131" s="21"/>
      <c r="BH131" s="21"/>
      <c r="BI131" s="21"/>
      <c r="BJ131" s="21"/>
      <c r="BK131" s="21"/>
      <c r="BL131" s="21"/>
    </row>
    <row r="132" spans="1:64" ht="13.2" hidden="1" x14ac:dyDescent="0.25">
      <c r="A132" s="17"/>
      <c r="B132" s="18"/>
      <c r="C132" s="52"/>
      <c r="D132" s="52"/>
      <c r="E132" s="52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20"/>
      <c r="BG132" s="21"/>
      <c r="BH132" s="21"/>
      <c r="BI132" s="21"/>
      <c r="BJ132" s="21"/>
      <c r="BK132" s="21"/>
      <c r="BL132" s="21"/>
    </row>
    <row r="133" spans="1:64" ht="13.2" hidden="1" x14ac:dyDescent="0.25">
      <c r="A133" s="17"/>
      <c r="B133" s="18"/>
      <c r="C133" s="52"/>
      <c r="D133" s="52"/>
      <c r="E133" s="52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20"/>
      <c r="BG133" s="21"/>
      <c r="BH133" s="21"/>
      <c r="BI133" s="21"/>
      <c r="BJ133" s="21"/>
      <c r="BK133" s="21"/>
      <c r="BL133" s="21"/>
    </row>
    <row r="134" spans="1:64" ht="13.2" hidden="1" x14ac:dyDescent="0.25">
      <c r="A134" s="17"/>
      <c r="B134" s="18"/>
      <c r="C134" s="52"/>
      <c r="D134" s="52"/>
      <c r="E134" s="52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20"/>
      <c r="BG134" s="21"/>
      <c r="BH134" s="21"/>
      <c r="BI134" s="21"/>
      <c r="BJ134" s="21"/>
      <c r="BK134" s="21"/>
      <c r="BL134" s="21"/>
    </row>
    <row r="135" spans="1:64" ht="13.2" hidden="1" x14ac:dyDescent="0.25">
      <c r="A135" s="17"/>
      <c r="B135" s="18"/>
      <c r="C135" s="52"/>
      <c r="D135" s="52"/>
      <c r="E135" s="52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20"/>
      <c r="BG135" s="21"/>
      <c r="BH135" s="21"/>
      <c r="BI135" s="21"/>
      <c r="BJ135" s="21"/>
      <c r="BK135" s="21"/>
      <c r="BL135" s="21"/>
    </row>
    <row r="136" spans="1:64" ht="13.2" hidden="1" x14ac:dyDescent="0.25">
      <c r="A136" s="17"/>
      <c r="B136" s="18"/>
      <c r="C136" s="52"/>
      <c r="D136" s="52"/>
      <c r="E136" s="52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20"/>
      <c r="BG136" s="21"/>
      <c r="BH136" s="21"/>
      <c r="BI136" s="21"/>
      <c r="BJ136" s="21"/>
      <c r="BK136" s="21"/>
      <c r="BL136" s="21"/>
    </row>
    <row r="137" spans="1:64" ht="13.2" hidden="1" x14ac:dyDescent="0.25">
      <c r="A137" s="17"/>
      <c r="B137" s="18"/>
      <c r="C137" s="52"/>
      <c r="D137" s="52"/>
      <c r="E137" s="52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20"/>
      <c r="BG137" s="21"/>
      <c r="BH137" s="21"/>
      <c r="BI137" s="21"/>
      <c r="BJ137" s="21"/>
      <c r="BK137" s="21"/>
      <c r="BL137" s="21"/>
    </row>
    <row r="138" spans="1:64" ht="13.2" hidden="1" x14ac:dyDescent="0.25">
      <c r="A138" s="17"/>
      <c r="B138" s="18"/>
      <c r="C138" s="52"/>
      <c r="D138" s="52"/>
      <c r="E138" s="52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20"/>
      <c r="BG138" s="21"/>
      <c r="BH138" s="21"/>
      <c r="BI138" s="21"/>
      <c r="BJ138" s="21"/>
      <c r="BK138" s="21"/>
      <c r="BL138" s="21"/>
    </row>
    <row r="139" spans="1:64" ht="13.2" hidden="1" x14ac:dyDescent="0.25">
      <c r="A139" s="17"/>
      <c r="B139" s="18"/>
      <c r="C139" s="52"/>
      <c r="D139" s="52"/>
      <c r="E139" s="52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20"/>
      <c r="BG139" s="21"/>
      <c r="BH139" s="21"/>
      <c r="BI139" s="21"/>
      <c r="BJ139" s="21"/>
      <c r="BK139" s="21"/>
      <c r="BL139" s="21"/>
    </row>
    <row r="140" spans="1:64" ht="13.2" hidden="1" x14ac:dyDescent="0.25">
      <c r="A140" s="17"/>
      <c r="B140" s="18"/>
      <c r="C140" s="52"/>
      <c r="D140" s="52"/>
      <c r="E140" s="52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20"/>
      <c r="BG140" s="21"/>
      <c r="BH140" s="21"/>
      <c r="BI140" s="21"/>
      <c r="BJ140" s="21"/>
      <c r="BK140" s="21"/>
      <c r="BL140" s="21"/>
    </row>
    <row r="141" spans="1:64" ht="13.2" hidden="1" x14ac:dyDescent="0.25">
      <c r="A141" s="17"/>
      <c r="B141" s="18"/>
      <c r="C141" s="52"/>
      <c r="D141" s="52"/>
      <c r="E141" s="52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20"/>
      <c r="BG141" s="21"/>
      <c r="BH141" s="21"/>
      <c r="BI141" s="21"/>
      <c r="BJ141" s="21"/>
      <c r="BK141" s="21"/>
      <c r="BL141" s="21"/>
    </row>
    <row r="142" spans="1:64" ht="13.2" hidden="1" x14ac:dyDescent="0.25">
      <c r="A142" s="17"/>
      <c r="B142" s="18"/>
      <c r="C142" s="52"/>
      <c r="D142" s="52"/>
      <c r="E142" s="52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20"/>
      <c r="BG142" s="21"/>
      <c r="BH142" s="21"/>
      <c r="BI142" s="21"/>
      <c r="BJ142" s="21"/>
      <c r="BK142" s="21"/>
      <c r="BL142" s="21"/>
    </row>
    <row r="143" spans="1:64" ht="13.2" hidden="1" x14ac:dyDescent="0.25">
      <c r="A143" s="17"/>
      <c r="B143" s="18"/>
      <c r="C143" s="52"/>
      <c r="D143" s="52"/>
      <c r="E143" s="52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20"/>
      <c r="BG143" s="21"/>
      <c r="BH143" s="21"/>
      <c r="BI143" s="21"/>
      <c r="BJ143" s="21"/>
      <c r="BK143" s="21"/>
      <c r="BL143" s="21"/>
    </row>
    <row r="144" spans="1:64" ht="13.2" hidden="1" x14ac:dyDescent="0.25">
      <c r="A144" s="17"/>
      <c r="B144" s="18"/>
      <c r="C144" s="52"/>
      <c r="D144" s="52"/>
      <c r="E144" s="52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20"/>
      <c r="BG144" s="21"/>
      <c r="BH144" s="21"/>
      <c r="BI144" s="21"/>
      <c r="BJ144" s="21"/>
      <c r="BK144" s="21"/>
      <c r="BL144" s="21"/>
    </row>
    <row r="145" spans="1:64" ht="13.2" hidden="1" x14ac:dyDescent="0.25">
      <c r="A145" s="17"/>
      <c r="B145" s="18"/>
      <c r="C145" s="52"/>
      <c r="D145" s="52"/>
      <c r="E145" s="52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20"/>
      <c r="BG145" s="21"/>
      <c r="BH145" s="21"/>
      <c r="BI145" s="21"/>
      <c r="BJ145" s="21"/>
      <c r="BK145" s="21"/>
      <c r="BL145" s="21"/>
    </row>
    <row r="146" spans="1:64" ht="13.2" hidden="1" x14ac:dyDescent="0.25">
      <c r="A146" s="17"/>
      <c r="B146" s="18"/>
      <c r="C146" s="52"/>
      <c r="D146" s="52"/>
      <c r="E146" s="52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20"/>
      <c r="BG146" s="21"/>
      <c r="BH146" s="21"/>
      <c r="BI146" s="21"/>
      <c r="BJ146" s="21"/>
      <c r="BK146" s="21"/>
      <c r="BL146" s="21"/>
    </row>
    <row r="147" spans="1:64" ht="13.2" hidden="1" x14ac:dyDescent="0.25">
      <c r="A147" s="17"/>
      <c r="B147" s="18"/>
      <c r="C147" s="52"/>
      <c r="D147" s="52"/>
      <c r="E147" s="52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20"/>
      <c r="BG147" s="21"/>
      <c r="BH147" s="21"/>
      <c r="BI147" s="21"/>
      <c r="BJ147" s="21"/>
      <c r="BK147" s="21"/>
      <c r="BL147" s="21"/>
    </row>
    <row r="148" spans="1:64" ht="13.2" hidden="1" x14ac:dyDescent="0.25">
      <c r="A148" s="17"/>
      <c r="B148" s="18"/>
      <c r="C148" s="52"/>
      <c r="D148" s="52"/>
      <c r="E148" s="52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20"/>
      <c r="BG148" s="21"/>
      <c r="BH148" s="21"/>
      <c r="BI148" s="21"/>
      <c r="BJ148" s="21"/>
      <c r="BK148" s="21"/>
      <c r="BL148" s="21"/>
    </row>
    <row r="149" spans="1:64" ht="13.2" hidden="1" x14ac:dyDescent="0.25">
      <c r="A149" s="17"/>
      <c r="B149" s="18"/>
      <c r="C149" s="52"/>
      <c r="D149" s="52"/>
      <c r="E149" s="52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20"/>
      <c r="BG149" s="21"/>
      <c r="BH149" s="21"/>
      <c r="BI149" s="21"/>
      <c r="BJ149" s="21"/>
      <c r="BK149" s="21"/>
      <c r="BL149" s="21"/>
    </row>
    <row r="150" spans="1:64" ht="13.2" hidden="1" x14ac:dyDescent="0.25">
      <c r="A150" s="17"/>
      <c r="B150" s="18"/>
      <c r="C150" s="52"/>
      <c r="D150" s="52"/>
      <c r="E150" s="52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20"/>
      <c r="BG150" s="21"/>
      <c r="BH150" s="21"/>
      <c r="BI150" s="21"/>
      <c r="BJ150" s="21"/>
      <c r="BK150" s="21"/>
      <c r="BL150" s="21"/>
    </row>
    <row r="151" spans="1:64" ht="13.2" hidden="1" x14ac:dyDescent="0.25">
      <c r="A151" s="17"/>
      <c r="B151" s="18"/>
      <c r="C151" s="52"/>
      <c r="D151" s="52"/>
      <c r="E151" s="52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20"/>
      <c r="BG151" s="21"/>
      <c r="BH151" s="21"/>
      <c r="BI151" s="21"/>
      <c r="BJ151" s="21"/>
      <c r="BK151" s="21"/>
      <c r="BL151" s="21"/>
    </row>
    <row r="152" spans="1:64" ht="13.2" hidden="1" x14ac:dyDescent="0.25">
      <c r="A152" s="17"/>
      <c r="B152" s="18"/>
      <c r="C152" s="52"/>
      <c r="D152" s="52"/>
      <c r="E152" s="52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20"/>
      <c r="BG152" s="21"/>
      <c r="BH152" s="21"/>
      <c r="BI152" s="21"/>
      <c r="BJ152" s="21"/>
      <c r="BK152" s="21"/>
      <c r="BL152" s="21"/>
    </row>
    <row r="153" spans="1:64" ht="13.2" hidden="1" x14ac:dyDescent="0.25">
      <c r="A153" s="17"/>
      <c r="B153" s="18"/>
      <c r="C153" s="52"/>
      <c r="D153" s="52"/>
      <c r="E153" s="52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20"/>
      <c r="BG153" s="21"/>
      <c r="BH153" s="21"/>
      <c r="BI153" s="21"/>
      <c r="BJ153" s="21"/>
      <c r="BK153" s="21"/>
      <c r="BL153" s="21"/>
    </row>
    <row r="154" spans="1:64" ht="13.2" hidden="1" x14ac:dyDescent="0.25">
      <c r="A154" s="17"/>
      <c r="B154" s="18"/>
      <c r="C154" s="52"/>
      <c r="D154" s="52"/>
      <c r="E154" s="52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20"/>
      <c r="BG154" s="21"/>
      <c r="BH154" s="21"/>
      <c r="BI154" s="21"/>
      <c r="BJ154" s="21"/>
      <c r="BK154" s="21"/>
      <c r="BL154" s="21"/>
    </row>
    <row r="155" spans="1:64" ht="13.2" hidden="1" x14ac:dyDescent="0.25">
      <c r="A155" s="17"/>
      <c r="B155" s="18"/>
      <c r="C155" s="52"/>
      <c r="D155" s="52"/>
      <c r="E155" s="52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20"/>
      <c r="BG155" s="21"/>
      <c r="BH155" s="21"/>
      <c r="BI155" s="21"/>
      <c r="BJ155" s="21"/>
      <c r="BK155" s="21"/>
      <c r="BL155" s="21"/>
    </row>
    <row r="156" spans="1:64" ht="13.2" hidden="1" x14ac:dyDescent="0.25">
      <c r="A156" s="17"/>
      <c r="B156" s="18"/>
      <c r="C156" s="52"/>
      <c r="D156" s="52"/>
      <c r="E156" s="52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20"/>
      <c r="BG156" s="21"/>
      <c r="BH156" s="21"/>
      <c r="BI156" s="21"/>
      <c r="BJ156" s="21"/>
      <c r="BK156" s="21"/>
      <c r="BL156" s="21"/>
    </row>
    <row r="157" spans="1:64" ht="13.2" hidden="1" x14ac:dyDescent="0.25">
      <c r="A157" s="17"/>
      <c r="B157" s="18"/>
      <c r="C157" s="52"/>
      <c r="D157" s="52"/>
      <c r="E157" s="52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20"/>
      <c r="BG157" s="21"/>
      <c r="BH157" s="21"/>
      <c r="BI157" s="21"/>
      <c r="BJ157" s="21"/>
      <c r="BK157" s="21"/>
      <c r="BL157" s="21"/>
    </row>
    <row r="158" spans="1:64" ht="13.2" hidden="1" x14ac:dyDescent="0.25">
      <c r="A158" s="17"/>
      <c r="B158" s="18"/>
      <c r="C158" s="52"/>
      <c r="D158" s="52"/>
      <c r="E158" s="52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20"/>
      <c r="BG158" s="21"/>
      <c r="BH158" s="21"/>
      <c r="BI158" s="21"/>
      <c r="BJ158" s="21"/>
      <c r="BK158" s="21"/>
      <c r="BL158" s="21"/>
    </row>
    <row r="159" spans="1:64" ht="13.2" hidden="1" x14ac:dyDescent="0.25">
      <c r="A159" s="17"/>
      <c r="B159" s="18"/>
      <c r="C159" s="52"/>
      <c r="D159" s="52"/>
      <c r="E159" s="52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20"/>
      <c r="BG159" s="21"/>
      <c r="BH159" s="21"/>
      <c r="BI159" s="21"/>
      <c r="BJ159" s="21"/>
      <c r="BK159" s="21"/>
      <c r="BL159" s="21"/>
    </row>
    <row r="160" spans="1:64" ht="13.2" hidden="1" x14ac:dyDescent="0.25">
      <c r="A160" s="17"/>
      <c r="B160" s="18"/>
      <c r="C160" s="52"/>
      <c r="D160" s="52"/>
      <c r="E160" s="52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20"/>
      <c r="BG160" s="21"/>
      <c r="BH160" s="21"/>
      <c r="BI160" s="21"/>
      <c r="BJ160" s="21"/>
      <c r="BK160" s="21"/>
      <c r="BL160" s="21"/>
    </row>
    <row r="161" spans="1:64" ht="13.2" hidden="1" x14ac:dyDescent="0.25">
      <c r="A161" s="17"/>
      <c r="B161" s="18"/>
      <c r="C161" s="52"/>
      <c r="D161" s="52"/>
      <c r="E161" s="52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20"/>
      <c r="BG161" s="21"/>
      <c r="BH161" s="21"/>
      <c r="BI161" s="21"/>
      <c r="BJ161" s="21"/>
      <c r="BK161" s="21"/>
      <c r="BL161" s="21"/>
    </row>
    <row r="162" spans="1:64" ht="13.2" hidden="1" x14ac:dyDescent="0.25">
      <c r="A162" s="17"/>
      <c r="B162" s="18"/>
      <c r="C162" s="52"/>
      <c r="D162" s="52"/>
      <c r="E162" s="52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20"/>
      <c r="BG162" s="21"/>
      <c r="BH162" s="21"/>
      <c r="BI162" s="21"/>
      <c r="BJ162" s="21"/>
      <c r="BK162" s="21"/>
      <c r="BL162" s="21"/>
    </row>
    <row r="163" spans="1:64" ht="13.2" hidden="1" x14ac:dyDescent="0.25">
      <c r="A163" s="17"/>
      <c r="B163" s="18"/>
      <c r="C163" s="52"/>
      <c r="D163" s="52"/>
      <c r="E163" s="52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20"/>
      <c r="BG163" s="21"/>
      <c r="BH163" s="21"/>
      <c r="BI163" s="21"/>
      <c r="BJ163" s="21"/>
      <c r="BK163" s="21"/>
      <c r="BL163" s="21"/>
    </row>
    <row r="164" spans="1:64" ht="13.2" hidden="1" x14ac:dyDescent="0.25">
      <c r="A164" s="17"/>
      <c r="B164" s="18"/>
      <c r="C164" s="52"/>
      <c r="D164" s="52"/>
      <c r="E164" s="52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20"/>
      <c r="BG164" s="21"/>
      <c r="BH164" s="21"/>
      <c r="BI164" s="21"/>
      <c r="BJ164" s="21"/>
      <c r="BK164" s="21"/>
      <c r="BL164" s="21"/>
    </row>
    <row r="165" spans="1:64" ht="13.2" hidden="1" x14ac:dyDescent="0.25">
      <c r="A165" s="17"/>
      <c r="B165" s="18"/>
      <c r="C165" s="52"/>
      <c r="D165" s="52"/>
      <c r="E165" s="52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20"/>
      <c r="BG165" s="21"/>
      <c r="BH165" s="21"/>
      <c r="BI165" s="21"/>
      <c r="BJ165" s="21"/>
      <c r="BK165" s="21"/>
      <c r="BL165" s="21"/>
    </row>
    <row r="166" spans="1:64" ht="13.2" hidden="1" x14ac:dyDescent="0.25">
      <c r="A166" s="17"/>
      <c r="B166" s="18"/>
      <c r="C166" s="52"/>
      <c r="D166" s="52"/>
      <c r="E166" s="52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20"/>
      <c r="BG166" s="21"/>
      <c r="BH166" s="21"/>
      <c r="BI166" s="21"/>
      <c r="BJ166" s="21"/>
      <c r="BK166" s="21"/>
      <c r="BL166" s="21"/>
    </row>
    <row r="167" spans="1:64" ht="13.2" hidden="1" x14ac:dyDescent="0.25">
      <c r="A167" s="17"/>
      <c r="B167" s="18"/>
      <c r="C167" s="52"/>
      <c r="D167" s="52"/>
      <c r="E167" s="52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20"/>
      <c r="BG167" s="21"/>
      <c r="BH167" s="21"/>
      <c r="BI167" s="21"/>
      <c r="BJ167" s="21"/>
      <c r="BK167" s="21"/>
      <c r="BL167" s="21"/>
    </row>
    <row r="168" spans="1:64" ht="13.2" hidden="1" x14ac:dyDescent="0.25">
      <c r="A168" s="17"/>
      <c r="B168" s="18"/>
      <c r="C168" s="52"/>
      <c r="D168" s="52"/>
      <c r="E168" s="52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20"/>
      <c r="BG168" s="21"/>
      <c r="BH168" s="21"/>
      <c r="BI168" s="21"/>
      <c r="BJ168" s="21"/>
      <c r="BK168" s="21"/>
      <c r="BL168" s="21"/>
    </row>
    <row r="169" spans="1:64" ht="13.2" hidden="1" x14ac:dyDescent="0.25">
      <c r="A169" s="17"/>
      <c r="B169" s="18"/>
      <c r="C169" s="52"/>
      <c r="D169" s="52"/>
      <c r="E169" s="52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20"/>
      <c r="BG169" s="21"/>
      <c r="BH169" s="21"/>
      <c r="BI169" s="21"/>
      <c r="BJ169" s="21"/>
      <c r="BK169" s="21"/>
      <c r="BL169" s="21"/>
    </row>
    <row r="170" spans="1:64" ht="13.2" hidden="1" x14ac:dyDescent="0.25">
      <c r="A170" s="17"/>
      <c r="B170" s="18"/>
      <c r="C170" s="52"/>
      <c r="D170" s="52"/>
      <c r="E170" s="52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20"/>
      <c r="BG170" s="21"/>
      <c r="BH170" s="21"/>
      <c r="BI170" s="21"/>
      <c r="BJ170" s="21"/>
      <c r="BK170" s="21"/>
      <c r="BL170" s="21"/>
    </row>
    <row r="171" spans="1:64" ht="13.2" hidden="1" x14ac:dyDescent="0.25">
      <c r="A171" s="17"/>
      <c r="B171" s="18"/>
      <c r="C171" s="52"/>
      <c r="D171" s="52"/>
      <c r="E171" s="52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20"/>
      <c r="BG171" s="21"/>
      <c r="BH171" s="21"/>
      <c r="BI171" s="21"/>
      <c r="BJ171" s="21"/>
      <c r="BK171" s="21"/>
      <c r="BL171" s="21"/>
    </row>
    <row r="172" spans="1:64" ht="13.2" hidden="1" x14ac:dyDescent="0.25">
      <c r="A172" s="17"/>
      <c r="B172" s="18"/>
      <c r="C172" s="52"/>
      <c r="D172" s="52"/>
      <c r="E172" s="52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20"/>
      <c r="BG172" s="21"/>
      <c r="BH172" s="21"/>
      <c r="BI172" s="21"/>
      <c r="BJ172" s="21"/>
      <c r="BK172" s="21"/>
      <c r="BL172" s="21"/>
    </row>
    <row r="173" spans="1:64" ht="13.2" hidden="1" x14ac:dyDescent="0.25">
      <c r="A173" s="17"/>
      <c r="B173" s="18"/>
      <c r="C173" s="52"/>
      <c r="D173" s="52"/>
      <c r="E173" s="52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20"/>
      <c r="BG173" s="21"/>
      <c r="BH173" s="21"/>
      <c r="BI173" s="21"/>
      <c r="BJ173" s="21"/>
      <c r="BK173" s="21"/>
      <c r="BL173" s="21"/>
    </row>
    <row r="174" spans="1:64" ht="13.2" hidden="1" x14ac:dyDescent="0.25">
      <c r="A174" s="17"/>
      <c r="B174" s="18"/>
      <c r="C174" s="52"/>
      <c r="D174" s="52"/>
      <c r="E174" s="52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20"/>
      <c r="BG174" s="21"/>
      <c r="BH174" s="21"/>
      <c r="BI174" s="21"/>
      <c r="BJ174" s="21"/>
      <c r="BK174" s="21"/>
      <c r="BL174" s="21"/>
    </row>
    <row r="175" spans="1:64" ht="13.2" hidden="1" x14ac:dyDescent="0.25">
      <c r="A175" s="17"/>
      <c r="B175" s="18"/>
      <c r="C175" s="52"/>
      <c r="D175" s="52"/>
      <c r="E175" s="52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20"/>
      <c r="BG175" s="21"/>
      <c r="BH175" s="21"/>
      <c r="BI175" s="21"/>
      <c r="BJ175" s="21"/>
      <c r="BK175" s="21"/>
      <c r="BL175" s="21"/>
    </row>
    <row r="176" spans="1:64" ht="13.2" hidden="1" x14ac:dyDescent="0.25">
      <c r="A176" s="17"/>
      <c r="B176" s="18"/>
      <c r="C176" s="52"/>
      <c r="D176" s="52"/>
      <c r="E176" s="52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20"/>
      <c r="BG176" s="21"/>
      <c r="BH176" s="21"/>
      <c r="BI176" s="21"/>
      <c r="BJ176" s="21"/>
      <c r="BK176" s="21"/>
      <c r="BL176" s="21"/>
    </row>
    <row r="177" spans="1:64" ht="13.2" hidden="1" x14ac:dyDescent="0.25">
      <c r="A177" s="17"/>
      <c r="B177" s="18"/>
      <c r="C177" s="52"/>
      <c r="D177" s="52"/>
      <c r="E177" s="52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20"/>
      <c r="BG177" s="21"/>
      <c r="BH177" s="21"/>
      <c r="BI177" s="21"/>
      <c r="BJ177" s="21"/>
      <c r="BK177" s="21"/>
      <c r="BL177" s="21"/>
    </row>
    <row r="178" spans="1:64" ht="13.2" hidden="1" x14ac:dyDescent="0.25">
      <c r="A178" s="17"/>
      <c r="B178" s="18"/>
      <c r="C178" s="52"/>
      <c r="D178" s="52"/>
      <c r="E178" s="52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20"/>
      <c r="BG178" s="21"/>
      <c r="BH178" s="21"/>
      <c r="BI178" s="21"/>
      <c r="BJ178" s="21"/>
      <c r="BK178" s="21"/>
      <c r="BL178" s="21"/>
    </row>
    <row r="179" spans="1:64" ht="13.2" hidden="1" x14ac:dyDescent="0.25">
      <c r="A179" s="17"/>
      <c r="B179" s="18"/>
      <c r="C179" s="52"/>
      <c r="D179" s="52"/>
      <c r="E179" s="52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20"/>
      <c r="BG179" s="21"/>
      <c r="BH179" s="21"/>
      <c r="BI179" s="21"/>
      <c r="BJ179" s="21"/>
      <c r="BK179" s="21"/>
      <c r="BL179" s="21"/>
    </row>
    <row r="180" spans="1:64" ht="13.2" hidden="1" x14ac:dyDescent="0.25">
      <c r="A180" s="17"/>
      <c r="B180" s="18"/>
      <c r="C180" s="52"/>
      <c r="D180" s="52"/>
      <c r="E180" s="52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20"/>
      <c r="BG180" s="21"/>
      <c r="BH180" s="21"/>
      <c r="BI180" s="21"/>
      <c r="BJ180" s="21"/>
      <c r="BK180" s="21"/>
      <c r="BL180" s="21"/>
    </row>
    <row r="181" spans="1:64" ht="13.2" hidden="1" x14ac:dyDescent="0.25">
      <c r="A181" s="17"/>
      <c r="B181" s="18"/>
      <c r="C181" s="52"/>
      <c r="D181" s="52"/>
      <c r="E181" s="52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20"/>
      <c r="BG181" s="21"/>
      <c r="BH181" s="21"/>
      <c r="BI181" s="21"/>
      <c r="BJ181" s="21"/>
      <c r="BK181" s="21"/>
      <c r="BL181" s="21"/>
    </row>
    <row r="182" spans="1:64" ht="13.2" hidden="1" x14ac:dyDescent="0.25">
      <c r="A182" s="17"/>
      <c r="B182" s="18"/>
      <c r="C182" s="52"/>
      <c r="D182" s="52"/>
      <c r="E182" s="52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20"/>
      <c r="BG182" s="21"/>
      <c r="BH182" s="21"/>
      <c r="BI182" s="21"/>
      <c r="BJ182" s="21"/>
      <c r="BK182" s="21"/>
      <c r="BL182" s="21"/>
    </row>
    <row r="183" spans="1:64" ht="13.2" hidden="1" x14ac:dyDescent="0.25">
      <c r="A183" s="17"/>
      <c r="B183" s="18"/>
      <c r="C183" s="52"/>
      <c r="D183" s="52"/>
      <c r="E183" s="52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20"/>
      <c r="BG183" s="21"/>
      <c r="BH183" s="21"/>
      <c r="BI183" s="21"/>
      <c r="BJ183" s="21"/>
      <c r="BK183" s="21"/>
      <c r="BL183" s="21"/>
    </row>
    <row r="184" spans="1:64" ht="13.2" hidden="1" x14ac:dyDescent="0.25">
      <c r="A184" s="17"/>
      <c r="B184" s="18"/>
      <c r="C184" s="52"/>
      <c r="D184" s="52"/>
      <c r="E184" s="52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20"/>
      <c r="BG184" s="21"/>
      <c r="BH184" s="21"/>
      <c r="BI184" s="21"/>
      <c r="BJ184" s="21"/>
      <c r="BK184" s="21"/>
      <c r="BL184" s="21"/>
    </row>
    <row r="185" spans="1:64" ht="13.2" hidden="1" x14ac:dyDescent="0.25">
      <c r="A185" s="17"/>
      <c r="B185" s="18"/>
      <c r="C185" s="52"/>
      <c r="D185" s="52"/>
      <c r="E185" s="52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20"/>
      <c r="BG185" s="21"/>
      <c r="BH185" s="21"/>
      <c r="BI185" s="21"/>
      <c r="BJ185" s="21"/>
      <c r="BK185" s="21"/>
      <c r="BL185" s="21"/>
    </row>
    <row r="186" spans="1:64" ht="13.2" hidden="1" x14ac:dyDescent="0.25">
      <c r="A186" s="17"/>
      <c r="B186" s="18"/>
      <c r="C186" s="52"/>
      <c r="D186" s="52"/>
      <c r="E186" s="52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20"/>
      <c r="BG186" s="21"/>
      <c r="BH186" s="21"/>
      <c r="BI186" s="21"/>
      <c r="BJ186" s="21"/>
      <c r="BK186" s="21"/>
      <c r="BL186" s="21"/>
    </row>
    <row r="187" spans="1:64" ht="13.2" hidden="1" x14ac:dyDescent="0.25">
      <c r="A187" s="17"/>
      <c r="B187" s="18"/>
      <c r="C187" s="52"/>
      <c r="D187" s="52"/>
      <c r="E187" s="52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20"/>
      <c r="BG187" s="21"/>
      <c r="BH187" s="21"/>
      <c r="BI187" s="21"/>
      <c r="BJ187" s="21"/>
      <c r="BK187" s="21"/>
      <c r="BL187" s="21"/>
    </row>
    <row r="188" spans="1:64" ht="13.2" hidden="1" x14ac:dyDescent="0.25">
      <c r="A188" s="17"/>
      <c r="B188" s="18"/>
      <c r="C188" s="52"/>
      <c r="D188" s="52"/>
      <c r="E188" s="52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20"/>
      <c r="BG188" s="21"/>
      <c r="BH188" s="21"/>
      <c r="BI188" s="21"/>
      <c r="BJ188" s="21"/>
      <c r="BK188" s="21"/>
      <c r="BL188" s="21"/>
    </row>
    <row r="189" spans="1:64" ht="13.2" hidden="1" x14ac:dyDescent="0.25">
      <c r="A189" s="17"/>
      <c r="B189" s="18"/>
      <c r="C189" s="52"/>
      <c r="D189" s="52"/>
      <c r="E189" s="52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20"/>
      <c r="BG189" s="21"/>
      <c r="BH189" s="21"/>
      <c r="BI189" s="21"/>
      <c r="BJ189" s="21"/>
      <c r="BK189" s="21"/>
      <c r="BL189" s="21"/>
    </row>
    <row r="190" spans="1:64" ht="13.2" hidden="1" x14ac:dyDescent="0.25">
      <c r="A190" s="17"/>
      <c r="B190" s="18"/>
      <c r="C190" s="52"/>
      <c r="D190" s="52"/>
      <c r="E190" s="52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20"/>
      <c r="BG190" s="21"/>
      <c r="BH190" s="21"/>
      <c r="BI190" s="21"/>
      <c r="BJ190" s="21"/>
      <c r="BK190" s="21"/>
      <c r="BL190" s="21"/>
    </row>
    <row r="191" spans="1:64" ht="13.2" hidden="1" x14ac:dyDescent="0.25">
      <c r="A191" s="17"/>
      <c r="B191" s="18"/>
      <c r="C191" s="52"/>
      <c r="D191" s="52"/>
      <c r="E191" s="52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20"/>
      <c r="BG191" s="21"/>
      <c r="BH191" s="21"/>
      <c r="BI191" s="21"/>
      <c r="BJ191" s="21"/>
      <c r="BK191" s="21"/>
      <c r="BL191" s="21"/>
    </row>
    <row r="192" spans="1:64" ht="13.2" hidden="1" x14ac:dyDescent="0.25">
      <c r="A192" s="17"/>
      <c r="B192" s="18"/>
      <c r="C192" s="52"/>
      <c r="D192" s="52"/>
      <c r="E192" s="52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20"/>
      <c r="BG192" s="21"/>
      <c r="BH192" s="21"/>
      <c r="BI192" s="21"/>
      <c r="BJ192" s="21"/>
      <c r="BK192" s="21"/>
      <c r="BL192" s="21"/>
    </row>
    <row r="193" spans="1:64" ht="13.2" hidden="1" x14ac:dyDescent="0.25">
      <c r="A193" s="17"/>
      <c r="B193" s="18"/>
      <c r="C193" s="52"/>
      <c r="D193" s="52"/>
      <c r="E193" s="52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20"/>
      <c r="BG193" s="21"/>
      <c r="BH193" s="21"/>
      <c r="BI193" s="21"/>
      <c r="BJ193" s="21"/>
      <c r="BK193" s="21"/>
      <c r="BL193" s="21"/>
    </row>
    <row r="194" spans="1:64" ht="13.2" hidden="1" x14ac:dyDescent="0.25">
      <c r="A194" s="17"/>
      <c r="B194" s="18"/>
      <c r="C194" s="52"/>
      <c r="D194" s="52"/>
      <c r="E194" s="52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20"/>
      <c r="BG194" s="21"/>
      <c r="BH194" s="21"/>
      <c r="BI194" s="21"/>
      <c r="BJ194" s="21"/>
      <c r="BK194" s="21"/>
      <c r="BL194" s="21"/>
    </row>
    <row r="195" spans="1:64" ht="13.2" hidden="1" x14ac:dyDescent="0.25">
      <c r="A195" s="17"/>
      <c r="B195" s="18"/>
      <c r="C195" s="52"/>
      <c r="D195" s="52"/>
      <c r="E195" s="52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20"/>
      <c r="BG195" s="21"/>
      <c r="BH195" s="21"/>
      <c r="BI195" s="21"/>
      <c r="BJ195" s="21"/>
      <c r="BK195" s="21"/>
      <c r="BL195" s="21"/>
    </row>
    <row r="196" spans="1:64" ht="13.2" hidden="1" x14ac:dyDescent="0.25">
      <c r="A196" s="53"/>
      <c r="B196" s="46"/>
      <c r="C196" s="54"/>
      <c r="D196" s="54"/>
      <c r="E196" s="54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6"/>
      <c r="AM196" s="46"/>
      <c r="AN196" s="46"/>
      <c r="AO196" s="46"/>
      <c r="AP196" s="46"/>
      <c r="AQ196" s="46"/>
      <c r="AR196" s="46"/>
      <c r="AS196" s="46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6"/>
      <c r="BF196" s="55"/>
      <c r="BG196" s="21"/>
      <c r="BH196" s="21"/>
      <c r="BI196" s="21"/>
      <c r="BJ196" s="21"/>
      <c r="BK196" s="21"/>
      <c r="BL196" s="21"/>
    </row>
    <row r="197" spans="1:64" ht="13.2" x14ac:dyDescent="0.25">
      <c r="C197" s="56"/>
      <c r="D197" s="56"/>
      <c r="E197" s="56"/>
    </row>
    <row r="198" spans="1:64" ht="13.2" x14ac:dyDescent="0.25">
      <c r="C198" s="56"/>
      <c r="D198" s="56"/>
      <c r="E198" s="56"/>
    </row>
    <row r="199" spans="1:64" ht="13.2" x14ac:dyDescent="0.25">
      <c r="C199" s="56"/>
      <c r="D199" s="56"/>
      <c r="E199" s="56"/>
    </row>
    <row r="200" spans="1:64" ht="13.2" x14ac:dyDescent="0.25">
      <c r="C200" s="56"/>
      <c r="D200" s="56"/>
      <c r="E200" s="56"/>
    </row>
    <row r="201" spans="1:64" ht="13.2" x14ac:dyDescent="0.25">
      <c r="C201" s="56"/>
      <c r="D201" s="56"/>
      <c r="E201" s="56"/>
    </row>
    <row r="202" spans="1:64" ht="13.2" x14ac:dyDescent="0.25">
      <c r="C202" s="56"/>
      <c r="D202" s="56"/>
      <c r="E202" s="56"/>
    </row>
    <row r="203" spans="1:64" ht="13.2" x14ac:dyDescent="0.25">
      <c r="C203" s="56"/>
      <c r="D203" s="56"/>
      <c r="E203" s="56"/>
    </row>
    <row r="204" spans="1:64" ht="13.2" x14ac:dyDescent="0.25">
      <c r="C204" s="56"/>
      <c r="D204" s="56"/>
      <c r="E204" s="56"/>
    </row>
    <row r="205" spans="1:64" ht="13.2" x14ac:dyDescent="0.25">
      <c r="C205" s="56"/>
      <c r="D205" s="56"/>
      <c r="E205" s="56"/>
    </row>
    <row r="206" spans="1:64" ht="13.2" x14ac:dyDescent="0.25">
      <c r="C206" s="56"/>
      <c r="D206" s="56"/>
      <c r="E206" s="56"/>
    </row>
    <row r="207" spans="1:64" ht="13.2" x14ac:dyDescent="0.25">
      <c r="C207" s="56"/>
      <c r="D207" s="56"/>
      <c r="E207" s="56"/>
    </row>
    <row r="208" spans="1:64" ht="13.2" x14ac:dyDescent="0.25">
      <c r="C208" s="56"/>
      <c r="D208" s="56"/>
      <c r="E208" s="56"/>
    </row>
    <row r="209" spans="3:5" ht="13.2" x14ac:dyDescent="0.25">
      <c r="C209" s="56"/>
      <c r="D209" s="56"/>
      <c r="E209" s="56"/>
    </row>
    <row r="210" spans="3:5" ht="13.2" x14ac:dyDescent="0.25">
      <c r="C210" s="56"/>
      <c r="D210" s="56"/>
      <c r="E210" s="56"/>
    </row>
    <row r="211" spans="3:5" ht="13.2" x14ac:dyDescent="0.25">
      <c r="C211" s="56"/>
      <c r="D211" s="56"/>
      <c r="E211" s="56"/>
    </row>
    <row r="212" spans="3:5" ht="13.2" x14ac:dyDescent="0.25">
      <c r="C212" s="56"/>
      <c r="D212" s="56"/>
      <c r="E212" s="56"/>
    </row>
    <row r="213" spans="3:5" ht="13.2" x14ac:dyDescent="0.25">
      <c r="C213" s="56"/>
      <c r="D213" s="56"/>
      <c r="E213" s="56"/>
    </row>
    <row r="214" spans="3:5" ht="13.2" x14ac:dyDescent="0.25">
      <c r="C214" s="56"/>
      <c r="D214" s="56"/>
      <c r="E214" s="56"/>
    </row>
    <row r="215" spans="3:5" ht="13.2" x14ac:dyDescent="0.25">
      <c r="C215" s="56"/>
      <c r="D215" s="56"/>
      <c r="E215" s="56"/>
    </row>
    <row r="216" spans="3:5" ht="13.2" x14ac:dyDescent="0.25">
      <c r="C216" s="56"/>
      <c r="D216" s="56"/>
      <c r="E216" s="56"/>
    </row>
    <row r="217" spans="3:5" ht="13.2" x14ac:dyDescent="0.25">
      <c r="C217" s="56"/>
      <c r="D217" s="56"/>
      <c r="E217" s="56"/>
    </row>
    <row r="218" spans="3:5" ht="13.2" x14ac:dyDescent="0.25">
      <c r="C218" s="56"/>
      <c r="D218" s="56"/>
      <c r="E218" s="56"/>
    </row>
    <row r="219" spans="3:5" ht="13.2" x14ac:dyDescent="0.25">
      <c r="C219" s="56"/>
      <c r="D219" s="56"/>
      <c r="E219" s="56"/>
    </row>
    <row r="220" spans="3:5" ht="13.2" x14ac:dyDescent="0.25">
      <c r="C220" s="56"/>
      <c r="D220" s="56"/>
      <c r="E220" s="56"/>
    </row>
    <row r="221" spans="3:5" ht="13.2" x14ac:dyDescent="0.25">
      <c r="C221" s="56"/>
      <c r="D221" s="56"/>
      <c r="E221" s="56"/>
    </row>
    <row r="222" spans="3:5" ht="13.2" x14ac:dyDescent="0.25">
      <c r="C222" s="56"/>
      <c r="D222" s="56"/>
      <c r="E222" s="56"/>
    </row>
    <row r="223" spans="3:5" ht="13.2" x14ac:dyDescent="0.25">
      <c r="C223" s="56"/>
      <c r="D223" s="56"/>
      <c r="E223" s="56"/>
    </row>
    <row r="224" spans="3:5" ht="13.2" x14ac:dyDescent="0.25">
      <c r="C224" s="56"/>
      <c r="D224" s="56"/>
      <c r="E224" s="56"/>
    </row>
    <row r="225" spans="3:5" ht="13.2" x14ac:dyDescent="0.25">
      <c r="C225" s="56"/>
      <c r="D225" s="56"/>
      <c r="E225" s="56"/>
    </row>
    <row r="226" spans="3:5" ht="13.2" x14ac:dyDescent="0.25">
      <c r="C226" s="56"/>
      <c r="D226" s="56"/>
      <c r="E226" s="56"/>
    </row>
    <row r="227" spans="3:5" ht="13.2" x14ac:dyDescent="0.25">
      <c r="C227" s="56"/>
      <c r="D227" s="56"/>
      <c r="E227" s="56"/>
    </row>
    <row r="228" spans="3:5" ht="13.2" x14ac:dyDescent="0.25">
      <c r="C228" s="56"/>
      <c r="D228" s="56"/>
      <c r="E228" s="56"/>
    </row>
    <row r="229" spans="3:5" ht="13.2" x14ac:dyDescent="0.25">
      <c r="C229" s="56"/>
      <c r="D229" s="56"/>
      <c r="E229" s="56"/>
    </row>
    <row r="230" spans="3:5" ht="13.2" x14ac:dyDescent="0.25">
      <c r="C230" s="56"/>
      <c r="D230" s="56"/>
      <c r="E230" s="56"/>
    </row>
    <row r="231" spans="3:5" ht="13.2" x14ac:dyDescent="0.25">
      <c r="C231" s="56"/>
      <c r="D231" s="56"/>
      <c r="E231" s="56"/>
    </row>
    <row r="232" spans="3:5" ht="13.2" x14ac:dyDescent="0.25">
      <c r="C232" s="56"/>
      <c r="D232" s="56"/>
      <c r="E232" s="56"/>
    </row>
    <row r="233" spans="3:5" ht="13.2" x14ac:dyDescent="0.25">
      <c r="C233" s="56"/>
      <c r="D233" s="56"/>
      <c r="E233" s="56"/>
    </row>
    <row r="234" spans="3:5" ht="13.2" x14ac:dyDescent="0.25">
      <c r="C234" s="56"/>
      <c r="D234" s="56"/>
      <c r="E234" s="56"/>
    </row>
    <row r="235" spans="3:5" ht="13.2" x14ac:dyDescent="0.25">
      <c r="C235" s="56"/>
      <c r="D235" s="56"/>
      <c r="E235" s="56"/>
    </row>
    <row r="236" spans="3:5" ht="13.2" x14ac:dyDescent="0.25">
      <c r="C236" s="56"/>
      <c r="D236" s="56"/>
      <c r="E236" s="56"/>
    </row>
    <row r="237" spans="3:5" ht="13.2" x14ac:dyDescent="0.25">
      <c r="C237" s="56"/>
      <c r="D237" s="56"/>
      <c r="E237" s="56"/>
    </row>
    <row r="238" spans="3:5" ht="13.2" x14ac:dyDescent="0.25">
      <c r="C238" s="56"/>
      <c r="D238" s="56"/>
      <c r="E238" s="56"/>
    </row>
    <row r="239" spans="3:5" ht="13.2" x14ac:dyDescent="0.25">
      <c r="C239" s="56"/>
      <c r="D239" s="56"/>
      <c r="E239" s="56"/>
    </row>
    <row r="240" spans="3:5" ht="13.2" x14ac:dyDescent="0.25">
      <c r="C240" s="56"/>
      <c r="D240" s="56"/>
      <c r="E240" s="56"/>
    </row>
    <row r="241" spans="3:5" ht="13.2" x14ac:dyDescent="0.25">
      <c r="C241" s="56"/>
      <c r="D241" s="56"/>
      <c r="E241" s="56"/>
    </row>
    <row r="242" spans="3:5" ht="13.2" x14ac:dyDescent="0.25">
      <c r="C242" s="56"/>
      <c r="D242" s="56"/>
      <c r="E242" s="56"/>
    </row>
    <row r="243" spans="3:5" ht="13.2" x14ac:dyDescent="0.25">
      <c r="C243" s="56"/>
      <c r="D243" s="56"/>
      <c r="E243" s="56"/>
    </row>
    <row r="244" spans="3:5" ht="13.2" x14ac:dyDescent="0.25">
      <c r="C244" s="56"/>
      <c r="D244" s="56"/>
      <c r="E244" s="56"/>
    </row>
    <row r="245" spans="3:5" ht="13.2" x14ac:dyDescent="0.25">
      <c r="C245" s="56"/>
      <c r="D245" s="56"/>
      <c r="E245" s="56"/>
    </row>
    <row r="246" spans="3:5" ht="13.2" x14ac:dyDescent="0.25">
      <c r="C246" s="56"/>
      <c r="D246" s="56"/>
      <c r="E246" s="56"/>
    </row>
    <row r="247" spans="3:5" ht="13.2" x14ac:dyDescent="0.25">
      <c r="C247" s="56"/>
      <c r="D247" s="56"/>
      <c r="E247" s="56"/>
    </row>
    <row r="248" spans="3:5" ht="13.2" x14ac:dyDescent="0.25">
      <c r="C248" s="56"/>
      <c r="D248" s="56"/>
      <c r="E248" s="56"/>
    </row>
    <row r="249" spans="3:5" ht="13.2" x14ac:dyDescent="0.25">
      <c r="C249" s="56"/>
      <c r="D249" s="56"/>
      <c r="E249" s="56"/>
    </row>
    <row r="250" spans="3:5" ht="13.2" x14ac:dyDescent="0.25">
      <c r="C250" s="56"/>
      <c r="D250" s="56"/>
      <c r="E250" s="56"/>
    </row>
    <row r="251" spans="3:5" ht="13.2" x14ac:dyDescent="0.25">
      <c r="C251" s="56"/>
      <c r="D251" s="56"/>
      <c r="E251" s="56"/>
    </row>
    <row r="252" spans="3:5" ht="13.2" x14ac:dyDescent="0.25">
      <c r="C252" s="56"/>
      <c r="D252" s="56"/>
      <c r="E252" s="56"/>
    </row>
    <row r="253" spans="3:5" ht="13.2" x14ac:dyDescent="0.25">
      <c r="C253" s="56"/>
      <c r="D253" s="56"/>
      <c r="E253" s="56"/>
    </row>
    <row r="254" spans="3:5" ht="13.2" x14ac:dyDescent="0.25">
      <c r="C254" s="56"/>
      <c r="D254" s="56"/>
      <c r="E254" s="56"/>
    </row>
    <row r="255" spans="3:5" ht="13.2" x14ac:dyDescent="0.25">
      <c r="C255" s="56"/>
      <c r="D255" s="56"/>
      <c r="E255" s="56"/>
    </row>
    <row r="256" spans="3:5" ht="13.2" x14ac:dyDescent="0.25">
      <c r="C256" s="56"/>
      <c r="D256" s="56"/>
      <c r="E256" s="56"/>
    </row>
    <row r="257" spans="3:5" ht="13.2" x14ac:dyDescent="0.25">
      <c r="C257" s="56"/>
      <c r="D257" s="56"/>
      <c r="E257" s="56"/>
    </row>
    <row r="258" spans="3:5" ht="13.2" x14ac:dyDescent="0.25">
      <c r="C258" s="56"/>
      <c r="D258" s="56"/>
      <c r="E258" s="56"/>
    </row>
    <row r="259" spans="3:5" ht="13.2" x14ac:dyDescent="0.25">
      <c r="C259" s="56"/>
      <c r="D259" s="56"/>
      <c r="E259" s="56"/>
    </row>
    <row r="260" spans="3:5" ht="13.2" x14ac:dyDescent="0.25">
      <c r="C260" s="56"/>
      <c r="D260" s="56"/>
      <c r="E260" s="56"/>
    </row>
    <row r="261" spans="3:5" ht="13.2" x14ac:dyDescent="0.25">
      <c r="C261" s="56"/>
      <c r="D261" s="56"/>
      <c r="E261" s="56"/>
    </row>
    <row r="262" spans="3:5" ht="13.2" x14ac:dyDescent="0.25">
      <c r="C262" s="56"/>
      <c r="D262" s="56"/>
      <c r="E262" s="56"/>
    </row>
    <row r="263" spans="3:5" ht="13.2" x14ac:dyDescent="0.25">
      <c r="C263" s="56"/>
      <c r="D263" s="56"/>
      <c r="E263" s="56"/>
    </row>
    <row r="264" spans="3:5" ht="13.2" x14ac:dyDescent="0.25">
      <c r="C264" s="56"/>
      <c r="D264" s="56"/>
      <c r="E264" s="56"/>
    </row>
    <row r="265" spans="3:5" ht="13.2" x14ac:dyDescent="0.25">
      <c r="C265" s="56"/>
      <c r="D265" s="56"/>
      <c r="E265" s="56"/>
    </row>
    <row r="266" spans="3:5" ht="13.2" x14ac:dyDescent="0.25">
      <c r="C266" s="56"/>
      <c r="D266" s="56"/>
      <c r="E266" s="56"/>
    </row>
    <row r="267" spans="3:5" ht="13.2" x14ac:dyDescent="0.25">
      <c r="C267" s="56"/>
      <c r="D267" s="56"/>
      <c r="E267" s="56"/>
    </row>
    <row r="268" spans="3:5" ht="13.2" x14ac:dyDescent="0.25">
      <c r="C268" s="56"/>
      <c r="D268" s="56"/>
      <c r="E268" s="56"/>
    </row>
    <row r="269" spans="3:5" ht="13.2" x14ac:dyDescent="0.25">
      <c r="C269" s="56"/>
      <c r="D269" s="56"/>
      <c r="E269" s="56"/>
    </row>
    <row r="270" spans="3:5" ht="13.2" x14ac:dyDescent="0.25">
      <c r="C270" s="56"/>
      <c r="D270" s="56"/>
      <c r="E270" s="56"/>
    </row>
    <row r="271" spans="3:5" ht="13.2" x14ac:dyDescent="0.25">
      <c r="C271" s="56"/>
      <c r="D271" s="56"/>
      <c r="E271" s="56"/>
    </row>
    <row r="272" spans="3:5" ht="13.2" x14ac:dyDescent="0.25">
      <c r="C272" s="56"/>
      <c r="D272" s="56"/>
      <c r="E272" s="56"/>
    </row>
    <row r="273" spans="3:5" ht="13.2" x14ac:dyDescent="0.25">
      <c r="C273" s="56"/>
      <c r="D273" s="56"/>
      <c r="E273" s="56"/>
    </row>
    <row r="274" spans="3:5" ht="13.2" x14ac:dyDescent="0.25">
      <c r="C274" s="56"/>
      <c r="D274" s="56"/>
      <c r="E274" s="56"/>
    </row>
    <row r="275" spans="3:5" ht="13.2" x14ac:dyDescent="0.25">
      <c r="C275" s="56"/>
      <c r="D275" s="56"/>
      <c r="E275" s="56"/>
    </row>
    <row r="276" spans="3:5" ht="13.2" x14ac:dyDescent="0.25">
      <c r="C276" s="56"/>
      <c r="D276" s="56"/>
      <c r="E276" s="56"/>
    </row>
    <row r="277" spans="3:5" ht="13.2" x14ac:dyDescent="0.25">
      <c r="C277" s="56"/>
      <c r="D277" s="56"/>
      <c r="E277" s="56"/>
    </row>
    <row r="278" spans="3:5" ht="13.2" x14ac:dyDescent="0.25">
      <c r="C278" s="56"/>
      <c r="D278" s="56"/>
      <c r="E278" s="56"/>
    </row>
    <row r="279" spans="3:5" ht="13.2" x14ac:dyDescent="0.25">
      <c r="C279" s="56"/>
      <c r="D279" s="56"/>
      <c r="E279" s="56"/>
    </row>
    <row r="280" spans="3:5" ht="13.2" x14ac:dyDescent="0.25">
      <c r="C280" s="56"/>
      <c r="D280" s="56"/>
      <c r="E280" s="56"/>
    </row>
    <row r="281" spans="3:5" ht="13.2" x14ac:dyDescent="0.25">
      <c r="C281" s="56"/>
      <c r="D281" s="56"/>
      <c r="E281" s="56"/>
    </row>
    <row r="282" spans="3:5" ht="13.2" x14ac:dyDescent="0.25">
      <c r="C282" s="56"/>
      <c r="D282" s="56"/>
      <c r="E282" s="56"/>
    </row>
    <row r="283" spans="3:5" ht="13.2" x14ac:dyDescent="0.25">
      <c r="C283" s="56"/>
      <c r="D283" s="56"/>
      <c r="E283" s="56"/>
    </row>
    <row r="284" spans="3:5" ht="13.2" x14ac:dyDescent="0.25">
      <c r="C284" s="56"/>
      <c r="D284" s="56"/>
      <c r="E284" s="56"/>
    </row>
    <row r="285" spans="3:5" ht="13.2" x14ac:dyDescent="0.25">
      <c r="C285" s="56"/>
      <c r="D285" s="56"/>
      <c r="E285" s="56"/>
    </row>
    <row r="286" spans="3:5" ht="13.2" x14ac:dyDescent="0.25">
      <c r="C286" s="56"/>
      <c r="D286" s="56"/>
      <c r="E286" s="56"/>
    </row>
    <row r="287" spans="3:5" ht="13.2" x14ac:dyDescent="0.25">
      <c r="C287" s="56"/>
      <c r="D287" s="56"/>
      <c r="E287" s="56"/>
    </row>
    <row r="288" spans="3:5" ht="13.2" x14ac:dyDescent="0.25">
      <c r="C288" s="56"/>
      <c r="D288" s="56"/>
      <c r="E288" s="56"/>
    </row>
    <row r="289" spans="3:5" ht="13.2" x14ac:dyDescent="0.25">
      <c r="C289" s="56"/>
      <c r="D289" s="56"/>
      <c r="E289" s="56"/>
    </row>
    <row r="290" spans="3:5" ht="13.2" x14ac:dyDescent="0.25">
      <c r="C290" s="56"/>
      <c r="D290" s="56"/>
      <c r="E290" s="56"/>
    </row>
    <row r="291" spans="3:5" ht="13.2" x14ac:dyDescent="0.25">
      <c r="C291" s="56"/>
      <c r="D291" s="56"/>
      <c r="E291" s="56"/>
    </row>
    <row r="292" spans="3:5" ht="13.2" x14ac:dyDescent="0.25">
      <c r="C292" s="56"/>
      <c r="D292" s="56"/>
      <c r="E292" s="56"/>
    </row>
    <row r="293" spans="3:5" ht="13.2" x14ac:dyDescent="0.25">
      <c r="C293" s="56"/>
      <c r="D293" s="56"/>
      <c r="E293" s="56"/>
    </row>
    <row r="294" spans="3:5" ht="13.2" x14ac:dyDescent="0.25">
      <c r="C294" s="56"/>
      <c r="D294" s="56"/>
      <c r="E294" s="56"/>
    </row>
    <row r="295" spans="3:5" ht="13.2" x14ac:dyDescent="0.25">
      <c r="C295" s="56"/>
      <c r="D295" s="56"/>
      <c r="E295" s="56"/>
    </row>
    <row r="296" spans="3:5" ht="13.2" x14ac:dyDescent="0.25">
      <c r="C296" s="56"/>
      <c r="D296" s="56"/>
      <c r="E296" s="56"/>
    </row>
    <row r="297" spans="3:5" ht="13.2" x14ac:dyDescent="0.25">
      <c r="C297" s="56"/>
      <c r="D297" s="56"/>
      <c r="E297" s="56"/>
    </row>
    <row r="298" spans="3:5" ht="13.2" x14ac:dyDescent="0.25">
      <c r="C298" s="56"/>
      <c r="D298" s="56"/>
      <c r="E298" s="56"/>
    </row>
    <row r="299" spans="3:5" ht="13.2" x14ac:dyDescent="0.25">
      <c r="C299" s="56"/>
      <c r="D299" s="56"/>
      <c r="E299" s="56"/>
    </row>
    <row r="300" spans="3:5" ht="13.2" x14ac:dyDescent="0.25">
      <c r="C300" s="56"/>
      <c r="D300" s="56"/>
      <c r="E300" s="56"/>
    </row>
    <row r="301" spans="3:5" ht="13.2" x14ac:dyDescent="0.25">
      <c r="C301" s="56"/>
      <c r="D301" s="56"/>
      <c r="E301" s="56"/>
    </row>
    <row r="302" spans="3:5" ht="13.2" x14ac:dyDescent="0.25">
      <c r="C302" s="56"/>
      <c r="D302" s="56"/>
      <c r="E302" s="56"/>
    </row>
    <row r="303" spans="3:5" ht="13.2" x14ac:dyDescent="0.25">
      <c r="C303" s="56"/>
      <c r="D303" s="56"/>
      <c r="E303" s="56"/>
    </row>
    <row r="304" spans="3:5" ht="13.2" x14ac:dyDescent="0.25">
      <c r="C304" s="56"/>
      <c r="D304" s="56"/>
      <c r="E304" s="56"/>
    </row>
    <row r="305" spans="3:5" ht="13.2" x14ac:dyDescent="0.25">
      <c r="C305" s="56"/>
      <c r="D305" s="56"/>
      <c r="E305" s="56"/>
    </row>
    <row r="306" spans="3:5" ht="13.2" x14ac:dyDescent="0.25">
      <c r="C306" s="56"/>
      <c r="D306" s="56"/>
      <c r="E306" s="56"/>
    </row>
    <row r="307" spans="3:5" ht="13.2" x14ac:dyDescent="0.25">
      <c r="C307" s="56"/>
      <c r="D307" s="56"/>
      <c r="E307" s="56"/>
    </row>
    <row r="308" spans="3:5" ht="13.2" x14ac:dyDescent="0.25">
      <c r="C308" s="56"/>
      <c r="D308" s="56"/>
      <c r="E308" s="56"/>
    </row>
    <row r="309" spans="3:5" ht="13.2" x14ac:dyDescent="0.25">
      <c r="C309" s="56"/>
      <c r="D309" s="56"/>
      <c r="E309" s="56"/>
    </row>
    <row r="310" spans="3:5" ht="13.2" x14ac:dyDescent="0.25">
      <c r="C310" s="56"/>
      <c r="D310" s="56"/>
      <c r="E310" s="56"/>
    </row>
    <row r="311" spans="3:5" ht="13.2" x14ac:dyDescent="0.25">
      <c r="C311" s="56"/>
      <c r="D311" s="56"/>
      <c r="E311" s="56"/>
    </row>
    <row r="312" spans="3:5" ht="13.2" x14ac:dyDescent="0.25">
      <c r="C312" s="56"/>
      <c r="D312" s="56"/>
      <c r="E312" s="56"/>
    </row>
    <row r="313" spans="3:5" ht="13.2" x14ac:dyDescent="0.25">
      <c r="C313" s="56"/>
      <c r="D313" s="56"/>
      <c r="E313" s="56"/>
    </row>
    <row r="314" spans="3:5" ht="13.2" x14ac:dyDescent="0.25">
      <c r="C314" s="56"/>
      <c r="D314" s="56"/>
      <c r="E314" s="56"/>
    </row>
    <row r="315" spans="3:5" ht="13.2" x14ac:dyDescent="0.25">
      <c r="C315" s="56"/>
      <c r="D315" s="56"/>
      <c r="E315" s="56"/>
    </row>
    <row r="316" spans="3:5" ht="13.2" x14ac:dyDescent="0.25">
      <c r="C316" s="56"/>
      <c r="D316" s="56"/>
      <c r="E316" s="56"/>
    </row>
    <row r="317" spans="3:5" ht="13.2" x14ac:dyDescent="0.25">
      <c r="C317" s="56"/>
      <c r="D317" s="56"/>
      <c r="E317" s="56"/>
    </row>
    <row r="318" spans="3:5" ht="13.2" x14ac:dyDescent="0.25">
      <c r="C318" s="56"/>
      <c r="D318" s="56"/>
      <c r="E318" s="56"/>
    </row>
    <row r="319" spans="3:5" ht="13.2" x14ac:dyDescent="0.25">
      <c r="C319" s="56"/>
      <c r="D319" s="56"/>
      <c r="E319" s="56"/>
    </row>
    <row r="320" spans="3:5" ht="13.2" x14ac:dyDescent="0.25">
      <c r="C320" s="56"/>
      <c r="D320" s="56"/>
      <c r="E320" s="56"/>
    </row>
    <row r="321" spans="3:5" ht="13.2" x14ac:dyDescent="0.25">
      <c r="C321" s="56"/>
      <c r="D321" s="56"/>
      <c r="E321" s="56"/>
    </row>
    <row r="322" spans="3:5" ht="13.2" x14ac:dyDescent="0.25">
      <c r="C322" s="56"/>
      <c r="D322" s="56"/>
      <c r="E322" s="56"/>
    </row>
    <row r="323" spans="3:5" ht="13.2" x14ac:dyDescent="0.25">
      <c r="C323" s="56"/>
      <c r="D323" s="56"/>
      <c r="E323" s="56"/>
    </row>
    <row r="324" spans="3:5" ht="13.2" x14ac:dyDescent="0.25">
      <c r="C324" s="56"/>
      <c r="D324" s="56"/>
      <c r="E324" s="56"/>
    </row>
    <row r="325" spans="3:5" ht="13.2" x14ac:dyDescent="0.25">
      <c r="C325" s="56"/>
      <c r="D325" s="56"/>
      <c r="E325" s="56"/>
    </row>
    <row r="326" spans="3:5" ht="13.2" x14ac:dyDescent="0.25">
      <c r="C326" s="56"/>
      <c r="D326" s="56"/>
      <c r="E326" s="56"/>
    </row>
    <row r="327" spans="3:5" ht="13.2" x14ac:dyDescent="0.25">
      <c r="C327" s="56"/>
      <c r="D327" s="56"/>
      <c r="E327" s="56"/>
    </row>
    <row r="328" spans="3:5" ht="13.2" x14ac:dyDescent="0.25">
      <c r="C328" s="56"/>
      <c r="D328" s="56"/>
      <c r="E328" s="56"/>
    </row>
    <row r="329" spans="3:5" ht="13.2" x14ac:dyDescent="0.25">
      <c r="C329" s="56"/>
      <c r="D329" s="56"/>
      <c r="E329" s="56"/>
    </row>
    <row r="330" spans="3:5" ht="13.2" x14ac:dyDescent="0.25">
      <c r="C330" s="56"/>
      <c r="D330" s="56"/>
      <c r="E330" s="56"/>
    </row>
    <row r="331" spans="3:5" ht="13.2" x14ac:dyDescent="0.25">
      <c r="C331" s="56"/>
      <c r="D331" s="56"/>
      <c r="E331" s="56"/>
    </row>
    <row r="332" spans="3:5" ht="13.2" x14ac:dyDescent="0.25">
      <c r="C332" s="56"/>
      <c r="D332" s="56"/>
      <c r="E332" s="56"/>
    </row>
    <row r="333" spans="3:5" ht="13.2" x14ac:dyDescent="0.25">
      <c r="C333" s="56"/>
      <c r="D333" s="56"/>
      <c r="E333" s="56"/>
    </row>
    <row r="334" spans="3:5" ht="13.2" x14ac:dyDescent="0.25">
      <c r="C334" s="56"/>
      <c r="D334" s="56"/>
      <c r="E334" s="56"/>
    </row>
    <row r="335" spans="3:5" ht="13.2" x14ac:dyDescent="0.25">
      <c r="C335" s="56"/>
      <c r="D335" s="56"/>
      <c r="E335" s="56"/>
    </row>
    <row r="336" spans="3:5" ht="13.2" x14ac:dyDescent="0.25">
      <c r="C336" s="56"/>
      <c r="D336" s="56"/>
      <c r="E336" s="56"/>
    </row>
    <row r="337" spans="3:5" ht="13.2" x14ac:dyDescent="0.25">
      <c r="C337" s="56"/>
      <c r="D337" s="56"/>
      <c r="E337" s="56"/>
    </row>
    <row r="338" spans="3:5" ht="13.2" x14ac:dyDescent="0.25">
      <c r="C338" s="56"/>
      <c r="D338" s="56"/>
      <c r="E338" s="56"/>
    </row>
    <row r="339" spans="3:5" ht="13.2" x14ac:dyDescent="0.25">
      <c r="C339" s="56"/>
      <c r="D339" s="56"/>
      <c r="E339" s="56"/>
    </row>
    <row r="340" spans="3:5" ht="13.2" x14ac:dyDescent="0.25">
      <c r="C340" s="56"/>
      <c r="D340" s="56"/>
      <c r="E340" s="56"/>
    </row>
    <row r="341" spans="3:5" ht="13.2" x14ac:dyDescent="0.25">
      <c r="C341" s="56"/>
      <c r="D341" s="56"/>
      <c r="E341" s="56"/>
    </row>
    <row r="342" spans="3:5" ht="13.2" x14ac:dyDescent="0.25">
      <c r="C342" s="56"/>
      <c r="D342" s="56"/>
      <c r="E342" s="56"/>
    </row>
    <row r="343" spans="3:5" ht="13.2" x14ac:dyDescent="0.25">
      <c r="C343" s="56"/>
      <c r="D343" s="56"/>
      <c r="E343" s="56"/>
    </row>
    <row r="344" spans="3:5" ht="13.2" x14ac:dyDescent="0.25">
      <c r="C344" s="56"/>
      <c r="D344" s="56"/>
      <c r="E344" s="56"/>
    </row>
    <row r="345" spans="3:5" ht="13.2" x14ac:dyDescent="0.25">
      <c r="C345" s="56"/>
      <c r="D345" s="56"/>
      <c r="E345" s="56"/>
    </row>
    <row r="346" spans="3:5" ht="13.2" x14ac:dyDescent="0.25">
      <c r="C346" s="56"/>
      <c r="D346" s="56"/>
      <c r="E346" s="56"/>
    </row>
    <row r="347" spans="3:5" ht="13.2" x14ac:dyDescent="0.25">
      <c r="C347" s="56"/>
      <c r="D347" s="56"/>
      <c r="E347" s="56"/>
    </row>
    <row r="348" spans="3:5" ht="13.2" x14ac:dyDescent="0.25">
      <c r="C348" s="56"/>
      <c r="D348" s="56"/>
      <c r="E348" s="56"/>
    </row>
    <row r="349" spans="3:5" ht="13.2" x14ac:dyDescent="0.25">
      <c r="C349" s="56"/>
      <c r="D349" s="56"/>
      <c r="E349" s="56"/>
    </row>
    <row r="350" spans="3:5" ht="13.2" x14ac:dyDescent="0.25">
      <c r="C350" s="56"/>
      <c r="D350" s="56"/>
      <c r="E350" s="56"/>
    </row>
    <row r="351" spans="3:5" ht="13.2" x14ac:dyDescent="0.25">
      <c r="C351" s="56"/>
      <c r="D351" s="56"/>
      <c r="E351" s="56"/>
    </row>
    <row r="352" spans="3:5" ht="13.2" x14ac:dyDescent="0.25">
      <c r="C352" s="56"/>
      <c r="D352" s="56"/>
      <c r="E352" s="56"/>
    </row>
    <row r="353" spans="3:5" ht="13.2" x14ac:dyDescent="0.25">
      <c r="C353" s="56"/>
      <c r="D353" s="56"/>
      <c r="E353" s="56"/>
    </row>
    <row r="354" spans="3:5" ht="13.2" x14ac:dyDescent="0.25">
      <c r="C354" s="56"/>
      <c r="D354" s="56"/>
      <c r="E354" s="56"/>
    </row>
    <row r="355" spans="3:5" ht="13.2" x14ac:dyDescent="0.25">
      <c r="C355" s="56"/>
      <c r="D355" s="56"/>
      <c r="E355" s="56"/>
    </row>
    <row r="356" spans="3:5" ht="13.2" x14ac:dyDescent="0.25">
      <c r="C356" s="56"/>
      <c r="D356" s="56"/>
      <c r="E356" s="56"/>
    </row>
    <row r="357" spans="3:5" ht="13.2" x14ac:dyDescent="0.25">
      <c r="C357" s="56"/>
      <c r="D357" s="56"/>
      <c r="E357" s="56"/>
    </row>
    <row r="358" spans="3:5" ht="13.2" x14ac:dyDescent="0.25">
      <c r="C358" s="56"/>
      <c r="D358" s="56"/>
      <c r="E358" s="56"/>
    </row>
    <row r="359" spans="3:5" ht="13.2" x14ac:dyDescent="0.25">
      <c r="C359" s="56"/>
      <c r="D359" s="56"/>
      <c r="E359" s="56"/>
    </row>
    <row r="360" spans="3:5" ht="13.2" x14ac:dyDescent="0.25">
      <c r="C360" s="56"/>
      <c r="D360" s="56"/>
      <c r="E360" s="56"/>
    </row>
    <row r="361" spans="3:5" ht="13.2" x14ac:dyDescent="0.25">
      <c r="C361" s="56"/>
      <c r="D361" s="56"/>
      <c r="E361" s="56"/>
    </row>
    <row r="362" spans="3:5" ht="13.2" x14ac:dyDescent="0.25">
      <c r="C362" s="56"/>
      <c r="D362" s="56"/>
      <c r="E362" s="56"/>
    </row>
    <row r="363" spans="3:5" ht="13.2" x14ac:dyDescent="0.25">
      <c r="C363" s="56"/>
      <c r="D363" s="56"/>
      <c r="E363" s="56"/>
    </row>
    <row r="364" spans="3:5" ht="13.2" x14ac:dyDescent="0.25">
      <c r="C364" s="56"/>
      <c r="D364" s="56"/>
      <c r="E364" s="56"/>
    </row>
    <row r="365" spans="3:5" ht="13.2" x14ac:dyDescent="0.25">
      <c r="C365" s="56"/>
      <c r="D365" s="56"/>
      <c r="E365" s="56"/>
    </row>
    <row r="366" spans="3:5" ht="13.2" x14ac:dyDescent="0.25">
      <c r="C366" s="56"/>
      <c r="D366" s="56"/>
      <c r="E366" s="56"/>
    </row>
    <row r="367" spans="3:5" ht="13.2" x14ac:dyDescent="0.25">
      <c r="C367" s="56"/>
      <c r="D367" s="56"/>
      <c r="E367" s="56"/>
    </row>
    <row r="368" spans="3:5" ht="13.2" x14ac:dyDescent="0.25">
      <c r="C368" s="56"/>
      <c r="D368" s="56"/>
      <c r="E368" s="56"/>
    </row>
    <row r="369" spans="3:5" ht="13.2" x14ac:dyDescent="0.25">
      <c r="C369" s="56"/>
      <c r="D369" s="56"/>
      <c r="E369" s="56"/>
    </row>
    <row r="370" spans="3:5" ht="13.2" x14ac:dyDescent="0.25">
      <c r="C370" s="56"/>
      <c r="D370" s="56"/>
      <c r="E370" s="56"/>
    </row>
    <row r="371" spans="3:5" ht="13.2" x14ac:dyDescent="0.25">
      <c r="C371" s="56"/>
      <c r="D371" s="56"/>
      <c r="E371" s="56"/>
    </row>
    <row r="372" spans="3:5" ht="13.2" x14ac:dyDescent="0.25">
      <c r="C372" s="56"/>
      <c r="D372" s="56"/>
      <c r="E372" s="56"/>
    </row>
    <row r="373" spans="3:5" ht="13.2" x14ac:dyDescent="0.25">
      <c r="C373" s="56"/>
      <c r="D373" s="56"/>
      <c r="E373" s="56"/>
    </row>
    <row r="374" spans="3:5" ht="13.2" x14ac:dyDescent="0.25">
      <c r="C374" s="56"/>
      <c r="D374" s="56"/>
      <c r="E374" s="56"/>
    </row>
    <row r="375" spans="3:5" ht="13.2" x14ac:dyDescent="0.25">
      <c r="C375" s="56"/>
      <c r="D375" s="56"/>
      <c r="E375" s="56"/>
    </row>
    <row r="376" spans="3:5" ht="13.2" x14ac:dyDescent="0.25">
      <c r="C376" s="56"/>
      <c r="D376" s="56"/>
      <c r="E376" s="56"/>
    </row>
    <row r="377" spans="3:5" ht="13.2" x14ac:dyDescent="0.25">
      <c r="C377" s="56"/>
      <c r="D377" s="56"/>
      <c r="E377" s="56"/>
    </row>
    <row r="378" spans="3:5" ht="13.2" x14ac:dyDescent="0.25">
      <c r="C378" s="56"/>
      <c r="D378" s="56"/>
      <c r="E378" s="56"/>
    </row>
    <row r="379" spans="3:5" ht="13.2" x14ac:dyDescent="0.25">
      <c r="C379" s="56"/>
      <c r="D379" s="56"/>
      <c r="E379" s="56"/>
    </row>
    <row r="380" spans="3:5" ht="13.2" x14ac:dyDescent="0.25">
      <c r="C380" s="56"/>
      <c r="D380" s="56"/>
      <c r="E380" s="56"/>
    </row>
    <row r="381" spans="3:5" ht="13.2" x14ac:dyDescent="0.25">
      <c r="C381" s="56"/>
      <c r="D381" s="56"/>
      <c r="E381" s="56"/>
    </row>
    <row r="382" spans="3:5" ht="13.2" x14ac:dyDescent="0.25">
      <c r="C382" s="56"/>
      <c r="D382" s="56"/>
      <c r="E382" s="56"/>
    </row>
    <row r="383" spans="3:5" ht="13.2" x14ac:dyDescent="0.25">
      <c r="C383" s="56"/>
      <c r="D383" s="56"/>
      <c r="E383" s="56"/>
    </row>
    <row r="384" spans="3:5" ht="13.2" x14ac:dyDescent="0.25">
      <c r="C384" s="56"/>
      <c r="D384" s="56"/>
      <c r="E384" s="56"/>
    </row>
    <row r="385" spans="3:5" ht="13.2" x14ac:dyDescent="0.25">
      <c r="C385" s="56"/>
      <c r="D385" s="56"/>
      <c r="E385" s="56"/>
    </row>
    <row r="386" spans="3:5" ht="13.2" x14ac:dyDescent="0.25">
      <c r="C386" s="56"/>
      <c r="D386" s="56"/>
      <c r="E386" s="56"/>
    </row>
    <row r="387" spans="3:5" ht="13.2" x14ac:dyDescent="0.25">
      <c r="C387" s="56"/>
      <c r="D387" s="56"/>
      <c r="E387" s="56"/>
    </row>
    <row r="388" spans="3:5" ht="13.2" x14ac:dyDescent="0.25">
      <c r="C388" s="56"/>
      <c r="D388" s="56"/>
      <c r="E388" s="56"/>
    </row>
    <row r="389" spans="3:5" ht="13.2" x14ac:dyDescent="0.25">
      <c r="C389" s="56"/>
      <c r="D389" s="56"/>
      <c r="E389" s="56"/>
    </row>
    <row r="390" spans="3:5" ht="13.2" x14ac:dyDescent="0.25">
      <c r="C390" s="56"/>
      <c r="D390" s="56"/>
      <c r="E390" s="56"/>
    </row>
    <row r="391" spans="3:5" ht="13.2" x14ac:dyDescent="0.25">
      <c r="C391" s="56"/>
      <c r="D391" s="56"/>
      <c r="E391" s="56"/>
    </row>
    <row r="392" spans="3:5" ht="13.2" x14ac:dyDescent="0.25">
      <c r="C392" s="56"/>
      <c r="D392" s="56"/>
      <c r="E392" s="56"/>
    </row>
    <row r="393" spans="3:5" ht="13.2" x14ac:dyDescent="0.25">
      <c r="C393" s="56"/>
      <c r="D393" s="56"/>
      <c r="E393" s="56"/>
    </row>
    <row r="394" spans="3:5" ht="13.2" x14ac:dyDescent="0.25">
      <c r="C394" s="56"/>
      <c r="D394" s="56"/>
      <c r="E394" s="56"/>
    </row>
    <row r="395" spans="3:5" ht="13.2" x14ac:dyDescent="0.25">
      <c r="C395" s="56"/>
      <c r="D395" s="56"/>
      <c r="E395" s="56"/>
    </row>
    <row r="396" spans="3:5" ht="13.2" x14ac:dyDescent="0.25">
      <c r="C396" s="56"/>
      <c r="D396" s="56"/>
      <c r="E396" s="56"/>
    </row>
    <row r="397" spans="3:5" ht="13.2" x14ac:dyDescent="0.25">
      <c r="C397" s="56"/>
      <c r="D397" s="56"/>
      <c r="E397" s="56"/>
    </row>
    <row r="398" spans="3:5" ht="13.2" x14ac:dyDescent="0.25">
      <c r="C398" s="56"/>
      <c r="D398" s="56"/>
      <c r="E398" s="56"/>
    </row>
    <row r="399" spans="3:5" ht="13.2" x14ac:dyDescent="0.25">
      <c r="C399" s="56"/>
      <c r="D399" s="56"/>
      <c r="E399" s="56"/>
    </row>
    <row r="400" spans="3:5" ht="13.2" x14ac:dyDescent="0.25">
      <c r="C400" s="56"/>
      <c r="D400" s="56"/>
      <c r="E400" s="56"/>
    </row>
    <row r="401" spans="3:5" ht="13.2" x14ac:dyDescent="0.25">
      <c r="C401" s="56"/>
      <c r="D401" s="56"/>
      <c r="E401" s="56"/>
    </row>
    <row r="402" spans="3:5" ht="13.2" x14ac:dyDescent="0.25">
      <c r="C402" s="56"/>
      <c r="D402" s="56"/>
      <c r="E402" s="56"/>
    </row>
    <row r="403" spans="3:5" ht="13.2" x14ac:dyDescent="0.25">
      <c r="C403" s="56"/>
      <c r="D403" s="56"/>
      <c r="E403" s="56"/>
    </row>
    <row r="404" spans="3:5" ht="13.2" x14ac:dyDescent="0.25">
      <c r="C404" s="56"/>
      <c r="D404" s="56"/>
      <c r="E404" s="56"/>
    </row>
    <row r="405" spans="3:5" ht="13.2" x14ac:dyDescent="0.25">
      <c r="C405" s="56"/>
      <c r="D405" s="56"/>
      <c r="E405" s="56"/>
    </row>
    <row r="406" spans="3:5" ht="13.2" x14ac:dyDescent="0.25">
      <c r="C406" s="56"/>
      <c r="D406" s="56"/>
      <c r="E406" s="56"/>
    </row>
    <row r="407" spans="3:5" ht="13.2" x14ac:dyDescent="0.25">
      <c r="C407" s="56"/>
      <c r="D407" s="56"/>
      <c r="E407" s="56"/>
    </row>
    <row r="408" spans="3:5" ht="13.2" x14ac:dyDescent="0.25">
      <c r="C408" s="56"/>
      <c r="D408" s="56"/>
      <c r="E408" s="56"/>
    </row>
    <row r="409" spans="3:5" ht="13.2" x14ac:dyDescent="0.25">
      <c r="C409" s="56"/>
      <c r="D409" s="56"/>
      <c r="E409" s="56"/>
    </row>
    <row r="410" spans="3:5" ht="13.2" x14ac:dyDescent="0.25">
      <c r="C410" s="56"/>
      <c r="D410" s="56"/>
      <c r="E410" s="56"/>
    </row>
    <row r="411" spans="3:5" ht="13.2" x14ac:dyDescent="0.25">
      <c r="C411" s="56"/>
      <c r="D411" s="56"/>
      <c r="E411" s="56"/>
    </row>
    <row r="412" spans="3:5" ht="13.2" x14ac:dyDescent="0.25">
      <c r="C412" s="56"/>
      <c r="D412" s="56"/>
      <c r="E412" s="56"/>
    </row>
    <row r="413" spans="3:5" ht="13.2" x14ac:dyDescent="0.25">
      <c r="C413" s="56"/>
      <c r="D413" s="56"/>
      <c r="E413" s="56"/>
    </row>
    <row r="414" spans="3:5" ht="13.2" x14ac:dyDescent="0.25">
      <c r="C414" s="56"/>
      <c r="D414" s="56"/>
      <c r="E414" s="56"/>
    </row>
    <row r="415" spans="3:5" ht="13.2" x14ac:dyDescent="0.25">
      <c r="C415" s="56"/>
      <c r="D415" s="56"/>
      <c r="E415" s="56"/>
    </row>
    <row r="416" spans="3:5" ht="13.2" x14ac:dyDescent="0.25">
      <c r="C416" s="56"/>
      <c r="D416" s="56"/>
      <c r="E416" s="56"/>
    </row>
    <row r="417" spans="3:5" ht="13.2" x14ac:dyDescent="0.25">
      <c r="C417" s="56"/>
      <c r="D417" s="56"/>
      <c r="E417" s="56"/>
    </row>
    <row r="418" spans="3:5" ht="13.2" x14ac:dyDescent="0.25">
      <c r="C418" s="56"/>
      <c r="D418" s="56"/>
      <c r="E418" s="56"/>
    </row>
    <row r="419" spans="3:5" ht="13.2" x14ac:dyDescent="0.25">
      <c r="C419" s="56"/>
      <c r="D419" s="56"/>
      <c r="E419" s="56"/>
    </row>
    <row r="420" spans="3:5" ht="13.2" x14ac:dyDescent="0.25">
      <c r="C420" s="56"/>
      <c r="D420" s="56"/>
      <c r="E420" s="56"/>
    </row>
    <row r="421" spans="3:5" ht="13.2" x14ac:dyDescent="0.25">
      <c r="C421" s="56"/>
      <c r="D421" s="56"/>
      <c r="E421" s="56"/>
    </row>
    <row r="422" spans="3:5" ht="13.2" x14ac:dyDescent="0.25">
      <c r="C422" s="56"/>
      <c r="D422" s="56"/>
      <c r="E422" s="56"/>
    </row>
    <row r="423" spans="3:5" ht="13.2" x14ac:dyDescent="0.25">
      <c r="C423" s="56"/>
      <c r="D423" s="56"/>
      <c r="E423" s="56"/>
    </row>
    <row r="424" spans="3:5" ht="13.2" x14ac:dyDescent="0.25">
      <c r="C424" s="56"/>
      <c r="D424" s="56"/>
      <c r="E424" s="56"/>
    </row>
    <row r="425" spans="3:5" ht="13.2" x14ac:dyDescent="0.25">
      <c r="C425" s="56"/>
      <c r="D425" s="56"/>
      <c r="E425" s="56"/>
    </row>
    <row r="426" spans="3:5" ht="13.2" x14ac:dyDescent="0.25">
      <c r="C426" s="56"/>
      <c r="D426" s="56"/>
      <c r="E426" s="56"/>
    </row>
    <row r="427" spans="3:5" ht="13.2" x14ac:dyDescent="0.25">
      <c r="C427" s="56"/>
      <c r="D427" s="56"/>
      <c r="E427" s="56"/>
    </row>
    <row r="428" spans="3:5" ht="13.2" x14ac:dyDescent="0.25">
      <c r="C428" s="56"/>
      <c r="D428" s="56"/>
      <c r="E428" s="56"/>
    </row>
    <row r="429" spans="3:5" ht="13.2" x14ac:dyDescent="0.25">
      <c r="C429" s="56"/>
      <c r="D429" s="56"/>
      <c r="E429" s="56"/>
    </row>
    <row r="430" spans="3:5" ht="13.2" x14ac:dyDescent="0.25">
      <c r="C430" s="56"/>
      <c r="D430" s="56"/>
      <c r="E430" s="56"/>
    </row>
    <row r="431" spans="3:5" ht="13.2" x14ac:dyDescent="0.25">
      <c r="C431" s="56"/>
      <c r="D431" s="56"/>
      <c r="E431" s="56"/>
    </row>
    <row r="432" spans="3:5" ht="13.2" x14ac:dyDescent="0.25">
      <c r="C432" s="56"/>
      <c r="D432" s="56"/>
      <c r="E432" s="56"/>
    </row>
    <row r="433" spans="3:5" ht="13.2" x14ac:dyDescent="0.25">
      <c r="C433" s="56"/>
      <c r="D433" s="56"/>
      <c r="E433" s="56"/>
    </row>
    <row r="434" spans="3:5" ht="13.2" x14ac:dyDescent="0.25">
      <c r="C434" s="56"/>
      <c r="D434" s="56"/>
      <c r="E434" s="56"/>
    </row>
    <row r="435" spans="3:5" ht="13.2" x14ac:dyDescent="0.25">
      <c r="C435" s="56"/>
      <c r="D435" s="56"/>
      <c r="E435" s="56"/>
    </row>
    <row r="436" spans="3:5" ht="13.2" x14ac:dyDescent="0.25">
      <c r="C436" s="56"/>
      <c r="D436" s="56"/>
      <c r="E436" s="56"/>
    </row>
    <row r="437" spans="3:5" ht="13.2" x14ac:dyDescent="0.25">
      <c r="C437" s="56"/>
      <c r="D437" s="56"/>
      <c r="E437" s="56"/>
    </row>
    <row r="438" spans="3:5" ht="13.2" x14ac:dyDescent="0.25">
      <c r="C438" s="56"/>
      <c r="D438" s="56"/>
      <c r="E438" s="56"/>
    </row>
    <row r="439" spans="3:5" ht="13.2" x14ac:dyDescent="0.25">
      <c r="C439" s="56"/>
      <c r="D439" s="56"/>
      <c r="E439" s="56"/>
    </row>
    <row r="440" spans="3:5" ht="13.2" x14ac:dyDescent="0.25">
      <c r="C440" s="56"/>
      <c r="D440" s="56"/>
      <c r="E440" s="56"/>
    </row>
    <row r="441" spans="3:5" ht="13.2" x14ac:dyDescent="0.25">
      <c r="C441" s="56"/>
      <c r="D441" s="56"/>
      <c r="E441" s="56"/>
    </row>
    <row r="442" spans="3:5" ht="13.2" x14ac:dyDescent="0.25">
      <c r="C442" s="56"/>
      <c r="D442" s="56"/>
      <c r="E442" s="56"/>
    </row>
    <row r="443" spans="3:5" ht="13.2" x14ac:dyDescent="0.25">
      <c r="C443" s="56"/>
      <c r="D443" s="56"/>
      <c r="E443" s="56"/>
    </row>
    <row r="444" spans="3:5" ht="13.2" x14ac:dyDescent="0.25">
      <c r="C444" s="56"/>
      <c r="D444" s="56"/>
      <c r="E444" s="56"/>
    </row>
    <row r="445" spans="3:5" ht="13.2" x14ac:dyDescent="0.25">
      <c r="C445" s="56"/>
      <c r="D445" s="56"/>
      <c r="E445" s="56"/>
    </row>
    <row r="446" spans="3:5" ht="13.2" x14ac:dyDescent="0.25">
      <c r="C446" s="56"/>
      <c r="D446" s="56"/>
      <c r="E446" s="56"/>
    </row>
    <row r="447" spans="3:5" ht="13.2" x14ac:dyDescent="0.25">
      <c r="C447" s="56"/>
      <c r="D447" s="56"/>
      <c r="E447" s="56"/>
    </row>
    <row r="448" spans="3:5" ht="13.2" x14ac:dyDescent="0.25">
      <c r="C448" s="56"/>
      <c r="D448" s="56"/>
      <c r="E448" s="56"/>
    </row>
    <row r="449" spans="3:5" ht="13.2" x14ac:dyDescent="0.25">
      <c r="C449" s="56"/>
      <c r="D449" s="56"/>
      <c r="E449" s="56"/>
    </row>
    <row r="450" spans="3:5" ht="13.2" x14ac:dyDescent="0.25">
      <c r="C450" s="56"/>
      <c r="D450" s="56"/>
      <c r="E450" s="56"/>
    </row>
    <row r="451" spans="3:5" ht="13.2" x14ac:dyDescent="0.25">
      <c r="C451" s="56"/>
      <c r="D451" s="56"/>
      <c r="E451" s="56"/>
    </row>
    <row r="452" spans="3:5" ht="13.2" x14ac:dyDescent="0.25">
      <c r="C452" s="56"/>
      <c r="D452" s="56"/>
      <c r="E452" s="56"/>
    </row>
    <row r="453" spans="3:5" ht="13.2" x14ac:dyDescent="0.25">
      <c r="C453" s="56"/>
      <c r="D453" s="56"/>
      <c r="E453" s="56"/>
    </row>
    <row r="454" spans="3:5" ht="13.2" x14ac:dyDescent="0.25">
      <c r="C454" s="56"/>
      <c r="D454" s="56"/>
      <c r="E454" s="56"/>
    </row>
    <row r="455" spans="3:5" ht="13.2" x14ac:dyDescent="0.25">
      <c r="C455" s="56"/>
      <c r="D455" s="56"/>
      <c r="E455" s="56"/>
    </row>
    <row r="456" spans="3:5" ht="13.2" x14ac:dyDescent="0.25">
      <c r="C456" s="56"/>
      <c r="D456" s="56"/>
      <c r="E456" s="56"/>
    </row>
    <row r="457" spans="3:5" ht="13.2" x14ac:dyDescent="0.25">
      <c r="C457" s="56"/>
      <c r="D457" s="56"/>
      <c r="E457" s="56"/>
    </row>
    <row r="458" spans="3:5" ht="13.2" x14ac:dyDescent="0.25">
      <c r="C458" s="56"/>
      <c r="D458" s="56"/>
      <c r="E458" s="56"/>
    </row>
    <row r="459" spans="3:5" ht="13.2" x14ac:dyDescent="0.25">
      <c r="C459" s="56"/>
      <c r="D459" s="56"/>
      <c r="E459" s="56"/>
    </row>
    <row r="460" spans="3:5" ht="13.2" x14ac:dyDescent="0.25">
      <c r="C460" s="56"/>
      <c r="D460" s="56"/>
      <c r="E460" s="56"/>
    </row>
    <row r="461" spans="3:5" ht="13.2" x14ac:dyDescent="0.25">
      <c r="C461" s="56"/>
      <c r="D461" s="56"/>
      <c r="E461" s="56"/>
    </row>
    <row r="462" spans="3:5" ht="13.2" x14ac:dyDescent="0.25">
      <c r="C462" s="56"/>
      <c r="D462" s="56"/>
      <c r="E462" s="56"/>
    </row>
    <row r="463" spans="3:5" ht="13.2" x14ac:dyDescent="0.25">
      <c r="C463" s="56"/>
      <c r="D463" s="56"/>
      <c r="E463" s="56"/>
    </row>
    <row r="464" spans="3:5" ht="13.2" x14ac:dyDescent="0.25">
      <c r="C464" s="56"/>
      <c r="D464" s="56"/>
      <c r="E464" s="56"/>
    </row>
    <row r="465" spans="3:5" ht="13.2" x14ac:dyDescent="0.25">
      <c r="C465" s="56"/>
      <c r="D465" s="56"/>
      <c r="E465" s="56"/>
    </row>
    <row r="466" spans="3:5" ht="13.2" x14ac:dyDescent="0.25">
      <c r="C466" s="56"/>
      <c r="D466" s="56"/>
      <c r="E466" s="56"/>
    </row>
    <row r="467" spans="3:5" ht="13.2" x14ac:dyDescent="0.25">
      <c r="C467" s="56"/>
      <c r="D467" s="56"/>
      <c r="E467" s="56"/>
    </row>
    <row r="468" spans="3:5" ht="13.2" x14ac:dyDescent="0.25">
      <c r="C468" s="56"/>
      <c r="D468" s="56"/>
      <c r="E468" s="56"/>
    </row>
    <row r="469" spans="3:5" ht="13.2" x14ac:dyDescent="0.25">
      <c r="C469" s="56"/>
      <c r="D469" s="56"/>
      <c r="E469" s="56"/>
    </row>
    <row r="470" spans="3:5" ht="13.2" x14ac:dyDescent="0.25">
      <c r="C470" s="56"/>
      <c r="D470" s="56"/>
      <c r="E470" s="56"/>
    </row>
    <row r="471" spans="3:5" ht="13.2" x14ac:dyDescent="0.25">
      <c r="C471" s="56"/>
      <c r="D471" s="56"/>
      <c r="E471" s="56"/>
    </row>
    <row r="472" spans="3:5" ht="13.2" x14ac:dyDescent="0.25">
      <c r="C472" s="56"/>
      <c r="D472" s="56"/>
      <c r="E472" s="56"/>
    </row>
    <row r="473" spans="3:5" ht="13.2" x14ac:dyDescent="0.25">
      <c r="C473" s="56"/>
      <c r="D473" s="56"/>
      <c r="E473" s="56"/>
    </row>
    <row r="474" spans="3:5" ht="13.2" x14ac:dyDescent="0.25">
      <c r="C474" s="56"/>
      <c r="D474" s="56"/>
      <c r="E474" s="56"/>
    </row>
    <row r="475" spans="3:5" ht="13.2" x14ac:dyDescent="0.25">
      <c r="C475" s="56"/>
      <c r="D475" s="56"/>
      <c r="E475" s="56"/>
    </row>
    <row r="476" spans="3:5" ht="13.2" x14ac:dyDescent="0.25">
      <c r="C476" s="56"/>
      <c r="D476" s="56"/>
      <c r="E476" s="56"/>
    </row>
    <row r="477" spans="3:5" ht="13.2" x14ac:dyDescent="0.25">
      <c r="C477" s="56"/>
      <c r="D477" s="56"/>
      <c r="E477" s="56"/>
    </row>
    <row r="478" spans="3:5" ht="13.2" x14ac:dyDescent="0.25">
      <c r="C478" s="56"/>
      <c r="D478" s="56"/>
      <c r="E478" s="56"/>
    </row>
    <row r="479" spans="3:5" ht="13.2" x14ac:dyDescent="0.25">
      <c r="C479" s="56"/>
      <c r="D479" s="56"/>
      <c r="E479" s="56"/>
    </row>
    <row r="480" spans="3:5" ht="13.2" x14ac:dyDescent="0.25">
      <c r="C480" s="56"/>
      <c r="D480" s="56"/>
      <c r="E480" s="56"/>
    </row>
    <row r="481" spans="3:5" ht="13.2" x14ac:dyDescent="0.25">
      <c r="C481" s="56"/>
      <c r="D481" s="56"/>
      <c r="E481" s="56"/>
    </row>
    <row r="482" spans="3:5" ht="13.2" x14ac:dyDescent="0.25">
      <c r="C482" s="56"/>
      <c r="D482" s="56"/>
      <c r="E482" s="56"/>
    </row>
    <row r="483" spans="3:5" ht="13.2" x14ac:dyDescent="0.25">
      <c r="C483" s="56"/>
      <c r="D483" s="56"/>
      <c r="E483" s="56"/>
    </row>
    <row r="484" spans="3:5" ht="13.2" x14ac:dyDescent="0.25">
      <c r="C484" s="56"/>
      <c r="D484" s="56"/>
      <c r="E484" s="56"/>
    </row>
    <row r="485" spans="3:5" ht="13.2" x14ac:dyDescent="0.25">
      <c r="C485" s="56"/>
      <c r="D485" s="56"/>
      <c r="E485" s="56"/>
    </row>
    <row r="486" spans="3:5" ht="13.2" x14ac:dyDescent="0.25">
      <c r="C486" s="56"/>
      <c r="D486" s="56"/>
      <c r="E486" s="56"/>
    </row>
    <row r="487" spans="3:5" ht="13.2" x14ac:dyDescent="0.25">
      <c r="C487" s="56"/>
      <c r="D487" s="56"/>
      <c r="E487" s="56"/>
    </row>
    <row r="488" spans="3:5" ht="13.2" x14ac:dyDescent="0.25">
      <c r="C488" s="56"/>
      <c r="D488" s="56"/>
      <c r="E488" s="56"/>
    </row>
    <row r="489" spans="3:5" ht="13.2" x14ac:dyDescent="0.25">
      <c r="C489" s="56"/>
      <c r="D489" s="56"/>
      <c r="E489" s="56"/>
    </row>
    <row r="490" spans="3:5" ht="13.2" x14ac:dyDescent="0.25">
      <c r="C490" s="56"/>
      <c r="D490" s="56"/>
      <c r="E490" s="56"/>
    </row>
    <row r="491" spans="3:5" ht="13.2" x14ac:dyDescent="0.25">
      <c r="C491" s="56"/>
      <c r="D491" s="56"/>
      <c r="E491" s="56"/>
    </row>
    <row r="492" spans="3:5" ht="13.2" x14ac:dyDescent="0.25">
      <c r="C492" s="56"/>
      <c r="D492" s="56"/>
      <c r="E492" s="56"/>
    </row>
    <row r="493" spans="3:5" ht="13.2" x14ac:dyDescent="0.25">
      <c r="C493" s="56"/>
      <c r="D493" s="56"/>
      <c r="E493" s="56"/>
    </row>
    <row r="494" spans="3:5" ht="13.2" x14ac:dyDescent="0.25">
      <c r="C494" s="56"/>
      <c r="D494" s="56"/>
      <c r="E494" s="56"/>
    </row>
    <row r="495" spans="3:5" ht="13.2" x14ac:dyDescent="0.25">
      <c r="C495" s="56"/>
      <c r="D495" s="56"/>
      <c r="E495" s="56"/>
    </row>
    <row r="496" spans="3:5" ht="13.2" x14ac:dyDescent="0.25">
      <c r="C496" s="56"/>
      <c r="D496" s="56"/>
      <c r="E496" s="56"/>
    </row>
    <row r="497" spans="3:5" ht="13.2" x14ac:dyDescent="0.25">
      <c r="C497" s="56"/>
      <c r="D497" s="56"/>
      <c r="E497" s="56"/>
    </row>
    <row r="498" spans="3:5" ht="13.2" x14ac:dyDescent="0.25">
      <c r="C498" s="56"/>
      <c r="D498" s="56"/>
      <c r="E498" s="56"/>
    </row>
    <row r="499" spans="3:5" ht="13.2" x14ac:dyDescent="0.25">
      <c r="C499" s="56"/>
      <c r="D499" s="56"/>
      <c r="E499" s="56"/>
    </row>
    <row r="500" spans="3:5" ht="13.2" x14ac:dyDescent="0.25">
      <c r="C500" s="56"/>
      <c r="D500" s="56"/>
      <c r="E500" s="56"/>
    </row>
    <row r="501" spans="3:5" ht="13.2" x14ac:dyDescent="0.25">
      <c r="C501" s="56"/>
      <c r="D501" s="56"/>
      <c r="E501" s="56"/>
    </row>
    <row r="502" spans="3:5" ht="13.2" x14ac:dyDescent="0.25">
      <c r="C502" s="56"/>
      <c r="D502" s="56"/>
      <c r="E502" s="56"/>
    </row>
    <row r="503" spans="3:5" ht="13.2" x14ac:dyDescent="0.25">
      <c r="C503" s="56"/>
      <c r="D503" s="56"/>
      <c r="E503" s="56"/>
    </row>
    <row r="504" spans="3:5" ht="13.2" x14ac:dyDescent="0.25">
      <c r="C504" s="56"/>
      <c r="D504" s="56"/>
      <c r="E504" s="56"/>
    </row>
    <row r="505" spans="3:5" ht="13.2" x14ac:dyDescent="0.25">
      <c r="C505" s="56"/>
      <c r="D505" s="56"/>
      <c r="E505" s="56"/>
    </row>
    <row r="506" spans="3:5" ht="13.2" x14ac:dyDescent="0.25">
      <c r="C506" s="56"/>
      <c r="D506" s="56"/>
      <c r="E506" s="56"/>
    </row>
    <row r="507" spans="3:5" ht="13.2" x14ac:dyDescent="0.25">
      <c r="C507" s="56"/>
      <c r="D507" s="56"/>
      <c r="E507" s="56"/>
    </row>
    <row r="508" spans="3:5" ht="13.2" x14ac:dyDescent="0.25">
      <c r="C508" s="56"/>
      <c r="D508" s="56"/>
      <c r="E508" s="56"/>
    </row>
    <row r="509" spans="3:5" ht="13.2" x14ac:dyDescent="0.25">
      <c r="C509" s="56"/>
      <c r="D509" s="56"/>
      <c r="E509" s="56"/>
    </row>
    <row r="510" spans="3:5" ht="13.2" x14ac:dyDescent="0.25">
      <c r="C510" s="56"/>
      <c r="D510" s="56"/>
      <c r="E510" s="56"/>
    </row>
    <row r="511" spans="3:5" ht="13.2" x14ac:dyDescent="0.25">
      <c r="C511" s="56"/>
      <c r="D511" s="56"/>
      <c r="E511" s="56"/>
    </row>
    <row r="512" spans="3:5" ht="13.2" x14ac:dyDescent="0.25">
      <c r="C512" s="56"/>
      <c r="D512" s="56"/>
      <c r="E512" s="56"/>
    </row>
    <row r="513" spans="3:5" ht="13.2" x14ac:dyDescent="0.25">
      <c r="C513" s="56"/>
      <c r="D513" s="56"/>
      <c r="E513" s="56"/>
    </row>
    <row r="514" spans="3:5" ht="13.2" x14ac:dyDescent="0.25">
      <c r="C514" s="56"/>
      <c r="D514" s="56"/>
      <c r="E514" s="56"/>
    </row>
    <row r="515" spans="3:5" ht="13.2" x14ac:dyDescent="0.25">
      <c r="C515" s="56"/>
      <c r="D515" s="56"/>
      <c r="E515" s="56"/>
    </row>
    <row r="516" spans="3:5" ht="13.2" x14ac:dyDescent="0.25">
      <c r="C516" s="56"/>
      <c r="D516" s="56"/>
      <c r="E516" s="56"/>
    </row>
    <row r="517" spans="3:5" ht="13.2" x14ac:dyDescent="0.25">
      <c r="C517" s="56"/>
      <c r="D517" s="56"/>
      <c r="E517" s="56"/>
    </row>
    <row r="518" spans="3:5" ht="13.2" x14ac:dyDescent="0.25">
      <c r="C518" s="56"/>
      <c r="D518" s="56"/>
      <c r="E518" s="56"/>
    </row>
    <row r="519" spans="3:5" ht="13.2" x14ac:dyDescent="0.25">
      <c r="C519" s="56"/>
      <c r="D519" s="56"/>
      <c r="E519" s="56"/>
    </row>
    <row r="520" spans="3:5" ht="13.2" x14ac:dyDescent="0.25">
      <c r="C520" s="56"/>
      <c r="D520" s="56"/>
      <c r="E520" s="56"/>
    </row>
    <row r="521" spans="3:5" ht="13.2" x14ac:dyDescent="0.25">
      <c r="C521" s="56"/>
      <c r="D521" s="56"/>
      <c r="E521" s="56"/>
    </row>
    <row r="522" spans="3:5" ht="13.2" x14ac:dyDescent="0.25">
      <c r="C522" s="56"/>
      <c r="D522" s="56"/>
      <c r="E522" s="56"/>
    </row>
    <row r="523" spans="3:5" ht="13.2" x14ac:dyDescent="0.25">
      <c r="C523" s="56"/>
      <c r="D523" s="56"/>
      <c r="E523" s="56"/>
    </row>
    <row r="524" spans="3:5" ht="13.2" x14ac:dyDescent="0.25">
      <c r="C524" s="56"/>
      <c r="D524" s="56"/>
      <c r="E524" s="56"/>
    </row>
    <row r="525" spans="3:5" ht="13.2" x14ac:dyDescent="0.25">
      <c r="C525" s="56"/>
      <c r="D525" s="56"/>
      <c r="E525" s="56"/>
    </row>
    <row r="526" spans="3:5" ht="13.2" x14ac:dyDescent="0.25">
      <c r="C526" s="56"/>
      <c r="D526" s="56"/>
      <c r="E526" s="56"/>
    </row>
    <row r="527" spans="3:5" ht="13.2" x14ac:dyDescent="0.25">
      <c r="C527" s="56"/>
      <c r="D527" s="56"/>
      <c r="E527" s="56"/>
    </row>
    <row r="528" spans="3:5" ht="13.2" x14ac:dyDescent="0.25">
      <c r="C528" s="56"/>
      <c r="D528" s="56"/>
      <c r="E528" s="56"/>
    </row>
    <row r="529" spans="3:5" ht="13.2" x14ac:dyDescent="0.25">
      <c r="C529" s="56"/>
      <c r="D529" s="56"/>
      <c r="E529" s="56"/>
    </row>
    <row r="530" spans="3:5" ht="13.2" x14ac:dyDescent="0.25">
      <c r="C530" s="56"/>
      <c r="D530" s="56"/>
      <c r="E530" s="56"/>
    </row>
    <row r="531" spans="3:5" ht="13.2" x14ac:dyDescent="0.25">
      <c r="C531" s="56"/>
      <c r="D531" s="56"/>
      <c r="E531" s="56"/>
    </row>
    <row r="532" spans="3:5" ht="13.2" x14ac:dyDescent="0.25">
      <c r="C532" s="56"/>
      <c r="D532" s="56"/>
      <c r="E532" s="56"/>
    </row>
    <row r="533" spans="3:5" ht="13.2" x14ac:dyDescent="0.25">
      <c r="C533" s="56"/>
      <c r="D533" s="56"/>
      <c r="E533" s="56"/>
    </row>
    <row r="534" spans="3:5" ht="13.2" x14ac:dyDescent="0.25">
      <c r="C534" s="56"/>
      <c r="D534" s="56"/>
      <c r="E534" s="56"/>
    </row>
    <row r="535" spans="3:5" ht="13.2" x14ac:dyDescent="0.25">
      <c r="C535" s="56"/>
      <c r="D535" s="56"/>
      <c r="E535" s="56"/>
    </row>
    <row r="536" spans="3:5" ht="13.2" x14ac:dyDescent="0.25">
      <c r="C536" s="56"/>
      <c r="D536" s="56"/>
      <c r="E536" s="56"/>
    </row>
    <row r="537" spans="3:5" ht="13.2" x14ac:dyDescent="0.25">
      <c r="C537" s="56"/>
      <c r="D537" s="56"/>
      <c r="E537" s="56"/>
    </row>
    <row r="538" spans="3:5" ht="13.2" x14ac:dyDescent="0.25">
      <c r="C538" s="56"/>
      <c r="D538" s="56"/>
      <c r="E538" s="56"/>
    </row>
    <row r="539" spans="3:5" ht="13.2" x14ac:dyDescent="0.25">
      <c r="C539" s="56"/>
      <c r="D539" s="56"/>
      <c r="E539" s="56"/>
    </row>
    <row r="540" spans="3:5" ht="13.2" x14ac:dyDescent="0.25">
      <c r="C540" s="56"/>
      <c r="D540" s="56"/>
      <c r="E540" s="56"/>
    </row>
    <row r="541" spans="3:5" ht="13.2" x14ac:dyDescent="0.25">
      <c r="C541" s="56"/>
      <c r="D541" s="56"/>
      <c r="E541" s="56"/>
    </row>
    <row r="542" spans="3:5" ht="13.2" x14ac:dyDescent="0.25">
      <c r="C542" s="56"/>
      <c r="D542" s="56"/>
      <c r="E542" s="56"/>
    </row>
    <row r="543" spans="3:5" ht="13.2" x14ac:dyDescent="0.25">
      <c r="C543" s="56"/>
      <c r="D543" s="56"/>
      <c r="E543" s="56"/>
    </row>
    <row r="544" spans="3:5" ht="13.2" x14ac:dyDescent="0.25">
      <c r="C544" s="56"/>
      <c r="D544" s="56"/>
      <c r="E544" s="56"/>
    </row>
    <row r="545" spans="3:5" ht="13.2" x14ac:dyDescent="0.25">
      <c r="C545" s="56"/>
      <c r="D545" s="56"/>
      <c r="E545" s="56"/>
    </row>
    <row r="546" spans="3:5" ht="13.2" x14ac:dyDescent="0.25">
      <c r="C546" s="56"/>
      <c r="D546" s="56"/>
      <c r="E546" s="56"/>
    </row>
    <row r="547" spans="3:5" ht="13.2" x14ac:dyDescent="0.25">
      <c r="C547" s="56"/>
      <c r="D547" s="56"/>
      <c r="E547" s="56"/>
    </row>
    <row r="548" spans="3:5" ht="13.2" x14ac:dyDescent="0.25">
      <c r="C548" s="56"/>
      <c r="D548" s="56"/>
      <c r="E548" s="56"/>
    </row>
    <row r="549" spans="3:5" ht="13.2" x14ac:dyDescent="0.25">
      <c r="C549" s="56"/>
      <c r="D549" s="56"/>
      <c r="E549" s="56"/>
    </row>
    <row r="550" spans="3:5" ht="13.2" x14ac:dyDescent="0.25">
      <c r="C550" s="56"/>
      <c r="D550" s="56"/>
      <c r="E550" s="56"/>
    </row>
    <row r="551" spans="3:5" ht="13.2" x14ac:dyDescent="0.25">
      <c r="C551" s="56"/>
      <c r="D551" s="56"/>
      <c r="E551" s="56"/>
    </row>
    <row r="552" spans="3:5" ht="13.2" x14ac:dyDescent="0.25">
      <c r="C552" s="56"/>
      <c r="D552" s="56"/>
      <c r="E552" s="56"/>
    </row>
    <row r="553" spans="3:5" ht="13.2" x14ac:dyDescent="0.25">
      <c r="C553" s="56"/>
      <c r="D553" s="56"/>
      <c r="E553" s="56"/>
    </row>
    <row r="554" spans="3:5" ht="13.2" x14ac:dyDescent="0.25">
      <c r="C554" s="56"/>
      <c r="D554" s="56"/>
      <c r="E554" s="56"/>
    </row>
    <row r="555" spans="3:5" ht="13.2" x14ac:dyDescent="0.25">
      <c r="C555" s="56"/>
      <c r="D555" s="56"/>
      <c r="E555" s="56"/>
    </row>
    <row r="556" spans="3:5" ht="13.2" x14ac:dyDescent="0.25">
      <c r="C556" s="56"/>
      <c r="D556" s="56"/>
      <c r="E556" s="56"/>
    </row>
    <row r="557" spans="3:5" ht="13.2" x14ac:dyDescent="0.25">
      <c r="C557" s="56"/>
      <c r="D557" s="56"/>
      <c r="E557" s="56"/>
    </row>
    <row r="558" spans="3:5" ht="13.2" x14ac:dyDescent="0.25">
      <c r="C558" s="56"/>
      <c r="D558" s="56"/>
      <c r="E558" s="56"/>
    </row>
    <row r="559" spans="3:5" ht="13.2" x14ac:dyDescent="0.25">
      <c r="C559" s="56"/>
      <c r="D559" s="56"/>
      <c r="E559" s="56"/>
    </row>
    <row r="560" spans="3:5" ht="13.2" x14ac:dyDescent="0.25">
      <c r="C560" s="56"/>
      <c r="D560" s="56"/>
      <c r="E560" s="56"/>
    </row>
    <row r="561" spans="3:5" ht="13.2" x14ac:dyDescent="0.25">
      <c r="C561" s="56"/>
      <c r="D561" s="56"/>
      <c r="E561" s="56"/>
    </row>
    <row r="562" spans="3:5" ht="13.2" x14ac:dyDescent="0.25">
      <c r="C562" s="56"/>
      <c r="D562" s="56"/>
      <c r="E562" s="56"/>
    </row>
    <row r="563" spans="3:5" ht="13.2" x14ac:dyDescent="0.25">
      <c r="C563" s="56"/>
      <c r="D563" s="56"/>
      <c r="E563" s="56"/>
    </row>
    <row r="564" spans="3:5" ht="13.2" x14ac:dyDescent="0.25">
      <c r="C564" s="56"/>
      <c r="D564" s="56"/>
      <c r="E564" s="56"/>
    </row>
    <row r="565" spans="3:5" ht="13.2" x14ac:dyDescent="0.25">
      <c r="C565" s="56"/>
      <c r="D565" s="56"/>
      <c r="E565" s="56"/>
    </row>
    <row r="566" spans="3:5" ht="13.2" x14ac:dyDescent="0.25">
      <c r="C566" s="56"/>
      <c r="D566" s="56"/>
      <c r="E566" s="56"/>
    </row>
    <row r="567" spans="3:5" ht="13.2" x14ac:dyDescent="0.25">
      <c r="C567" s="56"/>
      <c r="D567" s="56"/>
      <c r="E567" s="56"/>
    </row>
    <row r="568" spans="3:5" ht="13.2" x14ac:dyDescent="0.25">
      <c r="C568" s="56"/>
      <c r="D568" s="56"/>
      <c r="E568" s="56"/>
    </row>
    <row r="569" spans="3:5" ht="13.2" x14ac:dyDescent="0.25">
      <c r="C569" s="56"/>
      <c r="D569" s="56"/>
      <c r="E569" s="56"/>
    </row>
    <row r="570" spans="3:5" ht="13.2" x14ac:dyDescent="0.25">
      <c r="C570" s="56"/>
      <c r="D570" s="56"/>
      <c r="E570" s="56"/>
    </row>
    <row r="571" spans="3:5" ht="13.2" x14ac:dyDescent="0.25">
      <c r="C571" s="56"/>
      <c r="D571" s="56"/>
      <c r="E571" s="56"/>
    </row>
    <row r="572" spans="3:5" ht="13.2" x14ac:dyDescent="0.25">
      <c r="C572" s="56"/>
      <c r="D572" s="56"/>
      <c r="E572" s="56"/>
    </row>
    <row r="573" spans="3:5" ht="13.2" x14ac:dyDescent="0.25">
      <c r="C573" s="56"/>
      <c r="D573" s="56"/>
      <c r="E573" s="56"/>
    </row>
    <row r="574" spans="3:5" ht="13.2" x14ac:dyDescent="0.25">
      <c r="C574" s="56"/>
      <c r="D574" s="56"/>
      <c r="E574" s="56"/>
    </row>
    <row r="575" spans="3:5" ht="13.2" x14ac:dyDescent="0.25">
      <c r="C575" s="56"/>
      <c r="D575" s="56"/>
      <c r="E575" s="56"/>
    </row>
    <row r="576" spans="3:5" ht="13.2" x14ac:dyDescent="0.25">
      <c r="C576" s="56"/>
      <c r="D576" s="56"/>
      <c r="E576" s="56"/>
    </row>
    <row r="577" spans="3:5" ht="13.2" x14ac:dyDescent="0.25">
      <c r="C577" s="56"/>
      <c r="D577" s="56"/>
      <c r="E577" s="56"/>
    </row>
    <row r="578" spans="3:5" ht="13.2" x14ac:dyDescent="0.25">
      <c r="C578" s="56"/>
      <c r="D578" s="56"/>
      <c r="E578" s="56"/>
    </row>
    <row r="579" spans="3:5" ht="13.2" x14ac:dyDescent="0.25">
      <c r="C579" s="56"/>
      <c r="D579" s="56"/>
      <c r="E579" s="56"/>
    </row>
    <row r="580" spans="3:5" ht="13.2" x14ac:dyDescent="0.25">
      <c r="C580" s="56"/>
      <c r="D580" s="56"/>
      <c r="E580" s="56"/>
    </row>
    <row r="581" spans="3:5" ht="13.2" x14ac:dyDescent="0.25">
      <c r="C581" s="56"/>
      <c r="D581" s="56"/>
      <c r="E581" s="56"/>
    </row>
    <row r="582" spans="3:5" ht="13.2" x14ac:dyDescent="0.25">
      <c r="C582" s="56"/>
      <c r="D582" s="56"/>
      <c r="E582" s="56"/>
    </row>
    <row r="583" spans="3:5" ht="13.2" x14ac:dyDescent="0.25">
      <c r="C583" s="56"/>
      <c r="D583" s="56"/>
      <c r="E583" s="56"/>
    </row>
    <row r="584" spans="3:5" ht="13.2" x14ac:dyDescent="0.25">
      <c r="C584" s="56"/>
      <c r="D584" s="56"/>
      <c r="E584" s="56"/>
    </row>
    <row r="585" spans="3:5" ht="13.2" x14ac:dyDescent="0.25">
      <c r="C585" s="56"/>
      <c r="D585" s="56"/>
      <c r="E585" s="56"/>
    </row>
    <row r="586" spans="3:5" ht="13.2" x14ac:dyDescent="0.25">
      <c r="C586" s="56"/>
      <c r="D586" s="56"/>
      <c r="E586" s="56"/>
    </row>
    <row r="587" spans="3:5" ht="13.2" x14ac:dyDescent="0.25">
      <c r="C587" s="56"/>
      <c r="D587" s="56"/>
      <c r="E587" s="56"/>
    </row>
    <row r="588" spans="3:5" ht="13.2" x14ac:dyDescent="0.25">
      <c r="C588" s="56"/>
      <c r="D588" s="56"/>
      <c r="E588" s="56"/>
    </row>
    <row r="589" spans="3:5" ht="13.2" x14ac:dyDescent="0.25">
      <c r="C589" s="56"/>
      <c r="D589" s="56"/>
      <c r="E589" s="56"/>
    </row>
    <row r="590" spans="3:5" ht="13.2" x14ac:dyDescent="0.25">
      <c r="C590" s="56"/>
      <c r="D590" s="56"/>
      <c r="E590" s="56"/>
    </row>
    <row r="591" spans="3:5" ht="13.2" x14ac:dyDescent="0.25">
      <c r="C591" s="56"/>
      <c r="D591" s="56"/>
      <c r="E591" s="56"/>
    </row>
    <row r="592" spans="3:5" ht="13.2" x14ac:dyDescent="0.25">
      <c r="C592" s="56"/>
      <c r="D592" s="56"/>
      <c r="E592" s="56"/>
    </row>
    <row r="593" spans="3:5" ht="13.2" x14ac:dyDescent="0.25">
      <c r="C593" s="56"/>
      <c r="D593" s="56"/>
      <c r="E593" s="56"/>
    </row>
    <row r="594" spans="3:5" ht="13.2" x14ac:dyDescent="0.25">
      <c r="C594" s="56"/>
      <c r="D594" s="56"/>
      <c r="E594" s="56"/>
    </row>
    <row r="595" spans="3:5" ht="13.2" x14ac:dyDescent="0.25">
      <c r="C595" s="56"/>
      <c r="D595" s="56"/>
      <c r="E595" s="56"/>
    </row>
    <row r="596" spans="3:5" ht="13.2" x14ac:dyDescent="0.25">
      <c r="C596" s="56"/>
      <c r="D596" s="56"/>
      <c r="E596" s="56"/>
    </row>
    <row r="597" spans="3:5" ht="13.2" x14ac:dyDescent="0.25">
      <c r="C597" s="56"/>
      <c r="D597" s="56"/>
      <c r="E597" s="56"/>
    </row>
    <row r="598" spans="3:5" ht="13.2" x14ac:dyDescent="0.25">
      <c r="C598" s="56"/>
      <c r="D598" s="56"/>
      <c r="E598" s="56"/>
    </row>
    <row r="599" spans="3:5" ht="13.2" x14ac:dyDescent="0.25">
      <c r="C599" s="56"/>
      <c r="D599" s="56"/>
      <c r="E599" s="56"/>
    </row>
    <row r="600" spans="3:5" ht="13.2" x14ac:dyDescent="0.25">
      <c r="C600" s="56"/>
      <c r="D600" s="56"/>
      <c r="E600" s="56"/>
    </row>
    <row r="601" spans="3:5" ht="13.2" x14ac:dyDescent="0.25">
      <c r="C601" s="56"/>
      <c r="D601" s="56"/>
      <c r="E601" s="56"/>
    </row>
    <row r="602" spans="3:5" ht="13.2" x14ac:dyDescent="0.25">
      <c r="C602" s="56"/>
      <c r="D602" s="56"/>
      <c r="E602" s="56"/>
    </row>
    <row r="603" spans="3:5" ht="13.2" x14ac:dyDescent="0.25">
      <c r="C603" s="56"/>
      <c r="D603" s="56"/>
      <c r="E603" s="56"/>
    </row>
    <row r="604" spans="3:5" ht="13.2" x14ac:dyDescent="0.25">
      <c r="C604" s="56"/>
      <c r="D604" s="56"/>
      <c r="E604" s="56"/>
    </row>
    <row r="605" spans="3:5" ht="13.2" x14ac:dyDescent="0.25">
      <c r="C605" s="56"/>
      <c r="D605" s="56"/>
      <c r="E605" s="56"/>
    </row>
    <row r="606" spans="3:5" ht="13.2" x14ac:dyDescent="0.25">
      <c r="C606" s="56"/>
      <c r="D606" s="56"/>
      <c r="E606" s="56"/>
    </row>
    <row r="607" spans="3:5" ht="13.2" x14ac:dyDescent="0.25">
      <c r="C607" s="56"/>
      <c r="D607" s="56"/>
      <c r="E607" s="56"/>
    </row>
    <row r="608" spans="3:5" ht="13.2" x14ac:dyDescent="0.25">
      <c r="C608" s="56"/>
      <c r="D608" s="56"/>
      <c r="E608" s="56"/>
    </row>
    <row r="609" spans="3:5" ht="13.2" x14ac:dyDescent="0.25">
      <c r="C609" s="56"/>
      <c r="D609" s="56"/>
      <c r="E609" s="56"/>
    </row>
    <row r="610" spans="3:5" ht="13.2" x14ac:dyDescent="0.25">
      <c r="C610" s="56"/>
      <c r="D610" s="56"/>
      <c r="E610" s="56"/>
    </row>
    <row r="611" spans="3:5" ht="13.2" x14ac:dyDescent="0.25">
      <c r="C611" s="56"/>
      <c r="D611" s="56"/>
      <c r="E611" s="56"/>
    </row>
    <row r="612" spans="3:5" ht="13.2" x14ac:dyDescent="0.25">
      <c r="C612" s="56"/>
      <c r="D612" s="56"/>
      <c r="E612" s="56"/>
    </row>
    <row r="613" spans="3:5" ht="13.2" x14ac:dyDescent="0.25">
      <c r="C613" s="56"/>
      <c r="D613" s="56"/>
      <c r="E613" s="56"/>
    </row>
    <row r="614" spans="3:5" ht="13.2" x14ac:dyDescent="0.25">
      <c r="C614" s="56"/>
      <c r="D614" s="56"/>
      <c r="E614" s="56"/>
    </row>
    <row r="615" spans="3:5" ht="13.2" x14ac:dyDescent="0.25">
      <c r="C615" s="56"/>
      <c r="D615" s="56"/>
      <c r="E615" s="56"/>
    </row>
    <row r="616" spans="3:5" ht="13.2" x14ac:dyDescent="0.25">
      <c r="C616" s="56"/>
      <c r="D616" s="56"/>
      <c r="E616" s="56"/>
    </row>
    <row r="617" spans="3:5" ht="13.2" x14ac:dyDescent="0.25">
      <c r="C617" s="56"/>
      <c r="D617" s="56"/>
      <c r="E617" s="56"/>
    </row>
    <row r="618" spans="3:5" ht="13.2" x14ac:dyDescent="0.25">
      <c r="C618" s="56"/>
      <c r="D618" s="56"/>
      <c r="E618" s="56"/>
    </row>
    <row r="619" spans="3:5" ht="13.2" x14ac:dyDescent="0.25">
      <c r="C619" s="56"/>
      <c r="D619" s="56"/>
      <c r="E619" s="56"/>
    </row>
    <row r="620" spans="3:5" ht="13.2" x14ac:dyDescent="0.25">
      <c r="C620" s="56"/>
      <c r="D620" s="56"/>
      <c r="E620" s="56"/>
    </row>
    <row r="621" spans="3:5" ht="13.2" x14ac:dyDescent="0.25">
      <c r="C621" s="56"/>
      <c r="D621" s="56"/>
      <c r="E621" s="56"/>
    </row>
    <row r="622" spans="3:5" ht="13.2" x14ac:dyDescent="0.25">
      <c r="C622" s="56"/>
      <c r="D622" s="56"/>
      <c r="E622" s="56"/>
    </row>
    <row r="623" spans="3:5" ht="13.2" x14ac:dyDescent="0.25">
      <c r="C623" s="56"/>
      <c r="D623" s="56"/>
      <c r="E623" s="56"/>
    </row>
    <row r="624" spans="3:5" ht="13.2" x14ac:dyDescent="0.25">
      <c r="C624" s="56"/>
      <c r="D624" s="56"/>
      <c r="E624" s="56"/>
    </row>
    <row r="625" spans="3:5" ht="13.2" x14ac:dyDescent="0.25">
      <c r="C625" s="56"/>
      <c r="D625" s="56"/>
      <c r="E625" s="56"/>
    </row>
    <row r="626" spans="3:5" ht="13.2" x14ac:dyDescent="0.25">
      <c r="C626" s="56"/>
      <c r="D626" s="56"/>
      <c r="E626" s="56"/>
    </row>
    <row r="627" spans="3:5" ht="13.2" x14ac:dyDescent="0.25">
      <c r="C627" s="56"/>
      <c r="D627" s="56"/>
      <c r="E627" s="56"/>
    </row>
    <row r="628" spans="3:5" ht="13.2" x14ac:dyDescent="0.25">
      <c r="C628" s="56"/>
      <c r="D628" s="56"/>
      <c r="E628" s="56"/>
    </row>
    <row r="629" spans="3:5" ht="13.2" x14ac:dyDescent="0.25">
      <c r="C629" s="56"/>
      <c r="D629" s="56"/>
      <c r="E629" s="56"/>
    </row>
    <row r="630" spans="3:5" ht="13.2" x14ac:dyDescent="0.25">
      <c r="C630" s="56"/>
      <c r="D630" s="56"/>
      <c r="E630" s="56"/>
    </row>
    <row r="631" spans="3:5" ht="13.2" x14ac:dyDescent="0.25">
      <c r="C631" s="56"/>
      <c r="D631" s="56"/>
      <c r="E631" s="56"/>
    </row>
    <row r="632" spans="3:5" ht="13.2" x14ac:dyDescent="0.25">
      <c r="C632" s="56"/>
      <c r="D632" s="56"/>
      <c r="E632" s="56"/>
    </row>
    <row r="633" spans="3:5" ht="13.2" x14ac:dyDescent="0.25">
      <c r="C633" s="56"/>
      <c r="D633" s="56"/>
      <c r="E633" s="56"/>
    </row>
    <row r="634" spans="3:5" ht="13.2" x14ac:dyDescent="0.25">
      <c r="C634" s="56"/>
      <c r="D634" s="56"/>
      <c r="E634" s="56"/>
    </row>
    <row r="635" spans="3:5" ht="13.2" x14ac:dyDescent="0.25">
      <c r="C635" s="56"/>
      <c r="D635" s="56"/>
      <c r="E635" s="56"/>
    </row>
    <row r="636" spans="3:5" ht="13.2" x14ac:dyDescent="0.25">
      <c r="C636" s="56"/>
      <c r="D636" s="56"/>
      <c r="E636" s="56"/>
    </row>
    <row r="637" spans="3:5" ht="13.2" x14ac:dyDescent="0.25">
      <c r="C637" s="56"/>
      <c r="D637" s="56"/>
      <c r="E637" s="56"/>
    </row>
    <row r="638" spans="3:5" ht="13.2" x14ac:dyDescent="0.25">
      <c r="C638" s="56"/>
      <c r="D638" s="56"/>
      <c r="E638" s="56"/>
    </row>
    <row r="639" spans="3:5" ht="13.2" x14ac:dyDescent="0.25">
      <c r="C639" s="56"/>
      <c r="D639" s="56"/>
      <c r="E639" s="56"/>
    </row>
    <row r="640" spans="3:5" ht="13.2" x14ac:dyDescent="0.25">
      <c r="C640" s="56"/>
      <c r="D640" s="56"/>
      <c r="E640" s="56"/>
    </row>
    <row r="641" spans="3:5" ht="13.2" x14ac:dyDescent="0.25">
      <c r="C641" s="56"/>
      <c r="D641" s="56"/>
      <c r="E641" s="56"/>
    </row>
    <row r="642" spans="3:5" ht="13.2" x14ac:dyDescent="0.25">
      <c r="C642" s="56"/>
      <c r="D642" s="56"/>
      <c r="E642" s="56"/>
    </row>
    <row r="643" spans="3:5" ht="13.2" x14ac:dyDescent="0.25">
      <c r="C643" s="56"/>
      <c r="D643" s="56"/>
      <c r="E643" s="56"/>
    </row>
    <row r="644" spans="3:5" ht="13.2" x14ac:dyDescent="0.25">
      <c r="C644" s="56"/>
      <c r="D644" s="56"/>
      <c r="E644" s="56"/>
    </row>
    <row r="645" spans="3:5" ht="13.2" x14ac:dyDescent="0.25">
      <c r="C645" s="56"/>
      <c r="D645" s="56"/>
      <c r="E645" s="56"/>
    </row>
    <row r="646" spans="3:5" ht="13.2" x14ac:dyDescent="0.25">
      <c r="C646" s="56"/>
      <c r="D646" s="56"/>
      <c r="E646" s="56"/>
    </row>
    <row r="647" spans="3:5" ht="13.2" x14ac:dyDescent="0.25">
      <c r="C647" s="56"/>
      <c r="D647" s="56"/>
      <c r="E647" s="56"/>
    </row>
    <row r="648" spans="3:5" ht="13.2" x14ac:dyDescent="0.25">
      <c r="C648" s="56"/>
      <c r="D648" s="56"/>
      <c r="E648" s="56"/>
    </row>
    <row r="649" spans="3:5" ht="13.2" x14ac:dyDescent="0.25">
      <c r="C649" s="56"/>
      <c r="D649" s="56"/>
      <c r="E649" s="56"/>
    </row>
    <row r="650" spans="3:5" ht="13.2" x14ac:dyDescent="0.25">
      <c r="C650" s="56"/>
      <c r="D650" s="56"/>
      <c r="E650" s="56"/>
    </row>
    <row r="651" spans="3:5" ht="13.2" x14ac:dyDescent="0.25">
      <c r="C651" s="56"/>
      <c r="D651" s="56"/>
      <c r="E651" s="56"/>
    </row>
    <row r="652" spans="3:5" ht="13.2" x14ac:dyDescent="0.25">
      <c r="C652" s="56"/>
      <c r="D652" s="56"/>
      <c r="E652" s="56"/>
    </row>
    <row r="653" spans="3:5" ht="13.2" x14ac:dyDescent="0.25">
      <c r="C653" s="56"/>
      <c r="D653" s="56"/>
      <c r="E653" s="56"/>
    </row>
    <row r="654" spans="3:5" ht="13.2" x14ac:dyDescent="0.25">
      <c r="C654" s="56"/>
      <c r="D654" s="56"/>
      <c r="E654" s="56"/>
    </row>
    <row r="655" spans="3:5" ht="13.2" x14ac:dyDescent="0.25">
      <c r="C655" s="56"/>
      <c r="D655" s="56"/>
      <c r="E655" s="56"/>
    </row>
    <row r="656" spans="3:5" ht="13.2" x14ac:dyDescent="0.25">
      <c r="C656" s="56"/>
      <c r="D656" s="56"/>
      <c r="E656" s="56"/>
    </row>
    <row r="657" spans="3:5" ht="13.2" x14ac:dyDescent="0.25">
      <c r="C657" s="56"/>
      <c r="D657" s="56"/>
      <c r="E657" s="56"/>
    </row>
    <row r="658" spans="3:5" ht="13.2" x14ac:dyDescent="0.25">
      <c r="C658" s="56"/>
      <c r="D658" s="56"/>
      <c r="E658" s="56"/>
    </row>
    <row r="659" spans="3:5" ht="13.2" x14ac:dyDescent="0.25">
      <c r="C659" s="56"/>
      <c r="D659" s="56"/>
      <c r="E659" s="56"/>
    </row>
    <row r="660" spans="3:5" ht="13.2" x14ac:dyDescent="0.25">
      <c r="C660" s="56"/>
      <c r="D660" s="56"/>
      <c r="E660" s="56"/>
    </row>
    <row r="661" spans="3:5" ht="13.2" x14ac:dyDescent="0.25">
      <c r="C661" s="56"/>
      <c r="D661" s="56"/>
      <c r="E661" s="56"/>
    </row>
    <row r="662" spans="3:5" ht="13.2" x14ac:dyDescent="0.25">
      <c r="C662" s="56"/>
      <c r="D662" s="56"/>
      <c r="E662" s="56"/>
    </row>
    <row r="663" spans="3:5" ht="13.2" x14ac:dyDescent="0.25">
      <c r="C663" s="56"/>
      <c r="D663" s="56"/>
      <c r="E663" s="56"/>
    </row>
    <row r="664" spans="3:5" ht="13.2" x14ac:dyDescent="0.25">
      <c r="C664" s="56"/>
      <c r="D664" s="56"/>
      <c r="E664" s="56"/>
    </row>
    <row r="665" spans="3:5" ht="13.2" x14ac:dyDescent="0.25">
      <c r="C665" s="56"/>
      <c r="D665" s="56"/>
      <c r="E665" s="56"/>
    </row>
    <row r="666" spans="3:5" ht="13.2" x14ac:dyDescent="0.25">
      <c r="C666" s="56"/>
      <c r="D666" s="56"/>
      <c r="E666" s="56"/>
    </row>
    <row r="667" spans="3:5" ht="13.2" x14ac:dyDescent="0.25">
      <c r="C667" s="56"/>
      <c r="D667" s="56"/>
      <c r="E667" s="56"/>
    </row>
    <row r="668" spans="3:5" ht="13.2" x14ac:dyDescent="0.25">
      <c r="C668" s="56"/>
      <c r="D668" s="56"/>
      <c r="E668" s="56"/>
    </row>
    <row r="669" spans="3:5" ht="13.2" x14ac:dyDescent="0.25">
      <c r="C669" s="56"/>
      <c r="D669" s="56"/>
      <c r="E669" s="56"/>
    </row>
    <row r="670" spans="3:5" ht="13.2" x14ac:dyDescent="0.25">
      <c r="C670" s="56"/>
      <c r="D670" s="56"/>
      <c r="E670" s="56"/>
    </row>
    <row r="671" spans="3:5" ht="13.2" x14ac:dyDescent="0.25">
      <c r="C671" s="56"/>
      <c r="D671" s="56"/>
      <c r="E671" s="56"/>
    </row>
    <row r="672" spans="3:5" ht="13.2" x14ac:dyDescent="0.25">
      <c r="C672" s="56"/>
      <c r="D672" s="56"/>
      <c r="E672" s="56"/>
    </row>
    <row r="673" spans="3:5" ht="13.2" x14ac:dyDescent="0.25">
      <c r="C673" s="56"/>
      <c r="D673" s="56"/>
      <c r="E673" s="56"/>
    </row>
    <row r="674" spans="3:5" ht="13.2" x14ac:dyDescent="0.25">
      <c r="C674" s="56"/>
      <c r="D674" s="56"/>
      <c r="E674" s="56"/>
    </row>
    <row r="675" spans="3:5" ht="13.2" x14ac:dyDescent="0.25">
      <c r="C675" s="56"/>
      <c r="D675" s="56"/>
      <c r="E675" s="56"/>
    </row>
    <row r="676" spans="3:5" ht="13.2" x14ac:dyDescent="0.25">
      <c r="C676" s="56"/>
      <c r="D676" s="56"/>
      <c r="E676" s="56"/>
    </row>
    <row r="677" spans="3:5" ht="13.2" x14ac:dyDescent="0.25">
      <c r="C677" s="56"/>
      <c r="D677" s="56"/>
      <c r="E677" s="56"/>
    </row>
    <row r="678" spans="3:5" ht="13.2" x14ac:dyDescent="0.25">
      <c r="C678" s="56"/>
      <c r="D678" s="56"/>
      <c r="E678" s="56"/>
    </row>
    <row r="679" spans="3:5" ht="13.2" x14ac:dyDescent="0.25">
      <c r="C679" s="56"/>
      <c r="D679" s="56"/>
      <c r="E679" s="56"/>
    </row>
    <row r="680" spans="3:5" ht="13.2" x14ac:dyDescent="0.25">
      <c r="C680" s="56"/>
      <c r="D680" s="56"/>
      <c r="E680" s="56"/>
    </row>
    <row r="681" spans="3:5" ht="13.2" x14ac:dyDescent="0.25">
      <c r="C681" s="56"/>
      <c r="D681" s="56"/>
      <c r="E681" s="56"/>
    </row>
    <row r="682" spans="3:5" ht="13.2" x14ac:dyDescent="0.25">
      <c r="C682" s="56"/>
      <c r="D682" s="56"/>
      <c r="E682" s="56"/>
    </row>
    <row r="683" spans="3:5" ht="13.2" x14ac:dyDescent="0.25">
      <c r="C683" s="56"/>
      <c r="D683" s="56"/>
      <c r="E683" s="56"/>
    </row>
    <row r="684" spans="3:5" ht="13.2" x14ac:dyDescent="0.25">
      <c r="C684" s="56"/>
      <c r="D684" s="56"/>
      <c r="E684" s="56"/>
    </row>
    <row r="685" spans="3:5" ht="13.2" x14ac:dyDescent="0.25">
      <c r="C685" s="56"/>
      <c r="D685" s="56"/>
      <c r="E685" s="56"/>
    </row>
    <row r="686" spans="3:5" ht="13.2" x14ac:dyDescent="0.25">
      <c r="C686" s="56"/>
      <c r="D686" s="56"/>
      <c r="E686" s="56"/>
    </row>
    <row r="687" spans="3:5" ht="13.2" x14ac:dyDescent="0.25">
      <c r="C687" s="56"/>
      <c r="D687" s="56"/>
      <c r="E687" s="56"/>
    </row>
    <row r="688" spans="3:5" ht="13.2" x14ac:dyDescent="0.25">
      <c r="C688" s="56"/>
      <c r="D688" s="56"/>
      <c r="E688" s="56"/>
    </row>
    <row r="689" spans="3:5" ht="13.2" x14ac:dyDescent="0.25">
      <c r="C689" s="56"/>
      <c r="D689" s="56"/>
      <c r="E689" s="56"/>
    </row>
    <row r="690" spans="3:5" ht="13.2" x14ac:dyDescent="0.25">
      <c r="C690" s="56"/>
      <c r="D690" s="56"/>
      <c r="E690" s="56"/>
    </row>
    <row r="691" spans="3:5" ht="13.2" x14ac:dyDescent="0.25">
      <c r="C691" s="56"/>
      <c r="D691" s="56"/>
      <c r="E691" s="56"/>
    </row>
    <row r="692" spans="3:5" ht="13.2" x14ac:dyDescent="0.25">
      <c r="C692" s="56"/>
      <c r="D692" s="56"/>
      <c r="E692" s="56"/>
    </row>
    <row r="693" spans="3:5" ht="13.2" x14ac:dyDescent="0.25">
      <c r="C693" s="56"/>
      <c r="D693" s="56"/>
      <c r="E693" s="56"/>
    </row>
    <row r="694" spans="3:5" ht="13.2" x14ac:dyDescent="0.25">
      <c r="C694" s="56"/>
      <c r="D694" s="56"/>
      <c r="E694" s="56"/>
    </row>
    <row r="695" spans="3:5" ht="13.2" x14ac:dyDescent="0.25">
      <c r="C695" s="56"/>
      <c r="D695" s="56"/>
      <c r="E695" s="56"/>
    </row>
    <row r="696" spans="3:5" ht="13.2" x14ac:dyDescent="0.25">
      <c r="C696" s="56"/>
      <c r="D696" s="56"/>
      <c r="E696" s="56"/>
    </row>
    <row r="697" spans="3:5" ht="13.2" x14ac:dyDescent="0.25">
      <c r="C697" s="56"/>
      <c r="D697" s="56"/>
      <c r="E697" s="56"/>
    </row>
    <row r="698" spans="3:5" ht="13.2" x14ac:dyDescent="0.25">
      <c r="C698" s="56"/>
      <c r="D698" s="56"/>
      <c r="E698" s="56"/>
    </row>
    <row r="699" spans="3:5" ht="13.2" x14ac:dyDescent="0.25">
      <c r="C699" s="56"/>
      <c r="D699" s="56"/>
      <c r="E699" s="56"/>
    </row>
    <row r="700" spans="3:5" ht="13.2" x14ac:dyDescent="0.25">
      <c r="C700" s="56"/>
      <c r="D700" s="56"/>
      <c r="E700" s="56"/>
    </row>
    <row r="701" spans="3:5" ht="13.2" x14ac:dyDescent="0.25">
      <c r="C701" s="56"/>
      <c r="D701" s="56"/>
      <c r="E701" s="56"/>
    </row>
    <row r="702" spans="3:5" ht="13.2" x14ac:dyDescent="0.25">
      <c r="C702" s="56"/>
      <c r="D702" s="56"/>
      <c r="E702" s="56"/>
    </row>
    <row r="703" spans="3:5" ht="13.2" x14ac:dyDescent="0.25">
      <c r="C703" s="56"/>
      <c r="D703" s="56"/>
      <c r="E703" s="56"/>
    </row>
    <row r="704" spans="3:5" ht="13.2" x14ac:dyDescent="0.25">
      <c r="C704" s="56"/>
      <c r="D704" s="56"/>
      <c r="E704" s="56"/>
    </row>
    <row r="705" spans="3:5" ht="13.2" x14ac:dyDescent="0.25">
      <c r="C705" s="56"/>
      <c r="D705" s="56"/>
      <c r="E705" s="56"/>
    </row>
    <row r="706" spans="3:5" ht="13.2" x14ac:dyDescent="0.25">
      <c r="C706" s="56"/>
      <c r="D706" s="56"/>
      <c r="E706" s="56"/>
    </row>
    <row r="707" spans="3:5" ht="13.2" x14ac:dyDescent="0.25">
      <c r="C707" s="56"/>
      <c r="D707" s="56"/>
      <c r="E707" s="56"/>
    </row>
    <row r="708" spans="3:5" ht="13.2" x14ac:dyDescent="0.25">
      <c r="C708" s="56"/>
      <c r="D708" s="56"/>
      <c r="E708" s="56"/>
    </row>
    <row r="709" spans="3:5" ht="13.2" x14ac:dyDescent="0.25">
      <c r="C709" s="56"/>
      <c r="D709" s="56"/>
      <c r="E709" s="56"/>
    </row>
    <row r="710" spans="3:5" ht="13.2" x14ac:dyDescent="0.25">
      <c r="C710" s="56"/>
      <c r="D710" s="56"/>
      <c r="E710" s="56"/>
    </row>
    <row r="711" spans="3:5" ht="13.2" x14ac:dyDescent="0.25">
      <c r="C711" s="56"/>
      <c r="D711" s="56"/>
      <c r="E711" s="56"/>
    </row>
    <row r="712" spans="3:5" ht="13.2" x14ac:dyDescent="0.25">
      <c r="C712" s="56"/>
      <c r="D712" s="56"/>
      <c r="E712" s="56"/>
    </row>
    <row r="713" spans="3:5" ht="13.2" x14ac:dyDescent="0.25">
      <c r="C713" s="56"/>
      <c r="D713" s="56"/>
      <c r="E713" s="56"/>
    </row>
    <row r="714" spans="3:5" ht="13.2" x14ac:dyDescent="0.25">
      <c r="C714" s="56"/>
      <c r="D714" s="56"/>
      <c r="E714" s="56"/>
    </row>
    <row r="715" spans="3:5" ht="13.2" x14ac:dyDescent="0.25">
      <c r="C715" s="56"/>
      <c r="D715" s="56"/>
      <c r="E715" s="56"/>
    </row>
    <row r="716" spans="3:5" ht="13.2" x14ac:dyDescent="0.25">
      <c r="C716" s="56"/>
      <c r="D716" s="56"/>
      <c r="E716" s="56"/>
    </row>
    <row r="717" spans="3:5" ht="13.2" x14ac:dyDescent="0.25">
      <c r="C717" s="56"/>
      <c r="D717" s="56"/>
      <c r="E717" s="56"/>
    </row>
    <row r="718" spans="3:5" ht="13.2" x14ac:dyDescent="0.25">
      <c r="C718" s="56"/>
      <c r="D718" s="56"/>
      <c r="E718" s="56"/>
    </row>
    <row r="719" spans="3:5" ht="13.2" x14ac:dyDescent="0.25">
      <c r="C719" s="56"/>
      <c r="D719" s="56"/>
      <c r="E719" s="56"/>
    </row>
    <row r="720" spans="3:5" ht="13.2" x14ac:dyDescent="0.25">
      <c r="C720" s="56"/>
      <c r="D720" s="56"/>
      <c r="E720" s="56"/>
    </row>
    <row r="721" spans="3:5" ht="13.2" x14ac:dyDescent="0.25">
      <c r="C721" s="56"/>
      <c r="D721" s="56"/>
      <c r="E721" s="56"/>
    </row>
    <row r="722" spans="3:5" ht="13.2" x14ac:dyDescent="0.25">
      <c r="C722" s="56"/>
      <c r="D722" s="56"/>
      <c r="E722" s="56"/>
    </row>
    <row r="723" spans="3:5" ht="13.2" x14ac:dyDescent="0.25">
      <c r="C723" s="56"/>
      <c r="D723" s="56"/>
      <c r="E723" s="56"/>
    </row>
    <row r="724" spans="3:5" ht="13.2" x14ac:dyDescent="0.25">
      <c r="C724" s="56"/>
      <c r="D724" s="56"/>
      <c r="E724" s="56"/>
    </row>
    <row r="725" spans="3:5" ht="13.2" x14ac:dyDescent="0.25">
      <c r="C725" s="56"/>
      <c r="D725" s="56"/>
      <c r="E725" s="56"/>
    </row>
    <row r="726" spans="3:5" ht="13.2" x14ac:dyDescent="0.25">
      <c r="C726" s="56"/>
      <c r="D726" s="56"/>
      <c r="E726" s="56"/>
    </row>
    <row r="727" spans="3:5" ht="13.2" x14ac:dyDescent="0.25">
      <c r="C727" s="56"/>
      <c r="D727" s="56"/>
      <c r="E727" s="56"/>
    </row>
    <row r="728" spans="3:5" ht="13.2" x14ac:dyDescent="0.25">
      <c r="C728" s="56"/>
      <c r="D728" s="56"/>
      <c r="E728" s="56"/>
    </row>
    <row r="729" spans="3:5" ht="13.2" x14ac:dyDescent="0.25">
      <c r="C729" s="56"/>
      <c r="D729" s="56"/>
      <c r="E729" s="56"/>
    </row>
    <row r="730" spans="3:5" ht="13.2" x14ac:dyDescent="0.25">
      <c r="C730" s="56"/>
      <c r="D730" s="56"/>
      <c r="E730" s="56"/>
    </row>
    <row r="731" spans="3:5" ht="13.2" x14ac:dyDescent="0.25">
      <c r="C731" s="56"/>
      <c r="D731" s="56"/>
      <c r="E731" s="56"/>
    </row>
    <row r="732" spans="3:5" ht="13.2" x14ac:dyDescent="0.25">
      <c r="C732" s="56"/>
      <c r="D732" s="56"/>
      <c r="E732" s="56"/>
    </row>
    <row r="733" spans="3:5" ht="13.2" x14ac:dyDescent="0.25">
      <c r="C733" s="56"/>
      <c r="D733" s="56"/>
      <c r="E733" s="56"/>
    </row>
    <row r="734" spans="3:5" ht="13.2" x14ac:dyDescent="0.25">
      <c r="C734" s="56"/>
      <c r="D734" s="56"/>
      <c r="E734" s="56"/>
    </row>
    <row r="735" spans="3:5" ht="13.2" x14ac:dyDescent="0.25">
      <c r="C735" s="56"/>
      <c r="D735" s="56"/>
      <c r="E735" s="56"/>
    </row>
    <row r="736" spans="3:5" ht="13.2" x14ac:dyDescent="0.25">
      <c r="C736" s="56"/>
      <c r="D736" s="56"/>
      <c r="E736" s="56"/>
    </row>
    <row r="737" spans="3:5" ht="13.2" x14ac:dyDescent="0.25">
      <c r="C737" s="56"/>
      <c r="D737" s="56"/>
      <c r="E737" s="56"/>
    </row>
    <row r="738" spans="3:5" ht="13.2" x14ac:dyDescent="0.25">
      <c r="C738" s="56"/>
      <c r="D738" s="56"/>
      <c r="E738" s="56"/>
    </row>
    <row r="739" spans="3:5" ht="13.2" x14ac:dyDescent="0.25">
      <c r="C739" s="56"/>
      <c r="D739" s="56"/>
      <c r="E739" s="56"/>
    </row>
    <row r="740" spans="3:5" ht="13.2" x14ac:dyDescent="0.25">
      <c r="C740" s="56"/>
      <c r="D740" s="56"/>
      <c r="E740" s="56"/>
    </row>
    <row r="741" spans="3:5" ht="13.2" x14ac:dyDescent="0.25">
      <c r="C741" s="56"/>
      <c r="D741" s="56"/>
      <c r="E741" s="56"/>
    </row>
    <row r="742" spans="3:5" ht="13.2" x14ac:dyDescent="0.25">
      <c r="C742" s="56"/>
      <c r="D742" s="56"/>
      <c r="E742" s="56"/>
    </row>
    <row r="743" spans="3:5" ht="13.2" x14ac:dyDescent="0.25">
      <c r="C743" s="56"/>
      <c r="D743" s="56"/>
      <c r="E743" s="56"/>
    </row>
    <row r="744" spans="3:5" ht="13.2" x14ac:dyDescent="0.25">
      <c r="C744" s="56"/>
      <c r="D744" s="56"/>
      <c r="E744" s="56"/>
    </row>
    <row r="745" spans="3:5" ht="13.2" x14ac:dyDescent="0.25">
      <c r="C745" s="56"/>
      <c r="D745" s="56"/>
      <c r="E745" s="56"/>
    </row>
    <row r="746" spans="3:5" ht="13.2" x14ac:dyDescent="0.25">
      <c r="C746" s="56"/>
      <c r="D746" s="56"/>
      <c r="E746" s="56"/>
    </row>
    <row r="747" spans="3:5" ht="13.2" x14ac:dyDescent="0.25">
      <c r="C747" s="56"/>
      <c r="D747" s="56"/>
      <c r="E747" s="56"/>
    </row>
    <row r="748" spans="3:5" ht="13.2" x14ac:dyDescent="0.25">
      <c r="C748" s="56"/>
      <c r="D748" s="56"/>
      <c r="E748" s="56"/>
    </row>
    <row r="749" spans="3:5" ht="13.2" x14ac:dyDescent="0.25">
      <c r="C749" s="56"/>
      <c r="D749" s="56"/>
      <c r="E749" s="56"/>
    </row>
    <row r="750" spans="3:5" ht="13.2" x14ac:dyDescent="0.25">
      <c r="C750" s="56"/>
      <c r="D750" s="56"/>
      <c r="E750" s="56"/>
    </row>
    <row r="751" spans="3:5" ht="13.2" x14ac:dyDescent="0.25">
      <c r="C751" s="56"/>
      <c r="D751" s="56"/>
      <c r="E751" s="56"/>
    </row>
    <row r="752" spans="3:5" ht="13.2" x14ac:dyDescent="0.25">
      <c r="C752" s="56"/>
      <c r="D752" s="56"/>
      <c r="E752" s="56"/>
    </row>
    <row r="753" spans="3:5" ht="13.2" x14ac:dyDescent="0.25">
      <c r="C753" s="56"/>
      <c r="D753" s="56"/>
      <c r="E753" s="56"/>
    </row>
    <row r="754" spans="3:5" ht="13.2" x14ac:dyDescent="0.25">
      <c r="C754" s="56"/>
      <c r="D754" s="56"/>
      <c r="E754" s="56"/>
    </row>
    <row r="755" spans="3:5" ht="13.2" x14ac:dyDescent="0.25">
      <c r="C755" s="56"/>
      <c r="D755" s="56"/>
      <c r="E755" s="56"/>
    </row>
    <row r="756" spans="3:5" ht="13.2" x14ac:dyDescent="0.25">
      <c r="C756" s="56"/>
      <c r="D756" s="56"/>
      <c r="E756" s="56"/>
    </row>
    <row r="757" spans="3:5" ht="13.2" x14ac:dyDescent="0.25">
      <c r="C757" s="56"/>
      <c r="D757" s="56"/>
      <c r="E757" s="56"/>
    </row>
    <row r="758" spans="3:5" ht="13.2" x14ac:dyDescent="0.25">
      <c r="C758" s="56"/>
      <c r="D758" s="56"/>
      <c r="E758" s="56"/>
    </row>
    <row r="759" spans="3:5" ht="13.2" x14ac:dyDescent="0.25">
      <c r="C759" s="56"/>
      <c r="D759" s="56"/>
      <c r="E759" s="56"/>
    </row>
    <row r="760" spans="3:5" ht="13.2" x14ac:dyDescent="0.25">
      <c r="C760" s="56"/>
      <c r="D760" s="56"/>
      <c r="E760" s="56"/>
    </row>
    <row r="761" spans="3:5" ht="13.2" x14ac:dyDescent="0.25">
      <c r="C761" s="56"/>
      <c r="D761" s="56"/>
      <c r="E761" s="56"/>
    </row>
    <row r="762" spans="3:5" ht="13.2" x14ac:dyDescent="0.25">
      <c r="C762" s="56"/>
      <c r="D762" s="56"/>
      <c r="E762" s="56"/>
    </row>
    <row r="763" spans="3:5" ht="13.2" x14ac:dyDescent="0.25">
      <c r="C763" s="56"/>
      <c r="D763" s="56"/>
      <c r="E763" s="56"/>
    </row>
    <row r="764" spans="3:5" ht="13.2" x14ac:dyDescent="0.25">
      <c r="C764" s="56"/>
      <c r="D764" s="56"/>
      <c r="E764" s="56"/>
    </row>
    <row r="765" spans="3:5" ht="13.2" x14ac:dyDescent="0.25">
      <c r="C765" s="56"/>
      <c r="D765" s="56"/>
      <c r="E765" s="56"/>
    </row>
    <row r="766" spans="3:5" ht="13.2" x14ac:dyDescent="0.25">
      <c r="C766" s="56"/>
      <c r="D766" s="56"/>
      <c r="E766" s="56"/>
    </row>
    <row r="767" spans="3:5" ht="13.2" x14ac:dyDescent="0.25">
      <c r="C767" s="56"/>
      <c r="D767" s="56"/>
      <c r="E767" s="56"/>
    </row>
    <row r="768" spans="3:5" ht="13.2" x14ac:dyDescent="0.25">
      <c r="C768" s="56"/>
      <c r="D768" s="56"/>
      <c r="E768" s="56"/>
    </row>
    <row r="769" spans="3:5" ht="13.2" x14ac:dyDescent="0.25">
      <c r="C769" s="56"/>
      <c r="D769" s="56"/>
      <c r="E769" s="56"/>
    </row>
    <row r="770" spans="3:5" ht="13.2" x14ac:dyDescent="0.25">
      <c r="C770" s="56"/>
      <c r="D770" s="56"/>
      <c r="E770" s="56"/>
    </row>
    <row r="771" spans="3:5" ht="13.2" x14ac:dyDescent="0.25">
      <c r="C771" s="56"/>
      <c r="D771" s="56"/>
      <c r="E771" s="56"/>
    </row>
    <row r="772" spans="3:5" ht="13.2" x14ac:dyDescent="0.25">
      <c r="C772" s="56"/>
      <c r="D772" s="56"/>
      <c r="E772" s="56"/>
    </row>
    <row r="773" spans="3:5" ht="13.2" x14ac:dyDescent="0.25">
      <c r="C773" s="56"/>
      <c r="D773" s="56"/>
      <c r="E773" s="56"/>
    </row>
    <row r="774" spans="3:5" ht="13.2" x14ac:dyDescent="0.25">
      <c r="C774" s="56"/>
      <c r="D774" s="56"/>
      <c r="E774" s="56"/>
    </row>
    <row r="775" spans="3:5" ht="13.2" x14ac:dyDescent="0.25">
      <c r="C775" s="56"/>
      <c r="D775" s="56"/>
      <c r="E775" s="56"/>
    </row>
    <row r="776" spans="3:5" ht="13.2" x14ac:dyDescent="0.25">
      <c r="C776" s="56"/>
      <c r="D776" s="56"/>
      <c r="E776" s="56"/>
    </row>
    <row r="777" spans="3:5" ht="13.2" x14ac:dyDescent="0.25">
      <c r="C777" s="56"/>
      <c r="D777" s="56"/>
      <c r="E777" s="56"/>
    </row>
    <row r="778" spans="3:5" ht="13.2" x14ac:dyDescent="0.25">
      <c r="C778" s="56"/>
      <c r="D778" s="56"/>
      <c r="E778" s="56"/>
    </row>
    <row r="779" spans="3:5" ht="13.2" x14ac:dyDescent="0.25">
      <c r="C779" s="56"/>
      <c r="D779" s="56"/>
      <c r="E779" s="56"/>
    </row>
    <row r="780" spans="3:5" ht="13.2" x14ac:dyDescent="0.25">
      <c r="C780" s="56"/>
      <c r="D780" s="56"/>
      <c r="E780" s="56"/>
    </row>
    <row r="781" spans="3:5" ht="13.2" x14ac:dyDescent="0.25">
      <c r="C781" s="56"/>
      <c r="D781" s="56"/>
      <c r="E781" s="56"/>
    </row>
    <row r="782" spans="3:5" ht="13.2" x14ac:dyDescent="0.25">
      <c r="C782" s="56"/>
      <c r="D782" s="56"/>
      <c r="E782" s="56"/>
    </row>
    <row r="783" spans="3:5" ht="13.2" x14ac:dyDescent="0.25">
      <c r="C783" s="56"/>
      <c r="D783" s="56"/>
      <c r="E783" s="56"/>
    </row>
    <row r="784" spans="3:5" ht="13.2" x14ac:dyDescent="0.25">
      <c r="C784" s="56"/>
      <c r="D784" s="56"/>
      <c r="E784" s="56"/>
    </row>
    <row r="785" spans="3:5" ht="13.2" x14ac:dyDescent="0.25">
      <c r="C785" s="56"/>
      <c r="D785" s="56"/>
      <c r="E785" s="56"/>
    </row>
    <row r="786" spans="3:5" ht="13.2" x14ac:dyDescent="0.25">
      <c r="C786" s="56"/>
      <c r="D786" s="56"/>
      <c r="E786" s="56"/>
    </row>
    <row r="787" spans="3:5" ht="13.2" x14ac:dyDescent="0.25">
      <c r="C787" s="56"/>
      <c r="D787" s="56"/>
      <c r="E787" s="56"/>
    </row>
    <row r="788" spans="3:5" ht="13.2" x14ac:dyDescent="0.25">
      <c r="C788" s="56"/>
      <c r="D788" s="56"/>
      <c r="E788" s="56"/>
    </row>
    <row r="789" spans="3:5" ht="13.2" x14ac:dyDescent="0.25">
      <c r="C789" s="56"/>
      <c r="D789" s="56"/>
      <c r="E789" s="56"/>
    </row>
    <row r="790" spans="3:5" ht="13.2" x14ac:dyDescent="0.25">
      <c r="C790" s="56"/>
      <c r="D790" s="56"/>
      <c r="E790" s="56"/>
    </row>
    <row r="791" spans="3:5" ht="13.2" x14ac:dyDescent="0.25">
      <c r="C791" s="56"/>
      <c r="D791" s="56"/>
      <c r="E791" s="56"/>
    </row>
    <row r="792" spans="3:5" ht="13.2" x14ac:dyDescent="0.25">
      <c r="C792" s="56"/>
      <c r="D792" s="56"/>
      <c r="E792" s="56"/>
    </row>
    <row r="793" spans="3:5" ht="13.2" x14ac:dyDescent="0.25">
      <c r="C793" s="56"/>
      <c r="D793" s="56"/>
      <c r="E793" s="56"/>
    </row>
    <row r="794" spans="3:5" ht="13.2" x14ac:dyDescent="0.25">
      <c r="C794" s="56"/>
      <c r="D794" s="56"/>
      <c r="E794" s="56"/>
    </row>
    <row r="795" spans="3:5" ht="13.2" x14ac:dyDescent="0.25">
      <c r="C795" s="56"/>
      <c r="D795" s="56"/>
      <c r="E795" s="56"/>
    </row>
    <row r="796" spans="3:5" ht="13.2" x14ac:dyDescent="0.25">
      <c r="C796" s="56"/>
      <c r="D796" s="56"/>
      <c r="E796" s="56"/>
    </row>
    <row r="797" spans="3:5" ht="13.2" x14ac:dyDescent="0.25">
      <c r="C797" s="56"/>
      <c r="D797" s="56"/>
      <c r="E797" s="56"/>
    </row>
    <row r="798" spans="3:5" ht="13.2" x14ac:dyDescent="0.25">
      <c r="C798" s="56"/>
      <c r="D798" s="56"/>
      <c r="E798" s="56"/>
    </row>
    <row r="799" spans="3:5" ht="13.2" x14ac:dyDescent="0.25">
      <c r="C799" s="56"/>
      <c r="D799" s="56"/>
      <c r="E799" s="56"/>
    </row>
    <row r="800" spans="3:5" ht="13.2" x14ac:dyDescent="0.25">
      <c r="C800" s="56"/>
      <c r="D800" s="56"/>
      <c r="E800" s="56"/>
    </row>
    <row r="801" spans="3:5" ht="13.2" x14ac:dyDescent="0.25">
      <c r="C801" s="56"/>
      <c r="D801" s="56"/>
      <c r="E801" s="56"/>
    </row>
    <row r="802" spans="3:5" ht="13.2" x14ac:dyDescent="0.25">
      <c r="C802" s="56"/>
      <c r="D802" s="56"/>
      <c r="E802" s="56"/>
    </row>
    <row r="803" spans="3:5" ht="13.2" x14ac:dyDescent="0.25">
      <c r="C803" s="56"/>
      <c r="D803" s="56"/>
      <c r="E803" s="56"/>
    </row>
    <row r="804" spans="3:5" ht="13.2" x14ac:dyDescent="0.25">
      <c r="C804" s="56"/>
      <c r="D804" s="56"/>
      <c r="E804" s="56"/>
    </row>
    <row r="805" spans="3:5" ht="13.2" x14ac:dyDescent="0.25">
      <c r="C805" s="56"/>
      <c r="D805" s="56"/>
      <c r="E805" s="56"/>
    </row>
    <row r="806" spans="3:5" ht="13.2" x14ac:dyDescent="0.25">
      <c r="C806" s="56"/>
      <c r="D806" s="56"/>
      <c r="E806" s="56"/>
    </row>
    <row r="807" spans="3:5" ht="13.2" x14ac:dyDescent="0.25">
      <c r="C807" s="56"/>
      <c r="D807" s="56"/>
      <c r="E807" s="56"/>
    </row>
    <row r="808" spans="3:5" ht="13.2" x14ac:dyDescent="0.25">
      <c r="C808" s="56"/>
      <c r="D808" s="56"/>
      <c r="E808" s="56"/>
    </row>
    <row r="809" spans="3:5" ht="13.2" x14ac:dyDescent="0.25">
      <c r="C809" s="56"/>
      <c r="D809" s="56"/>
      <c r="E809" s="56"/>
    </row>
    <row r="810" spans="3:5" ht="13.2" x14ac:dyDescent="0.25">
      <c r="C810" s="56"/>
      <c r="D810" s="56"/>
      <c r="E810" s="56"/>
    </row>
    <row r="811" spans="3:5" ht="13.2" x14ac:dyDescent="0.25">
      <c r="C811" s="56"/>
      <c r="D811" s="56"/>
      <c r="E811" s="56"/>
    </row>
    <row r="812" spans="3:5" ht="13.2" x14ac:dyDescent="0.25">
      <c r="C812" s="56"/>
      <c r="D812" s="56"/>
      <c r="E812" s="56"/>
    </row>
    <row r="813" spans="3:5" ht="13.2" x14ac:dyDescent="0.25">
      <c r="C813" s="56"/>
      <c r="D813" s="56"/>
      <c r="E813" s="56"/>
    </row>
    <row r="814" spans="3:5" ht="13.2" x14ac:dyDescent="0.25">
      <c r="C814" s="56"/>
      <c r="D814" s="56"/>
      <c r="E814" s="56"/>
    </row>
    <row r="815" spans="3:5" ht="13.2" x14ac:dyDescent="0.25">
      <c r="C815" s="56"/>
      <c r="D815" s="56"/>
      <c r="E815" s="56"/>
    </row>
    <row r="816" spans="3:5" ht="13.2" x14ac:dyDescent="0.25">
      <c r="C816" s="56"/>
      <c r="D816" s="56"/>
      <c r="E816" s="56"/>
    </row>
    <row r="817" spans="3:5" ht="13.2" x14ac:dyDescent="0.25">
      <c r="C817" s="56"/>
      <c r="D817" s="56"/>
      <c r="E817" s="56"/>
    </row>
    <row r="818" spans="3:5" ht="13.2" x14ac:dyDescent="0.25">
      <c r="C818" s="56"/>
      <c r="D818" s="56"/>
      <c r="E818" s="56"/>
    </row>
    <row r="819" spans="3:5" ht="13.2" x14ac:dyDescent="0.25">
      <c r="C819" s="56"/>
      <c r="D819" s="56"/>
      <c r="E819" s="56"/>
    </row>
    <row r="820" spans="3:5" ht="13.2" x14ac:dyDescent="0.25">
      <c r="C820" s="56"/>
      <c r="D820" s="56"/>
      <c r="E820" s="56"/>
    </row>
    <row r="821" spans="3:5" ht="13.2" x14ac:dyDescent="0.25">
      <c r="C821" s="56"/>
      <c r="D821" s="56"/>
      <c r="E821" s="56"/>
    </row>
    <row r="822" spans="3:5" ht="13.2" x14ac:dyDescent="0.25">
      <c r="C822" s="56"/>
      <c r="D822" s="56"/>
      <c r="E822" s="56"/>
    </row>
    <row r="823" spans="3:5" ht="13.2" x14ac:dyDescent="0.25">
      <c r="C823" s="56"/>
      <c r="D823" s="56"/>
      <c r="E823" s="56"/>
    </row>
    <row r="824" spans="3:5" ht="13.2" x14ac:dyDescent="0.25">
      <c r="C824" s="56"/>
      <c r="D824" s="56"/>
      <c r="E824" s="56"/>
    </row>
    <row r="825" spans="3:5" ht="13.2" x14ac:dyDescent="0.25">
      <c r="C825" s="56"/>
      <c r="D825" s="56"/>
      <c r="E825" s="56"/>
    </row>
    <row r="826" spans="3:5" ht="13.2" x14ac:dyDescent="0.25">
      <c r="C826" s="56"/>
      <c r="D826" s="56"/>
      <c r="E826" s="56"/>
    </row>
    <row r="827" spans="3:5" ht="13.2" x14ac:dyDescent="0.25">
      <c r="C827" s="56"/>
      <c r="D827" s="56"/>
      <c r="E827" s="56"/>
    </row>
    <row r="828" spans="3:5" ht="13.2" x14ac:dyDescent="0.25">
      <c r="C828" s="56"/>
      <c r="D828" s="56"/>
      <c r="E828" s="56"/>
    </row>
    <row r="829" spans="3:5" ht="13.2" x14ac:dyDescent="0.25">
      <c r="C829" s="56"/>
      <c r="D829" s="56"/>
      <c r="E829" s="56"/>
    </row>
    <row r="830" spans="3:5" ht="13.2" x14ac:dyDescent="0.25">
      <c r="C830" s="56"/>
      <c r="D830" s="56"/>
      <c r="E830" s="56"/>
    </row>
    <row r="831" spans="3:5" ht="13.2" x14ac:dyDescent="0.25">
      <c r="C831" s="56"/>
      <c r="D831" s="56"/>
      <c r="E831" s="56"/>
    </row>
    <row r="832" spans="3:5" ht="13.2" x14ac:dyDescent="0.25">
      <c r="C832" s="56"/>
      <c r="D832" s="56"/>
      <c r="E832" s="56"/>
    </row>
    <row r="833" spans="3:5" ht="13.2" x14ac:dyDescent="0.25">
      <c r="C833" s="56"/>
      <c r="D833" s="56"/>
      <c r="E833" s="56"/>
    </row>
    <row r="834" spans="3:5" ht="13.2" x14ac:dyDescent="0.25">
      <c r="C834" s="56"/>
      <c r="D834" s="56"/>
      <c r="E834" s="56"/>
    </row>
    <row r="835" spans="3:5" ht="13.2" x14ac:dyDescent="0.25">
      <c r="C835" s="56"/>
      <c r="D835" s="56"/>
      <c r="E835" s="56"/>
    </row>
    <row r="836" spans="3:5" ht="13.2" x14ac:dyDescent="0.25">
      <c r="C836" s="56"/>
      <c r="D836" s="56"/>
      <c r="E836" s="56"/>
    </row>
    <row r="837" spans="3:5" ht="13.2" x14ac:dyDescent="0.25">
      <c r="C837" s="56"/>
      <c r="D837" s="56"/>
      <c r="E837" s="56"/>
    </row>
    <row r="838" spans="3:5" ht="13.2" x14ac:dyDescent="0.25">
      <c r="C838" s="56"/>
      <c r="D838" s="56"/>
      <c r="E838" s="56"/>
    </row>
    <row r="839" spans="3:5" ht="13.2" x14ac:dyDescent="0.25">
      <c r="C839" s="56"/>
      <c r="D839" s="56"/>
      <c r="E839" s="56"/>
    </row>
    <row r="840" spans="3:5" ht="13.2" x14ac:dyDescent="0.25">
      <c r="C840" s="56"/>
      <c r="D840" s="56"/>
      <c r="E840" s="56"/>
    </row>
    <row r="841" spans="3:5" ht="13.2" x14ac:dyDescent="0.25">
      <c r="C841" s="56"/>
      <c r="D841" s="56"/>
      <c r="E841" s="56"/>
    </row>
    <row r="842" spans="3:5" ht="13.2" x14ac:dyDescent="0.25">
      <c r="C842" s="56"/>
      <c r="D842" s="56"/>
      <c r="E842" s="56"/>
    </row>
    <row r="843" spans="3:5" ht="13.2" x14ac:dyDescent="0.25">
      <c r="C843" s="56"/>
      <c r="D843" s="56"/>
      <c r="E843" s="56"/>
    </row>
    <row r="844" spans="3:5" ht="13.2" x14ac:dyDescent="0.25">
      <c r="C844" s="56"/>
      <c r="D844" s="56"/>
      <c r="E844" s="56"/>
    </row>
    <row r="845" spans="3:5" ht="13.2" x14ac:dyDescent="0.25">
      <c r="C845" s="56"/>
      <c r="D845" s="56"/>
      <c r="E845" s="56"/>
    </row>
    <row r="846" spans="3:5" ht="13.2" x14ac:dyDescent="0.25">
      <c r="C846" s="56"/>
      <c r="D846" s="56"/>
      <c r="E846" s="56"/>
    </row>
    <row r="847" spans="3:5" ht="13.2" x14ac:dyDescent="0.25">
      <c r="C847" s="56"/>
      <c r="D847" s="56"/>
      <c r="E847" s="56"/>
    </row>
    <row r="848" spans="3:5" ht="13.2" x14ac:dyDescent="0.25">
      <c r="C848" s="56"/>
      <c r="D848" s="56"/>
      <c r="E848" s="56"/>
    </row>
    <row r="849" spans="3:5" ht="13.2" x14ac:dyDescent="0.25">
      <c r="C849" s="56"/>
      <c r="D849" s="56"/>
      <c r="E849" s="56"/>
    </row>
    <row r="850" spans="3:5" ht="13.2" x14ac:dyDescent="0.25">
      <c r="C850" s="56"/>
      <c r="D850" s="56"/>
      <c r="E850" s="56"/>
    </row>
    <row r="851" spans="3:5" ht="13.2" x14ac:dyDescent="0.25">
      <c r="C851" s="56"/>
      <c r="D851" s="56"/>
      <c r="E851" s="56"/>
    </row>
    <row r="852" spans="3:5" ht="13.2" x14ac:dyDescent="0.25">
      <c r="C852" s="56"/>
      <c r="D852" s="56"/>
      <c r="E852" s="56"/>
    </row>
    <row r="853" spans="3:5" ht="13.2" x14ac:dyDescent="0.25">
      <c r="C853" s="56"/>
      <c r="D853" s="56"/>
      <c r="E853" s="56"/>
    </row>
    <row r="854" spans="3:5" ht="13.2" x14ac:dyDescent="0.25">
      <c r="C854" s="56"/>
      <c r="D854" s="56"/>
      <c r="E854" s="56"/>
    </row>
    <row r="855" spans="3:5" ht="13.2" x14ac:dyDescent="0.25">
      <c r="C855" s="56"/>
      <c r="D855" s="56"/>
      <c r="E855" s="56"/>
    </row>
    <row r="856" spans="3:5" ht="13.2" x14ac:dyDescent="0.25">
      <c r="C856" s="56"/>
      <c r="D856" s="56"/>
      <c r="E856" s="56"/>
    </row>
    <row r="857" spans="3:5" ht="13.2" x14ac:dyDescent="0.25">
      <c r="C857" s="56"/>
      <c r="D857" s="56"/>
      <c r="E857" s="56"/>
    </row>
    <row r="858" spans="3:5" ht="13.2" x14ac:dyDescent="0.25">
      <c r="C858" s="56"/>
      <c r="D858" s="56"/>
      <c r="E858" s="56"/>
    </row>
    <row r="859" spans="3:5" ht="13.2" x14ac:dyDescent="0.25">
      <c r="C859" s="56"/>
      <c r="D859" s="56"/>
      <c r="E859" s="56"/>
    </row>
    <row r="860" spans="3:5" ht="13.2" x14ac:dyDescent="0.25">
      <c r="C860" s="56"/>
      <c r="D860" s="56"/>
      <c r="E860" s="56"/>
    </row>
    <row r="861" spans="3:5" ht="13.2" x14ac:dyDescent="0.25">
      <c r="C861" s="56"/>
      <c r="D861" s="56"/>
      <c r="E861" s="56"/>
    </row>
    <row r="862" spans="3:5" ht="13.2" x14ac:dyDescent="0.25">
      <c r="C862" s="56"/>
      <c r="D862" s="56"/>
      <c r="E862" s="56"/>
    </row>
    <row r="863" spans="3:5" ht="13.2" x14ac:dyDescent="0.25">
      <c r="C863" s="56"/>
      <c r="D863" s="56"/>
      <c r="E863" s="56"/>
    </row>
    <row r="864" spans="3:5" ht="13.2" x14ac:dyDescent="0.25">
      <c r="C864" s="56"/>
      <c r="D864" s="56"/>
      <c r="E864" s="56"/>
    </row>
    <row r="865" spans="3:5" ht="13.2" x14ac:dyDescent="0.25">
      <c r="C865" s="56"/>
      <c r="D865" s="56"/>
      <c r="E865" s="56"/>
    </row>
    <row r="866" spans="3:5" ht="13.2" x14ac:dyDescent="0.25">
      <c r="C866" s="56"/>
      <c r="D866" s="56"/>
      <c r="E866" s="56"/>
    </row>
    <row r="867" spans="3:5" ht="13.2" x14ac:dyDescent="0.25">
      <c r="C867" s="56"/>
      <c r="D867" s="56"/>
      <c r="E867" s="56"/>
    </row>
    <row r="868" spans="3:5" ht="13.2" x14ac:dyDescent="0.25">
      <c r="C868" s="56"/>
      <c r="D868" s="56"/>
      <c r="E868" s="56"/>
    </row>
    <row r="869" spans="3:5" ht="13.2" x14ac:dyDescent="0.25">
      <c r="C869" s="56"/>
      <c r="D869" s="56"/>
      <c r="E869" s="56"/>
    </row>
    <row r="870" spans="3:5" ht="13.2" x14ac:dyDescent="0.25">
      <c r="C870" s="56"/>
      <c r="D870" s="56"/>
      <c r="E870" s="56"/>
    </row>
    <row r="871" spans="3:5" ht="13.2" x14ac:dyDescent="0.25">
      <c r="C871" s="56"/>
      <c r="D871" s="56"/>
      <c r="E871" s="56"/>
    </row>
    <row r="872" spans="3:5" ht="13.2" x14ac:dyDescent="0.25">
      <c r="C872" s="56"/>
      <c r="D872" s="56"/>
      <c r="E872" s="56"/>
    </row>
    <row r="873" spans="3:5" ht="13.2" x14ac:dyDescent="0.25">
      <c r="C873" s="56"/>
      <c r="D873" s="56"/>
      <c r="E873" s="56"/>
    </row>
    <row r="874" spans="3:5" ht="13.2" x14ac:dyDescent="0.25">
      <c r="C874" s="56"/>
      <c r="D874" s="56"/>
      <c r="E874" s="56"/>
    </row>
    <row r="875" spans="3:5" ht="13.2" x14ac:dyDescent="0.25">
      <c r="C875" s="56"/>
      <c r="D875" s="56"/>
      <c r="E875" s="56"/>
    </row>
    <row r="876" spans="3:5" ht="13.2" x14ac:dyDescent="0.25">
      <c r="C876" s="56"/>
      <c r="D876" s="56"/>
      <c r="E876" s="56"/>
    </row>
    <row r="877" spans="3:5" ht="13.2" x14ac:dyDescent="0.25">
      <c r="C877" s="56"/>
      <c r="D877" s="56"/>
      <c r="E877" s="56"/>
    </row>
    <row r="878" spans="3:5" ht="13.2" x14ac:dyDescent="0.25">
      <c r="C878" s="56"/>
      <c r="D878" s="56"/>
      <c r="E878" s="56"/>
    </row>
    <row r="879" spans="3:5" ht="13.2" x14ac:dyDescent="0.25">
      <c r="C879" s="56"/>
      <c r="D879" s="56"/>
      <c r="E879" s="56"/>
    </row>
    <row r="880" spans="3:5" ht="13.2" x14ac:dyDescent="0.25">
      <c r="C880" s="56"/>
      <c r="D880" s="56"/>
      <c r="E880" s="56"/>
    </row>
    <row r="881" spans="3:5" ht="13.2" x14ac:dyDescent="0.25">
      <c r="C881" s="56"/>
      <c r="D881" s="56"/>
      <c r="E881" s="56"/>
    </row>
    <row r="882" spans="3:5" ht="13.2" x14ac:dyDescent="0.25">
      <c r="C882" s="56"/>
      <c r="D882" s="56"/>
      <c r="E882" s="56"/>
    </row>
    <row r="883" spans="3:5" ht="13.2" x14ac:dyDescent="0.25">
      <c r="C883" s="56"/>
      <c r="D883" s="56"/>
      <c r="E883" s="56"/>
    </row>
    <row r="884" spans="3:5" ht="13.2" x14ac:dyDescent="0.25">
      <c r="C884" s="56"/>
      <c r="D884" s="56"/>
      <c r="E884" s="56"/>
    </row>
    <row r="885" spans="3:5" ht="13.2" x14ac:dyDescent="0.25">
      <c r="C885" s="56"/>
      <c r="D885" s="56"/>
      <c r="E885" s="56"/>
    </row>
    <row r="886" spans="3:5" ht="13.2" x14ac:dyDescent="0.25">
      <c r="C886" s="56"/>
      <c r="D886" s="56"/>
      <c r="E886" s="56"/>
    </row>
    <row r="887" spans="3:5" ht="13.2" x14ac:dyDescent="0.25">
      <c r="C887" s="56"/>
      <c r="D887" s="56"/>
      <c r="E887" s="56"/>
    </row>
    <row r="888" spans="3:5" ht="13.2" x14ac:dyDescent="0.25">
      <c r="C888" s="56"/>
      <c r="D888" s="56"/>
      <c r="E888" s="56"/>
    </row>
    <row r="889" spans="3:5" ht="13.2" x14ac:dyDescent="0.25">
      <c r="C889" s="56"/>
      <c r="D889" s="56"/>
      <c r="E889" s="56"/>
    </row>
    <row r="890" spans="3:5" ht="13.2" x14ac:dyDescent="0.25">
      <c r="C890" s="56"/>
      <c r="D890" s="56"/>
      <c r="E890" s="56"/>
    </row>
    <row r="891" spans="3:5" ht="13.2" x14ac:dyDescent="0.25">
      <c r="C891" s="56"/>
      <c r="D891" s="56"/>
      <c r="E891" s="56"/>
    </row>
    <row r="892" spans="3:5" ht="13.2" x14ac:dyDescent="0.25">
      <c r="C892" s="56"/>
      <c r="D892" s="56"/>
      <c r="E892" s="56"/>
    </row>
    <row r="893" spans="3:5" ht="13.2" x14ac:dyDescent="0.25">
      <c r="C893" s="56"/>
      <c r="D893" s="56"/>
      <c r="E893" s="56"/>
    </row>
    <row r="894" spans="3:5" ht="13.2" x14ac:dyDescent="0.25">
      <c r="C894" s="56"/>
      <c r="D894" s="56"/>
      <c r="E894" s="56"/>
    </row>
    <row r="895" spans="3:5" ht="13.2" x14ac:dyDescent="0.25">
      <c r="C895" s="56"/>
      <c r="D895" s="56"/>
      <c r="E895" s="56"/>
    </row>
    <row r="896" spans="3:5" ht="13.2" x14ac:dyDescent="0.25">
      <c r="C896" s="56"/>
      <c r="D896" s="56"/>
      <c r="E896" s="56"/>
    </row>
    <row r="897" spans="3:5" ht="13.2" x14ac:dyDescent="0.25">
      <c r="C897" s="56"/>
      <c r="D897" s="56"/>
      <c r="E897" s="56"/>
    </row>
    <row r="898" spans="3:5" ht="13.2" x14ac:dyDescent="0.25">
      <c r="C898" s="56"/>
      <c r="D898" s="56"/>
      <c r="E898" s="56"/>
    </row>
    <row r="899" spans="3:5" ht="13.2" x14ac:dyDescent="0.25">
      <c r="C899" s="56"/>
      <c r="D899" s="56"/>
      <c r="E899" s="56"/>
    </row>
    <row r="900" spans="3:5" ht="13.2" x14ac:dyDescent="0.25">
      <c r="C900" s="56"/>
      <c r="D900" s="56"/>
      <c r="E900" s="56"/>
    </row>
    <row r="901" spans="3:5" ht="13.2" x14ac:dyDescent="0.25">
      <c r="C901" s="56"/>
      <c r="D901" s="56"/>
      <c r="E901" s="56"/>
    </row>
    <row r="902" spans="3:5" ht="13.2" x14ac:dyDescent="0.25">
      <c r="C902" s="56"/>
      <c r="D902" s="56"/>
      <c r="E902" s="56"/>
    </row>
    <row r="903" spans="3:5" ht="13.2" x14ac:dyDescent="0.25">
      <c r="C903" s="56"/>
      <c r="D903" s="56"/>
      <c r="E903" s="56"/>
    </row>
    <row r="904" spans="3:5" ht="13.2" x14ac:dyDescent="0.25">
      <c r="C904" s="56"/>
      <c r="D904" s="56"/>
      <c r="E904" s="56"/>
    </row>
    <row r="905" spans="3:5" ht="13.2" x14ac:dyDescent="0.25">
      <c r="C905" s="56"/>
      <c r="D905" s="56"/>
      <c r="E905" s="56"/>
    </row>
    <row r="906" spans="3:5" ht="13.2" x14ac:dyDescent="0.25">
      <c r="C906" s="56"/>
      <c r="D906" s="56"/>
      <c r="E906" s="56"/>
    </row>
    <row r="907" spans="3:5" ht="13.2" x14ac:dyDescent="0.25">
      <c r="C907" s="56"/>
      <c r="D907" s="56"/>
      <c r="E907" s="56"/>
    </row>
    <row r="908" spans="3:5" ht="13.2" x14ac:dyDescent="0.25">
      <c r="C908" s="56"/>
      <c r="D908" s="56"/>
      <c r="E908" s="56"/>
    </row>
    <row r="909" spans="3:5" ht="13.2" x14ac:dyDescent="0.25">
      <c r="C909" s="56"/>
      <c r="D909" s="56"/>
      <c r="E909" s="56"/>
    </row>
    <row r="910" spans="3:5" ht="13.2" x14ac:dyDescent="0.25">
      <c r="C910" s="56"/>
      <c r="D910" s="56"/>
      <c r="E910" s="56"/>
    </row>
    <row r="911" spans="3:5" ht="13.2" x14ac:dyDescent="0.25">
      <c r="C911" s="56"/>
      <c r="D911" s="56"/>
      <c r="E911" s="56"/>
    </row>
    <row r="912" spans="3:5" ht="13.2" x14ac:dyDescent="0.25">
      <c r="C912" s="56"/>
      <c r="D912" s="56"/>
      <c r="E912" s="56"/>
    </row>
    <row r="913" spans="3:5" ht="13.2" x14ac:dyDescent="0.25">
      <c r="C913" s="56"/>
      <c r="D913" s="56"/>
      <c r="E913" s="56"/>
    </row>
    <row r="914" spans="3:5" ht="13.2" x14ac:dyDescent="0.25">
      <c r="C914" s="56"/>
      <c r="D914" s="56"/>
      <c r="E914" s="56"/>
    </row>
    <row r="915" spans="3:5" ht="13.2" x14ac:dyDescent="0.25">
      <c r="C915" s="56"/>
      <c r="D915" s="56"/>
      <c r="E915" s="56"/>
    </row>
    <row r="916" spans="3:5" ht="13.2" x14ac:dyDescent="0.25">
      <c r="C916" s="56"/>
      <c r="D916" s="56"/>
      <c r="E916" s="56"/>
    </row>
    <row r="917" spans="3:5" ht="13.2" x14ac:dyDescent="0.25">
      <c r="C917" s="56"/>
      <c r="D917" s="56"/>
      <c r="E917" s="56"/>
    </row>
    <row r="918" spans="3:5" ht="13.2" x14ac:dyDescent="0.25">
      <c r="C918" s="56"/>
      <c r="D918" s="56"/>
      <c r="E918" s="56"/>
    </row>
    <row r="919" spans="3:5" ht="13.2" x14ac:dyDescent="0.25">
      <c r="C919" s="56"/>
      <c r="D919" s="56"/>
      <c r="E919" s="56"/>
    </row>
    <row r="920" spans="3:5" ht="13.2" x14ac:dyDescent="0.25">
      <c r="C920" s="56"/>
      <c r="D920" s="56"/>
      <c r="E920" s="56"/>
    </row>
    <row r="921" spans="3:5" ht="13.2" x14ac:dyDescent="0.25">
      <c r="C921" s="56"/>
      <c r="D921" s="56"/>
      <c r="E921" s="56"/>
    </row>
    <row r="922" spans="3:5" ht="13.2" x14ac:dyDescent="0.25">
      <c r="C922" s="56"/>
      <c r="D922" s="56"/>
      <c r="E922" s="56"/>
    </row>
    <row r="923" spans="3:5" ht="13.2" x14ac:dyDescent="0.25">
      <c r="C923" s="56"/>
      <c r="D923" s="56"/>
      <c r="E923" s="56"/>
    </row>
    <row r="924" spans="3:5" ht="13.2" x14ac:dyDescent="0.25">
      <c r="C924" s="56"/>
      <c r="D924" s="56"/>
      <c r="E924" s="56"/>
    </row>
    <row r="925" spans="3:5" ht="13.2" x14ac:dyDescent="0.25">
      <c r="C925" s="56"/>
      <c r="D925" s="56"/>
      <c r="E925" s="56"/>
    </row>
    <row r="926" spans="3:5" ht="13.2" x14ac:dyDescent="0.25">
      <c r="C926" s="56"/>
      <c r="D926" s="56"/>
      <c r="E926" s="56"/>
    </row>
    <row r="927" spans="3:5" ht="13.2" x14ac:dyDescent="0.25">
      <c r="C927" s="56"/>
      <c r="D927" s="56"/>
      <c r="E927" s="56"/>
    </row>
    <row r="928" spans="3:5" ht="13.2" x14ac:dyDescent="0.25">
      <c r="C928" s="56"/>
      <c r="D928" s="56"/>
      <c r="E928" s="56"/>
    </row>
    <row r="929" spans="3:5" ht="13.2" x14ac:dyDescent="0.25">
      <c r="C929" s="56"/>
      <c r="D929" s="56"/>
      <c r="E929" s="56"/>
    </row>
    <row r="930" spans="3:5" ht="13.2" x14ac:dyDescent="0.25">
      <c r="C930" s="56"/>
      <c r="D930" s="56"/>
      <c r="E930" s="56"/>
    </row>
    <row r="931" spans="3:5" ht="13.2" x14ac:dyDescent="0.25">
      <c r="C931" s="56"/>
      <c r="D931" s="56"/>
      <c r="E931" s="56"/>
    </row>
    <row r="932" spans="3:5" ht="13.2" x14ac:dyDescent="0.25">
      <c r="C932" s="56"/>
      <c r="D932" s="56"/>
      <c r="E932" s="56"/>
    </row>
    <row r="933" spans="3:5" ht="13.2" x14ac:dyDescent="0.25">
      <c r="C933" s="56"/>
      <c r="D933" s="56"/>
      <c r="E933" s="56"/>
    </row>
    <row r="934" spans="3:5" ht="13.2" x14ac:dyDescent="0.25">
      <c r="C934" s="56"/>
      <c r="D934" s="56"/>
      <c r="E934" s="56"/>
    </row>
    <row r="935" spans="3:5" ht="13.2" x14ac:dyDescent="0.25">
      <c r="C935" s="56"/>
      <c r="D935" s="56"/>
      <c r="E935" s="56"/>
    </row>
    <row r="936" spans="3:5" ht="13.2" x14ac:dyDescent="0.25">
      <c r="C936" s="56"/>
      <c r="D936" s="56"/>
      <c r="E936" s="56"/>
    </row>
    <row r="937" spans="3:5" ht="13.2" x14ac:dyDescent="0.25">
      <c r="C937" s="56"/>
      <c r="D937" s="56"/>
      <c r="E937" s="56"/>
    </row>
    <row r="938" spans="3:5" ht="13.2" x14ac:dyDescent="0.25">
      <c r="C938" s="56"/>
      <c r="D938" s="56"/>
      <c r="E938" s="56"/>
    </row>
    <row r="939" spans="3:5" ht="13.2" x14ac:dyDescent="0.25">
      <c r="C939" s="56"/>
      <c r="D939" s="56"/>
      <c r="E939" s="56"/>
    </row>
    <row r="940" spans="3:5" ht="13.2" x14ac:dyDescent="0.25">
      <c r="C940" s="56"/>
      <c r="D940" s="56"/>
      <c r="E940" s="56"/>
    </row>
    <row r="941" spans="3:5" ht="13.2" x14ac:dyDescent="0.25">
      <c r="C941" s="56"/>
      <c r="D941" s="56"/>
      <c r="E941" s="56"/>
    </row>
    <row r="942" spans="3:5" ht="13.2" x14ac:dyDescent="0.25">
      <c r="C942" s="56"/>
      <c r="D942" s="56"/>
      <c r="E942" s="56"/>
    </row>
    <row r="943" spans="3:5" ht="13.2" x14ac:dyDescent="0.25">
      <c r="C943" s="56"/>
      <c r="D943" s="56"/>
      <c r="E943" s="56"/>
    </row>
    <row r="944" spans="3:5" ht="13.2" x14ac:dyDescent="0.25">
      <c r="C944" s="56"/>
      <c r="D944" s="56"/>
      <c r="E944" s="56"/>
    </row>
    <row r="945" spans="3:5" ht="13.2" x14ac:dyDescent="0.25">
      <c r="C945" s="56"/>
      <c r="D945" s="56"/>
      <c r="E945" s="56"/>
    </row>
    <row r="946" spans="3:5" ht="13.2" x14ac:dyDescent="0.25">
      <c r="C946" s="56"/>
      <c r="D946" s="56"/>
      <c r="E946" s="56"/>
    </row>
    <row r="947" spans="3:5" ht="13.2" x14ac:dyDescent="0.25">
      <c r="C947" s="56"/>
      <c r="D947" s="56"/>
      <c r="E947" s="56"/>
    </row>
    <row r="948" spans="3:5" ht="13.2" x14ac:dyDescent="0.25">
      <c r="C948" s="56"/>
      <c r="D948" s="56"/>
      <c r="E948" s="56"/>
    </row>
    <row r="949" spans="3:5" ht="13.2" x14ac:dyDescent="0.25">
      <c r="C949" s="56"/>
      <c r="D949" s="56"/>
      <c r="E949" s="56"/>
    </row>
    <row r="950" spans="3:5" ht="13.2" x14ac:dyDescent="0.25">
      <c r="C950" s="56"/>
      <c r="D950" s="56"/>
      <c r="E950" s="56"/>
    </row>
    <row r="951" spans="3:5" ht="13.2" x14ac:dyDescent="0.25">
      <c r="C951" s="56"/>
      <c r="D951" s="56"/>
      <c r="E951" s="56"/>
    </row>
    <row r="952" spans="3:5" ht="13.2" x14ac:dyDescent="0.25">
      <c r="C952" s="56"/>
      <c r="D952" s="56"/>
      <c r="E952" s="56"/>
    </row>
    <row r="953" spans="3:5" ht="13.2" x14ac:dyDescent="0.25">
      <c r="C953" s="56"/>
      <c r="D953" s="56"/>
      <c r="E953" s="56"/>
    </row>
    <row r="954" spans="3:5" ht="13.2" x14ac:dyDescent="0.25">
      <c r="C954" s="56"/>
      <c r="D954" s="56"/>
      <c r="E954" s="56"/>
    </row>
    <row r="955" spans="3:5" ht="13.2" x14ac:dyDescent="0.25">
      <c r="C955" s="56"/>
      <c r="D955" s="56"/>
      <c r="E955" s="56"/>
    </row>
    <row r="956" spans="3:5" ht="13.2" x14ac:dyDescent="0.25">
      <c r="C956" s="56"/>
      <c r="D956" s="56"/>
      <c r="E956" s="56"/>
    </row>
    <row r="957" spans="3:5" ht="13.2" x14ac:dyDescent="0.25">
      <c r="C957" s="56"/>
      <c r="D957" s="56"/>
      <c r="E957" s="56"/>
    </row>
    <row r="958" spans="3:5" ht="13.2" x14ac:dyDescent="0.25">
      <c r="C958" s="56"/>
      <c r="D958" s="56"/>
      <c r="E958" s="56"/>
    </row>
    <row r="959" spans="3:5" ht="13.2" x14ac:dyDescent="0.25">
      <c r="C959" s="56"/>
      <c r="D959" s="56"/>
      <c r="E959" s="56"/>
    </row>
    <row r="960" spans="3:5" ht="13.2" x14ac:dyDescent="0.25">
      <c r="C960" s="56"/>
      <c r="D960" s="56"/>
      <c r="E960" s="56"/>
    </row>
    <row r="961" spans="3:5" ht="13.2" x14ac:dyDescent="0.25">
      <c r="C961" s="56"/>
      <c r="D961" s="56"/>
      <c r="E961" s="56"/>
    </row>
    <row r="962" spans="3:5" ht="13.2" x14ac:dyDescent="0.25">
      <c r="C962" s="56"/>
      <c r="D962" s="56"/>
      <c r="E962" s="56"/>
    </row>
    <row r="963" spans="3:5" ht="13.2" x14ac:dyDescent="0.25">
      <c r="C963" s="56"/>
      <c r="D963" s="56"/>
      <c r="E963" s="56"/>
    </row>
    <row r="964" spans="3:5" ht="13.2" x14ac:dyDescent="0.25">
      <c r="C964" s="56"/>
      <c r="D964" s="56"/>
      <c r="E964" s="56"/>
    </row>
    <row r="965" spans="3:5" ht="13.2" x14ac:dyDescent="0.25">
      <c r="C965" s="56"/>
      <c r="D965" s="56"/>
      <c r="E965" s="56"/>
    </row>
    <row r="966" spans="3:5" ht="13.2" x14ac:dyDescent="0.25">
      <c r="C966" s="56"/>
      <c r="D966" s="56"/>
      <c r="E966" s="56"/>
    </row>
    <row r="967" spans="3:5" ht="13.2" x14ac:dyDescent="0.25">
      <c r="C967" s="56"/>
      <c r="D967" s="56"/>
      <c r="E967" s="56"/>
    </row>
    <row r="968" spans="3:5" ht="13.2" x14ac:dyDescent="0.25">
      <c r="C968" s="56"/>
      <c r="D968" s="56"/>
      <c r="E968" s="56"/>
    </row>
    <row r="969" spans="3:5" ht="13.2" x14ac:dyDescent="0.25">
      <c r="C969" s="56"/>
      <c r="D969" s="56"/>
      <c r="E969" s="56"/>
    </row>
    <row r="970" spans="3:5" ht="13.2" x14ac:dyDescent="0.25">
      <c r="C970" s="56"/>
      <c r="D970" s="56"/>
      <c r="E970" s="56"/>
    </row>
    <row r="971" spans="3:5" ht="13.2" x14ac:dyDescent="0.25">
      <c r="C971" s="56"/>
      <c r="D971" s="56"/>
      <c r="E971" s="56"/>
    </row>
    <row r="972" spans="3:5" ht="13.2" x14ac:dyDescent="0.25">
      <c r="C972" s="56"/>
      <c r="D972" s="56"/>
      <c r="E972" s="56"/>
    </row>
    <row r="973" spans="3:5" ht="13.2" x14ac:dyDescent="0.25">
      <c r="C973" s="56"/>
      <c r="D973" s="56"/>
      <c r="E973" s="56"/>
    </row>
    <row r="974" spans="3:5" ht="13.2" x14ac:dyDescent="0.25">
      <c r="C974" s="56"/>
      <c r="D974" s="56"/>
      <c r="E974" s="56"/>
    </row>
    <row r="975" spans="3:5" ht="13.2" x14ac:dyDescent="0.25">
      <c r="C975" s="56"/>
      <c r="D975" s="56"/>
      <c r="E975" s="56"/>
    </row>
    <row r="976" spans="3:5" ht="13.2" x14ac:dyDescent="0.25">
      <c r="C976" s="56"/>
      <c r="D976" s="56"/>
      <c r="E976" s="56"/>
    </row>
    <row r="977" spans="3:5" ht="13.2" x14ac:dyDescent="0.25">
      <c r="C977" s="56"/>
      <c r="D977" s="56"/>
      <c r="E977" s="56"/>
    </row>
    <row r="978" spans="3:5" ht="13.2" x14ac:dyDescent="0.25">
      <c r="C978" s="56"/>
      <c r="D978" s="56"/>
      <c r="E978" s="56"/>
    </row>
    <row r="979" spans="3:5" ht="13.2" x14ac:dyDescent="0.25">
      <c r="C979" s="56"/>
      <c r="D979" s="56"/>
      <c r="E979" s="56"/>
    </row>
    <row r="980" spans="3:5" ht="13.2" x14ac:dyDescent="0.25">
      <c r="C980" s="56"/>
      <c r="D980" s="56"/>
      <c r="E980" s="56"/>
    </row>
    <row r="981" spans="3:5" ht="13.2" x14ac:dyDescent="0.25">
      <c r="C981" s="56"/>
      <c r="D981" s="56"/>
      <c r="E981" s="56"/>
    </row>
    <row r="982" spans="3:5" ht="13.2" x14ac:dyDescent="0.25">
      <c r="C982" s="56"/>
      <c r="D982" s="56"/>
      <c r="E982" s="56"/>
    </row>
    <row r="983" spans="3:5" ht="13.2" x14ac:dyDescent="0.25">
      <c r="C983" s="56"/>
      <c r="D983" s="56"/>
      <c r="E983" s="56"/>
    </row>
    <row r="984" spans="3:5" ht="13.2" x14ac:dyDescent="0.25">
      <c r="C984" s="56"/>
      <c r="D984" s="56"/>
      <c r="E984" s="56"/>
    </row>
    <row r="985" spans="3:5" ht="13.2" x14ac:dyDescent="0.25">
      <c r="C985" s="56"/>
      <c r="D985" s="56"/>
      <c r="E985" s="56"/>
    </row>
    <row r="986" spans="3:5" ht="13.2" x14ac:dyDescent="0.25">
      <c r="C986" s="56"/>
      <c r="D986" s="56"/>
      <c r="E986" s="56"/>
    </row>
    <row r="987" spans="3:5" ht="13.2" x14ac:dyDescent="0.25">
      <c r="C987" s="56"/>
      <c r="D987" s="56"/>
      <c r="E987" s="56"/>
    </row>
    <row r="988" spans="3:5" ht="13.2" x14ac:dyDescent="0.25">
      <c r="C988" s="56"/>
      <c r="D988" s="56"/>
      <c r="E988" s="56"/>
    </row>
    <row r="989" spans="3:5" ht="13.2" x14ac:dyDescent="0.25">
      <c r="C989" s="56"/>
      <c r="D989" s="56"/>
      <c r="E989" s="56"/>
    </row>
    <row r="990" spans="3:5" ht="13.2" x14ac:dyDescent="0.25">
      <c r="C990" s="56"/>
      <c r="D990" s="56"/>
      <c r="E990" s="56"/>
    </row>
    <row r="991" spans="3:5" ht="13.2" x14ac:dyDescent="0.25">
      <c r="C991" s="56"/>
      <c r="D991" s="56"/>
      <c r="E991" s="56"/>
    </row>
    <row r="992" spans="3:5" ht="13.2" x14ac:dyDescent="0.25">
      <c r="C992" s="56"/>
      <c r="D992" s="56"/>
      <c r="E992" s="56"/>
    </row>
    <row r="993" spans="3:5" ht="13.2" x14ac:dyDescent="0.25">
      <c r="C993" s="56"/>
      <c r="D993" s="56"/>
      <c r="E993" s="56"/>
    </row>
    <row r="994" spans="3:5" ht="13.2" x14ac:dyDescent="0.25">
      <c r="C994" s="56"/>
      <c r="D994" s="56"/>
      <c r="E994" s="56"/>
    </row>
    <row r="995" spans="3:5" ht="13.2" x14ac:dyDescent="0.25">
      <c r="C995" s="56"/>
      <c r="D995" s="56"/>
      <c r="E995" s="56"/>
    </row>
    <row r="996" spans="3:5" ht="13.2" x14ac:dyDescent="0.25">
      <c r="C996" s="56"/>
      <c r="D996" s="56"/>
      <c r="E996" s="56"/>
    </row>
    <row r="997" spans="3:5" ht="13.2" x14ac:dyDescent="0.25">
      <c r="C997" s="56"/>
      <c r="D997" s="56"/>
      <c r="E997" s="56"/>
    </row>
    <row r="998" spans="3:5" ht="13.2" x14ac:dyDescent="0.25">
      <c r="C998" s="56"/>
      <c r="D998" s="56"/>
      <c r="E998" s="56"/>
    </row>
    <row r="999" spans="3:5" ht="13.2" x14ac:dyDescent="0.25">
      <c r="C999" s="56"/>
      <c r="D999" s="56"/>
      <c r="E999" s="56"/>
    </row>
    <row r="1000" spans="3:5" ht="13.2" x14ac:dyDescent="0.25">
      <c r="C1000" s="56"/>
      <c r="D1000" s="56"/>
      <c r="E1000" s="56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L1000"/>
  <sheetViews>
    <sheetView workbookViewId="0"/>
  </sheetViews>
  <sheetFormatPr defaultColWidth="12.6640625" defaultRowHeight="15.75" customHeight="1" x14ac:dyDescent="0.25"/>
  <sheetData>
    <row r="1" spans="1:64" x14ac:dyDescent="0.25">
      <c r="A1" s="1" t="s">
        <v>0</v>
      </c>
      <c r="B1" s="2" t="s">
        <v>1</v>
      </c>
      <c r="C1" s="2" t="s">
        <v>2</v>
      </c>
      <c r="D1" s="47" t="s">
        <v>3</v>
      </c>
      <c r="E1" s="47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3" t="s">
        <v>57</v>
      </c>
    </row>
    <row r="2" spans="1:64" x14ac:dyDescent="0.25">
      <c r="A2" s="57">
        <v>45574.359534166666</v>
      </c>
      <c r="B2" s="32" t="s">
        <v>844</v>
      </c>
      <c r="C2" s="58" t="s">
        <v>845</v>
      </c>
      <c r="D2" s="59">
        <v>25</v>
      </c>
      <c r="E2" s="59">
        <v>0.38</v>
      </c>
      <c r="F2" s="32" t="s">
        <v>423</v>
      </c>
      <c r="G2" s="32" t="s">
        <v>76</v>
      </c>
      <c r="H2" s="32" t="s">
        <v>846</v>
      </c>
      <c r="I2" s="32" t="s">
        <v>63</v>
      </c>
      <c r="J2" s="32" t="s">
        <v>64</v>
      </c>
      <c r="K2" s="32" t="s">
        <v>78</v>
      </c>
      <c r="L2" s="32" t="s">
        <v>64</v>
      </c>
      <c r="M2" s="32" t="s">
        <v>84</v>
      </c>
      <c r="N2" s="32" t="s">
        <v>64</v>
      </c>
      <c r="O2" s="32" t="s">
        <v>64</v>
      </c>
      <c r="P2" s="32" t="s">
        <v>84</v>
      </c>
      <c r="Q2" s="32" t="s">
        <v>64</v>
      </c>
      <c r="R2" s="32" t="s">
        <v>64</v>
      </c>
      <c r="S2" s="32" t="s">
        <v>64</v>
      </c>
      <c r="T2" s="32" t="s">
        <v>64</v>
      </c>
      <c r="U2" s="32" t="s">
        <v>84</v>
      </c>
      <c r="V2" s="32" t="s">
        <v>64</v>
      </c>
      <c r="W2" s="32" t="s">
        <v>64</v>
      </c>
      <c r="X2" s="32" t="s">
        <v>78</v>
      </c>
      <c r="Y2" s="32" t="s">
        <v>64</v>
      </c>
      <c r="Z2" s="32" t="s">
        <v>65</v>
      </c>
      <c r="AA2" s="32" t="s">
        <v>65</v>
      </c>
      <c r="AB2" s="32" t="s">
        <v>79</v>
      </c>
      <c r="AC2" s="32" t="s">
        <v>66</v>
      </c>
      <c r="AD2" s="32" t="s">
        <v>65</v>
      </c>
      <c r="AE2" s="32" t="s">
        <v>65</v>
      </c>
      <c r="AF2" s="32" t="s">
        <v>66</v>
      </c>
      <c r="AG2" s="32" t="s">
        <v>65</v>
      </c>
      <c r="AH2" s="32" t="s">
        <v>65</v>
      </c>
      <c r="AI2" s="32" t="s">
        <v>101</v>
      </c>
      <c r="AJ2" s="32" t="s">
        <v>65</v>
      </c>
      <c r="AK2" s="32" t="s">
        <v>65</v>
      </c>
      <c r="AL2" s="32" t="s">
        <v>65</v>
      </c>
      <c r="AM2" s="32" t="s">
        <v>65</v>
      </c>
      <c r="AN2" s="32" t="s">
        <v>79</v>
      </c>
      <c r="AO2" s="32" t="s">
        <v>66</v>
      </c>
      <c r="AP2" s="32" t="s">
        <v>67</v>
      </c>
      <c r="AQ2" s="32" t="s">
        <v>67</v>
      </c>
      <c r="AR2" s="32" t="s">
        <v>86</v>
      </c>
      <c r="AS2" s="32" t="s">
        <v>252</v>
      </c>
      <c r="AT2" s="32" t="s">
        <v>87</v>
      </c>
      <c r="AU2" s="32" t="s">
        <v>70</v>
      </c>
      <c r="AV2" s="32" t="s">
        <v>71</v>
      </c>
      <c r="AW2" s="32" t="s">
        <v>73</v>
      </c>
      <c r="AX2" s="32" t="s">
        <v>63</v>
      </c>
      <c r="AY2" s="32" t="s">
        <v>72</v>
      </c>
      <c r="AZ2" s="32" t="s">
        <v>63</v>
      </c>
      <c r="BA2" s="32" t="s">
        <v>72</v>
      </c>
      <c r="BB2" s="32" t="s">
        <v>63</v>
      </c>
      <c r="BC2" s="32" t="s">
        <v>73</v>
      </c>
      <c r="BD2" s="32"/>
      <c r="BE2" s="32" t="s">
        <v>73</v>
      </c>
      <c r="BF2" s="32"/>
      <c r="BG2" s="32"/>
      <c r="BH2" s="32"/>
      <c r="BI2" s="32"/>
      <c r="BJ2" s="32"/>
      <c r="BK2" s="32"/>
      <c r="BL2" s="32"/>
    </row>
    <row r="3" spans="1:64" x14ac:dyDescent="0.25">
      <c r="A3" s="57">
        <v>45574.360331307871</v>
      </c>
      <c r="B3" s="32" t="s">
        <v>847</v>
      </c>
      <c r="C3" s="58" t="s">
        <v>848</v>
      </c>
      <c r="D3" s="59">
        <v>39.29</v>
      </c>
      <c r="E3" s="59">
        <v>0.81</v>
      </c>
      <c r="F3" s="32" t="s">
        <v>423</v>
      </c>
      <c r="G3" s="32" t="s">
        <v>76</v>
      </c>
      <c r="H3" s="32" t="s">
        <v>849</v>
      </c>
      <c r="I3" s="32" t="s">
        <v>63</v>
      </c>
      <c r="J3" s="32" t="s">
        <v>64</v>
      </c>
      <c r="K3" s="32" t="s">
        <v>78</v>
      </c>
      <c r="L3" s="32" t="s">
        <v>64</v>
      </c>
      <c r="M3" s="32" t="s">
        <v>84</v>
      </c>
      <c r="N3" s="32" t="s">
        <v>64</v>
      </c>
      <c r="O3" s="32" t="s">
        <v>64</v>
      </c>
      <c r="P3" s="32" t="s">
        <v>84</v>
      </c>
      <c r="Q3" s="32" t="s">
        <v>64</v>
      </c>
      <c r="R3" s="32" t="s">
        <v>64</v>
      </c>
      <c r="S3" s="32" t="s">
        <v>64</v>
      </c>
      <c r="T3" s="32" t="s">
        <v>64</v>
      </c>
      <c r="U3" s="32" t="s">
        <v>64</v>
      </c>
      <c r="V3" s="32" t="s">
        <v>64</v>
      </c>
      <c r="W3" s="32" t="s">
        <v>84</v>
      </c>
      <c r="X3" s="32" t="s">
        <v>64</v>
      </c>
      <c r="Y3" s="32" t="s">
        <v>64</v>
      </c>
      <c r="Z3" s="32" t="s">
        <v>66</v>
      </c>
      <c r="AA3" s="32" t="s">
        <v>65</v>
      </c>
      <c r="AB3" s="32" t="s">
        <v>65</v>
      </c>
      <c r="AC3" s="32" t="s">
        <v>65</v>
      </c>
      <c r="AD3" s="32" t="s">
        <v>65</v>
      </c>
      <c r="AE3" s="32" t="s">
        <v>65</v>
      </c>
      <c r="AF3" s="32" t="s">
        <v>65</v>
      </c>
      <c r="AG3" s="32" t="s">
        <v>65</v>
      </c>
      <c r="AH3" s="32" t="s">
        <v>66</v>
      </c>
      <c r="AI3" s="32" t="s">
        <v>101</v>
      </c>
      <c r="AJ3" s="32" t="s">
        <v>65</v>
      </c>
      <c r="AK3" s="32" t="s">
        <v>65</v>
      </c>
      <c r="AL3" s="32" t="s">
        <v>65</v>
      </c>
      <c r="AM3" s="32" t="s">
        <v>66</v>
      </c>
      <c r="AN3" s="32" t="s">
        <v>66</v>
      </c>
      <c r="AO3" s="32" t="s">
        <v>66</v>
      </c>
      <c r="AP3" s="32" t="s">
        <v>85</v>
      </c>
      <c r="AQ3" s="32" t="s">
        <v>85</v>
      </c>
      <c r="AR3" s="32" t="s">
        <v>63</v>
      </c>
      <c r="AS3" s="32" t="s">
        <v>850</v>
      </c>
      <c r="AT3" s="32" t="s">
        <v>87</v>
      </c>
      <c r="AU3" s="32" t="s">
        <v>80</v>
      </c>
      <c r="AV3" s="32" t="s">
        <v>132</v>
      </c>
      <c r="AW3" s="32" t="s">
        <v>73</v>
      </c>
      <c r="AX3" s="32" t="s">
        <v>73</v>
      </c>
      <c r="AY3" s="32" t="s">
        <v>72</v>
      </c>
      <c r="AZ3" s="32" t="s">
        <v>73</v>
      </c>
      <c r="BA3" s="32" t="s">
        <v>73</v>
      </c>
      <c r="BB3" s="32" t="s">
        <v>73</v>
      </c>
      <c r="BC3" s="32" t="s">
        <v>73</v>
      </c>
      <c r="BD3" s="32"/>
      <c r="BE3" s="32" t="s">
        <v>73</v>
      </c>
      <c r="BF3" s="32"/>
      <c r="BG3" s="32"/>
      <c r="BH3" s="32"/>
      <c r="BI3" s="32"/>
      <c r="BJ3" s="32"/>
      <c r="BK3" s="32"/>
      <c r="BL3" s="32"/>
    </row>
    <row r="4" spans="1:64" x14ac:dyDescent="0.25">
      <c r="A4" s="57">
        <v>45574.360877083338</v>
      </c>
      <c r="B4" s="32" t="s">
        <v>851</v>
      </c>
      <c r="C4" s="58" t="s">
        <v>852</v>
      </c>
      <c r="D4" s="59">
        <v>100</v>
      </c>
      <c r="E4" s="59">
        <v>1.29</v>
      </c>
      <c r="F4" s="32" t="s">
        <v>423</v>
      </c>
      <c r="G4" s="32" t="s">
        <v>76</v>
      </c>
      <c r="H4" s="32" t="s">
        <v>846</v>
      </c>
      <c r="I4" s="32" t="s">
        <v>63</v>
      </c>
      <c r="J4" s="32" t="s">
        <v>64</v>
      </c>
      <c r="K4" s="32" t="s">
        <v>64</v>
      </c>
      <c r="L4" s="32" t="s">
        <v>64</v>
      </c>
      <c r="M4" s="32" t="s">
        <v>84</v>
      </c>
      <c r="N4" s="32" t="s">
        <v>64</v>
      </c>
      <c r="O4" s="32" t="s">
        <v>64</v>
      </c>
      <c r="P4" s="32" t="s">
        <v>84</v>
      </c>
      <c r="Q4" s="32" t="s">
        <v>84</v>
      </c>
      <c r="R4" s="32" t="s">
        <v>64</v>
      </c>
      <c r="S4" s="32" t="s">
        <v>84</v>
      </c>
      <c r="T4" s="32" t="s">
        <v>64</v>
      </c>
      <c r="U4" s="32" t="s">
        <v>78</v>
      </c>
      <c r="V4" s="32" t="s">
        <v>64</v>
      </c>
      <c r="W4" s="32" t="s">
        <v>64</v>
      </c>
      <c r="X4" s="32" t="s">
        <v>64</v>
      </c>
      <c r="Y4" s="32" t="s">
        <v>64</v>
      </c>
      <c r="Z4" s="32" t="s">
        <v>66</v>
      </c>
      <c r="AA4" s="32" t="s">
        <v>66</v>
      </c>
      <c r="AB4" s="32" t="s">
        <v>66</v>
      </c>
      <c r="AC4" s="32" t="s">
        <v>66</v>
      </c>
      <c r="AD4" s="32" t="s">
        <v>66</v>
      </c>
      <c r="AE4" s="32" t="s">
        <v>66</v>
      </c>
      <c r="AF4" s="32" t="s">
        <v>66</v>
      </c>
      <c r="AG4" s="32" t="s">
        <v>66</v>
      </c>
      <c r="AH4" s="32" t="s">
        <v>66</v>
      </c>
      <c r="AI4" s="32" t="s">
        <v>79</v>
      </c>
      <c r="AJ4" s="32" t="s">
        <v>66</v>
      </c>
      <c r="AK4" s="32" t="s">
        <v>66</v>
      </c>
      <c r="AL4" s="32" t="s">
        <v>66</v>
      </c>
      <c r="AM4" s="32" t="s">
        <v>66</v>
      </c>
      <c r="AN4" s="32" t="s">
        <v>66</v>
      </c>
      <c r="AO4" s="32" t="s">
        <v>66</v>
      </c>
      <c r="AP4" s="32" t="s">
        <v>67</v>
      </c>
      <c r="AQ4" s="32" t="s">
        <v>80</v>
      </c>
      <c r="AR4" s="32" t="s">
        <v>73</v>
      </c>
      <c r="AS4" s="32" t="s">
        <v>68</v>
      </c>
      <c r="AT4" s="32" t="s">
        <v>69</v>
      </c>
      <c r="AU4" s="32" t="s">
        <v>70</v>
      </c>
      <c r="AV4" s="32" t="s">
        <v>132</v>
      </c>
      <c r="AW4" s="32" t="s">
        <v>73</v>
      </c>
      <c r="AX4" s="32" t="s">
        <v>73</v>
      </c>
      <c r="AY4" s="32" t="s">
        <v>63</v>
      </c>
      <c r="AZ4" s="32" t="s">
        <v>63</v>
      </c>
      <c r="BA4" s="32" t="s">
        <v>63</v>
      </c>
      <c r="BB4" s="32" t="s">
        <v>73</v>
      </c>
      <c r="BC4" s="32" t="s">
        <v>73</v>
      </c>
      <c r="BD4" s="32"/>
      <c r="BE4" s="32" t="s">
        <v>73</v>
      </c>
      <c r="BF4" s="32"/>
      <c r="BG4" s="32"/>
      <c r="BH4" s="32"/>
      <c r="BI4" s="32"/>
      <c r="BJ4" s="32"/>
      <c r="BK4" s="32"/>
      <c r="BL4" s="32"/>
    </row>
    <row r="5" spans="1:64" x14ac:dyDescent="0.25">
      <c r="A5" s="57">
        <v>45574.36196149305</v>
      </c>
      <c r="B5" s="32" t="s">
        <v>853</v>
      </c>
      <c r="C5" s="58" t="s">
        <v>854</v>
      </c>
      <c r="D5" s="59">
        <v>16.899999999999999</v>
      </c>
      <c r="E5" s="59">
        <v>0.08</v>
      </c>
      <c r="F5" s="32" t="s">
        <v>423</v>
      </c>
      <c r="G5" s="32" t="s">
        <v>76</v>
      </c>
      <c r="H5" s="32" t="s">
        <v>846</v>
      </c>
      <c r="I5" s="32" t="s">
        <v>63</v>
      </c>
      <c r="J5" s="32" t="s">
        <v>64</v>
      </c>
      <c r="K5" s="32" t="s">
        <v>64</v>
      </c>
      <c r="L5" s="32" t="s">
        <v>64</v>
      </c>
      <c r="M5" s="32" t="s">
        <v>78</v>
      </c>
      <c r="N5" s="32" t="s">
        <v>64</v>
      </c>
      <c r="O5" s="32" t="s">
        <v>64</v>
      </c>
      <c r="P5" s="32" t="s">
        <v>84</v>
      </c>
      <c r="Q5" s="32" t="s">
        <v>64</v>
      </c>
      <c r="R5" s="32" t="s">
        <v>64</v>
      </c>
      <c r="S5" s="32" t="s">
        <v>64</v>
      </c>
      <c r="T5" s="32" t="s">
        <v>64</v>
      </c>
      <c r="U5" s="32" t="s">
        <v>64</v>
      </c>
      <c r="V5" s="32" t="s">
        <v>64</v>
      </c>
      <c r="W5" s="32" t="s">
        <v>84</v>
      </c>
      <c r="X5" s="32" t="s">
        <v>64</v>
      </c>
      <c r="Y5" s="32" t="s">
        <v>64</v>
      </c>
      <c r="Z5" s="32" t="s">
        <v>65</v>
      </c>
      <c r="AA5" s="32" t="s">
        <v>65</v>
      </c>
      <c r="AB5" s="32" t="s">
        <v>65</v>
      </c>
      <c r="AC5" s="32" t="s">
        <v>65</v>
      </c>
      <c r="AD5" s="32" t="s">
        <v>65</v>
      </c>
      <c r="AE5" s="32" t="s">
        <v>65</v>
      </c>
      <c r="AF5" s="32" t="s">
        <v>66</v>
      </c>
      <c r="AG5" s="32" t="s">
        <v>65</v>
      </c>
      <c r="AH5" s="32" t="s">
        <v>65</v>
      </c>
      <c r="AI5" s="32" t="s">
        <v>101</v>
      </c>
      <c r="AJ5" s="32" t="s">
        <v>65</v>
      </c>
      <c r="AK5" s="32" t="s">
        <v>65</v>
      </c>
      <c r="AL5" s="32" t="s">
        <v>65</v>
      </c>
      <c r="AM5" s="32" t="s">
        <v>65</v>
      </c>
      <c r="AN5" s="32" t="s">
        <v>65</v>
      </c>
      <c r="AO5" s="32" t="s">
        <v>65</v>
      </c>
      <c r="AP5" s="32" t="s">
        <v>67</v>
      </c>
      <c r="AQ5" s="32" t="s">
        <v>67</v>
      </c>
      <c r="AR5" s="32" t="s">
        <v>63</v>
      </c>
      <c r="AS5" s="32" t="s">
        <v>81</v>
      </c>
      <c r="AT5" s="32" t="s">
        <v>87</v>
      </c>
      <c r="AU5" s="32" t="s">
        <v>80</v>
      </c>
      <c r="AV5" s="32" t="s">
        <v>132</v>
      </c>
      <c r="AW5" s="32" t="s">
        <v>73</v>
      </c>
      <c r="AX5" s="32" t="s">
        <v>73</v>
      </c>
      <c r="AY5" s="32" t="s">
        <v>73</v>
      </c>
      <c r="AZ5" s="32" t="s">
        <v>72</v>
      </c>
      <c r="BA5" s="32" t="s">
        <v>73</v>
      </c>
      <c r="BB5" s="32" t="s">
        <v>72</v>
      </c>
      <c r="BC5" s="32" t="s">
        <v>73</v>
      </c>
      <c r="BD5" s="32"/>
      <c r="BE5" s="32" t="s">
        <v>73</v>
      </c>
      <c r="BF5" s="32"/>
      <c r="BG5" s="32"/>
      <c r="BH5" s="32"/>
      <c r="BI5" s="32"/>
      <c r="BJ5" s="32"/>
      <c r="BK5" s="32"/>
      <c r="BL5" s="32"/>
    </row>
    <row r="6" spans="1:64" x14ac:dyDescent="0.25">
      <c r="A6" s="57">
        <v>45574.36435974537</v>
      </c>
      <c r="B6" s="32" t="s">
        <v>855</v>
      </c>
      <c r="C6" s="58" t="s">
        <v>856</v>
      </c>
      <c r="D6" s="59">
        <v>82.14</v>
      </c>
      <c r="E6" s="59">
        <v>0.28999999999999998</v>
      </c>
      <c r="F6" s="32" t="s">
        <v>114</v>
      </c>
      <c r="G6" s="32" t="s">
        <v>76</v>
      </c>
      <c r="H6" s="32" t="s">
        <v>857</v>
      </c>
      <c r="I6" s="32" t="s">
        <v>63</v>
      </c>
      <c r="J6" s="32" t="s">
        <v>64</v>
      </c>
      <c r="K6" s="32" t="s">
        <v>64</v>
      </c>
      <c r="L6" s="32" t="s">
        <v>64</v>
      </c>
      <c r="M6" s="32" t="s">
        <v>84</v>
      </c>
      <c r="N6" s="32" t="s">
        <v>84</v>
      </c>
      <c r="O6" s="32" t="s">
        <v>78</v>
      </c>
      <c r="P6" s="32" t="s">
        <v>64</v>
      </c>
      <c r="Q6" s="32" t="s">
        <v>64</v>
      </c>
      <c r="R6" s="32" t="s">
        <v>64</v>
      </c>
      <c r="S6" s="32" t="s">
        <v>78</v>
      </c>
      <c r="T6" s="32" t="s">
        <v>64</v>
      </c>
      <c r="U6" s="32" t="s">
        <v>64</v>
      </c>
      <c r="V6" s="32" t="s">
        <v>64</v>
      </c>
      <c r="W6" s="32" t="s">
        <v>64</v>
      </c>
      <c r="X6" s="32" t="s">
        <v>64</v>
      </c>
      <c r="Y6" s="32" t="s">
        <v>64</v>
      </c>
      <c r="Z6" s="32" t="s">
        <v>65</v>
      </c>
      <c r="AA6" s="32" t="s">
        <v>65</v>
      </c>
      <c r="AB6" s="32" t="s">
        <v>65</v>
      </c>
      <c r="AC6" s="32" t="s">
        <v>65</v>
      </c>
      <c r="AD6" s="32" t="s">
        <v>65</v>
      </c>
      <c r="AE6" s="32" t="s">
        <v>65</v>
      </c>
      <c r="AF6" s="32" t="s">
        <v>65</v>
      </c>
      <c r="AG6" s="32" t="s">
        <v>65</v>
      </c>
      <c r="AH6" s="32" t="s">
        <v>65</v>
      </c>
      <c r="AI6" s="32" t="s">
        <v>101</v>
      </c>
      <c r="AJ6" s="32" t="s">
        <v>65</v>
      </c>
      <c r="AK6" s="32" t="s">
        <v>65</v>
      </c>
      <c r="AL6" s="32" t="s">
        <v>65</v>
      </c>
      <c r="AM6" s="32" t="s">
        <v>65</v>
      </c>
      <c r="AN6" s="32" t="s">
        <v>65</v>
      </c>
      <c r="AO6" s="32" t="s">
        <v>65</v>
      </c>
      <c r="AP6" s="32" t="s">
        <v>85</v>
      </c>
      <c r="AQ6" s="32" t="s">
        <v>85</v>
      </c>
      <c r="AR6" s="32" t="s">
        <v>86</v>
      </c>
      <c r="AS6" s="32" t="s">
        <v>68</v>
      </c>
      <c r="AT6" s="32" t="s">
        <v>87</v>
      </c>
      <c r="AU6" s="32" t="s">
        <v>80</v>
      </c>
      <c r="AV6" s="32" t="s">
        <v>71</v>
      </c>
      <c r="AW6" s="32" t="s">
        <v>72</v>
      </c>
      <c r="AX6" s="32" t="s">
        <v>73</v>
      </c>
      <c r="AY6" s="32" t="s">
        <v>63</v>
      </c>
      <c r="AZ6" s="32" t="s">
        <v>72</v>
      </c>
      <c r="BA6" s="32" t="s">
        <v>72</v>
      </c>
      <c r="BB6" s="32" t="s">
        <v>72</v>
      </c>
      <c r="BC6" s="32" t="s">
        <v>73</v>
      </c>
      <c r="BD6" s="32"/>
      <c r="BE6" s="32" t="s">
        <v>73</v>
      </c>
      <c r="BF6" s="32"/>
      <c r="BG6" s="32"/>
      <c r="BH6" s="32"/>
      <c r="BI6" s="32"/>
      <c r="BJ6" s="32"/>
      <c r="BK6" s="32"/>
      <c r="BL6" s="32"/>
    </row>
    <row r="7" spans="1:64" x14ac:dyDescent="0.25">
      <c r="A7" s="57">
        <v>45574.365623599537</v>
      </c>
      <c r="B7" s="32" t="s">
        <v>858</v>
      </c>
      <c r="C7" s="58" t="s">
        <v>859</v>
      </c>
      <c r="D7" s="59">
        <v>100</v>
      </c>
      <c r="E7" s="59">
        <v>0.71</v>
      </c>
      <c r="F7" s="32" t="s">
        <v>114</v>
      </c>
      <c r="G7" s="32" t="s">
        <v>76</v>
      </c>
      <c r="H7" s="32" t="s">
        <v>860</v>
      </c>
      <c r="I7" s="32" t="s">
        <v>63</v>
      </c>
      <c r="J7" s="32" t="s">
        <v>64</v>
      </c>
      <c r="K7" s="32" t="s">
        <v>64</v>
      </c>
      <c r="L7" s="32" t="s">
        <v>64</v>
      </c>
      <c r="M7" s="32" t="s">
        <v>84</v>
      </c>
      <c r="N7" s="32" t="s">
        <v>64</v>
      </c>
      <c r="O7" s="32" t="s">
        <v>78</v>
      </c>
      <c r="P7" s="32" t="s">
        <v>64</v>
      </c>
      <c r="Q7" s="32" t="s">
        <v>64</v>
      </c>
      <c r="R7" s="32" t="s">
        <v>64</v>
      </c>
      <c r="S7" s="32" t="s">
        <v>64</v>
      </c>
      <c r="T7" s="32" t="s">
        <v>64</v>
      </c>
      <c r="U7" s="32" t="s">
        <v>84</v>
      </c>
      <c r="V7" s="32" t="s">
        <v>64</v>
      </c>
      <c r="W7" s="32" t="s">
        <v>64</v>
      </c>
      <c r="X7" s="32" t="s">
        <v>64</v>
      </c>
      <c r="Y7" s="32" t="s">
        <v>84</v>
      </c>
      <c r="Z7" s="32" t="s">
        <v>66</v>
      </c>
      <c r="AA7" s="32" t="s">
        <v>65</v>
      </c>
      <c r="AB7" s="32" t="s">
        <v>66</v>
      </c>
      <c r="AC7" s="32" t="s">
        <v>66</v>
      </c>
      <c r="AD7" s="32" t="s">
        <v>66</v>
      </c>
      <c r="AE7" s="32" t="s">
        <v>65</v>
      </c>
      <c r="AF7" s="32" t="s">
        <v>79</v>
      </c>
      <c r="AG7" s="32" t="s">
        <v>65</v>
      </c>
      <c r="AH7" s="32" t="s">
        <v>66</v>
      </c>
      <c r="AI7" s="32" t="s">
        <v>101</v>
      </c>
      <c r="AJ7" s="32" t="s">
        <v>66</v>
      </c>
      <c r="AK7" s="32" t="s">
        <v>66</v>
      </c>
      <c r="AL7" s="32" t="s">
        <v>79</v>
      </c>
      <c r="AM7" s="32" t="s">
        <v>66</v>
      </c>
      <c r="AN7" s="32" t="s">
        <v>66</v>
      </c>
      <c r="AO7" s="32" t="s">
        <v>66</v>
      </c>
      <c r="AP7" s="32" t="s">
        <v>67</v>
      </c>
      <c r="AQ7" s="32" t="s">
        <v>67</v>
      </c>
      <c r="AR7" s="32" t="s">
        <v>86</v>
      </c>
      <c r="AS7" s="32" t="s">
        <v>68</v>
      </c>
      <c r="AT7" s="32" t="s">
        <v>169</v>
      </c>
      <c r="AU7" s="32" t="s">
        <v>93</v>
      </c>
      <c r="AV7" s="32" t="s">
        <v>71</v>
      </c>
      <c r="AW7" s="32" t="s">
        <v>73</v>
      </c>
      <c r="AX7" s="32" t="s">
        <v>73</v>
      </c>
      <c r="AY7" s="32" t="s">
        <v>72</v>
      </c>
      <c r="AZ7" s="32" t="s">
        <v>72</v>
      </c>
      <c r="BA7" s="32" t="s">
        <v>73</v>
      </c>
      <c r="BB7" s="32" t="s">
        <v>73</v>
      </c>
      <c r="BC7" s="32" t="s">
        <v>73</v>
      </c>
      <c r="BD7" s="32"/>
      <c r="BE7" s="32" t="s">
        <v>73</v>
      </c>
      <c r="BF7" s="32"/>
      <c r="BG7" s="32"/>
      <c r="BH7" s="32"/>
      <c r="BI7" s="32"/>
      <c r="BJ7" s="32"/>
      <c r="BK7" s="32"/>
      <c r="BL7" s="32"/>
    </row>
    <row r="8" spans="1:64" x14ac:dyDescent="0.25">
      <c r="A8" s="57">
        <v>45574.366721967592</v>
      </c>
      <c r="B8" s="32" t="s">
        <v>861</v>
      </c>
      <c r="C8" s="58" t="s">
        <v>862</v>
      </c>
      <c r="D8" s="59">
        <v>100</v>
      </c>
      <c r="E8" s="59">
        <v>0.83</v>
      </c>
      <c r="F8" s="32" t="s">
        <v>114</v>
      </c>
      <c r="G8" s="32" t="s">
        <v>76</v>
      </c>
      <c r="H8" s="32" t="s">
        <v>863</v>
      </c>
      <c r="I8" s="32" t="s">
        <v>73</v>
      </c>
      <c r="J8" s="32" t="s">
        <v>64</v>
      </c>
      <c r="K8" s="32" t="s">
        <v>78</v>
      </c>
      <c r="L8" s="32" t="s">
        <v>64</v>
      </c>
      <c r="M8" s="32" t="s">
        <v>84</v>
      </c>
      <c r="N8" s="32" t="s">
        <v>84</v>
      </c>
      <c r="O8" s="32" t="s">
        <v>64</v>
      </c>
      <c r="P8" s="32" t="s">
        <v>84</v>
      </c>
      <c r="Q8" s="32" t="s">
        <v>64</v>
      </c>
      <c r="R8" s="32" t="s">
        <v>64</v>
      </c>
      <c r="S8" s="32" t="s">
        <v>64</v>
      </c>
      <c r="T8" s="32" t="s">
        <v>64</v>
      </c>
      <c r="U8" s="32" t="s">
        <v>78</v>
      </c>
      <c r="V8" s="32" t="s">
        <v>64</v>
      </c>
      <c r="W8" s="32" t="s">
        <v>64</v>
      </c>
      <c r="X8" s="32" t="s">
        <v>64</v>
      </c>
      <c r="Y8" s="32" t="s">
        <v>64</v>
      </c>
      <c r="Z8" s="32" t="s">
        <v>65</v>
      </c>
      <c r="AA8" s="32" t="s">
        <v>65</v>
      </c>
      <c r="AB8" s="32" t="s">
        <v>65</v>
      </c>
      <c r="AC8" s="32" t="s">
        <v>66</v>
      </c>
      <c r="AD8" s="32" t="s">
        <v>66</v>
      </c>
      <c r="AE8" s="32" t="s">
        <v>66</v>
      </c>
      <c r="AF8" s="32" t="s">
        <v>79</v>
      </c>
      <c r="AG8" s="32" t="s">
        <v>65</v>
      </c>
      <c r="AH8" s="32" t="s">
        <v>66</v>
      </c>
      <c r="AI8" s="32" t="s">
        <v>79</v>
      </c>
      <c r="AJ8" s="32" t="s">
        <v>65</v>
      </c>
      <c r="AK8" s="32" t="s">
        <v>79</v>
      </c>
      <c r="AL8" s="32" t="s">
        <v>66</v>
      </c>
      <c r="AM8" s="32" t="s">
        <v>65</v>
      </c>
      <c r="AN8" s="32" t="s">
        <v>66</v>
      </c>
      <c r="AO8" s="32" t="s">
        <v>66</v>
      </c>
      <c r="AP8" s="32" t="s">
        <v>67</v>
      </c>
      <c r="AQ8" s="32" t="s">
        <v>67</v>
      </c>
      <c r="AR8" s="32" t="s">
        <v>86</v>
      </c>
      <c r="AS8" s="32" t="s">
        <v>864</v>
      </c>
      <c r="AT8" s="32" t="s">
        <v>87</v>
      </c>
      <c r="AU8" s="32" t="s">
        <v>93</v>
      </c>
      <c r="AV8" s="32" t="s">
        <v>132</v>
      </c>
      <c r="AW8" s="32" t="s">
        <v>72</v>
      </c>
      <c r="AX8" s="32" t="s">
        <v>73</v>
      </c>
      <c r="AY8" s="32" t="s">
        <v>63</v>
      </c>
      <c r="AZ8" s="32" t="s">
        <v>63</v>
      </c>
      <c r="BA8" s="32" t="s">
        <v>63</v>
      </c>
      <c r="BB8" s="32" t="s">
        <v>73</v>
      </c>
      <c r="BC8" s="32" t="s">
        <v>73</v>
      </c>
      <c r="BD8" s="32"/>
      <c r="BE8" s="32" t="s">
        <v>73</v>
      </c>
      <c r="BF8" s="32"/>
      <c r="BG8" s="32"/>
      <c r="BH8" s="32"/>
      <c r="BI8" s="32"/>
      <c r="BJ8" s="32"/>
      <c r="BK8" s="32"/>
      <c r="BL8" s="32"/>
    </row>
    <row r="9" spans="1:64" x14ac:dyDescent="0.25">
      <c r="A9" s="57">
        <v>45574.36742318287</v>
      </c>
      <c r="B9" s="32" t="s">
        <v>865</v>
      </c>
      <c r="C9" s="58" t="s">
        <v>866</v>
      </c>
      <c r="D9" s="59">
        <v>100</v>
      </c>
      <c r="E9" s="59">
        <v>0.63</v>
      </c>
      <c r="F9" s="32" t="s">
        <v>114</v>
      </c>
      <c r="G9" s="32" t="s">
        <v>76</v>
      </c>
      <c r="H9" s="32" t="s">
        <v>846</v>
      </c>
      <c r="I9" s="32" t="s">
        <v>63</v>
      </c>
      <c r="J9" s="32" t="s">
        <v>64</v>
      </c>
      <c r="K9" s="32" t="s">
        <v>84</v>
      </c>
      <c r="L9" s="32" t="s">
        <v>64</v>
      </c>
      <c r="M9" s="32" t="s">
        <v>84</v>
      </c>
      <c r="N9" s="32" t="s">
        <v>64</v>
      </c>
      <c r="O9" s="32" t="s">
        <v>64</v>
      </c>
      <c r="P9" s="32" t="s">
        <v>84</v>
      </c>
      <c r="Q9" s="32" t="s">
        <v>64</v>
      </c>
      <c r="R9" s="32" t="s">
        <v>64</v>
      </c>
      <c r="S9" s="32" t="s">
        <v>64</v>
      </c>
      <c r="T9" s="32" t="s">
        <v>64</v>
      </c>
      <c r="U9" s="32" t="s">
        <v>84</v>
      </c>
      <c r="V9" s="32" t="s">
        <v>64</v>
      </c>
      <c r="W9" s="32" t="s">
        <v>64</v>
      </c>
      <c r="X9" s="32" t="s">
        <v>64</v>
      </c>
      <c r="Y9" s="32" t="s">
        <v>84</v>
      </c>
      <c r="Z9" s="32" t="s">
        <v>65</v>
      </c>
      <c r="AA9" s="32" t="s">
        <v>65</v>
      </c>
      <c r="AB9" s="32" t="s">
        <v>65</v>
      </c>
      <c r="AC9" s="32" t="s">
        <v>66</v>
      </c>
      <c r="AD9" s="32" t="s">
        <v>65</v>
      </c>
      <c r="AE9" s="32" t="s">
        <v>65</v>
      </c>
      <c r="AF9" s="32" t="s">
        <v>66</v>
      </c>
      <c r="AG9" s="32" t="s">
        <v>65</v>
      </c>
      <c r="AH9" s="32" t="s">
        <v>65</v>
      </c>
      <c r="AI9" s="32" t="s">
        <v>65</v>
      </c>
      <c r="AJ9" s="32" t="s">
        <v>65</v>
      </c>
      <c r="AK9" s="32" t="s">
        <v>66</v>
      </c>
      <c r="AL9" s="32" t="s">
        <v>66</v>
      </c>
      <c r="AM9" s="32" t="s">
        <v>66</v>
      </c>
      <c r="AN9" s="32" t="s">
        <v>66</v>
      </c>
      <c r="AO9" s="32" t="s">
        <v>66</v>
      </c>
      <c r="AP9" s="32" t="s">
        <v>67</v>
      </c>
      <c r="AQ9" s="32" t="s">
        <v>67</v>
      </c>
      <c r="AR9" s="32" t="s">
        <v>73</v>
      </c>
      <c r="AS9" s="32" t="s">
        <v>867</v>
      </c>
      <c r="AT9" s="32" t="s">
        <v>87</v>
      </c>
      <c r="AU9" s="32" t="s">
        <v>93</v>
      </c>
      <c r="AV9" s="32" t="s">
        <v>80</v>
      </c>
      <c r="AW9" s="32" t="s">
        <v>72</v>
      </c>
      <c r="AX9" s="32" t="s">
        <v>72</v>
      </c>
      <c r="AY9" s="32" t="s">
        <v>73</v>
      </c>
      <c r="AZ9" s="32" t="s">
        <v>73</v>
      </c>
      <c r="BA9" s="32" t="s">
        <v>72</v>
      </c>
      <c r="BB9" s="32" t="s">
        <v>72</v>
      </c>
      <c r="BC9" s="32" t="s">
        <v>73</v>
      </c>
      <c r="BD9" s="32"/>
      <c r="BE9" s="32" t="s">
        <v>73</v>
      </c>
      <c r="BF9" s="32"/>
      <c r="BG9" s="32"/>
      <c r="BH9" s="32"/>
      <c r="BI9" s="32"/>
      <c r="BJ9" s="32"/>
      <c r="BK9" s="32"/>
      <c r="BL9" s="32"/>
    </row>
    <row r="10" spans="1:64" x14ac:dyDescent="0.25">
      <c r="A10" s="57">
        <v>45574.370359930559</v>
      </c>
      <c r="B10" s="32" t="s">
        <v>868</v>
      </c>
      <c r="C10" s="58" t="s">
        <v>869</v>
      </c>
      <c r="D10" s="59">
        <v>18.8</v>
      </c>
      <c r="E10" s="59">
        <v>0.08</v>
      </c>
      <c r="F10" s="32" t="s">
        <v>114</v>
      </c>
      <c r="G10" s="32" t="s">
        <v>76</v>
      </c>
      <c r="H10" s="32" t="s">
        <v>846</v>
      </c>
      <c r="I10" s="32" t="s">
        <v>63</v>
      </c>
      <c r="J10" s="32" t="s">
        <v>64</v>
      </c>
      <c r="K10" s="32" t="s">
        <v>84</v>
      </c>
      <c r="L10" s="32" t="s">
        <v>78</v>
      </c>
      <c r="M10" s="32" t="s">
        <v>84</v>
      </c>
      <c r="N10" s="32" t="s">
        <v>64</v>
      </c>
      <c r="O10" s="32" t="s">
        <v>84</v>
      </c>
      <c r="P10" s="32" t="s">
        <v>84</v>
      </c>
      <c r="Q10" s="32" t="s">
        <v>84</v>
      </c>
      <c r="R10" s="32" t="s">
        <v>64</v>
      </c>
      <c r="S10" s="32" t="s">
        <v>64</v>
      </c>
      <c r="T10" s="32" t="s">
        <v>64</v>
      </c>
      <c r="U10" s="32" t="s">
        <v>84</v>
      </c>
      <c r="V10" s="32" t="s">
        <v>84</v>
      </c>
      <c r="W10" s="32" t="s">
        <v>64</v>
      </c>
      <c r="X10" s="32" t="s">
        <v>64</v>
      </c>
      <c r="Y10" s="32" t="s">
        <v>84</v>
      </c>
      <c r="Z10" s="32" t="s">
        <v>65</v>
      </c>
      <c r="AA10" s="32" t="s">
        <v>65</v>
      </c>
      <c r="AB10" s="32" t="s">
        <v>65</v>
      </c>
      <c r="AC10" s="32" t="s">
        <v>66</v>
      </c>
      <c r="AD10" s="32" t="s">
        <v>66</v>
      </c>
      <c r="AE10" s="32" t="s">
        <v>66</v>
      </c>
      <c r="AF10" s="32" t="s">
        <v>65</v>
      </c>
      <c r="AG10" s="32" t="s">
        <v>65</v>
      </c>
      <c r="AH10" s="32" t="s">
        <v>65</v>
      </c>
      <c r="AI10" s="32" t="s">
        <v>101</v>
      </c>
      <c r="AJ10" s="32" t="s">
        <v>65</v>
      </c>
      <c r="AK10" s="32" t="s">
        <v>66</v>
      </c>
      <c r="AL10" s="32" t="s">
        <v>66</v>
      </c>
      <c r="AM10" s="32" t="s">
        <v>66</v>
      </c>
      <c r="AN10" s="32" t="s">
        <v>65</v>
      </c>
      <c r="AO10" s="32" t="s">
        <v>65</v>
      </c>
      <c r="AP10" s="32" t="s">
        <v>67</v>
      </c>
      <c r="AQ10" s="32" t="s">
        <v>67</v>
      </c>
      <c r="AR10" s="32" t="s">
        <v>63</v>
      </c>
      <c r="AS10" s="32" t="s">
        <v>68</v>
      </c>
      <c r="AT10" s="32" t="s">
        <v>87</v>
      </c>
      <c r="AU10" s="32" t="s">
        <v>85</v>
      </c>
      <c r="AV10" s="32" t="s">
        <v>67</v>
      </c>
      <c r="AW10" s="32" t="s">
        <v>63</v>
      </c>
      <c r="AX10" s="32" t="s">
        <v>63</v>
      </c>
      <c r="AY10" s="32" t="s">
        <v>63</v>
      </c>
      <c r="AZ10" s="32" t="s">
        <v>63</v>
      </c>
      <c r="BA10" s="32" t="s">
        <v>63</v>
      </c>
      <c r="BB10" s="32" t="s">
        <v>73</v>
      </c>
      <c r="BC10" s="32" t="s">
        <v>73</v>
      </c>
      <c r="BD10" s="32"/>
      <c r="BE10" s="32" t="s">
        <v>73</v>
      </c>
      <c r="BF10" s="32"/>
      <c r="BG10" s="32"/>
      <c r="BH10" s="32"/>
      <c r="BI10" s="32"/>
      <c r="BJ10" s="32"/>
      <c r="BK10" s="32"/>
      <c r="BL10" s="32"/>
    </row>
    <row r="11" spans="1:64" x14ac:dyDescent="0.25">
      <c r="A11" s="57">
        <v>45574.370771296293</v>
      </c>
      <c r="B11" s="32" t="s">
        <v>870</v>
      </c>
      <c r="C11" s="58" t="s">
        <v>871</v>
      </c>
      <c r="D11" s="59">
        <v>4.5</v>
      </c>
      <c r="E11" s="59">
        <v>0.17</v>
      </c>
      <c r="F11" s="32" t="s">
        <v>114</v>
      </c>
      <c r="G11" s="32" t="s">
        <v>76</v>
      </c>
      <c r="H11" s="32" t="s">
        <v>872</v>
      </c>
      <c r="I11" s="32" t="s">
        <v>63</v>
      </c>
      <c r="J11" s="32" t="s">
        <v>64</v>
      </c>
      <c r="K11" s="32" t="s">
        <v>84</v>
      </c>
      <c r="L11" s="32" t="s">
        <v>64</v>
      </c>
      <c r="M11" s="32" t="s">
        <v>78</v>
      </c>
      <c r="N11" s="32" t="s">
        <v>78</v>
      </c>
      <c r="O11" s="32" t="s">
        <v>78</v>
      </c>
      <c r="P11" s="32" t="s">
        <v>64</v>
      </c>
      <c r="Q11" s="32" t="s">
        <v>64</v>
      </c>
      <c r="R11" s="32" t="s">
        <v>64</v>
      </c>
      <c r="S11" s="32" t="s">
        <v>64</v>
      </c>
      <c r="T11" s="32" t="s">
        <v>64</v>
      </c>
      <c r="U11" s="32" t="s">
        <v>78</v>
      </c>
      <c r="V11" s="32" t="s">
        <v>78</v>
      </c>
      <c r="W11" s="32" t="s">
        <v>64</v>
      </c>
      <c r="X11" s="32" t="s">
        <v>64</v>
      </c>
      <c r="Y11" s="32" t="s">
        <v>64</v>
      </c>
      <c r="Z11" s="32" t="s">
        <v>66</v>
      </c>
      <c r="AA11" s="32" t="s">
        <v>66</v>
      </c>
      <c r="AB11" s="32" t="s">
        <v>66</v>
      </c>
      <c r="AC11" s="32" t="s">
        <v>66</v>
      </c>
      <c r="AD11" s="32" t="s">
        <v>66</v>
      </c>
      <c r="AE11" s="32" t="s">
        <v>66</v>
      </c>
      <c r="AF11" s="32" t="s">
        <v>66</v>
      </c>
      <c r="AG11" s="32" t="s">
        <v>66</v>
      </c>
      <c r="AH11" s="32" t="s">
        <v>66</v>
      </c>
      <c r="AI11" s="32" t="s">
        <v>79</v>
      </c>
      <c r="AJ11" s="32" t="s">
        <v>66</v>
      </c>
      <c r="AK11" s="32" t="s">
        <v>66</v>
      </c>
      <c r="AL11" s="32" t="s">
        <v>66</v>
      </c>
      <c r="AM11" s="32" t="s">
        <v>79</v>
      </c>
      <c r="AN11" s="32" t="s">
        <v>66</v>
      </c>
      <c r="AO11" s="32" t="s">
        <v>66</v>
      </c>
      <c r="AP11" s="32" t="s">
        <v>85</v>
      </c>
      <c r="AQ11" s="32" t="s">
        <v>85</v>
      </c>
      <c r="AR11" s="32" t="s">
        <v>73</v>
      </c>
      <c r="AS11" s="32" t="s">
        <v>252</v>
      </c>
      <c r="AT11" s="32" t="s">
        <v>87</v>
      </c>
      <c r="AU11" s="32" t="s">
        <v>70</v>
      </c>
      <c r="AV11" s="32" t="s">
        <v>132</v>
      </c>
      <c r="AW11" s="32" t="s">
        <v>73</v>
      </c>
      <c r="AX11" s="32" t="s">
        <v>73</v>
      </c>
      <c r="AY11" s="32" t="s">
        <v>73</v>
      </c>
      <c r="AZ11" s="32" t="s">
        <v>73</v>
      </c>
      <c r="BA11" s="32" t="s">
        <v>73</v>
      </c>
      <c r="BB11" s="32" t="s">
        <v>73</v>
      </c>
      <c r="BC11" s="32" t="s">
        <v>73</v>
      </c>
      <c r="BD11" s="32"/>
      <c r="BE11" s="32" t="s">
        <v>73</v>
      </c>
      <c r="BF11" s="32"/>
      <c r="BG11" s="32"/>
      <c r="BH11" s="32"/>
      <c r="BI11" s="32"/>
      <c r="BJ11" s="32"/>
      <c r="BK11" s="32"/>
      <c r="BL11" s="32"/>
    </row>
    <row r="12" spans="1:64" x14ac:dyDescent="0.25">
      <c r="A12" s="57">
        <v>45574.370828969906</v>
      </c>
      <c r="B12" s="32" t="s">
        <v>873</v>
      </c>
      <c r="C12" s="58" t="s">
        <v>874</v>
      </c>
      <c r="D12" s="59">
        <v>98.21</v>
      </c>
      <c r="E12" s="59">
        <v>0.8</v>
      </c>
      <c r="F12" s="32" t="s">
        <v>114</v>
      </c>
      <c r="G12" s="32" t="s">
        <v>76</v>
      </c>
      <c r="H12" s="32" t="s">
        <v>875</v>
      </c>
      <c r="I12" s="32" t="s">
        <v>73</v>
      </c>
      <c r="J12" s="32" t="s">
        <v>64</v>
      </c>
      <c r="K12" s="32" t="s">
        <v>64</v>
      </c>
      <c r="L12" s="32" t="s">
        <v>78</v>
      </c>
      <c r="M12" s="32" t="s">
        <v>78</v>
      </c>
      <c r="N12" s="32" t="s">
        <v>64</v>
      </c>
      <c r="O12" s="32" t="s">
        <v>64</v>
      </c>
      <c r="P12" s="32" t="s">
        <v>84</v>
      </c>
      <c r="Q12" s="32" t="s">
        <v>64</v>
      </c>
      <c r="R12" s="32" t="s">
        <v>64</v>
      </c>
      <c r="S12" s="32" t="s">
        <v>64</v>
      </c>
      <c r="T12" s="32" t="s">
        <v>64</v>
      </c>
      <c r="U12" s="32" t="s">
        <v>64</v>
      </c>
      <c r="V12" s="32" t="s">
        <v>64</v>
      </c>
      <c r="W12" s="32" t="s">
        <v>64</v>
      </c>
      <c r="X12" s="32" t="s">
        <v>64</v>
      </c>
      <c r="Y12" s="32" t="s">
        <v>64</v>
      </c>
      <c r="Z12" s="32" t="s">
        <v>65</v>
      </c>
      <c r="AA12" s="32" t="s">
        <v>65</v>
      </c>
      <c r="AB12" s="32" t="s">
        <v>65</v>
      </c>
      <c r="AC12" s="32" t="s">
        <v>65</v>
      </c>
      <c r="AD12" s="32" t="s">
        <v>65</v>
      </c>
      <c r="AE12" s="32" t="s">
        <v>65</v>
      </c>
      <c r="AF12" s="32" t="s">
        <v>66</v>
      </c>
      <c r="AG12" s="32" t="s">
        <v>65</v>
      </c>
      <c r="AH12" s="32" t="s">
        <v>65</v>
      </c>
      <c r="AI12" s="32" t="s">
        <v>101</v>
      </c>
      <c r="AJ12" s="32" t="s">
        <v>65</v>
      </c>
      <c r="AK12" s="32" t="s">
        <v>65</v>
      </c>
      <c r="AL12" s="32" t="s">
        <v>66</v>
      </c>
      <c r="AM12" s="32" t="s">
        <v>65</v>
      </c>
      <c r="AN12" s="32" t="s">
        <v>65</v>
      </c>
      <c r="AO12" s="32" t="s">
        <v>65</v>
      </c>
      <c r="AP12" s="32" t="s">
        <v>67</v>
      </c>
      <c r="AQ12" s="32" t="s">
        <v>67</v>
      </c>
      <c r="AR12" s="32" t="s">
        <v>63</v>
      </c>
      <c r="AS12" s="32" t="s">
        <v>81</v>
      </c>
      <c r="AT12" s="32" t="s">
        <v>87</v>
      </c>
      <c r="AU12" s="32" t="s">
        <v>67</v>
      </c>
      <c r="AV12" s="32" t="s">
        <v>71</v>
      </c>
      <c r="AW12" s="32" t="s">
        <v>73</v>
      </c>
      <c r="AX12" s="32" t="s">
        <v>73</v>
      </c>
      <c r="AY12" s="32" t="s">
        <v>72</v>
      </c>
      <c r="AZ12" s="32" t="s">
        <v>72</v>
      </c>
      <c r="BA12" s="32" t="s">
        <v>73</v>
      </c>
      <c r="BB12" s="32" t="s">
        <v>73</v>
      </c>
      <c r="BC12" s="32" t="s">
        <v>73</v>
      </c>
      <c r="BD12" s="32"/>
      <c r="BE12" s="32" t="s">
        <v>73</v>
      </c>
      <c r="BF12" s="32"/>
      <c r="BG12" s="32"/>
      <c r="BH12" s="32"/>
      <c r="BI12" s="32"/>
      <c r="BJ12" s="32"/>
      <c r="BK12" s="32"/>
      <c r="BL12" s="32"/>
    </row>
    <row r="13" spans="1:64" x14ac:dyDescent="0.25">
      <c r="A13" s="57">
        <v>45574.374405659721</v>
      </c>
      <c r="B13" s="32" t="s">
        <v>876</v>
      </c>
      <c r="C13" s="58" t="s">
        <v>877</v>
      </c>
      <c r="D13" s="59">
        <v>100</v>
      </c>
      <c r="E13" s="59">
        <v>0.79</v>
      </c>
      <c r="F13" s="32" t="s">
        <v>114</v>
      </c>
      <c r="G13" s="32" t="s">
        <v>76</v>
      </c>
      <c r="H13" s="32" t="s">
        <v>872</v>
      </c>
      <c r="I13" s="32" t="s">
        <v>63</v>
      </c>
      <c r="J13" s="32" t="s">
        <v>64</v>
      </c>
      <c r="K13" s="32" t="s">
        <v>64</v>
      </c>
      <c r="L13" s="32" t="s">
        <v>64</v>
      </c>
      <c r="M13" s="32" t="s">
        <v>78</v>
      </c>
      <c r="N13" s="32" t="s">
        <v>64</v>
      </c>
      <c r="O13" s="32" t="s">
        <v>64</v>
      </c>
      <c r="P13" s="32" t="s">
        <v>78</v>
      </c>
      <c r="Q13" s="32" t="s">
        <v>64</v>
      </c>
      <c r="R13" s="32" t="s">
        <v>84</v>
      </c>
      <c r="S13" s="32" t="s">
        <v>64</v>
      </c>
      <c r="T13" s="32" t="s">
        <v>64</v>
      </c>
      <c r="U13" s="32" t="s">
        <v>64</v>
      </c>
      <c r="V13" s="32" t="s">
        <v>64</v>
      </c>
      <c r="W13" s="32" t="s">
        <v>84</v>
      </c>
      <c r="X13" s="32" t="s">
        <v>64</v>
      </c>
      <c r="Y13" s="32" t="s">
        <v>64</v>
      </c>
      <c r="Z13" s="32" t="s">
        <v>65</v>
      </c>
      <c r="AA13" s="32" t="s">
        <v>65</v>
      </c>
      <c r="AB13" s="32" t="s">
        <v>65</v>
      </c>
      <c r="AC13" s="32" t="s">
        <v>66</v>
      </c>
      <c r="AD13" s="32" t="s">
        <v>65</v>
      </c>
      <c r="AE13" s="32" t="s">
        <v>65</v>
      </c>
      <c r="AF13" s="32" t="s">
        <v>66</v>
      </c>
      <c r="AG13" s="32" t="s">
        <v>65</v>
      </c>
      <c r="AH13" s="32" t="s">
        <v>65</v>
      </c>
      <c r="AI13" s="32" t="s">
        <v>101</v>
      </c>
      <c r="AJ13" s="32" t="s">
        <v>66</v>
      </c>
      <c r="AK13" s="32" t="s">
        <v>79</v>
      </c>
      <c r="AL13" s="32" t="s">
        <v>66</v>
      </c>
      <c r="AM13" s="32" t="s">
        <v>65</v>
      </c>
      <c r="AN13" s="32" t="s">
        <v>66</v>
      </c>
      <c r="AO13" s="32" t="s">
        <v>66</v>
      </c>
      <c r="AP13" s="32" t="s">
        <v>67</v>
      </c>
      <c r="AQ13" s="32" t="s">
        <v>67</v>
      </c>
      <c r="AR13" s="32" t="s">
        <v>63</v>
      </c>
      <c r="AS13" s="32" t="s">
        <v>878</v>
      </c>
      <c r="AT13" s="32" t="s">
        <v>87</v>
      </c>
      <c r="AU13" s="32" t="s">
        <v>70</v>
      </c>
      <c r="AV13" s="32" t="s">
        <v>71</v>
      </c>
      <c r="AW13" s="32" t="s">
        <v>73</v>
      </c>
      <c r="AX13" s="32" t="s">
        <v>73</v>
      </c>
      <c r="AY13" s="32" t="s">
        <v>72</v>
      </c>
      <c r="AZ13" s="32" t="s">
        <v>72</v>
      </c>
      <c r="BA13" s="32" t="s">
        <v>72</v>
      </c>
      <c r="BB13" s="32" t="s">
        <v>73</v>
      </c>
      <c r="BC13" s="32" t="s">
        <v>73</v>
      </c>
      <c r="BD13" s="32"/>
      <c r="BE13" s="32" t="s">
        <v>73</v>
      </c>
      <c r="BF13" s="32"/>
      <c r="BG13" s="32"/>
      <c r="BH13" s="32"/>
      <c r="BI13" s="32"/>
      <c r="BJ13" s="32"/>
      <c r="BK13" s="32"/>
      <c r="BL13" s="32"/>
    </row>
    <row r="14" spans="1:64" x14ac:dyDescent="0.25">
      <c r="A14" s="57">
        <v>45574.374912280095</v>
      </c>
      <c r="B14" s="32" t="s">
        <v>879</v>
      </c>
      <c r="C14" s="58" t="s">
        <v>880</v>
      </c>
      <c r="D14" s="59">
        <v>100</v>
      </c>
      <c r="E14" s="59">
        <v>0.95</v>
      </c>
      <c r="F14" s="32" t="s">
        <v>114</v>
      </c>
      <c r="G14" s="32" t="s">
        <v>76</v>
      </c>
      <c r="H14" s="32" t="s">
        <v>846</v>
      </c>
      <c r="I14" s="32" t="s">
        <v>63</v>
      </c>
      <c r="J14" s="32" t="s">
        <v>64</v>
      </c>
      <c r="K14" s="32" t="s">
        <v>84</v>
      </c>
      <c r="L14" s="32" t="s">
        <v>64</v>
      </c>
      <c r="M14" s="32" t="s">
        <v>84</v>
      </c>
      <c r="N14" s="32" t="s">
        <v>64</v>
      </c>
      <c r="O14" s="32" t="s">
        <v>64</v>
      </c>
      <c r="P14" s="32" t="s">
        <v>84</v>
      </c>
      <c r="Q14" s="32" t="s">
        <v>78</v>
      </c>
      <c r="R14" s="32" t="s">
        <v>64</v>
      </c>
      <c r="S14" s="32" t="s">
        <v>64</v>
      </c>
      <c r="T14" s="32" t="s">
        <v>64</v>
      </c>
      <c r="U14" s="32" t="s">
        <v>78</v>
      </c>
      <c r="V14" s="32" t="s">
        <v>84</v>
      </c>
      <c r="W14" s="32" t="s">
        <v>64</v>
      </c>
      <c r="X14" s="32" t="s">
        <v>64</v>
      </c>
      <c r="Y14" s="32" t="s">
        <v>64</v>
      </c>
      <c r="Z14" s="32" t="s">
        <v>66</v>
      </c>
      <c r="AA14" s="32" t="s">
        <v>66</v>
      </c>
      <c r="AB14" s="32" t="s">
        <v>66</v>
      </c>
      <c r="AC14" s="32" t="s">
        <v>66</v>
      </c>
      <c r="AD14" s="32" t="s">
        <v>66</v>
      </c>
      <c r="AE14" s="32" t="s">
        <v>66</v>
      </c>
      <c r="AF14" s="32" t="s">
        <v>66</v>
      </c>
      <c r="AG14" s="32" t="s">
        <v>65</v>
      </c>
      <c r="AH14" s="32" t="s">
        <v>65</v>
      </c>
      <c r="AI14" s="32" t="s">
        <v>101</v>
      </c>
      <c r="AJ14" s="32" t="s">
        <v>66</v>
      </c>
      <c r="AK14" s="32" t="s">
        <v>66</v>
      </c>
      <c r="AL14" s="32" t="s">
        <v>66</v>
      </c>
      <c r="AM14" s="32" t="s">
        <v>66</v>
      </c>
      <c r="AN14" s="32" t="s">
        <v>66</v>
      </c>
      <c r="AO14" s="32" t="s">
        <v>66</v>
      </c>
      <c r="AP14" s="32" t="s">
        <v>67</v>
      </c>
      <c r="AQ14" s="32" t="s">
        <v>151</v>
      </c>
      <c r="AR14" s="32" t="s">
        <v>86</v>
      </c>
      <c r="AS14" s="32" t="s">
        <v>120</v>
      </c>
      <c r="AT14" s="32" t="s">
        <v>69</v>
      </c>
      <c r="AU14" s="32" t="s">
        <v>67</v>
      </c>
      <c r="AV14" s="32" t="s">
        <v>71</v>
      </c>
      <c r="AW14" s="32" t="s">
        <v>72</v>
      </c>
      <c r="AX14" s="32" t="s">
        <v>73</v>
      </c>
      <c r="AY14" s="32" t="s">
        <v>72</v>
      </c>
      <c r="AZ14" s="32" t="s">
        <v>72</v>
      </c>
      <c r="BA14" s="32" t="s">
        <v>72</v>
      </c>
      <c r="BB14" s="32" t="s">
        <v>73</v>
      </c>
      <c r="BC14" s="32" t="s">
        <v>73</v>
      </c>
      <c r="BD14" s="32"/>
      <c r="BE14" s="32" t="s">
        <v>73</v>
      </c>
      <c r="BF14" s="32"/>
      <c r="BG14" s="32"/>
      <c r="BH14" s="32"/>
      <c r="BI14" s="32"/>
      <c r="BJ14" s="32"/>
      <c r="BK14" s="32"/>
      <c r="BL14" s="32"/>
    </row>
    <row r="15" spans="1:64" x14ac:dyDescent="0.25">
      <c r="A15" s="57">
        <v>45574.375060115737</v>
      </c>
      <c r="B15" s="32" t="s">
        <v>881</v>
      </c>
      <c r="C15" s="58" t="s">
        <v>882</v>
      </c>
      <c r="D15" s="59">
        <v>100</v>
      </c>
      <c r="E15" s="59">
        <v>0.71</v>
      </c>
      <c r="F15" s="32" t="s">
        <v>114</v>
      </c>
      <c r="G15" s="32" t="s">
        <v>76</v>
      </c>
      <c r="H15" s="32" t="s">
        <v>846</v>
      </c>
      <c r="I15" s="32" t="s">
        <v>73</v>
      </c>
      <c r="J15" s="32" t="s">
        <v>64</v>
      </c>
      <c r="K15" s="32" t="s">
        <v>84</v>
      </c>
      <c r="L15" s="32" t="s">
        <v>64</v>
      </c>
      <c r="M15" s="32" t="s">
        <v>84</v>
      </c>
      <c r="N15" s="32" t="s">
        <v>84</v>
      </c>
      <c r="O15" s="32" t="s">
        <v>84</v>
      </c>
      <c r="P15" s="32" t="s">
        <v>84</v>
      </c>
      <c r="Q15" s="32" t="s">
        <v>64</v>
      </c>
      <c r="R15" s="32" t="s">
        <v>64</v>
      </c>
      <c r="S15" s="32" t="s">
        <v>64</v>
      </c>
      <c r="T15" s="32" t="s">
        <v>84</v>
      </c>
      <c r="U15" s="32" t="s">
        <v>84</v>
      </c>
      <c r="V15" s="32" t="s">
        <v>64</v>
      </c>
      <c r="W15" s="32" t="s">
        <v>64</v>
      </c>
      <c r="X15" s="32" t="s">
        <v>84</v>
      </c>
      <c r="Y15" s="32" t="s">
        <v>64</v>
      </c>
      <c r="Z15" s="32" t="s">
        <v>66</v>
      </c>
      <c r="AA15" s="32" t="s">
        <v>66</v>
      </c>
      <c r="AB15" s="32" t="s">
        <v>66</v>
      </c>
      <c r="AC15" s="32" t="s">
        <v>66</v>
      </c>
      <c r="AD15" s="32" t="s">
        <v>66</v>
      </c>
      <c r="AE15" s="32" t="s">
        <v>66</v>
      </c>
      <c r="AF15" s="32" t="s">
        <v>66</v>
      </c>
      <c r="AG15" s="32" t="s">
        <v>66</v>
      </c>
      <c r="AH15" s="32" t="s">
        <v>65</v>
      </c>
      <c r="AI15" s="32" t="s">
        <v>79</v>
      </c>
      <c r="AJ15" s="32" t="s">
        <v>66</v>
      </c>
      <c r="AK15" s="32" t="s">
        <v>66</v>
      </c>
      <c r="AL15" s="32" t="s">
        <v>66</v>
      </c>
      <c r="AM15" s="32" t="s">
        <v>66</v>
      </c>
      <c r="AN15" s="32" t="s">
        <v>79</v>
      </c>
      <c r="AO15" s="32" t="s">
        <v>79</v>
      </c>
      <c r="AP15" s="32" t="s">
        <v>67</v>
      </c>
      <c r="AQ15" s="32" t="s">
        <v>67</v>
      </c>
      <c r="AR15" s="32" t="s">
        <v>86</v>
      </c>
      <c r="AS15" s="32" t="s">
        <v>68</v>
      </c>
      <c r="AT15" s="32" t="s">
        <v>87</v>
      </c>
      <c r="AU15" s="32" t="s">
        <v>93</v>
      </c>
      <c r="AV15" s="32" t="s">
        <v>71</v>
      </c>
      <c r="AW15" s="32" t="s">
        <v>73</v>
      </c>
      <c r="AX15" s="32" t="s">
        <v>72</v>
      </c>
      <c r="AY15" s="32" t="s">
        <v>63</v>
      </c>
      <c r="AZ15" s="32" t="s">
        <v>63</v>
      </c>
      <c r="BA15" s="32" t="s">
        <v>73</v>
      </c>
      <c r="BB15" s="32" t="s">
        <v>73</v>
      </c>
      <c r="BC15" s="32" t="s">
        <v>73</v>
      </c>
      <c r="BD15" s="32"/>
      <c r="BE15" s="32" t="s">
        <v>73</v>
      </c>
      <c r="BF15" s="32"/>
      <c r="BG15" s="32"/>
      <c r="BH15" s="32"/>
      <c r="BI15" s="32"/>
      <c r="BJ15" s="32"/>
      <c r="BK15" s="32"/>
      <c r="BL15" s="32"/>
    </row>
    <row r="16" spans="1:64" x14ac:dyDescent="0.25">
      <c r="A16" s="57">
        <v>45574.375688495369</v>
      </c>
      <c r="B16" s="32" t="s">
        <v>883</v>
      </c>
      <c r="C16" s="58" t="s">
        <v>884</v>
      </c>
      <c r="D16" s="59">
        <v>100</v>
      </c>
      <c r="E16" s="59">
        <v>1.33</v>
      </c>
      <c r="F16" s="32" t="s">
        <v>114</v>
      </c>
      <c r="G16" s="32" t="s">
        <v>76</v>
      </c>
      <c r="H16" s="32" t="s">
        <v>846</v>
      </c>
      <c r="I16" s="32" t="s">
        <v>63</v>
      </c>
      <c r="J16" s="32" t="s">
        <v>64</v>
      </c>
      <c r="K16" s="32" t="s">
        <v>64</v>
      </c>
      <c r="L16" s="32" t="s">
        <v>64</v>
      </c>
      <c r="M16" s="32" t="s">
        <v>84</v>
      </c>
      <c r="N16" s="32" t="s">
        <v>64</v>
      </c>
      <c r="O16" s="32" t="s">
        <v>64</v>
      </c>
      <c r="P16" s="32" t="s">
        <v>84</v>
      </c>
      <c r="Q16" s="32" t="s">
        <v>64</v>
      </c>
      <c r="R16" s="32" t="s">
        <v>64</v>
      </c>
      <c r="S16" s="32" t="s">
        <v>84</v>
      </c>
      <c r="T16" s="32" t="s">
        <v>64</v>
      </c>
      <c r="U16" s="32" t="s">
        <v>64</v>
      </c>
      <c r="V16" s="32" t="s">
        <v>64</v>
      </c>
      <c r="W16" s="32" t="s">
        <v>64</v>
      </c>
      <c r="X16" s="32" t="s">
        <v>64</v>
      </c>
      <c r="Y16" s="32" t="s">
        <v>64</v>
      </c>
      <c r="Z16" s="32" t="s">
        <v>65</v>
      </c>
      <c r="AA16" s="32" t="s">
        <v>65</v>
      </c>
      <c r="AB16" s="32" t="s">
        <v>66</v>
      </c>
      <c r="AC16" s="32" t="s">
        <v>66</v>
      </c>
      <c r="AD16" s="32" t="s">
        <v>66</v>
      </c>
      <c r="AE16" s="32" t="s">
        <v>65</v>
      </c>
      <c r="AF16" s="32" t="s">
        <v>66</v>
      </c>
      <c r="AG16" s="32" t="s">
        <v>65</v>
      </c>
      <c r="AH16" s="32" t="s">
        <v>66</v>
      </c>
      <c r="AI16" s="32" t="s">
        <v>79</v>
      </c>
      <c r="AJ16" s="32" t="s">
        <v>65</v>
      </c>
      <c r="AK16" s="32" t="s">
        <v>66</v>
      </c>
      <c r="AL16" s="32" t="s">
        <v>79</v>
      </c>
      <c r="AM16" s="32" t="s">
        <v>65</v>
      </c>
      <c r="AN16" s="32" t="s">
        <v>66</v>
      </c>
      <c r="AO16" s="32" t="s">
        <v>66</v>
      </c>
      <c r="AP16" s="32" t="s">
        <v>67</v>
      </c>
      <c r="AQ16" s="32" t="s">
        <v>67</v>
      </c>
      <c r="AR16" s="32" t="s">
        <v>86</v>
      </c>
      <c r="AS16" s="32" t="s">
        <v>81</v>
      </c>
      <c r="AT16" s="32" t="s">
        <v>87</v>
      </c>
      <c r="AU16" s="32" t="s">
        <v>70</v>
      </c>
      <c r="AV16" s="32" t="s">
        <v>71</v>
      </c>
      <c r="AW16" s="32" t="s">
        <v>73</v>
      </c>
      <c r="AX16" s="32" t="s">
        <v>72</v>
      </c>
      <c r="AY16" s="32" t="s">
        <v>73</v>
      </c>
      <c r="AZ16" s="32" t="s">
        <v>63</v>
      </c>
      <c r="BA16" s="32" t="s">
        <v>73</v>
      </c>
      <c r="BB16" s="32" t="s">
        <v>72</v>
      </c>
      <c r="BC16" s="32" t="s">
        <v>73</v>
      </c>
      <c r="BD16" s="32"/>
      <c r="BE16" s="32" t="s">
        <v>73</v>
      </c>
      <c r="BF16" s="32"/>
      <c r="BG16" s="32"/>
      <c r="BH16" s="32"/>
      <c r="BI16" s="32"/>
      <c r="BJ16" s="32"/>
      <c r="BK16" s="32"/>
      <c r="BL16" s="32"/>
    </row>
    <row r="17" spans="1:64" x14ac:dyDescent="0.25">
      <c r="A17" s="57">
        <v>45574.37933700232</v>
      </c>
      <c r="B17" s="32" t="s">
        <v>885</v>
      </c>
      <c r="C17" s="58" t="s">
        <v>886</v>
      </c>
      <c r="D17" s="59">
        <v>100</v>
      </c>
      <c r="E17" s="59">
        <v>0.48</v>
      </c>
      <c r="F17" s="32" t="s">
        <v>114</v>
      </c>
      <c r="G17" s="32" t="s">
        <v>76</v>
      </c>
      <c r="H17" s="32" t="s">
        <v>887</v>
      </c>
      <c r="I17" s="32" t="s">
        <v>63</v>
      </c>
      <c r="J17" s="32" t="s">
        <v>64</v>
      </c>
      <c r="K17" s="32" t="s">
        <v>64</v>
      </c>
      <c r="L17" s="32" t="s">
        <v>64</v>
      </c>
      <c r="M17" s="32" t="s">
        <v>84</v>
      </c>
      <c r="N17" s="32" t="s">
        <v>64</v>
      </c>
      <c r="O17" s="32" t="s">
        <v>64</v>
      </c>
      <c r="P17" s="32" t="s">
        <v>84</v>
      </c>
      <c r="Q17" s="32" t="s">
        <v>64</v>
      </c>
      <c r="R17" s="32" t="s">
        <v>64</v>
      </c>
      <c r="S17" s="32" t="s">
        <v>64</v>
      </c>
      <c r="T17" s="32" t="s">
        <v>64</v>
      </c>
      <c r="U17" s="32" t="s">
        <v>64</v>
      </c>
      <c r="V17" s="32" t="s">
        <v>64</v>
      </c>
      <c r="W17" s="32" t="s">
        <v>64</v>
      </c>
      <c r="X17" s="32" t="s">
        <v>64</v>
      </c>
      <c r="Y17" s="32" t="s">
        <v>64</v>
      </c>
      <c r="Z17" s="32" t="s">
        <v>66</v>
      </c>
      <c r="AA17" s="32" t="s">
        <v>66</v>
      </c>
      <c r="AB17" s="32" t="s">
        <v>66</v>
      </c>
      <c r="AC17" s="32" t="s">
        <v>66</v>
      </c>
      <c r="AD17" s="32" t="s">
        <v>66</v>
      </c>
      <c r="AE17" s="32" t="s">
        <v>66</v>
      </c>
      <c r="AF17" s="32" t="s">
        <v>66</v>
      </c>
      <c r="AG17" s="32" t="s">
        <v>65</v>
      </c>
      <c r="AH17" s="32" t="s">
        <v>65</v>
      </c>
      <c r="AI17" s="32" t="s">
        <v>79</v>
      </c>
      <c r="AJ17" s="32" t="s">
        <v>66</v>
      </c>
      <c r="AK17" s="32" t="s">
        <v>66</v>
      </c>
      <c r="AL17" s="32" t="s">
        <v>66</v>
      </c>
      <c r="AM17" s="32" t="s">
        <v>66</v>
      </c>
      <c r="AN17" s="32" t="s">
        <v>66</v>
      </c>
      <c r="AO17" s="32" t="s">
        <v>66</v>
      </c>
      <c r="AP17" s="32" t="s">
        <v>67</v>
      </c>
      <c r="AQ17" s="32" t="s">
        <v>67</v>
      </c>
      <c r="AR17" s="32" t="s">
        <v>86</v>
      </c>
      <c r="AS17" s="32" t="s">
        <v>223</v>
      </c>
      <c r="AT17" s="32" t="s">
        <v>69</v>
      </c>
      <c r="AU17" s="32" t="s">
        <v>93</v>
      </c>
      <c r="AV17" s="32" t="s">
        <v>132</v>
      </c>
      <c r="AW17" s="32" t="s">
        <v>63</v>
      </c>
      <c r="AX17" s="32" t="s">
        <v>63</v>
      </c>
      <c r="AY17" s="32" t="s">
        <v>63</v>
      </c>
      <c r="AZ17" s="32" t="s">
        <v>63</v>
      </c>
      <c r="BA17" s="32" t="s">
        <v>63</v>
      </c>
      <c r="BB17" s="32" t="s">
        <v>72</v>
      </c>
      <c r="BC17" s="32" t="s">
        <v>73</v>
      </c>
      <c r="BD17" s="32"/>
      <c r="BE17" s="32" t="s">
        <v>73</v>
      </c>
      <c r="BF17" s="32"/>
      <c r="BG17" s="32"/>
      <c r="BH17" s="32"/>
      <c r="BI17" s="32"/>
      <c r="BJ17" s="32"/>
      <c r="BK17" s="32"/>
      <c r="BL17" s="32"/>
    </row>
    <row r="18" spans="1:64" x14ac:dyDescent="0.25">
      <c r="A18" s="57">
        <v>45574.380974687505</v>
      </c>
      <c r="B18" s="32" t="s">
        <v>888</v>
      </c>
      <c r="C18" s="58" t="s">
        <v>889</v>
      </c>
      <c r="D18" s="59">
        <v>42.85</v>
      </c>
      <c r="E18" s="59">
        <v>0.46</v>
      </c>
      <c r="F18" s="32" t="s">
        <v>114</v>
      </c>
      <c r="G18" s="32" t="s">
        <v>76</v>
      </c>
      <c r="H18" s="32" t="s">
        <v>846</v>
      </c>
      <c r="I18" s="32" t="s">
        <v>63</v>
      </c>
      <c r="J18" s="32" t="s">
        <v>78</v>
      </c>
      <c r="K18" s="32" t="s">
        <v>64</v>
      </c>
      <c r="L18" s="32" t="s">
        <v>64</v>
      </c>
      <c r="M18" s="32" t="s">
        <v>84</v>
      </c>
      <c r="N18" s="32" t="s">
        <v>84</v>
      </c>
      <c r="O18" s="32" t="s">
        <v>64</v>
      </c>
      <c r="P18" s="32" t="s">
        <v>64</v>
      </c>
      <c r="Q18" s="32" t="s">
        <v>64</v>
      </c>
      <c r="R18" s="32" t="s">
        <v>64</v>
      </c>
      <c r="S18" s="32" t="s">
        <v>64</v>
      </c>
      <c r="T18" s="32" t="s">
        <v>64</v>
      </c>
      <c r="U18" s="32" t="s">
        <v>64</v>
      </c>
      <c r="V18" s="32" t="s">
        <v>64</v>
      </c>
      <c r="W18" s="32" t="s">
        <v>64</v>
      </c>
      <c r="X18" s="32" t="s">
        <v>78</v>
      </c>
      <c r="Y18" s="32" t="s">
        <v>64</v>
      </c>
      <c r="Z18" s="32" t="s">
        <v>66</v>
      </c>
      <c r="AA18" s="32" t="s">
        <v>65</v>
      </c>
      <c r="AB18" s="32" t="s">
        <v>66</v>
      </c>
      <c r="AC18" s="32" t="s">
        <v>65</v>
      </c>
      <c r="AD18" s="32" t="s">
        <v>66</v>
      </c>
      <c r="AE18" s="32" t="s">
        <v>65</v>
      </c>
      <c r="AF18" s="32" t="s">
        <v>65</v>
      </c>
      <c r="AG18" s="32" t="s">
        <v>65</v>
      </c>
      <c r="AH18" s="32" t="s">
        <v>65</v>
      </c>
      <c r="AI18" s="32" t="s">
        <v>101</v>
      </c>
      <c r="AJ18" s="32" t="s">
        <v>66</v>
      </c>
      <c r="AK18" s="32" t="s">
        <v>65</v>
      </c>
      <c r="AL18" s="32" t="s">
        <v>65</v>
      </c>
      <c r="AM18" s="32" t="s">
        <v>65</v>
      </c>
      <c r="AN18" s="32" t="s">
        <v>66</v>
      </c>
      <c r="AO18" s="32" t="s">
        <v>66</v>
      </c>
      <c r="AP18" s="32" t="s">
        <v>67</v>
      </c>
      <c r="AQ18" s="32" t="s">
        <v>119</v>
      </c>
      <c r="AR18" s="32" t="s">
        <v>86</v>
      </c>
      <c r="AS18" s="32" t="s">
        <v>68</v>
      </c>
      <c r="AT18" s="32" t="s">
        <v>169</v>
      </c>
      <c r="AU18" s="32" t="s">
        <v>85</v>
      </c>
      <c r="AV18" s="32" t="s">
        <v>71</v>
      </c>
      <c r="AW18" s="32" t="s">
        <v>73</v>
      </c>
      <c r="AX18" s="32" t="s">
        <v>73</v>
      </c>
      <c r="AY18" s="32" t="s">
        <v>72</v>
      </c>
      <c r="AZ18" s="32" t="s">
        <v>72</v>
      </c>
      <c r="BA18" s="32" t="s">
        <v>72</v>
      </c>
      <c r="BB18" s="32" t="s">
        <v>72</v>
      </c>
      <c r="BC18" s="32" t="s">
        <v>73</v>
      </c>
      <c r="BD18" s="32"/>
      <c r="BE18" s="32" t="s">
        <v>73</v>
      </c>
      <c r="BF18" s="32"/>
      <c r="BG18" s="32"/>
      <c r="BH18" s="32"/>
      <c r="BI18" s="32"/>
      <c r="BJ18" s="32"/>
      <c r="BK18" s="32"/>
      <c r="BL18" s="32"/>
    </row>
    <row r="19" spans="1:64" x14ac:dyDescent="0.25">
      <c r="A19" s="57">
        <v>45574.381581689813</v>
      </c>
      <c r="B19" s="32" t="s">
        <v>890</v>
      </c>
      <c r="C19" s="58" t="s">
        <v>891</v>
      </c>
      <c r="D19" s="59">
        <v>62.5</v>
      </c>
      <c r="E19" s="59">
        <v>0.54</v>
      </c>
      <c r="F19" s="32" t="s">
        <v>114</v>
      </c>
      <c r="G19" s="32" t="s">
        <v>76</v>
      </c>
      <c r="H19" s="32" t="s">
        <v>857</v>
      </c>
      <c r="I19" s="32" t="s">
        <v>63</v>
      </c>
      <c r="J19" s="32" t="s">
        <v>64</v>
      </c>
      <c r="K19" s="32" t="s">
        <v>84</v>
      </c>
      <c r="L19" s="32" t="s">
        <v>64</v>
      </c>
      <c r="M19" s="32" t="s">
        <v>64</v>
      </c>
      <c r="N19" s="32" t="s">
        <v>64</v>
      </c>
      <c r="O19" s="32" t="s">
        <v>84</v>
      </c>
      <c r="P19" s="32" t="s">
        <v>64</v>
      </c>
      <c r="Q19" s="32" t="s">
        <v>84</v>
      </c>
      <c r="R19" s="32" t="s">
        <v>64</v>
      </c>
      <c r="S19" s="32" t="s">
        <v>64</v>
      </c>
      <c r="T19" s="32" t="s">
        <v>64</v>
      </c>
      <c r="U19" s="32" t="s">
        <v>84</v>
      </c>
      <c r="V19" s="32" t="s">
        <v>64</v>
      </c>
      <c r="W19" s="32" t="s">
        <v>64</v>
      </c>
      <c r="X19" s="32" t="s">
        <v>84</v>
      </c>
      <c r="Y19" s="32" t="s">
        <v>64</v>
      </c>
      <c r="Z19" s="32" t="s">
        <v>66</v>
      </c>
      <c r="AA19" s="32" t="s">
        <v>66</v>
      </c>
      <c r="AB19" s="32" t="s">
        <v>65</v>
      </c>
      <c r="AC19" s="32" t="s">
        <v>65</v>
      </c>
      <c r="AD19" s="32" t="s">
        <v>65</v>
      </c>
      <c r="AE19" s="32" t="s">
        <v>65</v>
      </c>
      <c r="AF19" s="32" t="s">
        <v>65</v>
      </c>
      <c r="AG19" s="32" t="s">
        <v>66</v>
      </c>
      <c r="AH19" s="32" t="s">
        <v>66</v>
      </c>
      <c r="AI19" s="32" t="s">
        <v>79</v>
      </c>
      <c r="AJ19" s="32" t="s">
        <v>66</v>
      </c>
      <c r="AK19" s="32" t="s">
        <v>65</v>
      </c>
      <c r="AL19" s="32" t="s">
        <v>65</v>
      </c>
      <c r="AM19" s="32" t="s">
        <v>66</v>
      </c>
      <c r="AN19" s="32" t="s">
        <v>66</v>
      </c>
      <c r="AO19" s="32" t="s">
        <v>65</v>
      </c>
      <c r="AP19" s="32" t="s">
        <v>80</v>
      </c>
      <c r="AQ19" s="32" t="s">
        <v>67</v>
      </c>
      <c r="AR19" s="32" t="s">
        <v>73</v>
      </c>
      <c r="AS19" s="32" t="s">
        <v>247</v>
      </c>
      <c r="AT19" s="32" t="s">
        <v>69</v>
      </c>
      <c r="AU19" s="32" t="s">
        <v>67</v>
      </c>
      <c r="AV19" s="32" t="s">
        <v>67</v>
      </c>
      <c r="AW19" s="32" t="s">
        <v>73</v>
      </c>
      <c r="AX19" s="32" t="s">
        <v>72</v>
      </c>
      <c r="AY19" s="32" t="s">
        <v>73</v>
      </c>
      <c r="AZ19" s="32" t="s">
        <v>63</v>
      </c>
      <c r="BA19" s="32" t="s">
        <v>63</v>
      </c>
      <c r="BB19" s="32" t="s">
        <v>72</v>
      </c>
      <c r="BC19" s="32" t="s">
        <v>73</v>
      </c>
      <c r="BD19" s="32"/>
      <c r="BE19" s="32" t="s">
        <v>73</v>
      </c>
      <c r="BF19" s="32"/>
      <c r="BG19" s="32"/>
      <c r="BH19" s="32"/>
      <c r="BI19" s="32"/>
      <c r="BJ19" s="32"/>
      <c r="BK19" s="32"/>
      <c r="BL19" s="32"/>
    </row>
    <row r="20" spans="1:64" x14ac:dyDescent="0.25">
      <c r="A20" s="57">
        <v>45574.382267465277</v>
      </c>
      <c r="B20" s="32" t="s">
        <v>892</v>
      </c>
      <c r="C20" s="58" t="s">
        <v>893</v>
      </c>
      <c r="D20" s="59">
        <v>54.46</v>
      </c>
      <c r="E20" s="59">
        <v>0.88</v>
      </c>
      <c r="F20" s="32" t="s">
        <v>114</v>
      </c>
      <c r="G20" s="32" t="s">
        <v>76</v>
      </c>
      <c r="H20" s="32" t="s">
        <v>849</v>
      </c>
      <c r="I20" s="32" t="s">
        <v>63</v>
      </c>
      <c r="J20" s="32" t="s">
        <v>64</v>
      </c>
      <c r="K20" s="32" t="s">
        <v>64</v>
      </c>
      <c r="L20" s="32" t="s">
        <v>64</v>
      </c>
      <c r="M20" s="32" t="s">
        <v>84</v>
      </c>
      <c r="N20" s="32" t="s">
        <v>84</v>
      </c>
      <c r="O20" s="32" t="s">
        <v>64</v>
      </c>
      <c r="P20" s="32" t="s">
        <v>84</v>
      </c>
      <c r="Q20" s="32" t="s">
        <v>78</v>
      </c>
      <c r="R20" s="32" t="s">
        <v>64</v>
      </c>
      <c r="S20" s="32" t="s">
        <v>64</v>
      </c>
      <c r="T20" s="32" t="s">
        <v>64</v>
      </c>
      <c r="U20" s="32" t="s">
        <v>64</v>
      </c>
      <c r="V20" s="32" t="s">
        <v>64</v>
      </c>
      <c r="W20" s="32" t="s">
        <v>64</v>
      </c>
      <c r="X20" s="32" t="s">
        <v>64</v>
      </c>
      <c r="Y20" s="32" t="s">
        <v>64</v>
      </c>
      <c r="Z20" s="32" t="s">
        <v>65</v>
      </c>
      <c r="AA20" s="32" t="s">
        <v>65</v>
      </c>
      <c r="AB20" s="32" t="s">
        <v>65</v>
      </c>
      <c r="AC20" s="32" t="s">
        <v>65</v>
      </c>
      <c r="AD20" s="32" t="s">
        <v>65</v>
      </c>
      <c r="AE20" s="32" t="s">
        <v>65</v>
      </c>
      <c r="AF20" s="32" t="s">
        <v>65</v>
      </c>
      <c r="AG20" s="32" t="s">
        <v>66</v>
      </c>
      <c r="AH20" s="32" t="s">
        <v>79</v>
      </c>
      <c r="AI20" s="32" t="s">
        <v>79</v>
      </c>
      <c r="AJ20" s="32" t="s">
        <v>66</v>
      </c>
      <c r="AK20" s="32" t="s">
        <v>66</v>
      </c>
      <c r="AL20" s="32" t="s">
        <v>66</v>
      </c>
      <c r="AM20" s="32" t="s">
        <v>65</v>
      </c>
      <c r="AN20" s="32" t="s">
        <v>66</v>
      </c>
      <c r="AO20" s="32" t="s">
        <v>66</v>
      </c>
      <c r="AP20" s="32" t="s">
        <v>67</v>
      </c>
      <c r="AQ20" s="32" t="s">
        <v>67</v>
      </c>
      <c r="AR20" s="32" t="s">
        <v>86</v>
      </c>
      <c r="AS20" s="32" t="s">
        <v>81</v>
      </c>
      <c r="AT20" s="32" t="s">
        <v>69</v>
      </c>
      <c r="AU20" s="32" t="s">
        <v>70</v>
      </c>
      <c r="AV20" s="32" t="s">
        <v>71</v>
      </c>
      <c r="AW20" s="32" t="s">
        <v>63</v>
      </c>
      <c r="AX20" s="32" t="s">
        <v>63</v>
      </c>
      <c r="AY20" s="32" t="s">
        <v>72</v>
      </c>
      <c r="AZ20" s="32" t="s">
        <v>72</v>
      </c>
      <c r="BA20" s="32" t="s">
        <v>73</v>
      </c>
      <c r="BB20" s="32" t="s">
        <v>73</v>
      </c>
      <c r="BC20" s="32" t="s">
        <v>73</v>
      </c>
      <c r="BD20" s="32"/>
      <c r="BE20" s="32" t="s">
        <v>73</v>
      </c>
      <c r="BF20" s="32"/>
      <c r="BG20" s="32"/>
      <c r="BH20" s="32"/>
      <c r="BI20" s="32"/>
      <c r="BJ20" s="32"/>
      <c r="BK20" s="32"/>
      <c r="BL20" s="32"/>
    </row>
    <row r="21" spans="1:64" x14ac:dyDescent="0.25">
      <c r="A21" s="57">
        <v>45574.384181782407</v>
      </c>
      <c r="B21" s="32" t="s">
        <v>894</v>
      </c>
      <c r="C21" s="58" t="s">
        <v>895</v>
      </c>
      <c r="D21" s="59">
        <v>100</v>
      </c>
      <c r="E21" s="59">
        <v>0.17</v>
      </c>
      <c r="F21" s="32" t="s">
        <v>114</v>
      </c>
      <c r="G21" s="32" t="s">
        <v>76</v>
      </c>
      <c r="H21" s="32" t="s">
        <v>846</v>
      </c>
      <c r="I21" s="32" t="s">
        <v>73</v>
      </c>
      <c r="J21" s="32" t="s">
        <v>64</v>
      </c>
      <c r="K21" s="32" t="s">
        <v>64</v>
      </c>
      <c r="L21" s="32" t="s">
        <v>64</v>
      </c>
      <c r="M21" s="32" t="s">
        <v>84</v>
      </c>
      <c r="N21" s="32" t="s">
        <v>64</v>
      </c>
      <c r="O21" s="32" t="s">
        <v>64</v>
      </c>
      <c r="P21" s="32" t="s">
        <v>64</v>
      </c>
      <c r="Q21" s="32" t="s">
        <v>64</v>
      </c>
      <c r="R21" s="32" t="s">
        <v>64</v>
      </c>
      <c r="S21" s="32" t="s">
        <v>64</v>
      </c>
      <c r="T21" s="32" t="s">
        <v>64</v>
      </c>
      <c r="U21" s="32" t="s">
        <v>78</v>
      </c>
      <c r="V21" s="32" t="s">
        <v>64</v>
      </c>
      <c r="W21" s="32" t="s">
        <v>64</v>
      </c>
      <c r="X21" s="32" t="s">
        <v>64</v>
      </c>
      <c r="Y21" s="32" t="s">
        <v>64</v>
      </c>
      <c r="Z21" s="32" t="s">
        <v>66</v>
      </c>
      <c r="AA21" s="32" t="s">
        <v>66</v>
      </c>
      <c r="AB21" s="32" t="s">
        <v>66</v>
      </c>
      <c r="AC21" s="32" t="s">
        <v>65</v>
      </c>
      <c r="AD21" s="32" t="s">
        <v>66</v>
      </c>
      <c r="AE21" s="32" t="s">
        <v>66</v>
      </c>
      <c r="AF21" s="32" t="s">
        <v>66</v>
      </c>
      <c r="AG21" s="32" t="s">
        <v>66</v>
      </c>
      <c r="AH21" s="32" t="s">
        <v>65</v>
      </c>
      <c r="AI21" s="32" t="s">
        <v>79</v>
      </c>
      <c r="AJ21" s="32" t="s">
        <v>66</v>
      </c>
      <c r="AK21" s="32" t="s">
        <v>66</v>
      </c>
      <c r="AL21" s="32" t="s">
        <v>66</v>
      </c>
      <c r="AM21" s="32" t="s">
        <v>65</v>
      </c>
      <c r="AN21" s="32" t="s">
        <v>66</v>
      </c>
      <c r="AO21" s="32" t="s">
        <v>66</v>
      </c>
      <c r="AP21" s="32" t="s">
        <v>85</v>
      </c>
      <c r="AQ21" s="32" t="s">
        <v>85</v>
      </c>
      <c r="AR21" s="32" t="s">
        <v>86</v>
      </c>
      <c r="AS21" s="32" t="s">
        <v>115</v>
      </c>
      <c r="AT21" s="32" t="s">
        <v>69</v>
      </c>
      <c r="AU21" s="32" t="s">
        <v>80</v>
      </c>
      <c r="AV21" s="32" t="s">
        <v>71</v>
      </c>
      <c r="AW21" s="32" t="s">
        <v>73</v>
      </c>
      <c r="AX21" s="32" t="s">
        <v>73</v>
      </c>
      <c r="AY21" s="32" t="s">
        <v>72</v>
      </c>
      <c r="AZ21" s="32" t="s">
        <v>72</v>
      </c>
      <c r="BA21" s="32" t="s">
        <v>73</v>
      </c>
      <c r="BB21" s="32" t="s">
        <v>73</v>
      </c>
      <c r="BC21" s="32" t="s">
        <v>73</v>
      </c>
      <c r="BD21" s="32"/>
      <c r="BE21" s="32" t="s">
        <v>73</v>
      </c>
      <c r="BF21" s="32"/>
      <c r="BG21" s="32"/>
      <c r="BH21" s="32"/>
      <c r="BI21" s="32"/>
      <c r="BJ21" s="32"/>
      <c r="BK21" s="32"/>
      <c r="BL21" s="32"/>
    </row>
    <row r="22" spans="1:64" x14ac:dyDescent="0.25">
      <c r="A22" s="57">
        <v>45574.385977650461</v>
      </c>
      <c r="B22" s="32" t="s">
        <v>896</v>
      </c>
      <c r="C22" s="58" t="s">
        <v>897</v>
      </c>
      <c r="D22" s="59">
        <v>10.7</v>
      </c>
      <c r="E22" s="59">
        <v>0.04</v>
      </c>
      <c r="F22" s="32" t="s">
        <v>423</v>
      </c>
      <c r="G22" s="32" t="s">
        <v>76</v>
      </c>
      <c r="H22" s="32" t="s">
        <v>846</v>
      </c>
      <c r="I22" s="32" t="s">
        <v>63</v>
      </c>
      <c r="J22" s="32" t="s">
        <v>64</v>
      </c>
      <c r="K22" s="32" t="s">
        <v>84</v>
      </c>
      <c r="L22" s="32" t="s">
        <v>64</v>
      </c>
      <c r="M22" s="32" t="s">
        <v>78</v>
      </c>
      <c r="N22" s="32" t="s">
        <v>64</v>
      </c>
      <c r="O22" s="32" t="s">
        <v>64</v>
      </c>
      <c r="P22" s="32" t="s">
        <v>84</v>
      </c>
      <c r="Q22" s="32" t="s">
        <v>64</v>
      </c>
      <c r="R22" s="32" t="s">
        <v>64</v>
      </c>
      <c r="S22" s="32" t="s">
        <v>64</v>
      </c>
      <c r="T22" s="32" t="s">
        <v>64</v>
      </c>
      <c r="U22" s="32" t="s">
        <v>84</v>
      </c>
      <c r="V22" s="32" t="s">
        <v>64</v>
      </c>
      <c r="W22" s="32" t="s">
        <v>84</v>
      </c>
      <c r="X22" s="32" t="s">
        <v>64</v>
      </c>
      <c r="Y22" s="32" t="s">
        <v>64</v>
      </c>
      <c r="Z22" s="32" t="s">
        <v>66</v>
      </c>
      <c r="AA22" s="32" t="s">
        <v>66</v>
      </c>
      <c r="AB22" s="32" t="s">
        <v>66</v>
      </c>
      <c r="AC22" s="32" t="s">
        <v>66</v>
      </c>
      <c r="AD22" s="32" t="s">
        <v>66</v>
      </c>
      <c r="AE22" s="32" t="s">
        <v>66</v>
      </c>
      <c r="AF22" s="32" t="s">
        <v>66</v>
      </c>
      <c r="AG22" s="32" t="s">
        <v>66</v>
      </c>
      <c r="AH22" s="32" t="s">
        <v>66</v>
      </c>
      <c r="AI22" s="32" t="s">
        <v>79</v>
      </c>
      <c r="AJ22" s="32" t="s">
        <v>66</v>
      </c>
      <c r="AK22" s="32" t="s">
        <v>66</v>
      </c>
      <c r="AL22" s="32" t="s">
        <v>66</v>
      </c>
      <c r="AM22" s="32" t="s">
        <v>66</v>
      </c>
      <c r="AN22" s="32" t="s">
        <v>66</v>
      </c>
      <c r="AO22" s="32" t="s">
        <v>66</v>
      </c>
      <c r="AP22" s="32" t="s">
        <v>67</v>
      </c>
      <c r="AQ22" s="32" t="s">
        <v>67</v>
      </c>
      <c r="AR22" s="32" t="s">
        <v>86</v>
      </c>
      <c r="AS22" s="32" t="s">
        <v>68</v>
      </c>
      <c r="AT22" s="32" t="s">
        <v>69</v>
      </c>
      <c r="AU22" s="32" t="s">
        <v>93</v>
      </c>
      <c r="AV22" s="32" t="s">
        <v>71</v>
      </c>
      <c r="AW22" s="32" t="s">
        <v>72</v>
      </c>
      <c r="AX22" s="32" t="s">
        <v>73</v>
      </c>
      <c r="AY22" s="32" t="s">
        <v>63</v>
      </c>
      <c r="AZ22" s="32" t="s">
        <v>73</v>
      </c>
      <c r="BA22" s="32" t="s">
        <v>63</v>
      </c>
      <c r="BB22" s="32" t="s">
        <v>73</v>
      </c>
      <c r="BC22" s="32" t="s">
        <v>73</v>
      </c>
      <c r="BD22" s="32"/>
      <c r="BE22" s="32" t="s">
        <v>73</v>
      </c>
      <c r="BF22" s="32"/>
      <c r="BG22" s="32"/>
      <c r="BH22" s="32"/>
      <c r="BI22" s="32"/>
      <c r="BJ22" s="32"/>
      <c r="BK22" s="32"/>
      <c r="BL22" s="32"/>
    </row>
    <row r="23" spans="1:64" x14ac:dyDescent="0.25">
      <c r="A23" s="57">
        <v>45574.386781712965</v>
      </c>
      <c r="B23" s="32" t="s">
        <v>898</v>
      </c>
      <c r="C23" s="58" t="s">
        <v>899</v>
      </c>
      <c r="D23" s="59">
        <v>33.03</v>
      </c>
      <c r="E23" s="59">
        <v>0.2</v>
      </c>
      <c r="F23" s="32" t="s">
        <v>423</v>
      </c>
      <c r="G23" s="32" t="s">
        <v>76</v>
      </c>
      <c r="H23" s="32" t="s">
        <v>849</v>
      </c>
      <c r="I23" s="32" t="s">
        <v>63</v>
      </c>
      <c r="J23" s="32" t="s">
        <v>64</v>
      </c>
      <c r="K23" s="32" t="s">
        <v>84</v>
      </c>
      <c r="L23" s="32" t="s">
        <v>145</v>
      </c>
      <c r="M23" s="32" t="s">
        <v>84</v>
      </c>
      <c r="N23" s="32" t="s">
        <v>84</v>
      </c>
      <c r="O23" s="32" t="s">
        <v>64</v>
      </c>
      <c r="P23" s="32" t="s">
        <v>84</v>
      </c>
      <c r="Q23" s="32" t="s">
        <v>84</v>
      </c>
      <c r="R23" s="32" t="s">
        <v>64</v>
      </c>
      <c r="S23" s="32" t="s">
        <v>84</v>
      </c>
      <c r="T23" s="32" t="s">
        <v>64</v>
      </c>
      <c r="U23" s="32" t="s">
        <v>64</v>
      </c>
      <c r="V23" s="32" t="s">
        <v>64</v>
      </c>
      <c r="W23" s="32" t="s">
        <v>64</v>
      </c>
      <c r="X23" s="32" t="s">
        <v>84</v>
      </c>
      <c r="Y23" s="32" t="s">
        <v>64</v>
      </c>
      <c r="Z23" s="32" t="s">
        <v>65</v>
      </c>
      <c r="AA23" s="32" t="s">
        <v>65</v>
      </c>
      <c r="AB23" s="32" t="s">
        <v>65</v>
      </c>
      <c r="AC23" s="32" t="s">
        <v>65</v>
      </c>
      <c r="AD23" s="32" t="s">
        <v>66</v>
      </c>
      <c r="AE23" s="32" t="s">
        <v>65</v>
      </c>
      <c r="AF23" s="32" t="s">
        <v>65</v>
      </c>
      <c r="AG23" s="32" t="s">
        <v>66</v>
      </c>
      <c r="AH23" s="32" t="s">
        <v>66</v>
      </c>
      <c r="AI23" s="32" t="s">
        <v>79</v>
      </c>
      <c r="AJ23" s="32" t="s">
        <v>65</v>
      </c>
      <c r="AK23" s="32" t="s">
        <v>65</v>
      </c>
      <c r="AL23" s="32" t="s">
        <v>65</v>
      </c>
      <c r="AM23" s="32" t="s">
        <v>65</v>
      </c>
      <c r="AN23" s="32" t="s">
        <v>65</v>
      </c>
      <c r="AO23" s="32" t="s">
        <v>65</v>
      </c>
      <c r="AP23" s="32" t="s">
        <v>67</v>
      </c>
      <c r="AQ23" s="32" t="s">
        <v>67</v>
      </c>
      <c r="AR23" s="32" t="s">
        <v>86</v>
      </c>
      <c r="AS23" s="32" t="s">
        <v>81</v>
      </c>
      <c r="AT23" s="32" t="s">
        <v>69</v>
      </c>
      <c r="AU23" s="32" t="s">
        <v>93</v>
      </c>
      <c r="AV23" s="32" t="s">
        <v>71</v>
      </c>
      <c r="AW23" s="32" t="s">
        <v>73</v>
      </c>
      <c r="AX23" s="32" t="s">
        <v>73</v>
      </c>
      <c r="AY23" s="32" t="s">
        <v>73</v>
      </c>
      <c r="AZ23" s="32" t="s">
        <v>73</v>
      </c>
      <c r="BA23" s="32" t="s">
        <v>73</v>
      </c>
      <c r="BB23" s="32" t="s">
        <v>73</v>
      </c>
      <c r="BC23" s="32" t="s">
        <v>73</v>
      </c>
      <c r="BD23" s="32" t="s">
        <v>116</v>
      </c>
      <c r="BE23" s="32" t="s">
        <v>73</v>
      </c>
      <c r="BF23" s="32"/>
      <c r="BG23" s="32"/>
      <c r="BH23" s="32"/>
      <c r="BI23" s="32"/>
      <c r="BJ23" s="32"/>
      <c r="BK23" s="32"/>
      <c r="BL23" s="32"/>
    </row>
    <row r="24" spans="1:64" x14ac:dyDescent="0.25">
      <c r="A24" s="57">
        <v>45574.389683877314</v>
      </c>
      <c r="B24" s="32" t="s">
        <v>900</v>
      </c>
      <c r="C24" s="58" t="s">
        <v>901</v>
      </c>
      <c r="D24" s="59">
        <v>10.7</v>
      </c>
      <c r="E24" s="59">
        <v>0.08</v>
      </c>
      <c r="F24" s="32" t="s">
        <v>423</v>
      </c>
      <c r="G24" s="32" t="s">
        <v>76</v>
      </c>
      <c r="H24" s="32" t="s">
        <v>846</v>
      </c>
      <c r="I24" s="32" t="s">
        <v>63</v>
      </c>
      <c r="J24" s="32" t="s">
        <v>64</v>
      </c>
      <c r="K24" s="32" t="s">
        <v>64</v>
      </c>
      <c r="L24" s="32" t="s">
        <v>64</v>
      </c>
      <c r="M24" s="32" t="s">
        <v>84</v>
      </c>
      <c r="N24" s="32" t="s">
        <v>84</v>
      </c>
      <c r="O24" s="32" t="s">
        <v>64</v>
      </c>
      <c r="P24" s="32" t="s">
        <v>84</v>
      </c>
      <c r="Q24" s="32" t="s">
        <v>64</v>
      </c>
      <c r="R24" s="32" t="s">
        <v>64</v>
      </c>
      <c r="S24" s="32" t="s">
        <v>64</v>
      </c>
      <c r="T24" s="32" t="s">
        <v>78</v>
      </c>
      <c r="U24" s="32" t="s">
        <v>64</v>
      </c>
      <c r="V24" s="32" t="s">
        <v>64</v>
      </c>
      <c r="W24" s="32" t="s">
        <v>84</v>
      </c>
      <c r="X24" s="32" t="s">
        <v>64</v>
      </c>
      <c r="Y24" s="32" t="s">
        <v>64</v>
      </c>
      <c r="Z24" s="32" t="s">
        <v>66</v>
      </c>
      <c r="AA24" s="32" t="s">
        <v>66</v>
      </c>
      <c r="AB24" s="32" t="s">
        <v>66</v>
      </c>
      <c r="AC24" s="32" t="s">
        <v>66</v>
      </c>
      <c r="AD24" s="32" t="s">
        <v>66</v>
      </c>
      <c r="AE24" s="32" t="s">
        <v>66</v>
      </c>
      <c r="AF24" s="32" t="s">
        <v>79</v>
      </c>
      <c r="AG24" s="32" t="s">
        <v>65</v>
      </c>
      <c r="AH24" s="32" t="s">
        <v>66</v>
      </c>
      <c r="AI24" s="32" t="s">
        <v>79</v>
      </c>
      <c r="AJ24" s="32" t="s">
        <v>66</v>
      </c>
      <c r="AK24" s="32" t="s">
        <v>66</v>
      </c>
      <c r="AL24" s="32" t="s">
        <v>66</v>
      </c>
      <c r="AM24" s="32" t="s">
        <v>66</v>
      </c>
      <c r="AN24" s="32" t="s">
        <v>79</v>
      </c>
      <c r="AO24" s="32" t="s">
        <v>66</v>
      </c>
      <c r="AP24" s="32" t="s">
        <v>85</v>
      </c>
      <c r="AQ24" s="32" t="s">
        <v>67</v>
      </c>
      <c r="AR24" s="32" t="s">
        <v>86</v>
      </c>
      <c r="AS24" s="32" t="s">
        <v>68</v>
      </c>
      <c r="AT24" s="32" t="s">
        <v>69</v>
      </c>
      <c r="AU24" s="32" t="s">
        <v>93</v>
      </c>
      <c r="AV24" s="32" t="s">
        <v>132</v>
      </c>
      <c r="AW24" s="32" t="s">
        <v>72</v>
      </c>
      <c r="AX24" s="32" t="s">
        <v>73</v>
      </c>
      <c r="AY24" s="32" t="s">
        <v>72</v>
      </c>
      <c r="AZ24" s="32" t="s">
        <v>72</v>
      </c>
      <c r="BA24" s="32" t="s">
        <v>72</v>
      </c>
      <c r="BB24" s="32" t="s">
        <v>72</v>
      </c>
      <c r="BC24" s="32" t="s">
        <v>73</v>
      </c>
      <c r="BD24" s="32"/>
      <c r="BE24" s="32" t="s">
        <v>73</v>
      </c>
      <c r="BF24" s="32"/>
      <c r="BG24" s="32"/>
      <c r="BH24" s="32"/>
      <c r="BI24" s="32"/>
      <c r="BJ24" s="32"/>
      <c r="BK24" s="32"/>
      <c r="BL24" s="32"/>
    </row>
    <row r="25" spans="1:64" x14ac:dyDescent="0.25">
      <c r="A25" s="57">
        <v>45574.391135775462</v>
      </c>
      <c r="B25" s="32" t="s">
        <v>902</v>
      </c>
      <c r="C25" s="58" t="s">
        <v>903</v>
      </c>
      <c r="D25" s="59">
        <v>6.25</v>
      </c>
      <c r="E25" s="59">
        <v>0.13</v>
      </c>
      <c r="F25" s="32" t="s">
        <v>423</v>
      </c>
      <c r="G25" s="32" t="s">
        <v>76</v>
      </c>
      <c r="H25" s="32" t="s">
        <v>857</v>
      </c>
      <c r="I25" s="32" t="s">
        <v>73</v>
      </c>
      <c r="J25" s="32" t="s">
        <v>64</v>
      </c>
      <c r="K25" s="32" t="s">
        <v>84</v>
      </c>
      <c r="L25" s="32" t="s">
        <v>64</v>
      </c>
      <c r="M25" s="32" t="s">
        <v>84</v>
      </c>
      <c r="N25" s="32" t="s">
        <v>84</v>
      </c>
      <c r="O25" s="32" t="s">
        <v>84</v>
      </c>
      <c r="P25" s="32" t="s">
        <v>84</v>
      </c>
      <c r="Q25" s="32" t="s">
        <v>64</v>
      </c>
      <c r="R25" s="32" t="s">
        <v>64</v>
      </c>
      <c r="S25" s="32" t="s">
        <v>64</v>
      </c>
      <c r="T25" s="32" t="s">
        <v>64</v>
      </c>
      <c r="U25" s="32" t="s">
        <v>64</v>
      </c>
      <c r="V25" s="32" t="s">
        <v>64</v>
      </c>
      <c r="W25" s="32" t="s">
        <v>84</v>
      </c>
      <c r="X25" s="32" t="s">
        <v>64</v>
      </c>
      <c r="Y25" s="32" t="s">
        <v>84</v>
      </c>
      <c r="Z25" s="32" t="s">
        <v>101</v>
      </c>
      <c r="AA25" s="32" t="s">
        <v>101</v>
      </c>
      <c r="AB25" s="32" t="s">
        <v>101</v>
      </c>
      <c r="AC25" s="32" t="s">
        <v>101</v>
      </c>
      <c r="AD25" s="32" t="s">
        <v>101</v>
      </c>
      <c r="AE25" s="32" t="s">
        <v>101</v>
      </c>
      <c r="AF25" s="32" t="s">
        <v>66</v>
      </c>
      <c r="AG25" s="32" t="s">
        <v>101</v>
      </c>
      <c r="AH25" s="32" t="s">
        <v>66</v>
      </c>
      <c r="AI25" s="32" t="s">
        <v>79</v>
      </c>
      <c r="AJ25" s="32" t="s">
        <v>101</v>
      </c>
      <c r="AK25" s="32" t="s">
        <v>101</v>
      </c>
      <c r="AL25" s="32" t="s">
        <v>66</v>
      </c>
      <c r="AM25" s="32" t="s">
        <v>101</v>
      </c>
      <c r="AN25" s="32" t="s">
        <v>66</v>
      </c>
      <c r="AO25" s="32" t="s">
        <v>66</v>
      </c>
      <c r="AP25" s="32" t="s">
        <v>85</v>
      </c>
      <c r="AQ25" s="32" t="s">
        <v>119</v>
      </c>
      <c r="AR25" s="32" t="s">
        <v>86</v>
      </c>
      <c r="AS25" s="32" t="s">
        <v>223</v>
      </c>
      <c r="AT25" s="32" t="s">
        <v>69</v>
      </c>
      <c r="AU25" s="32" t="s">
        <v>70</v>
      </c>
      <c r="AV25" s="32" t="s">
        <v>132</v>
      </c>
      <c r="AW25" s="32" t="s">
        <v>73</v>
      </c>
      <c r="AX25" s="32" t="s">
        <v>73</v>
      </c>
      <c r="AY25" s="32" t="s">
        <v>72</v>
      </c>
      <c r="AZ25" s="32" t="s">
        <v>72</v>
      </c>
      <c r="BA25" s="32" t="s">
        <v>73</v>
      </c>
      <c r="BB25" s="32" t="s">
        <v>73</v>
      </c>
      <c r="BC25" s="32" t="s">
        <v>73</v>
      </c>
      <c r="BD25" s="32"/>
      <c r="BE25" s="32" t="s">
        <v>73</v>
      </c>
      <c r="BF25" s="32"/>
      <c r="BG25" s="32"/>
      <c r="BH25" s="32"/>
      <c r="BI25" s="32"/>
      <c r="BJ25" s="32"/>
      <c r="BK25" s="32"/>
      <c r="BL25" s="32"/>
    </row>
    <row r="26" spans="1:64" x14ac:dyDescent="0.25">
      <c r="A26" s="57">
        <v>45574.391894236112</v>
      </c>
      <c r="B26" s="32" t="s">
        <v>904</v>
      </c>
      <c r="C26" s="58" t="s">
        <v>905</v>
      </c>
      <c r="D26" s="59">
        <v>100</v>
      </c>
      <c r="E26" s="59">
        <v>0.25</v>
      </c>
      <c r="F26" s="32" t="s">
        <v>423</v>
      </c>
      <c r="G26" s="32" t="s">
        <v>76</v>
      </c>
      <c r="H26" s="32" t="s">
        <v>887</v>
      </c>
      <c r="I26" s="32" t="s">
        <v>63</v>
      </c>
      <c r="J26" s="32" t="s">
        <v>64</v>
      </c>
      <c r="K26" s="32" t="s">
        <v>78</v>
      </c>
      <c r="L26" s="32" t="s">
        <v>64</v>
      </c>
      <c r="M26" s="32" t="s">
        <v>78</v>
      </c>
      <c r="N26" s="32" t="s">
        <v>64</v>
      </c>
      <c r="O26" s="32" t="s">
        <v>64</v>
      </c>
      <c r="P26" s="32" t="s">
        <v>84</v>
      </c>
      <c r="Q26" s="32" t="s">
        <v>84</v>
      </c>
      <c r="R26" s="32" t="s">
        <v>64</v>
      </c>
      <c r="S26" s="32" t="s">
        <v>78</v>
      </c>
      <c r="T26" s="32" t="s">
        <v>64</v>
      </c>
      <c r="U26" s="32" t="s">
        <v>64</v>
      </c>
      <c r="V26" s="32" t="s">
        <v>84</v>
      </c>
      <c r="W26" s="32" t="s">
        <v>64</v>
      </c>
      <c r="X26" s="32" t="s">
        <v>78</v>
      </c>
      <c r="Y26" s="32" t="s">
        <v>64</v>
      </c>
      <c r="Z26" s="32" t="s">
        <v>66</v>
      </c>
      <c r="AA26" s="32" t="s">
        <v>65</v>
      </c>
      <c r="AB26" s="32" t="s">
        <v>66</v>
      </c>
      <c r="AC26" s="32" t="s">
        <v>65</v>
      </c>
      <c r="AD26" s="32" t="s">
        <v>66</v>
      </c>
      <c r="AE26" s="32" t="s">
        <v>66</v>
      </c>
      <c r="AF26" s="32" t="s">
        <v>66</v>
      </c>
      <c r="AG26" s="32" t="s">
        <v>66</v>
      </c>
      <c r="AH26" s="32" t="s">
        <v>66</v>
      </c>
      <c r="AI26" s="32" t="s">
        <v>79</v>
      </c>
      <c r="AJ26" s="32" t="s">
        <v>65</v>
      </c>
      <c r="AK26" s="32" t="s">
        <v>65</v>
      </c>
      <c r="AL26" s="32" t="s">
        <v>65</v>
      </c>
      <c r="AM26" s="32" t="s">
        <v>65</v>
      </c>
      <c r="AN26" s="32" t="s">
        <v>79</v>
      </c>
      <c r="AO26" s="32" t="s">
        <v>79</v>
      </c>
      <c r="AP26" s="32" t="s">
        <v>85</v>
      </c>
      <c r="AQ26" s="32" t="s">
        <v>85</v>
      </c>
      <c r="AR26" s="32" t="s">
        <v>86</v>
      </c>
      <c r="AS26" s="32" t="s">
        <v>137</v>
      </c>
      <c r="AT26" s="32" t="s">
        <v>69</v>
      </c>
      <c r="AU26" s="32" t="s">
        <v>93</v>
      </c>
      <c r="AV26" s="32" t="s">
        <v>71</v>
      </c>
      <c r="AW26" s="32" t="s">
        <v>72</v>
      </c>
      <c r="AX26" s="32" t="s">
        <v>63</v>
      </c>
      <c r="AY26" s="32" t="s">
        <v>72</v>
      </c>
      <c r="AZ26" s="32" t="s">
        <v>63</v>
      </c>
      <c r="BA26" s="32" t="s">
        <v>72</v>
      </c>
      <c r="BB26" s="32" t="s">
        <v>72</v>
      </c>
      <c r="BC26" s="32" t="s">
        <v>73</v>
      </c>
      <c r="BD26" s="32"/>
      <c r="BE26" s="32" t="s">
        <v>73</v>
      </c>
      <c r="BF26" s="32"/>
      <c r="BG26" s="32"/>
      <c r="BH26" s="32"/>
      <c r="BI26" s="32"/>
      <c r="BJ26" s="32"/>
      <c r="BK26" s="32"/>
      <c r="BL26" s="32"/>
    </row>
    <row r="27" spans="1:64" x14ac:dyDescent="0.25">
      <c r="A27" s="57">
        <v>45574.392633240743</v>
      </c>
      <c r="B27" s="32" t="s">
        <v>906</v>
      </c>
      <c r="C27" s="58" t="s">
        <v>907</v>
      </c>
      <c r="D27" s="59">
        <v>100</v>
      </c>
      <c r="E27" s="59">
        <v>0.28999999999999998</v>
      </c>
      <c r="F27" s="32" t="s">
        <v>423</v>
      </c>
      <c r="G27" s="32" t="s">
        <v>76</v>
      </c>
      <c r="H27" s="32" t="s">
        <v>908</v>
      </c>
      <c r="I27" s="32" t="s">
        <v>63</v>
      </c>
      <c r="J27" s="32" t="s">
        <v>64</v>
      </c>
      <c r="K27" s="32" t="s">
        <v>64</v>
      </c>
      <c r="L27" s="32" t="s">
        <v>64</v>
      </c>
      <c r="M27" s="32" t="s">
        <v>78</v>
      </c>
      <c r="N27" s="32" t="s">
        <v>64</v>
      </c>
      <c r="O27" s="32" t="s">
        <v>64</v>
      </c>
      <c r="P27" s="32" t="s">
        <v>84</v>
      </c>
      <c r="Q27" s="32" t="s">
        <v>64</v>
      </c>
      <c r="R27" s="32" t="s">
        <v>64</v>
      </c>
      <c r="S27" s="32" t="s">
        <v>64</v>
      </c>
      <c r="T27" s="32" t="s">
        <v>64</v>
      </c>
      <c r="U27" s="32" t="s">
        <v>84</v>
      </c>
      <c r="V27" s="32" t="s">
        <v>64</v>
      </c>
      <c r="W27" s="32" t="s">
        <v>84</v>
      </c>
      <c r="X27" s="32" t="s">
        <v>64</v>
      </c>
      <c r="Y27" s="32" t="s">
        <v>64</v>
      </c>
      <c r="Z27" s="32" t="s">
        <v>66</v>
      </c>
      <c r="AA27" s="32" t="s">
        <v>65</v>
      </c>
      <c r="AB27" s="32" t="s">
        <v>66</v>
      </c>
      <c r="AC27" s="32" t="s">
        <v>79</v>
      </c>
      <c r="AD27" s="32" t="s">
        <v>66</v>
      </c>
      <c r="AE27" s="32" t="s">
        <v>65</v>
      </c>
      <c r="AF27" s="32" t="s">
        <v>66</v>
      </c>
      <c r="AG27" s="32" t="s">
        <v>66</v>
      </c>
      <c r="AH27" s="32" t="s">
        <v>66</v>
      </c>
      <c r="AI27" s="32" t="s">
        <v>79</v>
      </c>
      <c r="AJ27" s="32" t="s">
        <v>65</v>
      </c>
      <c r="AK27" s="32" t="s">
        <v>65</v>
      </c>
      <c r="AL27" s="32" t="s">
        <v>65</v>
      </c>
      <c r="AM27" s="32" t="s">
        <v>65</v>
      </c>
      <c r="AN27" s="32" t="s">
        <v>65</v>
      </c>
      <c r="AO27" s="32" t="s">
        <v>66</v>
      </c>
      <c r="AP27" s="32" t="s">
        <v>67</v>
      </c>
      <c r="AQ27" s="32" t="s">
        <v>67</v>
      </c>
      <c r="AR27" s="32" t="s">
        <v>86</v>
      </c>
      <c r="AS27" s="32" t="s">
        <v>120</v>
      </c>
      <c r="AT27" s="32" t="s">
        <v>69</v>
      </c>
      <c r="AU27" s="32" t="s">
        <v>85</v>
      </c>
      <c r="AV27" s="32" t="s">
        <v>71</v>
      </c>
      <c r="AW27" s="32" t="s">
        <v>72</v>
      </c>
      <c r="AX27" s="32" t="s">
        <v>73</v>
      </c>
      <c r="AY27" s="32" t="s">
        <v>73</v>
      </c>
      <c r="AZ27" s="32" t="s">
        <v>63</v>
      </c>
      <c r="BA27" s="32" t="s">
        <v>73</v>
      </c>
      <c r="BB27" s="32" t="s">
        <v>72</v>
      </c>
      <c r="BC27" s="32" t="s">
        <v>73</v>
      </c>
      <c r="BD27" s="32"/>
      <c r="BE27" s="32" t="s">
        <v>73</v>
      </c>
      <c r="BF27" s="32"/>
      <c r="BG27" s="32"/>
      <c r="BH27" s="32"/>
      <c r="BI27" s="32"/>
      <c r="BJ27" s="32"/>
      <c r="BK27" s="32"/>
      <c r="BL27" s="32"/>
    </row>
    <row r="28" spans="1:64" x14ac:dyDescent="0.25">
      <c r="A28" s="57">
        <v>45574.3961834375</v>
      </c>
      <c r="B28" s="32" t="s">
        <v>909</v>
      </c>
      <c r="C28" s="58" t="s">
        <v>910</v>
      </c>
      <c r="D28" s="59">
        <v>100</v>
      </c>
      <c r="E28" s="59">
        <v>0.33</v>
      </c>
      <c r="F28" s="32" t="s">
        <v>423</v>
      </c>
      <c r="G28" s="32" t="s">
        <v>76</v>
      </c>
      <c r="H28" s="32" t="s">
        <v>849</v>
      </c>
      <c r="I28" s="32" t="s">
        <v>63</v>
      </c>
      <c r="J28" s="32" t="s">
        <v>64</v>
      </c>
      <c r="K28" s="32" t="s">
        <v>64</v>
      </c>
      <c r="L28" s="32" t="s">
        <v>64</v>
      </c>
      <c r="M28" s="32" t="s">
        <v>84</v>
      </c>
      <c r="N28" s="32" t="s">
        <v>64</v>
      </c>
      <c r="O28" s="32" t="s">
        <v>84</v>
      </c>
      <c r="P28" s="32" t="s">
        <v>78</v>
      </c>
      <c r="Q28" s="32" t="s">
        <v>64</v>
      </c>
      <c r="R28" s="32" t="s">
        <v>64</v>
      </c>
      <c r="S28" s="32" t="s">
        <v>64</v>
      </c>
      <c r="T28" s="32" t="s">
        <v>64</v>
      </c>
      <c r="U28" s="32" t="s">
        <v>64</v>
      </c>
      <c r="V28" s="32" t="s">
        <v>64</v>
      </c>
      <c r="W28" s="32" t="s">
        <v>78</v>
      </c>
      <c r="X28" s="32" t="s">
        <v>84</v>
      </c>
      <c r="Y28" s="32" t="s">
        <v>64</v>
      </c>
      <c r="Z28" s="32" t="s">
        <v>65</v>
      </c>
      <c r="AA28" s="32" t="s">
        <v>65</v>
      </c>
      <c r="AB28" s="32" t="s">
        <v>65</v>
      </c>
      <c r="AC28" s="32" t="s">
        <v>65</v>
      </c>
      <c r="AD28" s="32" t="s">
        <v>65</v>
      </c>
      <c r="AE28" s="32" t="s">
        <v>65</v>
      </c>
      <c r="AF28" s="32" t="s">
        <v>65</v>
      </c>
      <c r="AG28" s="32" t="s">
        <v>65</v>
      </c>
      <c r="AH28" s="32" t="s">
        <v>66</v>
      </c>
      <c r="AI28" s="32" t="s">
        <v>101</v>
      </c>
      <c r="AJ28" s="32" t="s">
        <v>65</v>
      </c>
      <c r="AK28" s="32" t="s">
        <v>65</v>
      </c>
      <c r="AL28" s="32" t="s">
        <v>65</v>
      </c>
      <c r="AM28" s="32" t="s">
        <v>101</v>
      </c>
      <c r="AN28" s="32" t="s">
        <v>65</v>
      </c>
      <c r="AO28" s="32" t="s">
        <v>66</v>
      </c>
      <c r="AP28" s="32" t="s">
        <v>85</v>
      </c>
      <c r="AQ28" s="32" t="s">
        <v>85</v>
      </c>
      <c r="AR28" s="32" t="s">
        <v>86</v>
      </c>
      <c r="AS28" s="32" t="s">
        <v>81</v>
      </c>
      <c r="AT28" s="32" t="s">
        <v>69</v>
      </c>
      <c r="AU28" s="32" t="s">
        <v>80</v>
      </c>
      <c r="AV28" s="32" t="s">
        <v>132</v>
      </c>
      <c r="AW28" s="32" t="s">
        <v>73</v>
      </c>
      <c r="AX28" s="32" t="s">
        <v>73</v>
      </c>
      <c r="AY28" s="32" t="s">
        <v>72</v>
      </c>
      <c r="AZ28" s="32" t="s">
        <v>72</v>
      </c>
      <c r="BA28" s="32" t="s">
        <v>73</v>
      </c>
      <c r="BB28" s="32" t="s">
        <v>73</v>
      </c>
      <c r="BC28" s="32" t="s">
        <v>73</v>
      </c>
      <c r="BD28" s="32"/>
      <c r="BE28" s="32" t="s">
        <v>73</v>
      </c>
      <c r="BF28" s="32"/>
      <c r="BG28" s="32"/>
      <c r="BH28" s="32"/>
      <c r="BI28" s="32"/>
      <c r="BJ28" s="32"/>
      <c r="BK28" s="32"/>
      <c r="BL28" s="32"/>
    </row>
    <row r="29" spans="1:64" x14ac:dyDescent="0.25">
      <c r="A29" s="57">
        <v>45574.396375138887</v>
      </c>
      <c r="B29" s="32" t="s">
        <v>911</v>
      </c>
      <c r="C29" s="58" t="s">
        <v>912</v>
      </c>
      <c r="D29" s="59">
        <v>32.14</v>
      </c>
      <c r="E29" s="59">
        <v>0.28999999999999998</v>
      </c>
      <c r="F29" s="32" t="s">
        <v>114</v>
      </c>
      <c r="G29" s="32" t="s">
        <v>76</v>
      </c>
      <c r="H29" s="32" t="s">
        <v>846</v>
      </c>
      <c r="I29" s="32" t="s">
        <v>63</v>
      </c>
      <c r="J29" s="32" t="s">
        <v>78</v>
      </c>
      <c r="K29" s="32" t="s">
        <v>78</v>
      </c>
      <c r="L29" s="32" t="s">
        <v>78</v>
      </c>
      <c r="M29" s="32" t="s">
        <v>84</v>
      </c>
      <c r="N29" s="32" t="s">
        <v>64</v>
      </c>
      <c r="O29" s="32" t="s">
        <v>64</v>
      </c>
      <c r="P29" s="32" t="s">
        <v>64</v>
      </c>
      <c r="Q29" s="32" t="s">
        <v>64</v>
      </c>
      <c r="R29" s="32" t="s">
        <v>64</v>
      </c>
      <c r="S29" s="32" t="s">
        <v>84</v>
      </c>
      <c r="T29" s="32" t="s">
        <v>84</v>
      </c>
      <c r="U29" s="32" t="s">
        <v>64</v>
      </c>
      <c r="V29" s="32" t="s">
        <v>84</v>
      </c>
      <c r="W29" s="32" t="s">
        <v>64</v>
      </c>
      <c r="X29" s="32" t="s">
        <v>84</v>
      </c>
      <c r="Y29" s="32" t="s">
        <v>64</v>
      </c>
      <c r="Z29" s="32" t="s">
        <v>65</v>
      </c>
      <c r="AA29" s="32" t="s">
        <v>65</v>
      </c>
      <c r="AB29" s="32" t="s">
        <v>66</v>
      </c>
      <c r="AC29" s="32" t="s">
        <v>65</v>
      </c>
      <c r="AD29" s="32" t="s">
        <v>65</v>
      </c>
      <c r="AE29" s="32" t="s">
        <v>65</v>
      </c>
      <c r="AF29" s="32" t="s">
        <v>65</v>
      </c>
      <c r="AG29" s="32" t="s">
        <v>65</v>
      </c>
      <c r="AH29" s="32" t="s">
        <v>65</v>
      </c>
      <c r="AI29" s="32" t="s">
        <v>65</v>
      </c>
      <c r="AJ29" s="32" t="s">
        <v>65</v>
      </c>
      <c r="AK29" s="32" t="s">
        <v>65</v>
      </c>
      <c r="AL29" s="32" t="s">
        <v>66</v>
      </c>
      <c r="AM29" s="32" t="s">
        <v>66</v>
      </c>
      <c r="AN29" s="32" t="s">
        <v>66</v>
      </c>
      <c r="AO29" s="32" t="s">
        <v>66</v>
      </c>
      <c r="AP29" s="32" t="s">
        <v>85</v>
      </c>
      <c r="AQ29" s="32" t="s">
        <v>85</v>
      </c>
      <c r="AR29" s="32" t="s">
        <v>63</v>
      </c>
      <c r="AS29" s="32" t="s">
        <v>68</v>
      </c>
      <c r="AT29" s="32" t="s">
        <v>87</v>
      </c>
      <c r="AU29" s="32" t="s">
        <v>67</v>
      </c>
      <c r="AV29" s="32" t="s">
        <v>80</v>
      </c>
      <c r="AW29" s="32" t="s">
        <v>73</v>
      </c>
      <c r="AX29" s="32" t="s">
        <v>73</v>
      </c>
      <c r="AY29" s="32" t="s">
        <v>72</v>
      </c>
      <c r="AZ29" s="32" t="s">
        <v>72</v>
      </c>
      <c r="BA29" s="32" t="s">
        <v>73</v>
      </c>
      <c r="BB29" s="32" t="s">
        <v>73</v>
      </c>
      <c r="BC29" s="32" t="s">
        <v>73</v>
      </c>
      <c r="BD29" s="32"/>
      <c r="BE29" s="32" t="s">
        <v>73</v>
      </c>
      <c r="BF29" s="32"/>
      <c r="BG29" s="32"/>
      <c r="BH29" s="32"/>
      <c r="BI29" s="32"/>
      <c r="BJ29" s="32"/>
      <c r="BK29" s="32"/>
      <c r="BL29" s="32"/>
    </row>
    <row r="30" spans="1:64" x14ac:dyDescent="0.25">
      <c r="A30" s="57">
        <v>45574.396404282408</v>
      </c>
      <c r="B30" s="32" t="s">
        <v>913</v>
      </c>
      <c r="C30" s="58" t="s">
        <v>914</v>
      </c>
      <c r="D30" s="59">
        <v>16.899999999999999</v>
      </c>
      <c r="E30" s="59">
        <v>0.25</v>
      </c>
      <c r="F30" s="32" t="s">
        <v>423</v>
      </c>
      <c r="G30" s="32" t="s">
        <v>76</v>
      </c>
      <c r="H30" s="32" t="s">
        <v>863</v>
      </c>
      <c r="I30" s="32" t="s">
        <v>73</v>
      </c>
      <c r="J30" s="32" t="s">
        <v>64</v>
      </c>
      <c r="K30" s="32" t="s">
        <v>64</v>
      </c>
      <c r="L30" s="32" t="s">
        <v>64</v>
      </c>
      <c r="M30" s="32" t="s">
        <v>64</v>
      </c>
      <c r="N30" s="32" t="s">
        <v>64</v>
      </c>
      <c r="O30" s="32" t="s">
        <v>78</v>
      </c>
      <c r="P30" s="32" t="s">
        <v>84</v>
      </c>
      <c r="Q30" s="32" t="s">
        <v>64</v>
      </c>
      <c r="R30" s="32" t="s">
        <v>64</v>
      </c>
      <c r="S30" s="32" t="s">
        <v>64</v>
      </c>
      <c r="T30" s="32" t="s">
        <v>78</v>
      </c>
      <c r="U30" s="32" t="s">
        <v>78</v>
      </c>
      <c r="V30" s="32" t="s">
        <v>64</v>
      </c>
      <c r="W30" s="32" t="s">
        <v>64</v>
      </c>
      <c r="X30" s="32" t="s">
        <v>64</v>
      </c>
      <c r="Y30" s="32" t="s">
        <v>64</v>
      </c>
      <c r="Z30" s="32" t="s">
        <v>66</v>
      </c>
      <c r="AA30" s="32" t="s">
        <v>65</v>
      </c>
      <c r="AB30" s="32" t="s">
        <v>66</v>
      </c>
      <c r="AC30" s="32" t="s">
        <v>65</v>
      </c>
      <c r="AD30" s="32" t="s">
        <v>66</v>
      </c>
      <c r="AE30" s="32" t="s">
        <v>65</v>
      </c>
      <c r="AF30" s="32" t="s">
        <v>66</v>
      </c>
      <c r="AG30" s="32" t="s">
        <v>65</v>
      </c>
      <c r="AH30" s="32" t="s">
        <v>66</v>
      </c>
      <c r="AI30" s="32" t="s">
        <v>101</v>
      </c>
      <c r="AJ30" s="32" t="s">
        <v>65</v>
      </c>
      <c r="AK30" s="32" t="s">
        <v>66</v>
      </c>
      <c r="AL30" s="32" t="s">
        <v>65</v>
      </c>
      <c r="AM30" s="32" t="s">
        <v>65</v>
      </c>
      <c r="AN30" s="32" t="s">
        <v>66</v>
      </c>
      <c r="AO30" s="32" t="s">
        <v>66</v>
      </c>
      <c r="AP30" s="32" t="s">
        <v>67</v>
      </c>
      <c r="AQ30" s="32" t="s">
        <v>80</v>
      </c>
      <c r="AR30" s="32" t="s">
        <v>86</v>
      </c>
      <c r="AS30" s="32" t="s">
        <v>115</v>
      </c>
      <c r="AT30" s="32" t="s">
        <v>69</v>
      </c>
      <c r="AU30" s="32" t="s">
        <v>70</v>
      </c>
      <c r="AV30" s="32" t="s">
        <v>132</v>
      </c>
      <c r="AW30" s="32" t="s">
        <v>73</v>
      </c>
      <c r="AX30" s="32" t="s">
        <v>72</v>
      </c>
      <c r="AY30" s="32" t="s">
        <v>63</v>
      </c>
      <c r="AZ30" s="32" t="s">
        <v>63</v>
      </c>
      <c r="BA30" s="32" t="s">
        <v>63</v>
      </c>
      <c r="BB30" s="32" t="s">
        <v>72</v>
      </c>
      <c r="BC30" s="32" t="s">
        <v>73</v>
      </c>
      <c r="BD30" s="32"/>
      <c r="BE30" s="32" t="s">
        <v>73</v>
      </c>
      <c r="BF30" s="32"/>
      <c r="BG30" s="32"/>
      <c r="BH30" s="32"/>
      <c r="BI30" s="32"/>
      <c r="BJ30" s="32"/>
      <c r="BK30" s="32"/>
      <c r="BL30" s="32"/>
    </row>
    <row r="31" spans="1:64" x14ac:dyDescent="0.25">
      <c r="A31" s="57">
        <v>45574.398962037041</v>
      </c>
      <c r="B31" s="32" t="s">
        <v>915</v>
      </c>
      <c r="C31" s="58" t="s">
        <v>916</v>
      </c>
      <c r="D31" s="59">
        <v>62.5</v>
      </c>
      <c r="E31" s="59">
        <v>0.28999999999999998</v>
      </c>
      <c r="F31" s="32" t="s">
        <v>114</v>
      </c>
      <c r="G31" s="32" t="s">
        <v>76</v>
      </c>
      <c r="H31" s="32" t="s">
        <v>846</v>
      </c>
      <c r="I31" s="32" t="s">
        <v>73</v>
      </c>
      <c r="J31" s="32" t="s">
        <v>64</v>
      </c>
      <c r="K31" s="32" t="s">
        <v>64</v>
      </c>
      <c r="L31" s="32" t="s">
        <v>64</v>
      </c>
      <c r="M31" s="32" t="s">
        <v>78</v>
      </c>
      <c r="N31" s="32" t="s">
        <v>64</v>
      </c>
      <c r="O31" s="32" t="s">
        <v>64</v>
      </c>
      <c r="P31" s="32" t="s">
        <v>64</v>
      </c>
      <c r="Q31" s="32" t="s">
        <v>64</v>
      </c>
      <c r="R31" s="32" t="s">
        <v>64</v>
      </c>
      <c r="S31" s="32" t="s">
        <v>64</v>
      </c>
      <c r="T31" s="32" t="s">
        <v>64</v>
      </c>
      <c r="U31" s="32" t="s">
        <v>64</v>
      </c>
      <c r="V31" s="32" t="s">
        <v>64</v>
      </c>
      <c r="W31" s="32" t="s">
        <v>64</v>
      </c>
      <c r="X31" s="32" t="s">
        <v>64</v>
      </c>
      <c r="Y31" s="32" t="s">
        <v>64</v>
      </c>
      <c r="Z31" s="32" t="s">
        <v>65</v>
      </c>
      <c r="AA31" s="32" t="s">
        <v>65</v>
      </c>
      <c r="AB31" s="32" t="s">
        <v>65</v>
      </c>
      <c r="AC31" s="32" t="s">
        <v>65</v>
      </c>
      <c r="AD31" s="32" t="s">
        <v>65</v>
      </c>
      <c r="AE31" s="32" t="s">
        <v>65</v>
      </c>
      <c r="AF31" s="32" t="s">
        <v>65</v>
      </c>
      <c r="AG31" s="32" t="s">
        <v>65</v>
      </c>
      <c r="AH31" s="32" t="s">
        <v>65</v>
      </c>
      <c r="AI31" s="32" t="s">
        <v>79</v>
      </c>
      <c r="AJ31" s="32" t="s">
        <v>65</v>
      </c>
      <c r="AK31" s="32" t="s">
        <v>65</v>
      </c>
      <c r="AL31" s="32" t="s">
        <v>65</v>
      </c>
      <c r="AM31" s="32" t="s">
        <v>65</v>
      </c>
      <c r="AN31" s="32" t="s">
        <v>65</v>
      </c>
      <c r="AO31" s="32" t="s">
        <v>65</v>
      </c>
      <c r="AP31" s="32" t="s">
        <v>67</v>
      </c>
      <c r="AQ31" s="32" t="s">
        <v>67</v>
      </c>
      <c r="AR31" s="32" t="s">
        <v>63</v>
      </c>
      <c r="AS31" s="32" t="s">
        <v>120</v>
      </c>
      <c r="AT31" s="32" t="s">
        <v>87</v>
      </c>
      <c r="AU31" s="32" t="s">
        <v>70</v>
      </c>
      <c r="AV31" s="32" t="s">
        <v>71</v>
      </c>
      <c r="AW31" s="32" t="s">
        <v>72</v>
      </c>
      <c r="AX31" s="32" t="s">
        <v>72</v>
      </c>
      <c r="AY31" s="32" t="s">
        <v>63</v>
      </c>
      <c r="AZ31" s="32" t="s">
        <v>63</v>
      </c>
      <c r="BA31" s="32" t="s">
        <v>72</v>
      </c>
      <c r="BB31" s="32" t="s">
        <v>73</v>
      </c>
      <c r="BC31" s="32" t="s">
        <v>73</v>
      </c>
      <c r="BD31" s="32"/>
      <c r="BE31" s="32" t="s">
        <v>73</v>
      </c>
      <c r="BF31" s="32"/>
      <c r="BG31" s="32"/>
      <c r="BH31" s="32"/>
      <c r="BI31" s="32"/>
      <c r="BJ31" s="32"/>
      <c r="BK31" s="32"/>
      <c r="BL31" s="32"/>
    </row>
    <row r="32" spans="1:64" x14ac:dyDescent="0.25">
      <c r="A32" s="57">
        <v>45574.400678958336</v>
      </c>
      <c r="B32" s="32" t="s">
        <v>917</v>
      </c>
      <c r="C32" s="58" t="s">
        <v>918</v>
      </c>
      <c r="D32" s="59">
        <v>5.4</v>
      </c>
      <c r="E32" s="59">
        <v>0.17</v>
      </c>
      <c r="F32" s="32" t="s">
        <v>114</v>
      </c>
      <c r="G32" s="32" t="s">
        <v>76</v>
      </c>
      <c r="H32" s="32" t="s">
        <v>887</v>
      </c>
      <c r="I32" s="32" t="s">
        <v>63</v>
      </c>
      <c r="J32" s="32" t="s">
        <v>64</v>
      </c>
      <c r="K32" s="32" t="s">
        <v>64</v>
      </c>
      <c r="L32" s="32" t="s">
        <v>64</v>
      </c>
      <c r="M32" s="32" t="s">
        <v>84</v>
      </c>
      <c r="N32" s="32" t="s">
        <v>64</v>
      </c>
      <c r="O32" s="32" t="s">
        <v>64</v>
      </c>
      <c r="P32" s="32" t="s">
        <v>84</v>
      </c>
      <c r="Q32" s="32" t="s">
        <v>64</v>
      </c>
      <c r="R32" s="32" t="s">
        <v>64</v>
      </c>
      <c r="S32" s="32" t="s">
        <v>64</v>
      </c>
      <c r="T32" s="32" t="s">
        <v>64</v>
      </c>
      <c r="U32" s="32" t="s">
        <v>84</v>
      </c>
      <c r="V32" s="32" t="s">
        <v>64</v>
      </c>
      <c r="W32" s="32" t="s">
        <v>64</v>
      </c>
      <c r="X32" s="32" t="s">
        <v>84</v>
      </c>
      <c r="Y32" s="32" t="s">
        <v>64</v>
      </c>
      <c r="Z32" s="32" t="s">
        <v>66</v>
      </c>
      <c r="AA32" s="32" t="s">
        <v>66</v>
      </c>
      <c r="AB32" s="32" t="s">
        <v>65</v>
      </c>
      <c r="AC32" s="32" t="s">
        <v>66</v>
      </c>
      <c r="AD32" s="32" t="s">
        <v>66</v>
      </c>
      <c r="AE32" s="32" t="s">
        <v>66</v>
      </c>
      <c r="AF32" s="32" t="s">
        <v>66</v>
      </c>
      <c r="AG32" s="32" t="s">
        <v>66</v>
      </c>
      <c r="AH32" s="32" t="s">
        <v>66</v>
      </c>
      <c r="AI32" s="32" t="s">
        <v>79</v>
      </c>
      <c r="AJ32" s="32" t="s">
        <v>66</v>
      </c>
      <c r="AK32" s="32" t="s">
        <v>66</v>
      </c>
      <c r="AL32" s="32" t="s">
        <v>66</v>
      </c>
      <c r="AM32" s="32" t="s">
        <v>65</v>
      </c>
      <c r="AN32" s="32" t="s">
        <v>66</v>
      </c>
      <c r="AO32" s="32" t="s">
        <v>66</v>
      </c>
      <c r="AP32" s="32" t="s">
        <v>67</v>
      </c>
      <c r="AQ32" s="32" t="s">
        <v>67</v>
      </c>
      <c r="AR32" s="32" t="s">
        <v>63</v>
      </c>
      <c r="AS32" s="32" t="s">
        <v>919</v>
      </c>
      <c r="AT32" s="32" t="s">
        <v>87</v>
      </c>
      <c r="AU32" s="32" t="s">
        <v>70</v>
      </c>
      <c r="AV32" s="32" t="s">
        <v>132</v>
      </c>
      <c r="AW32" s="32" t="s">
        <v>73</v>
      </c>
      <c r="AX32" s="32" t="s">
        <v>73</v>
      </c>
      <c r="AY32" s="32" t="s">
        <v>73</v>
      </c>
      <c r="AZ32" s="32" t="s">
        <v>73</v>
      </c>
      <c r="BA32" s="32" t="s">
        <v>72</v>
      </c>
      <c r="BB32" s="32" t="s">
        <v>73</v>
      </c>
      <c r="BC32" s="32" t="s">
        <v>73</v>
      </c>
      <c r="BD32" s="32"/>
      <c r="BE32" s="32" t="s">
        <v>73</v>
      </c>
      <c r="BF32" s="32"/>
      <c r="BG32" s="32"/>
      <c r="BH32" s="32"/>
      <c r="BI32" s="32"/>
      <c r="BJ32" s="32"/>
      <c r="BK32" s="32"/>
      <c r="BL32" s="32"/>
    </row>
    <row r="33" spans="1:64" x14ac:dyDescent="0.25">
      <c r="A33" s="57">
        <v>45574.402273946762</v>
      </c>
      <c r="B33" s="32" t="s">
        <v>920</v>
      </c>
      <c r="C33" s="58" t="s">
        <v>921</v>
      </c>
      <c r="D33" s="59">
        <v>62.5</v>
      </c>
      <c r="E33" s="59">
        <v>0.42</v>
      </c>
      <c r="F33" s="32" t="s">
        <v>114</v>
      </c>
      <c r="G33" s="32" t="s">
        <v>539</v>
      </c>
      <c r="H33" s="32" t="s">
        <v>922</v>
      </c>
      <c r="I33" s="32" t="s">
        <v>63</v>
      </c>
      <c r="J33" s="32" t="s">
        <v>78</v>
      </c>
      <c r="K33" s="32" t="s">
        <v>78</v>
      </c>
      <c r="L33" s="32" t="s">
        <v>78</v>
      </c>
      <c r="M33" s="32" t="s">
        <v>64</v>
      </c>
      <c r="N33" s="32" t="s">
        <v>64</v>
      </c>
      <c r="O33" s="32" t="s">
        <v>84</v>
      </c>
      <c r="P33" s="32" t="s">
        <v>84</v>
      </c>
      <c r="Q33" s="32" t="s">
        <v>78</v>
      </c>
      <c r="R33" s="32" t="s">
        <v>64</v>
      </c>
      <c r="S33" s="32" t="s">
        <v>84</v>
      </c>
      <c r="T33" s="32" t="s">
        <v>64</v>
      </c>
      <c r="U33" s="32" t="s">
        <v>78</v>
      </c>
      <c r="V33" s="32" t="s">
        <v>64</v>
      </c>
      <c r="W33" s="32" t="s">
        <v>64</v>
      </c>
      <c r="X33" s="32" t="s">
        <v>64</v>
      </c>
      <c r="Y33" s="32" t="s">
        <v>78</v>
      </c>
      <c r="Z33" s="32" t="s">
        <v>79</v>
      </c>
      <c r="AA33" s="32" t="s">
        <v>66</v>
      </c>
      <c r="AB33" s="32" t="s">
        <v>101</v>
      </c>
      <c r="AC33" s="32" t="s">
        <v>65</v>
      </c>
      <c r="AD33" s="32" t="s">
        <v>66</v>
      </c>
      <c r="AE33" s="32" t="s">
        <v>65</v>
      </c>
      <c r="AF33" s="32" t="s">
        <v>65</v>
      </c>
      <c r="AG33" s="32" t="s">
        <v>65</v>
      </c>
      <c r="AH33" s="32" t="s">
        <v>79</v>
      </c>
      <c r="AI33" s="32" t="s">
        <v>101</v>
      </c>
      <c r="AJ33" s="32" t="s">
        <v>66</v>
      </c>
      <c r="AK33" s="32" t="s">
        <v>65</v>
      </c>
      <c r="AL33" s="32" t="s">
        <v>65</v>
      </c>
      <c r="AM33" s="32" t="s">
        <v>65</v>
      </c>
      <c r="AN33" s="32" t="s">
        <v>65</v>
      </c>
      <c r="AO33" s="32" t="s">
        <v>65</v>
      </c>
      <c r="AP33" s="32" t="s">
        <v>67</v>
      </c>
      <c r="AQ33" s="32" t="s">
        <v>67</v>
      </c>
      <c r="AR33" s="32" t="s">
        <v>63</v>
      </c>
      <c r="AS33" s="32" t="s">
        <v>81</v>
      </c>
      <c r="AT33" s="32" t="s">
        <v>169</v>
      </c>
      <c r="AU33" s="32" t="s">
        <v>70</v>
      </c>
      <c r="AV33" s="32" t="s">
        <v>71</v>
      </c>
      <c r="AW33" s="32" t="s">
        <v>73</v>
      </c>
      <c r="AX33" s="32" t="s">
        <v>72</v>
      </c>
      <c r="AY33" s="32" t="s">
        <v>72</v>
      </c>
      <c r="AZ33" s="32" t="s">
        <v>63</v>
      </c>
      <c r="BA33" s="32" t="s">
        <v>73</v>
      </c>
      <c r="BB33" s="32" t="s">
        <v>73</v>
      </c>
      <c r="BC33" s="32" t="s">
        <v>73</v>
      </c>
      <c r="BD33" s="32"/>
      <c r="BE33" s="32" t="s">
        <v>73</v>
      </c>
      <c r="BF33" s="32"/>
      <c r="BG33" s="32"/>
      <c r="BH33" s="32"/>
      <c r="BI33" s="32"/>
      <c r="BJ33" s="32"/>
      <c r="BK33" s="32"/>
      <c r="BL33" s="32"/>
    </row>
    <row r="34" spans="1:64" x14ac:dyDescent="0.25">
      <c r="A34" s="57">
        <v>45574.404956631945</v>
      </c>
      <c r="B34" s="32" t="s">
        <v>923</v>
      </c>
      <c r="C34" s="58" t="s">
        <v>924</v>
      </c>
      <c r="D34" s="59">
        <v>100</v>
      </c>
      <c r="E34" s="59">
        <v>1.38</v>
      </c>
      <c r="F34" s="32" t="s">
        <v>114</v>
      </c>
      <c r="G34" s="32" t="s">
        <v>539</v>
      </c>
      <c r="H34" s="32" t="s">
        <v>925</v>
      </c>
      <c r="I34" s="32" t="s">
        <v>63</v>
      </c>
      <c r="J34" s="32" t="s">
        <v>64</v>
      </c>
      <c r="K34" s="32" t="s">
        <v>84</v>
      </c>
      <c r="L34" s="32" t="s">
        <v>64</v>
      </c>
      <c r="M34" s="32" t="s">
        <v>64</v>
      </c>
      <c r="N34" s="32" t="s">
        <v>64</v>
      </c>
      <c r="O34" s="32" t="s">
        <v>84</v>
      </c>
      <c r="P34" s="32" t="s">
        <v>84</v>
      </c>
      <c r="Q34" s="32" t="s">
        <v>64</v>
      </c>
      <c r="R34" s="32" t="s">
        <v>64</v>
      </c>
      <c r="S34" s="32" t="s">
        <v>64</v>
      </c>
      <c r="T34" s="32" t="s">
        <v>84</v>
      </c>
      <c r="U34" s="32" t="s">
        <v>64</v>
      </c>
      <c r="V34" s="32" t="s">
        <v>64</v>
      </c>
      <c r="W34" s="32" t="s">
        <v>64</v>
      </c>
      <c r="X34" s="32" t="s">
        <v>64</v>
      </c>
      <c r="Y34" s="32" t="s">
        <v>64</v>
      </c>
      <c r="Z34" s="32" t="s">
        <v>79</v>
      </c>
      <c r="AA34" s="32" t="s">
        <v>66</v>
      </c>
      <c r="AB34" s="32" t="s">
        <v>65</v>
      </c>
      <c r="AC34" s="32" t="s">
        <v>65</v>
      </c>
      <c r="AD34" s="32" t="s">
        <v>65</v>
      </c>
      <c r="AE34" s="32" t="s">
        <v>66</v>
      </c>
      <c r="AF34" s="32" t="s">
        <v>66</v>
      </c>
      <c r="AG34" s="32" t="s">
        <v>66</v>
      </c>
      <c r="AH34" s="32" t="s">
        <v>65</v>
      </c>
      <c r="AI34" s="32" t="s">
        <v>79</v>
      </c>
      <c r="AJ34" s="32" t="s">
        <v>66</v>
      </c>
      <c r="AK34" s="32" t="s">
        <v>66</v>
      </c>
      <c r="AL34" s="32" t="s">
        <v>101</v>
      </c>
      <c r="AM34" s="32" t="s">
        <v>66</v>
      </c>
      <c r="AN34" s="32" t="s">
        <v>65</v>
      </c>
      <c r="AO34" s="32" t="s">
        <v>65</v>
      </c>
      <c r="AP34" s="32" t="s">
        <v>80</v>
      </c>
      <c r="AQ34" s="32" t="s">
        <v>80</v>
      </c>
      <c r="AR34" s="32" t="s">
        <v>63</v>
      </c>
      <c r="AS34" s="32" t="s">
        <v>81</v>
      </c>
      <c r="AT34" s="32" t="s">
        <v>87</v>
      </c>
      <c r="AU34" s="32" t="s">
        <v>67</v>
      </c>
      <c r="AV34" s="32" t="s">
        <v>469</v>
      </c>
      <c r="AW34" s="32" t="s">
        <v>73</v>
      </c>
      <c r="AX34" s="32" t="s">
        <v>63</v>
      </c>
      <c r="AY34" s="32" t="s">
        <v>63</v>
      </c>
      <c r="AZ34" s="32" t="s">
        <v>63</v>
      </c>
      <c r="BA34" s="32" t="s">
        <v>63</v>
      </c>
      <c r="BB34" s="32" t="s">
        <v>63</v>
      </c>
      <c r="BC34" s="32" t="s">
        <v>73</v>
      </c>
      <c r="BD34" s="32" t="s">
        <v>197</v>
      </c>
      <c r="BE34" s="32" t="s">
        <v>73</v>
      </c>
      <c r="BF34" s="32"/>
      <c r="BG34" s="32"/>
      <c r="BH34" s="32"/>
      <c r="BI34" s="32"/>
      <c r="BJ34" s="32"/>
      <c r="BK34" s="32"/>
      <c r="BL34" s="32"/>
    </row>
    <row r="35" spans="1:64" x14ac:dyDescent="0.25">
      <c r="A35" s="57">
        <v>45574.405944444443</v>
      </c>
      <c r="B35" s="32" t="s">
        <v>926</v>
      </c>
      <c r="C35" s="58" t="s">
        <v>927</v>
      </c>
      <c r="D35" s="59">
        <v>51.79</v>
      </c>
      <c r="E35" s="59">
        <v>0.25</v>
      </c>
      <c r="F35" s="32" t="s">
        <v>114</v>
      </c>
      <c r="G35" s="32" t="s">
        <v>539</v>
      </c>
      <c r="H35" s="32" t="s">
        <v>846</v>
      </c>
      <c r="I35" s="32" t="s">
        <v>63</v>
      </c>
      <c r="J35" s="32" t="s">
        <v>78</v>
      </c>
      <c r="K35" s="32" t="s">
        <v>78</v>
      </c>
      <c r="L35" s="32" t="s">
        <v>145</v>
      </c>
      <c r="M35" s="32" t="s">
        <v>78</v>
      </c>
      <c r="N35" s="32" t="s">
        <v>64</v>
      </c>
      <c r="O35" s="32" t="s">
        <v>78</v>
      </c>
      <c r="P35" s="32" t="s">
        <v>84</v>
      </c>
      <c r="Q35" s="32" t="s">
        <v>84</v>
      </c>
      <c r="R35" s="32" t="s">
        <v>78</v>
      </c>
      <c r="S35" s="32" t="s">
        <v>78</v>
      </c>
      <c r="T35" s="32" t="s">
        <v>78</v>
      </c>
      <c r="U35" s="32" t="s">
        <v>84</v>
      </c>
      <c r="V35" s="32" t="s">
        <v>84</v>
      </c>
      <c r="W35" s="32" t="s">
        <v>84</v>
      </c>
      <c r="X35" s="32" t="s">
        <v>64</v>
      </c>
      <c r="Y35" s="32" t="s">
        <v>84</v>
      </c>
      <c r="Z35" s="32" t="s">
        <v>66</v>
      </c>
      <c r="AA35" s="32" t="s">
        <v>79</v>
      </c>
      <c r="AB35" s="32" t="s">
        <v>66</v>
      </c>
      <c r="AC35" s="32" t="s">
        <v>79</v>
      </c>
      <c r="AD35" s="32" t="s">
        <v>79</v>
      </c>
      <c r="AE35" s="32" t="s">
        <v>66</v>
      </c>
      <c r="AF35" s="32" t="s">
        <v>79</v>
      </c>
      <c r="AG35" s="32" t="s">
        <v>66</v>
      </c>
      <c r="AH35" s="32" t="s">
        <v>66</v>
      </c>
      <c r="AI35" s="32" t="s">
        <v>66</v>
      </c>
      <c r="AJ35" s="32" t="s">
        <v>66</v>
      </c>
      <c r="AK35" s="32" t="s">
        <v>66</v>
      </c>
      <c r="AL35" s="32" t="s">
        <v>66</v>
      </c>
      <c r="AM35" s="32" t="s">
        <v>66</v>
      </c>
      <c r="AN35" s="32" t="s">
        <v>66</v>
      </c>
      <c r="AO35" s="32" t="s">
        <v>66</v>
      </c>
      <c r="AP35" s="32" t="s">
        <v>67</v>
      </c>
      <c r="AQ35" s="32" t="s">
        <v>119</v>
      </c>
      <c r="AR35" s="32" t="s">
        <v>86</v>
      </c>
      <c r="AS35" s="32" t="s">
        <v>68</v>
      </c>
      <c r="AT35" s="32" t="s">
        <v>69</v>
      </c>
      <c r="AU35" s="32" t="s">
        <v>70</v>
      </c>
      <c r="AV35" s="32" t="s">
        <v>132</v>
      </c>
      <c r="AW35" s="32" t="s">
        <v>73</v>
      </c>
      <c r="AX35" s="32" t="s">
        <v>73</v>
      </c>
      <c r="AY35" s="32" t="s">
        <v>63</v>
      </c>
      <c r="AZ35" s="32" t="s">
        <v>72</v>
      </c>
      <c r="BA35" s="32" t="s">
        <v>63</v>
      </c>
      <c r="BB35" s="32" t="s">
        <v>72</v>
      </c>
      <c r="BC35" s="32" t="s">
        <v>73</v>
      </c>
      <c r="BD35" s="32"/>
      <c r="BE35" s="32" t="s">
        <v>73</v>
      </c>
      <c r="BF35" s="32"/>
      <c r="BG35" s="32"/>
      <c r="BH35" s="32"/>
      <c r="BI35" s="32"/>
      <c r="BJ35" s="32"/>
      <c r="BK35" s="32"/>
      <c r="BL35" s="32"/>
    </row>
    <row r="36" spans="1:64" x14ac:dyDescent="0.25">
      <c r="A36" s="57">
        <v>45574.407758043977</v>
      </c>
      <c r="B36" s="32" t="s">
        <v>928</v>
      </c>
      <c r="C36" s="58" t="s">
        <v>929</v>
      </c>
      <c r="D36" s="59">
        <v>100</v>
      </c>
      <c r="E36" s="59">
        <v>1.29</v>
      </c>
      <c r="F36" s="32" t="s">
        <v>114</v>
      </c>
      <c r="G36" s="32" t="s">
        <v>76</v>
      </c>
      <c r="H36" s="32" t="s">
        <v>887</v>
      </c>
      <c r="I36" s="32" t="s">
        <v>63</v>
      </c>
      <c r="J36" s="32" t="s">
        <v>64</v>
      </c>
      <c r="K36" s="32" t="s">
        <v>78</v>
      </c>
      <c r="L36" s="32" t="s">
        <v>64</v>
      </c>
      <c r="M36" s="32" t="s">
        <v>84</v>
      </c>
      <c r="N36" s="32" t="s">
        <v>84</v>
      </c>
      <c r="O36" s="32" t="s">
        <v>64</v>
      </c>
      <c r="P36" s="32" t="s">
        <v>64</v>
      </c>
      <c r="Q36" s="32" t="s">
        <v>64</v>
      </c>
      <c r="R36" s="32" t="s">
        <v>64</v>
      </c>
      <c r="S36" s="32" t="s">
        <v>64</v>
      </c>
      <c r="T36" s="32" t="s">
        <v>64</v>
      </c>
      <c r="U36" s="32" t="s">
        <v>84</v>
      </c>
      <c r="V36" s="32" t="s">
        <v>84</v>
      </c>
      <c r="W36" s="32" t="s">
        <v>64</v>
      </c>
      <c r="X36" s="32" t="s">
        <v>84</v>
      </c>
      <c r="Y36" s="32" t="s">
        <v>64</v>
      </c>
      <c r="Z36" s="32" t="s">
        <v>66</v>
      </c>
      <c r="AA36" s="32" t="s">
        <v>65</v>
      </c>
      <c r="AB36" s="32" t="s">
        <v>65</v>
      </c>
      <c r="AC36" s="32" t="s">
        <v>66</v>
      </c>
      <c r="AD36" s="32" t="s">
        <v>66</v>
      </c>
      <c r="AE36" s="32" t="s">
        <v>65</v>
      </c>
      <c r="AF36" s="32" t="s">
        <v>65</v>
      </c>
      <c r="AG36" s="32" t="s">
        <v>66</v>
      </c>
      <c r="AH36" s="32" t="s">
        <v>66</v>
      </c>
      <c r="AI36" s="32" t="s">
        <v>66</v>
      </c>
      <c r="AJ36" s="32" t="s">
        <v>79</v>
      </c>
      <c r="AK36" s="32" t="s">
        <v>66</v>
      </c>
      <c r="AL36" s="32" t="s">
        <v>66</v>
      </c>
      <c r="AM36" s="32" t="s">
        <v>66</v>
      </c>
      <c r="AN36" s="32" t="s">
        <v>79</v>
      </c>
      <c r="AO36" s="32" t="s">
        <v>66</v>
      </c>
      <c r="AP36" s="32" t="s">
        <v>67</v>
      </c>
      <c r="AQ36" s="32" t="s">
        <v>67</v>
      </c>
      <c r="AR36" s="32" t="s">
        <v>86</v>
      </c>
      <c r="AS36" s="32" t="s">
        <v>68</v>
      </c>
      <c r="AT36" s="32" t="s">
        <v>169</v>
      </c>
      <c r="AU36" s="32" t="s">
        <v>93</v>
      </c>
      <c r="AV36" s="32" t="s">
        <v>71</v>
      </c>
      <c r="AW36" s="32" t="s">
        <v>72</v>
      </c>
      <c r="AX36" s="32" t="s">
        <v>63</v>
      </c>
      <c r="AY36" s="32" t="s">
        <v>63</v>
      </c>
      <c r="AZ36" s="32" t="s">
        <v>63</v>
      </c>
      <c r="BA36" s="32" t="s">
        <v>63</v>
      </c>
      <c r="BB36" s="32" t="s">
        <v>73</v>
      </c>
      <c r="BC36" s="32" t="s">
        <v>73</v>
      </c>
      <c r="BD36" s="32"/>
      <c r="BE36" s="32" t="s">
        <v>73</v>
      </c>
      <c r="BF36" s="32"/>
      <c r="BG36" s="32"/>
      <c r="BH36" s="32"/>
      <c r="BI36" s="32"/>
      <c r="BJ36" s="32"/>
      <c r="BK36" s="32"/>
      <c r="BL36" s="32"/>
    </row>
    <row r="37" spans="1:64" x14ac:dyDescent="0.25">
      <c r="A37" s="57">
        <v>45574.408856099537</v>
      </c>
      <c r="B37" s="32" t="s">
        <v>930</v>
      </c>
      <c r="C37" s="58" t="s">
        <v>931</v>
      </c>
      <c r="D37" s="59">
        <v>56.25</v>
      </c>
      <c r="E37" s="59">
        <v>0.5</v>
      </c>
      <c r="F37" s="32" t="s">
        <v>114</v>
      </c>
      <c r="G37" s="32" t="s">
        <v>76</v>
      </c>
      <c r="H37" s="32" t="s">
        <v>846</v>
      </c>
      <c r="I37" s="32" t="s">
        <v>63</v>
      </c>
      <c r="J37" s="32" t="s">
        <v>64</v>
      </c>
      <c r="K37" s="32" t="s">
        <v>64</v>
      </c>
      <c r="L37" s="32" t="s">
        <v>64</v>
      </c>
      <c r="M37" s="32" t="s">
        <v>84</v>
      </c>
      <c r="N37" s="32" t="s">
        <v>78</v>
      </c>
      <c r="O37" s="32" t="s">
        <v>64</v>
      </c>
      <c r="P37" s="32" t="s">
        <v>84</v>
      </c>
      <c r="Q37" s="32" t="s">
        <v>84</v>
      </c>
      <c r="R37" s="32" t="s">
        <v>64</v>
      </c>
      <c r="S37" s="32" t="s">
        <v>64</v>
      </c>
      <c r="T37" s="32" t="s">
        <v>64</v>
      </c>
      <c r="U37" s="32" t="s">
        <v>64</v>
      </c>
      <c r="V37" s="32" t="s">
        <v>64</v>
      </c>
      <c r="W37" s="32" t="s">
        <v>64</v>
      </c>
      <c r="X37" s="32" t="s">
        <v>64</v>
      </c>
      <c r="Y37" s="32" t="s">
        <v>84</v>
      </c>
      <c r="Z37" s="32" t="s">
        <v>66</v>
      </c>
      <c r="AA37" s="32" t="s">
        <v>65</v>
      </c>
      <c r="AB37" s="32" t="s">
        <v>66</v>
      </c>
      <c r="AC37" s="32" t="s">
        <v>66</v>
      </c>
      <c r="AD37" s="32" t="s">
        <v>65</v>
      </c>
      <c r="AE37" s="32" t="s">
        <v>66</v>
      </c>
      <c r="AF37" s="32" t="s">
        <v>66</v>
      </c>
      <c r="AG37" s="32" t="s">
        <v>66</v>
      </c>
      <c r="AH37" s="32" t="s">
        <v>66</v>
      </c>
      <c r="AI37" s="32" t="s">
        <v>66</v>
      </c>
      <c r="AJ37" s="32" t="s">
        <v>79</v>
      </c>
      <c r="AK37" s="32" t="s">
        <v>79</v>
      </c>
      <c r="AL37" s="32" t="s">
        <v>79</v>
      </c>
      <c r="AM37" s="32" t="s">
        <v>66</v>
      </c>
      <c r="AN37" s="32" t="s">
        <v>66</v>
      </c>
      <c r="AO37" s="32" t="s">
        <v>66</v>
      </c>
      <c r="AP37" s="32" t="s">
        <v>67</v>
      </c>
      <c r="AQ37" s="32" t="s">
        <v>67</v>
      </c>
      <c r="AR37" s="32" t="s">
        <v>63</v>
      </c>
      <c r="AS37" s="32" t="s">
        <v>68</v>
      </c>
      <c r="AT37" s="32" t="s">
        <v>69</v>
      </c>
      <c r="AU37" s="32" t="s">
        <v>70</v>
      </c>
      <c r="AV37" s="32" t="s">
        <v>71</v>
      </c>
      <c r="AW37" s="32" t="s">
        <v>72</v>
      </c>
      <c r="AX37" s="32" t="s">
        <v>73</v>
      </c>
      <c r="AY37" s="32" t="s">
        <v>63</v>
      </c>
      <c r="AZ37" s="32" t="s">
        <v>72</v>
      </c>
      <c r="BA37" s="32" t="s">
        <v>72</v>
      </c>
      <c r="BB37" s="32" t="s">
        <v>73</v>
      </c>
      <c r="BC37" s="32" t="s">
        <v>73</v>
      </c>
      <c r="BD37" s="32"/>
      <c r="BE37" s="32" t="s">
        <v>73</v>
      </c>
      <c r="BF37" s="32"/>
      <c r="BG37" s="32"/>
      <c r="BH37" s="32"/>
      <c r="BI37" s="32"/>
      <c r="BJ37" s="32"/>
      <c r="BK37" s="32"/>
      <c r="BL37" s="32"/>
    </row>
    <row r="38" spans="1:64" x14ac:dyDescent="0.25">
      <c r="A38" s="57">
        <v>45574.409002812499</v>
      </c>
      <c r="B38" s="32" t="s">
        <v>932</v>
      </c>
      <c r="C38" s="58" t="s">
        <v>933</v>
      </c>
      <c r="D38" s="59">
        <v>5.36</v>
      </c>
      <c r="E38" s="59">
        <v>0.25</v>
      </c>
      <c r="F38" s="32" t="s">
        <v>423</v>
      </c>
      <c r="G38" s="32" t="s">
        <v>76</v>
      </c>
      <c r="H38" s="32" t="s">
        <v>846</v>
      </c>
      <c r="I38" s="32" t="s">
        <v>73</v>
      </c>
      <c r="J38" s="32" t="s">
        <v>64</v>
      </c>
      <c r="K38" s="32" t="s">
        <v>64</v>
      </c>
      <c r="L38" s="32" t="s">
        <v>64</v>
      </c>
      <c r="M38" s="32" t="s">
        <v>78</v>
      </c>
      <c r="N38" s="32" t="s">
        <v>78</v>
      </c>
      <c r="O38" s="32" t="s">
        <v>64</v>
      </c>
      <c r="P38" s="32" t="s">
        <v>64</v>
      </c>
      <c r="Q38" s="32" t="s">
        <v>64</v>
      </c>
      <c r="R38" s="32" t="s">
        <v>64</v>
      </c>
      <c r="S38" s="32" t="s">
        <v>64</v>
      </c>
      <c r="T38" s="32" t="s">
        <v>64</v>
      </c>
      <c r="U38" s="32" t="s">
        <v>64</v>
      </c>
      <c r="V38" s="32" t="s">
        <v>64</v>
      </c>
      <c r="W38" s="32" t="s">
        <v>64</v>
      </c>
      <c r="X38" s="32" t="s">
        <v>64</v>
      </c>
      <c r="Y38" s="32" t="s">
        <v>64</v>
      </c>
      <c r="Z38" s="32" t="s">
        <v>65</v>
      </c>
      <c r="AA38" s="32" t="s">
        <v>65</v>
      </c>
      <c r="AB38" s="32" t="s">
        <v>65</v>
      </c>
      <c r="AC38" s="32" t="s">
        <v>65</v>
      </c>
      <c r="AD38" s="32" t="s">
        <v>65</v>
      </c>
      <c r="AE38" s="32" t="s">
        <v>65</v>
      </c>
      <c r="AF38" s="32" t="s">
        <v>65</v>
      </c>
      <c r="AG38" s="32" t="s">
        <v>65</v>
      </c>
      <c r="AH38" s="32" t="s">
        <v>65</v>
      </c>
      <c r="AI38" s="32" t="s">
        <v>101</v>
      </c>
      <c r="AJ38" s="32" t="s">
        <v>65</v>
      </c>
      <c r="AK38" s="32" t="s">
        <v>65</v>
      </c>
      <c r="AL38" s="32" t="s">
        <v>65</v>
      </c>
      <c r="AM38" s="32" t="s">
        <v>65</v>
      </c>
      <c r="AN38" s="32" t="s">
        <v>66</v>
      </c>
      <c r="AO38" s="32" t="s">
        <v>66</v>
      </c>
      <c r="AP38" s="32" t="s">
        <v>67</v>
      </c>
      <c r="AQ38" s="32" t="s">
        <v>67</v>
      </c>
      <c r="AR38" s="32" t="s">
        <v>63</v>
      </c>
      <c r="AS38" s="32" t="s">
        <v>68</v>
      </c>
      <c r="AT38" s="32" t="s">
        <v>69</v>
      </c>
      <c r="AU38" s="32" t="s">
        <v>80</v>
      </c>
      <c r="AV38" s="32" t="s">
        <v>80</v>
      </c>
      <c r="AW38" s="32" t="s">
        <v>63</v>
      </c>
      <c r="AX38" s="32" t="s">
        <v>72</v>
      </c>
      <c r="AY38" s="32" t="s">
        <v>63</v>
      </c>
      <c r="AZ38" s="32" t="s">
        <v>72</v>
      </c>
      <c r="BA38" s="32" t="s">
        <v>72</v>
      </c>
      <c r="BB38" s="32" t="s">
        <v>73</v>
      </c>
      <c r="BC38" s="32" t="s">
        <v>73</v>
      </c>
      <c r="BD38" s="32"/>
      <c r="BE38" s="32" t="s">
        <v>73</v>
      </c>
      <c r="BF38" s="32"/>
      <c r="BG38" s="32"/>
      <c r="BH38" s="32"/>
      <c r="BI38" s="32"/>
      <c r="BJ38" s="32"/>
      <c r="BK38" s="32"/>
      <c r="BL38" s="32"/>
    </row>
    <row r="39" spans="1:64" x14ac:dyDescent="0.25">
      <c r="A39" s="57">
        <v>45574.411478483795</v>
      </c>
      <c r="B39" s="32" t="s">
        <v>934</v>
      </c>
      <c r="C39" s="58" t="s">
        <v>935</v>
      </c>
      <c r="D39" s="59">
        <v>100</v>
      </c>
      <c r="E39" s="59">
        <v>1.1299999999999999</v>
      </c>
      <c r="F39" s="32" t="s">
        <v>114</v>
      </c>
      <c r="G39" s="32" t="s">
        <v>76</v>
      </c>
      <c r="H39" s="32" t="s">
        <v>849</v>
      </c>
      <c r="I39" s="32" t="s">
        <v>63</v>
      </c>
      <c r="J39" s="32" t="s">
        <v>64</v>
      </c>
      <c r="K39" s="32" t="s">
        <v>84</v>
      </c>
      <c r="L39" s="32" t="s">
        <v>64</v>
      </c>
      <c r="M39" s="32" t="s">
        <v>84</v>
      </c>
      <c r="N39" s="32" t="s">
        <v>64</v>
      </c>
      <c r="O39" s="32" t="s">
        <v>64</v>
      </c>
      <c r="P39" s="32" t="s">
        <v>84</v>
      </c>
      <c r="Q39" s="32" t="s">
        <v>84</v>
      </c>
      <c r="R39" s="32" t="s">
        <v>64</v>
      </c>
      <c r="S39" s="32" t="s">
        <v>64</v>
      </c>
      <c r="T39" s="32" t="s">
        <v>64</v>
      </c>
      <c r="U39" s="32" t="s">
        <v>84</v>
      </c>
      <c r="V39" s="32" t="s">
        <v>84</v>
      </c>
      <c r="W39" s="32" t="s">
        <v>84</v>
      </c>
      <c r="X39" s="32" t="s">
        <v>64</v>
      </c>
      <c r="Y39" s="32" t="s">
        <v>84</v>
      </c>
      <c r="Z39" s="32" t="s">
        <v>66</v>
      </c>
      <c r="AA39" s="32" t="s">
        <v>66</v>
      </c>
      <c r="AB39" s="32" t="s">
        <v>66</v>
      </c>
      <c r="AC39" s="32" t="s">
        <v>66</v>
      </c>
      <c r="AD39" s="32" t="s">
        <v>66</v>
      </c>
      <c r="AE39" s="32" t="s">
        <v>66</v>
      </c>
      <c r="AF39" s="32" t="s">
        <v>66</v>
      </c>
      <c r="AG39" s="32" t="s">
        <v>66</v>
      </c>
      <c r="AH39" s="32" t="s">
        <v>66</v>
      </c>
      <c r="AI39" s="32" t="s">
        <v>101</v>
      </c>
      <c r="AJ39" s="32" t="s">
        <v>66</v>
      </c>
      <c r="AK39" s="32" t="s">
        <v>79</v>
      </c>
      <c r="AL39" s="32" t="s">
        <v>66</v>
      </c>
      <c r="AM39" s="32" t="s">
        <v>66</v>
      </c>
      <c r="AN39" s="32" t="s">
        <v>79</v>
      </c>
      <c r="AO39" s="32" t="s">
        <v>79</v>
      </c>
      <c r="AP39" s="32" t="s">
        <v>67</v>
      </c>
      <c r="AQ39" s="32" t="s">
        <v>67</v>
      </c>
      <c r="AR39" s="32" t="s">
        <v>86</v>
      </c>
      <c r="AS39" s="32" t="s">
        <v>81</v>
      </c>
      <c r="AT39" s="32" t="s">
        <v>87</v>
      </c>
      <c r="AU39" s="32" t="s">
        <v>93</v>
      </c>
      <c r="AV39" s="32" t="s">
        <v>132</v>
      </c>
      <c r="AW39" s="32" t="s">
        <v>73</v>
      </c>
      <c r="AX39" s="32" t="s">
        <v>73</v>
      </c>
      <c r="AY39" s="32" t="s">
        <v>72</v>
      </c>
      <c r="AZ39" s="32" t="s">
        <v>72</v>
      </c>
      <c r="BA39" s="32" t="s">
        <v>73</v>
      </c>
      <c r="BB39" s="32" t="s">
        <v>73</v>
      </c>
      <c r="BC39" s="32" t="s">
        <v>73</v>
      </c>
      <c r="BD39" s="32"/>
      <c r="BE39" s="32" t="s">
        <v>73</v>
      </c>
      <c r="BF39" s="32"/>
      <c r="BG39" s="32"/>
      <c r="BH39" s="32"/>
      <c r="BI39" s="32"/>
      <c r="BJ39" s="32"/>
      <c r="BK39" s="32"/>
      <c r="BL39" s="32"/>
    </row>
    <row r="40" spans="1:64" x14ac:dyDescent="0.25">
      <c r="A40" s="57">
        <v>45574.411838773143</v>
      </c>
      <c r="B40" s="32" t="s">
        <v>936</v>
      </c>
      <c r="C40" s="58" t="s">
        <v>937</v>
      </c>
      <c r="D40" s="59">
        <v>100</v>
      </c>
      <c r="E40" s="59">
        <v>0.54</v>
      </c>
      <c r="F40" s="32" t="s">
        <v>423</v>
      </c>
      <c r="G40" s="32" t="s">
        <v>76</v>
      </c>
      <c r="H40" s="32" t="s">
        <v>887</v>
      </c>
      <c r="I40" s="32" t="s">
        <v>63</v>
      </c>
      <c r="J40" s="32" t="s">
        <v>64</v>
      </c>
      <c r="K40" s="32" t="s">
        <v>78</v>
      </c>
      <c r="L40" s="32" t="s">
        <v>64</v>
      </c>
      <c r="M40" s="32" t="s">
        <v>78</v>
      </c>
      <c r="N40" s="32" t="s">
        <v>64</v>
      </c>
      <c r="O40" s="32" t="s">
        <v>64</v>
      </c>
      <c r="P40" s="32" t="s">
        <v>84</v>
      </c>
      <c r="Q40" s="32" t="s">
        <v>64</v>
      </c>
      <c r="R40" s="32" t="s">
        <v>64</v>
      </c>
      <c r="S40" s="32" t="s">
        <v>64</v>
      </c>
      <c r="T40" s="32" t="s">
        <v>64</v>
      </c>
      <c r="U40" s="32" t="s">
        <v>64</v>
      </c>
      <c r="V40" s="32" t="s">
        <v>64</v>
      </c>
      <c r="W40" s="32" t="s">
        <v>84</v>
      </c>
      <c r="X40" s="32" t="s">
        <v>64</v>
      </c>
      <c r="Y40" s="32" t="s">
        <v>64</v>
      </c>
      <c r="Z40" s="32" t="s">
        <v>65</v>
      </c>
      <c r="AA40" s="32" t="s">
        <v>65</v>
      </c>
      <c r="AB40" s="32" t="s">
        <v>65</v>
      </c>
      <c r="AC40" s="32" t="s">
        <v>66</v>
      </c>
      <c r="AD40" s="32" t="s">
        <v>65</v>
      </c>
      <c r="AE40" s="32" t="s">
        <v>66</v>
      </c>
      <c r="AF40" s="32" t="s">
        <v>66</v>
      </c>
      <c r="AG40" s="32" t="s">
        <v>65</v>
      </c>
      <c r="AH40" s="32" t="s">
        <v>79</v>
      </c>
      <c r="AI40" s="32" t="s">
        <v>79</v>
      </c>
      <c r="AJ40" s="32" t="s">
        <v>65</v>
      </c>
      <c r="AK40" s="32" t="s">
        <v>65</v>
      </c>
      <c r="AL40" s="32" t="s">
        <v>65</v>
      </c>
      <c r="AM40" s="32" t="s">
        <v>65</v>
      </c>
      <c r="AN40" s="32" t="s">
        <v>66</v>
      </c>
      <c r="AO40" s="32" t="s">
        <v>65</v>
      </c>
      <c r="AP40" s="32" t="s">
        <v>67</v>
      </c>
      <c r="AQ40" s="32" t="s">
        <v>67</v>
      </c>
      <c r="AR40" s="32" t="s">
        <v>63</v>
      </c>
      <c r="AS40" s="32" t="s">
        <v>252</v>
      </c>
      <c r="AT40" s="32" t="s">
        <v>87</v>
      </c>
      <c r="AU40" s="32" t="s">
        <v>67</v>
      </c>
      <c r="AV40" s="32" t="s">
        <v>71</v>
      </c>
      <c r="AW40" s="32" t="s">
        <v>63</v>
      </c>
      <c r="AX40" s="32" t="s">
        <v>72</v>
      </c>
      <c r="AY40" s="32" t="s">
        <v>72</v>
      </c>
      <c r="AZ40" s="32" t="s">
        <v>63</v>
      </c>
      <c r="BA40" s="32" t="s">
        <v>72</v>
      </c>
      <c r="BB40" s="32" t="s">
        <v>63</v>
      </c>
      <c r="BC40" s="32" t="s">
        <v>73</v>
      </c>
      <c r="BD40" s="32"/>
      <c r="BE40" s="32" t="s">
        <v>73</v>
      </c>
      <c r="BF40" s="32"/>
      <c r="BG40" s="32"/>
      <c r="BH40" s="32"/>
      <c r="BI40" s="32"/>
      <c r="BJ40" s="32"/>
      <c r="BK40" s="32"/>
      <c r="BL40" s="32"/>
    </row>
    <row r="41" spans="1:64" x14ac:dyDescent="0.25">
      <c r="A41" s="57">
        <v>45574.41598208333</v>
      </c>
      <c r="B41" s="32" t="s">
        <v>938</v>
      </c>
      <c r="C41" s="32" t="s">
        <v>939</v>
      </c>
      <c r="D41" s="59">
        <v>7.14</v>
      </c>
      <c r="E41" s="59">
        <v>0.08</v>
      </c>
      <c r="F41" s="32" t="s">
        <v>423</v>
      </c>
      <c r="G41" s="32" t="s">
        <v>76</v>
      </c>
      <c r="H41" s="32" t="s">
        <v>940</v>
      </c>
      <c r="I41" s="32" t="s">
        <v>73</v>
      </c>
      <c r="J41" s="32" t="s">
        <v>64</v>
      </c>
      <c r="K41" s="32" t="s">
        <v>64</v>
      </c>
      <c r="L41" s="32" t="s">
        <v>64</v>
      </c>
      <c r="M41" s="32" t="s">
        <v>84</v>
      </c>
      <c r="N41" s="32" t="s">
        <v>64</v>
      </c>
      <c r="O41" s="32" t="s">
        <v>64</v>
      </c>
      <c r="P41" s="32" t="s">
        <v>84</v>
      </c>
      <c r="Q41" s="32" t="s">
        <v>64</v>
      </c>
      <c r="R41" s="32" t="s">
        <v>64</v>
      </c>
      <c r="S41" s="32" t="s">
        <v>64</v>
      </c>
      <c r="T41" s="32" t="s">
        <v>64</v>
      </c>
      <c r="U41" s="32" t="s">
        <v>64</v>
      </c>
      <c r="V41" s="32" t="s">
        <v>64</v>
      </c>
      <c r="W41" s="32" t="s">
        <v>64</v>
      </c>
      <c r="X41" s="32" t="s">
        <v>64</v>
      </c>
      <c r="Y41" s="32" t="s">
        <v>64</v>
      </c>
      <c r="Z41" s="32" t="s">
        <v>65</v>
      </c>
      <c r="AA41" s="32" t="s">
        <v>65</v>
      </c>
      <c r="AB41" s="32" t="s">
        <v>66</v>
      </c>
      <c r="AC41" s="32" t="s">
        <v>65</v>
      </c>
      <c r="AD41" s="32" t="s">
        <v>65</v>
      </c>
      <c r="AE41" s="32" t="s">
        <v>65</v>
      </c>
      <c r="AF41" s="32" t="s">
        <v>66</v>
      </c>
      <c r="AG41" s="32" t="s">
        <v>65</v>
      </c>
      <c r="AH41" s="32" t="s">
        <v>65</v>
      </c>
      <c r="AI41" s="32" t="s">
        <v>101</v>
      </c>
      <c r="AJ41" s="32" t="s">
        <v>65</v>
      </c>
      <c r="AK41" s="32" t="s">
        <v>65</v>
      </c>
      <c r="AL41" s="32" t="s">
        <v>66</v>
      </c>
      <c r="AM41" s="32" t="s">
        <v>66</v>
      </c>
      <c r="AN41" s="32" t="s">
        <v>66</v>
      </c>
      <c r="AO41" s="32" t="s">
        <v>65</v>
      </c>
      <c r="AP41" s="32" t="s">
        <v>67</v>
      </c>
      <c r="AQ41" s="32" t="s">
        <v>67</v>
      </c>
      <c r="AR41" s="32" t="s">
        <v>63</v>
      </c>
      <c r="AS41" s="32" t="s">
        <v>181</v>
      </c>
      <c r="AT41" s="32" t="s">
        <v>87</v>
      </c>
      <c r="AU41" s="32" t="s">
        <v>70</v>
      </c>
      <c r="AV41" s="32" t="s">
        <v>71</v>
      </c>
      <c r="AW41" s="32" t="s">
        <v>72</v>
      </c>
      <c r="AX41" s="32" t="s">
        <v>73</v>
      </c>
      <c r="AY41" s="32" t="s">
        <v>72</v>
      </c>
      <c r="AZ41" s="32" t="s">
        <v>73</v>
      </c>
      <c r="BA41" s="32" t="s">
        <v>73</v>
      </c>
      <c r="BB41" s="32" t="s">
        <v>73</v>
      </c>
      <c r="BC41" s="32" t="s">
        <v>73</v>
      </c>
      <c r="BD41" s="32"/>
      <c r="BE41" s="32" t="s">
        <v>73</v>
      </c>
      <c r="BF41" s="32"/>
      <c r="BG41" s="32"/>
      <c r="BH41" s="32"/>
      <c r="BI41" s="32"/>
      <c r="BJ41" s="32"/>
      <c r="BK41" s="32"/>
      <c r="BL41" s="32"/>
    </row>
    <row r="42" spans="1:64" x14ac:dyDescent="0.25">
      <c r="A42" s="57">
        <v>45574.416142048613</v>
      </c>
      <c r="B42" s="32" t="s">
        <v>941</v>
      </c>
      <c r="C42" s="58" t="s">
        <v>942</v>
      </c>
      <c r="D42" s="59">
        <v>10.7</v>
      </c>
      <c r="E42" s="59">
        <v>0.08</v>
      </c>
      <c r="F42" s="32" t="s">
        <v>423</v>
      </c>
      <c r="G42" s="32" t="s">
        <v>76</v>
      </c>
      <c r="H42" s="32" t="s">
        <v>846</v>
      </c>
      <c r="I42" s="32" t="s">
        <v>63</v>
      </c>
      <c r="J42" s="32" t="s">
        <v>64</v>
      </c>
      <c r="K42" s="32" t="s">
        <v>84</v>
      </c>
      <c r="L42" s="32" t="s">
        <v>64</v>
      </c>
      <c r="M42" s="32" t="s">
        <v>84</v>
      </c>
      <c r="N42" s="32" t="s">
        <v>64</v>
      </c>
      <c r="O42" s="32" t="s">
        <v>64</v>
      </c>
      <c r="P42" s="32" t="s">
        <v>84</v>
      </c>
      <c r="Q42" s="32" t="s">
        <v>64</v>
      </c>
      <c r="R42" s="32" t="s">
        <v>64</v>
      </c>
      <c r="S42" s="32" t="s">
        <v>64</v>
      </c>
      <c r="T42" s="32" t="s">
        <v>64</v>
      </c>
      <c r="U42" s="32" t="s">
        <v>84</v>
      </c>
      <c r="V42" s="32" t="s">
        <v>64</v>
      </c>
      <c r="W42" s="32" t="s">
        <v>64</v>
      </c>
      <c r="X42" s="32" t="s">
        <v>64</v>
      </c>
      <c r="Y42" s="32" t="s">
        <v>64</v>
      </c>
      <c r="Z42" s="32" t="s">
        <v>65</v>
      </c>
      <c r="AA42" s="32" t="s">
        <v>65</v>
      </c>
      <c r="AB42" s="32" t="s">
        <v>66</v>
      </c>
      <c r="AC42" s="32" t="s">
        <v>65</v>
      </c>
      <c r="AD42" s="32" t="s">
        <v>66</v>
      </c>
      <c r="AE42" s="32" t="s">
        <v>65</v>
      </c>
      <c r="AF42" s="32" t="s">
        <v>66</v>
      </c>
      <c r="AG42" s="32" t="s">
        <v>65</v>
      </c>
      <c r="AH42" s="32" t="s">
        <v>66</v>
      </c>
      <c r="AI42" s="32" t="s">
        <v>79</v>
      </c>
      <c r="AJ42" s="32" t="s">
        <v>65</v>
      </c>
      <c r="AK42" s="32" t="s">
        <v>65</v>
      </c>
      <c r="AL42" s="32" t="s">
        <v>65</v>
      </c>
      <c r="AM42" s="32" t="s">
        <v>65</v>
      </c>
      <c r="AN42" s="32" t="s">
        <v>66</v>
      </c>
      <c r="AO42" s="32" t="s">
        <v>65</v>
      </c>
      <c r="AP42" s="32" t="s">
        <v>67</v>
      </c>
      <c r="AQ42" s="32" t="s">
        <v>67</v>
      </c>
      <c r="AR42" s="32" t="s">
        <v>86</v>
      </c>
      <c r="AS42" s="32" t="s">
        <v>68</v>
      </c>
      <c r="AT42" s="32" t="s">
        <v>87</v>
      </c>
      <c r="AU42" s="32" t="s">
        <v>93</v>
      </c>
      <c r="AV42" s="32" t="s">
        <v>71</v>
      </c>
      <c r="AW42" s="32" t="s">
        <v>72</v>
      </c>
      <c r="AX42" s="32" t="s">
        <v>63</v>
      </c>
      <c r="AY42" s="32" t="s">
        <v>72</v>
      </c>
      <c r="AZ42" s="32" t="s">
        <v>63</v>
      </c>
      <c r="BA42" s="32" t="s">
        <v>63</v>
      </c>
      <c r="BB42" s="32" t="s">
        <v>72</v>
      </c>
      <c r="BC42" s="32" t="s">
        <v>73</v>
      </c>
      <c r="BD42" s="32"/>
      <c r="BE42" s="32" t="s">
        <v>73</v>
      </c>
      <c r="BF42" s="32"/>
      <c r="BG42" s="32"/>
      <c r="BH42" s="32"/>
      <c r="BI42" s="32"/>
      <c r="BJ42" s="32"/>
      <c r="BK42" s="32"/>
      <c r="BL42" s="32"/>
    </row>
    <row r="43" spans="1:64" x14ac:dyDescent="0.25">
      <c r="A43" s="57">
        <v>45574.419446539352</v>
      </c>
      <c r="B43" s="32" t="s">
        <v>943</v>
      </c>
      <c r="C43" s="58" t="s">
        <v>944</v>
      </c>
      <c r="D43" s="59">
        <v>12.5</v>
      </c>
      <c r="E43" s="59">
        <v>0.08</v>
      </c>
      <c r="F43" s="32" t="s">
        <v>423</v>
      </c>
      <c r="G43" s="32" t="s">
        <v>76</v>
      </c>
      <c r="H43" s="32" t="s">
        <v>849</v>
      </c>
      <c r="I43" s="32" t="s">
        <v>63</v>
      </c>
      <c r="J43" s="32" t="s">
        <v>64</v>
      </c>
      <c r="K43" s="32" t="s">
        <v>64</v>
      </c>
      <c r="L43" s="32" t="s">
        <v>64</v>
      </c>
      <c r="M43" s="32" t="s">
        <v>84</v>
      </c>
      <c r="N43" s="32" t="s">
        <v>64</v>
      </c>
      <c r="O43" s="32" t="s">
        <v>84</v>
      </c>
      <c r="P43" s="32" t="s">
        <v>64</v>
      </c>
      <c r="Q43" s="32" t="s">
        <v>64</v>
      </c>
      <c r="R43" s="32" t="s">
        <v>64</v>
      </c>
      <c r="S43" s="32" t="s">
        <v>78</v>
      </c>
      <c r="T43" s="32" t="s">
        <v>64</v>
      </c>
      <c r="U43" s="32" t="s">
        <v>64</v>
      </c>
      <c r="V43" s="32" t="s">
        <v>64</v>
      </c>
      <c r="W43" s="32" t="s">
        <v>64</v>
      </c>
      <c r="X43" s="32" t="s">
        <v>64</v>
      </c>
      <c r="Y43" s="32" t="s">
        <v>64</v>
      </c>
      <c r="Z43" s="32" t="s">
        <v>66</v>
      </c>
      <c r="AA43" s="32" t="s">
        <v>65</v>
      </c>
      <c r="AB43" s="32" t="s">
        <v>66</v>
      </c>
      <c r="AC43" s="32" t="s">
        <v>65</v>
      </c>
      <c r="AD43" s="32" t="s">
        <v>66</v>
      </c>
      <c r="AE43" s="32" t="s">
        <v>66</v>
      </c>
      <c r="AF43" s="32" t="s">
        <v>66</v>
      </c>
      <c r="AG43" s="32" t="s">
        <v>66</v>
      </c>
      <c r="AH43" s="32" t="s">
        <v>79</v>
      </c>
      <c r="AI43" s="32" t="s">
        <v>66</v>
      </c>
      <c r="AJ43" s="32" t="s">
        <v>66</v>
      </c>
      <c r="AK43" s="32" t="s">
        <v>66</v>
      </c>
      <c r="AL43" s="32" t="s">
        <v>66</v>
      </c>
      <c r="AM43" s="32" t="s">
        <v>65</v>
      </c>
      <c r="AN43" s="32" t="s">
        <v>66</v>
      </c>
      <c r="AO43" s="32" t="s">
        <v>66</v>
      </c>
      <c r="AP43" s="32" t="s">
        <v>67</v>
      </c>
      <c r="AQ43" s="32" t="s">
        <v>85</v>
      </c>
      <c r="AR43" s="32" t="s">
        <v>73</v>
      </c>
      <c r="AS43" s="32" t="s">
        <v>68</v>
      </c>
      <c r="AT43" s="32" t="s">
        <v>69</v>
      </c>
      <c r="AU43" s="32" t="s">
        <v>93</v>
      </c>
      <c r="AV43" s="32" t="s">
        <v>71</v>
      </c>
      <c r="AW43" s="32" t="s">
        <v>72</v>
      </c>
      <c r="AX43" s="32" t="s">
        <v>63</v>
      </c>
      <c r="AY43" s="32" t="s">
        <v>63</v>
      </c>
      <c r="AZ43" s="32" t="s">
        <v>72</v>
      </c>
      <c r="BA43" s="32" t="s">
        <v>63</v>
      </c>
      <c r="BB43" s="32" t="s">
        <v>72</v>
      </c>
      <c r="BC43" s="32" t="s">
        <v>73</v>
      </c>
      <c r="BD43" s="32"/>
      <c r="BE43" s="32" t="s">
        <v>73</v>
      </c>
      <c r="BF43" s="32"/>
      <c r="BG43" s="32"/>
      <c r="BH43" s="32"/>
      <c r="BI43" s="32"/>
      <c r="BJ43" s="32"/>
      <c r="BK43" s="32"/>
      <c r="BL43" s="32"/>
    </row>
    <row r="44" spans="1:64" x14ac:dyDescent="0.25">
      <c r="A44" s="57">
        <v>45574.419505543978</v>
      </c>
      <c r="B44" s="32" t="s">
        <v>945</v>
      </c>
      <c r="C44" s="58" t="s">
        <v>946</v>
      </c>
      <c r="D44" s="59">
        <v>100</v>
      </c>
      <c r="E44" s="59">
        <v>0.42</v>
      </c>
      <c r="F44" s="32" t="s">
        <v>423</v>
      </c>
      <c r="G44" s="32" t="s">
        <v>76</v>
      </c>
      <c r="H44" s="32" t="s">
        <v>887</v>
      </c>
      <c r="I44" s="32" t="s">
        <v>63</v>
      </c>
      <c r="J44" s="32" t="s">
        <v>64</v>
      </c>
      <c r="K44" s="32" t="s">
        <v>78</v>
      </c>
      <c r="L44" s="32" t="s">
        <v>64</v>
      </c>
      <c r="M44" s="32" t="s">
        <v>64</v>
      </c>
      <c r="N44" s="32" t="s">
        <v>64</v>
      </c>
      <c r="O44" s="32" t="s">
        <v>78</v>
      </c>
      <c r="P44" s="32" t="s">
        <v>84</v>
      </c>
      <c r="Q44" s="32" t="s">
        <v>84</v>
      </c>
      <c r="R44" s="32" t="s">
        <v>84</v>
      </c>
      <c r="S44" s="32" t="s">
        <v>78</v>
      </c>
      <c r="T44" s="32" t="s">
        <v>84</v>
      </c>
      <c r="U44" s="32" t="s">
        <v>78</v>
      </c>
      <c r="V44" s="32" t="s">
        <v>64</v>
      </c>
      <c r="W44" s="32" t="s">
        <v>64</v>
      </c>
      <c r="X44" s="32" t="s">
        <v>64</v>
      </c>
      <c r="Y44" s="32" t="s">
        <v>64</v>
      </c>
      <c r="Z44" s="32" t="s">
        <v>66</v>
      </c>
      <c r="AA44" s="32" t="s">
        <v>65</v>
      </c>
      <c r="AB44" s="32" t="s">
        <v>65</v>
      </c>
      <c r="AC44" s="32" t="s">
        <v>65</v>
      </c>
      <c r="AD44" s="32" t="s">
        <v>66</v>
      </c>
      <c r="AE44" s="32" t="s">
        <v>65</v>
      </c>
      <c r="AF44" s="32" t="s">
        <v>65</v>
      </c>
      <c r="AG44" s="32" t="s">
        <v>65</v>
      </c>
      <c r="AH44" s="32" t="s">
        <v>66</v>
      </c>
      <c r="AI44" s="32" t="s">
        <v>79</v>
      </c>
      <c r="AJ44" s="32" t="s">
        <v>66</v>
      </c>
      <c r="AK44" s="32" t="s">
        <v>66</v>
      </c>
      <c r="AL44" s="32" t="s">
        <v>66</v>
      </c>
      <c r="AM44" s="32" t="s">
        <v>66</v>
      </c>
      <c r="AN44" s="32" t="s">
        <v>66</v>
      </c>
      <c r="AO44" s="32" t="s">
        <v>79</v>
      </c>
      <c r="AP44" s="32" t="s">
        <v>67</v>
      </c>
      <c r="AQ44" s="32" t="s">
        <v>80</v>
      </c>
      <c r="AR44" s="32" t="s">
        <v>86</v>
      </c>
      <c r="AS44" s="32" t="s">
        <v>947</v>
      </c>
      <c r="AT44" s="32" t="s">
        <v>169</v>
      </c>
      <c r="AU44" s="32" t="s">
        <v>70</v>
      </c>
      <c r="AV44" s="32" t="s">
        <v>71</v>
      </c>
      <c r="AW44" s="32" t="s">
        <v>72</v>
      </c>
      <c r="AX44" s="32" t="s">
        <v>73</v>
      </c>
      <c r="AY44" s="32" t="s">
        <v>63</v>
      </c>
      <c r="AZ44" s="32" t="s">
        <v>73</v>
      </c>
      <c r="BA44" s="32" t="s">
        <v>63</v>
      </c>
      <c r="BB44" s="32" t="s">
        <v>72</v>
      </c>
      <c r="BC44" s="32" t="s">
        <v>73</v>
      </c>
      <c r="BD44" s="32"/>
      <c r="BE44" s="32" t="s">
        <v>73</v>
      </c>
      <c r="BF44" s="32"/>
      <c r="BG44" s="32"/>
      <c r="BH44" s="32"/>
      <c r="BI44" s="32"/>
      <c r="BJ44" s="32"/>
      <c r="BK44" s="32"/>
      <c r="BL44" s="32"/>
    </row>
    <row r="45" spans="1:64" x14ac:dyDescent="0.25">
      <c r="A45" s="57">
        <v>45574.422032002316</v>
      </c>
      <c r="B45" s="32" t="s">
        <v>948</v>
      </c>
      <c r="C45" s="58" t="s">
        <v>949</v>
      </c>
      <c r="D45" s="59">
        <v>100</v>
      </c>
      <c r="E45" s="59">
        <v>0.5</v>
      </c>
      <c r="F45" s="32" t="s">
        <v>114</v>
      </c>
      <c r="G45" s="32" t="s">
        <v>539</v>
      </c>
      <c r="H45" s="32" t="s">
        <v>846</v>
      </c>
      <c r="I45" s="32" t="s">
        <v>63</v>
      </c>
      <c r="J45" s="32" t="s">
        <v>64</v>
      </c>
      <c r="K45" s="32" t="s">
        <v>84</v>
      </c>
      <c r="L45" s="32" t="s">
        <v>64</v>
      </c>
      <c r="M45" s="32" t="s">
        <v>84</v>
      </c>
      <c r="N45" s="32" t="s">
        <v>64</v>
      </c>
      <c r="O45" s="32" t="s">
        <v>64</v>
      </c>
      <c r="P45" s="32" t="s">
        <v>84</v>
      </c>
      <c r="Q45" s="32" t="s">
        <v>64</v>
      </c>
      <c r="R45" s="32" t="s">
        <v>64</v>
      </c>
      <c r="S45" s="32" t="s">
        <v>84</v>
      </c>
      <c r="T45" s="32" t="s">
        <v>64</v>
      </c>
      <c r="U45" s="32" t="s">
        <v>64</v>
      </c>
      <c r="V45" s="32" t="s">
        <v>78</v>
      </c>
      <c r="W45" s="32" t="s">
        <v>84</v>
      </c>
      <c r="X45" s="32" t="s">
        <v>84</v>
      </c>
      <c r="Y45" s="32" t="s">
        <v>84</v>
      </c>
      <c r="Z45" s="32" t="s">
        <v>65</v>
      </c>
      <c r="AA45" s="32" t="s">
        <v>79</v>
      </c>
      <c r="AB45" s="32" t="s">
        <v>79</v>
      </c>
      <c r="AC45" s="32" t="s">
        <v>79</v>
      </c>
      <c r="AD45" s="32" t="s">
        <v>66</v>
      </c>
      <c r="AE45" s="32" t="s">
        <v>79</v>
      </c>
      <c r="AF45" s="32" t="s">
        <v>79</v>
      </c>
      <c r="AG45" s="32" t="s">
        <v>65</v>
      </c>
      <c r="AH45" s="32" t="s">
        <v>66</v>
      </c>
      <c r="AI45" s="32" t="s">
        <v>79</v>
      </c>
      <c r="AJ45" s="32" t="s">
        <v>101</v>
      </c>
      <c r="AK45" s="32" t="s">
        <v>66</v>
      </c>
      <c r="AL45" s="32" t="s">
        <v>66</v>
      </c>
      <c r="AM45" s="32" t="s">
        <v>65</v>
      </c>
      <c r="AN45" s="32" t="s">
        <v>66</v>
      </c>
      <c r="AO45" s="32" t="s">
        <v>66</v>
      </c>
      <c r="AP45" s="32" t="s">
        <v>67</v>
      </c>
      <c r="AQ45" s="32" t="s">
        <v>67</v>
      </c>
      <c r="AR45" s="32" t="s">
        <v>63</v>
      </c>
      <c r="AS45" s="32" t="s">
        <v>950</v>
      </c>
      <c r="AT45" s="32" t="s">
        <v>87</v>
      </c>
      <c r="AU45" s="32" t="s">
        <v>67</v>
      </c>
      <c r="AV45" s="32" t="s">
        <v>132</v>
      </c>
      <c r="AW45" s="32" t="s">
        <v>73</v>
      </c>
      <c r="AX45" s="32" t="s">
        <v>72</v>
      </c>
      <c r="AY45" s="32" t="s">
        <v>73</v>
      </c>
      <c r="AZ45" s="32" t="s">
        <v>73</v>
      </c>
      <c r="BA45" s="32" t="s">
        <v>73</v>
      </c>
      <c r="BB45" s="32" t="s">
        <v>73</v>
      </c>
      <c r="BC45" s="32" t="s">
        <v>73</v>
      </c>
      <c r="BD45" s="32"/>
      <c r="BE45" s="32" t="s">
        <v>73</v>
      </c>
      <c r="BF45" s="32"/>
      <c r="BG45" s="32"/>
      <c r="BH45" s="32"/>
      <c r="BI45" s="32"/>
      <c r="BJ45" s="32"/>
      <c r="BK45" s="32"/>
      <c r="BL45" s="32"/>
    </row>
    <row r="46" spans="1:64" x14ac:dyDescent="0.25">
      <c r="A46" s="57">
        <v>45574.422495775463</v>
      </c>
      <c r="B46" s="32" t="s">
        <v>951</v>
      </c>
      <c r="C46" s="58" t="s">
        <v>952</v>
      </c>
      <c r="D46" s="59">
        <v>100</v>
      </c>
      <c r="E46" s="59">
        <v>0.83</v>
      </c>
      <c r="F46" s="32" t="s">
        <v>114</v>
      </c>
      <c r="G46" s="32" t="s">
        <v>76</v>
      </c>
      <c r="H46" s="32" t="s">
        <v>887</v>
      </c>
      <c r="I46" s="32" t="s">
        <v>63</v>
      </c>
      <c r="J46" s="32" t="s">
        <v>64</v>
      </c>
      <c r="K46" s="32" t="s">
        <v>64</v>
      </c>
      <c r="L46" s="32" t="s">
        <v>64</v>
      </c>
      <c r="M46" s="32" t="s">
        <v>84</v>
      </c>
      <c r="N46" s="32" t="s">
        <v>84</v>
      </c>
      <c r="O46" s="32" t="s">
        <v>64</v>
      </c>
      <c r="P46" s="32" t="s">
        <v>64</v>
      </c>
      <c r="Q46" s="32" t="s">
        <v>64</v>
      </c>
      <c r="R46" s="32" t="s">
        <v>64</v>
      </c>
      <c r="S46" s="32" t="s">
        <v>64</v>
      </c>
      <c r="T46" s="32" t="s">
        <v>64</v>
      </c>
      <c r="U46" s="32" t="s">
        <v>64</v>
      </c>
      <c r="V46" s="32" t="s">
        <v>64</v>
      </c>
      <c r="W46" s="32" t="s">
        <v>64</v>
      </c>
      <c r="X46" s="32" t="s">
        <v>64</v>
      </c>
      <c r="Y46" s="32" t="s">
        <v>64</v>
      </c>
      <c r="Z46" s="32" t="s">
        <v>66</v>
      </c>
      <c r="AA46" s="32" t="s">
        <v>66</v>
      </c>
      <c r="AB46" s="32" t="s">
        <v>66</v>
      </c>
      <c r="AC46" s="32" t="s">
        <v>66</v>
      </c>
      <c r="AD46" s="32" t="s">
        <v>66</v>
      </c>
      <c r="AE46" s="32" t="s">
        <v>66</v>
      </c>
      <c r="AF46" s="32" t="s">
        <v>66</v>
      </c>
      <c r="AG46" s="32" t="s">
        <v>66</v>
      </c>
      <c r="AH46" s="32" t="s">
        <v>66</v>
      </c>
      <c r="AI46" s="32" t="s">
        <v>79</v>
      </c>
      <c r="AJ46" s="32" t="s">
        <v>65</v>
      </c>
      <c r="AK46" s="32" t="s">
        <v>65</v>
      </c>
      <c r="AL46" s="32" t="s">
        <v>66</v>
      </c>
      <c r="AM46" s="32" t="s">
        <v>79</v>
      </c>
      <c r="AN46" s="32" t="s">
        <v>65</v>
      </c>
      <c r="AO46" s="32" t="s">
        <v>65</v>
      </c>
      <c r="AP46" s="32" t="s">
        <v>85</v>
      </c>
      <c r="AQ46" s="32" t="s">
        <v>151</v>
      </c>
      <c r="AR46" s="32" t="s">
        <v>63</v>
      </c>
      <c r="AS46" s="32" t="s">
        <v>68</v>
      </c>
      <c r="AT46" s="32" t="s">
        <v>69</v>
      </c>
      <c r="AU46" s="32" t="s">
        <v>70</v>
      </c>
      <c r="AV46" s="32" t="s">
        <v>71</v>
      </c>
      <c r="AW46" s="32" t="s">
        <v>72</v>
      </c>
      <c r="AX46" s="32" t="s">
        <v>72</v>
      </c>
      <c r="AY46" s="32" t="s">
        <v>63</v>
      </c>
      <c r="AZ46" s="32" t="s">
        <v>72</v>
      </c>
      <c r="BA46" s="32" t="s">
        <v>63</v>
      </c>
      <c r="BB46" s="32" t="s">
        <v>72</v>
      </c>
      <c r="BC46" s="32" t="s">
        <v>73</v>
      </c>
      <c r="BD46" s="32"/>
      <c r="BE46" s="32" t="s">
        <v>73</v>
      </c>
      <c r="BF46" s="32"/>
      <c r="BG46" s="32"/>
      <c r="BH46" s="32"/>
      <c r="BI46" s="32"/>
      <c r="BJ46" s="32"/>
      <c r="BK46" s="32"/>
      <c r="BL46" s="32"/>
    </row>
    <row r="47" spans="1:64" x14ac:dyDescent="0.25">
      <c r="A47" s="57">
        <v>45574.423333460647</v>
      </c>
      <c r="B47" s="32" t="s">
        <v>953</v>
      </c>
      <c r="C47" s="58" t="s">
        <v>954</v>
      </c>
      <c r="D47" s="59">
        <v>18.75</v>
      </c>
      <c r="E47" s="59">
        <v>0.28999999999999998</v>
      </c>
      <c r="F47" s="32" t="s">
        <v>423</v>
      </c>
      <c r="G47" s="32" t="s">
        <v>76</v>
      </c>
      <c r="H47" s="32" t="s">
        <v>846</v>
      </c>
      <c r="I47" s="32" t="s">
        <v>63</v>
      </c>
      <c r="J47" s="32" t="s">
        <v>78</v>
      </c>
      <c r="K47" s="32" t="s">
        <v>78</v>
      </c>
      <c r="L47" s="32" t="s">
        <v>64</v>
      </c>
      <c r="M47" s="32" t="s">
        <v>78</v>
      </c>
      <c r="N47" s="32" t="s">
        <v>84</v>
      </c>
      <c r="O47" s="32" t="s">
        <v>78</v>
      </c>
      <c r="P47" s="32" t="s">
        <v>64</v>
      </c>
      <c r="Q47" s="32" t="s">
        <v>64</v>
      </c>
      <c r="R47" s="32" t="s">
        <v>64</v>
      </c>
      <c r="S47" s="32" t="s">
        <v>64</v>
      </c>
      <c r="T47" s="32" t="s">
        <v>64</v>
      </c>
      <c r="U47" s="32" t="s">
        <v>64</v>
      </c>
      <c r="V47" s="32" t="s">
        <v>64</v>
      </c>
      <c r="W47" s="32" t="s">
        <v>64</v>
      </c>
      <c r="X47" s="32" t="s">
        <v>64</v>
      </c>
      <c r="Y47" s="32" t="s">
        <v>64</v>
      </c>
      <c r="Z47" s="32" t="s">
        <v>65</v>
      </c>
      <c r="AA47" s="32" t="s">
        <v>65</v>
      </c>
      <c r="AB47" s="32" t="s">
        <v>65</v>
      </c>
      <c r="AC47" s="32" t="s">
        <v>65</v>
      </c>
      <c r="AD47" s="32" t="s">
        <v>65</v>
      </c>
      <c r="AE47" s="32" t="s">
        <v>65</v>
      </c>
      <c r="AF47" s="32" t="s">
        <v>66</v>
      </c>
      <c r="AG47" s="32" t="s">
        <v>66</v>
      </c>
      <c r="AH47" s="32" t="s">
        <v>66</v>
      </c>
      <c r="AI47" s="32" t="s">
        <v>101</v>
      </c>
      <c r="AJ47" s="32" t="s">
        <v>65</v>
      </c>
      <c r="AK47" s="32" t="s">
        <v>66</v>
      </c>
      <c r="AL47" s="32" t="s">
        <v>65</v>
      </c>
      <c r="AM47" s="32" t="s">
        <v>66</v>
      </c>
      <c r="AN47" s="32" t="s">
        <v>66</v>
      </c>
      <c r="AO47" s="32" t="s">
        <v>66</v>
      </c>
      <c r="AP47" s="32" t="s">
        <v>85</v>
      </c>
      <c r="AQ47" s="32" t="s">
        <v>85</v>
      </c>
      <c r="AR47" s="32" t="s">
        <v>63</v>
      </c>
      <c r="AS47" s="32" t="s">
        <v>81</v>
      </c>
      <c r="AT47" s="32" t="s">
        <v>87</v>
      </c>
      <c r="AU47" s="32" t="s">
        <v>67</v>
      </c>
      <c r="AV47" s="32" t="s">
        <v>132</v>
      </c>
      <c r="AW47" s="32" t="s">
        <v>72</v>
      </c>
      <c r="AX47" s="32" t="s">
        <v>63</v>
      </c>
      <c r="AY47" s="32" t="s">
        <v>73</v>
      </c>
      <c r="AZ47" s="32" t="s">
        <v>72</v>
      </c>
      <c r="BA47" s="32" t="s">
        <v>72</v>
      </c>
      <c r="BB47" s="32" t="s">
        <v>73</v>
      </c>
      <c r="BC47" s="32" t="s">
        <v>73</v>
      </c>
      <c r="BD47" s="32"/>
      <c r="BE47" s="32" t="s">
        <v>73</v>
      </c>
      <c r="BF47" s="32"/>
      <c r="BG47" s="32"/>
      <c r="BH47" s="32"/>
      <c r="BI47" s="32"/>
      <c r="BJ47" s="32"/>
      <c r="BK47" s="32"/>
      <c r="BL47" s="32"/>
    </row>
    <row r="48" spans="1:64" x14ac:dyDescent="0.25">
      <c r="A48" s="57">
        <v>45574.423917106484</v>
      </c>
      <c r="B48" s="32" t="s">
        <v>955</v>
      </c>
      <c r="C48" s="58" t="s">
        <v>956</v>
      </c>
      <c r="D48" s="59">
        <v>100</v>
      </c>
      <c r="E48" s="59">
        <v>0.79</v>
      </c>
      <c r="F48" s="32" t="s">
        <v>114</v>
      </c>
      <c r="G48" s="32" t="s">
        <v>539</v>
      </c>
      <c r="H48" s="32" t="s">
        <v>957</v>
      </c>
      <c r="I48" s="32" t="s">
        <v>63</v>
      </c>
      <c r="J48" s="32" t="s">
        <v>78</v>
      </c>
      <c r="K48" s="32" t="s">
        <v>78</v>
      </c>
      <c r="L48" s="32" t="s">
        <v>64</v>
      </c>
      <c r="M48" s="32" t="s">
        <v>84</v>
      </c>
      <c r="N48" s="32" t="s">
        <v>84</v>
      </c>
      <c r="O48" s="32" t="s">
        <v>84</v>
      </c>
      <c r="P48" s="32" t="s">
        <v>84</v>
      </c>
      <c r="Q48" s="32" t="s">
        <v>64</v>
      </c>
      <c r="R48" s="32" t="s">
        <v>64</v>
      </c>
      <c r="S48" s="32" t="s">
        <v>84</v>
      </c>
      <c r="T48" s="32" t="s">
        <v>64</v>
      </c>
      <c r="U48" s="32" t="s">
        <v>64</v>
      </c>
      <c r="V48" s="32" t="s">
        <v>64</v>
      </c>
      <c r="W48" s="32" t="s">
        <v>84</v>
      </c>
      <c r="X48" s="32" t="s">
        <v>84</v>
      </c>
      <c r="Y48" s="32" t="s">
        <v>64</v>
      </c>
      <c r="Z48" s="32" t="s">
        <v>66</v>
      </c>
      <c r="AA48" s="32" t="s">
        <v>66</v>
      </c>
      <c r="AB48" s="32" t="s">
        <v>65</v>
      </c>
      <c r="AC48" s="32" t="s">
        <v>66</v>
      </c>
      <c r="AD48" s="32" t="s">
        <v>66</v>
      </c>
      <c r="AE48" s="32" t="s">
        <v>66</v>
      </c>
      <c r="AF48" s="32" t="s">
        <v>65</v>
      </c>
      <c r="AG48" s="32" t="s">
        <v>66</v>
      </c>
      <c r="AH48" s="32" t="s">
        <v>66</v>
      </c>
      <c r="AI48" s="32" t="s">
        <v>65</v>
      </c>
      <c r="AJ48" s="32" t="s">
        <v>66</v>
      </c>
      <c r="AK48" s="32" t="s">
        <v>79</v>
      </c>
      <c r="AL48" s="32" t="s">
        <v>79</v>
      </c>
      <c r="AM48" s="32" t="s">
        <v>65</v>
      </c>
      <c r="AN48" s="32" t="s">
        <v>66</v>
      </c>
      <c r="AO48" s="32" t="s">
        <v>66</v>
      </c>
      <c r="AP48" s="32" t="s">
        <v>67</v>
      </c>
      <c r="AQ48" s="32" t="s">
        <v>67</v>
      </c>
      <c r="AR48" s="32" t="s">
        <v>86</v>
      </c>
      <c r="AS48" s="32" t="s">
        <v>81</v>
      </c>
      <c r="AT48" s="32" t="s">
        <v>169</v>
      </c>
      <c r="AU48" s="32" t="s">
        <v>93</v>
      </c>
      <c r="AV48" s="32" t="s">
        <v>71</v>
      </c>
      <c r="AW48" s="32" t="s">
        <v>72</v>
      </c>
      <c r="AX48" s="32" t="s">
        <v>72</v>
      </c>
      <c r="AY48" s="32" t="s">
        <v>63</v>
      </c>
      <c r="AZ48" s="32" t="s">
        <v>72</v>
      </c>
      <c r="BA48" s="32" t="s">
        <v>63</v>
      </c>
      <c r="BB48" s="32" t="s">
        <v>72</v>
      </c>
      <c r="BC48" s="32" t="s">
        <v>73</v>
      </c>
      <c r="BD48" s="32" t="s">
        <v>116</v>
      </c>
      <c r="BE48" s="32" t="s">
        <v>73</v>
      </c>
      <c r="BF48" s="32"/>
      <c r="BG48" s="32"/>
      <c r="BH48" s="32"/>
      <c r="BI48" s="32"/>
      <c r="BJ48" s="32"/>
      <c r="BK48" s="32"/>
      <c r="BL48" s="32"/>
    </row>
    <row r="49" spans="1:64" x14ac:dyDescent="0.25">
      <c r="A49" s="57">
        <v>45574.426121956014</v>
      </c>
      <c r="B49" s="32" t="s">
        <v>958</v>
      </c>
      <c r="C49" s="58" t="s">
        <v>959</v>
      </c>
      <c r="D49" s="59">
        <v>100</v>
      </c>
      <c r="E49" s="59">
        <v>0.92</v>
      </c>
      <c r="F49" s="32" t="s">
        <v>114</v>
      </c>
      <c r="G49" s="32" t="s">
        <v>76</v>
      </c>
      <c r="H49" s="32" t="s">
        <v>887</v>
      </c>
      <c r="I49" s="32" t="s">
        <v>63</v>
      </c>
      <c r="J49" s="32" t="s">
        <v>64</v>
      </c>
      <c r="K49" s="32" t="s">
        <v>64</v>
      </c>
      <c r="L49" s="32" t="s">
        <v>64</v>
      </c>
      <c r="M49" s="32" t="s">
        <v>84</v>
      </c>
      <c r="N49" s="32" t="s">
        <v>78</v>
      </c>
      <c r="O49" s="32" t="s">
        <v>64</v>
      </c>
      <c r="P49" s="32" t="s">
        <v>64</v>
      </c>
      <c r="Q49" s="32" t="s">
        <v>64</v>
      </c>
      <c r="R49" s="32" t="s">
        <v>64</v>
      </c>
      <c r="S49" s="32" t="s">
        <v>64</v>
      </c>
      <c r="T49" s="32" t="s">
        <v>64</v>
      </c>
      <c r="U49" s="32" t="s">
        <v>64</v>
      </c>
      <c r="V49" s="32" t="s">
        <v>64</v>
      </c>
      <c r="W49" s="32" t="s">
        <v>64</v>
      </c>
      <c r="X49" s="32" t="s">
        <v>64</v>
      </c>
      <c r="Y49" s="32" t="s">
        <v>64</v>
      </c>
      <c r="Z49" s="32" t="s">
        <v>65</v>
      </c>
      <c r="AA49" s="32" t="s">
        <v>65</v>
      </c>
      <c r="AB49" s="32" t="s">
        <v>65</v>
      </c>
      <c r="AC49" s="32" t="s">
        <v>65</v>
      </c>
      <c r="AD49" s="32" t="s">
        <v>65</v>
      </c>
      <c r="AE49" s="32" t="s">
        <v>65</v>
      </c>
      <c r="AF49" s="32" t="s">
        <v>65</v>
      </c>
      <c r="AG49" s="32" t="s">
        <v>65</v>
      </c>
      <c r="AH49" s="32" t="s">
        <v>65</v>
      </c>
      <c r="AI49" s="32" t="s">
        <v>101</v>
      </c>
      <c r="AJ49" s="32" t="s">
        <v>65</v>
      </c>
      <c r="AK49" s="32" t="s">
        <v>65</v>
      </c>
      <c r="AL49" s="32" t="s">
        <v>65</v>
      </c>
      <c r="AM49" s="32" t="s">
        <v>65</v>
      </c>
      <c r="AN49" s="32" t="s">
        <v>65</v>
      </c>
      <c r="AO49" s="32" t="s">
        <v>65</v>
      </c>
      <c r="AP49" s="32" t="s">
        <v>67</v>
      </c>
      <c r="AQ49" s="32" t="s">
        <v>67</v>
      </c>
      <c r="AR49" s="32" t="s">
        <v>86</v>
      </c>
      <c r="AS49" s="32" t="s">
        <v>960</v>
      </c>
      <c r="AT49" s="32" t="s">
        <v>87</v>
      </c>
      <c r="AU49" s="32" t="s">
        <v>70</v>
      </c>
      <c r="AV49" s="32" t="s">
        <v>71</v>
      </c>
      <c r="AW49" s="32" t="s">
        <v>72</v>
      </c>
      <c r="AX49" s="32" t="s">
        <v>72</v>
      </c>
      <c r="AY49" s="32" t="s">
        <v>72</v>
      </c>
      <c r="AZ49" s="32" t="s">
        <v>72</v>
      </c>
      <c r="BA49" s="32" t="s">
        <v>72</v>
      </c>
      <c r="BB49" s="32" t="s">
        <v>72</v>
      </c>
      <c r="BC49" s="32" t="s">
        <v>73</v>
      </c>
      <c r="BD49" s="32"/>
      <c r="BE49" s="32" t="s">
        <v>73</v>
      </c>
      <c r="BF49" s="32"/>
      <c r="BG49" s="32"/>
      <c r="BH49" s="32"/>
      <c r="BI49" s="32"/>
      <c r="BJ49" s="32"/>
      <c r="BK49" s="32"/>
      <c r="BL49" s="32"/>
    </row>
    <row r="50" spans="1:64" x14ac:dyDescent="0.25">
      <c r="A50" s="57">
        <v>45574.42763431713</v>
      </c>
      <c r="B50" s="32" t="s">
        <v>961</v>
      </c>
      <c r="C50" s="58" t="s">
        <v>962</v>
      </c>
      <c r="D50" s="59">
        <v>4.5</v>
      </c>
      <c r="E50" s="59">
        <v>0.17</v>
      </c>
      <c r="F50" s="32" t="s">
        <v>423</v>
      </c>
      <c r="G50" s="32" t="s">
        <v>76</v>
      </c>
      <c r="H50" s="32" t="s">
        <v>846</v>
      </c>
      <c r="I50" s="32" t="s">
        <v>63</v>
      </c>
      <c r="J50" s="32" t="s">
        <v>64</v>
      </c>
      <c r="K50" s="32" t="s">
        <v>64</v>
      </c>
      <c r="L50" s="32" t="s">
        <v>64</v>
      </c>
      <c r="M50" s="32" t="s">
        <v>84</v>
      </c>
      <c r="N50" s="32" t="s">
        <v>84</v>
      </c>
      <c r="O50" s="32" t="s">
        <v>64</v>
      </c>
      <c r="P50" s="32" t="s">
        <v>84</v>
      </c>
      <c r="Q50" s="32" t="s">
        <v>84</v>
      </c>
      <c r="R50" s="32" t="s">
        <v>64</v>
      </c>
      <c r="S50" s="32" t="s">
        <v>64</v>
      </c>
      <c r="T50" s="32" t="s">
        <v>64</v>
      </c>
      <c r="U50" s="32" t="s">
        <v>84</v>
      </c>
      <c r="V50" s="32" t="s">
        <v>64</v>
      </c>
      <c r="W50" s="32" t="s">
        <v>64</v>
      </c>
      <c r="X50" s="32" t="s">
        <v>84</v>
      </c>
      <c r="Y50" s="32" t="s">
        <v>64</v>
      </c>
      <c r="Z50" s="32" t="s">
        <v>66</v>
      </c>
      <c r="AA50" s="32" t="s">
        <v>66</v>
      </c>
      <c r="AB50" s="32" t="s">
        <v>66</v>
      </c>
      <c r="AC50" s="32" t="s">
        <v>66</v>
      </c>
      <c r="AD50" s="32" t="s">
        <v>66</v>
      </c>
      <c r="AE50" s="32" t="s">
        <v>66</v>
      </c>
      <c r="AF50" s="32" t="s">
        <v>66</v>
      </c>
      <c r="AG50" s="32" t="s">
        <v>66</v>
      </c>
      <c r="AH50" s="32" t="s">
        <v>66</v>
      </c>
      <c r="AI50" s="32" t="s">
        <v>79</v>
      </c>
      <c r="AJ50" s="32" t="s">
        <v>66</v>
      </c>
      <c r="AK50" s="32" t="s">
        <v>66</v>
      </c>
      <c r="AL50" s="32" t="s">
        <v>66</v>
      </c>
      <c r="AM50" s="32" t="s">
        <v>66</v>
      </c>
      <c r="AN50" s="32" t="s">
        <v>66</v>
      </c>
      <c r="AO50" s="32" t="s">
        <v>66</v>
      </c>
      <c r="AP50" s="32" t="s">
        <v>85</v>
      </c>
      <c r="AQ50" s="32" t="s">
        <v>85</v>
      </c>
      <c r="AR50" s="32" t="s">
        <v>86</v>
      </c>
      <c r="AS50" s="32" t="s">
        <v>252</v>
      </c>
      <c r="AT50" s="32" t="s">
        <v>169</v>
      </c>
      <c r="AU50" s="32" t="s">
        <v>93</v>
      </c>
      <c r="AV50" s="32" t="s">
        <v>469</v>
      </c>
      <c r="AW50" s="32" t="s">
        <v>72</v>
      </c>
      <c r="AX50" s="32" t="s">
        <v>73</v>
      </c>
      <c r="AY50" s="32" t="s">
        <v>63</v>
      </c>
      <c r="AZ50" s="32" t="s">
        <v>72</v>
      </c>
      <c r="BA50" s="32" t="s">
        <v>63</v>
      </c>
      <c r="BB50" s="32" t="s">
        <v>63</v>
      </c>
      <c r="BC50" s="32" t="s">
        <v>73</v>
      </c>
      <c r="BD50" s="32"/>
      <c r="BE50" s="32" t="s">
        <v>73</v>
      </c>
      <c r="BF50" s="32"/>
      <c r="BG50" s="32"/>
      <c r="BH50" s="32"/>
      <c r="BI50" s="32"/>
      <c r="BJ50" s="32"/>
      <c r="BK50" s="32"/>
      <c r="BL50" s="32"/>
    </row>
    <row r="51" spans="1:64" x14ac:dyDescent="0.25">
      <c r="A51" s="57">
        <v>45574.428479768518</v>
      </c>
      <c r="B51" s="32" t="s">
        <v>963</v>
      </c>
      <c r="C51" s="58" t="s">
        <v>964</v>
      </c>
      <c r="D51" s="59">
        <v>5.4</v>
      </c>
      <c r="E51" s="59">
        <v>0.25</v>
      </c>
      <c r="F51" s="32" t="s">
        <v>114</v>
      </c>
      <c r="G51" s="32" t="s">
        <v>76</v>
      </c>
      <c r="H51" s="32" t="s">
        <v>846</v>
      </c>
      <c r="I51" s="32" t="s">
        <v>63</v>
      </c>
      <c r="J51" s="32" t="s">
        <v>64</v>
      </c>
      <c r="K51" s="32" t="s">
        <v>84</v>
      </c>
      <c r="L51" s="32" t="s">
        <v>64</v>
      </c>
      <c r="M51" s="32" t="s">
        <v>78</v>
      </c>
      <c r="N51" s="32" t="s">
        <v>64</v>
      </c>
      <c r="O51" s="32" t="s">
        <v>64</v>
      </c>
      <c r="P51" s="32" t="s">
        <v>64</v>
      </c>
      <c r="Q51" s="32" t="s">
        <v>64</v>
      </c>
      <c r="R51" s="32" t="s">
        <v>64</v>
      </c>
      <c r="S51" s="32" t="s">
        <v>64</v>
      </c>
      <c r="T51" s="32" t="s">
        <v>64</v>
      </c>
      <c r="U51" s="32" t="s">
        <v>64</v>
      </c>
      <c r="V51" s="32" t="s">
        <v>64</v>
      </c>
      <c r="W51" s="32" t="s">
        <v>64</v>
      </c>
      <c r="X51" s="32" t="s">
        <v>64</v>
      </c>
      <c r="Y51" s="32" t="s">
        <v>64</v>
      </c>
      <c r="Z51" s="32" t="s">
        <v>65</v>
      </c>
      <c r="AA51" s="32" t="s">
        <v>66</v>
      </c>
      <c r="AB51" s="32" t="s">
        <v>66</v>
      </c>
      <c r="AC51" s="32" t="s">
        <v>65</v>
      </c>
      <c r="AD51" s="32" t="s">
        <v>66</v>
      </c>
      <c r="AE51" s="32" t="s">
        <v>65</v>
      </c>
      <c r="AF51" s="32" t="s">
        <v>65</v>
      </c>
      <c r="AG51" s="32" t="s">
        <v>66</v>
      </c>
      <c r="AH51" s="32" t="s">
        <v>66</v>
      </c>
      <c r="AI51" s="32" t="s">
        <v>66</v>
      </c>
      <c r="AJ51" s="32" t="s">
        <v>65</v>
      </c>
      <c r="AK51" s="32" t="s">
        <v>65</v>
      </c>
      <c r="AL51" s="32" t="s">
        <v>65</v>
      </c>
      <c r="AM51" s="32" t="s">
        <v>65</v>
      </c>
      <c r="AN51" s="32" t="s">
        <v>66</v>
      </c>
      <c r="AO51" s="32" t="s">
        <v>66</v>
      </c>
      <c r="AP51" s="32" t="s">
        <v>80</v>
      </c>
      <c r="AQ51" s="32" t="s">
        <v>80</v>
      </c>
      <c r="AR51" s="32" t="s">
        <v>63</v>
      </c>
      <c r="AS51" s="32" t="s">
        <v>965</v>
      </c>
      <c r="AT51" s="32" t="s">
        <v>69</v>
      </c>
      <c r="AU51" s="32" t="s">
        <v>70</v>
      </c>
      <c r="AV51" s="32" t="s">
        <v>71</v>
      </c>
      <c r="AW51" s="32" t="s">
        <v>73</v>
      </c>
      <c r="AX51" s="32" t="s">
        <v>72</v>
      </c>
      <c r="AY51" s="32" t="s">
        <v>72</v>
      </c>
      <c r="AZ51" s="32" t="s">
        <v>73</v>
      </c>
      <c r="BA51" s="32" t="s">
        <v>72</v>
      </c>
      <c r="BB51" s="32" t="s">
        <v>72</v>
      </c>
      <c r="BC51" s="32" t="s">
        <v>73</v>
      </c>
      <c r="BD51" s="32">
        <v>0</v>
      </c>
      <c r="BE51" s="32" t="s">
        <v>73</v>
      </c>
      <c r="BF51" s="32"/>
      <c r="BG51" s="32"/>
      <c r="BH51" s="32"/>
      <c r="BI51" s="32"/>
      <c r="BJ51" s="32"/>
      <c r="BK51" s="32"/>
      <c r="BL51" s="32"/>
    </row>
    <row r="52" spans="1:64" x14ac:dyDescent="0.25">
      <c r="A52" s="57">
        <v>45574.429001655095</v>
      </c>
      <c r="B52" s="32" t="s">
        <v>966</v>
      </c>
      <c r="C52" s="58" t="s">
        <v>967</v>
      </c>
      <c r="D52" s="59">
        <v>3.6</v>
      </c>
      <c r="E52" s="59">
        <v>0.13</v>
      </c>
      <c r="F52" s="32" t="s">
        <v>423</v>
      </c>
      <c r="G52" s="32" t="s">
        <v>76</v>
      </c>
      <c r="H52" s="32" t="s">
        <v>968</v>
      </c>
      <c r="I52" s="32" t="s">
        <v>63</v>
      </c>
      <c r="J52" s="32" t="s">
        <v>64</v>
      </c>
      <c r="K52" s="32" t="s">
        <v>64</v>
      </c>
      <c r="L52" s="32" t="s">
        <v>64</v>
      </c>
      <c r="M52" s="32" t="s">
        <v>84</v>
      </c>
      <c r="N52" s="32" t="s">
        <v>84</v>
      </c>
      <c r="O52" s="32" t="s">
        <v>64</v>
      </c>
      <c r="P52" s="32" t="s">
        <v>84</v>
      </c>
      <c r="Q52" s="32" t="s">
        <v>64</v>
      </c>
      <c r="R52" s="32" t="s">
        <v>84</v>
      </c>
      <c r="S52" s="32" t="s">
        <v>64</v>
      </c>
      <c r="T52" s="32" t="s">
        <v>64</v>
      </c>
      <c r="U52" s="32" t="s">
        <v>84</v>
      </c>
      <c r="V52" s="32" t="s">
        <v>64</v>
      </c>
      <c r="W52" s="32" t="s">
        <v>64</v>
      </c>
      <c r="X52" s="32" t="s">
        <v>64</v>
      </c>
      <c r="Y52" s="32" t="s">
        <v>64</v>
      </c>
      <c r="Z52" s="32" t="s">
        <v>65</v>
      </c>
      <c r="AA52" s="32" t="s">
        <v>65</v>
      </c>
      <c r="AB52" s="32" t="s">
        <v>79</v>
      </c>
      <c r="AC52" s="32" t="s">
        <v>66</v>
      </c>
      <c r="AD52" s="32" t="s">
        <v>66</v>
      </c>
      <c r="AE52" s="32" t="s">
        <v>66</v>
      </c>
      <c r="AF52" s="32" t="s">
        <v>66</v>
      </c>
      <c r="AG52" s="32" t="s">
        <v>65</v>
      </c>
      <c r="AH52" s="32" t="s">
        <v>65</v>
      </c>
      <c r="AI52" s="32" t="s">
        <v>66</v>
      </c>
      <c r="AJ52" s="32" t="s">
        <v>66</v>
      </c>
      <c r="AK52" s="32" t="s">
        <v>65</v>
      </c>
      <c r="AL52" s="32" t="s">
        <v>66</v>
      </c>
      <c r="AM52" s="32" t="s">
        <v>66</v>
      </c>
      <c r="AN52" s="32" t="s">
        <v>79</v>
      </c>
      <c r="AO52" s="32" t="s">
        <v>79</v>
      </c>
      <c r="AP52" s="32" t="s">
        <v>67</v>
      </c>
      <c r="AQ52" s="32" t="s">
        <v>67</v>
      </c>
      <c r="AR52" s="32" t="s">
        <v>86</v>
      </c>
      <c r="AS52" s="32" t="s">
        <v>969</v>
      </c>
      <c r="AT52" s="32" t="s">
        <v>69</v>
      </c>
      <c r="AU52" s="32" t="s">
        <v>93</v>
      </c>
      <c r="AV52" s="32" t="s">
        <v>71</v>
      </c>
      <c r="AW52" s="32" t="s">
        <v>63</v>
      </c>
      <c r="AX52" s="32" t="s">
        <v>73</v>
      </c>
      <c r="AY52" s="32" t="s">
        <v>73</v>
      </c>
      <c r="AZ52" s="32" t="s">
        <v>63</v>
      </c>
      <c r="BA52" s="32" t="s">
        <v>63</v>
      </c>
      <c r="BB52" s="32" t="s">
        <v>73</v>
      </c>
      <c r="BC52" s="32" t="s">
        <v>73</v>
      </c>
      <c r="BD52" s="32"/>
      <c r="BE52" s="32" t="s">
        <v>73</v>
      </c>
      <c r="BF52" s="32"/>
      <c r="BG52" s="32"/>
      <c r="BH52" s="32"/>
      <c r="BI52" s="32"/>
      <c r="BJ52" s="32"/>
      <c r="BK52" s="32"/>
      <c r="BL52" s="32"/>
    </row>
    <row r="53" spans="1:64" x14ac:dyDescent="0.25">
      <c r="A53" s="57">
        <v>45574.430007002316</v>
      </c>
      <c r="B53" s="32" t="s">
        <v>970</v>
      </c>
      <c r="C53" s="58" t="s">
        <v>971</v>
      </c>
      <c r="D53" s="59">
        <v>9.82</v>
      </c>
      <c r="E53" s="59">
        <v>0.71</v>
      </c>
      <c r="F53" s="32" t="s">
        <v>423</v>
      </c>
      <c r="G53" s="32" t="s">
        <v>76</v>
      </c>
      <c r="H53" s="32" t="s">
        <v>846</v>
      </c>
      <c r="I53" s="32" t="s">
        <v>73</v>
      </c>
      <c r="J53" s="32" t="s">
        <v>64</v>
      </c>
      <c r="K53" s="32" t="s">
        <v>64</v>
      </c>
      <c r="L53" s="32" t="s">
        <v>64</v>
      </c>
      <c r="M53" s="32" t="s">
        <v>84</v>
      </c>
      <c r="N53" s="32" t="s">
        <v>64</v>
      </c>
      <c r="O53" s="32" t="s">
        <v>64</v>
      </c>
      <c r="P53" s="32" t="s">
        <v>64</v>
      </c>
      <c r="Q53" s="32" t="s">
        <v>64</v>
      </c>
      <c r="R53" s="32" t="s">
        <v>64</v>
      </c>
      <c r="S53" s="32" t="s">
        <v>64</v>
      </c>
      <c r="T53" s="32" t="s">
        <v>64</v>
      </c>
      <c r="U53" s="32" t="s">
        <v>64</v>
      </c>
      <c r="V53" s="32" t="s">
        <v>64</v>
      </c>
      <c r="W53" s="32" t="s">
        <v>64</v>
      </c>
      <c r="X53" s="32" t="s">
        <v>64</v>
      </c>
      <c r="Y53" s="32" t="s">
        <v>64</v>
      </c>
      <c r="Z53" s="32" t="s">
        <v>66</v>
      </c>
      <c r="AA53" s="32" t="s">
        <v>66</v>
      </c>
      <c r="AB53" s="32" t="s">
        <v>66</v>
      </c>
      <c r="AC53" s="32" t="s">
        <v>66</v>
      </c>
      <c r="AD53" s="32" t="s">
        <v>66</v>
      </c>
      <c r="AE53" s="32" t="s">
        <v>66</v>
      </c>
      <c r="AF53" s="32" t="s">
        <v>66</v>
      </c>
      <c r="AG53" s="32" t="s">
        <v>66</v>
      </c>
      <c r="AH53" s="32" t="s">
        <v>66</v>
      </c>
      <c r="AI53" s="32" t="s">
        <v>79</v>
      </c>
      <c r="AJ53" s="32" t="s">
        <v>66</v>
      </c>
      <c r="AK53" s="32" t="s">
        <v>66</v>
      </c>
      <c r="AL53" s="32" t="s">
        <v>66</v>
      </c>
      <c r="AM53" s="32" t="s">
        <v>66</v>
      </c>
      <c r="AN53" s="32" t="s">
        <v>66</v>
      </c>
      <c r="AO53" s="32" t="s">
        <v>66</v>
      </c>
      <c r="AP53" s="32" t="s">
        <v>85</v>
      </c>
      <c r="AQ53" s="32" t="s">
        <v>85</v>
      </c>
      <c r="AR53" s="32" t="s">
        <v>63</v>
      </c>
      <c r="AS53" s="32" t="s">
        <v>223</v>
      </c>
      <c r="AT53" s="32" t="s">
        <v>69</v>
      </c>
      <c r="AU53" s="32" t="s">
        <v>70</v>
      </c>
      <c r="AV53" s="32" t="s">
        <v>71</v>
      </c>
      <c r="AW53" s="32" t="s">
        <v>72</v>
      </c>
      <c r="AX53" s="32" t="s">
        <v>73</v>
      </c>
      <c r="AY53" s="32" t="s">
        <v>72</v>
      </c>
      <c r="AZ53" s="32" t="s">
        <v>73</v>
      </c>
      <c r="BA53" s="32" t="s">
        <v>72</v>
      </c>
      <c r="BB53" s="32" t="s">
        <v>73</v>
      </c>
      <c r="BC53" s="32" t="s">
        <v>73</v>
      </c>
      <c r="BD53" s="32"/>
      <c r="BE53" s="32" t="s">
        <v>73</v>
      </c>
      <c r="BF53" s="32"/>
      <c r="BG53" s="32"/>
      <c r="BH53" s="32"/>
      <c r="BI53" s="32"/>
      <c r="BJ53" s="32"/>
      <c r="BK53" s="32"/>
      <c r="BL53" s="32"/>
    </row>
    <row r="54" spans="1:64" x14ac:dyDescent="0.25">
      <c r="A54" s="57">
        <v>45574.432827997683</v>
      </c>
      <c r="B54" s="32" t="s">
        <v>972</v>
      </c>
      <c r="C54" s="58" t="s">
        <v>973</v>
      </c>
      <c r="D54" s="59">
        <v>100</v>
      </c>
      <c r="E54" s="59">
        <v>0.13</v>
      </c>
      <c r="F54" s="32" t="s">
        <v>423</v>
      </c>
      <c r="G54" s="32" t="s">
        <v>291</v>
      </c>
      <c r="H54" s="32" t="s">
        <v>922</v>
      </c>
      <c r="I54" s="32" t="s">
        <v>63</v>
      </c>
      <c r="J54" s="32" t="s">
        <v>64</v>
      </c>
      <c r="K54" s="32" t="s">
        <v>64</v>
      </c>
      <c r="L54" s="32" t="s">
        <v>64</v>
      </c>
      <c r="M54" s="32" t="s">
        <v>64</v>
      </c>
      <c r="N54" s="32" t="s">
        <v>64</v>
      </c>
      <c r="O54" s="32" t="s">
        <v>64</v>
      </c>
      <c r="P54" s="32" t="s">
        <v>64</v>
      </c>
      <c r="Q54" s="32" t="s">
        <v>64</v>
      </c>
      <c r="R54" s="32" t="s">
        <v>64</v>
      </c>
      <c r="S54" s="32" t="s">
        <v>64</v>
      </c>
      <c r="T54" s="32" t="s">
        <v>64</v>
      </c>
      <c r="U54" s="32" t="s">
        <v>64</v>
      </c>
      <c r="V54" s="32" t="s">
        <v>64</v>
      </c>
      <c r="W54" s="32" t="s">
        <v>64</v>
      </c>
      <c r="X54" s="32" t="s">
        <v>64</v>
      </c>
      <c r="Y54" s="32" t="s">
        <v>64</v>
      </c>
      <c r="Z54" s="32" t="s">
        <v>65</v>
      </c>
      <c r="AA54" s="32" t="s">
        <v>65</v>
      </c>
      <c r="AB54" s="32" t="s">
        <v>65</v>
      </c>
      <c r="AC54" s="32" t="s">
        <v>65</v>
      </c>
      <c r="AD54" s="32" t="s">
        <v>65</v>
      </c>
      <c r="AE54" s="32" t="s">
        <v>65</v>
      </c>
      <c r="AF54" s="32" t="s">
        <v>65</v>
      </c>
      <c r="AG54" s="32" t="s">
        <v>66</v>
      </c>
      <c r="AH54" s="32" t="s">
        <v>79</v>
      </c>
      <c r="AI54" s="32" t="s">
        <v>79</v>
      </c>
      <c r="AJ54" s="32" t="s">
        <v>66</v>
      </c>
      <c r="AK54" s="32" t="s">
        <v>66</v>
      </c>
      <c r="AL54" s="32" t="s">
        <v>66</v>
      </c>
      <c r="AM54" s="32" t="s">
        <v>66</v>
      </c>
      <c r="AN54" s="32" t="s">
        <v>66</v>
      </c>
      <c r="AO54" s="32" t="s">
        <v>66</v>
      </c>
      <c r="AP54" s="32" t="s">
        <v>67</v>
      </c>
      <c r="AQ54" s="32" t="s">
        <v>80</v>
      </c>
      <c r="AR54" s="32" t="s">
        <v>63</v>
      </c>
      <c r="AS54" s="32" t="s">
        <v>223</v>
      </c>
      <c r="AT54" s="32" t="s">
        <v>87</v>
      </c>
      <c r="AU54" s="32" t="s">
        <v>67</v>
      </c>
      <c r="AV54" s="32" t="s">
        <v>71</v>
      </c>
      <c r="AW54" s="32" t="s">
        <v>63</v>
      </c>
      <c r="AX54" s="32" t="s">
        <v>73</v>
      </c>
      <c r="AY54" s="32" t="s">
        <v>73</v>
      </c>
      <c r="AZ54" s="32" t="s">
        <v>63</v>
      </c>
      <c r="BA54" s="32" t="s">
        <v>72</v>
      </c>
      <c r="BB54" s="32" t="s">
        <v>73</v>
      </c>
      <c r="BC54" s="32" t="s">
        <v>73</v>
      </c>
      <c r="BD54" s="32"/>
      <c r="BE54" s="32" t="s">
        <v>73</v>
      </c>
      <c r="BF54" s="32"/>
      <c r="BG54" s="32"/>
      <c r="BH54" s="32"/>
      <c r="BI54" s="32"/>
      <c r="BJ54" s="32"/>
      <c r="BK54" s="32"/>
      <c r="BL54" s="32"/>
    </row>
    <row r="55" spans="1:64" x14ac:dyDescent="0.25">
      <c r="A55" s="57">
        <v>45574.434012361111</v>
      </c>
      <c r="B55" s="32" t="s">
        <v>974</v>
      </c>
      <c r="C55" s="58" t="s">
        <v>975</v>
      </c>
      <c r="D55" s="59">
        <v>100</v>
      </c>
      <c r="E55" s="59">
        <v>1.17</v>
      </c>
      <c r="F55" s="32" t="s">
        <v>423</v>
      </c>
      <c r="G55" s="32" t="s">
        <v>291</v>
      </c>
      <c r="H55" s="32" t="s">
        <v>922</v>
      </c>
      <c r="I55" s="32" t="s">
        <v>63</v>
      </c>
      <c r="J55" s="32" t="s">
        <v>145</v>
      </c>
      <c r="K55" s="32" t="s">
        <v>64</v>
      </c>
      <c r="L55" s="32" t="s">
        <v>64</v>
      </c>
      <c r="M55" s="32" t="s">
        <v>84</v>
      </c>
      <c r="N55" s="32" t="s">
        <v>84</v>
      </c>
      <c r="O55" s="32" t="s">
        <v>84</v>
      </c>
      <c r="P55" s="32" t="s">
        <v>84</v>
      </c>
      <c r="Q55" s="32" t="s">
        <v>64</v>
      </c>
      <c r="R55" s="32" t="s">
        <v>64</v>
      </c>
      <c r="S55" s="32" t="s">
        <v>84</v>
      </c>
      <c r="T55" s="32" t="s">
        <v>64</v>
      </c>
      <c r="U55" s="32" t="s">
        <v>64</v>
      </c>
      <c r="V55" s="32" t="s">
        <v>64</v>
      </c>
      <c r="W55" s="32" t="s">
        <v>84</v>
      </c>
      <c r="X55" s="32" t="s">
        <v>84</v>
      </c>
      <c r="Y55" s="32" t="s">
        <v>84</v>
      </c>
      <c r="Z55" s="32" t="s">
        <v>65</v>
      </c>
      <c r="AA55" s="32" t="s">
        <v>65</v>
      </c>
      <c r="AB55" s="32" t="s">
        <v>65</v>
      </c>
      <c r="AC55" s="32" t="s">
        <v>65</v>
      </c>
      <c r="AD55" s="32" t="s">
        <v>65</v>
      </c>
      <c r="AE55" s="32" t="s">
        <v>65</v>
      </c>
      <c r="AF55" s="32" t="s">
        <v>79</v>
      </c>
      <c r="AG55" s="32" t="s">
        <v>65</v>
      </c>
      <c r="AH55" s="32" t="s">
        <v>79</v>
      </c>
      <c r="AI55" s="32" t="s">
        <v>101</v>
      </c>
      <c r="AJ55" s="32" t="s">
        <v>66</v>
      </c>
      <c r="AK55" s="32" t="s">
        <v>66</v>
      </c>
      <c r="AL55" s="32" t="s">
        <v>66</v>
      </c>
      <c r="AM55" s="32" t="s">
        <v>65</v>
      </c>
      <c r="AN55" s="32" t="s">
        <v>66</v>
      </c>
      <c r="AO55" s="32" t="s">
        <v>66</v>
      </c>
      <c r="AP55" s="32" t="s">
        <v>67</v>
      </c>
      <c r="AQ55" s="32" t="s">
        <v>67</v>
      </c>
      <c r="AR55" s="32" t="s">
        <v>86</v>
      </c>
      <c r="AS55" s="32" t="s">
        <v>81</v>
      </c>
      <c r="AT55" s="32" t="s">
        <v>69</v>
      </c>
      <c r="AU55" s="32" t="s">
        <v>93</v>
      </c>
      <c r="AV55" s="32" t="s">
        <v>71</v>
      </c>
      <c r="AW55" s="32" t="s">
        <v>72</v>
      </c>
      <c r="AX55" s="32" t="s">
        <v>72</v>
      </c>
      <c r="AY55" s="32" t="s">
        <v>73</v>
      </c>
      <c r="AZ55" s="32" t="s">
        <v>72</v>
      </c>
      <c r="BA55" s="32" t="s">
        <v>73</v>
      </c>
      <c r="BB55" s="32" t="s">
        <v>73</v>
      </c>
      <c r="BC55" s="32" t="s">
        <v>73</v>
      </c>
      <c r="BD55" s="32" t="s">
        <v>197</v>
      </c>
      <c r="BE55" s="32" t="s">
        <v>73</v>
      </c>
      <c r="BF55" s="32"/>
      <c r="BG55" s="32"/>
      <c r="BH55" s="32"/>
      <c r="BI55" s="32"/>
      <c r="BJ55" s="32"/>
      <c r="BK55" s="32"/>
      <c r="BL55" s="32"/>
    </row>
    <row r="56" spans="1:64" x14ac:dyDescent="0.25">
      <c r="A56" s="57">
        <v>45574.434827164354</v>
      </c>
      <c r="B56" s="32" t="s">
        <v>976</v>
      </c>
      <c r="C56" s="58" t="s">
        <v>977</v>
      </c>
      <c r="D56" s="59">
        <v>26.79</v>
      </c>
      <c r="E56" s="59">
        <v>0.92</v>
      </c>
      <c r="F56" s="32" t="s">
        <v>423</v>
      </c>
      <c r="G56" s="32" t="s">
        <v>539</v>
      </c>
      <c r="H56" s="32" t="s">
        <v>887</v>
      </c>
      <c r="I56" s="32" t="s">
        <v>63</v>
      </c>
      <c r="J56" s="32" t="s">
        <v>64</v>
      </c>
      <c r="K56" s="32" t="s">
        <v>64</v>
      </c>
      <c r="L56" s="32" t="s">
        <v>64</v>
      </c>
      <c r="M56" s="32" t="s">
        <v>78</v>
      </c>
      <c r="N56" s="32" t="s">
        <v>64</v>
      </c>
      <c r="O56" s="32" t="s">
        <v>64</v>
      </c>
      <c r="P56" s="32" t="s">
        <v>64</v>
      </c>
      <c r="Q56" s="32" t="s">
        <v>64</v>
      </c>
      <c r="R56" s="32" t="s">
        <v>64</v>
      </c>
      <c r="S56" s="32" t="s">
        <v>78</v>
      </c>
      <c r="T56" s="32" t="s">
        <v>64</v>
      </c>
      <c r="U56" s="32" t="s">
        <v>64</v>
      </c>
      <c r="V56" s="32" t="s">
        <v>64</v>
      </c>
      <c r="W56" s="32" t="s">
        <v>64</v>
      </c>
      <c r="X56" s="32" t="s">
        <v>78</v>
      </c>
      <c r="Y56" s="32" t="s">
        <v>64</v>
      </c>
      <c r="Z56" s="32" t="s">
        <v>65</v>
      </c>
      <c r="AA56" s="32" t="s">
        <v>65</v>
      </c>
      <c r="AB56" s="32" t="s">
        <v>66</v>
      </c>
      <c r="AC56" s="32" t="s">
        <v>65</v>
      </c>
      <c r="AD56" s="32" t="s">
        <v>65</v>
      </c>
      <c r="AE56" s="32" t="s">
        <v>66</v>
      </c>
      <c r="AF56" s="32" t="s">
        <v>66</v>
      </c>
      <c r="AG56" s="32" t="s">
        <v>65</v>
      </c>
      <c r="AH56" s="32" t="s">
        <v>65</v>
      </c>
      <c r="AI56" s="32" t="s">
        <v>101</v>
      </c>
      <c r="AJ56" s="32" t="s">
        <v>65</v>
      </c>
      <c r="AK56" s="32" t="s">
        <v>65</v>
      </c>
      <c r="AL56" s="32" t="s">
        <v>66</v>
      </c>
      <c r="AM56" s="32" t="s">
        <v>65</v>
      </c>
      <c r="AN56" s="32" t="s">
        <v>79</v>
      </c>
      <c r="AO56" s="32" t="s">
        <v>66</v>
      </c>
      <c r="AP56" s="32" t="s">
        <v>67</v>
      </c>
      <c r="AQ56" s="32" t="s">
        <v>67</v>
      </c>
      <c r="AR56" s="32" t="s">
        <v>86</v>
      </c>
      <c r="AS56" s="32" t="s">
        <v>978</v>
      </c>
      <c r="AT56" s="32" t="s">
        <v>87</v>
      </c>
      <c r="AU56" s="32" t="s">
        <v>93</v>
      </c>
      <c r="AV56" s="32" t="s">
        <v>71</v>
      </c>
      <c r="AW56" s="32" t="s">
        <v>72</v>
      </c>
      <c r="AX56" s="32" t="s">
        <v>72</v>
      </c>
      <c r="AY56" s="32" t="s">
        <v>73</v>
      </c>
      <c r="AZ56" s="32" t="s">
        <v>72</v>
      </c>
      <c r="BA56" s="32" t="s">
        <v>73</v>
      </c>
      <c r="BB56" s="32" t="s">
        <v>73</v>
      </c>
      <c r="BC56" s="32" t="s">
        <v>73</v>
      </c>
      <c r="BD56" s="32"/>
      <c r="BE56" s="32" t="s">
        <v>73</v>
      </c>
      <c r="BF56" s="32"/>
      <c r="BG56" s="32"/>
      <c r="BH56" s="32"/>
      <c r="BI56" s="32"/>
      <c r="BJ56" s="32"/>
      <c r="BK56" s="32"/>
      <c r="BL56" s="32"/>
    </row>
    <row r="57" spans="1:64" x14ac:dyDescent="0.25">
      <c r="A57" s="57">
        <v>45574.435602789352</v>
      </c>
      <c r="B57" s="32" t="s">
        <v>979</v>
      </c>
      <c r="C57" s="58" t="s">
        <v>980</v>
      </c>
      <c r="D57" s="59">
        <v>100</v>
      </c>
      <c r="E57" s="59">
        <v>0.25</v>
      </c>
      <c r="F57" s="32" t="s">
        <v>423</v>
      </c>
      <c r="G57" s="32" t="s">
        <v>981</v>
      </c>
      <c r="H57" s="32" t="s">
        <v>846</v>
      </c>
      <c r="I57" s="32" t="s">
        <v>63</v>
      </c>
      <c r="J57" s="32" t="s">
        <v>64</v>
      </c>
      <c r="K57" s="32" t="s">
        <v>78</v>
      </c>
      <c r="L57" s="32" t="s">
        <v>64</v>
      </c>
      <c r="M57" s="32" t="s">
        <v>84</v>
      </c>
      <c r="N57" s="32" t="s">
        <v>84</v>
      </c>
      <c r="O57" s="32" t="s">
        <v>64</v>
      </c>
      <c r="P57" s="32" t="s">
        <v>64</v>
      </c>
      <c r="Q57" s="32" t="s">
        <v>64</v>
      </c>
      <c r="R57" s="32" t="s">
        <v>64</v>
      </c>
      <c r="S57" s="32" t="s">
        <v>78</v>
      </c>
      <c r="T57" s="32" t="s">
        <v>64</v>
      </c>
      <c r="U57" s="32" t="s">
        <v>64</v>
      </c>
      <c r="V57" s="32" t="s">
        <v>64</v>
      </c>
      <c r="W57" s="32" t="s">
        <v>84</v>
      </c>
      <c r="X57" s="32" t="s">
        <v>64</v>
      </c>
      <c r="Y57" s="32" t="s">
        <v>78</v>
      </c>
      <c r="Z57" s="32" t="s">
        <v>66</v>
      </c>
      <c r="AA57" s="32" t="s">
        <v>66</v>
      </c>
      <c r="AB57" s="32" t="s">
        <v>66</v>
      </c>
      <c r="AC57" s="32" t="s">
        <v>66</v>
      </c>
      <c r="AD57" s="32" t="s">
        <v>66</v>
      </c>
      <c r="AE57" s="32" t="s">
        <v>66</v>
      </c>
      <c r="AF57" s="32" t="s">
        <v>79</v>
      </c>
      <c r="AG57" s="32" t="s">
        <v>66</v>
      </c>
      <c r="AH57" s="32" t="s">
        <v>66</v>
      </c>
      <c r="AI57" s="32" t="s">
        <v>66</v>
      </c>
      <c r="AJ57" s="32" t="s">
        <v>66</v>
      </c>
      <c r="AK57" s="32" t="s">
        <v>66</v>
      </c>
      <c r="AL57" s="32" t="s">
        <v>66</v>
      </c>
      <c r="AM57" s="32" t="s">
        <v>66</v>
      </c>
      <c r="AN57" s="32" t="s">
        <v>79</v>
      </c>
      <c r="AO57" s="32" t="s">
        <v>79</v>
      </c>
      <c r="AP57" s="32" t="s">
        <v>67</v>
      </c>
      <c r="AQ57" s="32" t="s">
        <v>80</v>
      </c>
      <c r="AR57" s="32" t="s">
        <v>63</v>
      </c>
      <c r="AS57" s="32" t="s">
        <v>115</v>
      </c>
      <c r="AT57" s="32" t="s">
        <v>169</v>
      </c>
      <c r="AU57" s="32" t="s">
        <v>93</v>
      </c>
      <c r="AV57" s="32" t="s">
        <v>71</v>
      </c>
      <c r="AW57" s="32" t="s">
        <v>72</v>
      </c>
      <c r="AX57" s="32" t="s">
        <v>73</v>
      </c>
      <c r="AY57" s="32" t="s">
        <v>72</v>
      </c>
      <c r="AZ57" s="32" t="s">
        <v>72</v>
      </c>
      <c r="BA57" s="32" t="s">
        <v>73</v>
      </c>
      <c r="BB57" s="32" t="s">
        <v>63</v>
      </c>
      <c r="BC57" s="32" t="s">
        <v>73</v>
      </c>
      <c r="BD57" s="32" t="s">
        <v>982</v>
      </c>
      <c r="BE57" s="32" t="s">
        <v>73</v>
      </c>
      <c r="BF57" s="32"/>
      <c r="BG57" s="32"/>
      <c r="BH57" s="32"/>
      <c r="BI57" s="32"/>
      <c r="BJ57" s="32"/>
      <c r="BK57" s="32"/>
      <c r="BL57" s="32"/>
    </row>
    <row r="58" spans="1:64" x14ac:dyDescent="0.25">
      <c r="A58" s="57">
        <v>45574.436787789353</v>
      </c>
      <c r="B58" s="32" t="s">
        <v>983</v>
      </c>
      <c r="C58" s="58" t="s">
        <v>984</v>
      </c>
      <c r="D58" s="59">
        <v>13.4</v>
      </c>
      <c r="E58" s="59">
        <v>0.13</v>
      </c>
      <c r="F58" s="32" t="s">
        <v>423</v>
      </c>
      <c r="G58" s="32" t="s">
        <v>76</v>
      </c>
      <c r="H58" s="32" t="s">
        <v>887</v>
      </c>
      <c r="I58" s="32" t="s">
        <v>63</v>
      </c>
      <c r="J58" s="32" t="s">
        <v>64</v>
      </c>
      <c r="K58" s="32" t="s">
        <v>64</v>
      </c>
      <c r="L58" s="32" t="s">
        <v>64</v>
      </c>
      <c r="M58" s="32" t="s">
        <v>78</v>
      </c>
      <c r="N58" s="32" t="s">
        <v>64</v>
      </c>
      <c r="O58" s="32" t="s">
        <v>64</v>
      </c>
      <c r="P58" s="32" t="s">
        <v>84</v>
      </c>
      <c r="Q58" s="32" t="s">
        <v>84</v>
      </c>
      <c r="R58" s="32" t="s">
        <v>64</v>
      </c>
      <c r="S58" s="32" t="s">
        <v>64</v>
      </c>
      <c r="T58" s="32" t="s">
        <v>64</v>
      </c>
      <c r="U58" s="32" t="s">
        <v>84</v>
      </c>
      <c r="V58" s="32" t="s">
        <v>64</v>
      </c>
      <c r="W58" s="32" t="s">
        <v>64</v>
      </c>
      <c r="X58" s="32" t="s">
        <v>64</v>
      </c>
      <c r="Y58" s="32" t="s">
        <v>64</v>
      </c>
      <c r="Z58" s="32" t="s">
        <v>65</v>
      </c>
      <c r="AA58" s="32" t="s">
        <v>65</v>
      </c>
      <c r="AB58" s="32" t="s">
        <v>66</v>
      </c>
      <c r="AC58" s="32" t="s">
        <v>66</v>
      </c>
      <c r="AD58" s="32" t="s">
        <v>65</v>
      </c>
      <c r="AE58" s="32" t="s">
        <v>65</v>
      </c>
      <c r="AF58" s="32" t="s">
        <v>66</v>
      </c>
      <c r="AG58" s="32" t="s">
        <v>65</v>
      </c>
      <c r="AH58" s="32" t="s">
        <v>66</v>
      </c>
      <c r="AI58" s="32" t="s">
        <v>79</v>
      </c>
      <c r="AJ58" s="32" t="s">
        <v>65</v>
      </c>
      <c r="AK58" s="32" t="s">
        <v>65</v>
      </c>
      <c r="AL58" s="32" t="s">
        <v>65</v>
      </c>
      <c r="AM58" s="32" t="s">
        <v>66</v>
      </c>
      <c r="AN58" s="32" t="s">
        <v>65</v>
      </c>
      <c r="AO58" s="32" t="s">
        <v>66</v>
      </c>
      <c r="AP58" s="32" t="s">
        <v>67</v>
      </c>
      <c r="AQ58" s="32" t="s">
        <v>67</v>
      </c>
      <c r="AR58" s="32" t="s">
        <v>63</v>
      </c>
      <c r="AS58" s="32" t="s">
        <v>947</v>
      </c>
      <c r="AT58" s="32" t="s">
        <v>169</v>
      </c>
      <c r="AU58" s="32" t="s">
        <v>70</v>
      </c>
      <c r="AV58" s="32" t="s">
        <v>71</v>
      </c>
      <c r="AW58" s="32" t="s">
        <v>73</v>
      </c>
      <c r="AX58" s="32" t="s">
        <v>63</v>
      </c>
      <c r="AY58" s="32" t="s">
        <v>72</v>
      </c>
      <c r="AZ58" s="32" t="s">
        <v>72</v>
      </c>
      <c r="BA58" s="32" t="s">
        <v>72</v>
      </c>
      <c r="BB58" s="32" t="s">
        <v>63</v>
      </c>
      <c r="BC58" s="32" t="s">
        <v>73</v>
      </c>
      <c r="BD58" s="32"/>
      <c r="BE58" s="32" t="s">
        <v>73</v>
      </c>
      <c r="BF58" s="32"/>
      <c r="BG58" s="32"/>
      <c r="BH58" s="32"/>
      <c r="BI58" s="32"/>
      <c r="BJ58" s="32"/>
      <c r="BK58" s="32"/>
      <c r="BL58" s="32"/>
    </row>
    <row r="59" spans="1:64" x14ac:dyDescent="0.25">
      <c r="A59" s="57">
        <v>45574.437553425931</v>
      </c>
      <c r="B59" s="32" t="s">
        <v>985</v>
      </c>
      <c r="C59" s="58" t="s">
        <v>986</v>
      </c>
      <c r="D59" s="59">
        <v>79.459999999999994</v>
      </c>
      <c r="E59" s="59">
        <v>0.25</v>
      </c>
      <c r="F59" s="32" t="s">
        <v>423</v>
      </c>
      <c r="G59" s="32" t="s">
        <v>539</v>
      </c>
      <c r="H59" s="32" t="s">
        <v>849</v>
      </c>
      <c r="I59" s="32" t="s">
        <v>63</v>
      </c>
      <c r="J59" s="32" t="s">
        <v>145</v>
      </c>
      <c r="K59" s="32" t="s">
        <v>78</v>
      </c>
      <c r="L59" s="32" t="s">
        <v>64</v>
      </c>
      <c r="M59" s="32" t="s">
        <v>84</v>
      </c>
      <c r="N59" s="32" t="s">
        <v>64</v>
      </c>
      <c r="O59" s="32" t="s">
        <v>64</v>
      </c>
      <c r="P59" s="32" t="s">
        <v>78</v>
      </c>
      <c r="Q59" s="32" t="s">
        <v>64</v>
      </c>
      <c r="R59" s="32" t="s">
        <v>64</v>
      </c>
      <c r="S59" s="32" t="s">
        <v>78</v>
      </c>
      <c r="T59" s="32" t="s">
        <v>64</v>
      </c>
      <c r="U59" s="32" t="s">
        <v>78</v>
      </c>
      <c r="V59" s="32" t="s">
        <v>64</v>
      </c>
      <c r="W59" s="32" t="s">
        <v>78</v>
      </c>
      <c r="X59" s="32" t="s">
        <v>64</v>
      </c>
      <c r="Y59" s="32" t="s">
        <v>64</v>
      </c>
      <c r="Z59" s="32" t="s">
        <v>66</v>
      </c>
      <c r="AA59" s="32" t="s">
        <v>79</v>
      </c>
      <c r="AB59" s="32" t="s">
        <v>66</v>
      </c>
      <c r="AC59" s="32" t="s">
        <v>66</v>
      </c>
      <c r="AD59" s="32" t="s">
        <v>79</v>
      </c>
      <c r="AE59" s="32" t="s">
        <v>66</v>
      </c>
      <c r="AF59" s="32" t="s">
        <v>66</v>
      </c>
      <c r="AG59" s="32" t="s">
        <v>66</v>
      </c>
      <c r="AH59" s="32" t="s">
        <v>66</v>
      </c>
      <c r="AI59" s="32" t="s">
        <v>79</v>
      </c>
      <c r="AJ59" s="32" t="s">
        <v>66</v>
      </c>
      <c r="AK59" s="32" t="s">
        <v>66</v>
      </c>
      <c r="AL59" s="32" t="s">
        <v>66</v>
      </c>
      <c r="AM59" s="32" t="s">
        <v>66</v>
      </c>
      <c r="AN59" s="32" t="s">
        <v>66</v>
      </c>
      <c r="AO59" s="32" t="s">
        <v>66</v>
      </c>
      <c r="AP59" s="32" t="s">
        <v>67</v>
      </c>
      <c r="AQ59" s="32" t="s">
        <v>67</v>
      </c>
      <c r="AR59" s="32" t="s">
        <v>73</v>
      </c>
      <c r="AS59" s="32" t="s">
        <v>987</v>
      </c>
      <c r="AT59" s="32" t="s">
        <v>87</v>
      </c>
      <c r="AU59" s="32" t="s">
        <v>67</v>
      </c>
      <c r="AV59" s="32" t="s">
        <v>67</v>
      </c>
      <c r="AW59" s="32" t="s">
        <v>63</v>
      </c>
      <c r="AX59" s="32" t="s">
        <v>73</v>
      </c>
      <c r="AY59" s="32" t="s">
        <v>63</v>
      </c>
      <c r="AZ59" s="32" t="s">
        <v>73</v>
      </c>
      <c r="BA59" s="32" t="s">
        <v>63</v>
      </c>
      <c r="BB59" s="32" t="s">
        <v>73</v>
      </c>
      <c r="BC59" s="32" t="s">
        <v>73</v>
      </c>
      <c r="BD59" s="32" t="s">
        <v>197</v>
      </c>
      <c r="BE59" s="32" t="s">
        <v>73</v>
      </c>
      <c r="BF59" s="32" t="s">
        <v>122</v>
      </c>
      <c r="BG59" s="32"/>
      <c r="BH59" s="32"/>
      <c r="BI59" s="32"/>
      <c r="BJ59" s="32"/>
      <c r="BK59" s="32"/>
      <c r="BL59" s="32"/>
    </row>
    <row r="60" spans="1:64" x14ac:dyDescent="0.25">
      <c r="A60" s="57">
        <v>45574.439279120372</v>
      </c>
      <c r="B60" s="32" t="s">
        <v>988</v>
      </c>
      <c r="C60" s="58" t="s">
        <v>989</v>
      </c>
      <c r="D60" s="59">
        <v>50</v>
      </c>
      <c r="E60" s="59">
        <v>0.25</v>
      </c>
      <c r="F60" s="32" t="s">
        <v>423</v>
      </c>
      <c r="G60" s="32" t="s">
        <v>76</v>
      </c>
      <c r="H60" s="32" t="s">
        <v>849</v>
      </c>
      <c r="I60" s="32" t="s">
        <v>63</v>
      </c>
      <c r="J60" s="32" t="s">
        <v>64</v>
      </c>
      <c r="K60" s="32" t="s">
        <v>64</v>
      </c>
      <c r="L60" s="32" t="s">
        <v>64</v>
      </c>
      <c r="M60" s="32" t="s">
        <v>84</v>
      </c>
      <c r="N60" s="32" t="s">
        <v>64</v>
      </c>
      <c r="O60" s="32" t="s">
        <v>64</v>
      </c>
      <c r="P60" s="32" t="s">
        <v>84</v>
      </c>
      <c r="Q60" s="32" t="s">
        <v>84</v>
      </c>
      <c r="R60" s="32" t="s">
        <v>64</v>
      </c>
      <c r="S60" s="32" t="s">
        <v>84</v>
      </c>
      <c r="T60" s="32" t="s">
        <v>64</v>
      </c>
      <c r="U60" s="32" t="s">
        <v>64</v>
      </c>
      <c r="V60" s="32" t="s">
        <v>84</v>
      </c>
      <c r="W60" s="32" t="s">
        <v>64</v>
      </c>
      <c r="X60" s="32" t="s">
        <v>64</v>
      </c>
      <c r="Y60" s="32" t="s">
        <v>84</v>
      </c>
      <c r="Z60" s="32" t="s">
        <v>66</v>
      </c>
      <c r="AA60" s="32" t="s">
        <v>66</v>
      </c>
      <c r="AB60" s="32" t="s">
        <v>66</v>
      </c>
      <c r="AC60" s="32" t="s">
        <v>66</v>
      </c>
      <c r="AD60" s="32" t="s">
        <v>66</v>
      </c>
      <c r="AE60" s="32" t="s">
        <v>66</v>
      </c>
      <c r="AF60" s="32" t="s">
        <v>79</v>
      </c>
      <c r="AG60" s="32" t="s">
        <v>66</v>
      </c>
      <c r="AH60" s="32" t="s">
        <v>79</v>
      </c>
      <c r="AI60" s="32" t="s">
        <v>79</v>
      </c>
      <c r="AJ60" s="32" t="s">
        <v>66</v>
      </c>
      <c r="AK60" s="32" t="s">
        <v>66</v>
      </c>
      <c r="AL60" s="32" t="s">
        <v>66</v>
      </c>
      <c r="AM60" s="32" t="s">
        <v>66</v>
      </c>
      <c r="AN60" s="32" t="s">
        <v>79</v>
      </c>
      <c r="AO60" s="32" t="s">
        <v>66</v>
      </c>
      <c r="AP60" s="32" t="s">
        <v>67</v>
      </c>
      <c r="AQ60" s="32" t="s">
        <v>67</v>
      </c>
      <c r="AR60" s="32" t="s">
        <v>86</v>
      </c>
      <c r="AS60" s="32" t="s">
        <v>990</v>
      </c>
      <c r="AT60" s="32" t="s">
        <v>87</v>
      </c>
      <c r="AU60" s="32" t="s">
        <v>93</v>
      </c>
      <c r="AV60" s="32" t="s">
        <v>71</v>
      </c>
      <c r="AW60" s="32" t="s">
        <v>73</v>
      </c>
      <c r="AX60" s="32" t="s">
        <v>73</v>
      </c>
      <c r="AY60" s="32" t="s">
        <v>72</v>
      </c>
      <c r="AZ60" s="32" t="s">
        <v>73</v>
      </c>
      <c r="BA60" s="32" t="s">
        <v>63</v>
      </c>
      <c r="BB60" s="32" t="s">
        <v>73</v>
      </c>
      <c r="BC60" s="32" t="s">
        <v>73</v>
      </c>
      <c r="BD60" s="32"/>
      <c r="BE60" s="32" t="s">
        <v>73</v>
      </c>
      <c r="BF60" s="32"/>
      <c r="BG60" s="32"/>
      <c r="BH60" s="32"/>
      <c r="BI60" s="32"/>
      <c r="BJ60" s="32"/>
      <c r="BK60" s="32"/>
      <c r="BL60" s="32"/>
    </row>
    <row r="61" spans="1:64" x14ac:dyDescent="0.25">
      <c r="A61" s="57">
        <v>45574.439649525462</v>
      </c>
      <c r="B61" s="32" t="s">
        <v>991</v>
      </c>
      <c r="C61" s="58" t="s">
        <v>992</v>
      </c>
      <c r="D61" s="59">
        <v>25</v>
      </c>
      <c r="E61" s="59">
        <v>0.17</v>
      </c>
      <c r="F61" s="32" t="s">
        <v>423</v>
      </c>
      <c r="G61" s="32" t="s">
        <v>76</v>
      </c>
      <c r="H61" s="32" t="s">
        <v>863</v>
      </c>
      <c r="I61" s="32" t="s">
        <v>63</v>
      </c>
      <c r="J61" s="32" t="s">
        <v>64</v>
      </c>
      <c r="K61" s="32" t="s">
        <v>64</v>
      </c>
      <c r="L61" s="32" t="s">
        <v>64</v>
      </c>
      <c r="M61" s="32" t="s">
        <v>84</v>
      </c>
      <c r="N61" s="32" t="s">
        <v>84</v>
      </c>
      <c r="O61" s="32" t="s">
        <v>64</v>
      </c>
      <c r="P61" s="32" t="s">
        <v>84</v>
      </c>
      <c r="Q61" s="32" t="s">
        <v>64</v>
      </c>
      <c r="R61" s="32" t="s">
        <v>64</v>
      </c>
      <c r="S61" s="32" t="s">
        <v>64</v>
      </c>
      <c r="T61" s="32" t="s">
        <v>64</v>
      </c>
      <c r="U61" s="32" t="s">
        <v>64</v>
      </c>
      <c r="V61" s="32" t="s">
        <v>64</v>
      </c>
      <c r="W61" s="32" t="s">
        <v>64</v>
      </c>
      <c r="X61" s="32" t="s">
        <v>84</v>
      </c>
      <c r="Y61" s="32" t="s">
        <v>64</v>
      </c>
      <c r="Z61" s="32" t="s">
        <v>65</v>
      </c>
      <c r="AA61" s="32" t="s">
        <v>65</v>
      </c>
      <c r="AB61" s="32" t="s">
        <v>66</v>
      </c>
      <c r="AC61" s="32" t="s">
        <v>66</v>
      </c>
      <c r="AD61" s="32" t="s">
        <v>65</v>
      </c>
      <c r="AE61" s="32" t="s">
        <v>66</v>
      </c>
      <c r="AF61" s="32" t="s">
        <v>66</v>
      </c>
      <c r="AG61" s="32" t="s">
        <v>66</v>
      </c>
      <c r="AH61" s="32" t="s">
        <v>65</v>
      </c>
      <c r="AI61" s="32" t="s">
        <v>65</v>
      </c>
      <c r="AJ61" s="32" t="s">
        <v>66</v>
      </c>
      <c r="AK61" s="32" t="s">
        <v>66</v>
      </c>
      <c r="AL61" s="32" t="s">
        <v>65</v>
      </c>
      <c r="AM61" s="32" t="s">
        <v>65</v>
      </c>
      <c r="AN61" s="32" t="s">
        <v>65</v>
      </c>
      <c r="AO61" s="32" t="s">
        <v>65</v>
      </c>
      <c r="AP61" s="32" t="s">
        <v>67</v>
      </c>
      <c r="AQ61" s="32" t="s">
        <v>67</v>
      </c>
      <c r="AR61" s="32" t="s">
        <v>86</v>
      </c>
      <c r="AS61" s="32" t="s">
        <v>115</v>
      </c>
      <c r="AT61" s="32" t="s">
        <v>69</v>
      </c>
      <c r="AU61" s="32" t="s">
        <v>93</v>
      </c>
      <c r="AV61" s="32" t="s">
        <v>71</v>
      </c>
      <c r="AW61" s="32" t="s">
        <v>63</v>
      </c>
      <c r="AX61" s="32" t="s">
        <v>72</v>
      </c>
      <c r="AY61" s="32" t="s">
        <v>63</v>
      </c>
      <c r="AZ61" s="32" t="s">
        <v>63</v>
      </c>
      <c r="BA61" s="32" t="s">
        <v>63</v>
      </c>
      <c r="BB61" s="32" t="s">
        <v>72</v>
      </c>
      <c r="BC61" s="32" t="s">
        <v>73</v>
      </c>
      <c r="BD61" s="32"/>
      <c r="BE61" s="32" t="s">
        <v>73</v>
      </c>
      <c r="BF61" s="32"/>
      <c r="BG61" s="32"/>
      <c r="BH61" s="32"/>
      <c r="BI61" s="32"/>
      <c r="BJ61" s="32"/>
      <c r="BK61" s="32"/>
      <c r="BL61" s="32"/>
    </row>
    <row r="62" spans="1:64" x14ac:dyDescent="0.25">
      <c r="A62" s="57">
        <v>45574.442367407406</v>
      </c>
      <c r="B62" s="32" t="s">
        <v>993</v>
      </c>
      <c r="C62" s="58" t="s">
        <v>994</v>
      </c>
      <c r="D62" s="59">
        <v>70.5</v>
      </c>
      <c r="E62" s="59">
        <v>0.33</v>
      </c>
      <c r="F62" s="32" t="s">
        <v>423</v>
      </c>
      <c r="G62" s="32" t="s">
        <v>76</v>
      </c>
      <c r="H62" s="32" t="s">
        <v>995</v>
      </c>
      <c r="I62" s="32" t="s">
        <v>63</v>
      </c>
      <c r="J62" s="32" t="s">
        <v>145</v>
      </c>
      <c r="K62" s="32" t="s">
        <v>84</v>
      </c>
      <c r="L62" s="32" t="s">
        <v>64</v>
      </c>
      <c r="M62" s="32" t="s">
        <v>84</v>
      </c>
      <c r="N62" s="32" t="s">
        <v>64</v>
      </c>
      <c r="O62" s="32" t="s">
        <v>84</v>
      </c>
      <c r="P62" s="32" t="s">
        <v>78</v>
      </c>
      <c r="Q62" s="32" t="s">
        <v>64</v>
      </c>
      <c r="R62" s="32" t="s">
        <v>64</v>
      </c>
      <c r="S62" s="32" t="s">
        <v>64</v>
      </c>
      <c r="T62" s="32" t="s">
        <v>64</v>
      </c>
      <c r="U62" s="32" t="s">
        <v>64</v>
      </c>
      <c r="V62" s="32" t="s">
        <v>84</v>
      </c>
      <c r="W62" s="32" t="s">
        <v>64</v>
      </c>
      <c r="X62" s="32" t="s">
        <v>64</v>
      </c>
      <c r="Y62" s="32" t="s">
        <v>78</v>
      </c>
      <c r="Z62" s="32" t="s">
        <v>66</v>
      </c>
      <c r="AA62" s="32" t="s">
        <v>65</v>
      </c>
      <c r="AB62" s="32" t="s">
        <v>66</v>
      </c>
      <c r="AC62" s="32" t="s">
        <v>65</v>
      </c>
      <c r="AD62" s="32" t="s">
        <v>65</v>
      </c>
      <c r="AE62" s="32" t="s">
        <v>66</v>
      </c>
      <c r="AF62" s="32" t="s">
        <v>66</v>
      </c>
      <c r="AG62" s="32" t="s">
        <v>65</v>
      </c>
      <c r="AH62" s="32" t="s">
        <v>79</v>
      </c>
      <c r="AI62" s="32" t="s">
        <v>66</v>
      </c>
      <c r="AJ62" s="32" t="s">
        <v>65</v>
      </c>
      <c r="AK62" s="32" t="s">
        <v>65</v>
      </c>
      <c r="AL62" s="32" t="s">
        <v>79</v>
      </c>
      <c r="AM62" s="32" t="s">
        <v>66</v>
      </c>
      <c r="AN62" s="32" t="s">
        <v>65</v>
      </c>
      <c r="AO62" s="32" t="s">
        <v>65</v>
      </c>
      <c r="AP62" s="32" t="s">
        <v>67</v>
      </c>
      <c r="AQ62" s="32" t="s">
        <v>67</v>
      </c>
      <c r="AR62" s="32" t="s">
        <v>86</v>
      </c>
      <c r="AS62" s="32" t="s">
        <v>68</v>
      </c>
      <c r="AT62" s="32" t="s">
        <v>69</v>
      </c>
      <c r="AU62" s="32" t="s">
        <v>93</v>
      </c>
      <c r="AV62" s="32" t="s">
        <v>71</v>
      </c>
      <c r="AW62" s="32" t="s">
        <v>72</v>
      </c>
      <c r="AX62" s="32" t="s">
        <v>73</v>
      </c>
      <c r="AY62" s="32" t="s">
        <v>73</v>
      </c>
      <c r="AZ62" s="32" t="s">
        <v>72</v>
      </c>
      <c r="BA62" s="32" t="s">
        <v>72</v>
      </c>
      <c r="BB62" s="32" t="s">
        <v>72</v>
      </c>
      <c r="BC62" s="32" t="s">
        <v>73</v>
      </c>
      <c r="BD62" s="32"/>
      <c r="BE62" s="32" t="s">
        <v>73</v>
      </c>
      <c r="BF62" s="32"/>
      <c r="BG62" s="32"/>
      <c r="BH62" s="32"/>
      <c r="BI62" s="32"/>
      <c r="BJ62" s="32"/>
      <c r="BK62" s="32"/>
      <c r="BL62" s="32"/>
    </row>
    <row r="63" spans="1:64" x14ac:dyDescent="0.25">
      <c r="A63" s="57">
        <v>45574.443198576388</v>
      </c>
      <c r="B63" s="32" t="s">
        <v>996</v>
      </c>
      <c r="C63" s="58" t="s">
        <v>997</v>
      </c>
      <c r="D63" s="59">
        <v>35.700000000000003</v>
      </c>
      <c r="E63" s="59">
        <v>0.13</v>
      </c>
      <c r="F63" s="32" t="s">
        <v>423</v>
      </c>
      <c r="G63" s="32" t="s">
        <v>76</v>
      </c>
      <c r="H63" s="32" t="s">
        <v>849</v>
      </c>
      <c r="I63" s="32" t="s">
        <v>73</v>
      </c>
      <c r="J63" s="32" t="s">
        <v>64</v>
      </c>
      <c r="K63" s="32" t="s">
        <v>78</v>
      </c>
      <c r="L63" s="32" t="s">
        <v>64</v>
      </c>
      <c r="M63" s="32" t="s">
        <v>84</v>
      </c>
      <c r="N63" s="32" t="s">
        <v>84</v>
      </c>
      <c r="O63" s="32" t="s">
        <v>64</v>
      </c>
      <c r="P63" s="32" t="s">
        <v>84</v>
      </c>
      <c r="Q63" s="32" t="s">
        <v>64</v>
      </c>
      <c r="R63" s="32" t="s">
        <v>64</v>
      </c>
      <c r="S63" s="32" t="s">
        <v>84</v>
      </c>
      <c r="T63" s="32" t="s">
        <v>64</v>
      </c>
      <c r="U63" s="32" t="s">
        <v>78</v>
      </c>
      <c r="V63" s="32" t="s">
        <v>64</v>
      </c>
      <c r="W63" s="32" t="s">
        <v>64</v>
      </c>
      <c r="X63" s="32" t="s">
        <v>64</v>
      </c>
      <c r="Y63" s="32" t="s">
        <v>64</v>
      </c>
      <c r="Z63" s="32" t="s">
        <v>66</v>
      </c>
      <c r="AA63" s="32" t="s">
        <v>65</v>
      </c>
      <c r="AB63" s="32" t="s">
        <v>65</v>
      </c>
      <c r="AC63" s="32" t="s">
        <v>65</v>
      </c>
      <c r="AD63" s="32" t="s">
        <v>65</v>
      </c>
      <c r="AE63" s="32" t="s">
        <v>65</v>
      </c>
      <c r="AF63" s="32" t="s">
        <v>65</v>
      </c>
      <c r="AG63" s="32" t="s">
        <v>65</v>
      </c>
      <c r="AH63" s="32" t="s">
        <v>65</v>
      </c>
      <c r="AI63" s="32" t="s">
        <v>79</v>
      </c>
      <c r="AJ63" s="32" t="s">
        <v>65</v>
      </c>
      <c r="AK63" s="32" t="s">
        <v>65</v>
      </c>
      <c r="AL63" s="32" t="s">
        <v>65</v>
      </c>
      <c r="AM63" s="32" t="s">
        <v>65</v>
      </c>
      <c r="AN63" s="32" t="s">
        <v>65</v>
      </c>
      <c r="AO63" s="32" t="s">
        <v>65</v>
      </c>
      <c r="AP63" s="32" t="s">
        <v>67</v>
      </c>
      <c r="AQ63" s="32" t="s">
        <v>85</v>
      </c>
      <c r="AR63" s="32" t="s">
        <v>86</v>
      </c>
      <c r="AS63" s="32" t="s">
        <v>81</v>
      </c>
      <c r="AT63" s="32" t="s">
        <v>87</v>
      </c>
      <c r="AU63" s="32" t="s">
        <v>67</v>
      </c>
      <c r="AV63" s="32" t="s">
        <v>71</v>
      </c>
      <c r="AW63" s="32" t="s">
        <v>72</v>
      </c>
      <c r="AX63" s="32" t="s">
        <v>73</v>
      </c>
      <c r="AY63" s="32" t="s">
        <v>63</v>
      </c>
      <c r="AZ63" s="32" t="s">
        <v>63</v>
      </c>
      <c r="BA63" s="32" t="s">
        <v>72</v>
      </c>
      <c r="BB63" s="32" t="s">
        <v>72</v>
      </c>
      <c r="BC63" s="32" t="s">
        <v>73</v>
      </c>
      <c r="BD63" s="32"/>
      <c r="BE63" s="32" t="s">
        <v>73</v>
      </c>
      <c r="BF63" s="32"/>
      <c r="BG63" s="32"/>
      <c r="BH63" s="32"/>
      <c r="BI63" s="32"/>
      <c r="BJ63" s="32"/>
      <c r="BK63" s="32"/>
      <c r="BL63" s="32"/>
    </row>
    <row r="64" spans="1:64" x14ac:dyDescent="0.25">
      <c r="A64" s="57">
        <v>45574.445538784727</v>
      </c>
      <c r="B64" s="32" t="s">
        <v>998</v>
      </c>
      <c r="C64" s="32" t="s">
        <v>999</v>
      </c>
      <c r="D64" s="59">
        <v>5.6</v>
      </c>
      <c r="E64" s="59">
        <v>0.08</v>
      </c>
      <c r="F64" s="32" t="s">
        <v>423</v>
      </c>
      <c r="G64" s="32" t="s">
        <v>539</v>
      </c>
      <c r="H64" s="32" t="s">
        <v>1000</v>
      </c>
      <c r="I64" s="32" t="s">
        <v>63</v>
      </c>
      <c r="J64" s="32" t="s">
        <v>78</v>
      </c>
      <c r="K64" s="32" t="s">
        <v>78</v>
      </c>
      <c r="L64" s="32" t="s">
        <v>145</v>
      </c>
      <c r="M64" s="32" t="s">
        <v>78</v>
      </c>
      <c r="N64" s="32" t="s">
        <v>64</v>
      </c>
      <c r="O64" s="32" t="s">
        <v>78</v>
      </c>
      <c r="P64" s="32" t="s">
        <v>84</v>
      </c>
      <c r="Q64" s="32" t="s">
        <v>64</v>
      </c>
      <c r="R64" s="32" t="s">
        <v>84</v>
      </c>
      <c r="S64" s="32" t="s">
        <v>64</v>
      </c>
      <c r="T64" s="32" t="s">
        <v>64</v>
      </c>
      <c r="U64" s="32" t="s">
        <v>64</v>
      </c>
      <c r="V64" s="32" t="s">
        <v>64</v>
      </c>
      <c r="W64" s="32" t="s">
        <v>64</v>
      </c>
      <c r="X64" s="32" t="s">
        <v>64</v>
      </c>
      <c r="Y64" s="32" t="s">
        <v>64</v>
      </c>
      <c r="Z64" s="32" t="s">
        <v>66</v>
      </c>
      <c r="AA64" s="32" t="s">
        <v>65</v>
      </c>
      <c r="AB64" s="32" t="s">
        <v>79</v>
      </c>
      <c r="AC64" s="32" t="s">
        <v>66</v>
      </c>
      <c r="AD64" s="32" t="s">
        <v>79</v>
      </c>
      <c r="AE64" s="32" t="s">
        <v>101</v>
      </c>
      <c r="AF64" s="32" t="s">
        <v>66</v>
      </c>
      <c r="AG64" s="32" t="s">
        <v>65</v>
      </c>
      <c r="AH64" s="32" t="s">
        <v>66</v>
      </c>
      <c r="AI64" s="32" t="s">
        <v>66</v>
      </c>
      <c r="AJ64" s="32" t="s">
        <v>65</v>
      </c>
      <c r="AK64" s="32" t="s">
        <v>65</v>
      </c>
      <c r="AL64" s="32" t="s">
        <v>66</v>
      </c>
      <c r="AM64" s="32" t="s">
        <v>101</v>
      </c>
      <c r="AN64" s="32" t="s">
        <v>66</v>
      </c>
      <c r="AO64" s="32" t="s">
        <v>79</v>
      </c>
      <c r="AP64" s="32" t="s">
        <v>67</v>
      </c>
      <c r="AQ64" s="32" t="s">
        <v>80</v>
      </c>
      <c r="AR64" s="32" t="s">
        <v>86</v>
      </c>
      <c r="AS64" s="32" t="s">
        <v>223</v>
      </c>
      <c r="AT64" s="32" t="s">
        <v>69</v>
      </c>
      <c r="AU64" s="32" t="s">
        <v>70</v>
      </c>
      <c r="AV64" s="32" t="s">
        <v>71</v>
      </c>
      <c r="AW64" s="32" t="s">
        <v>73</v>
      </c>
      <c r="AX64" s="32" t="s">
        <v>72</v>
      </c>
      <c r="AY64" s="32" t="s">
        <v>72</v>
      </c>
      <c r="AZ64" s="32" t="s">
        <v>72</v>
      </c>
      <c r="BA64" s="32" t="s">
        <v>72</v>
      </c>
      <c r="BB64" s="32" t="s">
        <v>72</v>
      </c>
      <c r="BC64" s="32" t="s">
        <v>73</v>
      </c>
      <c r="BD64" s="32"/>
      <c r="BE64" s="32" t="s">
        <v>73</v>
      </c>
      <c r="BF64" s="32"/>
      <c r="BG64" s="32"/>
      <c r="BH64" s="32"/>
      <c r="BI64" s="32"/>
      <c r="BJ64" s="32"/>
      <c r="BK64" s="32"/>
      <c r="BL64" s="32"/>
    </row>
    <row r="65" spans="1:64" x14ac:dyDescent="0.25">
      <c r="A65" s="57">
        <v>45574.446376504631</v>
      </c>
      <c r="B65" s="32" t="s">
        <v>1001</v>
      </c>
      <c r="C65" s="58" t="s">
        <v>1002</v>
      </c>
      <c r="D65" s="59">
        <v>58</v>
      </c>
      <c r="E65" s="59">
        <v>0.33</v>
      </c>
      <c r="F65" s="32" t="s">
        <v>423</v>
      </c>
      <c r="G65" s="32" t="s">
        <v>76</v>
      </c>
      <c r="H65" s="32" t="s">
        <v>857</v>
      </c>
      <c r="I65" s="32" t="s">
        <v>63</v>
      </c>
      <c r="J65" s="32" t="s">
        <v>64</v>
      </c>
      <c r="K65" s="32" t="s">
        <v>84</v>
      </c>
      <c r="L65" s="32" t="s">
        <v>64</v>
      </c>
      <c r="M65" s="32" t="s">
        <v>64</v>
      </c>
      <c r="N65" s="32" t="s">
        <v>64</v>
      </c>
      <c r="O65" s="32" t="s">
        <v>64</v>
      </c>
      <c r="P65" s="32" t="s">
        <v>64</v>
      </c>
      <c r="Q65" s="32" t="s">
        <v>84</v>
      </c>
      <c r="R65" s="32" t="s">
        <v>64</v>
      </c>
      <c r="S65" s="32" t="s">
        <v>64</v>
      </c>
      <c r="T65" s="32" t="s">
        <v>64</v>
      </c>
      <c r="U65" s="32" t="s">
        <v>84</v>
      </c>
      <c r="V65" s="32" t="s">
        <v>84</v>
      </c>
      <c r="W65" s="32" t="s">
        <v>64</v>
      </c>
      <c r="X65" s="32" t="s">
        <v>64</v>
      </c>
      <c r="Y65" s="32" t="s">
        <v>64</v>
      </c>
      <c r="Z65" s="32" t="s">
        <v>66</v>
      </c>
      <c r="AA65" s="32" t="s">
        <v>66</v>
      </c>
      <c r="AB65" s="32" t="s">
        <v>66</v>
      </c>
      <c r="AC65" s="32" t="s">
        <v>65</v>
      </c>
      <c r="AD65" s="32" t="s">
        <v>66</v>
      </c>
      <c r="AE65" s="32" t="s">
        <v>66</v>
      </c>
      <c r="AF65" s="32" t="s">
        <v>66</v>
      </c>
      <c r="AG65" s="32" t="s">
        <v>65</v>
      </c>
      <c r="AH65" s="32" t="s">
        <v>66</v>
      </c>
      <c r="AI65" s="32" t="s">
        <v>101</v>
      </c>
      <c r="AJ65" s="32" t="s">
        <v>66</v>
      </c>
      <c r="AK65" s="32" t="s">
        <v>66</v>
      </c>
      <c r="AL65" s="32" t="s">
        <v>66</v>
      </c>
      <c r="AM65" s="32" t="s">
        <v>66</v>
      </c>
      <c r="AN65" s="32" t="s">
        <v>66</v>
      </c>
      <c r="AO65" s="32" t="s">
        <v>66</v>
      </c>
      <c r="AP65" s="32" t="s">
        <v>85</v>
      </c>
      <c r="AQ65" s="32" t="s">
        <v>67</v>
      </c>
      <c r="AR65" s="32" t="s">
        <v>73</v>
      </c>
      <c r="AS65" s="32" t="s">
        <v>120</v>
      </c>
      <c r="AT65" s="32" t="s">
        <v>169</v>
      </c>
      <c r="AU65" s="32" t="s">
        <v>70</v>
      </c>
      <c r="AV65" s="32" t="s">
        <v>71</v>
      </c>
      <c r="AW65" s="32" t="s">
        <v>73</v>
      </c>
      <c r="AX65" s="32" t="s">
        <v>73</v>
      </c>
      <c r="AY65" s="32" t="s">
        <v>63</v>
      </c>
      <c r="AZ65" s="32" t="s">
        <v>72</v>
      </c>
      <c r="BA65" s="32" t="s">
        <v>72</v>
      </c>
      <c r="BB65" s="32" t="s">
        <v>73</v>
      </c>
      <c r="BC65" s="32" t="s">
        <v>73</v>
      </c>
      <c r="BD65" s="32"/>
      <c r="BE65" s="32" t="s">
        <v>73</v>
      </c>
      <c r="BF65" s="32"/>
      <c r="BG65" s="32"/>
      <c r="BH65" s="32"/>
      <c r="BI65" s="32"/>
      <c r="BJ65" s="32"/>
      <c r="BK65" s="32"/>
      <c r="BL65" s="32"/>
    </row>
    <row r="66" spans="1:64" x14ac:dyDescent="0.25">
      <c r="A66" s="57">
        <v>45574.449255821761</v>
      </c>
      <c r="B66" s="32" t="s">
        <v>1003</v>
      </c>
      <c r="C66" s="58" t="s">
        <v>1004</v>
      </c>
      <c r="D66" s="59">
        <v>100</v>
      </c>
      <c r="E66" s="59">
        <v>0.15</v>
      </c>
      <c r="F66" s="32" t="s">
        <v>423</v>
      </c>
      <c r="G66" s="32" t="s">
        <v>76</v>
      </c>
      <c r="H66" s="32" t="s">
        <v>957</v>
      </c>
      <c r="I66" s="32" t="s">
        <v>63</v>
      </c>
      <c r="J66" s="32" t="s">
        <v>78</v>
      </c>
      <c r="K66" s="32" t="s">
        <v>84</v>
      </c>
      <c r="L66" s="32" t="s">
        <v>145</v>
      </c>
      <c r="M66" s="32" t="s">
        <v>84</v>
      </c>
      <c r="N66" s="32" t="s">
        <v>84</v>
      </c>
      <c r="O66" s="32" t="s">
        <v>78</v>
      </c>
      <c r="P66" s="32" t="s">
        <v>84</v>
      </c>
      <c r="Q66" s="32" t="s">
        <v>84</v>
      </c>
      <c r="R66" s="32" t="s">
        <v>78</v>
      </c>
      <c r="S66" s="32" t="s">
        <v>84</v>
      </c>
      <c r="T66" s="32" t="s">
        <v>64</v>
      </c>
      <c r="U66" s="32" t="s">
        <v>84</v>
      </c>
      <c r="V66" s="32" t="s">
        <v>64</v>
      </c>
      <c r="W66" s="32" t="s">
        <v>64</v>
      </c>
      <c r="X66" s="32" t="s">
        <v>84</v>
      </c>
      <c r="Y66" s="32" t="s">
        <v>84</v>
      </c>
      <c r="Z66" s="32" t="s">
        <v>66</v>
      </c>
      <c r="AA66" s="32" t="s">
        <v>66</v>
      </c>
      <c r="AB66" s="32" t="s">
        <v>66</v>
      </c>
      <c r="AC66" s="32" t="s">
        <v>79</v>
      </c>
      <c r="AD66" s="32" t="s">
        <v>65</v>
      </c>
      <c r="AE66" s="32" t="s">
        <v>65</v>
      </c>
      <c r="AF66" s="32" t="s">
        <v>66</v>
      </c>
      <c r="AG66" s="32" t="s">
        <v>65</v>
      </c>
      <c r="AH66" s="32" t="s">
        <v>65</v>
      </c>
      <c r="AI66" s="32" t="s">
        <v>79</v>
      </c>
      <c r="AJ66" s="32" t="s">
        <v>65</v>
      </c>
      <c r="AK66" s="32" t="s">
        <v>66</v>
      </c>
      <c r="AL66" s="32" t="s">
        <v>66</v>
      </c>
      <c r="AM66" s="32" t="s">
        <v>66</v>
      </c>
      <c r="AN66" s="32" t="s">
        <v>66</v>
      </c>
      <c r="AO66" s="32" t="s">
        <v>79</v>
      </c>
      <c r="AP66" s="32" t="s">
        <v>67</v>
      </c>
      <c r="AQ66" s="32" t="s">
        <v>67</v>
      </c>
      <c r="AR66" s="32" t="s">
        <v>86</v>
      </c>
      <c r="AS66" s="32" t="s">
        <v>68</v>
      </c>
      <c r="AT66" s="32" t="s">
        <v>69</v>
      </c>
      <c r="AU66" s="32" t="s">
        <v>70</v>
      </c>
      <c r="AV66" s="32" t="s">
        <v>71</v>
      </c>
      <c r="AW66" s="32" t="s">
        <v>73</v>
      </c>
      <c r="AX66" s="32" t="s">
        <v>72</v>
      </c>
      <c r="AY66" s="32" t="s">
        <v>63</v>
      </c>
      <c r="AZ66" s="32" t="s">
        <v>72</v>
      </c>
      <c r="BA66" s="32" t="s">
        <v>72</v>
      </c>
      <c r="BB66" s="32" t="s">
        <v>73</v>
      </c>
      <c r="BC66" s="32" t="s">
        <v>73</v>
      </c>
      <c r="BD66" s="32" t="s">
        <v>68</v>
      </c>
      <c r="BE66" s="32" t="s">
        <v>73</v>
      </c>
      <c r="BF66" s="32"/>
      <c r="BG66" s="32"/>
      <c r="BH66" s="32"/>
      <c r="BI66" s="32"/>
      <c r="BJ66" s="32"/>
      <c r="BK66" s="32"/>
      <c r="BL66" s="32"/>
    </row>
    <row r="67" spans="1:64" x14ac:dyDescent="0.25">
      <c r="A67" s="57">
        <v>45574.450065925921</v>
      </c>
      <c r="B67" s="32" t="s">
        <v>1005</v>
      </c>
      <c r="C67" s="58" t="s">
        <v>1006</v>
      </c>
      <c r="D67" s="59">
        <v>100</v>
      </c>
      <c r="E67" s="59">
        <v>0.46</v>
      </c>
      <c r="F67" s="32" t="s">
        <v>114</v>
      </c>
      <c r="G67" s="32" t="s">
        <v>76</v>
      </c>
      <c r="H67" s="32" t="s">
        <v>849</v>
      </c>
      <c r="I67" s="32" t="s">
        <v>73</v>
      </c>
      <c r="J67" s="32" t="s">
        <v>78</v>
      </c>
      <c r="K67" s="32" t="s">
        <v>84</v>
      </c>
      <c r="L67" s="32" t="s">
        <v>64</v>
      </c>
      <c r="M67" s="32" t="s">
        <v>64</v>
      </c>
      <c r="N67" s="32" t="s">
        <v>64</v>
      </c>
      <c r="O67" s="32" t="s">
        <v>64</v>
      </c>
      <c r="P67" s="32" t="s">
        <v>64</v>
      </c>
      <c r="Q67" s="32" t="s">
        <v>64</v>
      </c>
      <c r="R67" s="32" t="s">
        <v>64</v>
      </c>
      <c r="S67" s="32" t="s">
        <v>78</v>
      </c>
      <c r="T67" s="32" t="s">
        <v>78</v>
      </c>
      <c r="U67" s="32" t="s">
        <v>64</v>
      </c>
      <c r="V67" s="32" t="s">
        <v>64</v>
      </c>
      <c r="W67" s="32" t="s">
        <v>64</v>
      </c>
      <c r="X67" s="32" t="s">
        <v>64</v>
      </c>
      <c r="Y67" s="32" t="s">
        <v>64</v>
      </c>
      <c r="Z67" s="32" t="s">
        <v>65</v>
      </c>
      <c r="AA67" s="32" t="s">
        <v>65</v>
      </c>
      <c r="AB67" s="32" t="s">
        <v>66</v>
      </c>
      <c r="AC67" s="32" t="s">
        <v>65</v>
      </c>
      <c r="AD67" s="32" t="s">
        <v>65</v>
      </c>
      <c r="AE67" s="32" t="s">
        <v>65</v>
      </c>
      <c r="AF67" s="32" t="s">
        <v>66</v>
      </c>
      <c r="AG67" s="32" t="s">
        <v>66</v>
      </c>
      <c r="AH67" s="32" t="s">
        <v>66</v>
      </c>
      <c r="AI67" s="32" t="s">
        <v>79</v>
      </c>
      <c r="AJ67" s="32" t="s">
        <v>65</v>
      </c>
      <c r="AK67" s="32" t="s">
        <v>79</v>
      </c>
      <c r="AL67" s="32" t="s">
        <v>65</v>
      </c>
      <c r="AM67" s="32" t="s">
        <v>65</v>
      </c>
      <c r="AN67" s="32" t="s">
        <v>79</v>
      </c>
      <c r="AO67" s="32" t="s">
        <v>66</v>
      </c>
      <c r="AP67" s="32" t="s">
        <v>67</v>
      </c>
      <c r="AQ67" s="32" t="s">
        <v>67</v>
      </c>
      <c r="AR67" s="32" t="s">
        <v>63</v>
      </c>
      <c r="AS67" s="32" t="s">
        <v>81</v>
      </c>
      <c r="AT67" s="32" t="s">
        <v>87</v>
      </c>
      <c r="AU67" s="32" t="s">
        <v>93</v>
      </c>
      <c r="AV67" s="32" t="s">
        <v>71</v>
      </c>
      <c r="AW67" s="32" t="s">
        <v>73</v>
      </c>
      <c r="AX67" s="32" t="s">
        <v>73</v>
      </c>
      <c r="AY67" s="32" t="s">
        <v>72</v>
      </c>
      <c r="AZ67" s="32" t="s">
        <v>73</v>
      </c>
      <c r="BA67" s="32" t="s">
        <v>73</v>
      </c>
      <c r="BB67" s="32" t="s">
        <v>73</v>
      </c>
      <c r="BC67" s="32" t="s">
        <v>73</v>
      </c>
      <c r="BD67" s="32"/>
      <c r="BE67" s="32" t="s">
        <v>73</v>
      </c>
      <c r="BF67" s="32"/>
      <c r="BG67" s="32"/>
      <c r="BH67" s="32"/>
      <c r="BI67" s="32"/>
      <c r="BJ67" s="32"/>
      <c r="BK67" s="32"/>
      <c r="BL67" s="32"/>
    </row>
    <row r="68" spans="1:64" x14ac:dyDescent="0.25">
      <c r="A68" s="57">
        <v>45574.450089768521</v>
      </c>
      <c r="B68" s="32" t="s">
        <v>1007</v>
      </c>
      <c r="C68" s="58" t="s">
        <v>1008</v>
      </c>
      <c r="D68" s="59">
        <v>100</v>
      </c>
      <c r="E68" s="59">
        <v>0.5</v>
      </c>
      <c r="F68" s="32" t="s">
        <v>423</v>
      </c>
      <c r="G68" s="32" t="s">
        <v>76</v>
      </c>
      <c r="H68" s="32" t="s">
        <v>887</v>
      </c>
      <c r="I68" s="32" t="s">
        <v>63</v>
      </c>
      <c r="J68" s="32" t="s">
        <v>64</v>
      </c>
      <c r="K68" s="32" t="s">
        <v>64</v>
      </c>
      <c r="L68" s="32" t="s">
        <v>64</v>
      </c>
      <c r="M68" s="32" t="s">
        <v>84</v>
      </c>
      <c r="N68" s="32" t="s">
        <v>64</v>
      </c>
      <c r="O68" s="32" t="s">
        <v>78</v>
      </c>
      <c r="P68" s="32" t="s">
        <v>84</v>
      </c>
      <c r="Q68" s="32" t="s">
        <v>84</v>
      </c>
      <c r="R68" s="32" t="s">
        <v>64</v>
      </c>
      <c r="S68" s="32" t="s">
        <v>64</v>
      </c>
      <c r="T68" s="32" t="s">
        <v>64</v>
      </c>
      <c r="U68" s="32" t="s">
        <v>84</v>
      </c>
      <c r="V68" s="32" t="s">
        <v>64</v>
      </c>
      <c r="W68" s="32" t="s">
        <v>64</v>
      </c>
      <c r="X68" s="32" t="s">
        <v>64</v>
      </c>
      <c r="Y68" s="32" t="s">
        <v>64</v>
      </c>
      <c r="Z68" s="32" t="s">
        <v>66</v>
      </c>
      <c r="AA68" s="32" t="s">
        <v>65</v>
      </c>
      <c r="AB68" s="32" t="s">
        <v>65</v>
      </c>
      <c r="AC68" s="32" t="s">
        <v>79</v>
      </c>
      <c r="AD68" s="32" t="s">
        <v>66</v>
      </c>
      <c r="AE68" s="32" t="s">
        <v>65</v>
      </c>
      <c r="AF68" s="32" t="s">
        <v>65</v>
      </c>
      <c r="AG68" s="32" t="s">
        <v>65</v>
      </c>
      <c r="AH68" s="32" t="s">
        <v>65</v>
      </c>
      <c r="AI68" s="32" t="s">
        <v>79</v>
      </c>
      <c r="AJ68" s="32" t="s">
        <v>66</v>
      </c>
      <c r="AK68" s="32" t="s">
        <v>65</v>
      </c>
      <c r="AL68" s="32" t="s">
        <v>66</v>
      </c>
      <c r="AM68" s="32" t="s">
        <v>65</v>
      </c>
      <c r="AN68" s="32" t="s">
        <v>66</v>
      </c>
      <c r="AO68" s="32" t="s">
        <v>79</v>
      </c>
      <c r="AP68" s="32" t="s">
        <v>67</v>
      </c>
      <c r="AQ68" s="32" t="s">
        <v>67</v>
      </c>
      <c r="AR68" s="32" t="s">
        <v>73</v>
      </c>
      <c r="AS68" s="32" t="s">
        <v>223</v>
      </c>
      <c r="AT68" s="32" t="s">
        <v>69</v>
      </c>
      <c r="AU68" s="32" t="s">
        <v>70</v>
      </c>
      <c r="AV68" s="32" t="s">
        <v>154</v>
      </c>
      <c r="AW68" s="32" t="s">
        <v>63</v>
      </c>
      <c r="AX68" s="32" t="s">
        <v>63</v>
      </c>
      <c r="AY68" s="32" t="s">
        <v>63</v>
      </c>
      <c r="AZ68" s="32" t="s">
        <v>63</v>
      </c>
      <c r="BA68" s="32" t="s">
        <v>63</v>
      </c>
      <c r="BB68" s="32" t="s">
        <v>72</v>
      </c>
      <c r="BC68" s="32" t="s">
        <v>73</v>
      </c>
      <c r="BD68" s="32"/>
      <c r="BE68" s="32" t="s">
        <v>73</v>
      </c>
      <c r="BF68" s="32"/>
      <c r="BG68" s="32"/>
      <c r="BH68" s="32"/>
      <c r="BI68" s="32"/>
      <c r="BJ68" s="32"/>
      <c r="BK68" s="32"/>
      <c r="BL68" s="32"/>
    </row>
    <row r="69" spans="1:64" x14ac:dyDescent="0.25">
      <c r="A69" s="57">
        <v>45574.45169332176</v>
      </c>
      <c r="B69" s="32" t="s">
        <v>1009</v>
      </c>
      <c r="C69" s="58" t="s">
        <v>1010</v>
      </c>
      <c r="D69" s="59">
        <v>25</v>
      </c>
      <c r="E69" s="59">
        <v>0.04</v>
      </c>
      <c r="F69" s="32" t="s">
        <v>423</v>
      </c>
      <c r="G69" s="32" t="s">
        <v>76</v>
      </c>
      <c r="H69" s="32" t="s">
        <v>922</v>
      </c>
      <c r="I69" s="32" t="s">
        <v>63</v>
      </c>
      <c r="J69" s="32" t="s">
        <v>64</v>
      </c>
      <c r="K69" s="32" t="s">
        <v>84</v>
      </c>
      <c r="L69" s="32" t="s">
        <v>64</v>
      </c>
      <c r="M69" s="32" t="s">
        <v>84</v>
      </c>
      <c r="N69" s="32" t="s">
        <v>64</v>
      </c>
      <c r="O69" s="32" t="s">
        <v>84</v>
      </c>
      <c r="P69" s="32" t="s">
        <v>84</v>
      </c>
      <c r="Q69" s="32" t="s">
        <v>64</v>
      </c>
      <c r="R69" s="32" t="s">
        <v>64</v>
      </c>
      <c r="S69" s="32" t="s">
        <v>84</v>
      </c>
      <c r="T69" s="32" t="s">
        <v>64</v>
      </c>
      <c r="U69" s="32" t="s">
        <v>84</v>
      </c>
      <c r="V69" s="32" t="s">
        <v>64</v>
      </c>
      <c r="W69" s="32" t="s">
        <v>64</v>
      </c>
      <c r="X69" s="32" t="s">
        <v>84</v>
      </c>
      <c r="Y69" s="32" t="s">
        <v>78</v>
      </c>
      <c r="Z69" s="32" t="s">
        <v>66</v>
      </c>
      <c r="AA69" s="32" t="s">
        <v>66</v>
      </c>
      <c r="AB69" s="32" t="s">
        <v>66</v>
      </c>
      <c r="AC69" s="32" t="s">
        <v>65</v>
      </c>
      <c r="AD69" s="32" t="s">
        <v>66</v>
      </c>
      <c r="AE69" s="32" t="s">
        <v>79</v>
      </c>
      <c r="AF69" s="32" t="s">
        <v>79</v>
      </c>
      <c r="AG69" s="32" t="s">
        <v>65</v>
      </c>
      <c r="AH69" s="32" t="s">
        <v>66</v>
      </c>
      <c r="AI69" s="32" t="s">
        <v>101</v>
      </c>
      <c r="AJ69" s="32" t="s">
        <v>65</v>
      </c>
      <c r="AK69" s="32" t="s">
        <v>66</v>
      </c>
      <c r="AL69" s="32" t="s">
        <v>66</v>
      </c>
      <c r="AM69" s="32" t="s">
        <v>66</v>
      </c>
      <c r="AN69" s="32" t="s">
        <v>66</v>
      </c>
      <c r="AO69" s="32" t="s">
        <v>66</v>
      </c>
      <c r="AP69" s="32" t="s">
        <v>67</v>
      </c>
      <c r="AQ69" s="32" t="s">
        <v>67</v>
      </c>
      <c r="AR69" s="32" t="s">
        <v>63</v>
      </c>
      <c r="AS69" s="32" t="s">
        <v>81</v>
      </c>
      <c r="AT69" s="32" t="s">
        <v>69</v>
      </c>
      <c r="AU69" s="32" t="s">
        <v>70</v>
      </c>
      <c r="AV69" s="32" t="s">
        <v>71</v>
      </c>
      <c r="AW69" s="32" t="s">
        <v>72</v>
      </c>
      <c r="AX69" s="32" t="s">
        <v>72</v>
      </c>
      <c r="AY69" s="32" t="s">
        <v>72</v>
      </c>
      <c r="AZ69" s="32" t="s">
        <v>72</v>
      </c>
      <c r="BA69" s="32" t="s">
        <v>72</v>
      </c>
      <c r="BB69" s="32" t="s">
        <v>72</v>
      </c>
      <c r="BC69" s="32" t="s">
        <v>73</v>
      </c>
      <c r="BD69" s="32"/>
      <c r="BE69" s="32" t="s">
        <v>73</v>
      </c>
      <c r="BF69" s="32"/>
      <c r="BG69" s="32"/>
      <c r="BH69" s="32"/>
      <c r="BI69" s="32"/>
      <c r="BJ69" s="32"/>
      <c r="BK69" s="32"/>
      <c r="BL69" s="32"/>
    </row>
    <row r="70" spans="1:64" x14ac:dyDescent="0.25">
      <c r="A70" s="57">
        <v>45574.454814074074</v>
      </c>
      <c r="B70" s="32" t="s">
        <v>1011</v>
      </c>
      <c r="C70" s="58" t="s">
        <v>1012</v>
      </c>
      <c r="D70" s="59">
        <v>94.64</v>
      </c>
      <c r="E70" s="59">
        <v>0.8</v>
      </c>
      <c r="F70" s="32" t="s">
        <v>423</v>
      </c>
      <c r="G70" s="32" t="s">
        <v>76</v>
      </c>
      <c r="H70" s="32" t="s">
        <v>846</v>
      </c>
      <c r="I70" s="32" t="s">
        <v>73</v>
      </c>
      <c r="J70" s="32" t="s">
        <v>145</v>
      </c>
      <c r="K70" s="32" t="s">
        <v>64</v>
      </c>
      <c r="L70" s="32" t="s">
        <v>64</v>
      </c>
      <c r="M70" s="32" t="s">
        <v>84</v>
      </c>
      <c r="N70" s="32" t="s">
        <v>84</v>
      </c>
      <c r="O70" s="32" t="s">
        <v>78</v>
      </c>
      <c r="P70" s="32" t="s">
        <v>84</v>
      </c>
      <c r="Q70" s="32" t="s">
        <v>84</v>
      </c>
      <c r="R70" s="32" t="s">
        <v>64</v>
      </c>
      <c r="S70" s="32" t="s">
        <v>84</v>
      </c>
      <c r="T70" s="32" t="s">
        <v>78</v>
      </c>
      <c r="U70" s="32" t="s">
        <v>84</v>
      </c>
      <c r="V70" s="32" t="s">
        <v>64</v>
      </c>
      <c r="W70" s="32" t="s">
        <v>64</v>
      </c>
      <c r="X70" s="32" t="s">
        <v>84</v>
      </c>
      <c r="Y70" s="32" t="s">
        <v>64</v>
      </c>
      <c r="Z70" s="32" t="s">
        <v>65</v>
      </c>
      <c r="AA70" s="32" t="s">
        <v>66</v>
      </c>
      <c r="AB70" s="32" t="s">
        <v>66</v>
      </c>
      <c r="AC70" s="32" t="s">
        <v>65</v>
      </c>
      <c r="AD70" s="32" t="s">
        <v>65</v>
      </c>
      <c r="AE70" s="32" t="s">
        <v>65</v>
      </c>
      <c r="AF70" s="32" t="s">
        <v>66</v>
      </c>
      <c r="AG70" s="32" t="s">
        <v>65</v>
      </c>
      <c r="AH70" s="32" t="s">
        <v>65</v>
      </c>
      <c r="AI70" s="32" t="s">
        <v>79</v>
      </c>
      <c r="AJ70" s="32" t="s">
        <v>65</v>
      </c>
      <c r="AK70" s="32" t="s">
        <v>65</v>
      </c>
      <c r="AL70" s="32" t="s">
        <v>65</v>
      </c>
      <c r="AM70" s="32" t="s">
        <v>66</v>
      </c>
      <c r="AN70" s="32" t="s">
        <v>79</v>
      </c>
      <c r="AO70" s="32" t="s">
        <v>79</v>
      </c>
      <c r="AP70" s="32" t="s">
        <v>85</v>
      </c>
      <c r="AQ70" s="32" t="s">
        <v>85</v>
      </c>
      <c r="AR70" s="32" t="s">
        <v>86</v>
      </c>
      <c r="AS70" s="32" t="s">
        <v>864</v>
      </c>
      <c r="AT70" s="32" t="s">
        <v>69</v>
      </c>
      <c r="AU70" s="32" t="s">
        <v>93</v>
      </c>
      <c r="AV70" s="32" t="s">
        <v>71</v>
      </c>
      <c r="AW70" s="32" t="s">
        <v>72</v>
      </c>
      <c r="AX70" s="32" t="s">
        <v>73</v>
      </c>
      <c r="AY70" s="32" t="s">
        <v>72</v>
      </c>
      <c r="AZ70" s="32" t="s">
        <v>73</v>
      </c>
      <c r="BA70" s="32" t="s">
        <v>73</v>
      </c>
      <c r="BB70" s="32" t="s">
        <v>72</v>
      </c>
      <c r="BC70" s="32" t="s">
        <v>73</v>
      </c>
      <c r="BD70" s="32"/>
      <c r="BE70" s="32" t="s">
        <v>73</v>
      </c>
      <c r="BF70" s="32"/>
      <c r="BG70" s="32"/>
      <c r="BH70" s="32"/>
      <c r="BI70" s="32"/>
      <c r="BJ70" s="32"/>
      <c r="BK70" s="32"/>
      <c r="BL70" s="32"/>
    </row>
    <row r="71" spans="1:64" x14ac:dyDescent="0.25">
      <c r="A71" s="57">
        <v>45574.454907916668</v>
      </c>
      <c r="B71" s="32" t="s">
        <v>1013</v>
      </c>
      <c r="C71" s="58" t="s">
        <v>1014</v>
      </c>
      <c r="D71" s="59">
        <v>100</v>
      </c>
      <c r="E71" s="59">
        <v>1.79</v>
      </c>
      <c r="F71" s="32" t="s">
        <v>114</v>
      </c>
      <c r="G71" s="32" t="s">
        <v>539</v>
      </c>
      <c r="H71" s="32" t="s">
        <v>1015</v>
      </c>
      <c r="I71" s="32" t="s">
        <v>63</v>
      </c>
      <c r="J71" s="32" t="s">
        <v>64</v>
      </c>
      <c r="K71" s="32" t="s">
        <v>64</v>
      </c>
      <c r="L71" s="32" t="s">
        <v>64</v>
      </c>
      <c r="M71" s="32" t="s">
        <v>78</v>
      </c>
      <c r="N71" s="32" t="s">
        <v>64</v>
      </c>
      <c r="O71" s="32" t="s">
        <v>64</v>
      </c>
      <c r="P71" s="32" t="s">
        <v>84</v>
      </c>
      <c r="Q71" s="32" t="s">
        <v>64</v>
      </c>
      <c r="R71" s="32" t="s">
        <v>64</v>
      </c>
      <c r="S71" s="32" t="s">
        <v>64</v>
      </c>
      <c r="T71" s="32" t="s">
        <v>64</v>
      </c>
      <c r="U71" s="32" t="s">
        <v>64</v>
      </c>
      <c r="V71" s="32" t="s">
        <v>64</v>
      </c>
      <c r="W71" s="32" t="s">
        <v>64</v>
      </c>
      <c r="X71" s="32" t="s">
        <v>64</v>
      </c>
      <c r="Y71" s="32" t="s">
        <v>64</v>
      </c>
      <c r="Z71" s="32" t="s">
        <v>65</v>
      </c>
      <c r="AA71" s="32" t="s">
        <v>66</v>
      </c>
      <c r="AB71" s="32" t="s">
        <v>65</v>
      </c>
      <c r="AC71" s="32" t="s">
        <v>65</v>
      </c>
      <c r="AD71" s="32" t="s">
        <v>65</v>
      </c>
      <c r="AE71" s="32" t="s">
        <v>65</v>
      </c>
      <c r="AF71" s="32" t="s">
        <v>66</v>
      </c>
      <c r="AG71" s="32" t="s">
        <v>65</v>
      </c>
      <c r="AH71" s="32" t="s">
        <v>65</v>
      </c>
      <c r="AI71" s="32" t="s">
        <v>101</v>
      </c>
      <c r="AJ71" s="32" t="s">
        <v>66</v>
      </c>
      <c r="AK71" s="32" t="s">
        <v>66</v>
      </c>
      <c r="AL71" s="32" t="s">
        <v>79</v>
      </c>
      <c r="AM71" s="32" t="s">
        <v>65</v>
      </c>
      <c r="AN71" s="32" t="s">
        <v>65</v>
      </c>
      <c r="AO71" s="32" t="s">
        <v>65</v>
      </c>
      <c r="AP71" s="32" t="s">
        <v>119</v>
      </c>
      <c r="AQ71" s="32" t="s">
        <v>80</v>
      </c>
      <c r="AR71" s="32" t="s">
        <v>63</v>
      </c>
      <c r="AS71" s="32" t="s">
        <v>1016</v>
      </c>
      <c r="AT71" s="32" t="s">
        <v>69</v>
      </c>
      <c r="AU71" s="32" t="s">
        <v>80</v>
      </c>
      <c r="AV71" s="32" t="s">
        <v>71</v>
      </c>
      <c r="AW71" s="32" t="s">
        <v>72</v>
      </c>
      <c r="AX71" s="32" t="s">
        <v>72</v>
      </c>
      <c r="AY71" s="32" t="s">
        <v>72</v>
      </c>
      <c r="AZ71" s="32" t="s">
        <v>63</v>
      </c>
      <c r="BA71" s="32" t="s">
        <v>72</v>
      </c>
      <c r="BB71" s="32" t="s">
        <v>72</v>
      </c>
      <c r="BC71" s="32" t="s">
        <v>73</v>
      </c>
      <c r="BD71" s="32"/>
      <c r="BE71" s="32" t="s">
        <v>73</v>
      </c>
      <c r="BF71" s="32"/>
      <c r="BG71" s="32"/>
      <c r="BH71" s="32"/>
      <c r="BI71" s="32"/>
      <c r="BJ71" s="32"/>
      <c r="BK71" s="32"/>
      <c r="BL71" s="32"/>
    </row>
    <row r="72" spans="1:64" x14ac:dyDescent="0.25">
      <c r="A72" s="57">
        <v>45574.455428506946</v>
      </c>
      <c r="B72" s="32" t="s">
        <v>1017</v>
      </c>
      <c r="C72" s="58" t="s">
        <v>1018</v>
      </c>
      <c r="D72" s="59">
        <v>100</v>
      </c>
      <c r="E72" s="59">
        <v>0.79</v>
      </c>
      <c r="F72" s="32" t="s">
        <v>114</v>
      </c>
      <c r="G72" s="32" t="s">
        <v>539</v>
      </c>
      <c r="H72" s="32" t="s">
        <v>863</v>
      </c>
      <c r="I72" s="32" t="s">
        <v>63</v>
      </c>
      <c r="J72" s="32" t="s">
        <v>64</v>
      </c>
      <c r="K72" s="32" t="s">
        <v>64</v>
      </c>
      <c r="L72" s="32" t="s">
        <v>64</v>
      </c>
      <c r="M72" s="32" t="s">
        <v>78</v>
      </c>
      <c r="N72" s="32" t="s">
        <v>64</v>
      </c>
      <c r="O72" s="32" t="s">
        <v>64</v>
      </c>
      <c r="P72" s="32" t="s">
        <v>84</v>
      </c>
      <c r="Q72" s="32" t="s">
        <v>84</v>
      </c>
      <c r="R72" s="32" t="s">
        <v>64</v>
      </c>
      <c r="S72" s="32" t="s">
        <v>64</v>
      </c>
      <c r="T72" s="32" t="s">
        <v>64</v>
      </c>
      <c r="U72" s="32" t="s">
        <v>64</v>
      </c>
      <c r="V72" s="32" t="s">
        <v>78</v>
      </c>
      <c r="W72" s="32" t="s">
        <v>64</v>
      </c>
      <c r="X72" s="32" t="s">
        <v>64</v>
      </c>
      <c r="Y72" s="32" t="s">
        <v>64</v>
      </c>
      <c r="Z72" s="32" t="s">
        <v>65</v>
      </c>
      <c r="AA72" s="32" t="s">
        <v>65</v>
      </c>
      <c r="AB72" s="32" t="s">
        <v>65</v>
      </c>
      <c r="AC72" s="32" t="s">
        <v>65</v>
      </c>
      <c r="AD72" s="32" t="s">
        <v>65</v>
      </c>
      <c r="AE72" s="32" t="s">
        <v>65</v>
      </c>
      <c r="AF72" s="32" t="s">
        <v>66</v>
      </c>
      <c r="AG72" s="32" t="s">
        <v>65</v>
      </c>
      <c r="AH72" s="32" t="s">
        <v>65</v>
      </c>
      <c r="AI72" s="32" t="s">
        <v>101</v>
      </c>
      <c r="AJ72" s="32" t="s">
        <v>65</v>
      </c>
      <c r="AK72" s="32" t="s">
        <v>65</v>
      </c>
      <c r="AL72" s="32" t="s">
        <v>65</v>
      </c>
      <c r="AM72" s="32" t="s">
        <v>65</v>
      </c>
      <c r="AN72" s="32" t="s">
        <v>66</v>
      </c>
      <c r="AO72" s="32" t="s">
        <v>65</v>
      </c>
      <c r="AP72" s="32" t="s">
        <v>67</v>
      </c>
      <c r="AQ72" s="32" t="s">
        <v>67</v>
      </c>
      <c r="AR72" s="32" t="s">
        <v>63</v>
      </c>
      <c r="AS72" s="32" t="s">
        <v>81</v>
      </c>
      <c r="AT72" s="32" t="s">
        <v>69</v>
      </c>
      <c r="AU72" s="32" t="s">
        <v>70</v>
      </c>
      <c r="AV72" s="32" t="s">
        <v>80</v>
      </c>
      <c r="AW72" s="32" t="s">
        <v>63</v>
      </c>
      <c r="AX72" s="32" t="s">
        <v>72</v>
      </c>
      <c r="AY72" s="32" t="s">
        <v>63</v>
      </c>
      <c r="AZ72" s="32" t="s">
        <v>63</v>
      </c>
      <c r="BA72" s="32" t="s">
        <v>63</v>
      </c>
      <c r="BB72" s="32" t="s">
        <v>72</v>
      </c>
      <c r="BC72" s="32" t="s">
        <v>73</v>
      </c>
      <c r="BD72" s="32"/>
      <c r="BE72" s="32" t="s">
        <v>73</v>
      </c>
      <c r="BF72" s="32"/>
      <c r="BG72" s="32"/>
      <c r="BH72" s="32"/>
      <c r="BI72" s="32"/>
      <c r="BJ72" s="32"/>
      <c r="BK72" s="32"/>
      <c r="BL72" s="32"/>
    </row>
    <row r="73" spans="1:64" x14ac:dyDescent="0.25">
      <c r="A73" s="57">
        <v>45574.459710567127</v>
      </c>
      <c r="B73" s="32" t="s">
        <v>1019</v>
      </c>
      <c r="C73" s="58" t="s">
        <v>1020</v>
      </c>
      <c r="D73" s="59">
        <v>78.569999999999993</v>
      </c>
      <c r="E73" s="59">
        <v>0.28999999999999998</v>
      </c>
      <c r="F73" s="32" t="s">
        <v>114</v>
      </c>
      <c r="G73" s="32" t="s">
        <v>539</v>
      </c>
      <c r="H73" s="32" t="s">
        <v>846</v>
      </c>
      <c r="I73" s="32" t="s">
        <v>63</v>
      </c>
      <c r="J73" s="32" t="s">
        <v>145</v>
      </c>
      <c r="K73" s="32" t="s">
        <v>78</v>
      </c>
      <c r="L73" s="32" t="s">
        <v>64</v>
      </c>
      <c r="M73" s="32" t="s">
        <v>78</v>
      </c>
      <c r="N73" s="32" t="s">
        <v>84</v>
      </c>
      <c r="O73" s="32" t="s">
        <v>64</v>
      </c>
      <c r="P73" s="32" t="s">
        <v>78</v>
      </c>
      <c r="Q73" s="32" t="s">
        <v>64</v>
      </c>
      <c r="R73" s="32" t="s">
        <v>64</v>
      </c>
      <c r="S73" s="32" t="s">
        <v>64</v>
      </c>
      <c r="T73" s="32" t="s">
        <v>64</v>
      </c>
      <c r="U73" s="32" t="s">
        <v>64</v>
      </c>
      <c r="V73" s="32" t="s">
        <v>84</v>
      </c>
      <c r="W73" s="32" t="s">
        <v>64</v>
      </c>
      <c r="X73" s="32" t="s">
        <v>64</v>
      </c>
      <c r="Y73" s="32" t="s">
        <v>64</v>
      </c>
      <c r="Z73" s="32" t="s">
        <v>66</v>
      </c>
      <c r="AA73" s="32" t="s">
        <v>66</v>
      </c>
      <c r="AB73" s="32" t="s">
        <v>65</v>
      </c>
      <c r="AC73" s="32" t="s">
        <v>66</v>
      </c>
      <c r="AD73" s="32" t="s">
        <v>79</v>
      </c>
      <c r="AE73" s="32" t="s">
        <v>66</v>
      </c>
      <c r="AF73" s="32" t="s">
        <v>79</v>
      </c>
      <c r="AG73" s="32" t="s">
        <v>65</v>
      </c>
      <c r="AH73" s="32" t="s">
        <v>65</v>
      </c>
      <c r="AI73" s="32" t="s">
        <v>101</v>
      </c>
      <c r="AJ73" s="32" t="s">
        <v>66</v>
      </c>
      <c r="AK73" s="32" t="s">
        <v>66</v>
      </c>
      <c r="AL73" s="32" t="s">
        <v>66</v>
      </c>
      <c r="AM73" s="32" t="s">
        <v>79</v>
      </c>
      <c r="AN73" s="32" t="s">
        <v>66</v>
      </c>
      <c r="AO73" s="32" t="s">
        <v>66</v>
      </c>
      <c r="AP73" s="32" t="s">
        <v>67</v>
      </c>
      <c r="AQ73" s="32" t="s">
        <v>67</v>
      </c>
      <c r="AR73" s="32" t="s">
        <v>73</v>
      </c>
      <c r="AS73" s="32" t="s">
        <v>81</v>
      </c>
      <c r="AT73" s="32" t="s">
        <v>87</v>
      </c>
      <c r="AU73" s="32" t="s">
        <v>70</v>
      </c>
      <c r="AV73" s="32" t="s">
        <v>80</v>
      </c>
      <c r="AW73" s="32" t="s">
        <v>63</v>
      </c>
      <c r="AX73" s="32" t="s">
        <v>73</v>
      </c>
      <c r="AY73" s="32" t="s">
        <v>73</v>
      </c>
      <c r="AZ73" s="32" t="s">
        <v>72</v>
      </c>
      <c r="BA73" s="32" t="s">
        <v>73</v>
      </c>
      <c r="BB73" s="32" t="s">
        <v>73</v>
      </c>
      <c r="BC73" s="32" t="s">
        <v>73</v>
      </c>
      <c r="BD73" s="32"/>
      <c r="BE73" s="32" t="s">
        <v>73</v>
      </c>
      <c r="BF73" s="32"/>
      <c r="BG73" s="32"/>
      <c r="BH73" s="32"/>
      <c r="BI73" s="32"/>
      <c r="BJ73" s="32"/>
      <c r="BK73" s="32"/>
      <c r="BL73" s="32"/>
    </row>
    <row r="74" spans="1:64" x14ac:dyDescent="0.25">
      <c r="A74" s="57">
        <v>45574.459731550931</v>
      </c>
      <c r="B74" s="32" t="s">
        <v>1021</v>
      </c>
      <c r="C74" s="32" t="s">
        <v>1022</v>
      </c>
      <c r="D74" s="59">
        <v>100</v>
      </c>
      <c r="E74" s="59">
        <v>0.92</v>
      </c>
      <c r="F74" s="32" t="s">
        <v>114</v>
      </c>
      <c r="G74" s="32" t="s">
        <v>539</v>
      </c>
      <c r="H74" s="32" t="s">
        <v>887</v>
      </c>
      <c r="I74" s="32" t="s">
        <v>63</v>
      </c>
      <c r="J74" s="32" t="s">
        <v>64</v>
      </c>
      <c r="K74" s="32" t="s">
        <v>64</v>
      </c>
      <c r="L74" s="32" t="s">
        <v>64</v>
      </c>
      <c r="M74" s="32" t="s">
        <v>78</v>
      </c>
      <c r="N74" s="32" t="s">
        <v>64</v>
      </c>
      <c r="O74" s="32" t="s">
        <v>84</v>
      </c>
      <c r="P74" s="32" t="s">
        <v>84</v>
      </c>
      <c r="Q74" s="32" t="s">
        <v>64</v>
      </c>
      <c r="R74" s="32" t="s">
        <v>64</v>
      </c>
      <c r="S74" s="32" t="s">
        <v>64</v>
      </c>
      <c r="T74" s="32" t="s">
        <v>64</v>
      </c>
      <c r="U74" s="32" t="s">
        <v>64</v>
      </c>
      <c r="V74" s="32" t="s">
        <v>64</v>
      </c>
      <c r="W74" s="32" t="s">
        <v>64</v>
      </c>
      <c r="X74" s="32" t="s">
        <v>64</v>
      </c>
      <c r="Y74" s="32" t="s">
        <v>84</v>
      </c>
      <c r="Z74" s="32" t="s">
        <v>66</v>
      </c>
      <c r="AA74" s="32" t="s">
        <v>66</v>
      </c>
      <c r="AB74" s="32" t="s">
        <v>79</v>
      </c>
      <c r="AC74" s="32" t="s">
        <v>65</v>
      </c>
      <c r="AD74" s="32" t="s">
        <v>65</v>
      </c>
      <c r="AE74" s="32" t="s">
        <v>66</v>
      </c>
      <c r="AF74" s="32" t="s">
        <v>79</v>
      </c>
      <c r="AG74" s="32" t="s">
        <v>66</v>
      </c>
      <c r="AH74" s="32" t="s">
        <v>66</v>
      </c>
      <c r="AI74" s="32" t="s">
        <v>79</v>
      </c>
      <c r="AJ74" s="32" t="s">
        <v>66</v>
      </c>
      <c r="AK74" s="32" t="s">
        <v>66</v>
      </c>
      <c r="AL74" s="32" t="s">
        <v>79</v>
      </c>
      <c r="AM74" s="32" t="s">
        <v>65</v>
      </c>
      <c r="AN74" s="32" t="s">
        <v>66</v>
      </c>
      <c r="AO74" s="32" t="s">
        <v>66</v>
      </c>
      <c r="AP74" s="32" t="s">
        <v>80</v>
      </c>
      <c r="AQ74" s="32" t="s">
        <v>80</v>
      </c>
      <c r="AR74" s="32" t="s">
        <v>63</v>
      </c>
      <c r="AS74" s="32" t="s">
        <v>223</v>
      </c>
      <c r="AT74" s="32" t="s">
        <v>69</v>
      </c>
      <c r="AU74" s="32" t="s">
        <v>67</v>
      </c>
      <c r="AV74" s="32" t="s">
        <v>71</v>
      </c>
      <c r="AW74" s="32" t="s">
        <v>72</v>
      </c>
      <c r="AX74" s="32" t="s">
        <v>72</v>
      </c>
      <c r="AY74" s="32" t="s">
        <v>72</v>
      </c>
      <c r="AZ74" s="32" t="s">
        <v>72</v>
      </c>
      <c r="BA74" s="32" t="s">
        <v>72</v>
      </c>
      <c r="BB74" s="32" t="s">
        <v>72</v>
      </c>
      <c r="BC74" s="32" t="s">
        <v>73</v>
      </c>
      <c r="BD74" s="32"/>
      <c r="BE74" s="32" t="s">
        <v>73</v>
      </c>
      <c r="BF74" s="32"/>
      <c r="BG74" s="32"/>
      <c r="BH74" s="32"/>
      <c r="BI74" s="32"/>
      <c r="BJ74" s="32"/>
      <c r="BK74" s="32"/>
      <c r="BL74" s="32"/>
    </row>
    <row r="75" spans="1:64" x14ac:dyDescent="0.25">
      <c r="A75" s="57">
        <v>45574.460121261574</v>
      </c>
      <c r="B75" s="32" t="s">
        <v>1023</v>
      </c>
      <c r="C75" s="58" t="s">
        <v>1024</v>
      </c>
      <c r="D75" s="59">
        <v>100</v>
      </c>
      <c r="E75" s="59">
        <v>1.04</v>
      </c>
      <c r="F75" s="32" t="s">
        <v>114</v>
      </c>
      <c r="G75" s="32" t="s">
        <v>539</v>
      </c>
      <c r="H75" s="32" t="s">
        <v>922</v>
      </c>
      <c r="I75" s="32" t="s">
        <v>63</v>
      </c>
      <c r="J75" s="32" t="s">
        <v>64</v>
      </c>
      <c r="K75" s="32" t="s">
        <v>64</v>
      </c>
      <c r="L75" s="32" t="s">
        <v>64</v>
      </c>
      <c r="M75" s="32" t="s">
        <v>64</v>
      </c>
      <c r="N75" s="32" t="s">
        <v>64</v>
      </c>
      <c r="O75" s="32" t="s">
        <v>64</v>
      </c>
      <c r="P75" s="32" t="s">
        <v>84</v>
      </c>
      <c r="Q75" s="32" t="s">
        <v>64</v>
      </c>
      <c r="R75" s="32" t="s">
        <v>64</v>
      </c>
      <c r="S75" s="32" t="s">
        <v>64</v>
      </c>
      <c r="T75" s="32" t="s">
        <v>64</v>
      </c>
      <c r="U75" s="32" t="s">
        <v>64</v>
      </c>
      <c r="V75" s="32" t="s">
        <v>64</v>
      </c>
      <c r="W75" s="32" t="s">
        <v>84</v>
      </c>
      <c r="X75" s="32" t="s">
        <v>84</v>
      </c>
      <c r="Y75" s="32" t="s">
        <v>64</v>
      </c>
      <c r="Z75" s="32" t="s">
        <v>65</v>
      </c>
      <c r="AA75" s="32" t="s">
        <v>65</v>
      </c>
      <c r="AB75" s="32" t="s">
        <v>65</v>
      </c>
      <c r="AC75" s="32" t="s">
        <v>65</v>
      </c>
      <c r="AD75" s="32" t="s">
        <v>65</v>
      </c>
      <c r="AE75" s="32" t="s">
        <v>65</v>
      </c>
      <c r="AF75" s="32" t="s">
        <v>65</v>
      </c>
      <c r="AG75" s="32" t="s">
        <v>65</v>
      </c>
      <c r="AH75" s="32" t="s">
        <v>65</v>
      </c>
      <c r="AI75" s="32" t="s">
        <v>101</v>
      </c>
      <c r="AJ75" s="32" t="s">
        <v>65</v>
      </c>
      <c r="AK75" s="32" t="s">
        <v>65</v>
      </c>
      <c r="AL75" s="32" t="s">
        <v>65</v>
      </c>
      <c r="AM75" s="32" t="s">
        <v>65</v>
      </c>
      <c r="AN75" s="32" t="s">
        <v>65</v>
      </c>
      <c r="AO75" s="32" t="s">
        <v>65</v>
      </c>
      <c r="AP75" s="32" t="s">
        <v>67</v>
      </c>
      <c r="AQ75" s="32" t="s">
        <v>67</v>
      </c>
      <c r="AR75" s="32" t="s">
        <v>63</v>
      </c>
      <c r="AS75" s="32" t="s">
        <v>68</v>
      </c>
      <c r="AT75" s="32" t="s">
        <v>87</v>
      </c>
      <c r="AU75" s="32" t="s">
        <v>67</v>
      </c>
      <c r="AV75" s="32" t="s">
        <v>71</v>
      </c>
      <c r="AW75" s="32" t="s">
        <v>73</v>
      </c>
      <c r="AX75" s="32" t="s">
        <v>73</v>
      </c>
      <c r="AY75" s="32" t="s">
        <v>73</v>
      </c>
      <c r="AZ75" s="32" t="s">
        <v>72</v>
      </c>
      <c r="BA75" s="32" t="s">
        <v>73</v>
      </c>
      <c r="BB75" s="32" t="s">
        <v>73</v>
      </c>
      <c r="BC75" s="32" t="s">
        <v>73</v>
      </c>
      <c r="BD75" s="32"/>
      <c r="BE75" s="32" t="s">
        <v>73</v>
      </c>
      <c r="BF75" s="32"/>
      <c r="BG75" s="32"/>
      <c r="BH75" s="32"/>
      <c r="BI75" s="32"/>
      <c r="BJ75" s="32"/>
      <c r="BK75" s="32"/>
      <c r="BL75" s="32"/>
    </row>
    <row r="76" spans="1:64" x14ac:dyDescent="0.25">
      <c r="A76" s="57">
        <v>45574.46209494213</v>
      </c>
      <c r="B76" s="32" t="s">
        <v>1025</v>
      </c>
      <c r="C76" s="58" t="s">
        <v>1026</v>
      </c>
      <c r="D76" s="59">
        <v>100</v>
      </c>
      <c r="E76" s="59">
        <v>0.91</v>
      </c>
      <c r="F76" s="32" t="s">
        <v>114</v>
      </c>
      <c r="G76" s="32" t="s">
        <v>291</v>
      </c>
      <c r="H76" s="32" t="s">
        <v>849</v>
      </c>
      <c r="I76" s="32" t="s">
        <v>63</v>
      </c>
      <c r="J76" s="32" t="s">
        <v>78</v>
      </c>
      <c r="K76" s="32" t="s">
        <v>78</v>
      </c>
      <c r="L76" s="32" t="s">
        <v>64</v>
      </c>
      <c r="M76" s="32" t="s">
        <v>84</v>
      </c>
      <c r="N76" s="32" t="s">
        <v>64</v>
      </c>
      <c r="O76" s="32" t="s">
        <v>64</v>
      </c>
      <c r="P76" s="32" t="s">
        <v>84</v>
      </c>
      <c r="Q76" s="32" t="s">
        <v>64</v>
      </c>
      <c r="R76" s="32" t="s">
        <v>64</v>
      </c>
      <c r="S76" s="32" t="s">
        <v>64</v>
      </c>
      <c r="T76" s="32" t="s">
        <v>64</v>
      </c>
      <c r="U76" s="32" t="s">
        <v>64</v>
      </c>
      <c r="V76" s="32" t="s">
        <v>84</v>
      </c>
      <c r="W76" s="32" t="s">
        <v>64</v>
      </c>
      <c r="X76" s="32" t="s">
        <v>64</v>
      </c>
      <c r="Y76" s="32" t="s">
        <v>64</v>
      </c>
      <c r="Z76" s="32" t="s">
        <v>65</v>
      </c>
      <c r="AA76" s="32" t="s">
        <v>65</v>
      </c>
      <c r="AB76" s="32" t="s">
        <v>65</v>
      </c>
      <c r="AC76" s="32" t="s">
        <v>65</v>
      </c>
      <c r="AD76" s="32" t="s">
        <v>65</v>
      </c>
      <c r="AE76" s="32" t="s">
        <v>65</v>
      </c>
      <c r="AF76" s="32" t="s">
        <v>65</v>
      </c>
      <c r="AG76" s="32" t="s">
        <v>65</v>
      </c>
      <c r="AH76" s="32" t="s">
        <v>65</v>
      </c>
      <c r="AI76" s="32" t="s">
        <v>101</v>
      </c>
      <c r="AJ76" s="32" t="s">
        <v>65</v>
      </c>
      <c r="AK76" s="32" t="s">
        <v>65</v>
      </c>
      <c r="AL76" s="32" t="s">
        <v>65</v>
      </c>
      <c r="AM76" s="32" t="s">
        <v>66</v>
      </c>
      <c r="AN76" s="32" t="s">
        <v>66</v>
      </c>
      <c r="AO76" s="32" t="s">
        <v>66</v>
      </c>
      <c r="AP76" s="32" t="s">
        <v>80</v>
      </c>
      <c r="AQ76" s="32" t="s">
        <v>80</v>
      </c>
      <c r="AR76" s="32" t="s">
        <v>86</v>
      </c>
      <c r="AS76" s="32" t="s">
        <v>81</v>
      </c>
      <c r="AT76" s="32" t="s">
        <v>69</v>
      </c>
      <c r="AU76" s="32" t="s">
        <v>93</v>
      </c>
      <c r="AV76" s="32" t="s">
        <v>71</v>
      </c>
      <c r="AW76" s="32" t="s">
        <v>72</v>
      </c>
      <c r="AX76" s="32" t="s">
        <v>73</v>
      </c>
      <c r="AY76" s="32" t="s">
        <v>72</v>
      </c>
      <c r="AZ76" s="32" t="s">
        <v>72</v>
      </c>
      <c r="BA76" s="32" t="s">
        <v>72</v>
      </c>
      <c r="BB76" s="32" t="s">
        <v>73</v>
      </c>
      <c r="BC76" s="32" t="s">
        <v>73</v>
      </c>
      <c r="BD76" s="32"/>
      <c r="BE76" s="32" t="s">
        <v>73</v>
      </c>
      <c r="BF76" s="32"/>
      <c r="BG76" s="32"/>
      <c r="BH76" s="32"/>
      <c r="BI76" s="32"/>
      <c r="BJ76" s="32"/>
      <c r="BK76" s="32"/>
      <c r="BL76" s="32"/>
    </row>
    <row r="77" spans="1:64" x14ac:dyDescent="0.25">
      <c r="A77" s="57">
        <v>45574.464667534718</v>
      </c>
      <c r="B77" s="32" t="s">
        <v>1027</v>
      </c>
      <c r="C77" s="58" t="s">
        <v>1028</v>
      </c>
      <c r="D77" s="59">
        <v>0</v>
      </c>
      <c r="E77" s="59">
        <v>0</v>
      </c>
      <c r="F77" s="32" t="s">
        <v>423</v>
      </c>
      <c r="G77" s="32" t="s">
        <v>76</v>
      </c>
      <c r="H77" s="32" t="s">
        <v>849</v>
      </c>
      <c r="I77" s="32" t="s">
        <v>63</v>
      </c>
      <c r="J77" s="32" t="s">
        <v>64</v>
      </c>
      <c r="K77" s="32" t="s">
        <v>64</v>
      </c>
      <c r="L77" s="32" t="s">
        <v>64</v>
      </c>
      <c r="M77" s="32" t="s">
        <v>84</v>
      </c>
      <c r="N77" s="32" t="s">
        <v>64</v>
      </c>
      <c r="O77" s="32" t="s">
        <v>64</v>
      </c>
      <c r="P77" s="32" t="s">
        <v>84</v>
      </c>
      <c r="Q77" s="32" t="s">
        <v>64</v>
      </c>
      <c r="R77" s="32" t="s">
        <v>64</v>
      </c>
      <c r="S77" s="32" t="s">
        <v>84</v>
      </c>
      <c r="T77" s="32" t="s">
        <v>64</v>
      </c>
      <c r="U77" s="32" t="s">
        <v>64</v>
      </c>
      <c r="V77" s="32" t="s">
        <v>64</v>
      </c>
      <c r="W77" s="32" t="s">
        <v>64</v>
      </c>
      <c r="X77" s="32" t="s">
        <v>64</v>
      </c>
      <c r="Y77" s="32" t="s">
        <v>64</v>
      </c>
      <c r="Z77" s="32" t="s">
        <v>65</v>
      </c>
      <c r="AA77" s="32" t="s">
        <v>65</v>
      </c>
      <c r="AB77" s="32" t="s">
        <v>66</v>
      </c>
      <c r="AC77" s="32" t="s">
        <v>65</v>
      </c>
      <c r="AD77" s="32" t="s">
        <v>65</v>
      </c>
      <c r="AE77" s="32" t="s">
        <v>65</v>
      </c>
      <c r="AF77" s="32" t="s">
        <v>66</v>
      </c>
      <c r="AG77" s="32" t="s">
        <v>66</v>
      </c>
      <c r="AH77" s="32" t="s">
        <v>66</v>
      </c>
      <c r="AI77" s="32" t="s">
        <v>79</v>
      </c>
      <c r="AJ77" s="32" t="s">
        <v>65</v>
      </c>
      <c r="AK77" s="32" t="s">
        <v>65</v>
      </c>
      <c r="AL77" s="32" t="s">
        <v>65</v>
      </c>
      <c r="AM77" s="32" t="s">
        <v>65</v>
      </c>
      <c r="AN77" s="32" t="s">
        <v>66</v>
      </c>
      <c r="AO77" s="32" t="s">
        <v>66</v>
      </c>
      <c r="AP77" s="32" t="s">
        <v>67</v>
      </c>
      <c r="AQ77" s="32" t="s">
        <v>67</v>
      </c>
      <c r="AR77" s="32" t="s">
        <v>86</v>
      </c>
      <c r="AS77" s="32" t="s">
        <v>81</v>
      </c>
      <c r="AT77" s="32" t="s">
        <v>87</v>
      </c>
      <c r="AU77" s="32" t="s">
        <v>93</v>
      </c>
      <c r="AV77" s="32" t="s">
        <v>71</v>
      </c>
      <c r="AW77" s="32" t="s">
        <v>73</v>
      </c>
      <c r="AX77" s="32" t="s">
        <v>72</v>
      </c>
      <c r="AY77" s="32" t="s">
        <v>63</v>
      </c>
      <c r="AZ77" s="32" t="s">
        <v>63</v>
      </c>
      <c r="BA77" s="32" t="s">
        <v>63</v>
      </c>
      <c r="BB77" s="32" t="s">
        <v>63</v>
      </c>
      <c r="BC77" s="32" t="s">
        <v>73</v>
      </c>
      <c r="BD77" s="32"/>
      <c r="BE77" s="32" t="s">
        <v>73</v>
      </c>
      <c r="BF77" s="32"/>
      <c r="BG77" s="32"/>
      <c r="BH77" s="32"/>
      <c r="BI77" s="32"/>
      <c r="BJ77" s="32"/>
      <c r="BK77" s="32"/>
      <c r="BL77" s="32"/>
    </row>
    <row r="78" spans="1:64" x14ac:dyDescent="0.25">
      <c r="A78" s="57">
        <v>45574.465704212962</v>
      </c>
      <c r="B78" s="32" t="s">
        <v>1029</v>
      </c>
      <c r="C78" s="58" t="s">
        <v>1030</v>
      </c>
      <c r="D78" s="59">
        <v>100</v>
      </c>
      <c r="E78" s="59">
        <v>0.25</v>
      </c>
      <c r="F78" s="32" t="s">
        <v>423</v>
      </c>
      <c r="G78" s="32" t="s">
        <v>76</v>
      </c>
      <c r="H78" s="32" t="s">
        <v>872</v>
      </c>
      <c r="I78" s="32" t="s">
        <v>73</v>
      </c>
      <c r="J78" s="32" t="s">
        <v>64</v>
      </c>
      <c r="K78" s="32" t="s">
        <v>78</v>
      </c>
      <c r="L78" s="32" t="s">
        <v>64</v>
      </c>
      <c r="M78" s="32" t="s">
        <v>64</v>
      </c>
      <c r="N78" s="32" t="s">
        <v>64</v>
      </c>
      <c r="O78" s="32" t="s">
        <v>78</v>
      </c>
      <c r="P78" s="32" t="s">
        <v>64</v>
      </c>
      <c r="Q78" s="32" t="s">
        <v>64</v>
      </c>
      <c r="R78" s="32" t="s">
        <v>64</v>
      </c>
      <c r="S78" s="32" t="s">
        <v>64</v>
      </c>
      <c r="T78" s="32" t="s">
        <v>78</v>
      </c>
      <c r="U78" s="32" t="s">
        <v>64</v>
      </c>
      <c r="V78" s="32" t="s">
        <v>64</v>
      </c>
      <c r="W78" s="32" t="s">
        <v>64</v>
      </c>
      <c r="X78" s="32" t="s">
        <v>64</v>
      </c>
      <c r="Y78" s="32" t="s">
        <v>78</v>
      </c>
      <c r="Z78" s="32" t="s">
        <v>65</v>
      </c>
      <c r="AA78" s="32" t="s">
        <v>66</v>
      </c>
      <c r="AB78" s="32" t="s">
        <v>66</v>
      </c>
      <c r="AC78" s="32" t="s">
        <v>65</v>
      </c>
      <c r="AD78" s="32" t="s">
        <v>66</v>
      </c>
      <c r="AE78" s="32" t="s">
        <v>66</v>
      </c>
      <c r="AF78" s="32" t="s">
        <v>66</v>
      </c>
      <c r="AG78" s="32" t="s">
        <v>66</v>
      </c>
      <c r="AH78" s="32" t="s">
        <v>65</v>
      </c>
      <c r="AI78" s="32" t="s">
        <v>101</v>
      </c>
      <c r="AJ78" s="32" t="s">
        <v>65</v>
      </c>
      <c r="AK78" s="32" t="s">
        <v>66</v>
      </c>
      <c r="AL78" s="32" t="s">
        <v>65</v>
      </c>
      <c r="AM78" s="32" t="s">
        <v>65</v>
      </c>
      <c r="AN78" s="32" t="s">
        <v>66</v>
      </c>
      <c r="AO78" s="32" t="s">
        <v>66</v>
      </c>
      <c r="AP78" s="32" t="s">
        <v>67</v>
      </c>
      <c r="AQ78" s="32" t="s">
        <v>67</v>
      </c>
      <c r="AR78" s="32" t="s">
        <v>73</v>
      </c>
      <c r="AS78" s="32" t="s">
        <v>68</v>
      </c>
      <c r="AT78" s="32" t="s">
        <v>87</v>
      </c>
      <c r="AU78" s="32" t="s">
        <v>93</v>
      </c>
      <c r="AV78" s="32" t="s">
        <v>71</v>
      </c>
      <c r="AW78" s="32" t="s">
        <v>73</v>
      </c>
      <c r="AX78" s="32" t="s">
        <v>73</v>
      </c>
      <c r="AY78" s="32" t="s">
        <v>72</v>
      </c>
      <c r="AZ78" s="32" t="s">
        <v>72</v>
      </c>
      <c r="BA78" s="32" t="s">
        <v>72</v>
      </c>
      <c r="BB78" s="32" t="s">
        <v>72</v>
      </c>
      <c r="BC78" s="32" t="s">
        <v>73</v>
      </c>
      <c r="BD78" s="32"/>
      <c r="BE78" s="32" t="s">
        <v>73</v>
      </c>
      <c r="BF78" s="32"/>
      <c r="BG78" s="32"/>
      <c r="BH78" s="32"/>
      <c r="BI78" s="32"/>
      <c r="BJ78" s="32"/>
      <c r="BK78" s="32"/>
      <c r="BL78" s="32"/>
    </row>
    <row r="79" spans="1:64" x14ac:dyDescent="0.25">
      <c r="A79" s="57">
        <v>45574.46705658565</v>
      </c>
      <c r="B79" s="32" t="s">
        <v>1031</v>
      </c>
      <c r="C79" s="58" t="s">
        <v>1032</v>
      </c>
      <c r="D79" s="59">
        <v>100</v>
      </c>
      <c r="E79" s="59">
        <v>1.75</v>
      </c>
      <c r="F79" s="32" t="s">
        <v>114</v>
      </c>
      <c r="G79" s="32" t="s">
        <v>539</v>
      </c>
      <c r="H79" s="32" t="s">
        <v>922</v>
      </c>
      <c r="I79" s="32" t="s">
        <v>73</v>
      </c>
      <c r="J79" s="32" t="s">
        <v>78</v>
      </c>
      <c r="K79" s="32" t="s">
        <v>78</v>
      </c>
      <c r="L79" s="32" t="s">
        <v>145</v>
      </c>
      <c r="M79" s="32" t="s">
        <v>84</v>
      </c>
      <c r="N79" s="32" t="s">
        <v>84</v>
      </c>
      <c r="O79" s="32" t="s">
        <v>84</v>
      </c>
      <c r="P79" s="32" t="s">
        <v>84</v>
      </c>
      <c r="Q79" s="32" t="s">
        <v>84</v>
      </c>
      <c r="R79" s="32" t="s">
        <v>64</v>
      </c>
      <c r="S79" s="32" t="s">
        <v>84</v>
      </c>
      <c r="T79" s="32" t="s">
        <v>84</v>
      </c>
      <c r="U79" s="32" t="s">
        <v>84</v>
      </c>
      <c r="V79" s="32" t="s">
        <v>84</v>
      </c>
      <c r="W79" s="32" t="s">
        <v>84</v>
      </c>
      <c r="X79" s="32" t="s">
        <v>84</v>
      </c>
      <c r="Y79" s="32" t="s">
        <v>84</v>
      </c>
      <c r="Z79" s="32" t="s">
        <v>66</v>
      </c>
      <c r="AA79" s="32" t="s">
        <v>66</v>
      </c>
      <c r="AB79" s="32" t="s">
        <v>79</v>
      </c>
      <c r="AC79" s="32" t="s">
        <v>66</v>
      </c>
      <c r="AD79" s="32" t="s">
        <v>66</v>
      </c>
      <c r="AE79" s="32" t="s">
        <v>66</v>
      </c>
      <c r="AF79" s="32" t="s">
        <v>66</v>
      </c>
      <c r="AG79" s="32" t="s">
        <v>65</v>
      </c>
      <c r="AH79" s="32" t="s">
        <v>66</v>
      </c>
      <c r="AI79" s="32" t="s">
        <v>101</v>
      </c>
      <c r="AJ79" s="32" t="s">
        <v>66</v>
      </c>
      <c r="AK79" s="32" t="s">
        <v>66</v>
      </c>
      <c r="AL79" s="32" t="s">
        <v>65</v>
      </c>
      <c r="AM79" s="32" t="s">
        <v>66</v>
      </c>
      <c r="AN79" s="32" t="s">
        <v>66</v>
      </c>
      <c r="AO79" s="32" t="s">
        <v>66</v>
      </c>
      <c r="AP79" s="32" t="s">
        <v>67</v>
      </c>
      <c r="AQ79" s="32" t="s">
        <v>67</v>
      </c>
      <c r="AR79" s="32" t="s">
        <v>63</v>
      </c>
      <c r="AS79" s="32" t="s">
        <v>68</v>
      </c>
      <c r="AT79" s="32" t="s">
        <v>169</v>
      </c>
      <c r="AU79" s="32" t="s">
        <v>70</v>
      </c>
      <c r="AV79" s="32" t="s">
        <v>80</v>
      </c>
      <c r="AW79" s="32" t="s">
        <v>72</v>
      </c>
      <c r="AX79" s="32" t="s">
        <v>73</v>
      </c>
      <c r="AY79" s="32" t="s">
        <v>72</v>
      </c>
      <c r="AZ79" s="32" t="s">
        <v>73</v>
      </c>
      <c r="BA79" s="32" t="s">
        <v>63</v>
      </c>
      <c r="BB79" s="32" t="s">
        <v>72</v>
      </c>
      <c r="BC79" s="32" t="s">
        <v>73</v>
      </c>
      <c r="BD79" s="32"/>
      <c r="BE79" s="32" t="s">
        <v>73</v>
      </c>
      <c r="BF79" s="32"/>
      <c r="BG79" s="32"/>
      <c r="BH79" s="32"/>
      <c r="BI79" s="32"/>
      <c r="BJ79" s="32"/>
      <c r="BK79" s="32"/>
      <c r="BL79" s="32"/>
    </row>
    <row r="80" spans="1:64" x14ac:dyDescent="0.25">
      <c r="A80" s="57">
        <v>45574.469107407407</v>
      </c>
      <c r="B80" s="32" t="s">
        <v>1033</v>
      </c>
      <c r="C80" s="58" t="s">
        <v>1034</v>
      </c>
      <c r="D80" s="59">
        <v>100</v>
      </c>
      <c r="E80" s="59">
        <v>1.1299999999999999</v>
      </c>
      <c r="F80" s="32" t="s">
        <v>114</v>
      </c>
      <c r="G80" s="32" t="s">
        <v>539</v>
      </c>
      <c r="H80" s="32" t="s">
        <v>922</v>
      </c>
      <c r="I80" s="32" t="s">
        <v>63</v>
      </c>
      <c r="J80" s="32" t="s">
        <v>64</v>
      </c>
      <c r="K80" s="32" t="s">
        <v>64</v>
      </c>
      <c r="L80" s="32" t="s">
        <v>64</v>
      </c>
      <c r="M80" s="32" t="s">
        <v>78</v>
      </c>
      <c r="N80" s="32" t="s">
        <v>64</v>
      </c>
      <c r="O80" s="32" t="s">
        <v>64</v>
      </c>
      <c r="P80" s="32" t="s">
        <v>84</v>
      </c>
      <c r="Q80" s="32" t="s">
        <v>64</v>
      </c>
      <c r="R80" s="32" t="s">
        <v>64</v>
      </c>
      <c r="S80" s="32" t="s">
        <v>64</v>
      </c>
      <c r="T80" s="32" t="s">
        <v>64</v>
      </c>
      <c r="U80" s="32" t="s">
        <v>84</v>
      </c>
      <c r="V80" s="32" t="s">
        <v>64</v>
      </c>
      <c r="W80" s="32" t="s">
        <v>64</v>
      </c>
      <c r="X80" s="32" t="s">
        <v>64</v>
      </c>
      <c r="Y80" s="32" t="s">
        <v>64</v>
      </c>
      <c r="Z80" s="32" t="s">
        <v>65</v>
      </c>
      <c r="AA80" s="32" t="s">
        <v>66</v>
      </c>
      <c r="AB80" s="32" t="s">
        <v>65</v>
      </c>
      <c r="AC80" s="32" t="s">
        <v>65</v>
      </c>
      <c r="AD80" s="32" t="s">
        <v>66</v>
      </c>
      <c r="AE80" s="32" t="s">
        <v>65</v>
      </c>
      <c r="AF80" s="32" t="s">
        <v>66</v>
      </c>
      <c r="AG80" s="32" t="s">
        <v>65</v>
      </c>
      <c r="AH80" s="32" t="s">
        <v>66</v>
      </c>
      <c r="AI80" s="32" t="s">
        <v>101</v>
      </c>
      <c r="AJ80" s="32" t="s">
        <v>65</v>
      </c>
      <c r="AK80" s="32" t="s">
        <v>66</v>
      </c>
      <c r="AL80" s="32" t="s">
        <v>66</v>
      </c>
      <c r="AM80" s="32" t="s">
        <v>65</v>
      </c>
      <c r="AN80" s="32" t="s">
        <v>66</v>
      </c>
      <c r="AO80" s="32" t="s">
        <v>66</v>
      </c>
      <c r="AP80" s="32" t="s">
        <v>67</v>
      </c>
      <c r="AQ80" s="32" t="s">
        <v>67</v>
      </c>
      <c r="AR80" s="32" t="s">
        <v>73</v>
      </c>
      <c r="AS80" s="32" t="s">
        <v>81</v>
      </c>
      <c r="AT80" s="32" t="s">
        <v>169</v>
      </c>
      <c r="AU80" s="32" t="s">
        <v>93</v>
      </c>
      <c r="AV80" s="32" t="s">
        <v>80</v>
      </c>
      <c r="AW80" s="32" t="s">
        <v>73</v>
      </c>
      <c r="AX80" s="32" t="s">
        <v>72</v>
      </c>
      <c r="AY80" s="32" t="s">
        <v>73</v>
      </c>
      <c r="AZ80" s="32" t="s">
        <v>72</v>
      </c>
      <c r="BA80" s="32" t="s">
        <v>63</v>
      </c>
      <c r="BB80" s="32" t="s">
        <v>63</v>
      </c>
      <c r="BC80" s="32" t="s">
        <v>73</v>
      </c>
      <c r="BD80" s="32"/>
      <c r="BE80" s="32" t="s">
        <v>73</v>
      </c>
      <c r="BF80" s="32"/>
      <c r="BG80" s="32"/>
      <c r="BH80" s="32"/>
      <c r="BI80" s="32"/>
      <c r="BJ80" s="32"/>
      <c r="BK80" s="32"/>
      <c r="BL80" s="32"/>
    </row>
    <row r="81" spans="1:64" x14ac:dyDescent="0.25">
      <c r="A81" s="57">
        <v>45574.469680173614</v>
      </c>
      <c r="B81" s="32" t="s">
        <v>1035</v>
      </c>
      <c r="C81" s="58" t="s">
        <v>1036</v>
      </c>
      <c r="D81" s="59">
        <v>13.4</v>
      </c>
      <c r="E81" s="59">
        <v>0.21</v>
      </c>
      <c r="F81" s="32" t="s">
        <v>423</v>
      </c>
      <c r="G81" s="32" t="s">
        <v>76</v>
      </c>
      <c r="H81" s="32" t="s">
        <v>887</v>
      </c>
      <c r="I81" s="32" t="s">
        <v>63</v>
      </c>
      <c r="J81" s="32" t="s">
        <v>64</v>
      </c>
      <c r="K81" s="32" t="s">
        <v>84</v>
      </c>
      <c r="L81" s="32" t="s">
        <v>64</v>
      </c>
      <c r="M81" s="32" t="s">
        <v>84</v>
      </c>
      <c r="N81" s="32" t="s">
        <v>64</v>
      </c>
      <c r="O81" s="32" t="s">
        <v>64</v>
      </c>
      <c r="P81" s="32" t="s">
        <v>84</v>
      </c>
      <c r="Q81" s="32" t="s">
        <v>64</v>
      </c>
      <c r="R81" s="32" t="s">
        <v>64</v>
      </c>
      <c r="S81" s="32" t="s">
        <v>84</v>
      </c>
      <c r="T81" s="32" t="s">
        <v>64</v>
      </c>
      <c r="U81" s="32" t="s">
        <v>84</v>
      </c>
      <c r="V81" s="32" t="s">
        <v>64</v>
      </c>
      <c r="W81" s="32" t="s">
        <v>64</v>
      </c>
      <c r="X81" s="32" t="s">
        <v>64</v>
      </c>
      <c r="Y81" s="32" t="s">
        <v>64</v>
      </c>
      <c r="Z81" s="32" t="s">
        <v>65</v>
      </c>
      <c r="AA81" s="32" t="s">
        <v>65</v>
      </c>
      <c r="AB81" s="32" t="s">
        <v>65</v>
      </c>
      <c r="AC81" s="32" t="s">
        <v>65</v>
      </c>
      <c r="AD81" s="32" t="s">
        <v>65</v>
      </c>
      <c r="AE81" s="32" t="s">
        <v>65</v>
      </c>
      <c r="AF81" s="32" t="s">
        <v>65</v>
      </c>
      <c r="AG81" s="32" t="s">
        <v>65</v>
      </c>
      <c r="AH81" s="32" t="s">
        <v>65</v>
      </c>
      <c r="AI81" s="32" t="s">
        <v>65</v>
      </c>
      <c r="AJ81" s="32" t="s">
        <v>65</v>
      </c>
      <c r="AK81" s="32" t="s">
        <v>65</v>
      </c>
      <c r="AL81" s="32" t="s">
        <v>65</v>
      </c>
      <c r="AM81" s="32" t="s">
        <v>65</v>
      </c>
      <c r="AN81" s="32" t="s">
        <v>66</v>
      </c>
      <c r="AO81" s="32" t="s">
        <v>66</v>
      </c>
      <c r="AP81" s="32" t="s">
        <v>67</v>
      </c>
      <c r="AQ81" s="32" t="s">
        <v>67</v>
      </c>
      <c r="AR81" s="32" t="s">
        <v>86</v>
      </c>
      <c r="AS81" s="32" t="s">
        <v>252</v>
      </c>
      <c r="AT81" s="32" t="s">
        <v>169</v>
      </c>
      <c r="AU81" s="32" t="s">
        <v>70</v>
      </c>
      <c r="AV81" s="32" t="s">
        <v>71</v>
      </c>
      <c r="AW81" s="32" t="s">
        <v>72</v>
      </c>
      <c r="AX81" s="32" t="s">
        <v>72</v>
      </c>
      <c r="AY81" s="32" t="s">
        <v>72</v>
      </c>
      <c r="AZ81" s="32" t="s">
        <v>72</v>
      </c>
      <c r="BA81" s="32" t="s">
        <v>72</v>
      </c>
      <c r="BB81" s="32" t="s">
        <v>72</v>
      </c>
      <c r="BC81" s="32" t="s">
        <v>73</v>
      </c>
      <c r="BD81" s="32"/>
      <c r="BE81" s="32" t="s">
        <v>73</v>
      </c>
      <c r="BF81" s="32"/>
      <c r="BG81" s="32"/>
      <c r="BH81" s="32"/>
      <c r="BI81" s="32"/>
      <c r="BJ81" s="32"/>
      <c r="BK81" s="32"/>
      <c r="BL81" s="32"/>
    </row>
    <row r="82" spans="1:64" x14ac:dyDescent="0.25">
      <c r="A82" s="57">
        <v>45574.469747430558</v>
      </c>
      <c r="B82" s="32" t="s">
        <v>1037</v>
      </c>
      <c r="C82" s="58" t="s">
        <v>1038</v>
      </c>
      <c r="D82" s="59">
        <v>100</v>
      </c>
      <c r="E82" s="59">
        <v>1.08</v>
      </c>
      <c r="F82" s="32" t="s">
        <v>114</v>
      </c>
      <c r="G82" s="32" t="s">
        <v>539</v>
      </c>
      <c r="H82" s="32" t="s">
        <v>846</v>
      </c>
      <c r="I82" s="32" t="s">
        <v>63</v>
      </c>
      <c r="J82" s="32" t="s">
        <v>64</v>
      </c>
      <c r="K82" s="32" t="s">
        <v>64</v>
      </c>
      <c r="L82" s="32" t="s">
        <v>64</v>
      </c>
      <c r="M82" s="32" t="s">
        <v>64</v>
      </c>
      <c r="N82" s="32" t="s">
        <v>64</v>
      </c>
      <c r="O82" s="32" t="s">
        <v>64</v>
      </c>
      <c r="P82" s="32" t="s">
        <v>64</v>
      </c>
      <c r="Q82" s="32" t="s">
        <v>64</v>
      </c>
      <c r="R82" s="32" t="s">
        <v>64</v>
      </c>
      <c r="S82" s="32" t="s">
        <v>64</v>
      </c>
      <c r="T82" s="32" t="s">
        <v>64</v>
      </c>
      <c r="U82" s="32" t="s">
        <v>64</v>
      </c>
      <c r="V82" s="32" t="s">
        <v>64</v>
      </c>
      <c r="W82" s="32" t="s">
        <v>64</v>
      </c>
      <c r="X82" s="32" t="s">
        <v>64</v>
      </c>
      <c r="Y82" s="32" t="s">
        <v>64</v>
      </c>
      <c r="Z82" s="32" t="s">
        <v>66</v>
      </c>
      <c r="AA82" s="32" t="s">
        <v>66</v>
      </c>
      <c r="AB82" s="32" t="s">
        <v>65</v>
      </c>
      <c r="AC82" s="32" t="s">
        <v>66</v>
      </c>
      <c r="AD82" s="32" t="s">
        <v>66</v>
      </c>
      <c r="AE82" s="32" t="s">
        <v>66</v>
      </c>
      <c r="AF82" s="32" t="s">
        <v>66</v>
      </c>
      <c r="AG82" s="32" t="s">
        <v>66</v>
      </c>
      <c r="AH82" s="32" t="s">
        <v>66</v>
      </c>
      <c r="AI82" s="32" t="s">
        <v>79</v>
      </c>
      <c r="AJ82" s="32" t="s">
        <v>65</v>
      </c>
      <c r="AK82" s="32" t="s">
        <v>65</v>
      </c>
      <c r="AL82" s="32" t="s">
        <v>79</v>
      </c>
      <c r="AM82" s="32" t="s">
        <v>79</v>
      </c>
      <c r="AN82" s="32" t="s">
        <v>65</v>
      </c>
      <c r="AO82" s="32" t="s">
        <v>79</v>
      </c>
      <c r="AP82" s="32" t="s">
        <v>67</v>
      </c>
      <c r="AQ82" s="32" t="s">
        <v>85</v>
      </c>
      <c r="AR82" s="32" t="s">
        <v>86</v>
      </c>
      <c r="AS82" s="32" t="s">
        <v>81</v>
      </c>
      <c r="AT82" s="32" t="s">
        <v>69</v>
      </c>
      <c r="AU82" s="32" t="s">
        <v>70</v>
      </c>
      <c r="AV82" s="32" t="s">
        <v>71</v>
      </c>
      <c r="AW82" s="32" t="s">
        <v>73</v>
      </c>
      <c r="AX82" s="32" t="s">
        <v>73</v>
      </c>
      <c r="AY82" s="32" t="s">
        <v>73</v>
      </c>
      <c r="AZ82" s="32" t="s">
        <v>73</v>
      </c>
      <c r="BA82" s="32" t="s">
        <v>73</v>
      </c>
      <c r="BB82" s="32" t="s">
        <v>73</v>
      </c>
      <c r="BC82" s="32" t="s">
        <v>73</v>
      </c>
      <c r="BD82" s="32"/>
      <c r="BE82" s="32" t="s">
        <v>73</v>
      </c>
      <c r="BF82" s="32"/>
      <c r="BG82" s="32"/>
      <c r="BH82" s="32"/>
      <c r="BI82" s="32"/>
      <c r="BJ82" s="32"/>
      <c r="BK82" s="32"/>
      <c r="BL82" s="32"/>
    </row>
    <row r="83" spans="1:64" x14ac:dyDescent="0.25">
      <c r="A83" s="57">
        <v>45574.471330219909</v>
      </c>
      <c r="B83" s="32" t="s">
        <v>1039</v>
      </c>
      <c r="C83" s="58" t="s">
        <v>1040</v>
      </c>
      <c r="D83" s="59">
        <v>25</v>
      </c>
      <c r="E83" s="59">
        <v>0.17</v>
      </c>
      <c r="F83" s="32" t="s">
        <v>423</v>
      </c>
      <c r="G83" s="32" t="s">
        <v>76</v>
      </c>
      <c r="H83" s="32" t="s">
        <v>1041</v>
      </c>
      <c r="I83" s="32" t="s">
        <v>73</v>
      </c>
      <c r="J83" s="32" t="s">
        <v>145</v>
      </c>
      <c r="K83" s="32" t="s">
        <v>78</v>
      </c>
      <c r="L83" s="32" t="s">
        <v>64</v>
      </c>
      <c r="M83" s="32" t="s">
        <v>84</v>
      </c>
      <c r="N83" s="32" t="s">
        <v>78</v>
      </c>
      <c r="O83" s="32" t="s">
        <v>64</v>
      </c>
      <c r="P83" s="32" t="s">
        <v>84</v>
      </c>
      <c r="Q83" s="32" t="s">
        <v>64</v>
      </c>
      <c r="R83" s="32" t="s">
        <v>64</v>
      </c>
      <c r="S83" s="32" t="s">
        <v>84</v>
      </c>
      <c r="T83" s="32" t="s">
        <v>64</v>
      </c>
      <c r="U83" s="32" t="s">
        <v>64</v>
      </c>
      <c r="V83" s="32" t="s">
        <v>64</v>
      </c>
      <c r="W83" s="32" t="s">
        <v>78</v>
      </c>
      <c r="X83" s="32" t="s">
        <v>64</v>
      </c>
      <c r="Y83" s="32" t="s">
        <v>64</v>
      </c>
      <c r="Z83" s="32" t="s">
        <v>65</v>
      </c>
      <c r="AA83" s="32" t="s">
        <v>65</v>
      </c>
      <c r="AB83" s="32" t="s">
        <v>65</v>
      </c>
      <c r="AC83" s="32" t="s">
        <v>65</v>
      </c>
      <c r="AD83" s="32" t="s">
        <v>66</v>
      </c>
      <c r="AE83" s="32" t="s">
        <v>65</v>
      </c>
      <c r="AF83" s="32" t="s">
        <v>66</v>
      </c>
      <c r="AG83" s="32" t="s">
        <v>66</v>
      </c>
      <c r="AH83" s="32" t="s">
        <v>65</v>
      </c>
      <c r="AI83" s="32" t="s">
        <v>79</v>
      </c>
      <c r="AJ83" s="32" t="s">
        <v>65</v>
      </c>
      <c r="AK83" s="32" t="s">
        <v>65</v>
      </c>
      <c r="AL83" s="32" t="s">
        <v>66</v>
      </c>
      <c r="AM83" s="32" t="s">
        <v>66</v>
      </c>
      <c r="AN83" s="32" t="s">
        <v>66</v>
      </c>
      <c r="AO83" s="32" t="s">
        <v>66</v>
      </c>
      <c r="AP83" s="32" t="s">
        <v>85</v>
      </c>
      <c r="AQ83" s="32" t="s">
        <v>85</v>
      </c>
      <c r="AR83" s="32" t="s">
        <v>86</v>
      </c>
      <c r="AS83" s="32" t="s">
        <v>115</v>
      </c>
      <c r="AT83" s="32" t="s">
        <v>69</v>
      </c>
      <c r="AU83" s="32" t="s">
        <v>70</v>
      </c>
      <c r="AV83" s="32" t="s">
        <v>71</v>
      </c>
      <c r="AW83" s="32" t="s">
        <v>72</v>
      </c>
      <c r="AX83" s="32" t="s">
        <v>73</v>
      </c>
      <c r="AY83" s="32" t="s">
        <v>63</v>
      </c>
      <c r="AZ83" s="32" t="s">
        <v>73</v>
      </c>
      <c r="BA83" s="32" t="s">
        <v>72</v>
      </c>
      <c r="BB83" s="32" t="s">
        <v>73</v>
      </c>
      <c r="BC83" s="32" t="s">
        <v>73</v>
      </c>
      <c r="BD83" s="32"/>
      <c r="BE83" s="32" t="s">
        <v>73</v>
      </c>
      <c r="BF83" s="32"/>
      <c r="BG83" s="32"/>
      <c r="BH83" s="32"/>
      <c r="BI83" s="32"/>
      <c r="BJ83" s="32"/>
      <c r="BK83" s="32"/>
      <c r="BL83" s="32"/>
    </row>
    <row r="84" spans="1:64" x14ac:dyDescent="0.25">
      <c r="A84" s="57">
        <v>45574.473140254631</v>
      </c>
      <c r="B84" s="32" t="s">
        <v>1042</v>
      </c>
      <c r="C84" s="58" t="s">
        <v>1043</v>
      </c>
      <c r="D84" s="59">
        <v>100</v>
      </c>
      <c r="E84" s="59">
        <v>0.17</v>
      </c>
      <c r="F84" s="32" t="s">
        <v>423</v>
      </c>
      <c r="G84" s="32" t="s">
        <v>76</v>
      </c>
      <c r="H84" s="32" t="s">
        <v>887</v>
      </c>
      <c r="I84" s="32" t="s">
        <v>63</v>
      </c>
      <c r="J84" s="32" t="s">
        <v>64</v>
      </c>
      <c r="K84" s="32" t="s">
        <v>64</v>
      </c>
      <c r="L84" s="32" t="s">
        <v>64</v>
      </c>
      <c r="M84" s="32" t="s">
        <v>84</v>
      </c>
      <c r="N84" s="32" t="s">
        <v>64</v>
      </c>
      <c r="O84" s="32" t="s">
        <v>64</v>
      </c>
      <c r="P84" s="32" t="s">
        <v>64</v>
      </c>
      <c r="Q84" s="32" t="s">
        <v>64</v>
      </c>
      <c r="R84" s="32" t="s">
        <v>64</v>
      </c>
      <c r="S84" s="32" t="s">
        <v>64</v>
      </c>
      <c r="T84" s="32" t="s">
        <v>64</v>
      </c>
      <c r="U84" s="32" t="s">
        <v>64</v>
      </c>
      <c r="V84" s="32" t="s">
        <v>64</v>
      </c>
      <c r="W84" s="32" t="s">
        <v>64</v>
      </c>
      <c r="X84" s="32" t="s">
        <v>64</v>
      </c>
      <c r="Y84" s="32" t="s">
        <v>64</v>
      </c>
      <c r="Z84" s="32" t="s">
        <v>66</v>
      </c>
      <c r="AA84" s="32" t="s">
        <v>66</v>
      </c>
      <c r="AB84" s="32" t="s">
        <v>65</v>
      </c>
      <c r="AC84" s="32" t="s">
        <v>66</v>
      </c>
      <c r="AD84" s="32" t="s">
        <v>66</v>
      </c>
      <c r="AE84" s="32" t="s">
        <v>65</v>
      </c>
      <c r="AF84" s="32" t="s">
        <v>66</v>
      </c>
      <c r="AG84" s="32" t="s">
        <v>65</v>
      </c>
      <c r="AH84" s="32" t="s">
        <v>66</v>
      </c>
      <c r="AI84" s="32" t="s">
        <v>79</v>
      </c>
      <c r="AJ84" s="32" t="s">
        <v>66</v>
      </c>
      <c r="AK84" s="32" t="s">
        <v>66</v>
      </c>
      <c r="AL84" s="32" t="s">
        <v>66</v>
      </c>
      <c r="AM84" s="32" t="s">
        <v>66</v>
      </c>
      <c r="AN84" s="32" t="s">
        <v>66</v>
      </c>
      <c r="AO84" s="32" t="s">
        <v>66</v>
      </c>
      <c r="AP84" s="32" t="s">
        <v>67</v>
      </c>
      <c r="AQ84" s="32" t="s">
        <v>151</v>
      </c>
      <c r="AR84" s="32" t="s">
        <v>73</v>
      </c>
      <c r="AS84" s="32" t="s">
        <v>223</v>
      </c>
      <c r="AT84" s="32" t="s">
        <v>69</v>
      </c>
      <c r="AU84" s="32" t="s">
        <v>70</v>
      </c>
      <c r="AV84" s="32" t="s">
        <v>67</v>
      </c>
      <c r="AW84" s="32" t="s">
        <v>72</v>
      </c>
      <c r="AX84" s="32" t="s">
        <v>72</v>
      </c>
      <c r="AY84" s="32" t="s">
        <v>72</v>
      </c>
      <c r="AZ84" s="32" t="s">
        <v>73</v>
      </c>
      <c r="BA84" s="32" t="s">
        <v>63</v>
      </c>
      <c r="BB84" s="32" t="s">
        <v>73</v>
      </c>
      <c r="BC84" s="32" t="s">
        <v>73</v>
      </c>
      <c r="BD84" s="32"/>
      <c r="BE84" s="32" t="s">
        <v>73</v>
      </c>
      <c r="BF84" s="32"/>
      <c r="BG84" s="32"/>
      <c r="BH84" s="32"/>
      <c r="BI84" s="32"/>
      <c r="BJ84" s="32"/>
      <c r="BK84" s="32"/>
      <c r="BL84" s="32"/>
    </row>
    <row r="85" spans="1:64" x14ac:dyDescent="0.25">
      <c r="A85" s="57">
        <v>45574.474305729163</v>
      </c>
      <c r="B85" s="32" t="s">
        <v>1044</v>
      </c>
      <c r="C85" s="58" t="s">
        <v>1045</v>
      </c>
      <c r="D85" s="59">
        <v>100</v>
      </c>
      <c r="E85" s="59">
        <v>0.25</v>
      </c>
      <c r="F85" s="32" t="s">
        <v>423</v>
      </c>
      <c r="G85" s="32" t="s">
        <v>291</v>
      </c>
      <c r="H85" s="32" t="s">
        <v>846</v>
      </c>
      <c r="I85" s="32" t="s">
        <v>73</v>
      </c>
      <c r="J85" s="32" t="s">
        <v>64</v>
      </c>
      <c r="K85" s="32" t="s">
        <v>64</v>
      </c>
      <c r="L85" s="32" t="s">
        <v>64</v>
      </c>
      <c r="M85" s="32" t="s">
        <v>84</v>
      </c>
      <c r="N85" s="32" t="s">
        <v>64</v>
      </c>
      <c r="O85" s="32" t="s">
        <v>64</v>
      </c>
      <c r="P85" s="32" t="s">
        <v>84</v>
      </c>
      <c r="Q85" s="32" t="s">
        <v>64</v>
      </c>
      <c r="R85" s="32" t="s">
        <v>64</v>
      </c>
      <c r="S85" s="32" t="s">
        <v>64</v>
      </c>
      <c r="T85" s="32" t="s">
        <v>64</v>
      </c>
      <c r="U85" s="32" t="s">
        <v>64</v>
      </c>
      <c r="V85" s="32" t="s">
        <v>64</v>
      </c>
      <c r="W85" s="32" t="s">
        <v>64</v>
      </c>
      <c r="X85" s="32" t="s">
        <v>64</v>
      </c>
      <c r="Y85" s="32" t="s">
        <v>84</v>
      </c>
      <c r="Z85" s="32" t="s">
        <v>101</v>
      </c>
      <c r="AA85" s="32" t="s">
        <v>101</v>
      </c>
      <c r="AB85" s="32" t="s">
        <v>101</v>
      </c>
      <c r="AC85" s="32" t="s">
        <v>101</v>
      </c>
      <c r="AD85" s="32" t="s">
        <v>101</v>
      </c>
      <c r="AE85" s="32" t="s">
        <v>101</v>
      </c>
      <c r="AF85" s="32" t="s">
        <v>101</v>
      </c>
      <c r="AG85" s="32" t="s">
        <v>101</v>
      </c>
      <c r="AH85" s="32" t="s">
        <v>101</v>
      </c>
      <c r="AI85" s="32" t="s">
        <v>101</v>
      </c>
      <c r="AJ85" s="32" t="s">
        <v>101</v>
      </c>
      <c r="AK85" s="32" t="s">
        <v>101</v>
      </c>
      <c r="AL85" s="32" t="s">
        <v>101</v>
      </c>
      <c r="AM85" s="32" t="s">
        <v>101</v>
      </c>
      <c r="AN85" s="32" t="s">
        <v>101</v>
      </c>
      <c r="AO85" s="32" t="s">
        <v>101</v>
      </c>
      <c r="AP85" s="32" t="s">
        <v>85</v>
      </c>
      <c r="AQ85" s="32" t="s">
        <v>85</v>
      </c>
      <c r="AR85" s="32" t="s">
        <v>86</v>
      </c>
      <c r="AS85" s="32" t="s">
        <v>969</v>
      </c>
      <c r="AT85" s="32" t="s">
        <v>87</v>
      </c>
      <c r="AU85" s="32" t="s">
        <v>70</v>
      </c>
      <c r="AV85" s="32" t="s">
        <v>71</v>
      </c>
      <c r="AW85" s="32" t="s">
        <v>73</v>
      </c>
      <c r="AX85" s="32" t="s">
        <v>72</v>
      </c>
      <c r="AY85" s="32" t="s">
        <v>72</v>
      </c>
      <c r="AZ85" s="32" t="s">
        <v>63</v>
      </c>
      <c r="BA85" s="32" t="s">
        <v>72</v>
      </c>
      <c r="BB85" s="32" t="s">
        <v>73</v>
      </c>
      <c r="BC85" s="32" t="s">
        <v>73</v>
      </c>
      <c r="BD85" s="32"/>
      <c r="BE85" s="32" t="s">
        <v>73</v>
      </c>
      <c r="BF85" s="32"/>
      <c r="BG85" s="32"/>
      <c r="BH85" s="32"/>
      <c r="BI85" s="32"/>
      <c r="BJ85" s="32"/>
      <c r="BK85" s="32"/>
      <c r="BL85" s="32"/>
    </row>
    <row r="86" spans="1:64" x14ac:dyDescent="0.25">
      <c r="A86" s="57">
        <v>45574.475942812496</v>
      </c>
      <c r="B86" s="32" t="s">
        <v>1046</v>
      </c>
      <c r="C86" s="58" t="s">
        <v>1047</v>
      </c>
      <c r="D86" s="59">
        <v>100</v>
      </c>
      <c r="E86" s="59">
        <v>0.28999999999999998</v>
      </c>
      <c r="F86" s="32" t="s">
        <v>114</v>
      </c>
      <c r="G86" s="32" t="s">
        <v>76</v>
      </c>
      <c r="H86" s="32" t="s">
        <v>922</v>
      </c>
      <c r="I86" s="32" t="s">
        <v>63</v>
      </c>
      <c r="J86" s="32" t="s">
        <v>64</v>
      </c>
      <c r="K86" s="32" t="s">
        <v>64</v>
      </c>
      <c r="L86" s="32" t="s">
        <v>64</v>
      </c>
      <c r="M86" s="32" t="s">
        <v>84</v>
      </c>
      <c r="N86" s="32" t="s">
        <v>84</v>
      </c>
      <c r="O86" s="32" t="s">
        <v>84</v>
      </c>
      <c r="P86" s="32" t="s">
        <v>84</v>
      </c>
      <c r="Q86" s="32" t="s">
        <v>78</v>
      </c>
      <c r="R86" s="32" t="s">
        <v>78</v>
      </c>
      <c r="S86" s="32" t="s">
        <v>64</v>
      </c>
      <c r="T86" s="32" t="s">
        <v>78</v>
      </c>
      <c r="U86" s="32" t="s">
        <v>84</v>
      </c>
      <c r="V86" s="32" t="s">
        <v>64</v>
      </c>
      <c r="W86" s="32" t="s">
        <v>64</v>
      </c>
      <c r="X86" s="32" t="s">
        <v>64</v>
      </c>
      <c r="Y86" s="32" t="s">
        <v>64</v>
      </c>
      <c r="Z86" s="32" t="s">
        <v>66</v>
      </c>
      <c r="AA86" s="32" t="s">
        <v>66</v>
      </c>
      <c r="AB86" s="32" t="s">
        <v>65</v>
      </c>
      <c r="AC86" s="32" t="s">
        <v>65</v>
      </c>
      <c r="AD86" s="32" t="s">
        <v>79</v>
      </c>
      <c r="AE86" s="32" t="s">
        <v>66</v>
      </c>
      <c r="AF86" s="32" t="s">
        <v>66</v>
      </c>
      <c r="AG86" s="32" t="s">
        <v>65</v>
      </c>
      <c r="AH86" s="32" t="s">
        <v>66</v>
      </c>
      <c r="AI86" s="32" t="s">
        <v>79</v>
      </c>
      <c r="AJ86" s="32" t="s">
        <v>66</v>
      </c>
      <c r="AK86" s="32" t="s">
        <v>65</v>
      </c>
      <c r="AL86" s="32" t="s">
        <v>79</v>
      </c>
      <c r="AM86" s="32" t="s">
        <v>66</v>
      </c>
      <c r="AN86" s="32" t="s">
        <v>66</v>
      </c>
      <c r="AO86" s="32" t="s">
        <v>66</v>
      </c>
      <c r="AP86" s="32" t="s">
        <v>85</v>
      </c>
      <c r="AQ86" s="32" t="s">
        <v>67</v>
      </c>
      <c r="AR86" s="32" t="s">
        <v>86</v>
      </c>
      <c r="AS86" s="32" t="s">
        <v>68</v>
      </c>
      <c r="AT86" s="32" t="s">
        <v>87</v>
      </c>
      <c r="AU86" s="32" t="s">
        <v>93</v>
      </c>
      <c r="AV86" s="32" t="s">
        <v>71</v>
      </c>
      <c r="AW86" s="32" t="s">
        <v>73</v>
      </c>
      <c r="AX86" s="32" t="s">
        <v>73</v>
      </c>
      <c r="AY86" s="32" t="s">
        <v>72</v>
      </c>
      <c r="AZ86" s="32" t="s">
        <v>72</v>
      </c>
      <c r="BA86" s="32" t="s">
        <v>72</v>
      </c>
      <c r="BB86" s="32" t="s">
        <v>72</v>
      </c>
      <c r="BC86" s="32" t="s">
        <v>63</v>
      </c>
      <c r="BD86" s="32">
        <v>1</v>
      </c>
      <c r="BE86" s="32" t="s">
        <v>63</v>
      </c>
      <c r="BF86" s="32" t="s">
        <v>408</v>
      </c>
      <c r="BG86" s="32"/>
      <c r="BH86" s="32"/>
      <c r="BI86" s="32"/>
      <c r="BJ86" s="32"/>
      <c r="BK86" s="32"/>
      <c r="BL86" s="32"/>
    </row>
    <row r="87" spans="1:64" x14ac:dyDescent="0.25">
      <c r="A87" s="57">
        <v>45574.476676585648</v>
      </c>
      <c r="B87" s="32" t="s">
        <v>1048</v>
      </c>
      <c r="C87" s="58" t="s">
        <v>1049</v>
      </c>
      <c r="D87" s="59">
        <v>100</v>
      </c>
      <c r="E87" s="59">
        <v>0.38</v>
      </c>
      <c r="F87" s="32" t="s">
        <v>114</v>
      </c>
      <c r="G87" s="32" t="s">
        <v>539</v>
      </c>
      <c r="H87" s="32" t="s">
        <v>922</v>
      </c>
      <c r="I87" s="32" t="s">
        <v>63</v>
      </c>
      <c r="J87" s="32" t="s">
        <v>64</v>
      </c>
      <c r="K87" s="32" t="s">
        <v>64</v>
      </c>
      <c r="L87" s="32" t="s">
        <v>64</v>
      </c>
      <c r="M87" s="32" t="s">
        <v>78</v>
      </c>
      <c r="N87" s="32" t="s">
        <v>64</v>
      </c>
      <c r="O87" s="32" t="s">
        <v>64</v>
      </c>
      <c r="P87" s="32" t="s">
        <v>64</v>
      </c>
      <c r="Q87" s="32" t="s">
        <v>64</v>
      </c>
      <c r="R87" s="32" t="s">
        <v>64</v>
      </c>
      <c r="S87" s="32" t="s">
        <v>64</v>
      </c>
      <c r="T87" s="32" t="s">
        <v>64</v>
      </c>
      <c r="U87" s="32" t="s">
        <v>64</v>
      </c>
      <c r="V87" s="32" t="s">
        <v>64</v>
      </c>
      <c r="W87" s="32" t="s">
        <v>64</v>
      </c>
      <c r="X87" s="32" t="s">
        <v>64</v>
      </c>
      <c r="Y87" s="32" t="s">
        <v>64</v>
      </c>
      <c r="Z87" s="32" t="s">
        <v>65</v>
      </c>
      <c r="AA87" s="32" t="s">
        <v>66</v>
      </c>
      <c r="AB87" s="32" t="s">
        <v>65</v>
      </c>
      <c r="AC87" s="32" t="s">
        <v>65</v>
      </c>
      <c r="AD87" s="32" t="s">
        <v>65</v>
      </c>
      <c r="AE87" s="32" t="s">
        <v>65</v>
      </c>
      <c r="AF87" s="32" t="s">
        <v>65</v>
      </c>
      <c r="AG87" s="32" t="s">
        <v>66</v>
      </c>
      <c r="AH87" s="32" t="s">
        <v>79</v>
      </c>
      <c r="AI87" s="32" t="s">
        <v>66</v>
      </c>
      <c r="AJ87" s="32" t="s">
        <v>66</v>
      </c>
      <c r="AK87" s="32" t="s">
        <v>66</v>
      </c>
      <c r="AL87" s="32" t="s">
        <v>66</v>
      </c>
      <c r="AM87" s="32" t="s">
        <v>65</v>
      </c>
      <c r="AN87" s="32" t="s">
        <v>66</v>
      </c>
      <c r="AO87" s="32" t="s">
        <v>66</v>
      </c>
      <c r="AP87" s="32" t="s">
        <v>80</v>
      </c>
      <c r="AQ87" s="32" t="s">
        <v>80</v>
      </c>
      <c r="AR87" s="32" t="s">
        <v>86</v>
      </c>
      <c r="AS87" s="32" t="s">
        <v>68</v>
      </c>
      <c r="AT87" s="32" t="s">
        <v>87</v>
      </c>
      <c r="AU87" s="32" t="s">
        <v>93</v>
      </c>
      <c r="AV87" s="32" t="s">
        <v>71</v>
      </c>
      <c r="AW87" s="32" t="s">
        <v>63</v>
      </c>
      <c r="AX87" s="32" t="s">
        <v>73</v>
      </c>
      <c r="AY87" s="32" t="s">
        <v>72</v>
      </c>
      <c r="AZ87" s="32" t="s">
        <v>72</v>
      </c>
      <c r="BA87" s="32" t="s">
        <v>72</v>
      </c>
      <c r="BB87" s="32" t="s">
        <v>72</v>
      </c>
      <c r="BC87" s="32" t="s">
        <v>73</v>
      </c>
      <c r="BD87" s="32"/>
      <c r="BE87" s="32" t="s">
        <v>73</v>
      </c>
      <c r="BF87" s="32"/>
      <c r="BG87" s="32"/>
      <c r="BH87" s="32"/>
      <c r="BI87" s="32"/>
      <c r="BJ87" s="32"/>
      <c r="BK87" s="32"/>
      <c r="BL87" s="32"/>
    </row>
    <row r="88" spans="1:64" x14ac:dyDescent="0.25">
      <c r="A88" s="57">
        <v>45574.478042870367</v>
      </c>
      <c r="B88" s="32" t="s">
        <v>1050</v>
      </c>
      <c r="C88" s="32" t="s">
        <v>1051</v>
      </c>
      <c r="D88" s="59">
        <v>100</v>
      </c>
      <c r="E88" s="59">
        <v>0.33</v>
      </c>
      <c r="F88" s="32" t="s">
        <v>114</v>
      </c>
      <c r="G88" s="32" t="s">
        <v>76</v>
      </c>
      <c r="H88" s="32" t="s">
        <v>1015</v>
      </c>
      <c r="I88" s="32" t="s">
        <v>63</v>
      </c>
      <c r="J88" s="32" t="s">
        <v>64</v>
      </c>
      <c r="K88" s="32" t="s">
        <v>84</v>
      </c>
      <c r="L88" s="32" t="s">
        <v>64</v>
      </c>
      <c r="M88" s="32" t="s">
        <v>84</v>
      </c>
      <c r="N88" s="32" t="s">
        <v>64</v>
      </c>
      <c r="O88" s="32" t="s">
        <v>64</v>
      </c>
      <c r="P88" s="32" t="s">
        <v>84</v>
      </c>
      <c r="Q88" s="32" t="s">
        <v>64</v>
      </c>
      <c r="R88" s="32" t="s">
        <v>64</v>
      </c>
      <c r="S88" s="32" t="s">
        <v>64</v>
      </c>
      <c r="T88" s="32" t="s">
        <v>64</v>
      </c>
      <c r="U88" s="32" t="s">
        <v>64</v>
      </c>
      <c r="V88" s="32" t="s">
        <v>64</v>
      </c>
      <c r="W88" s="32" t="s">
        <v>64</v>
      </c>
      <c r="X88" s="32" t="s">
        <v>64</v>
      </c>
      <c r="Y88" s="32" t="s">
        <v>64</v>
      </c>
      <c r="Z88" s="32" t="s">
        <v>66</v>
      </c>
      <c r="AA88" s="32" t="s">
        <v>66</v>
      </c>
      <c r="AB88" s="32" t="s">
        <v>66</v>
      </c>
      <c r="AC88" s="32" t="s">
        <v>66</v>
      </c>
      <c r="AD88" s="32" t="s">
        <v>66</v>
      </c>
      <c r="AE88" s="32" t="s">
        <v>66</v>
      </c>
      <c r="AF88" s="32" t="s">
        <v>66</v>
      </c>
      <c r="AG88" s="32" t="s">
        <v>66</v>
      </c>
      <c r="AH88" s="32" t="s">
        <v>79</v>
      </c>
      <c r="AI88" s="32" t="s">
        <v>66</v>
      </c>
      <c r="AJ88" s="32" t="s">
        <v>66</v>
      </c>
      <c r="AK88" s="32" t="s">
        <v>66</v>
      </c>
      <c r="AL88" s="32" t="s">
        <v>66</v>
      </c>
      <c r="AM88" s="32" t="s">
        <v>66</v>
      </c>
      <c r="AN88" s="32" t="s">
        <v>66</v>
      </c>
      <c r="AO88" s="32" t="s">
        <v>66</v>
      </c>
      <c r="AP88" s="32" t="s">
        <v>85</v>
      </c>
      <c r="AQ88" s="32" t="s">
        <v>85</v>
      </c>
      <c r="AR88" s="32" t="s">
        <v>86</v>
      </c>
      <c r="AS88" s="32" t="s">
        <v>252</v>
      </c>
      <c r="AT88" s="32" t="s">
        <v>87</v>
      </c>
      <c r="AU88" s="32" t="s">
        <v>70</v>
      </c>
      <c r="AV88" s="32" t="s">
        <v>71</v>
      </c>
      <c r="AW88" s="32" t="s">
        <v>72</v>
      </c>
      <c r="AX88" s="32" t="s">
        <v>72</v>
      </c>
      <c r="AY88" s="32" t="s">
        <v>63</v>
      </c>
      <c r="AZ88" s="32" t="s">
        <v>72</v>
      </c>
      <c r="BA88" s="32" t="s">
        <v>63</v>
      </c>
      <c r="BB88" s="32" t="s">
        <v>72</v>
      </c>
      <c r="BC88" s="32" t="s">
        <v>73</v>
      </c>
      <c r="BD88" s="32" t="s">
        <v>1052</v>
      </c>
      <c r="BE88" s="32" t="s">
        <v>73</v>
      </c>
      <c r="BF88" s="32"/>
      <c r="BG88" s="32"/>
      <c r="BH88" s="32"/>
      <c r="BI88" s="32"/>
      <c r="BJ88" s="32"/>
      <c r="BK88" s="32"/>
      <c r="BL88" s="32"/>
    </row>
    <row r="89" spans="1:64" x14ac:dyDescent="0.25">
      <c r="A89" s="57">
        <v>45574.479368275468</v>
      </c>
      <c r="B89" s="32" t="s">
        <v>1053</v>
      </c>
      <c r="C89" s="58" t="s">
        <v>1054</v>
      </c>
      <c r="D89" s="59">
        <v>100</v>
      </c>
      <c r="E89" s="59">
        <v>0.33</v>
      </c>
      <c r="F89" s="32" t="s">
        <v>423</v>
      </c>
      <c r="G89" s="32" t="s">
        <v>76</v>
      </c>
      <c r="H89" s="32" t="s">
        <v>1055</v>
      </c>
      <c r="I89" s="32" t="s">
        <v>73</v>
      </c>
      <c r="J89" s="32" t="s">
        <v>64</v>
      </c>
      <c r="K89" s="32" t="s">
        <v>64</v>
      </c>
      <c r="L89" s="32" t="s">
        <v>64</v>
      </c>
      <c r="M89" s="32" t="s">
        <v>78</v>
      </c>
      <c r="N89" s="32" t="s">
        <v>64</v>
      </c>
      <c r="O89" s="32" t="s">
        <v>64</v>
      </c>
      <c r="P89" s="32" t="s">
        <v>64</v>
      </c>
      <c r="Q89" s="32" t="s">
        <v>64</v>
      </c>
      <c r="R89" s="32" t="s">
        <v>64</v>
      </c>
      <c r="S89" s="32" t="s">
        <v>64</v>
      </c>
      <c r="T89" s="32" t="s">
        <v>84</v>
      </c>
      <c r="U89" s="32" t="s">
        <v>84</v>
      </c>
      <c r="V89" s="32" t="s">
        <v>64</v>
      </c>
      <c r="W89" s="32" t="s">
        <v>64</v>
      </c>
      <c r="X89" s="32" t="s">
        <v>84</v>
      </c>
      <c r="Y89" s="32" t="s">
        <v>64</v>
      </c>
      <c r="Z89" s="32" t="s">
        <v>65</v>
      </c>
      <c r="AA89" s="32" t="s">
        <v>65</v>
      </c>
      <c r="AB89" s="32" t="s">
        <v>65</v>
      </c>
      <c r="AC89" s="32" t="s">
        <v>79</v>
      </c>
      <c r="AD89" s="32" t="s">
        <v>65</v>
      </c>
      <c r="AE89" s="32" t="s">
        <v>66</v>
      </c>
      <c r="AF89" s="32" t="s">
        <v>66</v>
      </c>
      <c r="AG89" s="32" t="s">
        <v>65</v>
      </c>
      <c r="AH89" s="32" t="s">
        <v>79</v>
      </c>
      <c r="AI89" s="32" t="s">
        <v>79</v>
      </c>
      <c r="AJ89" s="32" t="s">
        <v>65</v>
      </c>
      <c r="AK89" s="32" t="s">
        <v>65</v>
      </c>
      <c r="AL89" s="32" t="s">
        <v>66</v>
      </c>
      <c r="AM89" s="32" t="s">
        <v>65</v>
      </c>
      <c r="AN89" s="32" t="s">
        <v>65</v>
      </c>
      <c r="AO89" s="32" t="s">
        <v>65</v>
      </c>
      <c r="AP89" s="32" t="s">
        <v>85</v>
      </c>
      <c r="AQ89" s="32" t="s">
        <v>151</v>
      </c>
      <c r="AR89" s="32" t="s">
        <v>63</v>
      </c>
      <c r="AS89" s="32" t="s">
        <v>115</v>
      </c>
      <c r="AT89" s="32" t="s">
        <v>87</v>
      </c>
      <c r="AU89" s="32" t="s">
        <v>70</v>
      </c>
      <c r="AV89" s="32" t="s">
        <v>71</v>
      </c>
      <c r="AW89" s="32" t="s">
        <v>72</v>
      </c>
      <c r="AX89" s="32" t="s">
        <v>73</v>
      </c>
      <c r="AY89" s="32" t="s">
        <v>63</v>
      </c>
      <c r="AZ89" s="32" t="s">
        <v>73</v>
      </c>
      <c r="BA89" s="32" t="s">
        <v>63</v>
      </c>
      <c r="BB89" s="32" t="s">
        <v>73</v>
      </c>
      <c r="BC89" s="32" t="s">
        <v>73</v>
      </c>
      <c r="BD89" s="32"/>
      <c r="BE89" s="32" t="s">
        <v>73</v>
      </c>
      <c r="BF89" s="32"/>
      <c r="BG89" s="32"/>
      <c r="BH89" s="32"/>
      <c r="BI89" s="32"/>
      <c r="BJ89" s="32"/>
      <c r="BK89" s="32"/>
      <c r="BL89" s="32"/>
    </row>
    <row r="90" spans="1:64" x14ac:dyDescent="0.25">
      <c r="A90" s="57">
        <v>45574.479499594905</v>
      </c>
      <c r="B90" s="32" t="s">
        <v>1056</v>
      </c>
      <c r="C90" s="58" t="s">
        <v>1057</v>
      </c>
      <c r="D90" s="59">
        <v>100</v>
      </c>
      <c r="E90" s="59">
        <v>0.92</v>
      </c>
      <c r="F90" s="32" t="s">
        <v>114</v>
      </c>
      <c r="G90" s="32" t="s">
        <v>76</v>
      </c>
      <c r="H90" s="32" t="s">
        <v>846</v>
      </c>
      <c r="I90" s="32" t="s">
        <v>63</v>
      </c>
      <c r="J90" s="32" t="s">
        <v>78</v>
      </c>
      <c r="K90" s="32" t="s">
        <v>78</v>
      </c>
      <c r="L90" s="32" t="s">
        <v>64</v>
      </c>
      <c r="M90" s="32" t="s">
        <v>84</v>
      </c>
      <c r="N90" s="32" t="s">
        <v>64</v>
      </c>
      <c r="O90" s="32" t="s">
        <v>64</v>
      </c>
      <c r="P90" s="32" t="s">
        <v>84</v>
      </c>
      <c r="Q90" s="32" t="s">
        <v>84</v>
      </c>
      <c r="R90" s="32" t="s">
        <v>64</v>
      </c>
      <c r="S90" s="32" t="s">
        <v>64</v>
      </c>
      <c r="T90" s="32" t="s">
        <v>64</v>
      </c>
      <c r="U90" s="32" t="s">
        <v>64</v>
      </c>
      <c r="V90" s="32" t="s">
        <v>64</v>
      </c>
      <c r="W90" s="32" t="s">
        <v>64</v>
      </c>
      <c r="X90" s="32" t="s">
        <v>84</v>
      </c>
      <c r="Y90" s="32" t="s">
        <v>64</v>
      </c>
      <c r="Z90" s="32" t="s">
        <v>66</v>
      </c>
      <c r="AA90" s="32" t="s">
        <v>66</v>
      </c>
      <c r="AB90" s="32" t="s">
        <v>66</v>
      </c>
      <c r="AC90" s="32" t="s">
        <v>65</v>
      </c>
      <c r="AD90" s="32" t="s">
        <v>66</v>
      </c>
      <c r="AE90" s="32" t="s">
        <v>79</v>
      </c>
      <c r="AF90" s="32" t="s">
        <v>79</v>
      </c>
      <c r="AG90" s="32" t="s">
        <v>66</v>
      </c>
      <c r="AH90" s="32" t="s">
        <v>79</v>
      </c>
      <c r="AI90" s="32" t="s">
        <v>79</v>
      </c>
      <c r="AJ90" s="32" t="s">
        <v>66</v>
      </c>
      <c r="AK90" s="32" t="s">
        <v>66</v>
      </c>
      <c r="AL90" s="32" t="s">
        <v>66</v>
      </c>
      <c r="AM90" s="32" t="s">
        <v>66</v>
      </c>
      <c r="AN90" s="32" t="s">
        <v>66</v>
      </c>
      <c r="AO90" s="32" t="s">
        <v>66</v>
      </c>
      <c r="AP90" s="32" t="s">
        <v>85</v>
      </c>
      <c r="AQ90" s="32" t="s">
        <v>85</v>
      </c>
      <c r="AR90" s="32" t="s">
        <v>86</v>
      </c>
      <c r="AS90" s="32" t="s">
        <v>1058</v>
      </c>
      <c r="AT90" s="32" t="s">
        <v>69</v>
      </c>
      <c r="AU90" s="32" t="s">
        <v>93</v>
      </c>
      <c r="AV90" s="32" t="s">
        <v>71</v>
      </c>
      <c r="AW90" s="32" t="s">
        <v>72</v>
      </c>
      <c r="AX90" s="32" t="s">
        <v>72</v>
      </c>
      <c r="AY90" s="32" t="s">
        <v>63</v>
      </c>
      <c r="AZ90" s="32" t="s">
        <v>72</v>
      </c>
      <c r="BA90" s="32" t="s">
        <v>72</v>
      </c>
      <c r="BB90" s="32" t="s">
        <v>73</v>
      </c>
      <c r="BC90" s="32" t="s">
        <v>73</v>
      </c>
      <c r="BD90" s="32"/>
      <c r="BE90" s="32" t="s">
        <v>73</v>
      </c>
      <c r="BF90" s="32"/>
      <c r="BG90" s="32"/>
      <c r="BH90" s="32"/>
      <c r="BI90" s="32"/>
      <c r="BJ90" s="32"/>
      <c r="BK90" s="32"/>
      <c r="BL90" s="32"/>
    </row>
    <row r="91" spans="1:64" x14ac:dyDescent="0.25">
      <c r="A91" s="57">
        <v>45574.482555925926</v>
      </c>
      <c r="B91" s="32" t="s">
        <v>1059</v>
      </c>
      <c r="C91" s="58" t="s">
        <v>1060</v>
      </c>
      <c r="D91" s="59">
        <v>100</v>
      </c>
      <c r="E91" s="59">
        <v>0.17</v>
      </c>
      <c r="F91" s="32" t="s">
        <v>423</v>
      </c>
      <c r="G91" s="32" t="s">
        <v>76</v>
      </c>
      <c r="H91" s="32" t="s">
        <v>922</v>
      </c>
      <c r="I91" s="32" t="s">
        <v>73</v>
      </c>
      <c r="J91" s="32" t="s">
        <v>64</v>
      </c>
      <c r="K91" s="32" t="s">
        <v>84</v>
      </c>
      <c r="L91" s="32" t="s">
        <v>64</v>
      </c>
      <c r="M91" s="32" t="s">
        <v>84</v>
      </c>
      <c r="N91" s="32" t="s">
        <v>64</v>
      </c>
      <c r="O91" s="32" t="s">
        <v>64</v>
      </c>
      <c r="P91" s="32" t="s">
        <v>84</v>
      </c>
      <c r="Q91" s="32" t="s">
        <v>84</v>
      </c>
      <c r="R91" s="32" t="s">
        <v>64</v>
      </c>
      <c r="S91" s="32" t="s">
        <v>64</v>
      </c>
      <c r="T91" s="32" t="s">
        <v>84</v>
      </c>
      <c r="U91" s="32" t="s">
        <v>78</v>
      </c>
      <c r="V91" s="32" t="s">
        <v>64</v>
      </c>
      <c r="W91" s="32" t="s">
        <v>64</v>
      </c>
      <c r="X91" s="32" t="s">
        <v>84</v>
      </c>
      <c r="Y91" s="32" t="s">
        <v>64</v>
      </c>
      <c r="Z91" s="32" t="s">
        <v>65</v>
      </c>
      <c r="AA91" s="32" t="s">
        <v>66</v>
      </c>
      <c r="AB91" s="32" t="s">
        <v>66</v>
      </c>
      <c r="AC91" s="32" t="s">
        <v>66</v>
      </c>
      <c r="AD91" s="32" t="s">
        <v>66</v>
      </c>
      <c r="AE91" s="32" t="s">
        <v>66</v>
      </c>
      <c r="AF91" s="32" t="s">
        <v>66</v>
      </c>
      <c r="AG91" s="32" t="s">
        <v>65</v>
      </c>
      <c r="AH91" s="32" t="s">
        <v>65</v>
      </c>
      <c r="AI91" s="32" t="s">
        <v>79</v>
      </c>
      <c r="AJ91" s="32" t="s">
        <v>65</v>
      </c>
      <c r="AK91" s="32" t="s">
        <v>66</v>
      </c>
      <c r="AL91" s="32" t="s">
        <v>66</v>
      </c>
      <c r="AM91" s="32" t="s">
        <v>66</v>
      </c>
      <c r="AN91" s="32" t="s">
        <v>66</v>
      </c>
      <c r="AO91" s="32" t="s">
        <v>66</v>
      </c>
      <c r="AP91" s="32" t="s">
        <v>85</v>
      </c>
      <c r="AQ91" s="32" t="s">
        <v>85</v>
      </c>
      <c r="AR91" s="32" t="s">
        <v>86</v>
      </c>
      <c r="AS91" s="32" t="s">
        <v>81</v>
      </c>
      <c r="AT91" s="32" t="s">
        <v>87</v>
      </c>
      <c r="AU91" s="32" t="s">
        <v>67</v>
      </c>
      <c r="AV91" s="32" t="s">
        <v>71</v>
      </c>
      <c r="AW91" s="32" t="s">
        <v>72</v>
      </c>
      <c r="AX91" s="32" t="s">
        <v>72</v>
      </c>
      <c r="AY91" s="32" t="s">
        <v>72</v>
      </c>
      <c r="AZ91" s="32" t="s">
        <v>63</v>
      </c>
      <c r="BA91" s="32" t="s">
        <v>72</v>
      </c>
      <c r="BB91" s="32" t="s">
        <v>73</v>
      </c>
      <c r="BC91" s="32" t="s">
        <v>73</v>
      </c>
      <c r="BD91" s="32"/>
      <c r="BE91" s="32" t="s">
        <v>73</v>
      </c>
      <c r="BF91" s="32"/>
      <c r="BG91" s="32"/>
      <c r="BH91" s="32"/>
      <c r="BI91" s="32"/>
      <c r="BJ91" s="32"/>
      <c r="BK91" s="32"/>
      <c r="BL91" s="32"/>
    </row>
    <row r="92" spans="1:64" x14ac:dyDescent="0.25">
      <c r="A92" s="57">
        <v>45574.48351174769</v>
      </c>
      <c r="B92" s="32" t="s">
        <v>1061</v>
      </c>
      <c r="C92" s="58" t="s">
        <v>1062</v>
      </c>
      <c r="D92" s="59">
        <v>100</v>
      </c>
      <c r="E92" s="59">
        <v>0.63</v>
      </c>
      <c r="F92" s="32" t="s">
        <v>423</v>
      </c>
      <c r="G92" s="32" t="s">
        <v>76</v>
      </c>
      <c r="H92" s="32" t="s">
        <v>846</v>
      </c>
      <c r="I92" s="32" t="s">
        <v>63</v>
      </c>
      <c r="J92" s="32" t="s">
        <v>64</v>
      </c>
      <c r="K92" s="32" t="s">
        <v>84</v>
      </c>
      <c r="L92" s="32" t="s">
        <v>64</v>
      </c>
      <c r="M92" s="32" t="s">
        <v>78</v>
      </c>
      <c r="N92" s="32" t="s">
        <v>64</v>
      </c>
      <c r="O92" s="32" t="s">
        <v>84</v>
      </c>
      <c r="P92" s="32" t="s">
        <v>84</v>
      </c>
      <c r="Q92" s="32" t="s">
        <v>64</v>
      </c>
      <c r="R92" s="32" t="s">
        <v>84</v>
      </c>
      <c r="S92" s="32" t="s">
        <v>84</v>
      </c>
      <c r="T92" s="32" t="s">
        <v>78</v>
      </c>
      <c r="U92" s="32" t="s">
        <v>64</v>
      </c>
      <c r="V92" s="32" t="s">
        <v>64</v>
      </c>
      <c r="W92" s="32" t="s">
        <v>64</v>
      </c>
      <c r="X92" s="32" t="s">
        <v>64</v>
      </c>
      <c r="Y92" s="32" t="s">
        <v>64</v>
      </c>
      <c r="Z92" s="32" t="s">
        <v>66</v>
      </c>
      <c r="AA92" s="32" t="s">
        <v>65</v>
      </c>
      <c r="AB92" s="32" t="s">
        <v>65</v>
      </c>
      <c r="AC92" s="32" t="s">
        <v>66</v>
      </c>
      <c r="AD92" s="32" t="s">
        <v>66</v>
      </c>
      <c r="AE92" s="32" t="s">
        <v>79</v>
      </c>
      <c r="AF92" s="32" t="s">
        <v>66</v>
      </c>
      <c r="AG92" s="32" t="s">
        <v>65</v>
      </c>
      <c r="AH92" s="32" t="s">
        <v>79</v>
      </c>
      <c r="AI92" s="32" t="s">
        <v>79</v>
      </c>
      <c r="AJ92" s="32" t="s">
        <v>65</v>
      </c>
      <c r="AK92" s="32" t="s">
        <v>65</v>
      </c>
      <c r="AL92" s="32" t="s">
        <v>65</v>
      </c>
      <c r="AM92" s="32" t="s">
        <v>66</v>
      </c>
      <c r="AN92" s="32" t="s">
        <v>66</v>
      </c>
      <c r="AO92" s="32" t="s">
        <v>66</v>
      </c>
      <c r="AP92" s="32" t="s">
        <v>67</v>
      </c>
      <c r="AQ92" s="32" t="s">
        <v>85</v>
      </c>
      <c r="AR92" s="32" t="s">
        <v>86</v>
      </c>
      <c r="AS92" s="32" t="s">
        <v>223</v>
      </c>
      <c r="AT92" s="32" t="s">
        <v>69</v>
      </c>
      <c r="AU92" s="32" t="s">
        <v>80</v>
      </c>
      <c r="AV92" s="32" t="s">
        <v>469</v>
      </c>
      <c r="AW92" s="32" t="s">
        <v>73</v>
      </c>
      <c r="AX92" s="32" t="s">
        <v>72</v>
      </c>
      <c r="AY92" s="32" t="s">
        <v>63</v>
      </c>
      <c r="AZ92" s="32" t="s">
        <v>63</v>
      </c>
      <c r="BA92" s="32" t="s">
        <v>72</v>
      </c>
      <c r="BB92" s="32" t="s">
        <v>72</v>
      </c>
      <c r="BC92" s="32" t="s">
        <v>73</v>
      </c>
      <c r="BD92" s="32"/>
      <c r="BE92" s="32" t="s">
        <v>73</v>
      </c>
      <c r="BF92" s="32"/>
      <c r="BG92" s="32"/>
      <c r="BH92" s="32"/>
      <c r="BI92" s="32"/>
      <c r="BJ92" s="32"/>
      <c r="BK92" s="32"/>
      <c r="BL92" s="32"/>
    </row>
    <row r="93" spans="1:64" x14ac:dyDescent="0.25">
      <c r="A93" s="57">
        <v>45574.483644328706</v>
      </c>
      <c r="B93" s="32" t="s">
        <v>1063</v>
      </c>
      <c r="C93" s="58" t="s">
        <v>1064</v>
      </c>
      <c r="D93" s="59">
        <v>100</v>
      </c>
      <c r="E93" s="59">
        <v>0.92</v>
      </c>
      <c r="F93" s="32" t="s">
        <v>423</v>
      </c>
      <c r="G93" s="32" t="s">
        <v>76</v>
      </c>
      <c r="H93" s="32" t="s">
        <v>1065</v>
      </c>
      <c r="I93" s="32" t="s">
        <v>73</v>
      </c>
      <c r="J93" s="32" t="s">
        <v>78</v>
      </c>
      <c r="K93" s="32" t="s">
        <v>78</v>
      </c>
      <c r="L93" s="32" t="s">
        <v>64</v>
      </c>
      <c r="M93" s="32" t="s">
        <v>84</v>
      </c>
      <c r="N93" s="32" t="s">
        <v>78</v>
      </c>
      <c r="O93" s="32" t="s">
        <v>84</v>
      </c>
      <c r="P93" s="32" t="s">
        <v>84</v>
      </c>
      <c r="Q93" s="32" t="s">
        <v>84</v>
      </c>
      <c r="R93" s="32" t="s">
        <v>64</v>
      </c>
      <c r="S93" s="32" t="s">
        <v>84</v>
      </c>
      <c r="T93" s="32" t="s">
        <v>84</v>
      </c>
      <c r="U93" s="32" t="s">
        <v>84</v>
      </c>
      <c r="V93" s="32" t="s">
        <v>84</v>
      </c>
      <c r="W93" s="32" t="s">
        <v>84</v>
      </c>
      <c r="X93" s="32" t="s">
        <v>84</v>
      </c>
      <c r="Y93" s="32" t="s">
        <v>84</v>
      </c>
      <c r="Z93" s="32" t="s">
        <v>66</v>
      </c>
      <c r="AA93" s="32" t="s">
        <v>66</v>
      </c>
      <c r="AB93" s="32" t="s">
        <v>66</v>
      </c>
      <c r="AC93" s="32" t="s">
        <v>79</v>
      </c>
      <c r="AD93" s="32" t="s">
        <v>66</v>
      </c>
      <c r="AE93" s="32" t="s">
        <v>66</v>
      </c>
      <c r="AF93" s="32" t="s">
        <v>66</v>
      </c>
      <c r="AG93" s="32" t="s">
        <v>66</v>
      </c>
      <c r="AH93" s="32" t="s">
        <v>66</v>
      </c>
      <c r="AI93" s="32" t="s">
        <v>79</v>
      </c>
      <c r="AJ93" s="32" t="s">
        <v>66</v>
      </c>
      <c r="AK93" s="32" t="s">
        <v>66</v>
      </c>
      <c r="AL93" s="32" t="s">
        <v>66</v>
      </c>
      <c r="AM93" s="32" t="s">
        <v>66</v>
      </c>
      <c r="AN93" s="32" t="s">
        <v>66</v>
      </c>
      <c r="AO93" s="32" t="s">
        <v>66</v>
      </c>
      <c r="AP93" s="32" t="s">
        <v>67</v>
      </c>
      <c r="AQ93" s="32" t="s">
        <v>67</v>
      </c>
      <c r="AR93" s="32" t="s">
        <v>86</v>
      </c>
      <c r="AS93" s="32" t="s">
        <v>68</v>
      </c>
      <c r="AT93" s="32" t="s">
        <v>69</v>
      </c>
      <c r="AU93" s="32" t="s">
        <v>70</v>
      </c>
      <c r="AV93" s="32" t="s">
        <v>71</v>
      </c>
      <c r="AW93" s="32" t="s">
        <v>73</v>
      </c>
      <c r="AX93" s="32" t="s">
        <v>73</v>
      </c>
      <c r="AY93" s="32" t="s">
        <v>63</v>
      </c>
      <c r="AZ93" s="32" t="s">
        <v>72</v>
      </c>
      <c r="BA93" s="32" t="s">
        <v>63</v>
      </c>
      <c r="BB93" s="32" t="s">
        <v>72</v>
      </c>
      <c r="BC93" s="32" t="s">
        <v>73</v>
      </c>
      <c r="BD93" s="32"/>
      <c r="BE93" s="32" t="s">
        <v>73</v>
      </c>
      <c r="BF93" s="32"/>
      <c r="BG93" s="32"/>
      <c r="BH93" s="32"/>
      <c r="BI93" s="32"/>
      <c r="BJ93" s="32"/>
      <c r="BK93" s="32"/>
      <c r="BL93" s="32"/>
    </row>
    <row r="94" spans="1:64" x14ac:dyDescent="0.25">
      <c r="A94" s="57">
        <v>45574.484666192133</v>
      </c>
      <c r="B94" s="32" t="s">
        <v>1066</v>
      </c>
      <c r="C94" s="58" t="s">
        <v>1067</v>
      </c>
      <c r="D94" s="59">
        <v>14.29</v>
      </c>
      <c r="E94" s="59">
        <v>0.25</v>
      </c>
      <c r="F94" s="32" t="s">
        <v>114</v>
      </c>
      <c r="G94" s="32" t="s">
        <v>76</v>
      </c>
      <c r="H94" s="32" t="s">
        <v>849</v>
      </c>
      <c r="I94" s="32" t="s">
        <v>63</v>
      </c>
      <c r="J94" s="32" t="s">
        <v>78</v>
      </c>
      <c r="K94" s="32" t="s">
        <v>84</v>
      </c>
      <c r="L94" s="32" t="s">
        <v>64</v>
      </c>
      <c r="M94" s="32" t="s">
        <v>84</v>
      </c>
      <c r="N94" s="32" t="s">
        <v>84</v>
      </c>
      <c r="O94" s="32" t="s">
        <v>78</v>
      </c>
      <c r="P94" s="32" t="s">
        <v>64</v>
      </c>
      <c r="Q94" s="32" t="s">
        <v>64</v>
      </c>
      <c r="R94" s="32" t="s">
        <v>64</v>
      </c>
      <c r="S94" s="32" t="s">
        <v>64</v>
      </c>
      <c r="T94" s="32" t="s">
        <v>64</v>
      </c>
      <c r="U94" s="32" t="s">
        <v>64</v>
      </c>
      <c r="V94" s="32" t="s">
        <v>64</v>
      </c>
      <c r="W94" s="32" t="s">
        <v>64</v>
      </c>
      <c r="X94" s="32" t="s">
        <v>64</v>
      </c>
      <c r="Y94" s="32" t="s">
        <v>64</v>
      </c>
      <c r="Z94" s="32" t="s">
        <v>66</v>
      </c>
      <c r="AA94" s="32" t="s">
        <v>66</v>
      </c>
      <c r="AB94" s="32" t="s">
        <v>66</v>
      </c>
      <c r="AC94" s="32" t="s">
        <v>66</v>
      </c>
      <c r="AD94" s="32" t="s">
        <v>66</v>
      </c>
      <c r="AE94" s="32" t="s">
        <v>66</v>
      </c>
      <c r="AF94" s="32" t="s">
        <v>65</v>
      </c>
      <c r="AG94" s="32" t="s">
        <v>66</v>
      </c>
      <c r="AH94" s="32" t="s">
        <v>66</v>
      </c>
      <c r="AI94" s="32" t="s">
        <v>79</v>
      </c>
      <c r="AJ94" s="32" t="s">
        <v>66</v>
      </c>
      <c r="AK94" s="32" t="s">
        <v>66</v>
      </c>
      <c r="AL94" s="32" t="s">
        <v>66</v>
      </c>
      <c r="AM94" s="32" t="s">
        <v>66</v>
      </c>
      <c r="AN94" s="32" t="s">
        <v>66</v>
      </c>
      <c r="AO94" s="32" t="s">
        <v>66</v>
      </c>
      <c r="AP94" s="32" t="s">
        <v>67</v>
      </c>
      <c r="AQ94" s="32" t="s">
        <v>67</v>
      </c>
      <c r="AR94" s="32" t="s">
        <v>73</v>
      </c>
      <c r="AS94" s="32" t="s">
        <v>81</v>
      </c>
      <c r="AT94" s="32" t="s">
        <v>87</v>
      </c>
      <c r="AU94" s="32" t="s">
        <v>70</v>
      </c>
      <c r="AV94" s="32" t="s">
        <v>71</v>
      </c>
      <c r="AW94" s="32" t="s">
        <v>63</v>
      </c>
      <c r="AX94" s="32" t="s">
        <v>63</v>
      </c>
      <c r="AY94" s="32" t="s">
        <v>63</v>
      </c>
      <c r="AZ94" s="32" t="s">
        <v>72</v>
      </c>
      <c r="BA94" s="32" t="s">
        <v>63</v>
      </c>
      <c r="BB94" s="32" t="s">
        <v>72</v>
      </c>
      <c r="BC94" s="32" t="s">
        <v>73</v>
      </c>
      <c r="BD94" s="32"/>
      <c r="BE94" s="32" t="s">
        <v>73</v>
      </c>
      <c r="BF94" s="32"/>
      <c r="BG94" s="32"/>
      <c r="BH94" s="32"/>
      <c r="BI94" s="32"/>
      <c r="BJ94" s="32"/>
      <c r="BK94" s="32"/>
      <c r="BL94" s="32"/>
    </row>
    <row r="95" spans="1:64" x14ac:dyDescent="0.25">
      <c r="A95" s="57">
        <v>45574.487790185187</v>
      </c>
      <c r="B95" s="32" t="s">
        <v>1068</v>
      </c>
      <c r="C95" s="58" t="s">
        <v>1069</v>
      </c>
      <c r="D95" s="59">
        <v>100</v>
      </c>
      <c r="E95" s="59">
        <v>1.1299999999999999</v>
      </c>
      <c r="F95" s="32" t="s">
        <v>114</v>
      </c>
      <c r="G95" s="32" t="s">
        <v>76</v>
      </c>
      <c r="H95" s="32" t="s">
        <v>857</v>
      </c>
      <c r="I95" s="32" t="s">
        <v>63</v>
      </c>
      <c r="J95" s="32" t="s">
        <v>64</v>
      </c>
      <c r="K95" s="32" t="s">
        <v>78</v>
      </c>
      <c r="L95" s="32" t="s">
        <v>64</v>
      </c>
      <c r="M95" s="32" t="s">
        <v>84</v>
      </c>
      <c r="N95" s="32" t="s">
        <v>84</v>
      </c>
      <c r="O95" s="32" t="s">
        <v>64</v>
      </c>
      <c r="P95" s="32" t="s">
        <v>78</v>
      </c>
      <c r="Q95" s="32" t="s">
        <v>64</v>
      </c>
      <c r="R95" s="32" t="s">
        <v>64</v>
      </c>
      <c r="S95" s="32" t="s">
        <v>64</v>
      </c>
      <c r="T95" s="32" t="s">
        <v>64</v>
      </c>
      <c r="U95" s="32" t="s">
        <v>64</v>
      </c>
      <c r="V95" s="32" t="s">
        <v>84</v>
      </c>
      <c r="W95" s="32" t="s">
        <v>64</v>
      </c>
      <c r="X95" s="32" t="s">
        <v>64</v>
      </c>
      <c r="Y95" s="32" t="s">
        <v>64</v>
      </c>
      <c r="Z95" s="32" t="s">
        <v>65</v>
      </c>
      <c r="AA95" s="32" t="s">
        <v>65</v>
      </c>
      <c r="AB95" s="32" t="s">
        <v>65</v>
      </c>
      <c r="AC95" s="32" t="s">
        <v>65</v>
      </c>
      <c r="AD95" s="32" t="s">
        <v>66</v>
      </c>
      <c r="AE95" s="32" t="s">
        <v>65</v>
      </c>
      <c r="AF95" s="32" t="s">
        <v>65</v>
      </c>
      <c r="AG95" s="32" t="s">
        <v>66</v>
      </c>
      <c r="AH95" s="32" t="s">
        <v>79</v>
      </c>
      <c r="AI95" s="32" t="s">
        <v>101</v>
      </c>
      <c r="AJ95" s="32" t="s">
        <v>65</v>
      </c>
      <c r="AK95" s="32" t="s">
        <v>65</v>
      </c>
      <c r="AL95" s="32" t="s">
        <v>79</v>
      </c>
      <c r="AM95" s="32" t="s">
        <v>65</v>
      </c>
      <c r="AN95" s="32" t="s">
        <v>79</v>
      </c>
      <c r="AO95" s="32" t="s">
        <v>65</v>
      </c>
      <c r="AP95" s="32" t="s">
        <v>67</v>
      </c>
      <c r="AQ95" s="32" t="s">
        <v>67</v>
      </c>
      <c r="AR95" s="32" t="s">
        <v>86</v>
      </c>
      <c r="AS95" s="32" t="s">
        <v>68</v>
      </c>
      <c r="AT95" s="32" t="s">
        <v>87</v>
      </c>
      <c r="AU95" s="32" t="s">
        <v>70</v>
      </c>
      <c r="AV95" s="32" t="s">
        <v>80</v>
      </c>
      <c r="AW95" s="32" t="s">
        <v>73</v>
      </c>
      <c r="AX95" s="32" t="s">
        <v>73</v>
      </c>
      <c r="AY95" s="32" t="s">
        <v>63</v>
      </c>
      <c r="AZ95" s="32" t="s">
        <v>63</v>
      </c>
      <c r="BA95" s="32" t="s">
        <v>72</v>
      </c>
      <c r="BB95" s="32" t="s">
        <v>73</v>
      </c>
      <c r="BC95" s="32" t="s">
        <v>73</v>
      </c>
      <c r="BD95" s="32"/>
      <c r="BE95" s="32" t="s">
        <v>63</v>
      </c>
      <c r="BF95" s="32" t="s">
        <v>1070</v>
      </c>
      <c r="BG95" s="32"/>
      <c r="BH95" s="32"/>
      <c r="BI95" s="32"/>
      <c r="BJ95" s="32"/>
      <c r="BK95" s="32"/>
      <c r="BL95" s="32"/>
    </row>
    <row r="96" spans="1:64" x14ac:dyDescent="0.25">
      <c r="A96" s="57">
        <v>45574.487807696758</v>
      </c>
      <c r="B96" s="32" t="s">
        <v>1071</v>
      </c>
      <c r="C96" s="58" t="s">
        <v>1072</v>
      </c>
      <c r="D96" s="59">
        <v>12.5</v>
      </c>
      <c r="E96" s="59">
        <v>0.21</v>
      </c>
      <c r="F96" s="32" t="s">
        <v>114</v>
      </c>
      <c r="G96" s="32" t="s">
        <v>76</v>
      </c>
      <c r="H96" s="32" t="s">
        <v>1073</v>
      </c>
      <c r="I96" s="32" t="s">
        <v>63</v>
      </c>
      <c r="J96" s="32" t="s">
        <v>64</v>
      </c>
      <c r="K96" s="32" t="s">
        <v>64</v>
      </c>
      <c r="L96" s="32" t="s">
        <v>64</v>
      </c>
      <c r="M96" s="32" t="s">
        <v>64</v>
      </c>
      <c r="N96" s="32" t="s">
        <v>64</v>
      </c>
      <c r="O96" s="32" t="s">
        <v>64</v>
      </c>
      <c r="P96" s="32" t="s">
        <v>64</v>
      </c>
      <c r="Q96" s="32" t="s">
        <v>64</v>
      </c>
      <c r="R96" s="32" t="s">
        <v>64</v>
      </c>
      <c r="S96" s="32" t="s">
        <v>64</v>
      </c>
      <c r="T96" s="32" t="s">
        <v>64</v>
      </c>
      <c r="U96" s="32" t="s">
        <v>64</v>
      </c>
      <c r="V96" s="32" t="s">
        <v>64</v>
      </c>
      <c r="W96" s="32" t="s">
        <v>64</v>
      </c>
      <c r="X96" s="32" t="s">
        <v>64</v>
      </c>
      <c r="Y96" s="32" t="s">
        <v>64</v>
      </c>
      <c r="Z96" s="32" t="s">
        <v>66</v>
      </c>
      <c r="AA96" s="32" t="s">
        <v>66</v>
      </c>
      <c r="AB96" s="32" t="s">
        <v>66</v>
      </c>
      <c r="AC96" s="32" t="s">
        <v>66</v>
      </c>
      <c r="AD96" s="32" t="s">
        <v>66</v>
      </c>
      <c r="AE96" s="32" t="s">
        <v>66</v>
      </c>
      <c r="AF96" s="32" t="s">
        <v>66</v>
      </c>
      <c r="AG96" s="32" t="s">
        <v>66</v>
      </c>
      <c r="AH96" s="32" t="s">
        <v>66</v>
      </c>
      <c r="AI96" s="32" t="s">
        <v>66</v>
      </c>
      <c r="AJ96" s="32" t="s">
        <v>66</v>
      </c>
      <c r="AK96" s="32" t="s">
        <v>66</v>
      </c>
      <c r="AL96" s="32" t="s">
        <v>66</v>
      </c>
      <c r="AM96" s="32" t="s">
        <v>66</v>
      </c>
      <c r="AN96" s="32" t="s">
        <v>66</v>
      </c>
      <c r="AO96" s="32" t="s">
        <v>66</v>
      </c>
      <c r="AP96" s="32" t="s">
        <v>67</v>
      </c>
      <c r="AQ96" s="32" t="s">
        <v>67</v>
      </c>
      <c r="AR96" s="32" t="s">
        <v>86</v>
      </c>
      <c r="AS96" s="32" t="s">
        <v>68</v>
      </c>
      <c r="AT96" s="32" t="s">
        <v>69</v>
      </c>
      <c r="AU96" s="32" t="s">
        <v>80</v>
      </c>
      <c r="AV96" s="32" t="s">
        <v>80</v>
      </c>
      <c r="AW96" s="32" t="s">
        <v>63</v>
      </c>
      <c r="AX96" s="32" t="s">
        <v>73</v>
      </c>
      <c r="AY96" s="32" t="s">
        <v>72</v>
      </c>
      <c r="AZ96" s="32" t="s">
        <v>72</v>
      </c>
      <c r="BA96" s="32" t="s">
        <v>63</v>
      </c>
      <c r="BB96" s="32" t="s">
        <v>73</v>
      </c>
      <c r="BC96" s="32" t="s">
        <v>73</v>
      </c>
      <c r="BD96" s="32"/>
      <c r="BE96" s="32" t="s">
        <v>73</v>
      </c>
      <c r="BF96" s="32"/>
      <c r="BG96" s="32"/>
      <c r="BH96" s="32"/>
      <c r="BI96" s="32"/>
      <c r="BJ96" s="32"/>
      <c r="BK96" s="32"/>
      <c r="BL96" s="32"/>
    </row>
    <row r="97" spans="1:64" x14ac:dyDescent="0.25">
      <c r="A97" s="57">
        <v>45574.488118831017</v>
      </c>
      <c r="B97" s="32" t="s">
        <v>1074</v>
      </c>
      <c r="C97" s="58" t="s">
        <v>1075</v>
      </c>
      <c r="D97" s="59">
        <v>100</v>
      </c>
      <c r="E97" s="59">
        <v>0.5</v>
      </c>
      <c r="F97" s="32" t="s">
        <v>114</v>
      </c>
      <c r="G97" s="32" t="s">
        <v>76</v>
      </c>
      <c r="H97" s="32" t="s">
        <v>922</v>
      </c>
      <c r="I97" s="32" t="s">
        <v>63</v>
      </c>
      <c r="J97" s="32" t="s">
        <v>64</v>
      </c>
      <c r="K97" s="32" t="s">
        <v>64</v>
      </c>
      <c r="L97" s="32" t="s">
        <v>64</v>
      </c>
      <c r="M97" s="32" t="s">
        <v>78</v>
      </c>
      <c r="N97" s="32" t="s">
        <v>64</v>
      </c>
      <c r="O97" s="32" t="s">
        <v>64</v>
      </c>
      <c r="P97" s="32" t="s">
        <v>84</v>
      </c>
      <c r="Q97" s="32" t="s">
        <v>64</v>
      </c>
      <c r="R97" s="32" t="s">
        <v>64</v>
      </c>
      <c r="S97" s="32" t="s">
        <v>64</v>
      </c>
      <c r="T97" s="32" t="s">
        <v>64</v>
      </c>
      <c r="U97" s="32" t="s">
        <v>84</v>
      </c>
      <c r="V97" s="32" t="s">
        <v>84</v>
      </c>
      <c r="W97" s="32" t="s">
        <v>84</v>
      </c>
      <c r="X97" s="32" t="s">
        <v>64</v>
      </c>
      <c r="Y97" s="32" t="s">
        <v>64</v>
      </c>
      <c r="Z97" s="32" t="s">
        <v>66</v>
      </c>
      <c r="AA97" s="32" t="s">
        <v>65</v>
      </c>
      <c r="AB97" s="32" t="s">
        <v>65</v>
      </c>
      <c r="AC97" s="32" t="s">
        <v>66</v>
      </c>
      <c r="AD97" s="32" t="s">
        <v>66</v>
      </c>
      <c r="AE97" s="32" t="s">
        <v>66</v>
      </c>
      <c r="AF97" s="32" t="s">
        <v>66</v>
      </c>
      <c r="AG97" s="32" t="s">
        <v>65</v>
      </c>
      <c r="AH97" s="32" t="s">
        <v>66</v>
      </c>
      <c r="AI97" s="32" t="s">
        <v>79</v>
      </c>
      <c r="AJ97" s="32" t="s">
        <v>65</v>
      </c>
      <c r="AK97" s="32" t="s">
        <v>65</v>
      </c>
      <c r="AL97" s="32" t="s">
        <v>65</v>
      </c>
      <c r="AM97" s="32" t="s">
        <v>66</v>
      </c>
      <c r="AN97" s="32" t="s">
        <v>66</v>
      </c>
      <c r="AO97" s="32" t="s">
        <v>66</v>
      </c>
      <c r="AP97" s="32" t="s">
        <v>85</v>
      </c>
      <c r="AQ97" s="32" t="s">
        <v>85</v>
      </c>
      <c r="AR97" s="32" t="s">
        <v>86</v>
      </c>
      <c r="AS97" s="32" t="s">
        <v>81</v>
      </c>
      <c r="AT97" s="32" t="s">
        <v>169</v>
      </c>
      <c r="AU97" s="32" t="s">
        <v>93</v>
      </c>
      <c r="AV97" s="32" t="s">
        <v>71</v>
      </c>
      <c r="AW97" s="32" t="s">
        <v>72</v>
      </c>
      <c r="AX97" s="32" t="s">
        <v>72</v>
      </c>
      <c r="AY97" s="32" t="s">
        <v>63</v>
      </c>
      <c r="AZ97" s="32" t="s">
        <v>63</v>
      </c>
      <c r="BA97" s="32" t="s">
        <v>72</v>
      </c>
      <c r="BB97" s="32" t="s">
        <v>72</v>
      </c>
      <c r="BC97" s="32" t="s">
        <v>73</v>
      </c>
      <c r="BD97" s="32"/>
      <c r="BE97" s="32" t="s">
        <v>73</v>
      </c>
      <c r="BF97" s="32"/>
      <c r="BG97" s="32"/>
      <c r="BH97" s="32"/>
      <c r="BI97" s="32"/>
      <c r="BJ97" s="32"/>
      <c r="BK97" s="32"/>
      <c r="BL97" s="32"/>
    </row>
    <row r="98" spans="1:64" x14ac:dyDescent="0.25">
      <c r="A98" s="57">
        <v>45574.489978356476</v>
      </c>
      <c r="B98" s="32" t="s">
        <v>1076</v>
      </c>
      <c r="C98" s="58" t="s">
        <v>1077</v>
      </c>
      <c r="D98" s="59">
        <v>26.79</v>
      </c>
      <c r="E98" s="59">
        <v>0.25</v>
      </c>
      <c r="F98" s="32" t="s">
        <v>114</v>
      </c>
      <c r="G98" s="32" t="s">
        <v>76</v>
      </c>
      <c r="H98" s="32" t="s">
        <v>846</v>
      </c>
      <c r="I98" s="32" t="s">
        <v>63</v>
      </c>
      <c r="J98" s="32" t="s">
        <v>64</v>
      </c>
      <c r="K98" s="32" t="s">
        <v>64</v>
      </c>
      <c r="L98" s="32" t="s">
        <v>64</v>
      </c>
      <c r="M98" s="32" t="s">
        <v>78</v>
      </c>
      <c r="N98" s="32" t="s">
        <v>64</v>
      </c>
      <c r="O98" s="32" t="s">
        <v>64</v>
      </c>
      <c r="P98" s="32" t="s">
        <v>84</v>
      </c>
      <c r="Q98" s="32" t="s">
        <v>64</v>
      </c>
      <c r="R98" s="32" t="s">
        <v>64</v>
      </c>
      <c r="S98" s="32" t="s">
        <v>64</v>
      </c>
      <c r="T98" s="32" t="s">
        <v>64</v>
      </c>
      <c r="U98" s="32" t="s">
        <v>78</v>
      </c>
      <c r="V98" s="32" t="s">
        <v>64</v>
      </c>
      <c r="W98" s="32" t="s">
        <v>64</v>
      </c>
      <c r="X98" s="32" t="s">
        <v>64</v>
      </c>
      <c r="Y98" s="32" t="s">
        <v>64</v>
      </c>
      <c r="Z98" s="32" t="s">
        <v>66</v>
      </c>
      <c r="AA98" s="32" t="s">
        <v>65</v>
      </c>
      <c r="AB98" s="32" t="s">
        <v>65</v>
      </c>
      <c r="AC98" s="32" t="s">
        <v>66</v>
      </c>
      <c r="AD98" s="32" t="s">
        <v>66</v>
      </c>
      <c r="AE98" s="32" t="s">
        <v>66</v>
      </c>
      <c r="AF98" s="32" t="s">
        <v>66</v>
      </c>
      <c r="AG98" s="32" t="s">
        <v>66</v>
      </c>
      <c r="AH98" s="32" t="s">
        <v>66</v>
      </c>
      <c r="AI98" s="32" t="s">
        <v>79</v>
      </c>
      <c r="AJ98" s="32" t="s">
        <v>66</v>
      </c>
      <c r="AK98" s="32" t="s">
        <v>66</v>
      </c>
      <c r="AL98" s="32" t="s">
        <v>65</v>
      </c>
      <c r="AM98" s="32" t="s">
        <v>66</v>
      </c>
      <c r="AN98" s="32" t="s">
        <v>66</v>
      </c>
      <c r="AO98" s="32" t="s">
        <v>66</v>
      </c>
      <c r="AP98" s="32" t="s">
        <v>67</v>
      </c>
      <c r="AQ98" s="32" t="s">
        <v>67</v>
      </c>
      <c r="AR98" s="32" t="s">
        <v>86</v>
      </c>
      <c r="AS98" s="32" t="s">
        <v>120</v>
      </c>
      <c r="AT98" s="32" t="s">
        <v>87</v>
      </c>
      <c r="AU98" s="32" t="s">
        <v>70</v>
      </c>
      <c r="AV98" s="32" t="s">
        <v>71</v>
      </c>
      <c r="AW98" s="32" t="s">
        <v>72</v>
      </c>
      <c r="AX98" s="32" t="s">
        <v>72</v>
      </c>
      <c r="AY98" s="32" t="s">
        <v>72</v>
      </c>
      <c r="AZ98" s="32" t="s">
        <v>63</v>
      </c>
      <c r="BA98" s="32" t="s">
        <v>72</v>
      </c>
      <c r="BB98" s="32" t="s">
        <v>72</v>
      </c>
      <c r="BC98" s="32" t="s">
        <v>73</v>
      </c>
      <c r="BD98" s="32"/>
      <c r="BE98" s="32" t="s">
        <v>73</v>
      </c>
      <c r="BF98" s="32"/>
      <c r="BG98" s="32"/>
      <c r="BH98" s="32"/>
      <c r="BI98" s="32"/>
      <c r="BJ98" s="32"/>
      <c r="BK98" s="32"/>
      <c r="BL98" s="32"/>
    </row>
    <row r="99" spans="1:64" x14ac:dyDescent="0.25">
      <c r="A99" s="57">
        <v>45574.492808796298</v>
      </c>
      <c r="B99" s="32" t="s">
        <v>1078</v>
      </c>
      <c r="C99" s="58" t="s">
        <v>1079</v>
      </c>
      <c r="D99" s="59">
        <v>25</v>
      </c>
      <c r="E99" s="59">
        <v>0.08</v>
      </c>
      <c r="F99" s="32" t="s">
        <v>114</v>
      </c>
      <c r="G99" s="32" t="s">
        <v>76</v>
      </c>
      <c r="H99" s="32" t="s">
        <v>1073</v>
      </c>
      <c r="I99" s="32" t="s">
        <v>63</v>
      </c>
      <c r="J99" s="32" t="s">
        <v>64</v>
      </c>
      <c r="K99" s="32" t="s">
        <v>64</v>
      </c>
      <c r="L99" s="32" t="s">
        <v>64</v>
      </c>
      <c r="M99" s="32" t="s">
        <v>84</v>
      </c>
      <c r="N99" s="32" t="s">
        <v>84</v>
      </c>
      <c r="O99" s="32" t="s">
        <v>78</v>
      </c>
      <c r="P99" s="32" t="s">
        <v>78</v>
      </c>
      <c r="Q99" s="32" t="s">
        <v>64</v>
      </c>
      <c r="R99" s="32" t="s">
        <v>64</v>
      </c>
      <c r="S99" s="32" t="s">
        <v>78</v>
      </c>
      <c r="T99" s="32" t="s">
        <v>64</v>
      </c>
      <c r="U99" s="32" t="s">
        <v>64</v>
      </c>
      <c r="V99" s="32" t="s">
        <v>64</v>
      </c>
      <c r="W99" s="32" t="s">
        <v>64</v>
      </c>
      <c r="X99" s="32" t="s">
        <v>64</v>
      </c>
      <c r="Y99" s="32" t="s">
        <v>64</v>
      </c>
      <c r="Z99" s="32" t="s">
        <v>65</v>
      </c>
      <c r="AA99" s="32" t="s">
        <v>65</v>
      </c>
      <c r="AB99" s="32" t="s">
        <v>66</v>
      </c>
      <c r="AC99" s="32" t="s">
        <v>65</v>
      </c>
      <c r="AD99" s="32" t="s">
        <v>66</v>
      </c>
      <c r="AE99" s="32" t="s">
        <v>65</v>
      </c>
      <c r="AF99" s="32" t="s">
        <v>66</v>
      </c>
      <c r="AG99" s="32" t="s">
        <v>66</v>
      </c>
      <c r="AH99" s="32" t="s">
        <v>66</v>
      </c>
      <c r="AI99" s="32" t="s">
        <v>101</v>
      </c>
      <c r="AJ99" s="32" t="s">
        <v>65</v>
      </c>
      <c r="AK99" s="32" t="s">
        <v>66</v>
      </c>
      <c r="AL99" s="32" t="s">
        <v>66</v>
      </c>
      <c r="AM99" s="32" t="s">
        <v>66</v>
      </c>
      <c r="AN99" s="32" t="s">
        <v>66</v>
      </c>
      <c r="AO99" s="32" t="s">
        <v>79</v>
      </c>
      <c r="AP99" s="32" t="s">
        <v>85</v>
      </c>
      <c r="AQ99" s="32" t="s">
        <v>85</v>
      </c>
      <c r="AR99" s="32" t="s">
        <v>86</v>
      </c>
      <c r="AS99" s="32" t="s">
        <v>68</v>
      </c>
      <c r="AT99" s="32" t="s">
        <v>69</v>
      </c>
      <c r="AU99" s="32" t="s">
        <v>70</v>
      </c>
      <c r="AV99" s="32" t="s">
        <v>71</v>
      </c>
      <c r="AW99" s="32" t="s">
        <v>72</v>
      </c>
      <c r="AX99" s="32" t="s">
        <v>63</v>
      </c>
      <c r="AY99" s="32" t="s">
        <v>72</v>
      </c>
      <c r="AZ99" s="32" t="s">
        <v>72</v>
      </c>
      <c r="BA99" s="32" t="s">
        <v>72</v>
      </c>
      <c r="BB99" s="32" t="s">
        <v>72</v>
      </c>
      <c r="BC99" s="32" t="s">
        <v>73</v>
      </c>
      <c r="BD99" s="32" t="s">
        <v>116</v>
      </c>
      <c r="BE99" s="32" t="s">
        <v>73</v>
      </c>
      <c r="BF99" s="32"/>
      <c r="BG99" s="32"/>
      <c r="BH99" s="32"/>
      <c r="BI99" s="32"/>
      <c r="BJ99" s="32"/>
      <c r="BK99" s="32"/>
      <c r="BL99" s="32"/>
    </row>
    <row r="100" spans="1:64" x14ac:dyDescent="0.25">
      <c r="A100" s="57">
        <v>45574.493347488431</v>
      </c>
      <c r="B100" s="32" t="s">
        <v>1080</v>
      </c>
      <c r="C100" s="58" t="s">
        <v>1081</v>
      </c>
      <c r="D100" s="59">
        <v>21.43</v>
      </c>
      <c r="E100" s="59">
        <v>0.17</v>
      </c>
      <c r="F100" s="32" t="s">
        <v>114</v>
      </c>
      <c r="G100" s="32" t="s">
        <v>76</v>
      </c>
      <c r="H100" s="32" t="s">
        <v>846</v>
      </c>
      <c r="I100" s="32" t="s">
        <v>63</v>
      </c>
      <c r="J100" s="32" t="s">
        <v>64</v>
      </c>
      <c r="K100" s="32" t="s">
        <v>64</v>
      </c>
      <c r="L100" s="32" t="s">
        <v>64</v>
      </c>
      <c r="M100" s="32" t="s">
        <v>84</v>
      </c>
      <c r="N100" s="32" t="s">
        <v>64</v>
      </c>
      <c r="O100" s="32" t="s">
        <v>64</v>
      </c>
      <c r="P100" s="32" t="s">
        <v>64</v>
      </c>
      <c r="Q100" s="32" t="s">
        <v>64</v>
      </c>
      <c r="R100" s="32" t="s">
        <v>64</v>
      </c>
      <c r="S100" s="32" t="s">
        <v>64</v>
      </c>
      <c r="T100" s="32" t="s">
        <v>64</v>
      </c>
      <c r="U100" s="32" t="s">
        <v>64</v>
      </c>
      <c r="V100" s="32" t="s">
        <v>64</v>
      </c>
      <c r="W100" s="32" t="s">
        <v>64</v>
      </c>
      <c r="X100" s="32" t="s">
        <v>64</v>
      </c>
      <c r="Y100" s="32" t="s">
        <v>64</v>
      </c>
      <c r="Z100" s="32" t="s">
        <v>66</v>
      </c>
      <c r="AA100" s="32" t="s">
        <v>65</v>
      </c>
      <c r="AB100" s="32" t="s">
        <v>66</v>
      </c>
      <c r="AC100" s="32" t="s">
        <v>66</v>
      </c>
      <c r="AD100" s="32" t="s">
        <v>66</v>
      </c>
      <c r="AE100" s="32" t="s">
        <v>66</v>
      </c>
      <c r="AF100" s="32" t="s">
        <v>65</v>
      </c>
      <c r="AG100" s="32" t="s">
        <v>66</v>
      </c>
      <c r="AH100" s="32" t="s">
        <v>66</v>
      </c>
      <c r="AI100" s="32" t="s">
        <v>65</v>
      </c>
      <c r="AJ100" s="32" t="s">
        <v>65</v>
      </c>
      <c r="AK100" s="32" t="s">
        <v>66</v>
      </c>
      <c r="AL100" s="32" t="s">
        <v>65</v>
      </c>
      <c r="AM100" s="32" t="s">
        <v>66</v>
      </c>
      <c r="AN100" s="32" t="s">
        <v>66</v>
      </c>
      <c r="AO100" s="32" t="s">
        <v>66</v>
      </c>
      <c r="AP100" s="32" t="s">
        <v>85</v>
      </c>
      <c r="AQ100" s="32" t="s">
        <v>85</v>
      </c>
      <c r="AR100" s="32" t="s">
        <v>63</v>
      </c>
      <c r="AS100" s="32" t="s">
        <v>81</v>
      </c>
      <c r="AT100" s="32" t="s">
        <v>69</v>
      </c>
      <c r="AU100" s="32" t="s">
        <v>70</v>
      </c>
      <c r="AV100" s="32" t="s">
        <v>132</v>
      </c>
      <c r="AW100" s="32" t="s">
        <v>63</v>
      </c>
      <c r="AX100" s="32" t="s">
        <v>63</v>
      </c>
      <c r="AY100" s="32" t="s">
        <v>63</v>
      </c>
      <c r="AZ100" s="32" t="s">
        <v>73</v>
      </c>
      <c r="BA100" s="32" t="s">
        <v>63</v>
      </c>
      <c r="BB100" s="32" t="s">
        <v>73</v>
      </c>
      <c r="BC100" s="32" t="s">
        <v>73</v>
      </c>
      <c r="BD100" s="32">
        <v>0</v>
      </c>
      <c r="BE100" s="32" t="s">
        <v>73</v>
      </c>
      <c r="BF100" s="32"/>
      <c r="BG100" s="32"/>
      <c r="BH100" s="32"/>
      <c r="BI100" s="32"/>
      <c r="BJ100" s="32"/>
      <c r="BK100" s="32"/>
      <c r="BL100" s="32"/>
    </row>
    <row r="101" spans="1:64" x14ac:dyDescent="0.25">
      <c r="A101" s="57">
        <v>45574.493641608795</v>
      </c>
      <c r="B101" s="32" t="s">
        <v>1082</v>
      </c>
      <c r="C101" s="58" t="s">
        <v>1083</v>
      </c>
      <c r="D101" s="59">
        <v>100</v>
      </c>
      <c r="E101" s="59">
        <v>0.46</v>
      </c>
      <c r="F101" s="32" t="s">
        <v>114</v>
      </c>
      <c r="G101" s="32" t="s">
        <v>76</v>
      </c>
      <c r="H101" s="32" t="s">
        <v>922</v>
      </c>
      <c r="I101" s="32" t="s">
        <v>63</v>
      </c>
      <c r="J101" s="32" t="s">
        <v>64</v>
      </c>
      <c r="K101" s="32" t="s">
        <v>64</v>
      </c>
      <c r="L101" s="32" t="s">
        <v>64</v>
      </c>
      <c r="M101" s="32" t="s">
        <v>84</v>
      </c>
      <c r="N101" s="32" t="s">
        <v>64</v>
      </c>
      <c r="O101" s="32" t="s">
        <v>64</v>
      </c>
      <c r="P101" s="32" t="s">
        <v>84</v>
      </c>
      <c r="Q101" s="32" t="s">
        <v>64</v>
      </c>
      <c r="R101" s="32" t="s">
        <v>64</v>
      </c>
      <c r="S101" s="32" t="s">
        <v>64</v>
      </c>
      <c r="T101" s="32" t="s">
        <v>64</v>
      </c>
      <c r="U101" s="32" t="s">
        <v>84</v>
      </c>
      <c r="V101" s="32" t="s">
        <v>64</v>
      </c>
      <c r="W101" s="32" t="s">
        <v>64</v>
      </c>
      <c r="X101" s="32" t="s">
        <v>64</v>
      </c>
      <c r="Y101" s="32" t="s">
        <v>64</v>
      </c>
      <c r="Z101" s="32" t="s">
        <v>66</v>
      </c>
      <c r="AA101" s="32" t="s">
        <v>66</v>
      </c>
      <c r="AB101" s="32" t="s">
        <v>65</v>
      </c>
      <c r="AC101" s="32" t="s">
        <v>65</v>
      </c>
      <c r="AD101" s="32" t="s">
        <v>66</v>
      </c>
      <c r="AE101" s="32" t="s">
        <v>66</v>
      </c>
      <c r="AF101" s="32" t="s">
        <v>66</v>
      </c>
      <c r="AG101" s="32" t="s">
        <v>65</v>
      </c>
      <c r="AH101" s="32" t="s">
        <v>79</v>
      </c>
      <c r="AI101" s="32" t="s">
        <v>101</v>
      </c>
      <c r="AJ101" s="32" t="s">
        <v>65</v>
      </c>
      <c r="AK101" s="32" t="s">
        <v>65</v>
      </c>
      <c r="AL101" s="32" t="s">
        <v>65</v>
      </c>
      <c r="AM101" s="32" t="s">
        <v>66</v>
      </c>
      <c r="AN101" s="32" t="s">
        <v>66</v>
      </c>
      <c r="AO101" s="32" t="s">
        <v>66</v>
      </c>
      <c r="AP101" s="32" t="s">
        <v>80</v>
      </c>
      <c r="AQ101" s="32" t="s">
        <v>80</v>
      </c>
      <c r="AR101" s="32" t="s">
        <v>73</v>
      </c>
      <c r="AS101" s="32" t="s">
        <v>68</v>
      </c>
      <c r="AT101" s="32" t="s">
        <v>69</v>
      </c>
      <c r="AU101" s="32" t="s">
        <v>70</v>
      </c>
      <c r="AV101" s="32" t="s">
        <v>80</v>
      </c>
      <c r="AW101" s="32" t="s">
        <v>73</v>
      </c>
      <c r="AX101" s="32" t="s">
        <v>73</v>
      </c>
      <c r="AY101" s="32" t="s">
        <v>72</v>
      </c>
      <c r="AZ101" s="32" t="s">
        <v>63</v>
      </c>
      <c r="BA101" s="32" t="s">
        <v>72</v>
      </c>
      <c r="BB101" s="32" t="s">
        <v>63</v>
      </c>
      <c r="BC101" s="32" t="s">
        <v>73</v>
      </c>
      <c r="BD101" s="32"/>
      <c r="BE101" s="32" t="s">
        <v>73</v>
      </c>
      <c r="BF101" s="32"/>
      <c r="BG101" s="32"/>
      <c r="BH101" s="32"/>
      <c r="BI101" s="32"/>
      <c r="BJ101" s="32"/>
      <c r="BK101" s="32"/>
      <c r="BL101" s="32"/>
    </row>
    <row r="102" spans="1:64" x14ac:dyDescent="0.25">
      <c r="A102" s="57">
        <v>45574.496412754626</v>
      </c>
      <c r="B102" s="32" t="s">
        <v>1084</v>
      </c>
      <c r="C102" s="58" t="s">
        <v>1085</v>
      </c>
      <c r="D102" s="59">
        <v>25.89</v>
      </c>
      <c r="E102" s="59">
        <v>0.21</v>
      </c>
      <c r="F102" s="32" t="s">
        <v>114</v>
      </c>
      <c r="G102" s="32" t="s">
        <v>76</v>
      </c>
      <c r="H102" s="32" t="s">
        <v>846</v>
      </c>
      <c r="I102" s="32" t="s">
        <v>63</v>
      </c>
      <c r="J102" s="32" t="s">
        <v>64</v>
      </c>
      <c r="K102" s="32" t="s">
        <v>64</v>
      </c>
      <c r="L102" s="32" t="s">
        <v>64</v>
      </c>
      <c r="M102" s="32" t="s">
        <v>84</v>
      </c>
      <c r="N102" s="32" t="s">
        <v>64</v>
      </c>
      <c r="O102" s="32" t="s">
        <v>78</v>
      </c>
      <c r="P102" s="32" t="s">
        <v>84</v>
      </c>
      <c r="Q102" s="32" t="s">
        <v>64</v>
      </c>
      <c r="R102" s="32" t="s">
        <v>64</v>
      </c>
      <c r="S102" s="32" t="s">
        <v>64</v>
      </c>
      <c r="T102" s="32" t="s">
        <v>64</v>
      </c>
      <c r="U102" s="32" t="s">
        <v>64</v>
      </c>
      <c r="V102" s="32" t="s">
        <v>64</v>
      </c>
      <c r="W102" s="32" t="s">
        <v>64</v>
      </c>
      <c r="X102" s="32" t="s">
        <v>64</v>
      </c>
      <c r="Y102" s="32" t="s">
        <v>64</v>
      </c>
      <c r="Z102" s="32" t="s">
        <v>66</v>
      </c>
      <c r="AA102" s="32" t="s">
        <v>65</v>
      </c>
      <c r="AB102" s="32" t="s">
        <v>66</v>
      </c>
      <c r="AC102" s="32" t="s">
        <v>65</v>
      </c>
      <c r="AD102" s="32" t="s">
        <v>66</v>
      </c>
      <c r="AE102" s="32" t="s">
        <v>65</v>
      </c>
      <c r="AF102" s="32" t="s">
        <v>66</v>
      </c>
      <c r="AG102" s="32" t="s">
        <v>66</v>
      </c>
      <c r="AH102" s="32" t="s">
        <v>66</v>
      </c>
      <c r="AI102" s="32" t="s">
        <v>79</v>
      </c>
      <c r="AJ102" s="32" t="s">
        <v>65</v>
      </c>
      <c r="AK102" s="32" t="s">
        <v>65</v>
      </c>
      <c r="AL102" s="32" t="s">
        <v>65</v>
      </c>
      <c r="AM102" s="32" t="s">
        <v>66</v>
      </c>
      <c r="AN102" s="32" t="s">
        <v>66</v>
      </c>
      <c r="AO102" s="32" t="s">
        <v>66</v>
      </c>
      <c r="AP102" s="32" t="s">
        <v>67</v>
      </c>
      <c r="AQ102" s="32" t="s">
        <v>67</v>
      </c>
      <c r="AR102" s="32" t="s">
        <v>63</v>
      </c>
      <c r="AS102" s="32" t="s">
        <v>120</v>
      </c>
      <c r="AT102" s="32" t="s">
        <v>87</v>
      </c>
      <c r="AU102" s="32" t="s">
        <v>80</v>
      </c>
      <c r="AV102" s="32" t="s">
        <v>80</v>
      </c>
      <c r="AW102" s="32" t="s">
        <v>73</v>
      </c>
      <c r="AX102" s="32" t="s">
        <v>73</v>
      </c>
      <c r="AY102" s="32" t="s">
        <v>72</v>
      </c>
      <c r="AZ102" s="32" t="s">
        <v>72</v>
      </c>
      <c r="BA102" s="32" t="s">
        <v>72</v>
      </c>
      <c r="BB102" s="32" t="s">
        <v>72</v>
      </c>
      <c r="BC102" s="32" t="s">
        <v>73</v>
      </c>
      <c r="BD102" s="32"/>
      <c r="BE102" s="32" t="s">
        <v>73</v>
      </c>
      <c r="BF102" s="32"/>
      <c r="BG102" s="32"/>
      <c r="BH102" s="32"/>
      <c r="BI102" s="32"/>
      <c r="BJ102" s="32"/>
      <c r="BK102" s="32"/>
      <c r="BL102" s="32"/>
    </row>
    <row r="103" spans="1:64" x14ac:dyDescent="0.25">
      <c r="A103" s="57">
        <v>45574.496520057874</v>
      </c>
      <c r="B103" s="32" t="s">
        <v>1086</v>
      </c>
      <c r="C103" s="58" t="s">
        <v>1087</v>
      </c>
      <c r="D103" s="59">
        <v>100</v>
      </c>
      <c r="E103" s="59">
        <v>0.33</v>
      </c>
      <c r="F103" s="32" t="s">
        <v>114</v>
      </c>
      <c r="G103" s="32" t="s">
        <v>76</v>
      </c>
      <c r="H103" s="32" t="s">
        <v>908</v>
      </c>
      <c r="I103" s="32" t="s">
        <v>63</v>
      </c>
      <c r="J103" s="32" t="s">
        <v>64</v>
      </c>
      <c r="K103" s="32" t="s">
        <v>64</v>
      </c>
      <c r="L103" s="32" t="s">
        <v>64</v>
      </c>
      <c r="M103" s="32" t="s">
        <v>64</v>
      </c>
      <c r="N103" s="32" t="s">
        <v>64</v>
      </c>
      <c r="O103" s="32" t="s">
        <v>64</v>
      </c>
      <c r="P103" s="32" t="s">
        <v>64</v>
      </c>
      <c r="Q103" s="32" t="s">
        <v>64</v>
      </c>
      <c r="R103" s="32" t="s">
        <v>64</v>
      </c>
      <c r="S103" s="32" t="s">
        <v>64</v>
      </c>
      <c r="T103" s="32" t="s">
        <v>64</v>
      </c>
      <c r="U103" s="32" t="s">
        <v>64</v>
      </c>
      <c r="V103" s="32" t="s">
        <v>64</v>
      </c>
      <c r="W103" s="32" t="s">
        <v>64</v>
      </c>
      <c r="X103" s="32" t="s">
        <v>64</v>
      </c>
      <c r="Y103" s="32" t="s">
        <v>64</v>
      </c>
      <c r="Z103" s="32" t="s">
        <v>65</v>
      </c>
      <c r="AA103" s="32" t="s">
        <v>65</v>
      </c>
      <c r="AB103" s="32" t="s">
        <v>65</v>
      </c>
      <c r="AC103" s="32" t="s">
        <v>65</v>
      </c>
      <c r="AD103" s="32" t="s">
        <v>65</v>
      </c>
      <c r="AE103" s="32" t="s">
        <v>65</v>
      </c>
      <c r="AF103" s="32" t="s">
        <v>66</v>
      </c>
      <c r="AG103" s="32" t="s">
        <v>65</v>
      </c>
      <c r="AH103" s="32" t="s">
        <v>65</v>
      </c>
      <c r="AI103" s="32" t="s">
        <v>101</v>
      </c>
      <c r="AJ103" s="32" t="s">
        <v>65</v>
      </c>
      <c r="AK103" s="32" t="s">
        <v>65</v>
      </c>
      <c r="AL103" s="32" t="s">
        <v>65</v>
      </c>
      <c r="AM103" s="32" t="s">
        <v>65</v>
      </c>
      <c r="AN103" s="32" t="s">
        <v>65</v>
      </c>
      <c r="AO103" s="32" t="s">
        <v>65</v>
      </c>
      <c r="AP103" s="32" t="s">
        <v>67</v>
      </c>
      <c r="AQ103" s="32" t="s">
        <v>67</v>
      </c>
      <c r="AR103" s="32" t="s">
        <v>86</v>
      </c>
      <c r="AS103" s="32" t="s">
        <v>120</v>
      </c>
      <c r="AT103" s="32" t="s">
        <v>87</v>
      </c>
      <c r="AU103" s="32" t="s">
        <v>67</v>
      </c>
      <c r="AV103" s="32" t="s">
        <v>71</v>
      </c>
      <c r="AW103" s="32" t="s">
        <v>73</v>
      </c>
      <c r="AX103" s="32" t="s">
        <v>72</v>
      </c>
      <c r="AY103" s="32" t="s">
        <v>63</v>
      </c>
      <c r="AZ103" s="32" t="s">
        <v>72</v>
      </c>
      <c r="BA103" s="32" t="s">
        <v>73</v>
      </c>
      <c r="BB103" s="32" t="s">
        <v>73</v>
      </c>
      <c r="BC103" s="32" t="s">
        <v>73</v>
      </c>
      <c r="BD103" s="32"/>
      <c r="BE103" s="32" t="s">
        <v>73</v>
      </c>
      <c r="BF103" s="32"/>
      <c r="BG103" s="32"/>
      <c r="BH103" s="32"/>
      <c r="BI103" s="32"/>
      <c r="BJ103" s="32"/>
      <c r="BK103" s="32"/>
      <c r="BL103" s="32"/>
    </row>
    <row r="104" spans="1:64" x14ac:dyDescent="0.25">
      <c r="A104" s="57">
        <v>45574.497947719909</v>
      </c>
      <c r="B104" s="32" t="s">
        <v>1088</v>
      </c>
      <c r="C104" s="58" t="s">
        <v>1089</v>
      </c>
      <c r="D104" s="59">
        <v>100</v>
      </c>
      <c r="E104" s="59">
        <v>0.38</v>
      </c>
      <c r="F104" s="32" t="s">
        <v>114</v>
      </c>
      <c r="G104" s="32" t="s">
        <v>76</v>
      </c>
      <c r="H104" s="32" t="s">
        <v>846</v>
      </c>
      <c r="I104" s="32" t="s">
        <v>63</v>
      </c>
      <c r="J104" s="32" t="s">
        <v>64</v>
      </c>
      <c r="K104" s="32" t="s">
        <v>64</v>
      </c>
      <c r="L104" s="32" t="s">
        <v>64</v>
      </c>
      <c r="M104" s="32" t="s">
        <v>84</v>
      </c>
      <c r="N104" s="32" t="s">
        <v>64</v>
      </c>
      <c r="O104" s="32" t="s">
        <v>64</v>
      </c>
      <c r="P104" s="32" t="s">
        <v>84</v>
      </c>
      <c r="Q104" s="32" t="s">
        <v>64</v>
      </c>
      <c r="R104" s="32" t="s">
        <v>64</v>
      </c>
      <c r="S104" s="32" t="s">
        <v>64</v>
      </c>
      <c r="T104" s="32" t="s">
        <v>64</v>
      </c>
      <c r="U104" s="32" t="s">
        <v>84</v>
      </c>
      <c r="V104" s="32" t="s">
        <v>64</v>
      </c>
      <c r="W104" s="32" t="s">
        <v>64</v>
      </c>
      <c r="X104" s="32" t="s">
        <v>64</v>
      </c>
      <c r="Y104" s="32" t="s">
        <v>84</v>
      </c>
      <c r="Z104" s="32" t="s">
        <v>65</v>
      </c>
      <c r="AA104" s="32" t="s">
        <v>65</v>
      </c>
      <c r="AB104" s="32" t="s">
        <v>65</v>
      </c>
      <c r="AC104" s="32" t="s">
        <v>65</v>
      </c>
      <c r="AD104" s="32" t="s">
        <v>65</v>
      </c>
      <c r="AE104" s="32" t="s">
        <v>65</v>
      </c>
      <c r="AF104" s="32" t="s">
        <v>66</v>
      </c>
      <c r="AG104" s="32" t="s">
        <v>66</v>
      </c>
      <c r="AH104" s="32" t="s">
        <v>65</v>
      </c>
      <c r="AI104" s="32" t="s">
        <v>79</v>
      </c>
      <c r="AJ104" s="32" t="s">
        <v>65</v>
      </c>
      <c r="AK104" s="32" t="s">
        <v>66</v>
      </c>
      <c r="AL104" s="32" t="s">
        <v>65</v>
      </c>
      <c r="AM104" s="32" t="s">
        <v>65</v>
      </c>
      <c r="AN104" s="32" t="s">
        <v>66</v>
      </c>
      <c r="AO104" s="32" t="s">
        <v>66</v>
      </c>
      <c r="AP104" s="32" t="s">
        <v>67</v>
      </c>
      <c r="AQ104" s="32" t="s">
        <v>85</v>
      </c>
      <c r="AR104" s="32" t="s">
        <v>86</v>
      </c>
      <c r="AS104" s="32" t="s">
        <v>120</v>
      </c>
      <c r="AT104" s="32" t="s">
        <v>87</v>
      </c>
      <c r="AU104" s="32" t="s">
        <v>80</v>
      </c>
      <c r="AV104" s="32" t="s">
        <v>71</v>
      </c>
      <c r="AW104" s="32" t="s">
        <v>63</v>
      </c>
      <c r="AX104" s="32" t="s">
        <v>72</v>
      </c>
      <c r="AY104" s="32" t="s">
        <v>72</v>
      </c>
      <c r="AZ104" s="32" t="s">
        <v>63</v>
      </c>
      <c r="BA104" s="32" t="s">
        <v>72</v>
      </c>
      <c r="BB104" s="32" t="s">
        <v>72</v>
      </c>
      <c r="BC104" s="32" t="s">
        <v>73</v>
      </c>
      <c r="BD104" s="32"/>
      <c r="BE104" s="32" t="s">
        <v>73</v>
      </c>
      <c r="BF104" s="32"/>
      <c r="BG104" s="32"/>
      <c r="BH104" s="32"/>
      <c r="BI104" s="32"/>
      <c r="BJ104" s="32"/>
      <c r="BK104" s="32"/>
      <c r="BL104" s="32"/>
    </row>
    <row r="105" spans="1:64" x14ac:dyDescent="0.25">
      <c r="A105" s="57">
        <v>45574.498889074079</v>
      </c>
      <c r="B105" s="32" t="s">
        <v>1090</v>
      </c>
      <c r="C105" s="58" t="s">
        <v>1091</v>
      </c>
      <c r="D105" s="59">
        <v>100</v>
      </c>
      <c r="E105" s="59">
        <v>0.88</v>
      </c>
      <c r="F105" s="32" t="s">
        <v>114</v>
      </c>
      <c r="G105" s="32" t="s">
        <v>539</v>
      </c>
      <c r="H105" s="32" t="s">
        <v>887</v>
      </c>
      <c r="I105" s="32" t="s">
        <v>63</v>
      </c>
      <c r="J105" s="32" t="s">
        <v>64</v>
      </c>
      <c r="K105" s="32" t="s">
        <v>84</v>
      </c>
      <c r="L105" s="32" t="s">
        <v>145</v>
      </c>
      <c r="M105" s="32" t="s">
        <v>84</v>
      </c>
      <c r="N105" s="32" t="s">
        <v>84</v>
      </c>
      <c r="O105" s="32" t="s">
        <v>84</v>
      </c>
      <c r="P105" s="32" t="s">
        <v>84</v>
      </c>
      <c r="Q105" s="32" t="s">
        <v>84</v>
      </c>
      <c r="R105" s="32" t="s">
        <v>84</v>
      </c>
      <c r="S105" s="32" t="s">
        <v>84</v>
      </c>
      <c r="T105" s="32" t="s">
        <v>84</v>
      </c>
      <c r="U105" s="32" t="s">
        <v>84</v>
      </c>
      <c r="V105" s="32" t="s">
        <v>84</v>
      </c>
      <c r="W105" s="32" t="s">
        <v>84</v>
      </c>
      <c r="X105" s="32" t="s">
        <v>84</v>
      </c>
      <c r="Y105" s="32" t="s">
        <v>84</v>
      </c>
      <c r="Z105" s="32" t="s">
        <v>66</v>
      </c>
      <c r="AA105" s="32" t="s">
        <v>66</v>
      </c>
      <c r="AB105" s="32" t="s">
        <v>66</v>
      </c>
      <c r="AC105" s="32" t="s">
        <v>66</v>
      </c>
      <c r="AD105" s="32" t="s">
        <v>66</v>
      </c>
      <c r="AE105" s="32" t="s">
        <v>66</v>
      </c>
      <c r="AF105" s="32" t="s">
        <v>66</v>
      </c>
      <c r="AG105" s="32" t="s">
        <v>79</v>
      </c>
      <c r="AH105" s="32" t="s">
        <v>66</v>
      </c>
      <c r="AI105" s="32" t="s">
        <v>66</v>
      </c>
      <c r="AJ105" s="32" t="s">
        <v>66</v>
      </c>
      <c r="AK105" s="32" t="s">
        <v>66</v>
      </c>
      <c r="AL105" s="32" t="s">
        <v>66</v>
      </c>
      <c r="AM105" s="32" t="s">
        <v>66</v>
      </c>
      <c r="AN105" s="32" t="s">
        <v>66</v>
      </c>
      <c r="AO105" s="32" t="s">
        <v>66</v>
      </c>
      <c r="AP105" s="32" t="s">
        <v>67</v>
      </c>
      <c r="AQ105" s="32" t="s">
        <v>67</v>
      </c>
      <c r="AR105" s="32" t="s">
        <v>86</v>
      </c>
      <c r="AS105" s="32" t="s">
        <v>1092</v>
      </c>
      <c r="AT105" s="32" t="s">
        <v>69</v>
      </c>
      <c r="AU105" s="32" t="s">
        <v>70</v>
      </c>
      <c r="AV105" s="32" t="s">
        <v>71</v>
      </c>
      <c r="AW105" s="32" t="s">
        <v>63</v>
      </c>
      <c r="AX105" s="32" t="s">
        <v>63</v>
      </c>
      <c r="AY105" s="32" t="s">
        <v>63</v>
      </c>
      <c r="AZ105" s="32" t="s">
        <v>63</v>
      </c>
      <c r="BA105" s="32" t="s">
        <v>63</v>
      </c>
      <c r="BB105" s="32" t="s">
        <v>63</v>
      </c>
      <c r="BC105" s="32" t="s">
        <v>73</v>
      </c>
      <c r="BD105" s="32"/>
      <c r="BE105" s="32" t="s">
        <v>73</v>
      </c>
      <c r="BF105" s="32"/>
      <c r="BG105" s="32"/>
      <c r="BH105" s="32"/>
      <c r="BI105" s="32"/>
      <c r="BJ105" s="32"/>
      <c r="BK105" s="32"/>
      <c r="BL105" s="32"/>
    </row>
    <row r="106" spans="1:64" x14ac:dyDescent="0.25">
      <c r="A106" s="57">
        <v>45574.499924594907</v>
      </c>
      <c r="B106" s="32" t="s">
        <v>1093</v>
      </c>
      <c r="C106" s="58" t="s">
        <v>1094</v>
      </c>
      <c r="D106" s="59">
        <v>100</v>
      </c>
      <c r="E106" s="59">
        <v>0.38</v>
      </c>
      <c r="F106" s="32" t="s">
        <v>114</v>
      </c>
      <c r="G106" s="32" t="s">
        <v>76</v>
      </c>
      <c r="H106" s="32" t="s">
        <v>846</v>
      </c>
      <c r="I106" s="32" t="s">
        <v>63</v>
      </c>
      <c r="J106" s="32" t="s">
        <v>64</v>
      </c>
      <c r="K106" s="32" t="s">
        <v>64</v>
      </c>
      <c r="L106" s="32" t="s">
        <v>64</v>
      </c>
      <c r="M106" s="32" t="s">
        <v>84</v>
      </c>
      <c r="N106" s="32" t="s">
        <v>64</v>
      </c>
      <c r="O106" s="32" t="s">
        <v>64</v>
      </c>
      <c r="P106" s="32" t="s">
        <v>84</v>
      </c>
      <c r="Q106" s="32" t="s">
        <v>64</v>
      </c>
      <c r="R106" s="32" t="s">
        <v>64</v>
      </c>
      <c r="S106" s="32" t="s">
        <v>64</v>
      </c>
      <c r="T106" s="32" t="s">
        <v>64</v>
      </c>
      <c r="U106" s="32" t="s">
        <v>64</v>
      </c>
      <c r="V106" s="32" t="s">
        <v>64</v>
      </c>
      <c r="W106" s="32" t="s">
        <v>64</v>
      </c>
      <c r="X106" s="32" t="s">
        <v>64</v>
      </c>
      <c r="Y106" s="32" t="s">
        <v>64</v>
      </c>
      <c r="Z106" s="32" t="s">
        <v>65</v>
      </c>
      <c r="AA106" s="32" t="s">
        <v>65</v>
      </c>
      <c r="AB106" s="32" t="s">
        <v>65</v>
      </c>
      <c r="AC106" s="32" t="s">
        <v>65</v>
      </c>
      <c r="AD106" s="32" t="s">
        <v>65</v>
      </c>
      <c r="AE106" s="32" t="s">
        <v>65</v>
      </c>
      <c r="AF106" s="32" t="s">
        <v>65</v>
      </c>
      <c r="AG106" s="32" t="s">
        <v>65</v>
      </c>
      <c r="AH106" s="32" t="s">
        <v>66</v>
      </c>
      <c r="AI106" s="32" t="s">
        <v>79</v>
      </c>
      <c r="AJ106" s="32" t="s">
        <v>65</v>
      </c>
      <c r="AK106" s="32" t="s">
        <v>66</v>
      </c>
      <c r="AL106" s="32" t="s">
        <v>65</v>
      </c>
      <c r="AM106" s="32" t="s">
        <v>65</v>
      </c>
      <c r="AN106" s="32" t="s">
        <v>66</v>
      </c>
      <c r="AO106" s="32" t="s">
        <v>65</v>
      </c>
      <c r="AP106" s="32" t="s">
        <v>67</v>
      </c>
      <c r="AQ106" s="32" t="s">
        <v>80</v>
      </c>
      <c r="AR106" s="32" t="s">
        <v>63</v>
      </c>
      <c r="AS106" s="32" t="s">
        <v>68</v>
      </c>
      <c r="AT106" s="32" t="s">
        <v>87</v>
      </c>
      <c r="AU106" s="32" t="s">
        <v>70</v>
      </c>
      <c r="AV106" s="32" t="s">
        <v>71</v>
      </c>
      <c r="AW106" s="32" t="s">
        <v>73</v>
      </c>
      <c r="AX106" s="32" t="s">
        <v>72</v>
      </c>
      <c r="AY106" s="32" t="s">
        <v>63</v>
      </c>
      <c r="AZ106" s="32" t="s">
        <v>63</v>
      </c>
      <c r="BA106" s="32" t="s">
        <v>73</v>
      </c>
      <c r="BB106" s="32" t="s">
        <v>73</v>
      </c>
      <c r="BC106" s="32" t="s">
        <v>73</v>
      </c>
      <c r="BD106" s="32"/>
      <c r="BE106" s="32" t="s">
        <v>73</v>
      </c>
      <c r="BF106" s="32"/>
      <c r="BG106" s="32"/>
      <c r="BH106" s="32"/>
      <c r="BI106" s="32"/>
      <c r="BJ106" s="32"/>
      <c r="BK106" s="32"/>
      <c r="BL106" s="32"/>
    </row>
    <row r="107" spans="1:64" x14ac:dyDescent="0.25">
      <c r="A107" s="57">
        <v>45574.503740810185</v>
      </c>
      <c r="B107" s="32" t="s">
        <v>1095</v>
      </c>
      <c r="C107" s="58" t="s">
        <v>1096</v>
      </c>
      <c r="D107" s="59">
        <v>100</v>
      </c>
      <c r="E107" s="59">
        <v>0.46</v>
      </c>
      <c r="F107" s="32" t="s">
        <v>114</v>
      </c>
      <c r="G107" s="32" t="s">
        <v>539</v>
      </c>
      <c r="H107" s="32" t="s">
        <v>846</v>
      </c>
      <c r="I107" s="32" t="s">
        <v>63</v>
      </c>
      <c r="J107" s="32" t="s">
        <v>78</v>
      </c>
      <c r="K107" s="32" t="s">
        <v>78</v>
      </c>
      <c r="L107" s="32" t="s">
        <v>78</v>
      </c>
      <c r="M107" s="32" t="s">
        <v>78</v>
      </c>
      <c r="N107" s="32" t="s">
        <v>64</v>
      </c>
      <c r="O107" s="32" t="s">
        <v>78</v>
      </c>
      <c r="P107" s="32" t="s">
        <v>78</v>
      </c>
      <c r="Q107" s="32" t="s">
        <v>78</v>
      </c>
      <c r="R107" s="32" t="s">
        <v>64</v>
      </c>
      <c r="S107" s="32" t="s">
        <v>64</v>
      </c>
      <c r="T107" s="32" t="s">
        <v>78</v>
      </c>
      <c r="U107" s="32" t="s">
        <v>78</v>
      </c>
      <c r="V107" s="32" t="s">
        <v>64</v>
      </c>
      <c r="W107" s="32" t="s">
        <v>78</v>
      </c>
      <c r="X107" s="32" t="s">
        <v>64</v>
      </c>
      <c r="Y107" s="32" t="s">
        <v>78</v>
      </c>
      <c r="Z107" s="32" t="s">
        <v>79</v>
      </c>
      <c r="AA107" s="32" t="s">
        <v>79</v>
      </c>
      <c r="AB107" s="32" t="s">
        <v>66</v>
      </c>
      <c r="AC107" s="32" t="s">
        <v>79</v>
      </c>
      <c r="AD107" s="32" t="s">
        <v>79</v>
      </c>
      <c r="AE107" s="32" t="s">
        <v>66</v>
      </c>
      <c r="AF107" s="32" t="s">
        <v>66</v>
      </c>
      <c r="AG107" s="32" t="s">
        <v>66</v>
      </c>
      <c r="AH107" s="32" t="s">
        <v>66</v>
      </c>
      <c r="AI107" s="32" t="s">
        <v>66</v>
      </c>
      <c r="AJ107" s="32" t="s">
        <v>66</v>
      </c>
      <c r="AK107" s="32" t="s">
        <v>66</v>
      </c>
      <c r="AL107" s="32" t="s">
        <v>79</v>
      </c>
      <c r="AM107" s="32" t="s">
        <v>65</v>
      </c>
      <c r="AN107" s="32" t="s">
        <v>66</v>
      </c>
      <c r="AO107" s="32" t="s">
        <v>66</v>
      </c>
      <c r="AP107" s="32" t="s">
        <v>67</v>
      </c>
      <c r="AQ107" s="32" t="s">
        <v>67</v>
      </c>
      <c r="AR107" s="32" t="s">
        <v>63</v>
      </c>
      <c r="AS107" s="32" t="s">
        <v>97</v>
      </c>
      <c r="AT107" s="32" t="s">
        <v>87</v>
      </c>
      <c r="AU107" s="32" t="s">
        <v>85</v>
      </c>
      <c r="AV107" s="32" t="s">
        <v>132</v>
      </c>
      <c r="AW107" s="32" t="s">
        <v>73</v>
      </c>
      <c r="AX107" s="32" t="s">
        <v>72</v>
      </c>
      <c r="AY107" s="32" t="s">
        <v>73</v>
      </c>
      <c r="AZ107" s="32" t="s">
        <v>72</v>
      </c>
      <c r="BA107" s="32" t="s">
        <v>72</v>
      </c>
      <c r="BB107" s="32" t="s">
        <v>73</v>
      </c>
      <c r="BC107" s="32" t="s">
        <v>73</v>
      </c>
      <c r="BD107" s="32"/>
      <c r="BE107" s="32" t="s">
        <v>73</v>
      </c>
      <c r="BF107" s="32" t="s">
        <v>271</v>
      </c>
      <c r="BG107" s="32"/>
      <c r="BH107" s="32"/>
      <c r="BI107" s="32"/>
      <c r="BJ107" s="32"/>
      <c r="BK107" s="32"/>
      <c r="BL107" s="32"/>
    </row>
    <row r="108" spans="1:64" x14ac:dyDescent="0.25">
      <c r="A108" s="57">
        <v>45574.503906909726</v>
      </c>
      <c r="B108" s="32" t="s">
        <v>1097</v>
      </c>
      <c r="C108" s="58" t="s">
        <v>1098</v>
      </c>
      <c r="D108" s="59">
        <v>29.46</v>
      </c>
      <c r="E108" s="59">
        <v>0.17</v>
      </c>
      <c r="F108" s="32" t="s">
        <v>114</v>
      </c>
      <c r="G108" s="32" t="s">
        <v>76</v>
      </c>
      <c r="H108" s="32" t="s">
        <v>922</v>
      </c>
      <c r="I108" s="32" t="s">
        <v>63</v>
      </c>
      <c r="J108" s="32" t="s">
        <v>64</v>
      </c>
      <c r="K108" s="32" t="s">
        <v>84</v>
      </c>
      <c r="L108" s="32" t="s">
        <v>64</v>
      </c>
      <c r="M108" s="32" t="s">
        <v>84</v>
      </c>
      <c r="N108" s="32" t="s">
        <v>64</v>
      </c>
      <c r="O108" s="32" t="s">
        <v>84</v>
      </c>
      <c r="P108" s="32" t="s">
        <v>84</v>
      </c>
      <c r="Q108" s="32" t="s">
        <v>64</v>
      </c>
      <c r="R108" s="32" t="s">
        <v>64</v>
      </c>
      <c r="S108" s="32" t="s">
        <v>64</v>
      </c>
      <c r="T108" s="32" t="s">
        <v>64</v>
      </c>
      <c r="U108" s="32" t="s">
        <v>78</v>
      </c>
      <c r="V108" s="32" t="s">
        <v>64</v>
      </c>
      <c r="W108" s="32" t="s">
        <v>78</v>
      </c>
      <c r="X108" s="32" t="s">
        <v>84</v>
      </c>
      <c r="Y108" s="32" t="s">
        <v>64</v>
      </c>
      <c r="Z108" s="32" t="s">
        <v>65</v>
      </c>
      <c r="AA108" s="32" t="s">
        <v>66</v>
      </c>
      <c r="AB108" s="32" t="s">
        <v>65</v>
      </c>
      <c r="AC108" s="32" t="s">
        <v>65</v>
      </c>
      <c r="AD108" s="32" t="s">
        <v>65</v>
      </c>
      <c r="AE108" s="32" t="s">
        <v>66</v>
      </c>
      <c r="AF108" s="32" t="s">
        <v>66</v>
      </c>
      <c r="AG108" s="32" t="s">
        <v>66</v>
      </c>
      <c r="AH108" s="32" t="s">
        <v>66</v>
      </c>
      <c r="AI108" s="32" t="s">
        <v>79</v>
      </c>
      <c r="AJ108" s="32" t="s">
        <v>66</v>
      </c>
      <c r="AK108" s="32" t="s">
        <v>66</v>
      </c>
      <c r="AL108" s="32" t="s">
        <v>79</v>
      </c>
      <c r="AM108" s="32" t="s">
        <v>66</v>
      </c>
      <c r="AN108" s="32" t="s">
        <v>66</v>
      </c>
      <c r="AO108" s="32" t="s">
        <v>66</v>
      </c>
      <c r="AP108" s="32" t="s">
        <v>67</v>
      </c>
      <c r="AQ108" s="32" t="s">
        <v>67</v>
      </c>
      <c r="AR108" s="32" t="s">
        <v>63</v>
      </c>
      <c r="AS108" s="32" t="s">
        <v>320</v>
      </c>
      <c r="AT108" s="32" t="s">
        <v>87</v>
      </c>
      <c r="AU108" s="32" t="s">
        <v>70</v>
      </c>
      <c r="AV108" s="32" t="s">
        <v>71</v>
      </c>
      <c r="AW108" s="32" t="s">
        <v>72</v>
      </c>
      <c r="AX108" s="32" t="s">
        <v>73</v>
      </c>
      <c r="AY108" s="32" t="s">
        <v>73</v>
      </c>
      <c r="AZ108" s="32" t="s">
        <v>72</v>
      </c>
      <c r="BA108" s="32" t="s">
        <v>72</v>
      </c>
      <c r="BB108" s="32" t="s">
        <v>73</v>
      </c>
      <c r="BC108" s="32" t="s">
        <v>73</v>
      </c>
      <c r="BD108" s="32"/>
      <c r="BE108" s="32" t="s">
        <v>73</v>
      </c>
      <c r="BF108" s="32"/>
      <c r="BG108" s="32"/>
      <c r="BH108" s="32"/>
      <c r="BI108" s="32"/>
      <c r="BJ108" s="32"/>
      <c r="BK108" s="32"/>
      <c r="BL108" s="32"/>
    </row>
    <row r="109" spans="1:64" x14ac:dyDescent="0.25">
      <c r="D109" s="56"/>
      <c r="E109" s="56"/>
    </row>
    <row r="110" spans="1:64" x14ac:dyDescent="0.25">
      <c r="D110" s="56"/>
      <c r="E110" s="56"/>
    </row>
    <row r="111" spans="1:64" x14ac:dyDescent="0.25">
      <c r="D111" s="56"/>
      <c r="E111" s="56"/>
    </row>
    <row r="112" spans="1:64" x14ac:dyDescent="0.25">
      <c r="D112" s="56"/>
      <c r="E112" s="56"/>
    </row>
    <row r="113" spans="4:5" x14ac:dyDescent="0.25">
      <c r="D113" s="56"/>
      <c r="E113" s="56"/>
    </row>
    <row r="114" spans="4:5" x14ac:dyDescent="0.25">
      <c r="D114" s="56"/>
      <c r="E114" s="56"/>
    </row>
    <row r="115" spans="4:5" x14ac:dyDescent="0.25">
      <c r="D115" s="56"/>
      <c r="E115" s="56"/>
    </row>
    <row r="116" spans="4:5" x14ac:dyDescent="0.25">
      <c r="D116" s="56"/>
      <c r="E116" s="56"/>
    </row>
    <row r="117" spans="4:5" x14ac:dyDescent="0.25">
      <c r="D117" s="56"/>
      <c r="E117" s="56"/>
    </row>
    <row r="118" spans="4:5" x14ac:dyDescent="0.25">
      <c r="D118" s="56"/>
      <c r="E118" s="56"/>
    </row>
    <row r="119" spans="4:5" x14ac:dyDescent="0.25">
      <c r="D119" s="56"/>
      <c r="E119" s="56"/>
    </row>
    <row r="120" spans="4:5" x14ac:dyDescent="0.25">
      <c r="D120" s="56"/>
      <c r="E120" s="56"/>
    </row>
    <row r="121" spans="4:5" x14ac:dyDescent="0.25">
      <c r="D121" s="56"/>
      <c r="E121" s="56"/>
    </row>
    <row r="122" spans="4:5" x14ac:dyDescent="0.25">
      <c r="D122" s="56"/>
      <c r="E122" s="56"/>
    </row>
    <row r="123" spans="4:5" x14ac:dyDescent="0.25">
      <c r="D123" s="56"/>
      <c r="E123" s="56"/>
    </row>
    <row r="124" spans="4:5" x14ac:dyDescent="0.25">
      <c r="D124" s="56"/>
      <c r="E124" s="56"/>
    </row>
    <row r="125" spans="4:5" x14ac:dyDescent="0.25">
      <c r="D125" s="56"/>
      <c r="E125" s="56"/>
    </row>
    <row r="126" spans="4:5" x14ac:dyDescent="0.25">
      <c r="D126" s="56"/>
      <c r="E126" s="56"/>
    </row>
    <row r="127" spans="4:5" x14ac:dyDescent="0.25">
      <c r="D127" s="56"/>
      <c r="E127" s="56"/>
    </row>
    <row r="128" spans="4:5" x14ac:dyDescent="0.25">
      <c r="D128" s="56"/>
      <c r="E128" s="56"/>
    </row>
    <row r="129" spans="4:5" x14ac:dyDescent="0.25">
      <c r="D129" s="56"/>
      <c r="E129" s="56"/>
    </row>
    <row r="130" spans="4:5" x14ac:dyDescent="0.25">
      <c r="D130" s="56"/>
      <c r="E130" s="56"/>
    </row>
    <row r="131" spans="4:5" x14ac:dyDescent="0.25">
      <c r="D131" s="56"/>
      <c r="E131" s="56"/>
    </row>
    <row r="132" spans="4:5" x14ac:dyDescent="0.25">
      <c r="D132" s="56"/>
      <c r="E132" s="56"/>
    </row>
    <row r="133" spans="4:5" x14ac:dyDescent="0.25">
      <c r="D133" s="56"/>
      <c r="E133" s="56"/>
    </row>
    <row r="134" spans="4:5" x14ac:dyDescent="0.25">
      <c r="D134" s="56"/>
      <c r="E134" s="56"/>
    </row>
    <row r="135" spans="4:5" x14ac:dyDescent="0.25">
      <c r="D135" s="56"/>
      <c r="E135" s="56"/>
    </row>
    <row r="136" spans="4:5" x14ac:dyDescent="0.25">
      <c r="D136" s="56"/>
      <c r="E136" s="56"/>
    </row>
    <row r="137" spans="4:5" x14ac:dyDescent="0.25">
      <c r="D137" s="56"/>
      <c r="E137" s="56"/>
    </row>
    <row r="138" spans="4:5" x14ac:dyDescent="0.25">
      <c r="D138" s="56"/>
      <c r="E138" s="56"/>
    </row>
    <row r="139" spans="4:5" x14ac:dyDescent="0.25">
      <c r="D139" s="56"/>
      <c r="E139" s="56"/>
    </row>
    <row r="140" spans="4:5" x14ac:dyDescent="0.25">
      <c r="D140" s="56"/>
      <c r="E140" s="56"/>
    </row>
    <row r="141" spans="4:5" x14ac:dyDescent="0.25">
      <c r="D141" s="56"/>
      <c r="E141" s="56"/>
    </row>
    <row r="142" spans="4:5" x14ac:dyDescent="0.25">
      <c r="D142" s="56"/>
      <c r="E142" s="56"/>
    </row>
    <row r="143" spans="4:5" x14ac:dyDescent="0.25">
      <c r="D143" s="56"/>
      <c r="E143" s="56"/>
    </row>
    <row r="144" spans="4:5" x14ac:dyDescent="0.25">
      <c r="D144" s="56"/>
      <c r="E144" s="56"/>
    </row>
    <row r="145" spans="4:5" x14ac:dyDescent="0.25">
      <c r="D145" s="56"/>
      <c r="E145" s="56"/>
    </row>
    <row r="146" spans="4:5" x14ac:dyDescent="0.25">
      <c r="D146" s="56"/>
      <c r="E146" s="56"/>
    </row>
    <row r="147" spans="4:5" x14ac:dyDescent="0.25">
      <c r="D147" s="56"/>
      <c r="E147" s="56"/>
    </row>
    <row r="148" spans="4:5" x14ac:dyDescent="0.25">
      <c r="D148" s="56"/>
      <c r="E148" s="56"/>
    </row>
    <row r="149" spans="4:5" x14ac:dyDescent="0.25">
      <c r="D149" s="56"/>
      <c r="E149" s="56"/>
    </row>
    <row r="150" spans="4:5" x14ac:dyDescent="0.25">
      <c r="D150" s="56"/>
      <c r="E150" s="56"/>
    </row>
    <row r="151" spans="4:5" x14ac:dyDescent="0.25">
      <c r="D151" s="56"/>
      <c r="E151" s="56"/>
    </row>
    <row r="152" spans="4:5" x14ac:dyDescent="0.25">
      <c r="D152" s="56"/>
      <c r="E152" s="56"/>
    </row>
    <row r="153" spans="4:5" x14ac:dyDescent="0.25">
      <c r="D153" s="56"/>
      <c r="E153" s="56"/>
    </row>
    <row r="154" spans="4:5" x14ac:dyDescent="0.25">
      <c r="D154" s="56"/>
      <c r="E154" s="56"/>
    </row>
    <row r="155" spans="4:5" x14ac:dyDescent="0.25">
      <c r="D155" s="56"/>
      <c r="E155" s="56"/>
    </row>
    <row r="156" spans="4:5" x14ac:dyDescent="0.25">
      <c r="D156" s="56"/>
      <c r="E156" s="56"/>
    </row>
    <row r="157" spans="4:5" x14ac:dyDescent="0.25">
      <c r="D157" s="56"/>
      <c r="E157" s="56"/>
    </row>
    <row r="158" spans="4:5" x14ac:dyDescent="0.25">
      <c r="D158" s="56"/>
      <c r="E158" s="56"/>
    </row>
    <row r="159" spans="4:5" x14ac:dyDescent="0.25">
      <c r="D159" s="56"/>
      <c r="E159" s="56"/>
    </row>
    <row r="160" spans="4:5" x14ac:dyDescent="0.25">
      <c r="D160" s="56"/>
      <c r="E160" s="56"/>
    </row>
    <row r="161" spans="4:5" x14ac:dyDescent="0.25">
      <c r="D161" s="56"/>
      <c r="E161" s="56"/>
    </row>
    <row r="162" spans="4:5" x14ac:dyDescent="0.25">
      <c r="D162" s="56"/>
      <c r="E162" s="56"/>
    </row>
    <row r="163" spans="4:5" x14ac:dyDescent="0.25">
      <c r="D163" s="56"/>
      <c r="E163" s="56"/>
    </row>
    <row r="164" spans="4:5" x14ac:dyDescent="0.25">
      <c r="D164" s="56"/>
      <c r="E164" s="56"/>
    </row>
    <row r="165" spans="4:5" x14ac:dyDescent="0.25">
      <c r="D165" s="56"/>
      <c r="E165" s="56"/>
    </row>
    <row r="166" spans="4:5" x14ac:dyDescent="0.25">
      <c r="D166" s="56"/>
      <c r="E166" s="56"/>
    </row>
    <row r="167" spans="4:5" x14ac:dyDescent="0.25">
      <c r="D167" s="56"/>
      <c r="E167" s="56"/>
    </row>
    <row r="168" spans="4:5" x14ac:dyDescent="0.25">
      <c r="D168" s="56"/>
      <c r="E168" s="56"/>
    </row>
    <row r="169" spans="4:5" x14ac:dyDescent="0.25">
      <c r="D169" s="56"/>
      <c r="E169" s="56"/>
    </row>
    <row r="170" spans="4:5" x14ac:dyDescent="0.25">
      <c r="D170" s="56"/>
      <c r="E170" s="56"/>
    </row>
    <row r="171" spans="4:5" x14ac:dyDescent="0.25">
      <c r="D171" s="56"/>
      <c r="E171" s="56"/>
    </row>
    <row r="172" spans="4:5" x14ac:dyDescent="0.25">
      <c r="D172" s="56"/>
      <c r="E172" s="56"/>
    </row>
    <row r="173" spans="4:5" x14ac:dyDescent="0.25">
      <c r="D173" s="56"/>
      <c r="E173" s="56"/>
    </row>
    <row r="174" spans="4:5" x14ac:dyDescent="0.25">
      <c r="D174" s="56"/>
      <c r="E174" s="56"/>
    </row>
    <row r="175" spans="4:5" x14ac:dyDescent="0.25">
      <c r="D175" s="56"/>
      <c r="E175" s="56"/>
    </row>
    <row r="176" spans="4:5" x14ac:dyDescent="0.25">
      <c r="D176" s="56"/>
      <c r="E176" s="56"/>
    </row>
    <row r="177" spans="4:5" x14ac:dyDescent="0.25">
      <c r="D177" s="56"/>
      <c r="E177" s="56"/>
    </row>
    <row r="178" spans="4:5" x14ac:dyDescent="0.25">
      <c r="D178" s="56"/>
      <c r="E178" s="56"/>
    </row>
    <row r="179" spans="4:5" x14ac:dyDescent="0.25">
      <c r="D179" s="56"/>
      <c r="E179" s="56"/>
    </row>
    <row r="180" spans="4:5" x14ac:dyDescent="0.25">
      <c r="D180" s="56"/>
      <c r="E180" s="56"/>
    </row>
    <row r="181" spans="4:5" x14ac:dyDescent="0.25">
      <c r="D181" s="56"/>
      <c r="E181" s="56"/>
    </row>
    <row r="182" spans="4:5" x14ac:dyDescent="0.25">
      <c r="D182" s="56"/>
      <c r="E182" s="56"/>
    </row>
    <row r="183" spans="4:5" x14ac:dyDescent="0.25">
      <c r="D183" s="56"/>
      <c r="E183" s="56"/>
    </row>
    <row r="184" spans="4:5" x14ac:dyDescent="0.25">
      <c r="D184" s="56"/>
      <c r="E184" s="56"/>
    </row>
    <row r="185" spans="4:5" x14ac:dyDescent="0.25">
      <c r="D185" s="56"/>
      <c r="E185" s="56"/>
    </row>
    <row r="186" spans="4:5" x14ac:dyDescent="0.25">
      <c r="D186" s="56"/>
      <c r="E186" s="56"/>
    </row>
    <row r="187" spans="4:5" x14ac:dyDescent="0.25">
      <c r="D187" s="56"/>
      <c r="E187" s="56"/>
    </row>
    <row r="188" spans="4:5" x14ac:dyDescent="0.25">
      <c r="D188" s="56"/>
      <c r="E188" s="56"/>
    </row>
    <row r="189" spans="4:5" x14ac:dyDescent="0.25">
      <c r="D189" s="56"/>
      <c r="E189" s="56"/>
    </row>
    <row r="190" spans="4:5" x14ac:dyDescent="0.25">
      <c r="D190" s="56"/>
      <c r="E190" s="56"/>
    </row>
    <row r="191" spans="4:5" x14ac:dyDescent="0.25">
      <c r="D191" s="56"/>
      <c r="E191" s="56"/>
    </row>
    <row r="192" spans="4:5" x14ac:dyDescent="0.25">
      <c r="D192" s="56"/>
      <c r="E192" s="56"/>
    </row>
    <row r="193" spans="4:5" x14ac:dyDescent="0.25">
      <c r="D193" s="56"/>
      <c r="E193" s="56"/>
    </row>
    <row r="194" spans="4:5" x14ac:dyDescent="0.25">
      <c r="D194" s="56"/>
      <c r="E194" s="56"/>
    </row>
    <row r="195" spans="4:5" x14ac:dyDescent="0.25">
      <c r="D195" s="56"/>
      <c r="E195" s="56"/>
    </row>
    <row r="196" spans="4:5" x14ac:dyDescent="0.25">
      <c r="D196" s="56"/>
      <c r="E196" s="56"/>
    </row>
    <row r="197" spans="4:5" x14ac:dyDescent="0.25">
      <c r="D197" s="56"/>
      <c r="E197" s="56"/>
    </row>
    <row r="198" spans="4:5" x14ac:dyDescent="0.25">
      <c r="D198" s="56"/>
      <c r="E198" s="56"/>
    </row>
    <row r="199" spans="4:5" x14ac:dyDescent="0.25">
      <c r="D199" s="56"/>
      <c r="E199" s="56"/>
    </row>
    <row r="200" spans="4:5" x14ac:dyDescent="0.25">
      <c r="D200" s="56"/>
      <c r="E200" s="56"/>
    </row>
    <row r="201" spans="4:5" x14ac:dyDescent="0.25">
      <c r="D201" s="56"/>
      <c r="E201" s="56"/>
    </row>
    <row r="202" spans="4:5" x14ac:dyDescent="0.25">
      <c r="D202" s="56"/>
      <c r="E202" s="56"/>
    </row>
    <row r="203" spans="4:5" x14ac:dyDescent="0.25">
      <c r="D203" s="56"/>
      <c r="E203" s="56"/>
    </row>
    <row r="204" spans="4:5" x14ac:dyDescent="0.25">
      <c r="D204" s="56"/>
      <c r="E204" s="56"/>
    </row>
    <row r="205" spans="4:5" x14ac:dyDescent="0.25">
      <c r="D205" s="56"/>
      <c r="E205" s="56"/>
    </row>
    <row r="206" spans="4:5" x14ac:dyDescent="0.25">
      <c r="D206" s="56"/>
      <c r="E206" s="56"/>
    </row>
    <row r="207" spans="4:5" x14ac:dyDescent="0.25">
      <c r="D207" s="56"/>
      <c r="E207" s="56"/>
    </row>
    <row r="208" spans="4:5" x14ac:dyDescent="0.25">
      <c r="D208" s="56"/>
      <c r="E208" s="56"/>
    </row>
    <row r="209" spans="4:5" x14ac:dyDescent="0.25">
      <c r="D209" s="56"/>
      <c r="E209" s="56"/>
    </row>
    <row r="210" spans="4:5" x14ac:dyDescent="0.25">
      <c r="D210" s="56"/>
      <c r="E210" s="56"/>
    </row>
    <row r="211" spans="4:5" x14ac:dyDescent="0.25">
      <c r="D211" s="56"/>
      <c r="E211" s="56"/>
    </row>
    <row r="212" spans="4:5" x14ac:dyDescent="0.25">
      <c r="D212" s="56"/>
      <c r="E212" s="56"/>
    </row>
    <row r="213" spans="4:5" x14ac:dyDescent="0.25">
      <c r="D213" s="56"/>
      <c r="E213" s="56"/>
    </row>
    <row r="214" spans="4:5" x14ac:dyDescent="0.25">
      <c r="D214" s="56"/>
      <c r="E214" s="56"/>
    </row>
    <row r="215" spans="4:5" x14ac:dyDescent="0.25">
      <c r="D215" s="56"/>
      <c r="E215" s="56"/>
    </row>
    <row r="216" spans="4:5" x14ac:dyDescent="0.25">
      <c r="D216" s="56"/>
      <c r="E216" s="56"/>
    </row>
    <row r="217" spans="4:5" x14ac:dyDescent="0.25">
      <c r="D217" s="56"/>
      <c r="E217" s="56"/>
    </row>
    <row r="218" spans="4:5" x14ac:dyDescent="0.25">
      <c r="D218" s="56"/>
      <c r="E218" s="56"/>
    </row>
    <row r="219" spans="4:5" x14ac:dyDescent="0.25">
      <c r="D219" s="56"/>
      <c r="E219" s="56"/>
    </row>
    <row r="220" spans="4:5" x14ac:dyDescent="0.25">
      <c r="D220" s="56"/>
      <c r="E220" s="56"/>
    </row>
    <row r="221" spans="4:5" x14ac:dyDescent="0.25">
      <c r="D221" s="56"/>
      <c r="E221" s="56"/>
    </row>
    <row r="222" spans="4:5" x14ac:dyDescent="0.25">
      <c r="D222" s="56"/>
      <c r="E222" s="56"/>
    </row>
    <row r="223" spans="4:5" x14ac:dyDescent="0.25">
      <c r="D223" s="56"/>
      <c r="E223" s="56"/>
    </row>
    <row r="224" spans="4:5" x14ac:dyDescent="0.25">
      <c r="D224" s="56"/>
      <c r="E224" s="56"/>
    </row>
    <row r="225" spans="4:5" x14ac:dyDescent="0.25">
      <c r="D225" s="56"/>
      <c r="E225" s="56"/>
    </row>
    <row r="226" spans="4:5" x14ac:dyDescent="0.25">
      <c r="D226" s="56"/>
      <c r="E226" s="56"/>
    </row>
    <row r="227" spans="4:5" x14ac:dyDescent="0.25">
      <c r="D227" s="56"/>
      <c r="E227" s="56"/>
    </row>
    <row r="228" spans="4:5" x14ac:dyDescent="0.25">
      <c r="D228" s="56"/>
      <c r="E228" s="56"/>
    </row>
    <row r="229" spans="4:5" x14ac:dyDescent="0.25">
      <c r="D229" s="56"/>
      <c r="E229" s="56"/>
    </row>
    <row r="230" spans="4:5" x14ac:dyDescent="0.25">
      <c r="D230" s="56"/>
      <c r="E230" s="56"/>
    </row>
    <row r="231" spans="4:5" x14ac:dyDescent="0.25">
      <c r="D231" s="56"/>
      <c r="E231" s="56"/>
    </row>
    <row r="232" spans="4:5" x14ac:dyDescent="0.25">
      <c r="D232" s="56"/>
      <c r="E232" s="56"/>
    </row>
    <row r="233" spans="4:5" x14ac:dyDescent="0.25">
      <c r="D233" s="56"/>
      <c r="E233" s="56"/>
    </row>
    <row r="234" spans="4:5" x14ac:dyDescent="0.25">
      <c r="D234" s="56"/>
      <c r="E234" s="56"/>
    </row>
    <row r="235" spans="4:5" x14ac:dyDescent="0.25">
      <c r="D235" s="56"/>
      <c r="E235" s="56"/>
    </row>
    <row r="236" spans="4:5" x14ac:dyDescent="0.25">
      <c r="D236" s="56"/>
      <c r="E236" s="56"/>
    </row>
    <row r="237" spans="4:5" x14ac:dyDescent="0.25">
      <c r="D237" s="56"/>
      <c r="E237" s="56"/>
    </row>
    <row r="238" spans="4:5" x14ac:dyDescent="0.25">
      <c r="D238" s="56"/>
      <c r="E238" s="56"/>
    </row>
    <row r="239" spans="4:5" x14ac:dyDescent="0.25">
      <c r="D239" s="56"/>
      <c r="E239" s="56"/>
    </row>
    <row r="240" spans="4:5" x14ac:dyDescent="0.25">
      <c r="D240" s="56"/>
      <c r="E240" s="56"/>
    </row>
    <row r="241" spans="4:5" x14ac:dyDescent="0.25">
      <c r="D241" s="56"/>
      <c r="E241" s="56"/>
    </row>
    <row r="242" spans="4:5" x14ac:dyDescent="0.25">
      <c r="D242" s="56"/>
      <c r="E242" s="56"/>
    </row>
    <row r="243" spans="4:5" x14ac:dyDescent="0.25">
      <c r="D243" s="56"/>
      <c r="E243" s="56"/>
    </row>
    <row r="244" spans="4:5" x14ac:dyDescent="0.25">
      <c r="D244" s="56"/>
      <c r="E244" s="56"/>
    </row>
    <row r="245" spans="4:5" x14ac:dyDescent="0.25">
      <c r="D245" s="56"/>
      <c r="E245" s="56"/>
    </row>
    <row r="246" spans="4:5" x14ac:dyDescent="0.25">
      <c r="D246" s="56"/>
      <c r="E246" s="56"/>
    </row>
    <row r="247" spans="4:5" x14ac:dyDescent="0.25">
      <c r="D247" s="56"/>
      <c r="E247" s="56"/>
    </row>
    <row r="248" spans="4:5" x14ac:dyDescent="0.25">
      <c r="D248" s="56"/>
      <c r="E248" s="56"/>
    </row>
    <row r="249" spans="4:5" x14ac:dyDescent="0.25">
      <c r="D249" s="56"/>
      <c r="E249" s="56"/>
    </row>
    <row r="250" spans="4:5" x14ac:dyDescent="0.25">
      <c r="D250" s="56"/>
      <c r="E250" s="56"/>
    </row>
    <row r="251" spans="4:5" x14ac:dyDescent="0.25">
      <c r="D251" s="56"/>
      <c r="E251" s="56"/>
    </row>
    <row r="252" spans="4:5" x14ac:dyDescent="0.25">
      <c r="D252" s="56"/>
      <c r="E252" s="56"/>
    </row>
    <row r="253" spans="4:5" x14ac:dyDescent="0.25">
      <c r="D253" s="56"/>
      <c r="E253" s="56"/>
    </row>
    <row r="254" spans="4:5" x14ac:dyDescent="0.25">
      <c r="D254" s="56"/>
      <c r="E254" s="56"/>
    </row>
    <row r="255" spans="4:5" x14ac:dyDescent="0.25">
      <c r="D255" s="56"/>
      <c r="E255" s="56"/>
    </row>
    <row r="256" spans="4:5" x14ac:dyDescent="0.25">
      <c r="D256" s="56"/>
      <c r="E256" s="56"/>
    </row>
    <row r="257" spans="4:5" x14ac:dyDescent="0.25">
      <c r="D257" s="56"/>
      <c r="E257" s="56"/>
    </row>
    <row r="258" spans="4:5" x14ac:dyDescent="0.25">
      <c r="D258" s="56"/>
      <c r="E258" s="56"/>
    </row>
    <row r="259" spans="4:5" x14ac:dyDescent="0.25">
      <c r="D259" s="56"/>
      <c r="E259" s="56"/>
    </row>
    <row r="260" spans="4:5" x14ac:dyDescent="0.25">
      <c r="D260" s="56"/>
      <c r="E260" s="56"/>
    </row>
    <row r="261" spans="4:5" x14ac:dyDescent="0.25">
      <c r="D261" s="56"/>
      <c r="E261" s="56"/>
    </row>
    <row r="262" spans="4:5" x14ac:dyDescent="0.25">
      <c r="D262" s="56"/>
      <c r="E262" s="56"/>
    </row>
    <row r="263" spans="4:5" x14ac:dyDescent="0.25">
      <c r="D263" s="56"/>
      <c r="E263" s="56"/>
    </row>
    <row r="264" spans="4:5" x14ac:dyDescent="0.25">
      <c r="D264" s="56"/>
      <c r="E264" s="56"/>
    </row>
    <row r="265" spans="4:5" x14ac:dyDescent="0.25">
      <c r="D265" s="56"/>
      <c r="E265" s="56"/>
    </row>
    <row r="266" spans="4:5" x14ac:dyDescent="0.25">
      <c r="D266" s="56"/>
      <c r="E266" s="56"/>
    </row>
    <row r="267" spans="4:5" x14ac:dyDescent="0.25">
      <c r="D267" s="56"/>
      <c r="E267" s="56"/>
    </row>
    <row r="268" spans="4:5" x14ac:dyDescent="0.25">
      <c r="D268" s="56"/>
      <c r="E268" s="56"/>
    </row>
    <row r="269" spans="4:5" x14ac:dyDescent="0.25">
      <c r="D269" s="56"/>
      <c r="E269" s="56"/>
    </row>
    <row r="270" spans="4:5" x14ac:dyDescent="0.25">
      <c r="D270" s="56"/>
      <c r="E270" s="56"/>
    </row>
    <row r="271" spans="4:5" x14ac:dyDescent="0.25">
      <c r="D271" s="56"/>
      <c r="E271" s="56"/>
    </row>
    <row r="272" spans="4:5" x14ac:dyDescent="0.25">
      <c r="D272" s="56"/>
      <c r="E272" s="56"/>
    </row>
    <row r="273" spans="4:5" x14ac:dyDescent="0.25">
      <c r="D273" s="56"/>
      <c r="E273" s="56"/>
    </row>
    <row r="274" spans="4:5" x14ac:dyDescent="0.25">
      <c r="D274" s="56"/>
      <c r="E274" s="56"/>
    </row>
    <row r="275" spans="4:5" x14ac:dyDescent="0.25">
      <c r="D275" s="56"/>
      <c r="E275" s="56"/>
    </row>
    <row r="276" spans="4:5" x14ac:dyDescent="0.25">
      <c r="D276" s="56"/>
      <c r="E276" s="56"/>
    </row>
    <row r="277" spans="4:5" x14ac:dyDescent="0.25">
      <c r="D277" s="56"/>
      <c r="E277" s="56"/>
    </row>
    <row r="278" spans="4:5" x14ac:dyDescent="0.25">
      <c r="D278" s="56"/>
      <c r="E278" s="56"/>
    </row>
    <row r="279" spans="4:5" x14ac:dyDescent="0.25">
      <c r="D279" s="56"/>
      <c r="E279" s="56"/>
    </row>
    <row r="280" spans="4:5" x14ac:dyDescent="0.25">
      <c r="D280" s="56"/>
      <c r="E280" s="56"/>
    </row>
    <row r="281" spans="4:5" x14ac:dyDescent="0.25">
      <c r="D281" s="56"/>
      <c r="E281" s="56"/>
    </row>
    <row r="282" spans="4:5" x14ac:dyDescent="0.25">
      <c r="D282" s="56"/>
      <c r="E282" s="56"/>
    </row>
    <row r="283" spans="4:5" x14ac:dyDescent="0.25">
      <c r="D283" s="56"/>
      <c r="E283" s="56"/>
    </row>
    <row r="284" spans="4:5" x14ac:dyDescent="0.25">
      <c r="D284" s="56"/>
      <c r="E284" s="56"/>
    </row>
    <row r="285" spans="4:5" x14ac:dyDescent="0.25">
      <c r="D285" s="56"/>
      <c r="E285" s="56"/>
    </row>
    <row r="286" spans="4:5" x14ac:dyDescent="0.25">
      <c r="D286" s="56"/>
      <c r="E286" s="56"/>
    </row>
    <row r="287" spans="4:5" x14ac:dyDescent="0.25">
      <c r="D287" s="56"/>
      <c r="E287" s="56"/>
    </row>
    <row r="288" spans="4:5" x14ac:dyDescent="0.25">
      <c r="D288" s="56"/>
      <c r="E288" s="56"/>
    </row>
    <row r="289" spans="4:5" x14ac:dyDescent="0.25">
      <c r="D289" s="56"/>
      <c r="E289" s="56"/>
    </row>
    <row r="290" spans="4:5" x14ac:dyDescent="0.25">
      <c r="D290" s="56"/>
      <c r="E290" s="56"/>
    </row>
    <row r="291" spans="4:5" x14ac:dyDescent="0.25">
      <c r="D291" s="56"/>
      <c r="E291" s="56"/>
    </row>
    <row r="292" spans="4:5" x14ac:dyDescent="0.25">
      <c r="D292" s="56"/>
      <c r="E292" s="56"/>
    </row>
    <row r="293" spans="4:5" x14ac:dyDescent="0.25">
      <c r="D293" s="56"/>
      <c r="E293" s="56"/>
    </row>
    <row r="294" spans="4:5" x14ac:dyDescent="0.25">
      <c r="D294" s="56"/>
      <c r="E294" s="56"/>
    </row>
    <row r="295" spans="4:5" x14ac:dyDescent="0.25">
      <c r="D295" s="56"/>
      <c r="E295" s="56"/>
    </row>
    <row r="296" spans="4:5" x14ac:dyDescent="0.25">
      <c r="D296" s="56"/>
      <c r="E296" s="56"/>
    </row>
    <row r="297" spans="4:5" x14ac:dyDescent="0.25">
      <c r="D297" s="56"/>
      <c r="E297" s="56"/>
    </row>
    <row r="298" spans="4:5" x14ac:dyDescent="0.25">
      <c r="D298" s="56"/>
      <c r="E298" s="56"/>
    </row>
    <row r="299" spans="4:5" x14ac:dyDescent="0.25">
      <c r="D299" s="56"/>
      <c r="E299" s="56"/>
    </row>
    <row r="300" spans="4:5" x14ac:dyDescent="0.25">
      <c r="D300" s="56"/>
      <c r="E300" s="56"/>
    </row>
    <row r="301" spans="4:5" x14ac:dyDescent="0.25">
      <c r="D301" s="56"/>
      <c r="E301" s="56"/>
    </row>
    <row r="302" spans="4:5" x14ac:dyDescent="0.25">
      <c r="D302" s="56"/>
      <c r="E302" s="56"/>
    </row>
    <row r="303" spans="4:5" x14ac:dyDescent="0.25">
      <c r="D303" s="56"/>
      <c r="E303" s="56"/>
    </row>
    <row r="304" spans="4:5" x14ac:dyDescent="0.25">
      <c r="D304" s="56"/>
      <c r="E304" s="56"/>
    </row>
    <row r="305" spans="4:5" x14ac:dyDescent="0.25">
      <c r="D305" s="56"/>
      <c r="E305" s="56"/>
    </row>
    <row r="306" spans="4:5" x14ac:dyDescent="0.25">
      <c r="D306" s="56"/>
      <c r="E306" s="56"/>
    </row>
    <row r="307" spans="4:5" x14ac:dyDescent="0.25">
      <c r="D307" s="56"/>
      <c r="E307" s="56"/>
    </row>
    <row r="308" spans="4:5" x14ac:dyDescent="0.25">
      <c r="D308" s="56"/>
      <c r="E308" s="56"/>
    </row>
    <row r="309" spans="4:5" x14ac:dyDescent="0.25">
      <c r="D309" s="56"/>
      <c r="E309" s="56"/>
    </row>
    <row r="310" spans="4:5" x14ac:dyDescent="0.25">
      <c r="D310" s="56"/>
      <c r="E310" s="56"/>
    </row>
    <row r="311" spans="4:5" x14ac:dyDescent="0.25">
      <c r="D311" s="56"/>
      <c r="E311" s="56"/>
    </row>
    <row r="312" spans="4:5" x14ac:dyDescent="0.25">
      <c r="D312" s="56"/>
      <c r="E312" s="56"/>
    </row>
    <row r="313" spans="4:5" x14ac:dyDescent="0.25">
      <c r="D313" s="56"/>
      <c r="E313" s="56"/>
    </row>
    <row r="314" spans="4:5" x14ac:dyDescent="0.25">
      <c r="D314" s="56"/>
      <c r="E314" s="56"/>
    </row>
    <row r="315" spans="4:5" x14ac:dyDescent="0.25">
      <c r="D315" s="56"/>
      <c r="E315" s="56"/>
    </row>
    <row r="316" spans="4:5" x14ac:dyDescent="0.25">
      <c r="D316" s="56"/>
      <c r="E316" s="56"/>
    </row>
    <row r="317" spans="4:5" x14ac:dyDescent="0.25">
      <c r="D317" s="56"/>
      <c r="E317" s="56"/>
    </row>
    <row r="318" spans="4:5" x14ac:dyDescent="0.25">
      <c r="D318" s="56"/>
      <c r="E318" s="56"/>
    </row>
    <row r="319" spans="4:5" x14ac:dyDescent="0.25">
      <c r="D319" s="56"/>
      <c r="E319" s="56"/>
    </row>
    <row r="320" spans="4:5" x14ac:dyDescent="0.25">
      <c r="D320" s="56"/>
      <c r="E320" s="56"/>
    </row>
    <row r="321" spans="4:5" x14ac:dyDescent="0.25">
      <c r="D321" s="56"/>
      <c r="E321" s="56"/>
    </row>
    <row r="322" spans="4:5" x14ac:dyDescent="0.25">
      <c r="D322" s="56"/>
      <c r="E322" s="56"/>
    </row>
    <row r="323" spans="4:5" x14ac:dyDescent="0.25">
      <c r="D323" s="56"/>
      <c r="E323" s="56"/>
    </row>
    <row r="324" spans="4:5" x14ac:dyDescent="0.25">
      <c r="D324" s="56"/>
      <c r="E324" s="56"/>
    </row>
    <row r="325" spans="4:5" x14ac:dyDescent="0.25">
      <c r="D325" s="56"/>
      <c r="E325" s="56"/>
    </row>
    <row r="326" spans="4:5" x14ac:dyDescent="0.25">
      <c r="D326" s="56"/>
      <c r="E326" s="56"/>
    </row>
    <row r="327" spans="4:5" x14ac:dyDescent="0.25">
      <c r="D327" s="56"/>
      <c r="E327" s="56"/>
    </row>
    <row r="328" spans="4:5" x14ac:dyDescent="0.25">
      <c r="D328" s="56"/>
      <c r="E328" s="56"/>
    </row>
    <row r="329" spans="4:5" x14ac:dyDescent="0.25">
      <c r="D329" s="56"/>
      <c r="E329" s="56"/>
    </row>
    <row r="330" spans="4:5" x14ac:dyDescent="0.25">
      <c r="D330" s="56"/>
      <c r="E330" s="56"/>
    </row>
    <row r="331" spans="4:5" x14ac:dyDescent="0.25">
      <c r="D331" s="56"/>
      <c r="E331" s="56"/>
    </row>
    <row r="332" spans="4:5" x14ac:dyDescent="0.25">
      <c r="D332" s="56"/>
      <c r="E332" s="56"/>
    </row>
    <row r="333" spans="4:5" x14ac:dyDescent="0.25">
      <c r="D333" s="56"/>
      <c r="E333" s="56"/>
    </row>
    <row r="334" spans="4:5" x14ac:dyDescent="0.25">
      <c r="D334" s="56"/>
      <c r="E334" s="56"/>
    </row>
    <row r="335" spans="4:5" x14ac:dyDescent="0.25">
      <c r="D335" s="56"/>
      <c r="E335" s="56"/>
    </row>
    <row r="336" spans="4:5" x14ac:dyDescent="0.25">
      <c r="D336" s="56"/>
      <c r="E336" s="56"/>
    </row>
    <row r="337" spans="4:5" x14ac:dyDescent="0.25">
      <c r="D337" s="56"/>
      <c r="E337" s="56"/>
    </row>
    <row r="338" spans="4:5" x14ac:dyDescent="0.25">
      <c r="D338" s="56"/>
      <c r="E338" s="56"/>
    </row>
    <row r="339" spans="4:5" x14ac:dyDescent="0.25">
      <c r="D339" s="56"/>
      <c r="E339" s="56"/>
    </row>
    <row r="340" spans="4:5" x14ac:dyDescent="0.25">
      <c r="D340" s="56"/>
      <c r="E340" s="56"/>
    </row>
    <row r="341" spans="4:5" x14ac:dyDescent="0.25">
      <c r="D341" s="56"/>
      <c r="E341" s="56"/>
    </row>
    <row r="342" spans="4:5" x14ac:dyDescent="0.25">
      <c r="D342" s="56"/>
      <c r="E342" s="56"/>
    </row>
    <row r="343" spans="4:5" x14ac:dyDescent="0.25">
      <c r="D343" s="56"/>
      <c r="E343" s="56"/>
    </row>
    <row r="344" spans="4:5" x14ac:dyDescent="0.25">
      <c r="D344" s="56"/>
      <c r="E344" s="56"/>
    </row>
    <row r="345" spans="4:5" x14ac:dyDescent="0.25">
      <c r="D345" s="56"/>
      <c r="E345" s="56"/>
    </row>
    <row r="346" spans="4:5" x14ac:dyDescent="0.25">
      <c r="D346" s="56"/>
      <c r="E346" s="56"/>
    </row>
    <row r="347" spans="4:5" x14ac:dyDescent="0.25">
      <c r="D347" s="56"/>
      <c r="E347" s="56"/>
    </row>
    <row r="348" spans="4:5" x14ac:dyDescent="0.25">
      <c r="D348" s="56"/>
      <c r="E348" s="56"/>
    </row>
    <row r="349" spans="4:5" x14ac:dyDescent="0.25">
      <c r="D349" s="56"/>
      <c r="E349" s="56"/>
    </row>
    <row r="350" spans="4:5" x14ac:dyDescent="0.25">
      <c r="D350" s="56"/>
      <c r="E350" s="56"/>
    </row>
    <row r="351" spans="4:5" x14ac:dyDescent="0.25">
      <c r="D351" s="56"/>
      <c r="E351" s="56"/>
    </row>
    <row r="352" spans="4:5" x14ac:dyDescent="0.25">
      <c r="D352" s="56"/>
      <c r="E352" s="56"/>
    </row>
    <row r="353" spans="4:5" x14ac:dyDescent="0.25">
      <c r="D353" s="56"/>
      <c r="E353" s="56"/>
    </row>
    <row r="354" spans="4:5" x14ac:dyDescent="0.25">
      <c r="D354" s="56"/>
      <c r="E354" s="56"/>
    </row>
    <row r="355" spans="4:5" x14ac:dyDescent="0.25">
      <c r="D355" s="56"/>
      <c r="E355" s="56"/>
    </row>
    <row r="356" spans="4:5" x14ac:dyDescent="0.25">
      <c r="D356" s="56"/>
      <c r="E356" s="56"/>
    </row>
    <row r="357" spans="4:5" x14ac:dyDescent="0.25">
      <c r="D357" s="56"/>
      <c r="E357" s="56"/>
    </row>
    <row r="358" spans="4:5" x14ac:dyDescent="0.25">
      <c r="D358" s="56"/>
      <c r="E358" s="56"/>
    </row>
    <row r="359" spans="4:5" x14ac:dyDescent="0.25">
      <c r="D359" s="56"/>
      <c r="E359" s="56"/>
    </row>
    <row r="360" spans="4:5" x14ac:dyDescent="0.25">
      <c r="D360" s="56"/>
      <c r="E360" s="56"/>
    </row>
    <row r="361" spans="4:5" x14ac:dyDescent="0.25">
      <c r="D361" s="56"/>
      <c r="E361" s="56"/>
    </row>
    <row r="362" spans="4:5" x14ac:dyDescent="0.25">
      <c r="D362" s="56"/>
      <c r="E362" s="56"/>
    </row>
    <row r="363" spans="4:5" x14ac:dyDescent="0.25">
      <c r="D363" s="56"/>
      <c r="E363" s="56"/>
    </row>
    <row r="364" spans="4:5" x14ac:dyDescent="0.25">
      <c r="D364" s="56"/>
      <c r="E364" s="56"/>
    </row>
    <row r="365" spans="4:5" x14ac:dyDescent="0.25">
      <c r="D365" s="56"/>
      <c r="E365" s="56"/>
    </row>
    <row r="366" spans="4:5" x14ac:dyDescent="0.25">
      <c r="D366" s="56"/>
      <c r="E366" s="56"/>
    </row>
    <row r="367" spans="4:5" x14ac:dyDescent="0.25">
      <c r="D367" s="56"/>
      <c r="E367" s="56"/>
    </row>
    <row r="368" spans="4:5" x14ac:dyDescent="0.25">
      <c r="D368" s="56"/>
      <c r="E368" s="56"/>
    </row>
    <row r="369" spans="4:5" x14ac:dyDescent="0.25">
      <c r="D369" s="56"/>
      <c r="E369" s="56"/>
    </row>
    <row r="370" spans="4:5" x14ac:dyDescent="0.25">
      <c r="D370" s="56"/>
      <c r="E370" s="56"/>
    </row>
    <row r="371" spans="4:5" x14ac:dyDescent="0.25">
      <c r="D371" s="56"/>
      <c r="E371" s="56"/>
    </row>
    <row r="372" spans="4:5" x14ac:dyDescent="0.25">
      <c r="D372" s="56"/>
      <c r="E372" s="56"/>
    </row>
    <row r="373" spans="4:5" x14ac:dyDescent="0.25">
      <c r="D373" s="56"/>
      <c r="E373" s="56"/>
    </row>
    <row r="374" spans="4:5" x14ac:dyDescent="0.25">
      <c r="D374" s="56"/>
      <c r="E374" s="56"/>
    </row>
    <row r="375" spans="4:5" x14ac:dyDescent="0.25">
      <c r="D375" s="56"/>
      <c r="E375" s="56"/>
    </row>
    <row r="376" spans="4:5" x14ac:dyDescent="0.25">
      <c r="D376" s="56"/>
      <c r="E376" s="56"/>
    </row>
    <row r="377" spans="4:5" x14ac:dyDescent="0.25">
      <c r="D377" s="56"/>
      <c r="E377" s="56"/>
    </row>
    <row r="378" spans="4:5" x14ac:dyDescent="0.25">
      <c r="D378" s="56"/>
      <c r="E378" s="56"/>
    </row>
    <row r="379" spans="4:5" x14ac:dyDescent="0.25">
      <c r="D379" s="56"/>
      <c r="E379" s="56"/>
    </row>
    <row r="380" spans="4:5" x14ac:dyDescent="0.25">
      <c r="D380" s="56"/>
      <c r="E380" s="56"/>
    </row>
    <row r="381" spans="4:5" x14ac:dyDescent="0.25">
      <c r="D381" s="56"/>
      <c r="E381" s="56"/>
    </row>
    <row r="382" spans="4:5" x14ac:dyDescent="0.25">
      <c r="D382" s="56"/>
      <c r="E382" s="56"/>
    </row>
    <row r="383" spans="4:5" x14ac:dyDescent="0.25">
      <c r="D383" s="56"/>
      <c r="E383" s="56"/>
    </row>
    <row r="384" spans="4:5" x14ac:dyDescent="0.25">
      <c r="D384" s="56"/>
      <c r="E384" s="56"/>
    </row>
    <row r="385" spans="4:5" x14ac:dyDescent="0.25">
      <c r="D385" s="56"/>
      <c r="E385" s="56"/>
    </row>
    <row r="386" spans="4:5" x14ac:dyDescent="0.25">
      <c r="D386" s="56"/>
      <c r="E386" s="56"/>
    </row>
    <row r="387" spans="4:5" x14ac:dyDescent="0.25">
      <c r="D387" s="56"/>
      <c r="E387" s="56"/>
    </row>
    <row r="388" spans="4:5" x14ac:dyDescent="0.25">
      <c r="D388" s="56"/>
      <c r="E388" s="56"/>
    </row>
    <row r="389" spans="4:5" x14ac:dyDescent="0.25">
      <c r="D389" s="56"/>
      <c r="E389" s="56"/>
    </row>
    <row r="390" spans="4:5" x14ac:dyDescent="0.25">
      <c r="D390" s="56"/>
      <c r="E390" s="56"/>
    </row>
    <row r="391" spans="4:5" x14ac:dyDescent="0.25">
      <c r="D391" s="56"/>
      <c r="E391" s="56"/>
    </row>
    <row r="392" spans="4:5" x14ac:dyDescent="0.25">
      <c r="D392" s="56"/>
      <c r="E392" s="56"/>
    </row>
    <row r="393" spans="4:5" x14ac:dyDescent="0.25">
      <c r="D393" s="56"/>
      <c r="E393" s="56"/>
    </row>
    <row r="394" spans="4:5" x14ac:dyDescent="0.25">
      <c r="D394" s="56"/>
      <c r="E394" s="56"/>
    </row>
    <row r="395" spans="4:5" x14ac:dyDescent="0.25">
      <c r="D395" s="56"/>
      <c r="E395" s="56"/>
    </row>
    <row r="396" spans="4:5" x14ac:dyDescent="0.25">
      <c r="D396" s="56"/>
      <c r="E396" s="56"/>
    </row>
    <row r="397" spans="4:5" x14ac:dyDescent="0.25">
      <c r="D397" s="56"/>
      <c r="E397" s="56"/>
    </row>
    <row r="398" spans="4:5" x14ac:dyDescent="0.25">
      <c r="D398" s="56"/>
      <c r="E398" s="56"/>
    </row>
    <row r="399" spans="4:5" x14ac:dyDescent="0.25">
      <c r="D399" s="56"/>
      <c r="E399" s="56"/>
    </row>
    <row r="400" spans="4:5" x14ac:dyDescent="0.25">
      <c r="D400" s="56"/>
      <c r="E400" s="56"/>
    </row>
    <row r="401" spans="4:5" x14ac:dyDescent="0.25">
      <c r="D401" s="56"/>
      <c r="E401" s="56"/>
    </row>
    <row r="402" spans="4:5" x14ac:dyDescent="0.25">
      <c r="D402" s="56"/>
      <c r="E402" s="56"/>
    </row>
    <row r="403" spans="4:5" x14ac:dyDescent="0.25">
      <c r="D403" s="56"/>
      <c r="E403" s="56"/>
    </row>
    <row r="404" spans="4:5" x14ac:dyDescent="0.25">
      <c r="D404" s="56"/>
      <c r="E404" s="56"/>
    </row>
    <row r="405" spans="4:5" x14ac:dyDescent="0.25">
      <c r="D405" s="56"/>
      <c r="E405" s="56"/>
    </row>
    <row r="406" spans="4:5" x14ac:dyDescent="0.25">
      <c r="D406" s="56"/>
      <c r="E406" s="56"/>
    </row>
    <row r="407" spans="4:5" x14ac:dyDescent="0.25">
      <c r="D407" s="56"/>
      <c r="E407" s="56"/>
    </row>
    <row r="408" spans="4:5" x14ac:dyDescent="0.25">
      <c r="D408" s="56"/>
      <c r="E408" s="56"/>
    </row>
    <row r="409" spans="4:5" x14ac:dyDescent="0.25">
      <c r="D409" s="56"/>
      <c r="E409" s="56"/>
    </row>
    <row r="410" spans="4:5" x14ac:dyDescent="0.25">
      <c r="D410" s="56"/>
      <c r="E410" s="56"/>
    </row>
    <row r="411" spans="4:5" x14ac:dyDescent="0.25">
      <c r="D411" s="56"/>
      <c r="E411" s="56"/>
    </row>
    <row r="412" spans="4:5" x14ac:dyDescent="0.25">
      <c r="D412" s="56"/>
      <c r="E412" s="56"/>
    </row>
    <row r="413" spans="4:5" x14ac:dyDescent="0.25">
      <c r="D413" s="56"/>
      <c r="E413" s="56"/>
    </row>
    <row r="414" spans="4:5" x14ac:dyDescent="0.25">
      <c r="D414" s="56"/>
      <c r="E414" s="56"/>
    </row>
    <row r="415" spans="4:5" x14ac:dyDescent="0.25">
      <c r="D415" s="56"/>
      <c r="E415" s="56"/>
    </row>
    <row r="416" spans="4:5" x14ac:dyDescent="0.25">
      <c r="D416" s="56"/>
      <c r="E416" s="56"/>
    </row>
    <row r="417" spans="4:5" x14ac:dyDescent="0.25">
      <c r="D417" s="56"/>
      <c r="E417" s="56"/>
    </row>
    <row r="418" spans="4:5" x14ac:dyDescent="0.25">
      <c r="D418" s="56"/>
      <c r="E418" s="56"/>
    </row>
    <row r="419" spans="4:5" x14ac:dyDescent="0.25">
      <c r="D419" s="56"/>
      <c r="E419" s="56"/>
    </row>
    <row r="420" spans="4:5" x14ac:dyDescent="0.25">
      <c r="D420" s="56"/>
      <c r="E420" s="56"/>
    </row>
    <row r="421" spans="4:5" x14ac:dyDescent="0.25">
      <c r="D421" s="56"/>
      <c r="E421" s="56"/>
    </row>
    <row r="422" spans="4:5" x14ac:dyDescent="0.25">
      <c r="D422" s="56"/>
      <c r="E422" s="56"/>
    </row>
    <row r="423" spans="4:5" x14ac:dyDescent="0.25">
      <c r="D423" s="56"/>
      <c r="E423" s="56"/>
    </row>
    <row r="424" spans="4:5" x14ac:dyDescent="0.25">
      <c r="D424" s="56"/>
      <c r="E424" s="56"/>
    </row>
    <row r="425" spans="4:5" x14ac:dyDescent="0.25">
      <c r="D425" s="56"/>
      <c r="E425" s="56"/>
    </row>
    <row r="426" spans="4:5" x14ac:dyDescent="0.25">
      <c r="D426" s="56"/>
      <c r="E426" s="56"/>
    </row>
    <row r="427" spans="4:5" x14ac:dyDescent="0.25">
      <c r="D427" s="56"/>
      <c r="E427" s="56"/>
    </row>
    <row r="428" spans="4:5" x14ac:dyDescent="0.25">
      <c r="D428" s="56"/>
      <c r="E428" s="56"/>
    </row>
    <row r="429" spans="4:5" x14ac:dyDescent="0.25">
      <c r="D429" s="56"/>
      <c r="E429" s="56"/>
    </row>
    <row r="430" spans="4:5" x14ac:dyDescent="0.25">
      <c r="D430" s="56"/>
      <c r="E430" s="56"/>
    </row>
    <row r="431" spans="4:5" x14ac:dyDescent="0.25">
      <c r="D431" s="56"/>
      <c r="E431" s="56"/>
    </row>
    <row r="432" spans="4:5" x14ac:dyDescent="0.25">
      <c r="D432" s="56"/>
      <c r="E432" s="56"/>
    </row>
    <row r="433" spans="4:5" x14ac:dyDescent="0.25">
      <c r="D433" s="56"/>
      <c r="E433" s="56"/>
    </row>
    <row r="434" spans="4:5" x14ac:dyDescent="0.25">
      <c r="D434" s="56"/>
      <c r="E434" s="56"/>
    </row>
    <row r="435" spans="4:5" x14ac:dyDescent="0.25">
      <c r="D435" s="56"/>
      <c r="E435" s="56"/>
    </row>
    <row r="436" spans="4:5" x14ac:dyDescent="0.25">
      <c r="D436" s="56"/>
      <c r="E436" s="56"/>
    </row>
    <row r="437" spans="4:5" x14ac:dyDescent="0.25">
      <c r="D437" s="56"/>
      <c r="E437" s="56"/>
    </row>
    <row r="438" spans="4:5" x14ac:dyDescent="0.25">
      <c r="D438" s="56"/>
      <c r="E438" s="56"/>
    </row>
    <row r="439" spans="4:5" x14ac:dyDescent="0.25">
      <c r="D439" s="56"/>
      <c r="E439" s="56"/>
    </row>
    <row r="440" spans="4:5" x14ac:dyDescent="0.25">
      <c r="D440" s="56"/>
      <c r="E440" s="56"/>
    </row>
    <row r="441" spans="4:5" x14ac:dyDescent="0.25">
      <c r="D441" s="56"/>
      <c r="E441" s="56"/>
    </row>
    <row r="442" spans="4:5" x14ac:dyDescent="0.25">
      <c r="D442" s="56"/>
      <c r="E442" s="56"/>
    </row>
    <row r="443" spans="4:5" x14ac:dyDescent="0.25">
      <c r="D443" s="56"/>
      <c r="E443" s="56"/>
    </row>
    <row r="444" spans="4:5" x14ac:dyDescent="0.25">
      <c r="D444" s="56"/>
      <c r="E444" s="56"/>
    </row>
    <row r="445" spans="4:5" x14ac:dyDescent="0.25">
      <c r="D445" s="56"/>
      <c r="E445" s="56"/>
    </row>
    <row r="446" spans="4:5" x14ac:dyDescent="0.25">
      <c r="D446" s="56"/>
      <c r="E446" s="56"/>
    </row>
    <row r="447" spans="4:5" x14ac:dyDescent="0.25">
      <c r="D447" s="56"/>
      <c r="E447" s="56"/>
    </row>
    <row r="448" spans="4:5" x14ac:dyDescent="0.25">
      <c r="D448" s="56"/>
      <c r="E448" s="56"/>
    </row>
    <row r="449" spans="4:5" x14ac:dyDescent="0.25">
      <c r="D449" s="56"/>
      <c r="E449" s="56"/>
    </row>
    <row r="450" spans="4:5" x14ac:dyDescent="0.25">
      <c r="D450" s="56"/>
      <c r="E450" s="56"/>
    </row>
    <row r="451" spans="4:5" x14ac:dyDescent="0.25">
      <c r="D451" s="56"/>
      <c r="E451" s="56"/>
    </row>
    <row r="452" spans="4:5" x14ac:dyDescent="0.25">
      <c r="D452" s="56"/>
      <c r="E452" s="56"/>
    </row>
    <row r="453" spans="4:5" x14ac:dyDescent="0.25">
      <c r="D453" s="56"/>
      <c r="E453" s="56"/>
    </row>
    <row r="454" spans="4:5" x14ac:dyDescent="0.25">
      <c r="D454" s="56"/>
      <c r="E454" s="56"/>
    </row>
    <row r="455" spans="4:5" x14ac:dyDescent="0.25">
      <c r="D455" s="56"/>
      <c r="E455" s="56"/>
    </row>
    <row r="456" spans="4:5" x14ac:dyDescent="0.25">
      <c r="D456" s="56"/>
      <c r="E456" s="56"/>
    </row>
    <row r="457" spans="4:5" x14ac:dyDescent="0.25">
      <c r="D457" s="56"/>
      <c r="E457" s="56"/>
    </row>
    <row r="458" spans="4:5" x14ac:dyDescent="0.25">
      <c r="D458" s="56"/>
      <c r="E458" s="56"/>
    </row>
    <row r="459" spans="4:5" x14ac:dyDescent="0.25">
      <c r="D459" s="56"/>
      <c r="E459" s="56"/>
    </row>
    <row r="460" spans="4:5" x14ac:dyDescent="0.25">
      <c r="D460" s="56"/>
      <c r="E460" s="56"/>
    </row>
    <row r="461" spans="4:5" x14ac:dyDescent="0.25">
      <c r="D461" s="56"/>
      <c r="E461" s="56"/>
    </row>
    <row r="462" spans="4:5" x14ac:dyDescent="0.25">
      <c r="D462" s="56"/>
      <c r="E462" s="56"/>
    </row>
    <row r="463" spans="4:5" x14ac:dyDescent="0.25">
      <c r="D463" s="56"/>
      <c r="E463" s="56"/>
    </row>
    <row r="464" spans="4:5" x14ac:dyDescent="0.25">
      <c r="D464" s="56"/>
      <c r="E464" s="56"/>
    </row>
    <row r="465" spans="4:5" x14ac:dyDescent="0.25">
      <c r="D465" s="56"/>
      <c r="E465" s="56"/>
    </row>
    <row r="466" spans="4:5" x14ac:dyDescent="0.25">
      <c r="D466" s="56"/>
      <c r="E466" s="56"/>
    </row>
    <row r="467" spans="4:5" x14ac:dyDescent="0.25">
      <c r="D467" s="56"/>
      <c r="E467" s="56"/>
    </row>
    <row r="468" spans="4:5" x14ac:dyDescent="0.25">
      <c r="D468" s="56"/>
      <c r="E468" s="56"/>
    </row>
    <row r="469" spans="4:5" x14ac:dyDescent="0.25">
      <c r="D469" s="56"/>
      <c r="E469" s="56"/>
    </row>
    <row r="470" spans="4:5" x14ac:dyDescent="0.25">
      <c r="D470" s="56"/>
      <c r="E470" s="56"/>
    </row>
    <row r="471" spans="4:5" x14ac:dyDescent="0.25">
      <c r="D471" s="56"/>
      <c r="E471" s="56"/>
    </row>
    <row r="472" spans="4:5" x14ac:dyDescent="0.25">
      <c r="D472" s="56"/>
      <c r="E472" s="56"/>
    </row>
    <row r="473" spans="4:5" x14ac:dyDescent="0.25">
      <c r="D473" s="56"/>
      <c r="E473" s="56"/>
    </row>
    <row r="474" spans="4:5" x14ac:dyDescent="0.25">
      <c r="D474" s="56"/>
      <c r="E474" s="56"/>
    </row>
    <row r="475" spans="4:5" x14ac:dyDescent="0.25">
      <c r="D475" s="56"/>
      <c r="E475" s="56"/>
    </row>
    <row r="476" spans="4:5" x14ac:dyDescent="0.25">
      <c r="D476" s="56"/>
      <c r="E476" s="56"/>
    </row>
    <row r="477" spans="4:5" x14ac:dyDescent="0.25">
      <c r="D477" s="56"/>
      <c r="E477" s="56"/>
    </row>
    <row r="478" spans="4:5" x14ac:dyDescent="0.25">
      <c r="D478" s="56"/>
      <c r="E478" s="56"/>
    </row>
    <row r="479" spans="4:5" x14ac:dyDescent="0.25">
      <c r="D479" s="56"/>
      <c r="E479" s="56"/>
    </row>
    <row r="480" spans="4:5" x14ac:dyDescent="0.25">
      <c r="D480" s="56"/>
      <c r="E480" s="56"/>
    </row>
    <row r="481" spans="4:5" x14ac:dyDescent="0.25">
      <c r="D481" s="56"/>
      <c r="E481" s="56"/>
    </row>
    <row r="482" spans="4:5" x14ac:dyDescent="0.25">
      <c r="D482" s="56"/>
      <c r="E482" s="56"/>
    </row>
    <row r="483" spans="4:5" x14ac:dyDescent="0.25">
      <c r="D483" s="56"/>
      <c r="E483" s="56"/>
    </row>
    <row r="484" spans="4:5" x14ac:dyDescent="0.25">
      <c r="D484" s="56"/>
      <c r="E484" s="56"/>
    </row>
    <row r="485" spans="4:5" x14ac:dyDescent="0.25">
      <c r="D485" s="56"/>
      <c r="E485" s="56"/>
    </row>
    <row r="486" spans="4:5" x14ac:dyDescent="0.25">
      <c r="D486" s="56"/>
      <c r="E486" s="56"/>
    </row>
    <row r="487" spans="4:5" x14ac:dyDescent="0.25">
      <c r="D487" s="56"/>
      <c r="E487" s="56"/>
    </row>
    <row r="488" spans="4:5" x14ac:dyDescent="0.25">
      <c r="D488" s="56"/>
      <c r="E488" s="56"/>
    </row>
    <row r="489" spans="4:5" x14ac:dyDescent="0.25">
      <c r="D489" s="56"/>
      <c r="E489" s="56"/>
    </row>
    <row r="490" spans="4:5" x14ac:dyDescent="0.25">
      <c r="D490" s="56"/>
      <c r="E490" s="56"/>
    </row>
    <row r="491" spans="4:5" x14ac:dyDescent="0.25">
      <c r="D491" s="56"/>
      <c r="E491" s="56"/>
    </row>
    <row r="492" spans="4:5" x14ac:dyDescent="0.25">
      <c r="D492" s="56"/>
      <c r="E492" s="56"/>
    </row>
    <row r="493" spans="4:5" x14ac:dyDescent="0.25">
      <c r="D493" s="56"/>
      <c r="E493" s="56"/>
    </row>
    <row r="494" spans="4:5" x14ac:dyDescent="0.25">
      <c r="D494" s="56"/>
      <c r="E494" s="56"/>
    </row>
    <row r="495" spans="4:5" x14ac:dyDescent="0.25">
      <c r="D495" s="56"/>
      <c r="E495" s="56"/>
    </row>
    <row r="496" spans="4:5" x14ac:dyDescent="0.25">
      <c r="D496" s="56"/>
      <c r="E496" s="56"/>
    </row>
    <row r="497" spans="4:5" x14ac:dyDescent="0.25">
      <c r="D497" s="56"/>
      <c r="E497" s="56"/>
    </row>
    <row r="498" spans="4:5" x14ac:dyDescent="0.25">
      <c r="D498" s="56"/>
      <c r="E498" s="56"/>
    </row>
    <row r="499" spans="4:5" x14ac:dyDescent="0.25">
      <c r="D499" s="56"/>
      <c r="E499" s="56"/>
    </row>
    <row r="500" spans="4:5" x14ac:dyDescent="0.25">
      <c r="D500" s="56"/>
      <c r="E500" s="56"/>
    </row>
    <row r="501" spans="4:5" x14ac:dyDescent="0.25">
      <c r="D501" s="56"/>
      <c r="E501" s="56"/>
    </row>
    <row r="502" spans="4:5" x14ac:dyDescent="0.25">
      <c r="D502" s="56"/>
      <c r="E502" s="56"/>
    </row>
    <row r="503" spans="4:5" x14ac:dyDescent="0.25">
      <c r="D503" s="56"/>
      <c r="E503" s="56"/>
    </row>
    <row r="504" spans="4:5" x14ac:dyDescent="0.25">
      <c r="D504" s="56"/>
      <c r="E504" s="56"/>
    </row>
    <row r="505" spans="4:5" x14ac:dyDescent="0.25">
      <c r="D505" s="56"/>
      <c r="E505" s="56"/>
    </row>
    <row r="506" spans="4:5" x14ac:dyDescent="0.25">
      <c r="D506" s="56"/>
      <c r="E506" s="56"/>
    </row>
    <row r="507" spans="4:5" x14ac:dyDescent="0.25">
      <c r="D507" s="56"/>
      <c r="E507" s="56"/>
    </row>
    <row r="508" spans="4:5" x14ac:dyDescent="0.25">
      <c r="D508" s="56"/>
      <c r="E508" s="56"/>
    </row>
    <row r="509" spans="4:5" x14ac:dyDescent="0.25">
      <c r="D509" s="56"/>
      <c r="E509" s="56"/>
    </row>
    <row r="510" spans="4:5" x14ac:dyDescent="0.25">
      <c r="D510" s="56"/>
      <c r="E510" s="56"/>
    </row>
    <row r="511" spans="4:5" x14ac:dyDescent="0.25">
      <c r="D511" s="56"/>
      <c r="E511" s="56"/>
    </row>
    <row r="512" spans="4:5" x14ac:dyDescent="0.25">
      <c r="D512" s="56"/>
      <c r="E512" s="56"/>
    </row>
    <row r="513" spans="4:5" x14ac:dyDescent="0.25">
      <c r="D513" s="56"/>
      <c r="E513" s="56"/>
    </row>
    <row r="514" spans="4:5" x14ac:dyDescent="0.25">
      <c r="D514" s="56"/>
      <c r="E514" s="56"/>
    </row>
    <row r="515" spans="4:5" x14ac:dyDescent="0.25">
      <c r="D515" s="56"/>
      <c r="E515" s="56"/>
    </row>
    <row r="516" spans="4:5" x14ac:dyDescent="0.25">
      <c r="D516" s="56"/>
      <c r="E516" s="56"/>
    </row>
    <row r="517" spans="4:5" x14ac:dyDescent="0.25">
      <c r="D517" s="56"/>
      <c r="E517" s="56"/>
    </row>
    <row r="518" spans="4:5" x14ac:dyDescent="0.25">
      <c r="D518" s="56"/>
      <c r="E518" s="56"/>
    </row>
    <row r="519" spans="4:5" x14ac:dyDescent="0.25">
      <c r="D519" s="56"/>
      <c r="E519" s="56"/>
    </row>
    <row r="520" spans="4:5" x14ac:dyDescent="0.25">
      <c r="D520" s="56"/>
      <c r="E520" s="56"/>
    </row>
    <row r="521" spans="4:5" x14ac:dyDescent="0.25">
      <c r="D521" s="56"/>
      <c r="E521" s="56"/>
    </row>
    <row r="522" spans="4:5" x14ac:dyDescent="0.25">
      <c r="D522" s="56"/>
      <c r="E522" s="56"/>
    </row>
    <row r="523" spans="4:5" x14ac:dyDescent="0.25">
      <c r="D523" s="56"/>
      <c r="E523" s="56"/>
    </row>
    <row r="524" spans="4:5" x14ac:dyDescent="0.25">
      <c r="D524" s="56"/>
      <c r="E524" s="56"/>
    </row>
    <row r="525" spans="4:5" x14ac:dyDescent="0.25">
      <c r="D525" s="56"/>
      <c r="E525" s="56"/>
    </row>
    <row r="526" spans="4:5" x14ac:dyDescent="0.25">
      <c r="D526" s="56"/>
      <c r="E526" s="56"/>
    </row>
    <row r="527" spans="4:5" x14ac:dyDescent="0.25">
      <c r="D527" s="56"/>
      <c r="E527" s="56"/>
    </row>
    <row r="528" spans="4:5" x14ac:dyDescent="0.25">
      <c r="D528" s="56"/>
      <c r="E528" s="56"/>
    </row>
    <row r="529" spans="4:5" x14ac:dyDescent="0.25">
      <c r="D529" s="56"/>
      <c r="E529" s="56"/>
    </row>
    <row r="530" spans="4:5" x14ac:dyDescent="0.25">
      <c r="D530" s="56"/>
      <c r="E530" s="56"/>
    </row>
    <row r="531" spans="4:5" x14ac:dyDescent="0.25">
      <c r="D531" s="56"/>
      <c r="E531" s="56"/>
    </row>
    <row r="532" spans="4:5" x14ac:dyDescent="0.25">
      <c r="D532" s="56"/>
      <c r="E532" s="56"/>
    </row>
    <row r="533" spans="4:5" x14ac:dyDescent="0.25">
      <c r="D533" s="56"/>
      <c r="E533" s="56"/>
    </row>
    <row r="534" spans="4:5" x14ac:dyDescent="0.25">
      <c r="D534" s="56"/>
      <c r="E534" s="56"/>
    </row>
    <row r="535" spans="4:5" x14ac:dyDescent="0.25">
      <c r="D535" s="56"/>
      <c r="E535" s="56"/>
    </row>
    <row r="536" spans="4:5" x14ac:dyDescent="0.25">
      <c r="D536" s="56"/>
      <c r="E536" s="56"/>
    </row>
    <row r="537" spans="4:5" x14ac:dyDescent="0.25">
      <c r="D537" s="56"/>
      <c r="E537" s="56"/>
    </row>
    <row r="538" spans="4:5" x14ac:dyDescent="0.25">
      <c r="D538" s="56"/>
      <c r="E538" s="56"/>
    </row>
    <row r="539" spans="4:5" x14ac:dyDescent="0.25">
      <c r="D539" s="56"/>
      <c r="E539" s="56"/>
    </row>
    <row r="540" spans="4:5" x14ac:dyDescent="0.25">
      <c r="D540" s="56"/>
      <c r="E540" s="56"/>
    </row>
    <row r="541" spans="4:5" x14ac:dyDescent="0.25">
      <c r="D541" s="56"/>
      <c r="E541" s="56"/>
    </row>
    <row r="542" spans="4:5" x14ac:dyDescent="0.25">
      <c r="D542" s="56"/>
      <c r="E542" s="56"/>
    </row>
    <row r="543" spans="4:5" x14ac:dyDescent="0.25">
      <c r="D543" s="56"/>
      <c r="E543" s="56"/>
    </row>
    <row r="544" spans="4:5" x14ac:dyDescent="0.25">
      <c r="D544" s="56"/>
      <c r="E544" s="56"/>
    </row>
    <row r="545" spans="4:5" x14ac:dyDescent="0.25">
      <c r="D545" s="56"/>
      <c r="E545" s="56"/>
    </row>
    <row r="546" spans="4:5" x14ac:dyDescent="0.25">
      <c r="D546" s="56"/>
      <c r="E546" s="56"/>
    </row>
    <row r="547" spans="4:5" x14ac:dyDescent="0.25">
      <c r="D547" s="56"/>
      <c r="E547" s="56"/>
    </row>
    <row r="548" spans="4:5" x14ac:dyDescent="0.25">
      <c r="D548" s="56"/>
      <c r="E548" s="56"/>
    </row>
    <row r="549" spans="4:5" x14ac:dyDescent="0.25">
      <c r="D549" s="56"/>
      <c r="E549" s="56"/>
    </row>
    <row r="550" spans="4:5" x14ac:dyDescent="0.25">
      <c r="D550" s="56"/>
      <c r="E550" s="56"/>
    </row>
    <row r="551" spans="4:5" x14ac:dyDescent="0.25">
      <c r="D551" s="56"/>
      <c r="E551" s="56"/>
    </row>
    <row r="552" spans="4:5" x14ac:dyDescent="0.25">
      <c r="D552" s="56"/>
      <c r="E552" s="56"/>
    </row>
    <row r="553" spans="4:5" x14ac:dyDescent="0.25">
      <c r="D553" s="56"/>
      <c r="E553" s="56"/>
    </row>
    <row r="554" spans="4:5" x14ac:dyDescent="0.25">
      <c r="D554" s="56"/>
      <c r="E554" s="56"/>
    </row>
    <row r="555" spans="4:5" x14ac:dyDescent="0.25">
      <c r="D555" s="56"/>
      <c r="E555" s="56"/>
    </row>
    <row r="556" spans="4:5" x14ac:dyDescent="0.25">
      <c r="D556" s="56"/>
      <c r="E556" s="56"/>
    </row>
    <row r="557" spans="4:5" x14ac:dyDescent="0.25">
      <c r="D557" s="56"/>
      <c r="E557" s="56"/>
    </row>
    <row r="558" spans="4:5" x14ac:dyDescent="0.25">
      <c r="D558" s="56"/>
      <c r="E558" s="56"/>
    </row>
    <row r="559" spans="4:5" x14ac:dyDescent="0.25">
      <c r="D559" s="56"/>
      <c r="E559" s="56"/>
    </row>
    <row r="560" spans="4:5" x14ac:dyDescent="0.25">
      <c r="D560" s="56"/>
      <c r="E560" s="56"/>
    </row>
    <row r="561" spans="4:5" x14ac:dyDescent="0.25">
      <c r="D561" s="56"/>
      <c r="E561" s="56"/>
    </row>
    <row r="562" spans="4:5" x14ac:dyDescent="0.25">
      <c r="D562" s="56"/>
      <c r="E562" s="56"/>
    </row>
    <row r="563" spans="4:5" x14ac:dyDescent="0.25">
      <c r="D563" s="56"/>
      <c r="E563" s="56"/>
    </row>
    <row r="564" spans="4:5" x14ac:dyDescent="0.25">
      <c r="D564" s="56"/>
      <c r="E564" s="56"/>
    </row>
    <row r="565" spans="4:5" x14ac:dyDescent="0.25">
      <c r="D565" s="56"/>
      <c r="E565" s="56"/>
    </row>
    <row r="566" spans="4:5" x14ac:dyDescent="0.25">
      <c r="D566" s="56"/>
      <c r="E566" s="56"/>
    </row>
    <row r="567" spans="4:5" x14ac:dyDescent="0.25">
      <c r="D567" s="56"/>
      <c r="E567" s="56"/>
    </row>
    <row r="568" spans="4:5" x14ac:dyDescent="0.25">
      <c r="D568" s="56"/>
      <c r="E568" s="56"/>
    </row>
    <row r="569" spans="4:5" x14ac:dyDescent="0.25">
      <c r="D569" s="56"/>
      <c r="E569" s="56"/>
    </row>
    <row r="570" spans="4:5" x14ac:dyDescent="0.25">
      <c r="D570" s="56"/>
      <c r="E570" s="56"/>
    </row>
    <row r="571" spans="4:5" x14ac:dyDescent="0.25">
      <c r="D571" s="56"/>
      <c r="E571" s="56"/>
    </row>
    <row r="572" spans="4:5" x14ac:dyDescent="0.25">
      <c r="D572" s="56"/>
      <c r="E572" s="56"/>
    </row>
    <row r="573" spans="4:5" x14ac:dyDescent="0.25">
      <c r="D573" s="56"/>
      <c r="E573" s="56"/>
    </row>
    <row r="574" spans="4:5" x14ac:dyDescent="0.25">
      <c r="D574" s="56"/>
      <c r="E574" s="56"/>
    </row>
    <row r="575" spans="4:5" x14ac:dyDescent="0.25">
      <c r="D575" s="56"/>
      <c r="E575" s="56"/>
    </row>
    <row r="576" spans="4:5" x14ac:dyDescent="0.25">
      <c r="D576" s="56"/>
      <c r="E576" s="56"/>
    </row>
    <row r="577" spans="4:5" x14ac:dyDescent="0.25">
      <c r="D577" s="56"/>
      <c r="E577" s="56"/>
    </row>
    <row r="578" spans="4:5" x14ac:dyDescent="0.25">
      <c r="D578" s="56"/>
      <c r="E578" s="56"/>
    </row>
    <row r="579" spans="4:5" x14ac:dyDescent="0.25">
      <c r="D579" s="56"/>
      <c r="E579" s="56"/>
    </row>
    <row r="580" spans="4:5" x14ac:dyDescent="0.25">
      <c r="D580" s="56"/>
      <c r="E580" s="56"/>
    </row>
    <row r="581" spans="4:5" x14ac:dyDescent="0.25">
      <c r="D581" s="56"/>
      <c r="E581" s="56"/>
    </row>
    <row r="582" spans="4:5" x14ac:dyDescent="0.25">
      <c r="D582" s="56"/>
      <c r="E582" s="56"/>
    </row>
    <row r="583" spans="4:5" x14ac:dyDescent="0.25">
      <c r="D583" s="56"/>
      <c r="E583" s="56"/>
    </row>
    <row r="584" spans="4:5" x14ac:dyDescent="0.25">
      <c r="D584" s="56"/>
      <c r="E584" s="56"/>
    </row>
    <row r="585" spans="4:5" x14ac:dyDescent="0.25">
      <c r="D585" s="56"/>
      <c r="E585" s="56"/>
    </row>
    <row r="586" spans="4:5" x14ac:dyDescent="0.25">
      <c r="D586" s="56"/>
      <c r="E586" s="56"/>
    </row>
    <row r="587" spans="4:5" x14ac:dyDescent="0.25">
      <c r="D587" s="56"/>
      <c r="E587" s="56"/>
    </row>
    <row r="588" spans="4:5" x14ac:dyDescent="0.25">
      <c r="D588" s="56"/>
      <c r="E588" s="56"/>
    </row>
    <row r="589" spans="4:5" x14ac:dyDescent="0.25">
      <c r="D589" s="56"/>
      <c r="E589" s="56"/>
    </row>
    <row r="590" spans="4:5" x14ac:dyDescent="0.25">
      <c r="D590" s="56"/>
      <c r="E590" s="56"/>
    </row>
    <row r="591" spans="4:5" x14ac:dyDescent="0.25">
      <c r="D591" s="56"/>
      <c r="E591" s="56"/>
    </row>
    <row r="592" spans="4:5" x14ac:dyDescent="0.25">
      <c r="D592" s="56"/>
      <c r="E592" s="56"/>
    </row>
    <row r="593" spans="4:5" x14ac:dyDescent="0.25">
      <c r="D593" s="56"/>
      <c r="E593" s="56"/>
    </row>
    <row r="594" spans="4:5" x14ac:dyDescent="0.25">
      <c r="D594" s="56"/>
      <c r="E594" s="56"/>
    </row>
    <row r="595" spans="4:5" x14ac:dyDescent="0.25">
      <c r="D595" s="56"/>
      <c r="E595" s="56"/>
    </row>
    <row r="596" spans="4:5" x14ac:dyDescent="0.25">
      <c r="D596" s="56"/>
      <c r="E596" s="56"/>
    </row>
    <row r="597" spans="4:5" x14ac:dyDescent="0.25">
      <c r="D597" s="56"/>
      <c r="E597" s="56"/>
    </row>
    <row r="598" spans="4:5" x14ac:dyDescent="0.25">
      <c r="D598" s="56"/>
      <c r="E598" s="56"/>
    </row>
    <row r="599" spans="4:5" x14ac:dyDescent="0.25">
      <c r="D599" s="56"/>
      <c r="E599" s="56"/>
    </row>
    <row r="600" spans="4:5" x14ac:dyDescent="0.25">
      <c r="D600" s="56"/>
      <c r="E600" s="56"/>
    </row>
    <row r="601" spans="4:5" x14ac:dyDescent="0.25">
      <c r="D601" s="56"/>
      <c r="E601" s="56"/>
    </row>
    <row r="602" spans="4:5" x14ac:dyDescent="0.25">
      <c r="D602" s="56"/>
      <c r="E602" s="56"/>
    </row>
    <row r="603" spans="4:5" x14ac:dyDescent="0.25">
      <c r="D603" s="56"/>
      <c r="E603" s="56"/>
    </row>
    <row r="604" spans="4:5" x14ac:dyDescent="0.25">
      <c r="D604" s="56"/>
      <c r="E604" s="56"/>
    </row>
    <row r="605" spans="4:5" x14ac:dyDescent="0.25">
      <c r="D605" s="56"/>
      <c r="E605" s="56"/>
    </row>
    <row r="606" spans="4:5" x14ac:dyDescent="0.25">
      <c r="D606" s="56"/>
      <c r="E606" s="56"/>
    </row>
    <row r="607" spans="4:5" x14ac:dyDescent="0.25">
      <c r="D607" s="56"/>
      <c r="E607" s="56"/>
    </row>
    <row r="608" spans="4:5" x14ac:dyDescent="0.25">
      <c r="D608" s="56"/>
      <c r="E608" s="56"/>
    </row>
    <row r="609" spans="4:5" x14ac:dyDescent="0.25">
      <c r="D609" s="56"/>
      <c r="E609" s="56"/>
    </row>
    <row r="610" spans="4:5" x14ac:dyDescent="0.25">
      <c r="D610" s="56"/>
      <c r="E610" s="56"/>
    </row>
    <row r="611" spans="4:5" x14ac:dyDescent="0.25">
      <c r="D611" s="56"/>
      <c r="E611" s="56"/>
    </row>
    <row r="612" spans="4:5" x14ac:dyDescent="0.25">
      <c r="D612" s="56"/>
      <c r="E612" s="56"/>
    </row>
    <row r="613" spans="4:5" x14ac:dyDescent="0.25">
      <c r="D613" s="56"/>
      <c r="E613" s="56"/>
    </row>
    <row r="614" spans="4:5" x14ac:dyDescent="0.25">
      <c r="D614" s="56"/>
      <c r="E614" s="56"/>
    </row>
    <row r="615" spans="4:5" x14ac:dyDescent="0.25">
      <c r="D615" s="56"/>
      <c r="E615" s="56"/>
    </row>
    <row r="616" spans="4:5" x14ac:dyDescent="0.25">
      <c r="D616" s="56"/>
      <c r="E616" s="56"/>
    </row>
    <row r="617" spans="4:5" x14ac:dyDescent="0.25">
      <c r="D617" s="56"/>
      <c r="E617" s="56"/>
    </row>
    <row r="618" spans="4:5" x14ac:dyDescent="0.25">
      <c r="D618" s="56"/>
      <c r="E618" s="56"/>
    </row>
    <row r="619" spans="4:5" x14ac:dyDescent="0.25">
      <c r="D619" s="56"/>
      <c r="E619" s="56"/>
    </row>
    <row r="620" spans="4:5" x14ac:dyDescent="0.25">
      <c r="D620" s="56"/>
      <c r="E620" s="56"/>
    </row>
    <row r="621" spans="4:5" x14ac:dyDescent="0.25">
      <c r="D621" s="56"/>
      <c r="E621" s="56"/>
    </row>
    <row r="622" spans="4:5" x14ac:dyDescent="0.25">
      <c r="D622" s="56"/>
      <c r="E622" s="56"/>
    </row>
    <row r="623" spans="4:5" x14ac:dyDescent="0.25">
      <c r="D623" s="56"/>
      <c r="E623" s="56"/>
    </row>
    <row r="624" spans="4:5" x14ac:dyDescent="0.25">
      <c r="D624" s="56"/>
      <c r="E624" s="56"/>
    </row>
    <row r="625" spans="4:5" x14ac:dyDescent="0.25">
      <c r="D625" s="56"/>
      <c r="E625" s="56"/>
    </row>
    <row r="626" spans="4:5" x14ac:dyDescent="0.25">
      <c r="D626" s="56"/>
      <c r="E626" s="56"/>
    </row>
    <row r="627" spans="4:5" x14ac:dyDescent="0.25">
      <c r="D627" s="56"/>
      <c r="E627" s="56"/>
    </row>
    <row r="628" spans="4:5" x14ac:dyDescent="0.25">
      <c r="D628" s="56"/>
      <c r="E628" s="56"/>
    </row>
    <row r="629" spans="4:5" x14ac:dyDescent="0.25">
      <c r="D629" s="56"/>
      <c r="E629" s="56"/>
    </row>
    <row r="630" spans="4:5" x14ac:dyDescent="0.25">
      <c r="D630" s="56"/>
      <c r="E630" s="56"/>
    </row>
    <row r="631" spans="4:5" x14ac:dyDescent="0.25">
      <c r="D631" s="56"/>
      <c r="E631" s="56"/>
    </row>
    <row r="632" spans="4:5" x14ac:dyDescent="0.25">
      <c r="D632" s="56"/>
      <c r="E632" s="56"/>
    </row>
    <row r="633" spans="4:5" x14ac:dyDescent="0.25">
      <c r="D633" s="56"/>
      <c r="E633" s="56"/>
    </row>
    <row r="634" spans="4:5" x14ac:dyDescent="0.25">
      <c r="D634" s="56"/>
      <c r="E634" s="56"/>
    </row>
    <row r="635" spans="4:5" x14ac:dyDescent="0.25">
      <c r="D635" s="56"/>
      <c r="E635" s="56"/>
    </row>
    <row r="636" spans="4:5" x14ac:dyDescent="0.25">
      <c r="D636" s="56"/>
      <c r="E636" s="56"/>
    </row>
    <row r="637" spans="4:5" x14ac:dyDescent="0.25">
      <c r="D637" s="56"/>
      <c r="E637" s="56"/>
    </row>
    <row r="638" spans="4:5" x14ac:dyDescent="0.25">
      <c r="D638" s="56"/>
      <c r="E638" s="56"/>
    </row>
    <row r="639" spans="4:5" x14ac:dyDescent="0.25">
      <c r="D639" s="56"/>
      <c r="E639" s="56"/>
    </row>
    <row r="640" spans="4:5" x14ac:dyDescent="0.25">
      <c r="D640" s="56"/>
      <c r="E640" s="56"/>
    </row>
    <row r="641" spans="4:5" x14ac:dyDescent="0.25">
      <c r="D641" s="56"/>
      <c r="E641" s="56"/>
    </row>
    <row r="642" spans="4:5" x14ac:dyDescent="0.25">
      <c r="D642" s="56"/>
      <c r="E642" s="56"/>
    </row>
    <row r="643" spans="4:5" x14ac:dyDescent="0.25">
      <c r="D643" s="56"/>
      <c r="E643" s="56"/>
    </row>
    <row r="644" spans="4:5" x14ac:dyDescent="0.25">
      <c r="D644" s="56"/>
      <c r="E644" s="56"/>
    </row>
    <row r="645" spans="4:5" x14ac:dyDescent="0.25">
      <c r="D645" s="56"/>
      <c r="E645" s="56"/>
    </row>
    <row r="646" spans="4:5" x14ac:dyDescent="0.25">
      <c r="D646" s="56"/>
      <c r="E646" s="56"/>
    </row>
    <row r="647" spans="4:5" x14ac:dyDescent="0.25">
      <c r="D647" s="56"/>
      <c r="E647" s="56"/>
    </row>
    <row r="648" spans="4:5" x14ac:dyDescent="0.25">
      <c r="D648" s="56"/>
      <c r="E648" s="56"/>
    </row>
    <row r="649" spans="4:5" x14ac:dyDescent="0.25">
      <c r="D649" s="56"/>
      <c r="E649" s="56"/>
    </row>
    <row r="650" spans="4:5" x14ac:dyDescent="0.25">
      <c r="D650" s="56"/>
      <c r="E650" s="56"/>
    </row>
    <row r="651" spans="4:5" x14ac:dyDescent="0.25">
      <c r="D651" s="56"/>
      <c r="E651" s="56"/>
    </row>
    <row r="652" spans="4:5" x14ac:dyDescent="0.25">
      <c r="D652" s="56"/>
      <c r="E652" s="56"/>
    </row>
    <row r="653" spans="4:5" x14ac:dyDescent="0.25">
      <c r="D653" s="56"/>
      <c r="E653" s="56"/>
    </row>
    <row r="654" spans="4:5" x14ac:dyDescent="0.25">
      <c r="D654" s="56"/>
      <c r="E654" s="56"/>
    </row>
    <row r="655" spans="4:5" x14ac:dyDescent="0.25">
      <c r="D655" s="56"/>
      <c r="E655" s="56"/>
    </row>
    <row r="656" spans="4:5" x14ac:dyDescent="0.25">
      <c r="D656" s="56"/>
      <c r="E656" s="56"/>
    </row>
    <row r="657" spans="4:5" x14ac:dyDescent="0.25">
      <c r="D657" s="56"/>
      <c r="E657" s="56"/>
    </row>
    <row r="658" spans="4:5" x14ac:dyDescent="0.25">
      <c r="D658" s="56"/>
      <c r="E658" s="56"/>
    </row>
    <row r="659" spans="4:5" x14ac:dyDescent="0.25">
      <c r="D659" s="56"/>
      <c r="E659" s="56"/>
    </row>
    <row r="660" spans="4:5" x14ac:dyDescent="0.25">
      <c r="D660" s="56"/>
      <c r="E660" s="56"/>
    </row>
    <row r="661" spans="4:5" x14ac:dyDescent="0.25">
      <c r="D661" s="56"/>
      <c r="E661" s="56"/>
    </row>
    <row r="662" spans="4:5" x14ac:dyDescent="0.25">
      <c r="D662" s="56"/>
      <c r="E662" s="56"/>
    </row>
    <row r="663" spans="4:5" x14ac:dyDescent="0.25">
      <c r="D663" s="56"/>
      <c r="E663" s="56"/>
    </row>
    <row r="664" spans="4:5" x14ac:dyDescent="0.25">
      <c r="D664" s="56"/>
      <c r="E664" s="56"/>
    </row>
    <row r="665" spans="4:5" x14ac:dyDescent="0.25">
      <c r="D665" s="56"/>
      <c r="E665" s="56"/>
    </row>
    <row r="666" spans="4:5" x14ac:dyDescent="0.25">
      <c r="D666" s="56"/>
      <c r="E666" s="56"/>
    </row>
    <row r="667" spans="4:5" x14ac:dyDescent="0.25">
      <c r="D667" s="56"/>
      <c r="E667" s="56"/>
    </row>
    <row r="668" spans="4:5" x14ac:dyDescent="0.25">
      <c r="D668" s="56"/>
      <c r="E668" s="56"/>
    </row>
    <row r="669" spans="4:5" x14ac:dyDescent="0.25">
      <c r="D669" s="56"/>
      <c r="E669" s="56"/>
    </row>
    <row r="670" spans="4:5" x14ac:dyDescent="0.25">
      <c r="D670" s="56"/>
      <c r="E670" s="56"/>
    </row>
    <row r="671" spans="4:5" x14ac:dyDescent="0.25">
      <c r="D671" s="56"/>
      <c r="E671" s="56"/>
    </row>
    <row r="672" spans="4:5" x14ac:dyDescent="0.25">
      <c r="D672" s="56"/>
      <c r="E672" s="56"/>
    </row>
    <row r="673" spans="4:5" x14ac:dyDescent="0.25">
      <c r="D673" s="56"/>
      <c r="E673" s="56"/>
    </row>
    <row r="674" spans="4:5" x14ac:dyDescent="0.25">
      <c r="D674" s="56"/>
      <c r="E674" s="56"/>
    </row>
    <row r="675" spans="4:5" x14ac:dyDescent="0.25">
      <c r="D675" s="56"/>
      <c r="E675" s="56"/>
    </row>
    <row r="676" spans="4:5" x14ac:dyDescent="0.25">
      <c r="D676" s="56"/>
      <c r="E676" s="56"/>
    </row>
    <row r="677" spans="4:5" x14ac:dyDescent="0.25">
      <c r="D677" s="56"/>
      <c r="E677" s="56"/>
    </row>
    <row r="678" spans="4:5" x14ac:dyDescent="0.25">
      <c r="D678" s="56"/>
      <c r="E678" s="56"/>
    </row>
    <row r="679" spans="4:5" x14ac:dyDescent="0.25">
      <c r="D679" s="56"/>
      <c r="E679" s="56"/>
    </row>
    <row r="680" spans="4:5" x14ac:dyDescent="0.25">
      <c r="D680" s="56"/>
      <c r="E680" s="56"/>
    </row>
    <row r="681" spans="4:5" x14ac:dyDescent="0.25">
      <c r="D681" s="56"/>
      <c r="E681" s="56"/>
    </row>
    <row r="682" spans="4:5" x14ac:dyDescent="0.25">
      <c r="D682" s="56"/>
      <c r="E682" s="56"/>
    </row>
    <row r="683" spans="4:5" x14ac:dyDescent="0.25">
      <c r="D683" s="56"/>
      <c r="E683" s="56"/>
    </row>
    <row r="684" spans="4:5" x14ac:dyDescent="0.25">
      <c r="D684" s="56"/>
      <c r="E684" s="56"/>
    </row>
    <row r="685" spans="4:5" x14ac:dyDescent="0.25">
      <c r="D685" s="56"/>
      <c r="E685" s="56"/>
    </row>
    <row r="686" spans="4:5" x14ac:dyDescent="0.25">
      <c r="D686" s="56"/>
      <c r="E686" s="56"/>
    </row>
    <row r="687" spans="4:5" x14ac:dyDescent="0.25">
      <c r="D687" s="56"/>
      <c r="E687" s="56"/>
    </row>
    <row r="688" spans="4:5" x14ac:dyDescent="0.25">
      <c r="D688" s="56"/>
      <c r="E688" s="56"/>
    </row>
    <row r="689" spans="4:5" x14ac:dyDescent="0.25">
      <c r="D689" s="56"/>
      <c r="E689" s="56"/>
    </row>
    <row r="690" spans="4:5" x14ac:dyDescent="0.25">
      <c r="D690" s="56"/>
      <c r="E690" s="56"/>
    </row>
    <row r="691" spans="4:5" x14ac:dyDescent="0.25">
      <c r="D691" s="56"/>
      <c r="E691" s="56"/>
    </row>
    <row r="692" spans="4:5" x14ac:dyDescent="0.25">
      <c r="D692" s="56"/>
      <c r="E692" s="56"/>
    </row>
    <row r="693" spans="4:5" x14ac:dyDescent="0.25">
      <c r="D693" s="56"/>
      <c r="E693" s="56"/>
    </row>
    <row r="694" spans="4:5" x14ac:dyDescent="0.25">
      <c r="D694" s="56"/>
      <c r="E694" s="56"/>
    </row>
    <row r="695" spans="4:5" x14ac:dyDescent="0.25">
      <c r="D695" s="56"/>
      <c r="E695" s="56"/>
    </row>
    <row r="696" spans="4:5" x14ac:dyDescent="0.25">
      <c r="D696" s="56"/>
      <c r="E696" s="56"/>
    </row>
    <row r="697" spans="4:5" x14ac:dyDescent="0.25">
      <c r="D697" s="56"/>
      <c r="E697" s="56"/>
    </row>
    <row r="698" spans="4:5" x14ac:dyDescent="0.25">
      <c r="D698" s="56"/>
      <c r="E698" s="56"/>
    </row>
    <row r="699" spans="4:5" x14ac:dyDescent="0.25">
      <c r="D699" s="56"/>
      <c r="E699" s="56"/>
    </row>
    <row r="700" spans="4:5" x14ac:dyDescent="0.25">
      <c r="D700" s="56"/>
      <c r="E700" s="56"/>
    </row>
    <row r="701" spans="4:5" x14ac:dyDescent="0.25">
      <c r="D701" s="56"/>
      <c r="E701" s="56"/>
    </row>
    <row r="702" spans="4:5" x14ac:dyDescent="0.25">
      <c r="D702" s="56"/>
      <c r="E702" s="56"/>
    </row>
    <row r="703" spans="4:5" x14ac:dyDescent="0.25">
      <c r="D703" s="56"/>
      <c r="E703" s="56"/>
    </row>
    <row r="704" spans="4:5" x14ac:dyDescent="0.25">
      <c r="D704" s="56"/>
      <c r="E704" s="56"/>
    </row>
    <row r="705" spans="4:5" x14ac:dyDescent="0.25">
      <c r="D705" s="56"/>
      <c r="E705" s="56"/>
    </row>
    <row r="706" spans="4:5" x14ac:dyDescent="0.25">
      <c r="D706" s="56"/>
      <c r="E706" s="56"/>
    </row>
    <row r="707" spans="4:5" x14ac:dyDescent="0.25">
      <c r="D707" s="56"/>
      <c r="E707" s="56"/>
    </row>
    <row r="708" spans="4:5" x14ac:dyDescent="0.25">
      <c r="D708" s="56"/>
      <c r="E708" s="56"/>
    </row>
    <row r="709" spans="4:5" x14ac:dyDescent="0.25">
      <c r="D709" s="56"/>
      <c r="E709" s="56"/>
    </row>
    <row r="710" spans="4:5" x14ac:dyDescent="0.25">
      <c r="D710" s="56"/>
      <c r="E710" s="56"/>
    </row>
    <row r="711" spans="4:5" x14ac:dyDescent="0.25">
      <c r="D711" s="56"/>
      <c r="E711" s="56"/>
    </row>
    <row r="712" spans="4:5" x14ac:dyDescent="0.25">
      <c r="D712" s="56"/>
      <c r="E712" s="56"/>
    </row>
    <row r="713" spans="4:5" x14ac:dyDescent="0.25">
      <c r="D713" s="56"/>
      <c r="E713" s="56"/>
    </row>
    <row r="714" spans="4:5" x14ac:dyDescent="0.25">
      <c r="D714" s="56"/>
      <c r="E714" s="56"/>
    </row>
    <row r="715" spans="4:5" x14ac:dyDescent="0.25">
      <c r="D715" s="56"/>
      <c r="E715" s="56"/>
    </row>
    <row r="716" spans="4:5" x14ac:dyDescent="0.25">
      <c r="D716" s="56"/>
      <c r="E716" s="56"/>
    </row>
    <row r="717" spans="4:5" x14ac:dyDescent="0.25">
      <c r="D717" s="56"/>
      <c r="E717" s="56"/>
    </row>
    <row r="718" spans="4:5" x14ac:dyDescent="0.25">
      <c r="D718" s="56"/>
      <c r="E718" s="56"/>
    </row>
    <row r="719" spans="4:5" x14ac:dyDescent="0.25">
      <c r="D719" s="56"/>
      <c r="E719" s="56"/>
    </row>
    <row r="720" spans="4:5" x14ac:dyDescent="0.25">
      <c r="D720" s="56"/>
      <c r="E720" s="56"/>
    </row>
    <row r="721" spans="4:5" x14ac:dyDescent="0.25">
      <c r="D721" s="56"/>
      <c r="E721" s="56"/>
    </row>
    <row r="722" spans="4:5" x14ac:dyDescent="0.25">
      <c r="D722" s="56"/>
      <c r="E722" s="56"/>
    </row>
    <row r="723" spans="4:5" x14ac:dyDescent="0.25">
      <c r="D723" s="56"/>
      <c r="E723" s="56"/>
    </row>
    <row r="724" spans="4:5" x14ac:dyDescent="0.25">
      <c r="D724" s="56"/>
      <c r="E724" s="56"/>
    </row>
    <row r="725" spans="4:5" x14ac:dyDescent="0.25">
      <c r="D725" s="56"/>
      <c r="E725" s="56"/>
    </row>
    <row r="726" spans="4:5" x14ac:dyDescent="0.25">
      <c r="D726" s="56"/>
      <c r="E726" s="56"/>
    </row>
    <row r="727" spans="4:5" x14ac:dyDescent="0.25">
      <c r="D727" s="56"/>
      <c r="E727" s="56"/>
    </row>
    <row r="728" spans="4:5" x14ac:dyDescent="0.25">
      <c r="D728" s="56"/>
      <c r="E728" s="56"/>
    </row>
    <row r="729" spans="4:5" x14ac:dyDescent="0.25">
      <c r="D729" s="56"/>
      <c r="E729" s="56"/>
    </row>
    <row r="730" spans="4:5" x14ac:dyDescent="0.25">
      <c r="D730" s="56"/>
      <c r="E730" s="56"/>
    </row>
    <row r="731" spans="4:5" x14ac:dyDescent="0.25">
      <c r="D731" s="56"/>
      <c r="E731" s="56"/>
    </row>
    <row r="732" spans="4:5" x14ac:dyDescent="0.25">
      <c r="D732" s="56"/>
      <c r="E732" s="56"/>
    </row>
    <row r="733" spans="4:5" x14ac:dyDescent="0.25">
      <c r="D733" s="56"/>
      <c r="E733" s="56"/>
    </row>
    <row r="734" spans="4:5" x14ac:dyDescent="0.25">
      <c r="D734" s="56"/>
      <c r="E734" s="56"/>
    </row>
    <row r="735" spans="4:5" x14ac:dyDescent="0.25">
      <c r="D735" s="56"/>
      <c r="E735" s="56"/>
    </row>
    <row r="736" spans="4:5" x14ac:dyDescent="0.25">
      <c r="D736" s="56"/>
      <c r="E736" s="56"/>
    </row>
    <row r="737" spans="4:5" x14ac:dyDescent="0.25">
      <c r="D737" s="56"/>
      <c r="E737" s="56"/>
    </row>
    <row r="738" spans="4:5" x14ac:dyDescent="0.25">
      <c r="D738" s="56"/>
      <c r="E738" s="56"/>
    </row>
    <row r="739" spans="4:5" x14ac:dyDescent="0.25">
      <c r="D739" s="56"/>
      <c r="E739" s="56"/>
    </row>
    <row r="740" spans="4:5" x14ac:dyDescent="0.25">
      <c r="D740" s="56"/>
      <c r="E740" s="56"/>
    </row>
    <row r="741" spans="4:5" x14ac:dyDescent="0.25">
      <c r="D741" s="56"/>
      <c r="E741" s="56"/>
    </row>
    <row r="742" spans="4:5" x14ac:dyDescent="0.25">
      <c r="D742" s="56"/>
      <c r="E742" s="56"/>
    </row>
    <row r="743" spans="4:5" x14ac:dyDescent="0.25">
      <c r="D743" s="56"/>
      <c r="E743" s="56"/>
    </row>
    <row r="744" spans="4:5" x14ac:dyDescent="0.25">
      <c r="D744" s="56"/>
      <c r="E744" s="56"/>
    </row>
    <row r="745" spans="4:5" x14ac:dyDescent="0.25">
      <c r="D745" s="56"/>
      <c r="E745" s="56"/>
    </row>
    <row r="746" spans="4:5" x14ac:dyDescent="0.25">
      <c r="D746" s="56"/>
      <c r="E746" s="56"/>
    </row>
    <row r="747" spans="4:5" x14ac:dyDescent="0.25">
      <c r="D747" s="56"/>
      <c r="E747" s="56"/>
    </row>
    <row r="748" spans="4:5" x14ac:dyDescent="0.25">
      <c r="D748" s="56"/>
      <c r="E748" s="56"/>
    </row>
    <row r="749" spans="4:5" x14ac:dyDescent="0.25">
      <c r="D749" s="56"/>
      <c r="E749" s="56"/>
    </row>
    <row r="750" spans="4:5" x14ac:dyDescent="0.25">
      <c r="D750" s="56"/>
      <c r="E750" s="56"/>
    </row>
    <row r="751" spans="4:5" x14ac:dyDescent="0.25">
      <c r="D751" s="56"/>
      <c r="E751" s="56"/>
    </row>
    <row r="752" spans="4:5" x14ac:dyDescent="0.25">
      <c r="D752" s="56"/>
      <c r="E752" s="56"/>
    </row>
    <row r="753" spans="4:5" x14ac:dyDescent="0.25">
      <c r="D753" s="56"/>
      <c r="E753" s="56"/>
    </row>
    <row r="754" spans="4:5" x14ac:dyDescent="0.25">
      <c r="D754" s="56"/>
      <c r="E754" s="56"/>
    </row>
    <row r="755" spans="4:5" x14ac:dyDescent="0.25">
      <c r="D755" s="56"/>
      <c r="E755" s="56"/>
    </row>
    <row r="756" spans="4:5" x14ac:dyDescent="0.25">
      <c r="D756" s="56"/>
      <c r="E756" s="56"/>
    </row>
    <row r="757" spans="4:5" x14ac:dyDescent="0.25">
      <c r="D757" s="56"/>
      <c r="E757" s="56"/>
    </row>
    <row r="758" spans="4:5" x14ac:dyDescent="0.25">
      <c r="D758" s="56"/>
      <c r="E758" s="56"/>
    </row>
    <row r="759" spans="4:5" x14ac:dyDescent="0.25">
      <c r="D759" s="56"/>
      <c r="E759" s="56"/>
    </row>
    <row r="760" spans="4:5" x14ac:dyDescent="0.25">
      <c r="D760" s="56"/>
      <c r="E760" s="56"/>
    </row>
    <row r="761" spans="4:5" x14ac:dyDescent="0.25">
      <c r="D761" s="56"/>
      <c r="E761" s="56"/>
    </row>
    <row r="762" spans="4:5" x14ac:dyDescent="0.25">
      <c r="D762" s="56"/>
      <c r="E762" s="56"/>
    </row>
    <row r="763" spans="4:5" x14ac:dyDescent="0.25">
      <c r="D763" s="56"/>
      <c r="E763" s="56"/>
    </row>
    <row r="764" spans="4:5" x14ac:dyDescent="0.25">
      <c r="D764" s="56"/>
      <c r="E764" s="56"/>
    </row>
    <row r="765" spans="4:5" x14ac:dyDescent="0.25">
      <c r="D765" s="56"/>
      <c r="E765" s="56"/>
    </row>
    <row r="766" spans="4:5" x14ac:dyDescent="0.25">
      <c r="D766" s="56"/>
      <c r="E766" s="56"/>
    </row>
    <row r="767" spans="4:5" x14ac:dyDescent="0.25">
      <c r="D767" s="56"/>
      <c r="E767" s="56"/>
    </row>
    <row r="768" spans="4:5" x14ac:dyDescent="0.25">
      <c r="D768" s="56"/>
      <c r="E768" s="56"/>
    </row>
    <row r="769" spans="4:5" x14ac:dyDescent="0.25">
      <c r="D769" s="56"/>
      <c r="E769" s="56"/>
    </row>
    <row r="770" spans="4:5" x14ac:dyDescent="0.25">
      <c r="D770" s="56"/>
      <c r="E770" s="56"/>
    </row>
    <row r="771" spans="4:5" x14ac:dyDescent="0.25">
      <c r="D771" s="56"/>
      <c r="E771" s="56"/>
    </row>
    <row r="772" spans="4:5" x14ac:dyDescent="0.25">
      <c r="D772" s="56"/>
      <c r="E772" s="56"/>
    </row>
    <row r="773" spans="4:5" x14ac:dyDescent="0.25">
      <c r="D773" s="56"/>
      <c r="E773" s="56"/>
    </row>
    <row r="774" spans="4:5" x14ac:dyDescent="0.25">
      <c r="D774" s="56"/>
      <c r="E774" s="56"/>
    </row>
    <row r="775" spans="4:5" x14ac:dyDescent="0.25">
      <c r="D775" s="56"/>
      <c r="E775" s="56"/>
    </row>
    <row r="776" spans="4:5" x14ac:dyDescent="0.25">
      <c r="D776" s="56"/>
      <c r="E776" s="56"/>
    </row>
    <row r="777" spans="4:5" x14ac:dyDescent="0.25">
      <c r="D777" s="56"/>
      <c r="E777" s="56"/>
    </row>
    <row r="778" spans="4:5" x14ac:dyDescent="0.25">
      <c r="D778" s="56"/>
      <c r="E778" s="56"/>
    </row>
    <row r="779" spans="4:5" x14ac:dyDescent="0.25">
      <c r="D779" s="56"/>
      <c r="E779" s="56"/>
    </row>
    <row r="780" spans="4:5" x14ac:dyDescent="0.25">
      <c r="D780" s="56"/>
      <c r="E780" s="56"/>
    </row>
    <row r="781" spans="4:5" x14ac:dyDescent="0.25">
      <c r="D781" s="56"/>
      <c r="E781" s="56"/>
    </row>
    <row r="782" spans="4:5" x14ac:dyDescent="0.25">
      <c r="D782" s="56"/>
      <c r="E782" s="56"/>
    </row>
    <row r="783" spans="4:5" x14ac:dyDescent="0.25">
      <c r="D783" s="56"/>
      <c r="E783" s="56"/>
    </row>
    <row r="784" spans="4:5" x14ac:dyDescent="0.25">
      <c r="D784" s="56"/>
      <c r="E784" s="56"/>
    </row>
    <row r="785" spans="4:5" x14ac:dyDescent="0.25">
      <c r="D785" s="56"/>
      <c r="E785" s="56"/>
    </row>
    <row r="786" spans="4:5" x14ac:dyDescent="0.25">
      <c r="D786" s="56"/>
      <c r="E786" s="56"/>
    </row>
    <row r="787" spans="4:5" x14ac:dyDescent="0.25">
      <c r="D787" s="56"/>
      <c r="E787" s="56"/>
    </row>
    <row r="788" spans="4:5" x14ac:dyDescent="0.25">
      <c r="D788" s="56"/>
      <c r="E788" s="56"/>
    </row>
    <row r="789" spans="4:5" x14ac:dyDescent="0.25">
      <c r="D789" s="56"/>
      <c r="E789" s="56"/>
    </row>
    <row r="790" spans="4:5" x14ac:dyDescent="0.25">
      <c r="D790" s="56"/>
      <c r="E790" s="56"/>
    </row>
    <row r="791" spans="4:5" x14ac:dyDescent="0.25">
      <c r="D791" s="56"/>
      <c r="E791" s="56"/>
    </row>
    <row r="792" spans="4:5" x14ac:dyDescent="0.25">
      <c r="D792" s="56"/>
      <c r="E792" s="56"/>
    </row>
    <row r="793" spans="4:5" x14ac:dyDescent="0.25">
      <c r="D793" s="56"/>
      <c r="E793" s="56"/>
    </row>
    <row r="794" spans="4:5" x14ac:dyDescent="0.25">
      <c r="D794" s="56"/>
      <c r="E794" s="56"/>
    </row>
    <row r="795" spans="4:5" x14ac:dyDescent="0.25">
      <c r="D795" s="56"/>
      <c r="E795" s="56"/>
    </row>
    <row r="796" spans="4:5" x14ac:dyDescent="0.25">
      <c r="D796" s="56"/>
      <c r="E796" s="56"/>
    </row>
    <row r="797" spans="4:5" x14ac:dyDescent="0.25">
      <c r="D797" s="56"/>
      <c r="E797" s="56"/>
    </row>
    <row r="798" spans="4:5" x14ac:dyDescent="0.25">
      <c r="D798" s="56"/>
      <c r="E798" s="56"/>
    </row>
    <row r="799" spans="4:5" x14ac:dyDescent="0.25">
      <c r="D799" s="56"/>
      <c r="E799" s="56"/>
    </row>
    <row r="800" spans="4:5" x14ac:dyDescent="0.25">
      <c r="D800" s="56"/>
      <c r="E800" s="56"/>
    </row>
    <row r="801" spans="4:5" x14ac:dyDescent="0.25">
      <c r="D801" s="56"/>
      <c r="E801" s="56"/>
    </row>
    <row r="802" spans="4:5" x14ac:dyDescent="0.25">
      <c r="D802" s="56"/>
      <c r="E802" s="56"/>
    </row>
    <row r="803" spans="4:5" x14ac:dyDescent="0.25">
      <c r="D803" s="56"/>
      <c r="E803" s="56"/>
    </row>
    <row r="804" spans="4:5" x14ac:dyDescent="0.25">
      <c r="D804" s="56"/>
      <c r="E804" s="56"/>
    </row>
    <row r="805" spans="4:5" x14ac:dyDescent="0.25">
      <c r="D805" s="56"/>
      <c r="E805" s="56"/>
    </row>
    <row r="806" spans="4:5" x14ac:dyDescent="0.25">
      <c r="D806" s="56"/>
      <c r="E806" s="56"/>
    </row>
    <row r="807" spans="4:5" x14ac:dyDescent="0.25">
      <c r="D807" s="56"/>
      <c r="E807" s="56"/>
    </row>
    <row r="808" spans="4:5" x14ac:dyDescent="0.25">
      <c r="D808" s="56"/>
      <c r="E808" s="56"/>
    </row>
    <row r="809" spans="4:5" x14ac:dyDescent="0.25">
      <c r="D809" s="56"/>
      <c r="E809" s="56"/>
    </row>
    <row r="810" spans="4:5" x14ac:dyDescent="0.25">
      <c r="D810" s="56"/>
      <c r="E810" s="56"/>
    </row>
    <row r="811" spans="4:5" x14ac:dyDescent="0.25">
      <c r="D811" s="56"/>
      <c r="E811" s="56"/>
    </row>
    <row r="812" spans="4:5" x14ac:dyDescent="0.25">
      <c r="D812" s="56"/>
      <c r="E812" s="56"/>
    </row>
    <row r="813" spans="4:5" x14ac:dyDescent="0.25">
      <c r="D813" s="56"/>
      <c r="E813" s="56"/>
    </row>
    <row r="814" spans="4:5" x14ac:dyDescent="0.25">
      <c r="D814" s="56"/>
      <c r="E814" s="56"/>
    </row>
    <row r="815" spans="4:5" x14ac:dyDescent="0.25">
      <c r="D815" s="56"/>
      <c r="E815" s="56"/>
    </row>
    <row r="816" spans="4:5" x14ac:dyDescent="0.25">
      <c r="D816" s="56"/>
      <c r="E816" s="56"/>
    </row>
    <row r="817" spans="4:5" x14ac:dyDescent="0.25">
      <c r="D817" s="56"/>
      <c r="E817" s="56"/>
    </row>
    <row r="818" spans="4:5" x14ac:dyDescent="0.25">
      <c r="D818" s="56"/>
      <c r="E818" s="56"/>
    </row>
    <row r="819" spans="4:5" x14ac:dyDescent="0.25">
      <c r="D819" s="56"/>
      <c r="E819" s="56"/>
    </row>
    <row r="820" spans="4:5" x14ac:dyDescent="0.25">
      <c r="D820" s="56"/>
      <c r="E820" s="56"/>
    </row>
    <row r="821" spans="4:5" x14ac:dyDescent="0.25">
      <c r="D821" s="56"/>
      <c r="E821" s="56"/>
    </row>
    <row r="822" spans="4:5" x14ac:dyDescent="0.25">
      <c r="D822" s="56"/>
      <c r="E822" s="56"/>
    </row>
    <row r="823" spans="4:5" x14ac:dyDescent="0.25">
      <c r="D823" s="56"/>
      <c r="E823" s="56"/>
    </row>
    <row r="824" spans="4:5" x14ac:dyDescent="0.25">
      <c r="D824" s="56"/>
      <c r="E824" s="56"/>
    </row>
    <row r="825" spans="4:5" x14ac:dyDescent="0.25">
      <c r="D825" s="56"/>
      <c r="E825" s="56"/>
    </row>
    <row r="826" spans="4:5" x14ac:dyDescent="0.25">
      <c r="D826" s="56"/>
      <c r="E826" s="56"/>
    </row>
    <row r="827" spans="4:5" x14ac:dyDescent="0.25">
      <c r="D827" s="56"/>
      <c r="E827" s="56"/>
    </row>
    <row r="828" spans="4:5" x14ac:dyDescent="0.25">
      <c r="D828" s="56"/>
      <c r="E828" s="56"/>
    </row>
    <row r="829" spans="4:5" x14ac:dyDescent="0.25">
      <c r="D829" s="56"/>
      <c r="E829" s="56"/>
    </row>
    <row r="830" spans="4:5" x14ac:dyDescent="0.25">
      <c r="D830" s="56"/>
      <c r="E830" s="56"/>
    </row>
    <row r="831" spans="4:5" x14ac:dyDescent="0.25">
      <c r="D831" s="56"/>
      <c r="E831" s="56"/>
    </row>
    <row r="832" spans="4:5" x14ac:dyDescent="0.25">
      <c r="D832" s="56"/>
      <c r="E832" s="56"/>
    </row>
    <row r="833" spans="4:5" x14ac:dyDescent="0.25">
      <c r="D833" s="56"/>
      <c r="E833" s="56"/>
    </row>
    <row r="834" spans="4:5" x14ac:dyDescent="0.25">
      <c r="D834" s="56"/>
      <c r="E834" s="56"/>
    </row>
    <row r="835" spans="4:5" x14ac:dyDescent="0.25">
      <c r="D835" s="56"/>
      <c r="E835" s="56"/>
    </row>
    <row r="836" spans="4:5" x14ac:dyDescent="0.25">
      <c r="D836" s="56"/>
      <c r="E836" s="56"/>
    </row>
    <row r="837" spans="4:5" x14ac:dyDescent="0.25">
      <c r="D837" s="56"/>
      <c r="E837" s="56"/>
    </row>
    <row r="838" spans="4:5" x14ac:dyDescent="0.25">
      <c r="D838" s="56"/>
      <c r="E838" s="56"/>
    </row>
    <row r="839" spans="4:5" x14ac:dyDescent="0.25">
      <c r="D839" s="56"/>
      <c r="E839" s="56"/>
    </row>
    <row r="840" spans="4:5" x14ac:dyDescent="0.25">
      <c r="D840" s="56"/>
      <c r="E840" s="56"/>
    </row>
    <row r="841" spans="4:5" x14ac:dyDescent="0.25">
      <c r="D841" s="56"/>
      <c r="E841" s="56"/>
    </row>
    <row r="842" spans="4:5" x14ac:dyDescent="0.25">
      <c r="D842" s="56"/>
      <c r="E842" s="56"/>
    </row>
    <row r="843" spans="4:5" x14ac:dyDescent="0.25">
      <c r="D843" s="56"/>
      <c r="E843" s="56"/>
    </row>
    <row r="844" spans="4:5" x14ac:dyDescent="0.25">
      <c r="D844" s="56"/>
      <c r="E844" s="56"/>
    </row>
    <row r="845" spans="4:5" x14ac:dyDescent="0.25">
      <c r="D845" s="56"/>
      <c r="E845" s="56"/>
    </row>
    <row r="846" spans="4:5" x14ac:dyDescent="0.25">
      <c r="D846" s="56"/>
      <c r="E846" s="56"/>
    </row>
    <row r="847" spans="4:5" x14ac:dyDescent="0.25">
      <c r="D847" s="56"/>
      <c r="E847" s="56"/>
    </row>
    <row r="848" spans="4:5" x14ac:dyDescent="0.25">
      <c r="D848" s="56"/>
      <c r="E848" s="56"/>
    </row>
    <row r="849" spans="4:5" x14ac:dyDescent="0.25">
      <c r="D849" s="56"/>
      <c r="E849" s="56"/>
    </row>
    <row r="850" spans="4:5" x14ac:dyDescent="0.25">
      <c r="D850" s="56"/>
      <c r="E850" s="56"/>
    </row>
    <row r="851" spans="4:5" x14ac:dyDescent="0.25">
      <c r="D851" s="56"/>
      <c r="E851" s="56"/>
    </row>
    <row r="852" spans="4:5" x14ac:dyDescent="0.25">
      <c r="D852" s="56"/>
      <c r="E852" s="56"/>
    </row>
    <row r="853" spans="4:5" x14ac:dyDescent="0.25">
      <c r="D853" s="56"/>
      <c r="E853" s="56"/>
    </row>
    <row r="854" spans="4:5" x14ac:dyDescent="0.25">
      <c r="D854" s="56"/>
      <c r="E854" s="56"/>
    </row>
    <row r="855" spans="4:5" x14ac:dyDescent="0.25">
      <c r="D855" s="56"/>
      <c r="E855" s="56"/>
    </row>
    <row r="856" spans="4:5" x14ac:dyDescent="0.25">
      <c r="D856" s="56"/>
      <c r="E856" s="56"/>
    </row>
    <row r="857" spans="4:5" x14ac:dyDescent="0.25">
      <c r="D857" s="56"/>
      <c r="E857" s="56"/>
    </row>
    <row r="858" spans="4:5" x14ac:dyDescent="0.25">
      <c r="D858" s="56"/>
      <c r="E858" s="56"/>
    </row>
    <row r="859" spans="4:5" x14ac:dyDescent="0.25">
      <c r="D859" s="56"/>
      <c r="E859" s="56"/>
    </row>
    <row r="860" spans="4:5" x14ac:dyDescent="0.25">
      <c r="D860" s="56"/>
      <c r="E860" s="56"/>
    </row>
    <row r="861" spans="4:5" x14ac:dyDescent="0.25">
      <c r="D861" s="56"/>
      <c r="E861" s="56"/>
    </row>
    <row r="862" spans="4:5" x14ac:dyDescent="0.25">
      <c r="D862" s="56"/>
      <c r="E862" s="56"/>
    </row>
    <row r="863" spans="4:5" x14ac:dyDescent="0.25">
      <c r="D863" s="56"/>
      <c r="E863" s="56"/>
    </row>
    <row r="864" spans="4:5" x14ac:dyDescent="0.25">
      <c r="D864" s="56"/>
      <c r="E864" s="56"/>
    </row>
    <row r="865" spans="4:5" x14ac:dyDescent="0.25">
      <c r="D865" s="56"/>
      <c r="E865" s="56"/>
    </row>
    <row r="866" spans="4:5" x14ac:dyDescent="0.25">
      <c r="D866" s="56"/>
      <c r="E866" s="56"/>
    </row>
    <row r="867" spans="4:5" x14ac:dyDescent="0.25">
      <c r="D867" s="56"/>
      <c r="E867" s="56"/>
    </row>
    <row r="868" spans="4:5" x14ac:dyDescent="0.25">
      <c r="D868" s="56"/>
      <c r="E868" s="56"/>
    </row>
    <row r="869" spans="4:5" x14ac:dyDescent="0.25">
      <c r="D869" s="56"/>
      <c r="E869" s="56"/>
    </row>
    <row r="870" spans="4:5" x14ac:dyDescent="0.25">
      <c r="D870" s="56"/>
      <c r="E870" s="56"/>
    </row>
    <row r="871" spans="4:5" x14ac:dyDescent="0.25">
      <c r="D871" s="56"/>
      <c r="E871" s="56"/>
    </row>
    <row r="872" spans="4:5" x14ac:dyDescent="0.25">
      <c r="D872" s="56"/>
      <c r="E872" s="56"/>
    </row>
    <row r="873" spans="4:5" x14ac:dyDescent="0.25">
      <c r="D873" s="56"/>
      <c r="E873" s="56"/>
    </row>
    <row r="874" spans="4:5" x14ac:dyDescent="0.25">
      <c r="D874" s="56"/>
      <c r="E874" s="56"/>
    </row>
    <row r="875" spans="4:5" x14ac:dyDescent="0.25">
      <c r="D875" s="56"/>
      <c r="E875" s="56"/>
    </row>
    <row r="876" spans="4:5" x14ac:dyDescent="0.25">
      <c r="D876" s="56"/>
      <c r="E876" s="56"/>
    </row>
    <row r="877" spans="4:5" x14ac:dyDescent="0.25">
      <c r="D877" s="56"/>
      <c r="E877" s="56"/>
    </row>
    <row r="878" spans="4:5" x14ac:dyDescent="0.25">
      <c r="D878" s="56"/>
      <c r="E878" s="56"/>
    </row>
    <row r="879" spans="4:5" x14ac:dyDescent="0.25">
      <c r="D879" s="56"/>
      <c r="E879" s="56"/>
    </row>
    <row r="880" spans="4:5" x14ac:dyDescent="0.25">
      <c r="D880" s="56"/>
      <c r="E880" s="56"/>
    </row>
    <row r="881" spans="4:5" x14ac:dyDescent="0.25">
      <c r="D881" s="56"/>
      <c r="E881" s="56"/>
    </row>
    <row r="882" spans="4:5" x14ac:dyDescent="0.25">
      <c r="D882" s="56"/>
      <c r="E882" s="56"/>
    </row>
    <row r="883" spans="4:5" x14ac:dyDescent="0.25">
      <c r="D883" s="56"/>
      <c r="E883" s="56"/>
    </row>
    <row r="884" spans="4:5" x14ac:dyDescent="0.25">
      <c r="D884" s="56"/>
      <c r="E884" s="56"/>
    </row>
    <row r="885" spans="4:5" x14ac:dyDescent="0.25">
      <c r="D885" s="56"/>
      <c r="E885" s="56"/>
    </row>
    <row r="886" spans="4:5" x14ac:dyDescent="0.25">
      <c r="D886" s="56"/>
      <c r="E886" s="56"/>
    </row>
    <row r="887" spans="4:5" x14ac:dyDescent="0.25">
      <c r="D887" s="56"/>
      <c r="E887" s="56"/>
    </row>
    <row r="888" spans="4:5" x14ac:dyDescent="0.25">
      <c r="D888" s="56"/>
      <c r="E888" s="56"/>
    </row>
    <row r="889" spans="4:5" x14ac:dyDescent="0.25">
      <c r="D889" s="56"/>
      <c r="E889" s="56"/>
    </row>
    <row r="890" spans="4:5" x14ac:dyDescent="0.25">
      <c r="D890" s="56"/>
      <c r="E890" s="56"/>
    </row>
    <row r="891" spans="4:5" x14ac:dyDescent="0.25">
      <c r="D891" s="56"/>
      <c r="E891" s="56"/>
    </row>
    <row r="892" spans="4:5" x14ac:dyDescent="0.25">
      <c r="D892" s="56"/>
      <c r="E892" s="56"/>
    </row>
    <row r="893" spans="4:5" x14ac:dyDescent="0.25">
      <c r="D893" s="56"/>
      <c r="E893" s="56"/>
    </row>
    <row r="894" spans="4:5" x14ac:dyDescent="0.25">
      <c r="D894" s="56"/>
      <c r="E894" s="56"/>
    </row>
    <row r="895" spans="4:5" x14ac:dyDescent="0.25">
      <c r="D895" s="56"/>
      <c r="E895" s="56"/>
    </row>
    <row r="896" spans="4:5" x14ac:dyDescent="0.25">
      <c r="D896" s="56"/>
      <c r="E896" s="56"/>
    </row>
    <row r="897" spans="4:5" x14ac:dyDescent="0.25">
      <c r="D897" s="56"/>
      <c r="E897" s="56"/>
    </row>
    <row r="898" spans="4:5" x14ac:dyDescent="0.25">
      <c r="D898" s="56"/>
      <c r="E898" s="56"/>
    </row>
    <row r="899" spans="4:5" x14ac:dyDescent="0.25">
      <c r="D899" s="56"/>
      <c r="E899" s="56"/>
    </row>
    <row r="900" spans="4:5" x14ac:dyDescent="0.25">
      <c r="D900" s="56"/>
      <c r="E900" s="56"/>
    </row>
    <row r="901" spans="4:5" x14ac:dyDescent="0.25">
      <c r="D901" s="56"/>
      <c r="E901" s="56"/>
    </row>
    <row r="902" spans="4:5" x14ac:dyDescent="0.25">
      <c r="D902" s="56"/>
      <c r="E902" s="56"/>
    </row>
    <row r="903" spans="4:5" x14ac:dyDescent="0.25">
      <c r="D903" s="56"/>
      <c r="E903" s="56"/>
    </row>
    <row r="904" spans="4:5" x14ac:dyDescent="0.25">
      <c r="D904" s="56"/>
      <c r="E904" s="56"/>
    </row>
    <row r="905" spans="4:5" x14ac:dyDescent="0.25">
      <c r="D905" s="56"/>
      <c r="E905" s="56"/>
    </row>
    <row r="906" spans="4:5" x14ac:dyDescent="0.25">
      <c r="D906" s="56"/>
      <c r="E906" s="56"/>
    </row>
    <row r="907" spans="4:5" x14ac:dyDescent="0.25">
      <c r="D907" s="56"/>
      <c r="E907" s="56"/>
    </row>
    <row r="908" spans="4:5" x14ac:dyDescent="0.25">
      <c r="D908" s="56"/>
      <c r="E908" s="56"/>
    </row>
    <row r="909" spans="4:5" x14ac:dyDescent="0.25">
      <c r="D909" s="56"/>
      <c r="E909" s="56"/>
    </row>
    <row r="910" spans="4:5" x14ac:dyDescent="0.25">
      <c r="D910" s="56"/>
      <c r="E910" s="56"/>
    </row>
    <row r="911" spans="4:5" x14ac:dyDescent="0.25">
      <c r="D911" s="56"/>
      <c r="E911" s="56"/>
    </row>
    <row r="912" spans="4:5" x14ac:dyDescent="0.25">
      <c r="D912" s="56"/>
      <c r="E912" s="56"/>
    </row>
    <row r="913" spans="4:5" x14ac:dyDescent="0.25">
      <c r="D913" s="56"/>
      <c r="E913" s="56"/>
    </row>
    <row r="914" spans="4:5" x14ac:dyDescent="0.25">
      <c r="D914" s="56"/>
      <c r="E914" s="56"/>
    </row>
    <row r="915" spans="4:5" x14ac:dyDescent="0.25">
      <c r="D915" s="56"/>
      <c r="E915" s="56"/>
    </row>
    <row r="916" spans="4:5" x14ac:dyDescent="0.25">
      <c r="D916" s="56"/>
      <c r="E916" s="56"/>
    </row>
    <row r="917" spans="4:5" x14ac:dyDescent="0.25">
      <c r="D917" s="56"/>
      <c r="E917" s="56"/>
    </row>
    <row r="918" spans="4:5" x14ac:dyDescent="0.25">
      <c r="D918" s="56"/>
      <c r="E918" s="56"/>
    </row>
    <row r="919" spans="4:5" x14ac:dyDescent="0.25">
      <c r="D919" s="56"/>
      <c r="E919" s="56"/>
    </row>
    <row r="920" spans="4:5" x14ac:dyDescent="0.25">
      <c r="D920" s="56"/>
      <c r="E920" s="56"/>
    </row>
    <row r="921" spans="4:5" x14ac:dyDescent="0.25">
      <c r="D921" s="56"/>
      <c r="E921" s="56"/>
    </row>
    <row r="922" spans="4:5" x14ac:dyDescent="0.25">
      <c r="D922" s="56"/>
      <c r="E922" s="56"/>
    </row>
    <row r="923" spans="4:5" x14ac:dyDescent="0.25">
      <c r="D923" s="56"/>
      <c r="E923" s="56"/>
    </row>
    <row r="924" spans="4:5" x14ac:dyDescent="0.25">
      <c r="D924" s="56"/>
      <c r="E924" s="56"/>
    </row>
    <row r="925" spans="4:5" x14ac:dyDescent="0.25">
      <c r="D925" s="56"/>
      <c r="E925" s="56"/>
    </row>
    <row r="926" spans="4:5" x14ac:dyDescent="0.25">
      <c r="D926" s="56"/>
      <c r="E926" s="56"/>
    </row>
    <row r="927" spans="4:5" x14ac:dyDescent="0.25">
      <c r="D927" s="56"/>
      <c r="E927" s="56"/>
    </row>
    <row r="928" spans="4:5" x14ac:dyDescent="0.25">
      <c r="D928" s="56"/>
      <c r="E928" s="56"/>
    </row>
    <row r="929" spans="4:5" x14ac:dyDescent="0.25">
      <c r="D929" s="56"/>
      <c r="E929" s="56"/>
    </row>
    <row r="930" spans="4:5" x14ac:dyDescent="0.25">
      <c r="D930" s="56"/>
      <c r="E930" s="56"/>
    </row>
    <row r="931" spans="4:5" x14ac:dyDescent="0.25">
      <c r="D931" s="56"/>
      <c r="E931" s="56"/>
    </row>
    <row r="932" spans="4:5" x14ac:dyDescent="0.25">
      <c r="D932" s="56"/>
      <c r="E932" s="56"/>
    </row>
    <row r="933" spans="4:5" x14ac:dyDescent="0.25">
      <c r="D933" s="56"/>
      <c r="E933" s="56"/>
    </row>
    <row r="934" spans="4:5" x14ac:dyDescent="0.25">
      <c r="D934" s="56"/>
      <c r="E934" s="56"/>
    </row>
    <row r="935" spans="4:5" x14ac:dyDescent="0.25">
      <c r="D935" s="56"/>
      <c r="E935" s="56"/>
    </row>
    <row r="936" spans="4:5" x14ac:dyDescent="0.25">
      <c r="D936" s="56"/>
      <c r="E936" s="56"/>
    </row>
    <row r="937" spans="4:5" x14ac:dyDescent="0.25">
      <c r="D937" s="56"/>
      <c r="E937" s="56"/>
    </row>
    <row r="938" spans="4:5" x14ac:dyDescent="0.25">
      <c r="D938" s="56"/>
      <c r="E938" s="56"/>
    </row>
    <row r="939" spans="4:5" x14ac:dyDescent="0.25">
      <c r="D939" s="56"/>
      <c r="E939" s="56"/>
    </row>
    <row r="940" spans="4:5" x14ac:dyDescent="0.25">
      <c r="D940" s="56"/>
      <c r="E940" s="56"/>
    </row>
    <row r="941" spans="4:5" x14ac:dyDescent="0.25">
      <c r="D941" s="56"/>
      <c r="E941" s="56"/>
    </row>
    <row r="942" spans="4:5" x14ac:dyDescent="0.25">
      <c r="D942" s="56"/>
      <c r="E942" s="56"/>
    </row>
    <row r="943" spans="4:5" x14ac:dyDescent="0.25">
      <c r="D943" s="56"/>
      <c r="E943" s="56"/>
    </row>
    <row r="944" spans="4:5" x14ac:dyDescent="0.25">
      <c r="D944" s="56"/>
      <c r="E944" s="56"/>
    </row>
    <row r="945" spans="4:5" x14ac:dyDescent="0.25">
      <c r="D945" s="56"/>
      <c r="E945" s="56"/>
    </row>
    <row r="946" spans="4:5" x14ac:dyDescent="0.25">
      <c r="D946" s="56"/>
      <c r="E946" s="56"/>
    </row>
    <row r="947" spans="4:5" x14ac:dyDescent="0.25">
      <c r="D947" s="56"/>
      <c r="E947" s="56"/>
    </row>
    <row r="948" spans="4:5" x14ac:dyDescent="0.25">
      <c r="D948" s="56"/>
      <c r="E948" s="56"/>
    </row>
    <row r="949" spans="4:5" x14ac:dyDescent="0.25">
      <c r="D949" s="56"/>
      <c r="E949" s="56"/>
    </row>
    <row r="950" spans="4:5" x14ac:dyDescent="0.25">
      <c r="D950" s="56"/>
      <c r="E950" s="56"/>
    </row>
    <row r="951" spans="4:5" x14ac:dyDescent="0.25">
      <c r="D951" s="56"/>
      <c r="E951" s="56"/>
    </row>
    <row r="952" spans="4:5" x14ac:dyDescent="0.25">
      <c r="D952" s="56"/>
      <c r="E952" s="56"/>
    </row>
    <row r="953" spans="4:5" x14ac:dyDescent="0.25">
      <c r="D953" s="56"/>
      <c r="E953" s="56"/>
    </row>
    <row r="954" spans="4:5" x14ac:dyDescent="0.25">
      <c r="D954" s="56"/>
      <c r="E954" s="56"/>
    </row>
    <row r="955" spans="4:5" x14ac:dyDescent="0.25">
      <c r="D955" s="56"/>
      <c r="E955" s="56"/>
    </row>
    <row r="956" spans="4:5" x14ac:dyDescent="0.25">
      <c r="D956" s="56"/>
      <c r="E956" s="56"/>
    </row>
    <row r="957" spans="4:5" x14ac:dyDescent="0.25">
      <c r="D957" s="56"/>
      <c r="E957" s="56"/>
    </row>
    <row r="958" spans="4:5" x14ac:dyDescent="0.25">
      <c r="D958" s="56"/>
      <c r="E958" s="56"/>
    </row>
    <row r="959" spans="4:5" x14ac:dyDescent="0.25">
      <c r="D959" s="56"/>
      <c r="E959" s="56"/>
    </row>
    <row r="960" spans="4:5" x14ac:dyDescent="0.25">
      <c r="D960" s="56"/>
      <c r="E960" s="56"/>
    </row>
    <row r="961" spans="4:5" x14ac:dyDescent="0.25">
      <c r="D961" s="56"/>
      <c r="E961" s="56"/>
    </row>
    <row r="962" spans="4:5" x14ac:dyDescent="0.25">
      <c r="D962" s="56"/>
      <c r="E962" s="56"/>
    </row>
    <row r="963" spans="4:5" x14ac:dyDescent="0.25">
      <c r="D963" s="56"/>
      <c r="E963" s="56"/>
    </row>
    <row r="964" spans="4:5" x14ac:dyDescent="0.25">
      <c r="D964" s="56"/>
      <c r="E964" s="56"/>
    </row>
    <row r="965" spans="4:5" x14ac:dyDescent="0.25">
      <c r="D965" s="56"/>
      <c r="E965" s="56"/>
    </row>
    <row r="966" spans="4:5" x14ac:dyDescent="0.25">
      <c r="D966" s="56"/>
      <c r="E966" s="56"/>
    </row>
    <row r="967" spans="4:5" x14ac:dyDescent="0.25">
      <c r="D967" s="56"/>
      <c r="E967" s="56"/>
    </row>
    <row r="968" spans="4:5" x14ac:dyDescent="0.25">
      <c r="D968" s="56"/>
      <c r="E968" s="56"/>
    </row>
    <row r="969" spans="4:5" x14ac:dyDescent="0.25">
      <c r="D969" s="56"/>
      <c r="E969" s="56"/>
    </row>
    <row r="970" spans="4:5" x14ac:dyDescent="0.25">
      <c r="D970" s="56"/>
      <c r="E970" s="56"/>
    </row>
    <row r="971" spans="4:5" x14ac:dyDescent="0.25">
      <c r="D971" s="56"/>
      <c r="E971" s="56"/>
    </row>
    <row r="972" spans="4:5" x14ac:dyDescent="0.25">
      <c r="D972" s="56"/>
      <c r="E972" s="56"/>
    </row>
    <row r="973" spans="4:5" x14ac:dyDescent="0.25">
      <c r="D973" s="56"/>
      <c r="E973" s="56"/>
    </row>
    <row r="974" spans="4:5" x14ac:dyDescent="0.25">
      <c r="D974" s="56"/>
      <c r="E974" s="56"/>
    </row>
    <row r="975" spans="4:5" x14ac:dyDescent="0.25">
      <c r="D975" s="56"/>
      <c r="E975" s="56"/>
    </row>
    <row r="976" spans="4:5" x14ac:dyDescent="0.25">
      <c r="D976" s="56"/>
      <c r="E976" s="56"/>
    </row>
    <row r="977" spans="4:5" x14ac:dyDescent="0.25">
      <c r="D977" s="56"/>
      <c r="E977" s="56"/>
    </row>
    <row r="978" spans="4:5" x14ac:dyDescent="0.25">
      <c r="D978" s="56"/>
      <c r="E978" s="56"/>
    </row>
    <row r="979" spans="4:5" x14ac:dyDescent="0.25">
      <c r="D979" s="56"/>
      <c r="E979" s="56"/>
    </row>
    <row r="980" spans="4:5" x14ac:dyDescent="0.25">
      <c r="D980" s="56"/>
      <c r="E980" s="56"/>
    </row>
    <row r="981" spans="4:5" x14ac:dyDescent="0.25">
      <c r="D981" s="56"/>
      <c r="E981" s="56"/>
    </row>
    <row r="982" spans="4:5" x14ac:dyDescent="0.25">
      <c r="D982" s="56"/>
      <c r="E982" s="56"/>
    </row>
    <row r="983" spans="4:5" x14ac:dyDescent="0.25">
      <c r="D983" s="56"/>
      <c r="E983" s="56"/>
    </row>
    <row r="984" spans="4:5" x14ac:dyDescent="0.25">
      <c r="D984" s="56"/>
      <c r="E984" s="56"/>
    </row>
    <row r="985" spans="4:5" x14ac:dyDescent="0.25">
      <c r="D985" s="56"/>
      <c r="E985" s="56"/>
    </row>
    <row r="986" spans="4:5" x14ac:dyDescent="0.25">
      <c r="D986" s="56"/>
      <c r="E986" s="56"/>
    </row>
    <row r="987" spans="4:5" x14ac:dyDescent="0.25">
      <c r="D987" s="56"/>
      <c r="E987" s="56"/>
    </row>
    <row r="988" spans="4:5" x14ac:dyDescent="0.25">
      <c r="D988" s="56"/>
      <c r="E988" s="56"/>
    </row>
    <row r="989" spans="4:5" x14ac:dyDescent="0.25">
      <c r="D989" s="56"/>
      <c r="E989" s="56"/>
    </row>
    <row r="990" spans="4:5" x14ac:dyDescent="0.25">
      <c r="D990" s="56"/>
      <c r="E990" s="56"/>
    </row>
    <row r="991" spans="4:5" x14ac:dyDescent="0.25">
      <c r="D991" s="56"/>
      <c r="E991" s="56"/>
    </row>
    <row r="992" spans="4:5" x14ac:dyDescent="0.25">
      <c r="D992" s="56"/>
      <c r="E992" s="56"/>
    </row>
    <row r="993" spans="4:5" x14ac:dyDescent="0.25">
      <c r="D993" s="56"/>
      <c r="E993" s="56"/>
    </row>
    <row r="994" spans="4:5" x14ac:dyDescent="0.25">
      <c r="D994" s="56"/>
      <c r="E994" s="56"/>
    </row>
    <row r="995" spans="4:5" x14ac:dyDescent="0.25">
      <c r="D995" s="56"/>
      <c r="E995" s="56"/>
    </row>
    <row r="996" spans="4:5" x14ac:dyDescent="0.25">
      <c r="D996" s="56"/>
      <c r="E996" s="56"/>
    </row>
    <row r="997" spans="4:5" x14ac:dyDescent="0.25">
      <c r="D997" s="56"/>
      <c r="E997" s="56"/>
    </row>
    <row r="998" spans="4:5" x14ac:dyDescent="0.25">
      <c r="D998" s="56"/>
      <c r="E998" s="56"/>
    </row>
    <row r="999" spans="4:5" x14ac:dyDescent="0.25">
      <c r="D999" s="56"/>
      <c r="E999" s="56"/>
    </row>
    <row r="1000" spans="4:5" x14ac:dyDescent="0.25">
      <c r="D1000" s="56"/>
      <c r="E1000" s="56"/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27C12-A83F-4FB9-976F-5CAEEA33ABEB}">
  <sheetPr>
    <outlinePr summaryBelow="0" summaryRight="0"/>
  </sheetPr>
  <dimension ref="A1:BL408"/>
  <sheetViews>
    <sheetView workbookViewId="0">
      <pane ySplit="1" topLeftCell="A369" activePane="bottomLeft" state="frozen"/>
      <selection pane="bottomLeft" activeCell="H1" sqref="H1:I408"/>
    </sheetView>
  </sheetViews>
  <sheetFormatPr defaultColWidth="12.6640625" defaultRowHeight="15.75" customHeight="1" x14ac:dyDescent="0.25"/>
  <cols>
    <col min="1" max="2" width="18.88671875" customWidth="1"/>
    <col min="3" max="3" width="21.109375" customWidth="1"/>
    <col min="4" max="8" width="18.88671875" customWidth="1"/>
    <col min="9" max="15" width="37.6640625" customWidth="1"/>
    <col min="16" max="16" width="34.77734375" customWidth="1"/>
    <col min="17" max="26" width="37.6640625" customWidth="1"/>
    <col min="27" max="27" width="32.109375" customWidth="1"/>
    <col min="28" max="29" width="37.6640625" customWidth="1"/>
    <col min="30" max="30" width="29.33203125" customWidth="1"/>
    <col min="31" max="33" width="37.6640625" customWidth="1"/>
    <col min="34" max="34" width="21.77734375" customWidth="1"/>
    <col min="35" max="35" width="34.21875" customWidth="1"/>
    <col min="36" max="36" width="37.6640625" customWidth="1"/>
    <col min="37" max="37" width="35.21875" customWidth="1"/>
    <col min="38" max="39" width="37.6640625" customWidth="1"/>
    <col min="40" max="40" width="26.109375" customWidth="1"/>
    <col min="41" max="41" width="33.88671875" customWidth="1"/>
    <col min="42" max="44" width="37.6640625" customWidth="1"/>
    <col min="45" max="45" width="30.109375" customWidth="1"/>
    <col min="46" max="54" width="37.6640625" customWidth="1"/>
    <col min="55" max="55" width="26.77734375" customWidth="1"/>
    <col min="56" max="56" width="37.6640625" customWidth="1"/>
    <col min="57" max="57" width="30.6640625" customWidth="1"/>
    <col min="58" max="58" width="37.6640625" customWidth="1"/>
    <col min="59" max="59" width="25.5546875" bestFit="1" customWidth="1"/>
    <col min="60" max="64" width="18.88671875" customWidth="1"/>
  </cols>
  <sheetData>
    <row r="1" spans="1:61" ht="13.2" x14ac:dyDescent="0.25">
      <c r="A1" s="1" t="s">
        <v>0</v>
      </c>
      <c r="B1" s="2" t="s">
        <v>1</v>
      </c>
      <c r="C1" s="2" t="s">
        <v>2</v>
      </c>
      <c r="D1" s="75" t="s">
        <v>3</v>
      </c>
      <c r="E1" s="75" t="s">
        <v>4</v>
      </c>
      <c r="F1" s="2" t="s">
        <v>5</v>
      </c>
      <c r="G1" s="2" t="s">
        <v>6</v>
      </c>
      <c r="H1" s="75" t="s">
        <v>7</v>
      </c>
      <c r="I1" s="7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3" t="s">
        <v>57</v>
      </c>
      <c r="BG1" s="61" t="s">
        <v>1112</v>
      </c>
      <c r="BH1" s="60" t="s">
        <v>1119</v>
      </c>
      <c r="BI1" t="s">
        <v>1120</v>
      </c>
    </row>
    <row r="2" spans="1:61" ht="13.2" x14ac:dyDescent="0.25">
      <c r="A2" s="4">
        <v>45569.397830833332</v>
      </c>
      <c r="B2" s="5" t="s">
        <v>58</v>
      </c>
      <c r="C2" s="6" t="s">
        <v>59</v>
      </c>
      <c r="D2" s="5">
        <v>95.53</v>
      </c>
      <c r="E2" s="5">
        <v>0</v>
      </c>
      <c r="F2" s="5" t="s">
        <v>60</v>
      </c>
      <c r="G2" s="5" t="s">
        <v>61</v>
      </c>
      <c r="H2" s="5" t="s">
        <v>62</v>
      </c>
      <c r="I2" s="5" t="s">
        <v>63</v>
      </c>
      <c r="J2" s="5" t="s">
        <v>64</v>
      </c>
      <c r="K2" s="5" t="s">
        <v>64</v>
      </c>
      <c r="L2" s="5" t="s">
        <v>64</v>
      </c>
      <c r="M2" s="5" t="s">
        <v>64</v>
      </c>
      <c r="N2" s="5" t="s">
        <v>64</v>
      </c>
      <c r="O2" s="5" t="s">
        <v>64</v>
      </c>
      <c r="P2" s="5" t="s">
        <v>64</v>
      </c>
      <c r="Q2" s="5" t="s">
        <v>64</v>
      </c>
      <c r="R2" s="5" t="s">
        <v>64</v>
      </c>
      <c r="S2" s="5" t="s">
        <v>64</v>
      </c>
      <c r="T2" s="5" t="s">
        <v>64</v>
      </c>
      <c r="U2" s="5" t="s">
        <v>64</v>
      </c>
      <c r="V2" s="5" t="s">
        <v>64</v>
      </c>
      <c r="W2" s="5" t="s">
        <v>64</v>
      </c>
      <c r="X2" s="5" t="s">
        <v>64</v>
      </c>
      <c r="Y2" s="5" t="s">
        <v>64</v>
      </c>
      <c r="Z2" s="5" t="s">
        <v>65</v>
      </c>
      <c r="AA2" s="5" t="s">
        <v>65</v>
      </c>
      <c r="AB2" s="5" t="s">
        <v>65</v>
      </c>
      <c r="AC2" s="5" t="s">
        <v>65</v>
      </c>
      <c r="AD2" s="5" t="s">
        <v>65</v>
      </c>
      <c r="AE2" s="5" t="s">
        <v>65</v>
      </c>
      <c r="AF2" s="5" t="s">
        <v>65</v>
      </c>
      <c r="AG2" s="5" t="s">
        <v>65</v>
      </c>
      <c r="AH2" s="5" t="s">
        <v>65</v>
      </c>
      <c r="AI2" s="5" t="s">
        <v>66</v>
      </c>
      <c r="AJ2" s="5" t="s">
        <v>65</v>
      </c>
      <c r="AK2" s="5" t="s">
        <v>66</v>
      </c>
      <c r="AL2" s="5" t="s">
        <v>66</v>
      </c>
      <c r="AM2" s="5" t="s">
        <v>65</v>
      </c>
      <c r="AN2" s="5" t="s">
        <v>66</v>
      </c>
      <c r="AO2" s="5" t="s">
        <v>66</v>
      </c>
      <c r="AP2" s="5" t="s">
        <v>67</v>
      </c>
      <c r="AQ2" s="5" t="s">
        <v>67</v>
      </c>
      <c r="AR2" s="5" t="s">
        <v>63</v>
      </c>
      <c r="AS2" s="5" t="s">
        <v>68</v>
      </c>
      <c r="AT2" s="5" t="s">
        <v>69</v>
      </c>
      <c r="AU2" s="5" t="s">
        <v>70</v>
      </c>
      <c r="AV2" s="5" t="s">
        <v>71</v>
      </c>
      <c r="AW2" s="5" t="s">
        <v>63</v>
      </c>
      <c r="AX2" s="5" t="s">
        <v>72</v>
      </c>
      <c r="AY2" s="5" t="s">
        <v>73</v>
      </c>
      <c r="AZ2" s="5" t="s">
        <v>72</v>
      </c>
      <c r="BA2" s="5" t="s">
        <v>73</v>
      </c>
      <c r="BB2" s="5" t="s">
        <v>72</v>
      </c>
      <c r="BC2" s="5" t="s">
        <v>73</v>
      </c>
      <c r="BE2" s="5" t="s">
        <v>73</v>
      </c>
      <c r="BG2" t="s">
        <v>105</v>
      </c>
      <c r="BH2" t="s">
        <v>1118</v>
      </c>
      <c r="BI2" t="e">
        <f>SUM(IF(F2="Betul / True",2,IF(F2="Salah / False",1,IF(F2="Tidak tahu / Dont Know",1,"PLEASE CHECK"))),IF(G2="Betul / True",2,IF(G2="Salah / False",1,IF(G2="Tidak tahu / Dont Know",1,"PLEASE CHECK"))),IF(H2="Betul / True",2,IF(H2="Salah / False",1,IF(H2="Tidak tahu / Dont Know",1,"PLEASE CHECK"))),IF(I2="Betul / True",1,IF(I2="Salah / False",2,IF(I2="Tidak tahu / Dont Know",2,"PLEASE CHECK"))),IF(J2="Betul / True",2,IF(J2="Salah / False",1,IF(J2="Tidak tahu / Dont Know",1,"PLEASE CHECK"))),IF(K2="Betul / True",2,IF(K2="Salah / False",1,IF(K2="Tidak tahu / Dont Know",1,"PLEASE CHECK"))),IF(L2="Betul / True",2,IF(L2="Salah / False",1,IF(L2="Tidak tahu / Dont Know",1,"PLEASE CHECK"))),IF(M2="Betul / True",2,IF(M2="Salah / False",1,IF(M2="Tidak tahu / Dont Know",1,"PLEASE CHECK"))),IF(N2="Betul / True",2,IF(N2="Salah / False",1,IF(N2="Tidak tahu / Dont Know",1,"PLEASE CHECK"))),IF(O2="Betul / True",2,IF(O2="Salah / False",1,IF(O2="Tidak tahu / Dont Know",1,"PLEASE CHECK"))),IF(P2="Betul / True",2,IF(P2="Salah / False",1,IF(P2="Tidak tahu / Dont Know",1,"PLEASE CHECK"))),IF(Q2="Betul / True",2,IF(Q2="Salah / False",1,IF(Q2="Tidak tahu / Dont Know",1,"PLEASE CHECK"))),IF(R2="Betul / True",2,IF(R2="Salah / False",1,IF(R2="Tidak tahu / Dont Know",1,"PLEASE CHECK"))),IF(S2="Betul / True",2,IF(S2="Salah / False",1,IF(S2="Tidak tahu / Dont Know",1,"PLEASE CHECK"))),IF(T2="Betul / True",2,IF(T2="Salah / False",1,IF(T2="Tidak tahu / Dont Know",1,"PLEASE CHECK"))),IF(U2="Betul / True",2,IF(U2="Salah / False",1,IF(U2="Tidak tahu / Dont Know",1,"PLEASE CHECK"))))</f>
        <v>#VALUE!</v>
      </c>
    </row>
    <row r="3" spans="1:61" ht="13.2" x14ac:dyDescent="0.25">
      <c r="A3" s="7">
        <v>45569.400285462965</v>
      </c>
      <c r="B3" s="8" t="s">
        <v>74</v>
      </c>
      <c r="C3" s="9" t="s">
        <v>75</v>
      </c>
      <c r="D3" s="8">
        <v>58.04</v>
      </c>
      <c r="E3" s="8">
        <v>0.28999999999999998</v>
      </c>
      <c r="F3" s="8" t="s">
        <v>60</v>
      </c>
      <c r="G3" s="8" t="s">
        <v>76</v>
      </c>
      <c r="H3" s="8" t="s">
        <v>77</v>
      </c>
      <c r="I3" s="8" t="s">
        <v>63</v>
      </c>
      <c r="J3" s="8" t="s">
        <v>64</v>
      </c>
      <c r="K3" s="8" t="s">
        <v>64</v>
      </c>
      <c r="L3" s="8" t="s">
        <v>64</v>
      </c>
      <c r="M3" s="8" t="s">
        <v>78</v>
      </c>
      <c r="N3" s="8" t="s">
        <v>64</v>
      </c>
      <c r="O3" s="8" t="s">
        <v>64</v>
      </c>
      <c r="P3" s="8" t="s">
        <v>64</v>
      </c>
      <c r="Q3" s="8" t="s">
        <v>64</v>
      </c>
      <c r="R3" s="8" t="s">
        <v>64</v>
      </c>
      <c r="S3" s="8" t="s">
        <v>64</v>
      </c>
      <c r="T3" s="8" t="s">
        <v>64</v>
      </c>
      <c r="U3" s="8" t="s">
        <v>64</v>
      </c>
      <c r="V3" s="8" t="s">
        <v>64</v>
      </c>
      <c r="W3" s="8" t="s">
        <v>64</v>
      </c>
      <c r="X3" s="8" t="s">
        <v>64</v>
      </c>
      <c r="Y3" s="8" t="s">
        <v>64</v>
      </c>
      <c r="Z3" s="8" t="s">
        <v>66</v>
      </c>
      <c r="AA3" s="8" t="s">
        <v>66</v>
      </c>
      <c r="AB3" s="8" t="s">
        <v>66</v>
      </c>
      <c r="AC3" s="8" t="s">
        <v>66</v>
      </c>
      <c r="AD3" s="8" t="s">
        <v>66</v>
      </c>
      <c r="AE3" s="8" t="s">
        <v>66</v>
      </c>
      <c r="AF3" s="8" t="s">
        <v>66</v>
      </c>
      <c r="AG3" s="8" t="s">
        <v>66</v>
      </c>
      <c r="AH3" s="8" t="s">
        <v>66</v>
      </c>
      <c r="AI3" s="8" t="s">
        <v>79</v>
      </c>
      <c r="AJ3" s="8" t="s">
        <v>66</v>
      </c>
      <c r="AK3" s="8" t="s">
        <v>66</v>
      </c>
      <c r="AL3" s="8" t="s">
        <v>66</v>
      </c>
      <c r="AM3" s="8" t="s">
        <v>66</v>
      </c>
      <c r="AN3" s="8" t="s">
        <v>66</v>
      </c>
      <c r="AO3" s="8" t="s">
        <v>66</v>
      </c>
      <c r="AP3" s="8" t="s">
        <v>67</v>
      </c>
      <c r="AQ3" s="8" t="s">
        <v>80</v>
      </c>
      <c r="AR3" s="8" t="s">
        <v>73</v>
      </c>
      <c r="AS3" s="8" t="s">
        <v>81</v>
      </c>
      <c r="AT3" s="8" t="s">
        <v>69</v>
      </c>
      <c r="AU3" s="8" t="s">
        <v>67</v>
      </c>
      <c r="AV3" s="8" t="s">
        <v>71</v>
      </c>
      <c r="AW3" s="8" t="s">
        <v>73</v>
      </c>
      <c r="AX3" s="8" t="s">
        <v>73</v>
      </c>
      <c r="AY3" s="8" t="s">
        <v>72</v>
      </c>
      <c r="AZ3" s="8" t="s">
        <v>72</v>
      </c>
      <c r="BA3" s="8" t="s">
        <v>73</v>
      </c>
      <c r="BB3" s="8" t="s">
        <v>73</v>
      </c>
      <c r="BC3" s="8" t="s">
        <v>73</v>
      </c>
      <c r="BE3" s="8" t="s">
        <v>73</v>
      </c>
      <c r="BG3" t="s">
        <v>105</v>
      </c>
      <c r="BH3" t="s">
        <v>1118</v>
      </c>
      <c r="BI3" t="e">
        <f t="shared" ref="BI3:BI65" si="0">SUM(IF(F3="Betul / True",2,IF(F3="Salah / False",1,IF(F3="Tidak tahu / Dont Know",1,"PLEASE CHECK"))),IF(G3="Betul / True",2,IF(G3="Salah / False",1,IF(G3="Tidak tahu / Dont Know",1,"PLEASE CHECK"))),IF(H3="Betul / True",2,IF(H3="Salah / False",1,IF(H3="Tidak tahu / Dont Know",1,"PLEASE CHECK"))),IF(I3="Betul / True",1,IF(I3="Salah / False",2,IF(I3="Tidak tahu / Dont Know",2,"PLEASE CHECK"))),IF(J3="Betul / True",2,IF(J3="Salah / False",1,IF(J3="Tidak tahu / Dont Know",1,"PLEASE CHECK"))),IF(K3="Betul / True",2,IF(K3="Salah / False",1,IF(K3="Tidak tahu / Dont Know",1,"PLEASE CHECK"))),IF(L3="Betul / True",2,IF(L3="Salah / False",1,IF(L3="Tidak tahu / Dont Know",1,"PLEASE CHECK"))),IF(M3="Betul / True",2,IF(M3="Salah / False",1,IF(M3="Tidak tahu / Dont Know",1,"PLEASE CHECK"))),IF(N3="Betul / True",2,IF(N3="Salah / False",1,IF(N3="Tidak tahu / Dont Know",1,"PLEASE CHECK"))),IF(O3="Betul / True",2,IF(O3="Salah / False",1,IF(O3="Tidak tahu / Dont Know",1,"PLEASE CHECK"))),IF(P3="Betul / True",2,IF(P3="Salah / False",1,IF(P3="Tidak tahu / Dont Know",1,"PLEASE CHECK"))),IF(Q3="Betul / True",2,IF(Q3="Salah / False",1,IF(Q3="Tidak tahu / Dont Know",1,"PLEASE CHECK"))),IF(R3="Betul / True",2,IF(R3="Salah / False",1,IF(R3="Tidak tahu / Dont Know",1,"PLEASE CHECK"))),IF(S3="Betul / True",2,IF(S3="Salah / False",1,IF(S3="Tidak tahu / Dont Know",1,"PLEASE CHECK"))),IF(T3="Betul / True",2,IF(T3="Salah / False",1,IF(T3="Tidak tahu / Dont Know",1,"PLEASE CHECK"))),IF(U3="Betul / True",2,IF(U3="Salah / False",1,IF(U3="Tidak tahu / Dont Know",1,"PLEASE CHECK"))))</f>
        <v>#VALUE!</v>
      </c>
    </row>
    <row r="4" spans="1:61" ht="13.2" x14ac:dyDescent="0.25">
      <c r="A4" s="4">
        <v>45569.4045634375</v>
      </c>
      <c r="B4" s="5" t="s">
        <v>82</v>
      </c>
      <c r="C4" s="6" t="s">
        <v>83</v>
      </c>
      <c r="D4" s="5">
        <v>10.71</v>
      </c>
      <c r="E4" s="5">
        <v>0.04</v>
      </c>
      <c r="F4" s="5" t="s">
        <v>60</v>
      </c>
      <c r="G4" s="5" t="s">
        <v>76</v>
      </c>
      <c r="H4" s="5" t="s">
        <v>77</v>
      </c>
      <c r="I4" s="5" t="s">
        <v>63</v>
      </c>
      <c r="J4" s="5" t="s">
        <v>64</v>
      </c>
      <c r="K4" s="5" t="s">
        <v>64</v>
      </c>
      <c r="L4" s="5" t="s">
        <v>64</v>
      </c>
      <c r="M4" s="5" t="s">
        <v>84</v>
      </c>
      <c r="N4" s="5" t="s">
        <v>64</v>
      </c>
      <c r="O4" s="5" t="s">
        <v>84</v>
      </c>
      <c r="P4" s="5" t="s">
        <v>84</v>
      </c>
      <c r="Q4" s="5" t="s">
        <v>64</v>
      </c>
      <c r="R4" s="5" t="s">
        <v>64</v>
      </c>
      <c r="S4" s="5" t="s">
        <v>84</v>
      </c>
      <c r="T4" s="5" t="s">
        <v>64</v>
      </c>
      <c r="U4" s="5" t="s">
        <v>64</v>
      </c>
      <c r="V4" s="5" t="s">
        <v>64</v>
      </c>
      <c r="W4" s="5" t="s">
        <v>64</v>
      </c>
      <c r="X4" s="5" t="s">
        <v>64</v>
      </c>
      <c r="Y4" s="5" t="s">
        <v>64</v>
      </c>
      <c r="Z4" s="5" t="s">
        <v>65</v>
      </c>
      <c r="AA4" s="5" t="s">
        <v>65</v>
      </c>
      <c r="AB4" s="5" t="s">
        <v>65</v>
      </c>
      <c r="AC4" s="5" t="s">
        <v>65</v>
      </c>
      <c r="AD4" s="5" t="s">
        <v>65</v>
      </c>
      <c r="AE4" s="5" t="s">
        <v>65</v>
      </c>
      <c r="AF4" s="5" t="s">
        <v>65</v>
      </c>
      <c r="AG4" s="5" t="s">
        <v>66</v>
      </c>
      <c r="AH4" s="5" t="s">
        <v>65</v>
      </c>
      <c r="AI4" s="5" t="s">
        <v>66</v>
      </c>
      <c r="AJ4" s="5" t="s">
        <v>65</v>
      </c>
      <c r="AK4" s="5" t="s">
        <v>65</v>
      </c>
      <c r="AL4" s="5" t="s">
        <v>65</v>
      </c>
      <c r="AM4" s="5" t="s">
        <v>65</v>
      </c>
      <c r="AN4" s="5" t="s">
        <v>66</v>
      </c>
      <c r="AO4" s="5" t="s">
        <v>66</v>
      </c>
      <c r="AP4" s="5" t="s">
        <v>85</v>
      </c>
      <c r="AQ4" s="5" t="s">
        <v>85</v>
      </c>
      <c r="AR4" s="5" t="s">
        <v>86</v>
      </c>
      <c r="AS4" s="5" t="s">
        <v>68</v>
      </c>
      <c r="AT4" s="5" t="s">
        <v>87</v>
      </c>
      <c r="AU4" s="5" t="s">
        <v>67</v>
      </c>
      <c r="AV4" s="5" t="s">
        <v>67</v>
      </c>
      <c r="AW4" s="5" t="s">
        <v>72</v>
      </c>
      <c r="AX4" s="5" t="s">
        <v>72</v>
      </c>
      <c r="AY4" s="5" t="s">
        <v>63</v>
      </c>
      <c r="AZ4" s="5" t="s">
        <v>72</v>
      </c>
      <c r="BA4" s="5" t="s">
        <v>72</v>
      </c>
      <c r="BB4" s="5" t="s">
        <v>73</v>
      </c>
      <c r="BC4" s="5" t="s">
        <v>73</v>
      </c>
      <c r="BE4" s="5" t="s">
        <v>73</v>
      </c>
      <c r="BG4" t="s">
        <v>105</v>
      </c>
      <c r="BH4" t="s">
        <v>1118</v>
      </c>
      <c r="BI4" t="e">
        <f t="shared" si="0"/>
        <v>#VALUE!</v>
      </c>
    </row>
    <row r="5" spans="1:61" ht="13.2" x14ac:dyDescent="0.25">
      <c r="A5" s="7">
        <v>45569.406900590278</v>
      </c>
      <c r="B5" s="8" t="s">
        <v>88</v>
      </c>
      <c r="C5" s="9" t="s">
        <v>89</v>
      </c>
      <c r="D5" s="8">
        <v>100</v>
      </c>
      <c r="E5" s="8">
        <v>0.21</v>
      </c>
      <c r="F5" s="8" t="s">
        <v>60</v>
      </c>
      <c r="G5" s="8" t="s">
        <v>76</v>
      </c>
      <c r="H5" s="8" t="s">
        <v>77</v>
      </c>
      <c r="I5" s="8" t="s">
        <v>63</v>
      </c>
      <c r="J5" s="8" t="s">
        <v>64</v>
      </c>
      <c r="K5" s="8" t="s">
        <v>64</v>
      </c>
      <c r="L5" s="8" t="s">
        <v>64</v>
      </c>
      <c r="M5" s="8" t="s">
        <v>84</v>
      </c>
      <c r="N5" s="8" t="s">
        <v>64</v>
      </c>
      <c r="O5" s="8" t="s">
        <v>64</v>
      </c>
      <c r="P5" s="8" t="s">
        <v>64</v>
      </c>
      <c r="Q5" s="8" t="s">
        <v>64</v>
      </c>
      <c r="R5" s="8" t="s">
        <v>64</v>
      </c>
      <c r="S5" s="8" t="s">
        <v>64</v>
      </c>
      <c r="T5" s="8" t="s">
        <v>64</v>
      </c>
      <c r="U5" s="8" t="s">
        <v>64</v>
      </c>
      <c r="V5" s="8" t="s">
        <v>64</v>
      </c>
      <c r="W5" s="8" t="s">
        <v>64</v>
      </c>
      <c r="X5" s="8" t="s">
        <v>64</v>
      </c>
      <c r="Y5" s="8" t="s">
        <v>64</v>
      </c>
      <c r="Z5" s="8" t="s">
        <v>66</v>
      </c>
      <c r="AA5" s="8" t="s">
        <v>66</v>
      </c>
      <c r="AB5" s="8" t="s">
        <v>66</v>
      </c>
      <c r="AC5" s="8" t="s">
        <v>66</v>
      </c>
      <c r="AD5" s="8" t="s">
        <v>66</v>
      </c>
      <c r="AE5" s="8" t="s">
        <v>65</v>
      </c>
      <c r="AF5" s="8" t="s">
        <v>66</v>
      </c>
      <c r="AG5" s="8" t="s">
        <v>65</v>
      </c>
      <c r="AH5" s="8" t="s">
        <v>79</v>
      </c>
      <c r="AI5" s="8" t="s">
        <v>66</v>
      </c>
      <c r="AJ5" s="8" t="s">
        <v>65</v>
      </c>
      <c r="AK5" s="8" t="s">
        <v>65</v>
      </c>
      <c r="AL5" s="8" t="s">
        <v>66</v>
      </c>
      <c r="AM5" s="8" t="s">
        <v>66</v>
      </c>
      <c r="AN5" s="8" t="s">
        <v>65</v>
      </c>
      <c r="AO5" s="8" t="s">
        <v>65</v>
      </c>
      <c r="AP5" s="8" t="s">
        <v>85</v>
      </c>
      <c r="AQ5" s="8" t="s">
        <v>67</v>
      </c>
      <c r="AR5" s="8" t="s">
        <v>86</v>
      </c>
      <c r="AS5" s="8" t="s">
        <v>81</v>
      </c>
      <c r="AT5" s="8" t="s">
        <v>87</v>
      </c>
      <c r="AU5" s="8" t="s">
        <v>85</v>
      </c>
      <c r="AV5" s="8" t="s">
        <v>71</v>
      </c>
      <c r="AW5" s="8" t="s">
        <v>72</v>
      </c>
      <c r="AX5" s="8" t="s">
        <v>63</v>
      </c>
      <c r="AY5" s="8" t="s">
        <v>72</v>
      </c>
      <c r="AZ5" s="8" t="s">
        <v>72</v>
      </c>
      <c r="BA5" s="8" t="s">
        <v>63</v>
      </c>
      <c r="BB5" s="8" t="s">
        <v>73</v>
      </c>
      <c r="BC5" s="8" t="s">
        <v>73</v>
      </c>
      <c r="BE5" s="8" t="s">
        <v>73</v>
      </c>
      <c r="BG5" t="s">
        <v>105</v>
      </c>
      <c r="BH5" t="s">
        <v>1118</v>
      </c>
      <c r="BI5" t="e">
        <f t="shared" si="0"/>
        <v>#VALUE!</v>
      </c>
    </row>
    <row r="6" spans="1:61" ht="13.2" x14ac:dyDescent="0.25">
      <c r="A6" s="4">
        <v>45569.40973402778</v>
      </c>
      <c r="B6" s="5" t="s">
        <v>90</v>
      </c>
      <c r="C6" s="6" t="s">
        <v>91</v>
      </c>
      <c r="D6" s="5">
        <v>0</v>
      </c>
      <c r="E6" s="5">
        <v>0.04</v>
      </c>
      <c r="F6" s="5" t="s">
        <v>60</v>
      </c>
      <c r="G6" s="5" t="s">
        <v>76</v>
      </c>
      <c r="H6" s="5" t="s">
        <v>92</v>
      </c>
      <c r="I6" s="5" t="s">
        <v>63</v>
      </c>
      <c r="J6" s="5" t="s">
        <v>64</v>
      </c>
      <c r="K6" s="5" t="s">
        <v>64</v>
      </c>
      <c r="L6" s="5" t="s">
        <v>64</v>
      </c>
      <c r="M6" s="5" t="s">
        <v>64</v>
      </c>
      <c r="N6" s="5" t="s">
        <v>64</v>
      </c>
      <c r="O6" s="5" t="s">
        <v>64</v>
      </c>
      <c r="P6" s="5" t="s">
        <v>64</v>
      </c>
      <c r="Q6" s="5" t="s">
        <v>64</v>
      </c>
      <c r="R6" s="5" t="s">
        <v>64</v>
      </c>
      <c r="S6" s="5" t="s">
        <v>64</v>
      </c>
      <c r="T6" s="5" t="s">
        <v>64</v>
      </c>
      <c r="U6" s="5" t="s">
        <v>64</v>
      </c>
      <c r="V6" s="5" t="s">
        <v>64</v>
      </c>
      <c r="W6" s="5" t="s">
        <v>64</v>
      </c>
      <c r="X6" s="5" t="s">
        <v>64</v>
      </c>
      <c r="Y6" s="5" t="s">
        <v>64</v>
      </c>
      <c r="Z6" s="5" t="s">
        <v>65</v>
      </c>
      <c r="AA6" s="5" t="s">
        <v>65</v>
      </c>
      <c r="AB6" s="5" t="s">
        <v>65</v>
      </c>
      <c r="AC6" s="5" t="s">
        <v>66</v>
      </c>
      <c r="AD6" s="5" t="s">
        <v>65</v>
      </c>
      <c r="AE6" s="5" t="s">
        <v>65</v>
      </c>
      <c r="AF6" s="5" t="s">
        <v>65</v>
      </c>
      <c r="AG6" s="5" t="s">
        <v>66</v>
      </c>
      <c r="AH6" s="5" t="s">
        <v>65</v>
      </c>
      <c r="AI6" s="5" t="s">
        <v>65</v>
      </c>
      <c r="AJ6" s="5" t="s">
        <v>65</v>
      </c>
      <c r="AK6" s="5" t="s">
        <v>65</v>
      </c>
      <c r="AL6" s="5" t="s">
        <v>66</v>
      </c>
      <c r="AM6" s="5" t="s">
        <v>65</v>
      </c>
      <c r="AN6" s="5" t="s">
        <v>65</v>
      </c>
      <c r="AO6" s="5" t="s">
        <v>66</v>
      </c>
      <c r="AP6" s="5" t="s">
        <v>67</v>
      </c>
      <c r="AQ6" s="5" t="s">
        <v>85</v>
      </c>
      <c r="AR6" s="5" t="s">
        <v>63</v>
      </c>
      <c r="AS6" s="5" t="s">
        <v>68</v>
      </c>
      <c r="AT6" s="5" t="s">
        <v>69</v>
      </c>
      <c r="AU6" s="5" t="s">
        <v>93</v>
      </c>
      <c r="AV6" s="5" t="s">
        <v>94</v>
      </c>
      <c r="AW6" s="5" t="s">
        <v>63</v>
      </c>
      <c r="AX6" s="5" t="s">
        <v>73</v>
      </c>
      <c r="AY6" s="5" t="s">
        <v>63</v>
      </c>
      <c r="AZ6" s="5" t="s">
        <v>73</v>
      </c>
      <c r="BA6" s="5" t="s">
        <v>73</v>
      </c>
      <c r="BB6" s="5" t="s">
        <v>73</v>
      </c>
      <c r="BC6" s="5" t="s">
        <v>73</v>
      </c>
      <c r="BE6" s="5" t="s">
        <v>73</v>
      </c>
      <c r="BG6" t="s">
        <v>105</v>
      </c>
      <c r="BH6" t="s">
        <v>1118</v>
      </c>
      <c r="BI6" t="e">
        <f t="shared" si="0"/>
        <v>#VALUE!</v>
      </c>
    </row>
    <row r="7" spans="1:61" ht="13.2" x14ac:dyDescent="0.25">
      <c r="A7" s="7">
        <v>45569.411558958338</v>
      </c>
      <c r="B7" s="8" t="s">
        <v>95</v>
      </c>
      <c r="C7" s="9" t="s">
        <v>96</v>
      </c>
      <c r="D7" s="8">
        <v>77.680000000000007</v>
      </c>
      <c r="E7" s="8">
        <v>0.25</v>
      </c>
      <c r="F7" s="8" t="s">
        <v>60</v>
      </c>
      <c r="G7" s="8" t="s">
        <v>76</v>
      </c>
      <c r="H7" s="8" t="s">
        <v>77</v>
      </c>
      <c r="I7" s="8" t="s">
        <v>63</v>
      </c>
      <c r="J7" s="8" t="s">
        <v>64</v>
      </c>
      <c r="K7" s="8" t="s">
        <v>84</v>
      </c>
      <c r="L7" s="8" t="s">
        <v>64</v>
      </c>
      <c r="M7" s="8" t="s">
        <v>84</v>
      </c>
      <c r="N7" s="8" t="s">
        <v>64</v>
      </c>
      <c r="O7" s="8" t="s">
        <v>84</v>
      </c>
      <c r="P7" s="8" t="s">
        <v>84</v>
      </c>
      <c r="Q7" s="8" t="s">
        <v>84</v>
      </c>
      <c r="R7" s="8" t="s">
        <v>64</v>
      </c>
      <c r="S7" s="8" t="s">
        <v>64</v>
      </c>
      <c r="T7" s="8" t="s">
        <v>64</v>
      </c>
      <c r="U7" s="8" t="s">
        <v>64</v>
      </c>
      <c r="V7" s="8" t="s">
        <v>84</v>
      </c>
      <c r="W7" s="8" t="s">
        <v>64</v>
      </c>
      <c r="X7" s="8" t="s">
        <v>64</v>
      </c>
      <c r="Y7" s="8" t="s">
        <v>64</v>
      </c>
      <c r="Z7" s="8" t="s">
        <v>65</v>
      </c>
      <c r="AA7" s="8" t="s">
        <v>65</v>
      </c>
      <c r="AB7" s="8" t="s">
        <v>65</v>
      </c>
      <c r="AC7" s="8" t="s">
        <v>65</v>
      </c>
      <c r="AD7" s="8" t="s">
        <v>65</v>
      </c>
      <c r="AE7" s="8" t="s">
        <v>65</v>
      </c>
      <c r="AF7" s="8" t="s">
        <v>65</v>
      </c>
      <c r="AG7" s="8" t="s">
        <v>66</v>
      </c>
      <c r="AH7" s="8" t="s">
        <v>66</v>
      </c>
      <c r="AI7" s="8" t="s">
        <v>79</v>
      </c>
      <c r="AJ7" s="8" t="s">
        <v>65</v>
      </c>
      <c r="AK7" s="8" t="s">
        <v>65</v>
      </c>
      <c r="AL7" s="8" t="s">
        <v>65</v>
      </c>
      <c r="AM7" s="8" t="s">
        <v>66</v>
      </c>
      <c r="AN7" s="8" t="s">
        <v>66</v>
      </c>
      <c r="AO7" s="8" t="s">
        <v>66</v>
      </c>
      <c r="AP7" s="8" t="s">
        <v>67</v>
      </c>
      <c r="AQ7" s="8" t="s">
        <v>67</v>
      </c>
      <c r="AR7" s="8" t="s">
        <v>86</v>
      </c>
      <c r="AS7" s="8" t="s">
        <v>97</v>
      </c>
      <c r="AT7" s="8" t="s">
        <v>69</v>
      </c>
      <c r="AU7" s="8" t="s">
        <v>70</v>
      </c>
      <c r="AV7" s="8" t="s">
        <v>71</v>
      </c>
      <c r="AW7" s="8" t="s">
        <v>72</v>
      </c>
      <c r="AX7" s="8" t="s">
        <v>72</v>
      </c>
      <c r="AY7" s="8" t="s">
        <v>72</v>
      </c>
      <c r="AZ7" s="8" t="s">
        <v>72</v>
      </c>
      <c r="BA7" s="8" t="s">
        <v>72</v>
      </c>
      <c r="BB7" s="8" t="s">
        <v>72</v>
      </c>
      <c r="BC7" s="8" t="s">
        <v>73</v>
      </c>
      <c r="BE7" s="8" t="s">
        <v>73</v>
      </c>
      <c r="BG7" t="s">
        <v>105</v>
      </c>
      <c r="BH7" t="s">
        <v>1118</v>
      </c>
      <c r="BI7" t="e">
        <f t="shared" si="0"/>
        <v>#VALUE!</v>
      </c>
    </row>
    <row r="8" spans="1:61" ht="13.2" x14ac:dyDescent="0.25">
      <c r="A8" s="4">
        <v>45569.412556122683</v>
      </c>
      <c r="B8" s="5" t="s">
        <v>98</v>
      </c>
      <c r="C8" s="6" t="s">
        <v>99</v>
      </c>
      <c r="D8" s="5">
        <v>33.93</v>
      </c>
      <c r="E8" s="5">
        <v>0.08</v>
      </c>
      <c r="F8" s="5" t="s">
        <v>60</v>
      </c>
      <c r="G8" s="5" t="s">
        <v>76</v>
      </c>
      <c r="H8" s="5" t="s">
        <v>100</v>
      </c>
      <c r="I8" s="5" t="s">
        <v>73</v>
      </c>
      <c r="J8" s="5" t="s">
        <v>64</v>
      </c>
      <c r="K8" s="5" t="s">
        <v>64</v>
      </c>
      <c r="L8" s="5" t="s">
        <v>64</v>
      </c>
      <c r="M8" s="5" t="s">
        <v>84</v>
      </c>
      <c r="N8" s="5" t="s">
        <v>84</v>
      </c>
      <c r="O8" s="5" t="s">
        <v>64</v>
      </c>
      <c r="P8" s="5" t="s">
        <v>84</v>
      </c>
      <c r="Q8" s="5" t="s">
        <v>64</v>
      </c>
      <c r="R8" s="5" t="s">
        <v>64</v>
      </c>
      <c r="S8" s="5" t="s">
        <v>64</v>
      </c>
      <c r="T8" s="5" t="s">
        <v>64</v>
      </c>
      <c r="U8" s="5" t="s">
        <v>84</v>
      </c>
      <c r="V8" s="5" t="s">
        <v>64</v>
      </c>
      <c r="W8" s="5" t="s">
        <v>64</v>
      </c>
      <c r="X8" s="5" t="s">
        <v>64</v>
      </c>
      <c r="Y8" s="5" t="s">
        <v>64</v>
      </c>
      <c r="Z8" s="5" t="s">
        <v>66</v>
      </c>
      <c r="AA8" s="5" t="s">
        <v>66</v>
      </c>
      <c r="AB8" s="5" t="s">
        <v>66</v>
      </c>
      <c r="AC8" s="5" t="s">
        <v>65</v>
      </c>
      <c r="AD8" s="5" t="s">
        <v>66</v>
      </c>
      <c r="AE8" s="5" t="s">
        <v>65</v>
      </c>
      <c r="AF8" s="5" t="s">
        <v>65</v>
      </c>
      <c r="AG8" s="5" t="s">
        <v>66</v>
      </c>
      <c r="AH8" s="5" t="s">
        <v>65</v>
      </c>
      <c r="AI8" s="5" t="s">
        <v>101</v>
      </c>
      <c r="AJ8" s="5" t="s">
        <v>65</v>
      </c>
      <c r="AK8" s="5" t="s">
        <v>65</v>
      </c>
      <c r="AL8" s="5" t="s">
        <v>65</v>
      </c>
      <c r="AM8" s="5" t="s">
        <v>66</v>
      </c>
      <c r="AN8" s="5" t="s">
        <v>66</v>
      </c>
      <c r="AO8" s="5" t="s">
        <v>66</v>
      </c>
      <c r="AP8" s="5" t="s">
        <v>67</v>
      </c>
      <c r="AQ8" s="5" t="s">
        <v>67</v>
      </c>
      <c r="AR8" s="5" t="s">
        <v>86</v>
      </c>
      <c r="AS8" s="5" t="s">
        <v>68</v>
      </c>
      <c r="AT8" s="5" t="s">
        <v>69</v>
      </c>
      <c r="AU8" s="5" t="s">
        <v>93</v>
      </c>
      <c r="AV8" s="5" t="s">
        <v>71</v>
      </c>
      <c r="AW8" s="5" t="s">
        <v>72</v>
      </c>
      <c r="AX8" s="5" t="s">
        <v>72</v>
      </c>
      <c r="AY8" s="5" t="s">
        <v>72</v>
      </c>
      <c r="AZ8" s="5" t="s">
        <v>72</v>
      </c>
      <c r="BA8" s="5" t="s">
        <v>72</v>
      </c>
      <c r="BB8" s="5" t="s">
        <v>72</v>
      </c>
      <c r="BC8" s="5" t="s">
        <v>73</v>
      </c>
      <c r="BD8" s="5" t="s">
        <v>102</v>
      </c>
      <c r="BE8" s="5" t="s">
        <v>73</v>
      </c>
      <c r="BG8" t="s">
        <v>105</v>
      </c>
      <c r="BH8" t="s">
        <v>226</v>
      </c>
      <c r="BI8" t="e">
        <f t="shared" si="0"/>
        <v>#VALUE!</v>
      </c>
    </row>
    <row r="9" spans="1:61" ht="13.2" x14ac:dyDescent="0.25">
      <c r="A9" s="7">
        <v>45569.414064652781</v>
      </c>
      <c r="B9" s="8" t="s">
        <v>103</v>
      </c>
      <c r="C9" s="9" t="s">
        <v>104</v>
      </c>
      <c r="D9" s="8">
        <v>0</v>
      </c>
      <c r="E9" s="8">
        <v>0</v>
      </c>
      <c r="F9" s="8" t="s">
        <v>60</v>
      </c>
      <c r="G9" s="8" t="s">
        <v>76</v>
      </c>
      <c r="H9" s="8" t="s">
        <v>105</v>
      </c>
      <c r="I9" s="8" t="s">
        <v>63</v>
      </c>
      <c r="J9" s="8" t="s">
        <v>64</v>
      </c>
      <c r="K9" s="8" t="s">
        <v>78</v>
      </c>
      <c r="L9" s="8" t="s">
        <v>64</v>
      </c>
      <c r="M9" s="8" t="s">
        <v>64</v>
      </c>
      <c r="N9" s="8" t="s">
        <v>78</v>
      </c>
      <c r="O9" s="8" t="s">
        <v>78</v>
      </c>
      <c r="P9" s="8" t="s">
        <v>64</v>
      </c>
      <c r="Q9" s="8" t="s">
        <v>64</v>
      </c>
      <c r="R9" s="8" t="s">
        <v>64</v>
      </c>
      <c r="S9" s="8" t="s">
        <v>64</v>
      </c>
      <c r="T9" s="8" t="s">
        <v>64</v>
      </c>
      <c r="U9" s="8" t="s">
        <v>64</v>
      </c>
      <c r="V9" s="8" t="s">
        <v>64</v>
      </c>
      <c r="W9" s="8" t="s">
        <v>64</v>
      </c>
      <c r="X9" s="8" t="s">
        <v>64</v>
      </c>
      <c r="Y9" s="8" t="s">
        <v>64</v>
      </c>
      <c r="Z9" s="8" t="s">
        <v>66</v>
      </c>
      <c r="AA9" s="8" t="s">
        <v>65</v>
      </c>
      <c r="AB9" s="8" t="s">
        <v>65</v>
      </c>
      <c r="AC9" s="8" t="s">
        <v>65</v>
      </c>
      <c r="AD9" s="8" t="s">
        <v>65</v>
      </c>
      <c r="AE9" s="8" t="s">
        <v>65</v>
      </c>
      <c r="AF9" s="8" t="s">
        <v>65</v>
      </c>
      <c r="AG9" s="8" t="s">
        <v>65</v>
      </c>
      <c r="AH9" s="8" t="s">
        <v>65</v>
      </c>
      <c r="AI9" s="8" t="s">
        <v>101</v>
      </c>
      <c r="AJ9" s="8" t="s">
        <v>65</v>
      </c>
      <c r="AK9" s="8" t="s">
        <v>65</v>
      </c>
      <c r="AL9" s="8" t="s">
        <v>65</v>
      </c>
      <c r="AM9" s="8" t="s">
        <v>66</v>
      </c>
      <c r="AN9" s="8" t="s">
        <v>65</v>
      </c>
      <c r="AO9" s="8" t="s">
        <v>79</v>
      </c>
      <c r="AP9" s="8" t="s">
        <v>85</v>
      </c>
      <c r="AQ9" s="8" t="s">
        <v>67</v>
      </c>
      <c r="AR9" s="8" t="s">
        <v>63</v>
      </c>
      <c r="AS9" s="8" t="s">
        <v>68</v>
      </c>
      <c r="AT9" s="8" t="s">
        <v>69</v>
      </c>
      <c r="AU9" s="8" t="s">
        <v>80</v>
      </c>
      <c r="AV9" s="8" t="s">
        <v>80</v>
      </c>
      <c r="AW9" s="8" t="s">
        <v>73</v>
      </c>
      <c r="AX9" s="8" t="s">
        <v>73</v>
      </c>
      <c r="AY9" s="8" t="s">
        <v>63</v>
      </c>
      <c r="AZ9" s="8" t="s">
        <v>63</v>
      </c>
      <c r="BA9" s="8" t="s">
        <v>72</v>
      </c>
      <c r="BB9" s="8" t="s">
        <v>73</v>
      </c>
      <c r="BC9" s="8" t="s">
        <v>73</v>
      </c>
      <c r="BE9" s="8" t="s">
        <v>73</v>
      </c>
      <c r="BG9" t="s">
        <v>105</v>
      </c>
      <c r="BH9" t="s">
        <v>1118</v>
      </c>
      <c r="BI9" t="e">
        <f t="shared" si="0"/>
        <v>#VALUE!</v>
      </c>
    </row>
    <row r="10" spans="1:61" ht="13.2" x14ac:dyDescent="0.25">
      <c r="A10" s="4">
        <v>45569.416866712963</v>
      </c>
      <c r="B10" s="5" t="s">
        <v>106</v>
      </c>
      <c r="C10" s="6" t="s">
        <v>107</v>
      </c>
      <c r="D10" s="5">
        <v>3.57</v>
      </c>
      <c r="E10" s="5">
        <v>0</v>
      </c>
      <c r="F10" s="5" t="s">
        <v>60</v>
      </c>
      <c r="G10" s="5" t="s">
        <v>76</v>
      </c>
      <c r="H10" s="5" t="s">
        <v>108</v>
      </c>
      <c r="I10" s="5" t="s">
        <v>63</v>
      </c>
      <c r="J10" s="5" t="s">
        <v>64</v>
      </c>
      <c r="K10" s="5" t="s">
        <v>64</v>
      </c>
      <c r="L10" s="5" t="s">
        <v>64</v>
      </c>
      <c r="M10" s="5" t="s">
        <v>78</v>
      </c>
      <c r="N10" s="5" t="s">
        <v>78</v>
      </c>
      <c r="O10" s="5" t="s">
        <v>64</v>
      </c>
      <c r="P10" s="5" t="s">
        <v>64</v>
      </c>
      <c r="Q10" s="5" t="s">
        <v>64</v>
      </c>
      <c r="R10" s="5" t="s">
        <v>64</v>
      </c>
      <c r="S10" s="5" t="s">
        <v>64</v>
      </c>
      <c r="T10" s="5" t="s">
        <v>64</v>
      </c>
      <c r="U10" s="5" t="s">
        <v>64</v>
      </c>
      <c r="V10" s="5" t="s">
        <v>64</v>
      </c>
      <c r="W10" s="5" t="s">
        <v>64</v>
      </c>
      <c r="X10" s="5" t="s">
        <v>64</v>
      </c>
      <c r="Y10" s="5" t="s">
        <v>64</v>
      </c>
      <c r="Z10" s="5" t="s">
        <v>65</v>
      </c>
      <c r="AA10" s="5" t="s">
        <v>65</v>
      </c>
      <c r="AB10" s="5" t="s">
        <v>65</v>
      </c>
      <c r="AC10" s="5" t="s">
        <v>65</v>
      </c>
      <c r="AD10" s="5" t="s">
        <v>65</v>
      </c>
      <c r="AE10" s="5" t="s">
        <v>65</v>
      </c>
      <c r="AF10" s="5" t="s">
        <v>66</v>
      </c>
      <c r="AG10" s="5" t="s">
        <v>65</v>
      </c>
      <c r="AH10" s="5" t="s">
        <v>66</v>
      </c>
      <c r="AI10" s="5" t="s">
        <v>79</v>
      </c>
      <c r="AJ10" s="5" t="s">
        <v>65</v>
      </c>
      <c r="AK10" s="5" t="s">
        <v>65</v>
      </c>
      <c r="AL10" s="5" t="s">
        <v>65</v>
      </c>
      <c r="AM10" s="5" t="s">
        <v>66</v>
      </c>
      <c r="AN10" s="5" t="s">
        <v>66</v>
      </c>
      <c r="AO10" s="5" t="s">
        <v>66</v>
      </c>
      <c r="AP10" s="5" t="s">
        <v>85</v>
      </c>
      <c r="AQ10" s="5" t="s">
        <v>85</v>
      </c>
      <c r="AR10" s="5" t="s">
        <v>73</v>
      </c>
      <c r="AS10" s="5" t="s">
        <v>109</v>
      </c>
      <c r="AT10" s="5" t="s">
        <v>69</v>
      </c>
      <c r="AU10" s="5" t="s">
        <v>93</v>
      </c>
      <c r="AV10" s="5" t="s">
        <v>71</v>
      </c>
      <c r="AW10" s="5" t="s">
        <v>73</v>
      </c>
      <c r="AX10" s="5" t="s">
        <v>73</v>
      </c>
      <c r="AY10" s="5" t="s">
        <v>73</v>
      </c>
      <c r="AZ10" s="5" t="s">
        <v>73</v>
      </c>
      <c r="BA10" s="5" t="s">
        <v>72</v>
      </c>
      <c r="BB10" s="5" t="s">
        <v>73</v>
      </c>
      <c r="BC10" s="5" t="s">
        <v>73</v>
      </c>
      <c r="BE10" s="5" t="s">
        <v>73</v>
      </c>
      <c r="BG10" t="s">
        <v>105</v>
      </c>
      <c r="BH10" t="s">
        <v>1118</v>
      </c>
      <c r="BI10" t="e">
        <f t="shared" si="0"/>
        <v>#VALUE!</v>
      </c>
    </row>
    <row r="11" spans="1:61" ht="13.2" x14ac:dyDescent="0.25">
      <c r="A11" s="7">
        <v>45569.416871134265</v>
      </c>
      <c r="B11" s="8" t="s">
        <v>110</v>
      </c>
      <c r="C11" s="9" t="s">
        <v>111</v>
      </c>
      <c r="D11" s="8">
        <v>40.18</v>
      </c>
      <c r="E11" s="8">
        <v>0.04</v>
      </c>
      <c r="F11" s="8" t="s">
        <v>60</v>
      </c>
      <c r="G11" s="8" t="s">
        <v>76</v>
      </c>
      <c r="H11" s="8" t="s">
        <v>108</v>
      </c>
      <c r="I11" s="8" t="s">
        <v>63</v>
      </c>
      <c r="J11" s="8" t="s">
        <v>64</v>
      </c>
      <c r="K11" s="8" t="s">
        <v>84</v>
      </c>
      <c r="L11" s="8" t="s">
        <v>64</v>
      </c>
      <c r="M11" s="8" t="s">
        <v>84</v>
      </c>
      <c r="N11" s="8" t="s">
        <v>64</v>
      </c>
      <c r="O11" s="8" t="s">
        <v>84</v>
      </c>
      <c r="P11" s="8" t="s">
        <v>84</v>
      </c>
      <c r="Q11" s="8" t="s">
        <v>64</v>
      </c>
      <c r="R11" s="8" t="s">
        <v>64</v>
      </c>
      <c r="S11" s="8" t="s">
        <v>64</v>
      </c>
      <c r="T11" s="8" t="s">
        <v>64</v>
      </c>
      <c r="U11" s="8" t="s">
        <v>64</v>
      </c>
      <c r="V11" s="8" t="s">
        <v>64</v>
      </c>
      <c r="W11" s="8" t="s">
        <v>64</v>
      </c>
      <c r="X11" s="8" t="s">
        <v>84</v>
      </c>
      <c r="Y11" s="8" t="s">
        <v>64</v>
      </c>
      <c r="Z11" s="8" t="s">
        <v>66</v>
      </c>
      <c r="AA11" s="8" t="s">
        <v>65</v>
      </c>
      <c r="AB11" s="8" t="s">
        <v>66</v>
      </c>
      <c r="AC11" s="8" t="s">
        <v>66</v>
      </c>
      <c r="AD11" s="8" t="s">
        <v>66</v>
      </c>
      <c r="AE11" s="8" t="s">
        <v>65</v>
      </c>
      <c r="AF11" s="8" t="s">
        <v>65</v>
      </c>
      <c r="AG11" s="8" t="s">
        <v>66</v>
      </c>
      <c r="AH11" s="8" t="s">
        <v>66</v>
      </c>
      <c r="AI11" s="8" t="s">
        <v>79</v>
      </c>
      <c r="AJ11" s="8" t="s">
        <v>66</v>
      </c>
      <c r="AK11" s="8" t="s">
        <v>66</v>
      </c>
      <c r="AL11" s="8" t="s">
        <v>66</v>
      </c>
      <c r="AM11" s="8" t="s">
        <v>65</v>
      </c>
      <c r="AN11" s="8" t="s">
        <v>66</v>
      </c>
      <c r="AO11" s="8" t="s">
        <v>66</v>
      </c>
      <c r="AP11" s="8" t="s">
        <v>67</v>
      </c>
      <c r="AQ11" s="8" t="s">
        <v>67</v>
      </c>
      <c r="AR11" s="8" t="s">
        <v>63</v>
      </c>
      <c r="AS11" s="8" t="s">
        <v>68</v>
      </c>
      <c r="AT11" s="8" t="s">
        <v>69</v>
      </c>
      <c r="AU11" s="8" t="s">
        <v>93</v>
      </c>
      <c r="AV11" s="8" t="s">
        <v>71</v>
      </c>
      <c r="AW11" s="8" t="s">
        <v>63</v>
      </c>
      <c r="AX11" s="8" t="s">
        <v>72</v>
      </c>
      <c r="AY11" s="8" t="s">
        <v>72</v>
      </c>
      <c r="AZ11" s="8" t="s">
        <v>72</v>
      </c>
      <c r="BA11" s="8" t="s">
        <v>72</v>
      </c>
      <c r="BB11" s="8" t="s">
        <v>72</v>
      </c>
      <c r="BC11" s="8" t="s">
        <v>73</v>
      </c>
      <c r="BE11" s="8" t="s">
        <v>73</v>
      </c>
      <c r="BG11" t="s">
        <v>105</v>
      </c>
      <c r="BH11" t="s">
        <v>1118</v>
      </c>
      <c r="BI11" t="e">
        <f t="shared" si="0"/>
        <v>#VALUE!</v>
      </c>
    </row>
    <row r="12" spans="1:61" ht="13.2" x14ac:dyDescent="0.25">
      <c r="A12" s="4">
        <v>45569.419289351848</v>
      </c>
      <c r="B12" s="5" t="s">
        <v>112</v>
      </c>
      <c r="C12" s="5" t="s">
        <v>113</v>
      </c>
      <c r="D12" s="5">
        <v>2.68</v>
      </c>
      <c r="E12" s="5">
        <v>0.17</v>
      </c>
      <c r="F12" s="5" t="s">
        <v>114</v>
      </c>
      <c r="G12" s="5" t="s">
        <v>76</v>
      </c>
      <c r="H12" s="5" t="s">
        <v>100</v>
      </c>
      <c r="I12" s="5" t="s">
        <v>63</v>
      </c>
      <c r="J12" s="5" t="s">
        <v>64</v>
      </c>
      <c r="K12" s="5" t="s">
        <v>78</v>
      </c>
      <c r="L12" s="5" t="s">
        <v>64</v>
      </c>
      <c r="M12" s="5" t="s">
        <v>78</v>
      </c>
      <c r="N12" s="5" t="s">
        <v>64</v>
      </c>
      <c r="O12" s="5" t="s">
        <v>64</v>
      </c>
      <c r="P12" s="5" t="s">
        <v>78</v>
      </c>
      <c r="Q12" s="5" t="s">
        <v>64</v>
      </c>
      <c r="R12" s="5" t="s">
        <v>64</v>
      </c>
      <c r="S12" s="5" t="s">
        <v>64</v>
      </c>
      <c r="T12" s="5" t="s">
        <v>64</v>
      </c>
      <c r="U12" s="5" t="s">
        <v>64</v>
      </c>
      <c r="V12" s="5" t="s">
        <v>64</v>
      </c>
      <c r="W12" s="5" t="s">
        <v>64</v>
      </c>
      <c r="X12" s="5" t="s">
        <v>64</v>
      </c>
      <c r="Y12" s="5" t="s">
        <v>64</v>
      </c>
      <c r="Z12" s="5" t="s">
        <v>65</v>
      </c>
      <c r="AA12" s="5" t="s">
        <v>65</v>
      </c>
      <c r="AB12" s="5" t="s">
        <v>65</v>
      </c>
      <c r="AC12" s="5" t="s">
        <v>65</v>
      </c>
      <c r="AD12" s="5" t="s">
        <v>65</v>
      </c>
      <c r="AE12" s="5" t="s">
        <v>65</v>
      </c>
      <c r="AF12" s="5" t="s">
        <v>66</v>
      </c>
      <c r="AG12" s="5" t="s">
        <v>65</v>
      </c>
      <c r="AH12" s="5" t="s">
        <v>66</v>
      </c>
      <c r="AI12" s="5" t="s">
        <v>101</v>
      </c>
      <c r="AJ12" s="5" t="s">
        <v>65</v>
      </c>
      <c r="AK12" s="5" t="s">
        <v>66</v>
      </c>
      <c r="AL12" s="5" t="s">
        <v>66</v>
      </c>
      <c r="AM12" s="5" t="s">
        <v>65</v>
      </c>
      <c r="AN12" s="5" t="s">
        <v>65</v>
      </c>
      <c r="AO12" s="5" t="s">
        <v>65</v>
      </c>
      <c r="AP12" s="5" t="s">
        <v>67</v>
      </c>
      <c r="AQ12" s="5" t="s">
        <v>67</v>
      </c>
      <c r="AR12" s="5" t="s">
        <v>63</v>
      </c>
      <c r="AS12" s="5" t="s">
        <v>115</v>
      </c>
      <c r="AT12" s="5" t="s">
        <v>87</v>
      </c>
      <c r="AU12" s="5" t="s">
        <v>85</v>
      </c>
      <c r="AV12" s="5" t="s">
        <v>71</v>
      </c>
      <c r="AW12" s="5" t="s">
        <v>72</v>
      </c>
      <c r="AX12" s="5" t="s">
        <v>63</v>
      </c>
      <c r="AY12" s="5" t="s">
        <v>73</v>
      </c>
      <c r="AZ12" s="5" t="s">
        <v>72</v>
      </c>
      <c r="BA12" s="5" t="s">
        <v>63</v>
      </c>
      <c r="BB12" s="5" t="s">
        <v>63</v>
      </c>
      <c r="BC12" s="5" t="s">
        <v>73</v>
      </c>
      <c r="BD12" s="5" t="s">
        <v>116</v>
      </c>
      <c r="BE12" s="5" t="s">
        <v>73</v>
      </c>
      <c r="BG12" t="s">
        <v>105</v>
      </c>
      <c r="BH12" t="s">
        <v>1118</v>
      </c>
      <c r="BI12" t="e">
        <f t="shared" si="0"/>
        <v>#VALUE!</v>
      </c>
    </row>
    <row r="13" spans="1:61" ht="13.2" x14ac:dyDescent="0.25">
      <c r="A13" s="7">
        <v>45569.422582673607</v>
      </c>
      <c r="B13" s="8" t="s">
        <v>117</v>
      </c>
      <c r="C13" s="9" t="s">
        <v>118</v>
      </c>
      <c r="D13" s="8">
        <v>30.36</v>
      </c>
      <c r="E13" s="8">
        <v>0.08</v>
      </c>
      <c r="F13" s="8" t="s">
        <v>114</v>
      </c>
      <c r="G13" s="8" t="s">
        <v>76</v>
      </c>
      <c r="H13" s="8" t="s">
        <v>105</v>
      </c>
      <c r="I13" s="8" t="s">
        <v>63</v>
      </c>
      <c r="J13" s="8" t="s">
        <v>64</v>
      </c>
      <c r="K13" s="8" t="s">
        <v>64</v>
      </c>
      <c r="L13" s="8" t="s">
        <v>64</v>
      </c>
      <c r="M13" s="8" t="s">
        <v>64</v>
      </c>
      <c r="N13" s="8" t="s">
        <v>64</v>
      </c>
      <c r="O13" s="8" t="s">
        <v>64</v>
      </c>
      <c r="P13" s="8" t="s">
        <v>84</v>
      </c>
      <c r="Q13" s="8" t="s">
        <v>64</v>
      </c>
      <c r="R13" s="8" t="s">
        <v>64</v>
      </c>
      <c r="S13" s="8" t="s">
        <v>84</v>
      </c>
      <c r="T13" s="8" t="s">
        <v>64</v>
      </c>
      <c r="U13" s="8" t="s">
        <v>64</v>
      </c>
      <c r="V13" s="8" t="s">
        <v>64</v>
      </c>
      <c r="W13" s="8" t="s">
        <v>64</v>
      </c>
      <c r="X13" s="8" t="s">
        <v>64</v>
      </c>
      <c r="Y13" s="8" t="s">
        <v>64</v>
      </c>
      <c r="Z13" s="8" t="s">
        <v>66</v>
      </c>
      <c r="AA13" s="8" t="s">
        <v>66</v>
      </c>
      <c r="AB13" s="8" t="s">
        <v>66</v>
      </c>
      <c r="AC13" s="8" t="s">
        <v>65</v>
      </c>
      <c r="AD13" s="8" t="s">
        <v>66</v>
      </c>
      <c r="AE13" s="8" t="s">
        <v>66</v>
      </c>
      <c r="AF13" s="8" t="s">
        <v>66</v>
      </c>
      <c r="AG13" s="8" t="s">
        <v>66</v>
      </c>
      <c r="AH13" s="8" t="s">
        <v>66</v>
      </c>
      <c r="AI13" s="8" t="s">
        <v>66</v>
      </c>
      <c r="AJ13" s="8" t="s">
        <v>66</v>
      </c>
      <c r="AK13" s="8" t="s">
        <v>66</v>
      </c>
      <c r="AL13" s="8" t="s">
        <v>66</v>
      </c>
      <c r="AM13" s="8" t="s">
        <v>65</v>
      </c>
      <c r="AN13" s="8" t="s">
        <v>66</v>
      </c>
      <c r="AO13" s="8" t="s">
        <v>65</v>
      </c>
      <c r="AP13" s="8" t="s">
        <v>119</v>
      </c>
      <c r="AQ13" s="8" t="s">
        <v>119</v>
      </c>
      <c r="AR13" s="8" t="s">
        <v>86</v>
      </c>
      <c r="AS13" s="8" t="s">
        <v>120</v>
      </c>
      <c r="AT13" s="8" t="s">
        <v>87</v>
      </c>
      <c r="AU13" s="8" t="s">
        <v>70</v>
      </c>
      <c r="AV13" s="8" t="s">
        <v>71</v>
      </c>
      <c r="AW13" s="8" t="s">
        <v>72</v>
      </c>
      <c r="AX13" s="8" t="s">
        <v>73</v>
      </c>
      <c r="AY13" s="8" t="s">
        <v>72</v>
      </c>
      <c r="AZ13" s="8" t="s">
        <v>72</v>
      </c>
      <c r="BA13" s="8" t="s">
        <v>63</v>
      </c>
      <c r="BB13" s="8" t="s">
        <v>73</v>
      </c>
      <c r="BC13" s="8" t="s">
        <v>73</v>
      </c>
      <c r="BD13" s="8" t="s">
        <v>121</v>
      </c>
      <c r="BE13" s="8" t="s">
        <v>63</v>
      </c>
      <c r="BF13" s="10" t="s">
        <v>122</v>
      </c>
      <c r="BG13" t="s">
        <v>105</v>
      </c>
      <c r="BH13" t="s">
        <v>1118</v>
      </c>
      <c r="BI13" t="e">
        <f t="shared" si="0"/>
        <v>#VALUE!</v>
      </c>
    </row>
    <row r="14" spans="1:61" ht="13.2" x14ac:dyDescent="0.25">
      <c r="A14" s="4">
        <v>45569.423362071757</v>
      </c>
      <c r="B14" s="5" t="s">
        <v>123</v>
      </c>
      <c r="C14" s="6" t="s">
        <v>124</v>
      </c>
      <c r="D14" s="5">
        <v>42.86</v>
      </c>
      <c r="E14" s="5">
        <v>0.13</v>
      </c>
      <c r="F14" s="5" t="s">
        <v>60</v>
      </c>
      <c r="G14" s="5" t="s">
        <v>76</v>
      </c>
      <c r="H14" s="5" t="s">
        <v>125</v>
      </c>
      <c r="I14" s="5" t="s">
        <v>63</v>
      </c>
      <c r="J14" s="5" t="s">
        <v>64</v>
      </c>
      <c r="K14" s="5" t="s">
        <v>84</v>
      </c>
      <c r="L14" s="5" t="s">
        <v>64</v>
      </c>
      <c r="M14" s="5" t="s">
        <v>84</v>
      </c>
      <c r="N14" s="5" t="s">
        <v>64</v>
      </c>
      <c r="O14" s="5" t="s">
        <v>64</v>
      </c>
      <c r="P14" s="5" t="s">
        <v>84</v>
      </c>
      <c r="Q14" s="5" t="s">
        <v>84</v>
      </c>
      <c r="R14" s="5" t="s">
        <v>64</v>
      </c>
      <c r="S14" s="5" t="s">
        <v>64</v>
      </c>
      <c r="T14" s="5" t="s">
        <v>64</v>
      </c>
      <c r="U14" s="5" t="s">
        <v>84</v>
      </c>
      <c r="V14" s="5" t="s">
        <v>64</v>
      </c>
      <c r="W14" s="5" t="s">
        <v>84</v>
      </c>
      <c r="X14" s="5" t="s">
        <v>64</v>
      </c>
      <c r="Y14" s="5" t="s">
        <v>64</v>
      </c>
      <c r="Z14" s="5" t="s">
        <v>66</v>
      </c>
      <c r="AA14" s="5" t="s">
        <v>66</v>
      </c>
      <c r="AB14" s="5" t="s">
        <v>66</v>
      </c>
      <c r="AC14" s="5" t="s">
        <v>65</v>
      </c>
      <c r="AD14" s="5" t="s">
        <v>65</v>
      </c>
      <c r="AE14" s="5" t="s">
        <v>65</v>
      </c>
      <c r="AF14" s="5" t="s">
        <v>66</v>
      </c>
      <c r="AG14" s="5" t="s">
        <v>66</v>
      </c>
      <c r="AH14" s="5" t="s">
        <v>66</v>
      </c>
      <c r="AI14" s="5" t="s">
        <v>79</v>
      </c>
      <c r="AJ14" s="5" t="s">
        <v>66</v>
      </c>
      <c r="AK14" s="5" t="s">
        <v>66</v>
      </c>
      <c r="AL14" s="5" t="s">
        <v>66</v>
      </c>
      <c r="AM14" s="5" t="s">
        <v>65</v>
      </c>
      <c r="AN14" s="5" t="s">
        <v>66</v>
      </c>
      <c r="AO14" s="5" t="s">
        <v>66</v>
      </c>
      <c r="AP14" s="5" t="s">
        <v>67</v>
      </c>
      <c r="AQ14" s="5" t="s">
        <v>67</v>
      </c>
      <c r="AR14" s="5" t="s">
        <v>86</v>
      </c>
      <c r="AS14" s="5" t="s">
        <v>68</v>
      </c>
      <c r="AT14" s="5" t="s">
        <v>87</v>
      </c>
      <c r="AU14" s="5" t="s">
        <v>70</v>
      </c>
      <c r="AV14" s="5" t="s">
        <v>71</v>
      </c>
      <c r="AW14" s="5" t="s">
        <v>73</v>
      </c>
      <c r="AX14" s="5" t="s">
        <v>73</v>
      </c>
      <c r="AY14" s="5" t="s">
        <v>72</v>
      </c>
      <c r="AZ14" s="5" t="s">
        <v>73</v>
      </c>
      <c r="BA14" s="5" t="s">
        <v>73</v>
      </c>
      <c r="BB14" s="5" t="s">
        <v>73</v>
      </c>
      <c r="BC14" s="5" t="s">
        <v>73</v>
      </c>
      <c r="BE14" s="5" t="s">
        <v>73</v>
      </c>
      <c r="BG14" t="s">
        <v>105</v>
      </c>
      <c r="BH14" t="s">
        <v>1118</v>
      </c>
      <c r="BI14" t="e">
        <f t="shared" si="0"/>
        <v>#VALUE!</v>
      </c>
    </row>
    <row r="15" spans="1:61" ht="13.2" x14ac:dyDescent="0.25">
      <c r="A15" s="7">
        <v>45569.423507384257</v>
      </c>
      <c r="B15" s="8" t="s">
        <v>126</v>
      </c>
      <c r="C15" s="9" t="s">
        <v>127</v>
      </c>
      <c r="D15" s="8">
        <v>50</v>
      </c>
      <c r="E15" s="8">
        <v>0</v>
      </c>
      <c r="F15" s="8" t="s">
        <v>114</v>
      </c>
      <c r="G15" s="8" t="s">
        <v>76</v>
      </c>
      <c r="H15" s="8" t="s">
        <v>128</v>
      </c>
      <c r="I15" s="8" t="s">
        <v>63</v>
      </c>
      <c r="J15" s="8" t="s">
        <v>64</v>
      </c>
      <c r="K15" s="8" t="s">
        <v>64</v>
      </c>
      <c r="L15" s="8" t="s">
        <v>64</v>
      </c>
      <c r="M15" s="8" t="s">
        <v>64</v>
      </c>
      <c r="N15" s="8" t="s">
        <v>64</v>
      </c>
      <c r="O15" s="8" t="s">
        <v>64</v>
      </c>
      <c r="P15" s="8" t="s">
        <v>64</v>
      </c>
      <c r="Q15" s="8" t="s">
        <v>64</v>
      </c>
      <c r="R15" s="8" t="s">
        <v>64</v>
      </c>
      <c r="S15" s="8" t="s">
        <v>64</v>
      </c>
      <c r="T15" s="8" t="s">
        <v>64</v>
      </c>
      <c r="U15" s="8" t="s">
        <v>64</v>
      </c>
      <c r="V15" s="8" t="s">
        <v>64</v>
      </c>
      <c r="W15" s="8" t="s">
        <v>64</v>
      </c>
      <c r="X15" s="8" t="s">
        <v>64</v>
      </c>
      <c r="Y15" s="8" t="s">
        <v>84</v>
      </c>
      <c r="Z15" s="8" t="s">
        <v>66</v>
      </c>
      <c r="AA15" s="8" t="s">
        <v>66</v>
      </c>
      <c r="AB15" s="8" t="s">
        <v>66</v>
      </c>
      <c r="AC15" s="8" t="s">
        <v>66</v>
      </c>
      <c r="AD15" s="8" t="s">
        <v>66</v>
      </c>
      <c r="AE15" s="8" t="s">
        <v>79</v>
      </c>
      <c r="AF15" s="8" t="s">
        <v>66</v>
      </c>
      <c r="AG15" s="8" t="s">
        <v>66</v>
      </c>
      <c r="AH15" s="8" t="s">
        <v>66</v>
      </c>
      <c r="AI15" s="8" t="s">
        <v>66</v>
      </c>
      <c r="AJ15" s="8" t="s">
        <v>66</v>
      </c>
      <c r="AK15" s="8" t="s">
        <v>79</v>
      </c>
      <c r="AL15" s="8" t="s">
        <v>66</v>
      </c>
      <c r="AM15" s="8" t="s">
        <v>66</v>
      </c>
      <c r="AN15" s="8" t="s">
        <v>66</v>
      </c>
      <c r="AO15" s="8" t="s">
        <v>66</v>
      </c>
      <c r="AP15" s="8" t="s">
        <v>67</v>
      </c>
      <c r="AQ15" s="8" t="s">
        <v>67</v>
      </c>
      <c r="AR15" s="8" t="s">
        <v>63</v>
      </c>
      <c r="AS15" s="8" t="s">
        <v>68</v>
      </c>
      <c r="AT15" s="8" t="s">
        <v>87</v>
      </c>
      <c r="AU15" s="8" t="s">
        <v>67</v>
      </c>
      <c r="AV15" s="8" t="s">
        <v>80</v>
      </c>
      <c r="AW15" s="8" t="s">
        <v>73</v>
      </c>
      <c r="AX15" s="8" t="s">
        <v>73</v>
      </c>
      <c r="AY15" s="8" t="s">
        <v>72</v>
      </c>
      <c r="AZ15" s="8" t="s">
        <v>73</v>
      </c>
      <c r="BA15" s="8" t="s">
        <v>72</v>
      </c>
      <c r="BB15" s="8" t="s">
        <v>72</v>
      </c>
      <c r="BC15" s="8" t="s">
        <v>73</v>
      </c>
      <c r="BE15" s="8" t="s">
        <v>63</v>
      </c>
      <c r="BF15" s="10" t="s">
        <v>122</v>
      </c>
      <c r="BG15" t="s">
        <v>105</v>
      </c>
      <c r="BH15" t="s">
        <v>1118</v>
      </c>
      <c r="BI15" t="e">
        <f t="shared" si="0"/>
        <v>#VALUE!</v>
      </c>
    </row>
    <row r="16" spans="1:61" ht="13.2" x14ac:dyDescent="0.25">
      <c r="A16" s="7">
        <v>45569.428526793985</v>
      </c>
      <c r="B16" s="8" t="s">
        <v>133</v>
      </c>
      <c r="C16" s="9" t="s">
        <v>134</v>
      </c>
      <c r="D16" s="8">
        <v>77.680000000000007</v>
      </c>
      <c r="E16" s="8">
        <v>0.42</v>
      </c>
      <c r="F16" s="8" t="s">
        <v>60</v>
      </c>
      <c r="G16" s="8" t="s">
        <v>76</v>
      </c>
      <c r="H16" s="8" t="s">
        <v>100</v>
      </c>
      <c r="I16" s="8" t="s">
        <v>63</v>
      </c>
      <c r="J16" s="8" t="s">
        <v>64</v>
      </c>
      <c r="K16" s="8" t="s">
        <v>84</v>
      </c>
      <c r="L16" s="8" t="s">
        <v>64</v>
      </c>
      <c r="M16" s="8" t="s">
        <v>84</v>
      </c>
      <c r="N16" s="8" t="s">
        <v>64</v>
      </c>
      <c r="O16" s="8" t="s">
        <v>84</v>
      </c>
      <c r="P16" s="8" t="s">
        <v>64</v>
      </c>
      <c r="Q16" s="8" t="s">
        <v>64</v>
      </c>
      <c r="R16" s="8" t="s">
        <v>64</v>
      </c>
      <c r="S16" s="8" t="s">
        <v>64</v>
      </c>
      <c r="T16" s="8" t="s">
        <v>64</v>
      </c>
      <c r="U16" s="8" t="s">
        <v>64</v>
      </c>
      <c r="V16" s="8" t="s">
        <v>64</v>
      </c>
      <c r="W16" s="8" t="s">
        <v>64</v>
      </c>
      <c r="X16" s="8" t="s">
        <v>64</v>
      </c>
      <c r="Y16" s="8" t="s">
        <v>64</v>
      </c>
      <c r="Z16" s="8" t="s">
        <v>66</v>
      </c>
      <c r="AA16" s="8" t="s">
        <v>66</v>
      </c>
      <c r="AB16" s="8" t="s">
        <v>66</v>
      </c>
      <c r="AC16" s="8" t="s">
        <v>79</v>
      </c>
      <c r="AD16" s="8" t="s">
        <v>66</v>
      </c>
      <c r="AE16" s="8" t="s">
        <v>66</v>
      </c>
      <c r="AF16" s="8" t="s">
        <v>66</v>
      </c>
      <c r="AG16" s="8" t="s">
        <v>66</v>
      </c>
      <c r="AH16" s="8" t="s">
        <v>66</v>
      </c>
      <c r="AI16" s="8" t="s">
        <v>79</v>
      </c>
      <c r="AJ16" s="8" t="s">
        <v>66</v>
      </c>
      <c r="AK16" s="8" t="s">
        <v>66</v>
      </c>
      <c r="AL16" s="8" t="s">
        <v>66</v>
      </c>
      <c r="AM16" s="8" t="s">
        <v>66</v>
      </c>
      <c r="AN16" s="8" t="s">
        <v>66</v>
      </c>
      <c r="AO16" s="8" t="s">
        <v>66</v>
      </c>
      <c r="AP16" s="8" t="s">
        <v>67</v>
      </c>
      <c r="AQ16" s="8" t="s">
        <v>67</v>
      </c>
      <c r="AR16" s="8" t="s">
        <v>86</v>
      </c>
      <c r="AS16" s="8" t="s">
        <v>68</v>
      </c>
      <c r="AT16" s="8" t="s">
        <v>69</v>
      </c>
      <c r="AU16" s="8" t="s">
        <v>93</v>
      </c>
      <c r="AV16" s="8" t="s">
        <v>71</v>
      </c>
      <c r="AW16" s="8" t="s">
        <v>63</v>
      </c>
      <c r="AX16" s="8" t="s">
        <v>72</v>
      </c>
      <c r="AY16" s="8" t="s">
        <v>63</v>
      </c>
      <c r="AZ16" s="8" t="s">
        <v>72</v>
      </c>
      <c r="BA16" s="8" t="s">
        <v>63</v>
      </c>
      <c r="BB16" s="8" t="s">
        <v>72</v>
      </c>
      <c r="BC16" s="8" t="s">
        <v>73</v>
      </c>
      <c r="BE16" s="8" t="s">
        <v>73</v>
      </c>
      <c r="BG16" t="s">
        <v>105</v>
      </c>
      <c r="BH16" t="s">
        <v>1118</v>
      </c>
      <c r="BI16" t="e">
        <f t="shared" si="0"/>
        <v>#VALUE!</v>
      </c>
    </row>
    <row r="17" spans="1:61" ht="13.2" x14ac:dyDescent="0.25">
      <c r="A17" s="4">
        <v>45569.429754618061</v>
      </c>
      <c r="B17" s="5" t="s">
        <v>135</v>
      </c>
      <c r="C17" s="6" t="s">
        <v>136</v>
      </c>
      <c r="D17" s="5">
        <v>25.89</v>
      </c>
      <c r="E17" s="5">
        <v>0</v>
      </c>
      <c r="F17" s="5" t="s">
        <v>60</v>
      </c>
      <c r="G17" s="5" t="s">
        <v>76</v>
      </c>
      <c r="H17" s="5" t="s">
        <v>100</v>
      </c>
      <c r="I17" s="5" t="s">
        <v>63</v>
      </c>
      <c r="J17" s="5" t="s">
        <v>64</v>
      </c>
      <c r="K17" s="5" t="s">
        <v>78</v>
      </c>
      <c r="L17" s="5" t="s">
        <v>64</v>
      </c>
      <c r="M17" s="5" t="s">
        <v>78</v>
      </c>
      <c r="N17" s="5" t="s">
        <v>64</v>
      </c>
      <c r="O17" s="5" t="s">
        <v>64</v>
      </c>
      <c r="P17" s="5" t="s">
        <v>64</v>
      </c>
      <c r="Q17" s="5" t="s">
        <v>78</v>
      </c>
      <c r="R17" s="5" t="s">
        <v>64</v>
      </c>
      <c r="S17" s="5" t="s">
        <v>64</v>
      </c>
      <c r="T17" s="5" t="s">
        <v>64</v>
      </c>
      <c r="U17" s="5" t="s">
        <v>78</v>
      </c>
      <c r="V17" s="5" t="s">
        <v>64</v>
      </c>
      <c r="W17" s="5" t="s">
        <v>64</v>
      </c>
      <c r="X17" s="5" t="s">
        <v>64</v>
      </c>
      <c r="Y17" s="5" t="s">
        <v>64</v>
      </c>
      <c r="Z17" s="5" t="s">
        <v>66</v>
      </c>
      <c r="AA17" s="5" t="s">
        <v>66</v>
      </c>
      <c r="AB17" s="5" t="s">
        <v>65</v>
      </c>
      <c r="AC17" s="5" t="s">
        <v>66</v>
      </c>
      <c r="AD17" s="5" t="s">
        <v>66</v>
      </c>
      <c r="AE17" s="5" t="s">
        <v>65</v>
      </c>
      <c r="AF17" s="5" t="s">
        <v>79</v>
      </c>
      <c r="AG17" s="5" t="s">
        <v>66</v>
      </c>
      <c r="AH17" s="5" t="s">
        <v>79</v>
      </c>
      <c r="AI17" s="5" t="s">
        <v>79</v>
      </c>
      <c r="AJ17" s="5" t="s">
        <v>66</v>
      </c>
      <c r="AK17" s="5" t="s">
        <v>66</v>
      </c>
      <c r="AL17" s="5" t="s">
        <v>66</v>
      </c>
      <c r="AM17" s="5" t="s">
        <v>66</v>
      </c>
      <c r="AN17" s="5" t="s">
        <v>66</v>
      </c>
      <c r="AO17" s="5" t="s">
        <v>66</v>
      </c>
      <c r="AP17" s="5" t="s">
        <v>85</v>
      </c>
      <c r="AQ17" s="5" t="s">
        <v>85</v>
      </c>
      <c r="AR17" s="5" t="s">
        <v>63</v>
      </c>
      <c r="AS17" s="5" t="s">
        <v>137</v>
      </c>
      <c r="AT17" s="5" t="s">
        <v>69</v>
      </c>
      <c r="AU17" s="5" t="s">
        <v>70</v>
      </c>
      <c r="AV17" s="5" t="s">
        <v>71</v>
      </c>
      <c r="AW17" s="5" t="s">
        <v>72</v>
      </c>
      <c r="AX17" s="5" t="s">
        <v>72</v>
      </c>
      <c r="AY17" s="5" t="s">
        <v>72</v>
      </c>
      <c r="AZ17" s="5" t="s">
        <v>72</v>
      </c>
      <c r="BA17" s="5" t="s">
        <v>72</v>
      </c>
      <c r="BB17" s="5" t="s">
        <v>72</v>
      </c>
      <c r="BC17" s="5" t="s">
        <v>73</v>
      </c>
      <c r="BE17" s="5" t="s">
        <v>73</v>
      </c>
      <c r="BG17" t="s">
        <v>105</v>
      </c>
      <c r="BH17" t="s">
        <v>1118</v>
      </c>
      <c r="BI17" t="e">
        <f t="shared" si="0"/>
        <v>#VALUE!</v>
      </c>
    </row>
    <row r="18" spans="1:61" ht="13.2" x14ac:dyDescent="0.25">
      <c r="A18" s="7">
        <v>45569.432930717594</v>
      </c>
      <c r="B18" s="8" t="s">
        <v>138</v>
      </c>
      <c r="C18" s="9" t="s">
        <v>139</v>
      </c>
      <c r="D18" s="8">
        <v>0</v>
      </c>
      <c r="E18" s="8">
        <v>0</v>
      </c>
      <c r="F18" s="8" t="s">
        <v>60</v>
      </c>
      <c r="G18" s="8" t="s">
        <v>76</v>
      </c>
      <c r="H18" s="8" t="s">
        <v>108</v>
      </c>
      <c r="I18" s="8" t="s">
        <v>63</v>
      </c>
      <c r="J18" s="8" t="s">
        <v>64</v>
      </c>
      <c r="K18" s="8" t="s">
        <v>64</v>
      </c>
      <c r="L18" s="8" t="s">
        <v>64</v>
      </c>
      <c r="M18" s="8" t="s">
        <v>78</v>
      </c>
      <c r="N18" s="8" t="s">
        <v>64</v>
      </c>
      <c r="O18" s="8" t="s">
        <v>64</v>
      </c>
      <c r="P18" s="8" t="s">
        <v>84</v>
      </c>
      <c r="Q18" s="8" t="s">
        <v>64</v>
      </c>
      <c r="R18" s="8" t="s">
        <v>64</v>
      </c>
      <c r="S18" s="8" t="s">
        <v>64</v>
      </c>
      <c r="T18" s="8" t="s">
        <v>64</v>
      </c>
      <c r="U18" s="8" t="s">
        <v>64</v>
      </c>
      <c r="V18" s="8" t="s">
        <v>64</v>
      </c>
      <c r="W18" s="8" t="s">
        <v>64</v>
      </c>
      <c r="X18" s="8" t="s">
        <v>64</v>
      </c>
      <c r="Y18" s="8" t="s">
        <v>64</v>
      </c>
      <c r="Z18" s="8" t="s">
        <v>66</v>
      </c>
      <c r="AA18" s="8" t="s">
        <v>65</v>
      </c>
      <c r="AB18" s="8" t="s">
        <v>66</v>
      </c>
      <c r="AC18" s="8" t="s">
        <v>66</v>
      </c>
      <c r="AD18" s="8" t="s">
        <v>66</v>
      </c>
      <c r="AE18" s="8" t="s">
        <v>66</v>
      </c>
      <c r="AF18" s="8" t="s">
        <v>65</v>
      </c>
      <c r="AG18" s="8" t="s">
        <v>65</v>
      </c>
      <c r="AH18" s="8" t="s">
        <v>65</v>
      </c>
      <c r="AI18" s="8" t="s">
        <v>101</v>
      </c>
      <c r="AJ18" s="8" t="s">
        <v>65</v>
      </c>
      <c r="AK18" s="8" t="s">
        <v>65</v>
      </c>
      <c r="AL18" s="8" t="s">
        <v>65</v>
      </c>
      <c r="AM18" s="8" t="s">
        <v>66</v>
      </c>
      <c r="AN18" s="8" t="s">
        <v>65</v>
      </c>
      <c r="AO18" s="8" t="s">
        <v>65</v>
      </c>
      <c r="AP18" s="8" t="s">
        <v>67</v>
      </c>
      <c r="AQ18" s="8" t="s">
        <v>67</v>
      </c>
      <c r="AR18" s="8" t="s">
        <v>63</v>
      </c>
      <c r="AS18" s="8" t="s">
        <v>68</v>
      </c>
      <c r="AT18" s="8" t="s">
        <v>69</v>
      </c>
      <c r="AU18" s="8" t="s">
        <v>80</v>
      </c>
      <c r="AV18" s="8" t="s">
        <v>132</v>
      </c>
      <c r="AW18" s="8" t="s">
        <v>73</v>
      </c>
      <c r="AX18" s="8" t="s">
        <v>72</v>
      </c>
      <c r="AY18" s="8" t="s">
        <v>72</v>
      </c>
      <c r="AZ18" s="8" t="s">
        <v>72</v>
      </c>
      <c r="BA18" s="8" t="s">
        <v>72</v>
      </c>
      <c r="BB18" s="8" t="s">
        <v>73</v>
      </c>
      <c r="BC18" s="8" t="s">
        <v>73</v>
      </c>
      <c r="BE18" s="8" t="s">
        <v>73</v>
      </c>
      <c r="BG18" t="s">
        <v>105</v>
      </c>
      <c r="BH18" t="s">
        <v>1118</v>
      </c>
      <c r="BI18" t="e">
        <f t="shared" si="0"/>
        <v>#VALUE!</v>
      </c>
    </row>
    <row r="19" spans="1:61" ht="13.2" x14ac:dyDescent="0.25">
      <c r="A19" s="4">
        <v>45569.433072928237</v>
      </c>
      <c r="B19" s="5" t="s">
        <v>140</v>
      </c>
      <c r="C19" s="6" t="s">
        <v>141</v>
      </c>
      <c r="D19" s="5">
        <v>50.89</v>
      </c>
      <c r="E19" s="5">
        <v>0.08</v>
      </c>
      <c r="F19" s="5" t="s">
        <v>60</v>
      </c>
      <c r="G19" s="5" t="s">
        <v>76</v>
      </c>
      <c r="H19" s="5" t="s">
        <v>100</v>
      </c>
      <c r="I19" s="5" t="s">
        <v>63</v>
      </c>
      <c r="J19" s="5" t="s">
        <v>64</v>
      </c>
      <c r="K19" s="5" t="s">
        <v>64</v>
      </c>
      <c r="L19" s="5" t="s">
        <v>64</v>
      </c>
      <c r="M19" s="5" t="s">
        <v>78</v>
      </c>
      <c r="N19" s="5" t="s">
        <v>64</v>
      </c>
      <c r="O19" s="5" t="s">
        <v>78</v>
      </c>
      <c r="P19" s="5" t="s">
        <v>84</v>
      </c>
      <c r="Q19" s="5" t="s">
        <v>78</v>
      </c>
      <c r="R19" s="5" t="s">
        <v>64</v>
      </c>
      <c r="S19" s="5" t="s">
        <v>64</v>
      </c>
      <c r="T19" s="5" t="s">
        <v>84</v>
      </c>
      <c r="U19" s="5" t="s">
        <v>84</v>
      </c>
      <c r="V19" s="5" t="s">
        <v>64</v>
      </c>
      <c r="W19" s="5" t="s">
        <v>64</v>
      </c>
      <c r="X19" s="5" t="s">
        <v>64</v>
      </c>
      <c r="Y19" s="5" t="s">
        <v>64</v>
      </c>
      <c r="Z19" s="5" t="s">
        <v>66</v>
      </c>
      <c r="AA19" s="5" t="s">
        <v>65</v>
      </c>
      <c r="AB19" s="5" t="s">
        <v>66</v>
      </c>
      <c r="AC19" s="5" t="s">
        <v>65</v>
      </c>
      <c r="AD19" s="5" t="s">
        <v>66</v>
      </c>
      <c r="AE19" s="5" t="s">
        <v>66</v>
      </c>
      <c r="AF19" s="5" t="s">
        <v>79</v>
      </c>
      <c r="AG19" s="5" t="s">
        <v>66</v>
      </c>
      <c r="AH19" s="5" t="s">
        <v>79</v>
      </c>
      <c r="AI19" s="5" t="s">
        <v>79</v>
      </c>
      <c r="AJ19" s="5" t="s">
        <v>66</v>
      </c>
      <c r="AK19" s="5" t="s">
        <v>66</v>
      </c>
      <c r="AL19" s="5" t="s">
        <v>66</v>
      </c>
      <c r="AM19" s="5" t="s">
        <v>66</v>
      </c>
      <c r="AN19" s="5" t="s">
        <v>66</v>
      </c>
      <c r="AO19" s="5" t="s">
        <v>66</v>
      </c>
      <c r="AP19" s="5" t="s">
        <v>67</v>
      </c>
      <c r="AQ19" s="5" t="s">
        <v>80</v>
      </c>
      <c r="AR19" s="5" t="s">
        <v>63</v>
      </c>
      <c r="AS19" s="5" t="s">
        <v>142</v>
      </c>
      <c r="AT19" s="5" t="s">
        <v>69</v>
      </c>
      <c r="AU19" s="5" t="s">
        <v>80</v>
      </c>
      <c r="AV19" s="5" t="s">
        <v>71</v>
      </c>
      <c r="AW19" s="5" t="s">
        <v>63</v>
      </c>
      <c r="AX19" s="5" t="s">
        <v>73</v>
      </c>
      <c r="AY19" s="5" t="s">
        <v>73</v>
      </c>
      <c r="AZ19" s="5" t="s">
        <v>63</v>
      </c>
      <c r="BA19" s="5" t="s">
        <v>73</v>
      </c>
      <c r="BB19" s="5" t="s">
        <v>73</v>
      </c>
      <c r="BC19" s="5" t="s">
        <v>73</v>
      </c>
      <c r="BE19" s="5" t="s">
        <v>73</v>
      </c>
      <c r="BG19" t="s">
        <v>105</v>
      </c>
      <c r="BH19" t="s">
        <v>1118</v>
      </c>
      <c r="BI19" t="e">
        <f t="shared" si="0"/>
        <v>#VALUE!</v>
      </c>
    </row>
    <row r="20" spans="1:61" ht="13.2" x14ac:dyDescent="0.25">
      <c r="A20" s="7">
        <v>45569.437654490743</v>
      </c>
      <c r="B20" s="8" t="s">
        <v>143</v>
      </c>
      <c r="C20" s="9" t="s">
        <v>144</v>
      </c>
      <c r="D20" s="8">
        <v>60.71</v>
      </c>
      <c r="E20" s="8">
        <v>0.08</v>
      </c>
      <c r="F20" s="8" t="s">
        <v>60</v>
      </c>
      <c r="G20" s="8" t="s">
        <v>76</v>
      </c>
      <c r="H20" s="8" t="s">
        <v>100</v>
      </c>
      <c r="I20" s="8" t="s">
        <v>63</v>
      </c>
      <c r="J20" s="8" t="s">
        <v>145</v>
      </c>
      <c r="K20" s="8" t="s">
        <v>78</v>
      </c>
      <c r="L20" s="8" t="s">
        <v>64</v>
      </c>
      <c r="M20" s="8" t="s">
        <v>84</v>
      </c>
      <c r="N20" s="8" t="s">
        <v>64</v>
      </c>
      <c r="O20" s="8" t="s">
        <v>64</v>
      </c>
      <c r="P20" s="8" t="s">
        <v>84</v>
      </c>
      <c r="Q20" s="8" t="s">
        <v>64</v>
      </c>
      <c r="R20" s="8" t="s">
        <v>64</v>
      </c>
      <c r="S20" s="8" t="s">
        <v>64</v>
      </c>
      <c r="T20" s="8" t="s">
        <v>78</v>
      </c>
      <c r="U20" s="8" t="s">
        <v>64</v>
      </c>
      <c r="V20" s="8" t="s">
        <v>64</v>
      </c>
      <c r="W20" s="8" t="s">
        <v>64</v>
      </c>
      <c r="X20" s="8" t="s">
        <v>64</v>
      </c>
      <c r="Y20" s="8" t="s">
        <v>64</v>
      </c>
      <c r="Z20" s="8" t="s">
        <v>66</v>
      </c>
      <c r="AA20" s="8" t="s">
        <v>65</v>
      </c>
      <c r="AB20" s="8" t="s">
        <v>66</v>
      </c>
      <c r="AC20" s="8" t="s">
        <v>79</v>
      </c>
      <c r="AD20" s="8" t="s">
        <v>66</v>
      </c>
      <c r="AE20" s="8" t="s">
        <v>66</v>
      </c>
      <c r="AF20" s="8" t="s">
        <v>66</v>
      </c>
      <c r="AG20" s="8" t="s">
        <v>65</v>
      </c>
      <c r="AH20" s="8" t="s">
        <v>65</v>
      </c>
      <c r="AI20" s="8" t="s">
        <v>101</v>
      </c>
      <c r="AJ20" s="8" t="s">
        <v>65</v>
      </c>
      <c r="AK20" s="8" t="s">
        <v>65</v>
      </c>
      <c r="AL20" s="8" t="s">
        <v>66</v>
      </c>
      <c r="AM20" s="8" t="s">
        <v>66</v>
      </c>
      <c r="AN20" s="8" t="s">
        <v>66</v>
      </c>
      <c r="AO20" s="8" t="s">
        <v>66</v>
      </c>
      <c r="AP20" s="8" t="s">
        <v>67</v>
      </c>
      <c r="AQ20" s="8" t="s">
        <v>67</v>
      </c>
      <c r="AR20" s="8" t="s">
        <v>86</v>
      </c>
      <c r="AS20" s="8" t="s">
        <v>68</v>
      </c>
      <c r="AT20" s="8" t="s">
        <v>87</v>
      </c>
      <c r="AU20" s="8" t="s">
        <v>93</v>
      </c>
      <c r="AV20" s="8" t="s">
        <v>71</v>
      </c>
      <c r="AW20" s="8" t="s">
        <v>73</v>
      </c>
      <c r="AX20" s="8" t="s">
        <v>73</v>
      </c>
      <c r="AY20" s="8" t="s">
        <v>73</v>
      </c>
      <c r="AZ20" s="8" t="s">
        <v>73</v>
      </c>
      <c r="BA20" s="8" t="s">
        <v>73</v>
      </c>
      <c r="BB20" s="8" t="s">
        <v>73</v>
      </c>
      <c r="BC20" s="8" t="s">
        <v>73</v>
      </c>
      <c r="BD20" s="8" t="s">
        <v>146</v>
      </c>
      <c r="BE20" s="8" t="s">
        <v>73</v>
      </c>
      <c r="BG20" t="s">
        <v>105</v>
      </c>
      <c r="BH20" t="s">
        <v>1118</v>
      </c>
      <c r="BI20" t="e">
        <f t="shared" si="0"/>
        <v>#VALUE!</v>
      </c>
    </row>
    <row r="21" spans="1:61" ht="13.2" x14ac:dyDescent="0.25">
      <c r="A21" s="4">
        <v>45569.437927766208</v>
      </c>
      <c r="B21" s="5" t="s">
        <v>147</v>
      </c>
      <c r="C21" s="6" t="s">
        <v>148</v>
      </c>
      <c r="D21" s="5">
        <v>12.5</v>
      </c>
      <c r="E21" s="5">
        <v>0</v>
      </c>
      <c r="F21" s="5" t="s">
        <v>60</v>
      </c>
      <c r="G21" s="5" t="s">
        <v>76</v>
      </c>
      <c r="H21" s="5" t="s">
        <v>62</v>
      </c>
      <c r="I21" s="5" t="s">
        <v>63</v>
      </c>
      <c r="J21" s="5" t="s">
        <v>64</v>
      </c>
      <c r="K21" s="5" t="s">
        <v>64</v>
      </c>
      <c r="L21" s="5" t="s">
        <v>64</v>
      </c>
      <c r="M21" s="5" t="s">
        <v>84</v>
      </c>
      <c r="N21" s="5" t="s">
        <v>64</v>
      </c>
      <c r="O21" s="5" t="s">
        <v>64</v>
      </c>
      <c r="P21" s="5" t="s">
        <v>84</v>
      </c>
      <c r="Q21" s="5" t="s">
        <v>64</v>
      </c>
      <c r="R21" s="5" t="s">
        <v>64</v>
      </c>
      <c r="S21" s="5" t="s">
        <v>84</v>
      </c>
      <c r="T21" s="5" t="s">
        <v>64</v>
      </c>
      <c r="U21" s="5" t="s">
        <v>84</v>
      </c>
      <c r="V21" s="5" t="s">
        <v>84</v>
      </c>
      <c r="W21" s="5" t="s">
        <v>84</v>
      </c>
      <c r="X21" s="5" t="s">
        <v>78</v>
      </c>
      <c r="Y21" s="5" t="s">
        <v>78</v>
      </c>
      <c r="Z21" s="5" t="s">
        <v>66</v>
      </c>
      <c r="AA21" s="5" t="s">
        <v>65</v>
      </c>
      <c r="AB21" s="5" t="s">
        <v>79</v>
      </c>
      <c r="AC21" s="5" t="s">
        <v>66</v>
      </c>
      <c r="AD21" s="5" t="s">
        <v>66</v>
      </c>
      <c r="AE21" s="5" t="s">
        <v>66</v>
      </c>
      <c r="AF21" s="5" t="s">
        <v>79</v>
      </c>
      <c r="AG21" s="5" t="s">
        <v>65</v>
      </c>
      <c r="AH21" s="5" t="s">
        <v>66</v>
      </c>
      <c r="AI21" s="5" t="s">
        <v>101</v>
      </c>
      <c r="AJ21" s="5" t="s">
        <v>79</v>
      </c>
      <c r="AK21" s="5" t="s">
        <v>65</v>
      </c>
      <c r="AL21" s="5" t="s">
        <v>66</v>
      </c>
      <c r="AM21" s="5" t="s">
        <v>66</v>
      </c>
      <c r="AN21" s="5" t="s">
        <v>66</v>
      </c>
      <c r="AO21" s="5" t="s">
        <v>66</v>
      </c>
      <c r="AP21" s="5" t="s">
        <v>67</v>
      </c>
      <c r="AQ21" s="5" t="s">
        <v>67</v>
      </c>
      <c r="AR21" s="5" t="s">
        <v>86</v>
      </c>
      <c r="AS21" s="5" t="s">
        <v>68</v>
      </c>
      <c r="AT21" s="5" t="s">
        <v>69</v>
      </c>
      <c r="AU21" s="5" t="s">
        <v>93</v>
      </c>
      <c r="AV21" s="5" t="s">
        <v>71</v>
      </c>
      <c r="AW21" s="5" t="s">
        <v>72</v>
      </c>
      <c r="AX21" s="5" t="s">
        <v>63</v>
      </c>
      <c r="AY21" s="5" t="s">
        <v>72</v>
      </c>
      <c r="AZ21" s="5" t="s">
        <v>63</v>
      </c>
      <c r="BA21" s="5" t="s">
        <v>73</v>
      </c>
      <c r="BB21" s="5" t="s">
        <v>72</v>
      </c>
      <c r="BC21" s="5" t="s">
        <v>73</v>
      </c>
      <c r="BE21" s="5" t="s">
        <v>73</v>
      </c>
      <c r="BG21" t="s">
        <v>105</v>
      </c>
      <c r="BH21" t="s">
        <v>1118</v>
      </c>
      <c r="BI21" t="e">
        <f t="shared" si="0"/>
        <v>#VALUE!</v>
      </c>
    </row>
    <row r="22" spans="1:61" ht="13.2" x14ac:dyDescent="0.25">
      <c r="A22" s="7">
        <v>45569.43930943287</v>
      </c>
      <c r="B22" s="8" t="s">
        <v>149</v>
      </c>
      <c r="C22" s="9" t="s">
        <v>150</v>
      </c>
      <c r="D22" s="8">
        <v>0</v>
      </c>
      <c r="E22" s="8">
        <v>0</v>
      </c>
      <c r="F22" s="8" t="s">
        <v>114</v>
      </c>
      <c r="G22" s="8" t="s">
        <v>76</v>
      </c>
      <c r="H22" s="8" t="s">
        <v>100</v>
      </c>
      <c r="I22" s="8" t="s">
        <v>63</v>
      </c>
      <c r="J22" s="8" t="s">
        <v>64</v>
      </c>
      <c r="K22" s="8" t="s">
        <v>64</v>
      </c>
      <c r="L22" s="8" t="s">
        <v>64</v>
      </c>
      <c r="M22" s="8" t="s">
        <v>84</v>
      </c>
      <c r="N22" s="8" t="s">
        <v>64</v>
      </c>
      <c r="O22" s="8" t="s">
        <v>64</v>
      </c>
      <c r="P22" s="8" t="s">
        <v>64</v>
      </c>
      <c r="Q22" s="8" t="s">
        <v>64</v>
      </c>
      <c r="R22" s="8" t="s">
        <v>64</v>
      </c>
      <c r="S22" s="8" t="s">
        <v>64</v>
      </c>
      <c r="T22" s="8" t="s">
        <v>64</v>
      </c>
      <c r="U22" s="8" t="s">
        <v>64</v>
      </c>
      <c r="V22" s="8" t="s">
        <v>84</v>
      </c>
      <c r="W22" s="8" t="s">
        <v>64</v>
      </c>
      <c r="X22" s="8" t="s">
        <v>64</v>
      </c>
      <c r="Y22" s="8" t="s">
        <v>64</v>
      </c>
      <c r="Z22" s="8" t="s">
        <v>66</v>
      </c>
      <c r="AA22" s="8" t="s">
        <v>65</v>
      </c>
      <c r="AB22" s="8" t="s">
        <v>65</v>
      </c>
      <c r="AC22" s="8" t="s">
        <v>65</v>
      </c>
      <c r="AD22" s="8" t="s">
        <v>65</v>
      </c>
      <c r="AE22" s="8" t="s">
        <v>65</v>
      </c>
      <c r="AF22" s="8" t="s">
        <v>65</v>
      </c>
      <c r="AG22" s="8" t="s">
        <v>66</v>
      </c>
      <c r="AH22" s="8" t="s">
        <v>66</v>
      </c>
      <c r="AI22" s="8" t="s">
        <v>79</v>
      </c>
      <c r="AJ22" s="8" t="s">
        <v>66</v>
      </c>
      <c r="AK22" s="8" t="s">
        <v>65</v>
      </c>
      <c r="AL22" s="8" t="s">
        <v>65</v>
      </c>
      <c r="AM22" s="8" t="s">
        <v>65</v>
      </c>
      <c r="AN22" s="8" t="s">
        <v>66</v>
      </c>
      <c r="AO22" s="8" t="s">
        <v>66</v>
      </c>
      <c r="AP22" s="8" t="s">
        <v>67</v>
      </c>
      <c r="AQ22" s="8" t="s">
        <v>151</v>
      </c>
      <c r="AR22" s="8" t="s">
        <v>73</v>
      </c>
      <c r="AS22" s="8" t="s">
        <v>68</v>
      </c>
      <c r="AT22" s="8" t="s">
        <v>69</v>
      </c>
      <c r="AU22" s="8" t="s">
        <v>93</v>
      </c>
      <c r="AV22" s="8" t="s">
        <v>67</v>
      </c>
      <c r="AW22" s="8" t="s">
        <v>72</v>
      </c>
      <c r="AX22" s="8" t="s">
        <v>72</v>
      </c>
      <c r="AY22" s="8" t="s">
        <v>72</v>
      </c>
      <c r="AZ22" s="8" t="s">
        <v>72</v>
      </c>
      <c r="BA22" s="8" t="s">
        <v>72</v>
      </c>
      <c r="BB22" s="8" t="s">
        <v>72</v>
      </c>
      <c r="BC22" s="8" t="s">
        <v>73</v>
      </c>
      <c r="BE22" s="8" t="s">
        <v>73</v>
      </c>
      <c r="BG22" t="s">
        <v>105</v>
      </c>
      <c r="BH22" t="s">
        <v>1118</v>
      </c>
      <c r="BI22" t="e">
        <f t="shared" si="0"/>
        <v>#VALUE!</v>
      </c>
    </row>
    <row r="23" spans="1:61" ht="13.2" x14ac:dyDescent="0.25">
      <c r="A23" s="4">
        <v>45569.439336435185</v>
      </c>
      <c r="B23" s="5" t="s">
        <v>152</v>
      </c>
      <c r="C23" s="6" t="s">
        <v>153</v>
      </c>
      <c r="D23" s="5">
        <v>100</v>
      </c>
      <c r="E23" s="5">
        <v>0.13</v>
      </c>
      <c r="F23" s="5" t="s">
        <v>114</v>
      </c>
      <c r="G23" s="5" t="s">
        <v>76</v>
      </c>
      <c r="H23" s="5" t="s">
        <v>77</v>
      </c>
      <c r="I23" s="5" t="s">
        <v>63</v>
      </c>
      <c r="J23" s="5" t="s">
        <v>64</v>
      </c>
      <c r="K23" s="5" t="s">
        <v>84</v>
      </c>
      <c r="L23" s="5" t="s">
        <v>78</v>
      </c>
      <c r="M23" s="5" t="s">
        <v>84</v>
      </c>
      <c r="N23" s="5" t="s">
        <v>84</v>
      </c>
      <c r="O23" s="5" t="s">
        <v>78</v>
      </c>
      <c r="P23" s="5" t="s">
        <v>84</v>
      </c>
      <c r="Q23" s="5" t="s">
        <v>64</v>
      </c>
      <c r="R23" s="5" t="s">
        <v>64</v>
      </c>
      <c r="S23" s="5" t="s">
        <v>64</v>
      </c>
      <c r="T23" s="5" t="s">
        <v>84</v>
      </c>
      <c r="U23" s="5" t="s">
        <v>64</v>
      </c>
      <c r="V23" s="5" t="s">
        <v>64</v>
      </c>
      <c r="W23" s="5" t="s">
        <v>64</v>
      </c>
      <c r="X23" s="5" t="s">
        <v>78</v>
      </c>
      <c r="Y23" s="5" t="s">
        <v>64</v>
      </c>
      <c r="Z23" s="5" t="s">
        <v>66</v>
      </c>
      <c r="AA23" s="5" t="s">
        <v>101</v>
      </c>
      <c r="AB23" s="5" t="s">
        <v>66</v>
      </c>
      <c r="AC23" s="5" t="s">
        <v>66</v>
      </c>
      <c r="AD23" s="5" t="s">
        <v>66</v>
      </c>
      <c r="AE23" s="5" t="s">
        <v>66</v>
      </c>
      <c r="AF23" s="5" t="s">
        <v>66</v>
      </c>
      <c r="AG23" s="5" t="s">
        <v>66</v>
      </c>
      <c r="AH23" s="5" t="s">
        <v>66</v>
      </c>
      <c r="AI23" s="5" t="s">
        <v>79</v>
      </c>
      <c r="AJ23" s="5" t="s">
        <v>66</v>
      </c>
      <c r="AK23" s="5" t="s">
        <v>66</v>
      </c>
      <c r="AL23" s="5" t="s">
        <v>66</v>
      </c>
      <c r="AM23" s="5" t="s">
        <v>66</v>
      </c>
      <c r="AN23" s="5" t="s">
        <v>79</v>
      </c>
      <c r="AO23" s="5" t="s">
        <v>66</v>
      </c>
      <c r="AP23" s="5" t="s">
        <v>67</v>
      </c>
      <c r="AQ23" s="5" t="s">
        <v>67</v>
      </c>
      <c r="AR23" s="5" t="s">
        <v>73</v>
      </c>
      <c r="AS23" s="5" t="s">
        <v>81</v>
      </c>
      <c r="AT23" s="5" t="s">
        <v>69</v>
      </c>
      <c r="AU23" s="5" t="s">
        <v>80</v>
      </c>
      <c r="AV23" s="5" t="s">
        <v>154</v>
      </c>
      <c r="AW23" s="5" t="s">
        <v>73</v>
      </c>
      <c r="AX23" s="5" t="s">
        <v>63</v>
      </c>
      <c r="AY23" s="5" t="s">
        <v>63</v>
      </c>
      <c r="AZ23" s="5" t="s">
        <v>63</v>
      </c>
      <c r="BA23" s="5" t="s">
        <v>63</v>
      </c>
      <c r="BB23" s="5" t="s">
        <v>63</v>
      </c>
      <c r="BC23" s="5" t="s">
        <v>73</v>
      </c>
      <c r="BE23" s="5" t="s">
        <v>73</v>
      </c>
      <c r="BG23" t="s">
        <v>105</v>
      </c>
      <c r="BH23" t="s">
        <v>1118</v>
      </c>
      <c r="BI23" t="e">
        <f t="shared" si="0"/>
        <v>#VALUE!</v>
      </c>
    </row>
    <row r="24" spans="1:61" ht="13.2" x14ac:dyDescent="0.25">
      <c r="A24" s="7">
        <v>45569.441327141205</v>
      </c>
      <c r="B24" s="8" t="s">
        <v>155</v>
      </c>
      <c r="C24" s="9" t="s">
        <v>156</v>
      </c>
      <c r="D24" s="8">
        <v>93.7</v>
      </c>
      <c r="E24" s="8">
        <v>0.38</v>
      </c>
      <c r="F24" s="8" t="s">
        <v>114</v>
      </c>
      <c r="G24" s="8" t="s">
        <v>76</v>
      </c>
      <c r="H24" s="8" t="s">
        <v>100</v>
      </c>
      <c r="I24" s="8" t="s">
        <v>63</v>
      </c>
      <c r="J24" s="8" t="s">
        <v>64</v>
      </c>
      <c r="K24" s="8" t="s">
        <v>64</v>
      </c>
      <c r="L24" s="8" t="s">
        <v>64</v>
      </c>
      <c r="M24" s="8" t="s">
        <v>84</v>
      </c>
      <c r="N24" s="8" t="s">
        <v>84</v>
      </c>
      <c r="O24" s="8" t="s">
        <v>78</v>
      </c>
      <c r="P24" s="8" t="s">
        <v>64</v>
      </c>
      <c r="Q24" s="8" t="s">
        <v>64</v>
      </c>
      <c r="R24" s="8" t="s">
        <v>64</v>
      </c>
      <c r="S24" s="8" t="s">
        <v>78</v>
      </c>
      <c r="T24" s="8" t="s">
        <v>64</v>
      </c>
      <c r="U24" s="8" t="s">
        <v>64</v>
      </c>
      <c r="V24" s="8" t="s">
        <v>64</v>
      </c>
      <c r="W24" s="8" t="s">
        <v>64</v>
      </c>
      <c r="X24" s="8" t="s">
        <v>64</v>
      </c>
      <c r="Y24" s="8" t="s">
        <v>64</v>
      </c>
      <c r="Z24" s="8" t="s">
        <v>65</v>
      </c>
      <c r="AA24" s="8" t="s">
        <v>65</v>
      </c>
      <c r="AB24" s="8" t="s">
        <v>65</v>
      </c>
      <c r="AC24" s="8" t="s">
        <v>66</v>
      </c>
      <c r="AD24" s="8" t="s">
        <v>65</v>
      </c>
      <c r="AE24" s="8" t="s">
        <v>65</v>
      </c>
      <c r="AF24" s="8" t="s">
        <v>66</v>
      </c>
      <c r="AG24" s="8" t="s">
        <v>65</v>
      </c>
      <c r="AH24" s="8" t="s">
        <v>65</v>
      </c>
      <c r="AI24" s="8" t="s">
        <v>101</v>
      </c>
      <c r="AJ24" s="8" t="s">
        <v>65</v>
      </c>
      <c r="AK24" s="8" t="s">
        <v>65</v>
      </c>
      <c r="AL24" s="8" t="s">
        <v>66</v>
      </c>
      <c r="AM24" s="8" t="s">
        <v>66</v>
      </c>
      <c r="AN24" s="8" t="s">
        <v>66</v>
      </c>
      <c r="AO24" s="8" t="s">
        <v>66</v>
      </c>
      <c r="AP24" s="8" t="s">
        <v>67</v>
      </c>
      <c r="AQ24" s="8" t="s">
        <v>67</v>
      </c>
      <c r="AR24" s="8" t="s">
        <v>86</v>
      </c>
      <c r="AS24" s="8" t="s">
        <v>115</v>
      </c>
      <c r="AT24" s="8" t="s">
        <v>69</v>
      </c>
      <c r="AU24" s="8" t="s">
        <v>93</v>
      </c>
      <c r="AV24" s="8" t="s">
        <v>71</v>
      </c>
      <c r="AW24" s="8" t="s">
        <v>73</v>
      </c>
      <c r="AX24" s="8" t="s">
        <v>73</v>
      </c>
      <c r="AY24" s="8" t="s">
        <v>72</v>
      </c>
      <c r="AZ24" s="8" t="s">
        <v>63</v>
      </c>
      <c r="BA24" s="8" t="s">
        <v>63</v>
      </c>
      <c r="BB24" s="8" t="s">
        <v>73</v>
      </c>
      <c r="BC24" s="8" t="s">
        <v>73</v>
      </c>
      <c r="BE24" s="8" t="s">
        <v>73</v>
      </c>
      <c r="BG24" t="s">
        <v>105</v>
      </c>
      <c r="BH24" t="s">
        <v>1118</v>
      </c>
      <c r="BI24" t="e">
        <f t="shared" si="0"/>
        <v>#VALUE!</v>
      </c>
    </row>
    <row r="25" spans="1:61" ht="13.2" x14ac:dyDescent="0.25">
      <c r="A25" s="7">
        <v>45569.444784988431</v>
      </c>
      <c r="B25" s="8" t="s">
        <v>159</v>
      </c>
      <c r="C25" s="9" t="s">
        <v>160</v>
      </c>
      <c r="D25" s="8">
        <v>9.82</v>
      </c>
      <c r="E25" s="8">
        <v>0</v>
      </c>
      <c r="F25" s="8" t="s">
        <v>114</v>
      </c>
      <c r="G25" s="8" t="s">
        <v>76</v>
      </c>
      <c r="H25" s="8" t="s">
        <v>161</v>
      </c>
      <c r="I25" s="8" t="s">
        <v>63</v>
      </c>
      <c r="J25" s="8" t="s">
        <v>64</v>
      </c>
      <c r="K25" s="8" t="s">
        <v>64</v>
      </c>
      <c r="L25" s="8" t="s">
        <v>64</v>
      </c>
      <c r="M25" s="8" t="s">
        <v>84</v>
      </c>
      <c r="N25" s="8" t="s">
        <v>84</v>
      </c>
      <c r="O25" s="8" t="s">
        <v>84</v>
      </c>
      <c r="P25" s="8" t="s">
        <v>84</v>
      </c>
      <c r="Q25" s="8" t="s">
        <v>64</v>
      </c>
      <c r="R25" s="8" t="s">
        <v>64</v>
      </c>
      <c r="S25" s="8" t="s">
        <v>84</v>
      </c>
      <c r="T25" s="8" t="s">
        <v>84</v>
      </c>
      <c r="U25" s="8" t="s">
        <v>84</v>
      </c>
      <c r="V25" s="8" t="s">
        <v>84</v>
      </c>
      <c r="W25" s="8" t="s">
        <v>64</v>
      </c>
      <c r="X25" s="8" t="s">
        <v>84</v>
      </c>
      <c r="Y25" s="8" t="s">
        <v>84</v>
      </c>
      <c r="Z25" s="8" t="s">
        <v>65</v>
      </c>
      <c r="AA25" s="8" t="s">
        <v>65</v>
      </c>
      <c r="AB25" s="8" t="s">
        <v>65</v>
      </c>
      <c r="AC25" s="8" t="s">
        <v>65</v>
      </c>
      <c r="AD25" s="8" t="s">
        <v>65</v>
      </c>
      <c r="AE25" s="8" t="s">
        <v>65</v>
      </c>
      <c r="AF25" s="8" t="s">
        <v>65</v>
      </c>
      <c r="AG25" s="8" t="s">
        <v>65</v>
      </c>
      <c r="AH25" s="8" t="s">
        <v>65</v>
      </c>
      <c r="AI25" s="8" t="s">
        <v>101</v>
      </c>
      <c r="AJ25" s="8" t="s">
        <v>65</v>
      </c>
      <c r="AK25" s="8" t="s">
        <v>101</v>
      </c>
      <c r="AL25" s="8" t="s">
        <v>65</v>
      </c>
      <c r="AM25" s="8" t="s">
        <v>65</v>
      </c>
      <c r="AN25" s="8" t="s">
        <v>65</v>
      </c>
      <c r="AO25" s="8" t="s">
        <v>65</v>
      </c>
      <c r="AP25" s="8" t="s">
        <v>85</v>
      </c>
      <c r="AQ25" s="8" t="s">
        <v>85</v>
      </c>
      <c r="AR25" s="8" t="s">
        <v>86</v>
      </c>
      <c r="AS25" s="8" t="s">
        <v>97</v>
      </c>
      <c r="AT25" s="8" t="s">
        <v>87</v>
      </c>
      <c r="AU25" s="8" t="s">
        <v>93</v>
      </c>
      <c r="AV25" s="8" t="s">
        <v>132</v>
      </c>
      <c r="AW25" s="8" t="s">
        <v>73</v>
      </c>
      <c r="AX25" s="8" t="s">
        <v>73</v>
      </c>
      <c r="AY25" s="8" t="s">
        <v>73</v>
      </c>
      <c r="AZ25" s="8" t="s">
        <v>73</v>
      </c>
      <c r="BA25" s="8" t="s">
        <v>72</v>
      </c>
      <c r="BB25" s="8" t="s">
        <v>73</v>
      </c>
      <c r="BC25" s="8" t="s">
        <v>73</v>
      </c>
      <c r="BE25" s="8" t="s">
        <v>73</v>
      </c>
      <c r="BG25" t="s">
        <v>105</v>
      </c>
      <c r="BH25" t="s">
        <v>1118</v>
      </c>
      <c r="BI25" t="e">
        <f t="shared" si="0"/>
        <v>#VALUE!</v>
      </c>
    </row>
    <row r="26" spans="1:61" ht="13.2" x14ac:dyDescent="0.25">
      <c r="A26" s="4">
        <v>45569.44657940972</v>
      </c>
      <c r="B26" s="5" t="s">
        <v>162</v>
      </c>
      <c r="C26" s="6" t="s">
        <v>163</v>
      </c>
      <c r="D26" s="5">
        <v>92.86</v>
      </c>
      <c r="E26" s="5">
        <v>0.21</v>
      </c>
      <c r="F26" s="5" t="s">
        <v>114</v>
      </c>
      <c r="G26" s="5" t="s">
        <v>76</v>
      </c>
      <c r="H26" s="5" t="s">
        <v>164</v>
      </c>
      <c r="I26" s="5" t="s">
        <v>63</v>
      </c>
      <c r="J26" s="5" t="s">
        <v>64</v>
      </c>
      <c r="K26" s="5" t="s">
        <v>78</v>
      </c>
      <c r="L26" s="5" t="s">
        <v>64</v>
      </c>
      <c r="M26" s="5" t="s">
        <v>78</v>
      </c>
      <c r="N26" s="5" t="s">
        <v>64</v>
      </c>
      <c r="O26" s="5" t="s">
        <v>64</v>
      </c>
      <c r="P26" s="5" t="s">
        <v>78</v>
      </c>
      <c r="Q26" s="5" t="s">
        <v>64</v>
      </c>
      <c r="R26" s="5" t="s">
        <v>64</v>
      </c>
      <c r="S26" s="5" t="s">
        <v>64</v>
      </c>
      <c r="T26" s="5" t="s">
        <v>64</v>
      </c>
      <c r="U26" s="5" t="s">
        <v>64</v>
      </c>
      <c r="V26" s="5" t="s">
        <v>78</v>
      </c>
      <c r="W26" s="5" t="s">
        <v>64</v>
      </c>
      <c r="X26" s="5" t="s">
        <v>78</v>
      </c>
      <c r="Y26" s="5" t="s">
        <v>64</v>
      </c>
      <c r="Z26" s="5" t="s">
        <v>65</v>
      </c>
      <c r="AA26" s="5" t="s">
        <v>65</v>
      </c>
      <c r="AB26" s="5" t="s">
        <v>66</v>
      </c>
      <c r="AC26" s="5" t="s">
        <v>66</v>
      </c>
      <c r="AD26" s="5" t="s">
        <v>65</v>
      </c>
      <c r="AE26" s="5" t="s">
        <v>65</v>
      </c>
      <c r="AF26" s="5" t="s">
        <v>65</v>
      </c>
      <c r="AG26" s="5" t="s">
        <v>65</v>
      </c>
      <c r="AH26" s="5" t="s">
        <v>65</v>
      </c>
      <c r="AI26" s="5" t="s">
        <v>101</v>
      </c>
      <c r="AJ26" s="5" t="s">
        <v>65</v>
      </c>
      <c r="AK26" s="5" t="s">
        <v>65</v>
      </c>
      <c r="AL26" s="5" t="s">
        <v>66</v>
      </c>
      <c r="AM26" s="5" t="s">
        <v>65</v>
      </c>
      <c r="AN26" s="5" t="s">
        <v>65</v>
      </c>
      <c r="AO26" s="5" t="s">
        <v>65</v>
      </c>
      <c r="AP26" s="5" t="s">
        <v>85</v>
      </c>
      <c r="AQ26" s="5" t="s">
        <v>85</v>
      </c>
      <c r="AR26" s="5" t="s">
        <v>63</v>
      </c>
      <c r="AS26" s="5" t="s">
        <v>68</v>
      </c>
      <c r="AT26" s="5" t="s">
        <v>69</v>
      </c>
      <c r="AU26" s="5" t="s">
        <v>67</v>
      </c>
      <c r="AV26" s="5" t="s">
        <v>71</v>
      </c>
      <c r="AW26" s="5" t="s">
        <v>72</v>
      </c>
      <c r="AX26" s="5" t="s">
        <v>72</v>
      </c>
      <c r="AY26" s="5" t="s">
        <v>63</v>
      </c>
      <c r="AZ26" s="5" t="s">
        <v>73</v>
      </c>
      <c r="BA26" s="5" t="s">
        <v>63</v>
      </c>
      <c r="BB26" s="5" t="s">
        <v>72</v>
      </c>
      <c r="BC26" s="5" t="s">
        <v>73</v>
      </c>
      <c r="BE26" s="5" t="s">
        <v>73</v>
      </c>
      <c r="BG26" t="s">
        <v>105</v>
      </c>
      <c r="BH26" t="s">
        <v>1118</v>
      </c>
      <c r="BI26" t="e">
        <f t="shared" si="0"/>
        <v>#VALUE!</v>
      </c>
    </row>
    <row r="27" spans="1:61" ht="13.2" x14ac:dyDescent="0.25">
      <c r="A27" s="7">
        <v>45569.448020833333</v>
      </c>
      <c r="B27" s="8" t="s">
        <v>165</v>
      </c>
      <c r="C27" s="9" t="s">
        <v>166</v>
      </c>
      <c r="D27" s="8">
        <v>96.43</v>
      </c>
      <c r="E27" s="8">
        <v>0.21</v>
      </c>
      <c r="F27" s="8" t="s">
        <v>114</v>
      </c>
      <c r="G27" s="8" t="s">
        <v>76</v>
      </c>
      <c r="H27" s="8" t="s">
        <v>62</v>
      </c>
      <c r="I27" s="8" t="s">
        <v>63</v>
      </c>
      <c r="J27" s="8" t="s">
        <v>64</v>
      </c>
      <c r="K27" s="8" t="s">
        <v>64</v>
      </c>
      <c r="L27" s="8" t="s">
        <v>64</v>
      </c>
      <c r="M27" s="8" t="s">
        <v>84</v>
      </c>
      <c r="N27" s="8" t="s">
        <v>64</v>
      </c>
      <c r="O27" s="8" t="s">
        <v>84</v>
      </c>
      <c r="P27" s="8" t="s">
        <v>84</v>
      </c>
      <c r="Q27" s="8" t="s">
        <v>84</v>
      </c>
      <c r="R27" s="8" t="s">
        <v>64</v>
      </c>
      <c r="S27" s="8" t="s">
        <v>78</v>
      </c>
      <c r="T27" s="8" t="s">
        <v>64</v>
      </c>
      <c r="U27" s="8" t="s">
        <v>84</v>
      </c>
      <c r="V27" s="8" t="s">
        <v>84</v>
      </c>
      <c r="W27" s="8" t="s">
        <v>64</v>
      </c>
      <c r="X27" s="8" t="s">
        <v>64</v>
      </c>
      <c r="Y27" s="8" t="s">
        <v>64</v>
      </c>
      <c r="Z27" s="8" t="s">
        <v>66</v>
      </c>
      <c r="AA27" s="8" t="s">
        <v>65</v>
      </c>
      <c r="AB27" s="8" t="s">
        <v>66</v>
      </c>
      <c r="AC27" s="8" t="s">
        <v>66</v>
      </c>
      <c r="AD27" s="8" t="s">
        <v>66</v>
      </c>
      <c r="AE27" s="8" t="s">
        <v>66</v>
      </c>
      <c r="AF27" s="8" t="s">
        <v>66</v>
      </c>
      <c r="AG27" s="8" t="s">
        <v>65</v>
      </c>
      <c r="AH27" s="8" t="s">
        <v>66</v>
      </c>
      <c r="AI27" s="8" t="s">
        <v>101</v>
      </c>
      <c r="AJ27" s="8" t="s">
        <v>66</v>
      </c>
      <c r="AK27" s="8" t="s">
        <v>66</v>
      </c>
      <c r="AL27" s="8" t="s">
        <v>66</v>
      </c>
      <c r="AM27" s="8" t="s">
        <v>65</v>
      </c>
      <c r="AN27" s="8" t="s">
        <v>66</v>
      </c>
      <c r="AO27" s="8" t="s">
        <v>66</v>
      </c>
      <c r="AP27" s="8" t="s">
        <v>119</v>
      </c>
      <c r="AQ27" s="8" t="s">
        <v>67</v>
      </c>
      <c r="AR27" s="8" t="s">
        <v>86</v>
      </c>
      <c r="AS27" s="8" t="s">
        <v>68</v>
      </c>
      <c r="AT27" s="8" t="s">
        <v>87</v>
      </c>
      <c r="AU27" s="8" t="s">
        <v>70</v>
      </c>
      <c r="AV27" s="8" t="s">
        <v>71</v>
      </c>
      <c r="AW27" s="8" t="s">
        <v>72</v>
      </c>
      <c r="AX27" s="8" t="s">
        <v>72</v>
      </c>
      <c r="AY27" s="8" t="s">
        <v>72</v>
      </c>
      <c r="AZ27" s="8" t="s">
        <v>72</v>
      </c>
      <c r="BA27" s="8" t="s">
        <v>72</v>
      </c>
      <c r="BB27" s="8" t="s">
        <v>72</v>
      </c>
      <c r="BC27" s="8" t="s">
        <v>73</v>
      </c>
      <c r="BE27" s="8" t="s">
        <v>73</v>
      </c>
      <c r="BG27" t="s">
        <v>105</v>
      </c>
      <c r="BH27" t="s">
        <v>1118</v>
      </c>
      <c r="BI27" t="e">
        <f t="shared" si="0"/>
        <v>#VALUE!</v>
      </c>
    </row>
    <row r="28" spans="1:61" ht="13.2" x14ac:dyDescent="0.25">
      <c r="A28" s="4">
        <v>45569.448560474542</v>
      </c>
      <c r="B28" s="5" t="s">
        <v>167</v>
      </c>
      <c r="C28" s="6" t="s">
        <v>168</v>
      </c>
      <c r="D28" s="5">
        <v>66.069999999999993</v>
      </c>
      <c r="E28" s="5">
        <v>0.25</v>
      </c>
      <c r="F28" s="5" t="s">
        <v>114</v>
      </c>
      <c r="G28" s="5" t="s">
        <v>76</v>
      </c>
      <c r="H28" s="5" t="s">
        <v>100</v>
      </c>
      <c r="I28" s="5" t="s">
        <v>63</v>
      </c>
      <c r="J28" s="5" t="s">
        <v>64</v>
      </c>
      <c r="K28" s="5" t="s">
        <v>64</v>
      </c>
      <c r="L28" s="5" t="s">
        <v>64</v>
      </c>
      <c r="M28" s="5" t="s">
        <v>84</v>
      </c>
      <c r="N28" s="5" t="s">
        <v>64</v>
      </c>
      <c r="O28" s="5" t="s">
        <v>64</v>
      </c>
      <c r="P28" s="5" t="s">
        <v>64</v>
      </c>
      <c r="Q28" s="5" t="s">
        <v>64</v>
      </c>
      <c r="R28" s="5" t="s">
        <v>64</v>
      </c>
      <c r="S28" s="5" t="s">
        <v>64</v>
      </c>
      <c r="T28" s="5" t="s">
        <v>64</v>
      </c>
      <c r="U28" s="5" t="s">
        <v>78</v>
      </c>
      <c r="V28" s="5" t="s">
        <v>64</v>
      </c>
      <c r="W28" s="5" t="s">
        <v>64</v>
      </c>
      <c r="X28" s="5" t="s">
        <v>64</v>
      </c>
      <c r="Y28" s="5" t="s">
        <v>64</v>
      </c>
      <c r="Z28" s="5" t="s">
        <v>66</v>
      </c>
      <c r="AA28" s="5" t="s">
        <v>65</v>
      </c>
      <c r="AB28" s="5" t="s">
        <v>65</v>
      </c>
      <c r="AC28" s="5" t="s">
        <v>65</v>
      </c>
      <c r="AD28" s="5" t="s">
        <v>66</v>
      </c>
      <c r="AE28" s="5" t="s">
        <v>65</v>
      </c>
      <c r="AF28" s="5" t="s">
        <v>66</v>
      </c>
      <c r="AG28" s="5" t="s">
        <v>66</v>
      </c>
      <c r="AH28" s="5" t="s">
        <v>66</v>
      </c>
      <c r="AI28" s="5" t="s">
        <v>79</v>
      </c>
      <c r="AJ28" s="5" t="s">
        <v>66</v>
      </c>
      <c r="AK28" s="5" t="s">
        <v>66</v>
      </c>
      <c r="AL28" s="5" t="s">
        <v>66</v>
      </c>
      <c r="AM28" s="5" t="s">
        <v>66</v>
      </c>
      <c r="AN28" s="5" t="s">
        <v>66</v>
      </c>
      <c r="AO28" s="5" t="s">
        <v>66</v>
      </c>
      <c r="AP28" s="5" t="s">
        <v>67</v>
      </c>
      <c r="AQ28" s="5" t="s">
        <v>67</v>
      </c>
      <c r="AR28" s="5" t="s">
        <v>63</v>
      </c>
      <c r="AS28" s="5" t="s">
        <v>68</v>
      </c>
      <c r="AT28" s="5" t="s">
        <v>169</v>
      </c>
      <c r="AU28" s="5" t="s">
        <v>70</v>
      </c>
      <c r="AV28" s="5" t="s">
        <v>132</v>
      </c>
      <c r="AW28" s="5" t="s">
        <v>73</v>
      </c>
      <c r="AX28" s="5" t="s">
        <v>73</v>
      </c>
      <c r="AY28" s="5" t="s">
        <v>72</v>
      </c>
      <c r="AZ28" s="5" t="s">
        <v>63</v>
      </c>
      <c r="BA28" s="5" t="s">
        <v>73</v>
      </c>
      <c r="BB28" s="5" t="s">
        <v>63</v>
      </c>
      <c r="BC28" s="5" t="s">
        <v>73</v>
      </c>
      <c r="BE28" s="5" t="s">
        <v>73</v>
      </c>
      <c r="BG28" t="s">
        <v>105</v>
      </c>
      <c r="BH28" t="s">
        <v>1118</v>
      </c>
      <c r="BI28" t="e">
        <f t="shared" si="0"/>
        <v>#VALUE!</v>
      </c>
    </row>
    <row r="29" spans="1:61" ht="13.2" x14ac:dyDescent="0.25">
      <c r="A29" s="7">
        <v>45569.450894791662</v>
      </c>
      <c r="B29" s="8" t="s">
        <v>170</v>
      </c>
      <c r="C29" s="9" t="s">
        <v>171</v>
      </c>
      <c r="D29" s="8">
        <v>75</v>
      </c>
      <c r="E29" s="8">
        <v>0.38</v>
      </c>
      <c r="F29" s="8" t="s">
        <v>114</v>
      </c>
      <c r="G29" s="8" t="s">
        <v>76</v>
      </c>
      <c r="H29" s="8" t="s">
        <v>100</v>
      </c>
      <c r="I29" s="8" t="s">
        <v>73</v>
      </c>
      <c r="J29" s="8" t="s">
        <v>64</v>
      </c>
      <c r="K29" s="8" t="s">
        <v>64</v>
      </c>
      <c r="L29" s="8" t="s">
        <v>64</v>
      </c>
      <c r="M29" s="8" t="s">
        <v>84</v>
      </c>
      <c r="N29" s="8" t="s">
        <v>84</v>
      </c>
      <c r="O29" s="8" t="s">
        <v>64</v>
      </c>
      <c r="P29" s="8" t="s">
        <v>64</v>
      </c>
      <c r="Q29" s="8" t="s">
        <v>84</v>
      </c>
      <c r="R29" s="8" t="s">
        <v>64</v>
      </c>
      <c r="S29" s="8" t="s">
        <v>64</v>
      </c>
      <c r="T29" s="8" t="s">
        <v>64</v>
      </c>
      <c r="U29" s="8" t="s">
        <v>64</v>
      </c>
      <c r="V29" s="8" t="s">
        <v>64</v>
      </c>
      <c r="W29" s="8" t="s">
        <v>64</v>
      </c>
      <c r="X29" s="8" t="s">
        <v>84</v>
      </c>
      <c r="Y29" s="8" t="s">
        <v>64</v>
      </c>
      <c r="Z29" s="8" t="s">
        <v>66</v>
      </c>
      <c r="AA29" s="8" t="s">
        <v>66</v>
      </c>
      <c r="AB29" s="8" t="s">
        <v>66</v>
      </c>
      <c r="AC29" s="8" t="s">
        <v>66</v>
      </c>
      <c r="AD29" s="8" t="s">
        <v>66</v>
      </c>
      <c r="AE29" s="8" t="s">
        <v>65</v>
      </c>
      <c r="AF29" s="8" t="s">
        <v>65</v>
      </c>
      <c r="AG29" s="8" t="s">
        <v>66</v>
      </c>
      <c r="AH29" s="8" t="s">
        <v>66</v>
      </c>
      <c r="AI29" s="8" t="s">
        <v>101</v>
      </c>
      <c r="AJ29" s="8" t="s">
        <v>66</v>
      </c>
      <c r="AK29" s="8" t="s">
        <v>66</v>
      </c>
      <c r="AL29" s="8" t="s">
        <v>79</v>
      </c>
      <c r="AM29" s="8" t="s">
        <v>66</v>
      </c>
      <c r="AN29" s="8" t="s">
        <v>66</v>
      </c>
      <c r="AO29" s="8" t="s">
        <v>65</v>
      </c>
      <c r="AP29" s="8" t="s">
        <v>67</v>
      </c>
      <c r="AQ29" s="8" t="s">
        <v>85</v>
      </c>
      <c r="AR29" s="8" t="s">
        <v>86</v>
      </c>
      <c r="AS29" s="8" t="s">
        <v>115</v>
      </c>
      <c r="AT29" s="8" t="s">
        <v>69</v>
      </c>
      <c r="AU29" s="8" t="s">
        <v>85</v>
      </c>
      <c r="AV29" s="8" t="s">
        <v>71</v>
      </c>
      <c r="AW29" s="8" t="s">
        <v>72</v>
      </c>
      <c r="AX29" s="8" t="s">
        <v>72</v>
      </c>
      <c r="AY29" s="8" t="s">
        <v>72</v>
      </c>
      <c r="AZ29" s="8" t="s">
        <v>72</v>
      </c>
      <c r="BA29" s="8" t="s">
        <v>63</v>
      </c>
      <c r="BB29" s="8" t="s">
        <v>72</v>
      </c>
      <c r="BC29" s="8" t="s">
        <v>73</v>
      </c>
      <c r="BE29" s="8" t="s">
        <v>73</v>
      </c>
      <c r="BG29" t="s">
        <v>105</v>
      </c>
      <c r="BH29" t="s">
        <v>226</v>
      </c>
      <c r="BI29" t="e">
        <f t="shared" si="0"/>
        <v>#VALUE!</v>
      </c>
    </row>
    <row r="30" spans="1:61" ht="13.2" x14ac:dyDescent="0.25">
      <c r="A30" s="4">
        <v>45569.450978171299</v>
      </c>
      <c r="B30" s="5" t="s">
        <v>172</v>
      </c>
      <c r="C30" s="6" t="s">
        <v>173</v>
      </c>
      <c r="D30" s="5">
        <v>100</v>
      </c>
      <c r="E30" s="5">
        <v>0.78</v>
      </c>
      <c r="F30" s="5" t="s">
        <v>114</v>
      </c>
      <c r="G30" s="5" t="s">
        <v>76</v>
      </c>
      <c r="H30" s="5" t="s">
        <v>108</v>
      </c>
      <c r="I30" s="5" t="s">
        <v>63</v>
      </c>
      <c r="J30" s="5" t="s">
        <v>64</v>
      </c>
      <c r="K30" s="5" t="s">
        <v>64</v>
      </c>
      <c r="L30" s="5" t="s">
        <v>64</v>
      </c>
      <c r="M30" s="5" t="s">
        <v>84</v>
      </c>
      <c r="N30" s="5" t="s">
        <v>64</v>
      </c>
      <c r="O30" s="5" t="s">
        <v>64</v>
      </c>
      <c r="P30" s="5" t="s">
        <v>84</v>
      </c>
      <c r="Q30" s="5" t="s">
        <v>64</v>
      </c>
      <c r="R30" s="5" t="s">
        <v>64</v>
      </c>
      <c r="S30" s="5" t="s">
        <v>64</v>
      </c>
      <c r="T30" s="5" t="s">
        <v>64</v>
      </c>
      <c r="U30" s="5" t="s">
        <v>84</v>
      </c>
      <c r="V30" s="5" t="s">
        <v>64</v>
      </c>
      <c r="W30" s="5" t="s">
        <v>64</v>
      </c>
      <c r="X30" s="5" t="s">
        <v>64</v>
      </c>
      <c r="Y30" s="5" t="s">
        <v>64</v>
      </c>
      <c r="Z30" s="5" t="s">
        <v>66</v>
      </c>
      <c r="AA30" s="5" t="s">
        <v>66</v>
      </c>
      <c r="AB30" s="5" t="s">
        <v>66</v>
      </c>
      <c r="AC30" s="5" t="s">
        <v>66</v>
      </c>
      <c r="AD30" s="5" t="s">
        <v>66</v>
      </c>
      <c r="AE30" s="5" t="s">
        <v>66</v>
      </c>
      <c r="AF30" s="5" t="s">
        <v>66</v>
      </c>
      <c r="AG30" s="5" t="s">
        <v>66</v>
      </c>
      <c r="AH30" s="5" t="s">
        <v>66</v>
      </c>
      <c r="AI30" s="5" t="s">
        <v>79</v>
      </c>
      <c r="AJ30" s="5" t="s">
        <v>66</v>
      </c>
      <c r="AK30" s="5" t="s">
        <v>66</v>
      </c>
      <c r="AL30" s="5" t="s">
        <v>66</v>
      </c>
      <c r="AM30" s="5" t="s">
        <v>66</v>
      </c>
      <c r="AN30" s="5" t="s">
        <v>66</v>
      </c>
      <c r="AO30" s="5" t="s">
        <v>66</v>
      </c>
      <c r="AP30" s="5" t="s">
        <v>85</v>
      </c>
      <c r="AQ30" s="5" t="s">
        <v>85</v>
      </c>
      <c r="AR30" s="5" t="s">
        <v>86</v>
      </c>
      <c r="AS30" s="5" t="s">
        <v>68</v>
      </c>
      <c r="AT30" s="5" t="s">
        <v>87</v>
      </c>
      <c r="AU30" s="5" t="s">
        <v>67</v>
      </c>
      <c r="AV30" s="5" t="s">
        <v>132</v>
      </c>
      <c r="AW30" s="5" t="s">
        <v>73</v>
      </c>
      <c r="AX30" s="5" t="s">
        <v>73</v>
      </c>
      <c r="AY30" s="5" t="s">
        <v>63</v>
      </c>
      <c r="AZ30" s="5" t="s">
        <v>73</v>
      </c>
      <c r="BA30" s="5" t="s">
        <v>63</v>
      </c>
      <c r="BB30" s="5" t="s">
        <v>73</v>
      </c>
      <c r="BC30" s="5" t="s">
        <v>73</v>
      </c>
      <c r="BE30" s="5" t="s">
        <v>73</v>
      </c>
      <c r="BG30" t="s">
        <v>105</v>
      </c>
      <c r="BH30" t="s">
        <v>1118</v>
      </c>
      <c r="BI30" t="e">
        <f t="shared" si="0"/>
        <v>#VALUE!</v>
      </c>
    </row>
    <row r="31" spans="1:61" ht="13.2" x14ac:dyDescent="0.25">
      <c r="A31" s="7">
        <v>45569.455706817127</v>
      </c>
      <c r="B31" s="8" t="s">
        <v>174</v>
      </c>
      <c r="C31" s="9" t="s">
        <v>175</v>
      </c>
      <c r="D31" s="8">
        <v>9.82</v>
      </c>
      <c r="E31" s="8">
        <v>0</v>
      </c>
      <c r="F31" s="8" t="s">
        <v>114</v>
      </c>
      <c r="G31" s="8" t="s">
        <v>76</v>
      </c>
      <c r="H31" s="8" t="s">
        <v>100</v>
      </c>
      <c r="I31" s="8" t="s">
        <v>63</v>
      </c>
      <c r="J31" s="8" t="s">
        <v>64</v>
      </c>
      <c r="K31" s="8" t="s">
        <v>64</v>
      </c>
      <c r="L31" s="8" t="s">
        <v>64</v>
      </c>
      <c r="M31" s="8" t="s">
        <v>64</v>
      </c>
      <c r="N31" s="8" t="s">
        <v>64</v>
      </c>
      <c r="O31" s="8" t="s">
        <v>64</v>
      </c>
      <c r="P31" s="8" t="s">
        <v>64</v>
      </c>
      <c r="Q31" s="8" t="s">
        <v>64</v>
      </c>
      <c r="R31" s="8" t="s">
        <v>64</v>
      </c>
      <c r="S31" s="8" t="s">
        <v>64</v>
      </c>
      <c r="T31" s="8" t="s">
        <v>64</v>
      </c>
      <c r="U31" s="8" t="s">
        <v>64</v>
      </c>
      <c r="V31" s="8" t="s">
        <v>64</v>
      </c>
      <c r="W31" s="8" t="s">
        <v>64</v>
      </c>
      <c r="X31" s="8" t="s">
        <v>64</v>
      </c>
      <c r="Y31" s="8" t="s">
        <v>78</v>
      </c>
      <c r="Z31" s="8" t="s">
        <v>65</v>
      </c>
      <c r="AA31" s="8" t="s">
        <v>65</v>
      </c>
      <c r="AB31" s="8" t="s">
        <v>65</v>
      </c>
      <c r="AC31" s="8" t="s">
        <v>65</v>
      </c>
      <c r="AD31" s="8" t="s">
        <v>65</v>
      </c>
      <c r="AE31" s="8" t="s">
        <v>65</v>
      </c>
      <c r="AF31" s="8" t="s">
        <v>66</v>
      </c>
      <c r="AG31" s="8" t="s">
        <v>65</v>
      </c>
      <c r="AH31" s="8" t="s">
        <v>66</v>
      </c>
      <c r="AI31" s="8" t="s">
        <v>101</v>
      </c>
      <c r="AJ31" s="8" t="s">
        <v>65</v>
      </c>
      <c r="AK31" s="8" t="s">
        <v>66</v>
      </c>
      <c r="AL31" s="8" t="s">
        <v>79</v>
      </c>
      <c r="AM31" s="8" t="s">
        <v>66</v>
      </c>
      <c r="AN31" s="8" t="s">
        <v>65</v>
      </c>
      <c r="AO31" s="8" t="s">
        <v>65</v>
      </c>
      <c r="AP31" s="8" t="s">
        <v>85</v>
      </c>
      <c r="AQ31" s="8" t="s">
        <v>67</v>
      </c>
      <c r="AR31" s="8" t="s">
        <v>86</v>
      </c>
      <c r="AS31" s="8" t="s">
        <v>81</v>
      </c>
      <c r="AT31" s="8" t="s">
        <v>87</v>
      </c>
      <c r="AU31" s="8" t="s">
        <v>93</v>
      </c>
      <c r="AV31" s="8" t="s">
        <v>71</v>
      </c>
      <c r="AW31" s="8" t="s">
        <v>72</v>
      </c>
      <c r="AX31" s="8" t="s">
        <v>72</v>
      </c>
      <c r="AY31" s="8" t="s">
        <v>72</v>
      </c>
      <c r="AZ31" s="8" t="s">
        <v>72</v>
      </c>
      <c r="BA31" s="8" t="s">
        <v>73</v>
      </c>
      <c r="BB31" s="8" t="s">
        <v>72</v>
      </c>
      <c r="BC31" s="8" t="s">
        <v>73</v>
      </c>
      <c r="BE31" s="8" t="s">
        <v>73</v>
      </c>
      <c r="BG31" t="s">
        <v>105</v>
      </c>
      <c r="BH31" t="s">
        <v>1118</v>
      </c>
      <c r="BI31" t="e">
        <f t="shared" si="0"/>
        <v>#VALUE!</v>
      </c>
    </row>
    <row r="32" spans="1:61" ht="13.2" x14ac:dyDescent="0.25">
      <c r="A32" s="4">
        <v>45569.458138159724</v>
      </c>
      <c r="B32" s="5" t="s">
        <v>176</v>
      </c>
      <c r="C32" s="5" t="s">
        <v>177</v>
      </c>
      <c r="D32" s="5">
        <v>53.57</v>
      </c>
      <c r="E32" s="5">
        <v>0</v>
      </c>
      <c r="F32" s="5" t="s">
        <v>114</v>
      </c>
      <c r="G32" s="5" t="s">
        <v>76</v>
      </c>
      <c r="H32" s="5" t="s">
        <v>62</v>
      </c>
      <c r="I32" s="5" t="s">
        <v>63</v>
      </c>
      <c r="J32" s="5" t="s">
        <v>64</v>
      </c>
      <c r="K32" s="5" t="s">
        <v>64</v>
      </c>
      <c r="L32" s="5" t="s">
        <v>64</v>
      </c>
      <c r="M32" s="5" t="s">
        <v>84</v>
      </c>
      <c r="N32" s="5" t="s">
        <v>64</v>
      </c>
      <c r="O32" s="5" t="s">
        <v>64</v>
      </c>
      <c r="P32" s="5" t="s">
        <v>84</v>
      </c>
      <c r="Q32" s="5" t="s">
        <v>84</v>
      </c>
      <c r="R32" s="5" t="s">
        <v>64</v>
      </c>
      <c r="S32" s="5" t="s">
        <v>84</v>
      </c>
      <c r="T32" s="5" t="s">
        <v>64</v>
      </c>
      <c r="U32" s="5" t="s">
        <v>64</v>
      </c>
      <c r="V32" s="5" t="s">
        <v>84</v>
      </c>
      <c r="W32" s="5" t="s">
        <v>64</v>
      </c>
      <c r="X32" s="5" t="s">
        <v>84</v>
      </c>
      <c r="Y32" s="5" t="s">
        <v>64</v>
      </c>
      <c r="Z32" s="5" t="s">
        <v>66</v>
      </c>
      <c r="AA32" s="5" t="s">
        <v>65</v>
      </c>
      <c r="AB32" s="5" t="s">
        <v>66</v>
      </c>
      <c r="AC32" s="5" t="s">
        <v>65</v>
      </c>
      <c r="AD32" s="5" t="s">
        <v>66</v>
      </c>
      <c r="AE32" s="5" t="s">
        <v>65</v>
      </c>
      <c r="AF32" s="5" t="s">
        <v>66</v>
      </c>
      <c r="AG32" s="5" t="s">
        <v>66</v>
      </c>
      <c r="AH32" s="5" t="s">
        <v>66</v>
      </c>
      <c r="AI32" s="5" t="s">
        <v>79</v>
      </c>
      <c r="AJ32" s="5" t="s">
        <v>66</v>
      </c>
      <c r="AK32" s="5" t="s">
        <v>66</v>
      </c>
      <c r="AL32" s="5" t="s">
        <v>66</v>
      </c>
      <c r="AM32" s="5" t="s">
        <v>66</v>
      </c>
      <c r="AN32" s="5" t="s">
        <v>66</v>
      </c>
      <c r="AO32" s="5" t="s">
        <v>66</v>
      </c>
      <c r="AP32" s="5" t="s">
        <v>85</v>
      </c>
      <c r="AQ32" s="5" t="s">
        <v>85</v>
      </c>
      <c r="AR32" s="5" t="s">
        <v>86</v>
      </c>
      <c r="AS32" s="5" t="s">
        <v>68</v>
      </c>
      <c r="AT32" s="5" t="s">
        <v>69</v>
      </c>
      <c r="AU32" s="5" t="s">
        <v>70</v>
      </c>
      <c r="AV32" s="5" t="s">
        <v>67</v>
      </c>
      <c r="AW32" s="5" t="s">
        <v>73</v>
      </c>
      <c r="AX32" s="5" t="s">
        <v>73</v>
      </c>
      <c r="AY32" s="5" t="s">
        <v>73</v>
      </c>
      <c r="AZ32" s="5" t="s">
        <v>63</v>
      </c>
      <c r="BA32" s="5" t="s">
        <v>73</v>
      </c>
      <c r="BB32" s="5" t="s">
        <v>73</v>
      </c>
      <c r="BC32" s="5" t="s">
        <v>73</v>
      </c>
      <c r="BD32" s="5">
        <v>0</v>
      </c>
      <c r="BE32" s="5" t="s">
        <v>73</v>
      </c>
      <c r="BG32" t="s">
        <v>105</v>
      </c>
      <c r="BH32" t="s">
        <v>1118</v>
      </c>
      <c r="BI32" t="e">
        <f t="shared" si="0"/>
        <v>#VALUE!</v>
      </c>
    </row>
    <row r="33" spans="1:61" ht="13.2" x14ac:dyDescent="0.25">
      <c r="A33" s="7">
        <v>45569.458763009257</v>
      </c>
      <c r="B33" s="8" t="s">
        <v>178</v>
      </c>
      <c r="C33" s="9" t="s">
        <v>179</v>
      </c>
      <c r="D33" s="8">
        <v>50</v>
      </c>
      <c r="E33" s="8">
        <v>0.08</v>
      </c>
      <c r="F33" s="8" t="s">
        <v>114</v>
      </c>
      <c r="G33" s="8" t="s">
        <v>76</v>
      </c>
      <c r="H33" s="8" t="s">
        <v>180</v>
      </c>
      <c r="I33" s="8" t="s">
        <v>63</v>
      </c>
      <c r="J33" s="8" t="s">
        <v>64</v>
      </c>
      <c r="K33" s="8" t="s">
        <v>64</v>
      </c>
      <c r="L33" s="8" t="s">
        <v>64</v>
      </c>
      <c r="M33" s="8" t="s">
        <v>84</v>
      </c>
      <c r="N33" s="8" t="s">
        <v>64</v>
      </c>
      <c r="O33" s="8" t="s">
        <v>64</v>
      </c>
      <c r="P33" s="8" t="s">
        <v>84</v>
      </c>
      <c r="Q33" s="8" t="s">
        <v>84</v>
      </c>
      <c r="R33" s="8" t="s">
        <v>64</v>
      </c>
      <c r="S33" s="8" t="s">
        <v>64</v>
      </c>
      <c r="T33" s="8" t="s">
        <v>64</v>
      </c>
      <c r="U33" s="8" t="s">
        <v>84</v>
      </c>
      <c r="V33" s="8" t="s">
        <v>64</v>
      </c>
      <c r="W33" s="8" t="s">
        <v>64</v>
      </c>
      <c r="X33" s="8" t="s">
        <v>64</v>
      </c>
      <c r="Y33" s="8" t="s">
        <v>64</v>
      </c>
      <c r="Z33" s="8" t="s">
        <v>65</v>
      </c>
      <c r="AA33" s="8" t="s">
        <v>65</v>
      </c>
      <c r="AB33" s="8" t="s">
        <v>66</v>
      </c>
      <c r="AC33" s="8" t="s">
        <v>65</v>
      </c>
      <c r="AD33" s="8" t="s">
        <v>66</v>
      </c>
      <c r="AE33" s="8" t="s">
        <v>65</v>
      </c>
      <c r="AF33" s="8" t="s">
        <v>66</v>
      </c>
      <c r="AG33" s="8" t="s">
        <v>65</v>
      </c>
      <c r="AH33" s="8" t="s">
        <v>65</v>
      </c>
      <c r="AI33" s="8" t="s">
        <v>79</v>
      </c>
      <c r="AJ33" s="8" t="s">
        <v>66</v>
      </c>
      <c r="AK33" s="8" t="s">
        <v>66</v>
      </c>
      <c r="AL33" s="8" t="s">
        <v>66</v>
      </c>
      <c r="AM33" s="8" t="s">
        <v>65</v>
      </c>
      <c r="AN33" s="8" t="s">
        <v>66</v>
      </c>
      <c r="AO33" s="8" t="s">
        <v>66</v>
      </c>
      <c r="AP33" s="8" t="s">
        <v>67</v>
      </c>
      <c r="AQ33" s="8" t="s">
        <v>67</v>
      </c>
      <c r="AR33" s="8" t="s">
        <v>86</v>
      </c>
      <c r="AS33" s="8" t="s">
        <v>181</v>
      </c>
      <c r="AT33" s="8" t="s">
        <v>69</v>
      </c>
      <c r="AU33" s="8" t="s">
        <v>70</v>
      </c>
      <c r="AV33" s="8" t="s">
        <v>71</v>
      </c>
      <c r="AW33" s="8" t="s">
        <v>72</v>
      </c>
      <c r="AX33" s="8" t="s">
        <v>72</v>
      </c>
      <c r="AY33" s="8" t="s">
        <v>72</v>
      </c>
      <c r="AZ33" s="8" t="s">
        <v>72</v>
      </c>
      <c r="BA33" s="8" t="s">
        <v>72</v>
      </c>
      <c r="BB33" s="8" t="s">
        <v>73</v>
      </c>
      <c r="BC33" s="8" t="s">
        <v>73</v>
      </c>
      <c r="BE33" s="8" t="s">
        <v>73</v>
      </c>
      <c r="BG33" t="s">
        <v>105</v>
      </c>
      <c r="BH33" t="s">
        <v>1118</v>
      </c>
      <c r="BI33" t="e">
        <f t="shared" si="0"/>
        <v>#VALUE!</v>
      </c>
    </row>
    <row r="34" spans="1:61" ht="13.2" x14ac:dyDescent="0.25">
      <c r="A34" s="4">
        <v>45569.462447662037</v>
      </c>
      <c r="B34" s="5" t="s">
        <v>182</v>
      </c>
      <c r="C34" s="6" t="s">
        <v>183</v>
      </c>
      <c r="D34" s="5">
        <v>100</v>
      </c>
      <c r="E34" s="5">
        <v>0.88</v>
      </c>
      <c r="F34" s="5" t="s">
        <v>114</v>
      </c>
      <c r="G34" s="5" t="s">
        <v>76</v>
      </c>
      <c r="H34" s="5" t="s">
        <v>77</v>
      </c>
      <c r="I34" s="5" t="s">
        <v>63</v>
      </c>
      <c r="J34" s="5" t="s">
        <v>64</v>
      </c>
      <c r="K34" s="5" t="s">
        <v>64</v>
      </c>
      <c r="L34" s="5" t="s">
        <v>64</v>
      </c>
      <c r="M34" s="5" t="s">
        <v>64</v>
      </c>
      <c r="N34" s="5" t="s">
        <v>64</v>
      </c>
      <c r="O34" s="5" t="s">
        <v>64</v>
      </c>
      <c r="P34" s="5" t="s">
        <v>64</v>
      </c>
      <c r="Q34" s="5" t="s">
        <v>64</v>
      </c>
      <c r="R34" s="5" t="s">
        <v>64</v>
      </c>
      <c r="S34" s="5" t="s">
        <v>64</v>
      </c>
      <c r="T34" s="5" t="s">
        <v>64</v>
      </c>
      <c r="U34" s="5" t="s">
        <v>64</v>
      </c>
      <c r="V34" s="5" t="s">
        <v>64</v>
      </c>
      <c r="W34" s="5" t="s">
        <v>64</v>
      </c>
      <c r="X34" s="5" t="s">
        <v>64</v>
      </c>
      <c r="Y34" s="5" t="s">
        <v>64</v>
      </c>
      <c r="Z34" s="5" t="s">
        <v>66</v>
      </c>
      <c r="AA34" s="5" t="s">
        <v>65</v>
      </c>
      <c r="AB34" s="5" t="s">
        <v>66</v>
      </c>
      <c r="AC34" s="5" t="s">
        <v>66</v>
      </c>
      <c r="AD34" s="5" t="s">
        <v>66</v>
      </c>
      <c r="AE34" s="5" t="s">
        <v>66</v>
      </c>
      <c r="AF34" s="5" t="s">
        <v>66</v>
      </c>
      <c r="AG34" s="5" t="s">
        <v>65</v>
      </c>
      <c r="AH34" s="5" t="s">
        <v>66</v>
      </c>
      <c r="AI34" s="5" t="s">
        <v>101</v>
      </c>
      <c r="AJ34" s="5" t="s">
        <v>66</v>
      </c>
      <c r="AK34" s="5" t="s">
        <v>66</v>
      </c>
      <c r="AL34" s="5" t="s">
        <v>66</v>
      </c>
      <c r="AM34" s="5" t="s">
        <v>66</v>
      </c>
      <c r="AN34" s="5" t="s">
        <v>66</v>
      </c>
      <c r="AO34" s="5" t="s">
        <v>66</v>
      </c>
      <c r="AP34" s="5" t="s">
        <v>67</v>
      </c>
      <c r="AQ34" s="5" t="s">
        <v>67</v>
      </c>
      <c r="AR34" s="5" t="s">
        <v>63</v>
      </c>
      <c r="AS34" s="5" t="s">
        <v>81</v>
      </c>
      <c r="AT34" s="5" t="s">
        <v>87</v>
      </c>
      <c r="AU34" s="5" t="s">
        <v>70</v>
      </c>
      <c r="AV34" s="5" t="s">
        <v>71</v>
      </c>
      <c r="AW34" s="5" t="s">
        <v>73</v>
      </c>
      <c r="AX34" s="5" t="s">
        <v>72</v>
      </c>
      <c r="AY34" s="5" t="s">
        <v>72</v>
      </c>
      <c r="AZ34" s="5" t="s">
        <v>72</v>
      </c>
      <c r="BA34" s="5" t="s">
        <v>73</v>
      </c>
      <c r="BB34" s="5" t="s">
        <v>73</v>
      </c>
      <c r="BC34" s="5" t="s">
        <v>73</v>
      </c>
      <c r="BE34" s="5" t="s">
        <v>73</v>
      </c>
      <c r="BG34" t="s">
        <v>105</v>
      </c>
      <c r="BH34" t="s">
        <v>1118</v>
      </c>
      <c r="BI34" t="e">
        <f t="shared" si="0"/>
        <v>#VALUE!</v>
      </c>
    </row>
    <row r="35" spans="1:61" ht="13.2" x14ac:dyDescent="0.25">
      <c r="A35" s="7">
        <v>45569.462627175926</v>
      </c>
      <c r="B35" s="8" t="s">
        <v>184</v>
      </c>
      <c r="C35" s="9" t="s">
        <v>185</v>
      </c>
      <c r="D35" s="8">
        <v>42.86</v>
      </c>
      <c r="E35" s="8">
        <v>0</v>
      </c>
      <c r="F35" s="8" t="s">
        <v>114</v>
      </c>
      <c r="G35" s="8" t="s">
        <v>76</v>
      </c>
      <c r="H35" s="8" t="s">
        <v>186</v>
      </c>
      <c r="I35" s="8" t="s">
        <v>63</v>
      </c>
      <c r="J35" s="8" t="s">
        <v>64</v>
      </c>
      <c r="K35" s="8" t="s">
        <v>78</v>
      </c>
      <c r="L35" s="8" t="s">
        <v>64</v>
      </c>
      <c r="M35" s="8" t="s">
        <v>78</v>
      </c>
      <c r="N35" s="8" t="s">
        <v>64</v>
      </c>
      <c r="O35" s="8" t="s">
        <v>64</v>
      </c>
      <c r="P35" s="8" t="s">
        <v>64</v>
      </c>
      <c r="Q35" s="8" t="s">
        <v>64</v>
      </c>
      <c r="R35" s="8" t="s">
        <v>64</v>
      </c>
      <c r="S35" s="8" t="s">
        <v>64</v>
      </c>
      <c r="T35" s="8" t="s">
        <v>64</v>
      </c>
      <c r="U35" s="8" t="s">
        <v>78</v>
      </c>
      <c r="V35" s="8" t="s">
        <v>64</v>
      </c>
      <c r="W35" s="8" t="s">
        <v>64</v>
      </c>
      <c r="X35" s="8" t="s">
        <v>64</v>
      </c>
      <c r="Y35" s="8" t="s">
        <v>64</v>
      </c>
      <c r="Z35" s="8" t="s">
        <v>65</v>
      </c>
      <c r="AA35" s="8" t="s">
        <v>65</v>
      </c>
      <c r="AB35" s="8" t="s">
        <v>65</v>
      </c>
      <c r="AC35" s="8" t="s">
        <v>66</v>
      </c>
      <c r="AD35" s="8" t="s">
        <v>65</v>
      </c>
      <c r="AE35" s="8" t="s">
        <v>65</v>
      </c>
      <c r="AF35" s="8" t="s">
        <v>66</v>
      </c>
      <c r="AG35" s="8" t="s">
        <v>66</v>
      </c>
      <c r="AH35" s="8" t="s">
        <v>66</v>
      </c>
      <c r="AI35" s="8" t="s">
        <v>79</v>
      </c>
      <c r="AJ35" s="8" t="s">
        <v>66</v>
      </c>
      <c r="AK35" s="8" t="s">
        <v>66</v>
      </c>
      <c r="AL35" s="8" t="s">
        <v>66</v>
      </c>
      <c r="AM35" s="8" t="s">
        <v>65</v>
      </c>
      <c r="AN35" s="8" t="s">
        <v>66</v>
      </c>
      <c r="AO35" s="8" t="s">
        <v>66</v>
      </c>
      <c r="AP35" s="8" t="s">
        <v>67</v>
      </c>
      <c r="AQ35" s="8" t="s">
        <v>67</v>
      </c>
      <c r="AR35" s="8" t="s">
        <v>63</v>
      </c>
      <c r="AS35" s="8" t="s">
        <v>187</v>
      </c>
      <c r="AT35" s="8" t="s">
        <v>69</v>
      </c>
      <c r="AU35" s="8" t="s">
        <v>93</v>
      </c>
      <c r="AV35" s="8" t="s">
        <v>80</v>
      </c>
      <c r="AW35" s="8" t="s">
        <v>73</v>
      </c>
      <c r="AX35" s="8" t="s">
        <v>73</v>
      </c>
      <c r="AY35" s="8" t="s">
        <v>73</v>
      </c>
      <c r="AZ35" s="8" t="s">
        <v>73</v>
      </c>
      <c r="BA35" s="8" t="s">
        <v>63</v>
      </c>
      <c r="BB35" s="8" t="s">
        <v>73</v>
      </c>
      <c r="BC35" s="8" t="s">
        <v>73</v>
      </c>
      <c r="BE35" s="8" t="s">
        <v>73</v>
      </c>
      <c r="BG35" t="s">
        <v>105</v>
      </c>
      <c r="BH35" t="s">
        <v>1118</v>
      </c>
      <c r="BI35" t="e">
        <f t="shared" si="0"/>
        <v>#VALUE!</v>
      </c>
    </row>
    <row r="36" spans="1:61" ht="13.2" x14ac:dyDescent="0.25">
      <c r="A36" s="4">
        <v>45569.462717858798</v>
      </c>
      <c r="B36" s="5" t="s">
        <v>188</v>
      </c>
      <c r="C36" s="6" t="s">
        <v>189</v>
      </c>
      <c r="D36" s="5">
        <v>60.71</v>
      </c>
      <c r="E36" s="5">
        <v>0.04</v>
      </c>
      <c r="F36" s="5" t="s">
        <v>114</v>
      </c>
      <c r="G36" s="5" t="s">
        <v>76</v>
      </c>
      <c r="H36" s="5" t="s">
        <v>108</v>
      </c>
      <c r="I36" s="5" t="s">
        <v>63</v>
      </c>
      <c r="J36" s="5" t="s">
        <v>64</v>
      </c>
      <c r="K36" s="5" t="s">
        <v>84</v>
      </c>
      <c r="L36" s="5" t="s">
        <v>64</v>
      </c>
      <c r="M36" s="5" t="s">
        <v>84</v>
      </c>
      <c r="N36" s="5" t="s">
        <v>64</v>
      </c>
      <c r="O36" s="5" t="s">
        <v>64</v>
      </c>
      <c r="P36" s="5" t="s">
        <v>78</v>
      </c>
      <c r="Q36" s="5" t="s">
        <v>64</v>
      </c>
      <c r="R36" s="5" t="s">
        <v>64</v>
      </c>
      <c r="S36" s="5" t="s">
        <v>64</v>
      </c>
      <c r="T36" s="5" t="s">
        <v>64</v>
      </c>
      <c r="U36" s="5" t="s">
        <v>64</v>
      </c>
      <c r="V36" s="5" t="s">
        <v>64</v>
      </c>
      <c r="W36" s="5" t="s">
        <v>84</v>
      </c>
      <c r="X36" s="5" t="s">
        <v>64</v>
      </c>
      <c r="Y36" s="5" t="s">
        <v>64</v>
      </c>
      <c r="Z36" s="5" t="s">
        <v>66</v>
      </c>
      <c r="AA36" s="5" t="s">
        <v>65</v>
      </c>
      <c r="AB36" s="5" t="s">
        <v>65</v>
      </c>
      <c r="AC36" s="5" t="s">
        <v>66</v>
      </c>
      <c r="AD36" s="5" t="s">
        <v>66</v>
      </c>
      <c r="AE36" s="5" t="s">
        <v>65</v>
      </c>
      <c r="AF36" s="5" t="s">
        <v>65</v>
      </c>
      <c r="AG36" s="5" t="s">
        <v>66</v>
      </c>
      <c r="AH36" s="5" t="s">
        <v>65</v>
      </c>
      <c r="AI36" s="5" t="s">
        <v>101</v>
      </c>
      <c r="AJ36" s="5" t="s">
        <v>66</v>
      </c>
      <c r="AK36" s="5" t="s">
        <v>65</v>
      </c>
      <c r="AL36" s="5" t="s">
        <v>65</v>
      </c>
      <c r="AM36" s="5" t="s">
        <v>66</v>
      </c>
      <c r="AN36" s="5" t="s">
        <v>66</v>
      </c>
      <c r="AO36" s="5" t="s">
        <v>66</v>
      </c>
      <c r="AP36" s="5" t="s">
        <v>85</v>
      </c>
      <c r="AQ36" s="5" t="s">
        <v>151</v>
      </c>
      <c r="AR36" s="5" t="s">
        <v>63</v>
      </c>
      <c r="AS36" s="5" t="s">
        <v>68</v>
      </c>
      <c r="AT36" s="5" t="s">
        <v>87</v>
      </c>
      <c r="AU36" s="5" t="s">
        <v>67</v>
      </c>
      <c r="AV36" s="5" t="s">
        <v>71</v>
      </c>
      <c r="AW36" s="5" t="s">
        <v>73</v>
      </c>
      <c r="AX36" s="5" t="s">
        <v>73</v>
      </c>
      <c r="AY36" s="5" t="s">
        <v>72</v>
      </c>
      <c r="AZ36" s="5" t="s">
        <v>73</v>
      </c>
      <c r="BA36" s="5" t="s">
        <v>73</v>
      </c>
      <c r="BB36" s="5" t="s">
        <v>73</v>
      </c>
      <c r="BC36" s="5" t="s">
        <v>73</v>
      </c>
      <c r="BE36" s="5" t="s">
        <v>73</v>
      </c>
      <c r="BG36" t="s">
        <v>105</v>
      </c>
      <c r="BH36" t="s">
        <v>1118</v>
      </c>
      <c r="BI36" t="e">
        <f t="shared" si="0"/>
        <v>#VALUE!</v>
      </c>
    </row>
    <row r="37" spans="1:61" ht="13.2" x14ac:dyDescent="0.25">
      <c r="A37" s="7">
        <v>45569.464270416662</v>
      </c>
      <c r="B37" s="8" t="s">
        <v>190</v>
      </c>
      <c r="C37" s="9" t="s">
        <v>191</v>
      </c>
      <c r="D37" s="8">
        <v>65.739999999999995</v>
      </c>
      <c r="E37" s="8">
        <v>0.13</v>
      </c>
      <c r="F37" s="8" t="s">
        <v>114</v>
      </c>
      <c r="G37" s="8" t="s">
        <v>76</v>
      </c>
      <c r="H37" s="8" t="s">
        <v>100</v>
      </c>
      <c r="I37" s="8" t="s">
        <v>63</v>
      </c>
      <c r="J37" s="8" t="s">
        <v>64</v>
      </c>
      <c r="K37" s="8" t="s">
        <v>84</v>
      </c>
      <c r="L37" s="8" t="s">
        <v>64</v>
      </c>
      <c r="M37" s="8" t="s">
        <v>64</v>
      </c>
      <c r="N37" s="8" t="s">
        <v>64</v>
      </c>
      <c r="O37" s="8" t="s">
        <v>84</v>
      </c>
      <c r="P37" s="8" t="s">
        <v>84</v>
      </c>
      <c r="Q37" s="8" t="s">
        <v>64</v>
      </c>
      <c r="R37" s="8" t="s">
        <v>64</v>
      </c>
      <c r="S37" s="8" t="s">
        <v>64</v>
      </c>
      <c r="T37" s="8" t="s">
        <v>64</v>
      </c>
      <c r="U37" s="8" t="s">
        <v>64</v>
      </c>
      <c r="V37" s="8" t="s">
        <v>64</v>
      </c>
      <c r="W37" s="8" t="s">
        <v>64</v>
      </c>
      <c r="X37" s="8" t="s">
        <v>64</v>
      </c>
      <c r="Y37" s="8" t="s">
        <v>64</v>
      </c>
      <c r="Z37" s="8" t="s">
        <v>66</v>
      </c>
      <c r="AA37" s="8" t="s">
        <v>66</v>
      </c>
      <c r="AB37" s="8" t="s">
        <v>66</v>
      </c>
      <c r="AC37" s="8" t="s">
        <v>66</v>
      </c>
      <c r="AD37" s="8" t="s">
        <v>66</v>
      </c>
      <c r="AE37" s="8" t="s">
        <v>66</v>
      </c>
      <c r="AF37" s="8" t="s">
        <v>66</v>
      </c>
      <c r="AG37" s="8" t="s">
        <v>66</v>
      </c>
      <c r="AH37" s="8" t="s">
        <v>66</v>
      </c>
      <c r="AI37" s="8" t="s">
        <v>101</v>
      </c>
      <c r="AJ37" s="8" t="s">
        <v>66</v>
      </c>
      <c r="AK37" s="8" t="s">
        <v>66</v>
      </c>
      <c r="AL37" s="8" t="s">
        <v>66</v>
      </c>
      <c r="AM37" s="8" t="s">
        <v>65</v>
      </c>
      <c r="AN37" s="8" t="s">
        <v>66</v>
      </c>
      <c r="AO37" s="8" t="s">
        <v>66</v>
      </c>
      <c r="AP37" s="8" t="s">
        <v>67</v>
      </c>
      <c r="AQ37" s="8" t="s">
        <v>67</v>
      </c>
      <c r="AR37" s="8" t="s">
        <v>63</v>
      </c>
      <c r="AS37" s="8" t="s">
        <v>192</v>
      </c>
      <c r="AT37" s="8" t="s">
        <v>69</v>
      </c>
      <c r="AU37" s="8" t="s">
        <v>70</v>
      </c>
      <c r="AV37" s="8" t="s">
        <v>71</v>
      </c>
      <c r="AW37" s="8" t="s">
        <v>72</v>
      </c>
      <c r="AX37" s="8" t="s">
        <v>72</v>
      </c>
      <c r="AY37" s="8" t="s">
        <v>72</v>
      </c>
      <c r="AZ37" s="8" t="s">
        <v>72</v>
      </c>
      <c r="BA37" s="8" t="s">
        <v>72</v>
      </c>
      <c r="BB37" s="8" t="s">
        <v>72</v>
      </c>
      <c r="BC37" s="8" t="s">
        <v>73</v>
      </c>
      <c r="BE37" s="8" t="s">
        <v>73</v>
      </c>
      <c r="BG37" t="s">
        <v>105</v>
      </c>
      <c r="BH37" t="s">
        <v>1118</v>
      </c>
      <c r="BI37" t="e">
        <f t="shared" si="0"/>
        <v>#VALUE!</v>
      </c>
    </row>
    <row r="38" spans="1:61" ht="13.2" x14ac:dyDescent="0.25">
      <c r="A38" s="4">
        <v>45569.467693587962</v>
      </c>
      <c r="B38" s="5" t="s">
        <v>193</v>
      </c>
      <c r="C38" s="6" t="s">
        <v>194</v>
      </c>
      <c r="D38" s="5">
        <v>35.71</v>
      </c>
      <c r="E38" s="5">
        <v>0.63</v>
      </c>
      <c r="F38" s="5" t="s">
        <v>60</v>
      </c>
      <c r="G38" s="5" t="s">
        <v>76</v>
      </c>
      <c r="H38" s="5" t="s">
        <v>62</v>
      </c>
      <c r="I38" s="5" t="s">
        <v>63</v>
      </c>
      <c r="J38" s="5" t="s">
        <v>64</v>
      </c>
      <c r="K38" s="5" t="s">
        <v>64</v>
      </c>
      <c r="L38" s="5" t="s">
        <v>64</v>
      </c>
      <c r="M38" s="5" t="s">
        <v>84</v>
      </c>
      <c r="N38" s="5" t="s">
        <v>84</v>
      </c>
      <c r="O38" s="5" t="s">
        <v>64</v>
      </c>
      <c r="P38" s="5" t="s">
        <v>84</v>
      </c>
      <c r="Q38" s="5" t="s">
        <v>64</v>
      </c>
      <c r="R38" s="5" t="s">
        <v>64</v>
      </c>
      <c r="S38" s="5" t="s">
        <v>64</v>
      </c>
      <c r="T38" s="5" t="s">
        <v>64</v>
      </c>
      <c r="U38" s="5" t="s">
        <v>64</v>
      </c>
      <c r="V38" s="5" t="s">
        <v>64</v>
      </c>
      <c r="W38" s="5" t="s">
        <v>64</v>
      </c>
      <c r="X38" s="5" t="s">
        <v>64</v>
      </c>
      <c r="Y38" s="5" t="s">
        <v>64</v>
      </c>
      <c r="Z38" s="5" t="s">
        <v>66</v>
      </c>
      <c r="AA38" s="5" t="s">
        <v>65</v>
      </c>
      <c r="AB38" s="5" t="s">
        <v>65</v>
      </c>
      <c r="AC38" s="5" t="s">
        <v>66</v>
      </c>
      <c r="AD38" s="5" t="s">
        <v>66</v>
      </c>
      <c r="AE38" s="5" t="s">
        <v>66</v>
      </c>
      <c r="AF38" s="5" t="s">
        <v>66</v>
      </c>
      <c r="AG38" s="5" t="s">
        <v>66</v>
      </c>
      <c r="AH38" s="5" t="s">
        <v>65</v>
      </c>
      <c r="AI38" s="5" t="s">
        <v>79</v>
      </c>
      <c r="AJ38" s="5" t="s">
        <v>65</v>
      </c>
      <c r="AK38" s="5" t="s">
        <v>65</v>
      </c>
      <c r="AL38" s="5" t="s">
        <v>65</v>
      </c>
      <c r="AM38" s="5" t="s">
        <v>66</v>
      </c>
      <c r="AN38" s="5" t="s">
        <v>66</v>
      </c>
      <c r="AO38" s="5" t="s">
        <v>66</v>
      </c>
      <c r="AP38" s="5" t="s">
        <v>85</v>
      </c>
      <c r="AQ38" s="5" t="s">
        <v>85</v>
      </c>
      <c r="AR38" s="5" t="s">
        <v>63</v>
      </c>
      <c r="AS38" s="5" t="s">
        <v>68</v>
      </c>
      <c r="AT38" s="5" t="s">
        <v>69</v>
      </c>
      <c r="AU38" s="5" t="s">
        <v>93</v>
      </c>
      <c r="AV38" s="5" t="s">
        <v>71</v>
      </c>
      <c r="AW38" s="5" t="s">
        <v>73</v>
      </c>
      <c r="AX38" s="5" t="s">
        <v>72</v>
      </c>
      <c r="AY38" s="5" t="s">
        <v>72</v>
      </c>
      <c r="AZ38" s="5" t="s">
        <v>72</v>
      </c>
      <c r="BA38" s="5" t="s">
        <v>72</v>
      </c>
      <c r="BB38" s="5" t="s">
        <v>73</v>
      </c>
      <c r="BC38" s="5" t="s">
        <v>73</v>
      </c>
      <c r="BE38" s="5" t="s">
        <v>73</v>
      </c>
      <c r="BG38" t="s">
        <v>105</v>
      </c>
      <c r="BH38" t="s">
        <v>1118</v>
      </c>
      <c r="BI38" t="e">
        <f t="shared" si="0"/>
        <v>#VALUE!</v>
      </c>
    </row>
    <row r="39" spans="1:61" ht="13.2" x14ac:dyDescent="0.25">
      <c r="A39" s="7">
        <v>45569.468818958332</v>
      </c>
      <c r="B39" s="8" t="s">
        <v>195</v>
      </c>
      <c r="C39" s="9" t="s">
        <v>196</v>
      </c>
      <c r="D39" s="8">
        <v>12.5</v>
      </c>
      <c r="E39" s="8">
        <v>0</v>
      </c>
      <c r="F39" s="8" t="s">
        <v>60</v>
      </c>
      <c r="G39" s="8" t="s">
        <v>76</v>
      </c>
      <c r="H39" s="8" t="s">
        <v>77</v>
      </c>
      <c r="I39" s="8" t="s">
        <v>73</v>
      </c>
      <c r="J39" s="8" t="s">
        <v>64</v>
      </c>
      <c r="K39" s="8" t="s">
        <v>84</v>
      </c>
      <c r="L39" s="8" t="s">
        <v>64</v>
      </c>
      <c r="M39" s="8" t="s">
        <v>78</v>
      </c>
      <c r="N39" s="8" t="s">
        <v>64</v>
      </c>
      <c r="O39" s="8" t="s">
        <v>64</v>
      </c>
      <c r="P39" s="8" t="s">
        <v>64</v>
      </c>
      <c r="Q39" s="8" t="s">
        <v>64</v>
      </c>
      <c r="R39" s="8" t="s">
        <v>64</v>
      </c>
      <c r="S39" s="8" t="s">
        <v>64</v>
      </c>
      <c r="T39" s="8" t="s">
        <v>64</v>
      </c>
      <c r="U39" s="8" t="s">
        <v>84</v>
      </c>
      <c r="V39" s="8" t="s">
        <v>64</v>
      </c>
      <c r="W39" s="8" t="s">
        <v>64</v>
      </c>
      <c r="X39" s="8" t="s">
        <v>64</v>
      </c>
      <c r="Y39" s="8" t="s">
        <v>64</v>
      </c>
      <c r="Z39" s="8" t="s">
        <v>101</v>
      </c>
      <c r="AA39" s="8" t="s">
        <v>101</v>
      </c>
      <c r="AB39" s="8" t="s">
        <v>101</v>
      </c>
      <c r="AC39" s="8" t="s">
        <v>66</v>
      </c>
      <c r="AD39" s="8" t="s">
        <v>66</v>
      </c>
      <c r="AE39" s="8" t="s">
        <v>101</v>
      </c>
      <c r="AF39" s="8" t="s">
        <v>66</v>
      </c>
      <c r="AG39" s="8" t="s">
        <v>66</v>
      </c>
      <c r="AH39" s="8" t="s">
        <v>66</v>
      </c>
      <c r="AI39" s="8" t="s">
        <v>79</v>
      </c>
      <c r="AJ39" s="8" t="s">
        <v>66</v>
      </c>
      <c r="AK39" s="8" t="s">
        <v>66</v>
      </c>
      <c r="AL39" s="8" t="s">
        <v>65</v>
      </c>
      <c r="AM39" s="8" t="s">
        <v>101</v>
      </c>
      <c r="AN39" s="8" t="s">
        <v>66</v>
      </c>
      <c r="AO39" s="8" t="s">
        <v>66</v>
      </c>
      <c r="AP39" s="8" t="s">
        <v>67</v>
      </c>
      <c r="AQ39" s="8" t="s">
        <v>67</v>
      </c>
      <c r="AR39" s="8" t="s">
        <v>63</v>
      </c>
      <c r="AS39" s="8" t="s">
        <v>97</v>
      </c>
      <c r="AT39" s="8" t="s">
        <v>87</v>
      </c>
      <c r="AU39" s="8" t="s">
        <v>93</v>
      </c>
      <c r="AV39" s="8" t="s">
        <v>71</v>
      </c>
      <c r="AW39" s="8" t="s">
        <v>72</v>
      </c>
      <c r="AX39" s="8" t="s">
        <v>72</v>
      </c>
      <c r="AY39" s="8" t="s">
        <v>72</v>
      </c>
      <c r="AZ39" s="8" t="s">
        <v>72</v>
      </c>
      <c r="BA39" s="8" t="s">
        <v>72</v>
      </c>
      <c r="BB39" s="8" t="s">
        <v>72</v>
      </c>
      <c r="BC39" s="8" t="s">
        <v>73</v>
      </c>
      <c r="BD39" s="8" t="s">
        <v>197</v>
      </c>
      <c r="BE39" s="8" t="s">
        <v>73</v>
      </c>
      <c r="BG39" t="s">
        <v>105</v>
      </c>
      <c r="BH39" t="s">
        <v>226</v>
      </c>
      <c r="BI39" t="e">
        <f t="shared" si="0"/>
        <v>#VALUE!</v>
      </c>
    </row>
    <row r="40" spans="1:61" ht="13.2" x14ac:dyDescent="0.25">
      <c r="A40" s="4">
        <v>45569.470783668978</v>
      </c>
      <c r="B40" s="5" t="s">
        <v>198</v>
      </c>
      <c r="C40" s="6" t="s">
        <v>199</v>
      </c>
      <c r="D40" s="5">
        <v>50</v>
      </c>
      <c r="E40" s="5">
        <v>0</v>
      </c>
      <c r="F40" s="5" t="s">
        <v>60</v>
      </c>
      <c r="G40" s="5" t="s">
        <v>76</v>
      </c>
      <c r="H40" s="5" t="s">
        <v>62</v>
      </c>
      <c r="I40" s="5" t="s">
        <v>63</v>
      </c>
      <c r="J40" s="5" t="s">
        <v>64</v>
      </c>
      <c r="K40" s="5" t="s">
        <v>64</v>
      </c>
      <c r="L40" s="5" t="s">
        <v>64</v>
      </c>
      <c r="M40" s="5" t="s">
        <v>64</v>
      </c>
      <c r="N40" s="5" t="s">
        <v>64</v>
      </c>
      <c r="O40" s="5" t="s">
        <v>64</v>
      </c>
      <c r="P40" s="5" t="s">
        <v>78</v>
      </c>
      <c r="Q40" s="5" t="s">
        <v>64</v>
      </c>
      <c r="R40" s="5" t="s">
        <v>64</v>
      </c>
      <c r="S40" s="5" t="s">
        <v>64</v>
      </c>
      <c r="T40" s="5" t="s">
        <v>78</v>
      </c>
      <c r="U40" s="5" t="s">
        <v>64</v>
      </c>
      <c r="V40" s="5" t="s">
        <v>64</v>
      </c>
      <c r="W40" s="5" t="s">
        <v>64</v>
      </c>
      <c r="X40" s="5" t="s">
        <v>64</v>
      </c>
      <c r="Y40" s="5" t="s">
        <v>64</v>
      </c>
      <c r="Z40" s="5" t="s">
        <v>66</v>
      </c>
      <c r="AA40" s="5" t="s">
        <v>66</v>
      </c>
      <c r="AB40" s="5" t="s">
        <v>66</v>
      </c>
      <c r="AC40" s="5" t="s">
        <v>66</v>
      </c>
      <c r="AD40" s="5" t="s">
        <v>66</v>
      </c>
      <c r="AE40" s="5" t="s">
        <v>66</v>
      </c>
      <c r="AF40" s="5" t="s">
        <v>66</v>
      </c>
      <c r="AG40" s="5" t="s">
        <v>66</v>
      </c>
      <c r="AH40" s="5" t="s">
        <v>66</v>
      </c>
      <c r="AI40" s="5" t="s">
        <v>79</v>
      </c>
      <c r="AJ40" s="5" t="s">
        <v>66</v>
      </c>
      <c r="AK40" s="5" t="s">
        <v>66</v>
      </c>
      <c r="AL40" s="5" t="s">
        <v>66</v>
      </c>
      <c r="AM40" s="5" t="s">
        <v>66</v>
      </c>
      <c r="AN40" s="5" t="s">
        <v>66</v>
      </c>
      <c r="AO40" s="5" t="s">
        <v>66</v>
      </c>
      <c r="AP40" s="5" t="s">
        <v>67</v>
      </c>
      <c r="AQ40" s="5" t="s">
        <v>67</v>
      </c>
      <c r="AR40" s="5" t="s">
        <v>63</v>
      </c>
      <c r="AS40" s="5" t="s">
        <v>200</v>
      </c>
      <c r="AT40" s="5" t="s">
        <v>169</v>
      </c>
      <c r="AU40" s="5" t="s">
        <v>70</v>
      </c>
      <c r="AV40" s="5" t="s">
        <v>71</v>
      </c>
      <c r="AW40" s="5" t="s">
        <v>73</v>
      </c>
      <c r="AX40" s="5" t="s">
        <v>73</v>
      </c>
      <c r="AY40" s="5" t="s">
        <v>73</v>
      </c>
      <c r="AZ40" s="5" t="s">
        <v>73</v>
      </c>
      <c r="BA40" s="5" t="s">
        <v>73</v>
      </c>
      <c r="BB40" s="5" t="s">
        <v>73</v>
      </c>
      <c r="BC40" s="5" t="s">
        <v>73</v>
      </c>
      <c r="BE40" s="5" t="s">
        <v>73</v>
      </c>
      <c r="BG40" t="s">
        <v>105</v>
      </c>
      <c r="BH40" t="s">
        <v>1118</v>
      </c>
      <c r="BI40" t="e">
        <f t="shared" si="0"/>
        <v>#VALUE!</v>
      </c>
    </row>
    <row r="41" spans="1:61" ht="13.2" x14ac:dyDescent="0.25">
      <c r="A41" s="7">
        <v>45569.472500694443</v>
      </c>
      <c r="B41" s="8" t="s">
        <v>201</v>
      </c>
      <c r="C41" s="9" t="s">
        <v>202</v>
      </c>
      <c r="D41" s="8">
        <v>7.14</v>
      </c>
      <c r="E41" s="8">
        <v>0.13</v>
      </c>
      <c r="F41" s="8" t="s">
        <v>60</v>
      </c>
      <c r="G41" s="8" t="s">
        <v>76</v>
      </c>
      <c r="H41" s="8" t="s">
        <v>62</v>
      </c>
      <c r="I41" s="8" t="s">
        <v>73</v>
      </c>
      <c r="J41" s="8" t="s">
        <v>64</v>
      </c>
      <c r="K41" s="8" t="s">
        <v>78</v>
      </c>
      <c r="L41" s="8" t="s">
        <v>145</v>
      </c>
      <c r="M41" s="8" t="s">
        <v>78</v>
      </c>
      <c r="N41" s="8" t="s">
        <v>64</v>
      </c>
      <c r="O41" s="8" t="s">
        <v>64</v>
      </c>
      <c r="P41" s="8" t="s">
        <v>78</v>
      </c>
      <c r="Q41" s="8" t="s">
        <v>84</v>
      </c>
      <c r="R41" s="8" t="s">
        <v>64</v>
      </c>
      <c r="S41" s="8" t="s">
        <v>64</v>
      </c>
      <c r="T41" s="8" t="s">
        <v>64</v>
      </c>
      <c r="U41" s="8" t="s">
        <v>78</v>
      </c>
      <c r="V41" s="8" t="s">
        <v>64</v>
      </c>
      <c r="W41" s="8" t="s">
        <v>64</v>
      </c>
      <c r="X41" s="8" t="s">
        <v>64</v>
      </c>
      <c r="Y41" s="8" t="s">
        <v>64</v>
      </c>
      <c r="Z41" s="8" t="s">
        <v>66</v>
      </c>
      <c r="AA41" s="8" t="s">
        <v>65</v>
      </c>
      <c r="AB41" s="8" t="s">
        <v>66</v>
      </c>
      <c r="AC41" s="8" t="s">
        <v>66</v>
      </c>
      <c r="AD41" s="8" t="s">
        <v>66</v>
      </c>
      <c r="AE41" s="8" t="s">
        <v>65</v>
      </c>
      <c r="AF41" s="8" t="s">
        <v>66</v>
      </c>
      <c r="AG41" s="8" t="s">
        <v>66</v>
      </c>
      <c r="AH41" s="8" t="s">
        <v>79</v>
      </c>
      <c r="AI41" s="8" t="s">
        <v>79</v>
      </c>
      <c r="AJ41" s="8" t="s">
        <v>66</v>
      </c>
      <c r="AK41" s="8" t="s">
        <v>66</v>
      </c>
      <c r="AL41" s="8" t="s">
        <v>66</v>
      </c>
      <c r="AM41" s="8" t="s">
        <v>66</v>
      </c>
      <c r="AN41" s="8" t="s">
        <v>66</v>
      </c>
      <c r="AO41" s="8" t="s">
        <v>79</v>
      </c>
      <c r="AP41" s="8" t="s">
        <v>67</v>
      </c>
      <c r="AQ41" s="8" t="s">
        <v>80</v>
      </c>
      <c r="AR41" s="8" t="s">
        <v>73</v>
      </c>
      <c r="AS41" s="8" t="s">
        <v>68</v>
      </c>
      <c r="AT41" s="8" t="s">
        <v>87</v>
      </c>
      <c r="AU41" s="8" t="s">
        <v>80</v>
      </c>
      <c r="AV41" s="8" t="s">
        <v>80</v>
      </c>
      <c r="AW41" s="8" t="s">
        <v>73</v>
      </c>
      <c r="AX41" s="8" t="s">
        <v>73</v>
      </c>
      <c r="AY41" s="8" t="s">
        <v>72</v>
      </c>
      <c r="AZ41" s="8" t="s">
        <v>73</v>
      </c>
      <c r="BA41" s="8" t="s">
        <v>73</v>
      </c>
      <c r="BB41" s="8" t="s">
        <v>73</v>
      </c>
      <c r="BC41" s="8" t="s">
        <v>73</v>
      </c>
      <c r="BE41" s="8" t="s">
        <v>73</v>
      </c>
      <c r="BG41" t="s">
        <v>105</v>
      </c>
      <c r="BH41" t="s">
        <v>226</v>
      </c>
      <c r="BI41" t="e">
        <f t="shared" si="0"/>
        <v>#VALUE!</v>
      </c>
    </row>
    <row r="42" spans="1:61" ht="13.2" x14ac:dyDescent="0.25">
      <c r="A42" s="4">
        <v>45569.474414363431</v>
      </c>
      <c r="B42" s="5" t="s">
        <v>203</v>
      </c>
      <c r="C42" s="6" t="s">
        <v>204</v>
      </c>
      <c r="D42" s="5">
        <v>7.14</v>
      </c>
      <c r="E42" s="5">
        <v>0</v>
      </c>
      <c r="F42" s="5" t="s">
        <v>60</v>
      </c>
      <c r="G42" s="5" t="s">
        <v>76</v>
      </c>
      <c r="H42" s="5" t="s">
        <v>100</v>
      </c>
      <c r="I42" s="5" t="s">
        <v>63</v>
      </c>
      <c r="J42" s="5" t="s">
        <v>64</v>
      </c>
      <c r="K42" s="5" t="s">
        <v>84</v>
      </c>
      <c r="L42" s="5" t="s">
        <v>145</v>
      </c>
      <c r="M42" s="5" t="s">
        <v>84</v>
      </c>
      <c r="N42" s="5" t="s">
        <v>84</v>
      </c>
      <c r="O42" s="5" t="s">
        <v>84</v>
      </c>
      <c r="P42" s="5" t="s">
        <v>84</v>
      </c>
      <c r="Q42" s="5" t="s">
        <v>84</v>
      </c>
      <c r="R42" s="5" t="s">
        <v>64</v>
      </c>
      <c r="S42" s="5" t="s">
        <v>64</v>
      </c>
      <c r="T42" s="5" t="s">
        <v>64</v>
      </c>
      <c r="U42" s="5" t="s">
        <v>84</v>
      </c>
      <c r="V42" s="5" t="s">
        <v>64</v>
      </c>
      <c r="W42" s="5" t="s">
        <v>84</v>
      </c>
      <c r="X42" s="5" t="s">
        <v>64</v>
      </c>
      <c r="Y42" s="5" t="s">
        <v>64</v>
      </c>
      <c r="Z42" s="5" t="s">
        <v>65</v>
      </c>
      <c r="AA42" s="5" t="s">
        <v>66</v>
      </c>
      <c r="AB42" s="5" t="s">
        <v>66</v>
      </c>
      <c r="AC42" s="5" t="s">
        <v>66</v>
      </c>
      <c r="AD42" s="5" t="s">
        <v>66</v>
      </c>
      <c r="AE42" s="5" t="s">
        <v>66</v>
      </c>
      <c r="AF42" s="5" t="s">
        <v>66</v>
      </c>
      <c r="AG42" s="5" t="s">
        <v>65</v>
      </c>
      <c r="AH42" s="5" t="s">
        <v>79</v>
      </c>
      <c r="AI42" s="5" t="s">
        <v>79</v>
      </c>
      <c r="AJ42" s="5" t="s">
        <v>65</v>
      </c>
      <c r="AK42" s="5" t="s">
        <v>65</v>
      </c>
      <c r="AL42" s="5" t="s">
        <v>65</v>
      </c>
      <c r="AM42" s="5" t="s">
        <v>65</v>
      </c>
      <c r="AN42" s="5" t="s">
        <v>66</v>
      </c>
      <c r="AO42" s="5" t="s">
        <v>66</v>
      </c>
      <c r="AP42" s="5" t="s">
        <v>67</v>
      </c>
      <c r="AQ42" s="5" t="s">
        <v>67</v>
      </c>
      <c r="AR42" s="5" t="s">
        <v>86</v>
      </c>
      <c r="AS42" s="5" t="s">
        <v>81</v>
      </c>
      <c r="AT42" s="5" t="s">
        <v>87</v>
      </c>
      <c r="AU42" s="5" t="s">
        <v>67</v>
      </c>
      <c r="AV42" s="5" t="s">
        <v>71</v>
      </c>
      <c r="AW42" s="5" t="s">
        <v>73</v>
      </c>
      <c r="AX42" s="5" t="s">
        <v>73</v>
      </c>
      <c r="AY42" s="5" t="s">
        <v>73</v>
      </c>
      <c r="AZ42" s="5" t="s">
        <v>72</v>
      </c>
      <c r="BA42" s="5" t="s">
        <v>72</v>
      </c>
      <c r="BB42" s="5" t="s">
        <v>73</v>
      </c>
      <c r="BC42" s="5" t="s">
        <v>73</v>
      </c>
      <c r="BE42" s="5" t="s">
        <v>73</v>
      </c>
      <c r="BG42" t="s">
        <v>105</v>
      </c>
      <c r="BH42" t="s">
        <v>1118</v>
      </c>
      <c r="BI42" t="e">
        <f t="shared" si="0"/>
        <v>#VALUE!</v>
      </c>
    </row>
    <row r="43" spans="1:61" ht="13.2" x14ac:dyDescent="0.25">
      <c r="A43" s="7">
        <v>45569.475602557868</v>
      </c>
      <c r="B43" s="8" t="s">
        <v>205</v>
      </c>
      <c r="C43" s="9" t="s">
        <v>206</v>
      </c>
      <c r="D43" s="8">
        <v>0</v>
      </c>
      <c r="E43" s="8">
        <v>0</v>
      </c>
      <c r="F43" s="8" t="s">
        <v>60</v>
      </c>
      <c r="G43" s="8" t="s">
        <v>76</v>
      </c>
      <c r="H43" s="8" t="s">
        <v>108</v>
      </c>
      <c r="I43" s="8" t="s">
        <v>63</v>
      </c>
      <c r="J43" s="8" t="s">
        <v>64</v>
      </c>
      <c r="K43" s="8" t="s">
        <v>64</v>
      </c>
      <c r="L43" s="8" t="s">
        <v>64</v>
      </c>
      <c r="M43" s="8" t="s">
        <v>84</v>
      </c>
      <c r="N43" s="8" t="s">
        <v>84</v>
      </c>
      <c r="O43" s="8" t="s">
        <v>64</v>
      </c>
      <c r="P43" s="8" t="s">
        <v>64</v>
      </c>
      <c r="Q43" s="8" t="s">
        <v>84</v>
      </c>
      <c r="R43" s="8" t="s">
        <v>64</v>
      </c>
      <c r="S43" s="8" t="s">
        <v>64</v>
      </c>
      <c r="T43" s="8" t="s">
        <v>64</v>
      </c>
      <c r="U43" s="8" t="s">
        <v>84</v>
      </c>
      <c r="V43" s="8" t="s">
        <v>64</v>
      </c>
      <c r="W43" s="8" t="s">
        <v>64</v>
      </c>
      <c r="X43" s="8" t="s">
        <v>64</v>
      </c>
      <c r="Y43" s="8" t="s">
        <v>84</v>
      </c>
      <c r="Z43" s="8" t="s">
        <v>79</v>
      </c>
      <c r="AA43" s="8" t="s">
        <v>66</v>
      </c>
      <c r="AB43" s="8" t="s">
        <v>66</v>
      </c>
      <c r="AC43" s="8" t="s">
        <v>79</v>
      </c>
      <c r="AD43" s="8" t="s">
        <v>66</v>
      </c>
      <c r="AE43" s="8" t="s">
        <v>79</v>
      </c>
      <c r="AF43" s="8" t="s">
        <v>66</v>
      </c>
      <c r="AG43" s="8" t="s">
        <v>66</v>
      </c>
      <c r="AH43" s="8" t="s">
        <v>66</v>
      </c>
      <c r="AI43" s="8" t="s">
        <v>101</v>
      </c>
      <c r="AJ43" s="8" t="s">
        <v>66</v>
      </c>
      <c r="AK43" s="8" t="s">
        <v>66</v>
      </c>
      <c r="AL43" s="8" t="s">
        <v>66</v>
      </c>
      <c r="AM43" s="8" t="s">
        <v>66</v>
      </c>
      <c r="AN43" s="8" t="s">
        <v>66</v>
      </c>
      <c r="AO43" s="8" t="s">
        <v>66</v>
      </c>
      <c r="AP43" s="8" t="s">
        <v>85</v>
      </c>
      <c r="AQ43" s="8" t="s">
        <v>85</v>
      </c>
      <c r="AR43" s="8" t="s">
        <v>86</v>
      </c>
      <c r="AS43" s="8" t="s">
        <v>207</v>
      </c>
      <c r="AT43" s="8" t="s">
        <v>87</v>
      </c>
      <c r="AU43" s="8" t="s">
        <v>70</v>
      </c>
      <c r="AV43" s="8" t="s">
        <v>67</v>
      </c>
      <c r="AW43" s="8" t="s">
        <v>73</v>
      </c>
      <c r="AX43" s="8" t="s">
        <v>73</v>
      </c>
      <c r="AY43" s="8" t="s">
        <v>72</v>
      </c>
      <c r="AZ43" s="8" t="s">
        <v>72</v>
      </c>
      <c r="BA43" s="8" t="s">
        <v>72</v>
      </c>
      <c r="BB43" s="8" t="s">
        <v>73</v>
      </c>
      <c r="BC43" s="8" t="s">
        <v>73</v>
      </c>
      <c r="BE43" s="8" t="s">
        <v>73</v>
      </c>
      <c r="BG43" t="s">
        <v>105</v>
      </c>
      <c r="BH43" t="s">
        <v>1118</v>
      </c>
      <c r="BI43" t="e">
        <f t="shared" si="0"/>
        <v>#VALUE!</v>
      </c>
    </row>
    <row r="44" spans="1:61" ht="13.2" x14ac:dyDescent="0.25">
      <c r="A44" s="4">
        <v>45569.475744629628</v>
      </c>
      <c r="B44" s="5" t="s">
        <v>208</v>
      </c>
      <c r="C44" s="6" t="s">
        <v>209</v>
      </c>
      <c r="D44" s="5">
        <v>7.14</v>
      </c>
      <c r="E44" s="5">
        <v>0.08</v>
      </c>
      <c r="F44" s="5" t="s">
        <v>60</v>
      </c>
      <c r="G44" s="5" t="s">
        <v>76</v>
      </c>
      <c r="H44" s="5" t="s">
        <v>210</v>
      </c>
      <c r="I44" s="5" t="s">
        <v>63</v>
      </c>
      <c r="J44" s="5" t="s">
        <v>64</v>
      </c>
      <c r="K44" s="5" t="s">
        <v>64</v>
      </c>
      <c r="L44" s="5" t="s">
        <v>64</v>
      </c>
      <c r="M44" s="5" t="s">
        <v>84</v>
      </c>
      <c r="N44" s="5" t="s">
        <v>64</v>
      </c>
      <c r="O44" s="5" t="s">
        <v>64</v>
      </c>
      <c r="P44" s="5" t="s">
        <v>78</v>
      </c>
      <c r="Q44" s="5" t="s">
        <v>78</v>
      </c>
      <c r="R44" s="5" t="s">
        <v>64</v>
      </c>
      <c r="S44" s="5" t="s">
        <v>84</v>
      </c>
      <c r="T44" s="5" t="s">
        <v>64</v>
      </c>
      <c r="U44" s="5" t="s">
        <v>78</v>
      </c>
      <c r="V44" s="5" t="s">
        <v>64</v>
      </c>
      <c r="W44" s="5" t="s">
        <v>64</v>
      </c>
      <c r="X44" s="5" t="s">
        <v>64</v>
      </c>
      <c r="Y44" s="5" t="s">
        <v>64</v>
      </c>
      <c r="Z44" s="5" t="s">
        <v>65</v>
      </c>
      <c r="AA44" s="5" t="s">
        <v>66</v>
      </c>
      <c r="AB44" s="5" t="s">
        <v>65</v>
      </c>
      <c r="AC44" s="5" t="s">
        <v>66</v>
      </c>
      <c r="AD44" s="5" t="s">
        <v>65</v>
      </c>
      <c r="AE44" s="5" t="s">
        <v>65</v>
      </c>
      <c r="AF44" s="5" t="s">
        <v>66</v>
      </c>
      <c r="AG44" s="5" t="s">
        <v>66</v>
      </c>
      <c r="AH44" s="5" t="s">
        <v>65</v>
      </c>
      <c r="AI44" s="5" t="s">
        <v>79</v>
      </c>
      <c r="AJ44" s="5" t="s">
        <v>65</v>
      </c>
      <c r="AK44" s="5" t="s">
        <v>65</v>
      </c>
      <c r="AL44" s="5" t="s">
        <v>66</v>
      </c>
      <c r="AM44" s="5" t="s">
        <v>65</v>
      </c>
      <c r="AN44" s="5" t="s">
        <v>65</v>
      </c>
      <c r="AO44" s="5" t="s">
        <v>66</v>
      </c>
      <c r="AP44" s="5" t="s">
        <v>85</v>
      </c>
      <c r="AQ44" s="5" t="s">
        <v>85</v>
      </c>
      <c r="AR44" s="5" t="s">
        <v>63</v>
      </c>
      <c r="AS44" s="5" t="s">
        <v>211</v>
      </c>
      <c r="AT44" s="5" t="s">
        <v>87</v>
      </c>
      <c r="AU44" s="5" t="s">
        <v>67</v>
      </c>
      <c r="AV44" s="5" t="s">
        <v>132</v>
      </c>
      <c r="AW44" s="5" t="s">
        <v>73</v>
      </c>
      <c r="AX44" s="5" t="s">
        <v>73</v>
      </c>
      <c r="AY44" s="5" t="s">
        <v>72</v>
      </c>
      <c r="AZ44" s="5" t="s">
        <v>72</v>
      </c>
      <c r="BA44" s="5" t="s">
        <v>72</v>
      </c>
      <c r="BB44" s="5" t="s">
        <v>73</v>
      </c>
      <c r="BC44" s="5" t="s">
        <v>73</v>
      </c>
      <c r="BE44" s="5" t="s">
        <v>73</v>
      </c>
      <c r="BG44" t="s">
        <v>105</v>
      </c>
      <c r="BH44" t="s">
        <v>1118</v>
      </c>
      <c r="BI44" t="e">
        <f t="shared" si="0"/>
        <v>#VALUE!</v>
      </c>
    </row>
    <row r="45" spans="1:61" ht="13.2" x14ac:dyDescent="0.25">
      <c r="A45" s="7">
        <v>45569.479488599536</v>
      </c>
      <c r="B45" s="8" t="s">
        <v>212</v>
      </c>
      <c r="C45" s="9" t="s">
        <v>213</v>
      </c>
      <c r="D45" s="8">
        <v>37.5</v>
      </c>
      <c r="E45" s="8">
        <v>0.17</v>
      </c>
      <c r="F45" s="8" t="s">
        <v>60</v>
      </c>
      <c r="G45" s="8" t="s">
        <v>76</v>
      </c>
      <c r="H45" s="8" t="s">
        <v>100</v>
      </c>
      <c r="I45" s="8" t="s">
        <v>63</v>
      </c>
      <c r="J45" s="8" t="s">
        <v>64</v>
      </c>
      <c r="K45" s="8" t="s">
        <v>64</v>
      </c>
      <c r="L45" s="8" t="s">
        <v>64</v>
      </c>
      <c r="M45" s="8" t="s">
        <v>78</v>
      </c>
      <c r="N45" s="8" t="s">
        <v>64</v>
      </c>
      <c r="O45" s="8" t="s">
        <v>78</v>
      </c>
      <c r="P45" s="8" t="s">
        <v>78</v>
      </c>
      <c r="Q45" s="8" t="s">
        <v>78</v>
      </c>
      <c r="R45" s="8" t="s">
        <v>64</v>
      </c>
      <c r="S45" s="8" t="s">
        <v>64</v>
      </c>
      <c r="T45" s="8" t="s">
        <v>64</v>
      </c>
      <c r="U45" s="8" t="s">
        <v>78</v>
      </c>
      <c r="V45" s="8" t="s">
        <v>84</v>
      </c>
      <c r="W45" s="8" t="s">
        <v>64</v>
      </c>
      <c r="X45" s="8" t="s">
        <v>64</v>
      </c>
      <c r="Y45" s="8" t="s">
        <v>64</v>
      </c>
      <c r="Z45" s="8" t="s">
        <v>79</v>
      </c>
      <c r="AA45" s="8" t="s">
        <v>65</v>
      </c>
      <c r="AB45" s="8" t="s">
        <v>65</v>
      </c>
      <c r="AC45" s="8" t="s">
        <v>66</v>
      </c>
      <c r="AD45" s="8" t="s">
        <v>66</v>
      </c>
      <c r="AE45" s="8" t="s">
        <v>66</v>
      </c>
      <c r="AF45" s="8" t="s">
        <v>66</v>
      </c>
      <c r="AG45" s="8" t="s">
        <v>65</v>
      </c>
      <c r="AH45" s="8" t="s">
        <v>66</v>
      </c>
      <c r="AI45" s="8" t="s">
        <v>101</v>
      </c>
      <c r="AJ45" s="8" t="s">
        <v>66</v>
      </c>
      <c r="AK45" s="8" t="s">
        <v>66</v>
      </c>
      <c r="AL45" s="8" t="s">
        <v>66</v>
      </c>
      <c r="AM45" s="8" t="s">
        <v>79</v>
      </c>
      <c r="AN45" s="8" t="s">
        <v>66</v>
      </c>
      <c r="AO45" s="8" t="s">
        <v>66</v>
      </c>
      <c r="AP45" s="8" t="s">
        <v>67</v>
      </c>
      <c r="AQ45" s="8" t="s">
        <v>67</v>
      </c>
      <c r="AR45" s="8" t="s">
        <v>73</v>
      </c>
      <c r="AS45" s="8" t="s">
        <v>68</v>
      </c>
      <c r="AT45" s="8" t="s">
        <v>69</v>
      </c>
      <c r="AU45" s="8" t="s">
        <v>80</v>
      </c>
      <c r="AV45" s="8" t="s">
        <v>71</v>
      </c>
      <c r="AW45" s="8" t="s">
        <v>73</v>
      </c>
      <c r="AX45" s="8" t="s">
        <v>73</v>
      </c>
      <c r="AY45" s="8" t="s">
        <v>72</v>
      </c>
      <c r="AZ45" s="8" t="s">
        <v>72</v>
      </c>
      <c r="BA45" s="8" t="s">
        <v>72</v>
      </c>
      <c r="BB45" s="8" t="s">
        <v>73</v>
      </c>
      <c r="BC45" s="8" t="s">
        <v>73</v>
      </c>
      <c r="BE45" s="8" t="s">
        <v>73</v>
      </c>
      <c r="BG45" t="s">
        <v>105</v>
      </c>
      <c r="BH45" t="s">
        <v>1118</v>
      </c>
      <c r="BI45" t="e">
        <f t="shared" si="0"/>
        <v>#VALUE!</v>
      </c>
    </row>
    <row r="46" spans="1:61" ht="13.2" x14ac:dyDescent="0.25">
      <c r="A46" s="4">
        <v>45569.479838275467</v>
      </c>
      <c r="B46" s="5" t="s">
        <v>214</v>
      </c>
      <c r="C46" s="6" t="s">
        <v>215</v>
      </c>
      <c r="D46" s="5">
        <v>23.21</v>
      </c>
      <c r="E46" s="5">
        <v>0</v>
      </c>
      <c r="F46" s="5" t="s">
        <v>60</v>
      </c>
      <c r="G46" s="5" t="s">
        <v>76</v>
      </c>
      <c r="H46" s="5" t="s">
        <v>125</v>
      </c>
      <c r="I46" s="5" t="s">
        <v>63</v>
      </c>
      <c r="J46" s="5" t="s">
        <v>64</v>
      </c>
      <c r="K46" s="5" t="s">
        <v>78</v>
      </c>
      <c r="L46" s="5" t="s">
        <v>64</v>
      </c>
      <c r="M46" s="5" t="s">
        <v>64</v>
      </c>
      <c r="N46" s="5" t="s">
        <v>64</v>
      </c>
      <c r="O46" s="5" t="s">
        <v>64</v>
      </c>
      <c r="P46" s="5" t="s">
        <v>78</v>
      </c>
      <c r="Q46" s="5" t="s">
        <v>64</v>
      </c>
      <c r="R46" s="5" t="s">
        <v>64</v>
      </c>
      <c r="S46" s="5" t="s">
        <v>64</v>
      </c>
      <c r="T46" s="5" t="s">
        <v>64</v>
      </c>
      <c r="U46" s="5" t="s">
        <v>64</v>
      </c>
      <c r="V46" s="5" t="s">
        <v>64</v>
      </c>
      <c r="W46" s="5" t="s">
        <v>64</v>
      </c>
      <c r="X46" s="5" t="s">
        <v>64</v>
      </c>
      <c r="Y46" s="5" t="s">
        <v>64</v>
      </c>
      <c r="Z46" s="5" t="s">
        <v>66</v>
      </c>
      <c r="AA46" s="5" t="s">
        <v>65</v>
      </c>
      <c r="AB46" s="5" t="s">
        <v>66</v>
      </c>
      <c r="AC46" s="5" t="s">
        <v>66</v>
      </c>
      <c r="AD46" s="5" t="s">
        <v>66</v>
      </c>
      <c r="AE46" s="5" t="s">
        <v>66</v>
      </c>
      <c r="AF46" s="5" t="s">
        <v>66</v>
      </c>
      <c r="AG46" s="5" t="s">
        <v>66</v>
      </c>
      <c r="AH46" s="5" t="s">
        <v>66</v>
      </c>
      <c r="AI46" s="5" t="s">
        <v>79</v>
      </c>
      <c r="AJ46" s="5" t="s">
        <v>65</v>
      </c>
      <c r="AK46" s="5" t="s">
        <v>66</v>
      </c>
      <c r="AL46" s="5" t="s">
        <v>66</v>
      </c>
      <c r="AM46" s="5" t="s">
        <v>65</v>
      </c>
      <c r="AN46" s="5" t="s">
        <v>66</v>
      </c>
      <c r="AO46" s="5" t="s">
        <v>66</v>
      </c>
      <c r="AP46" s="5" t="s">
        <v>67</v>
      </c>
      <c r="AQ46" s="5" t="s">
        <v>67</v>
      </c>
      <c r="AR46" s="5" t="s">
        <v>86</v>
      </c>
      <c r="AS46" s="5" t="s">
        <v>81</v>
      </c>
      <c r="AT46" s="5" t="s">
        <v>69</v>
      </c>
      <c r="AU46" s="5" t="s">
        <v>80</v>
      </c>
      <c r="AV46" s="5" t="s">
        <v>71</v>
      </c>
      <c r="AW46" s="5" t="s">
        <v>73</v>
      </c>
      <c r="AX46" s="5" t="s">
        <v>73</v>
      </c>
      <c r="AY46" s="5" t="s">
        <v>63</v>
      </c>
      <c r="AZ46" s="5" t="s">
        <v>72</v>
      </c>
      <c r="BA46" s="5" t="s">
        <v>63</v>
      </c>
      <c r="BB46" s="5" t="s">
        <v>72</v>
      </c>
      <c r="BC46" s="5" t="s">
        <v>73</v>
      </c>
      <c r="BD46" s="5" t="s">
        <v>116</v>
      </c>
      <c r="BE46" s="5" t="s">
        <v>73</v>
      </c>
      <c r="BG46" t="s">
        <v>105</v>
      </c>
      <c r="BH46" t="s">
        <v>1118</v>
      </c>
      <c r="BI46" t="e">
        <f t="shared" si="0"/>
        <v>#VALUE!</v>
      </c>
    </row>
    <row r="47" spans="1:61" ht="13.2" x14ac:dyDescent="0.25">
      <c r="A47" s="7">
        <v>45569.479953368056</v>
      </c>
      <c r="B47" s="8" t="s">
        <v>216</v>
      </c>
      <c r="C47" s="9" t="s">
        <v>217</v>
      </c>
      <c r="D47" s="8">
        <v>12.5</v>
      </c>
      <c r="E47" s="8">
        <v>0.25</v>
      </c>
      <c r="F47" s="8" t="s">
        <v>60</v>
      </c>
      <c r="G47" s="8" t="s">
        <v>76</v>
      </c>
      <c r="H47" s="8" t="s">
        <v>100</v>
      </c>
      <c r="I47" s="8" t="s">
        <v>63</v>
      </c>
      <c r="J47" s="8" t="s">
        <v>64</v>
      </c>
      <c r="K47" s="8" t="s">
        <v>84</v>
      </c>
      <c r="L47" s="8" t="s">
        <v>64</v>
      </c>
      <c r="M47" s="8" t="s">
        <v>84</v>
      </c>
      <c r="N47" s="8" t="s">
        <v>84</v>
      </c>
      <c r="O47" s="8" t="s">
        <v>64</v>
      </c>
      <c r="P47" s="8" t="s">
        <v>84</v>
      </c>
      <c r="Q47" s="8" t="s">
        <v>64</v>
      </c>
      <c r="R47" s="8" t="s">
        <v>64</v>
      </c>
      <c r="S47" s="8" t="s">
        <v>64</v>
      </c>
      <c r="T47" s="8" t="s">
        <v>64</v>
      </c>
      <c r="U47" s="8" t="s">
        <v>64</v>
      </c>
      <c r="V47" s="8" t="s">
        <v>64</v>
      </c>
      <c r="W47" s="8" t="s">
        <v>64</v>
      </c>
      <c r="X47" s="8" t="s">
        <v>64</v>
      </c>
      <c r="Y47" s="8" t="s">
        <v>64</v>
      </c>
      <c r="Z47" s="8" t="s">
        <v>66</v>
      </c>
      <c r="AA47" s="8" t="s">
        <v>66</v>
      </c>
      <c r="AB47" s="8" t="s">
        <v>66</v>
      </c>
      <c r="AC47" s="8" t="s">
        <v>66</v>
      </c>
      <c r="AD47" s="8" t="s">
        <v>66</v>
      </c>
      <c r="AE47" s="8" t="s">
        <v>66</v>
      </c>
      <c r="AF47" s="8" t="s">
        <v>66</v>
      </c>
      <c r="AG47" s="8" t="s">
        <v>66</v>
      </c>
      <c r="AH47" s="8" t="s">
        <v>66</v>
      </c>
      <c r="AI47" s="8" t="s">
        <v>101</v>
      </c>
      <c r="AJ47" s="8" t="s">
        <v>66</v>
      </c>
      <c r="AK47" s="8" t="s">
        <v>66</v>
      </c>
      <c r="AL47" s="8" t="s">
        <v>66</v>
      </c>
      <c r="AM47" s="8" t="s">
        <v>66</v>
      </c>
      <c r="AN47" s="8" t="s">
        <v>66</v>
      </c>
      <c r="AO47" s="8" t="s">
        <v>66</v>
      </c>
      <c r="AP47" s="8" t="s">
        <v>67</v>
      </c>
      <c r="AQ47" s="8" t="s">
        <v>67</v>
      </c>
      <c r="AR47" s="8" t="s">
        <v>86</v>
      </c>
      <c r="AS47" s="8" t="s">
        <v>68</v>
      </c>
      <c r="AT47" s="8" t="s">
        <v>69</v>
      </c>
      <c r="AU47" s="8" t="s">
        <v>70</v>
      </c>
      <c r="AV47" s="8" t="s">
        <v>71</v>
      </c>
      <c r="AW47" s="8" t="s">
        <v>73</v>
      </c>
      <c r="AX47" s="8" t="s">
        <v>73</v>
      </c>
      <c r="AY47" s="8" t="s">
        <v>63</v>
      </c>
      <c r="AZ47" s="8" t="s">
        <v>72</v>
      </c>
      <c r="BA47" s="8" t="s">
        <v>73</v>
      </c>
      <c r="BB47" s="8" t="s">
        <v>73</v>
      </c>
      <c r="BC47" s="8" t="s">
        <v>73</v>
      </c>
      <c r="BE47" s="8" t="s">
        <v>73</v>
      </c>
      <c r="BG47" t="s">
        <v>105</v>
      </c>
      <c r="BH47" t="s">
        <v>1118</v>
      </c>
      <c r="BI47" t="e">
        <f t="shared" si="0"/>
        <v>#VALUE!</v>
      </c>
    </row>
    <row r="48" spans="1:61" ht="13.2" x14ac:dyDescent="0.25">
      <c r="A48" s="4">
        <v>45569.48061244213</v>
      </c>
      <c r="B48" s="5" t="s">
        <v>218</v>
      </c>
      <c r="C48" s="6" t="s">
        <v>219</v>
      </c>
      <c r="D48" s="5">
        <v>28.57</v>
      </c>
      <c r="E48" s="5">
        <v>0.13</v>
      </c>
      <c r="F48" s="5" t="s">
        <v>60</v>
      </c>
      <c r="G48" s="5" t="s">
        <v>76</v>
      </c>
      <c r="H48" s="5" t="s">
        <v>62</v>
      </c>
      <c r="I48" s="5" t="s">
        <v>63</v>
      </c>
      <c r="J48" s="5" t="s">
        <v>64</v>
      </c>
      <c r="K48" s="5" t="s">
        <v>84</v>
      </c>
      <c r="L48" s="5" t="s">
        <v>64</v>
      </c>
      <c r="M48" s="5" t="s">
        <v>84</v>
      </c>
      <c r="N48" s="5" t="s">
        <v>64</v>
      </c>
      <c r="O48" s="5" t="s">
        <v>84</v>
      </c>
      <c r="P48" s="5" t="s">
        <v>84</v>
      </c>
      <c r="Q48" s="5" t="s">
        <v>64</v>
      </c>
      <c r="R48" s="5" t="s">
        <v>64</v>
      </c>
      <c r="S48" s="5" t="s">
        <v>64</v>
      </c>
      <c r="T48" s="5" t="s">
        <v>64</v>
      </c>
      <c r="U48" s="5" t="s">
        <v>64</v>
      </c>
      <c r="V48" s="5" t="s">
        <v>64</v>
      </c>
      <c r="W48" s="5" t="s">
        <v>84</v>
      </c>
      <c r="X48" s="5" t="s">
        <v>64</v>
      </c>
      <c r="Y48" s="5" t="s">
        <v>64</v>
      </c>
      <c r="Z48" s="5" t="s">
        <v>66</v>
      </c>
      <c r="AA48" s="5" t="s">
        <v>65</v>
      </c>
      <c r="AB48" s="5" t="s">
        <v>65</v>
      </c>
      <c r="AC48" s="5" t="s">
        <v>66</v>
      </c>
      <c r="AD48" s="5" t="s">
        <v>65</v>
      </c>
      <c r="AE48" s="5" t="s">
        <v>65</v>
      </c>
      <c r="AF48" s="5" t="s">
        <v>66</v>
      </c>
      <c r="AG48" s="5" t="s">
        <v>66</v>
      </c>
      <c r="AH48" s="5" t="s">
        <v>79</v>
      </c>
      <c r="AI48" s="5" t="s">
        <v>79</v>
      </c>
      <c r="AJ48" s="5" t="s">
        <v>66</v>
      </c>
      <c r="AK48" s="5" t="s">
        <v>66</v>
      </c>
      <c r="AL48" s="5" t="s">
        <v>66</v>
      </c>
      <c r="AM48" s="5" t="s">
        <v>66</v>
      </c>
      <c r="AN48" s="5" t="s">
        <v>66</v>
      </c>
      <c r="AO48" s="5" t="s">
        <v>79</v>
      </c>
      <c r="AP48" s="5" t="s">
        <v>85</v>
      </c>
      <c r="AQ48" s="5" t="s">
        <v>80</v>
      </c>
      <c r="AR48" s="5" t="s">
        <v>73</v>
      </c>
      <c r="AS48" s="5" t="s">
        <v>220</v>
      </c>
      <c r="AT48" s="5" t="s">
        <v>87</v>
      </c>
      <c r="AU48" s="5" t="s">
        <v>70</v>
      </c>
      <c r="AV48" s="5" t="s">
        <v>71</v>
      </c>
      <c r="AW48" s="5" t="s">
        <v>72</v>
      </c>
      <c r="AX48" s="5" t="s">
        <v>63</v>
      </c>
      <c r="AY48" s="5" t="s">
        <v>72</v>
      </c>
      <c r="AZ48" s="5" t="s">
        <v>72</v>
      </c>
      <c r="BA48" s="5" t="s">
        <v>72</v>
      </c>
      <c r="BB48" s="5" t="s">
        <v>72</v>
      </c>
      <c r="BC48" s="5" t="s">
        <v>73</v>
      </c>
      <c r="BE48" s="5" t="s">
        <v>73</v>
      </c>
      <c r="BG48" t="s">
        <v>105</v>
      </c>
      <c r="BH48" t="s">
        <v>1118</v>
      </c>
      <c r="BI48" t="e">
        <f t="shared" si="0"/>
        <v>#VALUE!</v>
      </c>
    </row>
    <row r="49" spans="1:61" ht="13.2" x14ac:dyDescent="0.25">
      <c r="A49" s="7">
        <v>45569.48443960648</v>
      </c>
      <c r="B49" s="8" t="s">
        <v>221</v>
      </c>
      <c r="C49" s="9" t="s">
        <v>222</v>
      </c>
      <c r="D49" s="8">
        <v>43.75</v>
      </c>
      <c r="E49" s="8">
        <v>0.42</v>
      </c>
      <c r="F49" s="8" t="s">
        <v>60</v>
      </c>
      <c r="G49" s="8" t="s">
        <v>76</v>
      </c>
      <c r="H49" s="8" t="s">
        <v>62</v>
      </c>
      <c r="I49" s="8" t="s">
        <v>73</v>
      </c>
      <c r="J49" s="8" t="s">
        <v>64</v>
      </c>
      <c r="K49" s="8" t="s">
        <v>64</v>
      </c>
      <c r="L49" s="8" t="s">
        <v>64</v>
      </c>
      <c r="M49" s="8" t="s">
        <v>78</v>
      </c>
      <c r="N49" s="8" t="s">
        <v>64</v>
      </c>
      <c r="O49" s="8" t="s">
        <v>64</v>
      </c>
      <c r="P49" s="8" t="s">
        <v>84</v>
      </c>
      <c r="Q49" s="8" t="s">
        <v>84</v>
      </c>
      <c r="R49" s="8" t="s">
        <v>64</v>
      </c>
      <c r="S49" s="8" t="s">
        <v>64</v>
      </c>
      <c r="T49" s="8" t="s">
        <v>64</v>
      </c>
      <c r="U49" s="8" t="s">
        <v>64</v>
      </c>
      <c r="V49" s="8" t="s">
        <v>64</v>
      </c>
      <c r="W49" s="8" t="s">
        <v>64</v>
      </c>
      <c r="X49" s="8" t="s">
        <v>84</v>
      </c>
      <c r="Y49" s="8" t="s">
        <v>64</v>
      </c>
      <c r="Z49" s="8" t="s">
        <v>66</v>
      </c>
      <c r="AA49" s="8" t="s">
        <v>101</v>
      </c>
      <c r="AB49" s="8" t="s">
        <v>101</v>
      </c>
      <c r="AC49" s="8" t="s">
        <v>101</v>
      </c>
      <c r="AD49" s="8" t="s">
        <v>66</v>
      </c>
      <c r="AE49" s="8" t="s">
        <v>66</v>
      </c>
      <c r="AF49" s="8" t="s">
        <v>66</v>
      </c>
      <c r="AG49" s="8" t="s">
        <v>101</v>
      </c>
      <c r="AH49" s="8" t="s">
        <v>79</v>
      </c>
      <c r="AI49" s="8" t="s">
        <v>79</v>
      </c>
      <c r="AJ49" s="8" t="s">
        <v>66</v>
      </c>
      <c r="AK49" s="8" t="s">
        <v>66</v>
      </c>
      <c r="AL49" s="8" t="s">
        <v>101</v>
      </c>
      <c r="AM49" s="8" t="s">
        <v>66</v>
      </c>
      <c r="AN49" s="8" t="s">
        <v>66</v>
      </c>
      <c r="AO49" s="8" t="s">
        <v>66</v>
      </c>
      <c r="AP49" s="8" t="s">
        <v>67</v>
      </c>
      <c r="AQ49" s="8" t="s">
        <v>67</v>
      </c>
      <c r="AR49" s="8" t="s">
        <v>86</v>
      </c>
      <c r="AS49" s="8" t="s">
        <v>223</v>
      </c>
      <c r="AT49" s="8" t="s">
        <v>87</v>
      </c>
      <c r="AU49" s="8" t="s">
        <v>93</v>
      </c>
      <c r="AV49" s="8" t="s">
        <v>132</v>
      </c>
      <c r="AW49" s="8" t="s">
        <v>73</v>
      </c>
      <c r="AX49" s="8" t="s">
        <v>73</v>
      </c>
      <c r="AY49" s="8" t="s">
        <v>73</v>
      </c>
      <c r="AZ49" s="8" t="s">
        <v>73</v>
      </c>
      <c r="BA49" s="8" t="s">
        <v>72</v>
      </c>
      <c r="BB49" s="8" t="s">
        <v>73</v>
      </c>
      <c r="BC49" s="8" t="s">
        <v>73</v>
      </c>
      <c r="BE49" s="8" t="s">
        <v>73</v>
      </c>
      <c r="BG49" t="s">
        <v>105</v>
      </c>
      <c r="BH49" t="s">
        <v>226</v>
      </c>
      <c r="BI49" t="e">
        <f t="shared" si="0"/>
        <v>#VALUE!</v>
      </c>
    </row>
    <row r="50" spans="1:61" ht="13.2" x14ac:dyDescent="0.25">
      <c r="A50" s="4">
        <v>45569.484522673607</v>
      </c>
      <c r="B50" s="5" t="s">
        <v>224</v>
      </c>
      <c r="C50" s="6" t="s">
        <v>225</v>
      </c>
      <c r="D50" s="5">
        <v>46.43</v>
      </c>
      <c r="E50" s="5">
        <v>0.38</v>
      </c>
      <c r="F50" s="5" t="s">
        <v>60</v>
      </c>
      <c r="G50" s="5" t="s">
        <v>76</v>
      </c>
      <c r="H50" s="5" t="s">
        <v>180</v>
      </c>
      <c r="I50" s="5" t="s">
        <v>63</v>
      </c>
      <c r="J50" s="5" t="s">
        <v>64</v>
      </c>
      <c r="K50" s="5" t="s">
        <v>64</v>
      </c>
      <c r="L50" s="5" t="s">
        <v>64</v>
      </c>
      <c r="M50" s="5" t="s">
        <v>84</v>
      </c>
      <c r="N50" s="5" t="s">
        <v>84</v>
      </c>
      <c r="O50" s="5" t="s">
        <v>84</v>
      </c>
      <c r="P50" s="5" t="s">
        <v>84</v>
      </c>
      <c r="Q50" s="5" t="s">
        <v>84</v>
      </c>
      <c r="R50" s="5" t="s">
        <v>84</v>
      </c>
      <c r="S50" s="5" t="s">
        <v>84</v>
      </c>
      <c r="T50" s="5" t="s">
        <v>84</v>
      </c>
      <c r="U50" s="5" t="s">
        <v>84</v>
      </c>
      <c r="V50" s="5" t="s">
        <v>84</v>
      </c>
      <c r="W50" s="5" t="s">
        <v>84</v>
      </c>
      <c r="X50" s="5" t="s">
        <v>84</v>
      </c>
      <c r="Y50" s="5" t="s">
        <v>84</v>
      </c>
      <c r="Z50" s="5" t="s">
        <v>66</v>
      </c>
      <c r="AA50" s="5" t="s">
        <v>66</v>
      </c>
      <c r="AB50" s="5" t="s">
        <v>65</v>
      </c>
      <c r="AC50" s="5" t="s">
        <v>65</v>
      </c>
      <c r="AD50" s="5" t="s">
        <v>66</v>
      </c>
      <c r="AE50" s="5" t="s">
        <v>65</v>
      </c>
      <c r="AF50" s="5" t="s">
        <v>65</v>
      </c>
      <c r="AG50" s="5" t="s">
        <v>79</v>
      </c>
      <c r="AH50" s="5" t="s">
        <v>101</v>
      </c>
      <c r="AI50" s="5" t="s">
        <v>79</v>
      </c>
      <c r="AJ50" s="5" t="s">
        <v>66</v>
      </c>
      <c r="AK50" s="5" t="s">
        <v>66</v>
      </c>
      <c r="AL50" s="5" t="s">
        <v>66</v>
      </c>
      <c r="AM50" s="5" t="s">
        <v>66</v>
      </c>
      <c r="AN50" s="5" t="s">
        <v>66</v>
      </c>
      <c r="AO50" s="5" t="s">
        <v>66</v>
      </c>
      <c r="AP50" s="5" t="s">
        <v>67</v>
      </c>
      <c r="AQ50" s="5" t="s">
        <v>67</v>
      </c>
      <c r="AR50" s="5" t="s">
        <v>86</v>
      </c>
      <c r="AS50" s="5" t="s">
        <v>68</v>
      </c>
      <c r="AT50" s="5" t="s">
        <v>87</v>
      </c>
      <c r="AU50" s="5" t="s">
        <v>70</v>
      </c>
      <c r="AV50" s="5" t="s">
        <v>132</v>
      </c>
      <c r="AW50" s="5" t="s">
        <v>73</v>
      </c>
      <c r="AX50" s="5" t="s">
        <v>63</v>
      </c>
      <c r="AY50" s="5" t="s">
        <v>73</v>
      </c>
      <c r="AZ50" s="5" t="s">
        <v>63</v>
      </c>
      <c r="BA50" s="5" t="s">
        <v>63</v>
      </c>
      <c r="BB50" s="5" t="s">
        <v>73</v>
      </c>
      <c r="BC50" s="5" t="s">
        <v>73</v>
      </c>
      <c r="BD50" s="5" t="s">
        <v>226</v>
      </c>
      <c r="BE50" s="5" t="s">
        <v>73</v>
      </c>
      <c r="BF50" s="16" t="s">
        <v>122</v>
      </c>
      <c r="BG50" t="s">
        <v>105</v>
      </c>
      <c r="BH50" t="s">
        <v>1118</v>
      </c>
      <c r="BI50" t="e">
        <f t="shared" si="0"/>
        <v>#VALUE!</v>
      </c>
    </row>
    <row r="51" spans="1:61" ht="13.2" x14ac:dyDescent="0.25">
      <c r="A51" s="7">
        <v>45569.485505208329</v>
      </c>
      <c r="B51" s="8" t="s">
        <v>227</v>
      </c>
      <c r="C51" s="9" t="s">
        <v>228</v>
      </c>
      <c r="D51" s="8">
        <v>48.15</v>
      </c>
      <c r="E51" s="8">
        <v>0</v>
      </c>
      <c r="F51" s="8" t="s">
        <v>60</v>
      </c>
      <c r="G51" s="8" t="s">
        <v>76</v>
      </c>
      <c r="H51" s="8" t="s">
        <v>77</v>
      </c>
      <c r="I51" s="8" t="s">
        <v>63</v>
      </c>
      <c r="J51" s="8" t="s">
        <v>64</v>
      </c>
      <c r="K51" s="8" t="s">
        <v>84</v>
      </c>
      <c r="L51" s="8" t="s">
        <v>64</v>
      </c>
      <c r="M51" s="8" t="s">
        <v>84</v>
      </c>
      <c r="N51" s="8" t="s">
        <v>64</v>
      </c>
      <c r="O51" s="8" t="s">
        <v>84</v>
      </c>
      <c r="P51" s="8" t="s">
        <v>84</v>
      </c>
      <c r="Q51" s="8" t="s">
        <v>84</v>
      </c>
      <c r="R51" s="8" t="s">
        <v>64</v>
      </c>
      <c r="S51" s="8" t="s">
        <v>84</v>
      </c>
      <c r="T51" s="8" t="s">
        <v>78</v>
      </c>
      <c r="U51" s="8" t="s">
        <v>84</v>
      </c>
      <c r="V51" s="8" t="s">
        <v>64</v>
      </c>
      <c r="W51" s="8" t="s">
        <v>64</v>
      </c>
      <c r="X51" s="8" t="s">
        <v>64</v>
      </c>
      <c r="Y51" s="8" t="s">
        <v>84</v>
      </c>
      <c r="Z51" s="8" t="s">
        <v>66</v>
      </c>
      <c r="AA51" s="8" t="s">
        <v>66</v>
      </c>
      <c r="AB51" s="8" t="s">
        <v>66</v>
      </c>
      <c r="AC51" s="8" t="s">
        <v>66</v>
      </c>
      <c r="AD51" s="8" t="s">
        <v>66</v>
      </c>
      <c r="AE51" s="8" t="s">
        <v>66</v>
      </c>
      <c r="AF51" s="8" t="s">
        <v>66</v>
      </c>
      <c r="AG51" s="8" t="s">
        <v>66</v>
      </c>
      <c r="AH51" s="8" t="s">
        <v>66</v>
      </c>
      <c r="AI51" s="8" t="s">
        <v>79</v>
      </c>
      <c r="AJ51" s="8" t="s">
        <v>66</v>
      </c>
      <c r="AK51" s="8" t="s">
        <v>66</v>
      </c>
      <c r="AL51" s="8" t="s">
        <v>66</v>
      </c>
      <c r="AM51" s="8" t="s">
        <v>66</v>
      </c>
      <c r="AN51" s="8" t="s">
        <v>66</v>
      </c>
      <c r="AO51" s="8" t="s">
        <v>66</v>
      </c>
      <c r="AP51" s="8" t="s">
        <v>67</v>
      </c>
      <c r="AQ51" s="8" t="s">
        <v>80</v>
      </c>
      <c r="AR51" s="8" t="s">
        <v>86</v>
      </c>
      <c r="AS51" s="8" t="s">
        <v>81</v>
      </c>
      <c r="AT51" s="8" t="s">
        <v>87</v>
      </c>
      <c r="AU51" s="8" t="s">
        <v>80</v>
      </c>
      <c r="AV51" s="8" t="s">
        <v>71</v>
      </c>
      <c r="AW51" s="8" t="s">
        <v>73</v>
      </c>
      <c r="AX51" s="8" t="s">
        <v>72</v>
      </c>
      <c r="AY51" s="8" t="s">
        <v>73</v>
      </c>
      <c r="AZ51" s="8" t="s">
        <v>72</v>
      </c>
      <c r="BA51" s="8" t="s">
        <v>72</v>
      </c>
      <c r="BB51" s="8" t="s">
        <v>72</v>
      </c>
      <c r="BC51" s="8" t="s">
        <v>73</v>
      </c>
      <c r="BE51" s="8" t="s">
        <v>73</v>
      </c>
      <c r="BG51" t="s">
        <v>105</v>
      </c>
      <c r="BH51" t="s">
        <v>1118</v>
      </c>
      <c r="BI51" t="e">
        <f t="shared" si="0"/>
        <v>#VALUE!</v>
      </c>
    </row>
    <row r="52" spans="1:61" ht="13.2" x14ac:dyDescent="0.25">
      <c r="A52" s="4">
        <v>45569.48610115741</v>
      </c>
      <c r="B52" s="5" t="s">
        <v>229</v>
      </c>
      <c r="C52" s="6" t="s">
        <v>230</v>
      </c>
      <c r="D52" s="5">
        <v>0</v>
      </c>
      <c r="E52" s="5">
        <v>0</v>
      </c>
      <c r="F52" s="5" t="s">
        <v>60</v>
      </c>
      <c r="G52" s="5" t="s">
        <v>76</v>
      </c>
      <c r="H52" s="5" t="s">
        <v>125</v>
      </c>
      <c r="I52" s="5" t="s">
        <v>63</v>
      </c>
      <c r="J52" s="5" t="s">
        <v>78</v>
      </c>
      <c r="K52" s="5" t="s">
        <v>84</v>
      </c>
      <c r="L52" s="5" t="s">
        <v>78</v>
      </c>
      <c r="M52" s="5" t="s">
        <v>84</v>
      </c>
      <c r="N52" s="5" t="s">
        <v>78</v>
      </c>
      <c r="O52" s="5" t="s">
        <v>64</v>
      </c>
      <c r="P52" s="5" t="s">
        <v>78</v>
      </c>
      <c r="Q52" s="5" t="s">
        <v>78</v>
      </c>
      <c r="R52" s="5" t="s">
        <v>84</v>
      </c>
      <c r="S52" s="5" t="s">
        <v>64</v>
      </c>
      <c r="T52" s="5" t="s">
        <v>84</v>
      </c>
      <c r="U52" s="5" t="s">
        <v>78</v>
      </c>
      <c r="V52" s="5" t="s">
        <v>64</v>
      </c>
      <c r="W52" s="5" t="s">
        <v>64</v>
      </c>
      <c r="X52" s="5" t="s">
        <v>64</v>
      </c>
      <c r="Y52" s="5" t="s">
        <v>84</v>
      </c>
      <c r="Z52" s="5" t="s">
        <v>79</v>
      </c>
      <c r="AA52" s="5" t="s">
        <v>101</v>
      </c>
      <c r="AB52" s="5" t="s">
        <v>79</v>
      </c>
      <c r="AC52" s="5" t="s">
        <v>65</v>
      </c>
      <c r="AD52" s="5" t="s">
        <v>66</v>
      </c>
      <c r="AE52" s="5" t="s">
        <v>66</v>
      </c>
      <c r="AF52" s="5" t="s">
        <v>66</v>
      </c>
      <c r="AG52" s="5" t="s">
        <v>66</v>
      </c>
      <c r="AH52" s="5" t="s">
        <v>79</v>
      </c>
      <c r="AI52" s="5" t="s">
        <v>79</v>
      </c>
      <c r="AJ52" s="5" t="s">
        <v>101</v>
      </c>
      <c r="AK52" s="5" t="s">
        <v>66</v>
      </c>
      <c r="AL52" s="5" t="s">
        <v>79</v>
      </c>
      <c r="AM52" s="5" t="s">
        <v>66</v>
      </c>
      <c r="AN52" s="5" t="s">
        <v>66</v>
      </c>
      <c r="AO52" s="5" t="s">
        <v>66</v>
      </c>
      <c r="AP52" s="5" t="s">
        <v>85</v>
      </c>
      <c r="AQ52" s="5" t="s">
        <v>85</v>
      </c>
      <c r="AR52" s="5" t="s">
        <v>73</v>
      </c>
      <c r="AS52" s="5" t="s">
        <v>231</v>
      </c>
      <c r="AT52" s="5" t="s">
        <v>69</v>
      </c>
      <c r="AU52" s="5" t="s">
        <v>80</v>
      </c>
      <c r="AV52" s="5" t="s">
        <v>67</v>
      </c>
      <c r="AW52" s="5" t="s">
        <v>72</v>
      </c>
      <c r="AX52" s="5" t="s">
        <v>63</v>
      </c>
      <c r="AY52" s="5" t="s">
        <v>73</v>
      </c>
      <c r="AZ52" s="5" t="s">
        <v>63</v>
      </c>
      <c r="BA52" s="5" t="s">
        <v>73</v>
      </c>
      <c r="BB52" s="5" t="s">
        <v>73</v>
      </c>
      <c r="BC52" s="5" t="s">
        <v>73</v>
      </c>
      <c r="BE52" s="5" t="s">
        <v>73</v>
      </c>
      <c r="BG52" t="s">
        <v>105</v>
      </c>
      <c r="BH52" t="s">
        <v>1118</v>
      </c>
      <c r="BI52" t="e">
        <f t="shared" si="0"/>
        <v>#VALUE!</v>
      </c>
    </row>
    <row r="53" spans="1:61" ht="13.2" x14ac:dyDescent="0.25">
      <c r="A53" s="7">
        <v>45569.487710960646</v>
      </c>
      <c r="B53" s="8" t="s">
        <v>232</v>
      </c>
      <c r="C53" s="9" t="s">
        <v>233</v>
      </c>
      <c r="D53" s="8">
        <v>22.32</v>
      </c>
      <c r="E53" s="8">
        <v>0</v>
      </c>
      <c r="F53" s="8" t="s">
        <v>60</v>
      </c>
      <c r="G53" s="8" t="s">
        <v>76</v>
      </c>
      <c r="H53" s="8" t="s">
        <v>186</v>
      </c>
      <c r="I53" s="8" t="s">
        <v>63</v>
      </c>
      <c r="J53" s="8" t="s">
        <v>64</v>
      </c>
      <c r="K53" s="8" t="s">
        <v>64</v>
      </c>
      <c r="L53" s="8" t="s">
        <v>64</v>
      </c>
      <c r="M53" s="8" t="s">
        <v>64</v>
      </c>
      <c r="N53" s="8" t="s">
        <v>64</v>
      </c>
      <c r="O53" s="8" t="s">
        <v>64</v>
      </c>
      <c r="P53" s="8" t="s">
        <v>64</v>
      </c>
      <c r="Q53" s="8" t="s">
        <v>64</v>
      </c>
      <c r="R53" s="8" t="s">
        <v>64</v>
      </c>
      <c r="S53" s="8" t="s">
        <v>64</v>
      </c>
      <c r="T53" s="8" t="s">
        <v>64</v>
      </c>
      <c r="U53" s="8" t="s">
        <v>64</v>
      </c>
      <c r="V53" s="8" t="s">
        <v>64</v>
      </c>
      <c r="W53" s="8" t="s">
        <v>64</v>
      </c>
      <c r="X53" s="8" t="s">
        <v>64</v>
      </c>
      <c r="Y53" s="8" t="s">
        <v>64</v>
      </c>
      <c r="Z53" s="8" t="s">
        <v>65</v>
      </c>
      <c r="AA53" s="8" t="s">
        <v>65</v>
      </c>
      <c r="AB53" s="8" t="s">
        <v>65</v>
      </c>
      <c r="AC53" s="8" t="s">
        <v>65</v>
      </c>
      <c r="AD53" s="8" t="s">
        <v>65</v>
      </c>
      <c r="AE53" s="8" t="s">
        <v>65</v>
      </c>
      <c r="AF53" s="8" t="s">
        <v>66</v>
      </c>
      <c r="AG53" s="8" t="s">
        <v>66</v>
      </c>
      <c r="AH53" s="8" t="s">
        <v>66</v>
      </c>
      <c r="AI53" s="8" t="s">
        <v>66</v>
      </c>
      <c r="AJ53" s="8" t="s">
        <v>66</v>
      </c>
      <c r="AK53" s="8" t="s">
        <v>66</v>
      </c>
      <c r="AL53" s="8" t="s">
        <v>66</v>
      </c>
      <c r="AM53" s="8" t="s">
        <v>66</v>
      </c>
      <c r="AN53" s="8" t="s">
        <v>66</v>
      </c>
      <c r="AO53" s="8" t="s">
        <v>66</v>
      </c>
      <c r="AP53" s="8" t="s">
        <v>85</v>
      </c>
      <c r="AQ53" s="8" t="s">
        <v>85</v>
      </c>
      <c r="AR53" s="8" t="s">
        <v>86</v>
      </c>
      <c r="AS53" s="8" t="s">
        <v>115</v>
      </c>
      <c r="AT53" s="8" t="s">
        <v>87</v>
      </c>
      <c r="AU53" s="8" t="s">
        <v>67</v>
      </c>
      <c r="AV53" s="8" t="s">
        <v>67</v>
      </c>
      <c r="AW53" s="8" t="s">
        <v>73</v>
      </c>
      <c r="AX53" s="8" t="s">
        <v>73</v>
      </c>
      <c r="AY53" s="8" t="s">
        <v>73</v>
      </c>
      <c r="AZ53" s="8" t="s">
        <v>72</v>
      </c>
      <c r="BA53" s="8" t="s">
        <v>72</v>
      </c>
      <c r="BB53" s="8" t="s">
        <v>72</v>
      </c>
      <c r="BC53" s="8" t="s">
        <v>73</v>
      </c>
      <c r="BE53" s="8" t="s">
        <v>73</v>
      </c>
      <c r="BG53" t="s">
        <v>105</v>
      </c>
      <c r="BH53" t="s">
        <v>1118</v>
      </c>
      <c r="BI53" t="e">
        <f t="shared" si="0"/>
        <v>#VALUE!</v>
      </c>
    </row>
    <row r="54" spans="1:61" ht="13.2" x14ac:dyDescent="0.25">
      <c r="A54" s="4">
        <v>45569.488879236116</v>
      </c>
      <c r="B54" s="5" t="s">
        <v>234</v>
      </c>
      <c r="C54" s="6" t="s">
        <v>235</v>
      </c>
      <c r="D54" s="5">
        <v>100</v>
      </c>
      <c r="E54" s="5">
        <v>0.25</v>
      </c>
      <c r="F54" s="5" t="s">
        <v>60</v>
      </c>
      <c r="G54" s="5" t="s">
        <v>76</v>
      </c>
      <c r="H54" s="5" t="s">
        <v>236</v>
      </c>
      <c r="I54" s="5" t="s">
        <v>63</v>
      </c>
      <c r="J54" s="5" t="s">
        <v>64</v>
      </c>
      <c r="K54" s="5" t="s">
        <v>64</v>
      </c>
      <c r="L54" s="5" t="s">
        <v>145</v>
      </c>
      <c r="M54" s="5" t="s">
        <v>84</v>
      </c>
      <c r="N54" s="5" t="s">
        <v>64</v>
      </c>
      <c r="O54" s="5" t="s">
        <v>64</v>
      </c>
      <c r="P54" s="5" t="s">
        <v>84</v>
      </c>
      <c r="Q54" s="5" t="s">
        <v>64</v>
      </c>
      <c r="R54" s="5" t="s">
        <v>64</v>
      </c>
      <c r="S54" s="5" t="s">
        <v>64</v>
      </c>
      <c r="T54" s="5" t="s">
        <v>64</v>
      </c>
      <c r="U54" s="5" t="s">
        <v>84</v>
      </c>
      <c r="V54" s="5" t="s">
        <v>64</v>
      </c>
      <c r="W54" s="5" t="s">
        <v>64</v>
      </c>
      <c r="X54" s="5" t="s">
        <v>64</v>
      </c>
      <c r="Y54" s="5" t="s">
        <v>84</v>
      </c>
      <c r="Z54" s="5" t="s">
        <v>66</v>
      </c>
      <c r="AA54" s="5" t="s">
        <v>65</v>
      </c>
      <c r="AB54" s="5" t="s">
        <v>66</v>
      </c>
      <c r="AC54" s="5" t="s">
        <v>66</v>
      </c>
      <c r="AD54" s="5" t="s">
        <v>66</v>
      </c>
      <c r="AE54" s="5" t="s">
        <v>66</v>
      </c>
      <c r="AF54" s="5" t="s">
        <v>66</v>
      </c>
      <c r="AG54" s="5" t="s">
        <v>66</v>
      </c>
      <c r="AH54" s="5" t="s">
        <v>65</v>
      </c>
      <c r="AI54" s="5" t="s">
        <v>79</v>
      </c>
      <c r="AJ54" s="5" t="s">
        <v>66</v>
      </c>
      <c r="AK54" s="5" t="s">
        <v>66</v>
      </c>
      <c r="AL54" s="5" t="s">
        <v>66</v>
      </c>
      <c r="AM54" s="5" t="s">
        <v>66</v>
      </c>
      <c r="AN54" s="5" t="s">
        <v>66</v>
      </c>
      <c r="AO54" s="5" t="s">
        <v>66</v>
      </c>
      <c r="AP54" s="5" t="s">
        <v>85</v>
      </c>
      <c r="AQ54" s="5" t="s">
        <v>67</v>
      </c>
      <c r="AR54" s="5" t="s">
        <v>86</v>
      </c>
      <c r="AS54" s="5" t="s">
        <v>223</v>
      </c>
      <c r="AT54" s="5" t="s">
        <v>69</v>
      </c>
      <c r="AU54" s="5" t="s">
        <v>80</v>
      </c>
      <c r="AV54" s="5" t="s">
        <v>80</v>
      </c>
      <c r="AW54" s="5" t="s">
        <v>72</v>
      </c>
      <c r="AX54" s="5" t="s">
        <v>63</v>
      </c>
      <c r="AY54" s="5" t="s">
        <v>63</v>
      </c>
      <c r="AZ54" s="5" t="s">
        <v>73</v>
      </c>
      <c r="BA54" s="5" t="s">
        <v>63</v>
      </c>
      <c r="BB54" s="5" t="s">
        <v>72</v>
      </c>
      <c r="BC54" s="5" t="s">
        <v>73</v>
      </c>
      <c r="BE54" s="5" t="s">
        <v>73</v>
      </c>
      <c r="BG54" t="s">
        <v>105</v>
      </c>
      <c r="BH54" t="s">
        <v>1118</v>
      </c>
      <c r="BI54" t="e">
        <f t="shared" si="0"/>
        <v>#VALUE!</v>
      </c>
    </row>
    <row r="55" spans="1:61" ht="13.2" x14ac:dyDescent="0.25">
      <c r="A55" s="7">
        <v>45569.492674456022</v>
      </c>
      <c r="B55" s="8" t="s">
        <v>237</v>
      </c>
      <c r="C55" s="9" t="s">
        <v>238</v>
      </c>
      <c r="D55" s="8">
        <v>26.79</v>
      </c>
      <c r="E55" s="8">
        <v>0</v>
      </c>
      <c r="F55" s="8" t="s">
        <v>60</v>
      </c>
      <c r="G55" s="8" t="s">
        <v>76</v>
      </c>
      <c r="H55" s="8" t="s">
        <v>125</v>
      </c>
      <c r="I55" s="8" t="s">
        <v>63</v>
      </c>
      <c r="J55" s="8" t="s">
        <v>64</v>
      </c>
      <c r="K55" s="8" t="s">
        <v>64</v>
      </c>
      <c r="L55" s="8" t="s">
        <v>64</v>
      </c>
      <c r="M55" s="8" t="s">
        <v>84</v>
      </c>
      <c r="N55" s="8" t="s">
        <v>84</v>
      </c>
      <c r="O55" s="8" t="s">
        <v>84</v>
      </c>
      <c r="P55" s="8" t="s">
        <v>84</v>
      </c>
      <c r="Q55" s="8" t="s">
        <v>64</v>
      </c>
      <c r="R55" s="8" t="s">
        <v>64</v>
      </c>
      <c r="S55" s="8" t="s">
        <v>64</v>
      </c>
      <c r="T55" s="8" t="s">
        <v>64</v>
      </c>
      <c r="U55" s="8" t="s">
        <v>64</v>
      </c>
      <c r="V55" s="8" t="s">
        <v>64</v>
      </c>
      <c r="W55" s="8" t="s">
        <v>64</v>
      </c>
      <c r="X55" s="8" t="s">
        <v>64</v>
      </c>
      <c r="Y55" s="8" t="s">
        <v>64</v>
      </c>
      <c r="Z55" s="8" t="s">
        <v>65</v>
      </c>
      <c r="AA55" s="8" t="s">
        <v>65</v>
      </c>
      <c r="AB55" s="8" t="s">
        <v>66</v>
      </c>
      <c r="AC55" s="8" t="s">
        <v>65</v>
      </c>
      <c r="AD55" s="8" t="s">
        <v>66</v>
      </c>
      <c r="AE55" s="8" t="s">
        <v>65</v>
      </c>
      <c r="AF55" s="8" t="s">
        <v>66</v>
      </c>
      <c r="AG55" s="8" t="s">
        <v>65</v>
      </c>
      <c r="AH55" s="8" t="s">
        <v>65</v>
      </c>
      <c r="AI55" s="8" t="s">
        <v>101</v>
      </c>
      <c r="AJ55" s="8" t="s">
        <v>65</v>
      </c>
      <c r="AK55" s="8" t="s">
        <v>65</v>
      </c>
      <c r="AL55" s="8" t="s">
        <v>65</v>
      </c>
      <c r="AM55" s="8" t="s">
        <v>66</v>
      </c>
      <c r="AN55" s="8" t="s">
        <v>66</v>
      </c>
      <c r="AO55" s="8" t="s">
        <v>66</v>
      </c>
      <c r="AP55" s="8" t="s">
        <v>85</v>
      </c>
      <c r="AQ55" s="8" t="s">
        <v>85</v>
      </c>
      <c r="AR55" s="8" t="s">
        <v>86</v>
      </c>
      <c r="AS55" s="8" t="s">
        <v>68</v>
      </c>
      <c r="AT55" s="8" t="s">
        <v>87</v>
      </c>
      <c r="AU55" s="8" t="s">
        <v>80</v>
      </c>
      <c r="AV55" s="8" t="s">
        <v>67</v>
      </c>
      <c r="AW55" s="8" t="s">
        <v>73</v>
      </c>
      <c r="AX55" s="8" t="s">
        <v>73</v>
      </c>
      <c r="AY55" s="8" t="s">
        <v>73</v>
      </c>
      <c r="AZ55" s="8" t="s">
        <v>63</v>
      </c>
      <c r="BA55" s="8" t="s">
        <v>73</v>
      </c>
      <c r="BB55" s="8" t="s">
        <v>73</v>
      </c>
      <c r="BC55" s="8" t="s">
        <v>73</v>
      </c>
      <c r="BE55" s="8" t="s">
        <v>73</v>
      </c>
      <c r="BG55" t="s">
        <v>105</v>
      </c>
      <c r="BH55" t="s">
        <v>1118</v>
      </c>
      <c r="BI55" t="e">
        <f t="shared" si="0"/>
        <v>#VALUE!</v>
      </c>
    </row>
    <row r="56" spans="1:61" ht="13.2" x14ac:dyDescent="0.25">
      <c r="A56" s="4">
        <v>45569.493381469903</v>
      </c>
      <c r="B56" s="5" t="s">
        <v>239</v>
      </c>
      <c r="C56" s="6" t="s">
        <v>240</v>
      </c>
      <c r="D56" s="5">
        <v>88</v>
      </c>
      <c r="E56" s="5">
        <v>0</v>
      </c>
      <c r="F56" s="5" t="s">
        <v>60</v>
      </c>
      <c r="G56" s="5" t="s">
        <v>76</v>
      </c>
      <c r="H56" s="5" t="s">
        <v>100</v>
      </c>
      <c r="I56" s="5" t="s">
        <v>73</v>
      </c>
      <c r="J56" s="5" t="s">
        <v>64</v>
      </c>
      <c r="K56" s="5" t="s">
        <v>64</v>
      </c>
      <c r="L56" s="5" t="s">
        <v>64</v>
      </c>
      <c r="M56" s="5" t="s">
        <v>64</v>
      </c>
      <c r="N56" s="5" t="s">
        <v>84</v>
      </c>
      <c r="O56" s="5" t="s">
        <v>64</v>
      </c>
      <c r="P56" s="5" t="s">
        <v>84</v>
      </c>
      <c r="Q56" s="5" t="s">
        <v>84</v>
      </c>
      <c r="R56" s="5" t="s">
        <v>64</v>
      </c>
      <c r="S56" s="5" t="s">
        <v>64</v>
      </c>
      <c r="T56" s="5" t="s">
        <v>78</v>
      </c>
      <c r="U56" s="5" t="s">
        <v>64</v>
      </c>
      <c r="V56" s="5" t="s">
        <v>64</v>
      </c>
      <c r="W56" s="5" t="s">
        <v>64</v>
      </c>
      <c r="X56" s="5" t="s">
        <v>64</v>
      </c>
      <c r="Y56" s="5" t="s">
        <v>64</v>
      </c>
      <c r="Z56" s="5" t="s">
        <v>65</v>
      </c>
      <c r="AA56" s="5" t="s">
        <v>65</v>
      </c>
      <c r="AB56" s="5" t="s">
        <v>65</v>
      </c>
      <c r="AC56" s="5" t="s">
        <v>65</v>
      </c>
      <c r="AD56" s="5" t="s">
        <v>65</v>
      </c>
      <c r="AE56" s="5" t="s">
        <v>65</v>
      </c>
      <c r="AF56" s="5" t="s">
        <v>65</v>
      </c>
      <c r="AG56" s="5" t="s">
        <v>65</v>
      </c>
      <c r="AH56" s="5" t="s">
        <v>65</v>
      </c>
      <c r="AI56" s="5" t="s">
        <v>101</v>
      </c>
      <c r="AJ56" s="5" t="s">
        <v>65</v>
      </c>
      <c r="AK56" s="5" t="s">
        <v>65</v>
      </c>
      <c r="AL56" s="5" t="s">
        <v>65</v>
      </c>
      <c r="AM56" s="5" t="s">
        <v>65</v>
      </c>
      <c r="AN56" s="5" t="s">
        <v>65</v>
      </c>
      <c r="AO56" s="5" t="s">
        <v>65</v>
      </c>
      <c r="AP56" s="5" t="s">
        <v>85</v>
      </c>
      <c r="AQ56" s="5" t="s">
        <v>85</v>
      </c>
      <c r="AR56" s="5" t="s">
        <v>73</v>
      </c>
      <c r="AS56" s="5" t="s">
        <v>120</v>
      </c>
      <c r="AT56" s="5" t="s">
        <v>69</v>
      </c>
      <c r="AU56" s="5" t="s">
        <v>67</v>
      </c>
      <c r="AV56" s="5" t="s">
        <v>132</v>
      </c>
      <c r="AW56" s="5" t="s">
        <v>73</v>
      </c>
      <c r="AX56" s="5" t="s">
        <v>73</v>
      </c>
      <c r="AY56" s="5" t="s">
        <v>72</v>
      </c>
      <c r="AZ56" s="5" t="s">
        <v>73</v>
      </c>
      <c r="BA56" s="5" t="s">
        <v>72</v>
      </c>
      <c r="BB56" s="5" t="s">
        <v>73</v>
      </c>
      <c r="BC56" s="5" t="s">
        <v>73</v>
      </c>
      <c r="BE56" s="5" t="s">
        <v>73</v>
      </c>
      <c r="BG56" t="s">
        <v>105</v>
      </c>
      <c r="BH56" t="s">
        <v>226</v>
      </c>
      <c r="BI56" t="e">
        <f t="shared" si="0"/>
        <v>#VALUE!</v>
      </c>
    </row>
    <row r="57" spans="1:61" ht="13.2" x14ac:dyDescent="0.25">
      <c r="A57" s="7">
        <v>45569.494031273149</v>
      </c>
      <c r="B57" s="8" t="s">
        <v>241</v>
      </c>
      <c r="C57" s="9" t="s">
        <v>242</v>
      </c>
      <c r="D57" s="8">
        <v>31.25</v>
      </c>
      <c r="E57" s="8">
        <v>0.88</v>
      </c>
      <c r="F57" s="8" t="s">
        <v>114</v>
      </c>
      <c r="G57" s="8" t="s">
        <v>76</v>
      </c>
      <c r="H57" s="8" t="s">
        <v>100</v>
      </c>
      <c r="I57" s="8" t="s">
        <v>63</v>
      </c>
      <c r="J57" s="8" t="s">
        <v>64</v>
      </c>
      <c r="K57" s="8" t="s">
        <v>84</v>
      </c>
      <c r="L57" s="8" t="s">
        <v>64</v>
      </c>
      <c r="M57" s="8" t="s">
        <v>84</v>
      </c>
      <c r="N57" s="8" t="s">
        <v>84</v>
      </c>
      <c r="O57" s="8" t="s">
        <v>64</v>
      </c>
      <c r="P57" s="8" t="s">
        <v>64</v>
      </c>
      <c r="Q57" s="8" t="s">
        <v>64</v>
      </c>
      <c r="R57" s="8" t="s">
        <v>64</v>
      </c>
      <c r="S57" s="8" t="s">
        <v>64</v>
      </c>
      <c r="T57" s="8" t="s">
        <v>84</v>
      </c>
      <c r="U57" s="8" t="s">
        <v>64</v>
      </c>
      <c r="V57" s="8" t="s">
        <v>64</v>
      </c>
      <c r="W57" s="8" t="s">
        <v>64</v>
      </c>
      <c r="X57" s="8" t="s">
        <v>64</v>
      </c>
      <c r="Y57" s="8" t="s">
        <v>64</v>
      </c>
      <c r="Z57" s="8" t="s">
        <v>65</v>
      </c>
      <c r="AA57" s="8" t="s">
        <v>65</v>
      </c>
      <c r="AB57" s="8" t="s">
        <v>65</v>
      </c>
      <c r="AC57" s="8" t="s">
        <v>65</v>
      </c>
      <c r="AD57" s="8" t="s">
        <v>65</v>
      </c>
      <c r="AE57" s="8" t="s">
        <v>65</v>
      </c>
      <c r="AF57" s="8" t="s">
        <v>65</v>
      </c>
      <c r="AG57" s="8" t="s">
        <v>66</v>
      </c>
      <c r="AH57" s="8" t="s">
        <v>66</v>
      </c>
      <c r="AI57" s="8" t="s">
        <v>101</v>
      </c>
      <c r="AJ57" s="8" t="s">
        <v>65</v>
      </c>
      <c r="AK57" s="8" t="s">
        <v>65</v>
      </c>
      <c r="AL57" s="8" t="s">
        <v>66</v>
      </c>
      <c r="AM57" s="8" t="s">
        <v>65</v>
      </c>
      <c r="AN57" s="8" t="s">
        <v>79</v>
      </c>
      <c r="AO57" s="8" t="s">
        <v>65</v>
      </c>
      <c r="AP57" s="8" t="s">
        <v>85</v>
      </c>
      <c r="AQ57" s="8" t="s">
        <v>85</v>
      </c>
      <c r="AR57" s="8" t="s">
        <v>86</v>
      </c>
      <c r="AS57" s="8" t="s">
        <v>68</v>
      </c>
      <c r="AT57" s="8" t="s">
        <v>87</v>
      </c>
      <c r="AU57" s="8" t="s">
        <v>93</v>
      </c>
      <c r="AV57" s="8" t="s">
        <v>71</v>
      </c>
      <c r="AW57" s="8" t="s">
        <v>72</v>
      </c>
      <c r="AX57" s="8" t="s">
        <v>72</v>
      </c>
      <c r="AY57" s="8" t="s">
        <v>72</v>
      </c>
      <c r="AZ57" s="8" t="s">
        <v>72</v>
      </c>
      <c r="BA57" s="8" t="s">
        <v>72</v>
      </c>
      <c r="BB57" s="8" t="s">
        <v>72</v>
      </c>
      <c r="BC57" s="8" t="s">
        <v>73</v>
      </c>
      <c r="BE57" s="8" t="s">
        <v>73</v>
      </c>
      <c r="BG57" t="s">
        <v>105</v>
      </c>
      <c r="BH57" t="s">
        <v>1118</v>
      </c>
      <c r="BI57" t="e">
        <f t="shared" si="0"/>
        <v>#VALUE!</v>
      </c>
    </row>
    <row r="58" spans="1:61" ht="13.2" x14ac:dyDescent="0.25">
      <c r="A58" s="4">
        <v>45569.497070266203</v>
      </c>
      <c r="B58" s="5" t="s">
        <v>243</v>
      </c>
      <c r="C58" s="6" t="s">
        <v>244</v>
      </c>
      <c r="D58" s="5">
        <v>13.46</v>
      </c>
      <c r="E58" s="5">
        <v>0</v>
      </c>
      <c r="F58" s="5" t="s">
        <v>60</v>
      </c>
      <c r="G58" s="5" t="s">
        <v>76</v>
      </c>
      <c r="H58" s="5" t="s">
        <v>125</v>
      </c>
      <c r="I58" s="5" t="s">
        <v>63</v>
      </c>
      <c r="J58" s="5" t="s">
        <v>64</v>
      </c>
      <c r="K58" s="5" t="s">
        <v>64</v>
      </c>
      <c r="L58" s="5" t="s">
        <v>64</v>
      </c>
      <c r="M58" s="5" t="s">
        <v>64</v>
      </c>
      <c r="N58" s="5" t="s">
        <v>64</v>
      </c>
      <c r="O58" s="5" t="s">
        <v>64</v>
      </c>
      <c r="P58" s="5" t="s">
        <v>64</v>
      </c>
      <c r="Q58" s="5" t="s">
        <v>64</v>
      </c>
      <c r="R58" s="5" t="s">
        <v>64</v>
      </c>
      <c r="S58" s="5" t="s">
        <v>64</v>
      </c>
      <c r="T58" s="5" t="s">
        <v>64</v>
      </c>
      <c r="U58" s="5" t="s">
        <v>64</v>
      </c>
      <c r="V58" s="5" t="s">
        <v>64</v>
      </c>
      <c r="W58" s="5" t="s">
        <v>64</v>
      </c>
      <c r="X58" s="5" t="s">
        <v>64</v>
      </c>
      <c r="Y58" s="5" t="s">
        <v>64</v>
      </c>
      <c r="Z58" s="5" t="s">
        <v>66</v>
      </c>
      <c r="AA58" s="5" t="s">
        <v>65</v>
      </c>
      <c r="AB58" s="5" t="s">
        <v>65</v>
      </c>
      <c r="AC58" s="5" t="s">
        <v>65</v>
      </c>
      <c r="AD58" s="5" t="s">
        <v>65</v>
      </c>
      <c r="AE58" s="5" t="s">
        <v>65</v>
      </c>
      <c r="AF58" s="5" t="s">
        <v>65</v>
      </c>
      <c r="AG58" s="5" t="s">
        <v>65</v>
      </c>
      <c r="AH58" s="5" t="s">
        <v>65</v>
      </c>
      <c r="AI58" s="5" t="s">
        <v>65</v>
      </c>
      <c r="AJ58" s="5" t="s">
        <v>65</v>
      </c>
      <c r="AK58" s="5" t="s">
        <v>65</v>
      </c>
      <c r="AL58" s="5" t="s">
        <v>65</v>
      </c>
      <c r="AM58" s="5" t="s">
        <v>65</v>
      </c>
      <c r="AN58" s="5" t="s">
        <v>65</v>
      </c>
      <c r="AO58" s="5" t="s">
        <v>65</v>
      </c>
      <c r="AP58" s="5" t="s">
        <v>85</v>
      </c>
      <c r="AQ58" s="5" t="s">
        <v>85</v>
      </c>
      <c r="AR58" s="5" t="s">
        <v>63</v>
      </c>
      <c r="AS58" s="5" t="s">
        <v>68</v>
      </c>
      <c r="AT58" s="5" t="s">
        <v>87</v>
      </c>
      <c r="AU58" s="5" t="s">
        <v>70</v>
      </c>
      <c r="AV58" s="5" t="s">
        <v>132</v>
      </c>
      <c r="AW58" s="5" t="s">
        <v>73</v>
      </c>
      <c r="AX58" s="5" t="s">
        <v>73</v>
      </c>
      <c r="AY58" s="5" t="s">
        <v>72</v>
      </c>
      <c r="AZ58" s="5" t="s">
        <v>72</v>
      </c>
      <c r="BA58" s="5" t="s">
        <v>73</v>
      </c>
      <c r="BB58" s="5" t="s">
        <v>73</v>
      </c>
      <c r="BC58" s="5" t="s">
        <v>73</v>
      </c>
      <c r="BE58" s="5" t="s">
        <v>73</v>
      </c>
      <c r="BG58" t="s">
        <v>105</v>
      </c>
      <c r="BH58" t="s">
        <v>1118</v>
      </c>
      <c r="BI58" t="e">
        <f t="shared" si="0"/>
        <v>#VALUE!</v>
      </c>
    </row>
    <row r="59" spans="1:61" ht="13.2" x14ac:dyDescent="0.25">
      <c r="A59" s="7">
        <v>45569.498824108799</v>
      </c>
      <c r="B59" s="8" t="s">
        <v>245</v>
      </c>
      <c r="C59" s="9" t="s">
        <v>246</v>
      </c>
      <c r="D59" s="8">
        <v>7.14</v>
      </c>
      <c r="E59" s="8">
        <v>0.54</v>
      </c>
      <c r="F59" s="8" t="s">
        <v>60</v>
      </c>
      <c r="G59" s="8" t="s">
        <v>76</v>
      </c>
      <c r="H59" s="8" t="s">
        <v>62</v>
      </c>
      <c r="I59" s="8" t="s">
        <v>63</v>
      </c>
      <c r="J59" s="8" t="s">
        <v>64</v>
      </c>
      <c r="K59" s="8" t="s">
        <v>78</v>
      </c>
      <c r="L59" s="8" t="s">
        <v>64</v>
      </c>
      <c r="M59" s="8" t="s">
        <v>84</v>
      </c>
      <c r="N59" s="8" t="s">
        <v>64</v>
      </c>
      <c r="O59" s="8" t="s">
        <v>64</v>
      </c>
      <c r="P59" s="8" t="s">
        <v>84</v>
      </c>
      <c r="Q59" s="8" t="s">
        <v>64</v>
      </c>
      <c r="R59" s="8" t="s">
        <v>64</v>
      </c>
      <c r="S59" s="8" t="s">
        <v>64</v>
      </c>
      <c r="T59" s="8" t="s">
        <v>84</v>
      </c>
      <c r="U59" s="8" t="s">
        <v>84</v>
      </c>
      <c r="V59" s="8" t="s">
        <v>64</v>
      </c>
      <c r="W59" s="8" t="s">
        <v>64</v>
      </c>
      <c r="X59" s="8" t="s">
        <v>64</v>
      </c>
      <c r="Y59" s="8" t="s">
        <v>64</v>
      </c>
      <c r="Z59" s="8" t="s">
        <v>65</v>
      </c>
      <c r="AA59" s="8" t="s">
        <v>66</v>
      </c>
      <c r="AB59" s="8" t="s">
        <v>66</v>
      </c>
      <c r="AC59" s="8" t="s">
        <v>65</v>
      </c>
      <c r="AD59" s="8" t="s">
        <v>65</v>
      </c>
      <c r="AE59" s="8" t="s">
        <v>65</v>
      </c>
      <c r="AF59" s="8" t="s">
        <v>65</v>
      </c>
      <c r="AG59" s="8" t="s">
        <v>65</v>
      </c>
      <c r="AH59" s="8" t="s">
        <v>65</v>
      </c>
      <c r="AI59" s="8" t="s">
        <v>101</v>
      </c>
      <c r="AJ59" s="8" t="s">
        <v>65</v>
      </c>
      <c r="AK59" s="8" t="s">
        <v>65</v>
      </c>
      <c r="AL59" s="8" t="s">
        <v>65</v>
      </c>
      <c r="AM59" s="8" t="s">
        <v>65</v>
      </c>
      <c r="AN59" s="8" t="s">
        <v>66</v>
      </c>
      <c r="AO59" s="8" t="s">
        <v>66</v>
      </c>
      <c r="AP59" s="8" t="s">
        <v>67</v>
      </c>
      <c r="AQ59" s="8" t="s">
        <v>67</v>
      </c>
      <c r="AR59" s="8" t="s">
        <v>73</v>
      </c>
      <c r="AS59" s="8" t="s">
        <v>247</v>
      </c>
      <c r="AT59" s="8" t="s">
        <v>169</v>
      </c>
      <c r="AU59" s="8" t="s">
        <v>70</v>
      </c>
      <c r="AV59" s="8" t="s">
        <v>71</v>
      </c>
      <c r="AW59" s="8" t="s">
        <v>73</v>
      </c>
      <c r="AX59" s="8" t="s">
        <v>73</v>
      </c>
      <c r="AY59" s="8" t="s">
        <v>63</v>
      </c>
      <c r="AZ59" s="8" t="s">
        <v>73</v>
      </c>
      <c r="BA59" s="8" t="s">
        <v>63</v>
      </c>
      <c r="BB59" s="8" t="s">
        <v>73</v>
      </c>
      <c r="BC59" s="8" t="s">
        <v>73</v>
      </c>
      <c r="BE59" s="8" t="s">
        <v>73</v>
      </c>
      <c r="BG59" t="s">
        <v>105</v>
      </c>
      <c r="BH59" t="s">
        <v>1118</v>
      </c>
      <c r="BI59" t="e">
        <f t="shared" si="0"/>
        <v>#VALUE!</v>
      </c>
    </row>
    <row r="60" spans="1:61" ht="13.2" x14ac:dyDescent="0.25">
      <c r="A60" s="4">
        <v>45569.501395266205</v>
      </c>
      <c r="B60" s="5" t="s">
        <v>248</v>
      </c>
      <c r="C60" s="6" t="s">
        <v>249</v>
      </c>
      <c r="D60" s="5">
        <v>100</v>
      </c>
      <c r="E60" s="5">
        <v>0.75</v>
      </c>
      <c r="F60" s="5" t="s">
        <v>60</v>
      </c>
      <c r="G60" s="5" t="s">
        <v>76</v>
      </c>
      <c r="H60" s="5" t="s">
        <v>100</v>
      </c>
      <c r="I60" s="5" t="s">
        <v>73</v>
      </c>
      <c r="J60" s="5" t="s">
        <v>64</v>
      </c>
      <c r="K60" s="5" t="s">
        <v>64</v>
      </c>
      <c r="L60" s="5" t="s">
        <v>64</v>
      </c>
      <c r="M60" s="5" t="s">
        <v>84</v>
      </c>
      <c r="N60" s="5" t="s">
        <v>64</v>
      </c>
      <c r="O60" s="5" t="s">
        <v>64</v>
      </c>
      <c r="P60" s="5" t="s">
        <v>84</v>
      </c>
      <c r="Q60" s="5" t="s">
        <v>64</v>
      </c>
      <c r="R60" s="5" t="s">
        <v>64</v>
      </c>
      <c r="S60" s="5" t="s">
        <v>64</v>
      </c>
      <c r="T60" s="5" t="s">
        <v>64</v>
      </c>
      <c r="U60" s="5" t="s">
        <v>84</v>
      </c>
      <c r="V60" s="5" t="s">
        <v>64</v>
      </c>
      <c r="W60" s="5" t="s">
        <v>64</v>
      </c>
      <c r="X60" s="5" t="s">
        <v>64</v>
      </c>
      <c r="Y60" s="5" t="s">
        <v>64</v>
      </c>
      <c r="Z60" s="5" t="s">
        <v>65</v>
      </c>
      <c r="AA60" s="5" t="s">
        <v>65</v>
      </c>
      <c r="AB60" s="5" t="s">
        <v>66</v>
      </c>
      <c r="AC60" s="5" t="s">
        <v>65</v>
      </c>
      <c r="AD60" s="5" t="s">
        <v>66</v>
      </c>
      <c r="AE60" s="5" t="s">
        <v>65</v>
      </c>
      <c r="AF60" s="5" t="s">
        <v>66</v>
      </c>
      <c r="AG60" s="5" t="s">
        <v>65</v>
      </c>
      <c r="AH60" s="5" t="s">
        <v>65</v>
      </c>
      <c r="AI60" s="5" t="s">
        <v>79</v>
      </c>
      <c r="AJ60" s="5" t="s">
        <v>65</v>
      </c>
      <c r="AK60" s="5" t="s">
        <v>65</v>
      </c>
      <c r="AL60" s="5" t="s">
        <v>65</v>
      </c>
      <c r="AM60" s="5" t="s">
        <v>65</v>
      </c>
      <c r="AN60" s="5" t="s">
        <v>79</v>
      </c>
      <c r="AO60" s="5" t="s">
        <v>66</v>
      </c>
      <c r="AP60" s="5" t="s">
        <v>85</v>
      </c>
      <c r="AQ60" s="5" t="s">
        <v>85</v>
      </c>
      <c r="AR60" s="5" t="s">
        <v>86</v>
      </c>
      <c r="AS60" s="5" t="s">
        <v>81</v>
      </c>
      <c r="AT60" s="5" t="s">
        <v>69</v>
      </c>
      <c r="AU60" s="5" t="s">
        <v>93</v>
      </c>
      <c r="AV60" s="5" t="s">
        <v>71</v>
      </c>
      <c r="AW60" s="5" t="s">
        <v>63</v>
      </c>
      <c r="AX60" s="5" t="s">
        <v>72</v>
      </c>
      <c r="AY60" s="5" t="s">
        <v>72</v>
      </c>
      <c r="AZ60" s="5" t="s">
        <v>72</v>
      </c>
      <c r="BA60" s="5" t="s">
        <v>63</v>
      </c>
      <c r="BB60" s="5" t="s">
        <v>72</v>
      </c>
      <c r="BC60" s="5" t="s">
        <v>73</v>
      </c>
      <c r="BE60" s="5" t="s">
        <v>73</v>
      </c>
      <c r="BG60" t="s">
        <v>105</v>
      </c>
      <c r="BH60" t="s">
        <v>226</v>
      </c>
      <c r="BI60" t="e">
        <f t="shared" si="0"/>
        <v>#VALUE!</v>
      </c>
    </row>
    <row r="61" spans="1:61" ht="13.2" x14ac:dyDescent="0.25">
      <c r="A61" s="7">
        <v>45569.501503726853</v>
      </c>
      <c r="B61" s="8" t="s">
        <v>250</v>
      </c>
      <c r="C61" s="9" t="s">
        <v>251</v>
      </c>
      <c r="D61" s="8">
        <v>31.25</v>
      </c>
      <c r="E61" s="8">
        <v>0.17</v>
      </c>
      <c r="F61" s="8" t="s">
        <v>60</v>
      </c>
      <c r="G61" s="8" t="s">
        <v>76</v>
      </c>
      <c r="H61" s="8" t="s">
        <v>62</v>
      </c>
      <c r="I61" s="8" t="s">
        <v>63</v>
      </c>
      <c r="J61" s="8" t="s">
        <v>64</v>
      </c>
      <c r="K61" s="8" t="s">
        <v>64</v>
      </c>
      <c r="L61" s="8" t="s">
        <v>64</v>
      </c>
      <c r="M61" s="8" t="s">
        <v>64</v>
      </c>
      <c r="N61" s="8" t="s">
        <v>64</v>
      </c>
      <c r="O61" s="8" t="s">
        <v>64</v>
      </c>
      <c r="P61" s="8" t="s">
        <v>64</v>
      </c>
      <c r="Q61" s="8" t="s">
        <v>64</v>
      </c>
      <c r="R61" s="8" t="s">
        <v>64</v>
      </c>
      <c r="S61" s="8" t="s">
        <v>78</v>
      </c>
      <c r="T61" s="8" t="s">
        <v>64</v>
      </c>
      <c r="U61" s="8" t="s">
        <v>64</v>
      </c>
      <c r="V61" s="8" t="s">
        <v>64</v>
      </c>
      <c r="W61" s="8" t="s">
        <v>78</v>
      </c>
      <c r="X61" s="8" t="s">
        <v>64</v>
      </c>
      <c r="Y61" s="8" t="s">
        <v>64</v>
      </c>
      <c r="Z61" s="8" t="s">
        <v>65</v>
      </c>
      <c r="AA61" s="8" t="s">
        <v>65</v>
      </c>
      <c r="AB61" s="8" t="s">
        <v>66</v>
      </c>
      <c r="AC61" s="8" t="s">
        <v>66</v>
      </c>
      <c r="AD61" s="8" t="s">
        <v>66</v>
      </c>
      <c r="AE61" s="8" t="s">
        <v>66</v>
      </c>
      <c r="AF61" s="8" t="s">
        <v>66</v>
      </c>
      <c r="AG61" s="8" t="s">
        <v>65</v>
      </c>
      <c r="AH61" s="8" t="s">
        <v>65</v>
      </c>
      <c r="AI61" s="8" t="s">
        <v>79</v>
      </c>
      <c r="AJ61" s="8" t="s">
        <v>65</v>
      </c>
      <c r="AK61" s="8" t="s">
        <v>65</v>
      </c>
      <c r="AL61" s="8" t="s">
        <v>66</v>
      </c>
      <c r="AM61" s="8" t="s">
        <v>65</v>
      </c>
      <c r="AN61" s="8" t="s">
        <v>66</v>
      </c>
      <c r="AO61" s="8" t="s">
        <v>65</v>
      </c>
      <c r="AP61" s="8" t="s">
        <v>67</v>
      </c>
      <c r="AQ61" s="8" t="s">
        <v>67</v>
      </c>
      <c r="AR61" s="8" t="s">
        <v>63</v>
      </c>
      <c r="AS61" s="8" t="s">
        <v>252</v>
      </c>
      <c r="AT61" s="8" t="s">
        <v>69</v>
      </c>
      <c r="AU61" s="8" t="s">
        <v>67</v>
      </c>
      <c r="AV61" s="8" t="s">
        <v>132</v>
      </c>
      <c r="AW61" s="8" t="s">
        <v>73</v>
      </c>
      <c r="AX61" s="8" t="s">
        <v>73</v>
      </c>
      <c r="AY61" s="8" t="s">
        <v>72</v>
      </c>
      <c r="AZ61" s="8" t="s">
        <v>72</v>
      </c>
      <c r="BA61" s="8" t="s">
        <v>73</v>
      </c>
      <c r="BB61" s="8" t="s">
        <v>73</v>
      </c>
      <c r="BC61" s="8" t="s">
        <v>73</v>
      </c>
      <c r="BE61" s="8" t="s">
        <v>73</v>
      </c>
      <c r="BG61" t="s">
        <v>105</v>
      </c>
      <c r="BH61" t="s">
        <v>1118</v>
      </c>
      <c r="BI61" t="e">
        <f t="shared" si="0"/>
        <v>#VALUE!</v>
      </c>
    </row>
    <row r="62" spans="1:61" ht="13.2" x14ac:dyDescent="0.25">
      <c r="A62" s="4">
        <v>45569.502187199076</v>
      </c>
      <c r="B62" s="5" t="s">
        <v>253</v>
      </c>
      <c r="C62" s="6" t="s">
        <v>254</v>
      </c>
      <c r="D62" s="5">
        <v>37.5</v>
      </c>
      <c r="E62" s="5">
        <v>0.54</v>
      </c>
      <c r="F62" s="5" t="s">
        <v>60</v>
      </c>
      <c r="G62" s="5" t="s">
        <v>76</v>
      </c>
      <c r="H62" s="5" t="s">
        <v>100</v>
      </c>
      <c r="I62" s="5" t="s">
        <v>63</v>
      </c>
      <c r="J62" s="5" t="s">
        <v>64</v>
      </c>
      <c r="K62" s="5" t="s">
        <v>64</v>
      </c>
      <c r="L62" s="5" t="s">
        <v>64</v>
      </c>
      <c r="M62" s="5" t="s">
        <v>64</v>
      </c>
      <c r="N62" s="5" t="s">
        <v>64</v>
      </c>
      <c r="O62" s="5" t="s">
        <v>64</v>
      </c>
      <c r="P62" s="5" t="s">
        <v>84</v>
      </c>
      <c r="Q62" s="5" t="s">
        <v>64</v>
      </c>
      <c r="R62" s="5" t="s">
        <v>64</v>
      </c>
      <c r="S62" s="5" t="s">
        <v>78</v>
      </c>
      <c r="T62" s="5" t="s">
        <v>64</v>
      </c>
      <c r="U62" s="5" t="s">
        <v>64</v>
      </c>
      <c r="V62" s="5" t="s">
        <v>64</v>
      </c>
      <c r="W62" s="5" t="s">
        <v>64</v>
      </c>
      <c r="X62" s="5" t="s">
        <v>64</v>
      </c>
      <c r="Y62" s="5" t="s">
        <v>64</v>
      </c>
      <c r="Z62" s="5" t="s">
        <v>65</v>
      </c>
      <c r="AA62" s="5" t="s">
        <v>66</v>
      </c>
      <c r="AB62" s="5" t="s">
        <v>66</v>
      </c>
      <c r="AC62" s="5" t="s">
        <v>66</v>
      </c>
      <c r="AD62" s="5" t="s">
        <v>66</v>
      </c>
      <c r="AE62" s="5" t="s">
        <v>65</v>
      </c>
      <c r="AF62" s="5" t="s">
        <v>66</v>
      </c>
      <c r="AG62" s="5" t="s">
        <v>66</v>
      </c>
      <c r="AH62" s="5" t="s">
        <v>65</v>
      </c>
      <c r="AI62" s="5" t="s">
        <v>79</v>
      </c>
      <c r="AJ62" s="5" t="s">
        <v>65</v>
      </c>
      <c r="AK62" s="5" t="s">
        <v>66</v>
      </c>
      <c r="AL62" s="5" t="s">
        <v>66</v>
      </c>
      <c r="AM62" s="5" t="s">
        <v>65</v>
      </c>
      <c r="AN62" s="5" t="s">
        <v>79</v>
      </c>
      <c r="AO62" s="5" t="s">
        <v>66</v>
      </c>
      <c r="AP62" s="5" t="s">
        <v>67</v>
      </c>
      <c r="AQ62" s="5" t="s">
        <v>85</v>
      </c>
      <c r="AR62" s="5" t="s">
        <v>63</v>
      </c>
      <c r="AS62" s="5" t="s">
        <v>115</v>
      </c>
      <c r="AT62" s="5" t="s">
        <v>69</v>
      </c>
      <c r="AU62" s="5" t="s">
        <v>93</v>
      </c>
      <c r="AV62" s="5" t="s">
        <v>71</v>
      </c>
      <c r="AW62" s="5" t="s">
        <v>63</v>
      </c>
      <c r="AX62" s="5" t="s">
        <v>63</v>
      </c>
      <c r="AY62" s="5" t="s">
        <v>73</v>
      </c>
      <c r="AZ62" s="5" t="s">
        <v>73</v>
      </c>
      <c r="BA62" s="5" t="s">
        <v>73</v>
      </c>
      <c r="BB62" s="5" t="s">
        <v>73</v>
      </c>
      <c r="BC62" s="5" t="s">
        <v>73</v>
      </c>
      <c r="BE62" s="5" t="s">
        <v>73</v>
      </c>
      <c r="BG62" t="s">
        <v>105</v>
      </c>
      <c r="BH62" t="s">
        <v>1118</v>
      </c>
      <c r="BI62" t="e">
        <f t="shared" si="0"/>
        <v>#VALUE!</v>
      </c>
    </row>
    <row r="63" spans="1:61" ht="13.2" x14ac:dyDescent="0.25">
      <c r="A63" s="7">
        <v>45569.503389965277</v>
      </c>
      <c r="B63" s="8" t="s">
        <v>255</v>
      </c>
      <c r="C63" s="9" t="s">
        <v>256</v>
      </c>
      <c r="D63" s="8">
        <v>28.57</v>
      </c>
      <c r="E63" s="8">
        <v>0.17</v>
      </c>
      <c r="F63" s="8" t="s">
        <v>60</v>
      </c>
      <c r="G63" s="8" t="s">
        <v>76</v>
      </c>
      <c r="H63" s="8" t="s">
        <v>100</v>
      </c>
      <c r="I63" s="8" t="s">
        <v>63</v>
      </c>
      <c r="J63" s="8" t="s">
        <v>78</v>
      </c>
      <c r="K63" s="8" t="s">
        <v>78</v>
      </c>
      <c r="L63" s="8" t="s">
        <v>64</v>
      </c>
      <c r="M63" s="8" t="s">
        <v>64</v>
      </c>
      <c r="N63" s="8" t="s">
        <v>64</v>
      </c>
      <c r="O63" s="8" t="s">
        <v>64</v>
      </c>
      <c r="P63" s="8" t="s">
        <v>84</v>
      </c>
      <c r="Q63" s="8" t="s">
        <v>84</v>
      </c>
      <c r="R63" s="8" t="s">
        <v>64</v>
      </c>
      <c r="S63" s="8" t="s">
        <v>78</v>
      </c>
      <c r="T63" s="8" t="s">
        <v>64</v>
      </c>
      <c r="U63" s="8" t="s">
        <v>64</v>
      </c>
      <c r="V63" s="8" t="s">
        <v>84</v>
      </c>
      <c r="W63" s="8" t="s">
        <v>64</v>
      </c>
      <c r="X63" s="8" t="s">
        <v>84</v>
      </c>
      <c r="Y63" s="8" t="s">
        <v>64</v>
      </c>
      <c r="Z63" s="8" t="s">
        <v>66</v>
      </c>
      <c r="AA63" s="8" t="s">
        <v>65</v>
      </c>
      <c r="AB63" s="8" t="s">
        <v>66</v>
      </c>
      <c r="AC63" s="8" t="s">
        <v>65</v>
      </c>
      <c r="AD63" s="8" t="s">
        <v>65</v>
      </c>
      <c r="AE63" s="8" t="s">
        <v>65</v>
      </c>
      <c r="AF63" s="8" t="s">
        <v>66</v>
      </c>
      <c r="AG63" s="8" t="s">
        <v>65</v>
      </c>
      <c r="AH63" s="8" t="s">
        <v>65</v>
      </c>
      <c r="AI63" s="8" t="s">
        <v>101</v>
      </c>
      <c r="AJ63" s="8" t="s">
        <v>65</v>
      </c>
      <c r="AK63" s="8" t="s">
        <v>65</v>
      </c>
      <c r="AL63" s="8" t="s">
        <v>65</v>
      </c>
      <c r="AM63" s="8" t="s">
        <v>65</v>
      </c>
      <c r="AN63" s="8" t="s">
        <v>66</v>
      </c>
      <c r="AO63" s="8" t="s">
        <v>66</v>
      </c>
      <c r="AP63" s="8" t="s">
        <v>85</v>
      </c>
      <c r="AQ63" s="8" t="s">
        <v>85</v>
      </c>
      <c r="AR63" s="8" t="s">
        <v>86</v>
      </c>
      <c r="AS63" s="8" t="s">
        <v>68</v>
      </c>
      <c r="AT63" s="8" t="s">
        <v>69</v>
      </c>
      <c r="AU63" s="8" t="s">
        <v>70</v>
      </c>
      <c r="AV63" s="8" t="s">
        <v>132</v>
      </c>
      <c r="AW63" s="8" t="s">
        <v>73</v>
      </c>
      <c r="AX63" s="8" t="s">
        <v>73</v>
      </c>
      <c r="AY63" s="8" t="s">
        <v>63</v>
      </c>
      <c r="AZ63" s="8" t="s">
        <v>63</v>
      </c>
      <c r="BA63" s="8" t="s">
        <v>72</v>
      </c>
      <c r="BB63" s="8" t="s">
        <v>73</v>
      </c>
      <c r="BC63" s="8" t="s">
        <v>73</v>
      </c>
      <c r="BE63" s="8" t="s">
        <v>73</v>
      </c>
      <c r="BG63" t="s">
        <v>105</v>
      </c>
      <c r="BH63" t="s">
        <v>1118</v>
      </c>
      <c r="BI63" t="e">
        <f t="shared" si="0"/>
        <v>#VALUE!</v>
      </c>
    </row>
    <row r="64" spans="1:61" ht="13.2" x14ac:dyDescent="0.25">
      <c r="A64" s="4">
        <v>45569.505584247687</v>
      </c>
      <c r="B64" s="5" t="s">
        <v>257</v>
      </c>
      <c r="C64" s="6" t="s">
        <v>258</v>
      </c>
      <c r="D64" s="5">
        <v>42.86</v>
      </c>
      <c r="E64" s="5">
        <v>0</v>
      </c>
      <c r="F64" s="5" t="s">
        <v>60</v>
      </c>
      <c r="G64" s="5" t="s">
        <v>76</v>
      </c>
      <c r="H64" s="5" t="s">
        <v>125</v>
      </c>
      <c r="I64" s="5" t="s">
        <v>63</v>
      </c>
      <c r="J64" s="5" t="s">
        <v>64</v>
      </c>
      <c r="K64" s="5" t="s">
        <v>64</v>
      </c>
      <c r="L64" s="5" t="s">
        <v>64</v>
      </c>
      <c r="M64" s="5" t="s">
        <v>84</v>
      </c>
      <c r="N64" s="5" t="s">
        <v>64</v>
      </c>
      <c r="O64" s="5" t="s">
        <v>64</v>
      </c>
      <c r="P64" s="5" t="s">
        <v>84</v>
      </c>
      <c r="Q64" s="5" t="s">
        <v>64</v>
      </c>
      <c r="R64" s="5" t="s">
        <v>64</v>
      </c>
      <c r="S64" s="5" t="s">
        <v>64</v>
      </c>
      <c r="T64" s="5" t="s">
        <v>64</v>
      </c>
      <c r="U64" s="5" t="s">
        <v>84</v>
      </c>
      <c r="V64" s="5" t="s">
        <v>64</v>
      </c>
      <c r="W64" s="5" t="s">
        <v>64</v>
      </c>
      <c r="X64" s="5" t="s">
        <v>84</v>
      </c>
      <c r="Y64" s="5" t="s">
        <v>64</v>
      </c>
      <c r="Z64" s="5" t="s">
        <v>66</v>
      </c>
      <c r="AA64" s="5" t="s">
        <v>65</v>
      </c>
      <c r="AB64" s="5" t="s">
        <v>66</v>
      </c>
      <c r="AC64" s="5" t="s">
        <v>65</v>
      </c>
      <c r="AD64" s="5" t="s">
        <v>65</v>
      </c>
      <c r="AE64" s="5" t="s">
        <v>65</v>
      </c>
      <c r="AF64" s="5" t="s">
        <v>65</v>
      </c>
      <c r="AG64" s="5" t="s">
        <v>66</v>
      </c>
      <c r="AH64" s="5" t="s">
        <v>65</v>
      </c>
      <c r="AI64" s="5" t="s">
        <v>101</v>
      </c>
      <c r="AJ64" s="5" t="s">
        <v>65</v>
      </c>
      <c r="AK64" s="5" t="s">
        <v>65</v>
      </c>
      <c r="AL64" s="5" t="s">
        <v>65</v>
      </c>
      <c r="AM64" s="5" t="s">
        <v>65</v>
      </c>
      <c r="AN64" s="5" t="s">
        <v>65</v>
      </c>
      <c r="AO64" s="5" t="s">
        <v>65</v>
      </c>
      <c r="AP64" s="5" t="s">
        <v>67</v>
      </c>
      <c r="AQ64" s="5" t="s">
        <v>67</v>
      </c>
      <c r="AR64" s="5" t="s">
        <v>86</v>
      </c>
      <c r="AS64" s="5" t="s">
        <v>259</v>
      </c>
      <c r="AT64" s="5" t="s">
        <v>87</v>
      </c>
      <c r="AU64" s="5" t="s">
        <v>85</v>
      </c>
      <c r="AV64" s="5" t="s">
        <v>80</v>
      </c>
      <c r="AW64" s="5" t="s">
        <v>63</v>
      </c>
      <c r="AX64" s="5" t="s">
        <v>63</v>
      </c>
      <c r="AY64" s="5" t="s">
        <v>63</v>
      </c>
      <c r="AZ64" s="5" t="s">
        <v>63</v>
      </c>
      <c r="BA64" s="5" t="s">
        <v>63</v>
      </c>
      <c r="BB64" s="5" t="s">
        <v>63</v>
      </c>
      <c r="BC64" s="5" t="s">
        <v>73</v>
      </c>
      <c r="BE64" s="5" t="s">
        <v>73</v>
      </c>
      <c r="BG64" t="s">
        <v>105</v>
      </c>
      <c r="BH64" t="s">
        <v>1118</v>
      </c>
      <c r="BI64" t="e">
        <f t="shared" si="0"/>
        <v>#VALUE!</v>
      </c>
    </row>
    <row r="65" spans="1:61" ht="13.2" x14ac:dyDescent="0.25">
      <c r="A65" s="7">
        <v>45569.505604409722</v>
      </c>
      <c r="B65" s="8" t="s">
        <v>260</v>
      </c>
      <c r="C65" s="9" t="s">
        <v>261</v>
      </c>
      <c r="D65" s="8">
        <v>100</v>
      </c>
      <c r="E65" s="8">
        <v>0.54</v>
      </c>
      <c r="F65" s="8" t="s">
        <v>60</v>
      </c>
      <c r="G65" s="8" t="s">
        <v>76</v>
      </c>
      <c r="H65" s="8" t="s">
        <v>100</v>
      </c>
      <c r="I65" s="8" t="s">
        <v>63</v>
      </c>
      <c r="J65" s="8" t="s">
        <v>64</v>
      </c>
      <c r="K65" s="8" t="s">
        <v>64</v>
      </c>
      <c r="L65" s="8" t="s">
        <v>64</v>
      </c>
      <c r="M65" s="8" t="s">
        <v>84</v>
      </c>
      <c r="N65" s="8" t="s">
        <v>64</v>
      </c>
      <c r="O65" s="8" t="s">
        <v>64</v>
      </c>
      <c r="P65" s="8" t="s">
        <v>64</v>
      </c>
      <c r="Q65" s="8" t="s">
        <v>64</v>
      </c>
      <c r="R65" s="8" t="s">
        <v>64</v>
      </c>
      <c r="S65" s="8" t="s">
        <v>84</v>
      </c>
      <c r="T65" s="8" t="s">
        <v>64</v>
      </c>
      <c r="U65" s="8" t="s">
        <v>84</v>
      </c>
      <c r="V65" s="8" t="s">
        <v>64</v>
      </c>
      <c r="W65" s="8" t="s">
        <v>64</v>
      </c>
      <c r="X65" s="8" t="s">
        <v>64</v>
      </c>
      <c r="Y65" s="8" t="s">
        <v>64</v>
      </c>
      <c r="Z65" s="8" t="s">
        <v>66</v>
      </c>
      <c r="AA65" s="8" t="s">
        <v>65</v>
      </c>
      <c r="AB65" s="8" t="s">
        <v>65</v>
      </c>
      <c r="AC65" s="8" t="s">
        <v>66</v>
      </c>
      <c r="AD65" s="8" t="s">
        <v>66</v>
      </c>
      <c r="AE65" s="8" t="s">
        <v>66</v>
      </c>
      <c r="AF65" s="8" t="s">
        <v>66</v>
      </c>
      <c r="AG65" s="8" t="s">
        <v>66</v>
      </c>
      <c r="AH65" s="8" t="s">
        <v>66</v>
      </c>
      <c r="AI65" s="8" t="s">
        <v>79</v>
      </c>
      <c r="AJ65" s="8" t="s">
        <v>65</v>
      </c>
      <c r="AK65" s="8" t="s">
        <v>65</v>
      </c>
      <c r="AL65" s="8" t="s">
        <v>65</v>
      </c>
      <c r="AM65" s="8" t="s">
        <v>65</v>
      </c>
      <c r="AN65" s="8" t="s">
        <v>66</v>
      </c>
      <c r="AO65" s="8" t="s">
        <v>66</v>
      </c>
      <c r="AP65" s="8" t="s">
        <v>85</v>
      </c>
      <c r="AQ65" s="8" t="s">
        <v>67</v>
      </c>
      <c r="AR65" s="8" t="s">
        <v>73</v>
      </c>
      <c r="AS65" s="8" t="s">
        <v>120</v>
      </c>
      <c r="AT65" s="8" t="s">
        <v>69</v>
      </c>
      <c r="AU65" s="8" t="s">
        <v>80</v>
      </c>
      <c r="AV65" s="8" t="s">
        <v>71</v>
      </c>
      <c r="AW65" s="8" t="s">
        <v>63</v>
      </c>
      <c r="AX65" s="8" t="s">
        <v>72</v>
      </c>
      <c r="AY65" s="8" t="s">
        <v>63</v>
      </c>
      <c r="AZ65" s="8" t="s">
        <v>72</v>
      </c>
      <c r="BA65" s="8" t="s">
        <v>63</v>
      </c>
      <c r="BB65" s="8" t="s">
        <v>72</v>
      </c>
      <c r="BC65" s="8" t="s">
        <v>73</v>
      </c>
      <c r="BD65" s="8" t="s">
        <v>262</v>
      </c>
      <c r="BE65" s="8" t="s">
        <v>73</v>
      </c>
      <c r="BG65" t="s">
        <v>105</v>
      </c>
      <c r="BH65" t="s">
        <v>1118</v>
      </c>
      <c r="BI65" t="e">
        <f t="shared" si="0"/>
        <v>#VALUE!</v>
      </c>
    </row>
    <row r="66" spans="1:61" ht="13.2" x14ac:dyDescent="0.25">
      <c r="A66" s="4">
        <v>45569.506849988422</v>
      </c>
      <c r="B66" s="5" t="s">
        <v>263</v>
      </c>
      <c r="C66" s="6" t="s">
        <v>264</v>
      </c>
      <c r="D66" s="5">
        <v>28.57</v>
      </c>
      <c r="E66" s="5">
        <v>0.17</v>
      </c>
      <c r="F66" s="5" t="s">
        <v>60</v>
      </c>
      <c r="G66" s="5" t="s">
        <v>76</v>
      </c>
      <c r="H66" s="5" t="s">
        <v>100</v>
      </c>
      <c r="I66" s="5" t="s">
        <v>63</v>
      </c>
      <c r="J66" s="5" t="s">
        <v>64</v>
      </c>
      <c r="K66" s="5" t="s">
        <v>64</v>
      </c>
      <c r="L66" s="5" t="s">
        <v>64</v>
      </c>
      <c r="M66" s="5" t="s">
        <v>64</v>
      </c>
      <c r="N66" s="5" t="s">
        <v>64</v>
      </c>
      <c r="O66" s="5" t="s">
        <v>64</v>
      </c>
      <c r="P66" s="5" t="s">
        <v>64</v>
      </c>
      <c r="Q66" s="5" t="s">
        <v>64</v>
      </c>
      <c r="R66" s="5" t="s">
        <v>64</v>
      </c>
      <c r="S66" s="5" t="s">
        <v>64</v>
      </c>
      <c r="T66" s="5" t="s">
        <v>64</v>
      </c>
      <c r="U66" s="5" t="s">
        <v>64</v>
      </c>
      <c r="V66" s="5" t="s">
        <v>64</v>
      </c>
      <c r="W66" s="5" t="s">
        <v>64</v>
      </c>
      <c r="X66" s="5" t="s">
        <v>64</v>
      </c>
      <c r="Y66" s="5" t="s">
        <v>64</v>
      </c>
      <c r="Z66" s="5" t="s">
        <v>66</v>
      </c>
      <c r="AA66" s="5" t="s">
        <v>65</v>
      </c>
      <c r="AB66" s="5" t="s">
        <v>66</v>
      </c>
      <c r="AC66" s="5" t="s">
        <v>65</v>
      </c>
      <c r="AD66" s="5" t="s">
        <v>66</v>
      </c>
      <c r="AE66" s="5" t="s">
        <v>65</v>
      </c>
      <c r="AF66" s="5" t="s">
        <v>66</v>
      </c>
      <c r="AG66" s="5" t="s">
        <v>65</v>
      </c>
      <c r="AH66" s="5" t="s">
        <v>66</v>
      </c>
      <c r="AI66" s="5" t="s">
        <v>79</v>
      </c>
      <c r="AJ66" s="5" t="s">
        <v>65</v>
      </c>
      <c r="AK66" s="5" t="s">
        <v>65</v>
      </c>
      <c r="AL66" s="5" t="s">
        <v>65</v>
      </c>
      <c r="AM66" s="5" t="s">
        <v>65</v>
      </c>
      <c r="AN66" s="5" t="s">
        <v>66</v>
      </c>
      <c r="AO66" s="5" t="s">
        <v>66</v>
      </c>
      <c r="AP66" s="5" t="s">
        <v>67</v>
      </c>
      <c r="AQ66" s="5" t="s">
        <v>67</v>
      </c>
      <c r="AR66" s="5" t="s">
        <v>63</v>
      </c>
      <c r="AS66" s="5" t="s">
        <v>265</v>
      </c>
      <c r="AT66" s="5" t="s">
        <v>87</v>
      </c>
      <c r="AU66" s="5" t="s">
        <v>80</v>
      </c>
      <c r="AV66" s="5" t="s">
        <v>71</v>
      </c>
      <c r="AW66" s="5" t="s">
        <v>63</v>
      </c>
      <c r="AX66" s="5" t="s">
        <v>63</v>
      </c>
      <c r="AY66" s="5" t="s">
        <v>72</v>
      </c>
      <c r="AZ66" s="5" t="s">
        <v>73</v>
      </c>
      <c r="BA66" s="5" t="s">
        <v>72</v>
      </c>
      <c r="BB66" s="5" t="s">
        <v>73</v>
      </c>
      <c r="BC66" s="5" t="s">
        <v>73</v>
      </c>
      <c r="BE66" s="5" t="s">
        <v>73</v>
      </c>
      <c r="BG66" t="s">
        <v>105</v>
      </c>
      <c r="BH66" t="s">
        <v>1118</v>
      </c>
      <c r="BI66" t="e">
        <f t="shared" ref="BI66:BI129" si="1">SUM(IF(F66="Betul / True",2,IF(F66="Salah / False",1,IF(F66="Tidak tahu / Dont Know",1,"PLEASE CHECK"))),IF(G66="Betul / True",2,IF(G66="Salah / False",1,IF(G66="Tidak tahu / Dont Know",1,"PLEASE CHECK"))),IF(H66="Betul / True",2,IF(H66="Salah / False",1,IF(H66="Tidak tahu / Dont Know",1,"PLEASE CHECK"))),IF(I66="Betul / True",1,IF(I66="Salah / False",2,IF(I66="Tidak tahu / Dont Know",2,"PLEASE CHECK"))),IF(J66="Betul / True",2,IF(J66="Salah / False",1,IF(J66="Tidak tahu / Dont Know",1,"PLEASE CHECK"))),IF(K66="Betul / True",2,IF(K66="Salah / False",1,IF(K66="Tidak tahu / Dont Know",1,"PLEASE CHECK"))),IF(L66="Betul / True",2,IF(L66="Salah / False",1,IF(L66="Tidak tahu / Dont Know",1,"PLEASE CHECK"))),IF(M66="Betul / True",2,IF(M66="Salah / False",1,IF(M66="Tidak tahu / Dont Know",1,"PLEASE CHECK"))),IF(N66="Betul / True",2,IF(N66="Salah / False",1,IF(N66="Tidak tahu / Dont Know",1,"PLEASE CHECK"))),IF(O66="Betul / True",2,IF(O66="Salah / False",1,IF(O66="Tidak tahu / Dont Know",1,"PLEASE CHECK"))),IF(P66="Betul / True",2,IF(P66="Salah / False",1,IF(P66="Tidak tahu / Dont Know",1,"PLEASE CHECK"))),IF(Q66="Betul / True",2,IF(Q66="Salah / False",1,IF(Q66="Tidak tahu / Dont Know",1,"PLEASE CHECK"))),IF(R66="Betul / True",2,IF(R66="Salah / False",1,IF(R66="Tidak tahu / Dont Know",1,"PLEASE CHECK"))),IF(S66="Betul / True",2,IF(S66="Salah / False",1,IF(S66="Tidak tahu / Dont Know",1,"PLEASE CHECK"))),IF(T66="Betul / True",2,IF(T66="Salah / False",1,IF(T66="Tidak tahu / Dont Know",1,"PLEASE CHECK"))),IF(U66="Betul / True",2,IF(U66="Salah / False",1,IF(U66="Tidak tahu / Dont Know",1,"PLEASE CHECK"))))</f>
        <v>#VALUE!</v>
      </c>
    </row>
    <row r="67" spans="1:61" ht="13.2" x14ac:dyDescent="0.25">
      <c r="A67" s="7">
        <v>45569.507287650464</v>
      </c>
      <c r="B67" s="8" t="s">
        <v>266</v>
      </c>
      <c r="C67" s="9" t="s">
        <v>267</v>
      </c>
      <c r="D67" s="8">
        <v>44.64</v>
      </c>
      <c r="E67" s="8">
        <v>0.33</v>
      </c>
      <c r="F67" s="8" t="s">
        <v>60</v>
      </c>
      <c r="G67" s="8" t="s">
        <v>76</v>
      </c>
      <c r="H67" s="8" t="s">
        <v>62</v>
      </c>
      <c r="I67" s="8" t="s">
        <v>73</v>
      </c>
      <c r="J67" s="8" t="s">
        <v>64</v>
      </c>
      <c r="K67" s="8" t="s">
        <v>64</v>
      </c>
      <c r="L67" s="8" t="s">
        <v>64</v>
      </c>
      <c r="M67" s="8" t="s">
        <v>64</v>
      </c>
      <c r="N67" s="8" t="s">
        <v>64</v>
      </c>
      <c r="O67" s="8" t="s">
        <v>84</v>
      </c>
      <c r="P67" s="8" t="s">
        <v>84</v>
      </c>
      <c r="Q67" s="8" t="s">
        <v>84</v>
      </c>
      <c r="R67" s="8" t="s">
        <v>64</v>
      </c>
      <c r="S67" s="8" t="s">
        <v>84</v>
      </c>
      <c r="T67" s="8" t="s">
        <v>64</v>
      </c>
      <c r="U67" s="8" t="s">
        <v>64</v>
      </c>
      <c r="V67" s="8" t="s">
        <v>64</v>
      </c>
      <c r="W67" s="8" t="s">
        <v>64</v>
      </c>
      <c r="X67" s="8" t="s">
        <v>64</v>
      </c>
      <c r="Y67" s="8" t="s">
        <v>64</v>
      </c>
      <c r="Z67" s="8" t="s">
        <v>66</v>
      </c>
      <c r="AA67" s="8" t="s">
        <v>66</v>
      </c>
      <c r="AB67" s="8" t="s">
        <v>66</v>
      </c>
      <c r="AC67" s="8" t="s">
        <v>66</v>
      </c>
      <c r="AD67" s="8" t="s">
        <v>66</v>
      </c>
      <c r="AE67" s="8" t="s">
        <v>66</v>
      </c>
      <c r="AF67" s="8" t="s">
        <v>66</v>
      </c>
      <c r="AG67" s="8" t="s">
        <v>79</v>
      </c>
      <c r="AH67" s="8" t="s">
        <v>79</v>
      </c>
      <c r="AI67" s="8" t="s">
        <v>66</v>
      </c>
      <c r="AJ67" s="8" t="s">
        <v>66</v>
      </c>
      <c r="AK67" s="8" t="s">
        <v>66</v>
      </c>
      <c r="AL67" s="8" t="s">
        <v>66</v>
      </c>
      <c r="AM67" s="8" t="s">
        <v>66</v>
      </c>
      <c r="AN67" s="8" t="s">
        <v>66</v>
      </c>
      <c r="AO67" s="8" t="s">
        <v>66</v>
      </c>
      <c r="AP67" s="8" t="s">
        <v>67</v>
      </c>
      <c r="AQ67" s="8" t="s">
        <v>67</v>
      </c>
      <c r="AR67" s="8" t="s">
        <v>63</v>
      </c>
      <c r="AS67" s="8" t="s">
        <v>268</v>
      </c>
      <c r="AT67" s="8" t="s">
        <v>87</v>
      </c>
      <c r="AU67" s="8" t="s">
        <v>70</v>
      </c>
      <c r="AV67" s="8" t="s">
        <v>71</v>
      </c>
      <c r="AW67" s="8" t="s">
        <v>63</v>
      </c>
      <c r="AX67" s="8" t="s">
        <v>72</v>
      </c>
      <c r="AY67" s="8" t="s">
        <v>63</v>
      </c>
      <c r="AZ67" s="8" t="s">
        <v>63</v>
      </c>
      <c r="BA67" s="8" t="s">
        <v>72</v>
      </c>
      <c r="BB67" s="8" t="s">
        <v>73</v>
      </c>
      <c r="BC67" s="8" t="s">
        <v>73</v>
      </c>
      <c r="BE67" s="8" t="s">
        <v>73</v>
      </c>
      <c r="BG67" t="s">
        <v>105</v>
      </c>
      <c r="BH67" t="s">
        <v>226</v>
      </c>
      <c r="BI67" t="e">
        <f t="shared" si="1"/>
        <v>#VALUE!</v>
      </c>
    </row>
    <row r="68" spans="1:61" ht="13.2" x14ac:dyDescent="0.25">
      <c r="A68" s="4">
        <v>45569.508050347227</v>
      </c>
      <c r="B68" s="5" t="s">
        <v>269</v>
      </c>
      <c r="C68" s="6" t="s">
        <v>270</v>
      </c>
      <c r="D68" s="5">
        <v>100</v>
      </c>
      <c r="E68" s="5">
        <v>0.54</v>
      </c>
      <c r="F68" s="5" t="s">
        <v>60</v>
      </c>
      <c r="G68" s="5" t="s">
        <v>76</v>
      </c>
      <c r="H68" s="5" t="s">
        <v>100</v>
      </c>
      <c r="I68" s="5" t="s">
        <v>63</v>
      </c>
      <c r="J68" s="5" t="s">
        <v>64</v>
      </c>
      <c r="K68" s="5" t="s">
        <v>64</v>
      </c>
      <c r="L68" s="5" t="s">
        <v>64</v>
      </c>
      <c r="M68" s="5" t="s">
        <v>84</v>
      </c>
      <c r="N68" s="5" t="s">
        <v>64</v>
      </c>
      <c r="O68" s="5" t="s">
        <v>64</v>
      </c>
      <c r="P68" s="5" t="s">
        <v>84</v>
      </c>
      <c r="Q68" s="5" t="s">
        <v>84</v>
      </c>
      <c r="R68" s="5" t="s">
        <v>64</v>
      </c>
      <c r="S68" s="5" t="s">
        <v>64</v>
      </c>
      <c r="T68" s="5" t="s">
        <v>64</v>
      </c>
      <c r="U68" s="5" t="s">
        <v>84</v>
      </c>
      <c r="V68" s="5" t="s">
        <v>64</v>
      </c>
      <c r="W68" s="5" t="s">
        <v>64</v>
      </c>
      <c r="X68" s="5" t="s">
        <v>64</v>
      </c>
      <c r="Y68" s="5" t="s">
        <v>64</v>
      </c>
      <c r="Z68" s="5" t="s">
        <v>65</v>
      </c>
      <c r="AA68" s="5" t="s">
        <v>65</v>
      </c>
      <c r="AB68" s="5" t="s">
        <v>65</v>
      </c>
      <c r="AC68" s="5" t="s">
        <v>65</v>
      </c>
      <c r="AD68" s="5" t="s">
        <v>65</v>
      </c>
      <c r="AE68" s="5" t="s">
        <v>65</v>
      </c>
      <c r="AF68" s="5" t="s">
        <v>66</v>
      </c>
      <c r="AG68" s="5" t="s">
        <v>65</v>
      </c>
      <c r="AH68" s="5" t="s">
        <v>65</v>
      </c>
      <c r="AI68" s="5" t="s">
        <v>101</v>
      </c>
      <c r="AJ68" s="5" t="s">
        <v>65</v>
      </c>
      <c r="AK68" s="5" t="s">
        <v>65</v>
      </c>
      <c r="AL68" s="5" t="s">
        <v>65</v>
      </c>
      <c r="AM68" s="5" t="s">
        <v>65</v>
      </c>
      <c r="AN68" s="5" t="s">
        <v>66</v>
      </c>
      <c r="AO68" s="5" t="s">
        <v>65</v>
      </c>
      <c r="AP68" s="5" t="s">
        <v>67</v>
      </c>
      <c r="AQ68" s="5" t="s">
        <v>67</v>
      </c>
      <c r="AR68" s="5" t="s">
        <v>86</v>
      </c>
      <c r="AS68" s="5" t="s">
        <v>68</v>
      </c>
      <c r="AT68" s="5" t="s">
        <v>69</v>
      </c>
      <c r="AU68" s="5" t="s">
        <v>93</v>
      </c>
      <c r="AV68" s="5" t="s">
        <v>71</v>
      </c>
      <c r="AW68" s="5" t="s">
        <v>73</v>
      </c>
      <c r="AX68" s="5" t="s">
        <v>73</v>
      </c>
      <c r="AY68" s="5" t="s">
        <v>63</v>
      </c>
      <c r="AZ68" s="5" t="s">
        <v>63</v>
      </c>
      <c r="BA68" s="5" t="s">
        <v>72</v>
      </c>
      <c r="BB68" s="5" t="s">
        <v>73</v>
      </c>
      <c r="BC68" s="5" t="s">
        <v>73</v>
      </c>
      <c r="BE68" s="5" t="s">
        <v>63</v>
      </c>
      <c r="BF68" s="16" t="s">
        <v>271</v>
      </c>
      <c r="BG68" t="s">
        <v>105</v>
      </c>
      <c r="BH68" t="s">
        <v>1118</v>
      </c>
      <c r="BI68" t="e">
        <f t="shared" si="1"/>
        <v>#VALUE!</v>
      </c>
    </row>
    <row r="69" spans="1:61" ht="13.2" x14ac:dyDescent="0.25">
      <c r="A69" s="7">
        <v>45569.510554050925</v>
      </c>
      <c r="B69" s="8" t="s">
        <v>272</v>
      </c>
      <c r="C69" s="9" t="s">
        <v>273</v>
      </c>
      <c r="D69" s="8">
        <v>21.43</v>
      </c>
      <c r="E69" s="8">
        <v>0</v>
      </c>
      <c r="F69" s="8" t="s">
        <v>60</v>
      </c>
      <c r="G69" s="8" t="s">
        <v>76</v>
      </c>
      <c r="H69" s="8" t="s">
        <v>100</v>
      </c>
      <c r="I69" s="8" t="s">
        <v>63</v>
      </c>
      <c r="J69" s="8" t="s">
        <v>64</v>
      </c>
      <c r="K69" s="8" t="s">
        <v>64</v>
      </c>
      <c r="L69" s="8" t="s">
        <v>64</v>
      </c>
      <c r="M69" s="8" t="s">
        <v>84</v>
      </c>
      <c r="N69" s="8" t="s">
        <v>84</v>
      </c>
      <c r="O69" s="8" t="s">
        <v>78</v>
      </c>
      <c r="P69" s="8" t="s">
        <v>84</v>
      </c>
      <c r="Q69" s="8" t="s">
        <v>64</v>
      </c>
      <c r="R69" s="8" t="s">
        <v>64</v>
      </c>
      <c r="S69" s="8" t="s">
        <v>64</v>
      </c>
      <c r="T69" s="8" t="s">
        <v>64</v>
      </c>
      <c r="U69" s="8" t="s">
        <v>84</v>
      </c>
      <c r="V69" s="8" t="s">
        <v>84</v>
      </c>
      <c r="W69" s="8" t="s">
        <v>64</v>
      </c>
      <c r="X69" s="8" t="s">
        <v>64</v>
      </c>
      <c r="Y69" s="8" t="s">
        <v>64</v>
      </c>
      <c r="Z69" s="8" t="s">
        <v>65</v>
      </c>
      <c r="AA69" s="8" t="s">
        <v>65</v>
      </c>
      <c r="AB69" s="8" t="s">
        <v>65</v>
      </c>
      <c r="AC69" s="8" t="s">
        <v>66</v>
      </c>
      <c r="AD69" s="8" t="s">
        <v>79</v>
      </c>
      <c r="AE69" s="8" t="s">
        <v>65</v>
      </c>
      <c r="AF69" s="8" t="s">
        <v>66</v>
      </c>
      <c r="AG69" s="8" t="s">
        <v>66</v>
      </c>
      <c r="AH69" s="8" t="s">
        <v>65</v>
      </c>
      <c r="AI69" s="8" t="s">
        <v>66</v>
      </c>
      <c r="AJ69" s="8" t="s">
        <v>65</v>
      </c>
      <c r="AK69" s="8" t="s">
        <v>65</v>
      </c>
      <c r="AL69" s="8" t="s">
        <v>65</v>
      </c>
      <c r="AM69" s="8" t="s">
        <v>66</v>
      </c>
      <c r="AN69" s="8" t="s">
        <v>79</v>
      </c>
      <c r="AO69" s="8" t="s">
        <v>66</v>
      </c>
      <c r="AP69" s="8" t="s">
        <v>67</v>
      </c>
      <c r="AQ69" s="8" t="s">
        <v>67</v>
      </c>
      <c r="AR69" s="8" t="s">
        <v>63</v>
      </c>
      <c r="AS69" s="8" t="s">
        <v>274</v>
      </c>
      <c r="AT69" s="8" t="s">
        <v>69</v>
      </c>
      <c r="AU69" s="8" t="s">
        <v>70</v>
      </c>
      <c r="AV69" s="8" t="s">
        <v>67</v>
      </c>
      <c r="AW69" s="8" t="s">
        <v>72</v>
      </c>
      <c r="AX69" s="8" t="s">
        <v>63</v>
      </c>
      <c r="AY69" s="8" t="s">
        <v>63</v>
      </c>
      <c r="AZ69" s="8" t="s">
        <v>73</v>
      </c>
      <c r="BA69" s="8" t="s">
        <v>63</v>
      </c>
      <c r="BB69" s="8" t="s">
        <v>63</v>
      </c>
      <c r="BC69" s="8" t="s">
        <v>73</v>
      </c>
      <c r="BE69" s="8" t="s">
        <v>73</v>
      </c>
      <c r="BG69" t="s">
        <v>105</v>
      </c>
      <c r="BH69" t="s">
        <v>1118</v>
      </c>
      <c r="BI69" t="e">
        <f t="shared" si="1"/>
        <v>#VALUE!</v>
      </c>
    </row>
    <row r="70" spans="1:61" ht="13.2" x14ac:dyDescent="0.25">
      <c r="A70" s="4">
        <v>45569.51123877315</v>
      </c>
      <c r="B70" s="5" t="s">
        <v>275</v>
      </c>
      <c r="C70" s="6" t="s">
        <v>276</v>
      </c>
      <c r="D70" s="5">
        <v>100</v>
      </c>
      <c r="E70" s="5">
        <v>0.33</v>
      </c>
      <c r="F70" s="5" t="s">
        <v>60</v>
      </c>
      <c r="G70" s="5" t="s">
        <v>76</v>
      </c>
      <c r="H70" s="5" t="s">
        <v>77</v>
      </c>
      <c r="I70" s="5" t="s">
        <v>63</v>
      </c>
      <c r="J70" s="5" t="s">
        <v>64</v>
      </c>
      <c r="K70" s="5" t="s">
        <v>64</v>
      </c>
      <c r="L70" s="5" t="s">
        <v>64</v>
      </c>
      <c r="M70" s="5" t="s">
        <v>84</v>
      </c>
      <c r="N70" s="5" t="s">
        <v>84</v>
      </c>
      <c r="O70" s="5" t="s">
        <v>64</v>
      </c>
      <c r="P70" s="5" t="s">
        <v>64</v>
      </c>
      <c r="Q70" s="5" t="s">
        <v>64</v>
      </c>
      <c r="R70" s="5" t="s">
        <v>64</v>
      </c>
      <c r="S70" s="5" t="s">
        <v>64</v>
      </c>
      <c r="T70" s="5" t="s">
        <v>84</v>
      </c>
      <c r="U70" s="5" t="s">
        <v>78</v>
      </c>
      <c r="V70" s="5" t="s">
        <v>84</v>
      </c>
      <c r="W70" s="5" t="s">
        <v>78</v>
      </c>
      <c r="X70" s="5" t="s">
        <v>78</v>
      </c>
      <c r="Y70" s="5" t="s">
        <v>84</v>
      </c>
      <c r="Z70" s="5" t="s">
        <v>79</v>
      </c>
      <c r="AA70" s="5" t="s">
        <v>66</v>
      </c>
      <c r="AB70" s="5" t="s">
        <v>66</v>
      </c>
      <c r="AC70" s="5" t="s">
        <v>79</v>
      </c>
      <c r="AD70" s="5" t="s">
        <v>66</v>
      </c>
      <c r="AE70" s="5" t="s">
        <v>65</v>
      </c>
      <c r="AF70" s="5" t="s">
        <v>65</v>
      </c>
      <c r="AG70" s="5" t="s">
        <v>65</v>
      </c>
      <c r="AH70" s="5" t="s">
        <v>65</v>
      </c>
      <c r="AI70" s="5" t="s">
        <v>66</v>
      </c>
      <c r="AJ70" s="5" t="s">
        <v>79</v>
      </c>
      <c r="AK70" s="5" t="s">
        <v>66</v>
      </c>
      <c r="AL70" s="5" t="s">
        <v>66</v>
      </c>
      <c r="AM70" s="5" t="s">
        <v>66</v>
      </c>
      <c r="AN70" s="5" t="s">
        <v>66</v>
      </c>
      <c r="AO70" s="5" t="s">
        <v>66</v>
      </c>
      <c r="AP70" s="5" t="s">
        <v>85</v>
      </c>
      <c r="AQ70" s="5" t="s">
        <v>277</v>
      </c>
      <c r="AR70" s="5" t="s">
        <v>73</v>
      </c>
      <c r="AS70" s="5" t="s">
        <v>278</v>
      </c>
      <c r="AT70" s="5" t="s">
        <v>169</v>
      </c>
      <c r="AU70" s="5" t="s">
        <v>67</v>
      </c>
      <c r="AV70" s="5" t="s">
        <v>132</v>
      </c>
      <c r="AW70" s="5" t="s">
        <v>72</v>
      </c>
      <c r="AX70" s="5" t="s">
        <v>73</v>
      </c>
      <c r="AY70" s="5" t="s">
        <v>63</v>
      </c>
      <c r="AZ70" s="5" t="s">
        <v>72</v>
      </c>
      <c r="BA70" s="5" t="s">
        <v>72</v>
      </c>
      <c r="BB70" s="5" t="s">
        <v>63</v>
      </c>
      <c r="BC70" s="5" t="s">
        <v>73</v>
      </c>
      <c r="BD70" s="5" t="s">
        <v>279</v>
      </c>
      <c r="BE70" s="5" t="s">
        <v>73</v>
      </c>
      <c r="BF70" s="16" t="s">
        <v>271</v>
      </c>
      <c r="BG70" t="s">
        <v>105</v>
      </c>
      <c r="BH70" t="s">
        <v>1118</v>
      </c>
      <c r="BI70" t="e">
        <f t="shared" si="1"/>
        <v>#VALUE!</v>
      </c>
    </row>
    <row r="71" spans="1:61" ht="13.2" x14ac:dyDescent="0.25">
      <c r="A71" s="7">
        <v>45569.511598668978</v>
      </c>
      <c r="B71" s="8" t="s">
        <v>280</v>
      </c>
      <c r="C71" s="9" t="s">
        <v>281</v>
      </c>
      <c r="D71" s="8">
        <v>100</v>
      </c>
      <c r="E71" s="8">
        <v>1.37</v>
      </c>
      <c r="F71" s="8" t="s">
        <v>60</v>
      </c>
      <c r="G71" s="8" t="s">
        <v>76</v>
      </c>
      <c r="H71" s="8" t="s">
        <v>100</v>
      </c>
      <c r="I71" s="8" t="s">
        <v>63</v>
      </c>
      <c r="J71" s="8" t="s">
        <v>145</v>
      </c>
      <c r="K71" s="8" t="s">
        <v>78</v>
      </c>
      <c r="L71" s="8" t="s">
        <v>64</v>
      </c>
      <c r="M71" s="8" t="s">
        <v>84</v>
      </c>
      <c r="N71" s="8" t="s">
        <v>64</v>
      </c>
      <c r="O71" s="8" t="s">
        <v>64</v>
      </c>
      <c r="P71" s="8" t="s">
        <v>84</v>
      </c>
      <c r="Q71" s="8" t="s">
        <v>64</v>
      </c>
      <c r="R71" s="8" t="s">
        <v>84</v>
      </c>
      <c r="S71" s="8" t="s">
        <v>64</v>
      </c>
      <c r="T71" s="8" t="s">
        <v>78</v>
      </c>
      <c r="U71" s="8" t="s">
        <v>64</v>
      </c>
      <c r="V71" s="8" t="s">
        <v>64</v>
      </c>
      <c r="W71" s="8" t="s">
        <v>64</v>
      </c>
      <c r="X71" s="8" t="s">
        <v>64</v>
      </c>
      <c r="Y71" s="8" t="s">
        <v>64</v>
      </c>
      <c r="Z71" s="8" t="s">
        <v>65</v>
      </c>
      <c r="AA71" s="8" t="s">
        <v>66</v>
      </c>
      <c r="AB71" s="8" t="s">
        <v>66</v>
      </c>
      <c r="AC71" s="8" t="s">
        <v>65</v>
      </c>
      <c r="AD71" s="8" t="s">
        <v>66</v>
      </c>
      <c r="AE71" s="8" t="s">
        <v>66</v>
      </c>
      <c r="AF71" s="8" t="s">
        <v>79</v>
      </c>
      <c r="AG71" s="8" t="s">
        <v>65</v>
      </c>
      <c r="AH71" s="8" t="s">
        <v>65</v>
      </c>
      <c r="AI71" s="8" t="s">
        <v>79</v>
      </c>
      <c r="AJ71" s="8" t="s">
        <v>65</v>
      </c>
      <c r="AK71" s="8" t="s">
        <v>65</v>
      </c>
      <c r="AL71" s="8" t="s">
        <v>65</v>
      </c>
      <c r="AM71" s="8" t="s">
        <v>66</v>
      </c>
      <c r="AN71" s="8" t="s">
        <v>66</v>
      </c>
      <c r="AO71" s="8" t="s">
        <v>66</v>
      </c>
      <c r="AP71" s="8" t="s">
        <v>85</v>
      </c>
      <c r="AQ71" s="8" t="s">
        <v>85</v>
      </c>
      <c r="AR71" s="8" t="s">
        <v>86</v>
      </c>
      <c r="AS71" s="8" t="s">
        <v>81</v>
      </c>
      <c r="AT71" s="8" t="s">
        <v>87</v>
      </c>
      <c r="AU71" s="8" t="s">
        <v>93</v>
      </c>
      <c r="AV71" s="8" t="s">
        <v>71</v>
      </c>
      <c r="AW71" s="8" t="s">
        <v>73</v>
      </c>
      <c r="AX71" s="8" t="s">
        <v>73</v>
      </c>
      <c r="AY71" s="8" t="s">
        <v>63</v>
      </c>
      <c r="AZ71" s="8" t="s">
        <v>63</v>
      </c>
      <c r="BA71" s="8" t="s">
        <v>72</v>
      </c>
      <c r="BB71" s="8" t="s">
        <v>73</v>
      </c>
      <c r="BC71" s="8" t="s">
        <v>73</v>
      </c>
      <c r="BE71" s="8" t="s">
        <v>73</v>
      </c>
      <c r="BG71" t="s">
        <v>105</v>
      </c>
      <c r="BH71" t="s">
        <v>1118</v>
      </c>
      <c r="BI71" t="e">
        <f t="shared" si="1"/>
        <v>#VALUE!</v>
      </c>
    </row>
    <row r="72" spans="1:61" ht="13.2" x14ac:dyDescent="0.25">
      <c r="A72" s="4">
        <v>45569.512150393522</v>
      </c>
      <c r="B72" s="5" t="s">
        <v>282</v>
      </c>
      <c r="C72" s="6" t="s">
        <v>283</v>
      </c>
      <c r="D72" s="5">
        <v>17.86</v>
      </c>
      <c r="E72" s="5">
        <v>0</v>
      </c>
      <c r="F72" s="5" t="s">
        <v>60</v>
      </c>
      <c r="G72" s="5" t="s">
        <v>76</v>
      </c>
      <c r="H72" s="5" t="s">
        <v>125</v>
      </c>
      <c r="I72" s="5" t="s">
        <v>63</v>
      </c>
      <c r="J72" s="5" t="s">
        <v>64</v>
      </c>
      <c r="K72" s="5" t="s">
        <v>64</v>
      </c>
      <c r="L72" s="5" t="s">
        <v>64</v>
      </c>
      <c r="M72" s="5" t="s">
        <v>78</v>
      </c>
      <c r="N72" s="5" t="s">
        <v>64</v>
      </c>
      <c r="O72" s="5" t="s">
        <v>84</v>
      </c>
      <c r="P72" s="5" t="s">
        <v>84</v>
      </c>
      <c r="Q72" s="5" t="s">
        <v>64</v>
      </c>
      <c r="R72" s="5" t="s">
        <v>64</v>
      </c>
      <c r="S72" s="5" t="s">
        <v>78</v>
      </c>
      <c r="T72" s="5" t="s">
        <v>64</v>
      </c>
      <c r="U72" s="5" t="s">
        <v>64</v>
      </c>
      <c r="V72" s="5" t="s">
        <v>64</v>
      </c>
      <c r="W72" s="5" t="s">
        <v>64</v>
      </c>
      <c r="X72" s="5" t="s">
        <v>64</v>
      </c>
      <c r="Y72" s="5" t="s">
        <v>64</v>
      </c>
      <c r="Z72" s="5" t="s">
        <v>65</v>
      </c>
      <c r="AA72" s="5" t="s">
        <v>65</v>
      </c>
      <c r="AB72" s="5" t="s">
        <v>65</v>
      </c>
      <c r="AC72" s="5" t="s">
        <v>65</v>
      </c>
      <c r="AD72" s="5" t="s">
        <v>65</v>
      </c>
      <c r="AE72" s="5" t="s">
        <v>65</v>
      </c>
      <c r="AF72" s="5" t="s">
        <v>65</v>
      </c>
      <c r="AG72" s="5" t="s">
        <v>65</v>
      </c>
      <c r="AH72" s="5" t="s">
        <v>65</v>
      </c>
      <c r="AI72" s="5" t="s">
        <v>101</v>
      </c>
      <c r="AJ72" s="5" t="s">
        <v>65</v>
      </c>
      <c r="AK72" s="5" t="s">
        <v>66</v>
      </c>
      <c r="AL72" s="5" t="s">
        <v>65</v>
      </c>
      <c r="AM72" s="5" t="s">
        <v>65</v>
      </c>
      <c r="AN72" s="5" t="s">
        <v>66</v>
      </c>
      <c r="AO72" s="5" t="s">
        <v>66</v>
      </c>
      <c r="AP72" s="5" t="s">
        <v>85</v>
      </c>
      <c r="AQ72" s="5" t="s">
        <v>85</v>
      </c>
      <c r="AR72" s="5" t="s">
        <v>86</v>
      </c>
      <c r="AS72" s="5" t="s">
        <v>68</v>
      </c>
      <c r="AT72" s="5" t="s">
        <v>69</v>
      </c>
      <c r="AU72" s="5" t="s">
        <v>93</v>
      </c>
      <c r="AV72" s="5" t="s">
        <v>71</v>
      </c>
      <c r="AW72" s="5" t="s">
        <v>72</v>
      </c>
      <c r="AX72" s="5" t="s">
        <v>72</v>
      </c>
      <c r="AY72" s="5" t="s">
        <v>72</v>
      </c>
      <c r="AZ72" s="5" t="s">
        <v>72</v>
      </c>
      <c r="BA72" s="5" t="s">
        <v>72</v>
      </c>
      <c r="BB72" s="5" t="s">
        <v>73</v>
      </c>
      <c r="BC72" s="5" t="s">
        <v>73</v>
      </c>
      <c r="BE72" s="5" t="s">
        <v>73</v>
      </c>
      <c r="BG72" t="s">
        <v>105</v>
      </c>
      <c r="BH72" t="s">
        <v>1118</v>
      </c>
      <c r="BI72" t="e">
        <f t="shared" si="1"/>
        <v>#VALUE!</v>
      </c>
    </row>
    <row r="73" spans="1:61" ht="13.2" x14ac:dyDescent="0.25">
      <c r="A73" s="7">
        <v>45569.514198738427</v>
      </c>
      <c r="B73" s="8" t="s">
        <v>284</v>
      </c>
      <c r="C73" s="9" t="s">
        <v>285</v>
      </c>
      <c r="D73" s="8">
        <v>100</v>
      </c>
      <c r="E73" s="8">
        <v>0</v>
      </c>
      <c r="F73" s="8" t="s">
        <v>60</v>
      </c>
      <c r="G73" s="8" t="s">
        <v>76</v>
      </c>
      <c r="H73" s="8" t="s">
        <v>62</v>
      </c>
      <c r="I73" s="8" t="s">
        <v>63</v>
      </c>
      <c r="J73" s="8" t="s">
        <v>64</v>
      </c>
      <c r="K73" s="8" t="s">
        <v>84</v>
      </c>
      <c r="L73" s="8" t="s">
        <v>64</v>
      </c>
      <c r="M73" s="8" t="s">
        <v>84</v>
      </c>
      <c r="N73" s="8" t="s">
        <v>64</v>
      </c>
      <c r="O73" s="8" t="s">
        <v>78</v>
      </c>
      <c r="P73" s="8" t="s">
        <v>84</v>
      </c>
      <c r="Q73" s="8" t="s">
        <v>64</v>
      </c>
      <c r="R73" s="8" t="s">
        <v>64</v>
      </c>
      <c r="S73" s="8" t="s">
        <v>64</v>
      </c>
      <c r="T73" s="8" t="s">
        <v>64</v>
      </c>
      <c r="U73" s="8" t="s">
        <v>64</v>
      </c>
      <c r="V73" s="8" t="s">
        <v>64</v>
      </c>
      <c r="W73" s="8" t="s">
        <v>64</v>
      </c>
      <c r="X73" s="8" t="s">
        <v>64</v>
      </c>
      <c r="Y73" s="8" t="s">
        <v>64</v>
      </c>
      <c r="Z73" s="8" t="s">
        <v>65</v>
      </c>
      <c r="AA73" s="8" t="s">
        <v>65</v>
      </c>
      <c r="AB73" s="8" t="s">
        <v>65</v>
      </c>
      <c r="AC73" s="8" t="s">
        <v>65</v>
      </c>
      <c r="AD73" s="8" t="s">
        <v>65</v>
      </c>
      <c r="AE73" s="8" t="s">
        <v>65</v>
      </c>
      <c r="AF73" s="8" t="s">
        <v>65</v>
      </c>
      <c r="AG73" s="8" t="s">
        <v>65</v>
      </c>
      <c r="AH73" s="8" t="s">
        <v>65</v>
      </c>
      <c r="AI73" s="8" t="s">
        <v>101</v>
      </c>
      <c r="AJ73" s="8" t="s">
        <v>65</v>
      </c>
      <c r="AK73" s="8" t="s">
        <v>65</v>
      </c>
      <c r="AL73" s="8" t="s">
        <v>65</v>
      </c>
      <c r="AM73" s="8" t="s">
        <v>65</v>
      </c>
      <c r="AN73" s="8" t="s">
        <v>66</v>
      </c>
      <c r="AO73" s="8" t="s">
        <v>66</v>
      </c>
      <c r="AP73" s="8" t="s">
        <v>67</v>
      </c>
      <c r="AQ73" s="8" t="s">
        <v>67</v>
      </c>
      <c r="AR73" s="8" t="s">
        <v>86</v>
      </c>
      <c r="AS73" s="8" t="s">
        <v>68</v>
      </c>
      <c r="AT73" s="8" t="s">
        <v>69</v>
      </c>
      <c r="AU73" s="8" t="s">
        <v>85</v>
      </c>
      <c r="AV73" s="8" t="s">
        <v>71</v>
      </c>
      <c r="AW73" s="8" t="s">
        <v>73</v>
      </c>
      <c r="AX73" s="8" t="s">
        <v>73</v>
      </c>
      <c r="AY73" s="8" t="s">
        <v>73</v>
      </c>
      <c r="AZ73" s="8" t="s">
        <v>72</v>
      </c>
      <c r="BA73" s="8" t="s">
        <v>73</v>
      </c>
      <c r="BB73" s="8" t="s">
        <v>72</v>
      </c>
      <c r="BC73" s="8" t="s">
        <v>73</v>
      </c>
      <c r="BE73" s="8" t="s">
        <v>73</v>
      </c>
      <c r="BG73" t="s">
        <v>105</v>
      </c>
      <c r="BH73" t="s">
        <v>1118</v>
      </c>
      <c r="BI73" t="e">
        <f t="shared" si="1"/>
        <v>#VALUE!</v>
      </c>
    </row>
    <row r="74" spans="1:61" ht="13.2" x14ac:dyDescent="0.25">
      <c r="A74" s="4">
        <v>45569.51578332176</v>
      </c>
      <c r="B74" s="5" t="s">
        <v>286</v>
      </c>
      <c r="C74" s="6" t="s">
        <v>287</v>
      </c>
      <c r="D74" s="5">
        <v>100</v>
      </c>
      <c r="E74" s="5">
        <v>0.7</v>
      </c>
      <c r="F74" s="5" t="s">
        <v>60</v>
      </c>
      <c r="G74" s="5" t="s">
        <v>76</v>
      </c>
      <c r="H74" s="5" t="s">
        <v>62</v>
      </c>
      <c r="I74" s="5" t="s">
        <v>63</v>
      </c>
      <c r="J74" s="5" t="s">
        <v>145</v>
      </c>
      <c r="K74" s="5" t="s">
        <v>78</v>
      </c>
      <c r="L74" s="5" t="s">
        <v>64</v>
      </c>
      <c r="M74" s="5" t="s">
        <v>84</v>
      </c>
      <c r="N74" s="5" t="s">
        <v>64</v>
      </c>
      <c r="O74" s="5" t="s">
        <v>64</v>
      </c>
      <c r="P74" s="5" t="s">
        <v>64</v>
      </c>
      <c r="Q74" s="5" t="s">
        <v>64</v>
      </c>
      <c r="R74" s="5" t="s">
        <v>64</v>
      </c>
      <c r="S74" s="5" t="s">
        <v>64</v>
      </c>
      <c r="T74" s="5" t="s">
        <v>64</v>
      </c>
      <c r="U74" s="5" t="s">
        <v>64</v>
      </c>
      <c r="V74" s="5" t="s">
        <v>64</v>
      </c>
      <c r="W74" s="5" t="s">
        <v>64</v>
      </c>
      <c r="X74" s="5" t="s">
        <v>64</v>
      </c>
      <c r="Y74" s="5" t="s">
        <v>64</v>
      </c>
      <c r="Z74" s="5" t="s">
        <v>66</v>
      </c>
      <c r="AA74" s="5" t="s">
        <v>65</v>
      </c>
      <c r="AB74" s="5" t="s">
        <v>65</v>
      </c>
      <c r="AC74" s="5" t="s">
        <v>65</v>
      </c>
      <c r="AD74" s="5" t="s">
        <v>65</v>
      </c>
      <c r="AE74" s="5" t="s">
        <v>65</v>
      </c>
      <c r="AF74" s="5" t="s">
        <v>65</v>
      </c>
      <c r="AG74" s="5" t="s">
        <v>65</v>
      </c>
      <c r="AH74" s="5" t="s">
        <v>65</v>
      </c>
      <c r="AI74" s="5" t="s">
        <v>65</v>
      </c>
      <c r="AJ74" s="5" t="s">
        <v>65</v>
      </c>
      <c r="AK74" s="5" t="s">
        <v>65</v>
      </c>
      <c r="AL74" s="5" t="s">
        <v>65</v>
      </c>
      <c r="AM74" s="5" t="s">
        <v>65</v>
      </c>
      <c r="AN74" s="5" t="s">
        <v>65</v>
      </c>
      <c r="AO74" s="5" t="s">
        <v>65</v>
      </c>
      <c r="AP74" s="5" t="s">
        <v>67</v>
      </c>
      <c r="AQ74" s="5" t="s">
        <v>67</v>
      </c>
      <c r="AR74" s="5" t="s">
        <v>63</v>
      </c>
      <c r="AS74" s="5" t="s">
        <v>288</v>
      </c>
      <c r="AT74" s="5" t="s">
        <v>169</v>
      </c>
      <c r="AU74" s="5" t="s">
        <v>70</v>
      </c>
      <c r="AV74" s="5" t="s">
        <v>71</v>
      </c>
      <c r="AW74" s="5" t="s">
        <v>72</v>
      </c>
      <c r="AX74" s="5" t="s">
        <v>63</v>
      </c>
      <c r="AY74" s="5" t="s">
        <v>72</v>
      </c>
      <c r="AZ74" s="5" t="s">
        <v>72</v>
      </c>
      <c r="BA74" s="5" t="s">
        <v>72</v>
      </c>
      <c r="BB74" s="5" t="s">
        <v>72</v>
      </c>
      <c r="BC74" s="5" t="s">
        <v>73</v>
      </c>
      <c r="BE74" s="5" t="s">
        <v>73</v>
      </c>
      <c r="BG74" t="s">
        <v>105</v>
      </c>
      <c r="BH74" t="s">
        <v>1118</v>
      </c>
      <c r="BI74" t="e">
        <f t="shared" si="1"/>
        <v>#VALUE!</v>
      </c>
    </row>
    <row r="75" spans="1:61" ht="13.2" x14ac:dyDescent="0.25">
      <c r="A75" s="7">
        <v>45569.518551620371</v>
      </c>
      <c r="B75" s="8" t="s">
        <v>289</v>
      </c>
      <c r="C75" s="9" t="s">
        <v>290</v>
      </c>
      <c r="D75" s="8">
        <v>100</v>
      </c>
      <c r="E75" s="8">
        <v>0.33</v>
      </c>
      <c r="F75" s="8" t="s">
        <v>60</v>
      </c>
      <c r="G75" s="8" t="s">
        <v>291</v>
      </c>
      <c r="H75" s="8" t="s">
        <v>100</v>
      </c>
      <c r="I75" s="8" t="s">
        <v>63</v>
      </c>
      <c r="J75" s="8" t="s">
        <v>64</v>
      </c>
      <c r="K75" s="8" t="s">
        <v>84</v>
      </c>
      <c r="L75" s="8" t="s">
        <v>64</v>
      </c>
      <c r="M75" s="8" t="s">
        <v>84</v>
      </c>
      <c r="N75" s="8" t="s">
        <v>64</v>
      </c>
      <c r="O75" s="8" t="s">
        <v>64</v>
      </c>
      <c r="P75" s="8" t="s">
        <v>84</v>
      </c>
      <c r="Q75" s="8" t="s">
        <v>64</v>
      </c>
      <c r="R75" s="8" t="s">
        <v>64</v>
      </c>
      <c r="S75" s="8" t="s">
        <v>64</v>
      </c>
      <c r="T75" s="8" t="s">
        <v>64</v>
      </c>
      <c r="U75" s="8" t="s">
        <v>84</v>
      </c>
      <c r="V75" s="8" t="s">
        <v>64</v>
      </c>
      <c r="W75" s="8" t="s">
        <v>84</v>
      </c>
      <c r="X75" s="8" t="s">
        <v>84</v>
      </c>
      <c r="Y75" s="8" t="s">
        <v>64</v>
      </c>
      <c r="Z75" s="8" t="s">
        <v>66</v>
      </c>
      <c r="AA75" s="8" t="s">
        <v>66</v>
      </c>
      <c r="AB75" s="8" t="s">
        <v>66</v>
      </c>
      <c r="AC75" s="8" t="s">
        <v>66</v>
      </c>
      <c r="AD75" s="8" t="s">
        <v>66</v>
      </c>
      <c r="AE75" s="8" t="s">
        <v>66</v>
      </c>
      <c r="AF75" s="8" t="s">
        <v>66</v>
      </c>
      <c r="AG75" s="8" t="s">
        <v>66</v>
      </c>
      <c r="AH75" s="8" t="s">
        <v>66</v>
      </c>
      <c r="AI75" s="8" t="s">
        <v>79</v>
      </c>
      <c r="AJ75" s="8" t="s">
        <v>66</v>
      </c>
      <c r="AK75" s="8" t="s">
        <v>66</v>
      </c>
      <c r="AL75" s="8" t="s">
        <v>66</v>
      </c>
      <c r="AM75" s="8" t="s">
        <v>66</v>
      </c>
      <c r="AN75" s="8" t="s">
        <v>66</v>
      </c>
      <c r="AO75" s="8" t="s">
        <v>66</v>
      </c>
      <c r="AP75" s="8" t="s">
        <v>85</v>
      </c>
      <c r="AQ75" s="8" t="s">
        <v>67</v>
      </c>
      <c r="AR75" s="8" t="s">
        <v>73</v>
      </c>
      <c r="AS75" s="8" t="s">
        <v>292</v>
      </c>
      <c r="AT75" s="8" t="s">
        <v>87</v>
      </c>
      <c r="AU75" s="8" t="s">
        <v>93</v>
      </c>
      <c r="AV75" s="8" t="s">
        <v>132</v>
      </c>
      <c r="AW75" s="8" t="s">
        <v>73</v>
      </c>
      <c r="AX75" s="8" t="s">
        <v>73</v>
      </c>
      <c r="AY75" s="8" t="s">
        <v>72</v>
      </c>
      <c r="AZ75" s="8" t="s">
        <v>72</v>
      </c>
      <c r="BA75" s="8" t="s">
        <v>73</v>
      </c>
      <c r="BB75" s="8" t="s">
        <v>73</v>
      </c>
      <c r="BC75" s="8" t="s">
        <v>73</v>
      </c>
      <c r="BE75" s="8" t="s">
        <v>73</v>
      </c>
      <c r="BG75" t="s">
        <v>105</v>
      </c>
      <c r="BH75" t="s">
        <v>1118</v>
      </c>
      <c r="BI75" t="e">
        <f t="shared" si="1"/>
        <v>#VALUE!</v>
      </c>
    </row>
    <row r="76" spans="1:61" ht="13.2" x14ac:dyDescent="0.25">
      <c r="A76" s="4">
        <v>45569.519079340273</v>
      </c>
      <c r="B76" s="5" t="s">
        <v>293</v>
      </c>
      <c r="C76" s="6" t="s">
        <v>294</v>
      </c>
      <c r="D76" s="5">
        <v>100</v>
      </c>
      <c r="E76" s="5">
        <v>0.7</v>
      </c>
      <c r="F76" s="5" t="s">
        <v>60</v>
      </c>
      <c r="G76" s="5" t="s">
        <v>76</v>
      </c>
      <c r="H76" s="5" t="s">
        <v>100</v>
      </c>
      <c r="I76" s="5" t="s">
        <v>63</v>
      </c>
      <c r="J76" s="5" t="s">
        <v>64</v>
      </c>
      <c r="K76" s="5" t="s">
        <v>64</v>
      </c>
      <c r="L76" s="5" t="s">
        <v>64</v>
      </c>
      <c r="M76" s="5" t="s">
        <v>84</v>
      </c>
      <c r="N76" s="5" t="s">
        <v>64</v>
      </c>
      <c r="O76" s="5" t="s">
        <v>64</v>
      </c>
      <c r="P76" s="5" t="s">
        <v>64</v>
      </c>
      <c r="Q76" s="5" t="s">
        <v>64</v>
      </c>
      <c r="R76" s="5" t="s">
        <v>64</v>
      </c>
      <c r="S76" s="5" t="s">
        <v>64</v>
      </c>
      <c r="T76" s="5" t="s">
        <v>84</v>
      </c>
      <c r="U76" s="5" t="s">
        <v>84</v>
      </c>
      <c r="V76" s="5" t="s">
        <v>84</v>
      </c>
      <c r="W76" s="5" t="s">
        <v>84</v>
      </c>
      <c r="X76" s="5" t="s">
        <v>64</v>
      </c>
      <c r="Y76" s="5" t="s">
        <v>64</v>
      </c>
      <c r="Z76" s="5" t="s">
        <v>66</v>
      </c>
      <c r="AA76" s="5" t="s">
        <v>65</v>
      </c>
      <c r="AB76" s="5" t="s">
        <v>65</v>
      </c>
      <c r="AC76" s="5" t="s">
        <v>66</v>
      </c>
      <c r="AD76" s="5" t="s">
        <v>66</v>
      </c>
      <c r="AE76" s="5" t="s">
        <v>66</v>
      </c>
      <c r="AF76" s="5" t="s">
        <v>66</v>
      </c>
      <c r="AG76" s="5" t="s">
        <v>79</v>
      </c>
      <c r="AH76" s="5" t="s">
        <v>66</v>
      </c>
      <c r="AI76" s="5" t="s">
        <v>66</v>
      </c>
      <c r="AJ76" s="5" t="s">
        <v>66</v>
      </c>
      <c r="AK76" s="5" t="s">
        <v>66</v>
      </c>
      <c r="AL76" s="5" t="s">
        <v>66</v>
      </c>
      <c r="AM76" s="5" t="s">
        <v>65</v>
      </c>
      <c r="AN76" s="5" t="s">
        <v>65</v>
      </c>
      <c r="AO76" s="5" t="s">
        <v>65</v>
      </c>
      <c r="AP76" s="5" t="s">
        <v>67</v>
      </c>
      <c r="AQ76" s="5" t="s">
        <v>80</v>
      </c>
      <c r="AR76" s="5" t="s">
        <v>86</v>
      </c>
      <c r="AS76" s="5" t="s">
        <v>81</v>
      </c>
      <c r="AT76" s="5" t="s">
        <v>87</v>
      </c>
      <c r="AU76" s="5" t="s">
        <v>93</v>
      </c>
      <c r="AV76" s="5" t="s">
        <v>71</v>
      </c>
      <c r="AW76" s="5" t="s">
        <v>73</v>
      </c>
      <c r="AX76" s="5" t="s">
        <v>73</v>
      </c>
      <c r="AY76" s="5" t="s">
        <v>72</v>
      </c>
      <c r="AZ76" s="5" t="s">
        <v>73</v>
      </c>
      <c r="BA76" s="5" t="s">
        <v>73</v>
      </c>
      <c r="BB76" s="5" t="s">
        <v>72</v>
      </c>
      <c r="BC76" s="5" t="s">
        <v>73</v>
      </c>
      <c r="BD76" s="5" t="s">
        <v>295</v>
      </c>
      <c r="BE76" s="5" t="s">
        <v>73</v>
      </c>
      <c r="BG76" t="s">
        <v>105</v>
      </c>
      <c r="BH76" t="s">
        <v>1118</v>
      </c>
      <c r="BI76" t="e">
        <f t="shared" si="1"/>
        <v>#VALUE!</v>
      </c>
    </row>
    <row r="77" spans="1:61" ht="13.2" x14ac:dyDescent="0.25">
      <c r="A77" s="7">
        <v>45569.519544236115</v>
      </c>
      <c r="B77" s="8" t="s">
        <v>296</v>
      </c>
      <c r="C77" s="9" t="s">
        <v>297</v>
      </c>
      <c r="D77" s="8">
        <v>28.57</v>
      </c>
      <c r="E77" s="8">
        <v>0.79</v>
      </c>
      <c r="F77" s="8" t="s">
        <v>60</v>
      </c>
      <c r="G77" s="8" t="s">
        <v>76</v>
      </c>
      <c r="H77" s="8" t="s">
        <v>186</v>
      </c>
      <c r="I77" s="8" t="s">
        <v>63</v>
      </c>
      <c r="J77" s="8" t="s">
        <v>64</v>
      </c>
      <c r="K77" s="8" t="s">
        <v>64</v>
      </c>
      <c r="L77" s="8" t="s">
        <v>64</v>
      </c>
      <c r="M77" s="8" t="s">
        <v>84</v>
      </c>
      <c r="N77" s="8" t="s">
        <v>64</v>
      </c>
      <c r="O77" s="8" t="s">
        <v>64</v>
      </c>
      <c r="P77" s="8" t="s">
        <v>64</v>
      </c>
      <c r="Q77" s="8" t="s">
        <v>64</v>
      </c>
      <c r="R77" s="8" t="s">
        <v>64</v>
      </c>
      <c r="S77" s="8" t="s">
        <v>64</v>
      </c>
      <c r="T77" s="8" t="s">
        <v>64</v>
      </c>
      <c r="U77" s="8" t="s">
        <v>84</v>
      </c>
      <c r="V77" s="8" t="s">
        <v>64</v>
      </c>
      <c r="W77" s="8" t="s">
        <v>64</v>
      </c>
      <c r="X77" s="8" t="s">
        <v>64</v>
      </c>
      <c r="Y77" s="8" t="s">
        <v>64</v>
      </c>
      <c r="Z77" s="8" t="s">
        <v>65</v>
      </c>
      <c r="AA77" s="8" t="s">
        <v>65</v>
      </c>
      <c r="AB77" s="8" t="s">
        <v>65</v>
      </c>
      <c r="AC77" s="8" t="s">
        <v>65</v>
      </c>
      <c r="AD77" s="8" t="s">
        <v>65</v>
      </c>
      <c r="AE77" s="8" t="s">
        <v>65</v>
      </c>
      <c r="AF77" s="8" t="s">
        <v>65</v>
      </c>
      <c r="AG77" s="8" t="s">
        <v>65</v>
      </c>
      <c r="AH77" s="8" t="s">
        <v>65</v>
      </c>
      <c r="AI77" s="8" t="s">
        <v>101</v>
      </c>
      <c r="AJ77" s="8" t="s">
        <v>65</v>
      </c>
      <c r="AK77" s="8" t="s">
        <v>65</v>
      </c>
      <c r="AL77" s="8" t="s">
        <v>65</v>
      </c>
      <c r="AM77" s="8" t="s">
        <v>65</v>
      </c>
      <c r="AN77" s="8" t="s">
        <v>65</v>
      </c>
      <c r="AO77" s="8" t="s">
        <v>65</v>
      </c>
      <c r="AP77" s="8" t="s">
        <v>85</v>
      </c>
      <c r="AQ77" s="8" t="s">
        <v>85</v>
      </c>
      <c r="AR77" s="8" t="s">
        <v>63</v>
      </c>
      <c r="AS77" s="8" t="s">
        <v>298</v>
      </c>
      <c r="AT77" s="8" t="s">
        <v>87</v>
      </c>
      <c r="AU77" s="8" t="s">
        <v>93</v>
      </c>
      <c r="AV77" s="8" t="s">
        <v>71</v>
      </c>
      <c r="AW77" s="8" t="s">
        <v>73</v>
      </c>
      <c r="AX77" s="8" t="s">
        <v>73</v>
      </c>
      <c r="AY77" s="8" t="s">
        <v>73</v>
      </c>
      <c r="AZ77" s="8" t="s">
        <v>73</v>
      </c>
      <c r="BA77" s="8" t="s">
        <v>73</v>
      </c>
      <c r="BB77" s="8" t="s">
        <v>73</v>
      </c>
      <c r="BC77" s="8" t="s">
        <v>73</v>
      </c>
      <c r="BD77" s="8">
        <v>0</v>
      </c>
      <c r="BE77" s="8" t="s">
        <v>73</v>
      </c>
      <c r="BG77" t="s">
        <v>105</v>
      </c>
      <c r="BH77" t="s">
        <v>1118</v>
      </c>
      <c r="BI77" t="e">
        <f t="shared" si="1"/>
        <v>#VALUE!</v>
      </c>
    </row>
    <row r="78" spans="1:61" ht="13.2" x14ac:dyDescent="0.25">
      <c r="A78" s="4">
        <v>45569.519562581016</v>
      </c>
      <c r="B78" s="5" t="s">
        <v>299</v>
      </c>
      <c r="C78" s="6" t="s">
        <v>300</v>
      </c>
      <c r="D78" s="5">
        <v>100</v>
      </c>
      <c r="E78" s="5">
        <v>0.88</v>
      </c>
      <c r="F78" s="5" t="s">
        <v>114</v>
      </c>
      <c r="G78" s="5" t="s">
        <v>76</v>
      </c>
      <c r="H78" s="5" t="s">
        <v>108</v>
      </c>
      <c r="I78" s="5" t="s">
        <v>63</v>
      </c>
      <c r="J78" s="5" t="s">
        <v>64</v>
      </c>
      <c r="K78" s="5" t="s">
        <v>64</v>
      </c>
      <c r="L78" s="5" t="s">
        <v>64</v>
      </c>
      <c r="M78" s="5" t="s">
        <v>84</v>
      </c>
      <c r="N78" s="5" t="s">
        <v>84</v>
      </c>
      <c r="O78" s="5" t="s">
        <v>84</v>
      </c>
      <c r="P78" s="5" t="s">
        <v>64</v>
      </c>
      <c r="Q78" s="5" t="s">
        <v>64</v>
      </c>
      <c r="R78" s="5" t="s">
        <v>64</v>
      </c>
      <c r="S78" s="5" t="s">
        <v>64</v>
      </c>
      <c r="T78" s="5" t="s">
        <v>64</v>
      </c>
      <c r="U78" s="5" t="s">
        <v>64</v>
      </c>
      <c r="V78" s="5" t="s">
        <v>84</v>
      </c>
      <c r="W78" s="5" t="s">
        <v>84</v>
      </c>
      <c r="X78" s="5" t="s">
        <v>64</v>
      </c>
      <c r="Y78" s="5" t="s">
        <v>64</v>
      </c>
      <c r="Z78" s="5" t="s">
        <v>66</v>
      </c>
      <c r="AA78" s="5" t="s">
        <v>66</v>
      </c>
      <c r="AB78" s="5" t="s">
        <v>66</v>
      </c>
      <c r="AC78" s="5" t="s">
        <v>66</v>
      </c>
      <c r="AD78" s="5" t="s">
        <v>66</v>
      </c>
      <c r="AE78" s="5" t="s">
        <v>66</v>
      </c>
      <c r="AF78" s="5" t="s">
        <v>66</v>
      </c>
      <c r="AG78" s="5" t="s">
        <v>66</v>
      </c>
      <c r="AH78" s="5" t="s">
        <v>79</v>
      </c>
      <c r="AI78" s="5" t="s">
        <v>79</v>
      </c>
      <c r="AJ78" s="5" t="s">
        <v>65</v>
      </c>
      <c r="AK78" s="5" t="s">
        <v>66</v>
      </c>
      <c r="AL78" s="5" t="s">
        <v>66</v>
      </c>
      <c r="AM78" s="5" t="s">
        <v>66</v>
      </c>
      <c r="AN78" s="5" t="s">
        <v>66</v>
      </c>
      <c r="AO78" s="5" t="s">
        <v>66</v>
      </c>
      <c r="AP78" s="5" t="s">
        <v>67</v>
      </c>
      <c r="AQ78" s="5" t="s">
        <v>67</v>
      </c>
      <c r="AR78" s="5" t="s">
        <v>63</v>
      </c>
      <c r="AS78" s="5" t="s">
        <v>252</v>
      </c>
      <c r="AT78" s="5" t="s">
        <v>69</v>
      </c>
      <c r="AU78" s="5" t="s">
        <v>70</v>
      </c>
      <c r="AV78" s="5" t="s">
        <v>80</v>
      </c>
      <c r="AW78" s="5" t="s">
        <v>63</v>
      </c>
      <c r="AX78" s="5" t="s">
        <v>72</v>
      </c>
      <c r="AY78" s="5" t="s">
        <v>72</v>
      </c>
      <c r="AZ78" s="5" t="s">
        <v>72</v>
      </c>
      <c r="BA78" s="5" t="s">
        <v>63</v>
      </c>
      <c r="BB78" s="5" t="s">
        <v>72</v>
      </c>
      <c r="BC78" s="5" t="s">
        <v>73</v>
      </c>
      <c r="BE78" s="5" t="s">
        <v>73</v>
      </c>
      <c r="BG78" t="s">
        <v>105</v>
      </c>
      <c r="BH78" t="s">
        <v>1118</v>
      </c>
      <c r="BI78" t="e">
        <f t="shared" si="1"/>
        <v>#VALUE!</v>
      </c>
    </row>
    <row r="79" spans="1:61" ht="13.2" x14ac:dyDescent="0.25">
      <c r="A79" s="7">
        <v>45569.521714513889</v>
      </c>
      <c r="B79" s="8" t="s">
        <v>301</v>
      </c>
      <c r="C79" s="9" t="s">
        <v>302</v>
      </c>
      <c r="D79" s="8">
        <v>100</v>
      </c>
      <c r="E79" s="8">
        <v>0.5</v>
      </c>
      <c r="F79" s="8" t="s">
        <v>114</v>
      </c>
      <c r="G79" s="8" t="s">
        <v>76</v>
      </c>
      <c r="H79" s="8" t="s">
        <v>100</v>
      </c>
      <c r="I79" s="8" t="s">
        <v>63</v>
      </c>
      <c r="J79" s="8" t="s">
        <v>64</v>
      </c>
      <c r="K79" s="8" t="s">
        <v>64</v>
      </c>
      <c r="L79" s="8" t="s">
        <v>64</v>
      </c>
      <c r="M79" s="8" t="s">
        <v>64</v>
      </c>
      <c r="N79" s="8" t="s">
        <v>64</v>
      </c>
      <c r="O79" s="8" t="s">
        <v>64</v>
      </c>
      <c r="P79" s="8" t="s">
        <v>64</v>
      </c>
      <c r="Q79" s="8" t="s">
        <v>64</v>
      </c>
      <c r="R79" s="8" t="s">
        <v>64</v>
      </c>
      <c r="S79" s="8" t="s">
        <v>64</v>
      </c>
      <c r="T79" s="8" t="s">
        <v>64</v>
      </c>
      <c r="U79" s="8" t="s">
        <v>64</v>
      </c>
      <c r="V79" s="8" t="s">
        <v>64</v>
      </c>
      <c r="W79" s="8" t="s">
        <v>64</v>
      </c>
      <c r="X79" s="8" t="s">
        <v>64</v>
      </c>
      <c r="Y79" s="8" t="s">
        <v>64</v>
      </c>
      <c r="Z79" s="8" t="s">
        <v>66</v>
      </c>
      <c r="AA79" s="8" t="s">
        <v>66</v>
      </c>
      <c r="AB79" s="8" t="s">
        <v>66</v>
      </c>
      <c r="AC79" s="8" t="s">
        <v>66</v>
      </c>
      <c r="AD79" s="8" t="s">
        <v>66</v>
      </c>
      <c r="AE79" s="8" t="s">
        <v>66</v>
      </c>
      <c r="AF79" s="8" t="s">
        <v>66</v>
      </c>
      <c r="AG79" s="8" t="s">
        <v>66</v>
      </c>
      <c r="AH79" s="8" t="s">
        <v>66</v>
      </c>
      <c r="AI79" s="8" t="s">
        <v>66</v>
      </c>
      <c r="AJ79" s="8" t="s">
        <v>66</v>
      </c>
      <c r="AK79" s="8" t="s">
        <v>66</v>
      </c>
      <c r="AL79" s="8" t="s">
        <v>66</v>
      </c>
      <c r="AM79" s="8" t="s">
        <v>66</v>
      </c>
      <c r="AN79" s="8" t="s">
        <v>66</v>
      </c>
      <c r="AO79" s="8" t="s">
        <v>66</v>
      </c>
      <c r="AP79" s="8" t="s">
        <v>85</v>
      </c>
      <c r="AQ79" s="8" t="s">
        <v>85</v>
      </c>
      <c r="AR79" s="8" t="s">
        <v>63</v>
      </c>
      <c r="AS79" s="8" t="s">
        <v>68</v>
      </c>
      <c r="AT79" s="8" t="s">
        <v>87</v>
      </c>
      <c r="AU79" s="8" t="s">
        <v>70</v>
      </c>
      <c r="AV79" s="8" t="s">
        <v>71</v>
      </c>
      <c r="AW79" s="8" t="s">
        <v>63</v>
      </c>
      <c r="AX79" s="8" t="s">
        <v>63</v>
      </c>
      <c r="AY79" s="8" t="s">
        <v>63</v>
      </c>
      <c r="AZ79" s="8" t="s">
        <v>72</v>
      </c>
      <c r="BA79" s="8" t="s">
        <v>63</v>
      </c>
      <c r="BB79" s="8" t="s">
        <v>72</v>
      </c>
      <c r="BC79" s="8" t="s">
        <v>73</v>
      </c>
      <c r="BD79" s="8" t="s">
        <v>146</v>
      </c>
      <c r="BE79" s="8" t="s">
        <v>73</v>
      </c>
      <c r="BG79" t="s">
        <v>105</v>
      </c>
      <c r="BH79" t="s">
        <v>1118</v>
      </c>
      <c r="BI79" t="e">
        <f t="shared" si="1"/>
        <v>#VALUE!</v>
      </c>
    </row>
    <row r="80" spans="1:61" ht="13.2" x14ac:dyDescent="0.25">
      <c r="A80" s="4">
        <v>45569.522282291669</v>
      </c>
      <c r="B80" s="5" t="s">
        <v>303</v>
      </c>
      <c r="C80" s="6" t="s">
        <v>304</v>
      </c>
      <c r="D80" s="5">
        <v>100</v>
      </c>
      <c r="E80" s="5">
        <v>0.54</v>
      </c>
      <c r="F80" s="5" t="s">
        <v>114</v>
      </c>
      <c r="G80" s="5" t="s">
        <v>76</v>
      </c>
      <c r="H80" s="5" t="s">
        <v>100</v>
      </c>
      <c r="I80" s="5" t="s">
        <v>63</v>
      </c>
      <c r="J80" s="5" t="s">
        <v>64</v>
      </c>
      <c r="K80" s="5" t="s">
        <v>78</v>
      </c>
      <c r="L80" s="5" t="s">
        <v>64</v>
      </c>
      <c r="M80" s="5" t="s">
        <v>64</v>
      </c>
      <c r="N80" s="5" t="s">
        <v>64</v>
      </c>
      <c r="O80" s="5" t="s">
        <v>64</v>
      </c>
      <c r="P80" s="5" t="s">
        <v>78</v>
      </c>
      <c r="Q80" s="5" t="s">
        <v>78</v>
      </c>
      <c r="R80" s="5" t="s">
        <v>78</v>
      </c>
      <c r="S80" s="5" t="s">
        <v>64</v>
      </c>
      <c r="T80" s="5" t="s">
        <v>64</v>
      </c>
      <c r="U80" s="5" t="s">
        <v>64</v>
      </c>
      <c r="V80" s="5" t="s">
        <v>64</v>
      </c>
      <c r="W80" s="5" t="s">
        <v>78</v>
      </c>
      <c r="X80" s="5" t="s">
        <v>78</v>
      </c>
      <c r="Y80" s="5" t="s">
        <v>64</v>
      </c>
      <c r="Z80" s="5" t="s">
        <v>66</v>
      </c>
      <c r="AA80" s="5" t="s">
        <v>66</v>
      </c>
      <c r="AB80" s="5" t="s">
        <v>66</v>
      </c>
      <c r="AC80" s="5" t="s">
        <v>79</v>
      </c>
      <c r="AD80" s="5" t="s">
        <v>79</v>
      </c>
      <c r="AE80" s="5" t="s">
        <v>66</v>
      </c>
      <c r="AF80" s="5" t="s">
        <v>79</v>
      </c>
      <c r="AG80" s="5" t="s">
        <v>66</v>
      </c>
      <c r="AH80" s="5" t="s">
        <v>79</v>
      </c>
      <c r="AI80" s="5" t="s">
        <v>79</v>
      </c>
      <c r="AJ80" s="5" t="s">
        <v>66</v>
      </c>
      <c r="AK80" s="5" t="s">
        <v>66</v>
      </c>
      <c r="AL80" s="5" t="s">
        <v>66</v>
      </c>
      <c r="AM80" s="5" t="s">
        <v>66</v>
      </c>
      <c r="AN80" s="5" t="s">
        <v>79</v>
      </c>
      <c r="AO80" s="5" t="s">
        <v>79</v>
      </c>
      <c r="AP80" s="5" t="s">
        <v>85</v>
      </c>
      <c r="AQ80" s="5" t="s">
        <v>85</v>
      </c>
      <c r="AR80" s="5" t="s">
        <v>63</v>
      </c>
      <c r="AS80" s="5" t="s">
        <v>252</v>
      </c>
      <c r="AT80" s="5" t="s">
        <v>87</v>
      </c>
      <c r="AU80" s="5" t="s">
        <v>70</v>
      </c>
      <c r="AV80" s="5" t="s">
        <v>67</v>
      </c>
      <c r="AW80" s="5" t="s">
        <v>63</v>
      </c>
      <c r="AX80" s="5" t="s">
        <v>72</v>
      </c>
      <c r="AY80" s="5" t="s">
        <v>72</v>
      </c>
      <c r="AZ80" s="5" t="s">
        <v>72</v>
      </c>
      <c r="BA80" s="5" t="s">
        <v>72</v>
      </c>
      <c r="BB80" s="5" t="s">
        <v>72</v>
      </c>
      <c r="BC80" s="5" t="s">
        <v>73</v>
      </c>
      <c r="BE80" s="5" t="s">
        <v>73</v>
      </c>
      <c r="BG80" t="s">
        <v>105</v>
      </c>
      <c r="BH80" t="s">
        <v>1118</v>
      </c>
      <c r="BI80" t="e">
        <f t="shared" si="1"/>
        <v>#VALUE!</v>
      </c>
    </row>
    <row r="81" spans="1:64" ht="13.2" x14ac:dyDescent="0.25">
      <c r="A81" s="7">
        <v>45569.522587141204</v>
      </c>
      <c r="B81" s="8" t="s">
        <v>305</v>
      </c>
      <c r="C81" s="9" t="s">
        <v>306</v>
      </c>
      <c r="D81" s="8">
        <v>0</v>
      </c>
      <c r="E81" s="8">
        <v>0.5</v>
      </c>
      <c r="F81" s="8" t="s">
        <v>60</v>
      </c>
      <c r="G81" s="8" t="s">
        <v>76</v>
      </c>
      <c r="H81" s="8" t="s">
        <v>108</v>
      </c>
      <c r="I81" s="8" t="s">
        <v>63</v>
      </c>
      <c r="J81" s="8" t="s">
        <v>64</v>
      </c>
      <c r="K81" s="8" t="s">
        <v>64</v>
      </c>
      <c r="L81" s="8" t="s">
        <v>64</v>
      </c>
      <c r="M81" s="8" t="s">
        <v>64</v>
      </c>
      <c r="N81" s="8" t="s">
        <v>78</v>
      </c>
      <c r="O81" s="8" t="s">
        <v>78</v>
      </c>
      <c r="P81" s="8" t="s">
        <v>84</v>
      </c>
      <c r="Q81" s="8" t="s">
        <v>64</v>
      </c>
      <c r="R81" s="8" t="s">
        <v>64</v>
      </c>
      <c r="S81" s="8" t="s">
        <v>64</v>
      </c>
      <c r="T81" s="8" t="s">
        <v>64</v>
      </c>
      <c r="U81" s="8" t="s">
        <v>84</v>
      </c>
      <c r="V81" s="8" t="s">
        <v>64</v>
      </c>
      <c r="W81" s="8" t="s">
        <v>64</v>
      </c>
      <c r="X81" s="8" t="s">
        <v>64</v>
      </c>
      <c r="Y81" s="8" t="s">
        <v>64</v>
      </c>
      <c r="Z81" s="8" t="s">
        <v>65</v>
      </c>
      <c r="AA81" s="8" t="s">
        <v>65</v>
      </c>
      <c r="AB81" s="8" t="s">
        <v>65</v>
      </c>
      <c r="AC81" s="8" t="s">
        <v>65</v>
      </c>
      <c r="AD81" s="8" t="s">
        <v>65</v>
      </c>
      <c r="AE81" s="8" t="s">
        <v>65</v>
      </c>
      <c r="AF81" s="8" t="s">
        <v>65</v>
      </c>
      <c r="AG81" s="8" t="s">
        <v>65</v>
      </c>
      <c r="AH81" s="8" t="s">
        <v>66</v>
      </c>
      <c r="AI81" s="8" t="s">
        <v>101</v>
      </c>
      <c r="AJ81" s="8" t="s">
        <v>65</v>
      </c>
      <c r="AK81" s="8" t="s">
        <v>65</v>
      </c>
      <c r="AL81" s="8" t="s">
        <v>65</v>
      </c>
      <c r="AM81" s="8" t="s">
        <v>65</v>
      </c>
      <c r="AN81" s="8" t="s">
        <v>66</v>
      </c>
      <c r="AO81" s="8" t="s">
        <v>65</v>
      </c>
      <c r="AP81" s="8" t="s">
        <v>85</v>
      </c>
      <c r="AQ81" s="8" t="s">
        <v>85</v>
      </c>
      <c r="AR81" s="8" t="s">
        <v>86</v>
      </c>
      <c r="AS81" s="8" t="s">
        <v>68</v>
      </c>
      <c r="AT81" s="8" t="s">
        <v>87</v>
      </c>
      <c r="AU81" s="8" t="s">
        <v>67</v>
      </c>
      <c r="AV81" s="8" t="s">
        <v>132</v>
      </c>
      <c r="AW81" s="8" t="s">
        <v>73</v>
      </c>
      <c r="AX81" s="8" t="s">
        <v>73</v>
      </c>
      <c r="AY81" s="8" t="s">
        <v>73</v>
      </c>
      <c r="AZ81" s="8" t="s">
        <v>63</v>
      </c>
      <c r="BA81" s="8" t="s">
        <v>72</v>
      </c>
      <c r="BB81" s="8" t="s">
        <v>73</v>
      </c>
      <c r="BC81" s="8" t="s">
        <v>73</v>
      </c>
      <c r="BE81" s="8" t="s">
        <v>73</v>
      </c>
      <c r="BG81" t="s">
        <v>105</v>
      </c>
      <c r="BH81" t="s">
        <v>1118</v>
      </c>
      <c r="BI81" t="e">
        <f t="shared" si="1"/>
        <v>#VALUE!</v>
      </c>
    </row>
    <row r="82" spans="1:64" ht="13.2" x14ac:dyDescent="0.25">
      <c r="A82" s="4">
        <v>45569.523440613426</v>
      </c>
      <c r="B82" s="5" t="s">
        <v>307</v>
      </c>
      <c r="C82" s="6" t="s">
        <v>308</v>
      </c>
      <c r="D82" s="5">
        <v>100</v>
      </c>
      <c r="E82" s="5">
        <v>1</v>
      </c>
      <c r="F82" s="5" t="s">
        <v>114</v>
      </c>
      <c r="G82" s="5" t="s">
        <v>76</v>
      </c>
      <c r="H82" s="5" t="s">
        <v>108</v>
      </c>
      <c r="I82" s="5" t="s">
        <v>63</v>
      </c>
      <c r="J82" s="5" t="s">
        <v>64</v>
      </c>
      <c r="K82" s="5" t="s">
        <v>64</v>
      </c>
      <c r="L82" s="5" t="s">
        <v>64</v>
      </c>
      <c r="M82" s="5" t="s">
        <v>78</v>
      </c>
      <c r="N82" s="5" t="s">
        <v>64</v>
      </c>
      <c r="O82" s="5" t="s">
        <v>84</v>
      </c>
      <c r="P82" s="5" t="s">
        <v>64</v>
      </c>
      <c r="Q82" s="5" t="s">
        <v>64</v>
      </c>
      <c r="R82" s="5" t="s">
        <v>64</v>
      </c>
      <c r="S82" s="5" t="s">
        <v>64</v>
      </c>
      <c r="T82" s="5" t="s">
        <v>64</v>
      </c>
      <c r="U82" s="5" t="s">
        <v>64</v>
      </c>
      <c r="V82" s="5" t="s">
        <v>64</v>
      </c>
      <c r="W82" s="5" t="s">
        <v>64</v>
      </c>
      <c r="X82" s="5" t="s">
        <v>64</v>
      </c>
      <c r="Y82" s="5" t="s">
        <v>64</v>
      </c>
      <c r="Z82" s="5" t="s">
        <v>65</v>
      </c>
      <c r="AA82" s="5" t="s">
        <v>65</v>
      </c>
      <c r="AB82" s="5" t="s">
        <v>65</v>
      </c>
      <c r="AC82" s="5" t="s">
        <v>65</v>
      </c>
      <c r="AD82" s="5" t="s">
        <v>65</v>
      </c>
      <c r="AE82" s="5" t="s">
        <v>65</v>
      </c>
      <c r="AF82" s="5" t="s">
        <v>65</v>
      </c>
      <c r="AG82" s="5" t="s">
        <v>65</v>
      </c>
      <c r="AH82" s="5" t="s">
        <v>66</v>
      </c>
      <c r="AI82" s="5" t="s">
        <v>101</v>
      </c>
      <c r="AJ82" s="5" t="s">
        <v>66</v>
      </c>
      <c r="AK82" s="5" t="s">
        <v>66</v>
      </c>
      <c r="AL82" s="5" t="s">
        <v>65</v>
      </c>
      <c r="AM82" s="5" t="s">
        <v>65</v>
      </c>
      <c r="AN82" s="5" t="s">
        <v>65</v>
      </c>
      <c r="AO82" s="5" t="s">
        <v>65</v>
      </c>
      <c r="AP82" s="5" t="s">
        <v>67</v>
      </c>
      <c r="AQ82" s="5" t="s">
        <v>67</v>
      </c>
      <c r="AR82" s="5" t="s">
        <v>63</v>
      </c>
      <c r="AS82" s="5" t="s">
        <v>68</v>
      </c>
      <c r="AT82" s="5" t="s">
        <v>87</v>
      </c>
      <c r="AU82" s="5" t="s">
        <v>80</v>
      </c>
      <c r="AV82" s="5" t="s">
        <v>132</v>
      </c>
      <c r="AW82" s="5" t="s">
        <v>73</v>
      </c>
      <c r="AX82" s="5" t="s">
        <v>72</v>
      </c>
      <c r="AY82" s="5" t="s">
        <v>72</v>
      </c>
      <c r="AZ82" s="5" t="s">
        <v>72</v>
      </c>
      <c r="BA82" s="5" t="s">
        <v>73</v>
      </c>
      <c r="BB82" s="5" t="s">
        <v>73</v>
      </c>
      <c r="BC82" s="5" t="s">
        <v>73</v>
      </c>
      <c r="BE82" s="5" t="s">
        <v>73</v>
      </c>
      <c r="BG82" t="s">
        <v>105</v>
      </c>
      <c r="BH82" t="s">
        <v>1118</v>
      </c>
      <c r="BI82" t="e">
        <f t="shared" si="1"/>
        <v>#VALUE!</v>
      </c>
    </row>
    <row r="83" spans="1:64" ht="13.2" x14ac:dyDescent="0.25">
      <c r="A83" s="7">
        <v>45569.525176516203</v>
      </c>
      <c r="B83" s="8" t="s">
        <v>309</v>
      </c>
      <c r="C83" s="9" t="s">
        <v>310</v>
      </c>
      <c r="D83" s="8">
        <v>100</v>
      </c>
      <c r="E83" s="8">
        <v>0.33</v>
      </c>
      <c r="F83" s="8" t="s">
        <v>114</v>
      </c>
      <c r="G83" s="8" t="s">
        <v>76</v>
      </c>
      <c r="H83" s="8" t="s">
        <v>62</v>
      </c>
      <c r="I83" s="8" t="s">
        <v>63</v>
      </c>
      <c r="J83" s="8" t="s">
        <v>64</v>
      </c>
      <c r="K83" s="8" t="s">
        <v>78</v>
      </c>
      <c r="L83" s="8" t="s">
        <v>64</v>
      </c>
      <c r="M83" s="8" t="s">
        <v>78</v>
      </c>
      <c r="N83" s="8" t="s">
        <v>64</v>
      </c>
      <c r="O83" s="8" t="s">
        <v>64</v>
      </c>
      <c r="P83" s="8" t="s">
        <v>84</v>
      </c>
      <c r="Q83" s="8" t="s">
        <v>64</v>
      </c>
      <c r="R83" s="8" t="s">
        <v>64</v>
      </c>
      <c r="S83" s="8" t="s">
        <v>64</v>
      </c>
      <c r="T83" s="8" t="s">
        <v>64</v>
      </c>
      <c r="U83" s="8" t="s">
        <v>64</v>
      </c>
      <c r="V83" s="8" t="s">
        <v>64</v>
      </c>
      <c r="W83" s="8" t="s">
        <v>64</v>
      </c>
      <c r="X83" s="8" t="s">
        <v>64</v>
      </c>
      <c r="Y83" s="8" t="s">
        <v>64</v>
      </c>
      <c r="Z83" s="8" t="s">
        <v>65</v>
      </c>
      <c r="AA83" s="8" t="s">
        <v>65</v>
      </c>
      <c r="AB83" s="8" t="s">
        <v>65</v>
      </c>
      <c r="AC83" s="8" t="s">
        <v>65</v>
      </c>
      <c r="AD83" s="8" t="s">
        <v>65</v>
      </c>
      <c r="AE83" s="8" t="s">
        <v>65</v>
      </c>
      <c r="AF83" s="8" t="s">
        <v>65</v>
      </c>
      <c r="AG83" s="8" t="s">
        <v>65</v>
      </c>
      <c r="AH83" s="8" t="s">
        <v>65</v>
      </c>
      <c r="AI83" s="8" t="s">
        <v>101</v>
      </c>
      <c r="AJ83" s="8" t="s">
        <v>65</v>
      </c>
      <c r="AK83" s="8" t="s">
        <v>65</v>
      </c>
      <c r="AL83" s="8" t="s">
        <v>65</v>
      </c>
      <c r="AM83" s="8" t="s">
        <v>65</v>
      </c>
      <c r="AN83" s="8" t="s">
        <v>65</v>
      </c>
      <c r="AO83" s="8" t="s">
        <v>65</v>
      </c>
      <c r="AP83" s="8" t="s">
        <v>80</v>
      </c>
      <c r="AQ83" s="8" t="s">
        <v>80</v>
      </c>
      <c r="AR83" s="8" t="s">
        <v>73</v>
      </c>
      <c r="AS83" s="8" t="s">
        <v>68</v>
      </c>
      <c r="AT83" s="8" t="s">
        <v>69</v>
      </c>
      <c r="AU83" s="8" t="s">
        <v>70</v>
      </c>
      <c r="AV83" s="8" t="s">
        <v>71</v>
      </c>
      <c r="AW83" s="8" t="s">
        <v>72</v>
      </c>
      <c r="AX83" s="8" t="s">
        <v>72</v>
      </c>
      <c r="AY83" s="8" t="s">
        <v>73</v>
      </c>
      <c r="AZ83" s="8" t="s">
        <v>72</v>
      </c>
      <c r="BA83" s="8" t="s">
        <v>63</v>
      </c>
      <c r="BB83" s="8" t="s">
        <v>63</v>
      </c>
      <c r="BC83" s="8" t="s">
        <v>73</v>
      </c>
      <c r="BE83" s="8" t="s">
        <v>73</v>
      </c>
      <c r="BG83" t="s">
        <v>105</v>
      </c>
      <c r="BH83" t="s">
        <v>1118</v>
      </c>
      <c r="BI83" t="e">
        <f t="shared" si="1"/>
        <v>#VALUE!</v>
      </c>
    </row>
    <row r="84" spans="1:64" ht="13.2" x14ac:dyDescent="0.25">
      <c r="A84" s="4">
        <v>45569.52725506945</v>
      </c>
      <c r="B84" s="5" t="s">
        <v>311</v>
      </c>
      <c r="C84" s="6" t="s">
        <v>312</v>
      </c>
      <c r="D84" s="5">
        <v>100</v>
      </c>
      <c r="E84" s="5">
        <v>0.33</v>
      </c>
      <c r="F84" s="5" t="s">
        <v>60</v>
      </c>
      <c r="G84" s="5" t="s">
        <v>76</v>
      </c>
      <c r="H84" s="5" t="s">
        <v>62</v>
      </c>
      <c r="I84" s="5" t="s">
        <v>63</v>
      </c>
      <c r="J84" s="5" t="s">
        <v>145</v>
      </c>
      <c r="K84" s="5" t="s">
        <v>84</v>
      </c>
      <c r="L84" s="5" t="s">
        <v>145</v>
      </c>
      <c r="M84" s="5" t="s">
        <v>84</v>
      </c>
      <c r="N84" s="5" t="s">
        <v>84</v>
      </c>
      <c r="O84" s="5" t="s">
        <v>64</v>
      </c>
      <c r="P84" s="5" t="s">
        <v>84</v>
      </c>
      <c r="Q84" s="5" t="s">
        <v>64</v>
      </c>
      <c r="R84" s="5" t="s">
        <v>64</v>
      </c>
      <c r="S84" s="5" t="s">
        <v>64</v>
      </c>
      <c r="T84" s="5" t="s">
        <v>64</v>
      </c>
      <c r="U84" s="5" t="s">
        <v>64</v>
      </c>
      <c r="V84" s="5" t="s">
        <v>84</v>
      </c>
      <c r="W84" s="5" t="s">
        <v>64</v>
      </c>
      <c r="X84" s="5" t="s">
        <v>64</v>
      </c>
      <c r="Y84" s="5" t="s">
        <v>84</v>
      </c>
      <c r="Z84" s="5" t="s">
        <v>66</v>
      </c>
      <c r="AA84" s="5" t="s">
        <v>66</v>
      </c>
      <c r="AB84" s="5" t="s">
        <v>79</v>
      </c>
      <c r="AC84" s="5" t="s">
        <v>65</v>
      </c>
      <c r="AD84" s="5" t="s">
        <v>65</v>
      </c>
      <c r="AE84" s="5" t="s">
        <v>66</v>
      </c>
      <c r="AF84" s="5" t="s">
        <v>66</v>
      </c>
      <c r="AG84" s="5" t="s">
        <v>66</v>
      </c>
      <c r="AH84" s="5" t="s">
        <v>66</v>
      </c>
      <c r="AI84" s="5" t="s">
        <v>66</v>
      </c>
      <c r="AJ84" s="5" t="s">
        <v>66</v>
      </c>
      <c r="AK84" s="5" t="s">
        <v>66</v>
      </c>
      <c r="AL84" s="5" t="s">
        <v>79</v>
      </c>
      <c r="AM84" s="5" t="s">
        <v>66</v>
      </c>
      <c r="AN84" s="5" t="s">
        <v>66</v>
      </c>
      <c r="AO84" s="5" t="s">
        <v>66</v>
      </c>
      <c r="AP84" s="5" t="s">
        <v>67</v>
      </c>
      <c r="AQ84" s="5" t="s">
        <v>67</v>
      </c>
      <c r="AR84" s="5" t="s">
        <v>86</v>
      </c>
      <c r="AS84" s="5" t="s">
        <v>68</v>
      </c>
      <c r="AT84" s="5" t="s">
        <v>69</v>
      </c>
      <c r="AU84" s="5" t="s">
        <v>70</v>
      </c>
      <c r="AV84" s="5" t="s">
        <v>71</v>
      </c>
      <c r="AW84" s="5" t="s">
        <v>72</v>
      </c>
      <c r="AX84" s="5" t="s">
        <v>72</v>
      </c>
      <c r="AY84" s="5" t="s">
        <v>72</v>
      </c>
      <c r="AZ84" s="5" t="s">
        <v>72</v>
      </c>
      <c r="BA84" s="5" t="s">
        <v>72</v>
      </c>
      <c r="BB84" s="5" t="s">
        <v>72</v>
      </c>
      <c r="BC84" s="5" t="s">
        <v>73</v>
      </c>
      <c r="BE84" s="5" t="s">
        <v>73</v>
      </c>
      <c r="BG84" t="s">
        <v>105</v>
      </c>
      <c r="BH84" t="s">
        <v>1118</v>
      </c>
      <c r="BI84" t="e">
        <f t="shared" si="1"/>
        <v>#VALUE!</v>
      </c>
    </row>
    <row r="85" spans="1:64" ht="13.2" x14ac:dyDescent="0.25">
      <c r="A85" s="7">
        <v>45569.527449583329</v>
      </c>
      <c r="B85" s="8" t="s">
        <v>313</v>
      </c>
      <c r="C85" s="9" t="s">
        <v>314</v>
      </c>
      <c r="D85" s="8">
        <v>41.96</v>
      </c>
      <c r="E85" s="8">
        <v>0.83</v>
      </c>
      <c r="F85" s="8" t="s">
        <v>114</v>
      </c>
      <c r="G85" s="8" t="s">
        <v>76</v>
      </c>
      <c r="H85" s="8" t="s">
        <v>100</v>
      </c>
      <c r="I85" s="8" t="s">
        <v>63</v>
      </c>
      <c r="J85" s="8" t="s">
        <v>78</v>
      </c>
      <c r="K85" s="8" t="s">
        <v>64</v>
      </c>
      <c r="L85" s="8" t="s">
        <v>64</v>
      </c>
      <c r="M85" s="8" t="s">
        <v>84</v>
      </c>
      <c r="N85" s="8" t="s">
        <v>84</v>
      </c>
      <c r="O85" s="8" t="s">
        <v>64</v>
      </c>
      <c r="P85" s="8" t="s">
        <v>84</v>
      </c>
      <c r="Q85" s="8" t="s">
        <v>84</v>
      </c>
      <c r="R85" s="8" t="s">
        <v>84</v>
      </c>
      <c r="S85" s="8" t="s">
        <v>84</v>
      </c>
      <c r="T85" s="8" t="s">
        <v>64</v>
      </c>
      <c r="U85" s="8" t="s">
        <v>84</v>
      </c>
      <c r="V85" s="8" t="s">
        <v>84</v>
      </c>
      <c r="W85" s="8" t="s">
        <v>84</v>
      </c>
      <c r="X85" s="8" t="s">
        <v>84</v>
      </c>
      <c r="Y85" s="8" t="s">
        <v>64</v>
      </c>
      <c r="Z85" s="8" t="s">
        <v>66</v>
      </c>
      <c r="AA85" s="8" t="s">
        <v>66</v>
      </c>
      <c r="AB85" s="8" t="s">
        <v>66</v>
      </c>
      <c r="AC85" s="8" t="s">
        <v>66</v>
      </c>
      <c r="AD85" s="8" t="s">
        <v>66</v>
      </c>
      <c r="AE85" s="8" t="s">
        <v>66</v>
      </c>
      <c r="AF85" s="8" t="s">
        <v>79</v>
      </c>
      <c r="AG85" s="8" t="s">
        <v>66</v>
      </c>
      <c r="AH85" s="8" t="s">
        <v>66</v>
      </c>
      <c r="AI85" s="8" t="s">
        <v>79</v>
      </c>
      <c r="AJ85" s="8" t="s">
        <v>66</v>
      </c>
      <c r="AK85" s="8" t="s">
        <v>66</v>
      </c>
      <c r="AL85" s="8" t="s">
        <v>66</v>
      </c>
      <c r="AM85" s="8" t="s">
        <v>66</v>
      </c>
      <c r="AN85" s="8" t="s">
        <v>66</v>
      </c>
      <c r="AO85" s="8" t="s">
        <v>66</v>
      </c>
      <c r="AP85" s="8" t="s">
        <v>80</v>
      </c>
      <c r="AQ85" s="8" t="s">
        <v>80</v>
      </c>
      <c r="AR85" s="8" t="s">
        <v>86</v>
      </c>
      <c r="AS85" s="8" t="s">
        <v>315</v>
      </c>
      <c r="AT85" s="8" t="s">
        <v>87</v>
      </c>
      <c r="AU85" s="8" t="s">
        <v>70</v>
      </c>
      <c r="AV85" s="8" t="s">
        <v>71</v>
      </c>
      <c r="AW85" s="8" t="s">
        <v>63</v>
      </c>
      <c r="AX85" s="8" t="s">
        <v>63</v>
      </c>
      <c r="AY85" s="8" t="s">
        <v>63</v>
      </c>
      <c r="AZ85" s="8" t="s">
        <v>63</v>
      </c>
      <c r="BA85" s="8" t="s">
        <v>63</v>
      </c>
      <c r="BB85" s="8" t="s">
        <v>73</v>
      </c>
      <c r="BC85" s="8" t="s">
        <v>73</v>
      </c>
      <c r="BE85" s="8" t="s">
        <v>73</v>
      </c>
      <c r="BG85" t="s">
        <v>105</v>
      </c>
      <c r="BH85" t="s">
        <v>1118</v>
      </c>
      <c r="BI85" t="e">
        <f t="shared" si="1"/>
        <v>#VALUE!</v>
      </c>
    </row>
    <row r="86" spans="1:64" ht="13.2" x14ac:dyDescent="0.25">
      <c r="A86" s="4">
        <v>45569.528549374998</v>
      </c>
      <c r="B86" s="5" t="s">
        <v>316</v>
      </c>
      <c r="C86" s="6" t="s">
        <v>317</v>
      </c>
      <c r="D86" s="5">
        <v>100</v>
      </c>
      <c r="E86" s="5">
        <v>0.04</v>
      </c>
      <c r="F86" s="5" t="s">
        <v>60</v>
      </c>
      <c r="G86" s="5" t="s">
        <v>76</v>
      </c>
      <c r="H86" s="5" t="s">
        <v>62</v>
      </c>
      <c r="I86" s="5" t="s">
        <v>63</v>
      </c>
      <c r="J86" s="5" t="s">
        <v>64</v>
      </c>
      <c r="K86" s="5" t="s">
        <v>84</v>
      </c>
      <c r="L86" s="5" t="s">
        <v>64</v>
      </c>
      <c r="M86" s="5" t="s">
        <v>84</v>
      </c>
      <c r="N86" s="5" t="s">
        <v>64</v>
      </c>
      <c r="O86" s="5" t="s">
        <v>84</v>
      </c>
      <c r="P86" s="5" t="s">
        <v>64</v>
      </c>
      <c r="Q86" s="5" t="s">
        <v>64</v>
      </c>
      <c r="R86" s="5" t="s">
        <v>64</v>
      </c>
      <c r="S86" s="5" t="s">
        <v>64</v>
      </c>
      <c r="T86" s="5" t="s">
        <v>64</v>
      </c>
      <c r="U86" s="5" t="s">
        <v>64</v>
      </c>
      <c r="V86" s="5" t="s">
        <v>64</v>
      </c>
      <c r="W86" s="5" t="s">
        <v>64</v>
      </c>
      <c r="X86" s="5" t="s">
        <v>64</v>
      </c>
      <c r="Y86" s="5" t="s">
        <v>64</v>
      </c>
      <c r="Z86" s="5" t="s">
        <v>66</v>
      </c>
      <c r="AA86" s="5" t="s">
        <v>66</v>
      </c>
      <c r="AB86" s="5" t="s">
        <v>66</v>
      </c>
      <c r="AC86" s="5" t="s">
        <v>66</v>
      </c>
      <c r="AD86" s="5" t="s">
        <v>66</v>
      </c>
      <c r="AE86" s="5" t="s">
        <v>66</v>
      </c>
      <c r="AF86" s="5" t="s">
        <v>66</v>
      </c>
      <c r="AG86" s="5" t="s">
        <v>66</v>
      </c>
      <c r="AH86" s="5" t="s">
        <v>66</v>
      </c>
      <c r="AI86" s="5" t="s">
        <v>79</v>
      </c>
      <c r="AJ86" s="5" t="s">
        <v>65</v>
      </c>
      <c r="AK86" s="5" t="s">
        <v>66</v>
      </c>
      <c r="AL86" s="5" t="s">
        <v>66</v>
      </c>
      <c r="AM86" s="5" t="s">
        <v>66</v>
      </c>
      <c r="AN86" s="5" t="s">
        <v>66</v>
      </c>
      <c r="AO86" s="5" t="s">
        <v>66</v>
      </c>
      <c r="AP86" s="5" t="s">
        <v>67</v>
      </c>
      <c r="AQ86" s="5" t="s">
        <v>67</v>
      </c>
      <c r="AR86" s="5" t="s">
        <v>86</v>
      </c>
      <c r="AS86" s="5" t="s">
        <v>68</v>
      </c>
      <c r="AT86" s="5" t="s">
        <v>69</v>
      </c>
      <c r="AU86" s="5" t="s">
        <v>80</v>
      </c>
      <c r="AV86" s="5" t="s">
        <v>132</v>
      </c>
      <c r="AW86" s="5" t="s">
        <v>73</v>
      </c>
      <c r="AX86" s="5" t="s">
        <v>63</v>
      </c>
      <c r="AY86" s="5" t="s">
        <v>63</v>
      </c>
      <c r="AZ86" s="5" t="s">
        <v>63</v>
      </c>
      <c r="BA86" s="5" t="s">
        <v>73</v>
      </c>
      <c r="BB86" s="5" t="s">
        <v>73</v>
      </c>
      <c r="BC86" s="5" t="s">
        <v>73</v>
      </c>
      <c r="BE86" s="5" t="s">
        <v>73</v>
      </c>
      <c r="BG86" t="s">
        <v>105</v>
      </c>
      <c r="BH86" t="s">
        <v>1118</v>
      </c>
      <c r="BI86" t="e">
        <f t="shared" si="1"/>
        <v>#VALUE!</v>
      </c>
    </row>
    <row r="87" spans="1:64" ht="13.2" x14ac:dyDescent="0.25">
      <c r="A87" s="7">
        <v>45569.528627847219</v>
      </c>
      <c r="B87" s="8" t="s">
        <v>318</v>
      </c>
      <c r="C87" s="9" t="s">
        <v>319</v>
      </c>
      <c r="D87" s="8">
        <v>100</v>
      </c>
      <c r="E87" s="8">
        <v>0.57999999999999996</v>
      </c>
      <c r="F87" s="8" t="s">
        <v>60</v>
      </c>
      <c r="G87" s="8" t="s">
        <v>76</v>
      </c>
      <c r="H87" s="8" t="s">
        <v>100</v>
      </c>
      <c r="I87" s="8" t="s">
        <v>63</v>
      </c>
      <c r="J87" s="8" t="s">
        <v>64</v>
      </c>
      <c r="K87" s="8" t="s">
        <v>64</v>
      </c>
      <c r="L87" s="8" t="s">
        <v>78</v>
      </c>
      <c r="M87" s="8" t="s">
        <v>78</v>
      </c>
      <c r="N87" s="8" t="s">
        <v>64</v>
      </c>
      <c r="O87" s="8" t="s">
        <v>64</v>
      </c>
      <c r="P87" s="8" t="s">
        <v>84</v>
      </c>
      <c r="Q87" s="8" t="s">
        <v>64</v>
      </c>
      <c r="R87" s="8" t="s">
        <v>64</v>
      </c>
      <c r="S87" s="8" t="s">
        <v>64</v>
      </c>
      <c r="T87" s="8" t="s">
        <v>64</v>
      </c>
      <c r="U87" s="8" t="s">
        <v>64</v>
      </c>
      <c r="V87" s="8" t="s">
        <v>64</v>
      </c>
      <c r="W87" s="8" t="s">
        <v>64</v>
      </c>
      <c r="X87" s="8" t="s">
        <v>64</v>
      </c>
      <c r="Y87" s="8" t="s">
        <v>64</v>
      </c>
      <c r="Z87" s="8" t="s">
        <v>101</v>
      </c>
      <c r="AA87" s="8" t="s">
        <v>101</v>
      </c>
      <c r="AB87" s="8" t="s">
        <v>101</v>
      </c>
      <c r="AC87" s="8" t="s">
        <v>66</v>
      </c>
      <c r="AD87" s="8" t="s">
        <v>66</v>
      </c>
      <c r="AE87" s="8" t="s">
        <v>66</v>
      </c>
      <c r="AF87" s="8" t="s">
        <v>66</v>
      </c>
      <c r="AG87" s="8" t="s">
        <v>101</v>
      </c>
      <c r="AH87" s="8" t="s">
        <v>66</v>
      </c>
      <c r="AI87" s="8" t="s">
        <v>66</v>
      </c>
      <c r="AJ87" s="8" t="s">
        <v>65</v>
      </c>
      <c r="AK87" s="8" t="s">
        <v>65</v>
      </c>
      <c r="AL87" s="8" t="s">
        <v>65</v>
      </c>
      <c r="AM87" s="8" t="s">
        <v>66</v>
      </c>
      <c r="AN87" s="8" t="s">
        <v>66</v>
      </c>
      <c r="AO87" s="8" t="s">
        <v>66</v>
      </c>
      <c r="AP87" s="8" t="s">
        <v>67</v>
      </c>
      <c r="AQ87" s="8" t="s">
        <v>67</v>
      </c>
      <c r="AR87" s="8" t="s">
        <v>86</v>
      </c>
      <c r="AS87" s="8" t="s">
        <v>320</v>
      </c>
      <c r="AT87" s="8" t="s">
        <v>87</v>
      </c>
      <c r="AU87" s="8" t="s">
        <v>93</v>
      </c>
      <c r="AV87" s="8" t="s">
        <v>71</v>
      </c>
      <c r="AW87" s="8" t="s">
        <v>72</v>
      </c>
      <c r="AX87" s="8" t="s">
        <v>73</v>
      </c>
      <c r="AY87" s="8" t="s">
        <v>73</v>
      </c>
      <c r="AZ87" s="8" t="s">
        <v>63</v>
      </c>
      <c r="BA87" s="8" t="s">
        <v>72</v>
      </c>
      <c r="BB87" s="8" t="s">
        <v>72</v>
      </c>
      <c r="BC87" s="8" t="s">
        <v>73</v>
      </c>
      <c r="BE87" s="8" t="s">
        <v>73</v>
      </c>
      <c r="BG87" t="s">
        <v>105</v>
      </c>
      <c r="BH87" t="s">
        <v>1118</v>
      </c>
      <c r="BI87" t="e">
        <f t="shared" si="1"/>
        <v>#VALUE!</v>
      </c>
    </row>
    <row r="88" spans="1:64" ht="13.2" x14ac:dyDescent="0.25">
      <c r="A88" s="4">
        <v>45569.52970731481</v>
      </c>
      <c r="B88" s="5" t="s">
        <v>321</v>
      </c>
      <c r="C88" s="6" t="s">
        <v>322</v>
      </c>
      <c r="D88" s="5">
        <v>100</v>
      </c>
      <c r="E88" s="5">
        <v>0.17</v>
      </c>
      <c r="F88" s="5" t="s">
        <v>60</v>
      </c>
      <c r="G88" s="5" t="s">
        <v>76</v>
      </c>
      <c r="H88" s="5" t="s">
        <v>100</v>
      </c>
      <c r="I88" s="5" t="s">
        <v>63</v>
      </c>
      <c r="J88" s="5" t="s">
        <v>64</v>
      </c>
      <c r="K88" s="5" t="s">
        <v>64</v>
      </c>
      <c r="L88" s="5" t="s">
        <v>64</v>
      </c>
      <c r="M88" s="5" t="s">
        <v>84</v>
      </c>
      <c r="N88" s="5" t="s">
        <v>64</v>
      </c>
      <c r="O88" s="5" t="s">
        <v>78</v>
      </c>
      <c r="P88" s="5" t="s">
        <v>64</v>
      </c>
      <c r="Q88" s="5" t="s">
        <v>64</v>
      </c>
      <c r="R88" s="5" t="s">
        <v>78</v>
      </c>
      <c r="S88" s="5" t="s">
        <v>64</v>
      </c>
      <c r="T88" s="5" t="s">
        <v>64</v>
      </c>
      <c r="U88" s="5" t="s">
        <v>64</v>
      </c>
      <c r="V88" s="5" t="s">
        <v>78</v>
      </c>
      <c r="W88" s="5" t="s">
        <v>64</v>
      </c>
      <c r="X88" s="5" t="s">
        <v>64</v>
      </c>
      <c r="Y88" s="5" t="s">
        <v>64</v>
      </c>
      <c r="Z88" s="5" t="s">
        <v>101</v>
      </c>
      <c r="AA88" s="5" t="s">
        <v>101</v>
      </c>
      <c r="AB88" s="5" t="s">
        <v>101</v>
      </c>
      <c r="AC88" s="5" t="s">
        <v>101</v>
      </c>
      <c r="AD88" s="5" t="s">
        <v>101</v>
      </c>
      <c r="AE88" s="5" t="s">
        <v>101</v>
      </c>
      <c r="AF88" s="5" t="s">
        <v>101</v>
      </c>
      <c r="AG88" s="5" t="s">
        <v>101</v>
      </c>
      <c r="AH88" s="5" t="s">
        <v>79</v>
      </c>
      <c r="AI88" s="5" t="s">
        <v>101</v>
      </c>
      <c r="AJ88" s="5" t="s">
        <v>79</v>
      </c>
      <c r="AK88" s="5" t="s">
        <v>66</v>
      </c>
      <c r="AL88" s="5" t="s">
        <v>101</v>
      </c>
      <c r="AM88" s="5" t="s">
        <v>101</v>
      </c>
      <c r="AN88" s="5" t="s">
        <v>101</v>
      </c>
      <c r="AO88" s="5" t="s">
        <v>101</v>
      </c>
      <c r="AP88" s="5" t="s">
        <v>67</v>
      </c>
      <c r="AQ88" s="5" t="s">
        <v>80</v>
      </c>
      <c r="AR88" s="5" t="s">
        <v>73</v>
      </c>
      <c r="AS88" s="5" t="s">
        <v>68</v>
      </c>
      <c r="AT88" s="5" t="s">
        <v>87</v>
      </c>
      <c r="AU88" s="5" t="s">
        <v>70</v>
      </c>
      <c r="AV88" s="5" t="s">
        <v>80</v>
      </c>
      <c r="AW88" s="5" t="s">
        <v>63</v>
      </c>
      <c r="AX88" s="5" t="s">
        <v>72</v>
      </c>
      <c r="AY88" s="5" t="s">
        <v>63</v>
      </c>
      <c r="AZ88" s="5" t="s">
        <v>72</v>
      </c>
      <c r="BA88" s="5" t="s">
        <v>72</v>
      </c>
      <c r="BB88" s="5" t="s">
        <v>72</v>
      </c>
      <c r="BC88" s="5" t="s">
        <v>73</v>
      </c>
      <c r="BE88" s="5" t="s">
        <v>73</v>
      </c>
      <c r="BG88" t="s">
        <v>105</v>
      </c>
      <c r="BH88" t="s">
        <v>1118</v>
      </c>
      <c r="BI88" t="e">
        <f t="shared" si="1"/>
        <v>#VALUE!</v>
      </c>
    </row>
    <row r="89" spans="1:64" ht="13.2" x14ac:dyDescent="0.25">
      <c r="A89" s="7">
        <v>45569.532171516199</v>
      </c>
      <c r="B89" s="8" t="s">
        <v>323</v>
      </c>
      <c r="C89" s="9" t="s">
        <v>324</v>
      </c>
      <c r="D89" s="8">
        <v>28.57</v>
      </c>
      <c r="E89" s="8">
        <v>0.33</v>
      </c>
      <c r="F89" s="8" t="s">
        <v>114</v>
      </c>
      <c r="G89" s="8" t="s">
        <v>291</v>
      </c>
      <c r="H89" s="8" t="s">
        <v>108</v>
      </c>
      <c r="I89" s="8" t="s">
        <v>63</v>
      </c>
      <c r="J89" s="8" t="s">
        <v>78</v>
      </c>
      <c r="K89" s="8" t="s">
        <v>78</v>
      </c>
      <c r="L89" s="8" t="s">
        <v>78</v>
      </c>
      <c r="M89" s="8" t="s">
        <v>84</v>
      </c>
      <c r="N89" s="8" t="s">
        <v>64</v>
      </c>
      <c r="O89" s="8" t="s">
        <v>64</v>
      </c>
      <c r="P89" s="8" t="s">
        <v>84</v>
      </c>
      <c r="Q89" s="8" t="s">
        <v>64</v>
      </c>
      <c r="R89" s="8" t="s">
        <v>64</v>
      </c>
      <c r="S89" s="8" t="s">
        <v>64</v>
      </c>
      <c r="T89" s="8" t="s">
        <v>78</v>
      </c>
      <c r="U89" s="8" t="s">
        <v>64</v>
      </c>
      <c r="V89" s="8" t="s">
        <v>64</v>
      </c>
      <c r="W89" s="8" t="s">
        <v>64</v>
      </c>
      <c r="X89" s="8" t="s">
        <v>64</v>
      </c>
      <c r="Y89" s="8" t="s">
        <v>64</v>
      </c>
      <c r="Z89" s="8" t="s">
        <v>65</v>
      </c>
      <c r="AA89" s="8" t="s">
        <v>65</v>
      </c>
      <c r="AB89" s="8" t="s">
        <v>65</v>
      </c>
      <c r="AC89" s="8" t="s">
        <v>65</v>
      </c>
      <c r="AD89" s="8" t="s">
        <v>65</v>
      </c>
      <c r="AE89" s="8" t="s">
        <v>66</v>
      </c>
      <c r="AF89" s="8" t="s">
        <v>65</v>
      </c>
      <c r="AG89" s="8" t="s">
        <v>65</v>
      </c>
      <c r="AH89" s="8" t="s">
        <v>66</v>
      </c>
      <c r="AI89" s="8" t="s">
        <v>65</v>
      </c>
      <c r="AJ89" s="8" t="s">
        <v>65</v>
      </c>
      <c r="AK89" s="8" t="s">
        <v>66</v>
      </c>
      <c r="AL89" s="8" t="s">
        <v>65</v>
      </c>
      <c r="AM89" s="8" t="s">
        <v>65</v>
      </c>
      <c r="AN89" s="8" t="s">
        <v>66</v>
      </c>
      <c r="AO89" s="8" t="s">
        <v>66</v>
      </c>
      <c r="AP89" s="8" t="s">
        <v>67</v>
      </c>
      <c r="AQ89" s="8" t="s">
        <v>67</v>
      </c>
      <c r="AR89" s="8" t="s">
        <v>63</v>
      </c>
      <c r="AS89" s="8" t="s">
        <v>68</v>
      </c>
      <c r="AT89" s="8" t="s">
        <v>87</v>
      </c>
      <c r="AU89" s="8" t="s">
        <v>70</v>
      </c>
      <c r="AV89" s="8" t="s">
        <v>80</v>
      </c>
      <c r="AW89" s="8" t="s">
        <v>73</v>
      </c>
      <c r="AX89" s="8" t="s">
        <v>73</v>
      </c>
      <c r="AY89" s="8" t="s">
        <v>63</v>
      </c>
      <c r="AZ89" s="8" t="s">
        <v>73</v>
      </c>
      <c r="BA89" s="8" t="s">
        <v>63</v>
      </c>
      <c r="BB89" s="8" t="s">
        <v>73</v>
      </c>
      <c r="BC89" s="8" t="s">
        <v>73</v>
      </c>
      <c r="BE89" s="8" t="s">
        <v>73</v>
      </c>
      <c r="BG89" t="s">
        <v>105</v>
      </c>
      <c r="BH89" t="s">
        <v>1118</v>
      </c>
      <c r="BI89" t="e">
        <f t="shared" si="1"/>
        <v>#VALUE!</v>
      </c>
    </row>
    <row r="90" spans="1:64" ht="13.2" x14ac:dyDescent="0.25">
      <c r="A90" s="4">
        <v>45569.534228935183</v>
      </c>
      <c r="B90" s="5" t="s">
        <v>325</v>
      </c>
      <c r="C90" s="5" t="s">
        <v>326</v>
      </c>
      <c r="D90" s="5">
        <v>53.57</v>
      </c>
      <c r="E90" s="5">
        <v>0.33</v>
      </c>
      <c r="F90" s="5" t="s">
        <v>60</v>
      </c>
      <c r="G90" s="5" t="s">
        <v>327</v>
      </c>
      <c r="H90" s="5" t="s">
        <v>100</v>
      </c>
      <c r="I90" s="5" t="s">
        <v>63</v>
      </c>
      <c r="J90" s="5" t="s">
        <v>64</v>
      </c>
      <c r="K90" s="5" t="s">
        <v>64</v>
      </c>
      <c r="L90" s="5" t="s">
        <v>64</v>
      </c>
      <c r="M90" s="5" t="s">
        <v>84</v>
      </c>
      <c r="N90" s="5" t="s">
        <v>78</v>
      </c>
      <c r="O90" s="5" t="s">
        <v>64</v>
      </c>
      <c r="P90" s="5" t="s">
        <v>64</v>
      </c>
      <c r="Q90" s="5" t="s">
        <v>64</v>
      </c>
      <c r="R90" s="5" t="s">
        <v>64</v>
      </c>
      <c r="S90" s="5" t="s">
        <v>64</v>
      </c>
      <c r="T90" s="5" t="s">
        <v>64</v>
      </c>
      <c r="U90" s="5" t="s">
        <v>64</v>
      </c>
      <c r="V90" s="5" t="s">
        <v>64</v>
      </c>
      <c r="W90" s="5" t="s">
        <v>64</v>
      </c>
      <c r="X90" s="5" t="s">
        <v>64</v>
      </c>
      <c r="Y90" s="5" t="s">
        <v>64</v>
      </c>
      <c r="Z90" s="5" t="s">
        <v>66</v>
      </c>
      <c r="AA90" s="5" t="s">
        <v>65</v>
      </c>
      <c r="AB90" s="5" t="s">
        <v>66</v>
      </c>
      <c r="AC90" s="5" t="s">
        <v>66</v>
      </c>
      <c r="AD90" s="5" t="s">
        <v>66</v>
      </c>
      <c r="AE90" s="5" t="s">
        <v>66</v>
      </c>
      <c r="AF90" s="5" t="s">
        <v>66</v>
      </c>
      <c r="AG90" s="5" t="s">
        <v>65</v>
      </c>
      <c r="AH90" s="5" t="s">
        <v>66</v>
      </c>
      <c r="AI90" s="5" t="s">
        <v>79</v>
      </c>
      <c r="AJ90" s="5" t="s">
        <v>66</v>
      </c>
      <c r="AK90" s="5" t="s">
        <v>66</v>
      </c>
      <c r="AL90" s="5" t="s">
        <v>66</v>
      </c>
      <c r="AM90" s="5" t="s">
        <v>66</v>
      </c>
      <c r="AN90" s="5" t="s">
        <v>66</v>
      </c>
      <c r="AO90" s="5" t="s">
        <v>66</v>
      </c>
      <c r="AP90" s="5" t="s">
        <v>85</v>
      </c>
      <c r="AQ90" s="5" t="s">
        <v>151</v>
      </c>
      <c r="AR90" s="5" t="s">
        <v>63</v>
      </c>
      <c r="AS90" s="5" t="s">
        <v>120</v>
      </c>
      <c r="AT90" s="5" t="s">
        <v>87</v>
      </c>
      <c r="AU90" s="5" t="s">
        <v>70</v>
      </c>
      <c r="AV90" s="5" t="s">
        <v>80</v>
      </c>
      <c r="AW90" s="5" t="s">
        <v>72</v>
      </c>
      <c r="AX90" s="5" t="s">
        <v>72</v>
      </c>
      <c r="AY90" s="5" t="s">
        <v>72</v>
      </c>
      <c r="AZ90" s="5" t="s">
        <v>72</v>
      </c>
      <c r="BA90" s="5" t="s">
        <v>72</v>
      </c>
      <c r="BB90" s="5" t="s">
        <v>72</v>
      </c>
      <c r="BC90" s="5" t="s">
        <v>73</v>
      </c>
      <c r="BE90" s="5" t="s">
        <v>73</v>
      </c>
      <c r="BG90" t="s">
        <v>105</v>
      </c>
      <c r="BH90" t="s">
        <v>1118</v>
      </c>
      <c r="BI90" t="e">
        <f t="shared" si="1"/>
        <v>#VALUE!</v>
      </c>
    </row>
    <row r="91" spans="1:64" ht="13.2" x14ac:dyDescent="0.25">
      <c r="A91" s="17">
        <v>45572.364509907406</v>
      </c>
      <c r="B91" s="18" t="s">
        <v>328</v>
      </c>
      <c r="C91" s="19" t="s">
        <v>329</v>
      </c>
      <c r="D91" s="18">
        <v>28.57</v>
      </c>
      <c r="E91" s="18">
        <v>0.17</v>
      </c>
      <c r="F91" s="18" t="s">
        <v>114</v>
      </c>
      <c r="G91" s="18" t="s">
        <v>76</v>
      </c>
      <c r="H91" s="18" t="s">
        <v>330</v>
      </c>
      <c r="I91" s="18" t="s">
        <v>63</v>
      </c>
      <c r="J91" s="18" t="s">
        <v>64</v>
      </c>
      <c r="K91" s="18" t="s">
        <v>64</v>
      </c>
      <c r="L91" s="18" t="s">
        <v>64</v>
      </c>
      <c r="M91" s="18" t="s">
        <v>64</v>
      </c>
      <c r="N91" s="18" t="s">
        <v>84</v>
      </c>
      <c r="O91" s="18" t="s">
        <v>84</v>
      </c>
      <c r="P91" s="18" t="s">
        <v>64</v>
      </c>
      <c r="Q91" s="18" t="s">
        <v>84</v>
      </c>
      <c r="R91" s="18" t="s">
        <v>64</v>
      </c>
      <c r="S91" s="18" t="s">
        <v>64</v>
      </c>
      <c r="T91" s="18" t="s">
        <v>64</v>
      </c>
      <c r="U91" s="18" t="s">
        <v>84</v>
      </c>
      <c r="V91" s="18" t="s">
        <v>64</v>
      </c>
      <c r="W91" s="18" t="s">
        <v>84</v>
      </c>
      <c r="X91" s="18" t="s">
        <v>64</v>
      </c>
      <c r="Y91" s="18" t="s">
        <v>84</v>
      </c>
      <c r="Z91" s="18" t="s">
        <v>66</v>
      </c>
      <c r="AA91" s="18" t="s">
        <v>65</v>
      </c>
      <c r="AB91" s="18" t="s">
        <v>66</v>
      </c>
      <c r="AC91" s="18" t="s">
        <v>66</v>
      </c>
      <c r="AD91" s="18" t="s">
        <v>65</v>
      </c>
      <c r="AE91" s="18" t="s">
        <v>65</v>
      </c>
      <c r="AF91" s="18" t="s">
        <v>66</v>
      </c>
      <c r="AG91" s="18" t="s">
        <v>66</v>
      </c>
      <c r="AH91" s="18" t="s">
        <v>65</v>
      </c>
      <c r="AI91" s="18" t="s">
        <v>66</v>
      </c>
      <c r="AJ91" s="18" t="s">
        <v>66</v>
      </c>
      <c r="AK91" s="18" t="s">
        <v>65</v>
      </c>
      <c r="AL91" s="18" t="s">
        <v>66</v>
      </c>
      <c r="AM91" s="18" t="s">
        <v>65</v>
      </c>
      <c r="AN91" s="18" t="s">
        <v>66</v>
      </c>
      <c r="AO91" s="18" t="s">
        <v>66</v>
      </c>
      <c r="AP91" s="18" t="s">
        <v>67</v>
      </c>
      <c r="AQ91" s="18" t="s">
        <v>67</v>
      </c>
      <c r="AR91" s="18" t="s">
        <v>63</v>
      </c>
      <c r="AS91" s="18" t="s">
        <v>115</v>
      </c>
      <c r="AT91" s="18" t="s">
        <v>69</v>
      </c>
      <c r="AU91" s="18" t="s">
        <v>67</v>
      </c>
      <c r="AV91" s="18" t="s">
        <v>67</v>
      </c>
      <c r="AW91" s="18" t="s">
        <v>73</v>
      </c>
      <c r="AX91" s="18" t="s">
        <v>63</v>
      </c>
      <c r="AY91" s="18" t="s">
        <v>63</v>
      </c>
      <c r="AZ91" s="18" t="s">
        <v>72</v>
      </c>
      <c r="BA91" s="18" t="s">
        <v>63</v>
      </c>
      <c r="BB91" s="18" t="s">
        <v>72</v>
      </c>
      <c r="BC91" s="18" t="s">
        <v>73</v>
      </c>
      <c r="BD91" s="18"/>
      <c r="BE91" s="18" t="s">
        <v>73</v>
      </c>
      <c r="BF91" s="20"/>
      <c r="BG91" s="21" t="s">
        <v>335</v>
      </c>
      <c r="BH91" t="s">
        <v>1118</v>
      </c>
      <c r="BI91" s="21" t="e">
        <f t="shared" si="1"/>
        <v>#VALUE!</v>
      </c>
      <c r="BJ91" s="21"/>
      <c r="BK91" s="21"/>
      <c r="BL91" s="21"/>
    </row>
    <row r="92" spans="1:64" ht="13.2" x14ac:dyDescent="0.25">
      <c r="A92" s="17">
        <v>45572.364512777778</v>
      </c>
      <c r="B92" s="18" t="s">
        <v>331</v>
      </c>
      <c r="C92" s="19" t="s">
        <v>332</v>
      </c>
      <c r="D92" s="18">
        <v>29.46</v>
      </c>
      <c r="E92" s="18">
        <v>0.5</v>
      </c>
      <c r="F92" s="18" t="s">
        <v>114</v>
      </c>
      <c r="G92" s="18" t="s">
        <v>76</v>
      </c>
      <c r="H92" s="18" t="s">
        <v>330</v>
      </c>
      <c r="I92" s="18" t="s">
        <v>63</v>
      </c>
      <c r="J92" s="18" t="s">
        <v>64</v>
      </c>
      <c r="K92" s="18" t="s">
        <v>64</v>
      </c>
      <c r="L92" s="18" t="s">
        <v>64</v>
      </c>
      <c r="M92" s="18" t="s">
        <v>84</v>
      </c>
      <c r="N92" s="18" t="s">
        <v>64</v>
      </c>
      <c r="O92" s="18" t="s">
        <v>64</v>
      </c>
      <c r="P92" s="18" t="s">
        <v>84</v>
      </c>
      <c r="Q92" s="18" t="s">
        <v>64</v>
      </c>
      <c r="R92" s="18" t="s">
        <v>64</v>
      </c>
      <c r="S92" s="18" t="s">
        <v>64</v>
      </c>
      <c r="T92" s="18" t="s">
        <v>64</v>
      </c>
      <c r="U92" s="18" t="s">
        <v>64</v>
      </c>
      <c r="V92" s="18" t="s">
        <v>64</v>
      </c>
      <c r="W92" s="18" t="s">
        <v>64</v>
      </c>
      <c r="X92" s="18" t="s">
        <v>64</v>
      </c>
      <c r="Y92" s="18" t="s">
        <v>64</v>
      </c>
      <c r="Z92" s="18" t="s">
        <v>65</v>
      </c>
      <c r="AA92" s="18" t="s">
        <v>66</v>
      </c>
      <c r="AB92" s="18" t="s">
        <v>65</v>
      </c>
      <c r="AC92" s="18" t="s">
        <v>65</v>
      </c>
      <c r="AD92" s="18" t="s">
        <v>65</v>
      </c>
      <c r="AE92" s="18" t="s">
        <v>65</v>
      </c>
      <c r="AF92" s="18" t="s">
        <v>66</v>
      </c>
      <c r="AG92" s="18" t="s">
        <v>66</v>
      </c>
      <c r="AH92" s="18" t="s">
        <v>65</v>
      </c>
      <c r="AI92" s="18" t="s">
        <v>79</v>
      </c>
      <c r="AJ92" s="18" t="s">
        <v>65</v>
      </c>
      <c r="AK92" s="18" t="s">
        <v>65</v>
      </c>
      <c r="AL92" s="18" t="s">
        <v>65</v>
      </c>
      <c r="AM92" s="18" t="s">
        <v>65</v>
      </c>
      <c r="AN92" s="18" t="s">
        <v>66</v>
      </c>
      <c r="AO92" s="18" t="s">
        <v>65</v>
      </c>
      <c r="AP92" s="18" t="s">
        <v>85</v>
      </c>
      <c r="AQ92" s="18" t="s">
        <v>85</v>
      </c>
      <c r="AR92" s="18" t="s">
        <v>86</v>
      </c>
      <c r="AS92" s="18" t="s">
        <v>115</v>
      </c>
      <c r="AT92" s="18" t="s">
        <v>87</v>
      </c>
      <c r="AU92" s="18" t="s">
        <v>70</v>
      </c>
      <c r="AV92" s="18" t="s">
        <v>71</v>
      </c>
      <c r="AW92" s="18" t="s">
        <v>72</v>
      </c>
      <c r="AX92" s="18" t="s">
        <v>72</v>
      </c>
      <c r="AY92" s="18" t="s">
        <v>63</v>
      </c>
      <c r="AZ92" s="18" t="s">
        <v>63</v>
      </c>
      <c r="BA92" s="18" t="s">
        <v>63</v>
      </c>
      <c r="BB92" s="18" t="s">
        <v>72</v>
      </c>
      <c r="BC92" s="18" t="s">
        <v>73</v>
      </c>
      <c r="BD92" s="18"/>
      <c r="BE92" s="18" t="s">
        <v>73</v>
      </c>
      <c r="BF92" s="20"/>
      <c r="BG92" s="21" t="s">
        <v>335</v>
      </c>
      <c r="BH92" t="s">
        <v>1118</v>
      </c>
      <c r="BI92" s="21" t="e">
        <f t="shared" si="1"/>
        <v>#VALUE!</v>
      </c>
      <c r="BJ92" s="21"/>
      <c r="BK92" s="21"/>
      <c r="BL92" s="21"/>
    </row>
    <row r="93" spans="1:64" ht="13.2" x14ac:dyDescent="0.25">
      <c r="A93" s="17">
        <v>45572.365746388889</v>
      </c>
      <c r="B93" s="18" t="s">
        <v>333</v>
      </c>
      <c r="C93" s="19" t="s">
        <v>334</v>
      </c>
      <c r="D93" s="18">
        <v>37.5</v>
      </c>
      <c r="E93" s="18">
        <v>0.17</v>
      </c>
      <c r="F93" s="18" t="s">
        <v>114</v>
      </c>
      <c r="G93" s="18" t="s">
        <v>76</v>
      </c>
      <c r="H93" s="18" t="s">
        <v>335</v>
      </c>
      <c r="I93" s="18" t="s">
        <v>63</v>
      </c>
      <c r="J93" s="18" t="s">
        <v>64</v>
      </c>
      <c r="K93" s="18" t="s">
        <v>84</v>
      </c>
      <c r="L93" s="18" t="s">
        <v>64</v>
      </c>
      <c r="M93" s="18" t="s">
        <v>84</v>
      </c>
      <c r="N93" s="18" t="s">
        <v>64</v>
      </c>
      <c r="O93" s="18" t="s">
        <v>64</v>
      </c>
      <c r="P93" s="18" t="s">
        <v>84</v>
      </c>
      <c r="Q93" s="18" t="s">
        <v>64</v>
      </c>
      <c r="R93" s="18" t="s">
        <v>64</v>
      </c>
      <c r="S93" s="18" t="s">
        <v>64</v>
      </c>
      <c r="T93" s="18" t="s">
        <v>64</v>
      </c>
      <c r="U93" s="18" t="s">
        <v>64</v>
      </c>
      <c r="V93" s="18" t="s">
        <v>64</v>
      </c>
      <c r="W93" s="18" t="s">
        <v>64</v>
      </c>
      <c r="X93" s="18" t="s">
        <v>64</v>
      </c>
      <c r="Y93" s="18" t="s">
        <v>64</v>
      </c>
      <c r="Z93" s="18" t="s">
        <v>66</v>
      </c>
      <c r="AA93" s="18" t="s">
        <v>66</v>
      </c>
      <c r="AB93" s="18" t="s">
        <v>65</v>
      </c>
      <c r="AC93" s="18" t="s">
        <v>66</v>
      </c>
      <c r="AD93" s="18" t="s">
        <v>66</v>
      </c>
      <c r="AE93" s="18" t="s">
        <v>65</v>
      </c>
      <c r="AF93" s="18" t="s">
        <v>66</v>
      </c>
      <c r="AG93" s="18" t="s">
        <v>65</v>
      </c>
      <c r="AH93" s="18" t="s">
        <v>66</v>
      </c>
      <c r="AI93" s="18" t="s">
        <v>101</v>
      </c>
      <c r="AJ93" s="18" t="s">
        <v>66</v>
      </c>
      <c r="AK93" s="18" t="s">
        <v>79</v>
      </c>
      <c r="AL93" s="18" t="s">
        <v>66</v>
      </c>
      <c r="AM93" s="18" t="s">
        <v>79</v>
      </c>
      <c r="AN93" s="18" t="s">
        <v>66</v>
      </c>
      <c r="AO93" s="18" t="s">
        <v>65</v>
      </c>
      <c r="AP93" s="18" t="s">
        <v>85</v>
      </c>
      <c r="AQ93" s="18" t="s">
        <v>151</v>
      </c>
      <c r="AR93" s="18" t="s">
        <v>86</v>
      </c>
      <c r="AS93" s="18" t="s">
        <v>115</v>
      </c>
      <c r="AT93" s="18" t="s">
        <v>69</v>
      </c>
      <c r="AU93" s="18" t="s">
        <v>80</v>
      </c>
      <c r="AV93" s="18" t="s">
        <v>71</v>
      </c>
      <c r="AW93" s="18" t="s">
        <v>72</v>
      </c>
      <c r="AX93" s="18" t="s">
        <v>73</v>
      </c>
      <c r="AY93" s="18" t="s">
        <v>73</v>
      </c>
      <c r="AZ93" s="18" t="s">
        <v>63</v>
      </c>
      <c r="BA93" s="18" t="s">
        <v>72</v>
      </c>
      <c r="BB93" s="18" t="s">
        <v>73</v>
      </c>
      <c r="BC93" s="18" t="s">
        <v>73</v>
      </c>
      <c r="BD93" s="18"/>
      <c r="BE93" s="18" t="s">
        <v>73</v>
      </c>
      <c r="BF93" s="20"/>
      <c r="BG93" s="21" t="s">
        <v>335</v>
      </c>
      <c r="BH93" t="s">
        <v>1118</v>
      </c>
      <c r="BI93" s="21" t="e">
        <f t="shared" si="1"/>
        <v>#VALUE!</v>
      </c>
      <c r="BJ93" s="21"/>
      <c r="BK93" s="21"/>
      <c r="BL93" s="21"/>
    </row>
    <row r="94" spans="1:64" ht="13.2" x14ac:dyDescent="0.25">
      <c r="A94" s="17">
        <v>45572.369467696757</v>
      </c>
      <c r="B94" s="18" t="s">
        <v>336</v>
      </c>
      <c r="C94" s="19" t="s">
        <v>337</v>
      </c>
      <c r="D94" s="18">
        <v>44.64</v>
      </c>
      <c r="E94" s="18">
        <v>0.25</v>
      </c>
      <c r="F94" s="18" t="s">
        <v>114</v>
      </c>
      <c r="G94" s="18" t="s">
        <v>76</v>
      </c>
      <c r="H94" s="18" t="s">
        <v>330</v>
      </c>
      <c r="I94" s="18" t="s">
        <v>63</v>
      </c>
      <c r="J94" s="18" t="s">
        <v>64</v>
      </c>
      <c r="K94" s="18" t="s">
        <v>78</v>
      </c>
      <c r="L94" s="18" t="s">
        <v>64</v>
      </c>
      <c r="M94" s="18" t="s">
        <v>78</v>
      </c>
      <c r="N94" s="18" t="s">
        <v>64</v>
      </c>
      <c r="O94" s="18" t="s">
        <v>64</v>
      </c>
      <c r="P94" s="18" t="s">
        <v>64</v>
      </c>
      <c r="Q94" s="18" t="s">
        <v>64</v>
      </c>
      <c r="R94" s="18" t="s">
        <v>64</v>
      </c>
      <c r="S94" s="18" t="s">
        <v>64</v>
      </c>
      <c r="T94" s="18" t="s">
        <v>84</v>
      </c>
      <c r="U94" s="18" t="s">
        <v>64</v>
      </c>
      <c r="V94" s="18" t="s">
        <v>64</v>
      </c>
      <c r="W94" s="18" t="s">
        <v>84</v>
      </c>
      <c r="X94" s="18" t="s">
        <v>64</v>
      </c>
      <c r="Y94" s="18" t="s">
        <v>64</v>
      </c>
      <c r="Z94" s="18" t="s">
        <v>65</v>
      </c>
      <c r="AA94" s="18" t="s">
        <v>65</v>
      </c>
      <c r="AB94" s="18" t="s">
        <v>65</v>
      </c>
      <c r="AC94" s="18" t="s">
        <v>65</v>
      </c>
      <c r="AD94" s="18" t="s">
        <v>65</v>
      </c>
      <c r="AE94" s="18" t="s">
        <v>65</v>
      </c>
      <c r="AF94" s="18" t="s">
        <v>66</v>
      </c>
      <c r="AG94" s="18" t="s">
        <v>65</v>
      </c>
      <c r="AH94" s="18" t="s">
        <v>66</v>
      </c>
      <c r="AI94" s="18" t="s">
        <v>101</v>
      </c>
      <c r="AJ94" s="18" t="s">
        <v>65</v>
      </c>
      <c r="AK94" s="18" t="s">
        <v>66</v>
      </c>
      <c r="AL94" s="18" t="s">
        <v>65</v>
      </c>
      <c r="AM94" s="18" t="s">
        <v>65</v>
      </c>
      <c r="AN94" s="18" t="s">
        <v>66</v>
      </c>
      <c r="AO94" s="18" t="s">
        <v>66</v>
      </c>
      <c r="AP94" s="18" t="s">
        <v>277</v>
      </c>
      <c r="AQ94" s="18" t="s">
        <v>277</v>
      </c>
      <c r="AR94" s="18" t="s">
        <v>63</v>
      </c>
      <c r="AS94" s="18" t="s">
        <v>68</v>
      </c>
      <c r="AT94" s="18" t="s">
        <v>69</v>
      </c>
      <c r="AU94" s="18" t="s">
        <v>93</v>
      </c>
      <c r="AV94" s="18" t="s">
        <v>71</v>
      </c>
      <c r="AW94" s="18" t="s">
        <v>73</v>
      </c>
      <c r="AX94" s="18" t="s">
        <v>73</v>
      </c>
      <c r="AY94" s="18" t="s">
        <v>73</v>
      </c>
      <c r="AZ94" s="18" t="s">
        <v>63</v>
      </c>
      <c r="BA94" s="18" t="s">
        <v>72</v>
      </c>
      <c r="BB94" s="18" t="s">
        <v>63</v>
      </c>
      <c r="BC94" s="18" t="s">
        <v>73</v>
      </c>
      <c r="BD94" s="18"/>
      <c r="BE94" s="18" t="s">
        <v>73</v>
      </c>
      <c r="BF94" s="20"/>
      <c r="BG94" s="21" t="s">
        <v>335</v>
      </c>
      <c r="BH94" t="s">
        <v>1118</v>
      </c>
      <c r="BI94" s="21" t="e">
        <f t="shared" si="1"/>
        <v>#VALUE!</v>
      </c>
      <c r="BJ94" s="21"/>
      <c r="BK94" s="21"/>
      <c r="BL94" s="21"/>
    </row>
    <row r="95" spans="1:64" ht="13.2" x14ac:dyDescent="0.25">
      <c r="A95" s="17">
        <v>45572.370179606485</v>
      </c>
      <c r="B95" s="18" t="s">
        <v>338</v>
      </c>
      <c r="C95" s="19" t="s">
        <v>339</v>
      </c>
      <c r="D95" s="18">
        <v>54.46</v>
      </c>
      <c r="E95" s="18">
        <v>0.71</v>
      </c>
      <c r="F95" s="18" t="s">
        <v>114</v>
      </c>
      <c r="G95" s="18" t="s">
        <v>76</v>
      </c>
      <c r="H95" s="18" t="s">
        <v>340</v>
      </c>
      <c r="I95" s="18" t="s">
        <v>63</v>
      </c>
      <c r="J95" s="18" t="s">
        <v>64</v>
      </c>
      <c r="K95" s="18" t="s">
        <v>64</v>
      </c>
      <c r="L95" s="18" t="s">
        <v>64</v>
      </c>
      <c r="M95" s="18" t="s">
        <v>78</v>
      </c>
      <c r="N95" s="18" t="s">
        <v>64</v>
      </c>
      <c r="O95" s="18" t="s">
        <v>64</v>
      </c>
      <c r="P95" s="18" t="s">
        <v>64</v>
      </c>
      <c r="Q95" s="18" t="s">
        <v>64</v>
      </c>
      <c r="R95" s="18" t="s">
        <v>64</v>
      </c>
      <c r="S95" s="18" t="s">
        <v>64</v>
      </c>
      <c r="T95" s="18" t="s">
        <v>64</v>
      </c>
      <c r="U95" s="18" t="s">
        <v>64</v>
      </c>
      <c r="V95" s="18" t="s">
        <v>64</v>
      </c>
      <c r="W95" s="18" t="s">
        <v>64</v>
      </c>
      <c r="X95" s="18" t="s">
        <v>64</v>
      </c>
      <c r="Y95" s="18" t="s">
        <v>64</v>
      </c>
      <c r="Z95" s="18" t="s">
        <v>65</v>
      </c>
      <c r="AA95" s="18" t="s">
        <v>65</v>
      </c>
      <c r="AB95" s="18" t="s">
        <v>65</v>
      </c>
      <c r="AC95" s="18" t="s">
        <v>65</v>
      </c>
      <c r="AD95" s="18" t="s">
        <v>65</v>
      </c>
      <c r="AE95" s="18" t="s">
        <v>66</v>
      </c>
      <c r="AF95" s="18" t="s">
        <v>65</v>
      </c>
      <c r="AG95" s="18" t="s">
        <v>65</v>
      </c>
      <c r="AH95" s="18" t="s">
        <v>66</v>
      </c>
      <c r="AI95" s="18" t="s">
        <v>101</v>
      </c>
      <c r="AJ95" s="18" t="s">
        <v>65</v>
      </c>
      <c r="AK95" s="18" t="s">
        <v>65</v>
      </c>
      <c r="AL95" s="18" t="s">
        <v>65</v>
      </c>
      <c r="AM95" s="18" t="s">
        <v>65</v>
      </c>
      <c r="AN95" s="18" t="s">
        <v>66</v>
      </c>
      <c r="AO95" s="18" t="s">
        <v>66</v>
      </c>
      <c r="AP95" s="18" t="s">
        <v>80</v>
      </c>
      <c r="AQ95" s="18" t="s">
        <v>80</v>
      </c>
      <c r="AR95" s="18" t="s">
        <v>63</v>
      </c>
      <c r="AS95" s="18" t="s">
        <v>120</v>
      </c>
      <c r="AT95" s="18" t="s">
        <v>87</v>
      </c>
      <c r="AU95" s="18" t="s">
        <v>70</v>
      </c>
      <c r="AV95" s="18" t="s">
        <v>71</v>
      </c>
      <c r="AW95" s="18" t="s">
        <v>72</v>
      </c>
      <c r="AX95" s="18" t="s">
        <v>72</v>
      </c>
      <c r="AY95" s="18" t="s">
        <v>72</v>
      </c>
      <c r="AZ95" s="18" t="s">
        <v>73</v>
      </c>
      <c r="BA95" s="18" t="s">
        <v>73</v>
      </c>
      <c r="BB95" s="18" t="s">
        <v>73</v>
      </c>
      <c r="BC95" s="18" t="s">
        <v>73</v>
      </c>
      <c r="BD95" s="18"/>
      <c r="BE95" s="18" t="s">
        <v>73</v>
      </c>
      <c r="BF95" s="20"/>
      <c r="BG95" s="21" t="s">
        <v>335</v>
      </c>
      <c r="BH95" t="s">
        <v>1118</v>
      </c>
      <c r="BI95" s="21" t="e">
        <f t="shared" si="1"/>
        <v>#VALUE!</v>
      </c>
      <c r="BJ95" s="21"/>
      <c r="BK95" s="21"/>
      <c r="BL95" s="21"/>
    </row>
    <row r="96" spans="1:64" ht="13.2" x14ac:dyDescent="0.25">
      <c r="A96" s="17">
        <v>45572.370500717589</v>
      </c>
      <c r="B96" s="18" t="s">
        <v>341</v>
      </c>
      <c r="C96" s="19" t="s">
        <v>342</v>
      </c>
      <c r="D96" s="18">
        <v>100</v>
      </c>
      <c r="E96" s="18">
        <v>0.57999999999999996</v>
      </c>
      <c r="F96" s="18" t="s">
        <v>60</v>
      </c>
      <c r="G96" s="18" t="s">
        <v>76</v>
      </c>
      <c r="H96" s="18" t="s">
        <v>330</v>
      </c>
      <c r="I96" s="18" t="s">
        <v>63</v>
      </c>
      <c r="J96" s="18" t="s">
        <v>145</v>
      </c>
      <c r="K96" s="18" t="s">
        <v>64</v>
      </c>
      <c r="L96" s="18" t="s">
        <v>64</v>
      </c>
      <c r="M96" s="18" t="s">
        <v>64</v>
      </c>
      <c r="N96" s="18" t="s">
        <v>64</v>
      </c>
      <c r="O96" s="18" t="s">
        <v>64</v>
      </c>
      <c r="P96" s="18" t="s">
        <v>64</v>
      </c>
      <c r="Q96" s="18" t="s">
        <v>64</v>
      </c>
      <c r="R96" s="18" t="s">
        <v>64</v>
      </c>
      <c r="S96" s="18" t="s">
        <v>64</v>
      </c>
      <c r="T96" s="18" t="s">
        <v>64</v>
      </c>
      <c r="U96" s="18" t="s">
        <v>84</v>
      </c>
      <c r="V96" s="18" t="s">
        <v>64</v>
      </c>
      <c r="W96" s="18" t="s">
        <v>64</v>
      </c>
      <c r="X96" s="18" t="s">
        <v>64</v>
      </c>
      <c r="Y96" s="18" t="s">
        <v>64</v>
      </c>
      <c r="Z96" s="18" t="s">
        <v>66</v>
      </c>
      <c r="AA96" s="18" t="s">
        <v>66</v>
      </c>
      <c r="AB96" s="18" t="s">
        <v>66</v>
      </c>
      <c r="AC96" s="18" t="s">
        <v>66</v>
      </c>
      <c r="AD96" s="18" t="s">
        <v>79</v>
      </c>
      <c r="AE96" s="18" t="s">
        <v>66</v>
      </c>
      <c r="AF96" s="18" t="s">
        <v>66</v>
      </c>
      <c r="AG96" s="18" t="s">
        <v>65</v>
      </c>
      <c r="AH96" s="18" t="s">
        <v>65</v>
      </c>
      <c r="AI96" s="18" t="s">
        <v>101</v>
      </c>
      <c r="AJ96" s="18" t="s">
        <v>66</v>
      </c>
      <c r="AK96" s="18" t="s">
        <v>65</v>
      </c>
      <c r="AL96" s="18" t="s">
        <v>66</v>
      </c>
      <c r="AM96" s="18" t="s">
        <v>65</v>
      </c>
      <c r="AN96" s="18" t="s">
        <v>79</v>
      </c>
      <c r="AO96" s="18" t="s">
        <v>79</v>
      </c>
      <c r="AP96" s="18" t="s">
        <v>85</v>
      </c>
      <c r="AQ96" s="18" t="s">
        <v>85</v>
      </c>
      <c r="AR96" s="18" t="s">
        <v>73</v>
      </c>
      <c r="AS96" s="18" t="s">
        <v>343</v>
      </c>
      <c r="AT96" s="18" t="s">
        <v>69</v>
      </c>
      <c r="AU96" s="18" t="s">
        <v>70</v>
      </c>
      <c r="AV96" s="18" t="s">
        <v>71</v>
      </c>
      <c r="AW96" s="18" t="s">
        <v>72</v>
      </c>
      <c r="AX96" s="18" t="s">
        <v>73</v>
      </c>
      <c r="AY96" s="18" t="s">
        <v>73</v>
      </c>
      <c r="AZ96" s="18" t="s">
        <v>72</v>
      </c>
      <c r="BA96" s="18" t="s">
        <v>73</v>
      </c>
      <c r="BB96" s="18" t="s">
        <v>73</v>
      </c>
      <c r="BC96" s="18" t="s">
        <v>73</v>
      </c>
      <c r="BD96" s="18"/>
      <c r="BE96" s="18" t="s">
        <v>73</v>
      </c>
      <c r="BF96" s="20" t="s">
        <v>271</v>
      </c>
      <c r="BG96" s="21" t="s">
        <v>335</v>
      </c>
      <c r="BH96" t="s">
        <v>1118</v>
      </c>
      <c r="BI96" s="21" t="e">
        <f t="shared" si="1"/>
        <v>#VALUE!</v>
      </c>
      <c r="BJ96" s="21"/>
      <c r="BK96" s="21"/>
      <c r="BL96" s="21"/>
    </row>
    <row r="97" spans="1:64" ht="13.2" x14ac:dyDescent="0.25">
      <c r="A97" s="17">
        <v>45572.370670995369</v>
      </c>
      <c r="B97" s="18" t="s">
        <v>344</v>
      </c>
      <c r="C97" s="19" t="s">
        <v>345</v>
      </c>
      <c r="D97" s="18">
        <v>100</v>
      </c>
      <c r="E97" s="18">
        <v>0.96</v>
      </c>
      <c r="F97" s="18" t="s">
        <v>60</v>
      </c>
      <c r="G97" s="18" t="s">
        <v>76</v>
      </c>
      <c r="H97" s="18" t="s">
        <v>346</v>
      </c>
      <c r="I97" s="18" t="s">
        <v>63</v>
      </c>
      <c r="J97" s="18" t="s">
        <v>64</v>
      </c>
      <c r="K97" s="18" t="s">
        <v>64</v>
      </c>
      <c r="L97" s="18" t="s">
        <v>64</v>
      </c>
      <c r="M97" s="18" t="s">
        <v>84</v>
      </c>
      <c r="N97" s="18" t="s">
        <v>84</v>
      </c>
      <c r="O97" s="18" t="s">
        <v>64</v>
      </c>
      <c r="P97" s="18" t="s">
        <v>84</v>
      </c>
      <c r="Q97" s="18" t="s">
        <v>64</v>
      </c>
      <c r="R97" s="18" t="s">
        <v>64</v>
      </c>
      <c r="S97" s="18" t="s">
        <v>64</v>
      </c>
      <c r="T97" s="18" t="s">
        <v>64</v>
      </c>
      <c r="U97" s="18" t="s">
        <v>64</v>
      </c>
      <c r="V97" s="18" t="s">
        <v>64</v>
      </c>
      <c r="W97" s="18" t="s">
        <v>64</v>
      </c>
      <c r="X97" s="18" t="s">
        <v>64</v>
      </c>
      <c r="Y97" s="18" t="s">
        <v>64</v>
      </c>
      <c r="Z97" s="18" t="s">
        <v>65</v>
      </c>
      <c r="AA97" s="18" t="s">
        <v>65</v>
      </c>
      <c r="AB97" s="18" t="s">
        <v>65</v>
      </c>
      <c r="AC97" s="18" t="s">
        <v>65</v>
      </c>
      <c r="AD97" s="18" t="s">
        <v>65</v>
      </c>
      <c r="AE97" s="18" t="s">
        <v>65</v>
      </c>
      <c r="AF97" s="18" t="s">
        <v>65</v>
      </c>
      <c r="AG97" s="18" t="s">
        <v>65</v>
      </c>
      <c r="AH97" s="18" t="s">
        <v>66</v>
      </c>
      <c r="AI97" s="18" t="s">
        <v>79</v>
      </c>
      <c r="AJ97" s="18" t="s">
        <v>65</v>
      </c>
      <c r="AK97" s="18" t="s">
        <v>66</v>
      </c>
      <c r="AL97" s="18" t="s">
        <v>79</v>
      </c>
      <c r="AM97" s="18" t="s">
        <v>65</v>
      </c>
      <c r="AN97" s="18" t="s">
        <v>65</v>
      </c>
      <c r="AO97" s="18" t="s">
        <v>65</v>
      </c>
      <c r="AP97" s="18" t="s">
        <v>85</v>
      </c>
      <c r="AQ97" s="18" t="s">
        <v>85</v>
      </c>
      <c r="AR97" s="18" t="s">
        <v>73</v>
      </c>
      <c r="AS97" s="18" t="s">
        <v>115</v>
      </c>
      <c r="AT97" s="18" t="s">
        <v>87</v>
      </c>
      <c r="AU97" s="18" t="s">
        <v>70</v>
      </c>
      <c r="AV97" s="18" t="s">
        <v>71</v>
      </c>
      <c r="AW97" s="18" t="s">
        <v>73</v>
      </c>
      <c r="AX97" s="18" t="s">
        <v>63</v>
      </c>
      <c r="AY97" s="18" t="s">
        <v>63</v>
      </c>
      <c r="AZ97" s="18" t="s">
        <v>63</v>
      </c>
      <c r="BA97" s="18" t="s">
        <v>63</v>
      </c>
      <c r="BB97" s="18" t="s">
        <v>63</v>
      </c>
      <c r="BC97" s="18" t="s">
        <v>73</v>
      </c>
      <c r="BD97" s="18"/>
      <c r="BE97" s="18" t="s">
        <v>73</v>
      </c>
      <c r="BF97" s="20"/>
      <c r="BG97" s="21" t="s">
        <v>335</v>
      </c>
      <c r="BH97" t="s">
        <v>1118</v>
      </c>
      <c r="BI97" s="21" t="e">
        <f t="shared" si="1"/>
        <v>#VALUE!</v>
      </c>
      <c r="BJ97" s="21"/>
      <c r="BK97" s="21"/>
      <c r="BL97" s="21"/>
    </row>
    <row r="98" spans="1:64" ht="13.2" x14ac:dyDescent="0.25">
      <c r="A98" s="17">
        <v>45572.374615833338</v>
      </c>
      <c r="B98" s="18" t="s">
        <v>347</v>
      </c>
      <c r="C98" s="18" t="s">
        <v>348</v>
      </c>
      <c r="D98" s="18">
        <v>86.72</v>
      </c>
      <c r="E98" s="18">
        <v>0.79</v>
      </c>
      <c r="F98" s="18" t="s">
        <v>114</v>
      </c>
      <c r="G98" s="18" t="s">
        <v>76</v>
      </c>
      <c r="H98" s="18" t="s">
        <v>349</v>
      </c>
      <c r="I98" s="18" t="s">
        <v>63</v>
      </c>
      <c r="J98" s="18" t="s">
        <v>64</v>
      </c>
      <c r="K98" s="18" t="s">
        <v>64</v>
      </c>
      <c r="L98" s="18" t="s">
        <v>64</v>
      </c>
      <c r="M98" s="18" t="s">
        <v>84</v>
      </c>
      <c r="N98" s="18" t="s">
        <v>64</v>
      </c>
      <c r="O98" s="18" t="s">
        <v>64</v>
      </c>
      <c r="P98" s="18" t="s">
        <v>64</v>
      </c>
      <c r="Q98" s="18" t="s">
        <v>64</v>
      </c>
      <c r="R98" s="18" t="s">
        <v>64</v>
      </c>
      <c r="S98" s="18" t="s">
        <v>64</v>
      </c>
      <c r="T98" s="18" t="s">
        <v>64</v>
      </c>
      <c r="U98" s="18" t="s">
        <v>78</v>
      </c>
      <c r="V98" s="18" t="s">
        <v>84</v>
      </c>
      <c r="W98" s="18" t="s">
        <v>64</v>
      </c>
      <c r="X98" s="18" t="s">
        <v>64</v>
      </c>
      <c r="Y98" s="18" t="s">
        <v>78</v>
      </c>
      <c r="Z98" s="18" t="s">
        <v>65</v>
      </c>
      <c r="AA98" s="18" t="s">
        <v>65</v>
      </c>
      <c r="AB98" s="18" t="s">
        <v>65</v>
      </c>
      <c r="AC98" s="18" t="s">
        <v>65</v>
      </c>
      <c r="AD98" s="18" t="s">
        <v>65</v>
      </c>
      <c r="AE98" s="18" t="s">
        <v>65</v>
      </c>
      <c r="AF98" s="18" t="s">
        <v>65</v>
      </c>
      <c r="AG98" s="18" t="s">
        <v>65</v>
      </c>
      <c r="AH98" s="18" t="s">
        <v>65</v>
      </c>
      <c r="AI98" s="18" t="s">
        <v>79</v>
      </c>
      <c r="AJ98" s="18" t="s">
        <v>65</v>
      </c>
      <c r="AK98" s="18" t="s">
        <v>65</v>
      </c>
      <c r="AL98" s="18" t="s">
        <v>65</v>
      </c>
      <c r="AM98" s="18" t="s">
        <v>65</v>
      </c>
      <c r="AN98" s="18" t="s">
        <v>65</v>
      </c>
      <c r="AO98" s="18" t="s">
        <v>65</v>
      </c>
      <c r="AP98" s="18" t="s">
        <v>85</v>
      </c>
      <c r="AQ98" s="18" t="s">
        <v>85</v>
      </c>
      <c r="AR98" s="18" t="s">
        <v>73</v>
      </c>
      <c r="AS98" s="18" t="s">
        <v>68</v>
      </c>
      <c r="AT98" s="18" t="s">
        <v>169</v>
      </c>
      <c r="AU98" s="18" t="s">
        <v>70</v>
      </c>
      <c r="AV98" s="18" t="s">
        <v>80</v>
      </c>
      <c r="AW98" s="18" t="s">
        <v>63</v>
      </c>
      <c r="AX98" s="18" t="s">
        <v>63</v>
      </c>
      <c r="AY98" s="18" t="s">
        <v>72</v>
      </c>
      <c r="AZ98" s="18" t="s">
        <v>72</v>
      </c>
      <c r="BA98" s="18" t="s">
        <v>72</v>
      </c>
      <c r="BB98" s="18" t="s">
        <v>72</v>
      </c>
      <c r="BC98" s="18" t="s">
        <v>73</v>
      </c>
      <c r="BD98" s="18"/>
      <c r="BE98" s="18" t="s">
        <v>73</v>
      </c>
      <c r="BF98" s="20"/>
      <c r="BG98" s="21" t="s">
        <v>335</v>
      </c>
      <c r="BH98" t="s">
        <v>1118</v>
      </c>
      <c r="BI98" s="21" t="e">
        <f t="shared" si="1"/>
        <v>#VALUE!</v>
      </c>
      <c r="BJ98" s="21"/>
      <c r="BK98" s="21"/>
      <c r="BL98" s="21"/>
    </row>
    <row r="99" spans="1:64" ht="13.2" x14ac:dyDescent="0.25">
      <c r="A99" s="17">
        <v>45572.375294675927</v>
      </c>
      <c r="B99" s="18" t="s">
        <v>350</v>
      </c>
      <c r="C99" s="19" t="s">
        <v>351</v>
      </c>
      <c r="D99" s="18">
        <v>100</v>
      </c>
      <c r="E99" s="18">
        <v>0.57999999999999996</v>
      </c>
      <c r="F99" s="18" t="s">
        <v>60</v>
      </c>
      <c r="G99" s="18" t="s">
        <v>76</v>
      </c>
      <c r="H99" s="18" t="s">
        <v>352</v>
      </c>
      <c r="I99" s="18" t="s">
        <v>63</v>
      </c>
      <c r="J99" s="18" t="s">
        <v>64</v>
      </c>
      <c r="K99" s="18" t="s">
        <v>64</v>
      </c>
      <c r="L99" s="18" t="s">
        <v>64</v>
      </c>
      <c r="M99" s="18" t="s">
        <v>84</v>
      </c>
      <c r="N99" s="18" t="s">
        <v>64</v>
      </c>
      <c r="O99" s="18" t="s">
        <v>64</v>
      </c>
      <c r="P99" s="18" t="s">
        <v>64</v>
      </c>
      <c r="Q99" s="18" t="s">
        <v>64</v>
      </c>
      <c r="R99" s="18" t="s">
        <v>64</v>
      </c>
      <c r="S99" s="18" t="s">
        <v>84</v>
      </c>
      <c r="T99" s="18" t="s">
        <v>64</v>
      </c>
      <c r="U99" s="18" t="s">
        <v>64</v>
      </c>
      <c r="V99" s="18" t="s">
        <v>64</v>
      </c>
      <c r="W99" s="18" t="s">
        <v>64</v>
      </c>
      <c r="X99" s="18" t="s">
        <v>64</v>
      </c>
      <c r="Y99" s="18" t="s">
        <v>64</v>
      </c>
      <c r="Z99" s="18" t="s">
        <v>65</v>
      </c>
      <c r="AA99" s="18" t="s">
        <v>65</v>
      </c>
      <c r="AB99" s="18" t="s">
        <v>65</v>
      </c>
      <c r="AC99" s="18" t="s">
        <v>65</v>
      </c>
      <c r="AD99" s="18" t="s">
        <v>65</v>
      </c>
      <c r="AE99" s="18" t="s">
        <v>65</v>
      </c>
      <c r="AF99" s="18" t="s">
        <v>66</v>
      </c>
      <c r="AG99" s="18" t="s">
        <v>65</v>
      </c>
      <c r="AH99" s="18" t="s">
        <v>65</v>
      </c>
      <c r="AI99" s="18" t="s">
        <v>101</v>
      </c>
      <c r="AJ99" s="18" t="s">
        <v>65</v>
      </c>
      <c r="AK99" s="18" t="s">
        <v>65</v>
      </c>
      <c r="AL99" s="18" t="s">
        <v>65</v>
      </c>
      <c r="AM99" s="18" t="s">
        <v>66</v>
      </c>
      <c r="AN99" s="18" t="s">
        <v>66</v>
      </c>
      <c r="AO99" s="18" t="s">
        <v>66</v>
      </c>
      <c r="AP99" s="18" t="s">
        <v>67</v>
      </c>
      <c r="AQ99" s="18" t="s">
        <v>67</v>
      </c>
      <c r="AR99" s="18" t="s">
        <v>63</v>
      </c>
      <c r="AS99" s="18" t="s">
        <v>353</v>
      </c>
      <c r="AT99" s="18" t="s">
        <v>69</v>
      </c>
      <c r="AU99" s="18" t="s">
        <v>93</v>
      </c>
      <c r="AV99" s="18" t="s">
        <v>132</v>
      </c>
      <c r="AW99" s="18" t="s">
        <v>72</v>
      </c>
      <c r="AX99" s="18" t="s">
        <v>72</v>
      </c>
      <c r="AY99" s="18" t="s">
        <v>73</v>
      </c>
      <c r="AZ99" s="18" t="s">
        <v>73</v>
      </c>
      <c r="BA99" s="18" t="s">
        <v>73</v>
      </c>
      <c r="BB99" s="18" t="s">
        <v>73</v>
      </c>
      <c r="BC99" s="18" t="s">
        <v>73</v>
      </c>
      <c r="BD99" s="18"/>
      <c r="BE99" s="18" t="s">
        <v>73</v>
      </c>
      <c r="BF99" s="20"/>
      <c r="BG99" s="21" t="s">
        <v>335</v>
      </c>
      <c r="BH99" t="s">
        <v>1118</v>
      </c>
      <c r="BI99" s="21" t="e">
        <f t="shared" si="1"/>
        <v>#VALUE!</v>
      </c>
      <c r="BJ99" s="21"/>
      <c r="BK99" s="21"/>
      <c r="BL99" s="21"/>
    </row>
    <row r="100" spans="1:64" ht="13.2" x14ac:dyDescent="0.25">
      <c r="A100" s="17">
        <v>45572.375980613426</v>
      </c>
      <c r="B100" s="18" t="s">
        <v>354</v>
      </c>
      <c r="C100" s="19" t="s">
        <v>355</v>
      </c>
      <c r="D100" s="18">
        <v>47</v>
      </c>
      <c r="E100" s="18">
        <v>0.25</v>
      </c>
      <c r="F100" s="18" t="s">
        <v>60</v>
      </c>
      <c r="G100" s="18" t="s">
        <v>76</v>
      </c>
      <c r="H100" s="18" t="s">
        <v>330</v>
      </c>
      <c r="I100" s="18" t="s">
        <v>63</v>
      </c>
      <c r="J100" s="18" t="s">
        <v>145</v>
      </c>
      <c r="K100" s="18" t="s">
        <v>84</v>
      </c>
      <c r="L100" s="18" t="s">
        <v>64</v>
      </c>
      <c r="M100" s="18" t="s">
        <v>84</v>
      </c>
      <c r="N100" s="18" t="s">
        <v>84</v>
      </c>
      <c r="O100" s="18" t="s">
        <v>84</v>
      </c>
      <c r="P100" s="18" t="s">
        <v>84</v>
      </c>
      <c r="Q100" s="18" t="s">
        <v>84</v>
      </c>
      <c r="R100" s="18" t="s">
        <v>64</v>
      </c>
      <c r="S100" s="18" t="s">
        <v>64</v>
      </c>
      <c r="T100" s="18" t="s">
        <v>64</v>
      </c>
      <c r="U100" s="18" t="s">
        <v>84</v>
      </c>
      <c r="V100" s="18" t="s">
        <v>64</v>
      </c>
      <c r="W100" s="18" t="s">
        <v>64</v>
      </c>
      <c r="X100" s="18" t="s">
        <v>64</v>
      </c>
      <c r="Y100" s="18" t="s">
        <v>64</v>
      </c>
      <c r="Z100" s="18" t="s">
        <v>65</v>
      </c>
      <c r="AA100" s="18" t="s">
        <v>65</v>
      </c>
      <c r="AB100" s="18" t="s">
        <v>65</v>
      </c>
      <c r="AC100" s="18" t="s">
        <v>65</v>
      </c>
      <c r="AD100" s="18" t="s">
        <v>65</v>
      </c>
      <c r="AE100" s="18" t="s">
        <v>65</v>
      </c>
      <c r="AF100" s="18" t="s">
        <v>65</v>
      </c>
      <c r="AG100" s="18" t="s">
        <v>65</v>
      </c>
      <c r="AH100" s="18" t="s">
        <v>66</v>
      </c>
      <c r="AI100" s="18" t="s">
        <v>101</v>
      </c>
      <c r="AJ100" s="18" t="s">
        <v>65</v>
      </c>
      <c r="AK100" s="18" t="s">
        <v>65</v>
      </c>
      <c r="AL100" s="18" t="s">
        <v>65</v>
      </c>
      <c r="AM100" s="18" t="s">
        <v>65</v>
      </c>
      <c r="AN100" s="18" t="s">
        <v>66</v>
      </c>
      <c r="AO100" s="18" t="s">
        <v>66</v>
      </c>
      <c r="AP100" s="18" t="s">
        <v>85</v>
      </c>
      <c r="AQ100" s="18" t="s">
        <v>85</v>
      </c>
      <c r="AR100" s="18" t="s">
        <v>86</v>
      </c>
      <c r="AS100" s="18" t="s">
        <v>81</v>
      </c>
      <c r="AT100" s="18" t="s">
        <v>87</v>
      </c>
      <c r="AU100" s="18" t="s">
        <v>85</v>
      </c>
      <c r="AV100" s="18" t="s">
        <v>71</v>
      </c>
      <c r="AW100" s="18" t="s">
        <v>72</v>
      </c>
      <c r="AX100" s="18" t="s">
        <v>73</v>
      </c>
      <c r="AY100" s="18" t="s">
        <v>63</v>
      </c>
      <c r="AZ100" s="18" t="s">
        <v>63</v>
      </c>
      <c r="BA100" s="18" t="s">
        <v>72</v>
      </c>
      <c r="BB100" s="18" t="s">
        <v>73</v>
      </c>
      <c r="BC100" s="18" t="s">
        <v>73</v>
      </c>
      <c r="BD100" s="18"/>
      <c r="BE100" s="18" t="s">
        <v>73</v>
      </c>
      <c r="BF100" s="20"/>
      <c r="BG100" s="21" t="s">
        <v>335</v>
      </c>
      <c r="BH100" t="s">
        <v>1118</v>
      </c>
      <c r="BI100" s="21" t="e">
        <f t="shared" si="1"/>
        <v>#VALUE!</v>
      </c>
      <c r="BJ100" s="21"/>
      <c r="BK100" s="21"/>
      <c r="BL100" s="21"/>
    </row>
    <row r="101" spans="1:64" ht="13.2" x14ac:dyDescent="0.25">
      <c r="A101" s="17">
        <v>45572.376368773148</v>
      </c>
      <c r="B101" s="18" t="s">
        <v>356</v>
      </c>
      <c r="C101" s="19" t="s">
        <v>357</v>
      </c>
      <c r="D101" s="18">
        <v>100</v>
      </c>
      <c r="E101" s="18">
        <v>1</v>
      </c>
      <c r="F101" s="18" t="s">
        <v>60</v>
      </c>
      <c r="G101" s="18" t="s">
        <v>76</v>
      </c>
      <c r="H101" s="18" t="s">
        <v>358</v>
      </c>
      <c r="I101" s="18" t="s">
        <v>63</v>
      </c>
      <c r="J101" s="18" t="s">
        <v>64</v>
      </c>
      <c r="K101" s="18" t="s">
        <v>84</v>
      </c>
      <c r="L101" s="18" t="s">
        <v>145</v>
      </c>
      <c r="M101" s="18" t="s">
        <v>78</v>
      </c>
      <c r="N101" s="18" t="s">
        <v>64</v>
      </c>
      <c r="O101" s="18" t="s">
        <v>84</v>
      </c>
      <c r="P101" s="18" t="s">
        <v>78</v>
      </c>
      <c r="Q101" s="18" t="s">
        <v>64</v>
      </c>
      <c r="R101" s="18" t="s">
        <v>64</v>
      </c>
      <c r="S101" s="18" t="s">
        <v>84</v>
      </c>
      <c r="T101" s="18" t="s">
        <v>64</v>
      </c>
      <c r="U101" s="18" t="s">
        <v>84</v>
      </c>
      <c r="V101" s="18" t="s">
        <v>64</v>
      </c>
      <c r="W101" s="18" t="s">
        <v>64</v>
      </c>
      <c r="X101" s="18" t="s">
        <v>64</v>
      </c>
      <c r="Y101" s="18" t="s">
        <v>64</v>
      </c>
      <c r="Z101" s="18" t="s">
        <v>65</v>
      </c>
      <c r="AA101" s="18" t="s">
        <v>65</v>
      </c>
      <c r="AB101" s="18" t="s">
        <v>65</v>
      </c>
      <c r="AC101" s="18" t="s">
        <v>65</v>
      </c>
      <c r="AD101" s="18" t="s">
        <v>65</v>
      </c>
      <c r="AE101" s="18" t="s">
        <v>65</v>
      </c>
      <c r="AF101" s="18" t="s">
        <v>66</v>
      </c>
      <c r="AG101" s="18" t="s">
        <v>66</v>
      </c>
      <c r="AH101" s="18" t="s">
        <v>65</v>
      </c>
      <c r="AI101" s="18" t="s">
        <v>79</v>
      </c>
      <c r="AJ101" s="18" t="s">
        <v>65</v>
      </c>
      <c r="AK101" s="18" t="s">
        <v>65</v>
      </c>
      <c r="AL101" s="18" t="s">
        <v>65</v>
      </c>
      <c r="AM101" s="18" t="s">
        <v>66</v>
      </c>
      <c r="AN101" s="18" t="s">
        <v>66</v>
      </c>
      <c r="AO101" s="18" t="s">
        <v>66</v>
      </c>
      <c r="AP101" s="18" t="s">
        <v>67</v>
      </c>
      <c r="AQ101" s="18" t="s">
        <v>67</v>
      </c>
      <c r="AR101" s="18" t="s">
        <v>63</v>
      </c>
      <c r="AS101" s="18" t="s">
        <v>207</v>
      </c>
      <c r="AT101" s="18" t="s">
        <v>87</v>
      </c>
      <c r="AU101" s="18" t="s">
        <v>70</v>
      </c>
      <c r="AV101" s="18" t="s">
        <v>71</v>
      </c>
      <c r="AW101" s="18" t="s">
        <v>73</v>
      </c>
      <c r="AX101" s="18" t="s">
        <v>72</v>
      </c>
      <c r="AY101" s="18" t="s">
        <v>73</v>
      </c>
      <c r="AZ101" s="18" t="s">
        <v>72</v>
      </c>
      <c r="BA101" s="18" t="s">
        <v>73</v>
      </c>
      <c r="BB101" s="18" t="s">
        <v>73</v>
      </c>
      <c r="BC101" s="18" t="s">
        <v>73</v>
      </c>
      <c r="BD101" s="18"/>
      <c r="BE101" s="18" t="s">
        <v>73</v>
      </c>
      <c r="BF101" s="20"/>
      <c r="BG101" s="21" t="s">
        <v>335</v>
      </c>
      <c r="BH101" t="s">
        <v>1118</v>
      </c>
      <c r="BI101" s="21" t="e">
        <f t="shared" si="1"/>
        <v>#VALUE!</v>
      </c>
      <c r="BJ101" s="21"/>
      <c r="BK101" s="21"/>
      <c r="BL101" s="21"/>
    </row>
    <row r="102" spans="1:64" ht="13.2" x14ac:dyDescent="0.25">
      <c r="A102" s="17">
        <v>45572.378826875</v>
      </c>
      <c r="B102" s="18" t="s">
        <v>359</v>
      </c>
      <c r="C102" s="19" t="s">
        <v>360</v>
      </c>
      <c r="D102" s="18">
        <v>100</v>
      </c>
      <c r="E102" s="18">
        <v>0.76</v>
      </c>
      <c r="F102" s="18" t="s">
        <v>60</v>
      </c>
      <c r="G102" s="18" t="s">
        <v>76</v>
      </c>
      <c r="H102" s="18" t="s">
        <v>330</v>
      </c>
      <c r="I102" s="18" t="s">
        <v>63</v>
      </c>
      <c r="J102" s="18" t="s">
        <v>64</v>
      </c>
      <c r="K102" s="18" t="s">
        <v>84</v>
      </c>
      <c r="L102" s="18" t="s">
        <v>64</v>
      </c>
      <c r="M102" s="18" t="s">
        <v>78</v>
      </c>
      <c r="N102" s="18" t="s">
        <v>64</v>
      </c>
      <c r="O102" s="18" t="s">
        <v>64</v>
      </c>
      <c r="P102" s="18" t="s">
        <v>84</v>
      </c>
      <c r="Q102" s="18" t="s">
        <v>64</v>
      </c>
      <c r="R102" s="18" t="s">
        <v>64</v>
      </c>
      <c r="S102" s="18" t="s">
        <v>64</v>
      </c>
      <c r="T102" s="18" t="s">
        <v>64</v>
      </c>
      <c r="U102" s="18" t="s">
        <v>64</v>
      </c>
      <c r="V102" s="18" t="s">
        <v>64</v>
      </c>
      <c r="W102" s="18" t="s">
        <v>84</v>
      </c>
      <c r="X102" s="18" t="s">
        <v>78</v>
      </c>
      <c r="Y102" s="18" t="s">
        <v>64</v>
      </c>
      <c r="Z102" s="18" t="s">
        <v>65</v>
      </c>
      <c r="AA102" s="18" t="s">
        <v>65</v>
      </c>
      <c r="AB102" s="18" t="s">
        <v>79</v>
      </c>
      <c r="AC102" s="18" t="s">
        <v>65</v>
      </c>
      <c r="AD102" s="18" t="s">
        <v>66</v>
      </c>
      <c r="AE102" s="18" t="s">
        <v>65</v>
      </c>
      <c r="AF102" s="18" t="s">
        <v>65</v>
      </c>
      <c r="AG102" s="18" t="s">
        <v>65</v>
      </c>
      <c r="AH102" s="18" t="s">
        <v>66</v>
      </c>
      <c r="AI102" s="18" t="s">
        <v>79</v>
      </c>
      <c r="AJ102" s="18" t="s">
        <v>65</v>
      </c>
      <c r="AK102" s="18" t="s">
        <v>65</v>
      </c>
      <c r="AL102" s="18" t="s">
        <v>65</v>
      </c>
      <c r="AM102" s="18" t="s">
        <v>66</v>
      </c>
      <c r="AN102" s="18" t="s">
        <v>79</v>
      </c>
      <c r="AO102" s="18" t="s">
        <v>79</v>
      </c>
      <c r="AP102" s="18" t="s">
        <v>67</v>
      </c>
      <c r="AQ102" s="18" t="s">
        <v>67</v>
      </c>
      <c r="AR102" s="18" t="s">
        <v>63</v>
      </c>
      <c r="AS102" s="18" t="s">
        <v>353</v>
      </c>
      <c r="AT102" s="18" t="s">
        <v>69</v>
      </c>
      <c r="AU102" s="18" t="s">
        <v>93</v>
      </c>
      <c r="AV102" s="18" t="s">
        <v>71</v>
      </c>
      <c r="AW102" s="18" t="s">
        <v>63</v>
      </c>
      <c r="AX102" s="18" t="s">
        <v>63</v>
      </c>
      <c r="AY102" s="18" t="s">
        <v>63</v>
      </c>
      <c r="AZ102" s="18" t="s">
        <v>72</v>
      </c>
      <c r="BA102" s="18" t="s">
        <v>63</v>
      </c>
      <c r="BB102" s="18" t="s">
        <v>72</v>
      </c>
      <c r="BC102" s="18" t="s">
        <v>73</v>
      </c>
      <c r="BD102" s="18"/>
      <c r="BE102" s="18" t="s">
        <v>73</v>
      </c>
      <c r="BF102" s="20"/>
      <c r="BG102" s="21" t="s">
        <v>335</v>
      </c>
      <c r="BH102" t="s">
        <v>1118</v>
      </c>
      <c r="BI102" s="21" t="e">
        <f t="shared" si="1"/>
        <v>#VALUE!</v>
      </c>
      <c r="BJ102" s="21"/>
      <c r="BK102" s="21"/>
      <c r="BL102" s="21"/>
    </row>
    <row r="103" spans="1:64" ht="13.2" x14ac:dyDescent="0.25">
      <c r="A103" s="17">
        <v>45572.380488587965</v>
      </c>
      <c r="B103" s="18" t="s">
        <v>361</v>
      </c>
      <c r="C103" s="19" t="s">
        <v>362</v>
      </c>
      <c r="D103" s="18">
        <v>41.07</v>
      </c>
      <c r="E103" s="18">
        <v>0.08</v>
      </c>
      <c r="F103" s="18" t="s">
        <v>60</v>
      </c>
      <c r="G103" s="18" t="s">
        <v>76</v>
      </c>
      <c r="H103" s="18" t="s">
        <v>330</v>
      </c>
      <c r="I103" s="18" t="s">
        <v>63</v>
      </c>
      <c r="J103" s="18" t="s">
        <v>145</v>
      </c>
      <c r="K103" s="18" t="s">
        <v>84</v>
      </c>
      <c r="L103" s="18" t="s">
        <v>64</v>
      </c>
      <c r="M103" s="18" t="s">
        <v>84</v>
      </c>
      <c r="N103" s="18" t="s">
        <v>64</v>
      </c>
      <c r="O103" s="18" t="s">
        <v>64</v>
      </c>
      <c r="P103" s="18" t="s">
        <v>84</v>
      </c>
      <c r="Q103" s="18" t="s">
        <v>84</v>
      </c>
      <c r="R103" s="18" t="s">
        <v>64</v>
      </c>
      <c r="S103" s="18" t="s">
        <v>64</v>
      </c>
      <c r="T103" s="18" t="s">
        <v>64</v>
      </c>
      <c r="U103" s="18" t="s">
        <v>64</v>
      </c>
      <c r="V103" s="18" t="s">
        <v>64</v>
      </c>
      <c r="W103" s="18" t="s">
        <v>64</v>
      </c>
      <c r="X103" s="18" t="s">
        <v>64</v>
      </c>
      <c r="Y103" s="18" t="s">
        <v>64</v>
      </c>
      <c r="Z103" s="18" t="s">
        <v>65</v>
      </c>
      <c r="AA103" s="18" t="s">
        <v>65</v>
      </c>
      <c r="AB103" s="18" t="s">
        <v>65</v>
      </c>
      <c r="AC103" s="18" t="s">
        <v>65</v>
      </c>
      <c r="AD103" s="18" t="s">
        <v>65</v>
      </c>
      <c r="AE103" s="18" t="s">
        <v>65</v>
      </c>
      <c r="AF103" s="18" t="s">
        <v>65</v>
      </c>
      <c r="AG103" s="18" t="s">
        <v>65</v>
      </c>
      <c r="AH103" s="18" t="s">
        <v>65</v>
      </c>
      <c r="AI103" s="18" t="s">
        <v>101</v>
      </c>
      <c r="AJ103" s="18" t="s">
        <v>65</v>
      </c>
      <c r="AK103" s="18" t="s">
        <v>79</v>
      </c>
      <c r="AL103" s="18" t="s">
        <v>65</v>
      </c>
      <c r="AM103" s="18" t="s">
        <v>65</v>
      </c>
      <c r="AN103" s="18" t="s">
        <v>65</v>
      </c>
      <c r="AO103" s="18" t="s">
        <v>65</v>
      </c>
      <c r="AP103" s="18" t="s">
        <v>85</v>
      </c>
      <c r="AQ103" s="18" t="s">
        <v>85</v>
      </c>
      <c r="AR103" s="18" t="s">
        <v>73</v>
      </c>
      <c r="AS103" s="18" t="s">
        <v>68</v>
      </c>
      <c r="AT103" s="18" t="s">
        <v>87</v>
      </c>
      <c r="AU103" s="18" t="s">
        <v>70</v>
      </c>
      <c r="AV103" s="18" t="s">
        <v>132</v>
      </c>
      <c r="AW103" s="18" t="s">
        <v>73</v>
      </c>
      <c r="AX103" s="18" t="s">
        <v>63</v>
      </c>
      <c r="AY103" s="18" t="s">
        <v>73</v>
      </c>
      <c r="AZ103" s="18" t="s">
        <v>73</v>
      </c>
      <c r="BA103" s="18" t="s">
        <v>73</v>
      </c>
      <c r="BB103" s="18" t="s">
        <v>73</v>
      </c>
      <c r="BC103" s="18" t="s">
        <v>73</v>
      </c>
      <c r="BD103" s="18"/>
      <c r="BE103" s="18" t="s">
        <v>73</v>
      </c>
      <c r="BF103" s="20"/>
      <c r="BG103" s="21" t="s">
        <v>335</v>
      </c>
      <c r="BH103" t="s">
        <v>1118</v>
      </c>
      <c r="BI103" s="21" t="e">
        <f t="shared" si="1"/>
        <v>#VALUE!</v>
      </c>
      <c r="BJ103" s="21"/>
      <c r="BK103" s="21"/>
      <c r="BL103" s="21"/>
    </row>
    <row r="104" spans="1:64" ht="13.2" x14ac:dyDescent="0.25">
      <c r="A104" s="17">
        <v>45572.382133321764</v>
      </c>
      <c r="B104" s="18" t="s">
        <v>363</v>
      </c>
      <c r="C104" s="19" t="s">
        <v>364</v>
      </c>
      <c r="D104" s="18">
        <v>85.71</v>
      </c>
      <c r="E104" s="18">
        <v>0.75</v>
      </c>
      <c r="F104" s="18" t="s">
        <v>60</v>
      </c>
      <c r="G104" s="18" t="s">
        <v>76</v>
      </c>
      <c r="H104" s="18" t="s">
        <v>365</v>
      </c>
      <c r="I104" s="18" t="s">
        <v>63</v>
      </c>
      <c r="J104" s="18" t="s">
        <v>64</v>
      </c>
      <c r="K104" s="18" t="s">
        <v>64</v>
      </c>
      <c r="L104" s="18" t="s">
        <v>145</v>
      </c>
      <c r="M104" s="18" t="s">
        <v>84</v>
      </c>
      <c r="N104" s="18" t="s">
        <v>64</v>
      </c>
      <c r="O104" s="18" t="s">
        <v>84</v>
      </c>
      <c r="P104" s="18" t="s">
        <v>64</v>
      </c>
      <c r="Q104" s="18" t="s">
        <v>78</v>
      </c>
      <c r="R104" s="18" t="s">
        <v>64</v>
      </c>
      <c r="S104" s="18" t="s">
        <v>64</v>
      </c>
      <c r="T104" s="18" t="s">
        <v>64</v>
      </c>
      <c r="U104" s="18" t="s">
        <v>84</v>
      </c>
      <c r="V104" s="18" t="s">
        <v>64</v>
      </c>
      <c r="W104" s="18" t="s">
        <v>78</v>
      </c>
      <c r="X104" s="18" t="s">
        <v>64</v>
      </c>
      <c r="Y104" s="18" t="s">
        <v>64</v>
      </c>
      <c r="Z104" s="18" t="s">
        <v>66</v>
      </c>
      <c r="AA104" s="18" t="s">
        <v>66</v>
      </c>
      <c r="AB104" s="18" t="s">
        <v>66</v>
      </c>
      <c r="AC104" s="18" t="s">
        <v>65</v>
      </c>
      <c r="AD104" s="18" t="s">
        <v>66</v>
      </c>
      <c r="AE104" s="18" t="s">
        <v>66</v>
      </c>
      <c r="AF104" s="18" t="s">
        <v>66</v>
      </c>
      <c r="AG104" s="18" t="s">
        <v>66</v>
      </c>
      <c r="AH104" s="18" t="s">
        <v>66</v>
      </c>
      <c r="AI104" s="18" t="s">
        <v>79</v>
      </c>
      <c r="AJ104" s="18" t="s">
        <v>66</v>
      </c>
      <c r="AK104" s="18" t="s">
        <v>66</v>
      </c>
      <c r="AL104" s="18" t="s">
        <v>66</v>
      </c>
      <c r="AM104" s="18" t="s">
        <v>66</v>
      </c>
      <c r="AN104" s="18" t="s">
        <v>65</v>
      </c>
      <c r="AO104" s="18" t="s">
        <v>66</v>
      </c>
      <c r="AP104" s="18" t="s">
        <v>85</v>
      </c>
      <c r="AQ104" s="18" t="s">
        <v>85</v>
      </c>
      <c r="AR104" s="18" t="s">
        <v>63</v>
      </c>
      <c r="AS104" s="18" t="s">
        <v>366</v>
      </c>
      <c r="AT104" s="18" t="s">
        <v>69</v>
      </c>
      <c r="AU104" s="18" t="s">
        <v>67</v>
      </c>
      <c r="AV104" s="18" t="s">
        <v>132</v>
      </c>
      <c r="AW104" s="18" t="s">
        <v>63</v>
      </c>
      <c r="AX104" s="18" t="s">
        <v>72</v>
      </c>
      <c r="AY104" s="18" t="s">
        <v>63</v>
      </c>
      <c r="AZ104" s="18" t="s">
        <v>63</v>
      </c>
      <c r="BA104" s="18" t="s">
        <v>63</v>
      </c>
      <c r="BB104" s="18" t="s">
        <v>63</v>
      </c>
      <c r="BC104" s="18" t="s">
        <v>73</v>
      </c>
      <c r="BD104" s="18"/>
      <c r="BE104" s="18" t="s">
        <v>73</v>
      </c>
      <c r="BF104" s="20"/>
      <c r="BG104" s="21" t="s">
        <v>335</v>
      </c>
      <c r="BH104" t="s">
        <v>1118</v>
      </c>
      <c r="BI104" s="21" t="e">
        <f t="shared" si="1"/>
        <v>#VALUE!</v>
      </c>
      <c r="BJ104" s="21"/>
      <c r="BK104" s="21"/>
      <c r="BL104" s="21"/>
    </row>
    <row r="105" spans="1:64" ht="13.2" x14ac:dyDescent="0.25">
      <c r="A105" s="17">
        <v>45572.383372407407</v>
      </c>
      <c r="B105" s="18" t="s">
        <v>367</v>
      </c>
      <c r="C105" s="19" t="s">
        <v>368</v>
      </c>
      <c r="D105" s="18">
        <v>34.82</v>
      </c>
      <c r="E105" s="18">
        <v>0.08</v>
      </c>
      <c r="F105" s="18" t="s">
        <v>60</v>
      </c>
      <c r="G105" s="18" t="s">
        <v>76</v>
      </c>
      <c r="H105" s="18" t="s">
        <v>369</v>
      </c>
      <c r="I105" s="18" t="s">
        <v>63</v>
      </c>
      <c r="J105" s="18" t="s">
        <v>64</v>
      </c>
      <c r="K105" s="18" t="s">
        <v>64</v>
      </c>
      <c r="L105" s="18" t="s">
        <v>64</v>
      </c>
      <c r="M105" s="18" t="s">
        <v>78</v>
      </c>
      <c r="N105" s="18" t="s">
        <v>64</v>
      </c>
      <c r="O105" s="18" t="s">
        <v>78</v>
      </c>
      <c r="P105" s="18" t="s">
        <v>78</v>
      </c>
      <c r="Q105" s="18" t="s">
        <v>78</v>
      </c>
      <c r="R105" s="18" t="s">
        <v>64</v>
      </c>
      <c r="S105" s="18" t="s">
        <v>78</v>
      </c>
      <c r="T105" s="18" t="s">
        <v>64</v>
      </c>
      <c r="U105" s="18" t="s">
        <v>64</v>
      </c>
      <c r="V105" s="18" t="s">
        <v>64</v>
      </c>
      <c r="W105" s="18" t="s">
        <v>64</v>
      </c>
      <c r="X105" s="18" t="s">
        <v>64</v>
      </c>
      <c r="Y105" s="18" t="s">
        <v>64</v>
      </c>
      <c r="Z105" s="18" t="s">
        <v>66</v>
      </c>
      <c r="AA105" s="18" t="s">
        <v>65</v>
      </c>
      <c r="AB105" s="18" t="s">
        <v>66</v>
      </c>
      <c r="AC105" s="18" t="s">
        <v>66</v>
      </c>
      <c r="AD105" s="18" t="s">
        <v>66</v>
      </c>
      <c r="AE105" s="18" t="s">
        <v>66</v>
      </c>
      <c r="AF105" s="18" t="s">
        <v>66</v>
      </c>
      <c r="AG105" s="18" t="s">
        <v>65</v>
      </c>
      <c r="AH105" s="18" t="s">
        <v>66</v>
      </c>
      <c r="AI105" s="18" t="s">
        <v>79</v>
      </c>
      <c r="AJ105" s="18" t="s">
        <v>66</v>
      </c>
      <c r="AK105" s="18" t="s">
        <v>66</v>
      </c>
      <c r="AL105" s="18" t="s">
        <v>66</v>
      </c>
      <c r="AM105" s="18" t="s">
        <v>66</v>
      </c>
      <c r="AN105" s="18" t="s">
        <v>79</v>
      </c>
      <c r="AO105" s="18" t="s">
        <v>79</v>
      </c>
      <c r="AP105" s="18" t="s">
        <v>85</v>
      </c>
      <c r="AQ105" s="18" t="s">
        <v>85</v>
      </c>
      <c r="AR105" s="18" t="s">
        <v>63</v>
      </c>
      <c r="AS105" s="18" t="s">
        <v>370</v>
      </c>
      <c r="AT105" s="18" t="s">
        <v>87</v>
      </c>
      <c r="AU105" s="18" t="s">
        <v>70</v>
      </c>
      <c r="AV105" s="18" t="s">
        <v>71</v>
      </c>
      <c r="AW105" s="18" t="s">
        <v>73</v>
      </c>
      <c r="AX105" s="18" t="s">
        <v>73</v>
      </c>
      <c r="AY105" s="18" t="s">
        <v>72</v>
      </c>
      <c r="AZ105" s="18" t="s">
        <v>73</v>
      </c>
      <c r="BA105" s="18" t="s">
        <v>72</v>
      </c>
      <c r="BB105" s="18" t="s">
        <v>73</v>
      </c>
      <c r="BC105" s="18" t="s">
        <v>73</v>
      </c>
      <c r="BD105" s="18"/>
      <c r="BE105" s="18" t="s">
        <v>73</v>
      </c>
      <c r="BF105" s="20"/>
      <c r="BG105" s="21" t="s">
        <v>335</v>
      </c>
      <c r="BH105" t="s">
        <v>1118</v>
      </c>
      <c r="BI105" s="21" t="e">
        <f t="shared" si="1"/>
        <v>#VALUE!</v>
      </c>
      <c r="BJ105" s="21"/>
      <c r="BK105" s="21"/>
      <c r="BL105" s="21"/>
    </row>
    <row r="106" spans="1:64" ht="13.2" x14ac:dyDescent="0.25">
      <c r="A106" s="17">
        <v>45572.383376296297</v>
      </c>
      <c r="B106" s="18" t="s">
        <v>371</v>
      </c>
      <c r="C106" s="19" t="s">
        <v>372</v>
      </c>
      <c r="D106" s="18">
        <v>41.96</v>
      </c>
      <c r="E106" s="18">
        <v>0.28999999999999998</v>
      </c>
      <c r="F106" s="18" t="s">
        <v>60</v>
      </c>
      <c r="G106" s="18" t="s">
        <v>76</v>
      </c>
      <c r="H106" s="18" t="s">
        <v>373</v>
      </c>
      <c r="I106" s="18" t="s">
        <v>63</v>
      </c>
      <c r="J106" s="18" t="s">
        <v>64</v>
      </c>
      <c r="K106" s="18" t="s">
        <v>64</v>
      </c>
      <c r="L106" s="18" t="s">
        <v>64</v>
      </c>
      <c r="M106" s="18" t="s">
        <v>84</v>
      </c>
      <c r="N106" s="18" t="s">
        <v>64</v>
      </c>
      <c r="O106" s="18" t="s">
        <v>64</v>
      </c>
      <c r="P106" s="18" t="s">
        <v>84</v>
      </c>
      <c r="Q106" s="18" t="s">
        <v>64</v>
      </c>
      <c r="R106" s="18" t="s">
        <v>64</v>
      </c>
      <c r="S106" s="18" t="s">
        <v>64</v>
      </c>
      <c r="T106" s="18" t="s">
        <v>64</v>
      </c>
      <c r="U106" s="18" t="s">
        <v>64</v>
      </c>
      <c r="V106" s="18" t="s">
        <v>64</v>
      </c>
      <c r="W106" s="18" t="s">
        <v>64</v>
      </c>
      <c r="X106" s="18" t="s">
        <v>64</v>
      </c>
      <c r="Y106" s="18" t="s">
        <v>64</v>
      </c>
      <c r="Z106" s="18" t="s">
        <v>65</v>
      </c>
      <c r="AA106" s="18" t="s">
        <v>65</v>
      </c>
      <c r="AB106" s="18" t="s">
        <v>66</v>
      </c>
      <c r="AC106" s="18" t="s">
        <v>65</v>
      </c>
      <c r="AD106" s="18" t="s">
        <v>65</v>
      </c>
      <c r="AE106" s="18" t="s">
        <v>65</v>
      </c>
      <c r="AF106" s="18" t="s">
        <v>66</v>
      </c>
      <c r="AG106" s="18" t="s">
        <v>65</v>
      </c>
      <c r="AH106" s="18" t="s">
        <v>66</v>
      </c>
      <c r="AI106" s="18" t="s">
        <v>65</v>
      </c>
      <c r="AJ106" s="18" t="s">
        <v>65</v>
      </c>
      <c r="AK106" s="18" t="s">
        <v>65</v>
      </c>
      <c r="AL106" s="18" t="s">
        <v>65</v>
      </c>
      <c r="AM106" s="18" t="s">
        <v>65</v>
      </c>
      <c r="AN106" s="18" t="s">
        <v>65</v>
      </c>
      <c r="AO106" s="18" t="s">
        <v>65</v>
      </c>
      <c r="AP106" s="18" t="s">
        <v>67</v>
      </c>
      <c r="AQ106" s="18" t="s">
        <v>67</v>
      </c>
      <c r="AR106" s="18" t="s">
        <v>86</v>
      </c>
      <c r="AS106" s="18" t="s">
        <v>68</v>
      </c>
      <c r="AT106" s="18" t="s">
        <v>69</v>
      </c>
      <c r="AU106" s="18" t="s">
        <v>70</v>
      </c>
      <c r="AV106" s="18" t="s">
        <v>71</v>
      </c>
      <c r="AW106" s="18" t="s">
        <v>63</v>
      </c>
      <c r="AX106" s="18" t="s">
        <v>72</v>
      </c>
      <c r="AY106" s="18" t="s">
        <v>73</v>
      </c>
      <c r="AZ106" s="18" t="s">
        <v>72</v>
      </c>
      <c r="BA106" s="18" t="s">
        <v>73</v>
      </c>
      <c r="BB106" s="18" t="s">
        <v>73</v>
      </c>
      <c r="BC106" s="18" t="s">
        <v>73</v>
      </c>
      <c r="BD106" s="18"/>
      <c r="BE106" s="18" t="s">
        <v>73</v>
      </c>
      <c r="BF106" s="20"/>
      <c r="BG106" s="21" t="s">
        <v>335</v>
      </c>
      <c r="BH106" t="s">
        <v>1118</v>
      </c>
      <c r="BI106" s="21" t="e">
        <f t="shared" si="1"/>
        <v>#VALUE!</v>
      </c>
      <c r="BJ106" s="21"/>
      <c r="BK106" s="21"/>
      <c r="BL106" s="21"/>
    </row>
    <row r="107" spans="1:64" ht="13.2" x14ac:dyDescent="0.25">
      <c r="A107" s="17">
        <v>45572.385504074075</v>
      </c>
      <c r="B107" s="18" t="s">
        <v>374</v>
      </c>
      <c r="C107" s="19" t="s">
        <v>375</v>
      </c>
      <c r="D107" s="18">
        <v>53.57</v>
      </c>
      <c r="E107" s="18">
        <v>0.33</v>
      </c>
      <c r="F107" s="18" t="s">
        <v>60</v>
      </c>
      <c r="G107" s="18" t="s">
        <v>76</v>
      </c>
      <c r="H107" s="18" t="s">
        <v>352</v>
      </c>
      <c r="I107" s="18" t="s">
        <v>63</v>
      </c>
      <c r="J107" s="18" t="s">
        <v>64</v>
      </c>
      <c r="K107" s="18" t="s">
        <v>84</v>
      </c>
      <c r="L107" s="18" t="s">
        <v>64</v>
      </c>
      <c r="M107" s="18" t="s">
        <v>84</v>
      </c>
      <c r="N107" s="18" t="s">
        <v>64</v>
      </c>
      <c r="O107" s="18" t="s">
        <v>64</v>
      </c>
      <c r="P107" s="18" t="s">
        <v>78</v>
      </c>
      <c r="Q107" s="18" t="s">
        <v>64</v>
      </c>
      <c r="R107" s="18" t="s">
        <v>64</v>
      </c>
      <c r="S107" s="18" t="s">
        <v>84</v>
      </c>
      <c r="T107" s="18" t="s">
        <v>64</v>
      </c>
      <c r="U107" s="18" t="s">
        <v>64</v>
      </c>
      <c r="V107" s="18" t="s">
        <v>64</v>
      </c>
      <c r="W107" s="18" t="s">
        <v>64</v>
      </c>
      <c r="X107" s="18" t="s">
        <v>64</v>
      </c>
      <c r="Y107" s="18" t="s">
        <v>64</v>
      </c>
      <c r="Z107" s="18" t="s">
        <v>65</v>
      </c>
      <c r="AA107" s="18" t="s">
        <v>65</v>
      </c>
      <c r="AB107" s="18" t="s">
        <v>66</v>
      </c>
      <c r="AC107" s="18" t="s">
        <v>65</v>
      </c>
      <c r="AD107" s="18" t="s">
        <v>66</v>
      </c>
      <c r="AE107" s="18" t="s">
        <v>66</v>
      </c>
      <c r="AF107" s="18" t="s">
        <v>66</v>
      </c>
      <c r="AG107" s="18" t="s">
        <v>65</v>
      </c>
      <c r="AH107" s="18" t="s">
        <v>66</v>
      </c>
      <c r="AI107" s="18" t="s">
        <v>79</v>
      </c>
      <c r="AJ107" s="18" t="s">
        <v>65</v>
      </c>
      <c r="AK107" s="18" t="s">
        <v>65</v>
      </c>
      <c r="AL107" s="18" t="s">
        <v>66</v>
      </c>
      <c r="AM107" s="18" t="s">
        <v>65</v>
      </c>
      <c r="AN107" s="18" t="s">
        <v>79</v>
      </c>
      <c r="AO107" s="18" t="s">
        <v>66</v>
      </c>
      <c r="AP107" s="18" t="s">
        <v>67</v>
      </c>
      <c r="AQ107" s="18" t="s">
        <v>67</v>
      </c>
      <c r="AR107" s="18" t="s">
        <v>86</v>
      </c>
      <c r="AS107" s="18" t="s">
        <v>115</v>
      </c>
      <c r="AT107" s="18" t="s">
        <v>87</v>
      </c>
      <c r="AU107" s="18" t="s">
        <v>93</v>
      </c>
      <c r="AV107" s="18" t="s">
        <v>71</v>
      </c>
      <c r="AW107" s="18" t="s">
        <v>73</v>
      </c>
      <c r="AX107" s="18" t="s">
        <v>72</v>
      </c>
      <c r="AY107" s="18" t="s">
        <v>73</v>
      </c>
      <c r="AZ107" s="18" t="s">
        <v>73</v>
      </c>
      <c r="BA107" s="18" t="s">
        <v>72</v>
      </c>
      <c r="BB107" s="18" t="s">
        <v>73</v>
      </c>
      <c r="BC107" s="18" t="s">
        <v>73</v>
      </c>
      <c r="BD107" s="18"/>
      <c r="BE107" s="18" t="s">
        <v>73</v>
      </c>
      <c r="BF107" s="20"/>
      <c r="BG107" s="21" t="s">
        <v>335</v>
      </c>
      <c r="BH107" t="s">
        <v>1118</v>
      </c>
      <c r="BI107" s="21" t="e">
        <f t="shared" si="1"/>
        <v>#VALUE!</v>
      </c>
      <c r="BJ107" s="21"/>
      <c r="BK107" s="21"/>
      <c r="BL107" s="21"/>
    </row>
    <row r="108" spans="1:64" ht="13.2" x14ac:dyDescent="0.25">
      <c r="A108" s="17">
        <v>45572.386470613426</v>
      </c>
      <c r="B108" s="18" t="s">
        <v>376</v>
      </c>
      <c r="C108" s="19" t="s">
        <v>377</v>
      </c>
      <c r="D108" s="18">
        <v>58.06</v>
      </c>
      <c r="E108" s="18">
        <v>0.83</v>
      </c>
      <c r="F108" s="18" t="s">
        <v>60</v>
      </c>
      <c r="G108" s="18" t="s">
        <v>76</v>
      </c>
      <c r="H108" s="18" t="s">
        <v>378</v>
      </c>
      <c r="I108" s="18" t="s">
        <v>63</v>
      </c>
      <c r="J108" s="18" t="s">
        <v>64</v>
      </c>
      <c r="K108" s="18" t="s">
        <v>64</v>
      </c>
      <c r="L108" s="18" t="s">
        <v>64</v>
      </c>
      <c r="M108" s="18" t="s">
        <v>84</v>
      </c>
      <c r="N108" s="18" t="s">
        <v>64</v>
      </c>
      <c r="O108" s="18" t="s">
        <v>84</v>
      </c>
      <c r="P108" s="18" t="s">
        <v>84</v>
      </c>
      <c r="Q108" s="18" t="s">
        <v>64</v>
      </c>
      <c r="R108" s="18" t="s">
        <v>64</v>
      </c>
      <c r="S108" s="18" t="s">
        <v>64</v>
      </c>
      <c r="T108" s="18" t="s">
        <v>64</v>
      </c>
      <c r="U108" s="18" t="s">
        <v>84</v>
      </c>
      <c r="V108" s="18" t="s">
        <v>64</v>
      </c>
      <c r="W108" s="18" t="s">
        <v>64</v>
      </c>
      <c r="X108" s="18" t="s">
        <v>64</v>
      </c>
      <c r="Y108" s="18" t="s">
        <v>64</v>
      </c>
      <c r="Z108" s="18" t="s">
        <v>65</v>
      </c>
      <c r="AA108" s="18" t="s">
        <v>65</v>
      </c>
      <c r="AB108" s="18" t="s">
        <v>65</v>
      </c>
      <c r="AC108" s="18" t="s">
        <v>65</v>
      </c>
      <c r="AD108" s="18" t="s">
        <v>65</v>
      </c>
      <c r="AE108" s="18" t="s">
        <v>65</v>
      </c>
      <c r="AF108" s="18" t="s">
        <v>66</v>
      </c>
      <c r="AG108" s="18" t="s">
        <v>66</v>
      </c>
      <c r="AH108" s="18" t="s">
        <v>66</v>
      </c>
      <c r="AI108" s="18" t="s">
        <v>101</v>
      </c>
      <c r="AJ108" s="18" t="s">
        <v>65</v>
      </c>
      <c r="AK108" s="18" t="s">
        <v>65</v>
      </c>
      <c r="AL108" s="18" t="s">
        <v>65</v>
      </c>
      <c r="AM108" s="18" t="s">
        <v>65</v>
      </c>
      <c r="AN108" s="18" t="s">
        <v>65</v>
      </c>
      <c r="AO108" s="18" t="s">
        <v>65</v>
      </c>
      <c r="AP108" s="18" t="s">
        <v>67</v>
      </c>
      <c r="AQ108" s="18" t="s">
        <v>151</v>
      </c>
      <c r="AR108" s="18" t="s">
        <v>63</v>
      </c>
      <c r="AS108" s="18" t="s">
        <v>81</v>
      </c>
      <c r="AT108" s="18" t="s">
        <v>69</v>
      </c>
      <c r="AU108" s="18" t="s">
        <v>70</v>
      </c>
      <c r="AV108" s="18" t="s">
        <v>71</v>
      </c>
      <c r="AW108" s="18" t="s">
        <v>72</v>
      </c>
      <c r="AX108" s="18" t="s">
        <v>72</v>
      </c>
      <c r="AY108" s="18" t="s">
        <v>72</v>
      </c>
      <c r="AZ108" s="18" t="s">
        <v>72</v>
      </c>
      <c r="BA108" s="18" t="s">
        <v>63</v>
      </c>
      <c r="BB108" s="18" t="s">
        <v>63</v>
      </c>
      <c r="BC108" s="18" t="s">
        <v>73</v>
      </c>
      <c r="BD108" s="18"/>
      <c r="BE108" s="18" t="s">
        <v>73</v>
      </c>
      <c r="BF108" s="20"/>
      <c r="BG108" s="21" t="s">
        <v>335</v>
      </c>
      <c r="BH108" t="s">
        <v>1118</v>
      </c>
      <c r="BI108" s="21" t="e">
        <f t="shared" si="1"/>
        <v>#VALUE!</v>
      </c>
      <c r="BJ108" s="21"/>
      <c r="BK108" s="21"/>
      <c r="BL108" s="21"/>
    </row>
    <row r="109" spans="1:64" ht="13.2" x14ac:dyDescent="0.25">
      <c r="A109" s="17">
        <v>45572.388167002311</v>
      </c>
      <c r="B109" s="18" t="s">
        <v>379</v>
      </c>
      <c r="C109" s="18" t="s">
        <v>380</v>
      </c>
      <c r="D109" s="18">
        <v>100</v>
      </c>
      <c r="E109" s="18">
        <v>1.17</v>
      </c>
      <c r="F109" s="18" t="s">
        <v>60</v>
      </c>
      <c r="G109" s="18" t="s">
        <v>76</v>
      </c>
      <c r="H109" s="18" t="s">
        <v>381</v>
      </c>
      <c r="I109" s="18" t="s">
        <v>73</v>
      </c>
      <c r="J109" s="18" t="s">
        <v>64</v>
      </c>
      <c r="K109" s="18" t="s">
        <v>84</v>
      </c>
      <c r="L109" s="18" t="s">
        <v>64</v>
      </c>
      <c r="M109" s="18" t="s">
        <v>84</v>
      </c>
      <c r="N109" s="18" t="s">
        <v>64</v>
      </c>
      <c r="O109" s="18" t="s">
        <v>64</v>
      </c>
      <c r="P109" s="18" t="s">
        <v>64</v>
      </c>
      <c r="Q109" s="18" t="s">
        <v>84</v>
      </c>
      <c r="R109" s="18" t="s">
        <v>64</v>
      </c>
      <c r="S109" s="18" t="s">
        <v>64</v>
      </c>
      <c r="T109" s="18" t="s">
        <v>84</v>
      </c>
      <c r="U109" s="18" t="s">
        <v>84</v>
      </c>
      <c r="V109" s="18" t="s">
        <v>84</v>
      </c>
      <c r="W109" s="18" t="s">
        <v>64</v>
      </c>
      <c r="X109" s="18" t="s">
        <v>64</v>
      </c>
      <c r="Y109" s="18" t="s">
        <v>78</v>
      </c>
      <c r="Z109" s="18" t="s">
        <v>65</v>
      </c>
      <c r="AA109" s="18" t="s">
        <v>65</v>
      </c>
      <c r="AB109" s="18" t="s">
        <v>66</v>
      </c>
      <c r="AC109" s="18" t="s">
        <v>65</v>
      </c>
      <c r="AD109" s="18" t="s">
        <v>65</v>
      </c>
      <c r="AE109" s="18" t="s">
        <v>66</v>
      </c>
      <c r="AF109" s="18" t="s">
        <v>79</v>
      </c>
      <c r="AG109" s="18" t="s">
        <v>65</v>
      </c>
      <c r="AH109" s="18" t="s">
        <v>66</v>
      </c>
      <c r="AI109" s="18" t="s">
        <v>101</v>
      </c>
      <c r="AJ109" s="18" t="s">
        <v>66</v>
      </c>
      <c r="AK109" s="18" t="s">
        <v>66</v>
      </c>
      <c r="AL109" s="18" t="s">
        <v>65</v>
      </c>
      <c r="AM109" s="18" t="s">
        <v>65</v>
      </c>
      <c r="AN109" s="18" t="s">
        <v>66</v>
      </c>
      <c r="AO109" s="18" t="s">
        <v>65</v>
      </c>
      <c r="AP109" s="18" t="s">
        <v>85</v>
      </c>
      <c r="AQ109" s="18" t="s">
        <v>85</v>
      </c>
      <c r="AR109" s="18" t="s">
        <v>86</v>
      </c>
      <c r="AS109" s="18" t="s">
        <v>68</v>
      </c>
      <c r="AT109" s="18" t="s">
        <v>69</v>
      </c>
      <c r="AU109" s="18" t="s">
        <v>70</v>
      </c>
      <c r="AV109" s="18" t="s">
        <v>132</v>
      </c>
      <c r="AW109" s="18" t="s">
        <v>72</v>
      </c>
      <c r="AX109" s="18" t="s">
        <v>72</v>
      </c>
      <c r="AY109" s="18" t="s">
        <v>72</v>
      </c>
      <c r="AZ109" s="18" t="s">
        <v>72</v>
      </c>
      <c r="BA109" s="18" t="s">
        <v>72</v>
      </c>
      <c r="BB109" s="18" t="s">
        <v>73</v>
      </c>
      <c r="BC109" s="18" t="s">
        <v>73</v>
      </c>
      <c r="BD109" s="18"/>
      <c r="BE109" s="18" t="s">
        <v>73</v>
      </c>
      <c r="BF109" s="20"/>
      <c r="BG109" s="21" t="s">
        <v>335</v>
      </c>
      <c r="BH109" t="s">
        <v>226</v>
      </c>
      <c r="BI109" s="21" t="e">
        <f t="shared" si="1"/>
        <v>#VALUE!</v>
      </c>
      <c r="BJ109" s="21"/>
      <c r="BK109" s="21"/>
      <c r="BL109" s="21"/>
    </row>
    <row r="110" spans="1:64" ht="13.2" x14ac:dyDescent="0.25">
      <c r="A110" s="17">
        <v>45572.397934583336</v>
      </c>
      <c r="B110" s="18" t="s">
        <v>382</v>
      </c>
      <c r="C110" s="19" t="s">
        <v>383</v>
      </c>
      <c r="D110" s="18">
        <v>100</v>
      </c>
      <c r="E110" s="18">
        <v>1.1299999999999999</v>
      </c>
      <c r="F110" s="18" t="s">
        <v>114</v>
      </c>
      <c r="G110" s="18" t="s">
        <v>76</v>
      </c>
      <c r="H110" s="18" t="s">
        <v>384</v>
      </c>
      <c r="I110" s="18" t="s">
        <v>63</v>
      </c>
      <c r="J110" s="18" t="s">
        <v>64</v>
      </c>
      <c r="K110" s="18" t="s">
        <v>78</v>
      </c>
      <c r="L110" s="18" t="s">
        <v>64</v>
      </c>
      <c r="M110" s="18" t="s">
        <v>84</v>
      </c>
      <c r="N110" s="18" t="s">
        <v>64</v>
      </c>
      <c r="O110" s="18" t="s">
        <v>64</v>
      </c>
      <c r="P110" s="18" t="s">
        <v>64</v>
      </c>
      <c r="Q110" s="18" t="s">
        <v>64</v>
      </c>
      <c r="R110" s="18" t="s">
        <v>64</v>
      </c>
      <c r="S110" s="18" t="s">
        <v>64</v>
      </c>
      <c r="T110" s="18" t="s">
        <v>64</v>
      </c>
      <c r="U110" s="18" t="s">
        <v>64</v>
      </c>
      <c r="V110" s="18" t="s">
        <v>64</v>
      </c>
      <c r="W110" s="18" t="s">
        <v>64</v>
      </c>
      <c r="X110" s="18" t="s">
        <v>64</v>
      </c>
      <c r="Y110" s="18" t="s">
        <v>64</v>
      </c>
      <c r="Z110" s="18" t="s">
        <v>65</v>
      </c>
      <c r="AA110" s="18" t="s">
        <v>65</v>
      </c>
      <c r="AB110" s="18" t="s">
        <v>66</v>
      </c>
      <c r="AC110" s="18" t="s">
        <v>65</v>
      </c>
      <c r="AD110" s="18" t="s">
        <v>66</v>
      </c>
      <c r="AE110" s="18" t="s">
        <v>65</v>
      </c>
      <c r="AF110" s="18" t="s">
        <v>66</v>
      </c>
      <c r="AG110" s="18" t="s">
        <v>66</v>
      </c>
      <c r="AH110" s="18" t="s">
        <v>66</v>
      </c>
      <c r="AI110" s="18" t="s">
        <v>79</v>
      </c>
      <c r="AJ110" s="18" t="s">
        <v>66</v>
      </c>
      <c r="AK110" s="18" t="s">
        <v>66</v>
      </c>
      <c r="AL110" s="18" t="s">
        <v>66</v>
      </c>
      <c r="AM110" s="18" t="s">
        <v>66</v>
      </c>
      <c r="AN110" s="18" t="s">
        <v>66</v>
      </c>
      <c r="AO110" s="18" t="s">
        <v>66</v>
      </c>
      <c r="AP110" s="18" t="s">
        <v>85</v>
      </c>
      <c r="AQ110" s="18" t="s">
        <v>85</v>
      </c>
      <c r="AR110" s="18" t="s">
        <v>86</v>
      </c>
      <c r="AS110" s="18" t="s">
        <v>81</v>
      </c>
      <c r="AT110" s="18" t="s">
        <v>69</v>
      </c>
      <c r="AU110" s="18" t="s">
        <v>93</v>
      </c>
      <c r="AV110" s="18" t="s">
        <v>71</v>
      </c>
      <c r="AW110" s="18" t="s">
        <v>63</v>
      </c>
      <c r="AX110" s="18" t="s">
        <v>72</v>
      </c>
      <c r="AY110" s="18" t="s">
        <v>63</v>
      </c>
      <c r="AZ110" s="18" t="s">
        <v>72</v>
      </c>
      <c r="BA110" s="18" t="s">
        <v>63</v>
      </c>
      <c r="BB110" s="18" t="s">
        <v>73</v>
      </c>
      <c r="BC110" s="18" t="s">
        <v>73</v>
      </c>
      <c r="BD110" s="18"/>
      <c r="BE110" s="18" t="s">
        <v>73</v>
      </c>
      <c r="BF110" s="20"/>
      <c r="BG110" s="21" t="s">
        <v>335</v>
      </c>
      <c r="BH110" t="s">
        <v>1118</v>
      </c>
      <c r="BI110" s="21" t="e">
        <f t="shared" si="1"/>
        <v>#VALUE!</v>
      </c>
      <c r="BJ110" s="21"/>
      <c r="BK110" s="21"/>
      <c r="BL110" s="21"/>
    </row>
    <row r="111" spans="1:64" ht="13.2" x14ac:dyDescent="0.25">
      <c r="A111" s="17">
        <v>45572.398379074075</v>
      </c>
      <c r="B111" s="18" t="s">
        <v>385</v>
      </c>
      <c r="C111" s="19" t="s">
        <v>386</v>
      </c>
      <c r="D111" s="18">
        <v>94.64</v>
      </c>
      <c r="E111" s="18">
        <v>1.29</v>
      </c>
      <c r="F111" s="18" t="s">
        <v>114</v>
      </c>
      <c r="G111" s="18" t="s">
        <v>76</v>
      </c>
      <c r="H111" s="18" t="s">
        <v>387</v>
      </c>
      <c r="I111" s="18" t="s">
        <v>73</v>
      </c>
      <c r="J111" s="18" t="s">
        <v>64</v>
      </c>
      <c r="K111" s="18" t="s">
        <v>78</v>
      </c>
      <c r="L111" s="18" t="s">
        <v>64</v>
      </c>
      <c r="M111" s="18" t="s">
        <v>84</v>
      </c>
      <c r="N111" s="18" t="s">
        <v>64</v>
      </c>
      <c r="O111" s="18" t="s">
        <v>64</v>
      </c>
      <c r="P111" s="18" t="s">
        <v>84</v>
      </c>
      <c r="Q111" s="18" t="s">
        <v>64</v>
      </c>
      <c r="R111" s="18" t="s">
        <v>64</v>
      </c>
      <c r="S111" s="18" t="s">
        <v>78</v>
      </c>
      <c r="T111" s="18" t="s">
        <v>64</v>
      </c>
      <c r="U111" s="18" t="s">
        <v>78</v>
      </c>
      <c r="V111" s="18" t="s">
        <v>64</v>
      </c>
      <c r="W111" s="18" t="s">
        <v>64</v>
      </c>
      <c r="X111" s="18" t="s">
        <v>64</v>
      </c>
      <c r="Y111" s="18" t="s">
        <v>64</v>
      </c>
      <c r="Z111" s="18" t="s">
        <v>79</v>
      </c>
      <c r="AA111" s="18" t="s">
        <v>66</v>
      </c>
      <c r="AB111" s="18" t="s">
        <v>66</v>
      </c>
      <c r="AC111" s="18" t="s">
        <v>66</v>
      </c>
      <c r="AD111" s="18" t="s">
        <v>65</v>
      </c>
      <c r="AE111" s="18" t="s">
        <v>66</v>
      </c>
      <c r="AF111" s="18" t="s">
        <v>66</v>
      </c>
      <c r="AG111" s="18" t="s">
        <v>66</v>
      </c>
      <c r="AH111" s="18" t="s">
        <v>66</v>
      </c>
      <c r="AI111" s="18" t="s">
        <v>101</v>
      </c>
      <c r="AJ111" s="18" t="s">
        <v>65</v>
      </c>
      <c r="AK111" s="18" t="s">
        <v>65</v>
      </c>
      <c r="AL111" s="18" t="s">
        <v>66</v>
      </c>
      <c r="AM111" s="18" t="s">
        <v>66</v>
      </c>
      <c r="AN111" s="18" t="s">
        <v>79</v>
      </c>
      <c r="AO111" s="18" t="s">
        <v>79</v>
      </c>
      <c r="AP111" s="18" t="s">
        <v>119</v>
      </c>
      <c r="AQ111" s="18" t="s">
        <v>119</v>
      </c>
      <c r="AR111" s="18" t="s">
        <v>86</v>
      </c>
      <c r="AS111" s="18" t="s">
        <v>388</v>
      </c>
      <c r="AT111" s="18" t="s">
        <v>169</v>
      </c>
      <c r="AU111" s="18" t="s">
        <v>93</v>
      </c>
      <c r="AV111" s="18" t="s">
        <v>67</v>
      </c>
      <c r="AW111" s="18" t="s">
        <v>72</v>
      </c>
      <c r="AX111" s="18" t="s">
        <v>72</v>
      </c>
      <c r="AY111" s="18" t="s">
        <v>63</v>
      </c>
      <c r="AZ111" s="18" t="s">
        <v>63</v>
      </c>
      <c r="BA111" s="18" t="s">
        <v>72</v>
      </c>
      <c r="BB111" s="18" t="s">
        <v>72</v>
      </c>
      <c r="BC111" s="18" t="s">
        <v>73</v>
      </c>
      <c r="BD111" s="18"/>
      <c r="BE111" s="18" t="s">
        <v>73</v>
      </c>
      <c r="BF111" s="20"/>
      <c r="BG111" s="21" t="s">
        <v>335</v>
      </c>
      <c r="BH111" t="s">
        <v>226</v>
      </c>
      <c r="BI111" s="21" t="e">
        <f t="shared" si="1"/>
        <v>#VALUE!</v>
      </c>
      <c r="BJ111" s="21"/>
      <c r="BK111" s="21"/>
      <c r="BL111" s="21"/>
    </row>
    <row r="112" spans="1:64" ht="13.2" x14ac:dyDescent="0.25">
      <c r="A112" s="17">
        <v>45572.398872638892</v>
      </c>
      <c r="B112" s="18" t="s">
        <v>389</v>
      </c>
      <c r="C112" s="19" t="s">
        <v>390</v>
      </c>
      <c r="D112" s="18">
        <v>100</v>
      </c>
      <c r="E112" s="18">
        <v>0.53</v>
      </c>
      <c r="F112" s="18" t="s">
        <v>60</v>
      </c>
      <c r="G112" s="18" t="s">
        <v>76</v>
      </c>
      <c r="H112" s="18" t="s">
        <v>335</v>
      </c>
      <c r="I112" s="18" t="s">
        <v>63</v>
      </c>
      <c r="J112" s="18" t="s">
        <v>64</v>
      </c>
      <c r="K112" s="18" t="s">
        <v>78</v>
      </c>
      <c r="L112" s="18" t="s">
        <v>64</v>
      </c>
      <c r="M112" s="18" t="s">
        <v>84</v>
      </c>
      <c r="N112" s="18" t="s">
        <v>84</v>
      </c>
      <c r="O112" s="18" t="s">
        <v>64</v>
      </c>
      <c r="P112" s="18" t="s">
        <v>84</v>
      </c>
      <c r="Q112" s="18" t="s">
        <v>64</v>
      </c>
      <c r="R112" s="18" t="s">
        <v>64</v>
      </c>
      <c r="S112" s="18" t="s">
        <v>64</v>
      </c>
      <c r="T112" s="18" t="s">
        <v>64</v>
      </c>
      <c r="U112" s="18" t="s">
        <v>64</v>
      </c>
      <c r="V112" s="18" t="s">
        <v>64</v>
      </c>
      <c r="W112" s="18" t="s">
        <v>64</v>
      </c>
      <c r="X112" s="18" t="s">
        <v>64</v>
      </c>
      <c r="Y112" s="18" t="s">
        <v>64</v>
      </c>
      <c r="Z112" s="18" t="s">
        <v>65</v>
      </c>
      <c r="AA112" s="18" t="s">
        <v>66</v>
      </c>
      <c r="AB112" s="18" t="s">
        <v>66</v>
      </c>
      <c r="AC112" s="18" t="s">
        <v>66</v>
      </c>
      <c r="AD112" s="18" t="s">
        <v>65</v>
      </c>
      <c r="AE112" s="18" t="s">
        <v>66</v>
      </c>
      <c r="AF112" s="18" t="s">
        <v>66</v>
      </c>
      <c r="AG112" s="18" t="s">
        <v>65</v>
      </c>
      <c r="AH112" s="18" t="s">
        <v>66</v>
      </c>
      <c r="AI112" s="18" t="s">
        <v>66</v>
      </c>
      <c r="AJ112" s="18" t="s">
        <v>66</v>
      </c>
      <c r="AK112" s="18" t="s">
        <v>66</v>
      </c>
      <c r="AL112" s="18" t="s">
        <v>65</v>
      </c>
      <c r="AM112" s="18" t="s">
        <v>66</v>
      </c>
      <c r="AN112" s="18" t="s">
        <v>66</v>
      </c>
      <c r="AO112" s="18" t="s">
        <v>66</v>
      </c>
      <c r="AP112" s="18" t="s">
        <v>67</v>
      </c>
      <c r="AQ112" s="18" t="s">
        <v>67</v>
      </c>
      <c r="AR112" s="18" t="s">
        <v>86</v>
      </c>
      <c r="AS112" s="18" t="s">
        <v>391</v>
      </c>
      <c r="AT112" s="18" t="s">
        <v>69</v>
      </c>
      <c r="AU112" s="18" t="s">
        <v>70</v>
      </c>
      <c r="AV112" s="18" t="s">
        <v>67</v>
      </c>
      <c r="AW112" s="18" t="s">
        <v>73</v>
      </c>
      <c r="AX112" s="18" t="s">
        <v>73</v>
      </c>
      <c r="AY112" s="18" t="s">
        <v>72</v>
      </c>
      <c r="AZ112" s="18" t="s">
        <v>73</v>
      </c>
      <c r="BA112" s="18" t="s">
        <v>72</v>
      </c>
      <c r="BB112" s="18" t="s">
        <v>73</v>
      </c>
      <c r="BC112" s="18" t="s">
        <v>73</v>
      </c>
      <c r="BD112" s="18"/>
      <c r="BE112" s="18" t="s">
        <v>73</v>
      </c>
      <c r="BF112" s="20"/>
      <c r="BG112" s="21" t="s">
        <v>335</v>
      </c>
      <c r="BH112" t="s">
        <v>1118</v>
      </c>
      <c r="BI112" s="21" t="e">
        <f t="shared" si="1"/>
        <v>#VALUE!</v>
      </c>
      <c r="BJ112" s="21"/>
      <c r="BK112" s="21"/>
      <c r="BL112" s="21"/>
    </row>
    <row r="113" spans="1:64" ht="13.2" x14ac:dyDescent="0.25">
      <c r="A113" s="17">
        <v>45572.399304699073</v>
      </c>
      <c r="B113" s="18" t="s">
        <v>392</v>
      </c>
      <c r="C113" s="19" t="s">
        <v>393</v>
      </c>
      <c r="D113" s="18">
        <v>100</v>
      </c>
      <c r="E113" s="18">
        <v>0.75</v>
      </c>
      <c r="F113" s="18" t="s">
        <v>114</v>
      </c>
      <c r="G113" s="18" t="s">
        <v>76</v>
      </c>
      <c r="H113" s="18" t="s">
        <v>394</v>
      </c>
      <c r="I113" s="18" t="s">
        <v>63</v>
      </c>
      <c r="J113" s="18" t="s">
        <v>64</v>
      </c>
      <c r="K113" s="18" t="s">
        <v>64</v>
      </c>
      <c r="L113" s="18" t="s">
        <v>64</v>
      </c>
      <c r="M113" s="18" t="s">
        <v>78</v>
      </c>
      <c r="N113" s="18" t="s">
        <v>64</v>
      </c>
      <c r="O113" s="18" t="s">
        <v>84</v>
      </c>
      <c r="P113" s="18" t="s">
        <v>84</v>
      </c>
      <c r="Q113" s="18" t="s">
        <v>64</v>
      </c>
      <c r="R113" s="18" t="s">
        <v>64</v>
      </c>
      <c r="S113" s="18" t="s">
        <v>78</v>
      </c>
      <c r="T113" s="18" t="s">
        <v>78</v>
      </c>
      <c r="U113" s="18" t="s">
        <v>84</v>
      </c>
      <c r="V113" s="18" t="s">
        <v>64</v>
      </c>
      <c r="W113" s="18" t="s">
        <v>78</v>
      </c>
      <c r="X113" s="18" t="s">
        <v>84</v>
      </c>
      <c r="Y113" s="18" t="s">
        <v>78</v>
      </c>
      <c r="Z113" s="18" t="s">
        <v>65</v>
      </c>
      <c r="AA113" s="18" t="s">
        <v>65</v>
      </c>
      <c r="AB113" s="18" t="s">
        <v>65</v>
      </c>
      <c r="AC113" s="18" t="s">
        <v>65</v>
      </c>
      <c r="AD113" s="18" t="s">
        <v>65</v>
      </c>
      <c r="AE113" s="18" t="s">
        <v>65</v>
      </c>
      <c r="AF113" s="18" t="s">
        <v>66</v>
      </c>
      <c r="AG113" s="18" t="s">
        <v>66</v>
      </c>
      <c r="AH113" s="18" t="s">
        <v>66</v>
      </c>
      <c r="AI113" s="18" t="s">
        <v>101</v>
      </c>
      <c r="AJ113" s="18" t="s">
        <v>65</v>
      </c>
      <c r="AK113" s="18" t="s">
        <v>65</v>
      </c>
      <c r="AL113" s="18" t="s">
        <v>65</v>
      </c>
      <c r="AM113" s="18" t="s">
        <v>66</v>
      </c>
      <c r="AN113" s="18" t="s">
        <v>79</v>
      </c>
      <c r="AO113" s="18" t="s">
        <v>66</v>
      </c>
      <c r="AP113" s="18" t="s">
        <v>67</v>
      </c>
      <c r="AQ113" s="18" t="s">
        <v>67</v>
      </c>
      <c r="AR113" s="18" t="s">
        <v>63</v>
      </c>
      <c r="AS113" s="18" t="s">
        <v>81</v>
      </c>
      <c r="AT113" s="18" t="s">
        <v>87</v>
      </c>
      <c r="AU113" s="18" t="s">
        <v>70</v>
      </c>
      <c r="AV113" s="18" t="s">
        <v>67</v>
      </c>
      <c r="AW113" s="18" t="s">
        <v>72</v>
      </c>
      <c r="AX113" s="18" t="s">
        <v>73</v>
      </c>
      <c r="AY113" s="18" t="s">
        <v>73</v>
      </c>
      <c r="AZ113" s="18" t="s">
        <v>63</v>
      </c>
      <c r="BA113" s="18" t="s">
        <v>63</v>
      </c>
      <c r="BB113" s="18" t="s">
        <v>73</v>
      </c>
      <c r="BC113" s="18" t="s">
        <v>73</v>
      </c>
      <c r="BD113" s="18"/>
      <c r="BE113" s="18" t="s">
        <v>73</v>
      </c>
      <c r="BF113" s="20"/>
      <c r="BG113" s="21" t="s">
        <v>335</v>
      </c>
      <c r="BH113" t="s">
        <v>1118</v>
      </c>
      <c r="BI113" s="21" t="e">
        <f t="shared" si="1"/>
        <v>#VALUE!</v>
      </c>
      <c r="BJ113" s="21"/>
      <c r="BK113" s="21"/>
      <c r="BL113" s="21"/>
    </row>
    <row r="114" spans="1:64" ht="13.2" x14ac:dyDescent="0.25">
      <c r="A114" s="17">
        <v>45572.402199953707</v>
      </c>
      <c r="B114" s="18" t="s">
        <v>395</v>
      </c>
      <c r="C114" s="19" t="s">
        <v>396</v>
      </c>
      <c r="D114" s="18">
        <v>100</v>
      </c>
      <c r="E114" s="18">
        <v>0.75</v>
      </c>
      <c r="F114" s="18" t="s">
        <v>114</v>
      </c>
      <c r="G114" s="18" t="s">
        <v>76</v>
      </c>
      <c r="H114" s="18" t="s">
        <v>349</v>
      </c>
      <c r="I114" s="18" t="s">
        <v>63</v>
      </c>
      <c r="J114" s="18" t="s">
        <v>64</v>
      </c>
      <c r="K114" s="18" t="s">
        <v>64</v>
      </c>
      <c r="L114" s="18" t="s">
        <v>64</v>
      </c>
      <c r="M114" s="18" t="s">
        <v>78</v>
      </c>
      <c r="N114" s="18" t="s">
        <v>64</v>
      </c>
      <c r="O114" s="18" t="s">
        <v>78</v>
      </c>
      <c r="P114" s="18" t="s">
        <v>64</v>
      </c>
      <c r="Q114" s="18" t="s">
        <v>78</v>
      </c>
      <c r="R114" s="18" t="s">
        <v>64</v>
      </c>
      <c r="S114" s="18" t="s">
        <v>64</v>
      </c>
      <c r="T114" s="18" t="s">
        <v>64</v>
      </c>
      <c r="U114" s="18" t="s">
        <v>64</v>
      </c>
      <c r="V114" s="18" t="s">
        <v>64</v>
      </c>
      <c r="W114" s="18" t="s">
        <v>64</v>
      </c>
      <c r="X114" s="18" t="s">
        <v>64</v>
      </c>
      <c r="Y114" s="18" t="s">
        <v>64</v>
      </c>
      <c r="Z114" s="18" t="s">
        <v>65</v>
      </c>
      <c r="AA114" s="18" t="s">
        <v>65</v>
      </c>
      <c r="AB114" s="18" t="s">
        <v>65</v>
      </c>
      <c r="AC114" s="18" t="s">
        <v>65</v>
      </c>
      <c r="AD114" s="18" t="s">
        <v>65</v>
      </c>
      <c r="AE114" s="18" t="s">
        <v>65</v>
      </c>
      <c r="AF114" s="18" t="s">
        <v>65</v>
      </c>
      <c r="AG114" s="18" t="s">
        <v>65</v>
      </c>
      <c r="AH114" s="18" t="s">
        <v>65</v>
      </c>
      <c r="AI114" s="18" t="s">
        <v>65</v>
      </c>
      <c r="AJ114" s="18" t="s">
        <v>65</v>
      </c>
      <c r="AK114" s="18" t="s">
        <v>65</v>
      </c>
      <c r="AL114" s="18" t="s">
        <v>65</v>
      </c>
      <c r="AM114" s="18" t="s">
        <v>65</v>
      </c>
      <c r="AN114" s="18" t="s">
        <v>65</v>
      </c>
      <c r="AO114" s="18" t="s">
        <v>65</v>
      </c>
      <c r="AP114" s="18" t="s">
        <v>67</v>
      </c>
      <c r="AQ114" s="18" t="s">
        <v>67</v>
      </c>
      <c r="AR114" s="18" t="s">
        <v>63</v>
      </c>
      <c r="AS114" s="18" t="s">
        <v>81</v>
      </c>
      <c r="AT114" s="18" t="s">
        <v>87</v>
      </c>
      <c r="AU114" s="18" t="s">
        <v>93</v>
      </c>
      <c r="AV114" s="18" t="s">
        <v>71</v>
      </c>
      <c r="AW114" s="18" t="s">
        <v>73</v>
      </c>
      <c r="AX114" s="18" t="s">
        <v>73</v>
      </c>
      <c r="AY114" s="18" t="s">
        <v>72</v>
      </c>
      <c r="AZ114" s="18" t="s">
        <v>72</v>
      </c>
      <c r="BA114" s="18" t="s">
        <v>72</v>
      </c>
      <c r="BB114" s="18" t="s">
        <v>72</v>
      </c>
      <c r="BC114" s="18" t="s">
        <v>73</v>
      </c>
      <c r="BD114" s="18"/>
      <c r="BE114" s="18" t="s">
        <v>73</v>
      </c>
      <c r="BF114" s="20"/>
      <c r="BG114" s="21" t="s">
        <v>335</v>
      </c>
      <c r="BH114" t="s">
        <v>1118</v>
      </c>
      <c r="BI114" s="21" t="e">
        <f t="shared" si="1"/>
        <v>#VALUE!</v>
      </c>
      <c r="BJ114" s="21"/>
      <c r="BK114" s="21"/>
      <c r="BL114" s="21"/>
    </row>
    <row r="115" spans="1:64" ht="13.2" x14ac:dyDescent="0.25">
      <c r="A115" s="17">
        <v>45572.402884201394</v>
      </c>
      <c r="B115" s="18" t="s">
        <v>397</v>
      </c>
      <c r="C115" s="19" t="s">
        <v>398</v>
      </c>
      <c r="D115" s="18">
        <v>100</v>
      </c>
      <c r="E115" s="18">
        <v>1.46</v>
      </c>
      <c r="F115" s="18" t="s">
        <v>114</v>
      </c>
      <c r="G115" s="18" t="s">
        <v>76</v>
      </c>
      <c r="H115" s="18" t="s">
        <v>399</v>
      </c>
      <c r="I115" s="18" t="s">
        <v>63</v>
      </c>
      <c r="J115" s="18" t="s">
        <v>64</v>
      </c>
      <c r="K115" s="18" t="s">
        <v>64</v>
      </c>
      <c r="L115" s="18" t="s">
        <v>78</v>
      </c>
      <c r="M115" s="18" t="s">
        <v>84</v>
      </c>
      <c r="N115" s="18" t="s">
        <v>64</v>
      </c>
      <c r="O115" s="18" t="s">
        <v>64</v>
      </c>
      <c r="P115" s="18" t="s">
        <v>84</v>
      </c>
      <c r="Q115" s="18" t="s">
        <v>64</v>
      </c>
      <c r="R115" s="18" t="s">
        <v>64</v>
      </c>
      <c r="S115" s="18" t="s">
        <v>64</v>
      </c>
      <c r="T115" s="18" t="s">
        <v>64</v>
      </c>
      <c r="U115" s="18" t="s">
        <v>78</v>
      </c>
      <c r="V115" s="18" t="s">
        <v>64</v>
      </c>
      <c r="W115" s="18" t="s">
        <v>64</v>
      </c>
      <c r="X115" s="18" t="s">
        <v>64</v>
      </c>
      <c r="Y115" s="18" t="s">
        <v>64</v>
      </c>
      <c r="Z115" s="18" t="s">
        <v>66</v>
      </c>
      <c r="AA115" s="18" t="s">
        <v>65</v>
      </c>
      <c r="AB115" s="18" t="s">
        <v>65</v>
      </c>
      <c r="AC115" s="18" t="s">
        <v>65</v>
      </c>
      <c r="AD115" s="18" t="s">
        <v>65</v>
      </c>
      <c r="AE115" s="18" t="s">
        <v>65</v>
      </c>
      <c r="AF115" s="18" t="s">
        <v>65</v>
      </c>
      <c r="AG115" s="18" t="s">
        <v>65</v>
      </c>
      <c r="AH115" s="18" t="s">
        <v>65</v>
      </c>
      <c r="AI115" s="18" t="s">
        <v>101</v>
      </c>
      <c r="AJ115" s="18" t="s">
        <v>65</v>
      </c>
      <c r="AK115" s="18" t="s">
        <v>65</v>
      </c>
      <c r="AL115" s="18" t="s">
        <v>66</v>
      </c>
      <c r="AM115" s="18" t="s">
        <v>65</v>
      </c>
      <c r="AN115" s="18" t="s">
        <v>65</v>
      </c>
      <c r="AO115" s="18" t="s">
        <v>65</v>
      </c>
      <c r="AP115" s="18" t="s">
        <v>67</v>
      </c>
      <c r="AQ115" s="18" t="s">
        <v>67</v>
      </c>
      <c r="AR115" s="18" t="s">
        <v>86</v>
      </c>
      <c r="AS115" s="18" t="s">
        <v>115</v>
      </c>
      <c r="AT115" s="18" t="s">
        <v>87</v>
      </c>
      <c r="AU115" s="18" t="s">
        <v>70</v>
      </c>
      <c r="AV115" s="18" t="s">
        <v>71</v>
      </c>
      <c r="AW115" s="18" t="s">
        <v>72</v>
      </c>
      <c r="AX115" s="18" t="s">
        <v>63</v>
      </c>
      <c r="AY115" s="18" t="s">
        <v>72</v>
      </c>
      <c r="AZ115" s="18" t="s">
        <v>72</v>
      </c>
      <c r="BA115" s="18" t="s">
        <v>72</v>
      </c>
      <c r="BB115" s="18" t="s">
        <v>73</v>
      </c>
      <c r="BC115" s="18" t="s">
        <v>73</v>
      </c>
      <c r="BD115" s="18"/>
      <c r="BE115" s="18" t="s">
        <v>73</v>
      </c>
      <c r="BF115" s="20"/>
      <c r="BG115" s="21" t="s">
        <v>335</v>
      </c>
      <c r="BH115" t="s">
        <v>1118</v>
      </c>
      <c r="BI115" s="21" t="e">
        <f t="shared" si="1"/>
        <v>#VALUE!</v>
      </c>
      <c r="BJ115" s="21"/>
      <c r="BK115" s="21"/>
      <c r="BL115" s="21"/>
    </row>
    <row r="116" spans="1:64" ht="13.2" x14ac:dyDescent="0.25">
      <c r="A116" s="17">
        <v>45572.403261018517</v>
      </c>
      <c r="B116" s="18" t="s">
        <v>400</v>
      </c>
      <c r="C116" s="19" t="s">
        <v>401</v>
      </c>
      <c r="D116" s="18">
        <v>100</v>
      </c>
      <c r="E116" s="18">
        <v>0.46</v>
      </c>
      <c r="F116" s="18" t="s">
        <v>114</v>
      </c>
      <c r="G116" s="18" t="s">
        <v>76</v>
      </c>
      <c r="H116" s="18" t="s">
        <v>335</v>
      </c>
      <c r="I116" s="18" t="s">
        <v>63</v>
      </c>
      <c r="J116" s="18" t="s">
        <v>64</v>
      </c>
      <c r="K116" s="18" t="s">
        <v>78</v>
      </c>
      <c r="L116" s="18" t="s">
        <v>78</v>
      </c>
      <c r="M116" s="18" t="s">
        <v>64</v>
      </c>
      <c r="N116" s="18" t="s">
        <v>84</v>
      </c>
      <c r="O116" s="18" t="s">
        <v>64</v>
      </c>
      <c r="P116" s="18" t="s">
        <v>84</v>
      </c>
      <c r="Q116" s="18" t="s">
        <v>84</v>
      </c>
      <c r="R116" s="18" t="s">
        <v>64</v>
      </c>
      <c r="S116" s="18" t="s">
        <v>84</v>
      </c>
      <c r="T116" s="18" t="s">
        <v>64</v>
      </c>
      <c r="U116" s="18" t="s">
        <v>64</v>
      </c>
      <c r="V116" s="18" t="s">
        <v>84</v>
      </c>
      <c r="W116" s="18" t="s">
        <v>64</v>
      </c>
      <c r="X116" s="18" t="s">
        <v>64</v>
      </c>
      <c r="Y116" s="18" t="s">
        <v>64</v>
      </c>
      <c r="Z116" s="18" t="s">
        <v>101</v>
      </c>
      <c r="AA116" s="18" t="s">
        <v>101</v>
      </c>
      <c r="AB116" s="18" t="s">
        <v>65</v>
      </c>
      <c r="AC116" s="18" t="s">
        <v>101</v>
      </c>
      <c r="AD116" s="18" t="s">
        <v>101</v>
      </c>
      <c r="AE116" s="18" t="s">
        <v>79</v>
      </c>
      <c r="AF116" s="18" t="s">
        <v>79</v>
      </c>
      <c r="AG116" s="18" t="s">
        <v>65</v>
      </c>
      <c r="AH116" s="18" t="s">
        <v>65</v>
      </c>
      <c r="AI116" s="18" t="s">
        <v>65</v>
      </c>
      <c r="AJ116" s="18" t="s">
        <v>101</v>
      </c>
      <c r="AK116" s="18" t="s">
        <v>101</v>
      </c>
      <c r="AL116" s="18" t="s">
        <v>79</v>
      </c>
      <c r="AM116" s="18" t="s">
        <v>101</v>
      </c>
      <c r="AN116" s="18" t="s">
        <v>101</v>
      </c>
      <c r="AO116" s="18" t="s">
        <v>101</v>
      </c>
      <c r="AP116" s="18" t="s">
        <v>67</v>
      </c>
      <c r="AQ116" s="18" t="s">
        <v>67</v>
      </c>
      <c r="AR116" s="18" t="s">
        <v>73</v>
      </c>
      <c r="AS116" s="18" t="s">
        <v>402</v>
      </c>
      <c r="AT116" s="18" t="s">
        <v>69</v>
      </c>
      <c r="AU116" s="18" t="s">
        <v>67</v>
      </c>
      <c r="AV116" s="18" t="s">
        <v>132</v>
      </c>
      <c r="AW116" s="18" t="s">
        <v>72</v>
      </c>
      <c r="AX116" s="18" t="s">
        <v>73</v>
      </c>
      <c r="AY116" s="18" t="s">
        <v>73</v>
      </c>
      <c r="AZ116" s="18" t="s">
        <v>72</v>
      </c>
      <c r="BA116" s="18" t="s">
        <v>73</v>
      </c>
      <c r="BB116" s="18" t="s">
        <v>72</v>
      </c>
      <c r="BC116" s="18" t="s">
        <v>73</v>
      </c>
      <c r="BD116" s="18" t="s">
        <v>403</v>
      </c>
      <c r="BE116" s="18" t="s">
        <v>73</v>
      </c>
      <c r="BF116" s="20" t="s">
        <v>271</v>
      </c>
      <c r="BG116" s="21" t="s">
        <v>335</v>
      </c>
      <c r="BH116" t="s">
        <v>1118</v>
      </c>
      <c r="BI116" s="21" t="e">
        <f t="shared" si="1"/>
        <v>#VALUE!</v>
      </c>
      <c r="BJ116" s="21"/>
      <c r="BK116" s="21"/>
      <c r="BL116" s="21"/>
    </row>
    <row r="117" spans="1:64" ht="13.2" x14ac:dyDescent="0.25">
      <c r="A117" s="17">
        <v>45572.403505196758</v>
      </c>
      <c r="B117" s="18" t="s">
        <v>404</v>
      </c>
      <c r="C117" s="19" t="s">
        <v>405</v>
      </c>
      <c r="D117" s="18">
        <v>100</v>
      </c>
      <c r="E117" s="18">
        <v>1.96</v>
      </c>
      <c r="F117" s="18" t="s">
        <v>114</v>
      </c>
      <c r="G117" s="18" t="s">
        <v>76</v>
      </c>
      <c r="H117" s="18" t="s">
        <v>349</v>
      </c>
      <c r="I117" s="18" t="s">
        <v>63</v>
      </c>
      <c r="J117" s="18" t="s">
        <v>64</v>
      </c>
      <c r="K117" s="18" t="s">
        <v>64</v>
      </c>
      <c r="L117" s="18" t="s">
        <v>64</v>
      </c>
      <c r="M117" s="18" t="s">
        <v>84</v>
      </c>
      <c r="N117" s="18" t="s">
        <v>64</v>
      </c>
      <c r="O117" s="18" t="s">
        <v>84</v>
      </c>
      <c r="P117" s="18" t="s">
        <v>84</v>
      </c>
      <c r="Q117" s="18" t="s">
        <v>64</v>
      </c>
      <c r="R117" s="18" t="s">
        <v>64</v>
      </c>
      <c r="S117" s="18" t="s">
        <v>64</v>
      </c>
      <c r="T117" s="18" t="s">
        <v>64</v>
      </c>
      <c r="U117" s="18" t="s">
        <v>64</v>
      </c>
      <c r="V117" s="18" t="s">
        <v>64</v>
      </c>
      <c r="W117" s="18" t="s">
        <v>64</v>
      </c>
      <c r="X117" s="18" t="s">
        <v>64</v>
      </c>
      <c r="Y117" s="18" t="s">
        <v>64</v>
      </c>
      <c r="Z117" s="18" t="s">
        <v>66</v>
      </c>
      <c r="AA117" s="18" t="s">
        <v>66</v>
      </c>
      <c r="AB117" s="18" t="s">
        <v>66</v>
      </c>
      <c r="AC117" s="18" t="s">
        <v>66</v>
      </c>
      <c r="AD117" s="18" t="s">
        <v>66</v>
      </c>
      <c r="AE117" s="18" t="s">
        <v>65</v>
      </c>
      <c r="AF117" s="18" t="s">
        <v>66</v>
      </c>
      <c r="AG117" s="18" t="s">
        <v>65</v>
      </c>
      <c r="AH117" s="18" t="s">
        <v>65</v>
      </c>
      <c r="AI117" s="18" t="s">
        <v>79</v>
      </c>
      <c r="AJ117" s="18" t="s">
        <v>65</v>
      </c>
      <c r="AK117" s="18" t="s">
        <v>65</v>
      </c>
      <c r="AL117" s="18" t="s">
        <v>65</v>
      </c>
      <c r="AM117" s="18" t="s">
        <v>65</v>
      </c>
      <c r="AN117" s="18" t="s">
        <v>66</v>
      </c>
      <c r="AO117" s="18" t="s">
        <v>66</v>
      </c>
      <c r="AP117" s="18" t="s">
        <v>119</v>
      </c>
      <c r="AQ117" s="18" t="s">
        <v>119</v>
      </c>
      <c r="AR117" s="18" t="s">
        <v>86</v>
      </c>
      <c r="AS117" s="18" t="s">
        <v>406</v>
      </c>
      <c r="AT117" s="18" t="s">
        <v>69</v>
      </c>
      <c r="AU117" s="18" t="s">
        <v>70</v>
      </c>
      <c r="AV117" s="18" t="s">
        <v>132</v>
      </c>
      <c r="AW117" s="18" t="s">
        <v>72</v>
      </c>
      <c r="AX117" s="18" t="s">
        <v>73</v>
      </c>
      <c r="AY117" s="18" t="s">
        <v>63</v>
      </c>
      <c r="AZ117" s="18" t="s">
        <v>72</v>
      </c>
      <c r="BA117" s="18" t="s">
        <v>63</v>
      </c>
      <c r="BB117" s="18" t="s">
        <v>63</v>
      </c>
      <c r="BC117" s="18" t="s">
        <v>63</v>
      </c>
      <c r="BD117" s="18" t="s">
        <v>407</v>
      </c>
      <c r="BE117" s="18" t="s">
        <v>63</v>
      </c>
      <c r="BF117" s="20" t="s">
        <v>408</v>
      </c>
      <c r="BG117" s="21" t="s">
        <v>335</v>
      </c>
      <c r="BH117" t="s">
        <v>1118</v>
      </c>
      <c r="BI117" s="21" t="e">
        <f t="shared" si="1"/>
        <v>#VALUE!</v>
      </c>
      <c r="BJ117" s="21"/>
      <c r="BK117" s="21"/>
      <c r="BL117" s="21"/>
    </row>
    <row r="118" spans="1:64" ht="13.2" x14ac:dyDescent="0.25">
      <c r="A118" s="17">
        <v>45572.405997557871</v>
      </c>
      <c r="B118" s="18" t="s">
        <v>409</v>
      </c>
      <c r="C118" s="18" t="s">
        <v>410</v>
      </c>
      <c r="D118" s="18">
        <v>44.44</v>
      </c>
      <c r="E118" s="18">
        <v>0.46</v>
      </c>
      <c r="F118" s="18" t="s">
        <v>114</v>
      </c>
      <c r="G118" s="18" t="s">
        <v>76</v>
      </c>
      <c r="H118" s="18" t="s">
        <v>411</v>
      </c>
      <c r="I118" s="18" t="s">
        <v>73</v>
      </c>
      <c r="J118" s="18" t="s">
        <v>64</v>
      </c>
      <c r="K118" s="18" t="s">
        <v>84</v>
      </c>
      <c r="L118" s="18" t="s">
        <v>64</v>
      </c>
      <c r="M118" s="18" t="s">
        <v>78</v>
      </c>
      <c r="N118" s="18" t="s">
        <v>64</v>
      </c>
      <c r="O118" s="18" t="s">
        <v>64</v>
      </c>
      <c r="P118" s="18" t="s">
        <v>64</v>
      </c>
      <c r="Q118" s="18" t="s">
        <v>64</v>
      </c>
      <c r="R118" s="18" t="s">
        <v>64</v>
      </c>
      <c r="S118" s="18" t="s">
        <v>64</v>
      </c>
      <c r="T118" s="18" t="s">
        <v>64</v>
      </c>
      <c r="U118" s="18" t="s">
        <v>64</v>
      </c>
      <c r="V118" s="18" t="s">
        <v>64</v>
      </c>
      <c r="W118" s="18" t="s">
        <v>64</v>
      </c>
      <c r="X118" s="18" t="s">
        <v>64</v>
      </c>
      <c r="Y118" s="18" t="s">
        <v>64</v>
      </c>
      <c r="Z118" s="18" t="s">
        <v>65</v>
      </c>
      <c r="AA118" s="18" t="s">
        <v>65</v>
      </c>
      <c r="AB118" s="18" t="s">
        <v>65</v>
      </c>
      <c r="AC118" s="18" t="s">
        <v>65</v>
      </c>
      <c r="AD118" s="18" t="s">
        <v>65</v>
      </c>
      <c r="AE118" s="18" t="s">
        <v>65</v>
      </c>
      <c r="AF118" s="18" t="s">
        <v>65</v>
      </c>
      <c r="AG118" s="18" t="s">
        <v>66</v>
      </c>
      <c r="AH118" s="18" t="s">
        <v>79</v>
      </c>
      <c r="AI118" s="18" t="s">
        <v>66</v>
      </c>
      <c r="AJ118" s="18" t="s">
        <v>65</v>
      </c>
      <c r="AK118" s="18" t="s">
        <v>66</v>
      </c>
      <c r="AL118" s="18" t="s">
        <v>66</v>
      </c>
      <c r="AM118" s="18" t="s">
        <v>65</v>
      </c>
      <c r="AN118" s="18" t="s">
        <v>66</v>
      </c>
      <c r="AO118" s="18" t="s">
        <v>66</v>
      </c>
      <c r="AP118" s="18" t="s">
        <v>67</v>
      </c>
      <c r="AQ118" s="18" t="s">
        <v>67</v>
      </c>
      <c r="AR118" s="18" t="s">
        <v>63</v>
      </c>
      <c r="AS118" s="18" t="s">
        <v>81</v>
      </c>
      <c r="AT118" s="18" t="s">
        <v>87</v>
      </c>
      <c r="AU118" s="18" t="s">
        <v>93</v>
      </c>
      <c r="AV118" s="18" t="s">
        <v>71</v>
      </c>
      <c r="AW118" s="18" t="s">
        <v>63</v>
      </c>
      <c r="AX118" s="18" t="s">
        <v>63</v>
      </c>
      <c r="AY118" s="18" t="s">
        <v>73</v>
      </c>
      <c r="AZ118" s="18" t="s">
        <v>63</v>
      </c>
      <c r="BA118" s="18" t="s">
        <v>73</v>
      </c>
      <c r="BB118" s="18" t="s">
        <v>73</v>
      </c>
      <c r="BC118" s="18" t="s">
        <v>73</v>
      </c>
      <c r="BD118" s="18"/>
      <c r="BE118" s="18" t="s">
        <v>73</v>
      </c>
      <c r="BF118" s="20"/>
      <c r="BG118" s="21" t="s">
        <v>335</v>
      </c>
      <c r="BH118" t="s">
        <v>226</v>
      </c>
      <c r="BI118" s="21" t="e">
        <f t="shared" si="1"/>
        <v>#VALUE!</v>
      </c>
      <c r="BJ118" s="21"/>
      <c r="BK118" s="21"/>
      <c r="BL118" s="21"/>
    </row>
    <row r="119" spans="1:64" ht="13.2" x14ac:dyDescent="0.25">
      <c r="A119" s="17">
        <v>45572.407035567128</v>
      </c>
      <c r="B119" s="18" t="s">
        <v>412</v>
      </c>
      <c r="C119" s="19" t="s">
        <v>413</v>
      </c>
      <c r="D119" s="18">
        <v>100</v>
      </c>
      <c r="E119" s="18">
        <v>1.1299999999999999</v>
      </c>
      <c r="F119" s="18" t="s">
        <v>60</v>
      </c>
      <c r="G119" s="18" t="s">
        <v>76</v>
      </c>
      <c r="H119" s="18" t="s">
        <v>414</v>
      </c>
      <c r="I119" s="18" t="s">
        <v>73</v>
      </c>
      <c r="J119" s="18" t="s">
        <v>64</v>
      </c>
      <c r="K119" s="18" t="s">
        <v>78</v>
      </c>
      <c r="L119" s="18" t="s">
        <v>64</v>
      </c>
      <c r="M119" s="18" t="s">
        <v>78</v>
      </c>
      <c r="N119" s="18" t="s">
        <v>64</v>
      </c>
      <c r="O119" s="18" t="s">
        <v>64</v>
      </c>
      <c r="P119" s="18" t="s">
        <v>78</v>
      </c>
      <c r="Q119" s="18" t="s">
        <v>84</v>
      </c>
      <c r="R119" s="18" t="s">
        <v>64</v>
      </c>
      <c r="S119" s="18" t="s">
        <v>64</v>
      </c>
      <c r="T119" s="18" t="s">
        <v>64</v>
      </c>
      <c r="U119" s="18" t="s">
        <v>64</v>
      </c>
      <c r="V119" s="18" t="s">
        <v>64</v>
      </c>
      <c r="W119" s="18" t="s">
        <v>84</v>
      </c>
      <c r="X119" s="18" t="s">
        <v>64</v>
      </c>
      <c r="Y119" s="18" t="s">
        <v>64</v>
      </c>
      <c r="Z119" s="18" t="s">
        <v>66</v>
      </c>
      <c r="AA119" s="18" t="s">
        <v>65</v>
      </c>
      <c r="AB119" s="18" t="s">
        <v>65</v>
      </c>
      <c r="AC119" s="18" t="s">
        <v>66</v>
      </c>
      <c r="AD119" s="18" t="s">
        <v>65</v>
      </c>
      <c r="AE119" s="18" t="s">
        <v>65</v>
      </c>
      <c r="AF119" s="18" t="s">
        <v>66</v>
      </c>
      <c r="AG119" s="18" t="s">
        <v>66</v>
      </c>
      <c r="AH119" s="18" t="s">
        <v>66</v>
      </c>
      <c r="AI119" s="18" t="s">
        <v>101</v>
      </c>
      <c r="AJ119" s="18" t="s">
        <v>66</v>
      </c>
      <c r="AK119" s="18" t="s">
        <v>65</v>
      </c>
      <c r="AL119" s="18" t="s">
        <v>65</v>
      </c>
      <c r="AM119" s="18" t="s">
        <v>65</v>
      </c>
      <c r="AN119" s="18" t="s">
        <v>66</v>
      </c>
      <c r="AO119" s="18" t="s">
        <v>66</v>
      </c>
      <c r="AP119" s="18" t="s">
        <v>85</v>
      </c>
      <c r="AQ119" s="18" t="s">
        <v>85</v>
      </c>
      <c r="AR119" s="18" t="s">
        <v>86</v>
      </c>
      <c r="AS119" s="18" t="s">
        <v>68</v>
      </c>
      <c r="AT119" s="18" t="s">
        <v>69</v>
      </c>
      <c r="AU119" s="18" t="s">
        <v>67</v>
      </c>
      <c r="AV119" s="18" t="s">
        <v>67</v>
      </c>
      <c r="AW119" s="18" t="s">
        <v>73</v>
      </c>
      <c r="AX119" s="18" t="s">
        <v>73</v>
      </c>
      <c r="AY119" s="18" t="s">
        <v>63</v>
      </c>
      <c r="AZ119" s="18" t="s">
        <v>73</v>
      </c>
      <c r="BA119" s="18" t="s">
        <v>63</v>
      </c>
      <c r="BB119" s="18" t="s">
        <v>72</v>
      </c>
      <c r="BC119" s="18" t="s">
        <v>73</v>
      </c>
      <c r="BD119" s="18"/>
      <c r="BE119" s="18" t="s">
        <v>73</v>
      </c>
      <c r="BF119" s="20"/>
      <c r="BG119" s="21" t="s">
        <v>335</v>
      </c>
      <c r="BH119" t="s">
        <v>226</v>
      </c>
      <c r="BI119" s="21" t="e">
        <f t="shared" si="1"/>
        <v>#VALUE!</v>
      </c>
      <c r="BJ119" s="21"/>
      <c r="BK119" s="21"/>
      <c r="BL119" s="21"/>
    </row>
    <row r="120" spans="1:64" ht="13.2" x14ac:dyDescent="0.25">
      <c r="A120" s="17">
        <v>45572.409341099541</v>
      </c>
      <c r="B120" s="18" t="s">
        <v>415</v>
      </c>
      <c r="C120" s="19" t="s">
        <v>416</v>
      </c>
      <c r="D120" s="18">
        <v>40.18</v>
      </c>
      <c r="E120" s="18">
        <v>0.96</v>
      </c>
      <c r="F120" s="18" t="s">
        <v>60</v>
      </c>
      <c r="G120" s="18" t="s">
        <v>76</v>
      </c>
      <c r="H120" s="18" t="s">
        <v>417</v>
      </c>
      <c r="I120" s="18" t="s">
        <v>63</v>
      </c>
      <c r="J120" s="18" t="s">
        <v>64</v>
      </c>
      <c r="K120" s="18" t="s">
        <v>84</v>
      </c>
      <c r="L120" s="18" t="s">
        <v>64</v>
      </c>
      <c r="M120" s="18" t="s">
        <v>84</v>
      </c>
      <c r="N120" s="18" t="s">
        <v>64</v>
      </c>
      <c r="O120" s="18" t="s">
        <v>64</v>
      </c>
      <c r="P120" s="18" t="s">
        <v>84</v>
      </c>
      <c r="Q120" s="18" t="s">
        <v>84</v>
      </c>
      <c r="R120" s="18" t="s">
        <v>64</v>
      </c>
      <c r="S120" s="18" t="s">
        <v>64</v>
      </c>
      <c r="T120" s="18" t="s">
        <v>64</v>
      </c>
      <c r="U120" s="18" t="s">
        <v>84</v>
      </c>
      <c r="V120" s="18" t="s">
        <v>84</v>
      </c>
      <c r="W120" s="18" t="s">
        <v>64</v>
      </c>
      <c r="X120" s="18" t="s">
        <v>64</v>
      </c>
      <c r="Y120" s="18" t="s">
        <v>64</v>
      </c>
      <c r="Z120" s="18" t="s">
        <v>66</v>
      </c>
      <c r="AA120" s="18" t="s">
        <v>66</v>
      </c>
      <c r="AB120" s="18" t="s">
        <v>66</v>
      </c>
      <c r="AC120" s="18" t="s">
        <v>65</v>
      </c>
      <c r="AD120" s="18" t="s">
        <v>65</v>
      </c>
      <c r="AE120" s="18" t="s">
        <v>66</v>
      </c>
      <c r="AF120" s="18" t="s">
        <v>66</v>
      </c>
      <c r="AG120" s="18" t="s">
        <v>65</v>
      </c>
      <c r="AH120" s="18" t="s">
        <v>66</v>
      </c>
      <c r="AI120" s="18" t="s">
        <v>101</v>
      </c>
      <c r="AJ120" s="18" t="s">
        <v>66</v>
      </c>
      <c r="AK120" s="18" t="s">
        <v>66</v>
      </c>
      <c r="AL120" s="18" t="s">
        <v>66</v>
      </c>
      <c r="AM120" s="18" t="s">
        <v>65</v>
      </c>
      <c r="AN120" s="18" t="s">
        <v>79</v>
      </c>
      <c r="AO120" s="18" t="s">
        <v>66</v>
      </c>
      <c r="AP120" s="18" t="s">
        <v>67</v>
      </c>
      <c r="AQ120" s="18" t="s">
        <v>67</v>
      </c>
      <c r="AR120" s="18" t="s">
        <v>86</v>
      </c>
      <c r="AS120" s="18" t="s">
        <v>68</v>
      </c>
      <c r="AT120" s="18" t="s">
        <v>69</v>
      </c>
      <c r="AU120" s="18" t="s">
        <v>93</v>
      </c>
      <c r="AV120" s="18" t="s">
        <v>71</v>
      </c>
      <c r="AW120" s="18" t="s">
        <v>72</v>
      </c>
      <c r="AX120" s="18" t="s">
        <v>72</v>
      </c>
      <c r="AY120" s="18" t="s">
        <v>73</v>
      </c>
      <c r="AZ120" s="18" t="s">
        <v>72</v>
      </c>
      <c r="BA120" s="18" t="s">
        <v>72</v>
      </c>
      <c r="BB120" s="18" t="s">
        <v>72</v>
      </c>
      <c r="BC120" s="18" t="s">
        <v>73</v>
      </c>
      <c r="BD120" s="18">
        <v>0</v>
      </c>
      <c r="BE120" s="18" t="s">
        <v>73</v>
      </c>
      <c r="BF120" s="20"/>
      <c r="BG120" s="21" t="s">
        <v>335</v>
      </c>
      <c r="BH120" t="s">
        <v>1118</v>
      </c>
      <c r="BI120" s="21" t="e">
        <f t="shared" si="1"/>
        <v>#VALUE!</v>
      </c>
      <c r="BJ120" s="21"/>
      <c r="BK120" s="21"/>
      <c r="BL120" s="21"/>
    </row>
    <row r="121" spans="1:64" ht="13.2" x14ac:dyDescent="0.25">
      <c r="A121" s="17">
        <v>45572.409712476852</v>
      </c>
      <c r="B121" s="18" t="s">
        <v>418</v>
      </c>
      <c r="C121" s="19" t="s">
        <v>419</v>
      </c>
      <c r="D121" s="18">
        <v>100</v>
      </c>
      <c r="E121" s="18">
        <v>1.21</v>
      </c>
      <c r="F121" s="18" t="s">
        <v>60</v>
      </c>
      <c r="G121" s="18" t="s">
        <v>76</v>
      </c>
      <c r="H121" s="18" t="s">
        <v>420</v>
      </c>
      <c r="I121" s="18" t="s">
        <v>63</v>
      </c>
      <c r="J121" s="18" t="s">
        <v>64</v>
      </c>
      <c r="K121" s="18" t="s">
        <v>84</v>
      </c>
      <c r="L121" s="18" t="s">
        <v>64</v>
      </c>
      <c r="M121" s="18" t="s">
        <v>84</v>
      </c>
      <c r="N121" s="18" t="s">
        <v>64</v>
      </c>
      <c r="O121" s="18" t="s">
        <v>84</v>
      </c>
      <c r="P121" s="18" t="s">
        <v>84</v>
      </c>
      <c r="Q121" s="18" t="s">
        <v>64</v>
      </c>
      <c r="R121" s="18" t="s">
        <v>64</v>
      </c>
      <c r="S121" s="18" t="s">
        <v>64</v>
      </c>
      <c r="T121" s="18" t="s">
        <v>64</v>
      </c>
      <c r="U121" s="18" t="s">
        <v>84</v>
      </c>
      <c r="V121" s="18" t="s">
        <v>64</v>
      </c>
      <c r="W121" s="18" t="s">
        <v>64</v>
      </c>
      <c r="X121" s="18" t="s">
        <v>78</v>
      </c>
      <c r="Y121" s="18" t="s">
        <v>64</v>
      </c>
      <c r="Z121" s="18" t="s">
        <v>66</v>
      </c>
      <c r="AA121" s="18" t="s">
        <v>65</v>
      </c>
      <c r="AB121" s="18" t="s">
        <v>66</v>
      </c>
      <c r="AC121" s="18" t="s">
        <v>65</v>
      </c>
      <c r="AD121" s="18" t="s">
        <v>66</v>
      </c>
      <c r="AE121" s="18" t="s">
        <v>65</v>
      </c>
      <c r="AF121" s="18" t="s">
        <v>66</v>
      </c>
      <c r="AG121" s="18" t="s">
        <v>66</v>
      </c>
      <c r="AH121" s="18" t="s">
        <v>65</v>
      </c>
      <c r="AI121" s="18" t="s">
        <v>79</v>
      </c>
      <c r="AJ121" s="18" t="s">
        <v>66</v>
      </c>
      <c r="AK121" s="18" t="s">
        <v>65</v>
      </c>
      <c r="AL121" s="18" t="s">
        <v>66</v>
      </c>
      <c r="AM121" s="18" t="s">
        <v>65</v>
      </c>
      <c r="AN121" s="18" t="s">
        <v>65</v>
      </c>
      <c r="AO121" s="18" t="s">
        <v>65</v>
      </c>
      <c r="AP121" s="18" t="s">
        <v>85</v>
      </c>
      <c r="AQ121" s="18" t="s">
        <v>85</v>
      </c>
      <c r="AR121" s="18" t="s">
        <v>86</v>
      </c>
      <c r="AS121" s="18" t="s">
        <v>223</v>
      </c>
      <c r="AT121" s="18" t="s">
        <v>169</v>
      </c>
      <c r="AU121" s="18" t="s">
        <v>85</v>
      </c>
      <c r="AV121" s="18" t="s">
        <v>71</v>
      </c>
      <c r="AW121" s="18" t="s">
        <v>63</v>
      </c>
      <c r="AX121" s="18" t="s">
        <v>72</v>
      </c>
      <c r="AY121" s="18" t="s">
        <v>63</v>
      </c>
      <c r="AZ121" s="18" t="s">
        <v>63</v>
      </c>
      <c r="BA121" s="18" t="s">
        <v>63</v>
      </c>
      <c r="BB121" s="18" t="s">
        <v>73</v>
      </c>
      <c r="BC121" s="18" t="s">
        <v>73</v>
      </c>
      <c r="BD121" s="18"/>
      <c r="BE121" s="18" t="s">
        <v>73</v>
      </c>
      <c r="BF121" s="20"/>
      <c r="BG121" s="21" t="s">
        <v>335</v>
      </c>
      <c r="BH121" t="s">
        <v>1118</v>
      </c>
      <c r="BI121" s="21" t="e">
        <f t="shared" si="1"/>
        <v>#VALUE!</v>
      </c>
      <c r="BJ121" s="21"/>
      <c r="BK121" s="21"/>
      <c r="BL121" s="21"/>
    </row>
    <row r="122" spans="1:64" ht="13.2" x14ac:dyDescent="0.25">
      <c r="A122" s="17">
        <v>45572.412009444444</v>
      </c>
      <c r="B122" s="18" t="s">
        <v>421</v>
      </c>
      <c r="C122" s="19" t="s">
        <v>422</v>
      </c>
      <c r="D122" s="18">
        <v>100</v>
      </c>
      <c r="E122" s="18">
        <v>1.38</v>
      </c>
      <c r="F122" s="18" t="s">
        <v>423</v>
      </c>
      <c r="G122" s="18" t="s">
        <v>76</v>
      </c>
      <c r="H122" s="18" t="s">
        <v>424</v>
      </c>
      <c r="I122" s="18" t="s">
        <v>63</v>
      </c>
      <c r="J122" s="18" t="s">
        <v>64</v>
      </c>
      <c r="K122" s="18" t="s">
        <v>64</v>
      </c>
      <c r="L122" s="18" t="s">
        <v>64</v>
      </c>
      <c r="M122" s="18" t="s">
        <v>64</v>
      </c>
      <c r="N122" s="18" t="s">
        <v>64</v>
      </c>
      <c r="O122" s="18" t="s">
        <v>64</v>
      </c>
      <c r="P122" s="18" t="s">
        <v>64</v>
      </c>
      <c r="Q122" s="18" t="s">
        <v>64</v>
      </c>
      <c r="R122" s="18" t="s">
        <v>64</v>
      </c>
      <c r="S122" s="18" t="s">
        <v>64</v>
      </c>
      <c r="T122" s="18" t="s">
        <v>64</v>
      </c>
      <c r="U122" s="18" t="s">
        <v>64</v>
      </c>
      <c r="V122" s="18" t="s">
        <v>64</v>
      </c>
      <c r="W122" s="18" t="s">
        <v>64</v>
      </c>
      <c r="X122" s="18" t="s">
        <v>64</v>
      </c>
      <c r="Y122" s="18" t="s">
        <v>64</v>
      </c>
      <c r="Z122" s="18" t="s">
        <v>101</v>
      </c>
      <c r="AA122" s="18" t="s">
        <v>101</v>
      </c>
      <c r="AB122" s="18" t="s">
        <v>101</v>
      </c>
      <c r="AC122" s="18" t="s">
        <v>101</v>
      </c>
      <c r="AD122" s="18" t="s">
        <v>79</v>
      </c>
      <c r="AE122" s="18" t="s">
        <v>66</v>
      </c>
      <c r="AF122" s="18" t="s">
        <v>66</v>
      </c>
      <c r="AG122" s="18" t="s">
        <v>66</v>
      </c>
      <c r="AH122" s="18" t="s">
        <v>66</v>
      </c>
      <c r="AI122" s="18" t="s">
        <v>79</v>
      </c>
      <c r="AJ122" s="18" t="s">
        <v>66</v>
      </c>
      <c r="AK122" s="18" t="s">
        <v>101</v>
      </c>
      <c r="AL122" s="18" t="s">
        <v>66</v>
      </c>
      <c r="AM122" s="18" t="s">
        <v>66</v>
      </c>
      <c r="AN122" s="18" t="s">
        <v>66</v>
      </c>
      <c r="AO122" s="18" t="s">
        <v>66</v>
      </c>
      <c r="AP122" s="18" t="s">
        <v>80</v>
      </c>
      <c r="AQ122" s="18" t="s">
        <v>80</v>
      </c>
      <c r="AR122" s="18" t="s">
        <v>63</v>
      </c>
      <c r="AS122" s="18" t="s">
        <v>425</v>
      </c>
      <c r="AT122" s="18" t="s">
        <v>87</v>
      </c>
      <c r="AU122" s="18" t="s">
        <v>80</v>
      </c>
      <c r="AV122" s="18" t="s">
        <v>80</v>
      </c>
      <c r="AW122" s="18" t="s">
        <v>63</v>
      </c>
      <c r="AX122" s="18" t="s">
        <v>63</v>
      </c>
      <c r="AY122" s="18" t="s">
        <v>63</v>
      </c>
      <c r="AZ122" s="18" t="s">
        <v>63</v>
      </c>
      <c r="BA122" s="18" t="s">
        <v>72</v>
      </c>
      <c r="BB122" s="18" t="s">
        <v>72</v>
      </c>
      <c r="BC122" s="18" t="s">
        <v>73</v>
      </c>
      <c r="BD122" s="18" t="s">
        <v>426</v>
      </c>
      <c r="BE122" s="18" t="s">
        <v>63</v>
      </c>
      <c r="BF122" s="20" t="s">
        <v>408</v>
      </c>
      <c r="BG122" s="21" t="s">
        <v>335</v>
      </c>
      <c r="BH122" t="s">
        <v>1118</v>
      </c>
      <c r="BI122" s="21" t="e">
        <f t="shared" si="1"/>
        <v>#VALUE!</v>
      </c>
      <c r="BJ122" s="21"/>
      <c r="BK122" s="21"/>
      <c r="BL122" s="21"/>
    </row>
    <row r="123" spans="1:64" ht="13.2" x14ac:dyDescent="0.25">
      <c r="A123" s="17">
        <v>45572.413884594906</v>
      </c>
      <c r="B123" s="18" t="s">
        <v>427</v>
      </c>
      <c r="C123" s="19" t="s">
        <v>428</v>
      </c>
      <c r="D123" s="18">
        <v>67.86</v>
      </c>
      <c r="E123" s="18">
        <v>1.04</v>
      </c>
      <c r="F123" s="18" t="s">
        <v>423</v>
      </c>
      <c r="G123" s="18" t="s">
        <v>76</v>
      </c>
      <c r="H123" s="18" t="s">
        <v>384</v>
      </c>
      <c r="I123" s="18" t="s">
        <v>63</v>
      </c>
      <c r="J123" s="18" t="s">
        <v>64</v>
      </c>
      <c r="K123" s="18" t="s">
        <v>78</v>
      </c>
      <c r="L123" s="18" t="s">
        <v>64</v>
      </c>
      <c r="M123" s="18" t="s">
        <v>84</v>
      </c>
      <c r="N123" s="18" t="s">
        <v>64</v>
      </c>
      <c r="O123" s="18" t="s">
        <v>64</v>
      </c>
      <c r="P123" s="18" t="s">
        <v>84</v>
      </c>
      <c r="Q123" s="18" t="s">
        <v>64</v>
      </c>
      <c r="R123" s="18" t="s">
        <v>64</v>
      </c>
      <c r="S123" s="18" t="s">
        <v>64</v>
      </c>
      <c r="T123" s="18" t="s">
        <v>64</v>
      </c>
      <c r="U123" s="18" t="s">
        <v>64</v>
      </c>
      <c r="V123" s="18" t="s">
        <v>64</v>
      </c>
      <c r="W123" s="18" t="s">
        <v>64</v>
      </c>
      <c r="X123" s="18" t="s">
        <v>64</v>
      </c>
      <c r="Y123" s="18" t="s">
        <v>64</v>
      </c>
      <c r="Z123" s="18" t="s">
        <v>66</v>
      </c>
      <c r="AA123" s="18" t="s">
        <v>66</v>
      </c>
      <c r="AB123" s="18" t="s">
        <v>66</v>
      </c>
      <c r="AC123" s="18" t="s">
        <v>66</v>
      </c>
      <c r="AD123" s="18" t="s">
        <v>66</v>
      </c>
      <c r="AE123" s="18" t="s">
        <v>66</v>
      </c>
      <c r="AF123" s="18" t="s">
        <v>66</v>
      </c>
      <c r="AG123" s="18" t="s">
        <v>66</v>
      </c>
      <c r="AH123" s="18" t="s">
        <v>65</v>
      </c>
      <c r="AI123" s="18" t="s">
        <v>79</v>
      </c>
      <c r="AJ123" s="18" t="s">
        <v>65</v>
      </c>
      <c r="AK123" s="18" t="s">
        <v>65</v>
      </c>
      <c r="AL123" s="18" t="s">
        <v>65</v>
      </c>
      <c r="AM123" s="18" t="s">
        <v>66</v>
      </c>
      <c r="AN123" s="18" t="s">
        <v>66</v>
      </c>
      <c r="AO123" s="18" t="s">
        <v>66</v>
      </c>
      <c r="AP123" s="18" t="s">
        <v>67</v>
      </c>
      <c r="AQ123" s="18" t="s">
        <v>67</v>
      </c>
      <c r="AR123" s="18" t="s">
        <v>63</v>
      </c>
      <c r="AS123" s="18" t="s">
        <v>223</v>
      </c>
      <c r="AT123" s="18" t="s">
        <v>69</v>
      </c>
      <c r="AU123" s="18" t="s">
        <v>70</v>
      </c>
      <c r="AV123" s="18" t="s">
        <v>67</v>
      </c>
      <c r="AW123" s="18" t="s">
        <v>63</v>
      </c>
      <c r="AX123" s="18" t="s">
        <v>73</v>
      </c>
      <c r="AY123" s="18" t="s">
        <v>72</v>
      </c>
      <c r="AZ123" s="18" t="s">
        <v>73</v>
      </c>
      <c r="BA123" s="18" t="s">
        <v>72</v>
      </c>
      <c r="BB123" s="18" t="s">
        <v>63</v>
      </c>
      <c r="BC123" s="18" t="s">
        <v>73</v>
      </c>
      <c r="BD123" s="18"/>
      <c r="BE123" s="18" t="s">
        <v>73</v>
      </c>
      <c r="BF123" s="20"/>
      <c r="BG123" s="21" t="s">
        <v>335</v>
      </c>
      <c r="BH123" t="s">
        <v>1118</v>
      </c>
      <c r="BI123" s="21" t="e">
        <f t="shared" si="1"/>
        <v>#VALUE!</v>
      </c>
      <c r="BJ123" s="21"/>
      <c r="BK123" s="21"/>
      <c r="BL123" s="21"/>
    </row>
    <row r="124" spans="1:64" ht="13.2" x14ac:dyDescent="0.25">
      <c r="A124" s="17">
        <v>45572.415002002315</v>
      </c>
      <c r="B124" s="18" t="s">
        <v>429</v>
      </c>
      <c r="C124" s="19" t="s">
        <v>430</v>
      </c>
      <c r="D124" s="18">
        <v>63.4</v>
      </c>
      <c r="E124" s="18">
        <v>0.38</v>
      </c>
      <c r="F124" s="18" t="s">
        <v>114</v>
      </c>
      <c r="G124" s="18" t="s">
        <v>76</v>
      </c>
      <c r="H124" s="18" t="s">
        <v>431</v>
      </c>
      <c r="I124" s="18" t="s">
        <v>63</v>
      </c>
      <c r="J124" s="18" t="s">
        <v>64</v>
      </c>
      <c r="K124" s="18" t="s">
        <v>64</v>
      </c>
      <c r="L124" s="18" t="s">
        <v>64</v>
      </c>
      <c r="M124" s="18" t="s">
        <v>84</v>
      </c>
      <c r="N124" s="18" t="s">
        <v>64</v>
      </c>
      <c r="O124" s="18" t="s">
        <v>64</v>
      </c>
      <c r="P124" s="18" t="s">
        <v>64</v>
      </c>
      <c r="Q124" s="18" t="s">
        <v>64</v>
      </c>
      <c r="R124" s="18" t="s">
        <v>64</v>
      </c>
      <c r="S124" s="18" t="s">
        <v>84</v>
      </c>
      <c r="T124" s="18" t="s">
        <v>64</v>
      </c>
      <c r="U124" s="18" t="s">
        <v>64</v>
      </c>
      <c r="V124" s="18" t="s">
        <v>84</v>
      </c>
      <c r="W124" s="18" t="s">
        <v>78</v>
      </c>
      <c r="X124" s="18" t="s">
        <v>64</v>
      </c>
      <c r="Y124" s="18" t="s">
        <v>78</v>
      </c>
      <c r="Z124" s="18" t="s">
        <v>65</v>
      </c>
      <c r="AA124" s="18" t="s">
        <v>66</v>
      </c>
      <c r="AB124" s="18" t="s">
        <v>65</v>
      </c>
      <c r="AC124" s="18" t="s">
        <v>65</v>
      </c>
      <c r="AD124" s="18" t="s">
        <v>66</v>
      </c>
      <c r="AE124" s="18" t="s">
        <v>66</v>
      </c>
      <c r="AF124" s="18" t="s">
        <v>65</v>
      </c>
      <c r="AG124" s="18" t="s">
        <v>66</v>
      </c>
      <c r="AH124" s="18" t="s">
        <v>66</v>
      </c>
      <c r="AI124" s="18" t="s">
        <v>101</v>
      </c>
      <c r="AJ124" s="18" t="s">
        <v>65</v>
      </c>
      <c r="AK124" s="18" t="s">
        <v>65</v>
      </c>
      <c r="AL124" s="18" t="s">
        <v>65</v>
      </c>
      <c r="AM124" s="18" t="s">
        <v>65</v>
      </c>
      <c r="AN124" s="18" t="s">
        <v>66</v>
      </c>
      <c r="AO124" s="18" t="s">
        <v>66</v>
      </c>
      <c r="AP124" s="18" t="s">
        <v>67</v>
      </c>
      <c r="AQ124" s="18" t="s">
        <v>67</v>
      </c>
      <c r="AR124" s="18" t="s">
        <v>73</v>
      </c>
      <c r="AS124" s="18" t="s">
        <v>68</v>
      </c>
      <c r="AT124" s="18" t="s">
        <v>87</v>
      </c>
      <c r="AU124" s="18" t="s">
        <v>93</v>
      </c>
      <c r="AV124" s="18" t="s">
        <v>71</v>
      </c>
      <c r="AW124" s="18" t="s">
        <v>73</v>
      </c>
      <c r="AX124" s="18" t="s">
        <v>63</v>
      </c>
      <c r="AY124" s="18" t="s">
        <v>63</v>
      </c>
      <c r="AZ124" s="18" t="s">
        <v>63</v>
      </c>
      <c r="BA124" s="18" t="s">
        <v>72</v>
      </c>
      <c r="BB124" s="18" t="s">
        <v>72</v>
      </c>
      <c r="BC124" s="18" t="s">
        <v>73</v>
      </c>
      <c r="BD124" s="18"/>
      <c r="BE124" s="18" t="s">
        <v>73</v>
      </c>
      <c r="BF124" s="20"/>
      <c r="BG124" s="21" t="s">
        <v>335</v>
      </c>
      <c r="BH124" t="s">
        <v>1118</v>
      </c>
      <c r="BI124" s="21" t="e">
        <f t="shared" si="1"/>
        <v>#VALUE!</v>
      </c>
      <c r="BJ124" s="21"/>
      <c r="BK124" s="21"/>
      <c r="BL124" s="21"/>
    </row>
    <row r="125" spans="1:64" ht="13.2" x14ac:dyDescent="0.25">
      <c r="A125" s="17">
        <v>45572.415546666671</v>
      </c>
      <c r="B125" s="18" t="s">
        <v>432</v>
      </c>
      <c r="C125" s="19" t="s">
        <v>433</v>
      </c>
      <c r="D125" s="18">
        <v>14.29</v>
      </c>
      <c r="E125" s="18">
        <v>0.57999999999999996</v>
      </c>
      <c r="F125" s="18" t="s">
        <v>114</v>
      </c>
      <c r="G125" s="18" t="s">
        <v>76</v>
      </c>
      <c r="H125" s="18" t="s">
        <v>434</v>
      </c>
      <c r="I125" s="18" t="s">
        <v>73</v>
      </c>
      <c r="J125" s="18" t="s">
        <v>64</v>
      </c>
      <c r="K125" s="18" t="s">
        <v>64</v>
      </c>
      <c r="L125" s="18" t="s">
        <v>64</v>
      </c>
      <c r="M125" s="18" t="s">
        <v>84</v>
      </c>
      <c r="N125" s="18" t="s">
        <v>64</v>
      </c>
      <c r="O125" s="18" t="s">
        <v>64</v>
      </c>
      <c r="P125" s="18" t="s">
        <v>64</v>
      </c>
      <c r="Q125" s="18" t="s">
        <v>64</v>
      </c>
      <c r="R125" s="18" t="s">
        <v>64</v>
      </c>
      <c r="S125" s="18" t="s">
        <v>64</v>
      </c>
      <c r="T125" s="18" t="s">
        <v>64</v>
      </c>
      <c r="U125" s="18" t="s">
        <v>78</v>
      </c>
      <c r="V125" s="18" t="s">
        <v>64</v>
      </c>
      <c r="W125" s="18" t="s">
        <v>64</v>
      </c>
      <c r="X125" s="18" t="s">
        <v>64</v>
      </c>
      <c r="Y125" s="18" t="s">
        <v>64</v>
      </c>
      <c r="Z125" s="18" t="s">
        <v>66</v>
      </c>
      <c r="AA125" s="18" t="s">
        <v>65</v>
      </c>
      <c r="AB125" s="18" t="s">
        <v>65</v>
      </c>
      <c r="AC125" s="18" t="s">
        <v>66</v>
      </c>
      <c r="AD125" s="18" t="s">
        <v>66</v>
      </c>
      <c r="AE125" s="18" t="s">
        <v>65</v>
      </c>
      <c r="AF125" s="18" t="s">
        <v>66</v>
      </c>
      <c r="AG125" s="18" t="s">
        <v>66</v>
      </c>
      <c r="AH125" s="18" t="s">
        <v>66</v>
      </c>
      <c r="AI125" s="18" t="s">
        <v>79</v>
      </c>
      <c r="AJ125" s="18" t="s">
        <v>65</v>
      </c>
      <c r="AK125" s="18" t="s">
        <v>65</v>
      </c>
      <c r="AL125" s="18" t="s">
        <v>66</v>
      </c>
      <c r="AM125" s="18" t="s">
        <v>65</v>
      </c>
      <c r="AN125" s="18" t="s">
        <v>66</v>
      </c>
      <c r="AO125" s="18" t="s">
        <v>66</v>
      </c>
      <c r="AP125" s="18" t="s">
        <v>85</v>
      </c>
      <c r="AQ125" s="18" t="s">
        <v>85</v>
      </c>
      <c r="AR125" s="18" t="s">
        <v>63</v>
      </c>
      <c r="AS125" s="18" t="s">
        <v>81</v>
      </c>
      <c r="AT125" s="18" t="s">
        <v>87</v>
      </c>
      <c r="AU125" s="18" t="s">
        <v>85</v>
      </c>
      <c r="AV125" s="18" t="s">
        <v>80</v>
      </c>
      <c r="AW125" s="18" t="s">
        <v>63</v>
      </c>
      <c r="AX125" s="18" t="s">
        <v>73</v>
      </c>
      <c r="AY125" s="18" t="s">
        <v>63</v>
      </c>
      <c r="AZ125" s="18" t="s">
        <v>73</v>
      </c>
      <c r="BA125" s="18" t="s">
        <v>73</v>
      </c>
      <c r="BB125" s="18" t="s">
        <v>72</v>
      </c>
      <c r="BC125" s="18" t="s">
        <v>73</v>
      </c>
      <c r="BD125" s="18"/>
      <c r="BE125" s="18" t="s">
        <v>73</v>
      </c>
      <c r="BF125" s="20"/>
      <c r="BG125" s="21" t="s">
        <v>335</v>
      </c>
      <c r="BH125" t="s">
        <v>226</v>
      </c>
      <c r="BI125" s="21" t="e">
        <f t="shared" si="1"/>
        <v>#VALUE!</v>
      </c>
      <c r="BJ125" s="21"/>
      <c r="BK125" s="21"/>
      <c r="BL125" s="21"/>
    </row>
    <row r="126" spans="1:64" ht="13.2" x14ac:dyDescent="0.25">
      <c r="A126" s="17">
        <v>45572.417262650459</v>
      </c>
      <c r="B126" s="18" t="s">
        <v>435</v>
      </c>
      <c r="C126" s="19" t="s">
        <v>436</v>
      </c>
      <c r="D126" s="18">
        <v>66.069999999999993</v>
      </c>
      <c r="E126" s="18">
        <v>1.29</v>
      </c>
      <c r="F126" s="18" t="s">
        <v>114</v>
      </c>
      <c r="G126" s="18" t="s">
        <v>76</v>
      </c>
      <c r="H126" s="18" t="s">
        <v>352</v>
      </c>
      <c r="I126" s="18" t="s">
        <v>63</v>
      </c>
      <c r="J126" s="18" t="s">
        <v>64</v>
      </c>
      <c r="K126" s="18" t="s">
        <v>64</v>
      </c>
      <c r="L126" s="18" t="s">
        <v>64</v>
      </c>
      <c r="M126" s="18" t="s">
        <v>78</v>
      </c>
      <c r="N126" s="18" t="s">
        <v>64</v>
      </c>
      <c r="O126" s="18" t="s">
        <v>64</v>
      </c>
      <c r="P126" s="18" t="s">
        <v>78</v>
      </c>
      <c r="Q126" s="18" t="s">
        <v>84</v>
      </c>
      <c r="R126" s="18" t="s">
        <v>64</v>
      </c>
      <c r="S126" s="18" t="s">
        <v>64</v>
      </c>
      <c r="T126" s="18" t="s">
        <v>64</v>
      </c>
      <c r="U126" s="18" t="s">
        <v>64</v>
      </c>
      <c r="V126" s="18" t="s">
        <v>64</v>
      </c>
      <c r="W126" s="18" t="s">
        <v>64</v>
      </c>
      <c r="X126" s="18" t="s">
        <v>64</v>
      </c>
      <c r="Y126" s="18" t="s">
        <v>64</v>
      </c>
      <c r="Z126" s="18" t="s">
        <v>66</v>
      </c>
      <c r="AA126" s="18" t="s">
        <v>65</v>
      </c>
      <c r="AB126" s="18" t="s">
        <v>65</v>
      </c>
      <c r="AC126" s="18" t="s">
        <v>65</v>
      </c>
      <c r="AD126" s="18" t="s">
        <v>66</v>
      </c>
      <c r="AE126" s="18" t="s">
        <v>66</v>
      </c>
      <c r="AF126" s="18" t="s">
        <v>66</v>
      </c>
      <c r="AG126" s="18" t="s">
        <v>66</v>
      </c>
      <c r="AH126" s="18" t="s">
        <v>79</v>
      </c>
      <c r="AI126" s="18" t="s">
        <v>101</v>
      </c>
      <c r="AJ126" s="18" t="s">
        <v>66</v>
      </c>
      <c r="AK126" s="18" t="s">
        <v>66</v>
      </c>
      <c r="AL126" s="18" t="s">
        <v>66</v>
      </c>
      <c r="AM126" s="18" t="s">
        <v>66</v>
      </c>
      <c r="AN126" s="18" t="s">
        <v>66</v>
      </c>
      <c r="AO126" s="18" t="s">
        <v>66</v>
      </c>
      <c r="AP126" s="18" t="s">
        <v>67</v>
      </c>
      <c r="AQ126" s="18" t="s">
        <v>67</v>
      </c>
      <c r="AR126" s="18" t="s">
        <v>73</v>
      </c>
      <c r="AS126" s="18" t="s">
        <v>120</v>
      </c>
      <c r="AT126" s="18" t="s">
        <v>87</v>
      </c>
      <c r="AU126" s="18" t="s">
        <v>80</v>
      </c>
      <c r="AV126" s="18" t="s">
        <v>67</v>
      </c>
      <c r="AW126" s="18" t="s">
        <v>72</v>
      </c>
      <c r="AX126" s="18" t="s">
        <v>72</v>
      </c>
      <c r="AY126" s="18" t="s">
        <v>72</v>
      </c>
      <c r="AZ126" s="18" t="s">
        <v>72</v>
      </c>
      <c r="BA126" s="18" t="s">
        <v>72</v>
      </c>
      <c r="BB126" s="18" t="s">
        <v>72</v>
      </c>
      <c r="BC126" s="18" t="s">
        <v>73</v>
      </c>
      <c r="BD126" s="18"/>
      <c r="BE126" s="18" t="s">
        <v>73</v>
      </c>
      <c r="BF126" s="20"/>
      <c r="BG126" s="21" t="s">
        <v>335</v>
      </c>
      <c r="BH126" t="s">
        <v>1118</v>
      </c>
      <c r="BI126" s="21" t="e">
        <f t="shared" si="1"/>
        <v>#VALUE!</v>
      </c>
      <c r="BJ126" s="21"/>
      <c r="BK126" s="21"/>
      <c r="BL126" s="21"/>
    </row>
    <row r="127" spans="1:64" ht="13.2" x14ac:dyDescent="0.25">
      <c r="A127" s="17">
        <v>45572.419156122683</v>
      </c>
      <c r="B127" s="18" t="s">
        <v>437</v>
      </c>
      <c r="C127" s="19" t="s">
        <v>438</v>
      </c>
      <c r="D127" s="18">
        <v>100</v>
      </c>
      <c r="E127" s="18">
        <v>0.87</v>
      </c>
      <c r="F127" s="18" t="s">
        <v>114</v>
      </c>
      <c r="G127" s="18" t="s">
        <v>76</v>
      </c>
      <c r="H127" s="18" t="s">
        <v>439</v>
      </c>
      <c r="I127" s="18" t="s">
        <v>73</v>
      </c>
      <c r="J127" s="18" t="s">
        <v>64</v>
      </c>
      <c r="K127" s="18" t="s">
        <v>64</v>
      </c>
      <c r="L127" s="18" t="s">
        <v>64</v>
      </c>
      <c r="M127" s="18" t="s">
        <v>64</v>
      </c>
      <c r="N127" s="18" t="s">
        <v>84</v>
      </c>
      <c r="O127" s="18" t="s">
        <v>64</v>
      </c>
      <c r="P127" s="18" t="s">
        <v>64</v>
      </c>
      <c r="Q127" s="18" t="s">
        <v>64</v>
      </c>
      <c r="R127" s="18" t="s">
        <v>64</v>
      </c>
      <c r="S127" s="18" t="s">
        <v>84</v>
      </c>
      <c r="T127" s="18" t="s">
        <v>64</v>
      </c>
      <c r="U127" s="18" t="s">
        <v>64</v>
      </c>
      <c r="V127" s="18" t="s">
        <v>64</v>
      </c>
      <c r="W127" s="18" t="s">
        <v>64</v>
      </c>
      <c r="X127" s="18" t="s">
        <v>64</v>
      </c>
      <c r="Y127" s="18" t="s">
        <v>64</v>
      </c>
      <c r="Z127" s="18" t="s">
        <v>101</v>
      </c>
      <c r="AA127" s="18" t="s">
        <v>101</v>
      </c>
      <c r="AB127" s="18" t="s">
        <v>101</v>
      </c>
      <c r="AC127" s="18" t="s">
        <v>101</v>
      </c>
      <c r="AD127" s="18" t="s">
        <v>101</v>
      </c>
      <c r="AE127" s="18" t="s">
        <v>101</v>
      </c>
      <c r="AF127" s="18" t="s">
        <v>101</v>
      </c>
      <c r="AG127" s="18" t="s">
        <v>101</v>
      </c>
      <c r="AH127" s="18" t="s">
        <v>101</v>
      </c>
      <c r="AI127" s="18" t="s">
        <v>65</v>
      </c>
      <c r="AJ127" s="18" t="s">
        <v>66</v>
      </c>
      <c r="AK127" s="18" t="s">
        <v>65</v>
      </c>
      <c r="AL127" s="18" t="s">
        <v>65</v>
      </c>
      <c r="AM127" s="18" t="s">
        <v>65</v>
      </c>
      <c r="AN127" s="18" t="s">
        <v>66</v>
      </c>
      <c r="AO127" s="18" t="s">
        <v>66</v>
      </c>
      <c r="AP127" s="18" t="s">
        <v>85</v>
      </c>
      <c r="AQ127" s="18" t="s">
        <v>80</v>
      </c>
      <c r="AR127" s="18" t="s">
        <v>63</v>
      </c>
      <c r="AS127" s="18" t="s">
        <v>68</v>
      </c>
      <c r="AT127" s="18" t="s">
        <v>87</v>
      </c>
      <c r="AU127" s="18" t="s">
        <v>67</v>
      </c>
      <c r="AV127" s="18" t="s">
        <v>80</v>
      </c>
      <c r="AW127" s="18" t="s">
        <v>72</v>
      </c>
      <c r="AX127" s="18" t="s">
        <v>73</v>
      </c>
      <c r="AY127" s="18" t="s">
        <v>63</v>
      </c>
      <c r="AZ127" s="18" t="s">
        <v>72</v>
      </c>
      <c r="BA127" s="18" t="s">
        <v>73</v>
      </c>
      <c r="BB127" s="18" t="s">
        <v>73</v>
      </c>
      <c r="BC127" s="18" t="s">
        <v>73</v>
      </c>
      <c r="BD127" s="18"/>
      <c r="BE127" s="18" t="s">
        <v>73</v>
      </c>
      <c r="BF127" s="20"/>
      <c r="BG127" s="21" t="s">
        <v>335</v>
      </c>
      <c r="BH127" t="s">
        <v>226</v>
      </c>
      <c r="BI127" s="21" t="e">
        <f t="shared" si="1"/>
        <v>#VALUE!</v>
      </c>
      <c r="BJ127" s="21"/>
      <c r="BK127" s="21"/>
      <c r="BL127" s="21"/>
    </row>
    <row r="128" spans="1:64" ht="13.2" x14ac:dyDescent="0.25">
      <c r="A128" s="17">
        <v>45572.419682060186</v>
      </c>
      <c r="B128" s="18" t="s">
        <v>440</v>
      </c>
      <c r="C128" s="19" t="s">
        <v>441</v>
      </c>
      <c r="D128" s="18">
        <v>32.14</v>
      </c>
      <c r="E128" s="18">
        <v>0.13</v>
      </c>
      <c r="F128" s="18" t="s">
        <v>114</v>
      </c>
      <c r="G128" s="18" t="s">
        <v>76</v>
      </c>
      <c r="H128" s="18" t="s">
        <v>335</v>
      </c>
      <c r="I128" s="18" t="s">
        <v>63</v>
      </c>
      <c r="J128" s="18" t="s">
        <v>64</v>
      </c>
      <c r="K128" s="18" t="s">
        <v>64</v>
      </c>
      <c r="L128" s="18" t="s">
        <v>64</v>
      </c>
      <c r="M128" s="18" t="s">
        <v>64</v>
      </c>
      <c r="N128" s="18" t="s">
        <v>64</v>
      </c>
      <c r="O128" s="18" t="s">
        <v>84</v>
      </c>
      <c r="P128" s="18" t="s">
        <v>84</v>
      </c>
      <c r="Q128" s="18" t="s">
        <v>64</v>
      </c>
      <c r="R128" s="18" t="s">
        <v>64</v>
      </c>
      <c r="S128" s="18" t="s">
        <v>64</v>
      </c>
      <c r="T128" s="18" t="s">
        <v>64</v>
      </c>
      <c r="U128" s="18" t="s">
        <v>84</v>
      </c>
      <c r="V128" s="18" t="s">
        <v>64</v>
      </c>
      <c r="W128" s="18" t="s">
        <v>84</v>
      </c>
      <c r="X128" s="18" t="s">
        <v>64</v>
      </c>
      <c r="Y128" s="18" t="s">
        <v>64</v>
      </c>
      <c r="Z128" s="18" t="s">
        <v>65</v>
      </c>
      <c r="AA128" s="18" t="s">
        <v>65</v>
      </c>
      <c r="AB128" s="18" t="s">
        <v>65</v>
      </c>
      <c r="AC128" s="18" t="s">
        <v>65</v>
      </c>
      <c r="AD128" s="18" t="s">
        <v>65</v>
      </c>
      <c r="AE128" s="18" t="s">
        <v>65</v>
      </c>
      <c r="AF128" s="18" t="s">
        <v>65</v>
      </c>
      <c r="AG128" s="18" t="s">
        <v>66</v>
      </c>
      <c r="AH128" s="18" t="s">
        <v>79</v>
      </c>
      <c r="AI128" s="18" t="s">
        <v>79</v>
      </c>
      <c r="AJ128" s="18" t="s">
        <v>65</v>
      </c>
      <c r="AK128" s="18" t="s">
        <v>65</v>
      </c>
      <c r="AL128" s="18" t="s">
        <v>65</v>
      </c>
      <c r="AM128" s="18" t="s">
        <v>65</v>
      </c>
      <c r="AN128" s="18" t="s">
        <v>66</v>
      </c>
      <c r="AO128" s="18" t="s">
        <v>66</v>
      </c>
      <c r="AP128" s="18" t="s">
        <v>67</v>
      </c>
      <c r="AQ128" s="18" t="s">
        <v>67</v>
      </c>
      <c r="AR128" s="18" t="s">
        <v>86</v>
      </c>
      <c r="AS128" s="18" t="s">
        <v>68</v>
      </c>
      <c r="AT128" s="18" t="s">
        <v>87</v>
      </c>
      <c r="AU128" s="18" t="s">
        <v>80</v>
      </c>
      <c r="AV128" s="18" t="s">
        <v>71</v>
      </c>
      <c r="AW128" s="18" t="s">
        <v>72</v>
      </c>
      <c r="AX128" s="18" t="s">
        <v>63</v>
      </c>
      <c r="AY128" s="18" t="s">
        <v>72</v>
      </c>
      <c r="AZ128" s="18" t="s">
        <v>72</v>
      </c>
      <c r="BA128" s="18" t="s">
        <v>63</v>
      </c>
      <c r="BB128" s="18" t="s">
        <v>72</v>
      </c>
      <c r="BC128" s="18" t="s">
        <v>73</v>
      </c>
      <c r="BD128" s="18"/>
      <c r="BE128" s="18" t="s">
        <v>73</v>
      </c>
      <c r="BF128" s="20"/>
      <c r="BG128" s="21" t="s">
        <v>335</v>
      </c>
      <c r="BH128" t="s">
        <v>1118</v>
      </c>
      <c r="BI128" s="21" t="e">
        <f t="shared" si="1"/>
        <v>#VALUE!</v>
      </c>
      <c r="BJ128" s="21"/>
      <c r="BK128" s="21"/>
      <c r="BL128" s="21"/>
    </row>
    <row r="129" spans="1:64" ht="13.2" x14ac:dyDescent="0.25">
      <c r="A129" s="17">
        <v>45572.42013569444</v>
      </c>
      <c r="B129" s="18" t="s">
        <v>442</v>
      </c>
      <c r="C129" s="19" t="s">
        <v>443</v>
      </c>
      <c r="D129" s="18">
        <v>46.3</v>
      </c>
      <c r="E129" s="18">
        <v>0.08</v>
      </c>
      <c r="F129" s="18" t="s">
        <v>423</v>
      </c>
      <c r="G129" s="18" t="s">
        <v>76</v>
      </c>
      <c r="H129" s="18" t="s">
        <v>335</v>
      </c>
      <c r="I129" s="18" t="s">
        <v>63</v>
      </c>
      <c r="J129" s="18" t="s">
        <v>64</v>
      </c>
      <c r="K129" s="18" t="s">
        <v>84</v>
      </c>
      <c r="L129" s="18" t="s">
        <v>64</v>
      </c>
      <c r="M129" s="18" t="s">
        <v>84</v>
      </c>
      <c r="N129" s="18" t="s">
        <v>64</v>
      </c>
      <c r="O129" s="18" t="s">
        <v>84</v>
      </c>
      <c r="P129" s="18" t="s">
        <v>84</v>
      </c>
      <c r="Q129" s="18" t="s">
        <v>84</v>
      </c>
      <c r="R129" s="18" t="s">
        <v>64</v>
      </c>
      <c r="S129" s="18" t="s">
        <v>84</v>
      </c>
      <c r="T129" s="18" t="s">
        <v>64</v>
      </c>
      <c r="U129" s="18" t="s">
        <v>64</v>
      </c>
      <c r="V129" s="18" t="s">
        <v>84</v>
      </c>
      <c r="W129" s="18" t="s">
        <v>64</v>
      </c>
      <c r="X129" s="18" t="s">
        <v>64</v>
      </c>
      <c r="Y129" s="18" t="s">
        <v>64</v>
      </c>
      <c r="Z129" s="18" t="s">
        <v>65</v>
      </c>
      <c r="AA129" s="18" t="s">
        <v>65</v>
      </c>
      <c r="AB129" s="18" t="s">
        <v>65</v>
      </c>
      <c r="AC129" s="18" t="s">
        <v>65</v>
      </c>
      <c r="AD129" s="18" t="s">
        <v>65</v>
      </c>
      <c r="AE129" s="18" t="s">
        <v>65</v>
      </c>
      <c r="AF129" s="18" t="s">
        <v>66</v>
      </c>
      <c r="AG129" s="18" t="s">
        <v>66</v>
      </c>
      <c r="AH129" s="18" t="s">
        <v>65</v>
      </c>
      <c r="AI129" s="18" t="s">
        <v>101</v>
      </c>
      <c r="AJ129" s="18" t="s">
        <v>65</v>
      </c>
      <c r="AK129" s="18" t="s">
        <v>79</v>
      </c>
      <c r="AL129" s="18" t="s">
        <v>66</v>
      </c>
      <c r="AM129" s="18" t="s">
        <v>66</v>
      </c>
      <c r="AN129" s="18" t="s">
        <v>79</v>
      </c>
      <c r="AO129" s="18" t="s">
        <v>79</v>
      </c>
      <c r="AP129" s="18" t="s">
        <v>85</v>
      </c>
      <c r="AQ129" s="18" t="s">
        <v>85</v>
      </c>
      <c r="AR129" s="18" t="s">
        <v>63</v>
      </c>
      <c r="AS129" s="18" t="s">
        <v>68</v>
      </c>
      <c r="AT129" s="18" t="s">
        <v>87</v>
      </c>
      <c r="AU129" s="18" t="s">
        <v>70</v>
      </c>
      <c r="AV129" s="18" t="s">
        <v>80</v>
      </c>
      <c r="AW129" s="18" t="s">
        <v>72</v>
      </c>
      <c r="AX129" s="18" t="s">
        <v>73</v>
      </c>
      <c r="AY129" s="18" t="s">
        <v>72</v>
      </c>
      <c r="AZ129" s="18" t="s">
        <v>63</v>
      </c>
      <c r="BA129" s="18" t="s">
        <v>73</v>
      </c>
      <c r="BB129" s="18" t="s">
        <v>73</v>
      </c>
      <c r="BC129" s="18" t="s">
        <v>73</v>
      </c>
      <c r="BD129" s="18"/>
      <c r="BE129" s="18" t="s">
        <v>73</v>
      </c>
      <c r="BF129" s="20"/>
      <c r="BG129" s="21" t="s">
        <v>335</v>
      </c>
      <c r="BH129" t="s">
        <v>1118</v>
      </c>
      <c r="BI129" s="21" t="e">
        <f t="shared" si="1"/>
        <v>#VALUE!</v>
      </c>
      <c r="BJ129" s="21"/>
      <c r="BK129" s="21"/>
      <c r="BL129" s="21"/>
    </row>
    <row r="130" spans="1:64" ht="13.2" x14ac:dyDescent="0.25">
      <c r="A130" s="17">
        <v>45572.421749351852</v>
      </c>
      <c r="B130" s="18" t="s">
        <v>444</v>
      </c>
      <c r="C130" s="19" t="s">
        <v>445</v>
      </c>
      <c r="D130" s="18">
        <v>42.86</v>
      </c>
      <c r="E130" s="18">
        <v>0.38</v>
      </c>
      <c r="F130" s="18" t="s">
        <v>423</v>
      </c>
      <c r="G130" s="18" t="s">
        <v>76</v>
      </c>
      <c r="H130" s="18" t="s">
        <v>335</v>
      </c>
      <c r="I130" s="18" t="s">
        <v>73</v>
      </c>
      <c r="J130" s="18" t="s">
        <v>145</v>
      </c>
      <c r="K130" s="18" t="s">
        <v>78</v>
      </c>
      <c r="L130" s="18" t="s">
        <v>64</v>
      </c>
      <c r="M130" s="18" t="s">
        <v>84</v>
      </c>
      <c r="N130" s="18" t="s">
        <v>64</v>
      </c>
      <c r="O130" s="18" t="s">
        <v>64</v>
      </c>
      <c r="P130" s="18" t="s">
        <v>64</v>
      </c>
      <c r="Q130" s="18" t="s">
        <v>64</v>
      </c>
      <c r="R130" s="18" t="s">
        <v>64</v>
      </c>
      <c r="S130" s="18" t="s">
        <v>84</v>
      </c>
      <c r="T130" s="18" t="s">
        <v>64</v>
      </c>
      <c r="U130" s="18" t="s">
        <v>84</v>
      </c>
      <c r="V130" s="18" t="s">
        <v>64</v>
      </c>
      <c r="W130" s="18" t="s">
        <v>64</v>
      </c>
      <c r="X130" s="18" t="s">
        <v>64</v>
      </c>
      <c r="Y130" s="18" t="s">
        <v>64</v>
      </c>
      <c r="Z130" s="18" t="s">
        <v>66</v>
      </c>
      <c r="AA130" s="18" t="s">
        <v>65</v>
      </c>
      <c r="AB130" s="18" t="s">
        <v>66</v>
      </c>
      <c r="AC130" s="18" t="s">
        <v>65</v>
      </c>
      <c r="AD130" s="18" t="s">
        <v>66</v>
      </c>
      <c r="AE130" s="18" t="s">
        <v>65</v>
      </c>
      <c r="AF130" s="18" t="s">
        <v>66</v>
      </c>
      <c r="AG130" s="18" t="s">
        <v>65</v>
      </c>
      <c r="AH130" s="18" t="s">
        <v>66</v>
      </c>
      <c r="AI130" s="18" t="s">
        <v>79</v>
      </c>
      <c r="AJ130" s="18" t="s">
        <v>65</v>
      </c>
      <c r="AK130" s="18" t="s">
        <v>65</v>
      </c>
      <c r="AL130" s="18" t="s">
        <v>66</v>
      </c>
      <c r="AM130" s="18" t="s">
        <v>65</v>
      </c>
      <c r="AN130" s="18" t="s">
        <v>66</v>
      </c>
      <c r="AO130" s="18" t="s">
        <v>66</v>
      </c>
      <c r="AP130" s="18" t="s">
        <v>85</v>
      </c>
      <c r="AQ130" s="18" t="s">
        <v>85</v>
      </c>
      <c r="AR130" s="18" t="s">
        <v>86</v>
      </c>
      <c r="AS130" s="18" t="s">
        <v>446</v>
      </c>
      <c r="AT130" s="18" t="s">
        <v>87</v>
      </c>
      <c r="AU130" s="18" t="s">
        <v>70</v>
      </c>
      <c r="AV130" s="18" t="s">
        <v>71</v>
      </c>
      <c r="AW130" s="18" t="s">
        <v>73</v>
      </c>
      <c r="AX130" s="18" t="s">
        <v>72</v>
      </c>
      <c r="AY130" s="18" t="s">
        <v>73</v>
      </c>
      <c r="AZ130" s="18" t="s">
        <v>72</v>
      </c>
      <c r="BA130" s="18" t="s">
        <v>73</v>
      </c>
      <c r="BB130" s="18" t="s">
        <v>73</v>
      </c>
      <c r="BC130" s="18" t="s">
        <v>73</v>
      </c>
      <c r="BD130" s="18"/>
      <c r="BE130" s="18" t="s">
        <v>73</v>
      </c>
      <c r="BF130" s="20"/>
      <c r="BG130" s="21" t="s">
        <v>335</v>
      </c>
      <c r="BH130" t="s">
        <v>226</v>
      </c>
      <c r="BI130" s="21" t="e">
        <f t="shared" ref="BI130:BI193" si="2">SUM(IF(F130="Betul / True",2,IF(F130="Salah / False",1,IF(F130="Tidak tahu / Dont Know",1,"PLEASE CHECK"))),IF(G130="Betul / True",2,IF(G130="Salah / False",1,IF(G130="Tidak tahu / Dont Know",1,"PLEASE CHECK"))),IF(H130="Betul / True",2,IF(H130="Salah / False",1,IF(H130="Tidak tahu / Dont Know",1,"PLEASE CHECK"))),IF(I130="Betul / True",1,IF(I130="Salah / False",2,IF(I130="Tidak tahu / Dont Know",2,"PLEASE CHECK"))),IF(J130="Betul / True",2,IF(J130="Salah / False",1,IF(J130="Tidak tahu / Dont Know",1,"PLEASE CHECK"))),IF(K130="Betul / True",2,IF(K130="Salah / False",1,IF(K130="Tidak tahu / Dont Know",1,"PLEASE CHECK"))),IF(L130="Betul / True",2,IF(L130="Salah / False",1,IF(L130="Tidak tahu / Dont Know",1,"PLEASE CHECK"))),IF(M130="Betul / True",2,IF(M130="Salah / False",1,IF(M130="Tidak tahu / Dont Know",1,"PLEASE CHECK"))),IF(N130="Betul / True",2,IF(N130="Salah / False",1,IF(N130="Tidak tahu / Dont Know",1,"PLEASE CHECK"))),IF(O130="Betul / True",2,IF(O130="Salah / False",1,IF(O130="Tidak tahu / Dont Know",1,"PLEASE CHECK"))),IF(P130="Betul / True",2,IF(P130="Salah / False",1,IF(P130="Tidak tahu / Dont Know",1,"PLEASE CHECK"))),IF(Q130="Betul / True",2,IF(Q130="Salah / False",1,IF(Q130="Tidak tahu / Dont Know",1,"PLEASE CHECK"))),IF(R130="Betul / True",2,IF(R130="Salah / False",1,IF(R130="Tidak tahu / Dont Know",1,"PLEASE CHECK"))),IF(S130="Betul / True",2,IF(S130="Salah / False",1,IF(S130="Tidak tahu / Dont Know",1,"PLEASE CHECK"))),IF(T130="Betul / True",2,IF(T130="Salah / False",1,IF(T130="Tidak tahu / Dont Know",1,"PLEASE CHECK"))),IF(U130="Betul / True",2,IF(U130="Salah / False",1,IF(U130="Tidak tahu / Dont Know",1,"PLEASE CHECK"))))</f>
        <v>#VALUE!</v>
      </c>
      <c r="BJ130" s="21"/>
      <c r="BK130" s="21"/>
      <c r="BL130" s="21"/>
    </row>
    <row r="131" spans="1:64" ht="13.2" x14ac:dyDescent="0.25">
      <c r="A131" s="17">
        <v>45572.423066400464</v>
      </c>
      <c r="B131" s="18" t="s">
        <v>447</v>
      </c>
      <c r="C131" s="19" t="s">
        <v>448</v>
      </c>
      <c r="D131" s="18">
        <v>100</v>
      </c>
      <c r="E131" s="18">
        <v>0.5</v>
      </c>
      <c r="F131" s="18" t="s">
        <v>423</v>
      </c>
      <c r="G131" s="18" t="s">
        <v>76</v>
      </c>
      <c r="H131" s="18" t="s">
        <v>449</v>
      </c>
      <c r="I131" s="18" t="s">
        <v>63</v>
      </c>
      <c r="J131" s="18" t="s">
        <v>64</v>
      </c>
      <c r="K131" s="18" t="s">
        <v>64</v>
      </c>
      <c r="L131" s="18" t="s">
        <v>64</v>
      </c>
      <c r="M131" s="18" t="s">
        <v>84</v>
      </c>
      <c r="N131" s="18" t="s">
        <v>64</v>
      </c>
      <c r="O131" s="18" t="s">
        <v>64</v>
      </c>
      <c r="P131" s="18" t="s">
        <v>64</v>
      </c>
      <c r="Q131" s="18" t="s">
        <v>84</v>
      </c>
      <c r="R131" s="18" t="s">
        <v>64</v>
      </c>
      <c r="S131" s="18" t="s">
        <v>84</v>
      </c>
      <c r="T131" s="18" t="s">
        <v>64</v>
      </c>
      <c r="U131" s="18" t="s">
        <v>84</v>
      </c>
      <c r="V131" s="18" t="s">
        <v>64</v>
      </c>
      <c r="W131" s="18" t="s">
        <v>64</v>
      </c>
      <c r="X131" s="18" t="s">
        <v>84</v>
      </c>
      <c r="Y131" s="18" t="s">
        <v>64</v>
      </c>
      <c r="Z131" s="18" t="s">
        <v>65</v>
      </c>
      <c r="AA131" s="18" t="s">
        <v>65</v>
      </c>
      <c r="AB131" s="18" t="s">
        <v>66</v>
      </c>
      <c r="AC131" s="18" t="s">
        <v>65</v>
      </c>
      <c r="AD131" s="18" t="s">
        <v>65</v>
      </c>
      <c r="AE131" s="18" t="s">
        <v>65</v>
      </c>
      <c r="AF131" s="18" t="s">
        <v>66</v>
      </c>
      <c r="AG131" s="18" t="s">
        <v>65</v>
      </c>
      <c r="AH131" s="18" t="s">
        <v>65</v>
      </c>
      <c r="AI131" s="18" t="s">
        <v>101</v>
      </c>
      <c r="AJ131" s="18" t="s">
        <v>66</v>
      </c>
      <c r="AK131" s="18" t="s">
        <v>66</v>
      </c>
      <c r="AL131" s="18" t="s">
        <v>65</v>
      </c>
      <c r="AM131" s="18" t="s">
        <v>65</v>
      </c>
      <c r="AN131" s="18" t="s">
        <v>66</v>
      </c>
      <c r="AO131" s="18" t="s">
        <v>66</v>
      </c>
      <c r="AP131" s="18" t="s">
        <v>67</v>
      </c>
      <c r="AQ131" s="18" t="s">
        <v>67</v>
      </c>
      <c r="AR131" s="18" t="s">
        <v>86</v>
      </c>
      <c r="AS131" s="18" t="s">
        <v>68</v>
      </c>
      <c r="AT131" s="18" t="s">
        <v>69</v>
      </c>
      <c r="AU131" s="18" t="s">
        <v>70</v>
      </c>
      <c r="AV131" s="18" t="s">
        <v>71</v>
      </c>
      <c r="AW131" s="18" t="s">
        <v>73</v>
      </c>
      <c r="AX131" s="18" t="s">
        <v>73</v>
      </c>
      <c r="AY131" s="18" t="s">
        <v>72</v>
      </c>
      <c r="AZ131" s="18" t="s">
        <v>72</v>
      </c>
      <c r="BA131" s="18" t="s">
        <v>72</v>
      </c>
      <c r="BB131" s="18" t="s">
        <v>73</v>
      </c>
      <c r="BC131" s="18" t="s">
        <v>73</v>
      </c>
      <c r="BD131" s="18"/>
      <c r="BE131" s="18" t="s">
        <v>73</v>
      </c>
      <c r="BF131" s="20"/>
      <c r="BG131" s="21" t="s">
        <v>335</v>
      </c>
      <c r="BH131" t="s">
        <v>1118</v>
      </c>
      <c r="BI131" s="21" t="e">
        <f t="shared" si="2"/>
        <v>#VALUE!</v>
      </c>
      <c r="BJ131" s="21"/>
      <c r="BK131" s="21"/>
      <c r="BL131" s="21"/>
    </row>
    <row r="132" spans="1:64" ht="13.2" x14ac:dyDescent="0.25">
      <c r="A132" s="17">
        <v>45572.424187581018</v>
      </c>
      <c r="B132" s="18" t="s">
        <v>450</v>
      </c>
      <c r="C132" s="19" t="s">
        <v>451</v>
      </c>
      <c r="D132" s="18">
        <v>100</v>
      </c>
      <c r="E132" s="18">
        <v>0.57999999999999996</v>
      </c>
      <c r="F132" s="18" t="s">
        <v>423</v>
      </c>
      <c r="G132" s="18" t="s">
        <v>76</v>
      </c>
      <c r="H132" s="18" t="s">
        <v>330</v>
      </c>
      <c r="I132" s="18" t="s">
        <v>63</v>
      </c>
      <c r="J132" s="18" t="s">
        <v>64</v>
      </c>
      <c r="K132" s="18" t="s">
        <v>84</v>
      </c>
      <c r="L132" s="18" t="s">
        <v>64</v>
      </c>
      <c r="M132" s="18" t="s">
        <v>84</v>
      </c>
      <c r="N132" s="18" t="s">
        <v>64</v>
      </c>
      <c r="O132" s="18" t="s">
        <v>64</v>
      </c>
      <c r="P132" s="18" t="s">
        <v>84</v>
      </c>
      <c r="Q132" s="18" t="s">
        <v>84</v>
      </c>
      <c r="R132" s="18" t="s">
        <v>84</v>
      </c>
      <c r="S132" s="18" t="s">
        <v>64</v>
      </c>
      <c r="T132" s="18" t="s">
        <v>64</v>
      </c>
      <c r="U132" s="18" t="s">
        <v>64</v>
      </c>
      <c r="V132" s="18" t="s">
        <v>64</v>
      </c>
      <c r="W132" s="18" t="s">
        <v>64</v>
      </c>
      <c r="X132" s="18" t="s">
        <v>64</v>
      </c>
      <c r="Y132" s="18" t="s">
        <v>64</v>
      </c>
      <c r="Z132" s="18" t="s">
        <v>66</v>
      </c>
      <c r="AA132" s="18" t="s">
        <v>65</v>
      </c>
      <c r="AB132" s="18" t="s">
        <v>66</v>
      </c>
      <c r="AC132" s="18" t="s">
        <v>65</v>
      </c>
      <c r="AD132" s="18" t="s">
        <v>65</v>
      </c>
      <c r="AE132" s="18" t="s">
        <v>66</v>
      </c>
      <c r="AF132" s="18" t="s">
        <v>66</v>
      </c>
      <c r="AG132" s="18" t="s">
        <v>65</v>
      </c>
      <c r="AH132" s="18" t="s">
        <v>66</v>
      </c>
      <c r="AI132" s="18" t="s">
        <v>66</v>
      </c>
      <c r="AJ132" s="18" t="s">
        <v>66</v>
      </c>
      <c r="AK132" s="18" t="s">
        <v>65</v>
      </c>
      <c r="AL132" s="18" t="s">
        <v>66</v>
      </c>
      <c r="AM132" s="18" t="s">
        <v>65</v>
      </c>
      <c r="AN132" s="18" t="s">
        <v>66</v>
      </c>
      <c r="AO132" s="18" t="s">
        <v>66</v>
      </c>
      <c r="AP132" s="18" t="s">
        <v>67</v>
      </c>
      <c r="AQ132" s="18" t="s">
        <v>67</v>
      </c>
      <c r="AR132" s="18" t="s">
        <v>86</v>
      </c>
      <c r="AS132" s="18" t="s">
        <v>68</v>
      </c>
      <c r="AT132" s="18" t="s">
        <v>69</v>
      </c>
      <c r="AU132" s="18" t="s">
        <v>70</v>
      </c>
      <c r="AV132" s="18" t="s">
        <v>71</v>
      </c>
      <c r="AW132" s="18" t="s">
        <v>72</v>
      </c>
      <c r="AX132" s="18" t="s">
        <v>63</v>
      </c>
      <c r="AY132" s="18" t="s">
        <v>63</v>
      </c>
      <c r="AZ132" s="18" t="s">
        <v>72</v>
      </c>
      <c r="BA132" s="18" t="s">
        <v>73</v>
      </c>
      <c r="BB132" s="18" t="s">
        <v>73</v>
      </c>
      <c r="BC132" s="18" t="s">
        <v>73</v>
      </c>
      <c r="BD132" s="18"/>
      <c r="BE132" s="18" t="s">
        <v>73</v>
      </c>
      <c r="BF132" s="20"/>
      <c r="BG132" s="21" t="s">
        <v>335</v>
      </c>
      <c r="BH132" t="s">
        <v>1118</v>
      </c>
      <c r="BI132" s="21" t="e">
        <f t="shared" si="2"/>
        <v>#VALUE!</v>
      </c>
      <c r="BJ132" s="21"/>
      <c r="BK132" s="21"/>
      <c r="BL132" s="21"/>
    </row>
    <row r="133" spans="1:64" ht="13.2" x14ac:dyDescent="0.25">
      <c r="A133" s="17">
        <v>45572.425295925925</v>
      </c>
      <c r="B133" s="18" t="s">
        <v>452</v>
      </c>
      <c r="C133" s="19" t="s">
        <v>453</v>
      </c>
      <c r="D133" s="18">
        <v>77.680000000000007</v>
      </c>
      <c r="E133" s="18">
        <v>0.38</v>
      </c>
      <c r="F133" s="18" t="s">
        <v>423</v>
      </c>
      <c r="G133" s="18" t="s">
        <v>76</v>
      </c>
      <c r="H133" s="18" t="s">
        <v>454</v>
      </c>
      <c r="I133" s="18" t="s">
        <v>63</v>
      </c>
      <c r="J133" s="18" t="s">
        <v>64</v>
      </c>
      <c r="K133" s="18" t="s">
        <v>84</v>
      </c>
      <c r="L133" s="18" t="s">
        <v>64</v>
      </c>
      <c r="M133" s="18" t="s">
        <v>84</v>
      </c>
      <c r="N133" s="18" t="s">
        <v>64</v>
      </c>
      <c r="O133" s="18" t="s">
        <v>64</v>
      </c>
      <c r="P133" s="18" t="s">
        <v>84</v>
      </c>
      <c r="Q133" s="18" t="s">
        <v>84</v>
      </c>
      <c r="R133" s="18" t="s">
        <v>64</v>
      </c>
      <c r="S133" s="18" t="s">
        <v>64</v>
      </c>
      <c r="T133" s="18" t="s">
        <v>84</v>
      </c>
      <c r="U133" s="18" t="s">
        <v>64</v>
      </c>
      <c r="V133" s="18" t="s">
        <v>64</v>
      </c>
      <c r="W133" s="18" t="s">
        <v>84</v>
      </c>
      <c r="X133" s="18" t="s">
        <v>64</v>
      </c>
      <c r="Y133" s="18" t="s">
        <v>64</v>
      </c>
      <c r="Z133" s="18" t="s">
        <v>65</v>
      </c>
      <c r="AA133" s="18" t="s">
        <v>65</v>
      </c>
      <c r="AB133" s="18" t="s">
        <v>65</v>
      </c>
      <c r="AC133" s="18" t="s">
        <v>65</v>
      </c>
      <c r="AD133" s="18" t="s">
        <v>65</v>
      </c>
      <c r="AE133" s="18" t="s">
        <v>66</v>
      </c>
      <c r="AF133" s="18" t="s">
        <v>65</v>
      </c>
      <c r="AG133" s="18" t="s">
        <v>65</v>
      </c>
      <c r="AH133" s="18" t="s">
        <v>65</v>
      </c>
      <c r="AI133" s="18" t="s">
        <v>101</v>
      </c>
      <c r="AJ133" s="18" t="s">
        <v>65</v>
      </c>
      <c r="AK133" s="18" t="s">
        <v>66</v>
      </c>
      <c r="AL133" s="18" t="s">
        <v>66</v>
      </c>
      <c r="AM133" s="18" t="s">
        <v>65</v>
      </c>
      <c r="AN133" s="18" t="s">
        <v>66</v>
      </c>
      <c r="AO133" s="18" t="s">
        <v>66</v>
      </c>
      <c r="AP133" s="18" t="s">
        <v>85</v>
      </c>
      <c r="AQ133" s="18" t="s">
        <v>85</v>
      </c>
      <c r="AR133" s="18" t="s">
        <v>63</v>
      </c>
      <c r="AS133" s="18" t="s">
        <v>81</v>
      </c>
      <c r="AT133" s="18" t="s">
        <v>69</v>
      </c>
      <c r="AU133" s="18" t="s">
        <v>70</v>
      </c>
      <c r="AV133" s="18" t="s">
        <v>71</v>
      </c>
      <c r="AW133" s="18" t="s">
        <v>72</v>
      </c>
      <c r="AX133" s="18" t="s">
        <v>73</v>
      </c>
      <c r="AY133" s="18" t="s">
        <v>72</v>
      </c>
      <c r="AZ133" s="18" t="s">
        <v>72</v>
      </c>
      <c r="BA133" s="18" t="s">
        <v>73</v>
      </c>
      <c r="BB133" s="18" t="s">
        <v>73</v>
      </c>
      <c r="BC133" s="18" t="s">
        <v>73</v>
      </c>
      <c r="BD133" s="18"/>
      <c r="BE133" s="18" t="s">
        <v>73</v>
      </c>
      <c r="BF133" s="20"/>
      <c r="BG133" s="21" t="s">
        <v>335</v>
      </c>
      <c r="BH133" t="s">
        <v>1118</v>
      </c>
      <c r="BI133" s="21" t="e">
        <f t="shared" si="2"/>
        <v>#VALUE!</v>
      </c>
      <c r="BJ133" s="21"/>
      <c r="BK133" s="21"/>
      <c r="BL133" s="21"/>
    </row>
    <row r="134" spans="1:64" ht="13.2" x14ac:dyDescent="0.25">
      <c r="A134" s="17">
        <v>45572.427031157407</v>
      </c>
      <c r="B134" s="18" t="s">
        <v>455</v>
      </c>
      <c r="C134" s="19" t="s">
        <v>456</v>
      </c>
      <c r="D134" s="18">
        <v>100</v>
      </c>
      <c r="E134" s="18">
        <v>0.57999999999999996</v>
      </c>
      <c r="F134" s="18" t="s">
        <v>423</v>
      </c>
      <c r="G134" s="18" t="s">
        <v>76</v>
      </c>
      <c r="H134" s="18" t="s">
        <v>457</v>
      </c>
      <c r="I134" s="18" t="s">
        <v>63</v>
      </c>
      <c r="J134" s="18" t="s">
        <v>64</v>
      </c>
      <c r="K134" s="18" t="s">
        <v>64</v>
      </c>
      <c r="L134" s="18" t="s">
        <v>64</v>
      </c>
      <c r="M134" s="18" t="s">
        <v>78</v>
      </c>
      <c r="N134" s="18" t="s">
        <v>84</v>
      </c>
      <c r="O134" s="18" t="s">
        <v>78</v>
      </c>
      <c r="P134" s="18" t="s">
        <v>64</v>
      </c>
      <c r="Q134" s="18" t="s">
        <v>64</v>
      </c>
      <c r="R134" s="18" t="s">
        <v>64</v>
      </c>
      <c r="S134" s="18" t="s">
        <v>64</v>
      </c>
      <c r="T134" s="18" t="s">
        <v>64</v>
      </c>
      <c r="U134" s="18" t="s">
        <v>64</v>
      </c>
      <c r="V134" s="18" t="s">
        <v>64</v>
      </c>
      <c r="W134" s="18" t="s">
        <v>64</v>
      </c>
      <c r="X134" s="18" t="s">
        <v>64</v>
      </c>
      <c r="Y134" s="18" t="s">
        <v>64</v>
      </c>
      <c r="Z134" s="18" t="s">
        <v>65</v>
      </c>
      <c r="AA134" s="18" t="s">
        <v>65</v>
      </c>
      <c r="AB134" s="18" t="s">
        <v>66</v>
      </c>
      <c r="AC134" s="18" t="s">
        <v>65</v>
      </c>
      <c r="AD134" s="18" t="s">
        <v>65</v>
      </c>
      <c r="AE134" s="18" t="s">
        <v>65</v>
      </c>
      <c r="AF134" s="18" t="s">
        <v>65</v>
      </c>
      <c r="AG134" s="18" t="s">
        <v>65</v>
      </c>
      <c r="AH134" s="18" t="s">
        <v>66</v>
      </c>
      <c r="AI134" s="18" t="s">
        <v>101</v>
      </c>
      <c r="AJ134" s="18" t="s">
        <v>65</v>
      </c>
      <c r="AK134" s="18" t="s">
        <v>65</v>
      </c>
      <c r="AL134" s="18" t="s">
        <v>65</v>
      </c>
      <c r="AM134" s="18" t="s">
        <v>66</v>
      </c>
      <c r="AN134" s="18" t="s">
        <v>66</v>
      </c>
      <c r="AO134" s="18" t="s">
        <v>65</v>
      </c>
      <c r="AP134" s="18" t="s">
        <v>67</v>
      </c>
      <c r="AQ134" s="18" t="s">
        <v>67</v>
      </c>
      <c r="AR134" s="18" t="s">
        <v>63</v>
      </c>
      <c r="AS134" s="18" t="s">
        <v>120</v>
      </c>
      <c r="AT134" s="18" t="s">
        <v>87</v>
      </c>
      <c r="AU134" s="18" t="s">
        <v>70</v>
      </c>
      <c r="AV134" s="18" t="s">
        <v>71</v>
      </c>
      <c r="AW134" s="18" t="s">
        <v>73</v>
      </c>
      <c r="AX134" s="18" t="s">
        <v>73</v>
      </c>
      <c r="AY134" s="18" t="s">
        <v>72</v>
      </c>
      <c r="AZ134" s="18" t="s">
        <v>72</v>
      </c>
      <c r="BA134" s="18" t="s">
        <v>72</v>
      </c>
      <c r="BB134" s="18" t="s">
        <v>73</v>
      </c>
      <c r="BC134" s="18" t="s">
        <v>73</v>
      </c>
      <c r="BD134" s="18"/>
      <c r="BE134" s="18" t="s">
        <v>73</v>
      </c>
      <c r="BF134" s="20"/>
      <c r="BG134" s="21" t="s">
        <v>335</v>
      </c>
      <c r="BH134" t="s">
        <v>1118</v>
      </c>
      <c r="BI134" s="21" t="e">
        <f t="shared" si="2"/>
        <v>#VALUE!</v>
      </c>
      <c r="BJ134" s="21"/>
      <c r="BK134" s="21"/>
      <c r="BL134" s="21"/>
    </row>
    <row r="135" spans="1:64" ht="13.2" x14ac:dyDescent="0.25">
      <c r="A135" s="17">
        <v>45572.428366192129</v>
      </c>
      <c r="B135" s="18" t="s">
        <v>458</v>
      </c>
      <c r="C135" s="19" t="s">
        <v>459</v>
      </c>
      <c r="D135" s="18">
        <v>86.61</v>
      </c>
      <c r="E135" s="18">
        <v>0.46</v>
      </c>
      <c r="F135" s="18" t="s">
        <v>423</v>
      </c>
      <c r="G135" s="18" t="s">
        <v>76</v>
      </c>
      <c r="H135" s="18" t="s">
        <v>449</v>
      </c>
      <c r="I135" s="18" t="s">
        <v>63</v>
      </c>
      <c r="J135" s="18" t="s">
        <v>64</v>
      </c>
      <c r="K135" s="18" t="s">
        <v>64</v>
      </c>
      <c r="L135" s="18" t="s">
        <v>64</v>
      </c>
      <c r="M135" s="18" t="s">
        <v>84</v>
      </c>
      <c r="N135" s="18" t="s">
        <v>84</v>
      </c>
      <c r="O135" s="18" t="s">
        <v>64</v>
      </c>
      <c r="P135" s="18" t="s">
        <v>84</v>
      </c>
      <c r="Q135" s="18" t="s">
        <v>64</v>
      </c>
      <c r="R135" s="18" t="s">
        <v>64</v>
      </c>
      <c r="S135" s="18" t="s">
        <v>84</v>
      </c>
      <c r="T135" s="18" t="s">
        <v>64</v>
      </c>
      <c r="U135" s="18" t="s">
        <v>84</v>
      </c>
      <c r="V135" s="18" t="s">
        <v>64</v>
      </c>
      <c r="W135" s="18" t="s">
        <v>84</v>
      </c>
      <c r="X135" s="18" t="s">
        <v>64</v>
      </c>
      <c r="Y135" s="18" t="s">
        <v>64</v>
      </c>
      <c r="Z135" s="18" t="s">
        <v>66</v>
      </c>
      <c r="AA135" s="18" t="s">
        <v>66</v>
      </c>
      <c r="AB135" s="18" t="s">
        <v>79</v>
      </c>
      <c r="AC135" s="18" t="s">
        <v>66</v>
      </c>
      <c r="AD135" s="18" t="s">
        <v>66</v>
      </c>
      <c r="AE135" s="18" t="s">
        <v>66</v>
      </c>
      <c r="AF135" s="18" t="s">
        <v>66</v>
      </c>
      <c r="AG135" s="18" t="s">
        <v>65</v>
      </c>
      <c r="AH135" s="18" t="s">
        <v>66</v>
      </c>
      <c r="AI135" s="18" t="s">
        <v>79</v>
      </c>
      <c r="AJ135" s="18" t="s">
        <v>66</v>
      </c>
      <c r="AK135" s="18" t="s">
        <v>66</v>
      </c>
      <c r="AL135" s="18" t="s">
        <v>66</v>
      </c>
      <c r="AM135" s="18" t="s">
        <v>66</v>
      </c>
      <c r="AN135" s="18" t="s">
        <v>66</v>
      </c>
      <c r="AO135" s="18" t="s">
        <v>79</v>
      </c>
      <c r="AP135" s="18" t="s">
        <v>67</v>
      </c>
      <c r="AQ135" s="18" t="s">
        <v>67</v>
      </c>
      <c r="AR135" s="18" t="s">
        <v>73</v>
      </c>
      <c r="AS135" s="18" t="s">
        <v>292</v>
      </c>
      <c r="AT135" s="18" t="s">
        <v>87</v>
      </c>
      <c r="AU135" s="18" t="s">
        <v>67</v>
      </c>
      <c r="AV135" s="18" t="s">
        <v>132</v>
      </c>
      <c r="AW135" s="18" t="s">
        <v>73</v>
      </c>
      <c r="AX135" s="18" t="s">
        <v>73</v>
      </c>
      <c r="AY135" s="18" t="s">
        <v>63</v>
      </c>
      <c r="AZ135" s="18" t="s">
        <v>73</v>
      </c>
      <c r="BA135" s="18" t="s">
        <v>73</v>
      </c>
      <c r="BB135" s="18" t="s">
        <v>73</v>
      </c>
      <c r="BC135" s="18" t="s">
        <v>73</v>
      </c>
      <c r="BD135" s="18"/>
      <c r="BE135" s="18" t="s">
        <v>73</v>
      </c>
      <c r="BF135" s="20"/>
      <c r="BG135" s="21" t="s">
        <v>335</v>
      </c>
      <c r="BH135" t="s">
        <v>1118</v>
      </c>
      <c r="BI135" s="21" t="e">
        <f t="shared" si="2"/>
        <v>#VALUE!</v>
      </c>
      <c r="BJ135" s="21"/>
      <c r="BK135" s="21"/>
      <c r="BL135" s="21"/>
    </row>
    <row r="136" spans="1:64" ht="13.2" x14ac:dyDescent="0.25">
      <c r="A136" s="17">
        <v>45572.432245289354</v>
      </c>
      <c r="B136" s="18" t="s">
        <v>460</v>
      </c>
      <c r="C136" s="19" t="s">
        <v>461</v>
      </c>
      <c r="D136" s="18">
        <v>19.64</v>
      </c>
      <c r="E136" s="18">
        <v>0.17</v>
      </c>
      <c r="F136" s="18" t="s">
        <v>114</v>
      </c>
      <c r="G136" s="18" t="s">
        <v>76</v>
      </c>
      <c r="H136" s="18" t="s">
        <v>335</v>
      </c>
      <c r="I136" s="18" t="s">
        <v>63</v>
      </c>
      <c r="J136" s="18" t="s">
        <v>145</v>
      </c>
      <c r="K136" s="18" t="s">
        <v>84</v>
      </c>
      <c r="L136" s="18" t="s">
        <v>64</v>
      </c>
      <c r="M136" s="18" t="s">
        <v>84</v>
      </c>
      <c r="N136" s="18" t="s">
        <v>64</v>
      </c>
      <c r="O136" s="18" t="s">
        <v>78</v>
      </c>
      <c r="P136" s="18" t="s">
        <v>64</v>
      </c>
      <c r="Q136" s="18" t="s">
        <v>64</v>
      </c>
      <c r="R136" s="18" t="s">
        <v>64</v>
      </c>
      <c r="S136" s="18" t="s">
        <v>64</v>
      </c>
      <c r="T136" s="18" t="s">
        <v>64</v>
      </c>
      <c r="U136" s="18" t="s">
        <v>64</v>
      </c>
      <c r="V136" s="18" t="s">
        <v>64</v>
      </c>
      <c r="W136" s="18" t="s">
        <v>64</v>
      </c>
      <c r="X136" s="18" t="s">
        <v>64</v>
      </c>
      <c r="Y136" s="18" t="s">
        <v>64</v>
      </c>
      <c r="Z136" s="18" t="s">
        <v>65</v>
      </c>
      <c r="AA136" s="18" t="s">
        <v>65</v>
      </c>
      <c r="AB136" s="18" t="s">
        <v>65</v>
      </c>
      <c r="AC136" s="18" t="s">
        <v>65</v>
      </c>
      <c r="AD136" s="18" t="s">
        <v>65</v>
      </c>
      <c r="AE136" s="18" t="s">
        <v>65</v>
      </c>
      <c r="AF136" s="18" t="s">
        <v>65</v>
      </c>
      <c r="AG136" s="18" t="s">
        <v>65</v>
      </c>
      <c r="AH136" s="18" t="s">
        <v>65</v>
      </c>
      <c r="AI136" s="18" t="s">
        <v>101</v>
      </c>
      <c r="AJ136" s="18" t="s">
        <v>65</v>
      </c>
      <c r="AK136" s="18" t="s">
        <v>65</v>
      </c>
      <c r="AL136" s="18" t="s">
        <v>65</v>
      </c>
      <c r="AM136" s="18" t="s">
        <v>79</v>
      </c>
      <c r="AN136" s="18" t="s">
        <v>66</v>
      </c>
      <c r="AO136" s="18" t="s">
        <v>66</v>
      </c>
      <c r="AP136" s="18" t="s">
        <v>85</v>
      </c>
      <c r="AQ136" s="18" t="s">
        <v>85</v>
      </c>
      <c r="AR136" s="18" t="s">
        <v>73</v>
      </c>
      <c r="AS136" s="18" t="s">
        <v>298</v>
      </c>
      <c r="AT136" s="18" t="s">
        <v>87</v>
      </c>
      <c r="AU136" s="18" t="s">
        <v>93</v>
      </c>
      <c r="AV136" s="18" t="s">
        <v>71</v>
      </c>
      <c r="AW136" s="18" t="s">
        <v>72</v>
      </c>
      <c r="AX136" s="18" t="s">
        <v>72</v>
      </c>
      <c r="AY136" s="18" t="s">
        <v>72</v>
      </c>
      <c r="AZ136" s="18" t="s">
        <v>72</v>
      </c>
      <c r="BA136" s="18" t="s">
        <v>72</v>
      </c>
      <c r="BB136" s="18" t="s">
        <v>72</v>
      </c>
      <c r="BC136" s="18" t="s">
        <v>73</v>
      </c>
      <c r="BD136" s="18"/>
      <c r="BE136" s="18" t="s">
        <v>73</v>
      </c>
      <c r="BF136" s="20"/>
      <c r="BG136" s="21" t="s">
        <v>335</v>
      </c>
      <c r="BH136" t="s">
        <v>1118</v>
      </c>
      <c r="BI136" s="21" t="e">
        <f t="shared" si="2"/>
        <v>#VALUE!</v>
      </c>
      <c r="BJ136" s="21"/>
      <c r="BK136" s="21"/>
      <c r="BL136" s="21"/>
    </row>
    <row r="137" spans="1:64" ht="13.2" x14ac:dyDescent="0.25">
      <c r="A137" s="17">
        <v>45572.432329224539</v>
      </c>
      <c r="B137" s="18" t="s">
        <v>462</v>
      </c>
      <c r="C137" s="19" t="s">
        <v>463</v>
      </c>
      <c r="D137" s="18">
        <v>71.430000000000007</v>
      </c>
      <c r="E137" s="18">
        <v>0.56999999999999995</v>
      </c>
      <c r="F137" s="18" t="s">
        <v>114</v>
      </c>
      <c r="G137" s="18" t="s">
        <v>76</v>
      </c>
      <c r="H137" s="18" t="s">
        <v>464</v>
      </c>
      <c r="I137" s="18" t="s">
        <v>63</v>
      </c>
      <c r="J137" s="18" t="s">
        <v>64</v>
      </c>
      <c r="K137" s="18" t="s">
        <v>78</v>
      </c>
      <c r="L137" s="18" t="s">
        <v>64</v>
      </c>
      <c r="M137" s="18" t="s">
        <v>84</v>
      </c>
      <c r="N137" s="18" t="s">
        <v>78</v>
      </c>
      <c r="O137" s="18" t="s">
        <v>78</v>
      </c>
      <c r="P137" s="18" t="s">
        <v>78</v>
      </c>
      <c r="Q137" s="18" t="s">
        <v>64</v>
      </c>
      <c r="R137" s="18" t="s">
        <v>64</v>
      </c>
      <c r="S137" s="18" t="s">
        <v>64</v>
      </c>
      <c r="T137" s="18" t="s">
        <v>64</v>
      </c>
      <c r="U137" s="18" t="s">
        <v>78</v>
      </c>
      <c r="V137" s="18" t="s">
        <v>78</v>
      </c>
      <c r="W137" s="18" t="s">
        <v>78</v>
      </c>
      <c r="X137" s="18" t="s">
        <v>64</v>
      </c>
      <c r="Y137" s="18" t="s">
        <v>64</v>
      </c>
      <c r="Z137" s="18" t="s">
        <v>65</v>
      </c>
      <c r="AA137" s="18" t="s">
        <v>65</v>
      </c>
      <c r="AB137" s="18" t="s">
        <v>65</v>
      </c>
      <c r="AC137" s="18" t="s">
        <v>65</v>
      </c>
      <c r="AD137" s="18" t="s">
        <v>65</v>
      </c>
      <c r="AE137" s="18" t="s">
        <v>65</v>
      </c>
      <c r="AF137" s="18" t="s">
        <v>65</v>
      </c>
      <c r="AG137" s="18" t="s">
        <v>65</v>
      </c>
      <c r="AH137" s="18" t="s">
        <v>65</v>
      </c>
      <c r="AI137" s="18" t="s">
        <v>101</v>
      </c>
      <c r="AJ137" s="18" t="s">
        <v>65</v>
      </c>
      <c r="AK137" s="18" t="s">
        <v>65</v>
      </c>
      <c r="AL137" s="18" t="s">
        <v>65</v>
      </c>
      <c r="AM137" s="18" t="s">
        <v>65</v>
      </c>
      <c r="AN137" s="18" t="s">
        <v>65</v>
      </c>
      <c r="AO137" s="18" t="s">
        <v>65</v>
      </c>
      <c r="AP137" s="18" t="s">
        <v>85</v>
      </c>
      <c r="AQ137" s="18" t="s">
        <v>85</v>
      </c>
      <c r="AR137" s="18" t="s">
        <v>86</v>
      </c>
      <c r="AS137" s="18" t="s">
        <v>68</v>
      </c>
      <c r="AT137" s="18" t="s">
        <v>87</v>
      </c>
      <c r="AU137" s="18" t="s">
        <v>70</v>
      </c>
      <c r="AV137" s="18" t="s">
        <v>154</v>
      </c>
      <c r="AW137" s="18" t="s">
        <v>73</v>
      </c>
      <c r="AX137" s="18" t="s">
        <v>72</v>
      </c>
      <c r="AY137" s="18" t="s">
        <v>63</v>
      </c>
      <c r="AZ137" s="18" t="s">
        <v>63</v>
      </c>
      <c r="BA137" s="18" t="s">
        <v>72</v>
      </c>
      <c r="BB137" s="18" t="s">
        <v>72</v>
      </c>
      <c r="BC137" s="18" t="s">
        <v>73</v>
      </c>
      <c r="BD137" s="18"/>
      <c r="BE137" s="18" t="s">
        <v>73</v>
      </c>
      <c r="BF137" s="20"/>
      <c r="BG137" s="21" t="s">
        <v>335</v>
      </c>
      <c r="BH137" t="s">
        <v>1118</v>
      </c>
      <c r="BI137" s="21" t="e">
        <f t="shared" si="2"/>
        <v>#VALUE!</v>
      </c>
      <c r="BJ137" s="21"/>
      <c r="BK137" s="21"/>
      <c r="BL137" s="21"/>
    </row>
    <row r="138" spans="1:64" ht="13.2" x14ac:dyDescent="0.25">
      <c r="A138" s="17">
        <v>45572.432788738428</v>
      </c>
      <c r="B138" s="18" t="s">
        <v>465</v>
      </c>
      <c r="C138" s="19" t="s">
        <v>466</v>
      </c>
      <c r="D138" s="18">
        <v>100</v>
      </c>
      <c r="E138" s="18">
        <v>0.41</v>
      </c>
      <c r="F138" s="18" t="s">
        <v>114</v>
      </c>
      <c r="G138" s="18" t="s">
        <v>76</v>
      </c>
      <c r="H138" s="18" t="s">
        <v>352</v>
      </c>
      <c r="I138" s="18" t="s">
        <v>63</v>
      </c>
      <c r="J138" s="18" t="s">
        <v>64</v>
      </c>
      <c r="K138" s="18" t="s">
        <v>78</v>
      </c>
      <c r="L138" s="18" t="s">
        <v>64</v>
      </c>
      <c r="M138" s="18" t="s">
        <v>84</v>
      </c>
      <c r="N138" s="18" t="s">
        <v>78</v>
      </c>
      <c r="O138" s="18" t="s">
        <v>64</v>
      </c>
      <c r="P138" s="18" t="s">
        <v>64</v>
      </c>
      <c r="Q138" s="18" t="s">
        <v>64</v>
      </c>
      <c r="R138" s="18" t="s">
        <v>64</v>
      </c>
      <c r="S138" s="18" t="s">
        <v>78</v>
      </c>
      <c r="T138" s="18" t="s">
        <v>64</v>
      </c>
      <c r="U138" s="18" t="s">
        <v>78</v>
      </c>
      <c r="V138" s="18" t="s">
        <v>64</v>
      </c>
      <c r="W138" s="18" t="s">
        <v>64</v>
      </c>
      <c r="X138" s="18" t="s">
        <v>64</v>
      </c>
      <c r="Y138" s="18" t="s">
        <v>64</v>
      </c>
      <c r="Z138" s="18" t="s">
        <v>65</v>
      </c>
      <c r="AA138" s="18" t="s">
        <v>65</v>
      </c>
      <c r="AB138" s="18" t="s">
        <v>65</v>
      </c>
      <c r="AC138" s="18" t="s">
        <v>66</v>
      </c>
      <c r="AD138" s="18" t="s">
        <v>65</v>
      </c>
      <c r="AE138" s="18" t="s">
        <v>65</v>
      </c>
      <c r="AF138" s="18" t="s">
        <v>65</v>
      </c>
      <c r="AG138" s="18" t="s">
        <v>65</v>
      </c>
      <c r="AH138" s="18" t="s">
        <v>65</v>
      </c>
      <c r="AI138" s="18" t="s">
        <v>79</v>
      </c>
      <c r="AJ138" s="18" t="s">
        <v>65</v>
      </c>
      <c r="AK138" s="18" t="s">
        <v>65</v>
      </c>
      <c r="AL138" s="18" t="s">
        <v>65</v>
      </c>
      <c r="AM138" s="18" t="s">
        <v>65</v>
      </c>
      <c r="AN138" s="18" t="s">
        <v>66</v>
      </c>
      <c r="AO138" s="18" t="s">
        <v>79</v>
      </c>
      <c r="AP138" s="18" t="s">
        <v>85</v>
      </c>
      <c r="AQ138" s="18" t="s">
        <v>85</v>
      </c>
      <c r="AR138" s="18" t="s">
        <v>86</v>
      </c>
      <c r="AS138" s="18" t="s">
        <v>120</v>
      </c>
      <c r="AT138" s="18" t="s">
        <v>87</v>
      </c>
      <c r="AU138" s="18" t="s">
        <v>67</v>
      </c>
      <c r="AV138" s="18" t="s">
        <v>71</v>
      </c>
      <c r="AW138" s="18" t="s">
        <v>72</v>
      </c>
      <c r="AX138" s="18" t="s">
        <v>63</v>
      </c>
      <c r="AY138" s="18" t="s">
        <v>72</v>
      </c>
      <c r="AZ138" s="18" t="s">
        <v>72</v>
      </c>
      <c r="BA138" s="18" t="s">
        <v>63</v>
      </c>
      <c r="BB138" s="18" t="s">
        <v>73</v>
      </c>
      <c r="BC138" s="18" t="s">
        <v>73</v>
      </c>
      <c r="BD138" s="18">
        <v>0</v>
      </c>
      <c r="BE138" s="18" t="s">
        <v>73</v>
      </c>
      <c r="BF138" s="20"/>
      <c r="BG138" s="21" t="s">
        <v>335</v>
      </c>
      <c r="BH138" t="s">
        <v>1118</v>
      </c>
      <c r="BI138" s="21" t="e">
        <f t="shared" si="2"/>
        <v>#VALUE!</v>
      </c>
      <c r="BJ138" s="21"/>
      <c r="BK138" s="21"/>
      <c r="BL138" s="21"/>
    </row>
    <row r="139" spans="1:64" ht="13.2" x14ac:dyDescent="0.25">
      <c r="A139" s="17">
        <v>45572.432825324075</v>
      </c>
      <c r="B139" s="18" t="s">
        <v>467</v>
      </c>
      <c r="C139" s="19" t="s">
        <v>468</v>
      </c>
      <c r="D139" s="18">
        <v>4.46</v>
      </c>
      <c r="E139" s="18">
        <v>0.13</v>
      </c>
      <c r="F139" s="18" t="s">
        <v>114</v>
      </c>
      <c r="G139" s="18" t="s">
        <v>76</v>
      </c>
      <c r="H139" s="18" t="s">
        <v>384</v>
      </c>
      <c r="I139" s="18" t="s">
        <v>63</v>
      </c>
      <c r="J139" s="18" t="s">
        <v>64</v>
      </c>
      <c r="K139" s="18" t="s">
        <v>84</v>
      </c>
      <c r="L139" s="18" t="s">
        <v>64</v>
      </c>
      <c r="M139" s="18" t="s">
        <v>64</v>
      </c>
      <c r="N139" s="18" t="s">
        <v>84</v>
      </c>
      <c r="O139" s="18" t="s">
        <v>84</v>
      </c>
      <c r="P139" s="18" t="s">
        <v>64</v>
      </c>
      <c r="Q139" s="18" t="s">
        <v>64</v>
      </c>
      <c r="R139" s="18" t="s">
        <v>64</v>
      </c>
      <c r="S139" s="18" t="s">
        <v>84</v>
      </c>
      <c r="T139" s="18" t="s">
        <v>64</v>
      </c>
      <c r="U139" s="18" t="s">
        <v>78</v>
      </c>
      <c r="V139" s="18" t="s">
        <v>64</v>
      </c>
      <c r="W139" s="18" t="s">
        <v>64</v>
      </c>
      <c r="X139" s="18" t="s">
        <v>64</v>
      </c>
      <c r="Y139" s="18" t="s">
        <v>64</v>
      </c>
      <c r="Z139" s="18" t="s">
        <v>66</v>
      </c>
      <c r="AA139" s="18" t="s">
        <v>66</v>
      </c>
      <c r="AB139" s="18" t="s">
        <v>65</v>
      </c>
      <c r="AC139" s="18" t="s">
        <v>65</v>
      </c>
      <c r="AD139" s="18" t="s">
        <v>65</v>
      </c>
      <c r="AE139" s="18" t="s">
        <v>65</v>
      </c>
      <c r="AF139" s="18" t="s">
        <v>65</v>
      </c>
      <c r="AG139" s="18" t="s">
        <v>66</v>
      </c>
      <c r="AH139" s="18" t="s">
        <v>66</v>
      </c>
      <c r="AI139" s="18" t="s">
        <v>79</v>
      </c>
      <c r="AJ139" s="18" t="s">
        <v>65</v>
      </c>
      <c r="AK139" s="18" t="s">
        <v>66</v>
      </c>
      <c r="AL139" s="18" t="s">
        <v>65</v>
      </c>
      <c r="AM139" s="18" t="s">
        <v>66</v>
      </c>
      <c r="AN139" s="18" t="s">
        <v>66</v>
      </c>
      <c r="AO139" s="18" t="s">
        <v>79</v>
      </c>
      <c r="AP139" s="18" t="s">
        <v>85</v>
      </c>
      <c r="AQ139" s="18" t="s">
        <v>85</v>
      </c>
      <c r="AR139" s="18" t="s">
        <v>86</v>
      </c>
      <c r="AS139" s="18" t="s">
        <v>120</v>
      </c>
      <c r="AT139" s="18" t="s">
        <v>69</v>
      </c>
      <c r="AU139" s="18" t="s">
        <v>80</v>
      </c>
      <c r="AV139" s="18" t="s">
        <v>469</v>
      </c>
      <c r="AW139" s="18" t="s">
        <v>72</v>
      </c>
      <c r="AX139" s="18" t="s">
        <v>72</v>
      </c>
      <c r="AY139" s="18" t="s">
        <v>73</v>
      </c>
      <c r="AZ139" s="18" t="s">
        <v>63</v>
      </c>
      <c r="BA139" s="18" t="s">
        <v>63</v>
      </c>
      <c r="BB139" s="18" t="s">
        <v>72</v>
      </c>
      <c r="BC139" s="18" t="s">
        <v>73</v>
      </c>
      <c r="BD139" s="18"/>
      <c r="BE139" s="18" t="s">
        <v>73</v>
      </c>
      <c r="BF139" s="20"/>
      <c r="BG139" s="21" t="s">
        <v>335</v>
      </c>
      <c r="BH139" t="s">
        <v>1118</v>
      </c>
      <c r="BI139" s="21" t="e">
        <f t="shared" si="2"/>
        <v>#VALUE!</v>
      </c>
      <c r="BJ139" s="21"/>
      <c r="BK139" s="21"/>
      <c r="BL139" s="21"/>
    </row>
    <row r="140" spans="1:64" ht="13.2" x14ac:dyDescent="0.25">
      <c r="A140" s="17">
        <v>45572.437563576386</v>
      </c>
      <c r="B140" s="18" t="s">
        <v>470</v>
      </c>
      <c r="C140" s="19" t="s">
        <v>471</v>
      </c>
      <c r="D140" s="18">
        <v>100</v>
      </c>
      <c r="E140" s="18">
        <v>0.83</v>
      </c>
      <c r="F140" s="18" t="s">
        <v>114</v>
      </c>
      <c r="G140" s="18" t="s">
        <v>76</v>
      </c>
      <c r="H140" s="18" t="s">
        <v>330</v>
      </c>
      <c r="I140" s="18" t="s">
        <v>73</v>
      </c>
      <c r="J140" s="18" t="s">
        <v>64</v>
      </c>
      <c r="K140" s="18" t="s">
        <v>78</v>
      </c>
      <c r="L140" s="18" t="s">
        <v>64</v>
      </c>
      <c r="M140" s="18" t="s">
        <v>78</v>
      </c>
      <c r="N140" s="18" t="s">
        <v>64</v>
      </c>
      <c r="O140" s="18" t="s">
        <v>64</v>
      </c>
      <c r="P140" s="18" t="s">
        <v>64</v>
      </c>
      <c r="Q140" s="18" t="s">
        <v>64</v>
      </c>
      <c r="R140" s="18" t="s">
        <v>64</v>
      </c>
      <c r="S140" s="18" t="s">
        <v>64</v>
      </c>
      <c r="T140" s="18" t="s">
        <v>64</v>
      </c>
      <c r="U140" s="18" t="s">
        <v>64</v>
      </c>
      <c r="V140" s="18" t="s">
        <v>64</v>
      </c>
      <c r="W140" s="18" t="s">
        <v>64</v>
      </c>
      <c r="X140" s="18" t="s">
        <v>64</v>
      </c>
      <c r="Y140" s="18" t="s">
        <v>64</v>
      </c>
      <c r="Z140" s="18" t="s">
        <v>65</v>
      </c>
      <c r="AA140" s="18" t="s">
        <v>65</v>
      </c>
      <c r="AB140" s="18" t="s">
        <v>65</v>
      </c>
      <c r="AC140" s="18" t="s">
        <v>65</v>
      </c>
      <c r="AD140" s="18" t="s">
        <v>65</v>
      </c>
      <c r="AE140" s="18" t="s">
        <v>65</v>
      </c>
      <c r="AF140" s="18" t="s">
        <v>79</v>
      </c>
      <c r="AG140" s="18" t="s">
        <v>79</v>
      </c>
      <c r="AH140" s="18" t="s">
        <v>66</v>
      </c>
      <c r="AI140" s="18" t="s">
        <v>66</v>
      </c>
      <c r="AJ140" s="18" t="s">
        <v>66</v>
      </c>
      <c r="AK140" s="18" t="s">
        <v>66</v>
      </c>
      <c r="AL140" s="18" t="s">
        <v>66</v>
      </c>
      <c r="AM140" s="18" t="s">
        <v>65</v>
      </c>
      <c r="AN140" s="18" t="s">
        <v>66</v>
      </c>
      <c r="AO140" s="18" t="s">
        <v>66</v>
      </c>
      <c r="AP140" s="18" t="s">
        <v>67</v>
      </c>
      <c r="AQ140" s="18" t="s">
        <v>67</v>
      </c>
      <c r="AR140" s="18" t="s">
        <v>63</v>
      </c>
      <c r="AS140" s="18" t="s">
        <v>472</v>
      </c>
      <c r="AT140" s="18" t="s">
        <v>169</v>
      </c>
      <c r="AU140" s="18" t="s">
        <v>93</v>
      </c>
      <c r="AV140" s="18" t="s">
        <v>67</v>
      </c>
      <c r="AW140" s="18" t="s">
        <v>72</v>
      </c>
      <c r="AX140" s="18" t="s">
        <v>63</v>
      </c>
      <c r="AY140" s="18" t="s">
        <v>63</v>
      </c>
      <c r="AZ140" s="18" t="s">
        <v>63</v>
      </c>
      <c r="BA140" s="18" t="s">
        <v>72</v>
      </c>
      <c r="BB140" s="18" t="s">
        <v>72</v>
      </c>
      <c r="BC140" s="18" t="s">
        <v>73</v>
      </c>
      <c r="BD140" s="18" t="s">
        <v>146</v>
      </c>
      <c r="BE140" s="18" t="s">
        <v>73</v>
      </c>
      <c r="BF140" s="20"/>
      <c r="BG140" s="21" t="s">
        <v>335</v>
      </c>
      <c r="BH140" t="s">
        <v>226</v>
      </c>
      <c r="BI140" s="21" t="e">
        <f t="shared" si="2"/>
        <v>#VALUE!</v>
      </c>
      <c r="BJ140" s="21"/>
      <c r="BK140" s="21"/>
      <c r="BL140" s="21"/>
    </row>
    <row r="141" spans="1:64" ht="13.2" x14ac:dyDescent="0.25">
      <c r="A141" s="17">
        <v>45572.438146261571</v>
      </c>
      <c r="B141" s="18" t="s">
        <v>473</v>
      </c>
      <c r="C141" s="19" t="s">
        <v>474</v>
      </c>
      <c r="D141" s="18">
        <v>34.82</v>
      </c>
      <c r="E141" s="18">
        <v>0.13</v>
      </c>
      <c r="F141" s="18" t="s">
        <v>114</v>
      </c>
      <c r="G141" s="18" t="s">
        <v>76</v>
      </c>
      <c r="H141" s="18" t="s">
        <v>475</v>
      </c>
      <c r="I141" s="18" t="s">
        <v>63</v>
      </c>
      <c r="J141" s="18" t="s">
        <v>64</v>
      </c>
      <c r="K141" s="18" t="s">
        <v>64</v>
      </c>
      <c r="L141" s="18" t="s">
        <v>64</v>
      </c>
      <c r="M141" s="18" t="s">
        <v>64</v>
      </c>
      <c r="N141" s="18" t="s">
        <v>64</v>
      </c>
      <c r="O141" s="18" t="s">
        <v>64</v>
      </c>
      <c r="P141" s="18" t="s">
        <v>78</v>
      </c>
      <c r="Q141" s="18" t="s">
        <v>64</v>
      </c>
      <c r="R141" s="18" t="s">
        <v>64</v>
      </c>
      <c r="S141" s="18" t="s">
        <v>64</v>
      </c>
      <c r="T141" s="18" t="s">
        <v>64</v>
      </c>
      <c r="U141" s="18" t="s">
        <v>64</v>
      </c>
      <c r="V141" s="18" t="s">
        <v>64</v>
      </c>
      <c r="W141" s="18" t="s">
        <v>64</v>
      </c>
      <c r="X141" s="18" t="s">
        <v>78</v>
      </c>
      <c r="Y141" s="18" t="s">
        <v>64</v>
      </c>
      <c r="Z141" s="18" t="s">
        <v>65</v>
      </c>
      <c r="AA141" s="18" t="s">
        <v>65</v>
      </c>
      <c r="AB141" s="18" t="s">
        <v>65</v>
      </c>
      <c r="AC141" s="18" t="s">
        <v>65</v>
      </c>
      <c r="AD141" s="18" t="s">
        <v>65</v>
      </c>
      <c r="AE141" s="18" t="s">
        <v>65</v>
      </c>
      <c r="AF141" s="18" t="s">
        <v>65</v>
      </c>
      <c r="AG141" s="18" t="s">
        <v>66</v>
      </c>
      <c r="AH141" s="18" t="s">
        <v>79</v>
      </c>
      <c r="AI141" s="18" t="s">
        <v>79</v>
      </c>
      <c r="AJ141" s="18" t="s">
        <v>65</v>
      </c>
      <c r="AK141" s="18" t="s">
        <v>65</v>
      </c>
      <c r="AL141" s="18" t="s">
        <v>65</v>
      </c>
      <c r="AM141" s="18" t="s">
        <v>65</v>
      </c>
      <c r="AN141" s="18" t="s">
        <v>66</v>
      </c>
      <c r="AO141" s="18" t="s">
        <v>66</v>
      </c>
      <c r="AP141" s="18" t="s">
        <v>85</v>
      </c>
      <c r="AQ141" s="18" t="s">
        <v>85</v>
      </c>
      <c r="AR141" s="18" t="s">
        <v>63</v>
      </c>
      <c r="AS141" s="18" t="s">
        <v>223</v>
      </c>
      <c r="AT141" s="18" t="s">
        <v>69</v>
      </c>
      <c r="AU141" s="18" t="s">
        <v>70</v>
      </c>
      <c r="AV141" s="18" t="s">
        <v>71</v>
      </c>
      <c r="AW141" s="18" t="s">
        <v>72</v>
      </c>
      <c r="AX141" s="18" t="s">
        <v>72</v>
      </c>
      <c r="AY141" s="18" t="s">
        <v>63</v>
      </c>
      <c r="AZ141" s="18" t="s">
        <v>63</v>
      </c>
      <c r="BA141" s="18" t="s">
        <v>63</v>
      </c>
      <c r="BB141" s="18" t="s">
        <v>72</v>
      </c>
      <c r="BC141" s="18" t="s">
        <v>73</v>
      </c>
      <c r="BD141" s="18"/>
      <c r="BE141" s="18" t="s">
        <v>73</v>
      </c>
      <c r="BF141" s="20"/>
      <c r="BG141" s="21" t="s">
        <v>335</v>
      </c>
      <c r="BH141" t="s">
        <v>1118</v>
      </c>
      <c r="BI141" s="21" t="e">
        <f t="shared" si="2"/>
        <v>#VALUE!</v>
      </c>
      <c r="BJ141" s="21"/>
      <c r="BK141" s="21"/>
      <c r="BL141" s="21"/>
    </row>
    <row r="142" spans="1:64" ht="13.2" x14ac:dyDescent="0.25">
      <c r="A142" s="17">
        <v>45572.440220925928</v>
      </c>
      <c r="B142" s="18" t="s">
        <v>476</v>
      </c>
      <c r="C142" s="19" t="s">
        <v>477</v>
      </c>
      <c r="D142" s="18">
        <v>100</v>
      </c>
      <c r="E142" s="18">
        <v>0.5</v>
      </c>
      <c r="F142" s="18" t="s">
        <v>114</v>
      </c>
      <c r="G142" s="18" t="s">
        <v>76</v>
      </c>
      <c r="H142" s="18" t="s">
        <v>330</v>
      </c>
      <c r="I142" s="18" t="s">
        <v>63</v>
      </c>
      <c r="J142" s="18" t="s">
        <v>64</v>
      </c>
      <c r="K142" s="18" t="s">
        <v>64</v>
      </c>
      <c r="L142" s="18" t="s">
        <v>64</v>
      </c>
      <c r="M142" s="18" t="s">
        <v>78</v>
      </c>
      <c r="N142" s="18" t="s">
        <v>64</v>
      </c>
      <c r="O142" s="18" t="s">
        <v>64</v>
      </c>
      <c r="P142" s="18" t="s">
        <v>64</v>
      </c>
      <c r="Q142" s="18" t="s">
        <v>64</v>
      </c>
      <c r="R142" s="18" t="s">
        <v>64</v>
      </c>
      <c r="S142" s="18" t="s">
        <v>64</v>
      </c>
      <c r="T142" s="18" t="s">
        <v>64</v>
      </c>
      <c r="U142" s="18" t="s">
        <v>64</v>
      </c>
      <c r="V142" s="18" t="s">
        <v>64</v>
      </c>
      <c r="W142" s="18" t="s">
        <v>64</v>
      </c>
      <c r="X142" s="18" t="s">
        <v>64</v>
      </c>
      <c r="Y142" s="18" t="s">
        <v>64</v>
      </c>
      <c r="Z142" s="18" t="s">
        <v>65</v>
      </c>
      <c r="AA142" s="18" t="s">
        <v>65</v>
      </c>
      <c r="AB142" s="18" t="s">
        <v>65</v>
      </c>
      <c r="AC142" s="18" t="s">
        <v>66</v>
      </c>
      <c r="AD142" s="18" t="s">
        <v>65</v>
      </c>
      <c r="AE142" s="18" t="s">
        <v>65</v>
      </c>
      <c r="AF142" s="18" t="s">
        <v>65</v>
      </c>
      <c r="AG142" s="18" t="s">
        <v>65</v>
      </c>
      <c r="AH142" s="18" t="s">
        <v>65</v>
      </c>
      <c r="AI142" s="18" t="s">
        <v>65</v>
      </c>
      <c r="AJ142" s="18" t="s">
        <v>65</v>
      </c>
      <c r="AK142" s="18" t="s">
        <v>65</v>
      </c>
      <c r="AL142" s="18" t="s">
        <v>66</v>
      </c>
      <c r="AM142" s="18" t="s">
        <v>65</v>
      </c>
      <c r="AN142" s="18" t="s">
        <v>66</v>
      </c>
      <c r="AO142" s="18" t="s">
        <v>65</v>
      </c>
      <c r="AP142" s="18" t="s">
        <v>67</v>
      </c>
      <c r="AQ142" s="18" t="s">
        <v>67</v>
      </c>
      <c r="AR142" s="18" t="s">
        <v>63</v>
      </c>
      <c r="AS142" s="18" t="s">
        <v>120</v>
      </c>
      <c r="AT142" s="18" t="s">
        <v>69</v>
      </c>
      <c r="AU142" s="18" t="s">
        <v>80</v>
      </c>
      <c r="AV142" s="18" t="s">
        <v>71</v>
      </c>
      <c r="AW142" s="18" t="s">
        <v>72</v>
      </c>
      <c r="AX142" s="18" t="s">
        <v>72</v>
      </c>
      <c r="AY142" s="18" t="s">
        <v>72</v>
      </c>
      <c r="AZ142" s="18" t="s">
        <v>72</v>
      </c>
      <c r="BA142" s="18" t="s">
        <v>72</v>
      </c>
      <c r="BB142" s="18" t="s">
        <v>72</v>
      </c>
      <c r="BC142" s="18" t="s">
        <v>73</v>
      </c>
      <c r="BD142" s="18"/>
      <c r="BE142" s="18" t="s">
        <v>73</v>
      </c>
      <c r="BF142" s="20"/>
      <c r="BG142" s="21" t="s">
        <v>335</v>
      </c>
      <c r="BH142" t="s">
        <v>1118</v>
      </c>
      <c r="BI142" s="21" t="e">
        <f t="shared" si="2"/>
        <v>#VALUE!</v>
      </c>
      <c r="BJ142" s="21"/>
      <c r="BK142" s="21"/>
      <c r="BL142" s="21"/>
    </row>
    <row r="143" spans="1:64" ht="13.2" x14ac:dyDescent="0.25">
      <c r="A143" s="17">
        <v>45572.442428622686</v>
      </c>
      <c r="B143" s="18" t="s">
        <v>478</v>
      </c>
      <c r="C143" s="19" t="s">
        <v>479</v>
      </c>
      <c r="D143" s="18">
        <v>100</v>
      </c>
      <c r="E143" s="18">
        <v>0.56999999999999995</v>
      </c>
      <c r="F143" s="18" t="s">
        <v>423</v>
      </c>
      <c r="G143" s="18" t="s">
        <v>76</v>
      </c>
      <c r="H143" s="18" t="s">
        <v>420</v>
      </c>
      <c r="I143" s="18" t="s">
        <v>73</v>
      </c>
      <c r="J143" s="18" t="s">
        <v>64</v>
      </c>
      <c r="K143" s="18" t="s">
        <v>78</v>
      </c>
      <c r="L143" s="18" t="s">
        <v>78</v>
      </c>
      <c r="M143" s="18" t="s">
        <v>78</v>
      </c>
      <c r="N143" s="18" t="s">
        <v>64</v>
      </c>
      <c r="O143" s="18" t="s">
        <v>84</v>
      </c>
      <c r="P143" s="18" t="s">
        <v>64</v>
      </c>
      <c r="Q143" s="18" t="s">
        <v>64</v>
      </c>
      <c r="R143" s="18" t="s">
        <v>64</v>
      </c>
      <c r="S143" s="18" t="s">
        <v>64</v>
      </c>
      <c r="T143" s="18" t="s">
        <v>84</v>
      </c>
      <c r="U143" s="18" t="s">
        <v>84</v>
      </c>
      <c r="V143" s="18" t="s">
        <v>64</v>
      </c>
      <c r="W143" s="18" t="s">
        <v>64</v>
      </c>
      <c r="X143" s="18" t="s">
        <v>78</v>
      </c>
      <c r="Y143" s="18" t="s">
        <v>78</v>
      </c>
      <c r="Z143" s="18" t="s">
        <v>65</v>
      </c>
      <c r="AA143" s="18" t="s">
        <v>65</v>
      </c>
      <c r="AB143" s="18" t="s">
        <v>66</v>
      </c>
      <c r="AC143" s="18" t="s">
        <v>65</v>
      </c>
      <c r="AD143" s="18" t="s">
        <v>65</v>
      </c>
      <c r="AE143" s="18" t="s">
        <v>65</v>
      </c>
      <c r="AF143" s="18" t="s">
        <v>66</v>
      </c>
      <c r="AG143" s="18" t="s">
        <v>66</v>
      </c>
      <c r="AH143" s="18" t="s">
        <v>66</v>
      </c>
      <c r="AI143" s="18" t="s">
        <v>79</v>
      </c>
      <c r="AJ143" s="18" t="s">
        <v>65</v>
      </c>
      <c r="AK143" s="18" t="s">
        <v>65</v>
      </c>
      <c r="AL143" s="18" t="s">
        <v>66</v>
      </c>
      <c r="AM143" s="18" t="s">
        <v>65</v>
      </c>
      <c r="AN143" s="18" t="s">
        <v>65</v>
      </c>
      <c r="AO143" s="18" t="s">
        <v>65</v>
      </c>
      <c r="AP143" s="18" t="s">
        <v>67</v>
      </c>
      <c r="AQ143" s="18" t="s">
        <v>67</v>
      </c>
      <c r="AR143" s="18" t="s">
        <v>63</v>
      </c>
      <c r="AS143" s="18" t="s">
        <v>223</v>
      </c>
      <c r="AT143" s="18" t="s">
        <v>69</v>
      </c>
      <c r="AU143" s="18" t="s">
        <v>80</v>
      </c>
      <c r="AV143" s="18" t="s">
        <v>71</v>
      </c>
      <c r="AW143" s="18" t="s">
        <v>73</v>
      </c>
      <c r="AX143" s="18" t="s">
        <v>72</v>
      </c>
      <c r="AY143" s="18" t="s">
        <v>63</v>
      </c>
      <c r="AZ143" s="18" t="s">
        <v>72</v>
      </c>
      <c r="BA143" s="18" t="s">
        <v>73</v>
      </c>
      <c r="BB143" s="18" t="s">
        <v>72</v>
      </c>
      <c r="BC143" s="18" t="s">
        <v>73</v>
      </c>
      <c r="BD143" s="18"/>
      <c r="BE143" s="18" t="s">
        <v>73</v>
      </c>
      <c r="BF143" s="20"/>
      <c r="BG143" s="21" t="s">
        <v>335</v>
      </c>
      <c r="BH143" t="s">
        <v>226</v>
      </c>
      <c r="BI143" s="21" t="e">
        <f t="shared" si="2"/>
        <v>#VALUE!</v>
      </c>
      <c r="BJ143" s="21"/>
      <c r="BK143" s="21"/>
      <c r="BL143" s="21"/>
    </row>
    <row r="144" spans="1:64" ht="13.2" x14ac:dyDescent="0.25">
      <c r="A144" s="17">
        <v>45572.443728680555</v>
      </c>
      <c r="B144" s="18" t="s">
        <v>480</v>
      </c>
      <c r="C144" s="19" t="s">
        <v>481</v>
      </c>
      <c r="D144" s="18">
        <v>100</v>
      </c>
      <c r="E144" s="18">
        <v>0.67</v>
      </c>
      <c r="F144" s="18" t="s">
        <v>423</v>
      </c>
      <c r="G144" s="18" t="s">
        <v>76</v>
      </c>
      <c r="H144" s="18" t="s">
        <v>373</v>
      </c>
      <c r="I144" s="18" t="s">
        <v>63</v>
      </c>
      <c r="J144" s="18" t="s">
        <v>64</v>
      </c>
      <c r="K144" s="18" t="s">
        <v>84</v>
      </c>
      <c r="L144" s="18" t="s">
        <v>64</v>
      </c>
      <c r="M144" s="18" t="s">
        <v>84</v>
      </c>
      <c r="N144" s="18" t="s">
        <v>64</v>
      </c>
      <c r="O144" s="18" t="s">
        <v>84</v>
      </c>
      <c r="P144" s="18" t="s">
        <v>84</v>
      </c>
      <c r="Q144" s="18" t="s">
        <v>64</v>
      </c>
      <c r="R144" s="18" t="s">
        <v>64</v>
      </c>
      <c r="S144" s="18" t="s">
        <v>64</v>
      </c>
      <c r="T144" s="18" t="s">
        <v>64</v>
      </c>
      <c r="U144" s="18" t="s">
        <v>84</v>
      </c>
      <c r="V144" s="18" t="s">
        <v>84</v>
      </c>
      <c r="W144" s="18" t="s">
        <v>64</v>
      </c>
      <c r="X144" s="18" t="s">
        <v>64</v>
      </c>
      <c r="Y144" s="18" t="s">
        <v>64</v>
      </c>
      <c r="Z144" s="18" t="s">
        <v>66</v>
      </c>
      <c r="AA144" s="18" t="s">
        <v>66</v>
      </c>
      <c r="AB144" s="18" t="s">
        <v>79</v>
      </c>
      <c r="AC144" s="18" t="s">
        <v>65</v>
      </c>
      <c r="AD144" s="18" t="s">
        <v>66</v>
      </c>
      <c r="AE144" s="18" t="s">
        <v>66</v>
      </c>
      <c r="AF144" s="18" t="s">
        <v>66</v>
      </c>
      <c r="AG144" s="18" t="s">
        <v>66</v>
      </c>
      <c r="AH144" s="18" t="s">
        <v>66</v>
      </c>
      <c r="AI144" s="18" t="s">
        <v>79</v>
      </c>
      <c r="AJ144" s="18" t="s">
        <v>66</v>
      </c>
      <c r="AK144" s="18" t="s">
        <v>65</v>
      </c>
      <c r="AL144" s="18" t="s">
        <v>66</v>
      </c>
      <c r="AM144" s="18" t="s">
        <v>66</v>
      </c>
      <c r="AN144" s="18" t="s">
        <v>66</v>
      </c>
      <c r="AO144" s="18" t="s">
        <v>66</v>
      </c>
      <c r="AP144" s="18" t="s">
        <v>67</v>
      </c>
      <c r="AQ144" s="18" t="s">
        <v>67</v>
      </c>
      <c r="AR144" s="18" t="s">
        <v>86</v>
      </c>
      <c r="AS144" s="18" t="s">
        <v>68</v>
      </c>
      <c r="AT144" s="18" t="s">
        <v>87</v>
      </c>
      <c r="AU144" s="18" t="s">
        <v>70</v>
      </c>
      <c r="AV144" s="18" t="s">
        <v>71</v>
      </c>
      <c r="AW144" s="18" t="s">
        <v>72</v>
      </c>
      <c r="AX144" s="18" t="s">
        <v>63</v>
      </c>
      <c r="AY144" s="18" t="s">
        <v>63</v>
      </c>
      <c r="AZ144" s="18" t="s">
        <v>63</v>
      </c>
      <c r="BA144" s="18" t="s">
        <v>72</v>
      </c>
      <c r="BB144" s="18" t="s">
        <v>72</v>
      </c>
      <c r="BC144" s="18" t="s">
        <v>73</v>
      </c>
      <c r="BD144" s="18"/>
      <c r="BE144" s="18" t="s">
        <v>73</v>
      </c>
      <c r="BF144" s="20"/>
      <c r="BG144" s="21" t="s">
        <v>335</v>
      </c>
      <c r="BH144" t="s">
        <v>1118</v>
      </c>
      <c r="BI144" s="21" t="e">
        <f t="shared" si="2"/>
        <v>#VALUE!</v>
      </c>
      <c r="BJ144" s="21"/>
      <c r="BK144" s="21"/>
      <c r="BL144" s="21"/>
    </row>
    <row r="145" spans="1:64" ht="13.2" x14ac:dyDescent="0.25">
      <c r="A145" s="17">
        <v>45572.443822534726</v>
      </c>
      <c r="B145" s="18" t="s">
        <v>482</v>
      </c>
      <c r="C145" s="19" t="s">
        <v>483</v>
      </c>
      <c r="D145" s="18">
        <v>11.66</v>
      </c>
      <c r="E145" s="18">
        <v>0.21</v>
      </c>
      <c r="F145" s="18" t="s">
        <v>423</v>
      </c>
      <c r="G145" s="18" t="s">
        <v>76</v>
      </c>
      <c r="H145" s="18" t="s">
        <v>335</v>
      </c>
      <c r="I145" s="18" t="s">
        <v>73</v>
      </c>
      <c r="J145" s="18" t="s">
        <v>64</v>
      </c>
      <c r="K145" s="18" t="s">
        <v>64</v>
      </c>
      <c r="L145" s="18" t="s">
        <v>64</v>
      </c>
      <c r="M145" s="18" t="s">
        <v>84</v>
      </c>
      <c r="N145" s="18" t="s">
        <v>64</v>
      </c>
      <c r="O145" s="18" t="s">
        <v>64</v>
      </c>
      <c r="P145" s="18" t="s">
        <v>84</v>
      </c>
      <c r="Q145" s="18" t="s">
        <v>84</v>
      </c>
      <c r="R145" s="18" t="s">
        <v>64</v>
      </c>
      <c r="S145" s="18" t="s">
        <v>84</v>
      </c>
      <c r="T145" s="18" t="s">
        <v>64</v>
      </c>
      <c r="U145" s="18" t="s">
        <v>78</v>
      </c>
      <c r="V145" s="18" t="s">
        <v>64</v>
      </c>
      <c r="W145" s="18" t="s">
        <v>64</v>
      </c>
      <c r="X145" s="18" t="s">
        <v>64</v>
      </c>
      <c r="Y145" s="18" t="s">
        <v>64</v>
      </c>
      <c r="Z145" s="18" t="s">
        <v>65</v>
      </c>
      <c r="AA145" s="18" t="s">
        <v>65</v>
      </c>
      <c r="AB145" s="18" t="s">
        <v>65</v>
      </c>
      <c r="AC145" s="18" t="s">
        <v>66</v>
      </c>
      <c r="AD145" s="18" t="s">
        <v>66</v>
      </c>
      <c r="AE145" s="18" t="s">
        <v>65</v>
      </c>
      <c r="AF145" s="18" t="s">
        <v>66</v>
      </c>
      <c r="AG145" s="18" t="s">
        <v>65</v>
      </c>
      <c r="AH145" s="18" t="s">
        <v>66</v>
      </c>
      <c r="AI145" s="18" t="s">
        <v>79</v>
      </c>
      <c r="AJ145" s="18" t="s">
        <v>65</v>
      </c>
      <c r="AK145" s="18" t="s">
        <v>65</v>
      </c>
      <c r="AL145" s="18" t="s">
        <v>65</v>
      </c>
      <c r="AM145" s="18" t="s">
        <v>66</v>
      </c>
      <c r="AN145" s="18" t="s">
        <v>66</v>
      </c>
      <c r="AO145" s="18" t="s">
        <v>66</v>
      </c>
      <c r="AP145" s="18" t="s">
        <v>67</v>
      </c>
      <c r="AQ145" s="18" t="s">
        <v>67</v>
      </c>
      <c r="AR145" s="18" t="s">
        <v>63</v>
      </c>
      <c r="AS145" s="18" t="s">
        <v>120</v>
      </c>
      <c r="AT145" s="18" t="s">
        <v>87</v>
      </c>
      <c r="AU145" s="18" t="s">
        <v>80</v>
      </c>
      <c r="AV145" s="18" t="s">
        <v>67</v>
      </c>
      <c r="AW145" s="18" t="s">
        <v>73</v>
      </c>
      <c r="AX145" s="18" t="s">
        <v>72</v>
      </c>
      <c r="AY145" s="18" t="s">
        <v>63</v>
      </c>
      <c r="AZ145" s="18" t="s">
        <v>63</v>
      </c>
      <c r="BA145" s="18" t="s">
        <v>73</v>
      </c>
      <c r="BB145" s="18" t="s">
        <v>72</v>
      </c>
      <c r="BC145" s="18" t="s">
        <v>73</v>
      </c>
      <c r="BD145" s="18"/>
      <c r="BE145" s="18" t="s">
        <v>73</v>
      </c>
      <c r="BF145" s="20"/>
      <c r="BG145" s="21" t="s">
        <v>335</v>
      </c>
      <c r="BH145" t="s">
        <v>226</v>
      </c>
      <c r="BI145" s="21" t="e">
        <f t="shared" si="2"/>
        <v>#VALUE!</v>
      </c>
      <c r="BJ145" s="21"/>
      <c r="BK145" s="21"/>
      <c r="BL145" s="21"/>
    </row>
    <row r="146" spans="1:64" ht="13.2" x14ac:dyDescent="0.25">
      <c r="A146" s="17">
        <v>45572.445953703704</v>
      </c>
      <c r="B146" s="18" t="s">
        <v>484</v>
      </c>
      <c r="C146" s="19" t="s">
        <v>485</v>
      </c>
      <c r="D146" s="18">
        <v>32.14</v>
      </c>
      <c r="E146" s="18">
        <v>0.28999999999999998</v>
      </c>
      <c r="F146" s="18" t="s">
        <v>423</v>
      </c>
      <c r="G146" s="18" t="s">
        <v>76</v>
      </c>
      <c r="H146" s="18" t="s">
        <v>369</v>
      </c>
      <c r="I146" s="18" t="s">
        <v>63</v>
      </c>
      <c r="J146" s="18" t="s">
        <v>64</v>
      </c>
      <c r="K146" s="18" t="s">
        <v>84</v>
      </c>
      <c r="L146" s="18" t="s">
        <v>64</v>
      </c>
      <c r="M146" s="18" t="s">
        <v>64</v>
      </c>
      <c r="N146" s="18" t="s">
        <v>64</v>
      </c>
      <c r="O146" s="18" t="s">
        <v>64</v>
      </c>
      <c r="P146" s="18" t="s">
        <v>84</v>
      </c>
      <c r="Q146" s="18" t="s">
        <v>64</v>
      </c>
      <c r="R146" s="18" t="s">
        <v>64</v>
      </c>
      <c r="S146" s="18" t="s">
        <v>64</v>
      </c>
      <c r="T146" s="18" t="s">
        <v>64</v>
      </c>
      <c r="U146" s="18" t="s">
        <v>64</v>
      </c>
      <c r="V146" s="18" t="s">
        <v>64</v>
      </c>
      <c r="W146" s="18" t="s">
        <v>64</v>
      </c>
      <c r="X146" s="18" t="s">
        <v>64</v>
      </c>
      <c r="Y146" s="18" t="s">
        <v>64</v>
      </c>
      <c r="Z146" s="18" t="s">
        <v>66</v>
      </c>
      <c r="AA146" s="18" t="s">
        <v>65</v>
      </c>
      <c r="AB146" s="18" t="s">
        <v>66</v>
      </c>
      <c r="AC146" s="18" t="s">
        <v>65</v>
      </c>
      <c r="AD146" s="18" t="s">
        <v>66</v>
      </c>
      <c r="AE146" s="18" t="s">
        <v>65</v>
      </c>
      <c r="AF146" s="18" t="s">
        <v>65</v>
      </c>
      <c r="AG146" s="18" t="s">
        <v>66</v>
      </c>
      <c r="AH146" s="18" t="s">
        <v>66</v>
      </c>
      <c r="AI146" s="18" t="s">
        <v>66</v>
      </c>
      <c r="AJ146" s="18" t="s">
        <v>65</v>
      </c>
      <c r="AK146" s="18" t="s">
        <v>66</v>
      </c>
      <c r="AL146" s="18" t="s">
        <v>66</v>
      </c>
      <c r="AM146" s="18" t="s">
        <v>65</v>
      </c>
      <c r="AN146" s="18" t="s">
        <v>66</v>
      </c>
      <c r="AO146" s="18" t="s">
        <v>66</v>
      </c>
      <c r="AP146" s="18" t="s">
        <v>85</v>
      </c>
      <c r="AQ146" s="18" t="s">
        <v>85</v>
      </c>
      <c r="AR146" s="18" t="s">
        <v>86</v>
      </c>
      <c r="AS146" s="18" t="s">
        <v>81</v>
      </c>
      <c r="AT146" s="18" t="s">
        <v>87</v>
      </c>
      <c r="AU146" s="18" t="s">
        <v>70</v>
      </c>
      <c r="AV146" s="18" t="s">
        <v>71</v>
      </c>
      <c r="AW146" s="18" t="s">
        <v>72</v>
      </c>
      <c r="AX146" s="18" t="s">
        <v>72</v>
      </c>
      <c r="AY146" s="18" t="s">
        <v>63</v>
      </c>
      <c r="AZ146" s="18" t="s">
        <v>72</v>
      </c>
      <c r="BA146" s="18" t="s">
        <v>63</v>
      </c>
      <c r="BB146" s="18" t="s">
        <v>63</v>
      </c>
      <c r="BC146" s="18" t="s">
        <v>73</v>
      </c>
      <c r="BD146" s="18"/>
      <c r="BE146" s="18" t="s">
        <v>73</v>
      </c>
      <c r="BF146" s="20"/>
      <c r="BG146" s="21" t="s">
        <v>335</v>
      </c>
      <c r="BH146" t="s">
        <v>1118</v>
      </c>
      <c r="BI146" s="21" t="e">
        <f t="shared" si="2"/>
        <v>#VALUE!</v>
      </c>
      <c r="BJ146" s="21"/>
      <c r="BK146" s="21"/>
      <c r="BL146" s="21"/>
    </row>
    <row r="147" spans="1:64" ht="13.2" x14ac:dyDescent="0.25">
      <c r="A147" s="17">
        <v>45572.447336030091</v>
      </c>
      <c r="B147" s="18" t="s">
        <v>486</v>
      </c>
      <c r="C147" s="19" t="s">
        <v>487</v>
      </c>
      <c r="D147" s="18">
        <v>4.46</v>
      </c>
      <c r="E147" s="18">
        <v>0.08</v>
      </c>
      <c r="F147" s="18" t="s">
        <v>423</v>
      </c>
      <c r="G147" s="18" t="s">
        <v>76</v>
      </c>
      <c r="H147" s="18" t="s">
        <v>488</v>
      </c>
      <c r="I147" s="18" t="s">
        <v>63</v>
      </c>
      <c r="J147" s="18" t="s">
        <v>64</v>
      </c>
      <c r="K147" s="18" t="s">
        <v>64</v>
      </c>
      <c r="L147" s="18" t="s">
        <v>64</v>
      </c>
      <c r="M147" s="18" t="s">
        <v>78</v>
      </c>
      <c r="N147" s="18" t="s">
        <v>64</v>
      </c>
      <c r="O147" s="18" t="s">
        <v>64</v>
      </c>
      <c r="P147" s="18" t="s">
        <v>78</v>
      </c>
      <c r="Q147" s="18" t="s">
        <v>64</v>
      </c>
      <c r="R147" s="18" t="s">
        <v>64</v>
      </c>
      <c r="S147" s="18" t="s">
        <v>64</v>
      </c>
      <c r="T147" s="18" t="s">
        <v>64</v>
      </c>
      <c r="U147" s="18" t="s">
        <v>64</v>
      </c>
      <c r="V147" s="18" t="s">
        <v>64</v>
      </c>
      <c r="W147" s="18" t="s">
        <v>64</v>
      </c>
      <c r="X147" s="18" t="s">
        <v>64</v>
      </c>
      <c r="Y147" s="18" t="s">
        <v>64</v>
      </c>
      <c r="Z147" s="18" t="s">
        <v>66</v>
      </c>
      <c r="AA147" s="18" t="s">
        <v>65</v>
      </c>
      <c r="AB147" s="18" t="s">
        <v>65</v>
      </c>
      <c r="AC147" s="18" t="s">
        <v>65</v>
      </c>
      <c r="AD147" s="18" t="s">
        <v>65</v>
      </c>
      <c r="AE147" s="18" t="s">
        <v>65</v>
      </c>
      <c r="AF147" s="18" t="s">
        <v>65</v>
      </c>
      <c r="AG147" s="18" t="s">
        <v>65</v>
      </c>
      <c r="AH147" s="18" t="s">
        <v>65</v>
      </c>
      <c r="AI147" s="18" t="s">
        <v>101</v>
      </c>
      <c r="AJ147" s="18" t="s">
        <v>65</v>
      </c>
      <c r="AK147" s="18" t="s">
        <v>65</v>
      </c>
      <c r="AL147" s="18" t="s">
        <v>65</v>
      </c>
      <c r="AM147" s="18" t="s">
        <v>66</v>
      </c>
      <c r="AN147" s="18" t="s">
        <v>66</v>
      </c>
      <c r="AO147" s="18" t="s">
        <v>66</v>
      </c>
      <c r="AP147" s="18" t="s">
        <v>85</v>
      </c>
      <c r="AQ147" s="18" t="s">
        <v>85</v>
      </c>
      <c r="AR147" s="18" t="s">
        <v>86</v>
      </c>
      <c r="AS147" s="18" t="s">
        <v>223</v>
      </c>
      <c r="AT147" s="18" t="s">
        <v>87</v>
      </c>
      <c r="AU147" s="18" t="s">
        <v>70</v>
      </c>
      <c r="AV147" s="18" t="s">
        <v>132</v>
      </c>
      <c r="AW147" s="18" t="s">
        <v>72</v>
      </c>
      <c r="AX147" s="18" t="s">
        <v>72</v>
      </c>
      <c r="AY147" s="18" t="s">
        <v>72</v>
      </c>
      <c r="AZ147" s="18" t="s">
        <v>72</v>
      </c>
      <c r="BA147" s="18" t="s">
        <v>63</v>
      </c>
      <c r="BB147" s="18" t="s">
        <v>63</v>
      </c>
      <c r="BC147" s="18" t="s">
        <v>73</v>
      </c>
      <c r="BD147" s="18"/>
      <c r="BE147" s="18" t="s">
        <v>73</v>
      </c>
      <c r="BF147" s="20"/>
      <c r="BG147" s="21" t="s">
        <v>335</v>
      </c>
      <c r="BH147" t="s">
        <v>1118</v>
      </c>
      <c r="BI147" s="21" t="e">
        <f t="shared" si="2"/>
        <v>#VALUE!</v>
      </c>
      <c r="BJ147" s="21"/>
      <c r="BK147" s="21"/>
      <c r="BL147" s="21"/>
    </row>
    <row r="148" spans="1:64" ht="13.2" x14ac:dyDescent="0.25">
      <c r="A148" s="17">
        <v>45572.448331851847</v>
      </c>
      <c r="B148" s="18" t="s">
        <v>489</v>
      </c>
      <c r="C148" s="19" t="s">
        <v>490</v>
      </c>
      <c r="D148" s="18">
        <v>100</v>
      </c>
      <c r="E148" s="18">
        <v>1.42</v>
      </c>
      <c r="F148" s="18" t="s">
        <v>423</v>
      </c>
      <c r="G148" s="18" t="s">
        <v>76</v>
      </c>
      <c r="H148" s="18" t="s">
        <v>491</v>
      </c>
      <c r="I148" s="18" t="s">
        <v>63</v>
      </c>
      <c r="J148" s="18" t="s">
        <v>64</v>
      </c>
      <c r="K148" s="18" t="s">
        <v>84</v>
      </c>
      <c r="L148" s="18" t="s">
        <v>145</v>
      </c>
      <c r="M148" s="18" t="s">
        <v>78</v>
      </c>
      <c r="N148" s="18" t="s">
        <v>64</v>
      </c>
      <c r="O148" s="18" t="s">
        <v>78</v>
      </c>
      <c r="P148" s="18" t="s">
        <v>84</v>
      </c>
      <c r="Q148" s="18" t="s">
        <v>84</v>
      </c>
      <c r="R148" s="18" t="s">
        <v>84</v>
      </c>
      <c r="S148" s="18" t="s">
        <v>78</v>
      </c>
      <c r="T148" s="18" t="s">
        <v>64</v>
      </c>
      <c r="U148" s="18" t="s">
        <v>78</v>
      </c>
      <c r="V148" s="18" t="s">
        <v>64</v>
      </c>
      <c r="W148" s="18" t="s">
        <v>64</v>
      </c>
      <c r="X148" s="18" t="s">
        <v>64</v>
      </c>
      <c r="Y148" s="18" t="s">
        <v>64</v>
      </c>
      <c r="Z148" s="18" t="s">
        <v>66</v>
      </c>
      <c r="AA148" s="18" t="s">
        <v>65</v>
      </c>
      <c r="AB148" s="18" t="s">
        <v>65</v>
      </c>
      <c r="AC148" s="18" t="s">
        <v>66</v>
      </c>
      <c r="AD148" s="18" t="s">
        <v>66</v>
      </c>
      <c r="AE148" s="18" t="s">
        <v>65</v>
      </c>
      <c r="AF148" s="18" t="s">
        <v>66</v>
      </c>
      <c r="AG148" s="18" t="s">
        <v>66</v>
      </c>
      <c r="AH148" s="18" t="s">
        <v>66</v>
      </c>
      <c r="AI148" s="18" t="s">
        <v>79</v>
      </c>
      <c r="AJ148" s="18" t="s">
        <v>65</v>
      </c>
      <c r="AK148" s="18" t="s">
        <v>65</v>
      </c>
      <c r="AL148" s="18" t="s">
        <v>65</v>
      </c>
      <c r="AM148" s="18" t="s">
        <v>65</v>
      </c>
      <c r="AN148" s="18" t="s">
        <v>66</v>
      </c>
      <c r="AO148" s="18" t="s">
        <v>66</v>
      </c>
      <c r="AP148" s="18" t="s">
        <v>67</v>
      </c>
      <c r="AQ148" s="18" t="s">
        <v>67</v>
      </c>
      <c r="AR148" s="18" t="s">
        <v>86</v>
      </c>
      <c r="AS148" s="18" t="s">
        <v>68</v>
      </c>
      <c r="AT148" s="18" t="s">
        <v>69</v>
      </c>
      <c r="AU148" s="18" t="s">
        <v>67</v>
      </c>
      <c r="AV148" s="18" t="s">
        <v>469</v>
      </c>
      <c r="AW148" s="18" t="s">
        <v>73</v>
      </c>
      <c r="AX148" s="18" t="s">
        <v>73</v>
      </c>
      <c r="AY148" s="18" t="s">
        <v>73</v>
      </c>
      <c r="AZ148" s="18" t="s">
        <v>73</v>
      </c>
      <c r="BA148" s="18" t="s">
        <v>72</v>
      </c>
      <c r="BB148" s="18" t="s">
        <v>72</v>
      </c>
      <c r="BC148" s="18" t="s">
        <v>73</v>
      </c>
      <c r="BD148" s="18"/>
      <c r="BE148" s="18" t="s">
        <v>73</v>
      </c>
      <c r="BF148" s="20"/>
      <c r="BG148" s="21" t="s">
        <v>335</v>
      </c>
      <c r="BH148" t="s">
        <v>1118</v>
      </c>
      <c r="BI148" s="21" t="e">
        <f t="shared" si="2"/>
        <v>#VALUE!</v>
      </c>
      <c r="BJ148" s="21"/>
      <c r="BK148" s="21"/>
      <c r="BL148" s="21"/>
    </row>
    <row r="149" spans="1:64" ht="13.2" x14ac:dyDescent="0.25">
      <c r="A149" s="17">
        <v>45572.449068402777</v>
      </c>
      <c r="B149" s="18" t="s">
        <v>492</v>
      </c>
      <c r="C149" s="19" t="s">
        <v>493</v>
      </c>
      <c r="D149" s="18">
        <v>32.14</v>
      </c>
      <c r="E149" s="18">
        <v>0.17</v>
      </c>
      <c r="F149" s="18" t="s">
        <v>423</v>
      </c>
      <c r="G149" s="18" t="s">
        <v>76</v>
      </c>
      <c r="H149" s="18" t="s">
        <v>330</v>
      </c>
      <c r="I149" s="18" t="s">
        <v>63</v>
      </c>
      <c r="J149" s="18" t="s">
        <v>64</v>
      </c>
      <c r="K149" s="18" t="s">
        <v>64</v>
      </c>
      <c r="L149" s="18" t="s">
        <v>64</v>
      </c>
      <c r="M149" s="18" t="s">
        <v>84</v>
      </c>
      <c r="N149" s="18" t="s">
        <v>84</v>
      </c>
      <c r="O149" s="18" t="s">
        <v>64</v>
      </c>
      <c r="P149" s="18" t="s">
        <v>64</v>
      </c>
      <c r="Q149" s="18" t="s">
        <v>64</v>
      </c>
      <c r="R149" s="18" t="s">
        <v>64</v>
      </c>
      <c r="S149" s="18" t="s">
        <v>64</v>
      </c>
      <c r="T149" s="18" t="s">
        <v>64</v>
      </c>
      <c r="U149" s="18" t="s">
        <v>84</v>
      </c>
      <c r="V149" s="18" t="s">
        <v>84</v>
      </c>
      <c r="W149" s="18" t="s">
        <v>64</v>
      </c>
      <c r="X149" s="18" t="s">
        <v>64</v>
      </c>
      <c r="Y149" s="18" t="s">
        <v>64</v>
      </c>
      <c r="Z149" s="18" t="s">
        <v>66</v>
      </c>
      <c r="AA149" s="18" t="s">
        <v>65</v>
      </c>
      <c r="AB149" s="18" t="s">
        <v>65</v>
      </c>
      <c r="AC149" s="18" t="s">
        <v>65</v>
      </c>
      <c r="AD149" s="18" t="s">
        <v>65</v>
      </c>
      <c r="AE149" s="18" t="s">
        <v>65</v>
      </c>
      <c r="AF149" s="18" t="s">
        <v>65</v>
      </c>
      <c r="AG149" s="18" t="s">
        <v>65</v>
      </c>
      <c r="AH149" s="18" t="s">
        <v>65</v>
      </c>
      <c r="AI149" s="18" t="s">
        <v>101</v>
      </c>
      <c r="AJ149" s="18" t="s">
        <v>65</v>
      </c>
      <c r="AK149" s="18" t="s">
        <v>65</v>
      </c>
      <c r="AL149" s="18" t="s">
        <v>65</v>
      </c>
      <c r="AM149" s="18" t="s">
        <v>65</v>
      </c>
      <c r="AN149" s="18" t="s">
        <v>66</v>
      </c>
      <c r="AO149" s="18" t="s">
        <v>66</v>
      </c>
      <c r="AP149" s="18" t="s">
        <v>85</v>
      </c>
      <c r="AQ149" s="18" t="s">
        <v>85</v>
      </c>
      <c r="AR149" s="18" t="s">
        <v>86</v>
      </c>
      <c r="AS149" s="18" t="s">
        <v>120</v>
      </c>
      <c r="AT149" s="18" t="s">
        <v>87</v>
      </c>
      <c r="AU149" s="18" t="s">
        <v>67</v>
      </c>
      <c r="AV149" s="18" t="s">
        <v>71</v>
      </c>
      <c r="AW149" s="18" t="s">
        <v>73</v>
      </c>
      <c r="AX149" s="18" t="s">
        <v>73</v>
      </c>
      <c r="AY149" s="18" t="s">
        <v>73</v>
      </c>
      <c r="AZ149" s="18" t="s">
        <v>73</v>
      </c>
      <c r="BA149" s="18" t="s">
        <v>73</v>
      </c>
      <c r="BB149" s="18" t="s">
        <v>73</v>
      </c>
      <c r="BC149" s="18" t="s">
        <v>73</v>
      </c>
      <c r="BD149" s="18"/>
      <c r="BE149" s="18" t="s">
        <v>73</v>
      </c>
      <c r="BF149" s="20"/>
      <c r="BG149" s="21" t="s">
        <v>335</v>
      </c>
      <c r="BH149" t="s">
        <v>1118</v>
      </c>
      <c r="BI149" s="21" t="e">
        <f t="shared" si="2"/>
        <v>#VALUE!</v>
      </c>
      <c r="BJ149" s="21"/>
      <c r="BK149" s="21"/>
      <c r="BL149" s="21"/>
    </row>
    <row r="150" spans="1:64" ht="13.2" x14ac:dyDescent="0.25">
      <c r="A150" s="17">
        <v>45572.452005960644</v>
      </c>
      <c r="B150" s="18" t="s">
        <v>494</v>
      </c>
      <c r="C150" s="19" t="s">
        <v>495</v>
      </c>
      <c r="D150" s="18">
        <v>100</v>
      </c>
      <c r="E150" s="18">
        <v>0.56999999999999995</v>
      </c>
      <c r="F150" s="18" t="s">
        <v>423</v>
      </c>
      <c r="G150" s="18" t="s">
        <v>76</v>
      </c>
      <c r="H150" s="18" t="s">
        <v>496</v>
      </c>
      <c r="I150" s="18" t="s">
        <v>63</v>
      </c>
      <c r="J150" s="18" t="s">
        <v>64</v>
      </c>
      <c r="K150" s="18" t="s">
        <v>64</v>
      </c>
      <c r="L150" s="18" t="s">
        <v>78</v>
      </c>
      <c r="M150" s="18" t="s">
        <v>64</v>
      </c>
      <c r="N150" s="18" t="s">
        <v>78</v>
      </c>
      <c r="O150" s="18" t="s">
        <v>64</v>
      </c>
      <c r="P150" s="18" t="s">
        <v>78</v>
      </c>
      <c r="Q150" s="18" t="s">
        <v>64</v>
      </c>
      <c r="R150" s="18" t="s">
        <v>64</v>
      </c>
      <c r="S150" s="18" t="s">
        <v>64</v>
      </c>
      <c r="T150" s="18" t="s">
        <v>64</v>
      </c>
      <c r="U150" s="18" t="s">
        <v>64</v>
      </c>
      <c r="V150" s="18" t="s">
        <v>64</v>
      </c>
      <c r="W150" s="18" t="s">
        <v>64</v>
      </c>
      <c r="X150" s="18" t="s">
        <v>64</v>
      </c>
      <c r="Y150" s="18" t="s">
        <v>64</v>
      </c>
      <c r="Z150" s="18" t="s">
        <v>65</v>
      </c>
      <c r="AA150" s="18" t="s">
        <v>65</v>
      </c>
      <c r="AB150" s="18" t="s">
        <v>65</v>
      </c>
      <c r="AC150" s="18" t="s">
        <v>65</v>
      </c>
      <c r="AD150" s="18" t="s">
        <v>65</v>
      </c>
      <c r="AE150" s="18" t="s">
        <v>65</v>
      </c>
      <c r="AF150" s="18" t="s">
        <v>65</v>
      </c>
      <c r="AG150" s="18" t="s">
        <v>65</v>
      </c>
      <c r="AH150" s="18" t="s">
        <v>66</v>
      </c>
      <c r="AI150" s="18" t="s">
        <v>101</v>
      </c>
      <c r="AJ150" s="18" t="s">
        <v>65</v>
      </c>
      <c r="AK150" s="18" t="s">
        <v>65</v>
      </c>
      <c r="AL150" s="18" t="s">
        <v>65</v>
      </c>
      <c r="AM150" s="18" t="s">
        <v>66</v>
      </c>
      <c r="AN150" s="18" t="s">
        <v>65</v>
      </c>
      <c r="AO150" s="18" t="s">
        <v>65</v>
      </c>
      <c r="AP150" s="18" t="s">
        <v>85</v>
      </c>
      <c r="AQ150" s="18" t="s">
        <v>85</v>
      </c>
      <c r="AR150" s="18" t="s">
        <v>63</v>
      </c>
      <c r="AS150" s="18" t="s">
        <v>497</v>
      </c>
      <c r="AT150" s="18" t="s">
        <v>87</v>
      </c>
      <c r="AU150" s="18" t="s">
        <v>85</v>
      </c>
      <c r="AV150" s="18" t="s">
        <v>132</v>
      </c>
      <c r="AW150" s="18" t="s">
        <v>73</v>
      </c>
      <c r="AX150" s="18" t="s">
        <v>73</v>
      </c>
      <c r="AY150" s="18" t="s">
        <v>73</v>
      </c>
      <c r="AZ150" s="18" t="s">
        <v>73</v>
      </c>
      <c r="BA150" s="18" t="s">
        <v>73</v>
      </c>
      <c r="BB150" s="18" t="s">
        <v>73</v>
      </c>
      <c r="BC150" s="18" t="s">
        <v>73</v>
      </c>
      <c r="BD150" s="18"/>
      <c r="BE150" s="18" t="s">
        <v>73</v>
      </c>
      <c r="BF150" s="20"/>
      <c r="BG150" s="21" t="s">
        <v>335</v>
      </c>
      <c r="BH150" t="s">
        <v>1118</v>
      </c>
      <c r="BI150" s="21" t="e">
        <f t="shared" si="2"/>
        <v>#VALUE!</v>
      </c>
      <c r="BJ150" s="21"/>
      <c r="BK150" s="21"/>
      <c r="BL150" s="21"/>
    </row>
    <row r="151" spans="1:64" ht="13.2" x14ac:dyDescent="0.25">
      <c r="A151" s="17">
        <v>45572.452465092589</v>
      </c>
      <c r="B151" s="18" t="s">
        <v>498</v>
      </c>
      <c r="C151" s="19" t="s">
        <v>499</v>
      </c>
      <c r="D151" s="18">
        <v>41.07</v>
      </c>
      <c r="E151" s="18">
        <v>0.33</v>
      </c>
      <c r="F151" s="18" t="s">
        <v>423</v>
      </c>
      <c r="G151" s="18" t="s">
        <v>76</v>
      </c>
      <c r="H151" s="18" t="s">
        <v>335</v>
      </c>
      <c r="I151" s="18" t="s">
        <v>63</v>
      </c>
      <c r="J151" s="18" t="s">
        <v>64</v>
      </c>
      <c r="K151" s="18" t="s">
        <v>64</v>
      </c>
      <c r="L151" s="18" t="s">
        <v>64</v>
      </c>
      <c r="M151" s="18" t="s">
        <v>84</v>
      </c>
      <c r="N151" s="18" t="s">
        <v>64</v>
      </c>
      <c r="O151" s="18" t="s">
        <v>64</v>
      </c>
      <c r="P151" s="18" t="s">
        <v>84</v>
      </c>
      <c r="Q151" s="18" t="s">
        <v>78</v>
      </c>
      <c r="R151" s="18" t="s">
        <v>64</v>
      </c>
      <c r="S151" s="18" t="s">
        <v>84</v>
      </c>
      <c r="T151" s="18" t="s">
        <v>64</v>
      </c>
      <c r="U151" s="18" t="s">
        <v>84</v>
      </c>
      <c r="V151" s="18" t="s">
        <v>64</v>
      </c>
      <c r="W151" s="18" t="s">
        <v>64</v>
      </c>
      <c r="X151" s="18" t="s">
        <v>64</v>
      </c>
      <c r="Y151" s="18" t="s">
        <v>84</v>
      </c>
      <c r="Z151" s="18" t="s">
        <v>66</v>
      </c>
      <c r="AA151" s="18" t="s">
        <v>65</v>
      </c>
      <c r="AB151" s="18" t="s">
        <v>65</v>
      </c>
      <c r="AC151" s="18" t="s">
        <v>65</v>
      </c>
      <c r="AD151" s="18" t="s">
        <v>66</v>
      </c>
      <c r="AE151" s="18" t="s">
        <v>66</v>
      </c>
      <c r="AF151" s="18" t="s">
        <v>66</v>
      </c>
      <c r="AG151" s="18" t="s">
        <v>66</v>
      </c>
      <c r="AH151" s="18" t="s">
        <v>66</v>
      </c>
      <c r="AI151" s="18" t="s">
        <v>66</v>
      </c>
      <c r="AJ151" s="18" t="s">
        <v>65</v>
      </c>
      <c r="AK151" s="18" t="s">
        <v>65</v>
      </c>
      <c r="AL151" s="18" t="s">
        <v>66</v>
      </c>
      <c r="AM151" s="18" t="s">
        <v>65</v>
      </c>
      <c r="AN151" s="18" t="s">
        <v>66</v>
      </c>
      <c r="AO151" s="18" t="s">
        <v>66</v>
      </c>
      <c r="AP151" s="18" t="s">
        <v>67</v>
      </c>
      <c r="AQ151" s="18" t="s">
        <v>67</v>
      </c>
      <c r="AR151" s="18" t="s">
        <v>73</v>
      </c>
      <c r="AS151" s="18" t="s">
        <v>68</v>
      </c>
      <c r="AT151" s="18" t="s">
        <v>69</v>
      </c>
      <c r="AU151" s="18" t="s">
        <v>67</v>
      </c>
      <c r="AV151" s="18" t="s">
        <v>67</v>
      </c>
      <c r="AW151" s="18" t="s">
        <v>73</v>
      </c>
      <c r="AX151" s="18" t="s">
        <v>73</v>
      </c>
      <c r="AY151" s="18" t="s">
        <v>72</v>
      </c>
      <c r="AZ151" s="18" t="s">
        <v>63</v>
      </c>
      <c r="BA151" s="18" t="s">
        <v>63</v>
      </c>
      <c r="BB151" s="18" t="s">
        <v>72</v>
      </c>
      <c r="BC151" s="18" t="s">
        <v>73</v>
      </c>
      <c r="BD151" s="18"/>
      <c r="BE151" s="18" t="s">
        <v>73</v>
      </c>
      <c r="BF151" s="20"/>
      <c r="BG151" s="21" t="s">
        <v>335</v>
      </c>
      <c r="BH151" t="s">
        <v>1118</v>
      </c>
      <c r="BI151" s="21" t="e">
        <f t="shared" si="2"/>
        <v>#VALUE!</v>
      </c>
      <c r="BJ151" s="21"/>
      <c r="BK151" s="21"/>
      <c r="BL151" s="21"/>
    </row>
    <row r="152" spans="1:64" ht="13.2" x14ac:dyDescent="0.25">
      <c r="A152" s="17">
        <v>45572.45257548611</v>
      </c>
      <c r="B152" s="18" t="s">
        <v>500</v>
      </c>
      <c r="C152" s="19" t="s">
        <v>501</v>
      </c>
      <c r="D152" s="18">
        <v>100</v>
      </c>
      <c r="E152" s="18">
        <v>0.42</v>
      </c>
      <c r="F152" s="18" t="s">
        <v>423</v>
      </c>
      <c r="G152" s="18" t="s">
        <v>76</v>
      </c>
      <c r="H152" s="18" t="s">
        <v>502</v>
      </c>
      <c r="I152" s="18" t="s">
        <v>63</v>
      </c>
      <c r="J152" s="18" t="s">
        <v>145</v>
      </c>
      <c r="K152" s="18" t="s">
        <v>64</v>
      </c>
      <c r="L152" s="18" t="s">
        <v>64</v>
      </c>
      <c r="M152" s="18" t="s">
        <v>84</v>
      </c>
      <c r="N152" s="18" t="s">
        <v>78</v>
      </c>
      <c r="O152" s="18" t="s">
        <v>64</v>
      </c>
      <c r="P152" s="18" t="s">
        <v>84</v>
      </c>
      <c r="Q152" s="18" t="s">
        <v>64</v>
      </c>
      <c r="R152" s="18" t="s">
        <v>64</v>
      </c>
      <c r="S152" s="18" t="s">
        <v>64</v>
      </c>
      <c r="T152" s="18" t="s">
        <v>64</v>
      </c>
      <c r="U152" s="18" t="s">
        <v>64</v>
      </c>
      <c r="V152" s="18" t="s">
        <v>64</v>
      </c>
      <c r="W152" s="18" t="s">
        <v>84</v>
      </c>
      <c r="X152" s="18" t="s">
        <v>84</v>
      </c>
      <c r="Y152" s="18" t="s">
        <v>64</v>
      </c>
      <c r="Z152" s="18" t="s">
        <v>66</v>
      </c>
      <c r="AA152" s="18" t="s">
        <v>66</v>
      </c>
      <c r="AB152" s="18" t="s">
        <v>66</v>
      </c>
      <c r="AC152" s="18" t="s">
        <v>66</v>
      </c>
      <c r="AD152" s="18" t="s">
        <v>66</v>
      </c>
      <c r="AE152" s="18" t="s">
        <v>66</v>
      </c>
      <c r="AF152" s="18" t="s">
        <v>65</v>
      </c>
      <c r="AG152" s="18" t="s">
        <v>66</v>
      </c>
      <c r="AH152" s="18" t="s">
        <v>79</v>
      </c>
      <c r="AI152" s="18" t="s">
        <v>101</v>
      </c>
      <c r="AJ152" s="18" t="s">
        <v>66</v>
      </c>
      <c r="AK152" s="18" t="s">
        <v>66</v>
      </c>
      <c r="AL152" s="18" t="s">
        <v>66</v>
      </c>
      <c r="AM152" s="18" t="s">
        <v>79</v>
      </c>
      <c r="AN152" s="18" t="s">
        <v>66</v>
      </c>
      <c r="AO152" s="18" t="s">
        <v>66</v>
      </c>
      <c r="AP152" s="18" t="s">
        <v>85</v>
      </c>
      <c r="AQ152" s="18" t="s">
        <v>85</v>
      </c>
      <c r="AR152" s="18" t="s">
        <v>86</v>
      </c>
      <c r="AS152" s="18" t="s">
        <v>223</v>
      </c>
      <c r="AT152" s="18" t="s">
        <v>69</v>
      </c>
      <c r="AU152" s="18" t="s">
        <v>70</v>
      </c>
      <c r="AV152" s="18" t="s">
        <v>71</v>
      </c>
      <c r="AW152" s="18" t="s">
        <v>72</v>
      </c>
      <c r="AX152" s="18" t="s">
        <v>72</v>
      </c>
      <c r="AY152" s="18" t="s">
        <v>72</v>
      </c>
      <c r="AZ152" s="18" t="s">
        <v>63</v>
      </c>
      <c r="BA152" s="18" t="s">
        <v>63</v>
      </c>
      <c r="BB152" s="18" t="s">
        <v>72</v>
      </c>
      <c r="BC152" s="18" t="s">
        <v>73</v>
      </c>
      <c r="BD152" s="18"/>
      <c r="BE152" s="18" t="s">
        <v>73</v>
      </c>
      <c r="BF152" s="20"/>
      <c r="BG152" s="21" t="s">
        <v>335</v>
      </c>
      <c r="BH152" t="s">
        <v>1118</v>
      </c>
      <c r="BI152" s="21" t="e">
        <f t="shared" si="2"/>
        <v>#VALUE!</v>
      </c>
      <c r="BJ152" s="21"/>
      <c r="BK152" s="21"/>
      <c r="BL152" s="21"/>
    </row>
    <row r="153" spans="1:64" ht="13.2" x14ac:dyDescent="0.25">
      <c r="A153" s="17">
        <v>45572.454714537038</v>
      </c>
      <c r="B153" s="18" t="s">
        <v>503</v>
      </c>
      <c r="C153" s="19" t="s">
        <v>504</v>
      </c>
      <c r="D153" s="18">
        <v>100</v>
      </c>
      <c r="E153" s="18">
        <v>0.42</v>
      </c>
      <c r="F153" s="18" t="s">
        <v>423</v>
      </c>
      <c r="G153" s="18" t="s">
        <v>76</v>
      </c>
      <c r="H153" s="18" t="s">
        <v>505</v>
      </c>
      <c r="I153" s="18" t="s">
        <v>63</v>
      </c>
      <c r="J153" s="18" t="s">
        <v>64</v>
      </c>
      <c r="K153" s="18" t="s">
        <v>84</v>
      </c>
      <c r="L153" s="18" t="s">
        <v>64</v>
      </c>
      <c r="M153" s="18" t="s">
        <v>78</v>
      </c>
      <c r="N153" s="18" t="s">
        <v>64</v>
      </c>
      <c r="O153" s="18" t="s">
        <v>84</v>
      </c>
      <c r="P153" s="18" t="s">
        <v>78</v>
      </c>
      <c r="Q153" s="18" t="s">
        <v>78</v>
      </c>
      <c r="R153" s="18" t="s">
        <v>64</v>
      </c>
      <c r="S153" s="18" t="s">
        <v>84</v>
      </c>
      <c r="T153" s="18" t="s">
        <v>64</v>
      </c>
      <c r="U153" s="18" t="s">
        <v>84</v>
      </c>
      <c r="V153" s="18" t="s">
        <v>64</v>
      </c>
      <c r="W153" s="18" t="s">
        <v>64</v>
      </c>
      <c r="X153" s="18" t="s">
        <v>64</v>
      </c>
      <c r="Y153" s="18" t="s">
        <v>64</v>
      </c>
      <c r="Z153" s="18" t="s">
        <v>65</v>
      </c>
      <c r="AA153" s="18" t="s">
        <v>65</v>
      </c>
      <c r="AB153" s="18" t="s">
        <v>66</v>
      </c>
      <c r="AC153" s="18" t="s">
        <v>66</v>
      </c>
      <c r="AD153" s="18" t="s">
        <v>66</v>
      </c>
      <c r="AE153" s="18" t="s">
        <v>66</v>
      </c>
      <c r="AF153" s="18" t="s">
        <v>65</v>
      </c>
      <c r="AG153" s="18" t="s">
        <v>101</v>
      </c>
      <c r="AH153" s="18" t="s">
        <v>79</v>
      </c>
      <c r="AI153" s="18" t="s">
        <v>79</v>
      </c>
      <c r="AJ153" s="18" t="s">
        <v>65</v>
      </c>
      <c r="AK153" s="18" t="s">
        <v>65</v>
      </c>
      <c r="AL153" s="18" t="s">
        <v>65</v>
      </c>
      <c r="AM153" s="18" t="s">
        <v>65</v>
      </c>
      <c r="AN153" s="18" t="s">
        <v>66</v>
      </c>
      <c r="AO153" s="18" t="s">
        <v>66</v>
      </c>
      <c r="AP153" s="18" t="s">
        <v>85</v>
      </c>
      <c r="AQ153" s="18" t="s">
        <v>85</v>
      </c>
      <c r="AR153" s="18" t="s">
        <v>86</v>
      </c>
      <c r="AS153" s="18" t="s">
        <v>81</v>
      </c>
      <c r="AT153" s="18" t="s">
        <v>87</v>
      </c>
      <c r="AU153" s="18" t="s">
        <v>67</v>
      </c>
      <c r="AV153" s="18" t="s">
        <v>469</v>
      </c>
      <c r="AW153" s="18" t="s">
        <v>72</v>
      </c>
      <c r="AX153" s="18" t="s">
        <v>63</v>
      </c>
      <c r="AY153" s="18" t="s">
        <v>72</v>
      </c>
      <c r="AZ153" s="18" t="s">
        <v>73</v>
      </c>
      <c r="BA153" s="18" t="s">
        <v>63</v>
      </c>
      <c r="BB153" s="18" t="s">
        <v>72</v>
      </c>
      <c r="BC153" s="18" t="s">
        <v>73</v>
      </c>
      <c r="BD153" s="18"/>
      <c r="BE153" s="18" t="s">
        <v>73</v>
      </c>
      <c r="BF153" s="20"/>
      <c r="BG153" s="21" t="s">
        <v>335</v>
      </c>
      <c r="BH153" t="s">
        <v>1118</v>
      </c>
      <c r="BI153" s="21" t="e">
        <f t="shared" si="2"/>
        <v>#VALUE!</v>
      </c>
      <c r="BJ153" s="21"/>
      <c r="BK153" s="21"/>
      <c r="BL153" s="21"/>
    </row>
    <row r="154" spans="1:64" ht="13.2" x14ac:dyDescent="0.25">
      <c r="A154" s="17">
        <v>45572.458954363421</v>
      </c>
      <c r="B154" s="18" t="s">
        <v>506</v>
      </c>
      <c r="C154" s="19" t="s">
        <v>507</v>
      </c>
      <c r="D154" s="18">
        <v>14.29</v>
      </c>
      <c r="E154" s="18">
        <v>0.28999999999999998</v>
      </c>
      <c r="F154" s="18" t="s">
        <v>423</v>
      </c>
      <c r="G154" s="18" t="s">
        <v>76</v>
      </c>
      <c r="H154" s="18" t="s">
        <v>508</v>
      </c>
      <c r="I154" s="18" t="s">
        <v>63</v>
      </c>
      <c r="J154" s="18" t="s">
        <v>64</v>
      </c>
      <c r="K154" s="18" t="s">
        <v>64</v>
      </c>
      <c r="L154" s="18" t="s">
        <v>64</v>
      </c>
      <c r="M154" s="18" t="s">
        <v>78</v>
      </c>
      <c r="N154" s="18" t="s">
        <v>64</v>
      </c>
      <c r="O154" s="18" t="s">
        <v>84</v>
      </c>
      <c r="P154" s="18" t="s">
        <v>84</v>
      </c>
      <c r="Q154" s="18" t="s">
        <v>64</v>
      </c>
      <c r="R154" s="18" t="s">
        <v>64</v>
      </c>
      <c r="S154" s="18" t="s">
        <v>64</v>
      </c>
      <c r="T154" s="18" t="s">
        <v>64</v>
      </c>
      <c r="U154" s="18" t="s">
        <v>78</v>
      </c>
      <c r="V154" s="18" t="s">
        <v>64</v>
      </c>
      <c r="W154" s="18" t="s">
        <v>64</v>
      </c>
      <c r="X154" s="18" t="s">
        <v>64</v>
      </c>
      <c r="Y154" s="18" t="s">
        <v>64</v>
      </c>
      <c r="Z154" s="18" t="s">
        <v>66</v>
      </c>
      <c r="AA154" s="18" t="s">
        <v>65</v>
      </c>
      <c r="AB154" s="18" t="s">
        <v>66</v>
      </c>
      <c r="AC154" s="18" t="s">
        <v>65</v>
      </c>
      <c r="AD154" s="18" t="s">
        <v>66</v>
      </c>
      <c r="AE154" s="18" t="s">
        <v>66</v>
      </c>
      <c r="AF154" s="18" t="s">
        <v>66</v>
      </c>
      <c r="AG154" s="18" t="s">
        <v>66</v>
      </c>
      <c r="AH154" s="18" t="s">
        <v>65</v>
      </c>
      <c r="AI154" s="18" t="s">
        <v>66</v>
      </c>
      <c r="AJ154" s="18" t="s">
        <v>66</v>
      </c>
      <c r="AK154" s="18" t="s">
        <v>66</v>
      </c>
      <c r="AL154" s="18" t="s">
        <v>66</v>
      </c>
      <c r="AM154" s="18" t="s">
        <v>66</v>
      </c>
      <c r="AN154" s="18" t="s">
        <v>66</v>
      </c>
      <c r="AO154" s="18" t="s">
        <v>66</v>
      </c>
      <c r="AP154" s="18" t="s">
        <v>85</v>
      </c>
      <c r="AQ154" s="18" t="s">
        <v>151</v>
      </c>
      <c r="AR154" s="18" t="s">
        <v>86</v>
      </c>
      <c r="AS154" s="18" t="s">
        <v>120</v>
      </c>
      <c r="AT154" s="18" t="s">
        <v>69</v>
      </c>
      <c r="AU154" s="18" t="s">
        <v>70</v>
      </c>
      <c r="AV154" s="18" t="s">
        <v>71</v>
      </c>
      <c r="AW154" s="18" t="s">
        <v>63</v>
      </c>
      <c r="AX154" s="18" t="s">
        <v>72</v>
      </c>
      <c r="AY154" s="18" t="s">
        <v>72</v>
      </c>
      <c r="AZ154" s="18" t="s">
        <v>63</v>
      </c>
      <c r="BA154" s="18" t="s">
        <v>73</v>
      </c>
      <c r="BB154" s="18" t="s">
        <v>73</v>
      </c>
      <c r="BC154" s="18" t="s">
        <v>73</v>
      </c>
      <c r="BD154" s="18"/>
      <c r="BE154" s="18" t="s">
        <v>73</v>
      </c>
      <c r="BF154" s="20"/>
      <c r="BG154" s="21" t="s">
        <v>335</v>
      </c>
      <c r="BH154" t="s">
        <v>1118</v>
      </c>
      <c r="BI154" s="21" t="e">
        <f t="shared" si="2"/>
        <v>#VALUE!</v>
      </c>
      <c r="BJ154" s="21"/>
      <c r="BK154" s="21"/>
      <c r="BL154" s="21"/>
    </row>
    <row r="155" spans="1:64" ht="13.2" x14ac:dyDescent="0.25">
      <c r="A155" s="17">
        <v>45572.459884039352</v>
      </c>
      <c r="B155" s="18" t="s">
        <v>509</v>
      </c>
      <c r="C155" s="19" t="s">
        <v>510</v>
      </c>
      <c r="D155" s="18">
        <v>100</v>
      </c>
      <c r="E155" s="18">
        <v>0.71</v>
      </c>
      <c r="F155" s="18" t="s">
        <v>423</v>
      </c>
      <c r="G155" s="18" t="s">
        <v>76</v>
      </c>
      <c r="H155" s="18" t="s">
        <v>352</v>
      </c>
      <c r="I155" s="18" t="s">
        <v>63</v>
      </c>
      <c r="J155" s="18" t="s">
        <v>64</v>
      </c>
      <c r="K155" s="18" t="s">
        <v>64</v>
      </c>
      <c r="L155" s="18" t="s">
        <v>64</v>
      </c>
      <c r="M155" s="18" t="s">
        <v>78</v>
      </c>
      <c r="N155" s="18" t="s">
        <v>84</v>
      </c>
      <c r="O155" s="18" t="s">
        <v>64</v>
      </c>
      <c r="P155" s="18" t="s">
        <v>84</v>
      </c>
      <c r="Q155" s="18" t="s">
        <v>64</v>
      </c>
      <c r="R155" s="18" t="s">
        <v>64</v>
      </c>
      <c r="S155" s="18" t="s">
        <v>64</v>
      </c>
      <c r="T155" s="18" t="s">
        <v>64</v>
      </c>
      <c r="U155" s="18" t="s">
        <v>64</v>
      </c>
      <c r="V155" s="18" t="s">
        <v>64</v>
      </c>
      <c r="W155" s="18" t="s">
        <v>64</v>
      </c>
      <c r="X155" s="18" t="s">
        <v>64</v>
      </c>
      <c r="Y155" s="18" t="s">
        <v>64</v>
      </c>
      <c r="Z155" s="18" t="s">
        <v>65</v>
      </c>
      <c r="AA155" s="18" t="s">
        <v>65</v>
      </c>
      <c r="AB155" s="18" t="s">
        <v>65</v>
      </c>
      <c r="AC155" s="18" t="s">
        <v>65</v>
      </c>
      <c r="AD155" s="18" t="s">
        <v>65</v>
      </c>
      <c r="AE155" s="18" t="s">
        <v>65</v>
      </c>
      <c r="AF155" s="18" t="s">
        <v>65</v>
      </c>
      <c r="AG155" s="18" t="s">
        <v>65</v>
      </c>
      <c r="AH155" s="18" t="s">
        <v>65</v>
      </c>
      <c r="AI155" s="18" t="s">
        <v>79</v>
      </c>
      <c r="AJ155" s="18" t="s">
        <v>65</v>
      </c>
      <c r="AK155" s="18" t="s">
        <v>66</v>
      </c>
      <c r="AL155" s="18" t="s">
        <v>65</v>
      </c>
      <c r="AM155" s="18" t="s">
        <v>66</v>
      </c>
      <c r="AN155" s="18" t="s">
        <v>66</v>
      </c>
      <c r="AO155" s="18" t="s">
        <v>65</v>
      </c>
      <c r="AP155" s="18" t="s">
        <v>67</v>
      </c>
      <c r="AQ155" s="18" t="s">
        <v>67</v>
      </c>
      <c r="AR155" s="18" t="s">
        <v>63</v>
      </c>
      <c r="AS155" s="18" t="s">
        <v>68</v>
      </c>
      <c r="AT155" s="18" t="s">
        <v>69</v>
      </c>
      <c r="AU155" s="18" t="s">
        <v>70</v>
      </c>
      <c r="AV155" s="18" t="s">
        <v>132</v>
      </c>
      <c r="AW155" s="18" t="s">
        <v>73</v>
      </c>
      <c r="AX155" s="18" t="s">
        <v>72</v>
      </c>
      <c r="AY155" s="18" t="s">
        <v>73</v>
      </c>
      <c r="AZ155" s="18" t="s">
        <v>72</v>
      </c>
      <c r="BA155" s="18" t="s">
        <v>73</v>
      </c>
      <c r="BB155" s="18" t="s">
        <v>73</v>
      </c>
      <c r="BC155" s="18" t="s">
        <v>73</v>
      </c>
      <c r="BD155" s="18"/>
      <c r="BE155" s="18" t="s">
        <v>73</v>
      </c>
      <c r="BF155" s="20"/>
      <c r="BG155" s="21" t="s">
        <v>335</v>
      </c>
      <c r="BH155" t="s">
        <v>1118</v>
      </c>
      <c r="BI155" s="21" t="e">
        <f t="shared" si="2"/>
        <v>#VALUE!</v>
      </c>
      <c r="BJ155" s="21"/>
      <c r="BK155" s="21"/>
      <c r="BL155" s="21"/>
    </row>
    <row r="156" spans="1:64" ht="13.2" x14ac:dyDescent="0.25">
      <c r="A156" s="17">
        <v>45572.464337916666</v>
      </c>
      <c r="B156" s="18" t="s">
        <v>511</v>
      </c>
      <c r="C156" s="19" t="s">
        <v>512</v>
      </c>
      <c r="D156" s="18">
        <v>100</v>
      </c>
      <c r="E156" s="18">
        <v>0.45</v>
      </c>
      <c r="F156" s="18" t="s">
        <v>423</v>
      </c>
      <c r="G156" s="18" t="s">
        <v>76</v>
      </c>
      <c r="H156" s="18" t="s">
        <v>335</v>
      </c>
      <c r="I156" s="18" t="s">
        <v>63</v>
      </c>
      <c r="J156" s="18" t="s">
        <v>64</v>
      </c>
      <c r="K156" s="18" t="s">
        <v>78</v>
      </c>
      <c r="L156" s="18" t="s">
        <v>64</v>
      </c>
      <c r="M156" s="18" t="s">
        <v>64</v>
      </c>
      <c r="N156" s="18" t="s">
        <v>84</v>
      </c>
      <c r="O156" s="18" t="s">
        <v>78</v>
      </c>
      <c r="P156" s="18" t="s">
        <v>84</v>
      </c>
      <c r="Q156" s="18" t="s">
        <v>84</v>
      </c>
      <c r="R156" s="18" t="s">
        <v>64</v>
      </c>
      <c r="S156" s="18" t="s">
        <v>84</v>
      </c>
      <c r="T156" s="18" t="s">
        <v>64</v>
      </c>
      <c r="U156" s="18" t="s">
        <v>84</v>
      </c>
      <c r="V156" s="18" t="s">
        <v>64</v>
      </c>
      <c r="W156" s="18" t="s">
        <v>64</v>
      </c>
      <c r="X156" s="18" t="s">
        <v>64</v>
      </c>
      <c r="Y156" s="18" t="s">
        <v>64</v>
      </c>
      <c r="Z156" s="18" t="s">
        <v>66</v>
      </c>
      <c r="AA156" s="18" t="s">
        <v>65</v>
      </c>
      <c r="AB156" s="18" t="s">
        <v>65</v>
      </c>
      <c r="AC156" s="18" t="s">
        <v>65</v>
      </c>
      <c r="AD156" s="18" t="s">
        <v>66</v>
      </c>
      <c r="AE156" s="18" t="s">
        <v>65</v>
      </c>
      <c r="AF156" s="18" t="s">
        <v>66</v>
      </c>
      <c r="AG156" s="18" t="s">
        <v>66</v>
      </c>
      <c r="AH156" s="18" t="s">
        <v>66</v>
      </c>
      <c r="AI156" s="18" t="s">
        <v>79</v>
      </c>
      <c r="AJ156" s="18" t="s">
        <v>65</v>
      </c>
      <c r="AK156" s="18" t="s">
        <v>66</v>
      </c>
      <c r="AL156" s="18" t="s">
        <v>66</v>
      </c>
      <c r="AM156" s="18" t="s">
        <v>66</v>
      </c>
      <c r="AN156" s="18" t="s">
        <v>66</v>
      </c>
      <c r="AO156" s="18" t="s">
        <v>65</v>
      </c>
      <c r="AP156" s="18" t="s">
        <v>67</v>
      </c>
      <c r="AQ156" s="18" t="s">
        <v>67</v>
      </c>
      <c r="AR156" s="18" t="s">
        <v>86</v>
      </c>
      <c r="AS156" s="18" t="s">
        <v>68</v>
      </c>
      <c r="AT156" s="18" t="s">
        <v>87</v>
      </c>
      <c r="AU156" s="18" t="s">
        <v>70</v>
      </c>
      <c r="AV156" s="18" t="s">
        <v>132</v>
      </c>
      <c r="AW156" s="18" t="s">
        <v>72</v>
      </c>
      <c r="AX156" s="18" t="s">
        <v>73</v>
      </c>
      <c r="AY156" s="18" t="s">
        <v>63</v>
      </c>
      <c r="AZ156" s="18" t="s">
        <v>72</v>
      </c>
      <c r="BA156" s="18" t="s">
        <v>63</v>
      </c>
      <c r="BB156" s="18" t="s">
        <v>73</v>
      </c>
      <c r="BC156" s="18" t="s">
        <v>73</v>
      </c>
      <c r="BD156" s="18"/>
      <c r="BE156" s="18" t="s">
        <v>73</v>
      </c>
      <c r="BF156" s="20"/>
      <c r="BG156" s="21" t="s">
        <v>335</v>
      </c>
      <c r="BH156" t="s">
        <v>1118</v>
      </c>
      <c r="BI156" s="21" t="e">
        <f t="shared" si="2"/>
        <v>#VALUE!</v>
      </c>
      <c r="BJ156" s="21"/>
      <c r="BK156" s="21"/>
      <c r="BL156" s="21"/>
    </row>
    <row r="157" spans="1:64" ht="13.2" x14ac:dyDescent="0.25">
      <c r="A157" s="17">
        <v>45572.464793240739</v>
      </c>
      <c r="B157" s="18" t="s">
        <v>513</v>
      </c>
      <c r="C157" s="19" t="s">
        <v>514</v>
      </c>
      <c r="D157" s="18">
        <v>100</v>
      </c>
      <c r="E157" s="18">
        <v>0.63</v>
      </c>
      <c r="F157" s="18" t="s">
        <v>423</v>
      </c>
      <c r="G157" s="18" t="s">
        <v>76</v>
      </c>
      <c r="H157" s="18" t="s">
        <v>335</v>
      </c>
      <c r="I157" s="18" t="s">
        <v>63</v>
      </c>
      <c r="J157" s="18" t="s">
        <v>64</v>
      </c>
      <c r="K157" s="18" t="s">
        <v>84</v>
      </c>
      <c r="L157" s="18" t="s">
        <v>64</v>
      </c>
      <c r="M157" s="18" t="s">
        <v>78</v>
      </c>
      <c r="N157" s="18" t="s">
        <v>64</v>
      </c>
      <c r="O157" s="18" t="s">
        <v>64</v>
      </c>
      <c r="P157" s="18" t="s">
        <v>64</v>
      </c>
      <c r="Q157" s="18" t="s">
        <v>64</v>
      </c>
      <c r="R157" s="18" t="s">
        <v>64</v>
      </c>
      <c r="S157" s="18" t="s">
        <v>64</v>
      </c>
      <c r="T157" s="18" t="s">
        <v>64</v>
      </c>
      <c r="U157" s="18" t="s">
        <v>64</v>
      </c>
      <c r="V157" s="18" t="s">
        <v>84</v>
      </c>
      <c r="W157" s="18" t="s">
        <v>64</v>
      </c>
      <c r="X157" s="18" t="s">
        <v>64</v>
      </c>
      <c r="Y157" s="18" t="s">
        <v>84</v>
      </c>
      <c r="Z157" s="18" t="s">
        <v>66</v>
      </c>
      <c r="AA157" s="18" t="s">
        <v>65</v>
      </c>
      <c r="AB157" s="18" t="s">
        <v>66</v>
      </c>
      <c r="AC157" s="18" t="s">
        <v>66</v>
      </c>
      <c r="AD157" s="18" t="s">
        <v>66</v>
      </c>
      <c r="AE157" s="18" t="s">
        <v>66</v>
      </c>
      <c r="AF157" s="18" t="s">
        <v>65</v>
      </c>
      <c r="AG157" s="18" t="s">
        <v>65</v>
      </c>
      <c r="AH157" s="18" t="s">
        <v>65</v>
      </c>
      <c r="AI157" s="18" t="s">
        <v>101</v>
      </c>
      <c r="AJ157" s="18" t="s">
        <v>65</v>
      </c>
      <c r="AK157" s="18" t="s">
        <v>66</v>
      </c>
      <c r="AL157" s="18" t="s">
        <v>65</v>
      </c>
      <c r="AM157" s="18" t="s">
        <v>65</v>
      </c>
      <c r="AN157" s="18" t="s">
        <v>65</v>
      </c>
      <c r="AO157" s="18" t="s">
        <v>65</v>
      </c>
      <c r="AP157" s="18" t="s">
        <v>67</v>
      </c>
      <c r="AQ157" s="18" t="s">
        <v>67</v>
      </c>
      <c r="AR157" s="18" t="s">
        <v>63</v>
      </c>
      <c r="AS157" s="18" t="s">
        <v>120</v>
      </c>
      <c r="AT157" s="18" t="s">
        <v>69</v>
      </c>
      <c r="AU157" s="18" t="s">
        <v>80</v>
      </c>
      <c r="AV157" s="18" t="s">
        <v>80</v>
      </c>
      <c r="AW157" s="18" t="s">
        <v>73</v>
      </c>
      <c r="AX157" s="18" t="s">
        <v>73</v>
      </c>
      <c r="AY157" s="18" t="s">
        <v>72</v>
      </c>
      <c r="AZ157" s="18" t="s">
        <v>63</v>
      </c>
      <c r="BA157" s="18" t="s">
        <v>72</v>
      </c>
      <c r="BB157" s="18" t="s">
        <v>72</v>
      </c>
      <c r="BC157" s="18" t="s">
        <v>73</v>
      </c>
      <c r="BD157" s="18"/>
      <c r="BE157" s="18" t="s">
        <v>73</v>
      </c>
      <c r="BF157" s="20"/>
      <c r="BG157" s="21" t="s">
        <v>335</v>
      </c>
      <c r="BH157" t="s">
        <v>1118</v>
      </c>
      <c r="BI157" s="21" t="e">
        <f t="shared" si="2"/>
        <v>#VALUE!</v>
      </c>
      <c r="BJ157" s="21"/>
      <c r="BK157" s="21"/>
      <c r="BL157" s="21"/>
    </row>
    <row r="158" spans="1:64" ht="13.2" x14ac:dyDescent="0.25">
      <c r="A158" s="17">
        <v>45572.464955949079</v>
      </c>
      <c r="B158" s="18" t="s">
        <v>515</v>
      </c>
      <c r="C158" s="19" t="s">
        <v>516</v>
      </c>
      <c r="D158" s="18">
        <v>30.36</v>
      </c>
      <c r="E158" s="18">
        <v>0.46</v>
      </c>
      <c r="F158" s="18" t="s">
        <v>423</v>
      </c>
      <c r="G158" s="18" t="s">
        <v>76</v>
      </c>
      <c r="H158" s="18" t="s">
        <v>352</v>
      </c>
      <c r="I158" s="18" t="s">
        <v>63</v>
      </c>
      <c r="J158" s="18" t="s">
        <v>64</v>
      </c>
      <c r="K158" s="18" t="s">
        <v>64</v>
      </c>
      <c r="L158" s="18" t="s">
        <v>64</v>
      </c>
      <c r="M158" s="18" t="s">
        <v>84</v>
      </c>
      <c r="N158" s="18" t="s">
        <v>64</v>
      </c>
      <c r="O158" s="18" t="s">
        <v>64</v>
      </c>
      <c r="P158" s="18" t="s">
        <v>84</v>
      </c>
      <c r="Q158" s="18" t="s">
        <v>64</v>
      </c>
      <c r="R158" s="18" t="s">
        <v>64</v>
      </c>
      <c r="S158" s="18" t="s">
        <v>64</v>
      </c>
      <c r="T158" s="18" t="s">
        <v>64</v>
      </c>
      <c r="U158" s="18" t="s">
        <v>64</v>
      </c>
      <c r="V158" s="18" t="s">
        <v>64</v>
      </c>
      <c r="W158" s="18" t="s">
        <v>64</v>
      </c>
      <c r="X158" s="18" t="s">
        <v>84</v>
      </c>
      <c r="Y158" s="18" t="s">
        <v>64</v>
      </c>
      <c r="Z158" s="18" t="s">
        <v>66</v>
      </c>
      <c r="AA158" s="18" t="s">
        <v>65</v>
      </c>
      <c r="AB158" s="18" t="s">
        <v>66</v>
      </c>
      <c r="AC158" s="18" t="s">
        <v>66</v>
      </c>
      <c r="AD158" s="18" t="s">
        <v>66</v>
      </c>
      <c r="AE158" s="18" t="s">
        <v>65</v>
      </c>
      <c r="AF158" s="18" t="s">
        <v>65</v>
      </c>
      <c r="AG158" s="18" t="s">
        <v>65</v>
      </c>
      <c r="AH158" s="18" t="s">
        <v>66</v>
      </c>
      <c r="AI158" s="18" t="s">
        <v>101</v>
      </c>
      <c r="AJ158" s="18" t="s">
        <v>65</v>
      </c>
      <c r="AK158" s="18" t="s">
        <v>66</v>
      </c>
      <c r="AL158" s="18" t="s">
        <v>66</v>
      </c>
      <c r="AM158" s="18" t="s">
        <v>65</v>
      </c>
      <c r="AN158" s="18" t="s">
        <v>66</v>
      </c>
      <c r="AO158" s="18" t="s">
        <v>66</v>
      </c>
      <c r="AP158" s="18" t="s">
        <v>85</v>
      </c>
      <c r="AQ158" s="18" t="s">
        <v>85</v>
      </c>
      <c r="AR158" s="18" t="s">
        <v>86</v>
      </c>
      <c r="AS158" s="18" t="s">
        <v>517</v>
      </c>
      <c r="AT158" s="18" t="s">
        <v>87</v>
      </c>
      <c r="AU158" s="18" t="s">
        <v>70</v>
      </c>
      <c r="AV158" s="18" t="s">
        <v>132</v>
      </c>
      <c r="AW158" s="18" t="s">
        <v>73</v>
      </c>
      <c r="AX158" s="18" t="s">
        <v>73</v>
      </c>
      <c r="AY158" s="18" t="s">
        <v>73</v>
      </c>
      <c r="AZ158" s="18" t="s">
        <v>72</v>
      </c>
      <c r="BA158" s="18" t="s">
        <v>73</v>
      </c>
      <c r="BB158" s="18" t="s">
        <v>73</v>
      </c>
      <c r="BC158" s="18" t="s">
        <v>73</v>
      </c>
      <c r="BD158" s="18"/>
      <c r="BE158" s="18" t="s">
        <v>73</v>
      </c>
      <c r="BF158" s="20"/>
      <c r="BG158" s="21" t="s">
        <v>335</v>
      </c>
      <c r="BH158" t="s">
        <v>1118</v>
      </c>
      <c r="BI158" s="21" t="e">
        <f t="shared" si="2"/>
        <v>#VALUE!</v>
      </c>
      <c r="BJ158" s="21"/>
      <c r="BK158" s="21"/>
      <c r="BL158" s="21"/>
    </row>
    <row r="159" spans="1:64" ht="13.2" x14ac:dyDescent="0.25">
      <c r="A159" s="17">
        <v>45572.468757905095</v>
      </c>
      <c r="B159" s="18" t="s">
        <v>518</v>
      </c>
      <c r="C159" s="19" t="s">
        <v>519</v>
      </c>
      <c r="D159" s="18">
        <v>42.86</v>
      </c>
      <c r="E159" s="18">
        <v>0.83</v>
      </c>
      <c r="F159" s="18" t="s">
        <v>423</v>
      </c>
      <c r="G159" s="18" t="s">
        <v>76</v>
      </c>
      <c r="H159" s="18" t="s">
        <v>384</v>
      </c>
      <c r="I159" s="18" t="s">
        <v>63</v>
      </c>
      <c r="J159" s="18" t="s">
        <v>64</v>
      </c>
      <c r="K159" s="18" t="s">
        <v>64</v>
      </c>
      <c r="L159" s="18" t="s">
        <v>64</v>
      </c>
      <c r="M159" s="18" t="s">
        <v>78</v>
      </c>
      <c r="N159" s="18" t="s">
        <v>64</v>
      </c>
      <c r="O159" s="18" t="s">
        <v>64</v>
      </c>
      <c r="P159" s="18" t="s">
        <v>78</v>
      </c>
      <c r="Q159" s="18" t="s">
        <v>64</v>
      </c>
      <c r="R159" s="18" t="s">
        <v>64</v>
      </c>
      <c r="S159" s="18" t="s">
        <v>64</v>
      </c>
      <c r="T159" s="18" t="s">
        <v>64</v>
      </c>
      <c r="U159" s="18" t="s">
        <v>64</v>
      </c>
      <c r="V159" s="18" t="s">
        <v>64</v>
      </c>
      <c r="W159" s="18" t="s">
        <v>64</v>
      </c>
      <c r="X159" s="18" t="s">
        <v>64</v>
      </c>
      <c r="Y159" s="18" t="s">
        <v>64</v>
      </c>
      <c r="Z159" s="18" t="s">
        <v>65</v>
      </c>
      <c r="AA159" s="18" t="s">
        <v>65</v>
      </c>
      <c r="AB159" s="18" t="s">
        <v>65</v>
      </c>
      <c r="AC159" s="18" t="s">
        <v>65</v>
      </c>
      <c r="AD159" s="18" t="s">
        <v>65</v>
      </c>
      <c r="AE159" s="18" t="s">
        <v>65</v>
      </c>
      <c r="AF159" s="18" t="s">
        <v>66</v>
      </c>
      <c r="AG159" s="18" t="s">
        <v>65</v>
      </c>
      <c r="AH159" s="18" t="s">
        <v>66</v>
      </c>
      <c r="AI159" s="18" t="s">
        <v>101</v>
      </c>
      <c r="AJ159" s="18" t="s">
        <v>65</v>
      </c>
      <c r="AK159" s="18" t="s">
        <v>65</v>
      </c>
      <c r="AL159" s="18" t="s">
        <v>66</v>
      </c>
      <c r="AM159" s="18" t="s">
        <v>65</v>
      </c>
      <c r="AN159" s="18" t="s">
        <v>66</v>
      </c>
      <c r="AO159" s="18" t="s">
        <v>65</v>
      </c>
      <c r="AP159" s="18" t="s">
        <v>67</v>
      </c>
      <c r="AQ159" s="18" t="s">
        <v>67</v>
      </c>
      <c r="AR159" s="18" t="s">
        <v>63</v>
      </c>
      <c r="AS159" s="18" t="s">
        <v>68</v>
      </c>
      <c r="AT159" s="18" t="s">
        <v>87</v>
      </c>
      <c r="AU159" s="18" t="s">
        <v>70</v>
      </c>
      <c r="AV159" s="18" t="s">
        <v>71</v>
      </c>
      <c r="AW159" s="18" t="s">
        <v>72</v>
      </c>
      <c r="AX159" s="18" t="s">
        <v>73</v>
      </c>
      <c r="AY159" s="18" t="s">
        <v>72</v>
      </c>
      <c r="AZ159" s="18" t="s">
        <v>63</v>
      </c>
      <c r="BA159" s="18" t="s">
        <v>63</v>
      </c>
      <c r="BB159" s="18" t="s">
        <v>72</v>
      </c>
      <c r="BC159" s="18" t="s">
        <v>73</v>
      </c>
      <c r="BD159" s="18"/>
      <c r="BE159" s="18" t="s">
        <v>73</v>
      </c>
      <c r="BF159" s="20"/>
      <c r="BG159" s="21" t="s">
        <v>335</v>
      </c>
      <c r="BH159" t="s">
        <v>1118</v>
      </c>
      <c r="BI159" s="21" t="e">
        <f t="shared" si="2"/>
        <v>#VALUE!</v>
      </c>
      <c r="BJ159" s="21"/>
      <c r="BK159" s="21"/>
      <c r="BL159" s="21"/>
    </row>
    <row r="160" spans="1:64" ht="13.2" x14ac:dyDescent="0.25">
      <c r="A160" s="17">
        <v>45572.469107268524</v>
      </c>
      <c r="B160" s="18" t="s">
        <v>520</v>
      </c>
      <c r="C160" s="19" t="s">
        <v>521</v>
      </c>
      <c r="D160" s="18">
        <v>17.86</v>
      </c>
      <c r="E160" s="18">
        <v>0.04</v>
      </c>
      <c r="F160" s="18" t="s">
        <v>423</v>
      </c>
      <c r="G160" s="18" t="s">
        <v>76</v>
      </c>
      <c r="H160" s="18" t="s">
        <v>522</v>
      </c>
      <c r="I160" s="18" t="s">
        <v>63</v>
      </c>
      <c r="J160" s="18" t="s">
        <v>78</v>
      </c>
      <c r="K160" s="18" t="s">
        <v>64</v>
      </c>
      <c r="L160" s="18" t="s">
        <v>78</v>
      </c>
      <c r="M160" s="18" t="s">
        <v>84</v>
      </c>
      <c r="N160" s="18" t="s">
        <v>64</v>
      </c>
      <c r="O160" s="18" t="s">
        <v>64</v>
      </c>
      <c r="P160" s="18" t="s">
        <v>64</v>
      </c>
      <c r="Q160" s="18" t="s">
        <v>78</v>
      </c>
      <c r="R160" s="18" t="s">
        <v>64</v>
      </c>
      <c r="S160" s="18" t="s">
        <v>78</v>
      </c>
      <c r="T160" s="18" t="s">
        <v>78</v>
      </c>
      <c r="U160" s="18" t="s">
        <v>84</v>
      </c>
      <c r="V160" s="18" t="s">
        <v>64</v>
      </c>
      <c r="W160" s="18" t="s">
        <v>84</v>
      </c>
      <c r="X160" s="18" t="s">
        <v>64</v>
      </c>
      <c r="Y160" s="18" t="s">
        <v>64</v>
      </c>
      <c r="Z160" s="18" t="s">
        <v>66</v>
      </c>
      <c r="AA160" s="18" t="s">
        <v>65</v>
      </c>
      <c r="AB160" s="18" t="s">
        <v>65</v>
      </c>
      <c r="AC160" s="18" t="s">
        <v>66</v>
      </c>
      <c r="AD160" s="18" t="s">
        <v>65</v>
      </c>
      <c r="AE160" s="18" t="s">
        <v>65</v>
      </c>
      <c r="AF160" s="18" t="s">
        <v>66</v>
      </c>
      <c r="AG160" s="18" t="s">
        <v>66</v>
      </c>
      <c r="AH160" s="18" t="s">
        <v>79</v>
      </c>
      <c r="AI160" s="18" t="s">
        <v>79</v>
      </c>
      <c r="AJ160" s="18" t="s">
        <v>66</v>
      </c>
      <c r="AK160" s="18" t="s">
        <v>66</v>
      </c>
      <c r="AL160" s="18" t="s">
        <v>79</v>
      </c>
      <c r="AM160" s="18" t="s">
        <v>65</v>
      </c>
      <c r="AN160" s="18" t="s">
        <v>66</v>
      </c>
      <c r="AO160" s="18" t="s">
        <v>66</v>
      </c>
      <c r="AP160" s="18" t="s">
        <v>67</v>
      </c>
      <c r="AQ160" s="18" t="s">
        <v>67</v>
      </c>
      <c r="AR160" s="18" t="s">
        <v>86</v>
      </c>
      <c r="AS160" s="18" t="s">
        <v>523</v>
      </c>
      <c r="AT160" s="18" t="s">
        <v>87</v>
      </c>
      <c r="AU160" s="18" t="s">
        <v>80</v>
      </c>
      <c r="AV160" s="18" t="s">
        <v>71</v>
      </c>
      <c r="AW160" s="18" t="s">
        <v>73</v>
      </c>
      <c r="AX160" s="18" t="s">
        <v>73</v>
      </c>
      <c r="AY160" s="18" t="s">
        <v>72</v>
      </c>
      <c r="AZ160" s="18" t="s">
        <v>72</v>
      </c>
      <c r="BA160" s="18" t="s">
        <v>72</v>
      </c>
      <c r="BB160" s="18" t="s">
        <v>73</v>
      </c>
      <c r="BC160" s="18" t="s">
        <v>73</v>
      </c>
      <c r="BD160" s="18"/>
      <c r="BE160" s="18" t="s">
        <v>73</v>
      </c>
      <c r="BF160" s="20"/>
      <c r="BG160" s="21" t="s">
        <v>335</v>
      </c>
      <c r="BH160" t="s">
        <v>1118</v>
      </c>
      <c r="BI160" s="21" t="e">
        <f t="shared" si="2"/>
        <v>#VALUE!</v>
      </c>
      <c r="BJ160" s="21"/>
      <c r="BK160" s="21"/>
      <c r="BL160" s="21"/>
    </row>
    <row r="161" spans="1:64" ht="13.2" x14ac:dyDescent="0.25">
      <c r="A161" s="17">
        <v>45572.472420578706</v>
      </c>
      <c r="B161" s="18" t="s">
        <v>524</v>
      </c>
      <c r="C161" s="19" t="s">
        <v>525</v>
      </c>
      <c r="D161" s="18">
        <v>58.93</v>
      </c>
      <c r="E161" s="18">
        <v>0.79</v>
      </c>
      <c r="F161" s="18" t="s">
        <v>423</v>
      </c>
      <c r="G161" s="18" t="s">
        <v>76</v>
      </c>
      <c r="H161" s="18" t="s">
        <v>349</v>
      </c>
      <c r="I161" s="18" t="s">
        <v>63</v>
      </c>
      <c r="J161" s="18" t="s">
        <v>64</v>
      </c>
      <c r="K161" s="18" t="s">
        <v>64</v>
      </c>
      <c r="L161" s="18" t="s">
        <v>64</v>
      </c>
      <c r="M161" s="18" t="s">
        <v>78</v>
      </c>
      <c r="N161" s="18" t="s">
        <v>64</v>
      </c>
      <c r="O161" s="18" t="s">
        <v>64</v>
      </c>
      <c r="P161" s="18" t="s">
        <v>78</v>
      </c>
      <c r="Q161" s="18" t="s">
        <v>84</v>
      </c>
      <c r="R161" s="18" t="s">
        <v>64</v>
      </c>
      <c r="S161" s="18" t="s">
        <v>64</v>
      </c>
      <c r="T161" s="18" t="s">
        <v>64</v>
      </c>
      <c r="U161" s="18" t="s">
        <v>64</v>
      </c>
      <c r="V161" s="18" t="s">
        <v>64</v>
      </c>
      <c r="W161" s="18" t="s">
        <v>84</v>
      </c>
      <c r="X161" s="18" t="s">
        <v>64</v>
      </c>
      <c r="Y161" s="18" t="s">
        <v>64</v>
      </c>
      <c r="Z161" s="18" t="s">
        <v>65</v>
      </c>
      <c r="AA161" s="18" t="s">
        <v>65</v>
      </c>
      <c r="AB161" s="18" t="s">
        <v>65</v>
      </c>
      <c r="AC161" s="18" t="s">
        <v>66</v>
      </c>
      <c r="AD161" s="18" t="s">
        <v>65</v>
      </c>
      <c r="AE161" s="18" t="s">
        <v>65</v>
      </c>
      <c r="AF161" s="18" t="s">
        <v>65</v>
      </c>
      <c r="AG161" s="18" t="s">
        <v>65</v>
      </c>
      <c r="AH161" s="18" t="s">
        <v>66</v>
      </c>
      <c r="AI161" s="18" t="s">
        <v>101</v>
      </c>
      <c r="AJ161" s="18" t="s">
        <v>65</v>
      </c>
      <c r="AK161" s="18" t="s">
        <v>65</v>
      </c>
      <c r="AL161" s="18" t="s">
        <v>79</v>
      </c>
      <c r="AM161" s="18" t="s">
        <v>65</v>
      </c>
      <c r="AN161" s="18" t="s">
        <v>65</v>
      </c>
      <c r="AO161" s="18" t="s">
        <v>65</v>
      </c>
      <c r="AP161" s="18" t="s">
        <v>67</v>
      </c>
      <c r="AQ161" s="18" t="s">
        <v>67</v>
      </c>
      <c r="AR161" s="18" t="s">
        <v>63</v>
      </c>
      <c r="AS161" s="18" t="s">
        <v>137</v>
      </c>
      <c r="AT161" s="18" t="s">
        <v>69</v>
      </c>
      <c r="AU161" s="18" t="s">
        <v>80</v>
      </c>
      <c r="AV161" s="18" t="s">
        <v>71</v>
      </c>
      <c r="AW161" s="18" t="s">
        <v>72</v>
      </c>
      <c r="AX161" s="18" t="s">
        <v>72</v>
      </c>
      <c r="AY161" s="18" t="s">
        <v>63</v>
      </c>
      <c r="AZ161" s="18" t="s">
        <v>63</v>
      </c>
      <c r="BA161" s="18" t="s">
        <v>73</v>
      </c>
      <c r="BB161" s="18" t="s">
        <v>73</v>
      </c>
      <c r="BC161" s="18" t="s">
        <v>73</v>
      </c>
      <c r="BD161" s="18"/>
      <c r="BE161" s="18" t="s">
        <v>73</v>
      </c>
      <c r="BF161" s="20"/>
      <c r="BG161" s="21" t="s">
        <v>335</v>
      </c>
      <c r="BH161" t="s">
        <v>1118</v>
      </c>
      <c r="BI161" s="21" t="e">
        <f t="shared" si="2"/>
        <v>#VALUE!</v>
      </c>
      <c r="BJ161" s="21"/>
      <c r="BK161" s="21"/>
      <c r="BL161" s="21"/>
    </row>
    <row r="162" spans="1:64" ht="13.2" x14ac:dyDescent="0.25">
      <c r="A162" s="17">
        <v>45572.473229745374</v>
      </c>
      <c r="B162" s="18" t="s">
        <v>526</v>
      </c>
      <c r="C162" s="19" t="s">
        <v>527</v>
      </c>
      <c r="D162" s="18">
        <v>34.82</v>
      </c>
      <c r="E162" s="18">
        <v>1.17</v>
      </c>
      <c r="F162" s="18" t="s">
        <v>423</v>
      </c>
      <c r="G162" s="18" t="s">
        <v>76</v>
      </c>
      <c r="H162" s="18" t="s">
        <v>528</v>
      </c>
      <c r="I162" s="18" t="s">
        <v>63</v>
      </c>
      <c r="J162" s="18" t="s">
        <v>64</v>
      </c>
      <c r="K162" s="18" t="s">
        <v>84</v>
      </c>
      <c r="L162" s="18" t="s">
        <v>64</v>
      </c>
      <c r="M162" s="18" t="s">
        <v>84</v>
      </c>
      <c r="N162" s="18" t="s">
        <v>84</v>
      </c>
      <c r="O162" s="18" t="s">
        <v>84</v>
      </c>
      <c r="P162" s="18" t="s">
        <v>84</v>
      </c>
      <c r="Q162" s="18" t="s">
        <v>84</v>
      </c>
      <c r="R162" s="18" t="s">
        <v>64</v>
      </c>
      <c r="S162" s="18" t="s">
        <v>64</v>
      </c>
      <c r="T162" s="18" t="s">
        <v>84</v>
      </c>
      <c r="U162" s="18" t="s">
        <v>84</v>
      </c>
      <c r="V162" s="18" t="s">
        <v>64</v>
      </c>
      <c r="W162" s="18" t="s">
        <v>64</v>
      </c>
      <c r="X162" s="18" t="s">
        <v>64</v>
      </c>
      <c r="Y162" s="18" t="s">
        <v>64</v>
      </c>
      <c r="Z162" s="18" t="s">
        <v>65</v>
      </c>
      <c r="AA162" s="18" t="s">
        <v>65</v>
      </c>
      <c r="AB162" s="18" t="s">
        <v>66</v>
      </c>
      <c r="AC162" s="18" t="s">
        <v>65</v>
      </c>
      <c r="AD162" s="18" t="s">
        <v>66</v>
      </c>
      <c r="AE162" s="18" t="s">
        <v>65</v>
      </c>
      <c r="AF162" s="18" t="s">
        <v>65</v>
      </c>
      <c r="AG162" s="18" t="s">
        <v>65</v>
      </c>
      <c r="AH162" s="18" t="s">
        <v>79</v>
      </c>
      <c r="AI162" s="18" t="s">
        <v>79</v>
      </c>
      <c r="AJ162" s="18" t="s">
        <v>66</v>
      </c>
      <c r="AK162" s="18" t="s">
        <v>66</v>
      </c>
      <c r="AL162" s="18" t="s">
        <v>66</v>
      </c>
      <c r="AM162" s="18" t="s">
        <v>66</v>
      </c>
      <c r="AN162" s="18" t="s">
        <v>66</v>
      </c>
      <c r="AO162" s="18" t="s">
        <v>66</v>
      </c>
      <c r="AP162" s="18" t="s">
        <v>67</v>
      </c>
      <c r="AQ162" s="18" t="s">
        <v>67</v>
      </c>
      <c r="AR162" s="18" t="s">
        <v>63</v>
      </c>
      <c r="AS162" s="18" t="s">
        <v>68</v>
      </c>
      <c r="AT162" s="18" t="s">
        <v>169</v>
      </c>
      <c r="AU162" s="18" t="s">
        <v>93</v>
      </c>
      <c r="AV162" s="18" t="s">
        <v>71</v>
      </c>
      <c r="AW162" s="18" t="s">
        <v>72</v>
      </c>
      <c r="AX162" s="18" t="s">
        <v>63</v>
      </c>
      <c r="AY162" s="18" t="s">
        <v>72</v>
      </c>
      <c r="AZ162" s="18" t="s">
        <v>72</v>
      </c>
      <c r="BA162" s="18" t="s">
        <v>72</v>
      </c>
      <c r="BB162" s="18" t="s">
        <v>72</v>
      </c>
      <c r="BC162" s="18" t="s">
        <v>73</v>
      </c>
      <c r="BD162" s="18"/>
      <c r="BE162" s="18" t="s">
        <v>73</v>
      </c>
      <c r="BF162" s="20"/>
      <c r="BG162" s="21" t="s">
        <v>335</v>
      </c>
      <c r="BH162" t="s">
        <v>1118</v>
      </c>
      <c r="BI162" s="21" t="e">
        <f t="shared" si="2"/>
        <v>#VALUE!</v>
      </c>
      <c r="BJ162" s="21"/>
      <c r="BK162" s="21"/>
      <c r="BL162" s="21"/>
    </row>
    <row r="163" spans="1:64" ht="13.2" x14ac:dyDescent="0.25">
      <c r="A163" s="17">
        <v>45572.473689224542</v>
      </c>
      <c r="B163" s="18" t="s">
        <v>529</v>
      </c>
      <c r="C163" s="19" t="s">
        <v>530</v>
      </c>
      <c r="D163" s="18">
        <v>27.68</v>
      </c>
      <c r="E163" s="18">
        <v>0.17</v>
      </c>
      <c r="F163" s="18" t="s">
        <v>423</v>
      </c>
      <c r="G163" s="18" t="s">
        <v>76</v>
      </c>
      <c r="H163" s="18" t="s">
        <v>330</v>
      </c>
      <c r="I163" s="18" t="s">
        <v>63</v>
      </c>
      <c r="J163" s="18" t="s">
        <v>64</v>
      </c>
      <c r="K163" s="18" t="s">
        <v>84</v>
      </c>
      <c r="L163" s="18" t="s">
        <v>64</v>
      </c>
      <c r="M163" s="18" t="s">
        <v>78</v>
      </c>
      <c r="N163" s="18" t="s">
        <v>64</v>
      </c>
      <c r="O163" s="18" t="s">
        <v>78</v>
      </c>
      <c r="P163" s="18" t="s">
        <v>84</v>
      </c>
      <c r="Q163" s="18" t="s">
        <v>64</v>
      </c>
      <c r="R163" s="18" t="s">
        <v>64</v>
      </c>
      <c r="S163" s="18" t="s">
        <v>64</v>
      </c>
      <c r="T163" s="18" t="s">
        <v>78</v>
      </c>
      <c r="U163" s="18" t="s">
        <v>64</v>
      </c>
      <c r="V163" s="18" t="s">
        <v>64</v>
      </c>
      <c r="W163" s="18" t="s">
        <v>64</v>
      </c>
      <c r="X163" s="18" t="s">
        <v>84</v>
      </c>
      <c r="Y163" s="18" t="s">
        <v>64</v>
      </c>
      <c r="Z163" s="18" t="s">
        <v>66</v>
      </c>
      <c r="AA163" s="18" t="s">
        <v>65</v>
      </c>
      <c r="AB163" s="18" t="s">
        <v>66</v>
      </c>
      <c r="AC163" s="18" t="s">
        <v>65</v>
      </c>
      <c r="AD163" s="18" t="s">
        <v>66</v>
      </c>
      <c r="AE163" s="18" t="s">
        <v>65</v>
      </c>
      <c r="AF163" s="18" t="s">
        <v>66</v>
      </c>
      <c r="AG163" s="18" t="s">
        <v>66</v>
      </c>
      <c r="AH163" s="18" t="s">
        <v>65</v>
      </c>
      <c r="AI163" s="18" t="s">
        <v>65</v>
      </c>
      <c r="AJ163" s="18" t="s">
        <v>66</v>
      </c>
      <c r="AK163" s="18" t="s">
        <v>65</v>
      </c>
      <c r="AL163" s="18" t="s">
        <v>79</v>
      </c>
      <c r="AM163" s="18" t="s">
        <v>65</v>
      </c>
      <c r="AN163" s="18" t="s">
        <v>79</v>
      </c>
      <c r="AO163" s="18" t="s">
        <v>66</v>
      </c>
      <c r="AP163" s="18" t="s">
        <v>85</v>
      </c>
      <c r="AQ163" s="18" t="s">
        <v>80</v>
      </c>
      <c r="AR163" s="18" t="s">
        <v>63</v>
      </c>
      <c r="AS163" s="18" t="s">
        <v>68</v>
      </c>
      <c r="AT163" s="18" t="s">
        <v>169</v>
      </c>
      <c r="AU163" s="18" t="s">
        <v>93</v>
      </c>
      <c r="AV163" s="18" t="s">
        <v>71</v>
      </c>
      <c r="AW163" s="18" t="s">
        <v>72</v>
      </c>
      <c r="AX163" s="18" t="s">
        <v>72</v>
      </c>
      <c r="AY163" s="18" t="s">
        <v>63</v>
      </c>
      <c r="AZ163" s="18" t="s">
        <v>72</v>
      </c>
      <c r="BA163" s="18" t="s">
        <v>63</v>
      </c>
      <c r="BB163" s="18" t="s">
        <v>63</v>
      </c>
      <c r="BC163" s="18" t="s">
        <v>73</v>
      </c>
      <c r="BD163" s="18" t="s">
        <v>531</v>
      </c>
      <c r="BE163" s="18" t="s">
        <v>73</v>
      </c>
      <c r="BF163" s="20"/>
      <c r="BG163" s="21" t="s">
        <v>335</v>
      </c>
      <c r="BH163" t="s">
        <v>1118</v>
      </c>
      <c r="BI163" s="21" t="e">
        <f t="shared" si="2"/>
        <v>#VALUE!</v>
      </c>
      <c r="BJ163" s="21"/>
      <c r="BK163" s="21"/>
      <c r="BL163" s="21"/>
    </row>
    <row r="164" spans="1:64" ht="13.2" x14ac:dyDescent="0.25">
      <c r="A164" s="17">
        <v>45572.474216793984</v>
      </c>
      <c r="B164" s="18" t="s">
        <v>532</v>
      </c>
      <c r="C164" s="19" t="s">
        <v>533</v>
      </c>
      <c r="D164" s="18">
        <v>29.46</v>
      </c>
      <c r="E164" s="18">
        <v>0.28999999999999998</v>
      </c>
      <c r="F164" s="18" t="s">
        <v>423</v>
      </c>
      <c r="G164" s="18" t="s">
        <v>76</v>
      </c>
      <c r="H164" s="18" t="s">
        <v>330</v>
      </c>
      <c r="I164" s="18" t="s">
        <v>63</v>
      </c>
      <c r="J164" s="18" t="s">
        <v>64</v>
      </c>
      <c r="K164" s="18" t="s">
        <v>64</v>
      </c>
      <c r="L164" s="18" t="s">
        <v>64</v>
      </c>
      <c r="M164" s="18" t="s">
        <v>84</v>
      </c>
      <c r="N164" s="18" t="s">
        <v>64</v>
      </c>
      <c r="O164" s="18" t="s">
        <v>64</v>
      </c>
      <c r="P164" s="18" t="s">
        <v>64</v>
      </c>
      <c r="Q164" s="18" t="s">
        <v>64</v>
      </c>
      <c r="R164" s="18" t="s">
        <v>84</v>
      </c>
      <c r="S164" s="18" t="s">
        <v>64</v>
      </c>
      <c r="T164" s="18" t="s">
        <v>84</v>
      </c>
      <c r="U164" s="18" t="s">
        <v>84</v>
      </c>
      <c r="V164" s="18" t="s">
        <v>84</v>
      </c>
      <c r="W164" s="18" t="s">
        <v>64</v>
      </c>
      <c r="X164" s="18" t="s">
        <v>64</v>
      </c>
      <c r="Y164" s="18" t="s">
        <v>64</v>
      </c>
      <c r="Z164" s="18" t="s">
        <v>66</v>
      </c>
      <c r="AA164" s="18" t="s">
        <v>65</v>
      </c>
      <c r="AB164" s="18" t="s">
        <v>66</v>
      </c>
      <c r="AC164" s="18" t="s">
        <v>65</v>
      </c>
      <c r="AD164" s="18" t="s">
        <v>79</v>
      </c>
      <c r="AE164" s="18" t="s">
        <v>65</v>
      </c>
      <c r="AF164" s="18" t="s">
        <v>66</v>
      </c>
      <c r="AG164" s="18" t="s">
        <v>66</v>
      </c>
      <c r="AH164" s="18" t="s">
        <v>66</v>
      </c>
      <c r="AI164" s="18" t="s">
        <v>101</v>
      </c>
      <c r="AJ164" s="18" t="s">
        <v>65</v>
      </c>
      <c r="AK164" s="18" t="s">
        <v>65</v>
      </c>
      <c r="AL164" s="18" t="s">
        <v>65</v>
      </c>
      <c r="AM164" s="18" t="s">
        <v>65</v>
      </c>
      <c r="AN164" s="18" t="s">
        <v>66</v>
      </c>
      <c r="AO164" s="18" t="s">
        <v>65</v>
      </c>
      <c r="AP164" s="18" t="s">
        <v>67</v>
      </c>
      <c r="AQ164" s="18" t="s">
        <v>67</v>
      </c>
      <c r="AR164" s="18" t="s">
        <v>86</v>
      </c>
      <c r="AS164" s="18" t="s">
        <v>534</v>
      </c>
      <c r="AT164" s="18" t="s">
        <v>69</v>
      </c>
      <c r="AU164" s="18" t="s">
        <v>70</v>
      </c>
      <c r="AV164" s="18" t="s">
        <v>132</v>
      </c>
      <c r="AW164" s="18" t="s">
        <v>73</v>
      </c>
      <c r="AX164" s="18" t="s">
        <v>72</v>
      </c>
      <c r="AY164" s="18" t="s">
        <v>72</v>
      </c>
      <c r="AZ164" s="18" t="s">
        <v>63</v>
      </c>
      <c r="BA164" s="18" t="s">
        <v>63</v>
      </c>
      <c r="BB164" s="18" t="s">
        <v>72</v>
      </c>
      <c r="BC164" s="18" t="s">
        <v>73</v>
      </c>
      <c r="BD164" s="18"/>
      <c r="BE164" s="18" t="s">
        <v>73</v>
      </c>
      <c r="BF164" s="20"/>
      <c r="BG164" s="21" t="s">
        <v>335</v>
      </c>
      <c r="BH164" t="s">
        <v>1118</v>
      </c>
      <c r="BI164" s="21" t="e">
        <f t="shared" si="2"/>
        <v>#VALUE!</v>
      </c>
      <c r="BJ164" s="21"/>
      <c r="BK164" s="21"/>
      <c r="BL164" s="21"/>
    </row>
    <row r="165" spans="1:64" ht="13.2" x14ac:dyDescent="0.25">
      <c r="A165" s="17">
        <v>45572.488330520835</v>
      </c>
      <c r="B165" s="18" t="s">
        <v>535</v>
      </c>
      <c r="C165" s="19" t="s">
        <v>536</v>
      </c>
      <c r="D165" s="18">
        <v>100</v>
      </c>
      <c r="E165" s="18">
        <v>1.25</v>
      </c>
      <c r="F165" s="18" t="s">
        <v>114</v>
      </c>
      <c r="G165" s="18" t="s">
        <v>76</v>
      </c>
      <c r="H165" s="18" t="s">
        <v>369</v>
      </c>
      <c r="I165" s="18" t="s">
        <v>63</v>
      </c>
      <c r="J165" s="18" t="s">
        <v>64</v>
      </c>
      <c r="K165" s="18" t="s">
        <v>64</v>
      </c>
      <c r="L165" s="18" t="s">
        <v>64</v>
      </c>
      <c r="M165" s="18" t="s">
        <v>78</v>
      </c>
      <c r="N165" s="18" t="s">
        <v>64</v>
      </c>
      <c r="O165" s="18" t="s">
        <v>64</v>
      </c>
      <c r="P165" s="18" t="s">
        <v>64</v>
      </c>
      <c r="Q165" s="18" t="s">
        <v>64</v>
      </c>
      <c r="R165" s="18" t="s">
        <v>64</v>
      </c>
      <c r="S165" s="18" t="s">
        <v>64</v>
      </c>
      <c r="T165" s="18" t="s">
        <v>64</v>
      </c>
      <c r="U165" s="18" t="s">
        <v>64</v>
      </c>
      <c r="V165" s="18" t="s">
        <v>64</v>
      </c>
      <c r="W165" s="18" t="s">
        <v>78</v>
      </c>
      <c r="X165" s="18" t="s">
        <v>78</v>
      </c>
      <c r="Y165" s="18" t="s">
        <v>64</v>
      </c>
      <c r="Z165" s="18" t="s">
        <v>66</v>
      </c>
      <c r="AA165" s="18" t="s">
        <v>65</v>
      </c>
      <c r="AB165" s="18" t="s">
        <v>65</v>
      </c>
      <c r="AC165" s="18" t="s">
        <v>65</v>
      </c>
      <c r="AD165" s="18" t="s">
        <v>66</v>
      </c>
      <c r="AE165" s="18" t="s">
        <v>66</v>
      </c>
      <c r="AF165" s="18" t="s">
        <v>101</v>
      </c>
      <c r="AG165" s="18" t="s">
        <v>66</v>
      </c>
      <c r="AH165" s="18" t="s">
        <v>65</v>
      </c>
      <c r="AI165" s="18" t="s">
        <v>79</v>
      </c>
      <c r="AJ165" s="18" t="s">
        <v>66</v>
      </c>
      <c r="AK165" s="18" t="s">
        <v>101</v>
      </c>
      <c r="AL165" s="18" t="s">
        <v>101</v>
      </c>
      <c r="AM165" s="18" t="s">
        <v>65</v>
      </c>
      <c r="AN165" s="18" t="s">
        <v>65</v>
      </c>
      <c r="AO165" s="18" t="s">
        <v>65</v>
      </c>
      <c r="AP165" s="18" t="s">
        <v>67</v>
      </c>
      <c r="AQ165" s="18" t="s">
        <v>67</v>
      </c>
      <c r="AR165" s="18" t="s">
        <v>63</v>
      </c>
      <c r="AS165" s="18" t="s">
        <v>97</v>
      </c>
      <c r="AT165" s="18" t="s">
        <v>69</v>
      </c>
      <c r="AU165" s="18" t="s">
        <v>70</v>
      </c>
      <c r="AV165" s="18" t="s">
        <v>132</v>
      </c>
      <c r="AW165" s="18" t="s">
        <v>73</v>
      </c>
      <c r="AX165" s="18" t="s">
        <v>73</v>
      </c>
      <c r="AY165" s="18" t="s">
        <v>73</v>
      </c>
      <c r="AZ165" s="18" t="s">
        <v>72</v>
      </c>
      <c r="BA165" s="18" t="s">
        <v>73</v>
      </c>
      <c r="BB165" s="18" t="s">
        <v>72</v>
      </c>
      <c r="BC165" s="18" t="s">
        <v>73</v>
      </c>
      <c r="BD165" s="18"/>
      <c r="BE165" s="18" t="s">
        <v>73</v>
      </c>
      <c r="BF165" s="20"/>
      <c r="BG165" s="21" t="s">
        <v>335</v>
      </c>
      <c r="BH165" t="s">
        <v>1118</v>
      </c>
      <c r="BI165" s="21" t="e">
        <f t="shared" si="2"/>
        <v>#VALUE!</v>
      </c>
      <c r="BJ165" s="21"/>
      <c r="BK165" s="21"/>
      <c r="BL165" s="21"/>
    </row>
    <row r="166" spans="1:64" ht="13.2" x14ac:dyDescent="0.25">
      <c r="A166" s="17">
        <v>45572.488826087967</v>
      </c>
      <c r="B166" s="18" t="s">
        <v>537</v>
      </c>
      <c r="C166" s="19" t="s">
        <v>538</v>
      </c>
      <c r="D166" s="18">
        <v>77.680000000000007</v>
      </c>
      <c r="E166" s="18">
        <v>0.54</v>
      </c>
      <c r="F166" s="18" t="s">
        <v>114</v>
      </c>
      <c r="G166" s="18" t="s">
        <v>539</v>
      </c>
      <c r="H166" s="18" t="s">
        <v>540</v>
      </c>
      <c r="I166" s="18" t="s">
        <v>73</v>
      </c>
      <c r="J166" s="18" t="s">
        <v>145</v>
      </c>
      <c r="K166" s="18" t="s">
        <v>64</v>
      </c>
      <c r="L166" s="18" t="s">
        <v>64</v>
      </c>
      <c r="M166" s="18" t="s">
        <v>84</v>
      </c>
      <c r="N166" s="18" t="s">
        <v>64</v>
      </c>
      <c r="O166" s="18" t="s">
        <v>64</v>
      </c>
      <c r="P166" s="18" t="s">
        <v>84</v>
      </c>
      <c r="Q166" s="18" t="s">
        <v>84</v>
      </c>
      <c r="R166" s="18" t="s">
        <v>84</v>
      </c>
      <c r="S166" s="18" t="s">
        <v>64</v>
      </c>
      <c r="T166" s="18" t="s">
        <v>64</v>
      </c>
      <c r="U166" s="18" t="s">
        <v>84</v>
      </c>
      <c r="V166" s="18" t="s">
        <v>84</v>
      </c>
      <c r="W166" s="18" t="s">
        <v>64</v>
      </c>
      <c r="X166" s="18" t="s">
        <v>84</v>
      </c>
      <c r="Y166" s="18" t="s">
        <v>64</v>
      </c>
      <c r="Z166" s="18" t="s">
        <v>66</v>
      </c>
      <c r="AA166" s="18" t="s">
        <v>66</v>
      </c>
      <c r="AB166" s="18" t="s">
        <v>66</v>
      </c>
      <c r="AC166" s="18" t="s">
        <v>66</v>
      </c>
      <c r="AD166" s="18" t="s">
        <v>66</v>
      </c>
      <c r="AE166" s="18" t="s">
        <v>66</v>
      </c>
      <c r="AF166" s="18" t="s">
        <v>101</v>
      </c>
      <c r="AG166" s="18" t="s">
        <v>66</v>
      </c>
      <c r="AH166" s="18" t="s">
        <v>66</v>
      </c>
      <c r="AI166" s="18" t="s">
        <v>101</v>
      </c>
      <c r="AJ166" s="18" t="s">
        <v>66</v>
      </c>
      <c r="AK166" s="18" t="s">
        <v>66</v>
      </c>
      <c r="AL166" s="18" t="s">
        <v>66</v>
      </c>
      <c r="AM166" s="18" t="s">
        <v>79</v>
      </c>
      <c r="AN166" s="18" t="s">
        <v>66</v>
      </c>
      <c r="AO166" s="18" t="s">
        <v>66</v>
      </c>
      <c r="AP166" s="18" t="s">
        <v>80</v>
      </c>
      <c r="AQ166" s="18" t="s">
        <v>80</v>
      </c>
      <c r="AR166" s="18" t="s">
        <v>86</v>
      </c>
      <c r="AS166" s="18" t="s">
        <v>68</v>
      </c>
      <c r="AT166" s="18" t="s">
        <v>169</v>
      </c>
      <c r="AU166" s="18" t="s">
        <v>93</v>
      </c>
      <c r="AV166" s="18" t="s">
        <v>132</v>
      </c>
      <c r="AW166" s="18" t="s">
        <v>72</v>
      </c>
      <c r="AX166" s="18" t="s">
        <v>72</v>
      </c>
      <c r="AY166" s="18" t="s">
        <v>63</v>
      </c>
      <c r="AZ166" s="18" t="s">
        <v>63</v>
      </c>
      <c r="BA166" s="18" t="s">
        <v>63</v>
      </c>
      <c r="BB166" s="18" t="s">
        <v>72</v>
      </c>
      <c r="BC166" s="18" t="s">
        <v>73</v>
      </c>
      <c r="BD166" s="18"/>
      <c r="BE166" s="18" t="s">
        <v>73</v>
      </c>
      <c r="BF166" s="20"/>
      <c r="BG166" s="21" t="s">
        <v>335</v>
      </c>
      <c r="BH166" t="s">
        <v>226</v>
      </c>
      <c r="BI166" s="21" t="e">
        <f t="shared" si="2"/>
        <v>#VALUE!</v>
      </c>
      <c r="BJ166" s="21"/>
      <c r="BK166" s="21"/>
      <c r="BL166" s="21"/>
    </row>
    <row r="167" spans="1:64" ht="13.2" x14ac:dyDescent="0.25">
      <c r="A167" s="17">
        <v>45572.489155763891</v>
      </c>
      <c r="B167" s="18" t="s">
        <v>541</v>
      </c>
      <c r="C167" s="19" t="s">
        <v>542</v>
      </c>
      <c r="D167" s="18">
        <v>100</v>
      </c>
      <c r="E167" s="18">
        <v>0.96</v>
      </c>
      <c r="F167" s="18" t="s">
        <v>114</v>
      </c>
      <c r="G167" s="18" t="s">
        <v>76</v>
      </c>
      <c r="H167" s="18" t="s">
        <v>420</v>
      </c>
      <c r="I167" s="18" t="s">
        <v>63</v>
      </c>
      <c r="J167" s="18" t="s">
        <v>145</v>
      </c>
      <c r="K167" s="18" t="s">
        <v>78</v>
      </c>
      <c r="L167" s="18" t="s">
        <v>64</v>
      </c>
      <c r="M167" s="18" t="s">
        <v>84</v>
      </c>
      <c r="N167" s="18" t="s">
        <v>64</v>
      </c>
      <c r="O167" s="18" t="s">
        <v>64</v>
      </c>
      <c r="P167" s="18" t="s">
        <v>84</v>
      </c>
      <c r="Q167" s="18" t="s">
        <v>84</v>
      </c>
      <c r="R167" s="18" t="s">
        <v>64</v>
      </c>
      <c r="S167" s="18" t="s">
        <v>64</v>
      </c>
      <c r="T167" s="18" t="s">
        <v>84</v>
      </c>
      <c r="U167" s="18" t="s">
        <v>84</v>
      </c>
      <c r="V167" s="18" t="s">
        <v>64</v>
      </c>
      <c r="W167" s="18" t="s">
        <v>64</v>
      </c>
      <c r="X167" s="18" t="s">
        <v>64</v>
      </c>
      <c r="Y167" s="18" t="s">
        <v>64</v>
      </c>
      <c r="Z167" s="18" t="s">
        <v>65</v>
      </c>
      <c r="AA167" s="18" t="s">
        <v>65</v>
      </c>
      <c r="AB167" s="18" t="s">
        <v>65</v>
      </c>
      <c r="AC167" s="18" t="s">
        <v>65</v>
      </c>
      <c r="AD167" s="18" t="s">
        <v>65</v>
      </c>
      <c r="AE167" s="18" t="s">
        <v>65</v>
      </c>
      <c r="AF167" s="18" t="s">
        <v>66</v>
      </c>
      <c r="AG167" s="18" t="s">
        <v>66</v>
      </c>
      <c r="AH167" s="18" t="s">
        <v>65</v>
      </c>
      <c r="AI167" s="18" t="s">
        <v>101</v>
      </c>
      <c r="AJ167" s="18" t="s">
        <v>66</v>
      </c>
      <c r="AK167" s="18" t="s">
        <v>66</v>
      </c>
      <c r="AL167" s="18" t="s">
        <v>66</v>
      </c>
      <c r="AM167" s="18" t="s">
        <v>66</v>
      </c>
      <c r="AN167" s="18" t="s">
        <v>66</v>
      </c>
      <c r="AO167" s="18" t="s">
        <v>66</v>
      </c>
      <c r="AP167" s="18" t="s">
        <v>67</v>
      </c>
      <c r="AQ167" s="18" t="s">
        <v>67</v>
      </c>
      <c r="AR167" s="18" t="s">
        <v>86</v>
      </c>
      <c r="AS167" s="18" t="s">
        <v>223</v>
      </c>
      <c r="AT167" s="18" t="s">
        <v>69</v>
      </c>
      <c r="AU167" s="18" t="s">
        <v>70</v>
      </c>
      <c r="AV167" s="18" t="s">
        <v>80</v>
      </c>
      <c r="AW167" s="18" t="s">
        <v>72</v>
      </c>
      <c r="AX167" s="18" t="s">
        <v>72</v>
      </c>
      <c r="AY167" s="18" t="s">
        <v>63</v>
      </c>
      <c r="AZ167" s="18" t="s">
        <v>63</v>
      </c>
      <c r="BA167" s="18" t="s">
        <v>72</v>
      </c>
      <c r="BB167" s="18" t="s">
        <v>72</v>
      </c>
      <c r="BC167" s="18" t="s">
        <v>73</v>
      </c>
      <c r="BD167" s="18"/>
      <c r="BE167" s="18" t="s">
        <v>73</v>
      </c>
      <c r="BF167" s="20"/>
      <c r="BG167" s="21" t="s">
        <v>335</v>
      </c>
      <c r="BH167" t="s">
        <v>1118</v>
      </c>
      <c r="BI167" s="21" t="e">
        <f t="shared" si="2"/>
        <v>#VALUE!</v>
      </c>
      <c r="BJ167" s="21"/>
      <c r="BK167" s="21"/>
      <c r="BL167" s="21"/>
    </row>
    <row r="168" spans="1:64" ht="13.2" x14ac:dyDescent="0.25">
      <c r="A168" s="17">
        <v>45572.490011180555</v>
      </c>
      <c r="B168" s="18" t="s">
        <v>543</v>
      </c>
      <c r="C168" s="19" t="s">
        <v>544</v>
      </c>
      <c r="D168" s="18">
        <v>71.430000000000007</v>
      </c>
      <c r="E168" s="18">
        <v>1.1299999999999999</v>
      </c>
      <c r="F168" s="18" t="s">
        <v>114</v>
      </c>
      <c r="G168" s="18" t="s">
        <v>76</v>
      </c>
      <c r="H168" s="18" t="s">
        <v>505</v>
      </c>
      <c r="I168" s="18" t="s">
        <v>63</v>
      </c>
      <c r="J168" s="18" t="s">
        <v>64</v>
      </c>
      <c r="K168" s="18" t="s">
        <v>78</v>
      </c>
      <c r="L168" s="18" t="s">
        <v>64</v>
      </c>
      <c r="M168" s="18" t="s">
        <v>78</v>
      </c>
      <c r="N168" s="18" t="s">
        <v>64</v>
      </c>
      <c r="O168" s="18" t="s">
        <v>64</v>
      </c>
      <c r="P168" s="18" t="s">
        <v>78</v>
      </c>
      <c r="Q168" s="18" t="s">
        <v>64</v>
      </c>
      <c r="R168" s="18" t="s">
        <v>64</v>
      </c>
      <c r="S168" s="18" t="s">
        <v>78</v>
      </c>
      <c r="T168" s="18" t="s">
        <v>64</v>
      </c>
      <c r="U168" s="18" t="s">
        <v>64</v>
      </c>
      <c r="V168" s="18" t="s">
        <v>64</v>
      </c>
      <c r="W168" s="18" t="s">
        <v>64</v>
      </c>
      <c r="X168" s="18" t="s">
        <v>64</v>
      </c>
      <c r="Y168" s="18" t="s">
        <v>64</v>
      </c>
      <c r="Z168" s="18" t="s">
        <v>79</v>
      </c>
      <c r="AA168" s="18" t="s">
        <v>66</v>
      </c>
      <c r="AB168" s="18" t="s">
        <v>66</v>
      </c>
      <c r="AC168" s="18" t="s">
        <v>66</v>
      </c>
      <c r="AD168" s="18" t="s">
        <v>66</v>
      </c>
      <c r="AE168" s="18" t="s">
        <v>66</v>
      </c>
      <c r="AF168" s="18" t="s">
        <v>65</v>
      </c>
      <c r="AG168" s="18" t="s">
        <v>66</v>
      </c>
      <c r="AH168" s="18" t="s">
        <v>66</v>
      </c>
      <c r="AI168" s="18" t="s">
        <v>101</v>
      </c>
      <c r="AJ168" s="18" t="s">
        <v>79</v>
      </c>
      <c r="AK168" s="18" t="s">
        <v>79</v>
      </c>
      <c r="AL168" s="18" t="s">
        <v>79</v>
      </c>
      <c r="AM168" s="18" t="s">
        <v>66</v>
      </c>
      <c r="AN168" s="18" t="s">
        <v>66</v>
      </c>
      <c r="AO168" s="18" t="s">
        <v>66</v>
      </c>
      <c r="AP168" s="18" t="s">
        <v>67</v>
      </c>
      <c r="AQ168" s="18" t="s">
        <v>67</v>
      </c>
      <c r="AR168" s="18" t="s">
        <v>86</v>
      </c>
      <c r="AS168" s="18" t="s">
        <v>81</v>
      </c>
      <c r="AT168" s="18" t="s">
        <v>87</v>
      </c>
      <c r="AU168" s="18" t="s">
        <v>93</v>
      </c>
      <c r="AV168" s="18" t="s">
        <v>71</v>
      </c>
      <c r="AW168" s="18" t="s">
        <v>63</v>
      </c>
      <c r="AX168" s="18" t="s">
        <v>63</v>
      </c>
      <c r="AY168" s="18" t="s">
        <v>63</v>
      </c>
      <c r="AZ168" s="18" t="s">
        <v>63</v>
      </c>
      <c r="BA168" s="18" t="s">
        <v>63</v>
      </c>
      <c r="BB168" s="18" t="s">
        <v>63</v>
      </c>
      <c r="BC168" s="18" t="s">
        <v>73</v>
      </c>
      <c r="BD168" s="18"/>
      <c r="BE168" s="18" t="s">
        <v>73</v>
      </c>
      <c r="BF168" s="20"/>
      <c r="BG168" s="21" t="s">
        <v>335</v>
      </c>
      <c r="BH168" t="s">
        <v>1118</v>
      </c>
      <c r="BI168" s="21" t="e">
        <f t="shared" si="2"/>
        <v>#VALUE!</v>
      </c>
      <c r="BJ168" s="21"/>
      <c r="BK168" s="21"/>
      <c r="BL168" s="21"/>
    </row>
    <row r="169" spans="1:64" ht="13.2" x14ac:dyDescent="0.25">
      <c r="A169" s="17">
        <v>45572.493824502315</v>
      </c>
      <c r="B169" s="18" t="s">
        <v>545</v>
      </c>
      <c r="C169" s="19" t="s">
        <v>546</v>
      </c>
      <c r="D169" s="18">
        <v>100</v>
      </c>
      <c r="E169" s="18">
        <v>0.71</v>
      </c>
      <c r="F169" s="18" t="s">
        <v>423</v>
      </c>
      <c r="G169" s="18" t="s">
        <v>76</v>
      </c>
      <c r="H169" s="18" t="s">
        <v>547</v>
      </c>
      <c r="I169" s="18" t="s">
        <v>63</v>
      </c>
      <c r="J169" s="18" t="s">
        <v>64</v>
      </c>
      <c r="K169" s="18" t="s">
        <v>78</v>
      </c>
      <c r="L169" s="18" t="s">
        <v>64</v>
      </c>
      <c r="M169" s="18" t="s">
        <v>84</v>
      </c>
      <c r="N169" s="18" t="s">
        <v>84</v>
      </c>
      <c r="O169" s="18" t="s">
        <v>64</v>
      </c>
      <c r="P169" s="18" t="s">
        <v>84</v>
      </c>
      <c r="Q169" s="18" t="s">
        <v>64</v>
      </c>
      <c r="R169" s="18" t="s">
        <v>64</v>
      </c>
      <c r="S169" s="18" t="s">
        <v>84</v>
      </c>
      <c r="T169" s="18" t="s">
        <v>64</v>
      </c>
      <c r="U169" s="18" t="s">
        <v>84</v>
      </c>
      <c r="V169" s="18" t="s">
        <v>64</v>
      </c>
      <c r="W169" s="18" t="s">
        <v>64</v>
      </c>
      <c r="X169" s="18" t="s">
        <v>64</v>
      </c>
      <c r="Y169" s="18" t="s">
        <v>64</v>
      </c>
      <c r="Z169" s="18" t="s">
        <v>66</v>
      </c>
      <c r="AA169" s="18" t="s">
        <v>66</v>
      </c>
      <c r="AB169" s="18" t="s">
        <v>66</v>
      </c>
      <c r="AC169" s="18" t="s">
        <v>65</v>
      </c>
      <c r="AD169" s="18" t="s">
        <v>66</v>
      </c>
      <c r="AE169" s="18" t="s">
        <v>66</v>
      </c>
      <c r="AF169" s="18" t="s">
        <v>66</v>
      </c>
      <c r="AG169" s="18" t="s">
        <v>66</v>
      </c>
      <c r="AH169" s="18" t="s">
        <v>65</v>
      </c>
      <c r="AI169" s="18" t="s">
        <v>79</v>
      </c>
      <c r="AJ169" s="18" t="s">
        <v>65</v>
      </c>
      <c r="AK169" s="18" t="s">
        <v>66</v>
      </c>
      <c r="AL169" s="18" t="s">
        <v>66</v>
      </c>
      <c r="AM169" s="18" t="s">
        <v>66</v>
      </c>
      <c r="AN169" s="18" t="s">
        <v>66</v>
      </c>
      <c r="AO169" s="18" t="s">
        <v>66</v>
      </c>
      <c r="AP169" s="18" t="s">
        <v>67</v>
      </c>
      <c r="AQ169" s="18" t="s">
        <v>67</v>
      </c>
      <c r="AR169" s="18" t="s">
        <v>73</v>
      </c>
      <c r="AS169" s="18" t="s">
        <v>68</v>
      </c>
      <c r="AT169" s="18" t="s">
        <v>69</v>
      </c>
      <c r="AU169" s="18" t="s">
        <v>80</v>
      </c>
      <c r="AV169" s="18" t="s">
        <v>67</v>
      </c>
      <c r="AW169" s="18" t="s">
        <v>63</v>
      </c>
      <c r="AX169" s="18" t="s">
        <v>72</v>
      </c>
      <c r="AY169" s="18" t="s">
        <v>63</v>
      </c>
      <c r="AZ169" s="18" t="s">
        <v>63</v>
      </c>
      <c r="BA169" s="18" t="s">
        <v>72</v>
      </c>
      <c r="BB169" s="18" t="s">
        <v>72</v>
      </c>
      <c r="BC169" s="18" t="s">
        <v>73</v>
      </c>
      <c r="BD169" s="18"/>
      <c r="BE169" s="18" t="s">
        <v>73</v>
      </c>
      <c r="BF169" s="20"/>
      <c r="BG169" s="21" t="s">
        <v>335</v>
      </c>
      <c r="BH169" t="s">
        <v>1118</v>
      </c>
      <c r="BI169" s="21" t="e">
        <f t="shared" si="2"/>
        <v>#VALUE!</v>
      </c>
      <c r="BJ169" s="21"/>
      <c r="BK169" s="21"/>
      <c r="BL169" s="21"/>
    </row>
    <row r="170" spans="1:64" ht="13.2" x14ac:dyDescent="0.25">
      <c r="A170" s="17">
        <v>45572.494286076384</v>
      </c>
      <c r="B170" s="18" t="s">
        <v>548</v>
      </c>
      <c r="C170" s="19" t="s">
        <v>549</v>
      </c>
      <c r="D170" s="18">
        <v>52.67</v>
      </c>
      <c r="E170" s="18">
        <v>0.62</v>
      </c>
      <c r="F170" s="18" t="s">
        <v>423</v>
      </c>
      <c r="G170" s="18" t="s">
        <v>76</v>
      </c>
      <c r="H170" s="18" t="s">
        <v>550</v>
      </c>
      <c r="I170" s="18" t="s">
        <v>63</v>
      </c>
      <c r="J170" s="18" t="s">
        <v>64</v>
      </c>
      <c r="K170" s="18" t="s">
        <v>84</v>
      </c>
      <c r="L170" s="18" t="s">
        <v>64</v>
      </c>
      <c r="M170" s="18" t="s">
        <v>64</v>
      </c>
      <c r="N170" s="18" t="s">
        <v>84</v>
      </c>
      <c r="O170" s="18" t="s">
        <v>64</v>
      </c>
      <c r="P170" s="18" t="s">
        <v>84</v>
      </c>
      <c r="Q170" s="18" t="s">
        <v>64</v>
      </c>
      <c r="R170" s="18" t="s">
        <v>64</v>
      </c>
      <c r="S170" s="18" t="s">
        <v>84</v>
      </c>
      <c r="T170" s="18" t="s">
        <v>64</v>
      </c>
      <c r="U170" s="18" t="s">
        <v>84</v>
      </c>
      <c r="V170" s="18" t="s">
        <v>64</v>
      </c>
      <c r="W170" s="18" t="s">
        <v>84</v>
      </c>
      <c r="X170" s="18" t="s">
        <v>64</v>
      </c>
      <c r="Y170" s="18" t="s">
        <v>64</v>
      </c>
      <c r="Z170" s="18" t="s">
        <v>66</v>
      </c>
      <c r="AA170" s="18" t="s">
        <v>65</v>
      </c>
      <c r="AB170" s="18" t="s">
        <v>65</v>
      </c>
      <c r="AC170" s="18" t="s">
        <v>66</v>
      </c>
      <c r="AD170" s="18" t="s">
        <v>66</v>
      </c>
      <c r="AE170" s="18" t="s">
        <v>65</v>
      </c>
      <c r="AF170" s="18" t="s">
        <v>66</v>
      </c>
      <c r="AG170" s="18" t="s">
        <v>66</v>
      </c>
      <c r="AH170" s="18" t="s">
        <v>65</v>
      </c>
      <c r="AI170" s="18" t="s">
        <v>101</v>
      </c>
      <c r="AJ170" s="18" t="s">
        <v>65</v>
      </c>
      <c r="AK170" s="18" t="s">
        <v>66</v>
      </c>
      <c r="AL170" s="18" t="s">
        <v>65</v>
      </c>
      <c r="AM170" s="18" t="s">
        <v>66</v>
      </c>
      <c r="AN170" s="18" t="s">
        <v>66</v>
      </c>
      <c r="AO170" s="18" t="s">
        <v>65</v>
      </c>
      <c r="AP170" s="18" t="s">
        <v>85</v>
      </c>
      <c r="AQ170" s="18" t="s">
        <v>85</v>
      </c>
      <c r="AR170" s="18" t="s">
        <v>63</v>
      </c>
      <c r="AS170" s="18" t="s">
        <v>97</v>
      </c>
      <c r="AT170" s="18" t="s">
        <v>69</v>
      </c>
      <c r="AU170" s="18" t="s">
        <v>93</v>
      </c>
      <c r="AV170" s="18" t="s">
        <v>71</v>
      </c>
      <c r="AW170" s="18" t="s">
        <v>73</v>
      </c>
      <c r="AX170" s="18" t="s">
        <v>73</v>
      </c>
      <c r="AY170" s="18" t="s">
        <v>72</v>
      </c>
      <c r="AZ170" s="18" t="s">
        <v>73</v>
      </c>
      <c r="BA170" s="18" t="s">
        <v>72</v>
      </c>
      <c r="BB170" s="18" t="s">
        <v>73</v>
      </c>
      <c r="BC170" s="18" t="s">
        <v>73</v>
      </c>
      <c r="BD170" s="18"/>
      <c r="BE170" s="18" t="s">
        <v>73</v>
      </c>
      <c r="BF170" s="20"/>
      <c r="BG170" s="21" t="s">
        <v>335</v>
      </c>
      <c r="BH170" t="s">
        <v>1118</v>
      </c>
      <c r="BI170" s="21" t="e">
        <f t="shared" si="2"/>
        <v>#VALUE!</v>
      </c>
      <c r="BJ170" s="21"/>
      <c r="BK170" s="21"/>
      <c r="BL170" s="21"/>
    </row>
    <row r="171" spans="1:64" ht="13.2" x14ac:dyDescent="0.25">
      <c r="A171" s="17">
        <v>45572.495821296296</v>
      </c>
      <c r="B171" s="18" t="s">
        <v>551</v>
      </c>
      <c r="C171" s="19" t="s">
        <v>552</v>
      </c>
      <c r="D171" s="18">
        <v>100</v>
      </c>
      <c r="E171" s="18">
        <v>0.21</v>
      </c>
      <c r="F171" s="18" t="s">
        <v>423</v>
      </c>
      <c r="G171" s="18" t="s">
        <v>76</v>
      </c>
      <c r="H171" s="18" t="s">
        <v>553</v>
      </c>
      <c r="I171" s="18" t="s">
        <v>63</v>
      </c>
      <c r="J171" s="18" t="s">
        <v>64</v>
      </c>
      <c r="K171" s="18" t="s">
        <v>78</v>
      </c>
      <c r="L171" s="18" t="s">
        <v>64</v>
      </c>
      <c r="M171" s="18" t="s">
        <v>84</v>
      </c>
      <c r="N171" s="18" t="s">
        <v>64</v>
      </c>
      <c r="O171" s="18" t="s">
        <v>84</v>
      </c>
      <c r="P171" s="18" t="s">
        <v>84</v>
      </c>
      <c r="Q171" s="18" t="s">
        <v>64</v>
      </c>
      <c r="R171" s="18" t="s">
        <v>64</v>
      </c>
      <c r="S171" s="18" t="s">
        <v>64</v>
      </c>
      <c r="T171" s="18" t="s">
        <v>64</v>
      </c>
      <c r="U171" s="18" t="s">
        <v>64</v>
      </c>
      <c r="V171" s="18" t="s">
        <v>84</v>
      </c>
      <c r="W171" s="18" t="s">
        <v>64</v>
      </c>
      <c r="X171" s="18" t="s">
        <v>64</v>
      </c>
      <c r="Y171" s="18" t="s">
        <v>64</v>
      </c>
      <c r="Z171" s="18" t="s">
        <v>79</v>
      </c>
      <c r="AA171" s="18" t="s">
        <v>65</v>
      </c>
      <c r="AB171" s="18" t="s">
        <v>66</v>
      </c>
      <c r="AC171" s="18" t="s">
        <v>65</v>
      </c>
      <c r="AD171" s="18" t="s">
        <v>66</v>
      </c>
      <c r="AE171" s="18" t="s">
        <v>65</v>
      </c>
      <c r="AF171" s="18" t="s">
        <v>66</v>
      </c>
      <c r="AG171" s="18" t="s">
        <v>65</v>
      </c>
      <c r="AH171" s="18" t="s">
        <v>65</v>
      </c>
      <c r="AI171" s="18" t="s">
        <v>101</v>
      </c>
      <c r="AJ171" s="18" t="s">
        <v>65</v>
      </c>
      <c r="AK171" s="18" t="s">
        <v>66</v>
      </c>
      <c r="AL171" s="18" t="s">
        <v>65</v>
      </c>
      <c r="AM171" s="18" t="s">
        <v>66</v>
      </c>
      <c r="AN171" s="18" t="s">
        <v>66</v>
      </c>
      <c r="AO171" s="18" t="s">
        <v>66</v>
      </c>
      <c r="AP171" s="18" t="s">
        <v>67</v>
      </c>
      <c r="AQ171" s="18" t="s">
        <v>67</v>
      </c>
      <c r="AR171" s="18" t="s">
        <v>86</v>
      </c>
      <c r="AS171" s="18" t="s">
        <v>554</v>
      </c>
      <c r="AT171" s="18" t="s">
        <v>69</v>
      </c>
      <c r="AU171" s="18" t="s">
        <v>93</v>
      </c>
      <c r="AV171" s="18" t="s">
        <v>469</v>
      </c>
      <c r="AW171" s="18" t="s">
        <v>72</v>
      </c>
      <c r="AX171" s="18" t="s">
        <v>63</v>
      </c>
      <c r="AY171" s="18" t="s">
        <v>72</v>
      </c>
      <c r="AZ171" s="18" t="s">
        <v>72</v>
      </c>
      <c r="BA171" s="18" t="s">
        <v>63</v>
      </c>
      <c r="BB171" s="18" t="s">
        <v>73</v>
      </c>
      <c r="BC171" s="18" t="s">
        <v>73</v>
      </c>
      <c r="BD171" s="18"/>
      <c r="BE171" s="18" t="s">
        <v>73</v>
      </c>
      <c r="BF171" s="20"/>
      <c r="BG171" s="21" t="s">
        <v>335</v>
      </c>
      <c r="BH171" t="s">
        <v>1118</v>
      </c>
      <c r="BI171" s="21" t="e">
        <f t="shared" si="2"/>
        <v>#VALUE!</v>
      </c>
      <c r="BJ171" s="21"/>
      <c r="BK171" s="21"/>
      <c r="BL171" s="21"/>
    </row>
    <row r="172" spans="1:64" ht="13.2" x14ac:dyDescent="0.25">
      <c r="A172" s="17">
        <v>45572.496321724539</v>
      </c>
      <c r="B172" s="18" t="s">
        <v>555</v>
      </c>
      <c r="C172" s="19" t="s">
        <v>556</v>
      </c>
      <c r="D172" s="18">
        <v>75.89</v>
      </c>
      <c r="E172" s="18">
        <v>1</v>
      </c>
      <c r="F172" s="18" t="s">
        <v>423</v>
      </c>
      <c r="G172" s="18" t="s">
        <v>76</v>
      </c>
      <c r="H172" s="18" t="s">
        <v>352</v>
      </c>
      <c r="I172" s="18" t="s">
        <v>73</v>
      </c>
      <c r="J172" s="18" t="s">
        <v>64</v>
      </c>
      <c r="K172" s="18" t="s">
        <v>78</v>
      </c>
      <c r="L172" s="18" t="s">
        <v>64</v>
      </c>
      <c r="M172" s="18" t="s">
        <v>84</v>
      </c>
      <c r="N172" s="18" t="s">
        <v>64</v>
      </c>
      <c r="O172" s="18" t="s">
        <v>64</v>
      </c>
      <c r="P172" s="18" t="s">
        <v>84</v>
      </c>
      <c r="Q172" s="18" t="s">
        <v>64</v>
      </c>
      <c r="R172" s="18" t="s">
        <v>64</v>
      </c>
      <c r="S172" s="18" t="s">
        <v>64</v>
      </c>
      <c r="T172" s="18" t="s">
        <v>84</v>
      </c>
      <c r="U172" s="18" t="s">
        <v>84</v>
      </c>
      <c r="V172" s="18" t="s">
        <v>64</v>
      </c>
      <c r="W172" s="18" t="s">
        <v>64</v>
      </c>
      <c r="X172" s="18" t="s">
        <v>64</v>
      </c>
      <c r="Y172" s="18" t="s">
        <v>84</v>
      </c>
      <c r="Z172" s="18" t="s">
        <v>66</v>
      </c>
      <c r="AA172" s="18" t="s">
        <v>65</v>
      </c>
      <c r="AB172" s="18" t="s">
        <v>66</v>
      </c>
      <c r="AC172" s="18" t="s">
        <v>66</v>
      </c>
      <c r="AD172" s="18" t="s">
        <v>66</v>
      </c>
      <c r="AE172" s="18" t="s">
        <v>66</v>
      </c>
      <c r="AF172" s="18" t="s">
        <v>66</v>
      </c>
      <c r="AG172" s="18" t="s">
        <v>66</v>
      </c>
      <c r="AH172" s="18" t="s">
        <v>65</v>
      </c>
      <c r="AI172" s="18" t="s">
        <v>79</v>
      </c>
      <c r="AJ172" s="18" t="s">
        <v>66</v>
      </c>
      <c r="AK172" s="18" t="s">
        <v>66</v>
      </c>
      <c r="AL172" s="18" t="s">
        <v>66</v>
      </c>
      <c r="AM172" s="18" t="s">
        <v>66</v>
      </c>
      <c r="AN172" s="18" t="s">
        <v>66</v>
      </c>
      <c r="AO172" s="18" t="s">
        <v>66</v>
      </c>
      <c r="AP172" s="18" t="s">
        <v>67</v>
      </c>
      <c r="AQ172" s="18" t="s">
        <v>67</v>
      </c>
      <c r="AR172" s="18" t="s">
        <v>73</v>
      </c>
      <c r="AS172" s="18" t="s">
        <v>120</v>
      </c>
      <c r="AT172" s="18" t="s">
        <v>69</v>
      </c>
      <c r="AU172" s="18" t="s">
        <v>70</v>
      </c>
      <c r="AV172" s="18" t="s">
        <v>67</v>
      </c>
      <c r="AW172" s="18" t="s">
        <v>73</v>
      </c>
      <c r="AX172" s="18" t="s">
        <v>72</v>
      </c>
      <c r="AY172" s="18" t="s">
        <v>73</v>
      </c>
      <c r="AZ172" s="18" t="s">
        <v>63</v>
      </c>
      <c r="BA172" s="18" t="s">
        <v>63</v>
      </c>
      <c r="BB172" s="18" t="s">
        <v>73</v>
      </c>
      <c r="BC172" s="18" t="s">
        <v>73</v>
      </c>
      <c r="BD172" s="18"/>
      <c r="BE172" s="18" t="s">
        <v>73</v>
      </c>
      <c r="BF172" s="20"/>
      <c r="BG172" s="21" t="s">
        <v>335</v>
      </c>
      <c r="BH172" t="s">
        <v>226</v>
      </c>
      <c r="BI172" s="21" t="e">
        <f t="shared" si="2"/>
        <v>#VALUE!</v>
      </c>
      <c r="BJ172" s="21"/>
      <c r="BK172" s="21"/>
      <c r="BL172" s="21"/>
    </row>
    <row r="173" spans="1:64" ht="13.2" x14ac:dyDescent="0.25">
      <c r="A173" s="17">
        <v>45572.49848149305</v>
      </c>
      <c r="B173" s="18" t="s">
        <v>557</v>
      </c>
      <c r="C173" s="19" t="s">
        <v>558</v>
      </c>
      <c r="D173" s="18">
        <v>100</v>
      </c>
      <c r="E173" s="18">
        <v>0.54</v>
      </c>
      <c r="F173" s="18" t="s">
        <v>423</v>
      </c>
      <c r="G173" s="18" t="s">
        <v>76</v>
      </c>
      <c r="H173" s="18" t="s">
        <v>559</v>
      </c>
      <c r="I173" s="18" t="s">
        <v>63</v>
      </c>
      <c r="J173" s="18" t="s">
        <v>64</v>
      </c>
      <c r="K173" s="18" t="s">
        <v>84</v>
      </c>
      <c r="L173" s="18" t="s">
        <v>64</v>
      </c>
      <c r="M173" s="18" t="s">
        <v>64</v>
      </c>
      <c r="N173" s="18" t="s">
        <v>64</v>
      </c>
      <c r="O173" s="18" t="s">
        <v>64</v>
      </c>
      <c r="P173" s="18" t="s">
        <v>64</v>
      </c>
      <c r="Q173" s="18" t="s">
        <v>64</v>
      </c>
      <c r="R173" s="18" t="s">
        <v>64</v>
      </c>
      <c r="S173" s="18" t="s">
        <v>64</v>
      </c>
      <c r="T173" s="18" t="s">
        <v>64</v>
      </c>
      <c r="U173" s="18" t="s">
        <v>64</v>
      </c>
      <c r="V173" s="18" t="s">
        <v>64</v>
      </c>
      <c r="W173" s="18" t="s">
        <v>64</v>
      </c>
      <c r="X173" s="18" t="s">
        <v>64</v>
      </c>
      <c r="Y173" s="18" t="s">
        <v>64</v>
      </c>
      <c r="Z173" s="18" t="s">
        <v>65</v>
      </c>
      <c r="AA173" s="18" t="s">
        <v>66</v>
      </c>
      <c r="AB173" s="18" t="s">
        <v>66</v>
      </c>
      <c r="AC173" s="18" t="s">
        <v>66</v>
      </c>
      <c r="AD173" s="18" t="s">
        <v>66</v>
      </c>
      <c r="AE173" s="18" t="s">
        <v>65</v>
      </c>
      <c r="AF173" s="18" t="s">
        <v>65</v>
      </c>
      <c r="AG173" s="18" t="s">
        <v>66</v>
      </c>
      <c r="AH173" s="18" t="s">
        <v>66</v>
      </c>
      <c r="AI173" s="18" t="s">
        <v>79</v>
      </c>
      <c r="AJ173" s="18" t="s">
        <v>65</v>
      </c>
      <c r="AK173" s="18" t="s">
        <v>65</v>
      </c>
      <c r="AL173" s="18" t="s">
        <v>65</v>
      </c>
      <c r="AM173" s="18" t="s">
        <v>65</v>
      </c>
      <c r="AN173" s="18" t="s">
        <v>66</v>
      </c>
      <c r="AO173" s="18" t="s">
        <v>66</v>
      </c>
      <c r="AP173" s="18" t="s">
        <v>67</v>
      </c>
      <c r="AQ173" s="18" t="s">
        <v>67</v>
      </c>
      <c r="AR173" s="18" t="s">
        <v>73</v>
      </c>
      <c r="AS173" s="18" t="s">
        <v>68</v>
      </c>
      <c r="AT173" s="18" t="s">
        <v>87</v>
      </c>
      <c r="AU173" s="18" t="s">
        <v>70</v>
      </c>
      <c r="AV173" s="18" t="s">
        <v>71</v>
      </c>
      <c r="AW173" s="18" t="s">
        <v>72</v>
      </c>
      <c r="AX173" s="18" t="s">
        <v>73</v>
      </c>
      <c r="AY173" s="18" t="s">
        <v>72</v>
      </c>
      <c r="AZ173" s="18" t="s">
        <v>72</v>
      </c>
      <c r="BA173" s="18" t="s">
        <v>63</v>
      </c>
      <c r="BB173" s="18" t="s">
        <v>63</v>
      </c>
      <c r="BC173" s="18" t="s">
        <v>73</v>
      </c>
      <c r="BD173" s="18"/>
      <c r="BE173" s="18" t="s">
        <v>73</v>
      </c>
      <c r="BF173" s="20"/>
      <c r="BG173" s="21" t="s">
        <v>335</v>
      </c>
      <c r="BH173" t="s">
        <v>1118</v>
      </c>
      <c r="BI173" s="21" t="e">
        <f t="shared" si="2"/>
        <v>#VALUE!</v>
      </c>
      <c r="BJ173" s="21"/>
      <c r="BK173" s="21"/>
      <c r="BL173" s="21"/>
    </row>
    <row r="174" spans="1:64" ht="13.2" x14ac:dyDescent="0.25">
      <c r="A174" s="17">
        <v>45572.50100319444</v>
      </c>
      <c r="B174" s="18" t="s">
        <v>560</v>
      </c>
      <c r="C174" s="19" t="s">
        <v>561</v>
      </c>
      <c r="D174" s="18">
        <v>14.29</v>
      </c>
      <c r="E174" s="18">
        <v>0.04</v>
      </c>
      <c r="F174" s="18" t="s">
        <v>423</v>
      </c>
      <c r="G174" s="18" t="s">
        <v>76</v>
      </c>
      <c r="H174" s="18" t="s">
        <v>562</v>
      </c>
      <c r="I174" s="18" t="s">
        <v>73</v>
      </c>
      <c r="J174" s="18" t="s">
        <v>64</v>
      </c>
      <c r="K174" s="18" t="s">
        <v>64</v>
      </c>
      <c r="L174" s="18" t="s">
        <v>64</v>
      </c>
      <c r="M174" s="18" t="s">
        <v>84</v>
      </c>
      <c r="N174" s="18" t="s">
        <v>64</v>
      </c>
      <c r="O174" s="18" t="s">
        <v>64</v>
      </c>
      <c r="P174" s="18" t="s">
        <v>64</v>
      </c>
      <c r="Q174" s="18" t="s">
        <v>64</v>
      </c>
      <c r="R174" s="18" t="s">
        <v>64</v>
      </c>
      <c r="S174" s="18" t="s">
        <v>64</v>
      </c>
      <c r="T174" s="18" t="s">
        <v>64</v>
      </c>
      <c r="U174" s="18" t="s">
        <v>64</v>
      </c>
      <c r="V174" s="18" t="s">
        <v>64</v>
      </c>
      <c r="W174" s="18" t="s">
        <v>64</v>
      </c>
      <c r="X174" s="18" t="s">
        <v>64</v>
      </c>
      <c r="Y174" s="18" t="s">
        <v>64</v>
      </c>
      <c r="Z174" s="18" t="s">
        <v>65</v>
      </c>
      <c r="AA174" s="18" t="s">
        <v>65</v>
      </c>
      <c r="AB174" s="18" t="s">
        <v>65</v>
      </c>
      <c r="AC174" s="18" t="s">
        <v>66</v>
      </c>
      <c r="AD174" s="18" t="s">
        <v>65</v>
      </c>
      <c r="AE174" s="18" t="s">
        <v>65</v>
      </c>
      <c r="AF174" s="18" t="s">
        <v>65</v>
      </c>
      <c r="AG174" s="18" t="s">
        <v>65</v>
      </c>
      <c r="AH174" s="18" t="s">
        <v>65</v>
      </c>
      <c r="AI174" s="18" t="s">
        <v>65</v>
      </c>
      <c r="AJ174" s="18" t="s">
        <v>65</v>
      </c>
      <c r="AK174" s="18" t="s">
        <v>65</v>
      </c>
      <c r="AL174" s="18" t="s">
        <v>65</v>
      </c>
      <c r="AM174" s="18" t="s">
        <v>65</v>
      </c>
      <c r="AN174" s="18" t="s">
        <v>66</v>
      </c>
      <c r="AO174" s="18" t="s">
        <v>65</v>
      </c>
      <c r="AP174" s="18" t="s">
        <v>85</v>
      </c>
      <c r="AQ174" s="18" t="s">
        <v>85</v>
      </c>
      <c r="AR174" s="18" t="s">
        <v>86</v>
      </c>
      <c r="AS174" s="18" t="s">
        <v>81</v>
      </c>
      <c r="AT174" s="18" t="s">
        <v>69</v>
      </c>
      <c r="AU174" s="18" t="s">
        <v>93</v>
      </c>
      <c r="AV174" s="18" t="s">
        <v>80</v>
      </c>
      <c r="AW174" s="18" t="s">
        <v>73</v>
      </c>
      <c r="AX174" s="18" t="s">
        <v>72</v>
      </c>
      <c r="AY174" s="18" t="s">
        <v>72</v>
      </c>
      <c r="AZ174" s="18" t="s">
        <v>72</v>
      </c>
      <c r="BA174" s="18" t="s">
        <v>72</v>
      </c>
      <c r="BB174" s="18" t="s">
        <v>73</v>
      </c>
      <c r="BC174" s="18" t="s">
        <v>73</v>
      </c>
      <c r="BD174" s="18"/>
      <c r="BE174" s="18" t="s">
        <v>73</v>
      </c>
      <c r="BF174" s="20"/>
      <c r="BG174" s="21" t="s">
        <v>335</v>
      </c>
      <c r="BH174" t="s">
        <v>226</v>
      </c>
      <c r="BI174" s="21" t="e">
        <f t="shared" si="2"/>
        <v>#VALUE!</v>
      </c>
      <c r="BJ174" s="21"/>
      <c r="BK174" s="21"/>
      <c r="BL174" s="21"/>
    </row>
    <row r="175" spans="1:64" ht="13.2" x14ac:dyDescent="0.25">
      <c r="A175" s="17">
        <v>45572.501242557875</v>
      </c>
      <c r="B175" s="18" t="s">
        <v>563</v>
      </c>
      <c r="C175" s="19" t="s">
        <v>564</v>
      </c>
      <c r="D175" s="18">
        <v>26.85</v>
      </c>
      <c r="E175" s="18">
        <v>0.12</v>
      </c>
      <c r="F175" s="18" t="s">
        <v>423</v>
      </c>
      <c r="G175" s="18" t="s">
        <v>76</v>
      </c>
      <c r="H175" s="18" t="s">
        <v>565</v>
      </c>
      <c r="I175" s="18" t="s">
        <v>63</v>
      </c>
      <c r="J175" s="18" t="s">
        <v>64</v>
      </c>
      <c r="K175" s="18" t="s">
        <v>64</v>
      </c>
      <c r="L175" s="18" t="s">
        <v>64</v>
      </c>
      <c r="M175" s="18" t="s">
        <v>78</v>
      </c>
      <c r="N175" s="18" t="s">
        <v>64</v>
      </c>
      <c r="O175" s="18" t="s">
        <v>64</v>
      </c>
      <c r="P175" s="18" t="s">
        <v>84</v>
      </c>
      <c r="Q175" s="18" t="s">
        <v>78</v>
      </c>
      <c r="R175" s="18" t="s">
        <v>64</v>
      </c>
      <c r="S175" s="18" t="s">
        <v>64</v>
      </c>
      <c r="T175" s="18" t="s">
        <v>78</v>
      </c>
      <c r="U175" s="18" t="s">
        <v>78</v>
      </c>
      <c r="V175" s="18" t="s">
        <v>64</v>
      </c>
      <c r="W175" s="18" t="s">
        <v>64</v>
      </c>
      <c r="X175" s="18" t="s">
        <v>64</v>
      </c>
      <c r="Y175" s="18" t="s">
        <v>64</v>
      </c>
      <c r="Z175" s="18" t="s">
        <v>65</v>
      </c>
      <c r="AA175" s="18" t="s">
        <v>65</v>
      </c>
      <c r="AB175" s="18" t="s">
        <v>79</v>
      </c>
      <c r="AC175" s="18" t="s">
        <v>65</v>
      </c>
      <c r="AD175" s="18" t="s">
        <v>65</v>
      </c>
      <c r="AE175" s="18" t="s">
        <v>65</v>
      </c>
      <c r="AF175" s="18" t="s">
        <v>65</v>
      </c>
      <c r="AG175" s="18" t="s">
        <v>65</v>
      </c>
      <c r="AH175" s="18" t="s">
        <v>65</v>
      </c>
      <c r="AI175" s="18" t="s">
        <v>101</v>
      </c>
      <c r="AJ175" s="18" t="s">
        <v>65</v>
      </c>
      <c r="AK175" s="18" t="s">
        <v>65</v>
      </c>
      <c r="AL175" s="18" t="s">
        <v>65</v>
      </c>
      <c r="AM175" s="18" t="s">
        <v>65</v>
      </c>
      <c r="AN175" s="18" t="s">
        <v>66</v>
      </c>
      <c r="AO175" s="18" t="s">
        <v>65</v>
      </c>
      <c r="AP175" s="18" t="s">
        <v>85</v>
      </c>
      <c r="AQ175" s="18" t="s">
        <v>85</v>
      </c>
      <c r="AR175" s="18" t="s">
        <v>63</v>
      </c>
      <c r="AS175" s="18" t="s">
        <v>120</v>
      </c>
      <c r="AT175" s="18" t="s">
        <v>87</v>
      </c>
      <c r="AU175" s="18" t="s">
        <v>70</v>
      </c>
      <c r="AV175" s="18" t="s">
        <v>71</v>
      </c>
      <c r="AW175" s="18" t="s">
        <v>72</v>
      </c>
      <c r="AX175" s="18" t="s">
        <v>73</v>
      </c>
      <c r="AY175" s="18" t="s">
        <v>72</v>
      </c>
      <c r="AZ175" s="18" t="s">
        <v>73</v>
      </c>
      <c r="BA175" s="18" t="s">
        <v>73</v>
      </c>
      <c r="BB175" s="18" t="s">
        <v>63</v>
      </c>
      <c r="BC175" s="18" t="s">
        <v>73</v>
      </c>
      <c r="BD175" s="18"/>
      <c r="BE175" s="18" t="s">
        <v>73</v>
      </c>
      <c r="BF175" s="20"/>
      <c r="BG175" s="21" t="s">
        <v>335</v>
      </c>
      <c r="BH175" t="s">
        <v>1118</v>
      </c>
      <c r="BI175" s="21" t="e">
        <f t="shared" si="2"/>
        <v>#VALUE!</v>
      </c>
      <c r="BJ175" s="21"/>
      <c r="BK175" s="21"/>
      <c r="BL175" s="21"/>
    </row>
    <row r="176" spans="1:64" ht="13.2" x14ac:dyDescent="0.25">
      <c r="A176" s="17">
        <v>45572.50129576389</v>
      </c>
      <c r="B176" s="18" t="s">
        <v>566</v>
      </c>
      <c r="C176" s="19" t="s">
        <v>567</v>
      </c>
      <c r="D176" s="18">
        <v>58.03</v>
      </c>
      <c r="E176" s="18">
        <v>0.57999999999999996</v>
      </c>
      <c r="F176" s="18" t="s">
        <v>423</v>
      </c>
      <c r="G176" s="18" t="s">
        <v>76</v>
      </c>
      <c r="H176" s="18" t="s">
        <v>449</v>
      </c>
      <c r="I176" s="18" t="s">
        <v>63</v>
      </c>
      <c r="J176" s="18" t="s">
        <v>64</v>
      </c>
      <c r="K176" s="18" t="s">
        <v>84</v>
      </c>
      <c r="L176" s="18" t="s">
        <v>145</v>
      </c>
      <c r="M176" s="18" t="s">
        <v>84</v>
      </c>
      <c r="N176" s="18" t="s">
        <v>84</v>
      </c>
      <c r="O176" s="18" t="s">
        <v>84</v>
      </c>
      <c r="P176" s="18" t="s">
        <v>84</v>
      </c>
      <c r="Q176" s="18" t="s">
        <v>64</v>
      </c>
      <c r="R176" s="18" t="s">
        <v>84</v>
      </c>
      <c r="S176" s="18" t="s">
        <v>84</v>
      </c>
      <c r="T176" s="18" t="s">
        <v>84</v>
      </c>
      <c r="U176" s="18" t="s">
        <v>84</v>
      </c>
      <c r="V176" s="18" t="s">
        <v>64</v>
      </c>
      <c r="W176" s="18" t="s">
        <v>64</v>
      </c>
      <c r="X176" s="18" t="s">
        <v>84</v>
      </c>
      <c r="Y176" s="18" t="s">
        <v>64</v>
      </c>
      <c r="Z176" s="18" t="s">
        <v>66</v>
      </c>
      <c r="AA176" s="18" t="s">
        <v>66</v>
      </c>
      <c r="AB176" s="18" t="s">
        <v>66</v>
      </c>
      <c r="AC176" s="18" t="s">
        <v>66</v>
      </c>
      <c r="AD176" s="18" t="s">
        <v>66</v>
      </c>
      <c r="AE176" s="18" t="s">
        <v>65</v>
      </c>
      <c r="AF176" s="18" t="s">
        <v>66</v>
      </c>
      <c r="AG176" s="18" t="s">
        <v>66</v>
      </c>
      <c r="AH176" s="18" t="s">
        <v>66</v>
      </c>
      <c r="AI176" s="18" t="s">
        <v>79</v>
      </c>
      <c r="AJ176" s="18" t="s">
        <v>66</v>
      </c>
      <c r="AK176" s="18" t="s">
        <v>65</v>
      </c>
      <c r="AL176" s="18" t="s">
        <v>66</v>
      </c>
      <c r="AM176" s="18" t="s">
        <v>66</v>
      </c>
      <c r="AN176" s="18" t="s">
        <v>66</v>
      </c>
      <c r="AO176" s="18" t="s">
        <v>66</v>
      </c>
      <c r="AP176" s="18" t="s">
        <v>67</v>
      </c>
      <c r="AQ176" s="18" t="s">
        <v>67</v>
      </c>
      <c r="AR176" s="18" t="s">
        <v>86</v>
      </c>
      <c r="AS176" s="18" t="s">
        <v>223</v>
      </c>
      <c r="AT176" s="18" t="s">
        <v>87</v>
      </c>
      <c r="AU176" s="18" t="s">
        <v>70</v>
      </c>
      <c r="AV176" s="18" t="s">
        <v>71</v>
      </c>
      <c r="AW176" s="18" t="s">
        <v>73</v>
      </c>
      <c r="AX176" s="18" t="s">
        <v>73</v>
      </c>
      <c r="AY176" s="18" t="s">
        <v>72</v>
      </c>
      <c r="AZ176" s="18" t="s">
        <v>72</v>
      </c>
      <c r="BA176" s="18" t="s">
        <v>72</v>
      </c>
      <c r="BB176" s="18" t="s">
        <v>72</v>
      </c>
      <c r="BC176" s="18" t="s">
        <v>73</v>
      </c>
      <c r="BD176" s="18"/>
      <c r="BE176" s="18" t="s">
        <v>73</v>
      </c>
      <c r="BF176" s="20"/>
      <c r="BG176" s="21" t="s">
        <v>335</v>
      </c>
      <c r="BH176" t="s">
        <v>1118</v>
      </c>
      <c r="BI176" s="21" t="e">
        <f t="shared" si="2"/>
        <v>#VALUE!</v>
      </c>
      <c r="BJ176" s="21"/>
      <c r="BK176" s="21"/>
      <c r="BL176" s="21"/>
    </row>
    <row r="177" spans="1:64" ht="13.2" x14ac:dyDescent="0.25">
      <c r="A177" s="17">
        <v>45572.502873460646</v>
      </c>
      <c r="B177" s="18" t="s">
        <v>568</v>
      </c>
      <c r="C177" s="19" t="s">
        <v>569</v>
      </c>
      <c r="D177" s="18">
        <v>60.71</v>
      </c>
      <c r="E177" s="18">
        <v>0.57999999999999996</v>
      </c>
      <c r="F177" s="18" t="s">
        <v>423</v>
      </c>
      <c r="G177" s="18" t="s">
        <v>76</v>
      </c>
      <c r="H177" s="18" t="s">
        <v>570</v>
      </c>
      <c r="I177" s="18" t="s">
        <v>63</v>
      </c>
      <c r="J177" s="18" t="s">
        <v>64</v>
      </c>
      <c r="K177" s="18" t="s">
        <v>64</v>
      </c>
      <c r="L177" s="18" t="s">
        <v>64</v>
      </c>
      <c r="M177" s="18" t="s">
        <v>84</v>
      </c>
      <c r="N177" s="18" t="s">
        <v>64</v>
      </c>
      <c r="O177" s="18" t="s">
        <v>64</v>
      </c>
      <c r="P177" s="18" t="s">
        <v>84</v>
      </c>
      <c r="Q177" s="18" t="s">
        <v>64</v>
      </c>
      <c r="R177" s="18" t="s">
        <v>64</v>
      </c>
      <c r="S177" s="18" t="s">
        <v>64</v>
      </c>
      <c r="T177" s="18" t="s">
        <v>84</v>
      </c>
      <c r="U177" s="18" t="s">
        <v>84</v>
      </c>
      <c r="V177" s="18" t="s">
        <v>64</v>
      </c>
      <c r="W177" s="18" t="s">
        <v>84</v>
      </c>
      <c r="X177" s="18" t="s">
        <v>84</v>
      </c>
      <c r="Y177" s="18" t="s">
        <v>84</v>
      </c>
      <c r="Z177" s="18" t="s">
        <v>66</v>
      </c>
      <c r="AA177" s="18" t="s">
        <v>65</v>
      </c>
      <c r="AB177" s="18" t="s">
        <v>66</v>
      </c>
      <c r="AC177" s="18" t="s">
        <v>66</v>
      </c>
      <c r="AD177" s="18" t="s">
        <v>66</v>
      </c>
      <c r="AE177" s="18" t="s">
        <v>65</v>
      </c>
      <c r="AF177" s="18" t="s">
        <v>66</v>
      </c>
      <c r="AG177" s="18" t="s">
        <v>66</v>
      </c>
      <c r="AH177" s="18" t="s">
        <v>66</v>
      </c>
      <c r="AI177" s="18" t="s">
        <v>101</v>
      </c>
      <c r="AJ177" s="18" t="s">
        <v>65</v>
      </c>
      <c r="AK177" s="18" t="s">
        <v>66</v>
      </c>
      <c r="AL177" s="18" t="s">
        <v>66</v>
      </c>
      <c r="AM177" s="18" t="s">
        <v>66</v>
      </c>
      <c r="AN177" s="18" t="s">
        <v>66</v>
      </c>
      <c r="AO177" s="18" t="s">
        <v>66</v>
      </c>
      <c r="AP177" s="18" t="s">
        <v>67</v>
      </c>
      <c r="AQ177" s="18" t="s">
        <v>80</v>
      </c>
      <c r="AR177" s="18" t="s">
        <v>86</v>
      </c>
      <c r="AS177" s="18" t="s">
        <v>571</v>
      </c>
      <c r="AT177" s="18" t="s">
        <v>87</v>
      </c>
      <c r="AU177" s="18" t="s">
        <v>93</v>
      </c>
      <c r="AV177" s="18" t="s">
        <v>71</v>
      </c>
      <c r="AW177" s="18" t="s">
        <v>72</v>
      </c>
      <c r="AX177" s="18" t="s">
        <v>72</v>
      </c>
      <c r="AY177" s="18" t="s">
        <v>72</v>
      </c>
      <c r="AZ177" s="18" t="s">
        <v>72</v>
      </c>
      <c r="BA177" s="18" t="s">
        <v>72</v>
      </c>
      <c r="BB177" s="18" t="s">
        <v>72</v>
      </c>
      <c r="BC177" s="18" t="s">
        <v>73</v>
      </c>
      <c r="BD177" s="18"/>
      <c r="BE177" s="18" t="s">
        <v>73</v>
      </c>
      <c r="BF177" s="20"/>
      <c r="BG177" s="21" t="s">
        <v>335</v>
      </c>
      <c r="BH177" t="s">
        <v>1118</v>
      </c>
      <c r="BI177" s="21" t="e">
        <f t="shared" si="2"/>
        <v>#VALUE!</v>
      </c>
      <c r="BJ177" s="21"/>
      <c r="BK177" s="21"/>
      <c r="BL177" s="21"/>
    </row>
    <row r="178" spans="1:64" ht="13.2" x14ac:dyDescent="0.25">
      <c r="A178" s="17">
        <v>45572.506699999998</v>
      </c>
      <c r="B178" s="18" t="s">
        <v>572</v>
      </c>
      <c r="C178" s="19" t="s">
        <v>573</v>
      </c>
      <c r="D178" s="18">
        <v>57.14</v>
      </c>
      <c r="E178" s="18">
        <v>0.79</v>
      </c>
      <c r="F178" s="18" t="s">
        <v>423</v>
      </c>
      <c r="G178" s="18" t="s">
        <v>76</v>
      </c>
      <c r="H178" s="18" t="s">
        <v>574</v>
      </c>
      <c r="I178" s="18" t="s">
        <v>63</v>
      </c>
      <c r="J178" s="18" t="s">
        <v>145</v>
      </c>
      <c r="K178" s="18" t="s">
        <v>64</v>
      </c>
      <c r="L178" s="18" t="s">
        <v>64</v>
      </c>
      <c r="M178" s="18" t="s">
        <v>84</v>
      </c>
      <c r="N178" s="18" t="s">
        <v>64</v>
      </c>
      <c r="O178" s="18" t="s">
        <v>64</v>
      </c>
      <c r="P178" s="18" t="s">
        <v>84</v>
      </c>
      <c r="Q178" s="18" t="s">
        <v>64</v>
      </c>
      <c r="R178" s="18" t="s">
        <v>64</v>
      </c>
      <c r="S178" s="18" t="s">
        <v>64</v>
      </c>
      <c r="T178" s="18" t="s">
        <v>64</v>
      </c>
      <c r="U178" s="18" t="s">
        <v>84</v>
      </c>
      <c r="V178" s="18" t="s">
        <v>64</v>
      </c>
      <c r="W178" s="18" t="s">
        <v>64</v>
      </c>
      <c r="X178" s="18" t="s">
        <v>84</v>
      </c>
      <c r="Y178" s="18" t="s">
        <v>64</v>
      </c>
      <c r="Z178" s="18" t="s">
        <v>66</v>
      </c>
      <c r="AA178" s="18" t="s">
        <v>65</v>
      </c>
      <c r="AB178" s="18" t="s">
        <v>66</v>
      </c>
      <c r="AC178" s="18" t="s">
        <v>65</v>
      </c>
      <c r="AD178" s="18" t="s">
        <v>66</v>
      </c>
      <c r="AE178" s="18" t="s">
        <v>66</v>
      </c>
      <c r="AF178" s="18" t="s">
        <v>66</v>
      </c>
      <c r="AG178" s="18" t="s">
        <v>66</v>
      </c>
      <c r="AH178" s="18" t="s">
        <v>66</v>
      </c>
      <c r="AI178" s="18" t="s">
        <v>79</v>
      </c>
      <c r="AJ178" s="18" t="s">
        <v>66</v>
      </c>
      <c r="AK178" s="18" t="s">
        <v>66</v>
      </c>
      <c r="AL178" s="18" t="s">
        <v>66</v>
      </c>
      <c r="AM178" s="18" t="s">
        <v>66</v>
      </c>
      <c r="AN178" s="18" t="s">
        <v>66</v>
      </c>
      <c r="AO178" s="18" t="s">
        <v>66</v>
      </c>
      <c r="AP178" s="18" t="s">
        <v>85</v>
      </c>
      <c r="AQ178" s="18" t="s">
        <v>85</v>
      </c>
      <c r="AR178" s="18" t="s">
        <v>63</v>
      </c>
      <c r="AS178" s="18" t="s">
        <v>120</v>
      </c>
      <c r="AT178" s="18" t="s">
        <v>69</v>
      </c>
      <c r="AU178" s="18" t="s">
        <v>70</v>
      </c>
      <c r="AV178" s="18" t="s">
        <v>71</v>
      </c>
      <c r="AW178" s="18" t="s">
        <v>72</v>
      </c>
      <c r="AX178" s="18" t="s">
        <v>63</v>
      </c>
      <c r="AY178" s="18" t="s">
        <v>73</v>
      </c>
      <c r="AZ178" s="18" t="s">
        <v>63</v>
      </c>
      <c r="BA178" s="18" t="s">
        <v>72</v>
      </c>
      <c r="BB178" s="18" t="s">
        <v>72</v>
      </c>
      <c r="BC178" s="18" t="s">
        <v>73</v>
      </c>
      <c r="BD178" s="18"/>
      <c r="BE178" s="18" t="s">
        <v>73</v>
      </c>
      <c r="BF178" s="20"/>
      <c r="BG178" s="21" t="s">
        <v>335</v>
      </c>
      <c r="BH178" t="s">
        <v>1118</v>
      </c>
      <c r="BI178" s="21" t="e">
        <f t="shared" si="2"/>
        <v>#VALUE!</v>
      </c>
      <c r="BJ178" s="21"/>
      <c r="BK178" s="21"/>
      <c r="BL178" s="21"/>
    </row>
    <row r="179" spans="1:64" ht="13.2" x14ac:dyDescent="0.25">
      <c r="A179" s="17">
        <v>45572.507732523147</v>
      </c>
      <c r="B179" s="18" t="s">
        <v>575</v>
      </c>
      <c r="C179" s="19" t="s">
        <v>576</v>
      </c>
      <c r="D179" s="18">
        <v>75</v>
      </c>
      <c r="E179" s="18">
        <v>0.33</v>
      </c>
      <c r="F179" s="18" t="s">
        <v>423</v>
      </c>
      <c r="G179" s="18" t="s">
        <v>76</v>
      </c>
      <c r="H179" s="18" t="s">
        <v>420</v>
      </c>
      <c r="I179" s="18" t="s">
        <v>63</v>
      </c>
      <c r="J179" s="18" t="s">
        <v>64</v>
      </c>
      <c r="K179" s="18" t="s">
        <v>84</v>
      </c>
      <c r="L179" s="18" t="s">
        <v>64</v>
      </c>
      <c r="M179" s="18" t="s">
        <v>64</v>
      </c>
      <c r="N179" s="18" t="s">
        <v>64</v>
      </c>
      <c r="O179" s="18" t="s">
        <v>64</v>
      </c>
      <c r="P179" s="18" t="s">
        <v>64</v>
      </c>
      <c r="Q179" s="18" t="s">
        <v>64</v>
      </c>
      <c r="R179" s="18" t="s">
        <v>84</v>
      </c>
      <c r="S179" s="18" t="s">
        <v>64</v>
      </c>
      <c r="T179" s="18" t="s">
        <v>84</v>
      </c>
      <c r="U179" s="18" t="s">
        <v>64</v>
      </c>
      <c r="V179" s="18" t="s">
        <v>64</v>
      </c>
      <c r="W179" s="18" t="s">
        <v>64</v>
      </c>
      <c r="X179" s="18" t="s">
        <v>84</v>
      </c>
      <c r="Y179" s="18" t="s">
        <v>64</v>
      </c>
      <c r="Z179" s="18" t="s">
        <v>66</v>
      </c>
      <c r="AA179" s="18" t="s">
        <v>65</v>
      </c>
      <c r="AB179" s="18" t="s">
        <v>66</v>
      </c>
      <c r="AC179" s="18" t="s">
        <v>65</v>
      </c>
      <c r="AD179" s="18" t="s">
        <v>66</v>
      </c>
      <c r="AE179" s="18" t="s">
        <v>65</v>
      </c>
      <c r="AF179" s="18" t="s">
        <v>65</v>
      </c>
      <c r="AG179" s="18" t="s">
        <v>65</v>
      </c>
      <c r="AH179" s="18" t="s">
        <v>66</v>
      </c>
      <c r="AI179" s="18" t="s">
        <v>79</v>
      </c>
      <c r="AJ179" s="18" t="s">
        <v>65</v>
      </c>
      <c r="AK179" s="18" t="s">
        <v>66</v>
      </c>
      <c r="AL179" s="18" t="s">
        <v>65</v>
      </c>
      <c r="AM179" s="18" t="s">
        <v>66</v>
      </c>
      <c r="AN179" s="18" t="s">
        <v>66</v>
      </c>
      <c r="AO179" s="18" t="s">
        <v>66</v>
      </c>
      <c r="AP179" s="18" t="s">
        <v>67</v>
      </c>
      <c r="AQ179" s="18" t="s">
        <v>85</v>
      </c>
      <c r="AR179" s="18" t="s">
        <v>86</v>
      </c>
      <c r="AS179" s="18" t="s">
        <v>68</v>
      </c>
      <c r="AT179" s="18" t="s">
        <v>69</v>
      </c>
      <c r="AU179" s="18" t="s">
        <v>70</v>
      </c>
      <c r="AV179" s="18" t="s">
        <v>71</v>
      </c>
      <c r="AW179" s="18" t="s">
        <v>72</v>
      </c>
      <c r="AX179" s="18" t="s">
        <v>72</v>
      </c>
      <c r="AY179" s="18" t="s">
        <v>73</v>
      </c>
      <c r="AZ179" s="18" t="s">
        <v>63</v>
      </c>
      <c r="BA179" s="18" t="s">
        <v>73</v>
      </c>
      <c r="BB179" s="18" t="s">
        <v>63</v>
      </c>
      <c r="BC179" s="18" t="s">
        <v>73</v>
      </c>
      <c r="BD179" s="18"/>
      <c r="BE179" s="18" t="s">
        <v>73</v>
      </c>
      <c r="BF179" s="20"/>
      <c r="BG179" s="21" t="s">
        <v>335</v>
      </c>
      <c r="BH179" t="s">
        <v>1118</v>
      </c>
      <c r="BI179" s="21" t="e">
        <f t="shared" si="2"/>
        <v>#VALUE!</v>
      </c>
      <c r="BJ179" s="21"/>
      <c r="BK179" s="21"/>
      <c r="BL179" s="21"/>
    </row>
    <row r="180" spans="1:64" ht="13.2" x14ac:dyDescent="0.25">
      <c r="A180" s="17">
        <v>45572.50784961805</v>
      </c>
      <c r="B180" s="18" t="s">
        <v>577</v>
      </c>
      <c r="C180" s="19" t="s">
        <v>578</v>
      </c>
      <c r="D180" s="18">
        <v>100</v>
      </c>
      <c r="E180" s="18">
        <v>0.92</v>
      </c>
      <c r="F180" s="18" t="s">
        <v>423</v>
      </c>
      <c r="G180" s="18" t="s">
        <v>76</v>
      </c>
      <c r="H180" s="18" t="s">
        <v>579</v>
      </c>
      <c r="I180" s="18" t="s">
        <v>63</v>
      </c>
      <c r="J180" s="18" t="s">
        <v>64</v>
      </c>
      <c r="K180" s="18" t="s">
        <v>84</v>
      </c>
      <c r="L180" s="18" t="s">
        <v>64</v>
      </c>
      <c r="M180" s="18" t="s">
        <v>84</v>
      </c>
      <c r="N180" s="18" t="s">
        <v>64</v>
      </c>
      <c r="O180" s="18" t="s">
        <v>84</v>
      </c>
      <c r="P180" s="18" t="s">
        <v>84</v>
      </c>
      <c r="Q180" s="18" t="s">
        <v>84</v>
      </c>
      <c r="R180" s="18" t="s">
        <v>64</v>
      </c>
      <c r="S180" s="18" t="s">
        <v>64</v>
      </c>
      <c r="T180" s="18" t="s">
        <v>64</v>
      </c>
      <c r="U180" s="18" t="s">
        <v>84</v>
      </c>
      <c r="V180" s="18" t="s">
        <v>84</v>
      </c>
      <c r="W180" s="18" t="s">
        <v>84</v>
      </c>
      <c r="X180" s="18" t="s">
        <v>64</v>
      </c>
      <c r="Y180" s="18" t="s">
        <v>64</v>
      </c>
      <c r="Z180" s="18" t="s">
        <v>66</v>
      </c>
      <c r="AA180" s="18" t="s">
        <v>66</v>
      </c>
      <c r="AB180" s="18" t="s">
        <v>66</v>
      </c>
      <c r="AC180" s="18" t="s">
        <v>79</v>
      </c>
      <c r="AD180" s="18" t="s">
        <v>65</v>
      </c>
      <c r="AE180" s="18" t="s">
        <v>66</v>
      </c>
      <c r="AF180" s="18" t="s">
        <v>79</v>
      </c>
      <c r="AG180" s="18" t="s">
        <v>66</v>
      </c>
      <c r="AH180" s="18" t="s">
        <v>66</v>
      </c>
      <c r="AI180" s="18" t="s">
        <v>66</v>
      </c>
      <c r="AJ180" s="18" t="s">
        <v>66</v>
      </c>
      <c r="AK180" s="18" t="s">
        <v>66</v>
      </c>
      <c r="AL180" s="18" t="s">
        <v>66</v>
      </c>
      <c r="AM180" s="18" t="s">
        <v>66</v>
      </c>
      <c r="AN180" s="18" t="s">
        <v>66</v>
      </c>
      <c r="AO180" s="18" t="s">
        <v>101</v>
      </c>
      <c r="AP180" s="18" t="s">
        <v>67</v>
      </c>
      <c r="AQ180" s="18" t="s">
        <v>67</v>
      </c>
      <c r="AR180" s="18" t="s">
        <v>86</v>
      </c>
      <c r="AS180" s="18" t="s">
        <v>580</v>
      </c>
      <c r="AT180" s="18" t="s">
        <v>69</v>
      </c>
      <c r="AU180" s="18" t="s">
        <v>67</v>
      </c>
      <c r="AV180" s="18" t="s">
        <v>71</v>
      </c>
      <c r="AW180" s="18" t="s">
        <v>63</v>
      </c>
      <c r="AX180" s="18" t="s">
        <v>72</v>
      </c>
      <c r="AY180" s="18" t="s">
        <v>63</v>
      </c>
      <c r="AZ180" s="18" t="s">
        <v>72</v>
      </c>
      <c r="BA180" s="18" t="s">
        <v>73</v>
      </c>
      <c r="BB180" s="18" t="s">
        <v>73</v>
      </c>
      <c r="BC180" s="18" t="s">
        <v>73</v>
      </c>
      <c r="BD180" s="18"/>
      <c r="BE180" s="18" t="s">
        <v>73</v>
      </c>
      <c r="BF180" s="20" t="s">
        <v>122</v>
      </c>
      <c r="BG180" s="21" t="s">
        <v>335</v>
      </c>
      <c r="BH180" t="s">
        <v>1118</v>
      </c>
      <c r="BI180" s="21" t="e">
        <f t="shared" si="2"/>
        <v>#VALUE!</v>
      </c>
      <c r="BJ180" s="21"/>
      <c r="BK180" s="21"/>
      <c r="BL180" s="21"/>
    </row>
    <row r="181" spans="1:64" ht="13.2" x14ac:dyDescent="0.25">
      <c r="A181" s="17">
        <v>45572.508799513889</v>
      </c>
      <c r="B181" s="18" t="s">
        <v>581</v>
      </c>
      <c r="C181" s="19" t="s">
        <v>582</v>
      </c>
      <c r="D181" s="18">
        <v>100</v>
      </c>
      <c r="E181" s="18">
        <v>0.87</v>
      </c>
      <c r="F181" s="18" t="s">
        <v>423</v>
      </c>
      <c r="G181" s="18" t="s">
        <v>76</v>
      </c>
      <c r="H181" s="18" t="s">
        <v>399</v>
      </c>
      <c r="I181" s="18" t="s">
        <v>63</v>
      </c>
      <c r="J181" s="18" t="s">
        <v>64</v>
      </c>
      <c r="K181" s="18" t="s">
        <v>84</v>
      </c>
      <c r="L181" s="18" t="s">
        <v>64</v>
      </c>
      <c r="M181" s="18" t="s">
        <v>64</v>
      </c>
      <c r="N181" s="18" t="s">
        <v>64</v>
      </c>
      <c r="O181" s="18" t="s">
        <v>64</v>
      </c>
      <c r="P181" s="18" t="s">
        <v>84</v>
      </c>
      <c r="Q181" s="18" t="s">
        <v>64</v>
      </c>
      <c r="R181" s="18" t="s">
        <v>64</v>
      </c>
      <c r="S181" s="18" t="s">
        <v>84</v>
      </c>
      <c r="T181" s="18" t="s">
        <v>84</v>
      </c>
      <c r="U181" s="18" t="s">
        <v>84</v>
      </c>
      <c r="V181" s="18" t="s">
        <v>64</v>
      </c>
      <c r="W181" s="18" t="s">
        <v>64</v>
      </c>
      <c r="X181" s="18" t="s">
        <v>64</v>
      </c>
      <c r="Y181" s="18" t="s">
        <v>64</v>
      </c>
      <c r="Z181" s="18" t="s">
        <v>66</v>
      </c>
      <c r="AA181" s="18" t="s">
        <v>66</v>
      </c>
      <c r="AB181" s="18" t="s">
        <v>66</v>
      </c>
      <c r="AC181" s="18" t="s">
        <v>65</v>
      </c>
      <c r="AD181" s="18" t="s">
        <v>66</v>
      </c>
      <c r="AE181" s="18" t="s">
        <v>66</v>
      </c>
      <c r="AF181" s="18" t="s">
        <v>66</v>
      </c>
      <c r="AG181" s="18" t="s">
        <v>65</v>
      </c>
      <c r="AH181" s="18" t="s">
        <v>65</v>
      </c>
      <c r="AI181" s="18" t="s">
        <v>79</v>
      </c>
      <c r="AJ181" s="18" t="s">
        <v>65</v>
      </c>
      <c r="AK181" s="18" t="s">
        <v>65</v>
      </c>
      <c r="AL181" s="18" t="s">
        <v>65</v>
      </c>
      <c r="AM181" s="18" t="s">
        <v>66</v>
      </c>
      <c r="AN181" s="18" t="s">
        <v>66</v>
      </c>
      <c r="AO181" s="18" t="s">
        <v>66</v>
      </c>
      <c r="AP181" s="18" t="s">
        <v>67</v>
      </c>
      <c r="AQ181" s="18" t="s">
        <v>80</v>
      </c>
      <c r="AR181" s="18" t="s">
        <v>86</v>
      </c>
      <c r="AS181" s="18" t="s">
        <v>68</v>
      </c>
      <c r="AT181" s="18" t="s">
        <v>87</v>
      </c>
      <c r="AU181" s="18" t="s">
        <v>80</v>
      </c>
      <c r="AV181" s="18" t="s">
        <v>132</v>
      </c>
      <c r="AW181" s="18" t="s">
        <v>73</v>
      </c>
      <c r="AX181" s="18" t="s">
        <v>73</v>
      </c>
      <c r="AY181" s="18" t="s">
        <v>72</v>
      </c>
      <c r="AZ181" s="18" t="s">
        <v>72</v>
      </c>
      <c r="BA181" s="18" t="s">
        <v>72</v>
      </c>
      <c r="BB181" s="18" t="s">
        <v>73</v>
      </c>
      <c r="BC181" s="18" t="s">
        <v>73</v>
      </c>
      <c r="BD181" s="18"/>
      <c r="BE181" s="18" t="s">
        <v>73</v>
      </c>
      <c r="BF181" s="20"/>
      <c r="BG181" s="21" t="s">
        <v>335</v>
      </c>
      <c r="BH181" t="s">
        <v>1118</v>
      </c>
      <c r="BI181" s="21" t="e">
        <f t="shared" si="2"/>
        <v>#VALUE!</v>
      </c>
      <c r="BJ181" s="21"/>
      <c r="BK181" s="21"/>
      <c r="BL181" s="21"/>
    </row>
    <row r="182" spans="1:64" ht="13.2" x14ac:dyDescent="0.25">
      <c r="A182" s="17">
        <v>45572.514153020835</v>
      </c>
      <c r="B182" s="18" t="s">
        <v>583</v>
      </c>
      <c r="C182" s="19" t="s">
        <v>584</v>
      </c>
      <c r="D182" s="18">
        <v>100</v>
      </c>
      <c r="E182" s="18">
        <v>1.46</v>
      </c>
      <c r="F182" s="18" t="s">
        <v>423</v>
      </c>
      <c r="G182" s="18" t="s">
        <v>76</v>
      </c>
      <c r="H182" s="18" t="s">
        <v>352</v>
      </c>
      <c r="I182" s="18" t="s">
        <v>63</v>
      </c>
      <c r="J182" s="18" t="s">
        <v>64</v>
      </c>
      <c r="K182" s="18" t="s">
        <v>64</v>
      </c>
      <c r="L182" s="18" t="s">
        <v>64</v>
      </c>
      <c r="M182" s="18" t="s">
        <v>84</v>
      </c>
      <c r="N182" s="18" t="s">
        <v>84</v>
      </c>
      <c r="O182" s="18" t="s">
        <v>64</v>
      </c>
      <c r="P182" s="18" t="s">
        <v>64</v>
      </c>
      <c r="Q182" s="18" t="s">
        <v>78</v>
      </c>
      <c r="R182" s="18" t="s">
        <v>64</v>
      </c>
      <c r="S182" s="18" t="s">
        <v>64</v>
      </c>
      <c r="T182" s="18" t="s">
        <v>64</v>
      </c>
      <c r="U182" s="18" t="s">
        <v>84</v>
      </c>
      <c r="V182" s="18" t="s">
        <v>64</v>
      </c>
      <c r="W182" s="18" t="s">
        <v>64</v>
      </c>
      <c r="X182" s="18" t="s">
        <v>64</v>
      </c>
      <c r="Y182" s="18" t="s">
        <v>64</v>
      </c>
      <c r="Z182" s="18" t="s">
        <v>65</v>
      </c>
      <c r="AA182" s="18" t="s">
        <v>65</v>
      </c>
      <c r="AB182" s="18" t="s">
        <v>65</v>
      </c>
      <c r="AC182" s="18" t="s">
        <v>65</v>
      </c>
      <c r="AD182" s="18" t="s">
        <v>65</v>
      </c>
      <c r="AE182" s="18" t="s">
        <v>65</v>
      </c>
      <c r="AF182" s="18" t="s">
        <v>66</v>
      </c>
      <c r="AG182" s="18" t="s">
        <v>65</v>
      </c>
      <c r="AH182" s="18" t="s">
        <v>65</v>
      </c>
      <c r="AI182" s="18" t="s">
        <v>101</v>
      </c>
      <c r="AJ182" s="18" t="s">
        <v>65</v>
      </c>
      <c r="AK182" s="18" t="s">
        <v>65</v>
      </c>
      <c r="AL182" s="18" t="s">
        <v>65</v>
      </c>
      <c r="AM182" s="18" t="s">
        <v>66</v>
      </c>
      <c r="AN182" s="18" t="s">
        <v>66</v>
      </c>
      <c r="AO182" s="18" t="s">
        <v>66</v>
      </c>
      <c r="AP182" s="18" t="s">
        <v>67</v>
      </c>
      <c r="AQ182" s="18" t="s">
        <v>67</v>
      </c>
      <c r="AR182" s="18" t="s">
        <v>86</v>
      </c>
      <c r="AS182" s="18" t="s">
        <v>68</v>
      </c>
      <c r="AT182" s="18" t="s">
        <v>87</v>
      </c>
      <c r="AU182" s="18" t="s">
        <v>93</v>
      </c>
      <c r="AV182" s="18" t="s">
        <v>71</v>
      </c>
      <c r="AW182" s="18" t="s">
        <v>73</v>
      </c>
      <c r="AX182" s="18" t="s">
        <v>73</v>
      </c>
      <c r="AY182" s="18" t="s">
        <v>73</v>
      </c>
      <c r="AZ182" s="18" t="s">
        <v>72</v>
      </c>
      <c r="BA182" s="18" t="s">
        <v>73</v>
      </c>
      <c r="BB182" s="18" t="s">
        <v>73</v>
      </c>
      <c r="BC182" s="18" t="s">
        <v>73</v>
      </c>
      <c r="BD182" s="18"/>
      <c r="BE182" s="18" t="s">
        <v>73</v>
      </c>
      <c r="BF182" s="20"/>
      <c r="BG182" s="21" t="s">
        <v>335</v>
      </c>
      <c r="BH182" t="s">
        <v>1118</v>
      </c>
      <c r="BI182" s="21" t="e">
        <f t="shared" si="2"/>
        <v>#VALUE!</v>
      </c>
      <c r="BJ182" s="21"/>
      <c r="BK182" s="21"/>
      <c r="BL182" s="21"/>
    </row>
    <row r="183" spans="1:64" ht="13.2" x14ac:dyDescent="0.25">
      <c r="A183" s="17">
        <v>45572.514608761572</v>
      </c>
      <c r="B183" s="18" t="s">
        <v>585</v>
      </c>
      <c r="C183" s="19" t="s">
        <v>586</v>
      </c>
      <c r="D183" s="18">
        <v>30.35</v>
      </c>
      <c r="E183" s="18">
        <v>0.13</v>
      </c>
      <c r="F183" s="18" t="s">
        <v>423</v>
      </c>
      <c r="G183" s="18" t="s">
        <v>76</v>
      </c>
      <c r="H183" s="18" t="s">
        <v>335</v>
      </c>
      <c r="I183" s="18" t="s">
        <v>63</v>
      </c>
      <c r="J183" s="18" t="s">
        <v>64</v>
      </c>
      <c r="K183" s="18" t="s">
        <v>84</v>
      </c>
      <c r="L183" s="18" t="s">
        <v>64</v>
      </c>
      <c r="M183" s="18" t="s">
        <v>78</v>
      </c>
      <c r="N183" s="18" t="s">
        <v>64</v>
      </c>
      <c r="O183" s="18" t="s">
        <v>64</v>
      </c>
      <c r="P183" s="18" t="s">
        <v>84</v>
      </c>
      <c r="Q183" s="18" t="s">
        <v>78</v>
      </c>
      <c r="R183" s="18" t="s">
        <v>64</v>
      </c>
      <c r="S183" s="18" t="s">
        <v>64</v>
      </c>
      <c r="T183" s="18" t="s">
        <v>64</v>
      </c>
      <c r="U183" s="18" t="s">
        <v>78</v>
      </c>
      <c r="V183" s="18" t="s">
        <v>64</v>
      </c>
      <c r="W183" s="18" t="s">
        <v>64</v>
      </c>
      <c r="X183" s="18" t="s">
        <v>84</v>
      </c>
      <c r="Y183" s="18" t="s">
        <v>64</v>
      </c>
      <c r="Z183" s="18" t="s">
        <v>65</v>
      </c>
      <c r="AA183" s="18" t="s">
        <v>65</v>
      </c>
      <c r="AB183" s="18" t="s">
        <v>66</v>
      </c>
      <c r="AC183" s="18" t="s">
        <v>65</v>
      </c>
      <c r="AD183" s="18" t="s">
        <v>66</v>
      </c>
      <c r="AE183" s="18" t="s">
        <v>65</v>
      </c>
      <c r="AF183" s="18" t="s">
        <v>66</v>
      </c>
      <c r="AG183" s="18" t="s">
        <v>66</v>
      </c>
      <c r="AH183" s="18" t="s">
        <v>66</v>
      </c>
      <c r="AI183" s="18" t="s">
        <v>79</v>
      </c>
      <c r="AJ183" s="18" t="s">
        <v>66</v>
      </c>
      <c r="AK183" s="18" t="s">
        <v>66</v>
      </c>
      <c r="AL183" s="18" t="s">
        <v>65</v>
      </c>
      <c r="AM183" s="18" t="s">
        <v>66</v>
      </c>
      <c r="AN183" s="18" t="s">
        <v>66</v>
      </c>
      <c r="AO183" s="18" t="s">
        <v>66</v>
      </c>
      <c r="AP183" s="18" t="s">
        <v>85</v>
      </c>
      <c r="AQ183" s="18" t="s">
        <v>85</v>
      </c>
      <c r="AR183" s="18" t="s">
        <v>63</v>
      </c>
      <c r="AS183" s="18" t="s">
        <v>81</v>
      </c>
      <c r="AT183" s="18" t="s">
        <v>87</v>
      </c>
      <c r="AU183" s="18" t="s">
        <v>85</v>
      </c>
      <c r="AV183" s="18" t="s">
        <v>71</v>
      </c>
      <c r="AW183" s="18" t="s">
        <v>73</v>
      </c>
      <c r="AX183" s="18" t="s">
        <v>72</v>
      </c>
      <c r="AY183" s="18" t="s">
        <v>72</v>
      </c>
      <c r="AZ183" s="18" t="s">
        <v>72</v>
      </c>
      <c r="BA183" s="18" t="s">
        <v>72</v>
      </c>
      <c r="BB183" s="18" t="s">
        <v>73</v>
      </c>
      <c r="BC183" s="18" t="s">
        <v>73</v>
      </c>
      <c r="BD183" s="18"/>
      <c r="BE183" s="18" t="s">
        <v>73</v>
      </c>
      <c r="BF183" s="20"/>
      <c r="BG183" s="21" t="s">
        <v>335</v>
      </c>
      <c r="BH183" t="s">
        <v>1118</v>
      </c>
      <c r="BI183" s="21" t="e">
        <f t="shared" si="2"/>
        <v>#VALUE!</v>
      </c>
      <c r="BJ183" s="21"/>
      <c r="BK183" s="21"/>
      <c r="BL183" s="21"/>
    </row>
    <row r="184" spans="1:64" ht="13.2" x14ac:dyDescent="0.25">
      <c r="A184" s="17">
        <v>45572.514676284722</v>
      </c>
      <c r="B184" s="18" t="s">
        <v>587</v>
      </c>
      <c r="C184" s="19" t="s">
        <v>588</v>
      </c>
      <c r="D184" s="18">
        <v>54.46</v>
      </c>
      <c r="E184" s="18">
        <v>0.56999999999999995</v>
      </c>
      <c r="F184" s="18" t="s">
        <v>423</v>
      </c>
      <c r="G184" s="18" t="s">
        <v>76</v>
      </c>
      <c r="H184" s="18" t="s">
        <v>547</v>
      </c>
      <c r="I184" s="18" t="s">
        <v>63</v>
      </c>
      <c r="J184" s="18" t="s">
        <v>64</v>
      </c>
      <c r="K184" s="18" t="s">
        <v>64</v>
      </c>
      <c r="L184" s="18" t="s">
        <v>64</v>
      </c>
      <c r="M184" s="18" t="s">
        <v>78</v>
      </c>
      <c r="N184" s="18" t="s">
        <v>64</v>
      </c>
      <c r="O184" s="18" t="s">
        <v>78</v>
      </c>
      <c r="P184" s="18" t="s">
        <v>84</v>
      </c>
      <c r="Q184" s="18" t="s">
        <v>64</v>
      </c>
      <c r="R184" s="18" t="s">
        <v>64</v>
      </c>
      <c r="S184" s="18" t="s">
        <v>64</v>
      </c>
      <c r="T184" s="18" t="s">
        <v>64</v>
      </c>
      <c r="U184" s="18" t="s">
        <v>84</v>
      </c>
      <c r="V184" s="18" t="s">
        <v>64</v>
      </c>
      <c r="W184" s="18" t="s">
        <v>84</v>
      </c>
      <c r="X184" s="18" t="s">
        <v>64</v>
      </c>
      <c r="Y184" s="18" t="s">
        <v>64</v>
      </c>
      <c r="Z184" s="18" t="s">
        <v>65</v>
      </c>
      <c r="AA184" s="18" t="s">
        <v>65</v>
      </c>
      <c r="AB184" s="18" t="s">
        <v>65</v>
      </c>
      <c r="AC184" s="18" t="s">
        <v>65</v>
      </c>
      <c r="AD184" s="18" t="s">
        <v>66</v>
      </c>
      <c r="AE184" s="18" t="s">
        <v>66</v>
      </c>
      <c r="AF184" s="18" t="s">
        <v>66</v>
      </c>
      <c r="AG184" s="18" t="s">
        <v>65</v>
      </c>
      <c r="AH184" s="18" t="s">
        <v>66</v>
      </c>
      <c r="AI184" s="18" t="s">
        <v>79</v>
      </c>
      <c r="AJ184" s="18" t="s">
        <v>65</v>
      </c>
      <c r="AK184" s="18" t="s">
        <v>66</v>
      </c>
      <c r="AL184" s="18" t="s">
        <v>66</v>
      </c>
      <c r="AM184" s="18" t="s">
        <v>65</v>
      </c>
      <c r="AN184" s="18" t="s">
        <v>66</v>
      </c>
      <c r="AO184" s="18" t="s">
        <v>66</v>
      </c>
      <c r="AP184" s="18" t="s">
        <v>85</v>
      </c>
      <c r="AQ184" s="18" t="s">
        <v>85</v>
      </c>
      <c r="AR184" s="18" t="s">
        <v>86</v>
      </c>
      <c r="AS184" s="18" t="s">
        <v>223</v>
      </c>
      <c r="AT184" s="18" t="s">
        <v>87</v>
      </c>
      <c r="AU184" s="18" t="s">
        <v>85</v>
      </c>
      <c r="AV184" s="18" t="s">
        <v>67</v>
      </c>
      <c r="AW184" s="18" t="s">
        <v>72</v>
      </c>
      <c r="AX184" s="18" t="s">
        <v>72</v>
      </c>
      <c r="AY184" s="18" t="s">
        <v>72</v>
      </c>
      <c r="AZ184" s="18" t="s">
        <v>63</v>
      </c>
      <c r="BA184" s="18" t="s">
        <v>63</v>
      </c>
      <c r="BB184" s="18" t="s">
        <v>63</v>
      </c>
      <c r="BC184" s="18" t="s">
        <v>73</v>
      </c>
      <c r="BD184" s="18"/>
      <c r="BE184" s="18" t="s">
        <v>73</v>
      </c>
      <c r="BF184" s="20"/>
      <c r="BG184" s="21" t="s">
        <v>335</v>
      </c>
      <c r="BH184" t="s">
        <v>1118</v>
      </c>
      <c r="BI184" s="21" t="e">
        <f t="shared" si="2"/>
        <v>#VALUE!</v>
      </c>
      <c r="BJ184" s="21"/>
      <c r="BK184" s="21"/>
      <c r="BL184" s="21"/>
    </row>
    <row r="185" spans="1:64" ht="13.2" x14ac:dyDescent="0.25">
      <c r="A185" s="17">
        <v>45572.51702561343</v>
      </c>
      <c r="B185" s="18" t="s">
        <v>589</v>
      </c>
      <c r="C185" s="19" t="s">
        <v>590</v>
      </c>
      <c r="D185" s="18">
        <v>50.89</v>
      </c>
      <c r="E185" s="18">
        <v>0.08</v>
      </c>
      <c r="F185" s="18" t="s">
        <v>423</v>
      </c>
      <c r="G185" s="18" t="s">
        <v>76</v>
      </c>
      <c r="H185" s="18" t="s">
        <v>330</v>
      </c>
      <c r="I185" s="18" t="s">
        <v>63</v>
      </c>
      <c r="J185" s="18" t="s">
        <v>64</v>
      </c>
      <c r="K185" s="18" t="s">
        <v>64</v>
      </c>
      <c r="L185" s="18" t="s">
        <v>64</v>
      </c>
      <c r="M185" s="18" t="s">
        <v>84</v>
      </c>
      <c r="N185" s="18" t="s">
        <v>64</v>
      </c>
      <c r="O185" s="18" t="s">
        <v>64</v>
      </c>
      <c r="P185" s="18" t="s">
        <v>84</v>
      </c>
      <c r="Q185" s="18" t="s">
        <v>84</v>
      </c>
      <c r="R185" s="18" t="s">
        <v>64</v>
      </c>
      <c r="S185" s="18" t="s">
        <v>64</v>
      </c>
      <c r="T185" s="18" t="s">
        <v>64</v>
      </c>
      <c r="U185" s="18" t="s">
        <v>64</v>
      </c>
      <c r="V185" s="18" t="s">
        <v>84</v>
      </c>
      <c r="W185" s="18" t="s">
        <v>64</v>
      </c>
      <c r="X185" s="18" t="s">
        <v>64</v>
      </c>
      <c r="Y185" s="18" t="s">
        <v>64</v>
      </c>
      <c r="Z185" s="18" t="s">
        <v>65</v>
      </c>
      <c r="AA185" s="18" t="s">
        <v>65</v>
      </c>
      <c r="AB185" s="18" t="s">
        <v>65</v>
      </c>
      <c r="AC185" s="18" t="s">
        <v>66</v>
      </c>
      <c r="AD185" s="18" t="s">
        <v>66</v>
      </c>
      <c r="AE185" s="18" t="s">
        <v>66</v>
      </c>
      <c r="AF185" s="18" t="s">
        <v>66</v>
      </c>
      <c r="AG185" s="18" t="s">
        <v>66</v>
      </c>
      <c r="AH185" s="18" t="s">
        <v>66</v>
      </c>
      <c r="AI185" s="18" t="s">
        <v>66</v>
      </c>
      <c r="AJ185" s="18" t="s">
        <v>66</v>
      </c>
      <c r="AK185" s="18" t="s">
        <v>66</v>
      </c>
      <c r="AL185" s="18" t="s">
        <v>79</v>
      </c>
      <c r="AM185" s="18" t="s">
        <v>66</v>
      </c>
      <c r="AN185" s="18" t="s">
        <v>66</v>
      </c>
      <c r="AO185" s="18" t="s">
        <v>66</v>
      </c>
      <c r="AP185" s="18" t="s">
        <v>67</v>
      </c>
      <c r="AQ185" s="18" t="s">
        <v>67</v>
      </c>
      <c r="AR185" s="18" t="s">
        <v>63</v>
      </c>
      <c r="AS185" s="18" t="s">
        <v>247</v>
      </c>
      <c r="AT185" s="18" t="s">
        <v>87</v>
      </c>
      <c r="AU185" s="18" t="s">
        <v>67</v>
      </c>
      <c r="AV185" s="18" t="s">
        <v>132</v>
      </c>
      <c r="AW185" s="18" t="s">
        <v>73</v>
      </c>
      <c r="AX185" s="18" t="s">
        <v>73</v>
      </c>
      <c r="AY185" s="18" t="s">
        <v>72</v>
      </c>
      <c r="AZ185" s="18" t="s">
        <v>73</v>
      </c>
      <c r="BA185" s="18" t="s">
        <v>73</v>
      </c>
      <c r="BB185" s="18" t="s">
        <v>73</v>
      </c>
      <c r="BC185" s="18" t="s">
        <v>73</v>
      </c>
      <c r="BD185" s="18"/>
      <c r="BE185" s="18" t="s">
        <v>73</v>
      </c>
      <c r="BF185" s="20"/>
      <c r="BG185" s="21" t="s">
        <v>335</v>
      </c>
      <c r="BH185" t="s">
        <v>1118</v>
      </c>
      <c r="BI185" s="21" t="e">
        <f t="shared" si="2"/>
        <v>#VALUE!</v>
      </c>
      <c r="BJ185" s="21"/>
      <c r="BK185" s="21"/>
      <c r="BL185" s="21"/>
    </row>
    <row r="186" spans="1:64" ht="13.2" x14ac:dyDescent="0.25">
      <c r="A186" s="17">
        <v>45572.520917361107</v>
      </c>
      <c r="B186" s="18" t="s">
        <v>591</v>
      </c>
      <c r="C186" s="19" t="s">
        <v>592</v>
      </c>
      <c r="D186" s="18">
        <v>100</v>
      </c>
      <c r="E186" s="18">
        <v>0.54</v>
      </c>
      <c r="F186" s="18" t="s">
        <v>423</v>
      </c>
      <c r="G186" s="18" t="s">
        <v>76</v>
      </c>
      <c r="H186" s="18" t="s">
        <v>434</v>
      </c>
      <c r="I186" s="18" t="s">
        <v>63</v>
      </c>
      <c r="J186" s="18" t="s">
        <v>64</v>
      </c>
      <c r="K186" s="18" t="s">
        <v>64</v>
      </c>
      <c r="L186" s="18" t="s">
        <v>64</v>
      </c>
      <c r="M186" s="18" t="s">
        <v>64</v>
      </c>
      <c r="N186" s="18" t="s">
        <v>64</v>
      </c>
      <c r="O186" s="18" t="s">
        <v>84</v>
      </c>
      <c r="P186" s="18" t="s">
        <v>64</v>
      </c>
      <c r="Q186" s="18" t="s">
        <v>78</v>
      </c>
      <c r="R186" s="18" t="s">
        <v>64</v>
      </c>
      <c r="S186" s="18" t="s">
        <v>78</v>
      </c>
      <c r="T186" s="18" t="s">
        <v>78</v>
      </c>
      <c r="U186" s="18" t="s">
        <v>84</v>
      </c>
      <c r="V186" s="18" t="s">
        <v>64</v>
      </c>
      <c r="W186" s="18" t="s">
        <v>64</v>
      </c>
      <c r="X186" s="18" t="s">
        <v>78</v>
      </c>
      <c r="Y186" s="18" t="s">
        <v>64</v>
      </c>
      <c r="Z186" s="18" t="s">
        <v>66</v>
      </c>
      <c r="AA186" s="18" t="s">
        <v>66</v>
      </c>
      <c r="AB186" s="18" t="s">
        <v>66</v>
      </c>
      <c r="AC186" s="18" t="s">
        <v>66</v>
      </c>
      <c r="AD186" s="18" t="s">
        <v>66</v>
      </c>
      <c r="AE186" s="18" t="s">
        <v>66</v>
      </c>
      <c r="AF186" s="18" t="s">
        <v>66</v>
      </c>
      <c r="AG186" s="18" t="s">
        <v>66</v>
      </c>
      <c r="AH186" s="18" t="s">
        <v>79</v>
      </c>
      <c r="AI186" s="18" t="s">
        <v>66</v>
      </c>
      <c r="AJ186" s="18" t="s">
        <v>66</v>
      </c>
      <c r="AK186" s="18" t="s">
        <v>66</v>
      </c>
      <c r="AL186" s="18" t="s">
        <v>66</v>
      </c>
      <c r="AM186" s="18" t="s">
        <v>66</v>
      </c>
      <c r="AN186" s="18" t="s">
        <v>66</v>
      </c>
      <c r="AO186" s="18" t="s">
        <v>66</v>
      </c>
      <c r="AP186" s="18" t="s">
        <v>67</v>
      </c>
      <c r="AQ186" s="18" t="s">
        <v>67</v>
      </c>
      <c r="AR186" s="18" t="s">
        <v>86</v>
      </c>
      <c r="AS186" s="18" t="s">
        <v>593</v>
      </c>
      <c r="AT186" s="18" t="s">
        <v>169</v>
      </c>
      <c r="AU186" s="18" t="s">
        <v>93</v>
      </c>
      <c r="AV186" s="18" t="s">
        <v>67</v>
      </c>
      <c r="AW186" s="18" t="s">
        <v>73</v>
      </c>
      <c r="AX186" s="18" t="s">
        <v>73</v>
      </c>
      <c r="AY186" s="18" t="s">
        <v>63</v>
      </c>
      <c r="AZ186" s="18" t="s">
        <v>63</v>
      </c>
      <c r="BA186" s="18" t="s">
        <v>72</v>
      </c>
      <c r="BB186" s="18" t="s">
        <v>73</v>
      </c>
      <c r="BC186" s="18" t="s">
        <v>73</v>
      </c>
      <c r="BD186" s="18"/>
      <c r="BE186" s="18" t="s">
        <v>73</v>
      </c>
      <c r="BF186" s="20"/>
      <c r="BG186" s="21" t="s">
        <v>335</v>
      </c>
      <c r="BH186" t="s">
        <v>1118</v>
      </c>
      <c r="BI186" s="21" t="e">
        <f t="shared" si="2"/>
        <v>#VALUE!</v>
      </c>
      <c r="BJ186" s="21"/>
      <c r="BK186" s="21"/>
      <c r="BL186" s="21"/>
    </row>
    <row r="187" spans="1:64" ht="13.2" x14ac:dyDescent="0.25">
      <c r="A187" s="17">
        <v>45572.521214432869</v>
      </c>
      <c r="B187" s="18" t="s">
        <v>594</v>
      </c>
      <c r="C187" s="19" t="s">
        <v>595</v>
      </c>
      <c r="D187" s="18">
        <v>67.86</v>
      </c>
      <c r="E187" s="18">
        <v>0.46</v>
      </c>
      <c r="F187" s="18" t="s">
        <v>423</v>
      </c>
      <c r="G187" s="18" t="s">
        <v>76</v>
      </c>
      <c r="H187" s="18" t="s">
        <v>434</v>
      </c>
      <c r="I187" s="18" t="s">
        <v>63</v>
      </c>
      <c r="J187" s="18" t="s">
        <v>64</v>
      </c>
      <c r="K187" s="18" t="s">
        <v>64</v>
      </c>
      <c r="L187" s="18" t="s">
        <v>64</v>
      </c>
      <c r="M187" s="18" t="s">
        <v>64</v>
      </c>
      <c r="N187" s="18" t="s">
        <v>64</v>
      </c>
      <c r="O187" s="18" t="s">
        <v>64</v>
      </c>
      <c r="P187" s="18" t="s">
        <v>78</v>
      </c>
      <c r="Q187" s="18" t="s">
        <v>64</v>
      </c>
      <c r="R187" s="18" t="s">
        <v>64</v>
      </c>
      <c r="S187" s="18" t="s">
        <v>64</v>
      </c>
      <c r="T187" s="18" t="s">
        <v>64</v>
      </c>
      <c r="U187" s="18" t="s">
        <v>64</v>
      </c>
      <c r="V187" s="18" t="s">
        <v>64</v>
      </c>
      <c r="W187" s="18" t="s">
        <v>64</v>
      </c>
      <c r="X187" s="18" t="s">
        <v>64</v>
      </c>
      <c r="Y187" s="18" t="s">
        <v>64</v>
      </c>
      <c r="Z187" s="18" t="s">
        <v>66</v>
      </c>
      <c r="AA187" s="18" t="s">
        <v>66</v>
      </c>
      <c r="AB187" s="18" t="s">
        <v>66</v>
      </c>
      <c r="AC187" s="18" t="s">
        <v>66</v>
      </c>
      <c r="AD187" s="18" t="s">
        <v>66</v>
      </c>
      <c r="AE187" s="18" t="s">
        <v>66</v>
      </c>
      <c r="AF187" s="18" t="s">
        <v>66</v>
      </c>
      <c r="AG187" s="18" t="s">
        <v>66</v>
      </c>
      <c r="AH187" s="18" t="s">
        <v>65</v>
      </c>
      <c r="AI187" s="18" t="s">
        <v>66</v>
      </c>
      <c r="AJ187" s="18" t="s">
        <v>66</v>
      </c>
      <c r="AK187" s="18" t="s">
        <v>66</v>
      </c>
      <c r="AL187" s="18" t="s">
        <v>66</v>
      </c>
      <c r="AM187" s="18" t="s">
        <v>66</v>
      </c>
      <c r="AN187" s="18" t="s">
        <v>65</v>
      </c>
      <c r="AO187" s="18" t="s">
        <v>65</v>
      </c>
      <c r="AP187" s="18" t="s">
        <v>67</v>
      </c>
      <c r="AQ187" s="18" t="s">
        <v>67</v>
      </c>
      <c r="AR187" s="18" t="s">
        <v>63</v>
      </c>
      <c r="AS187" s="18" t="s">
        <v>81</v>
      </c>
      <c r="AT187" s="18" t="s">
        <v>69</v>
      </c>
      <c r="AU187" s="18" t="s">
        <v>80</v>
      </c>
      <c r="AV187" s="18" t="s">
        <v>71</v>
      </c>
      <c r="AW187" s="18" t="s">
        <v>72</v>
      </c>
      <c r="AX187" s="18" t="s">
        <v>72</v>
      </c>
      <c r="AY187" s="18" t="s">
        <v>72</v>
      </c>
      <c r="AZ187" s="18" t="s">
        <v>72</v>
      </c>
      <c r="BA187" s="18" t="s">
        <v>72</v>
      </c>
      <c r="BB187" s="18" t="s">
        <v>72</v>
      </c>
      <c r="BC187" s="18" t="s">
        <v>73</v>
      </c>
      <c r="BD187" s="18"/>
      <c r="BE187" s="18" t="s">
        <v>73</v>
      </c>
      <c r="BF187" s="20"/>
      <c r="BG187" s="21" t="s">
        <v>335</v>
      </c>
      <c r="BH187" t="s">
        <v>1118</v>
      </c>
      <c r="BI187" s="21" t="e">
        <f t="shared" si="2"/>
        <v>#VALUE!</v>
      </c>
      <c r="BJ187" s="21"/>
      <c r="BK187" s="21"/>
      <c r="BL187" s="21"/>
    </row>
    <row r="188" spans="1:64" ht="13.2" x14ac:dyDescent="0.25">
      <c r="A188" s="17">
        <v>45572.521337719911</v>
      </c>
      <c r="B188" s="18" t="s">
        <v>596</v>
      </c>
      <c r="C188" s="19" t="s">
        <v>597</v>
      </c>
      <c r="D188" s="18">
        <v>100</v>
      </c>
      <c r="E188" s="18">
        <v>0.38</v>
      </c>
      <c r="F188" s="18" t="s">
        <v>423</v>
      </c>
      <c r="G188" s="18" t="s">
        <v>76</v>
      </c>
      <c r="H188" s="18" t="s">
        <v>547</v>
      </c>
      <c r="I188" s="18" t="s">
        <v>63</v>
      </c>
      <c r="J188" s="18" t="s">
        <v>64</v>
      </c>
      <c r="K188" s="18" t="s">
        <v>84</v>
      </c>
      <c r="L188" s="18" t="s">
        <v>145</v>
      </c>
      <c r="M188" s="18" t="s">
        <v>84</v>
      </c>
      <c r="N188" s="18" t="s">
        <v>78</v>
      </c>
      <c r="O188" s="18" t="s">
        <v>64</v>
      </c>
      <c r="P188" s="18" t="s">
        <v>84</v>
      </c>
      <c r="Q188" s="18" t="s">
        <v>84</v>
      </c>
      <c r="R188" s="18" t="s">
        <v>64</v>
      </c>
      <c r="S188" s="18" t="s">
        <v>84</v>
      </c>
      <c r="T188" s="18" t="s">
        <v>64</v>
      </c>
      <c r="U188" s="18" t="s">
        <v>64</v>
      </c>
      <c r="V188" s="18" t="s">
        <v>84</v>
      </c>
      <c r="W188" s="18" t="s">
        <v>84</v>
      </c>
      <c r="X188" s="18" t="s">
        <v>84</v>
      </c>
      <c r="Y188" s="18" t="s">
        <v>84</v>
      </c>
      <c r="Z188" s="18" t="s">
        <v>66</v>
      </c>
      <c r="AA188" s="18" t="s">
        <v>66</v>
      </c>
      <c r="AB188" s="18" t="s">
        <v>66</v>
      </c>
      <c r="AC188" s="18" t="s">
        <v>65</v>
      </c>
      <c r="AD188" s="18" t="s">
        <v>66</v>
      </c>
      <c r="AE188" s="18" t="s">
        <v>66</v>
      </c>
      <c r="AF188" s="18" t="s">
        <v>66</v>
      </c>
      <c r="AG188" s="18" t="s">
        <v>65</v>
      </c>
      <c r="AH188" s="18" t="s">
        <v>65</v>
      </c>
      <c r="AI188" s="18" t="s">
        <v>101</v>
      </c>
      <c r="AJ188" s="18" t="s">
        <v>66</v>
      </c>
      <c r="AK188" s="18" t="s">
        <v>65</v>
      </c>
      <c r="AL188" s="18" t="s">
        <v>65</v>
      </c>
      <c r="AM188" s="18" t="s">
        <v>65</v>
      </c>
      <c r="AN188" s="18" t="s">
        <v>66</v>
      </c>
      <c r="AO188" s="18" t="s">
        <v>65</v>
      </c>
      <c r="AP188" s="18" t="s">
        <v>85</v>
      </c>
      <c r="AQ188" s="18" t="s">
        <v>85</v>
      </c>
      <c r="AR188" s="18" t="s">
        <v>86</v>
      </c>
      <c r="AS188" s="18" t="s">
        <v>598</v>
      </c>
      <c r="AT188" s="18" t="s">
        <v>87</v>
      </c>
      <c r="AU188" s="18" t="s">
        <v>85</v>
      </c>
      <c r="AV188" s="18" t="s">
        <v>469</v>
      </c>
      <c r="AW188" s="18" t="s">
        <v>63</v>
      </c>
      <c r="AX188" s="18" t="s">
        <v>72</v>
      </c>
      <c r="AY188" s="18" t="s">
        <v>63</v>
      </c>
      <c r="AZ188" s="18" t="s">
        <v>63</v>
      </c>
      <c r="BA188" s="18" t="s">
        <v>63</v>
      </c>
      <c r="BB188" s="18" t="s">
        <v>63</v>
      </c>
      <c r="BC188" s="18" t="s">
        <v>73</v>
      </c>
      <c r="BD188" s="18"/>
      <c r="BE188" s="18" t="s">
        <v>63</v>
      </c>
      <c r="BF188" s="20" t="s">
        <v>122</v>
      </c>
      <c r="BG188" s="21" t="s">
        <v>335</v>
      </c>
      <c r="BH188" t="s">
        <v>1118</v>
      </c>
      <c r="BI188" s="21" t="e">
        <f t="shared" si="2"/>
        <v>#VALUE!</v>
      </c>
      <c r="BJ188" s="21"/>
      <c r="BK188" s="21"/>
      <c r="BL188" s="21"/>
    </row>
    <row r="189" spans="1:64" ht="13.2" x14ac:dyDescent="0.25">
      <c r="A189" s="17">
        <v>45572.524186782408</v>
      </c>
      <c r="B189" s="18" t="s">
        <v>599</v>
      </c>
      <c r="C189" s="19" t="s">
        <v>600</v>
      </c>
      <c r="D189" s="18">
        <v>80.349999999999994</v>
      </c>
      <c r="E189" s="18">
        <v>0.54</v>
      </c>
      <c r="F189" s="18" t="s">
        <v>423</v>
      </c>
      <c r="G189" s="18" t="s">
        <v>76</v>
      </c>
      <c r="H189" s="18" t="s">
        <v>601</v>
      </c>
      <c r="I189" s="18" t="s">
        <v>63</v>
      </c>
      <c r="J189" s="18" t="s">
        <v>64</v>
      </c>
      <c r="K189" s="18" t="s">
        <v>64</v>
      </c>
      <c r="L189" s="18" t="s">
        <v>64</v>
      </c>
      <c r="M189" s="18" t="s">
        <v>64</v>
      </c>
      <c r="N189" s="18" t="s">
        <v>84</v>
      </c>
      <c r="O189" s="18" t="s">
        <v>64</v>
      </c>
      <c r="P189" s="18" t="s">
        <v>64</v>
      </c>
      <c r="Q189" s="18" t="s">
        <v>78</v>
      </c>
      <c r="R189" s="18" t="s">
        <v>64</v>
      </c>
      <c r="S189" s="18" t="s">
        <v>84</v>
      </c>
      <c r="T189" s="18" t="s">
        <v>64</v>
      </c>
      <c r="U189" s="18" t="s">
        <v>84</v>
      </c>
      <c r="V189" s="18" t="s">
        <v>64</v>
      </c>
      <c r="W189" s="18" t="s">
        <v>64</v>
      </c>
      <c r="X189" s="18" t="s">
        <v>84</v>
      </c>
      <c r="Y189" s="18" t="s">
        <v>64</v>
      </c>
      <c r="Z189" s="18" t="s">
        <v>66</v>
      </c>
      <c r="AA189" s="18" t="s">
        <v>65</v>
      </c>
      <c r="AB189" s="18" t="s">
        <v>66</v>
      </c>
      <c r="AC189" s="18" t="s">
        <v>66</v>
      </c>
      <c r="AD189" s="18" t="s">
        <v>66</v>
      </c>
      <c r="AE189" s="18" t="s">
        <v>66</v>
      </c>
      <c r="AF189" s="18" t="s">
        <v>66</v>
      </c>
      <c r="AG189" s="18" t="s">
        <v>66</v>
      </c>
      <c r="AH189" s="18" t="s">
        <v>66</v>
      </c>
      <c r="AI189" s="18" t="s">
        <v>101</v>
      </c>
      <c r="AJ189" s="18" t="s">
        <v>66</v>
      </c>
      <c r="AK189" s="18" t="s">
        <v>66</v>
      </c>
      <c r="AL189" s="18" t="s">
        <v>66</v>
      </c>
      <c r="AM189" s="18" t="s">
        <v>66</v>
      </c>
      <c r="AN189" s="18" t="s">
        <v>79</v>
      </c>
      <c r="AO189" s="18" t="s">
        <v>66</v>
      </c>
      <c r="AP189" s="18" t="s">
        <v>67</v>
      </c>
      <c r="AQ189" s="18" t="s">
        <v>67</v>
      </c>
      <c r="AR189" s="18" t="s">
        <v>63</v>
      </c>
      <c r="AS189" s="18" t="s">
        <v>602</v>
      </c>
      <c r="AT189" s="18" t="s">
        <v>69</v>
      </c>
      <c r="AU189" s="18" t="s">
        <v>93</v>
      </c>
      <c r="AV189" s="18" t="s">
        <v>132</v>
      </c>
      <c r="AW189" s="18" t="s">
        <v>73</v>
      </c>
      <c r="AX189" s="18" t="s">
        <v>73</v>
      </c>
      <c r="AY189" s="18" t="s">
        <v>73</v>
      </c>
      <c r="AZ189" s="18" t="s">
        <v>73</v>
      </c>
      <c r="BA189" s="18" t="s">
        <v>73</v>
      </c>
      <c r="BB189" s="18" t="s">
        <v>73</v>
      </c>
      <c r="BC189" s="18" t="s">
        <v>73</v>
      </c>
      <c r="BD189" s="18"/>
      <c r="BE189" s="18" t="s">
        <v>73</v>
      </c>
      <c r="BF189" s="20"/>
      <c r="BG189" s="21" t="s">
        <v>335</v>
      </c>
      <c r="BH189" t="s">
        <v>1118</v>
      </c>
      <c r="BI189" s="21" t="e">
        <f t="shared" si="2"/>
        <v>#VALUE!</v>
      </c>
      <c r="BJ189" s="21"/>
      <c r="BK189" s="21"/>
      <c r="BL189" s="21"/>
    </row>
    <row r="190" spans="1:64" ht="13.2" x14ac:dyDescent="0.25">
      <c r="A190" s="17">
        <v>45572.526068194449</v>
      </c>
      <c r="B190" s="18" t="s">
        <v>603</v>
      </c>
      <c r="C190" s="19" t="s">
        <v>604</v>
      </c>
      <c r="D190" s="18">
        <v>25</v>
      </c>
      <c r="E190" s="18">
        <v>0.13</v>
      </c>
      <c r="F190" s="18" t="s">
        <v>423</v>
      </c>
      <c r="G190" s="18" t="s">
        <v>76</v>
      </c>
      <c r="H190" s="18" t="s">
        <v>605</v>
      </c>
      <c r="I190" s="18" t="s">
        <v>63</v>
      </c>
      <c r="J190" s="18" t="s">
        <v>64</v>
      </c>
      <c r="K190" s="18" t="s">
        <v>84</v>
      </c>
      <c r="L190" s="18" t="s">
        <v>64</v>
      </c>
      <c r="M190" s="18" t="s">
        <v>84</v>
      </c>
      <c r="N190" s="18" t="s">
        <v>64</v>
      </c>
      <c r="O190" s="18" t="s">
        <v>78</v>
      </c>
      <c r="P190" s="18" t="s">
        <v>84</v>
      </c>
      <c r="Q190" s="18" t="s">
        <v>64</v>
      </c>
      <c r="R190" s="18" t="s">
        <v>64</v>
      </c>
      <c r="S190" s="18" t="s">
        <v>64</v>
      </c>
      <c r="T190" s="18" t="s">
        <v>64</v>
      </c>
      <c r="U190" s="18" t="s">
        <v>64</v>
      </c>
      <c r="V190" s="18" t="s">
        <v>64</v>
      </c>
      <c r="W190" s="18" t="s">
        <v>84</v>
      </c>
      <c r="X190" s="18" t="s">
        <v>64</v>
      </c>
      <c r="Y190" s="18" t="s">
        <v>64</v>
      </c>
      <c r="Z190" s="18" t="s">
        <v>66</v>
      </c>
      <c r="AA190" s="18" t="s">
        <v>65</v>
      </c>
      <c r="AB190" s="18" t="s">
        <v>66</v>
      </c>
      <c r="AC190" s="18" t="s">
        <v>66</v>
      </c>
      <c r="AD190" s="18" t="s">
        <v>66</v>
      </c>
      <c r="AE190" s="18" t="s">
        <v>66</v>
      </c>
      <c r="AF190" s="18" t="s">
        <v>65</v>
      </c>
      <c r="AG190" s="18" t="s">
        <v>65</v>
      </c>
      <c r="AH190" s="18" t="s">
        <v>65</v>
      </c>
      <c r="AI190" s="18" t="s">
        <v>101</v>
      </c>
      <c r="AJ190" s="18" t="s">
        <v>65</v>
      </c>
      <c r="AK190" s="18" t="s">
        <v>65</v>
      </c>
      <c r="AL190" s="18" t="s">
        <v>65</v>
      </c>
      <c r="AM190" s="18" t="s">
        <v>66</v>
      </c>
      <c r="AN190" s="18" t="s">
        <v>66</v>
      </c>
      <c r="AO190" s="18" t="s">
        <v>66</v>
      </c>
      <c r="AP190" s="18" t="s">
        <v>85</v>
      </c>
      <c r="AQ190" s="18" t="s">
        <v>85</v>
      </c>
      <c r="AR190" s="18" t="s">
        <v>63</v>
      </c>
      <c r="AS190" s="18" t="s">
        <v>81</v>
      </c>
      <c r="AT190" s="18" t="s">
        <v>87</v>
      </c>
      <c r="AU190" s="18" t="s">
        <v>70</v>
      </c>
      <c r="AV190" s="18" t="s">
        <v>80</v>
      </c>
      <c r="AW190" s="18" t="s">
        <v>63</v>
      </c>
      <c r="AX190" s="18" t="s">
        <v>72</v>
      </c>
      <c r="AY190" s="18" t="s">
        <v>72</v>
      </c>
      <c r="AZ190" s="18" t="s">
        <v>73</v>
      </c>
      <c r="BA190" s="18" t="s">
        <v>72</v>
      </c>
      <c r="BB190" s="18" t="s">
        <v>73</v>
      </c>
      <c r="BC190" s="18" t="s">
        <v>73</v>
      </c>
      <c r="BD190" s="18"/>
      <c r="BE190" s="18" t="s">
        <v>73</v>
      </c>
      <c r="BF190" s="20"/>
      <c r="BG190" s="21" t="s">
        <v>335</v>
      </c>
      <c r="BH190" t="s">
        <v>1118</v>
      </c>
      <c r="BI190" s="21" t="e">
        <f t="shared" si="2"/>
        <v>#VALUE!</v>
      </c>
      <c r="BJ190" s="21"/>
      <c r="BK190" s="21"/>
      <c r="BL190" s="21"/>
    </row>
    <row r="191" spans="1:64" ht="13.2" x14ac:dyDescent="0.25">
      <c r="A191" s="17">
        <v>45572.527178206015</v>
      </c>
      <c r="B191" s="18" t="s">
        <v>606</v>
      </c>
      <c r="C191" s="19" t="s">
        <v>607</v>
      </c>
      <c r="D191" s="18">
        <v>100</v>
      </c>
      <c r="E191" s="18">
        <v>0.67</v>
      </c>
      <c r="F191" s="18" t="s">
        <v>423</v>
      </c>
      <c r="G191" s="18" t="s">
        <v>76</v>
      </c>
      <c r="H191" s="18" t="s">
        <v>420</v>
      </c>
      <c r="I191" s="18" t="s">
        <v>63</v>
      </c>
      <c r="J191" s="18" t="s">
        <v>145</v>
      </c>
      <c r="K191" s="18" t="s">
        <v>84</v>
      </c>
      <c r="L191" s="18" t="s">
        <v>64</v>
      </c>
      <c r="M191" s="18" t="s">
        <v>84</v>
      </c>
      <c r="N191" s="18" t="s">
        <v>84</v>
      </c>
      <c r="O191" s="18" t="s">
        <v>64</v>
      </c>
      <c r="P191" s="18" t="s">
        <v>84</v>
      </c>
      <c r="Q191" s="18" t="s">
        <v>84</v>
      </c>
      <c r="R191" s="18" t="s">
        <v>64</v>
      </c>
      <c r="S191" s="18" t="s">
        <v>64</v>
      </c>
      <c r="T191" s="18" t="s">
        <v>64</v>
      </c>
      <c r="U191" s="18" t="s">
        <v>64</v>
      </c>
      <c r="V191" s="18" t="s">
        <v>64</v>
      </c>
      <c r="W191" s="18" t="s">
        <v>64</v>
      </c>
      <c r="X191" s="18" t="s">
        <v>84</v>
      </c>
      <c r="Y191" s="18" t="s">
        <v>84</v>
      </c>
      <c r="Z191" s="18" t="s">
        <v>66</v>
      </c>
      <c r="AA191" s="18" t="s">
        <v>66</v>
      </c>
      <c r="AB191" s="18" t="s">
        <v>65</v>
      </c>
      <c r="AC191" s="18" t="s">
        <v>66</v>
      </c>
      <c r="AD191" s="18" t="s">
        <v>65</v>
      </c>
      <c r="AE191" s="18" t="s">
        <v>66</v>
      </c>
      <c r="AF191" s="18" t="s">
        <v>66</v>
      </c>
      <c r="AG191" s="18" t="s">
        <v>65</v>
      </c>
      <c r="AH191" s="18" t="s">
        <v>79</v>
      </c>
      <c r="AI191" s="18" t="s">
        <v>79</v>
      </c>
      <c r="AJ191" s="18" t="s">
        <v>66</v>
      </c>
      <c r="AK191" s="18" t="s">
        <v>66</v>
      </c>
      <c r="AL191" s="18" t="s">
        <v>66</v>
      </c>
      <c r="AM191" s="18" t="s">
        <v>66</v>
      </c>
      <c r="AN191" s="18" t="s">
        <v>66</v>
      </c>
      <c r="AO191" s="18" t="s">
        <v>66</v>
      </c>
      <c r="AP191" s="18" t="s">
        <v>85</v>
      </c>
      <c r="AQ191" s="18" t="s">
        <v>85</v>
      </c>
      <c r="AR191" s="18" t="s">
        <v>63</v>
      </c>
      <c r="AS191" s="18" t="s">
        <v>223</v>
      </c>
      <c r="AT191" s="18" t="s">
        <v>87</v>
      </c>
      <c r="AU191" s="18" t="s">
        <v>93</v>
      </c>
      <c r="AV191" s="18" t="s">
        <v>71</v>
      </c>
      <c r="AW191" s="18" t="s">
        <v>72</v>
      </c>
      <c r="AX191" s="18" t="s">
        <v>72</v>
      </c>
      <c r="AY191" s="18" t="s">
        <v>63</v>
      </c>
      <c r="AZ191" s="18" t="s">
        <v>63</v>
      </c>
      <c r="BA191" s="18" t="s">
        <v>72</v>
      </c>
      <c r="BB191" s="18" t="s">
        <v>72</v>
      </c>
      <c r="BC191" s="18" t="s">
        <v>73</v>
      </c>
      <c r="BD191" s="18"/>
      <c r="BE191" s="18" t="s">
        <v>73</v>
      </c>
      <c r="BF191" s="20"/>
      <c r="BG191" s="21" t="s">
        <v>335</v>
      </c>
      <c r="BH191" t="s">
        <v>1118</v>
      </c>
      <c r="BI191" s="21" t="e">
        <f t="shared" si="2"/>
        <v>#VALUE!</v>
      </c>
      <c r="BJ191" s="21"/>
      <c r="BK191" s="21"/>
      <c r="BL191" s="21"/>
    </row>
    <row r="192" spans="1:64" ht="13.2" x14ac:dyDescent="0.25">
      <c r="A192" s="17">
        <v>45572.528311215283</v>
      </c>
      <c r="B192" s="18" t="s">
        <v>608</v>
      </c>
      <c r="C192" s="19" t="s">
        <v>609</v>
      </c>
      <c r="D192" s="18">
        <v>100</v>
      </c>
      <c r="E192" s="18">
        <v>1.04</v>
      </c>
      <c r="F192" s="18" t="s">
        <v>423</v>
      </c>
      <c r="G192" s="18" t="s">
        <v>76</v>
      </c>
      <c r="H192" s="18" t="s">
        <v>358</v>
      </c>
      <c r="I192" s="18" t="s">
        <v>73</v>
      </c>
      <c r="J192" s="18" t="s">
        <v>64</v>
      </c>
      <c r="K192" s="18" t="s">
        <v>78</v>
      </c>
      <c r="L192" s="18" t="s">
        <v>64</v>
      </c>
      <c r="M192" s="18" t="s">
        <v>84</v>
      </c>
      <c r="N192" s="18" t="s">
        <v>64</v>
      </c>
      <c r="O192" s="18" t="s">
        <v>64</v>
      </c>
      <c r="P192" s="18" t="s">
        <v>78</v>
      </c>
      <c r="Q192" s="18" t="s">
        <v>64</v>
      </c>
      <c r="R192" s="18" t="s">
        <v>64</v>
      </c>
      <c r="S192" s="18" t="s">
        <v>84</v>
      </c>
      <c r="T192" s="18" t="s">
        <v>84</v>
      </c>
      <c r="U192" s="18" t="s">
        <v>84</v>
      </c>
      <c r="V192" s="18" t="s">
        <v>78</v>
      </c>
      <c r="W192" s="18" t="s">
        <v>64</v>
      </c>
      <c r="X192" s="18" t="s">
        <v>78</v>
      </c>
      <c r="Y192" s="18" t="s">
        <v>64</v>
      </c>
      <c r="Z192" s="18" t="s">
        <v>66</v>
      </c>
      <c r="AA192" s="18" t="s">
        <v>65</v>
      </c>
      <c r="AB192" s="18" t="s">
        <v>65</v>
      </c>
      <c r="AC192" s="18" t="s">
        <v>66</v>
      </c>
      <c r="AD192" s="18" t="s">
        <v>66</v>
      </c>
      <c r="AE192" s="18" t="s">
        <v>66</v>
      </c>
      <c r="AF192" s="18" t="s">
        <v>66</v>
      </c>
      <c r="AG192" s="18" t="s">
        <v>66</v>
      </c>
      <c r="AH192" s="18" t="s">
        <v>66</v>
      </c>
      <c r="AI192" s="18" t="s">
        <v>79</v>
      </c>
      <c r="AJ192" s="18" t="s">
        <v>65</v>
      </c>
      <c r="AK192" s="18" t="s">
        <v>66</v>
      </c>
      <c r="AL192" s="18" t="s">
        <v>79</v>
      </c>
      <c r="AM192" s="18" t="s">
        <v>66</v>
      </c>
      <c r="AN192" s="18" t="s">
        <v>65</v>
      </c>
      <c r="AO192" s="18" t="s">
        <v>66</v>
      </c>
      <c r="AP192" s="18" t="s">
        <v>85</v>
      </c>
      <c r="AQ192" s="18" t="s">
        <v>85</v>
      </c>
      <c r="AR192" s="18" t="s">
        <v>63</v>
      </c>
      <c r="AS192" s="18" t="s">
        <v>120</v>
      </c>
      <c r="AT192" s="18" t="s">
        <v>87</v>
      </c>
      <c r="AU192" s="18" t="s">
        <v>67</v>
      </c>
      <c r="AV192" s="18" t="s">
        <v>67</v>
      </c>
      <c r="AW192" s="18" t="s">
        <v>72</v>
      </c>
      <c r="AX192" s="18" t="s">
        <v>73</v>
      </c>
      <c r="AY192" s="18" t="s">
        <v>63</v>
      </c>
      <c r="AZ192" s="18" t="s">
        <v>63</v>
      </c>
      <c r="BA192" s="18" t="s">
        <v>63</v>
      </c>
      <c r="BB192" s="18" t="s">
        <v>72</v>
      </c>
      <c r="BC192" s="18" t="s">
        <v>73</v>
      </c>
      <c r="BD192" s="18"/>
      <c r="BE192" s="18" t="s">
        <v>73</v>
      </c>
      <c r="BF192" s="20"/>
      <c r="BG192" s="21" t="s">
        <v>335</v>
      </c>
      <c r="BH192" t="s">
        <v>226</v>
      </c>
      <c r="BI192" s="21" t="e">
        <f t="shared" si="2"/>
        <v>#VALUE!</v>
      </c>
      <c r="BJ192" s="21"/>
      <c r="BK192" s="21"/>
      <c r="BL192" s="21"/>
    </row>
    <row r="193" spans="1:64" ht="13.2" x14ac:dyDescent="0.25">
      <c r="A193" s="17">
        <v>45572.536807777782</v>
      </c>
      <c r="B193" s="18" t="s">
        <v>610</v>
      </c>
      <c r="C193" s="19" t="s">
        <v>611</v>
      </c>
      <c r="D193" s="18">
        <v>100</v>
      </c>
      <c r="E193" s="18">
        <v>1.66</v>
      </c>
      <c r="F193" s="18" t="s">
        <v>423</v>
      </c>
      <c r="G193" s="18" t="s">
        <v>76</v>
      </c>
      <c r="H193" s="18" t="s">
        <v>414</v>
      </c>
      <c r="I193" s="18" t="s">
        <v>63</v>
      </c>
      <c r="J193" s="18" t="s">
        <v>64</v>
      </c>
      <c r="K193" s="18" t="s">
        <v>64</v>
      </c>
      <c r="L193" s="18" t="s">
        <v>78</v>
      </c>
      <c r="M193" s="18" t="s">
        <v>64</v>
      </c>
      <c r="N193" s="18" t="s">
        <v>64</v>
      </c>
      <c r="O193" s="18" t="s">
        <v>64</v>
      </c>
      <c r="P193" s="18" t="s">
        <v>64</v>
      </c>
      <c r="Q193" s="18" t="s">
        <v>64</v>
      </c>
      <c r="R193" s="18" t="s">
        <v>84</v>
      </c>
      <c r="S193" s="18" t="s">
        <v>64</v>
      </c>
      <c r="T193" s="18" t="s">
        <v>64</v>
      </c>
      <c r="U193" s="18" t="s">
        <v>78</v>
      </c>
      <c r="V193" s="18" t="s">
        <v>64</v>
      </c>
      <c r="W193" s="18" t="s">
        <v>64</v>
      </c>
      <c r="X193" s="18" t="s">
        <v>64</v>
      </c>
      <c r="Y193" s="18" t="s">
        <v>64</v>
      </c>
      <c r="Z193" s="18" t="s">
        <v>101</v>
      </c>
      <c r="AA193" s="18" t="s">
        <v>101</v>
      </c>
      <c r="AB193" s="18" t="s">
        <v>79</v>
      </c>
      <c r="AC193" s="18" t="s">
        <v>66</v>
      </c>
      <c r="AD193" s="18" t="s">
        <v>101</v>
      </c>
      <c r="AE193" s="18" t="s">
        <v>66</v>
      </c>
      <c r="AF193" s="18" t="s">
        <v>101</v>
      </c>
      <c r="AG193" s="18" t="s">
        <v>101</v>
      </c>
      <c r="AH193" s="18" t="s">
        <v>79</v>
      </c>
      <c r="AI193" s="18" t="s">
        <v>66</v>
      </c>
      <c r="AJ193" s="18" t="s">
        <v>79</v>
      </c>
      <c r="AK193" s="18" t="s">
        <v>66</v>
      </c>
      <c r="AL193" s="18" t="s">
        <v>66</v>
      </c>
      <c r="AM193" s="18" t="s">
        <v>101</v>
      </c>
      <c r="AN193" s="18" t="s">
        <v>65</v>
      </c>
      <c r="AO193" s="18" t="s">
        <v>65</v>
      </c>
      <c r="AP193" s="18" t="s">
        <v>85</v>
      </c>
      <c r="AQ193" s="18" t="s">
        <v>85</v>
      </c>
      <c r="AR193" s="18" t="s">
        <v>63</v>
      </c>
      <c r="AS193" s="18" t="s">
        <v>115</v>
      </c>
      <c r="AT193" s="18" t="s">
        <v>87</v>
      </c>
      <c r="AU193" s="18" t="s">
        <v>67</v>
      </c>
      <c r="AV193" s="18" t="s">
        <v>154</v>
      </c>
      <c r="AW193" s="18" t="s">
        <v>73</v>
      </c>
      <c r="AX193" s="18" t="s">
        <v>72</v>
      </c>
      <c r="AY193" s="18" t="s">
        <v>73</v>
      </c>
      <c r="AZ193" s="18" t="s">
        <v>72</v>
      </c>
      <c r="BA193" s="18" t="s">
        <v>73</v>
      </c>
      <c r="BB193" s="18" t="s">
        <v>73</v>
      </c>
      <c r="BC193" s="18" t="s">
        <v>73</v>
      </c>
      <c r="BD193" s="18"/>
      <c r="BE193" s="18" t="s">
        <v>73</v>
      </c>
      <c r="BF193" s="20"/>
      <c r="BG193" s="21" t="s">
        <v>335</v>
      </c>
      <c r="BH193" t="s">
        <v>1118</v>
      </c>
      <c r="BI193" s="21" t="e">
        <f t="shared" si="2"/>
        <v>#VALUE!</v>
      </c>
      <c r="BJ193" s="21"/>
      <c r="BK193" s="21"/>
      <c r="BL193" s="21"/>
    </row>
    <row r="194" spans="1:64" ht="13.2" x14ac:dyDescent="0.25">
      <c r="A194" s="22">
        <v>45573.364077928243</v>
      </c>
      <c r="B194" s="23" t="s">
        <v>612</v>
      </c>
      <c r="C194" s="24" t="s">
        <v>613</v>
      </c>
      <c r="D194" s="23">
        <v>100</v>
      </c>
      <c r="E194" s="23">
        <v>0.17</v>
      </c>
      <c r="F194" s="23" t="s">
        <v>114</v>
      </c>
      <c r="G194" s="23" t="s">
        <v>291</v>
      </c>
      <c r="H194" s="23" t="s">
        <v>614</v>
      </c>
      <c r="I194" s="23" t="s">
        <v>63</v>
      </c>
      <c r="J194" s="23" t="s">
        <v>64</v>
      </c>
      <c r="K194" s="23" t="s">
        <v>64</v>
      </c>
      <c r="L194" s="23" t="s">
        <v>64</v>
      </c>
      <c r="M194" s="23" t="s">
        <v>78</v>
      </c>
      <c r="N194" s="23" t="s">
        <v>64</v>
      </c>
      <c r="O194" s="23" t="s">
        <v>64</v>
      </c>
      <c r="P194" s="23" t="s">
        <v>64</v>
      </c>
      <c r="Q194" s="23" t="s">
        <v>64</v>
      </c>
      <c r="R194" s="23" t="s">
        <v>64</v>
      </c>
      <c r="S194" s="23" t="s">
        <v>64</v>
      </c>
      <c r="T194" s="23" t="s">
        <v>64</v>
      </c>
      <c r="U194" s="23" t="s">
        <v>64</v>
      </c>
      <c r="V194" s="23" t="s">
        <v>78</v>
      </c>
      <c r="W194" s="23" t="s">
        <v>64</v>
      </c>
      <c r="X194" s="23" t="s">
        <v>84</v>
      </c>
      <c r="Y194" s="23" t="s">
        <v>64</v>
      </c>
      <c r="Z194" s="23" t="s">
        <v>65</v>
      </c>
      <c r="AA194" s="23" t="s">
        <v>65</v>
      </c>
      <c r="AB194" s="23" t="s">
        <v>65</v>
      </c>
      <c r="AC194" s="23" t="s">
        <v>65</v>
      </c>
      <c r="AD194" s="23" t="s">
        <v>65</v>
      </c>
      <c r="AE194" s="23" t="s">
        <v>65</v>
      </c>
      <c r="AF194" s="23" t="s">
        <v>65</v>
      </c>
      <c r="AG194" s="23" t="s">
        <v>65</v>
      </c>
      <c r="AH194" s="23" t="s">
        <v>66</v>
      </c>
      <c r="AI194" s="23" t="s">
        <v>66</v>
      </c>
      <c r="AJ194" s="23" t="s">
        <v>66</v>
      </c>
      <c r="AK194" s="23" t="s">
        <v>66</v>
      </c>
      <c r="AL194" s="23" t="s">
        <v>66</v>
      </c>
      <c r="AM194" s="23" t="s">
        <v>65</v>
      </c>
      <c r="AN194" s="23" t="s">
        <v>65</v>
      </c>
      <c r="AO194" s="23" t="s">
        <v>66</v>
      </c>
      <c r="AP194" s="23" t="s">
        <v>67</v>
      </c>
      <c r="AQ194" s="23" t="s">
        <v>67</v>
      </c>
      <c r="AR194" s="23" t="s">
        <v>73</v>
      </c>
      <c r="AS194" s="23" t="s">
        <v>615</v>
      </c>
      <c r="AT194" s="23" t="s">
        <v>87</v>
      </c>
      <c r="AU194" s="23" t="s">
        <v>93</v>
      </c>
      <c r="AV194" s="23" t="s">
        <v>71</v>
      </c>
      <c r="AW194" s="23" t="s">
        <v>72</v>
      </c>
      <c r="AX194" s="23" t="s">
        <v>72</v>
      </c>
      <c r="AY194" s="23" t="s">
        <v>63</v>
      </c>
      <c r="AZ194" s="23" t="s">
        <v>63</v>
      </c>
      <c r="BA194" s="23" t="s">
        <v>72</v>
      </c>
      <c r="BB194" s="23" t="s">
        <v>73</v>
      </c>
      <c r="BC194" s="23" t="s">
        <v>73</v>
      </c>
      <c r="BD194" s="23"/>
      <c r="BE194" s="23" t="s">
        <v>73</v>
      </c>
      <c r="BF194" s="25"/>
      <c r="BG194" s="26" t="s">
        <v>631</v>
      </c>
      <c r="BH194" t="s">
        <v>1118</v>
      </c>
      <c r="BI194" s="26" t="e">
        <f t="shared" ref="BI194:BI257" si="3">SUM(IF(F194="Betul / True",2,IF(F194="Salah / False",1,IF(F194="Tidak tahu / Dont Know",1,"PLEASE CHECK"))),IF(G194="Betul / True",2,IF(G194="Salah / False",1,IF(G194="Tidak tahu / Dont Know",1,"PLEASE CHECK"))),IF(H194="Betul / True",2,IF(H194="Salah / False",1,IF(H194="Tidak tahu / Dont Know",1,"PLEASE CHECK"))),IF(I194="Betul / True",1,IF(I194="Salah / False",2,IF(I194="Tidak tahu / Dont Know",2,"PLEASE CHECK"))),IF(J194="Betul / True",2,IF(J194="Salah / False",1,IF(J194="Tidak tahu / Dont Know",1,"PLEASE CHECK"))),IF(K194="Betul / True",2,IF(K194="Salah / False",1,IF(K194="Tidak tahu / Dont Know",1,"PLEASE CHECK"))),IF(L194="Betul / True",2,IF(L194="Salah / False",1,IF(L194="Tidak tahu / Dont Know",1,"PLEASE CHECK"))),IF(M194="Betul / True",2,IF(M194="Salah / False",1,IF(M194="Tidak tahu / Dont Know",1,"PLEASE CHECK"))),IF(N194="Betul / True",2,IF(N194="Salah / False",1,IF(N194="Tidak tahu / Dont Know",1,"PLEASE CHECK"))),IF(O194="Betul / True",2,IF(O194="Salah / False",1,IF(O194="Tidak tahu / Dont Know",1,"PLEASE CHECK"))),IF(P194="Betul / True",2,IF(P194="Salah / False",1,IF(P194="Tidak tahu / Dont Know",1,"PLEASE CHECK"))),IF(Q194="Betul / True",2,IF(Q194="Salah / False",1,IF(Q194="Tidak tahu / Dont Know",1,"PLEASE CHECK"))),IF(R194="Betul / True",2,IF(R194="Salah / False",1,IF(R194="Tidak tahu / Dont Know",1,"PLEASE CHECK"))),IF(S194="Betul / True",2,IF(S194="Salah / False",1,IF(S194="Tidak tahu / Dont Know",1,"PLEASE CHECK"))),IF(T194="Betul / True",2,IF(T194="Salah / False",1,IF(T194="Tidak tahu / Dont Know",1,"PLEASE CHECK"))),IF(U194="Betul / True",2,IF(U194="Salah / False",1,IF(U194="Tidak tahu / Dont Know",1,"PLEASE CHECK"))))</f>
        <v>#VALUE!</v>
      </c>
      <c r="BJ194" s="26"/>
      <c r="BK194" s="26"/>
      <c r="BL194" s="26"/>
    </row>
    <row r="195" spans="1:64" ht="13.2" x14ac:dyDescent="0.25">
      <c r="A195" s="22">
        <v>45573.364455347226</v>
      </c>
      <c r="B195" s="23" t="s">
        <v>616</v>
      </c>
      <c r="C195" s="24" t="s">
        <v>617</v>
      </c>
      <c r="D195" s="23">
        <v>65.180000000000007</v>
      </c>
      <c r="E195" s="23">
        <v>0.21</v>
      </c>
      <c r="F195" s="23" t="s">
        <v>114</v>
      </c>
      <c r="G195" s="23" t="s">
        <v>76</v>
      </c>
      <c r="H195" s="23" t="s">
        <v>618</v>
      </c>
      <c r="I195" s="23" t="s">
        <v>63</v>
      </c>
      <c r="J195" s="23" t="s">
        <v>78</v>
      </c>
      <c r="K195" s="23" t="s">
        <v>78</v>
      </c>
      <c r="L195" s="23" t="s">
        <v>64</v>
      </c>
      <c r="M195" s="23" t="s">
        <v>84</v>
      </c>
      <c r="N195" s="23" t="s">
        <v>64</v>
      </c>
      <c r="O195" s="23" t="s">
        <v>84</v>
      </c>
      <c r="P195" s="23" t="s">
        <v>84</v>
      </c>
      <c r="Q195" s="23" t="s">
        <v>84</v>
      </c>
      <c r="R195" s="23" t="s">
        <v>64</v>
      </c>
      <c r="S195" s="23" t="s">
        <v>64</v>
      </c>
      <c r="T195" s="23" t="s">
        <v>84</v>
      </c>
      <c r="U195" s="23" t="s">
        <v>84</v>
      </c>
      <c r="V195" s="23" t="s">
        <v>84</v>
      </c>
      <c r="W195" s="23" t="s">
        <v>64</v>
      </c>
      <c r="X195" s="23" t="s">
        <v>64</v>
      </c>
      <c r="Y195" s="23" t="s">
        <v>64</v>
      </c>
      <c r="Z195" s="23" t="s">
        <v>65</v>
      </c>
      <c r="AA195" s="23" t="s">
        <v>66</v>
      </c>
      <c r="AB195" s="23" t="s">
        <v>66</v>
      </c>
      <c r="AC195" s="23" t="s">
        <v>66</v>
      </c>
      <c r="AD195" s="23" t="s">
        <v>66</v>
      </c>
      <c r="AE195" s="23" t="s">
        <v>66</v>
      </c>
      <c r="AF195" s="23" t="s">
        <v>66</v>
      </c>
      <c r="AG195" s="23" t="s">
        <v>66</v>
      </c>
      <c r="AH195" s="23" t="s">
        <v>66</v>
      </c>
      <c r="AI195" s="23" t="s">
        <v>79</v>
      </c>
      <c r="AJ195" s="23" t="s">
        <v>66</v>
      </c>
      <c r="AK195" s="23" t="s">
        <v>66</v>
      </c>
      <c r="AL195" s="23" t="s">
        <v>66</v>
      </c>
      <c r="AM195" s="23" t="s">
        <v>66</v>
      </c>
      <c r="AN195" s="23" t="s">
        <v>66</v>
      </c>
      <c r="AO195" s="23" t="s">
        <v>66</v>
      </c>
      <c r="AP195" s="23" t="s">
        <v>67</v>
      </c>
      <c r="AQ195" s="23" t="s">
        <v>67</v>
      </c>
      <c r="AR195" s="23" t="s">
        <v>86</v>
      </c>
      <c r="AS195" s="23" t="s">
        <v>68</v>
      </c>
      <c r="AT195" s="23" t="s">
        <v>169</v>
      </c>
      <c r="AU195" s="23" t="s">
        <v>93</v>
      </c>
      <c r="AV195" s="23" t="s">
        <v>71</v>
      </c>
      <c r="AW195" s="23" t="s">
        <v>73</v>
      </c>
      <c r="AX195" s="23" t="s">
        <v>73</v>
      </c>
      <c r="AY195" s="23" t="s">
        <v>72</v>
      </c>
      <c r="AZ195" s="23" t="s">
        <v>72</v>
      </c>
      <c r="BA195" s="23" t="s">
        <v>72</v>
      </c>
      <c r="BB195" s="23" t="s">
        <v>73</v>
      </c>
      <c r="BC195" s="23" t="s">
        <v>73</v>
      </c>
      <c r="BD195" s="23"/>
      <c r="BE195" s="23" t="s">
        <v>73</v>
      </c>
      <c r="BF195" s="25"/>
      <c r="BG195" s="26" t="s">
        <v>631</v>
      </c>
      <c r="BH195" t="s">
        <v>1118</v>
      </c>
      <c r="BI195" s="26" t="e">
        <f t="shared" si="3"/>
        <v>#VALUE!</v>
      </c>
      <c r="BJ195" s="26"/>
      <c r="BK195" s="26"/>
      <c r="BL195" s="26"/>
    </row>
    <row r="196" spans="1:64" ht="13.2" x14ac:dyDescent="0.25">
      <c r="A196" s="22">
        <v>45573.364956226855</v>
      </c>
      <c r="B196" s="23" t="s">
        <v>619</v>
      </c>
      <c r="C196" s="24" t="s">
        <v>620</v>
      </c>
      <c r="D196" s="23">
        <v>100</v>
      </c>
      <c r="E196" s="23">
        <v>1.29</v>
      </c>
      <c r="F196" s="23" t="s">
        <v>114</v>
      </c>
      <c r="G196" s="23" t="s">
        <v>76</v>
      </c>
      <c r="H196" s="23" t="s">
        <v>618</v>
      </c>
      <c r="I196" s="23" t="s">
        <v>63</v>
      </c>
      <c r="J196" s="23" t="s">
        <v>64</v>
      </c>
      <c r="K196" s="23" t="s">
        <v>64</v>
      </c>
      <c r="L196" s="23" t="s">
        <v>64</v>
      </c>
      <c r="M196" s="23" t="s">
        <v>78</v>
      </c>
      <c r="N196" s="23" t="s">
        <v>78</v>
      </c>
      <c r="O196" s="23" t="s">
        <v>64</v>
      </c>
      <c r="P196" s="23" t="s">
        <v>64</v>
      </c>
      <c r="Q196" s="23" t="s">
        <v>64</v>
      </c>
      <c r="R196" s="23" t="s">
        <v>64</v>
      </c>
      <c r="S196" s="23" t="s">
        <v>64</v>
      </c>
      <c r="T196" s="23" t="s">
        <v>64</v>
      </c>
      <c r="U196" s="23" t="s">
        <v>64</v>
      </c>
      <c r="V196" s="23" t="s">
        <v>64</v>
      </c>
      <c r="W196" s="23" t="s">
        <v>64</v>
      </c>
      <c r="X196" s="23" t="s">
        <v>64</v>
      </c>
      <c r="Y196" s="23" t="s">
        <v>64</v>
      </c>
      <c r="Z196" s="23" t="s">
        <v>66</v>
      </c>
      <c r="AA196" s="23" t="s">
        <v>66</v>
      </c>
      <c r="AB196" s="23" t="s">
        <v>66</v>
      </c>
      <c r="AC196" s="23" t="s">
        <v>66</v>
      </c>
      <c r="AD196" s="23" t="s">
        <v>66</v>
      </c>
      <c r="AE196" s="23" t="s">
        <v>66</v>
      </c>
      <c r="AF196" s="23" t="s">
        <v>66</v>
      </c>
      <c r="AG196" s="23" t="s">
        <v>66</v>
      </c>
      <c r="AH196" s="23" t="s">
        <v>66</v>
      </c>
      <c r="AI196" s="23" t="s">
        <v>101</v>
      </c>
      <c r="AJ196" s="23" t="s">
        <v>66</v>
      </c>
      <c r="AK196" s="23" t="s">
        <v>66</v>
      </c>
      <c r="AL196" s="23" t="s">
        <v>66</v>
      </c>
      <c r="AM196" s="23" t="s">
        <v>66</v>
      </c>
      <c r="AN196" s="23" t="s">
        <v>66</v>
      </c>
      <c r="AO196" s="23" t="s">
        <v>65</v>
      </c>
      <c r="AP196" s="23" t="s">
        <v>67</v>
      </c>
      <c r="AQ196" s="23" t="s">
        <v>80</v>
      </c>
      <c r="AR196" s="23" t="s">
        <v>63</v>
      </c>
      <c r="AS196" s="23" t="s">
        <v>223</v>
      </c>
      <c r="AT196" s="23" t="s">
        <v>69</v>
      </c>
      <c r="AU196" s="23" t="s">
        <v>70</v>
      </c>
      <c r="AV196" s="23" t="s">
        <v>71</v>
      </c>
      <c r="AW196" s="23" t="s">
        <v>72</v>
      </c>
      <c r="AX196" s="23" t="s">
        <v>72</v>
      </c>
      <c r="AY196" s="23" t="s">
        <v>72</v>
      </c>
      <c r="AZ196" s="23" t="s">
        <v>72</v>
      </c>
      <c r="BA196" s="23" t="s">
        <v>72</v>
      </c>
      <c r="BB196" s="23" t="s">
        <v>72</v>
      </c>
      <c r="BC196" s="23" t="s">
        <v>73</v>
      </c>
      <c r="BD196" s="23"/>
      <c r="BE196" s="23" t="s">
        <v>73</v>
      </c>
      <c r="BF196" s="25"/>
      <c r="BG196" s="26" t="s">
        <v>631</v>
      </c>
      <c r="BH196" t="s">
        <v>1118</v>
      </c>
      <c r="BI196" s="26" t="e">
        <f t="shared" si="3"/>
        <v>#VALUE!</v>
      </c>
      <c r="BJ196" s="26"/>
      <c r="BK196" s="26"/>
      <c r="BL196" s="26"/>
    </row>
    <row r="197" spans="1:64" ht="13.2" x14ac:dyDescent="0.25">
      <c r="A197" s="22">
        <v>45573.364978310186</v>
      </c>
      <c r="B197" s="23" t="s">
        <v>621</v>
      </c>
      <c r="C197" s="24" t="s">
        <v>622</v>
      </c>
      <c r="D197" s="23">
        <v>28.6</v>
      </c>
      <c r="E197" s="23">
        <v>0.46</v>
      </c>
      <c r="F197" s="23" t="s">
        <v>114</v>
      </c>
      <c r="G197" s="23" t="s">
        <v>291</v>
      </c>
      <c r="H197" s="23" t="s">
        <v>614</v>
      </c>
      <c r="I197" s="23" t="s">
        <v>63</v>
      </c>
      <c r="J197" s="23" t="s">
        <v>64</v>
      </c>
      <c r="K197" s="23" t="s">
        <v>64</v>
      </c>
      <c r="L197" s="23" t="s">
        <v>64</v>
      </c>
      <c r="M197" s="23" t="s">
        <v>64</v>
      </c>
      <c r="N197" s="23" t="s">
        <v>64</v>
      </c>
      <c r="O197" s="23" t="s">
        <v>64</v>
      </c>
      <c r="P197" s="23" t="s">
        <v>64</v>
      </c>
      <c r="Q197" s="23" t="s">
        <v>64</v>
      </c>
      <c r="R197" s="23" t="s">
        <v>64</v>
      </c>
      <c r="S197" s="23" t="s">
        <v>64</v>
      </c>
      <c r="T197" s="23" t="s">
        <v>64</v>
      </c>
      <c r="U197" s="23" t="s">
        <v>64</v>
      </c>
      <c r="V197" s="23" t="s">
        <v>64</v>
      </c>
      <c r="W197" s="23" t="s">
        <v>64</v>
      </c>
      <c r="X197" s="23" t="s">
        <v>64</v>
      </c>
      <c r="Y197" s="23" t="s">
        <v>64</v>
      </c>
      <c r="Z197" s="23" t="s">
        <v>101</v>
      </c>
      <c r="AA197" s="23" t="s">
        <v>101</v>
      </c>
      <c r="AB197" s="23" t="s">
        <v>101</v>
      </c>
      <c r="AC197" s="23" t="s">
        <v>101</v>
      </c>
      <c r="AD197" s="23" t="s">
        <v>79</v>
      </c>
      <c r="AE197" s="23" t="s">
        <v>101</v>
      </c>
      <c r="AF197" s="23" t="s">
        <v>66</v>
      </c>
      <c r="AG197" s="23" t="s">
        <v>79</v>
      </c>
      <c r="AH197" s="23" t="s">
        <v>66</v>
      </c>
      <c r="AI197" s="23" t="s">
        <v>79</v>
      </c>
      <c r="AJ197" s="23" t="s">
        <v>79</v>
      </c>
      <c r="AK197" s="23" t="s">
        <v>79</v>
      </c>
      <c r="AL197" s="23" t="s">
        <v>79</v>
      </c>
      <c r="AM197" s="23" t="s">
        <v>66</v>
      </c>
      <c r="AN197" s="23" t="s">
        <v>66</v>
      </c>
      <c r="AO197" s="23" t="s">
        <v>66</v>
      </c>
      <c r="AP197" s="23" t="s">
        <v>67</v>
      </c>
      <c r="AQ197" s="23" t="s">
        <v>67</v>
      </c>
      <c r="AR197" s="23" t="s">
        <v>63</v>
      </c>
      <c r="AS197" s="23" t="s">
        <v>97</v>
      </c>
      <c r="AT197" s="23" t="s">
        <v>87</v>
      </c>
      <c r="AU197" s="23" t="s">
        <v>67</v>
      </c>
      <c r="AV197" s="23" t="s">
        <v>71</v>
      </c>
      <c r="AW197" s="23" t="s">
        <v>63</v>
      </c>
      <c r="AX197" s="23" t="s">
        <v>63</v>
      </c>
      <c r="AY197" s="23" t="s">
        <v>63</v>
      </c>
      <c r="AZ197" s="23" t="s">
        <v>63</v>
      </c>
      <c r="BA197" s="23" t="s">
        <v>63</v>
      </c>
      <c r="BB197" s="23" t="s">
        <v>73</v>
      </c>
      <c r="BC197" s="23" t="s">
        <v>73</v>
      </c>
      <c r="BD197" s="23" t="s">
        <v>197</v>
      </c>
      <c r="BE197" s="23" t="s">
        <v>73</v>
      </c>
      <c r="BF197" s="25" t="s">
        <v>122</v>
      </c>
      <c r="BG197" s="26" t="s">
        <v>631</v>
      </c>
      <c r="BH197" t="s">
        <v>1118</v>
      </c>
      <c r="BI197" s="26" t="e">
        <f t="shared" si="3"/>
        <v>#VALUE!</v>
      </c>
      <c r="BJ197" s="26"/>
      <c r="BK197" s="26"/>
      <c r="BL197" s="26"/>
    </row>
    <row r="198" spans="1:64" ht="13.2" x14ac:dyDescent="0.25">
      <c r="A198" s="22">
        <v>45573.369668414351</v>
      </c>
      <c r="B198" s="23" t="s">
        <v>623</v>
      </c>
      <c r="C198" s="24" t="s">
        <v>624</v>
      </c>
      <c r="D198" s="23">
        <v>100</v>
      </c>
      <c r="E198" s="23">
        <v>1</v>
      </c>
      <c r="F198" s="23" t="s">
        <v>114</v>
      </c>
      <c r="G198" s="23" t="s">
        <v>76</v>
      </c>
      <c r="H198" s="23" t="s">
        <v>614</v>
      </c>
      <c r="I198" s="23" t="s">
        <v>63</v>
      </c>
      <c r="J198" s="23" t="s">
        <v>64</v>
      </c>
      <c r="K198" s="23" t="s">
        <v>64</v>
      </c>
      <c r="L198" s="23" t="s">
        <v>64</v>
      </c>
      <c r="M198" s="23" t="s">
        <v>84</v>
      </c>
      <c r="N198" s="23" t="s">
        <v>64</v>
      </c>
      <c r="O198" s="23" t="s">
        <v>84</v>
      </c>
      <c r="P198" s="23" t="s">
        <v>84</v>
      </c>
      <c r="Q198" s="23" t="s">
        <v>84</v>
      </c>
      <c r="R198" s="23" t="s">
        <v>64</v>
      </c>
      <c r="S198" s="23" t="s">
        <v>64</v>
      </c>
      <c r="T198" s="23" t="s">
        <v>64</v>
      </c>
      <c r="U198" s="23" t="s">
        <v>84</v>
      </c>
      <c r="V198" s="23" t="s">
        <v>64</v>
      </c>
      <c r="W198" s="23" t="s">
        <v>64</v>
      </c>
      <c r="X198" s="23" t="s">
        <v>78</v>
      </c>
      <c r="Y198" s="23" t="s">
        <v>64</v>
      </c>
      <c r="Z198" s="23" t="s">
        <v>65</v>
      </c>
      <c r="AA198" s="23" t="s">
        <v>66</v>
      </c>
      <c r="AB198" s="23" t="s">
        <v>65</v>
      </c>
      <c r="AC198" s="23" t="s">
        <v>66</v>
      </c>
      <c r="AD198" s="23" t="s">
        <v>66</v>
      </c>
      <c r="AE198" s="23" t="s">
        <v>66</v>
      </c>
      <c r="AF198" s="23" t="s">
        <v>66</v>
      </c>
      <c r="AG198" s="23" t="s">
        <v>65</v>
      </c>
      <c r="AH198" s="23" t="s">
        <v>79</v>
      </c>
      <c r="AI198" s="23" t="s">
        <v>101</v>
      </c>
      <c r="AJ198" s="23" t="s">
        <v>66</v>
      </c>
      <c r="AK198" s="23" t="s">
        <v>65</v>
      </c>
      <c r="AL198" s="23" t="s">
        <v>66</v>
      </c>
      <c r="AM198" s="23" t="s">
        <v>65</v>
      </c>
      <c r="AN198" s="23" t="s">
        <v>79</v>
      </c>
      <c r="AO198" s="23" t="s">
        <v>66</v>
      </c>
      <c r="AP198" s="23" t="s">
        <v>67</v>
      </c>
      <c r="AQ198" s="23" t="s">
        <v>67</v>
      </c>
      <c r="AR198" s="23" t="s">
        <v>86</v>
      </c>
      <c r="AS198" s="23" t="s">
        <v>68</v>
      </c>
      <c r="AT198" s="23" t="s">
        <v>69</v>
      </c>
      <c r="AU198" s="23" t="s">
        <v>70</v>
      </c>
      <c r="AV198" s="23" t="s">
        <v>71</v>
      </c>
      <c r="AW198" s="23" t="s">
        <v>72</v>
      </c>
      <c r="AX198" s="23" t="s">
        <v>73</v>
      </c>
      <c r="AY198" s="23" t="s">
        <v>63</v>
      </c>
      <c r="AZ198" s="23" t="s">
        <v>72</v>
      </c>
      <c r="BA198" s="23" t="s">
        <v>72</v>
      </c>
      <c r="BB198" s="23" t="s">
        <v>73</v>
      </c>
      <c r="BC198" s="23" t="s">
        <v>73</v>
      </c>
      <c r="BD198" s="23"/>
      <c r="BE198" s="23" t="s">
        <v>73</v>
      </c>
      <c r="BF198" s="25"/>
      <c r="BG198" s="26" t="s">
        <v>631</v>
      </c>
      <c r="BH198" t="s">
        <v>1118</v>
      </c>
      <c r="BI198" s="26" t="e">
        <f t="shared" si="3"/>
        <v>#VALUE!</v>
      </c>
      <c r="BJ198" s="26"/>
      <c r="BK198" s="26"/>
      <c r="BL198" s="26"/>
    </row>
    <row r="199" spans="1:64" ht="13.2" x14ac:dyDescent="0.25">
      <c r="A199" s="22">
        <v>45573.370507708329</v>
      </c>
      <c r="B199" s="23" t="s">
        <v>625</v>
      </c>
      <c r="C199" s="24" t="s">
        <v>626</v>
      </c>
      <c r="D199" s="23">
        <v>28.6</v>
      </c>
      <c r="E199" s="23">
        <v>0.17</v>
      </c>
      <c r="F199" s="23" t="s">
        <v>114</v>
      </c>
      <c r="G199" s="23" t="s">
        <v>76</v>
      </c>
      <c r="H199" s="23" t="s">
        <v>627</v>
      </c>
      <c r="I199" s="23" t="s">
        <v>63</v>
      </c>
      <c r="J199" s="23" t="s">
        <v>64</v>
      </c>
      <c r="K199" s="23" t="s">
        <v>64</v>
      </c>
      <c r="L199" s="23" t="s">
        <v>78</v>
      </c>
      <c r="M199" s="23" t="s">
        <v>78</v>
      </c>
      <c r="N199" s="23" t="s">
        <v>64</v>
      </c>
      <c r="O199" s="23" t="s">
        <v>64</v>
      </c>
      <c r="P199" s="23" t="s">
        <v>64</v>
      </c>
      <c r="Q199" s="23" t="s">
        <v>64</v>
      </c>
      <c r="R199" s="23" t="s">
        <v>64</v>
      </c>
      <c r="S199" s="23" t="s">
        <v>64</v>
      </c>
      <c r="T199" s="23" t="s">
        <v>64</v>
      </c>
      <c r="U199" s="23" t="s">
        <v>64</v>
      </c>
      <c r="V199" s="23" t="s">
        <v>64</v>
      </c>
      <c r="W199" s="23" t="s">
        <v>64</v>
      </c>
      <c r="X199" s="23" t="s">
        <v>64</v>
      </c>
      <c r="Y199" s="23" t="s">
        <v>78</v>
      </c>
      <c r="Z199" s="23" t="s">
        <v>65</v>
      </c>
      <c r="AA199" s="23" t="s">
        <v>65</v>
      </c>
      <c r="AB199" s="23" t="s">
        <v>65</v>
      </c>
      <c r="AC199" s="23" t="s">
        <v>66</v>
      </c>
      <c r="AD199" s="23" t="s">
        <v>65</v>
      </c>
      <c r="AE199" s="23" t="s">
        <v>65</v>
      </c>
      <c r="AF199" s="23" t="s">
        <v>65</v>
      </c>
      <c r="AG199" s="23" t="s">
        <v>65</v>
      </c>
      <c r="AH199" s="23" t="s">
        <v>66</v>
      </c>
      <c r="AI199" s="23" t="s">
        <v>79</v>
      </c>
      <c r="AJ199" s="23" t="s">
        <v>65</v>
      </c>
      <c r="AK199" s="23" t="s">
        <v>66</v>
      </c>
      <c r="AL199" s="23" t="s">
        <v>66</v>
      </c>
      <c r="AM199" s="23" t="s">
        <v>65</v>
      </c>
      <c r="AN199" s="23" t="s">
        <v>66</v>
      </c>
      <c r="AO199" s="23" t="s">
        <v>66</v>
      </c>
      <c r="AP199" s="23" t="s">
        <v>85</v>
      </c>
      <c r="AQ199" s="23" t="s">
        <v>67</v>
      </c>
      <c r="AR199" s="23" t="s">
        <v>63</v>
      </c>
      <c r="AS199" s="23" t="s">
        <v>628</v>
      </c>
      <c r="AT199" s="23" t="s">
        <v>87</v>
      </c>
      <c r="AU199" s="23" t="s">
        <v>70</v>
      </c>
      <c r="AV199" s="23" t="s">
        <v>71</v>
      </c>
      <c r="AW199" s="23" t="s">
        <v>63</v>
      </c>
      <c r="AX199" s="23" t="s">
        <v>72</v>
      </c>
      <c r="AY199" s="23" t="s">
        <v>72</v>
      </c>
      <c r="AZ199" s="23" t="s">
        <v>72</v>
      </c>
      <c r="BA199" s="23" t="s">
        <v>73</v>
      </c>
      <c r="BB199" s="23" t="s">
        <v>73</v>
      </c>
      <c r="BC199" s="23" t="s">
        <v>73</v>
      </c>
      <c r="BD199" s="23"/>
      <c r="BE199" s="23" t="s">
        <v>73</v>
      </c>
      <c r="BF199" s="25"/>
      <c r="BG199" s="26" t="s">
        <v>631</v>
      </c>
      <c r="BH199" t="s">
        <v>1118</v>
      </c>
      <c r="BI199" s="26" t="e">
        <f t="shared" si="3"/>
        <v>#VALUE!</v>
      </c>
      <c r="BJ199" s="26"/>
      <c r="BK199" s="26"/>
      <c r="BL199" s="26"/>
    </row>
    <row r="200" spans="1:64" ht="13.2" x14ac:dyDescent="0.25">
      <c r="A200" s="22">
        <v>45573.370773217597</v>
      </c>
      <c r="B200" s="23" t="s">
        <v>629</v>
      </c>
      <c r="C200" s="24" t="s">
        <v>630</v>
      </c>
      <c r="D200" s="23">
        <v>62.5</v>
      </c>
      <c r="E200" s="23">
        <v>0.21</v>
      </c>
      <c r="F200" s="23" t="s">
        <v>114</v>
      </c>
      <c r="G200" s="23" t="s">
        <v>539</v>
      </c>
      <c r="H200" s="23" t="s">
        <v>631</v>
      </c>
      <c r="I200" s="23" t="s">
        <v>73</v>
      </c>
      <c r="J200" s="23" t="s">
        <v>64</v>
      </c>
      <c r="K200" s="23" t="s">
        <v>84</v>
      </c>
      <c r="L200" s="23" t="s">
        <v>64</v>
      </c>
      <c r="M200" s="23" t="s">
        <v>84</v>
      </c>
      <c r="N200" s="23" t="s">
        <v>64</v>
      </c>
      <c r="O200" s="23" t="s">
        <v>64</v>
      </c>
      <c r="P200" s="23" t="s">
        <v>84</v>
      </c>
      <c r="Q200" s="23" t="s">
        <v>84</v>
      </c>
      <c r="R200" s="23" t="s">
        <v>64</v>
      </c>
      <c r="S200" s="23" t="s">
        <v>64</v>
      </c>
      <c r="T200" s="23" t="s">
        <v>84</v>
      </c>
      <c r="U200" s="23" t="s">
        <v>78</v>
      </c>
      <c r="V200" s="23" t="s">
        <v>84</v>
      </c>
      <c r="W200" s="23" t="s">
        <v>64</v>
      </c>
      <c r="X200" s="23" t="s">
        <v>64</v>
      </c>
      <c r="Y200" s="23" t="s">
        <v>64</v>
      </c>
      <c r="Z200" s="23" t="s">
        <v>65</v>
      </c>
      <c r="AA200" s="23" t="s">
        <v>101</v>
      </c>
      <c r="AB200" s="23" t="s">
        <v>65</v>
      </c>
      <c r="AC200" s="23" t="s">
        <v>65</v>
      </c>
      <c r="AD200" s="23" t="s">
        <v>65</v>
      </c>
      <c r="AE200" s="23" t="s">
        <v>66</v>
      </c>
      <c r="AF200" s="23" t="s">
        <v>65</v>
      </c>
      <c r="AG200" s="23" t="s">
        <v>65</v>
      </c>
      <c r="AH200" s="23" t="s">
        <v>66</v>
      </c>
      <c r="AI200" s="23" t="s">
        <v>101</v>
      </c>
      <c r="AJ200" s="23" t="s">
        <v>65</v>
      </c>
      <c r="AK200" s="23" t="s">
        <v>65</v>
      </c>
      <c r="AL200" s="23" t="s">
        <v>65</v>
      </c>
      <c r="AM200" s="23" t="s">
        <v>66</v>
      </c>
      <c r="AN200" s="23" t="s">
        <v>66</v>
      </c>
      <c r="AO200" s="23" t="s">
        <v>66</v>
      </c>
      <c r="AP200" s="23" t="s">
        <v>67</v>
      </c>
      <c r="AQ200" s="23" t="s">
        <v>67</v>
      </c>
      <c r="AR200" s="23" t="s">
        <v>86</v>
      </c>
      <c r="AS200" s="23" t="s">
        <v>120</v>
      </c>
      <c r="AT200" s="23" t="s">
        <v>69</v>
      </c>
      <c r="AU200" s="23" t="s">
        <v>67</v>
      </c>
      <c r="AV200" s="23" t="s">
        <v>71</v>
      </c>
      <c r="AW200" s="23" t="s">
        <v>73</v>
      </c>
      <c r="AX200" s="23" t="s">
        <v>73</v>
      </c>
      <c r="AY200" s="23" t="s">
        <v>72</v>
      </c>
      <c r="AZ200" s="23" t="s">
        <v>73</v>
      </c>
      <c r="BA200" s="23" t="s">
        <v>72</v>
      </c>
      <c r="BB200" s="23" t="s">
        <v>73</v>
      </c>
      <c r="BC200" s="23" t="s">
        <v>73</v>
      </c>
      <c r="BD200" s="23"/>
      <c r="BE200" s="23" t="s">
        <v>73</v>
      </c>
      <c r="BF200" s="25"/>
      <c r="BG200" s="26" t="s">
        <v>631</v>
      </c>
      <c r="BH200" t="s">
        <v>226</v>
      </c>
      <c r="BI200" s="26" t="e">
        <f t="shared" si="3"/>
        <v>#VALUE!</v>
      </c>
      <c r="BJ200" s="26"/>
      <c r="BK200" s="26"/>
      <c r="BL200" s="26"/>
    </row>
    <row r="201" spans="1:64" ht="13.2" x14ac:dyDescent="0.25">
      <c r="A201" s="22">
        <v>45573.370839490744</v>
      </c>
      <c r="B201" s="23" t="s">
        <v>632</v>
      </c>
      <c r="C201" s="24" t="s">
        <v>633</v>
      </c>
      <c r="D201" s="23">
        <v>21.4</v>
      </c>
      <c r="E201" s="23">
        <v>0.04</v>
      </c>
      <c r="F201" s="23" t="s">
        <v>114</v>
      </c>
      <c r="G201" s="23" t="s">
        <v>76</v>
      </c>
      <c r="H201" s="23" t="s">
        <v>634</v>
      </c>
      <c r="I201" s="23" t="s">
        <v>63</v>
      </c>
      <c r="J201" s="23" t="s">
        <v>64</v>
      </c>
      <c r="K201" s="23" t="s">
        <v>64</v>
      </c>
      <c r="L201" s="23" t="s">
        <v>64</v>
      </c>
      <c r="M201" s="23" t="s">
        <v>78</v>
      </c>
      <c r="N201" s="23" t="s">
        <v>64</v>
      </c>
      <c r="O201" s="23" t="s">
        <v>64</v>
      </c>
      <c r="P201" s="23" t="s">
        <v>84</v>
      </c>
      <c r="Q201" s="23" t="s">
        <v>84</v>
      </c>
      <c r="R201" s="23" t="s">
        <v>64</v>
      </c>
      <c r="S201" s="23" t="s">
        <v>64</v>
      </c>
      <c r="T201" s="23" t="s">
        <v>64</v>
      </c>
      <c r="U201" s="23" t="s">
        <v>64</v>
      </c>
      <c r="V201" s="23" t="s">
        <v>64</v>
      </c>
      <c r="W201" s="23" t="s">
        <v>64</v>
      </c>
      <c r="X201" s="23" t="s">
        <v>64</v>
      </c>
      <c r="Y201" s="23" t="s">
        <v>78</v>
      </c>
      <c r="Z201" s="23" t="s">
        <v>65</v>
      </c>
      <c r="AA201" s="23" t="s">
        <v>65</v>
      </c>
      <c r="AB201" s="23" t="s">
        <v>65</v>
      </c>
      <c r="AC201" s="23" t="s">
        <v>65</v>
      </c>
      <c r="AD201" s="23" t="s">
        <v>66</v>
      </c>
      <c r="AE201" s="23" t="s">
        <v>66</v>
      </c>
      <c r="AF201" s="23" t="s">
        <v>66</v>
      </c>
      <c r="AG201" s="23" t="s">
        <v>66</v>
      </c>
      <c r="AH201" s="23" t="s">
        <v>65</v>
      </c>
      <c r="AI201" s="23" t="s">
        <v>79</v>
      </c>
      <c r="AJ201" s="23" t="s">
        <v>66</v>
      </c>
      <c r="AK201" s="23" t="s">
        <v>66</v>
      </c>
      <c r="AL201" s="23" t="s">
        <v>66</v>
      </c>
      <c r="AM201" s="23" t="s">
        <v>66</v>
      </c>
      <c r="AN201" s="23" t="s">
        <v>66</v>
      </c>
      <c r="AO201" s="23" t="s">
        <v>66</v>
      </c>
      <c r="AP201" s="23" t="s">
        <v>85</v>
      </c>
      <c r="AQ201" s="23" t="s">
        <v>85</v>
      </c>
      <c r="AR201" s="23" t="s">
        <v>86</v>
      </c>
      <c r="AS201" s="23" t="s">
        <v>635</v>
      </c>
      <c r="AT201" s="23" t="s">
        <v>69</v>
      </c>
      <c r="AU201" s="23" t="s">
        <v>93</v>
      </c>
      <c r="AV201" s="23" t="s">
        <v>71</v>
      </c>
      <c r="AW201" s="23" t="s">
        <v>72</v>
      </c>
      <c r="AX201" s="23" t="s">
        <v>72</v>
      </c>
      <c r="AY201" s="23" t="s">
        <v>72</v>
      </c>
      <c r="AZ201" s="23" t="s">
        <v>72</v>
      </c>
      <c r="BA201" s="23" t="s">
        <v>73</v>
      </c>
      <c r="BB201" s="23" t="s">
        <v>72</v>
      </c>
      <c r="BC201" s="23" t="s">
        <v>73</v>
      </c>
      <c r="BD201" s="23" t="s">
        <v>146</v>
      </c>
      <c r="BE201" s="23" t="s">
        <v>73</v>
      </c>
      <c r="BF201" s="25"/>
      <c r="BG201" s="26" t="s">
        <v>631</v>
      </c>
      <c r="BH201" t="s">
        <v>1118</v>
      </c>
      <c r="BI201" s="26" t="e">
        <f t="shared" si="3"/>
        <v>#VALUE!</v>
      </c>
      <c r="BJ201" s="26"/>
      <c r="BK201" s="26"/>
      <c r="BL201" s="26"/>
    </row>
    <row r="202" spans="1:64" ht="13.2" x14ac:dyDescent="0.25">
      <c r="A202" s="22">
        <v>45573.373880775463</v>
      </c>
      <c r="B202" s="23" t="s">
        <v>636</v>
      </c>
      <c r="C202" s="24" t="s">
        <v>637</v>
      </c>
      <c r="D202" s="23">
        <v>86.61</v>
      </c>
      <c r="E202" s="23">
        <v>0.17</v>
      </c>
      <c r="F202" s="23" t="s">
        <v>114</v>
      </c>
      <c r="G202" s="23" t="s">
        <v>76</v>
      </c>
      <c r="H202" s="23" t="s">
        <v>614</v>
      </c>
      <c r="I202" s="23" t="s">
        <v>63</v>
      </c>
      <c r="J202" s="23" t="s">
        <v>64</v>
      </c>
      <c r="K202" s="23" t="s">
        <v>64</v>
      </c>
      <c r="L202" s="23" t="s">
        <v>64</v>
      </c>
      <c r="M202" s="23" t="s">
        <v>64</v>
      </c>
      <c r="N202" s="23" t="s">
        <v>64</v>
      </c>
      <c r="O202" s="23" t="s">
        <v>84</v>
      </c>
      <c r="P202" s="23" t="s">
        <v>84</v>
      </c>
      <c r="Q202" s="23" t="s">
        <v>78</v>
      </c>
      <c r="R202" s="23" t="s">
        <v>64</v>
      </c>
      <c r="S202" s="23" t="s">
        <v>64</v>
      </c>
      <c r="T202" s="23" t="s">
        <v>78</v>
      </c>
      <c r="U202" s="23" t="s">
        <v>64</v>
      </c>
      <c r="V202" s="23" t="s">
        <v>64</v>
      </c>
      <c r="W202" s="23" t="s">
        <v>78</v>
      </c>
      <c r="X202" s="23" t="s">
        <v>64</v>
      </c>
      <c r="Y202" s="23" t="s">
        <v>64</v>
      </c>
      <c r="Z202" s="23" t="s">
        <v>65</v>
      </c>
      <c r="AA202" s="23" t="s">
        <v>65</v>
      </c>
      <c r="AB202" s="23" t="s">
        <v>66</v>
      </c>
      <c r="AC202" s="23" t="s">
        <v>66</v>
      </c>
      <c r="AD202" s="23" t="s">
        <v>66</v>
      </c>
      <c r="AE202" s="23" t="s">
        <v>66</v>
      </c>
      <c r="AF202" s="23" t="s">
        <v>66</v>
      </c>
      <c r="AG202" s="23" t="s">
        <v>66</v>
      </c>
      <c r="AH202" s="23" t="s">
        <v>66</v>
      </c>
      <c r="AI202" s="23" t="s">
        <v>79</v>
      </c>
      <c r="AJ202" s="23" t="s">
        <v>66</v>
      </c>
      <c r="AK202" s="23" t="s">
        <v>66</v>
      </c>
      <c r="AL202" s="23" t="s">
        <v>66</v>
      </c>
      <c r="AM202" s="23" t="s">
        <v>66</v>
      </c>
      <c r="AN202" s="23" t="s">
        <v>66</v>
      </c>
      <c r="AO202" s="23" t="s">
        <v>66</v>
      </c>
      <c r="AP202" s="23" t="s">
        <v>67</v>
      </c>
      <c r="AQ202" s="23" t="s">
        <v>67</v>
      </c>
      <c r="AR202" s="23" t="s">
        <v>86</v>
      </c>
      <c r="AS202" s="23" t="s">
        <v>81</v>
      </c>
      <c r="AT202" s="23" t="s">
        <v>87</v>
      </c>
      <c r="AU202" s="23" t="s">
        <v>70</v>
      </c>
      <c r="AV202" s="23" t="s">
        <v>132</v>
      </c>
      <c r="AW202" s="23" t="s">
        <v>73</v>
      </c>
      <c r="AX202" s="23" t="s">
        <v>72</v>
      </c>
      <c r="AY202" s="23" t="s">
        <v>73</v>
      </c>
      <c r="AZ202" s="23" t="s">
        <v>63</v>
      </c>
      <c r="BA202" s="23" t="s">
        <v>73</v>
      </c>
      <c r="BB202" s="23" t="s">
        <v>63</v>
      </c>
      <c r="BC202" s="23" t="s">
        <v>73</v>
      </c>
      <c r="BD202" s="23"/>
      <c r="BE202" s="23" t="s">
        <v>73</v>
      </c>
      <c r="BF202" s="25"/>
      <c r="BG202" s="26" t="s">
        <v>631</v>
      </c>
      <c r="BH202" t="s">
        <v>1118</v>
      </c>
      <c r="BI202" s="26" t="e">
        <f t="shared" si="3"/>
        <v>#VALUE!</v>
      </c>
      <c r="BJ202" s="26"/>
      <c r="BK202" s="26"/>
      <c r="BL202" s="26"/>
    </row>
    <row r="203" spans="1:64" ht="13.2" x14ac:dyDescent="0.25">
      <c r="A203" s="22">
        <v>45573.375507500001</v>
      </c>
      <c r="B203" s="23" t="s">
        <v>638</v>
      </c>
      <c r="C203" s="24" t="s">
        <v>639</v>
      </c>
      <c r="D203" s="23">
        <v>100</v>
      </c>
      <c r="E203" s="23">
        <v>0.83</v>
      </c>
      <c r="F203" s="23" t="s">
        <v>114</v>
      </c>
      <c r="G203" s="23" t="s">
        <v>76</v>
      </c>
      <c r="H203" s="23" t="s">
        <v>614</v>
      </c>
      <c r="I203" s="23" t="s">
        <v>63</v>
      </c>
      <c r="J203" s="23" t="s">
        <v>145</v>
      </c>
      <c r="K203" s="23" t="s">
        <v>64</v>
      </c>
      <c r="L203" s="23" t="s">
        <v>64</v>
      </c>
      <c r="M203" s="23" t="s">
        <v>64</v>
      </c>
      <c r="N203" s="23" t="s">
        <v>64</v>
      </c>
      <c r="O203" s="23" t="s">
        <v>64</v>
      </c>
      <c r="P203" s="23" t="s">
        <v>84</v>
      </c>
      <c r="Q203" s="23" t="s">
        <v>84</v>
      </c>
      <c r="R203" s="23" t="s">
        <v>64</v>
      </c>
      <c r="S203" s="23" t="s">
        <v>64</v>
      </c>
      <c r="T203" s="23" t="s">
        <v>84</v>
      </c>
      <c r="U203" s="23" t="s">
        <v>84</v>
      </c>
      <c r="V203" s="23" t="s">
        <v>84</v>
      </c>
      <c r="W203" s="23" t="s">
        <v>84</v>
      </c>
      <c r="X203" s="23" t="s">
        <v>64</v>
      </c>
      <c r="Y203" s="23" t="s">
        <v>64</v>
      </c>
      <c r="Z203" s="23" t="s">
        <v>66</v>
      </c>
      <c r="AA203" s="23" t="s">
        <v>66</v>
      </c>
      <c r="AB203" s="23" t="s">
        <v>66</v>
      </c>
      <c r="AC203" s="23" t="s">
        <v>65</v>
      </c>
      <c r="AD203" s="23" t="s">
        <v>65</v>
      </c>
      <c r="AE203" s="23" t="s">
        <v>66</v>
      </c>
      <c r="AF203" s="23" t="s">
        <v>66</v>
      </c>
      <c r="AG203" s="23" t="s">
        <v>66</v>
      </c>
      <c r="AH203" s="23" t="s">
        <v>66</v>
      </c>
      <c r="AI203" s="23" t="s">
        <v>66</v>
      </c>
      <c r="AJ203" s="23" t="s">
        <v>79</v>
      </c>
      <c r="AK203" s="23" t="s">
        <v>79</v>
      </c>
      <c r="AL203" s="23" t="s">
        <v>66</v>
      </c>
      <c r="AM203" s="23" t="s">
        <v>66</v>
      </c>
      <c r="AN203" s="23" t="s">
        <v>66</v>
      </c>
      <c r="AO203" s="23" t="s">
        <v>66</v>
      </c>
      <c r="AP203" s="23" t="s">
        <v>80</v>
      </c>
      <c r="AQ203" s="23" t="s">
        <v>80</v>
      </c>
      <c r="AR203" s="23" t="s">
        <v>73</v>
      </c>
      <c r="AS203" s="23" t="s">
        <v>81</v>
      </c>
      <c r="AT203" s="23" t="s">
        <v>69</v>
      </c>
      <c r="AU203" s="23" t="s">
        <v>93</v>
      </c>
      <c r="AV203" s="23" t="s">
        <v>71</v>
      </c>
      <c r="AW203" s="23" t="s">
        <v>72</v>
      </c>
      <c r="AX203" s="23" t="s">
        <v>73</v>
      </c>
      <c r="AY203" s="23" t="s">
        <v>63</v>
      </c>
      <c r="AZ203" s="23" t="s">
        <v>63</v>
      </c>
      <c r="BA203" s="23" t="s">
        <v>72</v>
      </c>
      <c r="BB203" s="23" t="s">
        <v>73</v>
      </c>
      <c r="BC203" s="23" t="s">
        <v>73</v>
      </c>
      <c r="BD203" s="23"/>
      <c r="BE203" s="23" t="s">
        <v>73</v>
      </c>
      <c r="BF203" s="25"/>
      <c r="BG203" s="26" t="s">
        <v>631</v>
      </c>
      <c r="BH203" t="s">
        <v>1118</v>
      </c>
      <c r="BI203" s="26" t="e">
        <f t="shared" si="3"/>
        <v>#VALUE!</v>
      </c>
      <c r="BJ203" s="26"/>
      <c r="BK203" s="26"/>
      <c r="BL203" s="26"/>
    </row>
    <row r="204" spans="1:64" ht="13.2" x14ac:dyDescent="0.25">
      <c r="A204" s="22">
        <v>45573.376832731483</v>
      </c>
      <c r="B204" s="23" t="s">
        <v>640</v>
      </c>
      <c r="C204" s="24" t="s">
        <v>641</v>
      </c>
      <c r="D204" s="23">
        <v>91.96</v>
      </c>
      <c r="E204" s="23">
        <v>0.54</v>
      </c>
      <c r="F204" s="23" t="s">
        <v>114</v>
      </c>
      <c r="G204" s="23" t="s">
        <v>291</v>
      </c>
      <c r="H204" s="23" t="s">
        <v>631</v>
      </c>
      <c r="I204" s="23" t="s">
        <v>63</v>
      </c>
      <c r="J204" s="23" t="s">
        <v>78</v>
      </c>
      <c r="K204" s="23" t="s">
        <v>84</v>
      </c>
      <c r="L204" s="23" t="s">
        <v>64</v>
      </c>
      <c r="M204" s="23" t="s">
        <v>84</v>
      </c>
      <c r="N204" s="23" t="s">
        <v>64</v>
      </c>
      <c r="O204" s="23" t="s">
        <v>78</v>
      </c>
      <c r="P204" s="23" t="s">
        <v>64</v>
      </c>
      <c r="Q204" s="23" t="s">
        <v>64</v>
      </c>
      <c r="R204" s="23" t="s">
        <v>64</v>
      </c>
      <c r="S204" s="23" t="s">
        <v>64</v>
      </c>
      <c r="T204" s="23" t="s">
        <v>84</v>
      </c>
      <c r="U204" s="23" t="s">
        <v>64</v>
      </c>
      <c r="V204" s="23" t="s">
        <v>64</v>
      </c>
      <c r="W204" s="23" t="s">
        <v>64</v>
      </c>
      <c r="X204" s="23" t="s">
        <v>64</v>
      </c>
      <c r="Y204" s="23" t="s">
        <v>84</v>
      </c>
      <c r="Z204" s="23" t="s">
        <v>79</v>
      </c>
      <c r="AA204" s="23" t="s">
        <v>65</v>
      </c>
      <c r="AB204" s="23" t="s">
        <v>66</v>
      </c>
      <c r="AC204" s="23" t="s">
        <v>79</v>
      </c>
      <c r="AD204" s="23" t="s">
        <v>79</v>
      </c>
      <c r="AE204" s="23" t="s">
        <v>66</v>
      </c>
      <c r="AF204" s="23" t="s">
        <v>79</v>
      </c>
      <c r="AG204" s="23" t="s">
        <v>66</v>
      </c>
      <c r="AH204" s="23" t="s">
        <v>79</v>
      </c>
      <c r="AI204" s="23" t="s">
        <v>66</v>
      </c>
      <c r="AJ204" s="23" t="s">
        <v>101</v>
      </c>
      <c r="AK204" s="23" t="s">
        <v>101</v>
      </c>
      <c r="AL204" s="23" t="s">
        <v>101</v>
      </c>
      <c r="AM204" s="23" t="s">
        <v>79</v>
      </c>
      <c r="AN204" s="23" t="s">
        <v>79</v>
      </c>
      <c r="AO204" s="23" t="s">
        <v>66</v>
      </c>
      <c r="AP204" s="23" t="s">
        <v>67</v>
      </c>
      <c r="AQ204" s="23" t="s">
        <v>67</v>
      </c>
      <c r="AR204" s="23" t="s">
        <v>86</v>
      </c>
      <c r="AS204" s="23" t="s">
        <v>68</v>
      </c>
      <c r="AT204" s="23" t="s">
        <v>169</v>
      </c>
      <c r="AU204" s="23" t="s">
        <v>80</v>
      </c>
      <c r="AV204" s="23" t="s">
        <v>71</v>
      </c>
      <c r="AW204" s="23" t="s">
        <v>73</v>
      </c>
      <c r="AX204" s="23" t="s">
        <v>72</v>
      </c>
      <c r="AY204" s="23" t="s">
        <v>63</v>
      </c>
      <c r="AZ204" s="23" t="s">
        <v>63</v>
      </c>
      <c r="BA204" s="23" t="s">
        <v>72</v>
      </c>
      <c r="BB204" s="23" t="s">
        <v>73</v>
      </c>
      <c r="BC204" s="23" t="s">
        <v>73</v>
      </c>
      <c r="BD204" s="23"/>
      <c r="BE204" s="23" t="s">
        <v>73</v>
      </c>
      <c r="BF204" s="25"/>
      <c r="BG204" s="26" t="s">
        <v>631</v>
      </c>
      <c r="BH204" t="s">
        <v>1118</v>
      </c>
      <c r="BI204" s="26" t="e">
        <f t="shared" si="3"/>
        <v>#VALUE!</v>
      </c>
      <c r="BJ204" s="26"/>
      <c r="BK204" s="26"/>
      <c r="BL204" s="26"/>
    </row>
    <row r="205" spans="1:64" ht="13.2" x14ac:dyDescent="0.25">
      <c r="A205" s="22">
        <v>45573.37752065972</v>
      </c>
      <c r="B205" s="23" t="s">
        <v>642</v>
      </c>
      <c r="C205" s="24" t="s">
        <v>643</v>
      </c>
      <c r="D205" s="23">
        <v>30.4</v>
      </c>
      <c r="E205" s="23">
        <v>0.42</v>
      </c>
      <c r="F205" s="23" t="s">
        <v>114</v>
      </c>
      <c r="G205" s="23" t="s">
        <v>76</v>
      </c>
      <c r="H205" s="23" t="s">
        <v>631</v>
      </c>
      <c r="I205" s="23" t="s">
        <v>63</v>
      </c>
      <c r="J205" s="23" t="s">
        <v>64</v>
      </c>
      <c r="K205" s="23" t="s">
        <v>64</v>
      </c>
      <c r="L205" s="23" t="s">
        <v>64</v>
      </c>
      <c r="M205" s="23" t="s">
        <v>64</v>
      </c>
      <c r="N205" s="23" t="s">
        <v>84</v>
      </c>
      <c r="O205" s="23" t="s">
        <v>64</v>
      </c>
      <c r="P205" s="23" t="s">
        <v>84</v>
      </c>
      <c r="Q205" s="23" t="s">
        <v>64</v>
      </c>
      <c r="R205" s="23" t="s">
        <v>64</v>
      </c>
      <c r="S205" s="23" t="s">
        <v>64</v>
      </c>
      <c r="T205" s="23" t="s">
        <v>64</v>
      </c>
      <c r="U205" s="23" t="s">
        <v>84</v>
      </c>
      <c r="V205" s="23" t="s">
        <v>64</v>
      </c>
      <c r="W205" s="23" t="s">
        <v>64</v>
      </c>
      <c r="X205" s="23" t="s">
        <v>64</v>
      </c>
      <c r="Y205" s="23" t="s">
        <v>64</v>
      </c>
      <c r="Z205" s="23" t="s">
        <v>66</v>
      </c>
      <c r="AA205" s="23" t="s">
        <v>66</v>
      </c>
      <c r="AB205" s="23" t="s">
        <v>66</v>
      </c>
      <c r="AC205" s="23" t="s">
        <v>65</v>
      </c>
      <c r="AD205" s="23" t="s">
        <v>65</v>
      </c>
      <c r="AE205" s="23" t="s">
        <v>66</v>
      </c>
      <c r="AF205" s="23" t="s">
        <v>66</v>
      </c>
      <c r="AG205" s="23" t="s">
        <v>65</v>
      </c>
      <c r="AH205" s="23" t="s">
        <v>66</v>
      </c>
      <c r="AI205" s="23" t="s">
        <v>79</v>
      </c>
      <c r="AJ205" s="23" t="s">
        <v>66</v>
      </c>
      <c r="AK205" s="23" t="s">
        <v>66</v>
      </c>
      <c r="AL205" s="23" t="s">
        <v>66</v>
      </c>
      <c r="AM205" s="23" t="s">
        <v>66</v>
      </c>
      <c r="AN205" s="23" t="s">
        <v>66</v>
      </c>
      <c r="AO205" s="23" t="s">
        <v>66</v>
      </c>
      <c r="AP205" s="23" t="s">
        <v>80</v>
      </c>
      <c r="AQ205" s="23" t="s">
        <v>80</v>
      </c>
      <c r="AR205" s="23" t="s">
        <v>63</v>
      </c>
      <c r="AS205" s="23" t="s">
        <v>68</v>
      </c>
      <c r="AT205" s="23" t="s">
        <v>69</v>
      </c>
      <c r="AU205" s="23" t="s">
        <v>70</v>
      </c>
      <c r="AV205" s="23" t="s">
        <v>71</v>
      </c>
      <c r="AW205" s="23" t="s">
        <v>73</v>
      </c>
      <c r="AX205" s="23" t="s">
        <v>73</v>
      </c>
      <c r="AY205" s="23" t="s">
        <v>72</v>
      </c>
      <c r="AZ205" s="23" t="s">
        <v>72</v>
      </c>
      <c r="BA205" s="23" t="s">
        <v>73</v>
      </c>
      <c r="BB205" s="23" t="s">
        <v>73</v>
      </c>
      <c r="BC205" s="23" t="s">
        <v>73</v>
      </c>
      <c r="BD205" s="23"/>
      <c r="BE205" s="23" t="s">
        <v>73</v>
      </c>
      <c r="BF205" s="25"/>
      <c r="BG205" s="26" t="s">
        <v>631</v>
      </c>
      <c r="BH205" t="s">
        <v>1118</v>
      </c>
      <c r="BI205" s="26" t="e">
        <f t="shared" si="3"/>
        <v>#VALUE!</v>
      </c>
      <c r="BJ205" s="26"/>
      <c r="BK205" s="26"/>
      <c r="BL205" s="26"/>
    </row>
    <row r="206" spans="1:64" ht="13.2" x14ac:dyDescent="0.25">
      <c r="A206" s="22">
        <v>45573.378887581013</v>
      </c>
      <c r="B206" s="23" t="s">
        <v>644</v>
      </c>
      <c r="C206" s="24" t="s">
        <v>645</v>
      </c>
      <c r="D206" s="23">
        <v>39.299999999999997</v>
      </c>
      <c r="E206" s="23">
        <v>0.08</v>
      </c>
      <c r="F206" s="23" t="s">
        <v>423</v>
      </c>
      <c r="G206" s="23" t="s">
        <v>76</v>
      </c>
      <c r="H206" s="23" t="s">
        <v>631</v>
      </c>
      <c r="I206" s="23" t="s">
        <v>73</v>
      </c>
      <c r="J206" s="23" t="s">
        <v>145</v>
      </c>
      <c r="K206" s="23" t="s">
        <v>84</v>
      </c>
      <c r="L206" s="23" t="s">
        <v>64</v>
      </c>
      <c r="M206" s="23" t="s">
        <v>84</v>
      </c>
      <c r="N206" s="23" t="s">
        <v>64</v>
      </c>
      <c r="O206" s="23" t="s">
        <v>64</v>
      </c>
      <c r="P206" s="23" t="s">
        <v>84</v>
      </c>
      <c r="Q206" s="23" t="s">
        <v>84</v>
      </c>
      <c r="R206" s="23" t="s">
        <v>64</v>
      </c>
      <c r="S206" s="23" t="s">
        <v>64</v>
      </c>
      <c r="T206" s="23" t="s">
        <v>78</v>
      </c>
      <c r="U206" s="23" t="s">
        <v>84</v>
      </c>
      <c r="V206" s="23" t="s">
        <v>64</v>
      </c>
      <c r="W206" s="23" t="s">
        <v>84</v>
      </c>
      <c r="X206" s="23" t="s">
        <v>64</v>
      </c>
      <c r="Y206" s="23" t="s">
        <v>64</v>
      </c>
      <c r="Z206" s="23" t="s">
        <v>66</v>
      </c>
      <c r="AA206" s="23" t="s">
        <v>65</v>
      </c>
      <c r="AB206" s="23" t="s">
        <v>79</v>
      </c>
      <c r="AC206" s="23" t="s">
        <v>65</v>
      </c>
      <c r="AD206" s="23" t="s">
        <v>65</v>
      </c>
      <c r="AE206" s="23" t="s">
        <v>65</v>
      </c>
      <c r="AF206" s="23" t="s">
        <v>65</v>
      </c>
      <c r="AG206" s="23" t="s">
        <v>65</v>
      </c>
      <c r="AH206" s="23" t="s">
        <v>66</v>
      </c>
      <c r="AI206" s="23" t="s">
        <v>101</v>
      </c>
      <c r="AJ206" s="23" t="s">
        <v>65</v>
      </c>
      <c r="AK206" s="23" t="s">
        <v>65</v>
      </c>
      <c r="AL206" s="23" t="s">
        <v>66</v>
      </c>
      <c r="AM206" s="23" t="s">
        <v>66</v>
      </c>
      <c r="AN206" s="23" t="s">
        <v>66</v>
      </c>
      <c r="AO206" s="23" t="s">
        <v>66</v>
      </c>
      <c r="AP206" s="23" t="s">
        <v>67</v>
      </c>
      <c r="AQ206" s="23" t="s">
        <v>67</v>
      </c>
      <c r="AR206" s="23" t="s">
        <v>86</v>
      </c>
      <c r="AS206" s="23" t="s">
        <v>343</v>
      </c>
      <c r="AT206" s="23" t="s">
        <v>69</v>
      </c>
      <c r="AU206" s="23" t="s">
        <v>70</v>
      </c>
      <c r="AV206" s="23" t="s">
        <v>71</v>
      </c>
      <c r="AW206" s="23" t="s">
        <v>72</v>
      </c>
      <c r="AX206" s="23" t="s">
        <v>63</v>
      </c>
      <c r="AY206" s="23" t="s">
        <v>72</v>
      </c>
      <c r="AZ206" s="23" t="s">
        <v>72</v>
      </c>
      <c r="BA206" s="23" t="s">
        <v>72</v>
      </c>
      <c r="BB206" s="23" t="s">
        <v>72</v>
      </c>
      <c r="BC206" s="23" t="s">
        <v>73</v>
      </c>
      <c r="BD206" s="23"/>
      <c r="BE206" s="23" t="s">
        <v>73</v>
      </c>
      <c r="BF206" s="25"/>
      <c r="BG206" s="26" t="s">
        <v>631</v>
      </c>
      <c r="BH206" t="s">
        <v>226</v>
      </c>
      <c r="BI206" s="26" t="e">
        <f t="shared" si="3"/>
        <v>#VALUE!</v>
      </c>
      <c r="BJ206" s="26"/>
      <c r="BK206" s="26"/>
      <c r="BL206" s="26"/>
    </row>
    <row r="207" spans="1:64" ht="13.2" x14ac:dyDescent="0.25">
      <c r="A207" s="22">
        <v>45573.380233171294</v>
      </c>
      <c r="B207" s="23" t="s">
        <v>646</v>
      </c>
      <c r="C207" s="24" t="s">
        <v>647</v>
      </c>
      <c r="D207" s="23">
        <v>60.19</v>
      </c>
      <c r="E207" s="23">
        <v>0.33</v>
      </c>
      <c r="F207" s="23" t="s">
        <v>423</v>
      </c>
      <c r="G207" s="23" t="s">
        <v>76</v>
      </c>
      <c r="H207" s="23" t="s">
        <v>648</v>
      </c>
      <c r="I207" s="23" t="s">
        <v>63</v>
      </c>
      <c r="J207" s="23" t="s">
        <v>64</v>
      </c>
      <c r="K207" s="23" t="s">
        <v>84</v>
      </c>
      <c r="L207" s="23" t="s">
        <v>64</v>
      </c>
      <c r="M207" s="23" t="s">
        <v>84</v>
      </c>
      <c r="N207" s="23" t="s">
        <v>64</v>
      </c>
      <c r="O207" s="23" t="s">
        <v>64</v>
      </c>
      <c r="P207" s="23" t="s">
        <v>64</v>
      </c>
      <c r="Q207" s="23" t="s">
        <v>84</v>
      </c>
      <c r="R207" s="23" t="s">
        <v>64</v>
      </c>
      <c r="S207" s="23" t="s">
        <v>64</v>
      </c>
      <c r="T207" s="23" t="s">
        <v>64</v>
      </c>
      <c r="U207" s="23" t="s">
        <v>84</v>
      </c>
      <c r="V207" s="23" t="s">
        <v>64</v>
      </c>
      <c r="W207" s="23" t="s">
        <v>64</v>
      </c>
      <c r="X207" s="23" t="s">
        <v>64</v>
      </c>
      <c r="Y207" s="23" t="s">
        <v>64</v>
      </c>
      <c r="Z207" s="23" t="s">
        <v>66</v>
      </c>
      <c r="AA207" s="23" t="s">
        <v>65</v>
      </c>
      <c r="AB207" s="23" t="s">
        <v>65</v>
      </c>
      <c r="AC207" s="23" t="s">
        <v>66</v>
      </c>
      <c r="AD207" s="23" t="s">
        <v>66</v>
      </c>
      <c r="AE207" s="23" t="s">
        <v>65</v>
      </c>
      <c r="AF207" s="23" t="s">
        <v>66</v>
      </c>
      <c r="AG207" s="23" t="s">
        <v>66</v>
      </c>
      <c r="AH207" s="23" t="s">
        <v>66</v>
      </c>
      <c r="AI207" s="23" t="s">
        <v>66</v>
      </c>
      <c r="AJ207" s="23" t="s">
        <v>65</v>
      </c>
      <c r="AK207" s="23" t="s">
        <v>65</v>
      </c>
      <c r="AL207" s="23" t="s">
        <v>66</v>
      </c>
      <c r="AM207" s="23" t="s">
        <v>66</v>
      </c>
      <c r="AN207" s="23" t="s">
        <v>66</v>
      </c>
      <c r="AO207" s="23" t="s">
        <v>66</v>
      </c>
      <c r="AP207" s="23" t="s">
        <v>85</v>
      </c>
      <c r="AQ207" s="23" t="s">
        <v>151</v>
      </c>
      <c r="AR207" s="23" t="s">
        <v>63</v>
      </c>
      <c r="AS207" s="23" t="s">
        <v>81</v>
      </c>
      <c r="AT207" s="23" t="s">
        <v>69</v>
      </c>
      <c r="AU207" s="23" t="s">
        <v>70</v>
      </c>
      <c r="AV207" s="23" t="s">
        <v>67</v>
      </c>
      <c r="AW207" s="23" t="s">
        <v>63</v>
      </c>
      <c r="AX207" s="23" t="s">
        <v>73</v>
      </c>
      <c r="AY207" s="23" t="s">
        <v>63</v>
      </c>
      <c r="AZ207" s="23" t="s">
        <v>73</v>
      </c>
      <c r="BA207" s="23" t="s">
        <v>63</v>
      </c>
      <c r="BB207" s="23" t="s">
        <v>63</v>
      </c>
      <c r="BC207" s="23" t="s">
        <v>73</v>
      </c>
      <c r="BD207" s="23"/>
      <c r="BE207" s="23" t="s">
        <v>73</v>
      </c>
      <c r="BF207" s="25"/>
      <c r="BG207" s="26" t="s">
        <v>631</v>
      </c>
      <c r="BH207" t="s">
        <v>1118</v>
      </c>
      <c r="BI207" s="26" t="e">
        <f t="shared" si="3"/>
        <v>#VALUE!</v>
      </c>
      <c r="BJ207" s="26"/>
      <c r="BK207" s="26"/>
      <c r="BL207" s="26"/>
    </row>
    <row r="208" spans="1:64" ht="13.2" x14ac:dyDescent="0.25">
      <c r="A208" s="22">
        <v>45573.380666921294</v>
      </c>
      <c r="B208" s="23" t="s">
        <v>649</v>
      </c>
      <c r="C208" s="24" t="s">
        <v>650</v>
      </c>
      <c r="D208" s="23">
        <v>100</v>
      </c>
      <c r="E208" s="23">
        <v>0.42</v>
      </c>
      <c r="F208" s="23" t="s">
        <v>423</v>
      </c>
      <c r="G208" s="23" t="s">
        <v>76</v>
      </c>
      <c r="H208" s="23" t="s">
        <v>651</v>
      </c>
      <c r="I208" s="23" t="s">
        <v>73</v>
      </c>
      <c r="J208" s="23" t="s">
        <v>64</v>
      </c>
      <c r="K208" s="23" t="s">
        <v>64</v>
      </c>
      <c r="L208" s="23" t="s">
        <v>64</v>
      </c>
      <c r="M208" s="23" t="s">
        <v>84</v>
      </c>
      <c r="N208" s="23" t="s">
        <v>64</v>
      </c>
      <c r="O208" s="23" t="s">
        <v>84</v>
      </c>
      <c r="P208" s="23" t="s">
        <v>84</v>
      </c>
      <c r="Q208" s="23" t="s">
        <v>84</v>
      </c>
      <c r="R208" s="23" t="s">
        <v>64</v>
      </c>
      <c r="S208" s="23" t="s">
        <v>64</v>
      </c>
      <c r="T208" s="23" t="s">
        <v>64</v>
      </c>
      <c r="U208" s="23" t="s">
        <v>84</v>
      </c>
      <c r="V208" s="23" t="s">
        <v>64</v>
      </c>
      <c r="W208" s="23" t="s">
        <v>64</v>
      </c>
      <c r="X208" s="23" t="s">
        <v>64</v>
      </c>
      <c r="Y208" s="23" t="s">
        <v>64</v>
      </c>
      <c r="Z208" s="23" t="s">
        <v>66</v>
      </c>
      <c r="AA208" s="23" t="s">
        <v>65</v>
      </c>
      <c r="AB208" s="23" t="s">
        <v>66</v>
      </c>
      <c r="AC208" s="23" t="s">
        <v>65</v>
      </c>
      <c r="AD208" s="23" t="s">
        <v>66</v>
      </c>
      <c r="AE208" s="23" t="s">
        <v>65</v>
      </c>
      <c r="AF208" s="23" t="s">
        <v>66</v>
      </c>
      <c r="AG208" s="23" t="s">
        <v>66</v>
      </c>
      <c r="AH208" s="23" t="s">
        <v>79</v>
      </c>
      <c r="AI208" s="23" t="s">
        <v>79</v>
      </c>
      <c r="AJ208" s="23" t="s">
        <v>66</v>
      </c>
      <c r="AK208" s="23" t="s">
        <v>65</v>
      </c>
      <c r="AL208" s="23" t="s">
        <v>66</v>
      </c>
      <c r="AM208" s="23" t="s">
        <v>65</v>
      </c>
      <c r="AN208" s="23" t="s">
        <v>65</v>
      </c>
      <c r="AO208" s="23" t="s">
        <v>66</v>
      </c>
      <c r="AP208" s="23" t="s">
        <v>67</v>
      </c>
      <c r="AQ208" s="23" t="s">
        <v>67</v>
      </c>
      <c r="AR208" s="23" t="s">
        <v>86</v>
      </c>
      <c r="AS208" s="23" t="s">
        <v>68</v>
      </c>
      <c r="AT208" s="23" t="s">
        <v>87</v>
      </c>
      <c r="AU208" s="23" t="s">
        <v>67</v>
      </c>
      <c r="AV208" s="23" t="s">
        <v>71</v>
      </c>
      <c r="AW208" s="23" t="s">
        <v>72</v>
      </c>
      <c r="AX208" s="23" t="s">
        <v>72</v>
      </c>
      <c r="AY208" s="23" t="s">
        <v>63</v>
      </c>
      <c r="AZ208" s="23" t="s">
        <v>63</v>
      </c>
      <c r="BA208" s="23" t="s">
        <v>63</v>
      </c>
      <c r="BB208" s="23" t="s">
        <v>63</v>
      </c>
      <c r="BC208" s="23" t="s">
        <v>73</v>
      </c>
      <c r="BD208" s="23"/>
      <c r="BE208" s="23" t="s">
        <v>73</v>
      </c>
      <c r="BF208" s="25"/>
      <c r="BG208" s="26" t="s">
        <v>631</v>
      </c>
      <c r="BH208" t="s">
        <v>226</v>
      </c>
      <c r="BI208" s="26" t="e">
        <f t="shared" si="3"/>
        <v>#VALUE!</v>
      </c>
      <c r="BJ208" s="26"/>
      <c r="BK208" s="26"/>
      <c r="BL208" s="26"/>
    </row>
    <row r="209" spans="1:64" ht="13.2" x14ac:dyDescent="0.25">
      <c r="A209" s="22">
        <v>45573.382040590281</v>
      </c>
      <c r="B209" s="23" t="s">
        <v>652</v>
      </c>
      <c r="C209" s="24" t="s">
        <v>653</v>
      </c>
      <c r="D209" s="23">
        <v>100</v>
      </c>
      <c r="E209" s="23">
        <v>0.5</v>
      </c>
      <c r="F209" s="23" t="s">
        <v>423</v>
      </c>
      <c r="G209" s="23" t="s">
        <v>76</v>
      </c>
      <c r="H209" s="23" t="s">
        <v>654</v>
      </c>
      <c r="I209" s="23" t="s">
        <v>63</v>
      </c>
      <c r="J209" s="23" t="s">
        <v>64</v>
      </c>
      <c r="K209" s="23" t="s">
        <v>64</v>
      </c>
      <c r="L209" s="23" t="s">
        <v>64</v>
      </c>
      <c r="M209" s="23" t="s">
        <v>84</v>
      </c>
      <c r="N209" s="23" t="s">
        <v>64</v>
      </c>
      <c r="O209" s="23" t="s">
        <v>78</v>
      </c>
      <c r="P209" s="23" t="s">
        <v>84</v>
      </c>
      <c r="Q209" s="23" t="s">
        <v>64</v>
      </c>
      <c r="R209" s="23" t="s">
        <v>64</v>
      </c>
      <c r="S209" s="23" t="s">
        <v>64</v>
      </c>
      <c r="T209" s="23" t="s">
        <v>78</v>
      </c>
      <c r="U209" s="23" t="s">
        <v>84</v>
      </c>
      <c r="V209" s="23" t="s">
        <v>64</v>
      </c>
      <c r="W209" s="23" t="s">
        <v>64</v>
      </c>
      <c r="X209" s="23" t="s">
        <v>84</v>
      </c>
      <c r="Y209" s="23" t="s">
        <v>64</v>
      </c>
      <c r="Z209" s="23" t="s">
        <v>65</v>
      </c>
      <c r="AA209" s="23" t="s">
        <v>65</v>
      </c>
      <c r="AB209" s="23" t="s">
        <v>66</v>
      </c>
      <c r="AC209" s="23" t="s">
        <v>65</v>
      </c>
      <c r="AD209" s="23" t="s">
        <v>66</v>
      </c>
      <c r="AE209" s="23" t="s">
        <v>65</v>
      </c>
      <c r="AF209" s="23" t="s">
        <v>66</v>
      </c>
      <c r="AG209" s="23" t="s">
        <v>65</v>
      </c>
      <c r="AH209" s="23" t="s">
        <v>65</v>
      </c>
      <c r="AI209" s="23" t="s">
        <v>79</v>
      </c>
      <c r="AJ209" s="23" t="s">
        <v>66</v>
      </c>
      <c r="AK209" s="23" t="s">
        <v>66</v>
      </c>
      <c r="AL209" s="23" t="s">
        <v>66</v>
      </c>
      <c r="AM209" s="23" t="s">
        <v>65</v>
      </c>
      <c r="AN209" s="23" t="s">
        <v>79</v>
      </c>
      <c r="AO209" s="23" t="s">
        <v>66</v>
      </c>
      <c r="AP209" s="23" t="s">
        <v>67</v>
      </c>
      <c r="AQ209" s="23" t="s">
        <v>67</v>
      </c>
      <c r="AR209" s="23" t="s">
        <v>86</v>
      </c>
      <c r="AS209" s="23" t="s">
        <v>655</v>
      </c>
      <c r="AT209" s="23" t="s">
        <v>69</v>
      </c>
      <c r="AU209" s="23" t="s">
        <v>93</v>
      </c>
      <c r="AV209" s="23" t="s">
        <v>71</v>
      </c>
      <c r="AW209" s="23" t="s">
        <v>73</v>
      </c>
      <c r="AX209" s="23" t="s">
        <v>73</v>
      </c>
      <c r="AY209" s="23" t="s">
        <v>72</v>
      </c>
      <c r="AZ209" s="23" t="s">
        <v>72</v>
      </c>
      <c r="BA209" s="23" t="s">
        <v>72</v>
      </c>
      <c r="BB209" s="23" t="s">
        <v>63</v>
      </c>
      <c r="BC209" s="23" t="s">
        <v>73</v>
      </c>
      <c r="BD209" s="23"/>
      <c r="BE209" s="23" t="s">
        <v>73</v>
      </c>
      <c r="BF209" s="25"/>
      <c r="BG209" s="26" t="s">
        <v>631</v>
      </c>
      <c r="BH209" t="s">
        <v>1118</v>
      </c>
      <c r="BI209" s="26" t="e">
        <f t="shared" si="3"/>
        <v>#VALUE!</v>
      </c>
      <c r="BJ209" s="26"/>
      <c r="BK209" s="26"/>
      <c r="BL209" s="26"/>
    </row>
    <row r="210" spans="1:64" ht="13.2" x14ac:dyDescent="0.25">
      <c r="A210" s="22">
        <v>45573.382158587963</v>
      </c>
      <c r="B210" s="23" t="s">
        <v>656</v>
      </c>
      <c r="C210" s="24" t="s">
        <v>657</v>
      </c>
      <c r="D210" s="23">
        <v>54.46</v>
      </c>
      <c r="E210" s="23">
        <v>0.46</v>
      </c>
      <c r="F210" s="23" t="s">
        <v>423</v>
      </c>
      <c r="G210" s="23" t="s">
        <v>76</v>
      </c>
      <c r="H210" s="23" t="s">
        <v>631</v>
      </c>
      <c r="I210" s="23" t="s">
        <v>63</v>
      </c>
      <c r="J210" s="23" t="s">
        <v>64</v>
      </c>
      <c r="K210" s="23" t="s">
        <v>64</v>
      </c>
      <c r="L210" s="23" t="s">
        <v>64</v>
      </c>
      <c r="M210" s="23" t="s">
        <v>84</v>
      </c>
      <c r="N210" s="23" t="s">
        <v>64</v>
      </c>
      <c r="O210" s="23" t="s">
        <v>64</v>
      </c>
      <c r="P210" s="23" t="s">
        <v>64</v>
      </c>
      <c r="Q210" s="23" t="s">
        <v>64</v>
      </c>
      <c r="R210" s="23" t="s">
        <v>64</v>
      </c>
      <c r="S210" s="23" t="s">
        <v>64</v>
      </c>
      <c r="T210" s="23" t="s">
        <v>64</v>
      </c>
      <c r="U210" s="23" t="s">
        <v>64</v>
      </c>
      <c r="V210" s="23" t="s">
        <v>64</v>
      </c>
      <c r="W210" s="23" t="s">
        <v>64</v>
      </c>
      <c r="X210" s="23" t="s">
        <v>64</v>
      </c>
      <c r="Y210" s="23" t="s">
        <v>64</v>
      </c>
      <c r="Z210" s="23" t="s">
        <v>65</v>
      </c>
      <c r="AA210" s="23" t="s">
        <v>65</v>
      </c>
      <c r="AB210" s="23" t="s">
        <v>65</v>
      </c>
      <c r="AC210" s="23" t="s">
        <v>65</v>
      </c>
      <c r="AD210" s="23" t="s">
        <v>65</v>
      </c>
      <c r="AE210" s="23" t="s">
        <v>65</v>
      </c>
      <c r="AF210" s="23" t="s">
        <v>65</v>
      </c>
      <c r="AG210" s="23" t="s">
        <v>66</v>
      </c>
      <c r="AH210" s="23" t="s">
        <v>66</v>
      </c>
      <c r="AI210" s="23" t="s">
        <v>79</v>
      </c>
      <c r="AJ210" s="23" t="s">
        <v>65</v>
      </c>
      <c r="AK210" s="23" t="s">
        <v>65</v>
      </c>
      <c r="AL210" s="23" t="s">
        <v>65</v>
      </c>
      <c r="AM210" s="23" t="s">
        <v>65</v>
      </c>
      <c r="AN210" s="23" t="s">
        <v>66</v>
      </c>
      <c r="AO210" s="23" t="s">
        <v>66</v>
      </c>
      <c r="AP210" s="23" t="s">
        <v>67</v>
      </c>
      <c r="AQ210" s="23" t="s">
        <v>85</v>
      </c>
      <c r="AR210" s="23" t="s">
        <v>63</v>
      </c>
      <c r="AS210" s="23" t="s">
        <v>343</v>
      </c>
      <c r="AT210" s="23" t="s">
        <v>87</v>
      </c>
      <c r="AU210" s="23" t="s">
        <v>67</v>
      </c>
      <c r="AV210" s="23" t="s">
        <v>71</v>
      </c>
      <c r="AW210" s="23" t="s">
        <v>72</v>
      </c>
      <c r="AX210" s="23" t="s">
        <v>72</v>
      </c>
      <c r="AY210" s="23" t="s">
        <v>63</v>
      </c>
      <c r="AZ210" s="23" t="s">
        <v>72</v>
      </c>
      <c r="BA210" s="23" t="s">
        <v>63</v>
      </c>
      <c r="BB210" s="23" t="s">
        <v>63</v>
      </c>
      <c r="BC210" s="23" t="s">
        <v>73</v>
      </c>
      <c r="BD210" s="23"/>
      <c r="BE210" s="23" t="s">
        <v>73</v>
      </c>
      <c r="BF210" s="25"/>
      <c r="BG210" s="26" t="s">
        <v>631</v>
      </c>
      <c r="BH210" t="s">
        <v>1118</v>
      </c>
      <c r="BI210" s="26" t="e">
        <f t="shared" si="3"/>
        <v>#VALUE!</v>
      </c>
      <c r="BJ210" s="26"/>
      <c r="BK210" s="26"/>
      <c r="BL210" s="26"/>
    </row>
    <row r="211" spans="1:64" ht="13.2" x14ac:dyDescent="0.25">
      <c r="A211" s="22">
        <v>45573.384647337967</v>
      </c>
      <c r="B211" s="23" t="s">
        <v>658</v>
      </c>
      <c r="C211" s="24" t="s">
        <v>659</v>
      </c>
      <c r="D211" s="23">
        <v>10.7</v>
      </c>
      <c r="E211" s="23">
        <v>0.08</v>
      </c>
      <c r="F211" s="23" t="s">
        <v>423</v>
      </c>
      <c r="G211" s="23" t="s">
        <v>76</v>
      </c>
      <c r="H211" s="23" t="s">
        <v>648</v>
      </c>
      <c r="I211" s="23" t="s">
        <v>73</v>
      </c>
      <c r="J211" s="23" t="s">
        <v>64</v>
      </c>
      <c r="K211" s="23" t="s">
        <v>84</v>
      </c>
      <c r="L211" s="23" t="s">
        <v>64</v>
      </c>
      <c r="M211" s="23" t="s">
        <v>78</v>
      </c>
      <c r="N211" s="23" t="s">
        <v>64</v>
      </c>
      <c r="O211" s="23" t="s">
        <v>64</v>
      </c>
      <c r="P211" s="23" t="s">
        <v>84</v>
      </c>
      <c r="Q211" s="23" t="s">
        <v>64</v>
      </c>
      <c r="R211" s="23" t="s">
        <v>64</v>
      </c>
      <c r="S211" s="23" t="s">
        <v>64</v>
      </c>
      <c r="T211" s="23" t="s">
        <v>64</v>
      </c>
      <c r="U211" s="23" t="s">
        <v>84</v>
      </c>
      <c r="V211" s="23" t="s">
        <v>64</v>
      </c>
      <c r="W211" s="23" t="s">
        <v>64</v>
      </c>
      <c r="X211" s="23" t="s">
        <v>64</v>
      </c>
      <c r="Y211" s="23" t="s">
        <v>64</v>
      </c>
      <c r="Z211" s="23" t="s">
        <v>66</v>
      </c>
      <c r="AA211" s="23" t="s">
        <v>65</v>
      </c>
      <c r="AB211" s="23" t="s">
        <v>66</v>
      </c>
      <c r="AC211" s="23" t="s">
        <v>65</v>
      </c>
      <c r="AD211" s="23" t="s">
        <v>66</v>
      </c>
      <c r="AE211" s="23" t="s">
        <v>65</v>
      </c>
      <c r="AF211" s="23" t="s">
        <v>66</v>
      </c>
      <c r="AG211" s="23" t="s">
        <v>66</v>
      </c>
      <c r="AH211" s="23" t="s">
        <v>66</v>
      </c>
      <c r="AI211" s="23" t="s">
        <v>79</v>
      </c>
      <c r="AJ211" s="23" t="s">
        <v>65</v>
      </c>
      <c r="AK211" s="23" t="s">
        <v>65</v>
      </c>
      <c r="AL211" s="23" t="s">
        <v>66</v>
      </c>
      <c r="AM211" s="23" t="s">
        <v>66</v>
      </c>
      <c r="AN211" s="23" t="s">
        <v>65</v>
      </c>
      <c r="AO211" s="23" t="s">
        <v>66</v>
      </c>
      <c r="AP211" s="23" t="s">
        <v>85</v>
      </c>
      <c r="AQ211" s="23" t="s">
        <v>85</v>
      </c>
      <c r="AR211" s="23" t="s">
        <v>63</v>
      </c>
      <c r="AS211" s="23" t="s">
        <v>97</v>
      </c>
      <c r="AT211" s="23" t="s">
        <v>87</v>
      </c>
      <c r="AU211" s="23" t="s">
        <v>85</v>
      </c>
      <c r="AV211" s="23" t="s">
        <v>71</v>
      </c>
      <c r="AW211" s="23" t="s">
        <v>72</v>
      </c>
      <c r="AX211" s="23" t="s">
        <v>73</v>
      </c>
      <c r="AY211" s="23" t="s">
        <v>72</v>
      </c>
      <c r="AZ211" s="23" t="s">
        <v>63</v>
      </c>
      <c r="BA211" s="23" t="s">
        <v>72</v>
      </c>
      <c r="BB211" s="23" t="s">
        <v>73</v>
      </c>
      <c r="BC211" s="23" t="s">
        <v>73</v>
      </c>
      <c r="BD211" s="23"/>
      <c r="BE211" s="23" t="s">
        <v>73</v>
      </c>
      <c r="BF211" s="25"/>
      <c r="BG211" s="26" t="s">
        <v>631</v>
      </c>
      <c r="BH211" t="s">
        <v>226</v>
      </c>
      <c r="BI211" s="26" t="e">
        <f t="shared" si="3"/>
        <v>#VALUE!</v>
      </c>
      <c r="BJ211" s="26"/>
      <c r="BK211" s="26"/>
      <c r="BL211" s="26"/>
    </row>
    <row r="212" spans="1:64" ht="13.2" x14ac:dyDescent="0.25">
      <c r="A212" s="22">
        <v>45573.385597905093</v>
      </c>
      <c r="B212" s="23" t="s">
        <v>660</v>
      </c>
      <c r="C212" s="24" t="s">
        <v>661</v>
      </c>
      <c r="D212" s="23">
        <v>100</v>
      </c>
      <c r="E212" s="23">
        <v>1.25</v>
      </c>
      <c r="F212" s="23" t="s">
        <v>423</v>
      </c>
      <c r="G212" s="23" t="s">
        <v>76</v>
      </c>
      <c r="H212" s="23" t="s">
        <v>634</v>
      </c>
      <c r="I212" s="23" t="s">
        <v>63</v>
      </c>
      <c r="J212" s="23" t="s">
        <v>64</v>
      </c>
      <c r="K212" s="23" t="s">
        <v>84</v>
      </c>
      <c r="L212" s="23" t="s">
        <v>64</v>
      </c>
      <c r="M212" s="23" t="s">
        <v>84</v>
      </c>
      <c r="N212" s="23" t="s">
        <v>64</v>
      </c>
      <c r="O212" s="23" t="s">
        <v>84</v>
      </c>
      <c r="P212" s="23" t="s">
        <v>84</v>
      </c>
      <c r="Q212" s="23" t="s">
        <v>84</v>
      </c>
      <c r="R212" s="23" t="s">
        <v>64</v>
      </c>
      <c r="S212" s="23" t="s">
        <v>64</v>
      </c>
      <c r="T212" s="23" t="s">
        <v>64</v>
      </c>
      <c r="U212" s="23" t="s">
        <v>84</v>
      </c>
      <c r="V212" s="23" t="s">
        <v>64</v>
      </c>
      <c r="W212" s="23" t="s">
        <v>84</v>
      </c>
      <c r="X212" s="23" t="s">
        <v>84</v>
      </c>
      <c r="Y212" s="23" t="s">
        <v>64</v>
      </c>
      <c r="Z212" s="23" t="s">
        <v>66</v>
      </c>
      <c r="AA212" s="23" t="s">
        <v>66</v>
      </c>
      <c r="AB212" s="23" t="s">
        <v>66</v>
      </c>
      <c r="AC212" s="23" t="s">
        <v>66</v>
      </c>
      <c r="AD212" s="23" t="s">
        <v>66</v>
      </c>
      <c r="AE212" s="23" t="s">
        <v>66</v>
      </c>
      <c r="AF212" s="23" t="s">
        <v>66</v>
      </c>
      <c r="AG212" s="23" t="s">
        <v>66</v>
      </c>
      <c r="AH212" s="23" t="s">
        <v>79</v>
      </c>
      <c r="AI212" s="23" t="s">
        <v>79</v>
      </c>
      <c r="AJ212" s="23" t="s">
        <v>66</v>
      </c>
      <c r="AK212" s="23" t="s">
        <v>66</v>
      </c>
      <c r="AL212" s="23" t="s">
        <v>66</v>
      </c>
      <c r="AM212" s="23" t="s">
        <v>66</v>
      </c>
      <c r="AN212" s="23" t="s">
        <v>66</v>
      </c>
      <c r="AO212" s="23" t="s">
        <v>66</v>
      </c>
      <c r="AP212" s="23" t="s">
        <v>67</v>
      </c>
      <c r="AQ212" s="23" t="s">
        <v>67</v>
      </c>
      <c r="AR212" s="23" t="s">
        <v>86</v>
      </c>
      <c r="AS212" s="23" t="s">
        <v>68</v>
      </c>
      <c r="AT212" s="23" t="s">
        <v>69</v>
      </c>
      <c r="AU212" s="23" t="s">
        <v>70</v>
      </c>
      <c r="AV212" s="23" t="s">
        <v>71</v>
      </c>
      <c r="AW212" s="23" t="s">
        <v>73</v>
      </c>
      <c r="AX212" s="23" t="s">
        <v>73</v>
      </c>
      <c r="AY212" s="23" t="s">
        <v>72</v>
      </c>
      <c r="AZ212" s="23" t="s">
        <v>63</v>
      </c>
      <c r="BA212" s="23" t="s">
        <v>63</v>
      </c>
      <c r="BB212" s="23" t="s">
        <v>72</v>
      </c>
      <c r="BC212" s="23" t="s">
        <v>73</v>
      </c>
      <c r="BD212" s="23"/>
      <c r="BE212" s="23" t="s">
        <v>73</v>
      </c>
      <c r="BF212" s="25"/>
      <c r="BG212" s="26" t="s">
        <v>631</v>
      </c>
      <c r="BH212" t="s">
        <v>1118</v>
      </c>
      <c r="BI212" s="26" t="e">
        <f t="shared" si="3"/>
        <v>#VALUE!</v>
      </c>
      <c r="BJ212" s="26"/>
      <c r="BK212" s="26"/>
      <c r="BL212" s="26"/>
    </row>
    <row r="213" spans="1:64" ht="13.2" x14ac:dyDescent="0.25">
      <c r="A213" s="22">
        <v>45573.386784317132</v>
      </c>
      <c r="B213" s="23" t="s">
        <v>662</v>
      </c>
      <c r="C213" s="24" t="s">
        <v>663</v>
      </c>
      <c r="D213" s="23">
        <v>100</v>
      </c>
      <c r="E213" s="23">
        <v>0.71</v>
      </c>
      <c r="F213" s="23" t="s">
        <v>423</v>
      </c>
      <c r="G213" s="23" t="s">
        <v>76</v>
      </c>
      <c r="H213" s="23" t="s">
        <v>614</v>
      </c>
      <c r="I213" s="23" t="s">
        <v>63</v>
      </c>
      <c r="J213" s="23" t="s">
        <v>64</v>
      </c>
      <c r="K213" s="23" t="s">
        <v>64</v>
      </c>
      <c r="L213" s="23" t="s">
        <v>64</v>
      </c>
      <c r="M213" s="23" t="s">
        <v>78</v>
      </c>
      <c r="N213" s="23" t="s">
        <v>64</v>
      </c>
      <c r="O213" s="23" t="s">
        <v>64</v>
      </c>
      <c r="P213" s="23" t="s">
        <v>64</v>
      </c>
      <c r="Q213" s="23" t="s">
        <v>64</v>
      </c>
      <c r="R213" s="23" t="s">
        <v>64</v>
      </c>
      <c r="S213" s="23" t="s">
        <v>64</v>
      </c>
      <c r="T213" s="23" t="s">
        <v>64</v>
      </c>
      <c r="U213" s="23" t="s">
        <v>64</v>
      </c>
      <c r="V213" s="23" t="s">
        <v>64</v>
      </c>
      <c r="W213" s="23" t="s">
        <v>64</v>
      </c>
      <c r="X213" s="23" t="s">
        <v>64</v>
      </c>
      <c r="Y213" s="23" t="s">
        <v>64</v>
      </c>
      <c r="Z213" s="23" t="s">
        <v>66</v>
      </c>
      <c r="AA213" s="23" t="s">
        <v>66</v>
      </c>
      <c r="AB213" s="23" t="s">
        <v>66</v>
      </c>
      <c r="AC213" s="23" t="s">
        <v>66</v>
      </c>
      <c r="AD213" s="23" t="s">
        <v>66</v>
      </c>
      <c r="AE213" s="23" t="s">
        <v>66</v>
      </c>
      <c r="AF213" s="23" t="s">
        <v>66</v>
      </c>
      <c r="AG213" s="23" t="s">
        <v>66</v>
      </c>
      <c r="AH213" s="23" t="s">
        <v>66</v>
      </c>
      <c r="AI213" s="23" t="s">
        <v>79</v>
      </c>
      <c r="AJ213" s="23" t="s">
        <v>66</v>
      </c>
      <c r="AK213" s="23" t="s">
        <v>66</v>
      </c>
      <c r="AL213" s="23" t="s">
        <v>66</v>
      </c>
      <c r="AM213" s="23" t="s">
        <v>66</v>
      </c>
      <c r="AN213" s="23" t="s">
        <v>66</v>
      </c>
      <c r="AO213" s="23" t="s">
        <v>66</v>
      </c>
      <c r="AP213" s="23" t="s">
        <v>67</v>
      </c>
      <c r="AQ213" s="23" t="s">
        <v>67</v>
      </c>
      <c r="AR213" s="23" t="s">
        <v>63</v>
      </c>
      <c r="AS213" s="23" t="s">
        <v>81</v>
      </c>
      <c r="AT213" s="23" t="s">
        <v>69</v>
      </c>
      <c r="AU213" s="23" t="s">
        <v>70</v>
      </c>
      <c r="AV213" s="23" t="s">
        <v>71</v>
      </c>
      <c r="AW213" s="23" t="s">
        <v>72</v>
      </c>
      <c r="AX213" s="23" t="s">
        <v>72</v>
      </c>
      <c r="AY213" s="23" t="s">
        <v>63</v>
      </c>
      <c r="AZ213" s="23" t="s">
        <v>63</v>
      </c>
      <c r="BA213" s="23" t="s">
        <v>63</v>
      </c>
      <c r="BB213" s="23" t="s">
        <v>63</v>
      </c>
      <c r="BC213" s="23" t="s">
        <v>73</v>
      </c>
      <c r="BD213" s="23"/>
      <c r="BE213" s="23" t="s">
        <v>73</v>
      </c>
      <c r="BF213" s="25"/>
      <c r="BG213" s="26" t="s">
        <v>631</v>
      </c>
      <c r="BH213" t="s">
        <v>1118</v>
      </c>
      <c r="BI213" s="26" t="e">
        <f t="shared" si="3"/>
        <v>#VALUE!</v>
      </c>
      <c r="BJ213" s="26"/>
      <c r="BK213" s="26"/>
      <c r="BL213" s="26"/>
    </row>
    <row r="214" spans="1:64" ht="13.2" x14ac:dyDescent="0.25">
      <c r="A214" s="22">
        <v>45573.387280208335</v>
      </c>
      <c r="B214" s="23" t="s">
        <v>664</v>
      </c>
      <c r="C214" s="24" t="s">
        <v>665</v>
      </c>
      <c r="D214" s="23">
        <v>33.93</v>
      </c>
      <c r="E214" s="23">
        <v>0.21</v>
      </c>
      <c r="F214" s="23" t="s">
        <v>423</v>
      </c>
      <c r="G214" s="23" t="s">
        <v>539</v>
      </c>
      <c r="H214" s="23" t="s">
        <v>631</v>
      </c>
      <c r="I214" s="23" t="s">
        <v>63</v>
      </c>
      <c r="J214" s="23" t="s">
        <v>64</v>
      </c>
      <c r="K214" s="23" t="s">
        <v>64</v>
      </c>
      <c r="L214" s="23" t="s">
        <v>64</v>
      </c>
      <c r="M214" s="23" t="s">
        <v>78</v>
      </c>
      <c r="N214" s="23" t="s">
        <v>64</v>
      </c>
      <c r="O214" s="23" t="s">
        <v>84</v>
      </c>
      <c r="P214" s="23" t="s">
        <v>84</v>
      </c>
      <c r="Q214" s="23" t="s">
        <v>64</v>
      </c>
      <c r="R214" s="23" t="s">
        <v>64</v>
      </c>
      <c r="S214" s="23" t="s">
        <v>64</v>
      </c>
      <c r="T214" s="23" t="s">
        <v>64</v>
      </c>
      <c r="U214" s="23" t="s">
        <v>64</v>
      </c>
      <c r="V214" s="23" t="s">
        <v>64</v>
      </c>
      <c r="W214" s="23" t="s">
        <v>84</v>
      </c>
      <c r="X214" s="23" t="s">
        <v>84</v>
      </c>
      <c r="Y214" s="23" t="s">
        <v>64</v>
      </c>
      <c r="Z214" s="23" t="s">
        <v>66</v>
      </c>
      <c r="AA214" s="23" t="s">
        <v>66</v>
      </c>
      <c r="AB214" s="23" t="s">
        <v>66</v>
      </c>
      <c r="AC214" s="23" t="s">
        <v>101</v>
      </c>
      <c r="AD214" s="23" t="s">
        <v>66</v>
      </c>
      <c r="AE214" s="23" t="s">
        <v>66</v>
      </c>
      <c r="AF214" s="23" t="s">
        <v>66</v>
      </c>
      <c r="AG214" s="23" t="s">
        <v>66</v>
      </c>
      <c r="AH214" s="23" t="s">
        <v>66</v>
      </c>
      <c r="AI214" s="23" t="s">
        <v>66</v>
      </c>
      <c r="AJ214" s="23" t="s">
        <v>66</v>
      </c>
      <c r="AK214" s="23" t="s">
        <v>66</v>
      </c>
      <c r="AL214" s="23" t="s">
        <v>66</v>
      </c>
      <c r="AM214" s="23" t="s">
        <v>66</v>
      </c>
      <c r="AN214" s="23" t="s">
        <v>66</v>
      </c>
      <c r="AO214" s="23" t="s">
        <v>66</v>
      </c>
      <c r="AP214" s="23" t="s">
        <v>67</v>
      </c>
      <c r="AQ214" s="23" t="s">
        <v>67</v>
      </c>
      <c r="AR214" s="23" t="s">
        <v>86</v>
      </c>
      <c r="AS214" s="23" t="s">
        <v>68</v>
      </c>
      <c r="AT214" s="23" t="s">
        <v>87</v>
      </c>
      <c r="AU214" s="23" t="s">
        <v>67</v>
      </c>
      <c r="AV214" s="23" t="s">
        <v>71</v>
      </c>
      <c r="AW214" s="23" t="s">
        <v>63</v>
      </c>
      <c r="AX214" s="23" t="s">
        <v>72</v>
      </c>
      <c r="AY214" s="23" t="s">
        <v>63</v>
      </c>
      <c r="AZ214" s="23" t="s">
        <v>72</v>
      </c>
      <c r="BA214" s="23" t="s">
        <v>63</v>
      </c>
      <c r="BB214" s="23" t="s">
        <v>73</v>
      </c>
      <c r="BC214" s="23" t="s">
        <v>73</v>
      </c>
      <c r="BD214" s="23"/>
      <c r="BE214" s="23" t="s">
        <v>73</v>
      </c>
      <c r="BF214" s="25"/>
      <c r="BG214" s="26" t="s">
        <v>631</v>
      </c>
      <c r="BH214" t="s">
        <v>1118</v>
      </c>
      <c r="BI214" s="26" t="e">
        <f t="shared" si="3"/>
        <v>#VALUE!</v>
      </c>
      <c r="BJ214" s="26"/>
      <c r="BK214" s="26"/>
      <c r="BL214" s="26"/>
    </row>
    <row r="215" spans="1:64" ht="13.2" x14ac:dyDescent="0.25">
      <c r="A215" s="22">
        <v>45573.394556840278</v>
      </c>
      <c r="B215" s="23" t="s">
        <v>666</v>
      </c>
      <c r="C215" s="24" t="s">
        <v>667</v>
      </c>
      <c r="D215" s="23">
        <v>100</v>
      </c>
      <c r="E215" s="23">
        <v>1.38</v>
      </c>
      <c r="F215" s="23" t="s">
        <v>423</v>
      </c>
      <c r="G215" s="23" t="s">
        <v>76</v>
      </c>
      <c r="H215" s="23" t="s">
        <v>631</v>
      </c>
      <c r="I215" s="23" t="s">
        <v>73</v>
      </c>
      <c r="J215" s="23" t="s">
        <v>64</v>
      </c>
      <c r="K215" s="23" t="s">
        <v>64</v>
      </c>
      <c r="L215" s="23" t="s">
        <v>64</v>
      </c>
      <c r="M215" s="23" t="s">
        <v>78</v>
      </c>
      <c r="N215" s="23" t="s">
        <v>64</v>
      </c>
      <c r="O215" s="23" t="s">
        <v>84</v>
      </c>
      <c r="P215" s="23" t="s">
        <v>84</v>
      </c>
      <c r="Q215" s="23" t="s">
        <v>84</v>
      </c>
      <c r="R215" s="23" t="s">
        <v>64</v>
      </c>
      <c r="S215" s="23" t="s">
        <v>64</v>
      </c>
      <c r="T215" s="23" t="s">
        <v>64</v>
      </c>
      <c r="U215" s="23" t="s">
        <v>64</v>
      </c>
      <c r="V215" s="23" t="s">
        <v>64</v>
      </c>
      <c r="W215" s="23" t="s">
        <v>64</v>
      </c>
      <c r="X215" s="23" t="s">
        <v>64</v>
      </c>
      <c r="Y215" s="23" t="s">
        <v>78</v>
      </c>
      <c r="Z215" s="23" t="s">
        <v>66</v>
      </c>
      <c r="AA215" s="23" t="s">
        <v>65</v>
      </c>
      <c r="AB215" s="23" t="s">
        <v>79</v>
      </c>
      <c r="AC215" s="23" t="s">
        <v>65</v>
      </c>
      <c r="AD215" s="23" t="s">
        <v>65</v>
      </c>
      <c r="AE215" s="23" t="s">
        <v>65</v>
      </c>
      <c r="AF215" s="23" t="s">
        <v>66</v>
      </c>
      <c r="AG215" s="23" t="s">
        <v>66</v>
      </c>
      <c r="AH215" s="23" t="s">
        <v>79</v>
      </c>
      <c r="AI215" s="23" t="s">
        <v>66</v>
      </c>
      <c r="AJ215" s="23" t="s">
        <v>66</v>
      </c>
      <c r="AK215" s="23" t="s">
        <v>65</v>
      </c>
      <c r="AL215" s="23" t="s">
        <v>66</v>
      </c>
      <c r="AM215" s="23" t="s">
        <v>65</v>
      </c>
      <c r="AN215" s="23" t="s">
        <v>79</v>
      </c>
      <c r="AO215" s="23" t="s">
        <v>66</v>
      </c>
      <c r="AP215" s="23" t="s">
        <v>67</v>
      </c>
      <c r="AQ215" s="23" t="s">
        <v>67</v>
      </c>
      <c r="AR215" s="23" t="s">
        <v>63</v>
      </c>
      <c r="AS215" s="23" t="s">
        <v>668</v>
      </c>
      <c r="AT215" s="23" t="s">
        <v>69</v>
      </c>
      <c r="AU215" s="23" t="s">
        <v>70</v>
      </c>
      <c r="AV215" s="23" t="s">
        <v>132</v>
      </c>
      <c r="AW215" s="23" t="s">
        <v>72</v>
      </c>
      <c r="AX215" s="23" t="s">
        <v>72</v>
      </c>
      <c r="AY215" s="23" t="s">
        <v>63</v>
      </c>
      <c r="AZ215" s="23" t="s">
        <v>63</v>
      </c>
      <c r="BA215" s="23" t="s">
        <v>73</v>
      </c>
      <c r="BB215" s="23" t="s">
        <v>73</v>
      </c>
      <c r="BC215" s="23" t="s">
        <v>73</v>
      </c>
      <c r="BD215" s="23"/>
      <c r="BE215" s="23" t="s">
        <v>73</v>
      </c>
      <c r="BF215" s="25"/>
      <c r="BG215" s="26" t="s">
        <v>631</v>
      </c>
      <c r="BH215" t="s">
        <v>226</v>
      </c>
      <c r="BI215" s="26" t="e">
        <f t="shared" si="3"/>
        <v>#VALUE!</v>
      </c>
      <c r="BJ215" s="26"/>
      <c r="BK215" s="26"/>
      <c r="BL215" s="26"/>
    </row>
    <row r="216" spans="1:64" ht="13.2" x14ac:dyDescent="0.25">
      <c r="A216" s="22">
        <v>45573.395885011574</v>
      </c>
      <c r="B216" s="23" t="s">
        <v>669</v>
      </c>
      <c r="C216" s="24" t="s">
        <v>670</v>
      </c>
      <c r="D216" s="23">
        <v>54.46</v>
      </c>
      <c r="E216" s="23">
        <v>0.08</v>
      </c>
      <c r="F216" s="23" t="s">
        <v>423</v>
      </c>
      <c r="G216" s="23" t="s">
        <v>76</v>
      </c>
      <c r="H216" s="23" t="s">
        <v>614</v>
      </c>
      <c r="I216" s="23" t="s">
        <v>63</v>
      </c>
      <c r="J216" s="23" t="s">
        <v>64</v>
      </c>
      <c r="K216" s="23" t="s">
        <v>64</v>
      </c>
      <c r="L216" s="23" t="s">
        <v>64</v>
      </c>
      <c r="M216" s="23" t="s">
        <v>78</v>
      </c>
      <c r="N216" s="23" t="s">
        <v>64</v>
      </c>
      <c r="O216" s="23" t="s">
        <v>64</v>
      </c>
      <c r="P216" s="23" t="s">
        <v>64</v>
      </c>
      <c r="Q216" s="23" t="s">
        <v>64</v>
      </c>
      <c r="R216" s="23" t="s">
        <v>64</v>
      </c>
      <c r="S216" s="23" t="s">
        <v>64</v>
      </c>
      <c r="T216" s="23" t="s">
        <v>64</v>
      </c>
      <c r="U216" s="23" t="s">
        <v>64</v>
      </c>
      <c r="V216" s="23" t="s">
        <v>64</v>
      </c>
      <c r="W216" s="23" t="s">
        <v>64</v>
      </c>
      <c r="X216" s="23" t="s">
        <v>64</v>
      </c>
      <c r="Y216" s="23" t="s">
        <v>64</v>
      </c>
      <c r="Z216" s="23" t="s">
        <v>65</v>
      </c>
      <c r="AA216" s="23" t="s">
        <v>65</v>
      </c>
      <c r="AB216" s="23" t="s">
        <v>66</v>
      </c>
      <c r="AC216" s="23" t="s">
        <v>65</v>
      </c>
      <c r="AD216" s="23" t="s">
        <v>65</v>
      </c>
      <c r="AE216" s="23" t="s">
        <v>65</v>
      </c>
      <c r="AF216" s="23" t="s">
        <v>66</v>
      </c>
      <c r="AG216" s="23" t="s">
        <v>65</v>
      </c>
      <c r="AH216" s="23" t="s">
        <v>65</v>
      </c>
      <c r="AI216" s="23" t="s">
        <v>101</v>
      </c>
      <c r="AJ216" s="23" t="s">
        <v>66</v>
      </c>
      <c r="AK216" s="23" t="s">
        <v>65</v>
      </c>
      <c r="AL216" s="23" t="s">
        <v>66</v>
      </c>
      <c r="AM216" s="23" t="s">
        <v>66</v>
      </c>
      <c r="AN216" s="23" t="s">
        <v>65</v>
      </c>
      <c r="AO216" s="23" t="s">
        <v>65</v>
      </c>
      <c r="AP216" s="23" t="s">
        <v>67</v>
      </c>
      <c r="AQ216" s="23" t="s">
        <v>67</v>
      </c>
      <c r="AR216" s="23" t="s">
        <v>63</v>
      </c>
      <c r="AS216" s="23" t="s">
        <v>68</v>
      </c>
      <c r="AT216" s="23" t="s">
        <v>87</v>
      </c>
      <c r="AU216" s="23" t="s">
        <v>70</v>
      </c>
      <c r="AV216" s="23" t="s">
        <v>71</v>
      </c>
      <c r="AW216" s="23" t="s">
        <v>72</v>
      </c>
      <c r="AX216" s="23" t="s">
        <v>72</v>
      </c>
      <c r="AY216" s="23" t="s">
        <v>72</v>
      </c>
      <c r="AZ216" s="23" t="s">
        <v>73</v>
      </c>
      <c r="BA216" s="23" t="s">
        <v>72</v>
      </c>
      <c r="BB216" s="23" t="s">
        <v>73</v>
      </c>
      <c r="BC216" s="23" t="s">
        <v>73</v>
      </c>
      <c r="BD216" s="23"/>
      <c r="BE216" s="23" t="s">
        <v>73</v>
      </c>
      <c r="BF216" s="25"/>
      <c r="BG216" s="26" t="s">
        <v>631</v>
      </c>
      <c r="BH216" t="s">
        <v>1118</v>
      </c>
      <c r="BI216" s="26" t="e">
        <f t="shared" si="3"/>
        <v>#VALUE!</v>
      </c>
      <c r="BJ216" s="26"/>
      <c r="BK216" s="26"/>
      <c r="BL216" s="26"/>
    </row>
    <row r="217" spans="1:64" ht="13.2" x14ac:dyDescent="0.25">
      <c r="A217" s="22">
        <v>45573.396000706023</v>
      </c>
      <c r="B217" s="23" t="s">
        <v>671</v>
      </c>
      <c r="C217" s="24" t="s">
        <v>672</v>
      </c>
      <c r="D217" s="23">
        <v>100</v>
      </c>
      <c r="E217" s="23">
        <v>1.29</v>
      </c>
      <c r="F217" s="23" t="s">
        <v>114</v>
      </c>
      <c r="G217" s="23" t="s">
        <v>76</v>
      </c>
      <c r="H217" s="23" t="s">
        <v>631</v>
      </c>
      <c r="I217" s="23" t="s">
        <v>63</v>
      </c>
      <c r="J217" s="23" t="s">
        <v>64</v>
      </c>
      <c r="K217" s="23" t="s">
        <v>64</v>
      </c>
      <c r="L217" s="23" t="s">
        <v>64</v>
      </c>
      <c r="M217" s="23" t="s">
        <v>78</v>
      </c>
      <c r="N217" s="23" t="s">
        <v>64</v>
      </c>
      <c r="O217" s="23" t="s">
        <v>84</v>
      </c>
      <c r="P217" s="23" t="s">
        <v>64</v>
      </c>
      <c r="Q217" s="23" t="s">
        <v>64</v>
      </c>
      <c r="R217" s="23" t="s">
        <v>64</v>
      </c>
      <c r="S217" s="23" t="s">
        <v>64</v>
      </c>
      <c r="T217" s="23" t="s">
        <v>64</v>
      </c>
      <c r="U217" s="23" t="s">
        <v>78</v>
      </c>
      <c r="V217" s="23" t="s">
        <v>64</v>
      </c>
      <c r="W217" s="23" t="s">
        <v>64</v>
      </c>
      <c r="X217" s="23" t="s">
        <v>64</v>
      </c>
      <c r="Y217" s="23" t="s">
        <v>64</v>
      </c>
      <c r="Z217" s="23" t="s">
        <v>66</v>
      </c>
      <c r="AA217" s="23" t="s">
        <v>65</v>
      </c>
      <c r="AB217" s="23" t="s">
        <v>66</v>
      </c>
      <c r="AC217" s="23" t="s">
        <v>66</v>
      </c>
      <c r="AD217" s="23" t="s">
        <v>65</v>
      </c>
      <c r="AE217" s="23" t="s">
        <v>66</v>
      </c>
      <c r="AF217" s="23" t="s">
        <v>66</v>
      </c>
      <c r="AG217" s="23" t="s">
        <v>66</v>
      </c>
      <c r="AH217" s="23" t="s">
        <v>65</v>
      </c>
      <c r="AI217" s="23" t="s">
        <v>79</v>
      </c>
      <c r="AJ217" s="23" t="s">
        <v>66</v>
      </c>
      <c r="AK217" s="23" t="s">
        <v>66</v>
      </c>
      <c r="AL217" s="23" t="s">
        <v>66</v>
      </c>
      <c r="AM217" s="23" t="s">
        <v>65</v>
      </c>
      <c r="AN217" s="23" t="s">
        <v>66</v>
      </c>
      <c r="AO217" s="23" t="s">
        <v>66</v>
      </c>
      <c r="AP217" s="23" t="s">
        <v>85</v>
      </c>
      <c r="AQ217" s="23" t="s">
        <v>85</v>
      </c>
      <c r="AR217" s="23" t="s">
        <v>63</v>
      </c>
      <c r="AS217" s="23" t="s">
        <v>115</v>
      </c>
      <c r="AT217" s="23" t="s">
        <v>87</v>
      </c>
      <c r="AU217" s="23" t="s">
        <v>67</v>
      </c>
      <c r="AV217" s="23" t="s">
        <v>71</v>
      </c>
      <c r="AW217" s="23" t="s">
        <v>72</v>
      </c>
      <c r="AX217" s="23" t="s">
        <v>72</v>
      </c>
      <c r="AY217" s="23" t="s">
        <v>72</v>
      </c>
      <c r="AZ217" s="23" t="s">
        <v>72</v>
      </c>
      <c r="BA217" s="23" t="s">
        <v>72</v>
      </c>
      <c r="BB217" s="23" t="s">
        <v>72</v>
      </c>
      <c r="BC217" s="23" t="s">
        <v>73</v>
      </c>
      <c r="BD217" s="23"/>
      <c r="BE217" s="23" t="s">
        <v>63</v>
      </c>
      <c r="BF217" s="25" t="s">
        <v>271</v>
      </c>
      <c r="BG217" s="26" t="s">
        <v>631</v>
      </c>
      <c r="BH217" t="s">
        <v>1118</v>
      </c>
      <c r="BI217" s="26" t="e">
        <f t="shared" si="3"/>
        <v>#VALUE!</v>
      </c>
      <c r="BJ217" s="26"/>
      <c r="BK217" s="26"/>
      <c r="BL217" s="26"/>
    </row>
    <row r="218" spans="1:64" ht="13.2" x14ac:dyDescent="0.25">
      <c r="A218" s="22">
        <v>45573.396306041672</v>
      </c>
      <c r="B218" s="23" t="s">
        <v>673</v>
      </c>
      <c r="C218" s="24" t="s">
        <v>674</v>
      </c>
      <c r="D218" s="23">
        <v>58.93</v>
      </c>
      <c r="E218" s="23">
        <v>0.63</v>
      </c>
      <c r="F218" s="23" t="s">
        <v>423</v>
      </c>
      <c r="G218" s="23" t="s">
        <v>539</v>
      </c>
      <c r="H218" s="23" t="s">
        <v>618</v>
      </c>
      <c r="I218" s="23" t="s">
        <v>63</v>
      </c>
      <c r="J218" s="23" t="s">
        <v>64</v>
      </c>
      <c r="K218" s="23" t="s">
        <v>84</v>
      </c>
      <c r="L218" s="23" t="s">
        <v>64</v>
      </c>
      <c r="M218" s="23" t="s">
        <v>64</v>
      </c>
      <c r="N218" s="23" t="s">
        <v>64</v>
      </c>
      <c r="O218" s="23" t="s">
        <v>84</v>
      </c>
      <c r="P218" s="23" t="s">
        <v>84</v>
      </c>
      <c r="Q218" s="23" t="s">
        <v>84</v>
      </c>
      <c r="R218" s="23" t="s">
        <v>64</v>
      </c>
      <c r="S218" s="23" t="s">
        <v>64</v>
      </c>
      <c r="T218" s="23" t="s">
        <v>64</v>
      </c>
      <c r="U218" s="23" t="s">
        <v>84</v>
      </c>
      <c r="V218" s="23" t="s">
        <v>84</v>
      </c>
      <c r="W218" s="23" t="s">
        <v>64</v>
      </c>
      <c r="X218" s="23" t="s">
        <v>64</v>
      </c>
      <c r="Y218" s="23" t="s">
        <v>64</v>
      </c>
      <c r="Z218" s="23" t="s">
        <v>65</v>
      </c>
      <c r="AA218" s="23" t="s">
        <v>79</v>
      </c>
      <c r="AB218" s="23" t="s">
        <v>65</v>
      </c>
      <c r="AC218" s="23" t="s">
        <v>65</v>
      </c>
      <c r="AD218" s="23" t="s">
        <v>66</v>
      </c>
      <c r="AE218" s="23" t="s">
        <v>65</v>
      </c>
      <c r="AF218" s="23" t="s">
        <v>65</v>
      </c>
      <c r="AG218" s="23" t="s">
        <v>65</v>
      </c>
      <c r="AH218" s="23" t="s">
        <v>65</v>
      </c>
      <c r="AI218" s="23" t="s">
        <v>65</v>
      </c>
      <c r="AJ218" s="23" t="s">
        <v>66</v>
      </c>
      <c r="AK218" s="23" t="s">
        <v>66</v>
      </c>
      <c r="AL218" s="23" t="s">
        <v>66</v>
      </c>
      <c r="AM218" s="23" t="s">
        <v>79</v>
      </c>
      <c r="AN218" s="23" t="s">
        <v>65</v>
      </c>
      <c r="AO218" s="23" t="s">
        <v>65</v>
      </c>
      <c r="AP218" s="23" t="s">
        <v>67</v>
      </c>
      <c r="AQ218" s="23" t="s">
        <v>67</v>
      </c>
      <c r="AR218" s="23" t="s">
        <v>86</v>
      </c>
      <c r="AS218" s="23" t="s">
        <v>81</v>
      </c>
      <c r="AT218" s="23" t="s">
        <v>87</v>
      </c>
      <c r="AU218" s="23" t="s">
        <v>80</v>
      </c>
      <c r="AV218" s="23" t="s">
        <v>80</v>
      </c>
      <c r="AW218" s="23" t="s">
        <v>72</v>
      </c>
      <c r="AX218" s="23" t="s">
        <v>72</v>
      </c>
      <c r="AY218" s="23" t="s">
        <v>72</v>
      </c>
      <c r="AZ218" s="23" t="s">
        <v>72</v>
      </c>
      <c r="BA218" s="23" t="s">
        <v>73</v>
      </c>
      <c r="BB218" s="23" t="s">
        <v>73</v>
      </c>
      <c r="BC218" s="23" t="s">
        <v>73</v>
      </c>
      <c r="BD218" s="23" t="s">
        <v>116</v>
      </c>
      <c r="BE218" s="23" t="s">
        <v>73</v>
      </c>
      <c r="BF218" s="25"/>
      <c r="BG218" s="26" t="s">
        <v>631</v>
      </c>
      <c r="BH218" t="s">
        <v>1118</v>
      </c>
      <c r="BI218" s="26" t="e">
        <f t="shared" si="3"/>
        <v>#VALUE!</v>
      </c>
      <c r="BJ218" s="26"/>
      <c r="BK218" s="26"/>
      <c r="BL218" s="26"/>
    </row>
    <row r="219" spans="1:64" ht="13.2" x14ac:dyDescent="0.25">
      <c r="A219" s="22">
        <v>45573.397465902774</v>
      </c>
      <c r="B219" s="23" t="s">
        <v>675</v>
      </c>
      <c r="C219" s="24" t="s">
        <v>676</v>
      </c>
      <c r="D219" s="23">
        <v>14.3</v>
      </c>
      <c r="E219" s="23">
        <v>0.63</v>
      </c>
      <c r="F219" s="23" t="s">
        <v>114</v>
      </c>
      <c r="G219" s="23" t="s">
        <v>76</v>
      </c>
      <c r="H219" s="23" t="s">
        <v>631</v>
      </c>
      <c r="I219" s="23" t="s">
        <v>63</v>
      </c>
      <c r="J219" s="23" t="s">
        <v>64</v>
      </c>
      <c r="K219" s="23" t="s">
        <v>64</v>
      </c>
      <c r="L219" s="23" t="s">
        <v>64</v>
      </c>
      <c r="M219" s="23" t="s">
        <v>84</v>
      </c>
      <c r="N219" s="23" t="s">
        <v>84</v>
      </c>
      <c r="O219" s="23" t="s">
        <v>64</v>
      </c>
      <c r="P219" s="23" t="s">
        <v>84</v>
      </c>
      <c r="Q219" s="23" t="s">
        <v>78</v>
      </c>
      <c r="R219" s="23" t="s">
        <v>64</v>
      </c>
      <c r="S219" s="23" t="s">
        <v>64</v>
      </c>
      <c r="T219" s="23" t="s">
        <v>64</v>
      </c>
      <c r="U219" s="23" t="s">
        <v>84</v>
      </c>
      <c r="V219" s="23" t="s">
        <v>64</v>
      </c>
      <c r="W219" s="23" t="s">
        <v>64</v>
      </c>
      <c r="X219" s="23" t="s">
        <v>64</v>
      </c>
      <c r="Y219" s="23" t="s">
        <v>64</v>
      </c>
      <c r="Z219" s="23" t="s">
        <v>66</v>
      </c>
      <c r="AA219" s="23" t="s">
        <v>79</v>
      </c>
      <c r="AB219" s="23" t="s">
        <v>65</v>
      </c>
      <c r="AC219" s="23" t="s">
        <v>66</v>
      </c>
      <c r="AD219" s="23" t="s">
        <v>66</v>
      </c>
      <c r="AE219" s="23" t="s">
        <v>66</v>
      </c>
      <c r="AF219" s="23" t="s">
        <v>79</v>
      </c>
      <c r="AG219" s="23" t="s">
        <v>79</v>
      </c>
      <c r="AH219" s="23" t="s">
        <v>79</v>
      </c>
      <c r="AI219" s="23" t="s">
        <v>66</v>
      </c>
      <c r="AJ219" s="23" t="s">
        <v>79</v>
      </c>
      <c r="AK219" s="23" t="s">
        <v>79</v>
      </c>
      <c r="AL219" s="23" t="s">
        <v>79</v>
      </c>
      <c r="AM219" s="23" t="s">
        <v>66</v>
      </c>
      <c r="AN219" s="23" t="s">
        <v>66</v>
      </c>
      <c r="AO219" s="23" t="s">
        <v>66</v>
      </c>
      <c r="AP219" s="23" t="s">
        <v>67</v>
      </c>
      <c r="AQ219" s="23" t="s">
        <v>67</v>
      </c>
      <c r="AR219" s="23" t="s">
        <v>73</v>
      </c>
      <c r="AS219" s="23" t="s">
        <v>68</v>
      </c>
      <c r="AT219" s="23" t="s">
        <v>87</v>
      </c>
      <c r="AU219" s="23" t="s">
        <v>70</v>
      </c>
      <c r="AV219" s="23" t="s">
        <v>132</v>
      </c>
      <c r="AW219" s="23" t="s">
        <v>63</v>
      </c>
      <c r="AX219" s="23" t="s">
        <v>72</v>
      </c>
      <c r="AY219" s="23" t="s">
        <v>72</v>
      </c>
      <c r="AZ219" s="23" t="s">
        <v>63</v>
      </c>
      <c r="BA219" s="23" t="s">
        <v>72</v>
      </c>
      <c r="BB219" s="23" t="s">
        <v>72</v>
      </c>
      <c r="BC219" s="23" t="s">
        <v>73</v>
      </c>
      <c r="BD219" s="23"/>
      <c r="BE219" s="23" t="s">
        <v>73</v>
      </c>
      <c r="BF219" s="25"/>
      <c r="BG219" s="26" t="s">
        <v>631</v>
      </c>
      <c r="BH219" t="s">
        <v>1118</v>
      </c>
      <c r="BI219" s="26" t="e">
        <f t="shared" si="3"/>
        <v>#VALUE!</v>
      </c>
      <c r="BJ219" s="26"/>
      <c r="BK219" s="26"/>
      <c r="BL219" s="26"/>
    </row>
    <row r="220" spans="1:64" ht="13.2" x14ac:dyDescent="0.25">
      <c r="A220" s="22">
        <v>45573.400190150467</v>
      </c>
      <c r="B220" s="23" t="s">
        <v>677</v>
      </c>
      <c r="C220" s="24" t="s">
        <v>678</v>
      </c>
      <c r="D220" s="23">
        <v>25</v>
      </c>
      <c r="E220" s="23">
        <v>0.13</v>
      </c>
      <c r="F220" s="23" t="s">
        <v>423</v>
      </c>
      <c r="G220" s="23" t="s">
        <v>76</v>
      </c>
      <c r="H220" s="23" t="s">
        <v>614</v>
      </c>
      <c r="I220" s="23" t="s">
        <v>63</v>
      </c>
      <c r="J220" s="23" t="s">
        <v>64</v>
      </c>
      <c r="K220" s="23" t="s">
        <v>64</v>
      </c>
      <c r="L220" s="23" t="s">
        <v>64</v>
      </c>
      <c r="M220" s="23" t="s">
        <v>78</v>
      </c>
      <c r="N220" s="23" t="s">
        <v>64</v>
      </c>
      <c r="O220" s="23" t="s">
        <v>64</v>
      </c>
      <c r="P220" s="23" t="s">
        <v>84</v>
      </c>
      <c r="Q220" s="23" t="s">
        <v>64</v>
      </c>
      <c r="R220" s="23" t="s">
        <v>64</v>
      </c>
      <c r="S220" s="23" t="s">
        <v>64</v>
      </c>
      <c r="T220" s="23" t="s">
        <v>64</v>
      </c>
      <c r="U220" s="23" t="s">
        <v>64</v>
      </c>
      <c r="V220" s="23" t="s">
        <v>64</v>
      </c>
      <c r="W220" s="23" t="s">
        <v>64</v>
      </c>
      <c r="X220" s="23" t="s">
        <v>64</v>
      </c>
      <c r="Y220" s="23" t="s">
        <v>78</v>
      </c>
      <c r="Z220" s="23" t="s">
        <v>65</v>
      </c>
      <c r="AA220" s="23" t="s">
        <v>65</v>
      </c>
      <c r="AB220" s="23" t="s">
        <v>65</v>
      </c>
      <c r="AC220" s="23" t="s">
        <v>65</v>
      </c>
      <c r="AD220" s="23" t="s">
        <v>65</v>
      </c>
      <c r="AE220" s="23" t="s">
        <v>65</v>
      </c>
      <c r="AF220" s="23" t="s">
        <v>66</v>
      </c>
      <c r="AG220" s="23" t="s">
        <v>65</v>
      </c>
      <c r="AH220" s="23" t="s">
        <v>65</v>
      </c>
      <c r="AI220" s="23" t="s">
        <v>65</v>
      </c>
      <c r="AJ220" s="23" t="s">
        <v>65</v>
      </c>
      <c r="AK220" s="23" t="s">
        <v>65</v>
      </c>
      <c r="AL220" s="23" t="s">
        <v>65</v>
      </c>
      <c r="AM220" s="23" t="s">
        <v>65</v>
      </c>
      <c r="AN220" s="23" t="s">
        <v>65</v>
      </c>
      <c r="AO220" s="23" t="s">
        <v>65</v>
      </c>
      <c r="AP220" s="23" t="s">
        <v>85</v>
      </c>
      <c r="AQ220" s="23" t="s">
        <v>85</v>
      </c>
      <c r="AR220" s="23" t="s">
        <v>63</v>
      </c>
      <c r="AS220" s="23" t="s">
        <v>68</v>
      </c>
      <c r="AT220" s="23" t="s">
        <v>87</v>
      </c>
      <c r="AU220" s="23" t="s">
        <v>85</v>
      </c>
      <c r="AV220" s="23" t="s">
        <v>80</v>
      </c>
      <c r="AW220" s="23" t="s">
        <v>73</v>
      </c>
      <c r="AX220" s="23" t="s">
        <v>73</v>
      </c>
      <c r="AY220" s="23" t="s">
        <v>73</v>
      </c>
      <c r="AZ220" s="23" t="s">
        <v>73</v>
      </c>
      <c r="BA220" s="23" t="s">
        <v>73</v>
      </c>
      <c r="BB220" s="23" t="s">
        <v>73</v>
      </c>
      <c r="BC220" s="23" t="s">
        <v>73</v>
      </c>
      <c r="BD220" s="23"/>
      <c r="BE220" s="23" t="s">
        <v>73</v>
      </c>
      <c r="BF220" s="25"/>
      <c r="BG220" s="26" t="s">
        <v>631</v>
      </c>
      <c r="BH220" t="s">
        <v>1118</v>
      </c>
      <c r="BI220" s="26" t="e">
        <f t="shared" si="3"/>
        <v>#VALUE!</v>
      </c>
      <c r="BJ220" s="26"/>
      <c r="BK220" s="26"/>
      <c r="BL220" s="26"/>
    </row>
    <row r="221" spans="1:64" ht="13.2" x14ac:dyDescent="0.25">
      <c r="A221" s="22">
        <v>45573.400274108797</v>
      </c>
      <c r="B221" s="23" t="s">
        <v>679</v>
      </c>
      <c r="C221" s="24" t="s">
        <v>680</v>
      </c>
      <c r="D221" s="23">
        <v>100</v>
      </c>
      <c r="E221" s="23">
        <v>1.08</v>
      </c>
      <c r="F221" s="23" t="s">
        <v>114</v>
      </c>
      <c r="G221" s="23" t="s">
        <v>76</v>
      </c>
      <c r="H221" s="23" t="s">
        <v>631</v>
      </c>
      <c r="I221" s="23" t="s">
        <v>63</v>
      </c>
      <c r="J221" s="23" t="s">
        <v>64</v>
      </c>
      <c r="K221" s="23" t="s">
        <v>64</v>
      </c>
      <c r="L221" s="23" t="s">
        <v>64</v>
      </c>
      <c r="M221" s="23" t="s">
        <v>84</v>
      </c>
      <c r="N221" s="23" t="s">
        <v>84</v>
      </c>
      <c r="O221" s="23" t="s">
        <v>84</v>
      </c>
      <c r="P221" s="23" t="s">
        <v>84</v>
      </c>
      <c r="Q221" s="23" t="s">
        <v>64</v>
      </c>
      <c r="R221" s="23" t="s">
        <v>64</v>
      </c>
      <c r="S221" s="23" t="s">
        <v>64</v>
      </c>
      <c r="T221" s="23" t="s">
        <v>64</v>
      </c>
      <c r="U221" s="23" t="s">
        <v>64</v>
      </c>
      <c r="V221" s="23" t="s">
        <v>64</v>
      </c>
      <c r="W221" s="23" t="s">
        <v>64</v>
      </c>
      <c r="X221" s="23" t="s">
        <v>64</v>
      </c>
      <c r="Y221" s="23" t="s">
        <v>64</v>
      </c>
      <c r="Z221" s="23" t="s">
        <v>66</v>
      </c>
      <c r="AA221" s="23" t="s">
        <v>65</v>
      </c>
      <c r="AB221" s="23" t="s">
        <v>66</v>
      </c>
      <c r="AC221" s="23" t="s">
        <v>66</v>
      </c>
      <c r="AD221" s="23" t="s">
        <v>65</v>
      </c>
      <c r="AE221" s="23" t="s">
        <v>66</v>
      </c>
      <c r="AF221" s="23" t="s">
        <v>66</v>
      </c>
      <c r="AG221" s="23" t="s">
        <v>66</v>
      </c>
      <c r="AH221" s="23" t="s">
        <v>66</v>
      </c>
      <c r="AI221" s="23" t="s">
        <v>79</v>
      </c>
      <c r="AJ221" s="23" t="s">
        <v>66</v>
      </c>
      <c r="AK221" s="23" t="s">
        <v>66</v>
      </c>
      <c r="AL221" s="23" t="s">
        <v>66</v>
      </c>
      <c r="AM221" s="23" t="s">
        <v>66</v>
      </c>
      <c r="AN221" s="23" t="s">
        <v>66</v>
      </c>
      <c r="AO221" s="23" t="s">
        <v>66</v>
      </c>
      <c r="AP221" s="23" t="s">
        <v>119</v>
      </c>
      <c r="AQ221" s="23" t="s">
        <v>119</v>
      </c>
      <c r="AR221" s="23" t="s">
        <v>86</v>
      </c>
      <c r="AS221" s="23" t="s">
        <v>68</v>
      </c>
      <c r="AT221" s="23" t="s">
        <v>169</v>
      </c>
      <c r="AU221" s="23" t="s">
        <v>93</v>
      </c>
      <c r="AV221" s="23" t="s">
        <v>71</v>
      </c>
      <c r="AW221" s="23" t="s">
        <v>72</v>
      </c>
      <c r="AX221" s="23" t="s">
        <v>72</v>
      </c>
      <c r="AY221" s="23" t="s">
        <v>72</v>
      </c>
      <c r="AZ221" s="23" t="s">
        <v>73</v>
      </c>
      <c r="BA221" s="23" t="s">
        <v>63</v>
      </c>
      <c r="BB221" s="23" t="s">
        <v>73</v>
      </c>
      <c r="BC221" s="23" t="s">
        <v>73</v>
      </c>
      <c r="BD221" s="23"/>
      <c r="BE221" s="23" t="s">
        <v>73</v>
      </c>
      <c r="BF221" s="25"/>
      <c r="BG221" s="26" t="s">
        <v>631</v>
      </c>
      <c r="BH221" t="s">
        <v>1118</v>
      </c>
      <c r="BI221" s="26" t="e">
        <f t="shared" si="3"/>
        <v>#VALUE!</v>
      </c>
      <c r="BJ221" s="26"/>
      <c r="BK221" s="26"/>
      <c r="BL221" s="26"/>
    </row>
    <row r="222" spans="1:64" ht="13.2" x14ac:dyDescent="0.25">
      <c r="A222" s="22">
        <v>45573.401178506945</v>
      </c>
      <c r="B222" s="23" t="s">
        <v>681</v>
      </c>
      <c r="C222" s="24" t="s">
        <v>682</v>
      </c>
      <c r="D222" s="23">
        <v>100</v>
      </c>
      <c r="E222" s="23">
        <v>0.28999999999999998</v>
      </c>
      <c r="F222" s="23" t="s">
        <v>423</v>
      </c>
      <c r="G222" s="23" t="s">
        <v>76</v>
      </c>
      <c r="H222" s="23" t="s">
        <v>683</v>
      </c>
      <c r="I222" s="23" t="s">
        <v>63</v>
      </c>
      <c r="J222" s="23" t="s">
        <v>64</v>
      </c>
      <c r="K222" s="23" t="s">
        <v>64</v>
      </c>
      <c r="L222" s="23" t="s">
        <v>64</v>
      </c>
      <c r="M222" s="23" t="s">
        <v>78</v>
      </c>
      <c r="N222" s="23" t="s">
        <v>84</v>
      </c>
      <c r="O222" s="23" t="s">
        <v>84</v>
      </c>
      <c r="P222" s="23" t="s">
        <v>84</v>
      </c>
      <c r="Q222" s="23" t="s">
        <v>84</v>
      </c>
      <c r="R222" s="23" t="s">
        <v>64</v>
      </c>
      <c r="S222" s="23" t="s">
        <v>64</v>
      </c>
      <c r="T222" s="23" t="s">
        <v>78</v>
      </c>
      <c r="U222" s="23" t="s">
        <v>84</v>
      </c>
      <c r="V222" s="23" t="s">
        <v>64</v>
      </c>
      <c r="W222" s="23" t="s">
        <v>64</v>
      </c>
      <c r="X222" s="23" t="s">
        <v>64</v>
      </c>
      <c r="Y222" s="23" t="s">
        <v>64</v>
      </c>
      <c r="Z222" s="23" t="s">
        <v>65</v>
      </c>
      <c r="AA222" s="23" t="s">
        <v>65</v>
      </c>
      <c r="AB222" s="23" t="s">
        <v>65</v>
      </c>
      <c r="AC222" s="23" t="s">
        <v>65</v>
      </c>
      <c r="AD222" s="23" t="s">
        <v>66</v>
      </c>
      <c r="AE222" s="23" t="s">
        <v>65</v>
      </c>
      <c r="AF222" s="23" t="s">
        <v>65</v>
      </c>
      <c r="AG222" s="23" t="s">
        <v>65</v>
      </c>
      <c r="AH222" s="23" t="s">
        <v>66</v>
      </c>
      <c r="AI222" s="23" t="s">
        <v>101</v>
      </c>
      <c r="AJ222" s="23" t="s">
        <v>65</v>
      </c>
      <c r="AK222" s="23" t="s">
        <v>65</v>
      </c>
      <c r="AL222" s="23" t="s">
        <v>66</v>
      </c>
      <c r="AM222" s="23" t="s">
        <v>65</v>
      </c>
      <c r="AN222" s="23" t="s">
        <v>65</v>
      </c>
      <c r="AO222" s="23" t="s">
        <v>66</v>
      </c>
      <c r="AP222" s="23" t="s">
        <v>85</v>
      </c>
      <c r="AQ222" s="23" t="s">
        <v>85</v>
      </c>
      <c r="AR222" s="23" t="s">
        <v>63</v>
      </c>
      <c r="AS222" s="23" t="s">
        <v>115</v>
      </c>
      <c r="AT222" s="23" t="s">
        <v>87</v>
      </c>
      <c r="AU222" s="23" t="s">
        <v>80</v>
      </c>
      <c r="AV222" s="23" t="s">
        <v>71</v>
      </c>
      <c r="AW222" s="23" t="s">
        <v>73</v>
      </c>
      <c r="AX222" s="23" t="s">
        <v>72</v>
      </c>
      <c r="AY222" s="23" t="s">
        <v>72</v>
      </c>
      <c r="AZ222" s="23" t="s">
        <v>72</v>
      </c>
      <c r="BA222" s="23" t="s">
        <v>73</v>
      </c>
      <c r="BB222" s="23" t="s">
        <v>72</v>
      </c>
      <c r="BC222" s="23" t="s">
        <v>73</v>
      </c>
      <c r="BD222" s="23"/>
      <c r="BE222" s="23" t="s">
        <v>73</v>
      </c>
      <c r="BF222" s="25"/>
      <c r="BG222" s="26" t="s">
        <v>631</v>
      </c>
      <c r="BH222" t="s">
        <v>1118</v>
      </c>
      <c r="BI222" s="26" t="e">
        <f t="shared" si="3"/>
        <v>#VALUE!</v>
      </c>
      <c r="BJ222" s="26"/>
      <c r="BK222" s="26"/>
      <c r="BL222" s="26"/>
    </row>
    <row r="223" spans="1:64" ht="13.2" x14ac:dyDescent="0.25">
      <c r="A223" s="22">
        <v>45573.40183081018</v>
      </c>
      <c r="B223" s="23" t="s">
        <v>684</v>
      </c>
      <c r="C223" s="24" t="s">
        <v>685</v>
      </c>
      <c r="D223" s="23">
        <v>34.82</v>
      </c>
      <c r="E223" s="23">
        <v>0.17</v>
      </c>
      <c r="F223" s="23" t="s">
        <v>423</v>
      </c>
      <c r="G223" s="23" t="s">
        <v>76</v>
      </c>
      <c r="H223" s="23" t="s">
        <v>631</v>
      </c>
      <c r="I223" s="23" t="s">
        <v>73</v>
      </c>
      <c r="J223" s="23" t="s">
        <v>64</v>
      </c>
      <c r="K223" s="23" t="s">
        <v>84</v>
      </c>
      <c r="L223" s="23" t="s">
        <v>64</v>
      </c>
      <c r="M223" s="23" t="s">
        <v>84</v>
      </c>
      <c r="N223" s="23" t="s">
        <v>84</v>
      </c>
      <c r="O223" s="23" t="s">
        <v>64</v>
      </c>
      <c r="P223" s="23" t="s">
        <v>84</v>
      </c>
      <c r="Q223" s="23" t="s">
        <v>84</v>
      </c>
      <c r="R223" s="23" t="s">
        <v>64</v>
      </c>
      <c r="S223" s="23" t="s">
        <v>78</v>
      </c>
      <c r="T223" s="23" t="s">
        <v>78</v>
      </c>
      <c r="U223" s="23" t="s">
        <v>64</v>
      </c>
      <c r="V223" s="23" t="s">
        <v>64</v>
      </c>
      <c r="W223" s="23" t="s">
        <v>78</v>
      </c>
      <c r="X223" s="23" t="s">
        <v>84</v>
      </c>
      <c r="Y223" s="23" t="s">
        <v>64</v>
      </c>
      <c r="Z223" s="23" t="s">
        <v>66</v>
      </c>
      <c r="AA223" s="23" t="s">
        <v>79</v>
      </c>
      <c r="AB223" s="23" t="s">
        <v>66</v>
      </c>
      <c r="AC223" s="23" t="s">
        <v>66</v>
      </c>
      <c r="AD223" s="23" t="s">
        <v>79</v>
      </c>
      <c r="AE223" s="23" t="s">
        <v>66</v>
      </c>
      <c r="AF223" s="23" t="s">
        <v>66</v>
      </c>
      <c r="AG223" s="23" t="s">
        <v>66</v>
      </c>
      <c r="AH223" s="23" t="s">
        <v>79</v>
      </c>
      <c r="AI223" s="23" t="s">
        <v>79</v>
      </c>
      <c r="AJ223" s="23" t="s">
        <v>66</v>
      </c>
      <c r="AK223" s="23" t="s">
        <v>66</v>
      </c>
      <c r="AL223" s="23" t="s">
        <v>66</v>
      </c>
      <c r="AM223" s="23" t="s">
        <v>79</v>
      </c>
      <c r="AN223" s="23" t="s">
        <v>79</v>
      </c>
      <c r="AO223" s="23" t="s">
        <v>79</v>
      </c>
      <c r="AP223" s="23" t="s">
        <v>85</v>
      </c>
      <c r="AQ223" s="23" t="s">
        <v>85</v>
      </c>
      <c r="AR223" s="23" t="s">
        <v>63</v>
      </c>
      <c r="AS223" s="23" t="s">
        <v>81</v>
      </c>
      <c r="AT223" s="23" t="s">
        <v>87</v>
      </c>
      <c r="AU223" s="23" t="s">
        <v>93</v>
      </c>
      <c r="AV223" s="23" t="s">
        <v>67</v>
      </c>
      <c r="AW223" s="23" t="s">
        <v>73</v>
      </c>
      <c r="AX223" s="23" t="s">
        <v>73</v>
      </c>
      <c r="AY223" s="23" t="s">
        <v>72</v>
      </c>
      <c r="AZ223" s="23" t="s">
        <v>72</v>
      </c>
      <c r="BA223" s="23" t="s">
        <v>63</v>
      </c>
      <c r="BB223" s="23" t="s">
        <v>63</v>
      </c>
      <c r="BC223" s="23" t="s">
        <v>73</v>
      </c>
      <c r="BD223" s="23"/>
      <c r="BE223" s="23" t="s">
        <v>73</v>
      </c>
      <c r="BF223" s="25"/>
      <c r="BG223" s="26" t="s">
        <v>631</v>
      </c>
      <c r="BH223" t="s">
        <v>226</v>
      </c>
      <c r="BI223" s="26" t="e">
        <f t="shared" si="3"/>
        <v>#VALUE!</v>
      </c>
      <c r="BJ223" s="26"/>
      <c r="BK223" s="26"/>
      <c r="BL223" s="26"/>
    </row>
    <row r="224" spans="1:64" ht="13.2" x14ac:dyDescent="0.25">
      <c r="A224" s="22">
        <v>45573.404305405093</v>
      </c>
      <c r="B224" s="23" t="s">
        <v>686</v>
      </c>
      <c r="C224" s="24" t="s">
        <v>687</v>
      </c>
      <c r="D224" s="23">
        <v>100</v>
      </c>
      <c r="E224" s="23">
        <v>0.67</v>
      </c>
      <c r="F224" s="23" t="s">
        <v>423</v>
      </c>
      <c r="G224" s="23" t="s">
        <v>76</v>
      </c>
      <c r="H224" s="23" t="s">
        <v>683</v>
      </c>
      <c r="I224" s="23" t="s">
        <v>63</v>
      </c>
      <c r="J224" s="23" t="s">
        <v>64</v>
      </c>
      <c r="K224" s="23" t="s">
        <v>64</v>
      </c>
      <c r="L224" s="23" t="s">
        <v>64</v>
      </c>
      <c r="M224" s="23" t="s">
        <v>78</v>
      </c>
      <c r="N224" s="23" t="s">
        <v>64</v>
      </c>
      <c r="O224" s="23" t="s">
        <v>64</v>
      </c>
      <c r="P224" s="23" t="s">
        <v>64</v>
      </c>
      <c r="Q224" s="23" t="s">
        <v>64</v>
      </c>
      <c r="R224" s="23" t="s">
        <v>64</v>
      </c>
      <c r="S224" s="23" t="s">
        <v>64</v>
      </c>
      <c r="T224" s="23" t="s">
        <v>64</v>
      </c>
      <c r="U224" s="23" t="s">
        <v>64</v>
      </c>
      <c r="V224" s="23" t="s">
        <v>64</v>
      </c>
      <c r="W224" s="23" t="s">
        <v>64</v>
      </c>
      <c r="X224" s="23" t="s">
        <v>64</v>
      </c>
      <c r="Y224" s="23" t="s">
        <v>78</v>
      </c>
      <c r="Z224" s="23" t="s">
        <v>65</v>
      </c>
      <c r="AA224" s="23" t="s">
        <v>65</v>
      </c>
      <c r="AB224" s="23" t="s">
        <v>65</v>
      </c>
      <c r="AC224" s="23" t="s">
        <v>65</v>
      </c>
      <c r="AD224" s="23" t="s">
        <v>65</v>
      </c>
      <c r="AE224" s="23" t="s">
        <v>65</v>
      </c>
      <c r="AF224" s="23" t="s">
        <v>65</v>
      </c>
      <c r="AG224" s="23" t="s">
        <v>65</v>
      </c>
      <c r="AH224" s="23" t="s">
        <v>65</v>
      </c>
      <c r="AI224" s="23" t="s">
        <v>65</v>
      </c>
      <c r="AJ224" s="23" t="s">
        <v>101</v>
      </c>
      <c r="AK224" s="23" t="s">
        <v>65</v>
      </c>
      <c r="AL224" s="23" t="s">
        <v>65</v>
      </c>
      <c r="AM224" s="23" t="s">
        <v>65</v>
      </c>
      <c r="AN224" s="23" t="s">
        <v>65</v>
      </c>
      <c r="AO224" s="23" t="s">
        <v>65</v>
      </c>
      <c r="AP224" s="23" t="s">
        <v>85</v>
      </c>
      <c r="AQ224" s="23" t="s">
        <v>67</v>
      </c>
      <c r="AR224" s="23" t="s">
        <v>63</v>
      </c>
      <c r="AS224" s="23" t="s">
        <v>68</v>
      </c>
      <c r="AT224" s="23" t="s">
        <v>87</v>
      </c>
      <c r="AU224" s="23" t="s">
        <v>80</v>
      </c>
      <c r="AV224" s="23" t="s">
        <v>71</v>
      </c>
      <c r="AW224" s="23" t="s">
        <v>72</v>
      </c>
      <c r="AX224" s="23" t="s">
        <v>72</v>
      </c>
      <c r="AY224" s="23" t="s">
        <v>72</v>
      </c>
      <c r="AZ224" s="23" t="s">
        <v>72</v>
      </c>
      <c r="BA224" s="23" t="s">
        <v>63</v>
      </c>
      <c r="BB224" s="23" t="s">
        <v>72</v>
      </c>
      <c r="BC224" s="23" t="s">
        <v>73</v>
      </c>
      <c r="BD224" s="23"/>
      <c r="BE224" s="23" t="s">
        <v>73</v>
      </c>
      <c r="BF224" s="25"/>
      <c r="BG224" s="26" t="s">
        <v>631</v>
      </c>
      <c r="BH224" t="s">
        <v>1118</v>
      </c>
      <c r="BI224" s="26" t="e">
        <f t="shared" si="3"/>
        <v>#VALUE!</v>
      </c>
      <c r="BJ224" s="26"/>
      <c r="BK224" s="26"/>
      <c r="BL224" s="26"/>
    </row>
    <row r="225" spans="1:64" ht="13.2" x14ac:dyDescent="0.25">
      <c r="A225" s="22">
        <v>45573.406376851854</v>
      </c>
      <c r="B225" s="23" t="s">
        <v>688</v>
      </c>
      <c r="C225" s="24" t="s">
        <v>689</v>
      </c>
      <c r="D225" s="23">
        <v>23</v>
      </c>
      <c r="E225" s="23">
        <v>0.08</v>
      </c>
      <c r="F225" s="23" t="s">
        <v>423</v>
      </c>
      <c r="G225" s="23" t="s">
        <v>76</v>
      </c>
      <c r="H225" s="23" t="s">
        <v>614</v>
      </c>
      <c r="I225" s="23" t="s">
        <v>63</v>
      </c>
      <c r="J225" s="23" t="s">
        <v>64</v>
      </c>
      <c r="K225" s="23" t="s">
        <v>64</v>
      </c>
      <c r="L225" s="23" t="s">
        <v>64</v>
      </c>
      <c r="M225" s="23" t="s">
        <v>64</v>
      </c>
      <c r="N225" s="23" t="s">
        <v>64</v>
      </c>
      <c r="O225" s="23" t="s">
        <v>64</v>
      </c>
      <c r="P225" s="23" t="s">
        <v>64</v>
      </c>
      <c r="Q225" s="23" t="s">
        <v>64</v>
      </c>
      <c r="R225" s="23" t="s">
        <v>64</v>
      </c>
      <c r="S225" s="23" t="s">
        <v>64</v>
      </c>
      <c r="T225" s="23" t="s">
        <v>64</v>
      </c>
      <c r="U225" s="23" t="s">
        <v>64</v>
      </c>
      <c r="V225" s="23" t="s">
        <v>64</v>
      </c>
      <c r="W225" s="23" t="s">
        <v>64</v>
      </c>
      <c r="X225" s="23" t="s">
        <v>64</v>
      </c>
      <c r="Y225" s="23" t="s">
        <v>64</v>
      </c>
      <c r="Z225" s="23" t="s">
        <v>65</v>
      </c>
      <c r="AA225" s="23" t="s">
        <v>65</v>
      </c>
      <c r="AB225" s="23" t="s">
        <v>65</v>
      </c>
      <c r="AC225" s="23" t="s">
        <v>65</v>
      </c>
      <c r="AD225" s="23" t="s">
        <v>65</v>
      </c>
      <c r="AE225" s="23" t="s">
        <v>65</v>
      </c>
      <c r="AF225" s="23" t="s">
        <v>65</v>
      </c>
      <c r="AG225" s="23" t="s">
        <v>65</v>
      </c>
      <c r="AH225" s="23" t="s">
        <v>65</v>
      </c>
      <c r="AI225" s="23" t="s">
        <v>101</v>
      </c>
      <c r="AJ225" s="23" t="s">
        <v>65</v>
      </c>
      <c r="AK225" s="23" t="s">
        <v>65</v>
      </c>
      <c r="AL225" s="23" t="s">
        <v>65</v>
      </c>
      <c r="AM225" s="23" t="s">
        <v>65</v>
      </c>
      <c r="AN225" s="23" t="s">
        <v>65</v>
      </c>
      <c r="AO225" s="23" t="s">
        <v>65</v>
      </c>
      <c r="AP225" s="23" t="s">
        <v>85</v>
      </c>
      <c r="AQ225" s="23" t="s">
        <v>85</v>
      </c>
      <c r="AR225" s="23" t="s">
        <v>63</v>
      </c>
      <c r="AS225" s="23" t="s">
        <v>68</v>
      </c>
      <c r="AT225" s="23" t="s">
        <v>69</v>
      </c>
      <c r="AU225" s="23" t="s">
        <v>80</v>
      </c>
      <c r="AV225" s="23" t="s">
        <v>71</v>
      </c>
      <c r="AW225" s="23" t="s">
        <v>72</v>
      </c>
      <c r="AX225" s="23" t="s">
        <v>72</v>
      </c>
      <c r="AY225" s="23" t="s">
        <v>72</v>
      </c>
      <c r="AZ225" s="23" t="s">
        <v>72</v>
      </c>
      <c r="BA225" s="23" t="s">
        <v>72</v>
      </c>
      <c r="BB225" s="23" t="s">
        <v>72</v>
      </c>
      <c r="BC225" s="23" t="s">
        <v>73</v>
      </c>
      <c r="BD225" s="23"/>
      <c r="BE225" s="23" t="s">
        <v>73</v>
      </c>
      <c r="BF225" s="25"/>
      <c r="BG225" s="26" t="s">
        <v>631</v>
      </c>
      <c r="BH225" t="s">
        <v>1118</v>
      </c>
      <c r="BI225" s="26" t="e">
        <f t="shared" si="3"/>
        <v>#VALUE!</v>
      </c>
      <c r="BJ225" s="26"/>
      <c r="BK225" s="26"/>
      <c r="BL225" s="26"/>
    </row>
    <row r="226" spans="1:64" ht="13.2" x14ac:dyDescent="0.25">
      <c r="A226" s="22">
        <v>45573.406512037036</v>
      </c>
      <c r="B226" s="23" t="s">
        <v>690</v>
      </c>
      <c r="C226" s="24" t="s">
        <v>691</v>
      </c>
      <c r="D226" s="23">
        <v>77.680000000000007</v>
      </c>
      <c r="E226" s="23">
        <v>0.57999999999999996</v>
      </c>
      <c r="F226" s="23" t="s">
        <v>423</v>
      </c>
      <c r="G226" s="23" t="s">
        <v>76</v>
      </c>
      <c r="H226" s="23" t="s">
        <v>648</v>
      </c>
      <c r="I226" s="23" t="s">
        <v>73</v>
      </c>
      <c r="J226" s="23" t="s">
        <v>64</v>
      </c>
      <c r="K226" s="23" t="s">
        <v>64</v>
      </c>
      <c r="L226" s="23" t="s">
        <v>64</v>
      </c>
      <c r="M226" s="23" t="s">
        <v>84</v>
      </c>
      <c r="N226" s="23" t="s">
        <v>64</v>
      </c>
      <c r="O226" s="23" t="s">
        <v>84</v>
      </c>
      <c r="P226" s="23" t="s">
        <v>84</v>
      </c>
      <c r="Q226" s="23" t="s">
        <v>64</v>
      </c>
      <c r="R226" s="23" t="s">
        <v>64</v>
      </c>
      <c r="S226" s="23" t="s">
        <v>64</v>
      </c>
      <c r="T226" s="23" t="s">
        <v>64</v>
      </c>
      <c r="U226" s="23" t="s">
        <v>84</v>
      </c>
      <c r="V226" s="23" t="s">
        <v>64</v>
      </c>
      <c r="W226" s="23" t="s">
        <v>64</v>
      </c>
      <c r="X226" s="23" t="s">
        <v>64</v>
      </c>
      <c r="Y226" s="23" t="s">
        <v>64</v>
      </c>
      <c r="Z226" s="23" t="s">
        <v>66</v>
      </c>
      <c r="AA226" s="23" t="s">
        <v>101</v>
      </c>
      <c r="AB226" s="23" t="s">
        <v>66</v>
      </c>
      <c r="AC226" s="23" t="s">
        <v>101</v>
      </c>
      <c r="AD226" s="23" t="s">
        <v>101</v>
      </c>
      <c r="AE226" s="23" t="s">
        <v>101</v>
      </c>
      <c r="AF226" s="23" t="s">
        <v>66</v>
      </c>
      <c r="AG226" s="23" t="s">
        <v>66</v>
      </c>
      <c r="AH226" s="23" t="s">
        <v>101</v>
      </c>
      <c r="AI226" s="23" t="s">
        <v>79</v>
      </c>
      <c r="AJ226" s="23" t="s">
        <v>65</v>
      </c>
      <c r="AK226" s="23" t="s">
        <v>66</v>
      </c>
      <c r="AL226" s="23" t="s">
        <v>65</v>
      </c>
      <c r="AM226" s="23" t="s">
        <v>65</v>
      </c>
      <c r="AN226" s="23" t="s">
        <v>65</v>
      </c>
      <c r="AO226" s="23" t="s">
        <v>65</v>
      </c>
      <c r="AP226" s="23" t="s">
        <v>85</v>
      </c>
      <c r="AQ226" s="23" t="s">
        <v>85</v>
      </c>
      <c r="AR226" s="23" t="s">
        <v>63</v>
      </c>
      <c r="AS226" s="23" t="s">
        <v>81</v>
      </c>
      <c r="AT226" s="23" t="s">
        <v>87</v>
      </c>
      <c r="AU226" s="23" t="s">
        <v>67</v>
      </c>
      <c r="AV226" s="23" t="s">
        <v>132</v>
      </c>
      <c r="AW226" s="23" t="s">
        <v>73</v>
      </c>
      <c r="AX226" s="23" t="s">
        <v>72</v>
      </c>
      <c r="AY226" s="23" t="s">
        <v>72</v>
      </c>
      <c r="AZ226" s="23" t="s">
        <v>63</v>
      </c>
      <c r="BA226" s="23" t="s">
        <v>73</v>
      </c>
      <c r="BB226" s="23" t="s">
        <v>73</v>
      </c>
      <c r="BC226" s="23" t="s">
        <v>73</v>
      </c>
      <c r="BD226" s="23"/>
      <c r="BE226" s="23" t="s">
        <v>73</v>
      </c>
      <c r="BF226" s="25"/>
      <c r="BG226" s="26" t="s">
        <v>631</v>
      </c>
      <c r="BH226" t="s">
        <v>226</v>
      </c>
      <c r="BI226" s="26" t="e">
        <f t="shared" si="3"/>
        <v>#VALUE!</v>
      </c>
      <c r="BJ226" s="26"/>
      <c r="BK226" s="26"/>
      <c r="BL226" s="26"/>
    </row>
    <row r="227" spans="1:64" ht="13.2" x14ac:dyDescent="0.25">
      <c r="A227" s="22">
        <v>45573.417968310183</v>
      </c>
      <c r="B227" s="23" t="s">
        <v>692</v>
      </c>
      <c r="C227" s="24" t="s">
        <v>693</v>
      </c>
      <c r="D227" s="23">
        <v>100</v>
      </c>
      <c r="E227" s="23">
        <v>0.71</v>
      </c>
      <c r="F227" s="23" t="s">
        <v>114</v>
      </c>
      <c r="G227" s="23" t="s">
        <v>291</v>
      </c>
      <c r="H227" s="23" t="s">
        <v>694</v>
      </c>
      <c r="I227" s="23" t="s">
        <v>63</v>
      </c>
      <c r="J227" s="23" t="s">
        <v>78</v>
      </c>
      <c r="K227" s="23" t="s">
        <v>64</v>
      </c>
      <c r="L227" s="23" t="s">
        <v>145</v>
      </c>
      <c r="M227" s="23" t="s">
        <v>84</v>
      </c>
      <c r="N227" s="23" t="s">
        <v>84</v>
      </c>
      <c r="O227" s="23" t="s">
        <v>84</v>
      </c>
      <c r="P227" s="23" t="s">
        <v>84</v>
      </c>
      <c r="Q227" s="23" t="s">
        <v>84</v>
      </c>
      <c r="R227" s="23" t="s">
        <v>64</v>
      </c>
      <c r="S227" s="23" t="s">
        <v>64</v>
      </c>
      <c r="T227" s="23" t="s">
        <v>84</v>
      </c>
      <c r="U227" s="23" t="s">
        <v>84</v>
      </c>
      <c r="V227" s="23" t="s">
        <v>84</v>
      </c>
      <c r="W227" s="23" t="s">
        <v>64</v>
      </c>
      <c r="X227" s="23" t="s">
        <v>64</v>
      </c>
      <c r="Y227" s="23" t="s">
        <v>84</v>
      </c>
      <c r="Z227" s="23" t="s">
        <v>66</v>
      </c>
      <c r="AA227" s="23" t="s">
        <v>66</v>
      </c>
      <c r="AB227" s="23" t="s">
        <v>66</v>
      </c>
      <c r="AC227" s="23" t="s">
        <v>66</v>
      </c>
      <c r="AD227" s="23" t="s">
        <v>66</v>
      </c>
      <c r="AE227" s="23" t="s">
        <v>66</v>
      </c>
      <c r="AF227" s="23" t="s">
        <v>66</v>
      </c>
      <c r="AG227" s="23" t="s">
        <v>66</v>
      </c>
      <c r="AH227" s="23" t="s">
        <v>66</v>
      </c>
      <c r="AI227" s="23" t="s">
        <v>79</v>
      </c>
      <c r="AJ227" s="23" t="s">
        <v>66</v>
      </c>
      <c r="AK227" s="23" t="s">
        <v>66</v>
      </c>
      <c r="AL227" s="23" t="s">
        <v>66</v>
      </c>
      <c r="AM227" s="23" t="s">
        <v>66</v>
      </c>
      <c r="AN227" s="23" t="s">
        <v>66</v>
      </c>
      <c r="AO227" s="23" t="s">
        <v>66</v>
      </c>
      <c r="AP227" s="23" t="s">
        <v>67</v>
      </c>
      <c r="AQ227" s="23" t="s">
        <v>85</v>
      </c>
      <c r="AR227" s="23" t="s">
        <v>63</v>
      </c>
      <c r="AS227" s="23" t="s">
        <v>223</v>
      </c>
      <c r="AT227" s="23" t="s">
        <v>169</v>
      </c>
      <c r="AU227" s="23" t="s">
        <v>80</v>
      </c>
      <c r="AV227" s="23" t="s">
        <v>71</v>
      </c>
      <c r="AW227" s="23" t="s">
        <v>63</v>
      </c>
      <c r="AX227" s="23" t="s">
        <v>63</v>
      </c>
      <c r="AY227" s="23" t="s">
        <v>73</v>
      </c>
      <c r="AZ227" s="23" t="s">
        <v>73</v>
      </c>
      <c r="BA227" s="23" t="s">
        <v>72</v>
      </c>
      <c r="BB227" s="23" t="s">
        <v>73</v>
      </c>
      <c r="BC227" s="23" t="s">
        <v>73</v>
      </c>
      <c r="BD227" s="23"/>
      <c r="BE227" s="23" t="s">
        <v>73</v>
      </c>
      <c r="BF227" s="25"/>
      <c r="BG227" s="26" t="s">
        <v>631</v>
      </c>
      <c r="BH227" t="s">
        <v>1118</v>
      </c>
      <c r="BI227" s="26" t="e">
        <f t="shared" si="3"/>
        <v>#VALUE!</v>
      </c>
      <c r="BJ227" s="26"/>
      <c r="BK227" s="26"/>
      <c r="BL227" s="26"/>
    </row>
    <row r="228" spans="1:64" ht="13.2" x14ac:dyDescent="0.25">
      <c r="A228" s="22">
        <v>45573.42921425926</v>
      </c>
      <c r="B228" s="23" t="s">
        <v>695</v>
      </c>
      <c r="C228" s="23">
        <v>100318140993</v>
      </c>
      <c r="D228" s="23">
        <v>100</v>
      </c>
      <c r="E228" s="23">
        <v>0.57999999999999996</v>
      </c>
      <c r="F228" s="23" t="s">
        <v>114</v>
      </c>
      <c r="G228" s="23" t="s">
        <v>291</v>
      </c>
      <c r="H228" s="23" t="s">
        <v>614</v>
      </c>
      <c r="I228" s="23" t="s">
        <v>63</v>
      </c>
      <c r="J228" s="23" t="s">
        <v>64</v>
      </c>
      <c r="K228" s="23" t="s">
        <v>78</v>
      </c>
      <c r="L228" s="23" t="s">
        <v>64</v>
      </c>
      <c r="M228" s="23" t="s">
        <v>78</v>
      </c>
      <c r="N228" s="23" t="s">
        <v>64</v>
      </c>
      <c r="O228" s="23" t="s">
        <v>64</v>
      </c>
      <c r="P228" s="23" t="s">
        <v>64</v>
      </c>
      <c r="Q228" s="23" t="s">
        <v>64</v>
      </c>
      <c r="R228" s="23" t="s">
        <v>64</v>
      </c>
      <c r="S228" s="23" t="s">
        <v>64</v>
      </c>
      <c r="T228" s="23" t="s">
        <v>64</v>
      </c>
      <c r="U228" s="23" t="s">
        <v>64</v>
      </c>
      <c r="V228" s="23" t="s">
        <v>84</v>
      </c>
      <c r="W228" s="23" t="s">
        <v>64</v>
      </c>
      <c r="X228" s="23" t="s">
        <v>64</v>
      </c>
      <c r="Y228" s="23" t="s">
        <v>64</v>
      </c>
      <c r="Z228" s="23" t="s">
        <v>65</v>
      </c>
      <c r="AA228" s="23" t="s">
        <v>66</v>
      </c>
      <c r="AB228" s="23" t="s">
        <v>66</v>
      </c>
      <c r="AC228" s="23" t="s">
        <v>65</v>
      </c>
      <c r="AD228" s="23" t="s">
        <v>65</v>
      </c>
      <c r="AE228" s="23" t="s">
        <v>65</v>
      </c>
      <c r="AF228" s="23" t="s">
        <v>66</v>
      </c>
      <c r="AG228" s="23" t="s">
        <v>65</v>
      </c>
      <c r="AH228" s="23" t="s">
        <v>65</v>
      </c>
      <c r="AI228" s="23" t="s">
        <v>101</v>
      </c>
      <c r="AJ228" s="23" t="s">
        <v>66</v>
      </c>
      <c r="AK228" s="23" t="s">
        <v>66</v>
      </c>
      <c r="AL228" s="23" t="s">
        <v>79</v>
      </c>
      <c r="AM228" s="23" t="s">
        <v>65</v>
      </c>
      <c r="AN228" s="23" t="s">
        <v>66</v>
      </c>
      <c r="AO228" s="23" t="s">
        <v>65</v>
      </c>
      <c r="AP228" s="23" t="s">
        <v>67</v>
      </c>
      <c r="AQ228" s="23" t="s">
        <v>67</v>
      </c>
      <c r="AR228" s="23" t="s">
        <v>63</v>
      </c>
      <c r="AS228" s="23" t="s">
        <v>696</v>
      </c>
      <c r="AT228" s="23" t="s">
        <v>87</v>
      </c>
      <c r="AU228" s="23" t="s">
        <v>70</v>
      </c>
      <c r="AV228" s="23" t="s">
        <v>71</v>
      </c>
      <c r="AW228" s="23" t="s">
        <v>73</v>
      </c>
      <c r="AX228" s="23" t="s">
        <v>73</v>
      </c>
      <c r="AY228" s="23" t="s">
        <v>72</v>
      </c>
      <c r="AZ228" s="23" t="s">
        <v>72</v>
      </c>
      <c r="BA228" s="23" t="s">
        <v>72</v>
      </c>
      <c r="BB228" s="23" t="s">
        <v>73</v>
      </c>
      <c r="BC228" s="23" t="s">
        <v>73</v>
      </c>
      <c r="BD228" s="23"/>
      <c r="BE228" s="23" t="s">
        <v>73</v>
      </c>
      <c r="BF228" s="25"/>
      <c r="BG228" s="26" t="s">
        <v>631</v>
      </c>
      <c r="BH228" t="s">
        <v>1118</v>
      </c>
      <c r="BI228" s="26" t="e">
        <f t="shared" si="3"/>
        <v>#VALUE!</v>
      </c>
      <c r="BJ228" s="26"/>
      <c r="BK228" s="26"/>
      <c r="BL228" s="26"/>
    </row>
    <row r="229" spans="1:64" ht="13.2" x14ac:dyDescent="0.25">
      <c r="A229" s="22">
        <v>45573.429531921298</v>
      </c>
      <c r="B229" s="23" t="s">
        <v>697</v>
      </c>
      <c r="C229" s="23">
        <v>101109080407</v>
      </c>
      <c r="D229" s="23">
        <v>59.82</v>
      </c>
      <c r="E229" s="23">
        <v>0.95</v>
      </c>
      <c r="F229" s="23" t="s">
        <v>114</v>
      </c>
      <c r="G229" s="23" t="s">
        <v>76</v>
      </c>
      <c r="H229" s="23" t="s">
        <v>614</v>
      </c>
      <c r="I229" s="23" t="s">
        <v>63</v>
      </c>
      <c r="J229" s="23" t="s">
        <v>64</v>
      </c>
      <c r="K229" s="23" t="s">
        <v>84</v>
      </c>
      <c r="L229" s="23" t="s">
        <v>64</v>
      </c>
      <c r="M229" s="23" t="s">
        <v>84</v>
      </c>
      <c r="N229" s="23" t="s">
        <v>84</v>
      </c>
      <c r="O229" s="23" t="s">
        <v>64</v>
      </c>
      <c r="P229" s="23" t="s">
        <v>84</v>
      </c>
      <c r="Q229" s="23" t="s">
        <v>84</v>
      </c>
      <c r="R229" s="23" t="s">
        <v>64</v>
      </c>
      <c r="S229" s="23" t="s">
        <v>64</v>
      </c>
      <c r="T229" s="23" t="s">
        <v>64</v>
      </c>
      <c r="U229" s="23" t="s">
        <v>84</v>
      </c>
      <c r="V229" s="23" t="s">
        <v>84</v>
      </c>
      <c r="W229" s="23" t="s">
        <v>64</v>
      </c>
      <c r="X229" s="23" t="s">
        <v>64</v>
      </c>
      <c r="Y229" s="23" t="s">
        <v>64</v>
      </c>
      <c r="Z229" s="23" t="s">
        <v>65</v>
      </c>
      <c r="AA229" s="23" t="s">
        <v>65</v>
      </c>
      <c r="AB229" s="23" t="s">
        <v>65</v>
      </c>
      <c r="AC229" s="23" t="s">
        <v>65</v>
      </c>
      <c r="AD229" s="23" t="s">
        <v>65</v>
      </c>
      <c r="AE229" s="23" t="s">
        <v>66</v>
      </c>
      <c r="AF229" s="23" t="s">
        <v>66</v>
      </c>
      <c r="AG229" s="23" t="s">
        <v>66</v>
      </c>
      <c r="AH229" s="23" t="s">
        <v>66</v>
      </c>
      <c r="AI229" s="23" t="s">
        <v>101</v>
      </c>
      <c r="AJ229" s="23" t="s">
        <v>65</v>
      </c>
      <c r="AK229" s="23" t="s">
        <v>65</v>
      </c>
      <c r="AL229" s="23" t="s">
        <v>66</v>
      </c>
      <c r="AM229" s="23" t="s">
        <v>65</v>
      </c>
      <c r="AN229" s="23" t="s">
        <v>66</v>
      </c>
      <c r="AO229" s="23" t="s">
        <v>66</v>
      </c>
      <c r="AP229" s="23" t="s">
        <v>67</v>
      </c>
      <c r="AQ229" s="23" t="s">
        <v>67</v>
      </c>
      <c r="AR229" s="23" t="s">
        <v>86</v>
      </c>
      <c r="AS229" s="23" t="s">
        <v>698</v>
      </c>
      <c r="AT229" s="23" t="s">
        <v>69</v>
      </c>
      <c r="AU229" s="23" t="s">
        <v>70</v>
      </c>
      <c r="AV229" s="23" t="s">
        <v>67</v>
      </c>
      <c r="AW229" s="23" t="s">
        <v>72</v>
      </c>
      <c r="AX229" s="23" t="s">
        <v>63</v>
      </c>
      <c r="AY229" s="23" t="s">
        <v>72</v>
      </c>
      <c r="AZ229" s="23" t="s">
        <v>72</v>
      </c>
      <c r="BA229" s="23" t="s">
        <v>63</v>
      </c>
      <c r="BB229" s="23" t="s">
        <v>73</v>
      </c>
      <c r="BC229" s="23" t="s">
        <v>73</v>
      </c>
      <c r="BD229" s="23"/>
      <c r="BE229" s="23" t="s">
        <v>73</v>
      </c>
      <c r="BF229" s="25"/>
      <c r="BG229" s="26" t="s">
        <v>631</v>
      </c>
      <c r="BH229" t="s">
        <v>1118</v>
      </c>
      <c r="BI229" s="26" t="e">
        <f t="shared" si="3"/>
        <v>#VALUE!</v>
      </c>
      <c r="BJ229" s="26"/>
      <c r="BK229" s="26"/>
      <c r="BL229" s="26"/>
    </row>
    <row r="230" spans="1:64" ht="13.2" x14ac:dyDescent="0.25">
      <c r="A230" s="22">
        <v>45573.430272777783</v>
      </c>
      <c r="B230" s="23" t="s">
        <v>699</v>
      </c>
      <c r="C230" s="23">
        <v>100821080721</v>
      </c>
      <c r="D230" s="23">
        <v>25</v>
      </c>
      <c r="E230" s="23">
        <v>0.54</v>
      </c>
      <c r="F230" s="23" t="s">
        <v>114</v>
      </c>
      <c r="G230" s="23" t="s">
        <v>76</v>
      </c>
      <c r="H230" s="23" t="s">
        <v>614</v>
      </c>
      <c r="I230" s="23" t="s">
        <v>63</v>
      </c>
      <c r="J230" s="23" t="s">
        <v>64</v>
      </c>
      <c r="K230" s="23" t="s">
        <v>64</v>
      </c>
      <c r="L230" s="23" t="s">
        <v>64</v>
      </c>
      <c r="M230" s="23" t="s">
        <v>64</v>
      </c>
      <c r="N230" s="23" t="s">
        <v>64</v>
      </c>
      <c r="O230" s="23" t="s">
        <v>78</v>
      </c>
      <c r="P230" s="23" t="s">
        <v>64</v>
      </c>
      <c r="Q230" s="23" t="s">
        <v>84</v>
      </c>
      <c r="R230" s="23" t="s">
        <v>64</v>
      </c>
      <c r="S230" s="23" t="s">
        <v>64</v>
      </c>
      <c r="T230" s="23" t="s">
        <v>64</v>
      </c>
      <c r="U230" s="23" t="s">
        <v>64</v>
      </c>
      <c r="V230" s="23" t="s">
        <v>84</v>
      </c>
      <c r="W230" s="23" t="s">
        <v>64</v>
      </c>
      <c r="X230" s="23" t="s">
        <v>64</v>
      </c>
      <c r="Y230" s="23" t="s">
        <v>84</v>
      </c>
      <c r="Z230" s="23" t="s">
        <v>66</v>
      </c>
      <c r="AA230" s="23" t="s">
        <v>66</v>
      </c>
      <c r="AB230" s="23" t="s">
        <v>66</v>
      </c>
      <c r="AC230" s="23" t="s">
        <v>66</v>
      </c>
      <c r="AD230" s="23" t="s">
        <v>66</v>
      </c>
      <c r="AE230" s="23" t="s">
        <v>66</v>
      </c>
      <c r="AF230" s="23" t="s">
        <v>66</v>
      </c>
      <c r="AG230" s="23" t="s">
        <v>66</v>
      </c>
      <c r="AH230" s="23" t="s">
        <v>66</v>
      </c>
      <c r="AI230" s="23" t="s">
        <v>79</v>
      </c>
      <c r="AJ230" s="23" t="s">
        <v>66</v>
      </c>
      <c r="AK230" s="23" t="s">
        <v>66</v>
      </c>
      <c r="AL230" s="23" t="s">
        <v>66</v>
      </c>
      <c r="AM230" s="23" t="s">
        <v>65</v>
      </c>
      <c r="AN230" s="23" t="s">
        <v>66</v>
      </c>
      <c r="AO230" s="23" t="s">
        <v>66</v>
      </c>
      <c r="AP230" s="23" t="s">
        <v>67</v>
      </c>
      <c r="AQ230" s="23" t="s">
        <v>67</v>
      </c>
      <c r="AR230" s="23" t="s">
        <v>63</v>
      </c>
      <c r="AS230" s="23" t="s">
        <v>700</v>
      </c>
      <c r="AT230" s="23" t="s">
        <v>69</v>
      </c>
      <c r="AU230" s="23" t="s">
        <v>70</v>
      </c>
      <c r="AV230" s="23" t="s">
        <v>71</v>
      </c>
      <c r="AW230" s="23" t="s">
        <v>73</v>
      </c>
      <c r="AX230" s="23" t="s">
        <v>72</v>
      </c>
      <c r="AY230" s="23" t="s">
        <v>63</v>
      </c>
      <c r="AZ230" s="23" t="s">
        <v>63</v>
      </c>
      <c r="BA230" s="23" t="s">
        <v>63</v>
      </c>
      <c r="BB230" s="23" t="s">
        <v>63</v>
      </c>
      <c r="BC230" s="23" t="s">
        <v>73</v>
      </c>
      <c r="BD230" s="23"/>
      <c r="BE230" s="23" t="s">
        <v>73</v>
      </c>
      <c r="BF230" s="25"/>
      <c r="BG230" s="26" t="s">
        <v>631</v>
      </c>
      <c r="BH230" t="s">
        <v>1118</v>
      </c>
      <c r="BI230" s="26" t="e">
        <f t="shared" si="3"/>
        <v>#VALUE!</v>
      </c>
      <c r="BJ230" s="26"/>
      <c r="BK230" s="26"/>
      <c r="BL230" s="26"/>
    </row>
    <row r="231" spans="1:64" ht="13.2" x14ac:dyDescent="0.25">
      <c r="A231" s="22">
        <v>45573.431359224538</v>
      </c>
      <c r="B231" s="23" t="s">
        <v>701</v>
      </c>
      <c r="C231" s="23">
        <v>101103080457</v>
      </c>
      <c r="D231" s="23">
        <v>72.12</v>
      </c>
      <c r="E231" s="23">
        <v>0.28999999999999998</v>
      </c>
      <c r="F231" s="23" t="s">
        <v>114</v>
      </c>
      <c r="G231" s="23" t="s">
        <v>291</v>
      </c>
      <c r="H231" s="23" t="s">
        <v>631</v>
      </c>
      <c r="I231" s="23" t="s">
        <v>63</v>
      </c>
      <c r="J231" s="23" t="s">
        <v>64</v>
      </c>
      <c r="K231" s="23" t="s">
        <v>78</v>
      </c>
      <c r="L231" s="23" t="s">
        <v>145</v>
      </c>
      <c r="M231" s="23" t="s">
        <v>64</v>
      </c>
      <c r="N231" s="23" t="s">
        <v>64</v>
      </c>
      <c r="O231" s="23" t="s">
        <v>78</v>
      </c>
      <c r="P231" s="23" t="s">
        <v>84</v>
      </c>
      <c r="Q231" s="23" t="s">
        <v>64</v>
      </c>
      <c r="R231" s="23" t="s">
        <v>84</v>
      </c>
      <c r="S231" s="23" t="s">
        <v>84</v>
      </c>
      <c r="T231" s="23" t="s">
        <v>64</v>
      </c>
      <c r="U231" s="23" t="s">
        <v>64</v>
      </c>
      <c r="V231" s="23" t="s">
        <v>64</v>
      </c>
      <c r="W231" s="23" t="s">
        <v>64</v>
      </c>
      <c r="X231" s="23" t="s">
        <v>64</v>
      </c>
      <c r="Y231" s="23" t="s">
        <v>64</v>
      </c>
      <c r="Z231" s="23" t="s">
        <v>66</v>
      </c>
      <c r="AA231" s="23" t="s">
        <v>65</v>
      </c>
      <c r="AB231" s="23" t="s">
        <v>66</v>
      </c>
      <c r="AC231" s="23" t="s">
        <v>66</v>
      </c>
      <c r="AD231" s="23" t="s">
        <v>65</v>
      </c>
      <c r="AE231" s="23" t="s">
        <v>66</v>
      </c>
      <c r="AF231" s="23" t="s">
        <v>66</v>
      </c>
      <c r="AG231" s="23" t="s">
        <v>66</v>
      </c>
      <c r="AH231" s="23" t="s">
        <v>65</v>
      </c>
      <c r="AI231" s="23" t="s">
        <v>79</v>
      </c>
      <c r="AJ231" s="23" t="s">
        <v>79</v>
      </c>
      <c r="AK231" s="23" t="s">
        <v>79</v>
      </c>
      <c r="AL231" s="23" t="s">
        <v>79</v>
      </c>
      <c r="AM231" s="23" t="s">
        <v>65</v>
      </c>
      <c r="AN231" s="23" t="s">
        <v>66</v>
      </c>
      <c r="AO231" s="23" t="s">
        <v>66</v>
      </c>
      <c r="AP231" s="23" t="s">
        <v>67</v>
      </c>
      <c r="AQ231" s="23" t="s">
        <v>67</v>
      </c>
      <c r="AR231" s="23" t="s">
        <v>73</v>
      </c>
      <c r="AS231" s="23" t="s">
        <v>252</v>
      </c>
      <c r="AT231" s="23" t="s">
        <v>69</v>
      </c>
      <c r="AU231" s="23" t="s">
        <v>93</v>
      </c>
      <c r="AV231" s="23" t="s">
        <v>71</v>
      </c>
      <c r="AW231" s="23" t="s">
        <v>73</v>
      </c>
      <c r="AX231" s="23" t="s">
        <v>73</v>
      </c>
      <c r="AY231" s="23" t="s">
        <v>72</v>
      </c>
      <c r="AZ231" s="23" t="s">
        <v>72</v>
      </c>
      <c r="BA231" s="23" t="s">
        <v>63</v>
      </c>
      <c r="BB231" s="23" t="s">
        <v>63</v>
      </c>
      <c r="BC231" s="23" t="s">
        <v>73</v>
      </c>
      <c r="BD231" s="23"/>
      <c r="BE231" s="23" t="s">
        <v>73</v>
      </c>
      <c r="BF231" s="25"/>
      <c r="BG231" s="26" t="s">
        <v>631</v>
      </c>
      <c r="BH231" t="s">
        <v>1118</v>
      </c>
      <c r="BI231" s="26" t="e">
        <f t="shared" si="3"/>
        <v>#VALUE!</v>
      </c>
      <c r="BJ231" s="26"/>
      <c r="BK231" s="26"/>
      <c r="BL231" s="26"/>
    </row>
    <row r="232" spans="1:64" ht="13.2" x14ac:dyDescent="0.25">
      <c r="A232" s="22">
        <v>45573.432829826386</v>
      </c>
      <c r="B232" s="23" t="s">
        <v>702</v>
      </c>
      <c r="C232" s="23">
        <v>100221081819</v>
      </c>
      <c r="D232" s="23">
        <v>100</v>
      </c>
      <c r="E232" s="23">
        <v>0.33</v>
      </c>
      <c r="F232" s="23" t="s">
        <v>114</v>
      </c>
      <c r="G232" s="23" t="s">
        <v>76</v>
      </c>
      <c r="H232" s="23" t="s">
        <v>631</v>
      </c>
      <c r="I232" s="23" t="s">
        <v>63</v>
      </c>
      <c r="J232" s="23" t="s">
        <v>64</v>
      </c>
      <c r="K232" s="23" t="s">
        <v>64</v>
      </c>
      <c r="L232" s="23" t="s">
        <v>78</v>
      </c>
      <c r="M232" s="23" t="s">
        <v>78</v>
      </c>
      <c r="N232" s="23" t="s">
        <v>64</v>
      </c>
      <c r="O232" s="23" t="s">
        <v>78</v>
      </c>
      <c r="P232" s="23" t="s">
        <v>64</v>
      </c>
      <c r="Q232" s="23" t="s">
        <v>64</v>
      </c>
      <c r="R232" s="23" t="s">
        <v>78</v>
      </c>
      <c r="S232" s="23" t="s">
        <v>64</v>
      </c>
      <c r="T232" s="23" t="s">
        <v>64</v>
      </c>
      <c r="U232" s="23" t="s">
        <v>64</v>
      </c>
      <c r="V232" s="23" t="s">
        <v>78</v>
      </c>
      <c r="W232" s="23" t="s">
        <v>64</v>
      </c>
      <c r="X232" s="23" t="s">
        <v>64</v>
      </c>
      <c r="Y232" s="23" t="s">
        <v>64</v>
      </c>
      <c r="Z232" s="23" t="s">
        <v>66</v>
      </c>
      <c r="AA232" s="23" t="s">
        <v>66</v>
      </c>
      <c r="AB232" s="23" t="s">
        <v>66</v>
      </c>
      <c r="AC232" s="23" t="s">
        <v>66</v>
      </c>
      <c r="AD232" s="23" t="s">
        <v>66</v>
      </c>
      <c r="AE232" s="23" t="s">
        <v>66</v>
      </c>
      <c r="AF232" s="23" t="s">
        <v>66</v>
      </c>
      <c r="AG232" s="23" t="s">
        <v>66</v>
      </c>
      <c r="AH232" s="23" t="s">
        <v>65</v>
      </c>
      <c r="AI232" s="23" t="s">
        <v>79</v>
      </c>
      <c r="AJ232" s="23" t="s">
        <v>66</v>
      </c>
      <c r="AK232" s="23" t="s">
        <v>66</v>
      </c>
      <c r="AL232" s="23" t="s">
        <v>66</v>
      </c>
      <c r="AM232" s="23" t="s">
        <v>66</v>
      </c>
      <c r="AN232" s="23" t="s">
        <v>65</v>
      </c>
      <c r="AO232" s="23" t="s">
        <v>65</v>
      </c>
      <c r="AP232" s="23" t="s">
        <v>67</v>
      </c>
      <c r="AQ232" s="23" t="s">
        <v>67</v>
      </c>
      <c r="AR232" s="23" t="s">
        <v>63</v>
      </c>
      <c r="AS232" s="23" t="s">
        <v>120</v>
      </c>
      <c r="AT232" s="23" t="s">
        <v>87</v>
      </c>
      <c r="AU232" s="23" t="s">
        <v>67</v>
      </c>
      <c r="AV232" s="23" t="s">
        <v>80</v>
      </c>
      <c r="AW232" s="23" t="s">
        <v>72</v>
      </c>
      <c r="AX232" s="23" t="s">
        <v>63</v>
      </c>
      <c r="AY232" s="23" t="s">
        <v>63</v>
      </c>
      <c r="AZ232" s="23" t="s">
        <v>63</v>
      </c>
      <c r="BA232" s="23" t="s">
        <v>72</v>
      </c>
      <c r="BB232" s="23" t="s">
        <v>63</v>
      </c>
      <c r="BC232" s="23" t="s">
        <v>73</v>
      </c>
      <c r="BD232" s="23"/>
      <c r="BE232" s="23" t="s">
        <v>73</v>
      </c>
      <c r="BF232" s="25"/>
      <c r="BG232" s="26" t="s">
        <v>631</v>
      </c>
      <c r="BH232" t="s">
        <v>1118</v>
      </c>
      <c r="BI232" s="26" t="e">
        <f t="shared" si="3"/>
        <v>#VALUE!</v>
      </c>
      <c r="BJ232" s="26"/>
      <c r="BK232" s="26"/>
      <c r="BL232" s="26"/>
    </row>
    <row r="233" spans="1:64" ht="13.2" x14ac:dyDescent="0.25">
      <c r="A233" s="22">
        <v>45573.434121307873</v>
      </c>
      <c r="B233" s="23" t="s">
        <v>703</v>
      </c>
      <c r="C233" s="23">
        <v>100930080501</v>
      </c>
      <c r="D233" s="23">
        <v>51.8</v>
      </c>
      <c r="E233" s="23">
        <v>0.28999999999999998</v>
      </c>
      <c r="F233" s="23" t="s">
        <v>114</v>
      </c>
      <c r="G233" s="23" t="s">
        <v>76</v>
      </c>
      <c r="H233" s="23" t="s">
        <v>634</v>
      </c>
      <c r="I233" s="23" t="s">
        <v>63</v>
      </c>
      <c r="J233" s="23" t="s">
        <v>64</v>
      </c>
      <c r="K233" s="23" t="s">
        <v>84</v>
      </c>
      <c r="L233" s="23" t="s">
        <v>64</v>
      </c>
      <c r="M233" s="23" t="s">
        <v>84</v>
      </c>
      <c r="N233" s="23" t="s">
        <v>64</v>
      </c>
      <c r="O233" s="23" t="s">
        <v>84</v>
      </c>
      <c r="P233" s="23" t="s">
        <v>78</v>
      </c>
      <c r="Q233" s="23" t="s">
        <v>64</v>
      </c>
      <c r="R233" s="23" t="s">
        <v>64</v>
      </c>
      <c r="S233" s="23" t="s">
        <v>78</v>
      </c>
      <c r="T233" s="23" t="s">
        <v>64</v>
      </c>
      <c r="U233" s="23" t="s">
        <v>64</v>
      </c>
      <c r="V233" s="23" t="s">
        <v>64</v>
      </c>
      <c r="W233" s="23" t="s">
        <v>64</v>
      </c>
      <c r="X233" s="23" t="s">
        <v>84</v>
      </c>
      <c r="Y233" s="23" t="s">
        <v>64</v>
      </c>
      <c r="Z233" s="23" t="s">
        <v>65</v>
      </c>
      <c r="AA233" s="23" t="s">
        <v>66</v>
      </c>
      <c r="AB233" s="23" t="s">
        <v>65</v>
      </c>
      <c r="AC233" s="23" t="s">
        <v>65</v>
      </c>
      <c r="AD233" s="23" t="s">
        <v>66</v>
      </c>
      <c r="AE233" s="23" t="s">
        <v>65</v>
      </c>
      <c r="AF233" s="23" t="s">
        <v>66</v>
      </c>
      <c r="AG233" s="23" t="s">
        <v>65</v>
      </c>
      <c r="AH233" s="23" t="s">
        <v>66</v>
      </c>
      <c r="AI233" s="23" t="s">
        <v>101</v>
      </c>
      <c r="AJ233" s="23" t="s">
        <v>65</v>
      </c>
      <c r="AK233" s="23" t="s">
        <v>66</v>
      </c>
      <c r="AL233" s="23" t="s">
        <v>65</v>
      </c>
      <c r="AM233" s="23" t="s">
        <v>65</v>
      </c>
      <c r="AN233" s="23" t="s">
        <v>66</v>
      </c>
      <c r="AO233" s="23" t="s">
        <v>65</v>
      </c>
      <c r="AP233" s="23" t="s">
        <v>85</v>
      </c>
      <c r="AQ233" s="23" t="s">
        <v>85</v>
      </c>
      <c r="AR233" s="23" t="s">
        <v>86</v>
      </c>
      <c r="AS233" s="23" t="s">
        <v>523</v>
      </c>
      <c r="AT233" s="23" t="s">
        <v>69</v>
      </c>
      <c r="AU233" s="23" t="s">
        <v>93</v>
      </c>
      <c r="AV233" s="23" t="s">
        <v>71</v>
      </c>
      <c r="AW233" s="23" t="s">
        <v>73</v>
      </c>
      <c r="AX233" s="23" t="s">
        <v>73</v>
      </c>
      <c r="AY233" s="23" t="s">
        <v>73</v>
      </c>
      <c r="AZ233" s="23" t="s">
        <v>73</v>
      </c>
      <c r="BA233" s="23" t="s">
        <v>72</v>
      </c>
      <c r="BB233" s="23" t="s">
        <v>73</v>
      </c>
      <c r="BC233" s="23" t="s">
        <v>73</v>
      </c>
      <c r="BD233" s="23"/>
      <c r="BE233" s="23" t="s">
        <v>73</v>
      </c>
      <c r="BF233" s="25"/>
      <c r="BG233" s="26" t="s">
        <v>631</v>
      </c>
      <c r="BH233" t="s">
        <v>1118</v>
      </c>
      <c r="BI233" s="26" t="e">
        <f t="shared" si="3"/>
        <v>#VALUE!</v>
      </c>
      <c r="BJ233" s="26"/>
      <c r="BK233" s="26"/>
      <c r="BL233" s="26"/>
    </row>
    <row r="234" spans="1:64" ht="13.2" x14ac:dyDescent="0.25">
      <c r="A234" s="22">
        <v>45573.435157835644</v>
      </c>
      <c r="B234" s="23" t="s">
        <v>704</v>
      </c>
      <c r="C234" s="23">
        <v>101126080337</v>
      </c>
      <c r="D234" s="23">
        <v>100</v>
      </c>
      <c r="E234" s="23">
        <v>0.38</v>
      </c>
      <c r="F234" s="23" t="s">
        <v>114</v>
      </c>
      <c r="G234" s="23" t="s">
        <v>76</v>
      </c>
      <c r="H234" s="23" t="s">
        <v>631</v>
      </c>
      <c r="I234" s="23" t="s">
        <v>63</v>
      </c>
      <c r="J234" s="23" t="s">
        <v>64</v>
      </c>
      <c r="K234" s="23" t="s">
        <v>84</v>
      </c>
      <c r="L234" s="23" t="s">
        <v>64</v>
      </c>
      <c r="M234" s="23" t="s">
        <v>78</v>
      </c>
      <c r="N234" s="23" t="s">
        <v>64</v>
      </c>
      <c r="O234" s="23" t="s">
        <v>64</v>
      </c>
      <c r="P234" s="23" t="s">
        <v>84</v>
      </c>
      <c r="Q234" s="23" t="s">
        <v>64</v>
      </c>
      <c r="R234" s="23" t="s">
        <v>64</v>
      </c>
      <c r="S234" s="23" t="s">
        <v>64</v>
      </c>
      <c r="T234" s="23" t="s">
        <v>64</v>
      </c>
      <c r="U234" s="23" t="s">
        <v>64</v>
      </c>
      <c r="V234" s="23" t="s">
        <v>64</v>
      </c>
      <c r="W234" s="23" t="s">
        <v>64</v>
      </c>
      <c r="X234" s="23" t="s">
        <v>64</v>
      </c>
      <c r="Y234" s="23" t="s">
        <v>64</v>
      </c>
      <c r="Z234" s="23" t="s">
        <v>66</v>
      </c>
      <c r="AA234" s="23" t="s">
        <v>65</v>
      </c>
      <c r="AB234" s="23" t="s">
        <v>66</v>
      </c>
      <c r="AC234" s="23" t="s">
        <v>66</v>
      </c>
      <c r="AD234" s="23" t="s">
        <v>66</v>
      </c>
      <c r="AE234" s="23" t="s">
        <v>66</v>
      </c>
      <c r="AF234" s="23" t="s">
        <v>66</v>
      </c>
      <c r="AG234" s="23" t="s">
        <v>66</v>
      </c>
      <c r="AH234" s="23" t="s">
        <v>66</v>
      </c>
      <c r="AI234" s="23" t="s">
        <v>79</v>
      </c>
      <c r="AJ234" s="23" t="s">
        <v>66</v>
      </c>
      <c r="AK234" s="23" t="s">
        <v>66</v>
      </c>
      <c r="AL234" s="23" t="s">
        <v>79</v>
      </c>
      <c r="AM234" s="23" t="s">
        <v>65</v>
      </c>
      <c r="AN234" s="23" t="s">
        <v>66</v>
      </c>
      <c r="AO234" s="23" t="s">
        <v>66</v>
      </c>
      <c r="AP234" s="23" t="s">
        <v>67</v>
      </c>
      <c r="AQ234" s="23" t="s">
        <v>67</v>
      </c>
      <c r="AR234" s="23" t="s">
        <v>86</v>
      </c>
      <c r="AS234" s="23" t="s">
        <v>120</v>
      </c>
      <c r="AT234" s="23" t="s">
        <v>69</v>
      </c>
      <c r="AU234" s="23" t="s">
        <v>70</v>
      </c>
      <c r="AV234" s="23" t="s">
        <v>71</v>
      </c>
      <c r="AW234" s="23" t="s">
        <v>73</v>
      </c>
      <c r="AX234" s="23" t="s">
        <v>72</v>
      </c>
      <c r="AY234" s="23" t="s">
        <v>63</v>
      </c>
      <c r="AZ234" s="23" t="s">
        <v>63</v>
      </c>
      <c r="BA234" s="23" t="s">
        <v>72</v>
      </c>
      <c r="BB234" s="23" t="s">
        <v>73</v>
      </c>
      <c r="BC234" s="23" t="s">
        <v>73</v>
      </c>
      <c r="BD234" s="23"/>
      <c r="BE234" s="23" t="s">
        <v>73</v>
      </c>
      <c r="BF234" s="25"/>
      <c r="BG234" s="26" t="s">
        <v>631</v>
      </c>
      <c r="BH234" t="s">
        <v>1118</v>
      </c>
      <c r="BI234" s="26" t="e">
        <f t="shared" si="3"/>
        <v>#VALUE!</v>
      </c>
      <c r="BJ234" s="26"/>
      <c r="BK234" s="26"/>
      <c r="BL234" s="26"/>
    </row>
    <row r="235" spans="1:64" ht="13.2" x14ac:dyDescent="0.25">
      <c r="A235" s="22">
        <v>45573.436831909727</v>
      </c>
      <c r="B235" s="23" t="s">
        <v>705</v>
      </c>
      <c r="C235" s="23">
        <v>100119080983</v>
      </c>
      <c r="D235" s="23">
        <v>10.7</v>
      </c>
      <c r="E235" s="23">
        <v>0.46</v>
      </c>
      <c r="F235" s="23" t="s">
        <v>114</v>
      </c>
      <c r="G235" s="23" t="s">
        <v>76</v>
      </c>
      <c r="H235" s="23" t="s">
        <v>706</v>
      </c>
      <c r="I235" s="23" t="s">
        <v>63</v>
      </c>
      <c r="J235" s="23" t="s">
        <v>64</v>
      </c>
      <c r="K235" s="23" t="s">
        <v>64</v>
      </c>
      <c r="L235" s="23" t="s">
        <v>78</v>
      </c>
      <c r="M235" s="23" t="s">
        <v>64</v>
      </c>
      <c r="N235" s="23" t="s">
        <v>64</v>
      </c>
      <c r="O235" s="23" t="s">
        <v>78</v>
      </c>
      <c r="P235" s="23" t="s">
        <v>64</v>
      </c>
      <c r="Q235" s="23" t="s">
        <v>64</v>
      </c>
      <c r="R235" s="23" t="s">
        <v>64</v>
      </c>
      <c r="S235" s="23" t="s">
        <v>64</v>
      </c>
      <c r="T235" s="23" t="s">
        <v>64</v>
      </c>
      <c r="U235" s="23" t="s">
        <v>64</v>
      </c>
      <c r="V235" s="23" t="s">
        <v>78</v>
      </c>
      <c r="W235" s="23" t="s">
        <v>64</v>
      </c>
      <c r="X235" s="23" t="s">
        <v>64</v>
      </c>
      <c r="Y235" s="23" t="s">
        <v>64</v>
      </c>
      <c r="Z235" s="23" t="s">
        <v>79</v>
      </c>
      <c r="AA235" s="23" t="s">
        <v>65</v>
      </c>
      <c r="AB235" s="23" t="s">
        <v>65</v>
      </c>
      <c r="AC235" s="23" t="s">
        <v>65</v>
      </c>
      <c r="AD235" s="23" t="s">
        <v>65</v>
      </c>
      <c r="AE235" s="23" t="s">
        <v>65</v>
      </c>
      <c r="AF235" s="23" t="s">
        <v>65</v>
      </c>
      <c r="AG235" s="23" t="s">
        <v>65</v>
      </c>
      <c r="AH235" s="23" t="s">
        <v>66</v>
      </c>
      <c r="AI235" s="23" t="s">
        <v>79</v>
      </c>
      <c r="AJ235" s="23" t="s">
        <v>65</v>
      </c>
      <c r="AK235" s="23" t="s">
        <v>66</v>
      </c>
      <c r="AL235" s="23" t="s">
        <v>65</v>
      </c>
      <c r="AM235" s="23" t="s">
        <v>65</v>
      </c>
      <c r="AN235" s="23" t="s">
        <v>65</v>
      </c>
      <c r="AO235" s="23" t="s">
        <v>65</v>
      </c>
      <c r="AP235" s="23" t="s">
        <v>67</v>
      </c>
      <c r="AQ235" s="23" t="s">
        <v>67</v>
      </c>
      <c r="AR235" s="23" t="s">
        <v>73</v>
      </c>
      <c r="AS235" s="23" t="s">
        <v>68</v>
      </c>
      <c r="AT235" s="23" t="s">
        <v>87</v>
      </c>
      <c r="AU235" s="23" t="s">
        <v>80</v>
      </c>
      <c r="AV235" s="23" t="s">
        <v>80</v>
      </c>
      <c r="AW235" s="23" t="s">
        <v>63</v>
      </c>
      <c r="AX235" s="23" t="s">
        <v>73</v>
      </c>
      <c r="AY235" s="23" t="s">
        <v>63</v>
      </c>
      <c r="AZ235" s="23" t="s">
        <v>73</v>
      </c>
      <c r="BA235" s="23" t="s">
        <v>63</v>
      </c>
      <c r="BB235" s="23" t="s">
        <v>72</v>
      </c>
      <c r="BC235" s="23" t="s">
        <v>73</v>
      </c>
      <c r="BD235" s="23"/>
      <c r="BE235" s="23" t="s">
        <v>73</v>
      </c>
      <c r="BF235" s="25"/>
      <c r="BG235" s="26" t="s">
        <v>631</v>
      </c>
      <c r="BH235" t="s">
        <v>1118</v>
      </c>
      <c r="BI235" s="26" t="e">
        <f t="shared" si="3"/>
        <v>#VALUE!</v>
      </c>
      <c r="BJ235" s="26"/>
      <c r="BK235" s="26"/>
      <c r="BL235" s="26"/>
    </row>
    <row r="236" spans="1:64" ht="13.2" x14ac:dyDescent="0.25">
      <c r="A236" s="22">
        <v>45573.437946909718</v>
      </c>
      <c r="B236" s="23" t="s">
        <v>707</v>
      </c>
      <c r="C236" s="23">
        <v>100831080071</v>
      </c>
      <c r="D236" s="23">
        <v>92.86</v>
      </c>
      <c r="E236" s="23">
        <v>1.29</v>
      </c>
      <c r="F236" s="23" t="s">
        <v>114</v>
      </c>
      <c r="G236" s="23" t="s">
        <v>708</v>
      </c>
      <c r="H236" s="23" t="s">
        <v>709</v>
      </c>
      <c r="I236" s="23" t="s">
        <v>63</v>
      </c>
      <c r="J236" s="23" t="s">
        <v>64</v>
      </c>
      <c r="K236" s="23" t="s">
        <v>64</v>
      </c>
      <c r="L236" s="23" t="s">
        <v>64</v>
      </c>
      <c r="M236" s="23" t="s">
        <v>78</v>
      </c>
      <c r="N236" s="23" t="s">
        <v>64</v>
      </c>
      <c r="O236" s="23" t="s">
        <v>64</v>
      </c>
      <c r="P236" s="23" t="s">
        <v>78</v>
      </c>
      <c r="Q236" s="23" t="s">
        <v>84</v>
      </c>
      <c r="R236" s="23" t="s">
        <v>64</v>
      </c>
      <c r="S236" s="23" t="s">
        <v>84</v>
      </c>
      <c r="T236" s="23" t="s">
        <v>64</v>
      </c>
      <c r="U236" s="23" t="s">
        <v>64</v>
      </c>
      <c r="V236" s="23" t="s">
        <v>64</v>
      </c>
      <c r="W236" s="23" t="s">
        <v>64</v>
      </c>
      <c r="X236" s="23" t="s">
        <v>64</v>
      </c>
      <c r="Y236" s="23" t="s">
        <v>78</v>
      </c>
      <c r="Z236" s="23" t="s">
        <v>66</v>
      </c>
      <c r="AA236" s="23" t="s">
        <v>66</v>
      </c>
      <c r="AB236" s="23" t="s">
        <v>66</v>
      </c>
      <c r="AC236" s="23" t="s">
        <v>66</v>
      </c>
      <c r="AD236" s="23" t="s">
        <v>66</v>
      </c>
      <c r="AE236" s="23" t="s">
        <v>66</v>
      </c>
      <c r="AF236" s="23" t="s">
        <v>66</v>
      </c>
      <c r="AG236" s="23" t="s">
        <v>66</v>
      </c>
      <c r="AH236" s="23" t="s">
        <v>66</v>
      </c>
      <c r="AI236" s="23" t="s">
        <v>79</v>
      </c>
      <c r="AJ236" s="23" t="s">
        <v>66</v>
      </c>
      <c r="AK236" s="23" t="s">
        <v>66</v>
      </c>
      <c r="AL236" s="23" t="s">
        <v>66</v>
      </c>
      <c r="AM236" s="23" t="s">
        <v>66</v>
      </c>
      <c r="AN236" s="23" t="s">
        <v>66</v>
      </c>
      <c r="AO236" s="23" t="s">
        <v>66</v>
      </c>
      <c r="AP236" s="23" t="s">
        <v>85</v>
      </c>
      <c r="AQ236" s="23" t="s">
        <v>67</v>
      </c>
      <c r="AR236" s="23" t="s">
        <v>63</v>
      </c>
      <c r="AS236" s="23" t="s">
        <v>710</v>
      </c>
      <c r="AT236" s="23" t="s">
        <v>69</v>
      </c>
      <c r="AU236" s="23" t="s">
        <v>80</v>
      </c>
      <c r="AV236" s="23" t="s">
        <v>71</v>
      </c>
      <c r="AW236" s="23" t="s">
        <v>73</v>
      </c>
      <c r="AX236" s="23" t="s">
        <v>72</v>
      </c>
      <c r="AY236" s="23" t="s">
        <v>73</v>
      </c>
      <c r="AZ236" s="23" t="s">
        <v>63</v>
      </c>
      <c r="BA236" s="23" t="s">
        <v>72</v>
      </c>
      <c r="BB236" s="23" t="s">
        <v>73</v>
      </c>
      <c r="BC236" s="23" t="s">
        <v>73</v>
      </c>
      <c r="BD236" s="23"/>
      <c r="BE236" s="23" t="s">
        <v>73</v>
      </c>
      <c r="BF236" s="25"/>
      <c r="BG236" s="26" t="s">
        <v>631</v>
      </c>
      <c r="BH236" t="s">
        <v>1118</v>
      </c>
      <c r="BI236" s="26" t="e">
        <f t="shared" si="3"/>
        <v>#VALUE!</v>
      </c>
      <c r="BJ236" s="26"/>
      <c r="BK236" s="26"/>
      <c r="BL236" s="26"/>
    </row>
    <row r="237" spans="1:64" ht="13.2" x14ac:dyDescent="0.25">
      <c r="A237" s="22">
        <v>45573.439027766202</v>
      </c>
      <c r="B237" s="23" t="s">
        <v>711</v>
      </c>
      <c r="C237" s="23">
        <v>100830080221</v>
      </c>
      <c r="D237" s="23">
        <v>33.9</v>
      </c>
      <c r="E237" s="23">
        <v>0.13</v>
      </c>
      <c r="F237" s="23" t="s">
        <v>114</v>
      </c>
      <c r="G237" s="23" t="s">
        <v>76</v>
      </c>
      <c r="H237" s="23" t="s">
        <v>631</v>
      </c>
      <c r="I237" s="23" t="s">
        <v>63</v>
      </c>
      <c r="J237" s="23" t="s">
        <v>64</v>
      </c>
      <c r="K237" s="23" t="s">
        <v>78</v>
      </c>
      <c r="L237" s="23" t="s">
        <v>64</v>
      </c>
      <c r="M237" s="23" t="s">
        <v>78</v>
      </c>
      <c r="N237" s="23" t="s">
        <v>64</v>
      </c>
      <c r="O237" s="23" t="s">
        <v>64</v>
      </c>
      <c r="P237" s="23" t="s">
        <v>64</v>
      </c>
      <c r="Q237" s="23" t="s">
        <v>64</v>
      </c>
      <c r="R237" s="23" t="s">
        <v>64</v>
      </c>
      <c r="S237" s="23" t="s">
        <v>64</v>
      </c>
      <c r="T237" s="23" t="s">
        <v>64</v>
      </c>
      <c r="U237" s="23" t="s">
        <v>64</v>
      </c>
      <c r="V237" s="23" t="s">
        <v>64</v>
      </c>
      <c r="W237" s="23" t="s">
        <v>78</v>
      </c>
      <c r="X237" s="23" t="s">
        <v>64</v>
      </c>
      <c r="Y237" s="23" t="s">
        <v>64</v>
      </c>
      <c r="Z237" s="23" t="s">
        <v>65</v>
      </c>
      <c r="AA237" s="23" t="s">
        <v>65</v>
      </c>
      <c r="AB237" s="23" t="s">
        <v>66</v>
      </c>
      <c r="AC237" s="23" t="s">
        <v>66</v>
      </c>
      <c r="AD237" s="23" t="s">
        <v>66</v>
      </c>
      <c r="AE237" s="23" t="s">
        <v>66</v>
      </c>
      <c r="AF237" s="23" t="s">
        <v>66</v>
      </c>
      <c r="AG237" s="23" t="s">
        <v>66</v>
      </c>
      <c r="AH237" s="23" t="s">
        <v>66</v>
      </c>
      <c r="AI237" s="23" t="s">
        <v>79</v>
      </c>
      <c r="AJ237" s="23" t="s">
        <v>65</v>
      </c>
      <c r="AK237" s="23" t="s">
        <v>66</v>
      </c>
      <c r="AL237" s="23" t="s">
        <v>65</v>
      </c>
      <c r="AM237" s="23" t="s">
        <v>66</v>
      </c>
      <c r="AN237" s="23" t="s">
        <v>66</v>
      </c>
      <c r="AO237" s="23" t="s">
        <v>66</v>
      </c>
      <c r="AP237" s="23" t="s">
        <v>85</v>
      </c>
      <c r="AQ237" s="23" t="s">
        <v>67</v>
      </c>
      <c r="AR237" s="23" t="s">
        <v>63</v>
      </c>
      <c r="AS237" s="23" t="s">
        <v>68</v>
      </c>
      <c r="AT237" s="23" t="s">
        <v>87</v>
      </c>
      <c r="AU237" s="23" t="s">
        <v>67</v>
      </c>
      <c r="AV237" s="23" t="s">
        <v>67</v>
      </c>
      <c r="AW237" s="23" t="s">
        <v>72</v>
      </c>
      <c r="AX237" s="23" t="s">
        <v>63</v>
      </c>
      <c r="AY237" s="23" t="s">
        <v>63</v>
      </c>
      <c r="AZ237" s="23" t="s">
        <v>63</v>
      </c>
      <c r="BA237" s="23" t="s">
        <v>72</v>
      </c>
      <c r="BB237" s="23" t="s">
        <v>72</v>
      </c>
      <c r="BC237" s="23" t="s">
        <v>73</v>
      </c>
      <c r="BD237" s="23"/>
      <c r="BE237" s="23" t="s">
        <v>73</v>
      </c>
      <c r="BF237" s="25"/>
      <c r="BG237" s="26" t="s">
        <v>631</v>
      </c>
      <c r="BH237" t="s">
        <v>1118</v>
      </c>
      <c r="BI237" s="26" t="e">
        <f t="shared" si="3"/>
        <v>#VALUE!</v>
      </c>
      <c r="BJ237" s="26"/>
      <c r="BK237" s="26"/>
      <c r="BL237" s="26"/>
    </row>
    <row r="238" spans="1:64" ht="13.2" x14ac:dyDescent="0.25">
      <c r="A238" s="22">
        <v>45573.439280381943</v>
      </c>
      <c r="B238" s="23" t="s">
        <v>712</v>
      </c>
      <c r="C238" s="23">
        <v>101025080047</v>
      </c>
      <c r="D238" s="23">
        <v>57.14</v>
      </c>
      <c r="E238" s="23">
        <v>0.71</v>
      </c>
      <c r="F238" s="23" t="s">
        <v>114</v>
      </c>
      <c r="G238" s="23" t="s">
        <v>76</v>
      </c>
      <c r="H238" s="23" t="s">
        <v>631</v>
      </c>
      <c r="I238" s="23" t="s">
        <v>73</v>
      </c>
      <c r="J238" s="23" t="s">
        <v>64</v>
      </c>
      <c r="K238" s="23" t="s">
        <v>84</v>
      </c>
      <c r="L238" s="23" t="s">
        <v>64</v>
      </c>
      <c r="M238" s="23" t="s">
        <v>84</v>
      </c>
      <c r="N238" s="23" t="s">
        <v>64</v>
      </c>
      <c r="O238" s="23" t="s">
        <v>78</v>
      </c>
      <c r="P238" s="23" t="s">
        <v>84</v>
      </c>
      <c r="Q238" s="23" t="s">
        <v>84</v>
      </c>
      <c r="R238" s="23" t="s">
        <v>64</v>
      </c>
      <c r="S238" s="23" t="s">
        <v>64</v>
      </c>
      <c r="T238" s="23" t="s">
        <v>64</v>
      </c>
      <c r="U238" s="23" t="s">
        <v>64</v>
      </c>
      <c r="V238" s="23" t="s">
        <v>84</v>
      </c>
      <c r="W238" s="23" t="s">
        <v>84</v>
      </c>
      <c r="X238" s="23" t="s">
        <v>64</v>
      </c>
      <c r="Y238" s="23" t="s">
        <v>78</v>
      </c>
      <c r="Z238" s="23" t="s">
        <v>65</v>
      </c>
      <c r="AA238" s="23" t="s">
        <v>66</v>
      </c>
      <c r="AB238" s="23" t="s">
        <v>66</v>
      </c>
      <c r="AC238" s="23" t="s">
        <v>66</v>
      </c>
      <c r="AD238" s="23" t="s">
        <v>66</v>
      </c>
      <c r="AE238" s="23" t="s">
        <v>66</v>
      </c>
      <c r="AF238" s="23" t="s">
        <v>65</v>
      </c>
      <c r="AG238" s="23" t="s">
        <v>79</v>
      </c>
      <c r="AH238" s="23" t="s">
        <v>79</v>
      </c>
      <c r="AI238" s="23" t="s">
        <v>66</v>
      </c>
      <c r="AJ238" s="23" t="s">
        <v>101</v>
      </c>
      <c r="AK238" s="23" t="s">
        <v>79</v>
      </c>
      <c r="AL238" s="23" t="s">
        <v>79</v>
      </c>
      <c r="AM238" s="23" t="s">
        <v>66</v>
      </c>
      <c r="AN238" s="23" t="s">
        <v>66</v>
      </c>
      <c r="AO238" s="23" t="s">
        <v>66</v>
      </c>
      <c r="AP238" s="23" t="s">
        <v>67</v>
      </c>
      <c r="AQ238" s="23" t="s">
        <v>67</v>
      </c>
      <c r="AR238" s="23" t="s">
        <v>86</v>
      </c>
      <c r="AS238" s="23" t="s">
        <v>120</v>
      </c>
      <c r="AT238" s="23" t="s">
        <v>87</v>
      </c>
      <c r="AU238" s="23" t="s">
        <v>80</v>
      </c>
      <c r="AV238" s="23" t="s">
        <v>67</v>
      </c>
      <c r="AW238" s="23" t="s">
        <v>72</v>
      </c>
      <c r="AX238" s="23" t="s">
        <v>63</v>
      </c>
      <c r="AY238" s="23" t="s">
        <v>72</v>
      </c>
      <c r="AZ238" s="23" t="s">
        <v>73</v>
      </c>
      <c r="BA238" s="23" t="s">
        <v>72</v>
      </c>
      <c r="BB238" s="23" t="s">
        <v>73</v>
      </c>
      <c r="BC238" s="23" t="s">
        <v>73</v>
      </c>
      <c r="BD238" s="23"/>
      <c r="BE238" s="23" t="s">
        <v>73</v>
      </c>
      <c r="BF238" s="25"/>
      <c r="BG238" s="26" t="s">
        <v>631</v>
      </c>
      <c r="BH238" t="s">
        <v>226</v>
      </c>
      <c r="BI238" s="26" t="e">
        <f t="shared" si="3"/>
        <v>#VALUE!</v>
      </c>
      <c r="BJ238" s="26"/>
      <c r="BK238" s="26"/>
      <c r="BL238" s="26"/>
    </row>
    <row r="239" spans="1:64" ht="13.2" x14ac:dyDescent="0.25">
      <c r="A239" s="22">
        <v>45573.439965729165</v>
      </c>
      <c r="B239" s="23" t="s">
        <v>713</v>
      </c>
      <c r="C239" s="23">
        <v>100130060828</v>
      </c>
      <c r="D239" s="23">
        <v>39.299999999999997</v>
      </c>
      <c r="E239" s="23">
        <v>0.5</v>
      </c>
      <c r="F239" s="23" t="s">
        <v>423</v>
      </c>
      <c r="G239" s="23" t="s">
        <v>76</v>
      </c>
      <c r="H239" s="23" t="s">
        <v>614</v>
      </c>
      <c r="I239" s="23" t="s">
        <v>63</v>
      </c>
      <c r="J239" s="23" t="s">
        <v>64</v>
      </c>
      <c r="K239" s="23" t="s">
        <v>84</v>
      </c>
      <c r="L239" s="23" t="s">
        <v>64</v>
      </c>
      <c r="M239" s="23" t="s">
        <v>78</v>
      </c>
      <c r="N239" s="23" t="s">
        <v>64</v>
      </c>
      <c r="O239" s="23" t="s">
        <v>64</v>
      </c>
      <c r="P239" s="23" t="s">
        <v>64</v>
      </c>
      <c r="Q239" s="23" t="s">
        <v>64</v>
      </c>
      <c r="R239" s="23" t="s">
        <v>64</v>
      </c>
      <c r="S239" s="23" t="s">
        <v>64</v>
      </c>
      <c r="T239" s="23" t="s">
        <v>64</v>
      </c>
      <c r="U239" s="23" t="s">
        <v>64</v>
      </c>
      <c r="V239" s="23" t="s">
        <v>64</v>
      </c>
      <c r="W239" s="23" t="s">
        <v>64</v>
      </c>
      <c r="X239" s="23" t="s">
        <v>64</v>
      </c>
      <c r="Y239" s="23" t="s">
        <v>78</v>
      </c>
      <c r="Z239" s="23" t="s">
        <v>66</v>
      </c>
      <c r="AA239" s="23" t="s">
        <v>65</v>
      </c>
      <c r="AB239" s="23" t="s">
        <v>65</v>
      </c>
      <c r="AC239" s="23" t="s">
        <v>65</v>
      </c>
      <c r="AD239" s="23" t="s">
        <v>66</v>
      </c>
      <c r="AE239" s="23" t="s">
        <v>65</v>
      </c>
      <c r="AF239" s="23" t="s">
        <v>66</v>
      </c>
      <c r="AG239" s="23" t="s">
        <v>66</v>
      </c>
      <c r="AH239" s="23" t="s">
        <v>66</v>
      </c>
      <c r="AI239" s="23" t="s">
        <v>79</v>
      </c>
      <c r="AJ239" s="23" t="s">
        <v>65</v>
      </c>
      <c r="AK239" s="23" t="s">
        <v>65</v>
      </c>
      <c r="AL239" s="23" t="s">
        <v>66</v>
      </c>
      <c r="AM239" s="23" t="s">
        <v>66</v>
      </c>
      <c r="AN239" s="23" t="s">
        <v>66</v>
      </c>
      <c r="AO239" s="23" t="s">
        <v>66</v>
      </c>
      <c r="AP239" s="23" t="s">
        <v>67</v>
      </c>
      <c r="AQ239" s="23" t="s">
        <v>67</v>
      </c>
      <c r="AR239" s="23" t="s">
        <v>63</v>
      </c>
      <c r="AS239" s="23" t="s">
        <v>115</v>
      </c>
      <c r="AT239" s="23" t="s">
        <v>87</v>
      </c>
      <c r="AU239" s="23" t="s">
        <v>93</v>
      </c>
      <c r="AV239" s="23" t="s">
        <v>132</v>
      </c>
      <c r="AW239" s="23" t="s">
        <v>73</v>
      </c>
      <c r="AX239" s="23" t="s">
        <v>73</v>
      </c>
      <c r="AY239" s="23" t="s">
        <v>72</v>
      </c>
      <c r="AZ239" s="23" t="s">
        <v>73</v>
      </c>
      <c r="BA239" s="23" t="s">
        <v>72</v>
      </c>
      <c r="BB239" s="23" t="s">
        <v>73</v>
      </c>
      <c r="BC239" s="23" t="s">
        <v>73</v>
      </c>
      <c r="BD239" s="23"/>
      <c r="BE239" s="23" t="s">
        <v>73</v>
      </c>
      <c r="BF239" s="25"/>
      <c r="BG239" s="26" t="s">
        <v>631</v>
      </c>
      <c r="BH239" t="s">
        <v>1118</v>
      </c>
      <c r="BI239" s="26" t="e">
        <f t="shared" si="3"/>
        <v>#VALUE!</v>
      </c>
      <c r="BJ239" s="26"/>
      <c r="BK239" s="26"/>
      <c r="BL239" s="26"/>
    </row>
    <row r="240" spans="1:64" ht="13.2" x14ac:dyDescent="0.25">
      <c r="A240" s="22">
        <v>45573.442507291664</v>
      </c>
      <c r="B240" s="23" t="s">
        <v>714</v>
      </c>
      <c r="C240" s="23">
        <v>100513080578</v>
      </c>
      <c r="D240" s="23">
        <v>10.7</v>
      </c>
      <c r="E240" s="23">
        <v>0.25</v>
      </c>
      <c r="F240" s="23" t="s">
        <v>423</v>
      </c>
      <c r="G240" s="23" t="s">
        <v>76</v>
      </c>
      <c r="H240" s="23" t="s">
        <v>614</v>
      </c>
      <c r="I240" s="23" t="s">
        <v>63</v>
      </c>
      <c r="J240" s="23" t="s">
        <v>64</v>
      </c>
      <c r="K240" s="23" t="s">
        <v>64</v>
      </c>
      <c r="L240" s="23" t="s">
        <v>64</v>
      </c>
      <c r="M240" s="23" t="s">
        <v>78</v>
      </c>
      <c r="N240" s="23" t="s">
        <v>84</v>
      </c>
      <c r="O240" s="23" t="s">
        <v>64</v>
      </c>
      <c r="P240" s="23" t="s">
        <v>78</v>
      </c>
      <c r="Q240" s="23" t="s">
        <v>64</v>
      </c>
      <c r="R240" s="23" t="s">
        <v>64</v>
      </c>
      <c r="S240" s="23" t="s">
        <v>84</v>
      </c>
      <c r="T240" s="23" t="s">
        <v>64</v>
      </c>
      <c r="U240" s="23" t="s">
        <v>78</v>
      </c>
      <c r="V240" s="23" t="s">
        <v>64</v>
      </c>
      <c r="W240" s="23" t="s">
        <v>64</v>
      </c>
      <c r="X240" s="23" t="s">
        <v>78</v>
      </c>
      <c r="Y240" s="23" t="s">
        <v>64</v>
      </c>
      <c r="Z240" s="23" t="s">
        <v>66</v>
      </c>
      <c r="AA240" s="23" t="s">
        <v>65</v>
      </c>
      <c r="AB240" s="23" t="s">
        <v>66</v>
      </c>
      <c r="AC240" s="23" t="s">
        <v>66</v>
      </c>
      <c r="AD240" s="23" t="s">
        <v>65</v>
      </c>
      <c r="AE240" s="23" t="s">
        <v>66</v>
      </c>
      <c r="AF240" s="23" t="s">
        <v>79</v>
      </c>
      <c r="AG240" s="23" t="s">
        <v>65</v>
      </c>
      <c r="AH240" s="23" t="s">
        <v>65</v>
      </c>
      <c r="AI240" s="23" t="s">
        <v>101</v>
      </c>
      <c r="AJ240" s="23" t="s">
        <v>65</v>
      </c>
      <c r="AK240" s="23" t="s">
        <v>65</v>
      </c>
      <c r="AL240" s="23" t="s">
        <v>66</v>
      </c>
      <c r="AM240" s="23" t="s">
        <v>65</v>
      </c>
      <c r="AN240" s="23" t="s">
        <v>66</v>
      </c>
      <c r="AO240" s="23" t="s">
        <v>66</v>
      </c>
      <c r="AP240" s="23" t="s">
        <v>85</v>
      </c>
      <c r="AQ240" s="23" t="s">
        <v>80</v>
      </c>
      <c r="AR240" s="23" t="s">
        <v>86</v>
      </c>
      <c r="AS240" s="23" t="s">
        <v>223</v>
      </c>
      <c r="AT240" s="23" t="s">
        <v>87</v>
      </c>
      <c r="AU240" s="23" t="s">
        <v>67</v>
      </c>
      <c r="AV240" s="23" t="s">
        <v>71</v>
      </c>
      <c r="AW240" s="23" t="s">
        <v>73</v>
      </c>
      <c r="AX240" s="23" t="s">
        <v>72</v>
      </c>
      <c r="AY240" s="23" t="s">
        <v>63</v>
      </c>
      <c r="AZ240" s="23" t="s">
        <v>63</v>
      </c>
      <c r="BA240" s="23" t="s">
        <v>73</v>
      </c>
      <c r="BB240" s="23" t="s">
        <v>73</v>
      </c>
      <c r="BC240" s="23" t="s">
        <v>73</v>
      </c>
      <c r="BD240" s="23"/>
      <c r="BE240" s="23" t="s">
        <v>73</v>
      </c>
      <c r="BF240" s="25"/>
      <c r="BG240" s="26" t="s">
        <v>631</v>
      </c>
      <c r="BH240" t="s">
        <v>1118</v>
      </c>
      <c r="BI240" s="26" t="e">
        <f t="shared" si="3"/>
        <v>#VALUE!</v>
      </c>
      <c r="BJ240" s="26"/>
      <c r="BK240" s="26"/>
      <c r="BL240" s="26"/>
    </row>
    <row r="241" spans="1:64" ht="13.2" x14ac:dyDescent="0.25">
      <c r="A241" s="22">
        <v>45573.443500648151</v>
      </c>
      <c r="B241" s="23" t="s">
        <v>715</v>
      </c>
      <c r="C241" s="23">
        <v>100412081328</v>
      </c>
      <c r="D241" s="23">
        <v>75.89</v>
      </c>
      <c r="E241" s="23">
        <v>0.92</v>
      </c>
      <c r="F241" s="23" t="s">
        <v>423</v>
      </c>
      <c r="G241" s="23" t="s">
        <v>76</v>
      </c>
      <c r="H241" s="23" t="s">
        <v>716</v>
      </c>
      <c r="I241" s="23" t="s">
        <v>63</v>
      </c>
      <c r="J241" s="23" t="s">
        <v>64</v>
      </c>
      <c r="K241" s="23" t="s">
        <v>84</v>
      </c>
      <c r="L241" s="23" t="s">
        <v>64</v>
      </c>
      <c r="M241" s="23" t="s">
        <v>78</v>
      </c>
      <c r="N241" s="23" t="s">
        <v>64</v>
      </c>
      <c r="O241" s="23" t="s">
        <v>78</v>
      </c>
      <c r="P241" s="23" t="s">
        <v>78</v>
      </c>
      <c r="Q241" s="23" t="s">
        <v>64</v>
      </c>
      <c r="R241" s="23" t="s">
        <v>78</v>
      </c>
      <c r="S241" s="23" t="s">
        <v>64</v>
      </c>
      <c r="T241" s="23" t="s">
        <v>64</v>
      </c>
      <c r="U241" s="23" t="s">
        <v>84</v>
      </c>
      <c r="V241" s="23" t="s">
        <v>64</v>
      </c>
      <c r="W241" s="23" t="s">
        <v>84</v>
      </c>
      <c r="X241" s="23" t="s">
        <v>64</v>
      </c>
      <c r="Y241" s="23" t="s">
        <v>64</v>
      </c>
      <c r="Z241" s="23" t="s">
        <v>65</v>
      </c>
      <c r="AA241" s="23" t="s">
        <v>66</v>
      </c>
      <c r="AB241" s="23" t="s">
        <v>66</v>
      </c>
      <c r="AC241" s="23" t="s">
        <v>66</v>
      </c>
      <c r="AD241" s="23" t="s">
        <v>66</v>
      </c>
      <c r="AE241" s="23" t="s">
        <v>65</v>
      </c>
      <c r="AF241" s="23" t="s">
        <v>65</v>
      </c>
      <c r="AG241" s="23" t="s">
        <v>65</v>
      </c>
      <c r="AH241" s="23" t="s">
        <v>65</v>
      </c>
      <c r="AI241" s="23" t="s">
        <v>101</v>
      </c>
      <c r="AJ241" s="23" t="s">
        <v>65</v>
      </c>
      <c r="AK241" s="23" t="s">
        <v>65</v>
      </c>
      <c r="AL241" s="23" t="s">
        <v>65</v>
      </c>
      <c r="AM241" s="23" t="s">
        <v>65</v>
      </c>
      <c r="AN241" s="23" t="s">
        <v>65</v>
      </c>
      <c r="AO241" s="23" t="s">
        <v>65</v>
      </c>
      <c r="AP241" s="23" t="s">
        <v>67</v>
      </c>
      <c r="AQ241" s="23" t="s">
        <v>67</v>
      </c>
      <c r="AR241" s="23" t="s">
        <v>63</v>
      </c>
      <c r="AS241" s="23" t="s">
        <v>115</v>
      </c>
      <c r="AT241" s="23" t="s">
        <v>87</v>
      </c>
      <c r="AU241" s="23" t="s">
        <v>67</v>
      </c>
      <c r="AV241" s="23" t="s">
        <v>132</v>
      </c>
      <c r="AW241" s="23" t="s">
        <v>73</v>
      </c>
      <c r="AX241" s="23" t="s">
        <v>73</v>
      </c>
      <c r="AY241" s="23" t="s">
        <v>72</v>
      </c>
      <c r="AZ241" s="23" t="s">
        <v>72</v>
      </c>
      <c r="BA241" s="23" t="s">
        <v>63</v>
      </c>
      <c r="BB241" s="23" t="s">
        <v>72</v>
      </c>
      <c r="BC241" s="23" t="s">
        <v>73</v>
      </c>
      <c r="BD241" s="23"/>
      <c r="BE241" s="23" t="s">
        <v>73</v>
      </c>
      <c r="BF241" s="25"/>
      <c r="BG241" s="26" t="s">
        <v>631</v>
      </c>
      <c r="BH241" t="s">
        <v>1118</v>
      </c>
      <c r="BI241" s="26" t="e">
        <f t="shared" si="3"/>
        <v>#VALUE!</v>
      </c>
      <c r="BJ241" s="26"/>
      <c r="BK241" s="26"/>
      <c r="BL241" s="26"/>
    </row>
    <row r="242" spans="1:64" ht="13.2" x14ac:dyDescent="0.25">
      <c r="A242" s="22">
        <v>45573.443769259262</v>
      </c>
      <c r="B242" s="23" t="s">
        <v>717</v>
      </c>
      <c r="C242" s="23">
        <v>100729101876</v>
      </c>
      <c r="D242" s="23">
        <v>0</v>
      </c>
      <c r="E242" s="23">
        <v>0.21</v>
      </c>
      <c r="F242" s="23" t="s">
        <v>423</v>
      </c>
      <c r="G242" s="23" t="s">
        <v>539</v>
      </c>
      <c r="H242" s="23" t="s">
        <v>631</v>
      </c>
      <c r="I242" s="23" t="s">
        <v>73</v>
      </c>
      <c r="J242" s="23" t="s">
        <v>78</v>
      </c>
      <c r="K242" s="23" t="s">
        <v>64</v>
      </c>
      <c r="L242" s="23" t="s">
        <v>78</v>
      </c>
      <c r="M242" s="23" t="s">
        <v>78</v>
      </c>
      <c r="N242" s="23" t="s">
        <v>64</v>
      </c>
      <c r="O242" s="23" t="s">
        <v>64</v>
      </c>
      <c r="P242" s="23" t="s">
        <v>78</v>
      </c>
      <c r="Q242" s="23" t="s">
        <v>64</v>
      </c>
      <c r="R242" s="23" t="s">
        <v>84</v>
      </c>
      <c r="S242" s="23" t="s">
        <v>84</v>
      </c>
      <c r="T242" s="23" t="s">
        <v>64</v>
      </c>
      <c r="U242" s="23" t="s">
        <v>64</v>
      </c>
      <c r="V242" s="23" t="s">
        <v>64</v>
      </c>
      <c r="W242" s="23" t="s">
        <v>78</v>
      </c>
      <c r="X242" s="23" t="s">
        <v>64</v>
      </c>
      <c r="Y242" s="23" t="s">
        <v>64</v>
      </c>
      <c r="Z242" s="23" t="s">
        <v>65</v>
      </c>
      <c r="AA242" s="23" t="s">
        <v>65</v>
      </c>
      <c r="AB242" s="23" t="s">
        <v>65</v>
      </c>
      <c r="AC242" s="23" t="s">
        <v>65</v>
      </c>
      <c r="AD242" s="23" t="s">
        <v>65</v>
      </c>
      <c r="AE242" s="23" t="s">
        <v>65</v>
      </c>
      <c r="AF242" s="23" t="s">
        <v>66</v>
      </c>
      <c r="AG242" s="23" t="s">
        <v>66</v>
      </c>
      <c r="AH242" s="23" t="s">
        <v>66</v>
      </c>
      <c r="AI242" s="23" t="s">
        <v>101</v>
      </c>
      <c r="AJ242" s="23" t="s">
        <v>66</v>
      </c>
      <c r="AK242" s="23" t="s">
        <v>66</v>
      </c>
      <c r="AL242" s="23" t="s">
        <v>66</v>
      </c>
      <c r="AM242" s="23" t="s">
        <v>65</v>
      </c>
      <c r="AN242" s="23" t="s">
        <v>66</v>
      </c>
      <c r="AO242" s="23" t="s">
        <v>66</v>
      </c>
      <c r="AP242" s="23" t="s">
        <v>67</v>
      </c>
      <c r="AQ242" s="23" t="s">
        <v>85</v>
      </c>
      <c r="AR242" s="23" t="s">
        <v>63</v>
      </c>
      <c r="AS242" s="23" t="s">
        <v>81</v>
      </c>
      <c r="AT242" s="23" t="s">
        <v>69</v>
      </c>
      <c r="AU242" s="23" t="s">
        <v>67</v>
      </c>
      <c r="AV242" s="23" t="s">
        <v>71</v>
      </c>
      <c r="AW242" s="23" t="s">
        <v>73</v>
      </c>
      <c r="AX242" s="23" t="s">
        <v>73</v>
      </c>
      <c r="AY242" s="23" t="s">
        <v>73</v>
      </c>
      <c r="AZ242" s="23" t="s">
        <v>72</v>
      </c>
      <c r="BA242" s="23" t="s">
        <v>73</v>
      </c>
      <c r="BB242" s="23" t="s">
        <v>73</v>
      </c>
      <c r="BC242" s="23" t="s">
        <v>73</v>
      </c>
      <c r="BD242" s="23"/>
      <c r="BE242" s="23" t="s">
        <v>73</v>
      </c>
      <c r="BF242" s="25"/>
      <c r="BG242" s="26" t="s">
        <v>631</v>
      </c>
      <c r="BH242" t="s">
        <v>226</v>
      </c>
      <c r="BI242" s="26" t="e">
        <f t="shared" si="3"/>
        <v>#VALUE!</v>
      </c>
      <c r="BJ242" s="26"/>
      <c r="BK242" s="26"/>
      <c r="BL242" s="26"/>
    </row>
    <row r="243" spans="1:64" ht="13.2" x14ac:dyDescent="0.25">
      <c r="A243" s="22">
        <v>45573.44528295139</v>
      </c>
      <c r="B243" s="23" t="s">
        <v>718</v>
      </c>
      <c r="C243" s="23">
        <v>100329030220</v>
      </c>
      <c r="D243" s="23">
        <v>39.299999999999997</v>
      </c>
      <c r="E243" s="23">
        <v>0.46</v>
      </c>
      <c r="F243" s="23" t="s">
        <v>423</v>
      </c>
      <c r="G243" s="23" t="s">
        <v>76</v>
      </c>
      <c r="H243" s="23" t="s">
        <v>654</v>
      </c>
      <c r="I243" s="23" t="s">
        <v>63</v>
      </c>
      <c r="J243" s="23" t="s">
        <v>64</v>
      </c>
      <c r="K243" s="23" t="s">
        <v>64</v>
      </c>
      <c r="L243" s="23" t="s">
        <v>64</v>
      </c>
      <c r="M243" s="23" t="s">
        <v>78</v>
      </c>
      <c r="N243" s="23" t="s">
        <v>64</v>
      </c>
      <c r="O243" s="23" t="s">
        <v>64</v>
      </c>
      <c r="P243" s="23" t="s">
        <v>64</v>
      </c>
      <c r="Q243" s="23" t="s">
        <v>64</v>
      </c>
      <c r="R243" s="23" t="s">
        <v>64</v>
      </c>
      <c r="S243" s="23" t="s">
        <v>64</v>
      </c>
      <c r="T243" s="23" t="s">
        <v>64</v>
      </c>
      <c r="U243" s="23" t="s">
        <v>64</v>
      </c>
      <c r="V243" s="23" t="s">
        <v>64</v>
      </c>
      <c r="W243" s="23" t="s">
        <v>64</v>
      </c>
      <c r="X243" s="23" t="s">
        <v>64</v>
      </c>
      <c r="Y243" s="23" t="s">
        <v>64</v>
      </c>
      <c r="Z243" s="23" t="s">
        <v>65</v>
      </c>
      <c r="AA243" s="23" t="s">
        <v>65</v>
      </c>
      <c r="AB243" s="23" t="s">
        <v>65</v>
      </c>
      <c r="AC243" s="23" t="s">
        <v>65</v>
      </c>
      <c r="AD243" s="23" t="s">
        <v>65</v>
      </c>
      <c r="AE243" s="23" t="s">
        <v>65</v>
      </c>
      <c r="AF243" s="23" t="s">
        <v>66</v>
      </c>
      <c r="AG243" s="23" t="s">
        <v>65</v>
      </c>
      <c r="AH243" s="23" t="s">
        <v>66</v>
      </c>
      <c r="AI243" s="23" t="s">
        <v>66</v>
      </c>
      <c r="AJ243" s="23" t="s">
        <v>66</v>
      </c>
      <c r="AK243" s="23" t="s">
        <v>66</v>
      </c>
      <c r="AL243" s="23" t="s">
        <v>66</v>
      </c>
      <c r="AM243" s="23" t="s">
        <v>66</v>
      </c>
      <c r="AN243" s="23" t="s">
        <v>66</v>
      </c>
      <c r="AO243" s="23" t="s">
        <v>66</v>
      </c>
      <c r="AP243" s="23" t="s">
        <v>67</v>
      </c>
      <c r="AQ243" s="23" t="s">
        <v>67</v>
      </c>
      <c r="AR243" s="23" t="s">
        <v>63</v>
      </c>
      <c r="AS243" s="23" t="s">
        <v>523</v>
      </c>
      <c r="AT243" s="23" t="s">
        <v>87</v>
      </c>
      <c r="AU243" s="23" t="s">
        <v>80</v>
      </c>
      <c r="AV243" s="23" t="s">
        <v>132</v>
      </c>
      <c r="AW243" s="23" t="s">
        <v>63</v>
      </c>
      <c r="AX243" s="23" t="s">
        <v>63</v>
      </c>
      <c r="AY243" s="23" t="s">
        <v>72</v>
      </c>
      <c r="AZ243" s="23" t="s">
        <v>63</v>
      </c>
      <c r="BA243" s="23" t="s">
        <v>63</v>
      </c>
      <c r="BB243" s="23" t="s">
        <v>72</v>
      </c>
      <c r="BC243" s="23" t="s">
        <v>73</v>
      </c>
      <c r="BD243" s="23"/>
      <c r="BE243" s="23" t="s">
        <v>73</v>
      </c>
      <c r="BF243" s="25"/>
      <c r="BG243" s="26" t="s">
        <v>631</v>
      </c>
      <c r="BH243" t="s">
        <v>1118</v>
      </c>
      <c r="BI243" s="26" t="e">
        <f t="shared" si="3"/>
        <v>#VALUE!</v>
      </c>
      <c r="BJ243" s="26"/>
      <c r="BK243" s="26"/>
      <c r="BL243" s="26"/>
    </row>
    <row r="244" spans="1:64" ht="13.2" x14ac:dyDescent="0.25">
      <c r="A244" s="22">
        <v>45573.447302905093</v>
      </c>
      <c r="B244" s="23" t="s">
        <v>719</v>
      </c>
      <c r="C244" s="23">
        <v>100525080604</v>
      </c>
      <c r="D244" s="23">
        <v>55.4</v>
      </c>
      <c r="E244" s="23">
        <v>0.28999999999999998</v>
      </c>
      <c r="F244" s="23" t="s">
        <v>423</v>
      </c>
      <c r="G244" s="23" t="s">
        <v>539</v>
      </c>
      <c r="H244" s="23" t="s">
        <v>631</v>
      </c>
      <c r="I244" s="23" t="s">
        <v>63</v>
      </c>
      <c r="J244" s="23" t="s">
        <v>64</v>
      </c>
      <c r="K244" s="23" t="s">
        <v>78</v>
      </c>
      <c r="L244" s="23" t="s">
        <v>78</v>
      </c>
      <c r="M244" s="23" t="s">
        <v>84</v>
      </c>
      <c r="N244" s="23" t="s">
        <v>64</v>
      </c>
      <c r="O244" s="23" t="s">
        <v>84</v>
      </c>
      <c r="P244" s="23" t="s">
        <v>84</v>
      </c>
      <c r="Q244" s="23" t="s">
        <v>64</v>
      </c>
      <c r="R244" s="23" t="s">
        <v>64</v>
      </c>
      <c r="S244" s="23" t="s">
        <v>64</v>
      </c>
      <c r="T244" s="23" t="s">
        <v>64</v>
      </c>
      <c r="U244" s="23" t="s">
        <v>64</v>
      </c>
      <c r="V244" s="23" t="s">
        <v>84</v>
      </c>
      <c r="W244" s="23" t="s">
        <v>84</v>
      </c>
      <c r="X244" s="23" t="s">
        <v>78</v>
      </c>
      <c r="Y244" s="23" t="s">
        <v>78</v>
      </c>
      <c r="Z244" s="23" t="s">
        <v>101</v>
      </c>
      <c r="AA244" s="23" t="s">
        <v>66</v>
      </c>
      <c r="AB244" s="23" t="s">
        <v>79</v>
      </c>
      <c r="AC244" s="23" t="s">
        <v>66</v>
      </c>
      <c r="AD244" s="23" t="s">
        <v>66</v>
      </c>
      <c r="AE244" s="23" t="s">
        <v>66</v>
      </c>
      <c r="AF244" s="23" t="s">
        <v>66</v>
      </c>
      <c r="AG244" s="23" t="s">
        <v>65</v>
      </c>
      <c r="AH244" s="23" t="s">
        <v>66</v>
      </c>
      <c r="AI244" s="23" t="s">
        <v>66</v>
      </c>
      <c r="AJ244" s="23" t="s">
        <v>66</v>
      </c>
      <c r="AK244" s="23" t="s">
        <v>66</v>
      </c>
      <c r="AL244" s="23" t="s">
        <v>66</v>
      </c>
      <c r="AM244" s="23" t="s">
        <v>66</v>
      </c>
      <c r="AN244" s="23" t="s">
        <v>66</v>
      </c>
      <c r="AO244" s="23" t="s">
        <v>66</v>
      </c>
      <c r="AP244" s="23" t="s">
        <v>67</v>
      </c>
      <c r="AQ244" s="23" t="s">
        <v>67</v>
      </c>
      <c r="AR244" s="23" t="s">
        <v>86</v>
      </c>
      <c r="AS244" s="23" t="s">
        <v>120</v>
      </c>
      <c r="AT244" s="23" t="s">
        <v>87</v>
      </c>
      <c r="AU244" s="23" t="s">
        <v>85</v>
      </c>
      <c r="AV244" s="23" t="s">
        <v>80</v>
      </c>
      <c r="AW244" s="23" t="s">
        <v>73</v>
      </c>
      <c r="AX244" s="23" t="s">
        <v>73</v>
      </c>
      <c r="AY244" s="23" t="s">
        <v>72</v>
      </c>
      <c r="AZ244" s="23" t="s">
        <v>73</v>
      </c>
      <c r="BA244" s="23" t="s">
        <v>72</v>
      </c>
      <c r="BB244" s="23" t="s">
        <v>72</v>
      </c>
      <c r="BC244" s="23" t="s">
        <v>73</v>
      </c>
      <c r="BD244" s="23"/>
      <c r="BE244" s="23" t="s">
        <v>73</v>
      </c>
      <c r="BF244" s="25"/>
      <c r="BG244" s="26" t="s">
        <v>631</v>
      </c>
      <c r="BH244" t="s">
        <v>1118</v>
      </c>
      <c r="BI244" s="26" t="e">
        <f t="shared" si="3"/>
        <v>#VALUE!</v>
      </c>
      <c r="BJ244" s="26"/>
      <c r="BK244" s="26"/>
      <c r="BL244" s="26"/>
    </row>
    <row r="245" spans="1:64" ht="13.2" x14ac:dyDescent="0.25">
      <c r="A245" s="22">
        <v>45573.448091782411</v>
      </c>
      <c r="B245" s="23" t="s">
        <v>720</v>
      </c>
      <c r="C245" s="23">
        <v>100219080534</v>
      </c>
      <c r="D245" s="23">
        <v>97.73</v>
      </c>
      <c r="E245" s="23">
        <v>0.83</v>
      </c>
      <c r="F245" s="23" t="s">
        <v>423</v>
      </c>
      <c r="G245" s="23" t="s">
        <v>539</v>
      </c>
      <c r="H245" s="23" t="s">
        <v>716</v>
      </c>
      <c r="I245" s="23" t="s">
        <v>63</v>
      </c>
      <c r="J245" s="23" t="s">
        <v>64</v>
      </c>
      <c r="K245" s="23" t="s">
        <v>64</v>
      </c>
      <c r="L245" s="23" t="s">
        <v>64</v>
      </c>
      <c r="M245" s="23" t="s">
        <v>84</v>
      </c>
      <c r="N245" s="23" t="s">
        <v>64</v>
      </c>
      <c r="O245" s="23" t="s">
        <v>84</v>
      </c>
      <c r="P245" s="23" t="s">
        <v>84</v>
      </c>
      <c r="Q245" s="23" t="s">
        <v>84</v>
      </c>
      <c r="R245" s="23" t="s">
        <v>84</v>
      </c>
      <c r="S245" s="23" t="s">
        <v>84</v>
      </c>
      <c r="T245" s="23" t="s">
        <v>64</v>
      </c>
      <c r="U245" s="23" t="s">
        <v>64</v>
      </c>
      <c r="V245" s="23" t="s">
        <v>84</v>
      </c>
      <c r="W245" s="23" t="s">
        <v>84</v>
      </c>
      <c r="X245" s="23" t="s">
        <v>84</v>
      </c>
      <c r="Y245" s="23" t="s">
        <v>64</v>
      </c>
      <c r="Z245" s="23" t="s">
        <v>66</v>
      </c>
      <c r="AA245" s="23" t="s">
        <v>66</v>
      </c>
      <c r="AB245" s="23" t="s">
        <v>66</v>
      </c>
      <c r="AC245" s="23" t="s">
        <v>66</v>
      </c>
      <c r="AD245" s="23" t="s">
        <v>66</v>
      </c>
      <c r="AE245" s="23" t="s">
        <v>66</v>
      </c>
      <c r="AF245" s="23" t="s">
        <v>66</v>
      </c>
      <c r="AG245" s="23" t="s">
        <v>66</v>
      </c>
      <c r="AH245" s="23" t="s">
        <v>66</v>
      </c>
      <c r="AI245" s="23" t="s">
        <v>79</v>
      </c>
      <c r="AJ245" s="23" t="s">
        <v>66</v>
      </c>
      <c r="AK245" s="23" t="s">
        <v>66</v>
      </c>
      <c r="AL245" s="23" t="s">
        <v>66</v>
      </c>
      <c r="AM245" s="23" t="s">
        <v>66</v>
      </c>
      <c r="AN245" s="23" t="s">
        <v>66</v>
      </c>
      <c r="AO245" s="23" t="s">
        <v>66</v>
      </c>
      <c r="AP245" s="23" t="s">
        <v>67</v>
      </c>
      <c r="AQ245" s="23" t="s">
        <v>67</v>
      </c>
      <c r="AR245" s="23" t="s">
        <v>86</v>
      </c>
      <c r="AS245" s="23" t="s">
        <v>115</v>
      </c>
      <c r="AT245" s="23" t="s">
        <v>69</v>
      </c>
      <c r="AU245" s="23" t="s">
        <v>70</v>
      </c>
      <c r="AV245" s="23" t="s">
        <v>71</v>
      </c>
      <c r="AW245" s="23" t="s">
        <v>72</v>
      </c>
      <c r="AX245" s="23" t="s">
        <v>72</v>
      </c>
      <c r="AY245" s="23" t="s">
        <v>72</v>
      </c>
      <c r="AZ245" s="23" t="s">
        <v>72</v>
      </c>
      <c r="BA245" s="23" t="s">
        <v>72</v>
      </c>
      <c r="BB245" s="23" t="s">
        <v>72</v>
      </c>
      <c r="BC245" s="23" t="s">
        <v>73</v>
      </c>
      <c r="BD245" s="23"/>
      <c r="BE245" s="23" t="s">
        <v>73</v>
      </c>
      <c r="BF245" s="25"/>
      <c r="BG245" s="26" t="s">
        <v>631</v>
      </c>
      <c r="BH245" t="s">
        <v>1118</v>
      </c>
      <c r="BI245" s="26" t="e">
        <f t="shared" si="3"/>
        <v>#VALUE!</v>
      </c>
      <c r="BJ245" s="26"/>
      <c r="BK245" s="26"/>
      <c r="BL245" s="26"/>
    </row>
    <row r="246" spans="1:64" ht="13.2" x14ac:dyDescent="0.25">
      <c r="A246" s="22">
        <v>45573.448971296297</v>
      </c>
      <c r="B246" s="23" t="s">
        <v>721</v>
      </c>
      <c r="C246" s="23">
        <v>100713080548</v>
      </c>
      <c r="D246" s="23">
        <v>5.4</v>
      </c>
      <c r="E246" s="23">
        <v>0.13</v>
      </c>
      <c r="F246" s="23" t="s">
        <v>423</v>
      </c>
      <c r="G246" s="23" t="s">
        <v>76</v>
      </c>
      <c r="H246" s="23" t="s">
        <v>683</v>
      </c>
      <c r="I246" s="23" t="s">
        <v>63</v>
      </c>
      <c r="J246" s="23" t="s">
        <v>64</v>
      </c>
      <c r="K246" s="23" t="s">
        <v>64</v>
      </c>
      <c r="L246" s="23" t="s">
        <v>64</v>
      </c>
      <c r="M246" s="23" t="s">
        <v>84</v>
      </c>
      <c r="N246" s="23" t="s">
        <v>64</v>
      </c>
      <c r="O246" s="23" t="s">
        <v>64</v>
      </c>
      <c r="P246" s="23" t="s">
        <v>84</v>
      </c>
      <c r="Q246" s="23" t="s">
        <v>64</v>
      </c>
      <c r="R246" s="23" t="s">
        <v>64</v>
      </c>
      <c r="S246" s="23" t="s">
        <v>78</v>
      </c>
      <c r="T246" s="23" t="s">
        <v>64</v>
      </c>
      <c r="U246" s="23" t="s">
        <v>64</v>
      </c>
      <c r="V246" s="23" t="s">
        <v>64</v>
      </c>
      <c r="W246" s="23" t="s">
        <v>64</v>
      </c>
      <c r="X246" s="23" t="s">
        <v>64</v>
      </c>
      <c r="Y246" s="23" t="s">
        <v>64</v>
      </c>
      <c r="Z246" s="23" t="s">
        <v>65</v>
      </c>
      <c r="AA246" s="23" t="s">
        <v>65</v>
      </c>
      <c r="AB246" s="23" t="s">
        <v>65</v>
      </c>
      <c r="AC246" s="23" t="s">
        <v>65</v>
      </c>
      <c r="AD246" s="23" t="s">
        <v>65</v>
      </c>
      <c r="AE246" s="23" t="s">
        <v>65</v>
      </c>
      <c r="AF246" s="23" t="s">
        <v>66</v>
      </c>
      <c r="AG246" s="23" t="s">
        <v>65</v>
      </c>
      <c r="AH246" s="23" t="s">
        <v>65</v>
      </c>
      <c r="AI246" s="23" t="s">
        <v>79</v>
      </c>
      <c r="AJ246" s="23" t="s">
        <v>65</v>
      </c>
      <c r="AK246" s="23" t="s">
        <v>65</v>
      </c>
      <c r="AL246" s="23" t="s">
        <v>65</v>
      </c>
      <c r="AM246" s="23" t="s">
        <v>65</v>
      </c>
      <c r="AN246" s="23" t="s">
        <v>66</v>
      </c>
      <c r="AO246" s="23" t="s">
        <v>65</v>
      </c>
      <c r="AP246" s="23" t="s">
        <v>85</v>
      </c>
      <c r="AQ246" s="23" t="s">
        <v>85</v>
      </c>
      <c r="AR246" s="23" t="s">
        <v>86</v>
      </c>
      <c r="AS246" s="23" t="s">
        <v>68</v>
      </c>
      <c r="AT246" s="23" t="s">
        <v>87</v>
      </c>
      <c r="AU246" s="23" t="s">
        <v>93</v>
      </c>
      <c r="AV246" s="23" t="s">
        <v>71</v>
      </c>
      <c r="AW246" s="23" t="s">
        <v>72</v>
      </c>
      <c r="AX246" s="23" t="s">
        <v>72</v>
      </c>
      <c r="AY246" s="23" t="s">
        <v>63</v>
      </c>
      <c r="AZ246" s="23" t="s">
        <v>63</v>
      </c>
      <c r="BA246" s="23" t="s">
        <v>72</v>
      </c>
      <c r="BB246" s="23" t="s">
        <v>72</v>
      </c>
      <c r="BC246" s="23" t="s">
        <v>73</v>
      </c>
      <c r="BD246" s="23"/>
      <c r="BE246" s="23" t="s">
        <v>73</v>
      </c>
      <c r="BF246" s="25"/>
      <c r="BG246" s="26" t="s">
        <v>631</v>
      </c>
      <c r="BH246" t="s">
        <v>1118</v>
      </c>
      <c r="BI246" s="26" t="e">
        <f t="shared" si="3"/>
        <v>#VALUE!</v>
      </c>
      <c r="BJ246" s="26"/>
      <c r="BK246" s="26"/>
      <c r="BL246" s="26"/>
    </row>
    <row r="247" spans="1:64" ht="13.2" x14ac:dyDescent="0.25">
      <c r="A247" s="22">
        <v>45573.450111967592</v>
      </c>
      <c r="B247" s="23" t="s">
        <v>722</v>
      </c>
      <c r="C247" s="23">
        <v>100805080326</v>
      </c>
      <c r="D247" s="23">
        <v>74.11</v>
      </c>
      <c r="E247" s="23">
        <v>0.67</v>
      </c>
      <c r="F247" s="23" t="s">
        <v>423</v>
      </c>
      <c r="G247" s="23" t="s">
        <v>76</v>
      </c>
      <c r="H247" s="23" t="s">
        <v>631</v>
      </c>
      <c r="I247" s="23" t="s">
        <v>63</v>
      </c>
      <c r="J247" s="23" t="s">
        <v>64</v>
      </c>
      <c r="K247" s="23" t="s">
        <v>84</v>
      </c>
      <c r="L247" s="23" t="s">
        <v>64</v>
      </c>
      <c r="M247" s="23" t="s">
        <v>84</v>
      </c>
      <c r="N247" s="23" t="s">
        <v>84</v>
      </c>
      <c r="O247" s="23" t="s">
        <v>64</v>
      </c>
      <c r="P247" s="23" t="s">
        <v>64</v>
      </c>
      <c r="Q247" s="23" t="s">
        <v>78</v>
      </c>
      <c r="R247" s="23" t="s">
        <v>64</v>
      </c>
      <c r="S247" s="23" t="s">
        <v>64</v>
      </c>
      <c r="T247" s="23" t="s">
        <v>64</v>
      </c>
      <c r="U247" s="23" t="s">
        <v>84</v>
      </c>
      <c r="V247" s="23" t="s">
        <v>84</v>
      </c>
      <c r="W247" s="23" t="s">
        <v>64</v>
      </c>
      <c r="X247" s="23" t="s">
        <v>64</v>
      </c>
      <c r="Y247" s="23" t="s">
        <v>64</v>
      </c>
      <c r="Z247" s="23" t="s">
        <v>65</v>
      </c>
      <c r="AA247" s="23" t="s">
        <v>66</v>
      </c>
      <c r="AB247" s="23" t="s">
        <v>66</v>
      </c>
      <c r="AC247" s="23" t="s">
        <v>66</v>
      </c>
      <c r="AD247" s="23" t="s">
        <v>66</v>
      </c>
      <c r="AE247" s="23" t="s">
        <v>66</v>
      </c>
      <c r="AF247" s="23" t="s">
        <v>66</v>
      </c>
      <c r="AG247" s="23" t="s">
        <v>66</v>
      </c>
      <c r="AH247" s="23" t="s">
        <v>79</v>
      </c>
      <c r="AI247" s="23" t="s">
        <v>79</v>
      </c>
      <c r="AJ247" s="23" t="s">
        <v>66</v>
      </c>
      <c r="AK247" s="23" t="s">
        <v>66</v>
      </c>
      <c r="AL247" s="23" t="s">
        <v>66</v>
      </c>
      <c r="AM247" s="23" t="s">
        <v>66</v>
      </c>
      <c r="AN247" s="23" t="s">
        <v>66</v>
      </c>
      <c r="AO247" s="23" t="s">
        <v>66</v>
      </c>
      <c r="AP247" s="23" t="s">
        <v>67</v>
      </c>
      <c r="AQ247" s="23" t="s">
        <v>67</v>
      </c>
      <c r="AR247" s="23" t="s">
        <v>86</v>
      </c>
      <c r="AS247" s="23" t="s">
        <v>68</v>
      </c>
      <c r="AT247" s="23" t="s">
        <v>69</v>
      </c>
      <c r="AU247" s="23" t="s">
        <v>70</v>
      </c>
      <c r="AV247" s="23" t="s">
        <v>71</v>
      </c>
      <c r="AW247" s="23" t="s">
        <v>72</v>
      </c>
      <c r="AX247" s="23" t="s">
        <v>72</v>
      </c>
      <c r="AY247" s="23" t="s">
        <v>72</v>
      </c>
      <c r="AZ247" s="23" t="s">
        <v>72</v>
      </c>
      <c r="BA247" s="23" t="s">
        <v>72</v>
      </c>
      <c r="BB247" s="23" t="s">
        <v>73</v>
      </c>
      <c r="BC247" s="23" t="s">
        <v>73</v>
      </c>
      <c r="BD247" s="23"/>
      <c r="BE247" s="23" t="s">
        <v>73</v>
      </c>
      <c r="BF247" s="25"/>
      <c r="BG247" s="26" t="s">
        <v>631</v>
      </c>
      <c r="BH247" t="s">
        <v>1118</v>
      </c>
      <c r="BI247" s="26" t="e">
        <f t="shared" si="3"/>
        <v>#VALUE!</v>
      </c>
      <c r="BJ247" s="26"/>
      <c r="BK247" s="26"/>
      <c r="BL247" s="26"/>
    </row>
    <row r="248" spans="1:64" ht="13.2" x14ac:dyDescent="0.25">
      <c r="A248" s="22">
        <v>45573.451085393521</v>
      </c>
      <c r="B248" s="23" t="s">
        <v>723</v>
      </c>
      <c r="C248" s="23">
        <v>100105080130</v>
      </c>
      <c r="D248" s="23">
        <v>14.3</v>
      </c>
      <c r="E248" s="23">
        <v>0.5</v>
      </c>
      <c r="F248" s="23" t="s">
        <v>423</v>
      </c>
      <c r="G248" s="23" t="s">
        <v>76</v>
      </c>
      <c r="H248" s="23" t="s">
        <v>631</v>
      </c>
      <c r="I248" s="23" t="s">
        <v>63</v>
      </c>
      <c r="J248" s="23" t="s">
        <v>64</v>
      </c>
      <c r="K248" s="23" t="s">
        <v>84</v>
      </c>
      <c r="L248" s="23" t="s">
        <v>64</v>
      </c>
      <c r="M248" s="23" t="s">
        <v>84</v>
      </c>
      <c r="N248" s="23" t="s">
        <v>64</v>
      </c>
      <c r="O248" s="23" t="s">
        <v>64</v>
      </c>
      <c r="P248" s="23" t="s">
        <v>84</v>
      </c>
      <c r="Q248" s="23" t="s">
        <v>64</v>
      </c>
      <c r="R248" s="23" t="s">
        <v>64</v>
      </c>
      <c r="S248" s="23" t="s">
        <v>64</v>
      </c>
      <c r="T248" s="23" t="s">
        <v>64</v>
      </c>
      <c r="U248" s="23" t="s">
        <v>84</v>
      </c>
      <c r="V248" s="23" t="s">
        <v>64</v>
      </c>
      <c r="W248" s="23" t="s">
        <v>64</v>
      </c>
      <c r="X248" s="23" t="s">
        <v>64</v>
      </c>
      <c r="Y248" s="23" t="s">
        <v>64</v>
      </c>
      <c r="Z248" s="23" t="s">
        <v>65</v>
      </c>
      <c r="AA248" s="23" t="s">
        <v>65</v>
      </c>
      <c r="AB248" s="23" t="s">
        <v>65</v>
      </c>
      <c r="AC248" s="23" t="s">
        <v>65</v>
      </c>
      <c r="AD248" s="23" t="s">
        <v>65</v>
      </c>
      <c r="AE248" s="23" t="s">
        <v>65</v>
      </c>
      <c r="AF248" s="23" t="s">
        <v>65</v>
      </c>
      <c r="AG248" s="23" t="s">
        <v>65</v>
      </c>
      <c r="AH248" s="23" t="s">
        <v>65</v>
      </c>
      <c r="AI248" s="23" t="s">
        <v>79</v>
      </c>
      <c r="AJ248" s="23" t="s">
        <v>65</v>
      </c>
      <c r="AK248" s="23" t="s">
        <v>65</v>
      </c>
      <c r="AL248" s="23" t="s">
        <v>65</v>
      </c>
      <c r="AM248" s="23" t="s">
        <v>65</v>
      </c>
      <c r="AN248" s="23" t="s">
        <v>65</v>
      </c>
      <c r="AO248" s="23" t="s">
        <v>65</v>
      </c>
      <c r="AP248" s="23" t="s">
        <v>67</v>
      </c>
      <c r="AQ248" s="23" t="s">
        <v>67</v>
      </c>
      <c r="AR248" s="23" t="s">
        <v>86</v>
      </c>
      <c r="AS248" s="23" t="s">
        <v>68</v>
      </c>
      <c r="AT248" s="23" t="s">
        <v>87</v>
      </c>
      <c r="AU248" s="23" t="s">
        <v>70</v>
      </c>
      <c r="AV248" s="23" t="s">
        <v>71</v>
      </c>
      <c r="AW248" s="23" t="s">
        <v>73</v>
      </c>
      <c r="AX248" s="23" t="s">
        <v>73</v>
      </c>
      <c r="AY248" s="23" t="s">
        <v>63</v>
      </c>
      <c r="AZ248" s="23" t="s">
        <v>72</v>
      </c>
      <c r="BA248" s="23" t="s">
        <v>73</v>
      </c>
      <c r="BB248" s="23" t="s">
        <v>73</v>
      </c>
      <c r="BC248" s="23" t="s">
        <v>73</v>
      </c>
      <c r="BD248" s="23"/>
      <c r="BE248" s="23" t="s">
        <v>73</v>
      </c>
      <c r="BF248" s="25"/>
      <c r="BG248" s="26" t="s">
        <v>631</v>
      </c>
      <c r="BH248" t="s">
        <v>1118</v>
      </c>
      <c r="BI248" s="26" t="e">
        <f t="shared" si="3"/>
        <v>#VALUE!</v>
      </c>
      <c r="BJ248" s="26"/>
      <c r="BK248" s="26"/>
      <c r="BL248" s="26"/>
    </row>
    <row r="249" spans="1:64" ht="13.2" x14ac:dyDescent="0.25">
      <c r="A249" s="22">
        <v>45573.452762835645</v>
      </c>
      <c r="B249" s="23" t="s">
        <v>724</v>
      </c>
      <c r="C249" s="23">
        <v>101124080800</v>
      </c>
      <c r="D249" s="23">
        <v>100</v>
      </c>
      <c r="E249" s="23">
        <v>1</v>
      </c>
      <c r="F249" s="23" t="s">
        <v>423</v>
      </c>
      <c r="G249" s="23" t="s">
        <v>76</v>
      </c>
      <c r="H249" s="23" t="s">
        <v>683</v>
      </c>
      <c r="I249" s="23" t="s">
        <v>63</v>
      </c>
      <c r="J249" s="23" t="s">
        <v>64</v>
      </c>
      <c r="K249" s="23" t="s">
        <v>84</v>
      </c>
      <c r="L249" s="23" t="s">
        <v>64</v>
      </c>
      <c r="M249" s="23" t="s">
        <v>84</v>
      </c>
      <c r="N249" s="23" t="s">
        <v>64</v>
      </c>
      <c r="O249" s="23" t="s">
        <v>64</v>
      </c>
      <c r="P249" s="23" t="s">
        <v>64</v>
      </c>
      <c r="Q249" s="23" t="s">
        <v>64</v>
      </c>
      <c r="R249" s="23" t="s">
        <v>64</v>
      </c>
      <c r="S249" s="23" t="s">
        <v>64</v>
      </c>
      <c r="T249" s="23" t="s">
        <v>64</v>
      </c>
      <c r="U249" s="23" t="s">
        <v>64</v>
      </c>
      <c r="V249" s="23" t="s">
        <v>64</v>
      </c>
      <c r="W249" s="23" t="s">
        <v>64</v>
      </c>
      <c r="X249" s="23" t="s">
        <v>64</v>
      </c>
      <c r="Y249" s="23" t="s">
        <v>64</v>
      </c>
      <c r="Z249" s="23" t="s">
        <v>66</v>
      </c>
      <c r="AA249" s="23" t="s">
        <v>65</v>
      </c>
      <c r="AB249" s="23" t="s">
        <v>66</v>
      </c>
      <c r="AC249" s="23" t="s">
        <v>66</v>
      </c>
      <c r="AD249" s="23" t="s">
        <v>65</v>
      </c>
      <c r="AE249" s="23" t="s">
        <v>65</v>
      </c>
      <c r="AF249" s="23" t="s">
        <v>65</v>
      </c>
      <c r="AG249" s="23" t="s">
        <v>65</v>
      </c>
      <c r="AH249" s="23" t="s">
        <v>65</v>
      </c>
      <c r="AI249" s="23" t="s">
        <v>101</v>
      </c>
      <c r="AJ249" s="23" t="s">
        <v>65</v>
      </c>
      <c r="AK249" s="23" t="s">
        <v>65</v>
      </c>
      <c r="AL249" s="23" t="s">
        <v>65</v>
      </c>
      <c r="AM249" s="23" t="s">
        <v>65</v>
      </c>
      <c r="AN249" s="23" t="s">
        <v>65</v>
      </c>
      <c r="AO249" s="23" t="s">
        <v>65</v>
      </c>
      <c r="AP249" s="23" t="s">
        <v>67</v>
      </c>
      <c r="AQ249" s="23" t="s">
        <v>67</v>
      </c>
      <c r="AR249" s="23" t="s">
        <v>63</v>
      </c>
      <c r="AS249" s="23" t="s">
        <v>68</v>
      </c>
      <c r="AT249" s="23" t="s">
        <v>69</v>
      </c>
      <c r="AU249" s="23" t="s">
        <v>67</v>
      </c>
      <c r="AV249" s="23" t="s">
        <v>80</v>
      </c>
      <c r="AW249" s="23" t="s">
        <v>63</v>
      </c>
      <c r="AX249" s="23" t="s">
        <v>72</v>
      </c>
      <c r="AY249" s="23" t="s">
        <v>63</v>
      </c>
      <c r="AZ249" s="23" t="s">
        <v>72</v>
      </c>
      <c r="BA249" s="23" t="s">
        <v>63</v>
      </c>
      <c r="BB249" s="23" t="s">
        <v>73</v>
      </c>
      <c r="BC249" s="23" t="s">
        <v>73</v>
      </c>
      <c r="BD249" s="23"/>
      <c r="BE249" s="23" t="s">
        <v>73</v>
      </c>
      <c r="BF249" s="25"/>
      <c r="BG249" s="26" t="s">
        <v>631</v>
      </c>
      <c r="BH249" t="s">
        <v>1118</v>
      </c>
      <c r="BI249" s="26" t="e">
        <f t="shared" si="3"/>
        <v>#VALUE!</v>
      </c>
      <c r="BJ249" s="26"/>
      <c r="BK249" s="26"/>
      <c r="BL249" s="26"/>
    </row>
    <row r="250" spans="1:64" ht="13.2" x14ac:dyDescent="0.25">
      <c r="A250" s="22">
        <v>45573.453396527781</v>
      </c>
      <c r="B250" s="23" t="s">
        <v>725</v>
      </c>
      <c r="C250" s="23" t="s">
        <v>726</v>
      </c>
      <c r="D250" s="23">
        <v>84.82</v>
      </c>
      <c r="E250" s="23">
        <v>0.42</v>
      </c>
      <c r="F250" s="23" t="s">
        <v>423</v>
      </c>
      <c r="G250" s="23" t="s">
        <v>291</v>
      </c>
      <c r="H250" s="23" t="s">
        <v>631</v>
      </c>
      <c r="I250" s="23" t="s">
        <v>63</v>
      </c>
      <c r="J250" s="23" t="s">
        <v>64</v>
      </c>
      <c r="K250" s="23" t="s">
        <v>84</v>
      </c>
      <c r="L250" s="23" t="s">
        <v>78</v>
      </c>
      <c r="M250" s="23" t="s">
        <v>64</v>
      </c>
      <c r="N250" s="23" t="s">
        <v>84</v>
      </c>
      <c r="O250" s="23" t="s">
        <v>84</v>
      </c>
      <c r="P250" s="23" t="s">
        <v>84</v>
      </c>
      <c r="Q250" s="23" t="s">
        <v>78</v>
      </c>
      <c r="R250" s="23" t="s">
        <v>64</v>
      </c>
      <c r="S250" s="23" t="s">
        <v>84</v>
      </c>
      <c r="T250" s="23" t="s">
        <v>84</v>
      </c>
      <c r="U250" s="23" t="s">
        <v>64</v>
      </c>
      <c r="V250" s="23" t="s">
        <v>84</v>
      </c>
      <c r="W250" s="23" t="s">
        <v>78</v>
      </c>
      <c r="X250" s="23" t="s">
        <v>78</v>
      </c>
      <c r="Y250" s="23" t="s">
        <v>78</v>
      </c>
      <c r="Z250" s="23" t="s">
        <v>66</v>
      </c>
      <c r="AA250" s="23" t="s">
        <v>65</v>
      </c>
      <c r="AB250" s="23" t="s">
        <v>101</v>
      </c>
      <c r="AC250" s="23" t="s">
        <v>65</v>
      </c>
      <c r="AD250" s="23" t="s">
        <v>79</v>
      </c>
      <c r="AE250" s="23" t="s">
        <v>66</v>
      </c>
      <c r="AF250" s="23" t="s">
        <v>66</v>
      </c>
      <c r="AG250" s="23" t="s">
        <v>66</v>
      </c>
      <c r="AH250" s="23" t="s">
        <v>65</v>
      </c>
      <c r="AI250" s="23" t="s">
        <v>65</v>
      </c>
      <c r="AJ250" s="23" t="s">
        <v>66</v>
      </c>
      <c r="AK250" s="23" t="s">
        <v>79</v>
      </c>
      <c r="AL250" s="23" t="s">
        <v>79</v>
      </c>
      <c r="AM250" s="23" t="s">
        <v>65</v>
      </c>
      <c r="AN250" s="23" t="s">
        <v>65</v>
      </c>
      <c r="AO250" s="23" t="s">
        <v>79</v>
      </c>
      <c r="AP250" s="23" t="s">
        <v>67</v>
      </c>
      <c r="AQ250" s="23" t="s">
        <v>67</v>
      </c>
      <c r="AR250" s="23" t="s">
        <v>73</v>
      </c>
      <c r="AS250" s="23" t="s">
        <v>727</v>
      </c>
      <c r="AT250" s="23" t="s">
        <v>87</v>
      </c>
      <c r="AU250" s="23" t="s">
        <v>67</v>
      </c>
      <c r="AV250" s="23" t="s">
        <v>80</v>
      </c>
      <c r="AW250" s="23" t="s">
        <v>72</v>
      </c>
      <c r="AX250" s="23" t="s">
        <v>72</v>
      </c>
      <c r="AY250" s="23" t="s">
        <v>63</v>
      </c>
      <c r="AZ250" s="23" t="s">
        <v>63</v>
      </c>
      <c r="BA250" s="23" t="s">
        <v>73</v>
      </c>
      <c r="BB250" s="23" t="s">
        <v>73</v>
      </c>
      <c r="BC250" s="23" t="s">
        <v>73</v>
      </c>
      <c r="BD250" s="23"/>
      <c r="BE250" s="23" t="s">
        <v>73</v>
      </c>
      <c r="BF250" s="25"/>
      <c r="BG250" s="26" t="s">
        <v>631</v>
      </c>
      <c r="BH250" t="s">
        <v>1118</v>
      </c>
      <c r="BI250" s="26" t="e">
        <f t="shared" si="3"/>
        <v>#VALUE!</v>
      </c>
      <c r="BJ250" s="26"/>
      <c r="BK250" s="26"/>
      <c r="BL250" s="26"/>
    </row>
    <row r="251" spans="1:64" ht="13.2" x14ac:dyDescent="0.25">
      <c r="A251" s="22">
        <v>45573.456702719908</v>
      </c>
      <c r="B251" s="23" t="s">
        <v>728</v>
      </c>
      <c r="C251" s="24" t="s">
        <v>729</v>
      </c>
      <c r="D251" s="23">
        <v>100</v>
      </c>
      <c r="E251" s="23">
        <v>0.67</v>
      </c>
      <c r="F251" s="23" t="s">
        <v>114</v>
      </c>
      <c r="G251" s="23" t="s">
        <v>76</v>
      </c>
      <c r="H251" s="23" t="s">
        <v>716</v>
      </c>
      <c r="I251" s="23" t="s">
        <v>63</v>
      </c>
      <c r="J251" s="23" t="s">
        <v>64</v>
      </c>
      <c r="K251" s="23" t="s">
        <v>64</v>
      </c>
      <c r="L251" s="23" t="s">
        <v>64</v>
      </c>
      <c r="M251" s="23" t="s">
        <v>64</v>
      </c>
      <c r="N251" s="23" t="s">
        <v>64</v>
      </c>
      <c r="O251" s="23" t="s">
        <v>64</v>
      </c>
      <c r="P251" s="23" t="s">
        <v>64</v>
      </c>
      <c r="Q251" s="23" t="s">
        <v>64</v>
      </c>
      <c r="R251" s="23" t="s">
        <v>64</v>
      </c>
      <c r="S251" s="23" t="s">
        <v>64</v>
      </c>
      <c r="T251" s="23" t="s">
        <v>64</v>
      </c>
      <c r="U251" s="23" t="s">
        <v>64</v>
      </c>
      <c r="V251" s="23" t="s">
        <v>64</v>
      </c>
      <c r="W251" s="23" t="s">
        <v>64</v>
      </c>
      <c r="X251" s="23" t="s">
        <v>64</v>
      </c>
      <c r="Y251" s="23" t="s">
        <v>64</v>
      </c>
      <c r="Z251" s="23" t="s">
        <v>66</v>
      </c>
      <c r="AA251" s="23" t="s">
        <v>66</v>
      </c>
      <c r="AB251" s="23" t="s">
        <v>66</v>
      </c>
      <c r="AC251" s="23" t="s">
        <v>66</v>
      </c>
      <c r="AD251" s="23" t="s">
        <v>66</v>
      </c>
      <c r="AE251" s="23" t="s">
        <v>66</v>
      </c>
      <c r="AF251" s="23" t="s">
        <v>66</v>
      </c>
      <c r="AG251" s="23" t="s">
        <v>66</v>
      </c>
      <c r="AH251" s="23" t="s">
        <v>66</v>
      </c>
      <c r="AI251" s="23" t="s">
        <v>101</v>
      </c>
      <c r="AJ251" s="23" t="s">
        <v>66</v>
      </c>
      <c r="AK251" s="23" t="s">
        <v>66</v>
      </c>
      <c r="AL251" s="23" t="s">
        <v>66</v>
      </c>
      <c r="AM251" s="23" t="s">
        <v>66</v>
      </c>
      <c r="AN251" s="23" t="s">
        <v>66</v>
      </c>
      <c r="AO251" s="23" t="s">
        <v>66</v>
      </c>
      <c r="AP251" s="23" t="s">
        <v>80</v>
      </c>
      <c r="AQ251" s="23" t="s">
        <v>80</v>
      </c>
      <c r="AR251" s="23" t="s">
        <v>63</v>
      </c>
      <c r="AS251" s="23" t="s">
        <v>68</v>
      </c>
      <c r="AT251" s="23" t="s">
        <v>69</v>
      </c>
      <c r="AU251" s="23" t="s">
        <v>93</v>
      </c>
      <c r="AV251" s="23" t="s">
        <v>80</v>
      </c>
      <c r="AW251" s="23" t="s">
        <v>63</v>
      </c>
      <c r="AX251" s="23" t="s">
        <v>63</v>
      </c>
      <c r="AY251" s="23" t="s">
        <v>63</v>
      </c>
      <c r="AZ251" s="23" t="s">
        <v>63</v>
      </c>
      <c r="BA251" s="23" t="s">
        <v>63</v>
      </c>
      <c r="BB251" s="23" t="s">
        <v>73</v>
      </c>
      <c r="BC251" s="23" t="s">
        <v>73</v>
      </c>
      <c r="BD251" s="23"/>
      <c r="BE251" s="23" t="s">
        <v>73</v>
      </c>
      <c r="BF251" s="25"/>
      <c r="BG251" s="26" t="s">
        <v>631</v>
      </c>
      <c r="BH251" t="s">
        <v>1118</v>
      </c>
      <c r="BI251" s="26" t="e">
        <f t="shared" si="3"/>
        <v>#VALUE!</v>
      </c>
      <c r="BJ251" s="26"/>
      <c r="BK251" s="26"/>
      <c r="BL251" s="26"/>
    </row>
    <row r="252" spans="1:64" ht="13.2" x14ac:dyDescent="0.25">
      <c r="A252" s="22">
        <v>45573.460429236111</v>
      </c>
      <c r="B252" s="23" t="s">
        <v>730</v>
      </c>
      <c r="C252" s="24" t="s">
        <v>731</v>
      </c>
      <c r="D252" s="23">
        <v>92.86</v>
      </c>
      <c r="E252" s="23">
        <v>1.04</v>
      </c>
      <c r="F252" s="23" t="s">
        <v>114</v>
      </c>
      <c r="G252" s="23" t="s">
        <v>76</v>
      </c>
      <c r="H252" s="23" t="s">
        <v>631</v>
      </c>
      <c r="I252" s="23" t="s">
        <v>63</v>
      </c>
      <c r="J252" s="23" t="s">
        <v>64</v>
      </c>
      <c r="K252" s="23" t="s">
        <v>64</v>
      </c>
      <c r="L252" s="23" t="s">
        <v>64</v>
      </c>
      <c r="M252" s="23" t="s">
        <v>78</v>
      </c>
      <c r="N252" s="23" t="s">
        <v>64</v>
      </c>
      <c r="O252" s="23" t="s">
        <v>64</v>
      </c>
      <c r="P252" s="23" t="s">
        <v>64</v>
      </c>
      <c r="Q252" s="23" t="s">
        <v>64</v>
      </c>
      <c r="R252" s="23" t="s">
        <v>64</v>
      </c>
      <c r="S252" s="23" t="s">
        <v>64</v>
      </c>
      <c r="T252" s="23" t="s">
        <v>64</v>
      </c>
      <c r="U252" s="23" t="s">
        <v>78</v>
      </c>
      <c r="V252" s="23" t="s">
        <v>64</v>
      </c>
      <c r="W252" s="23" t="s">
        <v>64</v>
      </c>
      <c r="X252" s="23" t="s">
        <v>64</v>
      </c>
      <c r="Y252" s="23" t="s">
        <v>64</v>
      </c>
      <c r="Z252" s="23" t="s">
        <v>66</v>
      </c>
      <c r="AA252" s="23" t="s">
        <v>66</v>
      </c>
      <c r="AB252" s="23" t="s">
        <v>66</v>
      </c>
      <c r="AC252" s="23" t="s">
        <v>66</v>
      </c>
      <c r="AD252" s="23" t="s">
        <v>66</v>
      </c>
      <c r="AE252" s="23" t="s">
        <v>66</v>
      </c>
      <c r="AF252" s="23" t="s">
        <v>66</v>
      </c>
      <c r="AG252" s="23" t="s">
        <v>66</v>
      </c>
      <c r="AH252" s="23" t="s">
        <v>66</v>
      </c>
      <c r="AI252" s="23" t="s">
        <v>66</v>
      </c>
      <c r="AJ252" s="23" t="s">
        <v>66</v>
      </c>
      <c r="AK252" s="23" t="s">
        <v>66</v>
      </c>
      <c r="AL252" s="23" t="s">
        <v>66</v>
      </c>
      <c r="AM252" s="23" t="s">
        <v>66</v>
      </c>
      <c r="AN252" s="23" t="s">
        <v>66</v>
      </c>
      <c r="AO252" s="23" t="s">
        <v>66</v>
      </c>
      <c r="AP252" s="23" t="s">
        <v>67</v>
      </c>
      <c r="AQ252" s="23" t="s">
        <v>67</v>
      </c>
      <c r="AR252" s="23" t="s">
        <v>63</v>
      </c>
      <c r="AS252" s="23" t="s">
        <v>68</v>
      </c>
      <c r="AT252" s="23" t="s">
        <v>69</v>
      </c>
      <c r="AU252" s="23" t="s">
        <v>80</v>
      </c>
      <c r="AV252" s="23" t="s">
        <v>67</v>
      </c>
      <c r="AW252" s="23" t="s">
        <v>72</v>
      </c>
      <c r="AX252" s="23" t="s">
        <v>72</v>
      </c>
      <c r="AY252" s="23" t="s">
        <v>73</v>
      </c>
      <c r="AZ252" s="23" t="s">
        <v>72</v>
      </c>
      <c r="BA252" s="23" t="s">
        <v>72</v>
      </c>
      <c r="BB252" s="23" t="s">
        <v>73</v>
      </c>
      <c r="BC252" s="23" t="s">
        <v>73</v>
      </c>
      <c r="BD252" s="23"/>
      <c r="BE252" s="23" t="s">
        <v>73</v>
      </c>
      <c r="BF252" s="25"/>
      <c r="BG252" s="26" t="s">
        <v>631</v>
      </c>
      <c r="BH252" t="s">
        <v>1118</v>
      </c>
      <c r="BI252" s="26" t="e">
        <f t="shared" si="3"/>
        <v>#VALUE!</v>
      </c>
      <c r="BJ252" s="26"/>
      <c r="BK252" s="26"/>
      <c r="BL252" s="26"/>
    </row>
    <row r="253" spans="1:64" ht="13.2" x14ac:dyDescent="0.25">
      <c r="A253" s="22">
        <v>45573.461398206018</v>
      </c>
      <c r="B253" s="23" t="s">
        <v>732</v>
      </c>
      <c r="C253" s="24" t="s">
        <v>733</v>
      </c>
      <c r="D253" s="23">
        <v>100</v>
      </c>
      <c r="E253" s="23">
        <v>0.67</v>
      </c>
      <c r="F253" s="23" t="s">
        <v>114</v>
      </c>
      <c r="G253" s="23" t="s">
        <v>291</v>
      </c>
      <c r="H253" s="23" t="s">
        <v>634</v>
      </c>
      <c r="I253" s="23" t="s">
        <v>63</v>
      </c>
      <c r="J253" s="23" t="s">
        <v>64</v>
      </c>
      <c r="K253" s="23" t="s">
        <v>64</v>
      </c>
      <c r="L253" s="23" t="s">
        <v>64</v>
      </c>
      <c r="M253" s="23" t="s">
        <v>78</v>
      </c>
      <c r="N253" s="23" t="s">
        <v>64</v>
      </c>
      <c r="O253" s="23" t="s">
        <v>64</v>
      </c>
      <c r="P253" s="23" t="s">
        <v>84</v>
      </c>
      <c r="Q253" s="23" t="s">
        <v>84</v>
      </c>
      <c r="R253" s="23" t="s">
        <v>64</v>
      </c>
      <c r="S253" s="23" t="s">
        <v>64</v>
      </c>
      <c r="T253" s="23" t="s">
        <v>64</v>
      </c>
      <c r="U253" s="23" t="s">
        <v>64</v>
      </c>
      <c r="V253" s="23" t="s">
        <v>84</v>
      </c>
      <c r="W253" s="23" t="s">
        <v>64</v>
      </c>
      <c r="X253" s="23" t="s">
        <v>64</v>
      </c>
      <c r="Y253" s="23" t="s">
        <v>84</v>
      </c>
      <c r="Z253" s="23" t="s">
        <v>66</v>
      </c>
      <c r="AA253" s="23" t="s">
        <v>65</v>
      </c>
      <c r="AB253" s="23" t="s">
        <v>66</v>
      </c>
      <c r="AC253" s="23" t="s">
        <v>66</v>
      </c>
      <c r="AD253" s="23" t="s">
        <v>66</v>
      </c>
      <c r="AE253" s="23" t="s">
        <v>79</v>
      </c>
      <c r="AF253" s="23" t="s">
        <v>65</v>
      </c>
      <c r="AG253" s="23" t="s">
        <v>65</v>
      </c>
      <c r="AH253" s="23" t="s">
        <v>65</v>
      </c>
      <c r="AI253" s="23" t="s">
        <v>101</v>
      </c>
      <c r="AJ253" s="23" t="s">
        <v>101</v>
      </c>
      <c r="AK253" s="23" t="s">
        <v>66</v>
      </c>
      <c r="AL253" s="23" t="s">
        <v>65</v>
      </c>
      <c r="AM253" s="23" t="s">
        <v>65</v>
      </c>
      <c r="AN253" s="23" t="s">
        <v>79</v>
      </c>
      <c r="AO253" s="23" t="s">
        <v>66</v>
      </c>
      <c r="AP253" s="23" t="s">
        <v>67</v>
      </c>
      <c r="AQ253" s="23" t="s">
        <v>67</v>
      </c>
      <c r="AR253" s="23" t="s">
        <v>73</v>
      </c>
      <c r="AS253" s="23" t="s">
        <v>68</v>
      </c>
      <c r="AT253" s="23" t="s">
        <v>87</v>
      </c>
      <c r="AU253" s="23" t="s">
        <v>70</v>
      </c>
      <c r="AV253" s="23" t="s">
        <v>71</v>
      </c>
      <c r="AW253" s="23" t="s">
        <v>73</v>
      </c>
      <c r="AX253" s="23" t="s">
        <v>73</v>
      </c>
      <c r="AY253" s="23" t="s">
        <v>73</v>
      </c>
      <c r="AZ253" s="23" t="s">
        <v>73</v>
      </c>
      <c r="BA253" s="23" t="s">
        <v>73</v>
      </c>
      <c r="BB253" s="23" t="s">
        <v>73</v>
      </c>
      <c r="BC253" s="23" t="s">
        <v>73</v>
      </c>
      <c r="BD253" s="23"/>
      <c r="BE253" s="23" t="s">
        <v>73</v>
      </c>
      <c r="BF253" s="25"/>
      <c r="BG253" s="26" t="s">
        <v>631</v>
      </c>
      <c r="BH253" t="s">
        <v>1118</v>
      </c>
      <c r="BI253" s="26" t="e">
        <f t="shared" si="3"/>
        <v>#VALUE!</v>
      </c>
      <c r="BJ253" s="26"/>
      <c r="BK253" s="26"/>
      <c r="BL253" s="26"/>
    </row>
    <row r="254" spans="1:64" ht="13.2" x14ac:dyDescent="0.25">
      <c r="A254" s="22">
        <v>45573.461904166666</v>
      </c>
      <c r="B254" s="23" t="s">
        <v>734</v>
      </c>
      <c r="C254" s="24" t="s">
        <v>735</v>
      </c>
      <c r="D254" s="23">
        <v>85.71</v>
      </c>
      <c r="E254" s="23">
        <v>0.13</v>
      </c>
      <c r="F254" s="23" t="s">
        <v>114</v>
      </c>
      <c r="G254" s="23" t="s">
        <v>76</v>
      </c>
      <c r="H254" s="23" t="s">
        <v>736</v>
      </c>
      <c r="I254" s="23" t="s">
        <v>63</v>
      </c>
      <c r="J254" s="23" t="s">
        <v>78</v>
      </c>
      <c r="K254" s="23" t="s">
        <v>78</v>
      </c>
      <c r="L254" s="23" t="s">
        <v>78</v>
      </c>
      <c r="M254" s="23" t="s">
        <v>84</v>
      </c>
      <c r="N254" s="23" t="s">
        <v>78</v>
      </c>
      <c r="O254" s="23" t="s">
        <v>64</v>
      </c>
      <c r="P254" s="23" t="s">
        <v>78</v>
      </c>
      <c r="Q254" s="23" t="s">
        <v>64</v>
      </c>
      <c r="R254" s="23" t="s">
        <v>64</v>
      </c>
      <c r="S254" s="23" t="s">
        <v>84</v>
      </c>
      <c r="T254" s="23" t="s">
        <v>64</v>
      </c>
      <c r="U254" s="23" t="s">
        <v>64</v>
      </c>
      <c r="V254" s="23" t="s">
        <v>64</v>
      </c>
      <c r="W254" s="23" t="s">
        <v>64</v>
      </c>
      <c r="X254" s="23" t="s">
        <v>84</v>
      </c>
      <c r="Y254" s="23" t="s">
        <v>64</v>
      </c>
      <c r="Z254" s="23" t="s">
        <v>66</v>
      </c>
      <c r="AA254" s="23" t="s">
        <v>66</v>
      </c>
      <c r="AB254" s="23" t="s">
        <v>66</v>
      </c>
      <c r="AC254" s="23" t="s">
        <v>66</v>
      </c>
      <c r="AD254" s="23" t="s">
        <v>66</v>
      </c>
      <c r="AE254" s="23" t="s">
        <v>66</v>
      </c>
      <c r="AF254" s="23" t="s">
        <v>66</v>
      </c>
      <c r="AG254" s="23" t="s">
        <v>66</v>
      </c>
      <c r="AH254" s="23" t="s">
        <v>66</v>
      </c>
      <c r="AI254" s="23" t="s">
        <v>101</v>
      </c>
      <c r="AJ254" s="23" t="s">
        <v>65</v>
      </c>
      <c r="AK254" s="23" t="s">
        <v>66</v>
      </c>
      <c r="AL254" s="23" t="s">
        <v>66</v>
      </c>
      <c r="AM254" s="23" t="s">
        <v>66</v>
      </c>
      <c r="AN254" s="23" t="s">
        <v>79</v>
      </c>
      <c r="AO254" s="23" t="s">
        <v>66</v>
      </c>
      <c r="AP254" s="23" t="s">
        <v>85</v>
      </c>
      <c r="AQ254" s="23" t="s">
        <v>85</v>
      </c>
      <c r="AR254" s="23" t="s">
        <v>63</v>
      </c>
      <c r="AS254" s="23" t="s">
        <v>120</v>
      </c>
      <c r="AT254" s="23" t="s">
        <v>69</v>
      </c>
      <c r="AU254" s="23" t="s">
        <v>93</v>
      </c>
      <c r="AV254" s="23" t="s">
        <v>71</v>
      </c>
      <c r="AW254" s="23" t="s">
        <v>72</v>
      </c>
      <c r="AX254" s="23" t="s">
        <v>73</v>
      </c>
      <c r="AY254" s="23" t="s">
        <v>72</v>
      </c>
      <c r="AZ254" s="23" t="s">
        <v>72</v>
      </c>
      <c r="BA254" s="23" t="s">
        <v>72</v>
      </c>
      <c r="BB254" s="23" t="s">
        <v>72</v>
      </c>
      <c r="BC254" s="23" t="s">
        <v>73</v>
      </c>
      <c r="BD254" s="23"/>
      <c r="BE254" s="23" t="s">
        <v>73</v>
      </c>
      <c r="BF254" s="25"/>
      <c r="BG254" s="26" t="s">
        <v>631</v>
      </c>
      <c r="BH254" t="s">
        <v>1118</v>
      </c>
      <c r="BI254" s="26" t="e">
        <f t="shared" si="3"/>
        <v>#VALUE!</v>
      </c>
      <c r="BJ254" s="26"/>
      <c r="BK254" s="26"/>
      <c r="BL254" s="26"/>
    </row>
    <row r="255" spans="1:64" ht="13.2" x14ac:dyDescent="0.25">
      <c r="A255" s="22">
        <v>45573.463333217587</v>
      </c>
      <c r="B255" s="23" t="s">
        <v>737</v>
      </c>
      <c r="C255" s="24" t="s">
        <v>738</v>
      </c>
      <c r="D255" s="23">
        <v>64.3</v>
      </c>
      <c r="E255" s="23">
        <v>1.25</v>
      </c>
      <c r="F255" s="23" t="s">
        <v>114</v>
      </c>
      <c r="G255" s="23" t="s">
        <v>76</v>
      </c>
      <c r="H255" s="23" t="s">
        <v>648</v>
      </c>
      <c r="I255" s="23" t="s">
        <v>63</v>
      </c>
      <c r="J255" s="23" t="s">
        <v>64</v>
      </c>
      <c r="K255" s="23" t="s">
        <v>84</v>
      </c>
      <c r="L255" s="23" t="s">
        <v>64</v>
      </c>
      <c r="M255" s="23" t="s">
        <v>84</v>
      </c>
      <c r="N255" s="23" t="s">
        <v>84</v>
      </c>
      <c r="O255" s="23" t="s">
        <v>64</v>
      </c>
      <c r="P255" s="23" t="s">
        <v>84</v>
      </c>
      <c r="Q255" s="23" t="s">
        <v>64</v>
      </c>
      <c r="R255" s="23" t="s">
        <v>64</v>
      </c>
      <c r="S255" s="23" t="s">
        <v>64</v>
      </c>
      <c r="T255" s="23" t="s">
        <v>64</v>
      </c>
      <c r="U255" s="23" t="s">
        <v>84</v>
      </c>
      <c r="V255" s="23" t="s">
        <v>64</v>
      </c>
      <c r="W255" s="23" t="s">
        <v>64</v>
      </c>
      <c r="X255" s="23" t="s">
        <v>64</v>
      </c>
      <c r="Y255" s="23" t="s">
        <v>64</v>
      </c>
      <c r="Z255" s="23" t="s">
        <v>66</v>
      </c>
      <c r="AA255" s="23" t="s">
        <v>66</v>
      </c>
      <c r="AB255" s="23" t="s">
        <v>66</v>
      </c>
      <c r="AC255" s="23" t="s">
        <v>66</v>
      </c>
      <c r="AD255" s="23" t="s">
        <v>66</v>
      </c>
      <c r="AE255" s="23" t="s">
        <v>66</v>
      </c>
      <c r="AF255" s="23" t="s">
        <v>66</v>
      </c>
      <c r="AG255" s="23" t="s">
        <v>66</v>
      </c>
      <c r="AH255" s="23" t="s">
        <v>79</v>
      </c>
      <c r="AI255" s="23" t="s">
        <v>66</v>
      </c>
      <c r="AJ255" s="23" t="s">
        <v>65</v>
      </c>
      <c r="AK255" s="23" t="s">
        <v>66</v>
      </c>
      <c r="AL255" s="23" t="s">
        <v>66</v>
      </c>
      <c r="AM255" s="23" t="s">
        <v>79</v>
      </c>
      <c r="AN255" s="23" t="s">
        <v>66</v>
      </c>
      <c r="AO255" s="23" t="s">
        <v>66</v>
      </c>
      <c r="AP255" s="23" t="s">
        <v>80</v>
      </c>
      <c r="AQ255" s="23" t="s">
        <v>80</v>
      </c>
      <c r="AR255" s="23" t="s">
        <v>86</v>
      </c>
      <c r="AS255" s="23" t="s">
        <v>81</v>
      </c>
      <c r="AT255" s="23" t="s">
        <v>69</v>
      </c>
      <c r="AU255" s="23" t="s">
        <v>80</v>
      </c>
      <c r="AV255" s="23" t="s">
        <v>71</v>
      </c>
      <c r="AW255" s="23" t="s">
        <v>72</v>
      </c>
      <c r="AX255" s="23" t="s">
        <v>72</v>
      </c>
      <c r="AY255" s="23" t="s">
        <v>63</v>
      </c>
      <c r="AZ255" s="23" t="s">
        <v>63</v>
      </c>
      <c r="BA255" s="23" t="s">
        <v>63</v>
      </c>
      <c r="BB255" s="23" t="s">
        <v>63</v>
      </c>
      <c r="BC255" s="23" t="s">
        <v>73</v>
      </c>
      <c r="BD255" s="23"/>
      <c r="BE255" s="23" t="s">
        <v>73</v>
      </c>
      <c r="BF255" s="25"/>
      <c r="BG255" s="26" t="s">
        <v>631</v>
      </c>
      <c r="BH255" t="s">
        <v>1118</v>
      </c>
      <c r="BI255" s="26" t="e">
        <f t="shared" si="3"/>
        <v>#VALUE!</v>
      </c>
      <c r="BJ255" s="26"/>
      <c r="BK255" s="26"/>
      <c r="BL255" s="26"/>
    </row>
    <row r="256" spans="1:64" ht="13.2" x14ac:dyDescent="0.25">
      <c r="A256" s="22">
        <v>45573.464205439814</v>
      </c>
      <c r="B256" s="23" t="s">
        <v>739</v>
      </c>
      <c r="C256" s="24" t="s">
        <v>740</v>
      </c>
      <c r="D256" s="23">
        <v>100</v>
      </c>
      <c r="E256" s="23">
        <v>0.83</v>
      </c>
      <c r="F256" s="23" t="s">
        <v>114</v>
      </c>
      <c r="G256" s="23" t="s">
        <v>76</v>
      </c>
      <c r="H256" s="23" t="s">
        <v>716</v>
      </c>
      <c r="I256" s="23" t="s">
        <v>63</v>
      </c>
      <c r="J256" s="23" t="s">
        <v>64</v>
      </c>
      <c r="K256" s="23" t="s">
        <v>64</v>
      </c>
      <c r="L256" s="23" t="s">
        <v>64</v>
      </c>
      <c r="M256" s="23" t="s">
        <v>84</v>
      </c>
      <c r="N256" s="23" t="s">
        <v>84</v>
      </c>
      <c r="O256" s="23" t="s">
        <v>84</v>
      </c>
      <c r="P256" s="23" t="s">
        <v>84</v>
      </c>
      <c r="Q256" s="23" t="s">
        <v>84</v>
      </c>
      <c r="R256" s="23" t="s">
        <v>64</v>
      </c>
      <c r="S256" s="23" t="s">
        <v>64</v>
      </c>
      <c r="T256" s="23" t="s">
        <v>64</v>
      </c>
      <c r="U256" s="23" t="s">
        <v>84</v>
      </c>
      <c r="V256" s="23" t="s">
        <v>84</v>
      </c>
      <c r="W256" s="23" t="s">
        <v>84</v>
      </c>
      <c r="X256" s="23" t="s">
        <v>64</v>
      </c>
      <c r="Y256" s="23" t="s">
        <v>64</v>
      </c>
      <c r="Z256" s="23" t="s">
        <v>66</v>
      </c>
      <c r="AA256" s="23" t="s">
        <v>66</v>
      </c>
      <c r="AB256" s="23" t="s">
        <v>79</v>
      </c>
      <c r="AC256" s="23" t="s">
        <v>66</v>
      </c>
      <c r="AD256" s="23" t="s">
        <v>65</v>
      </c>
      <c r="AE256" s="23" t="s">
        <v>65</v>
      </c>
      <c r="AF256" s="23" t="s">
        <v>65</v>
      </c>
      <c r="AG256" s="23" t="s">
        <v>66</v>
      </c>
      <c r="AH256" s="23" t="s">
        <v>66</v>
      </c>
      <c r="AI256" s="23" t="s">
        <v>79</v>
      </c>
      <c r="AJ256" s="23" t="s">
        <v>66</v>
      </c>
      <c r="AK256" s="23" t="s">
        <v>66</v>
      </c>
      <c r="AL256" s="23" t="s">
        <v>66</v>
      </c>
      <c r="AM256" s="23" t="s">
        <v>66</v>
      </c>
      <c r="AN256" s="23" t="s">
        <v>66</v>
      </c>
      <c r="AO256" s="23" t="s">
        <v>65</v>
      </c>
      <c r="AP256" s="23" t="s">
        <v>67</v>
      </c>
      <c r="AQ256" s="23" t="s">
        <v>80</v>
      </c>
      <c r="AR256" s="23" t="s">
        <v>86</v>
      </c>
      <c r="AS256" s="23" t="s">
        <v>68</v>
      </c>
      <c r="AT256" s="23" t="s">
        <v>87</v>
      </c>
      <c r="AU256" s="23" t="s">
        <v>93</v>
      </c>
      <c r="AV256" s="23" t="s">
        <v>71</v>
      </c>
      <c r="AW256" s="23" t="s">
        <v>73</v>
      </c>
      <c r="AX256" s="23" t="s">
        <v>63</v>
      </c>
      <c r="AY256" s="23" t="s">
        <v>63</v>
      </c>
      <c r="AZ256" s="23" t="s">
        <v>73</v>
      </c>
      <c r="BA256" s="23" t="s">
        <v>63</v>
      </c>
      <c r="BB256" s="23" t="s">
        <v>73</v>
      </c>
      <c r="BC256" s="23" t="s">
        <v>73</v>
      </c>
      <c r="BD256" s="23"/>
      <c r="BE256" s="23" t="s">
        <v>73</v>
      </c>
      <c r="BF256" s="25"/>
      <c r="BG256" s="26" t="s">
        <v>631</v>
      </c>
      <c r="BH256" t="s">
        <v>1118</v>
      </c>
      <c r="BI256" s="26" t="e">
        <f t="shared" si="3"/>
        <v>#VALUE!</v>
      </c>
      <c r="BJ256" s="26"/>
      <c r="BK256" s="26"/>
      <c r="BL256" s="26"/>
    </row>
    <row r="257" spans="1:64" ht="13.2" x14ac:dyDescent="0.25">
      <c r="A257" s="22">
        <v>45573.466091157403</v>
      </c>
      <c r="B257" s="23" t="s">
        <v>741</v>
      </c>
      <c r="C257" s="24" t="s">
        <v>742</v>
      </c>
      <c r="D257" s="23">
        <v>67.86</v>
      </c>
      <c r="E257" s="23">
        <v>0.21</v>
      </c>
      <c r="F257" s="23" t="s">
        <v>114</v>
      </c>
      <c r="G257" s="23" t="s">
        <v>76</v>
      </c>
      <c r="H257" s="23" t="s">
        <v>683</v>
      </c>
      <c r="I257" s="23" t="s">
        <v>63</v>
      </c>
      <c r="J257" s="23" t="s">
        <v>64</v>
      </c>
      <c r="K257" s="23" t="s">
        <v>84</v>
      </c>
      <c r="L257" s="23" t="s">
        <v>64</v>
      </c>
      <c r="M257" s="23" t="s">
        <v>84</v>
      </c>
      <c r="N257" s="23" t="s">
        <v>64</v>
      </c>
      <c r="O257" s="23" t="s">
        <v>64</v>
      </c>
      <c r="P257" s="23" t="s">
        <v>84</v>
      </c>
      <c r="Q257" s="23" t="s">
        <v>64</v>
      </c>
      <c r="R257" s="23" t="s">
        <v>64</v>
      </c>
      <c r="S257" s="23" t="s">
        <v>64</v>
      </c>
      <c r="T257" s="23" t="s">
        <v>64</v>
      </c>
      <c r="U257" s="23" t="s">
        <v>64</v>
      </c>
      <c r="V257" s="23" t="s">
        <v>64</v>
      </c>
      <c r="W257" s="23" t="s">
        <v>64</v>
      </c>
      <c r="X257" s="23" t="s">
        <v>64</v>
      </c>
      <c r="Y257" s="23" t="s">
        <v>64</v>
      </c>
      <c r="Z257" s="23" t="s">
        <v>101</v>
      </c>
      <c r="AA257" s="23" t="s">
        <v>101</v>
      </c>
      <c r="AB257" s="23" t="s">
        <v>101</v>
      </c>
      <c r="AC257" s="23" t="s">
        <v>101</v>
      </c>
      <c r="AD257" s="23" t="s">
        <v>101</v>
      </c>
      <c r="AE257" s="23" t="s">
        <v>101</v>
      </c>
      <c r="AF257" s="23" t="s">
        <v>101</v>
      </c>
      <c r="AG257" s="23" t="s">
        <v>66</v>
      </c>
      <c r="AH257" s="23" t="s">
        <v>66</v>
      </c>
      <c r="AI257" s="23" t="s">
        <v>66</v>
      </c>
      <c r="AJ257" s="23" t="s">
        <v>101</v>
      </c>
      <c r="AK257" s="23" t="s">
        <v>101</v>
      </c>
      <c r="AL257" s="23" t="s">
        <v>101</v>
      </c>
      <c r="AM257" s="23" t="s">
        <v>101</v>
      </c>
      <c r="AN257" s="23" t="s">
        <v>66</v>
      </c>
      <c r="AO257" s="23" t="s">
        <v>101</v>
      </c>
      <c r="AP257" s="23" t="s">
        <v>67</v>
      </c>
      <c r="AQ257" s="23" t="s">
        <v>67</v>
      </c>
      <c r="AR257" s="23" t="s">
        <v>86</v>
      </c>
      <c r="AS257" s="23" t="s">
        <v>223</v>
      </c>
      <c r="AT257" s="23" t="s">
        <v>69</v>
      </c>
      <c r="AU257" s="23" t="s">
        <v>70</v>
      </c>
      <c r="AV257" s="23" t="s">
        <v>71</v>
      </c>
      <c r="AW257" s="23" t="s">
        <v>72</v>
      </c>
      <c r="AX257" s="23" t="s">
        <v>72</v>
      </c>
      <c r="AY257" s="23" t="s">
        <v>72</v>
      </c>
      <c r="AZ257" s="23" t="s">
        <v>72</v>
      </c>
      <c r="BA257" s="23" t="s">
        <v>72</v>
      </c>
      <c r="BB257" s="23" t="s">
        <v>72</v>
      </c>
      <c r="BC257" s="23" t="s">
        <v>73</v>
      </c>
      <c r="BD257" s="23"/>
      <c r="BE257" s="23" t="s">
        <v>73</v>
      </c>
      <c r="BF257" s="25"/>
      <c r="BG257" s="26" t="s">
        <v>631</v>
      </c>
      <c r="BH257" t="s">
        <v>1118</v>
      </c>
      <c r="BI257" s="26" t="e">
        <f t="shared" si="3"/>
        <v>#VALUE!</v>
      </c>
      <c r="BJ257" s="26"/>
      <c r="BK257" s="26"/>
      <c r="BL257" s="26"/>
    </row>
    <row r="258" spans="1:64" ht="13.2" x14ac:dyDescent="0.25">
      <c r="A258" s="22">
        <v>45573.468671666662</v>
      </c>
      <c r="B258" s="23" t="s">
        <v>743</v>
      </c>
      <c r="C258" s="24" t="s">
        <v>744</v>
      </c>
      <c r="D258" s="23">
        <v>25</v>
      </c>
      <c r="E258" s="23">
        <v>0.5</v>
      </c>
      <c r="F258" s="23" t="s">
        <v>114</v>
      </c>
      <c r="G258" s="23" t="s">
        <v>76</v>
      </c>
      <c r="H258" s="23" t="s">
        <v>716</v>
      </c>
      <c r="I258" s="23" t="s">
        <v>63</v>
      </c>
      <c r="J258" s="23" t="s">
        <v>145</v>
      </c>
      <c r="K258" s="23" t="s">
        <v>84</v>
      </c>
      <c r="L258" s="23" t="s">
        <v>145</v>
      </c>
      <c r="M258" s="23" t="s">
        <v>84</v>
      </c>
      <c r="N258" s="23" t="s">
        <v>64</v>
      </c>
      <c r="O258" s="23" t="s">
        <v>84</v>
      </c>
      <c r="P258" s="23" t="s">
        <v>84</v>
      </c>
      <c r="Q258" s="23" t="s">
        <v>84</v>
      </c>
      <c r="R258" s="23" t="s">
        <v>84</v>
      </c>
      <c r="S258" s="23" t="s">
        <v>84</v>
      </c>
      <c r="T258" s="23" t="s">
        <v>84</v>
      </c>
      <c r="U258" s="23" t="s">
        <v>84</v>
      </c>
      <c r="V258" s="23" t="s">
        <v>84</v>
      </c>
      <c r="W258" s="23" t="s">
        <v>84</v>
      </c>
      <c r="X258" s="23" t="s">
        <v>64</v>
      </c>
      <c r="Y258" s="23" t="s">
        <v>84</v>
      </c>
      <c r="Z258" s="23" t="s">
        <v>66</v>
      </c>
      <c r="AA258" s="23" t="s">
        <v>66</v>
      </c>
      <c r="AB258" s="23" t="s">
        <v>66</v>
      </c>
      <c r="AC258" s="23" t="s">
        <v>65</v>
      </c>
      <c r="AD258" s="23" t="s">
        <v>66</v>
      </c>
      <c r="AE258" s="23" t="s">
        <v>66</v>
      </c>
      <c r="AF258" s="23" t="s">
        <v>66</v>
      </c>
      <c r="AG258" s="23" t="s">
        <v>66</v>
      </c>
      <c r="AH258" s="23" t="s">
        <v>66</v>
      </c>
      <c r="AI258" s="23" t="s">
        <v>79</v>
      </c>
      <c r="AJ258" s="23" t="s">
        <v>66</v>
      </c>
      <c r="AK258" s="23" t="s">
        <v>66</v>
      </c>
      <c r="AL258" s="23" t="s">
        <v>66</v>
      </c>
      <c r="AM258" s="23" t="s">
        <v>66</v>
      </c>
      <c r="AN258" s="23" t="s">
        <v>66</v>
      </c>
      <c r="AO258" s="23" t="s">
        <v>66</v>
      </c>
      <c r="AP258" s="23" t="s">
        <v>85</v>
      </c>
      <c r="AQ258" s="23" t="s">
        <v>85</v>
      </c>
      <c r="AR258" s="23" t="s">
        <v>86</v>
      </c>
      <c r="AS258" s="23" t="s">
        <v>68</v>
      </c>
      <c r="AT258" s="23" t="s">
        <v>87</v>
      </c>
      <c r="AU258" s="23" t="s">
        <v>70</v>
      </c>
      <c r="AV258" s="23" t="s">
        <v>71</v>
      </c>
      <c r="AW258" s="23" t="s">
        <v>63</v>
      </c>
      <c r="AX258" s="23" t="s">
        <v>72</v>
      </c>
      <c r="AY258" s="23" t="s">
        <v>63</v>
      </c>
      <c r="AZ258" s="23" t="s">
        <v>72</v>
      </c>
      <c r="BA258" s="23" t="s">
        <v>63</v>
      </c>
      <c r="BB258" s="23" t="s">
        <v>73</v>
      </c>
      <c r="BC258" s="23" t="s">
        <v>73</v>
      </c>
      <c r="BD258" s="23"/>
      <c r="BE258" s="23" t="s">
        <v>73</v>
      </c>
      <c r="BF258" s="25"/>
      <c r="BG258" s="26" t="s">
        <v>631</v>
      </c>
      <c r="BH258" t="s">
        <v>1118</v>
      </c>
      <c r="BI258" s="26" t="e">
        <f t="shared" ref="BI258:BI321" si="4">SUM(IF(F258="Betul / True",2,IF(F258="Salah / False",1,IF(F258="Tidak tahu / Dont Know",1,"PLEASE CHECK"))),IF(G258="Betul / True",2,IF(G258="Salah / False",1,IF(G258="Tidak tahu / Dont Know",1,"PLEASE CHECK"))),IF(H258="Betul / True",2,IF(H258="Salah / False",1,IF(H258="Tidak tahu / Dont Know",1,"PLEASE CHECK"))),IF(I258="Betul / True",1,IF(I258="Salah / False",2,IF(I258="Tidak tahu / Dont Know",2,"PLEASE CHECK"))),IF(J258="Betul / True",2,IF(J258="Salah / False",1,IF(J258="Tidak tahu / Dont Know",1,"PLEASE CHECK"))),IF(K258="Betul / True",2,IF(K258="Salah / False",1,IF(K258="Tidak tahu / Dont Know",1,"PLEASE CHECK"))),IF(L258="Betul / True",2,IF(L258="Salah / False",1,IF(L258="Tidak tahu / Dont Know",1,"PLEASE CHECK"))),IF(M258="Betul / True",2,IF(M258="Salah / False",1,IF(M258="Tidak tahu / Dont Know",1,"PLEASE CHECK"))),IF(N258="Betul / True",2,IF(N258="Salah / False",1,IF(N258="Tidak tahu / Dont Know",1,"PLEASE CHECK"))),IF(O258="Betul / True",2,IF(O258="Salah / False",1,IF(O258="Tidak tahu / Dont Know",1,"PLEASE CHECK"))),IF(P258="Betul / True",2,IF(P258="Salah / False",1,IF(P258="Tidak tahu / Dont Know",1,"PLEASE CHECK"))),IF(Q258="Betul / True",2,IF(Q258="Salah / False",1,IF(Q258="Tidak tahu / Dont Know",1,"PLEASE CHECK"))),IF(R258="Betul / True",2,IF(R258="Salah / False",1,IF(R258="Tidak tahu / Dont Know",1,"PLEASE CHECK"))),IF(S258="Betul / True",2,IF(S258="Salah / False",1,IF(S258="Tidak tahu / Dont Know",1,"PLEASE CHECK"))),IF(T258="Betul / True",2,IF(T258="Salah / False",1,IF(T258="Tidak tahu / Dont Know",1,"PLEASE CHECK"))),IF(U258="Betul / True",2,IF(U258="Salah / False",1,IF(U258="Tidak tahu / Dont Know",1,"PLEASE CHECK"))))</f>
        <v>#VALUE!</v>
      </c>
      <c r="BJ258" s="26"/>
      <c r="BK258" s="26"/>
      <c r="BL258" s="26"/>
    </row>
    <row r="259" spans="1:64" ht="13.2" x14ac:dyDescent="0.25">
      <c r="A259" s="22">
        <v>45573.469543472223</v>
      </c>
      <c r="B259" s="23" t="s">
        <v>745</v>
      </c>
      <c r="C259" s="24" t="s">
        <v>746</v>
      </c>
      <c r="D259" s="23">
        <v>75.89</v>
      </c>
      <c r="E259" s="23">
        <v>0.21</v>
      </c>
      <c r="F259" s="23" t="s">
        <v>114</v>
      </c>
      <c r="G259" s="23" t="s">
        <v>76</v>
      </c>
      <c r="H259" s="23" t="s">
        <v>747</v>
      </c>
      <c r="I259" s="23" t="s">
        <v>63</v>
      </c>
      <c r="J259" s="23" t="s">
        <v>64</v>
      </c>
      <c r="K259" s="23" t="s">
        <v>78</v>
      </c>
      <c r="L259" s="23" t="s">
        <v>145</v>
      </c>
      <c r="M259" s="23" t="s">
        <v>64</v>
      </c>
      <c r="N259" s="23" t="s">
        <v>84</v>
      </c>
      <c r="O259" s="23" t="s">
        <v>64</v>
      </c>
      <c r="P259" s="23" t="s">
        <v>84</v>
      </c>
      <c r="Q259" s="23" t="s">
        <v>64</v>
      </c>
      <c r="R259" s="23" t="s">
        <v>64</v>
      </c>
      <c r="S259" s="23" t="s">
        <v>64</v>
      </c>
      <c r="T259" s="23" t="s">
        <v>64</v>
      </c>
      <c r="U259" s="23" t="s">
        <v>78</v>
      </c>
      <c r="V259" s="23" t="s">
        <v>64</v>
      </c>
      <c r="W259" s="23" t="s">
        <v>64</v>
      </c>
      <c r="X259" s="23" t="s">
        <v>64</v>
      </c>
      <c r="Y259" s="23" t="s">
        <v>64</v>
      </c>
      <c r="Z259" s="23" t="s">
        <v>66</v>
      </c>
      <c r="AA259" s="23" t="s">
        <v>65</v>
      </c>
      <c r="AB259" s="23" t="s">
        <v>66</v>
      </c>
      <c r="AC259" s="23" t="s">
        <v>65</v>
      </c>
      <c r="AD259" s="23" t="s">
        <v>66</v>
      </c>
      <c r="AE259" s="23" t="s">
        <v>66</v>
      </c>
      <c r="AF259" s="23" t="s">
        <v>65</v>
      </c>
      <c r="AG259" s="23" t="s">
        <v>66</v>
      </c>
      <c r="AH259" s="23" t="s">
        <v>66</v>
      </c>
      <c r="AI259" s="23" t="s">
        <v>79</v>
      </c>
      <c r="AJ259" s="23" t="s">
        <v>65</v>
      </c>
      <c r="AK259" s="23" t="s">
        <v>65</v>
      </c>
      <c r="AL259" s="23" t="s">
        <v>65</v>
      </c>
      <c r="AM259" s="23" t="s">
        <v>66</v>
      </c>
      <c r="AN259" s="23" t="s">
        <v>66</v>
      </c>
      <c r="AO259" s="23" t="s">
        <v>66</v>
      </c>
      <c r="AP259" s="23" t="s">
        <v>67</v>
      </c>
      <c r="AQ259" s="23" t="s">
        <v>67</v>
      </c>
      <c r="AR259" s="23" t="s">
        <v>63</v>
      </c>
      <c r="AS259" s="23" t="s">
        <v>81</v>
      </c>
      <c r="AT259" s="23" t="s">
        <v>87</v>
      </c>
      <c r="AU259" s="23" t="s">
        <v>80</v>
      </c>
      <c r="AV259" s="23" t="s">
        <v>71</v>
      </c>
      <c r="AW259" s="23" t="s">
        <v>73</v>
      </c>
      <c r="AX259" s="23" t="s">
        <v>72</v>
      </c>
      <c r="AY259" s="23" t="s">
        <v>63</v>
      </c>
      <c r="AZ259" s="23" t="s">
        <v>72</v>
      </c>
      <c r="BA259" s="23" t="s">
        <v>72</v>
      </c>
      <c r="BB259" s="23" t="s">
        <v>72</v>
      </c>
      <c r="BC259" s="23" t="s">
        <v>73</v>
      </c>
      <c r="BD259" s="23"/>
      <c r="BE259" s="23" t="s">
        <v>73</v>
      </c>
      <c r="BF259" s="25"/>
      <c r="BG259" s="26" t="s">
        <v>631</v>
      </c>
      <c r="BH259" t="s">
        <v>1118</v>
      </c>
      <c r="BI259" s="26" t="e">
        <f t="shared" si="4"/>
        <v>#VALUE!</v>
      </c>
      <c r="BJ259" s="26"/>
      <c r="BK259" s="26"/>
      <c r="BL259" s="26"/>
    </row>
    <row r="260" spans="1:64" ht="13.2" x14ac:dyDescent="0.25">
      <c r="A260" s="22">
        <v>45573.470236643523</v>
      </c>
      <c r="B260" s="23" t="s">
        <v>748</v>
      </c>
      <c r="C260" s="24" t="s">
        <v>749</v>
      </c>
      <c r="D260" s="23">
        <v>100</v>
      </c>
      <c r="E260" s="23">
        <v>0.21</v>
      </c>
      <c r="F260" s="23" t="s">
        <v>114</v>
      </c>
      <c r="G260" s="23" t="s">
        <v>76</v>
      </c>
      <c r="H260" s="23" t="s">
        <v>706</v>
      </c>
      <c r="I260" s="23" t="s">
        <v>63</v>
      </c>
      <c r="J260" s="23" t="s">
        <v>64</v>
      </c>
      <c r="K260" s="23" t="s">
        <v>64</v>
      </c>
      <c r="L260" s="23" t="s">
        <v>64</v>
      </c>
      <c r="M260" s="23" t="s">
        <v>64</v>
      </c>
      <c r="N260" s="23" t="s">
        <v>64</v>
      </c>
      <c r="O260" s="23" t="s">
        <v>64</v>
      </c>
      <c r="P260" s="23" t="s">
        <v>64</v>
      </c>
      <c r="Q260" s="23" t="s">
        <v>64</v>
      </c>
      <c r="R260" s="23" t="s">
        <v>64</v>
      </c>
      <c r="S260" s="23" t="s">
        <v>64</v>
      </c>
      <c r="T260" s="23" t="s">
        <v>64</v>
      </c>
      <c r="U260" s="23" t="s">
        <v>64</v>
      </c>
      <c r="V260" s="23" t="s">
        <v>64</v>
      </c>
      <c r="W260" s="23" t="s">
        <v>64</v>
      </c>
      <c r="X260" s="23" t="s">
        <v>64</v>
      </c>
      <c r="Y260" s="23" t="s">
        <v>64</v>
      </c>
      <c r="Z260" s="23" t="s">
        <v>65</v>
      </c>
      <c r="AA260" s="23" t="s">
        <v>65</v>
      </c>
      <c r="AB260" s="23" t="s">
        <v>65</v>
      </c>
      <c r="AC260" s="23" t="s">
        <v>65</v>
      </c>
      <c r="AD260" s="23" t="s">
        <v>65</v>
      </c>
      <c r="AE260" s="23" t="s">
        <v>65</v>
      </c>
      <c r="AF260" s="23" t="s">
        <v>65</v>
      </c>
      <c r="AG260" s="23" t="s">
        <v>65</v>
      </c>
      <c r="AH260" s="23" t="s">
        <v>65</v>
      </c>
      <c r="AI260" s="23" t="s">
        <v>79</v>
      </c>
      <c r="AJ260" s="23" t="s">
        <v>65</v>
      </c>
      <c r="AK260" s="23" t="s">
        <v>65</v>
      </c>
      <c r="AL260" s="23" t="s">
        <v>65</v>
      </c>
      <c r="AM260" s="23" t="s">
        <v>65</v>
      </c>
      <c r="AN260" s="23" t="s">
        <v>66</v>
      </c>
      <c r="AO260" s="23" t="s">
        <v>65</v>
      </c>
      <c r="AP260" s="23" t="s">
        <v>67</v>
      </c>
      <c r="AQ260" s="23" t="s">
        <v>67</v>
      </c>
      <c r="AR260" s="23" t="s">
        <v>63</v>
      </c>
      <c r="AS260" s="23" t="s">
        <v>120</v>
      </c>
      <c r="AT260" s="23" t="s">
        <v>87</v>
      </c>
      <c r="AU260" s="23" t="s">
        <v>80</v>
      </c>
      <c r="AV260" s="23" t="s">
        <v>71</v>
      </c>
      <c r="AW260" s="23" t="s">
        <v>73</v>
      </c>
      <c r="AX260" s="23" t="s">
        <v>73</v>
      </c>
      <c r="AY260" s="23" t="s">
        <v>72</v>
      </c>
      <c r="AZ260" s="23" t="s">
        <v>72</v>
      </c>
      <c r="BA260" s="23" t="s">
        <v>63</v>
      </c>
      <c r="BB260" s="23" t="s">
        <v>63</v>
      </c>
      <c r="BC260" s="23" t="s">
        <v>63</v>
      </c>
      <c r="BD260" s="23"/>
      <c r="BE260" s="23" t="s">
        <v>73</v>
      </c>
      <c r="BF260" s="25"/>
      <c r="BG260" s="26" t="s">
        <v>631</v>
      </c>
      <c r="BH260" t="s">
        <v>1118</v>
      </c>
      <c r="BI260" s="26" t="e">
        <f t="shared" si="4"/>
        <v>#VALUE!</v>
      </c>
      <c r="BJ260" s="26"/>
      <c r="BK260" s="26"/>
      <c r="BL260" s="26"/>
    </row>
    <row r="261" spans="1:64" ht="13.2" x14ac:dyDescent="0.25">
      <c r="A261" s="22">
        <v>45573.471926354163</v>
      </c>
      <c r="B261" s="23" t="s">
        <v>750</v>
      </c>
      <c r="C261" s="24" t="s">
        <v>751</v>
      </c>
      <c r="D261" s="23">
        <v>55.36</v>
      </c>
      <c r="E261" s="23">
        <v>0.21</v>
      </c>
      <c r="F261" s="23" t="s">
        <v>114</v>
      </c>
      <c r="G261" s="23" t="s">
        <v>76</v>
      </c>
      <c r="H261" s="23" t="s">
        <v>654</v>
      </c>
      <c r="I261" s="23" t="s">
        <v>63</v>
      </c>
      <c r="J261" s="23" t="s">
        <v>64</v>
      </c>
      <c r="K261" s="23" t="s">
        <v>84</v>
      </c>
      <c r="L261" s="23" t="s">
        <v>145</v>
      </c>
      <c r="M261" s="23" t="s">
        <v>64</v>
      </c>
      <c r="N261" s="23" t="s">
        <v>84</v>
      </c>
      <c r="O261" s="23" t="s">
        <v>64</v>
      </c>
      <c r="P261" s="23" t="s">
        <v>84</v>
      </c>
      <c r="Q261" s="23" t="s">
        <v>84</v>
      </c>
      <c r="R261" s="23" t="s">
        <v>64</v>
      </c>
      <c r="S261" s="23" t="s">
        <v>64</v>
      </c>
      <c r="T261" s="23" t="s">
        <v>64</v>
      </c>
      <c r="U261" s="23" t="s">
        <v>84</v>
      </c>
      <c r="V261" s="23" t="s">
        <v>84</v>
      </c>
      <c r="W261" s="23" t="s">
        <v>64</v>
      </c>
      <c r="X261" s="23" t="s">
        <v>84</v>
      </c>
      <c r="Y261" s="23" t="s">
        <v>64</v>
      </c>
      <c r="Z261" s="23" t="s">
        <v>66</v>
      </c>
      <c r="AA261" s="23" t="s">
        <v>65</v>
      </c>
      <c r="AB261" s="23" t="s">
        <v>66</v>
      </c>
      <c r="AC261" s="23" t="s">
        <v>66</v>
      </c>
      <c r="AD261" s="23" t="s">
        <v>66</v>
      </c>
      <c r="AE261" s="23" t="s">
        <v>65</v>
      </c>
      <c r="AF261" s="23" t="s">
        <v>65</v>
      </c>
      <c r="AG261" s="23" t="s">
        <v>65</v>
      </c>
      <c r="AH261" s="23" t="s">
        <v>65</v>
      </c>
      <c r="AI261" s="23" t="s">
        <v>101</v>
      </c>
      <c r="AJ261" s="23" t="s">
        <v>66</v>
      </c>
      <c r="AK261" s="23" t="s">
        <v>66</v>
      </c>
      <c r="AL261" s="23" t="s">
        <v>66</v>
      </c>
      <c r="AM261" s="23" t="s">
        <v>65</v>
      </c>
      <c r="AN261" s="23" t="s">
        <v>66</v>
      </c>
      <c r="AO261" s="23" t="s">
        <v>65</v>
      </c>
      <c r="AP261" s="23" t="s">
        <v>85</v>
      </c>
      <c r="AQ261" s="23" t="s">
        <v>85</v>
      </c>
      <c r="AR261" s="23" t="s">
        <v>86</v>
      </c>
      <c r="AS261" s="23" t="s">
        <v>571</v>
      </c>
      <c r="AT261" s="23" t="s">
        <v>169</v>
      </c>
      <c r="AU261" s="23" t="s">
        <v>67</v>
      </c>
      <c r="AV261" s="23" t="s">
        <v>71</v>
      </c>
      <c r="AW261" s="23" t="s">
        <v>63</v>
      </c>
      <c r="AX261" s="23" t="s">
        <v>72</v>
      </c>
      <c r="AY261" s="23" t="s">
        <v>72</v>
      </c>
      <c r="AZ261" s="23" t="s">
        <v>63</v>
      </c>
      <c r="BA261" s="23" t="s">
        <v>72</v>
      </c>
      <c r="BB261" s="23" t="s">
        <v>73</v>
      </c>
      <c r="BC261" s="23" t="s">
        <v>73</v>
      </c>
      <c r="BD261" s="23"/>
      <c r="BE261" s="23" t="s">
        <v>73</v>
      </c>
      <c r="BF261" s="25"/>
      <c r="BG261" s="26" t="s">
        <v>631</v>
      </c>
      <c r="BH261" t="s">
        <v>1118</v>
      </c>
      <c r="BI261" s="26" t="e">
        <f t="shared" si="4"/>
        <v>#VALUE!</v>
      </c>
      <c r="BJ261" s="26"/>
      <c r="BK261" s="26"/>
      <c r="BL261" s="26"/>
    </row>
    <row r="262" spans="1:64" ht="13.2" x14ac:dyDescent="0.25">
      <c r="A262" s="22">
        <v>45573.474516678238</v>
      </c>
      <c r="B262" s="23" t="s">
        <v>752</v>
      </c>
      <c r="C262" s="24" t="s">
        <v>753</v>
      </c>
      <c r="D262" s="23">
        <v>100</v>
      </c>
      <c r="E262" s="23">
        <v>0.21</v>
      </c>
      <c r="F262" s="23" t="s">
        <v>114</v>
      </c>
      <c r="G262" s="23" t="s">
        <v>76</v>
      </c>
      <c r="H262" s="23" t="s">
        <v>631</v>
      </c>
      <c r="I262" s="23" t="s">
        <v>63</v>
      </c>
      <c r="J262" s="23" t="s">
        <v>64</v>
      </c>
      <c r="K262" s="23" t="s">
        <v>64</v>
      </c>
      <c r="L262" s="23" t="s">
        <v>64</v>
      </c>
      <c r="M262" s="23" t="s">
        <v>84</v>
      </c>
      <c r="N262" s="23" t="s">
        <v>84</v>
      </c>
      <c r="O262" s="23" t="s">
        <v>64</v>
      </c>
      <c r="P262" s="23" t="s">
        <v>78</v>
      </c>
      <c r="Q262" s="23" t="s">
        <v>64</v>
      </c>
      <c r="R262" s="23" t="s">
        <v>64</v>
      </c>
      <c r="S262" s="23" t="s">
        <v>64</v>
      </c>
      <c r="T262" s="23" t="s">
        <v>64</v>
      </c>
      <c r="U262" s="23" t="s">
        <v>84</v>
      </c>
      <c r="V262" s="23" t="s">
        <v>64</v>
      </c>
      <c r="W262" s="23" t="s">
        <v>64</v>
      </c>
      <c r="X262" s="23" t="s">
        <v>64</v>
      </c>
      <c r="Y262" s="23" t="s">
        <v>64</v>
      </c>
      <c r="Z262" s="23" t="s">
        <v>65</v>
      </c>
      <c r="AA262" s="23" t="s">
        <v>65</v>
      </c>
      <c r="AB262" s="23" t="s">
        <v>65</v>
      </c>
      <c r="AC262" s="23" t="s">
        <v>65</v>
      </c>
      <c r="AD262" s="23" t="s">
        <v>65</v>
      </c>
      <c r="AE262" s="23" t="s">
        <v>65</v>
      </c>
      <c r="AF262" s="23" t="s">
        <v>66</v>
      </c>
      <c r="AG262" s="23" t="s">
        <v>66</v>
      </c>
      <c r="AH262" s="23" t="s">
        <v>66</v>
      </c>
      <c r="AI262" s="23" t="s">
        <v>66</v>
      </c>
      <c r="AJ262" s="23" t="s">
        <v>66</v>
      </c>
      <c r="AK262" s="23" t="s">
        <v>66</v>
      </c>
      <c r="AL262" s="23" t="s">
        <v>66</v>
      </c>
      <c r="AM262" s="23" t="s">
        <v>66</v>
      </c>
      <c r="AN262" s="23" t="s">
        <v>66</v>
      </c>
      <c r="AO262" s="23" t="s">
        <v>66</v>
      </c>
      <c r="AP262" s="23" t="s">
        <v>67</v>
      </c>
      <c r="AQ262" s="23" t="s">
        <v>67</v>
      </c>
      <c r="AR262" s="23" t="s">
        <v>86</v>
      </c>
      <c r="AS262" s="23" t="s">
        <v>68</v>
      </c>
      <c r="AT262" s="23" t="s">
        <v>87</v>
      </c>
      <c r="AU262" s="23" t="s">
        <v>67</v>
      </c>
      <c r="AV262" s="23" t="s">
        <v>132</v>
      </c>
      <c r="AW262" s="23" t="s">
        <v>63</v>
      </c>
      <c r="AX262" s="23" t="s">
        <v>72</v>
      </c>
      <c r="AY262" s="23" t="s">
        <v>72</v>
      </c>
      <c r="AZ262" s="23" t="s">
        <v>63</v>
      </c>
      <c r="BA262" s="23" t="s">
        <v>63</v>
      </c>
      <c r="BB262" s="23" t="s">
        <v>73</v>
      </c>
      <c r="BC262" s="23" t="s">
        <v>73</v>
      </c>
      <c r="BD262" s="23"/>
      <c r="BE262" s="23" t="s">
        <v>73</v>
      </c>
      <c r="BF262" s="25"/>
      <c r="BG262" s="26" t="s">
        <v>631</v>
      </c>
      <c r="BH262" t="s">
        <v>1118</v>
      </c>
      <c r="BI262" s="26" t="e">
        <f t="shared" si="4"/>
        <v>#VALUE!</v>
      </c>
      <c r="BJ262" s="26"/>
      <c r="BK262" s="26"/>
      <c r="BL262" s="26"/>
    </row>
    <row r="263" spans="1:64" ht="13.2" x14ac:dyDescent="0.25">
      <c r="A263" s="22">
        <v>45573.474695335652</v>
      </c>
      <c r="B263" s="23" t="s">
        <v>754</v>
      </c>
      <c r="C263" s="24" t="s">
        <v>755</v>
      </c>
      <c r="D263" s="23">
        <v>95.54</v>
      </c>
      <c r="E263" s="23">
        <v>1.04</v>
      </c>
      <c r="F263" s="23" t="s">
        <v>114</v>
      </c>
      <c r="G263" s="23" t="s">
        <v>76</v>
      </c>
      <c r="H263" s="23" t="s">
        <v>648</v>
      </c>
      <c r="I263" s="23" t="s">
        <v>63</v>
      </c>
      <c r="J263" s="23" t="s">
        <v>64</v>
      </c>
      <c r="K263" s="23" t="s">
        <v>64</v>
      </c>
      <c r="L263" s="23" t="s">
        <v>64</v>
      </c>
      <c r="M263" s="23" t="s">
        <v>64</v>
      </c>
      <c r="N263" s="23" t="s">
        <v>64</v>
      </c>
      <c r="O263" s="23" t="s">
        <v>64</v>
      </c>
      <c r="P263" s="23" t="s">
        <v>84</v>
      </c>
      <c r="Q263" s="23" t="s">
        <v>84</v>
      </c>
      <c r="R263" s="23" t="s">
        <v>64</v>
      </c>
      <c r="S263" s="23" t="s">
        <v>64</v>
      </c>
      <c r="T263" s="23" t="s">
        <v>78</v>
      </c>
      <c r="U263" s="23" t="s">
        <v>64</v>
      </c>
      <c r="V263" s="23" t="s">
        <v>64</v>
      </c>
      <c r="W263" s="23" t="s">
        <v>64</v>
      </c>
      <c r="X263" s="23" t="s">
        <v>64</v>
      </c>
      <c r="Y263" s="23" t="s">
        <v>84</v>
      </c>
      <c r="Z263" s="23" t="s">
        <v>66</v>
      </c>
      <c r="AA263" s="23" t="s">
        <v>66</v>
      </c>
      <c r="AB263" s="23" t="s">
        <v>66</v>
      </c>
      <c r="AC263" s="23" t="s">
        <v>66</v>
      </c>
      <c r="AD263" s="23" t="s">
        <v>66</v>
      </c>
      <c r="AE263" s="23" t="s">
        <v>66</v>
      </c>
      <c r="AF263" s="23" t="s">
        <v>65</v>
      </c>
      <c r="AG263" s="23" t="s">
        <v>66</v>
      </c>
      <c r="AH263" s="23" t="s">
        <v>79</v>
      </c>
      <c r="AI263" s="23" t="s">
        <v>101</v>
      </c>
      <c r="AJ263" s="23" t="s">
        <v>66</v>
      </c>
      <c r="AK263" s="23" t="s">
        <v>66</v>
      </c>
      <c r="AL263" s="23" t="s">
        <v>66</v>
      </c>
      <c r="AM263" s="23" t="s">
        <v>65</v>
      </c>
      <c r="AN263" s="23" t="s">
        <v>65</v>
      </c>
      <c r="AO263" s="23" t="s">
        <v>66</v>
      </c>
      <c r="AP263" s="23" t="s">
        <v>85</v>
      </c>
      <c r="AQ263" s="23" t="s">
        <v>85</v>
      </c>
      <c r="AR263" s="23" t="s">
        <v>86</v>
      </c>
      <c r="AS263" s="23" t="s">
        <v>756</v>
      </c>
      <c r="AT263" s="23" t="s">
        <v>87</v>
      </c>
      <c r="AU263" s="23" t="s">
        <v>67</v>
      </c>
      <c r="AV263" s="23" t="s">
        <v>469</v>
      </c>
      <c r="AW263" s="23" t="s">
        <v>63</v>
      </c>
      <c r="AX263" s="23" t="s">
        <v>72</v>
      </c>
      <c r="AY263" s="23" t="s">
        <v>72</v>
      </c>
      <c r="AZ263" s="23" t="s">
        <v>63</v>
      </c>
      <c r="BA263" s="23" t="s">
        <v>63</v>
      </c>
      <c r="BB263" s="23" t="s">
        <v>72</v>
      </c>
      <c r="BC263" s="23" t="s">
        <v>73</v>
      </c>
      <c r="BD263" s="23"/>
      <c r="BE263" s="23" t="s">
        <v>73</v>
      </c>
      <c r="BF263" s="25"/>
      <c r="BG263" s="26" t="s">
        <v>631</v>
      </c>
      <c r="BH263" t="s">
        <v>1118</v>
      </c>
      <c r="BI263" s="26" t="e">
        <f t="shared" si="4"/>
        <v>#VALUE!</v>
      </c>
      <c r="BJ263" s="26"/>
      <c r="BK263" s="26"/>
      <c r="BL263" s="26"/>
    </row>
    <row r="264" spans="1:64" ht="13.2" x14ac:dyDescent="0.25">
      <c r="A264" s="22">
        <v>45573.475278182872</v>
      </c>
      <c r="B264" s="23" t="s">
        <v>757</v>
      </c>
      <c r="C264" s="24" t="s">
        <v>758</v>
      </c>
      <c r="D264" s="23">
        <v>100</v>
      </c>
      <c r="E264" s="23">
        <v>0.57999999999999996</v>
      </c>
      <c r="F264" s="23" t="s">
        <v>423</v>
      </c>
      <c r="G264" s="23" t="s">
        <v>76</v>
      </c>
      <c r="H264" s="23" t="s">
        <v>648</v>
      </c>
      <c r="I264" s="23" t="s">
        <v>73</v>
      </c>
      <c r="J264" s="23" t="s">
        <v>64</v>
      </c>
      <c r="K264" s="23" t="s">
        <v>84</v>
      </c>
      <c r="L264" s="23" t="s">
        <v>64</v>
      </c>
      <c r="M264" s="23" t="s">
        <v>84</v>
      </c>
      <c r="N264" s="23" t="s">
        <v>64</v>
      </c>
      <c r="O264" s="23" t="s">
        <v>84</v>
      </c>
      <c r="P264" s="23" t="s">
        <v>64</v>
      </c>
      <c r="Q264" s="23" t="s">
        <v>64</v>
      </c>
      <c r="R264" s="23" t="s">
        <v>64</v>
      </c>
      <c r="S264" s="23" t="s">
        <v>84</v>
      </c>
      <c r="T264" s="23" t="s">
        <v>64</v>
      </c>
      <c r="U264" s="23" t="s">
        <v>84</v>
      </c>
      <c r="V264" s="23" t="s">
        <v>64</v>
      </c>
      <c r="W264" s="23" t="s">
        <v>84</v>
      </c>
      <c r="X264" s="23" t="s">
        <v>64</v>
      </c>
      <c r="Y264" s="23" t="s">
        <v>64</v>
      </c>
      <c r="Z264" s="23" t="s">
        <v>101</v>
      </c>
      <c r="AA264" s="23" t="s">
        <v>66</v>
      </c>
      <c r="AB264" s="23" t="s">
        <v>66</v>
      </c>
      <c r="AC264" s="23" t="s">
        <v>101</v>
      </c>
      <c r="AD264" s="23" t="s">
        <v>66</v>
      </c>
      <c r="AE264" s="23" t="s">
        <v>101</v>
      </c>
      <c r="AF264" s="23" t="s">
        <v>101</v>
      </c>
      <c r="AG264" s="23" t="s">
        <v>66</v>
      </c>
      <c r="AH264" s="23" t="s">
        <v>101</v>
      </c>
      <c r="AI264" s="23" t="s">
        <v>79</v>
      </c>
      <c r="AJ264" s="23" t="s">
        <v>66</v>
      </c>
      <c r="AK264" s="23" t="s">
        <v>66</v>
      </c>
      <c r="AL264" s="23" t="s">
        <v>66</v>
      </c>
      <c r="AM264" s="23" t="s">
        <v>66</v>
      </c>
      <c r="AN264" s="23" t="s">
        <v>66</v>
      </c>
      <c r="AO264" s="23" t="s">
        <v>66</v>
      </c>
      <c r="AP264" s="23" t="s">
        <v>85</v>
      </c>
      <c r="AQ264" s="23" t="s">
        <v>85</v>
      </c>
      <c r="AR264" s="23" t="s">
        <v>86</v>
      </c>
      <c r="AS264" s="23" t="s">
        <v>81</v>
      </c>
      <c r="AT264" s="23" t="s">
        <v>87</v>
      </c>
      <c r="AU264" s="23" t="s">
        <v>67</v>
      </c>
      <c r="AV264" s="23" t="s">
        <v>67</v>
      </c>
      <c r="AW264" s="23" t="s">
        <v>63</v>
      </c>
      <c r="AX264" s="23" t="s">
        <v>72</v>
      </c>
      <c r="AY264" s="23" t="s">
        <v>63</v>
      </c>
      <c r="AZ264" s="23" t="s">
        <v>63</v>
      </c>
      <c r="BA264" s="23" t="s">
        <v>72</v>
      </c>
      <c r="BB264" s="23" t="s">
        <v>73</v>
      </c>
      <c r="BC264" s="23" t="s">
        <v>73</v>
      </c>
      <c r="BD264" s="23"/>
      <c r="BE264" s="23" t="s">
        <v>73</v>
      </c>
      <c r="BF264" s="25"/>
      <c r="BG264" s="26" t="s">
        <v>631</v>
      </c>
      <c r="BH264" t="s">
        <v>226</v>
      </c>
      <c r="BI264" s="26" t="e">
        <f t="shared" si="4"/>
        <v>#VALUE!</v>
      </c>
      <c r="BJ264" s="26"/>
      <c r="BK264" s="26"/>
      <c r="BL264" s="26"/>
    </row>
    <row r="265" spans="1:64" ht="13.2" x14ac:dyDescent="0.25">
      <c r="A265" s="22">
        <v>45573.476858472219</v>
      </c>
      <c r="B265" s="23" t="s">
        <v>759</v>
      </c>
      <c r="C265" s="24" t="s">
        <v>760</v>
      </c>
      <c r="D265" s="23">
        <v>74.11</v>
      </c>
      <c r="E265" s="23">
        <v>0.38</v>
      </c>
      <c r="F265" s="23" t="s">
        <v>423</v>
      </c>
      <c r="G265" s="23" t="s">
        <v>76</v>
      </c>
      <c r="H265" s="23" t="s">
        <v>761</v>
      </c>
      <c r="I265" s="23" t="s">
        <v>63</v>
      </c>
      <c r="J265" s="23" t="s">
        <v>64</v>
      </c>
      <c r="K265" s="23" t="s">
        <v>64</v>
      </c>
      <c r="L265" s="23" t="s">
        <v>64</v>
      </c>
      <c r="M265" s="23" t="s">
        <v>64</v>
      </c>
      <c r="N265" s="23" t="s">
        <v>64</v>
      </c>
      <c r="O265" s="23" t="s">
        <v>64</v>
      </c>
      <c r="P265" s="23" t="s">
        <v>64</v>
      </c>
      <c r="Q265" s="23" t="s">
        <v>64</v>
      </c>
      <c r="R265" s="23" t="s">
        <v>64</v>
      </c>
      <c r="S265" s="23" t="s">
        <v>64</v>
      </c>
      <c r="T265" s="23" t="s">
        <v>64</v>
      </c>
      <c r="U265" s="23" t="s">
        <v>64</v>
      </c>
      <c r="V265" s="23" t="s">
        <v>64</v>
      </c>
      <c r="W265" s="23" t="s">
        <v>64</v>
      </c>
      <c r="X265" s="23" t="s">
        <v>64</v>
      </c>
      <c r="Y265" s="23" t="s">
        <v>64</v>
      </c>
      <c r="Z265" s="23" t="s">
        <v>65</v>
      </c>
      <c r="AA265" s="23" t="s">
        <v>65</v>
      </c>
      <c r="AB265" s="23" t="s">
        <v>66</v>
      </c>
      <c r="AC265" s="23" t="s">
        <v>65</v>
      </c>
      <c r="AD265" s="23" t="s">
        <v>66</v>
      </c>
      <c r="AE265" s="23" t="s">
        <v>65</v>
      </c>
      <c r="AF265" s="23" t="s">
        <v>66</v>
      </c>
      <c r="AG265" s="23" t="s">
        <v>66</v>
      </c>
      <c r="AH265" s="23" t="s">
        <v>65</v>
      </c>
      <c r="AI265" s="23" t="s">
        <v>101</v>
      </c>
      <c r="AJ265" s="23" t="s">
        <v>65</v>
      </c>
      <c r="AK265" s="23" t="s">
        <v>65</v>
      </c>
      <c r="AL265" s="23" t="s">
        <v>66</v>
      </c>
      <c r="AM265" s="23" t="s">
        <v>65</v>
      </c>
      <c r="AN265" s="23" t="s">
        <v>65</v>
      </c>
      <c r="AO265" s="23" t="s">
        <v>65</v>
      </c>
      <c r="AP265" s="23" t="s">
        <v>85</v>
      </c>
      <c r="AQ265" s="23" t="s">
        <v>85</v>
      </c>
      <c r="AR265" s="23" t="s">
        <v>86</v>
      </c>
      <c r="AS265" s="23" t="s">
        <v>252</v>
      </c>
      <c r="AT265" s="23" t="s">
        <v>87</v>
      </c>
      <c r="AU265" s="23" t="s">
        <v>70</v>
      </c>
      <c r="AV265" s="23" t="s">
        <v>71</v>
      </c>
      <c r="AW265" s="23" t="s">
        <v>72</v>
      </c>
      <c r="AX265" s="23" t="s">
        <v>72</v>
      </c>
      <c r="AY265" s="23" t="s">
        <v>63</v>
      </c>
      <c r="AZ265" s="23" t="s">
        <v>63</v>
      </c>
      <c r="BA265" s="23" t="s">
        <v>72</v>
      </c>
      <c r="BB265" s="23" t="s">
        <v>72</v>
      </c>
      <c r="BC265" s="23" t="s">
        <v>73</v>
      </c>
      <c r="BD265" s="23"/>
      <c r="BE265" s="23" t="s">
        <v>73</v>
      </c>
      <c r="BF265" s="25"/>
      <c r="BG265" s="26" t="s">
        <v>631</v>
      </c>
      <c r="BH265" t="s">
        <v>1118</v>
      </c>
      <c r="BI265" s="26" t="e">
        <f t="shared" si="4"/>
        <v>#VALUE!</v>
      </c>
      <c r="BJ265" s="26"/>
      <c r="BK265" s="26"/>
      <c r="BL265" s="26"/>
    </row>
    <row r="266" spans="1:64" ht="13.2" x14ac:dyDescent="0.25">
      <c r="A266" s="22">
        <v>45573.477949780092</v>
      </c>
      <c r="B266" s="23" t="s">
        <v>762</v>
      </c>
      <c r="C266" s="24" t="s">
        <v>763</v>
      </c>
      <c r="D266" s="23">
        <v>26.8</v>
      </c>
      <c r="E266" s="23">
        <v>0.33</v>
      </c>
      <c r="F266" s="23" t="s">
        <v>423</v>
      </c>
      <c r="G266" s="23" t="s">
        <v>76</v>
      </c>
      <c r="H266" s="23" t="s">
        <v>651</v>
      </c>
      <c r="I266" s="23" t="s">
        <v>63</v>
      </c>
      <c r="J266" s="23" t="s">
        <v>145</v>
      </c>
      <c r="K266" s="23" t="s">
        <v>78</v>
      </c>
      <c r="L266" s="23" t="s">
        <v>64</v>
      </c>
      <c r="M266" s="23" t="s">
        <v>84</v>
      </c>
      <c r="N266" s="23" t="s">
        <v>64</v>
      </c>
      <c r="O266" s="23" t="s">
        <v>84</v>
      </c>
      <c r="P266" s="23" t="s">
        <v>84</v>
      </c>
      <c r="Q266" s="23" t="s">
        <v>64</v>
      </c>
      <c r="R266" s="23" t="s">
        <v>64</v>
      </c>
      <c r="S266" s="23" t="s">
        <v>84</v>
      </c>
      <c r="T266" s="23" t="s">
        <v>84</v>
      </c>
      <c r="U266" s="23" t="s">
        <v>84</v>
      </c>
      <c r="V266" s="23" t="s">
        <v>64</v>
      </c>
      <c r="W266" s="23" t="s">
        <v>64</v>
      </c>
      <c r="X266" s="23" t="s">
        <v>84</v>
      </c>
      <c r="Y266" s="23" t="s">
        <v>64</v>
      </c>
      <c r="Z266" s="23" t="s">
        <v>65</v>
      </c>
      <c r="AA266" s="23" t="s">
        <v>65</v>
      </c>
      <c r="AB266" s="23" t="s">
        <v>65</v>
      </c>
      <c r="AC266" s="23" t="s">
        <v>65</v>
      </c>
      <c r="AD266" s="23" t="s">
        <v>65</v>
      </c>
      <c r="AE266" s="23" t="s">
        <v>65</v>
      </c>
      <c r="AF266" s="23" t="s">
        <v>65</v>
      </c>
      <c r="AG266" s="23" t="s">
        <v>65</v>
      </c>
      <c r="AH266" s="23" t="s">
        <v>66</v>
      </c>
      <c r="AI266" s="23" t="s">
        <v>101</v>
      </c>
      <c r="AJ266" s="23" t="s">
        <v>65</v>
      </c>
      <c r="AK266" s="23" t="s">
        <v>65</v>
      </c>
      <c r="AL266" s="23" t="s">
        <v>65</v>
      </c>
      <c r="AM266" s="23" t="s">
        <v>65</v>
      </c>
      <c r="AN266" s="23" t="s">
        <v>66</v>
      </c>
      <c r="AO266" s="23" t="s">
        <v>66</v>
      </c>
      <c r="AP266" s="23" t="s">
        <v>85</v>
      </c>
      <c r="AQ266" s="23" t="s">
        <v>85</v>
      </c>
      <c r="AR266" s="23" t="s">
        <v>63</v>
      </c>
      <c r="AS266" s="23" t="s">
        <v>68</v>
      </c>
      <c r="AT266" s="23" t="s">
        <v>87</v>
      </c>
      <c r="AU266" s="23" t="s">
        <v>70</v>
      </c>
      <c r="AV266" s="23" t="s">
        <v>71</v>
      </c>
      <c r="AW266" s="23" t="s">
        <v>73</v>
      </c>
      <c r="AX266" s="23" t="s">
        <v>73</v>
      </c>
      <c r="AY266" s="23" t="s">
        <v>72</v>
      </c>
      <c r="AZ266" s="23" t="s">
        <v>72</v>
      </c>
      <c r="BA266" s="23" t="s">
        <v>73</v>
      </c>
      <c r="BB266" s="23" t="s">
        <v>73</v>
      </c>
      <c r="BC266" s="23" t="s">
        <v>73</v>
      </c>
      <c r="BD266" s="23"/>
      <c r="BE266" s="23" t="s">
        <v>73</v>
      </c>
      <c r="BF266" s="25"/>
      <c r="BG266" s="26" t="s">
        <v>631</v>
      </c>
      <c r="BH266" t="s">
        <v>1118</v>
      </c>
      <c r="BI266" s="26" t="e">
        <f t="shared" si="4"/>
        <v>#VALUE!</v>
      </c>
      <c r="BJ266" s="26"/>
      <c r="BK266" s="26"/>
      <c r="BL266" s="26"/>
    </row>
    <row r="267" spans="1:64" ht="13.2" x14ac:dyDescent="0.25">
      <c r="A267" s="22">
        <v>45573.47913472222</v>
      </c>
      <c r="B267" s="23" t="s">
        <v>764</v>
      </c>
      <c r="C267" s="24" t="s">
        <v>765</v>
      </c>
      <c r="D267" s="23">
        <v>63.39</v>
      </c>
      <c r="E267" s="23">
        <v>0.25</v>
      </c>
      <c r="F267" s="23" t="s">
        <v>423</v>
      </c>
      <c r="G267" s="23" t="s">
        <v>76</v>
      </c>
      <c r="H267" s="23" t="s">
        <v>683</v>
      </c>
      <c r="I267" s="23" t="s">
        <v>63</v>
      </c>
      <c r="J267" s="23" t="s">
        <v>64</v>
      </c>
      <c r="K267" s="23" t="s">
        <v>64</v>
      </c>
      <c r="L267" s="23" t="s">
        <v>64</v>
      </c>
      <c r="M267" s="23" t="s">
        <v>84</v>
      </c>
      <c r="N267" s="23" t="s">
        <v>84</v>
      </c>
      <c r="O267" s="23" t="s">
        <v>84</v>
      </c>
      <c r="P267" s="23" t="s">
        <v>84</v>
      </c>
      <c r="Q267" s="23" t="s">
        <v>84</v>
      </c>
      <c r="R267" s="23" t="s">
        <v>64</v>
      </c>
      <c r="S267" s="23" t="s">
        <v>84</v>
      </c>
      <c r="T267" s="23" t="s">
        <v>64</v>
      </c>
      <c r="U267" s="23" t="s">
        <v>64</v>
      </c>
      <c r="V267" s="23" t="s">
        <v>64</v>
      </c>
      <c r="W267" s="23" t="s">
        <v>64</v>
      </c>
      <c r="X267" s="23" t="s">
        <v>64</v>
      </c>
      <c r="Y267" s="23" t="s">
        <v>64</v>
      </c>
      <c r="Z267" s="23" t="s">
        <v>66</v>
      </c>
      <c r="AA267" s="23" t="s">
        <v>65</v>
      </c>
      <c r="AB267" s="23" t="s">
        <v>66</v>
      </c>
      <c r="AC267" s="23" t="s">
        <v>66</v>
      </c>
      <c r="AD267" s="23" t="s">
        <v>66</v>
      </c>
      <c r="AE267" s="23" t="s">
        <v>65</v>
      </c>
      <c r="AF267" s="23" t="s">
        <v>66</v>
      </c>
      <c r="AG267" s="23" t="s">
        <v>66</v>
      </c>
      <c r="AH267" s="23" t="s">
        <v>79</v>
      </c>
      <c r="AI267" s="23" t="s">
        <v>66</v>
      </c>
      <c r="AJ267" s="23" t="s">
        <v>65</v>
      </c>
      <c r="AK267" s="23" t="s">
        <v>66</v>
      </c>
      <c r="AL267" s="23" t="s">
        <v>66</v>
      </c>
      <c r="AM267" s="23" t="s">
        <v>66</v>
      </c>
      <c r="AN267" s="23" t="s">
        <v>65</v>
      </c>
      <c r="AO267" s="23" t="s">
        <v>66</v>
      </c>
      <c r="AP267" s="23" t="s">
        <v>67</v>
      </c>
      <c r="AQ267" s="23" t="s">
        <v>67</v>
      </c>
      <c r="AR267" s="23" t="s">
        <v>86</v>
      </c>
      <c r="AS267" s="23" t="s">
        <v>81</v>
      </c>
      <c r="AT267" s="23" t="s">
        <v>69</v>
      </c>
      <c r="AU267" s="23" t="s">
        <v>70</v>
      </c>
      <c r="AV267" s="23" t="s">
        <v>71</v>
      </c>
      <c r="AW267" s="23" t="s">
        <v>72</v>
      </c>
      <c r="AX267" s="23" t="s">
        <v>63</v>
      </c>
      <c r="AY267" s="23" t="s">
        <v>63</v>
      </c>
      <c r="AZ267" s="23" t="s">
        <v>63</v>
      </c>
      <c r="BA267" s="23" t="s">
        <v>72</v>
      </c>
      <c r="BB267" s="23" t="s">
        <v>72</v>
      </c>
      <c r="BC267" s="23" t="s">
        <v>73</v>
      </c>
      <c r="BD267" s="23"/>
      <c r="BE267" s="23" t="s">
        <v>73</v>
      </c>
      <c r="BF267" s="25"/>
      <c r="BG267" s="26" t="s">
        <v>631</v>
      </c>
      <c r="BH267" t="s">
        <v>1118</v>
      </c>
      <c r="BI267" s="26" t="e">
        <f t="shared" si="4"/>
        <v>#VALUE!</v>
      </c>
      <c r="BJ267" s="26"/>
      <c r="BK267" s="26"/>
      <c r="BL267" s="26"/>
    </row>
    <row r="268" spans="1:64" ht="13.2" x14ac:dyDescent="0.25">
      <c r="A268" s="22">
        <v>45573.479737476853</v>
      </c>
      <c r="B268" s="23" t="s">
        <v>766</v>
      </c>
      <c r="C268" s="24" t="s">
        <v>767</v>
      </c>
      <c r="D268" s="23">
        <v>42.9</v>
      </c>
      <c r="E268" s="23">
        <v>0.28999999999999998</v>
      </c>
      <c r="F268" s="23" t="s">
        <v>423</v>
      </c>
      <c r="G268" s="23" t="s">
        <v>76</v>
      </c>
      <c r="H268" s="23" t="s">
        <v>648</v>
      </c>
      <c r="I268" s="23" t="s">
        <v>73</v>
      </c>
      <c r="J268" s="23" t="s">
        <v>64</v>
      </c>
      <c r="K268" s="23" t="s">
        <v>84</v>
      </c>
      <c r="L268" s="23" t="s">
        <v>64</v>
      </c>
      <c r="M268" s="23" t="s">
        <v>84</v>
      </c>
      <c r="N268" s="23" t="s">
        <v>84</v>
      </c>
      <c r="O268" s="23" t="s">
        <v>64</v>
      </c>
      <c r="P268" s="23" t="s">
        <v>84</v>
      </c>
      <c r="Q268" s="23" t="s">
        <v>84</v>
      </c>
      <c r="R268" s="23" t="s">
        <v>64</v>
      </c>
      <c r="S268" s="23" t="s">
        <v>64</v>
      </c>
      <c r="T268" s="23" t="s">
        <v>78</v>
      </c>
      <c r="U268" s="23" t="s">
        <v>64</v>
      </c>
      <c r="V268" s="23" t="s">
        <v>64</v>
      </c>
      <c r="W268" s="23" t="s">
        <v>64</v>
      </c>
      <c r="X268" s="23" t="s">
        <v>84</v>
      </c>
      <c r="Y268" s="23" t="s">
        <v>78</v>
      </c>
      <c r="Z268" s="23" t="s">
        <v>66</v>
      </c>
      <c r="AA268" s="23" t="s">
        <v>65</v>
      </c>
      <c r="AB268" s="23" t="s">
        <v>65</v>
      </c>
      <c r="AC268" s="23" t="s">
        <v>66</v>
      </c>
      <c r="AD268" s="23" t="s">
        <v>66</v>
      </c>
      <c r="AE268" s="23" t="s">
        <v>65</v>
      </c>
      <c r="AF268" s="23" t="s">
        <v>65</v>
      </c>
      <c r="AG268" s="23" t="s">
        <v>66</v>
      </c>
      <c r="AH268" s="23" t="s">
        <v>66</v>
      </c>
      <c r="AI268" s="23" t="s">
        <v>79</v>
      </c>
      <c r="AJ268" s="23" t="s">
        <v>65</v>
      </c>
      <c r="AK268" s="23" t="s">
        <v>65</v>
      </c>
      <c r="AL268" s="23" t="s">
        <v>65</v>
      </c>
      <c r="AM268" s="23" t="s">
        <v>65</v>
      </c>
      <c r="AN268" s="23" t="s">
        <v>66</v>
      </c>
      <c r="AO268" s="23" t="s">
        <v>66</v>
      </c>
      <c r="AP268" s="23" t="s">
        <v>85</v>
      </c>
      <c r="AQ268" s="23" t="s">
        <v>85</v>
      </c>
      <c r="AR268" s="23" t="s">
        <v>63</v>
      </c>
      <c r="AS268" s="23" t="s">
        <v>81</v>
      </c>
      <c r="AT268" s="23" t="s">
        <v>87</v>
      </c>
      <c r="AU268" s="23" t="s">
        <v>70</v>
      </c>
      <c r="AV268" s="23" t="s">
        <v>71</v>
      </c>
      <c r="AW268" s="23" t="s">
        <v>72</v>
      </c>
      <c r="AX268" s="23" t="s">
        <v>72</v>
      </c>
      <c r="AY268" s="23" t="s">
        <v>63</v>
      </c>
      <c r="AZ268" s="23" t="s">
        <v>63</v>
      </c>
      <c r="BA268" s="23" t="s">
        <v>63</v>
      </c>
      <c r="BB268" s="23" t="s">
        <v>72</v>
      </c>
      <c r="BC268" s="23" t="s">
        <v>73</v>
      </c>
      <c r="BD268" s="23"/>
      <c r="BE268" s="23" t="s">
        <v>73</v>
      </c>
      <c r="BF268" s="25"/>
      <c r="BG268" s="26" t="s">
        <v>631</v>
      </c>
      <c r="BH268" t="s">
        <v>226</v>
      </c>
      <c r="BI268" s="26" t="e">
        <f t="shared" si="4"/>
        <v>#VALUE!</v>
      </c>
      <c r="BJ268" s="26"/>
      <c r="BK268" s="26"/>
      <c r="BL268" s="26"/>
    </row>
    <row r="269" spans="1:64" ht="13.2" x14ac:dyDescent="0.25">
      <c r="A269" s="22">
        <v>45573.480583506942</v>
      </c>
      <c r="B269" s="23" t="s">
        <v>768</v>
      </c>
      <c r="C269" s="24" t="s">
        <v>769</v>
      </c>
      <c r="D269" s="23">
        <v>25.9</v>
      </c>
      <c r="E269" s="23">
        <v>0.13</v>
      </c>
      <c r="F269" s="23" t="s">
        <v>423</v>
      </c>
      <c r="G269" s="23" t="s">
        <v>76</v>
      </c>
      <c r="H269" s="23" t="s">
        <v>683</v>
      </c>
      <c r="I269" s="23" t="s">
        <v>73</v>
      </c>
      <c r="J269" s="23" t="s">
        <v>64</v>
      </c>
      <c r="K269" s="23" t="s">
        <v>78</v>
      </c>
      <c r="L269" s="23" t="s">
        <v>64</v>
      </c>
      <c r="M269" s="23" t="s">
        <v>84</v>
      </c>
      <c r="N269" s="23" t="s">
        <v>64</v>
      </c>
      <c r="O269" s="23" t="s">
        <v>64</v>
      </c>
      <c r="P269" s="23" t="s">
        <v>84</v>
      </c>
      <c r="Q269" s="23" t="s">
        <v>64</v>
      </c>
      <c r="R269" s="23" t="s">
        <v>84</v>
      </c>
      <c r="S269" s="23" t="s">
        <v>84</v>
      </c>
      <c r="T269" s="23" t="s">
        <v>64</v>
      </c>
      <c r="U269" s="23" t="s">
        <v>84</v>
      </c>
      <c r="V269" s="23" t="s">
        <v>64</v>
      </c>
      <c r="W269" s="23" t="s">
        <v>84</v>
      </c>
      <c r="X269" s="23" t="s">
        <v>84</v>
      </c>
      <c r="Y269" s="23" t="s">
        <v>78</v>
      </c>
      <c r="Z269" s="23" t="s">
        <v>66</v>
      </c>
      <c r="AA269" s="23" t="s">
        <v>66</v>
      </c>
      <c r="AB269" s="23" t="s">
        <v>66</v>
      </c>
      <c r="AC269" s="23" t="s">
        <v>66</v>
      </c>
      <c r="AD269" s="23" t="s">
        <v>66</v>
      </c>
      <c r="AE269" s="23" t="s">
        <v>66</v>
      </c>
      <c r="AF269" s="23" t="s">
        <v>66</v>
      </c>
      <c r="AG269" s="23" t="s">
        <v>79</v>
      </c>
      <c r="AH269" s="23" t="s">
        <v>79</v>
      </c>
      <c r="AI269" s="23" t="s">
        <v>66</v>
      </c>
      <c r="AJ269" s="23" t="s">
        <v>65</v>
      </c>
      <c r="AK269" s="23" t="s">
        <v>66</v>
      </c>
      <c r="AL269" s="23" t="s">
        <v>66</v>
      </c>
      <c r="AM269" s="23" t="s">
        <v>66</v>
      </c>
      <c r="AN269" s="23" t="s">
        <v>66</v>
      </c>
      <c r="AO269" s="23" t="s">
        <v>66</v>
      </c>
      <c r="AP269" s="23" t="s">
        <v>67</v>
      </c>
      <c r="AQ269" s="23" t="s">
        <v>67</v>
      </c>
      <c r="AR269" s="23" t="s">
        <v>86</v>
      </c>
      <c r="AS269" s="23" t="s">
        <v>68</v>
      </c>
      <c r="AT269" s="23" t="s">
        <v>87</v>
      </c>
      <c r="AU269" s="23" t="s">
        <v>93</v>
      </c>
      <c r="AV269" s="23" t="s">
        <v>80</v>
      </c>
      <c r="AW269" s="23" t="s">
        <v>63</v>
      </c>
      <c r="AX269" s="23" t="s">
        <v>72</v>
      </c>
      <c r="AY269" s="23" t="s">
        <v>63</v>
      </c>
      <c r="AZ269" s="23" t="s">
        <v>63</v>
      </c>
      <c r="BA269" s="23" t="s">
        <v>63</v>
      </c>
      <c r="BB269" s="23" t="s">
        <v>72</v>
      </c>
      <c r="BC269" s="23" t="s">
        <v>73</v>
      </c>
      <c r="BD269" s="23"/>
      <c r="BE269" s="23" t="s">
        <v>73</v>
      </c>
      <c r="BF269" s="25"/>
      <c r="BG269" s="26" t="s">
        <v>631</v>
      </c>
      <c r="BH269" t="s">
        <v>226</v>
      </c>
      <c r="BI269" s="26" t="e">
        <f t="shared" si="4"/>
        <v>#VALUE!</v>
      </c>
      <c r="BJ269" s="26"/>
      <c r="BK269" s="26"/>
      <c r="BL269" s="26"/>
    </row>
    <row r="270" spans="1:64" ht="13.2" x14ac:dyDescent="0.25">
      <c r="A270" s="22">
        <v>45573.482184490742</v>
      </c>
      <c r="B270" s="23" t="s">
        <v>770</v>
      </c>
      <c r="C270" s="24" t="s">
        <v>771</v>
      </c>
      <c r="D270" s="23">
        <v>33.93</v>
      </c>
      <c r="E270" s="23">
        <v>0.13</v>
      </c>
      <c r="F270" s="23" t="s">
        <v>423</v>
      </c>
      <c r="G270" s="23" t="s">
        <v>76</v>
      </c>
      <c r="H270" s="23" t="s">
        <v>716</v>
      </c>
      <c r="I270" s="23" t="s">
        <v>63</v>
      </c>
      <c r="J270" s="23" t="s">
        <v>64</v>
      </c>
      <c r="K270" s="23" t="s">
        <v>84</v>
      </c>
      <c r="L270" s="23" t="s">
        <v>64</v>
      </c>
      <c r="M270" s="23" t="s">
        <v>84</v>
      </c>
      <c r="N270" s="23" t="s">
        <v>64</v>
      </c>
      <c r="O270" s="23" t="s">
        <v>64</v>
      </c>
      <c r="P270" s="23" t="s">
        <v>84</v>
      </c>
      <c r="Q270" s="23" t="s">
        <v>84</v>
      </c>
      <c r="R270" s="23" t="s">
        <v>64</v>
      </c>
      <c r="S270" s="23" t="s">
        <v>64</v>
      </c>
      <c r="T270" s="23" t="s">
        <v>64</v>
      </c>
      <c r="U270" s="23" t="s">
        <v>84</v>
      </c>
      <c r="V270" s="23" t="s">
        <v>64</v>
      </c>
      <c r="W270" s="23" t="s">
        <v>64</v>
      </c>
      <c r="X270" s="23" t="s">
        <v>64</v>
      </c>
      <c r="Y270" s="23" t="s">
        <v>64</v>
      </c>
      <c r="Z270" s="23" t="s">
        <v>65</v>
      </c>
      <c r="AA270" s="23" t="s">
        <v>66</v>
      </c>
      <c r="AB270" s="23" t="s">
        <v>66</v>
      </c>
      <c r="AC270" s="23" t="s">
        <v>65</v>
      </c>
      <c r="AD270" s="23" t="s">
        <v>65</v>
      </c>
      <c r="AE270" s="23" t="s">
        <v>65</v>
      </c>
      <c r="AF270" s="23" t="s">
        <v>66</v>
      </c>
      <c r="AG270" s="23" t="s">
        <v>65</v>
      </c>
      <c r="AH270" s="23" t="s">
        <v>65</v>
      </c>
      <c r="AI270" s="23" t="s">
        <v>101</v>
      </c>
      <c r="AJ270" s="23" t="s">
        <v>65</v>
      </c>
      <c r="AK270" s="23" t="s">
        <v>65</v>
      </c>
      <c r="AL270" s="23" t="s">
        <v>65</v>
      </c>
      <c r="AM270" s="23" t="s">
        <v>66</v>
      </c>
      <c r="AN270" s="23" t="s">
        <v>66</v>
      </c>
      <c r="AO270" s="23" t="s">
        <v>66</v>
      </c>
      <c r="AP270" s="23" t="s">
        <v>67</v>
      </c>
      <c r="AQ270" s="23" t="s">
        <v>67</v>
      </c>
      <c r="AR270" s="23" t="s">
        <v>86</v>
      </c>
      <c r="AS270" s="23" t="s">
        <v>772</v>
      </c>
      <c r="AT270" s="23" t="s">
        <v>87</v>
      </c>
      <c r="AU270" s="23" t="s">
        <v>67</v>
      </c>
      <c r="AV270" s="23" t="s">
        <v>71</v>
      </c>
      <c r="AW270" s="23" t="s">
        <v>72</v>
      </c>
      <c r="AX270" s="23" t="s">
        <v>72</v>
      </c>
      <c r="AY270" s="23" t="s">
        <v>73</v>
      </c>
      <c r="AZ270" s="23" t="s">
        <v>72</v>
      </c>
      <c r="BA270" s="23" t="s">
        <v>73</v>
      </c>
      <c r="BB270" s="23" t="s">
        <v>73</v>
      </c>
      <c r="BC270" s="23" t="s">
        <v>73</v>
      </c>
      <c r="BD270" s="23"/>
      <c r="BE270" s="23" t="s">
        <v>73</v>
      </c>
      <c r="BF270" s="25"/>
      <c r="BG270" s="26" t="s">
        <v>631</v>
      </c>
      <c r="BH270" t="s">
        <v>1118</v>
      </c>
      <c r="BI270" s="26" t="e">
        <f t="shared" si="4"/>
        <v>#VALUE!</v>
      </c>
      <c r="BJ270" s="26"/>
      <c r="BK270" s="26"/>
      <c r="BL270" s="26"/>
    </row>
    <row r="271" spans="1:64" ht="13.2" x14ac:dyDescent="0.25">
      <c r="A271" s="22">
        <v>45573.484373946761</v>
      </c>
      <c r="B271" s="23" t="s">
        <v>773</v>
      </c>
      <c r="C271" s="24" t="s">
        <v>774</v>
      </c>
      <c r="D271" s="23">
        <v>28.6</v>
      </c>
      <c r="E271" s="23">
        <v>0.13</v>
      </c>
      <c r="F271" s="23" t="s">
        <v>423</v>
      </c>
      <c r="G271" s="23" t="s">
        <v>539</v>
      </c>
      <c r="H271" s="23" t="s">
        <v>614</v>
      </c>
      <c r="I271" s="23" t="s">
        <v>73</v>
      </c>
      <c r="J271" s="23" t="s">
        <v>64</v>
      </c>
      <c r="K271" s="23" t="s">
        <v>64</v>
      </c>
      <c r="L271" s="23" t="s">
        <v>64</v>
      </c>
      <c r="M271" s="23" t="s">
        <v>84</v>
      </c>
      <c r="N271" s="23" t="s">
        <v>84</v>
      </c>
      <c r="O271" s="23" t="s">
        <v>64</v>
      </c>
      <c r="P271" s="23" t="s">
        <v>84</v>
      </c>
      <c r="Q271" s="23" t="s">
        <v>84</v>
      </c>
      <c r="R271" s="23" t="s">
        <v>64</v>
      </c>
      <c r="S271" s="23" t="s">
        <v>84</v>
      </c>
      <c r="T271" s="23" t="s">
        <v>64</v>
      </c>
      <c r="U271" s="23" t="s">
        <v>64</v>
      </c>
      <c r="V271" s="23" t="s">
        <v>64</v>
      </c>
      <c r="W271" s="23" t="s">
        <v>78</v>
      </c>
      <c r="X271" s="23" t="s">
        <v>64</v>
      </c>
      <c r="Y271" s="23" t="s">
        <v>64</v>
      </c>
      <c r="Z271" s="23" t="s">
        <v>66</v>
      </c>
      <c r="AA271" s="23" t="s">
        <v>65</v>
      </c>
      <c r="AB271" s="23" t="s">
        <v>66</v>
      </c>
      <c r="AC271" s="23" t="s">
        <v>66</v>
      </c>
      <c r="AD271" s="23" t="s">
        <v>65</v>
      </c>
      <c r="AE271" s="23" t="s">
        <v>66</v>
      </c>
      <c r="AF271" s="23" t="s">
        <v>66</v>
      </c>
      <c r="AG271" s="23" t="s">
        <v>66</v>
      </c>
      <c r="AH271" s="23" t="s">
        <v>65</v>
      </c>
      <c r="AI271" s="23" t="s">
        <v>101</v>
      </c>
      <c r="AJ271" s="23" t="s">
        <v>65</v>
      </c>
      <c r="AK271" s="23" t="s">
        <v>66</v>
      </c>
      <c r="AL271" s="23" t="s">
        <v>66</v>
      </c>
      <c r="AM271" s="23" t="s">
        <v>66</v>
      </c>
      <c r="AN271" s="23" t="s">
        <v>66</v>
      </c>
      <c r="AO271" s="23" t="s">
        <v>66</v>
      </c>
      <c r="AP271" s="23" t="s">
        <v>80</v>
      </c>
      <c r="AQ271" s="23" t="s">
        <v>80</v>
      </c>
      <c r="AR271" s="23" t="s">
        <v>86</v>
      </c>
      <c r="AS271" s="23" t="s">
        <v>97</v>
      </c>
      <c r="AT271" s="23" t="s">
        <v>775</v>
      </c>
      <c r="AU271" s="23" t="s">
        <v>70</v>
      </c>
      <c r="AV271" s="23" t="s">
        <v>71</v>
      </c>
      <c r="AW271" s="23" t="s">
        <v>73</v>
      </c>
      <c r="AX271" s="23" t="s">
        <v>63</v>
      </c>
      <c r="AY271" s="23" t="s">
        <v>72</v>
      </c>
      <c r="AZ271" s="23" t="s">
        <v>72</v>
      </c>
      <c r="BA271" s="23" t="s">
        <v>72</v>
      </c>
      <c r="BB271" s="23" t="s">
        <v>72</v>
      </c>
      <c r="BC271" s="23" t="s">
        <v>73</v>
      </c>
      <c r="BD271" s="23"/>
      <c r="BE271" s="23" t="s">
        <v>73</v>
      </c>
      <c r="BF271" s="25"/>
      <c r="BG271" s="26" t="s">
        <v>631</v>
      </c>
      <c r="BH271" t="s">
        <v>226</v>
      </c>
      <c r="BI271" s="26" t="e">
        <f t="shared" si="4"/>
        <v>#VALUE!</v>
      </c>
      <c r="BJ271" s="26"/>
      <c r="BK271" s="26"/>
      <c r="BL271" s="26"/>
    </row>
    <row r="272" spans="1:64" ht="13.2" x14ac:dyDescent="0.25">
      <c r="A272" s="22">
        <v>45573.484891168977</v>
      </c>
      <c r="B272" s="23" t="s">
        <v>776</v>
      </c>
      <c r="C272" s="24" t="s">
        <v>777</v>
      </c>
      <c r="D272" s="23">
        <v>33.04</v>
      </c>
      <c r="E272" s="23">
        <v>0.13</v>
      </c>
      <c r="F272" s="23" t="s">
        <v>423</v>
      </c>
      <c r="G272" s="23" t="s">
        <v>76</v>
      </c>
      <c r="H272" s="23" t="s">
        <v>648</v>
      </c>
      <c r="I272" s="23" t="s">
        <v>73</v>
      </c>
      <c r="J272" s="23" t="s">
        <v>64</v>
      </c>
      <c r="K272" s="23" t="s">
        <v>84</v>
      </c>
      <c r="L272" s="23" t="s">
        <v>78</v>
      </c>
      <c r="M272" s="23" t="s">
        <v>64</v>
      </c>
      <c r="N272" s="23" t="s">
        <v>64</v>
      </c>
      <c r="O272" s="23" t="s">
        <v>64</v>
      </c>
      <c r="P272" s="23" t="s">
        <v>84</v>
      </c>
      <c r="Q272" s="23" t="s">
        <v>64</v>
      </c>
      <c r="R272" s="23" t="s">
        <v>64</v>
      </c>
      <c r="S272" s="23" t="s">
        <v>64</v>
      </c>
      <c r="T272" s="23" t="s">
        <v>64</v>
      </c>
      <c r="U272" s="23" t="s">
        <v>84</v>
      </c>
      <c r="V272" s="23" t="s">
        <v>84</v>
      </c>
      <c r="W272" s="23" t="s">
        <v>64</v>
      </c>
      <c r="X272" s="23" t="s">
        <v>84</v>
      </c>
      <c r="Y272" s="23" t="s">
        <v>78</v>
      </c>
      <c r="Z272" s="23" t="s">
        <v>66</v>
      </c>
      <c r="AA272" s="23" t="s">
        <v>66</v>
      </c>
      <c r="AB272" s="23" t="s">
        <v>65</v>
      </c>
      <c r="AC272" s="23" t="s">
        <v>66</v>
      </c>
      <c r="AD272" s="23" t="s">
        <v>65</v>
      </c>
      <c r="AE272" s="23" t="s">
        <v>66</v>
      </c>
      <c r="AF272" s="23" t="s">
        <v>66</v>
      </c>
      <c r="AG272" s="23" t="s">
        <v>66</v>
      </c>
      <c r="AH272" s="23" t="s">
        <v>66</v>
      </c>
      <c r="AI272" s="23" t="s">
        <v>79</v>
      </c>
      <c r="AJ272" s="23" t="s">
        <v>66</v>
      </c>
      <c r="AK272" s="23" t="s">
        <v>66</v>
      </c>
      <c r="AL272" s="23" t="s">
        <v>66</v>
      </c>
      <c r="AM272" s="23" t="s">
        <v>66</v>
      </c>
      <c r="AN272" s="23" t="s">
        <v>66</v>
      </c>
      <c r="AO272" s="23" t="s">
        <v>66</v>
      </c>
      <c r="AP272" s="23" t="s">
        <v>85</v>
      </c>
      <c r="AQ272" s="23" t="s">
        <v>151</v>
      </c>
      <c r="AR272" s="23" t="s">
        <v>73</v>
      </c>
      <c r="AS272" s="23" t="s">
        <v>81</v>
      </c>
      <c r="AT272" s="23" t="s">
        <v>169</v>
      </c>
      <c r="AU272" s="23" t="s">
        <v>85</v>
      </c>
      <c r="AV272" s="23" t="s">
        <v>67</v>
      </c>
      <c r="AW272" s="23" t="s">
        <v>63</v>
      </c>
      <c r="AX272" s="23" t="s">
        <v>72</v>
      </c>
      <c r="AY272" s="23" t="s">
        <v>63</v>
      </c>
      <c r="AZ272" s="23" t="s">
        <v>63</v>
      </c>
      <c r="BA272" s="23" t="s">
        <v>63</v>
      </c>
      <c r="BB272" s="23" t="s">
        <v>63</v>
      </c>
      <c r="BC272" s="23" t="s">
        <v>73</v>
      </c>
      <c r="BD272" s="23"/>
      <c r="BE272" s="23" t="s">
        <v>73</v>
      </c>
      <c r="BF272" s="25"/>
      <c r="BG272" s="26" t="s">
        <v>631</v>
      </c>
      <c r="BH272" t="s">
        <v>226</v>
      </c>
      <c r="BI272" s="26" t="e">
        <f t="shared" si="4"/>
        <v>#VALUE!</v>
      </c>
      <c r="BJ272" s="26"/>
      <c r="BK272" s="26"/>
      <c r="BL272" s="26"/>
    </row>
    <row r="273" spans="1:64" ht="13.2" x14ac:dyDescent="0.25">
      <c r="A273" s="22">
        <v>45573.486832129631</v>
      </c>
      <c r="B273" s="23" t="s">
        <v>778</v>
      </c>
      <c r="C273" s="24" t="s">
        <v>779</v>
      </c>
      <c r="D273" s="23">
        <v>64.3</v>
      </c>
      <c r="E273" s="23">
        <v>0.21</v>
      </c>
      <c r="F273" s="23" t="s">
        <v>423</v>
      </c>
      <c r="G273" s="23" t="s">
        <v>76</v>
      </c>
      <c r="H273" s="23" t="s">
        <v>683</v>
      </c>
      <c r="I273" s="23" t="s">
        <v>63</v>
      </c>
      <c r="J273" s="23" t="s">
        <v>64</v>
      </c>
      <c r="K273" s="23" t="s">
        <v>64</v>
      </c>
      <c r="L273" s="23" t="s">
        <v>64</v>
      </c>
      <c r="M273" s="23" t="s">
        <v>78</v>
      </c>
      <c r="N273" s="23" t="s">
        <v>64</v>
      </c>
      <c r="O273" s="23" t="s">
        <v>64</v>
      </c>
      <c r="P273" s="23" t="s">
        <v>84</v>
      </c>
      <c r="Q273" s="23" t="s">
        <v>64</v>
      </c>
      <c r="R273" s="23" t="s">
        <v>64</v>
      </c>
      <c r="S273" s="23" t="s">
        <v>64</v>
      </c>
      <c r="T273" s="23" t="s">
        <v>64</v>
      </c>
      <c r="U273" s="23" t="s">
        <v>64</v>
      </c>
      <c r="V273" s="23" t="s">
        <v>64</v>
      </c>
      <c r="W273" s="23" t="s">
        <v>64</v>
      </c>
      <c r="X273" s="23" t="s">
        <v>84</v>
      </c>
      <c r="Y273" s="23" t="s">
        <v>64</v>
      </c>
      <c r="Z273" s="23" t="s">
        <v>65</v>
      </c>
      <c r="AA273" s="23" t="s">
        <v>65</v>
      </c>
      <c r="AB273" s="23" t="s">
        <v>65</v>
      </c>
      <c r="AC273" s="23" t="s">
        <v>65</v>
      </c>
      <c r="AD273" s="23" t="s">
        <v>65</v>
      </c>
      <c r="AE273" s="23" t="s">
        <v>65</v>
      </c>
      <c r="AF273" s="23" t="s">
        <v>65</v>
      </c>
      <c r="AG273" s="23" t="s">
        <v>65</v>
      </c>
      <c r="AH273" s="23" t="s">
        <v>66</v>
      </c>
      <c r="AI273" s="23" t="s">
        <v>101</v>
      </c>
      <c r="AJ273" s="23" t="s">
        <v>65</v>
      </c>
      <c r="AK273" s="23" t="s">
        <v>65</v>
      </c>
      <c r="AL273" s="23" t="s">
        <v>65</v>
      </c>
      <c r="AM273" s="23" t="s">
        <v>65</v>
      </c>
      <c r="AN273" s="23" t="s">
        <v>66</v>
      </c>
      <c r="AO273" s="23" t="s">
        <v>65</v>
      </c>
      <c r="AP273" s="23" t="s">
        <v>67</v>
      </c>
      <c r="AQ273" s="23" t="s">
        <v>67</v>
      </c>
      <c r="AR273" s="23" t="s">
        <v>63</v>
      </c>
      <c r="AS273" s="23" t="s">
        <v>780</v>
      </c>
      <c r="AT273" s="23" t="s">
        <v>169</v>
      </c>
      <c r="AU273" s="23" t="s">
        <v>93</v>
      </c>
      <c r="AV273" s="23" t="s">
        <v>71</v>
      </c>
      <c r="AW273" s="23" t="s">
        <v>73</v>
      </c>
      <c r="AX273" s="23" t="s">
        <v>73</v>
      </c>
      <c r="AY273" s="23" t="s">
        <v>63</v>
      </c>
      <c r="AZ273" s="23" t="s">
        <v>73</v>
      </c>
      <c r="BA273" s="23" t="s">
        <v>73</v>
      </c>
      <c r="BB273" s="23" t="s">
        <v>73</v>
      </c>
      <c r="BC273" s="23" t="s">
        <v>73</v>
      </c>
      <c r="BD273" s="23"/>
      <c r="BE273" s="23" t="s">
        <v>73</v>
      </c>
      <c r="BF273" s="25"/>
      <c r="BG273" s="26" t="s">
        <v>631</v>
      </c>
      <c r="BH273" t="s">
        <v>1118</v>
      </c>
      <c r="BI273" s="26" t="e">
        <f t="shared" si="4"/>
        <v>#VALUE!</v>
      </c>
      <c r="BJ273" s="26"/>
      <c r="BK273" s="26"/>
      <c r="BL273" s="26"/>
    </row>
    <row r="274" spans="1:64" ht="13.2" x14ac:dyDescent="0.25">
      <c r="A274" s="22">
        <v>45573.487884270835</v>
      </c>
      <c r="B274" s="23" t="s">
        <v>781</v>
      </c>
      <c r="C274" s="24" t="s">
        <v>782</v>
      </c>
      <c r="D274" s="23">
        <v>7.14</v>
      </c>
      <c r="E274" s="23">
        <v>0.42</v>
      </c>
      <c r="F274" s="23" t="s">
        <v>423</v>
      </c>
      <c r="G274" s="23" t="s">
        <v>76</v>
      </c>
      <c r="H274" s="23" t="s">
        <v>631</v>
      </c>
      <c r="I274" s="23" t="s">
        <v>73</v>
      </c>
      <c r="J274" s="23" t="s">
        <v>64</v>
      </c>
      <c r="K274" s="23" t="s">
        <v>84</v>
      </c>
      <c r="L274" s="23" t="s">
        <v>64</v>
      </c>
      <c r="M274" s="23" t="s">
        <v>84</v>
      </c>
      <c r="N274" s="23" t="s">
        <v>64</v>
      </c>
      <c r="O274" s="23" t="s">
        <v>64</v>
      </c>
      <c r="P274" s="23" t="s">
        <v>84</v>
      </c>
      <c r="Q274" s="23" t="s">
        <v>64</v>
      </c>
      <c r="R274" s="23" t="s">
        <v>64</v>
      </c>
      <c r="S274" s="23" t="s">
        <v>64</v>
      </c>
      <c r="T274" s="23" t="s">
        <v>64</v>
      </c>
      <c r="U274" s="23" t="s">
        <v>84</v>
      </c>
      <c r="V274" s="23" t="s">
        <v>64</v>
      </c>
      <c r="W274" s="23" t="s">
        <v>64</v>
      </c>
      <c r="X274" s="23" t="s">
        <v>64</v>
      </c>
      <c r="Y274" s="23" t="s">
        <v>64</v>
      </c>
      <c r="Z274" s="23" t="s">
        <v>65</v>
      </c>
      <c r="AA274" s="23" t="s">
        <v>66</v>
      </c>
      <c r="AB274" s="23" t="s">
        <v>66</v>
      </c>
      <c r="AC274" s="23" t="s">
        <v>65</v>
      </c>
      <c r="AD274" s="23" t="s">
        <v>65</v>
      </c>
      <c r="AE274" s="23" t="s">
        <v>66</v>
      </c>
      <c r="AF274" s="23" t="s">
        <v>66</v>
      </c>
      <c r="AG274" s="23" t="s">
        <v>66</v>
      </c>
      <c r="AH274" s="23" t="s">
        <v>79</v>
      </c>
      <c r="AI274" s="23" t="s">
        <v>79</v>
      </c>
      <c r="AJ274" s="23" t="s">
        <v>65</v>
      </c>
      <c r="AK274" s="23" t="s">
        <v>65</v>
      </c>
      <c r="AL274" s="23" t="s">
        <v>66</v>
      </c>
      <c r="AM274" s="23" t="s">
        <v>65</v>
      </c>
      <c r="AN274" s="23" t="s">
        <v>65</v>
      </c>
      <c r="AO274" s="23" t="s">
        <v>65</v>
      </c>
      <c r="AP274" s="23" t="s">
        <v>85</v>
      </c>
      <c r="AQ274" s="23" t="s">
        <v>85</v>
      </c>
      <c r="AR274" s="23" t="s">
        <v>86</v>
      </c>
      <c r="AS274" s="23" t="s">
        <v>68</v>
      </c>
      <c r="AT274" s="23" t="s">
        <v>87</v>
      </c>
      <c r="AU274" s="23" t="s">
        <v>93</v>
      </c>
      <c r="AV274" s="23" t="s">
        <v>71</v>
      </c>
      <c r="AW274" s="23" t="s">
        <v>72</v>
      </c>
      <c r="AX274" s="23" t="s">
        <v>72</v>
      </c>
      <c r="AY274" s="23" t="s">
        <v>63</v>
      </c>
      <c r="AZ274" s="23" t="s">
        <v>73</v>
      </c>
      <c r="BA274" s="23" t="s">
        <v>72</v>
      </c>
      <c r="BB274" s="23" t="s">
        <v>73</v>
      </c>
      <c r="BC274" s="23" t="s">
        <v>73</v>
      </c>
      <c r="BD274" s="23"/>
      <c r="BE274" s="23" t="s">
        <v>73</v>
      </c>
      <c r="BF274" s="25"/>
      <c r="BG274" s="26" t="s">
        <v>631</v>
      </c>
      <c r="BH274" t="s">
        <v>226</v>
      </c>
      <c r="BI274" s="26" t="e">
        <f t="shared" si="4"/>
        <v>#VALUE!</v>
      </c>
      <c r="BJ274" s="26"/>
      <c r="BK274" s="26"/>
      <c r="BL274" s="26"/>
    </row>
    <row r="275" spans="1:64" ht="13.2" x14ac:dyDescent="0.25">
      <c r="A275" s="22">
        <v>45573.488943946759</v>
      </c>
      <c r="B275" s="23" t="s">
        <v>783</v>
      </c>
      <c r="C275" s="24" t="s">
        <v>784</v>
      </c>
      <c r="D275" s="23">
        <v>72.319999999999993</v>
      </c>
      <c r="E275" s="23">
        <v>0.38</v>
      </c>
      <c r="F275" s="23" t="s">
        <v>423</v>
      </c>
      <c r="G275" s="23" t="s">
        <v>76</v>
      </c>
      <c r="H275" s="23" t="s">
        <v>614</v>
      </c>
      <c r="I275" s="23" t="s">
        <v>73</v>
      </c>
      <c r="J275" s="23" t="s">
        <v>64</v>
      </c>
      <c r="K275" s="23" t="s">
        <v>64</v>
      </c>
      <c r="L275" s="23" t="s">
        <v>64</v>
      </c>
      <c r="M275" s="23" t="s">
        <v>78</v>
      </c>
      <c r="N275" s="23" t="s">
        <v>64</v>
      </c>
      <c r="O275" s="23" t="s">
        <v>84</v>
      </c>
      <c r="P275" s="23" t="s">
        <v>64</v>
      </c>
      <c r="Q275" s="23" t="s">
        <v>64</v>
      </c>
      <c r="R275" s="23" t="s">
        <v>64</v>
      </c>
      <c r="S275" s="23" t="s">
        <v>64</v>
      </c>
      <c r="T275" s="23" t="s">
        <v>64</v>
      </c>
      <c r="U275" s="23" t="s">
        <v>84</v>
      </c>
      <c r="V275" s="23" t="s">
        <v>64</v>
      </c>
      <c r="W275" s="23" t="s">
        <v>64</v>
      </c>
      <c r="X275" s="23" t="s">
        <v>64</v>
      </c>
      <c r="Y275" s="23" t="s">
        <v>64</v>
      </c>
      <c r="Z275" s="23" t="s">
        <v>65</v>
      </c>
      <c r="AA275" s="23" t="s">
        <v>65</v>
      </c>
      <c r="AB275" s="23" t="s">
        <v>65</v>
      </c>
      <c r="AC275" s="23" t="s">
        <v>65</v>
      </c>
      <c r="AD275" s="23" t="s">
        <v>65</v>
      </c>
      <c r="AE275" s="23" t="s">
        <v>65</v>
      </c>
      <c r="AF275" s="23" t="s">
        <v>65</v>
      </c>
      <c r="AG275" s="23" t="s">
        <v>66</v>
      </c>
      <c r="AH275" s="23" t="s">
        <v>66</v>
      </c>
      <c r="AI275" s="23" t="s">
        <v>79</v>
      </c>
      <c r="AJ275" s="23" t="s">
        <v>65</v>
      </c>
      <c r="AK275" s="23" t="s">
        <v>66</v>
      </c>
      <c r="AL275" s="23" t="s">
        <v>66</v>
      </c>
      <c r="AM275" s="23" t="s">
        <v>65</v>
      </c>
      <c r="AN275" s="23" t="s">
        <v>65</v>
      </c>
      <c r="AO275" s="23" t="s">
        <v>66</v>
      </c>
      <c r="AP275" s="23" t="s">
        <v>67</v>
      </c>
      <c r="AQ275" s="23" t="s">
        <v>67</v>
      </c>
      <c r="AR275" s="23" t="s">
        <v>63</v>
      </c>
      <c r="AS275" s="23" t="s">
        <v>81</v>
      </c>
      <c r="AT275" s="23" t="s">
        <v>69</v>
      </c>
      <c r="AU275" s="23" t="s">
        <v>80</v>
      </c>
      <c r="AV275" s="23" t="s">
        <v>71</v>
      </c>
      <c r="AW275" s="23" t="s">
        <v>73</v>
      </c>
      <c r="AX275" s="23" t="s">
        <v>72</v>
      </c>
      <c r="AY275" s="23" t="s">
        <v>63</v>
      </c>
      <c r="AZ275" s="23" t="s">
        <v>72</v>
      </c>
      <c r="BA275" s="23" t="s">
        <v>72</v>
      </c>
      <c r="BB275" s="23" t="s">
        <v>73</v>
      </c>
      <c r="BC275" s="23" t="s">
        <v>73</v>
      </c>
      <c r="BD275" s="23"/>
      <c r="BE275" s="23" t="s">
        <v>73</v>
      </c>
      <c r="BF275" s="25"/>
      <c r="BG275" s="26" t="s">
        <v>631</v>
      </c>
      <c r="BH275" t="s">
        <v>226</v>
      </c>
      <c r="BI275" s="26" t="e">
        <f t="shared" si="4"/>
        <v>#VALUE!</v>
      </c>
      <c r="BJ275" s="26"/>
      <c r="BK275" s="26"/>
      <c r="BL275" s="26"/>
    </row>
    <row r="276" spans="1:64" ht="13.2" x14ac:dyDescent="0.25">
      <c r="A276" s="22">
        <v>45573.489607048614</v>
      </c>
      <c r="B276" s="23" t="s">
        <v>785</v>
      </c>
      <c r="C276" s="24" t="s">
        <v>786</v>
      </c>
      <c r="D276" s="23">
        <v>28.6</v>
      </c>
      <c r="E276" s="23">
        <v>0.57999999999999996</v>
      </c>
      <c r="F276" s="23" t="s">
        <v>423</v>
      </c>
      <c r="G276" s="23" t="s">
        <v>76</v>
      </c>
      <c r="H276" s="23" t="s">
        <v>614</v>
      </c>
      <c r="I276" s="23" t="s">
        <v>63</v>
      </c>
      <c r="J276" s="23" t="s">
        <v>64</v>
      </c>
      <c r="K276" s="23" t="s">
        <v>64</v>
      </c>
      <c r="L276" s="23" t="s">
        <v>64</v>
      </c>
      <c r="M276" s="23" t="s">
        <v>84</v>
      </c>
      <c r="N276" s="23" t="s">
        <v>64</v>
      </c>
      <c r="O276" s="23" t="s">
        <v>84</v>
      </c>
      <c r="P276" s="23" t="s">
        <v>84</v>
      </c>
      <c r="Q276" s="23" t="s">
        <v>84</v>
      </c>
      <c r="R276" s="23" t="s">
        <v>64</v>
      </c>
      <c r="S276" s="23" t="s">
        <v>84</v>
      </c>
      <c r="T276" s="23" t="s">
        <v>64</v>
      </c>
      <c r="U276" s="23" t="s">
        <v>64</v>
      </c>
      <c r="V276" s="23" t="s">
        <v>64</v>
      </c>
      <c r="W276" s="23" t="s">
        <v>64</v>
      </c>
      <c r="X276" s="23" t="s">
        <v>84</v>
      </c>
      <c r="Y276" s="23" t="s">
        <v>64</v>
      </c>
      <c r="Z276" s="23" t="s">
        <v>65</v>
      </c>
      <c r="AA276" s="23" t="s">
        <v>65</v>
      </c>
      <c r="AB276" s="23" t="s">
        <v>65</v>
      </c>
      <c r="AC276" s="23" t="s">
        <v>65</v>
      </c>
      <c r="AD276" s="23" t="s">
        <v>65</v>
      </c>
      <c r="AE276" s="23" t="s">
        <v>65</v>
      </c>
      <c r="AF276" s="23" t="s">
        <v>65</v>
      </c>
      <c r="AG276" s="23" t="s">
        <v>65</v>
      </c>
      <c r="AH276" s="23" t="s">
        <v>65</v>
      </c>
      <c r="AI276" s="23" t="s">
        <v>101</v>
      </c>
      <c r="AJ276" s="23" t="s">
        <v>65</v>
      </c>
      <c r="AK276" s="23" t="s">
        <v>65</v>
      </c>
      <c r="AL276" s="23" t="s">
        <v>65</v>
      </c>
      <c r="AM276" s="23" t="s">
        <v>66</v>
      </c>
      <c r="AN276" s="23" t="s">
        <v>66</v>
      </c>
      <c r="AO276" s="23" t="s">
        <v>66</v>
      </c>
      <c r="AP276" s="23" t="s">
        <v>67</v>
      </c>
      <c r="AQ276" s="23" t="s">
        <v>67</v>
      </c>
      <c r="AR276" s="23" t="s">
        <v>63</v>
      </c>
      <c r="AS276" s="23" t="s">
        <v>81</v>
      </c>
      <c r="AT276" s="23" t="s">
        <v>69</v>
      </c>
      <c r="AU276" s="23" t="s">
        <v>93</v>
      </c>
      <c r="AV276" s="23" t="s">
        <v>71</v>
      </c>
      <c r="AW276" s="23" t="s">
        <v>73</v>
      </c>
      <c r="AX276" s="23" t="s">
        <v>72</v>
      </c>
      <c r="AY276" s="23" t="s">
        <v>73</v>
      </c>
      <c r="AZ276" s="23" t="s">
        <v>63</v>
      </c>
      <c r="BA276" s="23" t="s">
        <v>73</v>
      </c>
      <c r="BB276" s="23" t="s">
        <v>73</v>
      </c>
      <c r="BC276" s="23" t="s">
        <v>73</v>
      </c>
      <c r="BD276" s="23"/>
      <c r="BE276" s="23" t="s">
        <v>73</v>
      </c>
      <c r="BF276" s="25"/>
      <c r="BG276" s="26" t="s">
        <v>631</v>
      </c>
      <c r="BH276" t="s">
        <v>1118</v>
      </c>
      <c r="BI276" s="26" t="e">
        <f t="shared" si="4"/>
        <v>#VALUE!</v>
      </c>
      <c r="BJ276" s="26"/>
      <c r="BK276" s="26"/>
      <c r="BL276" s="26"/>
    </row>
    <row r="277" spans="1:64" ht="13.2" x14ac:dyDescent="0.25">
      <c r="A277" s="22">
        <v>45573.490873379633</v>
      </c>
      <c r="B277" s="23" t="s">
        <v>789</v>
      </c>
      <c r="C277" s="24" t="s">
        <v>790</v>
      </c>
      <c r="D277" s="23">
        <v>56.25</v>
      </c>
      <c r="E277" s="23">
        <v>0.75</v>
      </c>
      <c r="F277" s="23" t="s">
        <v>423</v>
      </c>
      <c r="G277" s="23" t="s">
        <v>539</v>
      </c>
      <c r="H277" s="23" t="s">
        <v>614</v>
      </c>
      <c r="I277" s="23" t="s">
        <v>63</v>
      </c>
      <c r="J277" s="23" t="s">
        <v>64</v>
      </c>
      <c r="K277" s="23" t="s">
        <v>64</v>
      </c>
      <c r="L277" s="23" t="s">
        <v>64</v>
      </c>
      <c r="M277" s="23" t="s">
        <v>78</v>
      </c>
      <c r="N277" s="23" t="s">
        <v>64</v>
      </c>
      <c r="O277" s="23" t="s">
        <v>64</v>
      </c>
      <c r="P277" s="23" t="s">
        <v>64</v>
      </c>
      <c r="Q277" s="23" t="s">
        <v>64</v>
      </c>
      <c r="R277" s="23" t="s">
        <v>64</v>
      </c>
      <c r="S277" s="23" t="s">
        <v>64</v>
      </c>
      <c r="T277" s="23" t="s">
        <v>64</v>
      </c>
      <c r="U277" s="23" t="s">
        <v>64</v>
      </c>
      <c r="V277" s="23" t="s">
        <v>64</v>
      </c>
      <c r="W277" s="23" t="s">
        <v>84</v>
      </c>
      <c r="X277" s="23" t="s">
        <v>64</v>
      </c>
      <c r="Y277" s="23" t="s">
        <v>64</v>
      </c>
      <c r="Z277" s="23" t="s">
        <v>65</v>
      </c>
      <c r="AA277" s="23" t="s">
        <v>65</v>
      </c>
      <c r="AB277" s="23" t="s">
        <v>65</v>
      </c>
      <c r="AC277" s="23" t="s">
        <v>65</v>
      </c>
      <c r="AD277" s="23" t="s">
        <v>65</v>
      </c>
      <c r="AE277" s="23" t="s">
        <v>65</v>
      </c>
      <c r="AF277" s="23" t="s">
        <v>66</v>
      </c>
      <c r="AG277" s="23" t="s">
        <v>65</v>
      </c>
      <c r="AH277" s="23" t="s">
        <v>66</v>
      </c>
      <c r="AI277" s="23" t="s">
        <v>79</v>
      </c>
      <c r="AJ277" s="23" t="s">
        <v>65</v>
      </c>
      <c r="AK277" s="23" t="s">
        <v>65</v>
      </c>
      <c r="AL277" s="23" t="s">
        <v>65</v>
      </c>
      <c r="AM277" s="23" t="s">
        <v>65</v>
      </c>
      <c r="AN277" s="23" t="s">
        <v>65</v>
      </c>
      <c r="AO277" s="23" t="s">
        <v>65</v>
      </c>
      <c r="AP277" s="23" t="s">
        <v>67</v>
      </c>
      <c r="AQ277" s="23" t="s">
        <v>67</v>
      </c>
      <c r="AR277" s="23" t="s">
        <v>63</v>
      </c>
      <c r="AS277" s="23" t="s">
        <v>223</v>
      </c>
      <c r="AT277" s="23" t="s">
        <v>69</v>
      </c>
      <c r="AU277" s="23" t="s">
        <v>70</v>
      </c>
      <c r="AV277" s="23" t="s">
        <v>71</v>
      </c>
      <c r="AW277" s="23" t="s">
        <v>73</v>
      </c>
      <c r="AX277" s="23" t="s">
        <v>73</v>
      </c>
      <c r="AY277" s="23" t="s">
        <v>73</v>
      </c>
      <c r="AZ277" s="23" t="s">
        <v>72</v>
      </c>
      <c r="BA277" s="23" t="s">
        <v>73</v>
      </c>
      <c r="BB277" s="23" t="s">
        <v>73</v>
      </c>
      <c r="BC277" s="23" t="s">
        <v>73</v>
      </c>
      <c r="BD277" s="23"/>
      <c r="BE277" s="23" t="s">
        <v>73</v>
      </c>
      <c r="BF277" s="25"/>
      <c r="BG277" s="26" t="s">
        <v>631</v>
      </c>
      <c r="BH277" t="s">
        <v>1118</v>
      </c>
      <c r="BI277" s="26" t="e">
        <f t="shared" si="4"/>
        <v>#VALUE!</v>
      </c>
      <c r="BJ277" s="26"/>
      <c r="BK277" s="26"/>
      <c r="BL277" s="26"/>
    </row>
    <row r="278" spans="1:64" ht="13.2" x14ac:dyDescent="0.25">
      <c r="A278" s="22">
        <v>45573.493403680557</v>
      </c>
      <c r="B278" s="23" t="s">
        <v>791</v>
      </c>
      <c r="C278" s="24" t="s">
        <v>792</v>
      </c>
      <c r="D278" s="23">
        <v>67.900000000000006</v>
      </c>
      <c r="E278" s="23">
        <v>0.21</v>
      </c>
      <c r="F278" s="23" t="s">
        <v>423</v>
      </c>
      <c r="G278" s="23" t="s">
        <v>76</v>
      </c>
      <c r="H278" s="23" t="s">
        <v>614</v>
      </c>
      <c r="I278" s="23" t="s">
        <v>73</v>
      </c>
      <c r="J278" s="23" t="s">
        <v>64</v>
      </c>
      <c r="K278" s="23" t="s">
        <v>64</v>
      </c>
      <c r="L278" s="23" t="s">
        <v>64</v>
      </c>
      <c r="M278" s="23" t="s">
        <v>78</v>
      </c>
      <c r="N278" s="23" t="s">
        <v>64</v>
      </c>
      <c r="O278" s="23" t="s">
        <v>64</v>
      </c>
      <c r="P278" s="23" t="s">
        <v>78</v>
      </c>
      <c r="Q278" s="23" t="s">
        <v>64</v>
      </c>
      <c r="R278" s="23" t="s">
        <v>64</v>
      </c>
      <c r="S278" s="23" t="s">
        <v>64</v>
      </c>
      <c r="T278" s="23" t="s">
        <v>84</v>
      </c>
      <c r="U278" s="23" t="s">
        <v>84</v>
      </c>
      <c r="V278" s="23" t="s">
        <v>64</v>
      </c>
      <c r="W278" s="23" t="s">
        <v>64</v>
      </c>
      <c r="X278" s="23" t="s">
        <v>64</v>
      </c>
      <c r="Y278" s="23" t="s">
        <v>84</v>
      </c>
      <c r="Z278" s="23" t="s">
        <v>65</v>
      </c>
      <c r="AA278" s="23" t="s">
        <v>65</v>
      </c>
      <c r="AB278" s="23" t="s">
        <v>66</v>
      </c>
      <c r="AC278" s="23" t="s">
        <v>65</v>
      </c>
      <c r="AD278" s="23" t="s">
        <v>65</v>
      </c>
      <c r="AE278" s="23" t="s">
        <v>65</v>
      </c>
      <c r="AF278" s="23" t="s">
        <v>79</v>
      </c>
      <c r="AG278" s="23" t="s">
        <v>66</v>
      </c>
      <c r="AH278" s="23" t="s">
        <v>65</v>
      </c>
      <c r="AI278" s="23" t="s">
        <v>79</v>
      </c>
      <c r="AJ278" s="23" t="s">
        <v>66</v>
      </c>
      <c r="AK278" s="23" t="s">
        <v>66</v>
      </c>
      <c r="AL278" s="23" t="s">
        <v>79</v>
      </c>
      <c r="AM278" s="23" t="s">
        <v>65</v>
      </c>
      <c r="AN278" s="23" t="s">
        <v>66</v>
      </c>
      <c r="AO278" s="23" t="s">
        <v>66</v>
      </c>
      <c r="AP278" s="23" t="s">
        <v>85</v>
      </c>
      <c r="AQ278" s="23" t="s">
        <v>85</v>
      </c>
      <c r="AR278" s="23" t="s">
        <v>63</v>
      </c>
      <c r="AS278" s="23" t="s">
        <v>68</v>
      </c>
      <c r="AT278" s="23" t="s">
        <v>87</v>
      </c>
      <c r="AU278" s="23" t="s">
        <v>70</v>
      </c>
      <c r="AV278" s="23" t="s">
        <v>132</v>
      </c>
      <c r="AW278" s="23" t="s">
        <v>63</v>
      </c>
      <c r="AX278" s="23" t="s">
        <v>63</v>
      </c>
      <c r="AY278" s="23" t="s">
        <v>63</v>
      </c>
      <c r="AZ278" s="23" t="s">
        <v>63</v>
      </c>
      <c r="BA278" s="23" t="s">
        <v>63</v>
      </c>
      <c r="BB278" s="23" t="s">
        <v>73</v>
      </c>
      <c r="BC278" s="23" t="s">
        <v>73</v>
      </c>
      <c r="BD278" s="23"/>
      <c r="BE278" s="23" t="s">
        <v>73</v>
      </c>
      <c r="BF278" s="25"/>
      <c r="BG278" s="26" t="s">
        <v>631</v>
      </c>
      <c r="BH278" t="s">
        <v>226</v>
      </c>
      <c r="BI278" s="26" t="e">
        <f t="shared" si="4"/>
        <v>#VALUE!</v>
      </c>
      <c r="BJ278" s="26"/>
      <c r="BK278" s="26"/>
      <c r="BL278" s="26"/>
    </row>
    <row r="279" spans="1:64" ht="13.2" x14ac:dyDescent="0.25">
      <c r="A279" s="22">
        <v>45573.494640810182</v>
      </c>
      <c r="B279" s="23" t="s">
        <v>793</v>
      </c>
      <c r="C279" s="24" t="s">
        <v>794</v>
      </c>
      <c r="D279" s="23">
        <v>52.68</v>
      </c>
      <c r="E279" s="23">
        <v>0.08</v>
      </c>
      <c r="F279" s="23" t="s">
        <v>423</v>
      </c>
      <c r="G279" s="23" t="s">
        <v>76</v>
      </c>
      <c r="H279" s="23" t="s">
        <v>614</v>
      </c>
      <c r="I279" s="23" t="s">
        <v>73</v>
      </c>
      <c r="J279" s="23" t="s">
        <v>64</v>
      </c>
      <c r="K279" s="23" t="s">
        <v>64</v>
      </c>
      <c r="L279" s="23" t="s">
        <v>64</v>
      </c>
      <c r="M279" s="23" t="s">
        <v>64</v>
      </c>
      <c r="N279" s="23" t="s">
        <v>64</v>
      </c>
      <c r="O279" s="23" t="s">
        <v>64</v>
      </c>
      <c r="P279" s="23" t="s">
        <v>64</v>
      </c>
      <c r="Q279" s="23" t="s">
        <v>64</v>
      </c>
      <c r="R279" s="23" t="s">
        <v>64</v>
      </c>
      <c r="S279" s="23" t="s">
        <v>64</v>
      </c>
      <c r="T279" s="23" t="s">
        <v>64</v>
      </c>
      <c r="U279" s="23" t="s">
        <v>64</v>
      </c>
      <c r="V279" s="23" t="s">
        <v>64</v>
      </c>
      <c r="W279" s="23" t="s">
        <v>64</v>
      </c>
      <c r="X279" s="23" t="s">
        <v>64</v>
      </c>
      <c r="Y279" s="23" t="s">
        <v>64</v>
      </c>
      <c r="Z279" s="23" t="s">
        <v>65</v>
      </c>
      <c r="AA279" s="23" t="s">
        <v>65</v>
      </c>
      <c r="AB279" s="23" t="s">
        <v>65</v>
      </c>
      <c r="AC279" s="23" t="s">
        <v>65</v>
      </c>
      <c r="AD279" s="23" t="s">
        <v>65</v>
      </c>
      <c r="AE279" s="23" t="s">
        <v>65</v>
      </c>
      <c r="AF279" s="23" t="s">
        <v>65</v>
      </c>
      <c r="AG279" s="23" t="s">
        <v>65</v>
      </c>
      <c r="AH279" s="23" t="s">
        <v>65</v>
      </c>
      <c r="AI279" s="23" t="s">
        <v>101</v>
      </c>
      <c r="AJ279" s="23" t="s">
        <v>65</v>
      </c>
      <c r="AK279" s="23" t="s">
        <v>65</v>
      </c>
      <c r="AL279" s="23" t="s">
        <v>65</v>
      </c>
      <c r="AM279" s="23" t="s">
        <v>65</v>
      </c>
      <c r="AN279" s="23" t="s">
        <v>65</v>
      </c>
      <c r="AO279" s="23" t="s">
        <v>65</v>
      </c>
      <c r="AP279" s="23" t="s">
        <v>85</v>
      </c>
      <c r="AQ279" s="23" t="s">
        <v>151</v>
      </c>
      <c r="AR279" s="23" t="s">
        <v>63</v>
      </c>
      <c r="AS279" s="23" t="s">
        <v>68</v>
      </c>
      <c r="AT279" s="23" t="s">
        <v>87</v>
      </c>
      <c r="AU279" s="23" t="s">
        <v>67</v>
      </c>
      <c r="AV279" s="23" t="s">
        <v>132</v>
      </c>
      <c r="AW279" s="23" t="s">
        <v>72</v>
      </c>
      <c r="AX279" s="23" t="s">
        <v>72</v>
      </c>
      <c r="AY279" s="23" t="s">
        <v>63</v>
      </c>
      <c r="AZ279" s="23" t="s">
        <v>72</v>
      </c>
      <c r="BA279" s="23" t="s">
        <v>72</v>
      </c>
      <c r="BB279" s="23" t="s">
        <v>72</v>
      </c>
      <c r="BC279" s="23" t="s">
        <v>73</v>
      </c>
      <c r="BD279" s="23"/>
      <c r="BE279" s="23" t="s">
        <v>73</v>
      </c>
      <c r="BF279" s="25"/>
      <c r="BG279" s="26" t="s">
        <v>631</v>
      </c>
      <c r="BH279" t="s">
        <v>226</v>
      </c>
      <c r="BI279" s="26" t="e">
        <f t="shared" si="4"/>
        <v>#VALUE!</v>
      </c>
      <c r="BJ279" s="26"/>
      <c r="BK279" s="26"/>
      <c r="BL279" s="26"/>
    </row>
    <row r="280" spans="1:64" ht="13.2" x14ac:dyDescent="0.25">
      <c r="A280" s="22">
        <v>45573.495781817124</v>
      </c>
      <c r="B280" s="23" t="s">
        <v>795</v>
      </c>
      <c r="C280" s="24" t="s">
        <v>796</v>
      </c>
      <c r="D280" s="23">
        <v>100</v>
      </c>
      <c r="E280" s="23">
        <v>0.54</v>
      </c>
      <c r="F280" s="23" t="s">
        <v>423</v>
      </c>
      <c r="G280" s="23" t="s">
        <v>76</v>
      </c>
      <c r="H280" s="23" t="s">
        <v>631</v>
      </c>
      <c r="I280" s="23" t="s">
        <v>63</v>
      </c>
      <c r="J280" s="23" t="s">
        <v>64</v>
      </c>
      <c r="K280" s="23" t="s">
        <v>64</v>
      </c>
      <c r="L280" s="23" t="s">
        <v>64</v>
      </c>
      <c r="M280" s="23" t="s">
        <v>64</v>
      </c>
      <c r="N280" s="23" t="s">
        <v>64</v>
      </c>
      <c r="O280" s="23" t="s">
        <v>64</v>
      </c>
      <c r="P280" s="23" t="s">
        <v>64</v>
      </c>
      <c r="Q280" s="23" t="s">
        <v>64</v>
      </c>
      <c r="R280" s="23" t="s">
        <v>64</v>
      </c>
      <c r="S280" s="23" t="s">
        <v>64</v>
      </c>
      <c r="T280" s="23" t="s">
        <v>64</v>
      </c>
      <c r="U280" s="23" t="s">
        <v>64</v>
      </c>
      <c r="V280" s="23" t="s">
        <v>64</v>
      </c>
      <c r="W280" s="23" t="s">
        <v>64</v>
      </c>
      <c r="X280" s="23" t="s">
        <v>64</v>
      </c>
      <c r="Y280" s="23" t="s">
        <v>64</v>
      </c>
      <c r="Z280" s="23" t="s">
        <v>65</v>
      </c>
      <c r="AA280" s="23" t="s">
        <v>65</v>
      </c>
      <c r="AB280" s="23" t="s">
        <v>65</v>
      </c>
      <c r="AC280" s="23" t="s">
        <v>66</v>
      </c>
      <c r="AD280" s="23" t="s">
        <v>65</v>
      </c>
      <c r="AE280" s="23" t="s">
        <v>66</v>
      </c>
      <c r="AF280" s="23" t="s">
        <v>66</v>
      </c>
      <c r="AG280" s="23" t="s">
        <v>65</v>
      </c>
      <c r="AH280" s="23" t="s">
        <v>66</v>
      </c>
      <c r="AI280" s="23" t="s">
        <v>101</v>
      </c>
      <c r="AJ280" s="23" t="s">
        <v>65</v>
      </c>
      <c r="AK280" s="23" t="s">
        <v>66</v>
      </c>
      <c r="AL280" s="23" t="s">
        <v>66</v>
      </c>
      <c r="AM280" s="23" t="s">
        <v>66</v>
      </c>
      <c r="AN280" s="23" t="s">
        <v>66</v>
      </c>
      <c r="AO280" s="23" t="s">
        <v>66</v>
      </c>
      <c r="AP280" s="23" t="s">
        <v>67</v>
      </c>
      <c r="AQ280" s="23" t="s">
        <v>67</v>
      </c>
      <c r="AR280" s="23" t="s">
        <v>63</v>
      </c>
      <c r="AS280" s="23" t="s">
        <v>68</v>
      </c>
      <c r="AT280" s="23" t="s">
        <v>87</v>
      </c>
      <c r="AU280" s="23" t="s">
        <v>93</v>
      </c>
      <c r="AV280" s="23" t="s">
        <v>71</v>
      </c>
      <c r="AW280" s="23" t="s">
        <v>73</v>
      </c>
      <c r="AX280" s="23" t="s">
        <v>73</v>
      </c>
      <c r="AY280" s="23" t="s">
        <v>72</v>
      </c>
      <c r="AZ280" s="23" t="s">
        <v>72</v>
      </c>
      <c r="BA280" s="23" t="s">
        <v>73</v>
      </c>
      <c r="BB280" s="23" t="s">
        <v>73</v>
      </c>
      <c r="BC280" s="23" t="s">
        <v>73</v>
      </c>
      <c r="BD280" s="23"/>
      <c r="BE280" s="23" t="s">
        <v>73</v>
      </c>
      <c r="BF280" s="25"/>
      <c r="BG280" s="26" t="s">
        <v>631</v>
      </c>
      <c r="BH280" t="s">
        <v>1118</v>
      </c>
      <c r="BI280" s="26" t="e">
        <f t="shared" si="4"/>
        <v>#VALUE!</v>
      </c>
      <c r="BJ280" s="26"/>
      <c r="BK280" s="26"/>
      <c r="BL280" s="26"/>
    </row>
    <row r="281" spans="1:64" ht="13.2" x14ac:dyDescent="0.25">
      <c r="A281" s="22">
        <v>45573.496779814814</v>
      </c>
      <c r="B281" s="23" t="s">
        <v>797</v>
      </c>
      <c r="C281" s="24" t="s">
        <v>798</v>
      </c>
      <c r="D281" s="23">
        <v>40.74</v>
      </c>
      <c r="E281" s="23">
        <v>0.08</v>
      </c>
      <c r="F281" s="23" t="s">
        <v>423</v>
      </c>
      <c r="G281" s="23" t="s">
        <v>76</v>
      </c>
      <c r="H281" s="23" t="s">
        <v>614</v>
      </c>
      <c r="I281" s="23" t="s">
        <v>63</v>
      </c>
      <c r="J281" s="23" t="s">
        <v>64</v>
      </c>
      <c r="K281" s="23" t="s">
        <v>64</v>
      </c>
      <c r="L281" s="23" t="s">
        <v>64</v>
      </c>
      <c r="M281" s="23" t="s">
        <v>78</v>
      </c>
      <c r="N281" s="23" t="s">
        <v>64</v>
      </c>
      <c r="O281" s="23" t="s">
        <v>64</v>
      </c>
      <c r="P281" s="23" t="s">
        <v>84</v>
      </c>
      <c r="Q281" s="23" t="s">
        <v>64</v>
      </c>
      <c r="R281" s="23" t="s">
        <v>64</v>
      </c>
      <c r="S281" s="23" t="s">
        <v>64</v>
      </c>
      <c r="T281" s="23" t="s">
        <v>64</v>
      </c>
      <c r="U281" s="23" t="s">
        <v>84</v>
      </c>
      <c r="V281" s="23" t="s">
        <v>64</v>
      </c>
      <c r="W281" s="23" t="s">
        <v>64</v>
      </c>
      <c r="X281" s="23" t="s">
        <v>64</v>
      </c>
      <c r="Y281" s="23" t="s">
        <v>64</v>
      </c>
      <c r="Z281" s="23" t="s">
        <v>65</v>
      </c>
      <c r="AA281" s="23" t="s">
        <v>65</v>
      </c>
      <c r="AB281" s="23" t="s">
        <v>66</v>
      </c>
      <c r="AC281" s="23" t="s">
        <v>66</v>
      </c>
      <c r="AD281" s="23" t="s">
        <v>66</v>
      </c>
      <c r="AE281" s="23" t="s">
        <v>66</v>
      </c>
      <c r="AF281" s="23" t="s">
        <v>66</v>
      </c>
      <c r="AG281" s="23" t="s">
        <v>65</v>
      </c>
      <c r="AH281" s="23" t="s">
        <v>66</v>
      </c>
      <c r="AI281" s="23" t="s">
        <v>101</v>
      </c>
      <c r="AJ281" s="23" t="s">
        <v>65</v>
      </c>
      <c r="AK281" s="23" t="s">
        <v>66</v>
      </c>
      <c r="AL281" s="23" t="s">
        <v>66</v>
      </c>
      <c r="AM281" s="23" t="s">
        <v>66</v>
      </c>
      <c r="AN281" s="23" t="s">
        <v>66</v>
      </c>
      <c r="AO281" s="23" t="s">
        <v>66</v>
      </c>
      <c r="AP281" s="23" t="s">
        <v>67</v>
      </c>
      <c r="AQ281" s="23" t="s">
        <v>67</v>
      </c>
      <c r="AR281" s="23" t="s">
        <v>86</v>
      </c>
      <c r="AS281" s="23" t="s">
        <v>68</v>
      </c>
      <c r="AT281" s="23" t="s">
        <v>87</v>
      </c>
      <c r="AU281" s="23" t="s">
        <v>70</v>
      </c>
      <c r="AV281" s="23" t="s">
        <v>132</v>
      </c>
      <c r="AW281" s="23" t="s">
        <v>73</v>
      </c>
      <c r="AX281" s="23" t="s">
        <v>72</v>
      </c>
      <c r="AY281" s="23" t="s">
        <v>73</v>
      </c>
      <c r="AZ281" s="23" t="s">
        <v>72</v>
      </c>
      <c r="BA281" s="23" t="s">
        <v>73</v>
      </c>
      <c r="BB281" s="23" t="s">
        <v>73</v>
      </c>
      <c r="BC281" s="23" t="s">
        <v>73</v>
      </c>
      <c r="BD281" s="23"/>
      <c r="BE281" s="23" t="s">
        <v>73</v>
      </c>
      <c r="BF281" s="25"/>
      <c r="BG281" s="26" t="s">
        <v>631</v>
      </c>
      <c r="BH281" t="s">
        <v>1118</v>
      </c>
      <c r="BI281" s="26" t="e">
        <f t="shared" si="4"/>
        <v>#VALUE!</v>
      </c>
      <c r="BJ281" s="26"/>
      <c r="BK281" s="26"/>
      <c r="BL281" s="26"/>
    </row>
    <row r="282" spans="1:64" ht="13.2" x14ac:dyDescent="0.25">
      <c r="A282" s="22">
        <v>45573.497688321761</v>
      </c>
      <c r="B282" s="23" t="s">
        <v>799</v>
      </c>
      <c r="C282" s="24" t="s">
        <v>800</v>
      </c>
      <c r="D282" s="23">
        <v>44.6</v>
      </c>
      <c r="E282" s="23">
        <v>0.25</v>
      </c>
      <c r="F282" s="23" t="s">
        <v>423</v>
      </c>
      <c r="G282" s="23" t="s">
        <v>291</v>
      </c>
      <c r="H282" s="23" t="s">
        <v>614</v>
      </c>
      <c r="I282" s="23" t="s">
        <v>63</v>
      </c>
      <c r="J282" s="23" t="s">
        <v>64</v>
      </c>
      <c r="K282" s="23" t="s">
        <v>64</v>
      </c>
      <c r="L282" s="23" t="s">
        <v>64</v>
      </c>
      <c r="M282" s="23" t="s">
        <v>78</v>
      </c>
      <c r="N282" s="23" t="s">
        <v>64</v>
      </c>
      <c r="O282" s="23" t="s">
        <v>64</v>
      </c>
      <c r="P282" s="23" t="s">
        <v>64</v>
      </c>
      <c r="Q282" s="23" t="s">
        <v>84</v>
      </c>
      <c r="R282" s="23" t="s">
        <v>64</v>
      </c>
      <c r="S282" s="23" t="s">
        <v>64</v>
      </c>
      <c r="T282" s="23" t="s">
        <v>64</v>
      </c>
      <c r="U282" s="23" t="s">
        <v>64</v>
      </c>
      <c r="V282" s="23" t="s">
        <v>64</v>
      </c>
      <c r="W282" s="23" t="s">
        <v>64</v>
      </c>
      <c r="X282" s="23" t="s">
        <v>64</v>
      </c>
      <c r="Y282" s="23" t="s">
        <v>64</v>
      </c>
      <c r="Z282" s="23" t="s">
        <v>65</v>
      </c>
      <c r="AA282" s="23" t="s">
        <v>65</v>
      </c>
      <c r="AB282" s="23" t="s">
        <v>65</v>
      </c>
      <c r="AC282" s="23" t="s">
        <v>65</v>
      </c>
      <c r="AD282" s="23" t="s">
        <v>65</v>
      </c>
      <c r="AE282" s="23" t="s">
        <v>65</v>
      </c>
      <c r="AF282" s="23" t="s">
        <v>65</v>
      </c>
      <c r="AG282" s="23" t="s">
        <v>65</v>
      </c>
      <c r="AH282" s="23" t="s">
        <v>79</v>
      </c>
      <c r="AI282" s="23" t="s">
        <v>79</v>
      </c>
      <c r="AJ282" s="23" t="s">
        <v>65</v>
      </c>
      <c r="AK282" s="23" t="s">
        <v>65</v>
      </c>
      <c r="AL282" s="23" t="s">
        <v>65</v>
      </c>
      <c r="AM282" s="23" t="s">
        <v>65</v>
      </c>
      <c r="AN282" s="23" t="s">
        <v>66</v>
      </c>
      <c r="AO282" s="23" t="s">
        <v>65</v>
      </c>
      <c r="AP282" s="23" t="s">
        <v>80</v>
      </c>
      <c r="AQ282" s="23" t="s">
        <v>80</v>
      </c>
      <c r="AR282" s="23" t="s">
        <v>63</v>
      </c>
      <c r="AS282" s="23" t="s">
        <v>68</v>
      </c>
      <c r="AT282" s="23" t="s">
        <v>69</v>
      </c>
      <c r="AU282" s="23" t="s">
        <v>93</v>
      </c>
      <c r="AV282" s="23" t="s">
        <v>71</v>
      </c>
      <c r="AW282" s="23" t="s">
        <v>72</v>
      </c>
      <c r="AX282" s="23" t="s">
        <v>73</v>
      </c>
      <c r="AY282" s="23" t="s">
        <v>73</v>
      </c>
      <c r="AZ282" s="23" t="s">
        <v>72</v>
      </c>
      <c r="BA282" s="23" t="s">
        <v>73</v>
      </c>
      <c r="BB282" s="23" t="s">
        <v>72</v>
      </c>
      <c r="BC282" s="23" t="s">
        <v>73</v>
      </c>
      <c r="BD282" s="23"/>
      <c r="BE282" s="23" t="s">
        <v>73</v>
      </c>
      <c r="BF282" s="25"/>
      <c r="BG282" s="26" t="s">
        <v>631</v>
      </c>
      <c r="BH282" t="s">
        <v>1118</v>
      </c>
      <c r="BI282" s="26" t="e">
        <f t="shared" si="4"/>
        <v>#VALUE!</v>
      </c>
      <c r="BJ282" s="26"/>
      <c r="BK282" s="26"/>
      <c r="BL282" s="26"/>
    </row>
    <row r="283" spans="1:64" ht="13.2" x14ac:dyDescent="0.25">
      <c r="A283" s="22">
        <v>45573.499818819444</v>
      </c>
      <c r="B283" s="23" t="s">
        <v>801</v>
      </c>
      <c r="C283" s="24" t="s">
        <v>802</v>
      </c>
      <c r="D283" s="23">
        <v>100</v>
      </c>
      <c r="E283" s="23">
        <v>0.67</v>
      </c>
      <c r="F283" s="23" t="s">
        <v>423</v>
      </c>
      <c r="G283" s="23" t="s">
        <v>539</v>
      </c>
      <c r="H283" s="23" t="s">
        <v>683</v>
      </c>
      <c r="I283" s="23" t="s">
        <v>63</v>
      </c>
      <c r="J283" s="23" t="s">
        <v>64</v>
      </c>
      <c r="K283" s="23" t="s">
        <v>64</v>
      </c>
      <c r="L283" s="23" t="s">
        <v>64</v>
      </c>
      <c r="M283" s="23" t="s">
        <v>78</v>
      </c>
      <c r="N283" s="23" t="s">
        <v>64</v>
      </c>
      <c r="O283" s="23" t="s">
        <v>84</v>
      </c>
      <c r="P283" s="23" t="s">
        <v>84</v>
      </c>
      <c r="Q283" s="23" t="s">
        <v>64</v>
      </c>
      <c r="R283" s="23" t="s">
        <v>64</v>
      </c>
      <c r="S283" s="23" t="s">
        <v>64</v>
      </c>
      <c r="T283" s="23" t="s">
        <v>64</v>
      </c>
      <c r="U283" s="23" t="s">
        <v>64</v>
      </c>
      <c r="V283" s="23" t="s">
        <v>84</v>
      </c>
      <c r="W283" s="23" t="s">
        <v>84</v>
      </c>
      <c r="X283" s="23" t="s">
        <v>64</v>
      </c>
      <c r="Y283" s="23" t="s">
        <v>64</v>
      </c>
      <c r="Z283" s="23" t="s">
        <v>65</v>
      </c>
      <c r="AA283" s="23" t="s">
        <v>65</v>
      </c>
      <c r="AB283" s="23" t="s">
        <v>65</v>
      </c>
      <c r="AC283" s="23" t="s">
        <v>65</v>
      </c>
      <c r="AD283" s="23" t="s">
        <v>65</v>
      </c>
      <c r="AE283" s="23" t="s">
        <v>65</v>
      </c>
      <c r="AF283" s="23" t="s">
        <v>66</v>
      </c>
      <c r="AG283" s="23" t="s">
        <v>65</v>
      </c>
      <c r="AH283" s="23" t="s">
        <v>65</v>
      </c>
      <c r="AI283" s="23" t="s">
        <v>65</v>
      </c>
      <c r="AJ283" s="23" t="s">
        <v>65</v>
      </c>
      <c r="AK283" s="23" t="s">
        <v>65</v>
      </c>
      <c r="AL283" s="23" t="s">
        <v>65</v>
      </c>
      <c r="AM283" s="23" t="s">
        <v>65</v>
      </c>
      <c r="AN283" s="23" t="s">
        <v>65</v>
      </c>
      <c r="AO283" s="23" t="s">
        <v>65</v>
      </c>
      <c r="AP283" s="23" t="s">
        <v>67</v>
      </c>
      <c r="AQ283" s="23" t="s">
        <v>67</v>
      </c>
      <c r="AR283" s="23" t="s">
        <v>86</v>
      </c>
      <c r="AS283" s="23" t="s">
        <v>803</v>
      </c>
      <c r="AT283" s="23" t="s">
        <v>87</v>
      </c>
      <c r="AU283" s="23" t="s">
        <v>70</v>
      </c>
      <c r="AV283" s="23" t="s">
        <v>71</v>
      </c>
      <c r="AW283" s="23" t="s">
        <v>73</v>
      </c>
      <c r="AX283" s="23" t="s">
        <v>73</v>
      </c>
      <c r="AY283" s="23" t="s">
        <v>73</v>
      </c>
      <c r="AZ283" s="23" t="s">
        <v>72</v>
      </c>
      <c r="BA283" s="23" t="s">
        <v>72</v>
      </c>
      <c r="BB283" s="23" t="s">
        <v>73</v>
      </c>
      <c r="BC283" s="23" t="s">
        <v>73</v>
      </c>
      <c r="BD283" s="23"/>
      <c r="BE283" s="23" t="s">
        <v>73</v>
      </c>
      <c r="BF283" s="25"/>
      <c r="BG283" s="26" t="s">
        <v>631</v>
      </c>
      <c r="BH283" t="s">
        <v>1118</v>
      </c>
      <c r="BI283" s="26" t="e">
        <f t="shared" si="4"/>
        <v>#VALUE!</v>
      </c>
      <c r="BJ283" s="26"/>
      <c r="BK283" s="26"/>
      <c r="BL283" s="26"/>
    </row>
    <row r="284" spans="1:64" ht="13.2" x14ac:dyDescent="0.25">
      <c r="A284" s="22">
        <v>45573.500239270834</v>
      </c>
      <c r="B284" s="23" t="s">
        <v>804</v>
      </c>
      <c r="C284" s="24" t="s">
        <v>805</v>
      </c>
      <c r="D284" s="23">
        <v>52.68</v>
      </c>
      <c r="E284" s="23">
        <v>0.13</v>
      </c>
      <c r="F284" s="23" t="s">
        <v>423</v>
      </c>
      <c r="G284" s="23" t="s">
        <v>291</v>
      </c>
      <c r="H284" s="23" t="s">
        <v>614</v>
      </c>
      <c r="I284" s="23" t="s">
        <v>63</v>
      </c>
      <c r="J284" s="23" t="s">
        <v>145</v>
      </c>
      <c r="K284" s="23" t="s">
        <v>64</v>
      </c>
      <c r="L284" s="23" t="s">
        <v>64</v>
      </c>
      <c r="M284" s="23" t="s">
        <v>78</v>
      </c>
      <c r="N284" s="23" t="s">
        <v>64</v>
      </c>
      <c r="O284" s="23" t="s">
        <v>84</v>
      </c>
      <c r="P284" s="23" t="s">
        <v>78</v>
      </c>
      <c r="Q284" s="23" t="s">
        <v>84</v>
      </c>
      <c r="R284" s="23" t="s">
        <v>64</v>
      </c>
      <c r="S284" s="23" t="s">
        <v>64</v>
      </c>
      <c r="T284" s="23" t="s">
        <v>64</v>
      </c>
      <c r="U284" s="23" t="s">
        <v>64</v>
      </c>
      <c r="V284" s="23" t="s">
        <v>64</v>
      </c>
      <c r="W284" s="23" t="s">
        <v>64</v>
      </c>
      <c r="X284" s="23" t="s">
        <v>64</v>
      </c>
      <c r="Y284" s="23" t="s">
        <v>64</v>
      </c>
      <c r="Z284" s="23" t="s">
        <v>65</v>
      </c>
      <c r="AA284" s="23" t="s">
        <v>65</v>
      </c>
      <c r="AB284" s="23" t="s">
        <v>65</v>
      </c>
      <c r="AC284" s="23" t="s">
        <v>66</v>
      </c>
      <c r="AD284" s="23" t="s">
        <v>65</v>
      </c>
      <c r="AE284" s="23" t="s">
        <v>65</v>
      </c>
      <c r="AF284" s="23" t="s">
        <v>66</v>
      </c>
      <c r="AG284" s="23" t="s">
        <v>65</v>
      </c>
      <c r="AH284" s="23" t="s">
        <v>65</v>
      </c>
      <c r="AI284" s="23" t="s">
        <v>79</v>
      </c>
      <c r="AJ284" s="23" t="s">
        <v>65</v>
      </c>
      <c r="AK284" s="23" t="s">
        <v>66</v>
      </c>
      <c r="AL284" s="23" t="s">
        <v>79</v>
      </c>
      <c r="AM284" s="23" t="s">
        <v>65</v>
      </c>
      <c r="AN284" s="23" t="s">
        <v>66</v>
      </c>
      <c r="AO284" s="23" t="s">
        <v>65</v>
      </c>
      <c r="AP284" s="23" t="s">
        <v>67</v>
      </c>
      <c r="AQ284" s="23" t="s">
        <v>85</v>
      </c>
      <c r="AR284" s="23" t="s">
        <v>63</v>
      </c>
      <c r="AS284" s="23" t="s">
        <v>68</v>
      </c>
      <c r="AT284" s="23" t="s">
        <v>69</v>
      </c>
      <c r="AU284" s="23" t="s">
        <v>70</v>
      </c>
      <c r="AV284" s="23" t="s">
        <v>67</v>
      </c>
      <c r="AW284" s="23" t="s">
        <v>72</v>
      </c>
      <c r="AX284" s="23" t="s">
        <v>73</v>
      </c>
      <c r="AY284" s="23" t="s">
        <v>72</v>
      </c>
      <c r="AZ284" s="23" t="s">
        <v>63</v>
      </c>
      <c r="BA284" s="23" t="s">
        <v>72</v>
      </c>
      <c r="BB284" s="23" t="s">
        <v>72</v>
      </c>
      <c r="BC284" s="23" t="s">
        <v>73</v>
      </c>
      <c r="BD284" s="23"/>
      <c r="BE284" s="23" t="s">
        <v>73</v>
      </c>
      <c r="BF284" s="25"/>
      <c r="BG284" s="26" t="s">
        <v>631</v>
      </c>
      <c r="BH284" t="s">
        <v>1118</v>
      </c>
      <c r="BI284" s="26" t="e">
        <f t="shared" si="4"/>
        <v>#VALUE!</v>
      </c>
      <c r="BJ284" s="26"/>
      <c r="BK284" s="26"/>
      <c r="BL284" s="26"/>
    </row>
    <row r="285" spans="1:64" ht="13.2" x14ac:dyDescent="0.25">
      <c r="A285" s="22">
        <v>45573.502601134256</v>
      </c>
      <c r="B285" s="23" t="s">
        <v>806</v>
      </c>
      <c r="C285" s="24" t="s">
        <v>807</v>
      </c>
      <c r="D285" s="23">
        <v>28.6</v>
      </c>
      <c r="E285" s="23">
        <v>0.75</v>
      </c>
      <c r="F285" s="23" t="s">
        <v>114</v>
      </c>
      <c r="G285" s="23" t="s">
        <v>76</v>
      </c>
      <c r="H285" s="23" t="s">
        <v>761</v>
      </c>
      <c r="I285" s="23" t="s">
        <v>63</v>
      </c>
      <c r="J285" s="23" t="s">
        <v>64</v>
      </c>
      <c r="K285" s="23" t="s">
        <v>78</v>
      </c>
      <c r="L285" s="23" t="s">
        <v>64</v>
      </c>
      <c r="M285" s="23" t="s">
        <v>78</v>
      </c>
      <c r="N285" s="23" t="s">
        <v>64</v>
      </c>
      <c r="O285" s="23" t="s">
        <v>64</v>
      </c>
      <c r="P285" s="23" t="s">
        <v>84</v>
      </c>
      <c r="Q285" s="23" t="s">
        <v>64</v>
      </c>
      <c r="R285" s="23" t="s">
        <v>64</v>
      </c>
      <c r="S285" s="23" t="s">
        <v>64</v>
      </c>
      <c r="T285" s="23" t="s">
        <v>84</v>
      </c>
      <c r="U285" s="23" t="s">
        <v>64</v>
      </c>
      <c r="V285" s="23" t="s">
        <v>64</v>
      </c>
      <c r="W285" s="23" t="s">
        <v>64</v>
      </c>
      <c r="X285" s="23" t="s">
        <v>64</v>
      </c>
      <c r="Y285" s="23" t="s">
        <v>64</v>
      </c>
      <c r="Z285" s="23" t="s">
        <v>65</v>
      </c>
      <c r="AA285" s="23" t="s">
        <v>65</v>
      </c>
      <c r="AB285" s="23" t="s">
        <v>65</v>
      </c>
      <c r="AC285" s="23" t="s">
        <v>65</v>
      </c>
      <c r="AD285" s="23" t="s">
        <v>65</v>
      </c>
      <c r="AE285" s="23" t="s">
        <v>65</v>
      </c>
      <c r="AF285" s="23" t="s">
        <v>65</v>
      </c>
      <c r="AG285" s="23" t="s">
        <v>66</v>
      </c>
      <c r="AH285" s="23" t="s">
        <v>101</v>
      </c>
      <c r="AI285" s="23" t="s">
        <v>101</v>
      </c>
      <c r="AJ285" s="23" t="s">
        <v>65</v>
      </c>
      <c r="AK285" s="23" t="s">
        <v>66</v>
      </c>
      <c r="AL285" s="23" t="s">
        <v>65</v>
      </c>
      <c r="AM285" s="23" t="s">
        <v>66</v>
      </c>
      <c r="AN285" s="23" t="s">
        <v>66</v>
      </c>
      <c r="AO285" s="23" t="s">
        <v>65</v>
      </c>
      <c r="AP285" s="23" t="s">
        <v>85</v>
      </c>
      <c r="AQ285" s="23" t="s">
        <v>85</v>
      </c>
      <c r="AR285" s="23" t="s">
        <v>63</v>
      </c>
      <c r="AS285" s="23" t="s">
        <v>808</v>
      </c>
      <c r="AT285" s="23" t="s">
        <v>87</v>
      </c>
      <c r="AU285" s="23" t="s">
        <v>70</v>
      </c>
      <c r="AV285" s="23" t="s">
        <v>71</v>
      </c>
      <c r="AW285" s="23" t="s">
        <v>72</v>
      </c>
      <c r="AX285" s="23" t="s">
        <v>72</v>
      </c>
      <c r="AY285" s="23" t="s">
        <v>72</v>
      </c>
      <c r="AZ285" s="23" t="s">
        <v>72</v>
      </c>
      <c r="BA285" s="23" t="s">
        <v>72</v>
      </c>
      <c r="BB285" s="23" t="s">
        <v>72</v>
      </c>
      <c r="BC285" s="23" t="s">
        <v>73</v>
      </c>
      <c r="BD285" s="23"/>
      <c r="BE285" s="23" t="s">
        <v>73</v>
      </c>
      <c r="BF285" s="25"/>
      <c r="BG285" s="26" t="s">
        <v>631</v>
      </c>
      <c r="BH285" t="s">
        <v>1118</v>
      </c>
      <c r="BI285" s="26" t="e">
        <f t="shared" si="4"/>
        <v>#VALUE!</v>
      </c>
      <c r="BJ285" s="26"/>
      <c r="BK285" s="26"/>
      <c r="BL285" s="26"/>
    </row>
    <row r="286" spans="1:64" ht="13.2" x14ac:dyDescent="0.25">
      <c r="A286" s="22">
        <v>45573.503184942128</v>
      </c>
      <c r="B286" s="23" t="s">
        <v>809</v>
      </c>
      <c r="C286" s="24" t="s">
        <v>810</v>
      </c>
      <c r="D286" s="23">
        <v>12.5</v>
      </c>
      <c r="E286" s="23">
        <v>0.12</v>
      </c>
      <c r="F286" s="23" t="s">
        <v>114</v>
      </c>
      <c r="G286" s="23" t="s">
        <v>539</v>
      </c>
      <c r="H286" s="23" t="s">
        <v>631</v>
      </c>
      <c r="I286" s="23" t="s">
        <v>63</v>
      </c>
      <c r="J286" s="23" t="s">
        <v>78</v>
      </c>
      <c r="K286" s="23" t="s">
        <v>78</v>
      </c>
      <c r="L286" s="23" t="s">
        <v>64</v>
      </c>
      <c r="M286" s="23" t="s">
        <v>84</v>
      </c>
      <c r="N286" s="23" t="s">
        <v>84</v>
      </c>
      <c r="O286" s="23" t="s">
        <v>64</v>
      </c>
      <c r="P286" s="23" t="s">
        <v>84</v>
      </c>
      <c r="Q286" s="23" t="s">
        <v>64</v>
      </c>
      <c r="R286" s="23" t="s">
        <v>64</v>
      </c>
      <c r="S286" s="23" t="s">
        <v>84</v>
      </c>
      <c r="T286" s="23" t="s">
        <v>64</v>
      </c>
      <c r="U286" s="23" t="s">
        <v>84</v>
      </c>
      <c r="V286" s="23" t="s">
        <v>84</v>
      </c>
      <c r="W286" s="23" t="s">
        <v>84</v>
      </c>
      <c r="X286" s="23" t="s">
        <v>64</v>
      </c>
      <c r="Y286" s="23" t="s">
        <v>64</v>
      </c>
      <c r="Z286" s="23" t="s">
        <v>65</v>
      </c>
      <c r="AA286" s="23" t="s">
        <v>65</v>
      </c>
      <c r="AB286" s="23" t="s">
        <v>101</v>
      </c>
      <c r="AC286" s="23" t="s">
        <v>66</v>
      </c>
      <c r="AD286" s="23" t="s">
        <v>66</v>
      </c>
      <c r="AE286" s="23" t="s">
        <v>66</v>
      </c>
      <c r="AF286" s="23" t="s">
        <v>66</v>
      </c>
      <c r="AG286" s="23" t="s">
        <v>65</v>
      </c>
      <c r="AH286" s="23" t="s">
        <v>66</v>
      </c>
      <c r="AI286" s="23" t="s">
        <v>79</v>
      </c>
      <c r="AJ286" s="23" t="s">
        <v>66</v>
      </c>
      <c r="AK286" s="23" t="s">
        <v>65</v>
      </c>
      <c r="AL286" s="23" t="s">
        <v>65</v>
      </c>
      <c r="AM286" s="23" t="s">
        <v>65</v>
      </c>
      <c r="AN286" s="23" t="s">
        <v>66</v>
      </c>
      <c r="AO286" s="23" t="s">
        <v>66</v>
      </c>
      <c r="AP286" s="23" t="s">
        <v>67</v>
      </c>
      <c r="AQ286" s="23" t="s">
        <v>67</v>
      </c>
      <c r="AR286" s="23" t="s">
        <v>86</v>
      </c>
      <c r="AS286" s="23" t="s">
        <v>81</v>
      </c>
      <c r="AT286" s="23" t="s">
        <v>69</v>
      </c>
      <c r="AU286" s="23" t="s">
        <v>70</v>
      </c>
      <c r="AV286" s="23" t="s">
        <v>71</v>
      </c>
      <c r="AW286" s="23" t="s">
        <v>73</v>
      </c>
      <c r="AX286" s="23" t="s">
        <v>73</v>
      </c>
      <c r="AY286" s="23" t="s">
        <v>73</v>
      </c>
      <c r="AZ286" s="23" t="s">
        <v>72</v>
      </c>
      <c r="BA286" s="23" t="s">
        <v>73</v>
      </c>
      <c r="BB286" s="23" t="s">
        <v>73</v>
      </c>
      <c r="BC286" s="23" t="s">
        <v>73</v>
      </c>
      <c r="BD286" s="23"/>
      <c r="BE286" s="23" t="s">
        <v>73</v>
      </c>
      <c r="BF286" s="25"/>
      <c r="BG286" s="26" t="s">
        <v>631</v>
      </c>
      <c r="BH286" t="s">
        <v>1118</v>
      </c>
      <c r="BI286" s="26" t="e">
        <f t="shared" si="4"/>
        <v>#VALUE!</v>
      </c>
      <c r="BJ286" s="26"/>
      <c r="BK286" s="26"/>
      <c r="BL286" s="26"/>
    </row>
    <row r="287" spans="1:64" ht="13.2" x14ac:dyDescent="0.25">
      <c r="A287" s="22">
        <v>45573.503455960643</v>
      </c>
      <c r="B287" s="23" t="s">
        <v>811</v>
      </c>
      <c r="C287" s="24" t="s">
        <v>812</v>
      </c>
      <c r="D287" s="23">
        <v>75.89</v>
      </c>
      <c r="E287" s="23">
        <v>0.42</v>
      </c>
      <c r="F287" s="23" t="s">
        <v>114</v>
      </c>
      <c r="G287" s="23" t="s">
        <v>76</v>
      </c>
      <c r="H287" s="23" t="s">
        <v>614</v>
      </c>
      <c r="I287" s="23" t="s">
        <v>63</v>
      </c>
      <c r="J287" s="23" t="s">
        <v>64</v>
      </c>
      <c r="K287" s="23" t="s">
        <v>84</v>
      </c>
      <c r="L287" s="23" t="s">
        <v>64</v>
      </c>
      <c r="M287" s="23" t="s">
        <v>78</v>
      </c>
      <c r="N287" s="23" t="s">
        <v>64</v>
      </c>
      <c r="O287" s="23" t="s">
        <v>64</v>
      </c>
      <c r="P287" s="23" t="s">
        <v>64</v>
      </c>
      <c r="Q287" s="23" t="s">
        <v>64</v>
      </c>
      <c r="R287" s="23" t="s">
        <v>64</v>
      </c>
      <c r="S287" s="23" t="s">
        <v>64</v>
      </c>
      <c r="T287" s="23" t="s">
        <v>64</v>
      </c>
      <c r="U287" s="23" t="s">
        <v>64</v>
      </c>
      <c r="V287" s="23" t="s">
        <v>64</v>
      </c>
      <c r="W287" s="23" t="s">
        <v>64</v>
      </c>
      <c r="X287" s="23" t="s">
        <v>84</v>
      </c>
      <c r="Y287" s="23" t="s">
        <v>64</v>
      </c>
      <c r="Z287" s="23" t="s">
        <v>65</v>
      </c>
      <c r="AA287" s="23" t="s">
        <v>65</v>
      </c>
      <c r="AB287" s="23" t="s">
        <v>66</v>
      </c>
      <c r="AC287" s="23" t="s">
        <v>65</v>
      </c>
      <c r="AD287" s="23" t="s">
        <v>65</v>
      </c>
      <c r="AE287" s="23" t="s">
        <v>65</v>
      </c>
      <c r="AF287" s="23" t="s">
        <v>65</v>
      </c>
      <c r="AG287" s="23" t="s">
        <v>65</v>
      </c>
      <c r="AH287" s="23" t="s">
        <v>66</v>
      </c>
      <c r="AI287" s="23" t="s">
        <v>101</v>
      </c>
      <c r="AJ287" s="23" t="s">
        <v>65</v>
      </c>
      <c r="AK287" s="23" t="s">
        <v>65</v>
      </c>
      <c r="AL287" s="23" t="s">
        <v>65</v>
      </c>
      <c r="AM287" s="23" t="s">
        <v>65</v>
      </c>
      <c r="AN287" s="23" t="s">
        <v>66</v>
      </c>
      <c r="AO287" s="23" t="s">
        <v>66</v>
      </c>
      <c r="AP287" s="23" t="s">
        <v>67</v>
      </c>
      <c r="AQ287" s="23" t="s">
        <v>67</v>
      </c>
      <c r="AR287" s="23" t="s">
        <v>63</v>
      </c>
      <c r="AS287" s="23" t="s">
        <v>68</v>
      </c>
      <c r="AT287" s="23" t="s">
        <v>87</v>
      </c>
      <c r="AU287" s="23" t="s">
        <v>93</v>
      </c>
      <c r="AV287" s="23" t="s">
        <v>71</v>
      </c>
      <c r="AW287" s="23" t="s">
        <v>72</v>
      </c>
      <c r="AX287" s="23" t="s">
        <v>72</v>
      </c>
      <c r="AY287" s="23" t="s">
        <v>72</v>
      </c>
      <c r="AZ287" s="23" t="s">
        <v>72</v>
      </c>
      <c r="BA287" s="23" t="s">
        <v>72</v>
      </c>
      <c r="BB287" s="23" t="s">
        <v>73</v>
      </c>
      <c r="BC287" s="23" t="s">
        <v>73</v>
      </c>
      <c r="BD287" s="23"/>
      <c r="BE287" s="23" t="s">
        <v>73</v>
      </c>
      <c r="BF287" s="25"/>
      <c r="BG287" s="26" t="s">
        <v>631</v>
      </c>
      <c r="BH287" t="s">
        <v>1118</v>
      </c>
      <c r="BI287" s="26" t="e">
        <f t="shared" si="4"/>
        <v>#VALUE!</v>
      </c>
      <c r="BJ287" s="26"/>
      <c r="BK287" s="26"/>
      <c r="BL287" s="26"/>
    </row>
    <row r="288" spans="1:64" ht="13.2" x14ac:dyDescent="0.25">
      <c r="A288" s="22">
        <v>45573.503981550923</v>
      </c>
      <c r="B288" s="23" t="s">
        <v>813</v>
      </c>
      <c r="C288" s="24" t="s">
        <v>814</v>
      </c>
      <c r="D288" s="23">
        <v>100</v>
      </c>
      <c r="E288" s="23">
        <v>0.75</v>
      </c>
      <c r="F288" s="23" t="s">
        <v>114</v>
      </c>
      <c r="G288" s="23" t="s">
        <v>291</v>
      </c>
      <c r="H288" s="23" t="s">
        <v>614</v>
      </c>
      <c r="I288" s="23" t="s">
        <v>63</v>
      </c>
      <c r="J288" s="23" t="s">
        <v>78</v>
      </c>
      <c r="K288" s="23" t="s">
        <v>78</v>
      </c>
      <c r="L288" s="23" t="s">
        <v>64</v>
      </c>
      <c r="M288" s="23" t="s">
        <v>84</v>
      </c>
      <c r="N288" s="23" t="s">
        <v>64</v>
      </c>
      <c r="O288" s="23" t="s">
        <v>64</v>
      </c>
      <c r="P288" s="23" t="s">
        <v>84</v>
      </c>
      <c r="Q288" s="23" t="s">
        <v>64</v>
      </c>
      <c r="R288" s="23" t="s">
        <v>64</v>
      </c>
      <c r="S288" s="23" t="s">
        <v>64</v>
      </c>
      <c r="T288" s="23" t="s">
        <v>64</v>
      </c>
      <c r="U288" s="23" t="s">
        <v>64</v>
      </c>
      <c r="V288" s="23" t="s">
        <v>84</v>
      </c>
      <c r="W288" s="23" t="s">
        <v>64</v>
      </c>
      <c r="X288" s="23" t="s">
        <v>64</v>
      </c>
      <c r="Y288" s="23" t="s">
        <v>64</v>
      </c>
      <c r="Z288" s="23" t="s">
        <v>65</v>
      </c>
      <c r="AA288" s="23" t="s">
        <v>66</v>
      </c>
      <c r="AB288" s="23" t="s">
        <v>66</v>
      </c>
      <c r="AC288" s="23" t="s">
        <v>65</v>
      </c>
      <c r="AD288" s="23" t="s">
        <v>65</v>
      </c>
      <c r="AE288" s="23" t="s">
        <v>65</v>
      </c>
      <c r="AF288" s="23" t="s">
        <v>65</v>
      </c>
      <c r="AG288" s="23" t="s">
        <v>66</v>
      </c>
      <c r="AH288" s="23" t="s">
        <v>66</v>
      </c>
      <c r="AI288" s="23" t="s">
        <v>79</v>
      </c>
      <c r="AJ288" s="23" t="s">
        <v>66</v>
      </c>
      <c r="AK288" s="23" t="s">
        <v>66</v>
      </c>
      <c r="AL288" s="23" t="s">
        <v>66</v>
      </c>
      <c r="AM288" s="23" t="s">
        <v>65</v>
      </c>
      <c r="AN288" s="23" t="s">
        <v>65</v>
      </c>
      <c r="AO288" s="23" t="s">
        <v>66</v>
      </c>
      <c r="AP288" s="23" t="s">
        <v>67</v>
      </c>
      <c r="AQ288" s="23" t="s">
        <v>67</v>
      </c>
      <c r="AR288" s="23" t="s">
        <v>63</v>
      </c>
      <c r="AS288" s="23" t="s">
        <v>68</v>
      </c>
      <c r="AT288" s="23" t="s">
        <v>87</v>
      </c>
      <c r="AU288" s="23" t="s">
        <v>93</v>
      </c>
      <c r="AV288" s="23" t="s">
        <v>132</v>
      </c>
      <c r="AW288" s="23" t="s">
        <v>72</v>
      </c>
      <c r="AX288" s="23" t="s">
        <v>73</v>
      </c>
      <c r="AY288" s="23" t="s">
        <v>73</v>
      </c>
      <c r="AZ288" s="23" t="s">
        <v>63</v>
      </c>
      <c r="BA288" s="23" t="s">
        <v>73</v>
      </c>
      <c r="BB288" s="23" t="s">
        <v>73</v>
      </c>
      <c r="BC288" s="23" t="s">
        <v>73</v>
      </c>
      <c r="BD288" s="23"/>
      <c r="BE288" s="23" t="s">
        <v>73</v>
      </c>
      <c r="BF288" s="25"/>
      <c r="BG288" s="26" t="s">
        <v>631</v>
      </c>
      <c r="BH288" t="s">
        <v>1118</v>
      </c>
      <c r="BI288" s="26" t="e">
        <f t="shared" si="4"/>
        <v>#VALUE!</v>
      </c>
      <c r="BJ288" s="26"/>
      <c r="BK288" s="26"/>
      <c r="BL288" s="26"/>
    </row>
    <row r="289" spans="1:64" ht="13.2" x14ac:dyDescent="0.25">
      <c r="A289" s="22">
        <v>45573.506889930555</v>
      </c>
      <c r="B289" s="23" t="s">
        <v>817</v>
      </c>
      <c r="C289" s="24" t="s">
        <v>818</v>
      </c>
      <c r="D289" s="23">
        <v>14.29</v>
      </c>
      <c r="E289" s="23">
        <v>0.13</v>
      </c>
      <c r="F289" s="23" t="s">
        <v>114</v>
      </c>
      <c r="G289" s="23" t="s">
        <v>76</v>
      </c>
      <c r="H289" s="23" t="s">
        <v>614</v>
      </c>
      <c r="I289" s="23" t="s">
        <v>73</v>
      </c>
      <c r="J289" s="23" t="s">
        <v>64</v>
      </c>
      <c r="K289" s="23" t="s">
        <v>84</v>
      </c>
      <c r="L289" s="23" t="s">
        <v>64</v>
      </c>
      <c r="M289" s="23" t="s">
        <v>84</v>
      </c>
      <c r="N289" s="23" t="s">
        <v>64</v>
      </c>
      <c r="O289" s="23" t="s">
        <v>78</v>
      </c>
      <c r="P289" s="23" t="s">
        <v>84</v>
      </c>
      <c r="Q289" s="23" t="s">
        <v>64</v>
      </c>
      <c r="R289" s="23" t="s">
        <v>64</v>
      </c>
      <c r="S289" s="23" t="s">
        <v>64</v>
      </c>
      <c r="T289" s="23" t="s">
        <v>64</v>
      </c>
      <c r="U289" s="23" t="s">
        <v>78</v>
      </c>
      <c r="V289" s="23" t="s">
        <v>64</v>
      </c>
      <c r="W289" s="23" t="s">
        <v>78</v>
      </c>
      <c r="X289" s="23" t="s">
        <v>84</v>
      </c>
      <c r="Y289" s="23" t="s">
        <v>78</v>
      </c>
      <c r="Z289" s="23" t="s">
        <v>65</v>
      </c>
      <c r="AA289" s="23" t="s">
        <v>65</v>
      </c>
      <c r="AB289" s="23" t="s">
        <v>66</v>
      </c>
      <c r="AC289" s="23" t="s">
        <v>65</v>
      </c>
      <c r="AD289" s="23" t="s">
        <v>65</v>
      </c>
      <c r="AE289" s="23" t="s">
        <v>65</v>
      </c>
      <c r="AF289" s="23" t="s">
        <v>79</v>
      </c>
      <c r="AG289" s="23" t="s">
        <v>65</v>
      </c>
      <c r="AH289" s="23" t="s">
        <v>65</v>
      </c>
      <c r="AI289" s="23" t="s">
        <v>101</v>
      </c>
      <c r="AJ289" s="23" t="s">
        <v>66</v>
      </c>
      <c r="AK289" s="23" t="s">
        <v>79</v>
      </c>
      <c r="AL289" s="23" t="s">
        <v>65</v>
      </c>
      <c r="AM289" s="23" t="s">
        <v>65</v>
      </c>
      <c r="AN289" s="23" t="s">
        <v>79</v>
      </c>
      <c r="AO289" s="23" t="s">
        <v>65</v>
      </c>
      <c r="AP289" s="23" t="s">
        <v>67</v>
      </c>
      <c r="AQ289" s="23" t="s">
        <v>67</v>
      </c>
      <c r="AR289" s="23" t="s">
        <v>73</v>
      </c>
      <c r="AS289" s="23" t="s">
        <v>819</v>
      </c>
      <c r="AT289" s="23" t="s">
        <v>69</v>
      </c>
      <c r="AU289" s="23" t="s">
        <v>93</v>
      </c>
      <c r="AV289" s="23" t="s">
        <v>132</v>
      </c>
      <c r="AW289" s="23" t="s">
        <v>73</v>
      </c>
      <c r="AX289" s="23" t="s">
        <v>73</v>
      </c>
      <c r="AY289" s="23" t="s">
        <v>72</v>
      </c>
      <c r="AZ289" s="23" t="s">
        <v>72</v>
      </c>
      <c r="BA289" s="23" t="s">
        <v>72</v>
      </c>
      <c r="BB289" s="23" t="s">
        <v>73</v>
      </c>
      <c r="BC289" s="23" t="s">
        <v>73</v>
      </c>
      <c r="BD289" s="23"/>
      <c r="BE289" s="23" t="s">
        <v>73</v>
      </c>
      <c r="BF289" s="25"/>
      <c r="BG289" s="26" t="s">
        <v>631</v>
      </c>
      <c r="BH289" t="s">
        <v>226</v>
      </c>
      <c r="BI289" s="26" t="e">
        <f t="shared" si="4"/>
        <v>#VALUE!</v>
      </c>
      <c r="BJ289" s="26"/>
      <c r="BK289" s="26"/>
      <c r="BL289" s="26"/>
    </row>
    <row r="290" spans="1:64" ht="13.2" x14ac:dyDescent="0.25">
      <c r="A290" s="22">
        <v>45573.507382685188</v>
      </c>
      <c r="B290" s="23" t="s">
        <v>820</v>
      </c>
      <c r="C290" s="24" t="s">
        <v>821</v>
      </c>
      <c r="D290" s="23">
        <v>100</v>
      </c>
      <c r="E290" s="23">
        <v>0.46</v>
      </c>
      <c r="F290" s="23" t="s">
        <v>114</v>
      </c>
      <c r="G290" s="23" t="s">
        <v>76</v>
      </c>
      <c r="H290" s="23" t="s">
        <v>631</v>
      </c>
      <c r="I290" s="23" t="s">
        <v>73</v>
      </c>
      <c r="J290" s="23" t="s">
        <v>64</v>
      </c>
      <c r="K290" s="23" t="s">
        <v>84</v>
      </c>
      <c r="L290" s="23" t="s">
        <v>64</v>
      </c>
      <c r="M290" s="23" t="s">
        <v>64</v>
      </c>
      <c r="N290" s="23" t="s">
        <v>64</v>
      </c>
      <c r="O290" s="23" t="s">
        <v>84</v>
      </c>
      <c r="P290" s="23" t="s">
        <v>84</v>
      </c>
      <c r="Q290" s="23" t="s">
        <v>84</v>
      </c>
      <c r="R290" s="23" t="s">
        <v>84</v>
      </c>
      <c r="S290" s="23" t="s">
        <v>64</v>
      </c>
      <c r="T290" s="23" t="s">
        <v>64</v>
      </c>
      <c r="U290" s="23" t="s">
        <v>64</v>
      </c>
      <c r="V290" s="23" t="s">
        <v>64</v>
      </c>
      <c r="W290" s="23" t="s">
        <v>64</v>
      </c>
      <c r="X290" s="23" t="s">
        <v>84</v>
      </c>
      <c r="Y290" s="23" t="s">
        <v>64</v>
      </c>
      <c r="Z290" s="23" t="s">
        <v>66</v>
      </c>
      <c r="AA290" s="23" t="s">
        <v>65</v>
      </c>
      <c r="AB290" s="23" t="s">
        <v>65</v>
      </c>
      <c r="AC290" s="23" t="s">
        <v>66</v>
      </c>
      <c r="AD290" s="23" t="s">
        <v>66</v>
      </c>
      <c r="AE290" s="23" t="s">
        <v>65</v>
      </c>
      <c r="AF290" s="23" t="s">
        <v>65</v>
      </c>
      <c r="AG290" s="23" t="s">
        <v>65</v>
      </c>
      <c r="AH290" s="23" t="s">
        <v>66</v>
      </c>
      <c r="AI290" s="23" t="s">
        <v>101</v>
      </c>
      <c r="AJ290" s="23" t="s">
        <v>65</v>
      </c>
      <c r="AK290" s="23" t="s">
        <v>66</v>
      </c>
      <c r="AL290" s="23" t="s">
        <v>65</v>
      </c>
      <c r="AM290" s="23" t="s">
        <v>66</v>
      </c>
      <c r="AN290" s="23" t="s">
        <v>66</v>
      </c>
      <c r="AO290" s="23" t="s">
        <v>66</v>
      </c>
      <c r="AP290" s="23" t="s">
        <v>67</v>
      </c>
      <c r="AQ290" s="23" t="s">
        <v>67</v>
      </c>
      <c r="AR290" s="23" t="s">
        <v>86</v>
      </c>
      <c r="AS290" s="23" t="s">
        <v>115</v>
      </c>
      <c r="AT290" s="23" t="s">
        <v>87</v>
      </c>
      <c r="AU290" s="23" t="s">
        <v>70</v>
      </c>
      <c r="AV290" s="23" t="s">
        <v>71</v>
      </c>
      <c r="AW290" s="23" t="s">
        <v>73</v>
      </c>
      <c r="AX290" s="23" t="s">
        <v>73</v>
      </c>
      <c r="AY290" s="23" t="s">
        <v>73</v>
      </c>
      <c r="AZ290" s="23" t="s">
        <v>73</v>
      </c>
      <c r="BA290" s="23" t="s">
        <v>63</v>
      </c>
      <c r="BB290" s="23" t="s">
        <v>63</v>
      </c>
      <c r="BC290" s="23" t="s">
        <v>73</v>
      </c>
      <c r="BD290" s="23"/>
      <c r="BE290" s="23" t="s">
        <v>73</v>
      </c>
      <c r="BF290" s="25"/>
      <c r="BG290" s="26" t="s">
        <v>631</v>
      </c>
      <c r="BH290" t="s">
        <v>226</v>
      </c>
      <c r="BI290" s="26" t="e">
        <f t="shared" si="4"/>
        <v>#VALUE!</v>
      </c>
      <c r="BJ290" s="26"/>
      <c r="BK290" s="26"/>
      <c r="BL290" s="26"/>
    </row>
    <row r="291" spans="1:64" ht="13.2" x14ac:dyDescent="0.25">
      <c r="A291" s="22">
        <v>45573.50919975694</v>
      </c>
      <c r="B291" s="23" t="s">
        <v>822</v>
      </c>
      <c r="C291" s="24" t="s">
        <v>823</v>
      </c>
      <c r="D291" s="23">
        <v>10.7</v>
      </c>
      <c r="E291" s="23">
        <v>0.57999999999999996</v>
      </c>
      <c r="F291" s="23" t="s">
        <v>114</v>
      </c>
      <c r="G291" s="23" t="s">
        <v>291</v>
      </c>
      <c r="H291" s="23" t="s">
        <v>631</v>
      </c>
      <c r="I291" s="23" t="s">
        <v>63</v>
      </c>
      <c r="J291" s="23" t="s">
        <v>64</v>
      </c>
      <c r="K291" s="23" t="s">
        <v>64</v>
      </c>
      <c r="L291" s="23" t="s">
        <v>64</v>
      </c>
      <c r="M291" s="23" t="s">
        <v>78</v>
      </c>
      <c r="N291" s="23" t="s">
        <v>64</v>
      </c>
      <c r="O291" s="23" t="s">
        <v>64</v>
      </c>
      <c r="P291" s="23" t="s">
        <v>78</v>
      </c>
      <c r="Q291" s="23" t="s">
        <v>64</v>
      </c>
      <c r="R291" s="23" t="s">
        <v>64</v>
      </c>
      <c r="S291" s="23" t="s">
        <v>64</v>
      </c>
      <c r="T291" s="23" t="s">
        <v>64</v>
      </c>
      <c r="U291" s="23" t="s">
        <v>84</v>
      </c>
      <c r="V291" s="23" t="s">
        <v>64</v>
      </c>
      <c r="W291" s="23" t="s">
        <v>64</v>
      </c>
      <c r="X291" s="23" t="s">
        <v>64</v>
      </c>
      <c r="Y291" s="23" t="s">
        <v>64</v>
      </c>
      <c r="Z291" s="23" t="s">
        <v>65</v>
      </c>
      <c r="AA291" s="23" t="s">
        <v>65</v>
      </c>
      <c r="AB291" s="23" t="s">
        <v>66</v>
      </c>
      <c r="AC291" s="23" t="s">
        <v>65</v>
      </c>
      <c r="AD291" s="23" t="s">
        <v>65</v>
      </c>
      <c r="AE291" s="23" t="s">
        <v>65</v>
      </c>
      <c r="AF291" s="23" t="s">
        <v>66</v>
      </c>
      <c r="AG291" s="23" t="s">
        <v>65</v>
      </c>
      <c r="AH291" s="23" t="s">
        <v>66</v>
      </c>
      <c r="AI291" s="23" t="s">
        <v>101</v>
      </c>
      <c r="AJ291" s="23" t="s">
        <v>65</v>
      </c>
      <c r="AK291" s="23" t="s">
        <v>65</v>
      </c>
      <c r="AL291" s="23" t="s">
        <v>66</v>
      </c>
      <c r="AM291" s="23" t="s">
        <v>65</v>
      </c>
      <c r="AN291" s="23" t="s">
        <v>65</v>
      </c>
      <c r="AO291" s="23" t="s">
        <v>65</v>
      </c>
      <c r="AP291" s="23" t="s">
        <v>67</v>
      </c>
      <c r="AQ291" s="23" t="s">
        <v>67</v>
      </c>
      <c r="AR291" s="23" t="s">
        <v>86</v>
      </c>
      <c r="AS291" s="23" t="s">
        <v>68</v>
      </c>
      <c r="AT291" s="23" t="s">
        <v>69</v>
      </c>
      <c r="AU291" s="23" t="s">
        <v>70</v>
      </c>
      <c r="AV291" s="23" t="s">
        <v>71</v>
      </c>
      <c r="AW291" s="23" t="s">
        <v>73</v>
      </c>
      <c r="AX291" s="23" t="s">
        <v>63</v>
      </c>
      <c r="AY291" s="23" t="s">
        <v>73</v>
      </c>
      <c r="AZ291" s="23" t="s">
        <v>63</v>
      </c>
      <c r="BA291" s="23" t="s">
        <v>73</v>
      </c>
      <c r="BB291" s="23" t="s">
        <v>63</v>
      </c>
      <c r="BC291" s="23" t="s">
        <v>73</v>
      </c>
      <c r="BD291" s="23"/>
      <c r="BE291" s="23" t="s">
        <v>73</v>
      </c>
      <c r="BF291" s="25"/>
      <c r="BG291" s="26" t="s">
        <v>631</v>
      </c>
      <c r="BH291" t="s">
        <v>1118</v>
      </c>
      <c r="BI291" s="26" t="e">
        <f t="shared" si="4"/>
        <v>#VALUE!</v>
      </c>
      <c r="BJ291" s="26"/>
      <c r="BK291" s="26"/>
      <c r="BL291" s="26"/>
    </row>
    <row r="292" spans="1:64" ht="13.2" x14ac:dyDescent="0.25">
      <c r="A292" s="22">
        <v>45573.512572037042</v>
      </c>
      <c r="B292" s="23" t="s">
        <v>824</v>
      </c>
      <c r="C292" s="24" t="s">
        <v>825</v>
      </c>
      <c r="D292" s="23">
        <v>42.86</v>
      </c>
      <c r="E292" s="23">
        <v>1.2999999999999999E-2</v>
      </c>
      <c r="F292" s="23" t="s">
        <v>423</v>
      </c>
      <c r="G292" s="23" t="s">
        <v>76</v>
      </c>
      <c r="H292" s="23" t="s">
        <v>631</v>
      </c>
      <c r="I292" s="23" t="s">
        <v>63</v>
      </c>
      <c r="J292" s="23" t="s">
        <v>64</v>
      </c>
      <c r="K292" s="23" t="s">
        <v>64</v>
      </c>
      <c r="L292" s="23" t="s">
        <v>64</v>
      </c>
      <c r="M292" s="23" t="s">
        <v>84</v>
      </c>
      <c r="N292" s="23" t="s">
        <v>64</v>
      </c>
      <c r="O292" s="23" t="s">
        <v>84</v>
      </c>
      <c r="P292" s="23" t="s">
        <v>64</v>
      </c>
      <c r="Q292" s="23" t="s">
        <v>64</v>
      </c>
      <c r="R292" s="23" t="s">
        <v>64</v>
      </c>
      <c r="S292" s="23" t="s">
        <v>64</v>
      </c>
      <c r="T292" s="23" t="s">
        <v>64</v>
      </c>
      <c r="U292" s="23" t="s">
        <v>84</v>
      </c>
      <c r="V292" s="23" t="s">
        <v>84</v>
      </c>
      <c r="W292" s="23" t="s">
        <v>64</v>
      </c>
      <c r="X292" s="23" t="s">
        <v>64</v>
      </c>
      <c r="Y292" s="23" t="s">
        <v>64</v>
      </c>
      <c r="Z292" s="23" t="s">
        <v>65</v>
      </c>
      <c r="AA292" s="23" t="s">
        <v>65</v>
      </c>
      <c r="AB292" s="23" t="s">
        <v>65</v>
      </c>
      <c r="AC292" s="23" t="s">
        <v>65</v>
      </c>
      <c r="AD292" s="23" t="s">
        <v>65</v>
      </c>
      <c r="AE292" s="23" t="s">
        <v>65</v>
      </c>
      <c r="AF292" s="23" t="s">
        <v>65</v>
      </c>
      <c r="AG292" s="23" t="s">
        <v>65</v>
      </c>
      <c r="AH292" s="23" t="s">
        <v>65</v>
      </c>
      <c r="AI292" s="23" t="s">
        <v>101</v>
      </c>
      <c r="AJ292" s="23" t="s">
        <v>65</v>
      </c>
      <c r="AK292" s="23" t="s">
        <v>65</v>
      </c>
      <c r="AL292" s="23" t="s">
        <v>65</v>
      </c>
      <c r="AM292" s="23" t="s">
        <v>65</v>
      </c>
      <c r="AN292" s="23" t="s">
        <v>65</v>
      </c>
      <c r="AO292" s="23" t="s">
        <v>65</v>
      </c>
      <c r="AP292" s="23" t="s">
        <v>85</v>
      </c>
      <c r="AQ292" s="23" t="s">
        <v>85</v>
      </c>
      <c r="AR292" s="23" t="s">
        <v>63</v>
      </c>
      <c r="AS292" s="23" t="s">
        <v>115</v>
      </c>
      <c r="AT292" s="23" t="s">
        <v>69</v>
      </c>
      <c r="AU292" s="23" t="s">
        <v>70</v>
      </c>
      <c r="AV292" s="23" t="s">
        <v>71</v>
      </c>
      <c r="AW292" s="23" t="s">
        <v>73</v>
      </c>
      <c r="AX292" s="23" t="s">
        <v>73</v>
      </c>
      <c r="AY292" s="23" t="s">
        <v>72</v>
      </c>
      <c r="AZ292" s="23" t="s">
        <v>72</v>
      </c>
      <c r="BA292" s="23" t="s">
        <v>72</v>
      </c>
      <c r="BB292" s="23" t="s">
        <v>73</v>
      </c>
      <c r="BC292" s="23" t="s">
        <v>73</v>
      </c>
      <c r="BD292" s="23"/>
      <c r="BE292" s="23" t="s">
        <v>73</v>
      </c>
      <c r="BF292" s="25"/>
      <c r="BG292" s="26" t="s">
        <v>631</v>
      </c>
      <c r="BH292" t="s">
        <v>1118</v>
      </c>
      <c r="BI292" s="26" t="e">
        <f t="shared" si="4"/>
        <v>#VALUE!</v>
      </c>
      <c r="BJ292" s="26"/>
      <c r="BK292" s="26"/>
      <c r="BL292" s="26"/>
    </row>
    <row r="293" spans="1:64" ht="13.2" x14ac:dyDescent="0.25">
      <c r="A293" s="22">
        <v>45573.512855023146</v>
      </c>
      <c r="B293" s="23" t="s">
        <v>826</v>
      </c>
      <c r="C293" s="24" t="s">
        <v>827</v>
      </c>
      <c r="D293" s="23">
        <v>100</v>
      </c>
      <c r="E293" s="23">
        <v>0.38</v>
      </c>
      <c r="F293" s="23" t="s">
        <v>423</v>
      </c>
      <c r="G293" s="23" t="s">
        <v>76</v>
      </c>
      <c r="H293" s="23" t="s">
        <v>631</v>
      </c>
      <c r="I293" s="23" t="s">
        <v>63</v>
      </c>
      <c r="J293" s="23" t="s">
        <v>64</v>
      </c>
      <c r="K293" s="23" t="s">
        <v>64</v>
      </c>
      <c r="L293" s="23" t="s">
        <v>64</v>
      </c>
      <c r="M293" s="23" t="s">
        <v>84</v>
      </c>
      <c r="N293" s="23" t="s">
        <v>64</v>
      </c>
      <c r="O293" s="23" t="s">
        <v>64</v>
      </c>
      <c r="P293" s="23" t="s">
        <v>84</v>
      </c>
      <c r="Q293" s="23" t="s">
        <v>64</v>
      </c>
      <c r="R293" s="23" t="s">
        <v>84</v>
      </c>
      <c r="S293" s="23" t="s">
        <v>64</v>
      </c>
      <c r="T293" s="23" t="s">
        <v>64</v>
      </c>
      <c r="U293" s="23" t="s">
        <v>64</v>
      </c>
      <c r="V293" s="23" t="s">
        <v>64</v>
      </c>
      <c r="W293" s="23" t="s">
        <v>84</v>
      </c>
      <c r="X293" s="23" t="s">
        <v>64</v>
      </c>
      <c r="Y293" s="23" t="s">
        <v>84</v>
      </c>
      <c r="Z293" s="23" t="s">
        <v>66</v>
      </c>
      <c r="AA293" s="23" t="s">
        <v>65</v>
      </c>
      <c r="AB293" s="23" t="s">
        <v>66</v>
      </c>
      <c r="AC293" s="23" t="s">
        <v>66</v>
      </c>
      <c r="AD293" s="23" t="s">
        <v>66</v>
      </c>
      <c r="AE293" s="23" t="s">
        <v>65</v>
      </c>
      <c r="AF293" s="23" t="s">
        <v>66</v>
      </c>
      <c r="AG293" s="23" t="s">
        <v>66</v>
      </c>
      <c r="AH293" s="23" t="s">
        <v>66</v>
      </c>
      <c r="AI293" s="23" t="s">
        <v>79</v>
      </c>
      <c r="AJ293" s="23" t="s">
        <v>66</v>
      </c>
      <c r="AK293" s="23" t="s">
        <v>65</v>
      </c>
      <c r="AL293" s="23" t="s">
        <v>66</v>
      </c>
      <c r="AM293" s="23" t="s">
        <v>66</v>
      </c>
      <c r="AN293" s="23" t="s">
        <v>66</v>
      </c>
      <c r="AO293" s="23" t="s">
        <v>66</v>
      </c>
      <c r="AP293" s="23" t="s">
        <v>67</v>
      </c>
      <c r="AQ293" s="23" t="s">
        <v>80</v>
      </c>
      <c r="AR293" s="23" t="s">
        <v>86</v>
      </c>
      <c r="AS293" s="23" t="s">
        <v>68</v>
      </c>
      <c r="AT293" s="23" t="s">
        <v>87</v>
      </c>
      <c r="AU293" s="23" t="s">
        <v>67</v>
      </c>
      <c r="AV293" s="23" t="s">
        <v>71</v>
      </c>
      <c r="AW293" s="23" t="s">
        <v>72</v>
      </c>
      <c r="AX293" s="23" t="s">
        <v>72</v>
      </c>
      <c r="AY293" s="23" t="s">
        <v>72</v>
      </c>
      <c r="AZ293" s="23" t="s">
        <v>63</v>
      </c>
      <c r="BA293" s="23" t="s">
        <v>72</v>
      </c>
      <c r="BB293" s="23" t="s">
        <v>72</v>
      </c>
      <c r="BC293" s="23" t="s">
        <v>73</v>
      </c>
      <c r="BD293" s="23"/>
      <c r="BE293" s="23" t="s">
        <v>73</v>
      </c>
      <c r="BF293" s="25"/>
      <c r="BG293" s="26" t="s">
        <v>631</v>
      </c>
      <c r="BH293" t="s">
        <v>1118</v>
      </c>
      <c r="BI293" s="26" t="e">
        <f t="shared" si="4"/>
        <v>#VALUE!</v>
      </c>
      <c r="BJ293" s="26"/>
      <c r="BK293" s="26"/>
      <c r="BL293" s="26"/>
    </row>
    <row r="294" spans="1:64" ht="13.2" x14ac:dyDescent="0.25">
      <c r="A294" s="22">
        <v>45573.515287858798</v>
      </c>
      <c r="B294" s="23" t="s">
        <v>828</v>
      </c>
      <c r="C294" s="24" t="s">
        <v>829</v>
      </c>
      <c r="D294" s="23">
        <v>100</v>
      </c>
      <c r="E294" s="23">
        <v>0.92</v>
      </c>
      <c r="F294" s="23" t="s">
        <v>114</v>
      </c>
      <c r="G294" s="23" t="s">
        <v>76</v>
      </c>
      <c r="H294" s="23" t="s">
        <v>614</v>
      </c>
      <c r="I294" s="23" t="s">
        <v>73</v>
      </c>
      <c r="J294" s="23" t="s">
        <v>78</v>
      </c>
      <c r="K294" s="23" t="s">
        <v>78</v>
      </c>
      <c r="L294" s="23" t="s">
        <v>64</v>
      </c>
      <c r="M294" s="23" t="s">
        <v>84</v>
      </c>
      <c r="N294" s="23" t="s">
        <v>84</v>
      </c>
      <c r="O294" s="23" t="s">
        <v>84</v>
      </c>
      <c r="P294" s="23" t="s">
        <v>84</v>
      </c>
      <c r="Q294" s="23" t="s">
        <v>64</v>
      </c>
      <c r="R294" s="23" t="s">
        <v>64</v>
      </c>
      <c r="S294" s="23" t="s">
        <v>84</v>
      </c>
      <c r="T294" s="23" t="s">
        <v>64</v>
      </c>
      <c r="U294" s="23" t="s">
        <v>64</v>
      </c>
      <c r="V294" s="23" t="s">
        <v>64</v>
      </c>
      <c r="W294" s="23" t="s">
        <v>84</v>
      </c>
      <c r="X294" s="23" t="s">
        <v>84</v>
      </c>
      <c r="Y294" s="23" t="s">
        <v>64</v>
      </c>
      <c r="Z294" s="23" t="s">
        <v>66</v>
      </c>
      <c r="AA294" s="23" t="s">
        <v>66</v>
      </c>
      <c r="AB294" s="23" t="s">
        <v>66</v>
      </c>
      <c r="AC294" s="23" t="s">
        <v>66</v>
      </c>
      <c r="AD294" s="23" t="s">
        <v>66</v>
      </c>
      <c r="AE294" s="23" t="s">
        <v>79</v>
      </c>
      <c r="AF294" s="23" t="s">
        <v>79</v>
      </c>
      <c r="AG294" s="23" t="s">
        <v>66</v>
      </c>
      <c r="AH294" s="23" t="s">
        <v>66</v>
      </c>
      <c r="AI294" s="23" t="s">
        <v>101</v>
      </c>
      <c r="AJ294" s="23" t="s">
        <v>66</v>
      </c>
      <c r="AK294" s="23" t="s">
        <v>79</v>
      </c>
      <c r="AL294" s="23" t="s">
        <v>66</v>
      </c>
      <c r="AM294" s="23" t="s">
        <v>79</v>
      </c>
      <c r="AN294" s="23" t="s">
        <v>79</v>
      </c>
      <c r="AO294" s="23" t="s">
        <v>66</v>
      </c>
      <c r="AP294" s="23" t="s">
        <v>277</v>
      </c>
      <c r="AQ294" s="23" t="s">
        <v>277</v>
      </c>
      <c r="AR294" s="23" t="s">
        <v>86</v>
      </c>
      <c r="AS294" s="23" t="s">
        <v>81</v>
      </c>
      <c r="AT294" s="23" t="s">
        <v>87</v>
      </c>
      <c r="AU294" s="23" t="s">
        <v>93</v>
      </c>
      <c r="AV294" s="23" t="s">
        <v>71</v>
      </c>
      <c r="AW294" s="23" t="s">
        <v>73</v>
      </c>
      <c r="AX294" s="23" t="s">
        <v>73</v>
      </c>
      <c r="AY294" s="23" t="s">
        <v>72</v>
      </c>
      <c r="AZ294" s="23" t="s">
        <v>73</v>
      </c>
      <c r="BA294" s="23" t="s">
        <v>73</v>
      </c>
      <c r="BB294" s="23" t="s">
        <v>73</v>
      </c>
      <c r="BC294" s="23" t="s">
        <v>73</v>
      </c>
      <c r="BD294" s="23"/>
      <c r="BE294" s="23" t="s">
        <v>73</v>
      </c>
      <c r="BF294" s="25"/>
      <c r="BG294" s="26" t="s">
        <v>631</v>
      </c>
      <c r="BH294" t="s">
        <v>226</v>
      </c>
      <c r="BI294" s="26" t="e">
        <f t="shared" si="4"/>
        <v>#VALUE!</v>
      </c>
      <c r="BJ294" s="26"/>
      <c r="BK294" s="26"/>
      <c r="BL294" s="26"/>
    </row>
    <row r="295" spans="1:64" ht="13.2" x14ac:dyDescent="0.25">
      <c r="A295" s="22">
        <v>45573.516222233797</v>
      </c>
      <c r="B295" s="23" t="s">
        <v>830</v>
      </c>
      <c r="C295" s="24" t="s">
        <v>831</v>
      </c>
      <c r="D295" s="23">
        <v>74.11</v>
      </c>
      <c r="E295" s="23">
        <v>0.38</v>
      </c>
      <c r="F295" s="23" t="s">
        <v>114</v>
      </c>
      <c r="G295" s="23" t="s">
        <v>76</v>
      </c>
      <c r="H295" s="23" t="s">
        <v>716</v>
      </c>
      <c r="I295" s="23" t="s">
        <v>63</v>
      </c>
      <c r="J295" s="23" t="s">
        <v>64</v>
      </c>
      <c r="K295" s="23" t="s">
        <v>64</v>
      </c>
      <c r="L295" s="23" t="s">
        <v>78</v>
      </c>
      <c r="M295" s="23" t="s">
        <v>64</v>
      </c>
      <c r="N295" s="23" t="s">
        <v>64</v>
      </c>
      <c r="O295" s="23" t="s">
        <v>84</v>
      </c>
      <c r="P295" s="23" t="s">
        <v>64</v>
      </c>
      <c r="Q295" s="23" t="s">
        <v>64</v>
      </c>
      <c r="R295" s="23" t="s">
        <v>64</v>
      </c>
      <c r="S295" s="23" t="s">
        <v>64</v>
      </c>
      <c r="T295" s="23" t="s">
        <v>64</v>
      </c>
      <c r="U295" s="23" t="s">
        <v>64</v>
      </c>
      <c r="V295" s="23" t="s">
        <v>64</v>
      </c>
      <c r="W295" s="23" t="s">
        <v>64</v>
      </c>
      <c r="X295" s="23" t="s">
        <v>64</v>
      </c>
      <c r="Y295" s="23" t="s">
        <v>64</v>
      </c>
      <c r="Z295" s="23" t="s">
        <v>101</v>
      </c>
      <c r="AA295" s="23" t="s">
        <v>101</v>
      </c>
      <c r="AB295" s="23" t="s">
        <v>101</v>
      </c>
      <c r="AC295" s="23" t="s">
        <v>101</v>
      </c>
      <c r="AD295" s="23" t="s">
        <v>101</v>
      </c>
      <c r="AE295" s="23" t="s">
        <v>101</v>
      </c>
      <c r="AF295" s="23" t="s">
        <v>101</v>
      </c>
      <c r="AG295" s="23" t="s">
        <v>101</v>
      </c>
      <c r="AH295" s="23" t="s">
        <v>101</v>
      </c>
      <c r="AI295" s="23" t="s">
        <v>101</v>
      </c>
      <c r="AJ295" s="23" t="s">
        <v>101</v>
      </c>
      <c r="AK295" s="23" t="s">
        <v>101</v>
      </c>
      <c r="AL295" s="23" t="s">
        <v>101</v>
      </c>
      <c r="AM295" s="23" t="s">
        <v>101</v>
      </c>
      <c r="AN295" s="23" t="s">
        <v>101</v>
      </c>
      <c r="AO295" s="23" t="s">
        <v>101</v>
      </c>
      <c r="AP295" s="23" t="s">
        <v>85</v>
      </c>
      <c r="AQ295" s="23" t="s">
        <v>85</v>
      </c>
      <c r="AR295" s="23" t="s">
        <v>86</v>
      </c>
      <c r="AS295" s="23" t="s">
        <v>68</v>
      </c>
      <c r="AT295" s="23" t="s">
        <v>87</v>
      </c>
      <c r="AU295" s="23" t="s">
        <v>80</v>
      </c>
      <c r="AV295" s="23" t="s">
        <v>71</v>
      </c>
      <c r="AW295" s="23" t="s">
        <v>72</v>
      </c>
      <c r="AX295" s="23" t="s">
        <v>72</v>
      </c>
      <c r="AY295" s="23" t="s">
        <v>72</v>
      </c>
      <c r="AZ295" s="23" t="s">
        <v>72</v>
      </c>
      <c r="BA295" s="23" t="s">
        <v>72</v>
      </c>
      <c r="BB295" s="23" t="s">
        <v>72</v>
      </c>
      <c r="BC295" s="23" t="s">
        <v>73</v>
      </c>
      <c r="BD295" s="23"/>
      <c r="BE295" s="23" t="s">
        <v>73</v>
      </c>
      <c r="BF295" s="25"/>
      <c r="BG295" s="26" t="s">
        <v>631</v>
      </c>
      <c r="BH295" t="s">
        <v>1118</v>
      </c>
      <c r="BI295" s="26" t="e">
        <f t="shared" si="4"/>
        <v>#VALUE!</v>
      </c>
      <c r="BJ295" s="26"/>
      <c r="BK295" s="26"/>
      <c r="BL295" s="26"/>
    </row>
    <row r="296" spans="1:64" ht="13.2" x14ac:dyDescent="0.25">
      <c r="A296" s="22">
        <v>45573.51643581019</v>
      </c>
      <c r="B296" s="23" t="s">
        <v>832</v>
      </c>
      <c r="C296" s="24" t="s">
        <v>833</v>
      </c>
      <c r="D296" s="23">
        <v>100</v>
      </c>
      <c r="E296" s="23">
        <v>0.38</v>
      </c>
      <c r="F296" s="23" t="s">
        <v>114</v>
      </c>
      <c r="G296" s="23" t="s">
        <v>76</v>
      </c>
      <c r="H296" s="23" t="s">
        <v>631</v>
      </c>
      <c r="I296" s="23" t="s">
        <v>63</v>
      </c>
      <c r="J296" s="23" t="s">
        <v>64</v>
      </c>
      <c r="K296" s="23" t="s">
        <v>78</v>
      </c>
      <c r="L296" s="23" t="s">
        <v>64</v>
      </c>
      <c r="M296" s="23" t="s">
        <v>84</v>
      </c>
      <c r="N296" s="23" t="s">
        <v>64</v>
      </c>
      <c r="O296" s="23" t="s">
        <v>78</v>
      </c>
      <c r="P296" s="23" t="s">
        <v>84</v>
      </c>
      <c r="Q296" s="23" t="s">
        <v>78</v>
      </c>
      <c r="R296" s="23" t="s">
        <v>64</v>
      </c>
      <c r="S296" s="23" t="s">
        <v>64</v>
      </c>
      <c r="T296" s="23" t="s">
        <v>64</v>
      </c>
      <c r="U296" s="23" t="s">
        <v>84</v>
      </c>
      <c r="V296" s="23" t="s">
        <v>64</v>
      </c>
      <c r="W296" s="23" t="s">
        <v>64</v>
      </c>
      <c r="X296" s="23" t="s">
        <v>64</v>
      </c>
      <c r="Y296" s="23" t="s">
        <v>64</v>
      </c>
      <c r="Z296" s="23" t="s">
        <v>65</v>
      </c>
      <c r="AA296" s="23" t="s">
        <v>65</v>
      </c>
      <c r="AB296" s="23" t="s">
        <v>65</v>
      </c>
      <c r="AC296" s="23" t="s">
        <v>66</v>
      </c>
      <c r="AD296" s="23" t="s">
        <v>65</v>
      </c>
      <c r="AE296" s="23" t="s">
        <v>65</v>
      </c>
      <c r="AF296" s="23" t="s">
        <v>66</v>
      </c>
      <c r="AG296" s="23" t="s">
        <v>65</v>
      </c>
      <c r="AH296" s="23" t="s">
        <v>65</v>
      </c>
      <c r="AI296" s="23" t="s">
        <v>79</v>
      </c>
      <c r="AJ296" s="23" t="s">
        <v>65</v>
      </c>
      <c r="AK296" s="23" t="s">
        <v>66</v>
      </c>
      <c r="AL296" s="23" t="s">
        <v>65</v>
      </c>
      <c r="AM296" s="23" t="s">
        <v>66</v>
      </c>
      <c r="AN296" s="23" t="s">
        <v>66</v>
      </c>
      <c r="AO296" s="23" t="s">
        <v>66</v>
      </c>
      <c r="AP296" s="23" t="s">
        <v>85</v>
      </c>
      <c r="AQ296" s="23" t="s">
        <v>85</v>
      </c>
      <c r="AR296" s="23" t="s">
        <v>86</v>
      </c>
      <c r="AS296" s="23" t="s">
        <v>523</v>
      </c>
      <c r="AT296" s="23" t="s">
        <v>87</v>
      </c>
      <c r="AU296" s="23" t="s">
        <v>70</v>
      </c>
      <c r="AV296" s="23" t="s">
        <v>71</v>
      </c>
      <c r="AW296" s="23" t="s">
        <v>73</v>
      </c>
      <c r="AX296" s="23" t="s">
        <v>72</v>
      </c>
      <c r="AY296" s="23" t="s">
        <v>72</v>
      </c>
      <c r="AZ296" s="23" t="s">
        <v>63</v>
      </c>
      <c r="BA296" s="23" t="s">
        <v>63</v>
      </c>
      <c r="BB296" s="23" t="s">
        <v>73</v>
      </c>
      <c r="BC296" s="23" t="s">
        <v>73</v>
      </c>
      <c r="BD296" s="23"/>
      <c r="BE296" s="23" t="s">
        <v>73</v>
      </c>
      <c r="BF296" s="25"/>
      <c r="BG296" s="26" t="s">
        <v>631</v>
      </c>
      <c r="BH296" t="s">
        <v>1118</v>
      </c>
      <c r="BI296" s="26" t="e">
        <f t="shared" si="4"/>
        <v>#VALUE!</v>
      </c>
      <c r="BJ296" s="26"/>
      <c r="BK296" s="26"/>
      <c r="BL296" s="26"/>
    </row>
    <row r="297" spans="1:64" ht="13.2" x14ac:dyDescent="0.25">
      <c r="A297" s="22">
        <v>45573.517237673615</v>
      </c>
      <c r="B297" s="23" t="s">
        <v>834</v>
      </c>
      <c r="C297" s="24" t="s">
        <v>835</v>
      </c>
      <c r="D297" s="23">
        <v>77.680000000000007</v>
      </c>
      <c r="E297" s="23">
        <v>0.28999999999999998</v>
      </c>
      <c r="F297" s="23" t="s">
        <v>114</v>
      </c>
      <c r="G297" s="23" t="s">
        <v>539</v>
      </c>
      <c r="H297" s="23" t="s">
        <v>683</v>
      </c>
      <c r="I297" s="23" t="s">
        <v>73</v>
      </c>
      <c r="J297" s="23" t="s">
        <v>64</v>
      </c>
      <c r="K297" s="23" t="s">
        <v>78</v>
      </c>
      <c r="L297" s="23" t="s">
        <v>64</v>
      </c>
      <c r="M297" s="23" t="s">
        <v>64</v>
      </c>
      <c r="N297" s="23" t="s">
        <v>64</v>
      </c>
      <c r="O297" s="23" t="s">
        <v>64</v>
      </c>
      <c r="P297" s="23" t="s">
        <v>78</v>
      </c>
      <c r="Q297" s="23" t="s">
        <v>64</v>
      </c>
      <c r="R297" s="23" t="s">
        <v>64</v>
      </c>
      <c r="S297" s="23" t="s">
        <v>64</v>
      </c>
      <c r="T297" s="23" t="s">
        <v>64</v>
      </c>
      <c r="U297" s="23" t="s">
        <v>64</v>
      </c>
      <c r="V297" s="23" t="s">
        <v>64</v>
      </c>
      <c r="W297" s="23" t="s">
        <v>64</v>
      </c>
      <c r="X297" s="23" t="s">
        <v>84</v>
      </c>
      <c r="Y297" s="23" t="s">
        <v>64</v>
      </c>
      <c r="Z297" s="23" t="s">
        <v>66</v>
      </c>
      <c r="AA297" s="23" t="s">
        <v>66</v>
      </c>
      <c r="AB297" s="23" t="s">
        <v>65</v>
      </c>
      <c r="AC297" s="23" t="s">
        <v>66</v>
      </c>
      <c r="AD297" s="23" t="s">
        <v>66</v>
      </c>
      <c r="AE297" s="23" t="s">
        <v>65</v>
      </c>
      <c r="AF297" s="23" t="s">
        <v>66</v>
      </c>
      <c r="AG297" s="23" t="s">
        <v>66</v>
      </c>
      <c r="AH297" s="23" t="s">
        <v>79</v>
      </c>
      <c r="AI297" s="23" t="s">
        <v>79</v>
      </c>
      <c r="AJ297" s="23" t="s">
        <v>65</v>
      </c>
      <c r="AK297" s="23" t="s">
        <v>66</v>
      </c>
      <c r="AL297" s="23" t="s">
        <v>66</v>
      </c>
      <c r="AM297" s="23" t="s">
        <v>65</v>
      </c>
      <c r="AN297" s="23" t="s">
        <v>66</v>
      </c>
      <c r="AO297" s="23" t="s">
        <v>66</v>
      </c>
      <c r="AP297" s="23" t="s">
        <v>67</v>
      </c>
      <c r="AQ297" s="23" t="s">
        <v>67</v>
      </c>
      <c r="AR297" s="23" t="s">
        <v>73</v>
      </c>
      <c r="AS297" s="23" t="s">
        <v>223</v>
      </c>
      <c r="AT297" s="23" t="s">
        <v>69</v>
      </c>
      <c r="AU297" s="23" t="s">
        <v>70</v>
      </c>
      <c r="AV297" s="23" t="s">
        <v>71</v>
      </c>
      <c r="AW297" s="23" t="s">
        <v>72</v>
      </c>
      <c r="AX297" s="23" t="s">
        <v>63</v>
      </c>
      <c r="AY297" s="23" t="s">
        <v>72</v>
      </c>
      <c r="AZ297" s="23" t="s">
        <v>63</v>
      </c>
      <c r="BA297" s="23" t="s">
        <v>72</v>
      </c>
      <c r="BB297" s="23" t="s">
        <v>72</v>
      </c>
      <c r="BC297" s="23" t="s">
        <v>73</v>
      </c>
      <c r="BD297" s="23"/>
      <c r="BE297" s="23" t="s">
        <v>73</v>
      </c>
      <c r="BF297" s="25"/>
      <c r="BG297" s="26" t="s">
        <v>631</v>
      </c>
      <c r="BH297" t="s">
        <v>226</v>
      </c>
      <c r="BI297" s="26" t="e">
        <f t="shared" si="4"/>
        <v>#VALUE!</v>
      </c>
      <c r="BJ297" s="26"/>
      <c r="BK297" s="26"/>
      <c r="BL297" s="26"/>
    </row>
    <row r="298" spans="1:64" ht="13.2" x14ac:dyDescent="0.25">
      <c r="A298" s="22">
        <v>45573.520493344906</v>
      </c>
      <c r="B298" s="23" t="s">
        <v>836</v>
      </c>
      <c r="C298" s="24" t="s">
        <v>837</v>
      </c>
      <c r="D298" s="23">
        <v>25</v>
      </c>
      <c r="E298" s="23">
        <v>0.08</v>
      </c>
      <c r="F298" s="23" t="s">
        <v>423</v>
      </c>
      <c r="G298" s="23" t="s">
        <v>291</v>
      </c>
      <c r="H298" s="23" t="s">
        <v>631</v>
      </c>
      <c r="I298" s="23" t="s">
        <v>63</v>
      </c>
      <c r="J298" s="23" t="s">
        <v>64</v>
      </c>
      <c r="K298" s="23" t="s">
        <v>64</v>
      </c>
      <c r="L298" s="23" t="s">
        <v>64</v>
      </c>
      <c r="M298" s="23" t="s">
        <v>84</v>
      </c>
      <c r="N298" s="23" t="s">
        <v>84</v>
      </c>
      <c r="O298" s="23" t="s">
        <v>64</v>
      </c>
      <c r="P298" s="23" t="s">
        <v>64</v>
      </c>
      <c r="Q298" s="23" t="s">
        <v>64</v>
      </c>
      <c r="R298" s="23" t="s">
        <v>64</v>
      </c>
      <c r="S298" s="23" t="s">
        <v>84</v>
      </c>
      <c r="T298" s="23" t="s">
        <v>64</v>
      </c>
      <c r="U298" s="23" t="s">
        <v>64</v>
      </c>
      <c r="V298" s="23" t="s">
        <v>84</v>
      </c>
      <c r="W298" s="23" t="s">
        <v>64</v>
      </c>
      <c r="X298" s="23" t="s">
        <v>64</v>
      </c>
      <c r="Y298" s="23" t="s">
        <v>64</v>
      </c>
      <c r="Z298" s="23" t="s">
        <v>66</v>
      </c>
      <c r="AA298" s="23" t="s">
        <v>65</v>
      </c>
      <c r="AB298" s="23" t="s">
        <v>65</v>
      </c>
      <c r="AC298" s="23" t="s">
        <v>65</v>
      </c>
      <c r="AD298" s="23" t="s">
        <v>65</v>
      </c>
      <c r="AE298" s="23" t="s">
        <v>65</v>
      </c>
      <c r="AF298" s="23" t="s">
        <v>66</v>
      </c>
      <c r="AG298" s="23" t="s">
        <v>65</v>
      </c>
      <c r="AH298" s="23" t="s">
        <v>66</v>
      </c>
      <c r="AI298" s="23" t="s">
        <v>101</v>
      </c>
      <c r="AJ298" s="23" t="s">
        <v>65</v>
      </c>
      <c r="AK298" s="23" t="s">
        <v>65</v>
      </c>
      <c r="AL298" s="23" t="s">
        <v>65</v>
      </c>
      <c r="AM298" s="23" t="s">
        <v>66</v>
      </c>
      <c r="AN298" s="23" t="s">
        <v>66</v>
      </c>
      <c r="AO298" s="23" t="s">
        <v>66</v>
      </c>
      <c r="AP298" s="23" t="s">
        <v>85</v>
      </c>
      <c r="AQ298" s="23" t="s">
        <v>85</v>
      </c>
      <c r="AR298" s="23" t="s">
        <v>86</v>
      </c>
      <c r="AS298" s="23" t="s">
        <v>68</v>
      </c>
      <c r="AT298" s="23" t="s">
        <v>87</v>
      </c>
      <c r="AU298" s="23" t="s">
        <v>67</v>
      </c>
      <c r="AV298" s="23" t="s">
        <v>71</v>
      </c>
      <c r="AW298" s="23" t="s">
        <v>72</v>
      </c>
      <c r="AX298" s="23" t="s">
        <v>72</v>
      </c>
      <c r="AY298" s="23" t="s">
        <v>63</v>
      </c>
      <c r="AZ298" s="23" t="s">
        <v>63</v>
      </c>
      <c r="BA298" s="23" t="s">
        <v>72</v>
      </c>
      <c r="BB298" s="23" t="s">
        <v>73</v>
      </c>
      <c r="BC298" s="23" t="s">
        <v>73</v>
      </c>
      <c r="BD298" s="23"/>
      <c r="BE298" s="23" t="s">
        <v>73</v>
      </c>
      <c r="BF298" s="25"/>
      <c r="BG298" s="26" t="s">
        <v>631</v>
      </c>
      <c r="BH298" t="s">
        <v>1118</v>
      </c>
      <c r="BI298" s="26" t="e">
        <f t="shared" si="4"/>
        <v>#VALUE!</v>
      </c>
      <c r="BJ298" s="26"/>
      <c r="BK298" s="26"/>
      <c r="BL298" s="26"/>
    </row>
    <row r="299" spans="1:64" ht="13.2" x14ac:dyDescent="0.25">
      <c r="A299" s="22">
        <v>45573.520494930555</v>
      </c>
      <c r="B299" s="23" t="s">
        <v>838</v>
      </c>
      <c r="C299" s="24" t="s">
        <v>839</v>
      </c>
      <c r="D299" s="23">
        <v>31.1</v>
      </c>
      <c r="E299" s="23">
        <v>0.25</v>
      </c>
      <c r="F299" s="23" t="s">
        <v>423</v>
      </c>
      <c r="G299" s="23" t="s">
        <v>291</v>
      </c>
      <c r="H299" s="23" t="s">
        <v>683</v>
      </c>
      <c r="I299" s="23" t="s">
        <v>63</v>
      </c>
      <c r="J299" s="23" t="s">
        <v>64</v>
      </c>
      <c r="K299" s="23" t="s">
        <v>84</v>
      </c>
      <c r="L299" s="23" t="s">
        <v>64</v>
      </c>
      <c r="M299" s="23" t="s">
        <v>84</v>
      </c>
      <c r="N299" s="23" t="s">
        <v>64</v>
      </c>
      <c r="O299" s="23" t="s">
        <v>64</v>
      </c>
      <c r="P299" s="23" t="s">
        <v>84</v>
      </c>
      <c r="Q299" s="23" t="s">
        <v>64</v>
      </c>
      <c r="R299" s="23" t="s">
        <v>64</v>
      </c>
      <c r="S299" s="23" t="s">
        <v>84</v>
      </c>
      <c r="T299" s="23" t="s">
        <v>84</v>
      </c>
      <c r="U299" s="23" t="s">
        <v>84</v>
      </c>
      <c r="V299" s="23" t="s">
        <v>64</v>
      </c>
      <c r="W299" s="23" t="s">
        <v>64</v>
      </c>
      <c r="X299" s="23" t="s">
        <v>64</v>
      </c>
      <c r="Y299" s="23" t="s">
        <v>64</v>
      </c>
      <c r="Z299" s="23" t="s">
        <v>65</v>
      </c>
      <c r="AA299" s="23" t="s">
        <v>65</v>
      </c>
      <c r="AB299" s="23" t="s">
        <v>65</v>
      </c>
      <c r="AC299" s="23" t="s">
        <v>65</v>
      </c>
      <c r="AD299" s="23" t="s">
        <v>66</v>
      </c>
      <c r="AE299" s="23" t="s">
        <v>65</v>
      </c>
      <c r="AF299" s="23" t="s">
        <v>66</v>
      </c>
      <c r="AG299" s="23" t="s">
        <v>65</v>
      </c>
      <c r="AH299" s="23" t="s">
        <v>66</v>
      </c>
      <c r="AI299" s="23" t="s">
        <v>101</v>
      </c>
      <c r="AJ299" s="23" t="s">
        <v>65</v>
      </c>
      <c r="AK299" s="23" t="s">
        <v>65</v>
      </c>
      <c r="AL299" s="23" t="s">
        <v>65</v>
      </c>
      <c r="AM299" s="23" t="s">
        <v>65</v>
      </c>
      <c r="AN299" s="23" t="s">
        <v>66</v>
      </c>
      <c r="AO299" s="23" t="s">
        <v>66</v>
      </c>
      <c r="AP299" s="23" t="s">
        <v>67</v>
      </c>
      <c r="AQ299" s="23" t="s">
        <v>85</v>
      </c>
      <c r="AR299" s="23" t="s">
        <v>63</v>
      </c>
      <c r="AS299" s="23" t="s">
        <v>68</v>
      </c>
      <c r="AT299" s="23" t="s">
        <v>87</v>
      </c>
      <c r="AU299" s="23" t="s">
        <v>70</v>
      </c>
      <c r="AV299" s="23" t="s">
        <v>71</v>
      </c>
      <c r="AW299" s="23" t="s">
        <v>73</v>
      </c>
      <c r="AX299" s="23" t="s">
        <v>73</v>
      </c>
      <c r="AY299" s="23" t="s">
        <v>73</v>
      </c>
      <c r="AZ299" s="23" t="s">
        <v>72</v>
      </c>
      <c r="BA299" s="23" t="s">
        <v>72</v>
      </c>
      <c r="BB299" s="23" t="s">
        <v>72</v>
      </c>
      <c r="BC299" s="23" t="s">
        <v>63</v>
      </c>
      <c r="BD299" s="23"/>
      <c r="BE299" s="23" t="s">
        <v>73</v>
      </c>
      <c r="BF299" s="25"/>
      <c r="BG299" s="26" t="s">
        <v>631</v>
      </c>
      <c r="BH299" t="s">
        <v>1118</v>
      </c>
      <c r="BI299" s="26" t="e">
        <f t="shared" si="4"/>
        <v>#VALUE!</v>
      </c>
      <c r="BJ299" s="26"/>
      <c r="BK299" s="26"/>
      <c r="BL299" s="26"/>
    </row>
    <row r="300" spans="1:64" ht="13.2" x14ac:dyDescent="0.25">
      <c r="A300" s="22">
        <v>45573.520888298612</v>
      </c>
      <c r="B300" s="23" t="s">
        <v>840</v>
      </c>
      <c r="C300" s="24" t="s">
        <v>841</v>
      </c>
      <c r="D300" s="23">
        <v>34.82</v>
      </c>
      <c r="E300" s="23">
        <v>0.17</v>
      </c>
      <c r="F300" s="23" t="s">
        <v>423</v>
      </c>
      <c r="G300" s="23" t="s">
        <v>291</v>
      </c>
      <c r="H300" s="23" t="s">
        <v>631</v>
      </c>
      <c r="I300" s="23" t="s">
        <v>63</v>
      </c>
      <c r="J300" s="23" t="s">
        <v>64</v>
      </c>
      <c r="K300" s="23" t="s">
        <v>64</v>
      </c>
      <c r="L300" s="23" t="s">
        <v>64</v>
      </c>
      <c r="M300" s="23" t="s">
        <v>78</v>
      </c>
      <c r="N300" s="23" t="s">
        <v>64</v>
      </c>
      <c r="O300" s="23" t="s">
        <v>64</v>
      </c>
      <c r="P300" s="23" t="s">
        <v>84</v>
      </c>
      <c r="Q300" s="23" t="s">
        <v>84</v>
      </c>
      <c r="R300" s="23" t="s">
        <v>64</v>
      </c>
      <c r="S300" s="23" t="s">
        <v>64</v>
      </c>
      <c r="T300" s="23" t="s">
        <v>84</v>
      </c>
      <c r="U300" s="23" t="s">
        <v>84</v>
      </c>
      <c r="V300" s="23" t="s">
        <v>84</v>
      </c>
      <c r="W300" s="23" t="s">
        <v>64</v>
      </c>
      <c r="X300" s="23" t="s">
        <v>64</v>
      </c>
      <c r="Y300" s="23" t="s">
        <v>64</v>
      </c>
      <c r="Z300" s="23" t="s">
        <v>66</v>
      </c>
      <c r="AA300" s="23" t="s">
        <v>66</v>
      </c>
      <c r="AB300" s="23" t="s">
        <v>66</v>
      </c>
      <c r="AC300" s="23" t="s">
        <v>66</v>
      </c>
      <c r="AD300" s="23" t="s">
        <v>66</v>
      </c>
      <c r="AE300" s="23" t="s">
        <v>66</v>
      </c>
      <c r="AF300" s="23" t="s">
        <v>66</v>
      </c>
      <c r="AG300" s="23" t="s">
        <v>66</v>
      </c>
      <c r="AH300" s="23" t="s">
        <v>66</v>
      </c>
      <c r="AI300" s="23" t="s">
        <v>66</v>
      </c>
      <c r="AJ300" s="23" t="s">
        <v>66</v>
      </c>
      <c r="AK300" s="23" t="s">
        <v>66</v>
      </c>
      <c r="AL300" s="23" t="s">
        <v>66</v>
      </c>
      <c r="AM300" s="23" t="s">
        <v>66</v>
      </c>
      <c r="AN300" s="23" t="s">
        <v>66</v>
      </c>
      <c r="AO300" s="23" t="s">
        <v>66</v>
      </c>
      <c r="AP300" s="23" t="s">
        <v>85</v>
      </c>
      <c r="AQ300" s="23" t="s">
        <v>85</v>
      </c>
      <c r="AR300" s="23" t="s">
        <v>63</v>
      </c>
      <c r="AS300" s="23" t="s">
        <v>343</v>
      </c>
      <c r="AT300" s="23" t="s">
        <v>69</v>
      </c>
      <c r="AU300" s="23" t="s">
        <v>70</v>
      </c>
      <c r="AV300" s="23" t="s">
        <v>71</v>
      </c>
      <c r="AW300" s="23" t="s">
        <v>73</v>
      </c>
      <c r="AX300" s="23" t="s">
        <v>73</v>
      </c>
      <c r="AY300" s="23" t="s">
        <v>73</v>
      </c>
      <c r="AZ300" s="23" t="s">
        <v>73</v>
      </c>
      <c r="BA300" s="23" t="s">
        <v>73</v>
      </c>
      <c r="BB300" s="23" t="s">
        <v>73</v>
      </c>
      <c r="BC300" s="23" t="s">
        <v>73</v>
      </c>
      <c r="BD300" s="23"/>
      <c r="BE300" s="23" t="s">
        <v>73</v>
      </c>
      <c r="BF300" s="25"/>
      <c r="BG300" s="26" t="s">
        <v>631</v>
      </c>
      <c r="BH300" t="s">
        <v>1118</v>
      </c>
      <c r="BI300" s="26" t="e">
        <f t="shared" si="4"/>
        <v>#VALUE!</v>
      </c>
      <c r="BJ300" s="26"/>
      <c r="BK300" s="26"/>
      <c r="BL300" s="26"/>
    </row>
    <row r="301" spans="1:64" ht="13.2" x14ac:dyDescent="0.25">
      <c r="A301" s="22">
        <v>45573.524807638889</v>
      </c>
      <c r="B301" s="23" t="s">
        <v>842</v>
      </c>
      <c r="C301" s="24" t="s">
        <v>843</v>
      </c>
      <c r="D301" s="23">
        <v>52.68</v>
      </c>
      <c r="E301" s="23">
        <v>0.17</v>
      </c>
      <c r="F301" s="23" t="s">
        <v>114</v>
      </c>
      <c r="G301" s="23" t="s">
        <v>539</v>
      </c>
      <c r="H301" s="23" t="s">
        <v>683</v>
      </c>
      <c r="I301" s="23" t="s">
        <v>63</v>
      </c>
      <c r="J301" s="23" t="s">
        <v>64</v>
      </c>
      <c r="K301" s="23" t="s">
        <v>84</v>
      </c>
      <c r="L301" s="23" t="s">
        <v>78</v>
      </c>
      <c r="M301" s="23" t="s">
        <v>64</v>
      </c>
      <c r="N301" s="23" t="s">
        <v>64</v>
      </c>
      <c r="O301" s="23" t="s">
        <v>84</v>
      </c>
      <c r="P301" s="23" t="s">
        <v>84</v>
      </c>
      <c r="Q301" s="23" t="s">
        <v>64</v>
      </c>
      <c r="R301" s="23" t="s">
        <v>64</v>
      </c>
      <c r="S301" s="23" t="s">
        <v>64</v>
      </c>
      <c r="T301" s="23" t="s">
        <v>64</v>
      </c>
      <c r="U301" s="23" t="s">
        <v>64</v>
      </c>
      <c r="V301" s="23" t="s">
        <v>64</v>
      </c>
      <c r="W301" s="23" t="s">
        <v>64</v>
      </c>
      <c r="X301" s="23" t="s">
        <v>64</v>
      </c>
      <c r="Y301" s="23" t="s">
        <v>64</v>
      </c>
      <c r="Z301" s="23" t="s">
        <v>66</v>
      </c>
      <c r="AA301" s="23" t="s">
        <v>101</v>
      </c>
      <c r="AB301" s="23" t="s">
        <v>66</v>
      </c>
      <c r="AC301" s="23" t="s">
        <v>79</v>
      </c>
      <c r="AD301" s="23" t="s">
        <v>66</v>
      </c>
      <c r="AE301" s="23" t="s">
        <v>66</v>
      </c>
      <c r="AF301" s="23" t="s">
        <v>66</v>
      </c>
      <c r="AG301" s="23" t="s">
        <v>66</v>
      </c>
      <c r="AH301" s="23" t="s">
        <v>66</v>
      </c>
      <c r="AI301" s="23" t="s">
        <v>79</v>
      </c>
      <c r="AJ301" s="23" t="s">
        <v>66</v>
      </c>
      <c r="AK301" s="23" t="s">
        <v>65</v>
      </c>
      <c r="AL301" s="23" t="s">
        <v>66</v>
      </c>
      <c r="AM301" s="23" t="s">
        <v>66</v>
      </c>
      <c r="AN301" s="23" t="s">
        <v>79</v>
      </c>
      <c r="AO301" s="23" t="s">
        <v>66</v>
      </c>
      <c r="AP301" s="23" t="s">
        <v>85</v>
      </c>
      <c r="AQ301" s="23" t="s">
        <v>85</v>
      </c>
      <c r="AR301" s="23" t="s">
        <v>86</v>
      </c>
      <c r="AS301" s="23" t="s">
        <v>388</v>
      </c>
      <c r="AT301" s="23" t="s">
        <v>69</v>
      </c>
      <c r="AU301" s="23" t="s">
        <v>67</v>
      </c>
      <c r="AV301" s="23" t="s">
        <v>71</v>
      </c>
      <c r="AW301" s="23" t="s">
        <v>73</v>
      </c>
      <c r="AX301" s="23" t="s">
        <v>73</v>
      </c>
      <c r="AY301" s="23" t="s">
        <v>72</v>
      </c>
      <c r="AZ301" s="23" t="s">
        <v>63</v>
      </c>
      <c r="BA301" s="23" t="s">
        <v>63</v>
      </c>
      <c r="BB301" s="23" t="s">
        <v>73</v>
      </c>
      <c r="BC301" s="23" t="s">
        <v>73</v>
      </c>
      <c r="BD301" s="23"/>
      <c r="BE301" s="23" t="s">
        <v>73</v>
      </c>
      <c r="BF301" s="25"/>
      <c r="BG301" s="26" t="s">
        <v>631</v>
      </c>
      <c r="BH301" t="s">
        <v>1118</v>
      </c>
      <c r="BI301" s="26" t="e">
        <f t="shared" si="4"/>
        <v>#VALUE!</v>
      </c>
      <c r="BJ301" s="26"/>
      <c r="BK301" s="26"/>
      <c r="BL301" s="26"/>
    </row>
    <row r="302" spans="1:64" ht="13.2" x14ac:dyDescent="0.25">
      <c r="A302" s="28">
        <v>45574.359534166666</v>
      </c>
      <c r="B302" s="29" t="s">
        <v>844</v>
      </c>
      <c r="C302" s="30" t="s">
        <v>845</v>
      </c>
      <c r="D302" s="29">
        <v>25</v>
      </c>
      <c r="E302" s="29">
        <v>0.38</v>
      </c>
      <c r="F302" s="29" t="s">
        <v>423</v>
      </c>
      <c r="G302" s="29" t="s">
        <v>76</v>
      </c>
      <c r="H302" s="29" t="s">
        <v>846</v>
      </c>
      <c r="I302" s="29" t="s">
        <v>63</v>
      </c>
      <c r="J302" s="29" t="s">
        <v>64</v>
      </c>
      <c r="K302" s="29" t="s">
        <v>78</v>
      </c>
      <c r="L302" s="29" t="s">
        <v>64</v>
      </c>
      <c r="M302" s="29" t="s">
        <v>84</v>
      </c>
      <c r="N302" s="29" t="s">
        <v>64</v>
      </c>
      <c r="O302" s="29" t="s">
        <v>64</v>
      </c>
      <c r="P302" s="29" t="s">
        <v>84</v>
      </c>
      <c r="Q302" s="29" t="s">
        <v>64</v>
      </c>
      <c r="R302" s="29" t="s">
        <v>64</v>
      </c>
      <c r="S302" s="29" t="s">
        <v>64</v>
      </c>
      <c r="T302" s="29" t="s">
        <v>64</v>
      </c>
      <c r="U302" s="29" t="s">
        <v>84</v>
      </c>
      <c r="V302" s="29" t="s">
        <v>64</v>
      </c>
      <c r="W302" s="29" t="s">
        <v>64</v>
      </c>
      <c r="X302" s="29" t="s">
        <v>78</v>
      </c>
      <c r="Y302" s="29" t="s">
        <v>64</v>
      </c>
      <c r="Z302" s="29" t="s">
        <v>65</v>
      </c>
      <c r="AA302" s="29" t="s">
        <v>65</v>
      </c>
      <c r="AB302" s="29" t="s">
        <v>79</v>
      </c>
      <c r="AC302" s="29" t="s">
        <v>66</v>
      </c>
      <c r="AD302" s="29" t="s">
        <v>65</v>
      </c>
      <c r="AE302" s="29" t="s">
        <v>65</v>
      </c>
      <c r="AF302" s="29" t="s">
        <v>66</v>
      </c>
      <c r="AG302" s="29" t="s">
        <v>65</v>
      </c>
      <c r="AH302" s="29" t="s">
        <v>65</v>
      </c>
      <c r="AI302" s="29" t="s">
        <v>101</v>
      </c>
      <c r="AJ302" s="29" t="s">
        <v>65</v>
      </c>
      <c r="AK302" s="29" t="s">
        <v>65</v>
      </c>
      <c r="AL302" s="29" t="s">
        <v>65</v>
      </c>
      <c r="AM302" s="29" t="s">
        <v>65</v>
      </c>
      <c r="AN302" s="29" t="s">
        <v>79</v>
      </c>
      <c r="AO302" s="29" t="s">
        <v>66</v>
      </c>
      <c r="AP302" s="29" t="s">
        <v>67</v>
      </c>
      <c r="AQ302" s="29" t="s">
        <v>67</v>
      </c>
      <c r="AR302" s="29" t="s">
        <v>86</v>
      </c>
      <c r="AS302" s="29" t="s">
        <v>252</v>
      </c>
      <c r="AT302" s="29" t="s">
        <v>87</v>
      </c>
      <c r="AU302" s="29" t="s">
        <v>70</v>
      </c>
      <c r="AV302" s="29" t="s">
        <v>71</v>
      </c>
      <c r="AW302" s="29" t="s">
        <v>73</v>
      </c>
      <c r="AX302" s="29" t="s">
        <v>63</v>
      </c>
      <c r="AY302" s="29" t="s">
        <v>72</v>
      </c>
      <c r="AZ302" s="29" t="s">
        <v>63</v>
      </c>
      <c r="BA302" s="29" t="s">
        <v>72</v>
      </c>
      <c r="BB302" s="29" t="s">
        <v>63</v>
      </c>
      <c r="BC302" s="29" t="s">
        <v>73</v>
      </c>
      <c r="BD302" s="29"/>
      <c r="BE302" s="29" t="s">
        <v>73</v>
      </c>
      <c r="BF302" s="31"/>
      <c r="BG302" s="32" t="s">
        <v>846</v>
      </c>
      <c r="BH302" t="s">
        <v>1118</v>
      </c>
      <c r="BI302" s="32" t="e">
        <f t="shared" si="4"/>
        <v>#VALUE!</v>
      </c>
      <c r="BJ302" s="32"/>
      <c r="BK302" s="32"/>
      <c r="BL302" s="32"/>
    </row>
    <row r="303" spans="1:64" ht="13.2" x14ac:dyDescent="0.25">
      <c r="A303" s="28">
        <v>45574.360331307871</v>
      </c>
      <c r="B303" s="29" t="s">
        <v>847</v>
      </c>
      <c r="C303" s="30" t="s">
        <v>848</v>
      </c>
      <c r="D303" s="29">
        <v>39.29</v>
      </c>
      <c r="E303" s="29">
        <v>0.81</v>
      </c>
      <c r="F303" s="29" t="s">
        <v>423</v>
      </c>
      <c r="G303" s="29" t="s">
        <v>76</v>
      </c>
      <c r="H303" s="29" t="s">
        <v>849</v>
      </c>
      <c r="I303" s="29" t="s">
        <v>63</v>
      </c>
      <c r="J303" s="29" t="s">
        <v>64</v>
      </c>
      <c r="K303" s="29" t="s">
        <v>78</v>
      </c>
      <c r="L303" s="29" t="s">
        <v>64</v>
      </c>
      <c r="M303" s="29" t="s">
        <v>84</v>
      </c>
      <c r="N303" s="29" t="s">
        <v>64</v>
      </c>
      <c r="O303" s="29" t="s">
        <v>64</v>
      </c>
      <c r="P303" s="29" t="s">
        <v>84</v>
      </c>
      <c r="Q303" s="29" t="s">
        <v>64</v>
      </c>
      <c r="R303" s="29" t="s">
        <v>64</v>
      </c>
      <c r="S303" s="29" t="s">
        <v>64</v>
      </c>
      <c r="T303" s="29" t="s">
        <v>64</v>
      </c>
      <c r="U303" s="29" t="s">
        <v>64</v>
      </c>
      <c r="V303" s="29" t="s">
        <v>64</v>
      </c>
      <c r="W303" s="29" t="s">
        <v>84</v>
      </c>
      <c r="X303" s="29" t="s">
        <v>64</v>
      </c>
      <c r="Y303" s="29" t="s">
        <v>64</v>
      </c>
      <c r="Z303" s="29" t="s">
        <v>66</v>
      </c>
      <c r="AA303" s="29" t="s">
        <v>65</v>
      </c>
      <c r="AB303" s="29" t="s">
        <v>65</v>
      </c>
      <c r="AC303" s="29" t="s">
        <v>65</v>
      </c>
      <c r="AD303" s="29" t="s">
        <v>65</v>
      </c>
      <c r="AE303" s="29" t="s">
        <v>65</v>
      </c>
      <c r="AF303" s="29" t="s">
        <v>65</v>
      </c>
      <c r="AG303" s="29" t="s">
        <v>65</v>
      </c>
      <c r="AH303" s="29" t="s">
        <v>66</v>
      </c>
      <c r="AI303" s="29" t="s">
        <v>101</v>
      </c>
      <c r="AJ303" s="29" t="s">
        <v>65</v>
      </c>
      <c r="AK303" s="29" t="s">
        <v>65</v>
      </c>
      <c r="AL303" s="29" t="s">
        <v>65</v>
      </c>
      <c r="AM303" s="29" t="s">
        <v>66</v>
      </c>
      <c r="AN303" s="29" t="s">
        <v>66</v>
      </c>
      <c r="AO303" s="29" t="s">
        <v>66</v>
      </c>
      <c r="AP303" s="29" t="s">
        <v>85</v>
      </c>
      <c r="AQ303" s="29" t="s">
        <v>85</v>
      </c>
      <c r="AR303" s="29" t="s">
        <v>63</v>
      </c>
      <c r="AS303" s="29" t="s">
        <v>850</v>
      </c>
      <c r="AT303" s="29" t="s">
        <v>87</v>
      </c>
      <c r="AU303" s="29" t="s">
        <v>80</v>
      </c>
      <c r="AV303" s="29" t="s">
        <v>132</v>
      </c>
      <c r="AW303" s="29" t="s">
        <v>73</v>
      </c>
      <c r="AX303" s="29" t="s">
        <v>73</v>
      </c>
      <c r="AY303" s="29" t="s">
        <v>72</v>
      </c>
      <c r="AZ303" s="29" t="s">
        <v>73</v>
      </c>
      <c r="BA303" s="29" t="s">
        <v>73</v>
      </c>
      <c r="BB303" s="29" t="s">
        <v>73</v>
      </c>
      <c r="BC303" s="29" t="s">
        <v>73</v>
      </c>
      <c r="BD303" s="29"/>
      <c r="BE303" s="29" t="s">
        <v>73</v>
      </c>
      <c r="BF303" s="31"/>
      <c r="BG303" s="32" t="s">
        <v>846</v>
      </c>
      <c r="BH303" t="s">
        <v>1118</v>
      </c>
      <c r="BI303" s="32" t="e">
        <f t="shared" si="4"/>
        <v>#VALUE!</v>
      </c>
      <c r="BJ303" s="32"/>
      <c r="BK303" s="32"/>
      <c r="BL303" s="32"/>
    </row>
    <row r="304" spans="1:64" ht="13.2" x14ac:dyDescent="0.25">
      <c r="A304" s="28">
        <v>45574.360877083338</v>
      </c>
      <c r="B304" s="29" t="s">
        <v>851</v>
      </c>
      <c r="C304" s="30" t="s">
        <v>852</v>
      </c>
      <c r="D304" s="29">
        <v>100</v>
      </c>
      <c r="E304" s="29">
        <v>1.29</v>
      </c>
      <c r="F304" s="29" t="s">
        <v>423</v>
      </c>
      <c r="G304" s="29" t="s">
        <v>76</v>
      </c>
      <c r="H304" s="29" t="s">
        <v>846</v>
      </c>
      <c r="I304" s="29" t="s">
        <v>63</v>
      </c>
      <c r="J304" s="29" t="s">
        <v>64</v>
      </c>
      <c r="K304" s="29" t="s">
        <v>64</v>
      </c>
      <c r="L304" s="29" t="s">
        <v>64</v>
      </c>
      <c r="M304" s="29" t="s">
        <v>84</v>
      </c>
      <c r="N304" s="29" t="s">
        <v>64</v>
      </c>
      <c r="O304" s="29" t="s">
        <v>64</v>
      </c>
      <c r="P304" s="29" t="s">
        <v>84</v>
      </c>
      <c r="Q304" s="29" t="s">
        <v>84</v>
      </c>
      <c r="R304" s="29" t="s">
        <v>64</v>
      </c>
      <c r="S304" s="29" t="s">
        <v>84</v>
      </c>
      <c r="T304" s="29" t="s">
        <v>64</v>
      </c>
      <c r="U304" s="29" t="s">
        <v>78</v>
      </c>
      <c r="V304" s="29" t="s">
        <v>64</v>
      </c>
      <c r="W304" s="29" t="s">
        <v>64</v>
      </c>
      <c r="X304" s="29" t="s">
        <v>64</v>
      </c>
      <c r="Y304" s="29" t="s">
        <v>64</v>
      </c>
      <c r="Z304" s="29" t="s">
        <v>66</v>
      </c>
      <c r="AA304" s="29" t="s">
        <v>66</v>
      </c>
      <c r="AB304" s="29" t="s">
        <v>66</v>
      </c>
      <c r="AC304" s="29" t="s">
        <v>66</v>
      </c>
      <c r="AD304" s="29" t="s">
        <v>66</v>
      </c>
      <c r="AE304" s="29" t="s">
        <v>66</v>
      </c>
      <c r="AF304" s="29" t="s">
        <v>66</v>
      </c>
      <c r="AG304" s="29" t="s">
        <v>66</v>
      </c>
      <c r="AH304" s="29" t="s">
        <v>66</v>
      </c>
      <c r="AI304" s="29" t="s">
        <v>79</v>
      </c>
      <c r="AJ304" s="29" t="s">
        <v>66</v>
      </c>
      <c r="AK304" s="29" t="s">
        <v>66</v>
      </c>
      <c r="AL304" s="29" t="s">
        <v>66</v>
      </c>
      <c r="AM304" s="29" t="s">
        <v>66</v>
      </c>
      <c r="AN304" s="29" t="s">
        <v>66</v>
      </c>
      <c r="AO304" s="29" t="s">
        <v>66</v>
      </c>
      <c r="AP304" s="29" t="s">
        <v>67</v>
      </c>
      <c r="AQ304" s="29" t="s">
        <v>80</v>
      </c>
      <c r="AR304" s="29" t="s">
        <v>73</v>
      </c>
      <c r="AS304" s="29" t="s">
        <v>68</v>
      </c>
      <c r="AT304" s="29" t="s">
        <v>69</v>
      </c>
      <c r="AU304" s="29" t="s">
        <v>70</v>
      </c>
      <c r="AV304" s="29" t="s">
        <v>132</v>
      </c>
      <c r="AW304" s="29" t="s">
        <v>73</v>
      </c>
      <c r="AX304" s="29" t="s">
        <v>73</v>
      </c>
      <c r="AY304" s="29" t="s">
        <v>63</v>
      </c>
      <c r="AZ304" s="29" t="s">
        <v>63</v>
      </c>
      <c r="BA304" s="29" t="s">
        <v>63</v>
      </c>
      <c r="BB304" s="29" t="s">
        <v>73</v>
      </c>
      <c r="BC304" s="29" t="s">
        <v>73</v>
      </c>
      <c r="BD304" s="29"/>
      <c r="BE304" s="29" t="s">
        <v>73</v>
      </c>
      <c r="BF304" s="31"/>
      <c r="BG304" s="32" t="s">
        <v>846</v>
      </c>
      <c r="BH304" t="s">
        <v>1118</v>
      </c>
      <c r="BI304" s="32" t="e">
        <f t="shared" si="4"/>
        <v>#VALUE!</v>
      </c>
      <c r="BJ304" s="32"/>
      <c r="BK304" s="32"/>
      <c r="BL304" s="32"/>
    </row>
    <row r="305" spans="1:64" ht="13.2" x14ac:dyDescent="0.25">
      <c r="A305" s="28">
        <v>45574.36196149305</v>
      </c>
      <c r="B305" s="29" t="s">
        <v>853</v>
      </c>
      <c r="C305" s="30" t="s">
        <v>854</v>
      </c>
      <c r="D305" s="29">
        <v>16.899999999999999</v>
      </c>
      <c r="E305" s="29">
        <v>0.08</v>
      </c>
      <c r="F305" s="29" t="s">
        <v>423</v>
      </c>
      <c r="G305" s="29" t="s">
        <v>76</v>
      </c>
      <c r="H305" s="29" t="s">
        <v>846</v>
      </c>
      <c r="I305" s="29" t="s">
        <v>63</v>
      </c>
      <c r="J305" s="29" t="s">
        <v>64</v>
      </c>
      <c r="K305" s="29" t="s">
        <v>64</v>
      </c>
      <c r="L305" s="29" t="s">
        <v>64</v>
      </c>
      <c r="M305" s="29" t="s">
        <v>78</v>
      </c>
      <c r="N305" s="29" t="s">
        <v>64</v>
      </c>
      <c r="O305" s="29" t="s">
        <v>64</v>
      </c>
      <c r="P305" s="29" t="s">
        <v>84</v>
      </c>
      <c r="Q305" s="29" t="s">
        <v>64</v>
      </c>
      <c r="R305" s="29" t="s">
        <v>64</v>
      </c>
      <c r="S305" s="29" t="s">
        <v>64</v>
      </c>
      <c r="T305" s="29" t="s">
        <v>64</v>
      </c>
      <c r="U305" s="29" t="s">
        <v>64</v>
      </c>
      <c r="V305" s="29" t="s">
        <v>64</v>
      </c>
      <c r="W305" s="29" t="s">
        <v>84</v>
      </c>
      <c r="X305" s="29" t="s">
        <v>64</v>
      </c>
      <c r="Y305" s="29" t="s">
        <v>64</v>
      </c>
      <c r="Z305" s="29" t="s">
        <v>65</v>
      </c>
      <c r="AA305" s="29" t="s">
        <v>65</v>
      </c>
      <c r="AB305" s="29" t="s">
        <v>65</v>
      </c>
      <c r="AC305" s="29" t="s">
        <v>65</v>
      </c>
      <c r="AD305" s="29" t="s">
        <v>65</v>
      </c>
      <c r="AE305" s="29" t="s">
        <v>65</v>
      </c>
      <c r="AF305" s="29" t="s">
        <v>66</v>
      </c>
      <c r="AG305" s="29" t="s">
        <v>65</v>
      </c>
      <c r="AH305" s="29" t="s">
        <v>65</v>
      </c>
      <c r="AI305" s="29" t="s">
        <v>101</v>
      </c>
      <c r="AJ305" s="29" t="s">
        <v>65</v>
      </c>
      <c r="AK305" s="29" t="s">
        <v>65</v>
      </c>
      <c r="AL305" s="29" t="s">
        <v>65</v>
      </c>
      <c r="AM305" s="29" t="s">
        <v>65</v>
      </c>
      <c r="AN305" s="29" t="s">
        <v>65</v>
      </c>
      <c r="AO305" s="29" t="s">
        <v>65</v>
      </c>
      <c r="AP305" s="29" t="s">
        <v>67</v>
      </c>
      <c r="AQ305" s="29" t="s">
        <v>67</v>
      </c>
      <c r="AR305" s="29" t="s">
        <v>63</v>
      </c>
      <c r="AS305" s="29" t="s">
        <v>81</v>
      </c>
      <c r="AT305" s="29" t="s">
        <v>87</v>
      </c>
      <c r="AU305" s="29" t="s">
        <v>80</v>
      </c>
      <c r="AV305" s="29" t="s">
        <v>132</v>
      </c>
      <c r="AW305" s="29" t="s">
        <v>73</v>
      </c>
      <c r="AX305" s="29" t="s">
        <v>73</v>
      </c>
      <c r="AY305" s="29" t="s">
        <v>73</v>
      </c>
      <c r="AZ305" s="29" t="s">
        <v>72</v>
      </c>
      <c r="BA305" s="29" t="s">
        <v>73</v>
      </c>
      <c r="BB305" s="29" t="s">
        <v>72</v>
      </c>
      <c r="BC305" s="29" t="s">
        <v>73</v>
      </c>
      <c r="BD305" s="29"/>
      <c r="BE305" s="29" t="s">
        <v>73</v>
      </c>
      <c r="BF305" s="31"/>
      <c r="BG305" s="32" t="s">
        <v>846</v>
      </c>
      <c r="BH305" t="s">
        <v>1118</v>
      </c>
      <c r="BI305" s="32" t="e">
        <f t="shared" si="4"/>
        <v>#VALUE!</v>
      </c>
      <c r="BJ305" s="32"/>
      <c r="BK305" s="32"/>
      <c r="BL305" s="32"/>
    </row>
    <row r="306" spans="1:64" ht="13.2" x14ac:dyDescent="0.25">
      <c r="A306" s="28">
        <v>45574.36435974537</v>
      </c>
      <c r="B306" s="29" t="s">
        <v>855</v>
      </c>
      <c r="C306" s="30" t="s">
        <v>856</v>
      </c>
      <c r="D306" s="29">
        <v>82.14</v>
      </c>
      <c r="E306" s="29">
        <v>0.28999999999999998</v>
      </c>
      <c r="F306" s="29" t="s">
        <v>114</v>
      </c>
      <c r="G306" s="29" t="s">
        <v>76</v>
      </c>
      <c r="H306" s="29" t="s">
        <v>857</v>
      </c>
      <c r="I306" s="29" t="s">
        <v>63</v>
      </c>
      <c r="J306" s="29" t="s">
        <v>64</v>
      </c>
      <c r="K306" s="29" t="s">
        <v>64</v>
      </c>
      <c r="L306" s="29" t="s">
        <v>64</v>
      </c>
      <c r="M306" s="29" t="s">
        <v>84</v>
      </c>
      <c r="N306" s="29" t="s">
        <v>84</v>
      </c>
      <c r="O306" s="29" t="s">
        <v>78</v>
      </c>
      <c r="P306" s="29" t="s">
        <v>64</v>
      </c>
      <c r="Q306" s="29" t="s">
        <v>64</v>
      </c>
      <c r="R306" s="29" t="s">
        <v>64</v>
      </c>
      <c r="S306" s="29" t="s">
        <v>78</v>
      </c>
      <c r="T306" s="29" t="s">
        <v>64</v>
      </c>
      <c r="U306" s="29" t="s">
        <v>64</v>
      </c>
      <c r="V306" s="29" t="s">
        <v>64</v>
      </c>
      <c r="W306" s="29" t="s">
        <v>64</v>
      </c>
      <c r="X306" s="29" t="s">
        <v>64</v>
      </c>
      <c r="Y306" s="29" t="s">
        <v>64</v>
      </c>
      <c r="Z306" s="29" t="s">
        <v>65</v>
      </c>
      <c r="AA306" s="29" t="s">
        <v>65</v>
      </c>
      <c r="AB306" s="29" t="s">
        <v>65</v>
      </c>
      <c r="AC306" s="29" t="s">
        <v>65</v>
      </c>
      <c r="AD306" s="29" t="s">
        <v>65</v>
      </c>
      <c r="AE306" s="29" t="s">
        <v>65</v>
      </c>
      <c r="AF306" s="29" t="s">
        <v>65</v>
      </c>
      <c r="AG306" s="29" t="s">
        <v>65</v>
      </c>
      <c r="AH306" s="29" t="s">
        <v>65</v>
      </c>
      <c r="AI306" s="29" t="s">
        <v>101</v>
      </c>
      <c r="AJ306" s="29" t="s">
        <v>65</v>
      </c>
      <c r="AK306" s="29" t="s">
        <v>65</v>
      </c>
      <c r="AL306" s="29" t="s">
        <v>65</v>
      </c>
      <c r="AM306" s="29" t="s">
        <v>65</v>
      </c>
      <c r="AN306" s="29" t="s">
        <v>65</v>
      </c>
      <c r="AO306" s="29" t="s">
        <v>65</v>
      </c>
      <c r="AP306" s="29" t="s">
        <v>85</v>
      </c>
      <c r="AQ306" s="29" t="s">
        <v>85</v>
      </c>
      <c r="AR306" s="29" t="s">
        <v>86</v>
      </c>
      <c r="AS306" s="29" t="s">
        <v>68</v>
      </c>
      <c r="AT306" s="29" t="s">
        <v>87</v>
      </c>
      <c r="AU306" s="29" t="s">
        <v>80</v>
      </c>
      <c r="AV306" s="29" t="s">
        <v>71</v>
      </c>
      <c r="AW306" s="29" t="s">
        <v>72</v>
      </c>
      <c r="AX306" s="29" t="s">
        <v>73</v>
      </c>
      <c r="AY306" s="29" t="s">
        <v>63</v>
      </c>
      <c r="AZ306" s="29" t="s">
        <v>72</v>
      </c>
      <c r="BA306" s="29" t="s">
        <v>72</v>
      </c>
      <c r="BB306" s="29" t="s">
        <v>72</v>
      </c>
      <c r="BC306" s="29" t="s">
        <v>73</v>
      </c>
      <c r="BD306" s="29"/>
      <c r="BE306" s="29" t="s">
        <v>73</v>
      </c>
      <c r="BF306" s="31"/>
      <c r="BG306" s="32" t="s">
        <v>846</v>
      </c>
      <c r="BH306" t="s">
        <v>1118</v>
      </c>
      <c r="BI306" s="32" t="e">
        <f t="shared" si="4"/>
        <v>#VALUE!</v>
      </c>
      <c r="BJ306" s="32"/>
      <c r="BK306" s="32"/>
      <c r="BL306" s="32"/>
    </row>
    <row r="307" spans="1:64" ht="13.2" x14ac:dyDescent="0.25">
      <c r="A307" s="28">
        <v>45574.365623599537</v>
      </c>
      <c r="B307" s="29" t="s">
        <v>858</v>
      </c>
      <c r="C307" s="30" t="s">
        <v>859</v>
      </c>
      <c r="D307" s="29">
        <v>100</v>
      </c>
      <c r="E307" s="29">
        <v>0.71</v>
      </c>
      <c r="F307" s="29" t="s">
        <v>114</v>
      </c>
      <c r="G307" s="29" t="s">
        <v>76</v>
      </c>
      <c r="H307" s="29" t="s">
        <v>860</v>
      </c>
      <c r="I307" s="29" t="s">
        <v>63</v>
      </c>
      <c r="J307" s="29" t="s">
        <v>64</v>
      </c>
      <c r="K307" s="29" t="s">
        <v>64</v>
      </c>
      <c r="L307" s="29" t="s">
        <v>64</v>
      </c>
      <c r="M307" s="29" t="s">
        <v>84</v>
      </c>
      <c r="N307" s="29" t="s">
        <v>64</v>
      </c>
      <c r="O307" s="29" t="s">
        <v>78</v>
      </c>
      <c r="P307" s="29" t="s">
        <v>64</v>
      </c>
      <c r="Q307" s="29" t="s">
        <v>64</v>
      </c>
      <c r="R307" s="29" t="s">
        <v>64</v>
      </c>
      <c r="S307" s="29" t="s">
        <v>64</v>
      </c>
      <c r="T307" s="29" t="s">
        <v>64</v>
      </c>
      <c r="U307" s="29" t="s">
        <v>84</v>
      </c>
      <c r="V307" s="29" t="s">
        <v>64</v>
      </c>
      <c r="W307" s="29" t="s">
        <v>64</v>
      </c>
      <c r="X307" s="29" t="s">
        <v>64</v>
      </c>
      <c r="Y307" s="29" t="s">
        <v>84</v>
      </c>
      <c r="Z307" s="29" t="s">
        <v>66</v>
      </c>
      <c r="AA307" s="29" t="s">
        <v>65</v>
      </c>
      <c r="AB307" s="29" t="s">
        <v>66</v>
      </c>
      <c r="AC307" s="29" t="s">
        <v>66</v>
      </c>
      <c r="AD307" s="29" t="s">
        <v>66</v>
      </c>
      <c r="AE307" s="29" t="s">
        <v>65</v>
      </c>
      <c r="AF307" s="29" t="s">
        <v>79</v>
      </c>
      <c r="AG307" s="29" t="s">
        <v>65</v>
      </c>
      <c r="AH307" s="29" t="s">
        <v>66</v>
      </c>
      <c r="AI307" s="29" t="s">
        <v>101</v>
      </c>
      <c r="AJ307" s="29" t="s">
        <v>66</v>
      </c>
      <c r="AK307" s="29" t="s">
        <v>66</v>
      </c>
      <c r="AL307" s="29" t="s">
        <v>79</v>
      </c>
      <c r="AM307" s="29" t="s">
        <v>66</v>
      </c>
      <c r="AN307" s="29" t="s">
        <v>66</v>
      </c>
      <c r="AO307" s="29" t="s">
        <v>66</v>
      </c>
      <c r="AP307" s="29" t="s">
        <v>67</v>
      </c>
      <c r="AQ307" s="29" t="s">
        <v>67</v>
      </c>
      <c r="AR307" s="29" t="s">
        <v>86</v>
      </c>
      <c r="AS307" s="29" t="s">
        <v>68</v>
      </c>
      <c r="AT307" s="29" t="s">
        <v>169</v>
      </c>
      <c r="AU307" s="29" t="s">
        <v>93</v>
      </c>
      <c r="AV307" s="29" t="s">
        <v>71</v>
      </c>
      <c r="AW307" s="29" t="s">
        <v>73</v>
      </c>
      <c r="AX307" s="29" t="s">
        <v>73</v>
      </c>
      <c r="AY307" s="29" t="s">
        <v>72</v>
      </c>
      <c r="AZ307" s="29" t="s">
        <v>72</v>
      </c>
      <c r="BA307" s="29" t="s">
        <v>73</v>
      </c>
      <c r="BB307" s="29" t="s">
        <v>73</v>
      </c>
      <c r="BC307" s="29" t="s">
        <v>73</v>
      </c>
      <c r="BD307" s="29"/>
      <c r="BE307" s="29" t="s">
        <v>73</v>
      </c>
      <c r="BF307" s="31"/>
      <c r="BG307" s="32" t="s">
        <v>846</v>
      </c>
      <c r="BH307" t="s">
        <v>1118</v>
      </c>
      <c r="BI307" s="32" t="e">
        <f t="shared" si="4"/>
        <v>#VALUE!</v>
      </c>
      <c r="BJ307" s="32"/>
      <c r="BK307" s="32"/>
      <c r="BL307" s="32"/>
    </row>
    <row r="308" spans="1:64" ht="13.2" x14ac:dyDescent="0.25">
      <c r="A308" s="28">
        <v>45574.366721967592</v>
      </c>
      <c r="B308" s="29" t="s">
        <v>861</v>
      </c>
      <c r="C308" s="30" t="s">
        <v>862</v>
      </c>
      <c r="D308" s="29">
        <v>100</v>
      </c>
      <c r="E308" s="29">
        <v>0.83</v>
      </c>
      <c r="F308" s="29" t="s">
        <v>114</v>
      </c>
      <c r="G308" s="29" t="s">
        <v>76</v>
      </c>
      <c r="H308" s="29" t="s">
        <v>863</v>
      </c>
      <c r="I308" s="29" t="s">
        <v>73</v>
      </c>
      <c r="J308" s="29" t="s">
        <v>64</v>
      </c>
      <c r="K308" s="29" t="s">
        <v>78</v>
      </c>
      <c r="L308" s="29" t="s">
        <v>64</v>
      </c>
      <c r="M308" s="29" t="s">
        <v>84</v>
      </c>
      <c r="N308" s="29" t="s">
        <v>84</v>
      </c>
      <c r="O308" s="29" t="s">
        <v>64</v>
      </c>
      <c r="P308" s="29" t="s">
        <v>84</v>
      </c>
      <c r="Q308" s="29" t="s">
        <v>64</v>
      </c>
      <c r="R308" s="29" t="s">
        <v>64</v>
      </c>
      <c r="S308" s="29" t="s">
        <v>64</v>
      </c>
      <c r="T308" s="29" t="s">
        <v>64</v>
      </c>
      <c r="U308" s="29" t="s">
        <v>78</v>
      </c>
      <c r="V308" s="29" t="s">
        <v>64</v>
      </c>
      <c r="W308" s="29" t="s">
        <v>64</v>
      </c>
      <c r="X308" s="29" t="s">
        <v>64</v>
      </c>
      <c r="Y308" s="29" t="s">
        <v>64</v>
      </c>
      <c r="Z308" s="29" t="s">
        <v>65</v>
      </c>
      <c r="AA308" s="29" t="s">
        <v>65</v>
      </c>
      <c r="AB308" s="29" t="s">
        <v>65</v>
      </c>
      <c r="AC308" s="29" t="s">
        <v>66</v>
      </c>
      <c r="AD308" s="29" t="s">
        <v>66</v>
      </c>
      <c r="AE308" s="29" t="s">
        <v>66</v>
      </c>
      <c r="AF308" s="29" t="s">
        <v>79</v>
      </c>
      <c r="AG308" s="29" t="s">
        <v>65</v>
      </c>
      <c r="AH308" s="29" t="s">
        <v>66</v>
      </c>
      <c r="AI308" s="29" t="s">
        <v>79</v>
      </c>
      <c r="AJ308" s="29" t="s">
        <v>65</v>
      </c>
      <c r="AK308" s="29" t="s">
        <v>79</v>
      </c>
      <c r="AL308" s="29" t="s">
        <v>66</v>
      </c>
      <c r="AM308" s="29" t="s">
        <v>65</v>
      </c>
      <c r="AN308" s="29" t="s">
        <v>66</v>
      </c>
      <c r="AO308" s="29" t="s">
        <v>66</v>
      </c>
      <c r="AP308" s="29" t="s">
        <v>67</v>
      </c>
      <c r="AQ308" s="29" t="s">
        <v>67</v>
      </c>
      <c r="AR308" s="29" t="s">
        <v>86</v>
      </c>
      <c r="AS308" s="29" t="s">
        <v>864</v>
      </c>
      <c r="AT308" s="29" t="s">
        <v>87</v>
      </c>
      <c r="AU308" s="29" t="s">
        <v>93</v>
      </c>
      <c r="AV308" s="29" t="s">
        <v>132</v>
      </c>
      <c r="AW308" s="29" t="s">
        <v>72</v>
      </c>
      <c r="AX308" s="29" t="s">
        <v>73</v>
      </c>
      <c r="AY308" s="29" t="s">
        <v>63</v>
      </c>
      <c r="AZ308" s="29" t="s">
        <v>63</v>
      </c>
      <c r="BA308" s="29" t="s">
        <v>63</v>
      </c>
      <c r="BB308" s="29" t="s">
        <v>73</v>
      </c>
      <c r="BC308" s="29" t="s">
        <v>73</v>
      </c>
      <c r="BD308" s="29"/>
      <c r="BE308" s="29" t="s">
        <v>73</v>
      </c>
      <c r="BF308" s="31"/>
      <c r="BG308" s="32" t="s">
        <v>846</v>
      </c>
      <c r="BH308" t="s">
        <v>226</v>
      </c>
      <c r="BI308" s="32" t="e">
        <f t="shared" si="4"/>
        <v>#VALUE!</v>
      </c>
      <c r="BJ308" s="32"/>
      <c r="BK308" s="32"/>
      <c r="BL308" s="32"/>
    </row>
    <row r="309" spans="1:64" ht="13.2" x14ac:dyDescent="0.25">
      <c r="A309" s="28">
        <v>45574.36742318287</v>
      </c>
      <c r="B309" s="29" t="s">
        <v>865</v>
      </c>
      <c r="C309" s="30" t="s">
        <v>866</v>
      </c>
      <c r="D309" s="29">
        <v>100</v>
      </c>
      <c r="E309" s="29">
        <v>0.63</v>
      </c>
      <c r="F309" s="29" t="s">
        <v>114</v>
      </c>
      <c r="G309" s="29" t="s">
        <v>76</v>
      </c>
      <c r="H309" s="29" t="s">
        <v>846</v>
      </c>
      <c r="I309" s="29" t="s">
        <v>63</v>
      </c>
      <c r="J309" s="29" t="s">
        <v>64</v>
      </c>
      <c r="K309" s="29" t="s">
        <v>84</v>
      </c>
      <c r="L309" s="29" t="s">
        <v>64</v>
      </c>
      <c r="M309" s="29" t="s">
        <v>84</v>
      </c>
      <c r="N309" s="29" t="s">
        <v>64</v>
      </c>
      <c r="O309" s="29" t="s">
        <v>64</v>
      </c>
      <c r="P309" s="29" t="s">
        <v>84</v>
      </c>
      <c r="Q309" s="29" t="s">
        <v>64</v>
      </c>
      <c r="R309" s="29" t="s">
        <v>64</v>
      </c>
      <c r="S309" s="29" t="s">
        <v>64</v>
      </c>
      <c r="T309" s="29" t="s">
        <v>64</v>
      </c>
      <c r="U309" s="29" t="s">
        <v>84</v>
      </c>
      <c r="V309" s="29" t="s">
        <v>64</v>
      </c>
      <c r="W309" s="29" t="s">
        <v>64</v>
      </c>
      <c r="X309" s="29" t="s">
        <v>64</v>
      </c>
      <c r="Y309" s="29" t="s">
        <v>84</v>
      </c>
      <c r="Z309" s="29" t="s">
        <v>65</v>
      </c>
      <c r="AA309" s="29" t="s">
        <v>65</v>
      </c>
      <c r="AB309" s="29" t="s">
        <v>65</v>
      </c>
      <c r="AC309" s="29" t="s">
        <v>66</v>
      </c>
      <c r="AD309" s="29" t="s">
        <v>65</v>
      </c>
      <c r="AE309" s="29" t="s">
        <v>65</v>
      </c>
      <c r="AF309" s="29" t="s">
        <v>66</v>
      </c>
      <c r="AG309" s="29" t="s">
        <v>65</v>
      </c>
      <c r="AH309" s="29" t="s">
        <v>65</v>
      </c>
      <c r="AI309" s="29" t="s">
        <v>65</v>
      </c>
      <c r="AJ309" s="29" t="s">
        <v>65</v>
      </c>
      <c r="AK309" s="29" t="s">
        <v>66</v>
      </c>
      <c r="AL309" s="29" t="s">
        <v>66</v>
      </c>
      <c r="AM309" s="29" t="s">
        <v>66</v>
      </c>
      <c r="AN309" s="29" t="s">
        <v>66</v>
      </c>
      <c r="AO309" s="29" t="s">
        <v>66</v>
      </c>
      <c r="AP309" s="29" t="s">
        <v>67</v>
      </c>
      <c r="AQ309" s="29" t="s">
        <v>67</v>
      </c>
      <c r="AR309" s="29" t="s">
        <v>73</v>
      </c>
      <c r="AS309" s="29" t="s">
        <v>867</v>
      </c>
      <c r="AT309" s="29" t="s">
        <v>87</v>
      </c>
      <c r="AU309" s="29" t="s">
        <v>93</v>
      </c>
      <c r="AV309" s="29" t="s">
        <v>80</v>
      </c>
      <c r="AW309" s="29" t="s">
        <v>72</v>
      </c>
      <c r="AX309" s="29" t="s">
        <v>72</v>
      </c>
      <c r="AY309" s="29" t="s">
        <v>73</v>
      </c>
      <c r="AZ309" s="29" t="s">
        <v>73</v>
      </c>
      <c r="BA309" s="29" t="s">
        <v>72</v>
      </c>
      <c r="BB309" s="29" t="s">
        <v>72</v>
      </c>
      <c r="BC309" s="29" t="s">
        <v>73</v>
      </c>
      <c r="BD309" s="29"/>
      <c r="BE309" s="29" t="s">
        <v>73</v>
      </c>
      <c r="BF309" s="31"/>
      <c r="BG309" s="32" t="s">
        <v>846</v>
      </c>
      <c r="BH309" t="s">
        <v>1118</v>
      </c>
      <c r="BI309" s="32" t="e">
        <f t="shared" si="4"/>
        <v>#VALUE!</v>
      </c>
      <c r="BJ309" s="32"/>
      <c r="BK309" s="32"/>
      <c r="BL309" s="32"/>
    </row>
    <row r="310" spans="1:64" ht="13.2" x14ac:dyDescent="0.25">
      <c r="A310" s="28">
        <v>45574.370359930559</v>
      </c>
      <c r="B310" s="29" t="s">
        <v>868</v>
      </c>
      <c r="C310" s="30" t="s">
        <v>869</v>
      </c>
      <c r="D310" s="29">
        <v>18.8</v>
      </c>
      <c r="E310" s="29">
        <v>0.08</v>
      </c>
      <c r="F310" s="29" t="s">
        <v>114</v>
      </c>
      <c r="G310" s="29" t="s">
        <v>76</v>
      </c>
      <c r="H310" s="29" t="s">
        <v>846</v>
      </c>
      <c r="I310" s="29" t="s">
        <v>63</v>
      </c>
      <c r="J310" s="29" t="s">
        <v>64</v>
      </c>
      <c r="K310" s="29" t="s">
        <v>84</v>
      </c>
      <c r="L310" s="29" t="s">
        <v>78</v>
      </c>
      <c r="M310" s="29" t="s">
        <v>84</v>
      </c>
      <c r="N310" s="29" t="s">
        <v>64</v>
      </c>
      <c r="O310" s="29" t="s">
        <v>84</v>
      </c>
      <c r="P310" s="29" t="s">
        <v>84</v>
      </c>
      <c r="Q310" s="29" t="s">
        <v>84</v>
      </c>
      <c r="R310" s="29" t="s">
        <v>64</v>
      </c>
      <c r="S310" s="29" t="s">
        <v>64</v>
      </c>
      <c r="T310" s="29" t="s">
        <v>64</v>
      </c>
      <c r="U310" s="29" t="s">
        <v>84</v>
      </c>
      <c r="V310" s="29" t="s">
        <v>84</v>
      </c>
      <c r="W310" s="29" t="s">
        <v>64</v>
      </c>
      <c r="X310" s="29" t="s">
        <v>64</v>
      </c>
      <c r="Y310" s="29" t="s">
        <v>84</v>
      </c>
      <c r="Z310" s="29" t="s">
        <v>65</v>
      </c>
      <c r="AA310" s="29" t="s">
        <v>65</v>
      </c>
      <c r="AB310" s="29" t="s">
        <v>65</v>
      </c>
      <c r="AC310" s="29" t="s">
        <v>66</v>
      </c>
      <c r="AD310" s="29" t="s">
        <v>66</v>
      </c>
      <c r="AE310" s="29" t="s">
        <v>66</v>
      </c>
      <c r="AF310" s="29" t="s">
        <v>65</v>
      </c>
      <c r="AG310" s="29" t="s">
        <v>65</v>
      </c>
      <c r="AH310" s="29" t="s">
        <v>65</v>
      </c>
      <c r="AI310" s="29" t="s">
        <v>101</v>
      </c>
      <c r="AJ310" s="29" t="s">
        <v>65</v>
      </c>
      <c r="AK310" s="29" t="s">
        <v>66</v>
      </c>
      <c r="AL310" s="29" t="s">
        <v>66</v>
      </c>
      <c r="AM310" s="29" t="s">
        <v>66</v>
      </c>
      <c r="AN310" s="29" t="s">
        <v>65</v>
      </c>
      <c r="AO310" s="29" t="s">
        <v>65</v>
      </c>
      <c r="AP310" s="29" t="s">
        <v>67</v>
      </c>
      <c r="AQ310" s="29" t="s">
        <v>67</v>
      </c>
      <c r="AR310" s="29" t="s">
        <v>63</v>
      </c>
      <c r="AS310" s="29" t="s">
        <v>68</v>
      </c>
      <c r="AT310" s="29" t="s">
        <v>87</v>
      </c>
      <c r="AU310" s="29" t="s">
        <v>85</v>
      </c>
      <c r="AV310" s="29" t="s">
        <v>67</v>
      </c>
      <c r="AW310" s="29" t="s">
        <v>63</v>
      </c>
      <c r="AX310" s="29" t="s">
        <v>63</v>
      </c>
      <c r="AY310" s="29" t="s">
        <v>63</v>
      </c>
      <c r="AZ310" s="29" t="s">
        <v>63</v>
      </c>
      <c r="BA310" s="29" t="s">
        <v>63</v>
      </c>
      <c r="BB310" s="29" t="s">
        <v>73</v>
      </c>
      <c r="BC310" s="29" t="s">
        <v>73</v>
      </c>
      <c r="BD310" s="29"/>
      <c r="BE310" s="29" t="s">
        <v>73</v>
      </c>
      <c r="BF310" s="31"/>
      <c r="BG310" s="32" t="s">
        <v>846</v>
      </c>
      <c r="BH310" t="s">
        <v>1118</v>
      </c>
      <c r="BI310" s="32" t="e">
        <f t="shared" si="4"/>
        <v>#VALUE!</v>
      </c>
      <c r="BJ310" s="32"/>
      <c r="BK310" s="32"/>
      <c r="BL310" s="32"/>
    </row>
    <row r="311" spans="1:64" ht="13.2" x14ac:dyDescent="0.25">
      <c r="A311" s="28">
        <v>45574.370771296293</v>
      </c>
      <c r="B311" s="29" t="s">
        <v>870</v>
      </c>
      <c r="C311" s="30" t="s">
        <v>871</v>
      </c>
      <c r="D311" s="29">
        <v>4.5</v>
      </c>
      <c r="E311" s="29">
        <v>0.17</v>
      </c>
      <c r="F311" s="29" t="s">
        <v>114</v>
      </c>
      <c r="G311" s="29" t="s">
        <v>76</v>
      </c>
      <c r="H311" s="29" t="s">
        <v>872</v>
      </c>
      <c r="I311" s="29" t="s">
        <v>63</v>
      </c>
      <c r="J311" s="29" t="s">
        <v>64</v>
      </c>
      <c r="K311" s="29" t="s">
        <v>84</v>
      </c>
      <c r="L311" s="29" t="s">
        <v>64</v>
      </c>
      <c r="M311" s="29" t="s">
        <v>78</v>
      </c>
      <c r="N311" s="29" t="s">
        <v>78</v>
      </c>
      <c r="O311" s="29" t="s">
        <v>78</v>
      </c>
      <c r="P311" s="29" t="s">
        <v>64</v>
      </c>
      <c r="Q311" s="29" t="s">
        <v>64</v>
      </c>
      <c r="R311" s="29" t="s">
        <v>64</v>
      </c>
      <c r="S311" s="29" t="s">
        <v>64</v>
      </c>
      <c r="T311" s="29" t="s">
        <v>64</v>
      </c>
      <c r="U311" s="29" t="s">
        <v>78</v>
      </c>
      <c r="V311" s="29" t="s">
        <v>78</v>
      </c>
      <c r="W311" s="29" t="s">
        <v>64</v>
      </c>
      <c r="X311" s="29" t="s">
        <v>64</v>
      </c>
      <c r="Y311" s="29" t="s">
        <v>64</v>
      </c>
      <c r="Z311" s="29" t="s">
        <v>66</v>
      </c>
      <c r="AA311" s="29" t="s">
        <v>66</v>
      </c>
      <c r="AB311" s="29" t="s">
        <v>66</v>
      </c>
      <c r="AC311" s="29" t="s">
        <v>66</v>
      </c>
      <c r="AD311" s="29" t="s">
        <v>66</v>
      </c>
      <c r="AE311" s="29" t="s">
        <v>66</v>
      </c>
      <c r="AF311" s="29" t="s">
        <v>66</v>
      </c>
      <c r="AG311" s="29" t="s">
        <v>66</v>
      </c>
      <c r="AH311" s="29" t="s">
        <v>66</v>
      </c>
      <c r="AI311" s="29" t="s">
        <v>79</v>
      </c>
      <c r="AJ311" s="29" t="s">
        <v>66</v>
      </c>
      <c r="AK311" s="29" t="s">
        <v>66</v>
      </c>
      <c r="AL311" s="29" t="s">
        <v>66</v>
      </c>
      <c r="AM311" s="29" t="s">
        <v>79</v>
      </c>
      <c r="AN311" s="29" t="s">
        <v>66</v>
      </c>
      <c r="AO311" s="29" t="s">
        <v>66</v>
      </c>
      <c r="AP311" s="29" t="s">
        <v>85</v>
      </c>
      <c r="AQ311" s="29" t="s">
        <v>85</v>
      </c>
      <c r="AR311" s="29" t="s">
        <v>73</v>
      </c>
      <c r="AS311" s="29" t="s">
        <v>252</v>
      </c>
      <c r="AT311" s="29" t="s">
        <v>87</v>
      </c>
      <c r="AU311" s="29" t="s">
        <v>70</v>
      </c>
      <c r="AV311" s="29" t="s">
        <v>132</v>
      </c>
      <c r="AW311" s="29" t="s">
        <v>73</v>
      </c>
      <c r="AX311" s="29" t="s">
        <v>73</v>
      </c>
      <c r="AY311" s="29" t="s">
        <v>73</v>
      </c>
      <c r="AZ311" s="29" t="s">
        <v>73</v>
      </c>
      <c r="BA311" s="29" t="s">
        <v>73</v>
      </c>
      <c r="BB311" s="29" t="s">
        <v>73</v>
      </c>
      <c r="BC311" s="29" t="s">
        <v>73</v>
      </c>
      <c r="BD311" s="29"/>
      <c r="BE311" s="29" t="s">
        <v>73</v>
      </c>
      <c r="BF311" s="31"/>
      <c r="BG311" s="32" t="s">
        <v>846</v>
      </c>
      <c r="BH311" t="s">
        <v>1118</v>
      </c>
      <c r="BI311" s="32" t="e">
        <f t="shared" si="4"/>
        <v>#VALUE!</v>
      </c>
      <c r="BJ311" s="32"/>
      <c r="BK311" s="32"/>
      <c r="BL311" s="32"/>
    </row>
    <row r="312" spans="1:64" ht="13.2" x14ac:dyDescent="0.25">
      <c r="A312" s="28">
        <v>45574.370828969906</v>
      </c>
      <c r="B312" s="29" t="s">
        <v>873</v>
      </c>
      <c r="C312" s="30" t="s">
        <v>874</v>
      </c>
      <c r="D312" s="29">
        <v>98.21</v>
      </c>
      <c r="E312" s="29">
        <v>0.8</v>
      </c>
      <c r="F312" s="29" t="s">
        <v>114</v>
      </c>
      <c r="G312" s="29" t="s">
        <v>76</v>
      </c>
      <c r="H312" s="29" t="s">
        <v>875</v>
      </c>
      <c r="I312" s="29" t="s">
        <v>73</v>
      </c>
      <c r="J312" s="29" t="s">
        <v>64</v>
      </c>
      <c r="K312" s="29" t="s">
        <v>64</v>
      </c>
      <c r="L312" s="29" t="s">
        <v>78</v>
      </c>
      <c r="M312" s="29" t="s">
        <v>78</v>
      </c>
      <c r="N312" s="29" t="s">
        <v>64</v>
      </c>
      <c r="O312" s="29" t="s">
        <v>64</v>
      </c>
      <c r="P312" s="29" t="s">
        <v>84</v>
      </c>
      <c r="Q312" s="29" t="s">
        <v>64</v>
      </c>
      <c r="R312" s="29" t="s">
        <v>64</v>
      </c>
      <c r="S312" s="29" t="s">
        <v>64</v>
      </c>
      <c r="T312" s="29" t="s">
        <v>64</v>
      </c>
      <c r="U312" s="29" t="s">
        <v>64</v>
      </c>
      <c r="V312" s="29" t="s">
        <v>64</v>
      </c>
      <c r="W312" s="29" t="s">
        <v>64</v>
      </c>
      <c r="X312" s="29" t="s">
        <v>64</v>
      </c>
      <c r="Y312" s="29" t="s">
        <v>64</v>
      </c>
      <c r="Z312" s="29" t="s">
        <v>65</v>
      </c>
      <c r="AA312" s="29" t="s">
        <v>65</v>
      </c>
      <c r="AB312" s="29" t="s">
        <v>65</v>
      </c>
      <c r="AC312" s="29" t="s">
        <v>65</v>
      </c>
      <c r="AD312" s="29" t="s">
        <v>65</v>
      </c>
      <c r="AE312" s="29" t="s">
        <v>65</v>
      </c>
      <c r="AF312" s="29" t="s">
        <v>66</v>
      </c>
      <c r="AG312" s="29" t="s">
        <v>65</v>
      </c>
      <c r="AH312" s="29" t="s">
        <v>65</v>
      </c>
      <c r="AI312" s="29" t="s">
        <v>101</v>
      </c>
      <c r="AJ312" s="29" t="s">
        <v>65</v>
      </c>
      <c r="AK312" s="29" t="s">
        <v>65</v>
      </c>
      <c r="AL312" s="29" t="s">
        <v>66</v>
      </c>
      <c r="AM312" s="29" t="s">
        <v>65</v>
      </c>
      <c r="AN312" s="29" t="s">
        <v>65</v>
      </c>
      <c r="AO312" s="29" t="s">
        <v>65</v>
      </c>
      <c r="AP312" s="29" t="s">
        <v>67</v>
      </c>
      <c r="AQ312" s="29" t="s">
        <v>67</v>
      </c>
      <c r="AR312" s="29" t="s">
        <v>63</v>
      </c>
      <c r="AS312" s="29" t="s">
        <v>81</v>
      </c>
      <c r="AT312" s="29" t="s">
        <v>87</v>
      </c>
      <c r="AU312" s="29" t="s">
        <v>67</v>
      </c>
      <c r="AV312" s="29" t="s">
        <v>71</v>
      </c>
      <c r="AW312" s="29" t="s">
        <v>73</v>
      </c>
      <c r="AX312" s="29" t="s">
        <v>73</v>
      </c>
      <c r="AY312" s="29" t="s">
        <v>72</v>
      </c>
      <c r="AZ312" s="29" t="s">
        <v>72</v>
      </c>
      <c r="BA312" s="29" t="s">
        <v>73</v>
      </c>
      <c r="BB312" s="29" t="s">
        <v>73</v>
      </c>
      <c r="BC312" s="29" t="s">
        <v>73</v>
      </c>
      <c r="BD312" s="29"/>
      <c r="BE312" s="29" t="s">
        <v>73</v>
      </c>
      <c r="BF312" s="31"/>
      <c r="BG312" s="32" t="s">
        <v>846</v>
      </c>
      <c r="BH312" t="s">
        <v>226</v>
      </c>
      <c r="BI312" s="32" t="e">
        <f t="shared" si="4"/>
        <v>#VALUE!</v>
      </c>
      <c r="BJ312" s="32"/>
      <c r="BK312" s="32"/>
      <c r="BL312" s="32"/>
    </row>
    <row r="313" spans="1:64" ht="13.2" x14ac:dyDescent="0.25">
      <c r="A313" s="28">
        <v>45574.374405659721</v>
      </c>
      <c r="B313" s="29" t="s">
        <v>876</v>
      </c>
      <c r="C313" s="30" t="s">
        <v>877</v>
      </c>
      <c r="D313" s="29">
        <v>100</v>
      </c>
      <c r="E313" s="29">
        <v>0.79</v>
      </c>
      <c r="F313" s="29" t="s">
        <v>114</v>
      </c>
      <c r="G313" s="29" t="s">
        <v>76</v>
      </c>
      <c r="H313" s="29" t="s">
        <v>872</v>
      </c>
      <c r="I313" s="29" t="s">
        <v>63</v>
      </c>
      <c r="J313" s="29" t="s">
        <v>64</v>
      </c>
      <c r="K313" s="29" t="s">
        <v>64</v>
      </c>
      <c r="L313" s="29" t="s">
        <v>64</v>
      </c>
      <c r="M313" s="29" t="s">
        <v>78</v>
      </c>
      <c r="N313" s="29" t="s">
        <v>64</v>
      </c>
      <c r="O313" s="29" t="s">
        <v>64</v>
      </c>
      <c r="P313" s="29" t="s">
        <v>78</v>
      </c>
      <c r="Q313" s="29" t="s">
        <v>64</v>
      </c>
      <c r="R313" s="29" t="s">
        <v>84</v>
      </c>
      <c r="S313" s="29" t="s">
        <v>64</v>
      </c>
      <c r="T313" s="29" t="s">
        <v>64</v>
      </c>
      <c r="U313" s="29" t="s">
        <v>64</v>
      </c>
      <c r="V313" s="29" t="s">
        <v>64</v>
      </c>
      <c r="W313" s="29" t="s">
        <v>84</v>
      </c>
      <c r="X313" s="29" t="s">
        <v>64</v>
      </c>
      <c r="Y313" s="29" t="s">
        <v>64</v>
      </c>
      <c r="Z313" s="29" t="s">
        <v>65</v>
      </c>
      <c r="AA313" s="29" t="s">
        <v>65</v>
      </c>
      <c r="AB313" s="29" t="s">
        <v>65</v>
      </c>
      <c r="AC313" s="29" t="s">
        <v>66</v>
      </c>
      <c r="AD313" s="29" t="s">
        <v>65</v>
      </c>
      <c r="AE313" s="29" t="s">
        <v>65</v>
      </c>
      <c r="AF313" s="29" t="s">
        <v>66</v>
      </c>
      <c r="AG313" s="29" t="s">
        <v>65</v>
      </c>
      <c r="AH313" s="29" t="s">
        <v>65</v>
      </c>
      <c r="AI313" s="29" t="s">
        <v>101</v>
      </c>
      <c r="AJ313" s="29" t="s">
        <v>66</v>
      </c>
      <c r="AK313" s="29" t="s">
        <v>79</v>
      </c>
      <c r="AL313" s="29" t="s">
        <v>66</v>
      </c>
      <c r="AM313" s="29" t="s">
        <v>65</v>
      </c>
      <c r="AN313" s="29" t="s">
        <v>66</v>
      </c>
      <c r="AO313" s="29" t="s">
        <v>66</v>
      </c>
      <c r="AP313" s="29" t="s">
        <v>67</v>
      </c>
      <c r="AQ313" s="29" t="s">
        <v>67</v>
      </c>
      <c r="AR313" s="29" t="s">
        <v>63</v>
      </c>
      <c r="AS313" s="29" t="s">
        <v>878</v>
      </c>
      <c r="AT313" s="29" t="s">
        <v>87</v>
      </c>
      <c r="AU313" s="29" t="s">
        <v>70</v>
      </c>
      <c r="AV313" s="29" t="s">
        <v>71</v>
      </c>
      <c r="AW313" s="29" t="s">
        <v>73</v>
      </c>
      <c r="AX313" s="29" t="s">
        <v>73</v>
      </c>
      <c r="AY313" s="29" t="s">
        <v>72</v>
      </c>
      <c r="AZ313" s="29" t="s">
        <v>72</v>
      </c>
      <c r="BA313" s="29" t="s">
        <v>72</v>
      </c>
      <c r="BB313" s="29" t="s">
        <v>73</v>
      </c>
      <c r="BC313" s="29" t="s">
        <v>73</v>
      </c>
      <c r="BD313" s="29"/>
      <c r="BE313" s="29" t="s">
        <v>73</v>
      </c>
      <c r="BF313" s="31"/>
      <c r="BG313" s="32" t="s">
        <v>846</v>
      </c>
      <c r="BH313" t="s">
        <v>1118</v>
      </c>
      <c r="BI313" s="32" t="e">
        <f t="shared" si="4"/>
        <v>#VALUE!</v>
      </c>
      <c r="BJ313" s="32"/>
      <c r="BK313" s="32"/>
      <c r="BL313" s="32"/>
    </row>
    <row r="314" spans="1:64" ht="13.2" x14ac:dyDescent="0.25">
      <c r="A314" s="28">
        <v>45574.374912280095</v>
      </c>
      <c r="B314" s="29" t="s">
        <v>879</v>
      </c>
      <c r="C314" s="30" t="s">
        <v>880</v>
      </c>
      <c r="D314" s="29">
        <v>100</v>
      </c>
      <c r="E314" s="29">
        <v>0.95</v>
      </c>
      <c r="F314" s="29" t="s">
        <v>114</v>
      </c>
      <c r="G314" s="29" t="s">
        <v>76</v>
      </c>
      <c r="H314" s="29" t="s">
        <v>846</v>
      </c>
      <c r="I314" s="29" t="s">
        <v>63</v>
      </c>
      <c r="J314" s="29" t="s">
        <v>64</v>
      </c>
      <c r="K314" s="29" t="s">
        <v>84</v>
      </c>
      <c r="L314" s="29" t="s">
        <v>64</v>
      </c>
      <c r="M314" s="29" t="s">
        <v>84</v>
      </c>
      <c r="N314" s="29" t="s">
        <v>64</v>
      </c>
      <c r="O314" s="29" t="s">
        <v>64</v>
      </c>
      <c r="P314" s="29" t="s">
        <v>84</v>
      </c>
      <c r="Q314" s="29" t="s">
        <v>78</v>
      </c>
      <c r="R314" s="29" t="s">
        <v>64</v>
      </c>
      <c r="S314" s="29" t="s">
        <v>64</v>
      </c>
      <c r="T314" s="29" t="s">
        <v>64</v>
      </c>
      <c r="U314" s="29" t="s">
        <v>78</v>
      </c>
      <c r="V314" s="29" t="s">
        <v>84</v>
      </c>
      <c r="W314" s="29" t="s">
        <v>64</v>
      </c>
      <c r="X314" s="29" t="s">
        <v>64</v>
      </c>
      <c r="Y314" s="29" t="s">
        <v>64</v>
      </c>
      <c r="Z314" s="29" t="s">
        <v>66</v>
      </c>
      <c r="AA314" s="29" t="s">
        <v>66</v>
      </c>
      <c r="AB314" s="29" t="s">
        <v>66</v>
      </c>
      <c r="AC314" s="29" t="s">
        <v>66</v>
      </c>
      <c r="AD314" s="29" t="s">
        <v>66</v>
      </c>
      <c r="AE314" s="29" t="s">
        <v>66</v>
      </c>
      <c r="AF314" s="29" t="s">
        <v>66</v>
      </c>
      <c r="AG314" s="29" t="s">
        <v>65</v>
      </c>
      <c r="AH314" s="29" t="s">
        <v>65</v>
      </c>
      <c r="AI314" s="29" t="s">
        <v>101</v>
      </c>
      <c r="AJ314" s="29" t="s">
        <v>66</v>
      </c>
      <c r="AK314" s="29" t="s">
        <v>66</v>
      </c>
      <c r="AL314" s="29" t="s">
        <v>66</v>
      </c>
      <c r="AM314" s="29" t="s">
        <v>66</v>
      </c>
      <c r="AN314" s="29" t="s">
        <v>66</v>
      </c>
      <c r="AO314" s="29" t="s">
        <v>66</v>
      </c>
      <c r="AP314" s="29" t="s">
        <v>67</v>
      </c>
      <c r="AQ314" s="29" t="s">
        <v>151</v>
      </c>
      <c r="AR314" s="29" t="s">
        <v>86</v>
      </c>
      <c r="AS314" s="29" t="s">
        <v>120</v>
      </c>
      <c r="AT314" s="29" t="s">
        <v>69</v>
      </c>
      <c r="AU314" s="29" t="s">
        <v>67</v>
      </c>
      <c r="AV314" s="29" t="s">
        <v>71</v>
      </c>
      <c r="AW314" s="29" t="s">
        <v>72</v>
      </c>
      <c r="AX314" s="29" t="s">
        <v>73</v>
      </c>
      <c r="AY314" s="29" t="s">
        <v>72</v>
      </c>
      <c r="AZ314" s="29" t="s">
        <v>72</v>
      </c>
      <c r="BA314" s="29" t="s">
        <v>72</v>
      </c>
      <c r="BB314" s="29" t="s">
        <v>73</v>
      </c>
      <c r="BC314" s="29" t="s">
        <v>73</v>
      </c>
      <c r="BD314" s="29"/>
      <c r="BE314" s="29" t="s">
        <v>73</v>
      </c>
      <c r="BF314" s="31"/>
      <c r="BG314" s="32" t="s">
        <v>846</v>
      </c>
      <c r="BH314" t="s">
        <v>1118</v>
      </c>
      <c r="BI314" s="32" t="e">
        <f t="shared" si="4"/>
        <v>#VALUE!</v>
      </c>
      <c r="BJ314" s="32"/>
      <c r="BK314" s="32"/>
      <c r="BL314" s="32"/>
    </row>
    <row r="315" spans="1:64" ht="13.2" x14ac:dyDescent="0.25">
      <c r="A315" s="28">
        <v>45574.375060115737</v>
      </c>
      <c r="B315" s="29" t="s">
        <v>881</v>
      </c>
      <c r="C315" s="30" t="s">
        <v>882</v>
      </c>
      <c r="D315" s="29">
        <v>100</v>
      </c>
      <c r="E315" s="29">
        <v>0.71</v>
      </c>
      <c r="F315" s="29" t="s">
        <v>114</v>
      </c>
      <c r="G315" s="29" t="s">
        <v>76</v>
      </c>
      <c r="H315" s="29" t="s">
        <v>846</v>
      </c>
      <c r="I315" s="29" t="s">
        <v>73</v>
      </c>
      <c r="J315" s="29" t="s">
        <v>64</v>
      </c>
      <c r="K315" s="29" t="s">
        <v>84</v>
      </c>
      <c r="L315" s="29" t="s">
        <v>64</v>
      </c>
      <c r="M315" s="29" t="s">
        <v>84</v>
      </c>
      <c r="N315" s="29" t="s">
        <v>84</v>
      </c>
      <c r="O315" s="29" t="s">
        <v>84</v>
      </c>
      <c r="P315" s="29" t="s">
        <v>84</v>
      </c>
      <c r="Q315" s="29" t="s">
        <v>64</v>
      </c>
      <c r="R315" s="29" t="s">
        <v>64</v>
      </c>
      <c r="S315" s="29" t="s">
        <v>64</v>
      </c>
      <c r="T315" s="29" t="s">
        <v>84</v>
      </c>
      <c r="U315" s="29" t="s">
        <v>84</v>
      </c>
      <c r="V315" s="29" t="s">
        <v>64</v>
      </c>
      <c r="W315" s="29" t="s">
        <v>64</v>
      </c>
      <c r="X315" s="29" t="s">
        <v>84</v>
      </c>
      <c r="Y315" s="29" t="s">
        <v>64</v>
      </c>
      <c r="Z315" s="29" t="s">
        <v>66</v>
      </c>
      <c r="AA315" s="29" t="s">
        <v>66</v>
      </c>
      <c r="AB315" s="29" t="s">
        <v>66</v>
      </c>
      <c r="AC315" s="29" t="s">
        <v>66</v>
      </c>
      <c r="AD315" s="29" t="s">
        <v>66</v>
      </c>
      <c r="AE315" s="29" t="s">
        <v>66</v>
      </c>
      <c r="AF315" s="29" t="s">
        <v>66</v>
      </c>
      <c r="AG315" s="29" t="s">
        <v>66</v>
      </c>
      <c r="AH315" s="29" t="s">
        <v>65</v>
      </c>
      <c r="AI315" s="29" t="s">
        <v>79</v>
      </c>
      <c r="AJ315" s="29" t="s">
        <v>66</v>
      </c>
      <c r="AK315" s="29" t="s">
        <v>66</v>
      </c>
      <c r="AL315" s="29" t="s">
        <v>66</v>
      </c>
      <c r="AM315" s="29" t="s">
        <v>66</v>
      </c>
      <c r="AN315" s="29" t="s">
        <v>79</v>
      </c>
      <c r="AO315" s="29" t="s">
        <v>79</v>
      </c>
      <c r="AP315" s="29" t="s">
        <v>67</v>
      </c>
      <c r="AQ315" s="29" t="s">
        <v>67</v>
      </c>
      <c r="AR315" s="29" t="s">
        <v>86</v>
      </c>
      <c r="AS315" s="29" t="s">
        <v>68</v>
      </c>
      <c r="AT315" s="29" t="s">
        <v>87</v>
      </c>
      <c r="AU315" s="29" t="s">
        <v>93</v>
      </c>
      <c r="AV315" s="29" t="s">
        <v>71</v>
      </c>
      <c r="AW315" s="29" t="s">
        <v>73</v>
      </c>
      <c r="AX315" s="29" t="s">
        <v>72</v>
      </c>
      <c r="AY315" s="29" t="s">
        <v>63</v>
      </c>
      <c r="AZ315" s="29" t="s">
        <v>63</v>
      </c>
      <c r="BA315" s="29" t="s">
        <v>73</v>
      </c>
      <c r="BB315" s="29" t="s">
        <v>73</v>
      </c>
      <c r="BC315" s="29" t="s">
        <v>73</v>
      </c>
      <c r="BD315" s="29"/>
      <c r="BE315" s="29" t="s">
        <v>73</v>
      </c>
      <c r="BF315" s="31"/>
      <c r="BG315" s="32" t="s">
        <v>846</v>
      </c>
      <c r="BH315" t="s">
        <v>226</v>
      </c>
      <c r="BI315" s="32" t="e">
        <f t="shared" si="4"/>
        <v>#VALUE!</v>
      </c>
      <c r="BJ315" s="32"/>
      <c r="BK315" s="32"/>
      <c r="BL315" s="32"/>
    </row>
    <row r="316" spans="1:64" ht="13.2" x14ac:dyDescent="0.25">
      <c r="A316" s="28">
        <v>45574.375688495369</v>
      </c>
      <c r="B316" s="29" t="s">
        <v>883</v>
      </c>
      <c r="C316" s="30" t="s">
        <v>884</v>
      </c>
      <c r="D316" s="29">
        <v>100</v>
      </c>
      <c r="E316" s="29">
        <v>1.33</v>
      </c>
      <c r="F316" s="29" t="s">
        <v>114</v>
      </c>
      <c r="G316" s="29" t="s">
        <v>76</v>
      </c>
      <c r="H316" s="29" t="s">
        <v>846</v>
      </c>
      <c r="I316" s="29" t="s">
        <v>63</v>
      </c>
      <c r="J316" s="29" t="s">
        <v>64</v>
      </c>
      <c r="K316" s="29" t="s">
        <v>64</v>
      </c>
      <c r="L316" s="29" t="s">
        <v>64</v>
      </c>
      <c r="M316" s="29" t="s">
        <v>84</v>
      </c>
      <c r="N316" s="29" t="s">
        <v>64</v>
      </c>
      <c r="O316" s="29" t="s">
        <v>64</v>
      </c>
      <c r="P316" s="29" t="s">
        <v>84</v>
      </c>
      <c r="Q316" s="29" t="s">
        <v>64</v>
      </c>
      <c r="R316" s="29" t="s">
        <v>64</v>
      </c>
      <c r="S316" s="29" t="s">
        <v>84</v>
      </c>
      <c r="T316" s="29" t="s">
        <v>64</v>
      </c>
      <c r="U316" s="29" t="s">
        <v>64</v>
      </c>
      <c r="V316" s="29" t="s">
        <v>64</v>
      </c>
      <c r="W316" s="29" t="s">
        <v>64</v>
      </c>
      <c r="X316" s="29" t="s">
        <v>64</v>
      </c>
      <c r="Y316" s="29" t="s">
        <v>64</v>
      </c>
      <c r="Z316" s="29" t="s">
        <v>65</v>
      </c>
      <c r="AA316" s="29" t="s">
        <v>65</v>
      </c>
      <c r="AB316" s="29" t="s">
        <v>66</v>
      </c>
      <c r="AC316" s="29" t="s">
        <v>66</v>
      </c>
      <c r="AD316" s="29" t="s">
        <v>66</v>
      </c>
      <c r="AE316" s="29" t="s">
        <v>65</v>
      </c>
      <c r="AF316" s="29" t="s">
        <v>66</v>
      </c>
      <c r="AG316" s="29" t="s">
        <v>65</v>
      </c>
      <c r="AH316" s="29" t="s">
        <v>66</v>
      </c>
      <c r="AI316" s="29" t="s">
        <v>79</v>
      </c>
      <c r="AJ316" s="29" t="s">
        <v>65</v>
      </c>
      <c r="AK316" s="29" t="s">
        <v>66</v>
      </c>
      <c r="AL316" s="29" t="s">
        <v>79</v>
      </c>
      <c r="AM316" s="29" t="s">
        <v>65</v>
      </c>
      <c r="AN316" s="29" t="s">
        <v>66</v>
      </c>
      <c r="AO316" s="29" t="s">
        <v>66</v>
      </c>
      <c r="AP316" s="29" t="s">
        <v>67</v>
      </c>
      <c r="AQ316" s="29" t="s">
        <v>67</v>
      </c>
      <c r="AR316" s="29" t="s">
        <v>86</v>
      </c>
      <c r="AS316" s="29" t="s">
        <v>81</v>
      </c>
      <c r="AT316" s="29" t="s">
        <v>87</v>
      </c>
      <c r="AU316" s="29" t="s">
        <v>70</v>
      </c>
      <c r="AV316" s="29" t="s">
        <v>71</v>
      </c>
      <c r="AW316" s="29" t="s">
        <v>73</v>
      </c>
      <c r="AX316" s="29" t="s">
        <v>72</v>
      </c>
      <c r="AY316" s="29" t="s">
        <v>73</v>
      </c>
      <c r="AZ316" s="29" t="s">
        <v>63</v>
      </c>
      <c r="BA316" s="29" t="s">
        <v>73</v>
      </c>
      <c r="BB316" s="29" t="s">
        <v>72</v>
      </c>
      <c r="BC316" s="29" t="s">
        <v>73</v>
      </c>
      <c r="BD316" s="29"/>
      <c r="BE316" s="29" t="s">
        <v>73</v>
      </c>
      <c r="BF316" s="31"/>
      <c r="BG316" s="32" t="s">
        <v>846</v>
      </c>
      <c r="BH316" t="s">
        <v>1118</v>
      </c>
      <c r="BI316" s="32" t="e">
        <f t="shared" si="4"/>
        <v>#VALUE!</v>
      </c>
      <c r="BJ316" s="32"/>
      <c r="BK316" s="32"/>
      <c r="BL316" s="32"/>
    </row>
    <row r="317" spans="1:64" ht="13.2" x14ac:dyDescent="0.25">
      <c r="A317" s="28">
        <v>45574.37933700232</v>
      </c>
      <c r="B317" s="29" t="s">
        <v>885</v>
      </c>
      <c r="C317" s="30" t="s">
        <v>886</v>
      </c>
      <c r="D317" s="29">
        <v>100</v>
      </c>
      <c r="E317" s="29">
        <v>0.48</v>
      </c>
      <c r="F317" s="29" t="s">
        <v>114</v>
      </c>
      <c r="G317" s="29" t="s">
        <v>76</v>
      </c>
      <c r="H317" s="29" t="s">
        <v>887</v>
      </c>
      <c r="I317" s="29" t="s">
        <v>63</v>
      </c>
      <c r="J317" s="29" t="s">
        <v>64</v>
      </c>
      <c r="K317" s="29" t="s">
        <v>64</v>
      </c>
      <c r="L317" s="29" t="s">
        <v>64</v>
      </c>
      <c r="M317" s="29" t="s">
        <v>84</v>
      </c>
      <c r="N317" s="29" t="s">
        <v>64</v>
      </c>
      <c r="O317" s="29" t="s">
        <v>64</v>
      </c>
      <c r="P317" s="29" t="s">
        <v>84</v>
      </c>
      <c r="Q317" s="29" t="s">
        <v>64</v>
      </c>
      <c r="R317" s="29" t="s">
        <v>64</v>
      </c>
      <c r="S317" s="29" t="s">
        <v>64</v>
      </c>
      <c r="T317" s="29" t="s">
        <v>64</v>
      </c>
      <c r="U317" s="29" t="s">
        <v>64</v>
      </c>
      <c r="V317" s="29" t="s">
        <v>64</v>
      </c>
      <c r="W317" s="29" t="s">
        <v>64</v>
      </c>
      <c r="X317" s="29" t="s">
        <v>64</v>
      </c>
      <c r="Y317" s="29" t="s">
        <v>64</v>
      </c>
      <c r="Z317" s="29" t="s">
        <v>66</v>
      </c>
      <c r="AA317" s="29" t="s">
        <v>66</v>
      </c>
      <c r="AB317" s="29" t="s">
        <v>66</v>
      </c>
      <c r="AC317" s="29" t="s">
        <v>66</v>
      </c>
      <c r="AD317" s="29" t="s">
        <v>66</v>
      </c>
      <c r="AE317" s="29" t="s">
        <v>66</v>
      </c>
      <c r="AF317" s="29" t="s">
        <v>66</v>
      </c>
      <c r="AG317" s="29" t="s">
        <v>65</v>
      </c>
      <c r="AH317" s="29" t="s">
        <v>65</v>
      </c>
      <c r="AI317" s="29" t="s">
        <v>79</v>
      </c>
      <c r="AJ317" s="29" t="s">
        <v>66</v>
      </c>
      <c r="AK317" s="29" t="s">
        <v>66</v>
      </c>
      <c r="AL317" s="29" t="s">
        <v>66</v>
      </c>
      <c r="AM317" s="29" t="s">
        <v>66</v>
      </c>
      <c r="AN317" s="29" t="s">
        <v>66</v>
      </c>
      <c r="AO317" s="29" t="s">
        <v>66</v>
      </c>
      <c r="AP317" s="29" t="s">
        <v>67</v>
      </c>
      <c r="AQ317" s="29" t="s">
        <v>67</v>
      </c>
      <c r="AR317" s="29" t="s">
        <v>86</v>
      </c>
      <c r="AS317" s="29" t="s">
        <v>223</v>
      </c>
      <c r="AT317" s="29" t="s">
        <v>69</v>
      </c>
      <c r="AU317" s="29" t="s">
        <v>93</v>
      </c>
      <c r="AV317" s="29" t="s">
        <v>132</v>
      </c>
      <c r="AW317" s="29" t="s">
        <v>63</v>
      </c>
      <c r="AX317" s="29" t="s">
        <v>63</v>
      </c>
      <c r="AY317" s="29" t="s">
        <v>63</v>
      </c>
      <c r="AZ317" s="29" t="s">
        <v>63</v>
      </c>
      <c r="BA317" s="29" t="s">
        <v>63</v>
      </c>
      <c r="BB317" s="29" t="s">
        <v>72</v>
      </c>
      <c r="BC317" s="29" t="s">
        <v>73</v>
      </c>
      <c r="BD317" s="29"/>
      <c r="BE317" s="29" t="s">
        <v>73</v>
      </c>
      <c r="BF317" s="31"/>
      <c r="BG317" s="32" t="s">
        <v>846</v>
      </c>
      <c r="BH317" t="s">
        <v>1118</v>
      </c>
      <c r="BI317" s="32" t="e">
        <f t="shared" si="4"/>
        <v>#VALUE!</v>
      </c>
      <c r="BJ317" s="32"/>
      <c r="BK317" s="32"/>
      <c r="BL317" s="32"/>
    </row>
    <row r="318" spans="1:64" ht="13.2" x14ac:dyDescent="0.25">
      <c r="A318" s="28">
        <v>45574.380974687505</v>
      </c>
      <c r="B318" s="29" t="s">
        <v>888</v>
      </c>
      <c r="C318" s="30" t="s">
        <v>889</v>
      </c>
      <c r="D318" s="29">
        <v>42.85</v>
      </c>
      <c r="E318" s="29">
        <v>0.46</v>
      </c>
      <c r="F318" s="29" t="s">
        <v>114</v>
      </c>
      <c r="G318" s="29" t="s">
        <v>76</v>
      </c>
      <c r="H318" s="29" t="s">
        <v>846</v>
      </c>
      <c r="I318" s="29" t="s">
        <v>63</v>
      </c>
      <c r="J318" s="29" t="s">
        <v>78</v>
      </c>
      <c r="K318" s="29" t="s">
        <v>64</v>
      </c>
      <c r="L318" s="29" t="s">
        <v>64</v>
      </c>
      <c r="M318" s="29" t="s">
        <v>84</v>
      </c>
      <c r="N318" s="29" t="s">
        <v>84</v>
      </c>
      <c r="O318" s="29" t="s">
        <v>64</v>
      </c>
      <c r="P318" s="29" t="s">
        <v>64</v>
      </c>
      <c r="Q318" s="29" t="s">
        <v>64</v>
      </c>
      <c r="R318" s="29" t="s">
        <v>64</v>
      </c>
      <c r="S318" s="29" t="s">
        <v>64</v>
      </c>
      <c r="T318" s="29" t="s">
        <v>64</v>
      </c>
      <c r="U318" s="29" t="s">
        <v>64</v>
      </c>
      <c r="V318" s="29" t="s">
        <v>64</v>
      </c>
      <c r="W318" s="29" t="s">
        <v>64</v>
      </c>
      <c r="X318" s="29" t="s">
        <v>78</v>
      </c>
      <c r="Y318" s="29" t="s">
        <v>64</v>
      </c>
      <c r="Z318" s="29" t="s">
        <v>66</v>
      </c>
      <c r="AA318" s="29" t="s">
        <v>65</v>
      </c>
      <c r="AB318" s="29" t="s">
        <v>66</v>
      </c>
      <c r="AC318" s="29" t="s">
        <v>65</v>
      </c>
      <c r="AD318" s="29" t="s">
        <v>66</v>
      </c>
      <c r="AE318" s="29" t="s">
        <v>65</v>
      </c>
      <c r="AF318" s="29" t="s">
        <v>65</v>
      </c>
      <c r="AG318" s="29" t="s">
        <v>65</v>
      </c>
      <c r="AH318" s="29" t="s">
        <v>65</v>
      </c>
      <c r="AI318" s="29" t="s">
        <v>101</v>
      </c>
      <c r="AJ318" s="29" t="s">
        <v>66</v>
      </c>
      <c r="AK318" s="29" t="s">
        <v>65</v>
      </c>
      <c r="AL318" s="29" t="s">
        <v>65</v>
      </c>
      <c r="AM318" s="29" t="s">
        <v>65</v>
      </c>
      <c r="AN318" s="29" t="s">
        <v>66</v>
      </c>
      <c r="AO318" s="29" t="s">
        <v>66</v>
      </c>
      <c r="AP318" s="29" t="s">
        <v>67</v>
      </c>
      <c r="AQ318" s="29" t="s">
        <v>119</v>
      </c>
      <c r="AR318" s="29" t="s">
        <v>86</v>
      </c>
      <c r="AS318" s="29" t="s">
        <v>68</v>
      </c>
      <c r="AT318" s="29" t="s">
        <v>169</v>
      </c>
      <c r="AU318" s="29" t="s">
        <v>85</v>
      </c>
      <c r="AV318" s="29" t="s">
        <v>71</v>
      </c>
      <c r="AW318" s="29" t="s">
        <v>73</v>
      </c>
      <c r="AX318" s="29" t="s">
        <v>73</v>
      </c>
      <c r="AY318" s="29" t="s">
        <v>72</v>
      </c>
      <c r="AZ318" s="29" t="s">
        <v>72</v>
      </c>
      <c r="BA318" s="29" t="s">
        <v>72</v>
      </c>
      <c r="BB318" s="29" t="s">
        <v>72</v>
      </c>
      <c r="BC318" s="29" t="s">
        <v>73</v>
      </c>
      <c r="BD318" s="29"/>
      <c r="BE318" s="29" t="s">
        <v>73</v>
      </c>
      <c r="BF318" s="31"/>
      <c r="BG318" s="32" t="s">
        <v>846</v>
      </c>
      <c r="BH318" t="s">
        <v>1118</v>
      </c>
      <c r="BI318" s="32" t="e">
        <f t="shared" si="4"/>
        <v>#VALUE!</v>
      </c>
      <c r="BJ318" s="32"/>
      <c r="BK318" s="32"/>
      <c r="BL318" s="32"/>
    </row>
    <row r="319" spans="1:64" ht="13.2" x14ac:dyDescent="0.25">
      <c r="A319" s="28">
        <v>45574.381581689813</v>
      </c>
      <c r="B319" s="29" t="s">
        <v>890</v>
      </c>
      <c r="C319" s="30" t="s">
        <v>891</v>
      </c>
      <c r="D319" s="29">
        <v>62.5</v>
      </c>
      <c r="E319" s="29">
        <v>0.54</v>
      </c>
      <c r="F319" s="29" t="s">
        <v>114</v>
      </c>
      <c r="G319" s="29" t="s">
        <v>76</v>
      </c>
      <c r="H319" s="29" t="s">
        <v>857</v>
      </c>
      <c r="I319" s="29" t="s">
        <v>63</v>
      </c>
      <c r="J319" s="29" t="s">
        <v>64</v>
      </c>
      <c r="K319" s="29" t="s">
        <v>84</v>
      </c>
      <c r="L319" s="29" t="s">
        <v>64</v>
      </c>
      <c r="M319" s="29" t="s">
        <v>64</v>
      </c>
      <c r="N319" s="29" t="s">
        <v>64</v>
      </c>
      <c r="O319" s="29" t="s">
        <v>84</v>
      </c>
      <c r="P319" s="29" t="s">
        <v>64</v>
      </c>
      <c r="Q319" s="29" t="s">
        <v>84</v>
      </c>
      <c r="R319" s="29" t="s">
        <v>64</v>
      </c>
      <c r="S319" s="29" t="s">
        <v>64</v>
      </c>
      <c r="T319" s="29" t="s">
        <v>64</v>
      </c>
      <c r="U319" s="29" t="s">
        <v>84</v>
      </c>
      <c r="V319" s="29" t="s">
        <v>64</v>
      </c>
      <c r="W319" s="29" t="s">
        <v>64</v>
      </c>
      <c r="X319" s="29" t="s">
        <v>84</v>
      </c>
      <c r="Y319" s="29" t="s">
        <v>64</v>
      </c>
      <c r="Z319" s="29" t="s">
        <v>66</v>
      </c>
      <c r="AA319" s="29" t="s">
        <v>66</v>
      </c>
      <c r="AB319" s="29" t="s">
        <v>65</v>
      </c>
      <c r="AC319" s="29" t="s">
        <v>65</v>
      </c>
      <c r="AD319" s="29" t="s">
        <v>65</v>
      </c>
      <c r="AE319" s="29" t="s">
        <v>65</v>
      </c>
      <c r="AF319" s="29" t="s">
        <v>65</v>
      </c>
      <c r="AG319" s="29" t="s">
        <v>66</v>
      </c>
      <c r="AH319" s="29" t="s">
        <v>66</v>
      </c>
      <c r="AI319" s="29" t="s">
        <v>79</v>
      </c>
      <c r="AJ319" s="29" t="s">
        <v>66</v>
      </c>
      <c r="AK319" s="29" t="s">
        <v>65</v>
      </c>
      <c r="AL319" s="29" t="s">
        <v>65</v>
      </c>
      <c r="AM319" s="29" t="s">
        <v>66</v>
      </c>
      <c r="AN319" s="29" t="s">
        <v>66</v>
      </c>
      <c r="AO319" s="29" t="s">
        <v>65</v>
      </c>
      <c r="AP319" s="29" t="s">
        <v>80</v>
      </c>
      <c r="AQ319" s="29" t="s">
        <v>67</v>
      </c>
      <c r="AR319" s="29" t="s">
        <v>73</v>
      </c>
      <c r="AS319" s="29" t="s">
        <v>247</v>
      </c>
      <c r="AT319" s="29" t="s">
        <v>69</v>
      </c>
      <c r="AU319" s="29" t="s">
        <v>67</v>
      </c>
      <c r="AV319" s="29" t="s">
        <v>67</v>
      </c>
      <c r="AW319" s="29" t="s">
        <v>73</v>
      </c>
      <c r="AX319" s="29" t="s">
        <v>72</v>
      </c>
      <c r="AY319" s="29" t="s">
        <v>73</v>
      </c>
      <c r="AZ319" s="29" t="s">
        <v>63</v>
      </c>
      <c r="BA319" s="29" t="s">
        <v>63</v>
      </c>
      <c r="BB319" s="29" t="s">
        <v>72</v>
      </c>
      <c r="BC319" s="29" t="s">
        <v>73</v>
      </c>
      <c r="BD319" s="29"/>
      <c r="BE319" s="29" t="s">
        <v>73</v>
      </c>
      <c r="BF319" s="31"/>
      <c r="BG319" s="32" t="s">
        <v>846</v>
      </c>
      <c r="BH319" t="s">
        <v>1118</v>
      </c>
      <c r="BI319" s="32" t="e">
        <f t="shared" si="4"/>
        <v>#VALUE!</v>
      </c>
      <c r="BJ319" s="32"/>
      <c r="BK319" s="32"/>
      <c r="BL319" s="32"/>
    </row>
    <row r="320" spans="1:64" ht="13.2" x14ac:dyDescent="0.25">
      <c r="A320" s="28">
        <v>45574.382267465277</v>
      </c>
      <c r="B320" s="29" t="s">
        <v>892</v>
      </c>
      <c r="C320" s="30" t="s">
        <v>893</v>
      </c>
      <c r="D320" s="29">
        <v>54.46</v>
      </c>
      <c r="E320" s="29">
        <v>0.88</v>
      </c>
      <c r="F320" s="29" t="s">
        <v>114</v>
      </c>
      <c r="G320" s="29" t="s">
        <v>76</v>
      </c>
      <c r="H320" s="29" t="s">
        <v>849</v>
      </c>
      <c r="I320" s="29" t="s">
        <v>63</v>
      </c>
      <c r="J320" s="29" t="s">
        <v>64</v>
      </c>
      <c r="K320" s="29" t="s">
        <v>64</v>
      </c>
      <c r="L320" s="29" t="s">
        <v>64</v>
      </c>
      <c r="M320" s="29" t="s">
        <v>84</v>
      </c>
      <c r="N320" s="29" t="s">
        <v>84</v>
      </c>
      <c r="O320" s="29" t="s">
        <v>64</v>
      </c>
      <c r="P320" s="29" t="s">
        <v>84</v>
      </c>
      <c r="Q320" s="29" t="s">
        <v>78</v>
      </c>
      <c r="R320" s="29" t="s">
        <v>64</v>
      </c>
      <c r="S320" s="29" t="s">
        <v>64</v>
      </c>
      <c r="T320" s="29" t="s">
        <v>64</v>
      </c>
      <c r="U320" s="29" t="s">
        <v>64</v>
      </c>
      <c r="V320" s="29" t="s">
        <v>64</v>
      </c>
      <c r="W320" s="29" t="s">
        <v>64</v>
      </c>
      <c r="X320" s="29" t="s">
        <v>64</v>
      </c>
      <c r="Y320" s="29" t="s">
        <v>64</v>
      </c>
      <c r="Z320" s="29" t="s">
        <v>65</v>
      </c>
      <c r="AA320" s="29" t="s">
        <v>65</v>
      </c>
      <c r="AB320" s="29" t="s">
        <v>65</v>
      </c>
      <c r="AC320" s="29" t="s">
        <v>65</v>
      </c>
      <c r="AD320" s="29" t="s">
        <v>65</v>
      </c>
      <c r="AE320" s="29" t="s">
        <v>65</v>
      </c>
      <c r="AF320" s="29" t="s">
        <v>65</v>
      </c>
      <c r="AG320" s="29" t="s">
        <v>66</v>
      </c>
      <c r="AH320" s="29" t="s">
        <v>79</v>
      </c>
      <c r="AI320" s="29" t="s">
        <v>79</v>
      </c>
      <c r="AJ320" s="29" t="s">
        <v>66</v>
      </c>
      <c r="AK320" s="29" t="s">
        <v>66</v>
      </c>
      <c r="AL320" s="29" t="s">
        <v>66</v>
      </c>
      <c r="AM320" s="29" t="s">
        <v>65</v>
      </c>
      <c r="AN320" s="29" t="s">
        <v>66</v>
      </c>
      <c r="AO320" s="29" t="s">
        <v>66</v>
      </c>
      <c r="AP320" s="29" t="s">
        <v>67</v>
      </c>
      <c r="AQ320" s="29" t="s">
        <v>67</v>
      </c>
      <c r="AR320" s="29" t="s">
        <v>86</v>
      </c>
      <c r="AS320" s="29" t="s">
        <v>81</v>
      </c>
      <c r="AT320" s="29" t="s">
        <v>69</v>
      </c>
      <c r="AU320" s="29" t="s">
        <v>70</v>
      </c>
      <c r="AV320" s="29" t="s">
        <v>71</v>
      </c>
      <c r="AW320" s="29" t="s">
        <v>63</v>
      </c>
      <c r="AX320" s="29" t="s">
        <v>63</v>
      </c>
      <c r="AY320" s="29" t="s">
        <v>72</v>
      </c>
      <c r="AZ320" s="29" t="s">
        <v>72</v>
      </c>
      <c r="BA320" s="29" t="s">
        <v>73</v>
      </c>
      <c r="BB320" s="29" t="s">
        <v>73</v>
      </c>
      <c r="BC320" s="29" t="s">
        <v>73</v>
      </c>
      <c r="BD320" s="29"/>
      <c r="BE320" s="29" t="s">
        <v>73</v>
      </c>
      <c r="BF320" s="31"/>
      <c r="BG320" s="32" t="s">
        <v>846</v>
      </c>
      <c r="BH320" t="s">
        <v>1118</v>
      </c>
      <c r="BI320" s="32" t="e">
        <f t="shared" si="4"/>
        <v>#VALUE!</v>
      </c>
      <c r="BJ320" s="32"/>
      <c r="BK320" s="32"/>
      <c r="BL320" s="32"/>
    </row>
    <row r="321" spans="1:64" ht="13.2" x14ac:dyDescent="0.25">
      <c r="A321" s="28">
        <v>45574.384181782407</v>
      </c>
      <c r="B321" s="29" t="s">
        <v>894</v>
      </c>
      <c r="C321" s="30" t="s">
        <v>895</v>
      </c>
      <c r="D321" s="29">
        <v>100</v>
      </c>
      <c r="E321" s="29">
        <v>0.17</v>
      </c>
      <c r="F321" s="29" t="s">
        <v>114</v>
      </c>
      <c r="G321" s="29" t="s">
        <v>76</v>
      </c>
      <c r="H321" s="29" t="s">
        <v>846</v>
      </c>
      <c r="I321" s="29" t="s">
        <v>73</v>
      </c>
      <c r="J321" s="29" t="s">
        <v>64</v>
      </c>
      <c r="K321" s="29" t="s">
        <v>64</v>
      </c>
      <c r="L321" s="29" t="s">
        <v>64</v>
      </c>
      <c r="M321" s="29" t="s">
        <v>84</v>
      </c>
      <c r="N321" s="29" t="s">
        <v>64</v>
      </c>
      <c r="O321" s="29" t="s">
        <v>64</v>
      </c>
      <c r="P321" s="29" t="s">
        <v>64</v>
      </c>
      <c r="Q321" s="29" t="s">
        <v>64</v>
      </c>
      <c r="R321" s="29" t="s">
        <v>64</v>
      </c>
      <c r="S321" s="29" t="s">
        <v>64</v>
      </c>
      <c r="T321" s="29" t="s">
        <v>64</v>
      </c>
      <c r="U321" s="29" t="s">
        <v>78</v>
      </c>
      <c r="V321" s="29" t="s">
        <v>64</v>
      </c>
      <c r="W321" s="29" t="s">
        <v>64</v>
      </c>
      <c r="X321" s="29" t="s">
        <v>64</v>
      </c>
      <c r="Y321" s="29" t="s">
        <v>64</v>
      </c>
      <c r="Z321" s="29" t="s">
        <v>66</v>
      </c>
      <c r="AA321" s="29" t="s">
        <v>66</v>
      </c>
      <c r="AB321" s="29" t="s">
        <v>66</v>
      </c>
      <c r="AC321" s="29" t="s">
        <v>65</v>
      </c>
      <c r="AD321" s="29" t="s">
        <v>66</v>
      </c>
      <c r="AE321" s="29" t="s">
        <v>66</v>
      </c>
      <c r="AF321" s="29" t="s">
        <v>66</v>
      </c>
      <c r="AG321" s="29" t="s">
        <v>66</v>
      </c>
      <c r="AH321" s="29" t="s">
        <v>65</v>
      </c>
      <c r="AI321" s="29" t="s">
        <v>79</v>
      </c>
      <c r="AJ321" s="29" t="s">
        <v>66</v>
      </c>
      <c r="AK321" s="29" t="s">
        <v>66</v>
      </c>
      <c r="AL321" s="29" t="s">
        <v>66</v>
      </c>
      <c r="AM321" s="29" t="s">
        <v>65</v>
      </c>
      <c r="AN321" s="29" t="s">
        <v>66</v>
      </c>
      <c r="AO321" s="29" t="s">
        <v>66</v>
      </c>
      <c r="AP321" s="29" t="s">
        <v>85</v>
      </c>
      <c r="AQ321" s="29" t="s">
        <v>85</v>
      </c>
      <c r="AR321" s="29" t="s">
        <v>86</v>
      </c>
      <c r="AS321" s="29" t="s">
        <v>115</v>
      </c>
      <c r="AT321" s="29" t="s">
        <v>69</v>
      </c>
      <c r="AU321" s="29" t="s">
        <v>80</v>
      </c>
      <c r="AV321" s="29" t="s">
        <v>71</v>
      </c>
      <c r="AW321" s="29" t="s">
        <v>73</v>
      </c>
      <c r="AX321" s="29" t="s">
        <v>73</v>
      </c>
      <c r="AY321" s="29" t="s">
        <v>72</v>
      </c>
      <c r="AZ321" s="29" t="s">
        <v>72</v>
      </c>
      <c r="BA321" s="29" t="s">
        <v>73</v>
      </c>
      <c r="BB321" s="29" t="s">
        <v>73</v>
      </c>
      <c r="BC321" s="29" t="s">
        <v>73</v>
      </c>
      <c r="BD321" s="29"/>
      <c r="BE321" s="29" t="s">
        <v>73</v>
      </c>
      <c r="BF321" s="31"/>
      <c r="BG321" s="32" t="s">
        <v>846</v>
      </c>
      <c r="BH321" t="s">
        <v>226</v>
      </c>
      <c r="BI321" s="32" t="e">
        <f t="shared" si="4"/>
        <v>#VALUE!</v>
      </c>
      <c r="BJ321" s="32"/>
      <c r="BK321" s="32"/>
      <c r="BL321" s="32"/>
    </row>
    <row r="322" spans="1:64" ht="13.2" x14ac:dyDescent="0.25">
      <c r="A322" s="28">
        <v>45574.385977650461</v>
      </c>
      <c r="B322" s="29" t="s">
        <v>896</v>
      </c>
      <c r="C322" s="30" t="s">
        <v>897</v>
      </c>
      <c r="D322" s="29">
        <v>10.7</v>
      </c>
      <c r="E322" s="29">
        <v>0.04</v>
      </c>
      <c r="F322" s="29" t="s">
        <v>423</v>
      </c>
      <c r="G322" s="29" t="s">
        <v>76</v>
      </c>
      <c r="H322" s="29" t="s">
        <v>846</v>
      </c>
      <c r="I322" s="29" t="s">
        <v>63</v>
      </c>
      <c r="J322" s="29" t="s">
        <v>64</v>
      </c>
      <c r="K322" s="29" t="s">
        <v>84</v>
      </c>
      <c r="L322" s="29" t="s">
        <v>64</v>
      </c>
      <c r="M322" s="29" t="s">
        <v>78</v>
      </c>
      <c r="N322" s="29" t="s">
        <v>64</v>
      </c>
      <c r="O322" s="29" t="s">
        <v>64</v>
      </c>
      <c r="P322" s="29" t="s">
        <v>84</v>
      </c>
      <c r="Q322" s="29" t="s">
        <v>64</v>
      </c>
      <c r="R322" s="29" t="s">
        <v>64</v>
      </c>
      <c r="S322" s="29" t="s">
        <v>64</v>
      </c>
      <c r="T322" s="29" t="s">
        <v>64</v>
      </c>
      <c r="U322" s="29" t="s">
        <v>84</v>
      </c>
      <c r="V322" s="29" t="s">
        <v>64</v>
      </c>
      <c r="W322" s="29" t="s">
        <v>84</v>
      </c>
      <c r="X322" s="29" t="s">
        <v>64</v>
      </c>
      <c r="Y322" s="29" t="s">
        <v>64</v>
      </c>
      <c r="Z322" s="29" t="s">
        <v>66</v>
      </c>
      <c r="AA322" s="29" t="s">
        <v>66</v>
      </c>
      <c r="AB322" s="29" t="s">
        <v>66</v>
      </c>
      <c r="AC322" s="29" t="s">
        <v>66</v>
      </c>
      <c r="AD322" s="29" t="s">
        <v>66</v>
      </c>
      <c r="AE322" s="29" t="s">
        <v>66</v>
      </c>
      <c r="AF322" s="29" t="s">
        <v>66</v>
      </c>
      <c r="AG322" s="29" t="s">
        <v>66</v>
      </c>
      <c r="AH322" s="29" t="s">
        <v>66</v>
      </c>
      <c r="AI322" s="29" t="s">
        <v>79</v>
      </c>
      <c r="AJ322" s="29" t="s">
        <v>66</v>
      </c>
      <c r="AK322" s="29" t="s">
        <v>66</v>
      </c>
      <c r="AL322" s="29" t="s">
        <v>66</v>
      </c>
      <c r="AM322" s="29" t="s">
        <v>66</v>
      </c>
      <c r="AN322" s="29" t="s">
        <v>66</v>
      </c>
      <c r="AO322" s="29" t="s">
        <v>66</v>
      </c>
      <c r="AP322" s="29" t="s">
        <v>67</v>
      </c>
      <c r="AQ322" s="29" t="s">
        <v>67</v>
      </c>
      <c r="AR322" s="29" t="s">
        <v>86</v>
      </c>
      <c r="AS322" s="29" t="s">
        <v>68</v>
      </c>
      <c r="AT322" s="29" t="s">
        <v>69</v>
      </c>
      <c r="AU322" s="29" t="s">
        <v>93</v>
      </c>
      <c r="AV322" s="29" t="s">
        <v>71</v>
      </c>
      <c r="AW322" s="29" t="s">
        <v>72</v>
      </c>
      <c r="AX322" s="29" t="s">
        <v>73</v>
      </c>
      <c r="AY322" s="29" t="s">
        <v>63</v>
      </c>
      <c r="AZ322" s="29" t="s">
        <v>73</v>
      </c>
      <c r="BA322" s="29" t="s">
        <v>63</v>
      </c>
      <c r="BB322" s="29" t="s">
        <v>73</v>
      </c>
      <c r="BC322" s="29" t="s">
        <v>73</v>
      </c>
      <c r="BD322" s="29"/>
      <c r="BE322" s="29" t="s">
        <v>73</v>
      </c>
      <c r="BF322" s="31"/>
      <c r="BG322" s="32" t="s">
        <v>846</v>
      </c>
      <c r="BH322" t="s">
        <v>1118</v>
      </c>
      <c r="BI322" s="32" t="e">
        <f t="shared" ref="BI322:BI385" si="5">SUM(IF(F322="Betul / True",2,IF(F322="Salah / False",1,IF(F322="Tidak tahu / Dont Know",1,"PLEASE CHECK"))),IF(G322="Betul / True",2,IF(G322="Salah / False",1,IF(G322="Tidak tahu / Dont Know",1,"PLEASE CHECK"))),IF(H322="Betul / True",2,IF(H322="Salah / False",1,IF(H322="Tidak tahu / Dont Know",1,"PLEASE CHECK"))),IF(I322="Betul / True",1,IF(I322="Salah / False",2,IF(I322="Tidak tahu / Dont Know",2,"PLEASE CHECK"))),IF(J322="Betul / True",2,IF(J322="Salah / False",1,IF(J322="Tidak tahu / Dont Know",1,"PLEASE CHECK"))),IF(K322="Betul / True",2,IF(K322="Salah / False",1,IF(K322="Tidak tahu / Dont Know",1,"PLEASE CHECK"))),IF(L322="Betul / True",2,IF(L322="Salah / False",1,IF(L322="Tidak tahu / Dont Know",1,"PLEASE CHECK"))),IF(M322="Betul / True",2,IF(M322="Salah / False",1,IF(M322="Tidak tahu / Dont Know",1,"PLEASE CHECK"))),IF(N322="Betul / True",2,IF(N322="Salah / False",1,IF(N322="Tidak tahu / Dont Know",1,"PLEASE CHECK"))),IF(O322="Betul / True",2,IF(O322="Salah / False",1,IF(O322="Tidak tahu / Dont Know",1,"PLEASE CHECK"))),IF(P322="Betul / True",2,IF(P322="Salah / False",1,IF(P322="Tidak tahu / Dont Know",1,"PLEASE CHECK"))),IF(Q322="Betul / True",2,IF(Q322="Salah / False",1,IF(Q322="Tidak tahu / Dont Know",1,"PLEASE CHECK"))),IF(R322="Betul / True",2,IF(R322="Salah / False",1,IF(R322="Tidak tahu / Dont Know",1,"PLEASE CHECK"))),IF(S322="Betul / True",2,IF(S322="Salah / False",1,IF(S322="Tidak tahu / Dont Know",1,"PLEASE CHECK"))),IF(T322="Betul / True",2,IF(T322="Salah / False",1,IF(T322="Tidak tahu / Dont Know",1,"PLEASE CHECK"))),IF(U322="Betul / True",2,IF(U322="Salah / False",1,IF(U322="Tidak tahu / Dont Know",1,"PLEASE CHECK"))))</f>
        <v>#VALUE!</v>
      </c>
      <c r="BJ322" s="32"/>
      <c r="BK322" s="32"/>
      <c r="BL322" s="32"/>
    </row>
    <row r="323" spans="1:64" ht="13.2" x14ac:dyDescent="0.25">
      <c r="A323" s="28">
        <v>45574.386781712965</v>
      </c>
      <c r="B323" s="29" t="s">
        <v>898</v>
      </c>
      <c r="C323" s="30" t="s">
        <v>899</v>
      </c>
      <c r="D323" s="29">
        <v>33.03</v>
      </c>
      <c r="E323" s="29">
        <v>0.2</v>
      </c>
      <c r="F323" s="29" t="s">
        <v>423</v>
      </c>
      <c r="G323" s="29" t="s">
        <v>76</v>
      </c>
      <c r="H323" s="29" t="s">
        <v>849</v>
      </c>
      <c r="I323" s="29" t="s">
        <v>63</v>
      </c>
      <c r="J323" s="29" t="s">
        <v>64</v>
      </c>
      <c r="K323" s="29" t="s">
        <v>84</v>
      </c>
      <c r="L323" s="29" t="s">
        <v>145</v>
      </c>
      <c r="M323" s="29" t="s">
        <v>84</v>
      </c>
      <c r="N323" s="29" t="s">
        <v>84</v>
      </c>
      <c r="O323" s="29" t="s">
        <v>64</v>
      </c>
      <c r="P323" s="29" t="s">
        <v>84</v>
      </c>
      <c r="Q323" s="29" t="s">
        <v>84</v>
      </c>
      <c r="R323" s="29" t="s">
        <v>64</v>
      </c>
      <c r="S323" s="29" t="s">
        <v>84</v>
      </c>
      <c r="T323" s="29" t="s">
        <v>64</v>
      </c>
      <c r="U323" s="29" t="s">
        <v>64</v>
      </c>
      <c r="V323" s="29" t="s">
        <v>64</v>
      </c>
      <c r="W323" s="29" t="s">
        <v>64</v>
      </c>
      <c r="X323" s="29" t="s">
        <v>84</v>
      </c>
      <c r="Y323" s="29" t="s">
        <v>64</v>
      </c>
      <c r="Z323" s="29" t="s">
        <v>65</v>
      </c>
      <c r="AA323" s="29" t="s">
        <v>65</v>
      </c>
      <c r="AB323" s="29" t="s">
        <v>65</v>
      </c>
      <c r="AC323" s="29" t="s">
        <v>65</v>
      </c>
      <c r="AD323" s="29" t="s">
        <v>66</v>
      </c>
      <c r="AE323" s="29" t="s">
        <v>65</v>
      </c>
      <c r="AF323" s="29" t="s">
        <v>65</v>
      </c>
      <c r="AG323" s="29" t="s">
        <v>66</v>
      </c>
      <c r="AH323" s="29" t="s">
        <v>66</v>
      </c>
      <c r="AI323" s="29" t="s">
        <v>79</v>
      </c>
      <c r="AJ323" s="29" t="s">
        <v>65</v>
      </c>
      <c r="AK323" s="29" t="s">
        <v>65</v>
      </c>
      <c r="AL323" s="29" t="s">
        <v>65</v>
      </c>
      <c r="AM323" s="29" t="s">
        <v>65</v>
      </c>
      <c r="AN323" s="29" t="s">
        <v>65</v>
      </c>
      <c r="AO323" s="29" t="s">
        <v>65</v>
      </c>
      <c r="AP323" s="29" t="s">
        <v>67</v>
      </c>
      <c r="AQ323" s="29" t="s">
        <v>67</v>
      </c>
      <c r="AR323" s="29" t="s">
        <v>86</v>
      </c>
      <c r="AS323" s="29" t="s">
        <v>81</v>
      </c>
      <c r="AT323" s="29" t="s">
        <v>69</v>
      </c>
      <c r="AU323" s="29" t="s">
        <v>93</v>
      </c>
      <c r="AV323" s="29" t="s">
        <v>71</v>
      </c>
      <c r="AW323" s="29" t="s">
        <v>73</v>
      </c>
      <c r="AX323" s="29" t="s">
        <v>73</v>
      </c>
      <c r="AY323" s="29" t="s">
        <v>73</v>
      </c>
      <c r="AZ323" s="29" t="s">
        <v>73</v>
      </c>
      <c r="BA323" s="29" t="s">
        <v>73</v>
      </c>
      <c r="BB323" s="29" t="s">
        <v>73</v>
      </c>
      <c r="BC323" s="29" t="s">
        <v>73</v>
      </c>
      <c r="BD323" s="29" t="s">
        <v>116</v>
      </c>
      <c r="BE323" s="29" t="s">
        <v>73</v>
      </c>
      <c r="BF323" s="31"/>
      <c r="BG323" s="32" t="s">
        <v>846</v>
      </c>
      <c r="BH323" t="s">
        <v>1118</v>
      </c>
      <c r="BI323" s="32" t="e">
        <f t="shared" si="5"/>
        <v>#VALUE!</v>
      </c>
      <c r="BJ323" s="32"/>
      <c r="BK323" s="32"/>
      <c r="BL323" s="32"/>
    </row>
    <row r="324" spans="1:64" ht="13.2" x14ac:dyDescent="0.25">
      <c r="A324" s="28">
        <v>45574.389683877314</v>
      </c>
      <c r="B324" s="29" t="s">
        <v>900</v>
      </c>
      <c r="C324" s="30" t="s">
        <v>901</v>
      </c>
      <c r="D324" s="29">
        <v>10.7</v>
      </c>
      <c r="E324" s="29">
        <v>0.08</v>
      </c>
      <c r="F324" s="29" t="s">
        <v>423</v>
      </c>
      <c r="G324" s="29" t="s">
        <v>76</v>
      </c>
      <c r="H324" s="29" t="s">
        <v>846</v>
      </c>
      <c r="I324" s="29" t="s">
        <v>63</v>
      </c>
      <c r="J324" s="29" t="s">
        <v>64</v>
      </c>
      <c r="K324" s="29" t="s">
        <v>64</v>
      </c>
      <c r="L324" s="29" t="s">
        <v>64</v>
      </c>
      <c r="M324" s="29" t="s">
        <v>84</v>
      </c>
      <c r="N324" s="29" t="s">
        <v>84</v>
      </c>
      <c r="O324" s="29" t="s">
        <v>64</v>
      </c>
      <c r="P324" s="29" t="s">
        <v>84</v>
      </c>
      <c r="Q324" s="29" t="s">
        <v>64</v>
      </c>
      <c r="R324" s="29" t="s">
        <v>64</v>
      </c>
      <c r="S324" s="29" t="s">
        <v>64</v>
      </c>
      <c r="T324" s="29" t="s">
        <v>78</v>
      </c>
      <c r="U324" s="29" t="s">
        <v>64</v>
      </c>
      <c r="V324" s="29" t="s">
        <v>64</v>
      </c>
      <c r="W324" s="29" t="s">
        <v>84</v>
      </c>
      <c r="X324" s="29" t="s">
        <v>64</v>
      </c>
      <c r="Y324" s="29" t="s">
        <v>64</v>
      </c>
      <c r="Z324" s="29" t="s">
        <v>66</v>
      </c>
      <c r="AA324" s="29" t="s">
        <v>66</v>
      </c>
      <c r="AB324" s="29" t="s">
        <v>66</v>
      </c>
      <c r="AC324" s="29" t="s">
        <v>66</v>
      </c>
      <c r="AD324" s="29" t="s">
        <v>66</v>
      </c>
      <c r="AE324" s="29" t="s">
        <v>66</v>
      </c>
      <c r="AF324" s="29" t="s">
        <v>79</v>
      </c>
      <c r="AG324" s="29" t="s">
        <v>65</v>
      </c>
      <c r="AH324" s="29" t="s">
        <v>66</v>
      </c>
      <c r="AI324" s="29" t="s">
        <v>79</v>
      </c>
      <c r="AJ324" s="29" t="s">
        <v>66</v>
      </c>
      <c r="AK324" s="29" t="s">
        <v>66</v>
      </c>
      <c r="AL324" s="29" t="s">
        <v>66</v>
      </c>
      <c r="AM324" s="29" t="s">
        <v>66</v>
      </c>
      <c r="AN324" s="29" t="s">
        <v>79</v>
      </c>
      <c r="AO324" s="29" t="s">
        <v>66</v>
      </c>
      <c r="AP324" s="29" t="s">
        <v>85</v>
      </c>
      <c r="AQ324" s="29" t="s">
        <v>67</v>
      </c>
      <c r="AR324" s="29" t="s">
        <v>86</v>
      </c>
      <c r="AS324" s="29" t="s">
        <v>68</v>
      </c>
      <c r="AT324" s="29" t="s">
        <v>69</v>
      </c>
      <c r="AU324" s="29" t="s">
        <v>93</v>
      </c>
      <c r="AV324" s="29" t="s">
        <v>132</v>
      </c>
      <c r="AW324" s="29" t="s">
        <v>72</v>
      </c>
      <c r="AX324" s="29" t="s">
        <v>73</v>
      </c>
      <c r="AY324" s="29" t="s">
        <v>72</v>
      </c>
      <c r="AZ324" s="29" t="s">
        <v>72</v>
      </c>
      <c r="BA324" s="29" t="s">
        <v>72</v>
      </c>
      <c r="BB324" s="29" t="s">
        <v>72</v>
      </c>
      <c r="BC324" s="29" t="s">
        <v>73</v>
      </c>
      <c r="BD324" s="29"/>
      <c r="BE324" s="29" t="s">
        <v>73</v>
      </c>
      <c r="BF324" s="31"/>
      <c r="BG324" s="32" t="s">
        <v>846</v>
      </c>
      <c r="BH324" t="s">
        <v>1118</v>
      </c>
      <c r="BI324" s="32" t="e">
        <f t="shared" si="5"/>
        <v>#VALUE!</v>
      </c>
      <c r="BJ324" s="32"/>
      <c r="BK324" s="32"/>
      <c r="BL324" s="32"/>
    </row>
    <row r="325" spans="1:64" ht="13.2" x14ac:dyDescent="0.25">
      <c r="A325" s="28">
        <v>45574.391135775462</v>
      </c>
      <c r="B325" s="29" t="s">
        <v>902</v>
      </c>
      <c r="C325" s="30" t="s">
        <v>903</v>
      </c>
      <c r="D325" s="29">
        <v>6.25</v>
      </c>
      <c r="E325" s="29">
        <v>0.13</v>
      </c>
      <c r="F325" s="29" t="s">
        <v>423</v>
      </c>
      <c r="G325" s="29" t="s">
        <v>76</v>
      </c>
      <c r="H325" s="29" t="s">
        <v>857</v>
      </c>
      <c r="I325" s="29" t="s">
        <v>73</v>
      </c>
      <c r="J325" s="29" t="s">
        <v>64</v>
      </c>
      <c r="K325" s="29" t="s">
        <v>84</v>
      </c>
      <c r="L325" s="29" t="s">
        <v>64</v>
      </c>
      <c r="M325" s="29" t="s">
        <v>84</v>
      </c>
      <c r="N325" s="29" t="s">
        <v>84</v>
      </c>
      <c r="O325" s="29" t="s">
        <v>84</v>
      </c>
      <c r="P325" s="29" t="s">
        <v>84</v>
      </c>
      <c r="Q325" s="29" t="s">
        <v>64</v>
      </c>
      <c r="R325" s="29" t="s">
        <v>64</v>
      </c>
      <c r="S325" s="29" t="s">
        <v>64</v>
      </c>
      <c r="T325" s="29" t="s">
        <v>64</v>
      </c>
      <c r="U325" s="29" t="s">
        <v>64</v>
      </c>
      <c r="V325" s="29" t="s">
        <v>64</v>
      </c>
      <c r="W325" s="29" t="s">
        <v>84</v>
      </c>
      <c r="X325" s="29" t="s">
        <v>64</v>
      </c>
      <c r="Y325" s="29" t="s">
        <v>84</v>
      </c>
      <c r="Z325" s="29" t="s">
        <v>101</v>
      </c>
      <c r="AA325" s="29" t="s">
        <v>101</v>
      </c>
      <c r="AB325" s="29" t="s">
        <v>101</v>
      </c>
      <c r="AC325" s="29" t="s">
        <v>101</v>
      </c>
      <c r="AD325" s="29" t="s">
        <v>101</v>
      </c>
      <c r="AE325" s="29" t="s">
        <v>101</v>
      </c>
      <c r="AF325" s="29" t="s">
        <v>66</v>
      </c>
      <c r="AG325" s="29" t="s">
        <v>101</v>
      </c>
      <c r="AH325" s="29" t="s">
        <v>66</v>
      </c>
      <c r="AI325" s="29" t="s">
        <v>79</v>
      </c>
      <c r="AJ325" s="29" t="s">
        <v>101</v>
      </c>
      <c r="AK325" s="29" t="s">
        <v>101</v>
      </c>
      <c r="AL325" s="29" t="s">
        <v>66</v>
      </c>
      <c r="AM325" s="29" t="s">
        <v>101</v>
      </c>
      <c r="AN325" s="29" t="s">
        <v>66</v>
      </c>
      <c r="AO325" s="29" t="s">
        <v>66</v>
      </c>
      <c r="AP325" s="29" t="s">
        <v>85</v>
      </c>
      <c r="AQ325" s="29" t="s">
        <v>119</v>
      </c>
      <c r="AR325" s="29" t="s">
        <v>86</v>
      </c>
      <c r="AS325" s="29" t="s">
        <v>223</v>
      </c>
      <c r="AT325" s="29" t="s">
        <v>69</v>
      </c>
      <c r="AU325" s="29" t="s">
        <v>70</v>
      </c>
      <c r="AV325" s="29" t="s">
        <v>132</v>
      </c>
      <c r="AW325" s="29" t="s">
        <v>73</v>
      </c>
      <c r="AX325" s="29" t="s">
        <v>73</v>
      </c>
      <c r="AY325" s="29" t="s">
        <v>72</v>
      </c>
      <c r="AZ325" s="29" t="s">
        <v>72</v>
      </c>
      <c r="BA325" s="29" t="s">
        <v>73</v>
      </c>
      <c r="BB325" s="29" t="s">
        <v>73</v>
      </c>
      <c r="BC325" s="29" t="s">
        <v>73</v>
      </c>
      <c r="BD325" s="29"/>
      <c r="BE325" s="29" t="s">
        <v>73</v>
      </c>
      <c r="BF325" s="31"/>
      <c r="BG325" s="32" t="s">
        <v>846</v>
      </c>
      <c r="BH325" t="s">
        <v>226</v>
      </c>
      <c r="BI325" s="32" t="e">
        <f t="shared" si="5"/>
        <v>#VALUE!</v>
      </c>
      <c r="BJ325" s="32"/>
      <c r="BK325" s="32"/>
      <c r="BL325" s="32"/>
    </row>
    <row r="326" spans="1:64" ht="13.2" x14ac:dyDescent="0.25">
      <c r="A326" s="28">
        <v>45574.391894236112</v>
      </c>
      <c r="B326" s="29" t="s">
        <v>904</v>
      </c>
      <c r="C326" s="30" t="s">
        <v>905</v>
      </c>
      <c r="D326" s="29">
        <v>100</v>
      </c>
      <c r="E326" s="29">
        <v>0.25</v>
      </c>
      <c r="F326" s="29" t="s">
        <v>423</v>
      </c>
      <c r="G326" s="29" t="s">
        <v>76</v>
      </c>
      <c r="H326" s="29" t="s">
        <v>887</v>
      </c>
      <c r="I326" s="29" t="s">
        <v>63</v>
      </c>
      <c r="J326" s="29" t="s">
        <v>64</v>
      </c>
      <c r="K326" s="29" t="s">
        <v>78</v>
      </c>
      <c r="L326" s="29" t="s">
        <v>64</v>
      </c>
      <c r="M326" s="29" t="s">
        <v>78</v>
      </c>
      <c r="N326" s="29" t="s">
        <v>64</v>
      </c>
      <c r="O326" s="29" t="s">
        <v>64</v>
      </c>
      <c r="P326" s="29" t="s">
        <v>84</v>
      </c>
      <c r="Q326" s="29" t="s">
        <v>84</v>
      </c>
      <c r="R326" s="29" t="s">
        <v>64</v>
      </c>
      <c r="S326" s="29" t="s">
        <v>78</v>
      </c>
      <c r="T326" s="29" t="s">
        <v>64</v>
      </c>
      <c r="U326" s="29" t="s">
        <v>64</v>
      </c>
      <c r="V326" s="29" t="s">
        <v>84</v>
      </c>
      <c r="W326" s="29" t="s">
        <v>64</v>
      </c>
      <c r="X326" s="29" t="s">
        <v>78</v>
      </c>
      <c r="Y326" s="29" t="s">
        <v>64</v>
      </c>
      <c r="Z326" s="29" t="s">
        <v>66</v>
      </c>
      <c r="AA326" s="29" t="s">
        <v>65</v>
      </c>
      <c r="AB326" s="29" t="s">
        <v>66</v>
      </c>
      <c r="AC326" s="29" t="s">
        <v>65</v>
      </c>
      <c r="AD326" s="29" t="s">
        <v>66</v>
      </c>
      <c r="AE326" s="29" t="s">
        <v>66</v>
      </c>
      <c r="AF326" s="29" t="s">
        <v>66</v>
      </c>
      <c r="AG326" s="29" t="s">
        <v>66</v>
      </c>
      <c r="AH326" s="29" t="s">
        <v>66</v>
      </c>
      <c r="AI326" s="29" t="s">
        <v>79</v>
      </c>
      <c r="AJ326" s="29" t="s">
        <v>65</v>
      </c>
      <c r="AK326" s="29" t="s">
        <v>65</v>
      </c>
      <c r="AL326" s="29" t="s">
        <v>65</v>
      </c>
      <c r="AM326" s="29" t="s">
        <v>65</v>
      </c>
      <c r="AN326" s="29" t="s">
        <v>79</v>
      </c>
      <c r="AO326" s="29" t="s">
        <v>79</v>
      </c>
      <c r="AP326" s="29" t="s">
        <v>85</v>
      </c>
      <c r="AQ326" s="29" t="s">
        <v>85</v>
      </c>
      <c r="AR326" s="29" t="s">
        <v>86</v>
      </c>
      <c r="AS326" s="29" t="s">
        <v>137</v>
      </c>
      <c r="AT326" s="29" t="s">
        <v>69</v>
      </c>
      <c r="AU326" s="29" t="s">
        <v>93</v>
      </c>
      <c r="AV326" s="29" t="s">
        <v>71</v>
      </c>
      <c r="AW326" s="29" t="s">
        <v>72</v>
      </c>
      <c r="AX326" s="29" t="s">
        <v>63</v>
      </c>
      <c r="AY326" s="29" t="s">
        <v>72</v>
      </c>
      <c r="AZ326" s="29" t="s">
        <v>63</v>
      </c>
      <c r="BA326" s="29" t="s">
        <v>72</v>
      </c>
      <c r="BB326" s="29" t="s">
        <v>72</v>
      </c>
      <c r="BC326" s="29" t="s">
        <v>73</v>
      </c>
      <c r="BD326" s="29"/>
      <c r="BE326" s="29" t="s">
        <v>73</v>
      </c>
      <c r="BF326" s="31"/>
      <c r="BG326" s="32" t="s">
        <v>846</v>
      </c>
      <c r="BH326" t="s">
        <v>1118</v>
      </c>
      <c r="BI326" s="32" t="e">
        <f t="shared" si="5"/>
        <v>#VALUE!</v>
      </c>
      <c r="BJ326" s="32"/>
      <c r="BK326" s="32"/>
      <c r="BL326" s="32"/>
    </row>
    <row r="327" spans="1:64" ht="13.2" x14ac:dyDescent="0.25">
      <c r="A327" s="28">
        <v>45574.392633240743</v>
      </c>
      <c r="B327" s="29" t="s">
        <v>906</v>
      </c>
      <c r="C327" s="30" t="s">
        <v>907</v>
      </c>
      <c r="D327" s="29">
        <v>100</v>
      </c>
      <c r="E327" s="29">
        <v>0.28999999999999998</v>
      </c>
      <c r="F327" s="29" t="s">
        <v>423</v>
      </c>
      <c r="G327" s="29" t="s">
        <v>76</v>
      </c>
      <c r="H327" s="29" t="s">
        <v>908</v>
      </c>
      <c r="I327" s="29" t="s">
        <v>63</v>
      </c>
      <c r="J327" s="29" t="s">
        <v>64</v>
      </c>
      <c r="K327" s="29" t="s">
        <v>64</v>
      </c>
      <c r="L327" s="29" t="s">
        <v>64</v>
      </c>
      <c r="M327" s="29" t="s">
        <v>78</v>
      </c>
      <c r="N327" s="29" t="s">
        <v>64</v>
      </c>
      <c r="O327" s="29" t="s">
        <v>64</v>
      </c>
      <c r="P327" s="29" t="s">
        <v>84</v>
      </c>
      <c r="Q327" s="29" t="s">
        <v>64</v>
      </c>
      <c r="R327" s="29" t="s">
        <v>64</v>
      </c>
      <c r="S327" s="29" t="s">
        <v>64</v>
      </c>
      <c r="T327" s="29" t="s">
        <v>64</v>
      </c>
      <c r="U327" s="29" t="s">
        <v>84</v>
      </c>
      <c r="V327" s="29" t="s">
        <v>64</v>
      </c>
      <c r="W327" s="29" t="s">
        <v>84</v>
      </c>
      <c r="X327" s="29" t="s">
        <v>64</v>
      </c>
      <c r="Y327" s="29" t="s">
        <v>64</v>
      </c>
      <c r="Z327" s="29" t="s">
        <v>66</v>
      </c>
      <c r="AA327" s="29" t="s">
        <v>65</v>
      </c>
      <c r="AB327" s="29" t="s">
        <v>66</v>
      </c>
      <c r="AC327" s="29" t="s">
        <v>79</v>
      </c>
      <c r="AD327" s="29" t="s">
        <v>66</v>
      </c>
      <c r="AE327" s="29" t="s">
        <v>65</v>
      </c>
      <c r="AF327" s="29" t="s">
        <v>66</v>
      </c>
      <c r="AG327" s="29" t="s">
        <v>66</v>
      </c>
      <c r="AH327" s="29" t="s">
        <v>66</v>
      </c>
      <c r="AI327" s="29" t="s">
        <v>79</v>
      </c>
      <c r="AJ327" s="29" t="s">
        <v>65</v>
      </c>
      <c r="AK327" s="29" t="s">
        <v>65</v>
      </c>
      <c r="AL327" s="29" t="s">
        <v>65</v>
      </c>
      <c r="AM327" s="29" t="s">
        <v>65</v>
      </c>
      <c r="AN327" s="29" t="s">
        <v>65</v>
      </c>
      <c r="AO327" s="29" t="s">
        <v>66</v>
      </c>
      <c r="AP327" s="29" t="s">
        <v>67</v>
      </c>
      <c r="AQ327" s="29" t="s">
        <v>67</v>
      </c>
      <c r="AR327" s="29" t="s">
        <v>86</v>
      </c>
      <c r="AS327" s="29" t="s">
        <v>120</v>
      </c>
      <c r="AT327" s="29" t="s">
        <v>69</v>
      </c>
      <c r="AU327" s="29" t="s">
        <v>85</v>
      </c>
      <c r="AV327" s="29" t="s">
        <v>71</v>
      </c>
      <c r="AW327" s="29" t="s">
        <v>72</v>
      </c>
      <c r="AX327" s="29" t="s">
        <v>73</v>
      </c>
      <c r="AY327" s="29" t="s">
        <v>73</v>
      </c>
      <c r="AZ327" s="29" t="s">
        <v>63</v>
      </c>
      <c r="BA327" s="29" t="s">
        <v>73</v>
      </c>
      <c r="BB327" s="29" t="s">
        <v>72</v>
      </c>
      <c r="BC327" s="29" t="s">
        <v>73</v>
      </c>
      <c r="BD327" s="29"/>
      <c r="BE327" s="29" t="s">
        <v>73</v>
      </c>
      <c r="BF327" s="31"/>
      <c r="BG327" s="32" t="s">
        <v>846</v>
      </c>
      <c r="BH327" t="s">
        <v>1118</v>
      </c>
      <c r="BI327" s="32" t="e">
        <f t="shared" si="5"/>
        <v>#VALUE!</v>
      </c>
      <c r="BJ327" s="32"/>
      <c r="BK327" s="32"/>
      <c r="BL327" s="32"/>
    </row>
    <row r="328" spans="1:64" ht="13.2" x14ac:dyDescent="0.25">
      <c r="A328" s="28">
        <v>45574.3961834375</v>
      </c>
      <c r="B328" s="29" t="s">
        <v>909</v>
      </c>
      <c r="C328" s="30" t="s">
        <v>910</v>
      </c>
      <c r="D328" s="29">
        <v>100</v>
      </c>
      <c r="E328" s="29">
        <v>0.33</v>
      </c>
      <c r="F328" s="29" t="s">
        <v>423</v>
      </c>
      <c r="G328" s="29" t="s">
        <v>76</v>
      </c>
      <c r="H328" s="29" t="s">
        <v>849</v>
      </c>
      <c r="I328" s="29" t="s">
        <v>63</v>
      </c>
      <c r="J328" s="29" t="s">
        <v>64</v>
      </c>
      <c r="K328" s="29" t="s">
        <v>64</v>
      </c>
      <c r="L328" s="29" t="s">
        <v>64</v>
      </c>
      <c r="M328" s="29" t="s">
        <v>84</v>
      </c>
      <c r="N328" s="29" t="s">
        <v>64</v>
      </c>
      <c r="O328" s="29" t="s">
        <v>84</v>
      </c>
      <c r="P328" s="29" t="s">
        <v>78</v>
      </c>
      <c r="Q328" s="29" t="s">
        <v>64</v>
      </c>
      <c r="R328" s="29" t="s">
        <v>64</v>
      </c>
      <c r="S328" s="29" t="s">
        <v>64</v>
      </c>
      <c r="T328" s="29" t="s">
        <v>64</v>
      </c>
      <c r="U328" s="29" t="s">
        <v>64</v>
      </c>
      <c r="V328" s="29" t="s">
        <v>64</v>
      </c>
      <c r="W328" s="29" t="s">
        <v>78</v>
      </c>
      <c r="X328" s="29" t="s">
        <v>84</v>
      </c>
      <c r="Y328" s="29" t="s">
        <v>64</v>
      </c>
      <c r="Z328" s="29" t="s">
        <v>65</v>
      </c>
      <c r="AA328" s="29" t="s">
        <v>65</v>
      </c>
      <c r="AB328" s="29" t="s">
        <v>65</v>
      </c>
      <c r="AC328" s="29" t="s">
        <v>65</v>
      </c>
      <c r="AD328" s="29" t="s">
        <v>65</v>
      </c>
      <c r="AE328" s="29" t="s">
        <v>65</v>
      </c>
      <c r="AF328" s="29" t="s">
        <v>65</v>
      </c>
      <c r="AG328" s="29" t="s">
        <v>65</v>
      </c>
      <c r="AH328" s="29" t="s">
        <v>66</v>
      </c>
      <c r="AI328" s="29" t="s">
        <v>101</v>
      </c>
      <c r="AJ328" s="29" t="s">
        <v>65</v>
      </c>
      <c r="AK328" s="29" t="s">
        <v>65</v>
      </c>
      <c r="AL328" s="29" t="s">
        <v>65</v>
      </c>
      <c r="AM328" s="29" t="s">
        <v>101</v>
      </c>
      <c r="AN328" s="29" t="s">
        <v>65</v>
      </c>
      <c r="AO328" s="29" t="s">
        <v>66</v>
      </c>
      <c r="AP328" s="29" t="s">
        <v>85</v>
      </c>
      <c r="AQ328" s="29" t="s">
        <v>85</v>
      </c>
      <c r="AR328" s="29" t="s">
        <v>86</v>
      </c>
      <c r="AS328" s="29" t="s">
        <v>81</v>
      </c>
      <c r="AT328" s="29" t="s">
        <v>69</v>
      </c>
      <c r="AU328" s="29" t="s">
        <v>80</v>
      </c>
      <c r="AV328" s="29" t="s">
        <v>132</v>
      </c>
      <c r="AW328" s="29" t="s">
        <v>73</v>
      </c>
      <c r="AX328" s="29" t="s">
        <v>73</v>
      </c>
      <c r="AY328" s="29" t="s">
        <v>72</v>
      </c>
      <c r="AZ328" s="29" t="s">
        <v>72</v>
      </c>
      <c r="BA328" s="29" t="s">
        <v>73</v>
      </c>
      <c r="BB328" s="29" t="s">
        <v>73</v>
      </c>
      <c r="BC328" s="29" t="s">
        <v>73</v>
      </c>
      <c r="BD328" s="29"/>
      <c r="BE328" s="29" t="s">
        <v>73</v>
      </c>
      <c r="BF328" s="31"/>
      <c r="BG328" s="32" t="s">
        <v>846</v>
      </c>
      <c r="BH328" t="s">
        <v>1118</v>
      </c>
      <c r="BI328" s="32" t="e">
        <f t="shared" si="5"/>
        <v>#VALUE!</v>
      </c>
      <c r="BJ328" s="32"/>
      <c r="BK328" s="32"/>
      <c r="BL328" s="32"/>
    </row>
    <row r="329" spans="1:64" ht="13.2" x14ac:dyDescent="0.25">
      <c r="A329" s="28">
        <v>45574.396375138887</v>
      </c>
      <c r="B329" s="29" t="s">
        <v>911</v>
      </c>
      <c r="C329" s="30" t="s">
        <v>912</v>
      </c>
      <c r="D329" s="29">
        <v>32.14</v>
      </c>
      <c r="E329" s="29">
        <v>0.28999999999999998</v>
      </c>
      <c r="F329" s="29" t="s">
        <v>114</v>
      </c>
      <c r="G329" s="29" t="s">
        <v>76</v>
      </c>
      <c r="H329" s="29" t="s">
        <v>846</v>
      </c>
      <c r="I329" s="29" t="s">
        <v>63</v>
      </c>
      <c r="J329" s="29" t="s">
        <v>78</v>
      </c>
      <c r="K329" s="29" t="s">
        <v>78</v>
      </c>
      <c r="L329" s="29" t="s">
        <v>78</v>
      </c>
      <c r="M329" s="29" t="s">
        <v>84</v>
      </c>
      <c r="N329" s="29" t="s">
        <v>64</v>
      </c>
      <c r="O329" s="29" t="s">
        <v>64</v>
      </c>
      <c r="P329" s="29" t="s">
        <v>64</v>
      </c>
      <c r="Q329" s="29" t="s">
        <v>64</v>
      </c>
      <c r="R329" s="29" t="s">
        <v>64</v>
      </c>
      <c r="S329" s="29" t="s">
        <v>84</v>
      </c>
      <c r="T329" s="29" t="s">
        <v>84</v>
      </c>
      <c r="U329" s="29" t="s">
        <v>64</v>
      </c>
      <c r="V329" s="29" t="s">
        <v>84</v>
      </c>
      <c r="W329" s="29" t="s">
        <v>64</v>
      </c>
      <c r="X329" s="29" t="s">
        <v>84</v>
      </c>
      <c r="Y329" s="29" t="s">
        <v>64</v>
      </c>
      <c r="Z329" s="29" t="s">
        <v>65</v>
      </c>
      <c r="AA329" s="29" t="s">
        <v>65</v>
      </c>
      <c r="AB329" s="29" t="s">
        <v>66</v>
      </c>
      <c r="AC329" s="29" t="s">
        <v>65</v>
      </c>
      <c r="AD329" s="29" t="s">
        <v>65</v>
      </c>
      <c r="AE329" s="29" t="s">
        <v>65</v>
      </c>
      <c r="AF329" s="29" t="s">
        <v>65</v>
      </c>
      <c r="AG329" s="29" t="s">
        <v>65</v>
      </c>
      <c r="AH329" s="29" t="s">
        <v>65</v>
      </c>
      <c r="AI329" s="29" t="s">
        <v>65</v>
      </c>
      <c r="AJ329" s="29" t="s">
        <v>65</v>
      </c>
      <c r="AK329" s="29" t="s">
        <v>65</v>
      </c>
      <c r="AL329" s="29" t="s">
        <v>66</v>
      </c>
      <c r="AM329" s="29" t="s">
        <v>66</v>
      </c>
      <c r="AN329" s="29" t="s">
        <v>66</v>
      </c>
      <c r="AO329" s="29" t="s">
        <v>66</v>
      </c>
      <c r="AP329" s="29" t="s">
        <v>85</v>
      </c>
      <c r="AQ329" s="29" t="s">
        <v>85</v>
      </c>
      <c r="AR329" s="29" t="s">
        <v>63</v>
      </c>
      <c r="AS329" s="29" t="s">
        <v>68</v>
      </c>
      <c r="AT329" s="29" t="s">
        <v>87</v>
      </c>
      <c r="AU329" s="29" t="s">
        <v>67</v>
      </c>
      <c r="AV329" s="29" t="s">
        <v>80</v>
      </c>
      <c r="AW329" s="29" t="s">
        <v>73</v>
      </c>
      <c r="AX329" s="29" t="s">
        <v>73</v>
      </c>
      <c r="AY329" s="29" t="s">
        <v>72</v>
      </c>
      <c r="AZ329" s="29" t="s">
        <v>72</v>
      </c>
      <c r="BA329" s="29" t="s">
        <v>73</v>
      </c>
      <c r="BB329" s="29" t="s">
        <v>73</v>
      </c>
      <c r="BC329" s="29" t="s">
        <v>73</v>
      </c>
      <c r="BD329" s="29"/>
      <c r="BE329" s="29" t="s">
        <v>73</v>
      </c>
      <c r="BF329" s="31"/>
      <c r="BG329" s="32" t="s">
        <v>846</v>
      </c>
      <c r="BH329" t="s">
        <v>1118</v>
      </c>
      <c r="BI329" s="32" t="e">
        <f t="shared" si="5"/>
        <v>#VALUE!</v>
      </c>
      <c r="BJ329" s="32"/>
      <c r="BK329" s="32"/>
      <c r="BL329" s="32"/>
    </row>
    <row r="330" spans="1:64" ht="13.2" x14ac:dyDescent="0.25">
      <c r="A330" s="28">
        <v>45574.396404282408</v>
      </c>
      <c r="B330" s="29" t="s">
        <v>913</v>
      </c>
      <c r="C330" s="30" t="s">
        <v>914</v>
      </c>
      <c r="D330" s="29">
        <v>16.899999999999999</v>
      </c>
      <c r="E330" s="29">
        <v>0.25</v>
      </c>
      <c r="F330" s="29" t="s">
        <v>423</v>
      </c>
      <c r="G330" s="29" t="s">
        <v>76</v>
      </c>
      <c r="H330" s="29" t="s">
        <v>863</v>
      </c>
      <c r="I330" s="29" t="s">
        <v>73</v>
      </c>
      <c r="J330" s="29" t="s">
        <v>64</v>
      </c>
      <c r="K330" s="29" t="s">
        <v>64</v>
      </c>
      <c r="L330" s="29" t="s">
        <v>64</v>
      </c>
      <c r="M330" s="29" t="s">
        <v>64</v>
      </c>
      <c r="N330" s="29" t="s">
        <v>64</v>
      </c>
      <c r="O330" s="29" t="s">
        <v>78</v>
      </c>
      <c r="P330" s="29" t="s">
        <v>84</v>
      </c>
      <c r="Q330" s="29" t="s">
        <v>64</v>
      </c>
      <c r="R330" s="29" t="s">
        <v>64</v>
      </c>
      <c r="S330" s="29" t="s">
        <v>64</v>
      </c>
      <c r="T330" s="29" t="s">
        <v>78</v>
      </c>
      <c r="U330" s="29" t="s">
        <v>78</v>
      </c>
      <c r="V330" s="29" t="s">
        <v>64</v>
      </c>
      <c r="W330" s="29" t="s">
        <v>64</v>
      </c>
      <c r="X330" s="29" t="s">
        <v>64</v>
      </c>
      <c r="Y330" s="29" t="s">
        <v>64</v>
      </c>
      <c r="Z330" s="29" t="s">
        <v>66</v>
      </c>
      <c r="AA330" s="29" t="s">
        <v>65</v>
      </c>
      <c r="AB330" s="29" t="s">
        <v>66</v>
      </c>
      <c r="AC330" s="29" t="s">
        <v>65</v>
      </c>
      <c r="AD330" s="29" t="s">
        <v>66</v>
      </c>
      <c r="AE330" s="29" t="s">
        <v>65</v>
      </c>
      <c r="AF330" s="29" t="s">
        <v>66</v>
      </c>
      <c r="AG330" s="29" t="s">
        <v>65</v>
      </c>
      <c r="AH330" s="29" t="s">
        <v>66</v>
      </c>
      <c r="AI330" s="29" t="s">
        <v>101</v>
      </c>
      <c r="AJ330" s="29" t="s">
        <v>65</v>
      </c>
      <c r="AK330" s="29" t="s">
        <v>66</v>
      </c>
      <c r="AL330" s="29" t="s">
        <v>65</v>
      </c>
      <c r="AM330" s="29" t="s">
        <v>65</v>
      </c>
      <c r="AN330" s="29" t="s">
        <v>66</v>
      </c>
      <c r="AO330" s="29" t="s">
        <v>66</v>
      </c>
      <c r="AP330" s="29" t="s">
        <v>67</v>
      </c>
      <c r="AQ330" s="29" t="s">
        <v>80</v>
      </c>
      <c r="AR330" s="29" t="s">
        <v>86</v>
      </c>
      <c r="AS330" s="29" t="s">
        <v>115</v>
      </c>
      <c r="AT330" s="29" t="s">
        <v>69</v>
      </c>
      <c r="AU330" s="29" t="s">
        <v>70</v>
      </c>
      <c r="AV330" s="29" t="s">
        <v>132</v>
      </c>
      <c r="AW330" s="29" t="s">
        <v>73</v>
      </c>
      <c r="AX330" s="29" t="s">
        <v>72</v>
      </c>
      <c r="AY330" s="29" t="s">
        <v>63</v>
      </c>
      <c r="AZ330" s="29" t="s">
        <v>63</v>
      </c>
      <c r="BA330" s="29" t="s">
        <v>63</v>
      </c>
      <c r="BB330" s="29" t="s">
        <v>72</v>
      </c>
      <c r="BC330" s="29" t="s">
        <v>73</v>
      </c>
      <c r="BD330" s="29"/>
      <c r="BE330" s="29" t="s">
        <v>73</v>
      </c>
      <c r="BF330" s="31"/>
      <c r="BG330" s="32" t="s">
        <v>846</v>
      </c>
      <c r="BH330" t="s">
        <v>226</v>
      </c>
      <c r="BI330" s="32" t="e">
        <f t="shared" si="5"/>
        <v>#VALUE!</v>
      </c>
      <c r="BJ330" s="32"/>
      <c r="BK330" s="32"/>
      <c r="BL330" s="32"/>
    </row>
    <row r="331" spans="1:64" ht="13.2" x14ac:dyDescent="0.25">
      <c r="A331" s="28">
        <v>45574.398962037041</v>
      </c>
      <c r="B331" s="29" t="s">
        <v>915</v>
      </c>
      <c r="C331" s="30" t="s">
        <v>916</v>
      </c>
      <c r="D331" s="29">
        <v>62.5</v>
      </c>
      <c r="E331" s="29">
        <v>0.28999999999999998</v>
      </c>
      <c r="F331" s="29" t="s">
        <v>114</v>
      </c>
      <c r="G331" s="29" t="s">
        <v>76</v>
      </c>
      <c r="H331" s="29" t="s">
        <v>846</v>
      </c>
      <c r="I331" s="29" t="s">
        <v>73</v>
      </c>
      <c r="J331" s="29" t="s">
        <v>64</v>
      </c>
      <c r="K331" s="29" t="s">
        <v>64</v>
      </c>
      <c r="L331" s="29" t="s">
        <v>64</v>
      </c>
      <c r="M331" s="29" t="s">
        <v>78</v>
      </c>
      <c r="N331" s="29" t="s">
        <v>64</v>
      </c>
      <c r="O331" s="29" t="s">
        <v>64</v>
      </c>
      <c r="P331" s="29" t="s">
        <v>64</v>
      </c>
      <c r="Q331" s="29" t="s">
        <v>64</v>
      </c>
      <c r="R331" s="29" t="s">
        <v>64</v>
      </c>
      <c r="S331" s="29" t="s">
        <v>64</v>
      </c>
      <c r="T331" s="29" t="s">
        <v>64</v>
      </c>
      <c r="U331" s="29" t="s">
        <v>64</v>
      </c>
      <c r="V331" s="29" t="s">
        <v>64</v>
      </c>
      <c r="W331" s="29" t="s">
        <v>64</v>
      </c>
      <c r="X331" s="29" t="s">
        <v>64</v>
      </c>
      <c r="Y331" s="29" t="s">
        <v>64</v>
      </c>
      <c r="Z331" s="29" t="s">
        <v>65</v>
      </c>
      <c r="AA331" s="29" t="s">
        <v>65</v>
      </c>
      <c r="AB331" s="29" t="s">
        <v>65</v>
      </c>
      <c r="AC331" s="29" t="s">
        <v>65</v>
      </c>
      <c r="AD331" s="29" t="s">
        <v>65</v>
      </c>
      <c r="AE331" s="29" t="s">
        <v>65</v>
      </c>
      <c r="AF331" s="29" t="s">
        <v>65</v>
      </c>
      <c r="AG331" s="29" t="s">
        <v>65</v>
      </c>
      <c r="AH331" s="29" t="s">
        <v>65</v>
      </c>
      <c r="AI331" s="29" t="s">
        <v>79</v>
      </c>
      <c r="AJ331" s="29" t="s">
        <v>65</v>
      </c>
      <c r="AK331" s="29" t="s">
        <v>65</v>
      </c>
      <c r="AL331" s="29" t="s">
        <v>65</v>
      </c>
      <c r="AM331" s="29" t="s">
        <v>65</v>
      </c>
      <c r="AN331" s="29" t="s">
        <v>65</v>
      </c>
      <c r="AO331" s="29" t="s">
        <v>65</v>
      </c>
      <c r="AP331" s="29" t="s">
        <v>67</v>
      </c>
      <c r="AQ331" s="29" t="s">
        <v>67</v>
      </c>
      <c r="AR331" s="29" t="s">
        <v>63</v>
      </c>
      <c r="AS331" s="29" t="s">
        <v>120</v>
      </c>
      <c r="AT331" s="29" t="s">
        <v>87</v>
      </c>
      <c r="AU331" s="29" t="s">
        <v>70</v>
      </c>
      <c r="AV331" s="29" t="s">
        <v>71</v>
      </c>
      <c r="AW331" s="29" t="s">
        <v>72</v>
      </c>
      <c r="AX331" s="29" t="s">
        <v>72</v>
      </c>
      <c r="AY331" s="29" t="s">
        <v>63</v>
      </c>
      <c r="AZ331" s="29" t="s">
        <v>63</v>
      </c>
      <c r="BA331" s="29" t="s">
        <v>72</v>
      </c>
      <c r="BB331" s="29" t="s">
        <v>73</v>
      </c>
      <c r="BC331" s="29" t="s">
        <v>73</v>
      </c>
      <c r="BD331" s="29"/>
      <c r="BE331" s="29" t="s">
        <v>73</v>
      </c>
      <c r="BF331" s="31"/>
      <c r="BG331" s="32" t="s">
        <v>846</v>
      </c>
      <c r="BH331" t="s">
        <v>226</v>
      </c>
      <c r="BI331" s="32" t="e">
        <f t="shared" si="5"/>
        <v>#VALUE!</v>
      </c>
      <c r="BJ331" s="32"/>
      <c r="BK331" s="32"/>
      <c r="BL331" s="32"/>
    </row>
    <row r="332" spans="1:64" ht="13.2" x14ac:dyDescent="0.25">
      <c r="A332" s="28">
        <v>45574.400678958336</v>
      </c>
      <c r="B332" s="29" t="s">
        <v>917</v>
      </c>
      <c r="C332" s="30" t="s">
        <v>918</v>
      </c>
      <c r="D332" s="29">
        <v>5.4</v>
      </c>
      <c r="E332" s="29">
        <v>0.17</v>
      </c>
      <c r="F332" s="29" t="s">
        <v>114</v>
      </c>
      <c r="G332" s="29" t="s">
        <v>76</v>
      </c>
      <c r="H332" s="29" t="s">
        <v>887</v>
      </c>
      <c r="I332" s="29" t="s">
        <v>63</v>
      </c>
      <c r="J332" s="29" t="s">
        <v>64</v>
      </c>
      <c r="K332" s="29" t="s">
        <v>64</v>
      </c>
      <c r="L332" s="29" t="s">
        <v>64</v>
      </c>
      <c r="M332" s="29" t="s">
        <v>84</v>
      </c>
      <c r="N332" s="29" t="s">
        <v>64</v>
      </c>
      <c r="O332" s="29" t="s">
        <v>64</v>
      </c>
      <c r="P332" s="29" t="s">
        <v>84</v>
      </c>
      <c r="Q332" s="29" t="s">
        <v>64</v>
      </c>
      <c r="R332" s="29" t="s">
        <v>64</v>
      </c>
      <c r="S332" s="29" t="s">
        <v>64</v>
      </c>
      <c r="T332" s="29" t="s">
        <v>64</v>
      </c>
      <c r="U332" s="29" t="s">
        <v>84</v>
      </c>
      <c r="V332" s="29" t="s">
        <v>64</v>
      </c>
      <c r="W332" s="29" t="s">
        <v>64</v>
      </c>
      <c r="X332" s="29" t="s">
        <v>84</v>
      </c>
      <c r="Y332" s="29" t="s">
        <v>64</v>
      </c>
      <c r="Z332" s="29" t="s">
        <v>66</v>
      </c>
      <c r="AA332" s="29" t="s">
        <v>66</v>
      </c>
      <c r="AB332" s="29" t="s">
        <v>65</v>
      </c>
      <c r="AC332" s="29" t="s">
        <v>66</v>
      </c>
      <c r="AD332" s="29" t="s">
        <v>66</v>
      </c>
      <c r="AE332" s="29" t="s">
        <v>66</v>
      </c>
      <c r="AF332" s="29" t="s">
        <v>66</v>
      </c>
      <c r="AG332" s="29" t="s">
        <v>66</v>
      </c>
      <c r="AH332" s="29" t="s">
        <v>66</v>
      </c>
      <c r="AI332" s="29" t="s">
        <v>79</v>
      </c>
      <c r="AJ332" s="29" t="s">
        <v>66</v>
      </c>
      <c r="AK332" s="29" t="s">
        <v>66</v>
      </c>
      <c r="AL332" s="29" t="s">
        <v>66</v>
      </c>
      <c r="AM332" s="29" t="s">
        <v>65</v>
      </c>
      <c r="AN332" s="29" t="s">
        <v>66</v>
      </c>
      <c r="AO332" s="29" t="s">
        <v>66</v>
      </c>
      <c r="AP332" s="29" t="s">
        <v>67</v>
      </c>
      <c r="AQ332" s="29" t="s">
        <v>67</v>
      </c>
      <c r="AR332" s="29" t="s">
        <v>63</v>
      </c>
      <c r="AS332" s="29" t="s">
        <v>919</v>
      </c>
      <c r="AT332" s="29" t="s">
        <v>87</v>
      </c>
      <c r="AU332" s="29" t="s">
        <v>70</v>
      </c>
      <c r="AV332" s="29" t="s">
        <v>132</v>
      </c>
      <c r="AW332" s="29" t="s">
        <v>73</v>
      </c>
      <c r="AX332" s="29" t="s">
        <v>73</v>
      </c>
      <c r="AY332" s="29" t="s">
        <v>73</v>
      </c>
      <c r="AZ332" s="29" t="s">
        <v>73</v>
      </c>
      <c r="BA332" s="29" t="s">
        <v>72</v>
      </c>
      <c r="BB332" s="29" t="s">
        <v>73</v>
      </c>
      <c r="BC332" s="29" t="s">
        <v>73</v>
      </c>
      <c r="BD332" s="29"/>
      <c r="BE332" s="29" t="s">
        <v>73</v>
      </c>
      <c r="BF332" s="31"/>
      <c r="BG332" s="32" t="s">
        <v>846</v>
      </c>
      <c r="BH332" t="s">
        <v>1118</v>
      </c>
      <c r="BI332" s="32" t="e">
        <f t="shared" si="5"/>
        <v>#VALUE!</v>
      </c>
      <c r="BJ332" s="32"/>
      <c r="BK332" s="32"/>
      <c r="BL332" s="32"/>
    </row>
    <row r="333" spans="1:64" ht="13.2" x14ac:dyDescent="0.25">
      <c r="A333" s="28">
        <v>45574.402273946762</v>
      </c>
      <c r="B333" s="29" t="s">
        <v>920</v>
      </c>
      <c r="C333" s="30" t="s">
        <v>921</v>
      </c>
      <c r="D333" s="29">
        <v>62.5</v>
      </c>
      <c r="E333" s="29">
        <v>0.42</v>
      </c>
      <c r="F333" s="29" t="s">
        <v>114</v>
      </c>
      <c r="G333" s="29" t="s">
        <v>539</v>
      </c>
      <c r="H333" s="29" t="s">
        <v>922</v>
      </c>
      <c r="I333" s="29" t="s">
        <v>63</v>
      </c>
      <c r="J333" s="29" t="s">
        <v>78</v>
      </c>
      <c r="K333" s="29" t="s">
        <v>78</v>
      </c>
      <c r="L333" s="29" t="s">
        <v>78</v>
      </c>
      <c r="M333" s="29" t="s">
        <v>64</v>
      </c>
      <c r="N333" s="29" t="s">
        <v>64</v>
      </c>
      <c r="O333" s="29" t="s">
        <v>84</v>
      </c>
      <c r="P333" s="29" t="s">
        <v>84</v>
      </c>
      <c r="Q333" s="29" t="s">
        <v>78</v>
      </c>
      <c r="R333" s="29" t="s">
        <v>64</v>
      </c>
      <c r="S333" s="29" t="s">
        <v>84</v>
      </c>
      <c r="T333" s="29" t="s">
        <v>64</v>
      </c>
      <c r="U333" s="29" t="s">
        <v>78</v>
      </c>
      <c r="V333" s="29" t="s">
        <v>64</v>
      </c>
      <c r="W333" s="29" t="s">
        <v>64</v>
      </c>
      <c r="X333" s="29" t="s">
        <v>64</v>
      </c>
      <c r="Y333" s="29" t="s">
        <v>78</v>
      </c>
      <c r="Z333" s="29" t="s">
        <v>79</v>
      </c>
      <c r="AA333" s="29" t="s">
        <v>66</v>
      </c>
      <c r="AB333" s="29" t="s">
        <v>101</v>
      </c>
      <c r="AC333" s="29" t="s">
        <v>65</v>
      </c>
      <c r="AD333" s="29" t="s">
        <v>66</v>
      </c>
      <c r="AE333" s="29" t="s">
        <v>65</v>
      </c>
      <c r="AF333" s="29" t="s">
        <v>65</v>
      </c>
      <c r="AG333" s="29" t="s">
        <v>65</v>
      </c>
      <c r="AH333" s="29" t="s">
        <v>79</v>
      </c>
      <c r="AI333" s="29" t="s">
        <v>101</v>
      </c>
      <c r="AJ333" s="29" t="s">
        <v>66</v>
      </c>
      <c r="AK333" s="29" t="s">
        <v>65</v>
      </c>
      <c r="AL333" s="29" t="s">
        <v>65</v>
      </c>
      <c r="AM333" s="29" t="s">
        <v>65</v>
      </c>
      <c r="AN333" s="29" t="s">
        <v>65</v>
      </c>
      <c r="AO333" s="29" t="s">
        <v>65</v>
      </c>
      <c r="AP333" s="29" t="s">
        <v>67</v>
      </c>
      <c r="AQ333" s="29" t="s">
        <v>67</v>
      </c>
      <c r="AR333" s="29" t="s">
        <v>63</v>
      </c>
      <c r="AS333" s="29" t="s">
        <v>81</v>
      </c>
      <c r="AT333" s="29" t="s">
        <v>169</v>
      </c>
      <c r="AU333" s="29" t="s">
        <v>70</v>
      </c>
      <c r="AV333" s="29" t="s">
        <v>71</v>
      </c>
      <c r="AW333" s="29" t="s">
        <v>73</v>
      </c>
      <c r="AX333" s="29" t="s">
        <v>72</v>
      </c>
      <c r="AY333" s="29" t="s">
        <v>72</v>
      </c>
      <c r="AZ333" s="29" t="s">
        <v>63</v>
      </c>
      <c r="BA333" s="29" t="s">
        <v>73</v>
      </c>
      <c r="BB333" s="29" t="s">
        <v>73</v>
      </c>
      <c r="BC333" s="29" t="s">
        <v>73</v>
      </c>
      <c r="BD333" s="29"/>
      <c r="BE333" s="29" t="s">
        <v>73</v>
      </c>
      <c r="BF333" s="31"/>
      <c r="BG333" s="32" t="s">
        <v>846</v>
      </c>
      <c r="BH333" t="s">
        <v>1118</v>
      </c>
      <c r="BI333" s="32" t="e">
        <f t="shared" si="5"/>
        <v>#VALUE!</v>
      </c>
      <c r="BJ333" s="32"/>
      <c r="BK333" s="32"/>
      <c r="BL333" s="32"/>
    </row>
    <row r="334" spans="1:64" ht="13.2" x14ac:dyDescent="0.25">
      <c r="A334" s="28">
        <v>45574.404956631945</v>
      </c>
      <c r="B334" s="29" t="s">
        <v>923</v>
      </c>
      <c r="C334" s="30" t="s">
        <v>924</v>
      </c>
      <c r="D334" s="29">
        <v>100</v>
      </c>
      <c r="E334" s="29">
        <v>1.38</v>
      </c>
      <c r="F334" s="29" t="s">
        <v>114</v>
      </c>
      <c r="G334" s="29" t="s">
        <v>539</v>
      </c>
      <c r="H334" s="29" t="s">
        <v>925</v>
      </c>
      <c r="I334" s="29" t="s">
        <v>63</v>
      </c>
      <c r="J334" s="29" t="s">
        <v>64</v>
      </c>
      <c r="K334" s="29" t="s">
        <v>84</v>
      </c>
      <c r="L334" s="29" t="s">
        <v>64</v>
      </c>
      <c r="M334" s="29" t="s">
        <v>64</v>
      </c>
      <c r="N334" s="29" t="s">
        <v>64</v>
      </c>
      <c r="O334" s="29" t="s">
        <v>84</v>
      </c>
      <c r="P334" s="29" t="s">
        <v>84</v>
      </c>
      <c r="Q334" s="29" t="s">
        <v>64</v>
      </c>
      <c r="R334" s="29" t="s">
        <v>64</v>
      </c>
      <c r="S334" s="29" t="s">
        <v>64</v>
      </c>
      <c r="T334" s="29" t="s">
        <v>84</v>
      </c>
      <c r="U334" s="29" t="s">
        <v>64</v>
      </c>
      <c r="V334" s="29" t="s">
        <v>64</v>
      </c>
      <c r="W334" s="29" t="s">
        <v>64</v>
      </c>
      <c r="X334" s="29" t="s">
        <v>64</v>
      </c>
      <c r="Y334" s="29" t="s">
        <v>64</v>
      </c>
      <c r="Z334" s="29" t="s">
        <v>79</v>
      </c>
      <c r="AA334" s="29" t="s">
        <v>66</v>
      </c>
      <c r="AB334" s="29" t="s">
        <v>65</v>
      </c>
      <c r="AC334" s="29" t="s">
        <v>65</v>
      </c>
      <c r="AD334" s="29" t="s">
        <v>65</v>
      </c>
      <c r="AE334" s="29" t="s">
        <v>66</v>
      </c>
      <c r="AF334" s="29" t="s">
        <v>66</v>
      </c>
      <c r="AG334" s="29" t="s">
        <v>66</v>
      </c>
      <c r="AH334" s="29" t="s">
        <v>65</v>
      </c>
      <c r="AI334" s="29" t="s">
        <v>79</v>
      </c>
      <c r="AJ334" s="29" t="s">
        <v>66</v>
      </c>
      <c r="AK334" s="29" t="s">
        <v>66</v>
      </c>
      <c r="AL334" s="29" t="s">
        <v>101</v>
      </c>
      <c r="AM334" s="29" t="s">
        <v>66</v>
      </c>
      <c r="AN334" s="29" t="s">
        <v>65</v>
      </c>
      <c r="AO334" s="29" t="s">
        <v>65</v>
      </c>
      <c r="AP334" s="29" t="s">
        <v>80</v>
      </c>
      <c r="AQ334" s="29" t="s">
        <v>80</v>
      </c>
      <c r="AR334" s="29" t="s">
        <v>63</v>
      </c>
      <c r="AS334" s="29" t="s">
        <v>81</v>
      </c>
      <c r="AT334" s="29" t="s">
        <v>87</v>
      </c>
      <c r="AU334" s="29" t="s">
        <v>67</v>
      </c>
      <c r="AV334" s="29" t="s">
        <v>469</v>
      </c>
      <c r="AW334" s="29" t="s">
        <v>73</v>
      </c>
      <c r="AX334" s="29" t="s">
        <v>63</v>
      </c>
      <c r="AY334" s="29" t="s">
        <v>63</v>
      </c>
      <c r="AZ334" s="29" t="s">
        <v>63</v>
      </c>
      <c r="BA334" s="29" t="s">
        <v>63</v>
      </c>
      <c r="BB334" s="29" t="s">
        <v>63</v>
      </c>
      <c r="BC334" s="29" t="s">
        <v>73</v>
      </c>
      <c r="BD334" s="29" t="s">
        <v>197</v>
      </c>
      <c r="BE334" s="29" t="s">
        <v>73</v>
      </c>
      <c r="BF334" s="31"/>
      <c r="BG334" s="32" t="s">
        <v>846</v>
      </c>
      <c r="BH334" t="s">
        <v>1118</v>
      </c>
      <c r="BI334" s="32" t="e">
        <f t="shared" si="5"/>
        <v>#VALUE!</v>
      </c>
      <c r="BJ334" s="32"/>
      <c r="BK334" s="32"/>
      <c r="BL334" s="32"/>
    </row>
    <row r="335" spans="1:64" ht="13.2" x14ac:dyDescent="0.25">
      <c r="A335" s="28">
        <v>45574.405944444443</v>
      </c>
      <c r="B335" s="29" t="s">
        <v>926</v>
      </c>
      <c r="C335" s="30" t="s">
        <v>927</v>
      </c>
      <c r="D335" s="29">
        <v>51.79</v>
      </c>
      <c r="E335" s="29">
        <v>0.25</v>
      </c>
      <c r="F335" s="29" t="s">
        <v>114</v>
      </c>
      <c r="G335" s="29" t="s">
        <v>539</v>
      </c>
      <c r="H335" s="29" t="s">
        <v>846</v>
      </c>
      <c r="I335" s="29" t="s">
        <v>63</v>
      </c>
      <c r="J335" s="29" t="s">
        <v>78</v>
      </c>
      <c r="K335" s="29" t="s">
        <v>78</v>
      </c>
      <c r="L335" s="29" t="s">
        <v>145</v>
      </c>
      <c r="M335" s="29" t="s">
        <v>78</v>
      </c>
      <c r="N335" s="29" t="s">
        <v>64</v>
      </c>
      <c r="O335" s="29" t="s">
        <v>78</v>
      </c>
      <c r="P335" s="29" t="s">
        <v>84</v>
      </c>
      <c r="Q335" s="29" t="s">
        <v>84</v>
      </c>
      <c r="R335" s="29" t="s">
        <v>78</v>
      </c>
      <c r="S335" s="29" t="s">
        <v>78</v>
      </c>
      <c r="T335" s="29" t="s">
        <v>78</v>
      </c>
      <c r="U335" s="29" t="s">
        <v>84</v>
      </c>
      <c r="V335" s="29" t="s">
        <v>84</v>
      </c>
      <c r="W335" s="29" t="s">
        <v>84</v>
      </c>
      <c r="X335" s="29" t="s">
        <v>64</v>
      </c>
      <c r="Y335" s="29" t="s">
        <v>84</v>
      </c>
      <c r="Z335" s="29" t="s">
        <v>66</v>
      </c>
      <c r="AA335" s="29" t="s">
        <v>79</v>
      </c>
      <c r="AB335" s="29" t="s">
        <v>66</v>
      </c>
      <c r="AC335" s="29" t="s">
        <v>79</v>
      </c>
      <c r="AD335" s="29" t="s">
        <v>79</v>
      </c>
      <c r="AE335" s="29" t="s">
        <v>66</v>
      </c>
      <c r="AF335" s="29" t="s">
        <v>79</v>
      </c>
      <c r="AG335" s="29" t="s">
        <v>66</v>
      </c>
      <c r="AH335" s="29" t="s">
        <v>66</v>
      </c>
      <c r="AI335" s="29" t="s">
        <v>66</v>
      </c>
      <c r="AJ335" s="29" t="s">
        <v>66</v>
      </c>
      <c r="AK335" s="29" t="s">
        <v>66</v>
      </c>
      <c r="AL335" s="29" t="s">
        <v>66</v>
      </c>
      <c r="AM335" s="29" t="s">
        <v>66</v>
      </c>
      <c r="AN335" s="29" t="s">
        <v>66</v>
      </c>
      <c r="AO335" s="29" t="s">
        <v>66</v>
      </c>
      <c r="AP335" s="29" t="s">
        <v>67</v>
      </c>
      <c r="AQ335" s="29" t="s">
        <v>119</v>
      </c>
      <c r="AR335" s="29" t="s">
        <v>86</v>
      </c>
      <c r="AS335" s="29" t="s">
        <v>68</v>
      </c>
      <c r="AT335" s="29" t="s">
        <v>69</v>
      </c>
      <c r="AU335" s="29" t="s">
        <v>70</v>
      </c>
      <c r="AV335" s="29" t="s">
        <v>132</v>
      </c>
      <c r="AW335" s="29" t="s">
        <v>73</v>
      </c>
      <c r="AX335" s="29" t="s">
        <v>73</v>
      </c>
      <c r="AY335" s="29" t="s">
        <v>63</v>
      </c>
      <c r="AZ335" s="29" t="s">
        <v>72</v>
      </c>
      <c r="BA335" s="29" t="s">
        <v>63</v>
      </c>
      <c r="BB335" s="29" t="s">
        <v>72</v>
      </c>
      <c r="BC335" s="29" t="s">
        <v>73</v>
      </c>
      <c r="BD335" s="29"/>
      <c r="BE335" s="29" t="s">
        <v>73</v>
      </c>
      <c r="BF335" s="31"/>
      <c r="BG335" s="32" t="s">
        <v>846</v>
      </c>
      <c r="BH335" t="s">
        <v>1118</v>
      </c>
      <c r="BI335" s="32" t="e">
        <f t="shared" si="5"/>
        <v>#VALUE!</v>
      </c>
      <c r="BJ335" s="32"/>
      <c r="BK335" s="32"/>
      <c r="BL335" s="32"/>
    </row>
    <row r="336" spans="1:64" ht="13.2" x14ac:dyDescent="0.25">
      <c r="A336" s="28">
        <v>45574.407758043977</v>
      </c>
      <c r="B336" s="29" t="s">
        <v>928</v>
      </c>
      <c r="C336" s="30" t="s">
        <v>929</v>
      </c>
      <c r="D336" s="29">
        <v>100</v>
      </c>
      <c r="E336" s="29">
        <v>1.29</v>
      </c>
      <c r="F336" s="29" t="s">
        <v>114</v>
      </c>
      <c r="G336" s="29" t="s">
        <v>76</v>
      </c>
      <c r="H336" s="29" t="s">
        <v>887</v>
      </c>
      <c r="I336" s="29" t="s">
        <v>63</v>
      </c>
      <c r="J336" s="29" t="s">
        <v>64</v>
      </c>
      <c r="K336" s="29" t="s">
        <v>78</v>
      </c>
      <c r="L336" s="29" t="s">
        <v>64</v>
      </c>
      <c r="M336" s="29" t="s">
        <v>84</v>
      </c>
      <c r="N336" s="29" t="s">
        <v>84</v>
      </c>
      <c r="O336" s="29" t="s">
        <v>64</v>
      </c>
      <c r="P336" s="29" t="s">
        <v>64</v>
      </c>
      <c r="Q336" s="29" t="s">
        <v>64</v>
      </c>
      <c r="R336" s="29" t="s">
        <v>64</v>
      </c>
      <c r="S336" s="29" t="s">
        <v>64</v>
      </c>
      <c r="T336" s="29" t="s">
        <v>64</v>
      </c>
      <c r="U336" s="29" t="s">
        <v>84</v>
      </c>
      <c r="V336" s="29" t="s">
        <v>84</v>
      </c>
      <c r="W336" s="29" t="s">
        <v>64</v>
      </c>
      <c r="X336" s="29" t="s">
        <v>84</v>
      </c>
      <c r="Y336" s="29" t="s">
        <v>64</v>
      </c>
      <c r="Z336" s="29" t="s">
        <v>66</v>
      </c>
      <c r="AA336" s="29" t="s">
        <v>65</v>
      </c>
      <c r="AB336" s="29" t="s">
        <v>65</v>
      </c>
      <c r="AC336" s="29" t="s">
        <v>66</v>
      </c>
      <c r="AD336" s="29" t="s">
        <v>66</v>
      </c>
      <c r="AE336" s="29" t="s">
        <v>65</v>
      </c>
      <c r="AF336" s="29" t="s">
        <v>65</v>
      </c>
      <c r="AG336" s="29" t="s">
        <v>66</v>
      </c>
      <c r="AH336" s="29" t="s">
        <v>66</v>
      </c>
      <c r="AI336" s="29" t="s">
        <v>66</v>
      </c>
      <c r="AJ336" s="29" t="s">
        <v>79</v>
      </c>
      <c r="AK336" s="29" t="s">
        <v>66</v>
      </c>
      <c r="AL336" s="29" t="s">
        <v>66</v>
      </c>
      <c r="AM336" s="29" t="s">
        <v>66</v>
      </c>
      <c r="AN336" s="29" t="s">
        <v>79</v>
      </c>
      <c r="AO336" s="29" t="s">
        <v>66</v>
      </c>
      <c r="AP336" s="29" t="s">
        <v>67</v>
      </c>
      <c r="AQ336" s="29" t="s">
        <v>67</v>
      </c>
      <c r="AR336" s="29" t="s">
        <v>86</v>
      </c>
      <c r="AS336" s="29" t="s">
        <v>68</v>
      </c>
      <c r="AT336" s="29" t="s">
        <v>169</v>
      </c>
      <c r="AU336" s="29" t="s">
        <v>93</v>
      </c>
      <c r="AV336" s="29" t="s">
        <v>71</v>
      </c>
      <c r="AW336" s="29" t="s">
        <v>72</v>
      </c>
      <c r="AX336" s="29" t="s">
        <v>63</v>
      </c>
      <c r="AY336" s="29" t="s">
        <v>63</v>
      </c>
      <c r="AZ336" s="29" t="s">
        <v>63</v>
      </c>
      <c r="BA336" s="29" t="s">
        <v>63</v>
      </c>
      <c r="BB336" s="29" t="s">
        <v>73</v>
      </c>
      <c r="BC336" s="29" t="s">
        <v>73</v>
      </c>
      <c r="BD336" s="29"/>
      <c r="BE336" s="29" t="s">
        <v>73</v>
      </c>
      <c r="BF336" s="31"/>
      <c r="BG336" s="32" t="s">
        <v>846</v>
      </c>
      <c r="BH336" t="s">
        <v>1118</v>
      </c>
      <c r="BI336" s="32" t="e">
        <f t="shared" si="5"/>
        <v>#VALUE!</v>
      </c>
      <c r="BJ336" s="32"/>
      <c r="BK336" s="32"/>
      <c r="BL336" s="32"/>
    </row>
    <row r="337" spans="1:64" ht="13.2" x14ac:dyDescent="0.25">
      <c r="A337" s="28">
        <v>45574.408856099537</v>
      </c>
      <c r="B337" s="29" t="s">
        <v>930</v>
      </c>
      <c r="C337" s="30" t="s">
        <v>931</v>
      </c>
      <c r="D337" s="29">
        <v>56.25</v>
      </c>
      <c r="E337" s="29">
        <v>0.5</v>
      </c>
      <c r="F337" s="29" t="s">
        <v>114</v>
      </c>
      <c r="G337" s="29" t="s">
        <v>76</v>
      </c>
      <c r="H337" s="29" t="s">
        <v>846</v>
      </c>
      <c r="I337" s="29" t="s">
        <v>63</v>
      </c>
      <c r="J337" s="29" t="s">
        <v>64</v>
      </c>
      <c r="K337" s="29" t="s">
        <v>64</v>
      </c>
      <c r="L337" s="29" t="s">
        <v>64</v>
      </c>
      <c r="M337" s="29" t="s">
        <v>84</v>
      </c>
      <c r="N337" s="29" t="s">
        <v>78</v>
      </c>
      <c r="O337" s="29" t="s">
        <v>64</v>
      </c>
      <c r="P337" s="29" t="s">
        <v>84</v>
      </c>
      <c r="Q337" s="29" t="s">
        <v>84</v>
      </c>
      <c r="R337" s="29" t="s">
        <v>64</v>
      </c>
      <c r="S337" s="29" t="s">
        <v>64</v>
      </c>
      <c r="T337" s="29" t="s">
        <v>64</v>
      </c>
      <c r="U337" s="29" t="s">
        <v>64</v>
      </c>
      <c r="V337" s="29" t="s">
        <v>64</v>
      </c>
      <c r="W337" s="29" t="s">
        <v>64</v>
      </c>
      <c r="X337" s="29" t="s">
        <v>64</v>
      </c>
      <c r="Y337" s="29" t="s">
        <v>84</v>
      </c>
      <c r="Z337" s="29" t="s">
        <v>66</v>
      </c>
      <c r="AA337" s="29" t="s">
        <v>65</v>
      </c>
      <c r="AB337" s="29" t="s">
        <v>66</v>
      </c>
      <c r="AC337" s="29" t="s">
        <v>66</v>
      </c>
      <c r="AD337" s="29" t="s">
        <v>65</v>
      </c>
      <c r="AE337" s="29" t="s">
        <v>66</v>
      </c>
      <c r="AF337" s="29" t="s">
        <v>66</v>
      </c>
      <c r="AG337" s="29" t="s">
        <v>66</v>
      </c>
      <c r="AH337" s="29" t="s">
        <v>66</v>
      </c>
      <c r="AI337" s="29" t="s">
        <v>66</v>
      </c>
      <c r="AJ337" s="29" t="s">
        <v>79</v>
      </c>
      <c r="AK337" s="29" t="s">
        <v>79</v>
      </c>
      <c r="AL337" s="29" t="s">
        <v>79</v>
      </c>
      <c r="AM337" s="29" t="s">
        <v>66</v>
      </c>
      <c r="AN337" s="29" t="s">
        <v>66</v>
      </c>
      <c r="AO337" s="29" t="s">
        <v>66</v>
      </c>
      <c r="AP337" s="29" t="s">
        <v>67</v>
      </c>
      <c r="AQ337" s="29" t="s">
        <v>67</v>
      </c>
      <c r="AR337" s="29" t="s">
        <v>63</v>
      </c>
      <c r="AS337" s="29" t="s">
        <v>68</v>
      </c>
      <c r="AT337" s="29" t="s">
        <v>69</v>
      </c>
      <c r="AU337" s="29" t="s">
        <v>70</v>
      </c>
      <c r="AV337" s="29" t="s">
        <v>71</v>
      </c>
      <c r="AW337" s="29" t="s">
        <v>72</v>
      </c>
      <c r="AX337" s="29" t="s">
        <v>73</v>
      </c>
      <c r="AY337" s="29" t="s">
        <v>63</v>
      </c>
      <c r="AZ337" s="29" t="s">
        <v>72</v>
      </c>
      <c r="BA337" s="29" t="s">
        <v>72</v>
      </c>
      <c r="BB337" s="29" t="s">
        <v>73</v>
      </c>
      <c r="BC337" s="29" t="s">
        <v>73</v>
      </c>
      <c r="BD337" s="29"/>
      <c r="BE337" s="29" t="s">
        <v>73</v>
      </c>
      <c r="BF337" s="31"/>
      <c r="BG337" s="32" t="s">
        <v>846</v>
      </c>
      <c r="BH337" t="s">
        <v>1118</v>
      </c>
      <c r="BI337" s="32" t="e">
        <f t="shared" si="5"/>
        <v>#VALUE!</v>
      </c>
      <c r="BJ337" s="32"/>
      <c r="BK337" s="32"/>
      <c r="BL337" s="32"/>
    </row>
    <row r="338" spans="1:64" ht="13.2" x14ac:dyDescent="0.25">
      <c r="A338" s="28">
        <v>45574.409002812499</v>
      </c>
      <c r="B338" s="29" t="s">
        <v>932</v>
      </c>
      <c r="C338" s="30" t="s">
        <v>933</v>
      </c>
      <c r="D338" s="29">
        <v>5.36</v>
      </c>
      <c r="E338" s="29">
        <v>0.25</v>
      </c>
      <c r="F338" s="29" t="s">
        <v>423</v>
      </c>
      <c r="G338" s="29" t="s">
        <v>76</v>
      </c>
      <c r="H338" s="29" t="s">
        <v>846</v>
      </c>
      <c r="I338" s="29" t="s">
        <v>73</v>
      </c>
      <c r="J338" s="29" t="s">
        <v>64</v>
      </c>
      <c r="K338" s="29" t="s">
        <v>64</v>
      </c>
      <c r="L338" s="29" t="s">
        <v>64</v>
      </c>
      <c r="M338" s="29" t="s">
        <v>78</v>
      </c>
      <c r="N338" s="29" t="s">
        <v>78</v>
      </c>
      <c r="O338" s="29" t="s">
        <v>64</v>
      </c>
      <c r="P338" s="29" t="s">
        <v>64</v>
      </c>
      <c r="Q338" s="29" t="s">
        <v>64</v>
      </c>
      <c r="R338" s="29" t="s">
        <v>64</v>
      </c>
      <c r="S338" s="29" t="s">
        <v>64</v>
      </c>
      <c r="T338" s="29" t="s">
        <v>64</v>
      </c>
      <c r="U338" s="29" t="s">
        <v>64</v>
      </c>
      <c r="V338" s="29" t="s">
        <v>64</v>
      </c>
      <c r="W338" s="29" t="s">
        <v>64</v>
      </c>
      <c r="X338" s="29" t="s">
        <v>64</v>
      </c>
      <c r="Y338" s="29" t="s">
        <v>64</v>
      </c>
      <c r="Z338" s="29" t="s">
        <v>65</v>
      </c>
      <c r="AA338" s="29" t="s">
        <v>65</v>
      </c>
      <c r="AB338" s="29" t="s">
        <v>65</v>
      </c>
      <c r="AC338" s="29" t="s">
        <v>65</v>
      </c>
      <c r="AD338" s="29" t="s">
        <v>65</v>
      </c>
      <c r="AE338" s="29" t="s">
        <v>65</v>
      </c>
      <c r="AF338" s="29" t="s">
        <v>65</v>
      </c>
      <c r="AG338" s="29" t="s">
        <v>65</v>
      </c>
      <c r="AH338" s="29" t="s">
        <v>65</v>
      </c>
      <c r="AI338" s="29" t="s">
        <v>101</v>
      </c>
      <c r="AJ338" s="29" t="s">
        <v>65</v>
      </c>
      <c r="AK338" s="29" t="s">
        <v>65</v>
      </c>
      <c r="AL338" s="29" t="s">
        <v>65</v>
      </c>
      <c r="AM338" s="29" t="s">
        <v>65</v>
      </c>
      <c r="AN338" s="29" t="s">
        <v>66</v>
      </c>
      <c r="AO338" s="29" t="s">
        <v>66</v>
      </c>
      <c r="AP338" s="29" t="s">
        <v>67</v>
      </c>
      <c r="AQ338" s="29" t="s">
        <v>67</v>
      </c>
      <c r="AR338" s="29" t="s">
        <v>63</v>
      </c>
      <c r="AS338" s="29" t="s">
        <v>68</v>
      </c>
      <c r="AT338" s="29" t="s">
        <v>69</v>
      </c>
      <c r="AU338" s="29" t="s">
        <v>80</v>
      </c>
      <c r="AV338" s="29" t="s">
        <v>80</v>
      </c>
      <c r="AW338" s="29" t="s">
        <v>63</v>
      </c>
      <c r="AX338" s="29" t="s">
        <v>72</v>
      </c>
      <c r="AY338" s="29" t="s">
        <v>63</v>
      </c>
      <c r="AZ338" s="29" t="s">
        <v>72</v>
      </c>
      <c r="BA338" s="29" t="s">
        <v>72</v>
      </c>
      <c r="BB338" s="29" t="s">
        <v>73</v>
      </c>
      <c r="BC338" s="29" t="s">
        <v>73</v>
      </c>
      <c r="BD338" s="29"/>
      <c r="BE338" s="29" t="s">
        <v>73</v>
      </c>
      <c r="BF338" s="31"/>
      <c r="BG338" s="32" t="s">
        <v>846</v>
      </c>
      <c r="BH338" t="s">
        <v>226</v>
      </c>
      <c r="BI338" s="32" t="e">
        <f t="shared" si="5"/>
        <v>#VALUE!</v>
      </c>
      <c r="BJ338" s="32"/>
      <c r="BK338" s="32"/>
      <c r="BL338" s="32"/>
    </row>
    <row r="339" spans="1:64" ht="13.2" x14ac:dyDescent="0.25">
      <c r="A339" s="28">
        <v>45574.411478483795</v>
      </c>
      <c r="B339" s="29" t="s">
        <v>934</v>
      </c>
      <c r="C339" s="30" t="s">
        <v>935</v>
      </c>
      <c r="D339" s="29">
        <v>100</v>
      </c>
      <c r="E339" s="29">
        <v>1.1299999999999999</v>
      </c>
      <c r="F339" s="29" t="s">
        <v>114</v>
      </c>
      <c r="G339" s="29" t="s">
        <v>76</v>
      </c>
      <c r="H339" s="29" t="s">
        <v>849</v>
      </c>
      <c r="I339" s="29" t="s">
        <v>63</v>
      </c>
      <c r="J339" s="29" t="s">
        <v>64</v>
      </c>
      <c r="K339" s="29" t="s">
        <v>84</v>
      </c>
      <c r="L339" s="29" t="s">
        <v>64</v>
      </c>
      <c r="M339" s="29" t="s">
        <v>84</v>
      </c>
      <c r="N339" s="29" t="s">
        <v>64</v>
      </c>
      <c r="O339" s="29" t="s">
        <v>64</v>
      </c>
      <c r="P339" s="29" t="s">
        <v>84</v>
      </c>
      <c r="Q339" s="29" t="s">
        <v>84</v>
      </c>
      <c r="R339" s="29" t="s">
        <v>64</v>
      </c>
      <c r="S339" s="29" t="s">
        <v>64</v>
      </c>
      <c r="T339" s="29" t="s">
        <v>64</v>
      </c>
      <c r="U339" s="29" t="s">
        <v>84</v>
      </c>
      <c r="V339" s="29" t="s">
        <v>84</v>
      </c>
      <c r="W339" s="29" t="s">
        <v>84</v>
      </c>
      <c r="X339" s="29" t="s">
        <v>64</v>
      </c>
      <c r="Y339" s="29" t="s">
        <v>84</v>
      </c>
      <c r="Z339" s="29" t="s">
        <v>66</v>
      </c>
      <c r="AA339" s="29" t="s">
        <v>66</v>
      </c>
      <c r="AB339" s="29" t="s">
        <v>66</v>
      </c>
      <c r="AC339" s="29" t="s">
        <v>66</v>
      </c>
      <c r="AD339" s="29" t="s">
        <v>66</v>
      </c>
      <c r="AE339" s="29" t="s">
        <v>66</v>
      </c>
      <c r="AF339" s="29" t="s">
        <v>66</v>
      </c>
      <c r="AG339" s="29" t="s">
        <v>66</v>
      </c>
      <c r="AH339" s="29" t="s">
        <v>66</v>
      </c>
      <c r="AI339" s="29" t="s">
        <v>101</v>
      </c>
      <c r="AJ339" s="29" t="s">
        <v>66</v>
      </c>
      <c r="AK339" s="29" t="s">
        <v>79</v>
      </c>
      <c r="AL339" s="29" t="s">
        <v>66</v>
      </c>
      <c r="AM339" s="29" t="s">
        <v>66</v>
      </c>
      <c r="AN339" s="29" t="s">
        <v>79</v>
      </c>
      <c r="AO339" s="29" t="s">
        <v>79</v>
      </c>
      <c r="AP339" s="29" t="s">
        <v>67</v>
      </c>
      <c r="AQ339" s="29" t="s">
        <v>67</v>
      </c>
      <c r="AR339" s="29" t="s">
        <v>86</v>
      </c>
      <c r="AS339" s="29" t="s">
        <v>81</v>
      </c>
      <c r="AT339" s="29" t="s">
        <v>87</v>
      </c>
      <c r="AU339" s="29" t="s">
        <v>93</v>
      </c>
      <c r="AV339" s="29" t="s">
        <v>132</v>
      </c>
      <c r="AW339" s="29" t="s">
        <v>73</v>
      </c>
      <c r="AX339" s="29" t="s">
        <v>73</v>
      </c>
      <c r="AY339" s="29" t="s">
        <v>72</v>
      </c>
      <c r="AZ339" s="29" t="s">
        <v>72</v>
      </c>
      <c r="BA339" s="29" t="s">
        <v>73</v>
      </c>
      <c r="BB339" s="29" t="s">
        <v>73</v>
      </c>
      <c r="BC339" s="29" t="s">
        <v>73</v>
      </c>
      <c r="BD339" s="29"/>
      <c r="BE339" s="29" t="s">
        <v>73</v>
      </c>
      <c r="BF339" s="31"/>
      <c r="BG339" s="32" t="s">
        <v>846</v>
      </c>
      <c r="BH339" t="s">
        <v>1118</v>
      </c>
      <c r="BI339" s="32" t="e">
        <f t="shared" si="5"/>
        <v>#VALUE!</v>
      </c>
      <c r="BJ339" s="32"/>
      <c r="BK339" s="32"/>
      <c r="BL339" s="32"/>
    </row>
    <row r="340" spans="1:64" ht="13.2" x14ac:dyDescent="0.25">
      <c r="A340" s="28">
        <v>45574.411838773143</v>
      </c>
      <c r="B340" s="29" t="s">
        <v>936</v>
      </c>
      <c r="C340" s="30" t="s">
        <v>937</v>
      </c>
      <c r="D340" s="29">
        <v>100</v>
      </c>
      <c r="E340" s="29">
        <v>0.54</v>
      </c>
      <c r="F340" s="29" t="s">
        <v>423</v>
      </c>
      <c r="G340" s="29" t="s">
        <v>76</v>
      </c>
      <c r="H340" s="29" t="s">
        <v>887</v>
      </c>
      <c r="I340" s="29" t="s">
        <v>63</v>
      </c>
      <c r="J340" s="29" t="s">
        <v>64</v>
      </c>
      <c r="K340" s="29" t="s">
        <v>78</v>
      </c>
      <c r="L340" s="29" t="s">
        <v>64</v>
      </c>
      <c r="M340" s="29" t="s">
        <v>78</v>
      </c>
      <c r="N340" s="29" t="s">
        <v>64</v>
      </c>
      <c r="O340" s="29" t="s">
        <v>64</v>
      </c>
      <c r="P340" s="29" t="s">
        <v>84</v>
      </c>
      <c r="Q340" s="29" t="s">
        <v>64</v>
      </c>
      <c r="R340" s="29" t="s">
        <v>64</v>
      </c>
      <c r="S340" s="29" t="s">
        <v>64</v>
      </c>
      <c r="T340" s="29" t="s">
        <v>64</v>
      </c>
      <c r="U340" s="29" t="s">
        <v>64</v>
      </c>
      <c r="V340" s="29" t="s">
        <v>64</v>
      </c>
      <c r="W340" s="29" t="s">
        <v>84</v>
      </c>
      <c r="X340" s="29" t="s">
        <v>64</v>
      </c>
      <c r="Y340" s="29" t="s">
        <v>64</v>
      </c>
      <c r="Z340" s="29" t="s">
        <v>65</v>
      </c>
      <c r="AA340" s="29" t="s">
        <v>65</v>
      </c>
      <c r="AB340" s="29" t="s">
        <v>65</v>
      </c>
      <c r="AC340" s="29" t="s">
        <v>66</v>
      </c>
      <c r="AD340" s="29" t="s">
        <v>65</v>
      </c>
      <c r="AE340" s="29" t="s">
        <v>66</v>
      </c>
      <c r="AF340" s="29" t="s">
        <v>66</v>
      </c>
      <c r="AG340" s="29" t="s">
        <v>65</v>
      </c>
      <c r="AH340" s="29" t="s">
        <v>79</v>
      </c>
      <c r="AI340" s="29" t="s">
        <v>79</v>
      </c>
      <c r="AJ340" s="29" t="s">
        <v>65</v>
      </c>
      <c r="AK340" s="29" t="s">
        <v>65</v>
      </c>
      <c r="AL340" s="29" t="s">
        <v>65</v>
      </c>
      <c r="AM340" s="29" t="s">
        <v>65</v>
      </c>
      <c r="AN340" s="29" t="s">
        <v>66</v>
      </c>
      <c r="AO340" s="29" t="s">
        <v>65</v>
      </c>
      <c r="AP340" s="29" t="s">
        <v>67</v>
      </c>
      <c r="AQ340" s="29" t="s">
        <v>67</v>
      </c>
      <c r="AR340" s="29" t="s">
        <v>63</v>
      </c>
      <c r="AS340" s="29" t="s">
        <v>252</v>
      </c>
      <c r="AT340" s="29" t="s">
        <v>87</v>
      </c>
      <c r="AU340" s="29" t="s">
        <v>67</v>
      </c>
      <c r="AV340" s="29" t="s">
        <v>71</v>
      </c>
      <c r="AW340" s="29" t="s">
        <v>63</v>
      </c>
      <c r="AX340" s="29" t="s">
        <v>72</v>
      </c>
      <c r="AY340" s="29" t="s">
        <v>72</v>
      </c>
      <c r="AZ340" s="29" t="s">
        <v>63</v>
      </c>
      <c r="BA340" s="29" t="s">
        <v>72</v>
      </c>
      <c r="BB340" s="29" t="s">
        <v>63</v>
      </c>
      <c r="BC340" s="29" t="s">
        <v>73</v>
      </c>
      <c r="BD340" s="29"/>
      <c r="BE340" s="29" t="s">
        <v>73</v>
      </c>
      <c r="BF340" s="31"/>
      <c r="BG340" s="32" t="s">
        <v>846</v>
      </c>
      <c r="BH340" t="s">
        <v>1118</v>
      </c>
      <c r="BI340" s="32" t="e">
        <f t="shared" si="5"/>
        <v>#VALUE!</v>
      </c>
      <c r="BJ340" s="32"/>
      <c r="BK340" s="32"/>
      <c r="BL340" s="32"/>
    </row>
    <row r="341" spans="1:64" ht="13.2" x14ac:dyDescent="0.25">
      <c r="A341" s="28">
        <v>45574.41598208333</v>
      </c>
      <c r="B341" s="29" t="s">
        <v>938</v>
      </c>
      <c r="C341" s="29" t="s">
        <v>939</v>
      </c>
      <c r="D341" s="29">
        <v>7.14</v>
      </c>
      <c r="E341" s="29">
        <v>0.08</v>
      </c>
      <c r="F341" s="29" t="s">
        <v>423</v>
      </c>
      <c r="G341" s="29" t="s">
        <v>76</v>
      </c>
      <c r="H341" s="29" t="s">
        <v>940</v>
      </c>
      <c r="I341" s="29" t="s">
        <v>73</v>
      </c>
      <c r="J341" s="29" t="s">
        <v>64</v>
      </c>
      <c r="K341" s="29" t="s">
        <v>64</v>
      </c>
      <c r="L341" s="29" t="s">
        <v>64</v>
      </c>
      <c r="M341" s="29" t="s">
        <v>84</v>
      </c>
      <c r="N341" s="29" t="s">
        <v>64</v>
      </c>
      <c r="O341" s="29" t="s">
        <v>64</v>
      </c>
      <c r="P341" s="29" t="s">
        <v>84</v>
      </c>
      <c r="Q341" s="29" t="s">
        <v>64</v>
      </c>
      <c r="R341" s="29" t="s">
        <v>64</v>
      </c>
      <c r="S341" s="29" t="s">
        <v>64</v>
      </c>
      <c r="T341" s="29" t="s">
        <v>64</v>
      </c>
      <c r="U341" s="29" t="s">
        <v>64</v>
      </c>
      <c r="V341" s="29" t="s">
        <v>64</v>
      </c>
      <c r="W341" s="29" t="s">
        <v>64</v>
      </c>
      <c r="X341" s="29" t="s">
        <v>64</v>
      </c>
      <c r="Y341" s="29" t="s">
        <v>64</v>
      </c>
      <c r="Z341" s="29" t="s">
        <v>65</v>
      </c>
      <c r="AA341" s="29" t="s">
        <v>65</v>
      </c>
      <c r="AB341" s="29" t="s">
        <v>66</v>
      </c>
      <c r="AC341" s="29" t="s">
        <v>65</v>
      </c>
      <c r="AD341" s="29" t="s">
        <v>65</v>
      </c>
      <c r="AE341" s="29" t="s">
        <v>65</v>
      </c>
      <c r="AF341" s="29" t="s">
        <v>66</v>
      </c>
      <c r="AG341" s="29" t="s">
        <v>65</v>
      </c>
      <c r="AH341" s="29" t="s">
        <v>65</v>
      </c>
      <c r="AI341" s="29" t="s">
        <v>101</v>
      </c>
      <c r="AJ341" s="29" t="s">
        <v>65</v>
      </c>
      <c r="AK341" s="29" t="s">
        <v>65</v>
      </c>
      <c r="AL341" s="29" t="s">
        <v>66</v>
      </c>
      <c r="AM341" s="29" t="s">
        <v>66</v>
      </c>
      <c r="AN341" s="29" t="s">
        <v>66</v>
      </c>
      <c r="AO341" s="29" t="s">
        <v>65</v>
      </c>
      <c r="AP341" s="29" t="s">
        <v>67</v>
      </c>
      <c r="AQ341" s="29" t="s">
        <v>67</v>
      </c>
      <c r="AR341" s="29" t="s">
        <v>63</v>
      </c>
      <c r="AS341" s="29" t="s">
        <v>181</v>
      </c>
      <c r="AT341" s="29" t="s">
        <v>87</v>
      </c>
      <c r="AU341" s="29" t="s">
        <v>70</v>
      </c>
      <c r="AV341" s="29" t="s">
        <v>71</v>
      </c>
      <c r="AW341" s="29" t="s">
        <v>72</v>
      </c>
      <c r="AX341" s="29" t="s">
        <v>73</v>
      </c>
      <c r="AY341" s="29" t="s">
        <v>72</v>
      </c>
      <c r="AZ341" s="29" t="s">
        <v>73</v>
      </c>
      <c r="BA341" s="29" t="s">
        <v>73</v>
      </c>
      <c r="BB341" s="29" t="s">
        <v>73</v>
      </c>
      <c r="BC341" s="29" t="s">
        <v>73</v>
      </c>
      <c r="BD341" s="29"/>
      <c r="BE341" s="29" t="s">
        <v>73</v>
      </c>
      <c r="BF341" s="31"/>
      <c r="BG341" s="32" t="s">
        <v>846</v>
      </c>
      <c r="BH341" t="s">
        <v>226</v>
      </c>
      <c r="BI341" s="32" t="e">
        <f t="shared" si="5"/>
        <v>#VALUE!</v>
      </c>
      <c r="BJ341" s="32"/>
      <c r="BK341" s="32"/>
      <c r="BL341" s="32"/>
    </row>
    <row r="342" spans="1:64" ht="13.2" x14ac:dyDescent="0.25">
      <c r="A342" s="28">
        <v>45574.416142048613</v>
      </c>
      <c r="B342" s="29" t="s">
        <v>941</v>
      </c>
      <c r="C342" s="30" t="s">
        <v>942</v>
      </c>
      <c r="D342" s="29">
        <v>10.7</v>
      </c>
      <c r="E342" s="29">
        <v>0.08</v>
      </c>
      <c r="F342" s="29" t="s">
        <v>423</v>
      </c>
      <c r="G342" s="29" t="s">
        <v>76</v>
      </c>
      <c r="H342" s="29" t="s">
        <v>846</v>
      </c>
      <c r="I342" s="29" t="s">
        <v>63</v>
      </c>
      <c r="J342" s="29" t="s">
        <v>64</v>
      </c>
      <c r="K342" s="29" t="s">
        <v>84</v>
      </c>
      <c r="L342" s="29" t="s">
        <v>64</v>
      </c>
      <c r="M342" s="29" t="s">
        <v>84</v>
      </c>
      <c r="N342" s="29" t="s">
        <v>64</v>
      </c>
      <c r="O342" s="29" t="s">
        <v>64</v>
      </c>
      <c r="P342" s="29" t="s">
        <v>84</v>
      </c>
      <c r="Q342" s="29" t="s">
        <v>64</v>
      </c>
      <c r="R342" s="29" t="s">
        <v>64</v>
      </c>
      <c r="S342" s="29" t="s">
        <v>64</v>
      </c>
      <c r="T342" s="29" t="s">
        <v>64</v>
      </c>
      <c r="U342" s="29" t="s">
        <v>84</v>
      </c>
      <c r="V342" s="29" t="s">
        <v>64</v>
      </c>
      <c r="W342" s="29" t="s">
        <v>64</v>
      </c>
      <c r="X342" s="29" t="s">
        <v>64</v>
      </c>
      <c r="Y342" s="29" t="s">
        <v>64</v>
      </c>
      <c r="Z342" s="29" t="s">
        <v>65</v>
      </c>
      <c r="AA342" s="29" t="s">
        <v>65</v>
      </c>
      <c r="AB342" s="29" t="s">
        <v>66</v>
      </c>
      <c r="AC342" s="29" t="s">
        <v>65</v>
      </c>
      <c r="AD342" s="29" t="s">
        <v>66</v>
      </c>
      <c r="AE342" s="29" t="s">
        <v>65</v>
      </c>
      <c r="AF342" s="29" t="s">
        <v>66</v>
      </c>
      <c r="AG342" s="29" t="s">
        <v>65</v>
      </c>
      <c r="AH342" s="29" t="s">
        <v>66</v>
      </c>
      <c r="AI342" s="29" t="s">
        <v>79</v>
      </c>
      <c r="AJ342" s="29" t="s">
        <v>65</v>
      </c>
      <c r="AK342" s="29" t="s">
        <v>65</v>
      </c>
      <c r="AL342" s="29" t="s">
        <v>65</v>
      </c>
      <c r="AM342" s="29" t="s">
        <v>65</v>
      </c>
      <c r="AN342" s="29" t="s">
        <v>66</v>
      </c>
      <c r="AO342" s="29" t="s">
        <v>65</v>
      </c>
      <c r="AP342" s="29" t="s">
        <v>67</v>
      </c>
      <c r="AQ342" s="29" t="s">
        <v>67</v>
      </c>
      <c r="AR342" s="29" t="s">
        <v>86</v>
      </c>
      <c r="AS342" s="29" t="s">
        <v>68</v>
      </c>
      <c r="AT342" s="29" t="s">
        <v>87</v>
      </c>
      <c r="AU342" s="29" t="s">
        <v>93</v>
      </c>
      <c r="AV342" s="29" t="s">
        <v>71</v>
      </c>
      <c r="AW342" s="29" t="s">
        <v>72</v>
      </c>
      <c r="AX342" s="29" t="s">
        <v>63</v>
      </c>
      <c r="AY342" s="29" t="s">
        <v>72</v>
      </c>
      <c r="AZ342" s="29" t="s">
        <v>63</v>
      </c>
      <c r="BA342" s="29" t="s">
        <v>63</v>
      </c>
      <c r="BB342" s="29" t="s">
        <v>72</v>
      </c>
      <c r="BC342" s="29" t="s">
        <v>73</v>
      </c>
      <c r="BD342" s="29"/>
      <c r="BE342" s="29" t="s">
        <v>73</v>
      </c>
      <c r="BF342" s="31"/>
      <c r="BG342" s="32" t="s">
        <v>846</v>
      </c>
      <c r="BH342" t="s">
        <v>1118</v>
      </c>
      <c r="BI342" s="32" t="e">
        <f t="shared" si="5"/>
        <v>#VALUE!</v>
      </c>
      <c r="BJ342" s="32"/>
      <c r="BK342" s="32"/>
      <c r="BL342" s="32"/>
    </row>
    <row r="343" spans="1:64" ht="13.2" x14ac:dyDescent="0.25">
      <c r="A343" s="28">
        <v>45574.419446539352</v>
      </c>
      <c r="B343" s="29" t="s">
        <v>943</v>
      </c>
      <c r="C343" s="30" t="s">
        <v>944</v>
      </c>
      <c r="D343" s="29">
        <v>12.5</v>
      </c>
      <c r="E343" s="29">
        <v>0.08</v>
      </c>
      <c r="F343" s="29" t="s">
        <v>423</v>
      </c>
      <c r="G343" s="29" t="s">
        <v>76</v>
      </c>
      <c r="H343" s="29" t="s">
        <v>849</v>
      </c>
      <c r="I343" s="29" t="s">
        <v>63</v>
      </c>
      <c r="J343" s="29" t="s">
        <v>64</v>
      </c>
      <c r="K343" s="29" t="s">
        <v>64</v>
      </c>
      <c r="L343" s="29" t="s">
        <v>64</v>
      </c>
      <c r="M343" s="29" t="s">
        <v>84</v>
      </c>
      <c r="N343" s="29" t="s">
        <v>64</v>
      </c>
      <c r="O343" s="29" t="s">
        <v>84</v>
      </c>
      <c r="P343" s="29" t="s">
        <v>64</v>
      </c>
      <c r="Q343" s="29" t="s">
        <v>64</v>
      </c>
      <c r="R343" s="29" t="s">
        <v>64</v>
      </c>
      <c r="S343" s="29" t="s">
        <v>78</v>
      </c>
      <c r="T343" s="29" t="s">
        <v>64</v>
      </c>
      <c r="U343" s="29" t="s">
        <v>64</v>
      </c>
      <c r="V343" s="29" t="s">
        <v>64</v>
      </c>
      <c r="W343" s="29" t="s">
        <v>64</v>
      </c>
      <c r="X343" s="29" t="s">
        <v>64</v>
      </c>
      <c r="Y343" s="29" t="s">
        <v>64</v>
      </c>
      <c r="Z343" s="29" t="s">
        <v>66</v>
      </c>
      <c r="AA343" s="29" t="s">
        <v>65</v>
      </c>
      <c r="AB343" s="29" t="s">
        <v>66</v>
      </c>
      <c r="AC343" s="29" t="s">
        <v>65</v>
      </c>
      <c r="AD343" s="29" t="s">
        <v>66</v>
      </c>
      <c r="AE343" s="29" t="s">
        <v>66</v>
      </c>
      <c r="AF343" s="29" t="s">
        <v>66</v>
      </c>
      <c r="AG343" s="29" t="s">
        <v>66</v>
      </c>
      <c r="AH343" s="29" t="s">
        <v>79</v>
      </c>
      <c r="AI343" s="29" t="s">
        <v>66</v>
      </c>
      <c r="AJ343" s="29" t="s">
        <v>66</v>
      </c>
      <c r="AK343" s="29" t="s">
        <v>66</v>
      </c>
      <c r="AL343" s="29" t="s">
        <v>66</v>
      </c>
      <c r="AM343" s="29" t="s">
        <v>65</v>
      </c>
      <c r="AN343" s="29" t="s">
        <v>66</v>
      </c>
      <c r="AO343" s="29" t="s">
        <v>66</v>
      </c>
      <c r="AP343" s="29" t="s">
        <v>67</v>
      </c>
      <c r="AQ343" s="29" t="s">
        <v>85</v>
      </c>
      <c r="AR343" s="29" t="s">
        <v>73</v>
      </c>
      <c r="AS343" s="29" t="s">
        <v>68</v>
      </c>
      <c r="AT343" s="29" t="s">
        <v>69</v>
      </c>
      <c r="AU343" s="29" t="s">
        <v>93</v>
      </c>
      <c r="AV343" s="29" t="s">
        <v>71</v>
      </c>
      <c r="AW343" s="29" t="s">
        <v>72</v>
      </c>
      <c r="AX343" s="29" t="s">
        <v>63</v>
      </c>
      <c r="AY343" s="29" t="s">
        <v>63</v>
      </c>
      <c r="AZ343" s="29" t="s">
        <v>72</v>
      </c>
      <c r="BA343" s="29" t="s">
        <v>63</v>
      </c>
      <c r="BB343" s="29" t="s">
        <v>72</v>
      </c>
      <c r="BC343" s="29" t="s">
        <v>73</v>
      </c>
      <c r="BD343" s="29"/>
      <c r="BE343" s="29" t="s">
        <v>73</v>
      </c>
      <c r="BF343" s="31"/>
      <c r="BG343" s="32" t="s">
        <v>846</v>
      </c>
      <c r="BH343" t="s">
        <v>1118</v>
      </c>
      <c r="BI343" s="32" t="e">
        <f t="shared" si="5"/>
        <v>#VALUE!</v>
      </c>
      <c r="BJ343" s="32"/>
      <c r="BK343" s="32"/>
      <c r="BL343" s="32"/>
    </row>
    <row r="344" spans="1:64" ht="13.2" x14ac:dyDescent="0.25">
      <c r="A344" s="28">
        <v>45574.419505543978</v>
      </c>
      <c r="B344" s="29" t="s">
        <v>945</v>
      </c>
      <c r="C344" s="30" t="s">
        <v>946</v>
      </c>
      <c r="D344" s="29">
        <v>100</v>
      </c>
      <c r="E344" s="29">
        <v>0.42</v>
      </c>
      <c r="F344" s="29" t="s">
        <v>423</v>
      </c>
      <c r="G344" s="29" t="s">
        <v>76</v>
      </c>
      <c r="H344" s="29" t="s">
        <v>887</v>
      </c>
      <c r="I344" s="29" t="s">
        <v>63</v>
      </c>
      <c r="J344" s="29" t="s">
        <v>64</v>
      </c>
      <c r="K344" s="29" t="s">
        <v>78</v>
      </c>
      <c r="L344" s="29" t="s">
        <v>64</v>
      </c>
      <c r="M344" s="29" t="s">
        <v>64</v>
      </c>
      <c r="N344" s="29" t="s">
        <v>64</v>
      </c>
      <c r="O344" s="29" t="s">
        <v>78</v>
      </c>
      <c r="P344" s="29" t="s">
        <v>84</v>
      </c>
      <c r="Q344" s="29" t="s">
        <v>84</v>
      </c>
      <c r="R344" s="29" t="s">
        <v>84</v>
      </c>
      <c r="S344" s="29" t="s">
        <v>78</v>
      </c>
      <c r="T344" s="29" t="s">
        <v>84</v>
      </c>
      <c r="U344" s="29" t="s">
        <v>78</v>
      </c>
      <c r="V344" s="29" t="s">
        <v>64</v>
      </c>
      <c r="W344" s="29" t="s">
        <v>64</v>
      </c>
      <c r="X344" s="29" t="s">
        <v>64</v>
      </c>
      <c r="Y344" s="29" t="s">
        <v>64</v>
      </c>
      <c r="Z344" s="29" t="s">
        <v>66</v>
      </c>
      <c r="AA344" s="29" t="s">
        <v>65</v>
      </c>
      <c r="AB344" s="29" t="s">
        <v>65</v>
      </c>
      <c r="AC344" s="29" t="s">
        <v>65</v>
      </c>
      <c r="AD344" s="29" t="s">
        <v>66</v>
      </c>
      <c r="AE344" s="29" t="s">
        <v>65</v>
      </c>
      <c r="AF344" s="29" t="s">
        <v>65</v>
      </c>
      <c r="AG344" s="29" t="s">
        <v>65</v>
      </c>
      <c r="AH344" s="29" t="s">
        <v>66</v>
      </c>
      <c r="AI344" s="29" t="s">
        <v>79</v>
      </c>
      <c r="AJ344" s="29" t="s">
        <v>66</v>
      </c>
      <c r="AK344" s="29" t="s">
        <v>66</v>
      </c>
      <c r="AL344" s="29" t="s">
        <v>66</v>
      </c>
      <c r="AM344" s="29" t="s">
        <v>66</v>
      </c>
      <c r="AN344" s="29" t="s">
        <v>66</v>
      </c>
      <c r="AO344" s="29" t="s">
        <v>79</v>
      </c>
      <c r="AP344" s="29" t="s">
        <v>67</v>
      </c>
      <c r="AQ344" s="29" t="s">
        <v>80</v>
      </c>
      <c r="AR344" s="29" t="s">
        <v>86</v>
      </c>
      <c r="AS344" s="29" t="s">
        <v>947</v>
      </c>
      <c r="AT344" s="29" t="s">
        <v>169</v>
      </c>
      <c r="AU344" s="29" t="s">
        <v>70</v>
      </c>
      <c r="AV344" s="29" t="s">
        <v>71</v>
      </c>
      <c r="AW344" s="29" t="s">
        <v>72</v>
      </c>
      <c r="AX344" s="29" t="s">
        <v>73</v>
      </c>
      <c r="AY344" s="29" t="s">
        <v>63</v>
      </c>
      <c r="AZ344" s="29" t="s">
        <v>73</v>
      </c>
      <c r="BA344" s="29" t="s">
        <v>63</v>
      </c>
      <c r="BB344" s="29" t="s">
        <v>72</v>
      </c>
      <c r="BC344" s="29" t="s">
        <v>73</v>
      </c>
      <c r="BD344" s="29"/>
      <c r="BE344" s="29" t="s">
        <v>73</v>
      </c>
      <c r="BF344" s="31"/>
      <c r="BG344" s="32" t="s">
        <v>846</v>
      </c>
      <c r="BH344" t="s">
        <v>1118</v>
      </c>
      <c r="BI344" s="32" t="e">
        <f t="shared" si="5"/>
        <v>#VALUE!</v>
      </c>
      <c r="BJ344" s="32"/>
      <c r="BK344" s="32"/>
      <c r="BL344" s="32"/>
    </row>
    <row r="345" spans="1:64" ht="13.2" x14ac:dyDescent="0.25">
      <c r="A345" s="28">
        <v>45574.422032002316</v>
      </c>
      <c r="B345" s="29" t="s">
        <v>948</v>
      </c>
      <c r="C345" s="30" t="s">
        <v>949</v>
      </c>
      <c r="D345" s="29">
        <v>100</v>
      </c>
      <c r="E345" s="29">
        <v>0.5</v>
      </c>
      <c r="F345" s="29" t="s">
        <v>114</v>
      </c>
      <c r="G345" s="29" t="s">
        <v>539</v>
      </c>
      <c r="H345" s="29" t="s">
        <v>846</v>
      </c>
      <c r="I345" s="29" t="s">
        <v>63</v>
      </c>
      <c r="J345" s="29" t="s">
        <v>64</v>
      </c>
      <c r="K345" s="29" t="s">
        <v>84</v>
      </c>
      <c r="L345" s="29" t="s">
        <v>64</v>
      </c>
      <c r="M345" s="29" t="s">
        <v>84</v>
      </c>
      <c r="N345" s="29" t="s">
        <v>64</v>
      </c>
      <c r="O345" s="29" t="s">
        <v>64</v>
      </c>
      <c r="P345" s="29" t="s">
        <v>84</v>
      </c>
      <c r="Q345" s="29" t="s">
        <v>64</v>
      </c>
      <c r="R345" s="29" t="s">
        <v>64</v>
      </c>
      <c r="S345" s="29" t="s">
        <v>84</v>
      </c>
      <c r="T345" s="29" t="s">
        <v>64</v>
      </c>
      <c r="U345" s="29" t="s">
        <v>64</v>
      </c>
      <c r="V345" s="29" t="s">
        <v>78</v>
      </c>
      <c r="W345" s="29" t="s">
        <v>84</v>
      </c>
      <c r="X345" s="29" t="s">
        <v>84</v>
      </c>
      <c r="Y345" s="29" t="s">
        <v>84</v>
      </c>
      <c r="Z345" s="29" t="s">
        <v>65</v>
      </c>
      <c r="AA345" s="29" t="s">
        <v>79</v>
      </c>
      <c r="AB345" s="29" t="s">
        <v>79</v>
      </c>
      <c r="AC345" s="29" t="s">
        <v>79</v>
      </c>
      <c r="AD345" s="29" t="s">
        <v>66</v>
      </c>
      <c r="AE345" s="29" t="s">
        <v>79</v>
      </c>
      <c r="AF345" s="29" t="s">
        <v>79</v>
      </c>
      <c r="AG345" s="29" t="s">
        <v>65</v>
      </c>
      <c r="AH345" s="29" t="s">
        <v>66</v>
      </c>
      <c r="AI345" s="29" t="s">
        <v>79</v>
      </c>
      <c r="AJ345" s="29" t="s">
        <v>101</v>
      </c>
      <c r="AK345" s="29" t="s">
        <v>66</v>
      </c>
      <c r="AL345" s="29" t="s">
        <v>66</v>
      </c>
      <c r="AM345" s="29" t="s">
        <v>65</v>
      </c>
      <c r="AN345" s="29" t="s">
        <v>66</v>
      </c>
      <c r="AO345" s="29" t="s">
        <v>66</v>
      </c>
      <c r="AP345" s="29" t="s">
        <v>67</v>
      </c>
      <c r="AQ345" s="29" t="s">
        <v>67</v>
      </c>
      <c r="AR345" s="29" t="s">
        <v>63</v>
      </c>
      <c r="AS345" s="29" t="s">
        <v>950</v>
      </c>
      <c r="AT345" s="29" t="s">
        <v>87</v>
      </c>
      <c r="AU345" s="29" t="s">
        <v>67</v>
      </c>
      <c r="AV345" s="29" t="s">
        <v>132</v>
      </c>
      <c r="AW345" s="29" t="s">
        <v>73</v>
      </c>
      <c r="AX345" s="29" t="s">
        <v>72</v>
      </c>
      <c r="AY345" s="29" t="s">
        <v>73</v>
      </c>
      <c r="AZ345" s="29" t="s">
        <v>73</v>
      </c>
      <c r="BA345" s="29" t="s">
        <v>73</v>
      </c>
      <c r="BB345" s="29" t="s">
        <v>73</v>
      </c>
      <c r="BC345" s="29" t="s">
        <v>73</v>
      </c>
      <c r="BD345" s="29"/>
      <c r="BE345" s="29" t="s">
        <v>73</v>
      </c>
      <c r="BF345" s="31"/>
      <c r="BG345" s="32" t="s">
        <v>846</v>
      </c>
      <c r="BH345" t="s">
        <v>1118</v>
      </c>
      <c r="BI345" s="32" t="e">
        <f t="shared" si="5"/>
        <v>#VALUE!</v>
      </c>
      <c r="BJ345" s="32"/>
      <c r="BK345" s="32"/>
      <c r="BL345" s="32"/>
    </row>
    <row r="346" spans="1:64" ht="13.2" x14ac:dyDescent="0.25">
      <c r="A346" s="28">
        <v>45574.422495775463</v>
      </c>
      <c r="B346" s="29" t="s">
        <v>951</v>
      </c>
      <c r="C346" s="30" t="s">
        <v>952</v>
      </c>
      <c r="D346" s="29">
        <v>100</v>
      </c>
      <c r="E346" s="29">
        <v>0.83</v>
      </c>
      <c r="F346" s="29" t="s">
        <v>114</v>
      </c>
      <c r="G346" s="29" t="s">
        <v>76</v>
      </c>
      <c r="H346" s="29" t="s">
        <v>887</v>
      </c>
      <c r="I346" s="29" t="s">
        <v>63</v>
      </c>
      <c r="J346" s="29" t="s">
        <v>64</v>
      </c>
      <c r="K346" s="29" t="s">
        <v>64</v>
      </c>
      <c r="L346" s="29" t="s">
        <v>64</v>
      </c>
      <c r="M346" s="29" t="s">
        <v>84</v>
      </c>
      <c r="N346" s="29" t="s">
        <v>84</v>
      </c>
      <c r="O346" s="29" t="s">
        <v>64</v>
      </c>
      <c r="P346" s="29" t="s">
        <v>64</v>
      </c>
      <c r="Q346" s="29" t="s">
        <v>64</v>
      </c>
      <c r="R346" s="29" t="s">
        <v>64</v>
      </c>
      <c r="S346" s="29" t="s">
        <v>64</v>
      </c>
      <c r="T346" s="29" t="s">
        <v>64</v>
      </c>
      <c r="U346" s="29" t="s">
        <v>64</v>
      </c>
      <c r="V346" s="29" t="s">
        <v>64</v>
      </c>
      <c r="W346" s="29" t="s">
        <v>64</v>
      </c>
      <c r="X346" s="29" t="s">
        <v>64</v>
      </c>
      <c r="Y346" s="29" t="s">
        <v>64</v>
      </c>
      <c r="Z346" s="29" t="s">
        <v>66</v>
      </c>
      <c r="AA346" s="29" t="s">
        <v>66</v>
      </c>
      <c r="AB346" s="29" t="s">
        <v>66</v>
      </c>
      <c r="AC346" s="29" t="s">
        <v>66</v>
      </c>
      <c r="AD346" s="29" t="s">
        <v>66</v>
      </c>
      <c r="AE346" s="29" t="s">
        <v>66</v>
      </c>
      <c r="AF346" s="29" t="s">
        <v>66</v>
      </c>
      <c r="AG346" s="29" t="s">
        <v>66</v>
      </c>
      <c r="AH346" s="29" t="s">
        <v>66</v>
      </c>
      <c r="AI346" s="29" t="s">
        <v>79</v>
      </c>
      <c r="AJ346" s="29" t="s">
        <v>65</v>
      </c>
      <c r="AK346" s="29" t="s">
        <v>65</v>
      </c>
      <c r="AL346" s="29" t="s">
        <v>66</v>
      </c>
      <c r="AM346" s="29" t="s">
        <v>79</v>
      </c>
      <c r="AN346" s="29" t="s">
        <v>65</v>
      </c>
      <c r="AO346" s="29" t="s">
        <v>65</v>
      </c>
      <c r="AP346" s="29" t="s">
        <v>85</v>
      </c>
      <c r="AQ346" s="29" t="s">
        <v>151</v>
      </c>
      <c r="AR346" s="29" t="s">
        <v>63</v>
      </c>
      <c r="AS346" s="29" t="s">
        <v>68</v>
      </c>
      <c r="AT346" s="29" t="s">
        <v>69</v>
      </c>
      <c r="AU346" s="29" t="s">
        <v>70</v>
      </c>
      <c r="AV346" s="29" t="s">
        <v>71</v>
      </c>
      <c r="AW346" s="29" t="s">
        <v>72</v>
      </c>
      <c r="AX346" s="29" t="s">
        <v>72</v>
      </c>
      <c r="AY346" s="29" t="s">
        <v>63</v>
      </c>
      <c r="AZ346" s="29" t="s">
        <v>72</v>
      </c>
      <c r="BA346" s="29" t="s">
        <v>63</v>
      </c>
      <c r="BB346" s="29" t="s">
        <v>72</v>
      </c>
      <c r="BC346" s="29" t="s">
        <v>73</v>
      </c>
      <c r="BD346" s="29"/>
      <c r="BE346" s="29" t="s">
        <v>73</v>
      </c>
      <c r="BF346" s="31"/>
      <c r="BG346" s="32" t="s">
        <v>846</v>
      </c>
      <c r="BH346" t="s">
        <v>1118</v>
      </c>
      <c r="BI346" s="32" t="e">
        <f t="shared" si="5"/>
        <v>#VALUE!</v>
      </c>
      <c r="BJ346" s="32"/>
      <c r="BK346" s="32"/>
      <c r="BL346" s="32"/>
    </row>
    <row r="347" spans="1:64" ht="13.2" x14ac:dyDescent="0.25">
      <c r="A347" s="28">
        <v>45574.423333460647</v>
      </c>
      <c r="B347" s="29" t="s">
        <v>953</v>
      </c>
      <c r="C347" s="30" t="s">
        <v>954</v>
      </c>
      <c r="D347" s="29">
        <v>18.75</v>
      </c>
      <c r="E347" s="29">
        <v>0.28999999999999998</v>
      </c>
      <c r="F347" s="29" t="s">
        <v>423</v>
      </c>
      <c r="G347" s="29" t="s">
        <v>76</v>
      </c>
      <c r="H347" s="29" t="s">
        <v>846</v>
      </c>
      <c r="I347" s="29" t="s">
        <v>63</v>
      </c>
      <c r="J347" s="29" t="s">
        <v>78</v>
      </c>
      <c r="K347" s="29" t="s">
        <v>78</v>
      </c>
      <c r="L347" s="29" t="s">
        <v>64</v>
      </c>
      <c r="M347" s="29" t="s">
        <v>78</v>
      </c>
      <c r="N347" s="29" t="s">
        <v>84</v>
      </c>
      <c r="O347" s="29" t="s">
        <v>78</v>
      </c>
      <c r="P347" s="29" t="s">
        <v>64</v>
      </c>
      <c r="Q347" s="29" t="s">
        <v>64</v>
      </c>
      <c r="R347" s="29" t="s">
        <v>64</v>
      </c>
      <c r="S347" s="29" t="s">
        <v>64</v>
      </c>
      <c r="T347" s="29" t="s">
        <v>64</v>
      </c>
      <c r="U347" s="29" t="s">
        <v>64</v>
      </c>
      <c r="V347" s="29" t="s">
        <v>64</v>
      </c>
      <c r="W347" s="29" t="s">
        <v>64</v>
      </c>
      <c r="X347" s="29" t="s">
        <v>64</v>
      </c>
      <c r="Y347" s="29" t="s">
        <v>64</v>
      </c>
      <c r="Z347" s="29" t="s">
        <v>65</v>
      </c>
      <c r="AA347" s="29" t="s">
        <v>65</v>
      </c>
      <c r="AB347" s="29" t="s">
        <v>65</v>
      </c>
      <c r="AC347" s="29" t="s">
        <v>65</v>
      </c>
      <c r="AD347" s="29" t="s">
        <v>65</v>
      </c>
      <c r="AE347" s="29" t="s">
        <v>65</v>
      </c>
      <c r="AF347" s="29" t="s">
        <v>66</v>
      </c>
      <c r="AG347" s="29" t="s">
        <v>66</v>
      </c>
      <c r="AH347" s="29" t="s">
        <v>66</v>
      </c>
      <c r="AI347" s="29" t="s">
        <v>101</v>
      </c>
      <c r="AJ347" s="29" t="s">
        <v>65</v>
      </c>
      <c r="AK347" s="29" t="s">
        <v>66</v>
      </c>
      <c r="AL347" s="29" t="s">
        <v>65</v>
      </c>
      <c r="AM347" s="29" t="s">
        <v>66</v>
      </c>
      <c r="AN347" s="29" t="s">
        <v>66</v>
      </c>
      <c r="AO347" s="29" t="s">
        <v>66</v>
      </c>
      <c r="AP347" s="29" t="s">
        <v>85</v>
      </c>
      <c r="AQ347" s="29" t="s">
        <v>85</v>
      </c>
      <c r="AR347" s="29" t="s">
        <v>63</v>
      </c>
      <c r="AS347" s="29" t="s">
        <v>81</v>
      </c>
      <c r="AT347" s="29" t="s">
        <v>87</v>
      </c>
      <c r="AU347" s="29" t="s">
        <v>67</v>
      </c>
      <c r="AV347" s="29" t="s">
        <v>132</v>
      </c>
      <c r="AW347" s="29" t="s">
        <v>72</v>
      </c>
      <c r="AX347" s="29" t="s">
        <v>63</v>
      </c>
      <c r="AY347" s="29" t="s">
        <v>73</v>
      </c>
      <c r="AZ347" s="29" t="s">
        <v>72</v>
      </c>
      <c r="BA347" s="29" t="s">
        <v>72</v>
      </c>
      <c r="BB347" s="29" t="s">
        <v>73</v>
      </c>
      <c r="BC347" s="29" t="s">
        <v>73</v>
      </c>
      <c r="BD347" s="29"/>
      <c r="BE347" s="29" t="s">
        <v>73</v>
      </c>
      <c r="BF347" s="31"/>
      <c r="BG347" s="32" t="s">
        <v>846</v>
      </c>
      <c r="BH347" t="s">
        <v>1118</v>
      </c>
      <c r="BI347" s="32" t="e">
        <f t="shared" si="5"/>
        <v>#VALUE!</v>
      </c>
      <c r="BJ347" s="32"/>
      <c r="BK347" s="32"/>
      <c r="BL347" s="32"/>
    </row>
    <row r="348" spans="1:64" ht="13.2" x14ac:dyDescent="0.25">
      <c r="A348" s="28">
        <v>45574.423917106484</v>
      </c>
      <c r="B348" s="29" t="s">
        <v>955</v>
      </c>
      <c r="C348" s="30" t="s">
        <v>956</v>
      </c>
      <c r="D348" s="29">
        <v>100</v>
      </c>
      <c r="E348" s="29">
        <v>0.79</v>
      </c>
      <c r="F348" s="29" t="s">
        <v>114</v>
      </c>
      <c r="G348" s="29" t="s">
        <v>539</v>
      </c>
      <c r="H348" s="29" t="s">
        <v>957</v>
      </c>
      <c r="I348" s="29" t="s">
        <v>63</v>
      </c>
      <c r="J348" s="29" t="s">
        <v>78</v>
      </c>
      <c r="K348" s="29" t="s">
        <v>78</v>
      </c>
      <c r="L348" s="29" t="s">
        <v>64</v>
      </c>
      <c r="M348" s="29" t="s">
        <v>84</v>
      </c>
      <c r="N348" s="29" t="s">
        <v>84</v>
      </c>
      <c r="O348" s="29" t="s">
        <v>84</v>
      </c>
      <c r="P348" s="29" t="s">
        <v>84</v>
      </c>
      <c r="Q348" s="29" t="s">
        <v>64</v>
      </c>
      <c r="R348" s="29" t="s">
        <v>64</v>
      </c>
      <c r="S348" s="29" t="s">
        <v>84</v>
      </c>
      <c r="T348" s="29" t="s">
        <v>64</v>
      </c>
      <c r="U348" s="29" t="s">
        <v>64</v>
      </c>
      <c r="V348" s="29" t="s">
        <v>64</v>
      </c>
      <c r="W348" s="29" t="s">
        <v>84</v>
      </c>
      <c r="X348" s="29" t="s">
        <v>84</v>
      </c>
      <c r="Y348" s="29" t="s">
        <v>64</v>
      </c>
      <c r="Z348" s="29" t="s">
        <v>66</v>
      </c>
      <c r="AA348" s="29" t="s">
        <v>66</v>
      </c>
      <c r="AB348" s="29" t="s">
        <v>65</v>
      </c>
      <c r="AC348" s="29" t="s">
        <v>66</v>
      </c>
      <c r="AD348" s="29" t="s">
        <v>66</v>
      </c>
      <c r="AE348" s="29" t="s">
        <v>66</v>
      </c>
      <c r="AF348" s="29" t="s">
        <v>65</v>
      </c>
      <c r="AG348" s="29" t="s">
        <v>66</v>
      </c>
      <c r="AH348" s="29" t="s">
        <v>66</v>
      </c>
      <c r="AI348" s="29" t="s">
        <v>65</v>
      </c>
      <c r="AJ348" s="29" t="s">
        <v>66</v>
      </c>
      <c r="AK348" s="29" t="s">
        <v>79</v>
      </c>
      <c r="AL348" s="29" t="s">
        <v>79</v>
      </c>
      <c r="AM348" s="29" t="s">
        <v>65</v>
      </c>
      <c r="AN348" s="29" t="s">
        <v>66</v>
      </c>
      <c r="AO348" s="29" t="s">
        <v>66</v>
      </c>
      <c r="AP348" s="29" t="s">
        <v>67</v>
      </c>
      <c r="AQ348" s="29" t="s">
        <v>67</v>
      </c>
      <c r="AR348" s="29" t="s">
        <v>86</v>
      </c>
      <c r="AS348" s="29" t="s">
        <v>81</v>
      </c>
      <c r="AT348" s="29" t="s">
        <v>169</v>
      </c>
      <c r="AU348" s="29" t="s">
        <v>93</v>
      </c>
      <c r="AV348" s="29" t="s">
        <v>71</v>
      </c>
      <c r="AW348" s="29" t="s">
        <v>72</v>
      </c>
      <c r="AX348" s="29" t="s">
        <v>72</v>
      </c>
      <c r="AY348" s="29" t="s">
        <v>63</v>
      </c>
      <c r="AZ348" s="29" t="s">
        <v>72</v>
      </c>
      <c r="BA348" s="29" t="s">
        <v>63</v>
      </c>
      <c r="BB348" s="29" t="s">
        <v>72</v>
      </c>
      <c r="BC348" s="29" t="s">
        <v>73</v>
      </c>
      <c r="BD348" s="29" t="s">
        <v>116</v>
      </c>
      <c r="BE348" s="29" t="s">
        <v>73</v>
      </c>
      <c r="BF348" s="31"/>
      <c r="BG348" s="32" t="s">
        <v>846</v>
      </c>
      <c r="BH348" t="s">
        <v>1118</v>
      </c>
      <c r="BI348" s="32" t="e">
        <f t="shared" si="5"/>
        <v>#VALUE!</v>
      </c>
      <c r="BJ348" s="32"/>
      <c r="BK348" s="32"/>
      <c r="BL348" s="32"/>
    </row>
    <row r="349" spans="1:64" ht="13.2" x14ac:dyDescent="0.25">
      <c r="A349" s="28">
        <v>45574.426121956014</v>
      </c>
      <c r="B349" s="29" t="s">
        <v>958</v>
      </c>
      <c r="C349" s="30" t="s">
        <v>959</v>
      </c>
      <c r="D349" s="29">
        <v>100</v>
      </c>
      <c r="E349" s="29">
        <v>0.92</v>
      </c>
      <c r="F349" s="29" t="s">
        <v>114</v>
      </c>
      <c r="G349" s="29" t="s">
        <v>76</v>
      </c>
      <c r="H349" s="29" t="s">
        <v>887</v>
      </c>
      <c r="I349" s="29" t="s">
        <v>63</v>
      </c>
      <c r="J349" s="29" t="s">
        <v>64</v>
      </c>
      <c r="K349" s="29" t="s">
        <v>64</v>
      </c>
      <c r="L349" s="29" t="s">
        <v>64</v>
      </c>
      <c r="M349" s="29" t="s">
        <v>84</v>
      </c>
      <c r="N349" s="29" t="s">
        <v>78</v>
      </c>
      <c r="O349" s="29" t="s">
        <v>64</v>
      </c>
      <c r="P349" s="29" t="s">
        <v>64</v>
      </c>
      <c r="Q349" s="29" t="s">
        <v>64</v>
      </c>
      <c r="R349" s="29" t="s">
        <v>64</v>
      </c>
      <c r="S349" s="29" t="s">
        <v>64</v>
      </c>
      <c r="T349" s="29" t="s">
        <v>64</v>
      </c>
      <c r="U349" s="29" t="s">
        <v>64</v>
      </c>
      <c r="V349" s="29" t="s">
        <v>64</v>
      </c>
      <c r="W349" s="29" t="s">
        <v>64</v>
      </c>
      <c r="X349" s="29" t="s">
        <v>64</v>
      </c>
      <c r="Y349" s="29" t="s">
        <v>64</v>
      </c>
      <c r="Z349" s="29" t="s">
        <v>65</v>
      </c>
      <c r="AA349" s="29" t="s">
        <v>65</v>
      </c>
      <c r="AB349" s="29" t="s">
        <v>65</v>
      </c>
      <c r="AC349" s="29" t="s">
        <v>65</v>
      </c>
      <c r="AD349" s="29" t="s">
        <v>65</v>
      </c>
      <c r="AE349" s="29" t="s">
        <v>65</v>
      </c>
      <c r="AF349" s="29" t="s">
        <v>65</v>
      </c>
      <c r="AG349" s="29" t="s">
        <v>65</v>
      </c>
      <c r="AH349" s="29" t="s">
        <v>65</v>
      </c>
      <c r="AI349" s="29" t="s">
        <v>101</v>
      </c>
      <c r="AJ349" s="29" t="s">
        <v>65</v>
      </c>
      <c r="AK349" s="29" t="s">
        <v>65</v>
      </c>
      <c r="AL349" s="29" t="s">
        <v>65</v>
      </c>
      <c r="AM349" s="29" t="s">
        <v>65</v>
      </c>
      <c r="AN349" s="29" t="s">
        <v>65</v>
      </c>
      <c r="AO349" s="29" t="s">
        <v>65</v>
      </c>
      <c r="AP349" s="29" t="s">
        <v>67</v>
      </c>
      <c r="AQ349" s="29" t="s">
        <v>67</v>
      </c>
      <c r="AR349" s="29" t="s">
        <v>86</v>
      </c>
      <c r="AS349" s="29" t="s">
        <v>960</v>
      </c>
      <c r="AT349" s="29" t="s">
        <v>87</v>
      </c>
      <c r="AU349" s="29" t="s">
        <v>70</v>
      </c>
      <c r="AV349" s="29" t="s">
        <v>71</v>
      </c>
      <c r="AW349" s="29" t="s">
        <v>72</v>
      </c>
      <c r="AX349" s="29" t="s">
        <v>72</v>
      </c>
      <c r="AY349" s="29" t="s">
        <v>72</v>
      </c>
      <c r="AZ349" s="29" t="s">
        <v>72</v>
      </c>
      <c r="BA349" s="29" t="s">
        <v>72</v>
      </c>
      <c r="BB349" s="29" t="s">
        <v>72</v>
      </c>
      <c r="BC349" s="29" t="s">
        <v>73</v>
      </c>
      <c r="BD349" s="29"/>
      <c r="BE349" s="29" t="s">
        <v>73</v>
      </c>
      <c r="BF349" s="31"/>
      <c r="BG349" s="32" t="s">
        <v>846</v>
      </c>
      <c r="BH349" t="s">
        <v>1118</v>
      </c>
      <c r="BI349" s="32" t="e">
        <f t="shared" si="5"/>
        <v>#VALUE!</v>
      </c>
      <c r="BJ349" s="32"/>
      <c r="BK349" s="32"/>
      <c r="BL349" s="32"/>
    </row>
    <row r="350" spans="1:64" ht="13.2" x14ac:dyDescent="0.25">
      <c r="A350" s="28">
        <v>45574.42763431713</v>
      </c>
      <c r="B350" s="29" t="s">
        <v>961</v>
      </c>
      <c r="C350" s="30" t="s">
        <v>962</v>
      </c>
      <c r="D350" s="29">
        <v>4.5</v>
      </c>
      <c r="E350" s="29">
        <v>0.17</v>
      </c>
      <c r="F350" s="29" t="s">
        <v>423</v>
      </c>
      <c r="G350" s="29" t="s">
        <v>76</v>
      </c>
      <c r="H350" s="29" t="s">
        <v>846</v>
      </c>
      <c r="I350" s="29" t="s">
        <v>63</v>
      </c>
      <c r="J350" s="29" t="s">
        <v>64</v>
      </c>
      <c r="K350" s="29" t="s">
        <v>64</v>
      </c>
      <c r="L350" s="29" t="s">
        <v>64</v>
      </c>
      <c r="M350" s="29" t="s">
        <v>84</v>
      </c>
      <c r="N350" s="29" t="s">
        <v>84</v>
      </c>
      <c r="O350" s="29" t="s">
        <v>64</v>
      </c>
      <c r="P350" s="29" t="s">
        <v>84</v>
      </c>
      <c r="Q350" s="29" t="s">
        <v>84</v>
      </c>
      <c r="R350" s="29" t="s">
        <v>64</v>
      </c>
      <c r="S350" s="29" t="s">
        <v>64</v>
      </c>
      <c r="T350" s="29" t="s">
        <v>64</v>
      </c>
      <c r="U350" s="29" t="s">
        <v>84</v>
      </c>
      <c r="V350" s="29" t="s">
        <v>64</v>
      </c>
      <c r="W350" s="29" t="s">
        <v>64</v>
      </c>
      <c r="X350" s="29" t="s">
        <v>84</v>
      </c>
      <c r="Y350" s="29" t="s">
        <v>64</v>
      </c>
      <c r="Z350" s="29" t="s">
        <v>66</v>
      </c>
      <c r="AA350" s="29" t="s">
        <v>66</v>
      </c>
      <c r="AB350" s="29" t="s">
        <v>66</v>
      </c>
      <c r="AC350" s="29" t="s">
        <v>66</v>
      </c>
      <c r="AD350" s="29" t="s">
        <v>66</v>
      </c>
      <c r="AE350" s="29" t="s">
        <v>66</v>
      </c>
      <c r="AF350" s="29" t="s">
        <v>66</v>
      </c>
      <c r="AG350" s="29" t="s">
        <v>66</v>
      </c>
      <c r="AH350" s="29" t="s">
        <v>66</v>
      </c>
      <c r="AI350" s="29" t="s">
        <v>79</v>
      </c>
      <c r="AJ350" s="29" t="s">
        <v>66</v>
      </c>
      <c r="AK350" s="29" t="s">
        <v>66</v>
      </c>
      <c r="AL350" s="29" t="s">
        <v>66</v>
      </c>
      <c r="AM350" s="29" t="s">
        <v>66</v>
      </c>
      <c r="AN350" s="29" t="s">
        <v>66</v>
      </c>
      <c r="AO350" s="29" t="s">
        <v>66</v>
      </c>
      <c r="AP350" s="29" t="s">
        <v>85</v>
      </c>
      <c r="AQ350" s="29" t="s">
        <v>85</v>
      </c>
      <c r="AR350" s="29" t="s">
        <v>86</v>
      </c>
      <c r="AS350" s="29" t="s">
        <v>252</v>
      </c>
      <c r="AT350" s="29" t="s">
        <v>169</v>
      </c>
      <c r="AU350" s="29" t="s">
        <v>93</v>
      </c>
      <c r="AV350" s="29" t="s">
        <v>469</v>
      </c>
      <c r="AW350" s="29" t="s">
        <v>72</v>
      </c>
      <c r="AX350" s="29" t="s">
        <v>73</v>
      </c>
      <c r="AY350" s="29" t="s">
        <v>63</v>
      </c>
      <c r="AZ350" s="29" t="s">
        <v>72</v>
      </c>
      <c r="BA350" s="29" t="s">
        <v>63</v>
      </c>
      <c r="BB350" s="29" t="s">
        <v>63</v>
      </c>
      <c r="BC350" s="29" t="s">
        <v>73</v>
      </c>
      <c r="BD350" s="29"/>
      <c r="BE350" s="29" t="s">
        <v>73</v>
      </c>
      <c r="BF350" s="31"/>
      <c r="BG350" s="32" t="s">
        <v>846</v>
      </c>
      <c r="BH350" t="s">
        <v>1118</v>
      </c>
      <c r="BI350" s="32" t="e">
        <f t="shared" si="5"/>
        <v>#VALUE!</v>
      </c>
      <c r="BJ350" s="32"/>
      <c r="BK350" s="32"/>
      <c r="BL350" s="32"/>
    </row>
    <row r="351" spans="1:64" ht="13.2" x14ac:dyDescent="0.25">
      <c r="A351" s="28">
        <v>45574.428479768518</v>
      </c>
      <c r="B351" s="29" t="s">
        <v>963</v>
      </c>
      <c r="C351" s="30" t="s">
        <v>964</v>
      </c>
      <c r="D351" s="29">
        <v>5.4</v>
      </c>
      <c r="E351" s="29">
        <v>0.25</v>
      </c>
      <c r="F351" s="29" t="s">
        <v>114</v>
      </c>
      <c r="G351" s="29" t="s">
        <v>76</v>
      </c>
      <c r="H351" s="29" t="s">
        <v>846</v>
      </c>
      <c r="I351" s="29" t="s">
        <v>63</v>
      </c>
      <c r="J351" s="29" t="s">
        <v>64</v>
      </c>
      <c r="K351" s="29" t="s">
        <v>84</v>
      </c>
      <c r="L351" s="29" t="s">
        <v>64</v>
      </c>
      <c r="M351" s="29" t="s">
        <v>78</v>
      </c>
      <c r="N351" s="29" t="s">
        <v>64</v>
      </c>
      <c r="O351" s="29" t="s">
        <v>64</v>
      </c>
      <c r="P351" s="29" t="s">
        <v>64</v>
      </c>
      <c r="Q351" s="29" t="s">
        <v>64</v>
      </c>
      <c r="R351" s="29" t="s">
        <v>64</v>
      </c>
      <c r="S351" s="29" t="s">
        <v>64</v>
      </c>
      <c r="T351" s="29" t="s">
        <v>64</v>
      </c>
      <c r="U351" s="29" t="s">
        <v>64</v>
      </c>
      <c r="V351" s="29" t="s">
        <v>64</v>
      </c>
      <c r="W351" s="29" t="s">
        <v>64</v>
      </c>
      <c r="X351" s="29" t="s">
        <v>64</v>
      </c>
      <c r="Y351" s="29" t="s">
        <v>64</v>
      </c>
      <c r="Z351" s="29" t="s">
        <v>65</v>
      </c>
      <c r="AA351" s="29" t="s">
        <v>66</v>
      </c>
      <c r="AB351" s="29" t="s">
        <v>66</v>
      </c>
      <c r="AC351" s="29" t="s">
        <v>65</v>
      </c>
      <c r="AD351" s="29" t="s">
        <v>66</v>
      </c>
      <c r="AE351" s="29" t="s">
        <v>65</v>
      </c>
      <c r="AF351" s="29" t="s">
        <v>65</v>
      </c>
      <c r="AG351" s="29" t="s">
        <v>66</v>
      </c>
      <c r="AH351" s="29" t="s">
        <v>66</v>
      </c>
      <c r="AI351" s="29" t="s">
        <v>66</v>
      </c>
      <c r="AJ351" s="29" t="s">
        <v>65</v>
      </c>
      <c r="AK351" s="29" t="s">
        <v>65</v>
      </c>
      <c r="AL351" s="29" t="s">
        <v>65</v>
      </c>
      <c r="AM351" s="29" t="s">
        <v>65</v>
      </c>
      <c r="AN351" s="29" t="s">
        <v>66</v>
      </c>
      <c r="AO351" s="29" t="s">
        <v>66</v>
      </c>
      <c r="AP351" s="29" t="s">
        <v>80</v>
      </c>
      <c r="AQ351" s="29" t="s">
        <v>80</v>
      </c>
      <c r="AR351" s="29" t="s">
        <v>63</v>
      </c>
      <c r="AS351" s="29" t="s">
        <v>965</v>
      </c>
      <c r="AT351" s="29" t="s">
        <v>69</v>
      </c>
      <c r="AU351" s="29" t="s">
        <v>70</v>
      </c>
      <c r="AV351" s="29" t="s">
        <v>71</v>
      </c>
      <c r="AW351" s="29" t="s">
        <v>73</v>
      </c>
      <c r="AX351" s="29" t="s">
        <v>72</v>
      </c>
      <c r="AY351" s="29" t="s">
        <v>72</v>
      </c>
      <c r="AZ351" s="29" t="s">
        <v>73</v>
      </c>
      <c r="BA351" s="29" t="s">
        <v>72</v>
      </c>
      <c r="BB351" s="29" t="s">
        <v>72</v>
      </c>
      <c r="BC351" s="29" t="s">
        <v>73</v>
      </c>
      <c r="BD351" s="29">
        <v>0</v>
      </c>
      <c r="BE351" s="29" t="s">
        <v>73</v>
      </c>
      <c r="BF351" s="31"/>
      <c r="BG351" s="32" t="s">
        <v>846</v>
      </c>
      <c r="BH351" t="s">
        <v>1118</v>
      </c>
      <c r="BI351" s="32" t="e">
        <f t="shared" si="5"/>
        <v>#VALUE!</v>
      </c>
      <c r="BJ351" s="32"/>
      <c r="BK351" s="32"/>
      <c r="BL351" s="32"/>
    </row>
    <row r="352" spans="1:64" ht="13.2" x14ac:dyDescent="0.25">
      <c r="A352" s="28">
        <v>45574.429001655095</v>
      </c>
      <c r="B352" s="29" t="s">
        <v>966</v>
      </c>
      <c r="C352" s="30" t="s">
        <v>967</v>
      </c>
      <c r="D352" s="29">
        <v>3.6</v>
      </c>
      <c r="E352" s="29">
        <v>0.13</v>
      </c>
      <c r="F352" s="29" t="s">
        <v>423</v>
      </c>
      <c r="G352" s="29" t="s">
        <v>76</v>
      </c>
      <c r="H352" s="29" t="s">
        <v>968</v>
      </c>
      <c r="I352" s="29" t="s">
        <v>63</v>
      </c>
      <c r="J352" s="29" t="s">
        <v>64</v>
      </c>
      <c r="K352" s="29" t="s">
        <v>64</v>
      </c>
      <c r="L352" s="29" t="s">
        <v>64</v>
      </c>
      <c r="M352" s="29" t="s">
        <v>84</v>
      </c>
      <c r="N352" s="29" t="s">
        <v>84</v>
      </c>
      <c r="O352" s="29" t="s">
        <v>64</v>
      </c>
      <c r="P352" s="29" t="s">
        <v>84</v>
      </c>
      <c r="Q352" s="29" t="s">
        <v>64</v>
      </c>
      <c r="R352" s="29" t="s">
        <v>84</v>
      </c>
      <c r="S352" s="29" t="s">
        <v>64</v>
      </c>
      <c r="T352" s="29" t="s">
        <v>64</v>
      </c>
      <c r="U352" s="29" t="s">
        <v>84</v>
      </c>
      <c r="V352" s="29" t="s">
        <v>64</v>
      </c>
      <c r="W352" s="29" t="s">
        <v>64</v>
      </c>
      <c r="X352" s="29" t="s">
        <v>64</v>
      </c>
      <c r="Y352" s="29" t="s">
        <v>64</v>
      </c>
      <c r="Z352" s="29" t="s">
        <v>65</v>
      </c>
      <c r="AA352" s="29" t="s">
        <v>65</v>
      </c>
      <c r="AB352" s="29" t="s">
        <v>79</v>
      </c>
      <c r="AC352" s="29" t="s">
        <v>66</v>
      </c>
      <c r="AD352" s="29" t="s">
        <v>66</v>
      </c>
      <c r="AE352" s="29" t="s">
        <v>66</v>
      </c>
      <c r="AF352" s="29" t="s">
        <v>66</v>
      </c>
      <c r="AG352" s="29" t="s">
        <v>65</v>
      </c>
      <c r="AH352" s="29" t="s">
        <v>65</v>
      </c>
      <c r="AI352" s="29" t="s">
        <v>66</v>
      </c>
      <c r="AJ352" s="29" t="s">
        <v>66</v>
      </c>
      <c r="AK352" s="29" t="s">
        <v>65</v>
      </c>
      <c r="AL352" s="29" t="s">
        <v>66</v>
      </c>
      <c r="AM352" s="29" t="s">
        <v>66</v>
      </c>
      <c r="AN352" s="29" t="s">
        <v>79</v>
      </c>
      <c r="AO352" s="29" t="s">
        <v>79</v>
      </c>
      <c r="AP352" s="29" t="s">
        <v>67</v>
      </c>
      <c r="AQ352" s="29" t="s">
        <v>67</v>
      </c>
      <c r="AR352" s="29" t="s">
        <v>86</v>
      </c>
      <c r="AS352" s="29" t="s">
        <v>969</v>
      </c>
      <c r="AT352" s="29" t="s">
        <v>69</v>
      </c>
      <c r="AU352" s="29" t="s">
        <v>93</v>
      </c>
      <c r="AV352" s="29" t="s">
        <v>71</v>
      </c>
      <c r="AW352" s="29" t="s">
        <v>63</v>
      </c>
      <c r="AX352" s="29" t="s">
        <v>73</v>
      </c>
      <c r="AY352" s="29" t="s">
        <v>73</v>
      </c>
      <c r="AZ352" s="29" t="s">
        <v>63</v>
      </c>
      <c r="BA352" s="29" t="s">
        <v>63</v>
      </c>
      <c r="BB352" s="29" t="s">
        <v>73</v>
      </c>
      <c r="BC352" s="29" t="s">
        <v>73</v>
      </c>
      <c r="BD352" s="29"/>
      <c r="BE352" s="29" t="s">
        <v>73</v>
      </c>
      <c r="BF352" s="31"/>
      <c r="BG352" s="32" t="s">
        <v>846</v>
      </c>
      <c r="BH352" t="s">
        <v>1118</v>
      </c>
      <c r="BI352" s="32" t="e">
        <f t="shared" si="5"/>
        <v>#VALUE!</v>
      </c>
      <c r="BJ352" s="32"/>
      <c r="BK352" s="32"/>
      <c r="BL352" s="32"/>
    </row>
    <row r="353" spans="1:64" ht="13.2" x14ac:dyDescent="0.25">
      <c r="A353" s="28">
        <v>45574.430007002316</v>
      </c>
      <c r="B353" s="29" t="s">
        <v>970</v>
      </c>
      <c r="C353" s="30" t="s">
        <v>971</v>
      </c>
      <c r="D353" s="29">
        <v>9.82</v>
      </c>
      <c r="E353" s="29">
        <v>0.71</v>
      </c>
      <c r="F353" s="29" t="s">
        <v>423</v>
      </c>
      <c r="G353" s="29" t="s">
        <v>76</v>
      </c>
      <c r="H353" s="29" t="s">
        <v>846</v>
      </c>
      <c r="I353" s="29" t="s">
        <v>73</v>
      </c>
      <c r="J353" s="29" t="s">
        <v>64</v>
      </c>
      <c r="K353" s="29" t="s">
        <v>64</v>
      </c>
      <c r="L353" s="29" t="s">
        <v>64</v>
      </c>
      <c r="M353" s="29" t="s">
        <v>84</v>
      </c>
      <c r="N353" s="29" t="s">
        <v>64</v>
      </c>
      <c r="O353" s="29" t="s">
        <v>64</v>
      </c>
      <c r="P353" s="29" t="s">
        <v>64</v>
      </c>
      <c r="Q353" s="29" t="s">
        <v>64</v>
      </c>
      <c r="R353" s="29" t="s">
        <v>64</v>
      </c>
      <c r="S353" s="29" t="s">
        <v>64</v>
      </c>
      <c r="T353" s="29" t="s">
        <v>64</v>
      </c>
      <c r="U353" s="29" t="s">
        <v>64</v>
      </c>
      <c r="V353" s="29" t="s">
        <v>64</v>
      </c>
      <c r="W353" s="29" t="s">
        <v>64</v>
      </c>
      <c r="X353" s="29" t="s">
        <v>64</v>
      </c>
      <c r="Y353" s="29" t="s">
        <v>64</v>
      </c>
      <c r="Z353" s="29" t="s">
        <v>66</v>
      </c>
      <c r="AA353" s="29" t="s">
        <v>66</v>
      </c>
      <c r="AB353" s="29" t="s">
        <v>66</v>
      </c>
      <c r="AC353" s="29" t="s">
        <v>66</v>
      </c>
      <c r="AD353" s="29" t="s">
        <v>66</v>
      </c>
      <c r="AE353" s="29" t="s">
        <v>66</v>
      </c>
      <c r="AF353" s="29" t="s">
        <v>66</v>
      </c>
      <c r="AG353" s="29" t="s">
        <v>66</v>
      </c>
      <c r="AH353" s="29" t="s">
        <v>66</v>
      </c>
      <c r="AI353" s="29" t="s">
        <v>79</v>
      </c>
      <c r="AJ353" s="29" t="s">
        <v>66</v>
      </c>
      <c r="AK353" s="29" t="s">
        <v>66</v>
      </c>
      <c r="AL353" s="29" t="s">
        <v>66</v>
      </c>
      <c r="AM353" s="29" t="s">
        <v>66</v>
      </c>
      <c r="AN353" s="29" t="s">
        <v>66</v>
      </c>
      <c r="AO353" s="29" t="s">
        <v>66</v>
      </c>
      <c r="AP353" s="29" t="s">
        <v>85</v>
      </c>
      <c r="AQ353" s="29" t="s">
        <v>85</v>
      </c>
      <c r="AR353" s="29" t="s">
        <v>63</v>
      </c>
      <c r="AS353" s="29" t="s">
        <v>223</v>
      </c>
      <c r="AT353" s="29" t="s">
        <v>69</v>
      </c>
      <c r="AU353" s="29" t="s">
        <v>70</v>
      </c>
      <c r="AV353" s="29" t="s">
        <v>71</v>
      </c>
      <c r="AW353" s="29" t="s">
        <v>72</v>
      </c>
      <c r="AX353" s="29" t="s">
        <v>73</v>
      </c>
      <c r="AY353" s="29" t="s">
        <v>72</v>
      </c>
      <c r="AZ353" s="29" t="s">
        <v>73</v>
      </c>
      <c r="BA353" s="29" t="s">
        <v>72</v>
      </c>
      <c r="BB353" s="29" t="s">
        <v>73</v>
      </c>
      <c r="BC353" s="29" t="s">
        <v>73</v>
      </c>
      <c r="BD353" s="29"/>
      <c r="BE353" s="29" t="s">
        <v>73</v>
      </c>
      <c r="BF353" s="31"/>
      <c r="BG353" s="32" t="s">
        <v>846</v>
      </c>
      <c r="BH353" t="s">
        <v>226</v>
      </c>
      <c r="BI353" s="32" t="e">
        <f t="shared" si="5"/>
        <v>#VALUE!</v>
      </c>
      <c r="BJ353" s="32"/>
      <c r="BK353" s="32"/>
      <c r="BL353" s="32"/>
    </row>
    <row r="354" spans="1:64" ht="13.2" x14ac:dyDescent="0.25">
      <c r="A354" s="28">
        <v>45574.432827997683</v>
      </c>
      <c r="B354" s="29" t="s">
        <v>972</v>
      </c>
      <c r="C354" s="30" t="s">
        <v>973</v>
      </c>
      <c r="D354" s="29">
        <v>100</v>
      </c>
      <c r="E354" s="29">
        <v>0.13</v>
      </c>
      <c r="F354" s="29" t="s">
        <v>423</v>
      </c>
      <c r="G354" s="29" t="s">
        <v>291</v>
      </c>
      <c r="H354" s="29" t="s">
        <v>922</v>
      </c>
      <c r="I354" s="29" t="s">
        <v>63</v>
      </c>
      <c r="J354" s="29" t="s">
        <v>64</v>
      </c>
      <c r="K354" s="29" t="s">
        <v>64</v>
      </c>
      <c r="L354" s="29" t="s">
        <v>64</v>
      </c>
      <c r="M354" s="29" t="s">
        <v>64</v>
      </c>
      <c r="N354" s="29" t="s">
        <v>64</v>
      </c>
      <c r="O354" s="29" t="s">
        <v>64</v>
      </c>
      <c r="P354" s="29" t="s">
        <v>64</v>
      </c>
      <c r="Q354" s="29" t="s">
        <v>64</v>
      </c>
      <c r="R354" s="29" t="s">
        <v>64</v>
      </c>
      <c r="S354" s="29" t="s">
        <v>64</v>
      </c>
      <c r="T354" s="29" t="s">
        <v>64</v>
      </c>
      <c r="U354" s="29" t="s">
        <v>64</v>
      </c>
      <c r="V354" s="29" t="s">
        <v>64</v>
      </c>
      <c r="W354" s="29" t="s">
        <v>64</v>
      </c>
      <c r="X354" s="29" t="s">
        <v>64</v>
      </c>
      <c r="Y354" s="29" t="s">
        <v>64</v>
      </c>
      <c r="Z354" s="29" t="s">
        <v>65</v>
      </c>
      <c r="AA354" s="29" t="s">
        <v>65</v>
      </c>
      <c r="AB354" s="29" t="s">
        <v>65</v>
      </c>
      <c r="AC354" s="29" t="s">
        <v>65</v>
      </c>
      <c r="AD354" s="29" t="s">
        <v>65</v>
      </c>
      <c r="AE354" s="29" t="s">
        <v>65</v>
      </c>
      <c r="AF354" s="29" t="s">
        <v>65</v>
      </c>
      <c r="AG354" s="29" t="s">
        <v>66</v>
      </c>
      <c r="AH354" s="29" t="s">
        <v>79</v>
      </c>
      <c r="AI354" s="29" t="s">
        <v>79</v>
      </c>
      <c r="AJ354" s="29" t="s">
        <v>66</v>
      </c>
      <c r="AK354" s="29" t="s">
        <v>66</v>
      </c>
      <c r="AL354" s="29" t="s">
        <v>66</v>
      </c>
      <c r="AM354" s="29" t="s">
        <v>66</v>
      </c>
      <c r="AN354" s="29" t="s">
        <v>66</v>
      </c>
      <c r="AO354" s="29" t="s">
        <v>66</v>
      </c>
      <c r="AP354" s="29" t="s">
        <v>67</v>
      </c>
      <c r="AQ354" s="29" t="s">
        <v>80</v>
      </c>
      <c r="AR354" s="29" t="s">
        <v>63</v>
      </c>
      <c r="AS354" s="29" t="s">
        <v>223</v>
      </c>
      <c r="AT354" s="29" t="s">
        <v>87</v>
      </c>
      <c r="AU354" s="29" t="s">
        <v>67</v>
      </c>
      <c r="AV354" s="29" t="s">
        <v>71</v>
      </c>
      <c r="AW354" s="29" t="s">
        <v>63</v>
      </c>
      <c r="AX354" s="29" t="s">
        <v>73</v>
      </c>
      <c r="AY354" s="29" t="s">
        <v>73</v>
      </c>
      <c r="AZ354" s="29" t="s">
        <v>63</v>
      </c>
      <c r="BA354" s="29" t="s">
        <v>72</v>
      </c>
      <c r="BB354" s="29" t="s">
        <v>73</v>
      </c>
      <c r="BC354" s="29" t="s">
        <v>73</v>
      </c>
      <c r="BD354" s="29"/>
      <c r="BE354" s="29" t="s">
        <v>73</v>
      </c>
      <c r="BF354" s="31"/>
      <c r="BG354" s="32" t="s">
        <v>846</v>
      </c>
      <c r="BH354" t="s">
        <v>1118</v>
      </c>
      <c r="BI354" s="32" t="e">
        <f t="shared" si="5"/>
        <v>#VALUE!</v>
      </c>
      <c r="BJ354" s="32"/>
      <c r="BK354" s="32"/>
      <c r="BL354" s="32"/>
    </row>
    <row r="355" spans="1:64" ht="13.2" x14ac:dyDescent="0.25">
      <c r="A355" s="28">
        <v>45574.434012361111</v>
      </c>
      <c r="B355" s="29" t="s">
        <v>974</v>
      </c>
      <c r="C355" s="30" t="s">
        <v>975</v>
      </c>
      <c r="D355" s="29">
        <v>100</v>
      </c>
      <c r="E355" s="29">
        <v>1.17</v>
      </c>
      <c r="F355" s="29" t="s">
        <v>423</v>
      </c>
      <c r="G355" s="29" t="s">
        <v>291</v>
      </c>
      <c r="H355" s="29" t="s">
        <v>922</v>
      </c>
      <c r="I355" s="29" t="s">
        <v>63</v>
      </c>
      <c r="J355" s="29" t="s">
        <v>145</v>
      </c>
      <c r="K355" s="29" t="s">
        <v>64</v>
      </c>
      <c r="L355" s="29" t="s">
        <v>64</v>
      </c>
      <c r="M355" s="29" t="s">
        <v>84</v>
      </c>
      <c r="N355" s="29" t="s">
        <v>84</v>
      </c>
      <c r="O355" s="29" t="s">
        <v>84</v>
      </c>
      <c r="P355" s="29" t="s">
        <v>84</v>
      </c>
      <c r="Q355" s="29" t="s">
        <v>64</v>
      </c>
      <c r="R355" s="29" t="s">
        <v>64</v>
      </c>
      <c r="S355" s="29" t="s">
        <v>84</v>
      </c>
      <c r="T355" s="29" t="s">
        <v>64</v>
      </c>
      <c r="U355" s="29" t="s">
        <v>64</v>
      </c>
      <c r="V355" s="29" t="s">
        <v>64</v>
      </c>
      <c r="W355" s="29" t="s">
        <v>84</v>
      </c>
      <c r="X355" s="29" t="s">
        <v>84</v>
      </c>
      <c r="Y355" s="29" t="s">
        <v>84</v>
      </c>
      <c r="Z355" s="29" t="s">
        <v>65</v>
      </c>
      <c r="AA355" s="29" t="s">
        <v>65</v>
      </c>
      <c r="AB355" s="29" t="s">
        <v>65</v>
      </c>
      <c r="AC355" s="29" t="s">
        <v>65</v>
      </c>
      <c r="AD355" s="29" t="s">
        <v>65</v>
      </c>
      <c r="AE355" s="29" t="s">
        <v>65</v>
      </c>
      <c r="AF355" s="29" t="s">
        <v>79</v>
      </c>
      <c r="AG355" s="29" t="s">
        <v>65</v>
      </c>
      <c r="AH355" s="29" t="s">
        <v>79</v>
      </c>
      <c r="AI355" s="29" t="s">
        <v>101</v>
      </c>
      <c r="AJ355" s="29" t="s">
        <v>66</v>
      </c>
      <c r="AK355" s="29" t="s">
        <v>66</v>
      </c>
      <c r="AL355" s="29" t="s">
        <v>66</v>
      </c>
      <c r="AM355" s="29" t="s">
        <v>65</v>
      </c>
      <c r="AN355" s="29" t="s">
        <v>66</v>
      </c>
      <c r="AO355" s="29" t="s">
        <v>66</v>
      </c>
      <c r="AP355" s="29" t="s">
        <v>67</v>
      </c>
      <c r="AQ355" s="29" t="s">
        <v>67</v>
      </c>
      <c r="AR355" s="29" t="s">
        <v>86</v>
      </c>
      <c r="AS355" s="29" t="s">
        <v>81</v>
      </c>
      <c r="AT355" s="29" t="s">
        <v>69</v>
      </c>
      <c r="AU355" s="29" t="s">
        <v>93</v>
      </c>
      <c r="AV355" s="29" t="s">
        <v>71</v>
      </c>
      <c r="AW355" s="29" t="s">
        <v>72</v>
      </c>
      <c r="AX355" s="29" t="s">
        <v>72</v>
      </c>
      <c r="AY355" s="29" t="s">
        <v>73</v>
      </c>
      <c r="AZ355" s="29" t="s">
        <v>72</v>
      </c>
      <c r="BA355" s="29" t="s">
        <v>73</v>
      </c>
      <c r="BB355" s="29" t="s">
        <v>73</v>
      </c>
      <c r="BC355" s="29" t="s">
        <v>73</v>
      </c>
      <c r="BD355" s="29" t="s">
        <v>197</v>
      </c>
      <c r="BE355" s="29" t="s">
        <v>73</v>
      </c>
      <c r="BF355" s="31"/>
      <c r="BG355" s="32" t="s">
        <v>846</v>
      </c>
      <c r="BH355" t="s">
        <v>1118</v>
      </c>
      <c r="BI355" s="32" t="e">
        <f t="shared" si="5"/>
        <v>#VALUE!</v>
      </c>
      <c r="BJ355" s="32"/>
      <c r="BK355" s="32"/>
      <c r="BL355" s="32"/>
    </row>
    <row r="356" spans="1:64" ht="13.2" x14ac:dyDescent="0.25">
      <c r="A356" s="28">
        <v>45574.434827164354</v>
      </c>
      <c r="B356" s="29" t="s">
        <v>976</v>
      </c>
      <c r="C356" s="30" t="s">
        <v>977</v>
      </c>
      <c r="D356" s="29">
        <v>26.79</v>
      </c>
      <c r="E356" s="29">
        <v>0.92</v>
      </c>
      <c r="F356" s="29" t="s">
        <v>423</v>
      </c>
      <c r="G356" s="29" t="s">
        <v>539</v>
      </c>
      <c r="H356" s="29" t="s">
        <v>887</v>
      </c>
      <c r="I356" s="29" t="s">
        <v>63</v>
      </c>
      <c r="J356" s="29" t="s">
        <v>64</v>
      </c>
      <c r="K356" s="29" t="s">
        <v>64</v>
      </c>
      <c r="L356" s="29" t="s">
        <v>64</v>
      </c>
      <c r="M356" s="29" t="s">
        <v>78</v>
      </c>
      <c r="N356" s="29" t="s">
        <v>64</v>
      </c>
      <c r="O356" s="29" t="s">
        <v>64</v>
      </c>
      <c r="P356" s="29" t="s">
        <v>64</v>
      </c>
      <c r="Q356" s="29" t="s">
        <v>64</v>
      </c>
      <c r="R356" s="29" t="s">
        <v>64</v>
      </c>
      <c r="S356" s="29" t="s">
        <v>78</v>
      </c>
      <c r="T356" s="29" t="s">
        <v>64</v>
      </c>
      <c r="U356" s="29" t="s">
        <v>64</v>
      </c>
      <c r="V356" s="29" t="s">
        <v>64</v>
      </c>
      <c r="W356" s="29" t="s">
        <v>64</v>
      </c>
      <c r="X356" s="29" t="s">
        <v>78</v>
      </c>
      <c r="Y356" s="29" t="s">
        <v>64</v>
      </c>
      <c r="Z356" s="29" t="s">
        <v>65</v>
      </c>
      <c r="AA356" s="29" t="s">
        <v>65</v>
      </c>
      <c r="AB356" s="29" t="s">
        <v>66</v>
      </c>
      <c r="AC356" s="29" t="s">
        <v>65</v>
      </c>
      <c r="AD356" s="29" t="s">
        <v>65</v>
      </c>
      <c r="AE356" s="29" t="s">
        <v>66</v>
      </c>
      <c r="AF356" s="29" t="s">
        <v>66</v>
      </c>
      <c r="AG356" s="29" t="s">
        <v>65</v>
      </c>
      <c r="AH356" s="29" t="s">
        <v>65</v>
      </c>
      <c r="AI356" s="29" t="s">
        <v>101</v>
      </c>
      <c r="AJ356" s="29" t="s">
        <v>65</v>
      </c>
      <c r="AK356" s="29" t="s">
        <v>65</v>
      </c>
      <c r="AL356" s="29" t="s">
        <v>66</v>
      </c>
      <c r="AM356" s="29" t="s">
        <v>65</v>
      </c>
      <c r="AN356" s="29" t="s">
        <v>79</v>
      </c>
      <c r="AO356" s="29" t="s">
        <v>66</v>
      </c>
      <c r="AP356" s="29" t="s">
        <v>67</v>
      </c>
      <c r="AQ356" s="29" t="s">
        <v>67</v>
      </c>
      <c r="AR356" s="29" t="s">
        <v>86</v>
      </c>
      <c r="AS356" s="29" t="s">
        <v>978</v>
      </c>
      <c r="AT356" s="29" t="s">
        <v>87</v>
      </c>
      <c r="AU356" s="29" t="s">
        <v>93</v>
      </c>
      <c r="AV356" s="29" t="s">
        <v>71</v>
      </c>
      <c r="AW356" s="29" t="s">
        <v>72</v>
      </c>
      <c r="AX356" s="29" t="s">
        <v>72</v>
      </c>
      <c r="AY356" s="29" t="s">
        <v>73</v>
      </c>
      <c r="AZ356" s="29" t="s">
        <v>72</v>
      </c>
      <c r="BA356" s="29" t="s">
        <v>73</v>
      </c>
      <c r="BB356" s="29" t="s">
        <v>73</v>
      </c>
      <c r="BC356" s="29" t="s">
        <v>73</v>
      </c>
      <c r="BD356" s="29"/>
      <c r="BE356" s="29" t="s">
        <v>73</v>
      </c>
      <c r="BF356" s="31"/>
      <c r="BG356" s="32" t="s">
        <v>846</v>
      </c>
      <c r="BH356" t="s">
        <v>1118</v>
      </c>
      <c r="BI356" s="32" t="e">
        <f t="shared" si="5"/>
        <v>#VALUE!</v>
      </c>
      <c r="BJ356" s="32"/>
      <c r="BK356" s="32"/>
      <c r="BL356" s="32"/>
    </row>
    <row r="357" spans="1:64" ht="13.2" x14ac:dyDescent="0.25">
      <c r="A357" s="28">
        <v>45574.435602789352</v>
      </c>
      <c r="B357" s="29" t="s">
        <v>979</v>
      </c>
      <c r="C357" s="30" t="s">
        <v>980</v>
      </c>
      <c r="D357" s="29">
        <v>100</v>
      </c>
      <c r="E357" s="29">
        <v>0.25</v>
      </c>
      <c r="F357" s="29" t="s">
        <v>423</v>
      </c>
      <c r="G357" s="29" t="s">
        <v>981</v>
      </c>
      <c r="H357" s="29" t="s">
        <v>846</v>
      </c>
      <c r="I357" s="29" t="s">
        <v>63</v>
      </c>
      <c r="J357" s="29" t="s">
        <v>64</v>
      </c>
      <c r="K357" s="29" t="s">
        <v>78</v>
      </c>
      <c r="L357" s="29" t="s">
        <v>64</v>
      </c>
      <c r="M357" s="29" t="s">
        <v>84</v>
      </c>
      <c r="N357" s="29" t="s">
        <v>84</v>
      </c>
      <c r="O357" s="29" t="s">
        <v>64</v>
      </c>
      <c r="P357" s="29" t="s">
        <v>64</v>
      </c>
      <c r="Q357" s="29" t="s">
        <v>64</v>
      </c>
      <c r="R357" s="29" t="s">
        <v>64</v>
      </c>
      <c r="S357" s="29" t="s">
        <v>78</v>
      </c>
      <c r="T357" s="29" t="s">
        <v>64</v>
      </c>
      <c r="U357" s="29" t="s">
        <v>64</v>
      </c>
      <c r="V357" s="29" t="s">
        <v>64</v>
      </c>
      <c r="W357" s="29" t="s">
        <v>84</v>
      </c>
      <c r="X357" s="29" t="s">
        <v>64</v>
      </c>
      <c r="Y357" s="29" t="s">
        <v>78</v>
      </c>
      <c r="Z357" s="29" t="s">
        <v>66</v>
      </c>
      <c r="AA357" s="29" t="s">
        <v>66</v>
      </c>
      <c r="AB357" s="29" t="s">
        <v>66</v>
      </c>
      <c r="AC357" s="29" t="s">
        <v>66</v>
      </c>
      <c r="AD357" s="29" t="s">
        <v>66</v>
      </c>
      <c r="AE357" s="29" t="s">
        <v>66</v>
      </c>
      <c r="AF357" s="29" t="s">
        <v>79</v>
      </c>
      <c r="AG357" s="29" t="s">
        <v>66</v>
      </c>
      <c r="AH357" s="29" t="s">
        <v>66</v>
      </c>
      <c r="AI357" s="29" t="s">
        <v>66</v>
      </c>
      <c r="AJ357" s="29" t="s">
        <v>66</v>
      </c>
      <c r="AK357" s="29" t="s">
        <v>66</v>
      </c>
      <c r="AL357" s="29" t="s">
        <v>66</v>
      </c>
      <c r="AM357" s="29" t="s">
        <v>66</v>
      </c>
      <c r="AN357" s="29" t="s">
        <v>79</v>
      </c>
      <c r="AO357" s="29" t="s">
        <v>79</v>
      </c>
      <c r="AP357" s="29" t="s">
        <v>67</v>
      </c>
      <c r="AQ357" s="29" t="s">
        <v>80</v>
      </c>
      <c r="AR357" s="29" t="s">
        <v>63</v>
      </c>
      <c r="AS357" s="29" t="s">
        <v>115</v>
      </c>
      <c r="AT357" s="29" t="s">
        <v>169</v>
      </c>
      <c r="AU357" s="29" t="s">
        <v>93</v>
      </c>
      <c r="AV357" s="29" t="s">
        <v>71</v>
      </c>
      <c r="AW357" s="29" t="s">
        <v>72</v>
      </c>
      <c r="AX357" s="29" t="s">
        <v>73</v>
      </c>
      <c r="AY357" s="29" t="s">
        <v>72</v>
      </c>
      <c r="AZ357" s="29" t="s">
        <v>72</v>
      </c>
      <c r="BA357" s="29" t="s">
        <v>73</v>
      </c>
      <c r="BB357" s="29" t="s">
        <v>63</v>
      </c>
      <c r="BC357" s="29" t="s">
        <v>73</v>
      </c>
      <c r="BD357" s="29" t="s">
        <v>982</v>
      </c>
      <c r="BE357" s="29" t="s">
        <v>73</v>
      </c>
      <c r="BF357" s="31"/>
      <c r="BG357" s="32" t="s">
        <v>846</v>
      </c>
      <c r="BH357" t="s">
        <v>1118</v>
      </c>
      <c r="BI357" s="32" t="e">
        <f t="shared" si="5"/>
        <v>#VALUE!</v>
      </c>
      <c r="BJ357" s="32"/>
      <c r="BK357" s="32"/>
      <c r="BL357" s="32"/>
    </row>
    <row r="358" spans="1:64" ht="13.2" x14ac:dyDescent="0.25">
      <c r="A358" s="28">
        <v>45574.436787789353</v>
      </c>
      <c r="B358" s="29" t="s">
        <v>983</v>
      </c>
      <c r="C358" s="30" t="s">
        <v>984</v>
      </c>
      <c r="D358" s="29">
        <v>13.4</v>
      </c>
      <c r="E358" s="29">
        <v>0.13</v>
      </c>
      <c r="F358" s="29" t="s">
        <v>423</v>
      </c>
      <c r="G358" s="29" t="s">
        <v>76</v>
      </c>
      <c r="H358" s="29" t="s">
        <v>887</v>
      </c>
      <c r="I358" s="29" t="s">
        <v>63</v>
      </c>
      <c r="J358" s="29" t="s">
        <v>64</v>
      </c>
      <c r="K358" s="29" t="s">
        <v>64</v>
      </c>
      <c r="L358" s="29" t="s">
        <v>64</v>
      </c>
      <c r="M358" s="29" t="s">
        <v>78</v>
      </c>
      <c r="N358" s="29" t="s">
        <v>64</v>
      </c>
      <c r="O358" s="29" t="s">
        <v>64</v>
      </c>
      <c r="P358" s="29" t="s">
        <v>84</v>
      </c>
      <c r="Q358" s="29" t="s">
        <v>84</v>
      </c>
      <c r="R358" s="29" t="s">
        <v>64</v>
      </c>
      <c r="S358" s="29" t="s">
        <v>64</v>
      </c>
      <c r="T358" s="29" t="s">
        <v>64</v>
      </c>
      <c r="U358" s="29" t="s">
        <v>84</v>
      </c>
      <c r="V358" s="29" t="s">
        <v>64</v>
      </c>
      <c r="W358" s="29" t="s">
        <v>64</v>
      </c>
      <c r="X358" s="29" t="s">
        <v>64</v>
      </c>
      <c r="Y358" s="29" t="s">
        <v>64</v>
      </c>
      <c r="Z358" s="29" t="s">
        <v>65</v>
      </c>
      <c r="AA358" s="29" t="s">
        <v>65</v>
      </c>
      <c r="AB358" s="29" t="s">
        <v>66</v>
      </c>
      <c r="AC358" s="29" t="s">
        <v>66</v>
      </c>
      <c r="AD358" s="29" t="s">
        <v>65</v>
      </c>
      <c r="AE358" s="29" t="s">
        <v>65</v>
      </c>
      <c r="AF358" s="29" t="s">
        <v>66</v>
      </c>
      <c r="AG358" s="29" t="s">
        <v>65</v>
      </c>
      <c r="AH358" s="29" t="s">
        <v>66</v>
      </c>
      <c r="AI358" s="29" t="s">
        <v>79</v>
      </c>
      <c r="AJ358" s="29" t="s">
        <v>65</v>
      </c>
      <c r="AK358" s="29" t="s">
        <v>65</v>
      </c>
      <c r="AL358" s="29" t="s">
        <v>65</v>
      </c>
      <c r="AM358" s="29" t="s">
        <v>66</v>
      </c>
      <c r="AN358" s="29" t="s">
        <v>65</v>
      </c>
      <c r="AO358" s="29" t="s">
        <v>66</v>
      </c>
      <c r="AP358" s="29" t="s">
        <v>67</v>
      </c>
      <c r="AQ358" s="29" t="s">
        <v>67</v>
      </c>
      <c r="AR358" s="29" t="s">
        <v>63</v>
      </c>
      <c r="AS358" s="29" t="s">
        <v>947</v>
      </c>
      <c r="AT358" s="29" t="s">
        <v>169</v>
      </c>
      <c r="AU358" s="29" t="s">
        <v>70</v>
      </c>
      <c r="AV358" s="29" t="s">
        <v>71</v>
      </c>
      <c r="AW358" s="29" t="s">
        <v>73</v>
      </c>
      <c r="AX358" s="29" t="s">
        <v>63</v>
      </c>
      <c r="AY358" s="29" t="s">
        <v>72</v>
      </c>
      <c r="AZ358" s="29" t="s">
        <v>72</v>
      </c>
      <c r="BA358" s="29" t="s">
        <v>72</v>
      </c>
      <c r="BB358" s="29" t="s">
        <v>63</v>
      </c>
      <c r="BC358" s="29" t="s">
        <v>73</v>
      </c>
      <c r="BD358" s="29"/>
      <c r="BE358" s="29" t="s">
        <v>73</v>
      </c>
      <c r="BF358" s="31"/>
      <c r="BG358" s="32" t="s">
        <v>846</v>
      </c>
      <c r="BH358" t="s">
        <v>1118</v>
      </c>
      <c r="BI358" s="32" t="e">
        <f t="shared" si="5"/>
        <v>#VALUE!</v>
      </c>
      <c r="BJ358" s="32"/>
      <c r="BK358" s="32"/>
      <c r="BL358" s="32"/>
    </row>
    <row r="359" spans="1:64" ht="13.2" x14ac:dyDescent="0.25">
      <c r="A359" s="28">
        <v>45574.437553425931</v>
      </c>
      <c r="B359" s="29" t="s">
        <v>985</v>
      </c>
      <c r="C359" s="30" t="s">
        <v>986</v>
      </c>
      <c r="D359" s="29">
        <v>79.459999999999994</v>
      </c>
      <c r="E359" s="29">
        <v>0.25</v>
      </c>
      <c r="F359" s="29" t="s">
        <v>423</v>
      </c>
      <c r="G359" s="29" t="s">
        <v>539</v>
      </c>
      <c r="H359" s="29" t="s">
        <v>849</v>
      </c>
      <c r="I359" s="29" t="s">
        <v>63</v>
      </c>
      <c r="J359" s="29" t="s">
        <v>145</v>
      </c>
      <c r="K359" s="29" t="s">
        <v>78</v>
      </c>
      <c r="L359" s="29" t="s">
        <v>64</v>
      </c>
      <c r="M359" s="29" t="s">
        <v>84</v>
      </c>
      <c r="N359" s="29" t="s">
        <v>64</v>
      </c>
      <c r="O359" s="29" t="s">
        <v>64</v>
      </c>
      <c r="P359" s="29" t="s">
        <v>78</v>
      </c>
      <c r="Q359" s="29" t="s">
        <v>64</v>
      </c>
      <c r="R359" s="29" t="s">
        <v>64</v>
      </c>
      <c r="S359" s="29" t="s">
        <v>78</v>
      </c>
      <c r="T359" s="29" t="s">
        <v>64</v>
      </c>
      <c r="U359" s="29" t="s">
        <v>78</v>
      </c>
      <c r="V359" s="29" t="s">
        <v>64</v>
      </c>
      <c r="W359" s="29" t="s">
        <v>78</v>
      </c>
      <c r="X359" s="29" t="s">
        <v>64</v>
      </c>
      <c r="Y359" s="29" t="s">
        <v>64</v>
      </c>
      <c r="Z359" s="29" t="s">
        <v>66</v>
      </c>
      <c r="AA359" s="29" t="s">
        <v>79</v>
      </c>
      <c r="AB359" s="29" t="s">
        <v>66</v>
      </c>
      <c r="AC359" s="29" t="s">
        <v>66</v>
      </c>
      <c r="AD359" s="29" t="s">
        <v>79</v>
      </c>
      <c r="AE359" s="29" t="s">
        <v>66</v>
      </c>
      <c r="AF359" s="29" t="s">
        <v>66</v>
      </c>
      <c r="AG359" s="29" t="s">
        <v>66</v>
      </c>
      <c r="AH359" s="29" t="s">
        <v>66</v>
      </c>
      <c r="AI359" s="29" t="s">
        <v>79</v>
      </c>
      <c r="AJ359" s="29" t="s">
        <v>66</v>
      </c>
      <c r="AK359" s="29" t="s">
        <v>66</v>
      </c>
      <c r="AL359" s="29" t="s">
        <v>66</v>
      </c>
      <c r="AM359" s="29" t="s">
        <v>66</v>
      </c>
      <c r="AN359" s="29" t="s">
        <v>66</v>
      </c>
      <c r="AO359" s="29" t="s">
        <v>66</v>
      </c>
      <c r="AP359" s="29" t="s">
        <v>67</v>
      </c>
      <c r="AQ359" s="29" t="s">
        <v>67</v>
      </c>
      <c r="AR359" s="29" t="s">
        <v>73</v>
      </c>
      <c r="AS359" s="29" t="s">
        <v>987</v>
      </c>
      <c r="AT359" s="29" t="s">
        <v>87</v>
      </c>
      <c r="AU359" s="29" t="s">
        <v>67</v>
      </c>
      <c r="AV359" s="29" t="s">
        <v>67</v>
      </c>
      <c r="AW359" s="29" t="s">
        <v>63</v>
      </c>
      <c r="AX359" s="29" t="s">
        <v>73</v>
      </c>
      <c r="AY359" s="29" t="s">
        <v>63</v>
      </c>
      <c r="AZ359" s="29" t="s">
        <v>73</v>
      </c>
      <c r="BA359" s="29" t="s">
        <v>63</v>
      </c>
      <c r="BB359" s="29" t="s">
        <v>73</v>
      </c>
      <c r="BC359" s="29" t="s">
        <v>73</v>
      </c>
      <c r="BD359" s="29" t="s">
        <v>197</v>
      </c>
      <c r="BE359" s="29" t="s">
        <v>73</v>
      </c>
      <c r="BF359" s="31" t="s">
        <v>122</v>
      </c>
      <c r="BG359" s="32" t="s">
        <v>846</v>
      </c>
      <c r="BH359" t="s">
        <v>1118</v>
      </c>
      <c r="BI359" s="32" t="e">
        <f t="shared" si="5"/>
        <v>#VALUE!</v>
      </c>
      <c r="BJ359" s="32"/>
      <c r="BK359" s="32"/>
      <c r="BL359" s="32"/>
    </row>
    <row r="360" spans="1:64" ht="13.2" x14ac:dyDescent="0.25">
      <c r="A360" s="28">
        <v>45574.439279120372</v>
      </c>
      <c r="B360" s="29" t="s">
        <v>988</v>
      </c>
      <c r="C360" s="30" t="s">
        <v>989</v>
      </c>
      <c r="D360" s="29">
        <v>50</v>
      </c>
      <c r="E360" s="29">
        <v>0.25</v>
      </c>
      <c r="F360" s="29" t="s">
        <v>423</v>
      </c>
      <c r="G360" s="29" t="s">
        <v>76</v>
      </c>
      <c r="H360" s="29" t="s">
        <v>849</v>
      </c>
      <c r="I360" s="29" t="s">
        <v>63</v>
      </c>
      <c r="J360" s="29" t="s">
        <v>64</v>
      </c>
      <c r="K360" s="29" t="s">
        <v>64</v>
      </c>
      <c r="L360" s="29" t="s">
        <v>64</v>
      </c>
      <c r="M360" s="29" t="s">
        <v>84</v>
      </c>
      <c r="N360" s="29" t="s">
        <v>64</v>
      </c>
      <c r="O360" s="29" t="s">
        <v>64</v>
      </c>
      <c r="P360" s="29" t="s">
        <v>84</v>
      </c>
      <c r="Q360" s="29" t="s">
        <v>84</v>
      </c>
      <c r="R360" s="29" t="s">
        <v>64</v>
      </c>
      <c r="S360" s="29" t="s">
        <v>84</v>
      </c>
      <c r="T360" s="29" t="s">
        <v>64</v>
      </c>
      <c r="U360" s="29" t="s">
        <v>64</v>
      </c>
      <c r="V360" s="29" t="s">
        <v>84</v>
      </c>
      <c r="W360" s="29" t="s">
        <v>64</v>
      </c>
      <c r="X360" s="29" t="s">
        <v>64</v>
      </c>
      <c r="Y360" s="29" t="s">
        <v>84</v>
      </c>
      <c r="Z360" s="29" t="s">
        <v>66</v>
      </c>
      <c r="AA360" s="29" t="s">
        <v>66</v>
      </c>
      <c r="AB360" s="29" t="s">
        <v>66</v>
      </c>
      <c r="AC360" s="29" t="s">
        <v>66</v>
      </c>
      <c r="AD360" s="29" t="s">
        <v>66</v>
      </c>
      <c r="AE360" s="29" t="s">
        <v>66</v>
      </c>
      <c r="AF360" s="29" t="s">
        <v>79</v>
      </c>
      <c r="AG360" s="29" t="s">
        <v>66</v>
      </c>
      <c r="AH360" s="29" t="s">
        <v>79</v>
      </c>
      <c r="AI360" s="29" t="s">
        <v>79</v>
      </c>
      <c r="AJ360" s="29" t="s">
        <v>66</v>
      </c>
      <c r="AK360" s="29" t="s">
        <v>66</v>
      </c>
      <c r="AL360" s="29" t="s">
        <v>66</v>
      </c>
      <c r="AM360" s="29" t="s">
        <v>66</v>
      </c>
      <c r="AN360" s="29" t="s">
        <v>79</v>
      </c>
      <c r="AO360" s="29" t="s">
        <v>66</v>
      </c>
      <c r="AP360" s="29" t="s">
        <v>67</v>
      </c>
      <c r="AQ360" s="29" t="s">
        <v>67</v>
      </c>
      <c r="AR360" s="29" t="s">
        <v>86</v>
      </c>
      <c r="AS360" s="29" t="s">
        <v>990</v>
      </c>
      <c r="AT360" s="29" t="s">
        <v>87</v>
      </c>
      <c r="AU360" s="29" t="s">
        <v>93</v>
      </c>
      <c r="AV360" s="29" t="s">
        <v>71</v>
      </c>
      <c r="AW360" s="29" t="s">
        <v>73</v>
      </c>
      <c r="AX360" s="29" t="s">
        <v>73</v>
      </c>
      <c r="AY360" s="29" t="s">
        <v>72</v>
      </c>
      <c r="AZ360" s="29" t="s">
        <v>73</v>
      </c>
      <c r="BA360" s="29" t="s">
        <v>63</v>
      </c>
      <c r="BB360" s="29" t="s">
        <v>73</v>
      </c>
      <c r="BC360" s="29" t="s">
        <v>73</v>
      </c>
      <c r="BD360" s="29"/>
      <c r="BE360" s="29" t="s">
        <v>73</v>
      </c>
      <c r="BF360" s="31"/>
      <c r="BG360" s="32" t="s">
        <v>846</v>
      </c>
      <c r="BH360" t="s">
        <v>1118</v>
      </c>
      <c r="BI360" s="32" t="e">
        <f t="shared" si="5"/>
        <v>#VALUE!</v>
      </c>
      <c r="BJ360" s="32"/>
      <c r="BK360" s="32"/>
      <c r="BL360" s="32"/>
    </row>
    <row r="361" spans="1:64" ht="13.2" x14ac:dyDescent="0.25">
      <c r="A361" s="28">
        <v>45574.439649525462</v>
      </c>
      <c r="B361" s="29" t="s">
        <v>991</v>
      </c>
      <c r="C361" s="30" t="s">
        <v>992</v>
      </c>
      <c r="D361" s="29">
        <v>25</v>
      </c>
      <c r="E361" s="29">
        <v>0.17</v>
      </c>
      <c r="F361" s="29" t="s">
        <v>423</v>
      </c>
      <c r="G361" s="29" t="s">
        <v>76</v>
      </c>
      <c r="H361" s="29" t="s">
        <v>863</v>
      </c>
      <c r="I361" s="29" t="s">
        <v>63</v>
      </c>
      <c r="J361" s="29" t="s">
        <v>64</v>
      </c>
      <c r="K361" s="29" t="s">
        <v>64</v>
      </c>
      <c r="L361" s="29" t="s">
        <v>64</v>
      </c>
      <c r="M361" s="29" t="s">
        <v>84</v>
      </c>
      <c r="N361" s="29" t="s">
        <v>84</v>
      </c>
      <c r="O361" s="29" t="s">
        <v>64</v>
      </c>
      <c r="P361" s="29" t="s">
        <v>84</v>
      </c>
      <c r="Q361" s="29" t="s">
        <v>64</v>
      </c>
      <c r="R361" s="29" t="s">
        <v>64</v>
      </c>
      <c r="S361" s="29" t="s">
        <v>64</v>
      </c>
      <c r="T361" s="29" t="s">
        <v>64</v>
      </c>
      <c r="U361" s="29" t="s">
        <v>64</v>
      </c>
      <c r="V361" s="29" t="s">
        <v>64</v>
      </c>
      <c r="W361" s="29" t="s">
        <v>64</v>
      </c>
      <c r="X361" s="29" t="s">
        <v>84</v>
      </c>
      <c r="Y361" s="29" t="s">
        <v>64</v>
      </c>
      <c r="Z361" s="29" t="s">
        <v>65</v>
      </c>
      <c r="AA361" s="29" t="s">
        <v>65</v>
      </c>
      <c r="AB361" s="29" t="s">
        <v>66</v>
      </c>
      <c r="AC361" s="29" t="s">
        <v>66</v>
      </c>
      <c r="AD361" s="29" t="s">
        <v>65</v>
      </c>
      <c r="AE361" s="29" t="s">
        <v>66</v>
      </c>
      <c r="AF361" s="29" t="s">
        <v>66</v>
      </c>
      <c r="AG361" s="29" t="s">
        <v>66</v>
      </c>
      <c r="AH361" s="29" t="s">
        <v>65</v>
      </c>
      <c r="AI361" s="29" t="s">
        <v>65</v>
      </c>
      <c r="AJ361" s="29" t="s">
        <v>66</v>
      </c>
      <c r="AK361" s="29" t="s">
        <v>66</v>
      </c>
      <c r="AL361" s="29" t="s">
        <v>65</v>
      </c>
      <c r="AM361" s="29" t="s">
        <v>65</v>
      </c>
      <c r="AN361" s="29" t="s">
        <v>65</v>
      </c>
      <c r="AO361" s="29" t="s">
        <v>65</v>
      </c>
      <c r="AP361" s="29" t="s">
        <v>67</v>
      </c>
      <c r="AQ361" s="29" t="s">
        <v>67</v>
      </c>
      <c r="AR361" s="29" t="s">
        <v>86</v>
      </c>
      <c r="AS361" s="29" t="s">
        <v>115</v>
      </c>
      <c r="AT361" s="29" t="s">
        <v>69</v>
      </c>
      <c r="AU361" s="29" t="s">
        <v>93</v>
      </c>
      <c r="AV361" s="29" t="s">
        <v>71</v>
      </c>
      <c r="AW361" s="29" t="s">
        <v>63</v>
      </c>
      <c r="AX361" s="29" t="s">
        <v>72</v>
      </c>
      <c r="AY361" s="29" t="s">
        <v>63</v>
      </c>
      <c r="AZ361" s="29" t="s">
        <v>63</v>
      </c>
      <c r="BA361" s="29" t="s">
        <v>63</v>
      </c>
      <c r="BB361" s="29" t="s">
        <v>72</v>
      </c>
      <c r="BC361" s="29" t="s">
        <v>73</v>
      </c>
      <c r="BD361" s="29"/>
      <c r="BE361" s="29" t="s">
        <v>73</v>
      </c>
      <c r="BF361" s="31"/>
      <c r="BG361" s="32" t="s">
        <v>846</v>
      </c>
      <c r="BH361" t="s">
        <v>1118</v>
      </c>
      <c r="BI361" s="32" t="e">
        <f t="shared" si="5"/>
        <v>#VALUE!</v>
      </c>
      <c r="BJ361" s="32"/>
      <c r="BK361" s="32"/>
      <c r="BL361" s="32"/>
    </row>
    <row r="362" spans="1:64" ht="13.2" x14ac:dyDescent="0.25">
      <c r="A362" s="28">
        <v>45574.442367407406</v>
      </c>
      <c r="B362" s="29" t="s">
        <v>993</v>
      </c>
      <c r="C362" s="30" t="s">
        <v>994</v>
      </c>
      <c r="D362" s="29">
        <v>70.5</v>
      </c>
      <c r="E362" s="29">
        <v>0.33</v>
      </c>
      <c r="F362" s="29" t="s">
        <v>423</v>
      </c>
      <c r="G362" s="29" t="s">
        <v>76</v>
      </c>
      <c r="H362" s="29" t="s">
        <v>995</v>
      </c>
      <c r="I362" s="29" t="s">
        <v>63</v>
      </c>
      <c r="J362" s="29" t="s">
        <v>145</v>
      </c>
      <c r="K362" s="29" t="s">
        <v>84</v>
      </c>
      <c r="L362" s="29" t="s">
        <v>64</v>
      </c>
      <c r="M362" s="29" t="s">
        <v>84</v>
      </c>
      <c r="N362" s="29" t="s">
        <v>64</v>
      </c>
      <c r="O362" s="29" t="s">
        <v>84</v>
      </c>
      <c r="P362" s="29" t="s">
        <v>78</v>
      </c>
      <c r="Q362" s="29" t="s">
        <v>64</v>
      </c>
      <c r="R362" s="29" t="s">
        <v>64</v>
      </c>
      <c r="S362" s="29" t="s">
        <v>64</v>
      </c>
      <c r="T362" s="29" t="s">
        <v>64</v>
      </c>
      <c r="U362" s="29" t="s">
        <v>64</v>
      </c>
      <c r="V362" s="29" t="s">
        <v>84</v>
      </c>
      <c r="W362" s="29" t="s">
        <v>64</v>
      </c>
      <c r="X362" s="29" t="s">
        <v>64</v>
      </c>
      <c r="Y362" s="29" t="s">
        <v>78</v>
      </c>
      <c r="Z362" s="29" t="s">
        <v>66</v>
      </c>
      <c r="AA362" s="29" t="s">
        <v>65</v>
      </c>
      <c r="AB362" s="29" t="s">
        <v>66</v>
      </c>
      <c r="AC362" s="29" t="s">
        <v>65</v>
      </c>
      <c r="AD362" s="29" t="s">
        <v>65</v>
      </c>
      <c r="AE362" s="29" t="s">
        <v>66</v>
      </c>
      <c r="AF362" s="29" t="s">
        <v>66</v>
      </c>
      <c r="AG362" s="29" t="s">
        <v>65</v>
      </c>
      <c r="AH362" s="29" t="s">
        <v>79</v>
      </c>
      <c r="AI362" s="29" t="s">
        <v>66</v>
      </c>
      <c r="AJ362" s="29" t="s">
        <v>65</v>
      </c>
      <c r="AK362" s="29" t="s">
        <v>65</v>
      </c>
      <c r="AL362" s="29" t="s">
        <v>79</v>
      </c>
      <c r="AM362" s="29" t="s">
        <v>66</v>
      </c>
      <c r="AN362" s="29" t="s">
        <v>65</v>
      </c>
      <c r="AO362" s="29" t="s">
        <v>65</v>
      </c>
      <c r="AP362" s="29" t="s">
        <v>67</v>
      </c>
      <c r="AQ362" s="29" t="s">
        <v>67</v>
      </c>
      <c r="AR362" s="29" t="s">
        <v>86</v>
      </c>
      <c r="AS362" s="29" t="s">
        <v>68</v>
      </c>
      <c r="AT362" s="29" t="s">
        <v>69</v>
      </c>
      <c r="AU362" s="29" t="s">
        <v>93</v>
      </c>
      <c r="AV362" s="29" t="s">
        <v>71</v>
      </c>
      <c r="AW362" s="29" t="s">
        <v>72</v>
      </c>
      <c r="AX362" s="29" t="s">
        <v>73</v>
      </c>
      <c r="AY362" s="29" t="s">
        <v>73</v>
      </c>
      <c r="AZ362" s="29" t="s">
        <v>72</v>
      </c>
      <c r="BA362" s="29" t="s">
        <v>72</v>
      </c>
      <c r="BB362" s="29" t="s">
        <v>72</v>
      </c>
      <c r="BC362" s="29" t="s">
        <v>73</v>
      </c>
      <c r="BD362" s="29"/>
      <c r="BE362" s="29" t="s">
        <v>73</v>
      </c>
      <c r="BF362" s="31"/>
      <c r="BG362" s="32" t="s">
        <v>846</v>
      </c>
      <c r="BH362" t="s">
        <v>1118</v>
      </c>
      <c r="BI362" s="32" t="e">
        <f t="shared" si="5"/>
        <v>#VALUE!</v>
      </c>
      <c r="BJ362" s="32"/>
      <c r="BK362" s="32"/>
      <c r="BL362" s="32"/>
    </row>
    <row r="363" spans="1:64" ht="13.2" x14ac:dyDescent="0.25">
      <c r="A363" s="28">
        <v>45574.443198576388</v>
      </c>
      <c r="B363" s="29" t="s">
        <v>996</v>
      </c>
      <c r="C363" s="30" t="s">
        <v>997</v>
      </c>
      <c r="D363" s="29">
        <v>35.700000000000003</v>
      </c>
      <c r="E363" s="29">
        <v>0.13</v>
      </c>
      <c r="F363" s="29" t="s">
        <v>423</v>
      </c>
      <c r="G363" s="29" t="s">
        <v>76</v>
      </c>
      <c r="H363" s="29" t="s">
        <v>849</v>
      </c>
      <c r="I363" s="29" t="s">
        <v>73</v>
      </c>
      <c r="J363" s="29" t="s">
        <v>64</v>
      </c>
      <c r="K363" s="29" t="s">
        <v>78</v>
      </c>
      <c r="L363" s="29" t="s">
        <v>64</v>
      </c>
      <c r="M363" s="29" t="s">
        <v>84</v>
      </c>
      <c r="N363" s="29" t="s">
        <v>84</v>
      </c>
      <c r="O363" s="29" t="s">
        <v>64</v>
      </c>
      <c r="P363" s="29" t="s">
        <v>84</v>
      </c>
      <c r="Q363" s="29" t="s">
        <v>64</v>
      </c>
      <c r="R363" s="29" t="s">
        <v>64</v>
      </c>
      <c r="S363" s="29" t="s">
        <v>84</v>
      </c>
      <c r="T363" s="29" t="s">
        <v>64</v>
      </c>
      <c r="U363" s="29" t="s">
        <v>78</v>
      </c>
      <c r="V363" s="29" t="s">
        <v>64</v>
      </c>
      <c r="W363" s="29" t="s">
        <v>64</v>
      </c>
      <c r="X363" s="29" t="s">
        <v>64</v>
      </c>
      <c r="Y363" s="29" t="s">
        <v>64</v>
      </c>
      <c r="Z363" s="29" t="s">
        <v>66</v>
      </c>
      <c r="AA363" s="29" t="s">
        <v>65</v>
      </c>
      <c r="AB363" s="29" t="s">
        <v>65</v>
      </c>
      <c r="AC363" s="29" t="s">
        <v>65</v>
      </c>
      <c r="AD363" s="29" t="s">
        <v>65</v>
      </c>
      <c r="AE363" s="29" t="s">
        <v>65</v>
      </c>
      <c r="AF363" s="29" t="s">
        <v>65</v>
      </c>
      <c r="AG363" s="29" t="s">
        <v>65</v>
      </c>
      <c r="AH363" s="29" t="s">
        <v>65</v>
      </c>
      <c r="AI363" s="29" t="s">
        <v>79</v>
      </c>
      <c r="AJ363" s="29" t="s">
        <v>65</v>
      </c>
      <c r="AK363" s="29" t="s">
        <v>65</v>
      </c>
      <c r="AL363" s="29" t="s">
        <v>65</v>
      </c>
      <c r="AM363" s="29" t="s">
        <v>65</v>
      </c>
      <c r="AN363" s="29" t="s">
        <v>65</v>
      </c>
      <c r="AO363" s="29" t="s">
        <v>65</v>
      </c>
      <c r="AP363" s="29" t="s">
        <v>67</v>
      </c>
      <c r="AQ363" s="29" t="s">
        <v>85</v>
      </c>
      <c r="AR363" s="29" t="s">
        <v>86</v>
      </c>
      <c r="AS363" s="29" t="s">
        <v>81</v>
      </c>
      <c r="AT363" s="29" t="s">
        <v>87</v>
      </c>
      <c r="AU363" s="29" t="s">
        <v>67</v>
      </c>
      <c r="AV363" s="29" t="s">
        <v>71</v>
      </c>
      <c r="AW363" s="29" t="s">
        <v>72</v>
      </c>
      <c r="AX363" s="29" t="s">
        <v>73</v>
      </c>
      <c r="AY363" s="29" t="s">
        <v>63</v>
      </c>
      <c r="AZ363" s="29" t="s">
        <v>63</v>
      </c>
      <c r="BA363" s="29" t="s">
        <v>72</v>
      </c>
      <c r="BB363" s="29" t="s">
        <v>72</v>
      </c>
      <c r="BC363" s="29" t="s">
        <v>73</v>
      </c>
      <c r="BD363" s="29"/>
      <c r="BE363" s="29" t="s">
        <v>73</v>
      </c>
      <c r="BF363" s="31"/>
      <c r="BG363" s="32" t="s">
        <v>846</v>
      </c>
      <c r="BH363" t="s">
        <v>226</v>
      </c>
      <c r="BI363" s="32" t="e">
        <f t="shared" si="5"/>
        <v>#VALUE!</v>
      </c>
      <c r="BJ363" s="32"/>
      <c r="BK363" s="32"/>
      <c r="BL363" s="32"/>
    </row>
    <row r="364" spans="1:64" ht="13.2" x14ac:dyDescent="0.25">
      <c r="A364" s="28">
        <v>45574.445538784727</v>
      </c>
      <c r="B364" s="29" t="s">
        <v>998</v>
      </c>
      <c r="C364" s="29" t="s">
        <v>999</v>
      </c>
      <c r="D364" s="29">
        <v>5.6</v>
      </c>
      <c r="E364" s="29">
        <v>0.08</v>
      </c>
      <c r="F364" s="29" t="s">
        <v>423</v>
      </c>
      <c r="G364" s="29" t="s">
        <v>539</v>
      </c>
      <c r="H364" s="29" t="s">
        <v>1000</v>
      </c>
      <c r="I364" s="29" t="s">
        <v>63</v>
      </c>
      <c r="J364" s="29" t="s">
        <v>78</v>
      </c>
      <c r="K364" s="29" t="s">
        <v>78</v>
      </c>
      <c r="L364" s="29" t="s">
        <v>145</v>
      </c>
      <c r="M364" s="29" t="s">
        <v>78</v>
      </c>
      <c r="N364" s="29" t="s">
        <v>64</v>
      </c>
      <c r="O364" s="29" t="s">
        <v>78</v>
      </c>
      <c r="P364" s="29" t="s">
        <v>84</v>
      </c>
      <c r="Q364" s="29" t="s">
        <v>64</v>
      </c>
      <c r="R364" s="29" t="s">
        <v>84</v>
      </c>
      <c r="S364" s="29" t="s">
        <v>64</v>
      </c>
      <c r="T364" s="29" t="s">
        <v>64</v>
      </c>
      <c r="U364" s="29" t="s">
        <v>64</v>
      </c>
      <c r="V364" s="29" t="s">
        <v>64</v>
      </c>
      <c r="W364" s="29" t="s">
        <v>64</v>
      </c>
      <c r="X364" s="29" t="s">
        <v>64</v>
      </c>
      <c r="Y364" s="29" t="s">
        <v>64</v>
      </c>
      <c r="Z364" s="29" t="s">
        <v>66</v>
      </c>
      <c r="AA364" s="29" t="s">
        <v>65</v>
      </c>
      <c r="AB364" s="29" t="s">
        <v>79</v>
      </c>
      <c r="AC364" s="29" t="s">
        <v>66</v>
      </c>
      <c r="AD364" s="29" t="s">
        <v>79</v>
      </c>
      <c r="AE364" s="29" t="s">
        <v>101</v>
      </c>
      <c r="AF364" s="29" t="s">
        <v>66</v>
      </c>
      <c r="AG364" s="29" t="s">
        <v>65</v>
      </c>
      <c r="AH364" s="29" t="s">
        <v>66</v>
      </c>
      <c r="AI364" s="29" t="s">
        <v>66</v>
      </c>
      <c r="AJ364" s="29" t="s">
        <v>65</v>
      </c>
      <c r="AK364" s="29" t="s">
        <v>65</v>
      </c>
      <c r="AL364" s="29" t="s">
        <v>66</v>
      </c>
      <c r="AM364" s="29" t="s">
        <v>101</v>
      </c>
      <c r="AN364" s="29" t="s">
        <v>66</v>
      </c>
      <c r="AO364" s="29" t="s">
        <v>79</v>
      </c>
      <c r="AP364" s="29" t="s">
        <v>67</v>
      </c>
      <c r="AQ364" s="29" t="s">
        <v>80</v>
      </c>
      <c r="AR364" s="29" t="s">
        <v>86</v>
      </c>
      <c r="AS364" s="29" t="s">
        <v>223</v>
      </c>
      <c r="AT364" s="29" t="s">
        <v>69</v>
      </c>
      <c r="AU364" s="29" t="s">
        <v>70</v>
      </c>
      <c r="AV364" s="29" t="s">
        <v>71</v>
      </c>
      <c r="AW364" s="29" t="s">
        <v>73</v>
      </c>
      <c r="AX364" s="29" t="s">
        <v>72</v>
      </c>
      <c r="AY364" s="29" t="s">
        <v>72</v>
      </c>
      <c r="AZ364" s="29" t="s">
        <v>72</v>
      </c>
      <c r="BA364" s="29" t="s">
        <v>72</v>
      </c>
      <c r="BB364" s="29" t="s">
        <v>72</v>
      </c>
      <c r="BC364" s="29" t="s">
        <v>73</v>
      </c>
      <c r="BD364" s="29"/>
      <c r="BE364" s="29" t="s">
        <v>73</v>
      </c>
      <c r="BF364" s="31"/>
      <c r="BG364" s="32" t="s">
        <v>846</v>
      </c>
      <c r="BH364" t="s">
        <v>1118</v>
      </c>
      <c r="BI364" s="32" t="e">
        <f t="shared" si="5"/>
        <v>#VALUE!</v>
      </c>
      <c r="BJ364" s="32"/>
      <c r="BK364" s="32"/>
      <c r="BL364" s="32"/>
    </row>
    <row r="365" spans="1:64" ht="13.2" x14ac:dyDescent="0.25">
      <c r="A365" s="28">
        <v>45574.446376504631</v>
      </c>
      <c r="B365" s="29" t="s">
        <v>1001</v>
      </c>
      <c r="C365" s="30" t="s">
        <v>1002</v>
      </c>
      <c r="D365" s="29">
        <v>58</v>
      </c>
      <c r="E365" s="29">
        <v>0.33</v>
      </c>
      <c r="F365" s="29" t="s">
        <v>423</v>
      </c>
      <c r="G365" s="29" t="s">
        <v>76</v>
      </c>
      <c r="H365" s="29" t="s">
        <v>857</v>
      </c>
      <c r="I365" s="29" t="s">
        <v>63</v>
      </c>
      <c r="J365" s="29" t="s">
        <v>64</v>
      </c>
      <c r="K365" s="29" t="s">
        <v>84</v>
      </c>
      <c r="L365" s="29" t="s">
        <v>64</v>
      </c>
      <c r="M365" s="29" t="s">
        <v>64</v>
      </c>
      <c r="N365" s="29" t="s">
        <v>64</v>
      </c>
      <c r="O365" s="29" t="s">
        <v>64</v>
      </c>
      <c r="P365" s="29" t="s">
        <v>64</v>
      </c>
      <c r="Q365" s="29" t="s">
        <v>84</v>
      </c>
      <c r="R365" s="29" t="s">
        <v>64</v>
      </c>
      <c r="S365" s="29" t="s">
        <v>64</v>
      </c>
      <c r="T365" s="29" t="s">
        <v>64</v>
      </c>
      <c r="U365" s="29" t="s">
        <v>84</v>
      </c>
      <c r="V365" s="29" t="s">
        <v>84</v>
      </c>
      <c r="W365" s="29" t="s">
        <v>64</v>
      </c>
      <c r="X365" s="29" t="s">
        <v>64</v>
      </c>
      <c r="Y365" s="29" t="s">
        <v>64</v>
      </c>
      <c r="Z365" s="29" t="s">
        <v>66</v>
      </c>
      <c r="AA365" s="29" t="s">
        <v>66</v>
      </c>
      <c r="AB365" s="29" t="s">
        <v>66</v>
      </c>
      <c r="AC365" s="29" t="s">
        <v>65</v>
      </c>
      <c r="AD365" s="29" t="s">
        <v>66</v>
      </c>
      <c r="AE365" s="29" t="s">
        <v>66</v>
      </c>
      <c r="AF365" s="29" t="s">
        <v>66</v>
      </c>
      <c r="AG365" s="29" t="s">
        <v>65</v>
      </c>
      <c r="AH365" s="29" t="s">
        <v>66</v>
      </c>
      <c r="AI365" s="29" t="s">
        <v>101</v>
      </c>
      <c r="AJ365" s="29" t="s">
        <v>66</v>
      </c>
      <c r="AK365" s="29" t="s">
        <v>66</v>
      </c>
      <c r="AL365" s="29" t="s">
        <v>66</v>
      </c>
      <c r="AM365" s="29" t="s">
        <v>66</v>
      </c>
      <c r="AN365" s="29" t="s">
        <v>66</v>
      </c>
      <c r="AO365" s="29" t="s">
        <v>66</v>
      </c>
      <c r="AP365" s="29" t="s">
        <v>85</v>
      </c>
      <c r="AQ365" s="29" t="s">
        <v>67</v>
      </c>
      <c r="AR365" s="29" t="s">
        <v>73</v>
      </c>
      <c r="AS365" s="29" t="s">
        <v>120</v>
      </c>
      <c r="AT365" s="29" t="s">
        <v>169</v>
      </c>
      <c r="AU365" s="29" t="s">
        <v>70</v>
      </c>
      <c r="AV365" s="29" t="s">
        <v>71</v>
      </c>
      <c r="AW365" s="29" t="s">
        <v>73</v>
      </c>
      <c r="AX365" s="29" t="s">
        <v>73</v>
      </c>
      <c r="AY365" s="29" t="s">
        <v>63</v>
      </c>
      <c r="AZ365" s="29" t="s">
        <v>72</v>
      </c>
      <c r="BA365" s="29" t="s">
        <v>72</v>
      </c>
      <c r="BB365" s="29" t="s">
        <v>73</v>
      </c>
      <c r="BC365" s="29" t="s">
        <v>73</v>
      </c>
      <c r="BD365" s="29"/>
      <c r="BE365" s="29" t="s">
        <v>73</v>
      </c>
      <c r="BF365" s="31"/>
      <c r="BG365" s="32" t="s">
        <v>846</v>
      </c>
      <c r="BH365" t="s">
        <v>1118</v>
      </c>
      <c r="BI365" s="32" t="e">
        <f t="shared" si="5"/>
        <v>#VALUE!</v>
      </c>
      <c r="BJ365" s="32"/>
      <c r="BK365" s="32"/>
      <c r="BL365" s="32"/>
    </row>
    <row r="366" spans="1:64" ht="13.2" x14ac:dyDescent="0.25">
      <c r="A366" s="28">
        <v>45574.449255821761</v>
      </c>
      <c r="B366" s="29" t="s">
        <v>1003</v>
      </c>
      <c r="C366" s="30" t="s">
        <v>1004</v>
      </c>
      <c r="D366" s="29">
        <v>100</v>
      </c>
      <c r="E366" s="29">
        <v>0.15</v>
      </c>
      <c r="F366" s="29" t="s">
        <v>423</v>
      </c>
      <c r="G366" s="29" t="s">
        <v>76</v>
      </c>
      <c r="H366" s="29" t="s">
        <v>957</v>
      </c>
      <c r="I366" s="29" t="s">
        <v>63</v>
      </c>
      <c r="J366" s="29" t="s">
        <v>78</v>
      </c>
      <c r="K366" s="29" t="s">
        <v>84</v>
      </c>
      <c r="L366" s="29" t="s">
        <v>145</v>
      </c>
      <c r="M366" s="29" t="s">
        <v>84</v>
      </c>
      <c r="N366" s="29" t="s">
        <v>84</v>
      </c>
      <c r="O366" s="29" t="s">
        <v>78</v>
      </c>
      <c r="P366" s="29" t="s">
        <v>84</v>
      </c>
      <c r="Q366" s="29" t="s">
        <v>84</v>
      </c>
      <c r="R366" s="29" t="s">
        <v>78</v>
      </c>
      <c r="S366" s="29" t="s">
        <v>84</v>
      </c>
      <c r="T366" s="29" t="s">
        <v>64</v>
      </c>
      <c r="U366" s="29" t="s">
        <v>84</v>
      </c>
      <c r="V366" s="29" t="s">
        <v>64</v>
      </c>
      <c r="W366" s="29" t="s">
        <v>64</v>
      </c>
      <c r="X366" s="29" t="s">
        <v>84</v>
      </c>
      <c r="Y366" s="29" t="s">
        <v>84</v>
      </c>
      <c r="Z366" s="29" t="s">
        <v>66</v>
      </c>
      <c r="AA366" s="29" t="s">
        <v>66</v>
      </c>
      <c r="AB366" s="29" t="s">
        <v>66</v>
      </c>
      <c r="AC366" s="29" t="s">
        <v>79</v>
      </c>
      <c r="AD366" s="29" t="s">
        <v>65</v>
      </c>
      <c r="AE366" s="29" t="s">
        <v>65</v>
      </c>
      <c r="AF366" s="29" t="s">
        <v>66</v>
      </c>
      <c r="AG366" s="29" t="s">
        <v>65</v>
      </c>
      <c r="AH366" s="29" t="s">
        <v>65</v>
      </c>
      <c r="AI366" s="29" t="s">
        <v>79</v>
      </c>
      <c r="AJ366" s="29" t="s">
        <v>65</v>
      </c>
      <c r="AK366" s="29" t="s">
        <v>66</v>
      </c>
      <c r="AL366" s="29" t="s">
        <v>66</v>
      </c>
      <c r="AM366" s="29" t="s">
        <v>66</v>
      </c>
      <c r="AN366" s="29" t="s">
        <v>66</v>
      </c>
      <c r="AO366" s="29" t="s">
        <v>79</v>
      </c>
      <c r="AP366" s="29" t="s">
        <v>67</v>
      </c>
      <c r="AQ366" s="29" t="s">
        <v>67</v>
      </c>
      <c r="AR366" s="29" t="s">
        <v>86</v>
      </c>
      <c r="AS366" s="29" t="s">
        <v>68</v>
      </c>
      <c r="AT366" s="29" t="s">
        <v>69</v>
      </c>
      <c r="AU366" s="29" t="s">
        <v>70</v>
      </c>
      <c r="AV366" s="29" t="s">
        <v>71</v>
      </c>
      <c r="AW366" s="29" t="s">
        <v>73</v>
      </c>
      <c r="AX366" s="29" t="s">
        <v>72</v>
      </c>
      <c r="AY366" s="29" t="s">
        <v>63</v>
      </c>
      <c r="AZ366" s="29" t="s">
        <v>72</v>
      </c>
      <c r="BA366" s="29" t="s">
        <v>72</v>
      </c>
      <c r="BB366" s="29" t="s">
        <v>73</v>
      </c>
      <c r="BC366" s="29" t="s">
        <v>73</v>
      </c>
      <c r="BD366" s="29" t="s">
        <v>68</v>
      </c>
      <c r="BE366" s="29" t="s">
        <v>73</v>
      </c>
      <c r="BF366" s="31"/>
      <c r="BG366" s="32" t="s">
        <v>846</v>
      </c>
      <c r="BH366" t="s">
        <v>1118</v>
      </c>
      <c r="BI366" s="32" t="e">
        <f t="shared" si="5"/>
        <v>#VALUE!</v>
      </c>
      <c r="BJ366" s="32"/>
      <c r="BK366" s="32"/>
      <c r="BL366" s="32"/>
    </row>
    <row r="367" spans="1:64" ht="13.2" x14ac:dyDescent="0.25">
      <c r="A367" s="28">
        <v>45574.450065925921</v>
      </c>
      <c r="B367" s="29" t="s">
        <v>1005</v>
      </c>
      <c r="C367" s="30" t="s">
        <v>1006</v>
      </c>
      <c r="D367" s="29">
        <v>100</v>
      </c>
      <c r="E367" s="29">
        <v>0.46</v>
      </c>
      <c r="F367" s="29" t="s">
        <v>114</v>
      </c>
      <c r="G367" s="29" t="s">
        <v>76</v>
      </c>
      <c r="H367" s="29" t="s">
        <v>849</v>
      </c>
      <c r="I367" s="29" t="s">
        <v>73</v>
      </c>
      <c r="J367" s="29" t="s">
        <v>78</v>
      </c>
      <c r="K367" s="29" t="s">
        <v>84</v>
      </c>
      <c r="L367" s="29" t="s">
        <v>64</v>
      </c>
      <c r="M367" s="29" t="s">
        <v>64</v>
      </c>
      <c r="N367" s="29" t="s">
        <v>64</v>
      </c>
      <c r="O367" s="29" t="s">
        <v>64</v>
      </c>
      <c r="P367" s="29" t="s">
        <v>64</v>
      </c>
      <c r="Q367" s="29" t="s">
        <v>64</v>
      </c>
      <c r="R367" s="29" t="s">
        <v>64</v>
      </c>
      <c r="S367" s="29" t="s">
        <v>78</v>
      </c>
      <c r="T367" s="29" t="s">
        <v>78</v>
      </c>
      <c r="U367" s="29" t="s">
        <v>64</v>
      </c>
      <c r="V367" s="29" t="s">
        <v>64</v>
      </c>
      <c r="W367" s="29" t="s">
        <v>64</v>
      </c>
      <c r="X367" s="29" t="s">
        <v>64</v>
      </c>
      <c r="Y367" s="29" t="s">
        <v>64</v>
      </c>
      <c r="Z367" s="29" t="s">
        <v>65</v>
      </c>
      <c r="AA367" s="29" t="s">
        <v>65</v>
      </c>
      <c r="AB367" s="29" t="s">
        <v>66</v>
      </c>
      <c r="AC367" s="29" t="s">
        <v>65</v>
      </c>
      <c r="AD367" s="29" t="s">
        <v>65</v>
      </c>
      <c r="AE367" s="29" t="s">
        <v>65</v>
      </c>
      <c r="AF367" s="29" t="s">
        <v>66</v>
      </c>
      <c r="AG367" s="29" t="s">
        <v>66</v>
      </c>
      <c r="AH367" s="29" t="s">
        <v>66</v>
      </c>
      <c r="AI367" s="29" t="s">
        <v>79</v>
      </c>
      <c r="AJ367" s="29" t="s">
        <v>65</v>
      </c>
      <c r="AK367" s="29" t="s">
        <v>79</v>
      </c>
      <c r="AL367" s="29" t="s">
        <v>65</v>
      </c>
      <c r="AM367" s="29" t="s">
        <v>65</v>
      </c>
      <c r="AN367" s="29" t="s">
        <v>79</v>
      </c>
      <c r="AO367" s="29" t="s">
        <v>66</v>
      </c>
      <c r="AP367" s="29" t="s">
        <v>67</v>
      </c>
      <c r="AQ367" s="29" t="s">
        <v>67</v>
      </c>
      <c r="AR367" s="29" t="s">
        <v>63</v>
      </c>
      <c r="AS367" s="29" t="s">
        <v>81</v>
      </c>
      <c r="AT367" s="29" t="s">
        <v>87</v>
      </c>
      <c r="AU367" s="29" t="s">
        <v>93</v>
      </c>
      <c r="AV367" s="29" t="s">
        <v>71</v>
      </c>
      <c r="AW367" s="29" t="s">
        <v>73</v>
      </c>
      <c r="AX367" s="29" t="s">
        <v>73</v>
      </c>
      <c r="AY367" s="29" t="s">
        <v>72</v>
      </c>
      <c r="AZ367" s="29" t="s">
        <v>73</v>
      </c>
      <c r="BA367" s="29" t="s">
        <v>73</v>
      </c>
      <c r="BB367" s="29" t="s">
        <v>73</v>
      </c>
      <c r="BC367" s="29" t="s">
        <v>73</v>
      </c>
      <c r="BD367" s="29"/>
      <c r="BE367" s="29" t="s">
        <v>73</v>
      </c>
      <c r="BF367" s="31"/>
      <c r="BG367" s="32" t="s">
        <v>846</v>
      </c>
      <c r="BH367" t="s">
        <v>226</v>
      </c>
      <c r="BI367" s="32" t="e">
        <f t="shared" si="5"/>
        <v>#VALUE!</v>
      </c>
      <c r="BJ367" s="32"/>
      <c r="BK367" s="32"/>
      <c r="BL367" s="32"/>
    </row>
    <row r="368" spans="1:64" ht="13.2" x14ac:dyDescent="0.25">
      <c r="A368" s="28">
        <v>45574.450089768521</v>
      </c>
      <c r="B368" s="29" t="s">
        <v>1007</v>
      </c>
      <c r="C368" s="30" t="s">
        <v>1008</v>
      </c>
      <c r="D368" s="29">
        <v>100</v>
      </c>
      <c r="E368" s="29">
        <v>0.5</v>
      </c>
      <c r="F368" s="29" t="s">
        <v>423</v>
      </c>
      <c r="G368" s="29" t="s">
        <v>76</v>
      </c>
      <c r="H368" s="29" t="s">
        <v>887</v>
      </c>
      <c r="I368" s="29" t="s">
        <v>63</v>
      </c>
      <c r="J368" s="29" t="s">
        <v>64</v>
      </c>
      <c r="K368" s="29" t="s">
        <v>64</v>
      </c>
      <c r="L368" s="29" t="s">
        <v>64</v>
      </c>
      <c r="M368" s="29" t="s">
        <v>84</v>
      </c>
      <c r="N368" s="29" t="s">
        <v>64</v>
      </c>
      <c r="O368" s="29" t="s">
        <v>78</v>
      </c>
      <c r="P368" s="29" t="s">
        <v>84</v>
      </c>
      <c r="Q368" s="29" t="s">
        <v>84</v>
      </c>
      <c r="R368" s="29" t="s">
        <v>64</v>
      </c>
      <c r="S368" s="29" t="s">
        <v>64</v>
      </c>
      <c r="T368" s="29" t="s">
        <v>64</v>
      </c>
      <c r="U368" s="29" t="s">
        <v>84</v>
      </c>
      <c r="V368" s="29" t="s">
        <v>64</v>
      </c>
      <c r="W368" s="29" t="s">
        <v>64</v>
      </c>
      <c r="X368" s="29" t="s">
        <v>64</v>
      </c>
      <c r="Y368" s="29" t="s">
        <v>64</v>
      </c>
      <c r="Z368" s="29" t="s">
        <v>66</v>
      </c>
      <c r="AA368" s="29" t="s">
        <v>65</v>
      </c>
      <c r="AB368" s="29" t="s">
        <v>65</v>
      </c>
      <c r="AC368" s="29" t="s">
        <v>79</v>
      </c>
      <c r="AD368" s="29" t="s">
        <v>66</v>
      </c>
      <c r="AE368" s="29" t="s">
        <v>65</v>
      </c>
      <c r="AF368" s="29" t="s">
        <v>65</v>
      </c>
      <c r="AG368" s="29" t="s">
        <v>65</v>
      </c>
      <c r="AH368" s="29" t="s">
        <v>65</v>
      </c>
      <c r="AI368" s="29" t="s">
        <v>79</v>
      </c>
      <c r="AJ368" s="29" t="s">
        <v>66</v>
      </c>
      <c r="AK368" s="29" t="s">
        <v>65</v>
      </c>
      <c r="AL368" s="29" t="s">
        <v>66</v>
      </c>
      <c r="AM368" s="29" t="s">
        <v>65</v>
      </c>
      <c r="AN368" s="29" t="s">
        <v>66</v>
      </c>
      <c r="AO368" s="29" t="s">
        <v>79</v>
      </c>
      <c r="AP368" s="29" t="s">
        <v>67</v>
      </c>
      <c r="AQ368" s="29" t="s">
        <v>67</v>
      </c>
      <c r="AR368" s="29" t="s">
        <v>73</v>
      </c>
      <c r="AS368" s="29" t="s">
        <v>223</v>
      </c>
      <c r="AT368" s="29" t="s">
        <v>69</v>
      </c>
      <c r="AU368" s="29" t="s">
        <v>70</v>
      </c>
      <c r="AV368" s="29" t="s">
        <v>154</v>
      </c>
      <c r="AW368" s="29" t="s">
        <v>63</v>
      </c>
      <c r="AX368" s="29" t="s">
        <v>63</v>
      </c>
      <c r="AY368" s="29" t="s">
        <v>63</v>
      </c>
      <c r="AZ368" s="29" t="s">
        <v>63</v>
      </c>
      <c r="BA368" s="29" t="s">
        <v>63</v>
      </c>
      <c r="BB368" s="29" t="s">
        <v>72</v>
      </c>
      <c r="BC368" s="29" t="s">
        <v>73</v>
      </c>
      <c r="BD368" s="29"/>
      <c r="BE368" s="29" t="s">
        <v>73</v>
      </c>
      <c r="BF368" s="31"/>
      <c r="BG368" s="32" t="s">
        <v>846</v>
      </c>
      <c r="BH368" t="s">
        <v>1118</v>
      </c>
      <c r="BI368" s="32" t="e">
        <f t="shared" si="5"/>
        <v>#VALUE!</v>
      </c>
      <c r="BJ368" s="32"/>
      <c r="BK368" s="32"/>
      <c r="BL368" s="32"/>
    </row>
    <row r="369" spans="1:64" ht="13.2" x14ac:dyDescent="0.25">
      <c r="A369" s="28">
        <v>45574.45169332176</v>
      </c>
      <c r="B369" s="29" t="s">
        <v>1009</v>
      </c>
      <c r="C369" s="30" t="s">
        <v>1010</v>
      </c>
      <c r="D369" s="29">
        <v>25</v>
      </c>
      <c r="E369" s="29">
        <v>0.04</v>
      </c>
      <c r="F369" s="29" t="s">
        <v>423</v>
      </c>
      <c r="G369" s="29" t="s">
        <v>76</v>
      </c>
      <c r="H369" s="29" t="s">
        <v>922</v>
      </c>
      <c r="I369" s="29" t="s">
        <v>63</v>
      </c>
      <c r="J369" s="29" t="s">
        <v>64</v>
      </c>
      <c r="K369" s="29" t="s">
        <v>84</v>
      </c>
      <c r="L369" s="29" t="s">
        <v>64</v>
      </c>
      <c r="M369" s="29" t="s">
        <v>84</v>
      </c>
      <c r="N369" s="29" t="s">
        <v>64</v>
      </c>
      <c r="O369" s="29" t="s">
        <v>84</v>
      </c>
      <c r="P369" s="29" t="s">
        <v>84</v>
      </c>
      <c r="Q369" s="29" t="s">
        <v>64</v>
      </c>
      <c r="R369" s="29" t="s">
        <v>64</v>
      </c>
      <c r="S369" s="29" t="s">
        <v>84</v>
      </c>
      <c r="T369" s="29" t="s">
        <v>64</v>
      </c>
      <c r="U369" s="29" t="s">
        <v>84</v>
      </c>
      <c r="V369" s="29" t="s">
        <v>64</v>
      </c>
      <c r="W369" s="29" t="s">
        <v>64</v>
      </c>
      <c r="X369" s="29" t="s">
        <v>84</v>
      </c>
      <c r="Y369" s="29" t="s">
        <v>78</v>
      </c>
      <c r="Z369" s="29" t="s">
        <v>66</v>
      </c>
      <c r="AA369" s="29" t="s">
        <v>66</v>
      </c>
      <c r="AB369" s="29" t="s">
        <v>66</v>
      </c>
      <c r="AC369" s="29" t="s">
        <v>65</v>
      </c>
      <c r="AD369" s="29" t="s">
        <v>66</v>
      </c>
      <c r="AE369" s="29" t="s">
        <v>79</v>
      </c>
      <c r="AF369" s="29" t="s">
        <v>79</v>
      </c>
      <c r="AG369" s="29" t="s">
        <v>65</v>
      </c>
      <c r="AH369" s="29" t="s">
        <v>66</v>
      </c>
      <c r="AI369" s="29" t="s">
        <v>101</v>
      </c>
      <c r="AJ369" s="29" t="s">
        <v>65</v>
      </c>
      <c r="AK369" s="29" t="s">
        <v>66</v>
      </c>
      <c r="AL369" s="29" t="s">
        <v>66</v>
      </c>
      <c r="AM369" s="29" t="s">
        <v>66</v>
      </c>
      <c r="AN369" s="29" t="s">
        <v>66</v>
      </c>
      <c r="AO369" s="29" t="s">
        <v>66</v>
      </c>
      <c r="AP369" s="29" t="s">
        <v>67</v>
      </c>
      <c r="AQ369" s="29" t="s">
        <v>67</v>
      </c>
      <c r="AR369" s="29" t="s">
        <v>63</v>
      </c>
      <c r="AS369" s="29" t="s">
        <v>81</v>
      </c>
      <c r="AT369" s="29" t="s">
        <v>69</v>
      </c>
      <c r="AU369" s="29" t="s">
        <v>70</v>
      </c>
      <c r="AV369" s="29" t="s">
        <v>71</v>
      </c>
      <c r="AW369" s="29" t="s">
        <v>72</v>
      </c>
      <c r="AX369" s="29" t="s">
        <v>72</v>
      </c>
      <c r="AY369" s="29" t="s">
        <v>72</v>
      </c>
      <c r="AZ369" s="29" t="s">
        <v>72</v>
      </c>
      <c r="BA369" s="29" t="s">
        <v>72</v>
      </c>
      <c r="BB369" s="29" t="s">
        <v>72</v>
      </c>
      <c r="BC369" s="29" t="s">
        <v>73</v>
      </c>
      <c r="BD369" s="29"/>
      <c r="BE369" s="29" t="s">
        <v>73</v>
      </c>
      <c r="BF369" s="31"/>
      <c r="BG369" s="32" t="s">
        <v>846</v>
      </c>
      <c r="BH369" t="s">
        <v>1118</v>
      </c>
      <c r="BI369" s="32" t="e">
        <f t="shared" si="5"/>
        <v>#VALUE!</v>
      </c>
      <c r="BJ369" s="32"/>
      <c r="BK369" s="32"/>
      <c r="BL369" s="32"/>
    </row>
    <row r="370" spans="1:64" ht="13.2" x14ac:dyDescent="0.25">
      <c r="A370" s="28">
        <v>45574.454814074074</v>
      </c>
      <c r="B370" s="29" t="s">
        <v>1011</v>
      </c>
      <c r="C370" s="30" t="s">
        <v>1012</v>
      </c>
      <c r="D370" s="29">
        <v>94.64</v>
      </c>
      <c r="E370" s="29">
        <v>0.8</v>
      </c>
      <c r="F370" s="29" t="s">
        <v>423</v>
      </c>
      <c r="G370" s="29" t="s">
        <v>76</v>
      </c>
      <c r="H370" s="29" t="s">
        <v>846</v>
      </c>
      <c r="I370" s="29" t="s">
        <v>73</v>
      </c>
      <c r="J370" s="29" t="s">
        <v>145</v>
      </c>
      <c r="K370" s="29" t="s">
        <v>64</v>
      </c>
      <c r="L370" s="29" t="s">
        <v>64</v>
      </c>
      <c r="M370" s="29" t="s">
        <v>84</v>
      </c>
      <c r="N370" s="29" t="s">
        <v>84</v>
      </c>
      <c r="O370" s="29" t="s">
        <v>78</v>
      </c>
      <c r="P370" s="29" t="s">
        <v>84</v>
      </c>
      <c r="Q370" s="29" t="s">
        <v>84</v>
      </c>
      <c r="R370" s="29" t="s">
        <v>64</v>
      </c>
      <c r="S370" s="29" t="s">
        <v>84</v>
      </c>
      <c r="T370" s="29" t="s">
        <v>78</v>
      </c>
      <c r="U370" s="29" t="s">
        <v>84</v>
      </c>
      <c r="V370" s="29" t="s">
        <v>64</v>
      </c>
      <c r="W370" s="29" t="s">
        <v>64</v>
      </c>
      <c r="X370" s="29" t="s">
        <v>84</v>
      </c>
      <c r="Y370" s="29" t="s">
        <v>64</v>
      </c>
      <c r="Z370" s="29" t="s">
        <v>65</v>
      </c>
      <c r="AA370" s="29" t="s">
        <v>66</v>
      </c>
      <c r="AB370" s="29" t="s">
        <v>66</v>
      </c>
      <c r="AC370" s="29" t="s">
        <v>65</v>
      </c>
      <c r="AD370" s="29" t="s">
        <v>65</v>
      </c>
      <c r="AE370" s="29" t="s">
        <v>65</v>
      </c>
      <c r="AF370" s="29" t="s">
        <v>66</v>
      </c>
      <c r="AG370" s="29" t="s">
        <v>65</v>
      </c>
      <c r="AH370" s="29" t="s">
        <v>65</v>
      </c>
      <c r="AI370" s="29" t="s">
        <v>79</v>
      </c>
      <c r="AJ370" s="29" t="s">
        <v>65</v>
      </c>
      <c r="AK370" s="29" t="s">
        <v>65</v>
      </c>
      <c r="AL370" s="29" t="s">
        <v>65</v>
      </c>
      <c r="AM370" s="29" t="s">
        <v>66</v>
      </c>
      <c r="AN370" s="29" t="s">
        <v>79</v>
      </c>
      <c r="AO370" s="29" t="s">
        <v>79</v>
      </c>
      <c r="AP370" s="29" t="s">
        <v>85</v>
      </c>
      <c r="AQ370" s="29" t="s">
        <v>85</v>
      </c>
      <c r="AR370" s="29" t="s">
        <v>86</v>
      </c>
      <c r="AS370" s="29" t="s">
        <v>864</v>
      </c>
      <c r="AT370" s="29" t="s">
        <v>69</v>
      </c>
      <c r="AU370" s="29" t="s">
        <v>93</v>
      </c>
      <c r="AV370" s="29" t="s">
        <v>71</v>
      </c>
      <c r="AW370" s="29" t="s">
        <v>72</v>
      </c>
      <c r="AX370" s="29" t="s">
        <v>73</v>
      </c>
      <c r="AY370" s="29" t="s">
        <v>72</v>
      </c>
      <c r="AZ370" s="29" t="s">
        <v>73</v>
      </c>
      <c r="BA370" s="29" t="s">
        <v>73</v>
      </c>
      <c r="BB370" s="29" t="s">
        <v>72</v>
      </c>
      <c r="BC370" s="29" t="s">
        <v>73</v>
      </c>
      <c r="BD370" s="29"/>
      <c r="BE370" s="29" t="s">
        <v>73</v>
      </c>
      <c r="BF370" s="31"/>
      <c r="BG370" s="32" t="s">
        <v>846</v>
      </c>
      <c r="BH370" t="s">
        <v>226</v>
      </c>
      <c r="BI370" s="32" t="e">
        <f t="shared" si="5"/>
        <v>#VALUE!</v>
      </c>
      <c r="BJ370" s="32"/>
      <c r="BK370" s="32"/>
      <c r="BL370" s="32"/>
    </row>
    <row r="371" spans="1:64" ht="13.2" x14ac:dyDescent="0.25">
      <c r="A371" s="28">
        <v>45574.454907916668</v>
      </c>
      <c r="B371" s="29" t="s">
        <v>1013</v>
      </c>
      <c r="C371" s="30" t="s">
        <v>1014</v>
      </c>
      <c r="D371" s="29">
        <v>100</v>
      </c>
      <c r="E371" s="29">
        <v>1.79</v>
      </c>
      <c r="F371" s="29" t="s">
        <v>114</v>
      </c>
      <c r="G371" s="29" t="s">
        <v>539</v>
      </c>
      <c r="H371" s="29" t="s">
        <v>1015</v>
      </c>
      <c r="I371" s="29" t="s">
        <v>63</v>
      </c>
      <c r="J371" s="29" t="s">
        <v>64</v>
      </c>
      <c r="K371" s="29" t="s">
        <v>64</v>
      </c>
      <c r="L371" s="29" t="s">
        <v>64</v>
      </c>
      <c r="M371" s="29" t="s">
        <v>78</v>
      </c>
      <c r="N371" s="29" t="s">
        <v>64</v>
      </c>
      <c r="O371" s="29" t="s">
        <v>64</v>
      </c>
      <c r="P371" s="29" t="s">
        <v>84</v>
      </c>
      <c r="Q371" s="29" t="s">
        <v>64</v>
      </c>
      <c r="R371" s="29" t="s">
        <v>64</v>
      </c>
      <c r="S371" s="29" t="s">
        <v>64</v>
      </c>
      <c r="T371" s="29" t="s">
        <v>64</v>
      </c>
      <c r="U371" s="29" t="s">
        <v>64</v>
      </c>
      <c r="V371" s="29" t="s">
        <v>64</v>
      </c>
      <c r="W371" s="29" t="s">
        <v>64</v>
      </c>
      <c r="X371" s="29" t="s">
        <v>64</v>
      </c>
      <c r="Y371" s="29" t="s">
        <v>64</v>
      </c>
      <c r="Z371" s="29" t="s">
        <v>65</v>
      </c>
      <c r="AA371" s="29" t="s">
        <v>66</v>
      </c>
      <c r="AB371" s="29" t="s">
        <v>65</v>
      </c>
      <c r="AC371" s="29" t="s">
        <v>65</v>
      </c>
      <c r="AD371" s="29" t="s">
        <v>65</v>
      </c>
      <c r="AE371" s="29" t="s">
        <v>65</v>
      </c>
      <c r="AF371" s="29" t="s">
        <v>66</v>
      </c>
      <c r="AG371" s="29" t="s">
        <v>65</v>
      </c>
      <c r="AH371" s="29" t="s">
        <v>65</v>
      </c>
      <c r="AI371" s="29" t="s">
        <v>101</v>
      </c>
      <c r="AJ371" s="29" t="s">
        <v>66</v>
      </c>
      <c r="AK371" s="29" t="s">
        <v>66</v>
      </c>
      <c r="AL371" s="29" t="s">
        <v>79</v>
      </c>
      <c r="AM371" s="29" t="s">
        <v>65</v>
      </c>
      <c r="AN371" s="29" t="s">
        <v>65</v>
      </c>
      <c r="AO371" s="29" t="s">
        <v>65</v>
      </c>
      <c r="AP371" s="29" t="s">
        <v>119</v>
      </c>
      <c r="AQ371" s="29" t="s">
        <v>80</v>
      </c>
      <c r="AR371" s="29" t="s">
        <v>63</v>
      </c>
      <c r="AS371" s="29" t="s">
        <v>1016</v>
      </c>
      <c r="AT371" s="29" t="s">
        <v>69</v>
      </c>
      <c r="AU371" s="29" t="s">
        <v>80</v>
      </c>
      <c r="AV371" s="29" t="s">
        <v>71</v>
      </c>
      <c r="AW371" s="29" t="s">
        <v>72</v>
      </c>
      <c r="AX371" s="29" t="s">
        <v>72</v>
      </c>
      <c r="AY371" s="29" t="s">
        <v>72</v>
      </c>
      <c r="AZ371" s="29" t="s">
        <v>63</v>
      </c>
      <c r="BA371" s="29" t="s">
        <v>72</v>
      </c>
      <c r="BB371" s="29" t="s">
        <v>72</v>
      </c>
      <c r="BC371" s="29" t="s">
        <v>73</v>
      </c>
      <c r="BD371" s="29"/>
      <c r="BE371" s="29" t="s">
        <v>73</v>
      </c>
      <c r="BF371" s="31"/>
      <c r="BG371" s="32" t="s">
        <v>846</v>
      </c>
      <c r="BH371" t="s">
        <v>1118</v>
      </c>
      <c r="BI371" s="32" t="e">
        <f t="shared" si="5"/>
        <v>#VALUE!</v>
      </c>
      <c r="BJ371" s="32"/>
      <c r="BK371" s="32"/>
      <c r="BL371" s="32"/>
    </row>
    <row r="372" spans="1:64" ht="13.2" x14ac:dyDescent="0.25">
      <c r="A372" s="28">
        <v>45574.455428506946</v>
      </c>
      <c r="B372" s="29" t="s">
        <v>1017</v>
      </c>
      <c r="C372" s="30" t="s">
        <v>1018</v>
      </c>
      <c r="D372" s="29">
        <v>100</v>
      </c>
      <c r="E372" s="29">
        <v>0.79</v>
      </c>
      <c r="F372" s="29" t="s">
        <v>114</v>
      </c>
      <c r="G372" s="29" t="s">
        <v>539</v>
      </c>
      <c r="H372" s="29" t="s">
        <v>863</v>
      </c>
      <c r="I372" s="29" t="s">
        <v>63</v>
      </c>
      <c r="J372" s="29" t="s">
        <v>64</v>
      </c>
      <c r="K372" s="29" t="s">
        <v>64</v>
      </c>
      <c r="L372" s="29" t="s">
        <v>64</v>
      </c>
      <c r="M372" s="29" t="s">
        <v>78</v>
      </c>
      <c r="N372" s="29" t="s">
        <v>64</v>
      </c>
      <c r="O372" s="29" t="s">
        <v>64</v>
      </c>
      <c r="P372" s="29" t="s">
        <v>84</v>
      </c>
      <c r="Q372" s="29" t="s">
        <v>84</v>
      </c>
      <c r="R372" s="29" t="s">
        <v>64</v>
      </c>
      <c r="S372" s="29" t="s">
        <v>64</v>
      </c>
      <c r="T372" s="29" t="s">
        <v>64</v>
      </c>
      <c r="U372" s="29" t="s">
        <v>64</v>
      </c>
      <c r="V372" s="29" t="s">
        <v>78</v>
      </c>
      <c r="W372" s="29" t="s">
        <v>64</v>
      </c>
      <c r="X372" s="29" t="s">
        <v>64</v>
      </c>
      <c r="Y372" s="29" t="s">
        <v>64</v>
      </c>
      <c r="Z372" s="29" t="s">
        <v>65</v>
      </c>
      <c r="AA372" s="29" t="s">
        <v>65</v>
      </c>
      <c r="AB372" s="29" t="s">
        <v>65</v>
      </c>
      <c r="AC372" s="29" t="s">
        <v>65</v>
      </c>
      <c r="AD372" s="29" t="s">
        <v>65</v>
      </c>
      <c r="AE372" s="29" t="s">
        <v>65</v>
      </c>
      <c r="AF372" s="29" t="s">
        <v>66</v>
      </c>
      <c r="AG372" s="29" t="s">
        <v>65</v>
      </c>
      <c r="AH372" s="29" t="s">
        <v>65</v>
      </c>
      <c r="AI372" s="29" t="s">
        <v>101</v>
      </c>
      <c r="AJ372" s="29" t="s">
        <v>65</v>
      </c>
      <c r="AK372" s="29" t="s">
        <v>65</v>
      </c>
      <c r="AL372" s="29" t="s">
        <v>65</v>
      </c>
      <c r="AM372" s="29" t="s">
        <v>65</v>
      </c>
      <c r="AN372" s="29" t="s">
        <v>66</v>
      </c>
      <c r="AO372" s="29" t="s">
        <v>65</v>
      </c>
      <c r="AP372" s="29" t="s">
        <v>67</v>
      </c>
      <c r="AQ372" s="29" t="s">
        <v>67</v>
      </c>
      <c r="AR372" s="29" t="s">
        <v>63</v>
      </c>
      <c r="AS372" s="29" t="s">
        <v>81</v>
      </c>
      <c r="AT372" s="29" t="s">
        <v>69</v>
      </c>
      <c r="AU372" s="29" t="s">
        <v>70</v>
      </c>
      <c r="AV372" s="29" t="s">
        <v>80</v>
      </c>
      <c r="AW372" s="29" t="s">
        <v>63</v>
      </c>
      <c r="AX372" s="29" t="s">
        <v>72</v>
      </c>
      <c r="AY372" s="29" t="s">
        <v>63</v>
      </c>
      <c r="AZ372" s="29" t="s">
        <v>63</v>
      </c>
      <c r="BA372" s="29" t="s">
        <v>63</v>
      </c>
      <c r="BB372" s="29" t="s">
        <v>72</v>
      </c>
      <c r="BC372" s="29" t="s">
        <v>73</v>
      </c>
      <c r="BD372" s="29"/>
      <c r="BE372" s="29" t="s">
        <v>73</v>
      </c>
      <c r="BF372" s="31"/>
      <c r="BG372" s="32" t="s">
        <v>846</v>
      </c>
      <c r="BH372" t="s">
        <v>1118</v>
      </c>
      <c r="BI372" s="32" t="e">
        <f t="shared" si="5"/>
        <v>#VALUE!</v>
      </c>
      <c r="BJ372" s="32"/>
      <c r="BK372" s="32"/>
      <c r="BL372" s="32"/>
    </row>
    <row r="373" spans="1:64" ht="13.2" x14ac:dyDescent="0.25">
      <c r="A373" s="28">
        <v>45574.459710567127</v>
      </c>
      <c r="B373" s="29" t="s">
        <v>1019</v>
      </c>
      <c r="C373" s="30" t="s">
        <v>1020</v>
      </c>
      <c r="D373" s="29">
        <v>78.569999999999993</v>
      </c>
      <c r="E373" s="29">
        <v>0.28999999999999998</v>
      </c>
      <c r="F373" s="29" t="s">
        <v>114</v>
      </c>
      <c r="G373" s="29" t="s">
        <v>539</v>
      </c>
      <c r="H373" s="29" t="s">
        <v>846</v>
      </c>
      <c r="I373" s="29" t="s">
        <v>63</v>
      </c>
      <c r="J373" s="29" t="s">
        <v>145</v>
      </c>
      <c r="K373" s="29" t="s">
        <v>78</v>
      </c>
      <c r="L373" s="29" t="s">
        <v>64</v>
      </c>
      <c r="M373" s="29" t="s">
        <v>78</v>
      </c>
      <c r="N373" s="29" t="s">
        <v>84</v>
      </c>
      <c r="O373" s="29" t="s">
        <v>64</v>
      </c>
      <c r="P373" s="29" t="s">
        <v>78</v>
      </c>
      <c r="Q373" s="29" t="s">
        <v>64</v>
      </c>
      <c r="R373" s="29" t="s">
        <v>64</v>
      </c>
      <c r="S373" s="29" t="s">
        <v>64</v>
      </c>
      <c r="T373" s="29" t="s">
        <v>64</v>
      </c>
      <c r="U373" s="29" t="s">
        <v>64</v>
      </c>
      <c r="V373" s="29" t="s">
        <v>84</v>
      </c>
      <c r="W373" s="29" t="s">
        <v>64</v>
      </c>
      <c r="X373" s="29" t="s">
        <v>64</v>
      </c>
      <c r="Y373" s="29" t="s">
        <v>64</v>
      </c>
      <c r="Z373" s="29" t="s">
        <v>66</v>
      </c>
      <c r="AA373" s="29" t="s">
        <v>66</v>
      </c>
      <c r="AB373" s="29" t="s">
        <v>65</v>
      </c>
      <c r="AC373" s="29" t="s">
        <v>66</v>
      </c>
      <c r="AD373" s="29" t="s">
        <v>79</v>
      </c>
      <c r="AE373" s="29" t="s">
        <v>66</v>
      </c>
      <c r="AF373" s="29" t="s">
        <v>79</v>
      </c>
      <c r="AG373" s="29" t="s">
        <v>65</v>
      </c>
      <c r="AH373" s="29" t="s">
        <v>65</v>
      </c>
      <c r="AI373" s="29" t="s">
        <v>101</v>
      </c>
      <c r="AJ373" s="29" t="s">
        <v>66</v>
      </c>
      <c r="AK373" s="29" t="s">
        <v>66</v>
      </c>
      <c r="AL373" s="29" t="s">
        <v>66</v>
      </c>
      <c r="AM373" s="29" t="s">
        <v>79</v>
      </c>
      <c r="AN373" s="29" t="s">
        <v>66</v>
      </c>
      <c r="AO373" s="29" t="s">
        <v>66</v>
      </c>
      <c r="AP373" s="29" t="s">
        <v>67</v>
      </c>
      <c r="AQ373" s="29" t="s">
        <v>67</v>
      </c>
      <c r="AR373" s="29" t="s">
        <v>73</v>
      </c>
      <c r="AS373" s="29" t="s">
        <v>81</v>
      </c>
      <c r="AT373" s="29" t="s">
        <v>87</v>
      </c>
      <c r="AU373" s="29" t="s">
        <v>70</v>
      </c>
      <c r="AV373" s="29" t="s">
        <v>80</v>
      </c>
      <c r="AW373" s="29" t="s">
        <v>63</v>
      </c>
      <c r="AX373" s="29" t="s">
        <v>73</v>
      </c>
      <c r="AY373" s="29" t="s">
        <v>73</v>
      </c>
      <c r="AZ373" s="29" t="s">
        <v>72</v>
      </c>
      <c r="BA373" s="29" t="s">
        <v>73</v>
      </c>
      <c r="BB373" s="29" t="s">
        <v>73</v>
      </c>
      <c r="BC373" s="29" t="s">
        <v>73</v>
      </c>
      <c r="BD373" s="29"/>
      <c r="BE373" s="29" t="s">
        <v>73</v>
      </c>
      <c r="BF373" s="31"/>
      <c r="BG373" s="32" t="s">
        <v>846</v>
      </c>
      <c r="BH373" t="s">
        <v>1118</v>
      </c>
      <c r="BI373" s="32" t="e">
        <f t="shared" si="5"/>
        <v>#VALUE!</v>
      </c>
      <c r="BJ373" s="32"/>
      <c r="BK373" s="32"/>
      <c r="BL373" s="32"/>
    </row>
    <row r="374" spans="1:64" ht="13.2" x14ac:dyDescent="0.25">
      <c r="A374" s="28">
        <v>45574.459731550931</v>
      </c>
      <c r="B374" s="29" t="s">
        <v>1021</v>
      </c>
      <c r="C374" s="29" t="s">
        <v>1022</v>
      </c>
      <c r="D374" s="29">
        <v>100</v>
      </c>
      <c r="E374" s="29">
        <v>0.92</v>
      </c>
      <c r="F374" s="29" t="s">
        <v>114</v>
      </c>
      <c r="G374" s="29" t="s">
        <v>539</v>
      </c>
      <c r="H374" s="29" t="s">
        <v>887</v>
      </c>
      <c r="I374" s="29" t="s">
        <v>63</v>
      </c>
      <c r="J374" s="29" t="s">
        <v>64</v>
      </c>
      <c r="K374" s="29" t="s">
        <v>64</v>
      </c>
      <c r="L374" s="29" t="s">
        <v>64</v>
      </c>
      <c r="M374" s="29" t="s">
        <v>78</v>
      </c>
      <c r="N374" s="29" t="s">
        <v>64</v>
      </c>
      <c r="O374" s="29" t="s">
        <v>84</v>
      </c>
      <c r="P374" s="29" t="s">
        <v>84</v>
      </c>
      <c r="Q374" s="29" t="s">
        <v>64</v>
      </c>
      <c r="R374" s="29" t="s">
        <v>64</v>
      </c>
      <c r="S374" s="29" t="s">
        <v>64</v>
      </c>
      <c r="T374" s="29" t="s">
        <v>64</v>
      </c>
      <c r="U374" s="29" t="s">
        <v>64</v>
      </c>
      <c r="V374" s="29" t="s">
        <v>64</v>
      </c>
      <c r="W374" s="29" t="s">
        <v>64</v>
      </c>
      <c r="X374" s="29" t="s">
        <v>64</v>
      </c>
      <c r="Y374" s="29" t="s">
        <v>84</v>
      </c>
      <c r="Z374" s="29" t="s">
        <v>66</v>
      </c>
      <c r="AA374" s="29" t="s">
        <v>66</v>
      </c>
      <c r="AB374" s="29" t="s">
        <v>79</v>
      </c>
      <c r="AC374" s="29" t="s">
        <v>65</v>
      </c>
      <c r="AD374" s="29" t="s">
        <v>65</v>
      </c>
      <c r="AE374" s="29" t="s">
        <v>66</v>
      </c>
      <c r="AF374" s="29" t="s">
        <v>79</v>
      </c>
      <c r="AG374" s="29" t="s">
        <v>66</v>
      </c>
      <c r="AH374" s="29" t="s">
        <v>66</v>
      </c>
      <c r="AI374" s="29" t="s">
        <v>79</v>
      </c>
      <c r="AJ374" s="29" t="s">
        <v>66</v>
      </c>
      <c r="AK374" s="29" t="s">
        <v>66</v>
      </c>
      <c r="AL374" s="29" t="s">
        <v>79</v>
      </c>
      <c r="AM374" s="29" t="s">
        <v>65</v>
      </c>
      <c r="AN374" s="29" t="s">
        <v>66</v>
      </c>
      <c r="AO374" s="29" t="s">
        <v>66</v>
      </c>
      <c r="AP374" s="29" t="s">
        <v>80</v>
      </c>
      <c r="AQ374" s="29" t="s">
        <v>80</v>
      </c>
      <c r="AR374" s="29" t="s">
        <v>63</v>
      </c>
      <c r="AS374" s="29" t="s">
        <v>223</v>
      </c>
      <c r="AT374" s="29" t="s">
        <v>69</v>
      </c>
      <c r="AU374" s="29" t="s">
        <v>67</v>
      </c>
      <c r="AV374" s="29" t="s">
        <v>71</v>
      </c>
      <c r="AW374" s="29" t="s">
        <v>72</v>
      </c>
      <c r="AX374" s="29" t="s">
        <v>72</v>
      </c>
      <c r="AY374" s="29" t="s">
        <v>72</v>
      </c>
      <c r="AZ374" s="29" t="s">
        <v>72</v>
      </c>
      <c r="BA374" s="29" t="s">
        <v>72</v>
      </c>
      <c r="BB374" s="29" t="s">
        <v>72</v>
      </c>
      <c r="BC374" s="29" t="s">
        <v>73</v>
      </c>
      <c r="BD374" s="29"/>
      <c r="BE374" s="29" t="s">
        <v>73</v>
      </c>
      <c r="BF374" s="31"/>
      <c r="BG374" s="32" t="s">
        <v>846</v>
      </c>
      <c r="BH374" t="s">
        <v>1118</v>
      </c>
      <c r="BI374" s="32" t="e">
        <f t="shared" si="5"/>
        <v>#VALUE!</v>
      </c>
      <c r="BJ374" s="32"/>
      <c r="BK374" s="32"/>
      <c r="BL374" s="32"/>
    </row>
    <row r="375" spans="1:64" ht="13.2" x14ac:dyDescent="0.25">
      <c r="A375" s="28">
        <v>45574.460121261574</v>
      </c>
      <c r="B375" s="29" t="s">
        <v>1023</v>
      </c>
      <c r="C375" s="30" t="s">
        <v>1024</v>
      </c>
      <c r="D375" s="29">
        <v>100</v>
      </c>
      <c r="E375" s="29">
        <v>1.04</v>
      </c>
      <c r="F375" s="29" t="s">
        <v>114</v>
      </c>
      <c r="G375" s="29" t="s">
        <v>539</v>
      </c>
      <c r="H375" s="29" t="s">
        <v>922</v>
      </c>
      <c r="I375" s="29" t="s">
        <v>63</v>
      </c>
      <c r="J375" s="29" t="s">
        <v>64</v>
      </c>
      <c r="K375" s="29" t="s">
        <v>64</v>
      </c>
      <c r="L375" s="29" t="s">
        <v>64</v>
      </c>
      <c r="M375" s="29" t="s">
        <v>64</v>
      </c>
      <c r="N375" s="29" t="s">
        <v>64</v>
      </c>
      <c r="O375" s="29" t="s">
        <v>64</v>
      </c>
      <c r="P375" s="29" t="s">
        <v>84</v>
      </c>
      <c r="Q375" s="29" t="s">
        <v>64</v>
      </c>
      <c r="R375" s="29" t="s">
        <v>64</v>
      </c>
      <c r="S375" s="29" t="s">
        <v>64</v>
      </c>
      <c r="T375" s="29" t="s">
        <v>64</v>
      </c>
      <c r="U375" s="29" t="s">
        <v>64</v>
      </c>
      <c r="V375" s="29" t="s">
        <v>64</v>
      </c>
      <c r="W375" s="29" t="s">
        <v>84</v>
      </c>
      <c r="X375" s="29" t="s">
        <v>84</v>
      </c>
      <c r="Y375" s="29" t="s">
        <v>64</v>
      </c>
      <c r="Z375" s="29" t="s">
        <v>65</v>
      </c>
      <c r="AA375" s="29" t="s">
        <v>65</v>
      </c>
      <c r="AB375" s="29" t="s">
        <v>65</v>
      </c>
      <c r="AC375" s="29" t="s">
        <v>65</v>
      </c>
      <c r="AD375" s="29" t="s">
        <v>65</v>
      </c>
      <c r="AE375" s="29" t="s">
        <v>65</v>
      </c>
      <c r="AF375" s="29" t="s">
        <v>65</v>
      </c>
      <c r="AG375" s="29" t="s">
        <v>65</v>
      </c>
      <c r="AH375" s="29" t="s">
        <v>65</v>
      </c>
      <c r="AI375" s="29" t="s">
        <v>101</v>
      </c>
      <c r="AJ375" s="29" t="s">
        <v>65</v>
      </c>
      <c r="AK375" s="29" t="s">
        <v>65</v>
      </c>
      <c r="AL375" s="29" t="s">
        <v>65</v>
      </c>
      <c r="AM375" s="29" t="s">
        <v>65</v>
      </c>
      <c r="AN375" s="29" t="s">
        <v>65</v>
      </c>
      <c r="AO375" s="29" t="s">
        <v>65</v>
      </c>
      <c r="AP375" s="29" t="s">
        <v>67</v>
      </c>
      <c r="AQ375" s="29" t="s">
        <v>67</v>
      </c>
      <c r="AR375" s="29" t="s">
        <v>63</v>
      </c>
      <c r="AS375" s="29" t="s">
        <v>68</v>
      </c>
      <c r="AT375" s="29" t="s">
        <v>87</v>
      </c>
      <c r="AU375" s="29" t="s">
        <v>67</v>
      </c>
      <c r="AV375" s="29" t="s">
        <v>71</v>
      </c>
      <c r="AW375" s="29" t="s">
        <v>73</v>
      </c>
      <c r="AX375" s="29" t="s">
        <v>73</v>
      </c>
      <c r="AY375" s="29" t="s">
        <v>73</v>
      </c>
      <c r="AZ375" s="29" t="s">
        <v>72</v>
      </c>
      <c r="BA375" s="29" t="s">
        <v>73</v>
      </c>
      <c r="BB375" s="29" t="s">
        <v>73</v>
      </c>
      <c r="BC375" s="29" t="s">
        <v>73</v>
      </c>
      <c r="BD375" s="29"/>
      <c r="BE375" s="29" t="s">
        <v>73</v>
      </c>
      <c r="BF375" s="31"/>
      <c r="BG375" s="32" t="s">
        <v>846</v>
      </c>
      <c r="BH375" t="s">
        <v>1118</v>
      </c>
      <c r="BI375" s="32" t="e">
        <f t="shared" si="5"/>
        <v>#VALUE!</v>
      </c>
      <c r="BJ375" s="32"/>
      <c r="BK375" s="32"/>
      <c r="BL375" s="32"/>
    </row>
    <row r="376" spans="1:64" ht="13.2" x14ac:dyDescent="0.25">
      <c r="A376" s="28">
        <v>45574.46209494213</v>
      </c>
      <c r="B376" s="29" t="s">
        <v>1025</v>
      </c>
      <c r="C376" s="30" t="s">
        <v>1026</v>
      </c>
      <c r="D376" s="29">
        <v>100</v>
      </c>
      <c r="E376" s="29">
        <v>0.91</v>
      </c>
      <c r="F376" s="29" t="s">
        <v>114</v>
      </c>
      <c r="G376" s="29" t="s">
        <v>291</v>
      </c>
      <c r="H376" s="29" t="s">
        <v>849</v>
      </c>
      <c r="I376" s="29" t="s">
        <v>63</v>
      </c>
      <c r="J376" s="29" t="s">
        <v>78</v>
      </c>
      <c r="K376" s="29" t="s">
        <v>78</v>
      </c>
      <c r="L376" s="29" t="s">
        <v>64</v>
      </c>
      <c r="M376" s="29" t="s">
        <v>84</v>
      </c>
      <c r="N376" s="29" t="s">
        <v>64</v>
      </c>
      <c r="O376" s="29" t="s">
        <v>64</v>
      </c>
      <c r="P376" s="29" t="s">
        <v>84</v>
      </c>
      <c r="Q376" s="29" t="s">
        <v>64</v>
      </c>
      <c r="R376" s="29" t="s">
        <v>64</v>
      </c>
      <c r="S376" s="29" t="s">
        <v>64</v>
      </c>
      <c r="T376" s="29" t="s">
        <v>64</v>
      </c>
      <c r="U376" s="29" t="s">
        <v>64</v>
      </c>
      <c r="V376" s="29" t="s">
        <v>84</v>
      </c>
      <c r="W376" s="29" t="s">
        <v>64</v>
      </c>
      <c r="X376" s="29" t="s">
        <v>64</v>
      </c>
      <c r="Y376" s="29" t="s">
        <v>64</v>
      </c>
      <c r="Z376" s="29" t="s">
        <v>65</v>
      </c>
      <c r="AA376" s="29" t="s">
        <v>65</v>
      </c>
      <c r="AB376" s="29" t="s">
        <v>65</v>
      </c>
      <c r="AC376" s="29" t="s">
        <v>65</v>
      </c>
      <c r="AD376" s="29" t="s">
        <v>65</v>
      </c>
      <c r="AE376" s="29" t="s">
        <v>65</v>
      </c>
      <c r="AF376" s="29" t="s">
        <v>65</v>
      </c>
      <c r="AG376" s="29" t="s">
        <v>65</v>
      </c>
      <c r="AH376" s="29" t="s">
        <v>65</v>
      </c>
      <c r="AI376" s="29" t="s">
        <v>101</v>
      </c>
      <c r="AJ376" s="29" t="s">
        <v>65</v>
      </c>
      <c r="AK376" s="29" t="s">
        <v>65</v>
      </c>
      <c r="AL376" s="29" t="s">
        <v>65</v>
      </c>
      <c r="AM376" s="29" t="s">
        <v>66</v>
      </c>
      <c r="AN376" s="29" t="s">
        <v>66</v>
      </c>
      <c r="AO376" s="29" t="s">
        <v>66</v>
      </c>
      <c r="AP376" s="29" t="s">
        <v>80</v>
      </c>
      <c r="AQ376" s="29" t="s">
        <v>80</v>
      </c>
      <c r="AR376" s="29" t="s">
        <v>86</v>
      </c>
      <c r="AS376" s="29" t="s">
        <v>81</v>
      </c>
      <c r="AT376" s="29" t="s">
        <v>69</v>
      </c>
      <c r="AU376" s="29" t="s">
        <v>93</v>
      </c>
      <c r="AV376" s="29" t="s">
        <v>71</v>
      </c>
      <c r="AW376" s="29" t="s">
        <v>72</v>
      </c>
      <c r="AX376" s="29" t="s">
        <v>73</v>
      </c>
      <c r="AY376" s="29" t="s">
        <v>72</v>
      </c>
      <c r="AZ376" s="29" t="s">
        <v>72</v>
      </c>
      <c r="BA376" s="29" t="s">
        <v>72</v>
      </c>
      <c r="BB376" s="29" t="s">
        <v>73</v>
      </c>
      <c r="BC376" s="29" t="s">
        <v>73</v>
      </c>
      <c r="BD376" s="29"/>
      <c r="BE376" s="29" t="s">
        <v>73</v>
      </c>
      <c r="BF376" s="31"/>
      <c r="BG376" s="32" t="s">
        <v>846</v>
      </c>
      <c r="BH376" t="s">
        <v>1118</v>
      </c>
      <c r="BI376" s="32" t="e">
        <f t="shared" si="5"/>
        <v>#VALUE!</v>
      </c>
      <c r="BJ376" s="32"/>
      <c r="BK376" s="32"/>
      <c r="BL376" s="32"/>
    </row>
    <row r="377" spans="1:64" ht="13.2" x14ac:dyDescent="0.25">
      <c r="A377" s="28">
        <v>45574.464667534718</v>
      </c>
      <c r="B377" s="29" t="s">
        <v>1027</v>
      </c>
      <c r="C377" s="30" t="s">
        <v>1028</v>
      </c>
      <c r="D377" s="29">
        <v>0</v>
      </c>
      <c r="E377" s="29">
        <v>0</v>
      </c>
      <c r="F377" s="29" t="s">
        <v>423</v>
      </c>
      <c r="G377" s="29" t="s">
        <v>76</v>
      </c>
      <c r="H377" s="29" t="s">
        <v>849</v>
      </c>
      <c r="I377" s="29" t="s">
        <v>63</v>
      </c>
      <c r="J377" s="29" t="s">
        <v>64</v>
      </c>
      <c r="K377" s="29" t="s">
        <v>64</v>
      </c>
      <c r="L377" s="29" t="s">
        <v>64</v>
      </c>
      <c r="M377" s="29" t="s">
        <v>84</v>
      </c>
      <c r="N377" s="29" t="s">
        <v>64</v>
      </c>
      <c r="O377" s="29" t="s">
        <v>64</v>
      </c>
      <c r="P377" s="29" t="s">
        <v>84</v>
      </c>
      <c r="Q377" s="29" t="s">
        <v>64</v>
      </c>
      <c r="R377" s="29" t="s">
        <v>64</v>
      </c>
      <c r="S377" s="29" t="s">
        <v>84</v>
      </c>
      <c r="T377" s="29" t="s">
        <v>64</v>
      </c>
      <c r="U377" s="29" t="s">
        <v>64</v>
      </c>
      <c r="V377" s="29" t="s">
        <v>64</v>
      </c>
      <c r="W377" s="29" t="s">
        <v>64</v>
      </c>
      <c r="X377" s="29" t="s">
        <v>64</v>
      </c>
      <c r="Y377" s="29" t="s">
        <v>64</v>
      </c>
      <c r="Z377" s="29" t="s">
        <v>65</v>
      </c>
      <c r="AA377" s="29" t="s">
        <v>65</v>
      </c>
      <c r="AB377" s="29" t="s">
        <v>66</v>
      </c>
      <c r="AC377" s="29" t="s">
        <v>65</v>
      </c>
      <c r="AD377" s="29" t="s">
        <v>65</v>
      </c>
      <c r="AE377" s="29" t="s">
        <v>65</v>
      </c>
      <c r="AF377" s="29" t="s">
        <v>66</v>
      </c>
      <c r="AG377" s="29" t="s">
        <v>66</v>
      </c>
      <c r="AH377" s="29" t="s">
        <v>66</v>
      </c>
      <c r="AI377" s="29" t="s">
        <v>79</v>
      </c>
      <c r="AJ377" s="29" t="s">
        <v>65</v>
      </c>
      <c r="AK377" s="29" t="s">
        <v>65</v>
      </c>
      <c r="AL377" s="29" t="s">
        <v>65</v>
      </c>
      <c r="AM377" s="29" t="s">
        <v>65</v>
      </c>
      <c r="AN377" s="29" t="s">
        <v>66</v>
      </c>
      <c r="AO377" s="29" t="s">
        <v>66</v>
      </c>
      <c r="AP377" s="29" t="s">
        <v>67</v>
      </c>
      <c r="AQ377" s="29" t="s">
        <v>67</v>
      </c>
      <c r="AR377" s="29" t="s">
        <v>86</v>
      </c>
      <c r="AS377" s="29" t="s">
        <v>81</v>
      </c>
      <c r="AT377" s="29" t="s">
        <v>87</v>
      </c>
      <c r="AU377" s="29" t="s">
        <v>93</v>
      </c>
      <c r="AV377" s="29" t="s">
        <v>71</v>
      </c>
      <c r="AW377" s="29" t="s">
        <v>73</v>
      </c>
      <c r="AX377" s="29" t="s">
        <v>72</v>
      </c>
      <c r="AY377" s="29" t="s">
        <v>63</v>
      </c>
      <c r="AZ377" s="29" t="s">
        <v>63</v>
      </c>
      <c r="BA377" s="29" t="s">
        <v>63</v>
      </c>
      <c r="BB377" s="29" t="s">
        <v>63</v>
      </c>
      <c r="BC377" s="29" t="s">
        <v>73</v>
      </c>
      <c r="BD377" s="29"/>
      <c r="BE377" s="29" t="s">
        <v>73</v>
      </c>
      <c r="BF377" s="31"/>
      <c r="BG377" s="32" t="s">
        <v>846</v>
      </c>
      <c r="BH377" t="s">
        <v>1118</v>
      </c>
      <c r="BI377" s="32" t="e">
        <f t="shared" si="5"/>
        <v>#VALUE!</v>
      </c>
      <c r="BJ377" s="32"/>
      <c r="BK377" s="32"/>
      <c r="BL377" s="32"/>
    </row>
    <row r="378" spans="1:64" ht="13.2" x14ac:dyDescent="0.25">
      <c r="A378" s="28">
        <v>45574.465704212962</v>
      </c>
      <c r="B378" s="29" t="s">
        <v>1029</v>
      </c>
      <c r="C378" s="30" t="s">
        <v>1030</v>
      </c>
      <c r="D378" s="29">
        <v>100</v>
      </c>
      <c r="E378" s="29">
        <v>0.25</v>
      </c>
      <c r="F378" s="29" t="s">
        <v>423</v>
      </c>
      <c r="G378" s="29" t="s">
        <v>76</v>
      </c>
      <c r="H378" s="29" t="s">
        <v>872</v>
      </c>
      <c r="I378" s="29" t="s">
        <v>73</v>
      </c>
      <c r="J378" s="29" t="s">
        <v>64</v>
      </c>
      <c r="K378" s="29" t="s">
        <v>78</v>
      </c>
      <c r="L378" s="29" t="s">
        <v>64</v>
      </c>
      <c r="M378" s="29" t="s">
        <v>64</v>
      </c>
      <c r="N378" s="29" t="s">
        <v>64</v>
      </c>
      <c r="O378" s="29" t="s">
        <v>78</v>
      </c>
      <c r="P378" s="29" t="s">
        <v>64</v>
      </c>
      <c r="Q378" s="29" t="s">
        <v>64</v>
      </c>
      <c r="R378" s="29" t="s">
        <v>64</v>
      </c>
      <c r="S378" s="29" t="s">
        <v>64</v>
      </c>
      <c r="T378" s="29" t="s">
        <v>78</v>
      </c>
      <c r="U378" s="29" t="s">
        <v>64</v>
      </c>
      <c r="V378" s="29" t="s">
        <v>64</v>
      </c>
      <c r="W378" s="29" t="s">
        <v>64</v>
      </c>
      <c r="X378" s="29" t="s">
        <v>64</v>
      </c>
      <c r="Y378" s="29" t="s">
        <v>78</v>
      </c>
      <c r="Z378" s="29" t="s">
        <v>65</v>
      </c>
      <c r="AA378" s="29" t="s">
        <v>66</v>
      </c>
      <c r="AB378" s="29" t="s">
        <v>66</v>
      </c>
      <c r="AC378" s="29" t="s">
        <v>65</v>
      </c>
      <c r="AD378" s="29" t="s">
        <v>66</v>
      </c>
      <c r="AE378" s="29" t="s">
        <v>66</v>
      </c>
      <c r="AF378" s="29" t="s">
        <v>66</v>
      </c>
      <c r="AG378" s="29" t="s">
        <v>66</v>
      </c>
      <c r="AH378" s="29" t="s">
        <v>65</v>
      </c>
      <c r="AI378" s="29" t="s">
        <v>101</v>
      </c>
      <c r="AJ378" s="29" t="s">
        <v>65</v>
      </c>
      <c r="AK378" s="29" t="s">
        <v>66</v>
      </c>
      <c r="AL378" s="29" t="s">
        <v>65</v>
      </c>
      <c r="AM378" s="29" t="s">
        <v>65</v>
      </c>
      <c r="AN378" s="29" t="s">
        <v>66</v>
      </c>
      <c r="AO378" s="29" t="s">
        <v>66</v>
      </c>
      <c r="AP378" s="29" t="s">
        <v>67</v>
      </c>
      <c r="AQ378" s="29" t="s">
        <v>67</v>
      </c>
      <c r="AR378" s="29" t="s">
        <v>73</v>
      </c>
      <c r="AS378" s="29" t="s">
        <v>68</v>
      </c>
      <c r="AT378" s="29" t="s">
        <v>87</v>
      </c>
      <c r="AU378" s="29" t="s">
        <v>93</v>
      </c>
      <c r="AV378" s="29" t="s">
        <v>71</v>
      </c>
      <c r="AW378" s="29" t="s">
        <v>73</v>
      </c>
      <c r="AX378" s="29" t="s">
        <v>73</v>
      </c>
      <c r="AY378" s="29" t="s">
        <v>72</v>
      </c>
      <c r="AZ378" s="29" t="s">
        <v>72</v>
      </c>
      <c r="BA378" s="29" t="s">
        <v>72</v>
      </c>
      <c r="BB378" s="29" t="s">
        <v>72</v>
      </c>
      <c r="BC378" s="29" t="s">
        <v>73</v>
      </c>
      <c r="BD378" s="29"/>
      <c r="BE378" s="29" t="s">
        <v>73</v>
      </c>
      <c r="BF378" s="31"/>
      <c r="BG378" s="32" t="s">
        <v>846</v>
      </c>
      <c r="BH378" t="s">
        <v>226</v>
      </c>
      <c r="BI378" s="32" t="e">
        <f t="shared" si="5"/>
        <v>#VALUE!</v>
      </c>
      <c r="BJ378" s="32"/>
      <c r="BK378" s="32"/>
      <c r="BL378" s="32"/>
    </row>
    <row r="379" spans="1:64" ht="13.2" x14ac:dyDescent="0.25">
      <c r="A379" s="28">
        <v>45574.46705658565</v>
      </c>
      <c r="B379" s="29" t="s">
        <v>1031</v>
      </c>
      <c r="C379" s="30" t="s">
        <v>1032</v>
      </c>
      <c r="D379" s="29">
        <v>100</v>
      </c>
      <c r="E379" s="29">
        <v>1.75</v>
      </c>
      <c r="F379" s="29" t="s">
        <v>114</v>
      </c>
      <c r="G379" s="29" t="s">
        <v>539</v>
      </c>
      <c r="H379" s="29" t="s">
        <v>922</v>
      </c>
      <c r="I379" s="29" t="s">
        <v>73</v>
      </c>
      <c r="J379" s="29" t="s">
        <v>78</v>
      </c>
      <c r="K379" s="29" t="s">
        <v>78</v>
      </c>
      <c r="L379" s="29" t="s">
        <v>145</v>
      </c>
      <c r="M379" s="29" t="s">
        <v>84</v>
      </c>
      <c r="N379" s="29" t="s">
        <v>84</v>
      </c>
      <c r="O379" s="29" t="s">
        <v>84</v>
      </c>
      <c r="P379" s="29" t="s">
        <v>84</v>
      </c>
      <c r="Q379" s="29" t="s">
        <v>84</v>
      </c>
      <c r="R379" s="29" t="s">
        <v>64</v>
      </c>
      <c r="S379" s="29" t="s">
        <v>84</v>
      </c>
      <c r="T379" s="29" t="s">
        <v>84</v>
      </c>
      <c r="U379" s="29" t="s">
        <v>84</v>
      </c>
      <c r="V379" s="29" t="s">
        <v>84</v>
      </c>
      <c r="W379" s="29" t="s">
        <v>84</v>
      </c>
      <c r="X379" s="29" t="s">
        <v>84</v>
      </c>
      <c r="Y379" s="29" t="s">
        <v>84</v>
      </c>
      <c r="Z379" s="29" t="s">
        <v>66</v>
      </c>
      <c r="AA379" s="29" t="s">
        <v>66</v>
      </c>
      <c r="AB379" s="29" t="s">
        <v>79</v>
      </c>
      <c r="AC379" s="29" t="s">
        <v>66</v>
      </c>
      <c r="AD379" s="29" t="s">
        <v>66</v>
      </c>
      <c r="AE379" s="29" t="s">
        <v>66</v>
      </c>
      <c r="AF379" s="29" t="s">
        <v>66</v>
      </c>
      <c r="AG379" s="29" t="s">
        <v>65</v>
      </c>
      <c r="AH379" s="29" t="s">
        <v>66</v>
      </c>
      <c r="AI379" s="29" t="s">
        <v>101</v>
      </c>
      <c r="AJ379" s="29" t="s">
        <v>66</v>
      </c>
      <c r="AK379" s="29" t="s">
        <v>66</v>
      </c>
      <c r="AL379" s="29" t="s">
        <v>65</v>
      </c>
      <c r="AM379" s="29" t="s">
        <v>66</v>
      </c>
      <c r="AN379" s="29" t="s">
        <v>66</v>
      </c>
      <c r="AO379" s="29" t="s">
        <v>66</v>
      </c>
      <c r="AP379" s="29" t="s">
        <v>67</v>
      </c>
      <c r="AQ379" s="29" t="s">
        <v>67</v>
      </c>
      <c r="AR379" s="29" t="s">
        <v>63</v>
      </c>
      <c r="AS379" s="29" t="s">
        <v>68</v>
      </c>
      <c r="AT379" s="29" t="s">
        <v>169</v>
      </c>
      <c r="AU379" s="29" t="s">
        <v>70</v>
      </c>
      <c r="AV379" s="29" t="s">
        <v>80</v>
      </c>
      <c r="AW379" s="29" t="s">
        <v>72</v>
      </c>
      <c r="AX379" s="29" t="s">
        <v>73</v>
      </c>
      <c r="AY379" s="29" t="s">
        <v>72</v>
      </c>
      <c r="AZ379" s="29" t="s">
        <v>73</v>
      </c>
      <c r="BA379" s="29" t="s">
        <v>63</v>
      </c>
      <c r="BB379" s="29" t="s">
        <v>72</v>
      </c>
      <c r="BC379" s="29" t="s">
        <v>73</v>
      </c>
      <c r="BD379" s="29"/>
      <c r="BE379" s="29" t="s">
        <v>73</v>
      </c>
      <c r="BF379" s="31"/>
      <c r="BG379" s="32" t="s">
        <v>846</v>
      </c>
      <c r="BH379" t="s">
        <v>226</v>
      </c>
      <c r="BI379" s="32" t="e">
        <f t="shared" si="5"/>
        <v>#VALUE!</v>
      </c>
      <c r="BJ379" s="32"/>
      <c r="BK379" s="32"/>
      <c r="BL379" s="32"/>
    </row>
    <row r="380" spans="1:64" ht="13.2" x14ac:dyDescent="0.25">
      <c r="A380" s="28">
        <v>45574.469107407407</v>
      </c>
      <c r="B380" s="29" t="s">
        <v>1033</v>
      </c>
      <c r="C380" s="30" t="s">
        <v>1034</v>
      </c>
      <c r="D380" s="29">
        <v>100</v>
      </c>
      <c r="E380" s="29">
        <v>1.1299999999999999</v>
      </c>
      <c r="F380" s="29" t="s">
        <v>114</v>
      </c>
      <c r="G380" s="29" t="s">
        <v>539</v>
      </c>
      <c r="H380" s="29" t="s">
        <v>922</v>
      </c>
      <c r="I380" s="29" t="s">
        <v>63</v>
      </c>
      <c r="J380" s="29" t="s">
        <v>64</v>
      </c>
      <c r="K380" s="29" t="s">
        <v>64</v>
      </c>
      <c r="L380" s="29" t="s">
        <v>64</v>
      </c>
      <c r="M380" s="29" t="s">
        <v>78</v>
      </c>
      <c r="N380" s="29" t="s">
        <v>64</v>
      </c>
      <c r="O380" s="29" t="s">
        <v>64</v>
      </c>
      <c r="P380" s="29" t="s">
        <v>84</v>
      </c>
      <c r="Q380" s="29" t="s">
        <v>64</v>
      </c>
      <c r="R380" s="29" t="s">
        <v>64</v>
      </c>
      <c r="S380" s="29" t="s">
        <v>64</v>
      </c>
      <c r="T380" s="29" t="s">
        <v>64</v>
      </c>
      <c r="U380" s="29" t="s">
        <v>84</v>
      </c>
      <c r="V380" s="29" t="s">
        <v>64</v>
      </c>
      <c r="W380" s="29" t="s">
        <v>64</v>
      </c>
      <c r="X380" s="29" t="s">
        <v>64</v>
      </c>
      <c r="Y380" s="29" t="s">
        <v>64</v>
      </c>
      <c r="Z380" s="29" t="s">
        <v>65</v>
      </c>
      <c r="AA380" s="29" t="s">
        <v>66</v>
      </c>
      <c r="AB380" s="29" t="s">
        <v>65</v>
      </c>
      <c r="AC380" s="29" t="s">
        <v>65</v>
      </c>
      <c r="AD380" s="29" t="s">
        <v>66</v>
      </c>
      <c r="AE380" s="29" t="s">
        <v>65</v>
      </c>
      <c r="AF380" s="29" t="s">
        <v>66</v>
      </c>
      <c r="AG380" s="29" t="s">
        <v>65</v>
      </c>
      <c r="AH380" s="29" t="s">
        <v>66</v>
      </c>
      <c r="AI380" s="29" t="s">
        <v>101</v>
      </c>
      <c r="AJ380" s="29" t="s">
        <v>65</v>
      </c>
      <c r="AK380" s="29" t="s">
        <v>66</v>
      </c>
      <c r="AL380" s="29" t="s">
        <v>66</v>
      </c>
      <c r="AM380" s="29" t="s">
        <v>65</v>
      </c>
      <c r="AN380" s="29" t="s">
        <v>66</v>
      </c>
      <c r="AO380" s="29" t="s">
        <v>66</v>
      </c>
      <c r="AP380" s="29" t="s">
        <v>67</v>
      </c>
      <c r="AQ380" s="29" t="s">
        <v>67</v>
      </c>
      <c r="AR380" s="29" t="s">
        <v>73</v>
      </c>
      <c r="AS380" s="29" t="s">
        <v>81</v>
      </c>
      <c r="AT380" s="29" t="s">
        <v>169</v>
      </c>
      <c r="AU380" s="29" t="s">
        <v>93</v>
      </c>
      <c r="AV380" s="29" t="s">
        <v>80</v>
      </c>
      <c r="AW380" s="29" t="s">
        <v>73</v>
      </c>
      <c r="AX380" s="29" t="s">
        <v>72</v>
      </c>
      <c r="AY380" s="29" t="s">
        <v>73</v>
      </c>
      <c r="AZ380" s="29" t="s">
        <v>72</v>
      </c>
      <c r="BA380" s="29" t="s">
        <v>63</v>
      </c>
      <c r="BB380" s="29" t="s">
        <v>63</v>
      </c>
      <c r="BC380" s="29" t="s">
        <v>73</v>
      </c>
      <c r="BD380" s="29"/>
      <c r="BE380" s="29" t="s">
        <v>73</v>
      </c>
      <c r="BF380" s="31"/>
      <c r="BG380" s="32" t="s">
        <v>846</v>
      </c>
      <c r="BH380" t="s">
        <v>1118</v>
      </c>
      <c r="BI380" s="32" t="e">
        <f t="shared" si="5"/>
        <v>#VALUE!</v>
      </c>
      <c r="BJ380" s="32"/>
      <c r="BK380" s="32"/>
      <c r="BL380" s="32"/>
    </row>
    <row r="381" spans="1:64" ht="13.2" x14ac:dyDescent="0.25">
      <c r="A381" s="28">
        <v>45574.469680173614</v>
      </c>
      <c r="B381" s="29" t="s">
        <v>1035</v>
      </c>
      <c r="C381" s="30" t="s">
        <v>1036</v>
      </c>
      <c r="D381" s="29">
        <v>13.4</v>
      </c>
      <c r="E381" s="29">
        <v>0.21</v>
      </c>
      <c r="F381" s="29" t="s">
        <v>423</v>
      </c>
      <c r="G381" s="29" t="s">
        <v>76</v>
      </c>
      <c r="H381" s="29" t="s">
        <v>887</v>
      </c>
      <c r="I381" s="29" t="s">
        <v>63</v>
      </c>
      <c r="J381" s="29" t="s">
        <v>64</v>
      </c>
      <c r="K381" s="29" t="s">
        <v>84</v>
      </c>
      <c r="L381" s="29" t="s">
        <v>64</v>
      </c>
      <c r="M381" s="29" t="s">
        <v>84</v>
      </c>
      <c r="N381" s="29" t="s">
        <v>64</v>
      </c>
      <c r="O381" s="29" t="s">
        <v>64</v>
      </c>
      <c r="P381" s="29" t="s">
        <v>84</v>
      </c>
      <c r="Q381" s="29" t="s">
        <v>64</v>
      </c>
      <c r="R381" s="29" t="s">
        <v>64</v>
      </c>
      <c r="S381" s="29" t="s">
        <v>84</v>
      </c>
      <c r="T381" s="29" t="s">
        <v>64</v>
      </c>
      <c r="U381" s="29" t="s">
        <v>84</v>
      </c>
      <c r="V381" s="29" t="s">
        <v>64</v>
      </c>
      <c r="W381" s="29" t="s">
        <v>64</v>
      </c>
      <c r="X381" s="29" t="s">
        <v>64</v>
      </c>
      <c r="Y381" s="29" t="s">
        <v>64</v>
      </c>
      <c r="Z381" s="29" t="s">
        <v>65</v>
      </c>
      <c r="AA381" s="29" t="s">
        <v>65</v>
      </c>
      <c r="AB381" s="29" t="s">
        <v>65</v>
      </c>
      <c r="AC381" s="29" t="s">
        <v>65</v>
      </c>
      <c r="AD381" s="29" t="s">
        <v>65</v>
      </c>
      <c r="AE381" s="29" t="s">
        <v>65</v>
      </c>
      <c r="AF381" s="29" t="s">
        <v>65</v>
      </c>
      <c r="AG381" s="29" t="s">
        <v>65</v>
      </c>
      <c r="AH381" s="29" t="s">
        <v>65</v>
      </c>
      <c r="AI381" s="29" t="s">
        <v>65</v>
      </c>
      <c r="AJ381" s="29" t="s">
        <v>65</v>
      </c>
      <c r="AK381" s="29" t="s">
        <v>65</v>
      </c>
      <c r="AL381" s="29" t="s">
        <v>65</v>
      </c>
      <c r="AM381" s="29" t="s">
        <v>65</v>
      </c>
      <c r="AN381" s="29" t="s">
        <v>66</v>
      </c>
      <c r="AO381" s="29" t="s">
        <v>66</v>
      </c>
      <c r="AP381" s="29" t="s">
        <v>67</v>
      </c>
      <c r="AQ381" s="29" t="s">
        <v>67</v>
      </c>
      <c r="AR381" s="29" t="s">
        <v>86</v>
      </c>
      <c r="AS381" s="29" t="s">
        <v>252</v>
      </c>
      <c r="AT381" s="29" t="s">
        <v>169</v>
      </c>
      <c r="AU381" s="29" t="s">
        <v>70</v>
      </c>
      <c r="AV381" s="29" t="s">
        <v>71</v>
      </c>
      <c r="AW381" s="29" t="s">
        <v>72</v>
      </c>
      <c r="AX381" s="29" t="s">
        <v>72</v>
      </c>
      <c r="AY381" s="29" t="s">
        <v>72</v>
      </c>
      <c r="AZ381" s="29" t="s">
        <v>72</v>
      </c>
      <c r="BA381" s="29" t="s">
        <v>72</v>
      </c>
      <c r="BB381" s="29" t="s">
        <v>72</v>
      </c>
      <c r="BC381" s="29" t="s">
        <v>73</v>
      </c>
      <c r="BD381" s="29"/>
      <c r="BE381" s="29" t="s">
        <v>73</v>
      </c>
      <c r="BF381" s="31"/>
      <c r="BG381" s="32" t="s">
        <v>846</v>
      </c>
      <c r="BH381" t="s">
        <v>1118</v>
      </c>
      <c r="BI381" s="32" t="e">
        <f t="shared" si="5"/>
        <v>#VALUE!</v>
      </c>
      <c r="BJ381" s="32"/>
      <c r="BK381" s="32"/>
      <c r="BL381" s="32"/>
    </row>
    <row r="382" spans="1:64" ht="13.2" x14ac:dyDescent="0.25">
      <c r="A382" s="28">
        <v>45574.469747430558</v>
      </c>
      <c r="B382" s="29" t="s">
        <v>1037</v>
      </c>
      <c r="C382" s="30" t="s">
        <v>1038</v>
      </c>
      <c r="D382" s="29">
        <v>100</v>
      </c>
      <c r="E382" s="29">
        <v>1.08</v>
      </c>
      <c r="F382" s="29" t="s">
        <v>114</v>
      </c>
      <c r="G382" s="29" t="s">
        <v>539</v>
      </c>
      <c r="H382" s="29" t="s">
        <v>846</v>
      </c>
      <c r="I382" s="29" t="s">
        <v>63</v>
      </c>
      <c r="J382" s="29" t="s">
        <v>64</v>
      </c>
      <c r="K382" s="29" t="s">
        <v>64</v>
      </c>
      <c r="L382" s="29" t="s">
        <v>64</v>
      </c>
      <c r="M382" s="29" t="s">
        <v>64</v>
      </c>
      <c r="N382" s="29" t="s">
        <v>64</v>
      </c>
      <c r="O382" s="29" t="s">
        <v>64</v>
      </c>
      <c r="P382" s="29" t="s">
        <v>64</v>
      </c>
      <c r="Q382" s="29" t="s">
        <v>64</v>
      </c>
      <c r="R382" s="29" t="s">
        <v>64</v>
      </c>
      <c r="S382" s="29" t="s">
        <v>64</v>
      </c>
      <c r="T382" s="29" t="s">
        <v>64</v>
      </c>
      <c r="U382" s="29" t="s">
        <v>64</v>
      </c>
      <c r="V382" s="29" t="s">
        <v>64</v>
      </c>
      <c r="W382" s="29" t="s">
        <v>64</v>
      </c>
      <c r="X382" s="29" t="s">
        <v>64</v>
      </c>
      <c r="Y382" s="29" t="s">
        <v>64</v>
      </c>
      <c r="Z382" s="29" t="s">
        <v>66</v>
      </c>
      <c r="AA382" s="29" t="s">
        <v>66</v>
      </c>
      <c r="AB382" s="29" t="s">
        <v>65</v>
      </c>
      <c r="AC382" s="29" t="s">
        <v>66</v>
      </c>
      <c r="AD382" s="29" t="s">
        <v>66</v>
      </c>
      <c r="AE382" s="29" t="s">
        <v>66</v>
      </c>
      <c r="AF382" s="29" t="s">
        <v>66</v>
      </c>
      <c r="AG382" s="29" t="s">
        <v>66</v>
      </c>
      <c r="AH382" s="29" t="s">
        <v>66</v>
      </c>
      <c r="AI382" s="29" t="s">
        <v>79</v>
      </c>
      <c r="AJ382" s="29" t="s">
        <v>65</v>
      </c>
      <c r="AK382" s="29" t="s">
        <v>65</v>
      </c>
      <c r="AL382" s="29" t="s">
        <v>79</v>
      </c>
      <c r="AM382" s="29" t="s">
        <v>79</v>
      </c>
      <c r="AN382" s="29" t="s">
        <v>65</v>
      </c>
      <c r="AO382" s="29" t="s">
        <v>79</v>
      </c>
      <c r="AP382" s="29" t="s">
        <v>67</v>
      </c>
      <c r="AQ382" s="29" t="s">
        <v>85</v>
      </c>
      <c r="AR382" s="29" t="s">
        <v>86</v>
      </c>
      <c r="AS382" s="29" t="s">
        <v>81</v>
      </c>
      <c r="AT382" s="29" t="s">
        <v>69</v>
      </c>
      <c r="AU382" s="29" t="s">
        <v>70</v>
      </c>
      <c r="AV382" s="29" t="s">
        <v>71</v>
      </c>
      <c r="AW382" s="29" t="s">
        <v>73</v>
      </c>
      <c r="AX382" s="29" t="s">
        <v>73</v>
      </c>
      <c r="AY382" s="29" t="s">
        <v>73</v>
      </c>
      <c r="AZ382" s="29" t="s">
        <v>73</v>
      </c>
      <c r="BA382" s="29" t="s">
        <v>73</v>
      </c>
      <c r="BB382" s="29" t="s">
        <v>73</v>
      </c>
      <c r="BC382" s="29" t="s">
        <v>73</v>
      </c>
      <c r="BD382" s="29"/>
      <c r="BE382" s="29" t="s">
        <v>73</v>
      </c>
      <c r="BF382" s="31"/>
      <c r="BG382" s="32" t="s">
        <v>846</v>
      </c>
      <c r="BH382" t="s">
        <v>1118</v>
      </c>
      <c r="BI382" s="32" t="e">
        <f t="shared" si="5"/>
        <v>#VALUE!</v>
      </c>
      <c r="BJ382" s="32"/>
      <c r="BK382" s="32"/>
      <c r="BL382" s="32"/>
    </row>
    <row r="383" spans="1:64" ht="13.2" x14ac:dyDescent="0.25">
      <c r="A383" s="28">
        <v>45574.471330219909</v>
      </c>
      <c r="B383" s="29" t="s">
        <v>1039</v>
      </c>
      <c r="C383" s="30" t="s">
        <v>1040</v>
      </c>
      <c r="D383" s="29">
        <v>25</v>
      </c>
      <c r="E383" s="29">
        <v>0.17</v>
      </c>
      <c r="F383" s="29" t="s">
        <v>423</v>
      </c>
      <c r="G383" s="29" t="s">
        <v>76</v>
      </c>
      <c r="H383" s="29" t="s">
        <v>1041</v>
      </c>
      <c r="I383" s="29" t="s">
        <v>73</v>
      </c>
      <c r="J383" s="29" t="s">
        <v>145</v>
      </c>
      <c r="K383" s="29" t="s">
        <v>78</v>
      </c>
      <c r="L383" s="29" t="s">
        <v>64</v>
      </c>
      <c r="M383" s="29" t="s">
        <v>84</v>
      </c>
      <c r="N383" s="29" t="s">
        <v>78</v>
      </c>
      <c r="O383" s="29" t="s">
        <v>64</v>
      </c>
      <c r="P383" s="29" t="s">
        <v>84</v>
      </c>
      <c r="Q383" s="29" t="s">
        <v>64</v>
      </c>
      <c r="R383" s="29" t="s">
        <v>64</v>
      </c>
      <c r="S383" s="29" t="s">
        <v>84</v>
      </c>
      <c r="T383" s="29" t="s">
        <v>64</v>
      </c>
      <c r="U383" s="29" t="s">
        <v>64</v>
      </c>
      <c r="V383" s="29" t="s">
        <v>64</v>
      </c>
      <c r="W383" s="29" t="s">
        <v>78</v>
      </c>
      <c r="X383" s="29" t="s">
        <v>64</v>
      </c>
      <c r="Y383" s="29" t="s">
        <v>64</v>
      </c>
      <c r="Z383" s="29" t="s">
        <v>65</v>
      </c>
      <c r="AA383" s="29" t="s">
        <v>65</v>
      </c>
      <c r="AB383" s="29" t="s">
        <v>65</v>
      </c>
      <c r="AC383" s="29" t="s">
        <v>65</v>
      </c>
      <c r="AD383" s="29" t="s">
        <v>66</v>
      </c>
      <c r="AE383" s="29" t="s">
        <v>65</v>
      </c>
      <c r="AF383" s="29" t="s">
        <v>66</v>
      </c>
      <c r="AG383" s="29" t="s">
        <v>66</v>
      </c>
      <c r="AH383" s="29" t="s">
        <v>65</v>
      </c>
      <c r="AI383" s="29" t="s">
        <v>79</v>
      </c>
      <c r="AJ383" s="29" t="s">
        <v>65</v>
      </c>
      <c r="AK383" s="29" t="s">
        <v>65</v>
      </c>
      <c r="AL383" s="29" t="s">
        <v>66</v>
      </c>
      <c r="AM383" s="29" t="s">
        <v>66</v>
      </c>
      <c r="AN383" s="29" t="s">
        <v>66</v>
      </c>
      <c r="AO383" s="29" t="s">
        <v>66</v>
      </c>
      <c r="AP383" s="29" t="s">
        <v>85</v>
      </c>
      <c r="AQ383" s="29" t="s">
        <v>85</v>
      </c>
      <c r="AR383" s="29" t="s">
        <v>86</v>
      </c>
      <c r="AS383" s="29" t="s">
        <v>115</v>
      </c>
      <c r="AT383" s="29" t="s">
        <v>69</v>
      </c>
      <c r="AU383" s="29" t="s">
        <v>70</v>
      </c>
      <c r="AV383" s="29" t="s">
        <v>71</v>
      </c>
      <c r="AW383" s="29" t="s">
        <v>72</v>
      </c>
      <c r="AX383" s="29" t="s">
        <v>73</v>
      </c>
      <c r="AY383" s="29" t="s">
        <v>63</v>
      </c>
      <c r="AZ383" s="29" t="s">
        <v>73</v>
      </c>
      <c r="BA383" s="29" t="s">
        <v>72</v>
      </c>
      <c r="BB383" s="29" t="s">
        <v>73</v>
      </c>
      <c r="BC383" s="29" t="s">
        <v>73</v>
      </c>
      <c r="BD383" s="29"/>
      <c r="BE383" s="29" t="s">
        <v>73</v>
      </c>
      <c r="BF383" s="31"/>
      <c r="BG383" s="32" t="s">
        <v>846</v>
      </c>
      <c r="BH383" t="s">
        <v>226</v>
      </c>
      <c r="BI383" s="32" t="e">
        <f t="shared" si="5"/>
        <v>#VALUE!</v>
      </c>
      <c r="BJ383" s="32"/>
      <c r="BK383" s="32"/>
      <c r="BL383" s="32"/>
    </row>
    <row r="384" spans="1:64" ht="13.2" x14ac:dyDescent="0.25">
      <c r="A384" s="28">
        <v>45574.473140254631</v>
      </c>
      <c r="B384" s="29" t="s">
        <v>1042</v>
      </c>
      <c r="C384" s="30" t="s">
        <v>1043</v>
      </c>
      <c r="D384" s="29">
        <v>100</v>
      </c>
      <c r="E384" s="29">
        <v>0.17</v>
      </c>
      <c r="F384" s="29" t="s">
        <v>423</v>
      </c>
      <c r="G384" s="29" t="s">
        <v>76</v>
      </c>
      <c r="H384" s="29" t="s">
        <v>887</v>
      </c>
      <c r="I384" s="29" t="s">
        <v>63</v>
      </c>
      <c r="J384" s="29" t="s">
        <v>64</v>
      </c>
      <c r="K384" s="29" t="s">
        <v>64</v>
      </c>
      <c r="L384" s="29" t="s">
        <v>64</v>
      </c>
      <c r="M384" s="29" t="s">
        <v>84</v>
      </c>
      <c r="N384" s="29" t="s">
        <v>64</v>
      </c>
      <c r="O384" s="29" t="s">
        <v>64</v>
      </c>
      <c r="P384" s="29" t="s">
        <v>64</v>
      </c>
      <c r="Q384" s="29" t="s">
        <v>64</v>
      </c>
      <c r="R384" s="29" t="s">
        <v>64</v>
      </c>
      <c r="S384" s="29" t="s">
        <v>64</v>
      </c>
      <c r="T384" s="29" t="s">
        <v>64</v>
      </c>
      <c r="U384" s="29" t="s">
        <v>64</v>
      </c>
      <c r="V384" s="29" t="s">
        <v>64</v>
      </c>
      <c r="W384" s="29" t="s">
        <v>64</v>
      </c>
      <c r="X384" s="29" t="s">
        <v>64</v>
      </c>
      <c r="Y384" s="29" t="s">
        <v>64</v>
      </c>
      <c r="Z384" s="29" t="s">
        <v>66</v>
      </c>
      <c r="AA384" s="29" t="s">
        <v>66</v>
      </c>
      <c r="AB384" s="29" t="s">
        <v>65</v>
      </c>
      <c r="AC384" s="29" t="s">
        <v>66</v>
      </c>
      <c r="AD384" s="29" t="s">
        <v>66</v>
      </c>
      <c r="AE384" s="29" t="s">
        <v>65</v>
      </c>
      <c r="AF384" s="29" t="s">
        <v>66</v>
      </c>
      <c r="AG384" s="29" t="s">
        <v>65</v>
      </c>
      <c r="AH384" s="29" t="s">
        <v>66</v>
      </c>
      <c r="AI384" s="29" t="s">
        <v>79</v>
      </c>
      <c r="AJ384" s="29" t="s">
        <v>66</v>
      </c>
      <c r="AK384" s="29" t="s">
        <v>66</v>
      </c>
      <c r="AL384" s="29" t="s">
        <v>66</v>
      </c>
      <c r="AM384" s="29" t="s">
        <v>66</v>
      </c>
      <c r="AN384" s="29" t="s">
        <v>66</v>
      </c>
      <c r="AO384" s="29" t="s">
        <v>66</v>
      </c>
      <c r="AP384" s="29" t="s">
        <v>67</v>
      </c>
      <c r="AQ384" s="29" t="s">
        <v>151</v>
      </c>
      <c r="AR384" s="29" t="s">
        <v>73</v>
      </c>
      <c r="AS384" s="29" t="s">
        <v>223</v>
      </c>
      <c r="AT384" s="29" t="s">
        <v>69</v>
      </c>
      <c r="AU384" s="29" t="s">
        <v>70</v>
      </c>
      <c r="AV384" s="29" t="s">
        <v>67</v>
      </c>
      <c r="AW384" s="29" t="s">
        <v>72</v>
      </c>
      <c r="AX384" s="29" t="s">
        <v>72</v>
      </c>
      <c r="AY384" s="29" t="s">
        <v>72</v>
      </c>
      <c r="AZ384" s="29" t="s">
        <v>73</v>
      </c>
      <c r="BA384" s="29" t="s">
        <v>63</v>
      </c>
      <c r="BB384" s="29" t="s">
        <v>73</v>
      </c>
      <c r="BC384" s="29" t="s">
        <v>73</v>
      </c>
      <c r="BD384" s="29"/>
      <c r="BE384" s="29" t="s">
        <v>73</v>
      </c>
      <c r="BF384" s="31"/>
      <c r="BG384" s="32" t="s">
        <v>846</v>
      </c>
      <c r="BH384" t="s">
        <v>1118</v>
      </c>
      <c r="BI384" s="32" t="e">
        <f t="shared" si="5"/>
        <v>#VALUE!</v>
      </c>
      <c r="BJ384" s="32"/>
      <c r="BK384" s="32"/>
      <c r="BL384" s="32"/>
    </row>
    <row r="385" spans="1:64" ht="13.2" x14ac:dyDescent="0.25">
      <c r="A385" s="28">
        <v>45574.474305729163</v>
      </c>
      <c r="B385" s="29" t="s">
        <v>1044</v>
      </c>
      <c r="C385" s="30" t="s">
        <v>1045</v>
      </c>
      <c r="D385" s="29">
        <v>100</v>
      </c>
      <c r="E385" s="29">
        <v>0.25</v>
      </c>
      <c r="F385" s="29" t="s">
        <v>423</v>
      </c>
      <c r="G385" s="29" t="s">
        <v>291</v>
      </c>
      <c r="H385" s="29" t="s">
        <v>846</v>
      </c>
      <c r="I385" s="29" t="s">
        <v>73</v>
      </c>
      <c r="J385" s="29" t="s">
        <v>64</v>
      </c>
      <c r="K385" s="29" t="s">
        <v>64</v>
      </c>
      <c r="L385" s="29" t="s">
        <v>64</v>
      </c>
      <c r="M385" s="29" t="s">
        <v>84</v>
      </c>
      <c r="N385" s="29" t="s">
        <v>64</v>
      </c>
      <c r="O385" s="29" t="s">
        <v>64</v>
      </c>
      <c r="P385" s="29" t="s">
        <v>84</v>
      </c>
      <c r="Q385" s="29" t="s">
        <v>64</v>
      </c>
      <c r="R385" s="29" t="s">
        <v>64</v>
      </c>
      <c r="S385" s="29" t="s">
        <v>64</v>
      </c>
      <c r="T385" s="29" t="s">
        <v>64</v>
      </c>
      <c r="U385" s="29" t="s">
        <v>64</v>
      </c>
      <c r="V385" s="29" t="s">
        <v>64</v>
      </c>
      <c r="W385" s="29" t="s">
        <v>64</v>
      </c>
      <c r="X385" s="29" t="s">
        <v>64</v>
      </c>
      <c r="Y385" s="29" t="s">
        <v>84</v>
      </c>
      <c r="Z385" s="29" t="s">
        <v>101</v>
      </c>
      <c r="AA385" s="29" t="s">
        <v>101</v>
      </c>
      <c r="AB385" s="29" t="s">
        <v>101</v>
      </c>
      <c r="AC385" s="29" t="s">
        <v>101</v>
      </c>
      <c r="AD385" s="29" t="s">
        <v>101</v>
      </c>
      <c r="AE385" s="29" t="s">
        <v>101</v>
      </c>
      <c r="AF385" s="29" t="s">
        <v>101</v>
      </c>
      <c r="AG385" s="29" t="s">
        <v>101</v>
      </c>
      <c r="AH385" s="29" t="s">
        <v>101</v>
      </c>
      <c r="AI385" s="29" t="s">
        <v>101</v>
      </c>
      <c r="AJ385" s="29" t="s">
        <v>101</v>
      </c>
      <c r="AK385" s="29" t="s">
        <v>101</v>
      </c>
      <c r="AL385" s="29" t="s">
        <v>101</v>
      </c>
      <c r="AM385" s="29" t="s">
        <v>101</v>
      </c>
      <c r="AN385" s="29" t="s">
        <v>101</v>
      </c>
      <c r="AO385" s="29" t="s">
        <v>101</v>
      </c>
      <c r="AP385" s="29" t="s">
        <v>85</v>
      </c>
      <c r="AQ385" s="29" t="s">
        <v>85</v>
      </c>
      <c r="AR385" s="29" t="s">
        <v>86</v>
      </c>
      <c r="AS385" s="29" t="s">
        <v>969</v>
      </c>
      <c r="AT385" s="29" t="s">
        <v>87</v>
      </c>
      <c r="AU385" s="29" t="s">
        <v>70</v>
      </c>
      <c r="AV385" s="29" t="s">
        <v>71</v>
      </c>
      <c r="AW385" s="29" t="s">
        <v>73</v>
      </c>
      <c r="AX385" s="29" t="s">
        <v>72</v>
      </c>
      <c r="AY385" s="29" t="s">
        <v>72</v>
      </c>
      <c r="AZ385" s="29" t="s">
        <v>63</v>
      </c>
      <c r="BA385" s="29" t="s">
        <v>72</v>
      </c>
      <c r="BB385" s="29" t="s">
        <v>73</v>
      </c>
      <c r="BC385" s="29" t="s">
        <v>73</v>
      </c>
      <c r="BD385" s="29"/>
      <c r="BE385" s="29" t="s">
        <v>73</v>
      </c>
      <c r="BF385" s="31"/>
      <c r="BG385" s="32" t="s">
        <v>846</v>
      </c>
      <c r="BH385" t="s">
        <v>226</v>
      </c>
      <c r="BI385" s="32" t="e">
        <f t="shared" si="5"/>
        <v>#VALUE!</v>
      </c>
      <c r="BJ385" s="32"/>
      <c r="BK385" s="32"/>
      <c r="BL385" s="32"/>
    </row>
    <row r="386" spans="1:64" ht="13.2" x14ac:dyDescent="0.25">
      <c r="A386" s="28">
        <v>45574.475942812496</v>
      </c>
      <c r="B386" s="29" t="s">
        <v>1046</v>
      </c>
      <c r="C386" s="30" t="s">
        <v>1047</v>
      </c>
      <c r="D386" s="29">
        <v>100</v>
      </c>
      <c r="E386" s="29">
        <v>0.28999999999999998</v>
      </c>
      <c r="F386" s="29" t="s">
        <v>114</v>
      </c>
      <c r="G386" s="29" t="s">
        <v>76</v>
      </c>
      <c r="H386" s="29" t="s">
        <v>922</v>
      </c>
      <c r="I386" s="29" t="s">
        <v>63</v>
      </c>
      <c r="J386" s="29" t="s">
        <v>64</v>
      </c>
      <c r="K386" s="29" t="s">
        <v>64</v>
      </c>
      <c r="L386" s="29" t="s">
        <v>64</v>
      </c>
      <c r="M386" s="29" t="s">
        <v>84</v>
      </c>
      <c r="N386" s="29" t="s">
        <v>84</v>
      </c>
      <c r="O386" s="29" t="s">
        <v>84</v>
      </c>
      <c r="P386" s="29" t="s">
        <v>84</v>
      </c>
      <c r="Q386" s="29" t="s">
        <v>78</v>
      </c>
      <c r="R386" s="29" t="s">
        <v>78</v>
      </c>
      <c r="S386" s="29" t="s">
        <v>64</v>
      </c>
      <c r="T386" s="29" t="s">
        <v>78</v>
      </c>
      <c r="U386" s="29" t="s">
        <v>84</v>
      </c>
      <c r="V386" s="29" t="s">
        <v>64</v>
      </c>
      <c r="W386" s="29" t="s">
        <v>64</v>
      </c>
      <c r="X386" s="29" t="s">
        <v>64</v>
      </c>
      <c r="Y386" s="29" t="s">
        <v>64</v>
      </c>
      <c r="Z386" s="29" t="s">
        <v>66</v>
      </c>
      <c r="AA386" s="29" t="s">
        <v>66</v>
      </c>
      <c r="AB386" s="29" t="s">
        <v>65</v>
      </c>
      <c r="AC386" s="29" t="s">
        <v>65</v>
      </c>
      <c r="AD386" s="29" t="s">
        <v>79</v>
      </c>
      <c r="AE386" s="29" t="s">
        <v>66</v>
      </c>
      <c r="AF386" s="29" t="s">
        <v>66</v>
      </c>
      <c r="AG386" s="29" t="s">
        <v>65</v>
      </c>
      <c r="AH386" s="29" t="s">
        <v>66</v>
      </c>
      <c r="AI386" s="29" t="s">
        <v>79</v>
      </c>
      <c r="AJ386" s="29" t="s">
        <v>66</v>
      </c>
      <c r="AK386" s="29" t="s">
        <v>65</v>
      </c>
      <c r="AL386" s="29" t="s">
        <v>79</v>
      </c>
      <c r="AM386" s="29" t="s">
        <v>66</v>
      </c>
      <c r="AN386" s="29" t="s">
        <v>66</v>
      </c>
      <c r="AO386" s="29" t="s">
        <v>66</v>
      </c>
      <c r="AP386" s="29" t="s">
        <v>85</v>
      </c>
      <c r="AQ386" s="29" t="s">
        <v>67</v>
      </c>
      <c r="AR386" s="29" t="s">
        <v>86</v>
      </c>
      <c r="AS386" s="29" t="s">
        <v>68</v>
      </c>
      <c r="AT386" s="29" t="s">
        <v>87</v>
      </c>
      <c r="AU386" s="29" t="s">
        <v>93</v>
      </c>
      <c r="AV386" s="29" t="s">
        <v>71</v>
      </c>
      <c r="AW386" s="29" t="s">
        <v>73</v>
      </c>
      <c r="AX386" s="29" t="s">
        <v>73</v>
      </c>
      <c r="AY386" s="29" t="s">
        <v>72</v>
      </c>
      <c r="AZ386" s="29" t="s">
        <v>72</v>
      </c>
      <c r="BA386" s="29" t="s">
        <v>72</v>
      </c>
      <c r="BB386" s="29" t="s">
        <v>72</v>
      </c>
      <c r="BC386" s="29" t="s">
        <v>63</v>
      </c>
      <c r="BD386" s="29">
        <v>1</v>
      </c>
      <c r="BE386" s="29" t="s">
        <v>63</v>
      </c>
      <c r="BF386" s="31" t="s">
        <v>408</v>
      </c>
      <c r="BG386" s="32" t="s">
        <v>846</v>
      </c>
      <c r="BH386" t="s">
        <v>1118</v>
      </c>
      <c r="BI386" s="32" t="e">
        <f t="shared" ref="BI386:BI408" si="6">SUM(IF(F386="Betul / True",2,IF(F386="Salah / False",1,IF(F386="Tidak tahu / Dont Know",1,"PLEASE CHECK"))),IF(G386="Betul / True",2,IF(G386="Salah / False",1,IF(G386="Tidak tahu / Dont Know",1,"PLEASE CHECK"))),IF(H386="Betul / True",2,IF(H386="Salah / False",1,IF(H386="Tidak tahu / Dont Know",1,"PLEASE CHECK"))),IF(I386="Betul / True",1,IF(I386="Salah / False",2,IF(I386="Tidak tahu / Dont Know",2,"PLEASE CHECK"))),IF(J386="Betul / True",2,IF(J386="Salah / False",1,IF(J386="Tidak tahu / Dont Know",1,"PLEASE CHECK"))),IF(K386="Betul / True",2,IF(K386="Salah / False",1,IF(K386="Tidak tahu / Dont Know",1,"PLEASE CHECK"))),IF(L386="Betul / True",2,IF(L386="Salah / False",1,IF(L386="Tidak tahu / Dont Know",1,"PLEASE CHECK"))),IF(M386="Betul / True",2,IF(M386="Salah / False",1,IF(M386="Tidak tahu / Dont Know",1,"PLEASE CHECK"))),IF(N386="Betul / True",2,IF(N386="Salah / False",1,IF(N386="Tidak tahu / Dont Know",1,"PLEASE CHECK"))),IF(O386="Betul / True",2,IF(O386="Salah / False",1,IF(O386="Tidak tahu / Dont Know",1,"PLEASE CHECK"))),IF(P386="Betul / True",2,IF(P386="Salah / False",1,IF(P386="Tidak tahu / Dont Know",1,"PLEASE CHECK"))),IF(Q386="Betul / True",2,IF(Q386="Salah / False",1,IF(Q386="Tidak tahu / Dont Know",1,"PLEASE CHECK"))),IF(R386="Betul / True",2,IF(R386="Salah / False",1,IF(R386="Tidak tahu / Dont Know",1,"PLEASE CHECK"))),IF(S386="Betul / True",2,IF(S386="Salah / False",1,IF(S386="Tidak tahu / Dont Know",1,"PLEASE CHECK"))),IF(T386="Betul / True",2,IF(T386="Salah / False",1,IF(T386="Tidak tahu / Dont Know",1,"PLEASE CHECK"))),IF(U386="Betul / True",2,IF(U386="Salah / False",1,IF(U386="Tidak tahu / Dont Know",1,"PLEASE CHECK"))))</f>
        <v>#VALUE!</v>
      </c>
      <c r="BJ386" s="32"/>
      <c r="BK386" s="32"/>
      <c r="BL386" s="32"/>
    </row>
    <row r="387" spans="1:64" ht="13.2" x14ac:dyDescent="0.25">
      <c r="A387" s="28">
        <v>45574.476676585648</v>
      </c>
      <c r="B387" s="29" t="s">
        <v>1048</v>
      </c>
      <c r="C387" s="30" t="s">
        <v>1049</v>
      </c>
      <c r="D387" s="29">
        <v>100</v>
      </c>
      <c r="E387" s="29">
        <v>0.38</v>
      </c>
      <c r="F387" s="29" t="s">
        <v>114</v>
      </c>
      <c r="G387" s="29" t="s">
        <v>539</v>
      </c>
      <c r="H387" s="29" t="s">
        <v>922</v>
      </c>
      <c r="I387" s="29" t="s">
        <v>63</v>
      </c>
      <c r="J387" s="29" t="s">
        <v>64</v>
      </c>
      <c r="K387" s="29" t="s">
        <v>64</v>
      </c>
      <c r="L387" s="29" t="s">
        <v>64</v>
      </c>
      <c r="M387" s="29" t="s">
        <v>78</v>
      </c>
      <c r="N387" s="29" t="s">
        <v>64</v>
      </c>
      <c r="O387" s="29" t="s">
        <v>64</v>
      </c>
      <c r="P387" s="29" t="s">
        <v>64</v>
      </c>
      <c r="Q387" s="29" t="s">
        <v>64</v>
      </c>
      <c r="R387" s="29" t="s">
        <v>64</v>
      </c>
      <c r="S387" s="29" t="s">
        <v>64</v>
      </c>
      <c r="T387" s="29" t="s">
        <v>64</v>
      </c>
      <c r="U387" s="29" t="s">
        <v>64</v>
      </c>
      <c r="V387" s="29" t="s">
        <v>64</v>
      </c>
      <c r="W387" s="29" t="s">
        <v>64</v>
      </c>
      <c r="X387" s="29" t="s">
        <v>64</v>
      </c>
      <c r="Y387" s="29" t="s">
        <v>64</v>
      </c>
      <c r="Z387" s="29" t="s">
        <v>65</v>
      </c>
      <c r="AA387" s="29" t="s">
        <v>66</v>
      </c>
      <c r="AB387" s="29" t="s">
        <v>65</v>
      </c>
      <c r="AC387" s="29" t="s">
        <v>65</v>
      </c>
      <c r="AD387" s="29" t="s">
        <v>65</v>
      </c>
      <c r="AE387" s="29" t="s">
        <v>65</v>
      </c>
      <c r="AF387" s="29" t="s">
        <v>65</v>
      </c>
      <c r="AG387" s="29" t="s">
        <v>66</v>
      </c>
      <c r="AH387" s="29" t="s">
        <v>79</v>
      </c>
      <c r="AI387" s="29" t="s">
        <v>66</v>
      </c>
      <c r="AJ387" s="29" t="s">
        <v>66</v>
      </c>
      <c r="AK387" s="29" t="s">
        <v>66</v>
      </c>
      <c r="AL387" s="29" t="s">
        <v>66</v>
      </c>
      <c r="AM387" s="29" t="s">
        <v>65</v>
      </c>
      <c r="AN387" s="29" t="s">
        <v>66</v>
      </c>
      <c r="AO387" s="29" t="s">
        <v>66</v>
      </c>
      <c r="AP387" s="29" t="s">
        <v>80</v>
      </c>
      <c r="AQ387" s="29" t="s">
        <v>80</v>
      </c>
      <c r="AR387" s="29" t="s">
        <v>86</v>
      </c>
      <c r="AS387" s="29" t="s">
        <v>68</v>
      </c>
      <c r="AT387" s="29" t="s">
        <v>87</v>
      </c>
      <c r="AU387" s="29" t="s">
        <v>93</v>
      </c>
      <c r="AV387" s="29" t="s">
        <v>71</v>
      </c>
      <c r="AW387" s="29" t="s">
        <v>63</v>
      </c>
      <c r="AX387" s="29" t="s">
        <v>73</v>
      </c>
      <c r="AY387" s="29" t="s">
        <v>72</v>
      </c>
      <c r="AZ387" s="29" t="s">
        <v>72</v>
      </c>
      <c r="BA387" s="29" t="s">
        <v>72</v>
      </c>
      <c r="BB387" s="29" t="s">
        <v>72</v>
      </c>
      <c r="BC387" s="29" t="s">
        <v>73</v>
      </c>
      <c r="BD387" s="29"/>
      <c r="BE387" s="29" t="s">
        <v>73</v>
      </c>
      <c r="BF387" s="31"/>
      <c r="BG387" s="32" t="s">
        <v>846</v>
      </c>
      <c r="BH387" t="s">
        <v>1118</v>
      </c>
      <c r="BI387" s="32" t="e">
        <f t="shared" si="6"/>
        <v>#VALUE!</v>
      </c>
      <c r="BJ387" s="32"/>
      <c r="BK387" s="32"/>
      <c r="BL387" s="32"/>
    </row>
    <row r="388" spans="1:64" ht="13.2" x14ac:dyDescent="0.25">
      <c r="A388" s="28">
        <v>45574.478042870367</v>
      </c>
      <c r="B388" s="29" t="s">
        <v>1050</v>
      </c>
      <c r="C388" s="29" t="s">
        <v>1051</v>
      </c>
      <c r="D388" s="29">
        <v>100</v>
      </c>
      <c r="E388" s="29">
        <v>0.33</v>
      </c>
      <c r="F388" s="29" t="s">
        <v>114</v>
      </c>
      <c r="G388" s="29" t="s">
        <v>76</v>
      </c>
      <c r="H388" s="29" t="s">
        <v>1015</v>
      </c>
      <c r="I388" s="29" t="s">
        <v>63</v>
      </c>
      <c r="J388" s="29" t="s">
        <v>64</v>
      </c>
      <c r="K388" s="29" t="s">
        <v>84</v>
      </c>
      <c r="L388" s="29" t="s">
        <v>64</v>
      </c>
      <c r="M388" s="29" t="s">
        <v>84</v>
      </c>
      <c r="N388" s="29" t="s">
        <v>64</v>
      </c>
      <c r="O388" s="29" t="s">
        <v>64</v>
      </c>
      <c r="P388" s="29" t="s">
        <v>84</v>
      </c>
      <c r="Q388" s="29" t="s">
        <v>64</v>
      </c>
      <c r="R388" s="29" t="s">
        <v>64</v>
      </c>
      <c r="S388" s="29" t="s">
        <v>64</v>
      </c>
      <c r="T388" s="29" t="s">
        <v>64</v>
      </c>
      <c r="U388" s="29" t="s">
        <v>64</v>
      </c>
      <c r="V388" s="29" t="s">
        <v>64</v>
      </c>
      <c r="W388" s="29" t="s">
        <v>64</v>
      </c>
      <c r="X388" s="29" t="s">
        <v>64</v>
      </c>
      <c r="Y388" s="29" t="s">
        <v>64</v>
      </c>
      <c r="Z388" s="29" t="s">
        <v>66</v>
      </c>
      <c r="AA388" s="29" t="s">
        <v>66</v>
      </c>
      <c r="AB388" s="29" t="s">
        <v>66</v>
      </c>
      <c r="AC388" s="29" t="s">
        <v>66</v>
      </c>
      <c r="AD388" s="29" t="s">
        <v>66</v>
      </c>
      <c r="AE388" s="29" t="s">
        <v>66</v>
      </c>
      <c r="AF388" s="29" t="s">
        <v>66</v>
      </c>
      <c r="AG388" s="29" t="s">
        <v>66</v>
      </c>
      <c r="AH388" s="29" t="s">
        <v>79</v>
      </c>
      <c r="AI388" s="29" t="s">
        <v>66</v>
      </c>
      <c r="AJ388" s="29" t="s">
        <v>66</v>
      </c>
      <c r="AK388" s="29" t="s">
        <v>66</v>
      </c>
      <c r="AL388" s="29" t="s">
        <v>66</v>
      </c>
      <c r="AM388" s="29" t="s">
        <v>66</v>
      </c>
      <c r="AN388" s="29" t="s">
        <v>66</v>
      </c>
      <c r="AO388" s="29" t="s">
        <v>66</v>
      </c>
      <c r="AP388" s="29" t="s">
        <v>85</v>
      </c>
      <c r="AQ388" s="29" t="s">
        <v>85</v>
      </c>
      <c r="AR388" s="29" t="s">
        <v>86</v>
      </c>
      <c r="AS388" s="29" t="s">
        <v>252</v>
      </c>
      <c r="AT388" s="29" t="s">
        <v>87</v>
      </c>
      <c r="AU388" s="29" t="s">
        <v>70</v>
      </c>
      <c r="AV388" s="29" t="s">
        <v>71</v>
      </c>
      <c r="AW388" s="29" t="s">
        <v>72</v>
      </c>
      <c r="AX388" s="29" t="s">
        <v>72</v>
      </c>
      <c r="AY388" s="29" t="s">
        <v>63</v>
      </c>
      <c r="AZ388" s="29" t="s">
        <v>72</v>
      </c>
      <c r="BA388" s="29" t="s">
        <v>63</v>
      </c>
      <c r="BB388" s="29" t="s">
        <v>72</v>
      </c>
      <c r="BC388" s="29" t="s">
        <v>73</v>
      </c>
      <c r="BD388" s="29" t="s">
        <v>1052</v>
      </c>
      <c r="BE388" s="29" t="s">
        <v>73</v>
      </c>
      <c r="BF388" s="31"/>
      <c r="BG388" s="32" t="s">
        <v>846</v>
      </c>
      <c r="BH388" t="s">
        <v>1118</v>
      </c>
      <c r="BI388" s="32" t="e">
        <f t="shared" si="6"/>
        <v>#VALUE!</v>
      </c>
      <c r="BJ388" s="32"/>
      <c r="BK388" s="32"/>
      <c r="BL388" s="32"/>
    </row>
    <row r="389" spans="1:64" ht="13.2" x14ac:dyDescent="0.25">
      <c r="A389" s="28">
        <v>45574.479368275468</v>
      </c>
      <c r="B389" s="29" t="s">
        <v>1053</v>
      </c>
      <c r="C389" s="30" t="s">
        <v>1054</v>
      </c>
      <c r="D389" s="29">
        <v>100</v>
      </c>
      <c r="E389" s="29">
        <v>0.33</v>
      </c>
      <c r="F389" s="29" t="s">
        <v>423</v>
      </c>
      <c r="G389" s="29" t="s">
        <v>76</v>
      </c>
      <c r="H389" s="29" t="s">
        <v>1055</v>
      </c>
      <c r="I389" s="29" t="s">
        <v>73</v>
      </c>
      <c r="J389" s="29" t="s">
        <v>64</v>
      </c>
      <c r="K389" s="29" t="s">
        <v>64</v>
      </c>
      <c r="L389" s="29" t="s">
        <v>64</v>
      </c>
      <c r="M389" s="29" t="s">
        <v>78</v>
      </c>
      <c r="N389" s="29" t="s">
        <v>64</v>
      </c>
      <c r="O389" s="29" t="s">
        <v>64</v>
      </c>
      <c r="P389" s="29" t="s">
        <v>64</v>
      </c>
      <c r="Q389" s="29" t="s">
        <v>64</v>
      </c>
      <c r="R389" s="29" t="s">
        <v>64</v>
      </c>
      <c r="S389" s="29" t="s">
        <v>64</v>
      </c>
      <c r="T389" s="29" t="s">
        <v>84</v>
      </c>
      <c r="U389" s="29" t="s">
        <v>84</v>
      </c>
      <c r="V389" s="29" t="s">
        <v>64</v>
      </c>
      <c r="W389" s="29" t="s">
        <v>64</v>
      </c>
      <c r="X389" s="29" t="s">
        <v>84</v>
      </c>
      <c r="Y389" s="29" t="s">
        <v>64</v>
      </c>
      <c r="Z389" s="29" t="s">
        <v>65</v>
      </c>
      <c r="AA389" s="29" t="s">
        <v>65</v>
      </c>
      <c r="AB389" s="29" t="s">
        <v>65</v>
      </c>
      <c r="AC389" s="29" t="s">
        <v>79</v>
      </c>
      <c r="AD389" s="29" t="s">
        <v>65</v>
      </c>
      <c r="AE389" s="29" t="s">
        <v>66</v>
      </c>
      <c r="AF389" s="29" t="s">
        <v>66</v>
      </c>
      <c r="AG389" s="29" t="s">
        <v>65</v>
      </c>
      <c r="AH389" s="29" t="s">
        <v>79</v>
      </c>
      <c r="AI389" s="29" t="s">
        <v>79</v>
      </c>
      <c r="AJ389" s="29" t="s">
        <v>65</v>
      </c>
      <c r="AK389" s="29" t="s">
        <v>65</v>
      </c>
      <c r="AL389" s="29" t="s">
        <v>66</v>
      </c>
      <c r="AM389" s="29" t="s">
        <v>65</v>
      </c>
      <c r="AN389" s="29" t="s">
        <v>65</v>
      </c>
      <c r="AO389" s="29" t="s">
        <v>65</v>
      </c>
      <c r="AP389" s="29" t="s">
        <v>85</v>
      </c>
      <c r="AQ389" s="29" t="s">
        <v>151</v>
      </c>
      <c r="AR389" s="29" t="s">
        <v>63</v>
      </c>
      <c r="AS389" s="29" t="s">
        <v>115</v>
      </c>
      <c r="AT389" s="29" t="s">
        <v>87</v>
      </c>
      <c r="AU389" s="29" t="s">
        <v>70</v>
      </c>
      <c r="AV389" s="29" t="s">
        <v>71</v>
      </c>
      <c r="AW389" s="29" t="s">
        <v>72</v>
      </c>
      <c r="AX389" s="29" t="s">
        <v>73</v>
      </c>
      <c r="AY389" s="29" t="s">
        <v>63</v>
      </c>
      <c r="AZ389" s="29" t="s">
        <v>73</v>
      </c>
      <c r="BA389" s="29" t="s">
        <v>63</v>
      </c>
      <c r="BB389" s="29" t="s">
        <v>73</v>
      </c>
      <c r="BC389" s="29" t="s">
        <v>73</v>
      </c>
      <c r="BD389" s="29"/>
      <c r="BE389" s="29" t="s">
        <v>73</v>
      </c>
      <c r="BF389" s="31"/>
      <c r="BG389" s="32" t="s">
        <v>846</v>
      </c>
      <c r="BH389" t="s">
        <v>226</v>
      </c>
      <c r="BI389" s="32" t="e">
        <f t="shared" si="6"/>
        <v>#VALUE!</v>
      </c>
      <c r="BJ389" s="32"/>
      <c r="BK389" s="32"/>
      <c r="BL389" s="32"/>
    </row>
    <row r="390" spans="1:64" ht="13.2" x14ac:dyDescent="0.25">
      <c r="A390" s="28">
        <v>45574.479499594905</v>
      </c>
      <c r="B390" s="29" t="s">
        <v>1056</v>
      </c>
      <c r="C390" s="30" t="s">
        <v>1057</v>
      </c>
      <c r="D390" s="29">
        <v>100</v>
      </c>
      <c r="E390" s="29">
        <v>0.92</v>
      </c>
      <c r="F390" s="29" t="s">
        <v>114</v>
      </c>
      <c r="G390" s="29" t="s">
        <v>76</v>
      </c>
      <c r="H390" s="29" t="s">
        <v>846</v>
      </c>
      <c r="I390" s="29" t="s">
        <v>63</v>
      </c>
      <c r="J390" s="29" t="s">
        <v>78</v>
      </c>
      <c r="K390" s="29" t="s">
        <v>78</v>
      </c>
      <c r="L390" s="29" t="s">
        <v>64</v>
      </c>
      <c r="M390" s="29" t="s">
        <v>84</v>
      </c>
      <c r="N390" s="29" t="s">
        <v>64</v>
      </c>
      <c r="O390" s="29" t="s">
        <v>64</v>
      </c>
      <c r="P390" s="29" t="s">
        <v>84</v>
      </c>
      <c r="Q390" s="29" t="s">
        <v>84</v>
      </c>
      <c r="R390" s="29" t="s">
        <v>64</v>
      </c>
      <c r="S390" s="29" t="s">
        <v>64</v>
      </c>
      <c r="T390" s="29" t="s">
        <v>64</v>
      </c>
      <c r="U390" s="29" t="s">
        <v>64</v>
      </c>
      <c r="V390" s="29" t="s">
        <v>64</v>
      </c>
      <c r="W390" s="29" t="s">
        <v>64</v>
      </c>
      <c r="X390" s="29" t="s">
        <v>84</v>
      </c>
      <c r="Y390" s="29" t="s">
        <v>64</v>
      </c>
      <c r="Z390" s="29" t="s">
        <v>66</v>
      </c>
      <c r="AA390" s="29" t="s">
        <v>66</v>
      </c>
      <c r="AB390" s="29" t="s">
        <v>66</v>
      </c>
      <c r="AC390" s="29" t="s">
        <v>65</v>
      </c>
      <c r="AD390" s="29" t="s">
        <v>66</v>
      </c>
      <c r="AE390" s="29" t="s">
        <v>79</v>
      </c>
      <c r="AF390" s="29" t="s">
        <v>79</v>
      </c>
      <c r="AG390" s="29" t="s">
        <v>66</v>
      </c>
      <c r="AH390" s="29" t="s">
        <v>79</v>
      </c>
      <c r="AI390" s="29" t="s">
        <v>79</v>
      </c>
      <c r="AJ390" s="29" t="s">
        <v>66</v>
      </c>
      <c r="AK390" s="29" t="s">
        <v>66</v>
      </c>
      <c r="AL390" s="29" t="s">
        <v>66</v>
      </c>
      <c r="AM390" s="29" t="s">
        <v>66</v>
      </c>
      <c r="AN390" s="29" t="s">
        <v>66</v>
      </c>
      <c r="AO390" s="29" t="s">
        <v>66</v>
      </c>
      <c r="AP390" s="29" t="s">
        <v>85</v>
      </c>
      <c r="AQ390" s="29" t="s">
        <v>85</v>
      </c>
      <c r="AR390" s="29" t="s">
        <v>86</v>
      </c>
      <c r="AS390" s="29" t="s">
        <v>1058</v>
      </c>
      <c r="AT390" s="29" t="s">
        <v>69</v>
      </c>
      <c r="AU390" s="29" t="s">
        <v>93</v>
      </c>
      <c r="AV390" s="29" t="s">
        <v>71</v>
      </c>
      <c r="AW390" s="29" t="s">
        <v>72</v>
      </c>
      <c r="AX390" s="29" t="s">
        <v>72</v>
      </c>
      <c r="AY390" s="29" t="s">
        <v>63</v>
      </c>
      <c r="AZ390" s="29" t="s">
        <v>72</v>
      </c>
      <c r="BA390" s="29" t="s">
        <v>72</v>
      </c>
      <c r="BB390" s="29" t="s">
        <v>73</v>
      </c>
      <c r="BC390" s="29" t="s">
        <v>73</v>
      </c>
      <c r="BD390" s="29"/>
      <c r="BE390" s="29" t="s">
        <v>73</v>
      </c>
      <c r="BF390" s="31"/>
      <c r="BG390" s="32" t="s">
        <v>846</v>
      </c>
      <c r="BH390" t="s">
        <v>1118</v>
      </c>
      <c r="BI390" s="32" t="e">
        <f t="shared" si="6"/>
        <v>#VALUE!</v>
      </c>
      <c r="BJ390" s="32"/>
      <c r="BK390" s="32"/>
      <c r="BL390" s="32"/>
    </row>
    <row r="391" spans="1:64" ht="13.2" x14ac:dyDescent="0.25">
      <c r="A391" s="28">
        <v>45574.482555925926</v>
      </c>
      <c r="B391" s="29" t="s">
        <v>1059</v>
      </c>
      <c r="C391" s="30" t="s">
        <v>1060</v>
      </c>
      <c r="D391" s="29">
        <v>100</v>
      </c>
      <c r="E391" s="29">
        <v>0.17</v>
      </c>
      <c r="F391" s="29" t="s">
        <v>423</v>
      </c>
      <c r="G391" s="29" t="s">
        <v>76</v>
      </c>
      <c r="H391" s="29" t="s">
        <v>922</v>
      </c>
      <c r="I391" s="29" t="s">
        <v>73</v>
      </c>
      <c r="J391" s="29" t="s">
        <v>64</v>
      </c>
      <c r="K391" s="29" t="s">
        <v>84</v>
      </c>
      <c r="L391" s="29" t="s">
        <v>64</v>
      </c>
      <c r="M391" s="29" t="s">
        <v>84</v>
      </c>
      <c r="N391" s="29" t="s">
        <v>64</v>
      </c>
      <c r="O391" s="29" t="s">
        <v>64</v>
      </c>
      <c r="P391" s="29" t="s">
        <v>84</v>
      </c>
      <c r="Q391" s="29" t="s">
        <v>84</v>
      </c>
      <c r="R391" s="29" t="s">
        <v>64</v>
      </c>
      <c r="S391" s="29" t="s">
        <v>64</v>
      </c>
      <c r="T391" s="29" t="s">
        <v>84</v>
      </c>
      <c r="U391" s="29" t="s">
        <v>78</v>
      </c>
      <c r="V391" s="29" t="s">
        <v>64</v>
      </c>
      <c r="W391" s="29" t="s">
        <v>64</v>
      </c>
      <c r="X391" s="29" t="s">
        <v>84</v>
      </c>
      <c r="Y391" s="29" t="s">
        <v>64</v>
      </c>
      <c r="Z391" s="29" t="s">
        <v>65</v>
      </c>
      <c r="AA391" s="29" t="s">
        <v>66</v>
      </c>
      <c r="AB391" s="29" t="s">
        <v>66</v>
      </c>
      <c r="AC391" s="29" t="s">
        <v>66</v>
      </c>
      <c r="AD391" s="29" t="s">
        <v>66</v>
      </c>
      <c r="AE391" s="29" t="s">
        <v>66</v>
      </c>
      <c r="AF391" s="29" t="s">
        <v>66</v>
      </c>
      <c r="AG391" s="29" t="s">
        <v>65</v>
      </c>
      <c r="AH391" s="29" t="s">
        <v>65</v>
      </c>
      <c r="AI391" s="29" t="s">
        <v>79</v>
      </c>
      <c r="AJ391" s="29" t="s">
        <v>65</v>
      </c>
      <c r="AK391" s="29" t="s">
        <v>66</v>
      </c>
      <c r="AL391" s="29" t="s">
        <v>66</v>
      </c>
      <c r="AM391" s="29" t="s">
        <v>66</v>
      </c>
      <c r="AN391" s="29" t="s">
        <v>66</v>
      </c>
      <c r="AO391" s="29" t="s">
        <v>66</v>
      </c>
      <c r="AP391" s="29" t="s">
        <v>85</v>
      </c>
      <c r="AQ391" s="29" t="s">
        <v>85</v>
      </c>
      <c r="AR391" s="29" t="s">
        <v>86</v>
      </c>
      <c r="AS391" s="29" t="s">
        <v>81</v>
      </c>
      <c r="AT391" s="29" t="s">
        <v>87</v>
      </c>
      <c r="AU391" s="29" t="s">
        <v>67</v>
      </c>
      <c r="AV391" s="29" t="s">
        <v>71</v>
      </c>
      <c r="AW391" s="29" t="s">
        <v>72</v>
      </c>
      <c r="AX391" s="29" t="s">
        <v>72</v>
      </c>
      <c r="AY391" s="29" t="s">
        <v>72</v>
      </c>
      <c r="AZ391" s="29" t="s">
        <v>63</v>
      </c>
      <c r="BA391" s="29" t="s">
        <v>72</v>
      </c>
      <c r="BB391" s="29" t="s">
        <v>73</v>
      </c>
      <c r="BC391" s="29" t="s">
        <v>73</v>
      </c>
      <c r="BD391" s="29"/>
      <c r="BE391" s="29" t="s">
        <v>73</v>
      </c>
      <c r="BF391" s="31"/>
      <c r="BG391" s="32" t="s">
        <v>846</v>
      </c>
      <c r="BH391" t="s">
        <v>226</v>
      </c>
      <c r="BI391" s="32" t="e">
        <f t="shared" si="6"/>
        <v>#VALUE!</v>
      </c>
      <c r="BJ391" s="32"/>
      <c r="BK391" s="32"/>
      <c r="BL391" s="32"/>
    </row>
    <row r="392" spans="1:64" ht="13.2" x14ac:dyDescent="0.25">
      <c r="A392" s="28">
        <v>45574.48351174769</v>
      </c>
      <c r="B392" s="29" t="s">
        <v>1061</v>
      </c>
      <c r="C392" s="30" t="s">
        <v>1062</v>
      </c>
      <c r="D392" s="29">
        <v>100</v>
      </c>
      <c r="E392" s="29">
        <v>0.63</v>
      </c>
      <c r="F392" s="29" t="s">
        <v>423</v>
      </c>
      <c r="G392" s="29" t="s">
        <v>76</v>
      </c>
      <c r="H392" s="29" t="s">
        <v>846</v>
      </c>
      <c r="I392" s="29" t="s">
        <v>63</v>
      </c>
      <c r="J392" s="29" t="s">
        <v>64</v>
      </c>
      <c r="K392" s="29" t="s">
        <v>84</v>
      </c>
      <c r="L392" s="29" t="s">
        <v>64</v>
      </c>
      <c r="M392" s="29" t="s">
        <v>78</v>
      </c>
      <c r="N392" s="29" t="s">
        <v>64</v>
      </c>
      <c r="O392" s="29" t="s">
        <v>84</v>
      </c>
      <c r="P392" s="29" t="s">
        <v>84</v>
      </c>
      <c r="Q392" s="29" t="s">
        <v>64</v>
      </c>
      <c r="R392" s="29" t="s">
        <v>84</v>
      </c>
      <c r="S392" s="29" t="s">
        <v>84</v>
      </c>
      <c r="T392" s="29" t="s">
        <v>78</v>
      </c>
      <c r="U392" s="29" t="s">
        <v>64</v>
      </c>
      <c r="V392" s="29" t="s">
        <v>64</v>
      </c>
      <c r="W392" s="29" t="s">
        <v>64</v>
      </c>
      <c r="X392" s="29" t="s">
        <v>64</v>
      </c>
      <c r="Y392" s="29" t="s">
        <v>64</v>
      </c>
      <c r="Z392" s="29" t="s">
        <v>66</v>
      </c>
      <c r="AA392" s="29" t="s">
        <v>65</v>
      </c>
      <c r="AB392" s="29" t="s">
        <v>65</v>
      </c>
      <c r="AC392" s="29" t="s">
        <v>66</v>
      </c>
      <c r="AD392" s="29" t="s">
        <v>66</v>
      </c>
      <c r="AE392" s="29" t="s">
        <v>79</v>
      </c>
      <c r="AF392" s="29" t="s">
        <v>66</v>
      </c>
      <c r="AG392" s="29" t="s">
        <v>65</v>
      </c>
      <c r="AH392" s="29" t="s">
        <v>79</v>
      </c>
      <c r="AI392" s="29" t="s">
        <v>79</v>
      </c>
      <c r="AJ392" s="29" t="s">
        <v>65</v>
      </c>
      <c r="AK392" s="29" t="s">
        <v>65</v>
      </c>
      <c r="AL392" s="29" t="s">
        <v>65</v>
      </c>
      <c r="AM392" s="29" t="s">
        <v>66</v>
      </c>
      <c r="AN392" s="29" t="s">
        <v>66</v>
      </c>
      <c r="AO392" s="29" t="s">
        <v>66</v>
      </c>
      <c r="AP392" s="29" t="s">
        <v>67</v>
      </c>
      <c r="AQ392" s="29" t="s">
        <v>85</v>
      </c>
      <c r="AR392" s="29" t="s">
        <v>86</v>
      </c>
      <c r="AS392" s="29" t="s">
        <v>223</v>
      </c>
      <c r="AT392" s="29" t="s">
        <v>69</v>
      </c>
      <c r="AU392" s="29" t="s">
        <v>80</v>
      </c>
      <c r="AV392" s="29" t="s">
        <v>469</v>
      </c>
      <c r="AW392" s="29" t="s">
        <v>73</v>
      </c>
      <c r="AX392" s="29" t="s">
        <v>72</v>
      </c>
      <c r="AY392" s="29" t="s">
        <v>63</v>
      </c>
      <c r="AZ392" s="29" t="s">
        <v>63</v>
      </c>
      <c r="BA392" s="29" t="s">
        <v>72</v>
      </c>
      <c r="BB392" s="29" t="s">
        <v>72</v>
      </c>
      <c r="BC392" s="29" t="s">
        <v>73</v>
      </c>
      <c r="BD392" s="29"/>
      <c r="BE392" s="29" t="s">
        <v>73</v>
      </c>
      <c r="BF392" s="31"/>
      <c r="BG392" s="32" t="s">
        <v>846</v>
      </c>
      <c r="BH392" t="s">
        <v>1118</v>
      </c>
      <c r="BI392" s="32" t="e">
        <f t="shared" si="6"/>
        <v>#VALUE!</v>
      </c>
      <c r="BJ392" s="32"/>
      <c r="BK392" s="32"/>
      <c r="BL392" s="32"/>
    </row>
    <row r="393" spans="1:64" ht="13.2" x14ac:dyDescent="0.25">
      <c r="A393" s="28">
        <v>45574.483644328706</v>
      </c>
      <c r="B393" s="29" t="s">
        <v>1063</v>
      </c>
      <c r="C393" s="30" t="s">
        <v>1064</v>
      </c>
      <c r="D393" s="29">
        <v>100</v>
      </c>
      <c r="E393" s="29">
        <v>0.92</v>
      </c>
      <c r="F393" s="29" t="s">
        <v>423</v>
      </c>
      <c r="G393" s="29" t="s">
        <v>76</v>
      </c>
      <c r="H393" s="29" t="s">
        <v>1065</v>
      </c>
      <c r="I393" s="29" t="s">
        <v>73</v>
      </c>
      <c r="J393" s="29" t="s">
        <v>78</v>
      </c>
      <c r="K393" s="29" t="s">
        <v>78</v>
      </c>
      <c r="L393" s="29" t="s">
        <v>64</v>
      </c>
      <c r="M393" s="29" t="s">
        <v>84</v>
      </c>
      <c r="N393" s="29" t="s">
        <v>78</v>
      </c>
      <c r="O393" s="29" t="s">
        <v>84</v>
      </c>
      <c r="P393" s="29" t="s">
        <v>84</v>
      </c>
      <c r="Q393" s="29" t="s">
        <v>84</v>
      </c>
      <c r="R393" s="29" t="s">
        <v>64</v>
      </c>
      <c r="S393" s="29" t="s">
        <v>84</v>
      </c>
      <c r="T393" s="29" t="s">
        <v>84</v>
      </c>
      <c r="U393" s="29" t="s">
        <v>84</v>
      </c>
      <c r="V393" s="29" t="s">
        <v>84</v>
      </c>
      <c r="W393" s="29" t="s">
        <v>84</v>
      </c>
      <c r="X393" s="29" t="s">
        <v>84</v>
      </c>
      <c r="Y393" s="29" t="s">
        <v>84</v>
      </c>
      <c r="Z393" s="29" t="s">
        <v>66</v>
      </c>
      <c r="AA393" s="29" t="s">
        <v>66</v>
      </c>
      <c r="AB393" s="29" t="s">
        <v>66</v>
      </c>
      <c r="AC393" s="29" t="s">
        <v>79</v>
      </c>
      <c r="AD393" s="29" t="s">
        <v>66</v>
      </c>
      <c r="AE393" s="29" t="s">
        <v>66</v>
      </c>
      <c r="AF393" s="29" t="s">
        <v>66</v>
      </c>
      <c r="AG393" s="29" t="s">
        <v>66</v>
      </c>
      <c r="AH393" s="29" t="s">
        <v>66</v>
      </c>
      <c r="AI393" s="29" t="s">
        <v>79</v>
      </c>
      <c r="AJ393" s="29" t="s">
        <v>66</v>
      </c>
      <c r="AK393" s="29" t="s">
        <v>66</v>
      </c>
      <c r="AL393" s="29" t="s">
        <v>66</v>
      </c>
      <c r="AM393" s="29" t="s">
        <v>66</v>
      </c>
      <c r="AN393" s="29" t="s">
        <v>66</v>
      </c>
      <c r="AO393" s="29" t="s">
        <v>66</v>
      </c>
      <c r="AP393" s="29" t="s">
        <v>67</v>
      </c>
      <c r="AQ393" s="29" t="s">
        <v>67</v>
      </c>
      <c r="AR393" s="29" t="s">
        <v>86</v>
      </c>
      <c r="AS393" s="29" t="s">
        <v>68</v>
      </c>
      <c r="AT393" s="29" t="s">
        <v>69</v>
      </c>
      <c r="AU393" s="29" t="s">
        <v>70</v>
      </c>
      <c r="AV393" s="29" t="s">
        <v>71</v>
      </c>
      <c r="AW393" s="29" t="s">
        <v>73</v>
      </c>
      <c r="AX393" s="29" t="s">
        <v>73</v>
      </c>
      <c r="AY393" s="29" t="s">
        <v>63</v>
      </c>
      <c r="AZ393" s="29" t="s">
        <v>72</v>
      </c>
      <c r="BA393" s="29" t="s">
        <v>63</v>
      </c>
      <c r="BB393" s="29" t="s">
        <v>72</v>
      </c>
      <c r="BC393" s="29" t="s">
        <v>73</v>
      </c>
      <c r="BD393" s="29"/>
      <c r="BE393" s="29" t="s">
        <v>73</v>
      </c>
      <c r="BF393" s="31"/>
      <c r="BG393" s="32" t="s">
        <v>846</v>
      </c>
      <c r="BH393" t="s">
        <v>226</v>
      </c>
      <c r="BI393" s="32" t="e">
        <f t="shared" si="6"/>
        <v>#VALUE!</v>
      </c>
      <c r="BJ393" s="32"/>
      <c r="BK393" s="32"/>
      <c r="BL393" s="32"/>
    </row>
    <row r="394" spans="1:64" ht="13.2" x14ac:dyDescent="0.25">
      <c r="A394" s="28">
        <v>45574.484666192133</v>
      </c>
      <c r="B394" s="29" t="s">
        <v>1066</v>
      </c>
      <c r="C394" s="30" t="s">
        <v>1067</v>
      </c>
      <c r="D394" s="29">
        <v>14.29</v>
      </c>
      <c r="E394" s="29">
        <v>0.25</v>
      </c>
      <c r="F394" s="29" t="s">
        <v>114</v>
      </c>
      <c r="G394" s="29" t="s">
        <v>76</v>
      </c>
      <c r="H394" s="29" t="s">
        <v>849</v>
      </c>
      <c r="I394" s="29" t="s">
        <v>63</v>
      </c>
      <c r="J394" s="29" t="s">
        <v>78</v>
      </c>
      <c r="K394" s="29" t="s">
        <v>84</v>
      </c>
      <c r="L394" s="29" t="s">
        <v>64</v>
      </c>
      <c r="M394" s="29" t="s">
        <v>84</v>
      </c>
      <c r="N394" s="29" t="s">
        <v>84</v>
      </c>
      <c r="O394" s="29" t="s">
        <v>78</v>
      </c>
      <c r="P394" s="29" t="s">
        <v>64</v>
      </c>
      <c r="Q394" s="29" t="s">
        <v>64</v>
      </c>
      <c r="R394" s="29" t="s">
        <v>64</v>
      </c>
      <c r="S394" s="29" t="s">
        <v>64</v>
      </c>
      <c r="T394" s="29" t="s">
        <v>64</v>
      </c>
      <c r="U394" s="29" t="s">
        <v>64</v>
      </c>
      <c r="V394" s="29" t="s">
        <v>64</v>
      </c>
      <c r="W394" s="29" t="s">
        <v>64</v>
      </c>
      <c r="X394" s="29" t="s">
        <v>64</v>
      </c>
      <c r="Y394" s="29" t="s">
        <v>64</v>
      </c>
      <c r="Z394" s="29" t="s">
        <v>66</v>
      </c>
      <c r="AA394" s="29" t="s">
        <v>66</v>
      </c>
      <c r="AB394" s="29" t="s">
        <v>66</v>
      </c>
      <c r="AC394" s="29" t="s">
        <v>66</v>
      </c>
      <c r="AD394" s="29" t="s">
        <v>66</v>
      </c>
      <c r="AE394" s="29" t="s">
        <v>66</v>
      </c>
      <c r="AF394" s="29" t="s">
        <v>65</v>
      </c>
      <c r="AG394" s="29" t="s">
        <v>66</v>
      </c>
      <c r="AH394" s="29" t="s">
        <v>66</v>
      </c>
      <c r="AI394" s="29" t="s">
        <v>79</v>
      </c>
      <c r="AJ394" s="29" t="s">
        <v>66</v>
      </c>
      <c r="AK394" s="29" t="s">
        <v>66</v>
      </c>
      <c r="AL394" s="29" t="s">
        <v>66</v>
      </c>
      <c r="AM394" s="29" t="s">
        <v>66</v>
      </c>
      <c r="AN394" s="29" t="s">
        <v>66</v>
      </c>
      <c r="AO394" s="29" t="s">
        <v>66</v>
      </c>
      <c r="AP394" s="29" t="s">
        <v>67</v>
      </c>
      <c r="AQ394" s="29" t="s">
        <v>67</v>
      </c>
      <c r="AR394" s="29" t="s">
        <v>73</v>
      </c>
      <c r="AS394" s="29" t="s">
        <v>81</v>
      </c>
      <c r="AT394" s="29" t="s">
        <v>87</v>
      </c>
      <c r="AU394" s="29" t="s">
        <v>70</v>
      </c>
      <c r="AV394" s="29" t="s">
        <v>71</v>
      </c>
      <c r="AW394" s="29" t="s">
        <v>63</v>
      </c>
      <c r="AX394" s="29" t="s">
        <v>63</v>
      </c>
      <c r="AY394" s="29" t="s">
        <v>63</v>
      </c>
      <c r="AZ394" s="29" t="s">
        <v>72</v>
      </c>
      <c r="BA394" s="29" t="s">
        <v>63</v>
      </c>
      <c r="BB394" s="29" t="s">
        <v>72</v>
      </c>
      <c r="BC394" s="29" t="s">
        <v>73</v>
      </c>
      <c r="BD394" s="29"/>
      <c r="BE394" s="29" t="s">
        <v>73</v>
      </c>
      <c r="BF394" s="31"/>
      <c r="BG394" s="32" t="s">
        <v>846</v>
      </c>
      <c r="BH394" t="s">
        <v>1118</v>
      </c>
      <c r="BI394" s="32" t="e">
        <f t="shared" si="6"/>
        <v>#VALUE!</v>
      </c>
      <c r="BJ394" s="32"/>
      <c r="BK394" s="32"/>
      <c r="BL394" s="32"/>
    </row>
    <row r="395" spans="1:64" ht="13.2" x14ac:dyDescent="0.25">
      <c r="A395" s="28">
        <v>45574.487790185187</v>
      </c>
      <c r="B395" s="29" t="s">
        <v>1068</v>
      </c>
      <c r="C395" s="30" t="s">
        <v>1069</v>
      </c>
      <c r="D395" s="29">
        <v>100</v>
      </c>
      <c r="E395" s="29">
        <v>1.1299999999999999</v>
      </c>
      <c r="F395" s="29" t="s">
        <v>114</v>
      </c>
      <c r="G395" s="29" t="s">
        <v>76</v>
      </c>
      <c r="H395" s="29" t="s">
        <v>857</v>
      </c>
      <c r="I395" s="29" t="s">
        <v>63</v>
      </c>
      <c r="J395" s="29" t="s">
        <v>64</v>
      </c>
      <c r="K395" s="29" t="s">
        <v>78</v>
      </c>
      <c r="L395" s="29" t="s">
        <v>64</v>
      </c>
      <c r="M395" s="29" t="s">
        <v>84</v>
      </c>
      <c r="N395" s="29" t="s">
        <v>84</v>
      </c>
      <c r="O395" s="29" t="s">
        <v>64</v>
      </c>
      <c r="P395" s="29" t="s">
        <v>78</v>
      </c>
      <c r="Q395" s="29" t="s">
        <v>64</v>
      </c>
      <c r="R395" s="29" t="s">
        <v>64</v>
      </c>
      <c r="S395" s="29" t="s">
        <v>64</v>
      </c>
      <c r="T395" s="29" t="s">
        <v>64</v>
      </c>
      <c r="U395" s="29" t="s">
        <v>64</v>
      </c>
      <c r="V395" s="29" t="s">
        <v>84</v>
      </c>
      <c r="W395" s="29" t="s">
        <v>64</v>
      </c>
      <c r="X395" s="29" t="s">
        <v>64</v>
      </c>
      <c r="Y395" s="29" t="s">
        <v>64</v>
      </c>
      <c r="Z395" s="29" t="s">
        <v>65</v>
      </c>
      <c r="AA395" s="29" t="s">
        <v>65</v>
      </c>
      <c r="AB395" s="29" t="s">
        <v>65</v>
      </c>
      <c r="AC395" s="29" t="s">
        <v>65</v>
      </c>
      <c r="AD395" s="29" t="s">
        <v>66</v>
      </c>
      <c r="AE395" s="29" t="s">
        <v>65</v>
      </c>
      <c r="AF395" s="29" t="s">
        <v>65</v>
      </c>
      <c r="AG395" s="29" t="s">
        <v>66</v>
      </c>
      <c r="AH395" s="29" t="s">
        <v>79</v>
      </c>
      <c r="AI395" s="29" t="s">
        <v>101</v>
      </c>
      <c r="AJ395" s="29" t="s">
        <v>65</v>
      </c>
      <c r="AK395" s="29" t="s">
        <v>65</v>
      </c>
      <c r="AL395" s="29" t="s">
        <v>79</v>
      </c>
      <c r="AM395" s="29" t="s">
        <v>65</v>
      </c>
      <c r="AN395" s="29" t="s">
        <v>79</v>
      </c>
      <c r="AO395" s="29" t="s">
        <v>65</v>
      </c>
      <c r="AP395" s="29" t="s">
        <v>67</v>
      </c>
      <c r="AQ395" s="29" t="s">
        <v>67</v>
      </c>
      <c r="AR395" s="29" t="s">
        <v>86</v>
      </c>
      <c r="AS395" s="29" t="s">
        <v>68</v>
      </c>
      <c r="AT395" s="29" t="s">
        <v>87</v>
      </c>
      <c r="AU395" s="29" t="s">
        <v>70</v>
      </c>
      <c r="AV395" s="29" t="s">
        <v>80</v>
      </c>
      <c r="AW395" s="29" t="s">
        <v>73</v>
      </c>
      <c r="AX395" s="29" t="s">
        <v>73</v>
      </c>
      <c r="AY395" s="29" t="s">
        <v>63</v>
      </c>
      <c r="AZ395" s="29" t="s">
        <v>63</v>
      </c>
      <c r="BA395" s="29" t="s">
        <v>72</v>
      </c>
      <c r="BB395" s="29" t="s">
        <v>73</v>
      </c>
      <c r="BC395" s="29" t="s">
        <v>73</v>
      </c>
      <c r="BD395" s="29"/>
      <c r="BE395" s="29" t="s">
        <v>63</v>
      </c>
      <c r="BF395" s="31" t="s">
        <v>1070</v>
      </c>
      <c r="BG395" s="32" t="s">
        <v>846</v>
      </c>
      <c r="BH395" t="s">
        <v>1118</v>
      </c>
      <c r="BI395" s="32" t="e">
        <f t="shared" si="6"/>
        <v>#VALUE!</v>
      </c>
      <c r="BJ395" s="32"/>
      <c r="BK395" s="32"/>
      <c r="BL395" s="32"/>
    </row>
    <row r="396" spans="1:64" ht="13.2" x14ac:dyDescent="0.25">
      <c r="A396" s="28">
        <v>45574.487807696758</v>
      </c>
      <c r="B396" s="29" t="s">
        <v>1071</v>
      </c>
      <c r="C396" s="30" t="s">
        <v>1072</v>
      </c>
      <c r="D396" s="29">
        <v>12.5</v>
      </c>
      <c r="E396" s="29">
        <v>0.21</v>
      </c>
      <c r="F396" s="29" t="s">
        <v>114</v>
      </c>
      <c r="G396" s="29" t="s">
        <v>76</v>
      </c>
      <c r="H396" s="29" t="s">
        <v>1073</v>
      </c>
      <c r="I396" s="29" t="s">
        <v>63</v>
      </c>
      <c r="J396" s="29" t="s">
        <v>64</v>
      </c>
      <c r="K396" s="29" t="s">
        <v>64</v>
      </c>
      <c r="L396" s="29" t="s">
        <v>64</v>
      </c>
      <c r="M396" s="29" t="s">
        <v>64</v>
      </c>
      <c r="N396" s="29" t="s">
        <v>64</v>
      </c>
      <c r="O396" s="29" t="s">
        <v>64</v>
      </c>
      <c r="P396" s="29" t="s">
        <v>64</v>
      </c>
      <c r="Q396" s="29" t="s">
        <v>64</v>
      </c>
      <c r="R396" s="29" t="s">
        <v>64</v>
      </c>
      <c r="S396" s="29" t="s">
        <v>64</v>
      </c>
      <c r="T396" s="29" t="s">
        <v>64</v>
      </c>
      <c r="U396" s="29" t="s">
        <v>64</v>
      </c>
      <c r="V396" s="29" t="s">
        <v>64</v>
      </c>
      <c r="W396" s="29" t="s">
        <v>64</v>
      </c>
      <c r="X396" s="29" t="s">
        <v>64</v>
      </c>
      <c r="Y396" s="29" t="s">
        <v>64</v>
      </c>
      <c r="Z396" s="29" t="s">
        <v>66</v>
      </c>
      <c r="AA396" s="29" t="s">
        <v>66</v>
      </c>
      <c r="AB396" s="29" t="s">
        <v>66</v>
      </c>
      <c r="AC396" s="29" t="s">
        <v>66</v>
      </c>
      <c r="AD396" s="29" t="s">
        <v>66</v>
      </c>
      <c r="AE396" s="29" t="s">
        <v>66</v>
      </c>
      <c r="AF396" s="29" t="s">
        <v>66</v>
      </c>
      <c r="AG396" s="29" t="s">
        <v>66</v>
      </c>
      <c r="AH396" s="29" t="s">
        <v>66</v>
      </c>
      <c r="AI396" s="29" t="s">
        <v>66</v>
      </c>
      <c r="AJ396" s="29" t="s">
        <v>66</v>
      </c>
      <c r="AK396" s="29" t="s">
        <v>66</v>
      </c>
      <c r="AL396" s="29" t="s">
        <v>66</v>
      </c>
      <c r="AM396" s="29" t="s">
        <v>66</v>
      </c>
      <c r="AN396" s="29" t="s">
        <v>66</v>
      </c>
      <c r="AO396" s="29" t="s">
        <v>66</v>
      </c>
      <c r="AP396" s="29" t="s">
        <v>67</v>
      </c>
      <c r="AQ396" s="29" t="s">
        <v>67</v>
      </c>
      <c r="AR396" s="29" t="s">
        <v>86</v>
      </c>
      <c r="AS396" s="29" t="s">
        <v>68</v>
      </c>
      <c r="AT396" s="29" t="s">
        <v>69</v>
      </c>
      <c r="AU396" s="29" t="s">
        <v>80</v>
      </c>
      <c r="AV396" s="29" t="s">
        <v>80</v>
      </c>
      <c r="AW396" s="29" t="s">
        <v>63</v>
      </c>
      <c r="AX396" s="29" t="s">
        <v>73</v>
      </c>
      <c r="AY396" s="29" t="s">
        <v>72</v>
      </c>
      <c r="AZ396" s="29" t="s">
        <v>72</v>
      </c>
      <c r="BA396" s="29" t="s">
        <v>63</v>
      </c>
      <c r="BB396" s="29" t="s">
        <v>73</v>
      </c>
      <c r="BC396" s="29" t="s">
        <v>73</v>
      </c>
      <c r="BD396" s="29"/>
      <c r="BE396" s="29" t="s">
        <v>73</v>
      </c>
      <c r="BF396" s="31"/>
      <c r="BG396" s="32" t="s">
        <v>846</v>
      </c>
      <c r="BH396" t="s">
        <v>1118</v>
      </c>
      <c r="BI396" s="32" t="e">
        <f t="shared" si="6"/>
        <v>#VALUE!</v>
      </c>
      <c r="BJ396" s="32"/>
      <c r="BK396" s="32"/>
      <c r="BL396" s="32"/>
    </row>
    <row r="397" spans="1:64" ht="13.2" x14ac:dyDescent="0.25">
      <c r="A397" s="28">
        <v>45574.488118831017</v>
      </c>
      <c r="B397" s="29" t="s">
        <v>1074</v>
      </c>
      <c r="C397" s="30" t="s">
        <v>1075</v>
      </c>
      <c r="D397" s="29">
        <v>100</v>
      </c>
      <c r="E397" s="29">
        <v>0.5</v>
      </c>
      <c r="F397" s="29" t="s">
        <v>114</v>
      </c>
      <c r="G397" s="29" t="s">
        <v>76</v>
      </c>
      <c r="H397" s="29" t="s">
        <v>922</v>
      </c>
      <c r="I397" s="29" t="s">
        <v>63</v>
      </c>
      <c r="J397" s="29" t="s">
        <v>64</v>
      </c>
      <c r="K397" s="29" t="s">
        <v>64</v>
      </c>
      <c r="L397" s="29" t="s">
        <v>64</v>
      </c>
      <c r="M397" s="29" t="s">
        <v>78</v>
      </c>
      <c r="N397" s="29" t="s">
        <v>64</v>
      </c>
      <c r="O397" s="29" t="s">
        <v>64</v>
      </c>
      <c r="P397" s="29" t="s">
        <v>84</v>
      </c>
      <c r="Q397" s="29" t="s">
        <v>64</v>
      </c>
      <c r="R397" s="29" t="s">
        <v>64</v>
      </c>
      <c r="S397" s="29" t="s">
        <v>64</v>
      </c>
      <c r="T397" s="29" t="s">
        <v>64</v>
      </c>
      <c r="U397" s="29" t="s">
        <v>84</v>
      </c>
      <c r="V397" s="29" t="s">
        <v>84</v>
      </c>
      <c r="W397" s="29" t="s">
        <v>84</v>
      </c>
      <c r="X397" s="29" t="s">
        <v>64</v>
      </c>
      <c r="Y397" s="29" t="s">
        <v>64</v>
      </c>
      <c r="Z397" s="29" t="s">
        <v>66</v>
      </c>
      <c r="AA397" s="29" t="s">
        <v>65</v>
      </c>
      <c r="AB397" s="29" t="s">
        <v>65</v>
      </c>
      <c r="AC397" s="29" t="s">
        <v>66</v>
      </c>
      <c r="AD397" s="29" t="s">
        <v>66</v>
      </c>
      <c r="AE397" s="29" t="s">
        <v>66</v>
      </c>
      <c r="AF397" s="29" t="s">
        <v>66</v>
      </c>
      <c r="AG397" s="29" t="s">
        <v>65</v>
      </c>
      <c r="AH397" s="29" t="s">
        <v>66</v>
      </c>
      <c r="AI397" s="29" t="s">
        <v>79</v>
      </c>
      <c r="AJ397" s="29" t="s">
        <v>65</v>
      </c>
      <c r="AK397" s="29" t="s">
        <v>65</v>
      </c>
      <c r="AL397" s="29" t="s">
        <v>65</v>
      </c>
      <c r="AM397" s="29" t="s">
        <v>66</v>
      </c>
      <c r="AN397" s="29" t="s">
        <v>66</v>
      </c>
      <c r="AO397" s="29" t="s">
        <v>66</v>
      </c>
      <c r="AP397" s="29" t="s">
        <v>85</v>
      </c>
      <c r="AQ397" s="29" t="s">
        <v>85</v>
      </c>
      <c r="AR397" s="29" t="s">
        <v>86</v>
      </c>
      <c r="AS397" s="29" t="s">
        <v>81</v>
      </c>
      <c r="AT397" s="29" t="s">
        <v>169</v>
      </c>
      <c r="AU397" s="29" t="s">
        <v>93</v>
      </c>
      <c r="AV397" s="29" t="s">
        <v>71</v>
      </c>
      <c r="AW397" s="29" t="s">
        <v>72</v>
      </c>
      <c r="AX397" s="29" t="s">
        <v>72</v>
      </c>
      <c r="AY397" s="29" t="s">
        <v>63</v>
      </c>
      <c r="AZ397" s="29" t="s">
        <v>63</v>
      </c>
      <c r="BA397" s="29" t="s">
        <v>72</v>
      </c>
      <c r="BB397" s="29" t="s">
        <v>72</v>
      </c>
      <c r="BC397" s="29" t="s">
        <v>73</v>
      </c>
      <c r="BD397" s="29"/>
      <c r="BE397" s="29" t="s">
        <v>73</v>
      </c>
      <c r="BF397" s="31"/>
      <c r="BG397" s="32" t="s">
        <v>846</v>
      </c>
      <c r="BH397" t="s">
        <v>1118</v>
      </c>
      <c r="BI397" s="32" t="e">
        <f t="shared" si="6"/>
        <v>#VALUE!</v>
      </c>
      <c r="BJ397" s="32"/>
      <c r="BK397" s="32"/>
      <c r="BL397" s="32"/>
    </row>
    <row r="398" spans="1:64" ht="13.2" x14ac:dyDescent="0.25">
      <c r="A398" s="28">
        <v>45574.489978356476</v>
      </c>
      <c r="B398" s="29" t="s">
        <v>1076</v>
      </c>
      <c r="C398" s="30" t="s">
        <v>1077</v>
      </c>
      <c r="D398" s="29">
        <v>26.79</v>
      </c>
      <c r="E398" s="29">
        <v>0.25</v>
      </c>
      <c r="F398" s="29" t="s">
        <v>114</v>
      </c>
      <c r="G398" s="29" t="s">
        <v>76</v>
      </c>
      <c r="H398" s="29" t="s">
        <v>846</v>
      </c>
      <c r="I398" s="29" t="s">
        <v>63</v>
      </c>
      <c r="J398" s="29" t="s">
        <v>64</v>
      </c>
      <c r="K398" s="29" t="s">
        <v>64</v>
      </c>
      <c r="L398" s="29" t="s">
        <v>64</v>
      </c>
      <c r="M398" s="29" t="s">
        <v>78</v>
      </c>
      <c r="N398" s="29" t="s">
        <v>64</v>
      </c>
      <c r="O398" s="29" t="s">
        <v>64</v>
      </c>
      <c r="P398" s="29" t="s">
        <v>84</v>
      </c>
      <c r="Q398" s="29" t="s">
        <v>64</v>
      </c>
      <c r="R398" s="29" t="s">
        <v>64</v>
      </c>
      <c r="S398" s="29" t="s">
        <v>64</v>
      </c>
      <c r="T398" s="29" t="s">
        <v>64</v>
      </c>
      <c r="U398" s="29" t="s">
        <v>78</v>
      </c>
      <c r="V398" s="29" t="s">
        <v>64</v>
      </c>
      <c r="W398" s="29" t="s">
        <v>64</v>
      </c>
      <c r="X398" s="29" t="s">
        <v>64</v>
      </c>
      <c r="Y398" s="29" t="s">
        <v>64</v>
      </c>
      <c r="Z398" s="29" t="s">
        <v>66</v>
      </c>
      <c r="AA398" s="29" t="s">
        <v>65</v>
      </c>
      <c r="AB398" s="29" t="s">
        <v>65</v>
      </c>
      <c r="AC398" s="29" t="s">
        <v>66</v>
      </c>
      <c r="AD398" s="29" t="s">
        <v>66</v>
      </c>
      <c r="AE398" s="29" t="s">
        <v>66</v>
      </c>
      <c r="AF398" s="29" t="s">
        <v>66</v>
      </c>
      <c r="AG398" s="29" t="s">
        <v>66</v>
      </c>
      <c r="AH398" s="29" t="s">
        <v>66</v>
      </c>
      <c r="AI398" s="29" t="s">
        <v>79</v>
      </c>
      <c r="AJ398" s="29" t="s">
        <v>66</v>
      </c>
      <c r="AK398" s="29" t="s">
        <v>66</v>
      </c>
      <c r="AL398" s="29" t="s">
        <v>65</v>
      </c>
      <c r="AM398" s="29" t="s">
        <v>66</v>
      </c>
      <c r="AN398" s="29" t="s">
        <v>66</v>
      </c>
      <c r="AO398" s="29" t="s">
        <v>66</v>
      </c>
      <c r="AP398" s="29" t="s">
        <v>67</v>
      </c>
      <c r="AQ398" s="29" t="s">
        <v>67</v>
      </c>
      <c r="AR398" s="29" t="s">
        <v>86</v>
      </c>
      <c r="AS398" s="29" t="s">
        <v>120</v>
      </c>
      <c r="AT398" s="29" t="s">
        <v>87</v>
      </c>
      <c r="AU398" s="29" t="s">
        <v>70</v>
      </c>
      <c r="AV398" s="29" t="s">
        <v>71</v>
      </c>
      <c r="AW398" s="29" t="s">
        <v>72</v>
      </c>
      <c r="AX398" s="29" t="s">
        <v>72</v>
      </c>
      <c r="AY398" s="29" t="s">
        <v>72</v>
      </c>
      <c r="AZ398" s="29" t="s">
        <v>63</v>
      </c>
      <c r="BA398" s="29" t="s">
        <v>72</v>
      </c>
      <c r="BB398" s="29" t="s">
        <v>72</v>
      </c>
      <c r="BC398" s="29" t="s">
        <v>73</v>
      </c>
      <c r="BD398" s="29"/>
      <c r="BE398" s="29" t="s">
        <v>73</v>
      </c>
      <c r="BF398" s="31"/>
      <c r="BG398" s="32" t="s">
        <v>846</v>
      </c>
      <c r="BH398" t="s">
        <v>1118</v>
      </c>
      <c r="BI398" s="32" t="e">
        <f t="shared" si="6"/>
        <v>#VALUE!</v>
      </c>
      <c r="BJ398" s="32"/>
      <c r="BK398" s="32"/>
      <c r="BL398" s="32"/>
    </row>
    <row r="399" spans="1:64" ht="13.2" x14ac:dyDescent="0.25">
      <c r="A399" s="28">
        <v>45574.492808796298</v>
      </c>
      <c r="B399" s="29" t="s">
        <v>1078</v>
      </c>
      <c r="C399" s="30" t="s">
        <v>1079</v>
      </c>
      <c r="D399" s="29">
        <v>25</v>
      </c>
      <c r="E399" s="29">
        <v>0.08</v>
      </c>
      <c r="F399" s="29" t="s">
        <v>114</v>
      </c>
      <c r="G399" s="29" t="s">
        <v>76</v>
      </c>
      <c r="H399" s="29" t="s">
        <v>1073</v>
      </c>
      <c r="I399" s="29" t="s">
        <v>63</v>
      </c>
      <c r="J399" s="29" t="s">
        <v>64</v>
      </c>
      <c r="K399" s="29" t="s">
        <v>64</v>
      </c>
      <c r="L399" s="29" t="s">
        <v>64</v>
      </c>
      <c r="M399" s="29" t="s">
        <v>84</v>
      </c>
      <c r="N399" s="29" t="s">
        <v>84</v>
      </c>
      <c r="O399" s="29" t="s">
        <v>78</v>
      </c>
      <c r="P399" s="29" t="s">
        <v>78</v>
      </c>
      <c r="Q399" s="29" t="s">
        <v>64</v>
      </c>
      <c r="R399" s="29" t="s">
        <v>64</v>
      </c>
      <c r="S399" s="29" t="s">
        <v>78</v>
      </c>
      <c r="T399" s="29" t="s">
        <v>64</v>
      </c>
      <c r="U399" s="29" t="s">
        <v>64</v>
      </c>
      <c r="V399" s="29" t="s">
        <v>64</v>
      </c>
      <c r="W399" s="29" t="s">
        <v>64</v>
      </c>
      <c r="X399" s="29" t="s">
        <v>64</v>
      </c>
      <c r="Y399" s="29" t="s">
        <v>64</v>
      </c>
      <c r="Z399" s="29" t="s">
        <v>65</v>
      </c>
      <c r="AA399" s="29" t="s">
        <v>65</v>
      </c>
      <c r="AB399" s="29" t="s">
        <v>66</v>
      </c>
      <c r="AC399" s="29" t="s">
        <v>65</v>
      </c>
      <c r="AD399" s="29" t="s">
        <v>66</v>
      </c>
      <c r="AE399" s="29" t="s">
        <v>65</v>
      </c>
      <c r="AF399" s="29" t="s">
        <v>66</v>
      </c>
      <c r="AG399" s="29" t="s">
        <v>66</v>
      </c>
      <c r="AH399" s="29" t="s">
        <v>66</v>
      </c>
      <c r="AI399" s="29" t="s">
        <v>101</v>
      </c>
      <c r="AJ399" s="29" t="s">
        <v>65</v>
      </c>
      <c r="AK399" s="29" t="s">
        <v>66</v>
      </c>
      <c r="AL399" s="29" t="s">
        <v>66</v>
      </c>
      <c r="AM399" s="29" t="s">
        <v>66</v>
      </c>
      <c r="AN399" s="29" t="s">
        <v>66</v>
      </c>
      <c r="AO399" s="29" t="s">
        <v>79</v>
      </c>
      <c r="AP399" s="29" t="s">
        <v>85</v>
      </c>
      <c r="AQ399" s="29" t="s">
        <v>85</v>
      </c>
      <c r="AR399" s="29" t="s">
        <v>86</v>
      </c>
      <c r="AS399" s="29" t="s">
        <v>68</v>
      </c>
      <c r="AT399" s="29" t="s">
        <v>69</v>
      </c>
      <c r="AU399" s="29" t="s">
        <v>70</v>
      </c>
      <c r="AV399" s="29" t="s">
        <v>71</v>
      </c>
      <c r="AW399" s="29" t="s">
        <v>72</v>
      </c>
      <c r="AX399" s="29" t="s">
        <v>63</v>
      </c>
      <c r="AY399" s="29" t="s">
        <v>72</v>
      </c>
      <c r="AZ399" s="29" t="s">
        <v>72</v>
      </c>
      <c r="BA399" s="29" t="s">
        <v>72</v>
      </c>
      <c r="BB399" s="29" t="s">
        <v>72</v>
      </c>
      <c r="BC399" s="29" t="s">
        <v>73</v>
      </c>
      <c r="BD399" s="29" t="s">
        <v>116</v>
      </c>
      <c r="BE399" s="29" t="s">
        <v>73</v>
      </c>
      <c r="BF399" s="31"/>
      <c r="BG399" s="32" t="s">
        <v>846</v>
      </c>
      <c r="BH399" t="s">
        <v>1118</v>
      </c>
      <c r="BI399" s="32" t="e">
        <f t="shared" si="6"/>
        <v>#VALUE!</v>
      </c>
      <c r="BJ399" s="32"/>
      <c r="BK399" s="32"/>
      <c r="BL399" s="32"/>
    </row>
    <row r="400" spans="1:64" ht="13.2" x14ac:dyDescent="0.25">
      <c r="A400" s="28">
        <v>45574.493347488431</v>
      </c>
      <c r="B400" s="29" t="s">
        <v>1080</v>
      </c>
      <c r="C400" s="30" t="s">
        <v>1081</v>
      </c>
      <c r="D400" s="29">
        <v>21.43</v>
      </c>
      <c r="E400" s="29">
        <v>0.17</v>
      </c>
      <c r="F400" s="29" t="s">
        <v>114</v>
      </c>
      <c r="G400" s="29" t="s">
        <v>76</v>
      </c>
      <c r="H400" s="29" t="s">
        <v>846</v>
      </c>
      <c r="I400" s="29" t="s">
        <v>63</v>
      </c>
      <c r="J400" s="29" t="s">
        <v>64</v>
      </c>
      <c r="K400" s="29" t="s">
        <v>64</v>
      </c>
      <c r="L400" s="29" t="s">
        <v>64</v>
      </c>
      <c r="M400" s="29" t="s">
        <v>84</v>
      </c>
      <c r="N400" s="29" t="s">
        <v>64</v>
      </c>
      <c r="O400" s="29" t="s">
        <v>64</v>
      </c>
      <c r="P400" s="29" t="s">
        <v>64</v>
      </c>
      <c r="Q400" s="29" t="s">
        <v>64</v>
      </c>
      <c r="R400" s="29" t="s">
        <v>64</v>
      </c>
      <c r="S400" s="29" t="s">
        <v>64</v>
      </c>
      <c r="T400" s="29" t="s">
        <v>64</v>
      </c>
      <c r="U400" s="29" t="s">
        <v>64</v>
      </c>
      <c r="V400" s="29" t="s">
        <v>64</v>
      </c>
      <c r="W400" s="29" t="s">
        <v>64</v>
      </c>
      <c r="X400" s="29" t="s">
        <v>64</v>
      </c>
      <c r="Y400" s="29" t="s">
        <v>64</v>
      </c>
      <c r="Z400" s="29" t="s">
        <v>66</v>
      </c>
      <c r="AA400" s="29" t="s">
        <v>65</v>
      </c>
      <c r="AB400" s="29" t="s">
        <v>66</v>
      </c>
      <c r="AC400" s="29" t="s">
        <v>66</v>
      </c>
      <c r="AD400" s="29" t="s">
        <v>66</v>
      </c>
      <c r="AE400" s="29" t="s">
        <v>66</v>
      </c>
      <c r="AF400" s="29" t="s">
        <v>65</v>
      </c>
      <c r="AG400" s="29" t="s">
        <v>66</v>
      </c>
      <c r="AH400" s="29" t="s">
        <v>66</v>
      </c>
      <c r="AI400" s="29" t="s">
        <v>65</v>
      </c>
      <c r="AJ400" s="29" t="s">
        <v>65</v>
      </c>
      <c r="AK400" s="29" t="s">
        <v>66</v>
      </c>
      <c r="AL400" s="29" t="s">
        <v>65</v>
      </c>
      <c r="AM400" s="29" t="s">
        <v>66</v>
      </c>
      <c r="AN400" s="29" t="s">
        <v>66</v>
      </c>
      <c r="AO400" s="29" t="s">
        <v>66</v>
      </c>
      <c r="AP400" s="29" t="s">
        <v>85</v>
      </c>
      <c r="AQ400" s="29" t="s">
        <v>85</v>
      </c>
      <c r="AR400" s="29" t="s">
        <v>63</v>
      </c>
      <c r="AS400" s="29" t="s">
        <v>81</v>
      </c>
      <c r="AT400" s="29" t="s">
        <v>69</v>
      </c>
      <c r="AU400" s="29" t="s">
        <v>70</v>
      </c>
      <c r="AV400" s="29" t="s">
        <v>132</v>
      </c>
      <c r="AW400" s="29" t="s">
        <v>63</v>
      </c>
      <c r="AX400" s="29" t="s">
        <v>63</v>
      </c>
      <c r="AY400" s="29" t="s">
        <v>63</v>
      </c>
      <c r="AZ400" s="29" t="s">
        <v>73</v>
      </c>
      <c r="BA400" s="29" t="s">
        <v>63</v>
      </c>
      <c r="BB400" s="29" t="s">
        <v>73</v>
      </c>
      <c r="BC400" s="29" t="s">
        <v>73</v>
      </c>
      <c r="BD400" s="29">
        <v>0</v>
      </c>
      <c r="BE400" s="29" t="s">
        <v>73</v>
      </c>
      <c r="BF400" s="31"/>
      <c r="BG400" s="32" t="s">
        <v>846</v>
      </c>
      <c r="BH400" t="s">
        <v>1118</v>
      </c>
      <c r="BI400" s="32" t="e">
        <f t="shared" si="6"/>
        <v>#VALUE!</v>
      </c>
      <c r="BJ400" s="32"/>
      <c r="BK400" s="32"/>
      <c r="BL400" s="32"/>
    </row>
    <row r="401" spans="1:64" ht="13.2" x14ac:dyDescent="0.25">
      <c r="A401" s="28">
        <v>45574.493641608795</v>
      </c>
      <c r="B401" s="29" t="s">
        <v>1082</v>
      </c>
      <c r="C401" s="30" t="s">
        <v>1083</v>
      </c>
      <c r="D401" s="29">
        <v>100</v>
      </c>
      <c r="E401" s="29">
        <v>0.46</v>
      </c>
      <c r="F401" s="29" t="s">
        <v>114</v>
      </c>
      <c r="G401" s="29" t="s">
        <v>76</v>
      </c>
      <c r="H401" s="29" t="s">
        <v>922</v>
      </c>
      <c r="I401" s="29" t="s">
        <v>63</v>
      </c>
      <c r="J401" s="29" t="s">
        <v>64</v>
      </c>
      <c r="K401" s="29" t="s">
        <v>64</v>
      </c>
      <c r="L401" s="29" t="s">
        <v>64</v>
      </c>
      <c r="M401" s="29" t="s">
        <v>84</v>
      </c>
      <c r="N401" s="29" t="s">
        <v>64</v>
      </c>
      <c r="O401" s="29" t="s">
        <v>64</v>
      </c>
      <c r="P401" s="29" t="s">
        <v>84</v>
      </c>
      <c r="Q401" s="29" t="s">
        <v>64</v>
      </c>
      <c r="R401" s="29" t="s">
        <v>64</v>
      </c>
      <c r="S401" s="29" t="s">
        <v>64</v>
      </c>
      <c r="T401" s="29" t="s">
        <v>64</v>
      </c>
      <c r="U401" s="29" t="s">
        <v>84</v>
      </c>
      <c r="V401" s="29" t="s">
        <v>64</v>
      </c>
      <c r="W401" s="29" t="s">
        <v>64</v>
      </c>
      <c r="X401" s="29" t="s">
        <v>64</v>
      </c>
      <c r="Y401" s="29" t="s">
        <v>64</v>
      </c>
      <c r="Z401" s="29" t="s">
        <v>66</v>
      </c>
      <c r="AA401" s="29" t="s">
        <v>66</v>
      </c>
      <c r="AB401" s="29" t="s">
        <v>65</v>
      </c>
      <c r="AC401" s="29" t="s">
        <v>65</v>
      </c>
      <c r="AD401" s="29" t="s">
        <v>66</v>
      </c>
      <c r="AE401" s="29" t="s">
        <v>66</v>
      </c>
      <c r="AF401" s="29" t="s">
        <v>66</v>
      </c>
      <c r="AG401" s="29" t="s">
        <v>65</v>
      </c>
      <c r="AH401" s="29" t="s">
        <v>79</v>
      </c>
      <c r="AI401" s="29" t="s">
        <v>101</v>
      </c>
      <c r="AJ401" s="29" t="s">
        <v>65</v>
      </c>
      <c r="AK401" s="29" t="s">
        <v>65</v>
      </c>
      <c r="AL401" s="29" t="s">
        <v>65</v>
      </c>
      <c r="AM401" s="29" t="s">
        <v>66</v>
      </c>
      <c r="AN401" s="29" t="s">
        <v>66</v>
      </c>
      <c r="AO401" s="29" t="s">
        <v>66</v>
      </c>
      <c r="AP401" s="29" t="s">
        <v>80</v>
      </c>
      <c r="AQ401" s="29" t="s">
        <v>80</v>
      </c>
      <c r="AR401" s="29" t="s">
        <v>73</v>
      </c>
      <c r="AS401" s="29" t="s">
        <v>68</v>
      </c>
      <c r="AT401" s="29" t="s">
        <v>69</v>
      </c>
      <c r="AU401" s="29" t="s">
        <v>70</v>
      </c>
      <c r="AV401" s="29" t="s">
        <v>80</v>
      </c>
      <c r="AW401" s="29" t="s">
        <v>73</v>
      </c>
      <c r="AX401" s="29" t="s">
        <v>73</v>
      </c>
      <c r="AY401" s="29" t="s">
        <v>72</v>
      </c>
      <c r="AZ401" s="29" t="s">
        <v>63</v>
      </c>
      <c r="BA401" s="29" t="s">
        <v>72</v>
      </c>
      <c r="BB401" s="29" t="s">
        <v>63</v>
      </c>
      <c r="BC401" s="29" t="s">
        <v>73</v>
      </c>
      <c r="BD401" s="29"/>
      <c r="BE401" s="29" t="s">
        <v>73</v>
      </c>
      <c r="BF401" s="31"/>
      <c r="BG401" s="32" t="s">
        <v>846</v>
      </c>
      <c r="BH401" t="s">
        <v>1118</v>
      </c>
      <c r="BI401" s="32" t="e">
        <f t="shared" si="6"/>
        <v>#VALUE!</v>
      </c>
      <c r="BJ401" s="32"/>
      <c r="BK401" s="32"/>
      <c r="BL401" s="32"/>
    </row>
    <row r="402" spans="1:64" ht="13.2" x14ac:dyDescent="0.25">
      <c r="A402" s="28">
        <v>45574.496412754626</v>
      </c>
      <c r="B402" s="29" t="s">
        <v>1084</v>
      </c>
      <c r="C402" s="30" t="s">
        <v>1085</v>
      </c>
      <c r="D402" s="29">
        <v>25.89</v>
      </c>
      <c r="E402" s="29">
        <v>0.21</v>
      </c>
      <c r="F402" s="29" t="s">
        <v>114</v>
      </c>
      <c r="G402" s="29" t="s">
        <v>76</v>
      </c>
      <c r="H402" s="29" t="s">
        <v>846</v>
      </c>
      <c r="I402" s="29" t="s">
        <v>63</v>
      </c>
      <c r="J402" s="29" t="s">
        <v>64</v>
      </c>
      <c r="K402" s="29" t="s">
        <v>64</v>
      </c>
      <c r="L402" s="29" t="s">
        <v>64</v>
      </c>
      <c r="M402" s="29" t="s">
        <v>84</v>
      </c>
      <c r="N402" s="29" t="s">
        <v>64</v>
      </c>
      <c r="O402" s="29" t="s">
        <v>78</v>
      </c>
      <c r="P402" s="29" t="s">
        <v>84</v>
      </c>
      <c r="Q402" s="29" t="s">
        <v>64</v>
      </c>
      <c r="R402" s="29" t="s">
        <v>64</v>
      </c>
      <c r="S402" s="29" t="s">
        <v>64</v>
      </c>
      <c r="T402" s="29" t="s">
        <v>64</v>
      </c>
      <c r="U402" s="29" t="s">
        <v>64</v>
      </c>
      <c r="V402" s="29" t="s">
        <v>64</v>
      </c>
      <c r="W402" s="29" t="s">
        <v>64</v>
      </c>
      <c r="X402" s="29" t="s">
        <v>64</v>
      </c>
      <c r="Y402" s="29" t="s">
        <v>64</v>
      </c>
      <c r="Z402" s="29" t="s">
        <v>66</v>
      </c>
      <c r="AA402" s="29" t="s">
        <v>65</v>
      </c>
      <c r="AB402" s="29" t="s">
        <v>66</v>
      </c>
      <c r="AC402" s="29" t="s">
        <v>65</v>
      </c>
      <c r="AD402" s="29" t="s">
        <v>66</v>
      </c>
      <c r="AE402" s="29" t="s">
        <v>65</v>
      </c>
      <c r="AF402" s="29" t="s">
        <v>66</v>
      </c>
      <c r="AG402" s="29" t="s">
        <v>66</v>
      </c>
      <c r="AH402" s="29" t="s">
        <v>66</v>
      </c>
      <c r="AI402" s="29" t="s">
        <v>79</v>
      </c>
      <c r="AJ402" s="29" t="s">
        <v>65</v>
      </c>
      <c r="AK402" s="29" t="s">
        <v>65</v>
      </c>
      <c r="AL402" s="29" t="s">
        <v>65</v>
      </c>
      <c r="AM402" s="29" t="s">
        <v>66</v>
      </c>
      <c r="AN402" s="29" t="s">
        <v>66</v>
      </c>
      <c r="AO402" s="29" t="s">
        <v>66</v>
      </c>
      <c r="AP402" s="29" t="s">
        <v>67</v>
      </c>
      <c r="AQ402" s="29" t="s">
        <v>67</v>
      </c>
      <c r="AR402" s="29" t="s">
        <v>63</v>
      </c>
      <c r="AS402" s="29" t="s">
        <v>120</v>
      </c>
      <c r="AT402" s="29" t="s">
        <v>87</v>
      </c>
      <c r="AU402" s="29" t="s">
        <v>80</v>
      </c>
      <c r="AV402" s="29" t="s">
        <v>80</v>
      </c>
      <c r="AW402" s="29" t="s">
        <v>73</v>
      </c>
      <c r="AX402" s="29" t="s">
        <v>73</v>
      </c>
      <c r="AY402" s="29" t="s">
        <v>72</v>
      </c>
      <c r="AZ402" s="29" t="s">
        <v>72</v>
      </c>
      <c r="BA402" s="29" t="s">
        <v>72</v>
      </c>
      <c r="BB402" s="29" t="s">
        <v>72</v>
      </c>
      <c r="BC402" s="29" t="s">
        <v>73</v>
      </c>
      <c r="BD402" s="29"/>
      <c r="BE402" s="29" t="s">
        <v>73</v>
      </c>
      <c r="BF402" s="31"/>
      <c r="BG402" s="32" t="s">
        <v>846</v>
      </c>
      <c r="BH402" t="s">
        <v>1118</v>
      </c>
      <c r="BI402" s="32" t="e">
        <f t="shared" si="6"/>
        <v>#VALUE!</v>
      </c>
      <c r="BJ402" s="32"/>
      <c r="BK402" s="32"/>
      <c r="BL402" s="32"/>
    </row>
    <row r="403" spans="1:64" ht="13.2" x14ac:dyDescent="0.25">
      <c r="A403" s="28">
        <v>45574.496520057874</v>
      </c>
      <c r="B403" s="29" t="s">
        <v>1086</v>
      </c>
      <c r="C403" s="30" t="s">
        <v>1087</v>
      </c>
      <c r="D403" s="29">
        <v>100</v>
      </c>
      <c r="E403" s="29">
        <v>0.33</v>
      </c>
      <c r="F403" s="29" t="s">
        <v>114</v>
      </c>
      <c r="G403" s="29" t="s">
        <v>76</v>
      </c>
      <c r="H403" s="29" t="s">
        <v>908</v>
      </c>
      <c r="I403" s="29" t="s">
        <v>63</v>
      </c>
      <c r="J403" s="29" t="s">
        <v>64</v>
      </c>
      <c r="K403" s="29" t="s">
        <v>64</v>
      </c>
      <c r="L403" s="29" t="s">
        <v>64</v>
      </c>
      <c r="M403" s="29" t="s">
        <v>64</v>
      </c>
      <c r="N403" s="29" t="s">
        <v>64</v>
      </c>
      <c r="O403" s="29" t="s">
        <v>64</v>
      </c>
      <c r="P403" s="29" t="s">
        <v>64</v>
      </c>
      <c r="Q403" s="29" t="s">
        <v>64</v>
      </c>
      <c r="R403" s="29" t="s">
        <v>64</v>
      </c>
      <c r="S403" s="29" t="s">
        <v>64</v>
      </c>
      <c r="T403" s="29" t="s">
        <v>64</v>
      </c>
      <c r="U403" s="29" t="s">
        <v>64</v>
      </c>
      <c r="V403" s="29" t="s">
        <v>64</v>
      </c>
      <c r="W403" s="29" t="s">
        <v>64</v>
      </c>
      <c r="X403" s="29" t="s">
        <v>64</v>
      </c>
      <c r="Y403" s="29" t="s">
        <v>64</v>
      </c>
      <c r="Z403" s="29" t="s">
        <v>65</v>
      </c>
      <c r="AA403" s="29" t="s">
        <v>65</v>
      </c>
      <c r="AB403" s="29" t="s">
        <v>65</v>
      </c>
      <c r="AC403" s="29" t="s">
        <v>65</v>
      </c>
      <c r="AD403" s="29" t="s">
        <v>65</v>
      </c>
      <c r="AE403" s="29" t="s">
        <v>65</v>
      </c>
      <c r="AF403" s="29" t="s">
        <v>66</v>
      </c>
      <c r="AG403" s="29" t="s">
        <v>65</v>
      </c>
      <c r="AH403" s="29" t="s">
        <v>65</v>
      </c>
      <c r="AI403" s="29" t="s">
        <v>101</v>
      </c>
      <c r="AJ403" s="29" t="s">
        <v>65</v>
      </c>
      <c r="AK403" s="29" t="s">
        <v>65</v>
      </c>
      <c r="AL403" s="29" t="s">
        <v>65</v>
      </c>
      <c r="AM403" s="29" t="s">
        <v>65</v>
      </c>
      <c r="AN403" s="29" t="s">
        <v>65</v>
      </c>
      <c r="AO403" s="29" t="s">
        <v>65</v>
      </c>
      <c r="AP403" s="29" t="s">
        <v>67</v>
      </c>
      <c r="AQ403" s="29" t="s">
        <v>67</v>
      </c>
      <c r="AR403" s="29" t="s">
        <v>86</v>
      </c>
      <c r="AS403" s="29" t="s">
        <v>120</v>
      </c>
      <c r="AT403" s="29" t="s">
        <v>87</v>
      </c>
      <c r="AU403" s="29" t="s">
        <v>67</v>
      </c>
      <c r="AV403" s="29" t="s">
        <v>71</v>
      </c>
      <c r="AW403" s="29" t="s">
        <v>73</v>
      </c>
      <c r="AX403" s="29" t="s">
        <v>72</v>
      </c>
      <c r="AY403" s="29" t="s">
        <v>63</v>
      </c>
      <c r="AZ403" s="29" t="s">
        <v>72</v>
      </c>
      <c r="BA403" s="29" t="s">
        <v>73</v>
      </c>
      <c r="BB403" s="29" t="s">
        <v>73</v>
      </c>
      <c r="BC403" s="29" t="s">
        <v>73</v>
      </c>
      <c r="BD403" s="29"/>
      <c r="BE403" s="29" t="s">
        <v>73</v>
      </c>
      <c r="BF403" s="31"/>
      <c r="BG403" s="32" t="s">
        <v>846</v>
      </c>
      <c r="BH403" t="s">
        <v>1118</v>
      </c>
      <c r="BI403" s="32" t="e">
        <f t="shared" si="6"/>
        <v>#VALUE!</v>
      </c>
      <c r="BJ403" s="32"/>
      <c r="BK403" s="32"/>
      <c r="BL403" s="32"/>
    </row>
    <row r="404" spans="1:64" ht="13.2" x14ac:dyDescent="0.25">
      <c r="A404" s="28">
        <v>45574.497947719909</v>
      </c>
      <c r="B404" s="29" t="s">
        <v>1088</v>
      </c>
      <c r="C404" s="30" t="s">
        <v>1089</v>
      </c>
      <c r="D404" s="29">
        <v>100</v>
      </c>
      <c r="E404" s="29">
        <v>0.38</v>
      </c>
      <c r="F404" s="29" t="s">
        <v>114</v>
      </c>
      <c r="G404" s="29" t="s">
        <v>76</v>
      </c>
      <c r="H404" s="29" t="s">
        <v>846</v>
      </c>
      <c r="I404" s="29" t="s">
        <v>63</v>
      </c>
      <c r="J404" s="29" t="s">
        <v>64</v>
      </c>
      <c r="K404" s="29" t="s">
        <v>64</v>
      </c>
      <c r="L404" s="29" t="s">
        <v>64</v>
      </c>
      <c r="M404" s="29" t="s">
        <v>84</v>
      </c>
      <c r="N404" s="29" t="s">
        <v>64</v>
      </c>
      <c r="O404" s="29" t="s">
        <v>64</v>
      </c>
      <c r="P404" s="29" t="s">
        <v>84</v>
      </c>
      <c r="Q404" s="29" t="s">
        <v>64</v>
      </c>
      <c r="R404" s="29" t="s">
        <v>64</v>
      </c>
      <c r="S404" s="29" t="s">
        <v>64</v>
      </c>
      <c r="T404" s="29" t="s">
        <v>64</v>
      </c>
      <c r="U404" s="29" t="s">
        <v>84</v>
      </c>
      <c r="V404" s="29" t="s">
        <v>64</v>
      </c>
      <c r="W404" s="29" t="s">
        <v>64</v>
      </c>
      <c r="X404" s="29" t="s">
        <v>64</v>
      </c>
      <c r="Y404" s="29" t="s">
        <v>84</v>
      </c>
      <c r="Z404" s="29" t="s">
        <v>65</v>
      </c>
      <c r="AA404" s="29" t="s">
        <v>65</v>
      </c>
      <c r="AB404" s="29" t="s">
        <v>65</v>
      </c>
      <c r="AC404" s="29" t="s">
        <v>65</v>
      </c>
      <c r="AD404" s="29" t="s">
        <v>65</v>
      </c>
      <c r="AE404" s="29" t="s">
        <v>65</v>
      </c>
      <c r="AF404" s="29" t="s">
        <v>66</v>
      </c>
      <c r="AG404" s="29" t="s">
        <v>66</v>
      </c>
      <c r="AH404" s="29" t="s">
        <v>65</v>
      </c>
      <c r="AI404" s="29" t="s">
        <v>79</v>
      </c>
      <c r="AJ404" s="29" t="s">
        <v>65</v>
      </c>
      <c r="AK404" s="29" t="s">
        <v>66</v>
      </c>
      <c r="AL404" s="29" t="s">
        <v>65</v>
      </c>
      <c r="AM404" s="29" t="s">
        <v>65</v>
      </c>
      <c r="AN404" s="29" t="s">
        <v>66</v>
      </c>
      <c r="AO404" s="29" t="s">
        <v>66</v>
      </c>
      <c r="AP404" s="29" t="s">
        <v>67</v>
      </c>
      <c r="AQ404" s="29" t="s">
        <v>85</v>
      </c>
      <c r="AR404" s="29" t="s">
        <v>86</v>
      </c>
      <c r="AS404" s="29" t="s">
        <v>120</v>
      </c>
      <c r="AT404" s="29" t="s">
        <v>87</v>
      </c>
      <c r="AU404" s="29" t="s">
        <v>80</v>
      </c>
      <c r="AV404" s="29" t="s">
        <v>71</v>
      </c>
      <c r="AW404" s="29" t="s">
        <v>63</v>
      </c>
      <c r="AX404" s="29" t="s">
        <v>72</v>
      </c>
      <c r="AY404" s="29" t="s">
        <v>72</v>
      </c>
      <c r="AZ404" s="29" t="s">
        <v>63</v>
      </c>
      <c r="BA404" s="29" t="s">
        <v>72</v>
      </c>
      <c r="BB404" s="29" t="s">
        <v>72</v>
      </c>
      <c r="BC404" s="29" t="s">
        <v>73</v>
      </c>
      <c r="BD404" s="29"/>
      <c r="BE404" s="29" t="s">
        <v>73</v>
      </c>
      <c r="BF404" s="31"/>
      <c r="BG404" s="32" t="s">
        <v>846</v>
      </c>
      <c r="BH404" t="s">
        <v>1118</v>
      </c>
      <c r="BI404" s="32" t="e">
        <f t="shared" si="6"/>
        <v>#VALUE!</v>
      </c>
      <c r="BJ404" s="32"/>
      <c r="BK404" s="32"/>
      <c r="BL404" s="32"/>
    </row>
    <row r="405" spans="1:64" ht="13.2" x14ac:dyDescent="0.25">
      <c r="A405" s="28">
        <v>45574.498889074079</v>
      </c>
      <c r="B405" s="29" t="s">
        <v>1090</v>
      </c>
      <c r="C405" s="30" t="s">
        <v>1091</v>
      </c>
      <c r="D405" s="29">
        <v>100</v>
      </c>
      <c r="E405" s="29">
        <v>0.88</v>
      </c>
      <c r="F405" s="29" t="s">
        <v>114</v>
      </c>
      <c r="G405" s="29" t="s">
        <v>539</v>
      </c>
      <c r="H405" s="29" t="s">
        <v>887</v>
      </c>
      <c r="I405" s="29" t="s">
        <v>63</v>
      </c>
      <c r="J405" s="29" t="s">
        <v>64</v>
      </c>
      <c r="K405" s="29" t="s">
        <v>84</v>
      </c>
      <c r="L405" s="29" t="s">
        <v>145</v>
      </c>
      <c r="M405" s="29" t="s">
        <v>84</v>
      </c>
      <c r="N405" s="29" t="s">
        <v>84</v>
      </c>
      <c r="O405" s="29" t="s">
        <v>84</v>
      </c>
      <c r="P405" s="29" t="s">
        <v>84</v>
      </c>
      <c r="Q405" s="29" t="s">
        <v>84</v>
      </c>
      <c r="R405" s="29" t="s">
        <v>84</v>
      </c>
      <c r="S405" s="29" t="s">
        <v>84</v>
      </c>
      <c r="T405" s="29" t="s">
        <v>84</v>
      </c>
      <c r="U405" s="29" t="s">
        <v>84</v>
      </c>
      <c r="V405" s="29" t="s">
        <v>84</v>
      </c>
      <c r="W405" s="29" t="s">
        <v>84</v>
      </c>
      <c r="X405" s="29" t="s">
        <v>84</v>
      </c>
      <c r="Y405" s="29" t="s">
        <v>84</v>
      </c>
      <c r="Z405" s="29" t="s">
        <v>66</v>
      </c>
      <c r="AA405" s="29" t="s">
        <v>66</v>
      </c>
      <c r="AB405" s="29" t="s">
        <v>66</v>
      </c>
      <c r="AC405" s="29" t="s">
        <v>66</v>
      </c>
      <c r="AD405" s="29" t="s">
        <v>66</v>
      </c>
      <c r="AE405" s="29" t="s">
        <v>66</v>
      </c>
      <c r="AF405" s="29" t="s">
        <v>66</v>
      </c>
      <c r="AG405" s="29" t="s">
        <v>79</v>
      </c>
      <c r="AH405" s="29" t="s">
        <v>66</v>
      </c>
      <c r="AI405" s="29" t="s">
        <v>66</v>
      </c>
      <c r="AJ405" s="29" t="s">
        <v>66</v>
      </c>
      <c r="AK405" s="29" t="s">
        <v>66</v>
      </c>
      <c r="AL405" s="29" t="s">
        <v>66</v>
      </c>
      <c r="AM405" s="29" t="s">
        <v>66</v>
      </c>
      <c r="AN405" s="29" t="s">
        <v>66</v>
      </c>
      <c r="AO405" s="29" t="s">
        <v>66</v>
      </c>
      <c r="AP405" s="29" t="s">
        <v>67</v>
      </c>
      <c r="AQ405" s="29" t="s">
        <v>67</v>
      </c>
      <c r="AR405" s="29" t="s">
        <v>86</v>
      </c>
      <c r="AS405" s="29" t="s">
        <v>1092</v>
      </c>
      <c r="AT405" s="29" t="s">
        <v>69</v>
      </c>
      <c r="AU405" s="29" t="s">
        <v>70</v>
      </c>
      <c r="AV405" s="29" t="s">
        <v>71</v>
      </c>
      <c r="AW405" s="29" t="s">
        <v>63</v>
      </c>
      <c r="AX405" s="29" t="s">
        <v>63</v>
      </c>
      <c r="AY405" s="29" t="s">
        <v>63</v>
      </c>
      <c r="AZ405" s="29" t="s">
        <v>63</v>
      </c>
      <c r="BA405" s="29" t="s">
        <v>63</v>
      </c>
      <c r="BB405" s="29" t="s">
        <v>63</v>
      </c>
      <c r="BC405" s="29" t="s">
        <v>73</v>
      </c>
      <c r="BD405" s="29"/>
      <c r="BE405" s="29" t="s">
        <v>73</v>
      </c>
      <c r="BF405" s="31"/>
      <c r="BG405" s="32" t="s">
        <v>846</v>
      </c>
      <c r="BH405" t="s">
        <v>1118</v>
      </c>
      <c r="BI405" s="32" t="e">
        <f t="shared" si="6"/>
        <v>#VALUE!</v>
      </c>
      <c r="BJ405" s="32"/>
      <c r="BK405" s="32"/>
      <c r="BL405" s="32"/>
    </row>
    <row r="406" spans="1:64" ht="13.2" x14ac:dyDescent="0.25">
      <c r="A406" s="28">
        <v>45574.499924594907</v>
      </c>
      <c r="B406" s="29" t="s">
        <v>1093</v>
      </c>
      <c r="C406" s="30" t="s">
        <v>1094</v>
      </c>
      <c r="D406" s="29">
        <v>100</v>
      </c>
      <c r="E406" s="29">
        <v>0.38</v>
      </c>
      <c r="F406" s="29" t="s">
        <v>114</v>
      </c>
      <c r="G406" s="29" t="s">
        <v>76</v>
      </c>
      <c r="H406" s="29" t="s">
        <v>846</v>
      </c>
      <c r="I406" s="29" t="s">
        <v>63</v>
      </c>
      <c r="J406" s="29" t="s">
        <v>64</v>
      </c>
      <c r="K406" s="29" t="s">
        <v>64</v>
      </c>
      <c r="L406" s="29" t="s">
        <v>64</v>
      </c>
      <c r="M406" s="29" t="s">
        <v>84</v>
      </c>
      <c r="N406" s="29" t="s">
        <v>64</v>
      </c>
      <c r="O406" s="29" t="s">
        <v>64</v>
      </c>
      <c r="P406" s="29" t="s">
        <v>84</v>
      </c>
      <c r="Q406" s="29" t="s">
        <v>64</v>
      </c>
      <c r="R406" s="29" t="s">
        <v>64</v>
      </c>
      <c r="S406" s="29" t="s">
        <v>64</v>
      </c>
      <c r="T406" s="29" t="s">
        <v>64</v>
      </c>
      <c r="U406" s="29" t="s">
        <v>64</v>
      </c>
      <c r="V406" s="29" t="s">
        <v>64</v>
      </c>
      <c r="W406" s="29" t="s">
        <v>64</v>
      </c>
      <c r="X406" s="29" t="s">
        <v>64</v>
      </c>
      <c r="Y406" s="29" t="s">
        <v>64</v>
      </c>
      <c r="Z406" s="29" t="s">
        <v>65</v>
      </c>
      <c r="AA406" s="29" t="s">
        <v>65</v>
      </c>
      <c r="AB406" s="29" t="s">
        <v>65</v>
      </c>
      <c r="AC406" s="29" t="s">
        <v>65</v>
      </c>
      <c r="AD406" s="29" t="s">
        <v>65</v>
      </c>
      <c r="AE406" s="29" t="s">
        <v>65</v>
      </c>
      <c r="AF406" s="29" t="s">
        <v>65</v>
      </c>
      <c r="AG406" s="29" t="s">
        <v>65</v>
      </c>
      <c r="AH406" s="29" t="s">
        <v>66</v>
      </c>
      <c r="AI406" s="29" t="s">
        <v>79</v>
      </c>
      <c r="AJ406" s="29" t="s">
        <v>65</v>
      </c>
      <c r="AK406" s="29" t="s">
        <v>66</v>
      </c>
      <c r="AL406" s="29" t="s">
        <v>65</v>
      </c>
      <c r="AM406" s="29" t="s">
        <v>65</v>
      </c>
      <c r="AN406" s="29" t="s">
        <v>66</v>
      </c>
      <c r="AO406" s="29" t="s">
        <v>65</v>
      </c>
      <c r="AP406" s="29" t="s">
        <v>67</v>
      </c>
      <c r="AQ406" s="29" t="s">
        <v>80</v>
      </c>
      <c r="AR406" s="29" t="s">
        <v>63</v>
      </c>
      <c r="AS406" s="29" t="s">
        <v>68</v>
      </c>
      <c r="AT406" s="29" t="s">
        <v>87</v>
      </c>
      <c r="AU406" s="29" t="s">
        <v>70</v>
      </c>
      <c r="AV406" s="29" t="s">
        <v>71</v>
      </c>
      <c r="AW406" s="29" t="s">
        <v>73</v>
      </c>
      <c r="AX406" s="29" t="s">
        <v>72</v>
      </c>
      <c r="AY406" s="29" t="s">
        <v>63</v>
      </c>
      <c r="AZ406" s="29" t="s">
        <v>63</v>
      </c>
      <c r="BA406" s="29" t="s">
        <v>73</v>
      </c>
      <c r="BB406" s="29" t="s">
        <v>73</v>
      </c>
      <c r="BC406" s="29" t="s">
        <v>73</v>
      </c>
      <c r="BD406" s="29"/>
      <c r="BE406" s="29" t="s">
        <v>73</v>
      </c>
      <c r="BF406" s="31"/>
      <c r="BG406" s="32" t="s">
        <v>846</v>
      </c>
      <c r="BH406" t="s">
        <v>1118</v>
      </c>
      <c r="BI406" s="32" t="e">
        <f t="shared" si="6"/>
        <v>#VALUE!</v>
      </c>
      <c r="BJ406" s="32"/>
      <c r="BK406" s="32"/>
      <c r="BL406" s="32"/>
    </row>
    <row r="407" spans="1:64" ht="13.2" x14ac:dyDescent="0.25">
      <c r="A407" s="28">
        <v>45574.503740810185</v>
      </c>
      <c r="B407" s="29" t="s">
        <v>1095</v>
      </c>
      <c r="C407" s="30" t="s">
        <v>1096</v>
      </c>
      <c r="D407" s="29">
        <v>100</v>
      </c>
      <c r="E407" s="29">
        <v>0.46</v>
      </c>
      <c r="F407" s="29" t="s">
        <v>114</v>
      </c>
      <c r="G407" s="29" t="s">
        <v>539</v>
      </c>
      <c r="H407" s="29" t="s">
        <v>846</v>
      </c>
      <c r="I407" s="29" t="s">
        <v>63</v>
      </c>
      <c r="J407" s="29" t="s">
        <v>78</v>
      </c>
      <c r="K407" s="29" t="s">
        <v>78</v>
      </c>
      <c r="L407" s="29" t="s">
        <v>78</v>
      </c>
      <c r="M407" s="29" t="s">
        <v>78</v>
      </c>
      <c r="N407" s="29" t="s">
        <v>64</v>
      </c>
      <c r="O407" s="29" t="s">
        <v>78</v>
      </c>
      <c r="P407" s="29" t="s">
        <v>78</v>
      </c>
      <c r="Q407" s="29" t="s">
        <v>78</v>
      </c>
      <c r="R407" s="29" t="s">
        <v>64</v>
      </c>
      <c r="S407" s="29" t="s">
        <v>64</v>
      </c>
      <c r="T407" s="29" t="s">
        <v>78</v>
      </c>
      <c r="U407" s="29" t="s">
        <v>78</v>
      </c>
      <c r="V407" s="29" t="s">
        <v>64</v>
      </c>
      <c r="W407" s="29" t="s">
        <v>78</v>
      </c>
      <c r="X407" s="29" t="s">
        <v>64</v>
      </c>
      <c r="Y407" s="29" t="s">
        <v>78</v>
      </c>
      <c r="Z407" s="29" t="s">
        <v>79</v>
      </c>
      <c r="AA407" s="29" t="s">
        <v>79</v>
      </c>
      <c r="AB407" s="29" t="s">
        <v>66</v>
      </c>
      <c r="AC407" s="29" t="s">
        <v>79</v>
      </c>
      <c r="AD407" s="29" t="s">
        <v>79</v>
      </c>
      <c r="AE407" s="29" t="s">
        <v>66</v>
      </c>
      <c r="AF407" s="29" t="s">
        <v>66</v>
      </c>
      <c r="AG407" s="29" t="s">
        <v>66</v>
      </c>
      <c r="AH407" s="29" t="s">
        <v>66</v>
      </c>
      <c r="AI407" s="29" t="s">
        <v>66</v>
      </c>
      <c r="AJ407" s="29" t="s">
        <v>66</v>
      </c>
      <c r="AK407" s="29" t="s">
        <v>66</v>
      </c>
      <c r="AL407" s="29" t="s">
        <v>79</v>
      </c>
      <c r="AM407" s="29" t="s">
        <v>65</v>
      </c>
      <c r="AN407" s="29" t="s">
        <v>66</v>
      </c>
      <c r="AO407" s="29" t="s">
        <v>66</v>
      </c>
      <c r="AP407" s="29" t="s">
        <v>67</v>
      </c>
      <c r="AQ407" s="29" t="s">
        <v>67</v>
      </c>
      <c r="AR407" s="29" t="s">
        <v>63</v>
      </c>
      <c r="AS407" s="29" t="s">
        <v>97</v>
      </c>
      <c r="AT407" s="29" t="s">
        <v>87</v>
      </c>
      <c r="AU407" s="29" t="s">
        <v>85</v>
      </c>
      <c r="AV407" s="29" t="s">
        <v>132</v>
      </c>
      <c r="AW407" s="29" t="s">
        <v>73</v>
      </c>
      <c r="AX407" s="29" t="s">
        <v>72</v>
      </c>
      <c r="AY407" s="29" t="s">
        <v>73</v>
      </c>
      <c r="AZ407" s="29" t="s">
        <v>72</v>
      </c>
      <c r="BA407" s="29" t="s">
        <v>72</v>
      </c>
      <c r="BB407" s="29" t="s">
        <v>73</v>
      </c>
      <c r="BC407" s="29" t="s">
        <v>73</v>
      </c>
      <c r="BD407" s="29"/>
      <c r="BE407" s="29" t="s">
        <v>73</v>
      </c>
      <c r="BF407" s="31" t="s">
        <v>271</v>
      </c>
      <c r="BG407" s="32" t="s">
        <v>846</v>
      </c>
      <c r="BH407" t="s">
        <v>1118</v>
      </c>
      <c r="BI407" s="32" t="e">
        <f t="shared" si="6"/>
        <v>#VALUE!</v>
      </c>
      <c r="BJ407" s="32"/>
      <c r="BK407" s="32"/>
      <c r="BL407" s="32"/>
    </row>
    <row r="408" spans="1:64" ht="13.2" x14ac:dyDescent="0.25">
      <c r="A408" s="33">
        <v>45574.503906909726</v>
      </c>
      <c r="B408" s="34" t="s">
        <v>1097</v>
      </c>
      <c r="C408" s="35" t="s">
        <v>1098</v>
      </c>
      <c r="D408" s="34">
        <v>29.46</v>
      </c>
      <c r="E408" s="34">
        <v>0.17</v>
      </c>
      <c r="F408" s="34" t="s">
        <v>114</v>
      </c>
      <c r="G408" s="34" t="s">
        <v>76</v>
      </c>
      <c r="H408" s="34" t="s">
        <v>922</v>
      </c>
      <c r="I408" s="34" t="s">
        <v>63</v>
      </c>
      <c r="J408" s="34" t="s">
        <v>64</v>
      </c>
      <c r="K408" s="34" t="s">
        <v>84</v>
      </c>
      <c r="L408" s="34" t="s">
        <v>64</v>
      </c>
      <c r="M408" s="34" t="s">
        <v>84</v>
      </c>
      <c r="N408" s="34" t="s">
        <v>64</v>
      </c>
      <c r="O408" s="34" t="s">
        <v>84</v>
      </c>
      <c r="P408" s="34" t="s">
        <v>84</v>
      </c>
      <c r="Q408" s="34" t="s">
        <v>64</v>
      </c>
      <c r="R408" s="34" t="s">
        <v>64</v>
      </c>
      <c r="S408" s="34" t="s">
        <v>64</v>
      </c>
      <c r="T408" s="34" t="s">
        <v>64</v>
      </c>
      <c r="U408" s="34" t="s">
        <v>78</v>
      </c>
      <c r="V408" s="34" t="s">
        <v>64</v>
      </c>
      <c r="W408" s="34" t="s">
        <v>78</v>
      </c>
      <c r="X408" s="34" t="s">
        <v>84</v>
      </c>
      <c r="Y408" s="34" t="s">
        <v>64</v>
      </c>
      <c r="Z408" s="34" t="s">
        <v>65</v>
      </c>
      <c r="AA408" s="34" t="s">
        <v>66</v>
      </c>
      <c r="AB408" s="34" t="s">
        <v>65</v>
      </c>
      <c r="AC408" s="34" t="s">
        <v>65</v>
      </c>
      <c r="AD408" s="34" t="s">
        <v>65</v>
      </c>
      <c r="AE408" s="34" t="s">
        <v>66</v>
      </c>
      <c r="AF408" s="34" t="s">
        <v>66</v>
      </c>
      <c r="AG408" s="34" t="s">
        <v>66</v>
      </c>
      <c r="AH408" s="34" t="s">
        <v>66</v>
      </c>
      <c r="AI408" s="34" t="s">
        <v>79</v>
      </c>
      <c r="AJ408" s="34" t="s">
        <v>66</v>
      </c>
      <c r="AK408" s="34" t="s">
        <v>66</v>
      </c>
      <c r="AL408" s="34" t="s">
        <v>79</v>
      </c>
      <c r="AM408" s="34" t="s">
        <v>66</v>
      </c>
      <c r="AN408" s="34" t="s">
        <v>66</v>
      </c>
      <c r="AO408" s="34" t="s">
        <v>66</v>
      </c>
      <c r="AP408" s="34" t="s">
        <v>67</v>
      </c>
      <c r="AQ408" s="34" t="s">
        <v>67</v>
      </c>
      <c r="AR408" s="34" t="s">
        <v>63</v>
      </c>
      <c r="AS408" s="34" t="s">
        <v>320</v>
      </c>
      <c r="AT408" s="34" t="s">
        <v>87</v>
      </c>
      <c r="AU408" s="34" t="s">
        <v>70</v>
      </c>
      <c r="AV408" s="34" t="s">
        <v>71</v>
      </c>
      <c r="AW408" s="34" t="s">
        <v>72</v>
      </c>
      <c r="AX408" s="34" t="s">
        <v>73</v>
      </c>
      <c r="AY408" s="34" t="s">
        <v>73</v>
      </c>
      <c r="AZ408" s="34" t="s">
        <v>72</v>
      </c>
      <c r="BA408" s="34" t="s">
        <v>72</v>
      </c>
      <c r="BB408" s="34" t="s">
        <v>73</v>
      </c>
      <c r="BC408" s="34" t="s">
        <v>73</v>
      </c>
      <c r="BD408" s="34"/>
      <c r="BE408" s="34" t="s">
        <v>73</v>
      </c>
      <c r="BF408" s="36"/>
      <c r="BG408" s="32" t="s">
        <v>846</v>
      </c>
      <c r="BH408" t="s">
        <v>1118</v>
      </c>
      <c r="BI408" s="32" t="e">
        <f t="shared" si="6"/>
        <v>#VALUE!</v>
      </c>
      <c r="BJ408" s="32"/>
      <c r="BK408" s="32"/>
      <c r="BL408" s="3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54A49-CF44-43B5-A3FD-5109D7D8F5E9}">
  <dimension ref="A1:C59"/>
  <sheetViews>
    <sheetView topLeftCell="A4" workbookViewId="0">
      <selection activeCell="D31" sqref="D31"/>
    </sheetView>
  </sheetViews>
  <sheetFormatPr defaultRowHeight="13.2" x14ac:dyDescent="0.25"/>
  <cols>
    <col min="1" max="1" width="23.77734375" customWidth="1"/>
    <col min="2" max="2" width="14.109375" customWidth="1"/>
  </cols>
  <sheetData>
    <row r="1" spans="1:3" x14ac:dyDescent="0.25">
      <c r="A1" t="s">
        <v>1121</v>
      </c>
      <c r="B1" t="s">
        <v>1122</v>
      </c>
    </row>
    <row r="2" spans="1:3" x14ac:dyDescent="0.25">
      <c r="A2" s="70" t="s">
        <v>0</v>
      </c>
      <c r="B2" s="73" t="s">
        <v>0</v>
      </c>
      <c r="C2" t="b">
        <f>A2=B2</f>
        <v>1</v>
      </c>
    </row>
    <row r="3" spans="1:3" x14ac:dyDescent="0.25">
      <c r="A3" s="71" t="s">
        <v>1</v>
      </c>
      <c r="B3" s="73" t="s">
        <v>1</v>
      </c>
      <c r="C3" t="b">
        <f t="shared" ref="C3:C59" si="0">A3=B3</f>
        <v>1</v>
      </c>
    </row>
    <row r="4" spans="1:3" x14ac:dyDescent="0.25">
      <c r="A4" s="71" t="s">
        <v>2</v>
      </c>
      <c r="B4" s="73" t="s">
        <v>2</v>
      </c>
      <c r="C4" t="b">
        <f t="shared" si="0"/>
        <v>1</v>
      </c>
    </row>
    <row r="5" spans="1:3" x14ac:dyDescent="0.25">
      <c r="A5" s="74" t="s">
        <v>3</v>
      </c>
      <c r="C5" t="b">
        <f t="shared" si="0"/>
        <v>0</v>
      </c>
    </row>
    <row r="6" spans="1:3" x14ac:dyDescent="0.25">
      <c r="A6" s="74" t="s">
        <v>4</v>
      </c>
      <c r="C6" t="b">
        <f t="shared" si="0"/>
        <v>0</v>
      </c>
    </row>
    <row r="7" spans="1:3" x14ac:dyDescent="0.25">
      <c r="A7" s="71" t="s">
        <v>5</v>
      </c>
      <c r="B7" s="73" t="s">
        <v>5</v>
      </c>
      <c r="C7" t="b">
        <f t="shared" si="0"/>
        <v>1</v>
      </c>
    </row>
    <row r="8" spans="1:3" x14ac:dyDescent="0.25">
      <c r="A8" s="71" t="s">
        <v>6</v>
      </c>
      <c r="B8" s="73" t="s">
        <v>6</v>
      </c>
      <c r="C8" t="b">
        <f t="shared" si="0"/>
        <v>1</v>
      </c>
    </row>
    <row r="9" spans="1:3" x14ac:dyDescent="0.25">
      <c r="A9" s="74" t="s">
        <v>7</v>
      </c>
      <c r="C9" t="b">
        <f t="shared" si="0"/>
        <v>0</v>
      </c>
    </row>
    <row r="10" spans="1:3" x14ac:dyDescent="0.25">
      <c r="A10" s="74" t="s">
        <v>8</v>
      </c>
      <c r="C10" t="b">
        <f t="shared" si="0"/>
        <v>0</v>
      </c>
    </row>
    <row r="11" spans="1:3" x14ac:dyDescent="0.25">
      <c r="A11" s="71" t="s">
        <v>9</v>
      </c>
      <c r="B11" s="73" t="s">
        <v>9</v>
      </c>
      <c r="C11" t="b">
        <f t="shared" si="0"/>
        <v>1</v>
      </c>
    </row>
    <row r="12" spans="1:3" x14ac:dyDescent="0.25">
      <c r="A12" s="71" t="s">
        <v>10</v>
      </c>
      <c r="B12" s="73" t="s">
        <v>10</v>
      </c>
      <c r="C12" t="b">
        <f t="shared" si="0"/>
        <v>1</v>
      </c>
    </row>
    <row r="13" spans="1:3" x14ac:dyDescent="0.25">
      <c r="A13" s="71" t="s">
        <v>11</v>
      </c>
      <c r="B13" s="73" t="s">
        <v>11</v>
      </c>
      <c r="C13" t="b">
        <f t="shared" si="0"/>
        <v>1</v>
      </c>
    </row>
    <row r="14" spans="1:3" x14ac:dyDescent="0.25">
      <c r="A14" s="71" t="s">
        <v>12</v>
      </c>
      <c r="B14" s="73" t="s">
        <v>12</v>
      </c>
      <c r="C14" t="b">
        <f t="shared" si="0"/>
        <v>1</v>
      </c>
    </row>
    <row r="15" spans="1:3" x14ac:dyDescent="0.25">
      <c r="A15" s="71" t="s">
        <v>13</v>
      </c>
      <c r="B15" s="73" t="s">
        <v>13</v>
      </c>
      <c r="C15" t="b">
        <f t="shared" si="0"/>
        <v>1</v>
      </c>
    </row>
    <row r="16" spans="1:3" x14ac:dyDescent="0.25">
      <c r="A16" s="71" t="s">
        <v>14</v>
      </c>
      <c r="B16" s="73" t="s">
        <v>14</v>
      </c>
      <c r="C16" t="b">
        <f t="shared" si="0"/>
        <v>1</v>
      </c>
    </row>
    <row r="17" spans="1:3" x14ac:dyDescent="0.25">
      <c r="A17" s="71" t="s">
        <v>15</v>
      </c>
      <c r="B17" s="73" t="s">
        <v>15</v>
      </c>
      <c r="C17" t="b">
        <f t="shared" si="0"/>
        <v>1</v>
      </c>
    </row>
    <row r="18" spans="1:3" x14ac:dyDescent="0.25">
      <c r="A18" s="71" t="s">
        <v>16</v>
      </c>
      <c r="B18" s="73" t="s">
        <v>16</v>
      </c>
      <c r="C18" t="b">
        <f t="shared" si="0"/>
        <v>1</v>
      </c>
    </row>
    <row r="19" spans="1:3" x14ac:dyDescent="0.25">
      <c r="A19" s="71" t="s">
        <v>17</v>
      </c>
      <c r="B19" s="73" t="s">
        <v>17</v>
      </c>
      <c r="C19" t="b">
        <f t="shared" si="0"/>
        <v>1</v>
      </c>
    </row>
    <row r="20" spans="1:3" x14ac:dyDescent="0.25">
      <c r="A20" s="71" t="s">
        <v>18</v>
      </c>
      <c r="B20" s="73" t="s">
        <v>18</v>
      </c>
      <c r="C20" t="b">
        <f t="shared" si="0"/>
        <v>1</v>
      </c>
    </row>
    <row r="21" spans="1:3" x14ac:dyDescent="0.25">
      <c r="A21" s="71" t="s">
        <v>19</v>
      </c>
      <c r="B21" s="73" t="s">
        <v>19</v>
      </c>
      <c r="C21" t="b">
        <f t="shared" si="0"/>
        <v>1</v>
      </c>
    </row>
    <row r="22" spans="1:3" x14ac:dyDescent="0.25">
      <c r="A22" s="71" t="s">
        <v>20</v>
      </c>
      <c r="B22" s="73" t="s">
        <v>20</v>
      </c>
      <c r="C22" t="b">
        <f t="shared" si="0"/>
        <v>1</v>
      </c>
    </row>
    <row r="23" spans="1:3" x14ac:dyDescent="0.25">
      <c r="A23" s="71" t="s">
        <v>21</v>
      </c>
      <c r="B23" s="73" t="s">
        <v>21</v>
      </c>
      <c r="C23" t="b">
        <f t="shared" si="0"/>
        <v>1</v>
      </c>
    </row>
    <row r="24" spans="1:3" x14ac:dyDescent="0.25">
      <c r="A24" s="71" t="s">
        <v>22</v>
      </c>
      <c r="B24" s="73" t="s">
        <v>22</v>
      </c>
      <c r="C24" t="b">
        <f t="shared" si="0"/>
        <v>1</v>
      </c>
    </row>
    <row r="25" spans="1:3" x14ac:dyDescent="0.25">
      <c r="A25" s="71" t="s">
        <v>23</v>
      </c>
      <c r="B25" s="73" t="s">
        <v>23</v>
      </c>
      <c r="C25" t="b">
        <f t="shared" si="0"/>
        <v>1</v>
      </c>
    </row>
    <row r="26" spans="1:3" x14ac:dyDescent="0.25">
      <c r="A26" s="71" t="s">
        <v>24</v>
      </c>
      <c r="B26" s="73" t="s">
        <v>24</v>
      </c>
      <c r="C26" t="b">
        <f t="shared" si="0"/>
        <v>1</v>
      </c>
    </row>
    <row r="27" spans="1:3" x14ac:dyDescent="0.25">
      <c r="A27" s="71" t="s">
        <v>25</v>
      </c>
      <c r="B27" s="73" t="s">
        <v>25</v>
      </c>
      <c r="C27" t="b">
        <f t="shared" si="0"/>
        <v>1</v>
      </c>
    </row>
    <row r="28" spans="1:3" x14ac:dyDescent="0.25">
      <c r="A28" s="71" t="s">
        <v>26</v>
      </c>
      <c r="B28" s="73" t="s">
        <v>26</v>
      </c>
      <c r="C28" t="b">
        <f t="shared" si="0"/>
        <v>1</v>
      </c>
    </row>
    <row r="29" spans="1:3" x14ac:dyDescent="0.25">
      <c r="A29" s="71" t="s">
        <v>27</v>
      </c>
      <c r="B29" s="73" t="s">
        <v>27</v>
      </c>
      <c r="C29" t="b">
        <f t="shared" si="0"/>
        <v>1</v>
      </c>
    </row>
    <row r="30" spans="1:3" x14ac:dyDescent="0.25">
      <c r="A30" s="71" t="s">
        <v>28</v>
      </c>
      <c r="B30" s="73" t="s">
        <v>28</v>
      </c>
      <c r="C30" t="b">
        <f t="shared" si="0"/>
        <v>1</v>
      </c>
    </row>
    <row r="31" spans="1:3" x14ac:dyDescent="0.25">
      <c r="A31" s="71" t="s">
        <v>29</v>
      </c>
      <c r="B31" s="73" t="s">
        <v>29</v>
      </c>
      <c r="C31" t="b">
        <f t="shared" si="0"/>
        <v>1</v>
      </c>
    </row>
    <row r="32" spans="1:3" x14ac:dyDescent="0.25">
      <c r="A32" s="71" t="s">
        <v>30</v>
      </c>
      <c r="B32" s="73" t="s">
        <v>30</v>
      </c>
      <c r="C32" t="b">
        <f t="shared" si="0"/>
        <v>1</v>
      </c>
    </row>
    <row r="33" spans="1:3" x14ac:dyDescent="0.25">
      <c r="A33" s="71" t="s">
        <v>31</v>
      </c>
      <c r="B33" s="73" t="s">
        <v>31</v>
      </c>
      <c r="C33" t="b">
        <f t="shared" si="0"/>
        <v>1</v>
      </c>
    </row>
    <row r="34" spans="1:3" x14ac:dyDescent="0.25">
      <c r="A34" s="71" t="s">
        <v>32</v>
      </c>
      <c r="B34" s="73" t="s">
        <v>32</v>
      </c>
      <c r="C34" t="b">
        <f t="shared" si="0"/>
        <v>1</v>
      </c>
    </row>
    <row r="35" spans="1:3" x14ac:dyDescent="0.25">
      <c r="A35" s="71" t="s">
        <v>33</v>
      </c>
      <c r="B35" s="73" t="s">
        <v>33</v>
      </c>
      <c r="C35" t="b">
        <f t="shared" si="0"/>
        <v>1</v>
      </c>
    </row>
    <row r="36" spans="1:3" x14ac:dyDescent="0.25">
      <c r="A36" s="71" t="s">
        <v>34</v>
      </c>
      <c r="B36" s="73" t="s">
        <v>34</v>
      </c>
      <c r="C36" t="b">
        <f t="shared" si="0"/>
        <v>1</v>
      </c>
    </row>
    <row r="37" spans="1:3" x14ac:dyDescent="0.25">
      <c r="A37" s="71" t="s">
        <v>35</v>
      </c>
      <c r="B37" s="73" t="s">
        <v>35</v>
      </c>
      <c r="C37" t="b">
        <f t="shared" si="0"/>
        <v>1</v>
      </c>
    </row>
    <row r="38" spans="1:3" x14ac:dyDescent="0.25">
      <c r="A38" s="71" t="s">
        <v>36</v>
      </c>
      <c r="B38" s="73" t="s">
        <v>36</v>
      </c>
      <c r="C38" t="b">
        <f t="shared" si="0"/>
        <v>1</v>
      </c>
    </row>
    <row r="39" spans="1:3" x14ac:dyDescent="0.25">
      <c r="A39" s="71" t="s">
        <v>37</v>
      </c>
      <c r="B39" s="73" t="s">
        <v>37</v>
      </c>
      <c r="C39" t="b">
        <f t="shared" si="0"/>
        <v>1</v>
      </c>
    </row>
    <row r="40" spans="1:3" x14ac:dyDescent="0.25">
      <c r="A40" s="71" t="s">
        <v>38</v>
      </c>
      <c r="B40" s="73" t="s">
        <v>38</v>
      </c>
      <c r="C40" t="b">
        <f t="shared" si="0"/>
        <v>1</v>
      </c>
    </row>
    <row r="41" spans="1:3" x14ac:dyDescent="0.25">
      <c r="A41" s="71" t="s">
        <v>39</v>
      </c>
      <c r="B41" s="73" t="s">
        <v>39</v>
      </c>
      <c r="C41" t="b">
        <f t="shared" si="0"/>
        <v>1</v>
      </c>
    </row>
    <row r="42" spans="1:3" x14ac:dyDescent="0.25">
      <c r="A42" s="71" t="s">
        <v>40</v>
      </c>
      <c r="B42" s="73" t="s">
        <v>40</v>
      </c>
      <c r="C42" t="b">
        <f t="shared" si="0"/>
        <v>1</v>
      </c>
    </row>
    <row r="43" spans="1:3" x14ac:dyDescent="0.25">
      <c r="A43" s="71" t="s">
        <v>41</v>
      </c>
      <c r="B43" s="73" t="s">
        <v>41</v>
      </c>
      <c r="C43" t="b">
        <f t="shared" si="0"/>
        <v>1</v>
      </c>
    </row>
    <row r="44" spans="1:3" x14ac:dyDescent="0.25">
      <c r="A44" s="71" t="s">
        <v>42</v>
      </c>
      <c r="B44" s="73" t="s">
        <v>42</v>
      </c>
      <c r="C44" t="b">
        <f t="shared" si="0"/>
        <v>1</v>
      </c>
    </row>
    <row r="45" spans="1:3" x14ac:dyDescent="0.25">
      <c r="A45" s="71" t="s">
        <v>43</v>
      </c>
      <c r="B45" s="73" t="s">
        <v>43</v>
      </c>
      <c r="C45" t="b">
        <f t="shared" si="0"/>
        <v>1</v>
      </c>
    </row>
    <row r="46" spans="1:3" x14ac:dyDescent="0.25">
      <c r="A46" s="71" t="s">
        <v>44</v>
      </c>
      <c r="B46" s="73" t="s">
        <v>44</v>
      </c>
      <c r="C46" t="b">
        <f t="shared" si="0"/>
        <v>1</v>
      </c>
    </row>
    <row r="47" spans="1:3" x14ac:dyDescent="0.25">
      <c r="A47" s="71" t="s">
        <v>45</v>
      </c>
      <c r="B47" s="73" t="s">
        <v>45</v>
      </c>
      <c r="C47" t="b">
        <f t="shared" si="0"/>
        <v>1</v>
      </c>
    </row>
    <row r="48" spans="1:3" x14ac:dyDescent="0.25">
      <c r="A48" s="71" t="s">
        <v>46</v>
      </c>
      <c r="B48" s="73" t="s">
        <v>46</v>
      </c>
      <c r="C48" t="b">
        <f t="shared" si="0"/>
        <v>1</v>
      </c>
    </row>
    <row r="49" spans="1:3" x14ac:dyDescent="0.25">
      <c r="A49" s="71" t="s">
        <v>47</v>
      </c>
      <c r="B49" s="73" t="s">
        <v>47</v>
      </c>
      <c r="C49" t="b">
        <f t="shared" si="0"/>
        <v>1</v>
      </c>
    </row>
    <row r="50" spans="1:3" x14ac:dyDescent="0.25">
      <c r="A50" s="71" t="s">
        <v>48</v>
      </c>
      <c r="B50" s="73" t="s">
        <v>48</v>
      </c>
      <c r="C50" t="b">
        <f t="shared" si="0"/>
        <v>1</v>
      </c>
    </row>
    <row r="51" spans="1:3" x14ac:dyDescent="0.25">
      <c r="A51" s="71" t="s">
        <v>49</v>
      </c>
      <c r="B51" s="73" t="s">
        <v>49</v>
      </c>
      <c r="C51" t="b">
        <f t="shared" si="0"/>
        <v>1</v>
      </c>
    </row>
    <row r="52" spans="1:3" x14ac:dyDescent="0.25">
      <c r="A52" s="71" t="s">
        <v>50</v>
      </c>
      <c r="B52" s="73" t="s">
        <v>50</v>
      </c>
      <c r="C52" t="b">
        <f t="shared" si="0"/>
        <v>1</v>
      </c>
    </row>
    <row r="53" spans="1:3" x14ac:dyDescent="0.25">
      <c r="A53" s="71" t="s">
        <v>51</v>
      </c>
      <c r="B53" s="73" t="s">
        <v>51</v>
      </c>
      <c r="C53" t="b">
        <f t="shared" si="0"/>
        <v>1</v>
      </c>
    </row>
    <row r="54" spans="1:3" x14ac:dyDescent="0.25">
      <c r="A54" s="71" t="s">
        <v>52</v>
      </c>
      <c r="B54" s="73" t="s">
        <v>52</v>
      </c>
      <c r="C54" t="b">
        <f t="shared" si="0"/>
        <v>1</v>
      </c>
    </row>
    <row r="55" spans="1:3" x14ac:dyDescent="0.25">
      <c r="A55" s="71" t="s">
        <v>53</v>
      </c>
      <c r="B55" s="73" t="s">
        <v>53</v>
      </c>
      <c r="C55" t="b">
        <f t="shared" si="0"/>
        <v>1</v>
      </c>
    </row>
    <row r="56" spans="1:3" x14ac:dyDescent="0.25">
      <c r="A56" s="71" t="s">
        <v>54</v>
      </c>
      <c r="B56" s="73" t="s">
        <v>54</v>
      </c>
      <c r="C56" t="b">
        <f t="shared" si="0"/>
        <v>1</v>
      </c>
    </row>
    <row r="57" spans="1:3" x14ac:dyDescent="0.25">
      <c r="A57" s="71" t="s">
        <v>55</v>
      </c>
      <c r="B57" s="73" t="s">
        <v>55</v>
      </c>
      <c r="C57" t="b">
        <f t="shared" si="0"/>
        <v>1</v>
      </c>
    </row>
    <row r="58" spans="1:3" x14ac:dyDescent="0.25">
      <c r="A58" s="71" t="s">
        <v>56</v>
      </c>
      <c r="B58" s="73" t="s">
        <v>56</v>
      </c>
      <c r="C58" t="b">
        <f t="shared" si="0"/>
        <v>1</v>
      </c>
    </row>
    <row r="59" spans="1:3" x14ac:dyDescent="0.25">
      <c r="A59" s="72" t="s">
        <v>57</v>
      </c>
      <c r="B59" s="73" t="s">
        <v>57</v>
      </c>
      <c r="C59" t="b">
        <f t="shared" si="0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8DAE1-AC23-433D-BB73-2ECC3C9134D5}">
  <dimension ref="A1:AK58"/>
  <sheetViews>
    <sheetView topLeftCell="A13" zoomScale="95" workbookViewId="0">
      <selection activeCell="P2" sqref="P2:P5"/>
    </sheetView>
  </sheetViews>
  <sheetFormatPr defaultColWidth="8.88671875" defaultRowHeight="13.2" x14ac:dyDescent="0.25"/>
  <cols>
    <col min="1" max="1" width="17.5546875" style="99" customWidth="1"/>
    <col min="2" max="2" width="20.21875" style="99" customWidth="1"/>
    <col min="3" max="3" width="20.6640625" style="99" customWidth="1"/>
    <col min="4" max="4" width="7.88671875" style="99" customWidth="1"/>
    <col min="5" max="5" width="5.5546875" style="99" customWidth="1"/>
    <col min="6" max="7" width="9.109375" style="99" customWidth="1"/>
    <col min="8" max="8" width="10.44140625" style="99" customWidth="1"/>
    <col min="9" max="9" width="11.44140625" style="99" customWidth="1"/>
    <col min="10" max="10" width="14.6640625" style="104" customWidth="1"/>
    <col min="11" max="13" width="8.88671875" style="99"/>
    <col min="14" max="14" width="20.21875" style="99" customWidth="1"/>
    <col min="15" max="20" width="8.88671875" style="99"/>
    <col min="21" max="37" width="18.88671875" style="99" customWidth="1"/>
    <col min="38" max="16384" width="8.88671875" style="99"/>
  </cols>
  <sheetData>
    <row r="1" spans="1:37" x14ac:dyDescent="0.25">
      <c r="A1" s="95" t="s">
        <v>1136</v>
      </c>
      <c r="B1" s="95" t="s">
        <v>1137</v>
      </c>
      <c r="C1" s="96" t="s">
        <v>1138</v>
      </c>
      <c r="D1" s="96"/>
      <c r="E1" s="97"/>
      <c r="F1" s="97"/>
      <c r="G1" s="97"/>
      <c r="H1" s="96" t="s">
        <v>1139</v>
      </c>
      <c r="I1" s="96" t="s">
        <v>1140</v>
      </c>
      <c r="J1" s="98" t="s">
        <v>1141</v>
      </c>
      <c r="L1" s="96" t="s">
        <v>1417</v>
      </c>
      <c r="M1" s="96" t="s">
        <v>1139</v>
      </c>
      <c r="U1" s="100" t="s">
        <v>41</v>
      </c>
      <c r="V1" s="100" t="s">
        <v>42</v>
      </c>
      <c r="W1" s="100" t="s">
        <v>43</v>
      </c>
      <c r="X1" s="100" t="s">
        <v>44</v>
      </c>
      <c r="Y1" s="100" t="s">
        <v>45</v>
      </c>
      <c r="Z1" s="100" t="s">
        <v>46</v>
      </c>
      <c r="AA1" s="100" t="s">
        <v>47</v>
      </c>
      <c r="AB1" s="100" t="s">
        <v>48</v>
      </c>
      <c r="AC1" s="100" t="s">
        <v>49</v>
      </c>
      <c r="AD1" s="100" t="s">
        <v>50</v>
      </c>
      <c r="AE1" s="100" t="s">
        <v>51</v>
      </c>
      <c r="AF1" s="100" t="s">
        <v>52</v>
      </c>
      <c r="AG1" s="100" t="s">
        <v>53</v>
      </c>
      <c r="AH1" s="100" t="s">
        <v>54</v>
      </c>
      <c r="AI1" s="100" t="s">
        <v>55</v>
      </c>
      <c r="AJ1" s="100" t="s">
        <v>56</v>
      </c>
      <c r="AK1" s="100" t="s">
        <v>57</v>
      </c>
    </row>
    <row r="2" spans="1:37" x14ac:dyDescent="0.25">
      <c r="B2" s="101" t="s">
        <v>0</v>
      </c>
      <c r="C2" s="102" t="s">
        <v>0</v>
      </c>
      <c r="D2" s="103"/>
      <c r="E2" s="103"/>
      <c r="F2" s="103"/>
      <c r="G2" s="103"/>
      <c r="H2" s="103"/>
      <c r="I2" s="99" t="b">
        <f>B2=C2</f>
        <v>1</v>
      </c>
      <c r="L2" s="99">
        <v>0</v>
      </c>
      <c r="M2" s="110">
        <v>1</v>
      </c>
      <c r="N2" s="161" t="s">
        <v>64</v>
      </c>
      <c r="O2" s="99">
        <v>4</v>
      </c>
      <c r="P2" s="103" t="s">
        <v>65</v>
      </c>
      <c r="U2" s="103" t="s">
        <v>67</v>
      </c>
      <c r="V2" s="103" t="s">
        <v>67</v>
      </c>
      <c r="W2" s="103" t="s">
        <v>63</v>
      </c>
      <c r="X2" s="103" t="s">
        <v>223</v>
      </c>
      <c r="Y2" s="103" t="s">
        <v>69</v>
      </c>
      <c r="Z2" s="103" t="s">
        <v>70</v>
      </c>
      <c r="AA2" s="103" t="s">
        <v>132</v>
      </c>
      <c r="AB2" s="103" t="s">
        <v>72</v>
      </c>
      <c r="AC2" s="103" t="s">
        <v>73</v>
      </c>
      <c r="AD2" s="103" t="s">
        <v>72</v>
      </c>
      <c r="AE2" s="103" t="s">
        <v>73</v>
      </c>
      <c r="AF2" s="103" t="s">
        <v>73</v>
      </c>
      <c r="AG2" s="103" t="s">
        <v>73</v>
      </c>
      <c r="AH2" s="103" t="s">
        <v>73</v>
      </c>
      <c r="AJ2" s="103" t="s">
        <v>73</v>
      </c>
      <c r="AK2" s="103" t="s">
        <v>271</v>
      </c>
    </row>
    <row r="3" spans="1:37" x14ac:dyDescent="0.25">
      <c r="B3" s="101" t="s">
        <v>1</v>
      </c>
      <c r="C3" s="102" t="s">
        <v>1</v>
      </c>
      <c r="D3" s="103"/>
      <c r="E3" s="103"/>
      <c r="F3" s="103"/>
      <c r="G3" s="103"/>
      <c r="H3" s="103"/>
      <c r="I3" s="99" t="b">
        <f t="shared" ref="I3:I57" si="0">B3=C3</f>
        <v>1</v>
      </c>
      <c r="L3" s="99">
        <v>1</v>
      </c>
      <c r="M3" s="110">
        <v>0</v>
      </c>
      <c r="N3" s="161" t="s">
        <v>78</v>
      </c>
      <c r="O3" s="99">
        <v>3</v>
      </c>
      <c r="P3" s="103" t="s">
        <v>66</v>
      </c>
      <c r="U3" s="103" t="s">
        <v>85</v>
      </c>
      <c r="V3" s="103" t="s">
        <v>85</v>
      </c>
      <c r="W3" s="103" t="s">
        <v>73</v>
      </c>
      <c r="X3" s="103" t="s">
        <v>1142</v>
      </c>
      <c r="Y3" s="103" t="s">
        <v>87</v>
      </c>
      <c r="Z3" s="103" t="s">
        <v>93</v>
      </c>
      <c r="AA3" s="103" t="s">
        <v>71</v>
      </c>
      <c r="AB3" s="103" t="s">
        <v>73</v>
      </c>
      <c r="AC3" s="103" t="s">
        <v>72</v>
      </c>
      <c r="AD3" s="103" t="s">
        <v>73</v>
      </c>
      <c r="AE3" s="103" t="s">
        <v>72</v>
      </c>
      <c r="AF3" s="103" t="s">
        <v>72</v>
      </c>
      <c r="AG3" s="103" t="s">
        <v>72</v>
      </c>
      <c r="AH3" s="103" t="s">
        <v>63</v>
      </c>
      <c r="AI3" s="103" t="s">
        <v>116</v>
      </c>
      <c r="AJ3" s="103" t="s">
        <v>63</v>
      </c>
      <c r="AK3" s="103" t="s">
        <v>408</v>
      </c>
    </row>
    <row r="4" spans="1:37" x14ac:dyDescent="0.25">
      <c r="B4" s="101" t="s">
        <v>2</v>
      </c>
      <c r="C4" s="102" t="s">
        <v>2</v>
      </c>
      <c r="D4" s="103"/>
      <c r="E4" s="103"/>
      <c r="F4" s="103"/>
      <c r="G4" s="103"/>
      <c r="H4" s="103"/>
      <c r="I4" s="99" t="b">
        <f t="shared" si="0"/>
        <v>1</v>
      </c>
      <c r="L4" s="99">
        <v>0</v>
      </c>
      <c r="M4" s="110">
        <v>0</v>
      </c>
      <c r="N4" s="161" t="s">
        <v>84</v>
      </c>
      <c r="O4" s="99">
        <v>2</v>
      </c>
      <c r="P4" s="103" t="s">
        <v>79</v>
      </c>
      <c r="U4" s="103" t="s">
        <v>80</v>
      </c>
      <c r="V4" s="103" t="s">
        <v>151</v>
      </c>
      <c r="W4" s="103" t="s">
        <v>86</v>
      </c>
      <c r="X4" s="103" t="s">
        <v>320</v>
      </c>
      <c r="Y4" s="103" t="s">
        <v>169</v>
      </c>
      <c r="Z4" s="103" t="s">
        <v>85</v>
      </c>
      <c r="AA4" s="103" t="s">
        <v>67</v>
      </c>
      <c r="AB4" s="103" t="s">
        <v>63</v>
      </c>
      <c r="AC4" s="103" t="s">
        <v>63</v>
      </c>
      <c r="AD4" s="103" t="s">
        <v>63</v>
      </c>
      <c r="AE4" s="103" t="s">
        <v>63</v>
      </c>
      <c r="AF4" s="103" t="s">
        <v>63</v>
      </c>
      <c r="AG4" s="103" t="s">
        <v>63</v>
      </c>
      <c r="AI4" s="103">
        <v>5</v>
      </c>
    </row>
    <row r="5" spans="1:37" x14ac:dyDescent="0.25">
      <c r="B5" s="101" t="s">
        <v>5</v>
      </c>
      <c r="C5" s="102" t="s">
        <v>5</v>
      </c>
      <c r="D5" s="103"/>
      <c r="E5" s="103"/>
      <c r="F5" s="103"/>
      <c r="G5" s="103"/>
      <c r="H5" s="103"/>
      <c r="I5" s="99" t="b">
        <f t="shared" si="0"/>
        <v>1</v>
      </c>
      <c r="O5" s="99">
        <v>1</v>
      </c>
      <c r="P5" s="103" t="s">
        <v>101</v>
      </c>
      <c r="U5" s="103" t="s">
        <v>119</v>
      </c>
      <c r="V5" s="103" t="s">
        <v>80</v>
      </c>
      <c r="X5" s="103" t="s">
        <v>1143</v>
      </c>
      <c r="Z5" s="103" t="s">
        <v>80</v>
      </c>
      <c r="AA5" s="103" t="s">
        <v>80</v>
      </c>
      <c r="AI5" s="103">
        <v>0</v>
      </c>
      <c r="AK5" s="105" t="s">
        <v>1070</v>
      </c>
    </row>
    <row r="6" spans="1:37" x14ac:dyDescent="0.25">
      <c r="B6" s="101" t="s">
        <v>6</v>
      </c>
      <c r="C6" s="102" t="s">
        <v>6</v>
      </c>
      <c r="D6" s="103"/>
      <c r="E6" s="103"/>
      <c r="F6" s="103"/>
      <c r="G6" s="103"/>
      <c r="H6" s="103"/>
      <c r="I6" s="99" t="b">
        <f t="shared" si="0"/>
        <v>1</v>
      </c>
      <c r="V6" s="103" t="s">
        <v>119</v>
      </c>
      <c r="X6" s="103" t="s">
        <v>68</v>
      </c>
      <c r="Z6" s="103" t="s">
        <v>67</v>
      </c>
      <c r="AA6" s="103" t="s">
        <v>94</v>
      </c>
      <c r="AI6" s="103" t="s">
        <v>1144</v>
      </c>
    </row>
    <row r="7" spans="1:37" x14ac:dyDescent="0.25">
      <c r="B7" s="101" t="s">
        <v>7</v>
      </c>
      <c r="C7" s="106"/>
      <c r="I7" s="99" t="b">
        <f t="shared" si="0"/>
        <v>0</v>
      </c>
      <c r="X7" s="103" t="s">
        <v>1145</v>
      </c>
      <c r="AA7" s="103" t="s">
        <v>154</v>
      </c>
      <c r="AI7" s="103" t="s">
        <v>295</v>
      </c>
    </row>
    <row r="8" spans="1:37" x14ac:dyDescent="0.25">
      <c r="B8" s="101" t="s">
        <v>8</v>
      </c>
      <c r="C8" s="106"/>
      <c r="F8" s="107" t="s">
        <v>1146</v>
      </c>
      <c r="G8" s="107" t="s">
        <v>1146</v>
      </c>
      <c r="H8" s="107" t="s">
        <v>1146</v>
      </c>
      <c r="I8" s="99" t="b">
        <f t="shared" si="0"/>
        <v>0</v>
      </c>
      <c r="K8" s="107" t="s">
        <v>1138</v>
      </c>
      <c r="L8" s="107" t="s">
        <v>1138</v>
      </c>
      <c r="M8" s="107" t="s">
        <v>1138</v>
      </c>
      <c r="N8" s="107" t="s">
        <v>1137</v>
      </c>
      <c r="O8" s="107" t="s">
        <v>1137</v>
      </c>
      <c r="P8" s="107" t="s">
        <v>1137</v>
      </c>
      <c r="X8" s="103" t="s">
        <v>1147</v>
      </c>
      <c r="AI8" s="103" t="s">
        <v>1052</v>
      </c>
    </row>
    <row r="9" spans="1:37" x14ac:dyDescent="0.25">
      <c r="A9" s="154" t="s">
        <v>1148</v>
      </c>
      <c r="B9" s="108" t="s">
        <v>9</v>
      </c>
      <c r="C9" s="109" t="s">
        <v>9</v>
      </c>
      <c r="D9" s="108" t="s">
        <v>1149</v>
      </c>
      <c r="E9" s="103" t="s">
        <v>1150</v>
      </c>
      <c r="F9" s="103" t="str">
        <f>_xlfn.CONCAT("IF([@",D9,"]=XLOOKUP(A2,'Form Responses 1 (2)'!BD:BD,'Form Responses 1 (2)'!",E9,":",E9,",) = TRUE,1,0)")</f>
        <v>IF([@K1]=XLOOKUP(A2,'Form Responses 1 (2)'!BD:BD,'Form Responses 1 (2)'!F:F,) = TRUE,1,0)</v>
      </c>
      <c r="G9" s="103" t="s">
        <v>1151</v>
      </c>
      <c r="H9" s="100" t="str">
        <f>_xlfn.CONCAT("`=SUM(",G9,",",G10,",",G11,",",G12,",",G13,",",G14,",",G15,",",G16,",",G17,",",G18,",",G19,",",G20,",",G21,",",G22,",",G23,",",G24,")")</f>
        <v>`=SUM(IF([@K1]=XLOOKUP(A2,'Form Responses 1 (2)'!BD:BD,'Form Responses 1 (2)'!F:F,) = TRUE,1,0),IF([@K2]=XLOOKUP(A2,'Form Responses 1 (2)'!BD:BD,'Form Responses 1 (2)'!G:G,) = TRUE,1,0),IF([@K3]=XLOOKUP(A2,'Form Responses 1 (2)'!BD:BD,'Form Responses 1 (2)'!H:H,) = TRUE,1,0),IF([@K4]=XLOOKUP(A2,'Form Responses 1 (2)'!BD:BD,'Form Responses 1 (2)'!I:I,) = TRUE,1,0),IF([@K5]=XLOOKUP(A2,'Form Responses 1 (2)'!BD:BD,'Form Responses 1 (2)'!J:J,) = TRUE,1,0),IF([@K6]=XLOOKUP(A2,'Form Responses 1 (2)'!BD:BD,'Form Responses 1 (2)'!K:K,) = TRUE,1,0),IF([@K7]=XLOOKUP(A2,'Form Responses 1 (2)'!BD:BD,'Form Responses 1 (2)'!L:L,) = TRUE,1,0),IF([@K8]=XLOOKUP(A2,'Form Responses 1 (2)'!BD:BD,'Form Responses 1 (2)'!M:M,) = TRUE,1,0),IF([@K9]=XLOOKUP(A2,'Form Responses 1 (2)'!BD:BD,'Form Responses 1 (2)'!N:N,) = TRUE,1,0),IF([@K10]=XLOOKUP(A2,'Form Responses 1 (2)'!BD:BD,'Form Responses 1 (2)'!O:O,) = TRUE,1,0),IF([@K11]=XLOOKUP(A2,'Form Responses 1 (2)'!BD:BD,'Form Responses 1 (2)'!P:P,) = TRUE,1,0),IF([@K12]=XLOOKUP(A2,'Form Responses 1 (2)'!BD:BD,'Form Responses 1 (2)'!Q:Q,) = TRUE,1,0),IF([@K13]=XLOOKUP(A2,'Form Responses 1 (2)'!BD:BD,'Form Responses 1 (2)'!R:R,) = TRUE,1,0),IF([@K14]=XLOOKUP(A2,'Form Responses 1 (2)'!BD:BD,'Form Responses 1 (2)'!S:S,) = TRUE,1,0),IF([@K15]=XLOOKUP(A2,'Form Responses 1 (2)'!BD:BD,'Form Responses 1 (2)'!T:T,) = TRUE,1,0),IF([@K16]=XLOOKUP(A2,'Form Responses 1 (2)'!BD:BD,'Form Responses 1 (2)'!U:U,) = TRUE,1,0))</v>
      </c>
      <c r="I9" s="99" t="b">
        <f t="shared" si="0"/>
        <v>1</v>
      </c>
      <c r="J9" s="104" t="s">
        <v>1152</v>
      </c>
      <c r="K9" s="99" t="s">
        <v>1153</v>
      </c>
      <c r="L9" s="99" t="s">
        <v>1154</v>
      </c>
      <c r="M9" s="110" t="str">
        <f>_xlfn.CONCAT("`=SUM(",L9,",",L10,",",L11,",",L12,",",L13,",",L14,",",L15,",",L16,",",L17,",",L18,",",L19,",",L20,",",L21,",",L22,",",L23,",",L24,")")</f>
        <v>`=SUM(IF(F2="Betul / True",2,IF(F2="Salah / False",1,IF(F2="Tidak tahu / Dont Know",1,"PLEASE CHECK"))),IF(G2="Betul / True",2,IF(G2="Salah / False",1,IF(G2="Tidak tahu / Dont Know",1,"PLEASE CHECK"))),IF(H2="Betul / True",2,IF(H2="Salah / False",1,IF(H2="Tidak tahu / Dont Know",1,"PLEASE CHECK"))),IF(I2="Betul / True",1,IF(I2="Salah / False",2,IF(I2="Tidak tahu / Dont Know",2,"PLEASE CHECK"))),IF(J2="Betul / True",2,IF(J2="Salah / False",1,IF(J2="Tidak tahu / Dont Know",1,"PLEASE CHECK"))),IF(K2="Betul / True",2,IF(K2="Salah / False",1,IF(K2="Tidak tahu / Dont Know",1,"PLEASE CHECK"))),IF(L2="Betul / True",2,IF(L2="Salah / False",1,IF(L2="Tidak tahu / Dont Know",1,"PLEASE CHECK"))),IF(M2="Betul / True",2,IF(M2="Salah / False",1,IF(M2="Tidak tahu / Dont Know",1,"PLEASE CHECK"))),IF(N2="Betul / True",2,IF(N2="Salah / False",1,IF(N2="Tidak tahu / Dont Know",1,"PLEASE CHECK"))),IF(O2="Betul / True",2,IF(O2="Salah / False",1,IF(O2="Tidak tahu / Dont Know",1,"PLEASE CHECK"))),IF(P2="Betul / True",2,IF(P2="Salah / False",1,IF(P2="Tidak tahu / Dont Know",1,"PLEASE CHECK"))),IF(Q2="Betul / True",2,IF(Q2="Salah / False",1,IF(Q2="Tidak tahu / Dont Know",1,"PLEASE CHECK"))),IF(R2="Betul / True",2,IF(R2="Salah / False",1,IF(R2="Tidak tahu / Dont Know",1,"PLEASE CHECK"))),IF(S2="Betul / True",2,IF(S2="Salah / False",1,IF(S2="Tidak tahu / Dont Know",1,"PLEASE CHECK"))),IF(T2="Betul / True",2,IF(T2="Salah / False",1,IF(T2="Tidak tahu / Dont Know",1,"PLEASE CHECK"))),IF(U2="Betul / True",2,IF(U2="Salah / False",1,IF(U2="Tidak tahu / Dont Know",1,"PLEASE CHECK"))))</v>
      </c>
      <c r="N9" s="103" t="s">
        <v>1155</v>
      </c>
      <c r="O9" s="99" t="s">
        <v>1156</v>
      </c>
      <c r="P9" s="110" t="str">
        <f>_xlfn.CONCAT("`=SUM(",O9,",",O10,",",O11,",",O12,",",O13,",",O14,",",O15,",",O16,",",O17,",",O18,",",O19,",",O20,",",O21,",",O22,",",O23,",",O24,")")</f>
        <v>`=SUM(IF(K2="Betul / True",2,IF(K2="Salah / False",1,IF(K2="Tidak tahu / Dont Know",1,"PLEASE CHECK"))),IF(L2="Betul / True",2,IF(L2="Salah / False",1,IF(L2="Tidak tahu / Dont Know",1,"PLEASE CHECK"))),IF(M2="Betul / True",2,IF(M2="Salah / False",1,IF(M2="Tidak tahu / Dont Know",1,"PLEASE CHECK"))),IF(N2="Betul / True",1,IF(N2="Salah / False",2,IF(N2="Tidak tahu / Dont Know",2,"PLEASE CHECK"))),IF(O2="Betul / True",2,IF(O2="Salah / False",1,IF(O2="Tidak tahu / Dont Know",1,"PLEASE CHECK"))),IF(P2="Betul / True",2,IF(P2="Salah / False",1,IF(P2="Tidak tahu / Dont Know",1,"PLEASE CHECK"))),IF(Q2="Betul / True",2,IF(Q2="Salah / False",1,IF(Q2="Tidak tahu / Dont Know",1,"PLEASE CHECK"))),IF(R2="Betul / True",2,IF(R2="Salah / False",1,IF(R2="Tidak tahu / Dont Know",1,"PLEASE CHECK"))),IF(S2="Betul / True",2,IF(S2="Salah / False",1,IF(S2="Tidak tahu / Dont Know",1,"PLEASE CHECK"))),IF(T2="Betul / True",2,IF(T2="Salah / False",1,IF(T2="Tidak tahu / Dont Know",1,"PLEASE CHECK"))),IF(U2="Betul / True",2,IF(U2="Salah / False",1,IF(U2="Tidak tahu / Dont Know",1,"PLEASE CHECK"))),IF(V2="Betul / True",2,IF(V2="Salah / False",1,IF(V2="Tidak tahu / Dont Know",1,"PLEASE CHECK"))),IF(W2="Betul / True",2,IF(W2="Salah / False",1,IF(W2="Tidak tahu / Dont Know",1,"PLEASE CHECK"))),IF(X2="Betul / True",2,IF(X2="Salah / False",1,IF(X2="Tidak tahu / Dont Know",1,"PLEASE CHECK"))),IF(Y2="Betul / True",2,IF(Y2="Salah / False",1,IF(Y2="Tidak tahu / Dont Know",1,"PLEASE CHECK"))),IF(Z2="Betul / True",2,IF(Z2="Salah / False",1,IF(Z2="Tidak tahu / Dont Know",1,"PLEASE CHECK"))))</v>
      </c>
      <c r="X9" s="103" t="s">
        <v>247</v>
      </c>
      <c r="AI9" s="103" t="s">
        <v>197</v>
      </c>
    </row>
    <row r="10" spans="1:37" x14ac:dyDescent="0.25">
      <c r="A10" s="155"/>
      <c r="B10" s="108" t="s">
        <v>10</v>
      </c>
      <c r="C10" s="109" t="s">
        <v>10</v>
      </c>
      <c r="D10" s="108" t="s">
        <v>1155</v>
      </c>
      <c r="E10" s="103" t="s">
        <v>1157</v>
      </c>
      <c r="F10" s="103" t="str">
        <f t="shared" ref="F10:F57" si="1">_xlfn.CONCAT("IF([@",D10,"]=XLOOKUP(A2,'Form Responses 1 (2)'!BD:BD,'Form Responses 1 (2)'!",E10,":",E10,",) = TRUE,1,0)")</f>
        <v>IF([@K2]=XLOOKUP(A2,'Form Responses 1 (2)'!BD:BD,'Form Responses 1 (2)'!G:G,) = TRUE,1,0)</v>
      </c>
      <c r="G10" s="103" t="s">
        <v>1158</v>
      </c>
      <c r="H10" s="100" t="s">
        <v>1159</v>
      </c>
      <c r="I10" s="99" t="b">
        <f t="shared" si="0"/>
        <v>1</v>
      </c>
      <c r="J10" s="104" t="s">
        <v>1152</v>
      </c>
      <c r="K10" s="99" t="s">
        <v>1160</v>
      </c>
      <c r="L10" s="99" t="s">
        <v>1161</v>
      </c>
      <c r="M10" s="110" t="s">
        <v>1162</v>
      </c>
      <c r="N10" s="103" t="s">
        <v>1163</v>
      </c>
      <c r="O10" s="99" t="s">
        <v>1164</v>
      </c>
      <c r="P10" s="110" t="s">
        <v>1165</v>
      </c>
      <c r="X10" s="103" t="s">
        <v>593</v>
      </c>
      <c r="AI10" s="103" t="s">
        <v>1166</v>
      </c>
    </row>
    <row r="11" spans="1:37" x14ac:dyDescent="0.25">
      <c r="A11" s="155"/>
      <c r="B11" s="108" t="s">
        <v>11</v>
      </c>
      <c r="C11" s="109" t="s">
        <v>11</v>
      </c>
      <c r="D11" s="108" t="s">
        <v>1167</v>
      </c>
      <c r="E11" s="103" t="s">
        <v>1168</v>
      </c>
      <c r="F11" s="103" t="str">
        <f t="shared" si="1"/>
        <v>IF([@K3]=XLOOKUP(A2,'Form Responses 1 (2)'!BD:BD,'Form Responses 1 (2)'!H:H,) = TRUE,1,0)</v>
      </c>
      <c r="G11" s="103" t="s">
        <v>1169</v>
      </c>
      <c r="H11" s="103"/>
      <c r="I11" s="99" t="b">
        <f t="shared" si="0"/>
        <v>1</v>
      </c>
      <c r="J11" s="104" t="s">
        <v>1152</v>
      </c>
      <c r="K11" s="99" t="s">
        <v>1170</v>
      </c>
      <c r="L11" s="99" t="s">
        <v>1171</v>
      </c>
      <c r="M11" s="99" t="s">
        <v>1052</v>
      </c>
      <c r="N11" s="103" t="s">
        <v>1172</v>
      </c>
      <c r="O11" s="99" t="s">
        <v>1173</v>
      </c>
      <c r="P11" s="99" t="s">
        <v>1052</v>
      </c>
      <c r="X11" s="103" t="s">
        <v>1174</v>
      </c>
      <c r="AI11" s="105" t="s">
        <v>1175</v>
      </c>
    </row>
    <row r="12" spans="1:37" x14ac:dyDescent="0.25">
      <c r="A12" s="155"/>
      <c r="B12" s="108" t="s">
        <v>12</v>
      </c>
      <c r="C12" s="111" t="s">
        <v>12</v>
      </c>
      <c r="D12" s="108" t="s">
        <v>1176</v>
      </c>
      <c r="E12" s="103" t="s">
        <v>1177</v>
      </c>
      <c r="F12" s="103" t="str">
        <f t="shared" si="1"/>
        <v>IF([@K4]=XLOOKUP(A2,'Form Responses 1 (2)'!BD:BD,'Form Responses 1 (2)'!I:I,) = TRUE,1,0)</v>
      </c>
      <c r="G12" s="103" t="s">
        <v>1178</v>
      </c>
      <c r="H12" s="103"/>
      <c r="I12" s="99" t="b">
        <f t="shared" si="0"/>
        <v>1</v>
      </c>
      <c r="J12" s="104" t="s">
        <v>1152</v>
      </c>
      <c r="K12" s="112" t="s">
        <v>1179</v>
      </c>
      <c r="L12" s="99" t="s">
        <v>1180</v>
      </c>
      <c r="M12" s="99" t="s">
        <v>1052</v>
      </c>
      <c r="N12" s="103" t="s">
        <v>1181</v>
      </c>
      <c r="O12" s="99" t="s">
        <v>1182</v>
      </c>
      <c r="P12" s="99" t="s">
        <v>1052</v>
      </c>
      <c r="X12" s="103" t="s">
        <v>1183</v>
      </c>
      <c r="AI12" s="103" t="s">
        <v>1184</v>
      </c>
    </row>
    <row r="13" spans="1:37" x14ac:dyDescent="0.25">
      <c r="A13" s="155"/>
      <c r="B13" s="108" t="s">
        <v>13</v>
      </c>
      <c r="C13" s="109" t="s">
        <v>13</v>
      </c>
      <c r="D13" s="108" t="s">
        <v>1185</v>
      </c>
      <c r="E13" s="103" t="s">
        <v>1186</v>
      </c>
      <c r="F13" s="103" t="str">
        <f t="shared" si="1"/>
        <v>IF([@K5]=XLOOKUP(A2,'Form Responses 1 (2)'!BD:BD,'Form Responses 1 (2)'!J:J,) = TRUE,1,0)</v>
      </c>
      <c r="G13" s="103" t="s">
        <v>1187</v>
      </c>
      <c r="H13" s="103"/>
      <c r="I13" s="99" t="b">
        <f t="shared" si="0"/>
        <v>1</v>
      </c>
      <c r="J13" s="104" t="s">
        <v>1152</v>
      </c>
      <c r="K13" s="99" t="s">
        <v>1188</v>
      </c>
      <c r="L13" s="99" t="s">
        <v>1189</v>
      </c>
      <c r="M13" s="99" t="s">
        <v>1052</v>
      </c>
      <c r="N13" s="103" t="s">
        <v>1190</v>
      </c>
      <c r="O13" s="99" t="s">
        <v>1191</v>
      </c>
      <c r="P13" s="99" t="s">
        <v>1052</v>
      </c>
      <c r="X13" s="103" t="s">
        <v>115</v>
      </c>
    </row>
    <row r="14" spans="1:37" x14ac:dyDescent="0.25">
      <c r="A14" s="155"/>
      <c r="B14" s="108" t="s">
        <v>14</v>
      </c>
      <c r="C14" s="109" t="s">
        <v>14</v>
      </c>
      <c r="D14" s="108" t="s">
        <v>1192</v>
      </c>
      <c r="E14" s="103" t="s">
        <v>1193</v>
      </c>
      <c r="F14" s="103" t="str">
        <f t="shared" si="1"/>
        <v>IF([@K6]=XLOOKUP(A2,'Form Responses 1 (2)'!BD:BD,'Form Responses 1 (2)'!K:K,) = TRUE,1,0)</v>
      </c>
      <c r="G14" s="103" t="s">
        <v>1194</v>
      </c>
      <c r="H14" s="103"/>
      <c r="I14" s="99" t="b">
        <f t="shared" si="0"/>
        <v>1</v>
      </c>
      <c r="J14" s="104" t="s">
        <v>1152</v>
      </c>
      <c r="K14" s="99" t="s">
        <v>1155</v>
      </c>
      <c r="L14" s="99" t="s">
        <v>1156</v>
      </c>
      <c r="M14" s="99" t="s">
        <v>1052</v>
      </c>
      <c r="N14" s="103" t="s">
        <v>1195</v>
      </c>
      <c r="O14" s="99" t="s">
        <v>1196</v>
      </c>
      <c r="P14" s="99" t="s">
        <v>1052</v>
      </c>
      <c r="X14" s="103" t="s">
        <v>231</v>
      </c>
    </row>
    <row r="15" spans="1:37" x14ac:dyDescent="0.25">
      <c r="A15" s="155"/>
      <c r="B15" s="108" t="s">
        <v>15</v>
      </c>
      <c r="C15" s="109" t="s">
        <v>15</v>
      </c>
      <c r="D15" s="108" t="s">
        <v>1197</v>
      </c>
      <c r="E15" s="103" t="s">
        <v>1198</v>
      </c>
      <c r="F15" s="103" t="str">
        <f t="shared" si="1"/>
        <v>IF([@K7]=XLOOKUP(A2,'Form Responses 1 (2)'!BD:BD,'Form Responses 1 (2)'!L:L,) = TRUE,1,0)</v>
      </c>
      <c r="G15" s="103" t="s">
        <v>1199</v>
      </c>
      <c r="H15" s="103"/>
      <c r="I15" s="99" t="b">
        <f t="shared" si="0"/>
        <v>1</v>
      </c>
      <c r="J15" s="104" t="s">
        <v>1152</v>
      </c>
      <c r="K15" s="99" t="s">
        <v>1163</v>
      </c>
      <c r="L15" s="99" t="s">
        <v>1164</v>
      </c>
      <c r="M15" s="99" t="s">
        <v>1052</v>
      </c>
      <c r="N15" s="103" t="s">
        <v>1200</v>
      </c>
      <c r="O15" s="99" t="s">
        <v>1201</v>
      </c>
      <c r="P15" s="99" t="s">
        <v>1052</v>
      </c>
      <c r="X15" s="103" t="s">
        <v>1202</v>
      </c>
    </row>
    <row r="16" spans="1:37" x14ac:dyDescent="0.25">
      <c r="A16" s="155"/>
      <c r="B16" s="108" t="s">
        <v>16</v>
      </c>
      <c r="C16" s="109" t="s">
        <v>16</v>
      </c>
      <c r="D16" s="108" t="s">
        <v>1203</v>
      </c>
      <c r="E16" s="103" t="s">
        <v>1204</v>
      </c>
      <c r="F16" s="103" t="str">
        <f t="shared" si="1"/>
        <v>IF([@K8]=XLOOKUP(A2,'Form Responses 1 (2)'!BD:BD,'Form Responses 1 (2)'!M:M,) = TRUE,1,0)</v>
      </c>
      <c r="G16" s="103" t="s">
        <v>1205</v>
      </c>
      <c r="H16" s="103"/>
      <c r="I16" s="99" t="b">
        <f t="shared" si="0"/>
        <v>1</v>
      </c>
      <c r="J16" s="104" t="s">
        <v>1152</v>
      </c>
      <c r="K16" s="99" t="s">
        <v>1172</v>
      </c>
      <c r="L16" s="99" t="s">
        <v>1173</v>
      </c>
      <c r="M16" s="99" t="s">
        <v>1052</v>
      </c>
      <c r="N16" s="103" t="s">
        <v>1206</v>
      </c>
      <c r="O16" s="99" t="s">
        <v>1207</v>
      </c>
      <c r="P16" s="99" t="s">
        <v>1052</v>
      </c>
      <c r="X16" s="103" t="s">
        <v>1208</v>
      </c>
    </row>
    <row r="17" spans="1:24" x14ac:dyDescent="0.25">
      <c r="A17" s="155"/>
      <c r="B17" s="108" t="s">
        <v>17</v>
      </c>
      <c r="C17" s="109" t="s">
        <v>17</v>
      </c>
      <c r="D17" s="108" t="s">
        <v>1209</v>
      </c>
      <c r="E17" s="103" t="s">
        <v>1210</v>
      </c>
      <c r="F17" s="103" t="str">
        <f t="shared" si="1"/>
        <v>IF([@K9]=XLOOKUP(A2,'Form Responses 1 (2)'!BD:BD,'Form Responses 1 (2)'!N:N,) = TRUE,1,0)</v>
      </c>
      <c r="G17" s="103" t="s">
        <v>1211</v>
      </c>
      <c r="H17" s="103"/>
      <c r="I17" s="99" t="b">
        <f t="shared" si="0"/>
        <v>1</v>
      </c>
      <c r="J17" s="104" t="s">
        <v>1152</v>
      </c>
      <c r="K17" s="99" t="s">
        <v>1181</v>
      </c>
      <c r="L17" s="99" t="s">
        <v>1212</v>
      </c>
      <c r="M17" s="99" t="s">
        <v>1052</v>
      </c>
      <c r="N17" s="103" t="s">
        <v>1213</v>
      </c>
      <c r="O17" s="99" t="s">
        <v>1214</v>
      </c>
      <c r="P17" s="99" t="s">
        <v>1052</v>
      </c>
      <c r="X17" s="103" t="s">
        <v>1215</v>
      </c>
    </row>
    <row r="18" spans="1:24" x14ac:dyDescent="0.25">
      <c r="A18" s="155"/>
      <c r="B18" s="108" t="s">
        <v>18</v>
      </c>
      <c r="C18" s="109" t="s">
        <v>18</v>
      </c>
      <c r="D18" s="108" t="s">
        <v>1216</v>
      </c>
      <c r="E18" s="103" t="s">
        <v>1217</v>
      </c>
      <c r="F18" s="103" t="str">
        <f t="shared" si="1"/>
        <v>IF([@K10]=XLOOKUP(A2,'Form Responses 1 (2)'!BD:BD,'Form Responses 1 (2)'!O:O,) = TRUE,1,0)</v>
      </c>
      <c r="G18" s="103" t="s">
        <v>1218</v>
      </c>
      <c r="H18" s="103"/>
      <c r="I18" s="99" t="b">
        <f t="shared" si="0"/>
        <v>1</v>
      </c>
      <c r="J18" s="104" t="s">
        <v>1152</v>
      </c>
      <c r="K18" s="99" t="s">
        <v>1190</v>
      </c>
      <c r="L18" s="99" t="s">
        <v>1191</v>
      </c>
      <c r="M18" s="99" t="s">
        <v>1052</v>
      </c>
      <c r="N18" s="103" t="s">
        <v>1219</v>
      </c>
      <c r="O18" s="99" t="s">
        <v>1220</v>
      </c>
      <c r="P18" s="99" t="s">
        <v>1052</v>
      </c>
      <c r="X18" s="103" t="s">
        <v>1221</v>
      </c>
    </row>
    <row r="19" spans="1:24" x14ac:dyDescent="0.25">
      <c r="A19" s="155"/>
      <c r="B19" s="108" t="s">
        <v>19</v>
      </c>
      <c r="C19" s="109" t="s">
        <v>19</v>
      </c>
      <c r="D19" s="108" t="s">
        <v>1222</v>
      </c>
      <c r="E19" s="103" t="s">
        <v>1223</v>
      </c>
      <c r="F19" s="103" t="str">
        <f t="shared" si="1"/>
        <v>IF([@K11]=XLOOKUP(A2,'Form Responses 1 (2)'!BD:BD,'Form Responses 1 (2)'!P:P,) = TRUE,1,0)</v>
      </c>
      <c r="G19" s="103" t="s">
        <v>1224</v>
      </c>
      <c r="H19" s="103"/>
      <c r="I19" s="99" t="b">
        <f t="shared" si="0"/>
        <v>1</v>
      </c>
      <c r="J19" s="104" t="s">
        <v>1152</v>
      </c>
      <c r="K19" s="99" t="s">
        <v>1195</v>
      </c>
      <c r="L19" s="99" t="s">
        <v>1196</v>
      </c>
      <c r="M19" s="99" t="s">
        <v>1052</v>
      </c>
      <c r="N19" s="103" t="s">
        <v>1225</v>
      </c>
      <c r="O19" s="99" t="s">
        <v>1226</v>
      </c>
      <c r="P19" s="99" t="s">
        <v>1052</v>
      </c>
      <c r="X19" s="103" t="s">
        <v>1227</v>
      </c>
    </row>
    <row r="20" spans="1:24" x14ac:dyDescent="0.25">
      <c r="A20" s="155"/>
      <c r="B20" s="108" t="s">
        <v>20</v>
      </c>
      <c r="C20" s="109" t="s">
        <v>20</v>
      </c>
      <c r="D20" s="108" t="s">
        <v>1228</v>
      </c>
      <c r="E20" s="103" t="s">
        <v>1229</v>
      </c>
      <c r="F20" s="103" t="str">
        <f t="shared" si="1"/>
        <v>IF([@K12]=XLOOKUP(A2,'Form Responses 1 (2)'!BD:BD,'Form Responses 1 (2)'!Q:Q,) = TRUE,1,0)</v>
      </c>
      <c r="G20" s="103" t="s">
        <v>1230</v>
      </c>
      <c r="H20" s="103"/>
      <c r="I20" s="99" t="b">
        <f t="shared" si="0"/>
        <v>1</v>
      </c>
      <c r="J20" s="104" t="s">
        <v>1152</v>
      </c>
      <c r="K20" s="99" t="s">
        <v>1200</v>
      </c>
      <c r="L20" s="99" t="s">
        <v>1201</v>
      </c>
      <c r="M20" s="99" t="s">
        <v>1052</v>
      </c>
      <c r="N20" s="103" t="s">
        <v>1231</v>
      </c>
      <c r="O20" s="99" t="s">
        <v>1232</v>
      </c>
      <c r="P20" s="99" t="s">
        <v>1052</v>
      </c>
      <c r="X20" s="103" t="s">
        <v>1233</v>
      </c>
    </row>
    <row r="21" spans="1:24" x14ac:dyDescent="0.25">
      <c r="A21" s="155"/>
      <c r="B21" s="108" t="s">
        <v>21</v>
      </c>
      <c r="C21" s="109" t="s">
        <v>21</v>
      </c>
      <c r="D21" s="108" t="s">
        <v>1234</v>
      </c>
      <c r="E21" s="103" t="s">
        <v>1235</v>
      </c>
      <c r="F21" s="103" t="str">
        <f t="shared" si="1"/>
        <v>IF([@K13]=XLOOKUP(A2,'Form Responses 1 (2)'!BD:BD,'Form Responses 1 (2)'!R:R,) = TRUE,1,0)</v>
      </c>
      <c r="G21" s="103" t="s">
        <v>1236</v>
      </c>
      <c r="H21" s="103"/>
      <c r="I21" s="99" t="b">
        <f t="shared" si="0"/>
        <v>1</v>
      </c>
      <c r="J21" s="104" t="s">
        <v>1152</v>
      </c>
      <c r="K21" s="99" t="s">
        <v>1206</v>
      </c>
      <c r="L21" s="99" t="s">
        <v>1207</v>
      </c>
      <c r="M21" s="99" t="s">
        <v>1052</v>
      </c>
      <c r="N21" s="103" t="s">
        <v>1237</v>
      </c>
      <c r="O21" s="99" t="s">
        <v>1238</v>
      </c>
      <c r="P21" s="99" t="s">
        <v>1052</v>
      </c>
      <c r="X21" s="103" t="s">
        <v>1239</v>
      </c>
    </row>
    <row r="22" spans="1:24" x14ac:dyDescent="0.25">
      <c r="A22" s="155"/>
      <c r="B22" s="108" t="s">
        <v>22</v>
      </c>
      <c r="C22" s="109" t="s">
        <v>22</v>
      </c>
      <c r="D22" s="108" t="s">
        <v>1240</v>
      </c>
      <c r="E22" s="103" t="s">
        <v>1241</v>
      </c>
      <c r="F22" s="103" t="str">
        <f t="shared" si="1"/>
        <v>IF([@K14]=XLOOKUP(A2,'Form Responses 1 (2)'!BD:BD,'Form Responses 1 (2)'!S:S,) = TRUE,1,0)</v>
      </c>
      <c r="G22" s="103" t="s">
        <v>1242</v>
      </c>
      <c r="H22" s="103"/>
      <c r="I22" s="99" t="b">
        <f t="shared" si="0"/>
        <v>1</v>
      </c>
      <c r="J22" s="104" t="s">
        <v>1152</v>
      </c>
      <c r="K22" s="99" t="s">
        <v>1213</v>
      </c>
      <c r="L22" s="99" t="s">
        <v>1214</v>
      </c>
      <c r="M22" s="99" t="s">
        <v>1052</v>
      </c>
      <c r="N22" s="103" t="s">
        <v>1243</v>
      </c>
      <c r="O22" s="99" t="s">
        <v>1244</v>
      </c>
      <c r="P22" s="99" t="s">
        <v>1052</v>
      </c>
      <c r="X22" s="103" t="s">
        <v>1245</v>
      </c>
    </row>
    <row r="23" spans="1:24" x14ac:dyDescent="0.25">
      <c r="A23" s="155"/>
      <c r="B23" s="108" t="s">
        <v>23</v>
      </c>
      <c r="C23" s="109" t="s">
        <v>23</v>
      </c>
      <c r="D23" s="108" t="s">
        <v>1246</v>
      </c>
      <c r="E23" s="103" t="s">
        <v>1247</v>
      </c>
      <c r="F23" s="103" t="str">
        <f t="shared" si="1"/>
        <v>IF([@K15]=XLOOKUP(A2,'Form Responses 1 (2)'!BD:BD,'Form Responses 1 (2)'!T:T,) = TRUE,1,0)</v>
      </c>
      <c r="G23" s="103" t="s">
        <v>1248</v>
      </c>
      <c r="H23" s="103"/>
      <c r="I23" s="99" t="b">
        <f t="shared" si="0"/>
        <v>1</v>
      </c>
      <c r="J23" s="104" t="s">
        <v>1152</v>
      </c>
      <c r="K23" s="99" t="s">
        <v>1219</v>
      </c>
      <c r="L23" s="99" t="s">
        <v>1220</v>
      </c>
      <c r="M23" s="99" t="s">
        <v>1052</v>
      </c>
      <c r="N23" s="103" t="s">
        <v>1249</v>
      </c>
      <c r="O23" s="99" t="s">
        <v>1250</v>
      </c>
      <c r="P23" s="99" t="s">
        <v>1052</v>
      </c>
      <c r="X23" s="103" t="s">
        <v>1251</v>
      </c>
    </row>
    <row r="24" spans="1:24" x14ac:dyDescent="0.25">
      <c r="A24" s="155"/>
      <c r="B24" s="108" t="s">
        <v>24</v>
      </c>
      <c r="C24" s="109" t="s">
        <v>24</v>
      </c>
      <c r="D24" s="108" t="s">
        <v>1252</v>
      </c>
      <c r="E24" s="103" t="s">
        <v>1253</v>
      </c>
      <c r="F24" s="103" t="str">
        <f t="shared" si="1"/>
        <v>IF([@K16]=XLOOKUP(A2,'Form Responses 1 (2)'!BD:BD,'Form Responses 1 (2)'!U:U,) = TRUE,1,0)</v>
      </c>
      <c r="G24" s="103" t="s">
        <v>1254</v>
      </c>
      <c r="H24" s="103"/>
      <c r="I24" s="99" t="b">
        <f t="shared" si="0"/>
        <v>1</v>
      </c>
      <c r="J24" s="104" t="s">
        <v>1152</v>
      </c>
      <c r="K24" s="99" t="s">
        <v>1225</v>
      </c>
      <c r="L24" s="99" t="s">
        <v>1226</v>
      </c>
      <c r="M24" s="99" t="s">
        <v>1052</v>
      </c>
      <c r="N24" s="103" t="s">
        <v>1255</v>
      </c>
      <c r="O24" s="99" t="s">
        <v>1256</v>
      </c>
      <c r="P24" s="99" t="s">
        <v>1052</v>
      </c>
      <c r="X24" s="103" t="s">
        <v>1257</v>
      </c>
    </row>
    <row r="25" spans="1:24" x14ac:dyDescent="0.25">
      <c r="A25" s="156" t="s">
        <v>1258</v>
      </c>
      <c r="B25" s="108" t="s">
        <v>25</v>
      </c>
      <c r="C25" s="113" t="s">
        <v>25</v>
      </c>
      <c r="D25" s="108" t="s">
        <v>1259</v>
      </c>
      <c r="E25" s="103" t="s">
        <v>1260</v>
      </c>
      <c r="F25" s="103" t="str">
        <f t="shared" si="1"/>
        <v>IF([@1a]=XLOOKUP(A2,'Form Responses 1 (2)'!BD:BD,'Form Responses 1 (2)'!V:V,) = TRUE,1,0)</v>
      </c>
      <c r="G25" s="103" t="s">
        <v>1261</v>
      </c>
      <c r="H25" s="100" t="str">
        <f>_xlfn.CONCAT("`=SUM(",G25,",",G26,",",G27,",",G28,",",G29,",",G30,",",G31,",",G32,",",G33,",",G34,",",G35,",",G36,",",G37,",",G38,",",G39,",",G40,")")</f>
        <v>`=SUM(IF([@1a]=XLOOKUP(A2,'Form Responses 1 (2)'!BD:BD,'Form Responses 1 (2)'!V:V,) = TRUE,1,0),IF([@1b]=XLOOKUP(A2,'Form Responses 1 (2)'!BD:BD,'Form Responses 1 (2)'!W:W,) = TRUE,1,0),IF([@1c]=XLOOKUP(A2,'Form Responses 1 (2)'!BD:BD,'Form Responses 1 (2)'!X:X,) = TRUE,1,0),IF([@1d]=XLOOKUP(A2,'Form Responses 1 (2)'!BD:BD,'Form Responses 1 (2)'!Y:Y,) = TRUE,1,0),IF([@1e]=XLOOKUP(A2,'Form Responses 1 (2)'!BD:BD,'Form Responses 1 (2)'!Z:Z,) = TRUE,1,0),IF([@1f]=XLOOKUP(A2,'Form Responses 1 (2)'!BD:BD,'Form Responses 1 (2)'!AA:AA,) = TRUE,1,0),IF([@1g]=XLOOKUP(A2,'Form Responses 1 (2)'!BD:BD,'Form Responses 1 (2)'!AB:AB,) = TRUE,1,0),IF([@2a]=XLOOKUP(A2,'Form Responses 1 (2)'!BD:BD,'Form Responses 1 (2)'!AC:AC,) = TRUE,1,0),IF([@2b]=XLOOKUP(A2,'Form Responses 1 (2)'!BD:BD,'Form Responses 1 (2)'!AD:AD,) = TRUE,1,0),IF([@2c]=XLOOKUP(A2,'Form Responses 1 (2)'!BD:BD,'Form Responses 1 (2)'!AE:AE,) = TRUE,1,0),IF([@3a]=XLOOKUP(A2,'Form Responses 1 (2)'!BD:BD,'Form Responses 1 (2)'!AF:AF,) = TRUE,1,0),IF([@3b]=XLOOKUP(A2,'Form Responses 1 (2)'!BD:BD,'Form Responses 1 (2)'!AG:AG,) = TRUE,1,0),IF([@3c]=XLOOKUP(A2,'Form Responses 1 (2)'!BD:BD,'Form Responses 1 (2)'!AH:AH,) = TRUE,1,0),IF([@3d]=XLOOKUP(A2,'Form Responses 1 (2)'!BD:BD,'Form Responses 1 (2)'!AI:AI,) = TRUE,1,0),IF([@4a]=XLOOKUP(A2,'Form Responses 1 (2)'!BD:BD,'Form Responses 1 (2)'!AJ:AJ,) = TRUE,1,0),IF([@4b]=XLOOKUP(A2,'Form Responses 1 (2)'!BD:BD,'Form Responses 1 (2)'!AK:AK,) = TRUE,1,0))</v>
      </c>
      <c r="I25" s="99" t="b">
        <f t="shared" si="0"/>
        <v>1</v>
      </c>
      <c r="J25" s="104" t="s">
        <v>1152</v>
      </c>
      <c r="K25" s="99" t="s">
        <v>1231</v>
      </c>
      <c r="L25" s="99" t="s">
        <v>1262</v>
      </c>
      <c r="M25" s="110" t="str">
        <f>_xlfn.CONCAT("`=SUM(",L25,",",L26,",",L27,",",L28,",",L29,",",L30,",",L31,",",L32,",",L33,",",L34,",",L35,",",L36,",",L37,",",L38,",",L39,",",L40,")")</f>
        <v>`=SUM(IF(V2="Sangat setuju / Strongly agree",4,IF(V2="Setuju / Slightly agree",3,IF(V2="Tidak setuju / Slightly disagree",2,IF(V2="Sangat tidak setuju / Strongly disagree",1,"PLEASECHECK")))),IF(W2="Sangat setuju / Strongly agree",4,IF(W2="Setuju / Slightly agree",3,IF(W2="Tidak setuju / Slightly disagree",2,IF(W2="Sangat tidak setuju / Strongly disagree",1,"PLEASECHECK")))),IF(X2="Sangat setuju / Strongly agree",4,IF(X2="Setuju / Slightly agree",3,IF(X2="Tidak setuju / Slightly disagree",2,IF(X2="Sangat tidak setuju / Strongly disagree",1,"PLEASECHECK")))),IF(Y2="Sangat setuju / Strongly agree",4,IF(Y2="Setuju / Slightly agree",3,IF(Y2="Tidak setuju / Slightly disagree",2,IF(Y2="Sangat tidak setuju / Strongly disagree",1,"PLEASECHECK")))),IF(Z2="Sangat setuju / Strongly agree",4,IF(Z2="Setuju / Slightly agree",3,IF(Z2="Tidak setuju / Slightly disagree",2,IF(Z2="Sangat tidak setuju / Strongly disagree",1,"PLEASECHECK")))),IF(AA2="Sangat setuju / Strongly agree",4,IF(AA2="Setuju / Slightly agree",3,IF(AA2="Tidak setuju / Slightly disagree",2,IF(AA2="Sangat tidak setuju / Strongly disagree",1,"PLEASECHECK")))),IF(AB2="Sangat setuju / Strongly agree",4,IF(AB2="Setuju / Slightly agree",3,IF(AB2="Tidak setuju / Slightly disagree",2,IF(AB2="Sangat tidak setuju / Strongly disagree",1,"PLEASECHECK")))),IF(AC2="Sangat setuju / Strongly agree",4,IF(AC2="Setuju / Slightly agree",3,IF(AC2="Tidak setuju / Slightly disagree",2,IF(AC2="Sangat tidak setuju / Strongly disagree",2,"PLEASECHECK")))),IF(AD2="Sangat setuju / Strongly agree",4,IF(AD2="Setuju / Slightly agree",3,IF(AD2="Tidak setuju / Slightly disagree",2,IF(AD2="Sangat tidak setuju / Strongly disagree",2,"PLEASECHECK")))),IF(AE2="Sangat setuju / Strongly agree",1,IF(AE2="Setuju / Slightly agree",2,IF(AE2="Tidak setuju / Slightly disagree",3,IF(AE2="Sangat tidak setuju / Strongly disagree",4,"PLEASECHECK")))),IF(AF2="Sangat setuju / Strongly agree",4,IF(AF2="Setuju / Slightly agree",3,IF(AF2="Tidak setuju / Slightly disagree",2,IF(AF2="Sangat tidak setuju / Strongly disagree",3,"PLEASECHECK")))),IF(AG2="Sangat setuju / Strongly agree",4,IF(AG2="Setuju / Slightly agree",3,IF(AG2="Tidak setuju / Slightly disagree",2,IF(AG2="Sangat tidak setuju / Strongly disagree",3,"PLEASECHECK")))),IF(AH2="Sangat setuju / Strongly agree",4,IF(AH2="Setuju / Slightly agree",3,IF(AH2="Tidak setuju / Slightly disagree",2,IF(AH2="Sangat tidak setuju / Strongly disagree",3,"PLEASECHECK")))),IF(AI2="Sangat setuju / Strongly agree",4,IF(AI2="Setuju / Slightly agree",3,IF(AI2="Tidak setuju / Slightly disagree",2,IF(AI2="Sangat tidak setuju / Strongly disagree",3,"PLEASECHECK")))),IF(AJ2="Sangat setuju / Strongly agree",4,IF(AJ2="Setuju / Slightly agree",3,IF(AJ2="Tidak setuju / Slightly disagree",2,IF(AJ2="Sangat tidak setuju / Strongly disagree",4,"PLEASECHECK")))),IF(AK2="Sangat setuju / Strongly agree",4,IF(AK2="Setuju / Slightly agree",3,IF(AK2="Tidak setuju / Slightly disagree",2,IF(AK2="Sangat tidak setuju / Strongly disagree",4,"PLEASECHECK")))))</v>
      </c>
      <c r="N25" s="103" t="s">
        <v>1263</v>
      </c>
      <c r="O25" s="99" t="s">
        <v>1264</v>
      </c>
      <c r="P25" s="110" t="str">
        <f>_xlfn.CONCAT("`=SUM(",O25,",",O26,",",O27,",",O28,",",O29,",",O30,",",O31,",",O32,",",O33,",",O34,",",O35,",",O36,",",O37,",",O38,",",O39,",",O40,")")</f>
        <v>`=SUM(IF(AA2="Sangat setuju / Strongly agree",4,IF(AA2="Setuju / Slightly agree",3,IF(AA2="Tidak setuju / Slightly disagree",2,IF(AA2="Sangat tidak setuju / Strongly disagree",1,"PLEASECHECK")))),IF(AB2="Sangat setuju / Strongly agree",4,IF(AB2="Setuju / Slightly agree",3,IF(AB2="Tidak setuju / Slightly disagree",2,IF(AB2="Sangat tidak setuju / Strongly disagree",1,"PLEASECHECK")))),IF(AC2="Sangat setuju / Strongly agree",4,IF(AC2="Setuju / Slightly agree",3,IF(AC2="Tidak setuju / Slightly disagree",2,IF(AC2="Sangat tidak setuju / Strongly disagree",1,"PLEASECHECK")))),IF(AD2="Sangat setuju / Strongly agree",4,IF(AD2="Setuju / Slightly agree",3,IF(AD2="Tidak setuju / Slightly disagree",2,IF(AD2="Sangat tidak setuju / Strongly disagree",1,"PLEASECHECK")))),IF(AE2="Sangat setuju / Strongly agree",4,IF(AE2="Setuju / Slightly agree",3,IF(AE2="Tidak setuju / Slightly disagree",2,IF(AE2="Sangat tidak setuju / Strongly disagree",1,"PLEASECHECK")))),IF(AF2="Sangat setuju / Strongly agree",4,IF(AF2="Setuju / Slightly agree",3,IF(AF2="Tidak setuju / Slightly disagree",2,IF(AF2="Sangat tidak setuju / Strongly disagree",1,"PLEASECHECK")))),IF(AG2="Sangat setuju / Strongly agree",4,IF(AG2="Setuju / Slightly agree",3,IF(AG2="Tidak setuju / Slightly disagree",2,IF(AG2="Sangat tidak setuju / Strongly disagree",1,"PLEASECHECK")))),IF(AH2="Sangat setuju / Strongly agree",4,IF(AH2="Setuju / Slightly agree",3,IF(AH2="Tidak setuju / Slightly disagree",2,IF(AH2="Sangat tidak setuju / Strongly disagree",1,"PLEASECHECK")))),IF(AI2="Sangat setuju / Strongly agree",4,IF(AI2="Setuju / Slightly agree",3,IF(AI2="Tidak setuju / Slightly disagree",2,IF(AI2="Sangat tidak setuju / Strongly disagree",1,"PLEASECHECK")))),IF(AJ2="Sangat setuju / Strongly agree",1,IF(AJ2="Setuju / Slightly agree",2,IF(AJ2="Tidak setuju / Slightly disagree",3,IF(AJ2="Sangat tidak setuju / Strongly disagree",4,"PLEASECHECK")))),IF(AK2="Sangat setuju / Strongly agree",4,IF(AK2="Setuju / Slightly agree",3,IF(AK2="Tidak setuju / Slightly disagree",2,IF(AK2="Sangat tidak setuju / Strongly disagree",1,"PLEASECHECK")))),IF(AL2="Sangat setuju / Strongly agree",4,IF(AL2="Setuju / Slightly agree",3,IF(AL2="Tidak setuju / Slightly disagree",2,IF(AL2="Sangat tidak setuju / Strongly disagree",1,"PLEASECHECK")))),IF(AM2="Sangat setuju / Strongly agree",4,IF(AM2="Setuju / Slightly agree",3,IF(AM2="Tidak setuju / Slightly disagree",2,IF(AM2="Sangat tidak setuju / Strongly disagree",1,"PLEASECHECK")))),IF(AN2="Sangat setuju / Strongly agree",4,IF(AN2="Setuju / Slightly agree",3,IF(AN2="Tidak setuju / Slightly disagree",2,IF(AN2="Sangat tidak setuju / Strongly disagree",1,"PLEASECHECK")))),IF(AO2="Sangat setuju / Strongly agree",4,IF(AO2="Setuju / Slightly agree",3,IF(AO2="Tidak setuju / Slightly disagree",2,IF(AO2="Sangat tidak setuju / Strongly disagree",1,"PLEASECHECK")))),IF(AP2="Sangat setuju / Strongly agree",4,IF(AP2="Setuju / Slightly agree",3,IF(AP2="Tidak setuju / Slightly disagree",2,IF(AP2="Sangat tidak setuju / Strongly disagree",1,"PLEASECHECK")))))</v>
      </c>
      <c r="X25" s="103" t="s">
        <v>1265</v>
      </c>
    </row>
    <row r="26" spans="1:24" x14ac:dyDescent="0.25">
      <c r="A26" s="157"/>
      <c r="B26" s="108" t="s">
        <v>26</v>
      </c>
      <c r="C26" s="113" t="s">
        <v>26</v>
      </c>
      <c r="D26" s="108" t="s">
        <v>1266</v>
      </c>
      <c r="E26" s="103" t="s">
        <v>1267</v>
      </c>
      <c r="F26" s="103" t="str">
        <f t="shared" si="1"/>
        <v>IF([@1b]=XLOOKUP(A2,'Form Responses 1 (2)'!BD:BD,'Form Responses 1 (2)'!W:W,) = TRUE,1,0)</v>
      </c>
      <c r="G26" s="103" t="s">
        <v>1268</v>
      </c>
      <c r="H26" s="100" t="s">
        <v>1269</v>
      </c>
      <c r="I26" s="99" t="b">
        <f t="shared" si="0"/>
        <v>1</v>
      </c>
      <c r="J26" s="104" t="s">
        <v>1152</v>
      </c>
      <c r="K26" s="99" t="s">
        <v>1237</v>
      </c>
      <c r="L26" s="99" t="s">
        <v>1270</v>
      </c>
      <c r="M26" s="110" t="s">
        <v>1271</v>
      </c>
      <c r="N26" s="103" t="s">
        <v>1272</v>
      </c>
      <c r="O26" s="99" t="s">
        <v>1273</v>
      </c>
      <c r="P26" s="110" t="s">
        <v>1274</v>
      </c>
      <c r="X26" s="103" t="s">
        <v>1275</v>
      </c>
    </row>
    <row r="27" spans="1:24" x14ac:dyDescent="0.25">
      <c r="A27" s="157"/>
      <c r="B27" s="108" t="s">
        <v>27</v>
      </c>
      <c r="C27" s="113" t="s">
        <v>27</v>
      </c>
      <c r="D27" s="108" t="s">
        <v>1276</v>
      </c>
      <c r="E27" s="103" t="s">
        <v>1277</v>
      </c>
      <c r="F27" s="103" t="str">
        <f t="shared" si="1"/>
        <v>IF([@1c]=XLOOKUP(A2,'Form Responses 1 (2)'!BD:BD,'Form Responses 1 (2)'!X:X,) = TRUE,1,0)</v>
      </c>
      <c r="G27" s="103" t="s">
        <v>1278</v>
      </c>
      <c r="H27" s="103"/>
      <c r="I27" s="99" t="b">
        <f t="shared" si="0"/>
        <v>1</v>
      </c>
      <c r="J27" s="104" t="s">
        <v>1152</v>
      </c>
      <c r="K27" s="99" t="s">
        <v>1243</v>
      </c>
      <c r="L27" s="99" t="s">
        <v>1279</v>
      </c>
      <c r="M27" s="99" t="s">
        <v>1052</v>
      </c>
      <c r="N27" s="103" t="s">
        <v>1280</v>
      </c>
      <c r="O27" s="99" t="s">
        <v>1281</v>
      </c>
      <c r="P27" s="99" t="s">
        <v>1052</v>
      </c>
      <c r="X27" s="103" t="s">
        <v>1282</v>
      </c>
    </row>
    <row r="28" spans="1:24" x14ac:dyDescent="0.25">
      <c r="A28" s="157"/>
      <c r="B28" s="108" t="s">
        <v>28</v>
      </c>
      <c r="C28" s="113" t="s">
        <v>28</v>
      </c>
      <c r="D28" s="108" t="s">
        <v>1283</v>
      </c>
      <c r="E28" s="103" t="s">
        <v>1284</v>
      </c>
      <c r="F28" s="103" t="str">
        <f t="shared" si="1"/>
        <v>IF([@1d]=XLOOKUP(A2,'Form Responses 1 (2)'!BD:BD,'Form Responses 1 (2)'!Y:Y,) = TRUE,1,0)</v>
      </c>
      <c r="G28" s="103" t="s">
        <v>1285</v>
      </c>
      <c r="H28" s="103"/>
      <c r="I28" s="99" t="b">
        <f t="shared" si="0"/>
        <v>1</v>
      </c>
      <c r="J28" s="104" t="s">
        <v>1152</v>
      </c>
      <c r="K28" s="99" t="s">
        <v>1249</v>
      </c>
      <c r="L28" s="99" t="s">
        <v>1286</v>
      </c>
      <c r="M28" s="99" t="s">
        <v>1052</v>
      </c>
      <c r="N28" s="103" t="s">
        <v>1287</v>
      </c>
      <c r="O28" s="99" t="s">
        <v>1288</v>
      </c>
      <c r="P28" s="99" t="s">
        <v>1052</v>
      </c>
      <c r="X28" s="103" t="s">
        <v>259</v>
      </c>
    </row>
    <row r="29" spans="1:24" x14ac:dyDescent="0.25">
      <c r="A29" s="157"/>
      <c r="B29" s="108" t="s">
        <v>29</v>
      </c>
      <c r="C29" s="113" t="s">
        <v>29</v>
      </c>
      <c r="D29" s="108" t="s">
        <v>1289</v>
      </c>
      <c r="E29" s="103" t="s">
        <v>1290</v>
      </c>
      <c r="F29" s="103" t="str">
        <f t="shared" si="1"/>
        <v>IF([@1e]=XLOOKUP(A2,'Form Responses 1 (2)'!BD:BD,'Form Responses 1 (2)'!Z:Z,) = TRUE,1,0)</v>
      </c>
      <c r="G29" s="103" t="s">
        <v>1291</v>
      </c>
      <c r="H29" s="103"/>
      <c r="I29" s="99" t="b">
        <f t="shared" si="0"/>
        <v>1</v>
      </c>
      <c r="J29" s="104" t="s">
        <v>1152</v>
      </c>
      <c r="K29" s="99" t="s">
        <v>1255</v>
      </c>
      <c r="L29" s="99" t="s">
        <v>1292</v>
      </c>
      <c r="M29" s="99" t="s">
        <v>1052</v>
      </c>
      <c r="N29" s="103" t="s">
        <v>1293</v>
      </c>
      <c r="O29" s="99" t="s">
        <v>1294</v>
      </c>
      <c r="P29" s="99" t="s">
        <v>1052</v>
      </c>
    </row>
    <row r="30" spans="1:24" x14ac:dyDescent="0.25">
      <c r="A30" s="157"/>
      <c r="B30" s="108" t="s">
        <v>30</v>
      </c>
      <c r="C30" s="113" t="s">
        <v>30</v>
      </c>
      <c r="D30" s="108" t="s">
        <v>1295</v>
      </c>
      <c r="E30" s="103" t="s">
        <v>1296</v>
      </c>
      <c r="F30" s="103" t="str">
        <f t="shared" si="1"/>
        <v>IF([@1f]=XLOOKUP(A2,'Form Responses 1 (2)'!BD:BD,'Form Responses 1 (2)'!AA:AA,) = TRUE,1,0)</v>
      </c>
      <c r="G30" s="103" t="s">
        <v>1297</v>
      </c>
      <c r="H30" s="103"/>
      <c r="I30" s="99" t="b">
        <f t="shared" si="0"/>
        <v>1</v>
      </c>
      <c r="J30" s="104" t="s">
        <v>1152</v>
      </c>
      <c r="K30" s="99" t="s">
        <v>1263</v>
      </c>
      <c r="L30" s="99" t="s">
        <v>1264</v>
      </c>
      <c r="M30" s="99" t="s">
        <v>1052</v>
      </c>
      <c r="N30" s="103" t="s">
        <v>1298</v>
      </c>
      <c r="O30" s="99" t="s">
        <v>1299</v>
      </c>
      <c r="P30" s="99" t="s">
        <v>1052</v>
      </c>
    </row>
    <row r="31" spans="1:24" x14ac:dyDescent="0.25">
      <c r="A31" s="157"/>
      <c r="B31" s="108" t="s">
        <v>31</v>
      </c>
      <c r="C31" s="113" t="s">
        <v>31</v>
      </c>
      <c r="D31" s="108" t="s">
        <v>1300</v>
      </c>
      <c r="E31" s="103" t="s">
        <v>1301</v>
      </c>
      <c r="F31" s="103" t="str">
        <f t="shared" si="1"/>
        <v>IF([@1g]=XLOOKUP(A2,'Form Responses 1 (2)'!BD:BD,'Form Responses 1 (2)'!AB:AB,) = TRUE,1,0)</v>
      </c>
      <c r="G31" s="103" t="s">
        <v>1302</v>
      </c>
      <c r="H31" s="103"/>
      <c r="I31" s="99" t="b">
        <f t="shared" si="0"/>
        <v>1</v>
      </c>
      <c r="J31" s="104" t="s">
        <v>1152</v>
      </c>
      <c r="K31" s="99" t="s">
        <v>1272</v>
      </c>
      <c r="L31" s="99" t="s">
        <v>1273</v>
      </c>
      <c r="M31" s="99" t="s">
        <v>1052</v>
      </c>
      <c r="N31" s="103" t="s">
        <v>1303</v>
      </c>
      <c r="O31" s="99" t="s">
        <v>1304</v>
      </c>
      <c r="P31" s="99" t="s">
        <v>1052</v>
      </c>
    </row>
    <row r="32" spans="1:24" x14ac:dyDescent="0.25">
      <c r="A32" s="157"/>
      <c r="B32" s="108" t="s">
        <v>32</v>
      </c>
      <c r="C32" s="113" t="s">
        <v>32</v>
      </c>
      <c r="D32" s="108" t="s">
        <v>1305</v>
      </c>
      <c r="E32" s="103" t="s">
        <v>1306</v>
      </c>
      <c r="F32" s="103" t="str">
        <f t="shared" si="1"/>
        <v>IF([@2a]=XLOOKUP(A2,'Form Responses 1 (2)'!BD:BD,'Form Responses 1 (2)'!AC:AC,) = TRUE,1,0)</v>
      </c>
      <c r="G32" s="103" t="s">
        <v>1307</v>
      </c>
      <c r="H32" s="103"/>
      <c r="I32" s="99" t="b">
        <f t="shared" si="0"/>
        <v>1</v>
      </c>
      <c r="J32" s="104" t="s">
        <v>1152</v>
      </c>
      <c r="K32" s="99" t="s">
        <v>1280</v>
      </c>
      <c r="L32" s="99" t="s">
        <v>1308</v>
      </c>
      <c r="M32" s="99" t="s">
        <v>1052</v>
      </c>
      <c r="N32" s="103" t="s">
        <v>1309</v>
      </c>
      <c r="O32" s="99" t="s">
        <v>1310</v>
      </c>
      <c r="P32" s="99" t="s">
        <v>1052</v>
      </c>
    </row>
    <row r="33" spans="1:16" x14ac:dyDescent="0.25">
      <c r="A33" s="157"/>
      <c r="B33" s="108" t="s">
        <v>33</v>
      </c>
      <c r="C33" s="113" t="s">
        <v>33</v>
      </c>
      <c r="D33" s="108" t="s">
        <v>1311</v>
      </c>
      <c r="E33" s="103" t="s">
        <v>1312</v>
      </c>
      <c r="F33" s="103" t="str">
        <f t="shared" si="1"/>
        <v>IF([@2b]=XLOOKUP(A2,'Form Responses 1 (2)'!BD:BD,'Form Responses 1 (2)'!AD:AD,) = TRUE,1,0)</v>
      </c>
      <c r="G33" s="103" t="s">
        <v>1313</v>
      </c>
      <c r="H33" s="103"/>
      <c r="I33" s="99" t="b">
        <f t="shared" si="0"/>
        <v>1</v>
      </c>
      <c r="J33" s="104" t="s">
        <v>1152</v>
      </c>
      <c r="K33" s="99" t="s">
        <v>1287</v>
      </c>
      <c r="L33" s="99" t="s">
        <v>1314</v>
      </c>
      <c r="M33" s="99" t="s">
        <v>1052</v>
      </c>
      <c r="N33" s="103" t="s">
        <v>1315</v>
      </c>
      <c r="O33" s="99" t="s">
        <v>1316</v>
      </c>
      <c r="P33" s="99" t="s">
        <v>1052</v>
      </c>
    </row>
    <row r="34" spans="1:16" x14ac:dyDescent="0.25">
      <c r="A34" s="157"/>
      <c r="B34" s="108" t="s">
        <v>34</v>
      </c>
      <c r="C34" s="111" t="s">
        <v>34</v>
      </c>
      <c r="D34" s="108" t="s">
        <v>1317</v>
      </c>
      <c r="E34" s="103" t="s">
        <v>1318</v>
      </c>
      <c r="F34" s="103" t="str">
        <f t="shared" si="1"/>
        <v>IF([@2c]=XLOOKUP(A2,'Form Responses 1 (2)'!BD:BD,'Form Responses 1 (2)'!AE:AE,) = TRUE,1,0)</v>
      </c>
      <c r="G34" s="103" t="s">
        <v>1319</v>
      </c>
      <c r="H34" s="103"/>
      <c r="I34" s="99" t="b">
        <f t="shared" si="0"/>
        <v>1</v>
      </c>
      <c r="J34" s="104" t="s">
        <v>1152</v>
      </c>
      <c r="K34" s="114" t="s">
        <v>1293</v>
      </c>
      <c r="L34" s="99" t="s">
        <v>1320</v>
      </c>
      <c r="M34" s="99" t="s">
        <v>1052</v>
      </c>
      <c r="N34" s="103" t="s">
        <v>1321</v>
      </c>
      <c r="O34" s="99" t="s">
        <v>1322</v>
      </c>
      <c r="P34" s="99" t="s">
        <v>1052</v>
      </c>
    </row>
    <row r="35" spans="1:16" x14ac:dyDescent="0.25">
      <c r="A35" s="157"/>
      <c r="B35" s="108" t="s">
        <v>35</v>
      </c>
      <c r="C35" s="113" t="s">
        <v>35</v>
      </c>
      <c r="D35" s="108" t="s">
        <v>1323</v>
      </c>
      <c r="E35" s="103" t="s">
        <v>1324</v>
      </c>
      <c r="F35" s="103" t="str">
        <f t="shared" si="1"/>
        <v>IF([@3a]=XLOOKUP(A2,'Form Responses 1 (2)'!BD:BD,'Form Responses 1 (2)'!AF:AF,) = TRUE,1,0)</v>
      </c>
      <c r="G35" s="103" t="s">
        <v>1325</v>
      </c>
      <c r="H35" s="103"/>
      <c r="I35" s="99" t="b">
        <f t="shared" si="0"/>
        <v>1</v>
      </c>
      <c r="J35" s="104" t="s">
        <v>1152</v>
      </c>
      <c r="K35" s="99" t="s">
        <v>1298</v>
      </c>
      <c r="L35" s="99" t="s">
        <v>1326</v>
      </c>
      <c r="M35" s="99" t="s">
        <v>1052</v>
      </c>
      <c r="N35" s="103" t="s">
        <v>1327</v>
      </c>
      <c r="O35" s="99" t="s">
        <v>1328</v>
      </c>
      <c r="P35" s="99" t="s">
        <v>1052</v>
      </c>
    </row>
    <row r="36" spans="1:16" x14ac:dyDescent="0.25">
      <c r="A36" s="157"/>
      <c r="B36" s="108" t="s">
        <v>36</v>
      </c>
      <c r="C36" s="113" t="s">
        <v>36</v>
      </c>
      <c r="D36" s="108" t="s">
        <v>1329</v>
      </c>
      <c r="E36" s="103" t="s">
        <v>1330</v>
      </c>
      <c r="F36" s="103" t="str">
        <f t="shared" si="1"/>
        <v>IF([@3b]=XLOOKUP(A2,'Form Responses 1 (2)'!BD:BD,'Form Responses 1 (2)'!AG:AG,) = TRUE,1,0)</v>
      </c>
      <c r="G36" s="103" t="s">
        <v>1331</v>
      </c>
      <c r="H36" s="103"/>
      <c r="I36" s="99" t="b">
        <f t="shared" si="0"/>
        <v>1</v>
      </c>
      <c r="J36" s="104" t="s">
        <v>1152</v>
      </c>
      <c r="K36" s="99" t="s">
        <v>1303</v>
      </c>
      <c r="L36" s="99" t="s">
        <v>1332</v>
      </c>
      <c r="M36" s="99" t="s">
        <v>1052</v>
      </c>
      <c r="N36" s="103" t="s">
        <v>1333</v>
      </c>
      <c r="O36" s="99" t="s">
        <v>1334</v>
      </c>
      <c r="P36" s="99" t="s">
        <v>1052</v>
      </c>
    </row>
    <row r="37" spans="1:16" x14ac:dyDescent="0.25">
      <c r="A37" s="157"/>
      <c r="B37" s="108" t="s">
        <v>37</v>
      </c>
      <c r="C37" s="113" t="s">
        <v>37</v>
      </c>
      <c r="D37" s="108" t="s">
        <v>1335</v>
      </c>
      <c r="E37" s="103" t="s">
        <v>1336</v>
      </c>
      <c r="F37" s="103" t="str">
        <f t="shared" si="1"/>
        <v>IF([@3c]=XLOOKUP(A2,'Form Responses 1 (2)'!BD:BD,'Form Responses 1 (2)'!AH:AH,) = TRUE,1,0)</v>
      </c>
      <c r="G37" s="103" t="s">
        <v>1337</v>
      </c>
      <c r="H37" s="103"/>
      <c r="I37" s="99" t="b">
        <f t="shared" si="0"/>
        <v>1</v>
      </c>
      <c r="J37" s="104" t="s">
        <v>1152</v>
      </c>
      <c r="K37" s="99" t="s">
        <v>1309</v>
      </c>
      <c r="L37" s="99" t="s">
        <v>1338</v>
      </c>
      <c r="M37" s="99" t="s">
        <v>1052</v>
      </c>
      <c r="N37" s="103" t="s">
        <v>1339</v>
      </c>
      <c r="O37" s="99" t="s">
        <v>1340</v>
      </c>
      <c r="P37" s="99" t="s">
        <v>1052</v>
      </c>
    </row>
    <row r="38" spans="1:16" x14ac:dyDescent="0.25">
      <c r="A38" s="157"/>
      <c r="B38" s="108" t="s">
        <v>38</v>
      </c>
      <c r="C38" s="113" t="s">
        <v>38</v>
      </c>
      <c r="D38" s="108" t="s">
        <v>1341</v>
      </c>
      <c r="E38" s="103" t="s">
        <v>1342</v>
      </c>
      <c r="F38" s="103" t="str">
        <f t="shared" si="1"/>
        <v>IF([@3d]=XLOOKUP(A2,'Form Responses 1 (2)'!BD:BD,'Form Responses 1 (2)'!AI:AI,) = TRUE,1,0)</v>
      </c>
      <c r="G38" s="103" t="s">
        <v>1343</v>
      </c>
      <c r="H38" s="103"/>
      <c r="I38" s="99" t="b">
        <f t="shared" si="0"/>
        <v>1</v>
      </c>
      <c r="J38" s="104" t="s">
        <v>1152</v>
      </c>
      <c r="K38" s="99" t="s">
        <v>1315</v>
      </c>
      <c r="L38" s="99" t="s">
        <v>1344</v>
      </c>
      <c r="M38" s="99" t="s">
        <v>1052</v>
      </c>
      <c r="N38" s="103" t="s">
        <v>1345</v>
      </c>
      <c r="O38" s="99" t="s">
        <v>1346</v>
      </c>
      <c r="P38" s="99" t="s">
        <v>1052</v>
      </c>
    </row>
    <row r="39" spans="1:16" x14ac:dyDescent="0.25">
      <c r="A39" s="157"/>
      <c r="B39" s="108" t="s">
        <v>39</v>
      </c>
      <c r="C39" s="113" t="s">
        <v>39</v>
      </c>
      <c r="D39" s="108" t="s">
        <v>1347</v>
      </c>
      <c r="E39" s="103" t="s">
        <v>1348</v>
      </c>
      <c r="F39" s="103" t="str">
        <f t="shared" si="1"/>
        <v>IF([@4a]=XLOOKUP(A2,'Form Responses 1 (2)'!BD:BD,'Form Responses 1 (2)'!AJ:AJ,) = TRUE,1,0)</v>
      </c>
      <c r="G39" s="103" t="s">
        <v>1349</v>
      </c>
      <c r="H39" s="103"/>
      <c r="I39" s="99" t="b">
        <f t="shared" si="0"/>
        <v>1</v>
      </c>
      <c r="J39" s="104" t="s">
        <v>1152</v>
      </c>
      <c r="K39" s="99" t="s">
        <v>1321</v>
      </c>
      <c r="L39" s="99" t="s">
        <v>1350</v>
      </c>
      <c r="M39" s="99" t="s">
        <v>1052</v>
      </c>
      <c r="N39" s="103" t="s">
        <v>1351</v>
      </c>
      <c r="O39" s="99" t="s">
        <v>1352</v>
      </c>
      <c r="P39" s="99" t="s">
        <v>1052</v>
      </c>
    </row>
    <row r="40" spans="1:16" x14ac:dyDescent="0.25">
      <c r="A40" s="157"/>
      <c r="B40" s="108" t="s">
        <v>40</v>
      </c>
      <c r="C40" s="113" t="s">
        <v>40</v>
      </c>
      <c r="D40" s="108" t="s">
        <v>1353</v>
      </c>
      <c r="E40" s="103" t="s">
        <v>1354</v>
      </c>
      <c r="F40" s="103" t="str">
        <f t="shared" si="1"/>
        <v>IF([@4b]=XLOOKUP(A2,'Form Responses 1 (2)'!BD:BD,'Form Responses 1 (2)'!AK:AK,) = TRUE,1,0)</v>
      </c>
      <c r="G40" s="103" t="s">
        <v>1355</v>
      </c>
      <c r="H40" s="103"/>
      <c r="I40" s="99" t="b">
        <f t="shared" si="0"/>
        <v>1</v>
      </c>
      <c r="J40" s="104" t="s">
        <v>1152</v>
      </c>
      <c r="K40" s="99" t="s">
        <v>1327</v>
      </c>
      <c r="L40" s="99" t="s">
        <v>1356</v>
      </c>
      <c r="M40" s="99" t="s">
        <v>1052</v>
      </c>
      <c r="N40" s="103" t="s">
        <v>1357</v>
      </c>
      <c r="O40" s="99" t="s">
        <v>1358</v>
      </c>
      <c r="P40" s="99" t="s">
        <v>1052</v>
      </c>
    </row>
    <row r="41" spans="1:16" x14ac:dyDescent="0.25">
      <c r="A41" s="158" t="s">
        <v>1359</v>
      </c>
      <c r="B41" s="108" t="s">
        <v>41</v>
      </c>
      <c r="C41" s="115" t="s">
        <v>41</v>
      </c>
      <c r="D41" s="108" t="s">
        <v>1360</v>
      </c>
      <c r="E41" s="103" t="s">
        <v>1361</v>
      </c>
      <c r="F41" s="103" t="str">
        <f t="shared" si="1"/>
        <v>IF([@B1]=XLOOKUP(A2,'Form Responses 1 (2)'!BD:BD,'Form Responses 1 (2)'!AL:AL,) = TRUE,1,0)</v>
      </c>
      <c r="G41" s="103" t="s">
        <v>1362</v>
      </c>
      <c r="H41" s="100" t="str">
        <f>_xlfn.CONCAT("`=SUM(",G41,",",G42,",",G43,",",G44,",",G45,",",G46,",",G47,",",G48,",",G49,",",G50,",",G51,",",G52,",",G53,",",G54,",",G55,",",G56,",",G57,")")</f>
        <v>`=SUM(IF([@B1]=XLOOKUP(A2,'Form Responses 1 (2)'!BD:BD,'Form Responses 1 (2)'!AL:AL,) = TRUE,1,0),IF([@B2]=XLOOKUP(A2,'Form Responses 1 (2)'!BD:BD,'Form Responses 1 (2)'!AM:AM,) = TRUE,1,0),IF([@B3]=XLOOKUP(A2,'Form Responses 1 (2)'!BD:BD,'Form Responses 1 (2)'!AN:AN,) = TRUE,1,0),IF([@B3a]=XLOOKUP(A2,'Form Responses 1 (2)'!BD:BD,'Form Responses 1 (2)'!AO:AO,) = TRUE,1,0),IF([@B4]=XLOOKUP(A2,'Form Responses 1 (2)'!BD:BD,'Form Responses 1 (2)'!AP:AP,) = TRUE,1,0),IF([@B5]=XLOOKUP(A2,'Form Responses 1 (2)'!BD:BD,'Form Responses 1 (2)'!AQ:AQ,) = TRUE,1,0),IF([@B6]=XLOOKUP(A2,'Form Responses 1 (2)'!BD:BD,'Form Responses 1 (2)'!AR:AR,) = TRUE,1,0),IF([@B7]=XLOOKUP(A2,'Form Responses 1 (2)'!BD:BD,'Form Responses 1 (2)'!AS:AS,) = TRUE,1,0),IF([@B7a]=XLOOKUP(A2,'Form Responses 1 (2)'!BD:BD,'Form Responses 1 (2)'!AT:AT,) = TRUE,1,0),IF([@B7b]=XLOOKUP(A2,'Form Responses 1 (2)'!BD:BD,'Form Responses 1 (2)'!AU:AU,) = TRUE,1,0),IF([@B7c]=XLOOKUP(A2,'Form Responses 1 (2)'!BD:BD,'Form Responses 1 (2)'!AV:AV,) = TRUE,1,0),IF([@B7d]=XLOOKUP(A2,'Form Responses 1 (2)'!BD:BD,'Form Responses 1 (2)'!AW:AW,) = TRUE,1,0),IF([@B7e]=XLOOKUP(A2,'Form Responses 1 (2)'!BD:BD,'Form Responses 1 (2)'!AX:AX,) = TRUE,1,0),IF([@B8]=XLOOKUP(A2,'Form Responses 1 (2)'!BD:BD,'Form Responses 1 (2)'!AY:AY,) = TRUE,1,0),IF([@B8a]=XLOOKUP(A2,'Form Responses 1 (2)'!BD:BD,'Form Responses 1 (2)'!AZ:AZ,) = TRUE,1,0),IF([@B9]=XLOOKUP(A2,'Form Responses 1 (2)'!BD:BD,'Form Responses 1 (2)'!BA:BA,) = TRUE,1,0),IF([@B9a]=XLOOKUP(A2,'Form Responses 1 (2)'!BD:BD,'Form Responses 1 (2)'!BB:BB,) = TRUE,1,0))</v>
      </c>
      <c r="I41" s="99" t="b">
        <f t="shared" si="0"/>
        <v>1</v>
      </c>
      <c r="J41" s="104" t="s">
        <v>1152</v>
      </c>
      <c r="N41" s="103"/>
    </row>
    <row r="42" spans="1:16" x14ac:dyDescent="0.25">
      <c r="A42" s="159"/>
      <c r="B42" s="108" t="s">
        <v>42</v>
      </c>
      <c r="C42" s="115" t="s">
        <v>42</v>
      </c>
      <c r="D42" s="108" t="s">
        <v>1363</v>
      </c>
      <c r="E42" s="103" t="s">
        <v>1364</v>
      </c>
      <c r="F42" s="103" t="str">
        <f t="shared" si="1"/>
        <v>IF([@B2]=XLOOKUP(A2,'Form Responses 1 (2)'!BD:BD,'Form Responses 1 (2)'!AM:AM,) = TRUE,1,0)</v>
      </c>
      <c r="G42" s="103" t="s">
        <v>1365</v>
      </c>
      <c r="H42" s="100" t="s">
        <v>1366</v>
      </c>
      <c r="I42" s="99" t="b">
        <f t="shared" si="0"/>
        <v>1</v>
      </c>
      <c r="J42" s="104" t="s">
        <v>1152</v>
      </c>
      <c r="N42" s="103"/>
    </row>
    <row r="43" spans="1:16" x14ac:dyDescent="0.25">
      <c r="A43" s="159"/>
      <c r="B43" s="108" t="s">
        <v>43</v>
      </c>
      <c r="C43" s="116" t="s">
        <v>43</v>
      </c>
      <c r="D43" s="108" t="s">
        <v>1367</v>
      </c>
      <c r="E43" s="103" t="s">
        <v>1368</v>
      </c>
      <c r="F43" s="103" t="str">
        <f t="shared" si="1"/>
        <v>IF([@B3]=XLOOKUP(A2,'Form Responses 1 (2)'!BD:BD,'Form Responses 1 (2)'!AN:AN,) = TRUE,1,0)</v>
      </c>
      <c r="G43" s="103" t="s">
        <v>1369</v>
      </c>
      <c r="H43" s="103"/>
      <c r="I43" s="99" t="b">
        <f t="shared" si="0"/>
        <v>1</v>
      </c>
      <c r="J43" s="104" t="s">
        <v>1152</v>
      </c>
      <c r="N43" s="103"/>
    </row>
    <row r="44" spans="1:16" x14ac:dyDescent="0.25">
      <c r="A44" s="159"/>
      <c r="B44" s="108" t="s">
        <v>44</v>
      </c>
      <c r="C44" s="116" t="s">
        <v>44</v>
      </c>
      <c r="D44" s="108" t="s">
        <v>1370</v>
      </c>
      <c r="E44" s="103" t="s">
        <v>1371</v>
      </c>
      <c r="F44" s="103" t="str">
        <f t="shared" si="1"/>
        <v>IF([@B3a]=XLOOKUP(A2,'Form Responses 1 (2)'!BD:BD,'Form Responses 1 (2)'!AO:AO,) = TRUE,1,0)</v>
      </c>
      <c r="G44" s="103" t="s">
        <v>1372</v>
      </c>
      <c r="H44" s="103"/>
      <c r="I44" s="99" t="b">
        <f t="shared" si="0"/>
        <v>1</v>
      </c>
      <c r="J44" s="104" t="s">
        <v>1152</v>
      </c>
      <c r="N44" s="103"/>
    </row>
    <row r="45" spans="1:16" x14ac:dyDescent="0.25">
      <c r="A45" s="159"/>
      <c r="B45" s="108" t="s">
        <v>45</v>
      </c>
      <c r="C45" s="115" t="s">
        <v>45</v>
      </c>
      <c r="D45" s="108" t="s">
        <v>1373</v>
      </c>
      <c r="E45" s="103" t="s">
        <v>1374</v>
      </c>
      <c r="F45" s="103" t="str">
        <f t="shared" si="1"/>
        <v>IF([@B4]=XLOOKUP(A2,'Form Responses 1 (2)'!BD:BD,'Form Responses 1 (2)'!AP:AP,) = TRUE,1,0)</v>
      </c>
      <c r="G45" s="103" t="s">
        <v>1375</v>
      </c>
      <c r="H45" s="103"/>
      <c r="I45" s="99" t="b">
        <f t="shared" si="0"/>
        <v>1</v>
      </c>
      <c r="J45" s="104" t="s">
        <v>1152</v>
      </c>
      <c r="N45" s="103"/>
    </row>
    <row r="46" spans="1:16" x14ac:dyDescent="0.25">
      <c r="A46" s="159"/>
      <c r="B46" s="108" t="s">
        <v>46</v>
      </c>
      <c r="C46" s="115" t="s">
        <v>46</v>
      </c>
      <c r="D46" s="108" t="s">
        <v>1376</v>
      </c>
      <c r="E46" s="103" t="s">
        <v>1377</v>
      </c>
      <c r="F46" s="103" t="str">
        <f t="shared" si="1"/>
        <v>IF([@B5]=XLOOKUP(A2,'Form Responses 1 (2)'!BD:BD,'Form Responses 1 (2)'!AQ:AQ,) = TRUE,1,0)</v>
      </c>
      <c r="G46" s="103" t="s">
        <v>1378</v>
      </c>
      <c r="H46" s="103"/>
      <c r="I46" s="99" t="b">
        <f t="shared" si="0"/>
        <v>1</v>
      </c>
      <c r="J46" s="104" t="s">
        <v>1152</v>
      </c>
      <c r="N46" s="103"/>
    </row>
    <row r="47" spans="1:16" x14ac:dyDescent="0.25">
      <c r="A47" s="159"/>
      <c r="B47" s="108" t="s">
        <v>47</v>
      </c>
      <c r="C47" s="115" t="s">
        <v>47</v>
      </c>
      <c r="D47" s="108" t="s">
        <v>1379</v>
      </c>
      <c r="E47" s="103" t="s">
        <v>1380</v>
      </c>
      <c r="F47" s="103" t="str">
        <f t="shared" si="1"/>
        <v>IF([@B6]=XLOOKUP(A2,'Form Responses 1 (2)'!BD:BD,'Form Responses 1 (2)'!AR:AR,) = TRUE,1,0)</v>
      </c>
      <c r="G47" s="103" t="s">
        <v>1381</v>
      </c>
      <c r="H47" s="103"/>
      <c r="I47" s="99" t="b">
        <f t="shared" si="0"/>
        <v>1</v>
      </c>
      <c r="J47" s="104" t="s">
        <v>1152</v>
      </c>
      <c r="N47" s="103"/>
    </row>
    <row r="48" spans="1:16" x14ac:dyDescent="0.25">
      <c r="A48" s="159"/>
      <c r="B48" s="108" t="s">
        <v>48</v>
      </c>
      <c r="C48" s="117" t="s">
        <v>48</v>
      </c>
      <c r="D48" s="108" t="s">
        <v>1382</v>
      </c>
      <c r="E48" s="103" t="s">
        <v>1383</v>
      </c>
      <c r="F48" s="103" t="str">
        <f t="shared" si="1"/>
        <v>IF([@B7]=XLOOKUP(A2,'Form Responses 1 (2)'!BD:BD,'Form Responses 1 (2)'!AS:AS,) = TRUE,1,0)</v>
      </c>
      <c r="G48" s="103" t="s">
        <v>1384</v>
      </c>
      <c r="H48" s="103"/>
      <c r="I48" s="99" t="b">
        <f t="shared" si="0"/>
        <v>1</v>
      </c>
      <c r="J48" s="104" t="s">
        <v>1152</v>
      </c>
      <c r="N48" s="103"/>
    </row>
    <row r="49" spans="1:14" x14ac:dyDescent="0.25">
      <c r="A49" s="159"/>
      <c r="B49" s="108" t="s">
        <v>49</v>
      </c>
      <c r="C49" s="117" t="s">
        <v>49</v>
      </c>
      <c r="D49" s="108" t="s">
        <v>1385</v>
      </c>
      <c r="E49" s="103" t="s">
        <v>1386</v>
      </c>
      <c r="F49" s="103" t="str">
        <f t="shared" si="1"/>
        <v>IF([@B7a]=XLOOKUP(A2,'Form Responses 1 (2)'!BD:BD,'Form Responses 1 (2)'!AT:AT,) = TRUE,1,0)</v>
      </c>
      <c r="G49" s="103" t="s">
        <v>1387</v>
      </c>
      <c r="H49" s="103"/>
      <c r="I49" s="99" t="b">
        <f t="shared" si="0"/>
        <v>1</v>
      </c>
      <c r="J49" s="104" t="s">
        <v>1152</v>
      </c>
      <c r="N49" s="103"/>
    </row>
    <row r="50" spans="1:14" x14ac:dyDescent="0.25">
      <c r="A50" s="159"/>
      <c r="B50" s="108" t="s">
        <v>50</v>
      </c>
      <c r="C50" s="117" t="s">
        <v>50</v>
      </c>
      <c r="D50" s="108" t="s">
        <v>1388</v>
      </c>
      <c r="E50" s="103" t="s">
        <v>1389</v>
      </c>
      <c r="F50" s="103" t="str">
        <f t="shared" si="1"/>
        <v>IF([@B7b]=XLOOKUP(A2,'Form Responses 1 (2)'!BD:BD,'Form Responses 1 (2)'!AU:AU,) = TRUE,1,0)</v>
      </c>
      <c r="G50" s="103" t="s">
        <v>1390</v>
      </c>
      <c r="H50" s="103"/>
      <c r="I50" s="99" t="b">
        <f t="shared" si="0"/>
        <v>1</v>
      </c>
      <c r="J50" s="104" t="s">
        <v>1152</v>
      </c>
      <c r="N50" s="103"/>
    </row>
    <row r="51" spans="1:14" x14ac:dyDescent="0.25">
      <c r="A51" s="159"/>
      <c r="B51" s="108" t="s">
        <v>51</v>
      </c>
      <c r="C51" s="117" t="s">
        <v>51</v>
      </c>
      <c r="D51" s="108" t="s">
        <v>1391</v>
      </c>
      <c r="E51" s="103" t="s">
        <v>1392</v>
      </c>
      <c r="F51" s="103" t="str">
        <f t="shared" si="1"/>
        <v>IF([@B7c]=XLOOKUP(A2,'Form Responses 1 (2)'!BD:BD,'Form Responses 1 (2)'!AV:AV,) = TRUE,1,0)</v>
      </c>
      <c r="G51" s="103" t="s">
        <v>1393</v>
      </c>
      <c r="H51" s="103"/>
      <c r="I51" s="99" t="b">
        <f t="shared" si="0"/>
        <v>1</v>
      </c>
      <c r="J51" s="104" t="s">
        <v>1152</v>
      </c>
      <c r="N51" s="103"/>
    </row>
    <row r="52" spans="1:14" x14ac:dyDescent="0.25">
      <c r="A52" s="159"/>
      <c r="B52" s="108" t="s">
        <v>52</v>
      </c>
      <c r="C52" s="117" t="s">
        <v>52</v>
      </c>
      <c r="D52" s="108" t="s">
        <v>1394</v>
      </c>
      <c r="E52" s="103" t="s">
        <v>1395</v>
      </c>
      <c r="F52" s="103" t="str">
        <f t="shared" si="1"/>
        <v>IF([@B7d]=XLOOKUP(A2,'Form Responses 1 (2)'!BD:BD,'Form Responses 1 (2)'!AW:AW,) = TRUE,1,0)</v>
      </c>
      <c r="G52" s="103" t="s">
        <v>1396</v>
      </c>
      <c r="H52" s="103"/>
      <c r="I52" s="99" t="b">
        <f t="shared" si="0"/>
        <v>1</v>
      </c>
      <c r="J52" s="104" t="s">
        <v>1152</v>
      </c>
      <c r="N52" s="103"/>
    </row>
    <row r="53" spans="1:14" x14ac:dyDescent="0.25">
      <c r="A53" s="159"/>
      <c r="B53" s="108" t="s">
        <v>53</v>
      </c>
      <c r="C53" s="117" t="s">
        <v>53</v>
      </c>
      <c r="D53" s="108" t="s">
        <v>1397</v>
      </c>
      <c r="E53" s="103" t="s">
        <v>1398</v>
      </c>
      <c r="F53" s="103" t="str">
        <f t="shared" si="1"/>
        <v>IF([@B7e]=XLOOKUP(A2,'Form Responses 1 (2)'!BD:BD,'Form Responses 1 (2)'!AX:AX,) = TRUE,1,0)</v>
      </c>
      <c r="G53" s="103" t="s">
        <v>1399</v>
      </c>
      <c r="H53" s="103"/>
      <c r="I53" s="99" t="b">
        <f t="shared" si="0"/>
        <v>1</v>
      </c>
      <c r="J53" s="104" t="s">
        <v>1152</v>
      </c>
      <c r="N53" s="103"/>
    </row>
    <row r="54" spans="1:14" x14ac:dyDescent="0.25">
      <c r="A54" s="159"/>
      <c r="B54" s="108" t="s">
        <v>54</v>
      </c>
      <c r="C54" s="116" t="s">
        <v>54</v>
      </c>
      <c r="D54" s="108" t="s">
        <v>1400</v>
      </c>
      <c r="E54" s="103" t="s">
        <v>1401</v>
      </c>
      <c r="F54" s="103" t="str">
        <f t="shared" si="1"/>
        <v>IF([@B8]=XLOOKUP(A2,'Form Responses 1 (2)'!BD:BD,'Form Responses 1 (2)'!AY:AY,) = TRUE,1,0)</v>
      </c>
      <c r="G54" s="103" t="s">
        <v>1402</v>
      </c>
      <c r="H54" s="103"/>
      <c r="I54" s="99" t="b">
        <f t="shared" si="0"/>
        <v>1</v>
      </c>
      <c r="J54" s="104" t="s">
        <v>1152</v>
      </c>
      <c r="N54" s="103"/>
    </row>
    <row r="55" spans="1:14" x14ac:dyDescent="0.25">
      <c r="A55" s="159"/>
      <c r="B55" s="108" t="s">
        <v>55</v>
      </c>
      <c r="C55" s="116" t="s">
        <v>55</v>
      </c>
      <c r="D55" s="108" t="s">
        <v>1403</v>
      </c>
      <c r="E55" s="103" t="s">
        <v>1404</v>
      </c>
      <c r="F55" s="103" t="str">
        <f t="shared" si="1"/>
        <v>IF([@B8a]=XLOOKUP(A2,'Form Responses 1 (2)'!BD:BD,'Form Responses 1 (2)'!AZ:AZ,) = TRUE,1,0)</v>
      </c>
      <c r="G55" s="103" t="s">
        <v>1405</v>
      </c>
      <c r="H55" s="103"/>
      <c r="I55" s="99" t="b">
        <f t="shared" si="0"/>
        <v>1</v>
      </c>
      <c r="J55" s="104" t="s">
        <v>1152</v>
      </c>
      <c r="N55" s="103"/>
    </row>
    <row r="56" spans="1:14" x14ac:dyDescent="0.25">
      <c r="A56" s="159"/>
      <c r="B56" s="108" t="s">
        <v>56</v>
      </c>
      <c r="C56" s="116" t="s">
        <v>56</v>
      </c>
      <c r="D56" s="108" t="s">
        <v>1406</v>
      </c>
      <c r="E56" s="103" t="s">
        <v>1407</v>
      </c>
      <c r="F56" s="103" t="str">
        <f t="shared" si="1"/>
        <v>IF([@B9]=XLOOKUP(A2,'Form Responses 1 (2)'!BD:BD,'Form Responses 1 (2)'!BA:BA,) = TRUE,1,0)</v>
      </c>
      <c r="G56" s="103" t="s">
        <v>1408</v>
      </c>
      <c r="H56" s="103"/>
      <c r="I56" s="99" t="b">
        <f t="shared" si="0"/>
        <v>1</v>
      </c>
      <c r="J56" s="104" t="s">
        <v>1152</v>
      </c>
      <c r="N56" s="103"/>
    </row>
    <row r="57" spans="1:14" x14ac:dyDescent="0.25">
      <c r="A57" s="159"/>
      <c r="B57" s="108" t="s">
        <v>57</v>
      </c>
      <c r="C57" s="116" t="s">
        <v>57</v>
      </c>
      <c r="D57" s="108" t="s">
        <v>1409</v>
      </c>
      <c r="E57" s="103" t="s">
        <v>1410</v>
      </c>
      <c r="F57" s="103" t="str">
        <f t="shared" si="1"/>
        <v>IF([@B9a]=XLOOKUP(A2,'Form Responses 1 (2)'!BD:BD,'Form Responses 1 (2)'!BB:BB,) = TRUE,1,0)</v>
      </c>
      <c r="G57" s="103" t="s">
        <v>1411</v>
      </c>
      <c r="H57" s="103"/>
      <c r="I57" s="99" t="b">
        <f t="shared" si="0"/>
        <v>1</v>
      </c>
      <c r="J57" s="104" t="s">
        <v>1152</v>
      </c>
      <c r="N57" s="103"/>
    </row>
    <row r="58" spans="1:14" x14ac:dyDescent="0.25">
      <c r="C58" s="103"/>
      <c r="D58" s="103"/>
      <c r="E58" s="103"/>
      <c r="F58" s="103"/>
      <c r="G58" s="103"/>
      <c r="H58" s="103"/>
    </row>
  </sheetData>
  <mergeCells count="3">
    <mergeCell ref="A9:A24"/>
    <mergeCell ref="A25:A40"/>
    <mergeCell ref="A41:A57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CD4C6-D3D3-474A-A967-539F715432BB}">
  <sheetPr>
    <outlinePr summaryBelow="0" summaryRight="0"/>
  </sheetPr>
  <dimension ref="A1:BN408"/>
  <sheetViews>
    <sheetView topLeftCell="BF1" workbookViewId="0">
      <pane ySplit="1" topLeftCell="A310" activePane="bottomLeft" state="frozen"/>
      <selection pane="bottomLeft" activeCell="BJ351" sqref="BJ351"/>
    </sheetView>
  </sheetViews>
  <sheetFormatPr defaultColWidth="12.6640625" defaultRowHeight="15.75" customHeight="1" x14ac:dyDescent="0.25"/>
  <cols>
    <col min="1" max="2" width="18.88671875" customWidth="1"/>
    <col min="3" max="5" width="21.109375" customWidth="1"/>
    <col min="6" max="9" width="18.88671875" customWidth="1"/>
    <col min="10" max="15" width="37.6640625" customWidth="1"/>
    <col min="16" max="16" width="34.77734375" customWidth="1"/>
    <col min="17" max="26" width="37.6640625" customWidth="1"/>
    <col min="27" max="27" width="32.109375" customWidth="1"/>
    <col min="28" max="29" width="37.6640625" customWidth="1"/>
    <col min="30" max="30" width="29.33203125" customWidth="1"/>
    <col min="31" max="33" width="37.6640625" customWidth="1"/>
    <col min="34" max="34" width="21.77734375" customWidth="1"/>
    <col min="35" max="35" width="34.21875" customWidth="1"/>
    <col min="36" max="36" width="37.6640625" customWidth="1"/>
    <col min="37" max="37" width="35.21875" customWidth="1"/>
    <col min="38" max="39" width="37.6640625" customWidth="1"/>
    <col min="40" max="40" width="26.109375" customWidth="1"/>
    <col min="41" max="41" width="33.88671875" customWidth="1"/>
    <col min="42" max="44" width="37.6640625" customWidth="1"/>
    <col min="45" max="45" width="30.109375" customWidth="1"/>
    <col min="46" max="54" width="37.6640625" customWidth="1"/>
    <col min="55" max="55" width="26.77734375" customWidth="1"/>
    <col min="56" max="56" width="37.6640625" customWidth="1"/>
    <col min="57" max="57" width="30.6640625" customWidth="1"/>
    <col min="58" max="58" width="37.6640625" customWidth="1"/>
    <col min="59" max="59" width="25.5546875" bestFit="1" customWidth="1"/>
    <col min="60" max="60" width="25.5546875" customWidth="1"/>
    <col min="61" max="61" width="18.88671875" customWidth="1"/>
    <col min="62" max="62" width="20.6640625" customWidth="1"/>
    <col min="63" max="65" width="18.88671875" customWidth="1"/>
    <col min="66" max="66" width="23.77734375" bestFit="1" customWidth="1"/>
  </cols>
  <sheetData>
    <row r="1" spans="1:66" ht="13.2" x14ac:dyDescent="0.25">
      <c r="A1" s="77" t="s">
        <v>0</v>
      </c>
      <c r="B1" s="78" t="s">
        <v>1</v>
      </c>
      <c r="C1" s="78" t="s">
        <v>2</v>
      </c>
      <c r="D1" s="79" t="s">
        <v>3</v>
      </c>
      <c r="E1" s="79" t="s">
        <v>4</v>
      </c>
      <c r="F1" s="78" t="s">
        <v>5</v>
      </c>
      <c r="G1" s="78" t="s">
        <v>6</v>
      </c>
      <c r="H1" s="79" t="s">
        <v>7</v>
      </c>
      <c r="I1" s="79" t="s">
        <v>8</v>
      </c>
      <c r="J1" s="78" t="s">
        <v>9</v>
      </c>
      <c r="K1" s="78" t="s">
        <v>10</v>
      </c>
      <c r="L1" s="78" t="s">
        <v>11</v>
      </c>
      <c r="M1" s="78" t="s">
        <v>12</v>
      </c>
      <c r="N1" s="78" t="s">
        <v>13</v>
      </c>
      <c r="O1" s="78" t="s">
        <v>14</v>
      </c>
      <c r="P1" s="78" t="s">
        <v>15</v>
      </c>
      <c r="Q1" s="78" t="s">
        <v>16</v>
      </c>
      <c r="R1" s="78" t="s">
        <v>17</v>
      </c>
      <c r="S1" s="78" t="s">
        <v>18</v>
      </c>
      <c r="T1" s="78" t="s">
        <v>19</v>
      </c>
      <c r="U1" s="78" t="s">
        <v>20</v>
      </c>
      <c r="V1" s="78" t="s">
        <v>21</v>
      </c>
      <c r="W1" s="78" t="s">
        <v>22</v>
      </c>
      <c r="X1" s="78" t="s">
        <v>23</v>
      </c>
      <c r="Y1" s="78" t="s">
        <v>24</v>
      </c>
      <c r="Z1" s="78" t="s">
        <v>25</v>
      </c>
      <c r="AA1" s="78" t="s">
        <v>26</v>
      </c>
      <c r="AB1" s="78" t="s">
        <v>27</v>
      </c>
      <c r="AC1" s="78" t="s">
        <v>28</v>
      </c>
      <c r="AD1" s="78" t="s">
        <v>29</v>
      </c>
      <c r="AE1" s="78" t="s">
        <v>30</v>
      </c>
      <c r="AF1" s="78" t="s">
        <v>31</v>
      </c>
      <c r="AG1" s="78" t="s">
        <v>32</v>
      </c>
      <c r="AH1" s="78" t="s">
        <v>33</v>
      </c>
      <c r="AI1" s="78" t="s">
        <v>34</v>
      </c>
      <c r="AJ1" s="78" t="s">
        <v>35</v>
      </c>
      <c r="AK1" s="78" t="s">
        <v>36</v>
      </c>
      <c r="AL1" s="78" t="s">
        <v>37</v>
      </c>
      <c r="AM1" s="78" t="s">
        <v>38</v>
      </c>
      <c r="AN1" s="78" t="s">
        <v>39</v>
      </c>
      <c r="AO1" s="78" t="s">
        <v>40</v>
      </c>
      <c r="AP1" s="78" t="s">
        <v>41</v>
      </c>
      <c r="AQ1" s="78" t="s">
        <v>42</v>
      </c>
      <c r="AR1" s="78" t="s">
        <v>43</v>
      </c>
      <c r="AS1" s="78" t="s">
        <v>44</v>
      </c>
      <c r="AT1" s="78" t="s">
        <v>45</v>
      </c>
      <c r="AU1" s="78" t="s">
        <v>46</v>
      </c>
      <c r="AV1" s="78" t="s">
        <v>47</v>
      </c>
      <c r="AW1" s="78" t="s">
        <v>48</v>
      </c>
      <c r="AX1" s="78" t="s">
        <v>49</v>
      </c>
      <c r="AY1" s="78" t="s">
        <v>50</v>
      </c>
      <c r="AZ1" s="78" t="s">
        <v>51</v>
      </c>
      <c r="BA1" s="78" t="s">
        <v>52</v>
      </c>
      <c r="BB1" s="78" t="s">
        <v>53</v>
      </c>
      <c r="BC1" s="78" t="s">
        <v>54</v>
      </c>
      <c r="BD1" s="78" t="s">
        <v>55</v>
      </c>
      <c r="BE1" s="78" t="s">
        <v>56</v>
      </c>
      <c r="BF1" s="80" t="s">
        <v>57</v>
      </c>
      <c r="BG1" s="81" t="s">
        <v>1112</v>
      </c>
      <c r="BH1" s="119" t="s">
        <v>1412</v>
      </c>
      <c r="BI1" s="60" t="s">
        <v>1119</v>
      </c>
      <c r="BJ1" s="118" t="s">
        <v>1123</v>
      </c>
      <c r="BK1" s="118" t="s">
        <v>1124</v>
      </c>
      <c r="BL1" s="118" t="s">
        <v>1125</v>
      </c>
      <c r="BM1" s="118" t="s">
        <v>1127</v>
      </c>
      <c r="BN1" s="118" t="s">
        <v>1133</v>
      </c>
    </row>
    <row r="2" spans="1:66" ht="13.2" x14ac:dyDescent="0.25">
      <c r="A2" s="82">
        <v>45569.397830833332</v>
      </c>
      <c r="B2" s="83" t="s">
        <v>58</v>
      </c>
      <c r="C2" s="84" t="s">
        <v>59</v>
      </c>
      <c r="D2" s="83">
        <v>95.53</v>
      </c>
      <c r="E2" s="83">
        <v>0</v>
      </c>
      <c r="F2" s="83" t="s">
        <v>60</v>
      </c>
      <c r="G2" s="85" t="s">
        <v>61</v>
      </c>
      <c r="H2" s="83" t="s">
        <v>62</v>
      </c>
      <c r="I2" s="83" t="s">
        <v>63</v>
      </c>
      <c r="J2" s="83" t="s">
        <v>64</v>
      </c>
      <c r="K2" s="83" t="s">
        <v>64</v>
      </c>
      <c r="L2" s="83" t="s">
        <v>64</v>
      </c>
      <c r="M2" s="83" t="s">
        <v>64</v>
      </c>
      <c r="N2" s="83" t="s">
        <v>64</v>
      </c>
      <c r="O2" s="83" t="s">
        <v>64</v>
      </c>
      <c r="P2" s="83" t="s">
        <v>64</v>
      </c>
      <c r="Q2" s="83" t="s">
        <v>64</v>
      </c>
      <c r="R2" s="83" t="s">
        <v>64</v>
      </c>
      <c r="S2" s="83" t="s">
        <v>64</v>
      </c>
      <c r="T2" s="83" t="s">
        <v>64</v>
      </c>
      <c r="U2" s="83" t="s">
        <v>64</v>
      </c>
      <c r="V2" s="83" t="s">
        <v>64</v>
      </c>
      <c r="W2" s="83" t="s">
        <v>64</v>
      </c>
      <c r="X2" s="83" t="s">
        <v>64</v>
      </c>
      <c r="Y2" s="83" t="s">
        <v>64</v>
      </c>
      <c r="Z2" s="83" t="s">
        <v>65</v>
      </c>
      <c r="AA2" s="83" t="s">
        <v>65</v>
      </c>
      <c r="AB2" s="83" t="s">
        <v>65</v>
      </c>
      <c r="AC2" s="83" t="s">
        <v>65</v>
      </c>
      <c r="AD2" s="83" t="s">
        <v>65</v>
      </c>
      <c r="AE2" s="83" t="s">
        <v>65</v>
      </c>
      <c r="AF2" s="83" t="s">
        <v>65</v>
      </c>
      <c r="AG2" s="83" t="s">
        <v>65</v>
      </c>
      <c r="AH2" s="83" t="s">
        <v>65</v>
      </c>
      <c r="AI2" s="83" t="s">
        <v>66</v>
      </c>
      <c r="AJ2" s="83" t="s">
        <v>65</v>
      </c>
      <c r="AK2" s="83" t="s">
        <v>66</v>
      </c>
      <c r="AL2" s="83" t="s">
        <v>66</v>
      </c>
      <c r="AM2" s="83" t="s">
        <v>65</v>
      </c>
      <c r="AN2" s="83" t="s">
        <v>66</v>
      </c>
      <c r="AO2" s="83" t="s">
        <v>66</v>
      </c>
      <c r="AP2" s="83" t="s">
        <v>67</v>
      </c>
      <c r="AQ2" s="83" t="s">
        <v>67</v>
      </c>
      <c r="AR2" s="83" t="s">
        <v>63</v>
      </c>
      <c r="AS2" s="83" t="s">
        <v>68</v>
      </c>
      <c r="AT2" s="83" t="s">
        <v>69</v>
      </c>
      <c r="AU2" s="83" t="s">
        <v>70</v>
      </c>
      <c r="AV2" s="83" t="s">
        <v>71</v>
      </c>
      <c r="AW2" s="83" t="s">
        <v>63</v>
      </c>
      <c r="AX2" s="83" t="s">
        <v>72</v>
      </c>
      <c r="AY2" s="83" t="s">
        <v>73</v>
      </c>
      <c r="AZ2" s="83" t="s">
        <v>72</v>
      </c>
      <c r="BA2" s="83" t="s">
        <v>73</v>
      </c>
      <c r="BB2" s="83" t="s">
        <v>72</v>
      </c>
      <c r="BC2" s="83" t="s">
        <v>73</v>
      </c>
      <c r="BE2" s="83" t="s">
        <v>73</v>
      </c>
      <c r="BG2" s="76" t="s">
        <v>100</v>
      </c>
      <c r="BH2" s="76" t="s">
        <v>60</v>
      </c>
      <c r="BI2" s="76" t="s">
        <v>1414</v>
      </c>
      <c r="BJ2">
        <f>SUM(IF(J2="Betul / True",2,IF(J2="Salah / False",1,IF(J2="Tidak tahu / Dont Know",1,"PLEASE CHECK"))),IF(K2="Betul / True",2,IF(K2="Salah / False",1,IF(K2="Tidak tahu / Dont Know",1,"PLEASE CHECK"))),IF(L2="Betul / True",2,IF(L2="Salah / False",1,IF(L2="Tidak tahu / Dont Know",1,"PLEASE CHECK"))),IF(M2="Betul / True",1,IF(M2="Salah / False",2,IF(M2="Tidak tahu / Dont Know",2,"PLEASE CHECK"))),IF(N2="Betul / True",2,IF(N2="Salah / False",1,IF(N2="Tidak tahu / Dont Know",1,"PLEASE CHECK"))),IF(O2="Betul / True",2,IF(O2="Salah / False",1,IF(O2="Tidak tahu / Dont Know",1,"PLEASE CHECK"))),IF(P2="Betul / True",2,IF(P2="Salah / False",1,IF(P2="Tidak tahu / Dont Know",1,"PLEASE CHECK"))),IF(Q2="Betul / True",2,IF(Q2="Salah / False",1,IF(Q2="Tidak tahu / Dont Know",1,"PLEASE CHECK"))),IF(R2="Betul / True",2,IF(R2="Salah / False",1,IF(R2="Tidak tahu / Dont Know",1,"PLEASE CHECK"))),IF(S2="Betul / True",2,IF(S2="Salah / False",1,IF(S2="Tidak tahu / Dont Know",1,"PLEASE CHECK"))),IF(T2="Betul / True",2,IF(T2="Salah / False",1,IF(T2="Tidak tahu / Dont Know",1,"PLEASE CHECK"))),IF(U2="Betul / True",2,IF(U2="Salah / False",1,IF(U2="Tidak tahu / Dont Know",1,"PLEASE CHECK"))),IF(V2="Betul / True",2,IF(V2="Salah / False",1,IF(V2="Tidak tahu / Dont Know",1,"PLEASE CHECK"))),IF(W2="Betul / True",2,IF(W2="Salah / False",1,IF(W2="Tidak tahu / Dont Know",1,"PLEASE CHECK"))),IF(X2="Betul / True",2,IF(X2="Salah / False",1,IF(X2="Tidak tahu / Dont Know",1,"PLEASE CHECK"))),IF(Y2="Betul / True",2,IF(Y2="Salah / False",1,IF(Y2="Tidak tahu / Dont Know",1,"PLEASE CHECK"))))</f>
        <v>31</v>
      </c>
      <c r="BK2">
        <f t="shared" ref="BK2:BK65" si="0">SUM(IF(Z2="Sangat setuju / Strongly agree",4,IF(Z2="Setuju / Slightly agree",3,IF(Z2="Tidak setuju / Slightly disagree",2,IF(Z2="Sangat tidak setuju / Strongly disagree",1,"PLEASECHECK")))),IF(AA2="Sangat setuju / Strongly agree",4,IF(AA2="Setuju / Slightly agree",3,IF(AA2="Tidak setuju / Slightly disagree",2,IF(AA2="Sangat tidak setuju / Strongly disagree",1,"PLEASECHECK")))),IF(AB2="Sangat setuju / Strongly agree",4,IF(AB2="Setuju / Slightly agree",3,IF(AB2="Tidak setuju / Slightly disagree",2,IF(AB2="Sangat tidak setuju / Strongly disagree",1,"PLEASECHECK")))),IF(AC2="Sangat setuju / Strongly agree",4,IF(AC2="Setuju / Slightly agree",3,IF(AC2="Tidak setuju / Slightly disagree",2,IF(AC2="Sangat tidak setuju / Strongly disagree",1,"PLEASECHECK")))),IF(AD2="Sangat setuju / Strongly agree",4,IF(AD2="Setuju / Slightly agree",3,IF(AD2="Tidak setuju / Slightly disagree",2,IF(AD2="Sangat tidak setuju / Strongly disagree",1,"PLEASECHECK")))),IF(AE2="Sangat setuju / Strongly agree",4,IF(AE2="Setuju / Slightly agree",3,IF(AE2="Tidak setuju / Slightly disagree",2,IF(AE2="Sangat tidak setuju / Strongly disagree",1,"PLEASECHECK")))),IF(AF2="Sangat setuju / Strongly agree",4,IF(AF2="Setuju / Slightly agree",3,IF(AF2="Tidak setuju / Slightly disagree",2,IF(AF2="Sangat tidak setuju / Strongly disagree",1,"PLEASECHECK")))),IF(AG2="Sangat setuju / Strongly agree",4,IF(AG2="Setuju / Slightly agree",3,IF(AG2="Tidak setuju / Slightly disagree",2,IF(AG2="Sangat tidak setuju / Strongly disagree",2,"PLEASECHECK")))),IF(AH2="Sangat setuju / Strongly agree",4,IF(AH2="Setuju / Slightly agree",3,IF(AH2="Tidak setuju / Slightly disagree",2,IF(AH2="Sangat tidak setuju / Strongly disagree",2,"PLEASECHECK")))),IF(AI2="Sangat setuju / Strongly agree",1,IF(AI2="Setuju / Slightly agree",2,IF(AI2="Tidak setuju / Slightly disagree",3,IF(AI2="Sangat tidak setuju / Strongly disagree",4,"PLEASECHECK")))),IF(AJ2="Sangat setuju / Strongly agree",4,IF(AJ2="Setuju / Slightly agree",3,IF(AJ2="Tidak setuju / Slightly disagree",2,IF(AJ2="Sangat tidak setuju / Strongly disagree",3,"PLEASECHECK")))),IF(AK2="Sangat setuju / Strongly agree",4,IF(AK2="Setuju / Slightly agree",3,IF(AK2="Tidak setuju / Slightly disagree",2,IF(AK2="Sangat tidak setuju / Strongly disagree",3,"PLEASECHECK")))),IF(AL2="Sangat setuju / Strongly agree",4,IF(AL2="Setuju / Slightly agree",3,IF(AL2="Tidak setuju / Slightly disagree",2,IF(AL2="Sangat tidak setuju / Strongly disagree",3,"PLEASECHECK")))),IF(AM2="Sangat setuju / Strongly agree",4,IF(AM2="Setuju / Slightly agree",3,IF(AM2="Tidak setuju / Slightly disagree",2,IF(AM2="Sangat tidak setuju / Strongly disagree",3,"PLEASECHECK")))),IF(AN2="Sangat setuju / Strongly agree",4,IF(AN2="Setuju / Slightly agree",3,IF(AN2="Tidak setuju / Slightly disagree",2,IF(AN2="Sangat tidak setuju / Strongly disagree",4,"PLEASECHECK")))),IF(AO2="Sangat setuju / Strongly agree",4,IF(AO2="Setuju / Slightly agree",3,IF(AO2="Tidak setuju / Slightly disagree",2,IF(AO2="Sangat tidak setuju / Strongly disagree",4,"PLEASECHECK")))))</f>
        <v>58</v>
      </c>
      <c r="BM2" s="86" t="str">
        <f>_xlfn.XLOOKUP(Form_Responses1811[[#This Row],[Sekolah School (Cleansed)]],'Quality Check'!$B$11:$B$14,'Quality Check'!$C$11:$C$14,)</f>
        <v>Rural</v>
      </c>
      <c r="BN2" s="86" t="str">
        <f>_xlfn.XLOOKUP(Form_Responses1811[[#This Row],[Sekolah School (Cleansed)]],'Quality Check'!$B$11:$B$14,'Quality Check'!$D$11:$D$14,)</f>
        <v>Intervention Group (IG)</v>
      </c>
    </row>
    <row r="3" spans="1:66" ht="13.2" x14ac:dyDescent="0.25">
      <c r="A3" s="82">
        <v>45569.400285462965</v>
      </c>
      <c r="B3" s="83" t="s">
        <v>74</v>
      </c>
      <c r="C3" s="84" t="s">
        <v>75</v>
      </c>
      <c r="D3" s="83">
        <v>58.04</v>
      </c>
      <c r="E3" s="83">
        <v>0.28999999999999998</v>
      </c>
      <c r="F3" s="83" t="s">
        <v>60</v>
      </c>
      <c r="G3" s="83" t="s">
        <v>76</v>
      </c>
      <c r="H3" s="83" t="s">
        <v>77</v>
      </c>
      <c r="I3" s="83" t="s">
        <v>63</v>
      </c>
      <c r="J3" s="83" t="s">
        <v>64</v>
      </c>
      <c r="K3" s="83" t="s">
        <v>64</v>
      </c>
      <c r="L3" s="83" t="s">
        <v>64</v>
      </c>
      <c r="M3" s="83" t="s">
        <v>78</v>
      </c>
      <c r="N3" s="83" t="s">
        <v>64</v>
      </c>
      <c r="O3" s="83" t="s">
        <v>64</v>
      </c>
      <c r="P3" s="83" t="s">
        <v>64</v>
      </c>
      <c r="Q3" s="83" t="s">
        <v>64</v>
      </c>
      <c r="R3" s="83" t="s">
        <v>64</v>
      </c>
      <c r="S3" s="83" t="s">
        <v>64</v>
      </c>
      <c r="T3" s="83" t="s">
        <v>64</v>
      </c>
      <c r="U3" s="83" t="s">
        <v>64</v>
      </c>
      <c r="V3" s="83" t="s">
        <v>64</v>
      </c>
      <c r="W3" s="83" t="s">
        <v>64</v>
      </c>
      <c r="X3" s="83" t="s">
        <v>64</v>
      </c>
      <c r="Y3" s="83" t="s">
        <v>64</v>
      </c>
      <c r="Z3" s="83" t="s">
        <v>66</v>
      </c>
      <c r="AA3" s="83" t="s">
        <v>66</v>
      </c>
      <c r="AB3" s="83" t="s">
        <v>66</v>
      </c>
      <c r="AC3" s="83" t="s">
        <v>66</v>
      </c>
      <c r="AD3" s="83" t="s">
        <v>66</v>
      </c>
      <c r="AE3" s="83" t="s">
        <v>66</v>
      </c>
      <c r="AF3" s="83" t="s">
        <v>66</v>
      </c>
      <c r="AG3" s="83" t="s">
        <v>66</v>
      </c>
      <c r="AH3" s="83" t="s">
        <v>66</v>
      </c>
      <c r="AI3" s="83" t="s">
        <v>79</v>
      </c>
      <c r="AJ3" s="83" t="s">
        <v>66</v>
      </c>
      <c r="AK3" s="83" t="s">
        <v>66</v>
      </c>
      <c r="AL3" s="83" t="s">
        <v>66</v>
      </c>
      <c r="AM3" s="83" t="s">
        <v>66</v>
      </c>
      <c r="AN3" s="83" t="s">
        <v>66</v>
      </c>
      <c r="AO3" s="83" t="s">
        <v>66</v>
      </c>
      <c r="AP3" s="83" t="s">
        <v>67</v>
      </c>
      <c r="AQ3" s="83" t="s">
        <v>80</v>
      </c>
      <c r="AR3" s="83" t="s">
        <v>73</v>
      </c>
      <c r="AS3" s="83" t="s">
        <v>81</v>
      </c>
      <c r="AT3" s="83" t="s">
        <v>69</v>
      </c>
      <c r="AU3" s="83" t="s">
        <v>67</v>
      </c>
      <c r="AV3" s="83" t="s">
        <v>71</v>
      </c>
      <c r="AW3" s="83" t="s">
        <v>73</v>
      </c>
      <c r="AX3" s="83" t="s">
        <v>73</v>
      </c>
      <c r="AY3" s="83" t="s">
        <v>72</v>
      </c>
      <c r="AZ3" s="83" t="s">
        <v>72</v>
      </c>
      <c r="BA3" s="83" t="s">
        <v>73</v>
      </c>
      <c r="BB3" s="83" t="s">
        <v>73</v>
      </c>
      <c r="BC3" s="83" t="s">
        <v>73</v>
      </c>
      <c r="BE3" s="83" t="s">
        <v>73</v>
      </c>
      <c r="BG3" s="76" t="s">
        <v>100</v>
      </c>
      <c r="BH3" s="76" t="s">
        <v>60</v>
      </c>
      <c r="BI3" s="76" t="s">
        <v>1414</v>
      </c>
      <c r="BJ3">
        <f t="shared" ref="BJ3:BJ66" si="1">SUM(IF(J3="Betul / True",2,IF(J3="Salah / False",1,IF(J3="Tidak tahu / Dont Know",1,"PLEASE CHECK"))),IF(K3="Betul / True",2,IF(K3="Salah / False",1,IF(K3="Tidak tahu / Dont Know",1,"PLEASE CHECK"))),IF(L3="Betul / True",2,IF(L3="Salah / False",1,IF(L3="Tidak tahu / Dont Know",1,"PLEASE CHECK"))),IF(M3="Betul / True",1,IF(M3="Salah / False",2,IF(M3="Tidak tahu / Dont Know",2,"PLEASE CHECK"))),IF(N3="Betul / True",2,IF(N3="Salah / False",1,IF(N3="Tidak tahu / Dont Know",1,"PLEASE CHECK"))),IF(O3="Betul / True",2,IF(O3="Salah / False",1,IF(O3="Tidak tahu / Dont Know",1,"PLEASE CHECK"))),IF(P3="Betul / True",2,IF(P3="Salah / False",1,IF(P3="Tidak tahu / Dont Know",1,"PLEASE CHECK"))),IF(Q3="Betul / True",2,IF(Q3="Salah / False",1,IF(Q3="Tidak tahu / Dont Know",1,"PLEASE CHECK"))),IF(R3="Betul / True",2,IF(R3="Salah / False",1,IF(R3="Tidak tahu / Dont Know",1,"PLEASE CHECK"))),IF(S3="Betul / True",2,IF(S3="Salah / False",1,IF(S3="Tidak tahu / Dont Know",1,"PLEASE CHECK"))),IF(T3="Betul / True",2,IF(T3="Salah / False",1,IF(T3="Tidak tahu / Dont Know",1,"PLEASE CHECK"))),IF(U3="Betul / True",2,IF(U3="Salah / False",1,IF(U3="Tidak tahu / Dont Know",1,"PLEASE CHECK"))),IF(V3="Betul / True",2,IF(V3="Salah / False",1,IF(V3="Tidak tahu / Dont Know",1,"PLEASE CHECK"))),IF(W3="Betul / True",2,IF(W3="Salah / False",1,IF(W3="Tidak tahu / Dont Know",1,"PLEASE CHECK"))),IF(X3="Betul / True",2,IF(X3="Salah / False",1,IF(X3="Tidak tahu / Dont Know",1,"PLEASE CHECK"))),IF(Y3="Betul / True",2,IF(Y3="Salah / False",1,IF(Y3="Tidak tahu / Dont Know",1,"PLEASE CHECK"))))</f>
        <v>32</v>
      </c>
      <c r="BK3">
        <f t="shared" si="0"/>
        <v>48</v>
      </c>
      <c r="BM3" s="86" t="str">
        <f>_xlfn.XLOOKUP(Form_Responses1811[[#This Row],[Sekolah School (Cleansed)]],'Quality Check'!$B$11:$B$14,'Quality Check'!$C$11:$C$14,)</f>
        <v>Rural</v>
      </c>
      <c r="BN3" s="86" t="str">
        <f>_xlfn.XLOOKUP(Form_Responses1811[[#This Row],[Sekolah School (Cleansed)]],'Quality Check'!$B$11:$B$14,'Quality Check'!$D$11:$D$14,)</f>
        <v>Intervention Group (IG)</v>
      </c>
    </row>
    <row r="4" spans="1:66" ht="13.2" x14ac:dyDescent="0.25">
      <c r="A4" s="82">
        <v>45569.4045634375</v>
      </c>
      <c r="B4" s="83" t="s">
        <v>82</v>
      </c>
      <c r="C4" s="84" t="s">
        <v>83</v>
      </c>
      <c r="D4" s="83">
        <v>10.71</v>
      </c>
      <c r="E4" s="83">
        <v>0.04</v>
      </c>
      <c r="F4" s="83" t="s">
        <v>60</v>
      </c>
      <c r="G4" s="83" t="s">
        <v>76</v>
      </c>
      <c r="H4" s="83" t="s">
        <v>77</v>
      </c>
      <c r="I4" s="83" t="s">
        <v>63</v>
      </c>
      <c r="J4" s="83" t="s">
        <v>64</v>
      </c>
      <c r="K4" s="83" t="s">
        <v>64</v>
      </c>
      <c r="L4" s="83" t="s">
        <v>64</v>
      </c>
      <c r="M4" s="83" t="s">
        <v>84</v>
      </c>
      <c r="N4" s="83" t="s">
        <v>64</v>
      </c>
      <c r="O4" s="83" t="s">
        <v>84</v>
      </c>
      <c r="P4" s="83" t="s">
        <v>84</v>
      </c>
      <c r="Q4" s="83" t="s">
        <v>64</v>
      </c>
      <c r="R4" s="83" t="s">
        <v>64</v>
      </c>
      <c r="S4" s="83" t="s">
        <v>84</v>
      </c>
      <c r="T4" s="83" t="s">
        <v>64</v>
      </c>
      <c r="U4" s="83" t="s">
        <v>64</v>
      </c>
      <c r="V4" s="83" t="s">
        <v>64</v>
      </c>
      <c r="W4" s="83" t="s">
        <v>64</v>
      </c>
      <c r="X4" s="83" t="s">
        <v>64</v>
      </c>
      <c r="Y4" s="83" t="s">
        <v>64</v>
      </c>
      <c r="Z4" s="83" t="s">
        <v>65</v>
      </c>
      <c r="AA4" s="83" t="s">
        <v>65</v>
      </c>
      <c r="AB4" s="83" t="s">
        <v>65</v>
      </c>
      <c r="AC4" s="83" t="s">
        <v>65</v>
      </c>
      <c r="AD4" s="83" t="s">
        <v>65</v>
      </c>
      <c r="AE4" s="83" t="s">
        <v>65</v>
      </c>
      <c r="AF4" s="83" t="s">
        <v>65</v>
      </c>
      <c r="AG4" s="83" t="s">
        <v>66</v>
      </c>
      <c r="AH4" s="83" t="s">
        <v>65</v>
      </c>
      <c r="AI4" s="83" t="s">
        <v>66</v>
      </c>
      <c r="AJ4" s="83" t="s">
        <v>65</v>
      </c>
      <c r="AK4" s="83" t="s">
        <v>65</v>
      </c>
      <c r="AL4" s="83" t="s">
        <v>65</v>
      </c>
      <c r="AM4" s="83" t="s">
        <v>65</v>
      </c>
      <c r="AN4" s="83" t="s">
        <v>66</v>
      </c>
      <c r="AO4" s="83" t="s">
        <v>66</v>
      </c>
      <c r="AP4" s="83" t="s">
        <v>85</v>
      </c>
      <c r="AQ4" s="83" t="s">
        <v>85</v>
      </c>
      <c r="AR4" s="83" t="s">
        <v>86</v>
      </c>
      <c r="AS4" s="83" t="s">
        <v>68</v>
      </c>
      <c r="AT4" s="83" t="s">
        <v>87</v>
      </c>
      <c r="AU4" s="83" t="s">
        <v>67</v>
      </c>
      <c r="AV4" s="83" t="s">
        <v>67</v>
      </c>
      <c r="AW4" s="83" t="s">
        <v>72</v>
      </c>
      <c r="AX4" s="83" t="s">
        <v>72</v>
      </c>
      <c r="AY4" s="83" t="s">
        <v>63</v>
      </c>
      <c r="AZ4" s="83" t="s">
        <v>72</v>
      </c>
      <c r="BA4" s="83" t="s">
        <v>72</v>
      </c>
      <c r="BB4" s="83" t="s">
        <v>73</v>
      </c>
      <c r="BC4" s="83" t="s">
        <v>73</v>
      </c>
      <c r="BE4" s="83" t="s">
        <v>73</v>
      </c>
      <c r="BG4" s="76" t="s">
        <v>100</v>
      </c>
      <c r="BH4" s="76" t="s">
        <v>60</v>
      </c>
      <c r="BI4" s="76" t="s">
        <v>1414</v>
      </c>
      <c r="BJ4">
        <f t="shared" si="1"/>
        <v>29</v>
      </c>
      <c r="BK4">
        <f t="shared" si="0"/>
        <v>59</v>
      </c>
      <c r="BM4" s="86" t="str">
        <f>_xlfn.XLOOKUP(Form_Responses1811[[#This Row],[Sekolah School (Cleansed)]],'Quality Check'!$B$11:$B$14,'Quality Check'!$C$11:$C$14,)</f>
        <v>Rural</v>
      </c>
      <c r="BN4" s="86" t="str">
        <f>_xlfn.XLOOKUP(Form_Responses1811[[#This Row],[Sekolah School (Cleansed)]],'Quality Check'!$B$11:$B$14,'Quality Check'!$D$11:$D$14,)</f>
        <v>Intervention Group (IG)</v>
      </c>
    </row>
    <row r="5" spans="1:66" ht="13.2" x14ac:dyDescent="0.25">
      <c r="A5" s="82">
        <v>45569.406900590278</v>
      </c>
      <c r="B5" s="83" t="s">
        <v>88</v>
      </c>
      <c r="C5" s="84" t="s">
        <v>89</v>
      </c>
      <c r="D5" s="83">
        <v>100</v>
      </c>
      <c r="E5" s="83">
        <v>0.21</v>
      </c>
      <c r="F5" s="83" t="s">
        <v>60</v>
      </c>
      <c r="G5" s="83" t="s">
        <v>76</v>
      </c>
      <c r="H5" s="83" t="s">
        <v>77</v>
      </c>
      <c r="I5" s="83" t="s">
        <v>63</v>
      </c>
      <c r="J5" s="83" t="s">
        <v>64</v>
      </c>
      <c r="K5" s="83" t="s">
        <v>64</v>
      </c>
      <c r="L5" s="83" t="s">
        <v>64</v>
      </c>
      <c r="M5" s="83" t="s">
        <v>84</v>
      </c>
      <c r="N5" s="83" t="s">
        <v>64</v>
      </c>
      <c r="O5" s="83" t="s">
        <v>64</v>
      </c>
      <c r="P5" s="83" t="s">
        <v>64</v>
      </c>
      <c r="Q5" s="83" t="s">
        <v>64</v>
      </c>
      <c r="R5" s="83" t="s">
        <v>64</v>
      </c>
      <c r="S5" s="83" t="s">
        <v>64</v>
      </c>
      <c r="T5" s="83" t="s">
        <v>64</v>
      </c>
      <c r="U5" s="83" t="s">
        <v>64</v>
      </c>
      <c r="V5" s="83" t="s">
        <v>64</v>
      </c>
      <c r="W5" s="83" t="s">
        <v>64</v>
      </c>
      <c r="X5" s="83" t="s">
        <v>64</v>
      </c>
      <c r="Y5" s="83" t="s">
        <v>64</v>
      </c>
      <c r="Z5" s="83" t="s">
        <v>66</v>
      </c>
      <c r="AA5" s="83" t="s">
        <v>66</v>
      </c>
      <c r="AB5" s="83" t="s">
        <v>66</v>
      </c>
      <c r="AC5" s="83" t="s">
        <v>66</v>
      </c>
      <c r="AD5" s="83" t="s">
        <v>66</v>
      </c>
      <c r="AE5" s="83" t="s">
        <v>65</v>
      </c>
      <c r="AF5" s="83" t="s">
        <v>66</v>
      </c>
      <c r="AG5" s="83" t="s">
        <v>65</v>
      </c>
      <c r="AH5" s="83" t="s">
        <v>79</v>
      </c>
      <c r="AI5" s="83" t="s">
        <v>66</v>
      </c>
      <c r="AJ5" s="83" t="s">
        <v>65</v>
      </c>
      <c r="AK5" s="83" t="s">
        <v>65</v>
      </c>
      <c r="AL5" s="83" t="s">
        <v>66</v>
      </c>
      <c r="AM5" s="83" t="s">
        <v>66</v>
      </c>
      <c r="AN5" s="83" t="s">
        <v>65</v>
      </c>
      <c r="AO5" s="83" t="s">
        <v>65</v>
      </c>
      <c r="AP5" s="83" t="s">
        <v>85</v>
      </c>
      <c r="AQ5" s="83" t="s">
        <v>67</v>
      </c>
      <c r="AR5" s="83" t="s">
        <v>86</v>
      </c>
      <c r="AS5" s="83" t="s">
        <v>81</v>
      </c>
      <c r="AT5" s="83" t="s">
        <v>87</v>
      </c>
      <c r="AU5" s="83" t="s">
        <v>85</v>
      </c>
      <c r="AV5" s="83" t="s">
        <v>71</v>
      </c>
      <c r="AW5" s="83" t="s">
        <v>72</v>
      </c>
      <c r="AX5" s="83" t="s">
        <v>63</v>
      </c>
      <c r="AY5" s="83" t="s">
        <v>72</v>
      </c>
      <c r="AZ5" s="83" t="s">
        <v>72</v>
      </c>
      <c r="BA5" s="83" t="s">
        <v>63</v>
      </c>
      <c r="BB5" s="83" t="s">
        <v>73</v>
      </c>
      <c r="BC5" s="83" t="s">
        <v>73</v>
      </c>
      <c r="BE5" s="83" t="s">
        <v>73</v>
      </c>
      <c r="BG5" s="76" t="s">
        <v>100</v>
      </c>
      <c r="BH5" s="76" t="s">
        <v>60</v>
      </c>
      <c r="BI5" s="76" t="s">
        <v>1414</v>
      </c>
      <c r="BJ5">
        <f t="shared" si="1"/>
        <v>32</v>
      </c>
      <c r="BK5">
        <f t="shared" si="0"/>
        <v>52</v>
      </c>
      <c r="BM5" s="86" t="str">
        <f>_xlfn.XLOOKUP(Form_Responses1811[[#This Row],[Sekolah School (Cleansed)]],'Quality Check'!$B$11:$B$14,'Quality Check'!$C$11:$C$14,)</f>
        <v>Rural</v>
      </c>
      <c r="BN5" s="86" t="str">
        <f>_xlfn.XLOOKUP(Form_Responses1811[[#This Row],[Sekolah School (Cleansed)]],'Quality Check'!$B$11:$B$14,'Quality Check'!$D$11:$D$14,)</f>
        <v>Intervention Group (IG)</v>
      </c>
    </row>
    <row r="6" spans="1:66" ht="13.2" x14ac:dyDescent="0.25">
      <c r="A6" s="82">
        <v>45569.40973402778</v>
      </c>
      <c r="B6" s="83" t="s">
        <v>90</v>
      </c>
      <c r="C6" s="84" t="s">
        <v>91</v>
      </c>
      <c r="D6" s="83">
        <v>0</v>
      </c>
      <c r="E6" s="83">
        <v>0.04</v>
      </c>
      <c r="F6" s="83" t="s">
        <v>60</v>
      </c>
      <c r="G6" s="83" t="s">
        <v>76</v>
      </c>
      <c r="H6" s="83" t="s">
        <v>92</v>
      </c>
      <c r="I6" s="83" t="s">
        <v>63</v>
      </c>
      <c r="J6" s="83" t="s">
        <v>64</v>
      </c>
      <c r="K6" s="83" t="s">
        <v>64</v>
      </c>
      <c r="L6" s="83" t="s">
        <v>64</v>
      </c>
      <c r="M6" s="83" t="s">
        <v>64</v>
      </c>
      <c r="N6" s="83" t="s">
        <v>64</v>
      </c>
      <c r="O6" s="83" t="s">
        <v>64</v>
      </c>
      <c r="P6" s="83" t="s">
        <v>64</v>
      </c>
      <c r="Q6" s="83" t="s">
        <v>64</v>
      </c>
      <c r="R6" s="83" t="s">
        <v>64</v>
      </c>
      <c r="S6" s="83" t="s">
        <v>64</v>
      </c>
      <c r="T6" s="83" t="s">
        <v>64</v>
      </c>
      <c r="U6" s="83" t="s">
        <v>64</v>
      </c>
      <c r="V6" s="83" t="s">
        <v>64</v>
      </c>
      <c r="W6" s="83" t="s">
        <v>64</v>
      </c>
      <c r="X6" s="83" t="s">
        <v>64</v>
      </c>
      <c r="Y6" s="83" t="s">
        <v>64</v>
      </c>
      <c r="Z6" s="83" t="s">
        <v>65</v>
      </c>
      <c r="AA6" s="83" t="s">
        <v>65</v>
      </c>
      <c r="AB6" s="83" t="s">
        <v>65</v>
      </c>
      <c r="AC6" s="83" t="s">
        <v>66</v>
      </c>
      <c r="AD6" s="83" t="s">
        <v>65</v>
      </c>
      <c r="AE6" s="83" t="s">
        <v>65</v>
      </c>
      <c r="AF6" s="83" t="s">
        <v>65</v>
      </c>
      <c r="AG6" s="83" t="s">
        <v>66</v>
      </c>
      <c r="AH6" s="83" t="s">
        <v>65</v>
      </c>
      <c r="AI6" s="83" t="s">
        <v>65</v>
      </c>
      <c r="AJ6" s="83" t="s">
        <v>65</v>
      </c>
      <c r="AK6" s="83" t="s">
        <v>65</v>
      </c>
      <c r="AL6" s="83" t="s">
        <v>66</v>
      </c>
      <c r="AM6" s="83" t="s">
        <v>65</v>
      </c>
      <c r="AN6" s="83" t="s">
        <v>65</v>
      </c>
      <c r="AO6" s="83" t="s">
        <v>66</v>
      </c>
      <c r="AP6" s="83" t="s">
        <v>67</v>
      </c>
      <c r="AQ6" s="83" t="s">
        <v>85</v>
      </c>
      <c r="AR6" s="83" t="s">
        <v>63</v>
      </c>
      <c r="AS6" s="83" t="s">
        <v>68</v>
      </c>
      <c r="AT6" s="83" t="s">
        <v>69</v>
      </c>
      <c r="AU6" s="83" t="s">
        <v>93</v>
      </c>
      <c r="AV6" s="83" t="s">
        <v>94</v>
      </c>
      <c r="AW6" s="83" t="s">
        <v>63</v>
      </c>
      <c r="AX6" s="83" t="s">
        <v>73</v>
      </c>
      <c r="AY6" s="83" t="s">
        <v>63</v>
      </c>
      <c r="AZ6" s="83" t="s">
        <v>73</v>
      </c>
      <c r="BA6" s="83" t="s">
        <v>73</v>
      </c>
      <c r="BB6" s="83" t="s">
        <v>73</v>
      </c>
      <c r="BC6" s="83" t="s">
        <v>73</v>
      </c>
      <c r="BE6" s="83" t="s">
        <v>73</v>
      </c>
      <c r="BG6" s="76" t="s">
        <v>100</v>
      </c>
      <c r="BH6" s="76" t="s">
        <v>60</v>
      </c>
      <c r="BI6" s="76" t="s">
        <v>1414</v>
      </c>
      <c r="BJ6">
        <f t="shared" si="1"/>
        <v>31</v>
      </c>
      <c r="BK6">
        <f t="shared" si="0"/>
        <v>57</v>
      </c>
      <c r="BM6" s="86" t="str">
        <f>_xlfn.XLOOKUP(Form_Responses1811[[#This Row],[Sekolah School (Cleansed)]],'Quality Check'!$B$11:$B$14,'Quality Check'!$C$11:$C$14,)</f>
        <v>Rural</v>
      </c>
      <c r="BN6" s="86" t="str">
        <f>_xlfn.XLOOKUP(Form_Responses1811[[#This Row],[Sekolah School (Cleansed)]],'Quality Check'!$B$11:$B$14,'Quality Check'!$D$11:$D$14,)</f>
        <v>Intervention Group (IG)</v>
      </c>
    </row>
    <row r="7" spans="1:66" ht="13.2" x14ac:dyDescent="0.25">
      <c r="A7" s="82">
        <v>45569.411558958338</v>
      </c>
      <c r="B7" s="83" t="s">
        <v>95</v>
      </c>
      <c r="C7" s="84" t="s">
        <v>96</v>
      </c>
      <c r="D7" s="83">
        <v>77.680000000000007</v>
      </c>
      <c r="E7" s="83">
        <v>0.25</v>
      </c>
      <c r="F7" s="83" t="s">
        <v>60</v>
      </c>
      <c r="G7" s="83" t="s">
        <v>76</v>
      </c>
      <c r="H7" s="83" t="s">
        <v>77</v>
      </c>
      <c r="I7" s="83" t="s">
        <v>63</v>
      </c>
      <c r="J7" s="83" t="s">
        <v>64</v>
      </c>
      <c r="K7" s="83" t="s">
        <v>84</v>
      </c>
      <c r="L7" s="83" t="s">
        <v>64</v>
      </c>
      <c r="M7" s="83" t="s">
        <v>84</v>
      </c>
      <c r="N7" s="83" t="s">
        <v>64</v>
      </c>
      <c r="O7" s="83" t="s">
        <v>84</v>
      </c>
      <c r="P7" s="83" t="s">
        <v>84</v>
      </c>
      <c r="Q7" s="83" t="s">
        <v>84</v>
      </c>
      <c r="R7" s="83" t="s">
        <v>64</v>
      </c>
      <c r="S7" s="83" t="s">
        <v>64</v>
      </c>
      <c r="T7" s="83" t="s">
        <v>64</v>
      </c>
      <c r="U7" s="83" t="s">
        <v>64</v>
      </c>
      <c r="V7" s="83" t="s">
        <v>84</v>
      </c>
      <c r="W7" s="83" t="s">
        <v>64</v>
      </c>
      <c r="X7" s="83" t="s">
        <v>64</v>
      </c>
      <c r="Y7" s="83" t="s">
        <v>64</v>
      </c>
      <c r="Z7" s="83" t="s">
        <v>65</v>
      </c>
      <c r="AA7" s="83" t="s">
        <v>65</v>
      </c>
      <c r="AB7" s="83" t="s">
        <v>65</v>
      </c>
      <c r="AC7" s="83" t="s">
        <v>65</v>
      </c>
      <c r="AD7" s="83" t="s">
        <v>65</v>
      </c>
      <c r="AE7" s="83" t="s">
        <v>65</v>
      </c>
      <c r="AF7" s="83" t="s">
        <v>65</v>
      </c>
      <c r="AG7" s="83" t="s">
        <v>66</v>
      </c>
      <c r="AH7" s="83" t="s">
        <v>66</v>
      </c>
      <c r="AI7" s="83" t="s">
        <v>79</v>
      </c>
      <c r="AJ7" s="83" t="s">
        <v>65</v>
      </c>
      <c r="AK7" s="83" t="s">
        <v>65</v>
      </c>
      <c r="AL7" s="83" t="s">
        <v>65</v>
      </c>
      <c r="AM7" s="83" t="s">
        <v>66</v>
      </c>
      <c r="AN7" s="83" t="s">
        <v>66</v>
      </c>
      <c r="AO7" s="83" t="s">
        <v>66</v>
      </c>
      <c r="AP7" s="83" t="s">
        <v>67</v>
      </c>
      <c r="AQ7" s="83" t="s">
        <v>67</v>
      </c>
      <c r="AR7" s="83" t="s">
        <v>86</v>
      </c>
      <c r="AS7" s="83" t="s">
        <v>97</v>
      </c>
      <c r="AT7" s="83" t="s">
        <v>69</v>
      </c>
      <c r="AU7" s="83" t="s">
        <v>70</v>
      </c>
      <c r="AV7" s="83" t="s">
        <v>71</v>
      </c>
      <c r="AW7" s="83" t="s">
        <v>72</v>
      </c>
      <c r="AX7" s="83" t="s">
        <v>72</v>
      </c>
      <c r="AY7" s="83" t="s">
        <v>72</v>
      </c>
      <c r="AZ7" s="83" t="s">
        <v>72</v>
      </c>
      <c r="BA7" s="83" t="s">
        <v>72</v>
      </c>
      <c r="BB7" s="83" t="s">
        <v>72</v>
      </c>
      <c r="BC7" s="83" t="s">
        <v>73</v>
      </c>
      <c r="BE7" s="83" t="s">
        <v>73</v>
      </c>
      <c r="BG7" s="76" t="s">
        <v>100</v>
      </c>
      <c r="BH7" s="76" t="s">
        <v>60</v>
      </c>
      <c r="BI7" s="76" t="s">
        <v>1414</v>
      </c>
      <c r="BJ7">
        <f t="shared" si="1"/>
        <v>27</v>
      </c>
      <c r="BK7">
        <f t="shared" si="0"/>
        <v>58</v>
      </c>
      <c r="BM7" s="86" t="str">
        <f>_xlfn.XLOOKUP(Form_Responses1811[[#This Row],[Sekolah School (Cleansed)]],'Quality Check'!$B$11:$B$14,'Quality Check'!$C$11:$C$14,)</f>
        <v>Rural</v>
      </c>
      <c r="BN7" s="86" t="str">
        <f>_xlfn.XLOOKUP(Form_Responses1811[[#This Row],[Sekolah School (Cleansed)]],'Quality Check'!$B$11:$B$14,'Quality Check'!$D$11:$D$14,)</f>
        <v>Intervention Group (IG)</v>
      </c>
    </row>
    <row r="8" spans="1:66" ht="13.2" x14ac:dyDescent="0.25">
      <c r="A8" s="82">
        <v>45569.412556122683</v>
      </c>
      <c r="B8" s="83" t="s">
        <v>98</v>
      </c>
      <c r="C8" s="84" t="s">
        <v>99</v>
      </c>
      <c r="D8" s="83">
        <v>33.93</v>
      </c>
      <c r="E8" s="83">
        <v>0.08</v>
      </c>
      <c r="F8" s="83" t="s">
        <v>60</v>
      </c>
      <c r="G8" s="83" t="s">
        <v>76</v>
      </c>
      <c r="H8" s="83" t="s">
        <v>100</v>
      </c>
      <c r="I8" s="83" t="s">
        <v>73</v>
      </c>
      <c r="J8" s="83" t="s">
        <v>64</v>
      </c>
      <c r="K8" s="83" t="s">
        <v>64</v>
      </c>
      <c r="L8" s="83" t="s">
        <v>64</v>
      </c>
      <c r="M8" s="83" t="s">
        <v>84</v>
      </c>
      <c r="N8" s="83" t="s">
        <v>84</v>
      </c>
      <c r="O8" s="83" t="s">
        <v>64</v>
      </c>
      <c r="P8" s="83" t="s">
        <v>84</v>
      </c>
      <c r="Q8" s="83" t="s">
        <v>64</v>
      </c>
      <c r="R8" s="83" t="s">
        <v>64</v>
      </c>
      <c r="S8" s="83" t="s">
        <v>64</v>
      </c>
      <c r="T8" s="83" t="s">
        <v>64</v>
      </c>
      <c r="U8" s="83" t="s">
        <v>84</v>
      </c>
      <c r="V8" s="83" t="s">
        <v>64</v>
      </c>
      <c r="W8" s="83" t="s">
        <v>64</v>
      </c>
      <c r="X8" s="83" t="s">
        <v>64</v>
      </c>
      <c r="Y8" s="83" t="s">
        <v>64</v>
      </c>
      <c r="Z8" s="83" t="s">
        <v>66</v>
      </c>
      <c r="AA8" s="83" t="s">
        <v>66</v>
      </c>
      <c r="AB8" s="83" t="s">
        <v>66</v>
      </c>
      <c r="AC8" s="83" t="s">
        <v>65</v>
      </c>
      <c r="AD8" s="83" t="s">
        <v>66</v>
      </c>
      <c r="AE8" s="83" t="s">
        <v>65</v>
      </c>
      <c r="AF8" s="83" t="s">
        <v>65</v>
      </c>
      <c r="AG8" s="83" t="s">
        <v>66</v>
      </c>
      <c r="AH8" s="83" t="s">
        <v>65</v>
      </c>
      <c r="AI8" s="83" t="s">
        <v>101</v>
      </c>
      <c r="AJ8" s="83" t="s">
        <v>65</v>
      </c>
      <c r="AK8" s="83" t="s">
        <v>65</v>
      </c>
      <c r="AL8" s="83" t="s">
        <v>65</v>
      </c>
      <c r="AM8" s="83" t="s">
        <v>66</v>
      </c>
      <c r="AN8" s="83" t="s">
        <v>66</v>
      </c>
      <c r="AO8" s="83" t="s">
        <v>66</v>
      </c>
      <c r="AP8" s="83" t="s">
        <v>67</v>
      </c>
      <c r="AQ8" s="83" t="s">
        <v>67</v>
      </c>
      <c r="AR8" s="83" t="s">
        <v>86</v>
      </c>
      <c r="AS8" s="83" t="s">
        <v>68</v>
      </c>
      <c r="AT8" s="83" t="s">
        <v>69</v>
      </c>
      <c r="AU8" s="83" t="s">
        <v>93</v>
      </c>
      <c r="AV8" s="83" t="s">
        <v>71</v>
      </c>
      <c r="AW8" s="83" t="s">
        <v>72</v>
      </c>
      <c r="AX8" s="83" t="s">
        <v>72</v>
      </c>
      <c r="AY8" s="83" t="s">
        <v>72</v>
      </c>
      <c r="AZ8" s="83" t="s">
        <v>72</v>
      </c>
      <c r="BA8" s="83" t="s">
        <v>72</v>
      </c>
      <c r="BB8" s="83" t="s">
        <v>72</v>
      </c>
      <c r="BC8" s="83" t="s">
        <v>73</v>
      </c>
      <c r="BD8" s="83" t="s">
        <v>102</v>
      </c>
      <c r="BE8" s="83" t="s">
        <v>73</v>
      </c>
      <c r="BG8" s="76" t="s">
        <v>100</v>
      </c>
      <c r="BH8" s="76" t="s">
        <v>60</v>
      </c>
      <c r="BI8" s="76" t="s">
        <v>1415</v>
      </c>
      <c r="BJ8">
        <f t="shared" si="1"/>
        <v>29</v>
      </c>
      <c r="BK8">
        <f t="shared" si="0"/>
        <v>56</v>
      </c>
      <c r="BM8" s="86" t="str">
        <f>_xlfn.XLOOKUP(Form_Responses1811[[#This Row],[Sekolah School (Cleansed)]],'Quality Check'!$B$11:$B$14,'Quality Check'!$C$11:$C$14,)</f>
        <v>Rural</v>
      </c>
      <c r="BN8" s="86" t="str">
        <f>_xlfn.XLOOKUP(Form_Responses1811[[#This Row],[Sekolah School (Cleansed)]],'Quality Check'!$B$11:$B$14,'Quality Check'!$D$11:$D$14,)</f>
        <v>Intervention Group (IG)</v>
      </c>
    </row>
    <row r="9" spans="1:66" ht="13.2" x14ac:dyDescent="0.25">
      <c r="A9" s="82">
        <v>45569.414064652781</v>
      </c>
      <c r="B9" s="83" t="s">
        <v>103</v>
      </c>
      <c r="C9" s="84" t="s">
        <v>104</v>
      </c>
      <c r="D9" s="83">
        <v>0</v>
      </c>
      <c r="E9" s="83">
        <v>0</v>
      </c>
      <c r="F9" s="83" t="s">
        <v>60</v>
      </c>
      <c r="G9" s="83" t="s">
        <v>76</v>
      </c>
      <c r="H9" s="83" t="s">
        <v>105</v>
      </c>
      <c r="I9" s="83" t="s">
        <v>63</v>
      </c>
      <c r="J9" s="83" t="s">
        <v>64</v>
      </c>
      <c r="K9" s="83" t="s">
        <v>78</v>
      </c>
      <c r="L9" s="83" t="s">
        <v>64</v>
      </c>
      <c r="M9" s="83" t="s">
        <v>64</v>
      </c>
      <c r="N9" s="83" t="s">
        <v>78</v>
      </c>
      <c r="O9" s="83" t="s">
        <v>78</v>
      </c>
      <c r="P9" s="83" t="s">
        <v>64</v>
      </c>
      <c r="Q9" s="83" t="s">
        <v>64</v>
      </c>
      <c r="R9" s="83" t="s">
        <v>64</v>
      </c>
      <c r="S9" s="83" t="s">
        <v>64</v>
      </c>
      <c r="T9" s="83" t="s">
        <v>64</v>
      </c>
      <c r="U9" s="83" t="s">
        <v>64</v>
      </c>
      <c r="V9" s="83" t="s">
        <v>64</v>
      </c>
      <c r="W9" s="83" t="s">
        <v>64</v>
      </c>
      <c r="X9" s="83" t="s">
        <v>64</v>
      </c>
      <c r="Y9" s="83" t="s">
        <v>64</v>
      </c>
      <c r="Z9" s="83" t="s">
        <v>66</v>
      </c>
      <c r="AA9" s="83" t="s">
        <v>65</v>
      </c>
      <c r="AB9" s="83" t="s">
        <v>65</v>
      </c>
      <c r="AC9" s="83" t="s">
        <v>65</v>
      </c>
      <c r="AD9" s="83" t="s">
        <v>65</v>
      </c>
      <c r="AE9" s="83" t="s">
        <v>65</v>
      </c>
      <c r="AF9" s="83" t="s">
        <v>65</v>
      </c>
      <c r="AG9" s="83" t="s">
        <v>65</v>
      </c>
      <c r="AH9" s="83" t="s">
        <v>65</v>
      </c>
      <c r="AI9" s="83" t="s">
        <v>101</v>
      </c>
      <c r="AJ9" s="83" t="s">
        <v>65</v>
      </c>
      <c r="AK9" s="83" t="s">
        <v>65</v>
      </c>
      <c r="AL9" s="83" t="s">
        <v>65</v>
      </c>
      <c r="AM9" s="83" t="s">
        <v>66</v>
      </c>
      <c r="AN9" s="83" t="s">
        <v>65</v>
      </c>
      <c r="AO9" s="83" t="s">
        <v>79</v>
      </c>
      <c r="AP9" s="83" t="s">
        <v>85</v>
      </c>
      <c r="AQ9" s="83" t="s">
        <v>67</v>
      </c>
      <c r="AR9" s="83" t="s">
        <v>63</v>
      </c>
      <c r="AS9" s="83" t="s">
        <v>68</v>
      </c>
      <c r="AT9" s="83" t="s">
        <v>69</v>
      </c>
      <c r="AU9" s="83" t="s">
        <v>80</v>
      </c>
      <c r="AV9" s="83" t="s">
        <v>80</v>
      </c>
      <c r="AW9" s="83" t="s">
        <v>73</v>
      </c>
      <c r="AX9" s="83" t="s">
        <v>73</v>
      </c>
      <c r="AY9" s="83" t="s">
        <v>63</v>
      </c>
      <c r="AZ9" s="83" t="s">
        <v>63</v>
      </c>
      <c r="BA9" s="83" t="s">
        <v>72</v>
      </c>
      <c r="BB9" s="83" t="s">
        <v>73</v>
      </c>
      <c r="BC9" s="83" t="s">
        <v>73</v>
      </c>
      <c r="BE9" s="83" t="s">
        <v>73</v>
      </c>
      <c r="BG9" s="76" t="s">
        <v>100</v>
      </c>
      <c r="BH9" s="76" t="s">
        <v>60</v>
      </c>
      <c r="BI9" s="76" t="s">
        <v>1414</v>
      </c>
      <c r="BJ9">
        <f t="shared" si="1"/>
        <v>28</v>
      </c>
      <c r="BK9">
        <f t="shared" si="0"/>
        <v>60</v>
      </c>
      <c r="BM9" s="86" t="str">
        <f>_xlfn.XLOOKUP(Form_Responses1811[[#This Row],[Sekolah School (Cleansed)]],'Quality Check'!$B$11:$B$14,'Quality Check'!$C$11:$C$14,)</f>
        <v>Rural</v>
      </c>
      <c r="BN9" s="86" t="str">
        <f>_xlfn.XLOOKUP(Form_Responses1811[[#This Row],[Sekolah School (Cleansed)]],'Quality Check'!$B$11:$B$14,'Quality Check'!$D$11:$D$14,)</f>
        <v>Intervention Group (IG)</v>
      </c>
    </row>
    <row r="10" spans="1:66" ht="13.2" x14ac:dyDescent="0.25">
      <c r="A10" s="82">
        <v>45569.416866712963</v>
      </c>
      <c r="B10" s="83" t="s">
        <v>106</v>
      </c>
      <c r="C10" s="84" t="s">
        <v>107</v>
      </c>
      <c r="D10" s="83">
        <v>3.57</v>
      </c>
      <c r="E10" s="83">
        <v>0</v>
      </c>
      <c r="F10" s="83" t="s">
        <v>60</v>
      </c>
      <c r="G10" s="83" t="s">
        <v>76</v>
      </c>
      <c r="H10" s="83" t="s">
        <v>108</v>
      </c>
      <c r="I10" s="83" t="s">
        <v>63</v>
      </c>
      <c r="J10" s="83" t="s">
        <v>64</v>
      </c>
      <c r="K10" s="83" t="s">
        <v>64</v>
      </c>
      <c r="L10" s="83" t="s">
        <v>64</v>
      </c>
      <c r="M10" s="83" t="s">
        <v>78</v>
      </c>
      <c r="N10" s="83" t="s">
        <v>78</v>
      </c>
      <c r="O10" s="83" t="s">
        <v>64</v>
      </c>
      <c r="P10" s="83" t="s">
        <v>64</v>
      </c>
      <c r="Q10" s="83" t="s">
        <v>64</v>
      </c>
      <c r="R10" s="83" t="s">
        <v>64</v>
      </c>
      <c r="S10" s="83" t="s">
        <v>64</v>
      </c>
      <c r="T10" s="83" t="s">
        <v>64</v>
      </c>
      <c r="U10" s="83" t="s">
        <v>64</v>
      </c>
      <c r="V10" s="83" t="s">
        <v>64</v>
      </c>
      <c r="W10" s="83" t="s">
        <v>64</v>
      </c>
      <c r="X10" s="83" t="s">
        <v>64</v>
      </c>
      <c r="Y10" s="83" t="s">
        <v>64</v>
      </c>
      <c r="Z10" s="83" t="s">
        <v>65</v>
      </c>
      <c r="AA10" s="83" t="s">
        <v>65</v>
      </c>
      <c r="AB10" s="83" t="s">
        <v>65</v>
      </c>
      <c r="AC10" s="83" t="s">
        <v>65</v>
      </c>
      <c r="AD10" s="83" t="s">
        <v>65</v>
      </c>
      <c r="AE10" s="83" t="s">
        <v>65</v>
      </c>
      <c r="AF10" s="83" t="s">
        <v>66</v>
      </c>
      <c r="AG10" s="83" t="s">
        <v>65</v>
      </c>
      <c r="AH10" s="83" t="s">
        <v>66</v>
      </c>
      <c r="AI10" s="83" t="s">
        <v>79</v>
      </c>
      <c r="AJ10" s="83" t="s">
        <v>65</v>
      </c>
      <c r="AK10" s="83" t="s">
        <v>65</v>
      </c>
      <c r="AL10" s="83" t="s">
        <v>65</v>
      </c>
      <c r="AM10" s="83" t="s">
        <v>66</v>
      </c>
      <c r="AN10" s="83" t="s">
        <v>66</v>
      </c>
      <c r="AO10" s="83" t="s">
        <v>66</v>
      </c>
      <c r="AP10" s="83" t="s">
        <v>85</v>
      </c>
      <c r="AQ10" s="83" t="s">
        <v>85</v>
      </c>
      <c r="AR10" s="83" t="s">
        <v>73</v>
      </c>
      <c r="AS10" s="83" t="s">
        <v>109</v>
      </c>
      <c r="AT10" s="83" t="s">
        <v>69</v>
      </c>
      <c r="AU10" s="83" t="s">
        <v>93</v>
      </c>
      <c r="AV10" s="83" t="s">
        <v>71</v>
      </c>
      <c r="AW10" s="83" t="s">
        <v>73</v>
      </c>
      <c r="AX10" s="83" t="s">
        <v>73</v>
      </c>
      <c r="AY10" s="83" t="s">
        <v>73</v>
      </c>
      <c r="AZ10" s="83" t="s">
        <v>73</v>
      </c>
      <c r="BA10" s="83" t="s">
        <v>72</v>
      </c>
      <c r="BB10" s="83" t="s">
        <v>73</v>
      </c>
      <c r="BC10" s="83" t="s">
        <v>73</v>
      </c>
      <c r="BE10" s="83" t="s">
        <v>73</v>
      </c>
      <c r="BG10" s="76" t="s">
        <v>100</v>
      </c>
      <c r="BH10" s="76" t="s">
        <v>60</v>
      </c>
      <c r="BI10" s="76" t="s">
        <v>1414</v>
      </c>
      <c r="BJ10">
        <f t="shared" si="1"/>
        <v>31</v>
      </c>
      <c r="BK10">
        <f t="shared" si="0"/>
        <v>58</v>
      </c>
      <c r="BM10" s="86" t="str">
        <f>_xlfn.XLOOKUP(Form_Responses1811[[#This Row],[Sekolah School (Cleansed)]],'Quality Check'!$B$11:$B$14,'Quality Check'!$C$11:$C$14,)</f>
        <v>Rural</v>
      </c>
      <c r="BN10" s="86" t="str">
        <f>_xlfn.XLOOKUP(Form_Responses1811[[#This Row],[Sekolah School (Cleansed)]],'Quality Check'!$B$11:$B$14,'Quality Check'!$D$11:$D$14,)</f>
        <v>Intervention Group (IG)</v>
      </c>
    </row>
    <row r="11" spans="1:66" ht="13.2" x14ac:dyDescent="0.25">
      <c r="A11" s="82">
        <v>45569.416871134265</v>
      </c>
      <c r="B11" s="83" t="s">
        <v>110</v>
      </c>
      <c r="C11" s="84" t="s">
        <v>111</v>
      </c>
      <c r="D11" s="83">
        <v>40.18</v>
      </c>
      <c r="E11" s="83">
        <v>0.04</v>
      </c>
      <c r="F11" s="83" t="s">
        <v>60</v>
      </c>
      <c r="G11" s="83" t="s">
        <v>76</v>
      </c>
      <c r="H11" s="83" t="s">
        <v>108</v>
      </c>
      <c r="I11" s="83" t="s">
        <v>63</v>
      </c>
      <c r="J11" s="83" t="s">
        <v>64</v>
      </c>
      <c r="K11" s="83" t="s">
        <v>84</v>
      </c>
      <c r="L11" s="83" t="s">
        <v>64</v>
      </c>
      <c r="M11" s="83" t="s">
        <v>84</v>
      </c>
      <c r="N11" s="83" t="s">
        <v>64</v>
      </c>
      <c r="O11" s="83" t="s">
        <v>84</v>
      </c>
      <c r="P11" s="83" t="s">
        <v>84</v>
      </c>
      <c r="Q11" s="83" t="s">
        <v>64</v>
      </c>
      <c r="R11" s="83" t="s">
        <v>64</v>
      </c>
      <c r="S11" s="83" t="s">
        <v>64</v>
      </c>
      <c r="T11" s="83" t="s">
        <v>64</v>
      </c>
      <c r="U11" s="83" t="s">
        <v>64</v>
      </c>
      <c r="V11" s="83" t="s">
        <v>64</v>
      </c>
      <c r="W11" s="83" t="s">
        <v>64</v>
      </c>
      <c r="X11" s="83" t="s">
        <v>84</v>
      </c>
      <c r="Y11" s="83" t="s">
        <v>64</v>
      </c>
      <c r="Z11" s="83" t="s">
        <v>66</v>
      </c>
      <c r="AA11" s="83" t="s">
        <v>65</v>
      </c>
      <c r="AB11" s="83" t="s">
        <v>66</v>
      </c>
      <c r="AC11" s="83" t="s">
        <v>66</v>
      </c>
      <c r="AD11" s="83" t="s">
        <v>66</v>
      </c>
      <c r="AE11" s="83" t="s">
        <v>65</v>
      </c>
      <c r="AF11" s="83" t="s">
        <v>65</v>
      </c>
      <c r="AG11" s="83" t="s">
        <v>66</v>
      </c>
      <c r="AH11" s="83" t="s">
        <v>66</v>
      </c>
      <c r="AI11" s="83" t="s">
        <v>79</v>
      </c>
      <c r="AJ11" s="83" t="s">
        <v>66</v>
      </c>
      <c r="AK11" s="83" t="s">
        <v>66</v>
      </c>
      <c r="AL11" s="83" t="s">
        <v>66</v>
      </c>
      <c r="AM11" s="83" t="s">
        <v>65</v>
      </c>
      <c r="AN11" s="83" t="s">
        <v>66</v>
      </c>
      <c r="AO11" s="83" t="s">
        <v>66</v>
      </c>
      <c r="AP11" s="83" t="s">
        <v>67</v>
      </c>
      <c r="AQ11" s="83" t="s">
        <v>67</v>
      </c>
      <c r="AR11" s="83" t="s">
        <v>63</v>
      </c>
      <c r="AS11" s="83" t="s">
        <v>68</v>
      </c>
      <c r="AT11" s="83" t="s">
        <v>69</v>
      </c>
      <c r="AU11" s="83" t="s">
        <v>93</v>
      </c>
      <c r="AV11" s="83" t="s">
        <v>71</v>
      </c>
      <c r="AW11" s="83" t="s">
        <v>63</v>
      </c>
      <c r="AX11" s="83" t="s">
        <v>72</v>
      </c>
      <c r="AY11" s="83" t="s">
        <v>72</v>
      </c>
      <c r="AZ11" s="83" t="s">
        <v>72</v>
      </c>
      <c r="BA11" s="83" t="s">
        <v>72</v>
      </c>
      <c r="BB11" s="83" t="s">
        <v>72</v>
      </c>
      <c r="BC11" s="83" t="s">
        <v>73</v>
      </c>
      <c r="BE11" s="83" t="s">
        <v>73</v>
      </c>
      <c r="BG11" s="76" t="s">
        <v>100</v>
      </c>
      <c r="BH11" s="76" t="s">
        <v>60</v>
      </c>
      <c r="BI11" s="76" t="s">
        <v>1414</v>
      </c>
      <c r="BJ11">
        <f t="shared" si="1"/>
        <v>28</v>
      </c>
      <c r="BK11">
        <f t="shared" si="0"/>
        <v>52</v>
      </c>
      <c r="BM11" s="86" t="str">
        <f>_xlfn.XLOOKUP(Form_Responses1811[[#This Row],[Sekolah School (Cleansed)]],'Quality Check'!$B$11:$B$14,'Quality Check'!$C$11:$C$14,)</f>
        <v>Rural</v>
      </c>
      <c r="BN11" s="86" t="str">
        <f>_xlfn.XLOOKUP(Form_Responses1811[[#This Row],[Sekolah School (Cleansed)]],'Quality Check'!$B$11:$B$14,'Quality Check'!$D$11:$D$14,)</f>
        <v>Intervention Group (IG)</v>
      </c>
    </row>
    <row r="12" spans="1:66" ht="13.2" x14ac:dyDescent="0.25">
      <c r="A12" s="82">
        <v>45569.419289351848</v>
      </c>
      <c r="B12" s="83" t="s">
        <v>112</v>
      </c>
      <c r="C12" s="83" t="s">
        <v>113</v>
      </c>
      <c r="D12" s="83">
        <v>2.68</v>
      </c>
      <c r="E12" s="83">
        <v>0.17</v>
      </c>
      <c r="F12" s="83" t="s">
        <v>114</v>
      </c>
      <c r="G12" s="83" t="s">
        <v>76</v>
      </c>
      <c r="H12" s="83" t="s">
        <v>100</v>
      </c>
      <c r="I12" s="83" t="s">
        <v>63</v>
      </c>
      <c r="J12" s="83" t="s">
        <v>64</v>
      </c>
      <c r="K12" s="83" t="s">
        <v>78</v>
      </c>
      <c r="L12" s="83" t="s">
        <v>64</v>
      </c>
      <c r="M12" s="83" t="s">
        <v>78</v>
      </c>
      <c r="N12" s="83" t="s">
        <v>64</v>
      </c>
      <c r="O12" s="83" t="s">
        <v>64</v>
      </c>
      <c r="P12" s="83" t="s">
        <v>78</v>
      </c>
      <c r="Q12" s="83" t="s">
        <v>64</v>
      </c>
      <c r="R12" s="83" t="s">
        <v>64</v>
      </c>
      <c r="S12" s="83" t="s">
        <v>64</v>
      </c>
      <c r="T12" s="83" t="s">
        <v>64</v>
      </c>
      <c r="U12" s="83" t="s">
        <v>64</v>
      </c>
      <c r="V12" s="83" t="s">
        <v>64</v>
      </c>
      <c r="W12" s="83" t="s">
        <v>64</v>
      </c>
      <c r="X12" s="83" t="s">
        <v>64</v>
      </c>
      <c r="Y12" s="83" t="s">
        <v>64</v>
      </c>
      <c r="Z12" s="83" t="s">
        <v>65</v>
      </c>
      <c r="AA12" s="83" t="s">
        <v>65</v>
      </c>
      <c r="AB12" s="83" t="s">
        <v>65</v>
      </c>
      <c r="AC12" s="83" t="s">
        <v>65</v>
      </c>
      <c r="AD12" s="83" t="s">
        <v>65</v>
      </c>
      <c r="AE12" s="83" t="s">
        <v>65</v>
      </c>
      <c r="AF12" s="83" t="s">
        <v>66</v>
      </c>
      <c r="AG12" s="83" t="s">
        <v>65</v>
      </c>
      <c r="AH12" s="83" t="s">
        <v>66</v>
      </c>
      <c r="AI12" s="83" t="s">
        <v>101</v>
      </c>
      <c r="AJ12" s="83" t="s">
        <v>65</v>
      </c>
      <c r="AK12" s="83" t="s">
        <v>66</v>
      </c>
      <c r="AL12" s="83" t="s">
        <v>66</v>
      </c>
      <c r="AM12" s="83" t="s">
        <v>65</v>
      </c>
      <c r="AN12" s="83" t="s">
        <v>65</v>
      </c>
      <c r="AO12" s="83" t="s">
        <v>65</v>
      </c>
      <c r="AP12" s="83" t="s">
        <v>67</v>
      </c>
      <c r="AQ12" s="83" t="s">
        <v>67</v>
      </c>
      <c r="AR12" s="83" t="s">
        <v>63</v>
      </c>
      <c r="AS12" s="83" t="s">
        <v>115</v>
      </c>
      <c r="AT12" s="83" t="s">
        <v>87</v>
      </c>
      <c r="AU12" s="83" t="s">
        <v>85</v>
      </c>
      <c r="AV12" s="83" t="s">
        <v>71</v>
      </c>
      <c r="AW12" s="83" t="s">
        <v>72</v>
      </c>
      <c r="AX12" s="83" t="s">
        <v>63</v>
      </c>
      <c r="AY12" s="83" t="s">
        <v>73</v>
      </c>
      <c r="AZ12" s="83" t="s">
        <v>72</v>
      </c>
      <c r="BA12" s="83" t="s">
        <v>63</v>
      </c>
      <c r="BB12" s="83" t="s">
        <v>63</v>
      </c>
      <c r="BC12" s="83" t="s">
        <v>73</v>
      </c>
      <c r="BD12" s="83" t="s">
        <v>116</v>
      </c>
      <c r="BE12" s="83" t="s">
        <v>73</v>
      </c>
      <c r="BG12" s="76" t="s">
        <v>100</v>
      </c>
      <c r="BH12" s="76" t="s">
        <v>114</v>
      </c>
      <c r="BI12" s="76" t="s">
        <v>1414</v>
      </c>
      <c r="BJ12">
        <f t="shared" si="1"/>
        <v>30</v>
      </c>
      <c r="BK12">
        <f t="shared" si="0"/>
        <v>60</v>
      </c>
      <c r="BM12" s="86" t="str">
        <f>_xlfn.XLOOKUP(Form_Responses1811[[#This Row],[Sekolah School (Cleansed)]],'Quality Check'!$B$11:$B$14,'Quality Check'!$C$11:$C$14,)</f>
        <v>Rural</v>
      </c>
      <c r="BN12" s="86" t="str">
        <f>_xlfn.XLOOKUP(Form_Responses1811[[#This Row],[Sekolah School (Cleansed)]],'Quality Check'!$B$11:$B$14,'Quality Check'!$D$11:$D$14,)</f>
        <v>Intervention Group (IG)</v>
      </c>
    </row>
    <row r="13" spans="1:66" ht="13.2" x14ac:dyDescent="0.25">
      <c r="A13" s="82">
        <v>45569.422582673607</v>
      </c>
      <c r="B13" s="83" t="s">
        <v>117</v>
      </c>
      <c r="C13" s="84" t="s">
        <v>118</v>
      </c>
      <c r="D13" s="83">
        <v>30.36</v>
      </c>
      <c r="E13" s="83">
        <v>0.08</v>
      </c>
      <c r="F13" s="83" t="s">
        <v>114</v>
      </c>
      <c r="G13" s="83" t="s">
        <v>76</v>
      </c>
      <c r="H13" s="83" t="s">
        <v>105</v>
      </c>
      <c r="I13" s="83" t="s">
        <v>63</v>
      </c>
      <c r="J13" s="83" t="s">
        <v>64</v>
      </c>
      <c r="K13" s="83" t="s">
        <v>64</v>
      </c>
      <c r="L13" s="83" t="s">
        <v>64</v>
      </c>
      <c r="M13" s="83" t="s">
        <v>64</v>
      </c>
      <c r="N13" s="83" t="s">
        <v>64</v>
      </c>
      <c r="O13" s="83" t="s">
        <v>64</v>
      </c>
      <c r="P13" s="83" t="s">
        <v>84</v>
      </c>
      <c r="Q13" s="83" t="s">
        <v>64</v>
      </c>
      <c r="R13" s="83" t="s">
        <v>64</v>
      </c>
      <c r="S13" s="83" t="s">
        <v>84</v>
      </c>
      <c r="T13" s="83" t="s">
        <v>64</v>
      </c>
      <c r="U13" s="83" t="s">
        <v>64</v>
      </c>
      <c r="V13" s="83" t="s">
        <v>64</v>
      </c>
      <c r="W13" s="83" t="s">
        <v>64</v>
      </c>
      <c r="X13" s="83" t="s">
        <v>64</v>
      </c>
      <c r="Y13" s="83" t="s">
        <v>64</v>
      </c>
      <c r="Z13" s="83" t="s">
        <v>66</v>
      </c>
      <c r="AA13" s="83" t="s">
        <v>66</v>
      </c>
      <c r="AB13" s="83" t="s">
        <v>66</v>
      </c>
      <c r="AC13" s="83" t="s">
        <v>65</v>
      </c>
      <c r="AD13" s="83" t="s">
        <v>66</v>
      </c>
      <c r="AE13" s="83" t="s">
        <v>66</v>
      </c>
      <c r="AF13" s="83" t="s">
        <v>66</v>
      </c>
      <c r="AG13" s="83" t="s">
        <v>66</v>
      </c>
      <c r="AH13" s="83" t="s">
        <v>66</v>
      </c>
      <c r="AI13" s="83" t="s">
        <v>66</v>
      </c>
      <c r="AJ13" s="83" t="s">
        <v>66</v>
      </c>
      <c r="AK13" s="83" t="s">
        <v>66</v>
      </c>
      <c r="AL13" s="83" t="s">
        <v>66</v>
      </c>
      <c r="AM13" s="83" t="s">
        <v>65</v>
      </c>
      <c r="AN13" s="83" t="s">
        <v>66</v>
      </c>
      <c r="AO13" s="83" t="s">
        <v>65</v>
      </c>
      <c r="AP13" s="83" t="s">
        <v>119</v>
      </c>
      <c r="AQ13" s="83" t="s">
        <v>119</v>
      </c>
      <c r="AR13" s="83" t="s">
        <v>86</v>
      </c>
      <c r="AS13" s="83" t="s">
        <v>120</v>
      </c>
      <c r="AT13" s="83" t="s">
        <v>87</v>
      </c>
      <c r="AU13" s="83" t="s">
        <v>70</v>
      </c>
      <c r="AV13" s="83" t="s">
        <v>71</v>
      </c>
      <c r="AW13" s="83" t="s">
        <v>72</v>
      </c>
      <c r="AX13" s="83" t="s">
        <v>73</v>
      </c>
      <c r="AY13" s="83" t="s">
        <v>72</v>
      </c>
      <c r="AZ13" s="83" t="s">
        <v>72</v>
      </c>
      <c r="BA13" s="83" t="s">
        <v>63</v>
      </c>
      <c r="BB13" s="83" t="s">
        <v>73</v>
      </c>
      <c r="BC13" s="83" t="s">
        <v>73</v>
      </c>
      <c r="BD13" s="83" t="s">
        <v>121</v>
      </c>
      <c r="BE13" s="83" t="s">
        <v>63</v>
      </c>
      <c r="BF13" s="83" t="s">
        <v>122</v>
      </c>
      <c r="BG13" s="76" t="s">
        <v>100</v>
      </c>
      <c r="BH13" s="76" t="s">
        <v>114</v>
      </c>
      <c r="BI13" s="76" t="s">
        <v>1414</v>
      </c>
      <c r="BJ13">
        <f t="shared" si="1"/>
        <v>29</v>
      </c>
      <c r="BK13">
        <f t="shared" si="0"/>
        <v>50</v>
      </c>
      <c r="BM13" s="86" t="str">
        <f>_xlfn.XLOOKUP(Form_Responses1811[[#This Row],[Sekolah School (Cleansed)]],'Quality Check'!$B$11:$B$14,'Quality Check'!$C$11:$C$14,)</f>
        <v>Rural</v>
      </c>
      <c r="BN13" s="86" t="str">
        <f>_xlfn.XLOOKUP(Form_Responses1811[[#This Row],[Sekolah School (Cleansed)]],'Quality Check'!$B$11:$B$14,'Quality Check'!$D$11:$D$14,)</f>
        <v>Intervention Group (IG)</v>
      </c>
    </row>
    <row r="14" spans="1:66" ht="13.2" x14ac:dyDescent="0.25">
      <c r="A14" s="82">
        <v>45569.423362071757</v>
      </c>
      <c r="B14" s="83" t="s">
        <v>123</v>
      </c>
      <c r="C14" s="84" t="s">
        <v>124</v>
      </c>
      <c r="D14" s="83">
        <v>42.86</v>
      </c>
      <c r="E14" s="83">
        <v>0.13</v>
      </c>
      <c r="F14" s="83" t="s">
        <v>60</v>
      </c>
      <c r="G14" s="83" t="s">
        <v>76</v>
      </c>
      <c r="H14" s="83" t="s">
        <v>125</v>
      </c>
      <c r="I14" s="83" t="s">
        <v>63</v>
      </c>
      <c r="J14" s="83" t="s">
        <v>64</v>
      </c>
      <c r="K14" s="83" t="s">
        <v>84</v>
      </c>
      <c r="L14" s="83" t="s">
        <v>64</v>
      </c>
      <c r="M14" s="83" t="s">
        <v>84</v>
      </c>
      <c r="N14" s="83" t="s">
        <v>64</v>
      </c>
      <c r="O14" s="83" t="s">
        <v>64</v>
      </c>
      <c r="P14" s="83" t="s">
        <v>84</v>
      </c>
      <c r="Q14" s="83" t="s">
        <v>84</v>
      </c>
      <c r="R14" s="83" t="s">
        <v>64</v>
      </c>
      <c r="S14" s="83" t="s">
        <v>64</v>
      </c>
      <c r="T14" s="83" t="s">
        <v>64</v>
      </c>
      <c r="U14" s="83" t="s">
        <v>84</v>
      </c>
      <c r="V14" s="83" t="s">
        <v>64</v>
      </c>
      <c r="W14" s="83" t="s">
        <v>84</v>
      </c>
      <c r="X14" s="83" t="s">
        <v>64</v>
      </c>
      <c r="Y14" s="83" t="s">
        <v>64</v>
      </c>
      <c r="Z14" s="83" t="s">
        <v>66</v>
      </c>
      <c r="AA14" s="83" t="s">
        <v>66</v>
      </c>
      <c r="AB14" s="83" t="s">
        <v>66</v>
      </c>
      <c r="AC14" s="83" t="s">
        <v>65</v>
      </c>
      <c r="AD14" s="83" t="s">
        <v>65</v>
      </c>
      <c r="AE14" s="83" t="s">
        <v>65</v>
      </c>
      <c r="AF14" s="83" t="s">
        <v>66</v>
      </c>
      <c r="AG14" s="83" t="s">
        <v>66</v>
      </c>
      <c r="AH14" s="83" t="s">
        <v>66</v>
      </c>
      <c r="AI14" s="83" t="s">
        <v>79</v>
      </c>
      <c r="AJ14" s="83" t="s">
        <v>66</v>
      </c>
      <c r="AK14" s="83" t="s">
        <v>66</v>
      </c>
      <c r="AL14" s="83" t="s">
        <v>66</v>
      </c>
      <c r="AM14" s="83" t="s">
        <v>65</v>
      </c>
      <c r="AN14" s="83" t="s">
        <v>66</v>
      </c>
      <c r="AO14" s="83" t="s">
        <v>66</v>
      </c>
      <c r="AP14" s="83" t="s">
        <v>67</v>
      </c>
      <c r="AQ14" s="83" t="s">
        <v>67</v>
      </c>
      <c r="AR14" s="83" t="s">
        <v>86</v>
      </c>
      <c r="AS14" s="83" t="s">
        <v>68</v>
      </c>
      <c r="AT14" s="83" t="s">
        <v>87</v>
      </c>
      <c r="AU14" s="83" t="s">
        <v>70</v>
      </c>
      <c r="AV14" s="83" t="s">
        <v>71</v>
      </c>
      <c r="AW14" s="83" t="s">
        <v>73</v>
      </c>
      <c r="AX14" s="83" t="s">
        <v>73</v>
      </c>
      <c r="AY14" s="83" t="s">
        <v>72</v>
      </c>
      <c r="AZ14" s="83" t="s">
        <v>73</v>
      </c>
      <c r="BA14" s="83" t="s">
        <v>73</v>
      </c>
      <c r="BB14" s="83" t="s">
        <v>73</v>
      </c>
      <c r="BC14" s="83" t="s">
        <v>73</v>
      </c>
      <c r="BE14" s="83" t="s">
        <v>73</v>
      </c>
      <c r="BG14" s="76" t="s">
        <v>100</v>
      </c>
      <c r="BH14" s="76" t="s">
        <v>60</v>
      </c>
      <c r="BI14" s="76" t="s">
        <v>1414</v>
      </c>
      <c r="BJ14">
        <f t="shared" si="1"/>
        <v>27</v>
      </c>
      <c r="BK14">
        <f t="shared" si="0"/>
        <v>52</v>
      </c>
      <c r="BM14" s="86" t="str">
        <f>_xlfn.XLOOKUP(Form_Responses1811[[#This Row],[Sekolah School (Cleansed)]],'Quality Check'!$B$11:$B$14,'Quality Check'!$C$11:$C$14,)</f>
        <v>Rural</v>
      </c>
      <c r="BN14" s="86" t="str">
        <f>_xlfn.XLOOKUP(Form_Responses1811[[#This Row],[Sekolah School (Cleansed)]],'Quality Check'!$B$11:$B$14,'Quality Check'!$D$11:$D$14,)</f>
        <v>Intervention Group (IG)</v>
      </c>
    </row>
    <row r="15" spans="1:66" ht="13.2" x14ac:dyDescent="0.25">
      <c r="A15" s="82">
        <v>45569.423507384257</v>
      </c>
      <c r="B15" s="83" t="s">
        <v>126</v>
      </c>
      <c r="C15" s="84" t="s">
        <v>127</v>
      </c>
      <c r="D15" s="83">
        <v>50</v>
      </c>
      <c r="E15" s="83">
        <v>0</v>
      </c>
      <c r="F15" s="83" t="s">
        <v>114</v>
      </c>
      <c r="G15" s="83" t="s">
        <v>76</v>
      </c>
      <c r="H15" s="83" t="s">
        <v>128</v>
      </c>
      <c r="I15" s="83" t="s">
        <v>63</v>
      </c>
      <c r="J15" s="83" t="s">
        <v>64</v>
      </c>
      <c r="K15" s="83" t="s">
        <v>64</v>
      </c>
      <c r="L15" s="83" t="s">
        <v>64</v>
      </c>
      <c r="M15" s="83" t="s">
        <v>64</v>
      </c>
      <c r="N15" s="83" t="s">
        <v>64</v>
      </c>
      <c r="O15" s="83" t="s">
        <v>64</v>
      </c>
      <c r="P15" s="83" t="s">
        <v>64</v>
      </c>
      <c r="Q15" s="83" t="s">
        <v>64</v>
      </c>
      <c r="R15" s="83" t="s">
        <v>64</v>
      </c>
      <c r="S15" s="83" t="s">
        <v>64</v>
      </c>
      <c r="T15" s="83" t="s">
        <v>64</v>
      </c>
      <c r="U15" s="83" t="s">
        <v>64</v>
      </c>
      <c r="V15" s="83" t="s">
        <v>64</v>
      </c>
      <c r="W15" s="83" t="s">
        <v>64</v>
      </c>
      <c r="X15" s="83" t="s">
        <v>64</v>
      </c>
      <c r="Y15" s="83" t="s">
        <v>84</v>
      </c>
      <c r="Z15" s="83" t="s">
        <v>66</v>
      </c>
      <c r="AA15" s="83" t="s">
        <v>66</v>
      </c>
      <c r="AB15" s="83" t="s">
        <v>66</v>
      </c>
      <c r="AC15" s="83" t="s">
        <v>66</v>
      </c>
      <c r="AD15" s="83" t="s">
        <v>66</v>
      </c>
      <c r="AE15" s="83" t="s">
        <v>79</v>
      </c>
      <c r="AF15" s="83" t="s">
        <v>66</v>
      </c>
      <c r="AG15" s="83" t="s">
        <v>66</v>
      </c>
      <c r="AH15" s="83" t="s">
        <v>66</v>
      </c>
      <c r="AI15" s="83" t="s">
        <v>66</v>
      </c>
      <c r="AJ15" s="83" t="s">
        <v>66</v>
      </c>
      <c r="AK15" s="83" t="s">
        <v>79</v>
      </c>
      <c r="AL15" s="83" t="s">
        <v>66</v>
      </c>
      <c r="AM15" s="83" t="s">
        <v>66</v>
      </c>
      <c r="AN15" s="83" t="s">
        <v>66</v>
      </c>
      <c r="AO15" s="83" t="s">
        <v>66</v>
      </c>
      <c r="AP15" s="83" t="s">
        <v>67</v>
      </c>
      <c r="AQ15" s="83" t="s">
        <v>67</v>
      </c>
      <c r="AR15" s="83" t="s">
        <v>63</v>
      </c>
      <c r="AS15" s="83" t="s">
        <v>68</v>
      </c>
      <c r="AT15" s="83" t="s">
        <v>87</v>
      </c>
      <c r="AU15" s="83" t="s">
        <v>67</v>
      </c>
      <c r="AV15" s="83" t="s">
        <v>80</v>
      </c>
      <c r="AW15" s="83" t="s">
        <v>73</v>
      </c>
      <c r="AX15" s="83" t="s">
        <v>73</v>
      </c>
      <c r="AY15" s="83" t="s">
        <v>72</v>
      </c>
      <c r="AZ15" s="83" t="s">
        <v>73</v>
      </c>
      <c r="BA15" s="83" t="s">
        <v>72</v>
      </c>
      <c r="BB15" s="83" t="s">
        <v>72</v>
      </c>
      <c r="BC15" s="83" t="s">
        <v>73</v>
      </c>
      <c r="BE15" s="83" t="s">
        <v>63</v>
      </c>
      <c r="BF15" s="83" t="s">
        <v>122</v>
      </c>
      <c r="BG15" s="76" t="s">
        <v>100</v>
      </c>
      <c r="BH15" s="76" t="s">
        <v>114</v>
      </c>
      <c r="BI15" s="76" t="s">
        <v>1414</v>
      </c>
      <c r="BJ15">
        <f t="shared" si="1"/>
        <v>30</v>
      </c>
      <c r="BK15">
        <f t="shared" si="0"/>
        <v>45</v>
      </c>
      <c r="BM15" s="86" t="str">
        <f>_xlfn.XLOOKUP(Form_Responses1811[[#This Row],[Sekolah School (Cleansed)]],'Quality Check'!$B$11:$B$14,'Quality Check'!$C$11:$C$14,)</f>
        <v>Rural</v>
      </c>
      <c r="BN15" s="86" t="str">
        <f>_xlfn.XLOOKUP(Form_Responses1811[[#This Row],[Sekolah School (Cleansed)]],'Quality Check'!$B$11:$B$14,'Quality Check'!$D$11:$D$14,)</f>
        <v>Intervention Group (IG)</v>
      </c>
    </row>
    <row r="16" spans="1:66" ht="13.2" x14ac:dyDescent="0.25">
      <c r="A16" s="82">
        <v>45569.428526793985</v>
      </c>
      <c r="B16" s="83" t="s">
        <v>133</v>
      </c>
      <c r="C16" s="84" t="s">
        <v>134</v>
      </c>
      <c r="D16" s="83">
        <v>77.680000000000007</v>
      </c>
      <c r="E16" s="83">
        <v>0.42</v>
      </c>
      <c r="F16" s="83" t="s">
        <v>60</v>
      </c>
      <c r="G16" s="83" t="s">
        <v>76</v>
      </c>
      <c r="H16" s="83" t="s">
        <v>100</v>
      </c>
      <c r="I16" s="83" t="s">
        <v>63</v>
      </c>
      <c r="J16" s="83" t="s">
        <v>64</v>
      </c>
      <c r="K16" s="83" t="s">
        <v>84</v>
      </c>
      <c r="L16" s="83" t="s">
        <v>64</v>
      </c>
      <c r="M16" s="83" t="s">
        <v>84</v>
      </c>
      <c r="N16" s="83" t="s">
        <v>64</v>
      </c>
      <c r="O16" s="83" t="s">
        <v>84</v>
      </c>
      <c r="P16" s="83" t="s">
        <v>64</v>
      </c>
      <c r="Q16" s="83" t="s">
        <v>64</v>
      </c>
      <c r="R16" s="83" t="s">
        <v>64</v>
      </c>
      <c r="S16" s="83" t="s">
        <v>64</v>
      </c>
      <c r="T16" s="83" t="s">
        <v>64</v>
      </c>
      <c r="U16" s="83" t="s">
        <v>64</v>
      </c>
      <c r="V16" s="83" t="s">
        <v>64</v>
      </c>
      <c r="W16" s="83" t="s">
        <v>64</v>
      </c>
      <c r="X16" s="83" t="s">
        <v>64</v>
      </c>
      <c r="Y16" s="83" t="s">
        <v>64</v>
      </c>
      <c r="Z16" s="83" t="s">
        <v>66</v>
      </c>
      <c r="AA16" s="83" t="s">
        <v>66</v>
      </c>
      <c r="AB16" s="83" t="s">
        <v>66</v>
      </c>
      <c r="AC16" s="83" t="s">
        <v>79</v>
      </c>
      <c r="AD16" s="83" t="s">
        <v>66</v>
      </c>
      <c r="AE16" s="83" t="s">
        <v>66</v>
      </c>
      <c r="AF16" s="83" t="s">
        <v>66</v>
      </c>
      <c r="AG16" s="83" t="s">
        <v>66</v>
      </c>
      <c r="AH16" s="83" t="s">
        <v>66</v>
      </c>
      <c r="AI16" s="83" t="s">
        <v>79</v>
      </c>
      <c r="AJ16" s="83" t="s">
        <v>66</v>
      </c>
      <c r="AK16" s="83" t="s">
        <v>66</v>
      </c>
      <c r="AL16" s="83" t="s">
        <v>66</v>
      </c>
      <c r="AM16" s="83" t="s">
        <v>66</v>
      </c>
      <c r="AN16" s="83" t="s">
        <v>66</v>
      </c>
      <c r="AO16" s="83" t="s">
        <v>66</v>
      </c>
      <c r="AP16" s="83" t="s">
        <v>67</v>
      </c>
      <c r="AQ16" s="83" t="s">
        <v>67</v>
      </c>
      <c r="AR16" s="83" t="s">
        <v>86</v>
      </c>
      <c r="AS16" s="83" t="s">
        <v>68</v>
      </c>
      <c r="AT16" s="83" t="s">
        <v>69</v>
      </c>
      <c r="AU16" s="83" t="s">
        <v>93</v>
      </c>
      <c r="AV16" s="83" t="s">
        <v>71</v>
      </c>
      <c r="AW16" s="83" t="s">
        <v>63</v>
      </c>
      <c r="AX16" s="83" t="s">
        <v>72</v>
      </c>
      <c r="AY16" s="83" t="s">
        <v>63</v>
      </c>
      <c r="AZ16" s="83" t="s">
        <v>72</v>
      </c>
      <c r="BA16" s="83" t="s">
        <v>63</v>
      </c>
      <c r="BB16" s="83" t="s">
        <v>72</v>
      </c>
      <c r="BC16" s="83" t="s">
        <v>73</v>
      </c>
      <c r="BE16" s="83" t="s">
        <v>73</v>
      </c>
      <c r="BG16" s="76" t="s">
        <v>100</v>
      </c>
      <c r="BH16" s="76" t="s">
        <v>60</v>
      </c>
      <c r="BI16" s="76" t="s">
        <v>1414</v>
      </c>
      <c r="BJ16">
        <f t="shared" si="1"/>
        <v>30</v>
      </c>
      <c r="BK16">
        <f t="shared" si="0"/>
        <v>47</v>
      </c>
      <c r="BM16" s="86" t="str">
        <f>_xlfn.XLOOKUP(Form_Responses1811[[#This Row],[Sekolah School (Cleansed)]],'Quality Check'!$B$11:$B$14,'Quality Check'!$C$11:$C$14,)</f>
        <v>Rural</v>
      </c>
      <c r="BN16" s="86" t="str">
        <f>_xlfn.XLOOKUP(Form_Responses1811[[#This Row],[Sekolah School (Cleansed)]],'Quality Check'!$B$11:$B$14,'Quality Check'!$D$11:$D$14,)</f>
        <v>Intervention Group (IG)</v>
      </c>
    </row>
    <row r="17" spans="1:66" ht="13.2" x14ac:dyDescent="0.25">
      <c r="A17" s="82">
        <v>45569.429754618061</v>
      </c>
      <c r="B17" s="83" t="s">
        <v>135</v>
      </c>
      <c r="C17" s="84" t="s">
        <v>136</v>
      </c>
      <c r="D17" s="83">
        <v>25.89</v>
      </c>
      <c r="E17" s="83">
        <v>0</v>
      </c>
      <c r="F17" s="83" t="s">
        <v>60</v>
      </c>
      <c r="G17" s="83" t="s">
        <v>76</v>
      </c>
      <c r="H17" s="83" t="s">
        <v>100</v>
      </c>
      <c r="I17" s="83" t="s">
        <v>63</v>
      </c>
      <c r="J17" s="83" t="s">
        <v>64</v>
      </c>
      <c r="K17" s="83" t="s">
        <v>78</v>
      </c>
      <c r="L17" s="83" t="s">
        <v>64</v>
      </c>
      <c r="M17" s="83" t="s">
        <v>78</v>
      </c>
      <c r="N17" s="83" t="s">
        <v>64</v>
      </c>
      <c r="O17" s="83" t="s">
        <v>64</v>
      </c>
      <c r="P17" s="83" t="s">
        <v>64</v>
      </c>
      <c r="Q17" s="83" t="s">
        <v>78</v>
      </c>
      <c r="R17" s="83" t="s">
        <v>64</v>
      </c>
      <c r="S17" s="83" t="s">
        <v>64</v>
      </c>
      <c r="T17" s="83" t="s">
        <v>64</v>
      </c>
      <c r="U17" s="83" t="s">
        <v>78</v>
      </c>
      <c r="V17" s="83" t="s">
        <v>64</v>
      </c>
      <c r="W17" s="83" t="s">
        <v>64</v>
      </c>
      <c r="X17" s="83" t="s">
        <v>64</v>
      </c>
      <c r="Y17" s="83" t="s">
        <v>64</v>
      </c>
      <c r="Z17" s="83" t="s">
        <v>66</v>
      </c>
      <c r="AA17" s="83" t="s">
        <v>66</v>
      </c>
      <c r="AB17" s="83" t="s">
        <v>65</v>
      </c>
      <c r="AC17" s="83" t="s">
        <v>66</v>
      </c>
      <c r="AD17" s="83" t="s">
        <v>66</v>
      </c>
      <c r="AE17" s="83" t="s">
        <v>65</v>
      </c>
      <c r="AF17" s="83" t="s">
        <v>79</v>
      </c>
      <c r="AG17" s="83" t="s">
        <v>66</v>
      </c>
      <c r="AH17" s="83" t="s">
        <v>79</v>
      </c>
      <c r="AI17" s="83" t="s">
        <v>79</v>
      </c>
      <c r="AJ17" s="83" t="s">
        <v>66</v>
      </c>
      <c r="AK17" s="83" t="s">
        <v>66</v>
      </c>
      <c r="AL17" s="83" t="s">
        <v>66</v>
      </c>
      <c r="AM17" s="83" t="s">
        <v>66</v>
      </c>
      <c r="AN17" s="83" t="s">
        <v>66</v>
      </c>
      <c r="AO17" s="83" t="s">
        <v>66</v>
      </c>
      <c r="AP17" s="83" t="s">
        <v>85</v>
      </c>
      <c r="AQ17" s="83" t="s">
        <v>85</v>
      </c>
      <c r="AR17" s="83" t="s">
        <v>63</v>
      </c>
      <c r="AS17" s="83" t="s">
        <v>137</v>
      </c>
      <c r="AT17" s="83" t="s">
        <v>69</v>
      </c>
      <c r="AU17" s="83" t="s">
        <v>70</v>
      </c>
      <c r="AV17" s="83" t="s">
        <v>71</v>
      </c>
      <c r="AW17" s="83" t="s">
        <v>72</v>
      </c>
      <c r="AX17" s="83" t="s">
        <v>72</v>
      </c>
      <c r="AY17" s="83" t="s">
        <v>72</v>
      </c>
      <c r="AZ17" s="83" t="s">
        <v>72</v>
      </c>
      <c r="BA17" s="83" t="s">
        <v>72</v>
      </c>
      <c r="BB17" s="83" t="s">
        <v>72</v>
      </c>
      <c r="BC17" s="83" t="s">
        <v>73</v>
      </c>
      <c r="BE17" s="83" t="s">
        <v>73</v>
      </c>
      <c r="BG17" s="76" t="s">
        <v>100</v>
      </c>
      <c r="BH17" s="76" t="s">
        <v>60</v>
      </c>
      <c r="BI17" s="76" t="s">
        <v>1414</v>
      </c>
      <c r="BJ17">
        <f t="shared" si="1"/>
        <v>29</v>
      </c>
      <c r="BK17">
        <f t="shared" si="0"/>
        <v>48</v>
      </c>
      <c r="BM17" s="86" t="str">
        <f>_xlfn.XLOOKUP(Form_Responses1811[[#This Row],[Sekolah School (Cleansed)]],'Quality Check'!$B$11:$B$14,'Quality Check'!$C$11:$C$14,)</f>
        <v>Rural</v>
      </c>
      <c r="BN17" s="86" t="str">
        <f>_xlfn.XLOOKUP(Form_Responses1811[[#This Row],[Sekolah School (Cleansed)]],'Quality Check'!$B$11:$B$14,'Quality Check'!$D$11:$D$14,)</f>
        <v>Intervention Group (IG)</v>
      </c>
    </row>
    <row r="18" spans="1:66" ht="13.2" x14ac:dyDescent="0.25">
      <c r="A18" s="82">
        <v>45569.432930717594</v>
      </c>
      <c r="B18" s="83" t="s">
        <v>138</v>
      </c>
      <c r="C18" s="84" t="s">
        <v>139</v>
      </c>
      <c r="D18" s="83">
        <v>0</v>
      </c>
      <c r="E18" s="83">
        <v>0</v>
      </c>
      <c r="F18" s="83" t="s">
        <v>60</v>
      </c>
      <c r="G18" s="83" t="s">
        <v>76</v>
      </c>
      <c r="H18" s="83" t="s">
        <v>108</v>
      </c>
      <c r="I18" s="83" t="s">
        <v>63</v>
      </c>
      <c r="J18" s="83" t="s">
        <v>64</v>
      </c>
      <c r="K18" s="83" t="s">
        <v>64</v>
      </c>
      <c r="L18" s="83" t="s">
        <v>64</v>
      </c>
      <c r="M18" s="83" t="s">
        <v>78</v>
      </c>
      <c r="N18" s="83" t="s">
        <v>64</v>
      </c>
      <c r="O18" s="83" t="s">
        <v>64</v>
      </c>
      <c r="P18" s="83" t="s">
        <v>84</v>
      </c>
      <c r="Q18" s="83" t="s">
        <v>64</v>
      </c>
      <c r="R18" s="83" t="s">
        <v>64</v>
      </c>
      <c r="S18" s="83" t="s">
        <v>64</v>
      </c>
      <c r="T18" s="83" t="s">
        <v>64</v>
      </c>
      <c r="U18" s="83" t="s">
        <v>64</v>
      </c>
      <c r="V18" s="83" t="s">
        <v>64</v>
      </c>
      <c r="W18" s="83" t="s">
        <v>64</v>
      </c>
      <c r="X18" s="83" t="s">
        <v>64</v>
      </c>
      <c r="Y18" s="83" t="s">
        <v>64</v>
      </c>
      <c r="Z18" s="83" t="s">
        <v>66</v>
      </c>
      <c r="AA18" s="83" t="s">
        <v>65</v>
      </c>
      <c r="AB18" s="83" t="s">
        <v>66</v>
      </c>
      <c r="AC18" s="83" t="s">
        <v>66</v>
      </c>
      <c r="AD18" s="83" t="s">
        <v>66</v>
      </c>
      <c r="AE18" s="83" t="s">
        <v>66</v>
      </c>
      <c r="AF18" s="83" t="s">
        <v>65</v>
      </c>
      <c r="AG18" s="83" t="s">
        <v>65</v>
      </c>
      <c r="AH18" s="83" t="s">
        <v>65</v>
      </c>
      <c r="AI18" s="83" t="s">
        <v>101</v>
      </c>
      <c r="AJ18" s="83" t="s">
        <v>65</v>
      </c>
      <c r="AK18" s="83" t="s">
        <v>65</v>
      </c>
      <c r="AL18" s="83" t="s">
        <v>65</v>
      </c>
      <c r="AM18" s="83" t="s">
        <v>66</v>
      </c>
      <c r="AN18" s="83" t="s">
        <v>65</v>
      </c>
      <c r="AO18" s="83" t="s">
        <v>65</v>
      </c>
      <c r="AP18" s="83" t="s">
        <v>67</v>
      </c>
      <c r="AQ18" s="83" t="s">
        <v>67</v>
      </c>
      <c r="AR18" s="83" t="s">
        <v>63</v>
      </c>
      <c r="AS18" s="83" t="s">
        <v>68</v>
      </c>
      <c r="AT18" s="83" t="s">
        <v>69</v>
      </c>
      <c r="AU18" s="83" t="s">
        <v>80</v>
      </c>
      <c r="AV18" s="83" t="s">
        <v>132</v>
      </c>
      <c r="AW18" s="83" t="s">
        <v>73</v>
      </c>
      <c r="AX18" s="83" t="s">
        <v>72</v>
      </c>
      <c r="AY18" s="83" t="s">
        <v>72</v>
      </c>
      <c r="AZ18" s="83" t="s">
        <v>72</v>
      </c>
      <c r="BA18" s="83" t="s">
        <v>72</v>
      </c>
      <c r="BB18" s="83" t="s">
        <v>73</v>
      </c>
      <c r="BC18" s="83" t="s">
        <v>73</v>
      </c>
      <c r="BE18" s="83" t="s">
        <v>73</v>
      </c>
      <c r="BG18" s="76" t="s">
        <v>100</v>
      </c>
      <c r="BH18" s="76" t="s">
        <v>60</v>
      </c>
      <c r="BI18" s="76" t="s">
        <v>1414</v>
      </c>
      <c r="BJ18">
        <f t="shared" si="1"/>
        <v>31</v>
      </c>
      <c r="BK18">
        <f t="shared" si="0"/>
        <v>58</v>
      </c>
      <c r="BM18" s="86" t="str">
        <f>_xlfn.XLOOKUP(Form_Responses1811[[#This Row],[Sekolah School (Cleansed)]],'Quality Check'!$B$11:$B$14,'Quality Check'!$C$11:$C$14,)</f>
        <v>Rural</v>
      </c>
      <c r="BN18" s="86" t="str">
        <f>_xlfn.XLOOKUP(Form_Responses1811[[#This Row],[Sekolah School (Cleansed)]],'Quality Check'!$B$11:$B$14,'Quality Check'!$D$11:$D$14,)</f>
        <v>Intervention Group (IG)</v>
      </c>
    </row>
    <row r="19" spans="1:66" ht="13.2" x14ac:dyDescent="0.25">
      <c r="A19" s="82">
        <v>45569.433072928237</v>
      </c>
      <c r="B19" s="83" t="s">
        <v>140</v>
      </c>
      <c r="C19" s="84" t="s">
        <v>141</v>
      </c>
      <c r="D19" s="83">
        <v>50.89</v>
      </c>
      <c r="E19" s="83">
        <v>0.08</v>
      </c>
      <c r="F19" s="83" t="s">
        <v>60</v>
      </c>
      <c r="G19" s="83" t="s">
        <v>76</v>
      </c>
      <c r="H19" s="83" t="s">
        <v>100</v>
      </c>
      <c r="I19" s="83" t="s">
        <v>63</v>
      </c>
      <c r="J19" s="83" t="s">
        <v>64</v>
      </c>
      <c r="K19" s="83" t="s">
        <v>64</v>
      </c>
      <c r="L19" s="83" t="s">
        <v>64</v>
      </c>
      <c r="M19" s="83" t="s">
        <v>78</v>
      </c>
      <c r="N19" s="83" t="s">
        <v>64</v>
      </c>
      <c r="O19" s="83" t="s">
        <v>78</v>
      </c>
      <c r="P19" s="83" t="s">
        <v>84</v>
      </c>
      <c r="Q19" s="83" t="s">
        <v>78</v>
      </c>
      <c r="R19" s="83" t="s">
        <v>64</v>
      </c>
      <c r="S19" s="83" t="s">
        <v>64</v>
      </c>
      <c r="T19" s="83" t="s">
        <v>84</v>
      </c>
      <c r="U19" s="83" t="s">
        <v>84</v>
      </c>
      <c r="V19" s="83" t="s">
        <v>64</v>
      </c>
      <c r="W19" s="83" t="s">
        <v>64</v>
      </c>
      <c r="X19" s="83" t="s">
        <v>64</v>
      </c>
      <c r="Y19" s="83" t="s">
        <v>64</v>
      </c>
      <c r="Z19" s="83" t="s">
        <v>66</v>
      </c>
      <c r="AA19" s="83" t="s">
        <v>65</v>
      </c>
      <c r="AB19" s="83" t="s">
        <v>66</v>
      </c>
      <c r="AC19" s="83" t="s">
        <v>65</v>
      </c>
      <c r="AD19" s="83" t="s">
        <v>66</v>
      </c>
      <c r="AE19" s="83" t="s">
        <v>66</v>
      </c>
      <c r="AF19" s="83" t="s">
        <v>79</v>
      </c>
      <c r="AG19" s="83" t="s">
        <v>66</v>
      </c>
      <c r="AH19" s="83" t="s">
        <v>79</v>
      </c>
      <c r="AI19" s="83" t="s">
        <v>79</v>
      </c>
      <c r="AJ19" s="83" t="s">
        <v>66</v>
      </c>
      <c r="AK19" s="83" t="s">
        <v>66</v>
      </c>
      <c r="AL19" s="83" t="s">
        <v>66</v>
      </c>
      <c r="AM19" s="83" t="s">
        <v>66</v>
      </c>
      <c r="AN19" s="83" t="s">
        <v>66</v>
      </c>
      <c r="AO19" s="83" t="s">
        <v>66</v>
      </c>
      <c r="AP19" s="83" t="s">
        <v>67</v>
      </c>
      <c r="AQ19" s="83" t="s">
        <v>80</v>
      </c>
      <c r="AR19" s="83" t="s">
        <v>63</v>
      </c>
      <c r="AS19" s="83" t="s">
        <v>142</v>
      </c>
      <c r="AT19" s="83" t="s">
        <v>69</v>
      </c>
      <c r="AU19" s="83" t="s">
        <v>80</v>
      </c>
      <c r="AV19" s="83" t="s">
        <v>71</v>
      </c>
      <c r="AW19" s="83" t="s">
        <v>63</v>
      </c>
      <c r="AX19" s="83" t="s">
        <v>73</v>
      </c>
      <c r="AY19" s="83" t="s">
        <v>73</v>
      </c>
      <c r="AZ19" s="83" t="s">
        <v>63</v>
      </c>
      <c r="BA19" s="83" t="s">
        <v>73</v>
      </c>
      <c r="BB19" s="83" t="s">
        <v>73</v>
      </c>
      <c r="BC19" s="83" t="s">
        <v>73</v>
      </c>
      <c r="BE19" s="83" t="s">
        <v>73</v>
      </c>
      <c r="BG19" s="76" t="s">
        <v>100</v>
      </c>
      <c r="BH19" s="76" t="s">
        <v>60</v>
      </c>
      <c r="BI19" s="76" t="s">
        <v>1414</v>
      </c>
      <c r="BJ19">
        <f t="shared" si="1"/>
        <v>27</v>
      </c>
      <c r="BK19">
        <f t="shared" si="0"/>
        <v>48</v>
      </c>
      <c r="BM19" s="86" t="str">
        <f>_xlfn.XLOOKUP(Form_Responses1811[[#This Row],[Sekolah School (Cleansed)]],'Quality Check'!$B$11:$B$14,'Quality Check'!$C$11:$C$14,)</f>
        <v>Rural</v>
      </c>
      <c r="BN19" s="86" t="str">
        <f>_xlfn.XLOOKUP(Form_Responses1811[[#This Row],[Sekolah School (Cleansed)]],'Quality Check'!$B$11:$B$14,'Quality Check'!$D$11:$D$14,)</f>
        <v>Intervention Group (IG)</v>
      </c>
    </row>
    <row r="20" spans="1:66" ht="13.2" x14ac:dyDescent="0.25">
      <c r="A20" s="82">
        <v>45569.437654490743</v>
      </c>
      <c r="B20" s="83" t="s">
        <v>143</v>
      </c>
      <c r="C20" s="84" t="s">
        <v>144</v>
      </c>
      <c r="D20" s="83">
        <v>60.71</v>
      </c>
      <c r="E20" s="83">
        <v>0.08</v>
      </c>
      <c r="F20" s="83" t="s">
        <v>60</v>
      </c>
      <c r="G20" s="83" t="s">
        <v>76</v>
      </c>
      <c r="H20" s="83" t="s">
        <v>100</v>
      </c>
      <c r="I20" s="83" t="s">
        <v>63</v>
      </c>
      <c r="J20" s="83" t="s">
        <v>145</v>
      </c>
      <c r="K20" s="83" t="s">
        <v>78</v>
      </c>
      <c r="L20" s="83" t="s">
        <v>64</v>
      </c>
      <c r="M20" s="83" t="s">
        <v>84</v>
      </c>
      <c r="N20" s="83" t="s">
        <v>64</v>
      </c>
      <c r="O20" s="83" t="s">
        <v>64</v>
      </c>
      <c r="P20" s="83" t="s">
        <v>84</v>
      </c>
      <c r="Q20" s="83" t="s">
        <v>64</v>
      </c>
      <c r="R20" s="83" t="s">
        <v>64</v>
      </c>
      <c r="S20" s="83" t="s">
        <v>64</v>
      </c>
      <c r="T20" s="83" t="s">
        <v>78</v>
      </c>
      <c r="U20" s="83" t="s">
        <v>64</v>
      </c>
      <c r="V20" s="83" t="s">
        <v>64</v>
      </c>
      <c r="W20" s="83" t="s">
        <v>64</v>
      </c>
      <c r="X20" s="83" t="s">
        <v>64</v>
      </c>
      <c r="Y20" s="83" t="s">
        <v>64</v>
      </c>
      <c r="Z20" s="83" t="s">
        <v>66</v>
      </c>
      <c r="AA20" s="83" t="s">
        <v>65</v>
      </c>
      <c r="AB20" s="83" t="s">
        <v>66</v>
      </c>
      <c r="AC20" s="83" t="s">
        <v>79</v>
      </c>
      <c r="AD20" s="83" t="s">
        <v>66</v>
      </c>
      <c r="AE20" s="83" t="s">
        <v>66</v>
      </c>
      <c r="AF20" s="83" t="s">
        <v>66</v>
      </c>
      <c r="AG20" s="83" t="s">
        <v>65</v>
      </c>
      <c r="AH20" s="83" t="s">
        <v>65</v>
      </c>
      <c r="AI20" s="83" t="s">
        <v>101</v>
      </c>
      <c r="AJ20" s="83" t="s">
        <v>65</v>
      </c>
      <c r="AK20" s="83" t="s">
        <v>65</v>
      </c>
      <c r="AL20" s="83" t="s">
        <v>66</v>
      </c>
      <c r="AM20" s="83" t="s">
        <v>66</v>
      </c>
      <c r="AN20" s="83" t="s">
        <v>66</v>
      </c>
      <c r="AO20" s="83" t="s">
        <v>66</v>
      </c>
      <c r="AP20" s="83" t="s">
        <v>67</v>
      </c>
      <c r="AQ20" s="83" t="s">
        <v>67</v>
      </c>
      <c r="AR20" s="83" t="s">
        <v>86</v>
      </c>
      <c r="AS20" s="83" t="s">
        <v>68</v>
      </c>
      <c r="AT20" s="83" t="s">
        <v>87</v>
      </c>
      <c r="AU20" s="83" t="s">
        <v>93</v>
      </c>
      <c r="AV20" s="83" t="s">
        <v>71</v>
      </c>
      <c r="AW20" s="83" t="s">
        <v>73</v>
      </c>
      <c r="AX20" s="83" t="s">
        <v>73</v>
      </c>
      <c r="AY20" s="83" t="s">
        <v>73</v>
      </c>
      <c r="AZ20" s="83" t="s">
        <v>73</v>
      </c>
      <c r="BA20" s="83" t="s">
        <v>73</v>
      </c>
      <c r="BB20" s="83" t="s">
        <v>73</v>
      </c>
      <c r="BC20" s="83" t="s">
        <v>73</v>
      </c>
      <c r="BD20" s="83" t="s">
        <v>146</v>
      </c>
      <c r="BE20" s="83" t="s">
        <v>73</v>
      </c>
      <c r="BG20" s="76" t="s">
        <v>100</v>
      </c>
      <c r="BH20" s="76" t="s">
        <v>60</v>
      </c>
      <c r="BI20" s="76" t="s">
        <v>1414</v>
      </c>
      <c r="BJ20">
        <f t="shared" si="1"/>
        <v>28</v>
      </c>
      <c r="BK20">
        <f t="shared" si="0"/>
        <v>53</v>
      </c>
      <c r="BM20" s="86" t="str">
        <f>_xlfn.XLOOKUP(Form_Responses1811[[#This Row],[Sekolah School (Cleansed)]],'Quality Check'!$B$11:$B$14,'Quality Check'!$C$11:$C$14,)</f>
        <v>Rural</v>
      </c>
      <c r="BN20" s="86" t="str">
        <f>_xlfn.XLOOKUP(Form_Responses1811[[#This Row],[Sekolah School (Cleansed)]],'Quality Check'!$B$11:$B$14,'Quality Check'!$D$11:$D$14,)</f>
        <v>Intervention Group (IG)</v>
      </c>
    </row>
    <row r="21" spans="1:66" ht="13.2" x14ac:dyDescent="0.25">
      <c r="A21" s="82">
        <v>45569.437927766208</v>
      </c>
      <c r="B21" s="83" t="s">
        <v>147</v>
      </c>
      <c r="C21" s="84" t="s">
        <v>148</v>
      </c>
      <c r="D21" s="83">
        <v>12.5</v>
      </c>
      <c r="E21" s="83">
        <v>0</v>
      </c>
      <c r="F21" s="83" t="s">
        <v>60</v>
      </c>
      <c r="G21" s="83" t="s">
        <v>76</v>
      </c>
      <c r="H21" s="83" t="s">
        <v>62</v>
      </c>
      <c r="I21" s="83" t="s">
        <v>63</v>
      </c>
      <c r="J21" s="83" t="s">
        <v>64</v>
      </c>
      <c r="K21" s="83" t="s">
        <v>64</v>
      </c>
      <c r="L21" s="83" t="s">
        <v>64</v>
      </c>
      <c r="M21" s="83" t="s">
        <v>84</v>
      </c>
      <c r="N21" s="83" t="s">
        <v>64</v>
      </c>
      <c r="O21" s="83" t="s">
        <v>64</v>
      </c>
      <c r="P21" s="83" t="s">
        <v>84</v>
      </c>
      <c r="Q21" s="83" t="s">
        <v>64</v>
      </c>
      <c r="R21" s="83" t="s">
        <v>64</v>
      </c>
      <c r="S21" s="83" t="s">
        <v>84</v>
      </c>
      <c r="T21" s="83" t="s">
        <v>64</v>
      </c>
      <c r="U21" s="83" t="s">
        <v>84</v>
      </c>
      <c r="V21" s="83" t="s">
        <v>84</v>
      </c>
      <c r="W21" s="83" t="s">
        <v>84</v>
      </c>
      <c r="X21" s="83" t="s">
        <v>78</v>
      </c>
      <c r="Y21" s="83" t="s">
        <v>78</v>
      </c>
      <c r="Z21" s="83" t="s">
        <v>66</v>
      </c>
      <c r="AA21" s="83" t="s">
        <v>65</v>
      </c>
      <c r="AB21" s="83" t="s">
        <v>79</v>
      </c>
      <c r="AC21" s="83" t="s">
        <v>66</v>
      </c>
      <c r="AD21" s="83" t="s">
        <v>66</v>
      </c>
      <c r="AE21" s="83" t="s">
        <v>66</v>
      </c>
      <c r="AF21" s="83" t="s">
        <v>79</v>
      </c>
      <c r="AG21" s="83" t="s">
        <v>65</v>
      </c>
      <c r="AH21" s="83" t="s">
        <v>66</v>
      </c>
      <c r="AI21" s="83" t="s">
        <v>101</v>
      </c>
      <c r="AJ21" s="83" t="s">
        <v>79</v>
      </c>
      <c r="AK21" s="83" t="s">
        <v>65</v>
      </c>
      <c r="AL21" s="83" t="s">
        <v>66</v>
      </c>
      <c r="AM21" s="83" t="s">
        <v>66</v>
      </c>
      <c r="AN21" s="83" t="s">
        <v>66</v>
      </c>
      <c r="AO21" s="83" t="s">
        <v>66</v>
      </c>
      <c r="AP21" s="83" t="s">
        <v>67</v>
      </c>
      <c r="AQ21" s="83" t="s">
        <v>67</v>
      </c>
      <c r="AR21" s="83" t="s">
        <v>86</v>
      </c>
      <c r="AS21" s="83" t="s">
        <v>68</v>
      </c>
      <c r="AT21" s="83" t="s">
        <v>69</v>
      </c>
      <c r="AU21" s="83" t="s">
        <v>93</v>
      </c>
      <c r="AV21" s="83" t="s">
        <v>71</v>
      </c>
      <c r="AW21" s="83" t="s">
        <v>72</v>
      </c>
      <c r="AX21" s="83" t="s">
        <v>63</v>
      </c>
      <c r="AY21" s="83" t="s">
        <v>72</v>
      </c>
      <c r="AZ21" s="83" t="s">
        <v>63</v>
      </c>
      <c r="BA21" s="83" t="s">
        <v>73</v>
      </c>
      <c r="BB21" s="83" t="s">
        <v>72</v>
      </c>
      <c r="BC21" s="83" t="s">
        <v>73</v>
      </c>
      <c r="BE21" s="83" t="s">
        <v>73</v>
      </c>
      <c r="BG21" s="76" t="s">
        <v>100</v>
      </c>
      <c r="BH21" s="76" t="s">
        <v>60</v>
      </c>
      <c r="BI21" s="76" t="s">
        <v>1414</v>
      </c>
      <c r="BJ21">
        <f t="shared" si="1"/>
        <v>25</v>
      </c>
      <c r="BK21">
        <f t="shared" si="0"/>
        <v>49</v>
      </c>
      <c r="BM21" s="86" t="str">
        <f>_xlfn.XLOOKUP(Form_Responses1811[[#This Row],[Sekolah School (Cleansed)]],'Quality Check'!$B$11:$B$14,'Quality Check'!$C$11:$C$14,)</f>
        <v>Rural</v>
      </c>
      <c r="BN21" s="86" t="str">
        <f>_xlfn.XLOOKUP(Form_Responses1811[[#This Row],[Sekolah School (Cleansed)]],'Quality Check'!$B$11:$B$14,'Quality Check'!$D$11:$D$14,)</f>
        <v>Intervention Group (IG)</v>
      </c>
    </row>
    <row r="22" spans="1:66" ht="13.2" x14ac:dyDescent="0.25">
      <c r="A22" s="82">
        <v>45569.43930943287</v>
      </c>
      <c r="B22" s="83" t="s">
        <v>149</v>
      </c>
      <c r="C22" s="84" t="s">
        <v>150</v>
      </c>
      <c r="D22" s="83">
        <v>0</v>
      </c>
      <c r="E22" s="83">
        <v>0</v>
      </c>
      <c r="F22" s="83" t="s">
        <v>114</v>
      </c>
      <c r="G22" s="83" t="s">
        <v>76</v>
      </c>
      <c r="H22" s="83" t="s">
        <v>100</v>
      </c>
      <c r="I22" s="83" t="s">
        <v>63</v>
      </c>
      <c r="J22" s="83" t="s">
        <v>64</v>
      </c>
      <c r="K22" s="83" t="s">
        <v>64</v>
      </c>
      <c r="L22" s="83" t="s">
        <v>64</v>
      </c>
      <c r="M22" s="83" t="s">
        <v>84</v>
      </c>
      <c r="N22" s="83" t="s">
        <v>64</v>
      </c>
      <c r="O22" s="83" t="s">
        <v>64</v>
      </c>
      <c r="P22" s="83" t="s">
        <v>64</v>
      </c>
      <c r="Q22" s="83" t="s">
        <v>64</v>
      </c>
      <c r="R22" s="83" t="s">
        <v>64</v>
      </c>
      <c r="S22" s="83" t="s">
        <v>64</v>
      </c>
      <c r="T22" s="83" t="s">
        <v>64</v>
      </c>
      <c r="U22" s="83" t="s">
        <v>64</v>
      </c>
      <c r="V22" s="83" t="s">
        <v>84</v>
      </c>
      <c r="W22" s="83" t="s">
        <v>64</v>
      </c>
      <c r="X22" s="83" t="s">
        <v>64</v>
      </c>
      <c r="Y22" s="83" t="s">
        <v>64</v>
      </c>
      <c r="Z22" s="83" t="s">
        <v>66</v>
      </c>
      <c r="AA22" s="83" t="s">
        <v>65</v>
      </c>
      <c r="AB22" s="83" t="s">
        <v>65</v>
      </c>
      <c r="AC22" s="83" t="s">
        <v>65</v>
      </c>
      <c r="AD22" s="83" t="s">
        <v>65</v>
      </c>
      <c r="AE22" s="83" t="s">
        <v>65</v>
      </c>
      <c r="AF22" s="83" t="s">
        <v>65</v>
      </c>
      <c r="AG22" s="83" t="s">
        <v>66</v>
      </c>
      <c r="AH22" s="83" t="s">
        <v>66</v>
      </c>
      <c r="AI22" s="83" t="s">
        <v>79</v>
      </c>
      <c r="AJ22" s="83" t="s">
        <v>66</v>
      </c>
      <c r="AK22" s="83" t="s">
        <v>65</v>
      </c>
      <c r="AL22" s="83" t="s">
        <v>65</v>
      </c>
      <c r="AM22" s="83" t="s">
        <v>65</v>
      </c>
      <c r="AN22" s="83" t="s">
        <v>66</v>
      </c>
      <c r="AO22" s="83" t="s">
        <v>66</v>
      </c>
      <c r="AP22" s="83" t="s">
        <v>67</v>
      </c>
      <c r="AQ22" s="83" t="s">
        <v>151</v>
      </c>
      <c r="AR22" s="83" t="s">
        <v>73</v>
      </c>
      <c r="AS22" s="83" t="s">
        <v>68</v>
      </c>
      <c r="AT22" s="83" t="s">
        <v>69</v>
      </c>
      <c r="AU22" s="83" t="s">
        <v>93</v>
      </c>
      <c r="AV22" s="83" t="s">
        <v>67</v>
      </c>
      <c r="AW22" s="83" t="s">
        <v>72</v>
      </c>
      <c r="AX22" s="83" t="s">
        <v>72</v>
      </c>
      <c r="AY22" s="83" t="s">
        <v>72</v>
      </c>
      <c r="AZ22" s="83" t="s">
        <v>72</v>
      </c>
      <c r="BA22" s="83" t="s">
        <v>72</v>
      </c>
      <c r="BB22" s="83" t="s">
        <v>72</v>
      </c>
      <c r="BC22" s="83" t="s">
        <v>73</v>
      </c>
      <c r="BE22" s="83" t="s">
        <v>73</v>
      </c>
      <c r="BG22" s="76" t="s">
        <v>100</v>
      </c>
      <c r="BH22" s="76" t="s">
        <v>114</v>
      </c>
      <c r="BI22" s="76" t="s">
        <v>1414</v>
      </c>
      <c r="BJ22">
        <f t="shared" si="1"/>
        <v>31</v>
      </c>
      <c r="BK22">
        <f t="shared" si="0"/>
        <v>57</v>
      </c>
      <c r="BM22" s="86" t="str">
        <f>_xlfn.XLOOKUP(Form_Responses1811[[#This Row],[Sekolah School (Cleansed)]],'Quality Check'!$B$11:$B$14,'Quality Check'!$C$11:$C$14,)</f>
        <v>Rural</v>
      </c>
      <c r="BN22" s="86" t="str">
        <f>_xlfn.XLOOKUP(Form_Responses1811[[#This Row],[Sekolah School (Cleansed)]],'Quality Check'!$B$11:$B$14,'Quality Check'!$D$11:$D$14,)</f>
        <v>Intervention Group (IG)</v>
      </c>
    </row>
    <row r="23" spans="1:66" ht="13.2" x14ac:dyDescent="0.25">
      <c r="A23" s="82">
        <v>45569.439336435185</v>
      </c>
      <c r="B23" s="83" t="s">
        <v>152</v>
      </c>
      <c r="C23" s="84" t="s">
        <v>153</v>
      </c>
      <c r="D23" s="83">
        <v>100</v>
      </c>
      <c r="E23" s="83">
        <v>0.13</v>
      </c>
      <c r="F23" s="83" t="s">
        <v>114</v>
      </c>
      <c r="G23" s="83" t="s">
        <v>76</v>
      </c>
      <c r="H23" s="83" t="s">
        <v>77</v>
      </c>
      <c r="I23" s="83" t="s">
        <v>63</v>
      </c>
      <c r="J23" s="83" t="s">
        <v>64</v>
      </c>
      <c r="K23" s="83" t="s">
        <v>84</v>
      </c>
      <c r="L23" s="83" t="s">
        <v>78</v>
      </c>
      <c r="M23" s="83" t="s">
        <v>84</v>
      </c>
      <c r="N23" s="83" t="s">
        <v>84</v>
      </c>
      <c r="O23" s="83" t="s">
        <v>78</v>
      </c>
      <c r="P23" s="83" t="s">
        <v>84</v>
      </c>
      <c r="Q23" s="83" t="s">
        <v>64</v>
      </c>
      <c r="R23" s="83" t="s">
        <v>64</v>
      </c>
      <c r="S23" s="83" t="s">
        <v>64</v>
      </c>
      <c r="T23" s="83" t="s">
        <v>84</v>
      </c>
      <c r="U23" s="83" t="s">
        <v>64</v>
      </c>
      <c r="V23" s="83" t="s">
        <v>64</v>
      </c>
      <c r="W23" s="83" t="s">
        <v>64</v>
      </c>
      <c r="X23" s="83" t="s">
        <v>78</v>
      </c>
      <c r="Y23" s="83" t="s">
        <v>64</v>
      </c>
      <c r="Z23" s="83" t="s">
        <v>66</v>
      </c>
      <c r="AA23" s="83" t="s">
        <v>101</v>
      </c>
      <c r="AB23" s="83" t="s">
        <v>66</v>
      </c>
      <c r="AC23" s="83" t="s">
        <v>66</v>
      </c>
      <c r="AD23" s="83" t="s">
        <v>66</v>
      </c>
      <c r="AE23" s="83" t="s">
        <v>66</v>
      </c>
      <c r="AF23" s="83" t="s">
        <v>66</v>
      </c>
      <c r="AG23" s="83" t="s">
        <v>66</v>
      </c>
      <c r="AH23" s="83" t="s">
        <v>66</v>
      </c>
      <c r="AI23" s="83" t="s">
        <v>79</v>
      </c>
      <c r="AJ23" s="83" t="s">
        <v>66</v>
      </c>
      <c r="AK23" s="83" t="s">
        <v>66</v>
      </c>
      <c r="AL23" s="83" t="s">
        <v>66</v>
      </c>
      <c r="AM23" s="83" t="s">
        <v>66</v>
      </c>
      <c r="AN23" s="83" t="s">
        <v>79</v>
      </c>
      <c r="AO23" s="83" t="s">
        <v>66</v>
      </c>
      <c r="AP23" s="83" t="s">
        <v>67</v>
      </c>
      <c r="AQ23" s="83" t="s">
        <v>67</v>
      </c>
      <c r="AR23" s="83" t="s">
        <v>73</v>
      </c>
      <c r="AS23" s="83" t="s">
        <v>81</v>
      </c>
      <c r="AT23" s="83" t="s">
        <v>69</v>
      </c>
      <c r="AU23" s="83" t="s">
        <v>80</v>
      </c>
      <c r="AV23" s="83" t="s">
        <v>154</v>
      </c>
      <c r="AW23" s="83" t="s">
        <v>73</v>
      </c>
      <c r="AX23" s="83" t="s">
        <v>63</v>
      </c>
      <c r="AY23" s="83" t="s">
        <v>63</v>
      </c>
      <c r="AZ23" s="83" t="s">
        <v>63</v>
      </c>
      <c r="BA23" s="83" t="s">
        <v>63</v>
      </c>
      <c r="BB23" s="83" t="s">
        <v>63</v>
      </c>
      <c r="BC23" s="83" t="s">
        <v>73</v>
      </c>
      <c r="BE23" s="83" t="s">
        <v>73</v>
      </c>
      <c r="BG23" s="76" t="s">
        <v>100</v>
      </c>
      <c r="BH23" s="76" t="s">
        <v>114</v>
      </c>
      <c r="BI23" s="76" t="s">
        <v>1414</v>
      </c>
      <c r="BJ23">
        <f t="shared" si="1"/>
        <v>25</v>
      </c>
      <c r="BK23">
        <f t="shared" si="0"/>
        <v>45</v>
      </c>
      <c r="BM23" s="86" t="str">
        <f>_xlfn.XLOOKUP(Form_Responses1811[[#This Row],[Sekolah School (Cleansed)]],'Quality Check'!$B$11:$B$14,'Quality Check'!$C$11:$C$14,)</f>
        <v>Rural</v>
      </c>
      <c r="BN23" s="86" t="str">
        <f>_xlfn.XLOOKUP(Form_Responses1811[[#This Row],[Sekolah School (Cleansed)]],'Quality Check'!$B$11:$B$14,'Quality Check'!$D$11:$D$14,)</f>
        <v>Intervention Group (IG)</v>
      </c>
    </row>
    <row r="24" spans="1:66" ht="13.2" x14ac:dyDescent="0.25">
      <c r="A24" s="82">
        <v>45569.441327141205</v>
      </c>
      <c r="B24" s="83" t="s">
        <v>155</v>
      </c>
      <c r="C24" s="84" t="s">
        <v>156</v>
      </c>
      <c r="D24" s="83">
        <v>93.7</v>
      </c>
      <c r="E24" s="83">
        <v>0.38</v>
      </c>
      <c r="F24" s="83" t="s">
        <v>114</v>
      </c>
      <c r="G24" s="83" t="s">
        <v>76</v>
      </c>
      <c r="H24" s="83" t="s">
        <v>100</v>
      </c>
      <c r="I24" s="83" t="s">
        <v>63</v>
      </c>
      <c r="J24" s="83" t="s">
        <v>64</v>
      </c>
      <c r="K24" s="83" t="s">
        <v>64</v>
      </c>
      <c r="L24" s="83" t="s">
        <v>64</v>
      </c>
      <c r="M24" s="83" t="s">
        <v>84</v>
      </c>
      <c r="N24" s="83" t="s">
        <v>84</v>
      </c>
      <c r="O24" s="83" t="s">
        <v>78</v>
      </c>
      <c r="P24" s="83" t="s">
        <v>64</v>
      </c>
      <c r="Q24" s="83" t="s">
        <v>64</v>
      </c>
      <c r="R24" s="83" t="s">
        <v>64</v>
      </c>
      <c r="S24" s="83" t="s">
        <v>78</v>
      </c>
      <c r="T24" s="83" t="s">
        <v>64</v>
      </c>
      <c r="U24" s="83" t="s">
        <v>64</v>
      </c>
      <c r="V24" s="83" t="s">
        <v>64</v>
      </c>
      <c r="W24" s="83" t="s">
        <v>64</v>
      </c>
      <c r="X24" s="83" t="s">
        <v>64</v>
      </c>
      <c r="Y24" s="83" t="s">
        <v>64</v>
      </c>
      <c r="Z24" s="83" t="s">
        <v>65</v>
      </c>
      <c r="AA24" s="83" t="s">
        <v>65</v>
      </c>
      <c r="AB24" s="83" t="s">
        <v>65</v>
      </c>
      <c r="AC24" s="83" t="s">
        <v>66</v>
      </c>
      <c r="AD24" s="83" t="s">
        <v>65</v>
      </c>
      <c r="AE24" s="83" t="s">
        <v>65</v>
      </c>
      <c r="AF24" s="83" t="s">
        <v>66</v>
      </c>
      <c r="AG24" s="83" t="s">
        <v>65</v>
      </c>
      <c r="AH24" s="83" t="s">
        <v>65</v>
      </c>
      <c r="AI24" s="83" t="s">
        <v>101</v>
      </c>
      <c r="AJ24" s="83" t="s">
        <v>65</v>
      </c>
      <c r="AK24" s="83" t="s">
        <v>65</v>
      </c>
      <c r="AL24" s="83" t="s">
        <v>66</v>
      </c>
      <c r="AM24" s="83" t="s">
        <v>66</v>
      </c>
      <c r="AN24" s="83" t="s">
        <v>66</v>
      </c>
      <c r="AO24" s="83" t="s">
        <v>66</v>
      </c>
      <c r="AP24" s="83" t="s">
        <v>67</v>
      </c>
      <c r="AQ24" s="83" t="s">
        <v>67</v>
      </c>
      <c r="AR24" s="83" t="s">
        <v>86</v>
      </c>
      <c r="AS24" s="83" t="s">
        <v>115</v>
      </c>
      <c r="AT24" s="83" t="s">
        <v>69</v>
      </c>
      <c r="AU24" s="83" t="s">
        <v>93</v>
      </c>
      <c r="AV24" s="83" t="s">
        <v>71</v>
      </c>
      <c r="AW24" s="83" t="s">
        <v>73</v>
      </c>
      <c r="AX24" s="83" t="s">
        <v>73</v>
      </c>
      <c r="AY24" s="83" t="s">
        <v>72</v>
      </c>
      <c r="AZ24" s="83" t="s">
        <v>63</v>
      </c>
      <c r="BA24" s="83" t="s">
        <v>63</v>
      </c>
      <c r="BB24" s="83" t="s">
        <v>73</v>
      </c>
      <c r="BC24" s="83" t="s">
        <v>73</v>
      </c>
      <c r="BE24" s="83" t="s">
        <v>73</v>
      </c>
      <c r="BG24" s="76" t="s">
        <v>100</v>
      </c>
      <c r="BH24" s="76" t="s">
        <v>114</v>
      </c>
      <c r="BI24" s="76" t="s">
        <v>1414</v>
      </c>
      <c r="BJ24">
        <f t="shared" si="1"/>
        <v>29</v>
      </c>
      <c r="BK24">
        <f t="shared" si="0"/>
        <v>58</v>
      </c>
      <c r="BM24" s="86" t="str">
        <f>_xlfn.XLOOKUP(Form_Responses1811[[#This Row],[Sekolah School (Cleansed)]],'Quality Check'!$B$11:$B$14,'Quality Check'!$C$11:$C$14,)</f>
        <v>Rural</v>
      </c>
      <c r="BN24" s="86" t="str">
        <f>_xlfn.XLOOKUP(Form_Responses1811[[#This Row],[Sekolah School (Cleansed)]],'Quality Check'!$B$11:$B$14,'Quality Check'!$D$11:$D$14,)</f>
        <v>Intervention Group (IG)</v>
      </c>
    </row>
    <row r="25" spans="1:66" ht="13.2" x14ac:dyDescent="0.25">
      <c r="A25" s="82">
        <v>45569.444784988431</v>
      </c>
      <c r="B25" s="83" t="s">
        <v>159</v>
      </c>
      <c r="C25" s="84" t="s">
        <v>160</v>
      </c>
      <c r="D25" s="83">
        <v>9.82</v>
      </c>
      <c r="E25" s="83">
        <v>0</v>
      </c>
      <c r="F25" s="83" t="s">
        <v>114</v>
      </c>
      <c r="G25" s="83" t="s">
        <v>76</v>
      </c>
      <c r="H25" s="83" t="s">
        <v>161</v>
      </c>
      <c r="I25" s="83" t="s">
        <v>63</v>
      </c>
      <c r="J25" s="83" t="s">
        <v>64</v>
      </c>
      <c r="K25" s="83" t="s">
        <v>64</v>
      </c>
      <c r="L25" s="83" t="s">
        <v>64</v>
      </c>
      <c r="M25" s="83" t="s">
        <v>84</v>
      </c>
      <c r="N25" s="83" t="s">
        <v>84</v>
      </c>
      <c r="O25" s="83" t="s">
        <v>84</v>
      </c>
      <c r="P25" s="83" t="s">
        <v>84</v>
      </c>
      <c r="Q25" s="83" t="s">
        <v>64</v>
      </c>
      <c r="R25" s="83" t="s">
        <v>64</v>
      </c>
      <c r="S25" s="83" t="s">
        <v>84</v>
      </c>
      <c r="T25" s="83" t="s">
        <v>84</v>
      </c>
      <c r="U25" s="83" t="s">
        <v>84</v>
      </c>
      <c r="V25" s="83" t="s">
        <v>84</v>
      </c>
      <c r="W25" s="83" t="s">
        <v>64</v>
      </c>
      <c r="X25" s="83" t="s">
        <v>84</v>
      </c>
      <c r="Y25" s="83" t="s">
        <v>84</v>
      </c>
      <c r="Z25" s="83" t="s">
        <v>65</v>
      </c>
      <c r="AA25" s="83" t="s">
        <v>65</v>
      </c>
      <c r="AB25" s="83" t="s">
        <v>65</v>
      </c>
      <c r="AC25" s="83" t="s">
        <v>65</v>
      </c>
      <c r="AD25" s="83" t="s">
        <v>65</v>
      </c>
      <c r="AE25" s="83" t="s">
        <v>65</v>
      </c>
      <c r="AF25" s="83" t="s">
        <v>65</v>
      </c>
      <c r="AG25" s="83" t="s">
        <v>65</v>
      </c>
      <c r="AH25" s="83" t="s">
        <v>65</v>
      </c>
      <c r="AI25" s="83" t="s">
        <v>101</v>
      </c>
      <c r="AJ25" s="83" t="s">
        <v>65</v>
      </c>
      <c r="AK25" s="83" t="s">
        <v>101</v>
      </c>
      <c r="AL25" s="83" t="s">
        <v>65</v>
      </c>
      <c r="AM25" s="83" t="s">
        <v>65</v>
      </c>
      <c r="AN25" s="83" t="s">
        <v>65</v>
      </c>
      <c r="AO25" s="83" t="s">
        <v>65</v>
      </c>
      <c r="AP25" s="83" t="s">
        <v>85</v>
      </c>
      <c r="AQ25" s="83" t="s">
        <v>85</v>
      </c>
      <c r="AR25" s="83" t="s">
        <v>86</v>
      </c>
      <c r="AS25" s="83" t="s">
        <v>97</v>
      </c>
      <c r="AT25" s="83" t="s">
        <v>87</v>
      </c>
      <c r="AU25" s="83" t="s">
        <v>93</v>
      </c>
      <c r="AV25" s="83" t="s">
        <v>132</v>
      </c>
      <c r="AW25" s="83" t="s">
        <v>73</v>
      </c>
      <c r="AX25" s="83" t="s">
        <v>73</v>
      </c>
      <c r="AY25" s="83" t="s">
        <v>73</v>
      </c>
      <c r="AZ25" s="83" t="s">
        <v>73</v>
      </c>
      <c r="BA25" s="83" t="s">
        <v>72</v>
      </c>
      <c r="BB25" s="83" t="s">
        <v>73</v>
      </c>
      <c r="BC25" s="83" t="s">
        <v>73</v>
      </c>
      <c r="BE25" s="83" t="s">
        <v>73</v>
      </c>
      <c r="BG25" s="76" t="s">
        <v>100</v>
      </c>
      <c r="BH25" s="76" t="s">
        <v>114</v>
      </c>
      <c r="BI25" s="76" t="s">
        <v>1414</v>
      </c>
      <c r="BJ25">
        <f t="shared" si="1"/>
        <v>23</v>
      </c>
      <c r="BK25">
        <f t="shared" si="0"/>
        <v>63</v>
      </c>
      <c r="BM25" s="86" t="str">
        <f>_xlfn.XLOOKUP(Form_Responses1811[[#This Row],[Sekolah School (Cleansed)]],'Quality Check'!$B$11:$B$14,'Quality Check'!$C$11:$C$14,)</f>
        <v>Rural</v>
      </c>
      <c r="BN25" s="86" t="str">
        <f>_xlfn.XLOOKUP(Form_Responses1811[[#This Row],[Sekolah School (Cleansed)]],'Quality Check'!$B$11:$B$14,'Quality Check'!$D$11:$D$14,)</f>
        <v>Intervention Group (IG)</v>
      </c>
    </row>
    <row r="26" spans="1:66" ht="13.2" x14ac:dyDescent="0.25">
      <c r="A26" s="82">
        <v>45569.44657940972</v>
      </c>
      <c r="B26" s="83" t="s">
        <v>162</v>
      </c>
      <c r="C26" s="84" t="s">
        <v>163</v>
      </c>
      <c r="D26" s="83">
        <v>92.86</v>
      </c>
      <c r="E26" s="83">
        <v>0.21</v>
      </c>
      <c r="F26" s="83" t="s">
        <v>114</v>
      </c>
      <c r="G26" s="83" t="s">
        <v>76</v>
      </c>
      <c r="H26" s="83" t="s">
        <v>164</v>
      </c>
      <c r="I26" s="83" t="s">
        <v>63</v>
      </c>
      <c r="J26" s="83" t="s">
        <v>64</v>
      </c>
      <c r="K26" s="83" t="s">
        <v>78</v>
      </c>
      <c r="L26" s="83" t="s">
        <v>64</v>
      </c>
      <c r="M26" s="83" t="s">
        <v>78</v>
      </c>
      <c r="N26" s="83" t="s">
        <v>64</v>
      </c>
      <c r="O26" s="83" t="s">
        <v>64</v>
      </c>
      <c r="P26" s="83" t="s">
        <v>78</v>
      </c>
      <c r="Q26" s="83" t="s">
        <v>64</v>
      </c>
      <c r="R26" s="83" t="s">
        <v>64</v>
      </c>
      <c r="S26" s="83" t="s">
        <v>64</v>
      </c>
      <c r="T26" s="83" t="s">
        <v>64</v>
      </c>
      <c r="U26" s="83" t="s">
        <v>64</v>
      </c>
      <c r="V26" s="83" t="s">
        <v>78</v>
      </c>
      <c r="W26" s="83" t="s">
        <v>64</v>
      </c>
      <c r="X26" s="83" t="s">
        <v>78</v>
      </c>
      <c r="Y26" s="83" t="s">
        <v>64</v>
      </c>
      <c r="Z26" s="83" t="s">
        <v>65</v>
      </c>
      <c r="AA26" s="83" t="s">
        <v>65</v>
      </c>
      <c r="AB26" s="83" t="s">
        <v>66</v>
      </c>
      <c r="AC26" s="83" t="s">
        <v>66</v>
      </c>
      <c r="AD26" s="83" t="s">
        <v>65</v>
      </c>
      <c r="AE26" s="83" t="s">
        <v>65</v>
      </c>
      <c r="AF26" s="83" t="s">
        <v>65</v>
      </c>
      <c r="AG26" s="83" t="s">
        <v>65</v>
      </c>
      <c r="AH26" s="83" t="s">
        <v>65</v>
      </c>
      <c r="AI26" s="83" t="s">
        <v>101</v>
      </c>
      <c r="AJ26" s="83" t="s">
        <v>65</v>
      </c>
      <c r="AK26" s="83" t="s">
        <v>65</v>
      </c>
      <c r="AL26" s="83" t="s">
        <v>66</v>
      </c>
      <c r="AM26" s="83" t="s">
        <v>65</v>
      </c>
      <c r="AN26" s="83" t="s">
        <v>65</v>
      </c>
      <c r="AO26" s="83" t="s">
        <v>65</v>
      </c>
      <c r="AP26" s="83" t="s">
        <v>85</v>
      </c>
      <c r="AQ26" s="83" t="s">
        <v>85</v>
      </c>
      <c r="AR26" s="83" t="s">
        <v>63</v>
      </c>
      <c r="AS26" s="83" t="s">
        <v>68</v>
      </c>
      <c r="AT26" s="83" t="s">
        <v>69</v>
      </c>
      <c r="AU26" s="83" t="s">
        <v>67</v>
      </c>
      <c r="AV26" s="83" t="s">
        <v>71</v>
      </c>
      <c r="AW26" s="83" t="s">
        <v>72</v>
      </c>
      <c r="AX26" s="83" t="s">
        <v>72</v>
      </c>
      <c r="AY26" s="83" t="s">
        <v>63</v>
      </c>
      <c r="AZ26" s="83" t="s">
        <v>73</v>
      </c>
      <c r="BA26" s="83" t="s">
        <v>63</v>
      </c>
      <c r="BB26" s="83" t="s">
        <v>72</v>
      </c>
      <c r="BC26" s="83" t="s">
        <v>73</v>
      </c>
      <c r="BE26" s="83" t="s">
        <v>73</v>
      </c>
      <c r="BG26" s="76" t="s">
        <v>100</v>
      </c>
      <c r="BH26" s="76" t="s">
        <v>114</v>
      </c>
      <c r="BI26" s="76" t="s">
        <v>1414</v>
      </c>
      <c r="BJ26">
        <f t="shared" si="1"/>
        <v>28</v>
      </c>
      <c r="BK26">
        <f t="shared" si="0"/>
        <v>61</v>
      </c>
      <c r="BM26" s="86" t="str">
        <f>_xlfn.XLOOKUP(Form_Responses1811[[#This Row],[Sekolah School (Cleansed)]],'Quality Check'!$B$11:$B$14,'Quality Check'!$C$11:$C$14,)</f>
        <v>Rural</v>
      </c>
      <c r="BN26" s="86" t="str">
        <f>_xlfn.XLOOKUP(Form_Responses1811[[#This Row],[Sekolah School (Cleansed)]],'Quality Check'!$B$11:$B$14,'Quality Check'!$D$11:$D$14,)</f>
        <v>Intervention Group (IG)</v>
      </c>
    </row>
    <row r="27" spans="1:66" ht="13.2" x14ac:dyDescent="0.25">
      <c r="A27" s="82">
        <v>45569.448020833333</v>
      </c>
      <c r="B27" s="83" t="s">
        <v>165</v>
      </c>
      <c r="C27" s="84" t="s">
        <v>166</v>
      </c>
      <c r="D27" s="83">
        <v>96.43</v>
      </c>
      <c r="E27" s="83">
        <v>0.21</v>
      </c>
      <c r="F27" s="83" t="s">
        <v>114</v>
      </c>
      <c r="G27" s="83" t="s">
        <v>76</v>
      </c>
      <c r="H27" s="83" t="s">
        <v>62</v>
      </c>
      <c r="I27" s="83" t="s">
        <v>63</v>
      </c>
      <c r="J27" s="83" t="s">
        <v>64</v>
      </c>
      <c r="K27" s="83" t="s">
        <v>64</v>
      </c>
      <c r="L27" s="83" t="s">
        <v>64</v>
      </c>
      <c r="M27" s="83" t="s">
        <v>84</v>
      </c>
      <c r="N27" s="83" t="s">
        <v>64</v>
      </c>
      <c r="O27" s="83" t="s">
        <v>84</v>
      </c>
      <c r="P27" s="83" t="s">
        <v>84</v>
      </c>
      <c r="Q27" s="83" t="s">
        <v>84</v>
      </c>
      <c r="R27" s="83" t="s">
        <v>64</v>
      </c>
      <c r="S27" s="83" t="s">
        <v>78</v>
      </c>
      <c r="T27" s="83" t="s">
        <v>64</v>
      </c>
      <c r="U27" s="83" t="s">
        <v>84</v>
      </c>
      <c r="V27" s="83" t="s">
        <v>84</v>
      </c>
      <c r="W27" s="83" t="s">
        <v>64</v>
      </c>
      <c r="X27" s="83" t="s">
        <v>64</v>
      </c>
      <c r="Y27" s="83" t="s">
        <v>64</v>
      </c>
      <c r="Z27" s="83" t="s">
        <v>66</v>
      </c>
      <c r="AA27" s="83" t="s">
        <v>65</v>
      </c>
      <c r="AB27" s="83" t="s">
        <v>66</v>
      </c>
      <c r="AC27" s="83" t="s">
        <v>66</v>
      </c>
      <c r="AD27" s="83" t="s">
        <v>66</v>
      </c>
      <c r="AE27" s="83" t="s">
        <v>66</v>
      </c>
      <c r="AF27" s="83" t="s">
        <v>66</v>
      </c>
      <c r="AG27" s="83" t="s">
        <v>65</v>
      </c>
      <c r="AH27" s="83" t="s">
        <v>66</v>
      </c>
      <c r="AI27" s="83" t="s">
        <v>101</v>
      </c>
      <c r="AJ27" s="83" t="s">
        <v>66</v>
      </c>
      <c r="AK27" s="83" t="s">
        <v>66</v>
      </c>
      <c r="AL27" s="83" t="s">
        <v>66</v>
      </c>
      <c r="AM27" s="83" t="s">
        <v>65</v>
      </c>
      <c r="AN27" s="83" t="s">
        <v>66</v>
      </c>
      <c r="AO27" s="83" t="s">
        <v>66</v>
      </c>
      <c r="AP27" s="83" t="s">
        <v>119</v>
      </c>
      <c r="AQ27" s="83" t="s">
        <v>67</v>
      </c>
      <c r="AR27" s="83" t="s">
        <v>86</v>
      </c>
      <c r="AS27" s="83" t="s">
        <v>68</v>
      </c>
      <c r="AT27" s="83" t="s">
        <v>87</v>
      </c>
      <c r="AU27" s="83" t="s">
        <v>70</v>
      </c>
      <c r="AV27" s="83" t="s">
        <v>71</v>
      </c>
      <c r="AW27" s="83" t="s">
        <v>72</v>
      </c>
      <c r="AX27" s="83" t="s">
        <v>72</v>
      </c>
      <c r="AY27" s="83" t="s">
        <v>72</v>
      </c>
      <c r="AZ27" s="83" t="s">
        <v>72</v>
      </c>
      <c r="BA27" s="83" t="s">
        <v>72</v>
      </c>
      <c r="BB27" s="83" t="s">
        <v>72</v>
      </c>
      <c r="BC27" s="83" t="s">
        <v>73</v>
      </c>
      <c r="BE27" s="83" t="s">
        <v>73</v>
      </c>
      <c r="BG27" s="76" t="s">
        <v>100</v>
      </c>
      <c r="BH27" s="76" t="s">
        <v>114</v>
      </c>
      <c r="BI27" s="76" t="s">
        <v>1414</v>
      </c>
      <c r="BJ27">
        <f t="shared" si="1"/>
        <v>26</v>
      </c>
      <c r="BK27">
        <f t="shared" si="0"/>
        <v>52</v>
      </c>
      <c r="BM27" s="86" t="str">
        <f>_xlfn.XLOOKUP(Form_Responses1811[[#This Row],[Sekolah School (Cleansed)]],'Quality Check'!$B$11:$B$14,'Quality Check'!$C$11:$C$14,)</f>
        <v>Rural</v>
      </c>
      <c r="BN27" s="86" t="str">
        <f>_xlfn.XLOOKUP(Form_Responses1811[[#This Row],[Sekolah School (Cleansed)]],'Quality Check'!$B$11:$B$14,'Quality Check'!$D$11:$D$14,)</f>
        <v>Intervention Group (IG)</v>
      </c>
    </row>
    <row r="28" spans="1:66" ht="13.2" x14ac:dyDescent="0.25">
      <c r="A28" s="82">
        <v>45569.448560474542</v>
      </c>
      <c r="B28" s="83" t="s">
        <v>167</v>
      </c>
      <c r="C28" s="84" t="s">
        <v>168</v>
      </c>
      <c r="D28" s="83">
        <v>66.069999999999993</v>
      </c>
      <c r="E28" s="83">
        <v>0.25</v>
      </c>
      <c r="F28" s="83" t="s">
        <v>114</v>
      </c>
      <c r="G28" s="83" t="s">
        <v>76</v>
      </c>
      <c r="H28" s="83" t="s">
        <v>100</v>
      </c>
      <c r="I28" s="83" t="s">
        <v>63</v>
      </c>
      <c r="J28" s="83" t="s">
        <v>64</v>
      </c>
      <c r="K28" s="83" t="s">
        <v>64</v>
      </c>
      <c r="L28" s="83" t="s">
        <v>64</v>
      </c>
      <c r="M28" s="83" t="s">
        <v>84</v>
      </c>
      <c r="N28" s="83" t="s">
        <v>64</v>
      </c>
      <c r="O28" s="83" t="s">
        <v>64</v>
      </c>
      <c r="P28" s="83" t="s">
        <v>64</v>
      </c>
      <c r="Q28" s="83" t="s">
        <v>64</v>
      </c>
      <c r="R28" s="83" t="s">
        <v>64</v>
      </c>
      <c r="S28" s="83" t="s">
        <v>64</v>
      </c>
      <c r="T28" s="83" t="s">
        <v>64</v>
      </c>
      <c r="U28" s="83" t="s">
        <v>78</v>
      </c>
      <c r="V28" s="83" t="s">
        <v>64</v>
      </c>
      <c r="W28" s="83" t="s">
        <v>64</v>
      </c>
      <c r="X28" s="83" t="s">
        <v>64</v>
      </c>
      <c r="Y28" s="83" t="s">
        <v>64</v>
      </c>
      <c r="Z28" s="83" t="s">
        <v>66</v>
      </c>
      <c r="AA28" s="83" t="s">
        <v>65</v>
      </c>
      <c r="AB28" s="83" t="s">
        <v>65</v>
      </c>
      <c r="AC28" s="83" t="s">
        <v>65</v>
      </c>
      <c r="AD28" s="83" t="s">
        <v>66</v>
      </c>
      <c r="AE28" s="83" t="s">
        <v>65</v>
      </c>
      <c r="AF28" s="83" t="s">
        <v>66</v>
      </c>
      <c r="AG28" s="83" t="s">
        <v>66</v>
      </c>
      <c r="AH28" s="83" t="s">
        <v>66</v>
      </c>
      <c r="AI28" s="83" t="s">
        <v>79</v>
      </c>
      <c r="AJ28" s="83" t="s">
        <v>66</v>
      </c>
      <c r="AK28" s="83" t="s">
        <v>66</v>
      </c>
      <c r="AL28" s="83" t="s">
        <v>66</v>
      </c>
      <c r="AM28" s="83" t="s">
        <v>66</v>
      </c>
      <c r="AN28" s="83" t="s">
        <v>66</v>
      </c>
      <c r="AO28" s="83" t="s">
        <v>66</v>
      </c>
      <c r="AP28" s="83" t="s">
        <v>67</v>
      </c>
      <c r="AQ28" s="83" t="s">
        <v>67</v>
      </c>
      <c r="AR28" s="83" t="s">
        <v>63</v>
      </c>
      <c r="AS28" s="83" t="s">
        <v>68</v>
      </c>
      <c r="AT28" s="83" t="s">
        <v>169</v>
      </c>
      <c r="AU28" s="83" t="s">
        <v>70</v>
      </c>
      <c r="AV28" s="83" t="s">
        <v>132</v>
      </c>
      <c r="AW28" s="83" t="s">
        <v>73</v>
      </c>
      <c r="AX28" s="83" t="s">
        <v>73</v>
      </c>
      <c r="AY28" s="83" t="s">
        <v>72</v>
      </c>
      <c r="AZ28" s="83" t="s">
        <v>63</v>
      </c>
      <c r="BA28" s="83" t="s">
        <v>73</v>
      </c>
      <c r="BB28" s="83" t="s">
        <v>63</v>
      </c>
      <c r="BC28" s="83" t="s">
        <v>73</v>
      </c>
      <c r="BE28" s="83" t="s">
        <v>73</v>
      </c>
      <c r="BG28" s="76" t="s">
        <v>100</v>
      </c>
      <c r="BH28" s="76" t="s">
        <v>114</v>
      </c>
      <c r="BI28" s="76" t="s">
        <v>1414</v>
      </c>
      <c r="BJ28">
        <f t="shared" si="1"/>
        <v>31</v>
      </c>
      <c r="BK28">
        <f t="shared" si="0"/>
        <v>52</v>
      </c>
      <c r="BM28" s="86" t="str">
        <f>_xlfn.XLOOKUP(Form_Responses1811[[#This Row],[Sekolah School (Cleansed)]],'Quality Check'!$B$11:$B$14,'Quality Check'!$C$11:$C$14,)</f>
        <v>Rural</v>
      </c>
      <c r="BN28" s="86" t="str">
        <f>_xlfn.XLOOKUP(Form_Responses1811[[#This Row],[Sekolah School (Cleansed)]],'Quality Check'!$B$11:$B$14,'Quality Check'!$D$11:$D$14,)</f>
        <v>Intervention Group (IG)</v>
      </c>
    </row>
    <row r="29" spans="1:66" ht="13.2" x14ac:dyDescent="0.25">
      <c r="A29" s="82">
        <v>45569.450894791662</v>
      </c>
      <c r="B29" s="83" t="s">
        <v>170</v>
      </c>
      <c r="C29" s="84" t="s">
        <v>171</v>
      </c>
      <c r="D29" s="83">
        <v>75</v>
      </c>
      <c r="E29" s="83">
        <v>0.38</v>
      </c>
      <c r="F29" s="83" t="s">
        <v>114</v>
      </c>
      <c r="G29" s="83" t="s">
        <v>76</v>
      </c>
      <c r="H29" s="83" t="s">
        <v>100</v>
      </c>
      <c r="I29" s="83" t="s">
        <v>73</v>
      </c>
      <c r="J29" s="83" t="s">
        <v>64</v>
      </c>
      <c r="K29" s="83" t="s">
        <v>64</v>
      </c>
      <c r="L29" s="83" t="s">
        <v>64</v>
      </c>
      <c r="M29" s="83" t="s">
        <v>84</v>
      </c>
      <c r="N29" s="83" t="s">
        <v>84</v>
      </c>
      <c r="O29" s="83" t="s">
        <v>64</v>
      </c>
      <c r="P29" s="83" t="s">
        <v>64</v>
      </c>
      <c r="Q29" s="83" t="s">
        <v>84</v>
      </c>
      <c r="R29" s="83" t="s">
        <v>64</v>
      </c>
      <c r="S29" s="83" t="s">
        <v>64</v>
      </c>
      <c r="T29" s="83" t="s">
        <v>64</v>
      </c>
      <c r="U29" s="83" t="s">
        <v>64</v>
      </c>
      <c r="V29" s="83" t="s">
        <v>64</v>
      </c>
      <c r="W29" s="83" t="s">
        <v>64</v>
      </c>
      <c r="X29" s="83" t="s">
        <v>84</v>
      </c>
      <c r="Y29" s="83" t="s">
        <v>64</v>
      </c>
      <c r="Z29" s="83" t="s">
        <v>66</v>
      </c>
      <c r="AA29" s="83" t="s">
        <v>66</v>
      </c>
      <c r="AB29" s="83" t="s">
        <v>66</v>
      </c>
      <c r="AC29" s="83" t="s">
        <v>66</v>
      </c>
      <c r="AD29" s="83" t="s">
        <v>66</v>
      </c>
      <c r="AE29" s="83" t="s">
        <v>65</v>
      </c>
      <c r="AF29" s="83" t="s">
        <v>65</v>
      </c>
      <c r="AG29" s="83" t="s">
        <v>66</v>
      </c>
      <c r="AH29" s="83" t="s">
        <v>66</v>
      </c>
      <c r="AI29" s="83" t="s">
        <v>101</v>
      </c>
      <c r="AJ29" s="83" t="s">
        <v>66</v>
      </c>
      <c r="AK29" s="83" t="s">
        <v>66</v>
      </c>
      <c r="AL29" s="83" t="s">
        <v>79</v>
      </c>
      <c r="AM29" s="83" t="s">
        <v>66</v>
      </c>
      <c r="AN29" s="83" t="s">
        <v>66</v>
      </c>
      <c r="AO29" s="83" t="s">
        <v>65</v>
      </c>
      <c r="AP29" s="83" t="s">
        <v>67</v>
      </c>
      <c r="AQ29" s="83" t="s">
        <v>85</v>
      </c>
      <c r="AR29" s="83" t="s">
        <v>86</v>
      </c>
      <c r="AS29" s="83" t="s">
        <v>115</v>
      </c>
      <c r="AT29" s="83" t="s">
        <v>69</v>
      </c>
      <c r="AU29" s="83" t="s">
        <v>85</v>
      </c>
      <c r="AV29" s="83" t="s">
        <v>71</v>
      </c>
      <c r="AW29" s="83" t="s">
        <v>72</v>
      </c>
      <c r="AX29" s="83" t="s">
        <v>72</v>
      </c>
      <c r="AY29" s="83" t="s">
        <v>72</v>
      </c>
      <c r="AZ29" s="83" t="s">
        <v>72</v>
      </c>
      <c r="BA29" s="83" t="s">
        <v>63</v>
      </c>
      <c r="BB29" s="83" t="s">
        <v>72</v>
      </c>
      <c r="BC29" s="83" t="s">
        <v>73</v>
      </c>
      <c r="BE29" s="83" t="s">
        <v>73</v>
      </c>
      <c r="BG29" s="76" t="s">
        <v>100</v>
      </c>
      <c r="BH29" s="76" t="s">
        <v>114</v>
      </c>
      <c r="BI29" s="76" t="s">
        <v>1415</v>
      </c>
      <c r="BJ29">
        <f t="shared" si="1"/>
        <v>29</v>
      </c>
      <c r="BK29">
        <f t="shared" si="0"/>
        <v>51</v>
      </c>
      <c r="BM29" s="86" t="str">
        <f>_xlfn.XLOOKUP(Form_Responses1811[[#This Row],[Sekolah School (Cleansed)]],'Quality Check'!$B$11:$B$14,'Quality Check'!$C$11:$C$14,)</f>
        <v>Rural</v>
      </c>
      <c r="BN29" s="86" t="str">
        <f>_xlfn.XLOOKUP(Form_Responses1811[[#This Row],[Sekolah School (Cleansed)]],'Quality Check'!$B$11:$B$14,'Quality Check'!$D$11:$D$14,)</f>
        <v>Intervention Group (IG)</v>
      </c>
    </row>
    <row r="30" spans="1:66" ht="13.2" x14ac:dyDescent="0.25">
      <c r="A30" s="82">
        <v>45569.450978171299</v>
      </c>
      <c r="B30" s="83" t="s">
        <v>172</v>
      </c>
      <c r="C30" s="84" t="s">
        <v>173</v>
      </c>
      <c r="D30" s="83">
        <v>100</v>
      </c>
      <c r="E30" s="83">
        <v>0.78</v>
      </c>
      <c r="F30" s="83" t="s">
        <v>114</v>
      </c>
      <c r="G30" s="83" t="s">
        <v>76</v>
      </c>
      <c r="H30" s="83" t="s">
        <v>108</v>
      </c>
      <c r="I30" s="83" t="s">
        <v>63</v>
      </c>
      <c r="J30" s="83" t="s">
        <v>64</v>
      </c>
      <c r="K30" s="83" t="s">
        <v>64</v>
      </c>
      <c r="L30" s="83" t="s">
        <v>64</v>
      </c>
      <c r="M30" s="83" t="s">
        <v>84</v>
      </c>
      <c r="N30" s="83" t="s">
        <v>64</v>
      </c>
      <c r="O30" s="83" t="s">
        <v>64</v>
      </c>
      <c r="P30" s="83" t="s">
        <v>84</v>
      </c>
      <c r="Q30" s="83" t="s">
        <v>64</v>
      </c>
      <c r="R30" s="83" t="s">
        <v>64</v>
      </c>
      <c r="S30" s="83" t="s">
        <v>64</v>
      </c>
      <c r="T30" s="83" t="s">
        <v>64</v>
      </c>
      <c r="U30" s="83" t="s">
        <v>84</v>
      </c>
      <c r="V30" s="83" t="s">
        <v>64</v>
      </c>
      <c r="W30" s="83" t="s">
        <v>64</v>
      </c>
      <c r="X30" s="83" t="s">
        <v>64</v>
      </c>
      <c r="Y30" s="83" t="s">
        <v>64</v>
      </c>
      <c r="Z30" s="83" t="s">
        <v>66</v>
      </c>
      <c r="AA30" s="83" t="s">
        <v>66</v>
      </c>
      <c r="AB30" s="83" t="s">
        <v>66</v>
      </c>
      <c r="AC30" s="83" t="s">
        <v>66</v>
      </c>
      <c r="AD30" s="83" t="s">
        <v>66</v>
      </c>
      <c r="AE30" s="83" t="s">
        <v>66</v>
      </c>
      <c r="AF30" s="83" t="s">
        <v>66</v>
      </c>
      <c r="AG30" s="83" t="s">
        <v>66</v>
      </c>
      <c r="AH30" s="83" t="s">
        <v>66</v>
      </c>
      <c r="AI30" s="83" t="s">
        <v>79</v>
      </c>
      <c r="AJ30" s="83" t="s">
        <v>66</v>
      </c>
      <c r="AK30" s="83" t="s">
        <v>66</v>
      </c>
      <c r="AL30" s="83" t="s">
        <v>66</v>
      </c>
      <c r="AM30" s="83" t="s">
        <v>66</v>
      </c>
      <c r="AN30" s="83" t="s">
        <v>66</v>
      </c>
      <c r="AO30" s="83" t="s">
        <v>66</v>
      </c>
      <c r="AP30" s="83" t="s">
        <v>85</v>
      </c>
      <c r="AQ30" s="83" t="s">
        <v>85</v>
      </c>
      <c r="AR30" s="83" t="s">
        <v>86</v>
      </c>
      <c r="AS30" s="83" t="s">
        <v>68</v>
      </c>
      <c r="AT30" s="83" t="s">
        <v>87</v>
      </c>
      <c r="AU30" s="83" t="s">
        <v>67</v>
      </c>
      <c r="AV30" s="83" t="s">
        <v>132</v>
      </c>
      <c r="AW30" s="83" t="s">
        <v>73</v>
      </c>
      <c r="AX30" s="83" t="s">
        <v>73</v>
      </c>
      <c r="AY30" s="83" t="s">
        <v>63</v>
      </c>
      <c r="AZ30" s="83" t="s">
        <v>73</v>
      </c>
      <c r="BA30" s="83" t="s">
        <v>63</v>
      </c>
      <c r="BB30" s="83" t="s">
        <v>73</v>
      </c>
      <c r="BC30" s="83" t="s">
        <v>73</v>
      </c>
      <c r="BE30" s="83" t="s">
        <v>73</v>
      </c>
      <c r="BG30" s="76" t="s">
        <v>100</v>
      </c>
      <c r="BH30" s="76" t="s">
        <v>114</v>
      </c>
      <c r="BI30" s="76" t="s">
        <v>1414</v>
      </c>
      <c r="BJ30">
        <f t="shared" si="1"/>
        <v>30</v>
      </c>
      <c r="BK30">
        <f t="shared" si="0"/>
        <v>48</v>
      </c>
      <c r="BM30" s="86" t="str">
        <f>_xlfn.XLOOKUP(Form_Responses1811[[#This Row],[Sekolah School (Cleansed)]],'Quality Check'!$B$11:$B$14,'Quality Check'!$C$11:$C$14,)</f>
        <v>Rural</v>
      </c>
      <c r="BN30" s="86" t="str">
        <f>_xlfn.XLOOKUP(Form_Responses1811[[#This Row],[Sekolah School (Cleansed)]],'Quality Check'!$B$11:$B$14,'Quality Check'!$D$11:$D$14,)</f>
        <v>Intervention Group (IG)</v>
      </c>
    </row>
    <row r="31" spans="1:66" ht="13.2" x14ac:dyDescent="0.25">
      <c r="A31" s="82">
        <v>45569.455706817127</v>
      </c>
      <c r="B31" s="83" t="s">
        <v>174</v>
      </c>
      <c r="C31" s="84" t="s">
        <v>175</v>
      </c>
      <c r="D31" s="83">
        <v>9.82</v>
      </c>
      <c r="E31" s="83">
        <v>0</v>
      </c>
      <c r="F31" s="83" t="s">
        <v>114</v>
      </c>
      <c r="G31" s="83" t="s">
        <v>76</v>
      </c>
      <c r="H31" s="83" t="s">
        <v>100</v>
      </c>
      <c r="I31" s="83" t="s">
        <v>63</v>
      </c>
      <c r="J31" s="83" t="s">
        <v>64</v>
      </c>
      <c r="K31" s="83" t="s">
        <v>64</v>
      </c>
      <c r="L31" s="83" t="s">
        <v>64</v>
      </c>
      <c r="M31" s="83" t="s">
        <v>64</v>
      </c>
      <c r="N31" s="83" t="s">
        <v>64</v>
      </c>
      <c r="O31" s="83" t="s">
        <v>64</v>
      </c>
      <c r="P31" s="83" t="s">
        <v>64</v>
      </c>
      <c r="Q31" s="83" t="s">
        <v>64</v>
      </c>
      <c r="R31" s="83" t="s">
        <v>64</v>
      </c>
      <c r="S31" s="83" t="s">
        <v>64</v>
      </c>
      <c r="T31" s="83" t="s">
        <v>64</v>
      </c>
      <c r="U31" s="83" t="s">
        <v>64</v>
      </c>
      <c r="V31" s="83" t="s">
        <v>64</v>
      </c>
      <c r="W31" s="83" t="s">
        <v>64</v>
      </c>
      <c r="X31" s="83" t="s">
        <v>64</v>
      </c>
      <c r="Y31" s="83" t="s">
        <v>78</v>
      </c>
      <c r="Z31" s="83" t="s">
        <v>65</v>
      </c>
      <c r="AA31" s="83" t="s">
        <v>65</v>
      </c>
      <c r="AB31" s="83" t="s">
        <v>65</v>
      </c>
      <c r="AC31" s="83" t="s">
        <v>65</v>
      </c>
      <c r="AD31" s="83" t="s">
        <v>65</v>
      </c>
      <c r="AE31" s="83" t="s">
        <v>65</v>
      </c>
      <c r="AF31" s="83" t="s">
        <v>66</v>
      </c>
      <c r="AG31" s="83" t="s">
        <v>65</v>
      </c>
      <c r="AH31" s="83" t="s">
        <v>66</v>
      </c>
      <c r="AI31" s="83" t="s">
        <v>101</v>
      </c>
      <c r="AJ31" s="83" t="s">
        <v>65</v>
      </c>
      <c r="AK31" s="83" t="s">
        <v>66</v>
      </c>
      <c r="AL31" s="83" t="s">
        <v>79</v>
      </c>
      <c r="AM31" s="83" t="s">
        <v>66</v>
      </c>
      <c r="AN31" s="83" t="s">
        <v>65</v>
      </c>
      <c r="AO31" s="83" t="s">
        <v>65</v>
      </c>
      <c r="AP31" s="83" t="s">
        <v>85</v>
      </c>
      <c r="AQ31" s="83" t="s">
        <v>67</v>
      </c>
      <c r="AR31" s="83" t="s">
        <v>86</v>
      </c>
      <c r="AS31" s="83" t="s">
        <v>81</v>
      </c>
      <c r="AT31" s="83" t="s">
        <v>87</v>
      </c>
      <c r="AU31" s="83" t="s">
        <v>93</v>
      </c>
      <c r="AV31" s="83" t="s">
        <v>71</v>
      </c>
      <c r="AW31" s="83" t="s">
        <v>72</v>
      </c>
      <c r="AX31" s="83" t="s">
        <v>72</v>
      </c>
      <c r="AY31" s="83" t="s">
        <v>72</v>
      </c>
      <c r="AZ31" s="83" t="s">
        <v>72</v>
      </c>
      <c r="BA31" s="83" t="s">
        <v>73</v>
      </c>
      <c r="BB31" s="83" t="s">
        <v>72</v>
      </c>
      <c r="BC31" s="83" t="s">
        <v>73</v>
      </c>
      <c r="BE31" s="83" t="s">
        <v>73</v>
      </c>
      <c r="BG31" s="76" t="s">
        <v>100</v>
      </c>
      <c r="BH31" s="76" t="s">
        <v>114</v>
      </c>
      <c r="BI31" s="76" t="s">
        <v>1414</v>
      </c>
      <c r="BJ31">
        <f t="shared" si="1"/>
        <v>30</v>
      </c>
      <c r="BK31">
        <f t="shared" si="0"/>
        <v>58</v>
      </c>
      <c r="BM31" s="86" t="str">
        <f>_xlfn.XLOOKUP(Form_Responses1811[[#This Row],[Sekolah School (Cleansed)]],'Quality Check'!$B$11:$B$14,'Quality Check'!$C$11:$C$14,)</f>
        <v>Rural</v>
      </c>
      <c r="BN31" s="86" t="str">
        <f>_xlfn.XLOOKUP(Form_Responses1811[[#This Row],[Sekolah School (Cleansed)]],'Quality Check'!$B$11:$B$14,'Quality Check'!$D$11:$D$14,)</f>
        <v>Intervention Group (IG)</v>
      </c>
    </row>
    <row r="32" spans="1:66" ht="13.2" x14ac:dyDescent="0.25">
      <c r="A32" s="82">
        <v>45569.458138159724</v>
      </c>
      <c r="B32" s="83" t="s">
        <v>176</v>
      </c>
      <c r="C32" s="83" t="s">
        <v>177</v>
      </c>
      <c r="D32" s="83">
        <v>53.57</v>
      </c>
      <c r="E32" s="83">
        <v>0</v>
      </c>
      <c r="F32" s="83" t="s">
        <v>114</v>
      </c>
      <c r="G32" s="83" t="s">
        <v>76</v>
      </c>
      <c r="H32" s="83" t="s">
        <v>62</v>
      </c>
      <c r="I32" s="83" t="s">
        <v>63</v>
      </c>
      <c r="J32" s="83" t="s">
        <v>64</v>
      </c>
      <c r="K32" s="83" t="s">
        <v>64</v>
      </c>
      <c r="L32" s="83" t="s">
        <v>64</v>
      </c>
      <c r="M32" s="83" t="s">
        <v>84</v>
      </c>
      <c r="N32" s="83" t="s">
        <v>64</v>
      </c>
      <c r="O32" s="83" t="s">
        <v>64</v>
      </c>
      <c r="P32" s="83" t="s">
        <v>84</v>
      </c>
      <c r="Q32" s="83" t="s">
        <v>84</v>
      </c>
      <c r="R32" s="83" t="s">
        <v>64</v>
      </c>
      <c r="S32" s="83" t="s">
        <v>84</v>
      </c>
      <c r="T32" s="83" t="s">
        <v>64</v>
      </c>
      <c r="U32" s="83" t="s">
        <v>64</v>
      </c>
      <c r="V32" s="83" t="s">
        <v>84</v>
      </c>
      <c r="W32" s="83" t="s">
        <v>64</v>
      </c>
      <c r="X32" s="83" t="s">
        <v>84</v>
      </c>
      <c r="Y32" s="83" t="s">
        <v>64</v>
      </c>
      <c r="Z32" s="83" t="s">
        <v>66</v>
      </c>
      <c r="AA32" s="83" t="s">
        <v>65</v>
      </c>
      <c r="AB32" s="83" t="s">
        <v>66</v>
      </c>
      <c r="AC32" s="83" t="s">
        <v>65</v>
      </c>
      <c r="AD32" s="83" t="s">
        <v>66</v>
      </c>
      <c r="AE32" s="83" t="s">
        <v>65</v>
      </c>
      <c r="AF32" s="83" t="s">
        <v>66</v>
      </c>
      <c r="AG32" s="83" t="s">
        <v>66</v>
      </c>
      <c r="AH32" s="83" t="s">
        <v>66</v>
      </c>
      <c r="AI32" s="83" t="s">
        <v>79</v>
      </c>
      <c r="AJ32" s="83" t="s">
        <v>66</v>
      </c>
      <c r="AK32" s="83" t="s">
        <v>66</v>
      </c>
      <c r="AL32" s="83" t="s">
        <v>66</v>
      </c>
      <c r="AM32" s="83" t="s">
        <v>66</v>
      </c>
      <c r="AN32" s="83" t="s">
        <v>66</v>
      </c>
      <c r="AO32" s="83" t="s">
        <v>66</v>
      </c>
      <c r="AP32" s="83" t="s">
        <v>85</v>
      </c>
      <c r="AQ32" s="83" t="s">
        <v>85</v>
      </c>
      <c r="AR32" s="83" t="s">
        <v>86</v>
      </c>
      <c r="AS32" s="83" t="s">
        <v>68</v>
      </c>
      <c r="AT32" s="83" t="s">
        <v>69</v>
      </c>
      <c r="AU32" s="83" t="s">
        <v>70</v>
      </c>
      <c r="AV32" s="83" t="s">
        <v>67</v>
      </c>
      <c r="AW32" s="83" t="s">
        <v>73</v>
      </c>
      <c r="AX32" s="83" t="s">
        <v>73</v>
      </c>
      <c r="AY32" s="83" t="s">
        <v>73</v>
      </c>
      <c r="AZ32" s="83" t="s">
        <v>63</v>
      </c>
      <c r="BA32" s="83" t="s">
        <v>73</v>
      </c>
      <c r="BB32" s="83" t="s">
        <v>73</v>
      </c>
      <c r="BC32" s="83" t="s">
        <v>73</v>
      </c>
      <c r="BD32" s="83">
        <v>0</v>
      </c>
      <c r="BE32" s="83" t="s">
        <v>73</v>
      </c>
      <c r="BG32" s="76" t="s">
        <v>100</v>
      </c>
      <c r="BH32" s="76" t="s">
        <v>114</v>
      </c>
      <c r="BI32" s="76" t="s">
        <v>1414</v>
      </c>
      <c r="BJ32">
        <f t="shared" si="1"/>
        <v>27</v>
      </c>
      <c r="BK32">
        <f t="shared" si="0"/>
        <v>51</v>
      </c>
      <c r="BM32" s="86" t="str">
        <f>_xlfn.XLOOKUP(Form_Responses1811[[#This Row],[Sekolah School (Cleansed)]],'Quality Check'!$B$11:$B$14,'Quality Check'!$C$11:$C$14,)</f>
        <v>Rural</v>
      </c>
      <c r="BN32" s="86" t="str">
        <f>_xlfn.XLOOKUP(Form_Responses1811[[#This Row],[Sekolah School (Cleansed)]],'Quality Check'!$B$11:$B$14,'Quality Check'!$D$11:$D$14,)</f>
        <v>Intervention Group (IG)</v>
      </c>
    </row>
    <row r="33" spans="1:66" ht="13.2" x14ac:dyDescent="0.25">
      <c r="A33" s="82">
        <v>45569.458763009257</v>
      </c>
      <c r="B33" s="83" t="s">
        <v>178</v>
      </c>
      <c r="C33" s="84" t="s">
        <v>179</v>
      </c>
      <c r="D33" s="83">
        <v>50</v>
      </c>
      <c r="E33" s="83">
        <v>0.08</v>
      </c>
      <c r="F33" s="83" t="s">
        <v>114</v>
      </c>
      <c r="G33" s="83" t="s">
        <v>76</v>
      </c>
      <c r="H33" s="83" t="s">
        <v>180</v>
      </c>
      <c r="I33" s="83" t="s">
        <v>63</v>
      </c>
      <c r="J33" s="83" t="s">
        <v>64</v>
      </c>
      <c r="K33" s="83" t="s">
        <v>64</v>
      </c>
      <c r="L33" s="83" t="s">
        <v>64</v>
      </c>
      <c r="M33" s="83" t="s">
        <v>84</v>
      </c>
      <c r="N33" s="83" t="s">
        <v>64</v>
      </c>
      <c r="O33" s="83" t="s">
        <v>64</v>
      </c>
      <c r="P33" s="83" t="s">
        <v>84</v>
      </c>
      <c r="Q33" s="83" t="s">
        <v>84</v>
      </c>
      <c r="R33" s="83" t="s">
        <v>64</v>
      </c>
      <c r="S33" s="83" t="s">
        <v>64</v>
      </c>
      <c r="T33" s="83" t="s">
        <v>64</v>
      </c>
      <c r="U33" s="83" t="s">
        <v>84</v>
      </c>
      <c r="V33" s="83" t="s">
        <v>64</v>
      </c>
      <c r="W33" s="83" t="s">
        <v>64</v>
      </c>
      <c r="X33" s="83" t="s">
        <v>64</v>
      </c>
      <c r="Y33" s="83" t="s">
        <v>64</v>
      </c>
      <c r="Z33" s="83" t="s">
        <v>65</v>
      </c>
      <c r="AA33" s="83" t="s">
        <v>65</v>
      </c>
      <c r="AB33" s="83" t="s">
        <v>66</v>
      </c>
      <c r="AC33" s="83" t="s">
        <v>65</v>
      </c>
      <c r="AD33" s="83" t="s">
        <v>66</v>
      </c>
      <c r="AE33" s="83" t="s">
        <v>65</v>
      </c>
      <c r="AF33" s="83" t="s">
        <v>66</v>
      </c>
      <c r="AG33" s="83" t="s">
        <v>65</v>
      </c>
      <c r="AH33" s="83" t="s">
        <v>65</v>
      </c>
      <c r="AI33" s="83" t="s">
        <v>79</v>
      </c>
      <c r="AJ33" s="83" t="s">
        <v>66</v>
      </c>
      <c r="AK33" s="83" t="s">
        <v>66</v>
      </c>
      <c r="AL33" s="83" t="s">
        <v>66</v>
      </c>
      <c r="AM33" s="83" t="s">
        <v>65</v>
      </c>
      <c r="AN33" s="83" t="s">
        <v>66</v>
      </c>
      <c r="AO33" s="83" t="s">
        <v>66</v>
      </c>
      <c r="AP33" s="83" t="s">
        <v>67</v>
      </c>
      <c r="AQ33" s="83" t="s">
        <v>67</v>
      </c>
      <c r="AR33" s="83" t="s">
        <v>86</v>
      </c>
      <c r="AS33" s="83" t="s">
        <v>181</v>
      </c>
      <c r="AT33" s="83" t="s">
        <v>69</v>
      </c>
      <c r="AU33" s="83" t="s">
        <v>70</v>
      </c>
      <c r="AV33" s="83" t="s">
        <v>71</v>
      </c>
      <c r="AW33" s="83" t="s">
        <v>72</v>
      </c>
      <c r="AX33" s="83" t="s">
        <v>72</v>
      </c>
      <c r="AY33" s="83" t="s">
        <v>72</v>
      </c>
      <c r="AZ33" s="83" t="s">
        <v>72</v>
      </c>
      <c r="BA33" s="83" t="s">
        <v>72</v>
      </c>
      <c r="BB33" s="83" t="s">
        <v>73</v>
      </c>
      <c r="BC33" s="83" t="s">
        <v>73</v>
      </c>
      <c r="BE33" s="83" t="s">
        <v>73</v>
      </c>
      <c r="BG33" s="76" t="s">
        <v>100</v>
      </c>
      <c r="BH33" s="76" t="s">
        <v>114</v>
      </c>
      <c r="BI33" s="76" t="s">
        <v>1414</v>
      </c>
      <c r="BJ33">
        <f t="shared" si="1"/>
        <v>29</v>
      </c>
      <c r="BK33">
        <f t="shared" si="0"/>
        <v>55</v>
      </c>
      <c r="BM33" s="86" t="str">
        <f>_xlfn.XLOOKUP(Form_Responses1811[[#This Row],[Sekolah School (Cleansed)]],'Quality Check'!$B$11:$B$14,'Quality Check'!$C$11:$C$14,)</f>
        <v>Rural</v>
      </c>
      <c r="BN33" s="86" t="str">
        <f>_xlfn.XLOOKUP(Form_Responses1811[[#This Row],[Sekolah School (Cleansed)]],'Quality Check'!$B$11:$B$14,'Quality Check'!$D$11:$D$14,)</f>
        <v>Intervention Group (IG)</v>
      </c>
    </row>
    <row r="34" spans="1:66" ht="13.2" x14ac:dyDescent="0.25">
      <c r="A34" s="82">
        <v>45569.462447662037</v>
      </c>
      <c r="B34" s="83" t="s">
        <v>182</v>
      </c>
      <c r="C34" s="84" t="s">
        <v>183</v>
      </c>
      <c r="D34" s="83">
        <v>100</v>
      </c>
      <c r="E34" s="83">
        <v>0.88</v>
      </c>
      <c r="F34" s="83" t="s">
        <v>114</v>
      </c>
      <c r="G34" s="83" t="s">
        <v>76</v>
      </c>
      <c r="H34" s="83" t="s">
        <v>77</v>
      </c>
      <c r="I34" s="83" t="s">
        <v>63</v>
      </c>
      <c r="J34" s="83" t="s">
        <v>64</v>
      </c>
      <c r="K34" s="83" t="s">
        <v>64</v>
      </c>
      <c r="L34" s="83" t="s">
        <v>64</v>
      </c>
      <c r="M34" s="83" t="s">
        <v>64</v>
      </c>
      <c r="N34" s="83" t="s">
        <v>64</v>
      </c>
      <c r="O34" s="83" t="s">
        <v>64</v>
      </c>
      <c r="P34" s="83" t="s">
        <v>64</v>
      </c>
      <c r="Q34" s="83" t="s">
        <v>64</v>
      </c>
      <c r="R34" s="83" t="s">
        <v>64</v>
      </c>
      <c r="S34" s="83" t="s">
        <v>64</v>
      </c>
      <c r="T34" s="83" t="s">
        <v>64</v>
      </c>
      <c r="U34" s="83" t="s">
        <v>64</v>
      </c>
      <c r="V34" s="83" t="s">
        <v>64</v>
      </c>
      <c r="W34" s="83" t="s">
        <v>64</v>
      </c>
      <c r="X34" s="83" t="s">
        <v>64</v>
      </c>
      <c r="Y34" s="83" t="s">
        <v>64</v>
      </c>
      <c r="Z34" s="83" t="s">
        <v>66</v>
      </c>
      <c r="AA34" s="83" t="s">
        <v>65</v>
      </c>
      <c r="AB34" s="83" t="s">
        <v>66</v>
      </c>
      <c r="AC34" s="83" t="s">
        <v>66</v>
      </c>
      <c r="AD34" s="83" t="s">
        <v>66</v>
      </c>
      <c r="AE34" s="83" t="s">
        <v>66</v>
      </c>
      <c r="AF34" s="83" t="s">
        <v>66</v>
      </c>
      <c r="AG34" s="83" t="s">
        <v>65</v>
      </c>
      <c r="AH34" s="83" t="s">
        <v>66</v>
      </c>
      <c r="AI34" s="83" t="s">
        <v>101</v>
      </c>
      <c r="AJ34" s="83" t="s">
        <v>66</v>
      </c>
      <c r="AK34" s="83" t="s">
        <v>66</v>
      </c>
      <c r="AL34" s="83" t="s">
        <v>66</v>
      </c>
      <c r="AM34" s="83" t="s">
        <v>66</v>
      </c>
      <c r="AN34" s="83" t="s">
        <v>66</v>
      </c>
      <c r="AO34" s="83" t="s">
        <v>66</v>
      </c>
      <c r="AP34" s="83" t="s">
        <v>67</v>
      </c>
      <c r="AQ34" s="83" t="s">
        <v>67</v>
      </c>
      <c r="AR34" s="83" t="s">
        <v>63</v>
      </c>
      <c r="AS34" s="83" t="s">
        <v>81</v>
      </c>
      <c r="AT34" s="83" t="s">
        <v>87</v>
      </c>
      <c r="AU34" s="83" t="s">
        <v>70</v>
      </c>
      <c r="AV34" s="83" t="s">
        <v>71</v>
      </c>
      <c r="AW34" s="83" t="s">
        <v>73</v>
      </c>
      <c r="AX34" s="83" t="s">
        <v>72</v>
      </c>
      <c r="AY34" s="83" t="s">
        <v>72</v>
      </c>
      <c r="AZ34" s="83" t="s">
        <v>72</v>
      </c>
      <c r="BA34" s="83" t="s">
        <v>73</v>
      </c>
      <c r="BB34" s="83" t="s">
        <v>73</v>
      </c>
      <c r="BC34" s="83" t="s">
        <v>73</v>
      </c>
      <c r="BE34" s="83" t="s">
        <v>73</v>
      </c>
      <c r="BG34" s="76" t="s">
        <v>100</v>
      </c>
      <c r="BH34" s="76" t="s">
        <v>114</v>
      </c>
      <c r="BI34" s="76" t="s">
        <v>1414</v>
      </c>
      <c r="BJ34">
        <f t="shared" si="1"/>
        <v>31</v>
      </c>
      <c r="BK34">
        <f t="shared" si="0"/>
        <v>51</v>
      </c>
      <c r="BM34" s="86" t="str">
        <f>_xlfn.XLOOKUP(Form_Responses1811[[#This Row],[Sekolah School (Cleansed)]],'Quality Check'!$B$11:$B$14,'Quality Check'!$C$11:$C$14,)</f>
        <v>Rural</v>
      </c>
      <c r="BN34" s="86" t="str">
        <f>_xlfn.XLOOKUP(Form_Responses1811[[#This Row],[Sekolah School (Cleansed)]],'Quality Check'!$B$11:$B$14,'Quality Check'!$D$11:$D$14,)</f>
        <v>Intervention Group (IG)</v>
      </c>
    </row>
    <row r="35" spans="1:66" ht="13.2" x14ac:dyDescent="0.25">
      <c r="A35" s="82">
        <v>45569.462627175926</v>
      </c>
      <c r="B35" s="83" t="s">
        <v>184</v>
      </c>
      <c r="C35" s="84" t="s">
        <v>185</v>
      </c>
      <c r="D35" s="83">
        <v>42.86</v>
      </c>
      <c r="E35" s="83">
        <v>0</v>
      </c>
      <c r="F35" s="83" t="s">
        <v>114</v>
      </c>
      <c r="G35" s="83" t="s">
        <v>76</v>
      </c>
      <c r="H35" s="83" t="s">
        <v>186</v>
      </c>
      <c r="I35" s="83" t="s">
        <v>63</v>
      </c>
      <c r="J35" s="83" t="s">
        <v>64</v>
      </c>
      <c r="K35" s="83" t="s">
        <v>78</v>
      </c>
      <c r="L35" s="83" t="s">
        <v>64</v>
      </c>
      <c r="M35" s="83" t="s">
        <v>78</v>
      </c>
      <c r="N35" s="83" t="s">
        <v>64</v>
      </c>
      <c r="O35" s="83" t="s">
        <v>64</v>
      </c>
      <c r="P35" s="83" t="s">
        <v>64</v>
      </c>
      <c r="Q35" s="83" t="s">
        <v>64</v>
      </c>
      <c r="R35" s="83" t="s">
        <v>64</v>
      </c>
      <c r="S35" s="83" t="s">
        <v>64</v>
      </c>
      <c r="T35" s="83" t="s">
        <v>64</v>
      </c>
      <c r="U35" s="83" t="s">
        <v>78</v>
      </c>
      <c r="V35" s="83" t="s">
        <v>64</v>
      </c>
      <c r="W35" s="83" t="s">
        <v>64</v>
      </c>
      <c r="X35" s="83" t="s">
        <v>64</v>
      </c>
      <c r="Y35" s="83" t="s">
        <v>64</v>
      </c>
      <c r="Z35" s="83" t="s">
        <v>65</v>
      </c>
      <c r="AA35" s="83" t="s">
        <v>65</v>
      </c>
      <c r="AB35" s="83" t="s">
        <v>65</v>
      </c>
      <c r="AC35" s="83" t="s">
        <v>66</v>
      </c>
      <c r="AD35" s="83" t="s">
        <v>65</v>
      </c>
      <c r="AE35" s="83" t="s">
        <v>65</v>
      </c>
      <c r="AF35" s="83" t="s">
        <v>66</v>
      </c>
      <c r="AG35" s="83" t="s">
        <v>66</v>
      </c>
      <c r="AH35" s="83" t="s">
        <v>66</v>
      </c>
      <c r="AI35" s="83" t="s">
        <v>79</v>
      </c>
      <c r="AJ35" s="83" t="s">
        <v>66</v>
      </c>
      <c r="AK35" s="83" t="s">
        <v>66</v>
      </c>
      <c r="AL35" s="83" t="s">
        <v>66</v>
      </c>
      <c r="AM35" s="83" t="s">
        <v>65</v>
      </c>
      <c r="AN35" s="83" t="s">
        <v>66</v>
      </c>
      <c r="AO35" s="83" t="s">
        <v>66</v>
      </c>
      <c r="AP35" s="83" t="s">
        <v>67</v>
      </c>
      <c r="AQ35" s="83" t="s">
        <v>67</v>
      </c>
      <c r="AR35" s="83" t="s">
        <v>63</v>
      </c>
      <c r="AS35" s="83" t="s">
        <v>187</v>
      </c>
      <c r="AT35" s="83" t="s">
        <v>69</v>
      </c>
      <c r="AU35" s="83" t="s">
        <v>93</v>
      </c>
      <c r="AV35" s="83" t="s">
        <v>80</v>
      </c>
      <c r="AW35" s="83" t="s">
        <v>73</v>
      </c>
      <c r="AX35" s="83" t="s">
        <v>73</v>
      </c>
      <c r="AY35" s="83" t="s">
        <v>73</v>
      </c>
      <c r="AZ35" s="83" t="s">
        <v>73</v>
      </c>
      <c r="BA35" s="83" t="s">
        <v>63</v>
      </c>
      <c r="BB35" s="83" t="s">
        <v>73</v>
      </c>
      <c r="BC35" s="83" t="s">
        <v>73</v>
      </c>
      <c r="BE35" s="83" t="s">
        <v>73</v>
      </c>
      <c r="BG35" s="76" t="s">
        <v>100</v>
      </c>
      <c r="BH35" s="76" t="s">
        <v>114</v>
      </c>
      <c r="BI35" s="76" t="s">
        <v>1414</v>
      </c>
      <c r="BJ35">
        <f t="shared" si="1"/>
        <v>30</v>
      </c>
      <c r="BK35">
        <f t="shared" si="0"/>
        <v>54</v>
      </c>
      <c r="BM35" s="86" t="str">
        <f>_xlfn.XLOOKUP(Form_Responses1811[[#This Row],[Sekolah School (Cleansed)]],'Quality Check'!$B$11:$B$14,'Quality Check'!$C$11:$C$14,)</f>
        <v>Rural</v>
      </c>
      <c r="BN35" s="86" t="str">
        <f>_xlfn.XLOOKUP(Form_Responses1811[[#This Row],[Sekolah School (Cleansed)]],'Quality Check'!$B$11:$B$14,'Quality Check'!$D$11:$D$14,)</f>
        <v>Intervention Group (IG)</v>
      </c>
    </row>
    <row r="36" spans="1:66" ht="13.2" x14ac:dyDescent="0.25">
      <c r="A36" s="82">
        <v>45569.462717858798</v>
      </c>
      <c r="B36" s="83" t="s">
        <v>188</v>
      </c>
      <c r="C36" s="84" t="s">
        <v>189</v>
      </c>
      <c r="D36" s="83">
        <v>60.71</v>
      </c>
      <c r="E36" s="83">
        <v>0.04</v>
      </c>
      <c r="F36" s="83" t="s">
        <v>114</v>
      </c>
      <c r="G36" s="83" t="s">
        <v>76</v>
      </c>
      <c r="H36" s="83" t="s">
        <v>108</v>
      </c>
      <c r="I36" s="83" t="s">
        <v>63</v>
      </c>
      <c r="J36" s="83" t="s">
        <v>64</v>
      </c>
      <c r="K36" s="83" t="s">
        <v>84</v>
      </c>
      <c r="L36" s="83" t="s">
        <v>64</v>
      </c>
      <c r="M36" s="83" t="s">
        <v>84</v>
      </c>
      <c r="N36" s="83" t="s">
        <v>64</v>
      </c>
      <c r="O36" s="83" t="s">
        <v>64</v>
      </c>
      <c r="P36" s="83" t="s">
        <v>78</v>
      </c>
      <c r="Q36" s="83" t="s">
        <v>64</v>
      </c>
      <c r="R36" s="83" t="s">
        <v>64</v>
      </c>
      <c r="S36" s="83" t="s">
        <v>64</v>
      </c>
      <c r="T36" s="83" t="s">
        <v>64</v>
      </c>
      <c r="U36" s="83" t="s">
        <v>64</v>
      </c>
      <c r="V36" s="83" t="s">
        <v>64</v>
      </c>
      <c r="W36" s="83" t="s">
        <v>84</v>
      </c>
      <c r="X36" s="83" t="s">
        <v>64</v>
      </c>
      <c r="Y36" s="83" t="s">
        <v>64</v>
      </c>
      <c r="Z36" s="83" t="s">
        <v>66</v>
      </c>
      <c r="AA36" s="83" t="s">
        <v>65</v>
      </c>
      <c r="AB36" s="83" t="s">
        <v>65</v>
      </c>
      <c r="AC36" s="83" t="s">
        <v>66</v>
      </c>
      <c r="AD36" s="83" t="s">
        <v>66</v>
      </c>
      <c r="AE36" s="83" t="s">
        <v>65</v>
      </c>
      <c r="AF36" s="83" t="s">
        <v>65</v>
      </c>
      <c r="AG36" s="83" t="s">
        <v>66</v>
      </c>
      <c r="AH36" s="83" t="s">
        <v>65</v>
      </c>
      <c r="AI36" s="83" t="s">
        <v>101</v>
      </c>
      <c r="AJ36" s="83" t="s">
        <v>66</v>
      </c>
      <c r="AK36" s="83" t="s">
        <v>65</v>
      </c>
      <c r="AL36" s="83" t="s">
        <v>65</v>
      </c>
      <c r="AM36" s="83" t="s">
        <v>66</v>
      </c>
      <c r="AN36" s="83" t="s">
        <v>66</v>
      </c>
      <c r="AO36" s="83" t="s">
        <v>66</v>
      </c>
      <c r="AP36" s="83" t="s">
        <v>85</v>
      </c>
      <c r="AQ36" s="83" t="s">
        <v>151</v>
      </c>
      <c r="AR36" s="83" t="s">
        <v>63</v>
      </c>
      <c r="AS36" s="83" t="s">
        <v>68</v>
      </c>
      <c r="AT36" s="83" t="s">
        <v>87</v>
      </c>
      <c r="AU36" s="83" t="s">
        <v>67</v>
      </c>
      <c r="AV36" s="83" t="s">
        <v>71</v>
      </c>
      <c r="AW36" s="83" t="s">
        <v>73</v>
      </c>
      <c r="AX36" s="83" t="s">
        <v>73</v>
      </c>
      <c r="AY36" s="83" t="s">
        <v>72</v>
      </c>
      <c r="AZ36" s="83" t="s">
        <v>73</v>
      </c>
      <c r="BA36" s="83" t="s">
        <v>73</v>
      </c>
      <c r="BB36" s="83" t="s">
        <v>73</v>
      </c>
      <c r="BC36" s="83" t="s">
        <v>73</v>
      </c>
      <c r="BE36" s="83" t="s">
        <v>73</v>
      </c>
      <c r="BG36" s="76" t="s">
        <v>100</v>
      </c>
      <c r="BH36" s="76" t="s">
        <v>114</v>
      </c>
      <c r="BI36" s="76" t="s">
        <v>1414</v>
      </c>
      <c r="BJ36">
        <f t="shared" si="1"/>
        <v>29</v>
      </c>
      <c r="BK36">
        <f t="shared" si="0"/>
        <v>56</v>
      </c>
      <c r="BM36" s="86" t="str">
        <f>_xlfn.XLOOKUP(Form_Responses1811[[#This Row],[Sekolah School (Cleansed)]],'Quality Check'!$B$11:$B$14,'Quality Check'!$C$11:$C$14,)</f>
        <v>Rural</v>
      </c>
      <c r="BN36" s="86" t="str">
        <f>_xlfn.XLOOKUP(Form_Responses1811[[#This Row],[Sekolah School (Cleansed)]],'Quality Check'!$B$11:$B$14,'Quality Check'!$D$11:$D$14,)</f>
        <v>Intervention Group (IG)</v>
      </c>
    </row>
    <row r="37" spans="1:66" ht="13.2" x14ac:dyDescent="0.25">
      <c r="A37" s="82">
        <v>45569.464270416662</v>
      </c>
      <c r="B37" s="83" t="s">
        <v>190</v>
      </c>
      <c r="C37" s="84" t="s">
        <v>191</v>
      </c>
      <c r="D37" s="83">
        <v>65.739999999999995</v>
      </c>
      <c r="E37" s="83">
        <v>0.13</v>
      </c>
      <c r="F37" s="83" t="s">
        <v>114</v>
      </c>
      <c r="G37" s="83" t="s">
        <v>76</v>
      </c>
      <c r="H37" s="83" t="s">
        <v>100</v>
      </c>
      <c r="I37" s="83" t="s">
        <v>63</v>
      </c>
      <c r="J37" s="83" t="s">
        <v>64</v>
      </c>
      <c r="K37" s="83" t="s">
        <v>84</v>
      </c>
      <c r="L37" s="83" t="s">
        <v>64</v>
      </c>
      <c r="M37" s="83" t="s">
        <v>64</v>
      </c>
      <c r="N37" s="83" t="s">
        <v>64</v>
      </c>
      <c r="O37" s="83" t="s">
        <v>84</v>
      </c>
      <c r="P37" s="83" t="s">
        <v>84</v>
      </c>
      <c r="Q37" s="83" t="s">
        <v>64</v>
      </c>
      <c r="R37" s="83" t="s">
        <v>64</v>
      </c>
      <c r="S37" s="83" t="s">
        <v>64</v>
      </c>
      <c r="T37" s="83" t="s">
        <v>64</v>
      </c>
      <c r="U37" s="83" t="s">
        <v>64</v>
      </c>
      <c r="V37" s="83" t="s">
        <v>64</v>
      </c>
      <c r="W37" s="83" t="s">
        <v>64</v>
      </c>
      <c r="X37" s="83" t="s">
        <v>64</v>
      </c>
      <c r="Y37" s="83" t="s">
        <v>64</v>
      </c>
      <c r="Z37" s="83" t="s">
        <v>66</v>
      </c>
      <c r="AA37" s="83" t="s">
        <v>66</v>
      </c>
      <c r="AB37" s="83" t="s">
        <v>66</v>
      </c>
      <c r="AC37" s="83" t="s">
        <v>66</v>
      </c>
      <c r="AD37" s="83" t="s">
        <v>66</v>
      </c>
      <c r="AE37" s="83" t="s">
        <v>66</v>
      </c>
      <c r="AF37" s="83" t="s">
        <v>66</v>
      </c>
      <c r="AG37" s="83" t="s">
        <v>66</v>
      </c>
      <c r="AH37" s="83" t="s">
        <v>66</v>
      </c>
      <c r="AI37" s="83" t="s">
        <v>101</v>
      </c>
      <c r="AJ37" s="83" t="s">
        <v>66</v>
      </c>
      <c r="AK37" s="83" t="s">
        <v>66</v>
      </c>
      <c r="AL37" s="83" t="s">
        <v>66</v>
      </c>
      <c r="AM37" s="83" t="s">
        <v>65</v>
      </c>
      <c r="AN37" s="83" t="s">
        <v>66</v>
      </c>
      <c r="AO37" s="83" t="s">
        <v>66</v>
      </c>
      <c r="AP37" s="83" t="s">
        <v>67</v>
      </c>
      <c r="AQ37" s="83" t="s">
        <v>67</v>
      </c>
      <c r="AR37" s="83" t="s">
        <v>63</v>
      </c>
      <c r="AS37" s="83" t="s">
        <v>192</v>
      </c>
      <c r="AT37" s="83" t="s">
        <v>69</v>
      </c>
      <c r="AU37" s="83" t="s">
        <v>70</v>
      </c>
      <c r="AV37" s="83" t="s">
        <v>71</v>
      </c>
      <c r="AW37" s="83" t="s">
        <v>72</v>
      </c>
      <c r="AX37" s="83" t="s">
        <v>72</v>
      </c>
      <c r="AY37" s="83" t="s">
        <v>72</v>
      </c>
      <c r="AZ37" s="83" t="s">
        <v>72</v>
      </c>
      <c r="BA37" s="83" t="s">
        <v>72</v>
      </c>
      <c r="BB37" s="83" t="s">
        <v>72</v>
      </c>
      <c r="BC37" s="83" t="s">
        <v>73</v>
      </c>
      <c r="BE37" s="83" t="s">
        <v>73</v>
      </c>
      <c r="BG37" s="76" t="s">
        <v>100</v>
      </c>
      <c r="BH37" s="76" t="s">
        <v>114</v>
      </c>
      <c r="BI37" s="76" t="s">
        <v>1414</v>
      </c>
      <c r="BJ37">
        <f t="shared" si="1"/>
        <v>28</v>
      </c>
      <c r="BK37">
        <f t="shared" si="0"/>
        <v>50</v>
      </c>
      <c r="BM37" s="86" t="str">
        <f>_xlfn.XLOOKUP(Form_Responses1811[[#This Row],[Sekolah School (Cleansed)]],'Quality Check'!$B$11:$B$14,'Quality Check'!$C$11:$C$14,)</f>
        <v>Rural</v>
      </c>
      <c r="BN37" s="86" t="str">
        <f>_xlfn.XLOOKUP(Form_Responses1811[[#This Row],[Sekolah School (Cleansed)]],'Quality Check'!$B$11:$B$14,'Quality Check'!$D$11:$D$14,)</f>
        <v>Intervention Group (IG)</v>
      </c>
    </row>
    <row r="38" spans="1:66" ht="13.2" x14ac:dyDescent="0.25">
      <c r="A38" s="82">
        <v>45569.467693587962</v>
      </c>
      <c r="B38" s="83" t="s">
        <v>193</v>
      </c>
      <c r="C38" s="84" t="s">
        <v>194</v>
      </c>
      <c r="D38" s="83">
        <v>35.71</v>
      </c>
      <c r="E38" s="83">
        <v>0.63</v>
      </c>
      <c r="F38" s="83" t="s">
        <v>60</v>
      </c>
      <c r="G38" s="83" t="s">
        <v>76</v>
      </c>
      <c r="H38" s="83" t="s">
        <v>62</v>
      </c>
      <c r="I38" s="83" t="s">
        <v>63</v>
      </c>
      <c r="J38" s="83" t="s">
        <v>64</v>
      </c>
      <c r="K38" s="83" t="s">
        <v>64</v>
      </c>
      <c r="L38" s="83" t="s">
        <v>64</v>
      </c>
      <c r="M38" s="83" t="s">
        <v>84</v>
      </c>
      <c r="N38" s="83" t="s">
        <v>84</v>
      </c>
      <c r="O38" s="83" t="s">
        <v>64</v>
      </c>
      <c r="P38" s="83" t="s">
        <v>84</v>
      </c>
      <c r="Q38" s="83" t="s">
        <v>64</v>
      </c>
      <c r="R38" s="83" t="s">
        <v>64</v>
      </c>
      <c r="S38" s="83" t="s">
        <v>64</v>
      </c>
      <c r="T38" s="83" t="s">
        <v>64</v>
      </c>
      <c r="U38" s="83" t="s">
        <v>64</v>
      </c>
      <c r="V38" s="83" t="s">
        <v>64</v>
      </c>
      <c r="W38" s="83" t="s">
        <v>64</v>
      </c>
      <c r="X38" s="83" t="s">
        <v>64</v>
      </c>
      <c r="Y38" s="83" t="s">
        <v>64</v>
      </c>
      <c r="Z38" s="83" t="s">
        <v>66</v>
      </c>
      <c r="AA38" s="83" t="s">
        <v>65</v>
      </c>
      <c r="AB38" s="83" t="s">
        <v>65</v>
      </c>
      <c r="AC38" s="83" t="s">
        <v>66</v>
      </c>
      <c r="AD38" s="83" t="s">
        <v>66</v>
      </c>
      <c r="AE38" s="83" t="s">
        <v>66</v>
      </c>
      <c r="AF38" s="83" t="s">
        <v>66</v>
      </c>
      <c r="AG38" s="83" t="s">
        <v>66</v>
      </c>
      <c r="AH38" s="83" t="s">
        <v>65</v>
      </c>
      <c r="AI38" s="83" t="s">
        <v>79</v>
      </c>
      <c r="AJ38" s="83" t="s">
        <v>65</v>
      </c>
      <c r="AK38" s="83" t="s">
        <v>65</v>
      </c>
      <c r="AL38" s="83" t="s">
        <v>65</v>
      </c>
      <c r="AM38" s="83" t="s">
        <v>66</v>
      </c>
      <c r="AN38" s="83" t="s">
        <v>66</v>
      </c>
      <c r="AO38" s="83" t="s">
        <v>66</v>
      </c>
      <c r="AP38" s="83" t="s">
        <v>85</v>
      </c>
      <c r="AQ38" s="83" t="s">
        <v>85</v>
      </c>
      <c r="AR38" s="83" t="s">
        <v>63</v>
      </c>
      <c r="AS38" s="83" t="s">
        <v>68</v>
      </c>
      <c r="AT38" s="83" t="s">
        <v>69</v>
      </c>
      <c r="AU38" s="83" t="s">
        <v>93</v>
      </c>
      <c r="AV38" s="83" t="s">
        <v>71</v>
      </c>
      <c r="AW38" s="83" t="s">
        <v>73</v>
      </c>
      <c r="AX38" s="83" t="s">
        <v>72</v>
      </c>
      <c r="AY38" s="83" t="s">
        <v>72</v>
      </c>
      <c r="AZ38" s="83" t="s">
        <v>72</v>
      </c>
      <c r="BA38" s="83" t="s">
        <v>72</v>
      </c>
      <c r="BB38" s="83" t="s">
        <v>73</v>
      </c>
      <c r="BC38" s="83" t="s">
        <v>73</v>
      </c>
      <c r="BE38" s="83" t="s">
        <v>73</v>
      </c>
      <c r="BG38" s="76" t="s">
        <v>100</v>
      </c>
      <c r="BH38" s="76" t="s">
        <v>60</v>
      </c>
      <c r="BI38" s="76" t="s">
        <v>1414</v>
      </c>
      <c r="BJ38">
        <f t="shared" si="1"/>
        <v>30</v>
      </c>
      <c r="BK38">
        <f t="shared" si="0"/>
        <v>54</v>
      </c>
      <c r="BM38" s="86" t="str">
        <f>_xlfn.XLOOKUP(Form_Responses1811[[#This Row],[Sekolah School (Cleansed)]],'Quality Check'!$B$11:$B$14,'Quality Check'!$C$11:$C$14,)</f>
        <v>Rural</v>
      </c>
      <c r="BN38" s="86" t="str">
        <f>_xlfn.XLOOKUP(Form_Responses1811[[#This Row],[Sekolah School (Cleansed)]],'Quality Check'!$B$11:$B$14,'Quality Check'!$D$11:$D$14,)</f>
        <v>Intervention Group (IG)</v>
      </c>
    </row>
    <row r="39" spans="1:66" ht="13.2" x14ac:dyDescent="0.25">
      <c r="A39" s="82">
        <v>45569.468818958332</v>
      </c>
      <c r="B39" s="83" t="s">
        <v>195</v>
      </c>
      <c r="C39" s="84" t="s">
        <v>196</v>
      </c>
      <c r="D39" s="83">
        <v>12.5</v>
      </c>
      <c r="E39" s="83">
        <v>0</v>
      </c>
      <c r="F39" s="83" t="s">
        <v>60</v>
      </c>
      <c r="G39" s="83" t="s">
        <v>76</v>
      </c>
      <c r="H39" s="83" t="s">
        <v>77</v>
      </c>
      <c r="I39" s="83" t="s">
        <v>73</v>
      </c>
      <c r="J39" s="83" t="s">
        <v>64</v>
      </c>
      <c r="K39" s="83" t="s">
        <v>84</v>
      </c>
      <c r="L39" s="83" t="s">
        <v>64</v>
      </c>
      <c r="M39" s="83" t="s">
        <v>78</v>
      </c>
      <c r="N39" s="83" t="s">
        <v>64</v>
      </c>
      <c r="O39" s="83" t="s">
        <v>64</v>
      </c>
      <c r="P39" s="83" t="s">
        <v>64</v>
      </c>
      <c r="Q39" s="83" t="s">
        <v>64</v>
      </c>
      <c r="R39" s="83" t="s">
        <v>64</v>
      </c>
      <c r="S39" s="83" t="s">
        <v>64</v>
      </c>
      <c r="T39" s="83" t="s">
        <v>64</v>
      </c>
      <c r="U39" s="83" t="s">
        <v>84</v>
      </c>
      <c r="V39" s="83" t="s">
        <v>64</v>
      </c>
      <c r="W39" s="83" t="s">
        <v>64</v>
      </c>
      <c r="X39" s="83" t="s">
        <v>64</v>
      </c>
      <c r="Y39" s="83" t="s">
        <v>64</v>
      </c>
      <c r="Z39" s="83" t="s">
        <v>101</v>
      </c>
      <c r="AA39" s="83" t="s">
        <v>101</v>
      </c>
      <c r="AB39" s="83" t="s">
        <v>101</v>
      </c>
      <c r="AC39" s="83" t="s">
        <v>66</v>
      </c>
      <c r="AD39" s="83" t="s">
        <v>66</v>
      </c>
      <c r="AE39" s="83" t="s">
        <v>101</v>
      </c>
      <c r="AF39" s="83" t="s">
        <v>66</v>
      </c>
      <c r="AG39" s="83" t="s">
        <v>66</v>
      </c>
      <c r="AH39" s="83" t="s">
        <v>66</v>
      </c>
      <c r="AI39" s="83" t="s">
        <v>79</v>
      </c>
      <c r="AJ39" s="83" t="s">
        <v>66</v>
      </c>
      <c r="AK39" s="83" t="s">
        <v>66</v>
      </c>
      <c r="AL39" s="83" t="s">
        <v>65</v>
      </c>
      <c r="AM39" s="83" t="s">
        <v>101</v>
      </c>
      <c r="AN39" s="83" t="s">
        <v>66</v>
      </c>
      <c r="AO39" s="83" t="s">
        <v>66</v>
      </c>
      <c r="AP39" s="83" t="s">
        <v>67</v>
      </c>
      <c r="AQ39" s="83" t="s">
        <v>67</v>
      </c>
      <c r="AR39" s="83" t="s">
        <v>63</v>
      </c>
      <c r="AS39" s="83" t="s">
        <v>97</v>
      </c>
      <c r="AT39" s="83" t="s">
        <v>87</v>
      </c>
      <c r="AU39" s="83" t="s">
        <v>93</v>
      </c>
      <c r="AV39" s="83" t="s">
        <v>71</v>
      </c>
      <c r="AW39" s="83" t="s">
        <v>72</v>
      </c>
      <c r="AX39" s="83" t="s">
        <v>72</v>
      </c>
      <c r="AY39" s="83" t="s">
        <v>72</v>
      </c>
      <c r="AZ39" s="83" t="s">
        <v>72</v>
      </c>
      <c r="BA39" s="83" t="s">
        <v>72</v>
      </c>
      <c r="BB39" s="83" t="s">
        <v>72</v>
      </c>
      <c r="BC39" s="83" t="s">
        <v>73</v>
      </c>
      <c r="BD39" s="83" t="s">
        <v>197</v>
      </c>
      <c r="BE39" s="83" t="s">
        <v>73</v>
      </c>
      <c r="BG39" s="76" t="s">
        <v>100</v>
      </c>
      <c r="BH39" s="76" t="s">
        <v>60</v>
      </c>
      <c r="BI39" s="76" t="s">
        <v>1415</v>
      </c>
      <c r="BJ39">
        <f t="shared" si="1"/>
        <v>30</v>
      </c>
      <c r="BK39">
        <f t="shared" si="0"/>
        <v>41</v>
      </c>
      <c r="BM39" s="86" t="str">
        <f>_xlfn.XLOOKUP(Form_Responses1811[[#This Row],[Sekolah School (Cleansed)]],'Quality Check'!$B$11:$B$14,'Quality Check'!$C$11:$C$14,)</f>
        <v>Rural</v>
      </c>
      <c r="BN39" s="86" t="str">
        <f>_xlfn.XLOOKUP(Form_Responses1811[[#This Row],[Sekolah School (Cleansed)]],'Quality Check'!$B$11:$B$14,'Quality Check'!$D$11:$D$14,)</f>
        <v>Intervention Group (IG)</v>
      </c>
    </row>
    <row r="40" spans="1:66" ht="13.2" x14ac:dyDescent="0.25">
      <c r="A40" s="82">
        <v>45569.470783668978</v>
      </c>
      <c r="B40" s="83" t="s">
        <v>198</v>
      </c>
      <c r="C40" s="84" t="s">
        <v>199</v>
      </c>
      <c r="D40" s="83">
        <v>50</v>
      </c>
      <c r="E40" s="83">
        <v>0</v>
      </c>
      <c r="F40" s="83" t="s">
        <v>60</v>
      </c>
      <c r="G40" s="83" t="s">
        <v>76</v>
      </c>
      <c r="H40" s="83" t="s">
        <v>62</v>
      </c>
      <c r="I40" s="83" t="s">
        <v>63</v>
      </c>
      <c r="J40" s="83" t="s">
        <v>64</v>
      </c>
      <c r="K40" s="83" t="s">
        <v>64</v>
      </c>
      <c r="L40" s="83" t="s">
        <v>64</v>
      </c>
      <c r="M40" s="83" t="s">
        <v>64</v>
      </c>
      <c r="N40" s="83" t="s">
        <v>64</v>
      </c>
      <c r="O40" s="83" t="s">
        <v>64</v>
      </c>
      <c r="P40" s="83" t="s">
        <v>78</v>
      </c>
      <c r="Q40" s="83" t="s">
        <v>64</v>
      </c>
      <c r="R40" s="83" t="s">
        <v>64</v>
      </c>
      <c r="S40" s="83" t="s">
        <v>64</v>
      </c>
      <c r="T40" s="83" t="s">
        <v>78</v>
      </c>
      <c r="U40" s="83" t="s">
        <v>64</v>
      </c>
      <c r="V40" s="83" t="s">
        <v>64</v>
      </c>
      <c r="W40" s="83" t="s">
        <v>64</v>
      </c>
      <c r="X40" s="83" t="s">
        <v>64</v>
      </c>
      <c r="Y40" s="83" t="s">
        <v>64</v>
      </c>
      <c r="Z40" s="83" t="s">
        <v>66</v>
      </c>
      <c r="AA40" s="83" t="s">
        <v>66</v>
      </c>
      <c r="AB40" s="83" t="s">
        <v>66</v>
      </c>
      <c r="AC40" s="83" t="s">
        <v>66</v>
      </c>
      <c r="AD40" s="83" t="s">
        <v>66</v>
      </c>
      <c r="AE40" s="83" t="s">
        <v>66</v>
      </c>
      <c r="AF40" s="83" t="s">
        <v>66</v>
      </c>
      <c r="AG40" s="83" t="s">
        <v>66</v>
      </c>
      <c r="AH40" s="83" t="s">
        <v>66</v>
      </c>
      <c r="AI40" s="83" t="s">
        <v>79</v>
      </c>
      <c r="AJ40" s="83" t="s">
        <v>66</v>
      </c>
      <c r="AK40" s="83" t="s">
        <v>66</v>
      </c>
      <c r="AL40" s="83" t="s">
        <v>66</v>
      </c>
      <c r="AM40" s="83" t="s">
        <v>66</v>
      </c>
      <c r="AN40" s="83" t="s">
        <v>66</v>
      </c>
      <c r="AO40" s="83" t="s">
        <v>66</v>
      </c>
      <c r="AP40" s="83" t="s">
        <v>67</v>
      </c>
      <c r="AQ40" s="83" t="s">
        <v>67</v>
      </c>
      <c r="AR40" s="83" t="s">
        <v>63</v>
      </c>
      <c r="AS40" s="83" t="s">
        <v>200</v>
      </c>
      <c r="AT40" s="83" t="s">
        <v>169</v>
      </c>
      <c r="AU40" s="83" t="s">
        <v>70</v>
      </c>
      <c r="AV40" s="83" t="s">
        <v>71</v>
      </c>
      <c r="AW40" s="83" t="s">
        <v>73</v>
      </c>
      <c r="AX40" s="83" t="s">
        <v>73</v>
      </c>
      <c r="AY40" s="83" t="s">
        <v>73</v>
      </c>
      <c r="AZ40" s="83" t="s">
        <v>73</v>
      </c>
      <c r="BA40" s="83" t="s">
        <v>73</v>
      </c>
      <c r="BB40" s="83" t="s">
        <v>73</v>
      </c>
      <c r="BC40" s="83" t="s">
        <v>73</v>
      </c>
      <c r="BE40" s="83" t="s">
        <v>73</v>
      </c>
      <c r="BG40" s="76" t="s">
        <v>100</v>
      </c>
      <c r="BH40" s="76" t="s">
        <v>60</v>
      </c>
      <c r="BI40" s="76" t="s">
        <v>1414</v>
      </c>
      <c r="BJ40">
        <f t="shared" si="1"/>
        <v>29</v>
      </c>
      <c r="BK40">
        <f t="shared" si="0"/>
        <v>48</v>
      </c>
      <c r="BM40" s="86" t="str">
        <f>_xlfn.XLOOKUP(Form_Responses1811[[#This Row],[Sekolah School (Cleansed)]],'Quality Check'!$B$11:$B$14,'Quality Check'!$C$11:$C$14,)</f>
        <v>Rural</v>
      </c>
      <c r="BN40" s="86" t="str">
        <f>_xlfn.XLOOKUP(Form_Responses1811[[#This Row],[Sekolah School (Cleansed)]],'Quality Check'!$B$11:$B$14,'Quality Check'!$D$11:$D$14,)</f>
        <v>Intervention Group (IG)</v>
      </c>
    </row>
    <row r="41" spans="1:66" ht="13.2" x14ac:dyDescent="0.25">
      <c r="A41" s="82">
        <v>45569.472500694443</v>
      </c>
      <c r="B41" s="83" t="s">
        <v>201</v>
      </c>
      <c r="C41" s="84" t="s">
        <v>202</v>
      </c>
      <c r="D41" s="83">
        <v>7.14</v>
      </c>
      <c r="E41" s="83">
        <v>0.13</v>
      </c>
      <c r="F41" s="83" t="s">
        <v>60</v>
      </c>
      <c r="G41" s="83" t="s">
        <v>76</v>
      </c>
      <c r="H41" s="83" t="s">
        <v>62</v>
      </c>
      <c r="I41" s="83" t="s">
        <v>73</v>
      </c>
      <c r="J41" s="83" t="s">
        <v>64</v>
      </c>
      <c r="K41" s="83" t="s">
        <v>78</v>
      </c>
      <c r="L41" s="83" t="s">
        <v>145</v>
      </c>
      <c r="M41" s="83" t="s">
        <v>78</v>
      </c>
      <c r="N41" s="83" t="s">
        <v>64</v>
      </c>
      <c r="O41" s="83" t="s">
        <v>64</v>
      </c>
      <c r="P41" s="83" t="s">
        <v>78</v>
      </c>
      <c r="Q41" s="83" t="s">
        <v>84</v>
      </c>
      <c r="R41" s="83" t="s">
        <v>64</v>
      </c>
      <c r="S41" s="83" t="s">
        <v>64</v>
      </c>
      <c r="T41" s="83" t="s">
        <v>64</v>
      </c>
      <c r="U41" s="83" t="s">
        <v>78</v>
      </c>
      <c r="V41" s="83" t="s">
        <v>64</v>
      </c>
      <c r="W41" s="83" t="s">
        <v>64</v>
      </c>
      <c r="X41" s="83" t="s">
        <v>64</v>
      </c>
      <c r="Y41" s="83" t="s">
        <v>64</v>
      </c>
      <c r="Z41" s="83" t="s">
        <v>66</v>
      </c>
      <c r="AA41" s="83" t="s">
        <v>65</v>
      </c>
      <c r="AB41" s="83" t="s">
        <v>66</v>
      </c>
      <c r="AC41" s="83" t="s">
        <v>66</v>
      </c>
      <c r="AD41" s="83" t="s">
        <v>66</v>
      </c>
      <c r="AE41" s="83" t="s">
        <v>65</v>
      </c>
      <c r="AF41" s="83" t="s">
        <v>66</v>
      </c>
      <c r="AG41" s="83" t="s">
        <v>66</v>
      </c>
      <c r="AH41" s="83" t="s">
        <v>79</v>
      </c>
      <c r="AI41" s="83" t="s">
        <v>79</v>
      </c>
      <c r="AJ41" s="83" t="s">
        <v>66</v>
      </c>
      <c r="AK41" s="83" t="s">
        <v>66</v>
      </c>
      <c r="AL41" s="83" t="s">
        <v>66</v>
      </c>
      <c r="AM41" s="83" t="s">
        <v>66</v>
      </c>
      <c r="AN41" s="83" t="s">
        <v>66</v>
      </c>
      <c r="AO41" s="83" t="s">
        <v>79</v>
      </c>
      <c r="AP41" s="83" t="s">
        <v>67</v>
      </c>
      <c r="AQ41" s="83" t="s">
        <v>80</v>
      </c>
      <c r="AR41" s="83" t="s">
        <v>73</v>
      </c>
      <c r="AS41" s="83" t="s">
        <v>68</v>
      </c>
      <c r="AT41" s="83" t="s">
        <v>87</v>
      </c>
      <c r="AU41" s="83" t="s">
        <v>80</v>
      </c>
      <c r="AV41" s="83" t="s">
        <v>80</v>
      </c>
      <c r="AW41" s="83" t="s">
        <v>73</v>
      </c>
      <c r="AX41" s="83" t="s">
        <v>73</v>
      </c>
      <c r="AY41" s="83" t="s">
        <v>72</v>
      </c>
      <c r="AZ41" s="83" t="s">
        <v>73</v>
      </c>
      <c r="BA41" s="83" t="s">
        <v>73</v>
      </c>
      <c r="BB41" s="83" t="s">
        <v>73</v>
      </c>
      <c r="BC41" s="83" t="s">
        <v>73</v>
      </c>
      <c r="BE41" s="83" t="s">
        <v>73</v>
      </c>
      <c r="BG41" s="76" t="s">
        <v>100</v>
      </c>
      <c r="BH41" s="76" t="s">
        <v>60</v>
      </c>
      <c r="BI41" s="76" t="s">
        <v>1415</v>
      </c>
      <c r="BJ41">
        <f t="shared" si="1"/>
        <v>27</v>
      </c>
      <c r="BK41">
        <f t="shared" si="0"/>
        <v>48</v>
      </c>
      <c r="BM41" s="86" t="str">
        <f>_xlfn.XLOOKUP(Form_Responses1811[[#This Row],[Sekolah School (Cleansed)]],'Quality Check'!$B$11:$B$14,'Quality Check'!$C$11:$C$14,)</f>
        <v>Rural</v>
      </c>
      <c r="BN41" s="86" t="str">
        <f>_xlfn.XLOOKUP(Form_Responses1811[[#This Row],[Sekolah School (Cleansed)]],'Quality Check'!$B$11:$B$14,'Quality Check'!$D$11:$D$14,)</f>
        <v>Intervention Group (IG)</v>
      </c>
    </row>
    <row r="42" spans="1:66" ht="13.2" x14ac:dyDescent="0.25">
      <c r="A42" s="82">
        <v>45569.474414363431</v>
      </c>
      <c r="B42" s="83" t="s">
        <v>203</v>
      </c>
      <c r="C42" s="84" t="s">
        <v>204</v>
      </c>
      <c r="D42" s="83">
        <v>7.14</v>
      </c>
      <c r="E42" s="83">
        <v>0</v>
      </c>
      <c r="F42" s="83" t="s">
        <v>60</v>
      </c>
      <c r="G42" s="83" t="s">
        <v>76</v>
      </c>
      <c r="H42" s="83" t="s">
        <v>100</v>
      </c>
      <c r="I42" s="83" t="s">
        <v>63</v>
      </c>
      <c r="J42" s="83" t="s">
        <v>64</v>
      </c>
      <c r="K42" s="83" t="s">
        <v>84</v>
      </c>
      <c r="L42" s="83" t="s">
        <v>145</v>
      </c>
      <c r="M42" s="83" t="s">
        <v>84</v>
      </c>
      <c r="N42" s="83" t="s">
        <v>84</v>
      </c>
      <c r="O42" s="83" t="s">
        <v>84</v>
      </c>
      <c r="P42" s="83" t="s">
        <v>84</v>
      </c>
      <c r="Q42" s="83" t="s">
        <v>84</v>
      </c>
      <c r="R42" s="83" t="s">
        <v>64</v>
      </c>
      <c r="S42" s="83" t="s">
        <v>64</v>
      </c>
      <c r="T42" s="83" t="s">
        <v>64</v>
      </c>
      <c r="U42" s="83" t="s">
        <v>84</v>
      </c>
      <c r="V42" s="83" t="s">
        <v>64</v>
      </c>
      <c r="W42" s="83" t="s">
        <v>84</v>
      </c>
      <c r="X42" s="83" t="s">
        <v>64</v>
      </c>
      <c r="Y42" s="83" t="s">
        <v>64</v>
      </c>
      <c r="Z42" s="83" t="s">
        <v>65</v>
      </c>
      <c r="AA42" s="83" t="s">
        <v>66</v>
      </c>
      <c r="AB42" s="83" t="s">
        <v>66</v>
      </c>
      <c r="AC42" s="83" t="s">
        <v>66</v>
      </c>
      <c r="AD42" s="83" t="s">
        <v>66</v>
      </c>
      <c r="AE42" s="83" t="s">
        <v>66</v>
      </c>
      <c r="AF42" s="83" t="s">
        <v>66</v>
      </c>
      <c r="AG42" s="83" t="s">
        <v>65</v>
      </c>
      <c r="AH42" s="83" t="s">
        <v>79</v>
      </c>
      <c r="AI42" s="83" t="s">
        <v>79</v>
      </c>
      <c r="AJ42" s="83" t="s">
        <v>65</v>
      </c>
      <c r="AK42" s="83" t="s">
        <v>65</v>
      </c>
      <c r="AL42" s="83" t="s">
        <v>65</v>
      </c>
      <c r="AM42" s="83" t="s">
        <v>65</v>
      </c>
      <c r="AN42" s="83" t="s">
        <v>66</v>
      </c>
      <c r="AO42" s="83" t="s">
        <v>66</v>
      </c>
      <c r="AP42" s="83" t="s">
        <v>67</v>
      </c>
      <c r="AQ42" s="83" t="s">
        <v>67</v>
      </c>
      <c r="AR42" s="83" t="s">
        <v>86</v>
      </c>
      <c r="AS42" s="83" t="s">
        <v>81</v>
      </c>
      <c r="AT42" s="83" t="s">
        <v>87</v>
      </c>
      <c r="AU42" s="83" t="s">
        <v>67</v>
      </c>
      <c r="AV42" s="83" t="s">
        <v>71</v>
      </c>
      <c r="AW42" s="83" t="s">
        <v>73</v>
      </c>
      <c r="AX42" s="83" t="s">
        <v>73</v>
      </c>
      <c r="AY42" s="83" t="s">
        <v>73</v>
      </c>
      <c r="AZ42" s="83" t="s">
        <v>72</v>
      </c>
      <c r="BA42" s="83" t="s">
        <v>72</v>
      </c>
      <c r="BB42" s="83" t="s">
        <v>73</v>
      </c>
      <c r="BC42" s="83" t="s">
        <v>73</v>
      </c>
      <c r="BE42" s="83" t="s">
        <v>73</v>
      </c>
      <c r="BG42" s="76" t="s">
        <v>100</v>
      </c>
      <c r="BH42" s="76" t="s">
        <v>60</v>
      </c>
      <c r="BI42" s="76" t="s">
        <v>1414</v>
      </c>
      <c r="BJ42">
        <f t="shared" si="1"/>
        <v>24</v>
      </c>
      <c r="BK42">
        <f t="shared" si="0"/>
        <v>53</v>
      </c>
      <c r="BM42" s="86" t="str">
        <f>_xlfn.XLOOKUP(Form_Responses1811[[#This Row],[Sekolah School (Cleansed)]],'Quality Check'!$B$11:$B$14,'Quality Check'!$C$11:$C$14,)</f>
        <v>Rural</v>
      </c>
      <c r="BN42" s="86" t="str">
        <f>_xlfn.XLOOKUP(Form_Responses1811[[#This Row],[Sekolah School (Cleansed)]],'Quality Check'!$B$11:$B$14,'Quality Check'!$D$11:$D$14,)</f>
        <v>Intervention Group (IG)</v>
      </c>
    </row>
    <row r="43" spans="1:66" ht="13.2" x14ac:dyDescent="0.25">
      <c r="A43" s="82">
        <v>45569.475602557868</v>
      </c>
      <c r="B43" s="83" t="s">
        <v>205</v>
      </c>
      <c r="C43" s="84" t="s">
        <v>206</v>
      </c>
      <c r="D43" s="83">
        <v>0</v>
      </c>
      <c r="E43" s="83">
        <v>0</v>
      </c>
      <c r="F43" s="83" t="s">
        <v>60</v>
      </c>
      <c r="G43" s="83" t="s">
        <v>76</v>
      </c>
      <c r="H43" s="83" t="s">
        <v>108</v>
      </c>
      <c r="I43" s="83" t="s">
        <v>63</v>
      </c>
      <c r="J43" s="83" t="s">
        <v>64</v>
      </c>
      <c r="K43" s="83" t="s">
        <v>64</v>
      </c>
      <c r="L43" s="83" t="s">
        <v>64</v>
      </c>
      <c r="M43" s="83" t="s">
        <v>84</v>
      </c>
      <c r="N43" s="83" t="s">
        <v>84</v>
      </c>
      <c r="O43" s="83" t="s">
        <v>64</v>
      </c>
      <c r="P43" s="83" t="s">
        <v>64</v>
      </c>
      <c r="Q43" s="83" t="s">
        <v>84</v>
      </c>
      <c r="R43" s="83" t="s">
        <v>64</v>
      </c>
      <c r="S43" s="83" t="s">
        <v>64</v>
      </c>
      <c r="T43" s="83" t="s">
        <v>64</v>
      </c>
      <c r="U43" s="83" t="s">
        <v>84</v>
      </c>
      <c r="V43" s="83" t="s">
        <v>64</v>
      </c>
      <c r="W43" s="83" t="s">
        <v>64</v>
      </c>
      <c r="X43" s="83" t="s">
        <v>64</v>
      </c>
      <c r="Y43" s="83" t="s">
        <v>84</v>
      </c>
      <c r="Z43" s="83" t="s">
        <v>79</v>
      </c>
      <c r="AA43" s="83" t="s">
        <v>66</v>
      </c>
      <c r="AB43" s="83" t="s">
        <v>66</v>
      </c>
      <c r="AC43" s="83" t="s">
        <v>79</v>
      </c>
      <c r="AD43" s="83" t="s">
        <v>66</v>
      </c>
      <c r="AE43" s="83" t="s">
        <v>79</v>
      </c>
      <c r="AF43" s="83" t="s">
        <v>66</v>
      </c>
      <c r="AG43" s="83" t="s">
        <v>66</v>
      </c>
      <c r="AH43" s="83" t="s">
        <v>66</v>
      </c>
      <c r="AI43" s="83" t="s">
        <v>101</v>
      </c>
      <c r="AJ43" s="83" t="s">
        <v>66</v>
      </c>
      <c r="AK43" s="83" t="s">
        <v>66</v>
      </c>
      <c r="AL43" s="83" t="s">
        <v>66</v>
      </c>
      <c r="AM43" s="83" t="s">
        <v>66</v>
      </c>
      <c r="AN43" s="83" t="s">
        <v>66</v>
      </c>
      <c r="AO43" s="83" t="s">
        <v>66</v>
      </c>
      <c r="AP43" s="83" t="s">
        <v>85</v>
      </c>
      <c r="AQ43" s="83" t="s">
        <v>85</v>
      </c>
      <c r="AR43" s="83" t="s">
        <v>86</v>
      </c>
      <c r="AS43" s="83" t="s">
        <v>207</v>
      </c>
      <c r="AT43" s="83" t="s">
        <v>87</v>
      </c>
      <c r="AU43" s="83" t="s">
        <v>70</v>
      </c>
      <c r="AV43" s="83" t="s">
        <v>67</v>
      </c>
      <c r="AW43" s="83" t="s">
        <v>73</v>
      </c>
      <c r="AX43" s="83" t="s">
        <v>73</v>
      </c>
      <c r="AY43" s="83" t="s">
        <v>72</v>
      </c>
      <c r="AZ43" s="83" t="s">
        <v>72</v>
      </c>
      <c r="BA43" s="83" t="s">
        <v>72</v>
      </c>
      <c r="BB43" s="83" t="s">
        <v>73</v>
      </c>
      <c r="BC43" s="83" t="s">
        <v>73</v>
      </c>
      <c r="BE43" s="83" t="s">
        <v>73</v>
      </c>
      <c r="BG43" s="76" t="s">
        <v>100</v>
      </c>
      <c r="BH43" s="76" t="s">
        <v>60</v>
      </c>
      <c r="BI43" s="76" t="s">
        <v>1414</v>
      </c>
      <c r="BJ43">
        <f t="shared" si="1"/>
        <v>28</v>
      </c>
      <c r="BK43">
        <f t="shared" si="0"/>
        <v>46</v>
      </c>
      <c r="BM43" s="86" t="str">
        <f>_xlfn.XLOOKUP(Form_Responses1811[[#This Row],[Sekolah School (Cleansed)]],'Quality Check'!$B$11:$B$14,'Quality Check'!$C$11:$C$14,)</f>
        <v>Rural</v>
      </c>
      <c r="BN43" s="86" t="str">
        <f>_xlfn.XLOOKUP(Form_Responses1811[[#This Row],[Sekolah School (Cleansed)]],'Quality Check'!$B$11:$B$14,'Quality Check'!$D$11:$D$14,)</f>
        <v>Intervention Group (IG)</v>
      </c>
    </row>
    <row r="44" spans="1:66" ht="13.2" x14ac:dyDescent="0.25">
      <c r="A44" s="82">
        <v>45569.475744629628</v>
      </c>
      <c r="B44" s="83" t="s">
        <v>208</v>
      </c>
      <c r="C44" s="84" t="s">
        <v>209</v>
      </c>
      <c r="D44" s="83">
        <v>7.14</v>
      </c>
      <c r="E44" s="83">
        <v>0.08</v>
      </c>
      <c r="F44" s="83" t="s">
        <v>60</v>
      </c>
      <c r="G44" s="83" t="s">
        <v>76</v>
      </c>
      <c r="H44" s="83" t="s">
        <v>210</v>
      </c>
      <c r="I44" s="83" t="s">
        <v>63</v>
      </c>
      <c r="J44" s="83" t="s">
        <v>64</v>
      </c>
      <c r="K44" s="83" t="s">
        <v>64</v>
      </c>
      <c r="L44" s="83" t="s">
        <v>64</v>
      </c>
      <c r="M44" s="83" t="s">
        <v>84</v>
      </c>
      <c r="N44" s="83" t="s">
        <v>64</v>
      </c>
      <c r="O44" s="83" t="s">
        <v>64</v>
      </c>
      <c r="P44" s="83" t="s">
        <v>78</v>
      </c>
      <c r="Q44" s="83" t="s">
        <v>78</v>
      </c>
      <c r="R44" s="83" t="s">
        <v>64</v>
      </c>
      <c r="S44" s="83" t="s">
        <v>84</v>
      </c>
      <c r="T44" s="83" t="s">
        <v>64</v>
      </c>
      <c r="U44" s="83" t="s">
        <v>78</v>
      </c>
      <c r="V44" s="83" t="s">
        <v>64</v>
      </c>
      <c r="W44" s="83" t="s">
        <v>64</v>
      </c>
      <c r="X44" s="83" t="s">
        <v>64</v>
      </c>
      <c r="Y44" s="83" t="s">
        <v>64</v>
      </c>
      <c r="Z44" s="83" t="s">
        <v>65</v>
      </c>
      <c r="AA44" s="83" t="s">
        <v>66</v>
      </c>
      <c r="AB44" s="83" t="s">
        <v>65</v>
      </c>
      <c r="AC44" s="83" t="s">
        <v>66</v>
      </c>
      <c r="AD44" s="83" t="s">
        <v>65</v>
      </c>
      <c r="AE44" s="83" t="s">
        <v>65</v>
      </c>
      <c r="AF44" s="83" t="s">
        <v>66</v>
      </c>
      <c r="AG44" s="83" t="s">
        <v>66</v>
      </c>
      <c r="AH44" s="83" t="s">
        <v>65</v>
      </c>
      <c r="AI44" s="83" t="s">
        <v>79</v>
      </c>
      <c r="AJ44" s="83" t="s">
        <v>65</v>
      </c>
      <c r="AK44" s="83" t="s">
        <v>65</v>
      </c>
      <c r="AL44" s="83" t="s">
        <v>66</v>
      </c>
      <c r="AM44" s="83" t="s">
        <v>65</v>
      </c>
      <c r="AN44" s="83" t="s">
        <v>65</v>
      </c>
      <c r="AO44" s="83" t="s">
        <v>66</v>
      </c>
      <c r="AP44" s="83" t="s">
        <v>85</v>
      </c>
      <c r="AQ44" s="83" t="s">
        <v>85</v>
      </c>
      <c r="AR44" s="83" t="s">
        <v>63</v>
      </c>
      <c r="AS44" s="83" t="s">
        <v>211</v>
      </c>
      <c r="AT44" s="83" t="s">
        <v>87</v>
      </c>
      <c r="AU44" s="83" t="s">
        <v>67</v>
      </c>
      <c r="AV44" s="83" t="s">
        <v>132</v>
      </c>
      <c r="AW44" s="83" t="s">
        <v>73</v>
      </c>
      <c r="AX44" s="83" t="s">
        <v>73</v>
      </c>
      <c r="AY44" s="83" t="s">
        <v>72</v>
      </c>
      <c r="AZ44" s="83" t="s">
        <v>72</v>
      </c>
      <c r="BA44" s="83" t="s">
        <v>72</v>
      </c>
      <c r="BB44" s="83" t="s">
        <v>73</v>
      </c>
      <c r="BC44" s="83" t="s">
        <v>73</v>
      </c>
      <c r="BE44" s="83" t="s">
        <v>73</v>
      </c>
      <c r="BG44" s="76" t="s">
        <v>100</v>
      </c>
      <c r="BH44" s="76" t="s">
        <v>60</v>
      </c>
      <c r="BI44" s="76" t="s">
        <v>1414</v>
      </c>
      <c r="BJ44">
        <f t="shared" si="1"/>
        <v>28</v>
      </c>
      <c r="BK44">
        <f t="shared" si="0"/>
        <v>57</v>
      </c>
      <c r="BM44" s="86" t="str">
        <f>_xlfn.XLOOKUP(Form_Responses1811[[#This Row],[Sekolah School (Cleansed)]],'Quality Check'!$B$11:$B$14,'Quality Check'!$C$11:$C$14,)</f>
        <v>Rural</v>
      </c>
      <c r="BN44" s="86" t="str">
        <f>_xlfn.XLOOKUP(Form_Responses1811[[#This Row],[Sekolah School (Cleansed)]],'Quality Check'!$B$11:$B$14,'Quality Check'!$D$11:$D$14,)</f>
        <v>Intervention Group (IG)</v>
      </c>
    </row>
    <row r="45" spans="1:66" ht="13.2" x14ac:dyDescent="0.25">
      <c r="A45" s="82">
        <v>45569.479488599536</v>
      </c>
      <c r="B45" s="83" t="s">
        <v>212</v>
      </c>
      <c r="C45" s="84" t="s">
        <v>213</v>
      </c>
      <c r="D45" s="83">
        <v>37.5</v>
      </c>
      <c r="E45" s="83">
        <v>0.17</v>
      </c>
      <c r="F45" s="83" t="s">
        <v>60</v>
      </c>
      <c r="G45" s="83" t="s">
        <v>76</v>
      </c>
      <c r="H45" s="83" t="s">
        <v>100</v>
      </c>
      <c r="I45" s="83" t="s">
        <v>63</v>
      </c>
      <c r="J45" s="83" t="s">
        <v>64</v>
      </c>
      <c r="K45" s="83" t="s">
        <v>64</v>
      </c>
      <c r="L45" s="83" t="s">
        <v>64</v>
      </c>
      <c r="M45" s="83" t="s">
        <v>78</v>
      </c>
      <c r="N45" s="83" t="s">
        <v>64</v>
      </c>
      <c r="O45" s="83" t="s">
        <v>78</v>
      </c>
      <c r="P45" s="83" t="s">
        <v>78</v>
      </c>
      <c r="Q45" s="83" t="s">
        <v>78</v>
      </c>
      <c r="R45" s="83" t="s">
        <v>64</v>
      </c>
      <c r="S45" s="83" t="s">
        <v>64</v>
      </c>
      <c r="T45" s="83" t="s">
        <v>64</v>
      </c>
      <c r="U45" s="83" t="s">
        <v>78</v>
      </c>
      <c r="V45" s="83" t="s">
        <v>84</v>
      </c>
      <c r="W45" s="83" t="s">
        <v>64</v>
      </c>
      <c r="X45" s="83" t="s">
        <v>64</v>
      </c>
      <c r="Y45" s="83" t="s">
        <v>64</v>
      </c>
      <c r="Z45" s="83" t="s">
        <v>79</v>
      </c>
      <c r="AA45" s="83" t="s">
        <v>65</v>
      </c>
      <c r="AB45" s="83" t="s">
        <v>65</v>
      </c>
      <c r="AC45" s="83" t="s">
        <v>66</v>
      </c>
      <c r="AD45" s="83" t="s">
        <v>66</v>
      </c>
      <c r="AE45" s="83" t="s">
        <v>66</v>
      </c>
      <c r="AF45" s="83" t="s">
        <v>66</v>
      </c>
      <c r="AG45" s="83" t="s">
        <v>65</v>
      </c>
      <c r="AH45" s="83" t="s">
        <v>66</v>
      </c>
      <c r="AI45" s="83" t="s">
        <v>101</v>
      </c>
      <c r="AJ45" s="83" t="s">
        <v>66</v>
      </c>
      <c r="AK45" s="83" t="s">
        <v>66</v>
      </c>
      <c r="AL45" s="83" t="s">
        <v>66</v>
      </c>
      <c r="AM45" s="83" t="s">
        <v>79</v>
      </c>
      <c r="AN45" s="83" t="s">
        <v>66</v>
      </c>
      <c r="AO45" s="83" t="s">
        <v>66</v>
      </c>
      <c r="AP45" s="83" t="s">
        <v>67</v>
      </c>
      <c r="AQ45" s="83" t="s">
        <v>67</v>
      </c>
      <c r="AR45" s="83" t="s">
        <v>73</v>
      </c>
      <c r="AS45" s="83" t="s">
        <v>68</v>
      </c>
      <c r="AT45" s="83" t="s">
        <v>69</v>
      </c>
      <c r="AU45" s="83" t="s">
        <v>80</v>
      </c>
      <c r="AV45" s="83" t="s">
        <v>71</v>
      </c>
      <c r="AW45" s="83" t="s">
        <v>73</v>
      </c>
      <c r="AX45" s="83" t="s">
        <v>73</v>
      </c>
      <c r="AY45" s="83" t="s">
        <v>72</v>
      </c>
      <c r="AZ45" s="83" t="s">
        <v>72</v>
      </c>
      <c r="BA45" s="83" t="s">
        <v>72</v>
      </c>
      <c r="BB45" s="83" t="s">
        <v>73</v>
      </c>
      <c r="BC45" s="83" t="s">
        <v>73</v>
      </c>
      <c r="BE45" s="83" t="s">
        <v>73</v>
      </c>
      <c r="BG45" s="76" t="s">
        <v>100</v>
      </c>
      <c r="BH45" s="76" t="s">
        <v>60</v>
      </c>
      <c r="BI45" s="76" t="s">
        <v>1414</v>
      </c>
      <c r="BJ45">
        <f t="shared" si="1"/>
        <v>27</v>
      </c>
      <c r="BK45">
        <f t="shared" si="0"/>
        <v>50</v>
      </c>
      <c r="BM45" s="86" t="str">
        <f>_xlfn.XLOOKUP(Form_Responses1811[[#This Row],[Sekolah School (Cleansed)]],'Quality Check'!$B$11:$B$14,'Quality Check'!$C$11:$C$14,)</f>
        <v>Rural</v>
      </c>
      <c r="BN45" s="86" t="str">
        <f>_xlfn.XLOOKUP(Form_Responses1811[[#This Row],[Sekolah School (Cleansed)]],'Quality Check'!$B$11:$B$14,'Quality Check'!$D$11:$D$14,)</f>
        <v>Intervention Group (IG)</v>
      </c>
    </row>
    <row r="46" spans="1:66" ht="13.2" x14ac:dyDescent="0.25">
      <c r="A46" s="82">
        <v>45569.479838275467</v>
      </c>
      <c r="B46" s="83" t="s">
        <v>214</v>
      </c>
      <c r="C46" s="84" t="s">
        <v>215</v>
      </c>
      <c r="D46" s="83">
        <v>23.21</v>
      </c>
      <c r="E46" s="83">
        <v>0</v>
      </c>
      <c r="F46" s="83" t="s">
        <v>60</v>
      </c>
      <c r="G46" s="83" t="s">
        <v>76</v>
      </c>
      <c r="H46" s="83" t="s">
        <v>125</v>
      </c>
      <c r="I46" s="83" t="s">
        <v>63</v>
      </c>
      <c r="J46" s="83" t="s">
        <v>64</v>
      </c>
      <c r="K46" s="83" t="s">
        <v>78</v>
      </c>
      <c r="L46" s="83" t="s">
        <v>64</v>
      </c>
      <c r="M46" s="83" t="s">
        <v>64</v>
      </c>
      <c r="N46" s="83" t="s">
        <v>64</v>
      </c>
      <c r="O46" s="83" t="s">
        <v>64</v>
      </c>
      <c r="P46" s="83" t="s">
        <v>78</v>
      </c>
      <c r="Q46" s="83" t="s">
        <v>64</v>
      </c>
      <c r="R46" s="83" t="s">
        <v>64</v>
      </c>
      <c r="S46" s="83" t="s">
        <v>64</v>
      </c>
      <c r="T46" s="83" t="s">
        <v>64</v>
      </c>
      <c r="U46" s="83" t="s">
        <v>64</v>
      </c>
      <c r="V46" s="83" t="s">
        <v>64</v>
      </c>
      <c r="W46" s="83" t="s">
        <v>64</v>
      </c>
      <c r="X46" s="83" t="s">
        <v>64</v>
      </c>
      <c r="Y46" s="83" t="s">
        <v>64</v>
      </c>
      <c r="Z46" s="83" t="s">
        <v>66</v>
      </c>
      <c r="AA46" s="83" t="s">
        <v>65</v>
      </c>
      <c r="AB46" s="83" t="s">
        <v>66</v>
      </c>
      <c r="AC46" s="83" t="s">
        <v>66</v>
      </c>
      <c r="AD46" s="83" t="s">
        <v>66</v>
      </c>
      <c r="AE46" s="83" t="s">
        <v>66</v>
      </c>
      <c r="AF46" s="83" t="s">
        <v>66</v>
      </c>
      <c r="AG46" s="83" t="s">
        <v>66</v>
      </c>
      <c r="AH46" s="83" t="s">
        <v>66</v>
      </c>
      <c r="AI46" s="83" t="s">
        <v>79</v>
      </c>
      <c r="AJ46" s="83" t="s">
        <v>65</v>
      </c>
      <c r="AK46" s="83" t="s">
        <v>66</v>
      </c>
      <c r="AL46" s="83" t="s">
        <v>66</v>
      </c>
      <c r="AM46" s="83" t="s">
        <v>65</v>
      </c>
      <c r="AN46" s="83" t="s">
        <v>66</v>
      </c>
      <c r="AO46" s="83" t="s">
        <v>66</v>
      </c>
      <c r="AP46" s="83" t="s">
        <v>67</v>
      </c>
      <c r="AQ46" s="83" t="s">
        <v>67</v>
      </c>
      <c r="AR46" s="83" t="s">
        <v>86</v>
      </c>
      <c r="AS46" s="83" t="s">
        <v>81</v>
      </c>
      <c r="AT46" s="83" t="s">
        <v>69</v>
      </c>
      <c r="AU46" s="83" t="s">
        <v>80</v>
      </c>
      <c r="AV46" s="83" t="s">
        <v>71</v>
      </c>
      <c r="AW46" s="83" t="s">
        <v>73</v>
      </c>
      <c r="AX46" s="83" t="s">
        <v>73</v>
      </c>
      <c r="AY46" s="83" t="s">
        <v>63</v>
      </c>
      <c r="AZ46" s="83" t="s">
        <v>72</v>
      </c>
      <c r="BA46" s="83" t="s">
        <v>63</v>
      </c>
      <c r="BB46" s="83" t="s">
        <v>72</v>
      </c>
      <c r="BC46" s="83" t="s">
        <v>73</v>
      </c>
      <c r="BD46" s="83" t="s">
        <v>116</v>
      </c>
      <c r="BE46" s="83" t="s">
        <v>73</v>
      </c>
      <c r="BG46" s="76" t="s">
        <v>100</v>
      </c>
      <c r="BH46" s="76" t="s">
        <v>60</v>
      </c>
      <c r="BI46" s="76" t="s">
        <v>1414</v>
      </c>
      <c r="BJ46">
        <f t="shared" si="1"/>
        <v>29</v>
      </c>
      <c r="BK46">
        <f t="shared" si="0"/>
        <v>51</v>
      </c>
      <c r="BM46" s="86" t="str">
        <f>_xlfn.XLOOKUP(Form_Responses1811[[#This Row],[Sekolah School (Cleansed)]],'Quality Check'!$B$11:$B$14,'Quality Check'!$C$11:$C$14,)</f>
        <v>Rural</v>
      </c>
      <c r="BN46" s="86" t="str">
        <f>_xlfn.XLOOKUP(Form_Responses1811[[#This Row],[Sekolah School (Cleansed)]],'Quality Check'!$B$11:$B$14,'Quality Check'!$D$11:$D$14,)</f>
        <v>Intervention Group (IG)</v>
      </c>
    </row>
    <row r="47" spans="1:66" ht="13.2" x14ac:dyDescent="0.25">
      <c r="A47" s="82">
        <v>45569.479953368056</v>
      </c>
      <c r="B47" s="83" t="s">
        <v>216</v>
      </c>
      <c r="C47" s="84" t="s">
        <v>217</v>
      </c>
      <c r="D47" s="83">
        <v>12.5</v>
      </c>
      <c r="E47" s="83">
        <v>0.25</v>
      </c>
      <c r="F47" s="83" t="s">
        <v>60</v>
      </c>
      <c r="G47" s="83" t="s">
        <v>76</v>
      </c>
      <c r="H47" s="83" t="s">
        <v>100</v>
      </c>
      <c r="I47" s="83" t="s">
        <v>63</v>
      </c>
      <c r="J47" s="83" t="s">
        <v>64</v>
      </c>
      <c r="K47" s="83" t="s">
        <v>84</v>
      </c>
      <c r="L47" s="83" t="s">
        <v>64</v>
      </c>
      <c r="M47" s="83" t="s">
        <v>84</v>
      </c>
      <c r="N47" s="83" t="s">
        <v>84</v>
      </c>
      <c r="O47" s="83" t="s">
        <v>64</v>
      </c>
      <c r="P47" s="83" t="s">
        <v>84</v>
      </c>
      <c r="Q47" s="83" t="s">
        <v>64</v>
      </c>
      <c r="R47" s="83" t="s">
        <v>64</v>
      </c>
      <c r="S47" s="83" t="s">
        <v>64</v>
      </c>
      <c r="T47" s="83" t="s">
        <v>64</v>
      </c>
      <c r="U47" s="83" t="s">
        <v>64</v>
      </c>
      <c r="V47" s="83" t="s">
        <v>64</v>
      </c>
      <c r="W47" s="83" t="s">
        <v>64</v>
      </c>
      <c r="X47" s="83" t="s">
        <v>64</v>
      </c>
      <c r="Y47" s="83" t="s">
        <v>64</v>
      </c>
      <c r="Z47" s="83" t="s">
        <v>66</v>
      </c>
      <c r="AA47" s="83" t="s">
        <v>66</v>
      </c>
      <c r="AB47" s="83" t="s">
        <v>66</v>
      </c>
      <c r="AC47" s="83" t="s">
        <v>66</v>
      </c>
      <c r="AD47" s="83" t="s">
        <v>66</v>
      </c>
      <c r="AE47" s="83" t="s">
        <v>66</v>
      </c>
      <c r="AF47" s="83" t="s">
        <v>66</v>
      </c>
      <c r="AG47" s="83" t="s">
        <v>66</v>
      </c>
      <c r="AH47" s="83" t="s">
        <v>66</v>
      </c>
      <c r="AI47" s="83" t="s">
        <v>101</v>
      </c>
      <c r="AJ47" s="83" t="s">
        <v>66</v>
      </c>
      <c r="AK47" s="83" t="s">
        <v>66</v>
      </c>
      <c r="AL47" s="83" t="s">
        <v>66</v>
      </c>
      <c r="AM47" s="83" t="s">
        <v>66</v>
      </c>
      <c r="AN47" s="83" t="s">
        <v>66</v>
      </c>
      <c r="AO47" s="83" t="s">
        <v>66</v>
      </c>
      <c r="AP47" s="83" t="s">
        <v>67</v>
      </c>
      <c r="AQ47" s="83" t="s">
        <v>67</v>
      </c>
      <c r="AR47" s="83" t="s">
        <v>86</v>
      </c>
      <c r="AS47" s="83" t="s">
        <v>68</v>
      </c>
      <c r="AT47" s="83" t="s">
        <v>69</v>
      </c>
      <c r="AU47" s="83" t="s">
        <v>70</v>
      </c>
      <c r="AV47" s="83" t="s">
        <v>71</v>
      </c>
      <c r="AW47" s="83" t="s">
        <v>73</v>
      </c>
      <c r="AX47" s="83" t="s">
        <v>73</v>
      </c>
      <c r="AY47" s="83" t="s">
        <v>63</v>
      </c>
      <c r="AZ47" s="83" t="s">
        <v>72</v>
      </c>
      <c r="BA47" s="83" t="s">
        <v>73</v>
      </c>
      <c r="BB47" s="83" t="s">
        <v>73</v>
      </c>
      <c r="BC47" s="83" t="s">
        <v>73</v>
      </c>
      <c r="BE47" s="83" t="s">
        <v>73</v>
      </c>
      <c r="BG47" s="76" t="s">
        <v>100</v>
      </c>
      <c r="BH47" s="76" t="s">
        <v>60</v>
      </c>
      <c r="BI47" s="76" t="s">
        <v>1414</v>
      </c>
      <c r="BJ47">
        <f t="shared" si="1"/>
        <v>29</v>
      </c>
      <c r="BK47">
        <f t="shared" si="0"/>
        <v>49</v>
      </c>
      <c r="BM47" s="86" t="str">
        <f>_xlfn.XLOOKUP(Form_Responses1811[[#This Row],[Sekolah School (Cleansed)]],'Quality Check'!$B$11:$B$14,'Quality Check'!$C$11:$C$14,)</f>
        <v>Rural</v>
      </c>
      <c r="BN47" s="86" t="str">
        <f>_xlfn.XLOOKUP(Form_Responses1811[[#This Row],[Sekolah School (Cleansed)]],'Quality Check'!$B$11:$B$14,'Quality Check'!$D$11:$D$14,)</f>
        <v>Intervention Group (IG)</v>
      </c>
    </row>
    <row r="48" spans="1:66" ht="13.2" x14ac:dyDescent="0.25">
      <c r="A48" s="82">
        <v>45569.48061244213</v>
      </c>
      <c r="B48" s="83" t="s">
        <v>218</v>
      </c>
      <c r="C48" s="84" t="s">
        <v>219</v>
      </c>
      <c r="D48" s="83">
        <v>28.57</v>
      </c>
      <c r="E48" s="83">
        <v>0.13</v>
      </c>
      <c r="F48" s="83" t="s">
        <v>60</v>
      </c>
      <c r="G48" s="83" t="s">
        <v>76</v>
      </c>
      <c r="H48" s="83" t="s">
        <v>62</v>
      </c>
      <c r="I48" s="83" t="s">
        <v>63</v>
      </c>
      <c r="J48" s="83" t="s">
        <v>64</v>
      </c>
      <c r="K48" s="83" t="s">
        <v>84</v>
      </c>
      <c r="L48" s="83" t="s">
        <v>64</v>
      </c>
      <c r="M48" s="83" t="s">
        <v>84</v>
      </c>
      <c r="N48" s="83" t="s">
        <v>64</v>
      </c>
      <c r="O48" s="83" t="s">
        <v>84</v>
      </c>
      <c r="P48" s="83" t="s">
        <v>84</v>
      </c>
      <c r="Q48" s="83" t="s">
        <v>64</v>
      </c>
      <c r="R48" s="83" t="s">
        <v>64</v>
      </c>
      <c r="S48" s="83" t="s">
        <v>64</v>
      </c>
      <c r="T48" s="83" t="s">
        <v>64</v>
      </c>
      <c r="U48" s="83" t="s">
        <v>64</v>
      </c>
      <c r="V48" s="83" t="s">
        <v>64</v>
      </c>
      <c r="W48" s="83" t="s">
        <v>84</v>
      </c>
      <c r="X48" s="83" t="s">
        <v>64</v>
      </c>
      <c r="Y48" s="83" t="s">
        <v>64</v>
      </c>
      <c r="Z48" s="83" t="s">
        <v>66</v>
      </c>
      <c r="AA48" s="83" t="s">
        <v>65</v>
      </c>
      <c r="AB48" s="83" t="s">
        <v>65</v>
      </c>
      <c r="AC48" s="83" t="s">
        <v>66</v>
      </c>
      <c r="AD48" s="83" t="s">
        <v>65</v>
      </c>
      <c r="AE48" s="83" t="s">
        <v>65</v>
      </c>
      <c r="AF48" s="83" t="s">
        <v>66</v>
      </c>
      <c r="AG48" s="83" t="s">
        <v>66</v>
      </c>
      <c r="AH48" s="83" t="s">
        <v>79</v>
      </c>
      <c r="AI48" s="83" t="s">
        <v>79</v>
      </c>
      <c r="AJ48" s="83" t="s">
        <v>66</v>
      </c>
      <c r="AK48" s="83" t="s">
        <v>66</v>
      </c>
      <c r="AL48" s="83" t="s">
        <v>66</v>
      </c>
      <c r="AM48" s="83" t="s">
        <v>66</v>
      </c>
      <c r="AN48" s="83" t="s">
        <v>66</v>
      </c>
      <c r="AO48" s="83" t="s">
        <v>79</v>
      </c>
      <c r="AP48" s="83" t="s">
        <v>85</v>
      </c>
      <c r="AQ48" s="83" t="s">
        <v>80</v>
      </c>
      <c r="AR48" s="83" t="s">
        <v>73</v>
      </c>
      <c r="AS48" s="83" t="s">
        <v>220</v>
      </c>
      <c r="AT48" s="83" t="s">
        <v>87</v>
      </c>
      <c r="AU48" s="83" t="s">
        <v>70</v>
      </c>
      <c r="AV48" s="83" t="s">
        <v>71</v>
      </c>
      <c r="AW48" s="83" t="s">
        <v>72</v>
      </c>
      <c r="AX48" s="83" t="s">
        <v>63</v>
      </c>
      <c r="AY48" s="83" t="s">
        <v>72</v>
      </c>
      <c r="AZ48" s="83" t="s">
        <v>72</v>
      </c>
      <c r="BA48" s="83" t="s">
        <v>72</v>
      </c>
      <c r="BB48" s="83" t="s">
        <v>72</v>
      </c>
      <c r="BC48" s="83" t="s">
        <v>73</v>
      </c>
      <c r="BE48" s="83" t="s">
        <v>73</v>
      </c>
      <c r="BG48" s="76" t="s">
        <v>100</v>
      </c>
      <c r="BH48" s="76" t="s">
        <v>60</v>
      </c>
      <c r="BI48" s="76" t="s">
        <v>1414</v>
      </c>
      <c r="BJ48">
        <f t="shared" si="1"/>
        <v>28</v>
      </c>
      <c r="BK48">
        <f t="shared" si="0"/>
        <v>50</v>
      </c>
      <c r="BM48" s="86" t="str">
        <f>_xlfn.XLOOKUP(Form_Responses1811[[#This Row],[Sekolah School (Cleansed)]],'Quality Check'!$B$11:$B$14,'Quality Check'!$C$11:$C$14,)</f>
        <v>Rural</v>
      </c>
      <c r="BN48" s="86" t="str">
        <f>_xlfn.XLOOKUP(Form_Responses1811[[#This Row],[Sekolah School (Cleansed)]],'Quality Check'!$B$11:$B$14,'Quality Check'!$D$11:$D$14,)</f>
        <v>Intervention Group (IG)</v>
      </c>
    </row>
    <row r="49" spans="1:66" ht="13.2" x14ac:dyDescent="0.25">
      <c r="A49" s="82">
        <v>45569.48443960648</v>
      </c>
      <c r="B49" s="83" t="s">
        <v>221</v>
      </c>
      <c r="C49" s="84" t="s">
        <v>222</v>
      </c>
      <c r="D49" s="83">
        <v>43.75</v>
      </c>
      <c r="E49" s="83">
        <v>0.42</v>
      </c>
      <c r="F49" s="83" t="s">
        <v>60</v>
      </c>
      <c r="G49" s="83" t="s">
        <v>76</v>
      </c>
      <c r="H49" s="83" t="s">
        <v>62</v>
      </c>
      <c r="I49" s="83" t="s">
        <v>73</v>
      </c>
      <c r="J49" s="83" t="s">
        <v>64</v>
      </c>
      <c r="K49" s="83" t="s">
        <v>64</v>
      </c>
      <c r="L49" s="83" t="s">
        <v>64</v>
      </c>
      <c r="M49" s="83" t="s">
        <v>78</v>
      </c>
      <c r="N49" s="83" t="s">
        <v>64</v>
      </c>
      <c r="O49" s="83" t="s">
        <v>64</v>
      </c>
      <c r="P49" s="83" t="s">
        <v>84</v>
      </c>
      <c r="Q49" s="83" t="s">
        <v>84</v>
      </c>
      <c r="R49" s="83" t="s">
        <v>64</v>
      </c>
      <c r="S49" s="83" t="s">
        <v>64</v>
      </c>
      <c r="T49" s="83" t="s">
        <v>64</v>
      </c>
      <c r="U49" s="83" t="s">
        <v>64</v>
      </c>
      <c r="V49" s="83" t="s">
        <v>64</v>
      </c>
      <c r="W49" s="83" t="s">
        <v>64</v>
      </c>
      <c r="X49" s="83" t="s">
        <v>84</v>
      </c>
      <c r="Y49" s="83" t="s">
        <v>64</v>
      </c>
      <c r="Z49" s="83" t="s">
        <v>66</v>
      </c>
      <c r="AA49" s="83" t="s">
        <v>101</v>
      </c>
      <c r="AB49" s="83" t="s">
        <v>101</v>
      </c>
      <c r="AC49" s="83" t="s">
        <v>101</v>
      </c>
      <c r="AD49" s="83" t="s">
        <v>66</v>
      </c>
      <c r="AE49" s="83" t="s">
        <v>66</v>
      </c>
      <c r="AF49" s="83" t="s">
        <v>66</v>
      </c>
      <c r="AG49" s="83" t="s">
        <v>101</v>
      </c>
      <c r="AH49" s="83" t="s">
        <v>79</v>
      </c>
      <c r="AI49" s="83" t="s">
        <v>79</v>
      </c>
      <c r="AJ49" s="83" t="s">
        <v>66</v>
      </c>
      <c r="AK49" s="83" t="s">
        <v>66</v>
      </c>
      <c r="AL49" s="83" t="s">
        <v>101</v>
      </c>
      <c r="AM49" s="83" t="s">
        <v>66</v>
      </c>
      <c r="AN49" s="83" t="s">
        <v>66</v>
      </c>
      <c r="AO49" s="83" t="s">
        <v>66</v>
      </c>
      <c r="AP49" s="83" t="s">
        <v>67</v>
      </c>
      <c r="AQ49" s="83" t="s">
        <v>67</v>
      </c>
      <c r="AR49" s="83" t="s">
        <v>86</v>
      </c>
      <c r="AS49" s="83" t="s">
        <v>223</v>
      </c>
      <c r="AT49" s="83" t="s">
        <v>87</v>
      </c>
      <c r="AU49" s="83" t="s">
        <v>93</v>
      </c>
      <c r="AV49" s="83" t="s">
        <v>132</v>
      </c>
      <c r="AW49" s="83" t="s">
        <v>73</v>
      </c>
      <c r="AX49" s="83" t="s">
        <v>73</v>
      </c>
      <c r="AY49" s="83" t="s">
        <v>73</v>
      </c>
      <c r="AZ49" s="83" t="s">
        <v>73</v>
      </c>
      <c r="BA49" s="83" t="s">
        <v>72</v>
      </c>
      <c r="BB49" s="83" t="s">
        <v>73</v>
      </c>
      <c r="BC49" s="83" t="s">
        <v>73</v>
      </c>
      <c r="BE49" s="83" t="s">
        <v>73</v>
      </c>
      <c r="BG49" s="76" t="s">
        <v>100</v>
      </c>
      <c r="BH49" s="76" t="s">
        <v>60</v>
      </c>
      <c r="BI49" s="76" t="s">
        <v>1415</v>
      </c>
      <c r="BJ49">
        <f t="shared" si="1"/>
        <v>29</v>
      </c>
      <c r="BK49">
        <f t="shared" si="0"/>
        <v>40</v>
      </c>
      <c r="BM49" s="86" t="str">
        <f>_xlfn.XLOOKUP(Form_Responses1811[[#This Row],[Sekolah School (Cleansed)]],'Quality Check'!$B$11:$B$14,'Quality Check'!$C$11:$C$14,)</f>
        <v>Rural</v>
      </c>
      <c r="BN49" s="86" t="str">
        <f>_xlfn.XLOOKUP(Form_Responses1811[[#This Row],[Sekolah School (Cleansed)]],'Quality Check'!$B$11:$B$14,'Quality Check'!$D$11:$D$14,)</f>
        <v>Intervention Group (IG)</v>
      </c>
    </row>
    <row r="50" spans="1:66" ht="13.2" x14ac:dyDescent="0.25">
      <c r="A50" s="82">
        <v>45569.484522673607</v>
      </c>
      <c r="B50" s="83" t="s">
        <v>224</v>
      </c>
      <c r="C50" s="84" t="s">
        <v>225</v>
      </c>
      <c r="D50" s="83">
        <v>46.43</v>
      </c>
      <c r="E50" s="83">
        <v>0.38</v>
      </c>
      <c r="F50" s="83" t="s">
        <v>60</v>
      </c>
      <c r="G50" s="83" t="s">
        <v>76</v>
      </c>
      <c r="H50" s="83" t="s">
        <v>180</v>
      </c>
      <c r="I50" s="83" t="s">
        <v>63</v>
      </c>
      <c r="J50" s="83" t="s">
        <v>64</v>
      </c>
      <c r="K50" s="83" t="s">
        <v>64</v>
      </c>
      <c r="L50" s="83" t="s">
        <v>64</v>
      </c>
      <c r="M50" s="83" t="s">
        <v>84</v>
      </c>
      <c r="N50" s="83" t="s">
        <v>84</v>
      </c>
      <c r="O50" s="83" t="s">
        <v>84</v>
      </c>
      <c r="P50" s="83" t="s">
        <v>84</v>
      </c>
      <c r="Q50" s="83" t="s">
        <v>84</v>
      </c>
      <c r="R50" s="83" t="s">
        <v>84</v>
      </c>
      <c r="S50" s="83" t="s">
        <v>84</v>
      </c>
      <c r="T50" s="83" t="s">
        <v>84</v>
      </c>
      <c r="U50" s="83" t="s">
        <v>84</v>
      </c>
      <c r="V50" s="83" t="s">
        <v>84</v>
      </c>
      <c r="W50" s="83" t="s">
        <v>84</v>
      </c>
      <c r="X50" s="83" t="s">
        <v>84</v>
      </c>
      <c r="Y50" s="83" t="s">
        <v>84</v>
      </c>
      <c r="Z50" s="83" t="s">
        <v>66</v>
      </c>
      <c r="AA50" s="83" t="s">
        <v>66</v>
      </c>
      <c r="AB50" s="83" t="s">
        <v>65</v>
      </c>
      <c r="AC50" s="83" t="s">
        <v>65</v>
      </c>
      <c r="AD50" s="83" t="s">
        <v>66</v>
      </c>
      <c r="AE50" s="83" t="s">
        <v>65</v>
      </c>
      <c r="AF50" s="83" t="s">
        <v>65</v>
      </c>
      <c r="AG50" s="83" t="s">
        <v>79</v>
      </c>
      <c r="AH50" s="83" t="s">
        <v>101</v>
      </c>
      <c r="AI50" s="83" t="s">
        <v>79</v>
      </c>
      <c r="AJ50" s="83" t="s">
        <v>66</v>
      </c>
      <c r="AK50" s="83" t="s">
        <v>66</v>
      </c>
      <c r="AL50" s="83" t="s">
        <v>66</v>
      </c>
      <c r="AM50" s="83" t="s">
        <v>66</v>
      </c>
      <c r="AN50" s="83" t="s">
        <v>66</v>
      </c>
      <c r="AO50" s="83" t="s">
        <v>66</v>
      </c>
      <c r="AP50" s="83" t="s">
        <v>67</v>
      </c>
      <c r="AQ50" s="83" t="s">
        <v>67</v>
      </c>
      <c r="AR50" s="83" t="s">
        <v>86</v>
      </c>
      <c r="AS50" s="83" t="s">
        <v>68</v>
      </c>
      <c r="AT50" s="83" t="s">
        <v>87</v>
      </c>
      <c r="AU50" s="83" t="s">
        <v>70</v>
      </c>
      <c r="AV50" s="83" t="s">
        <v>132</v>
      </c>
      <c r="AW50" s="83" t="s">
        <v>73</v>
      </c>
      <c r="AX50" s="83" t="s">
        <v>63</v>
      </c>
      <c r="AY50" s="83" t="s">
        <v>73</v>
      </c>
      <c r="AZ50" s="83" t="s">
        <v>63</v>
      </c>
      <c r="BA50" s="83" t="s">
        <v>63</v>
      </c>
      <c r="BB50" s="83" t="s">
        <v>73</v>
      </c>
      <c r="BC50" s="83" t="s">
        <v>73</v>
      </c>
      <c r="BD50" s="83" t="s">
        <v>226</v>
      </c>
      <c r="BE50" s="83" t="s">
        <v>73</v>
      </c>
      <c r="BF50" s="83" t="s">
        <v>122</v>
      </c>
      <c r="BG50" s="76" t="s">
        <v>100</v>
      </c>
      <c r="BH50" s="76" t="s">
        <v>60</v>
      </c>
      <c r="BI50" s="76" t="s">
        <v>1414</v>
      </c>
      <c r="BJ50">
        <f t="shared" si="1"/>
        <v>20</v>
      </c>
      <c r="BK50">
        <f t="shared" si="0"/>
        <v>50</v>
      </c>
      <c r="BM50" s="86" t="str">
        <f>_xlfn.XLOOKUP(Form_Responses1811[[#This Row],[Sekolah School (Cleansed)]],'Quality Check'!$B$11:$B$14,'Quality Check'!$C$11:$C$14,)</f>
        <v>Rural</v>
      </c>
      <c r="BN50" s="86" t="str">
        <f>_xlfn.XLOOKUP(Form_Responses1811[[#This Row],[Sekolah School (Cleansed)]],'Quality Check'!$B$11:$B$14,'Quality Check'!$D$11:$D$14,)</f>
        <v>Intervention Group (IG)</v>
      </c>
    </row>
    <row r="51" spans="1:66" ht="13.2" x14ac:dyDescent="0.25">
      <c r="A51" s="82">
        <v>45569.485505208329</v>
      </c>
      <c r="B51" s="83" t="s">
        <v>227</v>
      </c>
      <c r="C51" s="84" t="s">
        <v>228</v>
      </c>
      <c r="D51" s="83">
        <v>48.15</v>
      </c>
      <c r="E51" s="83">
        <v>0</v>
      </c>
      <c r="F51" s="83" t="s">
        <v>60</v>
      </c>
      <c r="G51" s="83" t="s">
        <v>76</v>
      </c>
      <c r="H51" s="83" t="s">
        <v>77</v>
      </c>
      <c r="I51" s="83" t="s">
        <v>63</v>
      </c>
      <c r="J51" s="83" t="s">
        <v>64</v>
      </c>
      <c r="K51" s="83" t="s">
        <v>84</v>
      </c>
      <c r="L51" s="83" t="s">
        <v>64</v>
      </c>
      <c r="M51" s="83" t="s">
        <v>84</v>
      </c>
      <c r="N51" s="83" t="s">
        <v>64</v>
      </c>
      <c r="O51" s="83" t="s">
        <v>84</v>
      </c>
      <c r="P51" s="83" t="s">
        <v>84</v>
      </c>
      <c r="Q51" s="83" t="s">
        <v>84</v>
      </c>
      <c r="R51" s="83" t="s">
        <v>64</v>
      </c>
      <c r="S51" s="83" t="s">
        <v>84</v>
      </c>
      <c r="T51" s="83" t="s">
        <v>78</v>
      </c>
      <c r="U51" s="83" t="s">
        <v>84</v>
      </c>
      <c r="V51" s="83" t="s">
        <v>64</v>
      </c>
      <c r="W51" s="83" t="s">
        <v>64</v>
      </c>
      <c r="X51" s="83" t="s">
        <v>64</v>
      </c>
      <c r="Y51" s="83" t="s">
        <v>84</v>
      </c>
      <c r="Z51" s="83" t="s">
        <v>66</v>
      </c>
      <c r="AA51" s="83" t="s">
        <v>66</v>
      </c>
      <c r="AB51" s="83" t="s">
        <v>66</v>
      </c>
      <c r="AC51" s="83" t="s">
        <v>66</v>
      </c>
      <c r="AD51" s="83" t="s">
        <v>66</v>
      </c>
      <c r="AE51" s="83" t="s">
        <v>66</v>
      </c>
      <c r="AF51" s="83" t="s">
        <v>66</v>
      </c>
      <c r="AG51" s="83" t="s">
        <v>66</v>
      </c>
      <c r="AH51" s="83" t="s">
        <v>66</v>
      </c>
      <c r="AI51" s="83" t="s">
        <v>79</v>
      </c>
      <c r="AJ51" s="83" t="s">
        <v>66</v>
      </c>
      <c r="AK51" s="83" t="s">
        <v>66</v>
      </c>
      <c r="AL51" s="83" t="s">
        <v>66</v>
      </c>
      <c r="AM51" s="83" t="s">
        <v>66</v>
      </c>
      <c r="AN51" s="83" t="s">
        <v>66</v>
      </c>
      <c r="AO51" s="83" t="s">
        <v>66</v>
      </c>
      <c r="AP51" s="83" t="s">
        <v>67</v>
      </c>
      <c r="AQ51" s="83" t="s">
        <v>80</v>
      </c>
      <c r="AR51" s="83" t="s">
        <v>86</v>
      </c>
      <c r="AS51" s="83" t="s">
        <v>81</v>
      </c>
      <c r="AT51" s="83" t="s">
        <v>87</v>
      </c>
      <c r="AU51" s="83" t="s">
        <v>80</v>
      </c>
      <c r="AV51" s="83" t="s">
        <v>71</v>
      </c>
      <c r="AW51" s="83" t="s">
        <v>73</v>
      </c>
      <c r="AX51" s="83" t="s">
        <v>72</v>
      </c>
      <c r="AY51" s="83" t="s">
        <v>73</v>
      </c>
      <c r="AZ51" s="83" t="s">
        <v>72</v>
      </c>
      <c r="BA51" s="83" t="s">
        <v>72</v>
      </c>
      <c r="BB51" s="83" t="s">
        <v>72</v>
      </c>
      <c r="BC51" s="83" t="s">
        <v>73</v>
      </c>
      <c r="BE51" s="83" t="s">
        <v>73</v>
      </c>
      <c r="BG51" s="76" t="s">
        <v>100</v>
      </c>
      <c r="BH51" s="76" t="s">
        <v>60</v>
      </c>
      <c r="BI51" s="76" t="s">
        <v>1414</v>
      </c>
      <c r="BJ51">
        <f t="shared" si="1"/>
        <v>24</v>
      </c>
      <c r="BK51">
        <f t="shared" si="0"/>
        <v>48</v>
      </c>
      <c r="BM51" s="86" t="str">
        <f>_xlfn.XLOOKUP(Form_Responses1811[[#This Row],[Sekolah School (Cleansed)]],'Quality Check'!$B$11:$B$14,'Quality Check'!$C$11:$C$14,)</f>
        <v>Rural</v>
      </c>
      <c r="BN51" s="86" t="str">
        <f>_xlfn.XLOOKUP(Form_Responses1811[[#This Row],[Sekolah School (Cleansed)]],'Quality Check'!$B$11:$B$14,'Quality Check'!$D$11:$D$14,)</f>
        <v>Intervention Group (IG)</v>
      </c>
    </row>
    <row r="52" spans="1:66" ht="13.2" x14ac:dyDescent="0.25">
      <c r="A52" s="82">
        <v>45569.48610115741</v>
      </c>
      <c r="B52" s="83" t="s">
        <v>229</v>
      </c>
      <c r="C52" s="84" t="s">
        <v>230</v>
      </c>
      <c r="D52" s="83">
        <v>0</v>
      </c>
      <c r="E52" s="83">
        <v>0</v>
      </c>
      <c r="F52" s="83" t="s">
        <v>60</v>
      </c>
      <c r="G52" s="83" t="s">
        <v>76</v>
      </c>
      <c r="H52" s="83" t="s">
        <v>125</v>
      </c>
      <c r="I52" s="83" t="s">
        <v>63</v>
      </c>
      <c r="J52" s="83" t="s">
        <v>78</v>
      </c>
      <c r="K52" s="83" t="s">
        <v>84</v>
      </c>
      <c r="L52" s="83" t="s">
        <v>78</v>
      </c>
      <c r="M52" s="83" t="s">
        <v>84</v>
      </c>
      <c r="N52" s="83" t="s">
        <v>78</v>
      </c>
      <c r="O52" s="83" t="s">
        <v>64</v>
      </c>
      <c r="P52" s="83" t="s">
        <v>78</v>
      </c>
      <c r="Q52" s="83" t="s">
        <v>78</v>
      </c>
      <c r="R52" s="83" t="s">
        <v>84</v>
      </c>
      <c r="S52" s="83" t="s">
        <v>64</v>
      </c>
      <c r="T52" s="83" t="s">
        <v>84</v>
      </c>
      <c r="U52" s="83" t="s">
        <v>78</v>
      </c>
      <c r="V52" s="83" t="s">
        <v>64</v>
      </c>
      <c r="W52" s="83" t="s">
        <v>64</v>
      </c>
      <c r="X52" s="83" t="s">
        <v>64</v>
      </c>
      <c r="Y52" s="83" t="s">
        <v>84</v>
      </c>
      <c r="Z52" s="83" t="s">
        <v>79</v>
      </c>
      <c r="AA52" s="83" t="s">
        <v>101</v>
      </c>
      <c r="AB52" s="83" t="s">
        <v>79</v>
      </c>
      <c r="AC52" s="83" t="s">
        <v>65</v>
      </c>
      <c r="AD52" s="83" t="s">
        <v>66</v>
      </c>
      <c r="AE52" s="83" t="s">
        <v>66</v>
      </c>
      <c r="AF52" s="83" t="s">
        <v>66</v>
      </c>
      <c r="AG52" s="83" t="s">
        <v>66</v>
      </c>
      <c r="AH52" s="83" t="s">
        <v>79</v>
      </c>
      <c r="AI52" s="83" t="s">
        <v>79</v>
      </c>
      <c r="AJ52" s="83" t="s">
        <v>101</v>
      </c>
      <c r="AK52" s="83" t="s">
        <v>66</v>
      </c>
      <c r="AL52" s="83" t="s">
        <v>79</v>
      </c>
      <c r="AM52" s="83" t="s">
        <v>66</v>
      </c>
      <c r="AN52" s="83" t="s">
        <v>66</v>
      </c>
      <c r="AO52" s="83" t="s">
        <v>66</v>
      </c>
      <c r="AP52" s="83" t="s">
        <v>85</v>
      </c>
      <c r="AQ52" s="83" t="s">
        <v>85</v>
      </c>
      <c r="AR52" s="83" t="s">
        <v>73</v>
      </c>
      <c r="AS52" s="83" t="s">
        <v>231</v>
      </c>
      <c r="AT52" s="83" t="s">
        <v>69</v>
      </c>
      <c r="AU52" s="83" t="s">
        <v>80</v>
      </c>
      <c r="AV52" s="83" t="s">
        <v>67</v>
      </c>
      <c r="AW52" s="83" t="s">
        <v>72</v>
      </c>
      <c r="AX52" s="83" t="s">
        <v>63</v>
      </c>
      <c r="AY52" s="83" t="s">
        <v>73</v>
      </c>
      <c r="AZ52" s="83" t="s">
        <v>63</v>
      </c>
      <c r="BA52" s="83" t="s">
        <v>73</v>
      </c>
      <c r="BB52" s="83" t="s">
        <v>73</v>
      </c>
      <c r="BC52" s="83" t="s">
        <v>73</v>
      </c>
      <c r="BE52" s="83" t="s">
        <v>73</v>
      </c>
      <c r="BG52" s="76" t="s">
        <v>100</v>
      </c>
      <c r="BH52" s="76" t="s">
        <v>60</v>
      </c>
      <c r="BI52" s="76" t="s">
        <v>1414</v>
      </c>
      <c r="BJ52">
        <f t="shared" si="1"/>
        <v>22</v>
      </c>
      <c r="BK52">
        <f t="shared" si="0"/>
        <v>43</v>
      </c>
      <c r="BM52" s="86" t="str">
        <f>_xlfn.XLOOKUP(Form_Responses1811[[#This Row],[Sekolah School (Cleansed)]],'Quality Check'!$B$11:$B$14,'Quality Check'!$C$11:$C$14,)</f>
        <v>Rural</v>
      </c>
      <c r="BN52" s="86" t="str">
        <f>_xlfn.XLOOKUP(Form_Responses1811[[#This Row],[Sekolah School (Cleansed)]],'Quality Check'!$B$11:$B$14,'Quality Check'!$D$11:$D$14,)</f>
        <v>Intervention Group (IG)</v>
      </c>
    </row>
    <row r="53" spans="1:66" ht="13.2" x14ac:dyDescent="0.25">
      <c r="A53" s="82">
        <v>45569.487710960646</v>
      </c>
      <c r="B53" s="83" t="s">
        <v>232</v>
      </c>
      <c r="C53" s="84" t="s">
        <v>233</v>
      </c>
      <c r="D53" s="83">
        <v>22.32</v>
      </c>
      <c r="E53" s="83">
        <v>0</v>
      </c>
      <c r="F53" s="83" t="s">
        <v>60</v>
      </c>
      <c r="G53" s="83" t="s">
        <v>76</v>
      </c>
      <c r="H53" s="83" t="s">
        <v>186</v>
      </c>
      <c r="I53" s="83" t="s">
        <v>63</v>
      </c>
      <c r="J53" s="83" t="s">
        <v>64</v>
      </c>
      <c r="K53" s="83" t="s">
        <v>64</v>
      </c>
      <c r="L53" s="83" t="s">
        <v>64</v>
      </c>
      <c r="M53" s="83" t="s">
        <v>64</v>
      </c>
      <c r="N53" s="83" t="s">
        <v>64</v>
      </c>
      <c r="O53" s="83" t="s">
        <v>64</v>
      </c>
      <c r="P53" s="83" t="s">
        <v>64</v>
      </c>
      <c r="Q53" s="83" t="s">
        <v>64</v>
      </c>
      <c r="R53" s="83" t="s">
        <v>64</v>
      </c>
      <c r="S53" s="83" t="s">
        <v>64</v>
      </c>
      <c r="T53" s="83" t="s">
        <v>64</v>
      </c>
      <c r="U53" s="83" t="s">
        <v>64</v>
      </c>
      <c r="V53" s="83" t="s">
        <v>64</v>
      </c>
      <c r="W53" s="83" t="s">
        <v>64</v>
      </c>
      <c r="X53" s="83" t="s">
        <v>64</v>
      </c>
      <c r="Y53" s="83" t="s">
        <v>64</v>
      </c>
      <c r="Z53" s="83" t="s">
        <v>65</v>
      </c>
      <c r="AA53" s="83" t="s">
        <v>65</v>
      </c>
      <c r="AB53" s="83" t="s">
        <v>65</v>
      </c>
      <c r="AC53" s="83" t="s">
        <v>65</v>
      </c>
      <c r="AD53" s="83" t="s">
        <v>65</v>
      </c>
      <c r="AE53" s="83" t="s">
        <v>65</v>
      </c>
      <c r="AF53" s="83" t="s">
        <v>66</v>
      </c>
      <c r="AG53" s="83" t="s">
        <v>66</v>
      </c>
      <c r="AH53" s="83" t="s">
        <v>66</v>
      </c>
      <c r="AI53" s="83" t="s">
        <v>66</v>
      </c>
      <c r="AJ53" s="83" t="s">
        <v>66</v>
      </c>
      <c r="AK53" s="83" t="s">
        <v>66</v>
      </c>
      <c r="AL53" s="83" t="s">
        <v>66</v>
      </c>
      <c r="AM53" s="83" t="s">
        <v>66</v>
      </c>
      <c r="AN53" s="83" t="s">
        <v>66</v>
      </c>
      <c r="AO53" s="83" t="s">
        <v>66</v>
      </c>
      <c r="AP53" s="83" t="s">
        <v>85</v>
      </c>
      <c r="AQ53" s="83" t="s">
        <v>85</v>
      </c>
      <c r="AR53" s="83" t="s">
        <v>86</v>
      </c>
      <c r="AS53" s="83" t="s">
        <v>115</v>
      </c>
      <c r="AT53" s="83" t="s">
        <v>87</v>
      </c>
      <c r="AU53" s="83" t="s">
        <v>67</v>
      </c>
      <c r="AV53" s="83" t="s">
        <v>67</v>
      </c>
      <c r="AW53" s="83" t="s">
        <v>73</v>
      </c>
      <c r="AX53" s="83" t="s">
        <v>73</v>
      </c>
      <c r="AY53" s="83" t="s">
        <v>73</v>
      </c>
      <c r="AZ53" s="83" t="s">
        <v>72</v>
      </c>
      <c r="BA53" s="83" t="s">
        <v>72</v>
      </c>
      <c r="BB53" s="83" t="s">
        <v>72</v>
      </c>
      <c r="BC53" s="83" t="s">
        <v>73</v>
      </c>
      <c r="BE53" s="83" t="s">
        <v>73</v>
      </c>
      <c r="BG53" s="76" t="s">
        <v>100</v>
      </c>
      <c r="BH53" s="76" t="s">
        <v>60</v>
      </c>
      <c r="BI53" s="76" t="s">
        <v>1414</v>
      </c>
      <c r="BJ53">
        <f t="shared" si="1"/>
        <v>31</v>
      </c>
      <c r="BK53">
        <f t="shared" si="0"/>
        <v>53</v>
      </c>
      <c r="BM53" s="86" t="str">
        <f>_xlfn.XLOOKUP(Form_Responses1811[[#This Row],[Sekolah School (Cleansed)]],'Quality Check'!$B$11:$B$14,'Quality Check'!$C$11:$C$14,)</f>
        <v>Rural</v>
      </c>
      <c r="BN53" s="86" t="str">
        <f>_xlfn.XLOOKUP(Form_Responses1811[[#This Row],[Sekolah School (Cleansed)]],'Quality Check'!$B$11:$B$14,'Quality Check'!$D$11:$D$14,)</f>
        <v>Intervention Group (IG)</v>
      </c>
    </row>
    <row r="54" spans="1:66" ht="13.2" x14ac:dyDescent="0.25">
      <c r="A54" s="82">
        <v>45569.488879236116</v>
      </c>
      <c r="B54" s="83" t="s">
        <v>234</v>
      </c>
      <c r="C54" s="84" t="s">
        <v>235</v>
      </c>
      <c r="D54" s="83">
        <v>100</v>
      </c>
      <c r="E54" s="83">
        <v>0.25</v>
      </c>
      <c r="F54" s="83" t="s">
        <v>60</v>
      </c>
      <c r="G54" s="83" t="s">
        <v>76</v>
      </c>
      <c r="H54" s="83" t="s">
        <v>236</v>
      </c>
      <c r="I54" s="83" t="s">
        <v>63</v>
      </c>
      <c r="J54" s="83" t="s">
        <v>64</v>
      </c>
      <c r="K54" s="83" t="s">
        <v>64</v>
      </c>
      <c r="L54" s="83" t="s">
        <v>145</v>
      </c>
      <c r="M54" s="83" t="s">
        <v>84</v>
      </c>
      <c r="N54" s="83" t="s">
        <v>64</v>
      </c>
      <c r="O54" s="83" t="s">
        <v>64</v>
      </c>
      <c r="P54" s="83" t="s">
        <v>84</v>
      </c>
      <c r="Q54" s="83" t="s">
        <v>64</v>
      </c>
      <c r="R54" s="83" t="s">
        <v>64</v>
      </c>
      <c r="S54" s="83" t="s">
        <v>64</v>
      </c>
      <c r="T54" s="83" t="s">
        <v>64</v>
      </c>
      <c r="U54" s="83" t="s">
        <v>84</v>
      </c>
      <c r="V54" s="83" t="s">
        <v>64</v>
      </c>
      <c r="W54" s="83" t="s">
        <v>64</v>
      </c>
      <c r="X54" s="83" t="s">
        <v>64</v>
      </c>
      <c r="Y54" s="83" t="s">
        <v>84</v>
      </c>
      <c r="Z54" s="83" t="s">
        <v>66</v>
      </c>
      <c r="AA54" s="83" t="s">
        <v>65</v>
      </c>
      <c r="AB54" s="83" t="s">
        <v>66</v>
      </c>
      <c r="AC54" s="83" t="s">
        <v>66</v>
      </c>
      <c r="AD54" s="83" t="s">
        <v>66</v>
      </c>
      <c r="AE54" s="83" t="s">
        <v>66</v>
      </c>
      <c r="AF54" s="83" t="s">
        <v>66</v>
      </c>
      <c r="AG54" s="83" t="s">
        <v>66</v>
      </c>
      <c r="AH54" s="83" t="s">
        <v>65</v>
      </c>
      <c r="AI54" s="83" t="s">
        <v>79</v>
      </c>
      <c r="AJ54" s="83" t="s">
        <v>66</v>
      </c>
      <c r="AK54" s="83" t="s">
        <v>66</v>
      </c>
      <c r="AL54" s="83" t="s">
        <v>66</v>
      </c>
      <c r="AM54" s="83" t="s">
        <v>66</v>
      </c>
      <c r="AN54" s="83" t="s">
        <v>66</v>
      </c>
      <c r="AO54" s="83" t="s">
        <v>66</v>
      </c>
      <c r="AP54" s="83" t="s">
        <v>85</v>
      </c>
      <c r="AQ54" s="83" t="s">
        <v>67</v>
      </c>
      <c r="AR54" s="83" t="s">
        <v>86</v>
      </c>
      <c r="AS54" s="83" t="s">
        <v>223</v>
      </c>
      <c r="AT54" s="83" t="s">
        <v>69</v>
      </c>
      <c r="AU54" s="83" t="s">
        <v>80</v>
      </c>
      <c r="AV54" s="83" t="s">
        <v>80</v>
      </c>
      <c r="AW54" s="83" t="s">
        <v>72</v>
      </c>
      <c r="AX54" s="83" t="s">
        <v>63</v>
      </c>
      <c r="AY54" s="83" t="s">
        <v>63</v>
      </c>
      <c r="AZ54" s="83" t="s">
        <v>73</v>
      </c>
      <c r="BA54" s="83" t="s">
        <v>63</v>
      </c>
      <c r="BB54" s="83" t="s">
        <v>72</v>
      </c>
      <c r="BC54" s="83" t="s">
        <v>73</v>
      </c>
      <c r="BE54" s="83" t="s">
        <v>73</v>
      </c>
      <c r="BG54" s="76" t="s">
        <v>100</v>
      </c>
      <c r="BH54" s="76" t="s">
        <v>60</v>
      </c>
      <c r="BI54" s="76" t="s">
        <v>1414</v>
      </c>
      <c r="BJ54">
        <f t="shared" si="1"/>
        <v>28</v>
      </c>
      <c r="BK54">
        <f t="shared" si="0"/>
        <v>50</v>
      </c>
      <c r="BM54" s="86" t="str">
        <f>_xlfn.XLOOKUP(Form_Responses1811[[#This Row],[Sekolah School (Cleansed)]],'Quality Check'!$B$11:$B$14,'Quality Check'!$C$11:$C$14,)</f>
        <v>Rural</v>
      </c>
      <c r="BN54" s="86" t="str">
        <f>_xlfn.XLOOKUP(Form_Responses1811[[#This Row],[Sekolah School (Cleansed)]],'Quality Check'!$B$11:$B$14,'Quality Check'!$D$11:$D$14,)</f>
        <v>Intervention Group (IG)</v>
      </c>
    </row>
    <row r="55" spans="1:66" ht="13.2" x14ac:dyDescent="0.25">
      <c r="A55" s="82">
        <v>45569.492674456022</v>
      </c>
      <c r="B55" s="83" t="s">
        <v>237</v>
      </c>
      <c r="C55" s="84" t="s">
        <v>238</v>
      </c>
      <c r="D55" s="83">
        <v>26.79</v>
      </c>
      <c r="E55" s="83">
        <v>0</v>
      </c>
      <c r="F55" s="83" t="s">
        <v>60</v>
      </c>
      <c r="G55" s="83" t="s">
        <v>76</v>
      </c>
      <c r="H55" s="83" t="s">
        <v>125</v>
      </c>
      <c r="I55" s="83" t="s">
        <v>63</v>
      </c>
      <c r="J55" s="83" t="s">
        <v>64</v>
      </c>
      <c r="K55" s="83" t="s">
        <v>64</v>
      </c>
      <c r="L55" s="83" t="s">
        <v>64</v>
      </c>
      <c r="M55" s="83" t="s">
        <v>84</v>
      </c>
      <c r="N55" s="83" t="s">
        <v>84</v>
      </c>
      <c r="O55" s="83" t="s">
        <v>84</v>
      </c>
      <c r="P55" s="83" t="s">
        <v>84</v>
      </c>
      <c r="Q55" s="83" t="s">
        <v>64</v>
      </c>
      <c r="R55" s="83" t="s">
        <v>64</v>
      </c>
      <c r="S55" s="83" t="s">
        <v>64</v>
      </c>
      <c r="T55" s="83" t="s">
        <v>64</v>
      </c>
      <c r="U55" s="83" t="s">
        <v>64</v>
      </c>
      <c r="V55" s="83" t="s">
        <v>64</v>
      </c>
      <c r="W55" s="83" t="s">
        <v>64</v>
      </c>
      <c r="X55" s="83" t="s">
        <v>64</v>
      </c>
      <c r="Y55" s="83" t="s">
        <v>64</v>
      </c>
      <c r="Z55" s="83" t="s">
        <v>65</v>
      </c>
      <c r="AA55" s="83" t="s">
        <v>65</v>
      </c>
      <c r="AB55" s="83" t="s">
        <v>66</v>
      </c>
      <c r="AC55" s="83" t="s">
        <v>65</v>
      </c>
      <c r="AD55" s="83" t="s">
        <v>66</v>
      </c>
      <c r="AE55" s="83" t="s">
        <v>65</v>
      </c>
      <c r="AF55" s="83" t="s">
        <v>66</v>
      </c>
      <c r="AG55" s="83" t="s">
        <v>65</v>
      </c>
      <c r="AH55" s="83" t="s">
        <v>65</v>
      </c>
      <c r="AI55" s="83" t="s">
        <v>101</v>
      </c>
      <c r="AJ55" s="83" t="s">
        <v>65</v>
      </c>
      <c r="AK55" s="83" t="s">
        <v>65</v>
      </c>
      <c r="AL55" s="83" t="s">
        <v>65</v>
      </c>
      <c r="AM55" s="83" t="s">
        <v>66</v>
      </c>
      <c r="AN55" s="83" t="s">
        <v>66</v>
      </c>
      <c r="AO55" s="83" t="s">
        <v>66</v>
      </c>
      <c r="AP55" s="83" t="s">
        <v>85</v>
      </c>
      <c r="AQ55" s="83" t="s">
        <v>85</v>
      </c>
      <c r="AR55" s="83" t="s">
        <v>86</v>
      </c>
      <c r="AS55" s="83" t="s">
        <v>68</v>
      </c>
      <c r="AT55" s="83" t="s">
        <v>87</v>
      </c>
      <c r="AU55" s="83" t="s">
        <v>80</v>
      </c>
      <c r="AV55" s="83" t="s">
        <v>67</v>
      </c>
      <c r="AW55" s="83" t="s">
        <v>73</v>
      </c>
      <c r="AX55" s="83" t="s">
        <v>73</v>
      </c>
      <c r="AY55" s="83" t="s">
        <v>73</v>
      </c>
      <c r="AZ55" s="83" t="s">
        <v>63</v>
      </c>
      <c r="BA55" s="83" t="s">
        <v>73</v>
      </c>
      <c r="BB55" s="83" t="s">
        <v>73</v>
      </c>
      <c r="BC55" s="83" t="s">
        <v>73</v>
      </c>
      <c r="BE55" s="83" t="s">
        <v>73</v>
      </c>
      <c r="BG55" s="76" t="s">
        <v>100</v>
      </c>
      <c r="BH55" s="76" t="s">
        <v>60</v>
      </c>
      <c r="BI55" s="76" t="s">
        <v>1414</v>
      </c>
      <c r="BJ55">
        <f t="shared" si="1"/>
        <v>29</v>
      </c>
      <c r="BK55">
        <f t="shared" si="0"/>
        <v>58</v>
      </c>
      <c r="BM55" s="86" t="str">
        <f>_xlfn.XLOOKUP(Form_Responses1811[[#This Row],[Sekolah School (Cleansed)]],'Quality Check'!$B$11:$B$14,'Quality Check'!$C$11:$C$14,)</f>
        <v>Rural</v>
      </c>
      <c r="BN55" s="86" t="str">
        <f>_xlfn.XLOOKUP(Form_Responses1811[[#This Row],[Sekolah School (Cleansed)]],'Quality Check'!$B$11:$B$14,'Quality Check'!$D$11:$D$14,)</f>
        <v>Intervention Group (IG)</v>
      </c>
    </row>
    <row r="56" spans="1:66" ht="13.2" x14ac:dyDescent="0.25">
      <c r="A56" s="82">
        <v>45569.493381469903</v>
      </c>
      <c r="B56" s="83" t="s">
        <v>239</v>
      </c>
      <c r="C56" s="84" t="s">
        <v>240</v>
      </c>
      <c r="D56" s="83">
        <v>88</v>
      </c>
      <c r="E56" s="83">
        <v>0</v>
      </c>
      <c r="F56" s="83" t="s">
        <v>60</v>
      </c>
      <c r="G56" s="83" t="s">
        <v>76</v>
      </c>
      <c r="H56" s="83" t="s">
        <v>100</v>
      </c>
      <c r="I56" s="83" t="s">
        <v>73</v>
      </c>
      <c r="J56" s="83" t="s">
        <v>64</v>
      </c>
      <c r="K56" s="83" t="s">
        <v>64</v>
      </c>
      <c r="L56" s="83" t="s">
        <v>64</v>
      </c>
      <c r="M56" s="83" t="s">
        <v>64</v>
      </c>
      <c r="N56" s="83" t="s">
        <v>84</v>
      </c>
      <c r="O56" s="83" t="s">
        <v>64</v>
      </c>
      <c r="P56" s="83" t="s">
        <v>84</v>
      </c>
      <c r="Q56" s="83" t="s">
        <v>84</v>
      </c>
      <c r="R56" s="83" t="s">
        <v>64</v>
      </c>
      <c r="S56" s="83" t="s">
        <v>64</v>
      </c>
      <c r="T56" s="83" t="s">
        <v>78</v>
      </c>
      <c r="U56" s="83" t="s">
        <v>64</v>
      </c>
      <c r="V56" s="83" t="s">
        <v>64</v>
      </c>
      <c r="W56" s="83" t="s">
        <v>64</v>
      </c>
      <c r="X56" s="83" t="s">
        <v>64</v>
      </c>
      <c r="Y56" s="83" t="s">
        <v>64</v>
      </c>
      <c r="Z56" s="83" t="s">
        <v>65</v>
      </c>
      <c r="AA56" s="83" t="s">
        <v>65</v>
      </c>
      <c r="AB56" s="83" t="s">
        <v>65</v>
      </c>
      <c r="AC56" s="83" t="s">
        <v>65</v>
      </c>
      <c r="AD56" s="83" t="s">
        <v>65</v>
      </c>
      <c r="AE56" s="83" t="s">
        <v>65</v>
      </c>
      <c r="AF56" s="83" t="s">
        <v>65</v>
      </c>
      <c r="AG56" s="83" t="s">
        <v>65</v>
      </c>
      <c r="AH56" s="83" t="s">
        <v>65</v>
      </c>
      <c r="AI56" s="83" t="s">
        <v>101</v>
      </c>
      <c r="AJ56" s="83" t="s">
        <v>65</v>
      </c>
      <c r="AK56" s="83" t="s">
        <v>65</v>
      </c>
      <c r="AL56" s="83" t="s">
        <v>65</v>
      </c>
      <c r="AM56" s="83" t="s">
        <v>65</v>
      </c>
      <c r="AN56" s="83" t="s">
        <v>65</v>
      </c>
      <c r="AO56" s="83" t="s">
        <v>65</v>
      </c>
      <c r="AP56" s="83" t="s">
        <v>85</v>
      </c>
      <c r="AQ56" s="83" t="s">
        <v>85</v>
      </c>
      <c r="AR56" s="83" t="s">
        <v>73</v>
      </c>
      <c r="AS56" s="83" t="s">
        <v>120</v>
      </c>
      <c r="AT56" s="83" t="s">
        <v>69</v>
      </c>
      <c r="AU56" s="83" t="s">
        <v>67</v>
      </c>
      <c r="AV56" s="83" t="s">
        <v>132</v>
      </c>
      <c r="AW56" s="83" t="s">
        <v>73</v>
      </c>
      <c r="AX56" s="83" t="s">
        <v>73</v>
      </c>
      <c r="AY56" s="83" t="s">
        <v>72</v>
      </c>
      <c r="AZ56" s="83" t="s">
        <v>73</v>
      </c>
      <c r="BA56" s="83" t="s">
        <v>72</v>
      </c>
      <c r="BB56" s="83" t="s">
        <v>73</v>
      </c>
      <c r="BC56" s="83" t="s">
        <v>73</v>
      </c>
      <c r="BE56" s="83" t="s">
        <v>73</v>
      </c>
      <c r="BG56" s="76" t="s">
        <v>100</v>
      </c>
      <c r="BH56" s="76" t="s">
        <v>60</v>
      </c>
      <c r="BI56" s="76" t="s">
        <v>1415</v>
      </c>
      <c r="BJ56">
        <f t="shared" si="1"/>
        <v>27</v>
      </c>
      <c r="BK56">
        <f t="shared" si="0"/>
        <v>64</v>
      </c>
      <c r="BM56" s="86" t="str">
        <f>_xlfn.XLOOKUP(Form_Responses1811[[#This Row],[Sekolah School (Cleansed)]],'Quality Check'!$B$11:$B$14,'Quality Check'!$C$11:$C$14,)</f>
        <v>Rural</v>
      </c>
      <c r="BN56" s="86" t="str">
        <f>_xlfn.XLOOKUP(Form_Responses1811[[#This Row],[Sekolah School (Cleansed)]],'Quality Check'!$B$11:$B$14,'Quality Check'!$D$11:$D$14,)</f>
        <v>Intervention Group (IG)</v>
      </c>
    </row>
    <row r="57" spans="1:66" ht="13.2" x14ac:dyDescent="0.25">
      <c r="A57" s="82">
        <v>45569.494031273149</v>
      </c>
      <c r="B57" s="83" t="s">
        <v>241</v>
      </c>
      <c r="C57" s="84" t="s">
        <v>242</v>
      </c>
      <c r="D57" s="83">
        <v>31.25</v>
      </c>
      <c r="E57" s="83">
        <v>0.88</v>
      </c>
      <c r="F57" s="83" t="s">
        <v>114</v>
      </c>
      <c r="G57" s="83" t="s">
        <v>76</v>
      </c>
      <c r="H57" s="83" t="s">
        <v>100</v>
      </c>
      <c r="I57" s="83" t="s">
        <v>63</v>
      </c>
      <c r="J57" s="83" t="s">
        <v>64</v>
      </c>
      <c r="K57" s="83" t="s">
        <v>84</v>
      </c>
      <c r="L57" s="83" t="s">
        <v>64</v>
      </c>
      <c r="M57" s="83" t="s">
        <v>84</v>
      </c>
      <c r="N57" s="83" t="s">
        <v>84</v>
      </c>
      <c r="O57" s="83" t="s">
        <v>64</v>
      </c>
      <c r="P57" s="83" t="s">
        <v>64</v>
      </c>
      <c r="Q57" s="83" t="s">
        <v>64</v>
      </c>
      <c r="R57" s="83" t="s">
        <v>64</v>
      </c>
      <c r="S57" s="83" t="s">
        <v>64</v>
      </c>
      <c r="T57" s="83" t="s">
        <v>84</v>
      </c>
      <c r="U57" s="83" t="s">
        <v>64</v>
      </c>
      <c r="V57" s="83" t="s">
        <v>64</v>
      </c>
      <c r="W57" s="83" t="s">
        <v>64</v>
      </c>
      <c r="X57" s="83" t="s">
        <v>64</v>
      </c>
      <c r="Y57" s="83" t="s">
        <v>64</v>
      </c>
      <c r="Z57" s="83" t="s">
        <v>65</v>
      </c>
      <c r="AA57" s="83" t="s">
        <v>65</v>
      </c>
      <c r="AB57" s="83" t="s">
        <v>65</v>
      </c>
      <c r="AC57" s="83" t="s">
        <v>65</v>
      </c>
      <c r="AD57" s="83" t="s">
        <v>65</v>
      </c>
      <c r="AE57" s="83" t="s">
        <v>65</v>
      </c>
      <c r="AF57" s="83" t="s">
        <v>65</v>
      </c>
      <c r="AG57" s="83" t="s">
        <v>66</v>
      </c>
      <c r="AH57" s="83" t="s">
        <v>66</v>
      </c>
      <c r="AI57" s="83" t="s">
        <v>101</v>
      </c>
      <c r="AJ57" s="83" t="s">
        <v>65</v>
      </c>
      <c r="AK57" s="83" t="s">
        <v>65</v>
      </c>
      <c r="AL57" s="83" t="s">
        <v>66</v>
      </c>
      <c r="AM57" s="83" t="s">
        <v>65</v>
      </c>
      <c r="AN57" s="83" t="s">
        <v>79</v>
      </c>
      <c r="AO57" s="83" t="s">
        <v>65</v>
      </c>
      <c r="AP57" s="83" t="s">
        <v>85</v>
      </c>
      <c r="AQ57" s="83" t="s">
        <v>85</v>
      </c>
      <c r="AR57" s="83" t="s">
        <v>86</v>
      </c>
      <c r="AS57" s="83" t="s">
        <v>68</v>
      </c>
      <c r="AT57" s="83" t="s">
        <v>87</v>
      </c>
      <c r="AU57" s="83" t="s">
        <v>93</v>
      </c>
      <c r="AV57" s="83" t="s">
        <v>71</v>
      </c>
      <c r="AW57" s="83" t="s">
        <v>72</v>
      </c>
      <c r="AX57" s="83" t="s">
        <v>72</v>
      </c>
      <c r="AY57" s="83" t="s">
        <v>72</v>
      </c>
      <c r="AZ57" s="83" t="s">
        <v>72</v>
      </c>
      <c r="BA57" s="83" t="s">
        <v>72</v>
      </c>
      <c r="BB57" s="83" t="s">
        <v>72</v>
      </c>
      <c r="BC57" s="83" t="s">
        <v>73</v>
      </c>
      <c r="BE57" s="83" t="s">
        <v>73</v>
      </c>
      <c r="BG57" s="76" t="s">
        <v>100</v>
      </c>
      <c r="BH57" s="76" t="s">
        <v>114</v>
      </c>
      <c r="BI57" s="76" t="s">
        <v>1414</v>
      </c>
      <c r="BJ57">
        <f t="shared" si="1"/>
        <v>29</v>
      </c>
      <c r="BK57">
        <f t="shared" si="0"/>
        <v>59</v>
      </c>
      <c r="BM57" s="86" t="str">
        <f>_xlfn.XLOOKUP(Form_Responses1811[[#This Row],[Sekolah School (Cleansed)]],'Quality Check'!$B$11:$B$14,'Quality Check'!$C$11:$C$14,)</f>
        <v>Rural</v>
      </c>
      <c r="BN57" s="86" t="str">
        <f>_xlfn.XLOOKUP(Form_Responses1811[[#This Row],[Sekolah School (Cleansed)]],'Quality Check'!$B$11:$B$14,'Quality Check'!$D$11:$D$14,)</f>
        <v>Intervention Group (IG)</v>
      </c>
    </row>
    <row r="58" spans="1:66" ht="13.2" x14ac:dyDescent="0.25">
      <c r="A58" s="82">
        <v>45569.497070266203</v>
      </c>
      <c r="B58" s="83" t="s">
        <v>243</v>
      </c>
      <c r="C58" s="84" t="s">
        <v>244</v>
      </c>
      <c r="D58" s="83">
        <v>13.46</v>
      </c>
      <c r="E58" s="83">
        <v>0</v>
      </c>
      <c r="F58" s="83" t="s">
        <v>60</v>
      </c>
      <c r="G58" s="83" t="s">
        <v>76</v>
      </c>
      <c r="H58" s="83" t="s">
        <v>125</v>
      </c>
      <c r="I58" s="83" t="s">
        <v>63</v>
      </c>
      <c r="J58" s="83" t="s">
        <v>64</v>
      </c>
      <c r="K58" s="83" t="s">
        <v>64</v>
      </c>
      <c r="L58" s="83" t="s">
        <v>64</v>
      </c>
      <c r="M58" s="83" t="s">
        <v>64</v>
      </c>
      <c r="N58" s="83" t="s">
        <v>64</v>
      </c>
      <c r="O58" s="83" t="s">
        <v>64</v>
      </c>
      <c r="P58" s="83" t="s">
        <v>64</v>
      </c>
      <c r="Q58" s="83" t="s">
        <v>64</v>
      </c>
      <c r="R58" s="83" t="s">
        <v>64</v>
      </c>
      <c r="S58" s="83" t="s">
        <v>64</v>
      </c>
      <c r="T58" s="83" t="s">
        <v>64</v>
      </c>
      <c r="U58" s="83" t="s">
        <v>64</v>
      </c>
      <c r="V58" s="83" t="s">
        <v>64</v>
      </c>
      <c r="W58" s="83" t="s">
        <v>64</v>
      </c>
      <c r="X58" s="83" t="s">
        <v>64</v>
      </c>
      <c r="Y58" s="83" t="s">
        <v>64</v>
      </c>
      <c r="Z58" s="83" t="s">
        <v>66</v>
      </c>
      <c r="AA58" s="83" t="s">
        <v>65</v>
      </c>
      <c r="AB58" s="83" t="s">
        <v>65</v>
      </c>
      <c r="AC58" s="83" t="s">
        <v>65</v>
      </c>
      <c r="AD58" s="83" t="s">
        <v>65</v>
      </c>
      <c r="AE58" s="83" t="s">
        <v>65</v>
      </c>
      <c r="AF58" s="83" t="s">
        <v>65</v>
      </c>
      <c r="AG58" s="83" t="s">
        <v>65</v>
      </c>
      <c r="AH58" s="83" t="s">
        <v>65</v>
      </c>
      <c r="AI58" s="83" t="s">
        <v>65</v>
      </c>
      <c r="AJ58" s="83" t="s">
        <v>65</v>
      </c>
      <c r="AK58" s="83" t="s">
        <v>65</v>
      </c>
      <c r="AL58" s="83" t="s">
        <v>65</v>
      </c>
      <c r="AM58" s="83" t="s">
        <v>65</v>
      </c>
      <c r="AN58" s="83" t="s">
        <v>65</v>
      </c>
      <c r="AO58" s="83" t="s">
        <v>65</v>
      </c>
      <c r="AP58" s="83" t="s">
        <v>85</v>
      </c>
      <c r="AQ58" s="83" t="s">
        <v>85</v>
      </c>
      <c r="AR58" s="83" t="s">
        <v>63</v>
      </c>
      <c r="AS58" s="83" t="s">
        <v>68</v>
      </c>
      <c r="AT58" s="83" t="s">
        <v>87</v>
      </c>
      <c r="AU58" s="83" t="s">
        <v>70</v>
      </c>
      <c r="AV58" s="83" t="s">
        <v>132</v>
      </c>
      <c r="AW58" s="83" t="s">
        <v>73</v>
      </c>
      <c r="AX58" s="83" t="s">
        <v>73</v>
      </c>
      <c r="AY58" s="83" t="s">
        <v>72</v>
      </c>
      <c r="AZ58" s="83" t="s">
        <v>72</v>
      </c>
      <c r="BA58" s="83" t="s">
        <v>73</v>
      </c>
      <c r="BB58" s="83" t="s">
        <v>73</v>
      </c>
      <c r="BC58" s="83" t="s">
        <v>73</v>
      </c>
      <c r="BE58" s="83" t="s">
        <v>73</v>
      </c>
      <c r="BG58" s="76" t="s">
        <v>100</v>
      </c>
      <c r="BH58" s="76" t="s">
        <v>60</v>
      </c>
      <c r="BI58" s="76" t="s">
        <v>1414</v>
      </c>
      <c r="BJ58">
        <f t="shared" si="1"/>
        <v>31</v>
      </c>
      <c r="BK58">
        <f t="shared" si="0"/>
        <v>60</v>
      </c>
      <c r="BM58" s="86" t="str">
        <f>_xlfn.XLOOKUP(Form_Responses1811[[#This Row],[Sekolah School (Cleansed)]],'Quality Check'!$B$11:$B$14,'Quality Check'!$C$11:$C$14,)</f>
        <v>Rural</v>
      </c>
      <c r="BN58" s="86" t="str">
        <f>_xlfn.XLOOKUP(Form_Responses1811[[#This Row],[Sekolah School (Cleansed)]],'Quality Check'!$B$11:$B$14,'Quality Check'!$D$11:$D$14,)</f>
        <v>Intervention Group (IG)</v>
      </c>
    </row>
    <row r="59" spans="1:66" ht="13.2" x14ac:dyDescent="0.25">
      <c r="A59" s="82">
        <v>45569.498824108799</v>
      </c>
      <c r="B59" s="83" t="s">
        <v>245</v>
      </c>
      <c r="C59" s="84" t="s">
        <v>246</v>
      </c>
      <c r="D59" s="83">
        <v>7.14</v>
      </c>
      <c r="E59" s="83">
        <v>0.54</v>
      </c>
      <c r="F59" s="83" t="s">
        <v>60</v>
      </c>
      <c r="G59" s="83" t="s">
        <v>76</v>
      </c>
      <c r="H59" s="83" t="s">
        <v>62</v>
      </c>
      <c r="I59" s="83" t="s">
        <v>63</v>
      </c>
      <c r="J59" s="83" t="s">
        <v>64</v>
      </c>
      <c r="K59" s="83" t="s">
        <v>78</v>
      </c>
      <c r="L59" s="83" t="s">
        <v>64</v>
      </c>
      <c r="M59" s="83" t="s">
        <v>84</v>
      </c>
      <c r="N59" s="83" t="s">
        <v>64</v>
      </c>
      <c r="O59" s="83" t="s">
        <v>64</v>
      </c>
      <c r="P59" s="83" t="s">
        <v>84</v>
      </c>
      <c r="Q59" s="83" t="s">
        <v>64</v>
      </c>
      <c r="R59" s="83" t="s">
        <v>64</v>
      </c>
      <c r="S59" s="83" t="s">
        <v>64</v>
      </c>
      <c r="T59" s="83" t="s">
        <v>84</v>
      </c>
      <c r="U59" s="83" t="s">
        <v>84</v>
      </c>
      <c r="V59" s="83" t="s">
        <v>64</v>
      </c>
      <c r="W59" s="83" t="s">
        <v>64</v>
      </c>
      <c r="X59" s="83" t="s">
        <v>64</v>
      </c>
      <c r="Y59" s="83" t="s">
        <v>64</v>
      </c>
      <c r="Z59" s="83" t="s">
        <v>65</v>
      </c>
      <c r="AA59" s="83" t="s">
        <v>66</v>
      </c>
      <c r="AB59" s="83" t="s">
        <v>66</v>
      </c>
      <c r="AC59" s="83" t="s">
        <v>65</v>
      </c>
      <c r="AD59" s="83" t="s">
        <v>65</v>
      </c>
      <c r="AE59" s="83" t="s">
        <v>65</v>
      </c>
      <c r="AF59" s="83" t="s">
        <v>65</v>
      </c>
      <c r="AG59" s="83" t="s">
        <v>65</v>
      </c>
      <c r="AH59" s="83" t="s">
        <v>65</v>
      </c>
      <c r="AI59" s="83" t="s">
        <v>101</v>
      </c>
      <c r="AJ59" s="83" t="s">
        <v>65</v>
      </c>
      <c r="AK59" s="83" t="s">
        <v>65</v>
      </c>
      <c r="AL59" s="83" t="s">
        <v>65</v>
      </c>
      <c r="AM59" s="83" t="s">
        <v>65</v>
      </c>
      <c r="AN59" s="83" t="s">
        <v>66</v>
      </c>
      <c r="AO59" s="83" t="s">
        <v>66</v>
      </c>
      <c r="AP59" s="83" t="s">
        <v>67</v>
      </c>
      <c r="AQ59" s="83" t="s">
        <v>67</v>
      </c>
      <c r="AR59" s="83" t="s">
        <v>73</v>
      </c>
      <c r="AS59" s="83" t="s">
        <v>247</v>
      </c>
      <c r="AT59" s="83" t="s">
        <v>169</v>
      </c>
      <c r="AU59" s="83" t="s">
        <v>70</v>
      </c>
      <c r="AV59" s="83" t="s">
        <v>71</v>
      </c>
      <c r="AW59" s="83" t="s">
        <v>73</v>
      </c>
      <c r="AX59" s="83" t="s">
        <v>73</v>
      </c>
      <c r="AY59" s="83" t="s">
        <v>63</v>
      </c>
      <c r="AZ59" s="83" t="s">
        <v>73</v>
      </c>
      <c r="BA59" s="83" t="s">
        <v>63</v>
      </c>
      <c r="BB59" s="83" t="s">
        <v>73</v>
      </c>
      <c r="BC59" s="83" t="s">
        <v>73</v>
      </c>
      <c r="BE59" s="83" t="s">
        <v>73</v>
      </c>
      <c r="BG59" s="76" t="s">
        <v>100</v>
      </c>
      <c r="BH59" s="76" t="s">
        <v>60</v>
      </c>
      <c r="BI59" s="76" t="s">
        <v>1414</v>
      </c>
      <c r="BJ59">
        <f t="shared" si="1"/>
        <v>28</v>
      </c>
      <c r="BK59">
        <f t="shared" si="0"/>
        <v>60</v>
      </c>
      <c r="BM59" s="86" t="str">
        <f>_xlfn.XLOOKUP(Form_Responses1811[[#This Row],[Sekolah School (Cleansed)]],'Quality Check'!$B$11:$B$14,'Quality Check'!$C$11:$C$14,)</f>
        <v>Rural</v>
      </c>
      <c r="BN59" s="86" t="str">
        <f>_xlfn.XLOOKUP(Form_Responses1811[[#This Row],[Sekolah School (Cleansed)]],'Quality Check'!$B$11:$B$14,'Quality Check'!$D$11:$D$14,)</f>
        <v>Intervention Group (IG)</v>
      </c>
    </row>
    <row r="60" spans="1:66" ht="13.2" x14ac:dyDescent="0.25">
      <c r="A60" s="82">
        <v>45569.501395266205</v>
      </c>
      <c r="B60" s="83" t="s">
        <v>248</v>
      </c>
      <c r="C60" s="84" t="s">
        <v>249</v>
      </c>
      <c r="D60" s="83">
        <v>100</v>
      </c>
      <c r="E60" s="83">
        <v>0.75</v>
      </c>
      <c r="F60" s="83" t="s">
        <v>60</v>
      </c>
      <c r="G60" s="83" t="s">
        <v>76</v>
      </c>
      <c r="H60" s="83" t="s">
        <v>100</v>
      </c>
      <c r="I60" s="83" t="s">
        <v>73</v>
      </c>
      <c r="J60" s="83" t="s">
        <v>64</v>
      </c>
      <c r="K60" s="83" t="s">
        <v>64</v>
      </c>
      <c r="L60" s="83" t="s">
        <v>64</v>
      </c>
      <c r="M60" s="83" t="s">
        <v>84</v>
      </c>
      <c r="N60" s="83" t="s">
        <v>64</v>
      </c>
      <c r="O60" s="83" t="s">
        <v>64</v>
      </c>
      <c r="P60" s="83" t="s">
        <v>84</v>
      </c>
      <c r="Q60" s="83" t="s">
        <v>64</v>
      </c>
      <c r="R60" s="83" t="s">
        <v>64</v>
      </c>
      <c r="S60" s="83" t="s">
        <v>64</v>
      </c>
      <c r="T60" s="83" t="s">
        <v>64</v>
      </c>
      <c r="U60" s="83" t="s">
        <v>84</v>
      </c>
      <c r="V60" s="83" t="s">
        <v>64</v>
      </c>
      <c r="W60" s="83" t="s">
        <v>64</v>
      </c>
      <c r="X60" s="83" t="s">
        <v>64</v>
      </c>
      <c r="Y60" s="83" t="s">
        <v>64</v>
      </c>
      <c r="Z60" s="83" t="s">
        <v>65</v>
      </c>
      <c r="AA60" s="83" t="s">
        <v>65</v>
      </c>
      <c r="AB60" s="83" t="s">
        <v>66</v>
      </c>
      <c r="AC60" s="83" t="s">
        <v>65</v>
      </c>
      <c r="AD60" s="83" t="s">
        <v>66</v>
      </c>
      <c r="AE60" s="83" t="s">
        <v>65</v>
      </c>
      <c r="AF60" s="83" t="s">
        <v>66</v>
      </c>
      <c r="AG60" s="83" t="s">
        <v>65</v>
      </c>
      <c r="AH60" s="83" t="s">
        <v>65</v>
      </c>
      <c r="AI60" s="83" t="s">
        <v>79</v>
      </c>
      <c r="AJ60" s="83" t="s">
        <v>65</v>
      </c>
      <c r="AK60" s="83" t="s">
        <v>65</v>
      </c>
      <c r="AL60" s="83" t="s">
        <v>65</v>
      </c>
      <c r="AM60" s="83" t="s">
        <v>65</v>
      </c>
      <c r="AN60" s="83" t="s">
        <v>79</v>
      </c>
      <c r="AO60" s="83" t="s">
        <v>66</v>
      </c>
      <c r="AP60" s="83" t="s">
        <v>85</v>
      </c>
      <c r="AQ60" s="83" t="s">
        <v>85</v>
      </c>
      <c r="AR60" s="83" t="s">
        <v>86</v>
      </c>
      <c r="AS60" s="83" t="s">
        <v>81</v>
      </c>
      <c r="AT60" s="83" t="s">
        <v>69</v>
      </c>
      <c r="AU60" s="83" t="s">
        <v>93</v>
      </c>
      <c r="AV60" s="83" t="s">
        <v>71</v>
      </c>
      <c r="AW60" s="83" t="s">
        <v>63</v>
      </c>
      <c r="AX60" s="83" t="s">
        <v>72</v>
      </c>
      <c r="AY60" s="83" t="s">
        <v>72</v>
      </c>
      <c r="AZ60" s="83" t="s">
        <v>72</v>
      </c>
      <c r="BA60" s="83" t="s">
        <v>63</v>
      </c>
      <c r="BB60" s="83" t="s">
        <v>72</v>
      </c>
      <c r="BC60" s="83" t="s">
        <v>73</v>
      </c>
      <c r="BE60" s="83" t="s">
        <v>73</v>
      </c>
      <c r="BG60" s="76" t="s">
        <v>100</v>
      </c>
      <c r="BH60" s="76" t="s">
        <v>60</v>
      </c>
      <c r="BI60" s="76" t="s">
        <v>1415</v>
      </c>
      <c r="BJ60">
        <f t="shared" si="1"/>
        <v>30</v>
      </c>
      <c r="BK60">
        <f t="shared" si="0"/>
        <v>57</v>
      </c>
      <c r="BM60" s="86" t="str">
        <f>_xlfn.XLOOKUP(Form_Responses1811[[#This Row],[Sekolah School (Cleansed)]],'Quality Check'!$B$11:$B$14,'Quality Check'!$C$11:$C$14,)</f>
        <v>Rural</v>
      </c>
      <c r="BN60" s="86" t="str">
        <f>_xlfn.XLOOKUP(Form_Responses1811[[#This Row],[Sekolah School (Cleansed)]],'Quality Check'!$B$11:$B$14,'Quality Check'!$D$11:$D$14,)</f>
        <v>Intervention Group (IG)</v>
      </c>
    </row>
    <row r="61" spans="1:66" ht="13.2" x14ac:dyDescent="0.25">
      <c r="A61" s="82">
        <v>45569.501503726853</v>
      </c>
      <c r="B61" s="83" t="s">
        <v>250</v>
      </c>
      <c r="C61" s="84" t="s">
        <v>251</v>
      </c>
      <c r="D61" s="83">
        <v>31.25</v>
      </c>
      <c r="E61" s="83">
        <v>0.17</v>
      </c>
      <c r="F61" s="83" t="s">
        <v>60</v>
      </c>
      <c r="G61" s="83" t="s">
        <v>76</v>
      </c>
      <c r="H61" s="83" t="s">
        <v>62</v>
      </c>
      <c r="I61" s="83" t="s">
        <v>63</v>
      </c>
      <c r="J61" s="83" t="s">
        <v>64</v>
      </c>
      <c r="K61" s="83" t="s">
        <v>64</v>
      </c>
      <c r="L61" s="83" t="s">
        <v>64</v>
      </c>
      <c r="M61" s="83" t="s">
        <v>64</v>
      </c>
      <c r="N61" s="83" t="s">
        <v>64</v>
      </c>
      <c r="O61" s="83" t="s">
        <v>64</v>
      </c>
      <c r="P61" s="83" t="s">
        <v>64</v>
      </c>
      <c r="Q61" s="83" t="s">
        <v>64</v>
      </c>
      <c r="R61" s="83" t="s">
        <v>64</v>
      </c>
      <c r="S61" s="83" t="s">
        <v>78</v>
      </c>
      <c r="T61" s="83" t="s">
        <v>64</v>
      </c>
      <c r="U61" s="83" t="s">
        <v>64</v>
      </c>
      <c r="V61" s="83" t="s">
        <v>64</v>
      </c>
      <c r="W61" s="83" t="s">
        <v>78</v>
      </c>
      <c r="X61" s="83" t="s">
        <v>64</v>
      </c>
      <c r="Y61" s="83" t="s">
        <v>64</v>
      </c>
      <c r="Z61" s="83" t="s">
        <v>65</v>
      </c>
      <c r="AA61" s="83" t="s">
        <v>65</v>
      </c>
      <c r="AB61" s="83" t="s">
        <v>66</v>
      </c>
      <c r="AC61" s="83" t="s">
        <v>66</v>
      </c>
      <c r="AD61" s="83" t="s">
        <v>66</v>
      </c>
      <c r="AE61" s="83" t="s">
        <v>66</v>
      </c>
      <c r="AF61" s="83" t="s">
        <v>66</v>
      </c>
      <c r="AG61" s="83" t="s">
        <v>65</v>
      </c>
      <c r="AH61" s="83" t="s">
        <v>65</v>
      </c>
      <c r="AI61" s="83" t="s">
        <v>79</v>
      </c>
      <c r="AJ61" s="83" t="s">
        <v>65</v>
      </c>
      <c r="AK61" s="83" t="s">
        <v>65</v>
      </c>
      <c r="AL61" s="83" t="s">
        <v>66</v>
      </c>
      <c r="AM61" s="83" t="s">
        <v>65</v>
      </c>
      <c r="AN61" s="83" t="s">
        <v>66</v>
      </c>
      <c r="AO61" s="83" t="s">
        <v>65</v>
      </c>
      <c r="AP61" s="83" t="s">
        <v>67</v>
      </c>
      <c r="AQ61" s="83" t="s">
        <v>67</v>
      </c>
      <c r="AR61" s="83" t="s">
        <v>63</v>
      </c>
      <c r="AS61" s="83" t="s">
        <v>252</v>
      </c>
      <c r="AT61" s="83" t="s">
        <v>69</v>
      </c>
      <c r="AU61" s="83" t="s">
        <v>67</v>
      </c>
      <c r="AV61" s="83" t="s">
        <v>132</v>
      </c>
      <c r="AW61" s="83" t="s">
        <v>73</v>
      </c>
      <c r="AX61" s="83" t="s">
        <v>73</v>
      </c>
      <c r="AY61" s="83" t="s">
        <v>72</v>
      </c>
      <c r="AZ61" s="83" t="s">
        <v>72</v>
      </c>
      <c r="BA61" s="83" t="s">
        <v>73</v>
      </c>
      <c r="BB61" s="83" t="s">
        <v>73</v>
      </c>
      <c r="BC61" s="83" t="s">
        <v>73</v>
      </c>
      <c r="BE61" s="83" t="s">
        <v>73</v>
      </c>
      <c r="BG61" s="76" t="s">
        <v>100</v>
      </c>
      <c r="BH61" s="76" t="s">
        <v>60</v>
      </c>
      <c r="BI61" s="76" t="s">
        <v>1414</v>
      </c>
      <c r="BJ61">
        <f t="shared" si="1"/>
        <v>29</v>
      </c>
      <c r="BK61">
        <f t="shared" si="0"/>
        <v>56</v>
      </c>
      <c r="BM61" s="86" t="str">
        <f>_xlfn.XLOOKUP(Form_Responses1811[[#This Row],[Sekolah School (Cleansed)]],'Quality Check'!$B$11:$B$14,'Quality Check'!$C$11:$C$14,)</f>
        <v>Rural</v>
      </c>
      <c r="BN61" s="86" t="str">
        <f>_xlfn.XLOOKUP(Form_Responses1811[[#This Row],[Sekolah School (Cleansed)]],'Quality Check'!$B$11:$B$14,'Quality Check'!$D$11:$D$14,)</f>
        <v>Intervention Group (IG)</v>
      </c>
    </row>
    <row r="62" spans="1:66" ht="13.2" x14ac:dyDescent="0.25">
      <c r="A62" s="82">
        <v>45569.502187199076</v>
      </c>
      <c r="B62" s="83" t="s">
        <v>253</v>
      </c>
      <c r="C62" s="84" t="s">
        <v>254</v>
      </c>
      <c r="D62" s="83">
        <v>37.5</v>
      </c>
      <c r="E62" s="83">
        <v>0.54</v>
      </c>
      <c r="F62" s="83" t="s">
        <v>60</v>
      </c>
      <c r="G62" s="83" t="s">
        <v>76</v>
      </c>
      <c r="H62" s="83" t="s">
        <v>100</v>
      </c>
      <c r="I62" s="83" t="s">
        <v>63</v>
      </c>
      <c r="J62" s="83" t="s">
        <v>64</v>
      </c>
      <c r="K62" s="83" t="s">
        <v>64</v>
      </c>
      <c r="L62" s="83" t="s">
        <v>64</v>
      </c>
      <c r="M62" s="83" t="s">
        <v>64</v>
      </c>
      <c r="N62" s="83" t="s">
        <v>64</v>
      </c>
      <c r="O62" s="83" t="s">
        <v>64</v>
      </c>
      <c r="P62" s="83" t="s">
        <v>84</v>
      </c>
      <c r="Q62" s="83" t="s">
        <v>64</v>
      </c>
      <c r="R62" s="83" t="s">
        <v>64</v>
      </c>
      <c r="S62" s="83" t="s">
        <v>78</v>
      </c>
      <c r="T62" s="83" t="s">
        <v>64</v>
      </c>
      <c r="U62" s="83" t="s">
        <v>64</v>
      </c>
      <c r="V62" s="83" t="s">
        <v>64</v>
      </c>
      <c r="W62" s="83" t="s">
        <v>64</v>
      </c>
      <c r="X62" s="83" t="s">
        <v>64</v>
      </c>
      <c r="Y62" s="83" t="s">
        <v>64</v>
      </c>
      <c r="Z62" s="83" t="s">
        <v>65</v>
      </c>
      <c r="AA62" s="83" t="s">
        <v>66</v>
      </c>
      <c r="AB62" s="83" t="s">
        <v>66</v>
      </c>
      <c r="AC62" s="83" t="s">
        <v>66</v>
      </c>
      <c r="AD62" s="83" t="s">
        <v>66</v>
      </c>
      <c r="AE62" s="83" t="s">
        <v>65</v>
      </c>
      <c r="AF62" s="83" t="s">
        <v>66</v>
      </c>
      <c r="AG62" s="83" t="s">
        <v>66</v>
      </c>
      <c r="AH62" s="83" t="s">
        <v>65</v>
      </c>
      <c r="AI62" s="83" t="s">
        <v>79</v>
      </c>
      <c r="AJ62" s="83" t="s">
        <v>65</v>
      </c>
      <c r="AK62" s="83" t="s">
        <v>66</v>
      </c>
      <c r="AL62" s="83" t="s">
        <v>66</v>
      </c>
      <c r="AM62" s="83" t="s">
        <v>65</v>
      </c>
      <c r="AN62" s="83" t="s">
        <v>79</v>
      </c>
      <c r="AO62" s="83" t="s">
        <v>66</v>
      </c>
      <c r="AP62" s="83" t="s">
        <v>67</v>
      </c>
      <c r="AQ62" s="83" t="s">
        <v>85</v>
      </c>
      <c r="AR62" s="83" t="s">
        <v>63</v>
      </c>
      <c r="AS62" s="83" t="s">
        <v>115</v>
      </c>
      <c r="AT62" s="83" t="s">
        <v>69</v>
      </c>
      <c r="AU62" s="83" t="s">
        <v>93</v>
      </c>
      <c r="AV62" s="83" t="s">
        <v>71</v>
      </c>
      <c r="AW62" s="83" t="s">
        <v>63</v>
      </c>
      <c r="AX62" s="83" t="s">
        <v>63</v>
      </c>
      <c r="AY62" s="83" t="s">
        <v>73</v>
      </c>
      <c r="AZ62" s="83" t="s">
        <v>73</v>
      </c>
      <c r="BA62" s="83" t="s">
        <v>73</v>
      </c>
      <c r="BB62" s="83" t="s">
        <v>73</v>
      </c>
      <c r="BC62" s="83" t="s">
        <v>73</v>
      </c>
      <c r="BE62" s="83" t="s">
        <v>73</v>
      </c>
      <c r="BG62" s="76" t="s">
        <v>100</v>
      </c>
      <c r="BH62" s="76" t="s">
        <v>60</v>
      </c>
      <c r="BI62" s="76" t="s">
        <v>1414</v>
      </c>
      <c r="BJ62">
        <f t="shared" si="1"/>
        <v>29</v>
      </c>
      <c r="BK62">
        <f t="shared" si="0"/>
        <v>52</v>
      </c>
      <c r="BM62" s="86" t="str">
        <f>_xlfn.XLOOKUP(Form_Responses1811[[#This Row],[Sekolah School (Cleansed)]],'Quality Check'!$B$11:$B$14,'Quality Check'!$C$11:$C$14,)</f>
        <v>Rural</v>
      </c>
      <c r="BN62" s="86" t="str">
        <f>_xlfn.XLOOKUP(Form_Responses1811[[#This Row],[Sekolah School (Cleansed)]],'Quality Check'!$B$11:$B$14,'Quality Check'!$D$11:$D$14,)</f>
        <v>Intervention Group (IG)</v>
      </c>
    </row>
    <row r="63" spans="1:66" ht="13.2" x14ac:dyDescent="0.25">
      <c r="A63" s="82">
        <v>45569.503389965277</v>
      </c>
      <c r="B63" s="83" t="s">
        <v>255</v>
      </c>
      <c r="C63" s="84" t="s">
        <v>256</v>
      </c>
      <c r="D63" s="83">
        <v>28.57</v>
      </c>
      <c r="E63" s="83">
        <v>0.17</v>
      </c>
      <c r="F63" s="83" t="s">
        <v>60</v>
      </c>
      <c r="G63" s="83" t="s">
        <v>76</v>
      </c>
      <c r="H63" s="83" t="s">
        <v>100</v>
      </c>
      <c r="I63" s="83" t="s">
        <v>63</v>
      </c>
      <c r="J63" s="83" t="s">
        <v>78</v>
      </c>
      <c r="K63" s="83" t="s">
        <v>78</v>
      </c>
      <c r="L63" s="83" t="s">
        <v>64</v>
      </c>
      <c r="M63" s="83" t="s">
        <v>64</v>
      </c>
      <c r="N63" s="83" t="s">
        <v>64</v>
      </c>
      <c r="O63" s="83" t="s">
        <v>64</v>
      </c>
      <c r="P63" s="83" t="s">
        <v>84</v>
      </c>
      <c r="Q63" s="83" t="s">
        <v>84</v>
      </c>
      <c r="R63" s="83" t="s">
        <v>64</v>
      </c>
      <c r="S63" s="83" t="s">
        <v>78</v>
      </c>
      <c r="T63" s="83" t="s">
        <v>64</v>
      </c>
      <c r="U63" s="83" t="s">
        <v>64</v>
      </c>
      <c r="V63" s="83" t="s">
        <v>84</v>
      </c>
      <c r="W63" s="83" t="s">
        <v>64</v>
      </c>
      <c r="X63" s="83" t="s">
        <v>84</v>
      </c>
      <c r="Y63" s="83" t="s">
        <v>64</v>
      </c>
      <c r="Z63" s="83" t="s">
        <v>66</v>
      </c>
      <c r="AA63" s="83" t="s">
        <v>65</v>
      </c>
      <c r="AB63" s="83" t="s">
        <v>66</v>
      </c>
      <c r="AC63" s="83" t="s">
        <v>65</v>
      </c>
      <c r="AD63" s="83" t="s">
        <v>65</v>
      </c>
      <c r="AE63" s="83" t="s">
        <v>65</v>
      </c>
      <c r="AF63" s="83" t="s">
        <v>66</v>
      </c>
      <c r="AG63" s="83" t="s">
        <v>65</v>
      </c>
      <c r="AH63" s="83" t="s">
        <v>65</v>
      </c>
      <c r="AI63" s="83" t="s">
        <v>101</v>
      </c>
      <c r="AJ63" s="83" t="s">
        <v>65</v>
      </c>
      <c r="AK63" s="83" t="s">
        <v>65</v>
      </c>
      <c r="AL63" s="83" t="s">
        <v>65</v>
      </c>
      <c r="AM63" s="83" t="s">
        <v>65</v>
      </c>
      <c r="AN63" s="83" t="s">
        <v>66</v>
      </c>
      <c r="AO63" s="83" t="s">
        <v>66</v>
      </c>
      <c r="AP63" s="83" t="s">
        <v>85</v>
      </c>
      <c r="AQ63" s="83" t="s">
        <v>85</v>
      </c>
      <c r="AR63" s="83" t="s">
        <v>86</v>
      </c>
      <c r="AS63" s="83" t="s">
        <v>68</v>
      </c>
      <c r="AT63" s="83" t="s">
        <v>69</v>
      </c>
      <c r="AU63" s="83" t="s">
        <v>70</v>
      </c>
      <c r="AV63" s="83" t="s">
        <v>132</v>
      </c>
      <c r="AW63" s="83" t="s">
        <v>73</v>
      </c>
      <c r="AX63" s="83" t="s">
        <v>73</v>
      </c>
      <c r="AY63" s="83" t="s">
        <v>63</v>
      </c>
      <c r="AZ63" s="83" t="s">
        <v>63</v>
      </c>
      <c r="BA63" s="83" t="s">
        <v>72</v>
      </c>
      <c r="BB63" s="83" t="s">
        <v>73</v>
      </c>
      <c r="BC63" s="83" t="s">
        <v>73</v>
      </c>
      <c r="BE63" s="83" t="s">
        <v>73</v>
      </c>
      <c r="BG63" s="76" t="s">
        <v>100</v>
      </c>
      <c r="BH63" s="76" t="s">
        <v>60</v>
      </c>
      <c r="BI63" s="76" t="s">
        <v>1414</v>
      </c>
      <c r="BJ63">
        <f t="shared" si="1"/>
        <v>24</v>
      </c>
      <c r="BK63">
        <f t="shared" si="0"/>
        <v>59</v>
      </c>
      <c r="BM63" s="86" t="str">
        <f>_xlfn.XLOOKUP(Form_Responses1811[[#This Row],[Sekolah School (Cleansed)]],'Quality Check'!$B$11:$B$14,'Quality Check'!$C$11:$C$14,)</f>
        <v>Rural</v>
      </c>
      <c r="BN63" s="86" t="str">
        <f>_xlfn.XLOOKUP(Form_Responses1811[[#This Row],[Sekolah School (Cleansed)]],'Quality Check'!$B$11:$B$14,'Quality Check'!$D$11:$D$14,)</f>
        <v>Intervention Group (IG)</v>
      </c>
    </row>
    <row r="64" spans="1:66" ht="13.2" x14ac:dyDescent="0.25">
      <c r="A64" s="82">
        <v>45569.505584247687</v>
      </c>
      <c r="B64" s="83" t="s">
        <v>257</v>
      </c>
      <c r="C64" s="84" t="s">
        <v>258</v>
      </c>
      <c r="D64" s="83">
        <v>42.86</v>
      </c>
      <c r="E64" s="83">
        <v>0</v>
      </c>
      <c r="F64" s="83" t="s">
        <v>60</v>
      </c>
      <c r="G64" s="83" t="s">
        <v>76</v>
      </c>
      <c r="H64" s="83" t="s">
        <v>125</v>
      </c>
      <c r="I64" s="83" t="s">
        <v>63</v>
      </c>
      <c r="J64" s="83" t="s">
        <v>64</v>
      </c>
      <c r="K64" s="83" t="s">
        <v>64</v>
      </c>
      <c r="L64" s="83" t="s">
        <v>64</v>
      </c>
      <c r="M64" s="83" t="s">
        <v>84</v>
      </c>
      <c r="N64" s="83" t="s">
        <v>64</v>
      </c>
      <c r="O64" s="83" t="s">
        <v>64</v>
      </c>
      <c r="P64" s="83" t="s">
        <v>84</v>
      </c>
      <c r="Q64" s="83" t="s">
        <v>64</v>
      </c>
      <c r="R64" s="83" t="s">
        <v>64</v>
      </c>
      <c r="S64" s="83" t="s">
        <v>64</v>
      </c>
      <c r="T64" s="83" t="s">
        <v>64</v>
      </c>
      <c r="U64" s="83" t="s">
        <v>84</v>
      </c>
      <c r="V64" s="83" t="s">
        <v>64</v>
      </c>
      <c r="W64" s="83" t="s">
        <v>64</v>
      </c>
      <c r="X64" s="83" t="s">
        <v>84</v>
      </c>
      <c r="Y64" s="83" t="s">
        <v>64</v>
      </c>
      <c r="Z64" s="83" t="s">
        <v>66</v>
      </c>
      <c r="AA64" s="83" t="s">
        <v>65</v>
      </c>
      <c r="AB64" s="83" t="s">
        <v>66</v>
      </c>
      <c r="AC64" s="83" t="s">
        <v>65</v>
      </c>
      <c r="AD64" s="83" t="s">
        <v>65</v>
      </c>
      <c r="AE64" s="83" t="s">
        <v>65</v>
      </c>
      <c r="AF64" s="83" t="s">
        <v>65</v>
      </c>
      <c r="AG64" s="83" t="s">
        <v>66</v>
      </c>
      <c r="AH64" s="83" t="s">
        <v>65</v>
      </c>
      <c r="AI64" s="83" t="s">
        <v>101</v>
      </c>
      <c r="AJ64" s="83" t="s">
        <v>65</v>
      </c>
      <c r="AK64" s="83" t="s">
        <v>65</v>
      </c>
      <c r="AL64" s="83" t="s">
        <v>65</v>
      </c>
      <c r="AM64" s="83" t="s">
        <v>65</v>
      </c>
      <c r="AN64" s="83" t="s">
        <v>65</v>
      </c>
      <c r="AO64" s="83" t="s">
        <v>65</v>
      </c>
      <c r="AP64" s="83" t="s">
        <v>67</v>
      </c>
      <c r="AQ64" s="83" t="s">
        <v>67</v>
      </c>
      <c r="AR64" s="83" t="s">
        <v>86</v>
      </c>
      <c r="AS64" s="83" t="s">
        <v>259</v>
      </c>
      <c r="AT64" s="83" t="s">
        <v>87</v>
      </c>
      <c r="AU64" s="83" t="s">
        <v>85</v>
      </c>
      <c r="AV64" s="83" t="s">
        <v>80</v>
      </c>
      <c r="AW64" s="83" t="s">
        <v>63</v>
      </c>
      <c r="AX64" s="83" t="s">
        <v>63</v>
      </c>
      <c r="AY64" s="83" t="s">
        <v>63</v>
      </c>
      <c r="AZ64" s="83" t="s">
        <v>63</v>
      </c>
      <c r="BA64" s="83" t="s">
        <v>63</v>
      </c>
      <c r="BB64" s="83" t="s">
        <v>63</v>
      </c>
      <c r="BC64" s="83" t="s">
        <v>73</v>
      </c>
      <c r="BE64" s="83" t="s">
        <v>73</v>
      </c>
      <c r="BG64" s="76" t="s">
        <v>100</v>
      </c>
      <c r="BH64" s="76" t="s">
        <v>60</v>
      </c>
      <c r="BI64" s="76" t="s">
        <v>1414</v>
      </c>
      <c r="BJ64">
        <f t="shared" si="1"/>
        <v>29</v>
      </c>
      <c r="BK64">
        <f t="shared" si="0"/>
        <v>61</v>
      </c>
      <c r="BM64" s="86" t="str">
        <f>_xlfn.XLOOKUP(Form_Responses1811[[#This Row],[Sekolah School (Cleansed)]],'Quality Check'!$B$11:$B$14,'Quality Check'!$C$11:$C$14,)</f>
        <v>Rural</v>
      </c>
      <c r="BN64" s="86" t="str">
        <f>_xlfn.XLOOKUP(Form_Responses1811[[#This Row],[Sekolah School (Cleansed)]],'Quality Check'!$B$11:$B$14,'Quality Check'!$D$11:$D$14,)</f>
        <v>Intervention Group (IG)</v>
      </c>
    </row>
    <row r="65" spans="1:66" ht="13.2" x14ac:dyDescent="0.25">
      <c r="A65" s="82">
        <v>45569.505604409722</v>
      </c>
      <c r="B65" s="83" t="s">
        <v>260</v>
      </c>
      <c r="C65" s="84" t="s">
        <v>261</v>
      </c>
      <c r="D65" s="83">
        <v>100</v>
      </c>
      <c r="E65" s="83">
        <v>0.54</v>
      </c>
      <c r="F65" s="83" t="s">
        <v>60</v>
      </c>
      <c r="G65" s="83" t="s">
        <v>76</v>
      </c>
      <c r="H65" s="83" t="s">
        <v>100</v>
      </c>
      <c r="I65" s="83" t="s">
        <v>63</v>
      </c>
      <c r="J65" s="83" t="s">
        <v>64</v>
      </c>
      <c r="K65" s="83" t="s">
        <v>64</v>
      </c>
      <c r="L65" s="83" t="s">
        <v>64</v>
      </c>
      <c r="M65" s="83" t="s">
        <v>84</v>
      </c>
      <c r="N65" s="83" t="s">
        <v>64</v>
      </c>
      <c r="O65" s="83" t="s">
        <v>64</v>
      </c>
      <c r="P65" s="83" t="s">
        <v>64</v>
      </c>
      <c r="Q65" s="83" t="s">
        <v>64</v>
      </c>
      <c r="R65" s="83" t="s">
        <v>64</v>
      </c>
      <c r="S65" s="83" t="s">
        <v>84</v>
      </c>
      <c r="T65" s="83" t="s">
        <v>64</v>
      </c>
      <c r="U65" s="83" t="s">
        <v>84</v>
      </c>
      <c r="V65" s="83" t="s">
        <v>64</v>
      </c>
      <c r="W65" s="83" t="s">
        <v>64</v>
      </c>
      <c r="X65" s="83" t="s">
        <v>64</v>
      </c>
      <c r="Y65" s="83" t="s">
        <v>64</v>
      </c>
      <c r="Z65" s="83" t="s">
        <v>66</v>
      </c>
      <c r="AA65" s="83" t="s">
        <v>65</v>
      </c>
      <c r="AB65" s="83" t="s">
        <v>65</v>
      </c>
      <c r="AC65" s="83" t="s">
        <v>66</v>
      </c>
      <c r="AD65" s="83" t="s">
        <v>66</v>
      </c>
      <c r="AE65" s="83" t="s">
        <v>66</v>
      </c>
      <c r="AF65" s="83" t="s">
        <v>66</v>
      </c>
      <c r="AG65" s="83" t="s">
        <v>66</v>
      </c>
      <c r="AH65" s="83" t="s">
        <v>66</v>
      </c>
      <c r="AI65" s="83" t="s">
        <v>79</v>
      </c>
      <c r="AJ65" s="83" t="s">
        <v>65</v>
      </c>
      <c r="AK65" s="83" t="s">
        <v>65</v>
      </c>
      <c r="AL65" s="83" t="s">
        <v>65</v>
      </c>
      <c r="AM65" s="83" t="s">
        <v>65</v>
      </c>
      <c r="AN65" s="83" t="s">
        <v>66</v>
      </c>
      <c r="AO65" s="83" t="s">
        <v>66</v>
      </c>
      <c r="AP65" s="83" t="s">
        <v>85</v>
      </c>
      <c r="AQ65" s="83" t="s">
        <v>67</v>
      </c>
      <c r="AR65" s="83" t="s">
        <v>73</v>
      </c>
      <c r="AS65" s="83" t="s">
        <v>120</v>
      </c>
      <c r="AT65" s="83" t="s">
        <v>69</v>
      </c>
      <c r="AU65" s="83" t="s">
        <v>80</v>
      </c>
      <c r="AV65" s="83" t="s">
        <v>71</v>
      </c>
      <c r="AW65" s="83" t="s">
        <v>63</v>
      </c>
      <c r="AX65" s="83" t="s">
        <v>72</v>
      </c>
      <c r="AY65" s="83" t="s">
        <v>63</v>
      </c>
      <c r="AZ65" s="83" t="s">
        <v>72</v>
      </c>
      <c r="BA65" s="83" t="s">
        <v>63</v>
      </c>
      <c r="BB65" s="83" t="s">
        <v>72</v>
      </c>
      <c r="BC65" s="83" t="s">
        <v>73</v>
      </c>
      <c r="BD65" s="83" t="s">
        <v>262</v>
      </c>
      <c r="BE65" s="83" t="s">
        <v>73</v>
      </c>
      <c r="BG65" s="76" t="s">
        <v>100</v>
      </c>
      <c r="BH65" s="76" t="s">
        <v>60</v>
      </c>
      <c r="BI65" s="76" t="s">
        <v>1414</v>
      </c>
      <c r="BJ65">
        <f t="shared" si="1"/>
        <v>30</v>
      </c>
      <c r="BK65">
        <f t="shared" si="0"/>
        <v>54</v>
      </c>
      <c r="BM65" s="86" t="str">
        <f>_xlfn.XLOOKUP(Form_Responses1811[[#This Row],[Sekolah School (Cleansed)]],'Quality Check'!$B$11:$B$14,'Quality Check'!$C$11:$C$14,)</f>
        <v>Rural</v>
      </c>
      <c r="BN65" s="86" t="str">
        <f>_xlfn.XLOOKUP(Form_Responses1811[[#This Row],[Sekolah School (Cleansed)]],'Quality Check'!$B$11:$B$14,'Quality Check'!$D$11:$D$14,)</f>
        <v>Intervention Group (IG)</v>
      </c>
    </row>
    <row r="66" spans="1:66" ht="13.2" x14ac:dyDescent="0.25">
      <c r="A66" s="82">
        <v>45569.506849988422</v>
      </c>
      <c r="B66" s="83" t="s">
        <v>263</v>
      </c>
      <c r="C66" s="84" t="s">
        <v>264</v>
      </c>
      <c r="D66" s="83">
        <v>28.57</v>
      </c>
      <c r="E66" s="83">
        <v>0.17</v>
      </c>
      <c r="F66" s="83" t="s">
        <v>60</v>
      </c>
      <c r="G66" s="83" t="s">
        <v>76</v>
      </c>
      <c r="H66" s="83" t="s">
        <v>100</v>
      </c>
      <c r="I66" s="83" t="s">
        <v>63</v>
      </c>
      <c r="J66" s="83" t="s">
        <v>64</v>
      </c>
      <c r="K66" s="83" t="s">
        <v>64</v>
      </c>
      <c r="L66" s="83" t="s">
        <v>64</v>
      </c>
      <c r="M66" s="83" t="s">
        <v>64</v>
      </c>
      <c r="N66" s="83" t="s">
        <v>64</v>
      </c>
      <c r="O66" s="83" t="s">
        <v>64</v>
      </c>
      <c r="P66" s="83" t="s">
        <v>64</v>
      </c>
      <c r="Q66" s="83" t="s">
        <v>64</v>
      </c>
      <c r="R66" s="83" t="s">
        <v>64</v>
      </c>
      <c r="S66" s="83" t="s">
        <v>64</v>
      </c>
      <c r="T66" s="83" t="s">
        <v>64</v>
      </c>
      <c r="U66" s="83" t="s">
        <v>64</v>
      </c>
      <c r="V66" s="83" t="s">
        <v>64</v>
      </c>
      <c r="W66" s="83" t="s">
        <v>64</v>
      </c>
      <c r="X66" s="83" t="s">
        <v>64</v>
      </c>
      <c r="Y66" s="83" t="s">
        <v>64</v>
      </c>
      <c r="Z66" s="83" t="s">
        <v>66</v>
      </c>
      <c r="AA66" s="83" t="s">
        <v>65</v>
      </c>
      <c r="AB66" s="83" t="s">
        <v>66</v>
      </c>
      <c r="AC66" s="83" t="s">
        <v>65</v>
      </c>
      <c r="AD66" s="83" t="s">
        <v>66</v>
      </c>
      <c r="AE66" s="83" t="s">
        <v>65</v>
      </c>
      <c r="AF66" s="83" t="s">
        <v>66</v>
      </c>
      <c r="AG66" s="83" t="s">
        <v>65</v>
      </c>
      <c r="AH66" s="83" t="s">
        <v>66</v>
      </c>
      <c r="AI66" s="83" t="s">
        <v>79</v>
      </c>
      <c r="AJ66" s="83" t="s">
        <v>65</v>
      </c>
      <c r="AK66" s="83" t="s">
        <v>65</v>
      </c>
      <c r="AL66" s="83" t="s">
        <v>65</v>
      </c>
      <c r="AM66" s="83" t="s">
        <v>65</v>
      </c>
      <c r="AN66" s="83" t="s">
        <v>66</v>
      </c>
      <c r="AO66" s="83" t="s">
        <v>66</v>
      </c>
      <c r="AP66" s="83" t="s">
        <v>67</v>
      </c>
      <c r="AQ66" s="83" t="s">
        <v>67</v>
      </c>
      <c r="AR66" s="83" t="s">
        <v>63</v>
      </c>
      <c r="AS66" s="83" t="s">
        <v>265</v>
      </c>
      <c r="AT66" s="83" t="s">
        <v>87</v>
      </c>
      <c r="AU66" s="83" t="s">
        <v>80</v>
      </c>
      <c r="AV66" s="83" t="s">
        <v>71</v>
      </c>
      <c r="AW66" s="83" t="s">
        <v>63</v>
      </c>
      <c r="AX66" s="83" t="s">
        <v>63</v>
      </c>
      <c r="AY66" s="83" t="s">
        <v>72</v>
      </c>
      <c r="AZ66" s="83" t="s">
        <v>73</v>
      </c>
      <c r="BA66" s="83" t="s">
        <v>72</v>
      </c>
      <c r="BB66" s="83" t="s">
        <v>73</v>
      </c>
      <c r="BC66" s="83" t="s">
        <v>73</v>
      </c>
      <c r="BE66" s="83" t="s">
        <v>73</v>
      </c>
      <c r="BG66" s="76" t="s">
        <v>100</v>
      </c>
      <c r="BH66" s="76" t="s">
        <v>60</v>
      </c>
      <c r="BI66" s="76" t="s">
        <v>1414</v>
      </c>
      <c r="BJ66">
        <f t="shared" si="1"/>
        <v>31</v>
      </c>
      <c r="BK66">
        <f t="shared" ref="BK66:BK129" si="2">SUM(IF(Z66="Sangat setuju / Strongly agree",4,IF(Z66="Setuju / Slightly agree",3,IF(Z66="Tidak setuju / Slightly disagree",2,IF(Z66="Sangat tidak setuju / Strongly disagree",1,"PLEASECHECK")))),IF(AA66="Sangat setuju / Strongly agree",4,IF(AA66="Setuju / Slightly agree",3,IF(AA66="Tidak setuju / Slightly disagree",2,IF(AA66="Sangat tidak setuju / Strongly disagree",1,"PLEASECHECK")))),IF(AB66="Sangat setuju / Strongly agree",4,IF(AB66="Setuju / Slightly agree",3,IF(AB66="Tidak setuju / Slightly disagree",2,IF(AB66="Sangat tidak setuju / Strongly disagree",1,"PLEASECHECK")))),IF(AC66="Sangat setuju / Strongly agree",4,IF(AC66="Setuju / Slightly agree",3,IF(AC66="Tidak setuju / Slightly disagree",2,IF(AC66="Sangat tidak setuju / Strongly disagree",1,"PLEASECHECK")))),IF(AD66="Sangat setuju / Strongly agree",4,IF(AD66="Setuju / Slightly agree",3,IF(AD66="Tidak setuju / Slightly disagree",2,IF(AD66="Sangat tidak setuju / Strongly disagree",1,"PLEASECHECK")))),IF(AE66="Sangat setuju / Strongly agree",4,IF(AE66="Setuju / Slightly agree",3,IF(AE66="Tidak setuju / Slightly disagree",2,IF(AE66="Sangat tidak setuju / Strongly disagree",1,"PLEASECHECK")))),IF(AF66="Sangat setuju / Strongly agree",4,IF(AF66="Setuju / Slightly agree",3,IF(AF66="Tidak setuju / Slightly disagree",2,IF(AF66="Sangat tidak setuju / Strongly disagree",1,"PLEASECHECK")))),IF(AG66="Sangat setuju / Strongly agree",4,IF(AG66="Setuju / Slightly agree",3,IF(AG66="Tidak setuju / Slightly disagree",2,IF(AG66="Sangat tidak setuju / Strongly disagree",2,"PLEASECHECK")))),IF(AH66="Sangat setuju / Strongly agree",4,IF(AH66="Setuju / Slightly agree",3,IF(AH66="Tidak setuju / Slightly disagree",2,IF(AH66="Sangat tidak setuju / Strongly disagree",2,"PLEASECHECK")))),IF(AI66="Sangat setuju / Strongly agree",1,IF(AI66="Setuju / Slightly agree",2,IF(AI66="Tidak setuju / Slightly disagree",3,IF(AI66="Sangat tidak setuju / Strongly disagree",4,"PLEASECHECK")))),IF(AJ66="Sangat setuju / Strongly agree",4,IF(AJ66="Setuju / Slightly agree",3,IF(AJ66="Tidak setuju / Slightly disagree",2,IF(AJ66="Sangat tidak setuju / Strongly disagree",3,"PLEASECHECK")))),IF(AK66="Sangat setuju / Strongly agree",4,IF(AK66="Setuju / Slightly agree",3,IF(AK66="Tidak setuju / Slightly disagree",2,IF(AK66="Sangat tidak setuju / Strongly disagree",3,"PLEASECHECK")))),IF(AL66="Sangat setuju / Strongly agree",4,IF(AL66="Setuju / Slightly agree",3,IF(AL66="Tidak setuju / Slightly disagree",2,IF(AL66="Sangat tidak setuju / Strongly disagree",3,"PLEASECHECK")))),IF(AM66="Sangat setuju / Strongly agree",4,IF(AM66="Setuju / Slightly agree",3,IF(AM66="Tidak setuju / Slightly disagree",2,IF(AM66="Sangat tidak setuju / Strongly disagree",3,"PLEASECHECK")))),IF(AN66="Sangat setuju / Strongly agree",4,IF(AN66="Setuju / Slightly agree",3,IF(AN66="Tidak setuju / Slightly disagree",2,IF(AN66="Sangat tidak setuju / Strongly disagree",4,"PLEASECHECK")))),IF(AO66="Sangat setuju / Strongly agree",4,IF(AO66="Setuju / Slightly agree",3,IF(AO66="Tidak setuju / Slightly disagree",2,IF(AO66="Sangat tidak setuju / Strongly disagree",4,"PLEASECHECK")))))</f>
        <v>56</v>
      </c>
      <c r="BM66" s="86" t="str">
        <f>_xlfn.XLOOKUP(Form_Responses1811[[#This Row],[Sekolah School (Cleansed)]],'Quality Check'!$B$11:$B$14,'Quality Check'!$C$11:$C$14,)</f>
        <v>Rural</v>
      </c>
      <c r="BN66" s="86" t="str">
        <f>_xlfn.XLOOKUP(Form_Responses1811[[#This Row],[Sekolah School (Cleansed)]],'Quality Check'!$B$11:$B$14,'Quality Check'!$D$11:$D$14,)</f>
        <v>Intervention Group (IG)</v>
      </c>
    </row>
    <row r="67" spans="1:66" ht="13.2" x14ac:dyDescent="0.25">
      <c r="A67" s="82">
        <v>45569.507287650464</v>
      </c>
      <c r="B67" s="83" t="s">
        <v>266</v>
      </c>
      <c r="C67" s="84" t="s">
        <v>267</v>
      </c>
      <c r="D67" s="83">
        <v>44.64</v>
      </c>
      <c r="E67" s="83">
        <v>0.33</v>
      </c>
      <c r="F67" s="83" t="s">
        <v>60</v>
      </c>
      <c r="G67" s="83" t="s">
        <v>76</v>
      </c>
      <c r="H67" s="83" t="s">
        <v>62</v>
      </c>
      <c r="I67" s="83" t="s">
        <v>73</v>
      </c>
      <c r="J67" s="83" t="s">
        <v>64</v>
      </c>
      <c r="K67" s="83" t="s">
        <v>64</v>
      </c>
      <c r="L67" s="83" t="s">
        <v>64</v>
      </c>
      <c r="M67" s="83" t="s">
        <v>64</v>
      </c>
      <c r="N67" s="83" t="s">
        <v>64</v>
      </c>
      <c r="O67" s="83" t="s">
        <v>84</v>
      </c>
      <c r="P67" s="83" t="s">
        <v>84</v>
      </c>
      <c r="Q67" s="83" t="s">
        <v>84</v>
      </c>
      <c r="R67" s="83" t="s">
        <v>64</v>
      </c>
      <c r="S67" s="83" t="s">
        <v>84</v>
      </c>
      <c r="T67" s="83" t="s">
        <v>64</v>
      </c>
      <c r="U67" s="83" t="s">
        <v>64</v>
      </c>
      <c r="V67" s="83" t="s">
        <v>64</v>
      </c>
      <c r="W67" s="83" t="s">
        <v>64</v>
      </c>
      <c r="X67" s="83" t="s">
        <v>64</v>
      </c>
      <c r="Y67" s="83" t="s">
        <v>64</v>
      </c>
      <c r="Z67" s="83" t="s">
        <v>66</v>
      </c>
      <c r="AA67" s="83" t="s">
        <v>66</v>
      </c>
      <c r="AB67" s="83" t="s">
        <v>66</v>
      </c>
      <c r="AC67" s="83" t="s">
        <v>66</v>
      </c>
      <c r="AD67" s="83" t="s">
        <v>66</v>
      </c>
      <c r="AE67" s="83" t="s">
        <v>66</v>
      </c>
      <c r="AF67" s="83" t="s">
        <v>66</v>
      </c>
      <c r="AG67" s="83" t="s">
        <v>79</v>
      </c>
      <c r="AH67" s="83" t="s">
        <v>79</v>
      </c>
      <c r="AI67" s="83" t="s">
        <v>66</v>
      </c>
      <c r="AJ67" s="83" t="s">
        <v>66</v>
      </c>
      <c r="AK67" s="83" t="s">
        <v>66</v>
      </c>
      <c r="AL67" s="83" t="s">
        <v>66</v>
      </c>
      <c r="AM67" s="83" t="s">
        <v>66</v>
      </c>
      <c r="AN67" s="83" t="s">
        <v>66</v>
      </c>
      <c r="AO67" s="83" t="s">
        <v>66</v>
      </c>
      <c r="AP67" s="83" t="s">
        <v>67</v>
      </c>
      <c r="AQ67" s="83" t="s">
        <v>67</v>
      </c>
      <c r="AR67" s="83" t="s">
        <v>63</v>
      </c>
      <c r="AS67" s="83" t="s">
        <v>268</v>
      </c>
      <c r="AT67" s="83" t="s">
        <v>87</v>
      </c>
      <c r="AU67" s="83" t="s">
        <v>70</v>
      </c>
      <c r="AV67" s="83" t="s">
        <v>71</v>
      </c>
      <c r="AW67" s="83" t="s">
        <v>63</v>
      </c>
      <c r="AX67" s="83" t="s">
        <v>72</v>
      </c>
      <c r="AY67" s="83" t="s">
        <v>63</v>
      </c>
      <c r="AZ67" s="83" t="s">
        <v>63</v>
      </c>
      <c r="BA67" s="83" t="s">
        <v>72</v>
      </c>
      <c r="BB67" s="83" t="s">
        <v>73</v>
      </c>
      <c r="BC67" s="83" t="s">
        <v>73</v>
      </c>
      <c r="BE67" s="83" t="s">
        <v>73</v>
      </c>
      <c r="BG67" s="76" t="s">
        <v>100</v>
      </c>
      <c r="BH67" s="76" t="s">
        <v>60</v>
      </c>
      <c r="BI67" s="76" t="s">
        <v>1415</v>
      </c>
      <c r="BJ67">
        <f t="shared" ref="BJ67:BJ98" si="3">SUM(IF(J67="Betul / True",2,IF(J67="Salah / False",1,IF(J67="Tidak tahu / Dont Know",1,"PLEASE CHECK"))),IF(K67="Betul / True",2,IF(K67="Salah / False",1,IF(K67="Tidak tahu / Dont Know",1,"PLEASE CHECK"))),IF(L67="Betul / True",2,IF(L67="Salah / False",1,IF(L67="Tidak tahu / Dont Know",1,"PLEASE CHECK"))),IF(M67="Betul / True",1,IF(M67="Salah / False",2,IF(M67="Tidak tahu / Dont Know",2,"PLEASE CHECK"))),IF(N67="Betul / True",2,IF(N67="Salah / False",1,IF(N67="Tidak tahu / Dont Know",1,"PLEASE CHECK"))),IF(O67="Betul / True",2,IF(O67="Salah / False",1,IF(O67="Tidak tahu / Dont Know",1,"PLEASE CHECK"))),IF(P67="Betul / True",2,IF(P67="Salah / False",1,IF(P67="Tidak tahu / Dont Know",1,"PLEASE CHECK"))),IF(Q67="Betul / True",2,IF(Q67="Salah / False",1,IF(Q67="Tidak tahu / Dont Know",1,"PLEASE CHECK"))),IF(R67="Betul / True",2,IF(R67="Salah / False",1,IF(R67="Tidak tahu / Dont Know",1,"PLEASE CHECK"))),IF(S67="Betul / True",2,IF(S67="Salah / False",1,IF(S67="Tidak tahu / Dont Know",1,"PLEASE CHECK"))),IF(T67="Betul / True",2,IF(T67="Salah / False",1,IF(T67="Tidak tahu / Dont Know",1,"PLEASE CHECK"))),IF(U67="Betul / True",2,IF(U67="Salah / False",1,IF(U67="Tidak tahu / Dont Know",1,"PLEASE CHECK"))),IF(V67="Betul / True",2,IF(V67="Salah / False",1,IF(V67="Tidak tahu / Dont Know",1,"PLEASE CHECK"))),IF(W67="Betul / True",2,IF(W67="Salah / False",1,IF(W67="Tidak tahu / Dont Know",1,"PLEASE CHECK"))),IF(X67="Betul / True",2,IF(X67="Salah / False",1,IF(X67="Tidak tahu / Dont Know",1,"PLEASE CHECK"))),IF(Y67="Betul / True",2,IF(Y67="Salah / False",1,IF(Y67="Tidak tahu / Dont Know",1,"PLEASE CHECK"))))</f>
        <v>27</v>
      </c>
      <c r="BK67">
        <f t="shared" si="2"/>
        <v>45</v>
      </c>
      <c r="BM67" s="86" t="str">
        <f>_xlfn.XLOOKUP(Form_Responses1811[[#This Row],[Sekolah School (Cleansed)]],'Quality Check'!$B$11:$B$14,'Quality Check'!$C$11:$C$14,)</f>
        <v>Rural</v>
      </c>
      <c r="BN67" s="86" t="str">
        <f>_xlfn.XLOOKUP(Form_Responses1811[[#This Row],[Sekolah School (Cleansed)]],'Quality Check'!$B$11:$B$14,'Quality Check'!$D$11:$D$14,)</f>
        <v>Intervention Group (IG)</v>
      </c>
    </row>
    <row r="68" spans="1:66" ht="13.2" x14ac:dyDescent="0.25">
      <c r="A68" s="82">
        <v>45569.508050347227</v>
      </c>
      <c r="B68" s="83" t="s">
        <v>269</v>
      </c>
      <c r="C68" s="84" t="s">
        <v>270</v>
      </c>
      <c r="D68" s="83">
        <v>100</v>
      </c>
      <c r="E68" s="83">
        <v>0.54</v>
      </c>
      <c r="F68" s="83" t="s">
        <v>60</v>
      </c>
      <c r="G68" s="83" t="s">
        <v>76</v>
      </c>
      <c r="H68" s="83" t="s">
        <v>100</v>
      </c>
      <c r="I68" s="83" t="s">
        <v>63</v>
      </c>
      <c r="J68" s="83" t="s">
        <v>64</v>
      </c>
      <c r="K68" s="83" t="s">
        <v>64</v>
      </c>
      <c r="L68" s="83" t="s">
        <v>64</v>
      </c>
      <c r="M68" s="83" t="s">
        <v>84</v>
      </c>
      <c r="N68" s="83" t="s">
        <v>64</v>
      </c>
      <c r="O68" s="83" t="s">
        <v>64</v>
      </c>
      <c r="P68" s="83" t="s">
        <v>84</v>
      </c>
      <c r="Q68" s="83" t="s">
        <v>84</v>
      </c>
      <c r="R68" s="83" t="s">
        <v>64</v>
      </c>
      <c r="S68" s="83" t="s">
        <v>64</v>
      </c>
      <c r="T68" s="83" t="s">
        <v>64</v>
      </c>
      <c r="U68" s="83" t="s">
        <v>84</v>
      </c>
      <c r="V68" s="83" t="s">
        <v>64</v>
      </c>
      <c r="W68" s="83" t="s">
        <v>64</v>
      </c>
      <c r="X68" s="83" t="s">
        <v>64</v>
      </c>
      <c r="Y68" s="83" t="s">
        <v>64</v>
      </c>
      <c r="Z68" s="83" t="s">
        <v>65</v>
      </c>
      <c r="AA68" s="83" t="s">
        <v>65</v>
      </c>
      <c r="AB68" s="83" t="s">
        <v>65</v>
      </c>
      <c r="AC68" s="83" t="s">
        <v>65</v>
      </c>
      <c r="AD68" s="83" t="s">
        <v>65</v>
      </c>
      <c r="AE68" s="83" t="s">
        <v>65</v>
      </c>
      <c r="AF68" s="83" t="s">
        <v>66</v>
      </c>
      <c r="AG68" s="83" t="s">
        <v>65</v>
      </c>
      <c r="AH68" s="83" t="s">
        <v>65</v>
      </c>
      <c r="AI68" s="83" t="s">
        <v>101</v>
      </c>
      <c r="AJ68" s="83" t="s">
        <v>65</v>
      </c>
      <c r="AK68" s="83" t="s">
        <v>65</v>
      </c>
      <c r="AL68" s="83" t="s">
        <v>65</v>
      </c>
      <c r="AM68" s="83" t="s">
        <v>65</v>
      </c>
      <c r="AN68" s="83" t="s">
        <v>66</v>
      </c>
      <c r="AO68" s="83" t="s">
        <v>65</v>
      </c>
      <c r="AP68" s="83" t="s">
        <v>67</v>
      </c>
      <c r="AQ68" s="83" t="s">
        <v>67</v>
      </c>
      <c r="AR68" s="83" t="s">
        <v>86</v>
      </c>
      <c r="AS68" s="83" t="s">
        <v>68</v>
      </c>
      <c r="AT68" s="83" t="s">
        <v>69</v>
      </c>
      <c r="AU68" s="83" t="s">
        <v>93</v>
      </c>
      <c r="AV68" s="83" t="s">
        <v>71</v>
      </c>
      <c r="AW68" s="83" t="s">
        <v>73</v>
      </c>
      <c r="AX68" s="83" t="s">
        <v>73</v>
      </c>
      <c r="AY68" s="83" t="s">
        <v>63</v>
      </c>
      <c r="AZ68" s="83" t="s">
        <v>63</v>
      </c>
      <c r="BA68" s="83" t="s">
        <v>72</v>
      </c>
      <c r="BB68" s="83" t="s">
        <v>73</v>
      </c>
      <c r="BC68" s="83" t="s">
        <v>73</v>
      </c>
      <c r="BE68" s="83" t="s">
        <v>63</v>
      </c>
      <c r="BF68" s="83" t="s">
        <v>271</v>
      </c>
      <c r="BG68" s="76" t="s">
        <v>100</v>
      </c>
      <c r="BH68" s="76" t="s">
        <v>60</v>
      </c>
      <c r="BI68" s="76" t="s">
        <v>1414</v>
      </c>
      <c r="BJ68">
        <f t="shared" si="3"/>
        <v>29</v>
      </c>
      <c r="BK68">
        <f t="shared" si="2"/>
        <v>62</v>
      </c>
      <c r="BM68" s="86" t="str">
        <f>_xlfn.XLOOKUP(Form_Responses1811[[#This Row],[Sekolah School (Cleansed)]],'Quality Check'!$B$11:$B$14,'Quality Check'!$C$11:$C$14,)</f>
        <v>Rural</v>
      </c>
      <c r="BN68" s="86" t="str">
        <f>_xlfn.XLOOKUP(Form_Responses1811[[#This Row],[Sekolah School (Cleansed)]],'Quality Check'!$B$11:$B$14,'Quality Check'!$D$11:$D$14,)</f>
        <v>Intervention Group (IG)</v>
      </c>
    </row>
    <row r="69" spans="1:66" ht="13.2" x14ac:dyDescent="0.25">
      <c r="A69" s="82">
        <v>45569.510554050925</v>
      </c>
      <c r="B69" s="83" t="s">
        <v>272</v>
      </c>
      <c r="C69" s="84" t="s">
        <v>273</v>
      </c>
      <c r="D69" s="83">
        <v>21.43</v>
      </c>
      <c r="E69" s="83">
        <v>0</v>
      </c>
      <c r="F69" s="83" t="s">
        <v>60</v>
      </c>
      <c r="G69" s="83" t="s">
        <v>76</v>
      </c>
      <c r="H69" s="83" t="s">
        <v>100</v>
      </c>
      <c r="I69" s="83" t="s">
        <v>63</v>
      </c>
      <c r="J69" s="83" t="s">
        <v>64</v>
      </c>
      <c r="K69" s="83" t="s">
        <v>64</v>
      </c>
      <c r="L69" s="83" t="s">
        <v>64</v>
      </c>
      <c r="M69" s="83" t="s">
        <v>84</v>
      </c>
      <c r="N69" s="83" t="s">
        <v>84</v>
      </c>
      <c r="O69" s="83" t="s">
        <v>78</v>
      </c>
      <c r="P69" s="83" t="s">
        <v>84</v>
      </c>
      <c r="Q69" s="83" t="s">
        <v>64</v>
      </c>
      <c r="R69" s="83" t="s">
        <v>64</v>
      </c>
      <c r="S69" s="83" t="s">
        <v>64</v>
      </c>
      <c r="T69" s="83" t="s">
        <v>64</v>
      </c>
      <c r="U69" s="83" t="s">
        <v>84</v>
      </c>
      <c r="V69" s="83" t="s">
        <v>84</v>
      </c>
      <c r="W69" s="83" t="s">
        <v>64</v>
      </c>
      <c r="X69" s="83" t="s">
        <v>64</v>
      </c>
      <c r="Y69" s="83" t="s">
        <v>64</v>
      </c>
      <c r="Z69" s="83" t="s">
        <v>65</v>
      </c>
      <c r="AA69" s="83" t="s">
        <v>65</v>
      </c>
      <c r="AB69" s="83" t="s">
        <v>65</v>
      </c>
      <c r="AC69" s="83" t="s">
        <v>66</v>
      </c>
      <c r="AD69" s="83" t="s">
        <v>79</v>
      </c>
      <c r="AE69" s="83" t="s">
        <v>65</v>
      </c>
      <c r="AF69" s="83" t="s">
        <v>66</v>
      </c>
      <c r="AG69" s="83" t="s">
        <v>66</v>
      </c>
      <c r="AH69" s="83" t="s">
        <v>65</v>
      </c>
      <c r="AI69" s="83" t="s">
        <v>66</v>
      </c>
      <c r="AJ69" s="83" t="s">
        <v>65</v>
      </c>
      <c r="AK69" s="83" t="s">
        <v>65</v>
      </c>
      <c r="AL69" s="83" t="s">
        <v>65</v>
      </c>
      <c r="AM69" s="83" t="s">
        <v>66</v>
      </c>
      <c r="AN69" s="83" t="s">
        <v>79</v>
      </c>
      <c r="AO69" s="83" t="s">
        <v>66</v>
      </c>
      <c r="AP69" s="83" t="s">
        <v>67</v>
      </c>
      <c r="AQ69" s="83" t="s">
        <v>67</v>
      </c>
      <c r="AR69" s="83" t="s">
        <v>63</v>
      </c>
      <c r="AS69" s="83" t="s">
        <v>274</v>
      </c>
      <c r="AT69" s="83" t="s">
        <v>69</v>
      </c>
      <c r="AU69" s="83" t="s">
        <v>70</v>
      </c>
      <c r="AV69" s="83" t="s">
        <v>67</v>
      </c>
      <c r="AW69" s="83" t="s">
        <v>72</v>
      </c>
      <c r="AX69" s="83" t="s">
        <v>63</v>
      </c>
      <c r="AY69" s="83" t="s">
        <v>63</v>
      </c>
      <c r="AZ69" s="83" t="s">
        <v>73</v>
      </c>
      <c r="BA69" s="83" t="s">
        <v>63</v>
      </c>
      <c r="BB69" s="83" t="s">
        <v>63</v>
      </c>
      <c r="BC69" s="83" t="s">
        <v>73</v>
      </c>
      <c r="BE69" s="83" t="s">
        <v>73</v>
      </c>
      <c r="BG69" s="76" t="s">
        <v>100</v>
      </c>
      <c r="BH69" s="76" t="s">
        <v>60</v>
      </c>
      <c r="BI69" s="76" t="s">
        <v>1414</v>
      </c>
      <c r="BJ69">
        <f t="shared" si="3"/>
        <v>27</v>
      </c>
      <c r="BK69">
        <f t="shared" si="2"/>
        <v>53</v>
      </c>
      <c r="BM69" s="86" t="str">
        <f>_xlfn.XLOOKUP(Form_Responses1811[[#This Row],[Sekolah School (Cleansed)]],'Quality Check'!$B$11:$B$14,'Quality Check'!$C$11:$C$14,)</f>
        <v>Rural</v>
      </c>
      <c r="BN69" s="86" t="str">
        <f>_xlfn.XLOOKUP(Form_Responses1811[[#This Row],[Sekolah School (Cleansed)]],'Quality Check'!$B$11:$B$14,'Quality Check'!$D$11:$D$14,)</f>
        <v>Intervention Group (IG)</v>
      </c>
    </row>
    <row r="70" spans="1:66" ht="13.2" x14ac:dyDescent="0.25">
      <c r="A70" s="82">
        <v>45569.51123877315</v>
      </c>
      <c r="B70" s="83" t="s">
        <v>275</v>
      </c>
      <c r="C70" s="84" t="s">
        <v>276</v>
      </c>
      <c r="D70" s="83">
        <v>100</v>
      </c>
      <c r="E70" s="83">
        <v>0.33</v>
      </c>
      <c r="F70" s="83" t="s">
        <v>60</v>
      </c>
      <c r="G70" s="83" t="s">
        <v>76</v>
      </c>
      <c r="H70" s="83" t="s">
        <v>77</v>
      </c>
      <c r="I70" s="83" t="s">
        <v>63</v>
      </c>
      <c r="J70" s="83" t="s">
        <v>64</v>
      </c>
      <c r="K70" s="83" t="s">
        <v>64</v>
      </c>
      <c r="L70" s="83" t="s">
        <v>64</v>
      </c>
      <c r="M70" s="83" t="s">
        <v>84</v>
      </c>
      <c r="N70" s="83" t="s">
        <v>84</v>
      </c>
      <c r="O70" s="83" t="s">
        <v>64</v>
      </c>
      <c r="P70" s="83" t="s">
        <v>64</v>
      </c>
      <c r="Q70" s="83" t="s">
        <v>64</v>
      </c>
      <c r="R70" s="83" t="s">
        <v>64</v>
      </c>
      <c r="S70" s="83" t="s">
        <v>64</v>
      </c>
      <c r="T70" s="83" t="s">
        <v>84</v>
      </c>
      <c r="U70" s="83" t="s">
        <v>78</v>
      </c>
      <c r="V70" s="83" t="s">
        <v>84</v>
      </c>
      <c r="W70" s="83" t="s">
        <v>78</v>
      </c>
      <c r="X70" s="83" t="s">
        <v>78</v>
      </c>
      <c r="Y70" s="83" t="s">
        <v>84</v>
      </c>
      <c r="Z70" s="83" t="s">
        <v>79</v>
      </c>
      <c r="AA70" s="83" t="s">
        <v>66</v>
      </c>
      <c r="AB70" s="83" t="s">
        <v>66</v>
      </c>
      <c r="AC70" s="83" t="s">
        <v>79</v>
      </c>
      <c r="AD70" s="83" t="s">
        <v>66</v>
      </c>
      <c r="AE70" s="83" t="s">
        <v>65</v>
      </c>
      <c r="AF70" s="83" t="s">
        <v>65</v>
      </c>
      <c r="AG70" s="83" t="s">
        <v>65</v>
      </c>
      <c r="AH70" s="83" t="s">
        <v>65</v>
      </c>
      <c r="AI70" s="83" t="s">
        <v>66</v>
      </c>
      <c r="AJ70" s="83" t="s">
        <v>79</v>
      </c>
      <c r="AK70" s="83" t="s">
        <v>66</v>
      </c>
      <c r="AL70" s="83" t="s">
        <v>66</v>
      </c>
      <c r="AM70" s="83" t="s">
        <v>66</v>
      </c>
      <c r="AN70" s="83" t="s">
        <v>66</v>
      </c>
      <c r="AO70" s="83" t="s">
        <v>66</v>
      </c>
      <c r="AP70" s="83" t="s">
        <v>85</v>
      </c>
      <c r="AQ70" s="83" t="s">
        <v>277</v>
      </c>
      <c r="AR70" s="83" t="s">
        <v>73</v>
      </c>
      <c r="AS70" s="83" t="s">
        <v>278</v>
      </c>
      <c r="AT70" s="83" t="s">
        <v>169</v>
      </c>
      <c r="AU70" s="83" t="s">
        <v>67</v>
      </c>
      <c r="AV70" s="83" t="s">
        <v>132</v>
      </c>
      <c r="AW70" s="83" t="s">
        <v>72</v>
      </c>
      <c r="AX70" s="83" t="s">
        <v>73</v>
      </c>
      <c r="AY70" s="83" t="s">
        <v>63</v>
      </c>
      <c r="AZ70" s="83" t="s">
        <v>72</v>
      </c>
      <c r="BA70" s="83" t="s">
        <v>72</v>
      </c>
      <c r="BB70" s="83" t="s">
        <v>63</v>
      </c>
      <c r="BC70" s="83" t="s">
        <v>73</v>
      </c>
      <c r="BD70" s="83" t="s">
        <v>279</v>
      </c>
      <c r="BE70" s="83" t="s">
        <v>73</v>
      </c>
      <c r="BF70" s="83" t="s">
        <v>271</v>
      </c>
      <c r="BG70" s="76" t="s">
        <v>100</v>
      </c>
      <c r="BH70" s="76" t="s">
        <v>60</v>
      </c>
      <c r="BI70" s="76" t="s">
        <v>1414</v>
      </c>
      <c r="BJ70">
        <f t="shared" si="3"/>
        <v>25</v>
      </c>
      <c r="BK70">
        <f t="shared" si="2"/>
        <v>48</v>
      </c>
      <c r="BM70" s="86" t="str">
        <f>_xlfn.XLOOKUP(Form_Responses1811[[#This Row],[Sekolah School (Cleansed)]],'Quality Check'!$B$11:$B$14,'Quality Check'!$C$11:$C$14,)</f>
        <v>Rural</v>
      </c>
      <c r="BN70" s="86" t="str">
        <f>_xlfn.XLOOKUP(Form_Responses1811[[#This Row],[Sekolah School (Cleansed)]],'Quality Check'!$B$11:$B$14,'Quality Check'!$D$11:$D$14,)</f>
        <v>Intervention Group (IG)</v>
      </c>
    </row>
    <row r="71" spans="1:66" ht="13.2" x14ac:dyDescent="0.25">
      <c r="A71" s="82">
        <v>45569.511598668978</v>
      </c>
      <c r="B71" s="83" t="s">
        <v>280</v>
      </c>
      <c r="C71" s="84" t="s">
        <v>281</v>
      </c>
      <c r="D71" s="83">
        <v>100</v>
      </c>
      <c r="E71" s="83">
        <v>1.37</v>
      </c>
      <c r="F71" s="83" t="s">
        <v>60</v>
      </c>
      <c r="G71" s="83" t="s">
        <v>76</v>
      </c>
      <c r="H71" s="83" t="s">
        <v>100</v>
      </c>
      <c r="I71" s="83" t="s">
        <v>63</v>
      </c>
      <c r="J71" s="83" t="s">
        <v>145</v>
      </c>
      <c r="K71" s="83" t="s">
        <v>78</v>
      </c>
      <c r="L71" s="83" t="s">
        <v>64</v>
      </c>
      <c r="M71" s="83" t="s">
        <v>84</v>
      </c>
      <c r="N71" s="83" t="s">
        <v>64</v>
      </c>
      <c r="O71" s="83" t="s">
        <v>64</v>
      </c>
      <c r="P71" s="83" t="s">
        <v>84</v>
      </c>
      <c r="Q71" s="83" t="s">
        <v>64</v>
      </c>
      <c r="R71" s="83" t="s">
        <v>84</v>
      </c>
      <c r="S71" s="83" t="s">
        <v>64</v>
      </c>
      <c r="T71" s="83" t="s">
        <v>78</v>
      </c>
      <c r="U71" s="83" t="s">
        <v>64</v>
      </c>
      <c r="V71" s="83" t="s">
        <v>64</v>
      </c>
      <c r="W71" s="83" t="s">
        <v>64</v>
      </c>
      <c r="X71" s="83" t="s">
        <v>64</v>
      </c>
      <c r="Y71" s="83" t="s">
        <v>64</v>
      </c>
      <c r="Z71" s="83" t="s">
        <v>65</v>
      </c>
      <c r="AA71" s="83" t="s">
        <v>66</v>
      </c>
      <c r="AB71" s="83" t="s">
        <v>66</v>
      </c>
      <c r="AC71" s="83" t="s">
        <v>65</v>
      </c>
      <c r="AD71" s="83" t="s">
        <v>66</v>
      </c>
      <c r="AE71" s="83" t="s">
        <v>66</v>
      </c>
      <c r="AF71" s="83" t="s">
        <v>79</v>
      </c>
      <c r="AG71" s="83" t="s">
        <v>65</v>
      </c>
      <c r="AH71" s="83" t="s">
        <v>65</v>
      </c>
      <c r="AI71" s="83" t="s">
        <v>79</v>
      </c>
      <c r="AJ71" s="83" t="s">
        <v>65</v>
      </c>
      <c r="AK71" s="83" t="s">
        <v>65</v>
      </c>
      <c r="AL71" s="83" t="s">
        <v>65</v>
      </c>
      <c r="AM71" s="83" t="s">
        <v>66</v>
      </c>
      <c r="AN71" s="83" t="s">
        <v>66</v>
      </c>
      <c r="AO71" s="83" t="s">
        <v>66</v>
      </c>
      <c r="AP71" s="83" t="s">
        <v>85</v>
      </c>
      <c r="AQ71" s="83" t="s">
        <v>85</v>
      </c>
      <c r="AR71" s="83" t="s">
        <v>86</v>
      </c>
      <c r="AS71" s="83" t="s">
        <v>81</v>
      </c>
      <c r="AT71" s="83" t="s">
        <v>87</v>
      </c>
      <c r="AU71" s="83" t="s">
        <v>93</v>
      </c>
      <c r="AV71" s="83" t="s">
        <v>71</v>
      </c>
      <c r="AW71" s="83" t="s">
        <v>73</v>
      </c>
      <c r="AX71" s="83" t="s">
        <v>73</v>
      </c>
      <c r="AY71" s="83" t="s">
        <v>63</v>
      </c>
      <c r="AZ71" s="83" t="s">
        <v>63</v>
      </c>
      <c r="BA71" s="83" t="s">
        <v>72</v>
      </c>
      <c r="BB71" s="83" t="s">
        <v>73</v>
      </c>
      <c r="BC71" s="83" t="s">
        <v>73</v>
      </c>
      <c r="BE71" s="83" t="s">
        <v>73</v>
      </c>
      <c r="BG71" s="76" t="s">
        <v>100</v>
      </c>
      <c r="BH71" s="76" t="s">
        <v>60</v>
      </c>
      <c r="BI71" s="76" t="s">
        <v>1414</v>
      </c>
      <c r="BJ71">
        <f t="shared" si="3"/>
        <v>27</v>
      </c>
      <c r="BK71">
        <f t="shared" si="2"/>
        <v>54</v>
      </c>
      <c r="BM71" s="86" t="str">
        <f>_xlfn.XLOOKUP(Form_Responses1811[[#This Row],[Sekolah School (Cleansed)]],'Quality Check'!$B$11:$B$14,'Quality Check'!$C$11:$C$14,)</f>
        <v>Rural</v>
      </c>
      <c r="BN71" s="86" t="str">
        <f>_xlfn.XLOOKUP(Form_Responses1811[[#This Row],[Sekolah School (Cleansed)]],'Quality Check'!$B$11:$B$14,'Quality Check'!$D$11:$D$14,)</f>
        <v>Intervention Group (IG)</v>
      </c>
    </row>
    <row r="72" spans="1:66" ht="13.2" x14ac:dyDescent="0.25">
      <c r="A72" s="82">
        <v>45569.512150393522</v>
      </c>
      <c r="B72" s="83" t="s">
        <v>282</v>
      </c>
      <c r="C72" s="84" t="s">
        <v>283</v>
      </c>
      <c r="D72" s="83">
        <v>17.86</v>
      </c>
      <c r="E72" s="83">
        <v>0</v>
      </c>
      <c r="F72" s="83" t="s">
        <v>60</v>
      </c>
      <c r="G72" s="83" t="s">
        <v>76</v>
      </c>
      <c r="H72" s="83" t="s">
        <v>125</v>
      </c>
      <c r="I72" s="83" t="s">
        <v>63</v>
      </c>
      <c r="J72" s="83" t="s">
        <v>64</v>
      </c>
      <c r="K72" s="83" t="s">
        <v>64</v>
      </c>
      <c r="L72" s="83" t="s">
        <v>64</v>
      </c>
      <c r="M72" s="83" t="s">
        <v>78</v>
      </c>
      <c r="N72" s="83" t="s">
        <v>64</v>
      </c>
      <c r="O72" s="83" t="s">
        <v>84</v>
      </c>
      <c r="P72" s="83" t="s">
        <v>84</v>
      </c>
      <c r="Q72" s="83" t="s">
        <v>64</v>
      </c>
      <c r="R72" s="83" t="s">
        <v>64</v>
      </c>
      <c r="S72" s="83" t="s">
        <v>78</v>
      </c>
      <c r="T72" s="83" t="s">
        <v>64</v>
      </c>
      <c r="U72" s="83" t="s">
        <v>64</v>
      </c>
      <c r="V72" s="83" t="s">
        <v>64</v>
      </c>
      <c r="W72" s="83" t="s">
        <v>64</v>
      </c>
      <c r="X72" s="83" t="s">
        <v>64</v>
      </c>
      <c r="Y72" s="83" t="s">
        <v>64</v>
      </c>
      <c r="Z72" s="83" t="s">
        <v>65</v>
      </c>
      <c r="AA72" s="83" t="s">
        <v>65</v>
      </c>
      <c r="AB72" s="83" t="s">
        <v>65</v>
      </c>
      <c r="AC72" s="83" t="s">
        <v>65</v>
      </c>
      <c r="AD72" s="83" t="s">
        <v>65</v>
      </c>
      <c r="AE72" s="83" t="s">
        <v>65</v>
      </c>
      <c r="AF72" s="83" t="s">
        <v>65</v>
      </c>
      <c r="AG72" s="83" t="s">
        <v>65</v>
      </c>
      <c r="AH72" s="83" t="s">
        <v>65</v>
      </c>
      <c r="AI72" s="83" t="s">
        <v>101</v>
      </c>
      <c r="AJ72" s="83" t="s">
        <v>65</v>
      </c>
      <c r="AK72" s="83" t="s">
        <v>66</v>
      </c>
      <c r="AL72" s="83" t="s">
        <v>65</v>
      </c>
      <c r="AM72" s="83" t="s">
        <v>65</v>
      </c>
      <c r="AN72" s="83" t="s">
        <v>66</v>
      </c>
      <c r="AO72" s="83" t="s">
        <v>66</v>
      </c>
      <c r="AP72" s="83" t="s">
        <v>85</v>
      </c>
      <c r="AQ72" s="83" t="s">
        <v>85</v>
      </c>
      <c r="AR72" s="83" t="s">
        <v>86</v>
      </c>
      <c r="AS72" s="83" t="s">
        <v>68</v>
      </c>
      <c r="AT72" s="83" t="s">
        <v>69</v>
      </c>
      <c r="AU72" s="83" t="s">
        <v>93</v>
      </c>
      <c r="AV72" s="83" t="s">
        <v>71</v>
      </c>
      <c r="AW72" s="83" t="s">
        <v>72</v>
      </c>
      <c r="AX72" s="83" t="s">
        <v>72</v>
      </c>
      <c r="AY72" s="83" t="s">
        <v>72</v>
      </c>
      <c r="AZ72" s="83" t="s">
        <v>72</v>
      </c>
      <c r="BA72" s="83" t="s">
        <v>72</v>
      </c>
      <c r="BB72" s="83" t="s">
        <v>73</v>
      </c>
      <c r="BC72" s="83" t="s">
        <v>73</v>
      </c>
      <c r="BE72" s="83" t="s">
        <v>73</v>
      </c>
      <c r="BG72" s="76" t="s">
        <v>100</v>
      </c>
      <c r="BH72" s="76" t="s">
        <v>60</v>
      </c>
      <c r="BI72" s="76" t="s">
        <v>1414</v>
      </c>
      <c r="BJ72">
        <f t="shared" si="3"/>
        <v>29</v>
      </c>
      <c r="BK72">
        <f t="shared" si="2"/>
        <v>61</v>
      </c>
      <c r="BM72" s="86" t="str">
        <f>_xlfn.XLOOKUP(Form_Responses1811[[#This Row],[Sekolah School (Cleansed)]],'Quality Check'!$B$11:$B$14,'Quality Check'!$C$11:$C$14,)</f>
        <v>Rural</v>
      </c>
      <c r="BN72" s="86" t="str">
        <f>_xlfn.XLOOKUP(Form_Responses1811[[#This Row],[Sekolah School (Cleansed)]],'Quality Check'!$B$11:$B$14,'Quality Check'!$D$11:$D$14,)</f>
        <v>Intervention Group (IG)</v>
      </c>
    </row>
    <row r="73" spans="1:66" ht="13.2" x14ac:dyDescent="0.25">
      <c r="A73" s="82">
        <v>45569.514198738427</v>
      </c>
      <c r="B73" s="83" t="s">
        <v>284</v>
      </c>
      <c r="C73" s="84" t="s">
        <v>285</v>
      </c>
      <c r="D73" s="83">
        <v>100</v>
      </c>
      <c r="E73" s="83">
        <v>0</v>
      </c>
      <c r="F73" s="83" t="s">
        <v>60</v>
      </c>
      <c r="G73" s="83" t="s">
        <v>76</v>
      </c>
      <c r="H73" s="83" t="s">
        <v>62</v>
      </c>
      <c r="I73" s="83" t="s">
        <v>63</v>
      </c>
      <c r="J73" s="83" t="s">
        <v>64</v>
      </c>
      <c r="K73" s="83" t="s">
        <v>84</v>
      </c>
      <c r="L73" s="83" t="s">
        <v>64</v>
      </c>
      <c r="M73" s="83" t="s">
        <v>84</v>
      </c>
      <c r="N73" s="83" t="s">
        <v>64</v>
      </c>
      <c r="O73" s="83" t="s">
        <v>78</v>
      </c>
      <c r="P73" s="83" t="s">
        <v>84</v>
      </c>
      <c r="Q73" s="83" t="s">
        <v>64</v>
      </c>
      <c r="R73" s="83" t="s">
        <v>64</v>
      </c>
      <c r="S73" s="83" t="s">
        <v>64</v>
      </c>
      <c r="T73" s="83" t="s">
        <v>64</v>
      </c>
      <c r="U73" s="83" t="s">
        <v>64</v>
      </c>
      <c r="V73" s="83" t="s">
        <v>64</v>
      </c>
      <c r="W73" s="83" t="s">
        <v>64</v>
      </c>
      <c r="X73" s="83" t="s">
        <v>64</v>
      </c>
      <c r="Y73" s="83" t="s">
        <v>64</v>
      </c>
      <c r="Z73" s="83" t="s">
        <v>65</v>
      </c>
      <c r="AA73" s="83" t="s">
        <v>65</v>
      </c>
      <c r="AB73" s="83" t="s">
        <v>65</v>
      </c>
      <c r="AC73" s="83" t="s">
        <v>65</v>
      </c>
      <c r="AD73" s="83" t="s">
        <v>65</v>
      </c>
      <c r="AE73" s="83" t="s">
        <v>65</v>
      </c>
      <c r="AF73" s="83" t="s">
        <v>65</v>
      </c>
      <c r="AG73" s="83" t="s">
        <v>65</v>
      </c>
      <c r="AH73" s="83" t="s">
        <v>65</v>
      </c>
      <c r="AI73" s="83" t="s">
        <v>101</v>
      </c>
      <c r="AJ73" s="83" t="s">
        <v>65</v>
      </c>
      <c r="AK73" s="83" t="s">
        <v>65</v>
      </c>
      <c r="AL73" s="83" t="s">
        <v>65</v>
      </c>
      <c r="AM73" s="83" t="s">
        <v>65</v>
      </c>
      <c r="AN73" s="83" t="s">
        <v>66</v>
      </c>
      <c r="AO73" s="83" t="s">
        <v>66</v>
      </c>
      <c r="AP73" s="83" t="s">
        <v>67</v>
      </c>
      <c r="AQ73" s="83" t="s">
        <v>67</v>
      </c>
      <c r="AR73" s="83" t="s">
        <v>86</v>
      </c>
      <c r="AS73" s="83" t="s">
        <v>68</v>
      </c>
      <c r="AT73" s="83" t="s">
        <v>69</v>
      </c>
      <c r="AU73" s="83" t="s">
        <v>85</v>
      </c>
      <c r="AV73" s="83" t="s">
        <v>71</v>
      </c>
      <c r="AW73" s="83" t="s">
        <v>73</v>
      </c>
      <c r="AX73" s="83" t="s">
        <v>73</v>
      </c>
      <c r="AY73" s="83" t="s">
        <v>73</v>
      </c>
      <c r="AZ73" s="83" t="s">
        <v>72</v>
      </c>
      <c r="BA73" s="83" t="s">
        <v>73</v>
      </c>
      <c r="BB73" s="83" t="s">
        <v>72</v>
      </c>
      <c r="BC73" s="83" t="s">
        <v>73</v>
      </c>
      <c r="BE73" s="83" t="s">
        <v>73</v>
      </c>
      <c r="BG73" s="76" t="s">
        <v>100</v>
      </c>
      <c r="BH73" s="76" t="s">
        <v>60</v>
      </c>
      <c r="BI73" s="76" t="s">
        <v>1414</v>
      </c>
      <c r="BJ73">
        <f t="shared" si="3"/>
        <v>29</v>
      </c>
      <c r="BK73">
        <f t="shared" si="2"/>
        <v>62</v>
      </c>
      <c r="BM73" s="86" t="str">
        <f>_xlfn.XLOOKUP(Form_Responses1811[[#This Row],[Sekolah School (Cleansed)]],'Quality Check'!$B$11:$B$14,'Quality Check'!$C$11:$C$14,)</f>
        <v>Rural</v>
      </c>
      <c r="BN73" s="86" t="str">
        <f>_xlfn.XLOOKUP(Form_Responses1811[[#This Row],[Sekolah School (Cleansed)]],'Quality Check'!$B$11:$B$14,'Quality Check'!$D$11:$D$14,)</f>
        <v>Intervention Group (IG)</v>
      </c>
    </row>
    <row r="74" spans="1:66" ht="13.2" x14ac:dyDescent="0.25">
      <c r="A74" s="82">
        <v>45569.51578332176</v>
      </c>
      <c r="B74" s="83" t="s">
        <v>286</v>
      </c>
      <c r="C74" s="84" t="s">
        <v>287</v>
      </c>
      <c r="D74" s="83">
        <v>100</v>
      </c>
      <c r="E74" s="83">
        <v>0.7</v>
      </c>
      <c r="F74" s="83" t="s">
        <v>60</v>
      </c>
      <c r="G74" s="83" t="s">
        <v>76</v>
      </c>
      <c r="H74" s="83" t="s">
        <v>62</v>
      </c>
      <c r="I74" s="83" t="s">
        <v>63</v>
      </c>
      <c r="J74" s="83" t="s">
        <v>145</v>
      </c>
      <c r="K74" s="83" t="s">
        <v>78</v>
      </c>
      <c r="L74" s="83" t="s">
        <v>64</v>
      </c>
      <c r="M74" s="83" t="s">
        <v>84</v>
      </c>
      <c r="N74" s="83" t="s">
        <v>64</v>
      </c>
      <c r="O74" s="83" t="s">
        <v>64</v>
      </c>
      <c r="P74" s="83" t="s">
        <v>64</v>
      </c>
      <c r="Q74" s="83" t="s">
        <v>64</v>
      </c>
      <c r="R74" s="83" t="s">
        <v>64</v>
      </c>
      <c r="S74" s="83" t="s">
        <v>64</v>
      </c>
      <c r="T74" s="83" t="s">
        <v>64</v>
      </c>
      <c r="U74" s="83" t="s">
        <v>64</v>
      </c>
      <c r="V74" s="83" t="s">
        <v>64</v>
      </c>
      <c r="W74" s="83" t="s">
        <v>64</v>
      </c>
      <c r="X74" s="83" t="s">
        <v>64</v>
      </c>
      <c r="Y74" s="83" t="s">
        <v>64</v>
      </c>
      <c r="Z74" s="83" t="s">
        <v>66</v>
      </c>
      <c r="AA74" s="83" t="s">
        <v>65</v>
      </c>
      <c r="AB74" s="83" t="s">
        <v>65</v>
      </c>
      <c r="AC74" s="83" t="s">
        <v>65</v>
      </c>
      <c r="AD74" s="83" t="s">
        <v>65</v>
      </c>
      <c r="AE74" s="83" t="s">
        <v>65</v>
      </c>
      <c r="AF74" s="83" t="s">
        <v>65</v>
      </c>
      <c r="AG74" s="83" t="s">
        <v>65</v>
      </c>
      <c r="AH74" s="83" t="s">
        <v>65</v>
      </c>
      <c r="AI74" s="83" t="s">
        <v>65</v>
      </c>
      <c r="AJ74" s="83" t="s">
        <v>65</v>
      </c>
      <c r="AK74" s="83" t="s">
        <v>65</v>
      </c>
      <c r="AL74" s="83" t="s">
        <v>65</v>
      </c>
      <c r="AM74" s="83" t="s">
        <v>65</v>
      </c>
      <c r="AN74" s="83" t="s">
        <v>65</v>
      </c>
      <c r="AO74" s="83" t="s">
        <v>65</v>
      </c>
      <c r="AP74" s="83" t="s">
        <v>67</v>
      </c>
      <c r="AQ74" s="83" t="s">
        <v>67</v>
      </c>
      <c r="AR74" s="83" t="s">
        <v>63</v>
      </c>
      <c r="AS74" s="83" t="s">
        <v>288</v>
      </c>
      <c r="AT74" s="83" t="s">
        <v>169</v>
      </c>
      <c r="AU74" s="83" t="s">
        <v>70</v>
      </c>
      <c r="AV74" s="83" t="s">
        <v>71</v>
      </c>
      <c r="AW74" s="83" t="s">
        <v>72</v>
      </c>
      <c r="AX74" s="83" t="s">
        <v>63</v>
      </c>
      <c r="AY74" s="83" t="s">
        <v>72</v>
      </c>
      <c r="AZ74" s="83" t="s">
        <v>72</v>
      </c>
      <c r="BA74" s="83" t="s">
        <v>72</v>
      </c>
      <c r="BB74" s="83" t="s">
        <v>72</v>
      </c>
      <c r="BC74" s="83" t="s">
        <v>73</v>
      </c>
      <c r="BE74" s="83" t="s">
        <v>73</v>
      </c>
      <c r="BG74" s="76" t="s">
        <v>100</v>
      </c>
      <c r="BH74" s="76" t="s">
        <v>60</v>
      </c>
      <c r="BI74" s="76" t="s">
        <v>1414</v>
      </c>
      <c r="BJ74">
        <f t="shared" si="3"/>
        <v>30</v>
      </c>
      <c r="BK74">
        <f t="shared" si="2"/>
        <v>60</v>
      </c>
      <c r="BM74" s="86" t="str">
        <f>_xlfn.XLOOKUP(Form_Responses1811[[#This Row],[Sekolah School (Cleansed)]],'Quality Check'!$B$11:$B$14,'Quality Check'!$C$11:$C$14,)</f>
        <v>Rural</v>
      </c>
      <c r="BN74" s="86" t="str">
        <f>_xlfn.XLOOKUP(Form_Responses1811[[#This Row],[Sekolah School (Cleansed)]],'Quality Check'!$B$11:$B$14,'Quality Check'!$D$11:$D$14,)</f>
        <v>Intervention Group (IG)</v>
      </c>
    </row>
    <row r="75" spans="1:66" ht="13.2" x14ac:dyDescent="0.25">
      <c r="A75" s="82">
        <v>45569.518551620371</v>
      </c>
      <c r="B75" s="83" t="s">
        <v>289</v>
      </c>
      <c r="C75" s="84" t="s">
        <v>290</v>
      </c>
      <c r="D75" s="83">
        <v>100</v>
      </c>
      <c r="E75" s="83">
        <v>0.33</v>
      </c>
      <c r="F75" s="83" t="s">
        <v>60</v>
      </c>
      <c r="G75" s="83" t="s">
        <v>291</v>
      </c>
      <c r="H75" s="83" t="s">
        <v>100</v>
      </c>
      <c r="I75" s="83" t="s">
        <v>63</v>
      </c>
      <c r="J75" s="83" t="s">
        <v>64</v>
      </c>
      <c r="K75" s="83" t="s">
        <v>84</v>
      </c>
      <c r="L75" s="83" t="s">
        <v>64</v>
      </c>
      <c r="M75" s="83" t="s">
        <v>84</v>
      </c>
      <c r="N75" s="83" t="s">
        <v>64</v>
      </c>
      <c r="O75" s="83" t="s">
        <v>64</v>
      </c>
      <c r="P75" s="83" t="s">
        <v>84</v>
      </c>
      <c r="Q75" s="83" t="s">
        <v>64</v>
      </c>
      <c r="R75" s="83" t="s">
        <v>64</v>
      </c>
      <c r="S75" s="83" t="s">
        <v>64</v>
      </c>
      <c r="T75" s="83" t="s">
        <v>64</v>
      </c>
      <c r="U75" s="83" t="s">
        <v>84</v>
      </c>
      <c r="V75" s="83" t="s">
        <v>64</v>
      </c>
      <c r="W75" s="83" t="s">
        <v>84</v>
      </c>
      <c r="X75" s="83" t="s">
        <v>84</v>
      </c>
      <c r="Y75" s="83" t="s">
        <v>64</v>
      </c>
      <c r="Z75" s="83" t="s">
        <v>66</v>
      </c>
      <c r="AA75" s="83" t="s">
        <v>66</v>
      </c>
      <c r="AB75" s="83" t="s">
        <v>66</v>
      </c>
      <c r="AC75" s="83" t="s">
        <v>66</v>
      </c>
      <c r="AD75" s="83" t="s">
        <v>66</v>
      </c>
      <c r="AE75" s="83" t="s">
        <v>66</v>
      </c>
      <c r="AF75" s="83" t="s">
        <v>66</v>
      </c>
      <c r="AG75" s="83" t="s">
        <v>66</v>
      </c>
      <c r="AH75" s="83" t="s">
        <v>66</v>
      </c>
      <c r="AI75" s="83" t="s">
        <v>79</v>
      </c>
      <c r="AJ75" s="83" t="s">
        <v>66</v>
      </c>
      <c r="AK75" s="83" t="s">
        <v>66</v>
      </c>
      <c r="AL75" s="83" t="s">
        <v>66</v>
      </c>
      <c r="AM75" s="83" t="s">
        <v>66</v>
      </c>
      <c r="AN75" s="83" t="s">
        <v>66</v>
      </c>
      <c r="AO75" s="83" t="s">
        <v>66</v>
      </c>
      <c r="AP75" s="83" t="s">
        <v>85</v>
      </c>
      <c r="AQ75" s="83" t="s">
        <v>67</v>
      </c>
      <c r="AR75" s="83" t="s">
        <v>73</v>
      </c>
      <c r="AS75" s="83" t="s">
        <v>292</v>
      </c>
      <c r="AT75" s="83" t="s">
        <v>87</v>
      </c>
      <c r="AU75" s="83" t="s">
        <v>93</v>
      </c>
      <c r="AV75" s="83" t="s">
        <v>132</v>
      </c>
      <c r="AW75" s="83" t="s">
        <v>73</v>
      </c>
      <c r="AX75" s="83" t="s">
        <v>73</v>
      </c>
      <c r="AY75" s="83" t="s">
        <v>72</v>
      </c>
      <c r="AZ75" s="83" t="s">
        <v>72</v>
      </c>
      <c r="BA75" s="83" t="s">
        <v>73</v>
      </c>
      <c r="BB75" s="83" t="s">
        <v>73</v>
      </c>
      <c r="BC75" s="83" t="s">
        <v>73</v>
      </c>
      <c r="BE75" s="83" t="s">
        <v>73</v>
      </c>
      <c r="BG75" s="76" t="s">
        <v>100</v>
      </c>
      <c r="BH75" s="76" t="s">
        <v>60</v>
      </c>
      <c r="BI75" s="76" t="s">
        <v>1414</v>
      </c>
      <c r="BJ75">
        <f t="shared" si="3"/>
        <v>27</v>
      </c>
      <c r="BK75">
        <f t="shared" si="2"/>
        <v>48</v>
      </c>
      <c r="BM75" s="86" t="str">
        <f>_xlfn.XLOOKUP(Form_Responses1811[[#This Row],[Sekolah School (Cleansed)]],'Quality Check'!$B$11:$B$14,'Quality Check'!$C$11:$C$14,)</f>
        <v>Rural</v>
      </c>
      <c r="BN75" s="86" t="str">
        <f>_xlfn.XLOOKUP(Form_Responses1811[[#This Row],[Sekolah School (Cleansed)]],'Quality Check'!$B$11:$B$14,'Quality Check'!$D$11:$D$14,)</f>
        <v>Intervention Group (IG)</v>
      </c>
    </row>
    <row r="76" spans="1:66" ht="13.2" x14ac:dyDescent="0.25">
      <c r="A76" s="82">
        <v>45569.519079340273</v>
      </c>
      <c r="B76" s="83" t="s">
        <v>293</v>
      </c>
      <c r="C76" s="84" t="s">
        <v>294</v>
      </c>
      <c r="D76" s="83">
        <v>100</v>
      </c>
      <c r="E76" s="83">
        <v>0.7</v>
      </c>
      <c r="F76" s="83" t="s">
        <v>60</v>
      </c>
      <c r="G76" s="83" t="s">
        <v>76</v>
      </c>
      <c r="H76" s="83" t="s">
        <v>100</v>
      </c>
      <c r="I76" s="83" t="s">
        <v>63</v>
      </c>
      <c r="J76" s="83" t="s">
        <v>64</v>
      </c>
      <c r="K76" s="83" t="s">
        <v>64</v>
      </c>
      <c r="L76" s="83" t="s">
        <v>64</v>
      </c>
      <c r="M76" s="83" t="s">
        <v>84</v>
      </c>
      <c r="N76" s="83" t="s">
        <v>64</v>
      </c>
      <c r="O76" s="83" t="s">
        <v>64</v>
      </c>
      <c r="P76" s="83" t="s">
        <v>64</v>
      </c>
      <c r="Q76" s="83" t="s">
        <v>64</v>
      </c>
      <c r="R76" s="83" t="s">
        <v>64</v>
      </c>
      <c r="S76" s="83" t="s">
        <v>64</v>
      </c>
      <c r="T76" s="83" t="s">
        <v>84</v>
      </c>
      <c r="U76" s="83" t="s">
        <v>84</v>
      </c>
      <c r="V76" s="83" t="s">
        <v>84</v>
      </c>
      <c r="W76" s="83" t="s">
        <v>84</v>
      </c>
      <c r="X76" s="83" t="s">
        <v>64</v>
      </c>
      <c r="Y76" s="83" t="s">
        <v>64</v>
      </c>
      <c r="Z76" s="83" t="s">
        <v>66</v>
      </c>
      <c r="AA76" s="83" t="s">
        <v>65</v>
      </c>
      <c r="AB76" s="83" t="s">
        <v>65</v>
      </c>
      <c r="AC76" s="83" t="s">
        <v>66</v>
      </c>
      <c r="AD76" s="83" t="s">
        <v>66</v>
      </c>
      <c r="AE76" s="83" t="s">
        <v>66</v>
      </c>
      <c r="AF76" s="83" t="s">
        <v>66</v>
      </c>
      <c r="AG76" s="83" t="s">
        <v>79</v>
      </c>
      <c r="AH76" s="83" t="s">
        <v>66</v>
      </c>
      <c r="AI76" s="83" t="s">
        <v>66</v>
      </c>
      <c r="AJ76" s="83" t="s">
        <v>66</v>
      </c>
      <c r="AK76" s="83" t="s">
        <v>66</v>
      </c>
      <c r="AL76" s="83" t="s">
        <v>66</v>
      </c>
      <c r="AM76" s="83" t="s">
        <v>65</v>
      </c>
      <c r="AN76" s="83" t="s">
        <v>65</v>
      </c>
      <c r="AO76" s="83" t="s">
        <v>65</v>
      </c>
      <c r="AP76" s="83" t="s">
        <v>67</v>
      </c>
      <c r="AQ76" s="83" t="s">
        <v>80</v>
      </c>
      <c r="AR76" s="83" t="s">
        <v>86</v>
      </c>
      <c r="AS76" s="83" t="s">
        <v>81</v>
      </c>
      <c r="AT76" s="83" t="s">
        <v>87</v>
      </c>
      <c r="AU76" s="83" t="s">
        <v>93</v>
      </c>
      <c r="AV76" s="83" t="s">
        <v>71</v>
      </c>
      <c r="AW76" s="83" t="s">
        <v>73</v>
      </c>
      <c r="AX76" s="83" t="s">
        <v>73</v>
      </c>
      <c r="AY76" s="83" t="s">
        <v>72</v>
      </c>
      <c r="AZ76" s="83" t="s">
        <v>73</v>
      </c>
      <c r="BA76" s="83" t="s">
        <v>73</v>
      </c>
      <c r="BB76" s="83" t="s">
        <v>72</v>
      </c>
      <c r="BC76" s="83" t="s">
        <v>73</v>
      </c>
      <c r="BD76" s="83" t="s">
        <v>295</v>
      </c>
      <c r="BE76" s="83" t="s">
        <v>73</v>
      </c>
      <c r="BG76" s="76" t="s">
        <v>100</v>
      </c>
      <c r="BH76" s="76" t="s">
        <v>60</v>
      </c>
      <c r="BI76" s="76" t="s">
        <v>1414</v>
      </c>
      <c r="BJ76">
        <f t="shared" si="3"/>
        <v>28</v>
      </c>
      <c r="BK76">
        <f t="shared" si="2"/>
        <v>51</v>
      </c>
      <c r="BM76" s="86" t="str">
        <f>_xlfn.XLOOKUP(Form_Responses1811[[#This Row],[Sekolah School (Cleansed)]],'Quality Check'!$B$11:$B$14,'Quality Check'!$C$11:$C$14,)</f>
        <v>Rural</v>
      </c>
      <c r="BN76" s="86" t="str">
        <f>_xlfn.XLOOKUP(Form_Responses1811[[#This Row],[Sekolah School (Cleansed)]],'Quality Check'!$B$11:$B$14,'Quality Check'!$D$11:$D$14,)</f>
        <v>Intervention Group (IG)</v>
      </c>
    </row>
    <row r="77" spans="1:66" ht="13.2" x14ac:dyDescent="0.25">
      <c r="A77" s="82">
        <v>45569.519544236115</v>
      </c>
      <c r="B77" s="83" t="s">
        <v>296</v>
      </c>
      <c r="C77" s="84" t="s">
        <v>297</v>
      </c>
      <c r="D77" s="83">
        <v>28.57</v>
      </c>
      <c r="E77" s="83">
        <v>0.79</v>
      </c>
      <c r="F77" s="83" t="s">
        <v>60</v>
      </c>
      <c r="G77" s="83" t="s">
        <v>76</v>
      </c>
      <c r="H77" s="83" t="s">
        <v>186</v>
      </c>
      <c r="I77" s="83" t="s">
        <v>63</v>
      </c>
      <c r="J77" s="83" t="s">
        <v>64</v>
      </c>
      <c r="K77" s="83" t="s">
        <v>64</v>
      </c>
      <c r="L77" s="83" t="s">
        <v>64</v>
      </c>
      <c r="M77" s="83" t="s">
        <v>84</v>
      </c>
      <c r="N77" s="83" t="s">
        <v>64</v>
      </c>
      <c r="O77" s="83" t="s">
        <v>64</v>
      </c>
      <c r="P77" s="83" t="s">
        <v>64</v>
      </c>
      <c r="Q77" s="83" t="s">
        <v>64</v>
      </c>
      <c r="R77" s="83" t="s">
        <v>64</v>
      </c>
      <c r="S77" s="83" t="s">
        <v>64</v>
      </c>
      <c r="T77" s="83" t="s">
        <v>64</v>
      </c>
      <c r="U77" s="83" t="s">
        <v>84</v>
      </c>
      <c r="V77" s="83" t="s">
        <v>64</v>
      </c>
      <c r="W77" s="83" t="s">
        <v>64</v>
      </c>
      <c r="X77" s="83" t="s">
        <v>64</v>
      </c>
      <c r="Y77" s="83" t="s">
        <v>64</v>
      </c>
      <c r="Z77" s="83" t="s">
        <v>65</v>
      </c>
      <c r="AA77" s="83" t="s">
        <v>65</v>
      </c>
      <c r="AB77" s="83" t="s">
        <v>65</v>
      </c>
      <c r="AC77" s="83" t="s">
        <v>65</v>
      </c>
      <c r="AD77" s="83" t="s">
        <v>65</v>
      </c>
      <c r="AE77" s="83" t="s">
        <v>65</v>
      </c>
      <c r="AF77" s="83" t="s">
        <v>65</v>
      </c>
      <c r="AG77" s="83" t="s">
        <v>65</v>
      </c>
      <c r="AH77" s="83" t="s">
        <v>65</v>
      </c>
      <c r="AI77" s="83" t="s">
        <v>101</v>
      </c>
      <c r="AJ77" s="83" t="s">
        <v>65</v>
      </c>
      <c r="AK77" s="83" t="s">
        <v>65</v>
      </c>
      <c r="AL77" s="83" t="s">
        <v>65</v>
      </c>
      <c r="AM77" s="83" t="s">
        <v>65</v>
      </c>
      <c r="AN77" s="83" t="s">
        <v>65</v>
      </c>
      <c r="AO77" s="83" t="s">
        <v>65</v>
      </c>
      <c r="AP77" s="83" t="s">
        <v>85</v>
      </c>
      <c r="AQ77" s="83" t="s">
        <v>85</v>
      </c>
      <c r="AR77" s="83" t="s">
        <v>63</v>
      </c>
      <c r="AS77" s="83" t="s">
        <v>298</v>
      </c>
      <c r="AT77" s="83" t="s">
        <v>87</v>
      </c>
      <c r="AU77" s="83" t="s">
        <v>93</v>
      </c>
      <c r="AV77" s="83" t="s">
        <v>71</v>
      </c>
      <c r="AW77" s="83" t="s">
        <v>73</v>
      </c>
      <c r="AX77" s="83" t="s">
        <v>73</v>
      </c>
      <c r="AY77" s="83" t="s">
        <v>73</v>
      </c>
      <c r="AZ77" s="83" t="s">
        <v>73</v>
      </c>
      <c r="BA77" s="83" t="s">
        <v>73</v>
      </c>
      <c r="BB77" s="83" t="s">
        <v>73</v>
      </c>
      <c r="BC77" s="83" t="s">
        <v>73</v>
      </c>
      <c r="BD77" s="83">
        <v>0</v>
      </c>
      <c r="BE77" s="83" t="s">
        <v>73</v>
      </c>
      <c r="BG77" s="76" t="s">
        <v>100</v>
      </c>
      <c r="BH77" s="76" t="s">
        <v>60</v>
      </c>
      <c r="BI77" s="76" t="s">
        <v>1414</v>
      </c>
      <c r="BJ77">
        <f t="shared" si="3"/>
        <v>31</v>
      </c>
      <c r="BK77">
        <f t="shared" si="2"/>
        <v>64</v>
      </c>
      <c r="BM77" s="86" t="str">
        <f>_xlfn.XLOOKUP(Form_Responses1811[[#This Row],[Sekolah School (Cleansed)]],'Quality Check'!$B$11:$B$14,'Quality Check'!$C$11:$C$14,)</f>
        <v>Rural</v>
      </c>
      <c r="BN77" s="86" t="str">
        <f>_xlfn.XLOOKUP(Form_Responses1811[[#This Row],[Sekolah School (Cleansed)]],'Quality Check'!$B$11:$B$14,'Quality Check'!$D$11:$D$14,)</f>
        <v>Intervention Group (IG)</v>
      </c>
    </row>
    <row r="78" spans="1:66" ht="13.2" x14ac:dyDescent="0.25">
      <c r="A78" s="82">
        <v>45569.519562581016</v>
      </c>
      <c r="B78" s="83" t="s">
        <v>299</v>
      </c>
      <c r="C78" s="84" t="s">
        <v>300</v>
      </c>
      <c r="D78" s="83">
        <v>100</v>
      </c>
      <c r="E78" s="83">
        <v>0.88</v>
      </c>
      <c r="F78" s="83" t="s">
        <v>114</v>
      </c>
      <c r="G78" s="83" t="s">
        <v>76</v>
      </c>
      <c r="H78" s="83" t="s">
        <v>108</v>
      </c>
      <c r="I78" s="83" t="s">
        <v>63</v>
      </c>
      <c r="J78" s="83" t="s">
        <v>64</v>
      </c>
      <c r="K78" s="83" t="s">
        <v>64</v>
      </c>
      <c r="L78" s="83" t="s">
        <v>64</v>
      </c>
      <c r="M78" s="83" t="s">
        <v>84</v>
      </c>
      <c r="N78" s="83" t="s">
        <v>84</v>
      </c>
      <c r="O78" s="83" t="s">
        <v>84</v>
      </c>
      <c r="P78" s="83" t="s">
        <v>64</v>
      </c>
      <c r="Q78" s="83" t="s">
        <v>64</v>
      </c>
      <c r="R78" s="83" t="s">
        <v>64</v>
      </c>
      <c r="S78" s="83" t="s">
        <v>64</v>
      </c>
      <c r="T78" s="83" t="s">
        <v>64</v>
      </c>
      <c r="U78" s="83" t="s">
        <v>64</v>
      </c>
      <c r="V78" s="83" t="s">
        <v>84</v>
      </c>
      <c r="W78" s="83" t="s">
        <v>84</v>
      </c>
      <c r="X78" s="83" t="s">
        <v>64</v>
      </c>
      <c r="Y78" s="83" t="s">
        <v>64</v>
      </c>
      <c r="Z78" s="83" t="s">
        <v>66</v>
      </c>
      <c r="AA78" s="83" t="s">
        <v>66</v>
      </c>
      <c r="AB78" s="83" t="s">
        <v>66</v>
      </c>
      <c r="AC78" s="83" t="s">
        <v>66</v>
      </c>
      <c r="AD78" s="83" t="s">
        <v>66</v>
      </c>
      <c r="AE78" s="83" t="s">
        <v>66</v>
      </c>
      <c r="AF78" s="83" t="s">
        <v>66</v>
      </c>
      <c r="AG78" s="83" t="s">
        <v>66</v>
      </c>
      <c r="AH78" s="83" t="s">
        <v>79</v>
      </c>
      <c r="AI78" s="83" t="s">
        <v>79</v>
      </c>
      <c r="AJ78" s="83" t="s">
        <v>65</v>
      </c>
      <c r="AK78" s="83" t="s">
        <v>66</v>
      </c>
      <c r="AL78" s="83" t="s">
        <v>66</v>
      </c>
      <c r="AM78" s="83" t="s">
        <v>66</v>
      </c>
      <c r="AN78" s="83" t="s">
        <v>66</v>
      </c>
      <c r="AO78" s="83" t="s">
        <v>66</v>
      </c>
      <c r="AP78" s="83" t="s">
        <v>67</v>
      </c>
      <c r="AQ78" s="83" t="s">
        <v>67</v>
      </c>
      <c r="AR78" s="83" t="s">
        <v>63</v>
      </c>
      <c r="AS78" s="83" t="s">
        <v>252</v>
      </c>
      <c r="AT78" s="83" t="s">
        <v>69</v>
      </c>
      <c r="AU78" s="83" t="s">
        <v>70</v>
      </c>
      <c r="AV78" s="83" t="s">
        <v>80</v>
      </c>
      <c r="AW78" s="83" t="s">
        <v>63</v>
      </c>
      <c r="AX78" s="83" t="s">
        <v>72</v>
      </c>
      <c r="AY78" s="83" t="s">
        <v>72</v>
      </c>
      <c r="AZ78" s="83" t="s">
        <v>72</v>
      </c>
      <c r="BA78" s="83" t="s">
        <v>63</v>
      </c>
      <c r="BB78" s="83" t="s">
        <v>72</v>
      </c>
      <c r="BC78" s="83" t="s">
        <v>73</v>
      </c>
      <c r="BE78" s="83" t="s">
        <v>73</v>
      </c>
      <c r="BG78" s="76" t="s">
        <v>100</v>
      </c>
      <c r="BH78" s="76" t="s">
        <v>114</v>
      </c>
      <c r="BI78" s="76" t="s">
        <v>1414</v>
      </c>
      <c r="BJ78">
        <f t="shared" si="3"/>
        <v>28</v>
      </c>
      <c r="BK78">
        <f t="shared" si="2"/>
        <v>48</v>
      </c>
      <c r="BM78" s="86" t="str">
        <f>_xlfn.XLOOKUP(Form_Responses1811[[#This Row],[Sekolah School (Cleansed)]],'Quality Check'!$B$11:$B$14,'Quality Check'!$C$11:$C$14,)</f>
        <v>Rural</v>
      </c>
      <c r="BN78" s="86" t="str">
        <f>_xlfn.XLOOKUP(Form_Responses1811[[#This Row],[Sekolah School (Cleansed)]],'Quality Check'!$B$11:$B$14,'Quality Check'!$D$11:$D$14,)</f>
        <v>Intervention Group (IG)</v>
      </c>
    </row>
    <row r="79" spans="1:66" ht="13.2" x14ac:dyDescent="0.25">
      <c r="A79" s="82">
        <v>45569.521714513889</v>
      </c>
      <c r="B79" s="83" t="s">
        <v>301</v>
      </c>
      <c r="C79" s="84" t="s">
        <v>302</v>
      </c>
      <c r="D79" s="83">
        <v>100</v>
      </c>
      <c r="E79" s="83">
        <v>0.5</v>
      </c>
      <c r="F79" s="83" t="s">
        <v>114</v>
      </c>
      <c r="G79" s="83" t="s">
        <v>76</v>
      </c>
      <c r="H79" s="83" t="s">
        <v>100</v>
      </c>
      <c r="I79" s="83" t="s">
        <v>63</v>
      </c>
      <c r="J79" s="83" t="s">
        <v>64</v>
      </c>
      <c r="K79" s="83" t="s">
        <v>64</v>
      </c>
      <c r="L79" s="83" t="s">
        <v>64</v>
      </c>
      <c r="M79" s="83" t="s">
        <v>64</v>
      </c>
      <c r="N79" s="83" t="s">
        <v>64</v>
      </c>
      <c r="O79" s="83" t="s">
        <v>64</v>
      </c>
      <c r="P79" s="83" t="s">
        <v>64</v>
      </c>
      <c r="Q79" s="83" t="s">
        <v>64</v>
      </c>
      <c r="R79" s="83" t="s">
        <v>64</v>
      </c>
      <c r="S79" s="83" t="s">
        <v>64</v>
      </c>
      <c r="T79" s="83" t="s">
        <v>64</v>
      </c>
      <c r="U79" s="83" t="s">
        <v>64</v>
      </c>
      <c r="V79" s="83" t="s">
        <v>64</v>
      </c>
      <c r="W79" s="83" t="s">
        <v>64</v>
      </c>
      <c r="X79" s="83" t="s">
        <v>64</v>
      </c>
      <c r="Y79" s="83" t="s">
        <v>64</v>
      </c>
      <c r="Z79" s="83" t="s">
        <v>66</v>
      </c>
      <c r="AA79" s="83" t="s">
        <v>66</v>
      </c>
      <c r="AB79" s="83" t="s">
        <v>66</v>
      </c>
      <c r="AC79" s="83" t="s">
        <v>66</v>
      </c>
      <c r="AD79" s="83" t="s">
        <v>66</v>
      </c>
      <c r="AE79" s="83" t="s">
        <v>66</v>
      </c>
      <c r="AF79" s="83" t="s">
        <v>66</v>
      </c>
      <c r="AG79" s="83" t="s">
        <v>66</v>
      </c>
      <c r="AH79" s="83" t="s">
        <v>66</v>
      </c>
      <c r="AI79" s="83" t="s">
        <v>66</v>
      </c>
      <c r="AJ79" s="83" t="s">
        <v>66</v>
      </c>
      <c r="AK79" s="83" t="s">
        <v>66</v>
      </c>
      <c r="AL79" s="83" t="s">
        <v>66</v>
      </c>
      <c r="AM79" s="83" t="s">
        <v>66</v>
      </c>
      <c r="AN79" s="83" t="s">
        <v>66</v>
      </c>
      <c r="AO79" s="83" t="s">
        <v>66</v>
      </c>
      <c r="AP79" s="83" t="s">
        <v>85</v>
      </c>
      <c r="AQ79" s="83" t="s">
        <v>85</v>
      </c>
      <c r="AR79" s="83" t="s">
        <v>63</v>
      </c>
      <c r="AS79" s="83" t="s">
        <v>68</v>
      </c>
      <c r="AT79" s="83" t="s">
        <v>87</v>
      </c>
      <c r="AU79" s="83" t="s">
        <v>70</v>
      </c>
      <c r="AV79" s="83" t="s">
        <v>71</v>
      </c>
      <c r="AW79" s="83" t="s">
        <v>63</v>
      </c>
      <c r="AX79" s="83" t="s">
        <v>63</v>
      </c>
      <c r="AY79" s="83" t="s">
        <v>63</v>
      </c>
      <c r="AZ79" s="83" t="s">
        <v>72</v>
      </c>
      <c r="BA79" s="83" t="s">
        <v>63</v>
      </c>
      <c r="BB79" s="83" t="s">
        <v>72</v>
      </c>
      <c r="BC79" s="83" t="s">
        <v>73</v>
      </c>
      <c r="BD79" s="83" t="s">
        <v>146</v>
      </c>
      <c r="BE79" s="83" t="s">
        <v>73</v>
      </c>
      <c r="BG79" s="76" t="s">
        <v>100</v>
      </c>
      <c r="BH79" s="76" t="s">
        <v>114</v>
      </c>
      <c r="BI79" s="76" t="s">
        <v>1414</v>
      </c>
      <c r="BJ79">
        <f t="shared" si="3"/>
        <v>31</v>
      </c>
      <c r="BK79">
        <f t="shared" si="2"/>
        <v>47</v>
      </c>
      <c r="BM79" s="86" t="str">
        <f>_xlfn.XLOOKUP(Form_Responses1811[[#This Row],[Sekolah School (Cleansed)]],'Quality Check'!$B$11:$B$14,'Quality Check'!$C$11:$C$14,)</f>
        <v>Rural</v>
      </c>
      <c r="BN79" s="86" t="str">
        <f>_xlfn.XLOOKUP(Form_Responses1811[[#This Row],[Sekolah School (Cleansed)]],'Quality Check'!$B$11:$B$14,'Quality Check'!$D$11:$D$14,)</f>
        <v>Intervention Group (IG)</v>
      </c>
    </row>
    <row r="80" spans="1:66" ht="13.2" x14ac:dyDescent="0.25">
      <c r="A80" s="82">
        <v>45569.522282291669</v>
      </c>
      <c r="B80" s="83" t="s">
        <v>303</v>
      </c>
      <c r="C80" s="84" t="s">
        <v>304</v>
      </c>
      <c r="D80" s="83">
        <v>100</v>
      </c>
      <c r="E80" s="83">
        <v>0.54</v>
      </c>
      <c r="F80" s="83" t="s">
        <v>114</v>
      </c>
      <c r="G80" s="83" t="s">
        <v>76</v>
      </c>
      <c r="H80" s="83" t="s">
        <v>100</v>
      </c>
      <c r="I80" s="83" t="s">
        <v>63</v>
      </c>
      <c r="J80" s="83" t="s">
        <v>64</v>
      </c>
      <c r="K80" s="83" t="s">
        <v>78</v>
      </c>
      <c r="L80" s="83" t="s">
        <v>64</v>
      </c>
      <c r="M80" s="83" t="s">
        <v>64</v>
      </c>
      <c r="N80" s="83" t="s">
        <v>64</v>
      </c>
      <c r="O80" s="83" t="s">
        <v>64</v>
      </c>
      <c r="P80" s="83" t="s">
        <v>78</v>
      </c>
      <c r="Q80" s="83" t="s">
        <v>78</v>
      </c>
      <c r="R80" s="83" t="s">
        <v>78</v>
      </c>
      <c r="S80" s="83" t="s">
        <v>64</v>
      </c>
      <c r="T80" s="83" t="s">
        <v>64</v>
      </c>
      <c r="U80" s="83" t="s">
        <v>64</v>
      </c>
      <c r="V80" s="83" t="s">
        <v>64</v>
      </c>
      <c r="W80" s="83" t="s">
        <v>78</v>
      </c>
      <c r="X80" s="83" t="s">
        <v>78</v>
      </c>
      <c r="Y80" s="83" t="s">
        <v>64</v>
      </c>
      <c r="Z80" s="83" t="s">
        <v>66</v>
      </c>
      <c r="AA80" s="83" t="s">
        <v>66</v>
      </c>
      <c r="AB80" s="83" t="s">
        <v>66</v>
      </c>
      <c r="AC80" s="83" t="s">
        <v>79</v>
      </c>
      <c r="AD80" s="83" t="s">
        <v>79</v>
      </c>
      <c r="AE80" s="83" t="s">
        <v>66</v>
      </c>
      <c r="AF80" s="83" t="s">
        <v>79</v>
      </c>
      <c r="AG80" s="83" t="s">
        <v>66</v>
      </c>
      <c r="AH80" s="83" t="s">
        <v>79</v>
      </c>
      <c r="AI80" s="83" t="s">
        <v>79</v>
      </c>
      <c r="AJ80" s="83" t="s">
        <v>66</v>
      </c>
      <c r="AK80" s="83" t="s">
        <v>66</v>
      </c>
      <c r="AL80" s="83" t="s">
        <v>66</v>
      </c>
      <c r="AM80" s="83" t="s">
        <v>66</v>
      </c>
      <c r="AN80" s="83" t="s">
        <v>79</v>
      </c>
      <c r="AO80" s="83" t="s">
        <v>79</v>
      </c>
      <c r="AP80" s="83" t="s">
        <v>85</v>
      </c>
      <c r="AQ80" s="83" t="s">
        <v>85</v>
      </c>
      <c r="AR80" s="83" t="s">
        <v>63</v>
      </c>
      <c r="AS80" s="83" t="s">
        <v>252</v>
      </c>
      <c r="AT80" s="83" t="s">
        <v>87</v>
      </c>
      <c r="AU80" s="83" t="s">
        <v>70</v>
      </c>
      <c r="AV80" s="83" t="s">
        <v>67</v>
      </c>
      <c r="AW80" s="83" t="s">
        <v>63</v>
      </c>
      <c r="AX80" s="83" t="s">
        <v>72</v>
      </c>
      <c r="AY80" s="83" t="s">
        <v>72</v>
      </c>
      <c r="AZ80" s="83" t="s">
        <v>72</v>
      </c>
      <c r="BA80" s="83" t="s">
        <v>72</v>
      </c>
      <c r="BB80" s="83" t="s">
        <v>72</v>
      </c>
      <c r="BC80" s="83" t="s">
        <v>73</v>
      </c>
      <c r="BE80" s="83" t="s">
        <v>73</v>
      </c>
      <c r="BG80" s="76" t="s">
        <v>100</v>
      </c>
      <c r="BH80" s="76" t="s">
        <v>114</v>
      </c>
      <c r="BI80" s="76" t="s">
        <v>1414</v>
      </c>
      <c r="BJ80">
        <f t="shared" si="3"/>
        <v>25</v>
      </c>
      <c r="BK80">
        <f t="shared" si="2"/>
        <v>42</v>
      </c>
      <c r="BM80" s="86" t="str">
        <f>_xlfn.XLOOKUP(Form_Responses1811[[#This Row],[Sekolah School (Cleansed)]],'Quality Check'!$B$11:$B$14,'Quality Check'!$C$11:$C$14,)</f>
        <v>Rural</v>
      </c>
      <c r="BN80" s="86" t="str">
        <f>_xlfn.XLOOKUP(Form_Responses1811[[#This Row],[Sekolah School (Cleansed)]],'Quality Check'!$B$11:$B$14,'Quality Check'!$D$11:$D$14,)</f>
        <v>Intervention Group (IG)</v>
      </c>
    </row>
    <row r="81" spans="1:66" ht="13.2" x14ac:dyDescent="0.25">
      <c r="A81" s="82">
        <v>45569.522587141204</v>
      </c>
      <c r="B81" s="83" t="s">
        <v>305</v>
      </c>
      <c r="C81" s="84" t="s">
        <v>306</v>
      </c>
      <c r="D81" s="83">
        <v>0</v>
      </c>
      <c r="E81" s="83">
        <v>0.5</v>
      </c>
      <c r="F81" s="83" t="s">
        <v>60</v>
      </c>
      <c r="G81" s="83" t="s">
        <v>76</v>
      </c>
      <c r="H81" s="83" t="s">
        <v>108</v>
      </c>
      <c r="I81" s="83" t="s">
        <v>63</v>
      </c>
      <c r="J81" s="83" t="s">
        <v>64</v>
      </c>
      <c r="K81" s="83" t="s">
        <v>64</v>
      </c>
      <c r="L81" s="83" t="s">
        <v>64</v>
      </c>
      <c r="M81" s="83" t="s">
        <v>64</v>
      </c>
      <c r="N81" s="83" t="s">
        <v>78</v>
      </c>
      <c r="O81" s="83" t="s">
        <v>78</v>
      </c>
      <c r="P81" s="83" t="s">
        <v>84</v>
      </c>
      <c r="Q81" s="83" t="s">
        <v>64</v>
      </c>
      <c r="R81" s="83" t="s">
        <v>64</v>
      </c>
      <c r="S81" s="83" t="s">
        <v>64</v>
      </c>
      <c r="T81" s="83" t="s">
        <v>64</v>
      </c>
      <c r="U81" s="83" t="s">
        <v>84</v>
      </c>
      <c r="V81" s="83" t="s">
        <v>64</v>
      </c>
      <c r="W81" s="83" t="s">
        <v>64</v>
      </c>
      <c r="X81" s="83" t="s">
        <v>64</v>
      </c>
      <c r="Y81" s="83" t="s">
        <v>64</v>
      </c>
      <c r="Z81" s="83" t="s">
        <v>65</v>
      </c>
      <c r="AA81" s="83" t="s">
        <v>65</v>
      </c>
      <c r="AB81" s="83" t="s">
        <v>65</v>
      </c>
      <c r="AC81" s="83" t="s">
        <v>65</v>
      </c>
      <c r="AD81" s="83" t="s">
        <v>65</v>
      </c>
      <c r="AE81" s="83" t="s">
        <v>65</v>
      </c>
      <c r="AF81" s="83" t="s">
        <v>65</v>
      </c>
      <c r="AG81" s="83" t="s">
        <v>65</v>
      </c>
      <c r="AH81" s="83" t="s">
        <v>66</v>
      </c>
      <c r="AI81" s="83" t="s">
        <v>101</v>
      </c>
      <c r="AJ81" s="83" t="s">
        <v>65</v>
      </c>
      <c r="AK81" s="83" t="s">
        <v>65</v>
      </c>
      <c r="AL81" s="83" t="s">
        <v>65</v>
      </c>
      <c r="AM81" s="83" t="s">
        <v>65</v>
      </c>
      <c r="AN81" s="83" t="s">
        <v>66</v>
      </c>
      <c r="AO81" s="83" t="s">
        <v>65</v>
      </c>
      <c r="AP81" s="83" t="s">
        <v>85</v>
      </c>
      <c r="AQ81" s="83" t="s">
        <v>85</v>
      </c>
      <c r="AR81" s="83" t="s">
        <v>86</v>
      </c>
      <c r="AS81" s="83" t="s">
        <v>68</v>
      </c>
      <c r="AT81" s="83" t="s">
        <v>87</v>
      </c>
      <c r="AU81" s="83" t="s">
        <v>67</v>
      </c>
      <c r="AV81" s="83" t="s">
        <v>132</v>
      </c>
      <c r="AW81" s="83" t="s">
        <v>73</v>
      </c>
      <c r="AX81" s="83" t="s">
        <v>73</v>
      </c>
      <c r="AY81" s="83" t="s">
        <v>73</v>
      </c>
      <c r="AZ81" s="83" t="s">
        <v>63</v>
      </c>
      <c r="BA81" s="83" t="s">
        <v>72</v>
      </c>
      <c r="BB81" s="83" t="s">
        <v>73</v>
      </c>
      <c r="BC81" s="83" t="s">
        <v>73</v>
      </c>
      <c r="BE81" s="83" t="s">
        <v>73</v>
      </c>
      <c r="BG81" s="76" t="s">
        <v>100</v>
      </c>
      <c r="BH81" s="76" t="s">
        <v>60</v>
      </c>
      <c r="BI81" s="76" t="s">
        <v>1414</v>
      </c>
      <c r="BJ81">
        <f t="shared" si="3"/>
        <v>27</v>
      </c>
      <c r="BK81">
        <f t="shared" si="2"/>
        <v>62</v>
      </c>
      <c r="BM81" s="86" t="str">
        <f>_xlfn.XLOOKUP(Form_Responses1811[[#This Row],[Sekolah School (Cleansed)]],'Quality Check'!$B$11:$B$14,'Quality Check'!$C$11:$C$14,)</f>
        <v>Rural</v>
      </c>
      <c r="BN81" s="86" t="str">
        <f>_xlfn.XLOOKUP(Form_Responses1811[[#This Row],[Sekolah School (Cleansed)]],'Quality Check'!$B$11:$B$14,'Quality Check'!$D$11:$D$14,)</f>
        <v>Intervention Group (IG)</v>
      </c>
    </row>
    <row r="82" spans="1:66" ht="13.2" x14ac:dyDescent="0.25">
      <c r="A82" s="82">
        <v>45569.523440613426</v>
      </c>
      <c r="B82" s="83" t="s">
        <v>307</v>
      </c>
      <c r="C82" s="84" t="s">
        <v>308</v>
      </c>
      <c r="D82" s="83">
        <v>100</v>
      </c>
      <c r="E82" s="83">
        <v>1</v>
      </c>
      <c r="F82" s="83" t="s">
        <v>114</v>
      </c>
      <c r="G82" s="83" t="s">
        <v>76</v>
      </c>
      <c r="H82" s="83" t="s">
        <v>108</v>
      </c>
      <c r="I82" s="83" t="s">
        <v>63</v>
      </c>
      <c r="J82" s="83" t="s">
        <v>64</v>
      </c>
      <c r="K82" s="83" t="s">
        <v>64</v>
      </c>
      <c r="L82" s="83" t="s">
        <v>64</v>
      </c>
      <c r="M82" s="83" t="s">
        <v>78</v>
      </c>
      <c r="N82" s="83" t="s">
        <v>64</v>
      </c>
      <c r="O82" s="83" t="s">
        <v>84</v>
      </c>
      <c r="P82" s="83" t="s">
        <v>64</v>
      </c>
      <c r="Q82" s="83" t="s">
        <v>64</v>
      </c>
      <c r="R82" s="83" t="s">
        <v>64</v>
      </c>
      <c r="S82" s="83" t="s">
        <v>64</v>
      </c>
      <c r="T82" s="83" t="s">
        <v>64</v>
      </c>
      <c r="U82" s="83" t="s">
        <v>64</v>
      </c>
      <c r="V82" s="83" t="s">
        <v>64</v>
      </c>
      <c r="W82" s="83" t="s">
        <v>64</v>
      </c>
      <c r="X82" s="83" t="s">
        <v>64</v>
      </c>
      <c r="Y82" s="83" t="s">
        <v>64</v>
      </c>
      <c r="Z82" s="83" t="s">
        <v>65</v>
      </c>
      <c r="AA82" s="83" t="s">
        <v>65</v>
      </c>
      <c r="AB82" s="83" t="s">
        <v>65</v>
      </c>
      <c r="AC82" s="83" t="s">
        <v>65</v>
      </c>
      <c r="AD82" s="83" t="s">
        <v>65</v>
      </c>
      <c r="AE82" s="83" t="s">
        <v>65</v>
      </c>
      <c r="AF82" s="83" t="s">
        <v>65</v>
      </c>
      <c r="AG82" s="83" t="s">
        <v>65</v>
      </c>
      <c r="AH82" s="83" t="s">
        <v>66</v>
      </c>
      <c r="AI82" s="83" t="s">
        <v>101</v>
      </c>
      <c r="AJ82" s="83" t="s">
        <v>66</v>
      </c>
      <c r="AK82" s="83" t="s">
        <v>66</v>
      </c>
      <c r="AL82" s="83" t="s">
        <v>65</v>
      </c>
      <c r="AM82" s="83" t="s">
        <v>65</v>
      </c>
      <c r="AN82" s="83" t="s">
        <v>65</v>
      </c>
      <c r="AO82" s="83" t="s">
        <v>65</v>
      </c>
      <c r="AP82" s="83" t="s">
        <v>67</v>
      </c>
      <c r="AQ82" s="83" t="s">
        <v>67</v>
      </c>
      <c r="AR82" s="83" t="s">
        <v>63</v>
      </c>
      <c r="AS82" s="83" t="s">
        <v>68</v>
      </c>
      <c r="AT82" s="83" t="s">
        <v>87</v>
      </c>
      <c r="AU82" s="83" t="s">
        <v>80</v>
      </c>
      <c r="AV82" s="83" t="s">
        <v>132</v>
      </c>
      <c r="AW82" s="83" t="s">
        <v>73</v>
      </c>
      <c r="AX82" s="83" t="s">
        <v>72</v>
      </c>
      <c r="AY82" s="83" t="s">
        <v>72</v>
      </c>
      <c r="AZ82" s="83" t="s">
        <v>72</v>
      </c>
      <c r="BA82" s="83" t="s">
        <v>73</v>
      </c>
      <c r="BB82" s="83" t="s">
        <v>73</v>
      </c>
      <c r="BC82" s="83" t="s">
        <v>73</v>
      </c>
      <c r="BE82" s="83" t="s">
        <v>73</v>
      </c>
      <c r="BG82" s="76" t="s">
        <v>100</v>
      </c>
      <c r="BH82" s="76" t="s">
        <v>114</v>
      </c>
      <c r="BI82" s="76" t="s">
        <v>1414</v>
      </c>
      <c r="BJ82">
        <f t="shared" si="3"/>
        <v>31</v>
      </c>
      <c r="BK82">
        <f t="shared" si="2"/>
        <v>61</v>
      </c>
      <c r="BM82" s="86" t="str">
        <f>_xlfn.XLOOKUP(Form_Responses1811[[#This Row],[Sekolah School (Cleansed)]],'Quality Check'!$B$11:$B$14,'Quality Check'!$C$11:$C$14,)</f>
        <v>Rural</v>
      </c>
      <c r="BN82" s="86" t="str">
        <f>_xlfn.XLOOKUP(Form_Responses1811[[#This Row],[Sekolah School (Cleansed)]],'Quality Check'!$B$11:$B$14,'Quality Check'!$D$11:$D$14,)</f>
        <v>Intervention Group (IG)</v>
      </c>
    </row>
    <row r="83" spans="1:66" ht="13.2" x14ac:dyDescent="0.25">
      <c r="A83" s="82">
        <v>45569.525176516203</v>
      </c>
      <c r="B83" s="83" t="s">
        <v>309</v>
      </c>
      <c r="C83" s="84" t="s">
        <v>310</v>
      </c>
      <c r="D83" s="83">
        <v>100</v>
      </c>
      <c r="E83" s="83">
        <v>0.33</v>
      </c>
      <c r="F83" s="83" t="s">
        <v>114</v>
      </c>
      <c r="G83" s="83" t="s">
        <v>76</v>
      </c>
      <c r="H83" s="83" t="s">
        <v>62</v>
      </c>
      <c r="I83" s="83" t="s">
        <v>63</v>
      </c>
      <c r="J83" s="83" t="s">
        <v>64</v>
      </c>
      <c r="K83" s="83" t="s">
        <v>78</v>
      </c>
      <c r="L83" s="83" t="s">
        <v>64</v>
      </c>
      <c r="M83" s="83" t="s">
        <v>78</v>
      </c>
      <c r="N83" s="83" t="s">
        <v>64</v>
      </c>
      <c r="O83" s="83" t="s">
        <v>64</v>
      </c>
      <c r="P83" s="83" t="s">
        <v>84</v>
      </c>
      <c r="Q83" s="83" t="s">
        <v>64</v>
      </c>
      <c r="R83" s="83" t="s">
        <v>64</v>
      </c>
      <c r="S83" s="83" t="s">
        <v>64</v>
      </c>
      <c r="T83" s="83" t="s">
        <v>64</v>
      </c>
      <c r="U83" s="83" t="s">
        <v>64</v>
      </c>
      <c r="V83" s="83" t="s">
        <v>64</v>
      </c>
      <c r="W83" s="83" t="s">
        <v>64</v>
      </c>
      <c r="X83" s="83" t="s">
        <v>64</v>
      </c>
      <c r="Y83" s="83" t="s">
        <v>64</v>
      </c>
      <c r="Z83" s="83" t="s">
        <v>65</v>
      </c>
      <c r="AA83" s="83" t="s">
        <v>65</v>
      </c>
      <c r="AB83" s="83" t="s">
        <v>65</v>
      </c>
      <c r="AC83" s="83" t="s">
        <v>65</v>
      </c>
      <c r="AD83" s="83" t="s">
        <v>65</v>
      </c>
      <c r="AE83" s="83" t="s">
        <v>65</v>
      </c>
      <c r="AF83" s="83" t="s">
        <v>65</v>
      </c>
      <c r="AG83" s="83" t="s">
        <v>65</v>
      </c>
      <c r="AH83" s="83" t="s">
        <v>65</v>
      </c>
      <c r="AI83" s="83" t="s">
        <v>101</v>
      </c>
      <c r="AJ83" s="83" t="s">
        <v>65</v>
      </c>
      <c r="AK83" s="83" t="s">
        <v>65</v>
      </c>
      <c r="AL83" s="83" t="s">
        <v>65</v>
      </c>
      <c r="AM83" s="83" t="s">
        <v>65</v>
      </c>
      <c r="AN83" s="83" t="s">
        <v>65</v>
      </c>
      <c r="AO83" s="83" t="s">
        <v>65</v>
      </c>
      <c r="AP83" s="83" t="s">
        <v>80</v>
      </c>
      <c r="AQ83" s="83" t="s">
        <v>80</v>
      </c>
      <c r="AR83" s="83" t="s">
        <v>73</v>
      </c>
      <c r="AS83" s="83" t="s">
        <v>68</v>
      </c>
      <c r="AT83" s="83" t="s">
        <v>69</v>
      </c>
      <c r="AU83" s="83" t="s">
        <v>70</v>
      </c>
      <c r="AV83" s="83" t="s">
        <v>71</v>
      </c>
      <c r="AW83" s="83" t="s">
        <v>72</v>
      </c>
      <c r="AX83" s="83" t="s">
        <v>72</v>
      </c>
      <c r="AY83" s="83" t="s">
        <v>73</v>
      </c>
      <c r="AZ83" s="83" t="s">
        <v>72</v>
      </c>
      <c r="BA83" s="83" t="s">
        <v>63</v>
      </c>
      <c r="BB83" s="83" t="s">
        <v>63</v>
      </c>
      <c r="BC83" s="83" t="s">
        <v>73</v>
      </c>
      <c r="BE83" s="83" t="s">
        <v>73</v>
      </c>
      <c r="BG83" s="76" t="s">
        <v>100</v>
      </c>
      <c r="BH83" s="76" t="s">
        <v>114</v>
      </c>
      <c r="BI83" s="76" t="s">
        <v>1414</v>
      </c>
      <c r="BJ83">
        <f t="shared" si="3"/>
        <v>30</v>
      </c>
      <c r="BK83">
        <f t="shared" si="2"/>
        <v>64</v>
      </c>
      <c r="BM83" s="86" t="str">
        <f>_xlfn.XLOOKUP(Form_Responses1811[[#This Row],[Sekolah School (Cleansed)]],'Quality Check'!$B$11:$B$14,'Quality Check'!$C$11:$C$14,)</f>
        <v>Rural</v>
      </c>
      <c r="BN83" s="86" t="str">
        <f>_xlfn.XLOOKUP(Form_Responses1811[[#This Row],[Sekolah School (Cleansed)]],'Quality Check'!$B$11:$B$14,'Quality Check'!$D$11:$D$14,)</f>
        <v>Intervention Group (IG)</v>
      </c>
    </row>
    <row r="84" spans="1:66" ht="13.2" x14ac:dyDescent="0.25">
      <c r="A84" s="82">
        <v>45569.52725506945</v>
      </c>
      <c r="B84" s="83" t="s">
        <v>311</v>
      </c>
      <c r="C84" s="84" t="s">
        <v>312</v>
      </c>
      <c r="D84" s="83">
        <v>100</v>
      </c>
      <c r="E84" s="83">
        <v>0.33</v>
      </c>
      <c r="F84" s="83" t="s">
        <v>60</v>
      </c>
      <c r="G84" s="83" t="s">
        <v>76</v>
      </c>
      <c r="H84" s="83" t="s">
        <v>62</v>
      </c>
      <c r="I84" s="83" t="s">
        <v>63</v>
      </c>
      <c r="J84" s="83" t="s">
        <v>145</v>
      </c>
      <c r="K84" s="83" t="s">
        <v>84</v>
      </c>
      <c r="L84" s="83" t="s">
        <v>145</v>
      </c>
      <c r="M84" s="83" t="s">
        <v>84</v>
      </c>
      <c r="N84" s="83" t="s">
        <v>84</v>
      </c>
      <c r="O84" s="83" t="s">
        <v>64</v>
      </c>
      <c r="P84" s="83" t="s">
        <v>84</v>
      </c>
      <c r="Q84" s="83" t="s">
        <v>64</v>
      </c>
      <c r="R84" s="83" t="s">
        <v>64</v>
      </c>
      <c r="S84" s="83" t="s">
        <v>64</v>
      </c>
      <c r="T84" s="83" t="s">
        <v>64</v>
      </c>
      <c r="U84" s="83" t="s">
        <v>64</v>
      </c>
      <c r="V84" s="83" t="s">
        <v>84</v>
      </c>
      <c r="W84" s="83" t="s">
        <v>64</v>
      </c>
      <c r="X84" s="83" t="s">
        <v>64</v>
      </c>
      <c r="Y84" s="83" t="s">
        <v>84</v>
      </c>
      <c r="Z84" s="83" t="s">
        <v>66</v>
      </c>
      <c r="AA84" s="83" t="s">
        <v>66</v>
      </c>
      <c r="AB84" s="83" t="s">
        <v>79</v>
      </c>
      <c r="AC84" s="83" t="s">
        <v>65</v>
      </c>
      <c r="AD84" s="83" t="s">
        <v>65</v>
      </c>
      <c r="AE84" s="83" t="s">
        <v>66</v>
      </c>
      <c r="AF84" s="83" t="s">
        <v>66</v>
      </c>
      <c r="AG84" s="83" t="s">
        <v>66</v>
      </c>
      <c r="AH84" s="83" t="s">
        <v>66</v>
      </c>
      <c r="AI84" s="83" t="s">
        <v>66</v>
      </c>
      <c r="AJ84" s="83" t="s">
        <v>66</v>
      </c>
      <c r="AK84" s="83" t="s">
        <v>66</v>
      </c>
      <c r="AL84" s="83" t="s">
        <v>79</v>
      </c>
      <c r="AM84" s="83" t="s">
        <v>66</v>
      </c>
      <c r="AN84" s="83" t="s">
        <v>66</v>
      </c>
      <c r="AO84" s="83" t="s">
        <v>66</v>
      </c>
      <c r="AP84" s="83" t="s">
        <v>67</v>
      </c>
      <c r="AQ84" s="83" t="s">
        <v>67</v>
      </c>
      <c r="AR84" s="83" t="s">
        <v>86</v>
      </c>
      <c r="AS84" s="83" t="s">
        <v>68</v>
      </c>
      <c r="AT84" s="83" t="s">
        <v>69</v>
      </c>
      <c r="AU84" s="83" t="s">
        <v>70</v>
      </c>
      <c r="AV84" s="83" t="s">
        <v>71</v>
      </c>
      <c r="AW84" s="83" t="s">
        <v>72</v>
      </c>
      <c r="AX84" s="83" t="s">
        <v>72</v>
      </c>
      <c r="AY84" s="83" t="s">
        <v>72</v>
      </c>
      <c r="AZ84" s="83" t="s">
        <v>72</v>
      </c>
      <c r="BA84" s="83" t="s">
        <v>72</v>
      </c>
      <c r="BB84" s="83" t="s">
        <v>72</v>
      </c>
      <c r="BC84" s="83" t="s">
        <v>73</v>
      </c>
      <c r="BE84" s="83" t="s">
        <v>73</v>
      </c>
      <c r="BG84" s="76" t="s">
        <v>100</v>
      </c>
      <c r="BH84" s="76" t="s">
        <v>60</v>
      </c>
      <c r="BI84" s="76" t="s">
        <v>1414</v>
      </c>
      <c r="BJ84">
        <f t="shared" si="3"/>
        <v>25</v>
      </c>
      <c r="BK84">
        <f t="shared" si="2"/>
        <v>47</v>
      </c>
      <c r="BM84" s="86" t="str">
        <f>_xlfn.XLOOKUP(Form_Responses1811[[#This Row],[Sekolah School (Cleansed)]],'Quality Check'!$B$11:$B$14,'Quality Check'!$C$11:$C$14,)</f>
        <v>Rural</v>
      </c>
      <c r="BN84" s="86" t="str">
        <f>_xlfn.XLOOKUP(Form_Responses1811[[#This Row],[Sekolah School (Cleansed)]],'Quality Check'!$B$11:$B$14,'Quality Check'!$D$11:$D$14,)</f>
        <v>Intervention Group (IG)</v>
      </c>
    </row>
    <row r="85" spans="1:66" ht="13.2" x14ac:dyDescent="0.25">
      <c r="A85" s="82">
        <v>45569.527449583329</v>
      </c>
      <c r="B85" s="83" t="s">
        <v>313</v>
      </c>
      <c r="C85" s="84" t="s">
        <v>314</v>
      </c>
      <c r="D85" s="83">
        <v>41.96</v>
      </c>
      <c r="E85" s="83">
        <v>0.83</v>
      </c>
      <c r="F85" s="83" t="s">
        <v>114</v>
      </c>
      <c r="G85" s="83" t="s">
        <v>76</v>
      </c>
      <c r="H85" s="83" t="s">
        <v>100</v>
      </c>
      <c r="I85" s="83" t="s">
        <v>63</v>
      </c>
      <c r="J85" s="83" t="s">
        <v>78</v>
      </c>
      <c r="K85" s="83" t="s">
        <v>64</v>
      </c>
      <c r="L85" s="83" t="s">
        <v>64</v>
      </c>
      <c r="M85" s="83" t="s">
        <v>84</v>
      </c>
      <c r="N85" s="83" t="s">
        <v>84</v>
      </c>
      <c r="O85" s="83" t="s">
        <v>64</v>
      </c>
      <c r="P85" s="83" t="s">
        <v>84</v>
      </c>
      <c r="Q85" s="83" t="s">
        <v>84</v>
      </c>
      <c r="R85" s="83" t="s">
        <v>84</v>
      </c>
      <c r="S85" s="83" t="s">
        <v>84</v>
      </c>
      <c r="T85" s="83" t="s">
        <v>64</v>
      </c>
      <c r="U85" s="83" t="s">
        <v>84</v>
      </c>
      <c r="V85" s="83" t="s">
        <v>84</v>
      </c>
      <c r="W85" s="83" t="s">
        <v>84</v>
      </c>
      <c r="X85" s="83" t="s">
        <v>84</v>
      </c>
      <c r="Y85" s="83" t="s">
        <v>64</v>
      </c>
      <c r="Z85" s="83" t="s">
        <v>66</v>
      </c>
      <c r="AA85" s="83" t="s">
        <v>66</v>
      </c>
      <c r="AB85" s="83" t="s">
        <v>66</v>
      </c>
      <c r="AC85" s="83" t="s">
        <v>66</v>
      </c>
      <c r="AD85" s="83" t="s">
        <v>66</v>
      </c>
      <c r="AE85" s="83" t="s">
        <v>66</v>
      </c>
      <c r="AF85" s="83" t="s">
        <v>79</v>
      </c>
      <c r="AG85" s="83" t="s">
        <v>66</v>
      </c>
      <c r="AH85" s="83" t="s">
        <v>66</v>
      </c>
      <c r="AI85" s="83" t="s">
        <v>79</v>
      </c>
      <c r="AJ85" s="83" t="s">
        <v>66</v>
      </c>
      <c r="AK85" s="83" t="s">
        <v>66</v>
      </c>
      <c r="AL85" s="83" t="s">
        <v>66</v>
      </c>
      <c r="AM85" s="83" t="s">
        <v>66</v>
      </c>
      <c r="AN85" s="83" t="s">
        <v>66</v>
      </c>
      <c r="AO85" s="83" t="s">
        <v>66</v>
      </c>
      <c r="AP85" s="83" t="s">
        <v>80</v>
      </c>
      <c r="AQ85" s="83" t="s">
        <v>80</v>
      </c>
      <c r="AR85" s="83" t="s">
        <v>86</v>
      </c>
      <c r="AS85" s="83" t="s">
        <v>315</v>
      </c>
      <c r="AT85" s="83" t="s">
        <v>87</v>
      </c>
      <c r="AU85" s="83" t="s">
        <v>70</v>
      </c>
      <c r="AV85" s="83" t="s">
        <v>71</v>
      </c>
      <c r="AW85" s="83" t="s">
        <v>63</v>
      </c>
      <c r="AX85" s="83" t="s">
        <v>63</v>
      </c>
      <c r="AY85" s="83" t="s">
        <v>63</v>
      </c>
      <c r="AZ85" s="83" t="s">
        <v>63</v>
      </c>
      <c r="BA85" s="83" t="s">
        <v>63</v>
      </c>
      <c r="BB85" s="83" t="s">
        <v>73</v>
      </c>
      <c r="BC85" s="83" t="s">
        <v>73</v>
      </c>
      <c r="BE85" s="83" t="s">
        <v>73</v>
      </c>
      <c r="BG85" s="76" t="s">
        <v>100</v>
      </c>
      <c r="BH85" s="76" t="s">
        <v>114</v>
      </c>
      <c r="BI85" s="76" t="s">
        <v>1414</v>
      </c>
      <c r="BJ85">
        <f t="shared" si="3"/>
        <v>22</v>
      </c>
      <c r="BK85">
        <f t="shared" si="2"/>
        <v>47</v>
      </c>
      <c r="BM85" s="86" t="str">
        <f>_xlfn.XLOOKUP(Form_Responses1811[[#This Row],[Sekolah School (Cleansed)]],'Quality Check'!$B$11:$B$14,'Quality Check'!$C$11:$C$14,)</f>
        <v>Rural</v>
      </c>
      <c r="BN85" s="86" t="str">
        <f>_xlfn.XLOOKUP(Form_Responses1811[[#This Row],[Sekolah School (Cleansed)]],'Quality Check'!$B$11:$B$14,'Quality Check'!$D$11:$D$14,)</f>
        <v>Intervention Group (IG)</v>
      </c>
    </row>
    <row r="86" spans="1:66" ht="13.2" x14ac:dyDescent="0.25">
      <c r="A86" s="82">
        <v>45569.528549374998</v>
      </c>
      <c r="B86" s="83" t="s">
        <v>316</v>
      </c>
      <c r="C86" s="84" t="s">
        <v>317</v>
      </c>
      <c r="D86" s="83">
        <v>100</v>
      </c>
      <c r="E86" s="83">
        <v>0.04</v>
      </c>
      <c r="F86" s="83" t="s">
        <v>60</v>
      </c>
      <c r="G86" s="83" t="s">
        <v>76</v>
      </c>
      <c r="H86" s="83" t="s">
        <v>62</v>
      </c>
      <c r="I86" s="83" t="s">
        <v>63</v>
      </c>
      <c r="J86" s="83" t="s">
        <v>64</v>
      </c>
      <c r="K86" s="83" t="s">
        <v>84</v>
      </c>
      <c r="L86" s="83" t="s">
        <v>64</v>
      </c>
      <c r="M86" s="83" t="s">
        <v>84</v>
      </c>
      <c r="N86" s="83" t="s">
        <v>64</v>
      </c>
      <c r="O86" s="83" t="s">
        <v>84</v>
      </c>
      <c r="P86" s="83" t="s">
        <v>64</v>
      </c>
      <c r="Q86" s="83" t="s">
        <v>64</v>
      </c>
      <c r="R86" s="83" t="s">
        <v>64</v>
      </c>
      <c r="S86" s="83" t="s">
        <v>64</v>
      </c>
      <c r="T86" s="83" t="s">
        <v>64</v>
      </c>
      <c r="U86" s="83" t="s">
        <v>64</v>
      </c>
      <c r="V86" s="83" t="s">
        <v>64</v>
      </c>
      <c r="W86" s="83" t="s">
        <v>64</v>
      </c>
      <c r="X86" s="83" t="s">
        <v>64</v>
      </c>
      <c r="Y86" s="83" t="s">
        <v>64</v>
      </c>
      <c r="Z86" s="83" t="s">
        <v>66</v>
      </c>
      <c r="AA86" s="83" t="s">
        <v>66</v>
      </c>
      <c r="AB86" s="83" t="s">
        <v>66</v>
      </c>
      <c r="AC86" s="83" t="s">
        <v>66</v>
      </c>
      <c r="AD86" s="83" t="s">
        <v>66</v>
      </c>
      <c r="AE86" s="83" t="s">
        <v>66</v>
      </c>
      <c r="AF86" s="83" t="s">
        <v>66</v>
      </c>
      <c r="AG86" s="83" t="s">
        <v>66</v>
      </c>
      <c r="AH86" s="83" t="s">
        <v>66</v>
      </c>
      <c r="AI86" s="83" t="s">
        <v>79</v>
      </c>
      <c r="AJ86" s="83" t="s">
        <v>65</v>
      </c>
      <c r="AK86" s="83" t="s">
        <v>66</v>
      </c>
      <c r="AL86" s="83" t="s">
        <v>66</v>
      </c>
      <c r="AM86" s="83" t="s">
        <v>66</v>
      </c>
      <c r="AN86" s="83" t="s">
        <v>66</v>
      </c>
      <c r="AO86" s="83" t="s">
        <v>66</v>
      </c>
      <c r="AP86" s="83" t="s">
        <v>67</v>
      </c>
      <c r="AQ86" s="83" t="s">
        <v>67</v>
      </c>
      <c r="AR86" s="83" t="s">
        <v>86</v>
      </c>
      <c r="AS86" s="83" t="s">
        <v>68</v>
      </c>
      <c r="AT86" s="83" t="s">
        <v>69</v>
      </c>
      <c r="AU86" s="83" t="s">
        <v>80</v>
      </c>
      <c r="AV86" s="83" t="s">
        <v>132</v>
      </c>
      <c r="AW86" s="83" t="s">
        <v>73</v>
      </c>
      <c r="AX86" s="83" t="s">
        <v>63</v>
      </c>
      <c r="AY86" s="83" t="s">
        <v>63</v>
      </c>
      <c r="AZ86" s="83" t="s">
        <v>63</v>
      </c>
      <c r="BA86" s="83" t="s">
        <v>73</v>
      </c>
      <c r="BB86" s="83" t="s">
        <v>73</v>
      </c>
      <c r="BC86" s="83" t="s">
        <v>73</v>
      </c>
      <c r="BE86" s="83" t="s">
        <v>73</v>
      </c>
      <c r="BG86" s="76" t="s">
        <v>100</v>
      </c>
      <c r="BH86" s="76" t="s">
        <v>60</v>
      </c>
      <c r="BI86" s="76" t="s">
        <v>1414</v>
      </c>
      <c r="BJ86">
        <f t="shared" si="3"/>
        <v>30</v>
      </c>
      <c r="BK86">
        <f t="shared" si="2"/>
        <v>49</v>
      </c>
      <c r="BM86" s="86" t="str">
        <f>_xlfn.XLOOKUP(Form_Responses1811[[#This Row],[Sekolah School (Cleansed)]],'Quality Check'!$B$11:$B$14,'Quality Check'!$C$11:$C$14,)</f>
        <v>Rural</v>
      </c>
      <c r="BN86" s="86" t="str">
        <f>_xlfn.XLOOKUP(Form_Responses1811[[#This Row],[Sekolah School (Cleansed)]],'Quality Check'!$B$11:$B$14,'Quality Check'!$D$11:$D$14,)</f>
        <v>Intervention Group (IG)</v>
      </c>
    </row>
    <row r="87" spans="1:66" ht="13.2" x14ac:dyDescent="0.25">
      <c r="A87" s="82">
        <v>45569.528627847219</v>
      </c>
      <c r="B87" s="83" t="s">
        <v>318</v>
      </c>
      <c r="C87" s="84" t="s">
        <v>319</v>
      </c>
      <c r="D87" s="83">
        <v>100</v>
      </c>
      <c r="E87" s="83">
        <v>0.57999999999999996</v>
      </c>
      <c r="F87" s="83" t="s">
        <v>60</v>
      </c>
      <c r="G87" s="83" t="s">
        <v>76</v>
      </c>
      <c r="H87" s="83" t="s">
        <v>100</v>
      </c>
      <c r="I87" s="83" t="s">
        <v>63</v>
      </c>
      <c r="J87" s="83" t="s">
        <v>64</v>
      </c>
      <c r="K87" s="83" t="s">
        <v>64</v>
      </c>
      <c r="L87" s="83" t="s">
        <v>78</v>
      </c>
      <c r="M87" s="83" t="s">
        <v>78</v>
      </c>
      <c r="N87" s="83" t="s">
        <v>64</v>
      </c>
      <c r="O87" s="83" t="s">
        <v>64</v>
      </c>
      <c r="P87" s="83" t="s">
        <v>84</v>
      </c>
      <c r="Q87" s="83" t="s">
        <v>64</v>
      </c>
      <c r="R87" s="83" t="s">
        <v>64</v>
      </c>
      <c r="S87" s="83" t="s">
        <v>64</v>
      </c>
      <c r="T87" s="83" t="s">
        <v>64</v>
      </c>
      <c r="U87" s="83" t="s">
        <v>64</v>
      </c>
      <c r="V87" s="83" t="s">
        <v>64</v>
      </c>
      <c r="W87" s="83" t="s">
        <v>64</v>
      </c>
      <c r="X87" s="83" t="s">
        <v>64</v>
      </c>
      <c r="Y87" s="83" t="s">
        <v>64</v>
      </c>
      <c r="Z87" s="83" t="s">
        <v>101</v>
      </c>
      <c r="AA87" s="83" t="s">
        <v>101</v>
      </c>
      <c r="AB87" s="83" t="s">
        <v>101</v>
      </c>
      <c r="AC87" s="83" t="s">
        <v>66</v>
      </c>
      <c r="AD87" s="83" t="s">
        <v>66</v>
      </c>
      <c r="AE87" s="83" t="s">
        <v>66</v>
      </c>
      <c r="AF87" s="83" t="s">
        <v>66</v>
      </c>
      <c r="AG87" s="83" t="s">
        <v>101</v>
      </c>
      <c r="AH87" s="83" t="s">
        <v>66</v>
      </c>
      <c r="AI87" s="83" t="s">
        <v>66</v>
      </c>
      <c r="AJ87" s="83" t="s">
        <v>65</v>
      </c>
      <c r="AK87" s="83" t="s">
        <v>65</v>
      </c>
      <c r="AL87" s="83" t="s">
        <v>65</v>
      </c>
      <c r="AM87" s="83" t="s">
        <v>66</v>
      </c>
      <c r="AN87" s="83" t="s">
        <v>66</v>
      </c>
      <c r="AO87" s="83" t="s">
        <v>66</v>
      </c>
      <c r="AP87" s="83" t="s">
        <v>67</v>
      </c>
      <c r="AQ87" s="83" t="s">
        <v>67</v>
      </c>
      <c r="AR87" s="83" t="s">
        <v>86</v>
      </c>
      <c r="AS87" s="83" t="s">
        <v>320</v>
      </c>
      <c r="AT87" s="83" t="s">
        <v>87</v>
      </c>
      <c r="AU87" s="83" t="s">
        <v>93</v>
      </c>
      <c r="AV87" s="83" t="s">
        <v>71</v>
      </c>
      <c r="AW87" s="83" t="s">
        <v>72</v>
      </c>
      <c r="AX87" s="83" t="s">
        <v>73</v>
      </c>
      <c r="AY87" s="83" t="s">
        <v>73</v>
      </c>
      <c r="AZ87" s="83" t="s">
        <v>63</v>
      </c>
      <c r="BA87" s="83" t="s">
        <v>72</v>
      </c>
      <c r="BB87" s="83" t="s">
        <v>72</v>
      </c>
      <c r="BC87" s="83" t="s">
        <v>73</v>
      </c>
      <c r="BE87" s="83" t="s">
        <v>73</v>
      </c>
      <c r="BG87" s="76" t="s">
        <v>100</v>
      </c>
      <c r="BH87" s="76" t="s">
        <v>60</v>
      </c>
      <c r="BI87" s="76" t="s">
        <v>1414</v>
      </c>
      <c r="BJ87">
        <f t="shared" si="3"/>
        <v>30</v>
      </c>
      <c r="BK87">
        <f t="shared" si="2"/>
        <v>43</v>
      </c>
      <c r="BM87" s="86" t="str">
        <f>_xlfn.XLOOKUP(Form_Responses1811[[#This Row],[Sekolah School (Cleansed)]],'Quality Check'!$B$11:$B$14,'Quality Check'!$C$11:$C$14,)</f>
        <v>Rural</v>
      </c>
      <c r="BN87" s="86" t="str">
        <f>_xlfn.XLOOKUP(Form_Responses1811[[#This Row],[Sekolah School (Cleansed)]],'Quality Check'!$B$11:$B$14,'Quality Check'!$D$11:$D$14,)</f>
        <v>Intervention Group (IG)</v>
      </c>
    </row>
    <row r="88" spans="1:66" ht="13.2" x14ac:dyDescent="0.25">
      <c r="A88" s="82">
        <v>45569.52970731481</v>
      </c>
      <c r="B88" s="83" t="s">
        <v>321</v>
      </c>
      <c r="C88" s="84" t="s">
        <v>322</v>
      </c>
      <c r="D88" s="83">
        <v>100</v>
      </c>
      <c r="E88" s="83">
        <v>0.17</v>
      </c>
      <c r="F88" s="83" t="s">
        <v>60</v>
      </c>
      <c r="G88" s="83" t="s">
        <v>76</v>
      </c>
      <c r="H88" s="83" t="s">
        <v>100</v>
      </c>
      <c r="I88" s="83" t="s">
        <v>63</v>
      </c>
      <c r="J88" s="83" t="s">
        <v>64</v>
      </c>
      <c r="K88" s="83" t="s">
        <v>64</v>
      </c>
      <c r="L88" s="83" t="s">
        <v>64</v>
      </c>
      <c r="M88" s="83" t="s">
        <v>84</v>
      </c>
      <c r="N88" s="83" t="s">
        <v>64</v>
      </c>
      <c r="O88" s="83" t="s">
        <v>78</v>
      </c>
      <c r="P88" s="83" t="s">
        <v>64</v>
      </c>
      <c r="Q88" s="83" t="s">
        <v>64</v>
      </c>
      <c r="R88" s="83" t="s">
        <v>78</v>
      </c>
      <c r="S88" s="83" t="s">
        <v>64</v>
      </c>
      <c r="T88" s="83" t="s">
        <v>64</v>
      </c>
      <c r="U88" s="83" t="s">
        <v>64</v>
      </c>
      <c r="V88" s="83" t="s">
        <v>78</v>
      </c>
      <c r="W88" s="83" t="s">
        <v>64</v>
      </c>
      <c r="X88" s="83" t="s">
        <v>64</v>
      </c>
      <c r="Y88" s="83" t="s">
        <v>64</v>
      </c>
      <c r="Z88" s="83" t="s">
        <v>101</v>
      </c>
      <c r="AA88" s="83" t="s">
        <v>101</v>
      </c>
      <c r="AB88" s="83" t="s">
        <v>101</v>
      </c>
      <c r="AC88" s="83" t="s">
        <v>101</v>
      </c>
      <c r="AD88" s="83" t="s">
        <v>101</v>
      </c>
      <c r="AE88" s="83" t="s">
        <v>101</v>
      </c>
      <c r="AF88" s="83" t="s">
        <v>101</v>
      </c>
      <c r="AG88" s="83" t="s">
        <v>101</v>
      </c>
      <c r="AH88" s="83" t="s">
        <v>79</v>
      </c>
      <c r="AI88" s="83" t="s">
        <v>101</v>
      </c>
      <c r="AJ88" s="83" t="s">
        <v>79</v>
      </c>
      <c r="AK88" s="83" t="s">
        <v>66</v>
      </c>
      <c r="AL88" s="83" t="s">
        <v>101</v>
      </c>
      <c r="AM88" s="83" t="s">
        <v>101</v>
      </c>
      <c r="AN88" s="83" t="s">
        <v>101</v>
      </c>
      <c r="AO88" s="83" t="s">
        <v>101</v>
      </c>
      <c r="AP88" s="83" t="s">
        <v>67</v>
      </c>
      <c r="AQ88" s="83" t="s">
        <v>80</v>
      </c>
      <c r="AR88" s="83" t="s">
        <v>73</v>
      </c>
      <c r="AS88" s="83" t="s">
        <v>68</v>
      </c>
      <c r="AT88" s="83" t="s">
        <v>87</v>
      </c>
      <c r="AU88" s="83" t="s">
        <v>70</v>
      </c>
      <c r="AV88" s="83" t="s">
        <v>80</v>
      </c>
      <c r="AW88" s="83" t="s">
        <v>63</v>
      </c>
      <c r="AX88" s="83" t="s">
        <v>72</v>
      </c>
      <c r="AY88" s="83" t="s">
        <v>63</v>
      </c>
      <c r="AZ88" s="83" t="s">
        <v>72</v>
      </c>
      <c r="BA88" s="83" t="s">
        <v>72</v>
      </c>
      <c r="BB88" s="83" t="s">
        <v>72</v>
      </c>
      <c r="BC88" s="83" t="s">
        <v>73</v>
      </c>
      <c r="BE88" s="83" t="s">
        <v>73</v>
      </c>
      <c r="BG88" s="76" t="s">
        <v>100</v>
      </c>
      <c r="BH88" s="76" t="s">
        <v>60</v>
      </c>
      <c r="BI88" s="76" t="s">
        <v>1414</v>
      </c>
      <c r="BJ88">
        <f t="shared" si="3"/>
        <v>29</v>
      </c>
      <c r="BK88">
        <f t="shared" si="2"/>
        <v>34</v>
      </c>
      <c r="BM88" s="86" t="str">
        <f>_xlfn.XLOOKUP(Form_Responses1811[[#This Row],[Sekolah School (Cleansed)]],'Quality Check'!$B$11:$B$14,'Quality Check'!$C$11:$C$14,)</f>
        <v>Rural</v>
      </c>
      <c r="BN88" s="86" t="str">
        <f>_xlfn.XLOOKUP(Form_Responses1811[[#This Row],[Sekolah School (Cleansed)]],'Quality Check'!$B$11:$B$14,'Quality Check'!$D$11:$D$14,)</f>
        <v>Intervention Group (IG)</v>
      </c>
    </row>
    <row r="89" spans="1:66" ht="13.2" x14ac:dyDescent="0.25">
      <c r="A89" s="82">
        <v>45569.532171516199</v>
      </c>
      <c r="B89" s="83" t="s">
        <v>323</v>
      </c>
      <c r="C89" s="84" t="s">
        <v>324</v>
      </c>
      <c r="D89" s="83">
        <v>28.57</v>
      </c>
      <c r="E89" s="83">
        <v>0.33</v>
      </c>
      <c r="F89" s="83" t="s">
        <v>114</v>
      </c>
      <c r="G89" s="83" t="s">
        <v>291</v>
      </c>
      <c r="H89" s="83" t="s">
        <v>108</v>
      </c>
      <c r="I89" s="83" t="s">
        <v>63</v>
      </c>
      <c r="J89" s="83" t="s">
        <v>78</v>
      </c>
      <c r="K89" s="83" t="s">
        <v>78</v>
      </c>
      <c r="L89" s="83" t="s">
        <v>78</v>
      </c>
      <c r="M89" s="83" t="s">
        <v>84</v>
      </c>
      <c r="N89" s="83" t="s">
        <v>64</v>
      </c>
      <c r="O89" s="83" t="s">
        <v>64</v>
      </c>
      <c r="P89" s="83" t="s">
        <v>84</v>
      </c>
      <c r="Q89" s="83" t="s">
        <v>64</v>
      </c>
      <c r="R89" s="83" t="s">
        <v>64</v>
      </c>
      <c r="S89" s="83" t="s">
        <v>64</v>
      </c>
      <c r="T89" s="83" t="s">
        <v>78</v>
      </c>
      <c r="U89" s="83" t="s">
        <v>64</v>
      </c>
      <c r="V89" s="83" t="s">
        <v>64</v>
      </c>
      <c r="W89" s="83" t="s">
        <v>64</v>
      </c>
      <c r="X89" s="83" t="s">
        <v>64</v>
      </c>
      <c r="Y89" s="83" t="s">
        <v>64</v>
      </c>
      <c r="Z89" s="83" t="s">
        <v>65</v>
      </c>
      <c r="AA89" s="83" t="s">
        <v>65</v>
      </c>
      <c r="AB89" s="83" t="s">
        <v>65</v>
      </c>
      <c r="AC89" s="83" t="s">
        <v>65</v>
      </c>
      <c r="AD89" s="83" t="s">
        <v>65</v>
      </c>
      <c r="AE89" s="83" t="s">
        <v>66</v>
      </c>
      <c r="AF89" s="83" t="s">
        <v>65</v>
      </c>
      <c r="AG89" s="83" t="s">
        <v>65</v>
      </c>
      <c r="AH89" s="83" t="s">
        <v>66</v>
      </c>
      <c r="AI89" s="83" t="s">
        <v>65</v>
      </c>
      <c r="AJ89" s="83" t="s">
        <v>65</v>
      </c>
      <c r="AK89" s="83" t="s">
        <v>66</v>
      </c>
      <c r="AL89" s="83" t="s">
        <v>65</v>
      </c>
      <c r="AM89" s="83" t="s">
        <v>65</v>
      </c>
      <c r="AN89" s="83" t="s">
        <v>66</v>
      </c>
      <c r="AO89" s="83" t="s">
        <v>66</v>
      </c>
      <c r="AP89" s="83" t="s">
        <v>67</v>
      </c>
      <c r="AQ89" s="83" t="s">
        <v>67</v>
      </c>
      <c r="AR89" s="83" t="s">
        <v>63</v>
      </c>
      <c r="AS89" s="83" t="s">
        <v>68</v>
      </c>
      <c r="AT89" s="83" t="s">
        <v>87</v>
      </c>
      <c r="AU89" s="83" t="s">
        <v>70</v>
      </c>
      <c r="AV89" s="83" t="s">
        <v>80</v>
      </c>
      <c r="AW89" s="83" t="s">
        <v>73</v>
      </c>
      <c r="AX89" s="83" t="s">
        <v>73</v>
      </c>
      <c r="AY89" s="83" t="s">
        <v>63</v>
      </c>
      <c r="AZ89" s="83" t="s">
        <v>73</v>
      </c>
      <c r="BA89" s="83" t="s">
        <v>63</v>
      </c>
      <c r="BB89" s="83" t="s">
        <v>73</v>
      </c>
      <c r="BC89" s="83" t="s">
        <v>73</v>
      </c>
      <c r="BE89" s="83" t="s">
        <v>73</v>
      </c>
      <c r="BG89" s="76" t="s">
        <v>100</v>
      </c>
      <c r="BH89" s="76" t="s">
        <v>114</v>
      </c>
      <c r="BI89" s="76" t="s">
        <v>1414</v>
      </c>
      <c r="BJ89">
        <f t="shared" si="3"/>
        <v>27</v>
      </c>
      <c r="BK89">
        <f t="shared" si="2"/>
        <v>56</v>
      </c>
      <c r="BM89" s="86" t="str">
        <f>_xlfn.XLOOKUP(Form_Responses1811[[#This Row],[Sekolah School (Cleansed)]],'Quality Check'!$B$11:$B$14,'Quality Check'!$C$11:$C$14,)</f>
        <v>Rural</v>
      </c>
      <c r="BN89" s="86" t="str">
        <f>_xlfn.XLOOKUP(Form_Responses1811[[#This Row],[Sekolah School (Cleansed)]],'Quality Check'!$B$11:$B$14,'Quality Check'!$D$11:$D$14,)</f>
        <v>Intervention Group (IG)</v>
      </c>
    </row>
    <row r="90" spans="1:66" ht="13.2" x14ac:dyDescent="0.25">
      <c r="A90" s="82">
        <v>45569.534228935183</v>
      </c>
      <c r="B90" s="83" t="s">
        <v>325</v>
      </c>
      <c r="C90" s="83" t="s">
        <v>326</v>
      </c>
      <c r="D90" s="83">
        <v>53.57</v>
      </c>
      <c r="E90" s="83">
        <v>0.33</v>
      </c>
      <c r="F90" s="83" t="s">
        <v>60</v>
      </c>
      <c r="G90" s="85" t="s">
        <v>1413</v>
      </c>
      <c r="H90" s="83" t="s">
        <v>100</v>
      </c>
      <c r="I90" s="83" t="s">
        <v>63</v>
      </c>
      <c r="J90" s="83" t="s">
        <v>64</v>
      </c>
      <c r="K90" s="83" t="s">
        <v>64</v>
      </c>
      <c r="L90" s="83" t="s">
        <v>64</v>
      </c>
      <c r="M90" s="83" t="s">
        <v>84</v>
      </c>
      <c r="N90" s="83" t="s">
        <v>78</v>
      </c>
      <c r="O90" s="83" t="s">
        <v>64</v>
      </c>
      <c r="P90" s="83" t="s">
        <v>64</v>
      </c>
      <c r="Q90" s="83" t="s">
        <v>64</v>
      </c>
      <c r="R90" s="83" t="s">
        <v>64</v>
      </c>
      <c r="S90" s="83" t="s">
        <v>64</v>
      </c>
      <c r="T90" s="83" t="s">
        <v>64</v>
      </c>
      <c r="U90" s="83" t="s">
        <v>64</v>
      </c>
      <c r="V90" s="83" t="s">
        <v>64</v>
      </c>
      <c r="W90" s="83" t="s">
        <v>64</v>
      </c>
      <c r="X90" s="83" t="s">
        <v>64</v>
      </c>
      <c r="Y90" s="83" t="s">
        <v>64</v>
      </c>
      <c r="Z90" s="83" t="s">
        <v>66</v>
      </c>
      <c r="AA90" s="83" t="s">
        <v>65</v>
      </c>
      <c r="AB90" s="83" t="s">
        <v>66</v>
      </c>
      <c r="AC90" s="83" t="s">
        <v>66</v>
      </c>
      <c r="AD90" s="83" t="s">
        <v>66</v>
      </c>
      <c r="AE90" s="83" t="s">
        <v>66</v>
      </c>
      <c r="AF90" s="83" t="s">
        <v>66</v>
      </c>
      <c r="AG90" s="83" t="s">
        <v>65</v>
      </c>
      <c r="AH90" s="83" t="s">
        <v>66</v>
      </c>
      <c r="AI90" s="83" t="s">
        <v>79</v>
      </c>
      <c r="AJ90" s="83" t="s">
        <v>66</v>
      </c>
      <c r="AK90" s="83" t="s">
        <v>66</v>
      </c>
      <c r="AL90" s="83" t="s">
        <v>66</v>
      </c>
      <c r="AM90" s="83" t="s">
        <v>66</v>
      </c>
      <c r="AN90" s="83" t="s">
        <v>66</v>
      </c>
      <c r="AO90" s="83" t="s">
        <v>66</v>
      </c>
      <c r="AP90" s="83" t="s">
        <v>85</v>
      </c>
      <c r="AQ90" s="83" t="s">
        <v>151</v>
      </c>
      <c r="AR90" s="83" t="s">
        <v>63</v>
      </c>
      <c r="AS90" s="83" t="s">
        <v>120</v>
      </c>
      <c r="AT90" s="83" t="s">
        <v>87</v>
      </c>
      <c r="AU90" s="83" t="s">
        <v>70</v>
      </c>
      <c r="AV90" s="83" t="s">
        <v>80</v>
      </c>
      <c r="AW90" s="83" t="s">
        <v>72</v>
      </c>
      <c r="AX90" s="83" t="s">
        <v>72</v>
      </c>
      <c r="AY90" s="83" t="s">
        <v>72</v>
      </c>
      <c r="AZ90" s="83" t="s">
        <v>72</v>
      </c>
      <c r="BA90" s="83" t="s">
        <v>72</v>
      </c>
      <c r="BB90" s="83" t="s">
        <v>72</v>
      </c>
      <c r="BC90" s="83" t="s">
        <v>73</v>
      </c>
      <c r="BE90" s="83" t="s">
        <v>73</v>
      </c>
      <c r="BG90" s="76" t="s">
        <v>100</v>
      </c>
      <c r="BH90" s="76" t="s">
        <v>60</v>
      </c>
      <c r="BI90" s="76" t="s">
        <v>1414</v>
      </c>
      <c r="BJ90">
        <f t="shared" si="3"/>
        <v>31</v>
      </c>
      <c r="BK90">
        <f t="shared" si="2"/>
        <v>50</v>
      </c>
      <c r="BM90" s="86" t="str">
        <f>_xlfn.XLOOKUP(Form_Responses1811[[#This Row],[Sekolah School (Cleansed)]],'Quality Check'!$B$11:$B$14,'Quality Check'!$C$11:$C$14,)</f>
        <v>Rural</v>
      </c>
      <c r="BN90" s="86" t="str">
        <f>_xlfn.XLOOKUP(Form_Responses1811[[#This Row],[Sekolah School (Cleansed)]],'Quality Check'!$B$11:$B$14,'Quality Check'!$D$11:$D$14,)</f>
        <v>Intervention Group (IG)</v>
      </c>
    </row>
    <row r="91" spans="1:66" ht="13.2" x14ac:dyDescent="0.25">
      <c r="A91" s="82">
        <v>45572.364509907406</v>
      </c>
      <c r="B91" s="83" t="s">
        <v>328</v>
      </c>
      <c r="C91" s="84" t="s">
        <v>329</v>
      </c>
      <c r="D91" s="83">
        <v>28.57</v>
      </c>
      <c r="E91" s="83">
        <v>0.17</v>
      </c>
      <c r="F91" s="83" t="s">
        <v>114</v>
      </c>
      <c r="G91" s="83" t="s">
        <v>76</v>
      </c>
      <c r="H91" s="83" t="s">
        <v>330</v>
      </c>
      <c r="I91" s="83" t="s">
        <v>63</v>
      </c>
      <c r="J91" s="83" t="s">
        <v>64</v>
      </c>
      <c r="K91" s="83" t="s">
        <v>64</v>
      </c>
      <c r="L91" s="83" t="s">
        <v>64</v>
      </c>
      <c r="M91" s="83" t="s">
        <v>64</v>
      </c>
      <c r="N91" s="83" t="s">
        <v>84</v>
      </c>
      <c r="O91" s="83" t="s">
        <v>84</v>
      </c>
      <c r="P91" s="83" t="s">
        <v>64</v>
      </c>
      <c r="Q91" s="83" t="s">
        <v>84</v>
      </c>
      <c r="R91" s="83" t="s">
        <v>64</v>
      </c>
      <c r="S91" s="83" t="s">
        <v>64</v>
      </c>
      <c r="T91" s="83" t="s">
        <v>64</v>
      </c>
      <c r="U91" s="83" t="s">
        <v>84</v>
      </c>
      <c r="V91" s="83" t="s">
        <v>64</v>
      </c>
      <c r="W91" s="83" t="s">
        <v>84</v>
      </c>
      <c r="X91" s="83" t="s">
        <v>64</v>
      </c>
      <c r="Y91" s="83" t="s">
        <v>84</v>
      </c>
      <c r="Z91" s="83" t="s">
        <v>66</v>
      </c>
      <c r="AA91" s="83" t="s">
        <v>65</v>
      </c>
      <c r="AB91" s="83" t="s">
        <v>66</v>
      </c>
      <c r="AC91" s="83" t="s">
        <v>66</v>
      </c>
      <c r="AD91" s="83" t="s">
        <v>65</v>
      </c>
      <c r="AE91" s="83" t="s">
        <v>65</v>
      </c>
      <c r="AF91" s="83" t="s">
        <v>66</v>
      </c>
      <c r="AG91" s="83" t="s">
        <v>66</v>
      </c>
      <c r="AH91" s="83" t="s">
        <v>65</v>
      </c>
      <c r="AI91" s="83" t="s">
        <v>66</v>
      </c>
      <c r="AJ91" s="83" t="s">
        <v>66</v>
      </c>
      <c r="AK91" s="83" t="s">
        <v>65</v>
      </c>
      <c r="AL91" s="83" t="s">
        <v>66</v>
      </c>
      <c r="AM91" s="83" t="s">
        <v>65</v>
      </c>
      <c r="AN91" s="83" t="s">
        <v>66</v>
      </c>
      <c r="AO91" s="83" t="s">
        <v>66</v>
      </c>
      <c r="AP91" s="83" t="s">
        <v>67</v>
      </c>
      <c r="AQ91" s="83" t="s">
        <v>67</v>
      </c>
      <c r="AR91" s="83" t="s">
        <v>63</v>
      </c>
      <c r="AS91" s="83" t="s">
        <v>115</v>
      </c>
      <c r="AT91" s="83" t="s">
        <v>69</v>
      </c>
      <c r="AU91" s="83" t="s">
        <v>67</v>
      </c>
      <c r="AV91" s="83" t="s">
        <v>67</v>
      </c>
      <c r="AW91" s="83" t="s">
        <v>73</v>
      </c>
      <c r="AX91" s="83" t="s">
        <v>63</v>
      </c>
      <c r="AY91" s="83" t="s">
        <v>63</v>
      </c>
      <c r="AZ91" s="83" t="s">
        <v>72</v>
      </c>
      <c r="BA91" s="83" t="s">
        <v>63</v>
      </c>
      <c r="BB91" s="83" t="s">
        <v>72</v>
      </c>
      <c r="BC91" s="83" t="s">
        <v>73</v>
      </c>
      <c r="BD91" s="83"/>
      <c r="BE91" s="83" t="s">
        <v>73</v>
      </c>
      <c r="BF91" s="83"/>
      <c r="BG91" s="86" t="s">
        <v>335</v>
      </c>
      <c r="BH91" s="86" t="s">
        <v>114</v>
      </c>
      <c r="BI91" s="76" t="s">
        <v>1414</v>
      </c>
      <c r="BJ91">
        <f t="shared" si="3"/>
        <v>25</v>
      </c>
      <c r="BK91" s="87">
        <f t="shared" si="2"/>
        <v>53</v>
      </c>
      <c r="BL91" s="87"/>
      <c r="BM91" s="86" t="str">
        <f>_xlfn.XLOOKUP(Form_Responses1811[[#This Row],[Sekolah School (Cleansed)]],'Quality Check'!$B$11:$B$14,'Quality Check'!$C$11:$C$14,)</f>
        <v>Rural</v>
      </c>
      <c r="BN91" s="86" t="str">
        <f>_xlfn.XLOOKUP(Form_Responses1811[[#This Row],[Sekolah School (Cleansed)]],'Quality Check'!$B$11:$B$14,'Quality Check'!$D$11:$D$14,)</f>
        <v>Controlled Group (CG)</v>
      </c>
    </row>
    <row r="92" spans="1:66" ht="13.2" x14ac:dyDescent="0.25">
      <c r="A92" s="82">
        <v>45572.364512777778</v>
      </c>
      <c r="B92" s="83" t="s">
        <v>331</v>
      </c>
      <c r="C92" s="84" t="s">
        <v>332</v>
      </c>
      <c r="D92" s="83">
        <v>29.46</v>
      </c>
      <c r="E92" s="83">
        <v>0.5</v>
      </c>
      <c r="F92" s="83" t="s">
        <v>114</v>
      </c>
      <c r="G92" s="83" t="s">
        <v>76</v>
      </c>
      <c r="H92" s="83" t="s">
        <v>330</v>
      </c>
      <c r="I92" s="83" t="s">
        <v>63</v>
      </c>
      <c r="J92" s="83" t="s">
        <v>64</v>
      </c>
      <c r="K92" s="83" t="s">
        <v>64</v>
      </c>
      <c r="L92" s="83" t="s">
        <v>64</v>
      </c>
      <c r="M92" s="83" t="s">
        <v>84</v>
      </c>
      <c r="N92" s="83" t="s">
        <v>64</v>
      </c>
      <c r="O92" s="83" t="s">
        <v>64</v>
      </c>
      <c r="P92" s="83" t="s">
        <v>84</v>
      </c>
      <c r="Q92" s="83" t="s">
        <v>64</v>
      </c>
      <c r="R92" s="83" t="s">
        <v>64</v>
      </c>
      <c r="S92" s="83" t="s">
        <v>64</v>
      </c>
      <c r="T92" s="83" t="s">
        <v>64</v>
      </c>
      <c r="U92" s="83" t="s">
        <v>64</v>
      </c>
      <c r="V92" s="83" t="s">
        <v>64</v>
      </c>
      <c r="W92" s="83" t="s">
        <v>64</v>
      </c>
      <c r="X92" s="83" t="s">
        <v>64</v>
      </c>
      <c r="Y92" s="83" t="s">
        <v>64</v>
      </c>
      <c r="Z92" s="83" t="s">
        <v>65</v>
      </c>
      <c r="AA92" s="83" t="s">
        <v>66</v>
      </c>
      <c r="AB92" s="83" t="s">
        <v>65</v>
      </c>
      <c r="AC92" s="83" t="s">
        <v>65</v>
      </c>
      <c r="AD92" s="83" t="s">
        <v>65</v>
      </c>
      <c r="AE92" s="83" t="s">
        <v>65</v>
      </c>
      <c r="AF92" s="83" t="s">
        <v>66</v>
      </c>
      <c r="AG92" s="83" t="s">
        <v>66</v>
      </c>
      <c r="AH92" s="83" t="s">
        <v>65</v>
      </c>
      <c r="AI92" s="83" t="s">
        <v>79</v>
      </c>
      <c r="AJ92" s="83" t="s">
        <v>65</v>
      </c>
      <c r="AK92" s="83" t="s">
        <v>65</v>
      </c>
      <c r="AL92" s="83" t="s">
        <v>65</v>
      </c>
      <c r="AM92" s="83" t="s">
        <v>65</v>
      </c>
      <c r="AN92" s="83" t="s">
        <v>66</v>
      </c>
      <c r="AO92" s="83" t="s">
        <v>65</v>
      </c>
      <c r="AP92" s="83" t="s">
        <v>85</v>
      </c>
      <c r="AQ92" s="83" t="s">
        <v>85</v>
      </c>
      <c r="AR92" s="83" t="s">
        <v>86</v>
      </c>
      <c r="AS92" s="83" t="s">
        <v>115</v>
      </c>
      <c r="AT92" s="83" t="s">
        <v>87</v>
      </c>
      <c r="AU92" s="83" t="s">
        <v>70</v>
      </c>
      <c r="AV92" s="83" t="s">
        <v>71</v>
      </c>
      <c r="AW92" s="83" t="s">
        <v>72</v>
      </c>
      <c r="AX92" s="83" t="s">
        <v>72</v>
      </c>
      <c r="AY92" s="83" t="s">
        <v>63</v>
      </c>
      <c r="AZ92" s="83" t="s">
        <v>63</v>
      </c>
      <c r="BA92" s="83" t="s">
        <v>63</v>
      </c>
      <c r="BB92" s="83" t="s">
        <v>72</v>
      </c>
      <c r="BC92" s="83" t="s">
        <v>73</v>
      </c>
      <c r="BD92" s="83"/>
      <c r="BE92" s="83" t="s">
        <v>73</v>
      </c>
      <c r="BF92" s="83"/>
      <c r="BG92" s="87" t="s">
        <v>335</v>
      </c>
      <c r="BH92" s="87" t="s">
        <v>114</v>
      </c>
      <c r="BI92" s="76" t="s">
        <v>1414</v>
      </c>
      <c r="BJ92">
        <f t="shared" si="3"/>
        <v>31</v>
      </c>
      <c r="BK92" s="87">
        <f t="shared" si="2"/>
        <v>59</v>
      </c>
      <c r="BL92" s="87"/>
      <c r="BM92" s="86" t="str">
        <f>_xlfn.XLOOKUP(Form_Responses1811[[#This Row],[Sekolah School (Cleansed)]],'Quality Check'!$B$11:$B$14,'Quality Check'!$C$11:$C$14,)</f>
        <v>Rural</v>
      </c>
      <c r="BN92" s="86" t="str">
        <f>_xlfn.XLOOKUP(Form_Responses1811[[#This Row],[Sekolah School (Cleansed)]],'Quality Check'!$B$11:$B$14,'Quality Check'!$D$11:$D$14,)</f>
        <v>Controlled Group (CG)</v>
      </c>
    </row>
    <row r="93" spans="1:66" ht="13.2" x14ac:dyDescent="0.25">
      <c r="A93" s="82">
        <v>45572.365746388889</v>
      </c>
      <c r="B93" s="83" t="s">
        <v>333</v>
      </c>
      <c r="C93" s="84" t="s">
        <v>334</v>
      </c>
      <c r="D93" s="83">
        <v>37.5</v>
      </c>
      <c r="E93" s="83">
        <v>0.17</v>
      </c>
      <c r="F93" s="83" t="s">
        <v>114</v>
      </c>
      <c r="G93" s="83" t="s">
        <v>76</v>
      </c>
      <c r="H93" s="83" t="s">
        <v>335</v>
      </c>
      <c r="I93" s="83" t="s">
        <v>63</v>
      </c>
      <c r="J93" s="83" t="s">
        <v>64</v>
      </c>
      <c r="K93" s="83" t="s">
        <v>84</v>
      </c>
      <c r="L93" s="83" t="s">
        <v>64</v>
      </c>
      <c r="M93" s="83" t="s">
        <v>84</v>
      </c>
      <c r="N93" s="83" t="s">
        <v>64</v>
      </c>
      <c r="O93" s="83" t="s">
        <v>64</v>
      </c>
      <c r="P93" s="83" t="s">
        <v>84</v>
      </c>
      <c r="Q93" s="83" t="s">
        <v>64</v>
      </c>
      <c r="R93" s="83" t="s">
        <v>64</v>
      </c>
      <c r="S93" s="83" t="s">
        <v>64</v>
      </c>
      <c r="T93" s="83" t="s">
        <v>64</v>
      </c>
      <c r="U93" s="83" t="s">
        <v>64</v>
      </c>
      <c r="V93" s="83" t="s">
        <v>64</v>
      </c>
      <c r="W93" s="83" t="s">
        <v>64</v>
      </c>
      <c r="X93" s="83" t="s">
        <v>64</v>
      </c>
      <c r="Y93" s="83" t="s">
        <v>64</v>
      </c>
      <c r="Z93" s="83" t="s">
        <v>66</v>
      </c>
      <c r="AA93" s="83" t="s">
        <v>66</v>
      </c>
      <c r="AB93" s="83" t="s">
        <v>65</v>
      </c>
      <c r="AC93" s="83" t="s">
        <v>66</v>
      </c>
      <c r="AD93" s="83" t="s">
        <v>66</v>
      </c>
      <c r="AE93" s="83" t="s">
        <v>65</v>
      </c>
      <c r="AF93" s="83" t="s">
        <v>66</v>
      </c>
      <c r="AG93" s="83" t="s">
        <v>65</v>
      </c>
      <c r="AH93" s="83" t="s">
        <v>66</v>
      </c>
      <c r="AI93" s="83" t="s">
        <v>101</v>
      </c>
      <c r="AJ93" s="83" t="s">
        <v>66</v>
      </c>
      <c r="AK93" s="83" t="s">
        <v>79</v>
      </c>
      <c r="AL93" s="83" t="s">
        <v>66</v>
      </c>
      <c r="AM93" s="83" t="s">
        <v>79</v>
      </c>
      <c r="AN93" s="83" t="s">
        <v>66</v>
      </c>
      <c r="AO93" s="83" t="s">
        <v>65</v>
      </c>
      <c r="AP93" s="83" t="s">
        <v>85</v>
      </c>
      <c r="AQ93" s="83" t="s">
        <v>151</v>
      </c>
      <c r="AR93" s="83" t="s">
        <v>86</v>
      </c>
      <c r="AS93" s="83" t="s">
        <v>115</v>
      </c>
      <c r="AT93" s="83" t="s">
        <v>69</v>
      </c>
      <c r="AU93" s="83" t="s">
        <v>80</v>
      </c>
      <c r="AV93" s="83" t="s">
        <v>71</v>
      </c>
      <c r="AW93" s="83" t="s">
        <v>72</v>
      </c>
      <c r="AX93" s="83" t="s">
        <v>73</v>
      </c>
      <c r="AY93" s="83" t="s">
        <v>73</v>
      </c>
      <c r="AZ93" s="83" t="s">
        <v>63</v>
      </c>
      <c r="BA93" s="83" t="s">
        <v>72</v>
      </c>
      <c r="BB93" s="83" t="s">
        <v>73</v>
      </c>
      <c r="BC93" s="83" t="s">
        <v>73</v>
      </c>
      <c r="BD93" s="83"/>
      <c r="BE93" s="83" t="s">
        <v>73</v>
      </c>
      <c r="BF93" s="83"/>
      <c r="BG93" s="87" t="s">
        <v>335</v>
      </c>
      <c r="BH93" s="87" t="s">
        <v>114</v>
      </c>
      <c r="BI93" s="76" t="s">
        <v>1414</v>
      </c>
      <c r="BJ93">
        <f t="shared" si="3"/>
        <v>30</v>
      </c>
      <c r="BK93" s="87">
        <f t="shared" si="2"/>
        <v>51</v>
      </c>
      <c r="BL93" s="87"/>
      <c r="BM93" s="86" t="str">
        <f>_xlfn.XLOOKUP(Form_Responses1811[[#This Row],[Sekolah School (Cleansed)]],'Quality Check'!$B$11:$B$14,'Quality Check'!$C$11:$C$14,)</f>
        <v>Rural</v>
      </c>
      <c r="BN93" s="86" t="str">
        <f>_xlfn.XLOOKUP(Form_Responses1811[[#This Row],[Sekolah School (Cleansed)]],'Quality Check'!$B$11:$B$14,'Quality Check'!$D$11:$D$14,)</f>
        <v>Controlled Group (CG)</v>
      </c>
    </row>
    <row r="94" spans="1:66" ht="13.2" x14ac:dyDescent="0.25">
      <c r="A94" s="82">
        <v>45572.369467696757</v>
      </c>
      <c r="B94" s="83" t="s">
        <v>336</v>
      </c>
      <c r="C94" s="84" t="s">
        <v>337</v>
      </c>
      <c r="D94" s="83">
        <v>44.64</v>
      </c>
      <c r="E94" s="83">
        <v>0.25</v>
      </c>
      <c r="F94" s="83" t="s">
        <v>114</v>
      </c>
      <c r="G94" s="83" t="s">
        <v>76</v>
      </c>
      <c r="H94" s="83" t="s">
        <v>330</v>
      </c>
      <c r="I94" s="83" t="s">
        <v>63</v>
      </c>
      <c r="J94" s="83" t="s">
        <v>64</v>
      </c>
      <c r="K94" s="83" t="s">
        <v>78</v>
      </c>
      <c r="L94" s="83" t="s">
        <v>64</v>
      </c>
      <c r="M94" s="83" t="s">
        <v>78</v>
      </c>
      <c r="N94" s="83" t="s">
        <v>64</v>
      </c>
      <c r="O94" s="83" t="s">
        <v>64</v>
      </c>
      <c r="P94" s="83" t="s">
        <v>64</v>
      </c>
      <c r="Q94" s="83" t="s">
        <v>64</v>
      </c>
      <c r="R94" s="83" t="s">
        <v>64</v>
      </c>
      <c r="S94" s="83" t="s">
        <v>64</v>
      </c>
      <c r="T94" s="83" t="s">
        <v>84</v>
      </c>
      <c r="U94" s="83" t="s">
        <v>64</v>
      </c>
      <c r="V94" s="83" t="s">
        <v>64</v>
      </c>
      <c r="W94" s="83" t="s">
        <v>84</v>
      </c>
      <c r="X94" s="83" t="s">
        <v>64</v>
      </c>
      <c r="Y94" s="83" t="s">
        <v>64</v>
      </c>
      <c r="Z94" s="83" t="s">
        <v>65</v>
      </c>
      <c r="AA94" s="83" t="s">
        <v>65</v>
      </c>
      <c r="AB94" s="83" t="s">
        <v>65</v>
      </c>
      <c r="AC94" s="83" t="s">
        <v>65</v>
      </c>
      <c r="AD94" s="83" t="s">
        <v>65</v>
      </c>
      <c r="AE94" s="83" t="s">
        <v>65</v>
      </c>
      <c r="AF94" s="83" t="s">
        <v>66</v>
      </c>
      <c r="AG94" s="83" t="s">
        <v>65</v>
      </c>
      <c r="AH94" s="83" t="s">
        <v>66</v>
      </c>
      <c r="AI94" s="83" t="s">
        <v>101</v>
      </c>
      <c r="AJ94" s="83" t="s">
        <v>65</v>
      </c>
      <c r="AK94" s="83" t="s">
        <v>66</v>
      </c>
      <c r="AL94" s="83" t="s">
        <v>65</v>
      </c>
      <c r="AM94" s="83" t="s">
        <v>65</v>
      </c>
      <c r="AN94" s="83" t="s">
        <v>66</v>
      </c>
      <c r="AO94" s="83" t="s">
        <v>66</v>
      </c>
      <c r="AP94" s="83" t="s">
        <v>277</v>
      </c>
      <c r="AQ94" s="83" t="s">
        <v>277</v>
      </c>
      <c r="AR94" s="83" t="s">
        <v>63</v>
      </c>
      <c r="AS94" s="83" t="s">
        <v>68</v>
      </c>
      <c r="AT94" s="83" t="s">
        <v>69</v>
      </c>
      <c r="AU94" s="83" t="s">
        <v>93</v>
      </c>
      <c r="AV94" s="83" t="s">
        <v>71</v>
      </c>
      <c r="AW94" s="83" t="s">
        <v>73</v>
      </c>
      <c r="AX94" s="83" t="s">
        <v>73</v>
      </c>
      <c r="AY94" s="83" t="s">
        <v>73</v>
      </c>
      <c r="AZ94" s="83" t="s">
        <v>63</v>
      </c>
      <c r="BA94" s="83" t="s">
        <v>72</v>
      </c>
      <c r="BB94" s="83" t="s">
        <v>63</v>
      </c>
      <c r="BC94" s="83" t="s">
        <v>73</v>
      </c>
      <c r="BD94" s="83"/>
      <c r="BE94" s="83" t="s">
        <v>73</v>
      </c>
      <c r="BF94" s="83"/>
      <c r="BG94" s="87" t="s">
        <v>335</v>
      </c>
      <c r="BH94" s="87" t="s">
        <v>114</v>
      </c>
      <c r="BI94" s="76" t="s">
        <v>1414</v>
      </c>
      <c r="BJ94">
        <f t="shared" si="3"/>
        <v>29</v>
      </c>
      <c r="BK94" s="87">
        <f t="shared" si="2"/>
        <v>59</v>
      </c>
      <c r="BL94" s="87"/>
      <c r="BM94" s="86" t="str">
        <f>_xlfn.XLOOKUP(Form_Responses1811[[#This Row],[Sekolah School (Cleansed)]],'Quality Check'!$B$11:$B$14,'Quality Check'!$C$11:$C$14,)</f>
        <v>Rural</v>
      </c>
      <c r="BN94" s="86" t="str">
        <f>_xlfn.XLOOKUP(Form_Responses1811[[#This Row],[Sekolah School (Cleansed)]],'Quality Check'!$B$11:$B$14,'Quality Check'!$D$11:$D$14,)</f>
        <v>Controlled Group (CG)</v>
      </c>
    </row>
    <row r="95" spans="1:66" ht="13.2" x14ac:dyDescent="0.25">
      <c r="A95" s="82">
        <v>45572.370179606485</v>
      </c>
      <c r="B95" s="83" t="s">
        <v>338</v>
      </c>
      <c r="C95" s="84" t="s">
        <v>339</v>
      </c>
      <c r="D95" s="83">
        <v>54.46</v>
      </c>
      <c r="E95" s="83">
        <v>0.71</v>
      </c>
      <c r="F95" s="83" t="s">
        <v>114</v>
      </c>
      <c r="G95" s="83" t="s">
        <v>76</v>
      </c>
      <c r="H95" s="83" t="s">
        <v>340</v>
      </c>
      <c r="I95" s="83" t="s">
        <v>63</v>
      </c>
      <c r="J95" s="83" t="s">
        <v>64</v>
      </c>
      <c r="K95" s="83" t="s">
        <v>64</v>
      </c>
      <c r="L95" s="83" t="s">
        <v>64</v>
      </c>
      <c r="M95" s="83" t="s">
        <v>78</v>
      </c>
      <c r="N95" s="83" t="s">
        <v>64</v>
      </c>
      <c r="O95" s="83" t="s">
        <v>64</v>
      </c>
      <c r="P95" s="83" t="s">
        <v>64</v>
      </c>
      <c r="Q95" s="83" t="s">
        <v>64</v>
      </c>
      <c r="R95" s="83" t="s">
        <v>64</v>
      </c>
      <c r="S95" s="83" t="s">
        <v>64</v>
      </c>
      <c r="T95" s="83" t="s">
        <v>64</v>
      </c>
      <c r="U95" s="83" t="s">
        <v>64</v>
      </c>
      <c r="V95" s="83" t="s">
        <v>64</v>
      </c>
      <c r="W95" s="83" t="s">
        <v>64</v>
      </c>
      <c r="X95" s="83" t="s">
        <v>64</v>
      </c>
      <c r="Y95" s="83" t="s">
        <v>64</v>
      </c>
      <c r="Z95" s="83" t="s">
        <v>65</v>
      </c>
      <c r="AA95" s="83" t="s">
        <v>65</v>
      </c>
      <c r="AB95" s="83" t="s">
        <v>65</v>
      </c>
      <c r="AC95" s="83" t="s">
        <v>65</v>
      </c>
      <c r="AD95" s="83" t="s">
        <v>65</v>
      </c>
      <c r="AE95" s="83" t="s">
        <v>66</v>
      </c>
      <c r="AF95" s="83" t="s">
        <v>65</v>
      </c>
      <c r="AG95" s="83" t="s">
        <v>65</v>
      </c>
      <c r="AH95" s="83" t="s">
        <v>66</v>
      </c>
      <c r="AI95" s="83" t="s">
        <v>101</v>
      </c>
      <c r="AJ95" s="83" t="s">
        <v>65</v>
      </c>
      <c r="AK95" s="83" t="s">
        <v>65</v>
      </c>
      <c r="AL95" s="83" t="s">
        <v>65</v>
      </c>
      <c r="AM95" s="83" t="s">
        <v>65</v>
      </c>
      <c r="AN95" s="83" t="s">
        <v>66</v>
      </c>
      <c r="AO95" s="83" t="s">
        <v>66</v>
      </c>
      <c r="AP95" s="83" t="s">
        <v>80</v>
      </c>
      <c r="AQ95" s="83" t="s">
        <v>80</v>
      </c>
      <c r="AR95" s="83" t="s">
        <v>63</v>
      </c>
      <c r="AS95" s="83" t="s">
        <v>120</v>
      </c>
      <c r="AT95" s="83" t="s">
        <v>87</v>
      </c>
      <c r="AU95" s="83" t="s">
        <v>70</v>
      </c>
      <c r="AV95" s="83" t="s">
        <v>71</v>
      </c>
      <c r="AW95" s="83" t="s">
        <v>72</v>
      </c>
      <c r="AX95" s="83" t="s">
        <v>72</v>
      </c>
      <c r="AY95" s="83" t="s">
        <v>72</v>
      </c>
      <c r="AZ95" s="83" t="s">
        <v>73</v>
      </c>
      <c r="BA95" s="83" t="s">
        <v>73</v>
      </c>
      <c r="BB95" s="83" t="s">
        <v>73</v>
      </c>
      <c r="BC95" s="83" t="s">
        <v>73</v>
      </c>
      <c r="BD95" s="83"/>
      <c r="BE95" s="83" t="s">
        <v>73</v>
      </c>
      <c r="BF95" s="83"/>
      <c r="BG95" s="87" t="s">
        <v>335</v>
      </c>
      <c r="BH95" s="87" t="s">
        <v>114</v>
      </c>
      <c r="BI95" s="76" t="s">
        <v>1414</v>
      </c>
      <c r="BJ95">
        <f t="shared" si="3"/>
        <v>32</v>
      </c>
      <c r="BK95" s="87">
        <f t="shared" si="2"/>
        <v>60</v>
      </c>
      <c r="BL95" s="87"/>
      <c r="BM95" s="86" t="str">
        <f>_xlfn.XLOOKUP(Form_Responses1811[[#This Row],[Sekolah School (Cleansed)]],'Quality Check'!$B$11:$B$14,'Quality Check'!$C$11:$C$14,)</f>
        <v>Rural</v>
      </c>
      <c r="BN95" s="86" t="str">
        <f>_xlfn.XLOOKUP(Form_Responses1811[[#This Row],[Sekolah School (Cleansed)]],'Quality Check'!$B$11:$B$14,'Quality Check'!$D$11:$D$14,)</f>
        <v>Controlled Group (CG)</v>
      </c>
    </row>
    <row r="96" spans="1:66" ht="13.2" x14ac:dyDescent="0.25">
      <c r="A96" s="82">
        <v>45572.370500717589</v>
      </c>
      <c r="B96" s="83" t="s">
        <v>341</v>
      </c>
      <c r="C96" s="84" t="s">
        <v>342</v>
      </c>
      <c r="D96" s="83">
        <v>100</v>
      </c>
      <c r="E96" s="83">
        <v>0.57999999999999996</v>
      </c>
      <c r="F96" s="83" t="s">
        <v>60</v>
      </c>
      <c r="G96" s="83" t="s">
        <v>76</v>
      </c>
      <c r="H96" s="83" t="s">
        <v>330</v>
      </c>
      <c r="I96" s="83" t="s">
        <v>63</v>
      </c>
      <c r="J96" s="83" t="s">
        <v>145</v>
      </c>
      <c r="K96" s="83" t="s">
        <v>64</v>
      </c>
      <c r="L96" s="83" t="s">
        <v>64</v>
      </c>
      <c r="M96" s="83" t="s">
        <v>64</v>
      </c>
      <c r="N96" s="83" t="s">
        <v>64</v>
      </c>
      <c r="O96" s="83" t="s">
        <v>64</v>
      </c>
      <c r="P96" s="83" t="s">
        <v>64</v>
      </c>
      <c r="Q96" s="83" t="s">
        <v>64</v>
      </c>
      <c r="R96" s="83" t="s">
        <v>64</v>
      </c>
      <c r="S96" s="83" t="s">
        <v>64</v>
      </c>
      <c r="T96" s="83" t="s">
        <v>64</v>
      </c>
      <c r="U96" s="83" t="s">
        <v>84</v>
      </c>
      <c r="V96" s="83" t="s">
        <v>64</v>
      </c>
      <c r="W96" s="83" t="s">
        <v>64</v>
      </c>
      <c r="X96" s="83" t="s">
        <v>64</v>
      </c>
      <c r="Y96" s="83" t="s">
        <v>64</v>
      </c>
      <c r="Z96" s="83" t="s">
        <v>66</v>
      </c>
      <c r="AA96" s="83" t="s">
        <v>66</v>
      </c>
      <c r="AB96" s="83" t="s">
        <v>66</v>
      </c>
      <c r="AC96" s="83" t="s">
        <v>66</v>
      </c>
      <c r="AD96" s="83" t="s">
        <v>79</v>
      </c>
      <c r="AE96" s="83" t="s">
        <v>66</v>
      </c>
      <c r="AF96" s="83" t="s">
        <v>66</v>
      </c>
      <c r="AG96" s="83" t="s">
        <v>65</v>
      </c>
      <c r="AH96" s="83" t="s">
        <v>65</v>
      </c>
      <c r="AI96" s="83" t="s">
        <v>101</v>
      </c>
      <c r="AJ96" s="83" t="s">
        <v>66</v>
      </c>
      <c r="AK96" s="83" t="s">
        <v>65</v>
      </c>
      <c r="AL96" s="83" t="s">
        <v>66</v>
      </c>
      <c r="AM96" s="83" t="s">
        <v>65</v>
      </c>
      <c r="AN96" s="83" t="s">
        <v>79</v>
      </c>
      <c r="AO96" s="83" t="s">
        <v>79</v>
      </c>
      <c r="AP96" s="83" t="s">
        <v>85</v>
      </c>
      <c r="AQ96" s="83" t="s">
        <v>85</v>
      </c>
      <c r="AR96" s="83" t="s">
        <v>73</v>
      </c>
      <c r="AS96" s="83" t="s">
        <v>343</v>
      </c>
      <c r="AT96" s="83" t="s">
        <v>69</v>
      </c>
      <c r="AU96" s="83" t="s">
        <v>70</v>
      </c>
      <c r="AV96" s="83" t="s">
        <v>71</v>
      </c>
      <c r="AW96" s="83" t="s">
        <v>72</v>
      </c>
      <c r="AX96" s="83" t="s">
        <v>73</v>
      </c>
      <c r="AY96" s="83" t="s">
        <v>73</v>
      </c>
      <c r="AZ96" s="83" t="s">
        <v>72</v>
      </c>
      <c r="BA96" s="83" t="s">
        <v>73</v>
      </c>
      <c r="BB96" s="83" t="s">
        <v>73</v>
      </c>
      <c r="BC96" s="83" t="s">
        <v>73</v>
      </c>
      <c r="BD96" s="83"/>
      <c r="BE96" s="83" t="s">
        <v>73</v>
      </c>
      <c r="BF96" s="83" t="s">
        <v>271</v>
      </c>
      <c r="BG96" s="87" t="s">
        <v>335</v>
      </c>
      <c r="BH96" s="87" t="s">
        <v>60</v>
      </c>
      <c r="BI96" s="76" t="s">
        <v>1414</v>
      </c>
      <c r="BJ96">
        <f t="shared" si="3"/>
        <v>29</v>
      </c>
      <c r="BK96" s="87">
        <f t="shared" si="2"/>
        <v>50</v>
      </c>
      <c r="BL96" s="87"/>
      <c r="BM96" s="86" t="str">
        <f>_xlfn.XLOOKUP(Form_Responses1811[[#This Row],[Sekolah School (Cleansed)]],'Quality Check'!$B$11:$B$14,'Quality Check'!$C$11:$C$14,)</f>
        <v>Rural</v>
      </c>
      <c r="BN96" s="86" t="str">
        <f>_xlfn.XLOOKUP(Form_Responses1811[[#This Row],[Sekolah School (Cleansed)]],'Quality Check'!$B$11:$B$14,'Quality Check'!$D$11:$D$14,)</f>
        <v>Controlled Group (CG)</v>
      </c>
    </row>
    <row r="97" spans="1:66" ht="13.2" x14ac:dyDescent="0.25">
      <c r="A97" s="82">
        <v>45572.370670995369</v>
      </c>
      <c r="B97" s="83" t="s">
        <v>344</v>
      </c>
      <c r="C97" s="84" t="s">
        <v>345</v>
      </c>
      <c r="D97" s="83">
        <v>100</v>
      </c>
      <c r="E97" s="83">
        <v>0.96</v>
      </c>
      <c r="F97" s="83" t="s">
        <v>60</v>
      </c>
      <c r="G97" s="83" t="s">
        <v>76</v>
      </c>
      <c r="H97" s="83" t="s">
        <v>346</v>
      </c>
      <c r="I97" s="83" t="s">
        <v>63</v>
      </c>
      <c r="J97" s="83" t="s">
        <v>64</v>
      </c>
      <c r="K97" s="83" t="s">
        <v>64</v>
      </c>
      <c r="L97" s="83" t="s">
        <v>64</v>
      </c>
      <c r="M97" s="83" t="s">
        <v>84</v>
      </c>
      <c r="N97" s="83" t="s">
        <v>84</v>
      </c>
      <c r="O97" s="83" t="s">
        <v>64</v>
      </c>
      <c r="P97" s="83" t="s">
        <v>84</v>
      </c>
      <c r="Q97" s="83" t="s">
        <v>64</v>
      </c>
      <c r="R97" s="83" t="s">
        <v>64</v>
      </c>
      <c r="S97" s="83" t="s">
        <v>64</v>
      </c>
      <c r="T97" s="83" t="s">
        <v>64</v>
      </c>
      <c r="U97" s="83" t="s">
        <v>64</v>
      </c>
      <c r="V97" s="83" t="s">
        <v>64</v>
      </c>
      <c r="W97" s="83" t="s">
        <v>64</v>
      </c>
      <c r="X97" s="83" t="s">
        <v>64</v>
      </c>
      <c r="Y97" s="83" t="s">
        <v>64</v>
      </c>
      <c r="Z97" s="83" t="s">
        <v>65</v>
      </c>
      <c r="AA97" s="83" t="s">
        <v>65</v>
      </c>
      <c r="AB97" s="83" t="s">
        <v>65</v>
      </c>
      <c r="AC97" s="83" t="s">
        <v>65</v>
      </c>
      <c r="AD97" s="83" t="s">
        <v>65</v>
      </c>
      <c r="AE97" s="83" t="s">
        <v>65</v>
      </c>
      <c r="AF97" s="83" t="s">
        <v>65</v>
      </c>
      <c r="AG97" s="83" t="s">
        <v>65</v>
      </c>
      <c r="AH97" s="83" t="s">
        <v>66</v>
      </c>
      <c r="AI97" s="83" t="s">
        <v>79</v>
      </c>
      <c r="AJ97" s="83" t="s">
        <v>65</v>
      </c>
      <c r="AK97" s="83" t="s">
        <v>66</v>
      </c>
      <c r="AL97" s="83" t="s">
        <v>79</v>
      </c>
      <c r="AM97" s="83" t="s">
        <v>65</v>
      </c>
      <c r="AN97" s="83" t="s">
        <v>65</v>
      </c>
      <c r="AO97" s="83" t="s">
        <v>65</v>
      </c>
      <c r="AP97" s="83" t="s">
        <v>85</v>
      </c>
      <c r="AQ97" s="83" t="s">
        <v>85</v>
      </c>
      <c r="AR97" s="83" t="s">
        <v>73</v>
      </c>
      <c r="AS97" s="83" t="s">
        <v>115</v>
      </c>
      <c r="AT97" s="83" t="s">
        <v>87</v>
      </c>
      <c r="AU97" s="83" t="s">
        <v>70</v>
      </c>
      <c r="AV97" s="83" t="s">
        <v>71</v>
      </c>
      <c r="AW97" s="83" t="s">
        <v>73</v>
      </c>
      <c r="AX97" s="83" t="s">
        <v>63</v>
      </c>
      <c r="AY97" s="83" t="s">
        <v>63</v>
      </c>
      <c r="AZ97" s="83" t="s">
        <v>63</v>
      </c>
      <c r="BA97" s="83" t="s">
        <v>63</v>
      </c>
      <c r="BB97" s="83" t="s">
        <v>63</v>
      </c>
      <c r="BC97" s="83" t="s">
        <v>73</v>
      </c>
      <c r="BD97" s="83"/>
      <c r="BE97" s="83" t="s">
        <v>73</v>
      </c>
      <c r="BF97" s="83"/>
      <c r="BG97" s="87" t="s">
        <v>335</v>
      </c>
      <c r="BH97" s="87" t="s">
        <v>60</v>
      </c>
      <c r="BI97" s="76" t="s">
        <v>1414</v>
      </c>
      <c r="BJ97">
        <f t="shared" si="3"/>
        <v>30</v>
      </c>
      <c r="BK97" s="87">
        <f t="shared" si="2"/>
        <v>59</v>
      </c>
      <c r="BL97" s="87"/>
      <c r="BM97" s="86" t="str">
        <f>_xlfn.XLOOKUP(Form_Responses1811[[#This Row],[Sekolah School (Cleansed)]],'Quality Check'!$B$11:$B$14,'Quality Check'!$C$11:$C$14,)</f>
        <v>Rural</v>
      </c>
      <c r="BN97" s="86" t="str">
        <f>_xlfn.XLOOKUP(Form_Responses1811[[#This Row],[Sekolah School (Cleansed)]],'Quality Check'!$B$11:$B$14,'Quality Check'!$D$11:$D$14,)</f>
        <v>Controlled Group (CG)</v>
      </c>
    </row>
    <row r="98" spans="1:66" ht="13.2" x14ac:dyDescent="0.25">
      <c r="A98" s="82">
        <v>45572.374615833338</v>
      </c>
      <c r="B98" s="83" t="s">
        <v>347</v>
      </c>
      <c r="C98" s="83" t="s">
        <v>348</v>
      </c>
      <c r="D98" s="83">
        <v>86.72</v>
      </c>
      <c r="E98" s="83">
        <v>0.79</v>
      </c>
      <c r="F98" s="83" t="s">
        <v>114</v>
      </c>
      <c r="G98" s="83" t="s">
        <v>76</v>
      </c>
      <c r="H98" s="83" t="s">
        <v>349</v>
      </c>
      <c r="I98" s="83" t="s">
        <v>63</v>
      </c>
      <c r="J98" s="83" t="s">
        <v>64</v>
      </c>
      <c r="K98" s="83" t="s">
        <v>64</v>
      </c>
      <c r="L98" s="83" t="s">
        <v>64</v>
      </c>
      <c r="M98" s="83" t="s">
        <v>84</v>
      </c>
      <c r="N98" s="83" t="s">
        <v>64</v>
      </c>
      <c r="O98" s="83" t="s">
        <v>64</v>
      </c>
      <c r="P98" s="83" t="s">
        <v>64</v>
      </c>
      <c r="Q98" s="83" t="s">
        <v>64</v>
      </c>
      <c r="R98" s="83" t="s">
        <v>64</v>
      </c>
      <c r="S98" s="83" t="s">
        <v>64</v>
      </c>
      <c r="T98" s="83" t="s">
        <v>64</v>
      </c>
      <c r="U98" s="83" t="s">
        <v>78</v>
      </c>
      <c r="V98" s="83" t="s">
        <v>84</v>
      </c>
      <c r="W98" s="83" t="s">
        <v>64</v>
      </c>
      <c r="X98" s="83" t="s">
        <v>64</v>
      </c>
      <c r="Y98" s="83" t="s">
        <v>78</v>
      </c>
      <c r="Z98" s="83" t="s">
        <v>65</v>
      </c>
      <c r="AA98" s="83" t="s">
        <v>65</v>
      </c>
      <c r="AB98" s="83" t="s">
        <v>65</v>
      </c>
      <c r="AC98" s="83" t="s">
        <v>65</v>
      </c>
      <c r="AD98" s="83" t="s">
        <v>65</v>
      </c>
      <c r="AE98" s="83" t="s">
        <v>65</v>
      </c>
      <c r="AF98" s="83" t="s">
        <v>65</v>
      </c>
      <c r="AG98" s="83" t="s">
        <v>65</v>
      </c>
      <c r="AH98" s="83" t="s">
        <v>65</v>
      </c>
      <c r="AI98" s="83" t="s">
        <v>79</v>
      </c>
      <c r="AJ98" s="83" t="s">
        <v>65</v>
      </c>
      <c r="AK98" s="83" t="s">
        <v>65</v>
      </c>
      <c r="AL98" s="83" t="s">
        <v>65</v>
      </c>
      <c r="AM98" s="83" t="s">
        <v>65</v>
      </c>
      <c r="AN98" s="83" t="s">
        <v>65</v>
      </c>
      <c r="AO98" s="83" t="s">
        <v>65</v>
      </c>
      <c r="AP98" s="83" t="s">
        <v>85</v>
      </c>
      <c r="AQ98" s="83" t="s">
        <v>85</v>
      </c>
      <c r="AR98" s="83" t="s">
        <v>73</v>
      </c>
      <c r="AS98" s="83" t="s">
        <v>68</v>
      </c>
      <c r="AT98" s="83" t="s">
        <v>169</v>
      </c>
      <c r="AU98" s="83" t="s">
        <v>70</v>
      </c>
      <c r="AV98" s="83" t="s">
        <v>80</v>
      </c>
      <c r="AW98" s="83" t="s">
        <v>63</v>
      </c>
      <c r="AX98" s="83" t="s">
        <v>63</v>
      </c>
      <c r="AY98" s="83" t="s">
        <v>72</v>
      </c>
      <c r="AZ98" s="83" t="s">
        <v>72</v>
      </c>
      <c r="BA98" s="83" t="s">
        <v>72</v>
      </c>
      <c r="BB98" s="83" t="s">
        <v>72</v>
      </c>
      <c r="BC98" s="83" t="s">
        <v>73</v>
      </c>
      <c r="BD98" s="83"/>
      <c r="BE98" s="83" t="s">
        <v>73</v>
      </c>
      <c r="BF98" s="83"/>
      <c r="BG98" s="87" t="s">
        <v>335</v>
      </c>
      <c r="BH98" s="87" t="s">
        <v>114</v>
      </c>
      <c r="BI98" s="76" t="s">
        <v>1414</v>
      </c>
      <c r="BJ98">
        <f t="shared" si="3"/>
        <v>29</v>
      </c>
      <c r="BK98" s="87">
        <f t="shared" si="2"/>
        <v>63</v>
      </c>
      <c r="BL98" s="87"/>
      <c r="BM98" s="86" t="str">
        <f>_xlfn.XLOOKUP(Form_Responses1811[[#This Row],[Sekolah School (Cleansed)]],'Quality Check'!$B$11:$B$14,'Quality Check'!$C$11:$C$14,)</f>
        <v>Rural</v>
      </c>
      <c r="BN98" s="86" t="str">
        <f>_xlfn.XLOOKUP(Form_Responses1811[[#This Row],[Sekolah School (Cleansed)]],'Quality Check'!$B$11:$B$14,'Quality Check'!$D$11:$D$14,)</f>
        <v>Controlled Group (CG)</v>
      </c>
    </row>
    <row r="99" spans="1:66" ht="13.2" x14ac:dyDescent="0.25">
      <c r="A99" s="82">
        <v>45572.375294675927</v>
      </c>
      <c r="B99" s="83" t="s">
        <v>350</v>
      </c>
      <c r="C99" s="84" t="s">
        <v>351</v>
      </c>
      <c r="D99" s="83">
        <v>100</v>
      </c>
      <c r="E99" s="83">
        <v>0.57999999999999996</v>
      </c>
      <c r="F99" s="83" t="s">
        <v>60</v>
      </c>
      <c r="G99" s="83" t="s">
        <v>76</v>
      </c>
      <c r="H99" s="83" t="s">
        <v>352</v>
      </c>
      <c r="I99" s="83" t="s">
        <v>63</v>
      </c>
      <c r="J99" s="83" t="s">
        <v>64</v>
      </c>
      <c r="K99" s="83" t="s">
        <v>64</v>
      </c>
      <c r="L99" s="83" t="s">
        <v>64</v>
      </c>
      <c r="M99" s="83" t="s">
        <v>84</v>
      </c>
      <c r="N99" s="83" t="s">
        <v>64</v>
      </c>
      <c r="O99" s="83" t="s">
        <v>64</v>
      </c>
      <c r="P99" s="83" t="s">
        <v>64</v>
      </c>
      <c r="Q99" s="83" t="s">
        <v>64</v>
      </c>
      <c r="R99" s="83" t="s">
        <v>64</v>
      </c>
      <c r="S99" s="83" t="s">
        <v>84</v>
      </c>
      <c r="T99" s="83" t="s">
        <v>64</v>
      </c>
      <c r="U99" s="83" t="s">
        <v>64</v>
      </c>
      <c r="V99" s="83" t="s">
        <v>64</v>
      </c>
      <c r="W99" s="83" t="s">
        <v>64</v>
      </c>
      <c r="X99" s="83" t="s">
        <v>64</v>
      </c>
      <c r="Y99" s="83" t="s">
        <v>64</v>
      </c>
      <c r="Z99" s="83" t="s">
        <v>65</v>
      </c>
      <c r="AA99" s="83" t="s">
        <v>65</v>
      </c>
      <c r="AB99" s="83" t="s">
        <v>65</v>
      </c>
      <c r="AC99" s="83" t="s">
        <v>65</v>
      </c>
      <c r="AD99" s="83" t="s">
        <v>65</v>
      </c>
      <c r="AE99" s="83" t="s">
        <v>65</v>
      </c>
      <c r="AF99" s="83" t="s">
        <v>66</v>
      </c>
      <c r="AG99" s="83" t="s">
        <v>65</v>
      </c>
      <c r="AH99" s="83" t="s">
        <v>65</v>
      </c>
      <c r="AI99" s="83" t="s">
        <v>101</v>
      </c>
      <c r="AJ99" s="83" t="s">
        <v>65</v>
      </c>
      <c r="AK99" s="83" t="s">
        <v>65</v>
      </c>
      <c r="AL99" s="83" t="s">
        <v>65</v>
      </c>
      <c r="AM99" s="83" t="s">
        <v>66</v>
      </c>
      <c r="AN99" s="83" t="s">
        <v>66</v>
      </c>
      <c r="AO99" s="83" t="s">
        <v>66</v>
      </c>
      <c r="AP99" s="83" t="s">
        <v>67</v>
      </c>
      <c r="AQ99" s="83" t="s">
        <v>67</v>
      </c>
      <c r="AR99" s="83" t="s">
        <v>63</v>
      </c>
      <c r="AS99" s="83" t="s">
        <v>353</v>
      </c>
      <c r="AT99" s="83" t="s">
        <v>69</v>
      </c>
      <c r="AU99" s="83" t="s">
        <v>93</v>
      </c>
      <c r="AV99" s="83" t="s">
        <v>132</v>
      </c>
      <c r="AW99" s="83" t="s">
        <v>72</v>
      </c>
      <c r="AX99" s="83" t="s">
        <v>72</v>
      </c>
      <c r="AY99" s="83" t="s">
        <v>73</v>
      </c>
      <c r="AZ99" s="83" t="s">
        <v>73</v>
      </c>
      <c r="BA99" s="83" t="s">
        <v>73</v>
      </c>
      <c r="BB99" s="83" t="s">
        <v>73</v>
      </c>
      <c r="BC99" s="83" t="s">
        <v>73</v>
      </c>
      <c r="BD99" s="83"/>
      <c r="BE99" s="83" t="s">
        <v>73</v>
      </c>
      <c r="BF99" s="83"/>
      <c r="BG99" s="87" t="s">
        <v>335</v>
      </c>
      <c r="BH99" s="87" t="s">
        <v>60</v>
      </c>
      <c r="BI99" s="76" t="s">
        <v>1414</v>
      </c>
      <c r="BJ99">
        <f t="shared" ref="BJ99:BJ130" si="4">SUM(IF(J99="Betul / True",2,IF(J99="Salah / False",1,IF(J99="Tidak tahu / Dont Know",1,"PLEASE CHECK"))),IF(K99="Betul / True",2,IF(K99="Salah / False",1,IF(K99="Tidak tahu / Dont Know",1,"PLEASE CHECK"))),IF(L99="Betul / True",2,IF(L99="Salah / False",1,IF(L99="Tidak tahu / Dont Know",1,"PLEASE CHECK"))),IF(M99="Betul / True",1,IF(M99="Salah / False",2,IF(M99="Tidak tahu / Dont Know",2,"PLEASE CHECK"))),IF(N99="Betul / True",2,IF(N99="Salah / False",1,IF(N99="Tidak tahu / Dont Know",1,"PLEASE CHECK"))),IF(O99="Betul / True",2,IF(O99="Salah / False",1,IF(O99="Tidak tahu / Dont Know",1,"PLEASE CHECK"))),IF(P99="Betul / True",2,IF(P99="Salah / False",1,IF(P99="Tidak tahu / Dont Know",1,"PLEASE CHECK"))),IF(Q99="Betul / True",2,IF(Q99="Salah / False",1,IF(Q99="Tidak tahu / Dont Know",1,"PLEASE CHECK"))),IF(R99="Betul / True",2,IF(R99="Salah / False",1,IF(R99="Tidak tahu / Dont Know",1,"PLEASE CHECK"))),IF(S99="Betul / True",2,IF(S99="Salah / False",1,IF(S99="Tidak tahu / Dont Know",1,"PLEASE CHECK"))),IF(T99="Betul / True",2,IF(T99="Salah / False",1,IF(T99="Tidak tahu / Dont Know",1,"PLEASE CHECK"))),IF(U99="Betul / True",2,IF(U99="Salah / False",1,IF(U99="Tidak tahu / Dont Know",1,"PLEASE CHECK"))),IF(V99="Betul / True",2,IF(V99="Salah / False",1,IF(V99="Tidak tahu / Dont Know",1,"PLEASE CHECK"))),IF(W99="Betul / True",2,IF(W99="Salah / False",1,IF(W99="Tidak tahu / Dont Know",1,"PLEASE CHECK"))),IF(X99="Betul / True",2,IF(X99="Salah / False",1,IF(X99="Tidak tahu / Dont Know",1,"PLEASE CHECK"))),IF(Y99="Betul / True",2,IF(Y99="Salah / False",1,IF(Y99="Tidak tahu / Dont Know",1,"PLEASE CHECK"))))</f>
        <v>31</v>
      </c>
      <c r="BK99" s="87">
        <f t="shared" si="2"/>
        <v>60</v>
      </c>
      <c r="BL99" s="87"/>
      <c r="BM99" s="86" t="str">
        <f>_xlfn.XLOOKUP(Form_Responses1811[[#This Row],[Sekolah School (Cleansed)]],'Quality Check'!$B$11:$B$14,'Quality Check'!$C$11:$C$14,)</f>
        <v>Rural</v>
      </c>
      <c r="BN99" s="86" t="str">
        <f>_xlfn.XLOOKUP(Form_Responses1811[[#This Row],[Sekolah School (Cleansed)]],'Quality Check'!$B$11:$B$14,'Quality Check'!$D$11:$D$14,)</f>
        <v>Controlled Group (CG)</v>
      </c>
    </row>
    <row r="100" spans="1:66" ht="13.2" x14ac:dyDescent="0.25">
      <c r="A100" s="82">
        <v>45572.375980613426</v>
      </c>
      <c r="B100" s="83" t="s">
        <v>354</v>
      </c>
      <c r="C100" s="84" t="s">
        <v>355</v>
      </c>
      <c r="D100" s="83">
        <v>47</v>
      </c>
      <c r="E100" s="83">
        <v>0.25</v>
      </c>
      <c r="F100" s="83" t="s">
        <v>60</v>
      </c>
      <c r="G100" s="83" t="s">
        <v>76</v>
      </c>
      <c r="H100" s="83" t="s">
        <v>330</v>
      </c>
      <c r="I100" s="83" t="s">
        <v>63</v>
      </c>
      <c r="J100" s="83" t="s">
        <v>145</v>
      </c>
      <c r="K100" s="83" t="s">
        <v>84</v>
      </c>
      <c r="L100" s="83" t="s">
        <v>64</v>
      </c>
      <c r="M100" s="83" t="s">
        <v>84</v>
      </c>
      <c r="N100" s="83" t="s">
        <v>84</v>
      </c>
      <c r="O100" s="83" t="s">
        <v>84</v>
      </c>
      <c r="P100" s="83" t="s">
        <v>84</v>
      </c>
      <c r="Q100" s="83" t="s">
        <v>84</v>
      </c>
      <c r="R100" s="83" t="s">
        <v>64</v>
      </c>
      <c r="S100" s="83" t="s">
        <v>64</v>
      </c>
      <c r="T100" s="83" t="s">
        <v>64</v>
      </c>
      <c r="U100" s="83" t="s">
        <v>84</v>
      </c>
      <c r="V100" s="83" t="s">
        <v>64</v>
      </c>
      <c r="W100" s="83" t="s">
        <v>64</v>
      </c>
      <c r="X100" s="83" t="s">
        <v>64</v>
      </c>
      <c r="Y100" s="83" t="s">
        <v>64</v>
      </c>
      <c r="Z100" s="83" t="s">
        <v>65</v>
      </c>
      <c r="AA100" s="83" t="s">
        <v>65</v>
      </c>
      <c r="AB100" s="83" t="s">
        <v>65</v>
      </c>
      <c r="AC100" s="83" t="s">
        <v>65</v>
      </c>
      <c r="AD100" s="83" t="s">
        <v>65</v>
      </c>
      <c r="AE100" s="83" t="s">
        <v>65</v>
      </c>
      <c r="AF100" s="83" t="s">
        <v>65</v>
      </c>
      <c r="AG100" s="83" t="s">
        <v>65</v>
      </c>
      <c r="AH100" s="83" t="s">
        <v>66</v>
      </c>
      <c r="AI100" s="83" t="s">
        <v>101</v>
      </c>
      <c r="AJ100" s="83" t="s">
        <v>65</v>
      </c>
      <c r="AK100" s="83" t="s">
        <v>65</v>
      </c>
      <c r="AL100" s="83" t="s">
        <v>65</v>
      </c>
      <c r="AM100" s="83" t="s">
        <v>65</v>
      </c>
      <c r="AN100" s="83" t="s">
        <v>66</v>
      </c>
      <c r="AO100" s="83" t="s">
        <v>66</v>
      </c>
      <c r="AP100" s="83" t="s">
        <v>85</v>
      </c>
      <c r="AQ100" s="83" t="s">
        <v>85</v>
      </c>
      <c r="AR100" s="83" t="s">
        <v>86</v>
      </c>
      <c r="AS100" s="83" t="s">
        <v>81</v>
      </c>
      <c r="AT100" s="83" t="s">
        <v>87</v>
      </c>
      <c r="AU100" s="83" t="s">
        <v>85</v>
      </c>
      <c r="AV100" s="83" t="s">
        <v>71</v>
      </c>
      <c r="AW100" s="83" t="s">
        <v>72</v>
      </c>
      <c r="AX100" s="83" t="s">
        <v>73</v>
      </c>
      <c r="AY100" s="83" t="s">
        <v>63</v>
      </c>
      <c r="AZ100" s="83" t="s">
        <v>63</v>
      </c>
      <c r="BA100" s="83" t="s">
        <v>72</v>
      </c>
      <c r="BB100" s="83" t="s">
        <v>73</v>
      </c>
      <c r="BC100" s="83" t="s">
        <v>73</v>
      </c>
      <c r="BD100" s="83"/>
      <c r="BE100" s="83" t="s">
        <v>73</v>
      </c>
      <c r="BF100" s="83"/>
      <c r="BG100" s="87" t="s">
        <v>335</v>
      </c>
      <c r="BH100" s="87" t="s">
        <v>60</v>
      </c>
      <c r="BI100" s="76" t="s">
        <v>1414</v>
      </c>
      <c r="BJ100">
        <f t="shared" si="4"/>
        <v>25</v>
      </c>
      <c r="BK100" s="87">
        <f t="shared" si="2"/>
        <v>61</v>
      </c>
      <c r="BL100" s="87"/>
      <c r="BM100" s="86" t="str">
        <f>_xlfn.XLOOKUP(Form_Responses1811[[#This Row],[Sekolah School (Cleansed)]],'Quality Check'!$B$11:$B$14,'Quality Check'!$C$11:$C$14,)</f>
        <v>Rural</v>
      </c>
      <c r="BN100" s="86" t="str">
        <f>_xlfn.XLOOKUP(Form_Responses1811[[#This Row],[Sekolah School (Cleansed)]],'Quality Check'!$B$11:$B$14,'Quality Check'!$D$11:$D$14,)</f>
        <v>Controlled Group (CG)</v>
      </c>
    </row>
    <row r="101" spans="1:66" ht="13.2" x14ac:dyDescent="0.25">
      <c r="A101" s="82">
        <v>45572.376368773148</v>
      </c>
      <c r="B101" s="83" t="s">
        <v>356</v>
      </c>
      <c r="C101" s="84" t="s">
        <v>357</v>
      </c>
      <c r="D101" s="83">
        <v>100</v>
      </c>
      <c r="E101" s="83">
        <v>1</v>
      </c>
      <c r="F101" s="83" t="s">
        <v>60</v>
      </c>
      <c r="G101" s="83" t="s">
        <v>76</v>
      </c>
      <c r="H101" s="83" t="s">
        <v>358</v>
      </c>
      <c r="I101" s="83" t="s">
        <v>63</v>
      </c>
      <c r="J101" s="83" t="s">
        <v>64</v>
      </c>
      <c r="K101" s="83" t="s">
        <v>84</v>
      </c>
      <c r="L101" s="83" t="s">
        <v>145</v>
      </c>
      <c r="M101" s="83" t="s">
        <v>78</v>
      </c>
      <c r="N101" s="83" t="s">
        <v>64</v>
      </c>
      <c r="O101" s="83" t="s">
        <v>84</v>
      </c>
      <c r="P101" s="83" t="s">
        <v>78</v>
      </c>
      <c r="Q101" s="83" t="s">
        <v>64</v>
      </c>
      <c r="R101" s="83" t="s">
        <v>64</v>
      </c>
      <c r="S101" s="83" t="s">
        <v>84</v>
      </c>
      <c r="T101" s="83" t="s">
        <v>64</v>
      </c>
      <c r="U101" s="83" t="s">
        <v>84</v>
      </c>
      <c r="V101" s="83" t="s">
        <v>64</v>
      </c>
      <c r="W101" s="83" t="s">
        <v>64</v>
      </c>
      <c r="X101" s="83" t="s">
        <v>64</v>
      </c>
      <c r="Y101" s="83" t="s">
        <v>64</v>
      </c>
      <c r="Z101" s="83" t="s">
        <v>65</v>
      </c>
      <c r="AA101" s="83" t="s">
        <v>65</v>
      </c>
      <c r="AB101" s="83" t="s">
        <v>65</v>
      </c>
      <c r="AC101" s="83" t="s">
        <v>65</v>
      </c>
      <c r="AD101" s="83" t="s">
        <v>65</v>
      </c>
      <c r="AE101" s="83" t="s">
        <v>65</v>
      </c>
      <c r="AF101" s="83" t="s">
        <v>66</v>
      </c>
      <c r="AG101" s="83" t="s">
        <v>66</v>
      </c>
      <c r="AH101" s="83" t="s">
        <v>65</v>
      </c>
      <c r="AI101" s="83" t="s">
        <v>79</v>
      </c>
      <c r="AJ101" s="83" t="s">
        <v>65</v>
      </c>
      <c r="AK101" s="83" t="s">
        <v>65</v>
      </c>
      <c r="AL101" s="83" t="s">
        <v>65</v>
      </c>
      <c r="AM101" s="83" t="s">
        <v>66</v>
      </c>
      <c r="AN101" s="83" t="s">
        <v>66</v>
      </c>
      <c r="AO101" s="83" t="s">
        <v>66</v>
      </c>
      <c r="AP101" s="83" t="s">
        <v>67</v>
      </c>
      <c r="AQ101" s="83" t="s">
        <v>67</v>
      </c>
      <c r="AR101" s="83" t="s">
        <v>63</v>
      </c>
      <c r="AS101" s="83" t="s">
        <v>207</v>
      </c>
      <c r="AT101" s="83" t="s">
        <v>87</v>
      </c>
      <c r="AU101" s="83" t="s">
        <v>70</v>
      </c>
      <c r="AV101" s="83" t="s">
        <v>71</v>
      </c>
      <c r="AW101" s="83" t="s">
        <v>73</v>
      </c>
      <c r="AX101" s="83" t="s">
        <v>72</v>
      </c>
      <c r="AY101" s="83" t="s">
        <v>73</v>
      </c>
      <c r="AZ101" s="83" t="s">
        <v>72</v>
      </c>
      <c r="BA101" s="83" t="s">
        <v>73</v>
      </c>
      <c r="BB101" s="83" t="s">
        <v>73</v>
      </c>
      <c r="BC101" s="83" t="s">
        <v>73</v>
      </c>
      <c r="BD101" s="83"/>
      <c r="BE101" s="83" t="s">
        <v>73</v>
      </c>
      <c r="BF101" s="83"/>
      <c r="BG101" s="87" t="s">
        <v>335</v>
      </c>
      <c r="BH101" s="87" t="s">
        <v>60</v>
      </c>
      <c r="BI101" s="76" t="s">
        <v>1414</v>
      </c>
      <c r="BJ101">
        <f t="shared" si="4"/>
        <v>26</v>
      </c>
      <c r="BK101" s="87">
        <f t="shared" si="2"/>
        <v>58</v>
      </c>
      <c r="BL101" s="87"/>
      <c r="BM101" s="86" t="str">
        <f>_xlfn.XLOOKUP(Form_Responses1811[[#This Row],[Sekolah School (Cleansed)]],'Quality Check'!$B$11:$B$14,'Quality Check'!$C$11:$C$14,)</f>
        <v>Rural</v>
      </c>
      <c r="BN101" s="86" t="str">
        <f>_xlfn.XLOOKUP(Form_Responses1811[[#This Row],[Sekolah School (Cleansed)]],'Quality Check'!$B$11:$B$14,'Quality Check'!$D$11:$D$14,)</f>
        <v>Controlled Group (CG)</v>
      </c>
    </row>
    <row r="102" spans="1:66" ht="13.2" x14ac:dyDescent="0.25">
      <c r="A102" s="82">
        <v>45572.378826875</v>
      </c>
      <c r="B102" s="83" t="s">
        <v>359</v>
      </c>
      <c r="C102" s="84" t="s">
        <v>360</v>
      </c>
      <c r="D102" s="83">
        <v>100</v>
      </c>
      <c r="E102" s="83">
        <v>0.76</v>
      </c>
      <c r="F102" s="83" t="s">
        <v>60</v>
      </c>
      <c r="G102" s="83" t="s">
        <v>76</v>
      </c>
      <c r="H102" s="83" t="s">
        <v>330</v>
      </c>
      <c r="I102" s="83" t="s">
        <v>63</v>
      </c>
      <c r="J102" s="83" t="s">
        <v>64</v>
      </c>
      <c r="K102" s="83" t="s">
        <v>84</v>
      </c>
      <c r="L102" s="83" t="s">
        <v>64</v>
      </c>
      <c r="M102" s="83" t="s">
        <v>78</v>
      </c>
      <c r="N102" s="83" t="s">
        <v>64</v>
      </c>
      <c r="O102" s="83" t="s">
        <v>64</v>
      </c>
      <c r="P102" s="83" t="s">
        <v>84</v>
      </c>
      <c r="Q102" s="83" t="s">
        <v>64</v>
      </c>
      <c r="R102" s="83" t="s">
        <v>64</v>
      </c>
      <c r="S102" s="83" t="s">
        <v>64</v>
      </c>
      <c r="T102" s="83" t="s">
        <v>64</v>
      </c>
      <c r="U102" s="83" t="s">
        <v>64</v>
      </c>
      <c r="V102" s="83" t="s">
        <v>64</v>
      </c>
      <c r="W102" s="83" t="s">
        <v>84</v>
      </c>
      <c r="X102" s="83" t="s">
        <v>78</v>
      </c>
      <c r="Y102" s="83" t="s">
        <v>64</v>
      </c>
      <c r="Z102" s="83" t="s">
        <v>65</v>
      </c>
      <c r="AA102" s="83" t="s">
        <v>65</v>
      </c>
      <c r="AB102" s="83" t="s">
        <v>79</v>
      </c>
      <c r="AC102" s="83" t="s">
        <v>65</v>
      </c>
      <c r="AD102" s="83" t="s">
        <v>66</v>
      </c>
      <c r="AE102" s="83" t="s">
        <v>65</v>
      </c>
      <c r="AF102" s="83" t="s">
        <v>65</v>
      </c>
      <c r="AG102" s="83" t="s">
        <v>65</v>
      </c>
      <c r="AH102" s="83" t="s">
        <v>66</v>
      </c>
      <c r="AI102" s="83" t="s">
        <v>79</v>
      </c>
      <c r="AJ102" s="83" t="s">
        <v>65</v>
      </c>
      <c r="AK102" s="83" t="s">
        <v>65</v>
      </c>
      <c r="AL102" s="83" t="s">
        <v>65</v>
      </c>
      <c r="AM102" s="83" t="s">
        <v>66</v>
      </c>
      <c r="AN102" s="83" t="s">
        <v>79</v>
      </c>
      <c r="AO102" s="83" t="s">
        <v>79</v>
      </c>
      <c r="AP102" s="83" t="s">
        <v>67</v>
      </c>
      <c r="AQ102" s="83" t="s">
        <v>67</v>
      </c>
      <c r="AR102" s="83" t="s">
        <v>63</v>
      </c>
      <c r="AS102" s="83" t="s">
        <v>353</v>
      </c>
      <c r="AT102" s="83" t="s">
        <v>69</v>
      </c>
      <c r="AU102" s="83" t="s">
        <v>93</v>
      </c>
      <c r="AV102" s="83" t="s">
        <v>71</v>
      </c>
      <c r="AW102" s="83" t="s">
        <v>63</v>
      </c>
      <c r="AX102" s="83" t="s">
        <v>63</v>
      </c>
      <c r="AY102" s="83" t="s">
        <v>63</v>
      </c>
      <c r="AZ102" s="83" t="s">
        <v>72</v>
      </c>
      <c r="BA102" s="83" t="s">
        <v>63</v>
      </c>
      <c r="BB102" s="83" t="s">
        <v>72</v>
      </c>
      <c r="BC102" s="83" t="s">
        <v>73</v>
      </c>
      <c r="BD102" s="83"/>
      <c r="BE102" s="83" t="s">
        <v>73</v>
      </c>
      <c r="BF102" s="83"/>
      <c r="BG102" s="87" t="s">
        <v>335</v>
      </c>
      <c r="BH102" s="87" t="s">
        <v>60</v>
      </c>
      <c r="BI102" s="76" t="s">
        <v>1414</v>
      </c>
      <c r="BJ102">
        <f t="shared" si="4"/>
        <v>28</v>
      </c>
      <c r="BK102" s="87">
        <f t="shared" si="2"/>
        <v>54</v>
      </c>
      <c r="BL102" s="87"/>
      <c r="BM102" s="86" t="str">
        <f>_xlfn.XLOOKUP(Form_Responses1811[[#This Row],[Sekolah School (Cleansed)]],'Quality Check'!$B$11:$B$14,'Quality Check'!$C$11:$C$14,)</f>
        <v>Rural</v>
      </c>
      <c r="BN102" s="86" t="str">
        <f>_xlfn.XLOOKUP(Form_Responses1811[[#This Row],[Sekolah School (Cleansed)]],'Quality Check'!$B$11:$B$14,'Quality Check'!$D$11:$D$14,)</f>
        <v>Controlled Group (CG)</v>
      </c>
    </row>
    <row r="103" spans="1:66" ht="13.2" x14ac:dyDescent="0.25">
      <c r="A103" s="82">
        <v>45572.380488587965</v>
      </c>
      <c r="B103" s="83" t="s">
        <v>361</v>
      </c>
      <c r="C103" s="84" t="s">
        <v>362</v>
      </c>
      <c r="D103" s="83">
        <v>41.07</v>
      </c>
      <c r="E103" s="83">
        <v>0.08</v>
      </c>
      <c r="F103" s="83" t="s">
        <v>60</v>
      </c>
      <c r="G103" s="83" t="s">
        <v>76</v>
      </c>
      <c r="H103" s="83" t="s">
        <v>330</v>
      </c>
      <c r="I103" s="83" t="s">
        <v>63</v>
      </c>
      <c r="J103" s="83" t="s">
        <v>145</v>
      </c>
      <c r="K103" s="83" t="s">
        <v>84</v>
      </c>
      <c r="L103" s="83" t="s">
        <v>64</v>
      </c>
      <c r="M103" s="83" t="s">
        <v>84</v>
      </c>
      <c r="N103" s="83" t="s">
        <v>64</v>
      </c>
      <c r="O103" s="83" t="s">
        <v>64</v>
      </c>
      <c r="P103" s="83" t="s">
        <v>84</v>
      </c>
      <c r="Q103" s="83" t="s">
        <v>84</v>
      </c>
      <c r="R103" s="83" t="s">
        <v>64</v>
      </c>
      <c r="S103" s="83" t="s">
        <v>64</v>
      </c>
      <c r="T103" s="83" t="s">
        <v>64</v>
      </c>
      <c r="U103" s="83" t="s">
        <v>64</v>
      </c>
      <c r="V103" s="83" t="s">
        <v>64</v>
      </c>
      <c r="W103" s="83" t="s">
        <v>64</v>
      </c>
      <c r="X103" s="83" t="s">
        <v>64</v>
      </c>
      <c r="Y103" s="83" t="s">
        <v>64</v>
      </c>
      <c r="Z103" s="83" t="s">
        <v>65</v>
      </c>
      <c r="AA103" s="83" t="s">
        <v>65</v>
      </c>
      <c r="AB103" s="83" t="s">
        <v>65</v>
      </c>
      <c r="AC103" s="83" t="s">
        <v>65</v>
      </c>
      <c r="AD103" s="83" t="s">
        <v>65</v>
      </c>
      <c r="AE103" s="83" t="s">
        <v>65</v>
      </c>
      <c r="AF103" s="83" t="s">
        <v>65</v>
      </c>
      <c r="AG103" s="83" t="s">
        <v>65</v>
      </c>
      <c r="AH103" s="83" t="s">
        <v>65</v>
      </c>
      <c r="AI103" s="83" t="s">
        <v>101</v>
      </c>
      <c r="AJ103" s="83" t="s">
        <v>65</v>
      </c>
      <c r="AK103" s="83" t="s">
        <v>79</v>
      </c>
      <c r="AL103" s="83" t="s">
        <v>65</v>
      </c>
      <c r="AM103" s="83" t="s">
        <v>65</v>
      </c>
      <c r="AN103" s="83" t="s">
        <v>65</v>
      </c>
      <c r="AO103" s="83" t="s">
        <v>65</v>
      </c>
      <c r="AP103" s="83" t="s">
        <v>85</v>
      </c>
      <c r="AQ103" s="83" t="s">
        <v>85</v>
      </c>
      <c r="AR103" s="83" t="s">
        <v>73</v>
      </c>
      <c r="AS103" s="83" t="s">
        <v>68</v>
      </c>
      <c r="AT103" s="83" t="s">
        <v>87</v>
      </c>
      <c r="AU103" s="83" t="s">
        <v>70</v>
      </c>
      <c r="AV103" s="83" t="s">
        <v>132</v>
      </c>
      <c r="AW103" s="83" t="s">
        <v>73</v>
      </c>
      <c r="AX103" s="83" t="s">
        <v>63</v>
      </c>
      <c r="AY103" s="83" t="s">
        <v>73</v>
      </c>
      <c r="AZ103" s="83" t="s">
        <v>73</v>
      </c>
      <c r="BA103" s="83" t="s">
        <v>73</v>
      </c>
      <c r="BB103" s="83" t="s">
        <v>73</v>
      </c>
      <c r="BC103" s="83" t="s">
        <v>73</v>
      </c>
      <c r="BD103" s="83"/>
      <c r="BE103" s="83" t="s">
        <v>73</v>
      </c>
      <c r="BF103" s="83"/>
      <c r="BG103" s="87" t="s">
        <v>335</v>
      </c>
      <c r="BH103" s="87" t="s">
        <v>60</v>
      </c>
      <c r="BI103" s="76" t="s">
        <v>1414</v>
      </c>
      <c r="BJ103">
        <f t="shared" si="4"/>
        <v>28</v>
      </c>
      <c r="BK103" s="87">
        <f t="shared" si="2"/>
        <v>62</v>
      </c>
      <c r="BL103" s="87"/>
      <c r="BM103" s="86" t="str">
        <f>_xlfn.XLOOKUP(Form_Responses1811[[#This Row],[Sekolah School (Cleansed)]],'Quality Check'!$B$11:$B$14,'Quality Check'!$C$11:$C$14,)</f>
        <v>Rural</v>
      </c>
      <c r="BN103" s="86" t="str">
        <f>_xlfn.XLOOKUP(Form_Responses1811[[#This Row],[Sekolah School (Cleansed)]],'Quality Check'!$B$11:$B$14,'Quality Check'!$D$11:$D$14,)</f>
        <v>Controlled Group (CG)</v>
      </c>
    </row>
    <row r="104" spans="1:66" ht="13.2" x14ac:dyDescent="0.25">
      <c r="A104" s="82">
        <v>45572.382133321764</v>
      </c>
      <c r="B104" s="83" t="s">
        <v>363</v>
      </c>
      <c r="C104" s="84" t="s">
        <v>364</v>
      </c>
      <c r="D104" s="83">
        <v>85.71</v>
      </c>
      <c r="E104" s="83">
        <v>0.75</v>
      </c>
      <c r="F104" s="83" t="s">
        <v>60</v>
      </c>
      <c r="G104" s="83" t="s">
        <v>76</v>
      </c>
      <c r="H104" s="83" t="s">
        <v>365</v>
      </c>
      <c r="I104" s="83" t="s">
        <v>63</v>
      </c>
      <c r="J104" s="83" t="s">
        <v>64</v>
      </c>
      <c r="K104" s="83" t="s">
        <v>64</v>
      </c>
      <c r="L104" s="83" t="s">
        <v>145</v>
      </c>
      <c r="M104" s="83" t="s">
        <v>84</v>
      </c>
      <c r="N104" s="83" t="s">
        <v>64</v>
      </c>
      <c r="O104" s="83" t="s">
        <v>84</v>
      </c>
      <c r="P104" s="83" t="s">
        <v>64</v>
      </c>
      <c r="Q104" s="83" t="s">
        <v>78</v>
      </c>
      <c r="R104" s="83" t="s">
        <v>64</v>
      </c>
      <c r="S104" s="83" t="s">
        <v>64</v>
      </c>
      <c r="T104" s="83" t="s">
        <v>64</v>
      </c>
      <c r="U104" s="83" t="s">
        <v>84</v>
      </c>
      <c r="V104" s="83" t="s">
        <v>64</v>
      </c>
      <c r="W104" s="83" t="s">
        <v>78</v>
      </c>
      <c r="X104" s="83" t="s">
        <v>64</v>
      </c>
      <c r="Y104" s="83" t="s">
        <v>64</v>
      </c>
      <c r="Z104" s="83" t="s">
        <v>66</v>
      </c>
      <c r="AA104" s="83" t="s">
        <v>66</v>
      </c>
      <c r="AB104" s="83" t="s">
        <v>66</v>
      </c>
      <c r="AC104" s="83" t="s">
        <v>65</v>
      </c>
      <c r="AD104" s="83" t="s">
        <v>66</v>
      </c>
      <c r="AE104" s="83" t="s">
        <v>66</v>
      </c>
      <c r="AF104" s="83" t="s">
        <v>66</v>
      </c>
      <c r="AG104" s="83" t="s">
        <v>66</v>
      </c>
      <c r="AH104" s="83" t="s">
        <v>66</v>
      </c>
      <c r="AI104" s="83" t="s">
        <v>79</v>
      </c>
      <c r="AJ104" s="83" t="s">
        <v>66</v>
      </c>
      <c r="AK104" s="83" t="s">
        <v>66</v>
      </c>
      <c r="AL104" s="83" t="s">
        <v>66</v>
      </c>
      <c r="AM104" s="83" t="s">
        <v>66</v>
      </c>
      <c r="AN104" s="83" t="s">
        <v>65</v>
      </c>
      <c r="AO104" s="83" t="s">
        <v>66</v>
      </c>
      <c r="AP104" s="83" t="s">
        <v>85</v>
      </c>
      <c r="AQ104" s="83" t="s">
        <v>85</v>
      </c>
      <c r="AR104" s="83" t="s">
        <v>63</v>
      </c>
      <c r="AS104" s="83" t="s">
        <v>366</v>
      </c>
      <c r="AT104" s="83" t="s">
        <v>69</v>
      </c>
      <c r="AU104" s="83" t="s">
        <v>67</v>
      </c>
      <c r="AV104" s="83" t="s">
        <v>132</v>
      </c>
      <c r="AW104" s="83" t="s">
        <v>63</v>
      </c>
      <c r="AX104" s="83" t="s">
        <v>72</v>
      </c>
      <c r="AY104" s="83" t="s">
        <v>63</v>
      </c>
      <c r="AZ104" s="83" t="s">
        <v>63</v>
      </c>
      <c r="BA104" s="83" t="s">
        <v>63</v>
      </c>
      <c r="BB104" s="83" t="s">
        <v>63</v>
      </c>
      <c r="BC104" s="83" t="s">
        <v>73</v>
      </c>
      <c r="BD104" s="83"/>
      <c r="BE104" s="83" t="s">
        <v>73</v>
      </c>
      <c r="BF104" s="83"/>
      <c r="BG104" s="87" t="s">
        <v>335</v>
      </c>
      <c r="BH104" s="87" t="s">
        <v>60</v>
      </c>
      <c r="BI104" s="76" t="s">
        <v>1414</v>
      </c>
      <c r="BJ104">
        <f t="shared" si="4"/>
        <v>27</v>
      </c>
      <c r="BK104" s="87">
        <f t="shared" si="2"/>
        <v>50</v>
      </c>
      <c r="BL104" s="87"/>
      <c r="BM104" s="86" t="str">
        <f>_xlfn.XLOOKUP(Form_Responses1811[[#This Row],[Sekolah School (Cleansed)]],'Quality Check'!$B$11:$B$14,'Quality Check'!$C$11:$C$14,)</f>
        <v>Rural</v>
      </c>
      <c r="BN104" s="86" t="str">
        <f>_xlfn.XLOOKUP(Form_Responses1811[[#This Row],[Sekolah School (Cleansed)]],'Quality Check'!$B$11:$B$14,'Quality Check'!$D$11:$D$14,)</f>
        <v>Controlled Group (CG)</v>
      </c>
    </row>
    <row r="105" spans="1:66" ht="13.2" x14ac:dyDescent="0.25">
      <c r="A105" s="82">
        <v>45572.383372407407</v>
      </c>
      <c r="B105" s="83" t="s">
        <v>367</v>
      </c>
      <c r="C105" s="84" t="s">
        <v>368</v>
      </c>
      <c r="D105" s="83">
        <v>34.82</v>
      </c>
      <c r="E105" s="83">
        <v>0.08</v>
      </c>
      <c r="F105" s="83" t="s">
        <v>60</v>
      </c>
      <c r="G105" s="83" t="s">
        <v>76</v>
      </c>
      <c r="H105" s="83" t="s">
        <v>369</v>
      </c>
      <c r="I105" s="83" t="s">
        <v>63</v>
      </c>
      <c r="J105" s="83" t="s">
        <v>64</v>
      </c>
      <c r="K105" s="83" t="s">
        <v>64</v>
      </c>
      <c r="L105" s="83" t="s">
        <v>64</v>
      </c>
      <c r="M105" s="83" t="s">
        <v>78</v>
      </c>
      <c r="N105" s="83" t="s">
        <v>64</v>
      </c>
      <c r="O105" s="83" t="s">
        <v>78</v>
      </c>
      <c r="P105" s="83" t="s">
        <v>78</v>
      </c>
      <c r="Q105" s="83" t="s">
        <v>78</v>
      </c>
      <c r="R105" s="83" t="s">
        <v>64</v>
      </c>
      <c r="S105" s="83" t="s">
        <v>78</v>
      </c>
      <c r="T105" s="83" t="s">
        <v>64</v>
      </c>
      <c r="U105" s="83" t="s">
        <v>64</v>
      </c>
      <c r="V105" s="83" t="s">
        <v>64</v>
      </c>
      <c r="W105" s="83" t="s">
        <v>64</v>
      </c>
      <c r="X105" s="83" t="s">
        <v>64</v>
      </c>
      <c r="Y105" s="83" t="s">
        <v>64</v>
      </c>
      <c r="Z105" s="83" t="s">
        <v>66</v>
      </c>
      <c r="AA105" s="83" t="s">
        <v>65</v>
      </c>
      <c r="AB105" s="83" t="s">
        <v>66</v>
      </c>
      <c r="AC105" s="83" t="s">
        <v>66</v>
      </c>
      <c r="AD105" s="83" t="s">
        <v>66</v>
      </c>
      <c r="AE105" s="83" t="s">
        <v>66</v>
      </c>
      <c r="AF105" s="83" t="s">
        <v>66</v>
      </c>
      <c r="AG105" s="83" t="s">
        <v>65</v>
      </c>
      <c r="AH105" s="83" t="s">
        <v>66</v>
      </c>
      <c r="AI105" s="83" t="s">
        <v>79</v>
      </c>
      <c r="AJ105" s="83" t="s">
        <v>66</v>
      </c>
      <c r="AK105" s="83" t="s">
        <v>66</v>
      </c>
      <c r="AL105" s="83" t="s">
        <v>66</v>
      </c>
      <c r="AM105" s="83" t="s">
        <v>66</v>
      </c>
      <c r="AN105" s="83" t="s">
        <v>79</v>
      </c>
      <c r="AO105" s="83" t="s">
        <v>79</v>
      </c>
      <c r="AP105" s="83" t="s">
        <v>85</v>
      </c>
      <c r="AQ105" s="83" t="s">
        <v>85</v>
      </c>
      <c r="AR105" s="83" t="s">
        <v>63</v>
      </c>
      <c r="AS105" s="83" t="s">
        <v>370</v>
      </c>
      <c r="AT105" s="83" t="s">
        <v>87</v>
      </c>
      <c r="AU105" s="83" t="s">
        <v>70</v>
      </c>
      <c r="AV105" s="83" t="s">
        <v>71</v>
      </c>
      <c r="AW105" s="83" t="s">
        <v>73</v>
      </c>
      <c r="AX105" s="83" t="s">
        <v>73</v>
      </c>
      <c r="AY105" s="83" t="s">
        <v>72</v>
      </c>
      <c r="AZ105" s="83" t="s">
        <v>73</v>
      </c>
      <c r="BA105" s="83" t="s">
        <v>72</v>
      </c>
      <c r="BB105" s="83" t="s">
        <v>73</v>
      </c>
      <c r="BC105" s="83" t="s">
        <v>73</v>
      </c>
      <c r="BD105" s="83"/>
      <c r="BE105" s="83" t="s">
        <v>73</v>
      </c>
      <c r="BF105" s="83"/>
      <c r="BG105" s="87" t="s">
        <v>335</v>
      </c>
      <c r="BH105" s="87" t="s">
        <v>60</v>
      </c>
      <c r="BI105" s="76" t="s">
        <v>1414</v>
      </c>
      <c r="BJ105">
        <f t="shared" si="4"/>
        <v>28</v>
      </c>
      <c r="BK105" s="87">
        <f t="shared" si="2"/>
        <v>48</v>
      </c>
      <c r="BL105" s="87"/>
      <c r="BM105" s="86" t="str">
        <f>_xlfn.XLOOKUP(Form_Responses1811[[#This Row],[Sekolah School (Cleansed)]],'Quality Check'!$B$11:$B$14,'Quality Check'!$C$11:$C$14,)</f>
        <v>Rural</v>
      </c>
      <c r="BN105" s="86" t="str">
        <f>_xlfn.XLOOKUP(Form_Responses1811[[#This Row],[Sekolah School (Cleansed)]],'Quality Check'!$B$11:$B$14,'Quality Check'!$D$11:$D$14,)</f>
        <v>Controlled Group (CG)</v>
      </c>
    </row>
    <row r="106" spans="1:66" ht="13.2" x14ac:dyDescent="0.25">
      <c r="A106" s="82">
        <v>45572.383376296297</v>
      </c>
      <c r="B106" s="83" t="s">
        <v>371</v>
      </c>
      <c r="C106" s="84" t="s">
        <v>372</v>
      </c>
      <c r="D106" s="83">
        <v>41.96</v>
      </c>
      <c r="E106" s="83">
        <v>0.28999999999999998</v>
      </c>
      <c r="F106" s="83" t="s">
        <v>60</v>
      </c>
      <c r="G106" s="83" t="s">
        <v>76</v>
      </c>
      <c r="H106" s="83" t="s">
        <v>373</v>
      </c>
      <c r="I106" s="83" t="s">
        <v>63</v>
      </c>
      <c r="J106" s="83" t="s">
        <v>64</v>
      </c>
      <c r="K106" s="83" t="s">
        <v>64</v>
      </c>
      <c r="L106" s="83" t="s">
        <v>64</v>
      </c>
      <c r="M106" s="83" t="s">
        <v>84</v>
      </c>
      <c r="N106" s="83" t="s">
        <v>64</v>
      </c>
      <c r="O106" s="83" t="s">
        <v>64</v>
      </c>
      <c r="P106" s="83" t="s">
        <v>84</v>
      </c>
      <c r="Q106" s="83" t="s">
        <v>64</v>
      </c>
      <c r="R106" s="83" t="s">
        <v>64</v>
      </c>
      <c r="S106" s="83" t="s">
        <v>64</v>
      </c>
      <c r="T106" s="83" t="s">
        <v>64</v>
      </c>
      <c r="U106" s="83" t="s">
        <v>64</v>
      </c>
      <c r="V106" s="83" t="s">
        <v>64</v>
      </c>
      <c r="W106" s="83" t="s">
        <v>64</v>
      </c>
      <c r="X106" s="83" t="s">
        <v>64</v>
      </c>
      <c r="Y106" s="83" t="s">
        <v>64</v>
      </c>
      <c r="Z106" s="83" t="s">
        <v>65</v>
      </c>
      <c r="AA106" s="83" t="s">
        <v>65</v>
      </c>
      <c r="AB106" s="83" t="s">
        <v>66</v>
      </c>
      <c r="AC106" s="83" t="s">
        <v>65</v>
      </c>
      <c r="AD106" s="83" t="s">
        <v>65</v>
      </c>
      <c r="AE106" s="83" t="s">
        <v>65</v>
      </c>
      <c r="AF106" s="83" t="s">
        <v>66</v>
      </c>
      <c r="AG106" s="83" t="s">
        <v>65</v>
      </c>
      <c r="AH106" s="83" t="s">
        <v>66</v>
      </c>
      <c r="AI106" s="83" t="s">
        <v>65</v>
      </c>
      <c r="AJ106" s="83" t="s">
        <v>65</v>
      </c>
      <c r="AK106" s="83" t="s">
        <v>65</v>
      </c>
      <c r="AL106" s="83" t="s">
        <v>65</v>
      </c>
      <c r="AM106" s="83" t="s">
        <v>65</v>
      </c>
      <c r="AN106" s="83" t="s">
        <v>65</v>
      </c>
      <c r="AO106" s="83" t="s">
        <v>65</v>
      </c>
      <c r="AP106" s="83" t="s">
        <v>67</v>
      </c>
      <c r="AQ106" s="83" t="s">
        <v>67</v>
      </c>
      <c r="AR106" s="83" t="s">
        <v>86</v>
      </c>
      <c r="AS106" s="83" t="s">
        <v>68</v>
      </c>
      <c r="AT106" s="83" t="s">
        <v>69</v>
      </c>
      <c r="AU106" s="83" t="s">
        <v>70</v>
      </c>
      <c r="AV106" s="83" t="s">
        <v>71</v>
      </c>
      <c r="AW106" s="83" t="s">
        <v>63</v>
      </c>
      <c r="AX106" s="83" t="s">
        <v>72</v>
      </c>
      <c r="AY106" s="83" t="s">
        <v>73</v>
      </c>
      <c r="AZ106" s="83" t="s">
        <v>72</v>
      </c>
      <c r="BA106" s="83" t="s">
        <v>73</v>
      </c>
      <c r="BB106" s="83" t="s">
        <v>73</v>
      </c>
      <c r="BC106" s="83" t="s">
        <v>73</v>
      </c>
      <c r="BD106" s="83"/>
      <c r="BE106" s="83" t="s">
        <v>73</v>
      </c>
      <c r="BF106" s="83"/>
      <c r="BG106" s="87" t="s">
        <v>335</v>
      </c>
      <c r="BH106" s="87" t="s">
        <v>60</v>
      </c>
      <c r="BI106" s="76" t="s">
        <v>1414</v>
      </c>
      <c r="BJ106">
        <f t="shared" si="4"/>
        <v>31</v>
      </c>
      <c r="BK106" s="87">
        <f t="shared" si="2"/>
        <v>58</v>
      </c>
      <c r="BL106" s="87"/>
      <c r="BM106" s="86" t="str">
        <f>_xlfn.XLOOKUP(Form_Responses1811[[#This Row],[Sekolah School (Cleansed)]],'Quality Check'!$B$11:$B$14,'Quality Check'!$C$11:$C$14,)</f>
        <v>Rural</v>
      </c>
      <c r="BN106" s="86" t="str">
        <f>_xlfn.XLOOKUP(Form_Responses1811[[#This Row],[Sekolah School (Cleansed)]],'Quality Check'!$B$11:$B$14,'Quality Check'!$D$11:$D$14,)</f>
        <v>Controlled Group (CG)</v>
      </c>
    </row>
    <row r="107" spans="1:66" ht="13.2" x14ac:dyDescent="0.25">
      <c r="A107" s="82">
        <v>45572.385504074075</v>
      </c>
      <c r="B107" s="83" t="s">
        <v>374</v>
      </c>
      <c r="C107" s="84" t="s">
        <v>375</v>
      </c>
      <c r="D107" s="83">
        <v>53.57</v>
      </c>
      <c r="E107" s="83">
        <v>0.33</v>
      </c>
      <c r="F107" s="83" t="s">
        <v>60</v>
      </c>
      <c r="G107" s="83" t="s">
        <v>76</v>
      </c>
      <c r="H107" s="83" t="s">
        <v>352</v>
      </c>
      <c r="I107" s="83" t="s">
        <v>63</v>
      </c>
      <c r="J107" s="83" t="s">
        <v>64</v>
      </c>
      <c r="K107" s="83" t="s">
        <v>84</v>
      </c>
      <c r="L107" s="83" t="s">
        <v>64</v>
      </c>
      <c r="M107" s="83" t="s">
        <v>84</v>
      </c>
      <c r="N107" s="83" t="s">
        <v>64</v>
      </c>
      <c r="O107" s="83" t="s">
        <v>64</v>
      </c>
      <c r="P107" s="83" t="s">
        <v>78</v>
      </c>
      <c r="Q107" s="83" t="s">
        <v>64</v>
      </c>
      <c r="R107" s="83" t="s">
        <v>64</v>
      </c>
      <c r="S107" s="83" t="s">
        <v>84</v>
      </c>
      <c r="T107" s="83" t="s">
        <v>64</v>
      </c>
      <c r="U107" s="83" t="s">
        <v>64</v>
      </c>
      <c r="V107" s="83" t="s">
        <v>64</v>
      </c>
      <c r="W107" s="83" t="s">
        <v>64</v>
      </c>
      <c r="X107" s="83" t="s">
        <v>64</v>
      </c>
      <c r="Y107" s="83" t="s">
        <v>64</v>
      </c>
      <c r="Z107" s="83" t="s">
        <v>65</v>
      </c>
      <c r="AA107" s="83" t="s">
        <v>65</v>
      </c>
      <c r="AB107" s="83" t="s">
        <v>66</v>
      </c>
      <c r="AC107" s="83" t="s">
        <v>65</v>
      </c>
      <c r="AD107" s="83" t="s">
        <v>66</v>
      </c>
      <c r="AE107" s="83" t="s">
        <v>66</v>
      </c>
      <c r="AF107" s="83" t="s">
        <v>66</v>
      </c>
      <c r="AG107" s="83" t="s">
        <v>65</v>
      </c>
      <c r="AH107" s="83" t="s">
        <v>66</v>
      </c>
      <c r="AI107" s="83" t="s">
        <v>79</v>
      </c>
      <c r="AJ107" s="83" t="s">
        <v>65</v>
      </c>
      <c r="AK107" s="83" t="s">
        <v>65</v>
      </c>
      <c r="AL107" s="83" t="s">
        <v>66</v>
      </c>
      <c r="AM107" s="83" t="s">
        <v>65</v>
      </c>
      <c r="AN107" s="83" t="s">
        <v>79</v>
      </c>
      <c r="AO107" s="83" t="s">
        <v>66</v>
      </c>
      <c r="AP107" s="83" t="s">
        <v>67</v>
      </c>
      <c r="AQ107" s="83" t="s">
        <v>67</v>
      </c>
      <c r="AR107" s="83" t="s">
        <v>86</v>
      </c>
      <c r="AS107" s="83" t="s">
        <v>115</v>
      </c>
      <c r="AT107" s="83" t="s">
        <v>87</v>
      </c>
      <c r="AU107" s="83" t="s">
        <v>93</v>
      </c>
      <c r="AV107" s="83" t="s">
        <v>71</v>
      </c>
      <c r="AW107" s="83" t="s">
        <v>73</v>
      </c>
      <c r="AX107" s="83" t="s">
        <v>72</v>
      </c>
      <c r="AY107" s="83" t="s">
        <v>73</v>
      </c>
      <c r="AZ107" s="83" t="s">
        <v>73</v>
      </c>
      <c r="BA107" s="83" t="s">
        <v>72</v>
      </c>
      <c r="BB107" s="83" t="s">
        <v>73</v>
      </c>
      <c r="BC107" s="83" t="s">
        <v>73</v>
      </c>
      <c r="BD107" s="83"/>
      <c r="BE107" s="83" t="s">
        <v>73</v>
      </c>
      <c r="BF107" s="83"/>
      <c r="BG107" s="87" t="s">
        <v>335</v>
      </c>
      <c r="BH107" s="87" t="s">
        <v>60</v>
      </c>
      <c r="BI107" s="76" t="s">
        <v>1414</v>
      </c>
      <c r="BJ107">
        <f t="shared" si="4"/>
        <v>29</v>
      </c>
      <c r="BK107" s="87">
        <f t="shared" si="2"/>
        <v>54</v>
      </c>
      <c r="BL107" s="87"/>
      <c r="BM107" s="86" t="str">
        <f>_xlfn.XLOOKUP(Form_Responses1811[[#This Row],[Sekolah School (Cleansed)]],'Quality Check'!$B$11:$B$14,'Quality Check'!$C$11:$C$14,)</f>
        <v>Rural</v>
      </c>
      <c r="BN107" s="86" t="str">
        <f>_xlfn.XLOOKUP(Form_Responses1811[[#This Row],[Sekolah School (Cleansed)]],'Quality Check'!$B$11:$B$14,'Quality Check'!$D$11:$D$14,)</f>
        <v>Controlled Group (CG)</v>
      </c>
    </row>
    <row r="108" spans="1:66" ht="13.2" x14ac:dyDescent="0.25">
      <c r="A108" s="82">
        <v>45572.386470613426</v>
      </c>
      <c r="B108" s="83" t="s">
        <v>376</v>
      </c>
      <c r="C108" s="84" t="s">
        <v>377</v>
      </c>
      <c r="D108" s="83">
        <v>58.06</v>
      </c>
      <c r="E108" s="83">
        <v>0.83</v>
      </c>
      <c r="F108" s="83" t="s">
        <v>60</v>
      </c>
      <c r="G108" s="83" t="s">
        <v>76</v>
      </c>
      <c r="H108" s="83" t="s">
        <v>378</v>
      </c>
      <c r="I108" s="83" t="s">
        <v>63</v>
      </c>
      <c r="J108" s="83" t="s">
        <v>64</v>
      </c>
      <c r="K108" s="83" t="s">
        <v>64</v>
      </c>
      <c r="L108" s="83" t="s">
        <v>64</v>
      </c>
      <c r="M108" s="83" t="s">
        <v>84</v>
      </c>
      <c r="N108" s="83" t="s">
        <v>64</v>
      </c>
      <c r="O108" s="83" t="s">
        <v>84</v>
      </c>
      <c r="P108" s="83" t="s">
        <v>84</v>
      </c>
      <c r="Q108" s="83" t="s">
        <v>64</v>
      </c>
      <c r="R108" s="83" t="s">
        <v>64</v>
      </c>
      <c r="S108" s="83" t="s">
        <v>64</v>
      </c>
      <c r="T108" s="83" t="s">
        <v>64</v>
      </c>
      <c r="U108" s="83" t="s">
        <v>84</v>
      </c>
      <c r="V108" s="83" t="s">
        <v>64</v>
      </c>
      <c r="W108" s="83" t="s">
        <v>64</v>
      </c>
      <c r="X108" s="83" t="s">
        <v>64</v>
      </c>
      <c r="Y108" s="83" t="s">
        <v>64</v>
      </c>
      <c r="Z108" s="83" t="s">
        <v>65</v>
      </c>
      <c r="AA108" s="83" t="s">
        <v>65</v>
      </c>
      <c r="AB108" s="83" t="s">
        <v>65</v>
      </c>
      <c r="AC108" s="83" t="s">
        <v>65</v>
      </c>
      <c r="AD108" s="83" t="s">
        <v>65</v>
      </c>
      <c r="AE108" s="83" t="s">
        <v>65</v>
      </c>
      <c r="AF108" s="83" t="s">
        <v>66</v>
      </c>
      <c r="AG108" s="83" t="s">
        <v>66</v>
      </c>
      <c r="AH108" s="83" t="s">
        <v>66</v>
      </c>
      <c r="AI108" s="83" t="s">
        <v>101</v>
      </c>
      <c r="AJ108" s="83" t="s">
        <v>65</v>
      </c>
      <c r="AK108" s="83" t="s">
        <v>65</v>
      </c>
      <c r="AL108" s="83" t="s">
        <v>65</v>
      </c>
      <c r="AM108" s="83" t="s">
        <v>65</v>
      </c>
      <c r="AN108" s="83" t="s">
        <v>65</v>
      </c>
      <c r="AO108" s="83" t="s">
        <v>65</v>
      </c>
      <c r="AP108" s="83" t="s">
        <v>67</v>
      </c>
      <c r="AQ108" s="83" t="s">
        <v>151</v>
      </c>
      <c r="AR108" s="83" t="s">
        <v>63</v>
      </c>
      <c r="AS108" s="83" t="s">
        <v>81</v>
      </c>
      <c r="AT108" s="83" t="s">
        <v>69</v>
      </c>
      <c r="AU108" s="83" t="s">
        <v>70</v>
      </c>
      <c r="AV108" s="83" t="s">
        <v>71</v>
      </c>
      <c r="AW108" s="83" t="s">
        <v>72</v>
      </c>
      <c r="AX108" s="83" t="s">
        <v>72</v>
      </c>
      <c r="AY108" s="83" t="s">
        <v>72</v>
      </c>
      <c r="AZ108" s="83" t="s">
        <v>72</v>
      </c>
      <c r="BA108" s="83" t="s">
        <v>63</v>
      </c>
      <c r="BB108" s="83" t="s">
        <v>63</v>
      </c>
      <c r="BC108" s="83" t="s">
        <v>73</v>
      </c>
      <c r="BD108" s="83"/>
      <c r="BE108" s="83" t="s">
        <v>73</v>
      </c>
      <c r="BF108" s="83"/>
      <c r="BG108" s="87" t="s">
        <v>335</v>
      </c>
      <c r="BH108" s="87" t="s">
        <v>60</v>
      </c>
      <c r="BI108" s="76" t="s">
        <v>1414</v>
      </c>
      <c r="BJ108">
        <f t="shared" si="4"/>
        <v>29</v>
      </c>
      <c r="BK108" s="87">
        <f t="shared" si="2"/>
        <v>61</v>
      </c>
      <c r="BL108" s="87"/>
      <c r="BM108" s="86" t="str">
        <f>_xlfn.XLOOKUP(Form_Responses1811[[#This Row],[Sekolah School (Cleansed)]],'Quality Check'!$B$11:$B$14,'Quality Check'!$C$11:$C$14,)</f>
        <v>Rural</v>
      </c>
      <c r="BN108" s="86" t="str">
        <f>_xlfn.XLOOKUP(Form_Responses1811[[#This Row],[Sekolah School (Cleansed)]],'Quality Check'!$B$11:$B$14,'Quality Check'!$D$11:$D$14,)</f>
        <v>Controlled Group (CG)</v>
      </c>
    </row>
    <row r="109" spans="1:66" ht="13.2" x14ac:dyDescent="0.25">
      <c r="A109" s="82">
        <v>45572.388167002311</v>
      </c>
      <c r="B109" s="83" t="s">
        <v>379</v>
      </c>
      <c r="C109" s="83" t="s">
        <v>380</v>
      </c>
      <c r="D109" s="83">
        <v>100</v>
      </c>
      <c r="E109" s="83">
        <v>1.17</v>
      </c>
      <c r="F109" s="83" t="s">
        <v>60</v>
      </c>
      <c r="G109" s="83" t="s">
        <v>76</v>
      </c>
      <c r="H109" s="83" t="s">
        <v>381</v>
      </c>
      <c r="I109" s="83" t="s">
        <v>73</v>
      </c>
      <c r="J109" s="83" t="s">
        <v>64</v>
      </c>
      <c r="K109" s="83" t="s">
        <v>84</v>
      </c>
      <c r="L109" s="83" t="s">
        <v>64</v>
      </c>
      <c r="M109" s="83" t="s">
        <v>84</v>
      </c>
      <c r="N109" s="83" t="s">
        <v>64</v>
      </c>
      <c r="O109" s="83" t="s">
        <v>64</v>
      </c>
      <c r="P109" s="83" t="s">
        <v>64</v>
      </c>
      <c r="Q109" s="83" t="s">
        <v>84</v>
      </c>
      <c r="R109" s="83" t="s">
        <v>64</v>
      </c>
      <c r="S109" s="83" t="s">
        <v>64</v>
      </c>
      <c r="T109" s="83" t="s">
        <v>84</v>
      </c>
      <c r="U109" s="83" t="s">
        <v>84</v>
      </c>
      <c r="V109" s="83" t="s">
        <v>84</v>
      </c>
      <c r="W109" s="83" t="s">
        <v>64</v>
      </c>
      <c r="X109" s="83" t="s">
        <v>64</v>
      </c>
      <c r="Y109" s="83" t="s">
        <v>78</v>
      </c>
      <c r="Z109" s="83" t="s">
        <v>65</v>
      </c>
      <c r="AA109" s="83" t="s">
        <v>65</v>
      </c>
      <c r="AB109" s="83" t="s">
        <v>66</v>
      </c>
      <c r="AC109" s="83" t="s">
        <v>65</v>
      </c>
      <c r="AD109" s="83" t="s">
        <v>65</v>
      </c>
      <c r="AE109" s="83" t="s">
        <v>66</v>
      </c>
      <c r="AF109" s="83" t="s">
        <v>79</v>
      </c>
      <c r="AG109" s="83" t="s">
        <v>65</v>
      </c>
      <c r="AH109" s="83" t="s">
        <v>66</v>
      </c>
      <c r="AI109" s="83" t="s">
        <v>101</v>
      </c>
      <c r="AJ109" s="83" t="s">
        <v>66</v>
      </c>
      <c r="AK109" s="83" t="s">
        <v>66</v>
      </c>
      <c r="AL109" s="83" t="s">
        <v>65</v>
      </c>
      <c r="AM109" s="83" t="s">
        <v>65</v>
      </c>
      <c r="AN109" s="83" t="s">
        <v>66</v>
      </c>
      <c r="AO109" s="83" t="s">
        <v>65</v>
      </c>
      <c r="AP109" s="83" t="s">
        <v>85</v>
      </c>
      <c r="AQ109" s="83" t="s">
        <v>85</v>
      </c>
      <c r="AR109" s="83" t="s">
        <v>86</v>
      </c>
      <c r="AS109" s="83" t="s">
        <v>68</v>
      </c>
      <c r="AT109" s="83" t="s">
        <v>69</v>
      </c>
      <c r="AU109" s="83" t="s">
        <v>70</v>
      </c>
      <c r="AV109" s="83" t="s">
        <v>132</v>
      </c>
      <c r="AW109" s="83" t="s">
        <v>72</v>
      </c>
      <c r="AX109" s="83" t="s">
        <v>72</v>
      </c>
      <c r="AY109" s="83" t="s">
        <v>72</v>
      </c>
      <c r="AZ109" s="83" t="s">
        <v>72</v>
      </c>
      <c r="BA109" s="83" t="s">
        <v>72</v>
      </c>
      <c r="BB109" s="83" t="s">
        <v>73</v>
      </c>
      <c r="BC109" s="83" t="s">
        <v>73</v>
      </c>
      <c r="BD109" s="83"/>
      <c r="BE109" s="83" t="s">
        <v>73</v>
      </c>
      <c r="BF109" s="83"/>
      <c r="BG109" s="87" t="s">
        <v>335</v>
      </c>
      <c r="BH109" s="87" t="s">
        <v>60</v>
      </c>
      <c r="BI109" s="76" t="s">
        <v>1415</v>
      </c>
      <c r="BJ109">
        <f t="shared" si="4"/>
        <v>26</v>
      </c>
      <c r="BK109" s="87">
        <f t="shared" si="2"/>
        <v>56</v>
      </c>
      <c r="BL109" s="87"/>
      <c r="BM109" s="86" t="str">
        <f>_xlfn.XLOOKUP(Form_Responses1811[[#This Row],[Sekolah School (Cleansed)]],'Quality Check'!$B$11:$B$14,'Quality Check'!$C$11:$C$14,)</f>
        <v>Rural</v>
      </c>
      <c r="BN109" s="86" t="str">
        <f>_xlfn.XLOOKUP(Form_Responses1811[[#This Row],[Sekolah School (Cleansed)]],'Quality Check'!$B$11:$B$14,'Quality Check'!$D$11:$D$14,)</f>
        <v>Controlled Group (CG)</v>
      </c>
    </row>
    <row r="110" spans="1:66" ht="13.2" x14ac:dyDescent="0.25">
      <c r="A110" s="82">
        <v>45572.397934583336</v>
      </c>
      <c r="B110" s="83" t="s">
        <v>382</v>
      </c>
      <c r="C110" s="84" t="s">
        <v>383</v>
      </c>
      <c r="D110" s="83">
        <v>100</v>
      </c>
      <c r="E110" s="83">
        <v>1.1299999999999999</v>
      </c>
      <c r="F110" s="83" t="s">
        <v>114</v>
      </c>
      <c r="G110" s="83" t="s">
        <v>76</v>
      </c>
      <c r="H110" s="83" t="s">
        <v>384</v>
      </c>
      <c r="I110" s="83" t="s">
        <v>63</v>
      </c>
      <c r="J110" s="83" t="s">
        <v>64</v>
      </c>
      <c r="K110" s="83" t="s">
        <v>78</v>
      </c>
      <c r="L110" s="83" t="s">
        <v>64</v>
      </c>
      <c r="M110" s="83" t="s">
        <v>84</v>
      </c>
      <c r="N110" s="83" t="s">
        <v>64</v>
      </c>
      <c r="O110" s="83" t="s">
        <v>64</v>
      </c>
      <c r="P110" s="83" t="s">
        <v>64</v>
      </c>
      <c r="Q110" s="83" t="s">
        <v>64</v>
      </c>
      <c r="R110" s="83" t="s">
        <v>64</v>
      </c>
      <c r="S110" s="83" t="s">
        <v>64</v>
      </c>
      <c r="T110" s="83" t="s">
        <v>64</v>
      </c>
      <c r="U110" s="83" t="s">
        <v>64</v>
      </c>
      <c r="V110" s="83" t="s">
        <v>64</v>
      </c>
      <c r="W110" s="83" t="s">
        <v>64</v>
      </c>
      <c r="X110" s="83" t="s">
        <v>64</v>
      </c>
      <c r="Y110" s="83" t="s">
        <v>64</v>
      </c>
      <c r="Z110" s="83" t="s">
        <v>65</v>
      </c>
      <c r="AA110" s="83" t="s">
        <v>65</v>
      </c>
      <c r="AB110" s="83" t="s">
        <v>66</v>
      </c>
      <c r="AC110" s="83" t="s">
        <v>65</v>
      </c>
      <c r="AD110" s="83" t="s">
        <v>66</v>
      </c>
      <c r="AE110" s="83" t="s">
        <v>65</v>
      </c>
      <c r="AF110" s="83" t="s">
        <v>66</v>
      </c>
      <c r="AG110" s="83" t="s">
        <v>66</v>
      </c>
      <c r="AH110" s="83" t="s">
        <v>66</v>
      </c>
      <c r="AI110" s="83" t="s">
        <v>79</v>
      </c>
      <c r="AJ110" s="83" t="s">
        <v>66</v>
      </c>
      <c r="AK110" s="83" t="s">
        <v>66</v>
      </c>
      <c r="AL110" s="83" t="s">
        <v>66</v>
      </c>
      <c r="AM110" s="83" t="s">
        <v>66</v>
      </c>
      <c r="AN110" s="83" t="s">
        <v>66</v>
      </c>
      <c r="AO110" s="83" t="s">
        <v>66</v>
      </c>
      <c r="AP110" s="83" t="s">
        <v>85</v>
      </c>
      <c r="AQ110" s="83" t="s">
        <v>85</v>
      </c>
      <c r="AR110" s="83" t="s">
        <v>86</v>
      </c>
      <c r="AS110" s="83" t="s">
        <v>81</v>
      </c>
      <c r="AT110" s="83" t="s">
        <v>69</v>
      </c>
      <c r="AU110" s="83" t="s">
        <v>93</v>
      </c>
      <c r="AV110" s="83" t="s">
        <v>71</v>
      </c>
      <c r="AW110" s="83" t="s">
        <v>63</v>
      </c>
      <c r="AX110" s="83" t="s">
        <v>72</v>
      </c>
      <c r="AY110" s="83" t="s">
        <v>63</v>
      </c>
      <c r="AZ110" s="83" t="s">
        <v>72</v>
      </c>
      <c r="BA110" s="83" t="s">
        <v>63</v>
      </c>
      <c r="BB110" s="83" t="s">
        <v>73</v>
      </c>
      <c r="BC110" s="83" t="s">
        <v>73</v>
      </c>
      <c r="BD110" s="83"/>
      <c r="BE110" s="83" t="s">
        <v>73</v>
      </c>
      <c r="BF110" s="83"/>
      <c r="BG110" s="87" t="s">
        <v>335</v>
      </c>
      <c r="BH110" s="87" t="s">
        <v>114</v>
      </c>
      <c r="BI110" s="76" t="s">
        <v>1414</v>
      </c>
      <c r="BJ110">
        <f t="shared" si="4"/>
        <v>31</v>
      </c>
      <c r="BK110" s="87">
        <f t="shared" si="2"/>
        <v>52</v>
      </c>
      <c r="BL110" s="87"/>
      <c r="BM110" s="86" t="str">
        <f>_xlfn.XLOOKUP(Form_Responses1811[[#This Row],[Sekolah School (Cleansed)]],'Quality Check'!$B$11:$B$14,'Quality Check'!$C$11:$C$14,)</f>
        <v>Rural</v>
      </c>
      <c r="BN110" s="86" t="str">
        <f>_xlfn.XLOOKUP(Form_Responses1811[[#This Row],[Sekolah School (Cleansed)]],'Quality Check'!$B$11:$B$14,'Quality Check'!$D$11:$D$14,)</f>
        <v>Controlled Group (CG)</v>
      </c>
    </row>
    <row r="111" spans="1:66" ht="13.2" x14ac:dyDescent="0.25">
      <c r="A111" s="82">
        <v>45572.398379074075</v>
      </c>
      <c r="B111" s="83" t="s">
        <v>385</v>
      </c>
      <c r="C111" s="84" t="s">
        <v>386</v>
      </c>
      <c r="D111" s="83">
        <v>94.64</v>
      </c>
      <c r="E111" s="83">
        <v>1.29</v>
      </c>
      <c r="F111" s="83" t="s">
        <v>114</v>
      </c>
      <c r="G111" s="83" t="s">
        <v>76</v>
      </c>
      <c r="H111" s="83" t="s">
        <v>387</v>
      </c>
      <c r="I111" s="83" t="s">
        <v>73</v>
      </c>
      <c r="J111" s="83" t="s">
        <v>64</v>
      </c>
      <c r="K111" s="83" t="s">
        <v>78</v>
      </c>
      <c r="L111" s="83" t="s">
        <v>64</v>
      </c>
      <c r="M111" s="83" t="s">
        <v>84</v>
      </c>
      <c r="N111" s="83" t="s">
        <v>64</v>
      </c>
      <c r="O111" s="83" t="s">
        <v>64</v>
      </c>
      <c r="P111" s="83" t="s">
        <v>84</v>
      </c>
      <c r="Q111" s="83" t="s">
        <v>64</v>
      </c>
      <c r="R111" s="83" t="s">
        <v>64</v>
      </c>
      <c r="S111" s="83" t="s">
        <v>78</v>
      </c>
      <c r="T111" s="83" t="s">
        <v>64</v>
      </c>
      <c r="U111" s="83" t="s">
        <v>78</v>
      </c>
      <c r="V111" s="83" t="s">
        <v>64</v>
      </c>
      <c r="W111" s="83" t="s">
        <v>64</v>
      </c>
      <c r="X111" s="83" t="s">
        <v>64</v>
      </c>
      <c r="Y111" s="83" t="s">
        <v>64</v>
      </c>
      <c r="Z111" s="83" t="s">
        <v>79</v>
      </c>
      <c r="AA111" s="83" t="s">
        <v>66</v>
      </c>
      <c r="AB111" s="83" t="s">
        <v>66</v>
      </c>
      <c r="AC111" s="83" t="s">
        <v>66</v>
      </c>
      <c r="AD111" s="83" t="s">
        <v>65</v>
      </c>
      <c r="AE111" s="83" t="s">
        <v>66</v>
      </c>
      <c r="AF111" s="83" t="s">
        <v>66</v>
      </c>
      <c r="AG111" s="83" t="s">
        <v>66</v>
      </c>
      <c r="AH111" s="83" t="s">
        <v>66</v>
      </c>
      <c r="AI111" s="83" t="s">
        <v>101</v>
      </c>
      <c r="AJ111" s="83" t="s">
        <v>65</v>
      </c>
      <c r="AK111" s="83" t="s">
        <v>65</v>
      </c>
      <c r="AL111" s="83" t="s">
        <v>66</v>
      </c>
      <c r="AM111" s="83" t="s">
        <v>66</v>
      </c>
      <c r="AN111" s="83" t="s">
        <v>79</v>
      </c>
      <c r="AO111" s="83" t="s">
        <v>79</v>
      </c>
      <c r="AP111" s="83" t="s">
        <v>119</v>
      </c>
      <c r="AQ111" s="83" t="s">
        <v>119</v>
      </c>
      <c r="AR111" s="83" t="s">
        <v>86</v>
      </c>
      <c r="AS111" s="83" t="s">
        <v>388</v>
      </c>
      <c r="AT111" s="83" t="s">
        <v>169</v>
      </c>
      <c r="AU111" s="83" t="s">
        <v>93</v>
      </c>
      <c r="AV111" s="83" t="s">
        <v>67</v>
      </c>
      <c r="AW111" s="83" t="s">
        <v>72</v>
      </c>
      <c r="AX111" s="83" t="s">
        <v>72</v>
      </c>
      <c r="AY111" s="83" t="s">
        <v>63</v>
      </c>
      <c r="AZ111" s="83" t="s">
        <v>63</v>
      </c>
      <c r="BA111" s="83" t="s">
        <v>72</v>
      </c>
      <c r="BB111" s="83" t="s">
        <v>72</v>
      </c>
      <c r="BC111" s="83" t="s">
        <v>73</v>
      </c>
      <c r="BD111" s="83"/>
      <c r="BE111" s="83" t="s">
        <v>73</v>
      </c>
      <c r="BF111" s="83"/>
      <c r="BG111" s="87" t="s">
        <v>335</v>
      </c>
      <c r="BH111" s="87" t="s">
        <v>114</v>
      </c>
      <c r="BI111" s="76" t="s">
        <v>1415</v>
      </c>
      <c r="BJ111">
        <f t="shared" si="4"/>
        <v>28</v>
      </c>
      <c r="BK111" s="87">
        <f t="shared" si="2"/>
        <v>49</v>
      </c>
      <c r="BL111" s="87"/>
      <c r="BM111" s="86" t="str">
        <f>_xlfn.XLOOKUP(Form_Responses1811[[#This Row],[Sekolah School (Cleansed)]],'Quality Check'!$B$11:$B$14,'Quality Check'!$C$11:$C$14,)</f>
        <v>Rural</v>
      </c>
      <c r="BN111" s="86" t="str">
        <f>_xlfn.XLOOKUP(Form_Responses1811[[#This Row],[Sekolah School (Cleansed)]],'Quality Check'!$B$11:$B$14,'Quality Check'!$D$11:$D$14,)</f>
        <v>Controlled Group (CG)</v>
      </c>
    </row>
    <row r="112" spans="1:66" ht="13.2" x14ac:dyDescent="0.25">
      <c r="A112" s="82">
        <v>45572.398872638892</v>
      </c>
      <c r="B112" s="83" t="s">
        <v>389</v>
      </c>
      <c r="C112" s="84" t="s">
        <v>390</v>
      </c>
      <c r="D112" s="83">
        <v>100</v>
      </c>
      <c r="E112" s="83">
        <v>0.53</v>
      </c>
      <c r="F112" s="83" t="s">
        <v>60</v>
      </c>
      <c r="G112" s="83" t="s">
        <v>76</v>
      </c>
      <c r="H112" s="83" t="s">
        <v>335</v>
      </c>
      <c r="I112" s="83" t="s">
        <v>63</v>
      </c>
      <c r="J112" s="83" t="s">
        <v>64</v>
      </c>
      <c r="K112" s="83" t="s">
        <v>78</v>
      </c>
      <c r="L112" s="83" t="s">
        <v>64</v>
      </c>
      <c r="M112" s="83" t="s">
        <v>84</v>
      </c>
      <c r="N112" s="83" t="s">
        <v>84</v>
      </c>
      <c r="O112" s="83" t="s">
        <v>64</v>
      </c>
      <c r="P112" s="83" t="s">
        <v>84</v>
      </c>
      <c r="Q112" s="83" t="s">
        <v>64</v>
      </c>
      <c r="R112" s="83" t="s">
        <v>64</v>
      </c>
      <c r="S112" s="83" t="s">
        <v>64</v>
      </c>
      <c r="T112" s="83" t="s">
        <v>64</v>
      </c>
      <c r="U112" s="83" t="s">
        <v>64</v>
      </c>
      <c r="V112" s="83" t="s">
        <v>64</v>
      </c>
      <c r="W112" s="83" t="s">
        <v>64</v>
      </c>
      <c r="X112" s="83" t="s">
        <v>64</v>
      </c>
      <c r="Y112" s="83" t="s">
        <v>64</v>
      </c>
      <c r="Z112" s="83" t="s">
        <v>65</v>
      </c>
      <c r="AA112" s="83" t="s">
        <v>66</v>
      </c>
      <c r="AB112" s="83" t="s">
        <v>66</v>
      </c>
      <c r="AC112" s="83" t="s">
        <v>66</v>
      </c>
      <c r="AD112" s="83" t="s">
        <v>65</v>
      </c>
      <c r="AE112" s="83" t="s">
        <v>66</v>
      </c>
      <c r="AF112" s="83" t="s">
        <v>66</v>
      </c>
      <c r="AG112" s="83" t="s">
        <v>65</v>
      </c>
      <c r="AH112" s="83" t="s">
        <v>66</v>
      </c>
      <c r="AI112" s="83" t="s">
        <v>66</v>
      </c>
      <c r="AJ112" s="83" t="s">
        <v>66</v>
      </c>
      <c r="AK112" s="83" t="s">
        <v>66</v>
      </c>
      <c r="AL112" s="83" t="s">
        <v>65</v>
      </c>
      <c r="AM112" s="83" t="s">
        <v>66</v>
      </c>
      <c r="AN112" s="83" t="s">
        <v>66</v>
      </c>
      <c r="AO112" s="83" t="s">
        <v>66</v>
      </c>
      <c r="AP112" s="83" t="s">
        <v>67</v>
      </c>
      <c r="AQ112" s="83" t="s">
        <v>67</v>
      </c>
      <c r="AR112" s="83" t="s">
        <v>86</v>
      </c>
      <c r="AS112" s="83" t="s">
        <v>391</v>
      </c>
      <c r="AT112" s="83" t="s">
        <v>69</v>
      </c>
      <c r="AU112" s="83" t="s">
        <v>70</v>
      </c>
      <c r="AV112" s="83" t="s">
        <v>67</v>
      </c>
      <c r="AW112" s="83" t="s">
        <v>73</v>
      </c>
      <c r="AX112" s="83" t="s">
        <v>73</v>
      </c>
      <c r="AY112" s="83" t="s">
        <v>72</v>
      </c>
      <c r="AZ112" s="83" t="s">
        <v>73</v>
      </c>
      <c r="BA112" s="83" t="s">
        <v>72</v>
      </c>
      <c r="BB112" s="83" t="s">
        <v>73</v>
      </c>
      <c r="BC112" s="83" t="s">
        <v>73</v>
      </c>
      <c r="BD112" s="83"/>
      <c r="BE112" s="83" t="s">
        <v>73</v>
      </c>
      <c r="BF112" s="83"/>
      <c r="BG112" s="87" t="s">
        <v>335</v>
      </c>
      <c r="BH112" s="87" t="s">
        <v>60</v>
      </c>
      <c r="BI112" s="76" t="s">
        <v>1414</v>
      </c>
      <c r="BJ112">
        <f t="shared" si="4"/>
        <v>29</v>
      </c>
      <c r="BK112" s="87">
        <f t="shared" si="2"/>
        <v>51</v>
      </c>
      <c r="BL112" s="87"/>
      <c r="BM112" s="86" t="str">
        <f>_xlfn.XLOOKUP(Form_Responses1811[[#This Row],[Sekolah School (Cleansed)]],'Quality Check'!$B$11:$B$14,'Quality Check'!$C$11:$C$14,)</f>
        <v>Rural</v>
      </c>
      <c r="BN112" s="86" t="str">
        <f>_xlfn.XLOOKUP(Form_Responses1811[[#This Row],[Sekolah School (Cleansed)]],'Quality Check'!$B$11:$B$14,'Quality Check'!$D$11:$D$14,)</f>
        <v>Controlled Group (CG)</v>
      </c>
    </row>
    <row r="113" spans="1:66" ht="13.2" x14ac:dyDescent="0.25">
      <c r="A113" s="82">
        <v>45572.399304699073</v>
      </c>
      <c r="B113" s="83" t="s">
        <v>392</v>
      </c>
      <c r="C113" s="84" t="s">
        <v>393</v>
      </c>
      <c r="D113" s="83">
        <v>100</v>
      </c>
      <c r="E113" s="83">
        <v>0.75</v>
      </c>
      <c r="F113" s="83" t="s">
        <v>114</v>
      </c>
      <c r="G113" s="83" t="s">
        <v>76</v>
      </c>
      <c r="H113" s="83" t="s">
        <v>394</v>
      </c>
      <c r="I113" s="83" t="s">
        <v>63</v>
      </c>
      <c r="J113" s="83" t="s">
        <v>64</v>
      </c>
      <c r="K113" s="83" t="s">
        <v>64</v>
      </c>
      <c r="L113" s="83" t="s">
        <v>64</v>
      </c>
      <c r="M113" s="83" t="s">
        <v>78</v>
      </c>
      <c r="N113" s="83" t="s">
        <v>64</v>
      </c>
      <c r="O113" s="83" t="s">
        <v>84</v>
      </c>
      <c r="P113" s="83" t="s">
        <v>84</v>
      </c>
      <c r="Q113" s="83" t="s">
        <v>64</v>
      </c>
      <c r="R113" s="83" t="s">
        <v>64</v>
      </c>
      <c r="S113" s="83" t="s">
        <v>78</v>
      </c>
      <c r="T113" s="83" t="s">
        <v>78</v>
      </c>
      <c r="U113" s="83" t="s">
        <v>84</v>
      </c>
      <c r="V113" s="83" t="s">
        <v>64</v>
      </c>
      <c r="W113" s="83" t="s">
        <v>78</v>
      </c>
      <c r="X113" s="83" t="s">
        <v>84</v>
      </c>
      <c r="Y113" s="83" t="s">
        <v>78</v>
      </c>
      <c r="Z113" s="83" t="s">
        <v>65</v>
      </c>
      <c r="AA113" s="83" t="s">
        <v>65</v>
      </c>
      <c r="AB113" s="83" t="s">
        <v>65</v>
      </c>
      <c r="AC113" s="83" t="s">
        <v>65</v>
      </c>
      <c r="AD113" s="83" t="s">
        <v>65</v>
      </c>
      <c r="AE113" s="83" t="s">
        <v>65</v>
      </c>
      <c r="AF113" s="83" t="s">
        <v>66</v>
      </c>
      <c r="AG113" s="83" t="s">
        <v>66</v>
      </c>
      <c r="AH113" s="83" t="s">
        <v>66</v>
      </c>
      <c r="AI113" s="83" t="s">
        <v>101</v>
      </c>
      <c r="AJ113" s="83" t="s">
        <v>65</v>
      </c>
      <c r="AK113" s="83" t="s">
        <v>65</v>
      </c>
      <c r="AL113" s="83" t="s">
        <v>65</v>
      </c>
      <c r="AM113" s="83" t="s">
        <v>66</v>
      </c>
      <c r="AN113" s="83" t="s">
        <v>79</v>
      </c>
      <c r="AO113" s="83" t="s">
        <v>66</v>
      </c>
      <c r="AP113" s="83" t="s">
        <v>67</v>
      </c>
      <c r="AQ113" s="83" t="s">
        <v>67</v>
      </c>
      <c r="AR113" s="83" t="s">
        <v>63</v>
      </c>
      <c r="AS113" s="83" t="s">
        <v>81</v>
      </c>
      <c r="AT113" s="83" t="s">
        <v>87</v>
      </c>
      <c r="AU113" s="83" t="s">
        <v>70</v>
      </c>
      <c r="AV113" s="83" t="s">
        <v>67</v>
      </c>
      <c r="AW113" s="83" t="s">
        <v>72</v>
      </c>
      <c r="AX113" s="83" t="s">
        <v>73</v>
      </c>
      <c r="AY113" s="83" t="s">
        <v>73</v>
      </c>
      <c r="AZ113" s="83" t="s">
        <v>63</v>
      </c>
      <c r="BA113" s="83" t="s">
        <v>63</v>
      </c>
      <c r="BB113" s="83" t="s">
        <v>73</v>
      </c>
      <c r="BC113" s="83" t="s">
        <v>73</v>
      </c>
      <c r="BD113" s="83"/>
      <c r="BE113" s="83" t="s">
        <v>73</v>
      </c>
      <c r="BF113" s="83"/>
      <c r="BG113" s="87" t="s">
        <v>335</v>
      </c>
      <c r="BH113" s="87" t="s">
        <v>114</v>
      </c>
      <c r="BI113" s="76" t="s">
        <v>1414</v>
      </c>
      <c r="BJ113">
        <f t="shared" si="4"/>
        <v>24</v>
      </c>
      <c r="BK113" s="87">
        <f t="shared" si="2"/>
        <v>57</v>
      </c>
      <c r="BL113" s="87"/>
      <c r="BM113" s="86" t="str">
        <f>_xlfn.XLOOKUP(Form_Responses1811[[#This Row],[Sekolah School (Cleansed)]],'Quality Check'!$B$11:$B$14,'Quality Check'!$C$11:$C$14,)</f>
        <v>Rural</v>
      </c>
      <c r="BN113" s="86" t="str">
        <f>_xlfn.XLOOKUP(Form_Responses1811[[#This Row],[Sekolah School (Cleansed)]],'Quality Check'!$B$11:$B$14,'Quality Check'!$D$11:$D$14,)</f>
        <v>Controlled Group (CG)</v>
      </c>
    </row>
    <row r="114" spans="1:66" ht="13.2" x14ac:dyDescent="0.25">
      <c r="A114" s="82">
        <v>45572.402199953707</v>
      </c>
      <c r="B114" s="83" t="s">
        <v>395</v>
      </c>
      <c r="C114" s="84" t="s">
        <v>396</v>
      </c>
      <c r="D114" s="83">
        <v>100</v>
      </c>
      <c r="E114" s="83">
        <v>0.75</v>
      </c>
      <c r="F114" s="83" t="s">
        <v>114</v>
      </c>
      <c r="G114" s="83" t="s">
        <v>76</v>
      </c>
      <c r="H114" s="83" t="s">
        <v>349</v>
      </c>
      <c r="I114" s="83" t="s">
        <v>63</v>
      </c>
      <c r="J114" s="83" t="s">
        <v>64</v>
      </c>
      <c r="K114" s="83" t="s">
        <v>64</v>
      </c>
      <c r="L114" s="83" t="s">
        <v>64</v>
      </c>
      <c r="M114" s="83" t="s">
        <v>78</v>
      </c>
      <c r="N114" s="83" t="s">
        <v>64</v>
      </c>
      <c r="O114" s="83" t="s">
        <v>78</v>
      </c>
      <c r="P114" s="83" t="s">
        <v>64</v>
      </c>
      <c r="Q114" s="83" t="s">
        <v>78</v>
      </c>
      <c r="R114" s="83" t="s">
        <v>64</v>
      </c>
      <c r="S114" s="83" t="s">
        <v>64</v>
      </c>
      <c r="T114" s="83" t="s">
        <v>64</v>
      </c>
      <c r="U114" s="83" t="s">
        <v>64</v>
      </c>
      <c r="V114" s="83" t="s">
        <v>64</v>
      </c>
      <c r="W114" s="83" t="s">
        <v>64</v>
      </c>
      <c r="X114" s="83" t="s">
        <v>64</v>
      </c>
      <c r="Y114" s="83" t="s">
        <v>64</v>
      </c>
      <c r="Z114" s="83" t="s">
        <v>65</v>
      </c>
      <c r="AA114" s="83" t="s">
        <v>65</v>
      </c>
      <c r="AB114" s="83" t="s">
        <v>65</v>
      </c>
      <c r="AC114" s="83" t="s">
        <v>65</v>
      </c>
      <c r="AD114" s="83" t="s">
        <v>65</v>
      </c>
      <c r="AE114" s="83" t="s">
        <v>65</v>
      </c>
      <c r="AF114" s="83" t="s">
        <v>65</v>
      </c>
      <c r="AG114" s="83" t="s">
        <v>65</v>
      </c>
      <c r="AH114" s="83" t="s">
        <v>65</v>
      </c>
      <c r="AI114" s="83" t="s">
        <v>65</v>
      </c>
      <c r="AJ114" s="83" t="s">
        <v>65</v>
      </c>
      <c r="AK114" s="83" t="s">
        <v>65</v>
      </c>
      <c r="AL114" s="83" t="s">
        <v>65</v>
      </c>
      <c r="AM114" s="83" t="s">
        <v>65</v>
      </c>
      <c r="AN114" s="83" t="s">
        <v>65</v>
      </c>
      <c r="AO114" s="83" t="s">
        <v>65</v>
      </c>
      <c r="AP114" s="83" t="s">
        <v>67</v>
      </c>
      <c r="AQ114" s="83" t="s">
        <v>67</v>
      </c>
      <c r="AR114" s="83" t="s">
        <v>63</v>
      </c>
      <c r="AS114" s="83" t="s">
        <v>81</v>
      </c>
      <c r="AT114" s="83" t="s">
        <v>87</v>
      </c>
      <c r="AU114" s="83" t="s">
        <v>93</v>
      </c>
      <c r="AV114" s="83" t="s">
        <v>71</v>
      </c>
      <c r="AW114" s="83" t="s">
        <v>73</v>
      </c>
      <c r="AX114" s="83" t="s">
        <v>73</v>
      </c>
      <c r="AY114" s="83" t="s">
        <v>72</v>
      </c>
      <c r="AZ114" s="83" t="s">
        <v>72</v>
      </c>
      <c r="BA114" s="83" t="s">
        <v>72</v>
      </c>
      <c r="BB114" s="83" t="s">
        <v>72</v>
      </c>
      <c r="BC114" s="83" t="s">
        <v>73</v>
      </c>
      <c r="BD114" s="83"/>
      <c r="BE114" s="83" t="s">
        <v>73</v>
      </c>
      <c r="BF114" s="83"/>
      <c r="BG114" s="87" t="s">
        <v>335</v>
      </c>
      <c r="BH114" s="87" t="s">
        <v>114</v>
      </c>
      <c r="BI114" s="76" t="s">
        <v>1414</v>
      </c>
      <c r="BJ114">
        <f t="shared" si="4"/>
        <v>30</v>
      </c>
      <c r="BK114" s="87">
        <f t="shared" si="2"/>
        <v>61</v>
      </c>
      <c r="BL114" s="87"/>
      <c r="BM114" s="86" t="str">
        <f>_xlfn.XLOOKUP(Form_Responses1811[[#This Row],[Sekolah School (Cleansed)]],'Quality Check'!$B$11:$B$14,'Quality Check'!$C$11:$C$14,)</f>
        <v>Rural</v>
      </c>
      <c r="BN114" s="86" t="str">
        <f>_xlfn.XLOOKUP(Form_Responses1811[[#This Row],[Sekolah School (Cleansed)]],'Quality Check'!$B$11:$B$14,'Quality Check'!$D$11:$D$14,)</f>
        <v>Controlled Group (CG)</v>
      </c>
    </row>
    <row r="115" spans="1:66" ht="13.2" x14ac:dyDescent="0.25">
      <c r="A115" s="82">
        <v>45572.402884201394</v>
      </c>
      <c r="B115" s="83" t="s">
        <v>397</v>
      </c>
      <c r="C115" s="84" t="s">
        <v>398</v>
      </c>
      <c r="D115" s="83">
        <v>100</v>
      </c>
      <c r="E115" s="83">
        <v>1.46</v>
      </c>
      <c r="F115" s="83" t="s">
        <v>114</v>
      </c>
      <c r="G115" s="83" t="s">
        <v>76</v>
      </c>
      <c r="H115" s="83" t="s">
        <v>399</v>
      </c>
      <c r="I115" s="83" t="s">
        <v>63</v>
      </c>
      <c r="J115" s="83" t="s">
        <v>64</v>
      </c>
      <c r="K115" s="83" t="s">
        <v>64</v>
      </c>
      <c r="L115" s="83" t="s">
        <v>78</v>
      </c>
      <c r="M115" s="83" t="s">
        <v>84</v>
      </c>
      <c r="N115" s="83" t="s">
        <v>64</v>
      </c>
      <c r="O115" s="83" t="s">
        <v>64</v>
      </c>
      <c r="P115" s="83" t="s">
        <v>84</v>
      </c>
      <c r="Q115" s="83" t="s">
        <v>64</v>
      </c>
      <c r="R115" s="83" t="s">
        <v>64</v>
      </c>
      <c r="S115" s="83" t="s">
        <v>64</v>
      </c>
      <c r="T115" s="83" t="s">
        <v>64</v>
      </c>
      <c r="U115" s="83" t="s">
        <v>78</v>
      </c>
      <c r="V115" s="83" t="s">
        <v>64</v>
      </c>
      <c r="W115" s="83" t="s">
        <v>64</v>
      </c>
      <c r="X115" s="83" t="s">
        <v>64</v>
      </c>
      <c r="Y115" s="83" t="s">
        <v>64</v>
      </c>
      <c r="Z115" s="83" t="s">
        <v>66</v>
      </c>
      <c r="AA115" s="83" t="s">
        <v>65</v>
      </c>
      <c r="AB115" s="83" t="s">
        <v>65</v>
      </c>
      <c r="AC115" s="83" t="s">
        <v>65</v>
      </c>
      <c r="AD115" s="83" t="s">
        <v>65</v>
      </c>
      <c r="AE115" s="83" t="s">
        <v>65</v>
      </c>
      <c r="AF115" s="83" t="s">
        <v>65</v>
      </c>
      <c r="AG115" s="83" t="s">
        <v>65</v>
      </c>
      <c r="AH115" s="83" t="s">
        <v>65</v>
      </c>
      <c r="AI115" s="83" t="s">
        <v>101</v>
      </c>
      <c r="AJ115" s="83" t="s">
        <v>65</v>
      </c>
      <c r="AK115" s="83" t="s">
        <v>65</v>
      </c>
      <c r="AL115" s="83" t="s">
        <v>66</v>
      </c>
      <c r="AM115" s="83" t="s">
        <v>65</v>
      </c>
      <c r="AN115" s="83" t="s">
        <v>65</v>
      </c>
      <c r="AO115" s="83" t="s">
        <v>65</v>
      </c>
      <c r="AP115" s="83" t="s">
        <v>67</v>
      </c>
      <c r="AQ115" s="83" t="s">
        <v>67</v>
      </c>
      <c r="AR115" s="83" t="s">
        <v>86</v>
      </c>
      <c r="AS115" s="83" t="s">
        <v>115</v>
      </c>
      <c r="AT115" s="83" t="s">
        <v>87</v>
      </c>
      <c r="AU115" s="83" t="s">
        <v>70</v>
      </c>
      <c r="AV115" s="83" t="s">
        <v>71</v>
      </c>
      <c r="AW115" s="83" t="s">
        <v>72</v>
      </c>
      <c r="AX115" s="83" t="s">
        <v>63</v>
      </c>
      <c r="AY115" s="83" t="s">
        <v>72</v>
      </c>
      <c r="AZ115" s="83" t="s">
        <v>72</v>
      </c>
      <c r="BA115" s="83" t="s">
        <v>72</v>
      </c>
      <c r="BB115" s="83" t="s">
        <v>73</v>
      </c>
      <c r="BC115" s="83" t="s">
        <v>73</v>
      </c>
      <c r="BD115" s="83"/>
      <c r="BE115" s="83" t="s">
        <v>73</v>
      </c>
      <c r="BF115" s="83"/>
      <c r="BG115" s="87" t="s">
        <v>335</v>
      </c>
      <c r="BH115" s="87" t="s">
        <v>114</v>
      </c>
      <c r="BI115" s="76" t="s">
        <v>1414</v>
      </c>
      <c r="BJ115">
        <f t="shared" si="4"/>
        <v>29</v>
      </c>
      <c r="BK115" s="87">
        <f t="shared" si="2"/>
        <v>62</v>
      </c>
      <c r="BL115" s="87"/>
      <c r="BM115" s="86" t="str">
        <f>_xlfn.XLOOKUP(Form_Responses1811[[#This Row],[Sekolah School (Cleansed)]],'Quality Check'!$B$11:$B$14,'Quality Check'!$C$11:$C$14,)</f>
        <v>Rural</v>
      </c>
      <c r="BN115" s="86" t="str">
        <f>_xlfn.XLOOKUP(Form_Responses1811[[#This Row],[Sekolah School (Cleansed)]],'Quality Check'!$B$11:$B$14,'Quality Check'!$D$11:$D$14,)</f>
        <v>Controlled Group (CG)</v>
      </c>
    </row>
    <row r="116" spans="1:66" ht="13.2" x14ac:dyDescent="0.25">
      <c r="A116" s="82">
        <v>45572.403261018517</v>
      </c>
      <c r="B116" s="83" t="s">
        <v>400</v>
      </c>
      <c r="C116" s="84" t="s">
        <v>401</v>
      </c>
      <c r="D116" s="83">
        <v>100</v>
      </c>
      <c r="E116" s="83">
        <v>0.46</v>
      </c>
      <c r="F116" s="83" t="s">
        <v>114</v>
      </c>
      <c r="G116" s="83" t="s">
        <v>76</v>
      </c>
      <c r="H116" s="83" t="s">
        <v>335</v>
      </c>
      <c r="I116" s="83" t="s">
        <v>63</v>
      </c>
      <c r="J116" s="83" t="s">
        <v>64</v>
      </c>
      <c r="K116" s="83" t="s">
        <v>78</v>
      </c>
      <c r="L116" s="83" t="s">
        <v>78</v>
      </c>
      <c r="M116" s="83" t="s">
        <v>64</v>
      </c>
      <c r="N116" s="83" t="s">
        <v>84</v>
      </c>
      <c r="O116" s="83" t="s">
        <v>64</v>
      </c>
      <c r="P116" s="83" t="s">
        <v>84</v>
      </c>
      <c r="Q116" s="83" t="s">
        <v>84</v>
      </c>
      <c r="R116" s="83" t="s">
        <v>64</v>
      </c>
      <c r="S116" s="83" t="s">
        <v>84</v>
      </c>
      <c r="T116" s="83" t="s">
        <v>64</v>
      </c>
      <c r="U116" s="83" t="s">
        <v>64</v>
      </c>
      <c r="V116" s="83" t="s">
        <v>84</v>
      </c>
      <c r="W116" s="83" t="s">
        <v>64</v>
      </c>
      <c r="X116" s="83" t="s">
        <v>64</v>
      </c>
      <c r="Y116" s="83" t="s">
        <v>64</v>
      </c>
      <c r="Z116" s="83" t="s">
        <v>101</v>
      </c>
      <c r="AA116" s="83" t="s">
        <v>101</v>
      </c>
      <c r="AB116" s="83" t="s">
        <v>65</v>
      </c>
      <c r="AC116" s="83" t="s">
        <v>101</v>
      </c>
      <c r="AD116" s="83" t="s">
        <v>101</v>
      </c>
      <c r="AE116" s="83" t="s">
        <v>79</v>
      </c>
      <c r="AF116" s="83" t="s">
        <v>79</v>
      </c>
      <c r="AG116" s="83" t="s">
        <v>65</v>
      </c>
      <c r="AH116" s="83" t="s">
        <v>65</v>
      </c>
      <c r="AI116" s="83" t="s">
        <v>65</v>
      </c>
      <c r="AJ116" s="83" t="s">
        <v>101</v>
      </c>
      <c r="AK116" s="83" t="s">
        <v>101</v>
      </c>
      <c r="AL116" s="83" t="s">
        <v>79</v>
      </c>
      <c r="AM116" s="83" t="s">
        <v>101</v>
      </c>
      <c r="AN116" s="83" t="s">
        <v>101</v>
      </c>
      <c r="AO116" s="83" t="s">
        <v>101</v>
      </c>
      <c r="AP116" s="83" t="s">
        <v>67</v>
      </c>
      <c r="AQ116" s="83" t="s">
        <v>67</v>
      </c>
      <c r="AR116" s="83" t="s">
        <v>73</v>
      </c>
      <c r="AS116" s="83" t="s">
        <v>402</v>
      </c>
      <c r="AT116" s="83" t="s">
        <v>69</v>
      </c>
      <c r="AU116" s="83" t="s">
        <v>67</v>
      </c>
      <c r="AV116" s="83" t="s">
        <v>132</v>
      </c>
      <c r="AW116" s="83" t="s">
        <v>72</v>
      </c>
      <c r="AX116" s="83" t="s">
        <v>73</v>
      </c>
      <c r="AY116" s="83" t="s">
        <v>73</v>
      </c>
      <c r="AZ116" s="83" t="s">
        <v>72</v>
      </c>
      <c r="BA116" s="83" t="s">
        <v>73</v>
      </c>
      <c r="BB116" s="83" t="s">
        <v>72</v>
      </c>
      <c r="BC116" s="83" t="s">
        <v>73</v>
      </c>
      <c r="BD116" s="83" t="s">
        <v>403</v>
      </c>
      <c r="BE116" s="83" t="s">
        <v>73</v>
      </c>
      <c r="BF116" s="83" t="s">
        <v>271</v>
      </c>
      <c r="BG116" s="87" t="s">
        <v>335</v>
      </c>
      <c r="BH116" s="87" t="s">
        <v>114</v>
      </c>
      <c r="BI116" s="76" t="s">
        <v>1414</v>
      </c>
      <c r="BJ116">
        <f t="shared" si="4"/>
        <v>24</v>
      </c>
      <c r="BK116" s="87">
        <f t="shared" si="2"/>
        <v>40</v>
      </c>
      <c r="BL116" s="87"/>
      <c r="BM116" s="86" t="str">
        <f>_xlfn.XLOOKUP(Form_Responses1811[[#This Row],[Sekolah School (Cleansed)]],'Quality Check'!$B$11:$B$14,'Quality Check'!$C$11:$C$14,)</f>
        <v>Rural</v>
      </c>
      <c r="BN116" s="86" t="str">
        <f>_xlfn.XLOOKUP(Form_Responses1811[[#This Row],[Sekolah School (Cleansed)]],'Quality Check'!$B$11:$B$14,'Quality Check'!$D$11:$D$14,)</f>
        <v>Controlled Group (CG)</v>
      </c>
    </row>
    <row r="117" spans="1:66" ht="13.2" x14ac:dyDescent="0.25">
      <c r="A117" s="82">
        <v>45572.403505196758</v>
      </c>
      <c r="B117" s="83" t="s">
        <v>404</v>
      </c>
      <c r="C117" s="84" t="s">
        <v>405</v>
      </c>
      <c r="D117" s="83">
        <v>100</v>
      </c>
      <c r="E117" s="83">
        <v>1.96</v>
      </c>
      <c r="F117" s="83" t="s">
        <v>114</v>
      </c>
      <c r="G117" s="83" t="s">
        <v>76</v>
      </c>
      <c r="H117" s="83" t="s">
        <v>349</v>
      </c>
      <c r="I117" s="83" t="s">
        <v>63</v>
      </c>
      <c r="J117" s="83" t="s">
        <v>64</v>
      </c>
      <c r="K117" s="83" t="s">
        <v>64</v>
      </c>
      <c r="L117" s="83" t="s">
        <v>64</v>
      </c>
      <c r="M117" s="83" t="s">
        <v>84</v>
      </c>
      <c r="N117" s="83" t="s">
        <v>64</v>
      </c>
      <c r="O117" s="83" t="s">
        <v>84</v>
      </c>
      <c r="P117" s="83" t="s">
        <v>84</v>
      </c>
      <c r="Q117" s="83" t="s">
        <v>64</v>
      </c>
      <c r="R117" s="83" t="s">
        <v>64</v>
      </c>
      <c r="S117" s="83" t="s">
        <v>64</v>
      </c>
      <c r="T117" s="83" t="s">
        <v>64</v>
      </c>
      <c r="U117" s="83" t="s">
        <v>64</v>
      </c>
      <c r="V117" s="83" t="s">
        <v>64</v>
      </c>
      <c r="W117" s="83" t="s">
        <v>64</v>
      </c>
      <c r="X117" s="83" t="s">
        <v>64</v>
      </c>
      <c r="Y117" s="83" t="s">
        <v>64</v>
      </c>
      <c r="Z117" s="83" t="s">
        <v>66</v>
      </c>
      <c r="AA117" s="83" t="s">
        <v>66</v>
      </c>
      <c r="AB117" s="83" t="s">
        <v>66</v>
      </c>
      <c r="AC117" s="83" t="s">
        <v>66</v>
      </c>
      <c r="AD117" s="83" t="s">
        <v>66</v>
      </c>
      <c r="AE117" s="83" t="s">
        <v>65</v>
      </c>
      <c r="AF117" s="83" t="s">
        <v>66</v>
      </c>
      <c r="AG117" s="83" t="s">
        <v>65</v>
      </c>
      <c r="AH117" s="83" t="s">
        <v>65</v>
      </c>
      <c r="AI117" s="83" t="s">
        <v>79</v>
      </c>
      <c r="AJ117" s="83" t="s">
        <v>65</v>
      </c>
      <c r="AK117" s="83" t="s">
        <v>65</v>
      </c>
      <c r="AL117" s="83" t="s">
        <v>65</v>
      </c>
      <c r="AM117" s="83" t="s">
        <v>65</v>
      </c>
      <c r="AN117" s="83" t="s">
        <v>66</v>
      </c>
      <c r="AO117" s="83" t="s">
        <v>66</v>
      </c>
      <c r="AP117" s="83" t="s">
        <v>119</v>
      </c>
      <c r="AQ117" s="83" t="s">
        <v>119</v>
      </c>
      <c r="AR117" s="83" t="s">
        <v>86</v>
      </c>
      <c r="AS117" s="83" t="s">
        <v>406</v>
      </c>
      <c r="AT117" s="83" t="s">
        <v>69</v>
      </c>
      <c r="AU117" s="83" t="s">
        <v>70</v>
      </c>
      <c r="AV117" s="83" t="s">
        <v>132</v>
      </c>
      <c r="AW117" s="83" t="s">
        <v>72</v>
      </c>
      <c r="AX117" s="83" t="s">
        <v>73</v>
      </c>
      <c r="AY117" s="83" t="s">
        <v>63</v>
      </c>
      <c r="AZ117" s="83" t="s">
        <v>72</v>
      </c>
      <c r="BA117" s="83" t="s">
        <v>63</v>
      </c>
      <c r="BB117" s="83" t="s">
        <v>63</v>
      </c>
      <c r="BC117" s="83" t="s">
        <v>63</v>
      </c>
      <c r="BD117" s="83" t="s">
        <v>407</v>
      </c>
      <c r="BE117" s="83" t="s">
        <v>63</v>
      </c>
      <c r="BF117" s="83" t="s">
        <v>408</v>
      </c>
      <c r="BG117" s="87" t="s">
        <v>335</v>
      </c>
      <c r="BH117" s="87" t="s">
        <v>114</v>
      </c>
      <c r="BI117" s="76" t="s">
        <v>1414</v>
      </c>
      <c r="BJ117">
        <f t="shared" si="4"/>
        <v>30</v>
      </c>
      <c r="BK117" s="87">
        <f t="shared" si="2"/>
        <v>55</v>
      </c>
      <c r="BL117" s="87"/>
      <c r="BM117" s="86" t="str">
        <f>_xlfn.XLOOKUP(Form_Responses1811[[#This Row],[Sekolah School (Cleansed)]],'Quality Check'!$B$11:$B$14,'Quality Check'!$C$11:$C$14,)</f>
        <v>Rural</v>
      </c>
      <c r="BN117" s="86" t="str">
        <f>_xlfn.XLOOKUP(Form_Responses1811[[#This Row],[Sekolah School (Cleansed)]],'Quality Check'!$B$11:$B$14,'Quality Check'!$D$11:$D$14,)</f>
        <v>Controlled Group (CG)</v>
      </c>
    </row>
    <row r="118" spans="1:66" ht="13.2" x14ac:dyDescent="0.25">
      <c r="A118" s="82">
        <v>45572.405997557871</v>
      </c>
      <c r="B118" s="83" t="s">
        <v>409</v>
      </c>
      <c r="C118" s="83" t="s">
        <v>410</v>
      </c>
      <c r="D118" s="83">
        <v>44.44</v>
      </c>
      <c r="E118" s="83">
        <v>0.46</v>
      </c>
      <c r="F118" s="83" t="s">
        <v>114</v>
      </c>
      <c r="G118" s="83" t="s">
        <v>76</v>
      </c>
      <c r="H118" s="83" t="s">
        <v>411</v>
      </c>
      <c r="I118" s="83" t="s">
        <v>73</v>
      </c>
      <c r="J118" s="83" t="s">
        <v>64</v>
      </c>
      <c r="K118" s="83" t="s">
        <v>84</v>
      </c>
      <c r="L118" s="83" t="s">
        <v>64</v>
      </c>
      <c r="M118" s="83" t="s">
        <v>78</v>
      </c>
      <c r="N118" s="83" t="s">
        <v>64</v>
      </c>
      <c r="O118" s="83" t="s">
        <v>64</v>
      </c>
      <c r="P118" s="83" t="s">
        <v>64</v>
      </c>
      <c r="Q118" s="83" t="s">
        <v>64</v>
      </c>
      <c r="R118" s="83" t="s">
        <v>64</v>
      </c>
      <c r="S118" s="83" t="s">
        <v>64</v>
      </c>
      <c r="T118" s="83" t="s">
        <v>64</v>
      </c>
      <c r="U118" s="83" t="s">
        <v>64</v>
      </c>
      <c r="V118" s="83" t="s">
        <v>64</v>
      </c>
      <c r="W118" s="83" t="s">
        <v>64</v>
      </c>
      <c r="X118" s="83" t="s">
        <v>64</v>
      </c>
      <c r="Y118" s="83" t="s">
        <v>64</v>
      </c>
      <c r="Z118" s="83" t="s">
        <v>65</v>
      </c>
      <c r="AA118" s="83" t="s">
        <v>65</v>
      </c>
      <c r="AB118" s="83" t="s">
        <v>65</v>
      </c>
      <c r="AC118" s="83" t="s">
        <v>65</v>
      </c>
      <c r="AD118" s="83" t="s">
        <v>65</v>
      </c>
      <c r="AE118" s="83" t="s">
        <v>65</v>
      </c>
      <c r="AF118" s="83" t="s">
        <v>65</v>
      </c>
      <c r="AG118" s="83" t="s">
        <v>66</v>
      </c>
      <c r="AH118" s="83" t="s">
        <v>79</v>
      </c>
      <c r="AI118" s="83" t="s">
        <v>66</v>
      </c>
      <c r="AJ118" s="83" t="s">
        <v>65</v>
      </c>
      <c r="AK118" s="83" t="s">
        <v>66</v>
      </c>
      <c r="AL118" s="83" t="s">
        <v>66</v>
      </c>
      <c r="AM118" s="83" t="s">
        <v>65</v>
      </c>
      <c r="AN118" s="83" t="s">
        <v>66</v>
      </c>
      <c r="AO118" s="83" t="s">
        <v>66</v>
      </c>
      <c r="AP118" s="83" t="s">
        <v>67</v>
      </c>
      <c r="AQ118" s="83" t="s">
        <v>67</v>
      </c>
      <c r="AR118" s="83" t="s">
        <v>63</v>
      </c>
      <c r="AS118" s="83" t="s">
        <v>81</v>
      </c>
      <c r="AT118" s="83" t="s">
        <v>87</v>
      </c>
      <c r="AU118" s="83" t="s">
        <v>93</v>
      </c>
      <c r="AV118" s="83" t="s">
        <v>71</v>
      </c>
      <c r="AW118" s="83" t="s">
        <v>63</v>
      </c>
      <c r="AX118" s="83" t="s">
        <v>63</v>
      </c>
      <c r="AY118" s="83" t="s">
        <v>73</v>
      </c>
      <c r="AZ118" s="83" t="s">
        <v>63</v>
      </c>
      <c r="BA118" s="83" t="s">
        <v>73</v>
      </c>
      <c r="BB118" s="83" t="s">
        <v>73</v>
      </c>
      <c r="BC118" s="83" t="s">
        <v>73</v>
      </c>
      <c r="BD118" s="83"/>
      <c r="BE118" s="83" t="s">
        <v>73</v>
      </c>
      <c r="BF118" s="83"/>
      <c r="BG118" s="87" t="s">
        <v>335</v>
      </c>
      <c r="BH118" s="87" t="s">
        <v>114</v>
      </c>
      <c r="BI118" s="76" t="s">
        <v>1415</v>
      </c>
      <c r="BJ118">
        <f t="shared" si="4"/>
        <v>31</v>
      </c>
      <c r="BK118" s="87">
        <f t="shared" si="2"/>
        <v>55</v>
      </c>
      <c r="BL118" s="87"/>
      <c r="BM118" s="86" t="str">
        <f>_xlfn.XLOOKUP(Form_Responses1811[[#This Row],[Sekolah School (Cleansed)]],'Quality Check'!$B$11:$B$14,'Quality Check'!$C$11:$C$14,)</f>
        <v>Rural</v>
      </c>
      <c r="BN118" s="86" t="str">
        <f>_xlfn.XLOOKUP(Form_Responses1811[[#This Row],[Sekolah School (Cleansed)]],'Quality Check'!$B$11:$B$14,'Quality Check'!$D$11:$D$14,)</f>
        <v>Controlled Group (CG)</v>
      </c>
    </row>
    <row r="119" spans="1:66" ht="13.2" x14ac:dyDescent="0.25">
      <c r="A119" s="82">
        <v>45572.407035567128</v>
      </c>
      <c r="B119" s="83" t="s">
        <v>412</v>
      </c>
      <c r="C119" s="84" t="s">
        <v>413</v>
      </c>
      <c r="D119" s="83">
        <v>100</v>
      </c>
      <c r="E119" s="83">
        <v>1.1299999999999999</v>
      </c>
      <c r="F119" s="83" t="s">
        <v>60</v>
      </c>
      <c r="G119" s="83" t="s">
        <v>76</v>
      </c>
      <c r="H119" s="83" t="s">
        <v>414</v>
      </c>
      <c r="I119" s="83" t="s">
        <v>73</v>
      </c>
      <c r="J119" s="83" t="s">
        <v>64</v>
      </c>
      <c r="K119" s="83" t="s">
        <v>78</v>
      </c>
      <c r="L119" s="83" t="s">
        <v>64</v>
      </c>
      <c r="M119" s="83" t="s">
        <v>78</v>
      </c>
      <c r="N119" s="83" t="s">
        <v>64</v>
      </c>
      <c r="O119" s="83" t="s">
        <v>64</v>
      </c>
      <c r="P119" s="83" t="s">
        <v>78</v>
      </c>
      <c r="Q119" s="83" t="s">
        <v>84</v>
      </c>
      <c r="R119" s="83" t="s">
        <v>64</v>
      </c>
      <c r="S119" s="83" t="s">
        <v>64</v>
      </c>
      <c r="T119" s="83" t="s">
        <v>64</v>
      </c>
      <c r="U119" s="83" t="s">
        <v>64</v>
      </c>
      <c r="V119" s="83" t="s">
        <v>64</v>
      </c>
      <c r="W119" s="83" t="s">
        <v>84</v>
      </c>
      <c r="X119" s="83" t="s">
        <v>64</v>
      </c>
      <c r="Y119" s="83" t="s">
        <v>64</v>
      </c>
      <c r="Z119" s="83" t="s">
        <v>66</v>
      </c>
      <c r="AA119" s="83" t="s">
        <v>65</v>
      </c>
      <c r="AB119" s="83" t="s">
        <v>65</v>
      </c>
      <c r="AC119" s="83" t="s">
        <v>66</v>
      </c>
      <c r="AD119" s="83" t="s">
        <v>65</v>
      </c>
      <c r="AE119" s="83" t="s">
        <v>65</v>
      </c>
      <c r="AF119" s="83" t="s">
        <v>66</v>
      </c>
      <c r="AG119" s="83" t="s">
        <v>66</v>
      </c>
      <c r="AH119" s="83" t="s">
        <v>66</v>
      </c>
      <c r="AI119" s="83" t="s">
        <v>101</v>
      </c>
      <c r="AJ119" s="83" t="s">
        <v>66</v>
      </c>
      <c r="AK119" s="83" t="s">
        <v>65</v>
      </c>
      <c r="AL119" s="83" t="s">
        <v>65</v>
      </c>
      <c r="AM119" s="83" t="s">
        <v>65</v>
      </c>
      <c r="AN119" s="83" t="s">
        <v>66</v>
      </c>
      <c r="AO119" s="83" t="s">
        <v>66</v>
      </c>
      <c r="AP119" s="83" t="s">
        <v>85</v>
      </c>
      <c r="AQ119" s="83" t="s">
        <v>85</v>
      </c>
      <c r="AR119" s="83" t="s">
        <v>86</v>
      </c>
      <c r="AS119" s="83" t="s">
        <v>68</v>
      </c>
      <c r="AT119" s="83" t="s">
        <v>69</v>
      </c>
      <c r="AU119" s="83" t="s">
        <v>67</v>
      </c>
      <c r="AV119" s="83" t="s">
        <v>67</v>
      </c>
      <c r="AW119" s="83" t="s">
        <v>73</v>
      </c>
      <c r="AX119" s="83" t="s">
        <v>73</v>
      </c>
      <c r="AY119" s="83" t="s">
        <v>63</v>
      </c>
      <c r="AZ119" s="83" t="s">
        <v>73</v>
      </c>
      <c r="BA119" s="83" t="s">
        <v>63</v>
      </c>
      <c r="BB119" s="83" t="s">
        <v>72</v>
      </c>
      <c r="BC119" s="83" t="s">
        <v>73</v>
      </c>
      <c r="BD119" s="83"/>
      <c r="BE119" s="83" t="s">
        <v>73</v>
      </c>
      <c r="BF119" s="83"/>
      <c r="BG119" s="87" t="s">
        <v>335</v>
      </c>
      <c r="BH119" s="87" t="s">
        <v>60</v>
      </c>
      <c r="BI119" s="76" t="s">
        <v>1415</v>
      </c>
      <c r="BJ119">
        <f t="shared" si="4"/>
        <v>28</v>
      </c>
      <c r="BK119" s="87">
        <f t="shared" si="2"/>
        <v>56</v>
      </c>
      <c r="BL119" s="87"/>
      <c r="BM119" s="86" t="str">
        <f>_xlfn.XLOOKUP(Form_Responses1811[[#This Row],[Sekolah School (Cleansed)]],'Quality Check'!$B$11:$B$14,'Quality Check'!$C$11:$C$14,)</f>
        <v>Rural</v>
      </c>
      <c r="BN119" s="86" t="str">
        <f>_xlfn.XLOOKUP(Form_Responses1811[[#This Row],[Sekolah School (Cleansed)]],'Quality Check'!$B$11:$B$14,'Quality Check'!$D$11:$D$14,)</f>
        <v>Controlled Group (CG)</v>
      </c>
    </row>
    <row r="120" spans="1:66" ht="13.2" x14ac:dyDescent="0.25">
      <c r="A120" s="82">
        <v>45572.409341099541</v>
      </c>
      <c r="B120" s="83" t="s">
        <v>415</v>
      </c>
      <c r="C120" s="84" t="s">
        <v>416</v>
      </c>
      <c r="D120" s="83">
        <v>40.18</v>
      </c>
      <c r="E120" s="83">
        <v>0.96</v>
      </c>
      <c r="F120" s="83" t="s">
        <v>60</v>
      </c>
      <c r="G120" s="83" t="s">
        <v>76</v>
      </c>
      <c r="H120" s="83" t="s">
        <v>417</v>
      </c>
      <c r="I120" s="83" t="s">
        <v>63</v>
      </c>
      <c r="J120" s="83" t="s">
        <v>64</v>
      </c>
      <c r="K120" s="83" t="s">
        <v>84</v>
      </c>
      <c r="L120" s="83" t="s">
        <v>64</v>
      </c>
      <c r="M120" s="83" t="s">
        <v>84</v>
      </c>
      <c r="N120" s="83" t="s">
        <v>64</v>
      </c>
      <c r="O120" s="83" t="s">
        <v>64</v>
      </c>
      <c r="P120" s="83" t="s">
        <v>84</v>
      </c>
      <c r="Q120" s="83" t="s">
        <v>84</v>
      </c>
      <c r="R120" s="83" t="s">
        <v>64</v>
      </c>
      <c r="S120" s="83" t="s">
        <v>64</v>
      </c>
      <c r="T120" s="83" t="s">
        <v>64</v>
      </c>
      <c r="U120" s="83" t="s">
        <v>84</v>
      </c>
      <c r="V120" s="83" t="s">
        <v>84</v>
      </c>
      <c r="W120" s="83" t="s">
        <v>64</v>
      </c>
      <c r="X120" s="83" t="s">
        <v>64</v>
      </c>
      <c r="Y120" s="83" t="s">
        <v>64</v>
      </c>
      <c r="Z120" s="83" t="s">
        <v>66</v>
      </c>
      <c r="AA120" s="83" t="s">
        <v>66</v>
      </c>
      <c r="AB120" s="83" t="s">
        <v>66</v>
      </c>
      <c r="AC120" s="83" t="s">
        <v>65</v>
      </c>
      <c r="AD120" s="83" t="s">
        <v>65</v>
      </c>
      <c r="AE120" s="83" t="s">
        <v>66</v>
      </c>
      <c r="AF120" s="83" t="s">
        <v>66</v>
      </c>
      <c r="AG120" s="83" t="s">
        <v>65</v>
      </c>
      <c r="AH120" s="83" t="s">
        <v>66</v>
      </c>
      <c r="AI120" s="83" t="s">
        <v>101</v>
      </c>
      <c r="AJ120" s="83" t="s">
        <v>66</v>
      </c>
      <c r="AK120" s="83" t="s">
        <v>66</v>
      </c>
      <c r="AL120" s="83" t="s">
        <v>66</v>
      </c>
      <c r="AM120" s="83" t="s">
        <v>65</v>
      </c>
      <c r="AN120" s="83" t="s">
        <v>79</v>
      </c>
      <c r="AO120" s="83" t="s">
        <v>66</v>
      </c>
      <c r="AP120" s="83" t="s">
        <v>67</v>
      </c>
      <c r="AQ120" s="83" t="s">
        <v>67</v>
      </c>
      <c r="AR120" s="83" t="s">
        <v>86</v>
      </c>
      <c r="AS120" s="83" t="s">
        <v>68</v>
      </c>
      <c r="AT120" s="83" t="s">
        <v>69</v>
      </c>
      <c r="AU120" s="83" t="s">
        <v>93</v>
      </c>
      <c r="AV120" s="83" t="s">
        <v>71</v>
      </c>
      <c r="AW120" s="83" t="s">
        <v>72</v>
      </c>
      <c r="AX120" s="83" t="s">
        <v>72</v>
      </c>
      <c r="AY120" s="83" t="s">
        <v>73</v>
      </c>
      <c r="AZ120" s="83" t="s">
        <v>72</v>
      </c>
      <c r="BA120" s="83" t="s">
        <v>72</v>
      </c>
      <c r="BB120" s="83" t="s">
        <v>72</v>
      </c>
      <c r="BC120" s="83" t="s">
        <v>73</v>
      </c>
      <c r="BD120" s="83">
        <v>0</v>
      </c>
      <c r="BE120" s="83" t="s">
        <v>73</v>
      </c>
      <c r="BF120" s="83"/>
      <c r="BG120" s="87" t="s">
        <v>335</v>
      </c>
      <c r="BH120" s="87" t="s">
        <v>60</v>
      </c>
      <c r="BI120" s="76" t="s">
        <v>1414</v>
      </c>
      <c r="BJ120">
        <f t="shared" si="4"/>
        <v>27</v>
      </c>
      <c r="BK120" s="87">
        <f t="shared" si="2"/>
        <v>52</v>
      </c>
      <c r="BL120" s="87"/>
      <c r="BM120" s="86" t="str">
        <f>_xlfn.XLOOKUP(Form_Responses1811[[#This Row],[Sekolah School (Cleansed)]],'Quality Check'!$B$11:$B$14,'Quality Check'!$C$11:$C$14,)</f>
        <v>Rural</v>
      </c>
      <c r="BN120" s="86" t="str">
        <f>_xlfn.XLOOKUP(Form_Responses1811[[#This Row],[Sekolah School (Cleansed)]],'Quality Check'!$B$11:$B$14,'Quality Check'!$D$11:$D$14,)</f>
        <v>Controlled Group (CG)</v>
      </c>
    </row>
    <row r="121" spans="1:66" ht="13.2" x14ac:dyDescent="0.25">
      <c r="A121" s="82">
        <v>45572.409712476852</v>
      </c>
      <c r="B121" s="83" t="s">
        <v>418</v>
      </c>
      <c r="C121" s="84" t="s">
        <v>419</v>
      </c>
      <c r="D121" s="83">
        <v>100</v>
      </c>
      <c r="E121" s="83">
        <v>1.21</v>
      </c>
      <c r="F121" s="83" t="s">
        <v>60</v>
      </c>
      <c r="G121" s="83" t="s">
        <v>76</v>
      </c>
      <c r="H121" s="83" t="s">
        <v>420</v>
      </c>
      <c r="I121" s="83" t="s">
        <v>63</v>
      </c>
      <c r="J121" s="83" t="s">
        <v>64</v>
      </c>
      <c r="K121" s="83" t="s">
        <v>84</v>
      </c>
      <c r="L121" s="83" t="s">
        <v>64</v>
      </c>
      <c r="M121" s="83" t="s">
        <v>84</v>
      </c>
      <c r="N121" s="83" t="s">
        <v>64</v>
      </c>
      <c r="O121" s="83" t="s">
        <v>84</v>
      </c>
      <c r="P121" s="83" t="s">
        <v>84</v>
      </c>
      <c r="Q121" s="83" t="s">
        <v>64</v>
      </c>
      <c r="R121" s="83" t="s">
        <v>64</v>
      </c>
      <c r="S121" s="83" t="s">
        <v>64</v>
      </c>
      <c r="T121" s="83" t="s">
        <v>64</v>
      </c>
      <c r="U121" s="83" t="s">
        <v>84</v>
      </c>
      <c r="V121" s="83" t="s">
        <v>64</v>
      </c>
      <c r="W121" s="83" t="s">
        <v>64</v>
      </c>
      <c r="X121" s="83" t="s">
        <v>78</v>
      </c>
      <c r="Y121" s="83" t="s">
        <v>64</v>
      </c>
      <c r="Z121" s="83" t="s">
        <v>66</v>
      </c>
      <c r="AA121" s="83" t="s">
        <v>65</v>
      </c>
      <c r="AB121" s="83" t="s">
        <v>66</v>
      </c>
      <c r="AC121" s="83" t="s">
        <v>65</v>
      </c>
      <c r="AD121" s="83" t="s">
        <v>66</v>
      </c>
      <c r="AE121" s="83" t="s">
        <v>65</v>
      </c>
      <c r="AF121" s="83" t="s">
        <v>66</v>
      </c>
      <c r="AG121" s="83" t="s">
        <v>66</v>
      </c>
      <c r="AH121" s="83" t="s">
        <v>65</v>
      </c>
      <c r="AI121" s="83" t="s">
        <v>79</v>
      </c>
      <c r="AJ121" s="83" t="s">
        <v>66</v>
      </c>
      <c r="AK121" s="83" t="s">
        <v>65</v>
      </c>
      <c r="AL121" s="83" t="s">
        <v>66</v>
      </c>
      <c r="AM121" s="83" t="s">
        <v>65</v>
      </c>
      <c r="AN121" s="83" t="s">
        <v>65</v>
      </c>
      <c r="AO121" s="83" t="s">
        <v>65</v>
      </c>
      <c r="AP121" s="83" t="s">
        <v>85</v>
      </c>
      <c r="AQ121" s="83" t="s">
        <v>85</v>
      </c>
      <c r="AR121" s="83" t="s">
        <v>86</v>
      </c>
      <c r="AS121" s="83" t="s">
        <v>223</v>
      </c>
      <c r="AT121" s="83" t="s">
        <v>169</v>
      </c>
      <c r="AU121" s="83" t="s">
        <v>85</v>
      </c>
      <c r="AV121" s="83" t="s">
        <v>71</v>
      </c>
      <c r="AW121" s="83" t="s">
        <v>63</v>
      </c>
      <c r="AX121" s="83" t="s">
        <v>72</v>
      </c>
      <c r="AY121" s="83" t="s">
        <v>63</v>
      </c>
      <c r="AZ121" s="83" t="s">
        <v>63</v>
      </c>
      <c r="BA121" s="83" t="s">
        <v>63</v>
      </c>
      <c r="BB121" s="83" t="s">
        <v>73</v>
      </c>
      <c r="BC121" s="83" t="s">
        <v>73</v>
      </c>
      <c r="BD121" s="83"/>
      <c r="BE121" s="83" t="s">
        <v>73</v>
      </c>
      <c r="BF121" s="83"/>
      <c r="BG121" s="87" t="s">
        <v>335</v>
      </c>
      <c r="BH121" s="87" t="s">
        <v>60</v>
      </c>
      <c r="BI121" s="76" t="s">
        <v>1414</v>
      </c>
      <c r="BJ121">
        <f t="shared" si="4"/>
        <v>27</v>
      </c>
      <c r="BK121" s="87">
        <f t="shared" si="2"/>
        <v>56</v>
      </c>
      <c r="BL121" s="87"/>
      <c r="BM121" s="86" t="str">
        <f>_xlfn.XLOOKUP(Form_Responses1811[[#This Row],[Sekolah School (Cleansed)]],'Quality Check'!$B$11:$B$14,'Quality Check'!$C$11:$C$14,)</f>
        <v>Rural</v>
      </c>
      <c r="BN121" s="86" t="str">
        <f>_xlfn.XLOOKUP(Form_Responses1811[[#This Row],[Sekolah School (Cleansed)]],'Quality Check'!$B$11:$B$14,'Quality Check'!$D$11:$D$14,)</f>
        <v>Controlled Group (CG)</v>
      </c>
    </row>
    <row r="122" spans="1:66" ht="13.2" x14ac:dyDescent="0.25">
      <c r="A122" s="82">
        <v>45572.412009444444</v>
      </c>
      <c r="B122" s="83" t="s">
        <v>421</v>
      </c>
      <c r="C122" s="84" t="s">
        <v>422</v>
      </c>
      <c r="D122" s="83">
        <v>100</v>
      </c>
      <c r="E122" s="83">
        <v>1.38</v>
      </c>
      <c r="F122" s="83" t="s">
        <v>423</v>
      </c>
      <c r="G122" s="83" t="s">
        <v>76</v>
      </c>
      <c r="H122" s="83" t="s">
        <v>424</v>
      </c>
      <c r="I122" s="83" t="s">
        <v>63</v>
      </c>
      <c r="J122" s="83" t="s">
        <v>64</v>
      </c>
      <c r="K122" s="83" t="s">
        <v>64</v>
      </c>
      <c r="L122" s="83" t="s">
        <v>64</v>
      </c>
      <c r="M122" s="83" t="s">
        <v>64</v>
      </c>
      <c r="N122" s="83" t="s">
        <v>64</v>
      </c>
      <c r="O122" s="83" t="s">
        <v>64</v>
      </c>
      <c r="P122" s="83" t="s">
        <v>64</v>
      </c>
      <c r="Q122" s="83" t="s">
        <v>64</v>
      </c>
      <c r="R122" s="83" t="s">
        <v>64</v>
      </c>
      <c r="S122" s="83" t="s">
        <v>64</v>
      </c>
      <c r="T122" s="83" t="s">
        <v>64</v>
      </c>
      <c r="U122" s="83" t="s">
        <v>64</v>
      </c>
      <c r="V122" s="83" t="s">
        <v>64</v>
      </c>
      <c r="W122" s="83" t="s">
        <v>64</v>
      </c>
      <c r="X122" s="83" t="s">
        <v>64</v>
      </c>
      <c r="Y122" s="83" t="s">
        <v>64</v>
      </c>
      <c r="Z122" s="83" t="s">
        <v>101</v>
      </c>
      <c r="AA122" s="83" t="s">
        <v>101</v>
      </c>
      <c r="AB122" s="83" t="s">
        <v>101</v>
      </c>
      <c r="AC122" s="83" t="s">
        <v>101</v>
      </c>
      <c r="AD122" s="83" t="s">
        <v>79</v>
      </c>
      <c r="AE122" s="83" t="s">
        <v>66</v>
      </c>
      <c r="AF122" s="83" t="s">
        <v>66</v>
      </c>
      <c r="AG122" s="83" t="s">
        <v>66</v>
      </c>
      <c r="AH122" s="83" t="s">
        <v>66</v>
      </c>
      <c r="AI122" s="83" t="s">
        <v>79</v>
      </c>
      <c r="AJ122" s="83" t="s">
        <v>66</v>
      </c>
      <c r="AK122" s="83" t="s">
        <v>101</v>
      </c>
      <c r="AL122" s="83" t="s">
        <v>66</v>
      </c>
      <c r="AM122" s="83" t="s">
        <v>66</v>
      </c>
      <c r="AN122" s="83" t="s">
        <v>66</v>
      </c>
      <c r="AO122" s="83" t="s">
        <v>66</v>
      </c>
      <c r="AP122" s="83" t="s">
        <v>80</v>
      </c>
      <c r="AQ122" s="83" t="s">
        <v>80</v>
      </c>
      <c r="AR122" s="83" t="s">
        <v>63</v>
      </c>
      <c r="AS122" s="83" t="s">
        <v>425</v>
      </c>
      <c r="AT122" s="83" t="s">
        <v>87</v>
      </c>
      <c r="AU122" s="83" t="s">
        <v>80</v>
      </c>
      <c r="AV122" s="83" t="s">
        <v>80</v>
      </c>
      <c r="AW122" s="83" t="s">
        <v>63</v>
      </c>
      <c r="AX122" s="83" t="s">
        <v>63</v>
      </c>
      <c r="AY122" s="83" t="s">
        <v>63</v>
      </c>
      <c r="AZ122" s="83" t="s">
        <v>63</v>
      </c>
      <c r="BA122" s="83" t="s">
        <v>72</v>
      </c>
      <c r="BB122" s="83" t="s">
        <v>72</v>
      </c>
      <c r="BC122" s="83" t="s">
        <v>73</v>
      </c>
      <c r="BD122" s="83" t="s">
        <v>426</v>
      </c>
      <c r="BE122" s="83" t="s">
        <v>63</v>
      </c>
      <c r="BF122" s="83" t="s">
        <v>408</v>
      </c>
      <c r="BG122" s="87" t="s">
        <v>335</v>
      </c>
      <c r="BH122" s="86" t="s">
        <v>60</v>
      </c>
      <c r="BI122" s="76" t="s">
        <v>1414</v>
      </c>
      <c r="BJ122">
        <f t="shared" si="4"/>
        <v>31</v>
      </c>
      <c r="BK122" s="87">
        <f t="shared" si="2"/>
        <v>39</v>
      </c>
      <c r="BL122" s="87"/>
      <c r="BM122" s="86" t="str">
        <f>_xlfn.XLOOKUP(Form_Responses1811[[#This Row],[Sekolah School (Cleansed)]],'Quality Check'!$B$11:$B$14,'Quality Check'!$C$11:$C$14,)</f>
        <v>Rural</v>
      </c>
      <c r="BN122" s="86" t="str">
        <f>_xlfn.XLOOKUP(Form_Responses1811[[#This Row],[Sekolah School (Cleansed)]],'Quality Check'!$B$11:$B$14,'Quality Check'!$D$11:$D$14,)</f>
        <v>Controlled Group (CG)</v>
      </c>
    </row>
    <row r="123" spans="1:66" ht="13.2" x14ac:dyDescent="0.25">
      <c r="A123" s="82">
        <v>45572.413884594906</v>
      </c>
      <c r="B123" s="83" t="s">
        <v>427</v>
      </c>
      <c r="C123" s="84" t="s">
        <v>428</v>
      </c>
      <c r="D123" s="83">
        <v>67.86</v>
      </c>
      <c r="E123" s="83">
        <v>1.04</v>
      </c>
      <c r="F123" s="83" t="s">
        <v>423</v>
      </c>
      <c r="G123" s="83" t="s">
        <v>76</v>
      </c>
      <c r="H123" s="83" t="s">
        <v>384</v>
      </c>
      <c r="I123" s="83" t="s">
        <v>63</v>
      </c>
      <c r="J123" s="83" t="s">
        <v>64</v>
      </c>
      <c r="K123" s="83" t="s">
        <v>78</v>
      </c>
      <c r="L123" s="83" t="s">
        <v>64</v>
      </c>
      <c r="M123" s="83" t="s">
        <v>84</v>
      </c>
      <c r="N123" s="83" t="s">
        <v>64</v>
      </c>
      <c r="O123" s="83" t="s">
        <v>64</v>
      </c>
      <c r="P123" s="83" t="s">
        <v>84</v>
      </c>
      <c r="Q123" s="83" t="s">
        <v>64</v>
      </c>
      <c r="R123" s="83" t="s">
        <v>64</v>
      </c>
      <c r="S123" s="83" t="s">
        <v>64</v>
      </c>
      <c r="T123" s="83" t="s">
        <v>64</v>
      </c>
      <c r="U123" s="83" t="s">
        <v>64</v>
      </c>
      <c r="V123" s="83" t="s">
        <v>64</v>
      </c>
      <c r="W123" s="83" t="s">
        <v>64</v>
      </c>
      <c r="X123" s="83" t="s">
        <v>64</v>
      </c>
      <c r="Y123" s="83" t="s">
        <v>64</v>
      </c>
      <c r="Z123" s="83" t="s">
        <v>66</v>
      </c>
      <c r="AA123" s="83" t="s">
        <v>66</v>
      </c>
      <c r="AB123" s="83" t="s">
        <v>66</v>
      </c>
      <c r="AC123" s="83" t="s">
        <v>66</v>
      </c>
      <c r="AD123" s="83" t="s">
        <v>66</v>
      </c>
      <c r="AE123" s="83" t="s">
        <v>66</v>
      </c>
      <c r="AF123" s="83" t="s">
        <v>66</v>
      </c>
      <c r="AG123" s="83" t="s">
        <v>66</v>
      </c>
      <c r="AH123" s="83" t="s">
        <v>65</v>
      </c>
      <c r="AI123" s="83" t="s">
        <v>79</v>
      </c>
      <c r="AJ123" s="83" t="s">
        <v>65</v>
      </c>
      <c r="AK123" s="83" t="s">
        <v>65</v>
      </c>
      <c r="AL123" s="83" t="s">
        <v>65</v>
      </c>
      <c r="AM123" s="83" t="s">
        <v>66</v>
      </c>
      <c r="AN123" s="83" t="s">
        <v>66</v>
      </c>
      <c r="AO123" s="83" t="s">
        <v>66</v>
      </c>
      <c r="AP123" s="83" t="s">
        <v>67</v>
      </c>
      <c r="AQ123" s="83" t="s">
        <v>67</v>
      </c>
      <c r="AR123" s="83" t="s">
        <v>63</v>
      </c>
      <c r="AS123" s="83" t="s">
        <v>223</v>
      </c>
      <c r="AT123" s="83" t="s">
        <v>69</v>
      </c>
      <c r="AU123" s="83" t="s">
        <v>70</v>
      </c>
      <c r="AV123" s="83" t="s">
        <v>67</v>
      </c>
      <c r="AW123" s="83" t="s">
        <v>63</v>
      </c>
      <c r="AX123" s="83" t="s">
        <v>73</v>
      </c>
      <c r="AY123" s="83" t="s">
        <v>72</v>
      </c>
      <c r="AZ123" s="83" t="s">
        <v>73</v>
      </c>
      <c r="BA123" s="83" t="s">
        <v>72</v>
      </c>
      <c r="BB123" s="83" t="s">
        <v>63</v>
      </c>
      <c r="BC123" s="83" t="s">
        <v>73</v>
      </c>
      <c r="BD123" s="83"/>
      <c r="BE123" s="83" t="s">
        <v>73</v>
      </c>
      <c r="BF123" s="83"/>
      <c r="BG123" s="87" t="s">
        <v>335</v>
      </c>
      <c r="BH123" s="86" t="s">
        <v>60</v>
      </c>
      <c r="BI123" s="76" t="s">
        <v>1414</v>
      </c>
      <c r="BJ123">
        <f t="shared" si="4"/>
        <v>30</v>
      </c>
      <c r="BK123" s="87">
        <f t="shared" si="2"/>
        <v>52</v>
      </c>
      <c r="BL123" s="87"/>
      <c r="BM123" s="86" t="str">
        <f>_xlfn.XLOOKUP(Form_Responses1811[[#This Row],[Sekolah School (Cleansed)]],'Quality Check'!$B$11:$B$14,'Quality Check'!$C$11:$C$14,)</f>
        <v>Rural</v>
      </c>
      <c r="BN123" s="86" t="str">
        <f>_xlfn.XLOOKUP(Form_Responses1811[[#This Row],[Sekolah School (Cleansed)]],'Quality Check'!$B$11:$B$14,'Quality Check'!$D$11:$D$14,)</f>
        <v>Controlled Group (CG)</v>
      </c>
    </row>
    <row r="124" spans="1:66" ht="13.2" x14ac:dyDescent="0.25">
      <c r="A124" s="82">
        <v>45572.415002002315</v>
      </c>
      <c r="B124" s="83" t="s">
        <v>429</v>
      </c>
      <c r="C124" s="84" t="s">
        <v>430</v>
      </c>
      <c r="D124" s="83">
        <v>63.4</v>
      </c>
      <c r="E124" s="83">
        <v>0.38</v>
      </c>
      <c r="F124" s="83" t="s">
        <v>114</v>
      </c>
      <c r="G124" s="83" t="s">
        <v>76</v>
      </c>
      <c r="H124" s="83" t="s">
        <v>431</v>
      </c>
      <c r="I124" s="83" t="s">
        <v>63</v>
      </c>
      <c r="J124" s="83" t="s">
        <v>64</v>
      </c>
      <c r="K124" s="83" t="s">
        <v>64</v>
      </c>
      <c r="L124" s="83" t="s">
        <v>64</v>
      </c>
      <c r="M124" s="83" t="s">
        <v>84</v>
      </c>
      <c r="N124" s="83" t="s">
        <v>64</v>
      </c>
      <c r="O124" s="83" t="s">
        <v>64</v>
      </c>
      <c r="P124" s="83" t="s">
        <v>64</v>
      </c>
      <c r="Q124" s="83" t="s">
        <v>64</v>
      </c>
      <c r="R124" s="83" t="s">
        <v>64</v>
      </c>
      <c r="S124" s="83" t="s">
        <v>84</v>
      </c>
      <c r="T124" s="83" t="s">
        <v>64</v>
      </c>
      <c r="U124" s="83" t="s">
        <v>64</v>
      </c>
      <c r="V124" s="83" t="s">
        <v>84</v>
      </c>
      <c r="W124" s="83" t="s">
        <v>78</v>
      </c>
      <c r="X124" s="83" t="s">
        <v>64</v>
      </c>
      <c r="Y124" s="83" t="s">
        <v>78</v>
      </c>
      <c r="Z124" s="83" t="s">
        <v>65</v>
      </c>
      <c r="AA124" s="83" t="s">
        <v>66</v>
      </c>
      <c r="AB124" s="83" t="s">
        <v>65</v>
      </c>
      <c r="AC124" s="83" t="s">
        <v>65</v>
      </c>
      <c r="AD124" s="83" t="s">
        <v>66</v>
      </c>
      <c r="AE124" s="83" t="s">
        <v>66</v>
      </c>
      <c r="AF124" s="83" t="s">
        <v>65</v>
      </c>
      <c r="AG124" s="83" t="s">
        <v>66</v>
      </c>
      <c r="AH124" s="83" t="s">
        <v>66</v>
      </c>
      <c r="AI124" s="83" t="s">
        <v>101</v>
      </c>
      <c r="AJ124" s="83" t="s">
        <v>65</v>
      </c>
      <c r="AK124" s="83" t="s">
        <v>65</v>
      </c>
      <c r="AL124" s="83" t="s">
        <v>65</v>
      </c>
      <c r="AM124" s="83" t="s">
        <v>65</v>
      </c>
      <c r="AN124" s="83" t="s">
        <v>66</v>
      </c>
      <c r="AO124" s="83" t="s">
        <v>66</v>
      </c>
      <c r="AP124" s="83" t="s">
        <v>67</v>
      </c>
      <c r="AQ124" s="83" t="s">
        <v>67</v>
      </c>
      <c r="AR124" s="83" t="s">
        <v>73</v>
      </c>
      <c r="AS124" s="83" t="s">
        <v>68</v>
      </c>
      <c r="AT124" s="83" t="s">
        <v>87</v>
      </c>
      <c r="AU124" s="83" t="s">
        <v>93</v>
      </c>
      <c r="AV124" s="83" t="s">
        <v>71</v>
      </c>
      <c r="AW124" s="83" t="s">
        <v>73</v>
      </c>
      <c r="AX124" s="83" t="s">
        <v>63</v>
      </c>
      <c r="AY124" s="83" t="s">
        <v>63</v>
      </c>
      <c r="AZ124" s="83" t="s">
        <v>63</v>
      </c>
      <c r="BA124" s="83" t="s">
        <v>72</v>
      </c>
      <c r="BB124" s="83" t="s">
        <v>72</v>
      </c>
      <c r="BC124" s="83" t="s">
        <v>73</v>
      </c>
      <c r="BD124" s="83"/>
      <c r="BE124" s="83" t="s">
        <v>73</v>
      </c>
      <c r="BF124" s="83"/>
      <c r="BG124" s="87" t="s">
        <v>335</v>
      </c>
      <c r="BH124" s="87" t="s">
        <v>114</v>
      </c>
      <c r="BI124" s="76" t="s">
        <v>1414</v>
      </c>
      <c r="BJ124">
        <f t="shared" si="4"/>
        <v>28</v>
      </c>
      <c r="BK124" s="87">
        <f t="shared" si="2"/>
        <v>57</v>
      </c>
      <c r="BL124" s="87"/>
      <c r="BM124" s="86" t="str">
        <f>_xlfn.XLOOKUP(Form_Responses1811[[#This Row],[Sekolah School (Cleansed)]],'Quality Check'!$B$11:$B$14,'Quality Check'!$C$11:$C$14,)</f>
        <v>Rural</v>
      </c>
      <c r="BN124" s="86" t="str">
        <f>_xlfn.XLOOKUP(Form_Responses1811[[#This Row],[Sekolah School (Cleansed)]],'Quality Check'!$B$11:$B$14,'Quality Check'!$D$11:$D$14,)</f>
        <v>Controlled Group (CG)</v>
      </c>
    </row>
    <row r="125" spans="1:66" ht="13.2" x14ac:dyDescent="0.25">
      <c r="A125" s="82">
        <v>45572.415546666671</v>
      </c>
      <c r="B125" s="83" t="s">
        <v>432</v>
      </c>
      <c r="C125" s="84" t="s">
        <v>433</v>
      </c>
      <c r="D125" s="83">
        <v>14.29</v>
      </c>
      <c r="E125" s="83">
        <v>0.57999999999999996</v>
      </c>
      <c r="F125" s="83" t="s">
        <v>114</v>
      </c>
      <c r="G125" s="83" t="s">
        <v>76</v>
      </c>
      <c r="H125" s="83" t="s">
        <v>434</v>
      </c>
      <c r="I125" s="83" t="s">
        <v>73</v>
      </c>
      <c r="J125" s="83" t="s">
        <v>64</v>
      </c>
      <c r="K125" s="83" t="s">
        <v>64</v>
      </c>
      <c r="L125" s="83" t="s">
        <v>64</v>
      </c>
      <c r="M125" s="83" t="s">
        <v>84</v>
      </c>
      <c r="N125" s="83" t="s">
        <v>64</v>
      </c>
      <c r="O125" s="83" t="s">
        <v>64</v>
      </c>
      <c r="P125" s="83" t="s">
        <v>64</v>
      </c>
      <c r="Q125" s="83" t="s">
        <v>64</v>
      </c>
      <c r="R125" s="83" t="s">
        <v>64</v>
      </c>
      <c r="S125" s="83" t="s">
        <v>64</v>
      </c>
      <c r="T125" s="83" t="s">
        <v>64</v>
      </c>
      <c r="U125" s="83" t="s">
        <v>78</v>
      </c>
      <c r="V125" s="83" t="s">
        <v>64</v>
      </c>
      <c r="W125" s="83" t="s">
        <v>64</v>
      </c>
      <c r="X125" s="83" t="s">
        <v>64</v>
      </c>
      <c r="Y125" s="83" t="s">
        <v>64</v>
      </c>
      <c r="Z125" s="83" t="s">
        <v>66</v>
      </c>
      <c r="AA125" s="83" t="s">
        <v>65</v>
      </c>
      <c r="AB125" s="83" t="s">
        <v>65</v>
      </c>
      <c r="AC125" s="83" t="s">
        <v>66</v>
      </c>
      <c r="AD125" s="83" t="s">
        <v>66</v>
      </c>
      <c r="AE125" s="83" t="s">
        <v>65</v>
      </c>
      <c r="AF125" s="83" t="s">
        <v>66</v>
      </c>
      <c r="AG125" s="83" t="s">
        <v>66</v>
      </c>
      <c r="AH125" s="83" t="s">
        <v>66</v>
      </c>
      <c r="AI125" s="83" t="s">
        <v>79</v>
      </c>
      <c r="AJ125" s="83" t="s">
        <v>65</v>
      </c>
      <c r="AK125" s="83" t="s">
        <v>65</v>
      </c>
      <c r="AL125" s="83" t="s">
        <v>66</v>
      </c>
      <c r="AM125" s="83" t="s">
        <v>65</v>
      </c>
      <c r="AN125" s="83" t="s">
        <v>66</v>
      </c>
      <c r="AO125" s="83" t="s">
        <v>66</v>
      </c>
      <c r="AP125" s="83" t="s">
        <v>85</v>
      </c>
      <c r="AQ125" s="83" t="s">
        <v>85</v>
      </c>
      <c r="AR125" s="83" t="s">
        <v>63</v>
      </c>
      <c r="AS125" s="83" t="s">
        <v>81</v>
      </c>
      <c r="AT125" s="83" t="s">
        <v>87</v>
      </c>
      <c r="AU125" s="83" t="s">
        <v>85</v>
      </c>
      <c r="AV125" s="83" t="s">
        <v>80</v>
      </c>
      <c r="AW125" s="83" t="s">
        <v>63</v>
      </c>
      <c r="AX125" s="83" t="s">
        <v>73</v>
      </c>
      <c r="AY125" s="83" t="s">
        <v>63</v>
      </c>
      <c r="AZ125" s="83" t="s">
        <v>73</v>
      </c>
      <c r="BA125" s="83" t="s">
        <v>73</v>
      </c>
      <c r="BB125" s="83" t="s">
        <v>72</v>
      </c>
      <c r="BC125" s="83" t="s">
        <v>73</v>
      </c>
      <c r="BD125" s="83"/>
      <c r="BE125" s="83" t="s">
        <v>73</v>
      </c>
      <c r="BF125" s="83"/>
      <c r="BG125" s="87" t="s">
        <v>335</v>
      </c>
      <c r="BH125" s="87" t="s">
        <v>114</v>
      </c>
      <c r="BI125" s="76" t="s">
        <v>1415</v>
      </c>
      <c r="BJ125">
        <f t="shared" si="4"/>
        <v>31</v>
      </c>
      <c r="BK125" s="87">
        <f t="shared" si="2"/>
        <v>54</v>
      </c>
      <c r="BL125" s="87"/>
      <c r="BM125" s="86" t="str">
        <f>_xlfn.XLOOKUP(Form_Responses1811[[#This Row],[Sekolah School (Cleansed)]],'Quality Check'!$B$11:$B$14,'Quality Check'!$C$11:$C$14,)</f>
        <v>Rural</v>
      </c>
      <c r="BN125" s="86" t="str">
        <f>_xlfn.XLOOKUP(Form_Responses1811[[#This Row],[Sekolah School (Cleansed)]],'Quality Check'!$B$11:$B$14,'Quality Check'!$D$11:$D$14,)</f>
        <v>Controlled Group (CG)</v>
      </c>
    </row>
    <row r="126" spans="1:66" ht="13.2" x14ac:dyDescent="0.25">
      <c r="A126" s="82">
        <v>45572.417262650459</v>
      </c>
      <c r="B126" s="83" t="s">
        <v>435</v>
      </c>
      <c r="C126" s="84" t="s">
        <v>436</v>
      </c>
      <c r="D126" s="83">
        <v>66.069999999999993</v>
      </c>
      <c r="E126" s="83">
        <v>1.29</v>
      </c>
      <c r="F126" s="83" t="s">
        <v>114</v>
      </c>
      <c r="G126" s="83" t="s">
        <v>76</v>
      </c>
      <c r="H126" s="83" t="s">
        <v>352</v>
      </c>
      <c r="I126" s="83" t="s">
        <v>63</v>
      </c>
      <c r="J126" s="83" t="s">
        <v>64</v>
      </c>
      <c r="K126" s="83" t="s">
        <v>64</v>
      </c>
      <c r="L126" s="83" t="s">
        <v>64</v>
      </c>
      <c r="M126" s="83" t="s">
        <v>78</v>
      </c>
      <c r="N126" s="83" t="s">
        <v>64</v>
      </c>
      <c r="O126" s="83" t="s">
        <v>64</v>
      </c>
      <c r="P126" s="83" t="s">
        <v>78</v>
      </c>
      <c r="Q126" s="83" t="s">
        <v>84</v>
      </c>
      <c r="R126" s="83" t="s">
        <v>64</v>
      </c>
      <c r="S126" s="83" t="s">
        <v>64</v>
      </c>
      <c r="T126" s="83" t="s">
        <v>64</v>
      </c>
      <c r="U126" s="83" t="s">
        <v>64</v>
      </c>
      <c r="V126" s="83" t="s">
        <v>64</v>
      </c>
      <c r="W126" s="83" t="s">
        <v>64</v>
      </c>
      <c r="X126" s="83" t="s">
        <v>64</v>
      </c>
      <c r="Y126" s="83" t="s">
        <v>64</v>
      </c>
      <c r="Z126" s="83" t="s">
        <v>66</v>
      </c>
      <c r="AA126" s="83" t="s">
        <v>65</v>
      </c>
      <c r="AB126" s="83" t="s">
        <v>65</v>
      </c>
      <c r="AC126" s="83" t="s">
        <v>65</v>
      </c>
      <c r="AD126" s="83" t="s">
        <v>66</v>
      </c>
      <c r="AE126" s="83" t="s">
        <v>66</v>
      </c>
      <c r="AF126" s="83" t="s">
        <v>66</v>
      </c>
      <c r="AG126" s="83" t="s">
        <v>66</v>
      </c>
      <c r="AH126" s="83" t="s">
        <v>79</v>
      </c>
      <c r="AI126" s="83" t="s">
        <v>101</v>
      </c>
      <c r="AJ126" s="83" t="s">
        <v>66</v>
      </c>
      <c r="AK126" s="83" t="s">
        <v>66</v>
      </c>
      <c r="AL126" s="83" t="s">
        <v>66</v>
      </c>
      <c r="AM126" s="83" t="s">
        <v>66</v>
      </c>
      <c r="AN126" s="83" t="s">
        <v>66</v>
      </c>
      <c r="AO126" s="83" t="s">
        <v>66</v>
      </c>
      <c r="AP126" s="83" t="s">
        <v>67</v>
      </c>
      <c r="AQ126" s="83" t="s">
        <v>67</v>
      </c>
      <c r="AR126" s="83" t="s">
        <v>73</v>
      </c>
      <c r="AS126" s="83" t="s">
        <v>120</v>
      </c>
      <c r="AT126" s="83" t="s">
        <v>87</v>
      </c>
      <c r="AU126" s="83" t="s">
        <v>80</v>
      </c>
      <c r="AV126" s="83" t="s">
        <v>67</v>
      </c>
      <c r="AW126" s="83" t="s">
        <v>72</v>
      </c>
      <c r="AX126" s="83" t="s">
        <v>72</v>
      </c>
      <c r="AY126" s="83" t="s">
        <v>72</v>
      </c>
      <c r="AZ126" s="83" t="s">
        <v>72</v>
      </c>
      <c r="BA126" s="83" t="s">
        <v>72</v>
      </c>
      <c r="BB126" s="83" t="s">
        <v>72</v>
      </c>
      <c r="BC126" s="83" t="s">
        <v>73</v>
      </c>
      <c r="BD126" s="83"/>
      <c r="BE126" s="83" t="s">
        <v>73</v>
      </c>
      <c r="BF126" s="83"/>
      <c r="BG126" s="87" t="s">
        <v>335</v>
      </c>
      <c r="BH126" s="87" t="s">
        <v>114</v>
      </c>
      <c r="BI126" s="76" t="s">
        <v>1414</v>
      </c>
      <c r="BJ126">
        <f t="shared" si="4"/>
        <v>30</v>
      </c>
      <c r="BK126" s="87">
        <f t="shared" si="2"/>
        <v>51</v>
      </c>
      <c r="BL126" s="87"/>
      <c r="BM126" s="86" t="str">
        <f>_xlfn.XLOOKUP(Form_Responses1811[[#This Row],[Sekolah School (Cleansed)]],'Quality Check'!$B$11:$B$14,'Quality Check'!$C$11:$C$14,)</f>
        <v>Rural</v>
      </c>
      <c r="BN126" s="86" t="str">
        <f>_xlfn.XLOOKUP(Form_Responses1811[[#This Row],[Sekolah School (Cleansed)]],'Quality Check'!$B$11:$B$14,'Quality Check'!$D$11:$D$14,)</f>
        <v>Controlled Group (CG)</v>
      </c>
    </row>
    <row r="127" spans="1:66" ht="13.2" x14ac:dyDescent="0.25">
      <c r="A127" s="82">
        <v>45572.419156122683</v>
      </c>
      <c r="B127" s="83" t="s">
        <v>437</v>
      </c>
      <c r="C127" s="84" t="s">
        <v>438</v>
      </c>
      <c r="D127" s="83">
        <v>100</v>
      </c>
      <c r="E127" s="83">
        <v>0.87</v>
      </c>
      <c r="F127" s="83" t="s">
        <v>114</v>
      </c>
      <c r="G127" s="83" t="s">
        <v>76</v>
      </c>
      <c r="H127" s="83" t="s">
        <v>439</v>
      </c>
      <c r="I127" s="83" t="s">
        <v>73</v>
      </c>
      <c r="J127" s="83" t="s">
        <v>64</v>
      </c>
      <c r="K127" s="83" t="s">
        <v>64</v>
      </c>
      <c r="L127" s="83" t="s">
        <v>64</v>
      </c>
      <c r="M127" s="83" t="s">
        <v>64</v>
      </c>
      <c r="N127" s="83" t="s">
        <v>84</v>
      </c>
      <c r="O127" s="83" t="s">
        <v>64</v>
      </c>
      <c r="P127" s="83" t="s">
        <v>64</v>
      </c>
      <c r="Q127" s="83" t="s">
        <v>64</v>
      </c>
      <c r="R127" s="83" t="s">
        <v>64</v>
      </c>
      <c r="S127" s="83" t="s">
        <v>84</v>
      </c>
      <c r="T127" s="83" t="s">
        <v>64</v>
      </c>
      <c r="U127" s="83" t="s">
        <v>64</v>
      </c>
      <c r="V127" s="83" t="s">
        <v>64</v>
      </c>
      <c r="W127" s="83" t="s">
        <v>64</v>
      </c>
      <c r="X127" s="83" t="s">
        <v>64</v>
      </c>
      <c r="Y127" s="83" t="s">
        <v>64</v>
      </c>
      <c r="Z127" s="83" t="s">
        <v>101</v>
      </c>
      <c r="AA127" s="83" t="s">
        <v>101</v>
      </c>
      <c r="AB127" s="83" t="s">
        <v>101</v>
      </c>
      <c r="AC127" s="83" t="s">
        <v>101</v>
      </c>
      <c r="AD127" s="83" t="s">
        <v>101</v>
      </c>
      <c r="AE127" s="83" t="s">
        <v>101</v>
      </c>
      <c r="AF127" s="83" t="s">
        <v>101</v>
      </c>
      <c r="AG127" s="83" t="s">
        <v>101</v>
      </c>
      <c r="AH127" s="83" t="s">
        <v>101</v>
      </c>
      <c r="AI127" s="83" t="s">
        <v>65</v>
      </c>
      <c r="AJ127" s="83" t="s">
        <v>66</v>
      </c>
      <c r="AK127" s="83" t="s">
        <v>65</v>
      </c>
      <c r="AL127" s="83" t="s">
        <v>65</v>
      </c>
      <c r="AM127" s="83" t="s">
        <v>65</v>
      </c>
      <c r="AN127" s="83" t="s">
        <v>66</v>
      </c>
      <c r="AO127" s="83" t="s">
        <v>66</v>
      </c>
      <c r="AP127" s="83" t="s">
        <v>85</v>
      </c>
      <c r="AQ127" s="83" t="s">
        <v>80</v>
      </c>
      <c r="AR127" s="83" t="s">
        <v>63</v>
      </c>
      <c r="AS127" s="83" t="s">
        <v>68</v>
      </c>
      <c r="AT127" s="83" t="s">
        <v>87</v>
      </c>
      <c r="AU127" s="83" t="s">
        <v>67</v>
      </c>
      <c r="AV127" s="83" t="s">
        <v>80</v>
      </c>
      <c r="AW127" s="83" t="s">
        <v>72</v>
      </c>
      <c r="AX127" s="83" t="s">
        <v>73</v>
      </c>
      <c r="AY127" s="83" t="s">
        <v>63</v>
      </c>
      <c r="AZ127" s="83" t="s">
        <v>72</v>
      </c>
      <c r="BA127" s="83" t="s">
        <v>73</v>
      </c>
      <c r="BB127" s="83" t="s">
        <v>73</v>
      </c>
      <c r="BC127" s="83" t="s">
        <v>73</v>
      </c>
      <c r="BD127" s="83"/>
      <c r="BE127" s="83" t="s">
        <v>73</v>
      </c>
      <c r="BF127" s="83"/>
      <c r="BG127" s="87" t="s">
        <v>335</v>
      </c>
      <c r="BH127" s="87" t="s">
        <v>114</v>
      </c>
      <c r="BI127" s="76" t="s">
        <v>1415</v>
      </c>
      <c r="BJ127">
        <f t="shared" si="4"/>
        <v>29</v>
      </c>
      <c r="BK127" s="87">
        <f t="shared" si="2"/>
        <v>33</v>
      </c>
      <c r="BL127" s="87"/>
      <c r="BM127" s="86" t="str">
        <f>_xlfn.XLOOKUP(Form_Responses1811[[#This Row],[Sekolah School (Cleansed)]],'Quality Check'!$B$11:$B$14,'Quality Check'!$C$11:$C$14,)</f>
        <v>Rural</v>
      </c>
      <c r="BN127" s="86" t="str">
        <f>_xlfn.XLOOKUP(Form_Responses1811[[#This Row],[Sekolah School (Cleansed)]],'Quality Check'!$B$11:$B$14,'Quality Check'!$D$11:$D$14,)</f>
        <v>Controlled Group (CG)</v>
      </c>
    </row>
    <row r="128" spans="1:66" ht="13.2" x14ac:dyDescent="0.25">
      <c r="A128" s="82">
        <v>45572.419682060186</v>
      </c>
      <c r="B128" s="83" t="s">
        <v>440</v>
      </c>
      <c r="C128" s="84" t="s">
        <v>441</v>
      </c>
      <c r="D128" s="83">
        <v>32.14</v>
      </c>
      <c r="E128" s="83">
        <v>0.13</v>
      </c>
      <c r="F128" s="83" t="s">
        <v>114</v>
      </c>
      <c r="G128" s="83" t="s">
        <v>76</v>
      </c>
      <c r="H128" s="83" t="s">
        <v>335</v>
      </c>
      <c r="I128" s="83" t="s">
        <v>63</v>
      </c>
      <c r="J128" s="83" t="s">
        <v>64</v>
      </c>
      <c r="K128" s="83" t="s">
        <v>64</v>
      </c>
      <c r="L128" s="83" t="s">
        <v>64</v>
      </c>
      <c r="M128" s="83" t="s">
        <v>64</v>
      </c>
      <c r="N128" s="83" t="s">
        <v>64</v>
      </c>
      <c r="O128" s="83" t="s">
        <v>84</v>
      </c>
      <c r="P128" s="83" t="s">
        <v>84</v>
      </c>
      <c r="Q128" s="83" t="s">
        <v>64</v>
      </c>
      <c r="R128" s="83" t="s">
        <v>64</v>
      </c>
      <c r="S128" s="83" t="s">
        <v>64</v>
      </c>
      <c r="T128" s="83" t="s">
        <v>64</v>
      </c>
      <c r="U128" s="83" t="s">
        <v>84</v>
      </c>
      <c r="V128" s="83" t="s">
        <v>64</v>
      </c>
      <c r="W128" s="83" t="s">
        <v>84</v>
      </c>
      <c r="X128" s="83" t="s">
        <v>64</v>
      </c>
      <c r="Y128" s="83" t="s">
        <v>64</v>
      </c>
      <c r="Z128" s="83" t="s">
        <v>65</v>
      </c>
      <c r="AA128" s="83" t="s">
        <v>65</v>
      </c>
      <c r="AB128" s="83" t="s">
        <v>65</v>
      </c>
      <c r="AC128" s="83" t="s">
        <v>65</v>
      </c>
      <c r="AD128" s="83" t="s">
        <v>65</v>
      </c>
      <c r="AE128" s="83" t="s">
        <v>65</v>
      </c>
      <c r="AF128" s="83" t="s">
        <v>65</v>
      </c>
      <c r="AG128" s="83" t="s">
        <v>66</v>
      </c>
      <c r="AH128" s="83" t="s">
        <v>79</v>
      </c>
      <c r="AI128" s="83" t="s">
        <v>79</v>
      </c>
      <c r="AJ128" s="83" t="s">
        <v>65</v>
      </c>
      <c r="AK128" s="83" t="s">
        <v>65</v>
      </c>
      <c r="AL128" s="83" t="s">
        <v>65</v>
      </c>
      <c r="AM128" s="83" t="s">
        <v>65</v>
      </c>
      <c r="AN128" s="83" t="s">
        <v>66</v>
      </c>
      <c r="AO128" s="83" t="s">
        <v>66</v>
      </c>
      <c r="AP128" s="83" t="s">
        <v>67</v>
      </c>
      <c r="AQ128" s="83" t="s">
        <v>67</v>
      </c>
      <c r="AR128" s="83" t="s">
        <v>86</v>
      </c>
      <c r="AS128" s="83" t="s">
        <v>68</v>
      </c>
      <c r="AT128" s="83" t="s">
        <v>87</v>
      </c>
      <c r="AU128" s="83" t="s">
        <v>80</v>
      </c>
      <c r="AV128" s="83" t="s">
        <v>71</v>
      </c>
      <c r="AW128" s="83" t="s">
        <v>72</v>
      </c>
      <c r="AX128" s="83" t="s">
        <v>63</v>
      </c>
      <c r="AY128" s="83" t="s">
        <v>72</v>
      </c>
      <c r="AZ128" s="83" t="s">
        <v>72</v>
      </c>
      <c r="BA128" s="83" t="s">
        <v>63</v>
      </c>
      <c r="BB128" s="83" t="s">
        <v>72</v>
      </c>
      <c r="BC128" s="83" t="s">
        <v>73</v>
      </c>
      <c r="BD128" s="83"/>
      <c r="BE128" s="83" t="s">
        <v>73</v>
      </c>
      <c r="BF128" s="83"/>
      <c r="BG128" s="87" t="s">
        <v>335</v>
      </c>
      <c r="BH128" s="87" t="s">
        <v>114</v>
      </c>
      <c r="BI128" s="76" t="s">
        <v>1414</v>
      </c>
      <c r="BJ128">
        <f t="shared" si="4"/>
        <v>27</v>
      </c>
      <c r="BK128" s="87">
        <f t="shared" si="2"/>
        <v>58</v>
      </c>
      <c r="BL128" s="87"/>
      <c r="BM128" s="86" t="str">
        <f>_xlfn.XLOOKUP(Form_Responses1811[[#This Row],[Sekolah School (Cleansed)]],'Quality Check'!$B$11:$B$14,'Quality Check'!$C$11:$C$14,)</f>
        <v>Rural</v>
      </c>
      <c r="BN128" s="86" t="str">
        <f>_xlfn.XLOOKUP(Form_Responses1811[[#This Row],[Sekolah School (Cleansed)]],'Quality Check'!$B$11:$B$14,'Quality Check'!$D$11:$D$14,)</f>
        <v>Controlled Group (CG)</v>
      </c>
    </row>
    <row r="129" spans="1:66" ht="13.2" x14ac:dyDescent="0.25">
      <c r="A129" s="82">
        <v>45572.42013569444</v>
      </c>
      <c r="B129" s="83" t="s">
        <v>442</v>
      </c>
      <c r="C129" s="84" t="s">
        <v>443</v>
      </c>
      <c r="D129" s="83">
        <v>46.3</v>
      </c>
      <c r="E129" s="83">
        <v>0.08</v>
      </c>
      <c r="F129" s="83" t="s">
        <v>423</v>
      </c>
      <c r="G129" s="83" t="s">
        <v>76</v>
      </c>
      <c r="H129" s="83" t="s">
        <v>335</v>
      </c>
      <c r="I129" s="83" t="s">
        <v>63</v>
      </c>
      <c r="J129" s="83" t="s">
        <v>64</v>
      </c>
      <c r="K129" s="83" t="s">
        <v>84</v>
      </c>
      <c r="L129" s="83" t="s">
        <v>64</v>
      </c>
      <c r="M129" s="83" t="s">
        <v>84</v>
      </c>
      <c r="N129" s="83" t="s">
        <v>64</v>
      </c>
      <c r="O129" s="83" t="s">
        <v>84</v>
      </c>
      <c r="P129" s="83" t="s">
        <v>84</v>
      </c>
      <c r="Q129" s="83" t="s">
        <v>84</v>
      </c>
      <c r="R129" s="83" t="s">
        <v>64</v>
      </c>
      <c r="S129" s="83" t="s">
        <v>84</v>
      </c>
      <c r="T129" s="83" t="s">
        <v>64</v>
      </c>
      <c r="U129" s="83" t="s">
        <v>64</v>
      </c>
      <c r="V129" s="83" t="s">
        <v>84</v>
      </c>
      <c r="W129" s="83" t="s">
        <v>64</v>
      </c>
      <c r="X129" s="83" t="s">
        <v>64</v>
      </c>
      <c r="Y129" s="83" t="s">
        <v>64</v>
      </c>
      <c r="Z129" s="83" t="s">
        <v>65</v>
      </c>
      <c r="AA129" s="83" t="s">
        <v>65</v>
      </c>
      <c r="AB129" s="83" t="s">
        <v>65</v>
      </c>
      <c r="AC129" s="83" t="s">
        <v>65</v>
      </c>
      <c r="AD129" s="83" t="s">
        <v>65</v>
      </c>
      <c r="AE129" s="83" t="s">
        <v>65</v>
      </c>
      <c r="AF129" s="83" t="s">
        <v>66</v>
      </c>
      <c r="AG129" s="83" t="s">
        <v>66</v>
      </c>
      <c r="AH129" s="83" t="s">
        <v>65</v>
      </c>
      <c r="AI129" s="83" t="s">
        <v>101</v>
      </c>
      <c r="AJ129" s="83" t="s">
        <v>65</v>
      </c>
      <c r="AK129" s="83" t="s">
        <v>79</v>
      </c>
      <c r="AL129" s="83" t="s">
        <v>66</v>
      </c>
      <c r="AM129" s="83" t="s">
        <v>66</v>
      </c>
      <c r="AN129" s="83" t="s">
        <v>79</v>
      </c>
      <c r="AO129" s="83" t="s">
        <v>79</v>
      </c>
      <c r="AP129" s="83" t="s">
        <v>85</v>
      </c>
      <c r="AQ129" s="83" t="s">
        <v>85</v>
      </c>
      <c r="AR129" s="83" t="s">
        <v>63</v>
      </c>
      <c r="AS129" s="83" t="s">
        <v>68</v>
      </c>
      <c r="AT129" s="83" t="s">
        <v>87</v>
      </c>
      <c r="AU129" s="83" t="s">
        <v>70</v>
      </c>
      <c r="AV129" s="83" t="s">
        <v>80</v>
      </c>
      <c r="AW129" s="83" t="s">
        <v>72</v>
      </c>
      <c r="AX129" s="83" t="s">
        <v>73</v>
      </c>
      <c r="AY129" s="83" t="s">
        <v>72</v>
      </c>
      <c r="AZ129" s="83" t="s">
        <v>63</v>
      </c>
      <c r="BA129" s="83" t="s">
        <v>73</v>
      </c>
      <c r="BB129" s="83" t="s">
        <v>73</v>
      </c>
      <c r="BC129" s="83" t="s">
        <v>73</v>
      </c>
      <c r="BD129" s="83"/>
      <c r="BE129" s="83" t="s">
        <v>73</v>
      </c>
      <c r="BF129" s="83"/>
      <c r="BG129" s="87" t="s">
        <v>335</v>
      </c>
      <c r="BH129" s="86" t="s">
        <v>60</v>
      </c>
      <c r="BI129" s="76" t="s">
        <v>1414</v>
      </c>
      <c r="BJ129">
        <f t="shared" si="4"/>
        <v>26</v>
      </c>
      <c r="BK129" s="87">
        <f t="shared" si="2"/>
        <v>54</v>
      </c>
      <c r="BL129" s="87"/>
      <c r="BM129" s="86" t="str">
        <f>_xlfn.XLOOKUP(Form_Responses1811[[#This Row],[Sekolah School (Cleansed)]],'Quality Check'!$B$11:$B$14,'Quality Check'!$C$11:$C$14,)</f>
        <v>Rural</v>
      </c>
      <c r="BN129" s="86" t="str">
        <f>_xlfn.XLOOKUP(Form_Responses1811[[#This Row],[Sekolah School (Cleansed)]],'Quality Check'!$B$11:$B$14,'Quality Check'!$D$11:$D$14,)</f>
        <v>Controlled Group (CG)</v>
      </c>
    </row>
    <row r="130" spans="1:66" ht="13.2" x14ac:dyDescent="0.25">
      <c r="A130" s="82">
        <v>45572.421749351852</v>
      </c>
      <c r="B130" s="83" t="s">
        <v>444</v>
      </c>
      <c r="C130" s="84" t="s">
        <v>445</v>
      </c>
      <c r="D130" s="83">
        <v>42.86</v>
      </c>
      <c r="E130" s="83">
        <v>0.38</v>
      </c>
      <c r="F130" s="83" t="s">
        <v>423</v>
      </c>
      <c r="G130" s="83" t="s">
        <v>76</v>
      </c>
      <c r="H130" s="83" t="s">
        <v>335</v>
      </c>
      <c r="I130" s="83" t="s">
        <v>73</v>
      </c>
      <c r="J130" s="83" t="s">
        <v>145</v>
      </c>
      <c r="K130" s="83" t="s">
        <v>78</v>
      </c>
      <c r="L130" s="83" t="s">
        <v>64</v>
      </c>
      <c r="M130" s="83" t="s">
        <v>84</v>
      </c>
      <c r="N130" s="83" t="s">
        <v>64</v>
      </c>
      <c r="O130" s="83" t="s">
        <v>64</v>
      </c>
      <c r="P130" s="83" t="s">
        <v>64</v>
      </c>
      <c r="Q130" s="83" t="s">
        <v>64</v>
      </c>
      <c r="R130" s="83" t="s">
        <v>64</v>
      </c>
      <c r="S130" s="83" t="s">
        <v>84</v>
      </c>
      <c r="T130" s="83" t="s">
        <v>64</v>
      </c>
      <c r="U130" s="83" t="s">
        <v>84</v>
      </c>
      <c r="V130" s="83" t="s">
        <v>64</v>
      </c>
      <c r="W130" s="83" t="s">
        <v>64</v>
      </c>
      <c r="X130" s="83" t="s">
        <v>64</v>
      </c>
      <c r="Y130" s="83" t="s">
        <v>64</v>
      </c>
      <c r="Z130" s="83" t="s">
        <v>66</v>
      </c>
      <c r="AA130" s="83" t="s">
        <v>65</v>
      </c>
      <c r="AB130" s="83" t="s">
        <v>66</v>
      </c>
      <c r="AC130" s="83" t="s">
        <v>65</v>
      </c>
      <c r="AD130" s="83" t="s">
        <v>66</v>
      </c>
      <c r="AE130" s="83" t="s">
        <v>65</v>
      </c>
      <c r="AF130" s="83" t="s">
        <v>66</v>
      </c>
      <c r="AG130" s="83" t="s">
        <v>65</v>
      </c>
      <c r="AH130" s="83" t="s">
        <v>66</v>
      </c>
      <c r="AI130" s="83" t="s">
        <v>79</v>
      </c>
      <c r="AJ130" s="83" t="s">
        <v>65</v>
      </c>
      <c r="AK130" s="83" t="s">
        <v>65</v>
      </c>
      <c r="AL130" s="83" t="s">
        <v>66</v>
      </c>
      <c r="AM130" s="83" t="s">
        <v>65</v>
      </c>
      <c r="AN130" s="83" t="s">
        <v>66</v>
      </c>
      <c r="AO130" s="83" t="s">
        <v>66</v>
      </c>
      <c r="AP130" s="83" t="s">
        <v>85</v>
      </c>
      <c r="AQ130" s="83" t="s">
        <v>85</v>
      </c>
      <c r="AR130" s="83" t="s">
        <v>86</v>
      </c>
      <c r="AS130" s="83" t="s">
        <v>446</v>
      </c>
      <c r="AT130" s="83" t="s">
        <v>87</v>
      </c>
      <c r="AU130" s="83" t="s">
        <v>70</v>
      </c>
      <c r="AV130" s="83" t="s">
        <v>71</v>
      </c>
      <c r="AW130" s="83" t="s">
        <v>73</v>
      </c>
      <c r="AX130" s="83" t="s">
        <v>72</v>
      </c>
      <c r="AY130" s="83" t="s">
        <v>73</v>
      </c>
      <c r="AZ130" s="83" t="s">
        <v>72</v>
      </c>
      <c r="BA130" s="83" t="s">
        <v>73</v>
      </c>
      <c r="BB130" s="83" t="s">
        <v>73</v>
      </c>
      <c r="BC130" s="83" t="s">
        <v>73</v>
      </c>
      <c r="BD130" s="83"/>
      <c r="BE130" s="83" t="s">
        <v>73</v>
      </c>
      <c r="BF130" s="83"/>
      <c r="BG130" s="87" t="s">
        <v>335</v>
      </c>
      <c r="BH130" s="86" t="s">
        <v>60</v>
      </c>
      <c r="BI130" s="76" t="s">
        <v>1415</v>
      </c>
      <c r="BJ130">
        <f t="shared" si="4"/>
        <v>28</v>
      </c>
      <c r="BK130" s="87">
        <f t="shared" ref="BK130:BK193" si="5">SUM(IF(Z130="Sangat setuju / Strongly agree",4,IF(Z130="Setuju / Slightly agree",3,IF(Z130="Tidak setuju / Slightly disagree",2,IF(Z130="Sangat tidak setuju / Strongly disagree",1,"PLEASECHECK")))),IF(AA130="Sangat setuju / Strongly agree",4,IF(AA130="Setuju / Slightly agree",3,IF(AA130="Tidak setuju / Slightly disagree",2,IF(AA130="Sangat tidak setuju / Strongly disagree",1,"PLEASECHECK")))),IF(AB130="Sangat setuju / Strongly agree",4,IF(AB130="Setuju / Slightly agree",3,IF(AB130="Tidak setuju / Slightly disagree",2,IF(AB130="Sangat tidak setuju / Strongly disagree",1,"PLEASECHECK")))),IF(AC130="Sangat setuju / Strongly agree",4,IF(AC130="Setuju / Slightly agree",3,IF(AC130="Tidak setuju / Slightly disagree",2,IF(AC130="Sangat tidak setuju / Strongly disagree",1,"PLEASECHECK")))),IF(AD130="Sangat setuju / Strongly agree",4,IF(AD130="Setuju / Slightly agree",3,IF(AD130="Tidak setuju / Slightly disagree",2,IF(AD130="Sangat tidak setuju / Strongly disagree",1,"PLEASECHECK")))),IF(AE130="Sangat setuju / Strongly agree",4,IF(AE130="Setuju / Slightly agree",3,IF(AE130="Tidak setuju / Slightly disagree",2,IF(AE130="Sangat tidak setuju / Strongly disagree",1,"PLEASECHECK")))),IF(AF130="Sangat setuju / Strongly agree",4,IF(AF130="Setuju / Slightly agree",3,IF(AF130="Tidak setuju / Slightly disagree",2,IF(AF130="Sangat tidak setuju / Strongly disagree",1,"PLEASECHECK")))),IF(AG130="Sangat setuju / Strongly agree",4,IF(AG130="Setuju / Slightly agree",3,IF(AG130="Tidak setuju / Slightly disagree",2,IF(AG130="Sangat tidak setuju / Strongly disagree",2,"PLEASECHECK")))),IF(AH130="Sangat setuju / Strongly agree",4,IF(AH130="Setuju / Slightly agree",3,IF(AH130="Tidak setuju / Slightly disagree",2,IF(AH130="Sangat tidak setuju / Strongly disagree",2,"PLEASECHECK")))),IF(AI130="Sangat setuju / Strongly agree",1,IF(AI130="Setuju / Slightly agree",2,IF(AI130="Tidak setuju / Slightly disagree",3,IF(AI130="Sangat tidak setuju / Strongly disagree",4,"PLEASECHECK")))),IF(AJ130="Sangat setuju / Strongly agree",4,IF(AJ130="Setuju / Slightly agree",3,IF(AJ130="Tidak setuju / Slightly disagree",2,IF(AJ130="Sangat tidak setuju / Strongly disagree",3,"PLEASECHECK")))),IF(AK130="Sangat setuju / Strongly agree",4,IF(AK130="Setuju / Slightly agree",3,IF(AK130="Tidak setuju / Slightly disagree",2,IF(AK130="Sangat tidak setuju / Strongly disagree",3,"PLEASECHECK")))),IF(AL130="Sangat setuju / Strongly agree",4,IF(AL130="Setuju / Slightly agree",3,IF(AL130="Tidak setuju / Slightly disagree",2,IF(AL130="Sangat tidak setuju / Strongly disagree",3,"PLEASECHECK")))),IF(AM130="Sangat setuju / Strongly agree",4,IF(AM130="Setuju / Slightly agree",3,IF(AM130="Tidak setuju / Slightly disagree",2,IF(AM130="Sangat tidak setuju / Strongly disagree",3,"PLEASECHECK")))),IF(AN130="Sangat setuju / Strongly agree",4,IF(AN130="Setuju / Slightly agree",3,IF(AN130="Tidak setuju / Slightly disagree",2,IF(AN130="Sangat tidak setuju / Strongly disagree",4,"PLEASECHECK")))),IF(AO130="Sangat setuju / Strongly agree",4,IF(AO130="Setuju / Slightly agree",3,IF(AO130="Tidak setuju / Slightly disagree",2,IF(AO130="Sangat tidak setuju / Strongly disagree",4,"PLEASECHECK")))))</f>
        <v>55</v>
      </c>
      <c r="BL130" s="87"/>
      <c r="BM130" s="86" t="str">
        <f>_xlfn.XLOOKUP(Form_Responses1811[[#This Row],[Sekolah School (Cleansed)]],'Quality Check'!$B$11:$B$14,'Quality Check'!$C$11:$C$14,)</f>
        <v>Rural</v>
      </c>
      <c r="BN130" s="86" t="str">
        <f>_xlfn.XLOOKUP(Form_Responses1811[[#This Row],[Sekolah School (Cleansed)]],'Quality Check'!$B$11:$B$14,'Quality Check'!$D$11:$D$14,)</f>
        <v>Controlled Group (CG)</v>
      </c>
    </row>
    <row r="131" spans="1:66" ht="13.2" x14ac:dyDescent="0.25">
      <c r="A131" s="82">
        <v>45572.423066400464</v>
      </c>
      <c r="B131" s="83" t="s">
        <v>447</v>
      </c>
      <c r="C131" s="84" t="s">
        <v>448</v>
      </c>
      <c r="D131" s="83">
        <v>100</v>
      </c>
      <c r="E131" s="83">
        <v>0.5</v>
      </c>
      <c r="F131" s="83" t="s">
        <v>423</v>
      </c>
      <c r="G131" s="83" t="s">
        <v>76</v>
      </c>
      <c r="H131" s="83" t="s">
        <v>449</v>
      </c>
      <c r="I131" s="83" t="s">
        <v>63</v>
      </c>
      <c r="J131" s="83" t="s">
        <v>64</v>
      </c>
      <c r="K131" s="83" t="s">
        <v>64</v>
      </c>
      <c r="L131" s="83" t="s">
        <v>64</v>
      </c>
      <c r="M131" s="83" t="s">
        <v>84</v>
      </c>
      <c r="N131" s="83" t="s">
        <v>64</v>
      </c>
      <c r="O131" s="83" t="s">
        <v>64</v>
      </c>
      <c r="P131" s="83" t="s">
        <v>64</v>
      </c>
      <c r="Q131" s="83" t="s">
        <v>84</v>
      </c>
      <c r="R131" s="83" t="s">
        <v>64</v>
      </c>
      <c r="S131" s="83" t="s">
        <v>84</v>
      </c>
      <c r="T131" s="83" t="s">
        <v>64</v>
      </c>
      <c r="U131" s="83" t="s">
        <v>84</v>
      </c>
      <c r="V131" s="83" t="s">
        <v>64</v>
      </c>
      <c r="W131" s="83" t="s">
        <v>64</v>
      </c>
      <c r="X131" s="83" t="s">
        <v>84</v>
      </c>
      <c r="Y131" s="83" t="s">
        <v>64</v>
      </c>
      <c r="Z131" s="83" t="s">
        <v>65</v>
      </c>
      <c r="AA131" s="83" t="s">
        <v>65</v>
      </c>
      <c r="AB131" s="83" t="s">
        <v>66</v>
      </c>
      <c r="AC131" s="83" t="s">
        <v>65</v>
      </c>
      <c r="AD131" s="83" t="s">
        <v>65</v>
      </c>
      <c r="AE131" s="83" t="s">
        <v>65</v>
      </c>
      <c r="AF131" s="83" t="s">
        <v>66</v>
      </c>
      <c r="AG131" s="83" t="s">
        <v>65</v>
      </c>
      <c r="AH131" s="83" t="s">
        <v>65</v>
      </c>
      <c r="AI131" s="83" t="s">
        <v>101</v>
      </c>
      <c r="AJ131" s="83" t="s">
        <v>66</v>
      </c>
      <c r="AK131" s="83" t="s">
        <v>66</v>
      </c>
      <c r="AL131" s="83" t="s">
        <v>65</v>
      </c>
      <c r="AM131" s="83" t="s">
        <v>65</v>
      </c>
      <c r="AN131" s="83" t="s">
        <v>66</v>
      </c>
      <c r="AO131" s="83" t="s">
        <v>66</v>
      </c>
      <c r="AP131" s="83" t="s">
        <v>67</v>
      </c>
      <c r="AQ131" s="83" t="s">
        <v>67</v>
      </c>
      <c r="AR131" s="83" t="s">
        <v>86</v>
      </c>
      <c r="AS131" s="83" t="s">
        <v>68</v>
      </c>
      <c r="AT131" s="83" t="s">
        <v>69</v>
      </c>
      <c r="AU131" s="83" t="s">
        <v>70</v>
      </c>
      <c r="AV131" s="83" t="s">
        <v>71</v>
      </c>
      <c r="AW131" s="83" t="s">
        <v>73</v>
      </c>
      <c r="AX131" s="83" t="s">
        <v>73</v>
      </c>
      <c r="AY131" s="83" t="s">
        <v>72</v>
      </c>
      <c r="AZ131" s="83" t="s">
        <v>72</v>
      </c>
      <c r="BA131" s="83" t="s">
        <v>72</v>
      </c>
      <c r="BB131" s="83" t="s">
        <v>73</v>
      </c>
      <c r="BC131" s="83" t="s">
        <v>73</v>
      </c>
      <c r="BD131" s="83"/>
      <c r="BE131" s="83" t="s">
        <v>73</v>
      </c>
      <c r="BF131" s="83"/>
      <c r="BG131" s="87" t="s">
        <v>335</v>
      </c>
      <c r="BH131" s="86" t="s">
        <v>60</v>
      </c>
      <c r="BI131" s="76" t="s">
        <v>1414</v>
      </c>
      <c r="BJ131">
        <f t="shared" ref="BJ131:BJ194" si="6">SUM(IF(J131="Betul / True",2,IF(J131="Salah / False",1,IF(J131="Tidak tahu / Dont Know",1,"PLEASE CHECK"))),IF(K131="Betul / True",2,IF(K131="Salah / False",1,IF(K131="Tidak tahu / Dont Know",1,"PLEASE CHECK"))),IF(L131="Betul / True",2,IF(L131="Salah / False",1,IF(L131="Tidak tahu / Dont Know",1,"PLEASE CHECK"))),IF(M131="Betul / True",1,IF(M131="Salah / False",2,IF(M131="Tidak tahu / Dont Know",2,"PLEASE CHECK"))),IF(N131="Betul / True",2,IF(N131="Salah / False",1,IF(N131="Tidak tahu / Dont Know",1,"PLEASE CHECK"))),IF(O131="Betul / True",2,IF(O131="Salah / False",1,IF(O131="Tidak tahu / Dont Know",1,"PLEASE CHECK"))),IF(P131="Betul / True",2,IF(P131="Salah / False",1,IF(P131="Tidak tahu / Dont Know",1,"PLEASE CHECK"))),IF(Q131="Betul / True",2,IF(Q131="Salah / False",1,IF(Q131="Tidak tahu / Dont Know",1,"PLEASE CHECK"))),IF(R131="Betul / True",2,IF(R131="Salah / False",1,IF(R131="Tidak tahu / Dont Know",1,"PLEASE CHECK"))),IF(S131="Betul / True",2,IF(S131="Salah / False",1,IF(S131="Tidak tahu / Dont Know",1,"PLEASE CHECK"))),IF(T131="Betul / True",2,IF(T131="Salah / False",1,IF(T131="Tidak tahu / Dont Know",1,"PLEASE CHECK"))),IF(U131="Betul / True",2,IF(U131="Salah / False",1,IF(U131="Tidak tahu / Dont Know",1,"PLEASE CHECK"))),IF(V131="Betul / True",2,IF(V131="Salah / False",1,IF(V131="Tidak tahu / Dont Know",1,"PLEASE CHECK"))),IF(W131="Betul / True",2,IF(W131="Salah / False",1,IF(W131="Tidak tahu / Dont Know",1,"PLEASE CHECK"))),IF(X131="Betul / True",2,IF(X131="Salah / False",1,IF(X131="Tidak tahu / Dont Know",1,"PLEASE CHECK"))),IF(Y131="Betul / True",2,IF(Y131="Salah / False",1,IF(Y131="Tidak tahu / Dont Know",1,"PLEASE CHECK"))))</f>
        <v>28</v>
      </c>
      <c r="BK131" s="87">
        <f t="shared" si="5"/>
        <v>58</v>
      </c>
      <c r="BL131" s="87"/>
      <c r="BM131" s="86" t="str">
        <f>_xlfn.XLOOKUP(Form_Responses1811[[#This Row],[Sekolah School (Cleansed)]],'Quality Check'!$B$11:$B$14,'Quality Check'!$C$11:$C$14,)</f>
        <v>Rural</v>
      </c>
      <c r="BN131" s="86" t="str">
        <f>_xlfn.XLOOKUP(Form_Responses1811[[#This Row],[Sekolah School (Cleansed)]],'Quality Check'!$B$11:$B$14,'Quality Check'!$D$11:$D$14,)</f>
        <v>Controlled Group (CG)</v>
      </c>
    </row>
    <row r="132" spans="1:66" ht="13.2" x14ac:dyDescent="0.25">
      <c r="A132" s="82">
        <v>45572.424187581018</v>
      </c>
      <c r="B132" s="83" t="s">
        <v>450</v>
      </c>
      <c r="C132" s="84" t="s">
        <v>451</v>
      </c>
      <c r="D132" s="83">
        <v>100</v>
      </c>
      <c r="E132" s="83">
        <v>0.57999999999999996</v>
      </c>
      <c r="F132" s="83" t="s">
        <v>423</v>
      </c>
      <c r="G132" s="83" t="s">
        <v>76</v>
      </c>
      <c r="H132" s="83" t="s">
        <v>330</v>
      </c>
      <c r="I132" s="83" t="s">
        <v>63</v>
      </c>
      <c r="J132" s="83" t="s">
        <v>64</v>
      </c>
      <c r="K132" s="83" t="s">
        <v>84</v>
      </c>
      <c r="L132" s="83" t="s">
        <v>64</v>
      </c>
      <c r="M132" s="83" t="s">
        <v>84</v>
      </c>
      <c r="N132" s="83" t="s">
        <v>64</v>
      </c>
      <c r="O132" s="83" t="s">
        <v>64</v>
      </c>
      <c r="P132" s="83" t="s">
        <v>84</v>
      </c>
      <c r="Q132" s="83" t="s">
        <v>84</v>
      </c>
      <c r="R132" s="83" t="s">
        <v>84</v>
      </c>
      <c r="S132" s="83" t="s">
        <v>64</v>
      </c>
      <c r="T132" s="83" t="s">
        <v>64</v>
      </c>
      <c r="U132" s="83" t="s">
        <v>64</v>
      </c>
      <c r="V132" s="83" t="s">
        <v>64</v>
      </c>
      <c r="W132" s="83" t="s">
        <v>64</v>
      </c>
      <c r="X132" s="83" t="s">
        <v>64</v>
      </c>
      <c r="Y132" s="83" t="s">
        <v>64</v>
      </c>
      <c r="Z132" s="83" t="s">
        <v>66</v>
      </c>
      <c r="AA132" s="83" t="s">
        <v>65</v>
      </c>
      <c r="AB132" s="83" t="s">
        <v>66</v>
      </c>
      <c r="AC132" s="83" t="s">
        <v>65</v>
      </c>
      <c r="AD132" s="83" t="s">
        <v>65</v>
      </c>
      <c r="AE132" s="83" t="s">
        <v>66</v>
      </c>
      <c r="AF132" s="83" t="s">
        <v>66</v>
      </c>
      <c r="AG132" s="83" t="s">
        <v>65</v>
      </c>
      <c r="AH132" s="83" t="s">
        <v>66</v>
      </c>
      <c r="AI132" s="83" t="s">
        <v>66</v>
      </c>
      <c r="AJ132" s="83" t="s">
        <v>66</v>
      </c>
      <c r="AK132" s="83" t="s">
        <v>65</v>
      </c>
      <c r="AL132" s="83" t="s">
        <v>66</v>
      </c>
      <c r="AM132" s="83" t="s">
        <v>65</v>
      </c>
      <c r="AN132" s="83" t="s">
        <v>66</v>
      </c>
      <c r="AO132" s="83" t="s">
        <v>66</v>
      </c>
      <c r="AP132" s="83" t="s">
        <v>67</v>
      </c>
      <c r="AQ132" s="83" t="s">
        <v>67</v>
      </c>
      <c r="AR132" s="83" t="s">
        <v>86</v>
      </c>
      <c r="AS132" s="83" t="s">
        <v>68</v>
      </c>
      <c r="AT132" s="83" t="s">
        <v>69</v>
      </c>
      <c r="AU132" s="83" t="s">
        <v>70</v>
      </c>
      <c r="AV132" s="83" t="s">
        <v>71</v>
      </c>
      <c r="AW132" s="83" t="s">
        <v>72</v>
      </c>
      <c r="AX132" s="83" t="s">
        <v>63</v>
      </c>
      <c r="AY132" s="83" t="s">
        <v>63</v>
      </c>
      <c r="AZ132" s="83" t="s">
        <v>72</v>
      </c>
      <c r="BA132" s="83" t="s">
        <v>73</v>
      </c>
      <c r="BB132" s="83" t="s">
        <v>73</v>
      </c>
      <c r="BC132" s="83" t="s">
        <v>73</v>
      </c>
      <c r="BD132" s="83"/>
      <c r="BE132" s="83" t="s">
        <v>73</v>
      </c>
      <c r="BF132" s="83"/>
      <c r="BG132" s="87" t="s">
        <v>335</v>
      </c>
      <c r="BH132" s="86" t="s">
        <v>60</v>
      </c>
      <c r="BI132" s="76" t="s">
        <v>1414</v>
      </c>
      <c r="BJ132">
        <f t="shared" si="6"/>
        <v>28</v>
      </c>
      <c r="BK132" s="87">
        <f t="shared" si="5"/>
        <v>53</v>
      </c>
      <c r="BL132" s="87"/>
      <c r="BM132" s="86" t="str">
        <f>_xlfn.XLOOKUP(Form_Responses1811[[#This Row],[Sekolah School (Cleansed)]],'Quality Check'!$B$11:$B$14,'Quality Check'!$C$11:$C$14,)</f>
        <v>Rural</v>
      </c>
      <c r="BN132" s="86" t="str">
        <f>_xlfn.XLOOKUP(Form_Responses1811[[#This Row],[Sekolah School (Cleansed)]],'Quality Check'!$B$11:$B$14,'Quality Check'!$D$11:$D$14,)</f>
        <v>Controlled Group (CG)</v>
      </c>
    </row>
    <row r="133" spans="1:66" ht="13.2" x14ac:dyDescent="0.25">
      <c r="A133" s="82">
        <v>45572.425295925925</v>
      </c>
      <c r="B133" s="83" t="s">
        <v>452</v>
      </c>
      <c r="C133" s="84" t="s">
        <v>453</v>
      </c>
      <c r="D133" s="83">
        <v>77.680000000000007</v>
      </c>
      <c r="E133" s="83">
        <v>0.38</v>
      </c>
      <c r="F133" s="83" t="s">
        <v>423</v>
      </c>
      <c r="G133" s="83" t="s">
        <v>76</v>
      </c>
      <c r="H133" s="83" t="s">
        <v>454</v>
      </c>
      <c r="I133" s="83" t="s">
        <v>63</v>
      </c>
      <c r="J133" s="83" t="s">
        <v>64</v>
      </c>
      <c r="K133" s="83" t="s">
        <v>84</v>
      </c>
      <c r="L133" s="83" t="s">
        <v>64</v>
      </c>
      <c r="M133" s="83" t="s">
        <v>84</v>
      </c>
      <c r="N133" s="83" t="s">
        <v>64</v>
      </c>
      <c r="O133" s="83" t="s">
        <v>64</v>
      </c>
      <c r="P133" s="83" t="s">
        <v>84</v>
      </c>
      <c r="Q133" s="83" t="s">
        <v>84</v>
      </c>
      <c r="R133" s="83" t="s">
        <v>64</v>
      </c>
      <c r="S133" s="83" t="s">
        <v>64</v>
      </c>
      <c r="T133" s="83" t="s">
        <v>84</v>
      </c>
      <c r="U133" s="83" t="s">
        <v>64</v>
      </c>
      <c r="V133" s="83" t="s">
        <v>64</v>
      </c>
      <c r="W133" s="83" t="s">
        <v>84</v>
      </c>
      <c r="X133" s="83" t="s">
        <v>64</v>
      </c>
      <c r="Y133" s="83" t="s">
        <v>64</v>
      </c>
      <c r="Z133" s="83" t="s">
        <v>65</v>
      </c>
      <c r="AA133" s="83" t="s">
        <v>65</v>
      </c>
      <c r="AB133" s="83" t="s">
        <v>65</v>
      </c>
      <c r="AC133" s="83" t="s">
        <v>65</v>
      </c>
      <c r="AD133" s="83" t="s">
        <v>65</v>
      </c>
      <c r="AE133" s="83" t="s">
        <v>66</v>
      </c>
      <c r="AF133" s="83" t="s">
        <v>65</v>
      </c>
      <c r="AG133" s="83" t="s">
        <v>65</v>
      </c>
      <c r="AH133" s="83" t="s">
        <v>65</v>
      </c>
      <c r="AI133" s="83" t="s">
        <v>101</v>
      </c>
      <c r="AJ133" s="83" t="s">
        <v>65</v>
      </c>
      <c r="AK133" s="83" t="s">
        <v>66</v>
      </c>
      <c r="AL133" s="83" t="s">
        <v>66</v>
      </c>
      <c r="AM133" s="83" t="s">
        <v>65</v>
      </c>
      <c r="AN133" s="83" t="s">
        <v>66</v>
      </c>
      <c r="AO133" s="83" t="s">
        <v>66</v>
      </c>
      <c r="AP133" s="83" t="s">
        <v>85</v>
      </c>
      <c r="AQ133" s="83" t="s">
        <v>85</v>
      </c>
      <c r="AR133" s="83" t="s">
        <v>63</v>
      </c>
      <c r="AS133" s="83" t="s">
        <v>81</v>
      </c>
      <c r="AT133" s="83" t="s">
        <v>69</v>
      </c>
      <c r="AU133" s="83" t="s">
        <v>70</v>
      </c>
      <c r="AV133" s="83" t="s">
        <v>71</v>
      </c>
      <c r="AW133" s="83" t="s">
        <v>72</v>
      </c>
      <c r="AX133" s="83" t="s">
        <v>73</v>
      </c>
      <c r="AY133" s="83" t="s">
        <v>72</v>
      </c>
      <c r="AZ133" s="83" t="s">
        <v>72</v>
      </c>
      <c r="BA133" s="83" t="s">
        <v>73</v>
      </c>
      <c r="BB133" s="83" t="s">
        <v>73</v>
      </c>
      <c r="BC133" s="83" t="s">
        <v>73</v>
      </c>
      <c r="BD133" s="83"/>
      <c r="BE133" s="83" t="s">
        <v>73</v>
      </c>
      <c r="BF133" s="83"/>
      <c r="BG133" s="87" t="s">
        <v>335</v>
      </c>
      <c r="BH133" s="86" t="s">
        <v>60</v>
      </c>
      <c r="BI133" s="76" t="s">
        <v>1414</v>
      </c>
      <c r="BJ133">
        <f t="shared" si="6"/>
        <v>27</v>
      </c>
      <c r="BK133" s="87">
        <f t="shared" si="5"/>
        <v>59</v>
      </c>
      <c r="BL133" s="87"/>
      <c r="BM133" s="86" t="str">
        <f>_xlfn.XLOOKUP(Form_Responses1811[[#This Row],[Sekolah School (Cleansed)]],'Quality Check'!$B$11:$B$14,'Quality Check'!$C$11:$C$14,)</f>
        <v>Rural</v>
      </c>
      <c r="BN133" s="86" t="str">
        <f>_xlfn.XLOOKUP(Form_Responses1811[[#This Row],[Sekolah School (Cleansed)]],'Quality Check'!$B$11:$B$14,'Quality Check'!$D$11:$D$14,)</f>
        <v>Controlled Group (CG)</v>
      </c>
    </row>
    <row r="134" spans="1:66" ht="13.2" x14ac:dyDescent="0.25">
      <c r="A134" s="82">
        <v>45572.427031157407</v>
      </c>
      <c r="B134" s="83" t="s">
        <v>455</v>
      </c>
      <c r="C134" s="84" t="s">
        <v>456</v>
      </c>
      <c r="D134" s="83">
        <v>100</v>
      </c>
      <c r="E134" s="83">
        <v>0.57999999999999996</v>
      </c>
      <c r="F134" s="83" t="s">
        <v>423</v>
      </c>
      <c r="G134" s="83" t="s">
        <v>76</v>
      </c>
      <c r="H134" s="83" t="s">
        <v>457</v>
      </c>
      <c r="I134" s="83" t="s">
        <v>63</v>
      </c>
      <c r="J134" s="83" t="s">
        <v>64</v>
      </c>
      <c r="K134" s="83" t="s">
        <v>64</v>
      </c>
      <c r="L134" s="83" t="s">
        <v>64</v>
      </c>
      <c r="M134" s="83" t="s">
        <v>78</v>
      </c>
      <c r="N134" s="83" t="s">
        <v>84</v>
      </c>
      <c r="O134" s="83" t="s">
        <v>78</v>
      </c>
      <c r="P134" s="83" t="s">
        <v>64</v>
      </c>
      <c r="Q134" s="83" t="s">
        <v>64</v>
      </c>
      <c r="R134" s="83" t="s">
        <v>64</v>
      </c>
      <c r="S134" s="83" t="s">
        <v>64</v>
      </c>
      <c r="T134" s="83" t="s">
        <v>64</v>
      </c>
      <c r="U134" s="83" t="s">
        <v>64</v>
      </c>
      <c r="V134" s="83" t="s">
        <v>64</v>
      </c>
      <c r="W134" s="83" t="s">
        <v>64</v>
      </c>
      <c r="X134" s="83" t="s">
        <v>64</v>
      </c>
      <c r="Y134" s="83" t="s">
        <v>64</v>
      </c>
      <c r="Z134" s="83" t="s">
        <v>65</v>
      </c>
      <c r="AA134" s="83" t="s">
        <v>65</v>
      </c>
      <c r="AB134" s="83" t="s">
        <v>66</v>
      </c>
      <c r="AC134" s="83" t="s">
        <v>65</v>
      </c>
      <c r="AD134" s="83" t="s">
        <v>65</v>
      </c>
      <c r="AE134" s="83" t="s">
        <v>65</v>
      </c>
      <c r="AF134" s="83" t="s">
        <v>65</v>
      </c>
      <c r="AG134" s="83" t="s">
        <v>65</v>
      </c>
      <c r="AH134" s="83" t="s">
        <v>66</v>
      </c>
      <c r="AI134" s="83" t="s">
        <v>101</v>
      </c>
      <c r="AJ134" s="83" t="s">
        <v>65</v>
      </c>
      <c r="AK134" s="83" t="s">
        <v>65</v>
      </c>
      <c r="AL134" s="83" t="s">
        <v>65</v>
      </c>
      <c r="AM134" s="83" t="s">
        <v>66</v>
      </c>
      <c r="AN134" s="83" t="s">
        <v>66</v>
      </c>
      <c r="AO134" s="83" t="s">
        <v>65</v>
      </c>
      <c r="AP134" s="83" t="s">
        <v>67</v>
      </c>
      <c r="AQ134" s="83" t="s">
        <v>67</v>
      </c>
      <c r="AR134" s="83" t="s">
        <v>63</v>
      </c>
      <c r="AS134" s="83" t="s">
        <v>120</v>
      </c>
      <c r="AT134" s="83" t="s">
        <v>87</v>
      </c>
      <c r="AU134" s="83" t="s">
        <v>70</v>
      </c>
      <c r="AV134" s="83" t="s">
        <v>71</v>
      </c>
      <c r="AW134" s="83" t="s">
        <v>73</v>
      </c>
      <c r="AX134" s="83" t="s">
        <v>73</v>
      </c>
      <c r="AY134" s="83" t="s">
        <v>72</v>
      </c>
      <c r="AZ134" s="83" t="s">
        <v>72</v>
      </c>
      <c r="BA134" s="83" t="s">
        <v>72</v>
      </c>
      <c r="BB134" s="83" t="s">
        <v>73</v>
      </c>
      <c r="BC134" s="83" t="s">
        <v>73</v>
      </c>
      <c r="BD134" s="83"/>
      <c r="BE134" s="83" t="s">
        <v>73</v>
      </c>
      <c r="BF134" s="83"/>
      <c r="BG134" s="87" t="s">
        <v>335</v>
      </c>
      <c r="BH134" s="86" t="s">
        <v>60</v>
      </c>
      <c r="BI134" s="76" t="s">
        <v>1414</v>
      </c>
      <c r="BJ134">
        <f t="shared" si="6"/>
        <v>30</v>
      </c>
      <c r="BK134" s="87">
        <f t="shared" si="5"/>
        <v>60</v>
      </c>
      <c r="BL134" s="87"/>
      <c r="BM134" s="86" t="str">
        <f>_xlfn.XLOOKUP(Form_Responses1811[[#This Row],[Sekolah School (Cleansed)]],'Quality Check'!$B$11:$B$14,'Quality Check'!$C$11:$C$14,)</f>
        <v>Rural</v>
      </c>
      <c r="BN134" s="86" t="str">
        <f>_xlfn.XLOOKUP(Form_Responses1811[[#This Row],[Sekolah School (Cleansed)]],'Quality Check'!$B$11:$B$14,'Quality Check'!$D$11:$D$14,)</f>
        <v>Controlled Group (CG)</v>
      </c>
    </row>
    <row r="135" spans="1:66" ht="13.2" x14ac:dyDescent="0.25">
      <c r="A135" s="82">
        <v>45572.428366192129</v>
      </c>
      <c r="B135" s="83" t="s">
        <v>458</v>
      </c>
      <c r="C135" s="84" t="s">
        <v>459</v>
      </c>
      <c r="D135" s="83">
        <v>86.61</v>
      </c>
      <c r="E135" s="83">
        <v>0.46</v>
      </c>
      <c r="F135" s="83" t="s">
        <v>423</v>
      </c>
      <c r="G135" s="83" t="s">
        <v>76</v>
      </c>
      <c r="H135" s="83" t="s">
        <v>449</v>
      </c>
      <c r="I135" s="83" t="s">
        <v>63</v>
      </c>
      <c r="J135" s="83" t="s">
        <v>64</v>
      </c>
      <c r="K135" s="83" t="s">
        <v>64</v>
      </c>
      <c r="L135" s="83" t="s">
        <v>64</v>
      </c>
      <c r="M135" s="83" t="s">
        <v>84</v>
      </c>
      <c r="N135" s="83" t="s">
        <v>84</v>
      </c>
      <c r="O135" s="83" t="s">
        <v>64</v>
      </c>
      <c r="P135" s="83" t="s">
        <v>84</v>
      </c>
      <c r="Q135" s="83" t="s">
        <v>64</v>
      </c>
      <c r="R135" s="83" t="s">
        <v>64</v>
      </c>
      <c r="S135" s="83" t="s">
        <v>84</v>
      </c>
      <c r="T135" s="83" t="s">
        <v>64</v>
      </c>
      <c r="U135" s="83" t="s">
        <v>84</v>
      </c>
      <c r="V135" s="83" t="s">
        <v>64</v>
      </c>
      <c r="W135" s="83" t="s">
        <v>84</v>
      </c>
      <c r="X135" s="83" t="s">
        <v>64</v>
      </c>
      <c r="Y135" s="83" t="s">
        <v>64</v>
      </c>
      <c r="Z135" s="83" t="s">
        <v>66</v>
      </c>
      <c r="AA135" s="83" t="s">
        <v>66</v>
      </c>
      <c r="AB135" s="83" t="s">
        <v>79</v>
      </c>
      <c r="AC135" s="83" t="s">
        <v>66</v>
      </c>
      <c r="AD135" s="83" t="s">
        <v>66</v>
      </c>
      <c r="AE135" s="83" t="s">
        <v>66</v>
      </c>
      <c r="AF135" s="83" t="s">
        <v>66</v>
      </c>
      <c r="AG135" s="83" t="s">
        <v>65</v>
      </c>
      <c r="AH135" s="83" t="s">
        <v>66</v>
      </c>
      <c r="AI135" s="83" t="s">
        <v>79</v>
      </c>
      <c r="AJ135" s="83" t="s">
        <v>66</v>
      </c>
      <c r="AK135" s="83" t="s">
        <v>66</v>
      </c>
      <c r="AL135" s="83" t="s">
        <v>66</v>
      </c>
      <c r="AM135" s="83" t="s">
        <v>66</v>
      </c>
      <c r="AN135" s="83" t="s">
        <v>66</v>
      </c>
      <c r="AO135" s="83" t="s">
        <v>79</v>
      </c>
      <c r="AP135" s="83" t="s">
        <v>67</v>
      </c>
      <c r="AQ135" s="83" t="s">
        <v>67</v>
      </c>
      <c r="AR135" s="83" t="s">
        <v>73</v>
      </c>
      <c r="AS135" s="83" t="s">
        <v>292</v>
      </c>
      <c r="AT135" s="83" t="s">
        <v>87</v>
      </c>
      <c r="AU135" s="83" t="s">
        <v>67</v>
      </c>
      <c r="AV135" s="83" t="s">
        <v>132</v>
      </c>
      <c r="AW135" s="83" t="s">
        <v>73</v>
      </c>
      <c r="AX135" s="83" t="s">
        <v>73</v>
      </c>
      <c r="AY135" s="83" t="s">
        <v>63</v>
      </c>
      <c r="AZ135" s="83" t="s">
        <v>73</v>
      </c>
      <c r="BA135" s="83" t="s">
        <v>73</v>
      </c>
      <c r="BB135" s="83" t="s">
        <v>73</v>
      </c>
      <c r="BC135" s="83" t="s">
        <v>73</v>
      </c>
      <c r="BD135" s="83"/>
      <c r="BE135" s="83" t="s">
        <v>73</v>
      </c>
      <c r="BF135" s="83"/>
      <c r="BG135" s="87" t="s">
        <v>335</v>
      </c>
      <c r="BH135" s="86" t="s">
        <v>60</v>
      </c>
      <c r="BI135" s="76" t="s">
        <v>1414</v>
      </c>
      <c r="BJ135">
        <f t="shared" si="6"/>
        <v>27</v>
      </c>
      <c r="BK135" s="87">
        <f t="shared" si="5"/>
        <v>47</v>
      </c>
      <c r="BL135" s="87"/>
      <c r="BM135" s="86" t="str">
        <f>_xlfn.XLOOKUP(Form_Responses1811[[#This Row],[Sekolah School (Cleansed)]],'Quality Check'!$B$11:$B$14,'Quality Check'!$C$11:$C$14,)</f>
        <v>Rural</v>
      </c>
      <c r="BN135" s="86" t="str">
        <f>_xlfn.XLOOKUP(Form_Responses1811[[#This Row],[Sekolah School (Cleansed)]],'Quality Check'!$B$11:$B$14,'Quality Check'!$D$11:$D$14,)</f>
        <v>Controlled Group (CG)</v>
      </c>
    </row>
    <row r="136" spans="1:66" ht="13.2" x14ac:dyDescent="0.25">
      <c r="A136" s="82">
        <v>45572.432245289354</v>
      </c>
      <c r="B136" s="83" t="s">
        <v>460</v>
      </c>
      <c r="C136" s="84" t="s">
        <v>461</v>
      </c>
      <c r="D136" s="83">
        <v>19.64</v>
      </c>
      <c r="E136" s="83">
        <v>0.17</v>
      </c>
      <c r="F136" s="83" t="s">
        <v>114</v>
      </c>
      <c r="G136" s="83" t="s">
        <v>76</v>
      </c>
      <c r="H136" s="83" t="s">
        <v>335</v>
      </c>
      <c r="I136" s="83" t="s">
        <v>63</v>
      </c>
      <c r="J136" s="83" t="s">
        <v>145</v>
      </c>
      <c r="K136" s="83" t="s">
        <v>84</v>
      </c>
      <c r="L136" s="83" t="s">
        <v>64</v>
      </c>
      <c r="M136" s="83" t="s">
        <v>84</v>
      </c>
      <c r="N136" s="83" t="s">
        <v>64</v>
      </c>
      <c r="O136" s="83" t="s">
        <v>78</v>
      </c>
      <c r="P136" s="83" t="s">
        <v>64</v>
      </c>
      <c r="Q136" s="83" t="s">
        <v>64</v>
      </c>
      <c r="R136" s="83" t="s">
        <v>64</v>
      </c>
      <c r="S136" s="83" t="s">
        <v>64</v>
      </c>
      <c r="T136" s="83" t="s">
        <v>64</v>
      </c>
      <c r="U136" s="83" t="s">
        <v>64</v>
      </c>
      <c r="V136" s="83" t="s">
        <v>64</v>
      </c>
      <c r="W136" s="83" t="s">
        <v>64</v>
      </c>
      <c r="X136" s="83" t="s">
        <v>64</v>
      </c>
      <c r="Y136" s="83" t="s">
        <v>64</v>
      </c>
      <c r="Z136" s="83" t="s">
        <v>65</v>
      </c>
      <c r="AA136" s="83" t="s">
        <v>65</v>
      </c>
      <c r="AB136" s="83" t="s">
        <v>65</v>
      </c>
      <c r="AC136" s="83" t="s">
        <v>65</v>
      </c>
      <c r="AD136" s="83" t="s">
        <v>65</v>
      </c>
      <c r="AE136" s="83" t="s">
        <v>65</v>
      </c>
      <c r="AF136" s="83" t="s">
        <v>65</v>
      </c>
      <c r="AG136" s="83" t="s">
        <v>65</v>
      </c>
      <c r="AH136" s="83" t="s">
        <v>65</v>
      </c>
      <c r="AI136" s="83" t="s">
        <v>101</v>
      </c>
      <c r="AJ136" s="83" t="s">
        <v>65</v>
      </c>
      <c r="AK136" s="83" t="s">
        <v>65</v>
      </c>
      <c r="AL136" s="83" t="s">
        <v>65</v>
      </c>
      <c r="AM136" s="83" t="s">
        <v>79</v>
      </c>
      <c r="AN136" s="83" t="s">
        <v>66</v>
      </c>
      <c r="AO136" s="83" t="s">
        <v>66</v>
      </c>
      <c r="AP136" s="83" t="s">
        <v>85</v>
      </c>
      <c r="AQ136" s="83" t="s">
        <v>85</v>
      </c>
      <c r="AR136" s="83" t="s">
        <v>73</v>
      </c>
      <c r="AS136" s="83" t="s">
        <v>298</v>
      </c>
      <c r="AT136" s="83" t="s">
        <v>87</v>
      </c>
      <c r="AU136" s="83" t="s">
        <v>93</v>
      </c>
      <c r="AV136" s="83" t="s">
        <v>71</v>
      </c>
      <c r="AW136" s="83" t="s">
        <v>72</v>
      </c>
      <c r="AX136" s="83" t="s">
        <v>72</v>
      </c>
      <c r="AY136" s="83" t="s">
        <v>72</v>
      </c>
      <c r="AZ136" s="83" t="s">
        <v>72</v>
      </c>
      <c r="BA136" s="83" t="s">
        <v>72</v>
      </c>
      <c r="BB136" s="83" t="s">
        <v>72</v>
      </c>
      <c r="BC136" s="83" t="s">
        <v>73</v>
      </c>
      <c r="BD136" s="83"/>
      <c r="BE136" s="83" t="s">
        <v>73</v>
      </c>
      <c r="BF136" s="83"/>
      <c r="BG136" s="87" t="s">
        <v>335</v>
      </c>
      <c r="BH136" s="87" t="s">
        <v>114</v>
      </c>
      <c r="BI136" s="76" t="s">
        <v>1414</v>
      </c>
      <c r="BJ136">
        <f t="shared" si="6"/>
        <v>29</v>
      </c>
      <c r="BK136" s="87">
        <f t="shared" si="5"/>
        <v>60</v>
      </c>
      <c r="BL136" s="87"/>
      <c r="BM136" s="86" t="str">
        <f>_xlfn.XLOOKUP(Form_Responses1811[[#This Row],[Sekolah School (Cleansed)]],'Quality Check'!$B$11:$B$14,'Quality Check'!$C$11:$C$14,)</f>
        <v>Rural</v>
      </c>
      <c r="BN136" s="86" t="str">
        <f>_xlfn.XLOOKUP(Form_Responses1811[[#This Row],[Sekolah School (Cleansed)]],'Quality Check'!$B$11:$B$14,'Quality Check'!$D$11:$D$14,)</f>
        <v>Controlled Group (CG)</v>
      </c>
    </row>
    <row r="137" spans="1:66" ht="13.2" x14ac:dyDescent="0.25">
      <c r="A137" s="82">
        <v>45572.432329224539</v>
      </c>
      <c r="B137" s="83" t="s">
        <v>462</v>
      </c>
      <c r="C137" s="84" t="s">
        <v>463</v>
      </c>
      <c r="D137" s="83">
        <v>71.430000000000007</v>
      </c>
      <c r="E137" s="83">
        <v>0.56999999999999995</v>
      </c>
      <c r="F137" s="83" t="s">
        <v>114</v>
      </c>
      <c r="G137" s="83" t="s">
        <v>76</v>
      </c>
      <c r="H137" s="83" t="s">
        <v>464</v>
      </c>
      <c r="I137" s="83" t="s">
        <v>63</v>
      </c>
      <c r="J137" s="83" t="s">
        <v>64</v>
      </c>
      <c r="K137" s="83" t="s">
        <v>78</v>
      </c>
      <c r="L137" s="83" t="s">
        <v>64</v>
      </c>
      <c r="M137" s="83" t="s">
        <v>84</v>
      </c>
      <c r="N137" s="83" t="s">
        <v>78</v>
      </c>
      <c r="O137" s="83" t="s">
        <v>78</v>
      </c>
      <c r="P137" s="83" t="s">
        <v>78</v>
      </c>
      <c r="Q137" s="83" t="s">
        <v>64</v>
      </c>
      <c r="R137" s="83" t="s">
        <v>64</v>
      </c>
      <c r="S137" s="83" t="s">
        <v>64</v>
      </c>
      <c r="T137" s="83" t="s">
        <v>64</v>
      </c>
      <c r="U137" s="83" t="s">
        <v>78</v>
      </c>
      <c r="V137" s="83" t="s">
        <v>78</v>
      </c>
      <c r="W137" s="83" t="s">
        <v>78</v>
      </c>
      <c r="X137" s="83" t="s">
        <v>64</v>
      </c>
      <c r="Y137" s="83" t="s">
        <v>64</v>
      </c>
      <c r="Z137" s="83" t="s">
        <v>65</v>
      </c>
      <c r="AA137" s="83" t="s">
        <v>65</v>
      </c>
      <c r="AB137" s="83" t="s">
        <v>65</v>
      </c>
      <c r="AC137" s="83" t="s">
        <v>65</v>
      </c>
      <c r="AD137" s="83" t="s">
        <v>65</v>
      </c>
      <c r="AE137" s="83" t="s">
        <v>65</v>
      </c>
      <c r="AF137" s="83" t="s">
        <v>65</v>
      </c>
      <c r="AG137" s="83" t="s">
        <v>65</v>
      </c>
      <c r="AH137" s="83" t="s">
        <v>65</v>
      </c>
      <c r="AI137" s="83" t="s">
        <v>101</v>
      </c>
      <c r="AJ137" s="83" t="s">
        <v>65</v>
      </c>
      <c r="AK137" s="83" t="s">
        <v>65</v>
      </c>
      <c r="AL137" s="83" t="s">
        <v>65</v>
      </c>
      <c r="AM137" s="83" t="s">
        <v>65</v>
      </c>
      <c r="AN137" s="83" t="s">
        <v>65</v>
      </c>
      <c r="AO137" s="83" t="s">
        <v>65</v>
      </c>
      <c r="AP137" s="83" t="s">
        <v>85</v>
      </c>
      <c r="AQ137" s="83" t="s">
        <v>85</v>
      </c>
      <c r="AR137" s="83" t="s">
        <v>86</v>
      </c>
      <c r="AS137" s="83" t="s">
        <v>68</v>
      </c>
      <c r="AT137" s="83" t="s">
        <v>87</v>
      </c>
      <c r="AU137" s="83" t="s">
        <v>70</v>
      </c>
      <c r="AV137" s="83" t="s">
        <v>154</v>
      </c>
      <c r="AW137" s="83" t="s">
        <v>73</v>
      </c>
      <c r="AX137" s="83" t="s">
        <v>72</v>
      </c>
      <c r="AY137" s="83" t="s">
        <v>63</v>
      </c>
      <c r="AZ137" s="83" t="s">
        <v>63</v>
      </c>
      <c r="BA137" s="83" t="s">
        <v>72</v>
      </c>
      <c r="BB137" s="83" t="s">
        <v>72</v>
      </c>
      <c r="BC137" s="83" t="s">
        <v>73</v>
      </c>
      <c r="BD137" s="83"/>
      <c r="BE137" s="83" t="s">
        <v>73</v>
      </c>
      <c r="BF137" s="83"/>
      <c r="BG137" s="87" t="s">
        <v>335</v>
      </c>
      <c r="BH137" s="87" t="s">
        <v>114</v>
      </c>
      <c r="BI137" s="76" t="s">
        <v>1414</v>
      </c>
      <c r="BJ137">
        <f t="shared" si="6"/>
        <v>25</v>
      </c>
      <c r="BK137" s="87">
        <f t="shared" si="5"/>
        <v>64</v>
      </c>
      <c r="BL137" s="87"/>
      <c r="BM137" s="86" t="str">
        <f>_xlfn.XLOOKUP(Form_Responses1811[[#This Row],[Sekolah School (Cleansed)]],'Quality Check'!$B$11:$B$14,'Quality Check'!$C$11:$C$14,)</f>
        <v>Rural</v>
      </c>
      <c r="BN137" s="86" t="str">
        <f>_xlfn.XLOOKUP(Form_Responses1811[[#This Row],[Sekolah School (Cleansed)]],'Quality Check'!$B$11:$B$14,'Quality Check'!$D$11:$D$14,)</f>
        <v>Controlled Group (CG)</v>
      </c>
    </row>
    <row r="138" spans="1:66" ht="13.2" x14ac:dyDescent="0.25">
      <c r="A138" s="82">
        <v>45572.432788738428</v>
      </c>
      <c r="B138" s="83" t="s">
        <v>465</v>
      </c>
      <c r="C138" s="84" t="s">
        <v>466</v>
      </c>
      <c r="D138" s="83">
        <v>100</v>
      </c>
      <c r="E138" s="83">
        <v>0.41</v>
      </c>
      <c r="F138" s="83" t="s">
        <v>114</v>
      </c>
      <c r="G138" s="83" t="s">
        <v>76</v>
      </c>
      <c r="H138" s="83" t="s">
        <v>352</v>
      </c>
      <c r="I138" s="83" t="s">
        <v>63</v>
      </c>
      <c r="J138" s="83" t="s">
        <v>64</v>
      </c>
      <c r="K138" s="83" t="s">
        <v>78</v>
      </c>
      <c r="L138" s="83" t="s">
        <v>64</v>
      </c>
      <c r="M138" s="83" t="s">
        <v>84</v>
      </c>
      <c r="N138" s="83" t="s">
        <v>78</v>
      </c>
      <c r="O138" s="83" t="s">
        <v>64</v>
      </c>
      <c r="P138" s="83" t="s">
        <v>64</v>
      </c>
      <c r="Q138" s="83" t="s">
        <v>64</v>
      </c>
      <c r="R138" s="83" t="s">
        <v>64</v>
      </c>
      <c r="S138" s="83" t="s">
        <v>78</v>
      </c>
      <c r="T138" s="83" t="s">
        <v>64</v>
      </c>
      <c r="U138" s="83" t="s">
        <v>78</v>
      </c>
      <c r="V138" s="83" t="s">
        <v>64</v>
      </c>
      <c r="W138" s="83" t="s">
        <v>64</v>
      </c>
      <c r="X138" s="83" t="s">
        <v>64</v>
      </c>
      <c r="Y138" s="83" t="s">
        <v>64</v>
      </c>
      <c r="Z138" s="83" t="s">
        <v>65</v>
      </c>
      <c r="AA138" s="83" t="s">
        <v>65</v>
      </c>
      <c r="AB138" s="83" t="s">
        <v>65</v>
      </c>
      <c r="AC138" s="83" t="s">
        <v>66</v>
      </c>
      <c r="AD138" s="83" t="s">
        <v>65</v>
      </c>
      <c r="AE138" s="83" t="s">
        <v>65</v>
      </c>
      <c r="AF138" s="83" t="s">
        <v>65</v>
      </c>
      <c r="AG138" s="83" t="s">
        <v>65</v>
      </c>
      <c r="AH138" s="83" t="s">
        <v>65</v>
      </c>
      <c r="AI138" s="83" t="s">
        <v>79</v>
      </c>
      <c r="AJ138" s="83" t="s">
        <v>65</v>
      </c>
      <c r="AK138" s="83" t="s">
        <v>65</v>
      </c>
      <c r="AL138" s="83" t="s">
        <v>65</v>
      </c>
      <c r="AM138" s="83" t="s">
        <v>65</v>
      </c>
      <c r="AN138" s="83" t="s">
        <v>66</v>
      </c>
      <c r="AO138" s="83" t="s">
        <v>79</v>
      </c>
      <c r="AP138" s="83" t="s">
        <v>85</v>
      </c>
      <c r="AQ138" s="83" t="s">
        <v>85</v>
      </c>
      <c r="AR138" s="83" t="s">
        <v>86</v>
      </c>
      <c r="AS138" s="83" t="s">
        <v>120</v>
      </c>
      <c r="AT138" s="83" t="s">
        <v>87</v>
      </c>
      <c r="AU138" s="83" t="s">
        <v>67</v>
      </c>
      <c r="AV138" s="83" t="s">
        <v>71</v>
      </c>
      <c r="AW138" s="83" t="s">
        <v>72</v>
      </c>
      <c r="AX138" s="83" t="s">
        <v>63</v>
      </c>
      <c r="AY138" s="83" t="s">
        <v>72</v>
      </c>
      <c r="AZ138" s="83" t="s">
        <v>72</v>
      </c>
      <c r="BA138" s="83" t="s">
        <v>63</v>
      </c>
      <c r="BB138" s="83" t="s">
        <v>73</v>
      </c>
      <c r="BC138" s="83" t="s">
        <v>73</v>
      </c>
      <c r="BD138" s="83">
        <v>0</v>
      </c>
      <c r="BE138" s="83" t="s">
        <v>73</v>
      </c>
      <c r="BF138" s="83"/>
      <c r="BG138" s="87" t="s">
        <v>335</v>
      </c>
      <c r="BH138" s="87" t="s">
        <v>114</v>
      </c>
      <c r="BI138" s="76" t="s">
        <v>1414</v>
      </c>
      <c r="BJ138">
        <f t="shared" si="6"/>
        <v>28</v>
      </c>
      <c r="BK138" s="87">
        <f t="shared" si="5"/>
        <v>59</v>
      </c>
      <c r="BL138" s="87"/>
      <c r="BM138" s="86" t="str">
        <f>_xlfn.XLOOKUP(Form_Responses1811[[#This Row],[Sekolah School (Cleansed)]],'Quality Check'!$B$11:$B$14,'Quality Check'!$C$11:$C$14,)</f>
        <v>Rural</v>
      </c>
      <c r="BN138" s="86" t="str">
        <f>_xlfn.XLOOKUP(Form_Responses1811[[#This Row],[Sekolah School (Cleansed)]],'Quality Check'!$B$11:$B$14,'Quality Check'!$D$11:$D$14,)</f>
        <v>Controlled Group (CG)</v>
      </c>
    </row>
    <row r="139" spans="1:66" ht="13.2" x14ac:dyDescent="0.25">
      <c r="A139" s="82">
        <v>45572.432825324075</v>
      </c>
      <c r="B139" s="83" t="s">
        <v>467</v>
      </c>
      <c r="C139" s="84" t="s">
        <v>468</v>
      </c>
      <c r="D139" s="83">
        <v>4.46</v>
      </c>
      <c r="E139" s="83">
        <v>0.13</v>
      </c>
      <c r="F139" s="83" t="s">
        <v>114</v>
      </c>
      <c r="G139" s="83" t="s">
        <v>76</v>
      </c>
      <c r="H139" s="83" t="s">
        <v>384</v>
      </c>
      <c r="I139" s="83" t="s">
        <v>63</v>
      </c>
      <c r="J139" s="83" t="s">
        <v>64</v>
      </c>
      <c r="K139" s="83" t="s">
        <v>84</v>
      </c>
      <c r="L139" s="83" t="s">
        <v>64</v>
      </c>
      <c r="M139" s="83" t="s">
        <v>64</v>
      </c>
      <c r="N139" s="83" t="s">
        <v>84</v>
      </c>
      <c r="O139" s="83" t="s">
        <v>84</v>
      </c>
      <c r="P139" s="83" t="s">
        <v>64</v>
      </c>
      <c r="Q139" s="83" t="s">
        <v>64</v>
      </c>
      <c r="R139" s="83" t="s">
        <v>64</v>
      </c>
      <c r="S139" s="83" t="s">
        <v>84</v>
      </c>
      <c r="T139" s="83" t="s">
        <v>64</v>
      </c>
      <c r="U139" s="83" t="s">
        <v>78</v>
      </c>
      <c r="V139" s="83" t="s">
        <v>64</v>
      </c>
      <c r="W139" s="83" t="s">
        <v>64</v>
      </c>
      <c r="X139" s="83" t="s">
        <v>64</v>
      </c>
      <c r="Y139" s="83" t="s">
        <v>64</v>
      </c>
      <c r="Z139" s="83" t="s">
        <v>66</v>
      </c>
      <c r="AA139" s="83" t="s">
        <v>66</v>
      </c>
      <c r="AB139" s="83" t="s">
        <v>65</v>
      </c>
      <c r="AC139" s="83" t="s">
        <v>65</v>
      </c>
      <c r="AD139" s="83" t="s">
        <v>65</v>
      </c>
      <c r="AE139" s="83" t="s">
        <v>65</v>
      </c>
      <c r="AF139" s="83" t="s">
        <v>65</v>
      </c>
      <c r="AG139" s="83" t="s">
        <v>66</v>
      </c>
      <c r="AH139" s="83" t="s">
        <v>66</v>
      </c>
      <c r="AI139" s="83" t="s">
        <v>79</v>
      </c>
      <c r="AJ139" s="83" t="s">
        <v>65</v>
      </c>
      <c r="AK139" s="83" t="s">
        <v>66</v>
      </c>
      <c r="AL139" s="83" t="s">
        <v>65</v>
      </c>
      <c r="AM139" s="83" t="s">
        <v>66</v>
      </c>
      <c r="AN139" s="83" t="s">
        <v>66</v>
      </c>
      <c r="AO139" s="83" t="s">
        <v>79</v>
      </c>
      <c r="AP139" s="83" t="s">
        <v>85</v>
      </c>
      <c r="AQ139" s="83" t="s">
        <v>85</v>
      </c>
      <c r="AR139" s="83" t="s">
        <v>86</v>
      </c>
      <c r="AS139" s="83" t="s">
        <v>120</v>
      </c>
      <c r="AT139" s="83" t="s">
        <v>69</v>
      </c>
      <c r="AU139" s="83" t="s">
        <v>80</v>
      </c>
      <c r="AV139" s="83" t="s">
        <v>469</v>
      </c>
      <c r="AW139" s="83" t="s">
        <v>72</v>
      </c>
      <c r="AX139" s="83" t="s">
        <v>72</v>
      </c>
      <c r="AY139" s="83" t="s">
        <v>73</v>
      </c>
      <c r="AZ139" s="83" t="s">
        <v>63</v>
      </c>
      <c r="BA139" s="83" t="s">
        <v>63</v>
      </c>
      <c r="BB139" s="83" t="s">
        <v>72</v>
      </c>
      <c r="BC139" s="83" t="s">
        <v>73</v>
      </c>
      <c r="BD139" s="83"/>
      <c r="BE139" s="83" t="s">
        <v>73</v>
      </c>
      <c r="BF139" s="83"/>
      <c r="BG139" s="87" t="s">
        <v>335</v>
      </c>
      <c r="BH139" s="87" t="s">
        <v>114</v>
      </c>
      <c r="BI139" s="76" t="s">
        <v>1414</v>
      </c>
      <c r="BJ139">
        <f t="shared" si="6"/>
        <v>26</v>
      </c>
      <c r="BK139" s="87">
        <f t="shared" si="5"/>
        <v>54</v>
      </c>
      <c r="BL139" s="87"/>
      <c r="BM139" s="86" t="str">
        <f>_xlfn.XLOOKUP(Form_Responses1811[[#This Row],[Sekolah School (Cleansed)]],'Quality Check'!$B$11:$B$14,'Quality Check'!$C$11:$C$14,)</f>
        <v>Rural</v>
      </c>
      <c r="BN139" s="86" t="str">
        <f>_xlfn.XLOOKUP(Form_Responses1811[[#This Row],[Sekolah School (Cleansed)]],'Quality Check'!$B$11:$B$14,'Quality Check'!$D$11:$D$14,)</f>
        <v>Controlled Group (CG)</v>
      </c>
    </row>
    <row r="140" spans="1:66" ht="13.2" x14ac:dyDescent="0.25">
      <c r="A140" s="82">
        <v>45572.437563576386</v>
      </c>
      <c r="B140" s="83" t="s">
        <v>470</v>
      </c>
      <c r="C140" s="84" t="s">
        <v>471</v>
      </c>
      <c r="D140" s="83">
        <v>100</v>
      </c>
      <c r="E140" s="83">
        <v>0.83</v>
      </c>
      <c r="F140" s="83" t="s">
        <v>114</v>
      </c>
      <c r="G140" s="83" t="s">
        <v>76</v>
      </c>
      <c r="H140" s="83" t="s">
        <v>330</v>
      </c>
      <c r="I140" s="83" t="s">
        <v>73</v>
      </c>
      <c r="J140" s="83" t="s">
        <v>64</v>
      </c>
      <c r="K140" s="83" t="s">
        <v>78</v>
      </c>
      <c r="L140" s="83" t="s">
        <v>64</v>
      </c>
      <c r="M140" s="83" t="s">
        <v>78</v>
      </c>
      <c r="N140" s="83" t="s">
        <v>64</v>
      </c>
      <c r="O140" s="83" t="s">
        <v>64</v>
      </c>
      <c r="P140" s="83" t="s">
        <v>64</v>
      </c>
      <c r="Q140" s="83" t="s">
        <v>64</v>
      </c>
      <c r="R140" s="83" t="s">
        <v>64</v>
      </c>
      <c r="S140" s="83" t="s">
        <v>64</v>
      </c>
      <c r="T140" s="83" t="s">
        <v>64</v>
      </c>
      <c r="U140" s="83" t="s">
        <v>64</v>
      </c>
      <c r="V140" s="83" t="s">
        <v>64</v>
      </c>
      <c r="W140" s="83" t="s">
        <v>64</v>
      </c>
      <c r="X140" s="83" t="s">
        <v>64</v>
      </c>
      <c r="Y140" s="83" t="s">
        <v>64</v>
      </c>
      <c r="Z140" s="83" t="s">
        <v>65</v>
      </c>
      <c r="AA140" s="83" t="s">
        <v>65</v>
      </c>
      <c r="AB140" s="83" t="s">
        <v>65</v>
      </c>
      <c r="AC140" s="83" t="s">
        <v>65</v>
      </c>
      <c r="AD140" s="83" t="s">
        <v>65</v>
      </c>
      <c r="AE140" s="83" t="s">
        <v>65</v>
      </c>
      <c r="AF140" s="83" t="s">
        <v>79</v>
      </c>
      <c r="AG140" s="83" t="s">
        <v>79</v>
      </c>
      <c r="AH140" s="83" t="s">
        <v>66</v>
      </c>
      <c r="AI140" s="83" t="s">
        <v>66</v>
      </c>
      <c r="AJ140" s="83" t="s">
        <v>66</v>
      </c>
      <c r="AK140" s="83" t="s">
        <v>66</v>
      </c>
      <c r="AL140" s="83" t="s">
        <v>66</v>
      </c>
      <c r="AM140" s="83" t="s">
        <v>65</v>
      </c>
      <c r="AN140" s="83" t="s">
        <v>66</v>
      </c>
      <c r="AO140" s="83" t="s">
        <v>66</v>
      </c>
      <c r="AP140" s="83" t="s">
        <v>67</v>
      </c>
      <c r="AQ140" s="83" t="s">
        <v>67</v>
      </c>
      <c r="AR140" s="83" t="s">
        <v>63</v>
      </c>
      <c r="AS140" s="83" t="s">
        <v>472</v>
      </c>
      <c r="AT140" s="83" t="s">
        <v>169</v>
      </c>
      <c r="AU140" s="83" t="s">
        <v>93</v>
      </c>
      <c r="AV140" s="83" t="s">
        <v>67</v>
      </c>
      <c r="AW140" s="83" t="s">
        <v>72</v>
      </c>
      <c r="AX140" s="83" t="s">
        <v>63</v>
      </c>
      <c r="AY140" s="83" t="s">
        <v>63</v>
      </c>
      <c r="AZ140" s="83" t="s">
        <v>63</v>
      </c>
      <c r="BA140" s="83" t="s">
        <v>72</v>
      </c>
      <c r="BB140" s="83" t="s">
        <v>72</v>
      </c>
      <c r="BC140" s="83" t="s">
        <v>73</v>
      </c>
      <c r="BD140" s="83" t="s">
        <v>146</v>
      </c>
      <c r="BE140" s="83" t="s">
        <v>73</v>
      </c>
      <c r="BF140" s="83"/>
      <c r="BG140" s="87" t="s">
        <v>335</v>
      </c>
      <c r="BH140" s="87" t="s">
        <v>114</v>
      </c>
      <c r="BI140" s="76" t="s">
        <v>1415</v>
      </c>
      <c r="BJ140">
        <f t="shared" si="6"/>
        <v>31</v>
      </c>
      <c r="BK140" s="87">
        <f t="shared" si="5"/>
        <v>52</v>
      </c>
      <c r="BL140" s="87"/>
      <c r="BM140" s="86" t="str">
        <f>_xlfn.XLOOKUP(Form_Responses1811[[#This Row],[Sekolah School (Cleansed)]],'Quality Check'!$B$11:$B$14,'Quality Check'!$C$11:$C$14,)</f>
        <v>Rural</v>
      </c>
      <c r="BN140" s="86" t="str">
        <f>_xlfn.XLOOKUP(Form_Responses1811[[#This Row],[Sekolah School (Cleansed)]],'Quality Check'!$B$11:$B$14,'Quality Check'!$D$11:$D$14,)</f>
        <v>Controlled Group (CG)</v>
      </c>
    </row>
    <row r="141" spans="1:66" ht="13.2" x14ac:dyDescent="0.25">
      <c r="A141" s="82">
        <v>45572.438146261571</v>
      </c>
      <c r="B141" s="83" t="s">
        <v>473</v>
      </c>
      <c r="C141" s="84" t="s">
        <v>474</v>
      </c>
      <c r="D141" s="83">
        <v>34.82</v>
      </c>
      <c r="E141" s="83">
        <v>0.13</v>
      </c>
      <c r="F141" s="83" t="s">
        <v>114</v>
      </c>
      <c r="G141" s="83" t="s">
        <v>76</v>
      </c>
      <c r="H141" s="83" t="s">
        <v>475</v>
      </c>
      <c r="I141" s="83" t="s">
        <v>63</v>
      </c>
      <c r="J141" s="83" t="s">
        <v>64</v>
      </c>
      <c r="K141" s="83" t="s">
        <v>64</v>
      </c>
      <c r="L141" s="83" t="s">
        <v>64</v>
      </c>
      <c r="M141" s="83" t="s">
        <v>64</v>
      </c>
      <c r="N141" s="83" t="s">
        <v>64</v>
      </c>
      <c r="O141" s="83" t="s">
        <v>64</v>
      </c>
      <c r="P141" s="83" t="s">
        <v>78</v>
      </c>
      <c r="Q141" s="83" t="s">
        <v>64</v>
      </c>
      <c r="R141" s="83" t="s">
        <v>64</v>
      </c>
      <c r="S141" s="83" t="s">
        <v>64</v>
      </c>
      <c r="T141" s="83" t="s">
        <v>64</v>
      </c>
      <c r="U141" s="83" t="s">
        <v>64</v>
      </c>
      <c r="V141" s="83" t="s">
        <v>64</v>
      </c>
      <c r="W141" s="83" t="s">
        <v>64</v>
      </c>
      <c r="X141" s="83" t="s">
        <v>78</v>
      </c>
      <c r="Y141" s="83" t="s">
        <v>64</v>
      </c>
      <c r="Z141" s="83" t="s">
        <v>65</v>
      </c>
      <c r="AA141" s="83" t="s">
        <v>65</v>
      </c>
      <c r="AB141" s="83" t="s">
        <v>65</v>
      </c>
      <c r="AC141" s="83" t="s">
        <v>65</v>
      </c>
      <c r="AD141" s="83" t="s">
        <v>65</v>
      </c>
      <c r="AE141" s="83" t="s">
        <v>65</v>
      </c>
      <c r="AF141" s="83" t="s">
        <v>65</v>
      </c>
      <c r="AG141" s="83" t="s">
        <v>66</v>
      </c>
      <c r="AH141" s="83" t="s">
        <v>79</v>
      </c>
      <c r="AI141" s="83" t="s">
        <v>79</v>
      </c>
      <c r="AJ141" s="83" t="s">
        <v>65</v>
      </c>
      <c r="AK141" s="83" t="s">
        <v>65</v>
      </c>
      <c r="AL141" s="83" t="s">
        <v>65</v>
      </c>
      <c r="AM141" s="83" t="s">
        <v>65</v>
      </c>
      <c r="AN141" s="83" t="s">
        <v>66</v>
      </c>
      <c r="AO141" s="83" t="s">
        <v>66</v>
      </c>
      <c r="AP141" s="83" t="s">
        <v>85</v>
      </c>
      <c r="AQ141" s="83" t="s">
        <v>85</v>
      </c>
      <c r="AR141" s="83" t="s">
        <v>63</v>
      </c>
      <c r="AS141" s="83" t="s">
        <v>223</v>
      </c>
      <c r="AT141" s="83" t="s">
        <v>69</v>
      </c>
      <c r="AU141" s="83" t="s">
        <v>70</v>
      </c>
      <c r="AV141" s="83" t="s">
        <v>71</v>
      </c>
      <c r="AW141" s="83" t="s">
        <v>72</v>
      </c>
      <c r="AX141" s="83" t="s">
        <v>72</v>
      </c>
      <c r="AY141" s="83" t="s">
        <v>63</v>
      </c>
      <c r="AZ141" s="83" t="s">
        <v>63</v>
      </c>
      <c r="BA141" s="83" t="s">
        <v>63</v>
      </c>
      <c r="BB141" s="83" t="s">
        <v>72</v>
      </c>
      <c r="BC141" s="83" t="s">
        <v>73</v>
      </c>
      <c r="BD141" s="83"/>
      <c r="BE141" s="83" t="s">
        <v>73</v>
      </c>
      <c r="BF141" s="83"/>
      <c r="BG141" s="87" t="s">
        <v>335</v>
      </c>
      <c r="BH141" s="87" t="s">
        <v>114</v>
      </c>
      <c r="BI141" s="76" t="s">
        <v>1414</v>
      </c>
      <c r="BJ141">
        <f t="shared" si="6"/>
        <v>29</v>
      </c>
      <c r="BK141" s="87">
        <f t="shared" si="5"/>
        <v>58</v>
      </c>
      <c r="BL141" s="87"/>
      <c r="BM141" s="86" t="str">
        <f>_xlfn.XLOOKUP(Form_Responses1811[[#This Row],[Sekolah School (Cleansed)]],'Quality Check'!$B$11:$B$14,'Quality Check'!$C$11:$C$14,)</f>
        <v>Rural</v>
      </c>
      <c r="BN141" s="86" t="str">
        <f>_xlfn.XLOOKUP(Form_Responses1811[[#This Row],[Sekolah School (Cleansed)]],'Quality Check'!$B$11:$B$14,'Quality Check'!$D$11:$D$14,)</f>
        <v>Controlled Group (CG)</v>
      </c>
    </row>
    <row r="142" spans="1:66" ht="13.2" x14ac:dyDescent="0.25">
      <c r="A142" s="82">
        <v>45572.440220925928</v>
      </c>
      <c r="B142" s="83" t="s">
        <v>476</v>
      </c>
      <c r="C142" s="84" t="s">
        <v>477</v>
      </c>
      <c r="D142" s="83">
        <v>100</v>
      </c>
      <c r="E142" s="83">
        <v>0.5</v>
      </c>
      <c r="F142" s="83" t="s">
        <v>114</v>
      </c>
      <c r="G142" s="83" t="s">
        <v>76</v>
      </c>
      <c r="H142" s="83" t="s">
        <v>330</v>
      </c>
      <c r="I142" s="83" t="s">
        <v>63</v>
      </c>
      <c r="J142" s="83" t="s">
        <v>64</v>
      </c>
      <c r="K142" s="83" t="s">
        <v>64</v>
      </c>
      <c r="L142" s="83" t="s">
        <v>64</v>
      </c>
      <c r="M142" s="83" t="s">
        <v>78</v>
      </c>
      <c r="N142" s="83" t="s">
        <v>64</v>
      </c>
      <c r="O142" s="83" t="s">
        <v>64</v>
      </c>
      <c r="P142" s="83" t="s">
        <v>64</v>
      </c>
      <c r="Q142" s="83" t="s">
        <v>64</v>
      </c>
      <c r="R142" s="83" t="s">
        <v>64</v>
      </c>
      <c r="S142" s="83" t="s">
        <v>64</v>
      </c>
      <c r="T142" s="83" t="s">
        <v>64</v>
      </c>
      <c r="U142" s="83" t="s">
        <v>64</v>
      </c>
      <c r="V142" s="83" t="s">
        <v>64</v>
      </c>
      <c r="W142" s="83" t="s">
        <v>64</v>
      </c>
      <c r="X142" s="83" t="s">
        <v>64</v>
      </c>
      <c r="Y142" s="83" t="s">
        <v>64</v>
      </c>
      <c r="Z142" s="83" t="s">
        <v>65</v>
      </c>
      <c r="AA142" s="83" t="s">
        <v>65</v>
      </c>
      <c r="AB142" s="83" t="s">
        <v>65</v>
      </c>
      <c r="AC142" s="83" t="s">
        <v>66</v>
      </c>
      <c r="AD142" s="83" t="s">
        <v>65</v>
      </c>
      <c r="AE142" s="83" t="s">
        <v>65</v>
      </c>
      <c r="AF142" s="83" t="s">
        <v>65</v>
      </c>
      <c r="AG142" s="83" t="s">
        <v>65</v>
      </c>
      <c r="AH142" s="83" t="s">
        <v>65</v>
      </c>
      <c r="AI142" s="83" t="s">
        <v>65</v>
      </c>
      <c r="AJ142" s="83" t="s">
        <v>65</v>
      </c>
      <c r="AK142" s="83" t="s">
        <v>65</v>
      </c>
      <c r="AL142" s="83" t="s">
        <v>66</v>
      </c>
      <c r="AM142" s="83" t="s">
        <v>65</v>
      </c>
      <c r="AN142" s="83" t="s">
        <v>66</v>
      </c>
      <c r="AO142" s="83" t="s">
        <v>65</v>
      </c>
      <c r="AP142" s="83" t="s">
        <v>67</v>
      </c>
      <c r="AQ142" s="83" t="s">
        <v>67</v>
      </c>
      <c r="AR142" s="83" t="s">
        <v>63</v>
      </c>
      <c r="AS142" s="83" t="s">
        <v>120</v>
      </c>
      <c r="AT142" s="83" t="s">
        <v>69</v>
      </c>
      <c r="AU142" s="83" t="s">
        <v>80</v>
      </c>
      <c r="AV142" s="83" t="s">
        <v>71</v>
      </c>
      <c r="AW142" s="83" t="s">
        <v>72</v>
      </c>
      <c r="AX142" s="83" t="s">
        <v>72</v>
      </c>
      <c r="AY142" s="83" t="s">
        <v>72</v>
      </c>
      <c r="AZ142" s="83" t="s">
        <v>72</v>
      </c>
      <c r="BA142" s="83" t="s">
        <v>72</v>
      </c>
      <c r="BB142" s="83" t="s">
        <v>72</v>
      </c>
      <c r="BC142" s="83" t="s">
        <v>73</v>
      </c>
      <c r="BD142" s="83"/>
      <c r="BE142" s="83" t="s">
        <v>73</v>
      </c>
      <c r="BF142" s="83"/>
      <c r="BG142" s="87" t="s">
        <v>335</v>
      </c>
      <c r="BH142" s="87" t="s">
        <v>114</v>
      </c>
      <c r="BI142" s="76" t="s">
        <v>1414</v>
      </c>
      <c r="BJ142">
        <f t="shared" si="6"/>
        <v>32</v>
      </c>
      <c r="BK142" s="87">
        <f t="shared" si="5"/>
        <v>58</v>
      </c>
      <c r="BL142" s="87"/>
      <c r="BM142" s="86" t="str">
        <f>_xlfn.XLOOKUP(Form_Responses1811[[#This Row],[Sekolah School (Cleansed)]],'Quality Check'!$B$11:$B$14,'Quality Check'!$C$11:$C$14,)</f>
        <v>Rural</v>
      </c>
      <c r="BN142" s="86" t="str">
        <f>_xlfn.XLOOKUP(Form_Responses1811[[#This Row],[Sekolah School (Cleansed)]],'Quality Check'!$B$11:$B$14,'Quality Check'!$D$11:$D$14,)</f>
        <v>Controlled Group (CG)</v>
      </c>
    </row>
    <row r="143" spans="1:66" ht="13.2" x14ac:dyDescent="0.25">
      <c r="A143" s="82">
        <v>45572.442428622686</v>
      </c>
      <c r="B143" s="83" t="s">
        <v>478</v>
      </c>
      <c r="C143" s="84" t="s">
        <v>479</v>
      </c>
      <c r="D143" s="83">
        <v>100</v>
      </c>
      <c r="E143" s="83">
        <v>0.56999999999999995</v>
      </c>
      <c r="F143" s="83" t="s">
        <v>423</v>
      </c>
      <c r="G143" s="83" t="s">
        <v>76</v>
      </c>
      <c r="H143" s="83" t="s">
        <v>420</v>
      </c>
      <c r="I143" s="83" t="s">
        <v>73</v>
      </c>
      <c r="J143" s="83" t="s">
        <v>64</v>
      </c>
      <c r="K143" s="83" t="s">
        <v>78</v>
      </c>
      <c r="L143" s="83" t="s">
        <v>78</v>
      </c>
      <c r="M143" s="83" t="s">
        <v>78</v>
      </c>
      <c r="N143" s="83" t="s">
        <v>64</v>
      </c>
      <c r="O143" s="83" t="s">
        <v>84</v>
      </c>
      <c r="P143" s="83" t="s">
        <v>64</v>
      </c>
      <c r="Q143" s="83" t="s">
        <v>64</v>
      </c>
      <c r="R143" s="83" t="s">
        <v>64</v>
      </c>
      <c r="S143" s="83" t="s">
        <v>64</v>
      </c>
      <c r="T143" s="83" t="s">
        <v>84</v>
      </c>
      <c r="U143" s="83" t="s">
        <v>84</v>
      </c>
      <c r="V143" s="83" t="s">
        <v>64</v>
      </c>
      <c r="W143" s="83" t="s">
        <v>64</v>
      </c>
      <c r="X143" s="83" t="s">
        <v>78</v>
      </c>
      <c r="Y143" s="83" t="s">
        <v>78</v>
      </c>
      <c r="Z143" s="83" t="s">
        <v>65</v>
      </c>
      <c r="AA143" s="83" t="s">
        <v>65</v>
      </c>
      <c r="AB143" s="83" t="s">
        <v>66</v>
      </c>
      <c r="AC143" s="83" t="s">
        <v>65</v>
      </c>
      <c r="AD143" s="83" t="s">
        <v>65</v>
      </c>
      <c r="AE143" s="83" t="s">
        <v>65</v>
      </c>
      <c r="AF143" s="83" t="s">
        <v>66</v>
      </c>
      <c r="AG143" s="83" t="s">
        <v>66</v>
      </c>
      <c r="AH143" s="83" t="s">
        <v>66</v>
      </c>
      <c r="AI143" s="83" t="s">
        <v>79</v>
      </c>
      <c r="AJ143" s="83" t="s">
        <v>65</v>
      </c>
      <c r="AK143" s="83" t="s">
        <v>65</v>
      </c>
      <c r="AL143" s="83" t="s">
        <v>66</v>
      </c>
      <c r="AM143" s="83" t="s">
        <v>65</v>
      </c>
      <c r="AN143" s="83" t="s">
        <v>65</v>
      </c>
      <c r="AO143" s="83" t="s">
        <v>65</v>
      </c>
      <c r="AP143" s="83" t="s">
        <v>67</v>
      </c>
      <c r="AQ143" s="83" t="s">
        <v>67</v>
      </c>
      <c r="AR143" s="83" t="s">
        <v>63</v>
      </c>
      <c r="AS143" s="83" t="s">
        <v>223</v>
      </c>
      <c r="AT143" s="83" t="s">
        <v>69</v>
      </c>
      <c r="AU143" s="83" t="s">
        <v>80</v>
      </c>
      <c r="AV143" s="83" t="s">
        <v>71</v>
      </c>
      <c r="AW143" s="83" t="s">
        <v>73</v>
      </c>
      <c r="AX143" s="83" t="s">
        <v>72</v>
      </c>
      <c r="AY143" s="83" t="s">
        <v>63</v>
      </c>
      <c r="AZ143" s="83" t="s">
        <v>72</v>
      </c>
      <c r="BA143" s="83" t="s">
        <v>73</v>
      </c>
      <c r="BB143" s="83" t="s">
        <v>72</v>
      </c>
      <c r="BC143" s="83" t="s">
        <v>73</v>
      </c>
      <c r="BD143" s="83"/>
      <c r="BE143" s="83" t="s">
        <v>73</v>
      </c>
      <c r="BF143" s="83"/>
      <c r="BG143" s="87" t="s">
        <v>335</v>
      </c>
      <c r="BH143" s="86" t="s">
        <v>60</v>
      </c>
      <c r="BI143" s="76" t="s">
        <v>1415</v>
      </c>
      <c r="BJ143">
        <f t="shared" si="6"/>
        <v>25</v>
      </c>
      <c r="BK143" s="87">
        <f t="shared" si="5"/>
        <v>58</v>
      </c>
      <c r="BL143" s="87"/>
      <c r="BM143" s="86" t="str">
        <f>_xlfn.XLOOKUP(Form_Responses1811[[#This Row],[Sekolah School (Cleansed)]],'Quality Check'!$B$11:$B$14,'Quality Check'!$C$11:$C$14,)</f>
        <v>Rural</v>
      </c>
      <c r="BN143" s="86" t="str">
        <f>_xlfn.XLOOKUP(Form_Responses1811[[#This Row],[Sekolah School (Cleansed)]],'Quality Check'!$B$11:$B$14,'Quality Check'!$D$11:$D$14,)</f>
        <v>Controlled Group (CG)</v>
      </c>
    </row>
    <row r="144" spans="1:66" ht="13.2" x14ac:dyDescent="0.25">
      <c r="A144" s="82">
        <v>45572.443728680555</v>
      </c>
      <c r="B144" s="83" t="s">
        <v>480</v>
      </c>
      <c r="C144" s="84" t="s">
        <v>481</v>
      </c>
      <c r="D144" s="83">
        <v>100</v>
      </c>
      <c r="E144" s="83">
        <v>0.67</v>
      </c>
      <c r="F144" s="83" t="s">
        <v>423</v>
      </c>
      <c r="G144" s="83" t="s">
        <v>76</v>
      </c>
      <c r="H144" s="83" t="s">
        <v>373</v>
      </c>
      <c r="I144" s="83" t="s">
        <v>63</v>
      </c>
      <c r="J144" s="83" t="s">
        <v>64</v>
      </c>
      <c r="K144" s="83" t="s">
        <v>84</v>
      </c>
      <c r="L144" s="83" t="s">
        <v>64</v>
      </c>
      <c r="M144" s="83" t="s">
        <v>84</v>
      </c>
      <c r="N144" s="83" t="s">
        <v>64</v>
      </c>
      <c r="O144" s="83" t="s">
        <v>84</v>
      </c>
      <c r="P144" s="83" t="s">
        <v>84</v>
      </c>
      <c r="Q144" s="83" t="s">
        <v>64</v>
      </c>
      <c r="R144" s="83" t="s">
        <v>64</v>
      </c>
      <c r="S144" s="83" t="s">
        <v>64</v>
      </c>
      <c r="T144" s="83" t="s">
        <v>64</v>
      </c>
      <c r="U144" s="83" t="s">
        <v>84</v>
      </c>
      <c r="V144" s="83" t="s">
        <v>84</v>
      </c>
      <c r="W144" s="83" t="s">
        <v>64</v>
      </c>
      <c r="X144" s="83" t="s">
        <v>64</v>
      </c>
      <c r="Y144" s="83" t="s">
        <v>64</v>
      </c>
      <c r="Z144" s="83" t="s">
        <v>66</v>
      </c>
      <c r="AA144" s="83" t="s">
        <v>66</v>
      </c>
      <c r="AB144" s="83" t="s">
        <v>79</v>
      </c>
      <c r="AC144" s="83" t="s">
        <v>65</v>
      </c>
      <c r="AD144" s="83" t="s">
        <v>66</v>
      </c>
      <c r="AE144" s="83" t="s">
        <v>66</v>
      </c>
      <c r="AF144" s="83" t="s">
        <v>66</v>
      </c>
      <c r="AG144" s="83" t="s">
        <v>66</v>
      </c>
      <c r="AH144" s="83" t="s">
        <v>66</v>
      </c>
      <c r="AI144" s="83" t="s">
        <v>79</v>
      </c>
      <c r="AJ144" s="83" t="s">
        <v>66</v>
      </c>
      <c r="AK144" s="83" t="s">
        <v>65</v>
      </c>
      <c r="AL144" s="83" t="s">
        <v>66</v>
      </c>
      <c r="AM144" s="83" t="s">
        <v>66</v>
      </c>
      <c r="AN144" s="83" t="s">
        <v>66</v>
      </c>
      <c r="AO144" s="83" t="s">
        <v>66</v>
      </c>
      <c r="AP144" s="83" t="s">
        <v>67</v>
      </c>
      <c r="AQ144" s="83" t="s">
        <v>67</v>
      </c>
      <c r="AR144" s="83" t="s">
        <v>86</v>
      </c>
      <c r="AS144" s="83" t="s">
        <v>68</v>
      </c>
      <c r="AT144" s="83" t="s">
        <v>87</v>
      </c>
      <c r="AU144" s="83" t="s">
        <v>70</v>
      </c>
      <c r="AV144" s="83" t="s">
        <v>71</v>
      </c>
      <c r="AW144" s="83" t="s">
        <v>72</v>
      </c>
      <c r="AX144" s="83" t="s">
        <v>63</v>
      </c>
      <c r="AY144" s="83" t="s">
        <v>63</v>
      </c>
      <c r="AZ144" s="83" t="s">
        <v>63</v>
      </c>
      <c r="BA144" s="83" t="s">
        <v>72</v>
      </c>
      <c r="BB144" s="83" t="s">
        <v>72</v>
      </c>
      <c r="BC144" s="83" t="s">
        <v>73</v>
      </c>
      <c r="BD144" s="83"/>
      <c r="BE144" s="83" t="s">
        <v>73</v>
      </c>
      <c r="BF144" s="83"/>
      <c r="BG144" s="87" t="s">
        <v>335</v>
      </c>
      <c r="BH144" s="86" t="s">
        <v>60</v>
      </c>
      <c r="BI144" s="76" t="s">
        <v>1414</v>
      </c>
      <c r="BJ144">
        <f t="shared" si="6"/>
        <v>27</v>
      </c>
      <c r="BK144" s="87">
        <f t="shared" si="5"/>
        <v>49</v>
      </c>
      <c r="BL144" s="87"/>
      <c r="BM144" s="86" t="str">
        <f>_xlfn.XLOOKUP(Form_Responses1811[[#This Row],[Sekolah School (Cleansed)]],'Quality Check'!$B$11:$B$14,'Quality Check'!$C$11:$C$14,)</f>
        <v>Rural</v>
      </c>
      <c r="BN144" s="86" t="str">
        <f>_xlfn.XLOOKUP(Form_Responses1811[[#This Row],[Sekolah School (Cleansed)]],'Quality Check'!$B$11:$B$14,'Quality Check'!$D$11:$D$14,)</f>
        <v>Controlled Group (CG)</v>
      </c>
    </row>
    <row r="145" spans="1:66" ht="13.2" x14ac:dyDescent="0.25">
      <c r="A145" s="82">
        <v>45572.443822534726</v>
      </c>
      <c r="B145" s="83" t="s">
        <v>482</v>
      </c>
      <c r="C145" s="84" t="s">
        <v>483</v>
      </c>
      <c r="D145" s="83">
        <v>11.66</v>
      </c>
      <c r="E145" s="83">
        <v>0.21</v>
      </c>
      <c r="F145" s="83" t="s">
        <v>423</v>
      </c>
      <c r="G145" s="83" t="s">
        <v>76</v>
      </c>
      <c r="H145" s="83" t="s">
        <v>335</v>
      </c>
      <c r="I145" s="83" t="s">
        <v>73</v>
      </c>
      <c r="J145" s="83" t="s">
        <v>64</v>
      </c>
      <c r="K145" s="83" t="s">
        <v>64</v>
      </c>
      <c r="L145" s="83" t="s">
        <v>64</v>
      </c>
      <c r="M145" s="83" t="s">
        <v>84</v>
      </c>
      <c r="N145" s="83" t="s">
        <v>64</v>
      </c>
      <c r="O145" s="83" t="s">
        <v>64</v>
      </c>
      <c r="P145" s="83" t="s">
        <v>84</v>
      </c>
      <c r="Q145" s="83" t="s">
        <v>84</v>
      </c>
      <c r="R145" s="83" t="s">
        <v>64</v>
      </c>
      <c r="S145" s="83" t="s">
        <v>84</v>
      </c>
      <c r="T145" s="83" t="s">
        <v>64</v>
      </c>
      <c r="U145" s="83" t="s">
        <v>78</v>
      </c>
      <c r="V145" s="83" t="s">
        <v>64</v>
      </c>
      <c r="W145" s="83" t="s">
        <v>64</v>
      </c>
      <c r="X145" s="83" t="s">
        <v>64</v>
      </c>
      <c r="Y145" s="83" t="s">
        <v>64</v>
      </c>
      <c r="Z145" s="83" t="s">
        <v>65</v>
      </c>
      <c r="AA145" s="83" t="s">
        <v>65</v>
      </c>
      <c r="AB145" s="83" t="s">
        <v>65</v>
      </c>
      <c r="AC145" s="83" t="s">
        <v>66</v>
      </c>
      <c r="AD145" s="83" t="s">
        <v>66</v>
      </c>
      <c r="AE145" s="83" t="s">
        <v>65</v>
      </c>
      <c r="AF145" s="83" t="s">
        <v>66</v>
      </c>
      <c r="AG145" s="83" t="s">
        <v>65</v>
      </c>
      <c r="AH145" s="83" t="s">
        <v>66</v>
      </c>
      <c r="AI145" s="83" t="s">
        <v>79</v>
      </c>
      <c r="AJ145" s="83" t="s">
        <v>65</v>
      </c>
      <c r="AK145" s="83" t="s">
        <v>65</v>
      </c>
      <c r="AL145" s="83" t="s">
        <v>65</v>
      </c>
      <c r="AM145" s="83" t="s">
        <v>66</v>
      </c>
      <c r="AN145" s="83" t="s">
        <v>66</v>
      </c>
      <c r="AO145" s="83" t="s">
        <v>66</v>
      </c>
      <c r="AP145" s="83" t="s">
        <v>67</v>
      </c>
      <c r="AQ145" s="83" t="s">
        <v>67</v>
      </c>
      <c r="AR145" s="83" t="s">
        <v>63</v>
      </c>
      <c r="AS145" s="83" t="s">
        <v>120</v>
      </c>
      <c r="AT145" s="83" t="s">
        <v>87</v>
      </c>
      <c r="AU145" s="83" t="s">
        <v>80</v>
      </c>
      <c r="AV145" s="83" t="s">
        <v>67</v>
      </c>
      <c r="AW145" s="83" t="s">
        <v>73</v>
      </c>
      <c r="AX145" s="83" t="s">
        <v>72</v>
      </c>
      <c r="AY145" s="83" t="s">
        <v>63</v>
      </c>
      <c r="AZ145" s="83" t="s">
        <v>63</v>
      </c>
      <c r="BA145" s="83" t="s">
        <v>73</v>
      </c>
      <c r="BB145" s="83" t="s">
        <v>72</v>
      </c>
      <c r="BC145" s="83" t="s">
        <v>73</v>
      </c>
      <c r="BD145" s="83"/>
      <c r="BE145" s="83" t="s">
        <v>73</v>
      </c>
      <c r="BF145" s="83"/>
      <c r="BG145" s="87" t="s">
        <v>335</v>
      </c>
      <c r="BH145" s="86" t="s">
        <v>60</v>
      </c>
      <c r="BI145" s="76" t="s">
        <v>1415</v>
      </c>
      <c r="BJ145">
        <f t="shared" si="6"/>
        <v>28</v>
      </c>
      <c r="BK145" s="87">
        <f t="shared" si="5"/>
        <v>56</v>
      </c>
      <c r="BL145" s="87"/>
      <c r="BM145" s="86" t="str">
        <f>_xlfn.XLOOKUP(Form_Responses1811[[#This Row],[Sekolah School (Cleansed)]],'Quality Check'!$B$11:$B$14,'Quality Check'!$C$11:$C$14,)</f>
        <v>Rural</v>
      </c>
      <c r="BN145" s="86" t="str">
        <f>_xlfn.XLOOKUP(Form_Responses1811[[#This Row],[Sekolah School (Cleansed)]],'Quality Check'!$B$11:$B$14,'Quality Check'!$D$11:$D$14,)</f>
        <v>Controlled Group (CG)</v>
      </c>
    </row>
    <row r="146" spans="1:66" ht="13.2" x14ac:dyDescent="0.25">
      <c r="A146" s="82">
        <v>45572.445953703704</v>
      </c>
      <c r="B146" s="83" t="s">
        <v>484</v>
      </c>
      <c r="C146" s="84" t="s">
        <v>485</v>
      </c>
      <c r="D146" s="83">
        <v>32.14</v>
      </c>
      <c r="E146" s="83">
        <v>0.28999999999999998</v>
      </c>
      <c r="F146" s="83" t="s">
        <v>423</v>
      </c>
      <c r="G146" s="83" t="s">
        <v>76</v>
      </c>
      <c r="H146" s="83" t="s">
        <v>369</v>
      </c>
      <c r="I146" s="83" t="s">
        <v>63</v>
      </c>
      <c r="J146" s="83" t="s">
        <v>64</v>
      </c>
      <c r="K146" s="83" t="s">
        <v>84</v>
      </c>
      <c r="L146" s="83" t="s">
        <v>64</v>
      </c>
      <c r="M146" s="83" t="s">
        <v>64</v>
      </c>
      <c r="N146" s="83" t="s">
        <v>64</v>
      </c>
      <c r="O146" s="83" t="s">
        <v>64</v>
      </c>
      <c r="P146" s="83" t="s">
        <v>84</v>
      </c>
      <c r="Q146" s="83" t="s">
        <v>64</v>
      </c>
      <c r="R146" s="83" t="s">
        <v>64</v>
      </c>
      <c r="S146" s="83" t="s">
        <v>64</v>
      </c>
      <c r="T146" s="83" t="s">
        <v>64</v>
      </c>
      <c r="U146" s="83" t="s">
        <v>64</v>
      </c>
      <c r="V146" s="83" t="s">
        <v>64</v>
      </c>
      <c r="W146" s="83" t="s">
        <v>64</v>
      </c>
      <c r="X146" s="83" t="s">
        <v>64</v>
      </c>
      <c r="Y146" s="83" t="s">
        <v>64</v>
      </c>
      <c r="Z146" s="83" t="s">
        <v>66</v>
      </c>
      <c r="AA146" s="83" t="s">
        <v>65</v>
      </c>
      <c r="AB146" s="83" t="s">
        <v>66</v>
      </c>
      <c r="AC146" s="83" t="s">
        <v>65</v>
      </c>
      <c r="AD146" s="83" t="s">
        <v>66</v>
      </c>
      <c r="AE146" s="83" t="s">
        <v>65</v>
      </c>
      <c r="AF146" s="83" t="s">
        <v>65</v>
      </c>
      <c r="AG146" s="83" t="s">
        <v>66</v>
      </c>
      <c r="AH146" s="83" t="s">
        <v>66</v>
      </c>
      <c r="AI146" s="83" t="s">
        <v>66</v>
      </c>
      <c r="AJ146" s="83" t="s">
        <v>65</v>
      </c>
      <c r="AK146" s="83" t="s">
        <v>66</v>
      </c>
      <c r="AL146" s="83" t="s">
        <v>66</v>
      </c>
      <c r="AM146" s="83" t="s">
        <v>65</v>
      </c>
      <c r="AN146" s="83" t="s">
        <v>66</v>
      </c>
      <c r="AO146" s="83" t="s">
        <v>66</v>
      </c>
      <c r="AP146" s="83" t="s">
        <v>85</v>
      </c>
      <c r="AQ146" s="83" t="s">
        <v>85</v>
      </c>
      <c r="AR146" s="83" t="s">
        <v>86</v>
      </c>
      <c r="AS146" s="83" t="s">
        <v>81</v>
      </c>
      <c r="AT146" s="83" t="s">
        <v>87</v>
      </c>
      <c r="AU146" s="83" t="s">
        <v>70</v>
      </c>
      <c r="AV146" s="83" t="s">
        <v>71</v>
      </c>
      <c r="AW146" s="83" t="s">
        <v>72</v>
      </c>
      <c r="AX146" s="83" t="s">
        <v>72</v>
      </c>
      <c r="AY146" s="83" t="s">
        <v>63</v>
      </c>
      <c r="AZ146" s="83" t="s">
        <v>72</v>
      </c>
      <c r="BA146" s="83" t="s">
        <v>63</v>
      </c>
      <c r="BB146" s="83" t="s">
        <v>63</v>
      </c>
      <c r="BC146" s="83" t="s">
        <v>73</v>
      </c>
      <c r="BD146" s="83"/>
      <c r="BE146" s="83" t="s">
        <v>73</v>
      </c>
      <c r="BF146" s="83"/>
      <c r="BG146" s="87" t="s">
        <v>335</v>
      </c>
      <c r="BH146" s="86" t="s">
        <v>60</v>
      </c>
      <c r="BI146" s="76" t="s">
        <v>1414</v>
      </c>
      <c r="BJ146">
        <f t="shared" si="6"/>
        <v>29</v>
      </c>
      <c r="BK146" s="87">
        <f t="shared" si="5"/>
        <v>53</v>
      </c>
      <c r="BL146" s="87"/>
      <c r="BM146" s="86" t="str">
        <f>_xlfn.XLOOKUP(Form_Responses1811[[#This Row],[Sekolah School (Cleansed)]],'Quality Check'!$B$11:$B$14,'Quality Check'!$C$11:$C$14,)</f>
        <v>Rural</v>
      </c>
      <c r="BN146" s="86" t="str">
        <f>_xlfn.XLOOKUP(Form_Responses1811[[#This Row],[Sekolah School (Cleansed)]],'Quality Check'!$B$11:$B$14,'Quality Check'!$D$11:$D$14,)</f>
        <v>Controlled Group (CG)</v>
      </c>
    </row>
    <row r="147" spans="1:66" ht="13.2" x14ac:dyDescent="0.25">
      <c r="A147" s="82">
        <v>45572.447336030091</v>
      </c>
      <c r="B147" s="83" t="s">
        <v>486</v>
      </c>
      <c r="C147" s="84" t="s">
        <v>487</v>
      </c>
      <c r="D147" s="83">
        <v>4.46</v>
      </c>
      <c r="E147" s="83">
        <v>0.08</v>
      </c>
      <c r="F147" s="83" t="s">
        <v>423</v>
      </c>
      <c r="G147" s="83" t="s">
        <v>76</v>
      </c>
      <c r="H147" s="83" t="s">
        <v>488</v>
      </c>
      <c r="I147" s="83" t="s">
        <v>63</v>
      </c>
      <c r="J147" s="83" t="s">
        <v>64</v>
      </c>
      <c r="K147" s="83" t="s">
        <v>64</v>
      </c>
      <c r="L147" s="83" t="s">
        <v>64</v>
      </c>
      <c r="M147" s="83" t="s">
        <v>78</v>
      </c>
      <c r="N147" s="83" t="s">
        <v>64</v>
      </c>
      <c r="O147" s="83" t="s">
        <v>64</v>
      </c>
      <c r="P147" s="83" t="s">
        <v>78</v>
      </c>
      <c r="Q147" s="83" t="s">
        <v>64</v>
      </c>
      <c r="R147" s="83" t="s">
        <v>64</v>
      </c>
      <c r="S147" s="83" t="s">
        <v>64</v>
      </c>
      <c r="T147" s="83" t="s">
        <v>64</v>
      </c>
      <c r="U147" s="83" t="s">
        <v>64</v>
      </c>
      <c r="V147" s="83" t="s">
        <v>64</v>
      </c>
      <c r="W147" s="83" t="s">
        <v>64</v>
      </c>
      <c r="X147" s="83" t="s">
        <v>64</v>
      </c>
      <c r="Y147" s="83" t="s">
        <v>64</v>
      </c>
      <c r="Z147" s="83" t="s">
        <v>66</v>
      </c>
      <c r="AA147" s="83" t="s">
        <v>65</v>
      </c>
      <c r="AB147" s="83" t="s">
        <v>65</v>
      </c>
      <c r="AC147" s="83" t="s">
        <v>65</v>
      </c>
      <c r="AD147" s="83" t="s">
        <v>65</v>
      </c>
      <c r="AE147" s="83" t="s">
        <v>65</v>
      </c>
      <c r="AF147" s="83" t="s">
        <v>65</v>
      </c>
      <c r="AG147" s="83" t="s">
        <v>65</v>
      </c>
      <c r="AH147" s="83" t="s">
        <v>65</v>
      </c>
      <c r="AI147" s="83" t="s">
        <v>101</v>
      </c>
      <c r="AJ147" s="83" t="s">
        <v>65</v>
      </c>
      <c r="AK147" s="83" t="s">
        <v>65</v>
      </c>
      <c r="AL147" s="83" t="s">
        <v>65</v>
      </c>
      <c r="AM147" s="83" t="s">
        <v>66</v>
      </c>
      <c r="AN147" s="83" t="s">
        <v>66</v>
      </c>
      <c r="AO147" s="83" t="s">
        <v>66</v>
      </c>
      <c r="AP147" s="83" t="s">
        <v>85</v>
      </c>
      <c r="AQ147" s="83" t="s">
        <v>85</v>
      </c>
      <c r="AR147" s="83" t="s">
        <v>86</v>
      </c>
      <c r="AS147" s="83" t="s">
        <v>223</v>
      </c>
      <c r="AT147" s="83" t="s">
        <v>87</v>
      </c>
      <c r="AU147" s="83" t="s">
        <v>70</v>
      </c>
      <c r="AV147" s="83" t="s">
        <v>132</v>
      </c>
      <c r="AW147" s="83" t="s">
        <v>72</v>
      </c>
      <c r="AX147" s="83" t="s">
        <v>72</v>
      </c>
      <c r="AY147" s="83" t="s">
        <v>72</v>
      </c>
      <c r="AZ147" s="83" t="s">
        <v>72</v>
      </c>
      <c r="BA147" s="83" t="s">
        <v>63</v>
      </c>
      <c r="BB147" s="83" t="s">
        <v>63</v>
      </c>
      <c r="BC147" s="83" t="s">
        <v>73</v>
      </c>
      <c r="BD147" s="83"/>
      <c r="BE147" s="83" t="s">
        <v>73</v>
      </c>
      <c r="BF147" s="83"/>
      <c r="BG147" s="87" t="s">
        <v>335</v>
      </c>
      <c r="BH147" s="86" t="s">
        <v>60</v>
      </c>
      <c r="BI147" s="76" t="s">
        <v>1414</v>
      </c>
      <c r="BJ147">
        <f t="shared" si="6"/>
        <v>31</v>
      </c>
      <c r="BK147" s="87">
        <f t="shared" si="5"/>
        <v>60</v>
      </c>
      <c r="BL147" s="87"/>
      <c r="BM147" s="86" t="str">
        <f>_xlfn.XLOOKUP(Form_Responses1811[[#This Row],[Sekolah School (Cleansed)]],'Quality Check'!$B$11:$B$14,'Quality Check'!$C$11:$C$14,)</f>
        <v>Rural</v>
      </c>
      <c r="BN147" s="86" t="str">
        <f>_xlfn.XLOOKUP(Form_Responses1811[[#This Row],[Sekolah School (Cleansed)]],'Quality Check'!$B$11:$B$14,'Quality Check'!$D$11:$D$14,)</f>
        <v>Controlled Group (CG)</v>
      </c>
    </row>
    <row r="148" spans="1:66" ht="13.2" x14ac:dyDescent="0.25">
      <c r="A148" s="82">
        <v>45572.448331851847</v>
      </c>
      <c r="B148" s="83" t="s">
        <v>489</v>
      </c>
      <c r="C148" s="84" t="s">
        <v>490</v>
      </c>
      <c r="D148" s="83">
        <v>100</v>
      </c>
      <c r="E148" s="83">
        <v>1.42</v>
      </c>
      <c r="F148" s="83" t="s">
        <v>423</v>
      </c>
      <c r="G148" s="83" t="s">
        <v>76</v>
      </c>
      <c r="H148" s="83" t="s">
        <v>491</v>
      </c>
      <c r="I148" s="83" t="s">
        <v>63</v>
      </c>
      <c r="J148" s="83" t="s">
        <v>64</v>
      </c>
      <c r="K148" s="83" t="s">
        <v>84</v>
      </c>
      <c r="L148" s="83" t="s">
        <v>145</v>
      </c>
      <c r="M148" s="83" t="s">
        <v>78</v>
      </c>
      <c r="N148" s="83" t="s">
        <v>64</v>
      </c>
      <c r="O148" s="83" t="s">
        <v>78</v>
      </c>
      <c r="P148" s="83" t="s">
        <v>84</v>
      </c>
      <c r="Q148" s="83" t="s">
        <v>84</v>
      </c>
      <c r="R148" s="83" t="s">
        <v>84</v>
      </c>
      <c r="S148" s="83" t="s">
        <v>78</v>
      </c>
      <c r="T148" s="83" t="s">
        <v>64</v>
      </c>
      <c r="U148" s="83" t="s">
        <v>78</v>
      </c>
      <c r="V148" s="83" t="s">
        <v>64</v>
      </c>
      <c r="W148" s="83" t="s">
        <v>64</v>
      </c>
      <c r="X148" s="83" t="s">
        <v>64</v>
      </c>
      <c r="Y148" s="83" t="s">
        <v>64</v>
      </c>
      <c r="Z148" s="83" t="s">
        <v>66</v>
      </c>
      <c r="AA148" s="83" t="s">
        <v>65</v>
      </c>
      <c r="AB148" s="83" t="s">
        <v>65</v>
      </c>
      <c r="AC148" s="83" t="s">
        <v>66</v>
      </c>
      <c r="AD148" s="83" t="s">
        <v>66</v>
      </c>
      <c r="AE148" s="83" t="s">
        <v>65</v>
      </c>
      <c r="AF148" s="83" t="s">
        <v>66</v>
      </c>
      <c r="AG148" s="83" t="s">
        <v>66</v>
      </c>
      <c r="AH148" s="83" t="s">
        <v>66</v>
      </c>
      <c r="AI148" s="83" t="s">
        <v>79</v>
      </c>
      <c r="AJ148" s="83" t="s">
        <v>65</v>
      </c>
      <c r="AK148" s="83" t="s">
        <v>65</v>
      </c>
      <c r="AL148" s="83" t="s">
        <v>65</v>
      </c>
      <c r="AM148" s="83" t="s">
        <v>65</v>
      </c>
      <c r="AN148" s="83" t="s">
        <v>66</v>
      </c>
      <c r="AO148" s="83" t="s">
        <v>66</v>
      </c>
      <c r="AP148" s="83" t="s">
        <v>67</v>
      </c>
      <c r="AQ148" s="83" t="s">
        <v>67</v>
      </c>
      <c r="AR148" s="83" t="s">
        <v>86</v>
      </c>
      <c r="AS148" s="83" t="s">
        <v>68</v>
      </c>
      <c r="AT148" s="83" t="s">
        <v>69</v>
      </c>
      <c r="AU148" s="83" t="s">
        <v>67</v>
      </c>
      <c r="AV148" s="83" t="s">
        <v>469</v>
      </c>
      <c r="AW148" s="83" t="s">
        <v>73</v>
      </c>
      <c r="AX148" s="83" t="s">
        <v>73</v>
      </c>
      <c r="AY148" s="83" t="s">
        <v>73</v>
      </c>
      <c r="AZ148" s="83" t="s">
        <v>73</v>
      </c>
      <c r="BA148" s="83" t="s">
        <v>72</v>
      </c>
      <c r="BB148" s="83" t="s">
        <v>72</v>
      </c>
      <c r="BC148" s="83" t="s">
        <v>73</v>
      </c>
      <c r="BD148" s="83"/>
      <c r="BE148" s="83" t="s">
        <v>73</v>
      </c>
      <c r="BF148" s="83"/>
      <c r="BG148" s="87" t="s">
        <v>335</v>
      </c>
      <c r="BH148" s="86" t="s">
        <v>60</v>
      </c>
      <c r="BI148" s="76" t="s">
        <v>1414</v>
      </c>
      <c r="BJ148">
        <f t="shared" si="6"/>
        <v>24</v>
      </c>
      <c r="BK148" s="87">
        <f t="shared" si="5"/>
        <v>55</v>
      </c>
      <c r="BL148" s="87"/>
      <c r="BM148" s="86" t="str">
        <f>_xlfn.XLOOKUP(Form_Responses1811[[#This Row],[Sekolah School (Cleansed)]],'Quality Check'!$B$11:$B$14,'Quality Check'!$C$11:$C$14,)</f>
        <v>Rural</v>
      </c>
      <c r="BN148" s="86" t="str">
        <f>_xlfn.XLOOKUP(Form_Responses1811[[#This Row],[Sekolah School (Cleansed)]],'Quality Check'!$B$11:$B$14,'Quality Check'!$D$11:$D$14,)</f>
        <v>Controlled Group (CG)</v>
      </c>
    </row>
    <row r="149" spans="1:66" ht="13.2" x14ac:dyDescent="0.25">
      <c r="A149" s="82">
        <v>45572.449068402777</v>
      </c>
      <c r="B149" s="83" t="s">
        <v>492</v>
      </c>
      <c r="C149" s="84" t="s">
        <v>493</v>
      </c>
      <c r="D149" s="83">
        <v>32.14</v>
      </c>
      <c r="E149" s="83">
        <v>0.17</v>
      </c>
      <c r="F149" s="83" t="s">
        <v>423</v>
      </c>
      <c r="G149" s="83" t="s">
        <v>76</v>
      </c>
      <c r="H149" s="83" t="s">
        <v>330</v>
      </c>
      <c r="I149" s="83" t="s">
        <v>63</v>
      </c>
      <c r="J149" s="83" t="s">
        <v>64</v>
      </c>
      <c r="K149" s="83" t="s">
        <v>64</v>
      </c>
      <c r="L149" s="83" t="s">
        <v>64</v>
      </c>
      <c r="M149" s="83" t="s">
        <v>84</v>
      </c>
      <c r="N149" s="83" t="s">
        <v>84</v>
      </c>
      <c r="O149" s="83" t="s">
        <v>64</v>
      </c>
      <c r="P149" s="83" t="s">
        <v>64</v>
      </c>
      <c r="Q149" s="83" t="s">
        <v>64</v>
      </c>
      <c r="R149" s="83" t="s">
        <v>64</v>
      </c>
      <c r="S149" s="83" t="s">
        <v>64</v>
      </c>
      <c r="T149" s="83" t="s">
        <v>64</v>
      </c>
      <c r="U149" s="83" t="s">
        <v>84</v>
      </c>
      <c r="V149" s="83" t="s">
        <v>84</v>
      </c>
      <c r="W149" s="83" t="s">
        <v>64</v>
      </c>
      <c r="X149" s="83" t="s">
        <v>64</v>
      </c>
      <c r="Y149" s="83" t="s">
        <v>64</v>
      </c>
      <c r="Z149" s="83" t="s">
        <v>66</v>
      </c>
      <c r="AA149" s="83" t="s">
        <v>65</v>
      </c>
      <c r="AB149" s="83" t="s">
        <v>65</v>
      </c>
      <c r="AC149" s="83" t="s">
        <v>65</v>
      </c>
      <c r="AD149" s="83" t="s">
        <v>65</v>
      </c>
      <c r="AE149" s="83" t="s">
        <v>65</v>
      </c>
      <c r="AF149" s="83" t="s">
        <v>65</v>
      </c>
      <c r="AG149" s="83" t="s">
        <v>65</v>
      </c>
      <c r="AH149" s="83" t="s">
        <v>65</v>
      </c>
      <c r="AI149" s="83" t="s">
        <v>101</v>
      </c>
      <c r="AJ149" s="83" t="s">
        <v>65</v>
      </c>
      <c r="AK149" s="83" t="s">
        <v>65</v>
      </c>
      <c r="AL149" s="83" t="s">
        <v>65</v>
      </c>
      <c r="AM149" s="83" t="s">
        <v>65</v>
      </c>
      <c r="AN149" s="83" t="s">
        <v>66</v>
      </c>
      <c r="AO149" s="83" t="s">
        <v>66</v>
      </c>
      <c r="AP149" s="83" t="s">
        <v>85</v>
      </c>
      <c r="AQ149" s="83" t="s">
        <v>85</v>
      </c>
      <c r="AR149" s="83" t="s">
        <v>86</v>
      </c>
      <c r="AS149" s="83" t="s">
        <v>120</v>
      </c>
      <c r="AT149" s="83" t="s">
        <v>87</v>
      </c>
      <c r="AU149" s="83" t="s">
        <v>67</v>
      </c>
      <c r="AV149" s="83" t="s">
        <v>71</v>
      </c>
      <c r="AW149" s="83" t="s">
        <v>73</v>
      </c>
      <c r="AX149" s="83" t="s">
        <v>73</v>
      </c>
      <c r="AY149" s="83" t="s">
        <v>73</v>
      </c>
      <c r="AZ149" s="83" t="s">
        <v>73</v>
      </c>
      <c r="BA149" s="83" t="s">
        <v>73</v>
      </c>
      <c r="BB149" s="83" t="s">
        <v>73</v>
      </c>
      <c r="BC149" s="83" t="s">
        <v>73</v>
      </c>
      <c r="BD149" s="83"/>
      <c r="BE149" s="83" t="s">
        <v>73</v>
      </c>
      <c r="BF149" s="83"/>
      <c r="BG149" s="87" t="s">
        <v>335</v>
      </c>
      <c r="BH149" s="86" t="s">
        <v>60</v>
      </c>
      <c r="BI149" s="76" t="s">
        <v>1414</v>
      </c>
      <c r="BJ149">
        <f t="shared" si="6"/>
        <v>29</v>
      </c>
      <c r="BK149" s="87">
        <f t="shared" si="5"/>
        <v>61</v>
      </c>
      <c r="BL149" s="87"/>
      <c r="BM149" s="86" t="str">
        <f>_xlfn.XLOOKUP(Form_Responses1811[[#This Row],[Sekolah School (Cleansed)]],'Quality Check'!$B$11:$B$14,'Quality Check'!$C$11:$C$14,)</f>
        <v>Rural</v>
      </c>
      <c r="BN149" s="86" t="str">
        <f>_xlfn.XLOOKUP(Form_Responses1811[[#This Row],[Sekolah School (Cleansed)]],'Quality Check'!$B$11:$B$14,'Quality Check'!$D$11:$D$14,)</f>
        <v>Controlled Group (CG)</v>
      </c>
    </row>
    <row r="150" spans="1:66" ht="13.2" x14ac:dyDescent="0.25">
      <c r="A150" s="82">
        <v>45572.452005960644</v>
      </c>
      <c r="B150" s="83" t="s">
        <v>494</v>
      </c>
      <c r="C150" s="84" t="s">
        <v>495</v>
      </c>
      <c r="D150" s="83">
        <v>100</v>
      </c>
      <c r="E150" s="83">
        <v>0.56999999999999995</v>
      </c>
      <c r="F150" s="83" t="s">
        <v>423</v>
      </c>
      <c r="G150" s="83" t="s">
        <v>76</v>
      </c>
      <c r="H150" s="83" t="s">
        <v>496</v>
      </c>
      <c r="I150" s="83" t="s">
        <v>63</v>
      </c>
      <c r="J150" s="83" t="s">
        <v>64</v>
      </c>
      <c r="K150" s="83" t="s">
        <v>64</v>
      </c>
      <c r="L150" s="83" t="s">
        <v>78</v>
      </c>
      <c r="M150" s="83" t="s">
        <v>64</v>
      </c>
      <c r="N150" s="83" t="s">
        <v>78</v>
      </c>
      <c r="O150" s="83" t="s">
        <v>64</v>
      </c>
      <c r="P150" s="83" t="s">
        <v>78</v>
      </c>
      <c r="Q150" s="83" t="s">
        <v>64</v>
      </c>
      <c r="R150" s="83" t="s">
        <v>64</v>
      </c>
      <c r="S150" s="83" t="s">
        <v>64</v>
      </c>
      <c r="T150" s="83" t="s">
        <v>64</v>
      </c>
      <c r="U150" s="83" t="s">
        <v>64</v>
      </c>
      <c r="V150" s="83" t="s">
        <v>64</v>
      </c>
      <c r="W150" s="83" t="s">
        <v>64</v>
      </c>
      <c r="X150" s="83" t="s">
        <v>64</v>
      </c>
      <c r="Y150" s="83" t="s">
        <v>64</v>
      </c>
      <c r="Z150" s="83" t="s">
        <v>65</v>
      </c>
      <c r="AA150" s="83" t="s">
        <v>65</v>
      </c>
      <c r="AB150" s="83" t="s">
        <v>65</v>
      </c>
      <c r="AC150" s="83" t="s">
        <v>65</v>
      </c>
      <c r="AD150" s="83" t="s">
        <v>65</v>
      </c>
      <c r="AE150" s="83" t="s">
        <v>65</v>
      </c>
      <c r="AF150" s="83" t="s">
        <v>65</v>
      </c>
      <c r="AG150" s="83" t="s">
        <v>65</v>
      </c>
      <c r="AH150" s="83" t="s">
        <v>66</v>
      </c>
      <c r="AI150" s="83" t="s">
        <v>101</v>
      </c>
      <c r="AJ150" s="83" t="s">
        <v>65</v>
      </c>
      <c r="AK150" s="83" t="s">
        <v>65</v>
      </c>
      <c r="AL150" s="83" t="s">
        <v>65</v>
      </c>
      <c r="AM150" s="83" t="s">
        <v>66</v>
      </c>
      <c r="AN150" s="83" t="s">
        <v>65</v>
      </c>
      <c r="AO150" s="83" t="s">
        <v>65</v>
      </c>
      <c r="AP150" s="83" t="s">
        <v>85</v>
      </c>
      <c r="AQ150" s="83" t="s">
        <v>85</v>
      </c>
      <c r="AR150" s="83" t="s">
        <v>63</v>
      </c>
      <c r="AS150" s="83" t="s">
        <v>497</v>
      </c>
      <c r="AT150" s="83" t="s">
        <v>87</v>
      </c>
      <c r="AU150" s="83" t="s">
        <v>85</v>
      </c>
      <c r="AV150" s="83" t="s">
        <v>132</v>
      </c>
      <c r="AW150" s="83" t="s">
        <v>73</v>
      </c>
      <c r="AX150" s="83" t="s">
        <v>73</v>
      </c>
      <c r="AY150" s="83" t="s">
        <v>73</v>
      </c>
      <c r="AZ150" s="83" t="s">
        <v>73</v>
      </c>
      <c r="BA150" s="83" t="s">
        <v>73</v>
      </c>
      <c r="BB150" s="83" t="s">
        <v>73</v>
      </c>
      <c r="BC150" s="83" t="s">
        <v>73</v>
      </c>
      <c r="BD150" s="83"/>
      <c r="BE150" s="83" t="s">
        <v>73</v>
      </c>
      <c r="BF150" s="83"/>
      <c r="BG150" s="87" t="s">
        <v>335</v>
      </c>
      <c r="BH150" s="86" t="s">
        <v>60</v>
      </c>
      <c r="BI150" s="76" t="s">
        <v>1414</v>
      </c>
      <c r="BJ150">
        <f t="shared" si="6"/>
        <v>28</v>
      </c>
      <c r="BK150" s="87">
        <f t="shared" si="5"/>
        <v>62</v>
      </c>
      <c r="BL150" s="87"/>
      <c r="BM150" s="86" t="str">
        <f>_xlfn.XLOOKUP(Form_Responses1811[[#This Row],[Sekolah School (Cleansed)]],'Quality Check'!$B$11:$B$14,'Quality Check'!$C$11:$C$14,)</f>
        <v>Rural</v>
      </c>
      <c r="BN150" s="86" t="str">
        <f>_xlfn.XLOOKUP(Form_Responses1811[[#This Row],[Sekolah School (Cleansed)]],'Quality Check'!$B$11:$B$14,'Quality Check'!$D$11:$D$14,)</f>
        <v>Controlled Group (CG)</v>
      </c>
    </row>
    <row r="151" spans="1:66" ht="13.2" x14ac:dyDescent="0.25">
      <c r="A151" s="82">
        <v>45572.452465092589</v>
      </c>
      <c r="B151" s="83" t="s">
        <v>498</v>
      </c>
      <c r="C151" s="84" t="s">
        <v>499</v>
      </c>
      <c r="D151" s="83">
        <v>41.07</v>
      </c>
      <c r="E151" s="83">
        <v>0.33</v>
      </c>
      <c r="F151" s="83" t="s">
        <v>423</v>
      </c>
      <c r="G151" s="83" t="s">
        <v>76</v>
      </c>
      <c r="H151" s="83" t="s">
        <v>335</v>
      </c>
      <c r="I151" s="83" t="s">
        <v>63</v>
      </c>
      <c r="J151" s="83" t="s">
        <v>64</v>
      </c>
      <c r="K151" s="83" t="s">
        <v>64</v>
      </c>
      <c r="L151" s="83" t="s">
        <v>64</v>
      </c>
      <c r="M151" s="83" t="s">
        <v>84</v>
      </c>
      <c r="N151" s="83" t="s">
        <v>64</v>
      </c>
      <c r="O151" s="83" t="s">
        <v>64</v>
      </c>
      <c r="P151" s="83" t="s">
        <v>84</v>
      </c>
      <c r="Q151" s="83" t="s">
        <v>78</v>
      </c>
      <c r="R151" s="83" t="s">
        <v>64</v>
      </c>
      <c r="S151" s="83" t="s">
        <v>84</v>
      </c>
      <c r="T151" s="83" t="s">
        <v>64</v>
      </c>
      <c r="U151" s="83" t="s">
        <v>84</v>
      </c>
      <c r="V151" s="83" t="s">
        <v>64</v>
      </c>
      <c r="W151" s="83" t="s">
        <v>64</v>
      </c>
      <c r="X151" s="83" t="s">
        <v>64</v>
      </c>
      <c r="Y151" s="83" t="s">
        <v>84</v>
      </c>
      <c r="Z151" s="83" t="s">
        <v>66</v>
      </c>
      <c r="AA151" s="83" t="s">
        <v>65</v>
      </c>
      <c r="AB151" s="83" t="s">
        <v>65</v>
      </c>
      <c r="AC151" s="83" t="s">
        <v>65</v>
      </c>
      <c r="AD151" s="83" t="s">
        <v>66</v>
      </c>
      <c r="AE151" s="83" t="s">
        <v>66</v>
      </c>
      <c r="AF151" s="83" t="s">
        <v>66</v>
      </c>
      <c r="AG151" s="83" t="s">
        <v>66</v>
      </c>
      <c r="AH151" s="83" t="s">
        <v>66</v>
      </c>
      <c r="AI151" s="83" t="s">
        <v>66</v>
      </c>
      <c r="AJ151" s="83" t="s">
        <v>65</v>
      </c>
      <c r="AK151" s="83" t="s">
        <v>65</v>
      </c>
      <c r="AL151" s="83" t="s">
        <v>66</v>
      </c>
      <c r="AM151" s="83" t="s">
        <v>65</v>
      </c>
      <c r="AN151" s="83" t="s">
        <v>66</v>
      </c>
      <c r="AO151" s="83" t="s">
        <v>66</v>
      </c>
      <c r="AP151" s="83" t="s">
        <v>67</v>
      </c>
      <c r="AQ151" s="83" t="s">
        <v>67</v>
      </c>
      <c r="AR151" s="83" t="s">
        <v>73</v>
      </c>
      <c r="AS151" s="83" t="s">
        <v>68</v>
      </c>
      <c r="AT151" s="83" t="s">
        <v>69</v>
      </c>
      <c r="AU151" s="83" t="s">
        <v>67</v>
      </c>
      <c r="AV151" s="83" t="s">
        <v>67</v>
      </c>
      <c r="AW151" s="83" t="s">
        <v>73</v>
      </c>
      <c r="AX151" s="83" t="s">
        <v>73</v>
      </c>
      <c r="AY151" s="83" t="s">
        <v>72</v>
      </c>
      <c r="AZ151" s="83" t="s">
        <v>63</v>
      </c>
      <c r="BA151" s="83" t="s">
        <v>63</v>
      </c>
      <c r="BB151" s="83" t="s">
        <v>72</v>
      </c>
      <c r="BC151" s="83" t="s">
        <v>73</v>
      </c>
      <c r="BD151" s="83"/>
      <c r="BE151" s="83" t="s">
        <v>73</v>
      </c>
      <c r="BF151" s="83"/>
      <c r="BG151" s="87" t="s">
        <v>335</v>
      </c>
      <c r="BH151" s="86" t="s">
        <v>60</v>
      </c>
      <c r="BI151" s="76" t="s">
        <v>1414</v>
      </c>
      <c r="BJ151">
        <f t="shared" si="6"/>
        <v>27</v>
      </c>
      <c r="BK151" s="87">
        <f t="shared" si="5"/>
        <v>53</v>
      </c>
      <c r="BL151" s="87"/>
      <c r="BM151" s="86" t="str">
        <f>_xlfn.XLOOKUP(Form_Responses1811[[#This Row],[Sekolah School (Cleansed)]],'Quality Check'!$B$11:$B$14,'Quality Check'!$C$11:$C$14,)</f>
        <v>Rural</v>
      </c>
      <c r="BN151" s="86" t="str">
        <f>_xlfn.XLOOKUP(Form_Responses1811[[#This Row],[Sekolah School (Cleansed)]],'Quality Check'!$B$11:$B$14,'Quality Check'!$D$11:$D$14,)</f>
        <v>Controlled Group (CG)</v>
      </c>
    </row>
    <row r="152" spans="1:66" ht="13.2" x14ac:dyDescent="0.25">
      <c r="A152" s="82">
        <v>45572.45257548611</v>
      </c>
      <c r="B152" s="83" t="s">
        <v>500</v>
      </c>
      <c r="C152" s="84" t="s">
        <v>501</v>
      </c>
      <c r="D152" s="83">
        <v>100</v>
      </c>
      <c r="E152" s="83">
        <v>0.42</v>
      </c>
      <c r="F152" s="83" t="s">
        <v>423</v>
      </c>
      <c r="G152" s="83" t="s">
        <v>76</v>
      </c>
      <c r="H152" s="83" t="s">
        <v>502</v>
      </c>
      <c r="I152" s="83" t="s">
        <v>63</v>
      </c>
      <c r="J152" s="83" t="s">
        <v>145</v>
      </c>
      <c r="K152" s="83" t="s">
        <v>64</v>
      </c>
      <c r="L152" s="83" t="s">
        <v>64</v>
      </c>
      <c r="M152" s="83" t="s">
        <v>84</v>
      </c>
      <c r="N152" s="83" t="s">
        <v>78</v>
      </c>
      <c r="O152" s="83" t="s">
        <v>64</v>
      </c>
      <c r="P152" s="83" t="s">
        <v>84</v>
      </c>
      <c r="Q152" s="83" t="s">
        <v>64</v>
      </c>
      <c r="R152" s="83" t="s">
        <v>64</v>
      </c>
      <c r="S152" s="83" t="s">
        <v>64</v>
      </c>
      <c r="T152" s="83" t="s">
        <v>64</v>
      </c>
      <c r="U152" s="83" t="s">
        <v>64</v>
      </c>
      <c r="V152" s="83" t="s">
        <v>64</v>
      </c>
      <c r="W152" s="83" t="s">
        <v>84</v>
      </c>
      <c r="X152" s="83" t="s">
        <v>84</v>
      </c>
      <c r="Y152" s="83" t="s">
        <v>64</v>
      </c>
      <c r="Z152" s="83" t="s">
        <v>66</v>
      </c>
      <c r="AA152" s="83" t="s">
        <v>66</v>
      </c>
      <c r="AB152" s="83" t="s">
        <v>66</v>
      </c>
      <c r="AC152" s="83" t="s">
        <v>66</v>
      </c>
      <c r="AD152" s="83" t="s">
        <v>66</v>
      </c>
      <c r="AE152" s="83" t="s">
        <v>66</v>
      </c>
      <c r="AF152" s="83" t="s">
        <v>65</v>
      </c>
      <c r="AG152" s="83" t="s">
        <v>66</v>
      </c>
      <c r="AH152" s="83" t="s">
        <v>79</v>
      </c>
      <c r="AI152" s="83" t="s">
        <v>101</v>
      </c>
      <c r="AJ152" s="83" t="s">
        <v>66</v>
      </c>
      <c r="AK152" s="83" t="s">
        <v>66</v>
      </c>
      <c r="AL152" s="83" t="s">
        <v>66</v>
      </c>
      <c r="AM152" s="83" t="s">
        <v>79</v>
      </c>
      <c r="AN152" s="83" t="s">
        <v>66</v>
      </c>
      <c r="AO152" s="83" t="s">
        <v>66</v>
      </c>
      <c r="AP152" s="83" t="s">
        <v>85</v>
      </c>
      <c r="AQ152" s="83" t="s">
        <v>85</v>
      </c>
      <c r="AR152" s="83" t="s">
        <v>86</v>
      </c>
      <c r="AS152" s="83" t="s">
        <v>223</v>
      </c>
      <c r="AT152" s="83" t="s">
        <v>69</v>
      </c>
      <c r="AU152" s="83" t="s">
        <v>70</v>
      </c>
      <c r="AV152" s="83" t="s">
        <v>71</v>
      </c>
      <c r="AW152" s="83" t="s">
        <v>72</v>
      </c>
      <c r="AX152" s="83" t="s">
        <v>72</v>
      </c>
      <c r="AY152" s="83" t="s">
        <v>72</v>
      </c>
      <c r="AZ152" s="83" t="s">
        <v>63</v>
      </c>
      <c r="BA152" s="83" t="s">
        <v>63</v>
      </c>
      <c r="BB152" s="83" t="s">
        <v>72</v>
      </c>
      <c r="BC152" s="83" t="s">
        <v>73</v>
      </c>
      <c r="BD152" s="83"/>
      <c r="BE152" s="83" t="s">
        <v>73</v>
      </c>
      <c r="BF152" s="83"/>
      <c r="BG152" s="87" t="s">
        <v>335</v>
      </c>
      <c r="BH152" s="86" t="s">
        <v>60</v>
      </c>
      <c r="BI152" s="76" t="s">
        <v>1414</v>
      </c>
      <c r="BJ152">
        <f t="shared" si="6"/>
        <v>27</v>
      </c>
      <c r="BK152" s="87">
        <f t="shared" si="5"/>
        <v>48</v>
      </c>
      <c r="BL152" s="87"/>
      <c r="BM152" s="86" t="str">
        <f>_xlfn.XLOOKUP(Form_Responses1811[[#This Row],[Sekolah School (Cleansed)]],'Quality Check'!$B$11:$B$14,'Quality Check'!$C$11:$C$14,)</f>
        <v>Rural</v>
      </c>
      <c r="BN152" s="86" t="str">
        <f>_xlfn.XLOOKUP(Form_Responses1811[[#This Row],[Sekolah School (Cleansed)]],'Quality Check'!$B$11:$B$14,'Quality Check'!$D$11:$D$14,)</f>
        <v>Controlled Group (CG)</v>
      </c>
    </row>
    <row r="153" spans="1:66" ht="13.2" x14ac:dyDescent="0.25">
      <c r="A153" s="82">
        <v>45572.454714537038</v>
      </c>
      <c r="B153" s="83" t="s">
        <v>503</v>
      </c>
      <c r="C153" s="84" t="s">
        <v>504</v>
      </c>
      <c r="D153" s="83">
        <v>100</v>
      </c>
      <c r="E153" s="83">
        <v>0.42</v>
      </c>
      <c r="F153" s="83" t="s">
        <v>423</v>
      </c>
      <c r="G153" s="83" t="s">
        <v>76</v>
      </c>
      <c r="H153" s="83" t="s">
        <v>505</v>
      </c>
      <c r="I153" s="83" t="s">
        <v>63</v>
      </c>
      <c r="J153" s="83" t="s">
        <v>64</v>
      </c>
      <c r="K153" s="83" t="s">
        <v>84</v>
      </c>
      <c r="L153" s="83" t="s">
        <v>64</v>
      </c>
      <c r="M153" s="83" t="s">
        <v>78</v>
      </c>
      <c r="N153" s="83" t="s">
        <v>64</v>
      </c>
      <c r="O153" s="83" t="s">
        <v>84</v>
      </c>
      <c r="P153" s="83" t="s">
        <v>78</v>
      </c>
      <c r="Q153" s="83" t="s">
        <v>78</v>
      </c>
      <c r="R153" s="83" t="s">
        <v>64</v>
      </c>
      <c r="S153" s="83" t="s">
        <v>84</v>
      </c>
      <c r="T153" s="83" t="s">
        <v>64</v>
      </c>
      <c r="U153" s="83" t="s">
        <v>84</v>
      </c>
      <c r="V153" s="83" t="s">
        <v>64</v>
      </c>
      <c r="W153" s="83" t="s">
        <v>64</v>
      </c>
      <c r="X153" s="83" t="s">
        <v>64</v>
      </c>
      <c r="Y153" s="83" t="s">
        <v>64</v>
      </c>
      <c r="Z153" s="83" t="s">
        <v>65</v>
      </c>
      <c r="AA153" s="83" t="s">
        <v>65</v>
      </c>
      <c r="AB153" s="83" t="s">
        <v>66</v>
      </c>
      <c r="AC153" s="83" t="s">
        <v>66</v>
      </c>
      <c r="AD153" s="83" t="s">
        <v>66</v>
      </c>
      <c r="AE153" s="83" t="s">
        <v>66</v>
      </c>
      <c r="AF153" s="83" t="s">
        <v>65</v>
      </c>
      <c r="AG153" s="83" t="s">
        <v>101</v>
      </c>
      <c r="AH153" s="83" t="s">
        <v>79</v>
      </c>
      <c r="AI153" s="83" t="s">
        <v>79</v>
      </c>
      <c r="AJ153" s="83" t="s">
        <v>65</v>
      </c>
      <c r="AK153" s="83" t="s">
        <v>65</v>
      </c>
      <c r="AL153" s="83" t="s">
        <v>65</v>
      </c>
      <c r="AM153" s="83" t="s">
        <v>65</v>
      </c>
      <c r="AN153" s="83" t="s">
        <v>66</v>
      </c>
      <c r="AO153" s="83" t="s">
        <v>66</v>
      </c>
      <c r="AP153" s="83" t="s">
        <v>85</v>
      </c>
      <c r="AQ153" s="83" t="s">
        <v>85</v>
      </c>
      <c r="AR153" s="83" t="s">
        <v>86</v>
      </c>
      <c r="AS153" s="83" t="s">
        <v>81</v>
      </c>
      <c r="AT153" s="83" t="s">
        <v>87</v>
      </c>
      <c r="AU153" s="83" t="s">
        <v>67</v>
      </c>
      <c r="AV153" s="83" t="s">
        <v>469</v>
      </c>
      <c r="AW153" s="83" t="s">
        <v>72</v>
      </c>
      <c r="AX153" s="83" t="s">
        <v>63</v>
      </c>
      <c r="AY153" s="83" t="s">
        <v>72</v>
      </c>
      <c r="AZ153" s="83" t="s">
        <v>73</v>
      </c>
      <c r="BA153" s="83" t="s">
        <v>63</v>
      </c>
      <c r="BB153" s="83" t="s">
        <v>72</v>
      </c>
      <c r="BC153" s="83" t="s">
        <v>73</v>
      </c>
      <c r="BD153" s="83"/>
      <c r="BE153" s="83" t="s">
        <v>73</v>
      </c>
      <c r="BF153" s="83"/>
      <c r="BG153" s="87" t="s">
        <v>335</v>
      </c>
      <c r="BH153" s="86" t="s">
        <v>60</v>
      </c>
      <c r="BI153" s="76" t="s">
        <v>1414</v>
      </c>
      <c r="BJ153">
        <f t="shared" si="6"/>
        <v>26</v>
      </c>
      <c r="BK153" s="87">
        <f t="shared" si="5"/>
        <v>53</v>
      </c>
      <c r="BL153" s="87"/>
      <c r="BM153" s="86" t="str">
        <f>_xlfn.XLOOKUP(Form_Responses1811[[#This Row],[Sekolah School (Cleansed)]],'Quality Check'!$B$11:$B$14,'Quality Check'!$C$11:$C$14,)</f>
        <v>Rural</v>
      </c>
      <c r="BN153" s="86" t="str">
        <f>_xlfn.XLOOKUP(Form_Responses1811[[#This Row],[Sekolah School (Cleansed)]],'Quality Check'!$B$11:$B$14,'Quality Check'!$D$11:$D$14,)</f>
        <v>Controlled Group (CG)</v>
      </c>
    </row>
    <row r="154" spans="1:66" ht="13.2" x14ac:dyDescent="0.25">
      <c r="A154" s="82">
        <v>45572.458954363421</v>
      </c>
      <c r="B154" s="83" t="s">
        <v>506</v>
      </c>
      <c r="C154" s="84" t="s">
        <v>507</v>
      </c>
      <c r="D154" s="83">
        <v>14.29</v>
      </c>
      <c r="E154" s="83">
        <v>0.28999999999999998</v>
      </c>
      <c r="F154" s="83" t="s">
        <v>423</v>
      </c>
      <c r="G154" s="83" t="s">
        <v>76</v>
      </c>
      <c r="H154" s="83" t="s">
        <v>508</v>
      </c>
      <c r="I154" s="83" t="s">
        <v>63</v>
      </c>
      <c r="J154" s="83" t="s">
        <v>64</v>
      </c>
      <c r="K154" s="83" t="s">
        <v>64</v>
      </c>
      <c r="L154" s="83" t="s">
        <v>64</v>
      </c>
      <c r="M154" s="83" t="s">
        <v>78</v>
      </c>
      <c r="N154" s="83" t="s">
        <v>64</v>
      </c>
      <c r="O154" s="83" t="s">
        <v>84</v>
      </c>
      <c r="P154" s="83" t="s">
        <v>84</v>
      </c>
      <c r="Q154" s="83" t="s">
        <v>64</v>
      </c>
      <c r="R154" s="83" t="s">
        <v>64</v>
      </c>
      <c r="S154" s="83" t="s">
        <v>64</v>
      </c>
      <c r="T154" s="83" t="s">
        <v>64</v>
      </c>
      <c r="U154" s="83" t="s">
        <v>78</v>
      </c>
      <c r="V154" s="83" t="s">
        <v>64</v>
      </c>
      <c r="W154" s="83" t="s">
        <v>64</v>
      </c>
      <c r="X154" s="83" t="s">
        <v>64</v>
      </c>
      <c r="Y154" s="83" t="s">
        <v>64</v>
      </c>
      <c r="Z154" s="83" t="s">
        <v>66</v>
      </c>
      <c r="AA154" s="83" t="s">
        <v>65</v>
      </c>
      <c r="AB154" s="83" t="s">
        <v>66</v>
      </c>
      <c r="AC154" s="83" t="s">
        <v>65</v>
      </c>
      <c r="AD154" s="83" t="s">
        <v>66</v>
      </c>
      <c r="AE154" s="83" t="s">
        <v>66</v>
      </c>
      <c r="AF154" s="83" t="s">
        <v>66</v>
      </c>
      <c r="AG154" s="83" t="s">
        <v>66</v>
      </c>
      <c r="AH154" s="83" t="s">
        <v>65</v>
      </c>
      <c r="AI154" s="83" t="s">
        <v>66</v>
      </c>
      <c r="AJ154" s="83" t="s">
        <v>66</v>
      </c>
      <c r="AK154" s="83" t="s">
        <v>66</v>
      </c>
      <c r="AL154" s="83" t="s">
        <v>66</v>
      </c>
      <c r="AM154" s="83" t="s">
        <v>66</v>
      </c>
      <c r="AN154" s="83" t="s">
        <v>66</v>
      </c>
      <c r="AO154" s="83" t="s">
        <v>66</v>
      </c>
      <c r="AP154" s="83" t="s">
        <v>85</v>
      </c>
      <c r="AQ154" s="83" t="s">
        <v>151</v>
      </c>
      <c r="AR154" s="83" t="s">
        <v>86</v>
      </c>
      <c r="AS154" s="83" t="s">
        <v>120</v>
      </c>
      <c r="AT154" s="83" t="s">
        <v>69</v>
      </c>
      <c r="AU154" s="83" t="s">
        <v>70</v>
      </c>
      <c r="AV154" s="83" t="s">
        <v>71</v>
      </c>
      <c r="AW154" s="83" t="s">
        <v>63</v>
      </c>
      <c r="AX154" s="83" t="s">
        <v>72</v>
      </c>
      <c r="AY154" s="83" t="s">
        <v>72</v>
      </c>
      <c r="AZ154" s="83" t="s">
        <v>63</v>
      </c>
      <c r="BA154" s="83" t="s">
        <v>73</v>
      </c>
      <c r="BB154" s="83" t="s">
        <v>73</v>
      </c>
      <c r="BC154" s="83" t="s">
        <v>73</v>
      </c>
      <c r="BD154" s="83"/>
      <c r="BE154" s="83" t="s">
        <v>73</v>
      </c>
      <c r="BF154" s="83"/>
      <c r="BG154" s="87" t="s">
        <v>335</v>
      </c>
      <c r="BH154" s="86" t="s">
        <v>60</v>
      </c>
      <c r="BI154" s="76" t="s">
        <v>1414</v>
      </c>
      <c r="BJ154">
        <f t="shared" si="6"/>
        <v>29</v>
      </c>
      <c r="BK154" s="87">
        <f t="shared" si="5"/>
        <v>50</v>
      </c>
      <c r="BL154" s="87"/>
      <c r="BM154" s="86" t="str">
        <f>_xlfn.XLOOKUP(Form_Responses1811[[#This Row],[Sekolah School (Cleansed)]],'Quality Check'!$B$11:$B$14,'Quality Check'!$C$11:$C$14,)</f>
        <v>Rural</v>
      </c>
      <c r="BN154" s="86" t="str">
        <f>_xlfn.XLOOKUP(Form_Responses1811[[#This Row],[Sekolah School (Cleansed)]],'Quality Check'!$B$11:$B$14,'Quality Check'!$D$11:$D$14,)</f>
        <v>Controlled Group (CG)</v>
      </c>
    </row>
    <row r="155" spans="1:66" ht="13.2" x14ac:dyDescent="0.25">
      <c r="A155" s="82">
        <v>45572.459884039352</v>
      </c>
      <c r="B155" s="83" t="s">
        <v>509</v>
      </c>
      <c r="C155" s="84" t="s">
        <v>510</v>
      </c>
      <c r="D155" s="83">
        <v>100</v>
      </c>
      <c r="E155" s="83">
        <v>0.71</v>
      </c>
      <c r="F155" s="83" t="s">
        <v>423</v>
      </c>
      <c r="G155" s="83" t="s">
        <v>76</v>
      </c>
      <c r="H155" s="83" t="s">
        <v>352</v>
      </c>
      <c r="I155" s="83" t="s">
        <v>63</v>
      </c>
      <c r="J155" s="83" t="s">
        <v>64</v>
      </c>
      <c r="K155" s="83" t="s">
        <v>64</v>
      </c>
      <c r="L155" s="83" t="s">
        <v>64</v>
      </c>
      <c r="M155" s="83" t="s">
        <v>78</v>
      </c>
      <c r="N155" s="83" t="s">
        <v>84</v>
      </c>
      <c r="O155" s="83" t="s">
        <v>64</v>
      </c>
      <c r="P155" s="83" t="s">
        <v>84</v>
      </c>
      <c r="Q155" s="83" t="s">
        <v>64</v>
      </c>
      <c r="R155" s="83" t="s">
        <v>64</v>
      </c>
      <c r="S155" s="83" t="s">
        <v>64</v>
      </c>
      <c r="T155" s="83" t="s">
        <v>64</v>
      </c>
      <c r="U155" s="83" t="s">
        <v>64</v>
      </c>
      <c r="V155" s="83" t="s">
        <v>64</v>
      </c>
      <c r="W155" s="83" t="s">
        <v>64</v>
      </c>
      <c r="X155" s="83" t="s">
        <v>64</v>
      </c>
      <c r="Y155" s="83" t="s">
        <v>64</v>
      </c>
      <c r="Z155" s="83" t="s">
        <v>65</v>
      </c>
      <c r="AA155" s="83" t="s">
        <v>65</v>
      </c>
      <c r="AB155" s="83" t="s">
        <v>65</v>
      </c>
      <c r="AC155" s="83" t="s">
        <v>65</v>
      </c>
      <c r="AD155" s="83" t="s">
        <v>65</v>
      </c>
      <c r="AE155" s="83" t="s">
        <v>65</v>
      </c>
      <c r="AF155" s="83" t="s">
        <v>65</v>
      </c>
      <c r="AG155" s="83" t="s">
        <v>65</v>
      </c>
      <c r="AH155" s="83" t="s">
        <v>65</v>
      </c>
      <c r="AI155" s="83" t="s">
        <v>79</v>
      </c>
      <c r="AJ155" s="83" t="s">
        <v>65</v>
      </c>
      <c r="AK155" s="83" t="s">
        <v>66</v>
      </c>
      <c r="AL155" s="83" t="s">
        <v>65</v>
      </c>
      <c r="AM155" s="83" t="s">
        <v>66</v>
      </c>
      <c r="AN155" s="83" t="s">
        <v>66</v>
      </c>
      <c r="AO155" s="83" t="s">
        <v>65</v>
      </c>
      <c r="AP155" s="83" t="s">
        <v>67</v>
      </c>
      <c r="AQ155" s="83" t="s">
        <v>67</v>
      </c>
      <c r="AR155" s="83" t="s">
        <v>63</v>
      </c>
      <c r="AS155" s="83" t="s">
        <v>68</v>
      </c>
      <c r="AT155" s="83" t="s">
        <v>69</v>
      </c>
      <c r="AU155" s="83" t="s">
        <v>70</v>
      </c>
      <c r="AV155" s="83" t="s">
        <v>132</v>
      </c>
      <c r="AW155" s="83" t="s">
        <v>73</v>
      </c>
      <c r="AX155" s="83" t="s">
        <v>72</v>
      </c>
      <c r="AY155" s="83" t="s">
        <v>73</v>
      </c>
      <c r="AZ155" s="83" t="s">
        <v>72</v>
      </c>
      <c r="BA155" s="83" t="s">
        <v>73</v>
      </c>
      <c r="BB155" s="83" t="s">
        <v>73</v>
      </c>
      <c r="BC155" s="83" t="s">
        <v>73</v>
      </c>
      <c r="BD155" s="83"/>
      <c r="BE155" s="83" t="s">
        <v>73</v>
      </c>
      <c r="BF155" s="83"/>
      <c r="BG155" s="87" t="s">
        <v>335</v>
      </c>
      <c r="BH155" s="86" t="s">
        <v>60</v>
      </c>
      <c r="BI155" s="76" t="s">
        <v>1414</v>
      </c>
      <c r="BJ155">
        <f t="shared" si="6"/>
        <v>30</v>
      </c>
      <c r="BK155" s="87">
        <f t="shared" si="5"/>
        <v>60</v>
      </c>
      <c r="BL155" s="87"/>
      <c r="BM155" s="86" t="str">
        <f>_xlfn.XLOOKUP(Form_Responses1811[[#This Row],[Sekolah School (Cleansed)]],'Quality Check'!$B$11:$B$14,'Quality Check'!$C$11:$C$14,)</f>
        <v>Rural</v>
      </c>
      <c r="BN155" s="86" t="str">
        <f>_xlfn.XLOOKUP(Form_Responses1811[[#This Row],[Sekolah School (Cleansed)]],'Quality Check'!$B$11:$B$14,'Quality Check'!$D$11:$D$14,)</f>
        <v>Controlled Group (CG)</v>
      </c>
    </row>
    <row r="156" spans="1:66" ht="13.2" x14ac:dyDescent="0.25">
      <c r="A156" s="82">
        <v>45572.464337916666</v>
      </c>
      <c r="B156" s="83" t="s">
        <v>511</v>
      </c>
      <c r="C156" s="84" t="s">
        <v>512</v>
      </c>
      <c r="D156" s="83">
        <v>100</v>
      </c>
      <c r="E156" s="83">
        <v>0.45</v>
      </c>
      <c r="F156" s="83" t="s">
        <v>423</v>
      </c>
      <c r="G156" s="83" t="s">
        <v>76</v>
      </c>
      <c r="H156" s="83" t="s">
        <v>335</v>
      </c>
      <c r="I156" s="83" t="s">
        <v>63</v>
      </c>
      <c r="J156" s="83" t="s">
        <v>64</v>
      </c>
      <c r="K156" s="83" t="s">
        <v>78</v>
      </c>
      <c r="L156" s="83" t="s">
        <v>64</v>
      </c>
      <c r="M156" s="83" t="s">
        <v>64</v>
      </c>
      <c r="N156" s="83" t="s">
        <v>84</v>
      </c>
      <c r="O156" s="83" t="s">
        <v>78</v>
      </c>
      <c r="P156" s="83" t="s">
        <v>84</v>
      </c>
      <c r="Q156" s="83" t="s">
        <v>84</v>
      </c>
      <c r="R156" s="83" t="s">
        <v>64</v>
      </c>
      <c r="S156" s="83" t="s">
        <v>84</v>
      </c>
      <c r="T156" s="83" t="s">
        <v>64</v>
      </c>
      <c r="U156" s="83" t="s">
        <v>84</v>
      </c>
      <c r="V156" s="83" t="s">
        <v>64</v>
      </c>
      <c r="W156" s="83" t="s">
        <v>64</v>
      </c>
      <c r="X156" s="83" t="s">
        <v>64</v>
      </c>
      <c r="Y156" s="83" t="s">
        <v>64</v>
      </c>
      <c r="Z156" s="83" t="s">
        <v>66</v>
      </c>
      <c r="AA156" s="83" t="s">
        <v>65</v>
      </c>
      <c r="AB156" s="83" t="s">
        <v>65</v>
      </c>
      <c r="AC156" s="83" t="s">
        <v>65</v>
      </c>
      <c r="AD156" s="83" t="s">
        <v>66</v>
      </c>
      <c r="AE156" s="83" t="s">
        <v>65</v>
      </c>
      <c r="AF156" s="83" t="s">
        <v>66</v>
      </c>
      <c r="AG156" s="83" t="s">
        <v>66</v>
      </c>
      <c r="AH156" s="83" t="s">
        <v>66</v>
      </c>
      <c r="AI156" s="83" t="s">
        <v>79</v>
      </c>
      <c r="AJ156" s="83" t="s">
        <v>65</v>
      </c>
      <c r="AK156" s="83" t="s">
        <v>66</v>
      </c>
      <c r="AL156" s="83" t="s">
        <v>66</v>
      </c>
      <c r="AM156" s="83" t="s">
        <v>66</v>
      </c>
      <c r="AN156" s="83" t="s">
        <v>66</v>
      </c>
      <c r="AO156" s="83" t="s">
        <v>65</v>
      </c>
      <c r="AP156" s="83" t="s">
        <v>67</v>
      </c>
      <c r="AQ156" s="83" t="s">
        <v>67</v>
      </c>
      <c r="AR156" s="83" t="s">
        <v>86</v>
      </c>
      <c r="AS156" s="83" t="s">
        <v>68</v>
      </c>
      <c r="AT156" s="83" t="s">
        <v>87</v>
      </c>
      <c r="AU156" s="83" t="s">
        <v>70</v>
      </c>
      <c r="AV156" s="83" t="s">
        <v>132</v>
      </c>
      <c r="AW156" s="83" t="s">
        <v>72</v>
      </c>
      <c r="AX156" s="83" t="s">
        <v>73</v>
      </c>
      <c r="AY156" s="83" t="s">
        <v>63</v>
      </c>
      <c r="AZ156" s="83" t="s">
        <v>72</v>
      </c>
      <c r="BA156" s="83" t="s">
        <v>63</v>
      </c>
      <c r="BB156" s="83" t="s">
        <v>73</v>
      </c>
      <c r="BC156" s="83" t="s">
        <v>73</v>
      </c>
      <c r="BD156" s="83"/>
      <c r="BE156" s="83" t="s">
        <v>73</v>
      </c>
      <c r="BF156" s="83"/>
      <c r="BG156" s="87" t="s">
        <v>335</v>
      </c>
      <c r="BH156" s="86" t="s">
        <v>60</v>
      </c>
      <c r="BI156" s="76" t="s">
        <v>1414</v>
      </c>
      <c r="BJ156">
        <f t="shared" si="6"/>
        <v>24</v>
      </c>
      <c r="BK156" s="87">
        <f t="shared" si="5"/>
        <v>54</v>
      </c>
      <c r="BL156" s="87"/>
      <c r="BM156" s="86" t="str">
        <f>_xlfn.XLOOKUP(Form_Responses1811[[#This Row],[Sekolah School (Cleansed)]],'Quality Check'!$B$11:$B$14,'Quality Check'!$C$11:$C$14,)</f>
        <v>Rural</v>
      </c>
      <c r="BN156" s="86" t="str">
        <f>_xlfn.XLOOKUP(Form_Responses1811[[#This Row],[Sekolah School (Cleansed)]],'Quality Check'!$B$11:$B$14,'Quality Check'!$D$11:$D$14,)</f>
        <v>Controlled Group (CG)</v>
      </c>
    </row>
    <row r="157" spans="1:66" ht="13.2" x14ac:dyDescent="0.25">
      <c r="A157" s="82">
        <v>45572.464793240739</v>
      </c>
      <c r="B157" s="83" t="s">
        <v>513</v>
      </c>
      <c r="C157" s="84" t="s">
        <v>514</v>
      </c>
      <c r="D157" s="83">
        <v>100</v>
      </c>
      <c r="E157" s="83">
        <v>0.63</v>
      </c>
      <c r="F157" s="83" t="s">
        <v>423</v>
      </c>
      <c r="G157" s="83" t="s">
        <v>76</v>
      </c>
      <c r="H157" s="83" t="s">
        <v>335</v>
      </c>
      <c r="I157" s="83" t="s">
        <v>63</v>
      </c>
      <c r="J157" s="83" t="s">
        <v>64</v>
      </c>
      <c r="K157" s="83" t="s">
        <v>84</v>
      </c>
      <c r="L157" s="83" t="s">
        <v>64</v>
      </c>
      <c r="M157" s="83" t="s">
        <v>78</v>
      </c>
      <c r="N157" s="83" t="s">
        <v>64</v>
      </c>
      <c r="O157" s="83" t="s">
        <v>64</v>
      </c>
      <c r="P157" s="83" t="s">
        <v>64</v>
      </c>
      <c r="Q157" s="83" t="s">
        <v>64</v>
      </c>
      <c r="R157" s="83" t="s">
        <v>64</v>
      </c>
      <c r="S157" s="83" t="s">
        <v>64</v>
      </c>
      <c r="T157" s="83" t="s">
        <v>64</v>
      </c>
      <c r="U157" s="83" t="s">
        <v>64</v>
      </c>
      <c r="V157" s="83" t="s">
        <v>84</v>
      </c>
      <c r="W157" s="83" t="s">
        <v>64</v>
      </c>
      <c r="X157" s="83" t="s">
        <v>64</v>
      </c>
      <c r="Y157" s="83" t="s">
        <v>84</v>
      </c>
      <c r="Z157" s="83" t="s">
        <v>66</v>
      </c>
      <c r="AA157" s="83" t="s">
        <v>65</v>
      </c>
      <c r="AB157" s="83" t="s">
        <v>66</v>
      </c>
      <c r="AC157" s="83" t="s">
        <v>66</v>
      </c>
      <c r="AD157" s="83" t="s">
        <v>66</v>
      </c>
      <c r="AE157" s="83" t="s">
        <v>66</v>
      </c>
      <c r="AF157" s="83" t="s">
        <v>65</v>
      </c>
      <c r="AG157" s="83" t="s">
        <v>65</v>
      </c>
      <c r="AH157" s="83" t="s">
        <v>65</v>
      </c>
      <c r="AI157" s="83" t="s">
        <v>101</v>
      </c>
      <c r="AJ157" s="83" t="s">
        <v>65</v>
      </c>
      <c r="AK157" s="83" t="s">
        <v>66</v>
      </c>
      <c r="AL157" s="83" t="s">
        <v>65</v>
      </c>
      <c r="AM157" s="83" t="s">
        <v>65</v>
      </c>
      <c r="AN157" s="83" t="s">
        <v>65</v>
      </c>
      <c r="AO157" s="83" t="s">
        <v>65</v>
      </c>
      <c r="AP157" s="83" t="s">
        <v>67</v>
      </c>
      <c r="AQ157" s="83" t="s">
        <v>67</v>
      </c>
      <c r="AR157" s="83" t="s">
        <v>63</v>
      </c>
      <c r="AS157" s="83" t="s">
        <v>120</v>
      </c>
      <c r="AT157" s="83" t="s">
        <v>69</v>
      </c>
      <c r="AU157" s="83" t="s">
        <v>80</v>
      </c>
      <c r="AV157" s="83" t="s">
        <v>80</v>
      </c>
      <c r="AW157" s="83" t="s">
        <v>73</v>
      </c>
      <c r="AX157" s="83" t="s">
        <v>73</v>
      </c>
      <c r="AY157" s="83" t="s">
        <v>72</v>
      </c>
      <c r="AZ157" s="83" t="s">
        <v>63</v>
      </c>
      <c r="BA157" s="83" t="s">
        <v>72</v>
      </c>
      <c r="BB157" s="83" t="s">
        <v>72</v>
      </c>
      <c r="BC157" s="83" t="s">
        <v>73</v>
      </c>
      <c r="BD157" s="83"/>
      <c r="BE157" s="83" t="s">
        <v>73</v>
      </c>
      <c r="BF157" s="83"/>
      <c r="BG157" s="87" t="s">
        <v>335</v>
      </c>
      <c r="BH157" s="86" t="s">
        <v>60</v>
      </c>
      <c r="BI157" s="76" t="s">
        <v>1414</v>
      </c>
      <c r="BJ157">
        <f t="shared" si="6"/>
        <v>29</v>
      </c>
      <c r="BK157" s="87">
        <f t="shared" si="5"/>
        <v>58</v>
      </c>
      <c r="BL157" s="87"/>
      <c r="BM157" s="86" t="str">
        <f>_xlfn.XLOOKUP(Form_Responses1811[[#This Row],[Sekolah School (Cleansed)]],'Quality Check'!$B$11:$B$14,'Quality Check'!$C$11:$C$14,)</f>
        <v>Rural</v>
      </c>
      <c r="BN157" s="86" t="str">
        <f>_xlfn.XLOOKUP(Form_Responses1811[[#This Row],[Sekolah School (Cleansed)]],'Quality Check'!$B$11:$B$14,'Quality Check'!$D$11:$D$14,)</f>
        <v>Controlled Group (CG)</v>
      </c>
    </row>
    <row r="158" spans="1:66" ht="13.2" x14ac:dyDescent="0.25">
      <c r="A158" s="82">
        <v>45572.464955949079</v>
      </c>
      <c r="B158" s="83" t="s">
        <v>515</v>
      </c>
      <c r="C158" s="84" t="s">
        <v>516</v>
      </c>
      <c r="D158" s="83">
        <v>30.36</v>
      </c>
      <c r="E158" s="83">
        <v>0.46</v>
      </c>
      <c r="F158" s="83" t="s">
        <v>423</v>
      </c>
      <c r="G158" s="83" t="s">
        <v>76</v>
      </c>
      <c r="H158" s="83" t="s">
        <v>352</v>
      </c>
      <c r="I158" s="83" t="s">
        <v>63</v>
      </c>
      <c r="J158" s="83" t="s">
        <v>64</v>
      </c>
      <c r="K158" s="83" t="s">
        <v>64</v>
      </c>
      <c r="L158" s="83" t="s">
        <v>64</v>
      </c>
      <c r="M158" s="83" t="s">
        <v>84</v>
      </c>
      <c r="N158" s="83" t="s">
        <v>64</v>
      </c>
      <c r="O158" s="83" t="s">
        <v>64</v>
      </c>
      <c r="P158" s="83" t="s">
        <v>84</v>
      </c>
      <c r="Q158" s="83" t="s">
        <v>64</v>
      </c>
      <c r="R158" s="83" t="s">
        <v>64</v>
      </c>
      <c r="S158" s="83" t="s">
        <v>64</v>
      </c>
      <c r="T158" s="83" t="s">
        <v>64</v>
      </c>
      <c r="U158" s="83" t="s">
        <v>64</v>
      </c>
      <c r="V158" s="83" t="s">
        <v>64</v>
      </c>
      <c r="W158" s="83" t="s">
        <v>64</v>
      </c>
      <c r="X158" s="83" t="s">
        <v>84</v>
      </c>
      <c r="Y158" s="83" t="s">
        <v>64</v>
      </c>
      <c r="Z158" s="83" t="s">
        <v>66</v>
      </c>
      <c r="AA158" s="83" t="s">
        <v>65</v>
      </c>
      <c r="AB158" s="83" t="s">
        <v>66</v>
      </c>
      <c r="AC158" s="83" t="s">
        <v>66</v>
      </c>
      <c r="AD158" s="83" t="s">
        <v>66</v>
      </c>
      <c r="AE158" s="83" t="s">
        <v>65</v>
      </c>
      <c r="AF158" s="83" t="s">
        <v>65</v>
      </c>
      <c r="AG158" s="83" t="s">
        <v>65</v>
      </c>
      <c r="AH158" s="83" t="s">
        <v>66</v>
      </c>
      <c r="AI158" s="83" t="s">
        <v>101</v>
      </c>
      <c r="AJ158" s="83" t="s">
        <v>65</v>
      </c>
      <c r="AK158" s="83" t="s">
        <v>66</v>
      </c>
      <c r="AL158" s="83" t="s">
        <v>66</v>
      </c>
      <c r="AM158" s="83" t="s">
        <v>65</v>
      </c>
      <c r="AN158" s="83" t="s">
        <v>66</v>
      </c>
      <c r="AO158" s="83" t="s">
        <v>66</v>
      </c>
      <c r="AP158" s="83" t="s">
        <v>85</v>
      </c>
      <c r="AQ158" s="83" t="s">
        <v>85</v>
      </c>
      <c r="AR158" s="83" t="s">
        <v>86</v>
      </c>
      <c r="AS158" s="83" t="s">
        <v>517</v>
      </c>
      <c r="AT158" s="83" t="s">
        <v>87</v>
      </c>
      <c r="AU158" s="83" t="s">
        <v>70</v>
      </c>
      <c r="AV158" s="83" t="s">
        <v>132</v>
      </c>
      <c r="AW158" s="83" t="s">
        <v>73</v>
      </c>
      <c r="AX158" s="83" t="s">
        <v>73</v>
      </c>
      <c r="AY158" s="83" t="s">
        <v>73</v>
      </c>
      <c r="AZ158" s="83" t="s">
        <v>72</v>
      </c>
      <c r="BA158" s="83" t="s">
        <v>73</v>
      </c>
      <c r="BB158" s="83" t="s">
        <v>73</v>
      </c>
      <c r="BC158" s="83" t="s">
        <v>73</v>
      </c>
      <c r="BD158" s="83"/>
      <c r="BE158" s="83" t="s">
        <v>73</v>
      </c>
      <c r="BF158" s="83"/>
      <c r="BG158" s="87" t="s">
        <v>335</v>
      </c>
      <c r="BH158" s="86" t="s">
        <v>60</v>
      </c>
      <c r="BI158" s="76" t="s">
        <v>1414</v>
      </c>
      <c r="BJ158">
        <f t="shared" si="6"/>
        <v>30</v>
      </c>
      <c r="BK158" s="87">
        <f t="shared" si="5"/>
        <v>55</v>
      </c>
      <c r="BL158" s="87"/>
      <c r="BM158" s="86" t="str">
        <f>_xlfn.XLOOKUP(Form_Responses1811[[#This Row],[Sekolah School (Cleansed)]],'Quality Check'!$B$11:$B$14,'Quality Check'!$C$11:$C$14,)</f>
        <v>Rural</v>
      </c>
      <c r="BN158" s="86" t="str">
        <f>_xlfn.XLOOKUP(Form_Responses1811[[#This Row],[Sekolah School (Cleansed)]],'Quality Check'!$B$11:$B$14,'Quality Check'!$D$11:$D$14,)</f>
        <v>Controlled Group (CG)</v>
      </c>
    </row>
    <row r="159" spans="1:66" ht="13.2" x14ac:dyDescent="0.25">
      <c r="A159" s="82">
        <v>45572.468757905095</v>
      </c>
      <c r="B159" s="83" t="s">
        <v>518</v>
      </c>
      <c r="C159" s="84" t="s">
        <v>519</v>
      </c>
      <c r="D159" s="83">
        <v>42.86</v>
      </c>
      <c r="E159" s="83">
        <v>0.83</v>
      </c>
      <c r="F159" s="83" t="s">
        <v>423</v>
      </c>
      <c r="G159" s="83" t="s">
        <v>76</v>
      </c>
      <c r="H159" s="83" t="s">
        <v>384</v>
      </c>
      <c r="I159" s="83" t="s">
        <v>63</v>
      </c>
      <c r="J159" s="83" t="s">
        <v>64</v>
      </c>
      <c r="K159" s="83" t="s">
        <v>64</v>
      </c>
      <c r="L159" s="83" t="s">
        <v>64</v>
      </c>
      <c r="M159" s="83" t="s">
        <v>78</v>
      </c>
      <c r="N159" s="83" t="s">
        <v>64</v>
      </c>
      <c r="O159" s="83" t="s">
        <v>64</v>
      </c>
      <c r="P159" s="83" t="s">
        <v>78</v>
      </c>
      <c r="Q159" s="83" t="s">
        <v>64</v>
      </c>
      <c r="R159" s="83" t="s">
        <v>64</v>
      </c>
      <c r="S159" s="83" t="s">
        <v>64</v>
      </c>
      <c r="T159" s="83" t="s">
        <v>64</v>
      </c>
      <c r="U159" s="83" t="s">
        <v>64</v>
      </c>
      <c r="V159" s="83" t="s">
        <v>64</v>
      </c>
      <c r="W159" s="83" t="s">
        <v>64</v>
      </c>
      <c r="X159" s="83" t="s">
        <v>64</v>
      </c>
      <c r="Y159" s="83" t="s">
        <v>64</v>
      </c>
      <c r="Z159" s="83" t="s">
        <v>65</v>
      </c>
      <c r="AA159" s="83" t="s">
        <v>65</v>
      </c>
      <c r="AB159" s="83" t="s">
        <v>65</v>
      </c>
      <c r="AC159" s="83" t="s">
        <v>65</v>
      </c>
      <c r="AD159" s="83" t="s">
        <v>65</v>
      </c>
      <c r="AE159" s="83" t="s">
        <v>65</v>
      </c>
      <c r="AF159" s="83" t="s">
        <v>66</v>
      </c>
      <c r="AG159" s="83" t="s">
        <v>65</v>
      </c>
      <c r="AH159" s="83" t="s">
        <v>66</v>
      </c>
      <c r="AI159" s="83" t="s">
        <v>101</v>
      </c>
      <c r="AJ159" s="83" t="s">
        <v>65</v>
      </c>
      <c r="AK159" s="83" t="s">
        <v>65</v>
      </c>
      <c r="AL159" s="83" t="s">
        <v>66</v>
      </c>
      <c r="AM159" s="83" t="s">
        <v>65</v>
      </c>
      <c r="AN159" s="83" t="s">
        <v>66</v>
      </c>
      <c r="AO159" s="83" t="s">
        <v>65</v>
      </c>
      <c r="AP159" s="83" t="s">
        <v>67</v>
      </c>
      <c r="AQ159" s="83" t="s">
        <v>67</v>
      </c>
      <c r="AR159" s="83" t="s">
        <v>63</v>
      </c>
      <c r="AS159" s="83" t="s">
        <v>68</v>
      </c>
      <c r="AT159" s="83" t="s">
        <v>87</v>
      </c>
      <c r="AU159" s="83" t="s">
        <v>70</v>
      </c>
      <c r="AV159" s="83" t="s">
        <v>71</v>
      </c>
      <c r="AW159" s="83" t="s">
        <v>72</v>
      </c>
      <c r="AX159" s="83" t="s">
        <v>73</v>
      </c>
      <c r="AY159" s="83" t="s">
        <v>72</v>
      </c>
      <c r="AZ159" s="83" t="s">
        <v>63</v>
      </c>
      <c r="BA159" s="83" t="s">
        <v>63</v>
      </c>
      <c r="BB159" s="83" t="s">
        <v>72</v>
      </c>
      <c r="BC159" s="83" t="s">
        <v>73</v>
      </c>
      <c r="BD159" s="83"/>
      <c r="BE159" s="83" t="s">
        <v>73</v>
      </c>
      <c r="BF159" s="83"/>
      <c r="BG159" s="87" t="s">
        <v>335</v>
      </c>
      <c r="BH159" s="86" t="s">
        <v>60</v>
      </c>
      <c r="BI159" s="76" t="s">
        <v>1414</v>
      </c>
      <c r="BJ159">
        <f t="shared" si="6"/>
        <v>31</v>
      </c>
      <c r="BK159" s="87">
        <f t="shared" si="5"/>
        <v>60</v>
      </c>
      <c r="BL159" s="87"/>
      <c r="BM159" s="86" t="str">
        <f>_xlfn.XLOOKUP(Form_Responses1811[[#This Row],[Sekolah School (Cleansed)]],'Quality Check'!$B$11:$B$14,'Quality Check'!$C$11:$C$14,)</f>
        <v>Rural</v>
      </c>
      <c r="BN159" s="86" t="str">
        <f>_xlfn.XLOOKUP(Form_Responses1811[[#This Row],[Sekolah School (Cleansed)]],'Quality Check'!$B$11:$B$14,'Quality Check'!$D$11:$D$14,)</f>
        <v>Controlled Group (CG)</v>
      </c>
    </row>
    <row r="160" spans="1:66" ht="13.2" x14ac:dyDescent="0.25">
      <c r="A160" s="82">
        <v>45572.469107268524</v>
      </c>
      <c r="B160" s="83" t="s">
        <v>520</v>
      </c>
      <c r="C160" s="84" t="s">
        <v>521</v>
      </c>
      <c r="D160" s="83">
        <v>17.86</v>
      </c>
      <c r="E160" s="83">
        <v>0.04</v>
      </c>
      <c r="F160" s="83" t="s">
        <v>423</v>
      </c>
      <c r="G160" s="83" t="s">
        <v>76</v>
      </c>
      <c r="H160" s="83" t="s">
        <v>522</v>
      </c>
      <c r="I160" s="83" t="s">
        <v>63</v>
      </c>
      <c r="J160" s="83" t="s">
        <v>78</v>
      </c>
      <c r="K160" s="83" t="s">
        <v>64</v>
      </c>
      <c r="L160" s="83" t="s">
        <v>78</v>
      </c>
      <c r="M160" s="83" t="s">
        <v>84</v>
      </c>
      <c r="N160" s="83" t="s">
        <v>64</v>
      </c>
      <c r="O160" s="83" t="s">
        <v>64</v>
      </c>
      <c r="P160" s="83" t="s">
        <v>64</v>
      </c>
      <c r="Q160" s="83" t="s">
        <v>78</v>
      </c>
      <c r="R160" s="83" t="s">
        <v>64</v>
      </c>
      <c r="S160" s="83" t="s">
        <v>78</v>
      </c>
      <c r="T160" s="83" t="s">
        <v>78</v>
      </c>
      <c r="U160" s="83" t="s">
        <v>84</v>
      </c>
      <c r="V160" s="83" t="s">
        <v>64</v>
      </c>
      <c r="W160" s="83" t="s">
        <v>84</v>
      </c>
      <c r="X160" s="83" t="s">
        <v>64</v>
      </c>
      <c r="Y160" s="83" t="s">
        <v>64</v>
      </c>
      <c r="Z160" s="83" t="s">
        <v>66</v>
      </c>
      <c r="AA160" s="83" t="s">
        <v>65</v>
      </c>
      <c r="AB160" s="83" t="s">
        <v>65</v>
      </c>
      <c r="AC160" s="83" t="s">
        <v>66</v>
      </c>
      <c r="AD160" s="83" t="s">
        <v>65</v>
      </c>
      <c r="AE160" s="83" t="s">
        <v>65</v>
      </c>
      <c r="AF160" s="83" t="s">
        <v>66</v>
      </c>
      <c r="AG160" s="83" t="s">
        <v>66</v>
      </c>
      <c r="AH160" s="83" t="s">
        <v>79</v>
      </c>
      <c r="AI160" s="83" t="s">
        <v>79</v>
      </c>
      <c r="AJ160" s="83" t="s">
        <v>66</v>
      </c>
      <c r="AK160" s="83" t="s">
        <v>66</v>
      </c>
      <c r="AL160" s="83" t="s">
        <v>79</v>
      </c>
      <c r="AM160" s="83" t="s">
        <v>65</v>
      </c>
      <c r="AN160" s="83" t="s">
        <v>66</v>
      </c>
      <c r="AO160" s="83" t="s">
        <v>66</v>
      </c>
      <c r="AP160" s="83" t="s">
        <v>67</v>
      </c>
      <c r="AQ160" s="83" t="s">
        <v>67</v>
      </c>
      <c r="AR160" s="83" t="s">
        <v>86</v>
      </c>
      <c r="AS160" s="83" t="s">
        <v>523</v>
      </c>
      <c r="AT160" s="83" t="s">
        <v>87</v>
      </c>
      <c r="AU160" s="83" t="s">
        <v>80</v>
      </c>
      <c r="AV160" s="83" t="s">
        <v>71</v>
      </c>
      <c r="AW160" s="83" t="s">
        <v>73</v>
      </c>
      <c r="AX160" s="83" t="s">
        <v>73</v>
      </c>
      <c r="AY160" s="83" t="s">
        <v>72</v>
      </c>
      <c r="AZ160" s="83" t="s">
        <v>72</v>
      </c>
      <c r="BA160" s="83" t="s">
        <v>72</v>
      </c>
      <c r="BB160" s="83" t="s">
        <v>73</v>
      </c>
      <c r="BC160" s="83" t="s">
        <v>73</v>
      </c>
      <c r="BD160" s="83"/>
      <c r="BE160" s="83" t="s">
        <v>73</v>
      </c>
      <c r="BF160" s="83"/>
      <c r="BG160" s="87" t="s">
        <v>335</v>
      </c>
      <c r="BH160" s="86" t="s">
        <v>60</v>
      </c>
      <c r="BI160" s="76" t="s">
        <v>1414</v>
      </c>
      <c r="BJ160">
        <f t="shared" si="6"/>
        <v>25</v>
      </c>
      <c r="BK160" s="87">
        <f t="shared" si="5"/>
        <v>51</v>
      </c>
      <c r="BL160" s="87"/>
      <c r="BM160" s="86" t="str">
        <f>_xlfn.XLOOKUP(Form_Responses1811[[#This Row],[Sekolah School (Cleansed)]],'Quality Check'!$B$11:$B$14,'Quality Check'!$C$11:$C$14,)</f>
        <v>Rural</v>
      </c>
      <c r="BN160" s="86" t="str">
        <f>_xlfn.XLOOKUP(Form_Responses1811[[#This Row],[Sekolah School (Cleansed)]],'Quality Check'!$B$11:$B$14,'Quality Check'!$D$11:$D$14,)</f>
        <v>Controlled Group (CG)</v>
      </c>
    </row>
    <row r="161" spans="1:66" ht="13.2" x14ac:dyDescent="0.25">
      <c r="A161" s="82">
        <v>45572.472420578706</v>
      </c>
      <c r="B161" s="83" t="s">
        <v>524</v>
      </c>
      <c r="C161" s="84" t="s">
        <v>525</v>
      </c>
      <c r="D161" s="83">
        <v>58.93</v>
      </c>
      <c r="E161" s="83">
        <v>0.79</v>
      </c>
      <c r="F161" s="83" t="s">
        <v>423</v>
      </c>
      <c r="G161" s="83" t="s">
        <v>76</v>
      </c>
      <c r="H161" s="83" t="s">
        <v>349</v>
      </c>
      <c r="I161" s="83" t="s">
        <v>63</v>
      </c>
      <c r="J161" s="83" t="s">
        <v>64</v>
      </c>
      <c r="K161" s="83" t="s">
        <v>64</v>
      </c>
      <c r="L161" s="83" t="s">
        <v>64</v>
      </c>
      <c r="M161" s="83" t="s">
        <v>78</v>
      </c>
      <c r="N161" s="83" t="s">
        <v>64</v>
      </c>
      <c r="O161" s="83" t="s">
        <v>64</v>
      </c>
      <c r="P161" s="83" t="s">
        <v>78</v>
      </c>
      <c r="Q161" s="83" t="s">
        <v>84</v>
      </c>
      <c r="R161" s="83" t="s">
        <v>64</v>
      </c>
      <c r="S161" s="83" t="s">
        <v>64</v>
      </c>
      <c r="T161" s="83" t="s">
        <v>64</v>
      </c>
      <c r="U161" s="83" t="s">
        <v>64</v>
      </c>
      <c r="V161" s="83" t="s">
        <v>64</v>
      </c>
      <c r="W161" s="83" t="s">
        <v>84</v>
      </c>
      <c r="X161" s="83" t="s">
        <v>64</v>
      </c>
      <c r="Y161" s="83" t="s">
        <v>64</v>
      </c>
      <c r="Z161" s="83" t="s">
        <v>65</v>
      </c>
      <c r="AA161" s="83" t="s">
        <v>65</v>
      </c>
      <c r="AB161" s="83" t="s">
        <v>65</v>
      </c>
      <c r="AC161" s="83" t="s">
        <v>66</v>
      </c>
      <c r="AD161" s="83" t="s">
        <v>65</v>
      </c>
      <c r="AE161" s="83" t="s">
        <v>65</v>
      </c>
      <c r="AF161" s="83" t="s">
        <v>65</v>
      </c>
      <c r="AG161" s="83" t="s">
        <v>65</v>
      </c>
      <c r="AH161" s="83" t="s">
        <v>66</v>
      </c>
      <c r="AI161" s="83" t="s">
        <v>101</v>
      </c>
      <c r="AJ161" s="83" t="s">
        <v>65</v>
      </c>
      <c r="AK161" s="83" t="s">
        <v>65</v>
      </c>
      <c r="AL161" s="83" t="s">
        <v>79</v>
      </c>
      <c r="AM161" s="83" t="s">
        <v>65</v>
      </c>
      <c r="AN161" s="83" t="s">
        <v>65</v>
      </c>
      <c r="AO161" s="83" t="s">
        <v>65</v>
      </c>
      <c r="AP161" s="83" t="s">
        <v>67</v>
      </c>
      <c r="AQ161" s="83" t="s">
        <v>67</v>
      </c>
      <c r="AR161" s="83" t="s">
        <v>63</v>
      </c>
      <c r="AS161" s="83" t="s">
        <v>137</v>
      </c>
      <c r="AT161" s="83" t="s">
        <v>69</v>
      </c>
      <c r="AU161" s="83" t="s">
        <v>80</v>
      </c>
      <c r="AV161" s="83" t="s">
        <v>71</v>
      </c>
      <c r="AW161" s="83" t="s">
        <v>72</v>
      </c>
      <c r="AX161" s="83" t="s">
        <v>72</v>
      </c>
      <c r="AY161" s="83" t="s">
        <v>63</v>
      </c>
      <c r="AZ161" s="83" t="s">
        <v>63</v>
      </c>
      <c r="BA161" s="83" t="s">
        <v>73</v>
      </c>
      <c r="BB161" s="83" t="s">
        <v>73</v>
      </c>
      <c r="BC161" s="83" t="s">
        <v>73</v>
      </c>
      <c r="BD161" s="83"/>
      <c r="BE161" s="83" t="s">
        <v>73</v>
      </c>
      <c r="BF161" s="83"/>
      <c r="BG161" s="87" t="s">
        <v>335</v>
      </c>
      <c r="BH161" s="86" t="s">
        <v>60</v>
      </c>
      <c r="BI161" s="76" t="s">
        <v>1414</v>
      </c>
      <c r="BJ161">
        <f t="shared" si="6"/>
        <v>29</v>
      </c>
      <c r="BK161" s="87">
        <f t="shared" si="5"/>
        <v>60</v>
      </c>
      <c r="BL161" s="87"/>
      <c r="BM161" s="86" t="str">
        <f>_xlfn.XLOOKUP(Form_Responses1811[[#This Row],[Sekolah School (Cleansed)]],'Quality Check'!$B$11:$B$14,'Quality Check'!$C$11:$C$14,)</f>
        <v>Rural</v>
      </c>
      <c r="BN161" s="86" t="str">
        <f>_xlfn.XLOOKUP(Form_Responses1811[[#This Row],[Sekolah School (Cleansed)]],'Quality Check'!$B$11:$B$14,'Quality Check'!$D$11:$D$14,)</f>
        <v>Controlled Group (CG)</v>
      </c>
    </row>
    <row r="162" spans="1:66" ht="13.2" x14ac:dyDescent="0.25">
      <c r="A162" s="82">
        <v>45572.473229745374</v>
      </c>
      <c r="B162" s="83" t="s">
        <v>526</v>
      </c>
      <c r="C162" s="84" t="s">
        <v>527</v>
      </c>
      <c r="D162" s="83">
        <v>34.82</v>
      </c>
      <c r="E162" s="83">
        <v>1.17</v>
      </c>
      <c r="F162" s="83" t="s">
        <v>423</v>
      </c>
      <c r="G162" s="83" t="s">
        <v>76</v>
      </c>
      <c r="H162" s="83" t="s">
        <v>528</v>
      </c>
      <c r="I162" s="83" t="s">
        <v>63</v>
      </c>
      <c r="J162" s="83" t="s">
        <v>64</v>
      </c>
      <c r="K162" s="83" t="s">
        <v>84</v>
      </c>
      <c r="L162" s="83" t="s">
        <v>64</v>
      </c>
      <c r="M162" s="83" t="s">
        <v>84</v>
      </c>
      <c r="N162" s="83" t="s">
        <v>84</v>
      </c>
      <c r="O162" s="83" t="s">
        <v>84</v>
      </c>
      <c r="P162" s="83" t="s">
        <v>84</v>
      </c>
      <c r="Q162" s="83" t="s">
        <v>84</v>
      </c>
      <c r="R162" s="83" t="s">
        <v>64</v>
      </c>
      <c r="S162" s="83" t="s">
        <v>64</v>
      </c>
      <c r="T162" s="83" t="s">
        <v>84</v>
      </c>
      <c r="U162" s="83" t="s">
        <v>84</v>
      </c>
      <c r="V162" s="83" t="s">
        <v>64</v>
      </c>
      <c r="W162" s="83" t="s">
        <v>64</v>
      </c>
      <c r="X162" s="83" t="s">
        <v>64</v>
      </c>
      <c r="Y162" s="83" t="s">
        <v>64</v>
      </c>
      <c r="Z162" s="83" t="s">
        <v>65</v>
      </c>
      <c r="AA162" s="83" t="s">
        <v>65</v>
      </c>
      <c r="AB162" s="83" t="s">
        <v>66</v>
      </c>
      <c r="AC162" s="83" t="s">
        <v>65</v>
      </c>
      <c r="AD162" s="83" t="s">
        <v>66</v>
      </c>
      <c r="AE162" s="83" t="s">
        <v>65</v>
      </c>
      <c r="AF162" s="83" t="s">
        <v>65</v>
      </c>
      <c r="AG162" s="83" t="s">
        <v>65</v>
      </c>
      <c r="AH162" s="83" t="s">
        <v>79</v>
      </c>
      <c r="AI162" s="83" t="s">
        <v>79</v>
      </c>
      <c r="AJ162" s="83" t="s">
        <v>66</v>
      </c>
      <c r="AK162" s="83" t="s">
        <v>66</v>
      </c>
      <c r="AL162" s="83" t="s">
        <v>66</v>
      </c>
      <c r="AM162" s="83" t="s">
        <v>66</v>
      </c>
      <c r="AN162" s="83" t="s">
        <v>66</v>
      </c>
      <c r="AO162" s="83" t="s">
        <v>66</v>
      </c>
      <c r="AP162" s="83" t="s">
        <v>67</v>
      </c>
      <c r="AQ162" s="83" t="s">
        <v>67</v>
      </c>
      <c r="AR162" s="83" t="s">
        <v>63</v>
      </c>
      <c r="AS162" s="83" t="s">
        <v>68</v>
      </c>
      <c r="AT162" s="83" t="s">
        <v>169</v>
      </c>
      <c r="AU162" s="83" t="s">
        <v>93</v>
      </c>
      <c r="AV162" s="83" t="s">
        <v>71</v>
      </c>
      <c r="AW162" s="83" t="s">
        <v>72</v>
      </c>
      <c r="AX162" s="83" t="s">
        <v>63</v>
      </c>
      <c r="AY162" s="83" t="s">
        <v>72</v>
      </c>
      <c r="AZ162" s="83" t="s">
        <v>72</v>
      </c>
      <c r="BA162" s="83" t="s">
        <v>72</v>
      </c>
      <c r="BB162" s="83" t="s">
        <v>72</v>
      </c>
      <c r="BC162" s="83" t="s">
        <v>73</v>
      </c>
      <c r="BD162" s="83"/>
      <c r="BE162" s="83" t="s">
        <v>73</v>
      </c>
      <c r="BF162" s="83"/>
      <c r="BG162" s="87" t="s">
        <v>335</v>
      </c>
      <c r="BH162" s="86" t="s">
        <v>60</v>
      </c>
      <c r="BI162" s="76" t="s">
        <v>1414</v>
      </c>
      <c r="BJ162">
        <f t="shared" si="6"/>
        <v>25</v>
      </c>
      <c r="BK162" s="87">
        <f t="shared" si="5"/>
        <v>53</v>
      </c>
      <c r="BL162" s="87"/>
      <c r="BM162" s="86" t="str">
        <f>_xlfn.XLOOKUP(Form_Responses1811[[#This Row],[Sekolah School (Cleansed)]],'Quality Check'!$B$11:$B$14,'Quality Check'!$C$11:$C$14,)</f>
        <v>Rural</v>
      </c>
      <c r="BN162" s="86" t="str">
        <f>_xlfn.XLOOKUP(Form_Responses1811[[#This Row],[Sekolah School (Cleansed)]],'Quality Check'!$B$11:$B$14,'Quality Check'!$D$11:$D$14,)</f>
        <v>Controlled Group (CG)</v>
      </c>
    </row>
    <row r="163" spans="1:66" ht="13.2" x14ac:dyDescent="0.25">
      <c r="A163" s="82">
        <v>45572.473689224542</v>
      </c>
      <c r="B163" s="83" t="s">
        <v>529</v>
      </c>
      <c r="C163" s="84" t="s">
        <v>530</v>
      </c>
      <c r="D163" s="83">
        <v>27.68</v>
      </c>
      <c r="E163" s="83">
        <v>0.17</v>
      </c>
      <c r="F163" s="83" t="s">
        <v>423</v>
      </c>
      <c r="G163" s="83" t="s">
        <v>76</v>
      </c>
      <c r="H163" s="83" t="s">
        <v>330</v>
      </c>
      <c r="I163" s="83" t="s">
        <v>63</v>
      </c>
      <c r="J163" s="83" t="s">
        <v>64</v>
      </c>
      <c r="K163" s="83" t="s">
        <v>84</v>
      </c>
      <c r="L163" s="83" t="s">
        <v>64</v>
      </c>
      <c r="M163" s="83" t="s">
        <v>78</v>
      </c>
      <c r="N163" s="83" t="s">
        <v>64</v>
      </c>
      <c r="O163" s="83" t="s">
        <v>78</v>
      </c>
      <c r="P163" s="83" t="s">
        <v>84</v>
      </c>
      <c r="Q163" s="83" t="s">
        <v>64</v>
      </c>
      <c r="R163" s="83" t="s">
        <v>64</v>
      </c>
      <c r="S163" s="83" t="s">
        <v>64</v>
      </c>
      <c r="T163" s="83" t="s">
        <v>78</v>
      </c>
      <c r="U163" s="83" t="s">
        <v>64</v>
      </c>
      <c r="V163" s="83" t="s">
        <v>64</v>
      </c>
      <c r="W163" s="83" t="s">
        <v>64</v>
      </c>
      <c r="X163" s="83" t="s">
        <v>84</v>
      </c>
      <c r="Y163" s="83" t="s">
        <v>64</v>
      </c>
      <c r="Z163" s="83" t="s">
        <v>66</v>
      </c>
      <c r="AA163" s="83" t="s">
        <v>65</v>
      </c>
      <c r="AB163" s="83" t="s">
        <v>66</v>
      </c>
      <c r="AC163" s="83" t="s">
        <v>65</v>
      </c>
      <c r="AD163" s="83" t="s">
        <v>66</v>
      </c>
      <c r="AE163" s="83" t="s">
        <v>65</v>
      </c>
      <c r="AF163" s="83" t="s">
        <v>66</v>
      </c>
      <c r="AG163" s="83" t="s">
        <v>66</v>
      </c>
      <c r="AH163" s="83" t="s">
        <v>65</v>
      </c>
      <c r="AI163" s="83" t="s">
        <v>65</v>
      </c>
      <c r="AJ163" s="83" t="s">
        <v>66</v>
      </c>
      <c r="AK163" s="83" t="s">
        <v>65</v>
      </c>
      <c r="AL163" s="83" t="s">
        <v>79</v>
      </c>
      <c r="AM163" s="83" t="s">
        <v>65</v>
      </c>
      <c r="AN163" s="83" t="s">
        <v>79</v>
      </c>
      <c r="AO163" s="83" t="s">
        <v>66</v>
      </c>
      <c r="AP163" s="83" t="s">
        <v>85</v>
      </c>
      <c r="AQ163" s="83" t="s">
        <v>80</v>
      </c>
      <c r="AR163" s="83" t="s">
        <v>63</v>
      </c>
      <c r="AS163" s="83" t="s">
        <v>68</v>
      </c>
      <c r="AT163" s="83" t="s">
        <v>169</v>
      </c>
      <c r="AU163" s="83" t="s">
        <v>93</v>
      </c>
      <c r="AV163" s="83" t="s">
        <v>71</v>
      </c>
      <c r="AW163" s="83" t="s">
        <v>72</v>
      </c>
      <c r="AX163" s="83" t="s">
        <v>72</v>
      </c>
      <c r="AY163" s="83" t="s">
        <v>63</v>
      </c>
      <c r="AZ163" s="83" t="s">
        <v>72</v>
      </c>
      <c r="BA163" s="83" t="s">
        <v>63</v>
      </c>
      <c r="BB163" s="83" t="s">
        <v>63</v>
      </c>
      <c r="BC163" s="83" t="s">
        <v>73</v>
      </c>
      <c r="BD163" s="83" t="s">
        <v>531</v>
      </c>
      <c r="BE163" s="83" t="s">
        <v>73</v>
      </c>
      <c r="BF163" s="83"/>
      <c r="BG163" s="87" t="s">
        <v>335</v>
      </c>
      <c r="BH163" s="86" t="s">
        <v>60</v>
      </c>
      <c r="BI163" s="76" t="s">
        <v>1414</v>
      </c>
      <c r="BJ163">
        <f t="shared" si="6"/>
        <v>27</v>
      </c>
      <c r="BK163" s="87">
        <f t="shared" si="5"/>
        <v>50</v>
      </c>
      <c r="BL163" s="87"/>
      <c r="BM163" s="86" t="str">
        <f>_xlfn.XLOOKUP(Form_Responses1811[[#This Row],[Sekolah School (Cleansed)]],'Quality Check'!$B$11:$B$14,'Quality Check'!$C$11:$C$14,)</f>
        <v>Rural</v>
      </c>
      <c r="BN163" s="86" t="str">
        <f>_xlfn.XLOOKUP(Form_Responses1811[[#This Row],[Sekolah School (Cleansed)]],'Quality Check'!$B$11:$B$14,'Quality Check'!$D$11:$D$14,)</f>
        <v>Controlled Group (CG)</v>
      </c>
    </row>
    <row r="164" spans="1:66" ht="13.2" x14ac:dyDescent="0.25">
      <c r="A164" s="82">
        <v>45572.474216793984</v>
      </c>
      <c r="B164" s="83" t="s">
        <v>532</v>
      </c>
      <c r="C164" s="84" t="s">
        <v>533</v>
      </c>
      <c r="D164" s="83">
        <v>29.46</v>
      </c>
      <c r="E164" s="83">
        <v>0.28999999999999998</v>
      </c>
      <c r="F164" s="83" t="s">
        <v>423</v>
      </c>
      <c r="G164" s="83" t="s">
        <v>76</v>
      </c>
      <c r="H164" s="83" t="s">
        <v>330</v>
      </c>
      <c r="I164" s="83" t="s">
        <v>63</v>
      </c>
      <c r="J164" s="83" t="s">
        <v>64</v>
      </c>
      <c r="K164" s="83" t="s">
        <v>64</v>
      </c>
      <c r="L164" s="83" t="s">
        <v>64</v>
      </c>
      <c r="M164" s="83" t="s">
        <v>84</v>
      </c>
      <c r="N164" s="83" t="s">
        <v>64</v>
      </c>
      <c r="O164" s="83" t="s">
        <v>64</v>
      </c>
      <c r="P164" s="83" t="s">
        <v>64</v>
      </c>
      <c r="Q164" s="83" t="s">
        <v>64</v>
      </c>
      <c r="R164" s="83" t="s">
        <v>84</v>
      </c>
      <c r="S164" s="83" t="s">
        <v>64</v>
      </c>
      <c r="T164" s="83" t="s">
        <v>84</v>
      </c>
      <c r="U164" s="83" t="s">
        <v>84</v>
      </c>
      <c r="V164" s="83" t="s">
        <v>84</v>
      </c>
      <c r="W164" s="83" t="s">
        <v>64</v>
      </c>
      <c r="X164" s="83" t="s">
        <v>64</v>
      </c>
      <c r="Y164" s="83" t="s">
        <v>64</v>
      </c>
      <c r="Z164" s="83" t="s">
        <v>66</v>
      </c>
      <c r="AA164" s="83" t="s">
        <v>65</v>
      </c>
      <c r="AB164" s="83" t="s">
        <v>66</v>
      </c>
      <c r="AC164" s="83" t="s">
        <v>65</v>
      </c>
      <c r="AD164" s="83" t="s">
        <v>79</v>
      </c>
      <c r="AE164" s="83" t="s">
        <v>65</v>
      </c>
      <c r="AF164" s="83" t="s">
        <v>66</v>
      </c>
      <c r="AG164" s="83" t="s">
        <v>66</v>
      </c>
      <c r="AH164" s="83" t="s">
        <v>66</v>
      </c>
      <c r="AI164" s="83" t="s">
        <v>101</v>
      </c>
      <c r="AJ164" s="83" t="s">
        <v>65</v>
      </c>
      <c r="AK164" s="83" t="s">
        <v>65</v>
      </c>
      <c r="AL164" s="83" t="s">
        <v>65</v>
      </c>
      <c r="AM164" s="83" t="s">
        <v>65</v>
      </c>
      <c r="AN164" s="83" t="s">
        <v>66</v>
      </c>
      <c r="AO164" s="83" t="s">
        <v>65</v>
      </c>
      <c r="AP164" s="83" t="s">
        <v>67</v>
      </c>
      <c r="AQ164" s="83" t="s">
        <v>67</v>
      </c>
      <c r="AR164" s="83" t="s">
        <v>86</v>
      </c>
      <c r="AS164" s="83" t="s">
        <v>534</v>
      </c>
      <c r="AT164" s="83" t="s">
        <v>69</v>
      </c>
      <c r="AU164" s="83" t="s">
        <v>70</v>
      </c>
      <c r="AV164" s="83" t="s">
        <v>132</v>
      </c>
      <c r="AW164" s="83" t="s">
        <v>73</v>
      </c>
      <c r="AX164" s="83" t="s">
        <v>72</v>
      </c>
      <c r="AY164" s="83" t="s">
        <v>72</v>
      </c>
      <c r="AZ164" s="83" t="s">
        <v>63</v>
      </c>
      <c r="BA164" s="83" t="s">
        <v>63</v>
      </c>
      <c r="BB164" s="83" t="s">
        <v>72</v>
      </c>
      <c r="BC164" s="83" t="s">
        <v>73</v>
      </c>
      <c r="BD164" s="83"/>
      <c r="BE164" s="83" t="s">
        <v>73</v>
      </c>
      <c r="BF164" s="83"/>
      <c r="BG164" s="87" t="s">
        <v>335</v>
      </c>
      <c r="BH164" s="86" t="s">
        <v>60</v>
      </c>
      <c r="BI164" s="76" t="s">
        <v>1414</v>
      </c>
      <c r="BJ164">
        <f t="shared" si="6"/>
        <v>28</v>
      </c>
      <c r="BK164" s="87">
        <f t="shared" si="5"/>
        <v>56</v>
      </c>
      <c r="BL164" s="87"/>
      <c r="BM164" s="86" t="str">
        <f>_xlfn.XLOOKUP(Form_Responses1811[[#This Row],[Sekolah School (Cleansed)]],'Quality Check'!$B$11:$B$14,'Quality Check'!$C$11:$C$14,)</f>
        <v>Rural</v>
      </c>
      <c r="BN164" s="86" t="str">
        <f>_xlfn.XLOOKUP(Form_Responses1811[[#This Row],[Sekolah School (Cleansed)]],'Quality Check'!$B$11:$B$14,'Quality Check'!$D$11:$D$14,)</f>
        <v>Controlled Group (CG)</v>
      </c>
    </row>
    <row r="165" spans="1:66" ht="13.2" x14ac:dyDescent="0.25">
      <c r="A165" s="82">
        <v>45572.488330520835</v>
      </c>
      <c r="B165" s="83" t="s">
        <v>535</v>
      </c>
      <c r="C165" s="84" t="s">
        <v>536</v>
      </c>
      <c r="D165" s="83">
        <v>100</v>
      </c>
      <c r="E165" s="83">
        <v>1.25</v>
      </c>
      <c r="F165" s="83" t="s">
        <v>114</v>
      </c>
      <c r="G165" s="83" t="s">
        <v>76</v>
      </c>
      <c r="H165" s="83" t="s">
        <v>369</v>
      </c>
      <c r="I165" s="83" t="s">
        <v>63</v>
      </c>
      <c r="J165" s="83" t="s">
        <v>64</v>
      </c>
      <c r="K165" s="83" t="s">
        <v>64</v>
      </c>
      <c r="L165" s="83" t="s">
        <v>64</v>
      </c>
      <c r="M165" s="83" t="s">
        <v>78</v>
      </c>
      <c r="N165" s="83" t="s">
        <v>64</v>
      </c>
      <c r="O165" s="83" t="s">
        <v>64</v>
      </c>
      <c r="P165" s="83" t="s">
        <v>64</v>
      </c>
      <c r="Q165" s="83" t="s">
        <v>64</v>
      </c>
      <c r="R165" s="83" t="s">
        <v>64</v>
      </c>
      <c r="S165" s="83" t="s">
        <v>64</v>
      </c>
      <c r="T165" s="83" t="s">
        <v>64</v>
      </c>
      <c r="U165" s="83" t="s">
        <v>64</v>
      </c>
      <c r="V165" s="83" t="s">
        <v>64</v>
      </c>
      <c r="W165" s="83" t="s">
        <v>78</v>
      </c>
      <c r="X165" s="83" t="s">
        <v>78</v>
      </c>
      <c r="Y165" s="83" t="s">
        <v>64</v>
      </c>
      <c r="Z165" s="83" t="s">
        <v>66</v>
      </c>
      <c r="AA165" s="83" t="s">
        <v>65</v>
      </c>
      <c r="AB165" s="83" t="s">
        <v>65</v>
      </c>
      <c r="AC165" s="83" t="s">
        <v>65</v>
      </c>
      <c r="AD165" s="83" t="s">
        <v>66</v>
      </c>
      <c r="AE165" s="83" t="s">
        <v>66</v>
      </c>
      <c r="AF165" s="83" t="s">
        <v>101</v>
      </c>
      <c r="AG165" s="83" t="s">
        <v>66</v>
      </c>
      <c r="AH165" s="83" t="s">
        <v>65</v>
      </c>
      <c r="AI165" s="83" t="s">
        <v>79</v>
      </c>
      <c r="AJ165" s="83" t="s">
        <v>66</v>
      </c>
      <c r="AK165" s="83" t="s">
        <v>101</v>
      </c>
      <c r="AL165" s="83" t="s">
        <v>101</v>
      </c>
      <c r="AM165" s="83" t="s">
        <v>65</v>
      </c>
      <c r="AN165" s="83" t="s">
        <v>65</v>
      </c>
      <c r="AO165" s="83" t="s">
        <v>65</v>
      </c>
      <c r="AP165" s="83" t="s">
        <v>67</v>
      </c>
      <c r="AQ165" s="83" t="s">
        <v>67</v>
      </c>
      <c r="AR165" s="83" t="s">
        <v>63</v>
      </c>
      <c r="AS165" s="83" t="s">
        <v>97</v>
      </c>
      <c r="AT165" s="83" t="s">
        <v>69</v>
      </c>
      <c r="AU165" s="83" t="s">
        <v>70</v>
      </c>
      <c r="AV165" s="83" t="s">
        <v>132</v>
      </c>
      <c r="AW165" s="83" t="s">
        <v>73</v>
      </c>
      <c r="AX165" s="83" t="s">
        <v>73</v>
      </c>
      <c r="AY165" s="83" t="s">
        <v>73</v>
      </c>
      <c r="AZ165" s="83" t="s">
        <v>72</v>
      </c>
      <c r="BA165" s="83" t="s">
        <v>73</v>
      </c>
      <c r="BB165" s="83" t="s">
        <v>72</v>
      </c>
      <c r="BC165" s="83" t="s">
        <v>73</v>
      </c>
      <c r="BD165" s="83"/>
      <c r="BE165" s="83" t="s">
        <v>73</v>
      </c>
      <c r="BF165" s="83"/>
      <c r="BG165" s="87" t="s">
        <v>335</v>
      </c>
      <c r="BH165" s="87" t="s">
        <v>114</v>
      </c>
      <c r="BI165" s="76" t="s">
        <v>1414</v>
      </c>
      <c r="BJ165">
        <f t="shared" si="6"/>
        <v>30</v>
      </c>
      <c r="BK165" s="87">
        <f t="shared" si="5"/>
        <v>53</v>
      </c>
      <c r="BL165" s="87"/>
      <c r="BM165" s="86" t="str">
        <f>_xlfn.XLOOKUP(Form_Responses1811[[#This Row],[Sekolah School (Cleansed)]],'Quality Check'!$B$11:$B$14,'Quality Check'!$C$11:$C$14,)</f>
        <v>Rural</v>
      </c>
      <c r="BN165" s="86" t="str">
        <f>_xlfn.XLOOKUP(Form_Responses1811[[#This Row],[Sekolah School (Cleansed)]],'Quality Check'!$B$11:$B$14,'Quality Check'!$D$11:$D$14,)</f>
        <v>Controlled Group (CG)</v>
      </c>
    </row>
    <row r="166" spans="1:66" ht="13.2" x14ac:dyDescent="0.25">
      <c r="A166" s="82">
        <v>45572.488826087967</v>
      </c>
      <c r="B166" s="83" t="s">
        <v>537</v>
      </c>
      <c r="C166" s="84" t="s">
        <v>538</v>
      </c>
      <c r="D166" s="83">
        <v>77.680000000000007</v>
      </c>
      <c r="E166" s="83">
        <v>0.54</v>
      </c>
      <c r="F166" s="83" t="s">
        <v>114</v>
      </c>
      <c r="G166" s="83" t="s">
        <v>539</v>
      </c>
      <c r="H166" s="83" t="s">
        <v>540</v>
      </c>
      <c r="I166" s="83" t="s">
        <v>73</v>
      </c>
      <c r="J166" s="83" t="s">
        <v>145</v>
      </c>
      <c r="K166" s="83" t="s">
        <v>64</v>
      </c>
      <c r="L166" s="83" t="s">
        <v>64</v>
      </c>
      <c r="M166" s="83" t="s">
        <v>84</v>
      </c>
      <c r="N166" s="83" t="s">
        <v>64</v>
      </c>
      <c r="O166" s="83" t="s">
        <v>64</v>
      </c>
      <c r="P166" s="83" t="s">
        <v>84</v>
      </c>
      <c r="Q166" s="83" t="s">
        <v>84</v>
      </c>
      <c r="R166" s="83" t="s">
        <v>84</v>
      </c>
      <c r="S166" s="83" t="s">
        <v>64</v>
      </c>
      <c r="T166" s="83" t="s">
        <v>64</v>
      </c>
      <c r="U166" s="83" t="s">
        <v>84</v>
      </c>
      <c r="V166" s="83" t="s">
        <v>84</v>
      </c>
      <c r="W166" s="83" t="s">
        <v>64</v>
      </c>
      <c r="X166" s="83" t="s">
        <v>84</v>
      </c>
      <c r="Y166" s="83" t="s">
        <v>64</v>
      </c>
      <c r="Z166" s="83" t="s">
        <v>66</v>
      </c>
      <c r="AA166" s="83" t="s">
        <v>66</v>
      </c>
      <c r="AB166" s="83" t="s">
        <v>66</v>
      </c>
      <c r="AC166" s="83" t="s">
        <v>66</v>
      </c>
      <c r="AD166" s="83" t="s">
        <v>66</v>
      </c>
      <c r="AE166" s="83" t="s">
        <v>66</v>
      </c>
      <c r="AF166" s="83" t="s">
        <v>101</v>
      </c>
      <c r="AG166" s="83" t="s">
        <v>66</v>
      </c>
      <c r="AH166" s="83" t="s">
        <v>66</v>
      </c>
      <c r="AI166" s="83" t="s">
        <v>101</v>
      </c>
      <c r="AJ166" s="83" t="s">
        <v>66</v>
      </c>
      <c r="AK166" s="83" t="s">
        <v>66</v>
      </c>
      <c r="AL166" s="83" t="s">
        <v>66</v>
      </c>
      <c r="AM166" s="83" t="s">
        <v>79</v>
      </c>
      <c r="AN166" s="83" t="s">
        <v>66</v>
      </c>
      <c r="AO166" s="83" t="s">
        <v>66</v>
      </c>
      <c r="AP166" s="83" t="s">
        <v>80</v>
      </c>
      <c r="AQ166" s="83" t="s">
        <v>80</v>
      </c>
      <c r="AR166" s="83" t="s">
        <v>86</v>
      </c>
      <c r="AS166" s="83" t="s">
        <v>68</v>
      </c>
      <c r="AT166" s="83" t="s">
        <v>169</v>
      </c>
      <c r="AU166" s="83" t="s">
        <v>93</v>
      </c>
      <c r="AV166" s="83" t="s">
        <v>132</v>
      </c>
      <c r="AW166" s="83" t="s">
        <v>72</v>
      </c>
      <c r="AX166" s="83" t="s">
        <v>72</v>
      </c>
      <c r="AY166" s="83" t="s">
        <v>63</v>
      </c>
      <c r="AZ166" s="83" t="s">
        <v>63</v>
      </c>
      <c r="BA166" s="83" t="s">
        <v>63</v>
      </c>
      <c r="BB166" s="83" t="s">
        <v>72</v>
      </c>
      <c r="BC166" s="83" t="s">
        <v>73</v>
      </c>
      <c r="BD166" s="83"/>
      <c r="BE166" s="83" t="s">
        <v>73</v>
      </c>
      <c r="BF166" s="83"/>
      <c r="BG166" s="87" t="s">
        <v>335</v>
      </c>
      <c r="BH166" s="87" t="s">
        <v>114</v>
      </c>
      <c r="BI166" s="76" t="s">
        <v>1415</v>
      </c>
      <c r="BJ166">
        <f t="shared" si="6"/>
        <v>25</v>
      </c>
      <c r="BK166" s="87">
        <f t="shared" si="5"/>
        <v>46</v>
      </c>
      <c r="BL166" s="87"/>
      <c r="BM166" s="86" t="str">
        <f>_xlfn.XLOOKUP(Form_Responses1811[[#This Row],[Sekolah School (Cleansed)]],'Quality Check'!$B$11:$B$14,'Quality Check'!$C$11:$C$14,)</f>
        <v>Rural</v>
      </c>
      <c r="BN166" s="86" t="str">
        <f>_xlfn.XLOOKUP(Form_Responses1811[[#This Row],[Sekolah School (Cleansed)]],'Quality Check'!$B$11:$B$14,'Quality Check'!$D$11:$D$14,)</f>
        <v>Controlled Group (CG)</v>
      </c>
    </row>
    <row r="167" spans="1:66" ht="13.2" x14ac:dyDescent="0.25">
      <c r="A167" s="82">
        <v>45572.489155763891</v>
      </c>
      <c r="B167" s="83" t="s">
        <v>541</v>
      </c>
      <c r="C167" s="84" t="s">
        <v>542</v>
      </c>
      <c r="D167" s="83">
        <v>100</v>
      </c>
      <c r="E167" s="83">
        <v>0.96</v>
      </c>
      <c r="F167" s="83" t="s">
        <v>114</v>
      </c>
      <c r="G167" s="83" t="s">
        <v>76</v>
      </c>
      <c r="H167" s="83" t="s">
        <v>420</v>
      </c>
      <c r="I167" s="83" t="s">
        <v>63</v>
      </c>
      <c r="J167" s="83" t="s">
        <v>145</v>
      </c>
      <c r="K167" s="83" t="s">
        <v>78</v>
      </c>
      <c r="L167" s="83" t="s">
        <v>64</v>
      </c>
      <c r="M167" s="83" t="s">
        <v>84</v>
      </c>
      <c r="N167" s="83" t="s">
        <v>64</v>
      </c>
      <c r="O167" s="83" t="s">
        <v>64</v>
      </c>
      <c r="P167" s="83" t="s">
        <v>84</v>
      </c>
      <c r="Q167" s="83" t="s">
        <v>84</v>
      </c>
      <c r="R167" s="83" t="s">
        <v>64</v>
      </c>
      <c r="S167" s="83" t="s">
        <v>64</v>
      </c>
      <c r="T167" s="83" t="s">
        <v>84</v>
      </c>
      <c r="U167" s="83" t="s">
        <v>84</v>
      </c>
      <c r="V167" s="83" t="s">
        <v>64</v>
      </c>
      <c r="W167" s="83" t="s">
        <v>64</v>
      </c>
      <c r="X167" s="83" t="s">
        <v>64</v>
      </c>
      <c r="Y167" s="83" t="s">
        <v>64</v>
      </c>
      <c r="Z167" s="83" t="s">
        <v>65</v>
      </c>
      <c r="AA167" s="83" t="s">
        <v>65</v>
      </c>
      <c r="AB167" s="83" t="s">
        <v>65</v>
      </c>
      <c r="AC167" s="83" t="s">
        <v>65</v>
      </c>
      <c r="AD167" s="83" t="s">
        <v>65</v>
      </c>
      <c r="AE167" s="83" t="s">
        <v>65</v>
      </c>
      <c r="AF167" s="83" t="s">
        <v>66</v>
      </c>
      <c r="AG167" s="83" t="s">
        <v>66</v>
      </c>
      <c r="AH167" s="83" t="s">
        <v>65</v>
      </c>
      <c r="AI167" s="83" t="s">
        <v>101</v>
      </c>
      <c r="AJ167" s="83" t="s">
        <v>66</v>
      </c>
      <c r="AK167" s="83" t="s">
        <v>66</v>
      </c>
      <c r="AL167" s="83" t="s">
        <v>66</v>
      </c>
      <c r="AM167" s="83" t="s">
        <v>66</v>
      </c>
      <c r="AN167" s="83" t="s">
        <v>66</v>
      </c>
      <c r="AO167" s="83" t="s">
        <v>66</v>
      </c>
      <c r="AP167" s="83" t="s">
        <v>67</v>
      </c>
      <c r="AQ167" s="83" t="s">
        <v>67</v>
      </c>
      <c r="AR167" s="83" t="s">
        <v>86</v>
      </c>
      <c r="AS167" s="83" t="s">
        <v>223</v>
      </c>
      <c r="AT167" s="83" t="s">
        <v>69</v>
      </c>
      <c r="AU167" s="83" t="s">
        <v>70</v>
      </c>
      <c r="AV167" s="83" t="s">
        <v>80</v>
      </c>
      <c r="AW167" s="83" t="s">
        <v>72</v>
      </c>
      <c r="AX167" s="83" t="s">
        <v>72</v>
      </c>
      <c r="AY167" s="83" t="s">
        <v>63</v>
      </c>
      <c r="AZ167" s="83" t="s">
        <v>63</v>
      </c>
      <c r="BA167" s="83" t="s">
        <v>72</v>
      </c>
      <c r="BB167" s="83" t="s">
        <v>72</v>
      </c>
      <c r="BC167" s="83" t="s">
        <v>73</v>
      </c>
      <c r="BD167" s="83"/>
      <c r="BE167" s="83" t="s">
        <v>73</v>
      </c>
      <c r="BF167" s="83"/>
      <c r="BG167" s="87" t="s">
        <v>335</v>
      </c>
      <c r="BH167" s="87" t="s">
        <v>114</v>
      </c>
      <c r="BI167" s="76" t="s">
        <v>1414</v>
      </c>
      <c r="BJ167">
        <f t="shared" si="6"/>
        <v>26</v>
      </c>
      <c r="BK167" s="87">
        <f t="shared" si="5"/>
        <v>56</v>
      </c>
      <c r="BL167" s="87"/>
      <c r="BM167" s="86" t="str">
        <f>_xlfn.XLOOKUP(Form_Responses1811[[#This Row],[Sekolah School (Cleansed)]],'Quality Check'!$B$11:$B$14,'Quality Check'!$C$11:$C$14,)</f>
        <v>Rural</v>
      </c>
      <c r="BN167" s="86" t="str">
        <f>_xlfn.XLOOKUP(Form_Responses1811[[#This Row],[Sekolah School (Cleansed)]],'Quality Check'!$B$11:$B$14,'Quality Check'!$D$11:$D$14,)</f>
        <v>Controlled Group (CG)</v>
      </c>
    </row>
    <row r="168" spans="1:66" ht="13.2" x14ac:dyDescent="0.25">
      <c r="A168" s="82">
        <v>45572.490011180555</v>
      </c>
      <c r="B168" s="83" t="s">
        <v>543</v>
      </c>
      <c r="C168" s="84" t="s">
        <v>544</v>
      </c>
      <c r="D168" s="83">
        <v>71.430000000000007</v>
      </c>
      <c r="E168" s="83">
        <v>1.1299999999999999</v>
      </c>
      <c r="F168" s="83" t="s">
        <v>114</v>
      </c>
      <c r="G168" s="83" t="s">
        <v>76</v>
      </c>
      <c r="H168" s="83" t="s">
        <v>505</v>
      </c>
      <c r="I168" s="83" t="s">
        <v>63</v>
      </c>
      <c r="J168" s="83" t="s">
        <v>64</v>
      </c>
      <c r="K168" s="83" t="s">
        <v>78</v>
      </c>
      <c r="L168" s="83" t="s">
        <v>64</v>
      </c>
      <c r="M168" s="83" t="s">
        <v>78</v>
      </c>
      <c r="N168" s="83" t="s">
        <v>64</v>
      </c>
      <c r="O168" s="83" t="s">
        <v>64</v>
      </c>
      <c r="P168" s="83" t="s">
        <v>78</v>
      </c>
      <c r="Q168" s="83" t="s">
        <v>64</v>
      </c>
      <c r="R168" s="83" t="s">
        <v>64</v>
      </c>
      <c r="S168" s="83" t="s">
        <v>78</v>
      </c>
      <c r="T168" s="83" t="s">
        <v>64</v>
      </c>
      <c r="U168" s="83" t="s">
        <v>64</v>
      </c>
      <c r="V168" s="83" t="s">
        <v>64</v>
      </c>
      <c r="W168" s="83" t="s">
        <v>64</v>
      </c>
      <c r="X168" s="83" t="s">
        <v>64</v>
      </c>
      <c r="Y168" s="83" t="s">
        <v>64</v>
      </c>
      <c r="Z168" s="83" t="s">
        <v>79</v>
      </c>
      <c r="AA168" s="83" t="s">
        <v>66</v>
      </c>
      <c r="AB168" s="83" t="s">
        <v>66</v>
      </c>
      <c r="AC168" s="83" t="s">
        <v>66</v>
      </c>
      <c r="AD168" s="83" t="s">
        <v>66</v>
      </c>
      <c r="AE168" s="83" t="s">
        <v>66</v>
      </c>
      <c r="AF168" s="83" t="s">
        <v>65</v>
      </c>
      <c r="AG168" s="83" t="s">
        <v>66</v>
      </c>
      <c r="AH168" s="83" t="s">
        <v>66</v>
      </c>
      <c r="AI168" s="83" t="s">
        <v>101</v>
      </c>
      <c r="AJ168" s="83" t="s">
        <v>79</v>
      </c>
      <c r="AK168" s="83" t="s">
        <v>79</v>
      </c>
      <c r="AL168" s="83" t="s">
        <v>79</v>
      </c>
      <c r="AM168" s="83" t="s">
        <v>66</v>
      </c>
      <c r="AN168" s="83" t="s">
        <v>66</v>
      </c>
      <c r="AO168" s="83" t="s">
        <v>66</v>
      </c>
      <c r="AP168" s="83" t="s">
        <v>67</v>
      </c>
      <c r="AQ168" s="83" t="s">
        <v>67</v>
      </c>
      <c r="AR168" s="83" t="s">
        <v>86</v>
      </c>
      <c r="AS168" s="83" t="s">
        <v>81</v>
      </c>
      <c r="AT168" s="83" t="s">
        <v>87</v>
      </c>
      <c r="AU168" s="83" t="s">
        <v>93</v>
      </c>
      <c r="AV168" s="83" t="s">
        <v>71</v>
      </c>
      <c r="AW168" s="83" t="s">
        <v>63</v>
      </c>
      <c r="AX168" s="83" t="s">
        <v>63</v>
      </c>
      <c r="AY168" s="83" t="s">
        <v>63</v>
      </c>
      <c r="AZ168" s="83" t="s">
        <v>63</v>
      </c>
      <c r="BA168" s="83" t="s">
        <v>63</v>
      </c>
      <c r="BB168" s="83" t="s">
        <v>63</v>
      </c>
      <c r="BC168" s="83" t="s">
        <v>73</v>
      </c>
      <c r="BD168" s="83"/>
      <c r="BE168" s="83" t="s">
        <v>73</v>
      </c>
      <c r="BF168" s="83"/>
      <c r="BG168" s="87" t="s">
        <v>335</v>
      </c>
      <c r="BH168" s="87" t="s">
        <v>114</v>
      </c>
      <c r="BI168" s="76" t="s">
        <v>1414</v>
      </c>
      <c r="BJ168">
        <f t="shared" si="6"/>
        <v>29</v>
      </c>
      <c r="BK168" s="87">
        <f t="shared" si="5"/>
        <v>46</v>
      </c>
      <c r="BL168" s="87"/>
      <c r="BM168" s="86" t="str">
        <f>_xlfn.XLOOKUP(Form_Responses1811[[#This Row],[Sekolah School (Cleansed)]],'Quality Check'!$B$11:$B$14,'Quality Check'!$C$11:$C$14,)</f>
        <v>Rural</v>
      </c>
      <c r="BN168" s="86" t="str">
        <f>_xlfn.XLOOKUP(Form_Responses1811[[#This Row],[Sekolah School (Cleansed)]],'Quality Check'!$B$11:$B$14,'Quality Check'!$D$11:$D$14,)</f>
        <v>Controlled Group (CG)</v>
      </c>
    </row>
    <row r="169" spans="1:66" ht="13.2" x14ac:dyDescent="0.25">
      <c r="A169" s="82">
        <v>45572.493824502315</v>
      </c>
      <c r="B169" s="83" t="s">
        <v>545</v>
      </c>
      <c r="C169" s="84" t="s">
        <v>546</v>
      </c>
      <c r="D169" s="83">
        <v>100</v>
      </c>
      <c r="E169" s="83">
        <v>0.71</v>
      </c>
      <c r="F169" s="83" t="s">
        <v>423</v>
      </c>
      <c r="G169" s="83" t="s">
        <v>76</v>
      </c>
      <c r="H169" s="83" t="s">
        <v>547</v>
      </c>
      <c r="I169" s="83" t="s">
        <v>63</v>
      </c>
      <c r="J169" s="83" t="s">
        <v>64</v>
      </c>
      <c r="K169" s="83" t="s">
        <v>78</v>
      </c>
      <c r="L169" s="83" t="s">
        <v>64</v>
      </c>
      <c r="M169" s="83" t="s">
        <v>84</v>
      </c>
      <c r="N169" s="83" t="s">
        <v>84</v>
      </c>
      <c r="O169" s="83" t="s">
        <v>64</v>
      </c>
      <c r="P169" s="83" t="s">
        <v>84</v>
      </c>
      <c r="Q169" s="83" t="s">
        <v>64</v>
      </c>
      <c r="R169" s="83" t="s">
        <v>64</v>
      </c>
      <c r="S169" s="83" t="s">
        <v>84</v>
      </c>
      <c r="T169" s="83" t="s">
        <v>64</v>
      </c>
      <c r="U169" s="83" t="s">
        <v>84</v>
      </c>
      <c r="V169" s="83" t="s">
        <v>64</v>
      </c>
      <c r="W169" s="83" t="s">
        <v>64</v>
      </c>
      <c r="X169" s="83" t="s">
        <v>64</v>
      </c>
      <c r="Y169" s="83" t="s">
        <v>64</v>
      </c>
      <c r="Z169" s="83" t="s">
        <v>66</v>
      </c>
      <c r="AA169" s="83" t="s">
        <v>66</v>
      </c>
      <c r="AB169" s="83" t="s">
        <v>66</v>
      </c>
      <c r="AC169" s="83" t="s">
        <v>65</v>
      </c>
      <c r="AD169" s="83" t="s">
        <v>66</v>
      </c>
      <c r="AE169" s="83" t="s">
        <v>66</v>
      </c>
      <c r="AF169" s="83" t="s">
        <v>66</v>
      </c>
      <c r="AG169" s="83" t="s">
        <v>66</v>
      </c>
      <c r="AH169" s="83" t="s">
        <v>65</v>
      </c>
      <c r="AI169" s="83" t="s">
        <v>79</v>
      </c>
      <c r="AJ169" s="83" t="s">
        <v>65</v>
      </c>
      <c r="AK169" s="83" t="s">
        <v>66</v>
      </c>
      <c r="AL169" s="83" t="s">
        <v>66</v>
      </c>
      <c r="AM169" s="83" t="s">
        <v>66</v>
      </c>
      <c r="AN169" s="83" t="s">
        <v>66</v>
      </c>
      <c r="AO169" s="83" t="s">
        <v>66</v>
      </c>
      <c r="AP169" s="83" t="s">
        <v>67</v>
      </c>
      <c r="AQ169" s="83" t="s">
        <v>67</v>
      </c>
      <c r="AR169" s="83" t="s">
        <v>73</v>
      </c>
      <c r="AS169" s="83" t="s">
        <v>68</v>
      </c>
      <c r="AT169" s="83" t="s">
        <v>69</v>
      </c>
      <c r="AU169" s="83" t="s">
        <v>80</v>
      </c>
      <c r="AV169" s="83" t="s">
        <v>67</v>
      </c>
      <c r="AW169" s="83" t="s">
        <v>63</v>
      </c>
      <c r="AX169" s="83" t="s">
        <v>72</v>
      </c>
      <c r="AY169" s="83" t="s">
        <v>63</v>
      </c>
      <c r="AZ169" s="83" t="s">
        <v>63</v>
      </c>
      <c r="BA169" s="83" t="s">
        <v>72</v>
      </c>
      <c r="BB169" s="83" t="s">
        <v>72</v>
      </c>
      <c r="BC169" s="83" t="s">
        <v>73</v>
      </c>
      <c r="BD169" s="83"/>
      <c r="BE169" s="83" t="s">
        <v>73</v>
      </c>
      <c r="BF169" s="83"/>
      <c r="BG169" s="87" t="s">
        <v>335</v>
      </c>
      <c r="BH169" s="86" t="s">
        <v>60</v>
      </c>
      <c r="BI169" s="76" t="s">
        <v>1414</v>
      </c>
      <c r="BJ169">
        <f t="shared" si="6"/>
        <v>27</v>
      </c>
      <c r="BK169" s="87">
        <f t="shared" si="5"/>
        <v>51</v>
      </c>
      <c r="BL169" s="87"/>
      <c r="BM169" s="86" t="str">
        <f>_xlfn.XLOOKUP(Form_Responses1811[[#This Row],[Sekolah School (Cleansed)]],'Quality Check'!$B$11:$B$14,'Quality Check'!$C$11:$C$14,)</f>
        <v>Rural</v>
      </c>
      <c r="BN169" s="86" t="str">
        <f>_xlfn.XLOOKUP(Form_Responses1811[[#This Row],[Sekolah School (Cleansed)]],'Quality Check'!$B$11:$B$14,'Quality Check'!$D$11:$D$14,)</f>
        <v>Controlled Group (CG)</v>
      </c>
    </row>
    <row r="170" spans="1:66" ht="13.2" x14ac:dyDescent="0.25">
      <c r="A170" s="82">
        <v>45572.494286076384</v>
      </c>
      <c r="B170" s="83" t="s">
        <v>548</v>
      </c>
      <c r="C170" s="84" t="s">
        <v>549</v>
      </c>
      <c r="D170" s="83">
        <v>52.67</v>
      </c>
      <c r="E170" s="83">
        <v>0.62</v>
      </c>
      <c r="F170" s="83" t="s">
        <v>423</v>
      </c>
      <c r="G170" s="83" t="s">
        <v>76</v>
      </c>
      <c r="H170" s="83" t="s">
        <v>550</v>
      </c>
      <c r="I170" s="83" t="s">
        <v>63</v>
      </c>
      <c r="J170" s="83" t="s">
        <v>64</v>
      </c>
      <c r="K170" s="83" t="s">
        <v>84</v>
      </c>
      <c r="L170" s="83" t="s">
        <v>64</v>
      </c>
      <c r="M170" s="83" t="s">
        <v>64</v>
      </c>
      <c r="N170" s="83" t="s">
        <v>84</v>
      </c>
      <c r="O170" s="83" t="s">
        <v>64</v>
      </c>
      <c r="P170" s="83" t="s">
        <v>84</v>
      </c>
      <c r="Q170" s="83" t="s">
        <v>64</v>
      </c>
      <c r="R170" s="83" t="s">
        <v>64</v>
      </c>
      <c r="S170" s="83" t="s">
        <v>84</v>
      </c>
      <c r="T170" s="83" t="s">
        <v>64</v>
      </c>
      <c r="U170" s="83" t="s">
        <v>84</v>
      </c>
      <c r="V170" s="83" t="s">
        <v>64</v>
      </c>
      <c r="W170" s="83" t="s">
        <v>84</v>
      </c>
      <c r="X170" s="83" t="s">
        <v>64</v>
      </c>
      <c r="Y170" s="83" t="s">
        <v>64</v>
      </c>
      <c r="Z170" s="83" t="s">
        <v>66</v>
      </c>
      <c r="AA170" s="83" t="s">
        <v>65</v>
      </c>
      <c r="AB170" s="83" t="s">
        <v>65</v>
      </c>
      <c r="AC170" s="83" t="s">
        <v>66</v>
      </c>
      <c r="AD170" s="83" t="s">
        <v>66</v>
      </c>
      <c r="AE170" s="83" t="s">
        <v>65</v>
      </c>
      <c r="AF170" s="83" t="s">
        <v>66</v>
      </c>
      <c r="AG170" s="83" t="s">
        <v>66</v>
      </c>
      <c r="AH170" s="83" t="s">
        <v>65</v>
      </c>
      <c r="AI170" s="83" t="s">
        <v>101</v>
      </c>
      <c r="AJ170" s="83" t="s">
        <v>65</v>
      </c>
      <c r="AK170" s="83" t="s">
        <v>66</v>
      </c>
      <c r="AL170" s="83" t="s">
        <v>65</v>
      </c>
      <c r="AM170" s="83" t="s">
        <v>66</v>
      </c>
      <c r="AN170" s="83" t="s">
        <v>66</v>
      </c>
      <c r="AO170" s="83" t="s">
        <v>65</v>
      </c>
      <c r="AP170" s="83" t="s">
        <v>85</v>
      </c>
      <c r="AQ170" s="83" t="s">
        <v>85</v>
      </c>
      <c r="AR170" s="83" t="s">
        <v>63</v>
      </c>
      <c r="AS170" s="83" t="s">
        <v>97</v>
      </c>
      <c r="AT170" s="83" t="s">
        <v>69</v>
      </c>
      <c r="AU170" s="83" t="s">
        <v>93</v>
      </c>
      <c r="AV170" s="83" t="s">
        <v>71</v>
      </c>
      <c r="AW170" s="83" t="s">
        <v>73</v>
      </c>
      <c r="AX170" s="83" t="s">
        <v>73</v>
      </c>
      <c r="AY170" s="83" t="s">
        <v>72</v>
      </c>
      <c r="AZ170" s="83" t="s">
        <v>73</v>
      </c>
      <c r="BA170" s="83" t="s">
        <v>72</v>
      </c>
      <c r="BB170" s="83" t="s">
        <v>73</v>
      </c>
      <c r="BC170" s="83" t="s">
        <v>73</v>
      </c>
      <c r="BD170" s="83"/>
      <c r="BE170" s="83" t="s">
        <v>73</v>
      </c>
      <c r="BF170" s="83"/>
      <c r="BG170" s="87" t="s">
        <v>335</v>
      </c>
      <c r="BH170" s="86" t="s">
        <v>60</v>
      </c>
      <c r="BI170" s="76" t="s">
        <v>1414</v>
      </c>
      <c r="BJ170">
        <f t="shared" si="6"/>
        <v>25</v>
      </c>
      <c r="BK170" s="87">
        <f t="shared" si="5"/>
        <v>56</v>
      </c>
      <c r="BL170" s="87"/>
      <c r="BM170" s="86" t="str">
        <f>_xlfn.XLOOKUP(Form_Responses1811[[#This Row],[Sekolah School (Cleansed)]],'Quality Check'!$B$11:$B$14,'Quality Check'!$C$11:$C$14,)</f>
        <v>Rural</v>
      </c>
      <c r="BN170" s="86" t="str">
        <f>_xlfn.XLOOKUP(Form_Responses1811[[#This Row],[Sekolah School (Cleansed)]],'Quality Check'!$B$11:$B$14,'Quality Check'!$D$11:$D$14,)</f>
        <v>Controlled Group (CG)</v>
      </c>
    </row>
    <row r="171" spans="1:66" ht="13.2" x14ac:dyDescent="0.25">
      <c r="A171" s="82">
        <v>45572.495821296296</v>
      </c>
      <c r="B171" s="83" t="s">
        <v>551</v>
      </c>
      <c r="C171" s="84" t="s">
        <v>552</v>
      </c>
      <c r="D171" s="83">
        <v>100</v>
      </c>
      <c r="E171" s="83">
        <v>0.21</v>
      </c>
      <c r="F171" s="83" t="s">
        <v>423</v>
      </c>
      <c r="G171" s="83" t="s">
        <v>76</v>
      </c>
      <c r="H171" s="83" t="s">
        <v>553</v>
      </c>
      <c r="I171" s="83" t="s">
        <v>63</v>
      </c>
      <c r="J171" s="83" t="s">
        <v>64</v>
      </c>
      <c r="K171" s="83" t="s">
        <v>78</v>
      </c>
      <c r="L171" s="83" t="s">
        <v>64</v>
      </c>
      <c r="M171" s="83" t="s">
        <v>84</v>
      </c>
      <c r="N171" s="83" t="s">
        <v>64</v>
      </c>
      <c r="O171" s="83" t="s">
        <v>84</v>
      </c>
      <c r="P171" s="83" t="s">
        <v>84</v>
      </c>
      <c r="Q171" s="83" t="s">
        <v>64</v>
      </c>
      <c r="R171" s="83" t="s">
        <v>64</v>
      </c>
      <c r="S171" s="83" t="s">
        <v>64</v>
      </c>
      <c r="T171" s="83" t="s">
        <v>64</v>
      </c>
      <c r="U171" s="83" t="s">
        <v>64</v>
      </c>
      <c r="V171" s="83" t="s">
        <v>84</v>
      </c>
      <c r="W171" s="83" t="s">
        <v>64</v>
      </c>
      <c r="X171" s="83" t="s">
        <v>64</v>
      </c>
      <c r="Y171" s="83" t="s">
        <v>64</v>
      </c>
      <c r="Z171" s="83" t="s">
        <v>79</v>
      </c>
      <c r="AA171" s="83" t="s">
        <v>65</v>
      </c>
      <c r="AB171" s="83" t="s">
        <v>66</v>
      </c>
      <c r="AC171" s="83" t="s">
        <v>65</v>
      </c>
      <c r="AD171" s="83" t="s">
        <v>66</v>
      </c>
      <c r="AE171" s="83" t="s">
        <v>65</v>
      </c>
      <c r="AF171" s="83" t="s">
        <v>66</v>
      </c>
      <c r="AG171" s="83" t="s">
        <v>65</v>
      </c>
      <c r="AH171" s="83" t="s">
        <v>65</v>
      </c>
      <c r="AI171" s="83" t="s">
        <v>101</v>
      </c>
      <c r="AJ171" s="83" t="s">
        <v>65</v>
      </c>
      <c r="AK171" s="83" t="s">
        <v>66</v>
      </c>
      <c r="AL171" s="83" t="s">
        <v>65</v>
      </c>
      <c r="AM171" s="83" t="s">
        <v>66</v>
      </c>
      <c r="AN171" s="83" t="s">
        <v>66</v>
      </c>
      <c r="AO171" s="83" t="s">
        <v>66</v>
      </c>
      <c r="AP171" s="83" t="s">
        <v>67</v>
      </c>
      <c r="AQ171" s="83" t="s">
        <v>67</v>
      </c>
      <c r="AR171" s="83" t="s">
        <v>86</v>
      </c>
      <c r="AS171" s="83" t="s">
        <v>554</v>
      </c>
      <c r="AT171" s="83" t="s">
        <v>69</v>
      </c>
      <c r="AU171" s="83" t="s">
        <v>93</v>
      </c>
      <c r="AV171" s="83" t="s">
        <v>469</v>
      </c>
      <c r="AW171" s="83" t="s">
        <v>72</v>
      </c>
      <c r="AX171" s="83" t="s">
        <v>63</v>
      </c>
      <c r="AY171" s="83" t="s">
        <v>72</v>
      </c>
      <c r="AZ171" s="83" t="s">
        <v>72</v>
      </c>
      <c r="BA171" s="83" t="s">
        <v>63</v>
      </c>
      <c r="BB171" s="83" t="s">
        <v>73</v>
      </c>
      <c r="BC171" s="83" t="s">
        <v>73</v>
      </c>
      <c r="BD171" s="83"/>
      <c r="BE171" s="83" t="s">
        <v>73</v>
      </c>
      <c r="BF171" s="83"/>
      <c r="BG171" s="87" t="s">
        <v>335</v>
      </c>
      <c r="BH171" s="86" t="s">
        <v>60</v>
      </c>
      <c r="BI171" s="76" t="s">
        <v>1414</v>
      </c>
      <c r="BJ171">
        <f t="shared" si="6"/>
        <v>28</v>
      </c>
      <c r="BK171" s="87">
        <f t="shared" si="5"/>
        <v>55</v>
      </c>
      <c r="BL171" s="87"/>
      <c r="BM171" s="86" t="str">
        <f>_xlfn.XLOOKUP(Form_Responses1811[[#This Row],[Sekolah School (Cleansed)]],'Quality Check'!$B$11:$B$14,'Quality Check'!$C$11:$C$14,)</f>
        <v>Rural</v>
      </c>
      <c r="BN171" s="86" t="str">
        <f>_xlfn.XLOOKUP(Form_Responses1811[[#This Row],[Sekolah School (Cleansed)]],'Quality Check'!$B$11:$B$14,'Quality Check'!$D$11:$D$14,)</f>
        <v>Controlled Group (CG)</v>
      </c>
    </row>
    <row r="172" spans="1:66" ht="13.2" x14ac:dyDescent="0.25">
      <c r="A172" s="82">
        <v>45572.496321724539</v>
      </c>
      <c r="B172" s="83" t="s">
        <v>555</v>
      </c>
      <c r="C172" s="84" t="s">
        <v>556</v>
      </c>
      <c r="D172" s="83">
        <v>75.89</v>
      </c>
      <c r="E172" s="83">
        <v>1</v>
      </c>
      <c r="F172" s="83" t="s">
        <v>423</v>
      </c>
      <c r="G172" s="83" t="s">
        <v>76</v>
      </c>
      <c r="H172" s="83" t="s">
        <v>352</v>
      </c>
      <c r="I172" s="83" t="s">
        <v>73</v>
      </c>
      <c r="J172" s="83" t="s">
        <v>64</v>
      </c>
      <c r="K172" s="83" t="s">
        <v>78</v>
      </c>
      <c r="L172" s="83" t="s">
        <v>64</v>
      </c>
      <c r="M172" s="83" t="s">
        <v>84</v>
      </c>
      <c r="N172" s="83" t="s">
        <v>64</v>
      </c>
      <c r="O172" s="83" t="s">
        <v>64</v>
      </c>
      <c r="P172" s="83" t="s">
        <v>84</v>
      </c>
      <c r="Q172" s="83" t="s">
        <v>64</v>
      </c>
      <c r="R172" s="83" t="s">
        <v>64</v>
      </c>
      <c r="S172" s="83" t="s">
        <v>64</v>
      </c>
      <c r="T172" s="83" t="s">
        <v>84</v>
      </c>
      <c r="U172" s="83" t="s">
        <v>84</v>
      </c>
      <c r="V172" s="83" t="s">
        <v>64</v>
      </c>
      <c r="W172" s="83" t="s">
        <v>64</v>
      </c>
      <c r="X172" s="83" t="s">
        <v>64</v>
      </c>
      <c r="Y172" s="83" t="s">
        <v>84</v>
      </c>
      <c r="Z172" s="83" t="s">
        <v>66</v>
      </c>
      <c r="AA172" s="83" t="s">
        <v>65</v>
      </c>
      <c r="AB172" s="83" t="s">
        <v>66</v>
      </c>
      <c r="AC172" s="83" t="s">
        <v>66</v>
      </c>
      <c r="AD172" s="83" t="s">
        <v>66</v>
      </c>
      <c r="AE172" s="83" t="s">
        <v>66</v>
      </c>
      <c r="AF172" s="83" t="s">
        <v>66</v>
      </c>
      <c r="AG172" s="83" t="s">
        <v>66</v>
      </c>
      <c r="AH172" s="83" t="s">
        <v>65</v>
      </c>
      <c r="AI172" s="83" t="s">
        <v>79</v>
      </c>
      <c r="AJ172" s="83" t="s">
        <v>66</v>
      </c>
      <c r="AK172" s="83" t="s">
        <v>66</v>
      </c>
      <c r="AL172" s="83" t="s">
        <v>66</v>
      </c>
      <c r="AM172" s="83" t="s">
        <v>66</v>
      </c>
      <c r="AN172" s="83" t="s">
        <v>66</v>
      </c>
      <c r="AO172" s="83" t="s">
        <v>66</v>
      </c>
      <c r="AP172" s="83" t="s">
        <v>67</v>
      </c>
      <c r="AQ172" s="83" t="s">
        <v>67</v>
      </c>
      <c r="AR172" s="83" t="s">
        <v>73</v>
      </c>
      <c r="AS172" s="83" t="s">
        <v>120</v>
      </c>
      <c r="AT172" s="83" t="s">
        <v>69</v>
      </c>
      <c r="AU172" s="83" t="s">
        <v>70</v>
      </c>
      <c r="AV172" s="83" t="s">
        <v>67</v>
      </c>
      <c r="AW172" s="83" t="s">
        <v>73</v>
      </c>
      <c r="AX172" s="83" t="s">
        <v>72</v>
      </c>
      <c r="AY172" s="83" t="s">
        <v>73</v>
      </c>
      <c r="AZ172" s="83" t="s">
        <v>63</v>
      </c>
      <c r="BA172" s="83" t="s">
        <v>63</v>
      </c>
      <c r="BB172" s="83" t="s">
        <v>73</v>
      </c>
      <c r="BC172" s="83" t="s">
        <v>73</v>
      </c>
      <c r="BD172" s="83"/>
      <c r="BE172" s="83" t="s">
        <v>73</v>
      </c>
      <c r="BF172" s="83"/>
      <c r="BG172" s="87" t="s">
        <v>335</v>
      </c>
      <c r="BH172" s="86" t="s">
        <v>60</v>
      </c>
      <c r="BI172" s="76" t="s">
        <v>1415</v>
      </c>
      <c r="BJ172">
        <f t="shared" si="6"/>
        <v>27</v>
      </c>
      <c r="BK172" s="87">
        <f t="shared" si="5"/>
        <v>50</v>
      </c>
      <c r="BL172" s="87"/>
      <c r="BM172" s="86" t="str">
        <f>_xlfn.XLOOKUP(Form_Responses1811[[#This Row],[Sekolah School (Cleansed)]],'Quality Check'!$B$11:$B$14,'Quality Check'!$C$11:$C$14,)</f>
        <v>Rural</v>
      </c>
      <c r="BN172" s="86" t="str">
        <f>_xlfn.XLOOKUP(Form_Responses1811[[#This Row],[Sekolah School (Cleansed)]],'Quality Check'!$B$11:$B$14,'Quality Check'!$D$11:$D$14,)</f>
        <v>Controlled Group (CG)</v>
      </c>
    </row>
    <row r="173" spans="1:66" ht="13.2" x14ac:dyDescent="0.25">
      <c r="A173" s="82">
        <v>45572.49848149305</v>
      </c>
      <c r="B173" s="83" t="s">
        <v>557</v>
      </c>
      <c r="C173" s="84" t="s">
        <v>558</v>
      </c>
      <c r="D173" s="83">
        <v>100</v>
      </c>
      <c r="E173" s="83">
        <v>0.54</v>
      </c>
      <c r="F173" s="83" t="s">
        <v>423</v>
      </c>
      <c r="G173" s="83" t="s">
        <v>76</v>
      </c>
      <c r="H173" s="83" t="s">
        <v>559</v>
      </c>
      <c r="I173" s="83" t="s">
        <v>63</v>
      </c>
      <c r="J173" s="83" t="s">
        <v>64</v>
      </c>
      <c r="K173" s="83" t="s">
        <v>84</v>
      </c>
      <c r="L173" s="83" t="s">
        <v>64</v>
      </c>
      <c r="M173" s="83" t="s">
        <v>64</v>
      </c>
      <c r="N173" s="83" t="s">
        <v>64</v>
      </c>
      <c r="O173" s="83" t="s">
        <v>64</v>
      </c>
      <c r="P173" s="83" t="s">
        <v>64</v>
      </c>
      <c r="Q173" s="83" t="s">
        <v>64</v>
      </c>
      <c r="R173" s="83" t="s">
        <v>64</v>
      </c>
      <c r="S173" s="83" t="s">
        <v>64</v>
      </c>
      <c r="T173" s="83" t="s">
        <v>64</v>
      </c>
      <c r="U173" s="83" t="s">
        <v>64</v>
      </c>
      <c r="V173" s="83" t="s">
        <v>64</v>
      </c>
      <c r="W173" s="83" t="s">
        <v>64</v>
      </c>
      <c r="X173" s="83" t="s">
        <v>64</v>
      </c>
      <c r="Y173" s="83" t="s">
        <v>64</v>
      </c>
      <c r="Z173" s="83" t="s">
        <v>65</v>
      </c>
      <c r="AA173" s="83" t="s">
        <v>66</v>
      </c>
      <c r="AB173" s="83" t="s">
        <v>66</v>
      </c>
      <c r="AC173" s="83" t="s">
        <v>66</v>
      </c>
      <c r="AD173" s="83" t="s">
        <v>66</v>
      </c>
      <c r="AE173" s="83" t="s">
        <v>65</v>
      </c>
      <c r="AF173" s="83" t="s">
        <v>65</v>
      </c>
      <c r="AG173" s="83" t="s">
        <v>66</v>
      </c>
      <c r="AH173" s="83" t="s">
        <v>66</v>
      </c>
      <c r="AI173" s="83" t="s">
        <v>79</v>
      </c>
      <c r="AJ173" s="83" t="s">
        <v>65</v>
      </c>
      <c r="AK173" s="83" t="s">
        <v>65</v>
      </c>
      <c r="AL173" s="83" t="s">
        <v>65</v>
      </c>
      <c r="AM173" s="83" t="s">
        <v>65</v>
      </c>
      <c r="AN173" s="83" t="s">
        <v>66</v>
      </c>
      <c r="AO173" s="83" t="s">
        <v>66</v>
      </c>
      <c r="AP173" s="83" t="s">
        <v>67</v>
      </c>
      <c r="AQ173" s="83" t="s">
        <v>67</v>
      </c>
      <c r="AR173" s="83" t="s">
        <v>73</v>
      </c>
      <c r="AS173" s="83" t="s">
        <v>68</v>
      </c>
      <c r="AT173" s="83" t="s">
        <v>87</v>
      </c>
      <c r="AU173" s="83" t="s">
        <v>70</v>
      </c>
      <c r="AV173" s="83" t="s">
        <v>71</v>
      </c>
      <c r="AW173" s="83" t="s">
        <v>72</v>
      </c>
      <c r="AX173" s="83" t="s">
        <v>73</v>
      </c>
      <c r="AY173" s="83" t="s">
        <v>72</v>
      </c>
      <c r="AZ173" s="83" t="s">
        <v>72</v>
      </c>
      <c r="BA173" s="83" t="s">
        <v>63</v>
      </c>
      <c r="BB173" s="83" t="s">
        <v>63</v>
      </c>
      <c r="BC173" s="83" t="s">
        <v>73</v>
      </c>
      <c r="BD173" s="83"/>
      <c r="BE173" s="83" t="s">
        <v>73</v>
      </c>
      <c r="BF173" s="83"/>
      <c r="BG173" s="87" t="s">
        <v>335</v>
      </c>
      <c r="BH173" s="86" t="s">
        <v>60</v>
      </c>
      <c r="BI173" s="76" t="s">
        <v>1414</v>
      </c>
      <c r="BJ173">
        <f t="shared" si="6"/>
        <v>30</v>
      </c>
      <c r="BK173" s="87">
        <f t="shared" si="5"/>
        <v>55</v>
      </c>
      <c r="BL173" s="87"/>
      <c r="BM173" s="86" t="str">
        <f>_xlfn.XLOOKUP(Form_Responses1811[[#This Row],[Sekolah School (Cleansed)]],'Quality Check'!$B$11:$B$14,'Quality Check'!$C$11:$C$14,)</f>
        <v>Rural</v>
      </c>
      <c r="BN173" s="86" t="str">
        <f>_xlfn.XLOOKUP(Form_Responses1811[[#This Row],[Sekolah School (Cleansed)]],'Quality Check'!$B$11:$B$14,'Quality Check'!$D$11:$D$14,)</f>
        <v>Controlled Group (CG)</v>
      </c>
    </row>
    <row r="174" spans="1:66" ht="13.2" x14ac:dyDescent="0.25">
      <c r="A174" s="82">
        <v>45572.50100319444</v>
      </c>
      <c r="B174" s="83" t="s">
        <v>560</v>
      </c>
      <c r="C174" s="84" t="s">
        <v>561</v>
      </c>
      <c r="D174" s="83">
        <v>14.29</v>
      </c>
      <c r="E174" s="83">
        <v>0.04</v>
      </c>
      <c r="F174" s="83" t="s">
        <v>423</v>
      </c>
      <c r="G174" s="83" t="s">
        <v>76</v>
      </c>
      <c r="H174" s="83" t="s">
        <v>562</v>
      </c>
      <c r="I174" s="83" t="s">
        <v>73</v>
      </c>
      <c r="J174" s="83" t="s">
        <v>64</v>
      </c>
      <c r="K174" s="83" t="s">
        <v>64</v>
      </c>
      <c r="L174" s="83" t="s">
        <v>64</v>
      </c>
      <c r="M174" s="83" t="s">
        <v>84</v>
      </c>
      <c r="N174" s="83" t="s">
        <v>64</v>
      </c>
      <c r="O174" s="83" t="s">
        <v>64</v>
      </c>
      <c r="P174" s="83" t="s">
        <v>64</v>
      </c>
      <c r="Q174" s="83" t="s">
        <v>64</v>
      </c>
      <c r="R174" s="83" t="s">
        <v>64</v>
      </c>
      <c r="S174" s="83" t="s">
        <v>64</v>
      </c>
      <c r="T174" s="83" t="s">
        <v>64</v>
      </c>
      <c r="U174" s="83" t="s">
        <v>64</v>
      </c>
      <c r="V174" s="83" t="s">
        <v>64</v>
      </c>
      <c r="W174" s="83" t="s">
        <v>64</v>
      </c>
      <c r="X174" s="83" t="s">
        <v>64</v>
      </c>
      <c r="Y174" s="83" t="s">
        <v>64</v>
      </c>
      <c r="Z174" s="83" t="s">
        <v>65</v>
      </c>
      <c r="AA174" s="83" t="s">
        <v>65</v>
      </c>
      <c r="AB174" s="83" t="s">
        <v>65</v>
      </c>
      <c r="AC174" s="83" t="s">
        <v>66</v>
      </c>
      <c r="AD174" s="83" t="s">
        <v>65</v>
      </c>
      <c r="AE174" s="83" t="s">
        <v>65</v>
      </c>
      <c r="AF174" s="83" t="s">
        <v>65</v>
      </c>
      <c r="AG174" s="83" t="s">
        <v>65</v>
      </c>
      <c r="AH174" s="83" t="s">
        <v>65</v>
      </c>
      <c r="AI174" s="83" t="s">
        <v>65</v>
      </c>
      <c r="AJ174" s="83" t="s">
        <v>65</v>
      </c>
      <c r="AK174" s="83" t="s">
        <v>65</v>
      </c>
      <c r="AL174" s="83" t="s">
        <v>65</v>
      </c>
      <c r="AM174" s="83" t="s">
        <v>65</v>
      </c>
      <c r="AN174" s="83" t="s">
        <v>66</v>
      </c>
      <c r="AO174" s="83" t="s">
        <v>65</v>
      </c>
      <c r="AP174" s="83" t="s">
        <v>85</v>
      </c>
      <c r="AQ174" s="83" t="s">
        <v>85</v>
      </c>
      <c r="AR174" s="83" t="s">
        <v>86</v>
      </c>
      <c r="AS174" s="83" t="s">
        <v>81</v>
      </c>
      <c r="AT174" s="83" t="s">
        <v>69</v>
      </c>
      <c r="AU174" s="83" t="s">
        <v>93</v>
      </c>
      <c r="AV174" s="83" t="s">
        <v>80</v>
      </c>
      <c r="AW174" s="83" t="s">
        <v>73</v>
      </c>
      <c r="AX174" s="83" t="s">
        <v>72</v>
      </c>
      <c r="AY174" s="83" t="s">
        <v>72</v>
      </c>
      <c r="AZ174" s="83" t="s">
        <v>72</v>
      </c>
      <c r="BA174" s="83" t="s">
        <v>72</v>
      </c>
      <c r="BB174" s="83" t="s">
        <v>73</v>
      </c>
      <c r="BC174" s="83" t="s">
        <v>73</v>
      </c>
      <c r="BD174" s="83"/>
      <c r="BE174" s="83" t="s">
        <v>73</v>
      </c>
      <c r="BF174" s="83"/>
      <c r="BG174" s="87" t="s">
        <v>335</v>
      </c>
      <c r="BH174" s="86" t="s">
        <v>60</v>
      </c>
      <c r="BI174" s="76" t="s">
        <v>1415</v>
      </c>
      <c r="BJ174">
        <f t="shared" si="6"/>
        <v>32</v>
      </c>
      <c r="BK174" s="87">
        <f t="shared" si="5"/>
        <v>59</v>
      </c>
      <c r="BL174" s="87"/>
      <c r="BM174" s="86" t="str">
        <f>_xlfn.XLOOKUP(Form_Responses1811[[#This Row],[Sekolah School (Cleansed)]],'Quality Check'!$B$11:$B$14,'Quality Check'!$C$11:$C$14,)</f>
        <v>Rural</v>
      </c>
      <c r="BN174" s="86" t="str">
        <f>_xlfn.XLOOKUP(Form_Responses1811[[#This Row],[Sekolah School (Cleansed)]],'Quality Check'!$B$11:$B$14,'Quality Check'!$D$11:$D$14,)</f>
        <v>Controlled Group (CG)</v>
      </c>
    </row>
    <row r="175" spans="1:66" ht="13.2" x14ac:dyDescent="0.25">
      <c r="A175" s="82">
        <v>45572.501242557875</v>
      </c>
      <c r="B175" s="83" t="s">
        <v>563</v>
      </c>
      <c r="C175" s="84" t="s">
        <v>564</v>
      </c>
      <c r="D175" s="83">
        <v>26.85</v>
      </c>
      <c r="E175" s="83">
        <v>0.12</v>
      </c>
      <c r="F175" s="83" t="s">
        <v>423</v>
      </c>
      <c r="G175" s="83" t="s">
        <v>76</v>
      </c>
      <c r="H175" s="83" t="s">
        <v>565</v>
      </c>
      <c r="I175" s="83" t="s">
        <v>63</v>
      </c>
      <c r="J175" s="83" t="s">
        <v>64</v>
      </c>
      <c r="K175" s="83" t="s">
        <v>64</v>
      </c>
      <c r="L175" s="83" t="s">
        <v>64</v>
      </c>
      <c r="M175" s="83" t="s">
        <v>78</v>
      </c>
      <c r="N175" s="83" t="s">
        <v>64</v>
      </c>
      <c r="O175" s="83" t="s">
        <v>64</v>
      </c>
      <c r="P175" s="83" t="s">
        <v>84</v>
      </c>
      <c r="Q175" s="83" t="s">
        <v>78</v>
      </c>
      <c r="R175" s="83" t="s">
        <v>64</v>
      </c>
      <c r="S175" s="83" t="s">
        <v>64</v>
      </c>
      <c r="T175" s="83" t="s">
        <v>78</v>
      </c>
      <c r="U175" s="83" t="s">
        <v>78</v>
      </c>
      <c r="V175" s="83" t="s">
        <v>64</v>
      </c>
      <c r="W175" s="83" t="s">
        <v>64</v>
      </c>
      <c r="X175" s="83" t="s">
        <v>64</v>
      </c>
      <c r="Y175" s="83" t="s">
        <v>64</v>
      </c>
      <c r="Z175" s="83" t="s">
        <v>65</v>
      </c>
      <c r="AA175" s="83" t="s">
        <v>65</v>
      </c>
      <c r="AB175" s="83" t="s">
        <v>79</v>
      </c>
      <c r="AC175" s="83" t="s">
        <v>65</v>
      </c>
      <c r="AD175" s="83" t="s">
        <v>65</v>
      </c>
      <c r="AE175" s="83" t="s">
        <v>65</v>
      </c>
      <c r="AF175" s="83" t="s">
        <v>65</v>
      </c>
      <c r="AG175" s="83" t="s">
        <v>65</v>
      </c>
      <c r="AH175" s="83" t="s">
        <v>65</v>
      </c>
      <c r="AI175" s="83" t="s">
        <v>101</v>
      </c>
      <c r="AJ175" s="83" t="s">
        <v>65</v>
      </c>
      <c r="AK175" s="83" t="s">
        <v>65</v>
      </c>
      <c r="AL175" s="83" t="s">
        <v>65</v>
      </c>
      <c r="AM175" s="83" t="s">
        <v>65</v>
      </c>
      <c r="AN175" s="83" t="s">
        <v>66</v>
      </c>
      <c r="AO175" s="83" t="s">
        <v>65</v>
      </c>
      <c r="AP175" s="83" t="s">
        <v>85</v>
      </c>
      <c r="AQ175" s="83" t="s">
        <v>85</v>
      </c>
      <c r="AR175" s="83" t="s">
        <v>63</v>
      </c>
      <c r="AS175" s="83" t="s">
        <v>120</v>
      </c>
      <c r="AT175" s="83" t="s">
        <v>87</v>
      </c>
      <c r="AU175" s="83" t="s">
        <v>70</v>
      </c>
      <c r="AV175" s="83" t="s">
        <v>71</v>
      </c>
      <c r="AW175" s="83" t="s">
        <v>72</v>
      </c>
      <c r="AX175" s="83" t="s">
        <v>73</v>
      </c>
      <c r="AY175" s="83" t="s">
        <v>72</v>
      </c>
      <c r="AZ175" s="83" t="s">
        <v>73</v>
      </c>
      <c r="BA175" s="83" t="s">
        <v>73</v>
      </c>
      <c r="BB175" s="83" t="s">
        <v>63</v>
      </c>
      <c r="BC175" s="83" t="s">
        <v>73</v>
      </c>
      <c r="BD175" s="83"/>
      <c r="BE175" s="83" t="s">
        <v>73</v>
      </c>
      <c r="BF175" s="83"/>
      <c r="BG175" s="87" t="s">
        <v>335</v>
      </c>
      <c r="BH175" s="86" t="s">
        <v>60</v>
      </c>
      <c r="BI175" s="76" t="s">
        <v>1414</v>
      </c>
      <c r="BJ175">
        <f t="shared" si="6"/>
        <v>28</v>
      </c>
      <c r="BK175" s="87">
        <f t="shared" si="5"/>
        <v>61</v>
      </c>
      <c r="BL175" s="87"/>
      <c r="BM175" s="86" t="str">
        <f>_xlfn.XLOOKUP(Form_Responses1811[[#This Row],[Sekolah School (Cleansed)]],'Quality Check'!$B$11:$B$14,'Quality Check'!$C$11:$C$14,)</f>
        <v>Rural</v>
      </c>
      <c r="BN175" s="86" t="str">
        <f>_xlfn.XLOOKUP(Form_Responses1811[[#This Row],[Sekolah School (Cleansed)]],'Quality Check'!$B$11:$B$14,'Quality Check'!$D$11:$D$14,)</f>
        <v>Controlled Group (CG)</v>
      </c>
    </row>
    <row r="176" spans="1:66" ht="13.2" x14ac:dyDescent="0.25">
      <c r="A176" s="82">
        <v>45572.50129576389</v>
      </c>
      <c r="B176" s="83" t="s">
        <v>566</v>
      </c>
      <c r="C176" s="84" t="s">
        <v>567</v>
      </c>
      <c r="D176" s="83">
        <v>58.03</v>
      </c>
      <c r="E176" s="83">
        <v>0.57999999999999996</v>
      </c>
      <c r="F176" s="83" t="s">
        <v>423</v>
      </c>
      <c r="G176" s="83" t="s">
        <v>76</v>
      </c>
      <c r="H176" s="83" t="s">
        <v>449</v>
      </c>
      <c r="I176" s="83" t="s">
        <v>63</v>
      </c>
      <c r="J176" s="83" t="s">
        <v>64</v>
      </c>
      <c r="K176" s="83" t="s">
        <v>84</v>
      </c>
      <c r="L176" s="83" t="s">
        <v>145</v>
      </c>
      <c r="M176" s="83" t="s">
        <v>84</v>
      </c>
      <c r="N176" s="83" t="s">
        <v>84</v>
      </c>
      <c r="O176" s="83" t="s">
        <v>84</v>
      </c>
      <c r="P176" s="83" t="s">
        <v>84</v>
      </c>
      <c r="Q176" s="83" t="s">
        <v>64</v>
      </c>
      <c r="R176" s="83" t="s">
        <v>84</v>
      </c>
      <c r="S176" s="83" t="s">
        <v>84</v>
      </c>
      <c r="T176" s="83" t="s">
        <v>84</v>
      </c>
      <c r="U176" s="83" t="s">
        <v>84</v>
      </c>
      <c r="V176" s="83" t="s">
        <v>64</v>
      </c>
      <c r="W176" s="83" t="s">
        <v>64</v>
      </c>
      <c r="X176" s="83" t="s">
        <v>84</v>
      </c>
      <c r="Y176" s="83" t="s">
        <v>64</v>
      </c>
      <c r="Z176" s="83" t="s">
        <v>66</v>
      </c>
      <c r="AA176" s="83" t="s">
        <v>66</v>
      </c>
      <c r="AB176" s="83" t="s">
        <v>66</v>
      </c>
      <c r="AC176" s="83" t="s">
        <v>66</v>
      </c>
      <c r="AD176" s="83" t="s">
        <v>66</v>
      </c>
      <c r="AE176" s="83" t="s">
        <v>65</v>
      </c>
      <c r="AF176" s="83" t="s">
        <v>66</v>
      </c>
      <c r="AG176" s="83" t="s">
        <v>66</v>
      </c>
      <c r="AH176" s="83" t="s">
        <v>66</v>
      </c>
      <c r="AI176" s="83" t="s">
        <v>79</v>
      </c>
      <c r="AJ176" s="83" t="s">
        <v>66</v>
      </c>
      <c r="AK176" s="83" t="s">
        <v>65</v>
      </c>
      <c r="AL176" s="83" t="s">
        <v>66</v>
      </c>
      <c r="AM176" s="83" t="s">
        <v>66</v>
      </c>
      <c r="AN176" s="83" t="s">
        <v>66</v>
      </c>
      <c r="AO176" s="83" t="s">
        <v>66</v>
      </c>
      <c r="AP176" s="83" t="s">
        <v>67</v>
      </c>
      <c r="AQ176" s="83" t="s">
        <v>67</v>
      </c>
      <c r="AR176" s="83" t="s">
        <v>86</v>
      </c>
      <c r="AS176" s="83" t="s">
        <v>223</v>
      </c>
      <c r="AT176" s="83" t="s">
        <v>87</v>
      </c>
      <c r="AU176" s="83" t="s">
        <v>70</v>
      </c>
      <c r="AV176" s="83" t="s">
        <v>71</v>
      </c>
      <c r="AW176" s="83" t="s">
        <v>73</v>
      </c>
      <c r="AX176" s="83" t="s">
        <v>73</v>
      </c>
      <c r="AY176" s="83" t="s">
        <v>72</v>
      </c>
      <c r="AZ176" s="83" t="s">
        <v>72</v>
      </c>
      <c r="BA176" s="83" t="s">
        <v>72</v>
      </c>
      <c r="BB176" s="83" t="s">
        <v>72</v>
      </c>
      <c r="BC176" s="83" t="s">
        <v>73</v>
      </c>
      <c r="BD176" s="83"/>
      <c r="BE176" s="83" t="s">
        <v>73</v>
      </c>
      <c r="BF176" s="83"/>
      <c r="BG176" s="87" t="s">
        <v>335</v>
      </c>
      <c r="BH176" s="86" t="s">
        <v>60</v>
      </c>
      <c r="BI176" s="76" t="s">
        <v>1414</v>
      </c>
      <c r="BJ176">
        <f t="shared" si="6"/>
        <v>22</v>
      </c>
      <c r="BK176" s="87">
        <f t="shared" si="5"/>
        <v>50</v>
      </c>
      <c r="BL176" s="87"/>
      <c r="BM176" s="86" t="str">
        <f>_xlfn.XLOOKUP(Form_Responses1811[[#This Row],[Sekolah School (Cleansed)]],'Quality Check'!$B$11:$B$14,'Quality Check'!$C$11:$C$14,)</f>
        <v>Rural</v>
      </c>
      <c r="BN176" s="86" t="str">
        <f>_xlfn.XLOOKUP(Form_Responses1811[[#This Row],[Sekolah School (Cleansed)]],'Quality Check'!$B$11:$B$14,'Quality Check'!$D$11:$D$14,)</f>
        <v>Controlled Group (CG)</v>
      </c>
    </row>
    <row r="177" spans="1:66" ht="13.2" x14ac:dyDescent="0.25">
      <c r="A177" s="82">
        <v>45572.502873460646</v>
      </c>
      <c r="B177" s="83" t="s">
        <v>568</v>
      </c>
      <c r="C177" s="84" t="s">
        <v>569</v>
      </c>
      <c r="D177" s="83">
        <v>60.71</v>
      </c>
      <c r="E177" s="83">
        <v>0.57999999999999996</v>
      </c>
      <c r="F177" s="83" t="s">
        <v>423</v>
      </c>
      <c r="G177" s="83" t="s">
        <v>76</v>
      </c>
      <c r="H177" s="83" t="s">
        <v>570</v>
      </c>
      <c r="I177" s="83" t="s">
        <v>63</v>
      </c>
      <c r="J177" s="83" t="s">
        <v>64</v>
      </c>
      <c r="K177" s="83" t="s">
        <v>64</v>
      </c>
      <c r="L177" s="83" t="s">
        <v>64</v>
      </c>
      <c r="M177" s="83" t="s">
        <v>84</v>
      </c>
      <c r="N177" s="83" t="s">
        <v>64</v>
      </c>
      <c r="O177" s="83" t="s">
        <v>64</v>
      </c>
      <c r="P177" s="83" t="s">
        <v>84</v>
      </c>
      <c r="Q177" s="83" t="s">
        <v>64</v>
      </c>
      <c r="R177" s="83" t="s">
        <v>64</v>
      </c>
      <c r="S177" s="83" t="s">
        <v>64</v>
      </c>
      <c r="T177" s="83" t="s">
        <v>84</v>
      </c>
      <c r="U177" s="83" t="s">
        <v>84</v>
      </c>
      <c r="V177" s="83" t="s">
        <v>64</v>
      </c>
      <c r="W177" s="83" t="s">
        <v>84</v>
      </c>
      <c r="X177" s="83" t="s">
        <v>84</v>
      </c>
      <c r="Y177" s="83" t="s">
        <v>84</v>
      </c>
      <c r="Z177" s="83" t="s">
        <v>66</v>
      </c>
      <c r="AA177" s="83" t="s">
        <v>65</v>
      </c>
      <c r="AB177" s="83" t="s">
        <v>66</v>
      </c>
      <c r="AC177" s="83" t="s">
        <v>66</v>
      </c>
      <c r="AD177" s="83" t="s">
        <v>66</v>
      </c>
      <c r="AE177" s="83" t="s">
        <v>65</v>
      </c>
      <c r="AF177" s="83" t="s">
        <v>66</v>
      </c>
      <c r="AG177" s="83" t="s">
        <v>66</v>
      </c>
      <c r="AH177" s="83" t="s">
        <v>66</v>
      </c>
      <c r="AI177" s="83" t="s">
        <v>101</v>
      </c>
      <c r="AJ177" s="83" t="s">
        <v>65</v>
      </c>
      <c r="AK177" s="83" t="s">
        <v>66</v>
      </c>
      <c r="AL177" s="83" t="s">
        <v>66</v>
      </c>
      <c r="AM177" s="83" t="s">
        <v>66</v>
      </c>
      <c r="AN177" s="83" t="s">
        <v>66</v>
      </c>
      <c r="AO177" s="83" t="s">
        <v>66</v>
      </c>
      <c r="AP177" s="83" t="s">
        <v>67</v>
      </c>
      <c r="AQ177" s="83" t="s">
        <v>80</v>
      </c>
      <c r="AR177" s="83" t="s">
        <v>86</v>
      </c>
      <c r="AS177" s="83" t="s">
        <v>571</v>
      </c>
      <c r="AT177" s="83" t="s">
        <v>87</v>
      </c>
      <c r="AU177" s="83" t="s">
        <v>93</v>
      </c>
      <c r="AV177" s="83" t="s">
        <v>71</v>
      </c>
      <c r="AW177" s="83" t="s">
        <v>72</v>
      </c>
      <c r="AX177" s="83" t="s">
        <v>72</v>
      </c>
      <c r="AY177" s="83" t="s">
        <v>72</v>
      </c>
      <c r="AZ177" s="83" t="s">
        <v>72</v>
      </c>
      <c r="BA177" s="83" t="s">
        <v>72</v>
      </c>
      <c r="BB177" s="83" t="s">
        <v>72</v>
      </c>
      <c r="BC177" s="83" t="s">
        <v>73</v>
      </c>
      <c r="BD177" s="83"/>
      <c r="BE177" s="83" t="s">
        <v>73</v>
      </c>
      <c r="BF177" s="83"/>
      <c r="BG177" s="87" t="s">
        <v>335</v>
      </c>
      <c r="BH177" s="86" t="s">
        <v>60</v>
      </c>
      <c r="BI177" s="76" t="s">
        <v>1414</v>
      </c>
      <c r="BJ177">
        <f t="shared" si="6"/>
        <v>26</v>
      </c>
      <c r="BK177" s="87">
        <f t="shared" si="5"/>
        <v>52</v>
      </c>
      <c r="BL177" s="87"/>
      <c r="BM177" s="86" t="str">
        <f>_xlfn.XLOOKUP(Form_Responses1811[[#This Row],[Sekolah School (Cleansed)]],'Quality Check'!$B$11:$B$14,'Quality Check'!$C$11:$C$14,)</f>
        <v>Rural</v>
      </c>
      <c r="BN177" s="86" t="str">
        <f>_xlfn.XLOOKUP(Form_Responses1811[[#This Row],[Sekolah School (Cleansed)]],'Quality Check'!$B$11:$B$14,'Quality Check'!$D$11:$D$14,)</f>
        <v>Controlled Group (CG)</v>
      </c>
    </row>
    <row r="178" spans="1:66" ht="13.2" x14ac:dyDescent="0.25">
      <c r="A178" s="82">
        <v>45572.506699999998</v>
      </c>
      <c r="B178" s="83" t="s">
        <v>572</v>
      </c>
      <c r="C178" s="84" t="s">
        <v>573</v>
      </c>
      <c r="D178" s="83">
        <v>57.14</v>
      </c>
      <c r="E178" s="83">
        <v>0.79</v>
      </c>
      <c r="F178" s="83" t="s">
        <v>423</v>
      </c>
      <c r="G178" s="83" t="s">
        <v>76</v>
      </c>
      <c r="H178" s="83" t="s">
        <v>574</v>
      </c>
      <c r="I178" s="83" t="s">
        <v>63</v>
      </c>
      <c r="J178" s="83" t="s">
        <v>145</v>
      </c>
      <c r="K178" s="83" t="s">
        <v>64</v>
      </c>
      <c r="L178" s="83" t="s">
        <v>64</v>
      </c>
      <c r="M178" s="83" t="s">
        <v>84</v>
      </c>
      <c r="N178" s="83" t="s">
        <v>64</v>
      </c>
      <c r="O178" s="83" t="s">
        <v>64</v>
      </c>
      <c r="P178" s="83" t="s">
        <v>84</v>
      </c>
      <c r="Q178" s="83" t="s">
        <v>64</v>
      </c>
      <c r="R178" s="83" t="s">
        <v>64</v>
      </c>
      <c r="S178" s="83" t="s">
        <v>64</v>
      </c>
      <c r="T178" s="83" t="s">
        <v>64</v>
      </c>
      <c r="U178" s="83" t="s">
        <v>84</v>
      </c>
      <c r="V178" s="83" t="s">
        <v>64</v>
      </c>
      <c r="W178" s="83" t="s">
        <v>64</v>
      </c>
      <c r="X178" s="83" t="s">
        <v>84</v>
      </c>
      <c r="Y178" s="83" t="s">
        <v>64</v>
      </c>
      <c r="Z178" s="83" t="s">
        <v>66</v>
      </c>
      <c r="AA178" s="83" t="s">
        <v>65</v>
      </c>
      <c r="AB178" s="83" t="s">
        <v>66</v>
      </c>
      <c r="AC178" s="83" t="s">
        <v>65</v>
      </c>
      <c r="AD178" s="83" t="s">
        <v>66</v>
      </c>
      <c r="AE178" s="83" t="s">
        <v>66</v>
      </c>
      <c r="AF178" s="83" t="s">
        <v>66</v>
      </c>
      <c r="AG178" s="83" t="s">
        <v>66</v>
      </c>
      <c r="AH178" s="83" t="s">
        <v>66</v>
      </c>
      <c r="AI178" s="83" t="s">
        <v>79</v>
      </c>
      <c r="AJ178" s="83" t="s">
        <v>66</v>
      </c>
      <c r="AK178" s="83" t="s">
        <v>66</v>
      </c>
      <c r="AL178" s="83" t="s">
        <v>66</v>
      </c>
      <c r="AM178" s="83" t="s">
        <v>66</v>
      </c>
      <c r="AN178" s="83" t="s">
        <v>66</v>
      </c>
      <c r="AO178" s="83" t="s">
        <v>66</v>
      </c>
      <c r="AP178" s="83" t="s">
        <v>85</v>
      </c>
      <c r="AQ178" s="83" t="s">
        <v>85</v>
      </c>
      <c r="AR178" s="83" t="s">
        <v>63</v>
      </c>
      <c r="AS178" s="83" t="s">
        <v>120</v>
      </c>
      <c r="AT178" s="83" t="s">
        <v>69</v>
      </c>
      <c r="AU178" s="83" t="s">
        <v>70</v>
      </c>
      <c r="AV178" s="83" t="s">
        <v>71</v>
      </c>
      <c r="AW178" s="83" t="s">
        <v>72</v>
      </c>
      <c r="AX178" s="83" t="s">
        <v>63</v>
      </c>
      <c r="AY178" s="83" t="s">
        <v>73</v>
      </c>
      <c r="AZ178" s="83" t="s">
        <v>63</v>
      </c>
      <c r="BA178" s="83" t="s">
        <v>72</v>
      </c>
      <c r="BB178" s="83" t="s">
        <v>72</v>
      </c>
      <c r="BC178" s="83" t="s">
        <v>73</v>
      </c>
      <c r="BD178" s="83"/>
      <c r="BE178" s="83" t="s">
        <v>73</v>
      </c>
      <c r="BF178" s="83"/>
      <c r="BG178" s="87" t="s">
        <v>335</v>
      </c>
      <c r="BH178" s="86" t="s">
        <v>60</v>
      </c>
      <c r="BI178" s="76" t="s">
        <v>1414</v>
      </c>
      <c r="BJ178">
        <f t="shared" si="6"/>
        <v>28</v>
      </c>
      <c r="BK178" s="87">
        <f t="shared" si="5"/>
        <v>50</v>
      </c>
      <c r="BL178" s="87"/>
      <c r="BM178" s="86" t="str">
        <f>_xlfn.XLOOKUP(Form_Responses1811[[#This Row],[Sekolah School (Cleansed)]],'Quality Check'!$B$11:$B$14,'Quality Check'!$C$11:$C$14,)</f>
        <v>Rural</v>
      </c>
      <c r="BN178" s="86" t="str">
        <f>_xlfn.XLOOKUP(Form_Responses1811[[#This Row],[Sekolah School (Cleansed)]],'Quality Check'!$B$11:$B$14,'Quality Check'!$D$11:$D$14,)</f>
        <v>Controlled Group (CG)</v>
      </c>
    </row>
    <row r="179" spans="1:66" ht="13.2" x14ac:dyDescent="0.25">
      <c r="A179" s="82">
        <v>45572.507732523147</v>
      </c>
      <c r="B179" s="83" t="s">
        <v>575</v>
      </c>
      <c r="C179" s="84" t="s">
        <v>576</v>
      </c>
      <c r="D179" s="83">
        <v>75</v>
      </c>
      <c r="E179" s="83">
        <v>0.33</v>
      </c>
      <c r="F179" s="83" t="s">
        <v>423</v>
      </c>
      <c r="G179" s="83" t="s">
        <v>76</v>
      </c>
      <c r="H179" s="83" t="s">
        <v>420</v>
      </c>
      <c r="I179" s="83" t="s">
        <v>63</v>
      </c>
      <c r="J179" s="83" t="s">
        <v>64</v>
      </c>
      <c r="K179" s="83" t="s">
        <v>84</v>
      </c>
      <c r="L179" s="83" t="s">
        <v>64</v>
      </c>
      <c r="M179" s="83" t="s">
        <v>64</v>
      </c>
      <c r="N179" s="83" t="s">
        <v>64</v>
      </c>
      <c r="O179" s="83" t="s">
        <v>64</v>
      </c>
      <c r="P179" s="83" t="s">
        <v>64</v>
      </c>
      <c r="Q179" s="83" t="s">
        <v>64</v>
      </c>
      <c r="R179" s="83" t="s">
        <v>84</v>
      </c>
      <c r="S179" s="83" t="s">
        <v>64</v>
      </c>
      <c r="T179" s="83" t="s">
        <v>84</v>
      </c>
      <c r="U179" s="83" t="s">
        <v>64</v>
      </c>
      <c r="V179" s="83" t="s">
        <v>64</v>
      </c>
      <c r="W179" s="83" t="s">
        <v>64</v>
      </c>
      <c r="X179" s="83" t="s">
        <v>84</v>
      </c>
      <c r="Y179" s="83" t="s">
        <v>64</v>
      </c>
      <c r="Z179" s="83" t="s">
        <v>66</v>
      </c>
      <c r="AA179" s="83" t="s">
        <v>65</v>
      </c>
      <c r="AB179" s="83" t="s">
        <v>66</v>
      </c>
      <c r="AC179" s="83" t="s">
        <v>65</v>
      </c>
      <c r="AD179" s="83" t="s">
        <v>66</v>
      </c>
      <c r="AE179" s="83" t="s">
        <v>65</v>
      </c>
      <c r="AF179" s="83" t="s">
        <v>65</v>
      </c>
      <c r="AG179" s="83" t="s">
        <v>65</v>
      </c>
      <c r="AH179" s="83" t="s">
        <v>66</v>
      </c>
      <c r="AI179" s="83" t="s">
        <v>79</v>
      </c>
      <c r="AJ179" s="83" t="s">
        <v>65</v>
      </c>
      <c r="AK179" s="83" t="s">
        <v>66</v>
      </c>
      <c r="AL179" s="83" t="s">
        <v>65</v>
      </c>
      <c r="AM179" s="83" t="s">
        <v>66</v>
      </c>
      <c r="AN179" s="83" t="s">
        <v>66</v>
      </c>
      <c r="AO179" s="83" t="s">
        <v>66</v>
      </c>
      <c r="AP179" s="83" t="s">
        <v>67</v>
      </c>
      <c r="AQ179" s="83" t="s">
        <v>85</v>
      </c>
      <c r="AR179" s="83" t="s">
        <v>86</v>
      </c>
      <c r="AS179" s="83" t="s">
        <v>68</v>
      </c>
      <c r="AT179" s="83" t="s">
        <v>69</v>
      </c>
      <c r="AU179" s="83" t="s">
        <v>70</v>
      </c>
      <c r="AV179" s="83" t="s">
        <v>71</v>
      </c>
      <c r="AW179" s="83" t="s">
        <v>72</v>
      </c>
      <c r="AX179" s="83" t="s">
        <v>72</v>
      </c>
      <c r="AY179" s="83" t="s">
        <v>73</v>
      </c>
      <c r="AZ179" s="83" t="s">
        <v>63</v>
      </c>
      <c r="BA179" s="83" t="s">
        <v>73</v>
      </c>
      <c r="BB179" s="83" t="s">
        <v>63</v>
      </c>
      <c r="BC179" s="83" t="s">
        <v>73</v>
      </c>
      <c r="BD179" s="83"/>
      <c r="BE179" s="83" t="s">
        <v>73</v>
      </c>
      <c r="BF179" s="83"/>
      <c r="BG179" s="87" t="s">
        <v>335</v>
      </c>
      <c r="BH179" s="86" t="s">
        <v>60</v>
      </c>
      <c r="BI179" s="76" t="s">
        <v>1414</v>
      </c>
      <c r="BJ179">
        <f t="shared" si="6"/>
        <v>27</v>
      </c>
      <c r="BK179" s="87">
        <f t="shared" si="5"/>
        <v>55</v>
      </c>
      <c r="BL179" s="87"/>
      <c r="BM179" s="86" t="str">
        <f>_xlfn.XLOOKUP(Form_Responses1811[[#This Row],[Sekolah School (Cleansed)]],'Quality Check'!$B$11:$B$14,'Quality Check'!$C$11:$C$14,)</f>
        <v>Rural</v>
      </c>
      <c r="BN179" s="86" t="str">
        <f>_xlfn.XLOOKUP(Form_Responses1811[[#This Row],[Sekolah School (Cleansed)]],'Quality Check'!$B$11:$B$14,'Quality Check'!$D$11:$D$14,)</f>
        <v>Controlled Group (CG)</v>
      </c>
    </row>
    <row r="180" spans="1:66" ht="13.2" x14ac:dyDescent="0.25">
      <c r="A180" s="82">
        <v>45572.50784961805</v>
      </c>
      <c r="B180" s="83" t="s">
        <v>577</v>
      </c>
      <c r="C180" s="84" t="s">
        <v>578</v>
      </c>
      <c r="D180" s="83">
        <v>100</v>
      </c>
      <c r="E180" s="83">
        <v>0.92</v>
      </c>
      <c r="F180" s="83" t="s">
        <v>423</v>
      </c>
      <c r="G180" s="83" t="s">
        <v>76</v>
      </c>
      <c r="H180" s="83" t="s">
        <v>579</v>
      </c>
      <c r="I180" s="83" t="s">
        <v>63</v>
      </c>
      <c r="J180" s="83" t="s">
        <v>64</v>
      </c>
      <c r="K180" s="83" t="s">
        <v>84</v>
      </c>
      <c r="L180" s="83" t="s">
        <v>64</v>
      </c>
      <c r="M180" s="83" t="s">
        <v>84</v>
      </c>
      <c r="N180" s="83" t="s">
        <v>64</v>
      </c>
      <c r="O180" s="83" t="s">
        <v>84</v>
      </c>
      <c r="P180" s="83" t="s">
        <v>84</v>
      </c>
      <c r="Q180" s="83" t="s">
        <v>84</v>
      </c>
      <c r="R180" s="83" t="s">
        <v>64</v>
      </c>
      <c r="S180" s="83" t="s">
        <v>64</v>
      </c>
      <c r="T180" s="83" t="s">
        <v>64</v>
      </c>
      <c r="U180" s="83" t="s">
        <v>84</v>
      </c>
      <c r="V180" s="83" t="s">
        <v>84</v>
      </c>
      <c r="W180" s="83" t="s">
        <v>84</v>
      </c>
      <c r="X180" s="83" t="s">
        <v>64</v>
      </c>
      <c r="Y180" s="83" t="s">
        <v>64</v>
      </c>
      <c r="Z180" s="83" t="s">
        <v>66</v>
      </c>
      <c r="AA180" s="83" t="s">
        <v>66</v>
      </c>
      <c r="AB180" s="83" t="s">
        <v>66</v>
      </c>
      <c r="AC180" s="83" t="s">
        <v>79</v>
      </c>
      <c r="AD180" s="83" t="s">
        <v>65</v>
      </c>
      <c r="AE180" s="83" t="s">
        <v>66</v>
      </c>
      <c r="AF180" s="83" t="s">
        <v>79</v>
      </c>
      <c r="AG180" s="83" t="s">
        <v>66</v>
      </c>
      <c r="AH180" s="83" t="s">
        <v>66</v>
      </c>
      <c r="AI180" s="83" t="s">
        <v>66</v>
      </c>
      <c r="AJ180" s="83" t="s">
        <v>66</v>
      </c>
      <c r="AK180" s="83" t="s">
        <v>66</v>
      </c>
      <c r="AL180" s="83" t="s">
        <v>66</v>
      </c>
      <c r="AM180" s="83" t="s">
        <v>66</v>
      </c>
      <c r="AN180" s="83" t="s">
        <v>66</v>
      </c>
      <c r="AO180" s="83" t="s">
        <v>101</v>
      </c>
      <c r="AP180" s="83" t="s">
        <v>67</v>
      </c>
      <c r="AQ180" s="83" t="s">
        <v>67</v>
      </c>
      <c r="AR180" s="83" t="s">
        <v>86</v>
      </c>
      <c r="AS180" s="83" t="s">
        <v>580</v>
      </c>
      <c r="AT180" s="83" t="s">
        <v>69</v>
      </c>
      <c r="AU180" s="83" t="s">
        <v>67</v>
      </c>
      <c r="AV180" s="83" t="s">
        <v>71</v>
      </c>
      <c r="AW180" s="83" t="s">
        <v>63</v>
      </c>
      <c r="AX180" s="83" t="s">
        <v>72</v>
      </c>
      <c r="AY180" s="83" t="s">
        <v>63</v>
      </c>
      <c r="AZ180" s="83" t="s">
        <v>72</v>
      </c>
      <c r="BA180" s="83" t="s">
        <v>73</v>
      </c>
      <c r="BB180" s="83" t="s">
        <v>73</v>
      </c>
      <c r="BC180" s="83" t="s">
        <v>73</v>
      </c>
      <c r="BD180" s="83"/>
      <c r="BE180" s="83" t="s">
        <v>73</v>
      </c>
      <c r="BF180" s="83" t="s">
        <v>122</v>
      </c>
      <c r="BG180" s="87" t="s">
        <v>335</v>
      </c>
      <c r="BH180" s="86" t="s">
        <v>60</v>
      </c>
      <c r="BI180" s="76" t="s">
        <v>1414</v>
      </c>
      <c r="BJ180">
        <f t="shared" si="6"/>
        <v>25</v>
      </c>
      <c r="BK180" s="87">
        <f t="shared" si="5"/>
        <v>47</v>
      </c>
      <c r="BL180" s="87"/>
      <c r="BM180" s="86" t="str">
        <f>_xlfn.XLOOKUP(Form_Responses1811[[#This Row],[Sekolah School (Cleansed)]],'Quality Check'!$B$11:$B$14,'Quality Check'!$C$11:$C$14,)</f>
        <v>Rural</v>
      </c>
      <c r="BN180" s="86" t="str">
        <f>_xlfn.XLOOKUP(Form_Responses1811[[#This Row],[Sekolah School (Cleansed)]],'Quality Check'!$B$11:$B$14,'Quality Check'!$D$11:$D$14,)</f>
        <v>Controlled Group (CG)</v>
      </c>
    </row>
    <row r="181" spans="1:66" ht="13.2" x14ac:dyDescent="0.25">
      <c r="A181" s="82">
        <v>45572.508799513889</v>
      </c>
      <c r="B181" s="83" t="s">
        <v>581</v>
      </c>
      <c r="C181" s="84" t="s">
        <v>582</v>
      </c>
      <c r="D181" s="83">
        <v>100</v>
      </c>
      <c r="E181" s="83">
        <v>0.87</v>
      </c>
      <c r="F181" s="83" t="s">
        <v>423</v>
      </c>
      <c r="G181" s="83" t="s">
        <v>76</v>
      </c>
      <c r="H181" s="83" t="s">
        <v>399</v>
      </c>
      <c r="I181" s="83" t="s">
        <v>63</v>
      </c>
      <c r="J181" s="83" t="s">
        <v>64</v>
      </c>
      <c r="K181" s="83" t="s">
        <v>84</v>
      </c>
      <c r="L181" s="83" t="s">
        <v>64</v>
      </c>
      <c r="M181" s="83" t="s">
        <v>64</v>
      </c>
      <c r="N181" s="83" t="s">
        <v>64</v>
      </c>
      <c r="O181" s="83" t="s">
        <v>64</v>
      </c>
      <c r="P181" s="83" t="s">
        <v>84</v>
      </c>
      <c r="Q181" s="83" t="s">
        <v>64</v>
      </c>
      <c r="R181" s="83" t="s">
        <v>64</v>
      </c>
      <c r="S181" s="83" t="s">
        <v>84</v>
      </c>
      <c r="T181" s="83" t="s">
        <v>84</v>
      </c>
      <c r="U181" s="83" t="s">
        <v>84</v>
      </c>
      <c r="V181" s="83" t="s">
        <v>64</v>
      </c>
      <c r="W181" s="83" t="s">
        <v>64</v>
      </c>
      <c r="X181" s="83" t="s">
        <v>64</v>
      </c>
      <c r="Y181" s="83" t="s">
        <v>64</v>
      </c>
      <c r="Z181" s="83" t="s">
        <v>66</v>
      </c>
      <c r="AA181" s="83" t="s">
        <v>66</v>
      </c>
      <c r="AB181" s="83" t="s">
        <v>66</v>
      </c>
      <c r="AC181" s="83" t="s">
        <v>65</v>
      </c>
      <c r="AD181" s="83" t="s">
        <v>66</v>
      </c>
      <c r="AE181" s="83" t="s">
        <v>66</v>
      </c>
      <c r="AF181" s="83" t="s">
        <v>66</v>
      </c>
      <c r="AG181" s="83" t="s">
        <v>65</v>
      </c>
      <c r="AH181" s="83" t="s">
        <v>65</v>
      </c>
      <c r="AI181" s="83" t="s">
        <v>79</v>
      </c>
      <c r="AJ181" s="83" t="s">
        <v>65</v>
      </c>
      <c r="AK181" s="83" t="s">
        <v>65</v>
      </c>
      <c r="AL181" s="83" t="s">
        <v>65</v>
      </c>
      <c r="AM181" s="83" t="s">
        <v>66</v>
      </c>
      <c r="AN181" s="83" t="s">
        <v>66</v>
      </c>
      <c r="AO181" s="83" t="s">
        <v>66</v>
      </c>
      <c r="AP181" s="83" t="s">
        <v>67</v>
      </c>
      <c r="AQ181" s="83" t="s">
        <v>80</v>
      </c>
      <c r="AR181" s="83" t="s">
        <v>86</v>
      </c>
      <c r="AS181" s="83" t="s">
        <v>68</v>
      </c>
      <c r="AT181" s="83" t="s">
        <v>87</v>
      </c>
      <c r="AU181" s="83" t="s">
        <v>80</v>
      </c>
      <c r="AV181" s="83" t="s">
        <v>132</v>
      </c>
      <c r="AW181" s="83" t="s">
        <v>73</v>
      </c>
      <c r="AX181" s="83" t="s">
        <v>73</v>
      </c>
      <c r="AY181" s="83" t="s">
        <v>72</v>
      </c>
      <c r="AZ181" s="83" t="s">
        <v>72</v>
      </c>
      <c r="BA181" s="83" t="s">
        <v>72</v>
      </c>
      <c r="BB181" s="83" t="s">
        <v>73</v>
      </c>
      <c r="BC181" s="83" t="s">
        <v>73</v>
      </c>
      <c r="BD181" s="83"/>
      <c r="BE181" s="83" t="s">
        <v>73</v>
      </c>
      <c r="BF181" s="83"/>
      <c r="BG181" s="87" t="s">
        <v>335</v>
      </c>
      <c r="BH181" s="86" t="s">
        <v>60</v>
      </c>
      <c r="BI181" s="76" t="s">
        <v>1414</v>
      </c>
      <c r="BJ181">
        <f t="shared" si="6"/>
        <v>26</v>
      </c>
      <c r="BK181" s="87">
        <f t="shared" si="5"/>
        <v>54</v>
      </c>
      <c r="BL181" s="87"/>
      <c r="BM181" s="86" t="str">
        <f>_xlfn.XLOOKUP(Form_Responses1811[[#This Row],[Sekolah School (Cleansed)]],'Quality Check'!$B$11:$B$14,'Quality Check'!$C$11:$C$14,)</f>
        <v>Rural</v>
      </c>
      <c r="BN181" s="86" t="str">
        <f>_xlfn.XLOOKUP(Form_Responses1811[[#This Row],[Sekolah School (Cleansed)]],'Quality Check'!$B$11:$B$14,'Quality Check'!$D$11:$D$14,)</f>
        <v>Controlled Group (CG)</v>
      </c>
    </row>
    <row r="182" spans="1:66" ht="13.2" x14ac:dyDescent="0.25">
      <c r="A182" s="82">
        <v>45572.514153020835</v>
      </c>
      <c r="B182" s="83" t="s">
        <v>583</v>
      </c>
      <c r="C182" s="84" t="s">
        <v>584</v>
      </c>
      <c r="D182" s="83">
        <v>100</v>
      </c>
      <c r="E182" s="83">
        <v>1.46</v>
      </c>
      <c r="F182" s="83" t="s">
        <v>423</v>
      </c>
      <c r="G182" s="83" t="s">
        <v>76</v>
      </c>
      <c r="H182" s="83" t="s">
        <v>352</v>
      </c>
      <c r="I182" s="83" t="s">
        <v>63</v>
      </c>
      <c r="J182" s="83" t="s">
        <v>64</v>
      </c>
      <c r="K182" s="83" t="s">
        <v>64</v>
      </c>
      <c r="L182" s="83" t="s">
        <v>64</v>
      </c>
      <c r="M182" s="83" t="s">
        <v>84</v>
      </c>
      <c r="N182" s="83" t="s">
        <v>84</v>
      </c>
      <c r="O182" s="83" t="s">
        <v>64</v>
      </c>
      <c r="P182" s="83" t="s">
        <v>64</v>
      </c>
      <c r="Q182" s="83" t="s">
        <v>78</v>
      </c>
      <c r="R182" s="83" t="s">
        <v>64</v>
      </c>
      <c r="S182" s="83" t="s">
        <v>64</v>
      </c>
      <c r="T182" s="83" t="s">
        <v>64</v>
      </c>
      <c r="U182" s="83" t="s">
        <v>84</v>
      </c>
      <c r="V182" s="83" t="s">
        <v>64</v>
      </c>
      <c r="W182" s="83" t="s">
        <v>64</v>
      </c>
      <c r="X182" s="83" t="s">
        <v>64</v>
      </c>
      <c r="Y182" s="83" t="s">
        <v>64</v>
      </c>
      <c r="Z182" s="83" t="s">
        <v>65</v>
      </c>
      <c r="AA182" s="83" t="s">
        <v>65</v>
      </c>
      <c r="AB182" s="83" t="s">
        <v>65</v>
      </c>
      <c r="AC182" s="83" t="s">
        <v>65</v>
      </c>
      <c r="AD182" s="83" t="s">
        <v>65</v>
      </c>
      <c r="AE182" s="83" t="s">
        <v>65</v>
      </c>
      <c r="AF182" s="83" t="s">
        <v>66</v>
      </c>
      <c r="AG182" s="83" t="s">
        <v>65</v>
      </c>
      <c r="AH182" s="83" t="s">
        <v>65</v>
      </c>
      <c r="AI182" s="83" t="s">
        <v>101</v>
      </c>
      <c r="AJ182" s="83" t="s">
        <v>65</v>
      </c>
      <c r="AK182" s="83" t="s">
        <v>65</v>
      </c>
      <c r="AL182" s="83" t="s">
        <v>65</v>
      </c>
      <c r="AM182" s="83" t="s">
        <v>66</v>
      </c>
      <c r="AN182" s="83" t="s">
        <v>66</v>
      </c>
      <c r="AO182" s="83" t="s">
        <v>66</v>
      </c>
      <c r="AP182" s="83" t="s">
        <v>67</v>
      </c>
      <c r="AQ182" s="83" t="s">
        <v>67</v>
      </c>
      <c r="AR182" s="83" t="s">
        <v>86</v>
      </c>
      <c r="AS182" s="83" t="s">
        <v>68</v>
      </c>
      <c r="AT182" s="83" t="s">
        <v>87</v>
      </c>
      <c r="AU182" s="83" t="s">
        <v>93</v>
      </c>
      <c r="AV182" s="83" t="s">
        <v>71</v>
      </c>
      <c r="AW182" s="83" t="s">
        <v>73</v>
      </c>
      <c r="AX182" s="83" t="s">
        <v>73</v>
      </c>
      <c r="AY182" s="83" t="s">
        <v>73</v>
      </c>
      <c r="AZ182" s="83" t="s">
        <v>72</v>
      </c>
      <c r="BA182" s="83" t="s">
        <v>73</v>
      </c>
      <c r="BB182" s="83" t="s">
        <v>73</v>
      </c>
      <c r="BC182" s="83" t="s">
        <v>73</v>
      </c>
      <c r="BD182" s="83"/>
      <c r="BE182" s="83" t="s">
        <v>73</v>
      </c>
      <c r="BF182" s="83"/>
      <c r="BG182" s="87" t="s">
        <v>335</v>
      </c>
      <c r="BH182" s="86" t="s">
        <v>60</v>
      </c>
      <c r="BI182" s="76" t="s">
        <v>1414</v>
      </c>
      <c r="BJ182">
        <f t="shared" si="6"/>
        <v>29</v>
      </c>
      <c r="BK182" s="87">
        <f t="shared" si="5"/>
        <v>60</v>
      </c>
      <c r="BL182" s="87"/>
      <c r="BM182" s="86" t="str">
        <f>_xlfn.XLOOKUP(Form_Responses1811[[#This Row],[Sekolah School (Cleansed)]],'Quality Check'!$B$11:$B$14,'Quality Check'!$C$11:$C$14,)</f>
        <v>Rural</v>
      </c>
      <c r="BN182" s="86" t="str">
        <f>_xlfn.XLOOKUP(Form_Responses1811[[#This Row],[Sekolah School (Cleansed)]],'Quality Check'!$B$11:$B$14,'Quality Check'!$D$11:$D$14,)</f>
        <v>Controlled Group (CG)</v>
      </c>
    </row>
    <row r="183" spans="1:66" ht="13.2" x14ac:dyDescent="0.25">
      <c r="A183" s="82">
        <v>45572.514608761572</v>
      </c>
      <c r="B183" s="83" t="s">
        <v>585</v>
      </c>
      <c r="C183" s="84" t="s">
        <v>586</v>
      </c>
      <c r="D183" s="83">
        <v>30.35</v>
      </c>
      <c r="E183" s="83">
        <v>0.13</v>
      </c>
      <c r="F183" s="83" t="s">
        <v>423</v>
      </c>
      <c r="G183" s="83" t="s">
        <v>76</v>
      </c>
      <c r="H183" s="83" t="s">
        <v>335</v>
      </c>
      <c r="I183" s="83" t="s">
        <v>63</v>
      </c>
      <c r="J183" s="83" t="s">
        <v>64</v>
      </c>
      <c r="K183" s="83" t="s">
        <v>84</v>
      </c>
      <c r="L183" s="83" t="s">
        <v>64</v>
      </c>
      <c r="M183" s="83" t="s">
        <v>78</v>
      </c>
      <c r="N183" s="83" t="s">
        <v>64</v>
      </c>
      <c r="O183" s="83" t="s">
        <v>64</v>
      </c>
      <c r="P183" s="83" t="s">
        <v>84</v>
      </c>
      <c r="Q183" s="83" t="s">
        <v>78</v>
      </c>
      <c r="R183" s="83" t="s">
        <v>64</v>
      </c>
      <c r="S183" s="83" t="s">
        <v>64</v>
      </c>
      <c r="T183" s="83" t="s">
        <v>64</v>
      </c>
      <c r="U183" s="83" t="s">
        <v>78</v>
      </c>
      <c r="V183" s="83" t="s">
        <v>64</v>
      </c>
      <c r="W183" s="83" t="s">
        <v>64</v>
      </c>
      <c r="X183" s="83" t="s">
        <v>84</v>
      </c>
      <c r="Y183" s="83" t="s">
        <v>64</v>
      </c>
      <c r="Z183" s="83" t="s">
        <v>65</v>
      </c>
      <c r="AA183" s="83" t="s">
        <v>65</v>
      </c>
      <c r="AB183" s="83" t="s">
        <v>66</v>
      </c>
      <c r="AC183" s="83" t="s">
        <v>65</v>
      </c>
      <c r="AD183" s="83" t="s">
        <v>66</v>
      </c>
      <c r="AE183" s="83" t="s">
        <v>65</v>
      </c>
      <c r="AF183" s="83" t="s">
        <v>66</v>
      </c>
      <c r="AG183" s="83" t="s">
        <v>66</v>
      </c>
      <c r="AH183" s="83" t="s">
        <v>66</v>
      </c>
      <c r="AI183" s="83" t="s">
        <v>79</v>
      </c>
      <c r="AJ183" s="83" t="s">
        <v>66</v>
      </c>
      <c r="AK183" s="83" t="s">
        <v>66</v>
      </c>
      <c r="AL183" s="83" t="s">
        <v>65</v>
      </c>
      <c r="AM183" s="83" t="s">
        <v>66</v>
      </c>
      <c r="AN183" s="83" t="s">
        <v>66</v>
      </c>
      <c r="AO183" s="83" t="s">
        <v>66</v>
      </c>
      <c r="AP183" s="83" t="s">
        <v>85</v>
      </c>
      <c r="AQ183" s="83" t="s">
        <v>85</v>
      </c>
      <c r="AR183" s="83" t="s">
        <v>63</v>
      </c>
      <c r="AS183" s="83" t="s">
        <v>81</v>
      </c>
      <c r="AT183" s="83" t="s">
        <v>87</v>
      </c>
      <c r="AU183" s="83" t="s">
        <v>85</v>
      </c>
      <c r="AV183" s="83" t="s">
        <v>71</v>
      </c>
      <c r="AW183" s="83" t="s">
        <v>73</v>
      </c>
      <c r="AX183" s="83" t="s">
        <v>72</v>
      </c>
      <c r="AY183" s="83" t="s">
        <v>72</v>
      </c>
      <c r="AZ183" s="83" t="s">
        <v>72</v>
      </c>
      <c r="BA183" s="83" t="s">
        <v>72</v>
      </c>
      <c r="BB183" s="83" t="s">
        <v>73</v>
      </c>
      <c r="BC183" s="83" t="s">
        <v>73</v>
      </c>
      <c r="BD183" s="83"/>
      <c r="BE183" s="83" t="s">
        <v>73</v>
      </c>
      <c r="BF183" s="83"/>
      <c r="BG183" s="87" t="s">
        <v>335</v>
      </c>
      <c r="BH183" s="86" t="s">
        <v>60</v>
      </c>
      <c r="BI183" s="76" t="s">
        <v>1414</v>
      </c>
      <c r="BJ183">
        <f t="shared" si="6"/>
        <v>27</v>
      </c>
      <c r="BK183" s="87">
        <f t="shared" si="5"/>
        <v>53</v>
      </c>
      <c r="BL183" s="87"/>
      <c r="BM183" s="86" t="str">
        <f>_xlfn.XLOOKUP(Form_Responses1811[[#This Row],[Sekolah School (Cleansed)]],'Quality Check'!$B$11:$B$14,'Quality Check'!$C$11:$C$14,)</f>
        <v>Rural</v>
      </c>
      <c r="BN183" s="86" t="str">
        <f>_xlfn.XLOOKUP(Form_Responses1811[[#This Row],[Sekolah School (Cleansed)]],'Quality Check'!$B$11:$B$14,'Quality Check'!$D$11:$D$14,)</f>
        <v>Controlled Group (CG)</v>
      </c>
    </row>
    <row r="184" spans="1:66" ht="13.2" x14ac:dyDescent="0.25">
      <c r="A184" s="82">
        <v>45572.514676284722</v>
      </c>
      <c r="B184" s="83" t="s">
        <v>587</v>
      </c>
      <c r="C184" s="84" t="s">
        <v>588</v>
      </c>
      <c r="D184" s="83">
        <v>54.46</v>
      </c>
      <c r="E184" s="83">
        <v>0.56999999999999995</v>
      </c>
      <c r="F184" s="83" t="s">
        <v>423</v>
      </c>
      <c r="G184" s="83" t="s">
        <v>76</v>
      </c>
      <c r="H184" s="83" t="s">
        <v>547</v>
      </c>
      <c r="I184" s="83" t="s">
        <v>63</v>
      </c>
      <c r="J184" s="83" t="s">
        <v>64</v>
      </c>
      <c r="K184" s="83" t="s">
        <v>64</v>
      </c>
      <c r="L184" s="83" t="s">
        <v>64</v>
      </c>
      <c r="M184" s="83" t="s">
        <v>78</v>
      </c>
      <c r="N184" s="83" t="s">
        <v>64</v>
      </c>
      <c r="O184" s="83" t="s">
        <v>78</v>
      </c>
      <c r="P184" s="83" t="s">
        <v>84</v>
      </c>
      <c r="Q184" s="83" t="s">
        <v>64</v>
      </c>
      <c r="R184" s="83" t="s">
        <v>64</v>
      </c>
      <c r="S184" s="83" t="s">
        <v>64</v>
      </c>
      <c r="T184" s="83" t="s">
        <v>64</v>
      </c>
      <c r="U184" s="83" t="s">
        <v>84</v>
      </c>
      <c r="V184" s="83" t="s">
        <v>64</v>
      </c>
      <c r="W184" s="83" t="s">
        <v>84</v>
      </c>
      <c r="X184" s="83" t="s">
        <v>64</v>
      </c>
      <c r="Y184" s="83" t="s">
        <v>64</v>
      </c>
      <c r="Z184" s="83" t="s">
        <v>65</v>
      </c>
      <c r="AA184" s="83" t="s">
        <v>65</v>
      </c>
      <c r="AB184" s="83" t="s">
        <v>65</v>
      </c>
      <c r="AC184" s="83" t="s">
        <v>65</v>
      </c>
      <c r="AD184" s="83" t="s">
        <v>66</v>
      </c>
      <c r="AE184" s="83" t="s">
        <v>66</v>
      </c>
      <c r="AF184" s="83" t="s">
        <v>66</v>
      </c>
      <c r="AG184" s="83" t="s">
        <v>65</v>
      </c>
      <c r="AH184" s="83" t="s">
        <v>66</v>
      </c>
      <c r="AI184" s="83" t="s">
        <v>79</v>
      </c>
      <c r="AJ184" s="83" t="s">
        <v>65</v>
      </c>
      <c r="AK184" s="83" t="s">
        <v>66</v>
      </c>
      <c r="AL184" s="83" t="s">
        <v>66</v>
      </c>
      <c r="AM184" s="83" t="s">
        <v>65</v>
      </c>
      <c r="AN184" s="83" t="s">
        <v>66</v>
      </c>
      <c r="AO184" s="83" t="s">
        <v>66</v>
      </c>
      <c r="AP184" s="83" t="s">
        <v>85</v>
      </c>
      <c r="AQ184" s="83" t="s">
        <v>85</v>
      </c>
      <c r="AR184" s="83" t="s">
        <v>86</v>
      </c>
      <c r="AS184" s="83" t="s">
        <v>223</v>
      </c>
      <c r="AT184" s="83" t="s">
        <v>87</v>
      </c>
      <c r="AU184" s="83" t="s">
        <v>85</v>
      </c>
      <c r="AV184" s="83" t="s">
        <v>67</v>
      </c>
      <c r="AW184" s="83" t="s">
        <v>72</v>
      </c>
      <c r="AX184" s="83" t="s">
        <v>72</v>
      </c>
      <c r="AY184" s="83" t="s">
        <v>72</v>
      </c>
      <c r="AZ184" s="83" t="s">
        <v>63</v>
      </c>
      <c r="BA184" s="83" t="s">
        <v>63</v>
      </c>
      <c r="BB184" s="83" t="s">
        <v>63</v>
      </c>
      <c r="BC184" s="83" t="s">
        <v>73</v>
      </c>
      <c r="BD184" s="83"/>
      <c r="BE184" s="83" t="s">
        <v>73</v>
      </c>
      <c r="BF184" s="83"/>
      <c r="BG184" s="87" t="s">
        <v>335</v>
      </c>
      <c r="BH184" s="86" t="s">
        <v>60</v>
      </c>
      <c r="BI184" s="76" t="s">
        <v>1414</v>
      </c>
      <c r="BJ184">
        <f t="shared" si="6"/>
        <v>28</v>
      </c>
      <c r="BK184" s="87">
        <f t="shared" si="5"/>
        <v>55</v>
      </c>
      <c r="BL184" s="87"/>
      <c r="BM184" s="86" t="str">
        <f>_xlfn.XLOOKUP(Form_Responses1811[[#This Row],[Sekolah School (Cleansed)]],'Quality Check'!$B$11:$B$14,'Quality Check'!$C$11:$C$14,)</f>
        <v>Rural</v>
      </c>
      <c r="BN184" s="86" t="str">
        <f>_xlfn.XLOOKUP(Form_Responses1811[[#This Row],[Sekolah School (Cleansed)]],'Quality Check'!$B$11:$B$14,'Quality Check'!$D$11:$D$14,)</f>
        <v>Controlled Group (CG)</v>
      </c>
    </row>
    <row r="185" spans="1:66" ht="13.2" x14ac:dyDescent="0.25">
      <c r="A185" s="82">
        <v>45572.51702561343</v>
      </c>
      <c r="B185" s="83" t="s">
        <v>589</v>
      </c>
      <c r="C185" s="84" t="s">
        <v>590</v>
      </c>
      <c r="D185" s="83">
        <v>50.89</v>
      </c>
      <c r="E185" s="83">
        <v>0.08</v>
      </c>
      <c r="F185" s="83" t="s">
        <v>423</v>
      </c>
      <c r="G185" s="83" t="s">
        <v>76</v>
      </c>
      <c r="H185" s="83" t="s">
        <v>330</v>
      </c>
      <c r="I185" s="83" t="s">
        <v>63</v>
      </c>
      <c r="J185" s="83" t="s">
        <v>64</v>
      </c>
      <c r="K185" s="83" t="s">
        <v>64</v>
      </c>
      <c r="L185" s="83" t="s">
        <v>64</v>
      </c>
      <c r="M185" s="83" t="s">
        <v>84</v>
      </c>
      <c r="N185" s="83" t="s">
        <v>64</v>
      </c>
      <c r="O185" s="83" t="s">
        <v>64</v>
      </c>
      <c r="P185" s="83" t="s">
        <v>84</v>
      </c>
      <c r="Q185" s="83" t="s">
        <v>84</v>
      </c>
      <c r="R185" s="83" t="s">
        <v>64</v>
      </c>
      <c r="S185" s="83" t="s">
        <v>64</v>
      </c>
      <c r="T185" s="83" t="s">
        <v>64</v>
      </c>
      <c r="U185" s="83" t="s">
        <v>64</v>
      </c>
      <c r="V185" s="83" t="s">
        <v>84</v>
      </c>
      <c r="W185" s="83" t="s">
        <v>64</v>
      </c>
      <c r="X185" s="83" t="s">
        <v>64</v>
      </c>
      <c r="Y185" s="83" t="s">
        <v>64</v>
      </c>
      <c r="Z185" s="83" t="s">
        <v>65</v>
      </c>
      <c r="AA185" s="83" t="s">
        <v>65</v>
      </c>
      <c r="AB185" s="83" t="s">
        <v>65</v>
      </c>
      <c r="AC185" s="83" t="s">
        <v>66</v>
      </c>
      <c r="AD185" s="83" t="s">
        <v>66</v>
      </c>
      <c r="AE185" s="83" t="s">
        <v>66</v>
      </c>
      <c r="AF185" s="83" t="s">
        <v>66</v>
      </c>
      <c r="AG185" s="83" t="s">
        <v>66</v>
      </c>
      <c r="AH185" s="83" t="s">
        <v>66</v>
      </c>
      <c r="AI185" s="83" t="s">
        <v>66</v>
      </c>
      <c r="AJ185" s="83" t="s">
        <v>66</v>
      </c>
      <c r="AK185" s="83" t="s">
        <v>66</v>
      </c>
      <c r="AL185" s="83" t="s">
        <v>79</v>
      </c>
      <c r="AM185" s="83" t="s">
        <v>66</v>
      </c>
      <c r="AN185" s="83" t="s">
        <v>66</v>
      </c>
      <c r="AO185" s="83" t="s">
        <v>66</v>
      </c>
      <c r="AP185" s="83" t="s">
        <v>67</v>
      </c>
      <c r="AQ185" s="83" t="s">
        <v>67</v>
      </c>
      <c r="AR185" s="83" t="s">
        <v>63</v>
      </c>
      <c r="AS185" s="83" t="s">
        <v>247</v>
      </c>
      <c r="AT185" s="83" t="s">
        <v>87</v>
      </c>
      <c r="AU185" s="83" t="s">
        <v>67</v>
      </c>
      <c r="AV185" s="83" t="s">
        <v>132</v>
      </c>
      <c r="AW185" s="83" t="s">
        <v>73</v>
      </c>
      <c r="AX185" s="83" t="s">
        <v>73</v>
      </c>
      <c r="AY185" s="83" t="s">
        <v>72</v>
      </c>
      <c r="AZ185" s="83" t="s">
        <v>73</v>
      </c>
      <c r="BA185" s="83" t="s">
        <v>73</v>
      </c>
      <c r="BB185" s="83" t="s">
        <v>73</v>
      </c>
      <c r="BC185" s="83" t="s">
        <v>73</v>
      </c>
      <c r="BD185" s="83"/>
      <c r="BE185" s="83" t="s">
        <v>73</v>
      </c>
      <c r="BF185" s="83"/>
      <c r="BG185" s="87" t="s">
        <v>335</v>
      </c>
      <c r="BH185" s="86" t="s">
        <v>60</v>
      </c>
      <c r="BI185" s="76" t="s">
        <v>1414</v>
      </c>
      <c r="BJ185">
        <f t="shared" si="6"/>
        <v>29</v>
      </c>
      <c r="BK185" s="87">
        <f t="shared" si="5"/>
        <v>49</v>
      </c>
      <c r="BL185" s="87"/>
      <c r="BM185" s="86" t="str">
        <f>_xlfn.XLOOKUP(Form_Responses1811[[#This Row],[Sekolah School (Cleansed)]],'Quality Check'!$B$11:$B$14,'Quality Check'!$C$11:$C$14,)</f>
        <v>Rural</v>
      </c>
      <c r="BN185" s="86" t="str">
        <f>_xlfn.XLOOKUP(Form_Responses1811[[#This Row],[Sekolah School (Cleansed)]],'Quality Check'!$B$11:$B$14,'Quality Check'!$D$11:$D$14,)</f>
        <v>Controlled Group (CG)</v>
      </c>
    </row>
    <row r="186" spans="1:66" ht="13.2" x14ac:dyDescent="0.25">
      <c r="A186" s="82">
        <v>45572.520917361107</v>
      </c>
      <c r="B186" s="83" t="s">
        <v>591</v>
      </c>
      <c r="C186" s="84" t="s">
        <v>592</v>
      </c>
      <c r="D186" s="83">
        <v>100</v>
      </c>
      <c r="E186" s="83">
        <v>0.54</v>
      </c>
      <c r="F186" s="83" t="s">
        <v>423</v>
      </c>
      <c r="G186" s="83" t="s">
        <v>76</v>
      </c>
      <c r="H186" s="83" t="s">
        <v>434</v>
      </c>
      <c r="I186" s="83" t="s">
        <v>63</v>
      </c>
      <c r="J186" s="83" t="s">
        <v>64</v>
      </c>
      <c r="K186" s="83" t="s">
        <v>64</v>
      </c>
      <c r="L186" s="83" t="s">
        <v>64</v>
      </c>
      <c r="M186" s="83" t="s">
        <v>64</v>
      </c>
      <c r="N186" s="83" t="s">
        <v>64</v>
      </c>
      <c r="O186" s="83" t="s">
        <v>84</v>
      </c>
      <c r="P186" s="83" t="s">
        <v>64</v>
      </c>
      <c r="Q186" s="83" t="s">
        <v>78</v>
      </c>
      <c r="R186" s="83" t="s">
        <v>64</v>
      </c>
      <c r="S186" s="83" t="s">
        <v>78</v>
      </c>
      <c r="T186" s="83" t="s">
        <v>78</v>
      </c>
      <c r="U186" s="83" t="s">
        <v>84</v>
      </c>
      <c r="V186" s="83" t="s">
        <v>64</v>
      </c>
      <c r="W186" s="83" t="s">
        <v>64</v>
      </c>
      <c r="X186" s="83" t="s">
        <v>78</v>
      </c>
      <c r="Y186" s="83" t="s">
        <v>64</v>
      </c>
      <c r="Z186" s="83" t="s">
        <v>66</v>
      </c>
      <c r="AA186" s="83" t="s">
        <v>66</v>
      </c>
      <c r="AB186" s="83" t="s">
        <v>66</v>
      </c>
      <c r="AC186" s="83" t="s">
        <v>66</v>
      </c>
      <c r="AD186" s="83" t="s">
        <v>66</v>
      </c>
      <c r="AE186" s="83" t="s">
        <v>66</v>
      </c>
      <c r="AF186" s="83" t="s">
        <v>66</v>
      </c>
      <c r="AG186" s="83" t="s">
        <v>66</v>
      </c>
      <c r="AH186" s="83" t="s">
        <v>79</v>
      </c>
      <c r="AI186" s="83" t="s">
        <v>66</v>
      </c>
      <c r="AJ186" s="83" t="s">
        <v>66</v>
      </c>
      <c r="AK186" s="83" t="s">
        <v>66</v>
      </c>
      <c r="AL186" s="83" t="s">
        <v>66</v>
      </c>
      <c r="AM186" s="83" t="s">
        <v>66</v>
      </c>
      <c r="AN186" s="83" t="s">
        <v>66</v>
      </c>
      <c r="AO186" s="83" t="s">
        <v>66</v>
      </c>
      <c r="AP186" s="83" t="s">
        <v>67</v>
      </c>
      <c r="AQ186" s="83" t="s">
        <v>67</v>
      </c>
      <c r="AR186" s="83" t="s">
        <v>86</v>
      </c>
      <c r="AS186" s="83" t="s">
        <v>593</v>
      </c>
      <c r="AT186" s="83" t="s">
        <v>169</v>
      </c>
      <c r="AU186" s="83" t="s">
        <v>93</v>
      </c>
      <c r="AV186" s="83" t="s">
        <v>67</v>
      </c>
      <c r="AW186" s="83" t="s">
        <v>73</v>
      </c>
      <c r="AX186" s="83" t="s">
        <v>73</v>
      </c>
      <c r="AY186" s="83" t="s">
        <v>63</v>
      </c>
      <c r="AZ186" s="83" t="s">
        <v>63</v>
      </c>
      <c r="BA186" s="83" t="s">
        <v>72</v>
      </c>
      <c r="BB186" s="83" t="s">
        <v>73</v>
      </c>
      <c r="BC186" s="83" t="s">
        <v>73</v>
      </c>
      <c r="BD186" s="83"/>
      <c r="BE186" s="83" t="s">
        <v>73</v>
      </c>
      <c r="BF186" s="83"/>
      <c r="BG186" s="87" t="s">
        <v>335</v>
      </c>
      <c r="BH186" s="86" t="s">
        <v>60</v>
      </c>
      <c r="BI186" s="76" t="s">
        <v>1414</v>
      </c>
      <c r="BJ186">
        <f t="shared" si="6"/>
        <v>25</v>
      </c>
      <c r="BK186" s="87">
        <f t="shared" si="5"/>
        <v>46</v>
      </c>
      <c r="BL186" s="87"/>
      <c r="BM186" s="86" t="str">
        <f>_xlfn.XLOOKUP(Form_Responses1811[[#This Row],[Sekolah School (Cleansed)]],'Quality Check'!$B$11:$B$14,'Quality Check'!$C$11:$C$14,)</f>
        <v>Rural</v>
      </c>
      <c r="BN186" s="86" t="str">
        <f>_xlfn.XLOOKUP(Form_Responses1811[[#This Row],[Sekolah School (Cleansed)]],'Quality Check'!$B$11:$B$14,'Quality Check'!$D$11:$D$14,)</f>
        <v>Controlled Group (CG)</v>
      </c>
    </row>
    <row r="187" spans="1:66" ht="13.2" x14ac:dyDescent="0.25">
      <c r="A187" s="82">
        <v>45572.521214432869</v>
      </c>
      <c r="B187" s="83" t="s">
        <v>594</v>
      </c>
      <c r="C187" s="84" t="s">
        <v>595</v>
      </c>
      <c r="D187" s="83">
        <v>67.86</v>
      </c>
      <c r="E187" s="83">
        <v>0.46</v>
      </c>
      <c r="F187" s="83" t="s">
        <v>423</v>
      </c>
      <c r="G187" s="83" t="s">
        <v>76</v>
      </c>
      <c r="H187" s="83" t="s">
        <v>434</v>
      </c>
      <c r="I187" s="83" t="s">
        <v>63</v>
      </c>
      <c r="J187" s="83" t="s">
        <v>64</v>
      </c>
      <c r="K187" s="83" t="s">
        <v>64</v>
      </c>
      <c r="L187" s="83" t="s">
        <v>64</v>
      </c>
      <c r="M187" s="83" t="s">
        <v>64</v>
      </c>
      <c r="N187" s="83" t="s">
        <v>64</v>
      </c>
      <c r="O187" s="83" t="s">
        <v>64</v>
      </c>
      <c r="P187" s="83" t="s">
        <v>78</v>
      </c>
      <c r="Q187" s="83" t="s">
        <v>64</v>
      </c>
      <c r="R187" s="83" t="s">
        <v>64</v>
      </c>
      <c r="S187" s="83" t="s">
        <v>64</v>
      </c>
      <c r="T187" s="83" t="s">
        <v>64</v>
      </c>
      <c r="U187" s="83" t="s">
        <v>64</v>
      </c>
      <c r="V187" s="83" t="s">
        <v>64</v>
      </c>
      <c r="W187" s="83" t="s">
        <v>64</v>
      </c>
      <c r="X187" s="83" t="s">
        <v>64</v>
      </c>
      <c r="Y187" s="83" t="s">
        <v>64</v>
      </c>
      <c r="Z187" s="83" t="s">
        <v>66</v>
      </c>
      <c r="AA187" s="83" t="s">
        <v>66</v>
      </c>
      <c r="AB187" s="83" t="s">
        <v>66</v>
      </c>
      <c r="AC187" s="83" t="s">
        <v>66</v>
      </c>
      <c r="AD187" s="83" t="s">
        <v>66</v>
      </c>
      <c r="AE187" s="83" t="s">
        <v>66</v>
      </c>
      <c r="AF187" s="83" t="s">
        <v>66</v>
      </c>
      <c r="AG187" s="83" t="s">
        <v>66</v>
      </c>
      <c r="AH187" s="83" t="s">
        <v>65</v>
      </c>
      <c r="AI187" s="83" t="s">
        <v>66</v>
      </c>
      <c r="AJ187" s="83" t="s">
        <v>66</v>
      </c>
      <c r="AK187" s="83" t="s">
        <v>66</v>
      </c>
      <c r="AL187" s="83" t="s">
        <v>66</v>
      </c>
      <c r="AM187" s="83" t="s">
        <v>66</v>
      </c>
      <c r="AN187" s="83" t="s">
        <v>65</v>
      </c>
      <c r="AO187" s="83" t="s">
        <v>65</v>
      </c>
      <c r="AP187" s="83" t="s">
        <v>67</v>
      </c>
      <c r="AQ187" s="83" t="s">
        <v>67</v>
      </c>
      <c r="AR187" s="83" t="s">
        <v>63</v>
      </c>
      <c r="AS187" s="83" t="s">
        <v>81</v>
      </c>
      <c r="AT187" s="83" t="s">
        <v>69</v>
      </c>
      <c r="AU187" s="83" t="s">
        <v>80</v>
      </c>
      <c r="AV187" s="83" t="s">
        <v>71</v>
      </c>
      <c r="AW187" s="83" t="s">
        <v>72</v>
      </c>
      <c r="AX187" s="83" t="s">
        <v>72</v>
      </c>
      <c r="AY187" s="83" t="s">
        <v>72</v>
      </c>
      <c r="AZ187" s="83" t="s">
        <v>72</v>
      </c>
      <c r="BA187" s="83" t="s">
        <v>72</v>
      </c>
      <c r="BB187" s="83" t="s">
        <v>72</v>
      </c>
      <c r="BC187" s="83" t="s">
        <v>73</v>
      </c>
      <c r="BD187" s="83"/>
      <c r="BE187" s="83" t="s">
        <v>73</v>
      </c>
      <c r="BF187" s="83"/>
      <c r="BG187" s="87" t="s">
        <v>335</v>
      </c>
      <c r="BH187" s="86" t="s">
        <v>60</v>
      </c>
      <c r="BI187" s="76" t="s">
        <v>1414</v>
      </c>
      <c r="BJ187">
        <f t="shared" si="6"/>
        <v>30</v>
      </c>
      <c r="BK187" s="87">
        <f t="shared" si="5"/>
        <v>50</v>
      </c>
      <c r="BL187" s="87"/>
      <c r="BM187" s="86" t="str">
        <f>_xlfn.XLOOKUP(Form_Responses1811[[#This Row],[Sekolah School (Cleansed)]],'Quality Check'!$B$11:$B$14,'Quality Check'!$C$11:$C$14,)</f>
        <v>Rural</v>
      </c>
      <c r="BN187" s="86" t="str">
        <f>_xlfn.XLOOKUP(Form_Responses1811[[#This Row],[Sekolah School (Cleansed)]],'Quality Check'!$B$11:$B$14,'Quality Check'!$D$11:$D$14,)</f>
        <v>Controlled Group (CG)</v>
      </c>
    </row>
    <row r="188" spans="1:66" ht="13.2" x14ac:dyDescent="0.25">
      <c r="A188" s="82">
        <v>45572.521337719911</v>
      </c>
      <c r="B188" s="83" t="s">
        <v>596</v>
      </c>
      <c r="C188" s="84" t="s">
        <v>597</v>
      </c>
      <c r="D188" s="83">
        <v>100</v>
      </c>
      <c r="E188" s="83">
        <v>0.38</v>
      </c>
      <c r="F188" s="83" t="s">
        <v>423</v>
      </c>
      <c r="G188" s="83" t="s">
        <v>76</v>
      </c>
      <c r="H188" s="83" t="s">
        <v>547</v>
      </c>
      <c r="I188" s="83" t="s">
        <v>63</v>
      </c>
      <c r="J188" s="83" t="s">
        <v>64</v>
      </c>
      <c r="K188" s="83" t="s">
        <v>84</v>
      </c>
      <c r="L188" s="83" t="s">
        <v>145</v>
      </c>
      <c r="M188" s="83" t="s">
        <v>84</v>
      </c>
      <c r="N188" s="83" t="s">
        <v>78</v>
      </c>
      <c r="O188" s="83" t="s">
        <v>64</v>
      </c>
      <c r="P188" s="83" t="s">
        <v>84</v>
      </c>
      <c r="Q188" s="83" t="s">
        <v>84</v>
      </c>
      <c r="R188" s="83" t="s">
        <v>64</v>
      </c>
      <c r="S188" s="83" t="s">
        <v>84</v>
      </c>
      <c r="T188" s="83" t="s">
        <v>64</v>
      </c>
      <c r="U188" s="83" t="s">
        <v>64</v>
      </c>
      <c r="V188" s="83" t="s">
        <v>84</v>
      </c>
      <c r="W188" s="83" t="s">
        <v>84</v>
      </c>
      <c r="X188" s="83" t="s">
        <v>84</v>
      </c>
      <c r="Y188" s="83" t="s">
        <v>84</v>
      </c>
      <c r="Z188" s="83" t="s">
        <v>66</v>
      </c>
      <c r="AA188" s="83" t="s">
        <v>66</v>
      </c>
      <c r="AB188" s="83" t="s">
        <v>66</v>
      </c>
      <c r="AC188" s="83" t="s">
        <v>65</v>
      </c>
      <c r="AD188" s="83" t="s">
        <v>66</v>
      </c>
      <c r="AE188" s="83" t="s">
        <v>66</v>
      </c>
      <c r="AF188" s="83" t="s">
        <v>66</v>
      </c>
      <c r="AG188" s="83" t="s">
        <v>65</v>
      </c>
      <c r="AH188" s="83" t="s">
        <v>65</v>
      </c>
      <c r="AI188" s="83" t="s">
        <v>101</v>
      </c>
      <c r="AJ188" s="83" t="s">
        <v>66</v>
      </c>
      <c r="AK188" s="83" t="s">
        <v>65</v>
      </c>
      <c r="AL188" s="83" t="s">
        <v>65</v>
      </c>
      <c r="AM188" s="83" t="s">
        <v>65</v>
      </c>
      <c r="AN188" s="83" t="s">
        <v>66</v>
      </c>
      <c r="AO188" s="83" t="s">
        <v>65</v>
      </c>
      <c r="AP188" s="83" t="s">
        <v>85</v>
      </c>
      <c r="AQ188" s="83" t="s">
        <v>85</v>
      </c>
      <c r="AR188" s="83" t="s">
        <v>86</v>
      </c>
      <c r="AS188" s="83" t="s">
        <v>598</v>
      </c>
      <c r="AT188" s="83" t="s">
        <v>87</v>
      </c>
      <c r="AU188" s="83" t="s">
        <v>85</v>
      </c>
      <c r="AV188" s="83" t="s">
        <v>469</v>
      </c>
      <c r="AW188" s="83" t="s">
        <v>63</v>
      </c>
      <c r="AX188" s="83" t="s">
        <v>72</v>
      </c>
      <c r="AY188" s="83" t="s">
        <v>63</v>
      </c>
      <c r="AZ188" s="83" t="s">
        <v>63</v>
      </c>
      <c r="BA188" s="83" t="s">
        <v>63</v>
      </c>
      <c r="BB188" s="83" t="s">
        <v>63</v>
      </c>
      <c r="BC188" s="83" t="s">
        <v>73</v>
      </c>
      <c r="BD188" s="83"/>
      <c r="BE188" s="83" t="s">
        <v>63</v>
      </c>
      <c r="BF188" s="83" t="s">
        <v>122</v>
      </c>
      <c r="BG188" s="87" t="s">
        <v>335</v>
      </c>
      <c r="BH188" s="86" t="s">
        <v>60</v>
      </c>
      <c r="BI188" s="76" t="s">
        <v>1414</v>
      </c>
      <c r="BJ188">
        <f t="shared" si="6"/>
        <v>22</v>
      </c>
      <c r="BK188" s="87">
        <f t="shared" si="5"/>
        <v>56</v>
      </c>
      <c r="BL188" s="87"/>
      <c r="BM188" s="86" t="str">
        <f>_xlfn.XLOOKUP(Form_Responses1811[[#This Row],[Sekolah School (Cleansed)]],'Quality Check'!$B$11:$B$14,'Quality Check'!$C$11:$C$14,)</f>
        <v>Rural</v>
      </c>
      <c r="BN188" s="86" t="str">
        <f>_xlfn.XLOOKUP(Form_Responses1811[[#This Row],[Sekolah School (Cleansed)]],'Quality Check'!$B$11:$B$14,'Quality Check'!$D$11:$D$14,)</f>
        <v>Controlled Group (CG)</v>
      </c>
    </row>
    <row r="189" spans="1:66" ht="13.2" x14ac:dyDescent="0.25">
      <c r="A189" s="82">
        <v>45572.524186782408</v>
      </c>
      <c r="B189" s="83" t="s">
        <v>599</v>
      </c>
      <c r="C189" s="84" t="s">
        <v>600</v>
      </c>
      <c r="D189" s="83">
        <v>80.349999999999994</v>
      </c>
      <c r="E189" s="83">
        <v>0.54</v>
      </c>
      <c r="F189" s="83" t="s">
        <v>423</v>
      </c>
      <c r="G189" s="83" t="s">
        <v>76</v>
      </c>
      <c r="H189" s="83" t="s">
        <v>601</v>
      </c>
      <c r="I189" s="83" t="s">
        <v>63</v>
      </c>
      <c r="J189" s="83" t="s">
        <v>64</v>
      </c>
      <c r="K189" s="83" t="s">
        <v>64</v>
      </c>
      <c r="L189" s="83" t="s">
        <v>64</v>
      </c>
      <c r="M189" s="83" t="s">
        <v>64</v>
      </c>
      <c r="N189" s="83" t="s">
        <v>84</v>
      </c>
      <c r="O189" s="83" t="s">
        <v>64</v>
      </c>
      <c r="P189" s="83" t="s">
        <v>64</v>
      </c>
      <c r="Q189" s="83" t="s">
        <v>78</v>
      </c>
      <c r="R189" s="83" t="s">
        <v>64</v>
      </c>
      <c r="S189" s="83" t="s">
        <v>84</v>
      </c>
      <c r="T189" s="83" t="s">
        <v>64</v>
      </c>
      <c r="U189" s="83" t="s">
        <v>84</v>
      </c>
      <c r="V189" s="83" t="s">
        <v>64</v>
      </c>
      <c r="W189" s="83" t="s">
        <v>64</v>
      </c>
      <c r="X189" s="83" t="s">
        <v>84</v>
      </c>
      <c r="Y189" s="83" t="s">
        <v>64</v>
      </c>
      <c r="Z189" s="83" t="s">
        <v>66</v>
      </c>
      <c r="AA189" s="83" t="s">
        <v>65</v>
      </c>
      <c r="AB189" s="83" t="s">
        <v>66</v>
      </c>
      <c r="AC189" s="83" t="s">
        <v>66</v>
      </c>
      <c r="AD189" s="83" t="s">
        <v>66</v>
      </c>
      <c r="AE189" s="83" t="s">
        <v>66</v>
      </c>
      <c r="AF189" s="83" t="s">
        <v>66</v>
      </c>
      <c r="AG189" s="83" t="s">
        <v>66</v>
      </c>
      <c r="AH189" s="83" t="s">
        <v>66</v>
      </c>
      <c r="AI189" s="83" t="s">
        <v>101</v>
      </c>
      <c r="AJ189" s="83" t="s">
        <v>66</v>
      </c>
      <c r="AK189" s="83" t="s">
        <v>66</v>
      </c>
      <c r="AL189" s="83" t="s">
        <v>66</v>
      </c>
      <c r="AM189" s="83" t="s">
        <v>66</v>
      </c>
      <c r="AN189" s="83" t="s">
        <v>79</v>
      </c>
      <c r="AO189" s="83" t="s">
        <v>66</v>
      </c>
      <c r="AP189" s="83" t="s">
        <v>67</v>
      </c>
      <c r="AQ189" s="83" t="s">
        <v>67</v>
      </c>
      <c r="AR189" s="83" t="s">
        <v>63</v>
      </c>
      <c r="AS189" s="83" t="s">
        <v>602</v>
      </c>
      <c r="AT189" s="83" t="s">
        <v>69</v>
      </c>
      <c r="AU189" s="83" t="s">
        <v>93</v>
      </c>
      <c r="AV189" s="83" t="s">
        <v>132</v>
      </c>
      <c r="AW189" s="83" t="s">
        <v>73</v>
      </c>
      <c r="AX189" s="83" t="s">
        <v>73</v>
      </c>
      <c r="AY189" s="83" t="s">
        <v>73</v>
      </c>
      <c r="AZ189" s="83" t="s">
        <v>73</v>
      </c>
      <c r="BA189" s="83" t="s">
        <v>73</v>
      </c>
      <c r="BB189" s="83" t="s">
        <v>73</v>
      </c>
      <c r="BC189" s="83" t="s">
        <v>73</v>
      </c>
      <c r="BD189" s="83"/>
      <c r="BE189" s="83" t="s">
        <v>73</v>
      </c>
      <c r="BF189" s="83"/>
      <c r="BG189" s="87" t="s">
        <v>335</v>
      </c>
      <c r="BH189" s="86" t="s">
        <v>60</v>
      </c>
      <c r="BI189" s="76" t="s">
        <v>1414</v>
      </c>
      <c r="BJ189">
        <f t="shared" si="6"/>
        <v>26</v>
      </c>
      <c r="BK189" s="87">
        <f t="shared" si="5"/>
        <v>49</v>
      </c>
      <c r="BL189" s="87"/>
      <c r="BM189" s="86" t="str">
        <f>_xlfn.XLOOKUP(Form_Responses1811[[#This Row],[Sekolah School (Cleansed)]],'Quality Check'!$B$11:$B$14,'Quality Check'!$C$11:$C$14,)</f>
        <v>Rural</v>
      </c>
      <c r="BN189" s="86" t="str">
        <f>_xlfn.XLOOKUP(Form_Responses1811[[#This Row],[Sekolah School (Cleansed)]],'Quality Check'!$B$11:$B$14,'Quality Check'!$D$11:$D$14,)</f>
        <v>Controlled Group (CG)</v>
      </c>
    </row>
    <row r="190" spans="1:66" ht="13.2" x14ac:dyDescent="0.25">
      <c r="A190" s="82">
        <v>45572.526068194449</v>
      </c>
      <c r="B190" s="83" t="s">
        <v>603</v>
      </c>
      <c r="C190" s="84" t="s">
        <v>604</v>
      </c>
      <c r="D190" s="83">
        <v>25</v>
      </c>
      <c r="E190" s="83">
        <v>0.13</v>
      </c>
      <c r="F190" s="83" t="s">
        <v>423</v>
      </c>
      <c r="G190" s="83" t="s">
        <v>76</v>
      </c>
      <c r="H190" s="83" t="s">
        <v>605</v>
      </c>
      <c r="I190" s="83" t="s">
        <v>63</v>
      </c>
      <c r="J190" s="83" t="s">
        <v>64</v>
      </c>
      <c r="K190" s="83" t="s">
        <v>84</v>
      </c>
      <c r="L190" s="83" t="s">
        <v>64</v>
      </c>
      <c r="M190" s="83" t="s">
        <v>84</v>
      </c>
      <c r="N190" s="83" t="s">
        <v>64</v>
      </c>
      <c r="O190" s="83" t="s">
        <v>78</v>
      </c>
      <c r="P190" s="83" t="s">
        <v>84</v>
      </c>
      <c r="Q190" s="83" t="s">
        <v>64</v>
      </c>
      <c r="R190" s="83" t="s">
        <v>64</v>
      </c>
      <c r="S190" s="83" t="s">
        <v>64</v>
      </c>
      <c r="T190" s="83" t="s">
        <v>64</v>
      </c>
      <c r="U190" s="83" t="s">
        <v>64</v>
      </c>
      <c r="V190" s="83" t="s">
        <v>64</v>
      </c>
      <c r="W190" s="83" t="s">
        <v>84</v>
      </c>
      <c r="X190" s="83" t="s">
        <v>64</v>
      </c>
      <c r="Y190" s="83" t="s">
        <v>64</v>
      </c>
      <c r="Z190" s="83" t="s">
        <v>66</v>
      </c>
      <c r="AA190" s="83" t="s">
        <v>65</v>
      </c>
      <c r="AB190" s="83" t="s">
        <v>66</v>
      </c>
      <c r="AC190" s="83" t="s">
        <v>66</v>
      </c>
      <c r="AD190" s="83" t="s">
        <v>66</v>
      </c>
      <c r="AE190" s="83" t="s">
        <v>66</v>
      </c>
      <c r="AF190" s="83" t="s">
        <v>65</v>
      </c>
      <c r="AG190" s="83" t="s">
        <v>65</v>
      </c>
      <c r="AH190" s="83" t="s">
        <v>65</v>
      </c>
      <c r="AI190" s="83" t="s">
        <v>101</v>
      </c>
      <c r="AJ190" s="83" t="s">
        <v>65</v>
      </c>
      <c r="AK190" s="83" t="s">
        <v>65</v>
      </c>
      <c r="AL190" s="83" t="s">
        <v>65</v>
      </c>
      <c r="AM190" s="83" t="s">
        <v>66</v>
      </c>
      <c r="AN190" s="83" t="s">
        <v>66</v>
      </c>
      <c r="AO190" s="83" t="s">
        <v>66</v>
      </c>
      <c r="AP190" s="83" t="s">
        <v>85</v>
      </c>
      <c r="AQ190" s="83" t="s">
        <v>85</v>
      </c>
      <c r="AR190" s="83" t="s">
        <v>63</v>
      </c>
      <c r="AS190" s="83" t="s">
        <v>81</v>
      </c>
      <c r="AT190" s="83" t="s">
        <v>87</v>
      </c>
      <c r="AU190" s="83" t="s">
        <v>70</v>
      </c>
      <c r="AV190" s="83" t="s">
        <v>80</v>
      </c>
      <c r="AW190" s="83" t="s">
        <v>63</v>
      </c>
      <c r="AX190" s="83" t="s">
        <v>72</v>
      </c>
      <c r="AY190" s="83" t="s">
        <v>72</v>
      </c>
      <c r="AZ190" s="83" t="s">
        <v>73</v>
      </c>
      <c r="BA190" s="83" t="s">
        <v>72</v>
      </c>
      <c r="BB190" s="83" t="s">
        <v>73</v>
      </c>
      <c r="BC190" s="83" t="s">
        <v>73</v>
      </c>
      <c r="BD190" s="83"/>
      <c r="BE190" s="83" t="s">
        <v>73</v>
      </c>
      <c r="BF190" s="83"/>
      <c r="BG190" s="87" t="s">
        <v>335</v>
      </c>
      <c r="BH190" s="86" t="s">
        <v>60</v>
      </c>
      <c r="BI190" s="76" t="s">
        <v>1414</v>
      </c>
      <c r="BJ190">
        <f t="shared" si="6"/>
        <v>28</v>
      </c>
      <c r="BK190" s="87">
        <f t="shared" si="5"/>
        <v>56</v>
      </c>
      <c r="BL190" s="87"/>
      <c r="BM190" s="86" t="str">
        <f>_xlfn.XLOOKUP(Form_Responses1811[[#This Row],[Sekolah School (Cleansed)]],'Quality Check'!$B$11:$B$14,'Quality Check'!$C$11:$C$14,)</f>
        <v>Rural</v>
      </c>
      <c r="BN190" s="86" t="str">
        <f>_xlfn.XLOOKUP(Form_Responses1811[[#This Row],[Sekolah School (Cleansed)]],'Quality Check'!$B$11:$B$14,'Quality Check'!$D$11:$D$14,)</f>
        <v>Controlled Group (CG)</v>
      </c>
    </row>
    <row r="191" spans="1:66" ht="13.2" x14ac:dyDescent="0.25">
      <c r="A191" s="82">
        <v>45572.527178206015</v>
      </c>
      <c r="B191" s="83" t="s">
        <v>606</v>
      </c>
      <c r="C191" s="84" t="s">
        <v>607</v>
      </c>
      <c r="D191" s="83">
        <v>100</v>
      </c>
      <c r="E191" s="83">
        <v>0.67</v>
      </c>
      <c r="F191" s="83" t="s">
        <v>423</v>
      </c>
      <c r="G191" s="83" t="s">
        <v>76</v>
      </c>
      <c r="H191" s="83" t="s">
        <v>420</v>
      </c>
      <c r="I191" s="83" t="s">
        <v>63</v>
      </c>
      <c r="J191" s="83" t="s">
        <v>145</v>
      </c>
      <c r="K191" s="83" t="s">
        <v>84</v>
      </c>
      <c r="L191" s="83" t="s">
        <v>64</v>
      </c>
      <c r="M191" s="83" t="s">
        <v>84</v>
      </c>
      <c r="N191" s="83" t="s">
        <v>84</v>
      </c>
      <c r="O191" s="83" t="s">
        <v>64</v>
      </c>
      <c r="P191" s="83" t="s">
        <v>84</v>
      </c>
      <c r="Q191" s="83" t="s">
        <v>84</v>
      </c>
      <c r="R191" s="83" t="s">
        <v>64</v>
      </c>
      <c r="S191" s="83" t="s">
        <v>64</v>
      </c>
      <c r="T191" s="83" t="s">
        <v>64</v>
      </c>
      <c r="U191" s="83" t="s">
        <v>64</v>
      </c>
      <c r="V191" s="83" t="s">
        <v>64</v>
      </c>
      <c r="W191" s="83" t="s">
        <v>64</v>
      </c>
      <c r="X191" s="83" t="s">
        <v>84</v>
      </c>
      <c r="Y191" s="83" t="s">
        <v>84</v>
      </c>
      <c r="Z191" s="83" t="s">
        <v>66</v>
      </c>
      <c r="AA191" s="83" t="s">
        <v>66</v>
      </c>
      <c r="AB191" s="83" t="s">
        <v>65</v>
      </c>
      <c r="AC191" s="83" t="s">
        <v>66</v>
      </c>
      <c r="AD191" s="83" t="s">
        <v>65</v>
      </c>
      <c r="AE191" s="83" t="s">
        <v>66</v>
      </c>
      <c r="AF191" s="83" t="s">
        <v>66</v>
      </c>
      <c r="AG191" s="83" t="s">
        <v>65</v>
      </c>
      <c r="AH191" s="83" t="s">
        <v>79</v>
      </c>
      <c r="AI191" s="83" t="s">
        <v>79</v>
      </c>
      <c r="AJ191" s="83" t="s">
        <v>66</v>
      </c>
      <c r="AK191" s="83" t="s">
        <v>66</v>
      </c>
      <c r="AL191" s="83" t="s">
        <v>66</v>
      </c>
      <c r="AM191" s="83" t="s">
        <v>66</v>
      </c>
      <c r="AN191" s="83" t="s">
        <v>66</v>
      </c>
      <c r="AO191" s="83" t="s">
        <v>66</v>
      </c>
      <c r="AP191" s="83" t="s">
        <v>85</v>
      </c>
      <c r="AQ191" s="83" t="s">
        <v>85</v>
      </c>
      <c r="AR191" s="83" t="s">
        <v>63</v>
      </c>
      <c r="AS191" s="83" t="s">
        <v>223</v>
      </c>
      <c r="AT191" s="83" t="s">
        <v>87</v>
      </c>
      <c r="AU191" s="83" t="s">
        <v>93</v>
      </c>
      <c r="AV191" s="83" t="s">
        <v>71</v>
      </c>
      <c r="AW191" s="83" t="s">
        <v>72</v>
      </c>
      <c r="AX191" s="83" t="s">
        <v>72</v>
      </c>
      <c r="AY191" s="83" t="s">
        <v>63</v>
      </c>
      <c r="AZ191" s="83" t="s">
        <v>63</v>
      </c>
      <c r="BA191" s="83" t="s">
        <v>72</v>
      </c>
      <c r="BB191" s="83" t="s">
        <v>72</v>
      </c>
      <c r="BC191" s="83" t="s">
        <v>73</v>
      </c>
      <c r="BD191" s="83"/>
      <c r="BE191" s="83" t="s">
        <v>73</v>
      </c>
      <c r="BF191" s="83"/>
      <c r="BG191" s="87" t="s">
        <v>335</v>
      </c>
      <c r="BH191" s="86" t="s">
        <v>60</v>
      </c>
      <c r="BI191" s="76" t="s">
        <v>1414</v>
      </c>
      <c r="BJ191">
        <f t="shared" si="6"/>
        <v>25</v>
      </c>
      <c r="BK191" s="87">
        <f t="shared" si="5"/>
        <v>50</v>
      </c>
      <c r="BL191" s="87"/>
      <c r="BM191" s="86" t="str">
        <f>_xlfn.XLOOKUP(Form_Responses1811[[#This Row],[Sekolah School (Cleansed)]],'Quality Check'!$B$11:$B$14,'Quality Check'!$C$11:$C$14,)</f>
        <v>Rural</v>
      </c>
      <c r="BN191" s="86" t="str">
        <f>_xlfn.XLOOKUP(Form_Responses1811[[#This Row],[Sekolah School (Cleansed)]],'Quality Check'!$B$11:$B$14,'Quality Check'!$D$11:$D$14,)</f>
        <v>Controlled Group (CG)</v>
      </c>
    </row>
    <row r="192" spans="1:66" ht="13.2" x14ac:dyDescent="0.25">
      <c r="A192" s="82">
        <v>45572.528311215283</v>
      </c>
      <c r="B192" s="83" t="s">
        <v>608</v>
      </c>
      <c r="C192" s="84" t="s">
        <v>609</v>
      </c>
      <c r="D192" s="83">
        <v>100</v>
      </c>
      <c r="E192" s="83">
        <v>1.04</v>
      </c>
      <c r="F192" s="83" t="s">
        <v>423</v>
      </c>
      <c r="G192" s="83" t="s">
        <v>76</v>
      </c>
      <c r="H192" s="83" t="s">
        <v>358</v>
      </c>
      <c r="I192" s="83" t="s">
        <v>73</v>
      </c>
      <c r="J192" s="83" t="s">
        <v>64</v>
      </c>
      <c r="K192" s="83" t="s">
        <v>78</v>
      </c>
      <c r="L192" s="83" t="s">
        <v>64</v>
      </c>
      <c r="M192" s="83" t="s">
        <v>84</v>
      </c>
      <c r="N192" s="83" t="s">
        <v>64</v>
      </c>
      <c r="O192" s="83" t="s">
        <v>64</v>
      </c>
      <c r="P192" s="83" t="s">
        <v>78</v>
      </c>
      <c r="Q192" s="83" t="s">
        <v>64</v>
      </c>
      <c r="R192" s="83" t="s">
        <v>64</v>
      </c>
      <c r="S192" s="83" t="s">
        <v>84</v>
      </c>
      <c r="T192" s="83" t="s">
        <v>84</v>
      </c>
      <c r="U192" s="83" t="s">
        <v>84</v>
      </c>
      <c r="V192" s="83" t="s">
        <v>78</v>
      </c>
      <c r="W192" s="83" t="s">
        <v>64</v>
      </c>
      <c r="X192" s="83" t="s">
        <v>78</v>
      </c>
      <c r="Y192" s="83" t="s">
        <v>64</v>
      </c>
      <c r="Z192" s="83" t="s">
        <v>66</v>
      </c>
      <c r="AA192" s="83" t="s">
        <v>65</v>
      </c>
      <c r="AB192" s="83" t="s">
        <v>65</v>
      </c>
      <c r="AC192" s="83" t="s">
        <v>66</v>
      </c>
      <c r="AD192" s="83" t="s">
        <v>66</v>
      </c>
      <c r="AE192" s="83" t="s">
        <v>66</v>
      </c>
      <c r="AF192" s="83" t="s">
        <v>66</v>
      </c>
      <c r="AG192" s="83" t="s">
        <v>66</v>
      </c>
      <c r="AH192" s="83" t="s">
        <v>66</v>
      </c>
      <c r="AI192" s="83" t="s">
        <v>79</v>
      </c>
      <c r="AJ192" s="83" t="s">
        <v>65</v>
      </c>
      <c r="AK192" s="83" t="s">
        <v>66</v>
      </c>
      <c r="AL192" s="83" t="s">
        <v>79</v>
      </c>
      <c r="AM192" s="83" t="s">
        <v>66</v>
      </c>
      <c r="AN192" s="83" t="s">
        <v>65</v>
      </c>
      <c r="AO192" s="83" t="s">
        <v>66</v>
      </c>
      <c r="AP192" s="83" t="s">
        <v>85</v>
      </c>
      <c r="AQ192" s="83" t="s">
        <v>85</v>
      </c>
      <c r="AR192" s="83" t="s">
        <v>63</v>
      </c>
      <c r="AS192" s="83" t="s">
        <v>120</v>
      </c>
      <c r="AT192" s="83" t="s">
        <v>87</v>
      </c>
      <c r="AU192" s="83" t="s">
        <v>67</v>
      </c>
      <c r="AV192" s="83" t="s">
        <v>67</v>
      </c>
      <c r="AW192" s="83" t="s">
        <v>72</v>
      </c>
      <c r="AX192" s="83" t="s">
        <v>73</v>
      </c>
      <c r="AY192" s="83" t="s">
        <v>63</v>
      </c>
      <c r="AZ192" s="83" t="s">
        <v>63</v>
      </c>
      <c r="BA192" s="83" t="s">
        <v>63</v>
      </c>
      <c r="BB192" s="83" t="s">
        <v>72</v>
      </c>
      <c r="BC192" s="83" t="s">
        <v>73</v>
      </c>
      <c r="BD192" s="83"/>
      <c r="BE192" s="83" t="s">
        <v>73</v>
      </c>
      <c r="BF192" s="83"/>
      <c r="BG192" s="87" t="s">
        <v>335</v>
      </c>
      <c r="BH192" s="86" t="s">
        <v>60</v>
      </c>
      <c r="BI192" s="76" t="s">
        <v>1415</v>
      </c>
      <c r="BJ192">
        <f t="shared" si="6"/>
        <v>25</v>
      </c>
      <c r="BK192" s="87">
        <f t="shared" si="5"/>
        <v>51</v>
      </c>
      <c r="BL192" s="87"/>
      <c r="BM192" s="86" t="str">
        <f>_xlfn.XLOOKUP(Form_Responses1811[[#This Row],[Sekolah School (Cleansed)]],'Quality Check'!$B$11:$B$14,'Quality Check'!$C$11:$C$14,)</f>
        <v>Rural</v>
      </c>
      <c r="BN192" s="86" t="str">
        <f>_xlfn.XLOOKUP(Form_Responses1811[[#This Row],[Sekolah School (Cleansed)]],'Quality Check'!$B$11:$B$14,'Quality Check'!$D$11:$D$14,)</f>
        <v>Controlled Group (CG)</v>
      </c>
    </row>
    <row r="193" spans="1:66" ht="13.2" x14ac:dyDescent="0.25">
      <c r="A193" s="82">
        <v>45572.536807777782</v>
      </c>
      <c r="B193" s="83" t="s">
        <v>610</v>
      </c>
      <c r="C193" s="84" t="s">
        <v>611</v>
      </c>
      <c r="D193" s="83">
        <v>100</v>
      </c>
      <c r="E193" s="83">
        <v>1.66</v>
      </c>
      <c r="F193" s="83" t="s">
        <v>423</v>
      </c>
      <c r="G193" s="83" t="s">
        <v>76</v>
      </c>
      <c r="H193" s="83" t="s">
        <v>414</v>
      </c>
      <c r="I193" s="83" t="s">
        <v>63</v>
      </c>
      <c r="J193" s="83" t="s">
        <v>64</v>
      </c>
      <c r="K193" s="83" t="s">
        <v>64</v>
      </c>
      <c r="L193" s="83" t="s">
        <v>78</v>
      </c>
      <c r="M193" s="83" t="s">
        <v>64</v>
      </c>
      <c r="N193" s="83" t="s">
        <v>64</v>
      </c>
      <c r="O193" s="83" t="s">
        <v>64</v>
      </c>
      <c r="P193" s="83" t="s">
        <v>64</v>
      </c>
      <c r="Q193" s="83" t="s">
        <v>64</v>
      </c>
      <c r="R193" s="83" t="s">
        <v>84</v>
      </c>
      <c r="S193" s="83" t="s">
        <v>64</v>
      </c>
      <c r="T193" s="83" t="s">
        <v>64</v>
      </c>
      <c r="U193" s="83" t="s">
        <v>78</v>
      </c>
      <c r="V193" s="83" t="s">
        <v>64</v>
      </c>
      <c r="W193" s="83" t="s">
        <v>64</v>
      </c>
      <c r="X193" s="83" t="s">
        <v>64</v>
      </c>
      <c r="Y193" s="83" t="s">
        <v>64</v>
      </c>
      <c r="Z193" s="83" t="s">
        <v>101</v>
      </c>
      <c r="AA193" s="83" t="s">
        <v>101</v>
      </c>
      <c r="AB193" s="83" t="s">
        <v>79</v>
      </c>
      <c r="AC193" s="83" t="s">
        <v>66</v>
      </c>
      <c r="AD193" s="83" t="s">
        <v>101</v>
      </c>
      <c r="AE193" s="83" t="s">
        <v>66</v>
      </c>
      <c r="AF193" s="83" t="s">
        <v>101</v>
      </c>
      <c r="AG193" s="83" t="s">
        <v>101</v>
      </c>
      <c r="AH193" s="83" t="s">
        <v>79</v>
      </c>
      <c r="AI193" s="83" t="s">
        <v>66</v>
      </c>
      <c r="AJ193" s="83" t="s">
        <v>79</v>
      </c>
      <c r="AK193" s="83" t="s">
        <v>66</v>
      </c>
      <c r="AL193" s="83" t="s">
        <v>66</v>
      </c>
      <c r="AM193" s="83" t="s">
        <v>101</v>
      </c>
      <c r="AN193" s="83" t="s">
        <v>65</v>
      </c>
      <c r="AO193" s="83" t="s">
        <v>65</v>
      </c>
      <c r="AP193" s="83" t="s">
        <v>85</v>
      </c>
      <c r="AQ193" s="83" t="s">
        <v>85</v>
      </c>
      <c r="AR193" s="83" t="s">
        <v>63</v>
      </c>
      <c r="AS193" s="83" t="s">
        <v>115</v>
      </c>
      <c r="AT193" s="83" t="s">
        <v>87</v>
      </c>
      <c r="AU193" s="83" t="s">
        <v>67</v>
      </c>
      <c r="AV193" s="83" t="s">
        <v>154</v>
      </c>
      <c r="AW193" s="83" t="s">
        <v>73</v>
      </c>
      <c r="AX193" s="83" t="s">
        <v>72</v>
      </c>
      <c r="AY193" s="83" t="s">
        <v>73</v>
      </c>
      <c r="AZ193" s="83" t="s">
        <v>72</v>
      </c>
      <c r="BA193" s="83" t="s">
        <v>73</v>
      </c>
      <c r="BB193" s="83" t="s">
        <v>73</v>
      </c>
      <c r="BC193" s="83" t="s">
        <v>73</v>
      </c>
      <c r="BD193" s="83"/>
      <c r="BE193" s="83" t="s">
        <v>73</v>
      </c>
      <c r="BF193" s="83"/>
      <c r="BG193" s="87" t="s">
        <v>335</v>
      </c>
      <c r="BH193" s="86" t="s">
        <v>60</v>
      </c>
      <c r="BI193" s="76" t="s">
        <v>1414</v>
      </c>
      <c r="BJ193">
        <f t="shared" si="6"/>
        <v>28</v>
      </c>
      <c r="BK193" s="87">
        <f t="shared" si="5"/>
        <v>37</v>
      </c>
      <c r="BL193" s="87"/>
      <c r="BM193" s="86" t="str">
        <f>_xlfn.XLOOKUP(Form_Responses1811[[#This Row],[Sekolah School (Cleansed)]],'Quality Check'!$B$11:$B$14,'Quality Check'!$C$11:$C$14,)</f>
        <v>Rural</v>
      </c>
      <c r="BN193" s="86" t="str">
        <f>_xlfn.XLOOKUP(Form_Responses1811[[#This Row],[Sekolah School (Cleansed)]],'Quality Check'!$B$11:$B$14,'Quality Check'!$D$11:$D$14,)</f>
        <v>Controlled Group (CG)</v>
      </c>
    </row>
    <row r="194" spans="1:66" ht="13.2" x14ac:dyDescent="0.25">
      <c r="A194" s="82">
        <v>45573.364077928243</v>
      </c>
      <c r="B194" s="83" t="s">
        <v>612</v>
      </c>
      <c r="C194" s="84" t="s">
        <v>613</v>
      </c>
      <c r="D194" s="83">
        <v>100</v>
      </c>
      <c r="E194" s="83">
        <v>0.17</v>
      </c>
      <c r="F194" s="83" t="s">
        <v>114</v>
      </c>
      <c r="G194" s="83" t="s">
        <v>291</v>
      </c>
      <c r="H194" s="83" t="s">
        <v>614</v>
      </c>
      <c r="I194" s="83" t="s">
        <v>63</v>
      </c>
      <c r="J194" s="83" t="s">
        <v>64</v>
      </c>
      <c r="K194" s="83" t="s">
        <v>64</v>
      </c>
      <c r="L194" s="83" t="s">
        <v>64</v>
      </c>
      <c r="M194" s="83" t="s">
        <v>78</v>
      </c>
      <c r="N194" s="83" t="s">
        <v>64</v>
      </c>
      <c r="O194" s="83" t="s">
        <v>64</v>
      </c>
      <c r="P194" s="83" t="s">
        <v>64</v>
      </c>
      <c r="Q194" s="83" t="s">
        <v>64</v>
      </c>
      <c r="R194" s="83" t="s">
        <v>64</v>
      </c>
      <c r="S194" s="83" t="s">
        <v>64</v>
      </c>
      <c r="T194" s="83" t="s">
        <v>64</v>
      </c>
      <c r="U194" s="83" t="s">
        <v>64</v>
      </c>
      <c r="V194" s="83" t="s">
        <v>78</v>
      </c>
      <c r="W194" s="83" t="s">
        <v>64</v>
      </c>
      <c r="X194" s="83" t="s">
        <v>84</v>
      </c>
      <c r="Y194" s="83" t="s">
        <v>64</v>
      </c>
      <c r="Z194" s="83" t="s">
        <v>65</v>
      </c>
      <c r="AA194" s="83" t="s">
        <v>65</v>
      </c>
      <c r="AB194" s="83" t="s">
        <v>65</v>
      </c>
      <c r="AC194" s="83" t="s">
        <v>65</v>
      </c>
      <c r="AD194" s="83" t="s">
        <v>65</v>
      </c>
      <c r="AE194" s="83" t="s">
        <v>65</v>
      </c>
      <c r="AF194" s="83" t="s">
        <v>65</v>
      </c>
      <c r="AG194" s="83" t="s">
        <v>65</v>
      </c>
      <c r="AH194" s="83" t="s">
        <v>66</v>
      </c>
      <c r="AI194" s="83" t="s">
        <v>66</v>
      </c>
      <c r="AJ194" s="83" t="s">
        <v>66</v>
      </c>
      <c r="AK194" s="83" t="s">
        <v>66</v>
      </c>
      <c r="AL194" s="83" t="s">
        <v>66</v>
      </c>
      <c r="AM194" s="83" t="s">
        <v>65</v>
      </c>
      <c r="AN194" s="83" t="s">
        <v>65</v>
      </c>
      <c r="AO194" s="83" t="s">
        <v>66</v>
      </c>
      <c r="AP194" s="83" t="s">
        <v>67</v>
      </c>
      <c r="AQ194" s="83" t="s">
        <v>67</v>
      </c>
      <c r="AR194" s="83" t="s">
        <v>73</v>
      </c>
      <c r="AS194" s="83" t="s">
        <v>615</v>
      </c>
      <c r="AT194" s="83" t="s">
        <v>87</v>
      </c>
      <c r="AU194" s="83" t="s">
        <v>93</v>
      </c>
      <c r="AV194" s="83" t="s">
        <v>71</v>
      </c>
      <c r="AW194" s="83" t="s">
        <v>72</v>
      </c>
      <c r="AX194" s="83" t="s">
        <v>72</v>
      </c>
      <c r="AY194" s="83" t="s">
        <v>63</v>
      </c>
      <c r="AZ194" s="83" t="s">
        <v>63</v>
      </c>
      <c r="BA194" s="83" t="s">
        <v>72</v>
      </c>
      <c r="BB194" s="83" t="s">
        <v>73</v>
      </c>
      <c r="BC194" s="83" t="s">
        <v>73</v>
      </c>
      <c r="BD194" s="83"/>
      <c r="BE194" s="83" t="s">
        <v>73</v>
      </c>
      <c r="BF194" s="83"/>
      <c r="BG194" s="86" t="s">
        <v>631</v>
      </c>
      <c r="BH194" s="86" t="s">
        <v>114</v>
      </c>
      <c r="BI194" s="76" t="s">
        <v>1414</v>
      </c>
      <c r="BJ194">
        <f t="shared" si="6"/>
        <v>30</v>
      </c>
      <c r="BK194" s="87">
        <f t="shared" ref="BK194:BK257" si="7">SUM(IF(Z194="Sangat setuju / Strongly agree",4,IF(Z194="Setuju / Slightly agree",3,IF(Z194="Tidak setuju / Slightly disagree",2,IF(Z194="Sangat tidak setuju / Strongly disagree",1,"PLEASECHECK")))),IF(AA194="Sangat setuju / Strongly agree",4,IF(AA194="Setuju / Slightly agree",3,IF(AA194="Tidak setuju / Slightly disagree",2,IF(AA194="Sangat tidak setuju / Strongly disagree",1,"PLEASECHECK")))),IF(AB194="Sangat setuju / Strongly agree",4,IF(AB194="Setuju / Slightly agree",3,IF(AB194="Tidak setuju / Slightly disagree",2,IF(AB194="Sangat tidak setuju / Strongly disagree",1,"PLEASECHECK")))),IF(AC194="Sangat setuju / Strongly agree",4,IF(AC194="Setuju / Slightly agree",3,IF(AC194="Tidak setuju / Slightly disagree",2,IF(AC194="Sangat tidak setuju / Strongly disagree",1,"PLEASECHECK")))),IF(AD194="Sangat setuju / Strongly agree",4,IF(AD194="Setuju / Slightly agree",3,IF(AD194="Tidak setuju / Slightly disagree",2,IF(AD194="Sangat tidak setuju / Strongly disagree",1,"PLEASECHECK")))),IF(AE194="Sangat setuju / Strongly agree",4,IF(AE194="Setuju / Slightly agree",3,IF(AE194="Tidak setuju / Slightly disagree",2,IF(AE194="Sangat tidak setuju / Strongly disagree",1,"PLEASECHECK")))),IF(AF194="Sangat setuju / Strongly agree",4,IF(AF194="Setuju / Slightly agree",3,IF(AF194="Tidak setuju / Slightly disagree",2,IF(AF194="Sangat tidak setuju / Strongly disagree",1,"PLEASECHECK")))),IF(AG194="Sangat setuju / Strongly agree",4,IF(AG194="Setuju / Slightly agree",3,IF(AG194="Tidak setuju / Slightly disagree",2,IF(AG194="Sangat tidak setuju / Strongly disagree",2,"PLEASECHECK")))),IF(AH194="Sangat setuju / Strongly agree",4,IF(AH194="Setuju / Slightly agree",3,IF(AH194="Tidak setuju / Slightly disagree",2,IF(AH194="Sangat tidak setuju / Strongly disagree",2,"PLEASECHECK")))),IF(AI194="Sangat setuju / Strongly agree",1,IF(AI194="Setuju / Slightly agree",2,IF(AI194="Tidak setuju / Slightly disagree",3,IF(AI194="Sangat tidak setuju / Strongly disagree",4,"PLEASECHECK")))),IF(AJ194="Sangat setuju / Strongly agree",4,IF(AJ194="Setuju / Slightly agree",3,IF(AJ194="Tidak setuju / Slightly disagree",2,IF(AJ194="Sangat tidak setuju / Strongly disagree",3,"PLEASECHECK")))),IF(AK194="Sangat setuju / Strongly agree",4,IF(AK194="Setuju / Slightly agree",3,IF(AK194="Tidak setuju / Slightly disagree",2,IF(AK194="Sangat tidak setuju / Strongly disagree",3,"PLEASECHECK")))),IF(AL194="Sangat setuju / Strongly agree",4,IF(AL194="Setuju / Slightly agree",3,IF(AL194="Tidak setuju / Slightly disagree",2,IF(AL194="Sangat tidak setuju / Strongly disagree",3,"PLEASECHECK")))),IF(AM194="Sangat setuju / Strongly agree",4,IF(AM194="Setuju / Slightly agree",3,IF(AM194="Tidak setuju / Slightly disagree",2,IF(AM194="Sangat tidak setuju / Strongly disagree",3,"PLEASECHECK")))),IF(AN194="Sangat setuju / Strongly agree",4,IF(AN194="Setuju / Slightly agree",3,IF(AN194="Tidak setuju / Slightly disagree",2,IF(AN194="Sangat tidak setuju / Strongly disagree",4,"PLEASECHECK")))),IF(AO194="Sangat setuju / Strongly agree",4,IF(AO194="Setuju / Slightly agree",3,IF(AO194="Tidak setuju / Slightly disagree",2,IF(AO194="Sangat tidak setuju / Strongly disagree",4,"PLEASECHECK")))))</f>
        <v>57</v>
      </c>
      <c r="BL194" s="87"/>
      <c r="BM194" s="86" t="str">
        <f>_xlfn.XLOOKUP(Form_Responses1811[[#This Row],[Sekolah School (Cleansed)]],'Quality Check'!$B$11:$B$14,'Quality Check'!$C$11:$C$14,)</f>
        <v>Urban</v>
      </c>
      <c r="BN194" s="86" t="str">
        <f>_xlfn.XLOOKUP(Form_Responses1811[[#This Row],[Sekolah School (Cleansed)]],'Quality Check'!$B$11:$B$14,'Quality Check'!$D$11:$D$14,)</f>
        <v>Intervention Group (IG)</v>
      </c>
    </row>
    <row r="195" spans="1:66" ht="13.2" x14ac:dyDescent="0.25">
      <c r="A195" s="82">
        <v>45573.364455347226</v>
      </c>
      <c r="B195" s="83" t="s">
        <v>616</v>
      </c>
      <c r="C195" s="84" t="s">
        <v>617</v>
      </c>
      <c r="D195" s="83">
        <v>65.180000000000007</v>
      </c>
      <c r="E195" s="83">
        <v>0.21</v>
      </c>
      <c r="F195" s="83" t="s">
        <v>114</v>
      </c>
      <c r="G195" s="83" t="s">
        <v>76</v>
      </c>
      <c r="H195" s="83" t="s">
        <v>618</v>
      </c>
      <c r="I195" s="83" t="s">
        <v>63</v>
      </c>
      <c r="J195" s="83" t="s">
        <v>78</v>
      </c>
      <c r="K195" s="83" t="s">
        <v>78</v>
      </c>
      <c r="L195" s="83" t="s">
        <v>64</v>
      </c>
      <c r="M195" s="83" t="s">
        <v>84</v>
      </c>
      <c r="N195" s="83" t="s">
        <v>64</v>
      </c>
      <c r="O195" s="83" t="s">
        <v>84</v>
      </c>
      <c r="P195" s="83" t="s">
        <v>84</v>
      </c>
      <c r="Q195" s="83" t="s">
        <v>84</v>
      </c>
      <c r="R195" s="83" t="s">
        <v>64</v>
      </c>
      <c r="S195" s="83" t="s">
        <v>64</v>
      </c>
      <c r="T195" s="83" t="s">
        <v>84</v>
      </c>
      <c r="U195" s="83" t="s">
        <v>84</v>
      </c>
      <c r="V195" s="83" t="s">
        <v>84</v>
      </c>
      <c r="W195" s="83" t="s">
        <v>64</v>
      </c>
      <c r="X195" s="83" t="s">
        <v>64</v>
      </c>
      <c r="Y195" s="83" t="s">
        <v>64</v>
      </c>
      <c r="Z195" s="83" t="s">
        <v>65</v>
      </c>
      <c r="AA195" s="83" t="s">
        <v>66</v>
      </c>
      <c r="AB195" s="83" t="s">
        <v>66</v>
      </c>
      <c r="AC195" s="83" t="s">
        <v>66</v>
      </c>
      <c r="AD195" s="83" t="s">
        <v>66</v>
      </c>
      <c r="AE195" s="83" t="s">
        <v>66</v>
      </c>
      <c r="AF195" s="83" t="s">
        <v>66</v>
      </c>
      <c r="AG195" s="83" t="s">
        <v>66</v>
      </c>
      <c r="AH195" s="83" t="s">
        <v>66</v>
      </c>
      <c r="AI195" s="83" t="s">
        <v>79</v>
      </c>
      <c r="AJ195" s="83" t="s">
        <v>66</v>
      </c>
      <c r="AK195" s="83" t="s">
        <v>66</v>
      </c>
      <c r="AL195" s="83" t="s">
        <v>66</v>
      </c>
      <c r="AM195" s="83" t="s">
        <v>66</v>
      </c>
      <c r="AN195" s="83" t="s">
        <v>66</v>
      </c>
      <c r="AO195" s="83" t="s">
        <v>66</v>
      </c>
      <c r="AP195" s="83" t="s">
        <v>67</v>
      </c>
      <c r="AQ195" s="83" t="s">
        <v>67</v>
      </c>
      <c r="AR195" s="83" t="s">
        <v>86</v>
      </c>
      <c r="AS195" s="83" t="s">
        <v>68</v>
      </c>
      <c r="AT195" s="83" t="s">
        <v>169</v>
      </c>
      <c r="AU195" s="83" t="s">
        <v>93</v>
      </c>
      <c r="AV195" s="83" t="s">
        <v>71</v>
      </c>
      <c r="AW195" s="83" t="s">
        <v>73</v>
      </c>
      <c r="AX195" s="83" t="s">
        <v>73</v>
      </c>
      <c r="AY195" s="83" t="s">
        <v>72</v>
      </c>
      <c r="AZ195" s="83" t="s">
        <v>72</v>
      </c>
      <c r="BA195" s="83" t="s">
        <v>72</v>
      </c>
      <c r="BB195" s="83" t="s">
        <v>73</v>
      </c>
      <c r="BC195" s="83" t="s">
        <v>73</v>
      </c>
      <c r="BD195" s="83"/>
      <c r="BE195" s="83" t="s">
        <v>73</v>
      </c>
      <c r="BF195" s="83"/>
      <c r="BG195" s="87" t="s">
        <v>631</v>
      </c>
      <c r="BH195" s="87" t="s">
        <v>114</v>
      </c>
      <c r="BI195" s="76" t="s">
        <v>1414</v>
      </c>
      <c r="BJ195">
        <f t="shared" ref="BJ195:BJ258" si="8">SUM(IF(J195="Betul / True",2,IF(J195="Salah / False",1,IF(J195="Tidak tahu / Dont Know",1,"PLEASE CHECK"))),IF(K195="Betul / True",2,IF(K195="Salah / False",1,IF(K195="Tidak tahu / Dont Know",1,"PLEASE CHECK"))),IF(L195="Betul / True",2,IF(L195="Salah / False",1,IF(L195="Tidak tahu / Dont Know",1,"PLEASE CHECK"))),IF(M195="Betul / True",1,IF(M195="Salah / False",2,IF(M195="Tidak tahu / Dont Know",2,"PLEASE CHECK"))),IF(N195="Betul / True",2,IF(N195="Salah / False",1,IF(N195="Tidak tahu / Dont Know",1,"PLEASE CHECK"))),IF(O195="Betul / True",2,IF(O195="Salah / False",1,IF(O195="Tidak tahu / Dont Know",1,"PLEASE CHECK"))),IF(P195="Betul / True",2,IF(P195="Salah / False",1,IF(P195="Tidak tahu / Dont Know",1,"PLEASE CHECK"))),IF(Q195="Betul / True",2,IF(Q195="Salah / False",1,IF(Q195="Tidak tahu / Dont Know",1,"PLEASE CHECK"))),IF(R195="Betul / True",2,IF(R195="Salah / False",1,IF(R195="Tidak tahu / Dont Know",1,"PLEASE CHECK"))),IF(S195="Betul / True",2,IF(S195="Salah / False",1,IF(S195="Tidak tahu / Dont Know",1,"PLEASE CHECK"))),IF(T195="Betul / True",2,IF(T195="Salah / False",1,IF(T195="Tidak tahu / Dont Know",1,"PLEASE CHECK"))),IF(U195="Betul / True",2,IF(U195="Salah / False",1,IF(U195="Tidak tahu / Dont Know",1,"PLEASE CHECK"))),IF(V195="Betul / True",2,IF(V195="Salah / False",1,IF(V195="Tidak tahu / Dont Know",1,"PLEASE CHECK"))),IF(W195="Betul / True",2,IF(W195="Salah / False",1,IF(W195="Tidak tahu / Dont Know",1,"PLEASE CHECK"))),IF(X195="Betul / True",2,IF(X195="Salah / False",1,IF(X195="Tidak tahu / Dont Know",1,"PLEASE CHECK"))),IF(Y195="Betul / True",2,IF(Y195="Salah / False",1,IF(Y195="Tidak tahu / Dont Know",1,"PLEASE CHECK"))))</f>
        <v>24</v>
      </c>
      <c r="BK195" s="87">
        <f t="shared" si="7"/>
        <v>49</v>
      </c>
      <c r="BL195" s="87"/>
      <c r="BM195" s="86" t="str">
        <f>_xlfn.XLOOKUP(Form_Responses1811[[#This Row],[Sekolah School (Cleansed)]],'Quality Check'!$B$11:$B$14,'Quality Check'!$C$11:$C$14,)</f>
        <v>Urban</v>
      </c>
      <c r="BN195" s="86" t="str">
        <f>_xlfn.XLOOKUP(Form_Responses1811[[#This Row],[Sekolah School (Cleansed)]],'Quality Check'!$B$11:$B$14,'Quality Check'!$D$11:$D$14,)</f>
        <v>Intervention Group (IG)</v>
      </c>
    </row>
    <row r="196" spans="1:66" ht="13.2" x14ac:dyDescent="0.25">
      <c r="A196" s="82">
        <v>45573.364956226855</v>
      </c>
      <c r="B196" s="83" t="s">
        <v>619</v>
      </c>
      <c r="C196" s="84" t="s">
        <v>620</v>
      </c>
      <c r="D196" s="83">
        <v>100</v>
      </c>
      <c r="E196" s="83">
        <v>1.29</v>
      </c>
      <c r="F196" s="83" t="s">
        <v>114</v>
      </c>
      <c r="G196" s="83" t="s">
        <v>76</v>
      </c>
      <c r="H196" s="83" t="s">
        <v>618</v>
      </c>
      <c r="I196" s="83" t="s">
        <v>63</v>
      </c>
      <c r="J196" s="83" t="s">
        <v>64</v>
      </c>
      <c r="K196" s="83" t="s">
        <v>64</v>
      </c>
      <c r="L196" s="83" t="s">
        <v>64</v>
      </c>
      <c r="M196" s="83" t="s">
        <v>78</v>
      </c>
      <c r="N196" s="83" t="s">
        <v>78</v>
      </c>
      <c r="O196" s="83" t="s">
        <v>64</v>
      </c>
      <c r="P196" s="83" t="s">
        <v>64</v>
      </c>
      <c r="Q196" s="83" t="s">
        <v>64</v>
      </c>
      <c r="R196" s="83" t="s">
        <v>64</v>
      </c>
      <c r="S196" s="83" t="s">
        <v>64</v>
      </c>
      <c r="T196" s="83" t="s">
        <v>64</v>
      </c>
      <c r="U196" s="83" t="s">
        <v>64</v>
      </c>
      <c r="V196" s="83" t="s">
        <v>64</v>
      </c>
      <c r="W196" s="83" t="s">
        <v>64</v>
      </c>
      <c r="X196" s="83" t="s">
        <v>64</v>
      </c>
      <c r="Y196" s="83" t="s">
        <v>64</v>
      </c>
      <c r="Z196" s="83" t="s">
        <v>66</v>
      </c>
      <c r="AA196" s="83" t="s">
        <v>66</v>
      </c>
      <c r="AB196" s="83" t="s">
        <v>66</v>
      </c>
      <c r="AC196" s="83" t="s">
        <v>66</v>
      </c>
      <c r="AD196" s="83" t="s">
        <v>66</v>
      </c>
      <c r="AE196" s="83" t="s">
        <v>66</v>
      </c>
      <c r="AF196" s="83" t="s">
        <v>66</v>
      </c>
      <c r="AG196" s="83" t="s">
        <v>66</v>
      </c>
      <c r="AH196" s="83" t="s">
        <v>66</v>
      </c>
      <c r="AI196" s="83" t="s">
        <v>101</v>
      </c>
      <c r="AJ196" s="83" t="s">
        <v>66</v>
      </c>
      <c r="AK196" s="83" t="s">
        <v>66</v>
      </c>
      <c r="AL196" s="83" t="s">
        <v>66</v>
      </c>
      <c r="AM196" s="83" t="s">
        <v>66</v>
      </c>
      <c r="AN196" s="83" t="s">
        <v>66</v>
      </c>
      <c r="AO196" s="83" t="s">
        <v>65</v>
      </c>
      <c r="AP196" s="83" t="s">
        <v>67</v>
      </c>
      <c r="AQ196" s="83" t="s">
        <v>80</v>
      </c>
      <c r="AR196" s="83" t="s">
        <v>63</v>
      </c>
      <c r="AS196" s="83" t="s">
        <v>223</v>
      </c>
      <c r="AT196" s="83" t="s">
        <v>69</v>
      </c>
      <c r="AU196" s="83" t="s">
        <v>70</v>
      </c>
      <c r="AV196" s="83" t="s">
        <v>71</v>
      </c>
      <c r="AW196" s="83" t="s">
        <v>72</v>
      </c>
      <c r="AX196" s="83" t="s">
        <v>72</v>
      </c>
      <c r="AY196" s="83" t="s">
        <v>72</v>
      </c>
      <c r="AZ196" s="83" t="s">
        <v>72</v>
      </c>
      <c r="BA196" s="83" t="s">
        <v>72</v>
      </c>
      <c r="BB196" s="83" t="s">
        <v>72</v>
      </c>
      <c r="BC196" s="83" t="s">
        <v>73</v>
      </c>
      <c r="BD196" s="83"/>
      <c r="BE196" s="83" t="s">
        <v>73</v>
      </c>
      <c r="BF196" s="83"/>
      <c r="BG196" s="87" t="s">
        <v>631</v>
      </c>
      <c r="BH196" s="87" t="s">
        <v>114</v>
      </c>
      <c r="BI196" s="76" t="s">
        <v>1414</v>
      </c>
      <c r="BJ196">
        <f t="shared" si="8"/>
        <v>31</v>
      </c>
      <c r="BK196" s="87">
        <f t="shared" si="7"/>
        <v>50</v>
      </c>
      <c r="BL196" s="87"/>
      <c r="BM196" s="86" t="str">
        <f>_xlfn.XLOOKUP(Form_Responses1811[[#This Row],[Sekolah School (Cleansed)]],'Quality Check'!$B$11:$B$14,'Quality Check'!$C$11:$C$14,)</f>
        <v>Urban</v>
      </c>
      <c r="BN196" s="86" t="str">
        <f>_xlfn.XLOOKUP(Form_Responses1811[[#This Row],[Sekolah School (Cleansed)]],'Quality Check'!$B$11:$B$14,'Quality Check'!$D$11:$D$14,)</f>
        <v>Intervention Group (IG)</v>
      </c>
    </row>
    <row r="197" spans="1:66" ht="13.2" x14ac:dyDescent="0.25">
      <c r="A197" s="82">
        <v>45573.364978310186</v>
      </c>
      <c r="B197" s="83" t="s">
        <v>621</v>
      </c>
      <c r="C197" s="84" t="s">
        <v>622</v>
      </c>
      <c r="D197" s="83">
        <v>28.6</v>
      </c>
      <c r="E197" s="83">
        <v>0.46</v>
      </c>
      <c r="F197" s="83" t="s">
        <v>114</v>
      </c>
      <c r="G197" s="83" t="s">
        <v>291</v>
      </c>
      <c r="H197" s="83" t="s">
        <v>614</v>
      </c>
      <c r="I197" s="83" t="s">
        <v>63</v>
      </c>
      <c r="J197" s="83" t="s">
        <v>64</v>
      </c>
      <c r="K197" s="83" t="s">
        <v>64</v>
      </c>
      <c r="L197" s="83" t="s">
        <v>64</v>
      </c>
      <c r="M197" s="83" t="s">
        <v>64</v>
      </c>
      <c r="N197" s="83" t="s">
        <v>64</v>
      </c>
      <c r="O197" s="83" t="s">
        <v>64</v>
      </c>
      <c r="P197" s="83" t="s">
        <v>64</v>
      </c>
      <c r="Q197" s="83" t="s">
        <v>64</v>
      </c>
      <c r="R197" s="83" t="s">
        <v>64</v>
      </c>
      <c r="S197" s="83" t="s">
        <v>64</v>
      </c>
      <c r="T197" s="83" t="s">
        <v>64</v>
      </c>
      <c r="U197" s="83" t="s">
        <v>64</v>
      </c>
      <c r="V197" s="83" t="s">
        <v>64</v>
      </c>
      <c r="W197" s="83" t="s">
        <v>64</v>
      </c>
      <c r="X197" s="83" t="s">
        <v>64</v>
      </c>
      <c r="Y197" s="83" t="s">
        <v>64</v>
      </c>
      <c r="Z197" s="83" t="s">
        <v>101</v>
      </c>
      <c r="AA197" s="83" t="s">
        <v>101</v>
      </c>
      <c r="AB197" s="83" t="s">
        <v>101</v>
      </c>
      <c r="AC197" s="83" t="s">
        <v>101</v>
      </c>
      <c r="AD197" s="83" t="s">
        <v>79</v>
      </c>
      <c r="AE197" s="83" t="s">
        <v>101</v>
      </c>
      <c r="AF197" s="83" t="s">
        <v>66</v>
      </c>
      <c r="AG197" s="83" t="s">
        <v>79</v>
      </c>
      <c r="AH197" s="83" t="s">
        <v>66</v>
      </c>
      <c r="AI197" s="83" t="s">
        <v>79</v>
      </c>
      <c r="AJ197" s="83" t="s">
        <v>79</v>
      </c>
      <c r="AK197" s="83" t="s">
        <v>79</v>
      </c>
      <c r="AL197" s="83" t="s">
        <v>79</v>
      </c>
      <c r="AM197" s="83" t="s">
        <v>66</v>
      </c>
      <c r="AN197" s="83" t="s">
        <v>66</v>
      </c>
      <c r="AO197" s="83" t="s">
        <v>66</v>
      </c>
      <c r="AP197" s="83" t="s">
        <v>67</v>
      </c>
      <c r="AQ197" s="83" t="s">
        <v>67</v>
      </c>
      <c r="AR197" s="83" t="s">
        <v>63</v>
      </c>
      <c r="AS197" s="83" t="s">
        <v>97</v>
      </c>
      <c r="AT197" s="83" t="s">
        <v>87</v>
      </c>
      <c r="AU197" s="83" t="s">
        <v>67</v>
      </c>
      <c r="AV197" s="83" t="s">
        <v>71</v>
      </c>
      <c r="AW197" s="83" t="s">
        <v>63</v>
      </c>
      <c r="AX197" s="83" t="s">
        <v>63</v>
      </c>
      <c r="AY197" s="83" t="s">
        <v>63</v>
      </c>
      <c r="AZ197" s="83" t="s">
        <v>63</v>
      </c>
      <c r="BA197" s="83" t="s">
        <v>63</v>
      </c>
      <c r="BB197" s="83" t="s">
        <v>73</v>
      </c>
      <c r="BC197" s="83" t="s">
        <v>73</v>
      </c>
      <c r="BD197" s="83" t="s">
        <v>197</v>
      </c>
      <c r="BE197" s="83" t="s">
        <v>73</v>
      </c>
      <c r="BF197" s="83" t="s">
        <v>122</v>
      </c>
      <c r="BG197" s="87" t="s">
        <v>631</v>
      </c>
      <c r="BH197" s="87" t="s">
        <v>114</v>
      </c>
      <c r="BI197" s="76" t="s">
        <v>1414</v>
      </c>
      <c r="BJ197">
        <f t="shared" si="8"/>
        <v>31</v>
      </c>
      <c r="BK197" s="87">
        <f t="shared" si="7"/>
        <v>33</v>
      </c>
      <c r="BL197" s="87"/>
      <c r="BM197" s="86" t="str">
        <f>_xlfn.XLOOKUP(Form_Responses1811[[#This Row],[Sekolah School (Cleansed)]],'Quality Check'!$B$11:$B$14,'Quality Check'!$C$11:$C$14,)</f>
        <v>Urban</v>
      </c>
      <c r="BN197" s="86" t="str">
        <f>_xlfn.XLOOKUP(Form_Responses1811[[#This Row],[Sekolah School (Cleansed)]],'Quality Check'!$B$11:$B$14,'Quality Check'!$D$11:$D$14,)</f>
        <v>Intervention Group (IG)</v>
      </c>
    </row>
    <row r="198" spans="1:66" ht="13.2" x14ac:dyDescent="0.25">
      <c r="A198" s="82">
        <v>45573.369668414351</v>
      </c>
      <c r="B198" s="83" t="s">
        <v>623</v>
      </c>
      <c r="C198" s="84" t="s">
        <v>624</v>
      </c>
      <c r="D198" s="83">
        <v>100</v>
      </c>
      <c r="E198" s="83">
        <v>1</v>
      </c>
      <c r="F198" s="83" t="s">
        <v>114</v>
      </c>
      <c r="G198" s="83" t="s">
        <v>76</v>
      </c>
      <c r="H198" s="83" t="s">
        <v>614</v>
      </c>
      <c r="I198" s="83" t="s">
        <v>63</v>
      </c>
      <c r="J198" s="83" t="s">
        <v>64</v>
      </c>
      <c r="K198" s="83" t="s">
        <v>64</v>
      </c>
      <c r="L198" s="83" t="s">
        <v>64</v>
      </c>
      <c r="M198" s="83" t="s">
        <v>84</v>
      </c>
      <c r="N198" s="83" t="s">
        <v>64</v>
      </c>
      <c r="O198" s="83" t="s">
        <v>84</v>
      </c>
      <c r="P198" s="83" t="s">
        <v>84</v>
      </c>
      <c r="Q198" s="83" t="s">
        <v>84</v>
      </c>
      <c r="R198" s="83" t="s">
        <v>64</v>
      </c>
      <c r="S198" s="83" t="s">
        <v>64</v>
      </c>
      <c r="T198" s="83" t="s">
        <v>64</v>
      </c>
      <c r="U198" s="83" t="s">
        <v>84</v>
      </c>
      <c r="V198" s="83" t="s">
        <v>64</v>
      </c>
      <c r="W198" s="83" t="s">
        <v>64</v>
      </c>
      <c r="X198" s="83" t="s">
        <v>78</v>
      </c>
      <c r="Y198" s="83" t="s">
        <v>64</v>
      </c>
      <c r="Z198" s="83" t="s">
        <v>65</v>
      </c>
      <c r="AA198" s="83" t="s">
        <v>66</v>
      </c>
      <c r="AB198" s="83" t="s">
        <v>65</v>
      </c>
      <c r="AC198" s="83" t="s">
        <v>66</v>
      </c>
      <c r="AD198" s="83" t="s">
        <v>66</v>
      </c>
      <c r="AE198" s="83" t="s">
        <v>66</v>
      </c>
      <c r="AF198" s="83" t="s">
        <v>66</v>
      </c>
      <c r="AG198" s="83" t="s">
        <v>65</v>
      </c>
      <c r="AH198" s="83" t="s">
        <v>79</v>
      </c>
      <c r="AI198" s="83" t="s">
        <v>101</v>
      </c>
      <c r="AJ198" s="83" t="s">
        <v>66</v>
      </c>
      <c r="AK198" s="83" t="s">
        <v>65</v>
      </c>
      <c r="AL198" s="83" t="s">
        <v>66</v>
      </c>
      <c r="AM198" s="83" t="s">
        <v>65</v>
      </c>
      <c r="AN198" s="83" t="s">
        <v>79</v>
      </c>
      <c r="AO198" s="83" t="s">
        <v>66</v>
      </c>
      <c r="AP198" s="83" t="s">
        <v>67</v>
      </c>
      <c r="AQ198" s="83" t="s">
        <v>67</v>
      </c>
      <c r="AR198" s="83" t="s">
        <v>86</v>
      </c>
      <c r="AS198" s="83" t="s">
        <v>68</v>
      </c>
      <c r="AT198" s="83" t="s">
        <v>69</v>
      </c>
      <c r="AU198" s="83" t="s">
        <v>70</v>
      </c>
      <c r="AV198" s="83" t="s">
        <v>71</v>
      </c>
      <c r="AW198" s="83" t="s">
        <v>72</v>
      </c>
      <c r="AX198" s="83" t="s">
        <v>73</v>
      </c>
      <c r="AY198" s="83" t="s">
        <v>63</v>
      </c>
      <c r="AZ198" s="83" t="s">
        <v>72</v>
      </c>
      <c r="BA198" s="83" t="s">
        <v>72</v>
      </c>
      <c r="BB198" s="83" t="s">
        <v>73</v>
      </c>
      <c r="BC198" s="83" t="s">
        <v>73</v>
      </c>
      <c r="BD198" s="83"/>
      <c r="BE198" s="83" t="s">
        <v>73</v>
      </c>
      <c r="BF198" s="83"/>
      <c r="BG198" s="87" t="s">
        <v>631</v>
      </c>
      <c r="BH198" s="87" t="s">
        <v>114</v>
      </c>
      <c r="BI198" s="76" t="s">
        <v>1414</v>
      </c>
      <c r="BJ198">
        <f t="shared" si="8"/>
        <v>27</v>
      </c>
      <c r="BK198" s="87">
        <f t="shared" si="7"/>
        <v>52</v>
      </c>
      <c r="BL198" s="87"/>
      <c r="BM198" s="86" t="str">
        <f>_xlfn.XLOOKUP(Form_Responses1811[[#This Row],[Sekolah School (Cleansed)]],'Quality Check'!$B$11:$B$14,'Quality Check'!$C$11:$C$14,)</f>
        <v>Urban</v>
      </c>
      <c r="BN198" s="86" t="str">
        <f>_xlfn.XLOOKUP(Form_Responses1811[[#This Row],[Sekolah School (Cleansed)]],'Quality Check'!$B$11:$B$14,'Quality Check'!$D$11:$D$14,)</f>
        <v>Intervention Group (IG)</v>
      </c>
    </row>
    <row r="199" spans="1:66" ht="13.2" x14ac:dyDescent="0.25">
      <c r="A199" s="82">
        <v>45573.370507708329</v>
      </c>
      <c r="B199" s="83" t="s">
        <v>625</v>
      </c>
      <c r="C199" s="84" t="s">
        <v>626</v>
      </c>
      <c r="D199" s="83">
        <v>28.6</v>
      </c>
      <c r="E199" s="83">
        <v>0.17</v>
      </c>
      <c r="F199" s="83" t="s">
        <v>114</v>
      </c>
      <c r="G199" s="83" t="s">
        <v>76</v>
      </c>
      <c r="H199" s="83" t="s">
        <v>627</v>
      </c>
      <c r="I199" s="83" t="s">
        <v>63</v>
      </c>
      <c r="J199" s="83" t="s">
        <v>64</v>
      </c>
      <c r="K199" s="83" t="s">
        <v>64</v>
      </c>
      <c r="L199" s="83" t="s">
        <v>78</v>
      </c>
      <c r="M199" s="83" t="s">
        <v>78</v>
      </c>
      <c r="N199" s="83" t="s">
        <v>64</v>
      </c>
      <c r="O199" s="83" t="s">
        <v>64</v>
      </c>
      <c r="P199" s="83" t="s">
        <v>64</v>
      </c>
      <c r="Q199" s="83" t="s">
        <v>64</v>
      </c>
      <c r="R199" s="83" t="s">
        <v>64</v>
      </c>
      <c r="S199" s="83" t="s">
        <v>64</v>
      </c>
      <c r="T199" s="83" t="s">
        <v>64</v>
      </c>
      <c r="U199" s="83" t="s">
        <v>64</v>
      </c>
      <c r="V199" s="83" t="s">
        <v>64</v>
      </c>
      <c r="W199" s="83" t="s">
        <v>64</v>
      </c>
      <c r="X199" s="83" t="s">
        <v>64</v>
      </c>
      <c r="Y199" s="83" t="s">
        <v>78</v>
      </c>
      <c r="Z199" s="83" t="s">
        <v>65</v>
      </c>
      <c r="AA199" s="83" t="s">
        <v>65</v>
      </c>
      <c r="AB199" s="83" t="s">
        <v>65</v>
      </c>
      <c r="AC199" s="83" t="s">
        <v>66</v>
      </c>
      <c r="AD199" s="83" t="s">
        <v>65</v>
      </c>
      <c r="AE199" s="83" t="s">
        <v>65</v>
      </c>
      <c r="AF199" s="83" t="s">
        <v>65</v>
      </c>
      <c r="AG199" s="83" t="s">
        <v>65</v>
      </c>
      <c r="AH199" s="83" t="s">
        <v>66</v>
      </c>
      <c r="AI199" s="83" t="s">
        <v>79</v>
      </c>
      <c r="AJ199" s="83" t="s">
        <v>65</v>
      </c>
      <c r="AK199" s="83" t="s">
        <v>66</v>
      </c>
      <c r="AL199" s="83" t="s">
        <v>66</v>
      </c>
      <c r="AM199" s="83" t="s">
        <v>65</v>
      </c>
      <c r="AN199" s="83" t="s">
        <v>66</v>
      </c>
      <c r="AO199" s="83" t="s">
        <v>66</v>
      </c>
      <c r="AP199" s="83" t="s">
        <v>85</v>
      </c>
      <c r="AQ199" s="83" t="s">
        <v>67</v>
      </c>
      <c r="AR199" s="83" t="s">
        <v>63</v>
      </c>
      <c r="AS199" s="83" t="s">
        <v>628</v>
      </c>
      <c r="AT199" s="83" t="s">
        <v>87</v>
      </c>
      <c r="AU199" s="83" t="s">
        <v>70</v>
      </c>
      <c r="AV199" s="83" t="s">
        <v>71</v>
      </c>
      <c r="AW199" s="83" t="s">
        <v>63</v>
      </c>
      <c r="AX199" s="83" t="s">
        <v>72</v>
      </c>
      <c r="AY199" s="83" t="s">
        <v>72</v>
      </c>
      <c r="AZ199" s="83" t="s">
        <v>72</v>
      </c>
      <c r="BA199" s="83" t="s">
        <v>73</v>
      </c>
      <c r="BB199" s="83" t="s">
        <v>73</v>
      </c>
      <c r="BC199" s="83" t="s">
        <v>73</v>
      </c>
      <c r="BD199" s="83"/>
      <c r="BE199" s="83" t="s">
        <v>73</v>
      </c>
      <c r="BF199" s="83"/>
      <c r="BG199" s="87" t="s">
        <v>631</v>
      </c>
      <c r="BH199" s="87" t="s">
        <v>114</v>
      </c>
      <c r="BI199" s="76" t="s">
        <v>1414</v>
      </c>
      <c r="BJ199">
        <f t="shared" si="8"/>
        <v>30</v>
      </c>
      <c r="BK199" s="87">
        <f t="shared" si="7"/>
        <v>57</v>
      </c>
      <c r="BL199" s="87"/>
      <c r="BM199" s="86" t="str">
        <f>_xlfn.XLOOKUP(Form_Responses1811[[#This Row],[Sekolah School (Cleansed)]],'Quality Check'!$B$11:$B$14,'Quality Check'!$C$11:$C$14,)</f>
        <v>Urban</v>
      </c>
      <c r="BN199" s="86" t="str">
        <f>_xlfn.XLOOKUP(Form_Responses1811[[#This Row],[Sekolah School (Cleansed)]],'Quality Check'!$B$11:$B$14,'Quality Check'!$D$11:$D$14,)</f>
        <v>Intervention Group (IG)</v>
      </c>
    </row>
    <row r="200" spans="1:66" ht="13.2" x14ac:dyDescent="0.25">
      <c r="A200" s="82">
        <v>45573.370773217597</v>
      </c>
      <c r="B200" s="83" t="s">
        <v>629</v>
      </c>
      <c r="C200" s="84" t="s">
        <v>630</v>
      </c>
      <c r="D200" s="83">
        <v>62.5</v>
      </c>
      <c r="E200" s="83">
        <v>0.21</v>
      </c>
      <c r="F200" s="83" t="s">
        <v>114</v>
      </c>
      <c r="G200" s="83" t="s">
        <v>539</v>
      </c>
      <c r="H200" s="83" t="s">
        <v>631</v>
      </c>
      <c r="I200" s="83" t="s">
        <v>73</v>
      </c>
      <c r="J200" s="83" t="s">
        <v>64</v>
      </c>
      <c r="K200" s="83" t="s">
        <v>84</v>
      </c>
      <c r="L200" s="83" t="s">
        <v>64</v>
      </c>
      <c r="M200" s="83" t="s">
        <v>84</v>
      </c>
      <c r="N200" s="83" t="s">
        <v>64</v>
      </c>
      <c r="O200" s="83" t="s">
        <v>64</v>
      </c>
      <c r="P200" s="83" t="s">
        <v>84</v>
      </c>
      <c r="Q200" s="83" t="s">
        <v>84</v>
      </c>
      <c r="R200" s="83" t="s">
        <v>64</v>
      </c>
      <c r="S200" s="83" t="s">
        <v>64</v>
      </c>
      <c r="T200" s="83" t="s">
        <v>84</v>
      </c>
      <c r="U200" s="83" t="s">
        <v>78</v>
      </c>
      <c r="V200" s="83" t="s">
        <v>84</v>
      </c>
      <c r="W200" s="83" t="s">
        <v>64</v>
      </c>
      <c r="X200" s="83" t="s">
        <v>64</v>
      </c>
      <c r="Y200" s="83" t="s">
        <v>64</v>
      </c>
      <c r="Z200" s="83" t="s">
        <v>65</v>
      </c>
      <c r="AA200" s="83" t="s">
        <v>101</v>
      </c>
      <c r="AB200" s="83" t="s">
        <v>65</v>
      </c>
      <c r="AC200" s="83" t="s">
        <v>65</v>
      </c>
      <c r="AD200" s="83" t="s">
        <v>65</v>
      </c>
      <c r="AE200" s="83" t="s">
        <v>66</v>
      </c>
      <c r="AF200" s="83" t="s">
        <v>65</v>
      </c>
      <c r="AG200" s="83" t="s">
        <v>65</v>
      </c>
      <c r="AH200" s="83" t="s">
        <v>66</v>
      </c>
      <c r="AI200" s="83" t="s">
        <v>101</v>
      </c>
      <c r="AJ200" s="83" t="s">
        <v>65</v>
      </c>
      <c r="AK200" s="83" t="s">
        <v>65</v>
      </c>
      <c r="AL200" s="83" t="s">
        <v>65</v>
      </c>
      <c r="AM200" s="83" t="s">
        <v>66</v>
      </c>
      <c r="AN200" s="83" t="s">
        <v>66</v>
      </c>
      <c r="AO200" s="83" t="s">
        <v>66</v>
      </c>
      <c r="AP200" s="83" t="s">
        <v>67</v>
      </c>
      <c r="AQ200" s="83" t="s">
        <v>67</v>
      </c>
      <c r="AR200" s="83" t="s">
        <v>86</v>
      </c>
      <c r="AS200" s="83" t="s">
        <v>120</v>
      </c>
      <c r="AT200" s="83" t="s">
        <v>69</v>
      </c>
      <c r="AU200" s="83" t="s">
        <v>67</v>
      </c>
      <c r="AV200" s="83" t="s">
        <v>71</v>
      </c>
      <c r="AW200" s="83" t="s">
        <v>73</v>
      </c>
      <c r="AX200" s="83" t="s">
        <v>73</v>
      </c>
      <c r="AY200" s="83" t="s">
        <v>72</v>
      </c>
      <c r="AZ200" s="83" t="s">
        <v>73</v>
      </c>
      <c r="BA200" s="83" t="s">
        <v>72</v>
      </c>
      <c r="BB200" s="83" t="s">
        <v>73</v>
      </c>
      <c r="BC200" s="83" t="s">
        <v>73</v>
      </c>
      <c r="BD200" s="83"/>
      <c r="BE200" s="83" t="s">
        <v>73</v>
      </c>
      <c r="BF200" s="83"/>
      <c r="BG200" s="87" t="s">
        <v>631</v>
      </c>
      <c r="BH200" s="87" t="s">
        <v>114</v>
      </c>
      <c r="BI200" s="76" t="s">
        <v>1415</v>
      </c>
      <c r="BJ200">
        <f t="shared" si="8"/>
        <v>26</v>
      </c>
      <c r="BK200" s="87">
        <f t="shared" si="7"/>
        <v>56</v>
      </c>
      <c r="BL200" s="87"/>
      <c r="BM200" s="86" t="str">
        <f>_xlfn.XLOOKUP(Form_Responses1811[[#This Row],[Sekolah School (Cleansed)]],'Quality Check'!$B$11:$B$14,'Quality Check'!$C$11:$C$14,)</f>
        <v>Urban</v>
      </c>
      <c r="BN200" s="86" t="str">
        <f>_xlfn.XLOOKUP(Form_Responses1811[[#This Row],[Sekolah School (Cleansed)]],'Quality Check'!$B$11:$B$14,'Quality Check'!$D$11:$D$14,)</f>
        <v>Intervention Group (IG)</v>
      </c>
    </row>
    <row r="201" spans="1:66" ht="13.2" x14ac:dyDescent="0.25">
      <c r="A201" s="82">
        <v>45573.370839490744</v>
      </c>
      <c r="B201" s="83" t="s">
        <v>632</v>
      </c>
      <c r="C201" s="84" t="s">
        <v>633</v>
      </c>
      <c r="D201" s="83">
        <v>21.4</v>
      </c>
      <c r="E201" s="83">
        <v>0.04</v>
      </c>
      <c r="F201" s="83" t="s">
        <v>114</v>
      </c>
      <c r="G201" s="83" t="s">
        <v>76</v>
      </c>
      <c r="H201" s="83" t="s">
        <v>634</v>
      </c>
      <c r="I201" s="83" t="s">
        <v>63</v>
      </c>
      <c r="J201" s="83" t="s">
        <v>64</v>
      </c>
      <c r="K201" s="83" t="s">
        <v>64</v>
      </c>
      <c r="L201" s="83" t="s">
        <v>64</v>
      </c>
      <c r="M201" s="83" t="s">
        <v>78</v>
      </c>
      <c r="N201" s="83" t="s">
        <v>64</v>
      </c>
      <c r="O201" s="83" t="s">
        <v>64</v>
      </c>
      <c r="P201" s="83" t="s">
        <v>84</v>
      </c>
      <c r="Q201" s="83" t="s">
        <v>84</v>
      </c>
      <c r="R201" s="83" t="s">
        <v>64</v>
      </c>
      <c r="S201" s="83" t="s">
        <v>64</v>
      </c>
      <c r="T201" s="83" t="s">
        <v>64</v>
      </c>
      <c r="U201" s="83" t="s">
        <v>64</v>
      </c>
      <c r="V201" s="83" t="s">
        <v>64</v>
      </c>
      <c r="W201" s="83" t="s">
        <v>64</v>
      </c>
      <c r="X201" s="83" t="s">
        <v>64</v>
      </c>
      <c r="Y201" s="83" t="s">
        <v>78</v>
      </c>
      <c r="Z201" s="83" t="s">
        <v>65</v>
      </c>
      <c r="AA201" s="83" t="s">
        <v>65</v>
      </c>
      <c r="AB201" s="83" t="s">
        <v>65</v>
      </c>
      <c r="AC201" s="83" t="s">
        <v>65</v>
      </c>
      <c r="AD201" s="83" t="s">
        <v>66</v>
      </c>
      <c r="AE201" s="83" t="s">
        <v>66</v>
      </c>
      <c r="AF201" s="83" t="s">
        <v>66</v>
      </c>
      <c r="AG201" s="83" t="s">
        <v>66</v>
      </c>
      <c r="AH201" s="83" t="s">
        <v>65</v>
      </c>
      <c r="AI201" s="83" t="s">
        <v>79</v>
      </c>
      <c r="AJ201" s="83" t="s">
        <v>66</v>
      </c>
      <c r="AK201" s="83" t="s">
        <v>66</v>
      </c>
      <c r="AL201" s="83" t="s">
        <v>66</v>
      </c>
      <c r="AM201" s="83" t="s">
        <v>66</v>
      </c>
      <c r="AN201" s="83" t="s">
        <v>66</v>
      </c>
      <c r="AO201" s="83" t="s">
        <v>66</v>
      </c>
      <c r="AP201" s="83" t="s">
        <v>85</v>
      </c>
      <c r="AQ201" s="83" t="s">
        <v>85</v>
      </c>
      <c r="AR201" s="83" t="s">
        <v>86</v>
      </c>
      <c r="AS201" s="83" t="s">
        <v>635</v>
      </c>
      <c r="AT201" s="83" t="s">
        <v>69</v>
      </c>
      <c r="AU201" s="83" t="s">
        <v>93</v>
      </c>
      <c r="AV201" s="83" t="s">
        <v>71</v>
      </c>
      <c r="AW201" s="83" t="s">
        <v>72</v>
      </c>
      <c r="AX201" s="83" t="s">
        <v>72</v>
      </c>
      <c r="AY201" s="83" t="s">
        <v>72</v>
      </c>
      <c r="AZ201" s="83" t="s">
        <v>72</v>
      </c>
      <c r="BA201" s="83" t="s">
        <v>73</v>
      </c>
      <c r="BB201" s="83" t="s">
        <v>72</v>
      </c>
      <c r="BC201" s="83" t="s">
        <v>73</v>
      </c>
      <c r="BD201" s="83" t="s">
        <v>146</v>
      </c>
      <c r="BE201" s="83" t="s">
        <v>73</v>
      </c>
      <c r="BF201" s="83"/>
      <c r="BG201" s="87" t="s">
        <v>631</v>
      </c>
      <c r="BH201" s="87" t="s">
        <v>114</v>
      </c>
      <c r="BI201" s="76" t="s">
        <v>1414</v>
      </c>
      <c r="BJ201">
        <f t="shared" si="8"/>
        <v>29</v>
      </c>
      <c r="BK201" s="87">
        <f t="shared" si="7"/>
        <v>53</v>
      </c>
      <c r="BL201" s="87"/>
      <c r="BM201" s="86" t="str">
        <f>_xlfn.XLOOKUP(Form_Responses1811[[#This Row],[Sekolah School (Cleansed)]],'Quality Check'!$B$11:$B$14,'Quality Check'!$C$11:$C$14,)</f>
        <v>Urban</v>
      </c>
      <c r="BN201" s="86" t="str">
        <f>_xlfn.XLOOKUP(Form_Responses1811[[#This Row],[Sekolah School (Cleansed)]],'Quality Check'!$B$11:$B$14,'Quality Check'!$D$11:$D$14,)</f>
        <v>Intervention Group (IG)</v>
      </c>
    </row>
    <row r="202" spans="1:66" ht="13.2" x14ac:dyDescent="0.25">
      <c r="A202" s="82">
        <v>45573.373880775463</v>
      </c>
      <c r="B202" s="83" t="s">
        <v>636</v>
      </c>
      <c r="C202" s="84" t="s">
        <v>637</v>
      </c>
      <c r="D202" s="83">
        <v>86.61</v>
      </c>
      <c r="E202" s="83">
        <v>0.17</v>
      </c>
      <c r="F202" s="83" t="s">
        <v>114</v>
      </c>
      <c r="G202" s="83" t="s">
        <v>76</v>
      </c>
      <c r="H202" s="83" t="s">
        <v>614</v>
      </c>
      <c r="I202" s="83" t="s">
        <v>63</v>
      </c>
      <c r="J202" s="83" t="s">
        <v>64</v>
      </c>
      <c r="K202" s="83" t="s">
        <v>64</v>
      </c>
      <c r="L202" s="83" t="s">
        <v>64</v>
      </c>
      <c r="M202" s="83" t="s">
        <v>64</v>
      </c>
      <c r="N202" s="83" t="s">
        <v>64</v>
      </c>
      <c r="O202" s="83" t="s">
        <v>84</v>
      </c>
      <c r="P202" s="83" t="s">
        <v>84</v>
      </c>
      <c r="Q202" s="83" t="s">
        <v>78</v>
      </c>
      <c r="R202" s="83" t="s">
        <v>64</v>
      </c>
      <c r="S202" s="83" t="s">
        <v>64</v>
      </c>
      <c r="T202" s="83" t="s">
        <v>78</v>
      </c>
      <c r="U202" s="83" t="s">
        <v>64</v>
      </c>
      <c r="V202" s="83" t="s">
        <v>64</v>
      </c>
      <c r="W202" s="83" t="s">
        <v>78</v>
      </c>
      <c r="X202" s="83" t="s">
        <v>64</v>
      </c>
      <c r="Y202" s="83" t="s">
        <v>64</v>
      </c>
      <c r="Z202" s="83" t="s">
        <v>65</v>
      </c>
      <c r="AA202" s="83" t="s">
        <v>65</v>
      </c>
      <c r="AB202" s="83" t="s">
        <v>66</v>
      </c>
      <c r="AC202" s="83" t="s">
        <v>66</v>
      </c>
      <c r="AD202" s="83" t="s">
        <v>66</v>
      </c>
      <c r="AE202" s="83" t="s">
        <v>66</v>
      </c>
      <c r="AF202" s="83" t="s">
        <v>66</v>
      </c>
      <c r="AG202" s="83" t="s">
        <v>66</v>
      </c>
      <c r="AH202" s="83" t="s">
        <v>66</v>
      </c>
      <c r="AI202" s="83" t="s">
        <v>79</v>
      </c>
      <c r="AJ202" s="83" t="s">
        <v>66</v>
      </c>
      <c r="AK202" s="83" t="s">
        <v>66</v>
      </c>
      <c r="AL202" s="83" t="s">
        <v>66</v>
      </c>
      <c r="AM202" s="83" t="s">
        <v>66</v>
      </c>
      <c r="AN202" s="83" t="s">
        <v>66</v>
      </c>
      <c r="AO202" s="83" t="s">
        <v>66</v>
      </c>
      <c r="AP202" s="83" t="s">
        <v>67</v>
      </c>
      <c r="AQ202" s="83" t="s">
        <v>67</v>
      </c>
      <c r="AR202" s="83" t="s">
        <v>86</v>
      </c>
      <c r="AS202" s="83" t="s">
        <v>81</v>
      </c>
      <c r="AT202" s="83" t="s">
        <v>87</v>
      </c>
      <c r="AU202" s="83" t="s">
        <v>70</v>
      </c>
      <c r="AV202" s="83" t="s">
        <v>132</v>
      </c>
      <c r="AW202" s="83" t="s">
        <v>73</v>
      </c>
      <c r="AX202" s="83" t="s">
        <v>72</v>
      </c>
      <c r="AY202" s="83" t="s">
        <v>73</v>
      </c>
      <c r="AZ202" s="83" t="s">
        <v>63</v>
      </c>
      <c r="BA202" s="83" t="s">
        <v>73</v>
      </c>
      <c r="BB202" s="83" t="s">
        <v>63</v>
      </c>
      <c r="BC202" s="83" t="s">
        <v>73</v>
      </c>
      <c r="BD202" s="83"/>
      <c r="BE202" s="83" t="s">
        <v>73</v>
      </c>
      <c r="BF202" s="83"/>
      <c r="BG202" s="87" t="s">
        <v>631</v>
      </c>
      <c r="BH202" s="87" t="s">
        <v>114</v>
      </c>
      <c r="BI202" s="76" t="s">
        <v>1414</v>
      </c>
      <c r="BJ202">
        <f t="shared" si="8"/>
        <v>26</v>
      </c>
      <c r="BK202" s="87">
        <f t="shared" si="7"/>
        <v>50</v>
      </c>
      <c r="BL202" s="87"/>
      <c r="BM202" s="86" t="str">
        <f>_xlfn.XLOOKUP(Form_Responses1811[[#This Row],[Sekolah School (Cleansed)]],'Quality Check'!$B$11:$B$14,'Quality Check'!$C$11:$C$14,)</f>
        <v>Urban</v>
      </c>
      <c r="BN202" s="86" t="str">
        <f>_xlfn.XLOOKUP(Form_Responses1811[[#This Row],[Sekolah School (Cleansed)]],'Quality Check'!$B$11:$B$14,'Quality Check'!$D$11:$D$14,)</f>
        <v>Intervention Group (IG)</v>
      </c>
    </row>
    <row r="203" spans="1:66" ht="13.2" x14ac:dyDescent="0.25">
      <c r="A203" s="82">
        <v>45573.375507500001</v>
      </c>
      <c r="B203" s="83" t="s">
        <v>638</v>
      </c>
      <c r="C203" s="84" t="s">
        <v>639</v>
      </c>
      <c r="D203" s="83">
        <v>100</v>
      </c>
      <c r="E203" s="83">
        <v>0.83</v>
      </c>
      <c r="F203" s="83" t="s">
        <v>114</v>
      </c>
      <c r="G203" s="83" t="s">
        <v>76</v>
      </c>
      <c r="H203" s="83" t="s">
        <v>614</v>
      </c>
      <c r="I203" s="83" t="s">
        <v>63</v>
      </c>
      <c r="J203" s="83" t="s">
        <v>145</v>
      </c>
      <c r="K203" s="83" t="s">
        <v>64</v>
      </c>
      <c r="L203" s="83" t="s">
        <v>64</v>
      </c>
      <c r="M203" s="83" t="s">
        <v>64</v>
      </c>
      <c r="N203" s="83" t="s">
        <v>64</v>
      </c>
      <c r="O203" s="83" t="s">
        <v>64</v>
      </c>
      <c r="P203" s="83" t="s">
        <v>84</v>
      </c>
      <c r="Q203" s="83" t="s">
        <v>84</v>
      </c>
      <c r="R203" s="83" t="s">
        <v>64</v>
      </c>
      <c r="S203" s="83" t="s">
        <v>64</v>
      </c>
      <c r="T203" s="83" t="s">
        <v>84</v>
      </c>
      <c r="U203" s="83" t="s">
        <v>84</v>
      </c>
      <c r="V203" s="83" t="s">
        <v>84</v>
      </c>
      <c r="W203" s="83" t="s">
        <v>84</v>
      </c>
      <c r="X203" s="83" t="s">
        <v>64</v>
      </c>
      <c r="Y203" s="83" t="s">
        <v>64</v>
      </c>
      <c r="Z203" s="83" t="s">
        <v>66</v>
      </c>
      <c r="AA203" s="83" t="s">
        <v>66</v>
      </c>
      <c r="AB203" s="83" t="s">
        <v>66</v>
      </c>
      <c r="AC203" s="83" t="s">
        <v>65</v>
      </c>
      <c r="AD203" s="83" t="s">
        <v>65</v>
      </c>
      <c r="AE203" s="83" t="s">
        <v>66</v>
      </c>
      <c r="AF203" s="83" t="s">
        <v>66</v>
      </c>
      <c r="AG203" s="83" t="s">
        <v>66</v>
      </c>
      <c r="AH203" s="83" t="s">
        <v>66</v>
      </c>
      <c r="AI203" s="83" t="s">
        <v>66</v>
      </c>
      <c r="AJ203" s="83" t="s">
        <v>79</v>
      </c>
      <c r="AK203" s="83" t="s">
        <v>79</v>
      </c>
      <c r="AL203" s="83" t="s">
        <v>66</v>
      </c>
      <c r="AM203" s="83" t="s">
        <v>66</v>
      </c>
      <c r="AN203" s="83" t="s">
        <v>66</v>
      </c>
      <c r="AO203" s="83" t="s">
        <v>66</v>
      </c>
      <c r="AP203" s="83" t="s">
        <v>80</v>
      </c>
      <c r="AQ203" s="83" t="s">
        <v>80</v>
      </c>
      <c r="AR203" s="83" t="s">
        <v>73</v>
      </c>
      <c r="AS203" s="83" t="s">
        <v>81</v>
      </c>
      <c r="AT203" s="83" t="s">
        <v>69</v>
      </c>
      <c r="AU203" s="83" t="s">
        <v>93</v>
      </c>
      <c r="AV203" s="83" t="s">
        <v>71</v>
      </c>
      <c r="AW203" s="83" t="s">
        <v>72</v>
      </c>
      <c r="AX203" s="83" t="s">
        <v>73</v>
      </c>
      <c r="AY203" s="83" t="s">
        <v>63</v>
      </c>
      <c r="AZ203" s="83" t="s">
        <v>63</v>
      </c>
      <c r="BA203" s="83" t="s">
        <v>72</v>
      </c>
      <c r="BB203" s="83" t="s">
        <v>73</v>
      </c>
      <c r="BC203" s="83" t="s">
        <v>73</v>
      </c>
      <c r="BD203" s="83"/>
      <c r="BE203" s="83" t="s">
        <v>73</v>
      </c>
      <c r="BF203" s="83"/>
      <c r="BG203" s="87" t="s">
        <v>631</v>
      </c>
      <c r="BH203" s="87" t="s">
        <v>114</v>
      </c>
      <c r="BI203" s="76" t="s">
        <v>1414</v>
      </c>
      <c r="BJ203">
        <f t="shared" si="8"/>
        <v>24</v>
      </c>
      <c r="BK203" s="87">
        <f t="shared" si="7"/>
        <v>47</v>
      </c>
      <c r="BL203" s="87"/>
      <c r="BM203" s="86" t="str">
        <f>_xlfn.XLOOKUP(Form_Responses1811[[#This Row],[Sekolah School (Cleansed)]],'Quality Check'!$B$11:$B$14,'Quality Check'!$C$11:$C$14,)</f>
        <v>Urban</v>
      </c>
      <c r="BN203" s="86" t="str">
        <f>_xlfn.XLOOKUP(Form_Responses1811[[#This Row],[Sekolah School (Cleansed)]],'Quality Check'!$B$11:$B$14,'Quality Check'!$D$11:$D$14,)</f>
        <v>Intervention Group (IG)</v>
      </c>
    </row>
    <row r="204" spans="1:66" ht="13.2" x14ac:dyDescent="0.25">
      <c r="A204" s="82">
        <v>45573.376832731483</v>
      </c>
      <c r="B204" s="83" t="s">
        <v>640</v>
      </c>
      <c r="C204" s="84" t="s">
        <v>641</v>
      </c>
      <c r="D204" s="83">
        <v>91.96</v>
      </c>
      <c r="E204" s="83">
        <v>0.54</v>
      </c>
      <c r="F204" s="83" t="s">
        <v>114</v>
      </c>
      <c r="G204" s="83" t="s">
        <v>291</v>
      </c>
      <c r="H204" s="83" t="s">
        <v>631</v>
      </c>
      <c r="I204" s="83" t="s">
        <v>63</v>
      </c>
      <c r="J204" s="83" t="s">
        <v>78</v>
      </c>
      <c r="K204" s="83" t="s">
        <v>84</v>
      </c>
      <c r="L204" s="83" t="s">
        <v>64</v>
      </c>
      <c r="M204" s="83" t="s">
        <v>84</v>
      </c>
      <c r="N204" s="83" t="s">
        <v>64</v>
      </c>
      <c r="O204" s="83" t="s">
        <v>78</v>
      </c>
      <c r="P204" s="83" t="s">
        <v>64</v>
      </c>
      <c r="Q204" s="83" t="s">
        <v>64</v>
      </c>
      <c r="R204" s="83" t="s">
        <v>64</v>
      </c>
      <c r="S204" s="83" t="s">
        <v>64</v>
      </c>
      <c r="T204" s="83" t="s">
        <v>84</v>
      </c>
      <c r="U204" s="83" t="s">
        <v>64</v>
      </c>
      <c r="V204" s="83" t="s">
        <v>64</v>
      </c>
      <c r="W204" s="83" t="s">
        <v>64</v>
      </c>
      <c r="X204" s="83" t="s">
        <v>64</v>
      </c>
      <c r="Y204" s="83" t="s">
        <v>84</v>
      </c>
      <c r="Z204" s="83" t="s">
        <v>79</v>
      </c>
      <c r="AA204" s="83" t="s">
        <v>65</v>
      </c>
      <c r="AB204" s="83" t="s">
        <v>66</v>
      </c>
      <c r="AC204" s="83" t="s">
        <v>79</v>
      </c>
      <c r="AD204" s="83" t="s">
        <v>79</v>
      </c>
      <c r="AE204" s="83" t="s">
        <v>66</v>
      </c>
      <c r="AF204" s="83" t="s">
        <v>79</v>
      </c>
      <c r="AG204" s="83" t="s">
        <v>66</v>
      </c>
      <c r="AH204" s="83" t="s">
        <v>79</v>
      </c>
      <c r="AI204" s="83" t="s">
        <v>66</v>
      </c>
      <c r="AJ204" s="83" t="s">
        <v>101</v>
      </c>
      <c r="AK204" s="83" t="s">
        <v>101</v>
      </c>
      <c r="AL204" s="83" t="s">
        <v>101</v>
      </c>
      <c r="AM204" s="83" t="s">
        <v>79</v>
      </c>
      <c r="AN204" s="83" t="s">
        <v>79</v>
      </c>
      <c r="AO204" s="83" t="s">
        <v>66</v>
      </c>
      <c r="AP204" s="83" t="s">
        <v>67</v>
      </c>
      <c r="AQ204" s="83" t="s">
        <v>67</v>
      </c>
      <c r="AR204" s="83" t="s">
        <v>86</v>
      </c>
      <c r="AS204" s="83" t="s">
        <v>68</v>
      </c>
      <c r="AT204" s="83" t="s">
        <v>169</v>
      </c>
      <c r="AU204" s="83" t="s">
        <v>80</v>
      </c>
      <c r="AV204" s="83" t="s">
        <v>71</v>
      </c>
      <c r="AW204" s="83" t="s">
        <v>73</v>
      </c>
      <c r="AX204" s="83" t="s">
        <v>72</v>
      </c>
      <c r="AY204" s="83" t="s">
        <v>63</v>
      </c>
      <c r="AZ204" s="83" t="s">
        <v>63</v>
      </c>
      <c r="BA204" s="83" t="s">
        <v>72</v>
      </c>
      <c r="BB204" s="83" t="s">
        <v>73</v>
      </c>
      <c r="BC204" s="83" t="s">
        <v>73</v>
      </c>
      <c r="BD204" s="83"/>
      <c r="BE204" s="83" t="s">
        <v>73</v>
      </c>
      <c r="BF204" s="83"/>
      <c r="BG204" s="87" t="s">
        <v>631</v>
      </c>
      <c r="BH204" s="87" t="s">
        <v>114</v>
      </c>
      <c r="BI204" s="76" t="s">
        <v>1414</v>
      </c>
      <c r="BJ204">
        <f t="shared" si="8"/>
        <v>27</v>
      </c>
      <c r="BK204" s="87">
        <f t="shared" si="7"/>
        <v>41</v>
      </c>
      <c r="BL204" s="87"/>
      <c r="BM204" s="86" t="str">
        <f>_xlfn.XLOOKUP(Form_Responses1811[[#This Row],[Sekolah School (Cleansed)]],'Quality Check'!$B$11:$B$14,'Quality Check'!$C$11:$C$14,)</f>
        <v>Urban</v>
      </c>
      <c r="BN204" s="86" t="str">
        <f>_xlfn.XLOOKUP(Form_Responses1811[[#This Row],[Sekolah School (Cleansed)]],'Quality Check'!$B$11:$B$14,'Quality Check'!$D$11:$D$14,)</f>
        <v>Intervention Group (IG)</v>
      </c>
    </row>
    <row r="205" spans="1:66" ht="13.2" x14ac:dyDescent="0.25">
      <c r="A205" s="82">
        <v>45573.37752065972</v>
      </c>
      <c r="B205" s="83" t="s">
        <v>642</v>
      </c>
      <c r="C205" s="84" t="s">
        <v>643</v>
      </c>
      <c r="D205" s="83">
        <v>30.4</v>
      </c>
      <c r="E205" s="83">
        <v>0.42</v>
      </c>
      <c r="F205" s="83" t="s">
        <v>114</v>
      </c>
      <c r="G205" s="83" t="s">
        <v>76</v>
      </c>
      <c r="H205" s="83" t="s">
        <v>631</v>
      </c>
      <c r="I205" s="83" t="s">
        <v>63</v>
      </c>
      <c r="J205" s="83" t="s">
        <v>64</v>
      </c>
      <c r="K205" s="83" t="s">
        <v>64</v>
      </c>
      <c r="L205" s="83" t="s">
        <v>64</v>
      </c>
      <c r="M205" s="83" t="s">
        <v>64</v>
      </c>
      <c r="N205" s="83" t="s">
        <v>84</v>
      </c>
      <c r="O205" s="83" t="s">
        <v>64</v>
      </c>
      <c r="P205" s="83" t="s">
        <v>84</v>
      </c>
      <c r="Q205" s="83" t="s">
        <v>64</v>
      </c>
      <c r="R205" s="83" t="s">
        <v>64</v>
      </c>
      <c r="S205" s="83" t="s">
        <v>64</v>
      </c>
      <c r="T205" s="83" t="s">
        <v>64</v>
      </c>
      <c r="U205" s="83" t="s">
        <v>84</v>
      </c>
      <c r="V205" s="83" t="s">
        <v>64</v>
      </c>
      <c r="W205" s="83" t="s">
        <v>64</v>
      </c>
      <c r="X205" s="83" t="s">
        <v>64</v>
      </c>
      <c r="Y205" s="83" t="s">
        <v>64</v>
      </c>
      <c r="Z205" s="83" t="s">
        <v>66</v>
      </c>
      <c r="AA205" s="83" t="s">
        <v>66</v>
      </c>
      <c r="AB205" s="83" t="s">
        <v>66</v>
      </c>
      <c r="AC205" s="83" t="s">
        <v>65</v>
      </c>
      <c r="AD205" s="83" t="s">
        <v>65</v>
      </c>
      <c r="AE205" s="83" t="s">
        <v>66</v>
      </c>
      <c r="AF205" s="83" t="s">
        <v>66</v>
      </c>
      <c r="AG205" s="83" t="s">
        <v>65</v>
      </c>
      <c r="AH205" s="83" t="s">
        <v>66</v>
      </c>
      <c r="AI205" s="83" t="s">
        <v>79</v>
      </c>
      <c r="AJ205" s="83" t="s">
        <v>66</v>
      </c>
      <c r="AK205" s="83" t="s">
        <v>66</v>
      </c>
      <c r="AL205" s="83" t="s">
        <v>66</v>
      </c>
      <c r="AM205" s="83" t="s">
        <v>66</v>
      </c>
      <c r="AN205" s="83" t="s">
        <v>66</v>
      </c>
      <c r="AO205" s="83" t="s">
        <v>66</v>
      </c>
      <c r="AP205" s="83" t="s">
        <v>80</v>
      </c>
      <c r="AQ205" s="83" t="s">
        <v>80</v>
      </c>
      <c r="AR205" s="83" t="s">
        <v>63</v>
      </c>
      <c r="AS205" s="83" t="s">
        <v>68</v>
      </c>
      <c r="AT205" s="83" t="s">
        <v>69</v>
      </c>
      <c r="AU205" s="83" t="s">
        <v>70</v>
      </c>
      <c r="AV205" s="83" t="s">
        <v>71</v>
      </c>
      <c r="AW205" s="83" t="s">
        <v>73</v>
      </c>
      <c r="AX205" s="83" t="s">
        <v>73</v>
      </c>
      <c r="AY205" s="83" t="s">
        <v>72</v>
      </c>
      <c r="AZ205" s="83" t="s">
        <v>72</v>
      </c>
      <c r="BA205" s="83" t="s">
        <v>73</v>
      </c>
      <c r="BB205" s="83" t="s">
        <v>73</v>
      </c>
      <c r="BC205" s="83" t="s">
        <v>73</v>
      </c>
      <c r="BD205" s="83"/>
      <c r="BE205" s="83" t="s">
        <v>73</v>
      </c>
      <c r="BF205" s="83"/>
      <c r="BG205" s="87" t="s">
        <v>631</v>
      </c>
      <c r="BH205" s="87" t="s">
        <v>114</v>
      </c>
      <c r="BI205" s="76" t="s">
        <v>1414</v>
      </c>
      <c r="BJ205">
        <f t="shared" si="8"/>
        <v>28</v>
      </c>
      <c r="BK205" s="87">
        <f t="shared" si="7"/>
        <v>51</v>
      </c>
      <c r="BL205" s="87"/>
      <c r="BM205" s="86" t="str">
        <f>_xlfn.XLOOKUP(Form_Responses1811[[#This Row],[Sekolah School (Cleansed)]],'Quality Check'!$B$11:$B$14,'Quality Check'!$C$11:$C$14,)</f>
        <v>Urban</v>
      </c>
      <c r="BN205" s="86" t="str">
        <f>_xlfn.XLOOKUP(Form_Responses1811[[#This Row],[Sekolah School (Cleansed)]],'Quality Check'!$B$11:$B$14,'Quality Check'!$D$11:$D$14,)</f>
        <v>Intervention Group (IG)</v>
      </c>
    </row>
    <row r="206" spans="1:66" ht="13.2" x14ac:dyDescent="0.25">
      <c r="A206" s="82">
        <v>45573.378887581013</v>
      </c>
      <c r="B206" s="83" t="s">
        <v>644</v>
      </c>
      <c r="C206" s="84" t="s">
        <v>645</v>
      </c>
      <c r="D206" s="83">
        <v>39.299999999999997</v>
      </c>
      <c r="E206" s="83">
        <v>0.08</v>
      </c>
      <c r="F206" s="83" t="s">
        <v>423</v>
      </c>
      <c r="G206" s="83" t="s">
        <v>76</v>
      </c>
      <c r="H206" s="83" t="s">
        <v>631</v>
      </c>
      <c r="I206" s="83" t="s">
        <v>73</v>
      </c>
      <c r="J206" s="83" t="s">
        <v>145</v>
      </c>
      <c r="K206" s="83" t="s">
        <v>84</v>
      </c>
      <c r="L206" s="83" t="s">
        <v>64</v>
      </c>
      <c r="M206" s="83" t="s">
        <v>84</v>
      </c>
      <c r="N206" s="83" t="s">
        <v>64</v>
      </c>
      <c r="O206" s="83" t="s">
        <v>64</v>
      </c>
      <c r="P206" s="83" t="s">
        <v>84</v>
      </c>
      <c r="Q206" s="83" t="s">
        <v>84</v>
      </c>
      <c r="R206" s="83" t="s">
        <v>64</v>
      </c>
      <c r="S206" s="83" t="s">
        <v>64</v>
      </c>
      <c r="T206" s="83" t="s">
        <v>78</v>
      </c>
      <c r="U206" s="83" t="s">
        <v>84</v>
      </c>
      <c r="V206" s="83" t="s">
        <v>64</v>
      </c>
      <c r="W206" s="83" t="s">
        <v>84</v>
      </c>
      <c r="X206" s="83" t="s">
        <v>64</v>
      </c>
      <c r="Y206" s="83" t="s">
        <v>64</v>
      </c>
      <c r="Z206" s="83" t="s">
        <v>66</v>
      </c>
      <c r="AA206" s="83" t="s">
        <v>65</v>
      </c>
      <c r="AB206" s="83" t="s">
        <v>79</v>
      </c>
      <c r="AC206" s="83" t="s">
        <v>65</v>
      </c>
      <c r="AD206" s="83" t="s">
        <v>65</v>
      </c>
      <c r="AE206" s="83" t="s">
        <v>65</v>
      </c>
      <c r="AF206" s="83" t="s">
        <v>65</v>
      </c>
      <c r="AG206" s="83" t="s">
        <v>65</v>
      </c>
      <c r="AH206" s="83" t="s">
        <v>66</v>
      </c>
      <c r="AI206" s="83" t="s">
        <v>101</v>
      </c>
      <c r="AJ206" s="83" t="s">
        <v>65</v>
      </c>
      <c r="AK206" s="83" t="s">
        <v>65</v>
      </c>
      <c r="AL206" s="83" t="s">
        <v>66</v>
      </c>
      <c r="AM206" s="83" t="s">
        <v>66</v>
      </c>
      <c r="AN206" s="83" t="s">
        <v>66</v>
      </c>
      <c r="AO206" s="83" t="s">
        <v>66</v>
      </c>
      <c r="AP206" s="83" t="s">
        <v>67</v>
      </c>
      <c r="AQ206" s="83" t="s">
        <v>67</v>
      </c>
      <c r="AR206" s="83" t="s">
        <v>86</v>
      </c>
      <c r="AS206" s="83" t="s">
        <v>343</v>
      </c>
      <c r="AT206" s="83" t="s">
        <v>69</v>
      </c>
      <c r="AU206" s="83" t="s">
        <v>70</v>
      </c>
      <c r="AV206" s="83" t="s">
        <v>71</v>
      </c>
      <c r="AW206" s="83" t="s">
        <v>72</v>
      </c>
      <c r="AX206" s="83" t="s">
        <v>63</v>
      </c>
      <c r="AY206" s="83" t="s">
        <v>72</v>
      </c>
      <c r="AZ206" s="83" t="s">
        <v>72</v>
      </c>
      <c r="BA206" s="83" t="s">
        <v>72</v>
      </c>
      <c r="BB206" s="83" t="s">
        <v>72</v>
      </c>
      <c r="BC206" s="83" t="s">
        <v>73</v>
      </c>
      <c r="BD206" s="83"/>
      <c r="BE206" s="83" t="s">
        <v>73</v>
      </c>
      <c r="BF206" s="83"/>
      <c r="BG206" s="87" t="s">
        <v>631</v>
      </c>
      <c r="BH206" s="86" t="s">
        <v>60</v>
      </c>
      <c r="BI206" s="76" t="s">
        <v>1415</v>
      </c>
      <c r="BJ206">
        <f t="shared" si="8"/>
        <v>25</v>
      </c>
      <c r="BK206" s="87">
        <f t="shared" si="7"/>
        <v>56</v>
      </c>
      <c r="BL206" s="87"/>
      <c r="BM206" s="86" t="str">
        <f>_xlfn.XLOOKUP(Form_Responses1811[[#This Row],[Sekolah School (Cleansed)]],'Quality Check'!$B$11:$B$14,'Quality Check'!$C$11:$C$14,)</f>
        <v>Urban</v>
      </c>
      <c r="BN206" s="86" t="str">
        <f>_xlfn.XLOOKUP(Form_Responses1811[[#This Row],[Sekolah School (Cleansed)]],'Quality Check'!$B$11:$B$14,'Quality Check'!$D$11:$D$14,)</f>
        <v>Intervention Group (IG)</v>
      </c>
    </row>
    <row r="207" spans="1:66" ht="13.2" x14ac:dyDescent="0.25">
      <c r="A207" s="82">
        <v>45573.380233171294</v>
      </c>
      <c r="B207" s="83" t="s">
        <v>646</v>
      </c>
      <c r="C207" s="84" t="s">
        <v>647</v>
      </c>
      <c r="D207" s="83">
        <v>60.19</v>
      </c>
      <c r="E207" s="83">
        <v>0.33</v>
      </c>
      <c r="F207" s="83" t="s">
        <v>423</v>
      </c>
      <c r="G207" s="83" t="s">
        <v>76</v>
      </c>
      <c r="H207" s="83" t="s">
        <v>648</v>
      </c>
      <c r="I207" s="83" t="s">
        <v>63</v>
      </c>
      <c r="J207" s="83" t="s">
        <v>64</v>
      </c>
      <c r="K207" s="83" t="s">
        <v>84</v>
      </c>
      <c r="L207" s="83" t="s">
        <v>64</v>
      </c>
      <c r="M207" s="83" t="s">
        <v>84</v>
      </c>
      <c r="N207" s="83" t="s">
        <v>64</v>
      </c>
      <c r="O207" s="83" t="s">
        <v>64</v>
      </c>
      <c r="P207" s="83" t="s">
        <v>64</v>
      </c>
      <c r="Q207" s="83" t="s">
        <v>84</v>
      </c>
      <c r="R207" s="83" t="s">
        <v>64</v>
      </c>
      <c r="S207" s="83" t="s">
        <v>64</v>
      </c>
      <c r="T207" s="83" t="s">
        <v>64</v>
      </c>
      <c r="U207" s="83" t="s">
        <v>84</v>
      </c>
      <c r="V207" s="83" t="s">
        <v>64</v>
      </c>
      <c r="W207" s="83" t="s">
        <v>64</v>
      </c>
      <c r="X207" s="83" t="s">
        <v>64</v>
      </c>
      <c r="Y207" s="83" t="s">
        <v>64</v>
      </c>
      <c r="Z207" s="83" t="s">
        <v>66</v>
      </c>
      <c r="AA207" s="83" t="s">
        <v>65</v>
      </c>
      <c r="AB207" s="83" t="s">
        <v>65</v>
      </c>
      <c r="AC207" s="83" t="s">
        <v>66</v>
      </c>
      <c r="AD207" s="83" t="s">
        <v>66</v>
      </c>
      <c r="AE207" s="83" t="s">
        <v>65</v>
      </c>
      <c r="AF207" s="83" t="s">
        <v>66</v>
      </c>
      <c r="AG207" s="83" t="s">
        <v>66</v>
      </c>
      <c r="AH207" s="83" t="s">
        <v>66</v>
      </c>
      <c r="AI207" s="83" t="s">
        <v>66</v>
      </c>
      <c r="AJ207" s="83" t="s">
        <v>65</v>
      </c>
      <c r="AK207" s="83" t="s">
        <v>65</v>
      </c>
      <c r="AL207" s="83" t="s">
        <v>66</v>
      </c>
      <c r="AM207" s="83" t="s">
        <v>66</v>
      </c>
      <c r="AN207" s="83" t="s">
        <v>66</v>
      </c>
      <c r="AO207" s="83" t="s">
        <v>66</v>
      </c>
      <c r="AP207" s="83" t="s">
        <v>85</v>
      </c>
      <c r="AQ207" s="83" t="s">
        <v>151</v>
      </c>
      <c r="AR207" s="83" t="s">
        <v>63</v>
      </c>
      <c r="AS207" s="83" t="s">
        <v>81</v>
      </c>
      <c r="AT207" s="83" t="s">
        <v>69</v>
      </c>
      <c r="AU207" s="83" t="s">
        <v>70</v>
      </c>
      <c r="AV207" s="83" t="s">
        <v>67</v>
      </c>
      <c r="AW207" s="83" t="s">
        <v>63</v>
      </c>
      <c r="AX207" s="83" t="s">
        <v>73</v>
      </c>
      <c r="AY207" s="83" t="s">
        <v>63</v>
      </c>
      <c r="AZ207" s="83" t="s">
        <v>73</v>
      </c>
      <c r="BA207" s="83" t="s">
        <v>63</v>
      </c>
      <c r="BB207" s="83" t="s">
        <v>63</v>
      </c>
      <c r="BC207" s="83" t="s">
        <v>73</v>
      </c>
      <c r="BD207" s="83"/>
      <c r="BE207" s="83" t="s">
        <v>73</v>
      </c>
      <c r="BF207" s="83"/>
      <c r="BG207" s="87" t="s">
        <v>631</v>
      </c>
      <c r="BH207" s="86" t="s">
        <v>60</v>
      </c>
      <c r="BI207" s="76" t="s">
        <v>1414</v>
      </c>
      <c r="BJ207">
        <f t="shared" si="8"/>
        <v>29</v>
      </c>
      <c r="BK207" s="87">
        <f t="shared" si="7"/>
        <v>52</v>
      </c>
      <c r="BL207" s="87"/>
      <c r="BM207" s="86" t="str">
        <f>_xlfn.XLOOKUP(Form_Responses1811[[#This Row],[Sekolah School (Cleansed)]],'Quality Check'!$B$11:$B$14,'Quality Check'!$C$11:$C$14,)</f>
        <v>Urban</v>
      </c>
      <c r="BN207" s="86" t="str">
        <f>_xlfn.XLOOKUP(Form_Responses1811[[#This Row],[Sekolah School (Cleansed)]],'Quality Check'!$B$11:$B$14,'Quality Check'!$D$11:$D$14,)</f>
        <v>Intervention Group (IG)</v>
      </c>
    </row>
    <row r="208" spans="1:66" ht="13.2" x14ac:dyDescent="0.25">
      <c r="A208" s="82">
        <v>45573.380666921294</v>
      </c>
      <c r="B208" s="83" t="s">
        <v>649</v>
      </c>
      <c r="C208" s="84" t="s">
        <v>650</v>
      </c>
      <c r="D208" s="83">
        <v>100</v>
      </c>
      <c r="E208" s="83">
        <v>0.42</v>
      </c>
      <c r="F208" s="83" t="s">
        <v>423</v>
      </c>
      <c r="G208" s="83" t="s">
        <v>76</v>
      </c>
      <c r="H208" s="83" t="s">
        <v>651</v>
      </c>
      <c r="I208" s="83" t="s">
        <v>73</v>
      </c>
      <c r="J208" s="83" t="s">
        <v>64</v>
      </c>
      <c r="K208" s="83" t="s">
        <v>64</v>
      </c>
      <c r="L208" s="83" t="s">
        <v>64</v>
      </c>
      <c r="M208" s="83" t="s">
        <v>84</v>
      </c>
      <c r="N208" s="83" t="s">
        <v>64</v>
      </c>
      <c r="O208" s="83" t="s">
        <v>84</v>
      </c>
      <c r="P208" s="83" t="s">
        <v>84</v>
      </c>
      <c r="Q208" s="83" t="s">
        <v>84</v>
      </c>
      <c r="R208" s="83" t="s">
        <v>64</v>
      </c>
      <c r="S208" s="83" t="s">
        <v>64</v>
      </c>
      <c r="T208" s="83" t="s">
        <v>64</v>
      </c>
      <c r="U208" s="83" t="s">
        <v>84</v>
      </c>
      <c r="V208" s="83" t="s">
        <v>64</v>
      </c>
      <c r="W208" s="83" t="s">
        <v>64</v>
      </c>
      <c r="X208" s="83" t="s">
        <v>64</v>
      </c>
      <c r="Y208" s="83" t="s">
        <v>64</v>
      </c>
      <c r="Z208" s="83" t="s">
        <v>66</v>
      </c>
      <c r="AA208" s="83" t="s">
        <v>65</v>
      </c>
      <c r="AB208" s="83" t="s">
        <v>66</v>
      </c>
      <c r="AC208" s="83" t="s">
        <v>65</v>
      </c>
      <c r="AD208" s="83" t="s">
        <v>66</v>
      </c>
      <c r="AE208" s="83" t="s">
        <v>65</v>
      </c>
      <c r="AF208" s="83" t="s">
        <v>66</v>
      </c>
      <c r="AG208" s="83" t="s">
        <v>66</v>
      </c>
      <c r="AH208" s="83" t="s">
        <v>79</v>
      </c>
      <c r="AI208" s="83" t="s">
        <v>79</v>
      </c>
      <c r="AJ208" s="83" t="s">
        <v>66</v>
      </c>
      <c r="AK208" s="83" t="s">
        <v>65</v>
      </c>
      <c r="AL208" s="83" t="s">
        <v>66</v>
      </c>
      <c r="AM208" s="83" t="s">
        <v>65</v>
      </c>
      <c r="AN208" s="83" t="s">
        <v>65</v>
      </c>
      <c r="AO208" s="83" t="s">
        <v>66</v>
      </c>
      <c r="AP208" s="83" t="s">
        <v>67</v>
      </c>
      <c r="AQ208" s="83" t="s">
        <v>67</v>
      </c>
      <c r="AR208" s="83" t="s">
        <v>86</v>
      </c>
      <c r="AS208" s="83" t="s">
        <v>68</v>
      </c>
      <c r="AT208" s="83" t="s">
        <v>87</v>
      </c>
      <c r="AU208" s="83" t="s">
        <v>67</v>
      </c>
      <c r="AV208" s="83" t="s">
        <v>71</v>
      </c>
      <c r="AW208" s="83" t="s">
        <v>72</v>
      </c>
      <c r="AX208" s="83" t="s">
        <v>72</v>
      </c>
      <c r="AY208" s="83" t="s">
        <v>63</v>
      </c>
      <c r="AZ208" s="83" t="s">
        <v>63</v>
      </c>
      <c r="BA208" s="83" t="s">
        <v>63</v>
      </c>
      <c r="BB208" s="83" t="s">
        <v>63</v>
      </c>
      <c r="BC208" s="83" t="s">
        <v>73</v>
      </c>
      <c r="BD208" s="83"/>
      <c r="BE208" s="83" t="s">
        <v>73</v>
      </c>
      <c r="BF208" s="83"/>
      <c r="BG208" s="87" t="s">
        <v>631</v>
      </c>
      <c r="BH208" s="86" t="s">
        <v>60</v>
      </c>
      <c r="BI208" s="76" t="s">
        <v>1415</v>
      </c>
      <c r="BJ208">
        <f t="shared" si="8"/>
        <v>28</v>
      </c>
      <c r="BK208" s="87">
        <f t="shared" si="7"/>
        <v>53</v>
      </c>
      <c r="BL208" s="87"/>
      <c r="BM208" s="86" t="str">
        <f>_xlfn.XLOOKUP(Form_Responses1811[[#This Row],[Sekolah School (Cleansed)]],'Quality Check'!$B$11:$B$14,'Quality Check'!$C$11:$C$14,)</f>
        <v>Urban</v>
      </c>
      <c r="BN208" s="86" t="str">
        <f>_xlfn.XLOOKUP(Form_Responses1811[[#This Row],[Sekolah School (Cleansed)]],'Quality Check'!$B$11:$B$14,'Quality Check'!$D$11:$D$14,)</f>
        <v>Intervention Group (IG)</v>
      </c>
    </row>
    <row r="209" spans="1:66" ht="13.2" x14ac:dyDescent="0.25">
      <c r="A209" s="82">
        <v>45573.382040590281</v>
      </c>
      <c r="B209" s="83" t="s">
        <v>652</v>
      </c>
      <c r="C209" s="84" t="s">
        <v>653</v>
      </c>
      <c r="D209" s="83">
        <v>100</v>
      </c>
      <c r="E209" s="83">
        <v>0.5</v>
      </c>
      <c r="F209" s="83" t="s">
        <v>423</v>
      </c>
      <c r="G209" s="83" t="s">
        <v>76</v>
      </c>
      <c r="H209" s="83" t="s">
        <v>654</v>
      </c>
      <c r="I209" s="83" t="s">
        <v>63</v>
      </c>
      <c r="J209" s="83" t="s">
        <v>64</v>
      </c>
      <c r="K209" s="83" t="s">
        <v>64</v>
      </c>
      <c r="L209" s="83" t="s">
        <v>64</v>
      </c>
      <c r="M209" s="83" t="s">
        <v>84</v>
      </c>
      <c r="N209" s="83" t="s">
        <v>64</v>
      </c>
      <c r="O209" s="83" t="s">
        <v>78</v>
      </c>
      <c r="P209" s="83" t="s">
        <v>84</v>
      </c>
      <c r="Q209" s="83" t="s">
        <v>64</v>
      </c>
      <c r="R209" s="83" t="s">
        <v>64</v>
      </c>
      <c r="S209" s="83" t="s">
        <v>64</v>
      </c>
      <c r="T209" s="83" t="s">
        <v>78</v>
      </c>
      <c r="U209" s="83" t="s">
        <v>84</v>
      </c>
      <c r="V209" s="83" t="s">
        <v>64</v>
      </c>
      <c r="W209" s="83" t="s">
        <v>64</v>
      </c>
      <c r="X209" s="83" t="s">
        <v>84</v>
      </c>
      <c r="Y209" s="83" t="s">
        <v>64</v>
      </c>
      <c r="Z209" s="83" t="s">
        <v>65</v>
      </c>
      <c r="AA209" s="83" t="s">
        <v>65</v>
      </c>
      <c r="AB209" s="83" t="s">
        <v>66</v>
      </c>
      <c r="AC209" s="83" t="s">
        <v>65</v>
      </c>
      <c r="AD209" s="83" t="s">
        <v>66</v>
      </c>
      <c r="AE209" s="83" t="s">
        <v>65</v>
      </c>
      <c r="AF209" s="83" t="s">
        <v>66</v>
      </c>
      <c r="AG209" s="83" t="s">
        <v>65</v>
      </c>
      <c r="AH209" s="83" t="s">
        <v>65</v>
      </c>
      <c r="AI209" s="83" t="s">
        <v>79</v>
      </c>
      <c r="AJ209" s="83" t="s">
        <v>66</v>
      </c>
      <c r="AK209" s="83" t="s">
        <v>66</v>
      </c>
      <c r="AL209" s="83" t="s">
        <v>66</v>
      </c>
      <c r="AM209" s="83" t="s">
        <v>65</v>
      </c>
      <c r="AN209" s="83" t="s">
        <v>79</v>
      </c>
      <c r="AO209" s="83" t="s">
        <v>66</v>
      </c>
      <c r="AP209" s="83" t="s">
        <v>67</v>
      </c>
      <c r="AQ209" s="83" t="s">
        <v>67</v>
      </c>
      <c r="AR209" s="83" t="s">
        <v>86</v>
      </c>
      <c r="AS209" s="83" t="s">
        <v>655</v>
      </c>
      <c r="AT209" s="83" t="s">
        <v>69</v>
      </c>
      <c r="AU209" s="83" t="s">
        <v>93</v>
      </c>
      <c r="AV209" s="83" t="s">
        <v>71</v>
      </c>
      <c r="AW209" s="83" t="s">
        <v>73</v>
      </c>
      <c r="AX209" s="83" t="s">
        <v>73</v>
      </c>
      <c r="AY209" s="83" t="s">
        <v>72</v>
      </c>
      <c r="AZ209" s="83" t="s">
        <v>72</v>
      </c>
      <c r="BA209" s="83" t="s">
        <v>72</v>
      </c>
      <c r="BB209" s="83" t="s">
        <v>63</v>
      </c>
      <c r="BC209" s="83" t="s">
        <v>73</v>
      </c>
      <c r="BD209" s="83"/>
      <c r="BE209" s="83" t="s">
        <v>73</v>
      </c>
      <c r="BF209" s="83"/>
      <c r="BG209" s="87" t="s">
        <v>631</v>
      </c>
      <c r="BH209" s="86" t="s">
        <v>60</v>
      </c>
      <c r="BI209" s="76" t="s">
        <v>1414</v>
      </c>
      <c r="BJ209">
        <f t="shared" si="8"/>
        <v>27</v>
      </c>
      <c r="BK209" s="87">
        <f t="shared" si="7"/>
        <v>54</v>
      </c>
      <c r="BL209" s="87"/>
      <c r="BM209" s="86" t="str">
        <f>_xlfn.XLOOKUP(Form_Responses1811[[#This Row],[Sekolah School (Cleansed)]],'Quality Check'!$B$11:$B$14,'Quality Check'!$C$11:$C$14,)</f>
        <v>Urban</v>
      </c>
      <c r="BN209" s="86" t="str">
        <f>_xlfn.XLOOKUP(Form_Responses1811[[#This Row],[Sekolah School (Cleansed)]],'Quality Check'!$B$11:$B$14,'Quality Check'!$D$11:$D$14,)</f>
        <v>Intervention Group (IG)</v>
      </c>
    </row>
    <row r="210" spans="1:66" ht="13.2" x14ac:dyDescent="0.25">
      <c r="A210" s="82">
        <v>45573.382158587963</v>
      </c>
      <c r="B210" s="83" t="s">
        <v>656</v>
      </c>
      <c r="C210" s="84" t="s">
        <v>657</v>
      </c>
      <c r="D210" s="83">
        <v>54.46</v>
      </c>
      <c r="E210" s="83">
        <v>0.46</v>
      </c>
      <c r="F210" s="83" t="s">
        <v>423</v>
      </c>
      <c r="G210" s="83" t="s">
        <v>76</v>
      </c>
      <c r="H210" s="83" t="s">
        <v>631</v>
      </c>
      <c r="I210" s="83" t="s">
        <v>63</v>
      </c>
      <c r="J210" s="83" t="s">
        <v>64</v>
      </c>
      <c r="K210" s="83" t="s">
        <v>64</v>
      </c>
      <c r="L210" s="83" t="s">
        <v>64</v>
      </c>
      <c r="M210" s="83" t="s">
        <v>84</v>
      </c>
      <c r="N210" s="83" t="s">
        <v>64</v>
      </c>
      <c r="O210" s="83" t="s">
        <v>64</v>
      </c>
      <c r="P210" s="83" t="s">
        <v>64</v>
      </c>
      <c r="Q210" s="83" t="s">
        <v>64</v>
      </c>
      <c r="R210" s="83" t="s">
        <v>64</v>
      </c>
      <c r="S210" s="83" t="s">
        <v>64</v>
      </c>
      <c r="T210" s="83" t="s">
        <v>64</v>
      </c>
      <c r="U210" s="83" t="s">
        <v>64</v>
      </c>
      <c r="V210" s="83" t="s">
        <v>64</v>
      </c>
      <c r="W210" s="83" t="s">
        <v>64</v>
      </c>
      <c r="X210" s="83" t="s">
        <v>64</v>
      </c>
      <c r="Y210" s="83" t="s">
        <v>64</v>
      </c>
      <c r="Z210" s="83" t="s">
        <v>65</v>
      </c>
      <c r="AA210" s="83" t="s">
        <v>65</v>
      </c>
      <c r="AB210" s="83" t="s">
        <v>65</v>
      </c>
      <c r="AC210" s="83" t="s">
        <v>65</v>
      </c>
      <c r="AD210" s="83" t="s">
        <v>65</v>
      </c>
      <c r="AE210" s="83" t="s">
        <v>65</v>
      </c>
      <c r="AF210" s="83" t="s">
        <v>65</v>
      </c>
      <c r="AG210" s="83" t="s">
        <v>66</v>
      </c>
      <c r="AH210" s="83" t="s">
        <v>66</v>
      </c>
      <c r="AI210" s="83" t="s">
        <v>79</v>
      </c>
      <c r="AJ210" s="83" t="s">
        <v>65</v>
      </c>
      <c r="AK210" s="83" t="s">
        <v>65</v>
      </c>
      <c r="AL210" s="83" t="s">
        <v>65</v>
      </c>
      <c r="AM210" s="83" t="s">
        <v>65</v>
      </c>
      <c r="AN210" s="83" t="s">
        <v>66</v>
      </c>
      <c r="AO210" s="83" t="s">
        <v>66</v>
      </c>
      <c r="AP210" s="83" t="s">
        <v>67</v>
      </c>
      <c r="AQ210" s="83" t="s">
        <v>85</v>
      </c>
      <c r="AR210" s="83" t="s">
        <v>63</v>
      </c>
      <c r="AS210" s="83" t="s">
        <v>343</v>
      </c>
      <c r="AT210" s="83" t="s">
        <v>87</v>
      </c>
      <c r="AU210" s="83" t="s">
        <v>67</v>
      </c>
      <c r="AV210" s="83" t="s">
        <v>71</v>
      </c>
      <c r="AW210" s="83" t="s">
        <v>72</v>
      </c>
      <c r="AX210" s="83" t="s">
        <v>72</v>
      </c>
      <c r="AY210" s="83" t="s">
        <v>63</v>
      </c>
      <c r="AZ210" s="83" t="s">
        <v>72</v>
      </c>
      <c r="BA210" s="83" t="s">
        <v>63</v>
      </c>
      <c r="BB210" s="83" t="s">
        <v>63</v>
      </c>
      <c r="BC210" s="83" t="s">
        <v>73</v>
      </c>
      <c r="BD210" s="83"/>
      <c r="BE210" s="83" t="s">
        <v>73</v>
      </c>
      <c r="BF210" s="83"/>
      <c r="BG210" s="87" t="s">
        <v>631</v>
      </c>
      <c r="BH210" s="86" t="s">
        <v>60</v>
      </c>
      <c r="BI210" s="76" t="s">
        <v>1414</v>
      </c>
      <c r="BJ210">
        <f t="shared" si="8"/>
        <v>32</v>
      </c>
      <c r="BK210" s="87">
        <f t="shared" si="7"/>
        <v>59</v>
      </c>
      <c r="BL210" s="87"/>
      <c r="BM210" s="86" t="str">
        <f>_xlfn.XLOOKUP(Form_Responses1811[[#This Row],[Sekolah School (Cleansed)]],'Quality Check'!$B$11:$B$14,'Quality Check'!$C$11:$C$14,)</f>
        <v>Urban</v>
      </c>
      <c r="BN210" s="86" t="str">
        <f>_xlfn.XLOOKUP(Form_Responses1811[[#This Row],[Sekolah School (Cleansed)]],'Quality Check'!$B$11:$B$14,'Quality Check'!$D$11:$D$14,)</f>
        <v>Intervention Group (IG)</v>
      </c>
    </row>
    <row r="211" spans="1:66" ht="13.2" x14ac:dyDescent="0.25">
      <c r="A211" s="82">
        <v>45573.384647337967</v>
      </c>
      <c r="B211" s="83" t="s">
        <v>658</v>
      </c>
      <c r="C211" s="84" t="s">
        <v>659</v>
      </c>
      <c r="D211" s="83">
        <v>10.7</v>
      </c>
      <c r="E211" s="83">
        <v>0.08</v>
      </c>
      <c r="F211" s="83" t="s">
        <v>423</v>
      </c>
      <c r="G211" s="83" t="s">
        <v>76</v>
      </c>
      <c r="H211" s="83" t="s">
        <v>648</v>
      </c>
      <c r="I211" s="83" t="s">
        <v>73</v>
      </c>
      <c r="J211" s="83" t="s">
        <v>64</v>
      </c>
      <c r="K211" s="83" t="s">
        <v>84</v>
      </c>
      <c r="L211" s="83" t="s">
        <v>64</v>
      </c>
      <c r="M211" s="83" t="s">
        <v>78</v>
      </c>
      <c r="N211" s="83" t="s">
        <v>64</v>
      </c>
      <c r="O211" s="83" t="s">
        <v>64</v>
      </c>
      <c r="P211" s="83" t="s">
        <v>84</v>
      </c>
      <c r="Q211" s="83" t="s">
        <v>64</v>
      </c>
      <c r="R211" s="83" t="s">
        <v>64</v>
      </c>
      <c r="S211" s="83" t="s">
        <v>64</v>
      </c>
      <c r="T211" s="83" t="s">
        <v>64</v>
      </c>
      <c r="U211" s="83" t="s">
        <v>84</v>
      </c>
      <c r="V211" s="83" t="s">
        <v>64</v>
      </c>
      <c r="W211" s="83" t="s">
        <v>64</v>
      </c>
      <c r="X211" s="83" t="s">
        <v>64</v>
      </c>
      <c r="Y211" s="83" t="s">
        <v>64</v>
      </c>
      <c r="Z211" s="83" t="s">
        <v>66</v>
      </c>
      <c r="AA211" s="83" t="s">
        <v>65</v>
      </c>
      <c r="AB211" s="83" t="s">
        <v>66</v>
      </c>
      <c r="AC211" s="83" t="s">
        <v>65</v>
      </c>
      <c r="AD211" s="83" t="s">
        <v>66</v>
      </c>
      <c r="AE211" s="83" t="s">
        <v>65</v>
      </c>
      <c r="AF211" s="83" t="s">
        <v>66</v>
      </c>
      <c r="AG211" s="83" t="s">
        <v>66</v>
      </c>
      <c r="AH211" s="83" t="s">
        <v>66</v>
      </c>
      <c r="AI211" s="83" t="s">
        <v>79</v>
      </c>
      <c r="AJ211" s="83" t="s">
        <v>65</v>
      </c>
      <c r="AK211" s="83" t="s">
        <v>65</v>
      </c>
      <c r="AL211" s="83" t="s">
        <v>66</v>
      </c>
      <c r="AM211" s="83" t="s">
        <v>66</v>
      </c>
      <c r="AN211" s="83" t="s">
        <v>65</v>
      </c>
      <c r="AO211" s="83" t="s">
        <v>66</v>
      </c>
      <c r="AP211" s="83" t="s">
        <v>85</v>
      </c>
      <c r="AQ211" s="83" t="s">
        <v>85</v>
      </c>
      <c r="AR211" s="83" t="s">
        <v>63</v>
      </c>
      <c r="AS211" s="83" t="s">
        <v>97</v>
      </c>
      <c r="AT211" s="83" t="s">
        <v>87</v>
      </c>
      <c r="AU211" s="83" t="s">
        <v>85</v>
      </c>
      <c r="AV211" s="83" t="s">
        <v>71</v>
      </c>
      <c r="AW211" s="83" t="s">
        <v>72</v>
      </c>
      <c r="AX211" s="83" t="s">
        <v>73</v>
      </c>
      <c r="AY211" s="83" t="s">
        <v>72</v>
      </c>
      <c r="AZ211" s="83" t="s">
        <v>63</v>
      </c>
      <c r="BA211" s="83" t="s">
        <v>72</v>
      </c>
      <c r="BB211" s="83" t="s">
        <v>73</v>
      </c>
      <c r="BC211" s="83" t="s">
        <v>73</v>
      </c>
      <c r="BD211" s="83"/>
      <c r="BE211" s="83" t="s">
        <v>73</v>
      </c>
      <c r="BF211" s="83"/>
      <c r="BG211" s="87" t="s">
        <v>631</v>
      </c>
      <c r="BH211" s="86" t="s">
        <v>60</v>
      </c>
      <c r="BI211" s="76" t="s">
        <v>1415</v>
      </c>
      <c r="BJ211">
        <f t="shared" si="8"/>
        <v>29</v>
      </c>
      <c r="BK211" s="87">
        <f t="shared" si="7"/>
        <v>54</v>
      </c>
      <c r="BL211" s="87"/>
      <c r="BM211" s="86" t="str">
        <f>_xlfn.XLOOKUP(Form_Responses1811[[#This Row],[Sekolah School (Cleansed)]],'Quality Check'!$B$11:$B$14,'Quality Check'!$C$11:$C$14,)</f>
        <v>Urban</v>
      </c>
      <c r="BN211" s="86" t="str">
        <f>_xlfn.XLOOKUP(Form_Responses1811[[#This Row],[Sekolah School (Cleansed)]],'Quality Check'!$B$11:$B$14,'Quality Check'!$D$11:$D$14,)</f>
        <v>Intervention Group (IG)</v>
      </c>
    </row>
    <row r="212" spans="1:66" ht="13.2" x14ac:dyDescent="0.25">
      <c r="A212" s="82">
        <v>45573.385597905093</v>
      </c>
      <c r="B212" s="83" t="s">
        <v>660</v>
      </c>
      <c r="C212" s="84" t="s">
        <v>661</v>
      </c>
      <c r="D212" s="83">
        <v>100</v>
      </c>
      <c r="E212" s="83">
        <v>1.25</v>
      </c>
      <c r="F212" s="83" t="s">
        <v>423</v>
      </c>
      <c r="G212" s="83" t="s">
        <v>76</v>
      </c>
      <c r="H212" s="83" t="s">
        <v>634</v>
      </c>
      <c r="I212" s="83" t="s">
        <v>63</v>
      </c>
      <c r="J212" s="83" t="s">
        <v>64</v>
      </c>
      <c r="K212" s="83" t="s">
        <v>84</v>
      </c>
      <c r="L212" s="83" t="s">
        <v>64</v>
      </c>
      <c r="M212" s="83" t="s">
        <v>84</v>
      </c>
      <c r="N212" s="83" t="s">
        <v>64</v>
      </c>
      <c r="O212" s="83" t="s">
        <v>84</v>
      </c>
      <c r="P212" s="83" t="s">
        <v>84</v>
      </c>
      <c r="Q212" s="83" t="s">
        <v>84</v>
      </c>
      <c r="R212" s="83" t="s">
        <v>64</v>
      </c>
      <c r="S212" s="83" t="s">
        <v>64</v>
      </c>
      <c r="T212" s="83" t="s">
        <v>64</v>
      </c>
      <c r="U212" s="83" t="s">
        <v>84</v>
      </c>
      <c r="V212" s="83" t="s">
        <v>64</v>
      </c>
      <c r="W212" s="83" t="s">
        <v>84</v>
      </c>
      <c r="X212" s="83" t="s">
        <v>84</v>
      </c>
      <c r="Y212" s="83" t="s">
        <v>64</v>
      </c>
      <c r="Z212" s="83" t="s">
        <v>66</v>
      </c>
      <c r="AA212" s="83" t="s">
        <v>66</v>
      </c>
      <c r="AB212" s="83" t="s">
        <v>66</v>
      </c>
      <c r="AC212" s="83" t="s">
        <v>66</v>
      </c>
      <c r="AD212" s="83" t="s">
        <v>66</v>
      </c>
      <c r="AE212" s="83" t="s">
        <v>66</v>
      </c>
      <c r="AF212" s="83" t="s">
        <v>66</v>
      </c>
      <c r="AG212" s="83" t="s">
        <v>66</v>
      </c>
      <c r="AH212" s="83" t="s">
        <v>79</v>
      </c>
      <c r="AI212" s="83" t="s">
        <v>79</v>
      </c>
      <c r="AJ212" s="83" t="s">
        <v>66</v>
      </c>
      <c r="AK212" s="83" t="s">
        <v>66</v>
      </c>
      <c r="AL212" s="83" t="s">
        <v>66</v>
      </c>
      <c r="AM212" s="83" t="s">
        <v>66</v>
      </c>
      <c r="AN212" s="83" t="s">
        <v>66</v>
      </c>
      <c r="AO212" s="83" t="s">
        <v>66</v>
      </c>
      <c r="AP212" s="83" t="s">
        <v>67</v>
      </c>
      <c r="AQ212" s="83" t="s">
        <v>67</v>
      </c>
      <c r="AR212" s="83" t="s">
        <v>86</v>
      </c>
      <c r="AS212" s="83" t="s">
        <v>68</v>
      </c>
      <c r="AT212" s="83" t="s">
        <v>69</v>
      </c>
      <c r="AU212" s="83" t="s">
        <v>70</v>
      </c>
      <c r="AV212" s="83" t="s">
        <v>71</v>
      </c>
      <c r="AW212" s="83" t="s">
        <v>73</v>
      </c>
      <c r="AX212" s="83" t="s">
        <v>73</v>
      </c>
      <c r="AY212" s="83" t="s">
        <v>72</v>
      </c>
      <c r="AZ212" s="83" t="s">
        <v>63</v>
      </c>
      <c r="BA212" s="83" t="s">
        <v>63</v>
      </c>
      <c r="BB212" s="83" t="s">
        <v>72</v>
      </c>
      <c r="BC212" s="83" t="s">
        <v>73</v>
      </c>
      <c r="BD212" s="83"/>
      <c r="BE212" s="83" t="s">
        <v>73</v>
      </c>
      <c r="BF212" s="83"/>
      <c r="BG212" s="87" t="s">
        <v>631</v>
      </c>
      <c r="BH212" s="86" t="s">
        <v>60</v>
      </c>
      <c r="BI212" s="76" t="s">
        <v>1414</v>
      </c>
      <c r="BJ212">
        <f t="shared" si="8"/>
        <v>25</v>
      </c>
      <c r="BK212" s="87">
        <f t="shared" si="7"/>
        <v>47</v>
      </c>
      <c r="BL212" s="87"/>
      <c r="BM212" s="86" t="str">
        <f>_xlfn.XLOOKUP(Form_Responses1811[[#This Row],[Sekolah School (Cleansed)]],'Quality Check'!$B$11:$B$14,'Quality Check'!$C$11:$C$14,)</f>
        <v>Urban</v>
      </c>
      <c r="BN212" s="86" t="str">
        <f>_xlfn.XLOOKUP(Form_Responses1811[[#This Row],[Sekolah School (Cleansed)]],'Quality Check'!$B$11:$B$14,'Quality Check'!$D$11:$D$14,)</f>
        <v>Intervention Group (IG)</v>
      </c>
    </row>
    <row r="213" spans="1:66" ht="13.2" x14ac:dyDescent="0.25">
      <c r="A213" s="82">
        <v>45573.386784317132</v>
      </c>
      <c r="B213" s="83" t="s">
        <v>662</v>
      </c>
      <c r="C213" s="84" t="s">
        <v>663</v>
      </c>
      <c r="D213" s="83">
        <v>100</v>
      </c>
      <c r="E213" s="83">
        <v>0.71</v>
      </c>
      <c r="F213" s="83" t="s">
        <v>423</v>
      </c>
      <c r="G213" s="83" t="s">
        <v>76</v>
      </c>
      <c r="H213" s="83" t="s">
        <v>614</v>
      </c>
      <c r="I213" s="83" t="s">
        <v>63</v>
      </c>
      <c r="J213" s="83" t="s">
        <v>64</v>
      </c>
      <c r="K213" s="83" t="s">
        <v>64</v>
      </c>
      <c r="L213" s="83" t="s">
        <v>64</v>
      </c>
      <c r="M213" s="83" t="s">
        <v>78</v>
      </c>
      <c r="N213" s="83" t="s">
        <v>64</v>
      </c>
      <c r="O213" s="83" t="s">
        <v>64</v>
      </c>
      <c r="P213" s="83" t="s">
        <v>64</v>
      </c>
      <c r="Q213" s="83" t="s">
        <v>64</v>
      </c>
      <c r="R213" s="83" t="s">
        <v>64</v>
      </c>
      <c r="S213" s="83" t="s">
        <v>64</v>
      </c>
      <c r="T213" s="83" t="s">
        <v>64</v>
      </c>
      <c r="U213" s="83" t="s">
        <v>64</v>
      </c>
      <c r="V213" s="83" t="s">
        <v>64</v>
      </c>
      <c r="W213" s="83" t="s">
        <v>64</v>
      </c>
      <c r="X213" s="83" t="s">
        <v>64</v>
      </c>
      <c r="Y213" s="83" t="s">
        <v>64</v>
      </c>
      <c r="Z213" s="83" t="s">
        <v>66</v>
      </c>
      <c r="AA213" s="83" t="s">
        <v>66</v>
      </c>
      <c r="AB213" s="83" t="s">
        <v>66</v>
      </c>
      <c r="AC213" s="83" t="s">
        <v>66</v>
      </c>
      <c r="AD213" s="83" t="s">
        <v>66</v>
      </c>
      <c r="AE213" s="83" t="s">
        <v>66</v>
      </c>
      <c r="AF213" s="83" t="s">
        <v>66</v>
      </c>
      <c r="AG213" s="83" t="s">
        <v>66</v>
      </c>
      <c r="AH213" s="83" t="s">
        <v>66</v>
      </c>
      <c r="AI213" s="83" t="s">
        <v>79</v>
      </c>
      <c r="AJ213" s="83" t="s">
        <v>66</v>
      </c>
      <c r="AK213" s="83" t="s">
        <v>66</v>
      </c>
      <c r="AL213" s="83" t="s">
        <v>66</v>
      </c>
      <c r="AM213" s="83" t="s">
        <v>66</v>
      </c>
      <c r="AN213" s="83" t="s">
        <v>66</v>
      </c>
      <c r="AO213" s="83" t="s">
        <v>66</v>
      </c>
      <c r="AP213" s="83" t="s">
        <v>67</v>
      </c>
      <c r="AQ213" s="83" t="s">
        <v>67</v>
      </c>
      <c r="AR213" s="83" t="s">
        <v>63</v>
      </c>
      <c r="AS213" s="83" t="s">
        <v>81</v>
      </c>
      <c r="AT213" s="83" t="s">
        <v>69</v>
      </c>
      <c r="AU213" s="83" t="s">
        <v>70</v>
      </c>
      <c r="AV213" s="83" t="s">
        <v>71</v>
      </c>
      <c r="AW213" s="83" t="s">
        <v>72</v>
      </c>
      <c r="AX213" s="83" t="s">
        <v>72</v>
      </c>
      <c r="AY213" s="83" t="s">
        <v>63</v>
      </c>
      <c r="AZ213" s="83" t="s">
        <v>63</v>
      </c>
      <c r="BA213" s="83" t="s">
        <v>63</v>
      </c>
      <c r="BB213" s="83" t="s">
        <v>63</v>
      </c>
      <c r="BC213" s="83" t="s">
        <v>73</v>
      </c>
      <c r="BD213" s="83"/>
      <c r="BE213" s="83" t="s">
        <v>73</v>
      </c>
      <c r="BF213" s="83"/>
      <c r="BG213" s="87" t="s">
        <v>631</v>
      </c>
      <c r="BH213" s="86" t="s">
        <v>60</v>
      </c>
      <c r="BI213" s="76" t="s">
        <v>1414</v>
      </c>
      <c r="BJ213">
        <f t="shared" si="8"/>
        <v>32</v>
      </c>
      <c r="BK213" s="87">
        <f t="shared" si="7"/>
        <v>48</v>
      </c>
      <c r="BL213" s="87"/>
      <c r="BM213" s="86" t="str">
        <f>_xlfn.XLOOKUP(Form_Responses1811[[#This Row],[Sekolah School (Cleansed)]],'Quality Check'!$B$11:$B$14,'Quality Check'!$C$11:$C$14,)</f>
        <v>Urban</v>
      </c>
      <c r="BN213" s="86" t="str">
        <f>_xlfn.XLOOKUP(Form_Responses1811[[#This Row],[Sekolah School (Cleansed)]],'Quality Check'!$B$11:$B$14,'Quality Check'!$D$11:$D$14,)</f>
        <v>Intervention Group (IG)</v>
      </c>
    </row>
    <row r="214" spans="1:66" ht="13.2" x14ac:dyDescent="0.25">
      <c r="A214" s="82">
        <v>45573.387280208335</v>
      </c>
      <c r="B214" s="83" t="s">
        <v>664</v>
      </c>
      <c r="C214" s="84" t="s">
        <v>665</v>
      </c>
      <c r="D214" s="83">
        <v>33.93</v>
      </c>
      <c r="E214" s="83">
        <v>0.21</v>
      </c>
      <c r="F214" s="83" t="s">
        <v>423</v>
      </c>
      <c r="G214" s="83" t="s">
        <v>539</v>
      </c>
      <c r="H214" s="83" t="s">
        <v>631</v>
      </c>
      <c r="I214" s="83" t="s">
        <v>63</v>
      </c>
      <c r="J214" s="83" t="s">
        <v>64</v>
      </c>
      <c r="K214" s="83" t="s">
        <v>64</v>
      </c>
      <c r="L214" s="83" t="s">
        <v>64</v>
      </c>
      <c r="M214" s="83" t="s">
        <v>78</v>
      </c>
      <c r="N214" s="83" t="s">
        <v>64</v>
      </c>
      <c r="O214" s="83" t="s">
        <v>84</v>
      </c>
      <c r="P214" s="83" t="s">
        <v>84</v>
      </c>
      <c r="Q214" s="83" t="s">
        <v>64</v>
      </c>
      <c r="R214" s="83" t="s">
        <v>64</v>
      </c>
      <c r="S214" s="83" t="s">
        <v>64</v>
      </c>
      <c r="T214" s="83" t="s">
        <v>64</v>
      </c>
      <c r="U214" s="83" t="s">
        <v>64</v>
      </c>
      <c r="V214" s="83" t="s">
        <v>64</v>
      </c>
      <c r="W214" s="83" t="s">
        <v>84</v>
      </c>
      <c r="X214" s="83" t="s">
        <v>84</v>
      </c>
      <c r="Y214" s="83" t="s">
        <v>64</v>
      </c>
      <c r="Z214" s="83" t="s">
        <v>66</v>
      </c>
      <c r="AA214" s="83" t="s">
        <v>66</v>
      </c>
      <c r="AB214" s="83" t="s">
        <v>66</v>
      </c>
      <c r="AC214" s="83" t="s">
        <v>101</v>
      </c>
      <c r="AD214" s="83" t="s">
        <v>66</v>
      </c>
      <c r="AE214" s="83" t="s">
        <v>66</v>
      </c>
      <c r="AF214" s="83" t="s">
        <v>66</v>
      </c>
      <c r="AG214" s="83" t="s">
        <v>66</v>
      </c>
      <c r="AH214" s="83" t="s">
        <v>66</v>
      </c>
      <c r="AI214" s="83" t="s">
        <v>66</v>
      </c>
      <c r="AJ214" s="83" t="s">
        <v>66</v>
      </c>
      <c r="AK214" s="83" t="s">
        <v>66</v>
      </c>
      <c r="AL214" s="83" t="s">
        <v>66</v>
      </c>
      <c r="AM214" s="83" t="s">
        <v>66</v>
      </c>
      <c r="AN214" s="83" t="s">
        <v>66</v>
      </c>
      <c r="AO214" s="83" t="s">
        <v>66</v>
      </c>
      <c r="AP214" s="83" t="s">
        <v>67</v>
      </c>
      <c r="AQ214" s="83" t="s">
        <v>67</v>
      </c>
      <c r="AR214" s="83" t="s">
        <v>86</v>
      </c>
      <c r="AS214" s="83" t="s">
        <v>68</v>
      </c>
      <c r="AT214" s="83" t="s">
        <v>87</v>
      </c>
      <c r="AU214" s="83" t="s">
        <v>67</v>
      </c>
      <c r="AV214" s="83" t="s">
        <v>71</v>
      </c>
      <c r="AW214" s="83" t="s">
        <v>63</v>
      </c>
      <c r="AX214" s="83" t="s">
        <v>72</v>
      </c>
      <c r="AY214" s="83" t="s">
        <v>63</v>
      </c>
      <c r="AZ214" s="83" t="s">
        <v>72</v>
      </c>
      <c r="BA214" s="83" t="s">
        <v>63</v>
      </c>
      <c r="BB214" s="83" t="s">
        <v>73</v>
      </c>
      <c r="BC214" s="83" t="s">
        <v>73</v>
      </c>
      <c r="BD214" s="83"/>
      <c r="BE214" s="83" t="s">
        <v>73</v>
      </c>
      <c r="BF214" s="83"/>
      <c r="BG214" s="87" t="s">
        <v>631</v>
      </c>
      <c r="BH214" s="86" t="s">
        <v>60</v>
      </c>
      <c r="BI214" s="76" t="s">
        <v>1414</v>
      </c>
      <c r="BJ214">
        <f t="shared" si="8"/>
        <v>28</v>
      </c>
      <c r="BK214" s="87">
        <f t="shared" si="7"/>
        <v>45</v>
      </c>
      <c r="BL214" s="87"/>
      <c r="BM214" s="86" t="str">
        <f>_xlfn.XLOOKUP(Form_Responses1811[[#This Row],[Sekolah School (Cleansed)]],'Quality Check'!$B$11:$B$14,'Quality Check'!$C$11:$C$14,)</f>
        <v>Urban</v>
      </c>
      <c r="BN214" s="86" t="str">
        <f>_xlfn.XLOOKUP(Form_Responses1811[[#This Row],[Sekolah School (Cleansed)]],'Quality Check'!$B$11:$B$14,'Quality Check'!$D$11:$D$14,)</f>
        <v>Intervention Group (IG)</v>
      </c>
    </row>
    <row r="215" spans="1:66" ht="13.2" x14ac:dyDescent="0.25">
      <c r="A215" s="82">
        <v>45573.394556840278</v>
      </c>
      <c r="B215" s="83" t="s">
        <v>666</v>
      </c>
      <c r="C215" s="84" t="s">
        <v>667</v>
      </c>
      <c r="D215" s="83">
        <v>100</v>
      </c>
      <c r="E215" s="83">
        <v>1.38</v>
      </c>
      <c r="F215" s="83" t="s">
        <v>423</v>
      </c>
      <c r="G215" s="83" t="s">
        <v>76</v>
      </c>
      <c r="H215" s="83" t="s">
        <v>631</v>
      </c>
      <c r="I215" s="83" t="s">
        <v>73</v>
      </c>
      <c r="J215" s="83" t="s">
        <v>64</v>
      </c>
      <c r="K215" s="83" t="s">
        <v>64</v>
      </c>
      <c r="L215" s="83" t="s">
        <v>64</v>
      </c>
      <c r="M215" s="83" t="s">
        <v>78</v>
      </c>
      <c r="N215" s="83" t="s">
        <v>64</v>
      </c>
      <c r="O215" s="83" t="s">
        <v>84</v>
      </c>
      <c r="P215" s="83" t="s">
        <v>84</v>
      </c>
      <c r="Q215" s="83" t="s">
        <v>84</v>
      </c>
      <c r="R215" s="83" t="s">
        <v>64</v>
      </c>
      <c r="S215" s="83" t="s">
        <v>64</v>
      </c>
      <c r="T215" s="83" t="s">
        <v>64</v>
      </c>
      <c r="U215" s="83" t="s">
        <v>64</v>
      </c>
      <c r="V215" s="83" t="s">
        <v>64</v>
      </c>
      <c r="W215" s="83" t="s">
        <v>64</v>
      </c>
      <c r="X215" s="83" t="s">
        <v>64</v>
      </c>
      <c r="Y215" s="83" t="s">
        <v>78</v>
      </c>
      <c r="Z215" s="83" t="s">
        <v>66</v>
      </c>
      <c r="AA215" s="83" t="s">
        <v>65</v>
      </c>
      <c r="AB215" s="83" t="s">
        <v>79</v>
      </c>
      <c r="AC215" s="83" t="s">
        <v>65</v>
      </c>
      <c r="AD215" s="83" t="s">
        <v>65</v>
      </c>
      <c r="AE215" s="83" t="s">
        <v>65</v>
      </c>
      <c r="AF215" s="83" t="s">
        <v>66</v>
      </c>
      <c r="AG215" s="83" t="s">
        <v>66</v>
      </c>
      <c r="AH215" s="83" t="s">
        <v>79</v>
      </c>
      <c r="AI215" s="83" t="s">
        <v>66</v>
      </c>
      <c r="AJ215" s="83" t="s">
        <v>66</v>
      </c>
      <c r="AK215" s="83" t="s">
        <v>65</v>
      </c>
      <c r="AL215" s="83" t="s">
        <v>66</v>
      </c>
      <c r="AM215" s="83" t="s">
        <v>65</v>
      </c>
      <c r="AN215" s="83" t="s">
        <v>79</v>
      </c>
      <c r="AO215" s="83" t="s">
        <v>66</v>
      </c>
      <c r="AP215" s="83" t="s">
        <v>67</v>
      </c>
      <c r="AQ215" s="83" t="s">
        <v>67</v>
      </c>
      <c r="AR215" s="83" t="s">
        <v>63</v>
      </c>
      <c r="AS215" s="83" t="s">
        <v>668</v>
      </c>
      <c r="AT215" s="83" t="s">
        <v>69</v>
      </c>
      <c r="AU215" s="83" t="s">
        <v>70</v>
      </c>
      <c r="AV215" s="83" t="s">
        <v>132</v>
      </c>
      <c r="AW215" s="83" t="s">
        <v>72</v>
      </c>
      <c r="AX215" s="83" t="s">
        <v>72</v>
      </c>
      <c r="AY215" s="83" t="s">
        <v>63</v>
      </c>
      <c r="AZ215" s="83" t="s">
        <v>63</v>
      </c>
      <c r="BA215" s="83" t="s">
        <v>73</v>
      </c>
      <c r="BB215" s="83" t="s">
        <v>73</v>
      </c>
      <c r="BC215" s="83" t="s">
        <v>73</v>
      </c>
      <c r="BD215" s="83"/>
      <c r="BE215" s="83" t="s">
        <v>73</v>
      </c>
      <c r="BF215" s="83"/>
      <c r="BG215" s="87" t="s">
        <v>631</v>
      </c>
      <c r="BH215" s="86" t="s">
        <v>60</v>
      </c>
      <c r="BI215" s="76" t="s">
        <v>1415</v>
      </c>
      <c r="BJ215">
        <f t="shared" si="8"/>
        <v>28</v>
      </c>
      <c r="BK215" s="87">
        <f t="shared" si="7"/>
        <v>50</v>
      </c>
      <c r="BL215" s="87"/>
      <c r="BM215" s="86" t="str">
        <f>_xlfn.XLOOKUP(Form_Responses1811[[#This Row],[Sekolah School (Cleansed)]],'Quality Check'!$B$11:$B$14,'Quality Check'!$C$11:$C$14,)</f>
        <v>Urban</v>
      </c>
      <c r="BN215" s="86" t="str">
        <f>_xlfn.XLOOKUP(Form_Responses1811[[#This Row],[Sekolah School (Cleansed)]],'Quality Check'!$B$11:$B$14,'Quality Check'!$D$11:$D$14,)</f>
        <v>Intervention Group (IG)</v>
      </c>
    </row>
    <row r="216" spans="1:66" ht="13.2" x14ac:dyDescent="0.25">
      <c r="A216" s="82">
        <v>45573.395885011574</v>
      </c>
      <c r="B216" s="83" t="s">
        <v>669</v>
      </c>
      <c r="C216" s="84" t="s">
        <v>670</v>
      </c>
      <c r="D216" s="83">
        <v>54.46</v>
      </c>
      <c r="E216" s="83">
        <v>0.08</v>
      </c>
      <c r="F216" s="83" t="s">
        <v>423</v>
      </c>
      <c r="G216" s="83" t="s">
        <v>76</v>
      </c>
      <c r="H216" s="83" t="s">
        <v>614</v>
      </c>
      <c r="I216" s="83" t="s">
        <v>63</v>
      </c>
      <c r="J216" s="83" t="s">
        <v>64</v>
      </c>
      <c r="K216" s="83" t="s">
        <v>64</v>
      </c>
      <c r="L216" s="83" t="s">
        <v>64</v>
      </c>
      <c r="M216" s="83" t="s">
        <v>78</v>
      </c>
      <c r="N216" s="83" t="s">
        <v>64</v>
      </c>
      <c r="O216" s="83" t="s">
        <v>64</v>
      </c>
      <c r="P216" s="83" t="s">
        <v>64</v>
      </c>
      <c r="Q216" s="83" t="s">
        <v>64</v>
      </c>
      <c r="R216" s="83" t="s">
        <v>64</v>
      </c>
      <c r="S216" s="83" t="s">
        <v>64</v>
      </c>
      <c r="T216" s="83" t="s">
        <v>64</v>
      </c>
      <c r="U216" s="83" t="s">
        <v>64</v>
      </c>
      <c r="V216" s="83" t="s">
        <v>64</v>
      </c>
      <c r="W216" s="83" t="s">
        <v>64</v>
      </c>
      <c r="X216" s="83" t="s">
        <v>64</v>
      </c>
      <c r="Y216" s="83" t="s">
        <v>64</v>
      </c>
      <c r="Z216" s="83" t="s">
        <v>65</v>
      </c>
      <c r="AA216" s="83" t="s">
        <v>65</v>
      </c>
      <c r="AB216" s="83" t="s">
        <v>66</v>
      </c>
      <c r="AC216" s="83" t="s">
        <v>65</v>
      </c>
      <c r="AD216" s="83" t="s">
        <v>65</v>
      </c>
      <c r="AE216" s="83" t="s">
        <v>65</v>
      </c>
      <c r="AF216" s="83" t="s">
        <v>66</v>
      </c>
      <c r="AG216" s="83" t="s">
        <v>65</v>
      </c>
      <c r="AH216" s="83" t="s">
        <v>65</v>
      </c>
      <c r="AI216" s="83" t="s">
        <v>101</v>
      </c>
      <c r="AJ216" s="83" t="s">
        <v>66</v>
      </c>
      <c r="AK216" s="83" t="s">
        <v>65</v>
      </c>
      <c r="AL216" s="83" t="s">
        <v>66</v>
      </c>
      <c r="AM216" s="83" t="s">
        <v>66</v>
      </c>
      <c r="AN216" s="83" t="s">
        <v>65</v>
      </c>
      <c r="AO216" s="83" t="s">
        <v>65</v>
      </c>
      <c r="AP216" s="83" t="s">
        <v>67</v>
      </c>
      <c r="AQ216" s="83" t="s">
        <v>67</v>
      </c>
      <c r="AR216" s="83" t="s">
        <v>63</v>
      </c>
      <c r="AS216" s="83" t="s">
        <v>68</v>
      </c>
      <c r="AT216" s="83" t="s">
        <v>87</v>
      </c>
      <c r="AU216" s="83" t="s">
        <v>70</v>
      </c>
      <c r="AV216" s="83" t="s">
        <v>71</v>
      </c>
      <c r="AW216" s="83" t="s">
        <v>72</v>
      </c>
      <c r="AX216" s="83" t="s">
        <v>72</v>
      </c>
      <c r="AY216" s="83" t="s">
        <v>72</v>
      </c>
      <c r="AZ216" s="83" t="s">
        <v>73</v>
      </c>
      <c r="BA216" s="83" t="s">
        <v>72</v>
      </c>
      <c r="BB216" s="83" t="s">
        <v>73</v>
      </c>
      <c r="BC216" s="83" t="s">
        <v>73</v>
      </c>
      <c r="BD216" s="83"/>
      <c r="BE216" s="83" t="s">
        <v>73</v>
      </c>
      <c r="BF216" s="83"/>
      <c r="BG216" s="87" t="s">
        <v>631</v>
      </c>
      <c r="BH216" s="86" t="s">
        <v>60</v>
      </c>
      <c r="BI216" s="76" t="s">
        <v>1414</v>
      </c>
      <c r="BJ216">
        <f t="shared" si="8"/>
        <v>32</v>
      </c>
      <c r="BK216" s="87">
        <f t="shared" si="7"/>
        <v>59</v>
      </c>
      <c r="BL216" s="87"/>
      <c r="BM216" s="86" t="str">
        <f>_xlfn.XLOOKUP(Form_Responses1811[[#This Row],[Sekolah School (Cleansed)]],'Quality Check'!$B$11:$B$14,'Quality Check'!$C$11:$C$14,)</f>
        <v>Urban</v>
      </c>
      <c r="BN216" s="86" t="str">
        <f>_xlfn.XLOOKUP(Form_Responses1811[[#This Row],[Sekolah School (Cleansed)]],'Quality Check'!$B$11:$B$14,'Quality Check'!$D$11:$D$14,)</f>
        <v>Intervention Group (IG)</v>
      </c>
    </row>
    <row r="217" spans="1:66" ht="13.2" x14ac:dyDescent="0.25">
      <c r="A217" s="82">
        <v>45573.396000706023</v>
      </c>
      <c r="B217" s="83" t="s">
        <v>671</v>
      </c>
      <c r="C217" s="84" t="s">
        <v>672</v>
      </c>
      <c r="D217" s="83">
        <v>100</v>
      </c>
      <c r="E217" s="83">
        <v>1.29</v>
      </c>
      <c r="F217" s="83" t="s">
        <v>114</v>
      </c>
      <c r="G217" s="83" t="s">
        <v>76</v>
      </c>
      <c r="H217" s="83" t="s">
        <v>631</v>
      </c>
      <c r="I217" s="83" t="s">
        <v>63</v>
      </c>
      <c r="J217" s="83" t="s">
        <v>64</v>
      </c>
      <c r="K217" s="83" t="s">
        <v>64</v>
      </c>
      <c r="L217" s="83" t="s">
        <v>64</v>
      </c>
      <c r="M217" s="83" t="s">
        <v>78</v>
      </c>
      <c r="N217" s="83" t="s">
        <v>64</v>
      </c>
      <c r="O217" s="83" t="s">
        <v>84</v>
      </c>
      <c r="P217" s="83" t="s">
        <v>64</v>
      </c>
      <c r="Q217" s="83" t="s">
        <v>64</v>
      </c>
      <c r="R217" s="83" t="s">
        <v>64</v>
      </c>
      <c r="S217" s="83" t="s">
        <v>64</v>
      </c>
      <c r="T217" s="83" t="s">
        <v>64</v>
      </c>
      <c r="U217" s="83" t="s">
        <v>78</v>
      </c>
      <c r="V217" s="83" t="s">
        <v>64</v>
      </c>
      <c r="W217" s="83" t="s">
        <v>64</v>
      </c>
      <c r="X217" s="83" t="s">
        <v>64</v>
      </c>
      <c r="Y217" s="83" t="s">
        <v>64</v>
      </c>
      <c r="Z217" s="83" t="s">
        <v>66</v>
      </c>
      <c r="AA217" s="83" t="s">
        <v>65</v>
      </c>
      <c r="AB217" s="83" t="s">
        <v>66</v>
      </c>
      <c r="AC217" s="83" t="s">
        <v>66</v>
      </c>
      <c r="AD217" s="83" t="s">
        <v>65</v>
      </c>
      <c r="AE217" s="83" t="s">
        <v>66</v>
      </c>
      <c r="AF217" s="83" t="s">
        <v>66</v>
      </c>
      <c r="AG217" s="83" t="s">
        <v>66</v>
      </c>
      <c r="AH217" s="83" t="s">
        <v>65</v>
      </c>
      <c r="AI217" s="83" t="s">
        <v>79</v>
      </c>
      <c r="AJ217" s="83" t="s">
        <v>66</v>
      </c>
      <c r="AK217" s="83" t="s">
        <v>66</v>
      </c>
      <c r="AL217" s="83" t="s">
        <v>66</v>
      </c>
      <c r="AM217" s="83" t="s">
        <v>65</v>
      </c>
      <c r="AN217" s="83" t="s">
        <v>66</v>
      </c>
      <c r="AO217" s="83" t="s">
        <v>66</v>
      </c>
      <c r="AP217" s="83" t="s">
        <v>85</v>
      </c>
      <c r="AQ217" s="83" t="s">
        <v>85</v>
      </c>
      <c r="AR217" s="83" t="s">
        <v>63</v>
      </c>
      <c r="AS217" s="83" t="s">
        <v>115</v>
      </c>
      <c r="AT217" s="83" t="s">
        <v>87</v>
      </c>
      <c r="AU217" s="83" t="s">
        <v>67</v>
      </c>
      <c r="AV217" s="83" t="s">
        <v>71</v>
      </c>
      <c r="AW217" s="83" t="s">
        <v>72</v>
      </c>
      <c r="AX217" s="83" t="s">
        <v>72</v>
      </c>
      <c r="AY217" s="83" t="s">
        <v>72</v>
      </c>
      <c r="AZ217" s="83" t="s">
        <v>72</v>
      </c>
      <c r="BA217" s="83" t="s">
        <v>72</v>
      </c>
      <c r="BB217" s="83" t="s">
        <v>72</v>
      </c>
      <c r="BC217" s="83" t="s">
        <v>73</v>
      </c>
      <c r="BD217" s="83"/>
      <c r="BE217" s="83" t="s">
        <v>63</v>
      </c>
      <c r="BF217" s="83" t="s">
        <v>271</v>
      </c>
      <c r="BG217" s="87" t="s">
        <v>631</v>
      </c>
      <c r="BH217" s="87" t="s">
        <v>114</v>
      </c>
      <c r="BI217" s="76" t="s">
        <v>1414</v>
      </c>
      <c r="BJ217">
        <f t="shared" si="8"/>
        <v>30</v>
      </c>
      <c r="BK217" s="87">
        <f t="shared" si="7"/>
        <v>52</v>
      </c>
      <c r="BL217" s="87"/>
      <c r="BM217" s="86" t="str">
        <f>_xlfn.XLOOKUP(Form_Responses1811[[#This Row],[Sekolah School (Cleansed)]],'Quality Check'!$B$11:$B$14,'Quality Check'!$C$11:$C$14,)</f>
        <v>Urban</v>
      </c>
      <c r="BN217" s="86" t="str">
        <f>_xlfn.XLOOKUP(Form_Responses1811[[#This Row],[Sekolah School (Cleansed)]],'Quality Check'!$B$11:$B$14,'Quality Check'!$D$11:$D$14,)</f>
        <v>Intervention Group (IG)</v>
      </c>
    </row>
    <row r="218" spans="1:66" ht="13.2" x14ac:dyDescent="0.25">
      <c r="A218" s="82">
        <v>45573.396306041672</v>
      </c>
      <c r="B218" s="83" t="s">
        <v>673</v>
      </c>
      <c r="C218" s="84" t="s">
        <v>674</v>
      </c>
      <c r="D218" s="83">
        <v>58.93</v>
      </c>
      <c r="E218" s="83">
        <v>0.63</v>
      </c>
      <c r="F218" s="83" t="s">
        <v>423</v>
      </c>
      <c r="G218" s="83" t="s">
        <v>539</v>
      </c>
      <c r="H218" s="83" t="s">
        <v>618</v>
      </c>
      <c r="I218" s="83" t="s">
        <v>63</v>
      </c>
      <c r="J218" s="83" t="s">
        <v>64</v>
      </c>
      <c r="K218" s="83" t="s">
        <v>84</v>
      </c>
      <c r="L218" s="83" t="s">
        <v>64</v>
      </c>
      <c r="M218" s="83" t="s">
        <v>64</v>
      </c>
      <c r="N218" s="83" t="s">
        <v>64</v>
      </c>
      <c r="O218" s="83" t="s">
        <v>84</v>
      </c>
      <c r="P218" s="83" t="s">
        <v>84</v>
      </c>
      <c r="Q218" s="83" t="s">
        <v>84</v>
      </c>
      <c r="R218" s="83" t="s">
        <v>64</v>
      </c>
      <c r="S218" s="83" t="s">
        <v>64</v>
      </c>
      <c r="T218" s="83" t="s">
        <v>64</v>
      </c>
      <c r="U218" s="83" t="s">
        <v>84</v>
      </c>
      <c r="V218" s="83" t="s">
        <v>84</v>
      </c>
      <c r="W218" s="83" t="s">
        <v>64</v>
      </c>
      <c r="X218" s="83" t="s">
        <v>64</v>
      </c>
      <c r="Y218" s="83" t="s">
        <v>64</v>
      </c>
      <c r="Z218" s="83" t="s">
        <v>65</v>
      </c>
      <c r="AA218" s="83" t="s">
        <v>79</v>
      </c>
      <c r="AB218" s="83" t="s">
        <v>65</v>
      </c>
      <c r="AC218" s="83" t="s">
        <v>65</v>
      </c>
      <c r="AD218" s="83" t="s">
        <v>66</v>
      </c>
      <c r="AE218" s="83" t="s">
        <v>65</v>
      </c>
      <c r="AF218" s="83" t="s">
        <v>65</v>
      </c>
      <c r="AG218" s="83" t="s">
        <v>65</v>
      </c>
      <c r="AH218" s="83" t="s">
        <v>65</v>
      </c>
      <c r="AI218" s="83" t="s">
        <v>65</v>
      </c>
      <c r="AJ218" s="83" t="s">
        <v>66</v>
      </c>
      <c r="AK218" s="83" t="s">
        <v>66</v>
      </c>
      <c r="AL218" s="83" t="s">
        <v>66</v>
      </c>
      <c r="AM218" s="83" t="s">
        <v>79</v>
      </c>
      <c r="AN218" s="83" t="s">
        <v>65</v>
      </c>
      <c r="AO218" s="83" t="s">
        <v>65</v>
      </c>
      <c r="AP218" s="83" t="s">
        <v>67</v>
      </c>
      <c r="AQ218" s="83" t="s">
        <v>67</v>
      </c>
      <c r="AR218" s="83" t="s">
        <v>86</v>
      </c>
      <c r="AS218" s="83" t="s">
        <v>81</v>
      </c>
      <c r="AT218" s="83" t="s">
        <v>87</v>
      </c>
      <c r="AU218" s="83" t="s">
        <v>80</v>
      </c>
      <c r="AV218" s="83" t="s">
        <v>80</v>
      </c>
      <c r="AW218" s="83" t="s">
        <v>72</v>
      </c>
      <c r="AX218" s="83" t="s">
        <v>72</v>
      </c>
      <c r="AY218" s="83" t="s">
        <v>72</v>
      </c>
      <c r="AZ218" s="83" t="s">
        <v>72</v>
      </c>
      <c r="BA218" s="83" t="s">
        <v>73</v>
      </c>
      <c r="BB218" s="83" t="s">
        <v>73</v>
      </c>
      <c r="BC218" s="83" t="s">
        <v>73</v>
      </c>
      <c r="BD218" s="83" t="s">
        <v>116</v>
      </c>
      <c r="BE218" s="83" t="s">
        <v>73</v>
      </c>
      <c r="BF218" s="83"/>
      <c r="BG218" s="87" t="s">
        <v>631</v>
      </c>
      <c r="BH218" s="86" t="s">
        <v>60</v>
      </c>
      <c r="BI218" s="76" t="s">
        <v>1414</v>
      </c>
      <c r="BJ218">
        <f t="shared" si="8"/>
        <v>25</v>
      </c>
      <c r="BK218" s="87">
        <f t="shared" si="7"/>
        <v>53</v>
      </c>
      <c r="BL218" s="87"/>
      <c r="BM218" s="86" t="str">
        <f>_xlfn.XLOOKUP(Form_Responses1811[[#This Row],[Sekolah School (Cleansed)]],'Quality Check'!$B$11:$B$14,'Quality Check'!$C$11:$C$14,)</f>
        <v>Urban</v>
      </c>
      <c r="BN218" s="86" t="str">
        <f>_xlfn.XLOOKUP(Form_Responses1811[[#This Row],[Sekolah School (Cleansed)]],'Quality Check'!$B$11:$B$14,'Quality Check'!$D$11:$D$14,)</f>
        <v>Intervention Group (IG)</v>
      </c>
    </row>
    <row r="219" spans="1:66" ht="13.2" x14ac:dyDescent="0.25">
      <c r="A219" s="82">
        <v>45573.397465902774</v>
      </c>
      <c r="B219" s="83" t="s">
        <v>675</v>
      </c>
      <c r="C219" s="84" t="s">
        <v>676</v>
      </c>
      <c r="D219" s="83">
        <v>14.3</v>
      </c>
      <c r="E219" s="83">
        <v>0.63</v>
      </c>
      <c r="F219" s="83" t="s">
        <v>114</v>
      </c>
      <c r="G219" s="83" t="s">
        <v>76</v>
      </c>
      <c r="H219" s="83" t="s">
        <v>631</v>
      </c>
      <c r="I219" s="83" t="s">
        <v>63</v>
      </c>
      <c r="J219" s="83" t="s">
        <v>64</v>
      </c>
      <c r="K219" s="83" t="s">
        <v>64</v>
      </c>
      <c r="L219" s="83" t="s">
        <v>64</v>
      </c>
      <c r="M219" s="83" t="s">
        <v>84</v>
      </c>
      <c r="N219" s="83" t="s">
        <v>84</v>
      </c>
      <c r="O219" s="83" t="s">
        <v>64</v>
      </c>
      <c r="P219" s="83" t="s">
        <v>84</v>
      </c>
      <c r="Q219" s="83" t="s">
        <v>78</v>
      </c>
      <c r="R219" s="83" t="s">
        <v>64</v>
      </c>
      <c r="S219" s="83" t="s">
        <v>64</v>
      </c>
      <c r="T219" s="83" t="s">
        <v>64</v>
      </c>
      <c r="U219" s="83" t="s">
        <v>84</v>
      </c>
      <c r="V219" s="83" t="s">
        <v>64</v>
      </c>
      <c r="W219" s="83" t="s">
        <v>64</v>
      </c>
      <c r="X219" s="83" t="s">
        <v>64</v>
      </c>
      <c r="Y219" s="83" t="s">
        <v>64</v>
      </c>
      <c r="Z219" s="83" t="s">
        <v>66</v>
      </c>
      <c r="AA219" s="83" t="s">
        <v>79</v>
      </c>
      <c r="AB219" s="83" t="s">
        <v>65</v>
      </c>
      <c r="AC219" s="83" t="s">
        <v>66</v>
      </c>
      <c r="AD219" s="83" t="s">
        <v>66</v>
      </c>
      <c r="AE219" s="83" t="s">
        <v>66</v>
      </c>
      <c r="AF219" s="83" t="s">
        <v>79</v>
      </c>
      <c r="AG219" s="83" t="s">
        <v>79</v>
      </c>
      <c r="AH219" s="83" t="s">
        <v>79</v>
      </c>
      <c r="AI219" s="83" t="s">
        <v>66</v>
      </c>
      <c r="AJ219" s="83" t="s">
        <v>79</v>
      </c>
      <c r="AK219" s="83" t="s">
        <v>79</v>
      </c>
      <c r="AL219" s="83" t="s">
        <v>79</v>
      </c>
      <c r="AM219" s="83" t="s">
        <v>66</v>
      </c>
      <c r="AN219" s="83" t="s">
        <v>66</v>
      </c>
      <c r="AO219" s="83" t="s">
        <v>66</v>
      </c>
      <c r="AP219" s="83" t="s">
        <v>67</v>
      </c>
      <c r="AQ219" s="83" t="s">
        <v>67</v>
      </c>
      <c r="AR219" s="83" t="s">
        <v>73</v>
      </c>
      <c r="AS219" s="83" t="s">
        <v>68</v>
      </c>
      <c r="AT219" s="83" t="s">
        <v>87</v>
      </c>
      <c r="AU219" s="83" t="s">
        <v>70</v>
      </c>
      <c r="AV219" s="83" t="s">
        <v>132</v>
      </c>
      <c r="AW219" s="83" t="s">
        <v>63</v>
      </c>
      <c r="AX219" s="83" t="s">
        <v>72</v>
      </c>
      <c r="AY219" s="83" t="s">
        <v>72</v>
      </c>
      <c r="AZ219" s="83" t="s">
        <v>63</v>
      </c>
      <c r="BA219" s="83" t="s">
        <v>72</v>
      </c>
      <c r="BB219" s="83" t="s">
        <v>72</v>
      </c>
      <c r="BC219" s="83" t="s">
        <v>73</v>
      </c>
      <c r="BD219" s="83"/>
      <c r="BE219" s="83" t="s">
        <v>73</v>
      </c>
      <c r="BF219" s="83"/>
      <c r="BG219" s="87" t="s">
        <v>631</v>
      </c>
      <c r="BH219" s="87" t="s">
        <v>114</v>
      </c>
      <c r="BI219" s="76" t="s">
        <v>1414</v>
      </c>
      <c r="BJ219">
        <f t="shared" si="8"/>
        <v>28</v>
      </c>
      <c r="BK219" s="87">
        <f t="shared" si="7"/>
        <v>41</v>
      </c>
      <c r="BL219" s="87"/>
      <c r="BM219" s="86" t="str">
        <f>_xlfn.XLOOKUP(Form_Responses1811[[#This Row],[Sekolah School (Cleansed)]],'Quality Check'!$B$11:$B$14,'Quality Check'!$C$11:$C$14,)</f>
        <v>Urban</v>
      </c>
      <c r="BN219" s="86" t="str">
        <f>_xlfn.XLOOKUP(Form_Responses1811[[#This Row],[Sekolah School (Cleansed)]],'Quality Check'!$B$11:$B$14,'Quality Check'!$D$11:$D$14,)</f>
        <v>Intervention Group (IG)</v>
      </c>
    </row>
    <row r="220" spans="1:66" ht="13.2" x14ac:dyDescent="0.25">
      <c r="A220" s="82">
        <v>45573.400190150467</v>
      </c>
      <c r="B220" s="83" t="s">
        <v>677</v>
      </c>
      <c r="C220" s="84" t="s">
        <v>678</v>
      </c>
      <c r="D220" s="83">
        <v>25</v>
      </c>
      <c r="E220" s="83">
        <v>0.13</v>
      </c>
      <c r="F220" s="83" t="s">
        <v>423</v>
      </c>
      <c r="G220" s="83" t="s">
        <v>76</v>
      </c>
      <c r="H220" s="83" t="s">
        <v>614</v>
      </c>
      <c r="I220" s="83" t="s">
        <v>63</v>
      </c>
      <c r="J220" s="83" t="s">
        <v>64</v>
      </c>
      <c r="K220" s="83" t="s">
        <v>64</v>
      </c>
      <c r="L220" s="83" t="s">
        <v>64</v>
      </c>
      <c r="M220" s="83" t="s">
        <v>78</v>
      </c>
      <c r="N220" s="83" t="s">
        <v>64</v>
      </c>
      <c r="O220" s="83" t="s">
        <v>64</v>
      </c>
      <c r="P220" s="83" t="s">
        <v>84</v>
      </c>
      <c r="Q220" s="83" t="s">
        <v>64</v>
      </c>
      <c r="R220" s="83" t="s">
        <v>64</v>
      </c>
      <c r="S220" s="83" t="s">
        <v>64</v>
      </c>
      <c r="T220" s="83" t="s">
        <v>64</v>
      </c>
      <c r="U220" s="83" t="s">
        <v>64</v>
      </c>
      <c r="V220" s="83" t="s">
        <v>64</v>
      </c>
      <c r="W220" s="83" t="s">
        <v>64</v>
      </c>
      <c r="X220" s="83" t="s">
        <v>64</v>
      </c>
      <c r="Y220" s="83" t="s">
        <v>78</v>
      </c>
      <c r="Z220" s="83" t="s">
        <v>65</v>
      </c>
      <c r="AA220" s="83" t="s">
        <v>65</v>
      </c>
      <c r="AB220" s="83" t="s">
        <v>65</v>
      </c>
      <c r="AC220" s="83" t="s">
        <v>65</v>
      </c>
      <c r="AD220" s="83" t="s">
        <v>65</v>
      </c>
      <c r="AE220" s="83" t="s">
        <v>65</v>
      </c>
      <c r="AF220" s="83" t="s">
        <v>66</v>
      </c>
      <c r="AG220" s="83" t="s">
        <v>65</v>
      </c>
      <c r="AH220" s="83" t="s">
        <v>65</v>
      </c>
      <c r="AI220" s="83" t="s">
        <v>65</v>
      </c>
      <c r="AJ220" s="83" t="s">
        <v>65</v>
      </c>
      <c r="AK220" s="83" t="s">
        <v>65</v>
      </c>
      <c r="AL220" s="83" t="s">
        <v>65</v>
      </c>
      <c r="AM220" s="83" t="s">
        <v>65</v>
      </c>
      <c r="AN220" s="83" t="s">
        <v>65</v>
      </c>
      <c r="AO220" s="83" t="s">
        <v>65</v>
      </c>
      <c r="AP220" s="83" t="s">
        <v>85</v>
      </c>
      <c r="AQ220" s="83" t="s">
        <v>85</v>
      </c>
      <c r="AR220" s="83" t="s">
        <v>63</v>
      </c>
      <c r="AS220" s="83" t="s">
        <v>68</v>
      </c>
      <c r="AT220" s="83" t="s">
        <v>87</v>
      </c>
      <c r="AU220" s="83" t="s">
        <v>85</v>
      </c>
      <c r="AV220" s="83" t="s">
        <v>80</v>
      </c>
      <c r="AW220" s="83" t="s">
        <v>73</v>
      </c>
      <c r="AX220" s="83" t="s">
        <v>73</v>
      </c>
      <c r="AY220" s="83" t="s">
        <v>73</v>
      </c>
      <c r="AZ220" s="83" t="s">
        <v>73</v>
      </c>
      <c r="BA220" s="83" t="s">
        <v>73</v>
      </c>
      <c r="BB220" s="83" t="s">
        <v>73</v>
      </c>
      <c r="BC220" s="83" t="s">
        <v>73</v>
      </c>
      <c r="BD220" s="83"/>
      <c r="BE220" s="83" t="s">
        <v>73</v>
      </c>
      <c r="BF220" s="83"/>
      <c r="BG220" s="87" t="s">
        <v>631</v>
      </c>
      <c r="BH220" s="86" t="s">
        <v>60</v>
      </c>
      <c r="BI220" s="76" t="s">
        <v>1414</v>
      </c>
      <c r="BJ220">
        <f t="shared" si="8"/>
        <v>30</v>
      </c>
      <c r="BK220" s="87">
        <f t="shared" si="7"/>
        <v>60</v>
      </c>
      <c r="BL220" s="87"/>
      <c r="BM220" s="86" t="str">
        <f>_xlfn.XLOOKUP(Form_Responses1811[[#This Row],[Sekolah School (Cleansed)]],'Quality Check'!$B$11:$B$14,'Quality Check'!$C$11:$C$14,)</f>
        <v>Urban</v>
      </c>
      <c r="BN220" s="86" t="str">
        <f>_xlfn.XLOOKUP(Form_Responses1811[[#This Row],[Sekolah School (Cleansed)]],'Quality Check'!$B$11:$B$14,'Quality Check'!$D$11:$D$14,)</f>
        <v>Intervention Group (IG)</v>
      </c>
    </row>
    <row r="221" spans="1:66" ht="13.2" x14ac:dyDescent="0.25">
      <c r="A221" s="82">
        <v>45573.400274108797</v>
      </c>
      <c r="B221" s="83" t="s">
        <v>679</v>
      </c>
      <c r="C221" s="84" t="s">
        <v>680</v>
      </c>
      <c r="D221" s="83">
        <v>100</v>
      </c>
      <c r="E221" s="83">
        <v>1.08</v>
      </c>
      <c r="F221" s="83" t="s">
        <v>114</v>
      </c>
      <c r="G221" s="83" t="s">
        <v>76</v>
      </c>
      <c r="H221" s="83" t="s">
        <v>631</v>
      </c>
      <c r="I221" s="83" t="s">
        <v>63</v>
      </c>
      <c r="J221" s="83" t="s">
        <v>64</v>
      </c>
      <c r="K221" s="83" t="s">
        <v>64</v>
      </c>
      <c r="L221" s="83" t="s">
        <v>64</v>
      </c>
      <c r="M221" s="83" t="s">
        <v>84</v>
      </c>
      <c r="N221" s="83" t="s">
        <v>84</v>
      </c>
      <c r="O221" s="83" t="s">
        <v>84</v>
      </c>
      <c r="P221" s="83" t="s">
        <v>84</v>
      </c>
      <c r="Q221" s="83" t="s">
        <v>64</v>
      </c>
      <c r="R221" s="83" t="s">
        <v>64</v>
      </c>
      <c r="S221" s="83" t="s">
        <v>64</v>
      </c>
      <c r="T221" s="83" t="s">
        <v>64</v>
      </c>
      <c r="U221" s="83" t="s">
        <v>64</v>
      </c>
      <c r="V221" s="83" t="s">
        <v>64</v>
      </c>
      <c r="W221" s="83" t="s">
        <v>64</v>
      </c>
      <c r="X221" s="83" t="s">
        <v>64</v>
      </c>
      <c r="Y221" s="83" t="s">
        <v>64</v>
      </c>
      <c r="Z221" s="83" t="s">
        <v>66</v>
      </c>
      <c r="AA221" s="83" t="s">
        <v>65</v>
      </c>
      <c r="AB221" s="83" t="s">
        <v>66</v>
      </c>
      <c r="AC221" s="83" t="s">
        <v>66</v>
      </c>
      <c r="AD221" s="83" t="s">
        <v>65</v>
      </c>
      <c r="AE221" s="83" t="s">
        <v>66</v>
      </c>
      <c r="AF221" s="83" t="s">
        <v>66</v>
      </c>
      <c r="AG221" s="83" t="s">
        <v>66</v>
      </c>
      <c r="AH221" s="83" t="s">
        <v>66</v>
      </c>
      <c r="AI221" s="83" t="s">
        <v>79</v>
      </c>
      <c r="AJ221" s="83" t="s">
        <v>66</v>
      </c>
      <c r="AK221" s="83" t="s">
        <v>66</v>
      </c>
      <c r="AL221" s="83" t="s">
        <v>66</v>
      </c>
      <c r="AM221" s="83" t="s">
        <v>66</v>
      </c>
      <c r="AN221" s="83" t="s">
        <v>66</v>
      </c>
      <c r="AO221" s="83" t="s">
        <v>66</v>
      </c>
      <c r="AP221" s="83" t="s">
        <v>119</v>
      </c>
      <c r="AQ221" s="83" t="s">
        <v>119</v>
      </c>
      <c r="AR221" s="83" t="s">
        <v>86</v>
      </c>
      <c r="AS221" s="83" t="s">
        <v>68</v>
      </c>
      <c r="AT221" s="83" t="s">
        <v>169</v>
      </c>
      <c r="AU221" s="83" t="s">
        <v>93</v>
      </c>
      <c r="AV221" s="83" t="s">
        <v>71</v>
      </c>
      <c r="AW221" s="83" t="s">
        <v>72</v>
      </c>
      <c r="AX221" s="83" t="s">
        <v>72</v>
      </c>
      <c r="AY221" s="83" t="s">
        <v>72</v>
      </c>
      <c r="AZ221" s="83" t="s">
        <v>73</v>
      </c>
      <c r="BA221" s="83" t="s">
        <v>63</v>
      </c>
      <c r="BB221" s="83" t="s">
        <v>73</v>
      </c>
      <c r="BC221" s="83" t="s">
        <v>73</v>
      </c>
      <c r="BD221" s="83"/>
      <c r="BE221" s="83" t="s">
        <v>73</v>
      </c>
      <c r="BF221" s="83"/>
      <c r="BG221" s="87" t="s">
        <v>631</v>
      </c>
      <c r="BH221" s="87" t="s">
        <v>114</v>
      </c>
      <c r="BI221" s="76" t="s">
        <v>1414</v>
      </c>
      <c r="BJ221">
        <f t="shared" si="8"/>
        <v>29</v>
      </c>
      <c r="BK221" s="87">
        <f t="shared" si="7"/>
        <v>50</v>
      </c>
      <c r="BL221" s="87"/>
      <c r="BM221" s="86" t="str">
        <f>_xlfn.XLOOKUP(Form_Responses1811[[#This Row],[Sekolah School (Cleansed)]],'Quality Check'!$B$11:$B$14,'Quality Check'!$C$11:$C$14,)</f>
        <v>Urban</v>
      </c>
      <c r="BN221" s="86" t="str">
        <f>_xlfn.XLOOKUP(Form_Responses1811[[#This Row],[Sekolah School (Cleansed)]],'Quality Check'!$B$11:$B$14,'Quality Check'!$D$11:$D$14,)</f>
        <v>Intervention Group (IG)</v>
      </c>
    </row>
    <row r="222" spans="1:66" ht="13.2" x14ac:dyDescent="0.25">
      <c r="A222" s="82">
        <v>45573.401178506945</v>
      </c>
      <c r="B222" s="83" t="s">
        <v>681</v>
      </c>
      <c r="C222" s="84" t="s">
        <v>682</v>
      </c>
      <c r="D222" s="83">
        <v>100</v>
      </c>
      <c r="E222" s="83">
        <v>0.28999999999999998</v>
      </c>
      <c r="F222" s="83" t="s">
        <v>423</v>
      </c>
      <c r="G222" s="83" t="s">
        <v>76</v>
      </c>
      <c r="H222" s="83" t="s">
        <v>683</v>
      </c>
      <c r="I222" s="83" t="s">
        <v>63</v>
      </c>
      <c r="J222" s="83" t="s">
        <v>64</v>
      </c>
      <c r="K222" s="83" t="s">
        <v>64</v>
      </c>
      <c r="L222" s="83" t="s">
        <v>64</v>
      </c>
      <c r="M222" s="83" t="s">
        <v>78</v>
      </c>
      <c r="N222" s="83" t="s">
        <v>84</v>
      </c>
      <c r="O222" s="83" t="s">
        <v>84</v>
      </c>
      <c r="P222" s="83" t="s">
        <v>84</v>
      </c>
      <c r="Q222" s="83" t="s">
        <v>84</v>
      </c>
      <c r="R222" s="83" t="s">
        <v>64</v>
      </c>
      <c r="S222" s="83" t="s">
        <v>64</v>
      </c>
      <c r="T222" s="83" t="s">
        <v>78</v>
      </c>
      <c r="U222" s="83" t="s">
        <v>84</v>
      </c>
      <c r="V222" s="83" t="s">
        <v>64</v>
      </c>
      <c r="W222" s="83" t="s">
        <v>64</v>
      </c>
      <c r="X222" s="83" t="s">
        <v>64</v>
      </c>
      <c r="Y222" s="83" t="s">
        <v>64</v>
      </c>
      <c r="Z222" s="83" t="s">
        <v>65</v>
      </c>
      <c r="AA222" s="83" t="s">
        <v>65</v>
      </c>
      <c r="AB222" s="83" t="s">
        <v>65</v>
      </c>
      <c r="AC222" s="83" t="s">
        <v>65</v>
      </c>
      <c r="AD222" s="83" t="s">
        <v>66</v>
      </c>
      <c r="AE222" s="83" t="s">
        <v>65</v>
      </c>
      <c r="AF222" s="83" t="s">
        <v>65</v>
      </c>
      <c r="AG222" s="83" t="s">
        <v>65</v>
      </c>
      <c r="AH222" s="83" t="s">
        <v>66</v>
      </c>
      <c r="AI222" s="83" t="s">
        <v>101</v>
      </c>
      <c r="AJ222" s="83" t="s">
        <v>65</v>
      </c>
      <c r="AK222" s="83" t="s">
        <v>65</v>
      </c>
      <c r="AL222" s="83" t="s">
        <v>66</v>
      </c>
      <c r="AM222" s="83" t="s">
        <v>65</v>
      </c>
      <c r="AN222" s="83" t="s">
        <v>65</v>
      </c>
      <c r="AO222" s="83" t="s">
        <v>66</v>
      </c>
      <c r="AP222" s="83" t="s">
        <v>85</v>
      </c>
      <c r="AQ222" s="83" t="s">
        <v>85</v>
      </c>
      <c r="AR222" s="83" t="s">
        <v>63</v>
      </c>
      <c r="AS222" s="83" t="s">
        <v>115</v>
      </c>
      <c r="AT222" s="83" t="s">
        <v>87</v>
      </c>
      <c r="AU222" s="83" t="s">
        <v>80</v>
      </c>
      <c r="AV222" s="83" t="s">
        <v>71</v>
      </c>
      <c r="AW222" s="83" t="s">
        <v>73</v>
      </c>
      <c r="AX222" s="83" t="s">
        <v>72</v>
      </c>
      <c r="AY222" s="83" t="s">
        <v>72</v>
      </c>
      <c r="AZ222" s="83" t="s">
        <v>72</v>
      </c>
      <c r="BA222" s="83" t="s">
        <v>73</v>
      </c>
      <c r="BB222" s="83" t="s">
        <v>72</v>
      </c>
      <c r="BC222" s="83" t="s">
        <v>73</v>
      </c>
      <c r="BD222" s="83"/>
      <c r="BE222" s="83" t="s">
        <v>73</v>
      </c>
      <c r="BF222" s="83"/>
      <c r="BG222" s="87" t="s">
        <v>631</v>
      </c>
      <c r="BH222" s="86" t="s">
        <v>60</v>
      </c>
      <c r="BI222" s="76" t="s">
        <v>1414</v>
      </c>
      <c r="BJ222">
        <f t="shared" si="8"/>
        <v>26</v>
      </c>
      <c r="BK222" s="87">
        <f t="shared" si="7"/>
        <v>60</v>
      </c>
      <c r="BL222" s="87"/>
      <c r="BM222" s="86" t="str">
        <f>_xlfn.XLOOKUP(Form_Responses1811[[#This Row],[Sekolah School (Cleansed)]],'Quality Check'!$B$11:$B$14,'Quality Check'!$C$11:$C$14,)</f>
        <v>Urban</v>
      </c>
      <c r="BN222" s="86" t="str">
        <f>_xlfn.XLOOKUP(Form_Responses1811[[#This Row],[Sekolah School (Cleansed)]],'Quality Check'!$B$11:$B$14,'Quality Check'!$D$11:$D$14,)</f>
        <v>Intervention Group (IG)</v>
      </c>
    </row>
    <row r="223" spans="1:66" ht="13.2" x14ac:dyDescent="0.25">
      <c r="A223" s="82">
        <v>45573.40183081018</v>
      </c>
      <c r="B223" s="83" t="s">
        <v>684</v>
      </c>
      <c r="C223" s="84" t="s">
        <v>685</v>
      </c>
      <c r="D223" s="83">
        <v>34.82</v>
      </c>
      <c r="E223" s="83">
        <v>0.17</v>
      </c>
      <c r="F223" s="83" t="s">
        <v>423</v>
      </c>
      <c r="G223" s="83" t="s">
        <v>76</v>
      </c>
      <c r="H223" s="83" t="s">
        <v>631</v>
      </c>
      <c r="I223" s="83" t="s">
        <v>73</v>
      </c>
      <c r="J223" s="83" t="s">
        <v>64</v>
      </c>
      <c r="K223" s="83" t="s">
        <v>84</v>
      </c>
      <c r="L223" s="83" t="s">
        <v>64</v>
      </c>
      <c r="M223" s="83" t="s">
        <v>84</v>
      </c>
      <c r="N223" s="83" t="s">
        <v>84</v>
      </c>
      <c r="O223" s="83" t="s">
        <v>64</v>
      </c>
      <c r="P223" s="83" t="s">
        <v>84</v>
      </c>
      <c r="Q223" s="83" t="s">
        <v>84</v>
      </c>
      <c r="R223" s="83" t="s">
        <v>64</v>
      </c>
      <c r="S223" s="83" t="s">
        <v>78</v>
      </c>
      <c r="T223" s="83" t="s">
        <v>78</v>
      </c>
      <c r="U223" s="83" t="s">
        <v>64</v>
      </c>
      <c r="V223" s="83" t="s">
        <v>64</v>
      </c>
      <c r="W223" s="83" t="s">
        <v>78</v>
      </c>
      <c r="X223" s="83" t="s">
        <v>84</v>
      </c>
      <c r="Y223" s="83" t="s">
        <v>64</v>
      </c>
      <c r="Z223" s="83" t="s">
        <v>66</v>
      </c>
      <c r="AA223" s="83" t="s">
        <v>79</v>
      </c>
      <c r="AB223" s="83" t="s">
        <v>66</v>
      </c>
      <c r="AC223" s="83" t="s">
        <v>66</v>
      </c>
      <c r="AD223" s="83" t="s">
        <v>79</v>
      </c>
      <c r="AE223" s="83" t="s">
        <v>66</v>
      </c>
      <c r="AF223" s="83" t="s">
        <v>66</v>
      </c>
      <c r="AG223" s="83" t="s">
        <v>66</v>
      </c>
      <c r="AH223" s="83" t="s">
        <v>79</v>
      </c>
      <c r="AI223" s="83" t="s">
        <v>79</v>
      </c>
      <c r="AJ223" s="83" t="s">
        <v>66</v>
      </c>
      <c r="AK223" s="83" t="s">
        <v>66</v>
      </c>
      <c r="AL223" s="83" t="s">
        <v>66</v>
      </c>
      <c r="AM223" s="83" t="s">
        <v>79</v>
      </c>
      <c r="AN223" s="83" t="s">
        <v>79</v>
      </c>
      <c r="AO223" s="83" t="s">
        <v>79</v>
      </c>
      <c r="AP223" s="83" t="s">
        <v>85</v>
      </c>
      <c r="AQ223" s="83" t="s">
        <v>85</v>
      </c>
      <c r="AR223" s="83" t="s">
        <v>63</v>
      </c>
      <c r="AS223" s="83" t="s">
        <v>81</v>
      </c>
      <c r="AT223" s="83" t="s">
        <v>87</v>
      </c>
      <c r="AU223" s="83" t="s">
        <v>93</v>
      </c>
      <c r="AV223" s="83" t="s">
        <v>67</v>
      </c>
      <c r="AW223" s="83" t="s">
        <v>73</v>
      </c>
      <c r="AX223" s="83" t="s">
        <v>73</v>
      </c>
      <c r="AY223" s="83" t="s">
        <v>72</v>
      </c>
      <c r="AZ223" s="83" t="s">
        <v>72</v>
      </c>
      <c r="BA223" s="83" t="s">
        <v>63</v>
      </c>
      <c r="BB223" s="83" t="s">
        <v>63</v>
      </c>
      <c r="BC223" s="83" t="s">
        <v>73</v>
      </c>
      <c r="BD223" s="83"/>
      <c r="BE223" s="83" t="s">
        <v>73</v>
      </c>
      <c r="BF223" s="83"/>
      <c r="BG223" s="87" t="s">
        <v>631</v>
      </c>
      <c r="BH223" s="86" t="s">
        <v>60</v>
      </c>
      <c r="BI223" s="76" t="s">
        <v>1415</v>
      </c>
      <c r="BJ223">
        <f t="shared" si="8"/>
        <v>24</v>
      </c>
      <c r="BK223" s="87">
        <f t="shared" si="7"/>
        <v>42</v>
      </c>
      <c r="BL223" s="87"/>
      <c r="BM223" s="86" t="str">
        <f>_xlfn.XLOOKUP(Form_Responses1811[[#This Row],[Sekolah School (Cleansed)]],'Quality Check'!$B$11:$B$14,'Quality Check'!$C$11:$C$14,)</f>
        <v>Urban</v>
      </c>
      <c r="BN223" s="86" t="str">
        <f>_xlfn.XLOOKUP(Form_Responses1811[[#This Row],[Sekolah School (Cleansed)]],'Quality Check'!$B$11:$B$14,'Quality Check'!$D$11:$D$14,)</f>
        <v>Intervention Group (IG)</v>
      </c>
    </row>
    <row r="224" spans="1:66" ht="13.2" x14ac:dyDescent="0.25">
      <c r="A224" s="82">
        <v>45573.404305405093</v>
      </c>
      <c r="B224" s="83" t="s">
        <v>686</v>
      </c>
      <c r="C224" s="84" t="s">
        <v>687</v>
      </c>
      <c r="D224" s="83">
        <v>100</v>
      </c>
      <c r="E224" s="83">
        <v>0.67</v>
      </c>
      <c r="F224" s="83" t="s">
        <v>423</v>
      </c>
      <c r="G224" s="83" t="s">
        <v>76</v>
      </c>
      <c r="H224" s="83" t="s">
        <v>683</v>
      </c>
      <c r="I224" s="83" t="s">
        <v>63</v>
      </c>
      <c r="J224" s="83" t="s">
        <v>64</v>
      </c>
      <c r="K224" s="83" t="s">
        <v>64</v>
      </c>
      <c r="L224" s="83" t="s">
        <v>64</v>
      </c>
      <c r="M224" s="83" t="s">
        <v>78</v>
      </c>
      <c r="N224" s="83" t="s">
        <v>64</v>
      </c>
      <c r="O224" s="83" t="s">
        <v>64</v>
      </c>
      <c r="P224" s="83" t="s">
        <v>64</v>
      </c>
      <c r="Q224" s="83" t="s">
        <v>64</v>
      </c>
      <c r="R224" s="83" t="s">
        <v>64</v>
      </c>
      <c r="S224" s="83" t="s">
        <v>64</v>
      </c>
      <c r="T224" s="83" t="s">
        <v>64</v>
      </c>
      <c r="U224" s="83" t="s">
        <v>64</v>
      </c>
      <c r="V224" s="83" t="s">
        <v>64</v>
      </c>
      <c r="W224" s="83" t="s">
        <v>64</v>
      </c>
      <c r="X224" s="83" t="s">
        <v>64</v>
      </c>
      <c r="Y224" s="83" t="s">
        <v>78</v>
      </c>
      <c r="Z224" s="83" t="s">
        <v>65</v>
      </c>
      <c r="AA224" s="83" t="s">
        <v>65</v>
      </c>
      <c r="AB224" s="83" t="s">
        <v>65</v>
      </c>
      <c r="AC224" s="83" t="s">
        <v>65</v>
      </c>
      <c r="AD224" s="83" t="s">
        <v>65</v>
      </c>
      <c r="AE224" s="83" t="s">
        <v>65</v>
      </c>
      <c r="AF224" s="83" t="s">
        <v>65</v>
      </c>
      <c r="AG224" s="83" t="s">
        <v>65</v>
      </c>
      <c r="AH224" s="83" t="s">
        <v>65</v>
      </c>
      <c r="AI224" s="83" t="s">
        <v>65</v>
      </c>
      <c r="AJ224" s="83" t="s">
        <v>101</v>
      </c>
      <c r="AK224" s="83" t="s">
        <v>65</v>
      </c>
      <c r="AL224" s="83" t="s">
        <v>65</v>
      </c>
      <c r="AM224" s="83" t="s">
        <v>65</v>
      </c>
      <c r="AN224" s="83" t="s">
        <v>65</v>
      </c>
      <c r="AO224" s="83" t="s">
        <v>65</v>
      </c>
      <c r="AP224" s="83" t="s">
        <v>85</v>
      </c>
      <c r="AQ224" s="83" t="s">
        <v>67</v>
      </c>
      <c r="AR224" s="83" t="s">
        <v>63</v>
      </c>
      <c r="AS224" s="83" t="s">
        <v>68</v>
      </c>
      <c r="AT224" s="83" t="s">
        <v>87</v>
      </c>
      <c r="AU224" s="83" t="s">
        <v>80</v>
      </c>
      <c r="AV224" s="83" t="s">
        <v>71</v>
      </c>
      <c r="AW224" s="83" t="s">
        <v>72</v>
      </c>
      <c r="AX224" s="83" t="s">
        <v>72</v>
      </c>
      <c r="AY224" s="83" t="s">
        <v>72</v>
      </c>
      <c r="AZ224" s="83" t="s">
        <v>72</v>
      </c>
      <c r="BA224" s="83" t="s">
        <v>63</v>
      </c>
      <c r="BB224" s="83" t="s">
        <v>72</v>
      </c>
      <c r="BC224" s="83" t="s">
        <v>73</v>
      </c>
      <c r="BD224" s="83"/>
      <c r="BE224" s="83" t="s">
        <v>73</v>
      </c>
      <c r="BF224" s="83"/>
      <c r="BG224" s="87" t="s">
        <v>631</v>
      </c>
      <c r="BH224" s="86" t="s">
        <v>60</v>
      </c>
      <c r="BI224" s="76" t="s">
        <v>1414</v>
      </c>
      <c r="BJ224">
        <f t="shared" si="8"/>
        <v>31</v>
      </c>
      <c r="BK224" s="87">
        <f t="shared" si="7"/>
        <v>60</v>
      </c>
      <c r="BL224" s="87"/>
      <c r="BM224" s="86" t="str">
        <f>_xlfn.XLOOKUP(Form_Responses1811[[#This Row],[Sekolah School (Cleansed)]],'Quality Check'!$B$11:$B$14,'Quality Check'!$C$11:$C$14,)</f>
        <v>Urban</v>
      </c>
      <c r="BN224" s="86" t="str">
        <f>_xlfn.XLOOKUP(Form_Responses1811[[#This Row],[Sekolah School (Cleansed)]],'Quality Check'!$B$11:$B$14,'Quality Check'!$D$11:$D$14,)</f>
        <v>Intervention Group (IG)</v>
      </c>
    </row>
    <row r="225" spans="1:66" ht="13.2" x14ac:dyDescent="0.25">
      <c r="A225" s="82">
        <v>45573.406376851854</v>
      </c>
      <c r="B225" s="83" t="s">
        <v>688</v>
      </c>
      <c r="C225" s="84" t="s">
        <v>689</v>
      </c>
      <c r="D225" s="83">
        <v>23</v>
      </c>
      <c r="E225" s="83">
        <v>0.08</v>
      </c>
      <c r="F225" s="83" t="s">
        <v>423</v>
      </c>
      <c r="G225" s="83" t="s">
        <v>76</v>
      </c>
      <c r="H225" s="83" t="s">
        <v>614</v>
      </c>
      <c r="I225" s="83" t="s">
        <v>63</v>
      </c>
      <c r="J225" s="83" t="s">
        <v>64</v>
      </c>
      <c r="K225" s="83" t="s">
        <v>64</v>
      </c>
      <c r="L225" s="83" t="s">
        <v>64</v>
      </c>
      <c r="M225" s="83" t="s">
        <v>64</v>
      </c>
      <c r="N225" s="83" t="s">
        <v>64</v>
      </c>
      <c r="O225" s="83" t="s">
        <v>64</v>
      </c>
      <c r="P225" s="83" t="s">
        <v>64</v>
      </c>
      <c r="Q225" s="83" t="s">
        <v>64</v>
      </c>
      <c r="R225" s="83" t="s">
        <v>64</v>
      </c>
      <c r="S225" s="83" t="s">
        <v>64</v>
      </c>
      <c r="T225" s="83" t="s">
        <v>64</v>
      </c>
      <c r="U225" s="83" t="s">
        <v>64</v>
      </c>
      <c r="V225" s="83" t="s">
        <v>64</v>
      </c>
      <c r="W225" s="83" t="s">
        <v>64</v>
      </c>
      <c r="X225" s="83" t="s">
        <v>64</v>
      </c>
      <c r="Y225" s="83" t="s">
        <v>64</v>
      </c>
      <c r="Z225" s="83" t="s">
        <v>65</v>
      </c>
      <c r="AA225" s="83" t="s">
        <v>65</v>
      </c>
      <c r="AB225" s="83" t="s">
        <v>65</v>
      </c>
      <c r="AC225" s="83" t="s">
        <v>65</v>
      </c>
      <c r="AD225" s="83" t="s">
        <v>65</v>
      </c>
      <c r="AE225" s="83" t="s">
        <v>65</v>
      </c>
      <c r="AF225" s="83" t="s">
        <v>65</v>
      </c>
      <c r="AG225" s="83" t="s">
        <v>65</v>
      </c>
      <c r="AH225" s="83" t="s">
        <v>65</v>
      </c>
      <c r="AI225" s="83" t="s">
        <v>101</v>
      </c>
      <c r="AJ225" s="83" t="s">
        <v>65</v>
      </c>
      <c r="AK225" s="83" t="s">
        <v>65</v>
      </c>
      <c r="AL225" s="83" t="s">
        <v>65</v>
      </c>
      <c r="AM225" s="83" t="s">
        <v>65</v>
      </c>
      <c r="AN225" s="83" t="s">
        <v>65</v>
      </c>
      <c r="AO225" s="83" t="s">
        <v>65</v>
      </c>
      <c r="AP225" s="83" t="s">
        <v>85</v>
      </c>
      <c r="AQ225" s="83" t="s">
        <v>85</v>
      </c>
      <c r="AR225" s="83" t="s">
        <v>63</v>
      </c>
      <c r="AS225" s="83" t="s">
        <v>68</v>
      </c>
      <c r="AT225" s="83" t="s">
        <v>69</v>
      </c>
      <c r="AU225" s="83" t="s">
        <v>80</v>
      </c>
      <c r="AV225" s="83" t="s">
        <v>71</v>
      </c>
      <c r="AW225" s="83" t="s">
        <v>72</v>
      </c>
      <c r="AX225" s="83" t="s">
        <v>72</v>
      </c>
      <c r="AY225" s="83" t="s">
        <v>72</v>
      </c>
      <c r="AZ225" s="83" t="s">
        <v>72</v>
      </c>
      <c r="BA225" s="83" t="s">
        <v>72</v>
      </c>
      <c r="BB225" s="83" t="s">
        <v>72</v>
      </c>
      <c r="BC225" s="83" t="s">
        <v>73</v>
      </c>
      <c r="BD225" s="83"/>
      <c r="BE225" s="83" t="s">
        <v>73</v>
      </c>
      <c r="BF225" s="83"/>
      <c r="BG225" s="87" t="s">
        <v>631</v>
      </c>
      <c r="BH225" s="86" t="s">
        <v>60</v>
      </c>
      <c r="BI225" s="76" t="s">
        <v>1414</v>
      </c>
      <c r="BJ225">
        <f t="shared" si="8"/>
        <v>31</v>
      </c>
      <c r="BK225" s="87">
        <f t="shared" si="7"/>
        <v>64</v>
      </c>
      <c r="BL225" s="87"/>
      <c r="BM225" s="86" t="str">
        <f>_xlfn.XLOOKUP(Form_Responses1811[[#This Row],[Sekolah School (Cleansed)]],'Quality Check'!$B$11:$B$14,'Quality Check'!$C$11:$C$14,)</f>
        <v>Urban</v>
      </c>
      <c r="BN225" s="86" t="str">
        <f>_xlfn.XLOOKUP(Form_Responses1811[[#This Row],[Sekolah School (Cleansed)]],'Quality Check'!$B$11:$B$14,'Quality Check'!$D$11:$D$14,)</f>
        <v>Intervention Group (IG)</v>
      </c>
    </row>
    <row r="226" spans="1:66" ht="13.2" x14ac:dyDescent="0.25">
      <c r="A226" s="82">
        <v>45573.406512037036</v>
      </c>
      <c r="B226" s="83" t="s">
        <v>690</v>
      </c>
      <c r="C226" s="84" t="s">
        <v>691</v>
      </c>
      <c r="D226" s="83">
        <v>77.680000000000007</v>
      </c>
      <c r="E226" s="83">
        <v>0.57999999999999996</v>
      </c>
      <c r="F226" s="83" t="s">
        <v>423</v>
      </c>
      <c r="G226" s="83" t="s">
        <v>76</v>
      </c>
      <c r="H226" s="83" t="s">
        <v>648</v>
      </c>
      <c r="I226" s="83" t="s">
        <v>73</v>
      </c>
      <c r="J226" s="83" t="s">
        <v>64</v>
      </c>
      <c r="K226" s="83" t="s">
        <v>64</v>
      </c>
      <c r="L226" s="83" t="s">
        <v>64</v>
      </c>
      <c r="M226" s="83" t="s">
        <v>84</v>
      </c>
      <c r="N226" s="83" t="s">
        <v>64</v>
      </c>
      <c r="O226" s="83" t="s">
        <v>84</v>
      </c>
      <c r="P226" s="83" t="s">
        <v>84</v>
      </c>
      <c r="Q226" s="83" t="s">
        <v>64</v>
      </c>
      <c r="R226" s="83" t="s">
        <v>64</v>
      </c>
      <c r="S226" s="83" t="s">
        <v>64</v>
      </c>
      <c r="T226" s="83" t="s">
        <v>64</v>
      </c>
      <c r="U226" s="83" t="s">
        <v>84</v>
      </c>
      <c r="V226" s="83" t="s">
        <v>64</v>
      </c>
      <c r="W226" s="83" t="s">
        <v>64</v>
      </c>
      <c r="X226" s="83" t="s">
        <v>64</v>
      </c>
      <c r="Y226" s="83" t="s">
        <v>64</v>
      </c>
      <c r="Z226" s="83" t="s">
        <v>66</v>
      </c>
      <c r="AA226" s="83" t="s">
        <v>101</v>
      </c>
      <c r="AB226" s="83" t="s">
        <v>66</v>
      </c>
      <c r="AC226" s="83" t="s">
        <v>101</v>
      </c>
      <c r="AD226" s="83" t="s">
        <v>101</v>
      </c>
      <c r="AE226" s="83" t="s">
        <v>101</v>
      </c>
      <c r="AF226" s="83" t="s">
        <v>66</v>
      </c>
      <c r="AG226" s="83" t="s">
        <v>66</v>
      </c>
      <c r="AH226" s="83" t="s">
        <v>101</v>
      </c>
      <c r="AI226" s="83" t="s">
        <v>79</v>
      </c>
      <c r="AJ226" s="83" t="s">
        <v>65</v>
      </c>
      <c r="AK226" s="83" t="s">
        <v>66</v>
      </c>
      <c r="AL226" s="83" t="s">
        <v>65</v>
      </c>
      <c r="AM226" s="83" t="s">
        <v>65</v>
      </c>
      <c r="AN226" s="83" t="s">
        <v>65</v>
      </c>
      <c r="AO226" s="83" t="s">
        <v>65</v>
      </c>
      <c r="AP226" s="83" t="s">
        <v>85</v>
      </c>
      <c r="AQ226" s="83" t="s">
        <v>85</v>
      </c>
      <c r="AR226" s="83" t="s">
        <v>63</v>
      </c>
      <c r="AS226" s="83" t="s">
        <v>81</v>
      </c>
      <c r="AT226" s="83" t="s">
        <v>87</v>
      </c>
      <c r="AU226" s="83" t="s">
        <v>67</v>
      </c>
      <c r="AV226" s="83" t="s">
        <v>132</v>
      </c>
      <c r="AW226" s="83" t="s">
        <v>73</v>
      </c>
      <c r="AX226" s="83" t="s">
        <v>72</v>
      </c>
      <c r="AY226" s="83" t="s">
        <v>72</v>
      </c>
      <c r="AZ226" s="83" t="s">
        <v>63</v>
      </c>
      <c r="BA226" s="83" t="s">
        <v>73</v>
      </c>
      <c r="BB226" s="83" t="s">
        <v>73</v>
      </c>
      <c r="BC226" s="83" t="s">
        <v>73</v>
      </c>
      <c r="BD226" s="83"/>
      <c r="BE226" s="83" t="s">
        <v>73</v>
      </c>
      <c r="BF226" s="83"/>
      <c r="BG226" s="87" t="s">
        <v>631</v>
      </c>
      <c r="BH226" s="86" t="s">
        <v>60</v>
      </c>
      <c r="BI226" s="76" t="s">
        <v>1415</v>
      </c>
      <c r="BJ226">
        <f t="shared" si="8"/>
        <v>29</v>
      </c>
      <c r="BK226" s="87">
        <f t="shared" si="7"/>
        <v>44</v>
      </c>
      <c r="BL226" s="87"/>
      <c r="BM226" s="86" t="str">
        <f>_xlfn.XLOOKUP(Form_Responses1811[[#This Row],[Sekolah School (Cleansed)]],'Quality Check'!$B$11:$B$14,'Quality Check'!$C$11:$C$14,)</f>
        <v>Urban</v>
      </c>
      <c r="BN226" s="86" t="str">
        <f>_xlfn.XLOOKUP(Form_Responses1811[[#This Row],[Sekolah School (Cleansed)]],'Quality Check'!$B$11:$B$14,'Quality Check'!$D$11:$D$14,)</f>
        <v>Intervention Group (IG)</v>
      </c>
    </row>
    <row r="227" spans="1:66" ht="13.2" x14ac:dyDescent="0.25">
      <c r="A227" s="82">
        <v>45573.417968310183</v>
      </c>
      <c r="B227" s="83" t="s">
        <v>692</v>
      </c>
      <c r="C227" s="84" t="s">
        <v>693</v>
      </c>
      <c r="D227" s="83">
        <v>100</v>
      </c>
      <c r="E227" s="83">
        <v>0.71</v>
      </c>
      <c r="F227" s="83" t="s">
        <v>114</v>
      </c>
      <c r="G227" s="83" t="s">
        <v>291</v>
      </c>
      <c r="H227" s="83" t="s">
        <v>694</v>
      </c>
      <c r="I227" s="83" t="s">
        <v>63</v>
      </c>
      <c r="J227" s="83" t="s">
        <v>78</v>
      </c>
      <c r="K227" s="83" t="s">
        <v>64</v>
      </c>
      <c r="L227" s="83" t="s">
        <v>145</v>
      </c>
      <c r="M227" s="83" t="s">
        <v>84</v>
      </c>
      <c r="N227" s="83" t="s">
        <v>84</v>
      </c>
      <c r="O227" s="83" t="s">
        <v>84</v>
      </c>
      <c r="P227" s="83" t="s">
        <v>84</v>
      </c>
      <c r="Q227" s="83" t="s">
        <v>84</v>
      </c>
      <c r="R227" s="83" t="s">
        <v>64</v>
      </c>
      <c r="S227" s="83" t="s">
        <v>64</v>
      </c>
      <c r="T227" s="83" t="s">
        <v>84</v>
      </c>
      <c r="U227" s="83" t="s">
        <v>84</v>
      </c>
      <c r="V227" s="83" t="s">
        <v>84</v>
      </c>
      <c r="W227" s="83" t="s">
        <v>64</v>
      </c>
      <c r="X227" s="83" t="s">
        <v>64</v>
      </c>
      <c r="Y227" s="83" t="s">
        <v>84</v>
      </c>
      <c r="Z227" s="83" t="s">
        <v>66</v>
      </c>
      <c r="AA227" s="83" t="s">
        <v>66</v>
      </c>
      <c r="AB227" s="83" t="s">
        <v>66</v>
      </c>
      <c r="AC227" s="83" t="s">
        <v>66</v>
      </c>
      <c r="AD227" s="83" t="s">
        <v>66</v>
      </c>
      <c r="AE227" s="83" t="s">
        <v>66</v>
      </c>
      <c r="AF227" s="83" t="s">
        <v>66</v>
      </c>
      <c r="AG227" s="83" t="s">
        <v>66</v>
      </c>
      <c r="AH227" s="83" t="s">
        <v>66</v>
      </c>
      <c r="AI227" s="83" t="s">
        <v>79</v>
      </c>
      <c r="AJ227" s="83" t="s">
        <v>66</v>
      </c>
      <c r="AK227" s="83" t="s">
        <v>66</v>
      </c>
      <c r="AL227" s="83" t="s">
        <v>66</v>
      </c>
      <c r="AM227" s="83" t="s">
        <v>66</v>
      </c>
      <c r="AN227" s="83" t="s">
        <v>66</v>
      </c>
      <c r="AO227" s="83" t="s">
        <v>66</v>
      </c>
      <c r="AP227" s="83" t="s">
        <v>67</v>
      </c>
      <c r="AQ227" s="83" t="s">
        <v>85</v>
      </c>
      <c r="AR227" s="83" t="s">
        <v>63</v>
      </c>
      <c r="AS227" s="83" t="s">
        <v>223</v>
      </c>
      <c r="AT227" s="83" t="s">
        <v>169</v>
      </c>
      <c r="AU227" s="83" t="s">
        <v>80</v>
      </c>
      <c r="AV227" s="83" t="s">
        <v>71</v>
      </c>
      <c r="AW227" s="83" t="s">
        <v>63</v>
      </c>
      <c r="AX227" s="83" t="s">
        <v>63</v>
      </c>
      <c r="AY227" s="83" t="s">
        <v>73</v>
      </c>
      <c r="AZ227" s="83" t="s">
        <v>73</v>
      </c>
      <c r="BA227" s="83" t="s">
        <v>72</v>
      </c>
      <c r="BB227" s="83" t="s">
        <v>73</v>
      </c>
      <c r="BC227" s="83" t="s">
        <v>73</v>
      </c>
      <c r="BD227" s="83"/>
      <c r="BE227" s="83" t="s">
        <v>73</v>
      </c>
      <c r="BF227" s="83"/>
      <c r="BG227" s="87" t="s">
        <v>631</v>
      </c>
      <c r="BH227" s="87" t="s">
        <v>114</v>
      </c>
      <c r="BI227" s="76" t="s">
        <v>1414</v>
      </c>
      <c r="BJ227">
        <f t="shared" si="8"/>
        <v>22</v>
      </c>
      <c r="BK227" s="87">
        <f t="shared" si="7"/>
        <v>48</v>
      </c>
      <c r="BL227" s="87"/>
      <c r="BM227" s="86" t="str">
        <f>_xlfn.XLOOKUP(Form_Responses1811[[#This Row],[Sekolah School (Cleansed)]],'Quality Check'!$B$11:$B$14,'Quality Check'!$C$11:$C$14,)</f>
        <v>Urban</v>
      </c>
      <c r="BN227" s="86" t="str">
        <f>_xlfn.XLOOKUP(Form_Responses1811[[#This Row],[Sekolah School (Cleansed)]],'Quality Check'!$B$11:$B$14,'Quality Check'!$D$11:$D$14,)</f>
        <v>Intervention Group (IG)</v>
      </c>
    </row>
    <row r="228" spans="1:66" ht="13.2" x14ac:dyDescent="0.25">
      <c r="A228" s="82">
        <v>45573.42921425926</v>
      </c>
      <c r="B228" s="83" t="s">
        <v>695</v>
      </c>
      <c r="C228" s="83">
        <v>100318140993</v>
      </c>
      <c r="D228" s="83">
        <v>100</v>
      </c>
      <c r="E228" s="83">
        <v>0.57999999999999996</v>
      </c>
      <c r="F228" s="83" t="s">
        <v>114</v>
      </c>
      <c r="G228" s="83" t="s">
        <v>291</v>
      </c>
      <c r="H228" s="83" t="s">
        <v>614</v>
      </c>
      <c r="I228" s="83" t="s">
        <v>63</v>
      </c>
      <c r="J228" s="83" t="s">
        <v>64</v>
      </c>
      <c r="K228" s="83" t="s">
        <v>78</v>
      </c>
      <c r="L228" s="83" t="s">
        <v>64</v>
      </c>
      <c r="M228" s="83" t="s">
        <v>78</v>
      </c>
      <c r="N228" s="83" t="s">
        <v>64</v>
      </c>
      <c r="O228" s="83" t="s">
        <v>64</v>
      </c>
      <c r="P228" s="83" t="s">
        <v>64</v>
      </c>
      <c r="Q228" s="83" t="s">
        <v>64</v>
      </c>
      <c r="R228" s="83" t="s">
        <v>64</v>
      </c>
      <c r="S228" s="83" t="s">
        <v>64</v>
      </c>
      <c r="T228" s="83" t="s">
        <v>64</v>
      </c>
      <c r="U228" s="83" t="s">
        <v>64</v>
      </c>
      <c r="V228" s="83" t="s">
        <v>84</v>
      </c>
      <c r="W228" s="83" t="s">
        <v>64</v>
      </c>
      <c r="X228" s="83" t="s">
        <v>64</v>
      </c>
      <c r="Y228" s="83" t="s">
        <v>64</v>
      </c>
      <c r="Z228" s="83" t="s">
        <v>65</v>
      </c>
      <c r="AA228" s="83" t="s">
        <v>66</v>
      </c>
      <c r="AB228" s="83" t="s">
        <v>66</v>
      </c>
      <c r="AC228" s="83" t="s">
        <v>65</v>
      </c>
      <c r="AD228" s="83" t="s">
        <v>65</v>
      </c>
      <c r="AE228" s="83" t="s">
        <v>65</v>
      </c>
      <c r="AF228" s="83" t="s">
        <v>66</v>
      </c>
      <c r="AG228" s="83" t="s">
        <v>65</v>
      </c>
      <c r="AH228" s="83" t="s">
        <v>65</v>
      </c>
      <c r="AI228" s="83" t="s">
        <v>101</v>
      </c>
      <c r="AJ228" s="83" t="s">
        <v>66</v>
      </c>
      <c r="AK228" s="83" t="s">
        <v>66</v>
      </c>
      <c r="AL228" s="83" t="s">
        <v>79</v>
      </c>
      <c r="AM228" s="83" t="s">
        <v>65</v>
      </c>
      <c r="AN228" s="83" t="s">
        <v>66</v>
      </c>
      <c r="AO228" s="83" t="s">
        <v>65</v>
      </c>
      <c r="AP228" s="83" t="s">
        <v>67</v>
      </c>
      <c r="AQ228" s="83" t="s">
        <v>67</v>
      </c>
      <c r="AR228" s="83" t="s">
        <v>63</v>
      </c>
      <c r="AS228" s="83" t="s">
        <v>696</v>
      </c>
      <c r="AT228" s="83" t="s">
        <v>87</v>
      </c>
      <c r="AU228" s="83" t="s">
        <v>70</v>
      </c>
      <c r="AV228" s="83" t="s">
        <v>71</v>
      </c>
      <c r="AW228" s="83" t="s">
        <v>73</v>
      </c>
      <c r="AX228" s="83" t="s">
        <v>73</v>
      </c>
      <c r="AY228" s="83" t="s">
        <v>72</v>
      </c>
      <c r="AZ228" s="83" t="s">
        <v>72</v>
      </c>
      <c r="BA228" s="83" t="s">
        <v>72</v>
      </c>
      <c r="BB228" s="83" t="s">
        <v>73</v>
      </c>
      <c r="BC228" s="83" t="s">
        <v>73</v>
      </c>
      <c r="BD228" s="83"/>
      <c r="BE228" s="83" t="s">
        <v>73</v>
      </c>
      <c r="BF228" s="83"/>
      <c r="BG228" s="87" t="s">
        <v>631</v>
      </c>
      <c r="BH228" s="87" t="s">
        <v>114</v>
      </c>
      <c r="BI228" s="76" t="s">
        <v>1414</v>
      </c>
      <c r="BJ228">
        <f t="shared" si="8"/>
        <v>30</v>
      </c>
      <c r="BK228" s="87">
        <f t="shared" si="7"/>
        <v>56</v>
      </c>
      <c r="BL228" s="87"/>
      <c r="BM228" s="86" t="str">
        <f>_xlfn.XLOOKUP(Form_Responses1811[[#This Row],[Sekolah School (Cleansed)]],'Quality Check'!$B$11:$B$14,'Quality Check'!$C$11:$C$14,)</f>
        <v>Urban</v>
      </c>
      <c r="BN228" s="86" t="str">
        <f>_xlfn.XLOOKUP(Form_Responses1811[[#This Row],[Sekolah School (Cleansed)]],'Quality Check'!$B$11:$B$14,'Quality Check'!$D$11:$D$14,)</f>
        <v>Intervention Group (IG)</v>
      </c>
    </row>
    <row r="229" spans="1:66" ht="13.2" x14ac:dyDescent="0.25">
      <c r="A229" s="82">
        <v>45573.429531921298</v>
      </c>
      <c r="B229" s="83" t="s">
        <v>697</v>
      </c>
      <c r="C229" s="83">
        <v>101109080407</v>
      </c>
      <c r="D229" s="83">
        <v>59.82</v>
      </c>
      <c r="E229" s="83">
        <v>0.95</v>
      </c>
      <c r="F229" s="83" t="s">
        <v>114</v>
      </c>
      <c r="G229" s="83" t="s">
        <v>76</v>
      </c>
      <c r="H229" s="83" t="s">
        <v>614</v>
      </c>
      <c r="I229" s="83" t="s">
        <v>63</v>
      </c>
      <c r="J229" s="83" t="s">
        <v>64</v>
      </c>
      <c r="K229" s="83" t="s">
        <v>84</v>
      </c>
      <c r="L229" s="83" t="s">
        <v>64</v>
      </c>
      <c r="M229" s="83" t="s">
        <v>84</v>
      </c>
      <c r="N229" s="83" t="s">
        <v>84</v>
      </c>
      <c r="O229" s="83" t="s">
        <v>64</v>
      </c>
      <c r="P229" s="83" t="s">
        <v>84</v>
      </c>
      <c r="Q229" s="83" t="s">
        <v>84</v>
      </c>
      <c r="R229" s="83" t="s">
        <v>64</v>
      </c>
      <c r="S229" s="83" t="s">
        <v>64</v>
      </c>
      <c r="T229" s="83" t="s">
        <v>64</v>
      </c>
      <c r="U229" s="83" t="s">
        <v>84</v>
      </c>
      <c r="V229" s="83" t="s">
        <v>84</v>
      </c>
      <c r="W229" s="83" t="s">
        <v>64</v>
      </c>
      <c r="X229" s="83" t="s">
        <v>64</v>
      </c>
      <c r="Y229" s="83" t="s">
        <v>64</v>
      </c>
      <c r="Z229" s="83" t="s">
        <v>65</v>
      </c>
      <c r="AA229" s="83" t="s">
        <v>65</v>
      </c>
      <c r="AB229" s="83" t="s">
        <v>65</v>
      </c>
      <c r="AC229" s="83" t="s">
        <v>65</v>
      </c>
      <c r="AD229" s="83" t="s">
        <v>65</v>
      </c>
      <c r="AE229" s="83" t="s">
        <v>66</v>
      </c>
      <c r="AF229" s="83" t="s">
        <v>66</v>
      </c>
      <c r="AG229" s="83" t="s">
        <v>66</v>
      </c>
      <c r="AH229" s="83" t="s">
        <v>66</v>
      </c>
      <c r="AI229" s="83" t="s">
        <v>101</v>
      </c>
      <c r="AJ229" s="83" t="s">
        <v>65</v>
      </c>
      <c r="AK229" s="83" t="s">
        <v>65</v>
      </c>
      <c r="AL229" s="83" t="s">
        <v>66</v>
      </c>
      <c r="AM229" s="83" t="s">
        <v>65</v>
      </c>
      <c r="AN229" s="83" t="s">
        <v>66</v>
      </c>
      <c r="AO229" s="83" t="s">
        <v>66</v>
      </c>
      <c r="AP229" s="83" t="s">
        <v>67</v>
      </c>
      <c r="AQ229" s="83" t="s">
        <v>67</v>
      </c>
      <c r="AR229" s="83" t="s">
        <v>86</v>
      </c>
      <c r="AS229" s="83" t="s">
        <v>698</v>
      </c>
      <c r="AT229" s="83" t="s">
        <v>69</v>
      </c>
      <c r="AU229" s="83" t="s">
        <v>70</v>
      </c>
      <c r="AV229" s="83" t="s">
        <v>67</v>
      </c>
      <c r="AW229" s="83" t="s">
        <v>72</v>
      </c>
      <c r="AX229" s="83" t="s">
        <v>63</v>
      </c>
      <c r="AY229" s="83" t="s">
        <v>72</v>
      </c>
      <c r="AZ229" s="83" t="s">
        <v>72</v>
      </c>
      <c r="BA229" s="83" t="s">
        <v>63</v>
      </c>
      <c r="BB229" s="83" t="s">
        <v>73</v>
      </c>
      <c r="BC229" s="83" t="s">
        <v>73</v>
      </c>
      <c r="BD229" s="83"/>
      <c r="BE229" s="83" t="s">
        <v>73</v>
      </c>
      <c r="BF229" s="83"/>
      <c r="BG229" s="87" t="s">
        <v>631</v>
      </c>
      <c r="BH229" s="87" t="s">
        <v>114</v>
      </c>
      <c r="BI229" s="76" t="s">
        <v>1414</v>
      </c>
      <c r="BJ229">
        <f t="shared" si="8"/>
        <v>26</v>
      </c>
      <c r="BK229" s="87">
        <f t="shared" si="7"/>
        <v>57</v>
      </c>
      <c r="BL229" s="87"/>
      <c r="BM229" s="86" t="str">
        <f>_xlfn.XLOOKUP(Form_Responses1811[[#This Row],[Sekolah School (Cleansed)]],'Quality Check'!$B$11:$B$14,'Quality Check'!$C$11:$C$14,)</f>
        <v>Urban</v>
      </c>
      <c r="BN229" s="86" t="str">
        <f>_xlfn.XLOOKUP(Form_Responses1811[[#This Row],[Sekolah School (Cleansed)]],'Quality Check'!$B$11:$B$14,'Quality Check'!$D$11:$D$14,)</f>
        <v>Intervention Group (IG)</v>
      </c>
    </row>
    <row r="230" spans="1:66" ht="13.2" x14ac:dyDescent="0.25">
      <c r="A230" s="82">
        <v>45573.430272777783</v>
      </c>
      <c r="B230" s="83" t="s">
        <v>699</v>
      </c>
      <c r="C230" s="83">
        <v>100821080721</v>
      </c>
      <c r="D230" s="83">
        <v>25</v>
      </c>
      <c r="E230" s="83">
        <v>0.54</v>
      </c>
      <c r="F230" s="83" t="s">
        <v>114</v>
      </c>
      <c r="G230" s="83" t="s">
        <v>76</v>
      </c>
      <c r="H230" s="83" t="s">
        <v>614</v>
      </c>
      <c r="I230" s="83" t="s">
        <v>63</v>
      </c>
      <c r="J230" s="83" t="s">
        <v>64</v>
      </c>
      <c r="K230" s="83" t="s">
        <v>64</v>
      </c>
      <c r="L230" s="83" t="s">
        <v>64</v>
      </c>
      <c r="M230" s="83" t="s">
        <v>64</v>
      </c>
      <c r="N230" s="83" t="s">
        <v>64</v>
      </c>
      <c r="O230" s="83" t="s">
        <v>78</v>
      </c>
      <c r="P230" s="83" t="s">
        <v>64</v>
      </c>
      <c r="Q230" s="83" t="s">
        <v>84</v>
      </c>
      <c r="R230" s="83" t="s">
        <v>64</v>
      </c>
      <c r="S230" s="83" t="s">
        <v>64</v>
      </c>
      <c r="T230" s="83" t="s">
        <v>64</v>
      </c>
      <c r="U230" s="83" t="s">
        <v>64</v>
      </c>
      <c r="V230" s="83" t="s">
        <v>84</v>
      </c>
      <c r="W230" s="83" t="s">
        <v>64</v>
      </c>
      <c r="X230" s="83" t="s">
        <v>64</v>
      </c>
      <c r="Y230" s="83" t="s">
        <v>84</v>
      </c>
      <c r="Z230" s="83" t="s">
        <v>66</v>
      </c>
      <c r="AA230" s="83" t="s">
        <v>66</v>
      </c>
      <c r="AB230" s="83" t="s">
        <v>66</v>
      </c>
      <c r="AC230" s="83" t="s">
        <v>66</v>
      </c>
      <c r="AD230" s="83" t="s">
        <v>66</v>
      </c>
      <c r="AE230" s="83" t="s">
        <v>66</v>
      </c>
      <c r="AF230" s="83" t="s">
        <v>66</v>
      </c>
      <c r="AG230" s="83" t="s">
        <v>66</v>
      </c>
      <c r="AH230" s="83" t="s">
        <v>66</v>
      </c>
      <c r="AI230" s="83" t="s">
        <v>79</v>
      </c>
      <c r="AJ230" s="83" t="s">
        <v>66</v>
      </c>
      <c r="AK230" s="83" t="s">
        <v>66</v>
      </c>
      <c r="AL230" s="83" t="s">
        <v>66</v>
      </c>
      <c r="AM230" s="83" t="s">
        <v>65</v>
      </c>
      <c r="AN230" s="83" t="s">
        <v>66</v>
      </c>
      <c r="AO230" s="83" t="s">
        <v>66</v>
      </c>
      <c r="AP230" s="83" t="s">
        <v>67</v>
      </c>
      <c r="AQ230" s="83" t="s">
        <v>67</v>
      </c>
      <c r="AR230" s="83" t="s">
        <v>63</v>
      </c>
      <c r="AS230" s="83" t="s">
        <v>700</v>
      </c>
      <c r="AT230" s="83" t="s">
        <v>69</v>
      </c>
      <c r="AU230" s="83" t="s">
        <v>70</v>
      </c>
      <c r="AV230" s="83" t="s">
        <v>71</v>
      </c>
      <c r="AW230" s="83" t="s">
        <v>73</v>
      </c>
      <c r="AX230" s="83" t="s">
        <v>72</v>
      </c>
      <c r="AY230" s="83" t="s">
        <v>63</v>
      </c>
      <c r="AZ230" s="83" t="s">
        <v>63</v>
      </c>
      <c r="BA230" s="83" t="s">
        <v>63</v>
      </c>
      <c r="BB230" s="83" t="s">
        <v>63</v>
      </c>
      <c r="BC230" s="83" t="s">
        <v>73</v>
      </c>
      <c r="BD230" s="83"/>
      <c r="BE230" s="83" t="s">
        <v>73</v>
      </c>
      <c r="BF230" s="83"/>
      <c r="BG230" s="87" t="s">
        <v>631</v>
      </c>
      <c r="BH230" s="87" t="s">
        <v>114</v>
      </c>
      <c r="BI230" s="76" t="s">
        <v>1414</v>
      </c>
      <c r="BJ230">
        <f t="shared" si="8"/>
        <v>27</v>
      </c>
      <c r="BK230" s="87">
        <f t="shared" si="7"/>
        <v>49</v>
      </c>
      <c r="BL230" s="87"/>
      <c r="BM230" s="86" t="str">
        <f>_xlfn.XLOOKUP(Form_Responses1811[[#This Row],[Sekolah School (Cleansed)]],'Quality Check'!$B$11:$B$14,'Quality Check'!$C$11:$C$14,)</f>
        <v>Urban</v>
      </c>
      <c r="BN230" s="86" t="str">
        <f>_xlfn.XLOOKUP(Form_Responses1811[[#This Row],[Sekolah School (Cleansed)]],'Quality Check'!$B$11:$B$14,'Quality Check'!$D$11:$D$14,)</f>
        <v>Intervention Group (IG)</v>
      </c>
    </row>
    <row r="231" spans="1:66" ht="13.2" x14ac:dyDescent="0.25">
      <c r="A231" s="82">
        <v>45573.431359224538</v>
      </c>
      <c r="B231" s="83" t="s">
        <v>701</v>
      </c>
      <c r="C231" s="83">
        <v>101103080457</v>
      </c>
      <c r="D231" s="83">
        <v>72.12</v>
      </c>
      <c r="E231" s="83">
        <v>0.28999999999999998</v>
      </c>
      <c r="F231" s="83" t="s">
        <v>114</v>
      </c>
      <c r="G231" s="83" t="s">
        <v>291</v>
      </c>
      <c r="H231" s="83" t="s">
        <v>631</v>
      </c>
      <c r="I231" s="83" t="s">
        <v>63</v>
      </c>
      <c r="J231" s="83" t="s">
        <v>64</v>
      </c>
      <c r="K231" s="83" t="s">
        <v>78</v>
      </c>
      <c r="L231" s="83" t="s">
        <v>145</v>
      </c>
      <c r="M231" s="83" t="s">
        <v>64</v>
      </c>
      <c r="N231" s="83" t="s">
        <v>64</v>
      </c>
      <c r="O231" s="83" t="s">
        <v>78</v>
      </c>
      <c r="P231" s="83" t="s">
        <v>84</v>
      </c>
      <c r="Q231" s="83" t="s">
        <v>64</v>
      </c>
      <c r="R231" s="83" t="s">
        <v>84</v>
      </c>
      <c r="S231" s="83" t="s">
        <v>84</v>
      </c>
      <c r="T231" s="83" t="s">
        <v>64</v>
      </c>
      <c r="U231" s="83" t="s">
        <v>64</v>
      </c>
      <c r="V231" s="83" t="s">
        <v>64</v>
      </c>
      <c r="W231" s="83" t="s">
        <v>64</v>
      </c>
      <c r="X231" s="83" t="s">
        <v>64</v>
      </c>
      <c r="Y231" s="83" t="s">
        <v>64</v>
      </c>
      <c r="Z231" s="83" t="s">
        <v>66</v>
      </c>
      <c r="AA231" s="83" t="s">
        <v>65</v>
      </c>
      <c r="AB231" s="83" t="s">
        <v>66</v>
      </c>
      <c r="AC231" s="83" t="s">
        <v>66</v>
      </c>
      <c r="AD231" s="83" t="s">
        <v>65</v>
      </c>
      <c r="AE231" s="83" t="s">
        <v>66</v>
      </c>
      <c r="AF231" s="83" t="s">
        <v>66</v>
      </c>
      <c r="AG231" s="83" t="s">
        <v>66</v>
      </c>
      <c r="AH231" s="83" t="s">
        <v>65</v>
      </c>
      <c r="AI231" s="83" t="s">
        <v>79</v>
      </c>
      <c r="AJ231" s="83" t="s">
        <v>79</v>
      </c>
      <c r="AK231" s="83" t="s">
        <v>79</v>
      </c>
      <c r="AL231" s="83" t="s">
        <v>79</v>
      </c>
      <c r="AM231" s="83" t="s">
        <v>65</v>
      </c>
      <c r="AN231" s="83" t="s">
        <v>66</v>
      </c>
      <c r="AO231" s="83" t="s">
        <v>66</v>
      </c>
      <c r="AP231" s="83" t="s">
        <v>67</v>
      </c>
      <c r="AQ231" s="83" t="s">
        <v>67</v>
      </c>
      <c r="AR231" s="83" t="s">
        <v>73</v>
      </c>
      <c r="AS231" s="83" t="s">
        <v>252</v>
      </c>
      <c r="AT231" s="83" t="s">
        <v>69</v>
      </c>
      <c r="AU231" s="83" t="s">
        <v>93</v>
      </c>
      <c r="AV231" s="83" t="s">
        <v>71</v>
      </c>
      <c r="AW231" s="83" t="s">
        <v>73</v>
      </c>
      <c r="AX231" s="83" t="s">
        <v>73</v>
      </c>
      <c r="AY231" s="83" t="s">
        <v>72</v>
      </c>
      <c r="AZ231" s="83" t="s">
        <v>72</v>
      </c>
      <c r="BA231" s="83" t="s">
        <v>63</v>
      </c>
      <c r="BB231" s="83" t="s">
        <v>63</v>
      </c>
      <c r="BC231" s="83" t="s">
        <v>73</v>
      </c>
      <c r="BD231" s="83"/>
      <c r="BE231" s="83" t="s">
        <v>73</v>
      </c>
      <c r="BF231" s="83"/>
      <c r="BG231" s="87" t="s">
        <v>631</v>
      </c>
      <c r="BH231" s="87" t="s">
        <v>114</v>
      </c>
      <c r="BI231" s="76" t="s">
        <v>1414</v>
      </c>
      <c r="BJ231">
        <f t="shared" si="8"/>
        <v>25</v>
      </c>
      <c r="BK231" s="87">
        <f t="shared" si="7"/>
        <v>49</v>
      </c>
      <c r="BL231" s="87"/>
      <c r="BM231" s="86" t="str">
        <f>_xlfn.XLOOKUP(Form_Responses1811[[#This Row],[Sekolah School (Cleansed)]],'Quality Check'!$B$11:$B$14,'Quality Check'!$C$11:$C$14,)</f>
        <v>Urban</v>
      </c>
      <c r="BN231" s="86" t="str">
        <f>_xlfn.XLOOKUP(Form_Responses1811[[#This Row],[Sekolah School (Cleansed)]],'Quality Check'!$B$11:$B$14,'Quality Check'!$D$11:$D$14,)</f>
        <v>Intervention Group (IG)</v>
      </c>
    </row>
    <row r="232" spans="1:66" ht="13.2" x14ac:dyDescent="0.25">
      <c r="A232" s="82">
        <v>45573.432829826386</v>
      </c>
      <c r="B232" s="83" t="s">
        <v>702</v>
      </c>
      <c r="C232" s="83">
        <v>100221081819</v>
      </c>
      <c r="D232" s="83">
        <v>100</v>
      </c>
      <c r="E232" s="83">
        <v>0.33</v>
      </c>
      <c r="F232" s="83" t="s">
        <v>114</v>
      </c>
      <c r="G232" s="83" t="s">
        <v>76</v>
      </c>
      <c r="H232" s="83" t="s">
        <v>631</v>
      </c>
      <c r="I232" s="83" t="s">
        <v>63</v>
      </c>
      <c r="J232" s="83" t="s">
        <v>64</v>
      </c>
      <c r="K232" s="83" t="s">
        <v>64</v>
      </c>
      <c r="L232" s="83" t="s">
        <v>78</v>
      </c>
      <c r="M232" s="83" t="s">
        <v>78</v>
      </c>
      <c r="N232" s="83" t="s">
        <v>64</v>
      </c>
      <c r="O232" s="83" t="s">
        <v>78</v>
      </c>
      <c r="P232" s="83" t="s">
        <v>64</v>
      </c>
      <c r="Q232" s="83" t="s">
        <v>64</v>
      </c>
      <c r="R232" s="83" t="s">
        <v>78</v>
      </c>
      <c r="S232" s="83" t="s">
        <v>64</v>
      </c>
      <c r="T232" s="83" t="s">
        <v>64</v>
      </c>
      <c r="U232" s="83" t="s">
        <v>64</v>
      </c>
      <c r="V232" s="83" t="s">
        <v>78</v>
      </c>
      <c r="W232" s="83" t="s">
        <v>64</v>
      </c>
      <c r="X232" s="83" t="s">
        <v>64</v>
      </c>
      <c r="Y232" s="83" t="s">
        <v>64</v>
      </c>
      <c r="Z232" s="83" t="s">
        <v>66</v>
      </c>
      <c r="AA232" s="83" t="s">
        <v>66</v>
      </c>
      <c r="AB232" s="83" t="s">
        <v>66</v>
      </c>
      <c r="AC232" s="83" t="s">
        <v>66</v>
      </c>
      <c r="AD232" s="83" t="s">
        <v>66</v>
      </c>
      <c r="AE232" s="83" t="s">
        <v>66</v>
      </c>
      <c r="AF232" s="83" t="s">
        <v>66</v>
      </c>
      <c r="AG232" s="83" t="s">
        <v>66</v>
      </c>
      <c r="AH232" s="83" t="s">
        <v>65</v>
      </c>
      <c r="AI232" s="83" t="s">
        <v>79</v>
      </c>
      <c r="AJ232" s="83" t="s">
        <v>66</v>
      </c>
      <c r="AK232" s="83" t="s">
        <v>66</v>
      </c>
      <c r="AL232" s="83" t="s">
        <v>66</v>
      </c>
      <c r="AM232" s="83" t="s">
        <v>66</v>
      </c>
      <c r="AN232" s="83" t="s">
        <v>65</v>
      </c>
      <c r="AO232" s="83" t="s">
        <v>65</v>
      </c>
      <c r="AP232" s="83" t="s">
        <v>67</v>
      </c>
      <c r="AQ232" s="83" t="s">
        <v>67</v>
      </c>
      <c r="AR232" s="83" t="s">
        <v>63</v>
      </c>
      <c r="AS232" s="83" t="s">
        <v>120</v>
      </c>
      <c r="AT232" s="83" t="s">
        <v>87</v>
      </c>
      <c r="AU232" s="83" t="s">
        <v>67</v>
      </c>
      <c r="AV232" s="83" t="s">
        <v>80</v>
      </c>
      <c r="AW232" s="83" t="s">
        <v>72</v>
      </c>
      <c r="AX232" s="83" t="s">
        <v>63</v>
      </c>
      <c r="AY232" s="83" t="s">
        <v>63</v>
      </c>
      <c r="AZ232" s="83" t="s">
        <v>63</v>
      </c>
      <c r="BA232" s="83" t="s">
        <v>72</v>
      </c>
      <c r="BB232" s="83" t="s">
        <v>63</v>
      </c>
      <c r="BC232" s="83" t="s">
        <v>73</v>
      </c>
      <c r="BD232" s="83"/>
      <c r="BE232" s="83" t="s">
        <v>73</v>
      </c>
      <c r="BF232" s="83"/>
      <c r="BG232" s="87" t="s">
        <v>631</v>
      </c>
      <c r="BH232" s="87" t="s">
        <v>114</v>
      </c>
      <c r="BI232" s="76" t="s">
        <v>1414</v>
      </c>
      <c r="BJ232">
        <f t="shared" si="8"/>
        <v>28</v>
      </c>
      <c r="BK232" s="87">
        <f t="shared" si="7"/>
        <v>51</v>
      </c>
      <c r="BL232" s="87"/>
      <c r="BM232" s="86" t="str">
        <f>_xlfn.XLOOKUP(Form_Responses1811[[#This Row],[Sekolah School (Cleansed)]],'Quality Check'!$B$11:$B$14,'Quality Check'!$C$11:$C$14,)</f>
        <v>Urban</v>
      </c>
      <c r="BN232" s="86" t="str">
        <f>_xlfn.XLOOKUP(Form_Responses1811[[#This Row],[Sekolah School (Cleansed)]],'Quality Check'!$B$11:$B$14,'Quality Check'!$D$11:$D$14,)</f>
        <v>Intervention Group (IG)</v>
      </c>
    </row>
    <row r="233" spans="1:66" ht="13.2" x14ac:dyDescent="0.25">
      <c r="A233" s="82">
        <v>45573.434121307873</v>
      </c>
      <c r="B233" s="83" t="s">
        <v>703</v>
      </c>
      <c r="C233" s="83">
        <v>100930080501</v>
      </c>
      <c r="D233" s="83">
        <v>51.8</v>
      </c>
      <c r="E233" s="83">
        <v>0.28999999999999998</v>
      </c>
      <c r="F233" s="83" t="s">
        <v>114</v>
      </c>
      <c r="G233" s="83" t="s">
        <v>76</v>
      </c>
      <c r="H233" s="83" t="s">
        <v>634</v>
      </c>
      <c r="I233" s="83" t="s">
        <v>63</v>
      </c>
      <c r="J233" s="83" t="s">
        <v>64</v>
      </c>
      <c r="K233" s="83" t="s">
        <v>84</v>
      </c>
      <c r="L233" s="83" t="s">
        <v>64</v>
      </c>
      <c r="M233" s="83" t="s">
        <v>84</v>
      </c>
      <c r="N233" s="83" t="s">
        <v>64</v>
      </c>
      <c r="O233" s="83" t="s">
        <v>84</v>
      </c>
      <c r="P233" s="83" t="s">
        <v>78</v>
      </c>
      <c r="Q233" s="83" t="s">
        <v>64</v>
      </c>
      <c r="R233" s="83" t="s">
        <v>64</v>
      </c>
      <c r="S233" s="83" t="s">
        <v>78</v>
      </c>
      <c r="T233" s="83" t="s">
        <v>64</v>
      </c>
      <c r="U233" s="83" t="s">
        <v>64</v>
      </c>
      <c r="V233" s="83" t="s">
        <v>64</v>
      </c>
      <c r="W233" s="83" t="s">
        <v>64</v>
      </c>
      <c r="X233" s="83" t="s">
        <v>84</v>
      </c>
      <c r="Y233" s="83" t="s">
        <v>64</v>
      </c>
      <c r="Z233" s="83" t="s">
        <v>65</v>
      </c>
      <c r="AA233" s="83" t="s">
        <v>66</v>
      </c>
      <c r="AB233" s="83" t="s">
        <v>65</v>
      </c>
      <c r="AC233" s="83" t="s">
        <v>65</v>
      </c>
      <c r="AD233" s="83" t="s">
        <v>66</v>
      </c>
      <c r="AE233" s="83" t="s">
        <v>65</v>
      </c>
      <c r="AF233" s="83" t="s">
        <v>66</v>
      </c>
      <c r="AG233" s="83" t="s">
        <v>65</v>
      </c>
      <c r="AH233" s="83" t="s">
        <v>66</v>
      </c>
      <c r="AI233" s="83" t="s">
        <v>101</v>
      </c>
      <c r="AJ233" s="83" t="s">
        <v>65</v>
      </c>
      <c r="AK233" s="83" t="s">
        <v>66</v>
      </c>
      <c r="AL233" s="83" t="s">
        <v>65</v>
      </c>
      <c r="AM233" s="83" t="s">
        <v>65</v>
      </c>
      <c r="AN233" s="83" t="s">
        <v>66</v>
      </c>
      <c r="AO233" s="83" t="s">
        <v>65</v>
      </c>
      <c r="AP233" s="83" t="s">
        <v>85</v>
      </c>
      <c r="AQ233" s="83" t="s">
        <v>85</v>
      </c>
      <c r="AR233" s="83" t="s">
        <v>86</v>
      </c>
      <c r="AS233" s="83" t="s">
        <v>523</v>
      </c>
      <c r="AT233" s="83" t="s">
        <v>69</v>
      </c>
      <c r="AU233" s="83" t="s">
        <v>93</v>
      </c>
      <c r="AV233" s="83" t="s">
        <v>71</v>
      </c>
      <c r="AW233" s="83" t="s">
        <v>73</v>
      </c>
      <c r="AX233" s="83" t="s">
        <v>73</v>
      </c>
      <c r="AY233" s="83" t="s">
        <v>73</v>
      </c>
      <c r="AZ233" s="83" t="s">
        <v>73</v>
      </c>
      <c r="BA233" s="83" t="s">
        <v>72</v>
      </c>
      <c r="BB233" s="83" t="s">
        <v>73</v>
      </c>
      <c r="BC233" s="83" t="s">
        <v>73</v>
      </c>
      <c r="BD233" s="83"/>
      <c r="BE233" s="83" t="s">
        <v>73</v>
      </c>
      <c r="BF233" s="83"/>
      <c r="BG233" s="87" t="s">
        <v>631</v>
      </c>
      <c r="BH233" s="87" t="s">
        <v>114</v>
      </c>
      <c r="BI233" s="76" t="s">
        <v>1414</v>
      </c>
      <c r="BJ233">
        <f t="shared" si="8"/>
        <v>27</v>
      </c>
      <c r="BK233" s="87">
        <f t="shared" si="7"/>
        <v>58</v>
      </c>
      <c r="BL233" s="87"/>
      <c r="BM233" s="86" t="str">
        <f>_xlfn.XLOOKUP(Form_Responses1811[[#This Row],[Sekolah School (Cleansed)]],'Quality Check'!$B$11:$B$14,'Quality Check'!$C$11:$C$14,)</f>
        <v>Urban</v>
      </c>
      <c r="BN233" s="86" t="str">
        <f>_xlfn.XLOOKUP(Form_Responses1811[[#This Row],[Sekolah School (Cleansed)]],'Quality Check'!$B$11:$B$14,'Quality Check'!$D$11:$D$14,)</f>
        <v>Intervention Group (IG)</v>
      </c>
    </row>
    <row r="234" spans="1:66" ht="13.2" x14ac:dyDescent="0.25">
      <c r="A234" s="82">
        <v>45573.435157835644</v>
      </c>
      <c r="B234" s="83" t="s">
        <v>704</v>
      </c>
      <c r="C234" s="83">
        <v>101126080337</v>
      </c>
      <c r="D234" s="83">
        <v>100</v>
      </c>
      <c r="E234" s="83">
        <v>0.38</v>
      </c>
      <c r="F234" s="83" t="s">
        <v>114</v>
      </c>
      <c r="G234" s="83" t="s">
        <v>76</v>
      </c>
      <c r="H234" s="83" t="s">
        <v>631</v>
      </c>
      <c r="I234" s="83" t="s">
        <v>63</v>
      </c>
      <c r="J234" s="83" t="s">
        <v>64</v>
      </c>
      <c r="K234" s="83" t="s">
        <v>84</v>
      </c>
      <c r="L234" s="83" t="s">
        <v>64</v>
      </c>
      <c r="M234" s="83" t="s">
        <v>78</v>
      </c>
      <c r="N234" s="83" t="s">
        <v>64</v>
      </c>
      <c r="O234" s="83" t="s">
        <v>64</v>
      </c>
      <c r="P234" s="83" t="s">
        <v>84</v>
      </c>
      <c r="Q234" s="83" t="s">
        <v>64</v>
      </c>
      <c r="R234" s="83" t="s">
        <v>64</v>
      </c>
      <c r="S234" s="83" t="s">
        <v>64</v>
      </c>
      <c r="T234" s="83" t="s">
        <v>64</v>
      </c>
      <c r="U234" s="83" t="s">
        <v>64</v>
      </c>
      <c r="V234" s="83" t="s">
        <v>64</v>
      </c>
      <c r="W234" s="83" t="s">
        <v>64</v>
      </c>
      <c r="X234" s="83" t="s">
        <v>64</v>
      </c>
      <c r="Y234" s="83" t="s">
        <v>64</v>
      </c>
      <c r="Z234" s="83" t="s">
        <v>66</v>
      </c>
      <c r="AA234" s="83" t="s">
        <v>65</v>
      </c>
      <c r="AB234" s="83" t="s">
        <v>66</v>
      </c>
      <c r="AC234" s="83" t="s">
        <v>66</v>
      </c>
      <c r="AD234" s="83" t="s">
        <v>66</v>
      </c>
      <c r="AE234" s="83" t="s">
        <v>66</v>
      </c>
      <c r="AF234" s="83" t="s">
        <v>66</v>
      </c>
      <c r="AG234" s="83" t="s">
        <v>66</v>
      </c>
      <c r="AH234" s="83" t="s">
        <v>66</v>
      </c>
      <c r="AI234" s="83" t="s">
        <v>79</v>
      </c>
      <c r="AJ234" s="83" t="s">
        <v>66</v>
      </c>
      <c r="AK234" s="83" t="s">
        <v>66</v>
      </c>
      <c r="AL234" s="83" t="s">
        <v>79</v>
      </c>
      <c r="AM234" s="83" t="s">
        <v>65</v>
      </c>
      <c r="AN234" s="83" t="s">
        <v>66</v>
      </c>
      <c r="AO234" s="83" t="s">
        <v>66</v>
      </c>
      <c r="AP234" s="83" t="s">
        <v>67</v>
      </c>
      <c r="AQ234" s="83" t="s">
        <v>67</v>
      </c>
      <c r="AR234" s="83" t="s">
        <v>86</v>
      </c>
      <c r="AS234" s="83" t="s">
        <v>120</v>
      </c>
      <c r="AT234" s="83" t="s">
        <v>69</v>
      </c>
      <c r="AU234" s="83" t="s">
        <v>70</v>
      </c>
      <c r="AV234" s="83" t="s">
        <v>71</v>
      </c>
      <c r="AW234" s="83" t="s">
        <v>73</v>
      </c>
      <c r="AX234" s="83" t="s">
        <v>72</v>
      </c>
      <c r="AY234" s="83" t="s">
        <v>63</v>
      </c>
      <c r="AZ234" s="83" t="s">
        <v>63</v>
      </c>
      <c r="BA234" s="83" t="s">
        <v>72</v>
      </c>
      <c r="BB234" s="83" t="s">
        <v>73</v>
      </c>
      <c r="BC234" s="83" t="s">
        <v>73</v>
      </c>
      <c r="BD234" s="83"/>
      <c r="BE234" s="83" t="s">
        <v>73</v>
      </c>
      <c r="BF234" s="83"/>
      <c r="BG234" s="87" t="s">
        <v>631</v>
      </c>
      <c r="BH234" s="87" t="s">
        <v>114</v>
      </c>
      <c r="BI234" s="76" t="s">
        <v>1414</v>
      </c>
      <c r="BJ234">
        <f t="shared" si="8"/>
        <v>30</v>
      </c>
      <c r="BK234" s="87">
        <f t="shared" si="7"/>
        <v>49</v>
      </c>
      <c r="BL234" s="87"/>
      <c r="BM234" s="86" t="str">
        <f>_xlfn.XLOOKUP(Form_Responses1811[[#This Row],[Sekolah School (Cleansed)]],'Quality Check'!$B$11:$B$14,'Quality Check'!$C$11:$C$14,)</f>
        <v>Urban</v>
      </c>
      <c r="BN234" s="86" t="str">
        <f>_xlfn.XLOOKUP(Form_Responses1811[[#This Row],[Sekolah School (Cleansed)]],'Quality Check'!$B$11:$B$14,'Quality Check'!$D$11:$D$14,)</f>
        <v>Intervention Group (IG)</v>
      </c>
    </row>
    <row r="235" spans="1:66" ht="13.2" x14ac:dyDescent="0.25">
      <c r="A235" s="82">
        <v>45573.436831909727</v>
      </c>
      <c r="B235" s="83" t="s">
        <v>705</v>
      </c>
      <c r="C235" s="83">
        <v>100119080983</v>
      </c>
      <c r="D235" s="83">
        <v>10.7</v>
      </c>
      <c r="E235" s="83">
        <v>0.46</v>
      </c>
      <c r="F235" s="83" t="s">
        <v>114</v>
      </c>
      <c r="G235" s="83" t="s">
        <v>76</v>
      </c>
      <c r="H235" s="83" t="s">
        <v>706</v>
      </c>
      <c r="I235" s="83" t="s">
        <v>63</v>
      </c>
      <c r="J235" s="83" t="s">
        <v>64</v>
      </c>
      <c r="K235" s="83" t="s">
        <v>64</v>
      </c>
      <c r="L235" s="83" t="s">
        <v>78</v>
      </c>
      <c r="M235" s="83" t="s">
        <v>64</v>
      </c>
      <c r="N235" s="83" t="s">
        <v>64</v>
      </c>
      <c r="O235" s="83" t="s">
        <v>78</v>
      </c>
      <c r="P235" s="83" t="s">
        <v>64</v>
      </c>
      <c r="Q235" s="83" t="s">
        <v>64</v>
      </c>
      <c r="R235" s="83" t="s">
        <v>64</v>
      </c>
      <c r="S235" s="83" t="s">
        <v>64</v>
      </c>
      <c r="T235" s="83" t="s">
        <v>64</v>
      </c>
      <c r="U235" s="83" t="s">
        <v>64</v>
      </c>
      <c r="V235" s="83" t="s">
        <v>78</v>
      </c>
      <c r="W235" s="83" t="s">
        <v>64</v>
      </c>
      <c r="X235" s="83" t="s">
        <v>64</v>
      </c>
      <c r="Y235" s="83" t="s">
        <v>64</v>
      </c>
      <c r="Z235" s="83" t="s">
        <v>79</v>
      </c>
      <c r="AA235" s="83" t="s">
        <v>65</v>
      </c>
      <c r="AB235" s="83" t="s">
        <v>65</v>
      </c>
      <c r="AC235" s="83" t="s">
        <v>65</v>
      </c>
      <c r="AD235" s="83" t="s">
        <v>65</v>
      </c>
      <c r="AE235" s="83" t="s">
        <v>65</v>
      </c>
      <c r="AF235" s="83" t="s">
        <v>65</v>
      </c>
      <c r="AG235" s="83" t="s">
        <v>65</v>
      </c>
      <c r="AH235" s="83" t="s">
        <v>66</v>
      </c>
      <c r="AI235" s="83" t="s">
        <v>79</v>
      </c>
      <c r="AJ235" s="83" t="s">
        <v>65</v>
      </c>
      <c r="AK235" s="83" t="s">
        <v>66</v>
      </c>
      <c r="AL235" s="83" t="s">
        <v>65</v>
      </c>
      <c r="AM235" s="83" t="s">
        <v>65</v>
      </c>
      <c r="AN235" s="83" t="s">
        <v>65</v>
      </c>
      <c r="AO235" s="83" t="s">
        <v>65</v>
      </c>
      <c r="AP235" s="83" t="s">
        <v>67</v>
      </c>
      <c r="AQ235" s="83" t="s">
        <v>67</v>
      </c>
      <c r="AR235" s="83" t="s">
        <v>73</v>
      </c>
      <c r="AS235" s="83" t="s">
        <v>68</v>
      </c>
      <c r="AT235" s="83" t="s">
        <v>87</v>
      </c>
      <c r="AU235" s="83" t="s">
        <v>80</v>
      </c>
      <c r="AV235" s="83" t="s">
        <v>80</v>
      </c>
      <c r="AW235" s="83" t="s">
        <v>63</v>
      </c>
      <c r="AX235" s="83" t="s">
        <v>73</v>
      </c>
      <c r="AY235" s="83" t="s">
        <v>63</v>
      </c>
      <c r="AZ235" s="83" t="s">
        <v>73</v>
      </c>
      <c r="BA235" s="83" t="s">
        <v>63</v>
      </c>
      <c r="BB235" s="83" t="s">
        <v>72</v>
      </c>
      <c r="BC235" s="83" t="s">
        <v>73</v>
      </c>
      <c r="BD235" s="83"/>
      <c r="BE235" s="83" t="s">
        <v>73</v>
      </c>
      <c r="BF235" s="83"/>
      <c r="BG235" s="87" t="s">
        <v>631</v>
      </c>
      <c r="BH235" s="87" t="s">
        <v>114</v>
      </c>
      <c r="BI235" s="76" t="s">
        <v>1414</v>
      </c>
      <c r="BJ235">
        <f t="shared" si="8"/>
        <v>28</v>
      </c>
      <c r="BK235" s="87">
        <f t="shared" si="7"/>
        <v>59</v>
      </c>
      <c r="BL235" s="87"/>
      <c r="BM235" s="86" t="str">
        <f>_xlfn.XLOOKUP(Form_Responses1811[[#This Row],[Sekolah School (Cleansed)]],'Quality Check'!$B$11:$B$14,'Quality Check'!$C$11:$C$14,)</f>
        <v>Urban</v>
      </c>
      <c r="BN235" s="86" t="str">
        <f>_xlfn.XLOOKUP(Form_Responses1811[[#This Row],[Sekolah School (Cleansed)]],'Quality Check'!$B$11:$B$14,'Quality Check'!$D$11:$D$14,)</f>
        <v>Intervention Group (IG)</v>
      </c>
    </row>
    <row r="236" spans="1:66" ht="13.2" x14ac:dyDescent="0.25">
      <c r="A236" s="82">
        <v>45573.437946909718</v>
      </c>
      <c r="B236" s="83" t="s">
        <v>707</v>
      </c>
      <c r="C236" s="83">
        <v>100831080071</v>
      </c>
      <c r="D236" s="83">
        <v>92.86</v>
      </c>
      <c r="E236" s="83">
        <v>1.29</v>
      </c>
      <c r="F236" s="83" t="s">
        <v>114</v>
      </c>
      <c r="G236" s="83" t="s">
        <v>708</v>
      </c>
      <c r="H236" s="83" t="s">
        <v>709</v>
      </c>
      <c r="I236" s="83" t="s">
        <v>63</v>
      </c>
      <c r="J236" s="83" t="s">
        <v>64</v>
      </c>
      <c r="K236" s="83" t="s">
        <v>64</v>
      </c>
      <c r="L236" s="83" t="s">
        <v>64</v>
      </c>
      <c r="M236" s="83" t="s">
        <v>78</v>
      </c>
      <c r="N236" s="83" t="s">
        <v>64</v>
      </c>
      <c r="O236" s="83" t="s">
        <v>64</v>
      </c>
      <c r="P236" s="83" t="s">
        <v>78</v>
      </c>
      <c r="Q236" s="83" t="s">
        <v>84</v>
      </c>
      <c r="R236" s="83" t="s">
        <v>64</v>
      </c>
      <c r="S236" s="83" t="s">
        <v>84</v>
      </c>
      <c r="T236" s="83" t="s">
        <v>64</v>
      </c>
      <c r="U236" s="83" t="s">
        <v>64</v>
      </c>
      <c r="V236" s="83" t="s">
        <v>64</v>
      </c>
      <c r="W236" s="83" t="s">
        <v>64</v>
      </c>
      <c r="X236" s="83" t="s">
        <v>64</v>
      </c>
      <c r="Y236" s="83" t="s">
        <v>78</v>
      </c>
      <c r="Z236" s="83" t="s">
        <v>66</v>
      </c>
      <c r="AA236" s="83" t="s">
        <v>66</v>
      </c>
      <c r="AB236" s="83" t="s">
        <v>66</v>
      </c>
      <c r="AC236" s="83" t="s">
        <v>66</v>
      </c>
      <c r="AD236" s="83" t="s">
        <v>66</v>
      </c>
      <c r="AE236" s="83" t="s">
        <v>66</v>
      </c>
      <c r="AF236" s="83" t="s">
        <v>66</v>
      </c>
      <c r="AG236" s="83" t="s">
        <v>66</v>
      </c>
      <c r="AH236" s="83" t="s">
        <v>66</v>
      </c>
      <c r="AI236" s="83" t="s">
        <v>79</v>
      </c>
      <c r="AJ236" s="83" t="s">
        <v>66</v>
      </c>
      <c r="AK236" s="83" t="s">
        <v>66</v>
      </c>
      <c r="AL236" s="83" t="s">
        <v>66</v>
      </c>
      <c r="AM236" s="83" t="s">
        <v>66</v>
      </c>
      <c r="AN236" s="83" t="s">
        <v>66</v>
      </c>
      <c r="AO236" s="83" t="s">
        <v>66</v>
      </c>
      <c r="AP236" s="83" t="s">
        <v>85</v>
      </c>
      <c r="AQ236" s="83" t="s">
        <v>67</v>
      </c>
      <c r="AR236" s="83" t="s">
        <v>63</v>
      </c>
      <c r="AS236" s="83" t="s">
        <v>710</v>
      </c>
      <c r="AT236" s="83" t="s">
        <v>69</v>
      </c>
      <c r="AU236" s="83" t="s">
        <v>80</v>
      </c>
      <c r="AV236" s="83" t="s">
        <v>71</v>
      </c>
      <c r="AW236" s="83" t="s">
        <v>73</v>
      </c>
      <c r="AX236" s="83" t="s">
        <v>72</v>
      </c>
      <c r="AY236" s="83" t="s">
        <v>73</v>
      </c>
      <c r="AZ236" s="83" t="s">
        <v>63</v>
      </c>
      <c r="BA236" s="83" t="s">
        <v>72</v>
      </c>
      <c r="BB236" s="83" t="s">
        <v>73</v>
      </c>
      <c r="BC236" s="83" t="s">
        <v>73</v>
      </c>
      <c r="BD236" s="83"/>
      <c r="BE236" s="83" t="s">
        <v>73</v>
      </c>
      <c r="BF236" s="83"/>
      <c r="BG236" s="87" t="s">
        <v>631</v>
      </c>
      <c r="BH236" s="87" t="s">
        <v>114</v>
      </c>
      <c r="BI236" s="76" t="s">
        <v>1414</v>
      </c>
      <c r="BJ236">
        <f t="shared" si="8"/>
        <v>28</v>
      </c>
      <c r="BK236" s="87">
        <f t="shared" si="7"/>
        <v>48</v>
      </c>
      <c r="BL236" s="87"/>
      <c r="BM236" s="86" t="str">
        <f>_xlfn.XLOOKUP(Form_Responses1811[[#This Row],[Sekolah School (Cleansed)]],'Quality Check'!$B$11:$B$14,'Quality Check'!$C$11:$C$14,)</f>
        <v>Urban</v>
      </c>
      <c r="BN236" s="86" t="str">
        <f>_xlfn.XLOOKUP(Form_Responses1811[[#This Row],[Sekolah School (Cleansed)]],'Quality Check'!$B$11:$B$14,'Quality Check'!$D$11:$D$14,)</f>
        <v>Intervention Group (IG)</v>
      </c>
    </row>
    <row r="237" spans="1:66" ht="13.2" x14ac:dyDescent="0.25">
      <c r="A237" s="82">
        <v>45573.439027766202</v>
      </c>
      <c r="B237" s="83" t="s">
        <v>711</v>
      </c>
      <c r="C237" s="83">
        <v>100830080221</v>
      </c>
      <c r="D237" s="83">
        <v>33.9</v>
      </c>
      <c r="E237" s="83">
        <v>0.13</v>
      </c>
      <c r="F237" s="83" t="s">
        <v>114</v>
      </c>
      <c r="G237" s="83" t="s">
        <v>76</v>
      </c>
      <c r="H237" s="83" t="s">
        <v>631</v>
      </c>
      <c r="I237" s="83" t="s">
        <v>63</v>
      </c>
      <c r="J237" s="83" t="s">
        <v>64</v>
      </c>
      <c r="K237" s="83" t="s">
        <v>78</v>
      </c>
      <c r="L237" s="83" t="s">
        <v>64</v>
      </c>
      <c r="M237" s="83" t="s">
        <v>78</v>
      </c>
      <c r="N237" s="83" t="s">
        <v>64</v>
      </c>
      <c r="O237" s="83" t="s">
        <v>64</v>
      </c>
      <c r="P237" s="83" t="s">
        <v>64</v>
      </c>
      <c r="Q237" s="83" t="s">
        <v>64</v>
      </c>
      <c r="R237" s="83" t="s">
        <v>64</v>
      </c>
      <c r="S237" s="83" t="s">
        <v>64</v>
      </c>
      <c r="T237" s="83" t="s">
        <v>64</v>
      </c>
      <c r="U237" s="83" t="s">
        <v>64</v>
      </c>
      <c r="V237" s="83" t="s">
        <v>64</v>
      </c>
      <c r="W237" s="83" t="s">
        <v>78</v>
      </c>
      <c r="X237" s="83" t="s">
        <v>64</v>
      </c>
      <c r="Y237" s="83" t="s">
        <v>64</v>
      </c>
      <c r="Z237" s="83" t="s">
        <v>65</v>
      </c>
      <c r="AA237" s="83" t="s">
        <v>65</v>
      </c>
      <c r="AB237" s="83" t="s">
        <v>66</v>
      </c>
      <c r="AC237" s="83" t="s">
        <v>66</v>
      </c>
      <c r="AD237" s="83" t="s">
        <v>66</v>
      </c>
      <c r="AE237" s="83" t="s">
        <v>66</v>
      </c>
      <c r="AF237" s="83" t="s">
        <v>66</v>
      </c>
      <c r="AG237" s="83" t="s">
        <v>66</v>
      </c>
      <c r="AH237" s="83" t="s">
        <v>66</v>
      </c>
      <c r="AI237" s="83" t="s">
        <v>79</v>
      </c>
      <c r="AJ237" s="83" t="s">
        <v>65</v>
      </c>
      <c r="AK237" s="83" t="s">
        <v>66</v>
      </c>
      <c r="AL237" s="83" t="s">
        <v>65</v>
      </c>
      <c r="AM237" s="83" t="s">
        <v>66</v>
      </c>
      <c r="AN237" s="83" t="s">
        <v>66</v>
      </c>
      <c r="AO237" s="83" t="s">
        <v>66</v>
      </c>
      <c r="AP237" s="83" t="s">
        <v>85</v>
      </c>
      <c r="AQ237" s="83" t="s">
        <v>67</v>
      </c>
      <c r="AR237" s="83" t="s">
        <v>63</v>
      </c>
      <c r="AS237" s="83" t="s">
        <v>68</v>
      </c>
      <c r="AT237" s="83" t="s">
        <v>87</v>
      </c>
      <c r="AU237" s="83" t="s">
        <v>67</v>
      </c>
      <c r="AV237" s="83" t="s">
        <v>67</v>
      </c>
      <c r="AW237" s="83" t="s">
        <v>72</v>
      </c>
      <c r="AX237" s="83" t="s">
        <v>63</v>
      </c>
      <c r="AY237" s="83" t="s">
        <v>63</v>
      </c>
      <c r="AZ237" s="83" t="s">
        <v>63</v>
      </c>
      <c r="BA237" s="83" t="s">
        <v>72</v>
      </c>
      <c r="BB237" s="83" t="s">
        <v>72</v>
      </c>
      <c r="BC237" s="83" t="s">
        <v>73</v>
      </c>
      <c r="BD237" s="83"/>
      <c r="BE237" s="83" t="s">
        <v>73</v>
      </c>
      <c r="BF237" s="83"/>
      <c r="BG237" s="87" t="s">
        <v>631</v>
      </c>
      <c r="BH237" s="87" t="s">
        <v>114</v>
      </c>
      <c r="BI237" s="76" t="s">
        <v>1414</v>
      </c>
      <c r="BJ237">
        <f t="shared" si="8"/>
        <v>30</v>
      </c>
      <c r="BK237" s="87">
        <f t="shared" si="7"/>
        <v>52</v>
      </c>
      <c r="BL237" s="87"/>
      <c r="BM237" s="86" t="str">
        <f>_xlfn.XLOOKUP(Form_Responses1811[[#This Row],[Sekolah School (Cleansed)]],'Quality Check'!$B$11:$B$14,'Quality Check'!$C$11:$C$14,)</f>
        <v>Urban</v>
      </c>
      <c r="BN237" s="86" t="str">
        <f>_xlfn.XLOOKUP(Form_Responses1811[[#This Row],[Sekolah School (Cleansed)]],'Quality Check'!$B$11:$B$14,'Quality Check'!$D$11:$D$14,)</f>
        <v>Intervention Group (IG)</v>
      </c>
    </row>
    <row r="238" spans="1:66" ht="13.2" x14ac:dyDescent="0.25">
      <c r="A238" s="82">
        <v>45573.439280381943</v>
      </c>
      <c r="B238" s="83" t="s">
        <v>712</v>
      </c>
      <c r="C238" s="83">
        <v>101025080047</v>
      </c>
      <c r="D238" s="83">
        <v>57.14</v>
      </c>
      <c r="E238" s="83">
        <v>0.71</v>
      </c>
      <c r="F238" s="83" t="s">
        <v>114</v>
      </c>
      <c r="G238" s="83" t="s">
        <v>76</v>
      </c>
      <c r="H238" s="83" t="s">
        <v>631</v>
      </c>
      <c r="I238" s="83" t="s">
        <v>73</v>
      </c>
      <c r="J238" s="83" t="s">
        <v>64</v>
      </c>
      <c r="K238" s="83" t="s">
        <v>84</v>
      </c>
      <c r="L238" s="83" t="s">
        <v>64</v>
      </c>
      <c r="M238" s="83" t="s">
        <v>84</v>
      </c>
      <c r="N238" s="83" t="s">
        <v>64</v>
      </c>
      <c r="O238" s="83" t="s">
        <v>78</v>
      </c>
      <c r="P238" s="83" t="s">
        <v>84</v>
      </c>
      <c r="Q238" s="83" t="s">
        <v>84</v>
      </c>
      <c r="R238" s="83" t="s">
        <v>64</v>
      </c>
      <c r="S238" s="83" t="s">
        <v>64</v>
      </c>
      <c r="T238" s="83" t="s">
        <v>64</v>
      </c>
      <c r="U238" s="83" t="s">
        <v>64</v>
      </c>
      <c r="V238" s="83" t="s">
        <v>84</v>
      </c>
      <c r="W238" s="83" t="s">
        <v>84</v>
      </c>
      <c r="X238" s="83" t="s">
        <v>64</v>
      </c>
      <c r="Y238" s="83" t="s">
        <v>78</v>
      </c>
      <c r="Z238" s="83" t="s">
        <v>65</v>
      </c>
      <c r="AA238" s="83" t="s">
        <v>66</v>
      </c>
      <c r="AB238" s="83" t="s">
        <v>66</v>
      </c>
      <c r="AC238" s="83" t="s">
        <v>66</v>
      </c>
      <c r="AD238" s="83" t="s">
        <v>66</v>
      </c>
      <c r="AE238" s="83" t="s">
        <v>66</v>
      </c>
      <c r="AF238" s="83" t="s">
        <v>65</v>
      </c>
      <c r="AG238" s="83" t="s">
        <v>79</v>
      </c>
      <c r="AH238" s="83" t="s">
        <v>79</v>
      </c>
      <c r="AI238" s="83" t="s">
        <v>66</v>
      </c>
      <c r="AJ238" s="83" t="s">
        <v>101</v>
      </c>
      <c r="AK238" s="83" t="s">
        <v>79</v>
      </c>
      <c r="AL238" s="83" t="s">
        <v>79</v>
      </c>
      <c r="AM238" s="83" t="s">
        <v>66</v>
      </c>
      <c r="AN238" s="83" t="s">
        <v>66</v>
      </c>
      <c r="AO238" s="83" t="s">
        <v>66</v>
      </c>
      <c r="AP238" s="83" t="s">
        <v>67</v>
      </c>
      <c r="AQ238" s="83" t="s">
        <v>67</v>
      </c>
      <c r="AR238" s="83" t="s">
        <v>86</v>
      </c>
      <c r="AS238" s="83" t="s">
        <v>120</v>
      </c>
      <c r="AT238" s="83" t="s">
        <v>87</v>
      </c>
      <c r="AU238" s="83" t="s">
        <v>80</v>
      </c>
      <c r="AV238" s="83" t="s">
        <v>67</v>
      </c>
      <c r="AW238" s="83" t="s">
        <v>72</v>
      </c>
      <c r="AX238" s="83" t="s">
        <v>63</v>
      </c>
      <c r="AY238" s="83" t="s">
        <v>72</v>
      </c>
      <c r="AZ238" s="83" t="s">
        <v>73</v>
      </c>
      <c r="BA238" s="83" t="s">
        <v>72</v>
      </c>
      <c r="BB238" s="83" t="s">
        <v>73</v>
      </c>
      <c r="BC238" s="83" t="s">
        <v>73</v>
      </c>
      <c r="BD238" s="83"/>
      <c r="BE238" s="83" t="s">
        <v>73</v>
      </c>
      <c r="BF238" s="83"/>
      <c r="BG238" s="87" t="s">
        <v>631</v>
      </c>
      <c r="BH238" s="87" t="s">
        <v>114</v>
      </c>
      <c r="BI238" s="76" t="s">
        <v>1415</v>
      </c>
      <c r="BJ238">
        <f t="shared" si="8"/>
        <v>25</v>
      </c>
      <c r="BK238" s="87">
        <f t="shared" si="7"/>
        <v>45</v>
      </c>
      <c r="BL238" s="87"/>
      <c r="BM238" s="86" t="str">
        <f>_xlfn.XLOOKUP(Form_Responses1811[[#This Row],[Sekolah School (Cleansed)]],'Quality Check'!$B$11:$B$14,'Quality Check'!$C$11:$C$14,)</f>
        <v>Urban</v>
      </c>
      <c r="BN238" s="86" t="str">
        <f>_xlfn.XLOOKUP(Form_Responses1811[[#This Row],[Sekolah School (Cleansed)]],'Quality Check'!$B$11:$B$14,'Quality Check'!$D$11:$D$14,)</f>
        <v>Intervention Group (IG)</v>
      </c>
    </row>
    <row r="239" spans="1:66" ht="13.2" x14ac:dyDescent="0.25">
      <c r="A239" s="82">
        <v>45573.439965729165</v>
      </c>
      <c r="B239" s="83" t="s">
        <v>713</v>
      </c>
      <c r="C239" s="83">
        <v>100130060828</v>
      </c>
      <c r="D239" s="83">
        <v>39.299999999999997</v>
      </c>
      <c r="E239" s="83">
        <v>0.5</v>
      </c>
      <c r="F239" s="83" t="s">
        <v>423</v>
      </c>
      <c r="G239" s="83" t="s">
        <v>76</v>
      </c>
      <c r="H239" s="83" t="s">
        <v>614</v>
      </c>
      <c r="I239" s="83" t="s">
        <v>63</v>
      </c>
      <c r="J239" s="83" t="s">
        <v>64</v>
      </c>
      <c r="K239" s="83" t="s">
        <v>84</v>
      </c>
      <c r="L239" s="83" t="s">
        <v>64</v>
      </c>
      <c r="M239" s="83" t="s">
        <v>78</v>
      </c>
      <c r="N239" s="83" t="s">
        <v>64</v>
      </c>
      <c r="O239" s="83" t="s">
        <v>64</v>
      </c>
      <c r="P239" s="83" t="s">
        <v>64</v>
      </c>
      <c r="Q239" s="83" t="s">
        <v>64</v>
      </c>
      <c r="R239" s="83" t="s">
        <v>64</v>
      </c>
      <c r="S239" s="83" t="s">
        <v>64</v>
      </c>
      <c r="T239" s="83" t="s">
        <v>64</v>
      </c>
      <c r="U239" s="83" t="s">
        <v>64</v>
      </c>
      <c r="V239" s="83" t="s">
        <v>64</v>
      </c>
      <c r="W239" s="83" t="s">
        <v>64</v>
      </c>
      <c r="X239" s="83" t="s">
        <v>64</v>
      </c>
      <c r="Y239" s="83" t="s">
        <v>78</v>
      </c>
      <c r="Z239" s="83" t="s">
        <v>66</v>
      </c>
      <c r="AA239" s="83" t="s">
        <v>65</v>
      </c>
      <c r="AB239" s="83" t="s">
        <v>65</v>
      </c>
      <c r="AC239" s="83" t="s">
        <v>65</v>
      </c>
      <c r="AD239" s="83" t="s">
        <v>66</v>
      </c>
      <c r="AE239" s="83" t="s">
        <v>65</v>
      </c>
      <c r="AF239" s="83" t="s">
        <v>66</v>
      </c>
      <c r="AG239" s="83" t="s">
        <v>66</v>
      </c>
      <c r="AH239" s="83" t="s">
        <v>66</v>
      </c>
      <c r="AI239" s="83" t="s">
        <v>79</v>
      </c>
      <c r="AJ239" s="83" t="s">
        <v>65</v>
      </c>
      <c r="AK239" s="83" t="s">
        <v>65</v>
      </c>
      <c r="AL239" s="83" t="s">
        <v>66</v>
      </c>
      <c r="AM239" s="83" t="s">
        <v>66</v>
      </c>
      <c r="AN239" s="83" t="s">
        <v>66</v>
      </c>
      <c r="AO239" s="83" t="s">
        <v>66</v>
      </c>
      <c r="AP239" s="83" t="s">
        <v>67</v>
      </c>
      <c r="AQ239" s="83" t="s">
        <v>67</v>
      </c>
      <c r="AR239" s="83" t="s">
        <v>63</v>
      </c>
      <c r="AS239" s="83" t="s">
        <v>115</v>
      </c>
      <c r="AT239" s="83" t="s">
        <v>87</v>
      </c>
      <c r="AU239" s="83" t="s">
        <v>93</v>
      </c>
      <c r="AV239" s="83" t="s">
        <v>132</v>
      </c>
      <c r="AW239" s="83" t="s">
        <v>73</v>
      </c>
      <c r="AX239" s="83" t="s">
        <v>73</v>
      </c>
      <c r="AY239" s="83" t="s">
        <v>72</v>
      </c>
      <c r="AZ239" s="83" t="s">
        <v>73</v>
      </c>
      <c r="BA239" s="83" t="s">
        <v>72</v>
      </c>
      <c r="BB239" s="83" t="s">
        <v>73</v>
      </c>
      <c r="BC239" s="83" t="s">
        <v>73</v>
      </c>
      <c r="BD239" s="83"/>
      <c r="BE239" s="83" t="s">
        <v>73</v>
      </c>
      <c r="BF239" s="83"/>
      <c r="BG239" s="87" t="s">
        <v>631</v>
      </c>
      <c r="BH239" s="86" t="s">
        <v>60</v>
      </c>
      <c r="BI239" s="76" t="s">
        <v>1414</v>
      </c>
      <c r="BJ239">
        <f t="shared" si="8"/>
        <v>30</v>
      </c>
      <c r="BK239" s="87">
        <f t="shared" si="7"/>
        <v>54</v>
      </c>
      <c r="BL239" s="87"/>
      <c r="BM239" s="86" t="str">
        <f>_xlfn.XLOOKUP(Form_Responses1811[[#This Row],[Sekolah School (Cleansed)]],'Quality Check'!$B$11:$B$14,'Quality Check'!$C$11:$C$14,)</f>
        <v>Urban</v>
      </c>
      <c r="BN239" s="86" t="str">
        <f>_xlfn.XLOOKUP(Form_Responses1811[[#This Row],[Sekolah School (Cleansed)]],'Quality Check'!$B$11:$B$14,'Quality Check'!$D$11:$D$14,)</f>
        <v>Intervention Group (IG)</v>
      </c>
    </row>
    <row r="240" spans="1:66" ht="13.2" x14ac:dyDescent="0.25">
      <c r="A240" s="82">
        <v>45573.442507291664</v>
      </c>
      <c r="B240" s="83" t="s">
        <v>714</v>
      </c>
      <c r="C240" s="83">
        <v>100513080578</v>
      </c>
      <c r="D240" s="83">
        <v>10.7</v>
      </c>
      <c r="E240" s="83">
        <v>0.25</v>
      </c>
      <c r="F240" s="83" t="s">
        <v>423</v>
      </c>
      <c r="G240" s="83" t="s">
        <v>76</v>
      </c>
      <c r="H240" s="83" t="s">
        <v>614</v>
      </c>
      <c r="I240" s="83" t="s">
        <v>63</v>
      </c>
      <c r="J240" s="83" t="s">
        <v>64</v>
      </c>
      <c r="K240" s="83" t="s">
        <v>64</v>
      </c>
      <c r="L240" s="83" t="s">
        <v>64</v>
      </c>
      <c r="M240" s="83" t="s">
        <v>78</v>
      </c>
      <c r="N240" s="83" t="s">
        <v>84</v>
      </c>
      <c r="O240" s="83" t="s">
        <v>64</v>
      </c>
      <c r="P240" s="83" t="s">
        <v>78</v>
      </c>
      <c r="Q240" s="83" t="s">
        <v>64</v>
      </c>
      <c r="R240" s="83" t="s">
        <v>64</v>
      </c>
      <c r="S240" s="83" t="s">
        <v>84</v>
      </c>
      <c r="T240" s="83" t="s">
        <v>64</v>
      </c>
      <c r="U240" s="83" t="s">
        <v>78</v>
      </c>
      <c r="V240" s="83" t="s">
        <v>64</v>
      </c>
      <c r="W240" s="83" t="s">
        <v>64</v>
      </c>
      <c r="X240" s="83" t="s">
        <v>78</v>
      </c>
      <c r="Y240" s="83" t="s">
        <v>64</v>
      </c>
      <c r="Z240" s="83" t="s">
        <v>66</v>
      </c>
      <c r="AA240" s="83" t="s">
        <v>65</v>
      </c>
      <c r="AB240" s="83" t="s">
        <v>66</v>
      </c>
      <c r="AC240" s="83" t="s">
        <v>66</v>
      </c>
      <c r="AD240" s="83" t="s">
        <v>65</v>
      </c>
      <c r="AE240" s="83" t="s">
        <v>66</v>
      </c>
      <c r="AF240" s="83" t="s">
        <v>79</v>
      </c>
      <c r="AG240" s="83" t="s">
        <v>65</v>
      </c>
      <c r="AH240" s="83" t="s">
        <v>65</v>
      </c>
      <c r="AI240" s="83" t="s">
        <v>101</v>
      </c>
      <c r="AJ240" s="83" t="s">
        <v>65</v>
      </c>
      <c r="AK240" s="83" t="s">
        <v>65</v>
      </c>
      <c r="AL240" s="83" t="s">
        <v>66</v>
      </c>
      <c r="AM240" s="83" t="s">
        <v>65</v>
      </c>
      <c r="AN240" s="83" t="s">
        <v>66</v>
      </c>
      <c r="AO240" s="83" t="s">
        <v>66</v>
      </c>
      <c r="AP240" s="83" t="s">
        <v>85</v>
      </c>
      <c r="AQ240" s="83" t="s">
        <v>80</v>
      </c>
      <c r="AR240" s="83" t="s">
        <v>86</v>
      </c>
      <c r="AS240" s="83" t="s">
        <v>223</v>
      </c>
      <c r="AT240" s="83" t="s">
        <v>87</v>
      </c>
      <c r="AU240" s="83" t="s">
        <v>67</v>
      </c>
      <c r="AV240" s="83" t="s">
        <v>71</v>
      </c>
      <c r="AW240" s="83" t="s">
        <v>73</v>
      </c>
      <c r="AX240" s="83" t="s">
        <v>72</v>
      </c>
      <c r="AY240" s="83" t="s">
        <v>63</v>
      </c>
      <c r="AZ240" s="83" t="s">
        <v>63</v>
      </c>
      <c r="BA240" s="83" t="s">
        <v>73</v>
      </c>
      <c r="BB240" s="83" t="s">
        <v>73</v>
      </c>
      <c r="BC240" s="83" t="s">
        <v>73</v>
      </c>
      <c r="BD240" s="83"/>
      <c r="BE240" s="83" t="s">
        <v>73</v>
      </c>
      <c r="BF240" s="83"/>
      <c r="BG240" s="87" t="s">
        <v>631</v>
      </c>
      <c r="BH240" s="86" t="s">
        <v>60</v>
      </c>
      <c r="BI240" s="76" t="s">
        <v>1414</v>
      </c>
      <c r="BJ240">
        <f t="shared" si="8"/>
        <v>27</v>
      </c>
      <c r="BK240" s="87">
        <f t="shared" si="7"/>
        <v>55</v>
      </c>
      <c r="BL240" s="87"/>
      <c r="BM240" s="86" t="str">
        <f>_xlfn.XLOOKUP(Form_Responses1811[[#This Row],[Sekolah School (Cleansed)]],'Quality Check'!$B$11:$B$14,'Quality Check'!$C$11:$C$14,)</f>
        <v>Urban</v>
      </c>
      <c r="BN240" s="86" t="str">
        <f>_xlfn.XLOOKUP(Form_Responses1811[[#This Row],[Sekolah School (Cleansed)]],'Quality Check'!$B$11:$B$14,'Quality Check'!$D$11:$D$14,)</f>
        <v>Intervention Group (IG)</v>
      </c>
    </row>
    <row r="241" spans="1:66" ht="13.2" x14ac:dyDescent="0.25">
      <c r="A241" s="82">
        <v>45573.443500648151</v>
      </c>
      <c r="B241" s="83" t="s">
        <v>715</v>
      </c>
      <c r="C241" s="83">
        <v>100412081328</v>
      </c>
      <c r="D241" s="83">
        <v>75.89</v>
      </c>
      <c r="E241" s="83">
        <v>0.92</v>
      </c>
      <c r="F241" s="83" t="s">
        <v>423</v>
      </c>
      <c r="G241" s="83" t="s">
        <v>76</v>
      </c>
      <c r="H241" s="83" t="s">
        <v>716</v>
      </c>
      <c r="I241" s="83" t="s">
        <v>63</v>
      </c>
      <c r="J241" s="83" t="s">
        <v>64</v>
      </c>
      <c r="K241" s="83" t="s">
        <v>84</v>
      </c>
      <c r="L241" s="83" t="s">
        <v>64</v>
      </c>
      <c r="M241" s="83" t="s">
        <v>78</v>
      </c>
      <c r="N241" s="83" t="s">
        <v>64</v>
      </c>
      <c r="O241" s="83" t="s">
        <v>78</v>
      </c>
      <c r="P241" s="83" t="s">
        <v>78</v>
      </c>
      <c r="Q241" s="83" t="s">
        <v>64</v>
      </c>
      <c r="R241" s="83" t="s">
        <v>78</v>
      </c>
      <c r="S241" s="83" t="s">
        <v>64</v>
      </c>
      <c r="T241" s="83" t="s">
        <v>64</v>
      </c>
      <c r="U241" s="83" t="s">
        <v>84</v>
      </c>
      <c r="V241" s="83" t="s">
        <v>64</v>
      </c>
      <c r="W241" s="83" t="s">
        <v>84</v>
      </c>
      <c r="X241" s="83" t="s">
        <v>64</v>
      </c>
      <c r="Y241" s="83" t="s">
        <v>64</v>
      </c>
      <c r="Z241" s="83" t="s">
        <v>65</v>
      </c>
      <c r="AA241" s="83" t="s">
        <v>66</v>
      </c>
      <c r="AB241" s="83" t="s">
        <v>66</v>
      </c>
      <c r="AC241" s="83" t="s">
        <v>66</v>
      </c>
      <c r="AD241" s="83" t="s">
        <v>66</v>
      </c>
      <c r="AE241" s="83" t="s">
        <v>65</v>
      </c>
      <c r="AF241" s="83" t="s">
        <v>65</v>
      </c>
      <c r="AG241" s="83" t="s">
        <v>65</v>
      </c>
      <c r="AH241" s="83" t="s">
        <v>65</v>
      </c>
      <c r="AI241" s="83" t="s">
        <v>101</v>
      </c>
      <c r="AJ241" s="83" t="s">
        <v>65</v>
      </c>
      <c r="AK241" s="83" t="s">
        <v>65</v>
      </c>
      <c r="AL241" s="83" t="s">
        <v>65</v>
      </c>
      <c r="AM241" s="83" t="s">
        <v>65</v>
      </c>
      <c r="AN241" s="83" t="s">
        <v>65</v>
      </c>
      <c r="AO241" s="83" t="s">
        <v>65</v>
      </c>
      <c r="AP241" s="83" t="s">
        <v>67</v>
      </c>
      <c r="AQ241" s="83" t="s">
        <v>67</v>
      </c>
      <c r="AR241" s="83" t="s">
        <v>63</v>
      </c>
      <c r="AS241" s="83" t="s">
        <v>115</v>
      </c>
      <c r="AT241" s="83" t="s">
        <v>87</v>
      </c>
      <c r="AU241" s="83" t="s">
        <v>67</v>
      </c>
      <c r="AV241" s="83" t="s">
        <v>132</v>
      </c>
      <c r="AW241" s="83" t="s">
        <v>73</v>
      </c>
      <c r="AX241" s="83" t="s">
        <v>73</v>
      </c>
      <c r="AY241" s="83" t="s">
        <v>72</v>
      </c>
      <c r="AZ241" s="83" t="s">
        <v>72</v>
      </c>
      <c r="BA241" s="83" t="s">
        <v>63</v>
      </c>
      <c r="BB241" s="83" t="s">
        <v>72</v>
      </c>
      <c r="BC241" s="83" t="s">
        <v>73</v>
      </c>
      <c r="BD241" s="83"/>
      <c r="BE241" s="83" t="s">
        <v>73</v>
      </c>
      <c r="BF241" s="83"/>
      <c r="BG241" s="87" t="s">
        <v>631</v>
      </c>
      <c r="BH241" s="86" t="s">
        <v>60</v>
      </c>
      <c r="BI241" s="76" t="s">
        <v>1414</v>
      </c>
      <c r="BJ241">
        <f t="shared" si="8"/>
        <v>26</v>
      </c>
      <c r="BK241" s="87">
        <f t="shared" si="7"/>
        <v>60</v>
      </c>
      <c r="BL241" s="87"/>
      <c r="BM241" s="86" t="str">
        <f>_xlfn.XLOOKUP(Form_Responses1811[[#This Row],[Sekolah School (Cleansed)]],'Quality Check'!$B$11:$B$14,'Quality Check'!$C$11:$C$14,)</f>
        <v>Urban</v>
      </c>
      <c r="BN241" s="86" t="str">
        <f>_xlfn.XLOOKUP(Form_Responses1811[[#This Row],[Sekolah School (Cleansed)]],'Quality Check'!$B$11:$B$14,'Quality Check'!$D$11:$D$14,)</f>
        <v>Intervention Group (IG)</v>
      </c>
    </row>
    <row r="242" spans="1:66" ht="13.2" x14ac:dyDescent="0.25">
      <c r="A242" s="82">
        <v>45573.443769259262</v>
      </c>
      <c r="B242" s="83" t="s">
        <v>717</v>
      </c>
      <c r="C242" s="83">
        <v>100729101876</v>
      </c>
      <c r="D242" s="83">
        <v>0</v>
      </c>
      <c r="E242" s="83">
        <v>0.21</v>
      </c>
      <c r="F242" s="83" t="s">
        <v>423</v>
      </c>
      <c r="G242" s="83" t="s">
        <v>539</v>
      </c>
      <c r="H242" s="83" t="s">
        <v>631</v>
      </c>
      <c r="I242" s="83" t="s">
        <v>73</v>
      </c>
      <c r="J242" s="83" t="s">
        <v>78</v>
      </c>
      <c r="K242" s="83" t="s">
        <v>64</v>
      </c>
      <c r="L242" s="83" t="s">
        <v>78</v>
      </c>
      <c r="M242" s="83" t="s">
        <v>78</v>
      </c>
      <c r="N242" s="83" t="s">
        <v>64</v>
      </c>
      <c r="O242" s="83" t="s">
        <v>64</v>
      </c>
      <c r="P242" s="83" t="s">
        <v>78</v>
      </c>
      <c r="Q242" s="83" t="s">
        <v>64</v>
      </c>
      <c r="R242" s="83" t="s">
        <v>84</v>
      </c>
      <c r="S242" s="83" t="s">
        <v>84</v>
      </c>
      <c r="T242" s="83" t="s">
        <v>64</v>
      </c>
      <c r="U242" s="83" t="s">
        <v>64</v>
      </c>
      <c r="V242" s="83" t="s">
        <v>64</v>
      </c>
      <c r="W242" s="83" t="s">
        <v>78</v>
      </c>
      <c r="X242" s="83" t="s">
        <v>64</v>
      </c>
      <c r="Y242" s="83" t="s">
        <v>64</v>
      </c>
      <c r="Z242" s="83" t="s">
        <v>65</v>
      </c>
      <c r="AA242" s="83" t="s">
        <v>65</v>
      </c>
      <c r="AB242" s="83" t="s">
        <v>65</v>
      </c>
      <c r="AC242" s="83" t="s">
        <v>65</v>
      </c>
      <c r="AD242" s="83" t="s">
        <v>65</v>
      </c>
      <c r="AE242" s="83" t="s">
        <v>65</v>
      </c>
      <c r="AF242" s="83" t="s">
        <v>66</v>
      </c>
      <c r="AG242" s="83" t="s">
        <v>66</v>
      </c>
      <c r="AH242" s="83" t="s">
        <v>66</v>
      </c>
      <c r="AI242" s="83" t="s">
        <v>101</v>
      </c>
      <c r="AJ242" s="83" t="s">
        <v>66</v>
      </c>
      <c r="AK242" s="83" t="s">
        <v>66</v>
      </c>
      <c r="AL242" s="83" t="s">
        <v>66</v>
      </c>
      <c r="AM242" s="83" t="s">
        <v>65</v>
      </c>
      <c r="AN242" s="83" t="s">
        <v>66</v>
      </c>
      <c r="AO242" s="83" t="s">
        <v>66</v>
      </c>
      <c r="AP242" s="83" t="s">
        <v>67</v>
      </c>
      <c r="AQ242" s="83" t="s">
        <v>85</v>
      </c>
      <c r="AR242" s="83" t="s">
        <v>63</v>
      </c>
      <c r="AS242" s="83" t="s">
        <v>81</v>
      </c>
      <c r="AT242" s="83" t="s">
        <v>69</v>
      </c>
      <c r="AU242" s="83" t="s">
        <v>67</v>
      </c>
      <c r="AV242" s="83" t="s">
        <v>71</v>
      </c>
      <c r="AW242" s="83" t="s">
        <v>73</v>
      </c>
      <c r="AX242" s="83" t="s">
        <v>73</v>
      </c>
      <c r="AY242" s="83" t="s">
        <v>73</v>
      </c>
      <c r="AZ242" s="83" t="s">
        <v>72</v>
      </c>
      <c r="BA242" s="83" t="s">
        <v>73</v>
      </c>
      <c r="BB242" s="83" t="s">
        <v>73</v>
      </c>
      <c r="BC242" s="83" t="s">
        <v>73</v>
      </c>
      <c r="BD242" s="83"/>
      <c r="BE242" s="83" t="s">
        <v>73</v>
      </c>
      <c r="BF242" s="83"/>
      <c r="BG242" s="87" t="s">
        <v>631</v>
      </c>
      <c r="BH242" s="86" t="s">
        <v>60</v>
      </c>
      <c r="BI242" s="76" t="s">
        <v>1415</v>
      </c>
      <c r="BJ242">
        <f t="shared" si="8"/>
        <v>26</v>
      </c>
      <c r="BK242" s="87">
        <f t="shared" si="7"/>
        <v>56</v>
      </c>
      <c r="BL242" s="87"/>
      <c r="BM242" s="86" t="str">
        <f>_xlfn.XLOOKUP(Form_Responses1811[[#This Row],[Sekolah School (Cleansed)]],'Quality Check'!$B$11:$B$14,'Quality Check'!$C$11:$C$14,)</f>
        <v>Urban</v>
      </c>
      <c r="BN242" s="86" t="str">
        <f>_xlfn.XLOOKUP(Form_Responses1811[[#This Row],[Sekolah School (Cleansed)]],'Quality Check'!$B$11:$B$14,'Quality Check'!$D$11:$D$14,)</f>
        <v>Intervention Group (IG)</v>
      </c>
    </row>
    <row r="243" spans="1:66" ht="13.2" x14ac:dyDescent="0.25">
      <c r="A243" s="82">
        <v>45573.44528295139</v>
      </c>
      <c r="B243" s="83" t="s">
        <v>718</v>
      </c>
      <c r="C243" s="83">
        <v>100329030220</v>
      </c>
      <c r="D243" s="83">
        <v>39.299999999999997</v>
      </c>
      <c r="E243" s="83">
        <v>0.46</v>
      </c>
      <c r="F243" s="83" t="s">
        <v>423</v>
      </c>
      <c r="G243" s="83" t="s">
        <v>76</v>
      </c>
      <c r="H243" s="83" t="s">
        <v>654</v>
      </c>
      <c r="I243" s="83" t="s">
        <v>63</v>
      </c>
      <c r="J243" s="83" t="s">
        <v>64</v>
      </c>
      <c r="K243" s="83" t="s">
        <v>64</v>
      </c>
      <c r="L243" s="83" t="s">
        <v>64</v>
      </c>
      <c r="M243" s="83" t="s">
        <v>78</v>
      </c>
      <c r="N243" s="83" t="s">
        <v>64</v>
      </c>
      <c r="O243" s="83" t="s">
        <v>64</v>
      </c>
      <c r="P243" s="83" t="s">
        <v>64</v>
      </c>
      <c r="Q243" s="83" t="s">
        <v>64</v>
      </c>
      <c r="R243" s="83" t="s">
        <v>64</v>
      </c>
      <c r="S243" s="83" t="s">
        <v>64</v>
      </c>
      <c r="T243" s="83" t="s">
        <v>64</v>
      </c>
      <c r="U243" s="83" t="s">
        <v>64</v>
      </c>
      <c r="V243" s="83" t="s">
        <v>64</v>
      </c>
      <c r="W243" s="83" t="s">
        <v>64</v>
      </c>
      <c r="X243" s="83" t="s">
        <v>64</v>
      </c>
      <c r="Y243" s="83" t="s">
        <v>64</v>
      </c>
      <c r="Z243" s="83" t="s">
        <v>65</v>
      </c>
      <c r="AA243" s="83" t="s">
        <v>65</v>
      </c>
      <c r="AB243" s="83" t="s">
        <v>65</v>
      </c>
      <c r="AC243" s="83" t="s">
        <v>65</v>
      </c>
      <c r="AD243" s="83" t="s">
        <v>65</v>
      </c>
      <c r="AE243" s="83" t="s">
        <v>65</v>
      </c>
      <c r="AF243" s="83" t="s">
        <v>66</v>
      </c>
      <c r="AG243" s="83" t="s">
        <v>65</v>
      </c>
      <c r="AH243" s="83" t="s">
        <v>66</v>
      </c>
      <c r="AI243" s="83" t="s">
        <v>66</v>
      </c>
      <c r="AJ243" s="83" t="s">
        <v>66</v>
      </c>
      <c r="AK243" s="83" t="s">
        <v>66</v>
      </c>
      <c r="AL243" s="83" t="s">
        <v>66</v>
      </c>
      <c r="AM243" s="83" t="s">
        <v>66</v>
      </c>
      <c r="AN243" s="83" t="s">
        <v>66</v>
      </c>
      <c r="AO243" s="83" t="s">
        <v>66</v>
      </c>
      <c r="AP243" s="83" t="s">
        <v>67</v>
      </c>
      <c r="AQ243" s="83" t="s">
        <v>67</v>
      </c>
      <c r="AR243" s="83" t="s">
        <v>63</v>
      </c>
      <c r="AS243" s="83" t="s">
        <v>523</v>
      </c>
      <c r="AT243" s="83" t="s">
        <v>87</v>
      </c>
      <c r="AU243" s="83" t="s">
        <v>80</v>
      </c>
      <c r="AV243" s="83" t="s">
        <v>132</v>
      </c>
      <c r="AW243" s="83" t="s">
        <v>63</v>
      </c>
      <c r="AX243" s="83" t="s">
        <v>63</v>
      </c>
      <c r="AY243" s="83" t="s">
        <v>72</v>
      </c>
      <c r="AZ243" s="83" t="s">
        <v>63</v>
      </c>
      <c r="BA243" s="83" t="s">
        <v>63</v>
      </c>
      <c r="BB243" s="83" t="s">
        <v>72</v>
      </c>
      <c r="BC243" s="83" t="s">
        <v>73</v>
      </c>
      <c r="BD243" s="83"/>
      <c r="BE243" s="83" t="s">
        <v>73</v>
      </c>
      <c r="BF243" s="83"/>
      <c r="BG243" s="87" t="s">
        <v>631</v>
      </c>
      <c r="BH243" s="86" t="s">
        <v>60</v>
      </c>
      <c r="BI243" s="76" t="s">
        <v>1414</v>
      </c>
      <c r="BJ243">
        <f t="shared" si="8"/>
        <v>32</v>
      </c>
      <c r="BK243" s="87">
        <f t="shared" si="7"/>
        <v>54</v>
      </c>
      <c r="BL243" s="87"/>
      <c r="BM243" s="86" t="str">
        <f>_xlfn.XLOOKUP(Form_Responses1811[[#This Row],[Sekolah School (Cleansed)]],'Quality Check'!$B$11:$B$14,'Quality Check'!$C$11:$C$14,)</f>
        <v>Urban</v>
      </c>
      <c r="BN243" s="86" t="str">
        <f>_xlfn.XLOOKUP(Form_Responses1811[[#This Row],[Sekolah School (Cleansed)]],'Quality Check'!$B$11:$B$14,'Quality Check'!$D$11:$D$14,)</f>
        <v>Intervention Group (IG)</v>
      </c>
    </row>
    <row r="244" spans="1:66" ht="13.2" x14ac:dyDescent="0.25">
      <c r="A244" s="82">
        <v>45573.447302905093</v>
      </c>
      <c r="B244" s="83" t="s">
        <v>719</v>
      </c>
      <c r="C244" s="83">
        <v>100525080604</v>
      </c>
      <c r="D244" s="83">
        <v>55.4</v>
      </c>
      <c r="E244" s="83">
        <v>0.28999999999999998</v>
      </c>
      <c r="F244" s="83" t="s">
        <v>423</v>
      </c>
      <c r="G244" s="83" t="s">
        <v>539</v>
      </c>
      <c r="H244" s="83" t="s">
        <v>631</v>
      </c>
      <c r="I244" s="83" t="s">
        <v>63</v>
      </c>
      <c r="J244" s="83" t="s">
        <v>64</v>
      </c>
      <c r="K244" s="83" t="s">
        <v>78</v>
      </c>
      <c r="L244" s="83" t="s">
        <v>78</v>
      </c>
      <c r="M244" s="83" t="s">
        <v>84</v>
      </c>
      <c r="N244" s="83" t="s">
        <v>64</v>
      </c>
      <c r="O244" s="83" t="s">
        <v>84</v>
      </c>
      <c r="P244" s="83" t="s">
        <v>84</v>
      </c>
      <c r="Q244" s="83" t="s">
        <v>64</v>
      </c>
      <c r="R244" s="83" t="s">
        <v>64</v>
      </c>
      <c r="S244" s="83" t="s">
        <v>64</v>
      </c>
      <c r="T244" s="83" t="s">
        <v>64</v>
      </c>
      <c r="U244" s="83" t="s">
        <v>64</v>
      </c>
      <c r="V244" s="83" t="s">
        <v>84</v>
      </c>
      <c r="W244" s="83" t="s">
        <v>84</v>
      </c>
      <c r="X244" s="83" t="s">
        <v>78</v>
      </c>
      <c r="Y244" s="83" t="s">
        <v>78</v>
      </c>
      <c r="Z244" s="83" t="s">
        <v>101</v>
      </c>
      <c r="AA244" s="83" t="s">
        <v>66</v>
      </c>
      <c r="AB244" s="83" t="s">
        <v>79</v>
      </c>
      <c r="AC244" s="83" t="s">
        <v>66</v>
      </c>
      <c r="AD244" s="83" t="s">
        <v>66</v>
      </c>
      <c r="AE244" s="83" t="s">
        <v>66</v>
      </c>
      <c r="AF244" s="83" t="s">
        <v>66</v>
      </c>
      <c r="AG244" s="83" t="s">
        <v>65</v>
      </c>
      <c r="AH244" s="83" t="s">
        <v>66</v>
      </c>
      <c r="AI244" s="83" t="s">
        <v>66</v>
      </c>
      <c r="AJ244" s="83" t="s">
        <v>66</v>
      </c>
      <c r="AK244" s="83" t="s">
        <v>66</v>
      </c>
      <c r="AL244" s="83" t="s">
        <v>66</v>
      </c>
      <c r="AM244" s="83" t="s">
        <v>66</v>
      </c>
      <c r="AN244" s="83" t="s">
        <v>66</v>
      </c>
      <c r="AO244" s="83" t="s">
        <v>66</v>
      </c>
      <c r="AP244" s="83" t="s">
        <v>67</v>
      </c>
      <c r="AQ244" s="83" t="s">
        <v>67</v>
      </c>
      <c r="AR244" s="83" t="s">
        <v>86</v>
      </c>
      <c r="AS244" s="83" t="s">
        <v>120</v>
      </c>
      <c r="AT244" s="83" t="s">
        <v>87</v>
      </c>
      <c r="AU244" s="83" t="s">
        <v>85</v>
      </c>
      <c r="AV244" s="83" t="s">
        <v>80</v>
      </c>
      <c r="AW244" s="83" t="s">
        <v>73</v>
      </c>
      <c r="AX244" s="83" t="s">
        <v>73</v>
      </c>
      <c r="AY244" s="83" t="s">
        <v>72</v>
      </c>
      <c r="AZ244" s="83" t="s">
        <v>73</v>
      </c>
      <c r="BA244" s="83" t="s">
        <v>72</v>
      </c>
      <c r="BB244" s="83" t="s">
        <v>72</v>
      </c>
      <c r="BC244" s="83" t="s">
        <v>73</v>
      </c>
      <c r="BD244" s="83"/>
      <c r="BE244" s="83" t="s">
        <v>73</v>
      </c>
      <c r="BF244" s="83"/>
      <c r="BG244" s="87" t="s">
        <v>631</v>
      </c>
      <c r="BH244" s="86" t="s">
        <v>60</v>
      </c>
      <c r="BI244" s="76" t="s">
        <v>1414</v>
      </c>
      <c r="BJ244">
        <f t="shared" si="8"/>
        <v>24</v>
      </c>
      <c r="BK244" s="87">
        <f t="shared" si="7"/>
        <v>45</v>
      </c>
      <c r="BL244" s="87"/>
      <c r="BM244" s="86" t="str">
        <f>_xlfn.XLOOKUP(Form_Responses1811[[#This Row],[Sekolah School (Cleansed)]],'Quality Check'!$B$11:$B$14,'Quality Check'!$C$11:$C$14,)</f>
        <v>Urban</v>
      </c>
      <c r="BN244" s="86" t="str">
        <f>_xlfn.XLOOKUP(Form_Responses1811[[#This Row],[Sekolah School (Cleansed)]],'Quality Check'!$B$11:$B$14,'Quality Check'!$D$11:$D$14,)</f>
        <v>Intervention Group (IG)</v>
      </c>
    </row>
    <row r="245" spans="1:66" ht="13.2" x14ac:dyDescent="0.25">
      <c r="A245" s="82">
        <v>45573.448091782411</v>
      </c>
      <c r="B245" s="83" t="s">
        <v>720</v>
      </c>
      <c r="C245" s="83">
        <v>100219080534</v>
      </c>
      <c r="D245" s="83">
        <v>97.73</v>
      </c>
      <c r="E245" s="83">
        <v>0.83</v>
      </c>
      <c r="F245" s="83" t="s">
        <v>423</v>
      </c>
      <c r="G245" s="83" t="s">
        <v>539</v>
      </c>
      <c r="H245" s="83" t="s">
        <v>716</v>
      </c>
      <c r="I245" s="83" t="s">
        <v>63</v>
      </c>
      <c r="J245" s="83" t="s">
        <v>64</v>
      </c>
      <c r="K245" s="83" t="s">
        <v>64</v>
      </c>
      <c r="L245" s="83" t="s">
        <v>64</v>
      </c>
      <c r="M245" s="83" t="s">
        <v>84</v>
      </c>
      <c r="N245" s="83" t="s">
        <v>64</v>
      </c>
      <c r="O245" s="83" t="s">
        <v>84</v>
      </c>
      <c r="P245" s="83" t="s">
        <v>84</v>
      </c>
      <c r="Q245" s="83" t="s">
        <v>84</v>
      </c>
      <c r="R245" s="83" t="s">
        <v>84</v>
      </c>
      <c r="S245" s="83" t="s">
        <v>84</v>
      </c>
      <c r="T245" s="83" t="s">
        <v>64</v>
      </c>
      <c r="U245" s="83" t="s">
        <v>64</v>
      </c>
      <c r="V245" s="83" t="s">
        <v>84</v>
      </c>
      <c r="W245" s="83" t="s">
        <v>84</v>
      </c>
      <c r="X245" s="83" t="s">
        <v>84</v>
      </c>
      <c r="Y245" s="83" t="s">
        <v>64</v>
      </c>
      <c r="Z245" s="83" t="s">
        <v>66</v>
      </c>
      <c r="AA245" s="83" t="s">
        <v>66</v>
      </c>
      <c r="AB245" s="83" t="s">
        <v>66</v>
      </c>
      <c r="AC245" s="83" t="s">
        <v>66</v>
      </c>
      <c r="AD245" s="83" t="s">
        <v>66</v>
      </c>
      <c r="AE245" s="83" t="s">
        <v>66</v>
      </c>
      <c r="AF245" s="83" t="s">
        <v>66</v>
      </c>
      <c r="AG245" s="83" t="s">
        <v>66</v>
      </c>
      <c r="AH245" s="83" t="s">
        <v>66</v>
      </c>
      <c r="AI245" s="83" t="s">
        <v>79</v>
      </c>
      <c r="AJ245" s="83" t="s">
        <v>66</v>
      </c>
      <c r="AK245" s="83" t="s">
        <v>66</v>
      </c>
      <c r="AL245" s="83" t="s">
        <v>66</v>
      </c>
      <c r="AM245" s="83" t="s">
        <v>66</v>
      </c>
      <c r="AN245" s="83" t="s">
        <v>66</v>
      </c>
      <c r="AO245" s="83" t="s">
        <v>66</v>
      </c>
      <c r="AP245" s="83" t="s">
        <v>67</v>
      </c>
      <c r="AQ245" s="83" t="s">
        <v>67</v>
      </c>
      <c r="AR245" s="83" t="s">
        <v>86</v>
      </c>
      <c r="AS245" s="83" t="s">
        <v>115</v>
      </c>
      <c r="AT245" s="83" t="s">
        <v>69</v>
      </c>
      <c r="AU245" s="83" t="s">
        <v>70</v>
      </c>
      <c r="AV245" s="83" t="s">
        <v>71</v>
      </c>
      <c r="AW245" s="83" t="s">
        <v>72</v>
      </c>
      <c r="AX245" s="83" t="s">
        <v>72</v>
      </c>
      <c r="AY245" s="83" t="s">
        <v>72</v>
      </c>
      <c r="AZ245" s="83" t="s">
        <v>72</v>
      </c>
      <c r="BA245" s="83" t="s">
        <v>72</v>
      </c>
      <c r="BB245" s="83" t="s">
        <v>72</v>
      </c>
      <c r="BC245" s="83" t="s">
        <v>73</v>
      </c>
      <c r="BD245" s="83"/>
      <c r="BE245" s="83" t="s">
        <v>73</v>
      </c>
      <c r="BF245" s="83"/>
      <c r="BG245" s="87" t="s">
        <v>631</v>
      </c>
      <c r="BH245" s="86" t="s">
        <v>60</v>
      </c>
      <c r="BI245" s="76" t="s">
        <v>1414</v>
      </c>
      <c r="BJ245">
        <f t="shared" si="8"/>
        <v>24</v>
      </c>
      <c r="BK245" s="87">
        <f t="shared" si="7"/>
        <v>48</v>
      </c>
      <c r="BL245" s="87"/>
      <c r="BM245" s="86" t="str">
        <f>_xlfn.XLOOKUP(Form_Responses1811[[#This Row],[Sekolah School (Cleansed)]],'Quality Check'!$B$11:$B$14,'Quality Check'!$C$11:$C$14,)</f>
        <v>Urban</v>
      </c>
      <c r="BN245" s="86" t="str">
        <f>_xlfn.XLOOKUP(Form_Responses1811[[#This Row],[Sekolah School (Cleansed)]],'Quality Check'!$B$11:$B$14,'Quality Check'!$D$11:$D$14,)</f>
        <v>Intervention Group (IG)</v>
      </c>
    </row>
    <row r="246" spans="1:66" ht="13.2" x14ac:dyDescent="0.25">
      <c r="A246" s="82">
        <v>45573.448971296297</v>
      </c>
      <c r="B246" s="83" t="s">
        <v>721</v>
      </c>
      <c r="C246" s="83">
        <v>100713080548</v>
      </c>
      <c r="D246" s="83">
        <v>5.4</v>
      </c>
      <c r="E246" s="83">
        <v>0.13</v>
      </c>
      <c r="F246" s="83" t="s">
        <v>423</v>
      </c>
      <c r="G246" s="83" t="s">
        <v>76</v>
      </c>
      <c r="H246" s="83" t="s">
        <v>683</v>
      </c>
      <c r="I246" s="83" t="s">
        <v>63</v>
      </c>
      <c r="J246" s="83" t="s">
        <v>64</v>
      </c>
      <c r="K246" s="83" t="s">
        <v>64</v>
      </c>
      <c r="L246" s="83" t="s">
        <v>64</v>
      </c>
      <c r="M246" s="83" t="s">
        <v>84</v>
      </c>
      <c r="N246" s="83" t="s">
        <v>64</v>
      </c>
      <c r="O246" s="83" t="s">
        <v>64</v>
      </c>
      <c r="P246" s="83" t="s">
        <v>84</v>
      </c>
      <c r="Q246" s="83" t="s">
        <v>64</v>
      </c>
      <c r="R246" s="83" t="s">
        <v>64</v>
      </c>
      <c r="S246" s="83" t="s">
        <v>78</v>
      </c>
      <c r="T246" s="83" t="s">
        <v>64</v>
      </c>
      <c r="U246" s="83" t="s">
        <v>64</v>
      </c>
      <c r="V246" s="83" t="s">
        <v>64</v>
      </c>
      <c r="W246" s="83" t="s">
        <v>64</v>
      </c>
      <c r="X246" s="83" t="s">
        <v>64</v>
      </c>
      <c r="Y246" s="83" t="s">
        <v>64</v>
      </c>
      <c r="Z246" s="83" t="s">
        <v>65</v>
      </c>
      <c r="AA246" s="83" t="s">
        <v>65</v>
      </c>
      <c r="AB246" s="83" t="s">
        <v>65</v>
      </c>
      <c r="AC246" s="83" t="s">
        <v>65</v>
      </c>
      <c r="AD246" s="83" t="s">
        <v>65</v>
      </c>
      <c r="AE246" s="83" t="s">
        <v>65</v>
      </c>
      <c r="AF246" s="83" t="s">
        <v>66</v>
      </c>
      <c r="AG246" s="83" t="s">
        <v>65</v>
      </c>
      <c r="AH246" s="83" t="s">
        <v>65</v>
      </c>
      <c r="AI246" s="83" t="s">
        <v>79</v>
      </c>
      <c r="AJ246" s="83" t="s">
        <v>65</v>
      </c>
      <c r="AK246" s="83" t="s">
        <v>65</v>
      </c>
      <c r="AL246" s="83" t="s">
        <v>65</v>
      </c>
      <c r="AM246" s="83" t="s">
        <v>65</v>
      </c>
      <c r="AN246" s="83" t="s">
        <v>66</v>
      </c>
      <c r="AO246" s="83" t="s">
        <v>65</v>
      </c>
      <c r="AP246" s="83" t="s">
        <v>85</v>
      </c>
      <c r="AQ246" s="83" t="s">
        <v>85</v>
      </c>
      <c r="AR246" s="83" t="s">
        <v>86</v>
      </c>
      <c r="AS246" s="83" t="s">
        <v>68</v>
      </c>
      <c r="AT246" s="83" t="s">
        <v>87</v>
      </c>
      <c r="AU246" s="83" t="s">
        <v>93</v>
      </c>
      <c r="AV246" s="83" t="s">
        <v>71</v>
      </c>
      <c r="AW246" s="83" t="s">
        <v>72</v>
      </c>
      <c r="AX246" s="83" t="s">
        <v>72</v>
      </c>
      <c r="AY246" s="83" t="s">
        <v>63</v>
      </c>
      <c r="AZ246" s="83" t="s">
        <v>63</v>
      </c>
      <c r="BA246" s="83" t="s">
        <v>72</v>
      </c>
      <c r="BB246" s="83" t="s">
        <v>72</v>
      </c>
      <c r="BC246" s="83" t="s">
        <v>73</v>
      </c>
      <c r="BD246" s="83"/>
      <c r="BE246" s="83" t="s">
        <v>73</v>
      </c>
      <c r="BF246" s="83"/>
      <c r="BG246" s="87" t="s">
        <v>631</v>
      </c>
      <c r="BH246" s="86" t="s">
        <v>60</v>
      </c>
      <c r="BI246" s="76" t="s">
        <v>1414</v>
      </c>
      <c r="BJ246">
        <f t="shared" si="8"/>
        <v>30</v>
      </c>
      <c r="BK246" s="87">
        <f t="shared" si="7"/>
        <v>61</v>
      </c>
      <c r="BL246" s="87"/>
      <c r="BM246" s="86" t="str">
        <f>_xlfn.XLOOKUP(Form_Responses1811[[#This Row],[Sekolah School (Cleansed)]],'Quality Check'!$B$11:$B$14,'Quality Check'!$C$11:$C$14,)</f>
        <v>Urban</v>
      </c>
      <c r="BN246" s="86" t="str">
        <f>_xlfn.XLOOKUP(Form_Responses1811[[#This Row],[Sekolah School (Cleansed)]],'Quality Check'!$B$11:$B$14,'Quality Check'!$D$11:$D$14,)</f>
        <v>Intervention Group (IG)</v>
      </c>
    </row>
    <row r="247" spans="1:66" ht="13.2" x14ac:dyDescent="0.25">
      <c r="A247" s="82">
        <v>45573.450111967592</v>
      </c>
      <c r="B247" s="83" t="s">
        <v>722</v>
      </c>
      <c r="C247" s="83">
        <v>100805080326</v>
      </c>
      <c r="D247" s="83">
        <v>74.11</v>
      </c>
      <c r="E247" s="83">
        <v>0.67</v>
      </c>
      <c r="F247" s="83" t="s">
        <v>423</v>
      </c>
      <c r="G247" s="83" t="s">
        <v>76</v>
      </c>
      <c r="H247" s="83" t="s">
        <v>631</v>
      </c>
      <c r="I247" s="83" t="s">
        <v>63</v>
      </c>
      <c r="J247" s="83" t="s">
        <v>64</v>
      </c>
      <c r="K247" s="83" t="s">
        <v>84</v>
      </c>
      <c r="L247" s="83" t="s">
        <v>64</v>
      </c>
      <c r="M247" s="83" t="s">
        <v>84</v>
      </c>
      <c r="N247" s="83" t="s">
        <v>84</v>
      </c>
      <c r="O247" s="83" t="s">
        <v>64</v>
      </c>
      <c r="P247" s="83" t="s">
        <v>64</v>
      </c>
      <c r="Q247" s="83" t="s">
        <v>78</v>
      </c>
      <c r="R247" s="83" t="s">
        <v>64</v>
      </c>
      <c r="S247" s="83" t="s">
        <v>64</v>
      </c>
      <c r="T247" s="83" t="s">
        <v>64</v>
      </c>
      <c r="U247" s="83" t="s">
        <v>84</v>
      </c>
      <c r="V247" s="83" t="s">
        <v>84</v>
      </c>
      <c r="W247" s="83" t="s">
        <v>64</v>
      </c>
      <c r="X247" s="83" t="s">
        <v>64</v>
      </c>
      <c r="Y247" s="83" t="s">
        <v>64</v>
      </c>
      <c r="Z247" s="83" t="s">
        <v>65</v>
      </c>
      <c r="AA247" s="83" t="s">
        <v>66</v>
      </c>
      <c r="AB247" s="83" t="s">
        <v>66</v>
      </c>
      <c r="AC247" s="83" t="s">
        <v>66</v>
      </c>
      <c r="AD247" s="83" t="s">
        <v>66</v>
      </c>
      <c r="AE247" s="83" t="s">
        <v>66</v>
      </c>
      <c r="AF247" s="83" t="s">
        <v>66</v>
      </c>
      <c r="AG247" s="83" t="s">
        <v>66</v>
      </c>
      <c r="AH247" s="83" t="s">
        <v>79</v>
      </c>
      <c r="AI247" s="83" t="s">
        <v>79</v>
      </c>
      <c r="AJ247" s="83" t="s">
        <v>66</v>
      </c>
      <c r="AK247" s="83" t="s">
        <v>66</v>
      </c>
      <c r="AL247" s="83" t="s">
        <v>66</v>
      </c>
      <c r="AM247" s="83" t="s">
        <v>66</v>
      </c>
      <c r="AN247" s="83" t="s">
        <v>66</v>
      </c>
      <c r="AO247" s="83" t="s">
        <v>66</v>
      </c>
      <c r="AP247" s="83" t="s">
        <v>67</v>
      </c>
      <c r="AQ247" s="83" t="s">
        <v>67</v>
      </c>
      <c r="AR247" s="83" t="s">
        <v>86</v>
      </c>
      <c r="AS247" s="83" t="s">
        <v>68</v>
      </c>
      <c r="AT247" s="83" t="s">
        <v>69</v>
      </c>
      <c r="AU247" s="83" t="s">
        <v>70</v>
      </c>
      <c r="AV247" s="83" t="s">
        <v>71</v>
      </c>
      <c r="AW247" s="83" t="s">
        <v>72</v>
      </c>
      <c r="AX247" s="83" t="s">
        <v>72</v>
      </c>
      <c r="AY247" s="83" t="s">
        <v>72</v>
      </c>
      <c r="AZ247" s="83" t="s">
        <v>72</v>
      </c>
      <c r="BA247" s="83" t="s">
        <v>72</v>
      </c>
      <c r="BB247" s="83" t="s">
        <v>73</v>
      </c>
      <c r="BC247" s="83" t="s">
        <v>73</v>
      </c>
      <c r="BD247" s="83"/>
      <c r="BE247" s="83" t="s">
        <v>73</v>
      </c>
      <c r="BF247" s="83"/>
      <c r="BG247" s="87" t="s">
        <v>631</v>
      </c>
      <c r="BH247" s="86" t="s">
        <v>60</v>
      </c>
      <c r="BI247" s="76" t="s">
        <v>1414</v>
      </c>
      <c r="BJ247">
        <f t="shared" si="8"/>
        <v>27</v>
      </c>
      <c r="BK247" s="87">
        <f t="shared" si="7"/>
        <v>48</v>
      </c>
      <c r="BL247" s="87"/>
      <c r="BM247" s="86" t="str">
        <f>_xlfn.XLOOKUP(Form_Responses1811[[#This Row],[Sekolah School (Cleansed)]],'Quality Check'!$B$11:$B$14,'Quality Check'!$C$11:$C$14,)</f>
        <v>Urban</v>
      </c>
      <c r="BN247" s="86" t="str">
        <f>_xlfn.XLOOKUP(Form_Responses1811[[#This Row],[Sekolah School (Cleansed)]],'Quality Check'!$B$11:$B$14,'Quality Check'!$D$11:$D$14,)</f>
        <v>Intervention Group (IG)</v>
      </c>
    </row>
    <row r="248" spans="1:66" ht="13.2" x14ac:dyDescent="0.25">
      <c r="A248" s="82">
        <v>45573.451085393521</v>
      </c>
      <c r="B248" s="83" t="s">
        <v>723</v>
      </c>
      <c r="C248" s="83">
        <v>100105080130</v>
      </c>
      <c r="D248" s="83">
        <v>14.3</v>
      </c>
      <c r="E248" s="83">
        <v>0.5</v>
      </c>
      <c r="F248" s="83" t="s">
        <v>423</v>
      </c>
      <c r="G248" s="83" t="s">
        <v>76</v>
      </c>
      <c r="H248" s="83" t="s">
        <v>631</v>
      </c>
      <c r="I248" s="83" t="s">
        <v>63</v>
      </c>
      <c r="J248" s="83" t="s">
        <v>64</v>
      </c>
      <c r="K248" s="83" t="s">
        <v>84</v>
      </c>
      <c r="L248" s="83" t="s">
        <v>64</v>
      </c>
      <c r="M248" s="83" t="s">
        <v>84</v>
      </c>
      <c r="N248" s="83" t="s">
        <v>64</v>
      </c>
      <c r="O248" s="83" t="s">
        <v>64</v>
      </c>
      <c r="P248" s="83" t="s">
        <v>84</v>
      </c>
      <c r="Q248" s="83" t="s">
        <v>64</v>
      </c>
      <c r="R248" s="83" t="s">
        <v>64</v>
      </c>
      <c r="S248" s="83" t="s">
        <v>64</v>
      </c>
      <c r="T248" s="83" t="s">
        <v>64</v>
      </c>
      <c r="U248" s="83" t="s">
        <v>84</v>
      </c>
      <c r="V248" s="83" t="s">
        <v>64</v>
      </c>
      <c r="W248" s="83" t="s">
        <v>64</v>
      </c>
      <c r="X248" s="83" t="s">
        <v>64</v>
      </c>
      <c r="Y248" s="83" t="s">
        <v>64</v>
      </c>
      <c r="Z248" s="83" t="s">
        <v>65</v>
      </c>
      <c r="AA248" s="83" t="s">
        <v>65</v>
      </c>
      <c r="AB248" s="83" t="s">
        <v>65</v>
      </c>
      <c r="AC248" s="83" t="s">
        <v>65</v>
      </c>
      <c r="AD248" s="83" t="s">
        <v>65</v>
      </c>
      <c r="AE248" s="83" t="s">
        <v>65</v>
      </c>
      <c r="AF248" s="83" t="s">
        <v>65</v>
      </c>
      <c r="AG248" s="83" t="s">
        <v>65</v>
      </c>
      <c r="AH248" s="83" t="s">
        <v>65</v>
      </c>
      <c r="AI248" s="83" t="s">
        <v>79</v>
      </c>
      <c r="AJ248" s="83" t="s">
        <v>65</v>
      </c>
      <c r="AK248" s="83" t="s">
        <v>65</v>
      </c>
      <c r="AL248" s="83" t="s">
        <v>65</v>
      </c>
      <c r="AM248" s="83" t="s">
        <v>65</v>
      </c>
      <c r="AN248" s="83" t="s">
        <v>65</v>
      </c>
      <c r="AO248" s="83" t="s">
        <v>65</v>
      </c>
      <c r="AP248" s="83" t="s">
        <v>67</v>
      </c>
      <c r="AQ248" s="83" t="s">
        <v>67</v>
      </c>
      <c r="AR248" s="83" t="s">
        <v>86</v>
      </c>
      <c r="AS248" s="83" t="s">
        <v>68</v>
      </c>
      <c r="AT248" s="83" t="s">
        <v>87</v>
      </c>
      <c r="AU248" s="83" t="s">
        <v>70</v>
      </c>
      <c r="AV248" s="83" t="s">
        <v>71</v>
      </c>
      <c r="AW248" s="83" t="s">
        <v>73</v>
      </c>
      <c r="AX248" s="83" t="s">
        <v>73</v>
      </c>
      <c r="AY248" s="83" t="s">
        <v>63</v>
      </c>
      <c r="AZ248" s="83" t="s">
        <v>72</v>
      </c>
      <c r="BA248" s="83" t="s">
        <v>73</v>
      </c>
      <c r="BB248" s="83" t="s">
        <v>73</v>
      </c>
      <c r="BC248" s="83" t="s">
        <v>73</v>
      </c>
      <c r="BD248" s="83"/>
      <c r="BE248" s="83" t="s">
        <v>73</v>
      </c>
      <c r="BF248" s="83"/>
      <c r="BG248" s="87" t="s">
        <v>631</v>
      </c>
      <c r="BH248" s="86" t="s">
        <v>60</v>
      </c>
      <c r="BI248" s="76" t="s">
        <v>1414</v>
      </c>
      <c r="BJ248">
        <f t="shared" si="8"/>
        <v>29</v>
      </c>
      <c r="BK248" s="87">
        <f t="shared" si="7"/>
        <v>63</v>
      </c>
      <c r="BL248" s="87"/>
      <c r="BM248" s="86" t="str">
        <f>_xlfn.XLOOKUP(Form_Responses1811[[#This Row],[Sekolah School (Cleansed)]],'Quality Check'!$B$11:$B$14,'Quality Check'!$C$11:$C$14,)</f>
        <v>Urban</v>
      </c>
      <c r="BN248" s="86" t="str">
        <f>_xlfn.XLOOKUP(Form_Responses1811[[#This Row],[Sekolah School (Cleansed)]],'Quality Check'!$B$11:$B$14,'Quality Check'!$D$11:$D$14,)</f>
        <v>Intervention Group (IG)</v>
      </c>
    </row>
    <row r="249" spans="1:66" ht="13.2" x14ac:dyDescent="0.25">
      <c r="A249" s="82">
        <v>45573.452762835645</v>
      </c>
      <c r="B249" s="83" t="s">
        <v>724</v>
      </c>
      <c r="C249" s="83">
        <v>101124080800</v>
      </c>
      <c r="D249" s="83">
        <v>100</v>
      </c>
      <c r="E249" s="83">
        <v>1</v>
      </c>
      <c r="F249" s="83" t="s">
        <v>423</v>
      </c>
      <c r="G249" s="83" t="s">
        <v>76</v>
      </c>
      <c r="H249" s="83" t="s">
        <v>683</v>
      </c>
      <c r="I249" s="83" t="s">
        <v>63</v>
      </c>
      <c r="J249" s="83" t="s">
        <v>64</v>
      </c>
      <c r="K249" s="83" t="s">
        <v>84</v>
      </c>
      <c r="L249" s="83" t="s">
        <v>64</v>
      </c>
      <c r="M249" s="83" t="s">
        <v>84</v>
      </c>
      <c r="N249" s="83" t="s">
        <v>64</v>
      </c>
      <c r="O249" s="83" t="s">
        <v>64</v>
      </c>
      <c r="P249" s="83" t="s">
        <v>64</v>
      </c>
      <c r="Q249" s="83" t="s">
        <v>64</v>
      </c>
      <c r="R249" s="83" t="s">
        <v>64</v>
      </c>
      <c r="S249" s="83" t="s">
        <v>64</v>
      </c>
      <c r="T249" s="83" t="s">
        <v>64</v>
      </c>
      <c r="U249" s="83" t="s">
        <v>64</v>
      </c>
      <c r="V249" s="83" t="s">
        <v>64</v>
      </c>
      <c r="W249" s="83" t="s">
        <v>64</v>
      </c>
      <c r="X249" s="83" t="s">
        <v>64</v>
      </c>
      <c r="Y249" s="83" t="s">
        <v>64</v>
      </c>
      <c r="Z249" s="83" t="s">
        <v>66</v>
      </c>
      <c r="AA249" s="83" t="s">
        <v>65</v>
      </c>
      <c r="AB249" s="83" t="s">
        <v>66</v>
      </c>
      <c r="AC249" s="83" t="s">
        <v>66</v>
      </c>
      <c r="AD249" s="83" t="s">
        <v>65</v>
      </c>
      <c r="AE249" s="83" t="s">
        <v>65</v>
      </c>
      <c r="AF249" s="83" t="s">
        <v>65</v>
      </c>
      <c r="AG249" s="83" t="s">
        <v>65</v>
      </c>
      <c r="AH249" s="83" t="s">
        <v>65</v>
      </c>
      <c r="AI249" s="83" t="s">
        <v>101</v>
      </c>
      <c r="AJ249" s="83" t="s">
        <v>65</v>
      </c>
      <c r="AK249" s="83" t="s">
        <v>65</v>
      </c>
      <c r="AL249" s="83" t="s">
        <v>65</v>
      </c>
      <c r="AM249" s="83" t="s">
        <v>65</v>
      </c>
      <c r="AN249" s="83" t="s">
        <v>65</v>
      </c>
      <c r="AO249" s="83" t="s">
        <v>65</v>
      </c>
      <c r="AP249" s="83" t="s">
        <v>67</v>
      </c>
      <c r="AQ249" s="83" t="s">
        <v>67</v>
      </c>
      <c r="AR249" s="83" t="s">
        <v>63</v>
      </c>
      <c r="AS249" s="83" t="s">
        <v>68</v>
      </c>
      <c r="AT249" s="83" t="s">
        <v>69</v>
      </c>
      <c r="AU249" s="83" t="s">
        <v>67</v>
      </c>
      <c r="AV249" s="83" t="s">
        <v>80</v>
      </c>
      <c r="AW249" s="83" t="s">
        <v>63</v>
      </c>
      <c r="AX249" s="83" t="s">
        <v>72</v>
      </c>
      <c r="AY249" s="83" t="s">
        <v>63</v>
      </c>
      <c r="AZ249" s="83" t="s">
        <v>72</v>
      </c>
      <c r="BA249" s="83" t="s">
        <v>63</v>
      </c>
      <c r="BB249" s="83" t="s">
        <v>73</v>
      </c>
      <c r="BC249" s="83" t="s">
        <v>73</v>
      </c>
      <c r="BD249" s="83"/>
      <c r="BE249" s="83" t="s">
        <v>73</v>
      </c>
      <c r="BF249" s="83"/>
      <c r="BG249" s="87" t="s">
        <v>631</v>
      </c>
      <c r="BH249" s="86" t="s">
        <v>60</v>
      </c>
      <c r="BI249" s="76" t="s">
        <v>1414</v>
      </c>
      <c r="BJ249">
        <f t="shared" si="8"/>
        <v>31</v>
      </c>
      <c r="BK249" s="87">
        <f t="shared" si="7"/>
        <v>61</v>
      </c>
      <c r="BL249" s="87"/>
      <c r="BM249" s="86" t="str">
        <f>_xlfn.XLOOKUP(Form_Responses1811[[#This Row],[Sekolah School (Cleansed)]],'Quality Check'!$B$11:$B$14,'Quality Check'!$C$11:$C$14,)</f>
        <v>Urban</v>
      </c>
      <c r="BN249" s="86" t="str">
        <f>_xlfn.XLOOKUP(Form_Responses1811[[#This Row],[Sekolah School (Cleansed)]],'Quality Check'!$B$11:$B$14,'Quality Check'!$D$11:$D$14,)</f>
        <v>Intervention Group (IG)</v>
      </c>
    </row>
    <row r="250" spans="1:66" ht="13.2" x14ac:dyDescent="0.25">
      <c r="A250" s="82">
        <v>45573.453396527781</v>
      </c>
      <c r="B250" s="83" t="s">
        <v>725</v>
      </c>
      <c r="C250" s="83" t="s">
        <v>726</v>
      </c>
      <c r="D250" s="83">
        <v>84.82</v>
      </c>
      <c r="E250" s="83">
        <v>0.42</v>
      </c>
      <c r="F250" s="83" t="s">
        <v>423</v>
      </c>
      <c r="G250" s="83" t="s">
        <v>291</v>
      </c>
      <c r="H250" s="83" t="s">
        <v>631</v>
      </c>
      <c r="I250" s="83" t="s">
        <v>63</v>
      </c>
      <c r="J250" s="83" t="s">
        <v>64</v>
      </c>
      <c r="K250" s="83" t="s">
        <v>84</v>
      </c>
      <c r="L250" s="83" t="s">
        <v>78</v>
      </c>
      <c r="M250" s="83" t="s">
        <v>64</v>
      </c>
      <c r="N250" s="83" t="s">
        <v>84</v>
      </c>
      <c r="O250" s="83" t="s">
        <v>84</v>
      </c>
      <c r="P250" s="83" t="s">
        <v>84</v>
      </c>
      <c r="Q250" s="83" t="s">
        <v>78</v>
      </c>
      <c r="R250" s="83" t="s">
        <v>64</v>
      </c>
      <c r="S250" s="83" t="s">
        <v>84</v>
      </c>
      <c r="T250" s="83" t="s">
        <v>84</v>
      </c>
      <c r="U250" s="83" t="s">
        <v>64</v>
      </c>
      <c r="V250" s="83" t="s">
        <v>84</v>
      </c>
      <c r="W250" s="83" t="s">
        <v>78</v>
      </c>
      <c r="X250" s="83" t="s">
        <v>78</v>
      </c>
      <c r="Y250" s="83" t="s">
        <v>78</v>
      </c>
      <c r="Z250" s="83" t="s">
        <v>66</v>
      </c>
      <c r="AA250" s="83" t="s">
        <v>65</v>
      </c>
      <c r="AB250" s="83" t="s">
        <v>101</v>
      </c>
      <c r="AC250" s="83" t="s">
        <v>65</v>
      </c>
      <c r="AD250" s="83" t="s">
        <v>79</v>
      </c>
      <c r="AE250" s="83" t="s">
        <v>66</v>
      </c>
      <c r="AF250" s="83" t="s">
        <v>66</v>
      </c>
      <c r="AG250" s="83" t="s">
        <v>66</v>
      </c>
      <c r="AH250" s="83" t="s">
        <v>65</v>
      </c>
      <c r="AI250" s="83" t="s">
        <v>65</v>
      </c>
      <c r="AJ250" s="83" t="s">
        <v>66</v>
      </c>
      <c r="AK250" s="83" t="s">
        <v>79</v>
      </c>
      <c r="AL250" s="83" t="s">
        <v>79</v>
      </c>
      <c r="AM250" s="83" t="s">
        <v>65</v>
      </c>
      <c r="AN250" s="83" t="s">
        <v>65</v>
      </c>
      <c r="AO250" s="83" t="s">
        <v>79</v>
      </c>
      <c r="AP250" s="83" t="s">
        <v>67</v>
      </c>
      <c r="AQ250" s="83" t="s">
        <v>67</v>
      </c>
      <c r="AR250" s="83" t="s">
        <v>73</v>
      </c>
      <c r="AS250" s="83" t="s">
        <v>727</v>
      </c>
      <c r="AT250" s="83" t="s">
        <v>87</v>
      </c>
      <c r="AU250" s="83" t="s">
        <v>67</v>
      </c>
      <c r="AV250" s="83" t="s">
        <v>80</v>
      </c>
      <c r="AW250" s="83" t="s">
        <v>72</v>
      </c>
      <c r="AX250" s="83" t="s">
        <v>72</v>
      </c>
      <c r="AY250" s="83" t="s">
        <v>63</v>
      </c>
      <c r="AZ250" s="83" t="s">
        <v>63</v>
      </c>
      <c r="BA250" s="83" t="s">
        <v>73</v>
      </c>
      <c r="BB250" s="83" t="s">
        <v>73</v>
      </c>
      <c r="BC250" s="83" t="s">
        <v>73</v>
      </c>
      <c r="BD250" s="83"/>
      <c r="BE250" s="83" t="s">
        <v>73</v>
      </c>
      <c r="BF250" s="83"/>
      <c r="BG250" s="87" t="s">
        <v>631</v>
      </c>
      <c r="BH250" s="86" t="s">
        <v>60</v>
      </c>
      <c r="BI250" s="76" t="s">
        <v>1414</v>
      </c>
      <c r="BJ250">
        <f t="shared" si="8"/>
        <v>19</v>
      </c>
      <c r="BK250" s="87">
        <f t="shared" si="7"/>
        <v>45</v>
      </c>
      <c r="BL250" s="87"/>
      <c r="BM250" s="86" t="str">
        <f>_xlfn.XLOOKUP(Form_Responses1811[[#This Row],[Sekolah School (Cleansed)]],'Quality Check'!$B$11:$B$14,'Quality Check'!$C$11:$C$14,)</f>
        <v>Urban</v>
      </c>
      <c r="BN250" s="86" t="str">
        <f>_xlfn.XLOOKUP(Form_Responses1811[[#This Row],[Sekolah School (Cleansed)]],'Quality Check'!$B$11:$B$14,'Quality Check'!$D$11:$D$14,)</f>
        <v>Intervention Group (IG)</v>
      </c>
    </row>
    <row r="251" spans="1:66" ht="13.2" x14ac:dyDescent="0.25">
      <c r="A251" s="82">
        <v>45573.456702719908</v>
      </c>
      <c r="B251" s="83" t="s">
        <v>728</v>
      </c>
      <c r="C251" s="84" t="s">
        <v>729</v>
      </c>
      <c r="D251" s="83">
        <v>100</v>
      </c>
      <c r="E251" s="83">
        <v>0.67</v>
      </c>
      <c r="F251" s="83" t="s">
        <v>114</v>
      </c>
      <c r="G251" s="83" t="s">
        <v>76</v>
      </c>
      <c r="H251" s="83" t="s">
        <v>716</v>
      </c>
      <c r="I251" s="83" t="s">
        <v>63</v>
      </c>
      <c r="J251" s="83" t="s">
        <v>64</v>
      </c>
      <c r="K251" s="83" t="s">
        <v>64</v>
      </c>
      <c r="L251" s="83" t="s">
        <v>64</v>
      </c>
      <c r="M251" s="83" t="s">
        <v>64</v>
      </c>
      <c r="N251" s="83" t="s">
        <v>64</v>
      </c>
      <c r="O251" s="83" t="s">
        <v>64</v>
      </c>
      <c r="P251" s="83" t="s">
        <v>64</v>
      </c>
      <c r="Q251" s="83" t="s">
        <v>64</v>
      </c>
      <c r="R251" s="83" t="s">
        <v>64</v>
      </c>
      <c r="S251" s="83" t="s">
        <v>64</v>
      </c>
      <c r="T251" s="83" t="s">
        <v>64</v>
      </c>
      <c r="U251" s="83" t="s">
        <v>64</v>
      </c>
      <c r="V251" s="83" t="s">
        <v>64</v>
      </c>
      <c r="W251" s="83" t="s">
        <v>64</v>
      </c>
      <c r="X251" s="83" t="s">
        <v>64</v>
      </c>
      <c r="Y251" s="83" t="s">
        <v>64</v>
      </c>
      <c r="Z251" s="83" t="s">
        <v>66</v>
      </c>
      <c r="AA251" s="83" t="s">
        <v>66</v>
      </c>
      <c r="AB251" s="83" t="s">
        <v>66</v>
      </c>
      <c r="AC251" s="83" t="s">
        <v>66</v>
      </c>
      <c r="AD251" s="83" t="s">
        <v>66</v>
      </c>
      <c r="AE251" s="83" t="s">
        <v>66</v>
      </c>
      <c r="AF251" s="83" t="s">
        <v>66</v>
      </c>
      <c r="AG251" s="83" t="s">
        <v>66</v>
      </c>
      <c r="AH251" s="83" t="s">
        <v>66</v>
      </c>
      <c r="AI251" s="83" t="s">
        <v>101</v>
      </c>
      <c r="AJ251" s="83" t="s">
        <v>66</v>
      </c>
      <c r="AK251" s="83" t="s">
        <v>66</v>
      </c>
      <c r="AL251" s="83" t="s">
        <v>66</v>
      </c>
      <c r="AM251" s="83" t="s">
        <v>66</v>
      </c>
      <c r="AN251" s="83" t="s">
        <v>66</v>
      </c>
      <c r="AO251" s="83" t="s">
        <v>66</v>
      </c>
      <c r="AP251" s="83" t="s">
        <v>80</v>
      </c>
      <c r="AQ251" s="83" t="s">
        <v>80</v>
      </c>
      <c r="AR251" s="83" t="s">
        <v>63</v>
      </c>
      <c r="AS251" s="83" t="s">
        <v>68</v>
      </c>
      <c r="AT251" s="83" t="s">
        <v>69</v>
      </c>
      <c r="AU251" s="83" t="s">
        <v>93</v>
      </c>
      <c r="AV251" s="83" t="s">
        <v>80</v>
      </c>
      <c r="AW251" s="83" t="s">
        <v>63</v>
      </c>
      <c r="AX251" s="83" t="s">
        <v>63</v>
      </c>
      <c r="AY251" s="83" t="s">
        <v>63</v>
      </c>
      <c r="AZ251" s="83" t="s">
        <v>63</v>
      </c>
      <c r="BA251" s="83" t="s">
        <v>63</v>
      </c>
      <c r="BB251" s="83" t="s">
        <v>73</v>
      </c>
      <c r="BC251" s="83" t="s">
        <v>73</v>
      </c>
      <c r="BD251" s="83"/>
      <c r="BE251" s="83" t="s">
        <v>73</v>
      </c>
      <c r="BF251" s="83"/>
      <c r="BG251" s="87" t="s">
        <v>631</v>
      </c>
      <c r="BH251" s="87" t="s">
        <v>114</v>
      </c>
      <c r="BI251" s="76" t="s">
        <v>1414</v>
      </c>
      <c r="BJ251">
        <f t="shared" si="8"/>
        <v>31</v>
      </c>
      <c r="BK251" s="87">
        <f t="shared" si="7"/>
        <v>49</v>
      </c>
      <c r="BL251" s="87"/>
      <c r="BM251" s="86" t="str">
        <f>_xlfn.XLOOKUP(Form_Responses1811[[#This Row],[Sekolah School (Cleansed)]],'Quality Check'!$B$11:$B$14,'Quality Check'!$C$11:$C$14,)</f>
        <v>Urban</v>
      </c>
      <c r="BN251" s="86" t="str">
        <f>_xlfn.XLOOKUP(Form_Responses1811[[#This Row],[Sekolah School (Cleansed)]],'Quality Check'!$B$11:$B$14,'Quality Check'!$D$11:$D$14,)</f>
        <v>Intervention Group (IG)</v>
      </c>
    </row>
    <row r="252" spans="1:66" ht="13.2" x14ac:dyDescent="0.25">
      <c r="A252" s="82">
        <v>45573.460429236111</v>
      </c>
      <c r="B252" s="83" t="s">
        <v>730</v>
      </c>
      <c r="C252" s="84" t="s">
        <v>731</v>
      </c>
      <c r="D252" s="83">
        <v>92.86</v>
      </c>
      <c r="E252" s="83">
        <v>1.04</v>
      </c>
      <c r="F252" s="83" t="s">
        <v>114</v>
      </c>
      <c r="G252" s="83" t="s">
        <v>76</v>
      </c>
      <c r="H252" s="83" t="s">
        <v>631</v>
      </c>
      <c r="I252" s="83" t="s">
        <v>63</v>
      </c>
      <c r="J252" s="83" t="s">
        <v>64</v>
      </c>
      <c r="K252" s="83" t="s">
        <v>64</v>
      </c>
      <c r="L252" s="83" t="s">
        <v>64</v>
      </c>
      <c r="M252" s="83" t="s">
        <v>78</v>
      </c>
      <c r="N252" s="83" t="s">
        <v>64</v>
      </c>
      <c r="O252" s="83" t="s">
        <v>64</v>
      </c>
      <c r="P252" s="83" t="s">
        <v>64</v>
      </c>
      <c r="Q252" s="83" t="s">
        <v>64</v>
      </c>
      <c r="R252" s="83" t="s">
        <v>64</v>
      </c>
      <c r="S252" s="83" t="s">
        <v>64</v>
      </c>
      <c r="T252" s="83" t="s">
        <v>64</v>
      </c>
      <c r="U252" s="83" t="s">
        <v>78</v>
      </c>
      <c r="V252" s="83" t="s">
        <v>64</v>
      </c>
      <c r="W252" s="83" t="s">
        <v>64</v>
      </c>
      <c r="X252" s="83" t="s">
        <v>64</v>
      </c>
      <c r="Y252" s="83" t="s">
        <v>64</v>
      </c>
      <c r="Z252" s="83" t="s">
        <v>66</v>
      </c>
      <c r="AA252" s="83" t="s">
        <v>66</v>
      </c>
      <c r="AB252" s="83" t="s">
        <v>66</v>
      </c>
      <c r="AC252" s="83" t="s">
        <v>66</v>
      </c>
      <c r="AD252" s="83" t="s">
        <v>66</v>
      </c>
      <c r="AE252" s="83" t="s">
        <v>66</v>
      </c>
      <c r="AF252" s="83" t="s">
        <v>66</v>
      </c>
      <c r="AG252" s="83" t="s">
        <v>66</v>
      </c>
      <c r="AH252" s="83" t="s">
        <v>66</v>
      </c>
      <c r="AI252" s="83" t="s">
        <v>66</v>
      </c>
      <c r="AJ252" s="83" t="s">
        <v>66</v>
      </c>
      <c r="AK252" s="83" t="s">
        <v>66</v>
      </c>
      <c r="AL252" s="83" t="s">
        <v>66</v>
      </c>
      <c r="AM252" s="83" t="s">
        <v>66</v>
      </c>
      <c r="AN252" s="83" t="s">
        <v>66</v>
      </c>
      <c r="AO252" s="83" t="s">
        <v>66</v>
      </c>
      <c r="AP252" s="83" t="s">
        <v>67</v>
      </c>
      <c r="AQ252" s="83" t="s">
        <v>67</v>
      </c>
      <c r="AR252" s="83" t="s">
        <v>63</v>
      </c>
      <c r="AS252" s="83" t="s">
        <v>68</v>
      </c>
      <c r="AT252" s="83" t="s">
        <v>69</v>
      </c>
      <c r="AU252" s="83" t="s">
        <v>80</v>
      </c>
      <c r="AV252" s="83" t="s">
        <v>67</v>
      </c>
      <c r="AW252" s="83" t="s">
        <v>72</v>
      </c>
      <c r="AX252" s="83" t="s">
        <v>72</v>
      </c>
      <c r="AY252" s="83" t="s">
        <v>73</v>
      </c>
      <c r="AZ252" s="83" t="s">
        <v>72</v>
      </c>
      <c r="BA252" s="83" t="s">
        <v>72</v>
      </c>
      <c r="BB252" s="83" t="s">
        <v>73</v>
      </c>
      <c r="BC252" s="83" t="s">
        <v>73</v>
      </c>
      <c r="BD252" s="83"/>
      <c r="BE252" s="83" t="s">
        <v>73</v>
      </c>
      <c r="BF252" s="83"/>
      <c r="BG252" s="87" t="s">
        <v>631</v>
      </c>
      <c r="BH252" s="87" t="s">
        <v>114</v>
      </c>
      <c r="BI252" s="76" t="s">
        <v>1414</v>
      </c>
      <c r="BJ252">
        <f t="shared" si="8"/>
        <v>31</v>
      </c>
      <c r="BK252" s="87">
        <f t="shared" si="7"/>
        <v>47</v>
      </c>
      <c r="BL252" s="87"/>
      <c r="BM252" s="86" t="str">
        <f>_xlfn.XLOOKUP(Form_Responses1811[[#This Row],[Sekolah School (Cleansed)]],'Quality Check'!$B$11:$B$14,'Quality Check'!$C$11:$C$14,)</f>
        <v>Urban</v>
      </c>
      <c r="BN252" s="86" t="str">
        <f>_xlfn.XLOOKUP(Form_Responses1811[[#This Row],[Sekolah School (Cleansed)]],'Quality Check'!$B$11:$B$14,'Quality Check'!$D$11:$D$14,)</f>
        <v>Intervention Group (IG)</v>
      </c>
    </row>
    <row r="253" spans="1:66" ht="13.2" x14ac:dyDescent="0.25">
      <c r="A253" s="82">
        <v>45573.461398206018</v>
      </c>
      <c r="B253" s="83" t="s">
        <v>732</v>
      </c>
      <c r="C253" s="84" t="s">
        <v>733</v>
      </c>
      <c r="D253" s="83">
        <v>100</v>
      </c>
      <c r="E253" s="83">
        <v>0.67</v>
      </c>
      <c r="F253" s="83" t="s">
        <v>114</v>
      </c>
      <c r="G253" s="83" t="s">
        <v>291</v>
      </c>
      <c r="H253" s="83" t="s">
        <v>634</v>
      </c>
      <c r="I253" s="83" t="s">
        <v>63</v>
      </c>
      <c r="J253" s="83" t="s">
        <v>64</v>
      </c>
      <c r="K253" s="83" t="s">
        <v>64</v>
      </c>
      <c r="L253" s="83" t="s">
        <v>64</v>
      </c>
      <c r="M253" s="83" t="s">
        <v>78</v>
      </c>
      <c r="N253" s="83" t="s">
        <v>64</v>
      </c>
      <c r="O253" s="83" t="s">
        <v>64</v>
      </c>
      <c r="P253" s="83" t="s">
        <v>84</v>
      </c>
      <c r="Q253" s="83" t="s">
        <v>84</v>
      </c>
      <c r="R253" s="83" t="s">
        <v>64</v>
      </c>
      <c r="S253" s="83" t="s">
        <v>64</v>
      </c>
      <c r="T253" s="83" t="s">
        <v>64</v>
      </c>
      <c r="U253" s="83" t="s">
        <v>64</v>
      </c>
      <c r="V253" s="83" t="s">
        <v>84</v>
      </c>
      <c r="W253" s="83" t="s">
        <v>64</v>
      </c>
      <c r="X253" s="83" t="s">
        <v>64</v>
      </c>
      <c r="Y253" s="83" t="s">
        <v>84</v>
      </c>
      <c r="Z253" s="83" t="s">
        <v>66</v>
      </c>
      <c r="AA253" s="83" t="s">
        <v>65</v>
      </c>
      <c r="AB253" s="83" t="s">
        <v>66</v>
      </c>
      <c r="AC253" s="83" t="s">
        <v>66</v>
      </c>
      <c r="AD253" s="83" t="s">
        <v>66</v>
      </c>
      <c r="AE253" s="83" t="s">
        <v>79</v>
      </c>
      <c r="AF253" s="83" t="s">
        <v>65</v>
      </c>
      <c r="AG253" s="83" t="s">
        <v>65</v>
      </c>
      <c r="AH253" s="83" t="s">
        <v>65</v>
      </c>
      <c r="AI253" s="83" t="s">
        <v>101</v>
      </c>
      <c r="AJ253" s="83" t="s">
        <v>101</v>
      </c>
      <c r="AK253" s="83" t="s">
        <v>66</v>
      </c>
      <c r="AL253" s="83" t="s">
        <v>65</v>
      </c>
      <c r="AM253" s="83" t="s">
        <v>65</v>
      </c>
      <c r="AN253" s="83" t="s">
        <v>79</v>
      </c>
      <c r="AO253" s="83" t="s">
        <v>66</v>
      </c>
      <c r="AP253" s="83" t="s">
        <v>67</v>
      </c>
      <c r="AQ253" s="83" t="s">
        <v>67</v>
      </c>
      <c r="AR253" s="83" t="s">
        <v>73</v>
      </c>
      <c r="AS253" s="83" t="s">
        <v>68</v>
      </c>
      <c r="AT253" s="83" t="s">
        <v>87</v>
      </c>
      <c r="AU253" s="83" t="s">
        <v>70</v>
      </c>
      <c r="AV253" s="83" t="s">
        <v>71</v>
      </c>
      <c r="AW253" s="83" t="s">
        <v>73</v>
      </c>
      <c r="AX253" s="83" t="s">
        <v>73</v>
      </c>
      <c r="AY253" s="83" t="s">
        <v>73</v>
      </c>
      <c r="AZ253" s="83" t="s">
        <v>73</v>
      </c>
      <c r="BA253" s="83" t="s">
        <v>73</v>
      </c>
      <c r="BB253" s="83" t="s">
        <v>73</v>
      </c>
      <c r="BC253" s="83" t="s">
        <v>73</v>
      </c>
      <c r="BD253" s="83"/>
      <c r="BE253" s="83" t="s">
        <v>73</v>
      </c>
      <c r="BF253" s="83"/>
      <c r="BG253" s="87" t="s">
        <v>631</v>
      </c>
      <c r="BH253" s="87" t="s">
        <v>114</v>
      </c>
      <c r="BI253" s="76" t="s">
        <v>1414</v>
      </c>
      <c r="BJ253">
        <f t="shared" si="8"/>
        <v>28</v>
      </c>
      <c r="BK253" s="87">
        <f t="shared" si="7"/>
        <v>53</v>
      </c>
      <c r="BL253" s="87"/>
      <c r="BM253" s="86" t="str">
        <f>_xlfn.XLOOKUP(Form_Responses1811[[#This Row],[Sekolah School (Cleansed)]],'Quality Check'!$B$11:$B$14,'Quality Check'!$C$11:$C$14,)</f>
        <v>Urban</v>
      </c>
      <c r="BN253" s="86" t="str">
        <f>_xlfn.XLOOKUP(Form_Responses1811[[#This Row],[Sekolah School (Cleansed)]],'Quality Check'!$B$11:$B$14,'Quality Check'!$D$11:$D$14,)</f>
        <v>Intervention Group (IG)</v>
      </c>
    </row>
    <row r="254" spans="1:66" ht="13.2" x14ac:dyDescent="0.25">
      <c r="A254" s="82">
        <v>45573.461904166666</v>
      </c>
      <c r="B254" s="83" t="s">
        <v>734</v>
      </c>
      <c r="C254" s="84" t="s">
        <v>735</v>
      </c>
      <c r="D254" s="83">
        <v>85.71</v>
      </c>
      <c r="E254" s="83">
        <v>0.13</v>
      </c>
      <c r="F254" s="83" t="s">
        <v>114</v>
      </c>
      <c r="G254" s="83" t="s">
        <v>76</v>
      </c>
      <c r="H254" s="83" t="s">
        <v>736</v>
      </c>
      <c r="I254" s="83" t="s">
        <v>63</v>
      </c>
      <c r="J254" s="83" t="s">
        <v>78</v>
      </c>
      <c r="K254" s="83" t="s">
        <v>78</v>
      </c>
      <c r="L254" s="83" t="s">
        <v>78</v>
      </c>
      <c r="M254" s="83" t="s">
        <v>84</v>
      </c>
      <c r="N254" s="83" t="s">
        <v>78</v>
      </c>
      <c r="O254" s="83" t="s">
        <v>64</v>
      </c>
      <c r="P254" s="83" t="s">
        <v>78</v>
      </c>
      <c r="Q254" s="83" t="s">
        <v>64</v>
      </c>
      <c r="R254" s="83" t="s">
        <v>64</v>
      </c>
      <c r="S254" s="83" t="s">
        <v>84</v>
      </c>
      <c r="T254" s="83" t="s">
        <v>64</v>
      </c>
      <c r="U254" s="83" t="s">
        <v>64</v>
      </c>
      <c r="V254" s="83" t="s">
        <v>64</v>
      </c>
      <c r="W254" s="83" t="s">
        <v>64</v>
      </c>
      <c r="X254" s="83" t="s">
        <v>84</v>
      </c>
      <c r="Y254" s="83" t="s">
        <v>64</v>
      </c>
      <c r="Z254" s="83" t="s">
        <v>66</v>
      </c>
      <c r="AA254" s="83" t="s">
        <v>66</v>
      </c>
      <c r="AB254" s="83" t="s">
        <v>66</v>
      </c>
      <c r="AC254" s="83" t="s">
        <v>66</v>
      </c>
      <c r="AD254" s="83" t="s">
        <v>66</v>
      </c>
      <c r="AE254" s="83" t="s">
        <v>66</v>
      </c>
      <c r="AF254" s="83" t="s">
        <v>66</v>
      </c>
      <c r="AG254" s="83" t="s">
        <v>66</v>
      </c>
      <c r="AH254" s="83" t="s">
        <v>66</v>
      </c>
      <c r="AI254" s="83" t="s">
        <v>101</v>
      </c>
      <c r="AJ254" s="83" t="s">
        <v>65</v>
      </c>
      <c r="AK254" s="83" t="s">
        <v>66</v>
      </c>
      <c r="AL254" s="83" t="s">
        <v>66</v>
      </c>
      <c r="AM254" s="83" t="s">
        <v>66</v>
      </c>
      <c r="AN254" s="83" t="s">
        <v>79</v>
      </c>
      <c r="AO254" s="83" t="s">
        <v>66</v>
      </c>
      <c r="AP254" s="83" t="s">
        <v>85</v>
      </c>
      <c r="AQ254" s="83" t="s">
        <v>85</v>
      </c>
      <c r="AR254" s="83" t="s">
        <v>63</v>
      </c>
      <c r="AS254" s="83" t="s">
        <v>120</v>
      </c>
      <c r="AT254" s="83" t="s">
        <v>69</v>
      </c>
      <c r="AU254" s="83" t="s">
        <v>93</v>
      </c>
      <c r="AV254" s="83" t="s">
        <v>71</v>
      </c>
      <c r="AW254" s="83" t="s">
        <v>72</v>
      </c>
      <c r="AX254" s="83" t="s">
        <v>73</v>
      </c>
      <c r="AY254" s="83" t="s">
        <v>72</v>
      </c>
      <c r="AZ254" s="83" t="s">
        <v>72</v>
      </c>
      <c r="BA254" s="83" t="s">
        <v>72</v>
      </c>
      <c r="BB254" s="83" t="s">
        <v>72</v>
      </c>
      <c r="BC254" s="83" t="s">
        <v>73</v>
      </c>
      <c r="BD254" s="83"/>
      <c r="BE254" s="83" t="s">
        <v>73</v>
      </c>
      <c r="BF254" s="83"/>
      <c r="BG254" s="87" t="s">
        <v>631</v>
      </c>
      <c r="BH254" s="87" t="s">
        <v>114</v>
      </c>
      <c r="BI254" s="76" t="s">
        <v>1414</v>
      </c>
      <c r="BJ254">
        <f t="shared" si="8"/>
        <v>25</v>
      </c>
      <c r="BK254" s="87">
        <f t="shared" si="7"/>
        <v>49</v>
      </c>
      <c r="BL254" s="87"/>
      <c r="BM254" s="86" t="str">
        <f>_xlfn.XLOOKUP(Form_Responses1811[[#This Row],[Sekolah School (Cleansed)]],'Quality Check'!$B$11:$B$14,'Quality Check'!$C$11:$C$14,)</f>
        <v>Urban</v>
      </c>
      <c r="BN254" s="86" t="str">
        <f>_xlfn.XLOOKUP(Form_Responses1811[[#This Row],[Sekolah School (Cleansed)]],'Quality Check'!$B$11:$B$14,'Quality Check'!$D$11:$D$14,)</f>
        <v>Intervention Group (IG)</v>
      </c>
    </row>
    <row r="255" spans="1:66" ht="13.2" x14ac:dyDescent="0.25">
      <c r="A255" s="82">
        <v>45573.463333217587</v>
      </c>
      <c r="B255" s="83" t="s">
        <v>737</v>
      </c>
      <c r="C255" s="84" t="s">
        <v>738</v>
      </c>
      <c r="D255" s="83">
        <v>64.3</v>
      </c>
      <c r="E255" s="83">
        <v>1.25</v>
      </c>
      <c r="F255" s="83" t="s">
        <v>114</v>
      </c>
      <c r="G255" s="83" t="s">
        <v>76</v>
      </c>
      <c r="H255" s="83" t="s">
        <v>648</v>
      </c>
      <c r="I255" s="83" t="s">
        <v>63</v>
      </c>
      <c r="J255" s="83" t="s">
        <v>64</v>
      </c>
      <c r="K255" s="83" t="s">
        <v>84</v>
      </c>
      <c r="L255" s="83" t="s">
        <v>64</v>
      </c>
      <c r="M255" s="83" t="s">
        <v>84</v>
      </c>
      <c r="N255" s="83" t="s">
        <v>84</v>
      </c>
      <c r="O255" s="83" t="s">
        <v>64</v>
      </c>
      <c r="P255" s="83" t="s">
        <v>84</v>
      </c>
      <c r="Q255" s="83" t="s">
        <v>64</v>
      </c>
      <c r="R255" s="83" t="s">
        <v>64</v>
      </c>
      <c r="S255" s="83" t="s">
        <v>64</v>
      </c>
      <c r="T255" s="83" t="s">
        <v>64</v>
      </c>
      <c r="U255" s="83" t="s">
        <v>84</v>
      </c>
      <c r="V255" s="83" t="s">
        <v>64</v>
      </c>
      <c r="W255" s="83" t="s">
        <v>64</v>
      </c>
      <c r="X255" s="83" t="s">
        <v>64</v>
      </c>
      <c r="Y255" s="83" t="s">
        <v>64</v>
      </c>
      <c r="Z255" s="83" t="s">
        <v>66</v>
      </c>
      <c r="AA255" s="83" t="s">
        <v>66</v>
      </c>
      <c r="AB255" s="83" t="s">
        <v>66</v>
      </c>
      <c r="AC255" s="83" t="s">
        <v>66</v>
      </c>
      <c r="AD255" s="83" t="s">
        <v>66</v>
      </c>
      <c r="AE255" s="83" t="s">
        <v>66</v>
      </c>
      <c r="AF255" s="83" t="s">
        <v>66</v>
      </c>
      <c r="AG255" s="83" t="s">
        <v>66</v>
      </c>
      <c r="AH255" s="83" t="s">
        <v>79</v>
      </c>
      <c r="AI255" s="83" t="s">
        <v>66</v>
      </c>
      <c r="AJ255" s="83" t="s">
        <v>65</v>
      </c>
      <c r="AK255" s="83" t="s">
        <v>66</v>
      </c>
      <c r="AL255" s="83" t="s">
        <v>66</v>
      </c>
      <c r="AM255" s="83" t="s">
        <v>79</v>
      </c>
      <c r="AN255" s="83" t="s">
        <v>66</v>
      </c>
      <c r="AO255" s="83" t="s">
        <v>66</v>
      </c>
      <c r="AP255" s="83" t="s">
        <v>80</v>
      </c>
      <c r="AQ255" s="83" t="s">
        <v>80</v>
      </c>
      <c r="AR255" s="83" t="s">
        <v>86</v>
      </c>
      <c r="AS255" s="83" t="s">
        <v>81</v>
      </c>
      <c r="AT255" s="83" t="s">
        <v>69</v>
      </c>
      <c r="AU255" s="83" t="s">
        <v>80</v>
      </c>
      <c r="AV255" s="83" t="s">
        <v>71</v>
      </c>
      <c r="AW255" s="83" t="s">
        <v>72</v>
      </c>
      <c r="AX255" s="83" t="s">
        <v>72</v>
      </c>
      <c r="AY255" s="83" t="s">
        <v>63</v>
      </c>
      <c r="AZ255" s="83" t="s">
        <v>63</v>
      </c>
      <c r="BA255" s="83" t="s">
        <v>63</v>
      </c>
      <c r="BB255" s="83" t="s">
        <v>63</v>
      </c>
      <c r="BC255" s="83" t="s">
        <v>73</v>
      </c>
      <c r="BD255" s="83"/>
      <c r="BE255" s="83" t="s">
        <v>73</v>
      </c>
      <c r="BF255" s="83"/>
      <c r="BG255" s="87" t="s">
        <v>631</v>
      </c>
      <c r="BH255" s="87" t="s">
        <v>114</v>
      </c>
      <c r="BI255" s="76" t="s">
        <v>1414</v>
      </c>
      <c r="BJ255">
        <f t="shared" si="8"/>
        <v>28</v>
      </c>
      <c r="BK255" s="87">
        <f t="shared" si="7"/>
        <v>46</v>
      </c>
      <c r="BL255" s="87"/>
      <c r="BM255" s="86" t="str">
        <f>_xlfn.XLOOKUP(Form_Responses1811[[#This Row],[Sekolah School (Cleansed)]],'Quality Check'!$B$11:$B$14,'Quality Check'!$C$11:$C$14,)</f>
        <v>Urban</v>
      </c>
      <c r="BN255" s="86" t="str">
        <f>_xlfn.XLOOKUP(Form_Responses1811[[#This Row],[Sekolah School (Cleansed)]],'Quality Check'!$B$11:$B$14,'Quality Check'!$D$11:$D$14,)</f>
        <v>Intervention Group (IG)</v>
      </c>
    </row>
    <row r="256" spans="1:66" ht="13.2" x14ac:dyDescent="0.25">
      <c r="A256" s="82">
        <v>45573.464205439814</v>
      </c>
      <c r="B256" s="83" t="s">
        <v>739</v>
      </c>
      <c r="C256" s="84" t="s">
        <v>740</v>
      </c>
      <c r="D256" s="83">
        <v>100</v>
      </c>
      <c r="E256" s="83">
        <v>0.83</v>
      </c>
      <c r="F256" s="83" t="s">
        <v>114</v>
      </c>
      <c r="G256" s="83" t="s">
        <v>76</v>
      </c>
      <c r="H256" s="83" t="s">
        <v>716</v>
      </c>
      <c r="I256" s="83" t="s">
        <v>63</v>
      </c>
      <c r="J256" s="83" t="s">
        <v>64</v>
      </c>
      <c r="K256" s="83" t="s">
        <v>64</v>
      </c>
      <c r="L256" s="83" t="s">
        <v>64</v>
      </c>
      <c r="M256" s="83" t="s">
        <v>84</v>
      </c>
      <c r="N256" s="83" t="s">
        <v>84</v>
      </c>
      <c r="O256" s="83" t="s">
        <v>84</v>
      </c>
      <c r="P256" s="83" t="s">
        <v>84</v>
      </c>
      <c r="Q256" s="83" t="s">
        <v>84</v>
      </c>
      <c r="R256" s="83" t="s">
        <v>64</v>
      </c>
      <c r="S256" s="83" t="s">
        <v>64</v>
      </c>
      <c r="T256" s="83" t="s">
        <v>64</v>
      </c>
      <c r="U256" s="83" t="s">
        <v>84</v>
      </c>
      <c r="V256" s="83" t="s">
        <v>84</v>
      </c>
      <c r="W256" s="83" t="s">
        <v>84</v>
      </c>
      <c r="X256" s="83" t="s">
        <v>64</v>
      </c>
      <c r="Y256" s="83" t="s">
        <v>64</v>
      </c>
      <c r="Z256" s="83" t="s">
        <v>66</v>
      </c>
      <c r="AA256" s="83" t="s">
        <v>66</v>
      </c>
      <c r="AB256" s="83" t="s">
        <v>79</v>
      </c>
      <c r="AC256" s="83" t="s">
        <v>66</v>
      </c>
      <c r="AD256" s="83" t="s">
        <v>65</v>
      </c>
      <c r="AE256" s="83" t="s">
        <v>65</v>
      </c>
      <c r="AF256" s="83" t="s">
        <v>65</v>
      </c>
      <c r="AG256" s="83" t="s">
        <v>66</v>
      </c>
      <c r="AH256" s="83" t="s">
        <v>66</v>
      </c>
      <c r="AI256" s="83" t="s">
        <v>79</v>
      </c>
      <c r="AJ256" s="83" t="s">
        <v>66</v>
      </c>
      <c r="AK256" s="83" t="s">
        <v>66</v>
      </c>
      <c r="AL256" s="83" t="s">
        <v>66</v>
      </c>
      <c r="AM256" s="83" t="s">
        <v>66</v>
      </c>
      <c r="AN256" s="83" t="s">
        <v>66</v>
      </c>
      <c r="AO256" s="83" t="s">
        <v>65</v>
      </c>
      <c r="AP256" s="83" t="s">
        <v>67</v>
      </c>
      <c r="AQ256" s="83" t="s">
        <v>80</v>
      </c>
      <c r="AR256" s="83" t="s">
        <v>86</v>
      </c>
      <c r="AS256" s="83" t="s">
        <v>68</v>
      </c>
      <c r="AT256" s="83" t="s">
        <v>87</v>
      </c>
      <c r="AU256" s="83" t="s">
        <v>93</v>
      </c>
      <c r="AV256" s="83" t="s">
        <v>71</v>
      </c>
      <c r="AW256" s="83" t="s">
        <v>73</v>
      </c>
      <c r="AX256" s="83" t="s">
        <v>63</v>
      </c>
      <c r="AY256" s="83" t="s">
        <v>63</v>
      </c>
      <c r="AZ256" s="83" t="s">
        <v>73</v>
      </c>
      <c r="BA256" s="83" t="s">
        <v>63</v>
      </c>
      <c r="BB256" s="83" t="s">
        <v>73</v>
      </c>
      <c r="BC256" s="83" t="s">
        <v>73</v>
      </c>
      <c r="BD256" s="83"/>
      <c r="BE256" s="83" t="s">
        <v>73</v>
      </c>
      <c r="BF256" s="83"/>
      <c r="BG256" s="87" t="s">
        <v>631</v>
      </c>
      <c r="BH256" s="87" t="s">
        <v>114</v>
      </c>
      <c r="BI256" s="76" t="s">
        <v>1414</v>
      </c>
      <c r="BJ256">
        <f t="shared" si="8"/>
        <v>25</v>
      </c>
      <c r="BK256" s="87">
        <f t="shared" si="7"/>
        <v>51</v>
      </c>
      <c r="BL256" s="87"/>
      <c r="BM256" s="86" t="str">
        <f>_xlfn.XLOOKUP(Form_Responses1811[[#This Row],[Sekolah School (Cleansed)]],'Quality Check'!$B$11:$B$14,'Quality Check'!$C$11:$C$14,)</f>
        <v>Urban</v>
      </c>
      <c r="BN256" s="86" t="str">
        <f>_xlfn.XLOOKUP(Form_Responses1811[[#This Row],[Sekolah School (Cleansed)]],'Quality Check'!$B$11:$B$14,'Quality Check'!$D$11:$D$14,)</f>
        <v>Intervention Group (IG)</v>
      </c>
    </row>
    <row r="257" spans="1:66" ht="13.2" x14ac:dyDescent="0.25">
      <c r="A257" s="82">
        <v>45573.466091157403</v>
      </c>
      <c r="B257" s="83" t="s">
        <v>741</v>
      </c>
      <c r="C257" s="84" t="s">
        <v>742</v>
      </c>
      <c r="D257" s="83">
        <v>67.86</v>
      </c>
      <c r="E257" s="83">
        <v>0.21</v>
      </c>
      <c r="F257" s="83" t="s">
        <v>114</v>
      </c>
      <c r="G257" s="83" t="s">
        <v>76</v>
      </c>
      <c r="H257" s="83" t="s">
        <v>683</v>
      </c>
      <c r="I257" s="83" t="s">
        <v>63</v>
      </c>
      <c r="J257" s="83" t="s">
        <v>64</v>
      </c>
      <c r="K257" s="83" t="s">
        <v>84</v>
      </c>
      <c r="L257" s="83" t="s">
        <v>64</v>
      </c>
      <c r="M257" s="83" t="s">
        <v>84</v>
      </c>
      <c r="N257" s="83" t="s">
        <v>64</v>
      </c>
      <c r="O257" s="83" t="s">
        <v>64</v>
      </c>
      <c r="P257" s="83" t="s">
        <v>84</v>
      </c>
      <c r="Q257" s="83" t="s">
        <v>64</v>
      </c>
      <c r="R257" s="83" t="s">
        <v>64</v>
      </c>
      <c r="S257" s="83" t="s">
        <v>64</v>
      </c>
      <c r="T257" s="83" t="s">
        <v>64</v>
      </c>
      <c r="U257" s="83" t="s">
        <v>64</v>
      </c>
      <c r="V257" s="83" t="s">
        <v>64</v>
      </c>
      <c r="W257" s="83" t="s">
        <v>64</v>
      </c>
      <c r="X257" s="83" t="s">
        <v>64</v>
      </c>
      <c r="Y257" s="83" t="s">
        <v>64</v>
      </c>
      <c r="Z257" s="83" t="s">
        <v>101</v>
      </c>
      <c r="AA257" s="83" t="s">
        <v>101</v>
      </c>
      <c r="AB257" s="83" t="s">
        <v>101</v>
      </c>
      <c r="AC257" s="83" t="s">
        <v>101</v>
      </c>
      <c r="AD257" s="83" t="s">
        <v>101</v>
      </c>
      <c r="AE257" s="83" t="s">
        <v>101</v>
      </c>
      <c r="AF257" s="83" t="s">
        <v>101</v>
      </c>
      <c r="AG257" s="83" t="s">
        <v>66</v>
      </c>
      <c r="AH257" s="83" t="s">
        <v>66</v>
      </c>
      <c r="AI257" s="83" t="s">
        <v>66</v>
      </c>
      <c r="AJ257" s="83" t="s">
        <v>101</v>
      </c>
      <c r="AK257" s="83" t="s">
        <v>101</v>
      </c>
      <c r="AL257" s="83" t="s">
        <v>101</v>
      </c>
      <c r="AM257" s="83" t="s">
        <v>101</v>
      </c>
      <c r="AN257" s="83" t="s">
        <v>66</v>
      </c>
      <c r="AO257" s="83" t="s">
        <v>101</v>
      </c>
      <c r="AP257" s="83" t="s">
        <v>67</v>
      </c>
      <c r="AQ257" s="83" t="s">
        <v>67</v>
      </c>
      <c r="AR257" s="83" t="s">
        <v>86</v>
      </c>
      <c r="AS257" s="83" t="s">
        <v>223</v>
      </c>
      <c r="AT257" s="83" t="s">
        <v>69</v>
      </c>
      <c r="AU257" s="83" t="s">
        <v>70</v>
      </c>
      <c r="AV257" s="83" t="s">
        <v>71</v>
      </c>
      <c r="AW257" s="83" t="s">
        <v>72</v>
      </c>
      <c r="AX257" s="83" t="s">
        <v>72</v>
      </c>
      <c r="AY257" s="83" t="s">
        <v>72</v>
      </c>
      <c r="AZ257" s="83" t="s">
        <v>72</v>
      </c>
      <c r="BA257" s="83" t="s">
        <v>72</v>
      </c>
      <c r="BB257" s="83" t="s">
        <v>72</v>
      </c>
      <c r="BC257" s="83" t="s">
        <v>73</v>
      </c>
      <c r="BD257" s="83"/>
      <c r="BE257" s="83" t="s">
        <v>73</v>
      </c>
      <c r="BF257" s="83"/>
      <c r="BG257" s="87" t="s">
        <v>631</v>
      </c>
      <c r="BH257" s="87" t="s">
        <v>114</v>
      </c>
      <c r="BI257" s="76" t="s">
        <v>1414</v>
      </c>
      <c r="BJ257">
        <f t="shared" si="8"/>
        <v>30</v>
      </c>
      <c r="BK257" s="87">
        <f t="shared" si="7"/>
        <v>34</v>
      </c>
      <c r="BL257" s="87"/>
      <c r="BM257" s="86" t="str">
        <f>_xlfn.XLOOKUP(Form_Responses1811[[#This Row],[Sekolah School (Cleansed)]],'Quality Check'!$B$11:$B$14,'Quality Check'!$C$11:$C$14,)</f>
        <v>Urban</v>
      </c>
      <c r="BN257" s="86" t="str">
        <f>_xlfn.XLOOKUP(Form_Responses1811[[#This Row],[Sekolah School (Cleansed)]],'Quality Check'!$B$11:$B$14,'Quality Check'!$D$11:$D$14,)</f>
        <v>Intervention Group (IG)</v>
      </c>
    </row>
    <row r="258" spans="1:66" ht="13.2" x14ac:dyDescent="0.25">
      <c r="A258" s="82">
        <v>45573.468671666662</v>
      </c>
      <c r="B258" s="83" t="s">
        <v>743</v>
      </c>
      <c r="C258" s="84" t="s">
        <v>744</v>
      </c>
      <c r="D258" s="83">
        <v>25</v>
      </c>
      <c r="E258" s="83">
        <v>0.5</v>
      </c>
      <c r="F258" s="83" t="s">
        <v>114</v>
      </c>
      <c r="G258" s="83" t="s">
        <v>76</v>
      </c>
      <c r="H258" s="83" t="s">
        <v>716</v>
      </c>
      <c r="I258" s="83" t="s">
        <v>63</v>
      </c>
      <c r="J258" s="83" t="s">
        <v>145</v>
      </c>
      <c r="K258" s="83" t="s">
        <v>84</v>
      </c>
      <c r="L258" s="83" t="s">
        <v>145</v>
      </c>
      <c r="M258" s="83" t="s">
        <v>84</v>
      </c>
      <c r="N258" s="83" t="s">
        <v>64</v>
      </c>
      <c r="O258" s="83" t="s">
        <v>84</v>
      </c>
      <c r="P258" s="83" t="s">
        <v>84</v>
      </c>
      <c r="Q258" s="83" t="s">
        <v>84</v>
      </c>
      <c r="R258" s="83" t="s">
        <v>84</v>
      </c>
      <c r="S258" s="83" t="s">
        <v>84</v>
      </c>
      <c r="T258" s="83" t="s">
        <v>84</v>
      </c>
      <c r="U258" s="83" t="s">
        <v>84</v>
      </c>
      <c r="V258" s="83" t="s">
        <v>84</v>
      </c>
      <c r="W258" s="83" t="s">
        <v>84</v>
      </c>
      <c r="X258" s="83" t="s">
        <v>64</v>
      </c>
      <c r="Y258" s="83" t="s">
        <v>84</v>
      </c>
      <c r="Z258" s="83" t="s">
        <v>66</v>
      </c>
      <c r="AA258" s="83" t="s">
        <v>66</v>
      </c>
      <c r="AB258" s="83" t="s">
        <v>66</v>
      </c>
      <c r="AC258" s="83" t="s">
        <v>65</v>
      </c>
      <c r="AD258" s="83" t="s">
        <v>66</v>
      </c>
      <c r="AE258" s="83" t="s">
        <v>66</v>
      </c>
      <c r="AF258" s="83" t="s">
        <v>66</v>
      </c>
      <c r="AG258" s="83" t="s">
        <v>66</v>
      </c>
      <c r="AH258" s="83" t="s">
        <v>66</v>
      </c>
      <c r="AI258" s="83" t="s">
        <v>79</v>
      </c>
      <c r="AJ258" s="83" t="s">
        <v>66</v>
      </c>
      <c r="AK258" s="83" t="s">
        <v>66</v>
      </c>
      <c r="AL258" s="83" t="s">
        <v>66</v>
      </c>
      <c r="AM258" s="83" t="s">
        <v>66</v>
      </c>
      <c r="AN258" s="83" t="s">
        <v>66</v>
      </c>
      <c r="AO258" s="83" t="s">
        <v>66</v>
      </c>
      <c r="AP258" s="83" t="s">
        <v>85</v>
      </c>
      <c r="AQ258" s="83" t="s">
        <v>85</v>
      </c>
      <c r="AR258" s="83" t="s">
        <v>86</v>
      </c>
      <c r="AS258" s="83" t="s">
        <v>68</v>
      </c>
      <c r="AT258" s="83" t="s">
        <v>87</v>
      </c>
      <c r="AU258" s="83" t="s">
        <v>70</v>
      </c>
      <c r="AV258" s="83" t="s">
        <v>71</v>
      </c>
      <c r="AW258" s="83" t="s">
        <v>63</v>
      </c>
      <c r="AX258" s="83" t="s">
        <v>72</v>
      </c>
      <c r="AY258" s="83" t="s">
        <v>63</v>
      </c>
      <c r="AZ258" s="83" t="s">
        <v>72</v>
      </c>
      <c r="BA258" s="83" t="s">
        <v>63</v>
      </c>
      <c r="BB258" s="83" t="s">
        <v>73</v>
      </c>
      <c r="BC258" s="83" t="s">
        <v>73</v>
      </c>
      <c r="BD258" s="83"/>
      <c r="BE258" s="83" t="s">
        <v>73</v>
      </c>
      <c r="BF258" s="83"/>
      <c r="BG258" s="87" t="s">
        <v>631</v>
      </c>
      <c r="BH258" s="87" t="s">
        <v>114</v>
      </c>
      <c r="BI258" s="76" t="s">
        <v>1414</v>
      </c>
      <c r="BJ258">
        <f t="shared" si="8"/>
        <v>19</v>
      </c>
      <c r="BK258" s="87">
        <f t="shared" ref="BK258:BK321" si="9">SUM(IF(Z258="Sangat setuju / Strongly agree",4,IF(Z258="Setuju / Slightly agree",3,IF(Z258="Tidak setuju / Slightly disagree",2,IF(Z258="Sangat tidak setuju / Strongly disagree",1,"PLEASECHECK")))),IF(AA258="Sangat setuju / Strongly agree",4,IF(AA258="Setuju / Slightly agree",3,IF(AA258="Tidak setuju / Slightly disagree",2,IF(AA258="Sangat tidak setuju / Strongly disagree",1,"PLEASECHECK")))),IF(AB258="Sangat setuju / Strongly agree",4,IF(AB258="Setuju / Slightly agree",3,IF(AB258="Tidak setuju / Slightly disagree",2,IF(AB258="Sangat tidak setuju / Strongly disagree",1,"PLEASECHECK")))),IF(AC258="Sangat setuju / Strongly agree",4,IF(AC258="Setuju / Slightly agree",3,IF(AC258="Tidak setuju / Slightly disagree",2,IF(AC258="Sangat tidak setuju / Strongly disagree",1,"PLEASECHECK")))),IF(AD258="Sangat setuju / Strongly agree",4,IF(AD258="Setuju / Slightly agree",3,IF(AD258="Tidak setuju / Slightly disagree",2,IF(AD258="Sangat tidak setuju / Strongly disagree",1,"PLEASECHECK")))),IF(AE258="Sangat setuju / Strongly agree",4,IF(AE258="Setuju / Slightly agree",3,IF(AE258="Tidak setuju / Slightly disagree",2,IF(AE258="Sangat tidak setuju / Strongly disagree",1,"PLEASECHECK")))),IF(AF258="Sangat setuju / Strongly agree",4,IF(AF258="Setuju / Slightly agree",3,IF(AF258="Tidak setuju / Slightly disagree",2,IF(AF258="Sangat tidak setuju / Strongly disagree",1,"PLEASECHECK")))),IF(AG258="Sangat setuju / Strongly agree",4,IF(AG258="Setuju / Slightly agree",3,IF(AG258="Tidak setuju / Slightly disagree",2,IF(AG258="Sangat tidak setuju / Strongly disagree",2,"PLEASECHECK")))),IF(AH258="Sangat setuju / Strongly agree",4,IF(AH258="Setuju / Slightly agree",3,IF(AH258="Tidak setuju / Slightly disagree",2,IF(AH258="Sangat tidak setuju / Strongly disagree",2,"PLEASECHECK")))),IF(AI258="Sangat setuju / Strongly agree",1,IF(AI258="Setuju / Slightly agree",2,IF(AI258="Tidak setuju / Slightly disagree",3,IF(AI258="Sangat tidak setuju / Strongly disagree",4,"PLEASECHECK")))),IF(AJ258="Sangat setuju / Strongly agree",4,IF(AJ258="Setuju / Slightly agree",3,IF(AJ258="Tidak setuju / Slightly disagree",2,IF(AJ258="Sangat tidak setuju / Strongly disagree",3,"PLEASECHECK")))),IF(AK258="Sangat setuju / Strongly agree",4,IF(AK258="Setuju / Slightly agree",3,IF(AK258="Tidak setuju / Slightly disagree",2,IF(AK258="Sangat tidak setuju / Strongly disagree",3,"PLEASECHECK")))),IF(AL258="Sangat setuju / Strongly agree",4,IF(AL258="Setuju / Slightly agree",3,IF(AL258="Tidak setuju / Slightly disagree",2,IF(AL258="Sangat tidak setuju / Strongly disagree",3,"PLEASECHECK")))),IF(AM258="Sangat setuju / Strongly agree",4,IF(AM258="Setuju / Slightly agree",3,IF(AM258="Tidak setuju / Slightly disagree",2,IF(AM258="Sangat tidak setuju / Strongly disagree",3,"PLEASECHECK")))),IF(AN258="Sangat setuju / Strongly agree",4,IF(AN258="Setuju / Slightly agree",3,IF(AN258="Tidak setuju / Slightly disagree",2,IF(AN258="Sangat tidak setuju / Strongly disagree",4,"PLEASECHECK")))),IF(AO258="Sangat setuju / Strongly agree",4,IF(AO258="Setuju / Slightly agree",3,IF(AO258="Tidak setuju / Slightly disagree",2,IF(AO258="Sangat tidak setuju / Strongly disagree",4,"PLEASECHECK")))))</f>
        <v>49</v>
      </c>
      <c r="BL258" s="87"/>
      <c r="BM258" s="86" t="str">
        <f>_xlfn.XLOOKUP(Form_Responses1811[[#This Row],[Sekolah School (Cleansed)]],'Quality Check'!$B$11:$B$14,'Quality Check'!$C$11:$C$14,)</f>
        <v>Urban</v>
      </c>
      <c r="BN258" s="86" t="str">
        <f>_xlfn.XLOOKUP(Form_Responses1811[[#This Row],[Sekolah School (Cleansed)]],'Quality Check'!$B$11:$B$14,'Quality Check'!$D$11:$D$14,)</f>
        <v>Intervention Group (IG)</v>
      </c>
    </row>
    <row r="259" spans="1:66" ht="13.2" x14ac:dyDescent="0.25">
      <c r="A259" s="82">
        <v>45573.469543472223</v>
      </c>
      <c r="B259" s="83" t="s">
        <v>745</v>
      </c>
      <c r="C259" s="84" t="s">
        <v>746</v>
      </c>
      <c r="D259" s="83">
        <v>75.89</v>
      </c>
      <c r="E259" s="83">
        <v>0.21</v>
      </c>
      <c r="F259" s="83" t="s">
        <v>114</v>
      </c>
      <c r="G259" s="83" t="s">
        <v>76</v>
      </c>
      <c r="H259" s="83" t="s">
        <v>747</v>
      </c>
      <c r="I259" s="83" t="s">
        <v>63</v>
      </c>
      <c r="J259" s="83" t="s">
        <v>64</v>
      </c>
      <c r="K259" s="83" t="s">
        <v>78</v>
      </c>
      <c r="L259" s="83" t="s">
        <v>145</v>
      </c>
      <c r="M259" s="83" t="s">
        <v>64</v>
      </c>
      <c r="N259" s="83" t="s">
        <v>84</v>
      </c>
      <c r="O259" s="83" t="s">
        <v>64</v>
      </c>
      <c r="P259" s="83" t="s">
        <v>84</v>
      </c>
      <c r="Q259" s="83" t="s">
        <v>64</v>
      </c>
      <c r="R259" s="83" t="s">
        <v>64</v>
      </c>
      <c r="S259" s="83" t="s">
        <v>64</v>
      </c>
      <c r="T259" s="83" t="s">
        <v>64</v>
      </c>
      <c r="U259" s="83" t="s">
        <v>78</v>
      </c>
      <c r="V259" s="83" t="s">
        <v>64</v>
      </c>
      <c r="W259" s="83" t="s">
        <v>64</v>
      </c>
      <c r="X259" s="83" t="s">
        <v>64</v>
      </c>
      <c r="Y259" s="83" t="s">
        <v>64</v>
      </c>
      <c r="Z259" s="83" t="s">
        <v>66</v>
      </c>
      <c r="AA259" s="83" t="s">
        <v>65</v>
      </c>
      <c r="AB259" s="83" t="s">
        <v>66</v>
      </c>
      <c r="AC259" s="83" t="s">
        <v>65</v>
      </c>
      <c r="AD259" s="83" t="s">
        <v>66</v>
      </c>
      <c r="AE259" s="83" t="s">
        <v>66</v>
      </c>
      <c r="AF259" s="83" t="s">
        <v>65</v>
      </c>
      <c r="AG259" s="83" t="s">
        <v>66</v>
      </c>
      <c r="AH259" s="83" t="s">
        <v>66</v>
      </c>
      <c r="AI259" s="83" t="s">
        <v>79</v>
      </c>
      <c r="AJ259" s="83" t="s">
        <v>65</v>
      </c>
      <c r="AK259" s="83" t="s">
        <v>65</v>
      </c>
      <c r="AL259" s="83" t="s">
        <v>65</v>
      </c>
      <c r="AM259" s="83" t="s">
        <v>66</v>
      </c>
      <c r="AN259" s="83" t="s">
        <v>66</v>
      </c>
      <c r="AO259" s="83" t="s">
        <v>66</v>
      </c>
      <c r="AP259" s="83" t="s">
        <v>67</v>
      </c>
      <c r="AQ259" s="83" t="s">
        <v>67</v>
      </c>
      <c r="AR259" s="83" t="s">
        <v>63</v>
      </c>
      <c r="AS259" s="83" t="s">
        <v>81</v>
      </c>
      <c r="AT259" s="83" t="s">
        <v>87</v>
      </c>
      <c r="AU259" s="83" t="s">
        <v>80</v>
      </c>
      <c r="AV259" s="83" t="s">
        <v>71</v>
      </c>
      <c r="AW259" s="83" t="s">
        <v>73</v>
      </c>
      <c r="AX259" s="83" t="s">
        <v>72</v>
      </c>
      <c r="AY259" s="83" t="s">
        <v>63</v>
      </c>
      <c r="AZ259" s="83" t="s">
        <v>72</v>
      </c>
      <c r="BA259" s="83" t="s">
        <v>72</v>
      </c>
      <c r="BB259" s="83" t="s">
        <v>72</v>
      </c>
      <c r="BC259" s="83" t="s">
        <v>73</v>
      </c>
      <c r="BD259" s="83"/>
      <c r="BE259" s="83" t="s">
        <v>73</v>
      </c>
      <c r="BF259" s="83"/>
      <c r="BG259" s="87" t="s">
        <v>631</v>
      </c>
      <c r="BH259" s="87" t="s">
        <v>114</v>
      </c>
      <c r="BI259" s="76" t="s">
        <v>1414</v>
      </c>
      <c r="BJ259">
        <f t="shared" ref="BJ259:BJ322" si="10">SUM(IF(J259="Betul / True",2,IF(J259="Salah / False",1,IF(J259="Tidak tahu / Dont Know",1,"PLEASE CHECK"))),IF(K259="Betul / True",2,IF(K259="Salah / False",1,IF(K259="Tidak tahu / Dont Know",1,"PLEASE CHECK"))),IF(L259="Betul / True",2,IF(L259="Salah / False",1,IF(L259="Tidak tahu / Dont Know",1,"PLEASE CHECK"))),IF(M259="Betul / True",1,IF(M259="Salah / False",2,IF(M259="Tidak tahu / Dont Know",2,"PLEASE CHECK"))),IF(N259="Betul / True",2,IF(N259="Salah / False",1,IF(N259="Tidak tahu / Dont Know",1,"PLEASE CHECK"))),IF(O259="Betul / True",2,IF(O259="Salah / False",1,IF(O259="Tidak tahu / Dont Know",1,"PLEASE CHECK"))),IF(P259="Betul / True",2,IF(P259="Salah / False",1,IF(P259="Tidak tahu / Dont Know",1,"PLEASE CHECK"))),IF(Q259="Betul / True",2,IF(Q259="Salah / False",1,IF(Q259="Tidak tahu / Dont Know",1,"PLEASE CHECK"))),IF(R259="Betul / True",2,IF(R259="Salah / False",1,IF(R259="Tidak tahu / Dont Know",1,"PLEASE CHECK"))),IF(S259="Betul / True",2,IF(S259="Salah / False",1,IF(S259="Tidak tahu / Dont Know",1,"PLEASE CHECK"))),IF(T259="Betul / True",2,IF(T259="Salah / False",1,IF(T259="Tidak tahu / Dont Know",1,"PLEASE CHECK"))),IF(U259="Betul / True",2,IF(U259="Salah / False",1,IF(U259="Tidak tahu / Dont Know",1,"PLEASE CHECK"))),IF(V259="Betul / True",2,IF(V259="Salah / False",1,IF(V259="Tidak tahu / Dont Know",1,"PLEASE CHECK"))),IF(W259="Betul / True",2,IF(W259="Salah / False",1,IF(W259="Tidak tahu / Dont Know",1,"PLEASE CHECK"))),IF(X259="Betul / True",2,IF(X259="Salah / False",1,IF(X259="Tidak tahu / Dont Know",1,"PLEASE CHECK"))),IF(Y259="Betul / True",2,IF(Y259="Salah / False",1,IF(Y259="Tidak tahu / Dont Know",1,"PLEASE CHECK"))))</f>
        <v>26</v>
      </c>
      <c r="BK259" s="87">
        <f t="shared" si="9"/>
        <v>54</v>
      </c>
      <c r="BL259" s="87"/>
      <c r="BM259" s="86" t="str">
        <f>_xlfn.XLOOKUP(Form_Responses1811[[#This Row],[Sekolah School (Cleansed)]],'Quality Check'!$B$11:$B$14,'Quality Check'!$C$11:$C$14,)</f>
        <v>Urban</v>
      </c>
      <c r="BN259" s="86" t="str">
        <f>_xlfn.XLOOKUP(Form_Responses1811[[#This Row],[Sekolah School (Cleansed)]],'Quality Check'!$B$11:$B$14,'Quality Check'!$D$11:$D$14,)</f>
        <v>Intervention Group (IG)</v>
      </c>
    </row>
    <row r="260" spans="1:66" ht="13.2" x14ac:dyDescent="0.25">
      <c r="A260" s="82">
        <v>45573.470236643523</v>
      </c>
      <c r="B260" s="83" t="s">
        <v>748</v>
      </c>
      <c r="C260" s="84" t="s">
        <v>749</v>
      </c>
      <c r="D260" s="83">
        <v>100</v>
      </c>
      <c r="E260" s="83">
        <v>0.21</v>
      </c>
      <c r="F260" s="83" t="s">
        <v>114</v>
      </c>
      <c r="G260" s="83" t="s">
        <v>76</v>
      </c>
      <c r="H260" s="83" t="s">
        <v>706</v>
      </c>
      <c r="I260" s="83" t="s">
        <v>63</v>
      </c>
      <c r="J260" s="83" t="s">
        <v>64</v>
      </c>
      <c r="K260" s="83" t="s">
        <v>64</v>
      </c>
      <c r="L260" s="83" t="s">
        <v>64</v>
      </c>
      <c r="M260" s="83" t="s">
        <v>64</v>
      </c>
      <c r="N260" s="83" t="s">
        <v>64</v>
      </c>
      <c r="O260" s="83" t="s">
        <v>64</v>
      </c>
      <c r="P260" s="83" t="s">
        <v>64</v>
      </c>
      <c r="Q260" s="83" t="s">
        <v>64</v>
      </c>
      <c r="R260" s="83" t="s">
        <v>64</v>
      </c>
      <c r="S260" s="83" t="s">
        <v>64</v>
      </c>
      <c r="T260" s="83" t="s">
        <v>64</v>
      </c>
      <c r="U260" s="83" t="s">
        <v>64</v>
      </c>
      <c r="V260" s="83" t="s">
        <v>64</v>
      </c>
      <c r="W260" s="83" t="s">
        <v>64</v>
      </c>
      <c r="X260" s="83" t="s">
        <v>64</v>
      </c>
      <c r="Y260" s="83" t="s">
        <v>64</v>
      </c>
      <c r="Z260" s="83" t="s">
        <v>65</v>
      </c>
      <c r="AA260" s="83" t="s">
        <v>65</v>
      </c>
      <c r="AB260" s="83" t="s">
        <v>65</v>
      </c>
      <c r="AC260" s="83" t="s">
        <v>65</v>
      </c>
      <c r="AD260" s="83" t="s">
        <v>65</v>
      </c>
      <c r="AE260" s="83" t="s">
        <v>65</v>
      </c>
      <c r="AF260" s="83" t="s">
        <v>65</v>
      </c>
      <c r="AG260" s="83" t="s">
        <v>65</v>
      </c>
      <c r="AH260" s="83" t="s">
        <v>65</v>
      </c>
      <c r="AI260" s="83" t="s">
        <v>79</v>
      </c>
      <c r="AJ260" s="83" t="s">
        <v>65</v>
      </c>
      <c r="AK260" s="83" t="s">
        <v>65</v>
      </c>
      <c r="AL260" s="83" t="s">
        <v>65</v>
      </c>
      <c r="AM260" s="83" t="s">
        <v>65</v>
      </c>
      <c r="AN260" s="83" t="s">
        <v>66</v>
      </c>
      <c r="AO260" s="83" t="s">
        <v>65</v>
      </c>
      <c r="AP260" s="83" t="s">
        <v>67</v>
      </c>
      <c r="AQ260" s="83" t="s">
        <v>67</v>
      </c>
      <c r="AR260" s="83" t="s">
        <v>63</v>
      </c>
      <c r="AS260" s="83" t="s">
        <v>120</v>
      </c>
      <c r="AT260" s="83" t="s">
        <v>87</v>
      </c>
      <c r="AU260" s="83" t="s">
        <v>80</v>
      </c>
      <c r="AV260" s="83" t="s">
        <v>71</v>
      </c>
      <c r="AW260" s="83" t="s">
        <v>73</v>
      </c>
      <c r="AX260" s="83" t="s">
        <v>73</v>
      </c>
      <c r="AY260" s="83" t="s">
        <v>72</v>
      </c>
      <c r="AZ260" s="83" t="s">
        <v>72</v>
      </c>
      <c r="BA260" s="83" t="s">
        <v>63</v>
      </c>
      <c r="BB260" s="83" t="s">
        <v>63</v>
      </c>
      <c r="BC260" s="83" t="s">
        <v>63</v>
      </c>
      <c r="BD260" s="83"/>
      <c r="BE260" s="83" t="s">
        <v>73</v>
      </c>
      <c r="BF260" s="83"/>
      <c r="BG260" s="87" t="s">
        <v>631</v>
      </c>
      <c r="BH260" s="87" t="s">
        <v>114</v>
      </c>
      <c r="BI260" s="76" t="s">
        <v>1414</v>
      </c>
      <c r="BJ260">
        <f t="shared" si="10"/>
        <v>31</v>
      </c>
      <c r="BK260" s="87">
        <f t="shared" si="9"/>
        <v>62</v>
      </c>
      <c r="BL260" s="87"/>
      <c r="BM260" s="86" t="str">
        <f>_xlfn.XLOOKUP(Form_Responses1811[[#This Row],[Sekolah School (Cleansed)]],'Quality Check'!$B$11:$B$14,'Quality Check'!$C$11:$C$14,)</f>
        <v>Urban</v>
      </c>
      <c r="BN260" s="86" t="str">
        <f>_xlfn.XLOOKUP(Form_Responses1811[[#This Row],[Sekolah School (Cleansed)]],'Quality Check'!$B$11:$B$14,'Quality Check'!$D$11:$D$14,)</f>
        <v>Intervention Group (IG)</v>
      </c>
    </row>
    <row r="261" spans="1:66" ht="13.2" x14ac:dyDescent="0.25">
      <c r="A261" s="82">
        <v>45573.471926354163</v>
      </c>
      <c r="B261" s="83" t="s">
        <v>750</v>
      </c>
      <c r="C261" s="84" t="s">
        <v>751</v>
      </c>
      <c r="D261" s="83">
        <v>55.36</v>
      </c>
      <c r="E261" s="83">
        <v>0.21</v>
      </c>
      <c r="F261" s="83" t="s">
        <v>114</v>
      </c>
      <c r="G261" s="83" t="s">
        <v>76</v>
      </c>
      <c r="H261" s="83" t="s">
        <v>654</v>
      </c>
      <c r="I261" s="83" t="s">
        <v>63</v>
      </c>
      <c r="J261" s="83" t="s">
        <v>64</v>
      </c>
      <c r="K261" s="83" t="s">
        <v>84</v>
      </c>
      <c r="L261" s="83" t="s">
        <v>145</v>
      </c>
      <c r="M261" s="83" t="s">
        <v>64</v>
      </c>
      <c r="N261" s="83" t="s">
        <v>84</v>
      </c>
      <c r="O261" s="83" t="s">
        <v>64</v>
      </c>
      <c r="P261" s="83" t="s">
        <v>84</v>
      </c>
      <c r="Q261" s="83" t="s">
        <v>84</v>
      </c>
      <c r="R261" s="83" t="s">
        <v>64</v>
      </c>
      <c r="S261" s="83" t="s">
        <v>64</v>
      </c>
      <c r="T261" s="83" t="s">
        <v>64</v>
      </c>
      <c r="U261" s="83" t="s">
        <v>84</v>
      </c>
      <c r="V261" s="83" t="s">
        <v>84</v>
      </c>
      <c r="W261" s="83" t="s">
        <v>64</v>
      </c>
      <c r="X261" s="83" t="s">
        <v>84</v>
      </c>
      <c r="Y261" s="83" t="s">
        <v>64</v>
      </c>
      <c r="Z261" s="83" t="s">
        <v>66</v>
      </c>
      <c r="AA261" s="83" t="s">
        <v>65</v>
      </c>
      <c r="AB261" s="83" t="s">
        <v>66</v>
      </c>
      <c r="AC261" s="83" t="s">
        <v>66</v>
      </c>
      <c r="AD261" s="83" t="s">
        <v>66</v>
      </c>
      <c r="AE261" s="83" t="s">
        <v>65</v>
      </c>
      <c r="AF261" s="83" t="s">
        <v>65</v>
      </c>
      <c r="AG261" s="83" t="s">
        <v>65</v>
      </c>
      <c r="AH261" s="83" t="s">
        <v>65</v>
      </c>
      <c r="AI261" s="83" t="s">
        <v>101</v>
      </c>
      <c r="AJ261" s="83" t="s">
        <v>66</v>
      </c>
      <c r="AK261" s="83" t="s">
        <v>66</v>
      </c>
      <c r="AL261" s="83" t="s">
        <v>66</v>
      </c>
      <c r="AM261" s="83" t="s">
        <v>65</v>
      </c>
      <c r="AN261" s="83" t="s">
        <v>66</v>
      </c>
      <c r="AO261" s="83" t="s">
        <v>65</v>
      </c>
      <c r="AP261" s="83" t="s">
        <v>85</v>
      </c>
      <c r="AQ261" s="83" t="s">
        <v>85</v>
      </c>
      <c r="AR261" s="83" t="s">
        <v>86</v>
      </c>
      <c r="AS261" s="83" t="s">
        <v>571</v>
      </c>
      <c r="AT261" s="83" t="s">
        <v>169</v>
      </c>
      <c r="AU261" s="83" t="s">
        <v>67</v>
      </c>
      <c r="AV261" s="83" t="s">
        <v>71</v>
      </c>
      <c r="AW261" s="83" t="s">
        <v>63</v>
      </c>
      <c r="AX261" s="83" t="s">
        <v>72</v>
      </c>
      <c r="AY261" s="83" t="s">
        <v>72</v>
      </c>
      <c r="AZ261" s="83" t="s">
        <v>63</v>
      </c>
      <c r="BA261" s="83" t="s">
        <v>72</v>
      </c>
      <c r="BB261" s="83" t="s">
        <v>73</v>
      </c>
      <c r="BC261" s="83" t="s">
        <v>73</v>
      </c>
      <c r="BD261" s="83"/>
      <c r="BE261" s="83" t="s">
        <v>73</v>
      </c>
      <c r="BF261" s="83"/>
      <c r="BG261" s="87" t="s">
        <v>631</v>
      </c>
      <c r="BH261" s="87" t="s">
        <v>114</v>
      </c>
      <c r="BI261" s="76" t="s">
        <v>1414</v>
      </c>
      <c r="BJ261">
        <f t="shared" si="10"/>
        <v>23</v>
      </c>
      <c r="BK261" s="87">
        <f t="shared" si="9"/>
        <v>56</v>
      </c>
      <c r="BL261" s="87"/>
      <c r="BM261" s="86" t="str">
        <f>_xlfn.XLOOKUP(Form_Responses1811[[#This Row],[Sekolah School (Cleansed)]],'Quality Check'!$B$11:$B$14,'Quality Check'!$C$11:$C$14,)</f>
        <v>Urban</v>
      </c>
      <c r="BN261" s="86" t="str">
        <f>_xlfn.XLOOKUP(Form_Responses1811[[#This Row],[Sekolah School (Cleansed)]],'Quality Check'!$B$11:$B$14,'Quality Check'!$D$11:$D$14,)</f>
        <v>Intervention Group (IG)</v>
      </c>
    </row>
    <row r="262" spans="1:66" ht="13.2" x14ac:dyDescent="0.25">
      <c r="A262" s="82">
        <v>45573.474516678238</v>
      </c>
      <c r="B262" s="83" t="s">
        <v>752</v>
      </c>
      <c r="C262" s="84" t="s">
        <v>753</v>
      </c>
      <c r="D262" s="83">
        <v>100</v>
      </c>
      <c r="E262" s="83">
        <v>0.21</v>
      </c>
      <c r="F262" s="83" t="s">
        <v>114</v>
      </c>
      <c r="G262" s="83" t="s">
        <v>76</v>
      </c>
      <c r="H262" s="83" t="s">
        <v>631</v>
      </c>
      <c r="I262" s="83" t="s">
        <v>63</v>
      </c>
      <c r="J262" s="83" t="s">
        <v>64</v>
      </c>
      <c r="K262" s="83" t="s">
        <v>64</v>
      </c>
      <c r="L262" s="83" t="s">
        <v>64</v>
      </c>
      <c r="M262" s="83" t="s">
        <v>84</v>
      </c>
      <c r="N262" s="83" t="s">
        <v>84</v>
      </c>
      <c r="O262" s="83" t="s">
        <v>64</v>
      </c>
      <c r="P262" s="83" t="s">
        <v>78</v>
      </c>
      <c r="Q262" s="83" t="s">
        <v>64</v>
      </c>
      <c r="R262" s="83" t="s">
        <v>64</v>
      </c>
      <c r="S262" s="83" t="s">
        <v>64</v>
      </c>
      <c r="T262" s="83" t="s">
        <v>64</v>
      </c>
      <c r="U262" s="83" t="s">
        <v>84</v>
      </c>
      <c r="V262" s="83" t="s">
        <v>64</v>
      </c>
      <c r="W262" s="83" t="s">
        <v>64</v>
      </c>
      <c r="X262" s="83" t="s">
        <v>64</v>
      </c>
      <c r="Y262" s="83" t="s">
        <v>64</v>
      </c>
      <c r="Z262" s="83" t="s">
        <v>65</v>
      </c>
      <c r="AA262" s="83" t="s">
        <v>65</v>
      </c>
      <c r="AB262" s="83" t="s">
        <v>65</v>
      </c>
      <c r="AC262" s="83" t="s">
        <v>65</v>
      </c>
      <c r="AD262" s="83" t="s">
        <v>65</v>
      </c>
      <c r="AE262" s="83" t="s">
        <v>65</v>
      </c>
      <c r="AF262" s="83" t="s">
        <v>66</v>
      </c>
      <c r="AG262" s="83" t="s">
        <v>66</v>
      </c>
      <c r="AH262" s="83" t="s">
        <v>66</v>
      </c>
      <c r="AI262" s="83" t="s">
        <v>66</v>
      </c>
      <c r="AJ262" s="83" t="s">
        <v>66</v>
      </c>
      <c r="AK262" s="83" t="s">
        <v>66</v>
      </c>
      <c r="AL262" s="83" t="s">
        <v>66</v>
      </c>
      <c r="AM262" s="83" t="s">
        <v>66</v>
      </c>
      <c r="AN262" s="83" t="s">
        <v>66</v>
      </c>
      <c r="AO262" s="83" t="s">
        <v>66</v>
      </c>
      <c r="AP262" s="83" t="s">
        <v>67</v>
      </c>
      <c r="AQ262" s="83" t="s">
        <v>67</v>
      </c>
      <c r="AR262" s="83" t="s">
        <v>86</v>
      </c>
      <c r="AS262" s="83" t="s">
        <v>68</v>
      </c>
      <c r="AT262" s="83" t="s">
        <v>87</v>
      </c>
      <c r="AU262" s="83" t="s">
        <v>67</v>
      </c>
      <c r="AV262" s="83" t="s">
        <v>132</v>
      </c>
      <c r="AW262" s="83" t="s">
        <v>63</v>
      </c>
      <c r="AX262" s="83" t="s">
        <v>72</v>
      </c>
      <c r="AY262" s="83" t="s">
        <v>72</v>
      </c>
      <c r="AZ262" s="83" t="s">
        <v>63</v>
      </c>
      <c r="BA262" s="83" t="s">
        <v>63</v>
      </c>
      <c r="BB262" s="83" t="s">
        <v>73</v>
      </c>
      <c r="BC262" s="83" t="s">
        <v>73</v>
      </c>
      <c r="BD262" s="83"/>
      <c r="BE262" s="83" t="s">
        <v>73</v>
      </c>
      <c r="BF262" s="83"/>
      <c r="BG262" s="87" t="s">
        <v>631</v>
      </c>
      <c r="BH262" s="87" t="s">
        <v>114</v>
      </c>
      <c r="BI262" s="76" t="s">
        <v>1414</v>
      </c>
      <c r="BJ262">
        <f t="shared" si="10"/>
        <v>29</v>
      </c>
      <c r="BK262" s="87">
        <f t="shared" si="9"/>
        <v>53</v>
      </c>
      <c r="BL262" s="87"/>
      <c r="BM262" s="86" t="str">
        <f>_xlfn.XLOOKUP(Form_Responses1811[[#This Row],[Sekolah School (Cleansed)]],'Quality Check'!$B$11:$B$14,'Quality Check'!$C$11:$C$14,)</f>
        <v>Urban</v>
      </c>
      <c r="BN262" s="86" t="str">
        <f>_xlfn.XLOOKUP(Form_Responses1811[[#This Row],[Sekolah School (Cleansed)]],'Quality Check'!$B$11:$B$14,'Quality Check'!$D$11:$D$14,)</f>
        <v>Intervention Group (IG)</v>
      </c>
    </row>
    <row r="263" spans="1:66" ht="13.2" x14ac:dyDescent="0.25">
      <c r="A263" s="82">
        <v>45573.474695335652</v>
      </c>
      <c r="B263" s="83" t="s">
        <v>754</v>
      </c>
      <c r="C263" s="84" t="s">
        <v>755</v>
      </c>
      <c r="D263" s="83">
        <v>95.54</v>
      </c>
      <c r="E263" s="83">
        <v>1.04</v>
      </c>
      <c r="F263" s="83" t="s">
        <v>114</v>
      </c>
      <c r="G263" s="83" t="s">
        <v>76</v>
      </c>
      <c r="H263" s="83" t="s">
        <v>648</v>
      </c>
      <c r="I263" s="83" t="s">
        <v>63</v>
      </c>
      <c r="J263" s="83" t="s">
        <v>64</v>
      </c>
      <c r="K263" s="83" t="s">
        <v>64</v>
      </c>
      <c r="L263" s="83" t="s">
        <v>64</v>
      </c>
      <c r="M263" s="83" t="s">
        <v>64</v>
      </c>
      <c r="N263" s="83" t="s">
        <v>64</v>
      </c>
      <c r="O263" s="83" t="s">
        <v>64</v>
      </c>
      <c r="P263" s="83" t="s">
        <v>84</v>
      </c>
      <c r="Q263" s="83" t="s">
        <v>84</v>
      </c>
      <c r="R263" s="83" t="s">
        <v>64</v>
      </c>
      <c r="S263" s="83" t="s">
        <v>64</v>
      </c>
      <c r="T263" s="83" t="s">
        <v>78</v>
      </c>
      <c r="U263" s="83" t="s">
        <v>64</v>
      </c>
      <c r="V263" s="83" t="s">
        <v>64</v>
      </c>
      <c r="W263" s="83" t="s">
        <v>64</v>
      </c>
      <c r="X263" s="83" t="s">
        <v>64</v>
      </c>
      <c r="Y263" s="83" t="s">
        <v>84</v>
      </c>
      <c r="Z263" s="83" t="s">
        <v>66</v>
      </c>
      <c r="AA263" s="83" t="s">
        <v>66</v>
      </c>
      <c r="AB263" s="83" t="s">
        <v>66</v>
      </c>
      <c r="AC263" s="83" t="s">
        <v>66</v>
      </c>
      <c r="AD263" s="83" t="s">
        <v>66</v>
      </c>
      <c r="AE263" s="83" t="s">
        <v>66</v>
      </c>
      <c r="AF263" s="83" t="s">
        <v>65</v>
      </c>
      <c r="AG263" s="83" t="s">
        <v>66</v>
      </c>
      <c r="AH263" s="83" t="s">
        <v>79</v>
      </c>
      <c r="AI263" s="83" t="s">
        <v>101</v>
      </c>
      <c r="AJ263" s="83" t="s">
        <v>66</v>
      </c>
      <c r="AK263" s="83" t="s">
        <v>66</v>
      </c>
      <c r="AL263" s="83" t="s">
        <v>66</v>
      </c>
      <c r="AM263" s="83" t="s">
        <v>65</v>
      </c>
      <c r="AN263" s="83" t="s">
        <v>65</v>
      </c>
      <c r="AO263" s="83" t="s">
        <v>66</v>
      </c>
      <c r="AP263" s="83" t="s">
        <v>85</v>
      </c>
      <c r="AQ263" s="83" t="s">
        <v>85</v>
      </c>
      <c r="AR263" s="83" t="s">
        <v>86</v>
      </c>
      <c r="AS263" s="83" t="s">
        <v>756</v>
      </c>
      <c r="AT263" s="83" t="s">
        <v>87</v>
      </c>
      <c r="AU263" s="83" t="s">
        <v>67</v>
      </c>
      <c r="AV263" s="83" t="s">
        <v>469</v>
      </c>
      <c r="AW263" s="83" t="s">
        <v>63</v>
      </c>
      <c r="AX263" s="83" t="s">
        <v>72</v>
      </c>
      <c r="AY263" s="83" t="s">
        <v>72</v>
      </c>
      <c r="AZ263" s="83" t="s">
        <v>63</v>
      </c>
      <c r="BA263" s="83" t="s">
        <v>63</v>
      </c>
      <c r="BB263" s="83" t="s">
        <v>72</v>
      </c>
      <c r="BC263" s="83" t="s">
        <v>73</v>
      </c>
      <c r="BD263" s="83"/>
      <c r="BE263" s="83" t="s">
        <v>73</v>
      </c>
      <c r="BF263" s="83"/>
      <c r="BG263" s="87" t="s">
        <v>631</v>
      </c>
      <c r="BH263" s="87" t="s">
        <v>114</v>
      </c>
      <c r="BI263" s="76" t="s">
        <v>1414</v>
      </c>
      <c r="BJ263">
        <f t="shared" si="10"/>
        <v>27</v>
      </c>
      <c r="BK263" s="87">
        <f t="shared" si="9"/>
        <v>51</v>
      </c>
      <c r="BL263" s="87"/>
      <c r="BM263" s="86" t="str">
        <f>_xlfn.XLOOKUP(Form_Responses1811[[#This Row],[Sekolah School (Cleansed)]],'Quality Check'!$B$11:$B$14,'Quality Check'!$C$11:$C$14,)</f>
        <v>Urban</v>
      </c>
      <c r="BN263" s="86" t="str">
        <f>_xlfn.XLOOKUP(Form_Responses1811[[#This Row],[Sekolah School (Cleansed)]],'Quality Check'!$B$11:$B$14,'Quality Check'!$D$11:$D$14,)</f>
        <v>Intervention Group (IG)</v>
      </c>
    </row>
    <row r="264" spans="1:66" ht="13.2" x14ac:dyDescent="0.25">
      <c r="A264" s="82">
        <v>45573.475278182872</v>
      </c>
      <c r="B264" s="83" t="s">
        <v>757</v>
      </c>
      <c r="C264" s="84" t="s">
        <v>758</v>
      </c>
      <c r="D264" s="83">
        <v>100</v>
      </c>
      <c r="E264" s="83">
        <v>0.57999999999999996</v>
      </c>
      <c r="F264" s="83" t="s">
        <v>423</v>
      </c>
      <c r="G264" s="83" t="s">
        <v>76</v>
      </c>
      <c r="H264" s="83" t="s">
        <v>648</v>
      </c>
      <c r="I264" s="83" t="s">
        <v>73</v>
      </c>
      <c r="J264" s="83" t="s">
        <v>64</v>
      </c>
      <c r="K264" s="83" t="s">
        <v>84</v>
      </c>
      <c r="L264" s="83" t="s">
        <v>64</v>
      </c>
      <c r="M264" s="83" t="s">
        <v>84</v>
      </c>
      <c r="N264" s="83" t="s">
        <v>64</v>
      </c>
      <c r="O264" s="83" t="s">
        <v>84</v>
      </c>
      <c r="P264" s="83" t="s">
        <v>64</v>
      </c>
      <c r="Q264" s="83" t="s">
        <v>64</v>
      </c>
      <c r="R264" s="83" t="s">
        <v>64</v>
      </c>
      <c r="S264" s="83" t="s">
        <v>84</v>
      </c>
      <c r="T264" s="83" t="s">
        <v>64</v>
      </c>
      <c r="U264" s="83" t="s">
        <v>84</v>
      </c>
      <c r="V264" s="83" t="s">
        <v>64</v>
      </c>
      <c r="W264" s="83" t="s">
        <v>84</v>
      </c>
      <c r="X264" s="83" t="s">
        <v>64</v>
      </c>
      <c r="Y264" s="83" t="s">
        <v>64</v>
      </c>
      <c r="Z264" s="83" t="s">
        <v>101</v>
      </c>
      <c r="AA264" s="83" t="s">
        <v>66</v>
      </c>
      <c r="AB264" s="83" t="s">
        <v>66</v>
      </c>
      <c r="AC264" s="83" t="s">
        <v>101</v>
      </c>
      <c r="AD264" s="83" t="s">
        <v>66</v>
      </c>
      <c r="AE264" s="83" t="s">
        <v>101</v>
      </c>
      <c r="AF264" s="83" t="s">
        <v>101</v>
      </c>
      <c r="AG264" s="83" t="s">
        <v>66</v>
      </c>
      <c r="AH264" s="83" t="s">
        <v>101</v>
      </c>
      <c r="AI264" s="83" t="s">
        <v>79</v>
      </c>
      <c r="AJ264" s="83" t="s">
        <v>66</v>
      </c>
      <c r="AK264" s="83" t="s">
        <v>66</v>
      </c>
      <c r="AL264" s="83" t="s">
        <v>66</v>
      </c>
      <c r="AM264" s="83" t="s">
        <v>66</v>
      </c>
      <c r="AN264" s="83" t="s">
        <v>66</v>
      </c>
      <c r="AO264" s="83" t="s">
        <v>66</v>
      </c>
      <c r="AP264" s="83" t="s">
        <v>85</v>
      </c>
      <c r="AQ264" s="83" t="s">
        <v>85</v>
      </c>
      <c r="AR264" s="83" t="s">
        <v>86</v>
      </c>
      <c r="AS264" s="83" t="s">
        <v>81</v>
      </c>
      <c r="AT264" s="83" t="s">
        <v>87</v>
      </c>
      <c r="AU264" s="83" t="s">
        <v>67</v>
      </c>
      <c r="AV264" s="83" t="s">
        <v>67</v>
      </c>
      <c r="AW264" s="83" t="s">
        <v>63</v>
      </c>
      <c r="AX264" s="83" t="s">
        <v>72</v>
      </c>
      <c r="AY264" s="83" t="s">
        <v>63</v>
      </c>
      <c r="AZ264" s="83" t="s">
        <v>63</v>
      </c>
      <c r="BA264" s="83" t="s">
        <v>72</v>
      </c>
      <c r="BB264" s="83" t="s">
        <v>73</v>
      </c>
      <c r="BC264" s="83" t="s">
        <v>73</v>
      </c>
      <c r="BD264" s="83"/>
      <c r="BE264" s="83" t="s">
        <v>73</v>
      </c>
      <c r="BF264" s="83"/>
      <c r="BG264" s="87" t="s">
        <v>631</v>
      </c>
      <c r="BH264" s="86" t="s">
        <v>60</v>
      </c>
      <c r="BI264" s="76" t="s">
        <v>1415</v>
      </c>
      <c r="BJ264">
        <f t="shared" si="10"/>
        <v>27</v>
      </c>
      <c r="BK264" s="87">
        <f t="shared" si="9"/>
        <v>39</v>
      </c>
      <c r="BL264" s="87"/>
      <c r="BM264" s="86" t="str">
        <f>_xlfn.XLOOKUP(Form_Responses1811[[#This Row],[Sekolah School (Cleansed)]],'Quality Check'!$B$11:$B$14,'Quality Check'!$C$11:$C$14,)</f>
        <v>Urban</v>
      </c>
      <c r="BN264" s="86" t="str">
        <f>_xlfn.XLOOKUP(Form_Responses1811[[#This Row],[Sekolah School (Cleansed)]],'Quality Check'!$B$11:$B$14,'Quality Check'!$D$11:$D$14,)</f>
        <v>Intervention Group (IG)</v>
      </c>
    </row>
    <row r="265" spans="1:66" ht="13.2" x14ac:dyDescent="0.25">
      <c r="A265" s="82">
        <v>45573.476858472219</v>
      </c>
      <c r="B265" s="83" t="s">
        <v>759</v>
      </c>
      <c r="C265" s="84" t="s">
        <v>760</v>
      </c>
      <c r="D265" s="83">
        <v>74.11</v>
      </c>
      <c r="E265" s="83">
        <v>0.38</v>
      </c>
      <c r="F265" s="83" t="s">
        <v>423</v>
      </c>
      <c r="G265" s="83" t="s">
        <v>76</v>
      </c>
      <c r="H265" s="83" t="s">
        <v>761</v>
      </c>
      <c r="I265" s="83" t="s">
        <v>63</v>
      </c>
      <c r="J265" s="83" t="s">
        <v>64</v>
      </c>
      <c r="K265" s="83" t="s">
        <v>64</v>
      </c>
      <c r="L265" s="83" t="s">
        <v>64</v>
      </c>
      <c r="M265" s="83" t="s">
        <v>64</v>
      </c>
      <c r="N265" s="83" t="s">
        <v>64</v>
      </c>
      <c r="O265" s="83" t="s">
        <v>64</v>
      </c>
      <c r="P265" s="83" t="s">
        <v>64</v>
      </c>
      <c r="Q265" s="83" t="s">
        <v>64</v>
      </c>
      <c r="R265" s="83" t="s">
        <v>64</v>
      </c>
      <c r="S265" s="83" t="s">
        <v>64</v>
      </c>
      <c r="T265" s="83" t="s">
        <v>64</v>
      </c>
      <c r="U265" s="83" t="s">
        <v>64</v>
      </c>
      <c r="V265" s="83" t="s">
        <v>64</v>
      </c>
      <c r="W265" s="83" t="s">
        <v>64</v>
      </c>
      <c r="X265" s="83" t="s">
        <v>64</v>
      </c>
      <c r="Y265" s="83" t="s">
        <v>64</v>
      </c>
      <c r="Z265" s="83" t="s">
        <v>65</v>
      </c>
      <c r="AA265" s="83" t="s">
        <v>65</v>
      </c>
      <c r="AB265" s="83" t="s">
        <v>66</v>
      </c>
      <c r="AC265" s="83" t="s">
        <v>65</v>
      </c>
      <c r="AD265" s="83" t="s">
        <v>66</v>
      </c>
      <c r="AE265" s="83" t="s">
        <v>65</v>
      </c>
      <c r="AF265" s="83" t="s">
        <v>66</v>
      </c>
      <c r="AG265" s="83" t="s">
        <v>66</v>
      </c>
      <c r="AH265" s="83" t="s">
        <v>65</v>
      </c>
      <c r="AI265" s="83" t="s">
        <v>101</v>
      </c>
      <c r="AJ265" s="83" t="s">
        <v>65</v>
      </c>
      <c r="AK265" s="83" t="s">
        <v>65</v>
      </c>
      <c r="AL265" s="83" t="s">
        <v>66</v>
      </c>
      <c r="AM265" s="83" t="s">
        <v>65</v>
      </c>
      <c r="AN265" s="83" t="s">
        <v>65</v>
      </c>
      <c r="AO265" s="83" t="s">
        <v>65</v>
      </c>
      <c r="AP265" s="83" t="s">
        <v>85</v>
      </c>
      <c r="AQ265" s="83" t="s">
        <v>85</v>
      </c>
      <c r="AR265" s="83" t="s">
        <v>86</v>
      </c>
      <c r="AS265" s="83" t="s">
        <v>252</v>
      </c>
      <c r="AT265" s="83" t="s">
        <v>87</v>
      </c>
      <c r="AU265" s="83" t="s">
        <v>70</v>
      </c>
      <c r="AV265" s="83" t="s">
        <v>71</v>
      </c>
      <c r="AW265" s="83" t="s">
        <v>72</v>
      </c>
      <c r="AX265" s="83" t="s">
        <v>72</v>
      </c>
      <c r="AY265" s="83" t="s">
        <v>63</v>
      </c>
      <c r="AZ265" s="83" t="s">
        <v>63</v>
      </c>
      <c r="BA265" s="83" t="s">
        <v>72</v>
      </c>
      <c r="BB265" s="83" t="s">
        <v>72</v>
      </c>
      <c r="BC265" s="83" t="s">
        <v>73</v>
      </c>
      <c r="BD265" s="83"/>
      <c r="BE265" s="83" t="s">
        <v>73</v>
      </c>
      <c r="BF265" s="83"/>
      <c r="BG265" s="87" t="s">
        <v>631</v>
      </c>
      <c r="BH265" s="86" t="s">
        <v>60</v>
      </c>
      <c r="BI265" s="76" t="s">
        <v>1414</v>
      </c>
      <c r="BJ265">
        <f t="shared" si="10"/>
        <v>31</v>
      </c>
      <c r="BK265" s="87">
        <f t="shared" si="9"/>
        <v>59</v>
      </c>
      <c r="BL265" s="87"/>
      <c r="BM265" s="86" t="str">
        <f>_xlfn.XLOOKUP(Form_Responses1811[[#This Row],[Sekolah School (Cleansed)]],'Quality Check'!$B$11:$B$14,'Quality Check'!$C$11:$C$14,)</f>
        <v>Urban</v>
      </c>
      <c r="BN265" s="86" t="str">
        <f>_xlfn.XLOOKUP(Form_Responses1811[[#This Row],[Sekolah School (Cleansed)]],'Quality Check'!$B$11:$B$14,'Quality Check'!$D$11:$D$14,)</f>
        <v>Intervention Group (IG)</v>
      </c>
    </row>
    <row r="266" spans="1:66" ht="13.2" x14ac:dyDescent="0.25">
      <c r="A266" s="82">
        <v>45573.477949780092</v>
      </c>
      <c r="B266" s="83" t="s">
        <v>762</v>
      </c>
      <c r="C266" s="84" t="s">
        <v>763</v>
      </c>
      <c r="D266" s="83">
        <v>26.8</v>
      </c>
      <c r="E266" s="83">
        <v>0.33</v>
      </c>
      <c r="F266" s="83" t="s">
        <v>423</v>
      </c>
      <c r="G266" s="83" t="s">
        <v>76</v>
      </c>
      <c r="H266" s="83" t="s">
        <v>651</v>
      </c>
      <c r="I266" s="83" t="s">
        <v>63</v>
      </c>
      <c r="J266" s="83" t="s">
        <v>145</v>
      </c>
      <c r="K266" s="83" t="s">
        <v>78</v>
      </c>
      <c r="L266" s="83" t="s">
        <v>64</v>
      </c>
      <c r="M266" s="83" t="s">
        <v>84</v>
      </c>
      <c r="N266" s="83" t="s">
        <v>64</v>
      </c>
      <c r="O266" s="83" t="s">
        <v>84</v>
      </c>
      <c r="P266" s="83" t="s">
        <v>84</v>
      </c>
      <c r="Q266" s="83" t="s">
        <v>64</v>
      </c>
      <c r="R266" s="83" t="s">
        <v>64</v>
      </c>
      <c r="S266" s="83" t="s">
        <v>84</v>
      </c>
      <c r="T266" s="83" t="s">
        <v>84</v>
      </c>
      <c r="U266" s="83" t="s">
        <v>84</v>
      </c>
      <c r="V266" s="83" t="s">
        <v>64</v>
      </c>
      <c r="W266" s="83" t="s">
        <v>64</v>
      </c>
      <c r="X266" s="83" t="s">
        <v>84</v>
      </c>
      <c r="Y266" s="83" t="s">
        <v>64</v>
      </c>
      <c r="Z266" s="83" t="s">
        <v>65</v>
      </c>
      <c r="AA266" s="83" t="s">
        <v>65</v>
      </c>
      <c r="AB266" s="83" t="s">
        <v>65</v>
      </c>
      <c r="AC266" s="83" t="s">
        <v>65</v>
      </c>
      <c r="AD266" s="83" t="s">
        <v>65</v>
      </c>
      <c r="AE266" s="83" t="s">
        <v>65</v>
      </c>
      <c r="AF266" s="83" t="s">
        <v>65</v>
      </c>
      <c r="AG266" s="83" t="s">
        <v>65</v>
      </c>
      <c r="AH266" s="83" t="s">
        <v>66</v>
      </c>
      <c r="AI266" s="83" t="s">
        <v>101</v>
      </c>
      <c r="AJ266" s="83" t="s">
        <v>65</v>
      </c>
      <c r="AK266" s="83" t="s">
        <v>65</v>
      </c>
      <c r="AL266" s="83" t="s">
        <v>65</v>
      </c>
      <c r="AM266" s="83" t="s">
        <v>65</v>
      </c>
      <c r="AN266" s="83" t="s">
        <v>66</v>
      </c>
      <c r="AO266" s="83" t="s">
        <v>66</v>
      </c>
      <c r="AP266" s="83" t="s">
        <v>85</v>
      </c>
      <c r="AQ266" s="83" t="s">
        <v>85</v>
      </c>
      <c r="AR266" s="83" t="s">
        <v>63</v>
      </c>
      <c r="AS266" s="83" t="s">
        <v>68</v>
      </c>
      <c r="AT266" s="83" t="s">
        <v>87</v>
      </c>
      <c r="AU266" s="83" t="s">
        <v>70</v>
      </c>
      <c r="AV266" s="83" t="s">
        <v>71</v>
      </c>
      <c r="AW266" s="83" t="s">
        <v>73</v>
      </c>
      <c r="AX266" s="83" t="s">
        <v>73</v>
      </c>
      <c r="AY266" s="83" t="s">
        <v>72</v>
      </c>
      <c r="AZ266" s="83" t="s">
        <v>72</v>
      </c>
      <c r="BA266" s="83" t="s">
        <v>73</v>
      </c>
      <c r="BB266" s="83" t="s">
        <v>73</v>
      </c>
      <c r="BC266" s="83" t="s">
        <v>73</v>
      </c>
      <c r="BD266" s="83"/>
      <c r="BE266" s="83" t="s">
        <v>73</v>
      </c>
      <c r="BF266" s="83"/>
      <c r="BG266" s="87" t="s">
        <v>631</v>
      </c>
      <c r="BH266" s="86" t="s">
        <v>60</v>
      </c>
      <c r="BI266" s="76" t="s">
        <v>1414</v>
      </c>
      <c r="BJ266">
        <f t="shared" si="10"/>
        <v>24</v>
      </c>
      <c r="BK266" s="87">
        <f t="shared" si="9"/>
        <v>61</v>
      </c>
      <c r="BL266" s="87"/>
      <c r="BM266" s="86" t="str">
        <f>_xlfn.XLOOKUP(Form_Responses1811[[#This Row],[Sekolah School (Cleansed)]],'Quality Check'!$B$11:$B$14,'Quality Check'!$C$11:$C$14,)</f>
        <v>Urban</v>
      </c>
      <c r="BN266" s="86" t="str">
        <f>_xlfn.XLOOKUP(Form_Responses1811[[#This Row],[Sekolah School (Cleansed)]],'Quality Check'!$B$11:$B$14,'Quality Check'!$D$11:$D$14,)</f>
        <v>Intervention Group (IG)</v>
      </c>
    </row>
    <row r="267" spans="1:66" ht="13.2" x14ac:dyDescent="0.25">
      <c r="A267" s="82">
        <v>45573.47913472222</v>
      </c>
      <c r="B267" s="83" t="s">
        <v>764</v>
      </c>
      <c r="C267" s="84" t="s">
        <v>765</v>
      </c>
      <c r="D267" s="83">
        <v>63.39</v>
      </c>
      <c r="E267" s="83">
        <v>0.25</v>
      </c>
      <c r="F267" s="83" t="s">
        <v>423</v>
      </c>
      <c r="G267" s="83" t="s">
        <v>76</v>
      </c>
      <c r="H267" s="83" t="s">
        <v>683</v>
      </c>
      <c r="I267" s="83" t="s">
        <v>63</v>
      </c>
      <c r="J267" s="83" t="s">
        <v>64</v>
      </c>
      <c r="K267" s="83" t="s">
        <v>64</v>
      </c>
      <c r="L267" s="83" t="s">
        <v>64</v>
      </c>
      <c r="M267" s="83" t="s">
        <v>84</v>
      </c>
      <c r="N267" s="83" t="s">
        <v>84</v>
      </c>
      <c r="O267" s="83" t="s">
        <v>84</v>
      </c>
      <c r="P267" s="83" t="s">
        <v>84</v>
      </c>
      <c r="Q267" s="83" t="s">
        <v>84</v>
      </c>
      <c r="R267" s="83" t="s">
        <v>64</v>
      </c>
      <c r="S267" s="83" t="s">
        <v>84</v>
      </c>
      <c r="T267" s="83" t="s">
        <v>64</v>
      </c>
      <c r="U267" s="83" t="s">
        <v>64</v>
      </c>
      <c r="V267" s="83" t="s">
        <v>64</v>
      </c>
      <c r="W267" s="83" t="s">
        <v>64</v>
      </c>
      <c r="X267" s="83" t="s">
        <v>64</v>
      </c>
      <c r="Y267" s="83" t="s">
        <v>64</v>
      </c>
      <c r="Z267" s="83" t="s">
        <v>66</v>
      </c>
      <c r="AA267" s="83" t="s">
        <v>65</v>
      </c>
      <c r="AB267" s="83" t="s">
        <v>66</v>
      </c>
      <c r="AC267" s="83" t="s">
        <v>66</v>
      </c>
      <c r="AD267" s="83" t="s">
        <v>66</v>
      </c>
      <c r="AE267" s="83" t="s">
        <v>65</v>
      </c>
      <c r="AF267" s="83" t="s">
        <v>66</v>
      </c>
      <c r="AG267" s="83" t="s">
        <v>66</v>
      </c>
      <c r="AH267" s="83" t="s">
        <v>79</v>
      </c>
      <c r="AI267" s="83" t="s">
        <v>66</v>
      </c>
      <c r="AJ267" s="83" t="s">
        <v>65</v>
      </c>
      <c r="AK267" s="83" t="s">
        <v>66</v>
      </c>
      <c r="AL267" s="83" t="s">
        <v>66</v>
      </c>
      <c r="AM267" s="83" t="s">
        <v>66</v>
      </c>
      <c r="AN267" s="83" t="s">
        <v>65</v>
      </c>
      <c r="AO267" s="83" t="s">
        <v>66</v>
      </c>
      <c r="AP267" s="83" t="s">
        <v>67</v>
      </c>
      <c r="AQ267" s="83" t="s">
        <v>67</v>
      </c>
      <c r="AR267" s="83" t="s">
        <v>86</v>
      </c>
      <c r="AS267" s="83" t="s">
        <v>81</v>
      </c>
      <c r="AT267" s="83" t="s">
        <v>69</v>
      </c>
      <c r="AU267" s="83" t="s">
        <v>70</v>
      </c>
      <c r="AV267" s="83" t="s">
        <v>71</v>
      </c>
      <c r="AW267" s="83" t="s">
        <v>72</v>
      </c>
      <c r="AX267" s="83" t="s">
        <v>63</v>
      </c>
      <c r="AY267" s="83" t="s">
        <v>63</v>
      </c>
      <c r="AZ267" s="83" t="s">
        <v>63</v>
      </c>
      <c r="BA267" s="83" t="s">
        <v>72</v>
      </c>
      <c r="BB267" s="83" t="s">
        <v>72</v>
      </c>
      <c r="BC267" s="83" t="s">
        <v>73</v>
      </c>
      <c r="BD267" s="83"/>
      <c r="BE267" s="83" t="s">
        <v>73</v>
      </c>
      <c r="BF267" s="83"/>
      <c r="BG267" s="87" t="s">
        <v>631</v>
      </c>
      <c r="BH267" s="86" t="s">
        <v>60</v>
      </c>
      <c r="BI267" s="76" t="s">
        <v>1414</v>
      </c>
      <c r="BJ267">
        <f t="shared" si="10"/>
        <v>27</v>
      </c>
      <c r="BK267" s="87">
        <f t="shared" si="9"/>
        <v>50</v>
      </c>
      <c r="BL267" s="87"/>
      <c r="BM267" s="86" t="str">
        <f>_xlfn.XLOOKUP(Form_Responses1811[[#This Row],[Sekolah School (Cleansed)]],'Quality Check'!$B$11:$B$14,'Quality Check'!$C$11:$C$14,)</f>
        <v>Urban</v>
      </c>
      <c r="BN267" s="86" t="str">
        <f>_xlfn.XLOOKUP(Form_Responses1811[[#This Row],[Sekolah School (Cleansed)]],'Quality Check'!$B$11:$B$14,'Quality Check'!$D$11:$D$14,)</f>
        <v>Intervention Group (IG)</v>
      </c>
    </row>
    <row r="268" spans="1:66" ht="13.2" x14ac:dyDescent="0.25">
      <c r="A268" s="82">
        <v>45573.479737476853</v>
      </c>
      <c r="B268" s="83" t="s">
        <v>766</v>
      </c>
      <c r="C268" s="84" t="s">
        <v>767</v>
      </c>
      <c r="D268" s="83">
        <v>42.9</v>
      </c>
      <c r="E268" s="83">
        <v>0.28999999999999998</v>
      </c>
      <c r="F268" s="83" t="s">
        <v>423</v>
      </c>
      <c r="G268" s="83" t="s">
        <v>76</v>
      </c>
      <c r="H268" s="83" t="s">
        <v>648</v>
      </c>
      <c r="I268" s="83" t="s">
        <v>73</v>
      </c>
      <c r="J268" s="83" t="s">
        <v>64</v>
      </c>
      <c r="K268" s="83" t="s">
        <v>84</v>
      </c>
      <c r="L268" s="83" t="s">
        <v>64</v>
      </c>
      <c r="M268" s="83" t="s">
        <v>84</v>
      </c>
      <c r="N268" s="83" t="s">
        <v>84</v>
      </c>
      <c r="O268" s="83" t="s">
        <v>64</v>
      </c>
      <c r="P268" s="83" t="s">
        <v>84</v>
      </c>
      <c r="Q268" s="83" t="s">
        <v>84</v>
      </c>
      <c r="R268" s="83" t="s">
        <v>64</v>
      </c>
      <c r="S268" s="83" t="s">
        <v>64</v>
      </c>
      <c r="T268" s="83" t="s">
        <v>78</v>
      </c>
      <c r="U268" s="83" t="s">
        <v>64</v>
      </c>
      <c r="V268" s="83" t="s">
        <v>64</v>
      </c>
      <c r="W268" s="83" t="s">
        <v>64</v>
      </c>
      <c r="X268" s="83" t="s">
        <v>84</v>
      </c>
      <c r="Y268" s="83" t="s">
        <v>78</v>
      </c>
      <c r="Z268" s="83" t="s">
        <v>66</v>
      </c>
      <c r="AA268" s="83" t="s">
        <v>65</v>
      </c>
      <c r="AB268" s="83" t="s">
        <v>65</v>
      </c>
      <c r="AC268" s="83" t="s">
        <v>66</v>
      </c>
      <c r="AD268" s="83" t="s">
        <v>66</v>
      </c>
      <c r="AE268" s="83" t="s">
        <v>65</v>
      </c>
      <c r="AF268" s="83" t="s">
        <v>65</v>
      </c>
      <c r="AG268" s="83" t="s">
        <v>66</v>
      </c>
      <c r="AH268" s="83" t="s">
        <v>66</v>
      </c>
      <c r="AI268" s="83" t="s">
        <v>79</v>
      </c>
      <c r="AJ268" s="83" t="s">
        <v>65</v>
      </c>
      <c r="AK268" s="83" t="s">
        <v>65</v>
      </c>
      <c r="AL268" s="83" t="s">
        <v>65</v>
      </c>
      <c r="AM268" s="83" t="s">
        <v>65</v>
      </c>
      <c r="AN268" s="83" t="s">
        <v>66</v>
      </c>
      <c r="AO268" s="83" t="s">
        <v>66</v>
      </c>
      <c r="AP268" s="83" t="s">
        <v>85</v>
      </c>
      <c r="AQ268" s="83" t="s">
        <v>85</v>
      </c>
      <c r="AR268" s="83" t="s">
        <v>63</v>
      </c>
      <c r="AS268" s="83" t="s">
        <v>81</v>
      </c>
      <c r="AT268" s="83" t="s">
        <v>87</v>
      </c>
      <c r="AU268" s="83" t="s">
        <v>70</v>
      </c>
      <c r="AV268" s="83" t="s">
        <v>71</v>
      </c>
      <c r="AW268" s="83" t="s">
        <v>72</v>
      </c>
      <c r="AX268" s="83" t="s">
        <v>72</v>
      </c>
      <c r="AY268" s="83" t="s">
        <v>63</v>
      </c>
      <c r="AZ268" s="83" t="s">
        <v>63</v>
      </c>
      <c r="BA268" s="83" t="s">
        <v>63</v>
      </c>
      <c r="BB268" s="83" t="s">
        <v>72</v>
      </c>
      <c r="BC268" s="83" t="s">
        <v>73</v>
      </c>
      <c r="BD268" s="83"/>
      <c r="BE268" s="83" t="s">
        <v>73</v>
      </c>
      <c r="BF268" s="83"/>
      <c r="BG268" s="87" t="s">
        <v>631</v>
      </c>
      <c r="BH268" s="86" t="s">
        <v>60</v>
      </c>
      <c r="BI268" s="76" t="s">
        <v>1415</v>
      </c>
      <c r="BJ268">
        <f t="shared" si="10"/>
        <v>25</v>
      </c>
      <c r="BK268" s="87">
        <f t="shared" si="9"/>
        <v>56</v>
      </c>
      <c r="BL268" s="87"/>
      <c r="BM268" s="86" t="str">
        <f>_xlfn.XLOOKUP(Form_Responses1811[[#This Row],[Sekolah School (Cleansed)]],'Quality Check'!$B$11:$B$14,'Quality Check'!$C$11:$C$14,)</f>
        <v>Urban</v>
      </c>
      <c r="BN268" s="86" t="str">
        <f>_xlfn.XLOOKUP(Form_Responses1811[[#This Row],[Sekolah School (Cleansed)]],'Quality Check'!$B$11:$B$14,'Quality Check'!$D$11:$D$14,)</f>
        <v>Intervention Group (IG)</v>
      </c>
    </row>
    <row r="269" spans="1:66" ht="13.2" x14ac:dyDescent="0.25">
      <c r="A269" s="82">
        <v>45573.480583506942</v>
      </c>
      <c r="B269" s="83" t="s">
        <v>768</v>
      </c>
      <c r="C269" s="84" t="s">
        <v>769</v>
      </c>
      <c r="D269" s="83">
        <v>25.9</v>
      </c>
      <c r="E269" s="83">
        <v>0.13</v>
      </c>
      <c r="F269" s="83" t="s">
        <v>423</v>
      </c>
      <c r="G269" s="83" t="s">
        <v>76</v>
      </c>
      <c r="H269" s="83" t="s">
        <v>683</v>
      </c>
      <c r="I269" s="83" t="s">
        <v>73</v>
      </c>
      <c r="J269" s="83" t="s">
        <v>64</v>
      </c>
      <c r="K269" s="83" t="s">
        <v>78</v>
      </c>
      <c r="L269" s="83" t="s">
        <v>64</v>
      </c>
      <c r="M269" s="83" t="s">
        <v>84</v>
      </c>
      <c r="N269" s="83" t="s">
        <v>64</v>
      </c>
      <c r="O269" s="83" t="s">
        <v>64</v>
      </c>
      <c r="P269" s="83" t="s">
        <v>84</v>
      </c>
      <c r="Q269" s="83" t="s">
        <v>64</v>
      </c>
      <c r="R269" s="83" t="s">
        <v>84</v>
      </c>
      <c r="S269" s="83" t="s">
        <v>84</v>
      </c>
      <c r="T269" s="83" t="s">
        <v>64</v>
      </c>
      <c r="U269" s="83" t="s">
        <v>84</v>
      </c>
      <c r="V269" s="83" t="s">
        <v>64</v>
      </c>
      <c r="W269" s="83" t="s">
        <v>84</v>
      </c>
      <c r="X269" s="83" t="s">
        <v>84</v>
      </c>
      <c r="Y269" s="83" t="s">
        <v>78</v>
      </c>
      <c r="Z269" s="83" t="s">
        <v>66</v>
      </c>
      <c r="AA269" s="83" t="s">
        <v>66</v>
      </c>
      <c r="AB269" s="83" t="s">
        <v>66</v>
      </c>
      <c r="AC269" s="83" t="s">
        <v>66</v>
      </c>
      <c r="AD269" s="83" t="s">
        <v>66</v>
      </c>
      <c r="AE269" s="83" t="s">
        <v>66</v>
      </c>
      <c r="AF269" s="83" t="s">
        <v>66</v>
      </c>
      <c r="AG269" s="83" t="s">
        <v>79</v>
      </c>
      <c r="AH269" s="83" t="s">
        <v>79</v>
      </c>
      <c r="AI269" s="83" t="s">
        <v>66</v>
      </c>
      <c r="AJ269" s="83" t="s">
        <v>65</v>
      </c>
      <c r="AK269" s="83" t="s">
        <v>66</v>
      </c>
      <c r="AL269" s="83" t="s">
        <v>66</v>
      </c>
      <c r="AM269" s="83" t="s">
        <v>66</v>
      </c>
      <c r="AN269" s="83" t="s">
        <v>66</v>
      </c>
      <c r="AO269" s="83" t="s">
        <v>66</v>
      </c>
      <c r="AP269" s="83" t="s">
        <v>67</v>
      </c>
      <c r="AQ269" s="83" t="s">
        <v>67</v>
      </c>
      <c r="AR269" s="83" t="s">
        <v>86</v>
      </c>
      <c r="AS269" s="83" t="s">
        <v>68</v>
      </c>
      <c r="AT269" s="83" t="s">
        <v>87</v>
      </c>
      <c r="AU269" s="83" t="s">
        <v>93</v>
      </c>
      <c r="AV269" s="83" t="s">
        <v>80</v>
      </c>
      <c r="AW269" s="83" t="s">
        <v>63</v>
      </c>
      <c r="AX269" s="83" t="s">
        <v>72</v>
      </c>
      <c r="AY269" s="83" t="s">
        <v>63</v>
      </c>
      <c r="AZ269" s="83" t="s">
        <v>63</v>
      </c>
      <c r="BA269" s="83" t="s">
        <v>63</v>
      </c>
      <c r="BB269" s="83" t="s">
        <v>72</v>
      </c>
      <c r="BC269" s="83" t="s">
        <v>73</v>
      </c>
      <c r="BD269" s="83"/>
      <c r="BE269" s="83" t="s">
        <v>73</v>
      </c>
      <c r="BF269" s="83"/>
      <c r="BG269" s="87" t="s">
        <v>631</v>
      </c>
      <c r="BH269" s="86" t="s">
        <v>60</v>
      </c>
      <c r="BI269" s="76" t="s">
        <v>1415</v>
      </c>
      <c r="BJ269">
        <f t="shared" si="10"/>
        <v>24</v>
      </c>
      <c r="BK269" s="87">
        <f t="shared" si="9"/>
        <v>46</v>
      </c>
      <c r="BL269" s="87"/>
      <c r="BM269" s="86" t="str">
        <f>_xlfn.XLOOKUP(Form_Responses1811[[#This Row],[Sekolah School (Cleansed)]],'Quality Check'!$B$11:$B$14,'Quality Check'!$C$11:$C$14,)</f>
        <v>Urban</v>
      </c>
      <c r="BN269" s="86" t="str">
        <f>_xlfn.XLOOKUP(Form_Responses1811[[#This Row],[Sekolah School (Cleansed)]],'Quality Check'!$B$11:$B$14,'Quality Check'!$D$11:$D$14,)</f>
        <v>Intervention Group (IG)</v>
      </c>
    </row>
    <row r="270" spans="1:66" ht="13.2" x14ac:dyDescent="0.25">
      <c r="A270" s="82">
        <v>45573.482184490742</v>
      </c>
      <c r="B270" s="83" t="s">
        <v>770</v>
      </c>
      <c r="C270" s="84" t="s">
        <v>771</v>
      </c>
      <c r="D270" s="83">
        <v>33.93</v>
      </c>
      <c r="E270" s="83">
        <v>0.13</v>
      </c>
      <c r="F270" s="83" t="s">
        <v>423</v>
      </c>
      <c r="G270" s="83" t="s">
        <v>76</v>
      </c>
      <c r="H270" s="83" t="s">
        <v>716</v>
      </c>
      <c r="I270" s="83" t="s">
        <v>63</v>
      </c>
      <c r="J270" s="83" t="s">
        <v>64</v>
      </c>
      <c r="K270" s="83" t="s">
        <v>84</v>
      </c>
      <c r="L270" s="83" t="s">
        <v>64</v>
      </c>
      <c r="M270" s="83" t="s">
        <v>84</v>
      </c>
      <c r="N270" s="83" t="s">
        <v>64</v>
      </c>
      <c r="O270" s="83" t="s">
        <v>64</v>
      </c>
      <c r="P270" s="83" t="s">
        <v>84</v>
      </c>
      <c r="Q270" s="83" t="s">
        <v>84</v>
      </c>
      <c r="R270" s="83" t="s">
        <v>64</v>
      </c>
      <c r="S270" s="83" t="s">
        <v>64</v>
      </c>
      <c r="T270" s="83" t="s">
        <v>64</v>
      </c>
      <c r="U270" s="83" t="s">
        <v>84</v>
      </c>
      <c r="V270" s="83" t="s">
        <v>64</v>
      </c>
      <c r="W270" s="83" t="s">
        <v>64</v>
      </c>
      <c r="X270" s="83" t="s">
        <v>64</v>
      </c>
      <c r="Y270" s="83" t="s">
        <v>64</v>
      </c>
      <c r="Z270" s="83" t="s">
        <v>65</v>
      </c>
      <c r="AA270" s="83" t="s">
        <v>66</v>
      </c>
      <c r="AB270" s="83" t="s">
        <v>66</v>
      </c>
      <c r="AC270" s="83" t="s">
        <v>65</v>
      </c>
      <c r="AD270" s="83" t="s">
        <v>65</v>
      </c>
      <c r="AE270" s="83" t="s">
        <v>65</v>
      </c>
      <c r="AF270" s="83" t="s">
        <v>66</v>
      </c>
      <c r="AG270" s="83" t="s">
        <v>65</v>
      </c>
      <c r="AH270" s="83" t="s">
        <v>65</v>
      </c>
      <c r="AI270" s="83" t="s">
        <v>101</v>
      </c>
      <c r="AJ270" s="83" t="s">
        <v>65</v>
      </c>
      <c r="AK270" s="83" t="s">
        <v>65</v>
      </c>
      <c r="AL270" s="83" t="s">
        <v>65</v>
      </c>
      <c r="AM270" s="83" t="s">
        <v>66</v>
      </c>
      <c r="AN270" s="83" t="s">
        <v>66</v>
      </c>
      <c r="AO270" s="83" t="s">
        <v>66</v>
      </c>
      <c r="AP270" s="83" t="s">
        <v>67</v>
      </c>
      <c r="AQ270" s="83" t="s">
        <v>67</v>
      </c>
      <c r="AR270" s="83" t="s">
        <v>86</v>
      </c>
      <c r="AS270" s="83" t="s">
        <v>772</v>
      </c>
      <c r="AT270" s="83" t="s">
        <v>87</v>
      </c>
      <c r="AU270" s="83" t="s">
        <v>67</v>
      </c>
      <c r="AV270" s="83" t="s">
        <v>71</v>
      </c>
      <c r="AW270" s="83" t="s">
        <v>72</v>
      </c>
      <c r="AX270" s="83" t="s">
        <v>72</v>
      </c>
      <c r="AY270" s="83" t="s">
        <v>73</v>
      </c>
      <c r="AZ270" s="83" t="s">
        <v>72</v>
      </c>
      <c r="BA270" s="83" t="s">
        <v>73</v>
      </c>
      <c r="BB270" s="83" t="s">
        <v>73</v>
      </c>
      <c r="BC270" s="83" t="s">
        <v>73</v>
      </c>
      <c r="BD270" s="83"/>
      <c r="BE270" s="83" t="s">
        <v>73</v>
      </c>
      <c r="BF270" s="83"/>
      <c r="BG270" s="87" t="s">
        <v>631</v>
      </c>
      <c r="BH270" s="86" t="s">
        <v>60</v>
      </c>
      <c r="BI270" s="76" t="s">
        <v>1414</v>
      </c>
      <c r="BJ270">
        <f t="shared" si="10"/>
        <v>28</v>
      </c>
      <c r="BK270" s="87">
        <f t="shared" si="9"/>
        <v>58</v>
      </c>
      <c r="BL270" s="87"/>
      <c r="BM270" s="86" t="str">
        <f>_xlfn.XLOOKUP(Form_Responses1811[[#This Row],[Sekolah School (Cleansed)]],'Quality Check'!$B$11:$B$14,'Quality Check'!$C$11:$C$14,)</f>
        <v>Urban</v>
      </c>
      <c r="BN270" s="86" t="str">
        <f>_xlfn.XLOOKUP(Form_Responses1811[[#This Row],[Sekolah School (Cleansed)]],'Quality Check'!$B$11:$B$14,'Quality Check'!$D$11:$D$14,)</f>
        <v>Intervention Group (IG)</v>
      </c>
    </row>
    <row r="271" spans="1:66" ht="13.2" x14ac:dyDescent="0.25">
      <c r="A271" s="82">
        <v>45573.484373946761</v>
      </c>
      <c r="B271" s="83" t="s">
        <v>773</v>
      </c>
      <c r="C271" s="84" t="s">
        <v>774</v>
      </c>
      <c r="D271" s="83">
        <v>28.6</v>
      </c>
      <c r="E271" s="83">
        <v>0.13</v>
      </c>
      <c r="F271" s="83" t="s">
        <v>423</v>
      </c>
      <c r="G271" s="83" t="s">
        <v>539</v>
      </c>
      <c r="H271" s="83" t="s">
        <v>614</v>
      </c>
      <c r="I271" s="83" t="s">
        <v>73</v>
      </c>
      <c r="J271" s="83" t="s">
        <v>64</v>
      </c>
      <c r="K271" s="83" t="s">
        <v>64</v>
      </c>
      <c r="L271" s="83" t="s">
        <v>64</v>
      </c>
      <c r="M271" s="83" t="s">
        <v>84</v>
      </c>
      <c r="N271" s="83" t="s">
        <v>84</v>
      </c>
      <c r="O271" s="83" t="s">
        <v>64</v>
      </c>
      <c r="P271" s="83" t="s">
        <v>84</v>
      </c>
      <c r="Q271" s="83" t="s">
        <v>84</v>
      </c>
      <c r="R271" s="83" t="s">
        <v>64</v>
      </c>
      <c r="S271" s="83" t="s">
        <v>84</v>
      </c>
      <c r="T271" s="83" t="s">
        <v>64</v>
      </c>
      <c r="U271" s="83" t="s">
        <v>64</v>
      </c>
      <c r="V271" s="83" t="s">
        <v>64</v>
      </c>
      <c r="W271" s="83" t="s">
        <v>78</v>
      </c>
      <c r="X271" s="83" t="s">
        <v>64</v>
      </c>
      <c r="Y271" s="83" t="s">
        <v>64</v>
      </c>
      <c r="Z271" s="83" t="s">
        <v>66</v>
      </c>
      <c r="AA271" s="83" t="s">
        <v>65</v>
      </c>
      <c r="AB271" s="83" t="s">
        <v>66</v>
      </c>
      <c r="AC271" s="83" t="s">
        <v>66</v>
      </c>
      <c r="AD271" s="83" t="s">
        <v>65</v>
      </c>
      <c r="AE271" s="83" t="s">
        <v>66</v>
      </c>
      <c r="AF271" s="83" t="s">
        <v>66</v>
      </c>
      <c r="AG271" s="83" t="s">
        <v>66</v>
      </c>
      <c r="AH271" s="83" t="s">
        <v>65</v>
      </c>
      <c r="AI271" s="83" t="s">
        <v>101</v>
      </c>
      <c r="AJ271" s="83" t="s">
        <v>65</v>
      </c>
      <c r="AK271" s="83" t="s">
        <v>66</v>
      </c>
      <c r="AL271" s="83" t="s">
        <v>66</v>
      </c>
      <c r="AM271" s="83" t="s">
        <v>66</v>
      </c>
      <c r="AN271" s="83" t="s">
        <v>66</v>
      </c>
      <c r="AO271" s="83" t="s">
        <v>66</v>
      </c>
      <c r="AP271" s="83" t="s">
        <v>80</v>
      </c>
      <c r="AQ271" s="83" t="s">
        <v>80</v>
      </c>
      <c r="AR271" s="83" t="s">
        <v>86</v>
      </c>
      <c r="AS271" s="83" t="s">
        <v>97</v>
      </c>
      <c r="AT271" s="83" t="s">
        <v>775</v>
      </c>
      <c r="AU271" s="83" t="s">
        <v>70</v>
      </c>
      <c r="AV271" s="83" t="s">
        <v>71</v>
      </c>
      <c r="AW271" s="83" t="s">
        <v>73</v>
      </c>
      <c r="AX271" s="83" t="s">
        <v>63</v>
      </c>
      <c r="AY271" s="83" t="s">
        <v>72</v>
      </c>
      <c r="AZ271" s="83" t="s">
        <v>72</v>
      </c>
      <c r="BA271" s="83" t="s">
        <v>72</v>
      </c>
      <c r="BB271" s="83" t="s">
        <v>72</v>
      </c>
      <c r="BC271" s="83" t="s">
        <v>73</v>
      </c>
      <c r="BD271" s="83"/>
      <c r="BE271" s="83" t="s">
        <v>73</v>
      </c>
      <c r="BF271" s="83"/>
      <c r="BG271" s="87" t="s">
        <v>631</v>
      </c>
      <c r="BH271" s="86" t="s">
        <v>60</v>
      </c>
      <c r="BI271" s="76" t="s">
        <v>1415</v>
      </c>
      <c r="BJ271">
        <f t="shared" si="10"/>
        <v>27</v>
      </c>
      <c r="BK271" s="87">
        <f t="shared" si="9"/>
        <v>53</v>
      </c>
      <c r="BL271" s="87"/>
      <c r="BM271" s="86" t="str">
        <f>_xlfn.XLOOKUP(Form_Responses1811[[#This Row],[Sekolah School (Cleansed)]],'Quality Check'!$B$11:$B$14,'Quality Check'!$C$11:$C$14,)</f>
        <v>Urban</v>
      </c>
      <c r="BN271" s="86" t="str">
        <f>_xlfn.XLOOKUP(Form_Responses1811[[#This Row],[Sekolah School (Cleansed)]],'Quality Check'!$B$11:$B$14,'Quality Check'!$D$11:$D$14,)</f>
        <v>Intervention Group (IG)</v>
      </c>
    </row>
    <row r="272" spans="1:66" ht="13.2" x14ac:dyDescent="0.25">
      <c r="A272" s="82">
        <v>45573.484891168977</v>
      </c>
      <c r="B272" s="83" t="s">
        <v>776</v>
      </c>
      <c r="C272" s="84" t="s">
        <v>777</v>
      </c>
      <c r="D272" s="83">
        <v>33.04</v>
      </c>
      <c r="E272" s="83">
        <v>0.13</v>
      </c>
      <c r="F272" s="83" t="s">
        <v>423</v>
      </c>
      <c r="G272" s="83" t="s">
        <v>76</v>
      </c>
      <c r="H272" s="83" t="s">
        <v>648</v>
      </c>
      <c r="I272" s="83" t="s">
        <v>73</v>
      </c>
      <c r="J272" s="83" t="s">
        <v>64</v>
      </c>
      <c r="K272" s="83" t="s">
        <v>84</v>
      </c>
      <c r="L272" s="83" t="s">
        <v>78</v>
      </c>
      <c r="M272" s="83" t="s">
        <v>64</v>
      </c>
      <c r="N272" s="83" t="s">
        <v>64</v>
      </c>
      <c r="O272" s="83" t="s">
        <v>64</v>
      </c>
      <c r="P272" s="83" t="s">
        <v>84</v>
      </c>
      <c r="Q272" s="83" t="s">
        <v>64</v>
      </c>
      <c r="R272" s="83" t="s">
        <v>64</v>
      </c>
      <c r="S272" s="83" t="s">
        <v>64</v>
      </c>
      <c r="T272" s="83" t="s">
        <v>64</v>
      </c>
      <c r="U272" s="83" t="s">
        <v>84</v>
      </c>
      <c r="V272" s="83" t="s">
        <v>84</v>
      </c>
      <c r="W272" s="83" t="s">
        <v>64</v>
      </c>
      <c r="X272" s="83" t="s">
        <v>84</v>
      </c>
      <c r="Y272" s="83" t="s">
        <v>78</v>
      </c>
      <c r="Z272" s="83" t="s">
        <v>66</v>
      </c>
      <c r="AA272" s="83" t="s">
        <v>66</v>
      </c>
      <c r="AB272" s="83" t="s">
        <v>65</v>
      </c>
      <c r="AC272" s="83" t="s">
        <v>66</v>
      </c>
      <c r="AD272" s="83" t="s">
        <v>65</v>
      </c>
      <c r="AE272" s="83" t="s">
        <v>66</v>
      </c>
      <c r="AF272" s="83" t="s">
        <v>66</v>
      </c>
      <c r="AG272" s="83" t="s">
        <v>66</v>
      </c>
      <c r="AH272" s="83" t="s">
        <v>66</v>
      </c>
      <c r="AI272" s="83" t="s">
        <v>79</v>
      </c>
      <c r="AJ272" s="83" t="s">
        <v>66</v>
      </c>
      <c r="AK272" s="83" t="s">
        <v>66</v>
      </c>
      <c r="AL272" s="83" t="s">
        <v>66</v>
      </c>
      <c r="AM272" s="83" t="s">
        <v>66</v>
      </c>
      <c r="AN272" s="83" t="s">
        <v>66</v>
      </c>
      <c r="AO272" s="83" t="s">
        <v>66</v>
      </c>
      <c r="AP272" s="83" t="s">
        <v>85</v>
      </c>
      <c r="AQ272" s="83" t="s">
        <v>151</v>
      </c>
      <c r="AR272" s="83" t="s">
        <v>73</v>
      </c>
      <c r="AS272" s="83" t="s">
        <v>81</v>
      </c>
      <c r="AT272" s="83" t="s">
        <v>169</v>
      </c>
      <c r="AU272" s="83" t="s">
        <v>85</v>
      </c>
      <c r="AV272" s="83" t="s">
        <v>67</v>
      </c>
      <c r="AW272" s="83" t="s">
        <v>63</v>
      </c>
      <c r="AX272" s="83" t="s">
        <v>72</v>
      </c>
      <c r="AY272" s="83" t="s">
        <v>63</v>
      </c>
      <c r="AZ272" s="83" t="s">
        <v>63</v>
      </c>
      <c r="BA272" s="83" t="s">
        <v>63</v>
      </c>
      <c r="BB272" s="83" t="s">
        <v>63</v>
      </c>
      <c r="BC272" s="83" t="s">
        <v>73</v>
      </c>
      <c r="BD272" s="83"/>
      <c r="BE272" s="83" t="s">
        <v>73</v>
      </c>
      <c r="BF272" s="83"/>
      <c r="BG272" s="87" t="s">
        <v>631</v>
      </c>
      <c r="BH272" s="86" t="s">
        <v>60</v>
      </c>
      <c r="BI272" s="76" t="s">
        <v>1415</v>
      </c>
      <c r="BJ272">
        <f t="shared" si="10"/>
        <v>24</v>
      </c>
      <c r="BK272" s="87">
        <f t="shared" si="9"/>
        <v>50</v>
      </c>
      <c r="BL272" s="87"/>
      <c r="BM272" s="86" t="str">
        <f>_xlfn.XLOOKUP(Form_Responses1811[[#This Row],[Sekolah School (Cleansed)]],'Quality Check'!$B$11:$B$14,'Quality Check'!$C$11:$C$14,)</f>
        <v>Urban</v>
      </c>
      <c r="BN272" s="86" t="str">
        <f>_xlfn.XLOOKUP(Form_Responses1811[[#This Row],[Sekolah School (Cleansed)]],'Quality Check'!$B$11:$B$14,'Quality Check'!$D$11:$D$14,)</f>
        <v>Intervention Group (IG)</v>
      </c>
    </row>
    <row r="273" spans="1:66" ht="13.2" x14ac:dyDescent="0.25">
      <c r="A273" s="82">
        <v>45573.486832129631</v>
      </c>
      <c r="B273" s="83" t="s">
        <v>778</v>
      </c>
      <c r="C273" s="84" t="s">
        <v>779</v>
      </c>
      <c r="D273" s="83">
        <v>64.3</v>
      </c>
      <c r="E273" s="83">
        <v>0.21</v>
      </c>
      <c r="F273" s="83" t="s">
        <v>423</v>
      </c>
      <c r="G273" s="83" t="s">
        <v>76</v>
      </c>
      <c r="H273" s="83" t="s">
        <v>683</v>
      </c>
      <c r="I273" s="83" t="s">
        <v>63</v>
      </c>
      <c r="J273" s="83" t="s">
        <v>64</v>
      </c>
      <c r="K273" s="83" t="s">
        <v>64</v>
      </c>
      <c r="L273" s="83" t="s">
        <v>64</v>
      </c>
      <c r="M273" s="83" t="s">
        <v>78</v>
      </c>
      <c r="N273" s="83" t="s">
        <v>64</v>
      </c>
      <c r="O273" s="83" t="s">
        <v>64</v>
      </c>
      <c r="P273" s="83" t="s">
        <v>84</v>
      </c>
      <c r="Q273" s="83" t="s">
        <v>64</v>
      </c>
      <c r="R273" s="83" t="s">
        <v>64</v>
      </c>
      <c r="S273" s="83" t="s">
        <v>64</v>
      </c>
      <c r="T273" s="83" t="s">
        <v>64</v>
      </c>
      <c r="U273" s="83" t="s">
        <v>64</v>
      </c>
      <c r="V273" s="83" t="s">
        <v>64</v>
      </c>
      <c r="W273" s="83" t="s">
        <v>64</v>
      </c>
      <c r="X273" s="83" t="s">
        <v>84</v>
      </c>
      <c r="Y273" s="83" t="s">
        <v>64</v>
      </c>
      <c r="Z273" s="83" t="s">
        <v>65</v>
      </c>
      <c r="AA273" s="83" t="s">
        <v>65</v>
      </c>
      <c r="AB273" s="83" t="s">
        <v>65</v>
      </c>
      <c r="AC273" s="83" t="s">
        <v>65</v>
      </c>
      <c r="AD273" s="83" t="s">
        <v>65</v>
      </c>
      <c r="AE273" s="83" t="s">
        <v>65</v>
      </c>
      <c r="AF273" s="83" t="s">
        <v>65</v>
      </c>
      <c r="AG273" s="83" t="s">
        <v>65</v>
      </c>
      <c r="AH273" s="83" t="s">
        <v>66</v>
      </c>
      <c r="AI273" s="83" t="s">
        <v>101</v>
      </c>
      <c r="AJ273" s="83" t="s">
        <v>65</v>
      </c>
      <c r="AK273" s="83" t="s">
        <v>65</v>
      </c>
      <c r="AL273" s="83" t="s">
        <v>65</v>
      </c>
      <c r="AM273" s="83" t="s">
        <v>65</v>
      </c>
      <c r="AN273" s="83" t="s">
        <v>66</v>
      </c>
      <c r="AO273" s="83" t="s">
        <v>65</v>
      </c>
      <c r="AP273" s="83" t="s">
        <v>67</v>
      </c>
      <c r="AQ273" s="83" t="s">
        <v>67</v>
      </c>
      <c r="AR273" s="83" t="s">
        <v>63</v>
      </c>
      <c r="AS273" s="83" t="s">
        <v>780</v>
      </c>
      <c r="AT273" s="83" t="s">
        <v>169</v>
      </c>
      <c r="AU273" s="83" t="s">
        <v>93</v>
      </c>
      <c r="AV273" s="83" t="s">
        <v>71</v>
      </c>
      <c r="AW273" s="83" t="s">
        <v>73</v>
      </c>
      <c r="AX273" s="83" t="s">
        <v>73</v>
      </c>
      <c r="AY273" s="83" t="s">
        <v>63</v>
      </c>
      <c r="AZ273" s="83" t="s">
        <v>73</v>
      </c>
      <c r="BA273" s="83" t="s">
        <v>73</v>
      </c>
      <c r="BB273" s="83" t="s">
        <v>73</v>
      </c>
      <c r="BC273" s="83" t="s">
        <v>73</v>
      </c>
      <c r="BD273" s="83"/>
      <c r="BE273" s="83" t="s">
        <v>73</v>
      </c>
      <c r="BF273" s="83"/>
      <c r="BG273" s="87" t="s">
        <v>631</v>
      </c>
      <c r="BH273" s="86" t="s">
        <v>60</v>
      </c>
      <c r="BI273" s="76" t="s">
        <v>1414</v>
      </c>
      <c r="BJ273">
        <f t="shared" si="10"/>
        <v>30</v>
      </c>
      <c r="BK273" s="87">
        <f t="shared" si="9"/>
        <v>62</v>
      </c>
      <c r="BL273" s="87"/>
      <c r="BM273" s="86" t="str">
        <f>_xlfn.XLOOKUP(Form_Responses1811[[#This Row],[Sekolah School (Cleansed)]],'Quality Check'!$B$11:$B$14,'Quality Check'!$C$11:$C$14,)</f>
        <v>Urban</v>
      </c>
      <c r="BN273" s="86" t="str">
        <f>_xlfn.XLOOKUP(Form_Responses1811[[#This Row],[Sekolah School (Cleansed)]],'Quality Check'!$B$11:$B$14,'Quality Check'!$D$11:$D$14,)</f>
        <v>Intervention Group (IG)</v>
      </c>
    </row>
    <row r="274" spans="1:66" ht="13.2" x14ac:dyDescent="0.25">
      <c r="A274" s="82">
        <v>45573.487884270835</v>
      </c>
      <c r="B274" s="83" t="s">
        <v>781</v>
      </c>
      <c r="C274" s="84" t="s">
        <v>782</v>
      </c>
      <c r="D274" s="83">
        <v>7.14</v>
      </c>
      <c r="E274" s="83">
        <v>0.42</v>
      </c>
      <c r="F274" s="83" t="s">
        <v>423</v>
      </c>
      <c r="G274" s="83" t="s">
        <v>76</v>
      </c>
      <c r="H274" s="83" t="s">
        <v>631</v>
      </c>
      <c r="I274" s="83" t="s">
        <v>73</v>
      </c>
      <c r="J274" s="83" t="s">
        <v>64</v>
      </c>
      <c r="K274" s="83" t="s">
        <v>84</v>
      </c>
      <c r="L274" s="83" t="s">
        <v>64</v>
      </c>
      <c r="M274" s="83" t="s">
        <v>84</v>
      </c>
      <c r="N274" s="83" t="s">
        <v>64</v>
      </c>
      <c r="O274" s="83" t="s">
        <v>64</v>
      </c>
      <c r="P274" s="83" t="s">
        <v>84</v>
      </c>
      <c r="Q274" s="83" t="s">
        <v>64</v>
      </c>
      <c r="R274" s="83" t="s">
        <v>64</v>
      </c>
      <c r="S274" s="83" t="s">
        <v>64</v>
      </c>
      <c r="T274" s="83" t="s">
        <v>64</v>
      </c>
      <c r="U274" s="83" t="s">
        <v>84</v>
      </c>
      <c r="V274" s="83" t="s">
        <v>64</v>
      </c>
      <c r="W274" s="83" t="s">
        <v>64</v>
      </c>
      <c r="X274" s="83" t="s">
        <v>64</v>
      </c>
      <c r="Y274" s="83" t="s">
        <v>64</v>
      </c>
      <c r="Z274" s="83" t="s">
        <v>65</v>
      </c>
      <c r="AA274" s="83" t="s">
        <v>66</v>
      </c>
      <c r="AB274" s="83" t="s">
        <v>66</v>
      </c>
      <c r="AC274" s="83" t="s">
        <v>65</v>
      </c>
      <c r="AD274" s="83" t="s">
        <v>65</v>
      </c>
      <c r="AE274" s="83" t="s">
        <v>66</v>
      </c>
      <c r="AF274" s="83" t="s">
        <v>66</v>
      </c>
      <c r="AG274" s="83" t="s">
        <v>66</v>
      </c>
      <c r="AH274" s="83" t="s">
        <v>79</v>
      </c>
      <c r="AI274" s="83" t="s">
        <v>79</v>
      </c>
      <c r="AJ274" s="83" t="s">
        <v>65</v>
      </c>
      <c r="AK274" s="83" t="s">
        <v>65</v>
      </c>
      <c r="AL274" s="83" t="s">
        <v>66</v>
      </c>
      <c r="AM274" s="83" t="s">
        <v>65</v>
      </c>
      <c r="AN274" s="83" t="s">
        <v>65</v>
      </c>
      <c r="AO274" s="83" t="s">
        <v>65</v>
      </c>
      <c r="AP274" s="83" t="s">
        <v>85</v>
      </c>
      <c r="AQ274" s="83" t="s">
        <v>85</v>
      </c>
      <c r="AR274" s="83" t="s">
        <v>86</v>
      </c>
      <c r="AS274" s="83" t="s">
        <v>68</v>
      </c>
      <c r="AT274" s="83" t="s">
        <v>87</v>
      </c>
      <c r="AU274" s="83" t="s">
        <v>93</v>
      </c>
      <c r="AV274" s="83" t="s">
        <v>71</v>
      </c>
      <c r="AW274" s="83" t="s">
        <v>72</v>
      </c>
      <c r="AX274" s="83" t="s">
        <v>72</v>
      </c>
      <c r="AY274" s="83" t="s">
        <v>63</v>
      </c>
      <c r="AZ274" s="83" t="s">
        <v>73</v>
      </c>
      <c r="BA274" s="83" t="s">
        <v>72</v>
      </c>
      <c r="BB274" s="83" t="s">
        <v>73</v>
      </c>
      <c r="BC274" s="83" t="s">
        <v>73</v>
      </c>
      <c r="BD274" s="83"/>
      <c r="BE274" s="83" t="s">
        <v>73</v>
      </c>
      <c r="BF274" s="83"/>
      <c r="BG274" s="87" t="s">
        <v>631</v>
      </c>
      <c r="BH274" s="86" t="s">
        <v>60</v>
      </c>
      <c r="BI274" s="76" t="s">
        <v>1415</v>
      </c>
      <c r="BJ274">
        <f t="shared" si="10"/>
        <v>29</v>
      </c>
      <c r="BK274" s="87">
        <f t="shared" si="9"/>
        <v>55</v>
      </c>
      <c r="BL274" s="87"/>
      <c r="BM274" s="86" t="str">
        <f>_xlfn.XLOOKUP(Form_Responses1811[[#This Row],[Sekolah School (Cleansed)]],'Quality Check'!$B$11:$B$14,'Quality Check'!$C$11:$C$14,)</f>
        <v>Urban</v>
      </c>
      <c r="BN274" s="86" t="str">
        <f>_xlfn.XLOOKUP(Form_Responses1811[[#This Row],[Sekolah School (Cleansed)]],'Quality Check'!$B$11:$B$14,'Quality Check'!$D$11:$D$14,)</f>
        <v>Intervention Group (IG)</v>
      </c>
    </row>
    <row r="275" spans="1:66" ht="13.2" x14ac:dyDescent="0.25">
      <c r="A275" s="82">
        <v>45573.488943946759</v>
      </c>
      <c r="B275" s="83" t="s">
        <v>783</v>
      </c>
      <c r="C275" s="84" t="s">
        <v>784</v>
      </c>
      <c r="D275" s="83">
        <v>72.319999999999993</v>
      </c>
      <c r="E275" s="83">
        <v>0.38</v>
      </c>
      <c r="F275" s="83" t="s">
        <v>423</v>
      </c>
      <c r="G275" s="83" t="s">
        <v>76</v>
      </c>
      <c r="H275" s="83" t="s">
        <v>614</v>
      </c>
      <c r="I275" s="83" t="s">
        <v>73</v>
      </c>
      <c r="J275" s="83" t="s">
        <v>64</v>
      </c>
      <c r="K275" s="83" t="s">
        <v>64</v>
      </c>
      <c r="L275" s="83" t="s">
        <v>64</v>
      </c>
      <c r="M275" s="83" t="s">
        <v>78</v>
      </c>
      <c r="N275" s="83" t="s">
        <v>64</v>
      </c>
      <c r="O275" s="83" t="s">
        <v>84</v>
      </c>
      <c r="P275" s="83" t="s">
        <v>64</v>
      </c>
      <c r="Q275" s="83" t="s">
        <v>64</v>
      </c>
      <c r="R275" s="83" t="s">
        <v>64</v>
      </c>
      <c r="S275" s="83" t="s">
        <v>64</v>
      </c>
      <c r="T275" s="83" t="s">
        <v>64</v>
      </c>
      <c r="U275" s="83" t="s">
        <v>84</v>
      </c>
      <c r="V275" s="83" t="s">
        <v>64</v>
      </c>
      <c r="W275" s="83" t="s">
        <v>64</v>
      </c>
      <c r="X275" s="83" t="s">
        <v>64</v>
      </c>
      <c r="Y275" s="83" t="s">
        <v>64</v>
      </c>
      <c r="Z275" s="83" t="s">
        <v>65</v>
      </c>
      <c r="AA275" s="83" t="s">
        <v>65</v>
      </c>
      <c r="AB275" s="83" t="s">
        <v>65</v>
      </c>
      <c r="AC275" s="83" t="s">
        <v>65</v>
      </c>
      <c r="AD275" s="83" t="s">
        <v>65</v>
      </c>
      <c r="AE275" s="83" t="s">
        <v>65</v>
      </c>
      <c r="AF275" s="83" t="s">
        <v>65</v>
      </c>
      <c r="AG275" s="83" t="s">
        <v>66</v>
      </c>
      <c r="AH275" s="83" t="s">
        <v>66</v>
      </c>
      <c r="AI275" s="83" t="s">
        <v>79</v>
      </c>
      <c r="AJ275" s="83" t="s">
        <v>65</v>
      </c>
      <c r="AK275" s="83" t="s">
        <v>66</v>
      </c>
      <c r="AL275" s="83" t="s">
        <v>66</v>
      </c>
      <c r="AM275" s="83" t="s">
        <v>65</v>
      </c>
      <c r="AN275" s="83" t="s">
        <v>65</v>
      </c>
      <c r="AO275" s="83" t="s">
        <v>66</v>
      </c>
      <c r="AP275" s="83" t="s">
        <v>67</v>
      </c>
      <c r="AQ275" s="83" t="s">
        <v>67</v>
      </c>
      <c r="AR275" s="83" t="s">
        <v>63</v>
      </c>
      <c r="AS275" s="83" t="s">
        <v>81</v>
      </c>
      <c r="AT275" s="83" t="s">
        <v>69</v>
      </c>
      <c r="AU275" s="83" t="s">
        <v>80</v>
      </c>
      <c r="AV275" s="83" t="s">
        <v>71</v>
      </c>
      <c r="AW275" s="83" t="s">
        <v>73</v>
      </c>
      <c r="AX275" s="83" t="s">
        <v>72</v>
      </c>
      <c r="AY275" s="83" t="s">
        <v>63</v>
      </c>
      <c r="AZ275" s="83" t="s">
        <v>72</v>
      </c>
      <c r="BA275" s="83" t="s">
        <v>72</v>
      </c>
      <c r="BB275" s="83" t="s">
        <v>73</v>
      </c>
      <c r="BC275" s="83" t="s">
        <v>73</v>
      </c>
      <c r="BD275" s="83"/>
      <c r="BE275" s="83" t="s">
        <v>73</v>
      </c>
      <c r="BF275" s="83"/>
      <c r="BG275" s="87" t="s">
        <v>631</v>
      </c>
      <c r="BH275" s="86" t="s">
        <v>60</v>
      </c>
      <c r="BI275" s="76" t="s">
        <v>1415</v>
      </c>
      <c r="BJ275">
        <f t="shared" si="10"/>
        <v>30</v>
      </c>
      <c r="BK275" s="87">
        <f t="shared" si="9"/>
        <v>58</v>
      </c>
      <c r="BL275" s="87"/>
      <c r="BM275" s="86" t="str">
        <f>_xlfn.XLOOKUP(Form_Responses1811[[#This Row],[Sekolah School (Cleansed)]],'Quality Check'!$B$11:$B$14,'Quality Check'!$C$11:$C$14,)</f>
        <v>Urban</v>
      </c>
      <c r="BN275" s="86" t="str">
        <f>_xlfn.XLOOKUP(Form_Responses1811[[#This Row],[Sekolah School (Cleansed)]],'Quality Check'!$B$11:$B$14,'Quality Check'!$D$11:$D$14,)</f>
        <v>Intervention Group (IG)</v>
      </c>
    </row>
    <row r="276" spans="1:66" ht="13.2" x14ac:dyDescent="0.25">
      <c r="A276" s="82">
        <v>45573.489607048614</v>
      </c>
      <c r="B276" s="83" t="s">
        <v>785</v>
      </c>
      <c r="C276" s="84" t="s">
        <v>786</v>
      </c>
      <c r="D276" s="83">
        <v>28.6</v>
      </c>
      <c r="E276" s="83">
        <v>0.57999999999999996</v>
      </c>
      <c r="F276" s="83" t="s">
        <v>423</v>
      </c>
      <c r="G276" s="83" t="s">
        <v>76</v>
      </c>
      <c r="H276" s="83" t="s">
        <v>614</v>
      </c>
      <c r="I276" s="83" t="s">
        <v>63</v>
      </c>
      <c r="J276" s="83" t="s">
        <v>64</v>
      </c>
      <c r="K276" s="83" t="s">
        <v>64</v>
      </c>
      <c r="L276" s="83" t="s">
        <v>64</v>
      </c>
      <c r="M276" s="83" t="s">
        <v>84</v>
      </c>
      <c r="N276" s="83" t="s">
        <v>64</v>
      </c>
      <c r="O276" s="83" t="s">
        <v>84</v>
      </c>
      <c r="P276" s="83" t="s">
        <v>84</v>
      </c>
      <c r="Q276" s="83" t="s">
        <v>84</v>
      </c>
      <c r="R276" s="83" t="s">
        <v>64</v>
      </c>
      <c r="S276" s="83" t="s">
        <v>84</v>
      </c>
      <c r="T276" s="83" t="s">
        <v>64</v>
      </c>
      <c r="U276" s="83" t="s">
        <v>64</v>
      </c>
      <c r="V276" s="83" t="s">
        <v>64</v>
      </c>
      <c r="W276" s="83" t="s">
        <v>64</v>
      </c>
      <c r="X276" s="83" t="s">
        <v>84</v>
      </c>
      <c r="Y276" s="83" t="s">
        <v>64</v>
      </c>
      <c r="Z276" s="83" t="s">
        <v>65</v>
      </c>
      <c r="AA276" s="83" t="s">
        <v>65</v>
      </c>
      <c r="AB276" s="83" t="s">
        <v>65</v>
      </c>
      <c r="AC276" s="83" t="s">
        <v>65</v>
      </c>
      <c r="AD276" s="83" t="s">
        <v>65</v>
      </c>
      <c r="AE276" s="83" t="s">
        <v>65</v>
      </c>
      <c r="AF276" s="83" t="s">
        <v>65</v>
      </c>
      <c r="AG276" s="83" t="s">
        <v>65</v>
      </c>
      <c r="AH276" s="83" t="s">
        <v>65</v>
      </c>
      <c r="AI276" s="83" t="s">
        <v>101</v>
      </c>
      <c r="AJ276" s="83" t="s">
        <v>65</v>
      </c>
      <c r="AK276" s="83" t="s">
        <v>65</v>
      </c>
      <c r="AL276" s="83" t="s">
        <v>65</v>
      </c>
      <c r="AM276" s="83" t="s">
        <v>66</v>
      </c>
      <c r="AN276" s="83" t="s">
        <v>66</v>
      </c>
      <c r="AO276" s="83" t="s">
        <v>66</v>
      </c>
      <c r="AP276" s="83" t="s">
        <v>67</v>
      </c>
      <c r="AQ276" s="83" t="s">
        <v>67</v>
      </c>
      <c r="AR276" s="83" t="s">
        <v>63</v>
      </c>
      <c r="AS276" s="83" t="s">
        <v>81</v>
      </c>
      <c r="AT276" s="83" t="s">
        <v>69</v>
      </c>
      <c r="AU276" s="83" t="s">
        <v>93</v>
      </c>
      <c r="AV276" s="83" t="s">
        <v>71</v>
      </c>
      <c r="AW276" s="83" t="s">
        <v>73</v>
      </c>
      <c r="AX276" s="83" t="s">
        <v>72</v>
      </c>
      <c r="AY276" s="83" t="s">
        <v>73</v>
      </c>
      <c r="AZ276" s="83" t="s">
        <v>63</v>
      </c>
      <c r="BA276" s="83" t="s">
        <v>73</v>
      </c>
      <c r="BB276" s="83" t="s">
        <v>73</v>
      </c>
      <c r="BC276" s="83" t="s">
        <v>73</v>
      </c>
      <c r="BD276" s="83"/>
      <c r="BE276" s="83" t="s">
        <v>73</v>
      </c>
      <c r="BF276" s="83"/>
      <c r="BG276" s="87" t="s">
        <v>631</v>
      </c>
      <c r="BH276" s="86" t="s">
        <v>60</v>
      </c>
      <c r="BI276" s="76" t="s">
        <v>1414</v>
      </c>
      <c r="BJ276">
        <f t="shared" si="10"/>
        <v>27</v>
      </c>
      <c r="BK276" s="87">
        <f t="shared" si="9"/>
        <v>61</v>
      </c>
      <c r="BL276" s="87"/>
      <c r="BM276" s="86" t="str">
        <f>_xlfn.XLOOKUP(Form_Responses1811[[#This Row],[Sekolah School (Cleansed)]],'Quality Check'!$B$11:$B$14,'Quality Check'!$C$11:$C$14,)</f>
        <v>Urban</v>
      </c>
      <c r="BN276" s="86" t="str">
        <f>_xlfn.XLOOKUP(Form_Responses1811[[#This Row],[Sekolah School (Cleansed)]],'Quality Check'!$B$11:$B$14,'Quality Check'!$D$11:$D$14,)</f>
        <v>Intervention Group (IG)</v>
      </c>
    </row>
    <row r="277" spans="1:66" ht="13.2" x14ac:dyDescent="0.25">
      <c r="A277" s="82">
        <v>45573.490873379633</v>
      </c>
      <c r="B277" s="83" t="s">
        <v>789</v>
      </c>
      <c r="C277" s="84" t="s">
        <v>790</v>
      </c>
      <c r="D277" s="83">
        <v>56.25</v>
      </c>
      <c r="E277" s="83">
        <v>0.75</v>
      </c>
      <c r="F277" s="83" t="s">
        <v>423</v>
      </c>
      <c r="G277" s="83" t="s">
        <v>539</v>
      </c>
      <c r="H277" s="83" t="s">
        <v>614</v>
      </c>
      <c r="I277" s="83" t="s">
        <v>63</v>
      </c>
      <c r="J277" s="83" t="s">
        <v>64</v>
      </c>
      <c r="K277" s="83" t="s">
        <v>64</v>
      </c>
      <c r="L277" s="83" t="s">
        <v>64</v>
      </c>
      <c r="M277" s="83" t="s">
        <v>78</v>
      </c>
      <c r="N277" s="83" t="s">
        <v>64</v>
      </c>
      <c r="O277" s="83" t="s">
        <v>64</v>
      </c>
      <c r="P277" s="83" t="s">
        <v>64</v>
      </c>
      <c r="Q277" s="83" t="s">
        <v>64</v>
      </c>
      <c r="R277" s="83" t="s">
        <v>64</v>
      </c>
      <c r="S277" s="83" t="s">
        <v>64</v>
      </c>
      <c r="T277" s="83" t="s">
        <v>64</v>
      </c>
      <c r="U277" s="83" t="s">
        <v>64</v>
      </c>
      <c r="V277" s="83" t="s">
        <v>64</v>
      </c>
      <c r="W277" s="83" t="s">
        <v>84</v>
      </c>
      <c r="X277" s="83" t="s">
        <v>64</v>
      </c>
      <c r="Y277" s="83" t="s">
        <v>64</v>
      </c>
      <c r="Z277" s="83" t="s">
        <v>65</v>
      </c>
      <c r="AA277" s="83" t="s">
        <v>65</v>
      </c>
      <c r="AB277" s="83" t="s">
        <v>65</v>
      </c>
      <c r="AC277" s="83" t="s">
        <v>65</v>
      </c>
      <c r="AD277" s="83" t="s">
        <v>65</v>
      </c>
      <c r="AE277" s="83" t="s">
        <v>65</v>
      </c>
      <c r="AF277" s="83" t="s">
        <v>66</v>
      </c>
      <c r="AG277" s="83" t="s">
        <v>65</v>
      </c>
      <c r="AH277" s="83" t="s">
        <v>66</v>
      </c>
      <c r="AI277" s="83" t="s">
        <v>79</v>
      </c>
      <c r="AJ277" s="83" t="s">
        <v>65</v>
      </c>
      <c r="AK277" s="83" t="s">
        <v>65</v>
      </c>
      <c r="AL277" s="83" t="s">
        <v>65</v>
      </c>
      <c r="AM277" s="83" t="s">
        <v>65</v>
      </c>
      <c r="AN277" s="83" t="s">
        <v>65</v>
      </c>
      <c r="AO277" s="83" t="s">
        <v>65</v>
      </c>
      <c r="AP277" s="83" t="s">
        <v>67</v>
      </c>
      <c r="AQ277" s="83" t="s">
        <v>67</v>
      </c>
      <c r="AR277" s="83" t="s">
        <v>63</v>
      </c>
      <c r="AS277" s="83" t="s">
        <v>223</v>
      </c>
      <c r="AT277" s="83" t="s">
        <v>69</v>
      </c>
      <c r="AU277" s="83" t="s">
        <v>70</v>
      </c>
      <c r="AV277" s="83" t="s">
        <v>71</v>
      </c>
      <c r="AW277" s="83" t="s">
        <v>73</v>
      </c>
      <c r="AX277" s="83" t="s">
        <v>73</v>
      </c>
      <c r="AY277" s="83" t="s">
        <v>73</v>
      </c>
      <c r="AZ277" s="83" t="s">
        <v>72</v>
      </c>
      <c r="BA277" s="83" t="s">
        <v>73</v>
      </c>
      <c r="BB277" s="83" t="s">
        <v>73</v>
      </c>
      <c r="BC277" s="83" t="s">
        <v>73</v>
      </c>
      <c r="BD277" s="83"/>
      <c r="BE277" s="83" t="s">
        <v>73</v>
      </c>
      <c r="BF277" s="83"/>
      <c r="BG277" s="87" t="s">
        <v>631</v>
      </c>
      <c r="BH277" s="86" t="s">
        <v>60</v>
      </c>
      <c r="BI277" s="76" t="s">
        <v>1414</v>
      </c>
      <c r="BJ277">
        <f t="shared" si="10"/>
        <v>31</v>
      </c>
      <c r="BK277" s="87">
        <f t="shared" si="9"/>
        <v>61</v>
      </c>
      <c r="BL277" s="87"/>
      <c r="BM277" s="86" t="str">
        <f>_xlfn.XLOOKUP(Form_Responses1811[[#This Row],[Sekolah School (Cleansed)]],'Quality Check'!$B$11:$B$14,'Quality Check'!$C$11:$C$14,)</f>
        <v>Urban</v>
      </c>
      <c r="BN277" s="86" t="str">
        <f>_xlfn.XLOOKUP(Form_Responses1811[[#This Row],[Sekolah School (Cleansed)]],'Quality Check'!$B$11:$B$14,'Quality Check'!$D$11:$D$14,)</f>
        <v>Intervention Group (IG)</v>
      </c>
    </row>
    <row r="278" spans="1:66" ht="13.2" x14ac:dyDescent="0.25">
      <c r="A278" s="82">
        <v>45573.493403680557</v>
      </c>
      <c r="B278" s="83" t="s">
        <v>791</v>
      </c>
      <c r="C278" s="84" t="s">
        <v>792</v>
      </c>
      <c r="D278" s="83">
        <v>67.900000000000006</v>
      </c>
      <c r="E278" s="83">
        <v>0.21</v>
      </c>
      <c r="F278" s="83" t="s">
        <v>423</v>
      </c>
      <c r="G278" s="83" t="s">
        <v>76</v>
      </c>
      <c r="H278" s="83" t="s">
        <v>614</v>
      </c>
      <c r="I278" s="83" t="s">
        <v>73</v>
      </c>
      <c r="J278" s="83" t="s">
        <v>64</v>
      </c>
      <c r="K278" s="83" t="s">
        <v>64</v>
      </c>
      <c r="L278" s="83" t="s">
        <v>64</v>
      </c>
      <c r="M278" s="83" t="s">
        <v>78</v>
      </c>
      <c r="N278" s="83" t="s">
        <v>64</v>
      </c>
      <c r="O278" s="83" t="s">
        <v>64</v>
      </c>
      <c r="P278" s="83" t="s">
        <v>78</v>
      </c>
      <c r="Q278" s="83" t="s">
        <v>64</v>
      </c>
      <c r="R278" s="83" t="s">
        <v>64</v>
      </c>
      <c r="S278" s="83" t="s">
        <v>64</v>
      </c>
      <c r="T278" s="83" t="s">
        <v>84</v>
      </c>
      <c r="U278" s="83" t="s">
        <v>84</v>
      </c>
      <c r="V278" s="83" t="s">
        <v>64</v>
      </c>
      <c r="W278" s="83" t="s">
        <v>64</v>
      </c>
      <c r="X278" s="83" t="s">
        <v>64</v>
      </c>
      <c r="Y278" s="83" t="s">
        <v>84</v>
      </c>
      <c r="Z278" s="83" t="s">
        <v>65</v>
      </c>
      <c r="AA278" s="83" t="s">
        <v>65</v>
      </c>
      <c r="AB278" s="83" t="s">
        <v>66</v>
      </c>
      <c r="AC278" s="83" t="s">
        <v>65</v>
      </c>
      <c r="AD278" s="83" t="s">
        <v>65</v>
      </c>
      <c r="AE278" s="83" t="s">
        <v>65</v>
      </c>
      <c r="AF278" s="83" t="s">
        <v>79</v>
      </c>
      <c r="AG278" s="83" t="s">
        <v>66</v>
      </c>
      <c r="AH278" s="83" t="s">
        <v>65</v>
      </c>
      <c r="AI278" s="83" t="s">
        <v>79</v>
      </c>
      <c r="AJ278" s="83" t="s">
        <v>66</v>
      </c>
      <c r="AK278" s="83" t="s">
        <v>66</v>
      </c>
      <c r="AL278" s="83" t="s">
        <v>79</v>
      </c>
      <c r="AM278" s="83" t="s">
        <v>65</v>
      </c>
      <c r="AN278" s="83" t="s">
        <v>66</v>
      </c>
      <c r="AO278" s="83" t="s">
        <v>66</v>
      </c>
      <c r="AP278" s="83" t="s">
        <v>85</v>
      </c>
      <c r="AQ278" s="83" t="s">
        <v>85</v>
      </c>
      <c r="AR278" s="83" t="s">
        <v>63</v>
      </c>
      <c r="AS278" s="83" t="s">
        <v>68</v>
      </c>
      <c r="AT278" s="83" t="s">
        <v>87</v>
      </c>
      <c r="AU278" s="83" t="s">
        <v>70</v>
      </c>
      <c r="AV278" s="83" t="s">
        <v>132</v>
      </c>
      <c r="AW278" s="83" t="s">
        <v>63</v>
      </c>
      <c r="AX278" s="83" t="s">
        <v>63</v>
      </c>
      <c r="AY278" s="83" t="s">
        <v>63</v>
      </c>
      <c r="AZ278" s="83" t="s">
        <v>63</v>
      </c>
      <c r="BA278" s="83" t="s">
        <v>63</v>
      </c>
      <c r="BB278" s="83" t="s">
        <v>73</v>
      </c>
      <c r="BC278" s="83" t="s">
        <v>73</v>
      </c>
      <c r="BD278" s="83"/>
      <c r="BE278" s="83" t="s">
        <v>73</v>
      </c>
      <c r="BF278" s="83"/>
      <c r="BG278" s="87" t="s">
        <v>631</v>
      </c>
      <c r="BH278" s="86" t="s">
        <v>60</v>
      </c>
      <c r="BI278" s="76" t="s">
        <v>1415</v>
      </c>
      <c r="BJ278">
        <f t="shared" si="10"/>
        <v>28</v>
      </c>
      <c r="BK278" s="87">
        <f t="shared" si="9"/>
        <v>53</v>
      </c>
      <c r="BL278" s="87"/>
      <c r="BM278" s="86" t="str">
        <f>_xlfn.XLOOKUP(Form_Responses1811[[#This Row],[Sekolah School (Cleansed)]],'Quality Check'!$B$11:$B$14,'Quality Check'!$C$11:$C$14,)</f>
        <v>Urban</v>
      </c>
      <c r="BN278" s="86" t="str">
        <f>_xlfn.XLOOKUP(Form_Responses1811[[#This Row],[Sekolah School (Cleansed)]],'Quality Check'!$B$11:$B$14,'Quality Check'!$D$11:$D$14,)</f>
        <v>Intervention Group (IG)</v>
      </c>
    </row>
    <row r="279" spans="1:66" ht="13.2" x14ac:dyDescent="0.25">
      <c r="A279" s="82">
        <v>45573.494640810182</v>
      </c>
      <c r="B279" s="83" t="s">
        <v>793</v>
      </c>
      <c r="C279" s="84" t="s">
        <v>794</v>
      </c>
      <c r="D279" s="83">
        <v>52.68</v>
      </c>
      <c r="E279" s="83">
        <v>0.08</v>
      </c>
      <c r="F279" s="83" t="s">
        <v>423</v>
      </c>
      <c r="G279" s="83" t="s">
        <v>76</v>
      </c>
      <c r="H279" s="83" t="s">
        <v>614</v>
      </c>
      <c r="I279" s="83" t="s">
        <v>73</v>
      </c>
      <c r="J279" s="83" t="s">
        <v>64</v>
      </c>
      <c r="K279" s="83" t="s">
        <v>64</v>
      </c>
      <c r="L279" s="83" t="s">
        <v>64</v>
      </c>
      <c r="M279" s="83" t="s">
        <v>64</v>
      </c>
      <c r="N279" s="83" t="s">
        <v>64</v>
      </c>
      <c r="O279" s="83" t="s">
        <v>64</v>
      </c>
      <c r="P279" s="83" t="s">
        <v>64</v>
      </c>
      <c r="Q279" s="83" t="s">
        <v>64</v>
      </c>
      <c r="R279" s="83" t="s">
        <v>64</v>
      </c>
      <c r="S279" s="83" t="s">
        <v>64</v>
      </c>
      <c r="T279" s="83" t="s">
        <v>64</v>
      </c>
      <c r="U279" s="83" t="s">
        <v>64</v>
      </c>
      <c r="V279" s="83" t="s">
        <v>64</v>
      </c>
      <c r="W279" s="83" t="s">
        <v>64</v>
      </c>
      <c r="X279" s="83" t="s">
        <v>64</v>
      </c>
      <c r="Y279" s="83" t="s">
        <v>64</v>
      </c>
      <c r="Z279" s="83" t="s">
        <v>65</v>
      </c>
      <c r="AA279" s="83" t="s">
        <v>65</v>
      </c>
      <c r="AB279" s="83" t="s">
        <v>65</v>
      </c>
      <c r="AC279" s="83" t="s">
        <v>65</v>
      </c>
      <c r="AD279" s="83" t="s">
        <v>65</v>
      </c>
      <c r="AE279" s="83" t="s">
        <v>65</v>
      </c>
      <c r="AF279" s="83" t="s">
        <v>65</v>
      </c>
      <c r="AG279" s="83" t="s">
        <v>65</v>
      </c>
      <c r="AH279" s="83" t="s">
        <v>65</v>
      </c>
      <c r="AI279" s="83" t="s">
        <v>101</v>
      </c>
      <c r="AJ279" s="83" t="s">
        <v>65</v>
      </c>
      <c r="AK279" s="83" t="s">
        <v>65</v>
      </c>
      <c r="AL279" s="83" t="s">
        <v>65</v>
      </c>
      <c r="AM279" s="83" t="s">
        <v>65</v>
      </c>
      <c r="AN279" s="83" t="s">
        <v>65</v>
      </c>
      <c r="AO279" s="83" t="s">
        <v>65</v>
      </c>
      <c r="AP279" s="83" t="s">
        <v>85</v>
      </c>
      <c r="AQ279" s="83" t="s">
        <v>151</v>
      </c>
      <c r="AR279" s="83" t="s">
        <v>63</v>
      </c>
      <c r="AS279" s="83" t="s">
        <v>68</v>
      </c>
      <c r="AT279" s="83" t="s">
        <v>87</v>
      </c>
      <c r="AU279" s="83" t="s">
        <v>67</v>
      </c>
      <c r="AV279" s="83" t="s">
        <v>132</v>
      </c>
      <c r="AW279" s="83" t="s">
        <v>72</v>
      </c>
      <c r="AX279" s="83" t="s">
        <v>72</v>
      </c>
      <c r="AY279" s="83" t="s">
        <v>63</v>
      </c>
      <c r="AZ279" s="83" t="s">
        <v>72</v>
      </c>
      <c r="BA279" s="83" t="s">
        <v>72</v>
      </c>
      <c r="BB279" s="83" t="s">
        <v>72</v>
      </c>
      <c r="BC279" s="83" t="s">
        <v>73</v>
      </c>
      <c r="BD279" s="83"/>
      <c r="BE279" s="83" t="s">
        <v>73</v>
      </c>
      <c r="BF279" s="83"/>
      <c r="BG279" s="87" t="s">
        <v>631</v>
      </c>
      <c r="BH279" s="86" t="s">
        <v>60</v>
      </c>
      <c r="BI279" s="76" t="s">
        <v>1415</v>
      </c>
      <c r="BJ279">
        <f t="shared" si="10"/>
        <v>31</v>
      </c>
      <c r="BK279" s="87">
        <f t="shared" si="9"/>
        <v>64</v>
      </c>
      <c r="BL279" s="87"/>
      <c r="BM279" s="86" t="str">
        <f>_xlfn.XLOOKUP(Form_Responses1811[[#This Row],[Sekolah School (Cleansed)]],'Quality Check'!$B$11:$B$14,'Quality Check'!$C$11:$C$14,)</f>
        <v>Urban</v>
      </c>
      <c r="BN279" s="86" t="str">
        <f>_xlfn.XLOOKUP(Form_Responses1811[[#This Row],[Sekolah School (Cleansed)]],'Quality Check'!$B$11:$B$14,'Quality Check'!$D$11:$D$14,)</f>
        <v>Intervention Group (IG)</v>
      </c>
    </row>
    <row r="280" spans="1:66" ht="13.2" x14ac:dyDescent="0.25">
      <c r="A280" s="82">
        <v>45573.495781817124</v>
      </c>
      <c r="B280" s="83" t="s">
        <v>795</v>
      </c>
      <c r="C280" s="84" t="s">
        <v>796</v>
      </c>
      <c r="D280" s="83">
        <v>100</v>
      </c>
      <c r="E280" s="83">
        <v>0.54</v>
      </c>
      <c r="F280" s="83" t="s">
        <v>423</v>
      </c>
      <c r="G280" s="83" t="s">
        <v>76</v>
      </c>
      <c r="H280" s="83" t="s">
        <v>631</v>
      </c>
      <c r="I280" s="83" t="s">
        <v>63</v>
      </c>
      <c r="J280" s="83" t="s">
        <v>64</v>
      </c>
      <c r="K280" s="83" t="s">
        <v>64</v>
      </c>
      <c r="L280" s="83" t="s">
        <v>64</v>
      </c>
      <c r="M280" s="83" t="s">
        <v>64</v>
      </c>
      <c r="N280" s="83" t="s">
        <v>64</v>
      </c>
      <c r="O280" s="83" t="s">
        <v>64</v>
      </c>
      <c r="P280" s="83" t="s">
        <v>64</v>
      </c>
      <c r="Q280" s="83" t="s">
        <v>64</v>
      </c>
      <c r="R280" s="83" t="s">
        <v>64</v>
      </c>
      <c r="S280" s="83" t="s">
        <v>64</v>
      </c>
      <c r="T280" s="83" t="s">
        <v>64</v>
      </c>
      <c r="U280" s="83" t="s">
        <v>64</v>
      </c>
      <c r="V280" s="83" t="s">
        <v>64</v>
      </c>
      <c r="W280" s="83" t="s">
        <v>64</v>
      </c>
      <c r="X280" s="83" t="s">
        <v>64</v>
      </c>
      <c r="Y280" s="83" t="s">
        <v>64</v>
      </c>
      <c r="Z280" s="83" t="s">
        <v>65</v>
      </c>
      <c r="AA280" s="83" t="s">
        <v>65</v>
      </c>
      <c r="AB280" s="83" t="s">
        <v>65</v>
      </c>
      <c r="AC280" s="83" t="s">
        <v>66</v>
      </c>
      <c r="AD280" s="83" t="s">
        <v>65</v>
      </c>
      <c r="AE280" s="83" t="s">
        <v>66</v>
      </c>
      <c r="AF280" s="83" t="s">
        <v>66</v>
      </c>
      <c r="AG280" s="83" t="s">
        <v>65</v>
      </c>
      <c r="AH280" s="83" t="s">
        <v>66</v>
      </c>
      <c r="AI280" s="83" t="s">
        <v>101</v>
      </c>
      <c r="AJ280" s="83" t="s">
        <v>65</v>
      </c>
      <c r="AK280" s="83" t="s">
        <v>66</v>
      </c>
      <c r="AL280" s="83" t="s">
        <v>66</v>
      </c>
      <c r="AM280" s="83" t="s">
        <v>66</v>
      </c>
      <c r="AN280" s="83" t="s">
        <v>66</v>
      </c>
      <c r="AO280" s="83" t="s">
        <v>66</v>
      </c>
      <c r="AP280" s="83" t="s">
        <v>67</v>
      </c>
      <c r="AQ280" s="83" t="s">
        <v>67</v>
      </c>
      <c r="AR280" s="83" t="s">
        <v>63</v>
      </c>
      <c r="AS280" s="83" t="s">
        <v>68</v>
      </c>
      <c r="AT280" s="83" t="s">
        <v>87</v>
      </c>
      <c r="AU280" s="83" t="s">
        <v>93</v>
      </c>
      <c r="AV280" s="83" t="s">
        <v>71</v>
      </c>
      <c r="AW280" s="83" t="s">
        <v>73</v>
      </c>
      <c r="AX280" s="83" t="s">
        <v>73</v>
      </c>
      <c r="AY280" s="83" t="s">
        <v>72</v>
      </c>
      <c r="AZ280" s="83" t="s">
        <v>72</v>
      </c>
      <c r="BA280" s="83" t="s">
        <v>73</v>
      </c>
      <c r="BB280" s="83" t="s">
        <v>73</v>
      </c>
      <c r="BC280" s="83" t="s">
        <v>73</v>
      </c>
      <c r="BD280" s="83"/>
      <c r="BE280" s="83" t="s">
        <v>73</v>
      </c>
      <c r="BF280" s="83"/>
      <c r="BG280" s="87" t="s">
        <v>631</v>
      </c>
      <c r="BH280" s="86" t="s">
        <v>60</v>
      </c>
      <c r="BI280" s="76" t="s">
        <v>1414</v>
      </c>
      <c r="BJ280">
        <f t="shared" si="10"/>
        <v>31</v>
      </c>
      <c r="BK280" s="87">
        <f t="shared" si="9"/>
        <v>55</v>
      </c>
      <c r="BL280" s="87"/>
      <c r="BM280" s="86" t="str">
        <f>_xlfn.XLOOKUP(Form_Responses1811[[#This Row],[Sekolah School (Cleansed)]],'Quality Check'!$B$11:$B$14,'Quality Check'!$C$11:$C$14,)</f>
        <v>Urban</v>
      </c>
      <c r="BN280" s="86" t="str">
        <f>_xlfn.XLOOKUP(Form_Responses1811[[#This Row],[Sekolah School (Cleansed)]],'Quality Check'!$B$11:$B$14,'Quality Check'!$D$11:$D$14,)</f>
        <v>Intervention Group (IG)</v>
      </c>
    </row>
    <row r="281" spans="1:66" ht="13.2" x14ac:dyDescent="0.25">
      <c r="A281" s="82">
        <v>45573.496779814814</v>
      </c>
      <c r="B281" s="83" t="s">
        <v>797</v>
      </c>
      <c r="C281" s="84" t="s">
        <v>798</v>
      </c>
      <c r="D281" s="83">
        <v>40.74</v>
      </c>
      <c r="E281" s="83">
        <v>0.08</v>
      </c>
      <c r="F281" s="83" t="s">
        <v>423</v>
      </c>
      <c r="G281" s="83" t="s">
        <v>76</v>
      </c>
      <c r="H281" s="83" t="s">
        <v>614</v>
      </c>
      <c r="I281" s="83" t="s">
        <v>63</v>
      </c>
      <c r="J281" s="83" t="s">
        <v>64</v>
      </c>
      <c r="K281" s="83" t="s">
        <v>64</v>
      </c>
      <c r="L281" s="83" t="s">
        <v>64</v>
      </c>
      <c r="M281" s="83" t="s">
        <v>78</v>
      </c>
      <c r="N281" s="83" t="s">
        <v>64</v>
      </c>
      <c r="O281" s="83" t="s">
        <v>64</v>
      </c>
      <c r="P281" s="83" t="s">
        <v>84</v>
      </c>
      <c r="Q281" s="83" t="s">
        <v>64</v>
      </c>
      <c r="R281" s="83" t="s">
        <v>64</v>
      </c>
      <c r="S281" s="83" t="s">
        <v>64</v>
      </c>
      <c r="T281" s="83" t="s">
        <v>64</v>
      </c>
      <c r="U281" s="83" t="s">
        <v>84</v>
      </c>
      <c r="V281" s="83" t="s">
        <v>64</v>
      </c>
      <c r="W281" s="83" t="s">
        <v>64</v>
      </c>
      <c r="X281" s="83" t="s">
        <v>64</v>
      </c>
      <c r="Y281" s="83" t="s">
        <v>64</v>
      </c>
      <c r="Z281" s="83" t="s">
        <v>65</v>
      </c>
      <c r="AA281" s="83" t="s">
        <v>65</v>
      </c>
      <c r="AB281" s="83" t="s">
        <v>66</v>
      </c>
      <c r="AC281" s="83" t="s">
        <v>66</v>
      </c>
      <c r="AD281" s="83" t="s">
        <v>66</v>
      </c>
      <c r="AE281" s="83" t="s">
        <v>66</v>
      </c>
      <c r="AF281" s="83" t="s">
        <v>66</v>
      </c>
      <c r="AG281" s="83" t="s">
        <v>65</v>
      </c>
      <c r="AH281" s="83" t="s">
        <v>66</v>
      </c>
      <c r="AI281" s="83" t="s">
        <v>101</v>
      </c>
      <c r="AJ281" s="83" t="s">
        <v>65</v>
      </c>
      <c r="AK281" s="83" t="s">
        <v>66</v>
      </c>
      <c r="AL281" s="83" t="s">
        <v>66</v>
      </c>
      <c r="AM281" s="83" t="s">
        <v>66</v>
      </c>
      <c r="AN281" s="83" t="s">
        <v>66</v>
      </c>
      <c r="AO281" s="83" t="s">
        <v>66</v>
      </c>
      <c r="AP281" s="83" t="s">
        <v>67</v>
      </c>
      <c r="AQ281" s="83" t="s">
        <v>67</v>
      </c>
      <c r="AR281" s="83" t="s">
        <v>86</v>
      </c>
      <c r="AS281" s="83" t="s">
        <v>68</v>
      </c>
      <c r="AT281" s="83" t="s">
        <v>87</v>
      </c>
      <c r="AU281" s="83" t="s">
        <v>70</v>
      </c>
      <c r="AV281" s="83" t="s">
        <v>132</v>
      </c>
      <c r="AW281" s="83" t="s">
        <v>73</v>
      </c>
      <c r="AX281" s="83" t="s">
        <v>72</v>
      </c>
      <c r="AY281" s="83" t="s">
        <v>73</v>
      </c>
      <c r="AZ281" s="83" t="s">
        <v>72</v>
      </c>
      <c r="BA281" s="83" t="s">
        <v>73</v>
      </c>
      <c r="BB281" s="83" t="s">
        <v>73</v>
      </c>
      <c r="BC281" s="83" t="s">
        <v>73</v>
      </c>
      <c r="BD281" s="83"/>
      <c r="BE281" s="83" t="s">
        <v>73</v>
      </c>
      <c r="BF281" s="83"/>
      <c r="BG281" s="87" t="s">
        <v>631</v>
      </c>
      <c r="BH281" s="86" t="s">
        <v>60</v>
      </c>
      <c r="BI281" s="76" t="s">
        <v>1414</v>
      </c>
      <c r="BJ281">
        <f t="shared" si="10"/>
        <v>30</v>
      </c>
      <c r="BK281" s="87">
        <f t="shared" si="9"/>
        <v>53</v>
      </c>
      <c r="BL281" s="87"/>
      <c r="BM281" s="86" t="str">
        <f>_xlfn.XLOOKUP(Form_Responses1811[[#This Row],[Sekolah School (Cleansed)]],'Quality Check'!$B$11:$B$14,'Quality Check'!$C$11:$C$14,)</f>
        <v>Urban</v>
      </c>
      <c r="BN281" s="86" t="str">
        <f>_xlfn.XLOOKUP(Form_Responses1811[[#This Row],[Sekolah School (Cleansed)]],'Quality Check'!$B$11:$B$14,'Quality Check'!$D$11:$D$14,)</f>
        <v>Intervention Group (IG)</v>
      </c>
    </row>
    <row r="282" spans="1:66" ht="13.2" x14ac:dyDescent="0.25">
      <c r="A282" s="82">
        <v>45573.497688321761</v>
      </c>
      <c r="B282" s="83" t="s">
        <v>799</v>
      </c>
      <c r="C282" s="84" t="s">
        <v>800</v>
      </c>
      <c r="D282" s="83">
        <v>44.6</v>
      </c>
      <c r="E282" s="83">
        <v>0.25</v>
      </c>
      <c r="F282" s="83" t="s">
        <v>423</v>
      </c>
      <c r="G282" s="83" t="s">
        <v>291</v>
      </c>
      <c r="H282" s="83" t="s">
        <v>614</v>
      </c>
      <c r="I282" s="83" t="s">
        <v>63</v>
      </c>
      <c r="J282" s="83" t="s">
        <v>64</v>
      </c>
      <c r="K282" s="83" t="s">
        <v>64</v>
      </c>
      <c r="L282" s="83" t="s">
        <v>64</v>
      </c>
      <c r="M282" s="83" t="s">
        <v>78</v>
      </c>
      <c r="N282" s="83" t="s">
        <v>64</v>
      </c>
      <c r="O282" s="83" t="s">
        <v>64</v>
      </c>
      <c r="P282" s="83" t="s">
        <v>64</v>
      </c>
      <c r="Q282" s="83" t="s">
        <v>84</v>
      </c>
      <c r="R282" s="83" t="s">
        <v>64</v>
      </c>
      <c r="S282" s="83" t="s">
        <v>64</v>
      </c>
      <c r="T282" s="83" t="s">
        <v>64</v>
      </c>
      <c r="U282" s="83" t="s">
        <v>64</v>
      </c>
      <c r="V282" s="83" t="s">
        <v>64</v>
      </c>
      <c r="W282" s="83" t="s">
        <v>64</v>
      </c>
      <c r="X282" s="83" t="s">
        <v>64</v>
      </c>
      <c r="Y282" s="83" t="s">
        <v>64</v>
      </c>
      <c r="Z282" s="83" t="s">
        <v>65</v>
      </c>
      <c r="AA282" s="83" t="s">
        <v>65</v>
      </c>
      <c r="AB282" s="83" t="s">
        <v>65</v>
      </c>
      <c r="AC282" s="83" t="s">
        <v>65</v>
      </c>
      <c r="AD282" s="83" t="s">
        <v>65</v>
      </c>
      <c r="AE282" s="83" t="s">
        <v>65</v>
      </c>
      <c r="AF282" s="83" t="s">
        <v>65</v>
      </c>
      <c r="AG282" s="83" t="s">
        <v>65</v>
      </c>
      <c r="AH282" s="83" t="s">
        <v>79</v>
      </c>
      <c r="AI282" s="83" t="s">
        <v>79</v>
      </c>
      <c r="AJ282" s="83" t="s">
        <v>65</v>
      </c>
      <c r="AK282" s="83" t="s">
        <v>65</v>
      </c>
      <c r="AL282" s="83" t="s">
        <v>65</v>
      </c>
      <c r="AM282" s="83" t="s">
        <v>65</v>
      </c>
      <c r="AN282" s="83" t="s">
        <v>66</v>
      </c>
      <c r="AO282" s="83" t="s">
        <v>65</v>
      </c>
      <c r="AP282" s="83" t="s">
        <v>80</v>
      </c>
      <c r="AQ282" s="83" t="s">
        <v>80</v>
      </c>
      <c r="AR282" s="83" t="s">
        <v>63</v>
      </c>
      <c r="AS282" s="83" t="s">
        <v>68</v>
      </c>
      <c r="AT282" s="83" t="s">
        <v>69</v>
      </c>
      <c r="AU282" s="83" t="s">
        <v>93</v>
      </c>
      <c r="AV282" s="83" t="s">
        <v>71</v>
      </c>
      <c r="AW282" s="83" t="s">
        <v>72</v>
      </c>
      <c r="AX282" s="83" t="s">
        <v>73</v>
      </c>
      <c r="AY282" s="83" t="s">
        <v>73</v>
      </c>
      <c r="AZ282" s="83" t="s">
        <v>72</v>
      </c>
      <c r="BA282" s="83" t="s">
        <v>73</v>
      </c>
      <c r="BB282" s="83" t="s">
        <v>72</v>
      </c>
      <c r="BC282" s="83" t="s">
        <v>73</v>
      </c>
      <c r="BD282" s="83"/>
      <c r="BE282" s="83" t="s">
        <v>73</v>
      </c>
      <c r="BF282" s="83"/>
      <c r="BG282" s="87" t="s">
        <v>631</v>
      </c>
      <c r="BH282" s="86" t="s">
        <v>60</v>
      </c>
      <c r="BI282" s="76" t="s">
        <v>1414</v>
      </c>
      <c r="BJ282">
        <f t="shared" si="10"/>
        <v>31</v>
      </c>
      <c r="BK282" s="87">
        <f t="shared" si="9"/>
        <v>60</v>
      </c>
      <c r="BL282" s="87"/>
      <c r="BM282" s="86" t="str">
        <f>_xlfn.XLOOKUP(Form_Responses1811[[#This Row],[Sekolah School (Cleansed)]],'Quality Check'!$B$11:$B$14,'Quality Check'!$C$11:$C$14,)</f>
        <v>Urban</v>
      </c>
      <c r="BN282" s="86" t="str">
        <f>_xlfn.XLOOKUP(Form_Responses1811[[#This Row],[Sekolah School (Cleansed)]],'Quality Check'!$B$11:$B$14,'Quality Check'!$D$11:$D$14,)</f>
        <v>Intervention Group (IG)</v>
      </c>
    </row>
    <row r="283" spans="1:66" ht="13.2" x14ac:dyDescent="0.25">
      <c r="A283" s="82">
        <v>45573.499818819444</v>
      </c>
      <c r="B283" s="83" t="s">
        <v>801</v>
      </c>
      <c r="C283" s="84" t="s">
        <v>802</v>
      </c>
      <c r="D283" s="83">
        <v>100</v>
      </c>
      <c r="E283" s="83">
        <v>0.67</v>
      </c>
      <c r="F283" s="83" t="s">
        <v>423</v>
      </c>
      <c r="G283" s="83" t="s">
        <v>539</v>
      </c>
      <c r="H283" s="83" t="s">
        <v>683</v>
      </c>
      <c r="I283" s="83" t="s">
        <v>63</v>
      </c>
      <c r="J283" s="83" t="s">
        <v>64</v>
      </c>
      <c r="K283" s="83" t="s">
        <v>64</v>
      </c>
      <c r="L283" s="83" t="s">
        <v>64</v>
      </c>
      <c r="M283" s="83" t="s">
        <v>78</v>
      </c>
      <c r="N283" s="83" t="s">
        <v>64</v>
      </c>
      <c r="O283" s="83" t="s">
        <v>84</v>
      </c>
      <c r="P283" s="83" t="s">
        <v>84</v>
      </c>
      <c r="Q283" s="83" t="s">
        <v>64</v>
      </c>
      <c r="R283" s="83" t="s">
        <v>64</v>
      </c>
      <c r="S283" s="83" t="s">
        <v>64</v>
      </c>
      <c r="T283" s="83" t="s">
        <v>64</v>
      </c>
      <c r="U283" s="83" t="s">
        <v>64</v>
      </c>
      <c r="V283" s="83" t="s">
        <v>84</v>
      </c>
      <c r="W283" s="83" t="s">
        <v>84</v>
      </c>
      <c r="X283" s="83" t="s">
        <v>64</v>
      </c>
      <c r="Y283" s="83" t="s">
        <v>64</v>
      </c>
      <c r="Z283" s="83" t="s">
        <v>65</v>
      </c>
      <c r="AA283" s="83" t="s">
        <v>65</v>
      </c>
      <c r="AB283" s="83" t="s">
        <v>65</v>
      </c>
      <c r="AC283" s="83" t="s">
        <v>65</v>
      </c>
      <c r="AD283" s="83" t="s">
        <v>65</v>
      </c>
      <c r="AE283" s="83" t="s">
        <v>65</v>
      </c>
      <c r="AF283" s="83" t="s">
        <v>66</v>
      </c>
      <c r="AG283" s="83" t="s">
        <v>65</v>
      </c>
      <c r="AH283" s="83" t="s">
        <v>65</v>
      </c>
      <c r="AI283" s="83" t="s">
        <v>65</v>
      </c>
      <c r="AJ283" s="83" t="s">
        <v>65</v>
      </c>
      <c r="AK283" s="83" t="s">
        <v>65</v>
      </c>
      <c r="AL283" s="83" t="s">
        <v>65</v>
      </c>
      <c r="AM283" s="83" t="s">
        <v>65</v>
      </c>
      <c r="AN283" s="83" t="s">
        <v>65</v>
      </c>
      <c r="AO283" s="83" t="s">
        <v>65</v>
      </c>
      <c r="AP283" s="83" t="s">
        <v>67</v>
      </c>
      <c r="AQ283" s="83" t="s">
        <v>67</v>
      </c>
      <c r="AR283" s="83" t="s">
        <v>86</v>
      </c>
      <c r="AS283" s="83" t="s">
        <v>803</v>
      </c>
      <c r="AT283" s="83" t="s">
        <v>87</v>
      </c>
      <c r="AU283" s="83" t="s">
        <v>70</v>
      </c>
      <c r="AV283" s="83" t="s">
        <v>71</v>
      </c>
      <c r="AW283" s="83" t="s">
        <v>73</v>
      </c>
      <c r="AX283" s="83" t="s">
        <v>73</v>
      </c>
      <c r="AY283" s="83" t="s">
        <v>73</v>
      </c>
      <c r="AZ283" s="83" t="s">
        <v>72</v>
      </c>
      <c r="BA283" s="83" t="s">
        <v>72</v>
      </c>
      <c r="BB283" s="83" t="s">
        <v>73</v>
      </c>
      <c r="BC283" s="83" t="s">
        <v>73</v>
      </c>
      <c r="BD283" s="83"/>
      <c r="BE283" s="83" t="s">
        <v>73</v>
      </c>
      <c r="BF283" s="83"/>
      <c r="BG283" s="87" t="s">
        <v>631</v>
      </c>
      <c r="BH283" s="86" t="s">
        <v>60</v>
      </c>
      <c r="BI283" s="76" t="s">
        <v>1414</v>
      </c>
      <c r="BJ283">
        <f t="shared" si="10"/>
        <v>28</v>
      </c>
      <c r="BK283" s="87">
        <f t="shared" si="9"/>
        <v>60</v>
      </c>
      <c r="BL283" s="87"/>
      <c r="BM283" s="86" t="str">
        <f>_xlfn.XLOOKUP(Form_Responses1811[[#This Row],[Sekolah School (Cleansed)]],'Quality Check'!$B$11:$B$14,'Quality Check'!$C$11:$C$14,)</f>
        <v>Urban</v>
      </c>
      <c r="BN283" s="86" t="str">
        <f>_xlfn.XLOOKUP(Form_Responses1811[[#This Row],[Sekolah School (Cleansed)]],'Quality Check'!$B$11:$B$14,'Quality Check'!$D$11:$D$14,)</f>
        <v>Intervention Group (IG)</v>
      </c>
    </row>
    <row r="284" spans="1:66" ht="13.2" x14ac:dyDescent="0.25">
      <c r="A284" s="82">
        <v>45573.500239270834</v>
      </c>
      <c r="B284" s="83" t="s">
        <v>804</v>
      </c>
      <c r="C284" s="84" t="s">
        <v>805</v>
      </c>
      <c r="D284" s="83">
        <v>52.68</v>
      </c>
      <c r="E284" s="83">
        <v>0.13</v>
      </c>
      <c r="F284" s="83" t="s">
        <v>423</v>
      </c>
      <c r="G284" s="83" t="s">
        <v>291</v>
      </c>
      <c r="H284" s="83" t="s">
        <v>614</v>
      </c>
      <c r="I284" s="83" t="s">
        <v>63</v>
      </c>
      <c r="J284" s="83" t="s">
        <v>145</v>
      </c>
      <c r="K284" s="83" t="s">
        <v>64</v>
      </c>
      <c r="L284" s="83" t="s">
        <v>64</v>
      </c>
      <c r="M284" s="83" t="s">
        <v>78</v>
      </c>
      <c r="N284" s="83" t="s">
        <v>64</v>
      </c>
      <c r="O284" s="83" t="s">
        <v>84</v>
      </c>
      <c r="P284" s="83" t="s">
        <v>78</v>
      </c>
      <c r="Q284" s="83" t="s">
        <v>84</v>
      </c>
      <c r="R284" s="83" t="s">
        <v>64</v>
      </c>
      <c r="S284" s="83" t="s">
        <v>64</v>
      </c>
      <c r="T284" s="83" t="s">
        <v>64</v>
      </c>
      <c r="U284" s="83" t="s">
        <v>64</v>
      </c>
      <c r="V284" s="83" t="s">
        <v>64</v>
      </c>
      <c r="W284" s="83" t="s">
        <v>64</v>
      </c>
      <c r="X284" s="83" t="s">
        <v>64</v>
      </c>
      <c r="Y284" s="83" t="s">
        <v>64</v>
      </c>
      <c r="Z284" s="83" t="s">
        <v>65</v>
      </c>
      <c r="AA284" s="83" t="s">
        <v>65</v>
      </c>
      <c r="AB284" s="83" t="s">
        <v>65</v>
      </c>
      <c r="AC284" s="83" t="s">
        <v>66</v>
      </c>
      <c r="AD284" s="83" t="s">
        <v>65</v>
      </c>
      <c r="AE284" s="83" t="s">
        <v>65</v>
      </c>
      <c r="AF284" s="83" t="s">
        <v>66</v>
      </c>
      <c r="AG284" s="83" t="s">
        <v>65</v>
      </c>
      <c r="AH284" s="83" t="s">
        <v>65</v>
      </c>
      <c r="AI284" s="83" t="s">
        <v>79</v>
      </c>
      <c r="AJ284" s="83" t="s">
        <v>65</v>
      </c>
      <c r="AK284" s="83" t="s">
        <v>66</v>
      </c>
      <c r="AL284" s="83" t="s">
        <v>79</v>
      </c>
      <c r="AM284" s="83" t="s">
        <v>65</v>
      </c>
      <c r="AN284" s="83" t="s">
        <v>66</v>
      </c>
      <c r="AO284" s="83" t="s">
        <v>65</v>
      </c>
      <c r="AP284" s="83" t="s">
        <v>67</v>
      </c>
      <c r="AQ284" s="83" t="s">
        <v>85</v>
      </c>
      <c r="AR284" s="83" t="s">
        <v>63</v>
      </c>
      <c r="AS284" s="83" t="s">
        <v>68</v>
      </c>
      <c r="AT284" s="83" t="s">
        <v>69</v>
      </c>
      <c r="AU284" s="83" t="s">
        <v>70</v>
      </c>
      <c r="AV284" s="83" t="s">
        <v>67</v>
      </c>
      <c r="AW284" s="83" t="s">
        <v>72</v>
      </c>
      <c r="AX284" s="83" t="s">
        <v>73</v>
      </c>
      <c r="AY284" s="83" t="s">
        <v>72</v>
      </c>
      <c r="AZ284" s="83" t="s">
        <v>63</v>
      </c>
      <c r="BA284" s="83" t="s">
        <v>72</v>
      </c>
      <c r="BB284" s="83" t="s">
        <v>72</v>
      </c>
      <c r="BC284" s="83" t="s">
        <v>73</v>
      </c>
      <c r="BD284" s="83"/>
      <c r="BE284" s="83" t="s">
        <v>73</v>
      </c>
      <c r="BF284" s="83"/>
      <c r="BG284" s="87" t="s">
        <v>631</v>
      </c>
      <c r="BH284" s="86" t="s">
        <v>60</v>
      </c>
      <c r="BI284" s="76" t="s">
        <v>1414</v>
      </c>
      <c r="BJ284">
        <f t="shared" si="10"/>
        <v>28</v>
      </c>
      <c r="BK284" s="87">
        <f t="shared" si="9"/>
        <v>57</v>
      </c>
      <c r="BL284" s="87"/>
      <c r="BM284" s="86" t="str">
        <f>_xlfn.XLOOKUP(Form_Responses1811[[#This Row],[Sekolah School (Cleansed)]],'Quality Check'!$B$11:$B$14,'Quality Check'!$C$11:$C$14,)</f>
        <v>Urban</v>
      </c>
      <c r="BN284" s="86" t="str">
        <f>_xlfn.XLOOKUP(Form_Responses1811[[#This Row],[Sekolah School (Cleansed)]],'Quality Check'!$B$11:$B$14,'Quality Check'!$D$11:$D$14,)</f>
        <v>Intervention Group (IG)</v>
      </c>
    </row>
    <row r="285" spans="1:66" ht="13.2" x14ac:dyDescent="0.25">
      <c r="A285" s="82">
        <v>45573.502601134256</v>
      </c>
      <c r="B285" s="83" t="s">
        <v>806</v>
      </c>
      <c r="C285" s="84" t="s">
        <v>807</v>
      </c>
      <c r="D285" s="83">
        <v>28.6</v>
      </c>
      <c r="E285" s="83">
        <v>0.75</v>
      </c>
      <c r="F285" s="83" t="s">
        <v>114</v>
      </c>
      <c r="G285" s="83" t="s">
        <v>76</v>
      </c>
      <c r="H285" s="83" t="s">
        <v>761</v>
      </c>
      <c r="I285" s="83" t="s">
        <v>63</v>
      </c>
      <c r="J285" s="83" t="s">
        <v>64</v>
      </c>
      <c r="K285" s="83" t="s">
        <v>78</v>
      </c>
      <c r="L285" s="83" t="s">
        <v>64</v>
      </c>
      <c r="M285" s="83" t="s">
        <v>78</v>
      </c>
      <c r="N285" s="83" t="s">
        <v>64</v>
      </c>
      <c r="O285" s="83" t="s">
        <v>64</v>
      </c>
      <c r="P285" s="83" t="s">
        <v>84</v>
      </c>
      <c r="Q285" s="83" t="s">
        <v>64</v>
      </c>
      <c r="R285" s="83" t="s">
        <v>64</v>
      </c>
      <c r="S285" s="83" t="s">
        <v>64</v>
      </c>
      <c r="T285" s="83" t="s">
        <v>84</v>
      </c>
      <c r="U285" s="83" t="s">
        <v>64</v>
      </c>
      <c r="V285" s="83" t="s">
        <v>64</v>
      </c>
      <c r="W285" s="83" t="s">
        <v>64</v>
      </c>
      <c r="X285" s="83" t="s">
        <v>64</v>
      </c>
      <c r="Y285" s="83" t="s">
        <v>64</v>
      </c>
      <c r="Z285" s="83" t="s">
        <v>65</v>
      </c>
      <c r="AA285" s="83" t="s">
        <v>65</v>
      </c>
      <c r="AB285" s="83" t="s">
        <v>65</v>
      </c>
      <c r="AC285" s="83" t="s">
        <v>65</v>
      </c>
      <c r="AD285" s="83" t="s">
        <v>65</v>
      </c>
      <c r="AE285" s="83" t="s">
        <v>65</v>
      </c>
      <c r="AF285" s="83" t="s">
        <v>65</v>
      </c>
      <c r="AG285" s="83" t="s">
        <v>66</v>
      </c>
      <c r="AH285" s="83" t="s">
        <v>101</v>
      </c>
      <c r="AI285" s="83" t="s">
        <v>101</v>
      </c>
      <c r="AJ285" s="83" t="s">
        <v>65</v>
      </c>
      <c r="AK285" s="83" t="s">
        <v>66</v>
      </c>
      <c r="AL285" s="83" t="s">
        <v>65</v>
      </c>
      <c r="AM285" s="83" t="s">
        <v>66</v>
      </c>
      <c r="AN285" s="83" t="s">
        <v>66</v>
      </c>
      <c r="AO285" s="83" t="s">
        <v>65</v>
      </c>
      <c r="AP285" s="83" t="s">
        <v>85</v>
      </c>
      <c r="AQ285" s="83" t="s">
        <v>85</v>
      </c>
      <c r="AR285" s="83" t="s">
        <v>63</v>
      </c>
      <c r="AS285" s="83" t="s">
        <v>808</v>
      </c>
      <c r="AT285" s="83" t="s">
        <v>87</v>
      </c>
      <c r="AU285" s="83" t="s">
        <v>70</v>
      </c>
      <c r="AV285" s="83" t="s">
        <v>71</v>
      </c>
      <c r="AW285" s="83" t="s">
        <v>72</v>
      </c>
      <c r="AX285" s="83" t="s">
        <v>72</v>
      </c>
      <c r="AY285" s="83" t="s">
        <v>72</v>
      </c>
      <c r="AZ285" s="83" t="s">
        <v>72</v>
      </c>
      <c r="BA285" s="83" t="s">
        <v>72</v>
      </c>
      <c r="BB285" s="83" t="s">
        <v>72</v>
      </c>
      <c r="BC285" s="83" t="s">
        <v>73</v>
      </c>
      <c r="BD285" s="83"/>
      <c r="BE285" s="83" t="s">
        <v>73</v>
      </c>
      <c r="BF285" s="83"/>
      <c r="BG285" s="87" t="s">
        <v>631</v>
      </c>
      <c r="BH285" s="87" t="s">
        <v>114</v>
      </c>
      <c r="BI285" s="76" t="s">
        <v>1414</v>
      </c>
      <c r="BJ285">
        <f t="shared" si="10"/>
        <v>29</v>
      </c>
      <c r="BK285" s="87">
        <f t="shared" si="9"/>
        <v>58</v>
      </c>
      <c r="BL285" s="87"/>
      <c r="BM285" s="86" t="str">
        <f>_xlfn.XLOOKUP(Form_Responses1811[[#This Row],[Sekolah School (Cleansed)]],'Quality Check'!$B$11:$B$14,'Quality Check'!$C$11:$C$14,)</f>
        <v>Urban</v>
      </c>
      <c r="BN285" s="86" t="str">
        <f>_xlfn.XLOOKUP(Form_Responses1811[[#This Row],[Sekolah School (Cleansed)]],'Quality Check'!$B$11:$B$14,'Quality Check'!$D$11:$D$14,)</f>
        <v>Intervention Group (IG)</v>
      </c>
    </row>
    <row r="286" spans="1:66" ht="13.2" x14ac:dyDescent="0.25">
      <c r="A286" s="82">
        <v>45573.503184942128</v>
      </c>
      <c r="B286" s="83" t="s">
        <v>809</v>
      </c>
      <c r="C286" s="84" t="s">
        <v>810</v>
      </c>
      <c r="D286" s="83">
        <v>12.5</v>
      </c>
      <c r="E286" s="83">
        <v>0.12</v>
      </c>
      <c r="F286" s="83" t="s">
        <v>114</v>
      </c>
      <c r="G286" s="83" t="s">
        <v>539</v>
      </c>
      <c r="H286" s="83" t="s">
        <v>631</v>
      </c>
      <c r="I286" s="83" t="s">
        <v>63</v>
      </c>
      <c r="J286" s="83" t="s">
        <v>78</v>
      </c>
      <c r="K286" s="83" t="s">
        <v>78</v>
      </c>
      <c r="L286" s="83" t="s">
        <v>64</v>
      </c>
      <c r="M286" s="83" t="s">
        <v>84</v>
      </c>
      <c r="N286" s="83" t="s">
        <v>84</v>
      </c>
      <c r="O286" s="83" t="s">
        <v>64</v>
      </c>
      <c r="P286" s="83" t="s">
        <v>84</v>
      </c>
      <c r="Q286" s="83" t="s">
        <v>64</v>
      </c>
      <c r="R286" s="83" t="s">
        <v>64</v>
      </c>
      <c r="S286" s="83" t="s">
        <v>84</v>
      </c>
      <c r="T286" s="83" t="s">
        <v>64</v>
      </c>
      <c r="U286" s="83" t="s">
        <v>84</v>
      </c>
      <c r="V286" s="83" t="s">
        <v>84</v>
      </c>
      <c r="W286" s="83" t="s">
        <v>84</v>
      </c>
      <c r="X286" s="83" t="s">
        <v>64</v>
      </c>
      <c r="Y286" s="83" t="s">
        <v>64</v>
      </c>
      <c r="Z286" s="83" t="s">
        <v>65</v>
      </c>
      <c r="AA286" s="83" t="s">
        <v>65</v>
      </c>
      <c r="AB286" s="83" t="s">
        <v>101</v>
      </c>
      <c r="AC286" s="83" t="s">
        <v>66</v>
      </c>
      <c r="AD286" s="83" t="s">
        <v>66</v>
      </c>
      <c r="AE286" s="83" t="s">
        <v>66</v>
      </c>
      <c r="AF286" s="83" t="s">
        <v>66</v>
      </c>
      <c r="AG286" s="83" t="s">
        <v>65</v>
      </c>
      <c r="AH286" s="83" t="s">
        <v>66</v>
      </c>
      <c r="AI286" s="83" t="s">
        <v>79</v>
      </c>
      <c r="AJ286" s="83" t="s">
        <v>66</v>
      </c>
      <c r="AK286" s="83" t="s">
        <v>65</v>
      </c>
      <c r="AL286" s="83" t="s">
        <v>65</v>
      </c>
      <c r="AM286" s="83" t="s">
        <v>65</v>
      </c>
      <c r="AN286" s="83" t="s">
        <v>66</v>
      </c>
      <c r="AO286" s="83" t="s">
        <v>66</v>
      </c>
      <c r="AP286" s="83" t="s">
        <v>67</v>
      </c>
      <c r="AQ286" s="83" t="s">
        <v>67</v>
      </c>
      <c r="AR286" s="83" t="s">
        <v>86</v>
      </c>
      <c r="AS286" s="83" t="s">
        <v>81</v>
      </c>
      <c r="AT286" s="83" t="s">
        <v>69</v>
      </c>
      <c r="AU286" s="83" t="s">
        <v>70</v>
      </c>
      <c r="AV286" s="83" t="s">
        <v>71</v>
      </c>
      <c r="AW286" s="83" t="s">
        <v>73</v>
      </c>
      <c r="AX286" s="83" t="s">
        <v>73</v>
      </c>
      <c r="AY286" s="83" t="s">
        <v>73</v>
      </c>
      <c r="AZ286" s="83" t="s">
        <v>72</v>
      </c>
      <c r="BA286" s="83" t="s">
        <v>73</v>
      </c>
      <c r="BB286" s="83" t="s">
        <v>73</v>
      </c>
      <c r="BC286" s="83" t="s">
        <v>73</v>
      </c>
      <c r="BD286" s="83"/>
      <c r="BE286" s="83" t="s">
        <v>73</v>
      </c>
      <c r="BF286" s="83"/>
      <c r="BG286" s="87" t="s">
        <v>631</v>
      </c>
      <c r="BH286" s="87" t="s">
        <v>114</v>
      </c>
      <c r="BI286" s="76" t="s">
        <v>1414</v>
      </c>
      <c r="BJ286">
        <f t="shared" si="10"/>
        <v>24</v>
      </c>
      <c r="BK286" s="87">
        <f t="shared" si="9"/>
        <v>52</v>
      </c>
      <c r="BL286" s="87"/>
      <c r="BM286" s="86" t="str">
        <f>_xlfn.XLOOKUP(Form_Responses1811[[#This Row],[Sekolah School (Cleansed)]],'Quality Check'!$B$11:$B$14,'Quality Check'!$C$11:$C$14,)</f>
        <v>Urban</v>
      </c>
      <c r="BN286" s="86" t="str">
        <f>_xlfn.XLOOKUP(Form_Responses1811[[#This Row],[Sekolah School (Cleansed)]],'Quality Check'!$B$11:$B$14,'Quality Check'!$D$11:$D$14,)</f>
        <v>Intervention Group (IG)</v>
      </c>
    </row>
    <row r="287" spans="1:66" ht="13.2" x14ac:dyDescent="0.25">
      <c r="A287" s="82">
        <v>45573.503455960643</v>
      </c>
      <c r="B287" s="83" t="s">
        <v>811</v>
      </c>
      <c r="C287" s="84" t="s">
        <v>812</v>
      </c>
      <c r="D287" s="83">
        <v>75.89</v>
      </c>
      <c r="E287" s="83">
        <v>0.42</v>
      </c>
      <c r="F287" s="83" t="s">
        <v>114</v>
      </c>
      <c r="G287" s="83" t="s">
        <v>76</v>
      </c>
      <c r="H287" s="83" t="s">
        <v>614</v>
      </c>
      <c r="I287" s="83" t="s">
        <v>63</v>
      </c>
      <c r="J287" s="83" t="s">
        <v>64</v>
      </c>
      <c r="K287" s="83" t="s">
        <v>84</v>
      </c>
      <c r="L287" s="83" t="s">
        <v>64</v>
      </c>
      <c r="M287" s="83" t="s">
        <v>78</v>
      </c>
      <c r="N287" s="83" t="s">
        <v>64</v>
      </c>
      <c r="O287" s="83" t="s">
        <v>64</v>
      </c>
      <c r="P287" s="83" t="s">
        <v>64</v>
      </c>
      <c r="Q287" s="83" t="s">
        <v>64</v>
      </c>
      <c r="R287" s="83" t="s">
        <v>64</v>
      </c>
      <c r="S287" s="83" t="s">
        <v>64</v>
      </c>
      <c r="T287" s="83" t="s">
        <v>64</v>
      </c>
      <c r="U287" s="83" t="s">
        <v>64</v>
      </c>
      <c r="V287" s="83" t="s">
        <v>64</v>
      </c>
      <c r="W287" s="83" t="s">
        <v>64</v>
      </c>
      <c r="X287" s="83" t="s">
        <v>84</v>
      </c>
      <c r="Y287" s="83" t="s">
        <v>64</v>
      </c>
      <c r="Z287" s="83" t="s">
        <v>65</v>
      </c>
      <c r="AA287" s="83" t="s">
        <v>65</v>
      </c>
      <c r="AB287" s="83" t="s">
        <v>66</v>
      </c>
      <c r="AC287" s="83" t="s">
        <v>65</v>
      </c>
      <c r="AD287" s="83" t="s">
        <v>65</v>
      </c>
      <c r="AE287" s="83" t="s">
        <v>65</v>
      </c>
      <c r="AF287" s="83" t="s">
        <v>65</v>
      </c>
      <c r="AG287" s="83" t="s">
        <v>65</v>
      </c>
      <c r="AH287" s="83" t="s">
        <v>66</v>
      </c>
      <c r="AI287" s="83" t="s">
        <v>101</v>
      </c>
      <c r="AJ287" s="83" t="s">
        <v>65</v>
      </c>
      <c r="AK287" s="83" t="s">
        <v>65</v>
      </c>
      <c r="AL287" s="83" t="s">
        <v>65</v>
      </c>
      <c r="AM287" s="83" t="s">
        <v>65</v>
      </c>
      <c r="AN287" s="83" t="s">
        <v>66</v>
      </c>
      <c r="AO287" s="83" t="s">
        <v>66</v>
      </c>
      <c r="AP287" s="83" t="s">
        <v>67</v>
      </c>
      <c r="AQ287" s="83" t="s">
        <v>67</v>
      </c>
      <c r="AR287" s="83" t="s">
        <v>63</v>
      </c>
      <c r="AS287" s="83" t="s">
        <v>68</v>
      </c>
      <c r="AT287" s="83" t="s">
        <v>87</v>
      </c>
      <c r="AU287" s="83" t="s">
        <v>93</v>
      </c>
      <c r="AV287" s="83" t="s">
        <v>71</v>
      </c>
      <c r="AW287" s="83" t="s">
        <v>72</v>
      </c>
      <c r="AX287" s="83" t="s">
        <v>72</v>
      </c>
      <c r="AY287" s="83" t="s">
        <v>72</v>
      </c>
      <c r="AZ287" s="83" t="s">
        <v>72</v>
      </c>
      <c r="BA287" s="83" t="s">
        <v>72</v>
      </c>
      <c r="BB287" s="83" t="s">
        <v>73</v>
      </c>
      <c r="BC287" s="83" t="s">
        <v>73</v>
      </c>
      <c r="BD287" s="83"/>
      <c r="BE287" s="83" t="s">
        <v>73</v>
      </c>
      <c r="BF287" s="83"/>
      <c r="BG287" s="87" t="s">
        <v>631</v>
      </c>
      <c r="BH287" s="87" t="s">
        <v>114</v>
      </c>
      <c r="BI287" s="76" t="s">
        <v>1414</v>
      </c>
      <c r="BJ287">
        <f t="shared" si="10"/>
        <v>30</v>
      </c>
      <c r="BK287" s="87">
        <f t="shared" si="9"/>
        <v>60</v>
      </c>
      <c r="BL287" s="87"/>
      <c r="BM287" s="86" t="str">
        <f>_xlfn.XLOOKUP(Form_Responses1811[[#This Row],[Sekolah School (Cleansed)]],'Quality Check'!$B$11:$B$14,'Quality Check'!$C$11:$C$14,)</f>
        <v>Urban</v>
      </c>
      <c r="BN287" s="86" t="str">
        <f>_xlfn.XLOOKUP(Form_Responses1811[[#This Row],[Sekolah School (Cleansed)]],'Quality Check'!$B$11:$B$14,'Quality Check'!$D$11:$D$14,)</f>
        <v>Intervention Group (IG)</v>
      </c>
    </row>
    <row r="288" spans="1:66" ht="13.2" x14ac:dyDescent="0.25">
      <c r="A288" s="82">
        <v>45573.503981550923</v>
      </c>
      <c r="B288" s="83" t="s">
        <v>813</v>
      </c>
      <c r="C288" s="84" t="s">
        <v>814</v>
      </c>
      <c r="D288" s="83">
        <v>100</v>
      </c>
      <c r="E288" s="83">
        <v>0.75</v>
      </c>
      <c r="F288" s="83" t="s">
        <v>114</v>
      </c>
      <c r="G288" s="83" t="s">
        <v>291</v>
      </c>
      <c r="H288" s="83" t="s">
        <v>614</v>
      </c>
      <c r="I288" s="83" t="s">
        <v>63</v>
      </c>
      <c r="J288" s="83" t="s">
        <v>78</v>
      </c>
      <c r="K288" s="83" t="s">
        <v>78</v>
      </c>
      <c r="L288" s="83" t="s">
        <v>64</v>
      </c>
      <c r="M288" s="83" t="s">
        <v>84</v>
      </c>
      <c r="N288" s="83" t="s">
        <v>64</v>
      </c>
      <c r="O288" s="83" t="s">
        <v>64</v>
      </c>
      <c r="P288" s="83" t="s">
        <v>84</v>
      </c>
      <c r="Q288" s="83" t="s">
        <v>64</v>
      </c>
      <c r="R288" s="83" t="s">
        <v>64</v>
      </c>
      <c r="S288" s="83" t="s">
        <v>64</v>
      </c>
      <c r="T288" s="83" t="s">
        <v>64</v>
      </c>
      <c r="U288" s="83" t="s">
        <v>64</v>
      </c>
      <c r="V288" s="83" t="s">
        <v>84</v>
      </c>
      <c r="W288" s="83" t="s">
        <v>64</v>
      </c>
      <c r="X288" s="83" t="s">
        <v>64</v>
      </c>
      <c r="Y288" s="83" t="s">
        <v>64</v>
      </c>
      <c r="Z288" s="83" t="s">
        <v>65</v>
      </c>
      <c r="AA288" s="83" t="s">
        <v>66</v>
      </c>
      <c r="AB288" s="83" t="s">
        <v>66</v>
      </c>
      <c r="AC288" s="83" t="s">
        <v>65</v>
      </c>
      <c r="AD288" s="83" t="s">
        <v>65</v>
      </c>
      <c r="AE288" s="83" t="s">
        <v>65</v>
      </c>
      <c r="AF288" s="83" t="s">
        <v>65</v>
      </c>
      <c r="AG288" s="83" t="s">
        <v>66</v>
      </c>
      <c r="AH288" s="83" t="s">
        <v>66</v>
      </c>
      <c r="AI288" s="83" t="s">
        <v>79</v>
      </c>
      <c r="AJ288" s="83" t="s">
        <v>66</v>
      </c>
      <c r="AK288" s="83" t="s">
        <v>66</v>
      </c>
      <c r="AL288" s="83" t="s">
        <v>66</v>
      </c>
      <c r="AM288" s="83" t="s">
        <v>65</v>
      </c>
      <c r="AN288" s="83" t="s">
        <v>65</v>
      </c>
      <c r="AO288" s="83" t="s">
        <v>66</v>
      </c>
      <c r="AP288" s="83" t="s">
        <v>67</v>
      </c>
      <c r="AQ288" s="83" t="s">
        <v>67</v>
      </c>
      <c r="AR288" s="83" t="s">
        <v>63</v>
      </c>
      <c r="AS288" s="83" t="s">
        <v>68</v>
      </c>
      <c r="AT288" s="83" t="s">
        <v>87</v>
      </c>
      <c r="AU288" s="83" t="s">
        <v>93</v>
      </c>
      <c r="AV288" s="83" t="s">
        <v>132</v>
      </c>
      <c r="AW288" s="83" t="s">
        <v>72</v>
      </c>
      <c r="AX288" s="83" t="s">
        <v>73</v>
      </c>
      <c r="AY288" s="83" t="s">
        <v>73</v>
      </c>
      <c r="AZ288" s="83" t="s">
        <v>63</v>
      </c>
      <c r="BA288" s="83" t="s">
        <v>73</v>
      </c>
      <c r="BB288" s="83" t="s">
        <v>73</v>
      </c>
      <c r="BC288" s="83" t="s">
        <v>73</v>
      </c>
      <c r="BD288" s="83"/>
      <c r="BE288" s="83" t="s">
        <v>73</v>
      </c>
      <c r="BF288" s="83"/>
      <c r="BG288" s="87" t="s">
        <v>631</v>
      </c>
      <c r="BH288" s="87" t="s">
        <v>114</v>
      </c>
      <c r="BI288" s="76" t="s">
        <v>1414</v>
      </c>
      <c r="BJ288">
        <f t="shared" si="10"/>
        <v>28</v>
      </c>
      <c r="BK288" s="87">
        <f t="shared" si="9"/>
        <v>55</v>
      </c>
      <c r="BL288" s="87"/>
      <c r="BM288" s="86" t="str">
        <f>_xlfn.XLOOKUP(Form_Responses1811[[#This Row],[Sekolah School (Cleansed)]],'Quality Check'!$B$11:$B$14,'Quality Check'!$C$11:$C$14,)</f>
        <v>Urban</v>
      </c>
      <c r="BN288" s="86" t="str">
        <f>_xlfn.XLOOKUP(Form_Responses1811[[#This Row],[Sekolah School (Cleansed)]],'Quality Check'!$B$11:$B$14,'Quality Check'!$D$11:$D$14,)</f>
        <v>Intervention Group (IG)</v>
      </c>
    </row>
    <row r="289" spans="1:66" ht="13.2" x14ac:dyDescent="0.25">
      <c r="A289" s="82">
        <v>45573.506889930555</v>
      </c>
      <c r="B289" s="83" t="s">
        <v>817</v>
      </c>
      <c r="C289" s="84" t="s">
        <v>818</v>
      </c>
      <c r="D289" s="83">
        <v>14.29</v>
      </c>
      <c r="E289" s="83">
        <v>0.13</v>
      </c>
      <c r="F289" s="83" t="s">
        <v>114</v>
      </c>
      <c r="G289" s="83" t="s">
        <v>76</v>
      </c>
      <c r="H289" s="83" t="s">
        <v>614</v>
      </c>
      <c r="I289" s="83" t="s">
        <v>73</v>
      </c>
      <c r="J289" s="83" t="s">
        <v>64</v>
      </c>
      <c r="K289" s="83" t="s">
        <v>84</v>
      </c>
      <c r="L289" s="83" t="s">
        <v>64</v>
      </c>
      <c r="M289" s="83" t="s">
        <v>84</v>
      </c>
      <c r="N289" s="83" t="s">
        <v>64</v>
      </c>
      <c r="O289" s="83" t="s">
        <v>78</v>
      </c>
      <c r="P289" s="83" t="s">
        <v>84</v>
      </c>
      <c r="Q289" s="83" t="s">
        <v>64</v>
      </c>
      <c r="R289" s="83" t="s">
        <v>64</v>
      </c>
      <c r="S289" s="83" t="s">
        <v>64</v>
      </c>
      <c r="T289" s="83" t="s">
        <v>64</v>
      </c>
      <c r="U289" s="83" t="s">
        <v>78</v>
      </c>
      <c r="V289" s="83" t="s">
        <v>64</v>
      </c>
      <c r="W289" s="83" t="s">
        <v>78</v>
      </c>
      <c r="X289" s="83" t="s">
        <v>84</v>
      </c>
      <c r="Y289" s="83" t="s">
        <v>78</v>
      </c>
      <c r="Z289" s="83" t="s">
        <v>65</v>
      </c>
      <c r="AA289" s="83" t="s">
        <v>65</v>
      </c>
      <c r="AB289" s="83" t="s">
        <v>66</v>
      </c>
      <c r="AC289" s="83" t="s">
        <v>65</v>
      </c>
      <c r="AD289" s="83" t="s">
        <v>65</v>
      </c>
      <c r="AE289" s="83" t="s">
        <v>65</v>
      </c>
      <c r="AF289" s="83" t="s">
        <v>79</v>
      </c>
      <c r="AG289" s="83" t="s">
        <v>65</v>
      </c>
      <c r="AH289" s="83" t="s">
        <v>65</v>
      </c>
      <c r="AI289" s="83" t="s">
        <v>101</v>
      </c>
      <c r="AJ289" s="83" t="s">
        <v>66</v>
      </c>
      <c r="AK289" s="83" t="s">
        <v>79</v>
      </c>
      <c r="AL289" s="83" t="s">
        <v>65</v>
      </c>
      <c r="AM289" s="83" t="s">
        <v>65</v>
      </c>
      <c r="AN289" s="83" t="s">
        <v>79</v>
      </c>
      <c r="AO289" s="83" t="s">
        <v>65</v>
      </c>
      <c r="AP289" s="83" t="s">
        <v>67</v>
      </c>
      <c r="AQ289" s="83" t="s">
        <v>67</v>
      </c>
      <c r="AR289" s="83" t="s">
        <v>73</v>
      </c>
      <c r="AS289" s="83" t="s">
        <v>819</v>
      </c>
      <c r="AT289" s="83" t="s">
        <v>69</v>
      </c>
      <c r="AU289" s="83" t="s">
        <v>93</v>
      </c>
      <c r="AV289" s="83" t="s">
        <v>132</v>
      </c>
      <c r="AW289" s="83" t="s">
        <v>73</v>
      </c>
      <c r="AX289" s="83" t="s">
        <v>73</v>
      </c>
      <c r="AY289" s="83" t="s">
        <v>72</v>
      </c>
      <c r="AZ289" s="83" t="s">
        <v>72</v>
      </c>
      <c r="BA289" s="83" t="s">
        <v>72</v>
      </c>
      <c r="BB289" s="83" t="s">
        <v>73</v>
      </c>
      <c r="BC289" s="83" t="s">
        <v>73</v>
      </c>
      <c r="BD289" s="83"/>
      <c r="BE289" s="83" t="s">
        <v>73</v>
      </c>
      <c r="BF289" s="83"/>
      <c r="BG289" s="87" t="s">
        <v>631</v>
      </c>
      <c r="BH289" s="87" t="s">
        <v>114</v>
      </c>
      <c r="BI289" s="76" t="s">
        <v>1415</v>
      </c>
      <c r="BJ289">
        <f t="shared" si="10"/>
        <v>25</v>
      </c>
      <c r="BK289" s="87">
        <f t="shared" si="9"/>
        <v>56</v>
      </c>
      <c r="BL289" s="87"/>
      <c r="BM289" s="86" t="str">
        <f>_xlfn.XLOOKUP(Form_Responses1811[[#This Row],[Sekolah School (Cleansed)]],'Quality Check'!$B$11:$B$14,'Quality Check'!$C$11:$C$14,)</f>
        <v>Urban</v>
      </c>
      <c r="BN289" s="86" t="str">
        <f>_xlfn.XLOOKUP(Form_Responses1811[[#This Row],[Sekolah School (Cleansed)]],'Quality Check'!$B$11:$B$14,'Quality Check'!$D$11:$D$14,)</f>
        <v>Intervention Group (IG)</v>
      </c>
    </row>
    <row r="290" spans="1:66" ht="13.2" x14ac:dyDescent="0.25">
      <c r="A290" s="82">
        <v>45573.507382685188</v>
      </c>
      <c r="B290" s="83" t="s">
        <v>820</v>
      </c>
      <c r="C290" s="84" t="s">
        <v>821</v>
      </c>
      <c r="D290" s="83">
        <v>100</v>
      </c>
      <c r="E290" s="83">
        <v>0.46</v>
      </c>
      <c r="F290" s="83" t="s">
        <v>114</v>
      </c>
      <c r="G290" s="83" t="s">
        <v>76</v>
      </c>
      <c r="H290" s="83" t="s">
        <v>631</v>
      </c>
      <c r="I290" s="83" t="s">
        <v>73</v>
      </c>
      <c r="J290" s="83" t="s">
        <v>64</v>
      </c>
      <c r="K290" s="83" t="s">
        <v>84</v>
      </c>
      <c r="L290" s="83" t="s">
        <v>64</v>
      </c>
      <c r="M290" s="83" t="s">
        <v>64</v>
      </c>
      <c r="N290" s="83" t="s">
        <v>64</v>
      </c>
      <c r="O290" s="83" t="s">
        <v>84</v>
      </c>
      <c r="P290" s="83" t="s">
        <v>84</v>
      </c>
      <c r="Q290" s="83" t="s">
        <v>84</v>
      </c>
      <c r="R290" s="83" t="s">
        <v>84</v>
      </c>
      <c r="S290" s="83" t="s">
        <v>64</v>
      </c>
      <c r="T290" s="83" t="s">
        <v>64</v>
      </c>
      <c r="U290" s="83" t="s">
        <v>64</v>
      </c>
      <c r="V290" s="83" t="s">
        <v>64</v>
      </c>
      <c r="W290" s="83" t="s">
        <v>64</v>
      </c>
      <c r="X290" s="83" t="s">
        <v>84</v>
      </c>
      <c r="Y290" s="83" t="s">
        <v>64</v>
      </c>
      <c r="Z290" s="83" t="s">
        <v>66</v>
      </c>
      <c r="AA290" s="83" t="s">
        <v>65</v>
      </c>
      <c r="AB290" s="83" t="s">
        <v>65</v>
      </c>
      <c r="AC290" s="83" t="s">
        <v>66</v>
      </c>
      <c r="AD290" s="83" t="s">
        <v>66</v>
      </c>
      <c r="AE290" s="83" t="s">
        <v>65</v>
      </c>
      <c r="AF290" s="83" t="s">
        <v>65</v>
      </c>
      <c r="AG290" s="83" t="s">
        <v>65</v>
      </c>
      <c r="AH290" s="83" t="s">
        <v>66</v>
      </c>
      <c r="AI290" s="83" t="s">
        <v>101</v>
      </c>
      <c r="AJ290" s="83" t="s">
        <v>65</v>
      </c>
      <c r="AK290" s="83" t="s">
        <v>66</v>
      </c>
      <c r="AL290" s="83" t="s">
        <v>65</v>
      </c>
      <c r="AM290" s="83" t="s">
        <v>66</v>
      </c>
      <c r="AN290" s="83" t="s">
        <v>66</v>
      </c>
      <c r="AO290" s="83" t="s">
        <v>66</v>
      </c>
      <c r="AP290" s="83" t="s">
        <v>67</v>
      </c>
      <c r="AQ290" s="83" t="s">
        <v>67</v>
      </c>
      <c r="AR290" s="83" t="s">
        <v>86</v>
      </c>
      <c r="AS290" s="83" t="s">
        <v>115</v>
      </c>
      <c r="AT290" s="83" t="s">
        <v>87</v>
      </c>
      <c r="AU290" s="83" t="s">
        <v>70</v>
      </c>
      <c r="AV290" s="83" t="s">
        <v>71</v>
      </c>
      <c r="AW290" s="83" t="s">
        <v>73</v>
      </c>
      <c r="AX290" s="83" t="s">
        <v>73</v>
      </c>
      <c r="AY290" s="83" t="s">
        <v>73</v>
      </c>
      <c r="AZ290" s="83" t="s">
        <v>73</v>
      </c>
      <c r="BA290" s="83" t="s">
        <v>63</v>
      </c>
      <c r="BB290" s="83" t="s">
        <v>63</v>
      </c>
      <c r="BC290" s="83" t="s">
        <v>73</v>
      </c>
      <c r="BD290" s="83"/>
      <c r="BE290" s="83" t="s">
        <v>73</v>
      </c>
      <c r="BF290" s="83"/>
      <c r="BG290" s="87" t="s">
        <v>631</v>
      </c>
      <c r="BH290" s="87" t="s">
        <v>114</v>
      </c>
      <c r="BI290" s="76" t="s">
        <v>1415</v>
      </c>
      <c r="BJ290">
        <f t="shared" si="10"/>
        <v>25</v>
      </c>
      <c r="BK290" s="87">
        <f t="shared" si="9"/>
        <v>56</v>
      </c>
      <c r="BL290" s="87"/>
      <c r="BM290" s="86" t="str">
        <f>_xlfn.XLOOKUP(Form_Responses1811[[#This Row],[Sekolah School (Cleansed)]],'Quality Check'!$B$11:$B$14,'Quality Check'!$C$11:$C$14,)</f>
        <v>Urban</v>
      </c>
      <c r="BN290" s="86" t="str">
        <f>_xlfn.XLOOKUP(Form_Responses1811[[#This Row],[Sekolah School (Cleansed)]],'Quality Check'!$B$11:$B$14,'Quality Check'!$D$11:$D$14,)</f>
        <v>Intervention Group (IG)</v>
      </c>
    </row>
    <row r="291" spans="1:66" ht="13.2" x14ac:dyDescent="0.25">
      <c r="A291" s="82">
        <v>45573.50919975694</v>
      </c>
      <c r="B291" s="83" t="s">
        <v>822</v>
      </c>
      <c r="C291" s="84" t="s">
        <v>823</v>
      </c>
      <c r="D291" s="83">
        <v>10.7</v>
      </c>
      <c r="E291" s="83">
        <v>0.57999999999999996</v>
      </c>
      <c r="F291" s="83" t="s">
        <v>114</v>
      </c>
      <c r="G291" s="83" t="s">
        <v>291</v>
      </c>
      <c r="H291" s="83" t="s">
        <v>631</v>
      </c>
      <c r="I291" s="83" t="s">
        <v>63</v>
      </c>
      <c r="J291" s="83" t="s">
        <v>64</v>
      </c>
      <c r="K291" s="83" t="s">
        <v>64</v>
      </c>
      <c r="L291" s="83" t="s">
        <v>64</v>
      </c>
      <c r="M291" s="83" t="s">
        <v>78</v>
      </c>
      <c r="N291" s="83" t="s">
        <v>64</v>
      </c>
      <c r="O291" s="83" t="s">
        <v>64</v>
      </c>
      <c r="P291" s="83" t="s">
        <v>78</v>
      </c>
      <c r="Q291" s="83" t="s">
        <v>64</v>
      </c>
      <c r="R291" s="83" t="s">
        <v>64</v>
      </c>
      <c r="S291" s="83" t="s">
        <v>64</v>
      </c>
      <c r="T291" s="83" t="s">
        <v>64</v>
      </c>
      <c r="U291" s="83" t="s">
        <v>84</v>
      </c>
      <c r="V291" s="83" t="s">
        <v>64</v>
      </c>
      <c r="W291" s="83" t="s">
        <v>64</v>
      </c>
      <c r="X291" s="83" t="s">
        <v>64</v>
      </c>
      <c r="Y291" s="83" t="s">
        <v>64</v>
      </c>
      <c r="Z291" s="83" t="s">
        <v>65</v>
      </c>
      <c r="AA291" s="83" t="s">
        <v>65</v>
      </c>
      <c r="AB291" s="83" t="s">
        <v>66</v>
      </c>
      <c r="AC291" s="83" t="s">
        <v>65</v>
      </c>
      <c r="AD291" s="83" t="s">
        <v>65</v>
      </c>
      <c r="AE291" s="83" t="s">
        <v>65</v>
      </c>
      <c r="AF291" s="83" t="s">
        <v>66</v>
      </c>
      <c r="AG291" s="83" t="s">
        <v>65</v>
      </c>
      <c r="AH291" s="83" t="s">
        <v>66</v>
      </c>
      <c r="AI291" s="83" t="s">
        <v>101</v>
      </c>
      <c r="AJ291" s="83" t="s">
        <v>65</v>
      </c>
      <c r="AK291" s="83" t="s">
        <v>65</v>
      </c>
      <c r="AL291" s="83" t="s">
        <v>66</v>
      </c>
      <c r="AM291" s="83" t="s">
        <v>65</v>
      </c>
      <c r="AN291" s="83" t="s">
        <v>65</v>
      </c>
      <c r="AO291" s="83" t="s">
        <v>65</v>
      </c>
      <c r="AP291" s="83" t="s">
        <v>67</v>
      </c>
      <c r="AQ291" s="83" t="s">
        <v>67</v>
      </c>
      <c r="AR291" s="83" t="s">
        <v>86</v>
      </c>
      <c r="AS291" s="83" t="s">
        <v>68</v>
      </c>
      <c r="AT291" s="83" t="s">
        <v>69</v>
      </c>
      <c r="AU291" s="83" t="s">
        <v>70</v>
      </c>
      <c r="AV291" s="83" t="s">
        <v>71</v>
      </c>
      <c r="AW291" s="83" t="s">
        <v>73</v>
      </c>
      <c r="AX291" s="83" t="s">
        <v>63</v>
      </c>
      <c r="AY291" s="83" t="s">
        <v>73</v>
      </c>
      <c r="AZ291" s="83" t="s">
        <v>63</v>
      </c>
      <c r="BA291" s="83" t="s">
        <v>73</v>
      </c>
      <c r="BB291" s="83" t="s">
        <v>63</v>
      </c>
      <c r="BC291" s="83" t="s">
        <v>73</v>
      </c>
      <c r="BD291" s="83"/>
      <c r="BE291" s="83" t="s">
        <v>73</v>
      </c>
      <c r="BF291" s="83"/>
      <c r="BG291" s="87" t="s">
        <v>631</v>
      </c>
      <c r="BH291" s="87" t="s">
        <v>114</v>
      </c>
      <c r="BI291" s="76" t="s">
        <v>1414</v>
      </c>
      <c r="BJ291">
        <f t="shared" si="10"/>
        <v>30</v>
      </c>
      <c r="BK291" s="87">
        <f t="shared" si="9"/>
        <v>60</v>
      </c>
      <c r="BL291" s="87"/>
      <c r="BM291" s="86" t="str">
        <f>_xlfn.XLOOKUP(Form_Responses1811[[#This Row],[Sekolah School (Cleansed)]],'Quality Check'!$B$11:$B$14,'Quality Check'!$C$11:$C$14,)</f>
        <v>Urban</v>
      </c>
      <c r="BN291" s="86" t="str">
        <f>_xlfn.XLOOKUP(Form_Responses1811[[#This Row],[Sekolah School (Cleansed)]],'Quality Check'!$B$11:$B$14,'Quality Check'!$D$11:$D$14,)</f>
        <v>Intervention Group (IG)</v>
      </c>
    </row>
    <row r="292" spans="1:66" ht="13.2" x14ac:dyDescent="0.25">
      <c r="A292" s="82">
        <v>45573.512572037042</v>
      </c>
      <c r="B292" s="83" t="s">
        <v>824</v>
      </c>
      <c r="C292" s="84" t="s">
        <v>825</v>
      </c>
      <c r="D292" s="83">
        <v>42.86</v>
      </c>
      <c r="E292" s="83">
        <v>1.2999999999999999E-2</v>
      </c>
      <c r="F292" s="83" t="s">
        <v>423</v>
      </c>
      <c r="G292" s="83" t="s">
        <v>76</v>
      </c>
      <c r="H292" s="83" t="s">
        <v>631</v>
      </c>
      <c r="I292" s="83" t="s">
        <v>63</v>
      </c>
      <c r="J292" s="83" t="s">
        <v>64</v>
      </c>
      <c r="K292" s="83" t="s">
        <v>64</v>
      </c>
      <c r="L292" s="83" t="s">
        <v>64</v>
      </c>
      <c r="M292" s="83" t="s">
        <v>84</v>
      </c>
      <c r="N292" s="83" t="s">
        <v>64</v>
      </c>
      <c r="O292" s="83" t="s">
        <v>84</v>
      </c>
      <c r="P292" s="83" t="s">
        <v>64</v>
      </c>
      <c r="Q292" s="83" t="s">
        <v>64</v>
      </c>
      <c r="R292" s="83" t="s">
        <v>64</v>
      </c>
      <c r="S292" s="83" t="s">
        <v>64</v>
      </c>
      <c r="T292" s="83" t="s">
        <v>64</v>
      </c>
      <c r="U292" s="83" t="s">
        <v>84</v>
      </c>
      <c r="V292" s="83" t="s">
        <v>84</v>
      </c>
      <c r="W292" s="83" t="s">
        <v>64</v>
      </c>
      <c r="X292" s="83" t="s">
        <v>64</v>
      </c>
      <c r="Y292" s="83" t="s">
        <v>64</v>
      </c>
      <c r="Z292" s="83" t="s">
        <v>65</v>
      </c>
      <c r="AA292" s="83" t="s">
        <v>65</v>
      </c>
      <c r="AB292" s="83" t="s">
        <v>65</v>
      </c>
      <c r="AC292" s="83" t="s">
        <v>65</v>
      </c>
      <c r="AD292" s="83" t="s">
        <v>65</v>
      </c>
      <c r="AE292" s="83" t="s">
        <v>65</v>
      </c>
      <c r="AF292" s="83" t="s">
        <v>65</v>
      </c>
      <c r="AG292" s="83" t="s">
        <v>65</v>
      </c>
      <c r="AH292" s="83" t="s">
        <v>65</v>
      </c>
      <c r="AI292" s="83" t="s">
        <v>101</v>
      </c>
      <c r="AJ292" s="83" t="s">
        <v>65</v>
      </c>
      <c r="AK292" s="83" t="s">
        <v>65</v>
      </c>
      <c r="AL292" s="83" t="s">
        <v>65</v>
      </c>
      <c r="AM292" s="83" t="s">
        <v>65</v>
      </c>
      <c r="AN292" s="83" t="s">
        <v>65</v>
      </c>
      <c r="AO292" s="83" t="s">
        <v>65</v>
      </c>
      <c r="AP292" s="83" t="s">
        <v>85</v>
      </c>
      <c r="AQ292" s="83" t="s">
        <v>85</v>
      </c>
      <c r="AR292" s="83" t="s">
        <v>63</v>
      </c>
      <c r="AS292" s="83" t="s">
        <v>115</v>
      </c>
      <c r="AT292" s="83" t="s">
        <v>69</v>
      </c>
      <c r="AU292" s="83" t="s">
        <v>70</v>
      </c>
      <c r="AV292" s="83" t="s">
        <v>71</v>
      </c>
      <c r="AW292" s="83" t="s">
        <v>73</v>
      </c>
      <c r="AX292" s="83" t="s">
        <v>73</v>
      </c>
      <c r="AY292" s="83" t="s">
        <v>72</v>
      </c>
      <c r="AZ292" s="83" t="s">
        <v>72</v>
      </c>
      <c r="BA292" s="83" t="s">
        <v>72</v>
      </c>
      <c r="BB292" s="83" t="s">
        <v>73</v>
      </c>
      <c r="BC292" s="83" t="s">
        <v>73</v>
      </c>
      <c r="BD292" s="83"/>
      <c r="BE292" s="83" t="s">
        <v>73</v>
      </c>
      <c r="BF292" s="83"/>
      <c r="BG292" s="87" t="s">
        <v>631</v>
      </c>
      <c r="BH292" s="86" t="s">
        <v>60</v>
      </c>
      <c r="BI292" s="76" t="s">
        <v>1414</v>
      </c>
      <c r="BJ292">
        <f t="shared" si="10"/>
        <v>29</v>
      </c>
      <c r="BK292" s="87">
        <f t="shared" si="9"/>
        <v>64</v>
      </c>
      <c r="BL292" s="87"/>
      <c r="BM292" s="86" t="str">
        <f>_xlfn.XLOOKUP(Form_Responses1811[[#This Row],[Sekolah School (Cleansed)]],'Quality Check'!$B$11:$B$14,'Quality Check'!$C$11:$C$14,)</f>
        <v>Urban</v>
      </c>
      <c r="BN292" s="86" t="str">
        <f>_xlfn.XLOOKUP(Form_Responses1811[[#This Row],[Sekolah School (Cleansed)]],'Quality Check'!$B$11:$B$14,'Quality Check'!$D$11:$D$14,)</f>
        <v>Intervention Group (IG)</v>
      </c>
    </row>
    <row r="293" spans="1:66" ht="13.2" x14ac:dyDescent="0.25">
      <c r="A293" s="82">
        <v>45573.512855023146</v>
      </c>
      <c r="B293" s="83" t="s">
        <v>826</v>
      </c>
      <c r="C293" s="84" t="s">
        <v>827</v>
      </c>
      <c r="D293" s="83">
        <v>100</v>
      </c>
      <c r="E293" s="83">
        <v>0.38</v>
      </c>
      <c r="F293" s="83" t="s">
        <v>423</v>
      </c>
      <c r="G293" s="83" t="s">
        <v>76</v>
      </c>
      <c r="H293" s="83" t="s">
        <v>631</v>
      </c>
      <c r="I293" s="83" t="s">
        <v>63</v>
      </c>
      <c r="J293" s="83" t="s">
        <v>64</v>
      </c>
      <c r="K293" s="83" t="s">
        <v>64</v>
      </c>
      <c r="L293" s="83" t="s">
        <v>64</v>
      </c>
      <c r="M293" s="83" t="s">
        <v>84</v>
      </c>
      <c r="N293" s="83" t="s">
        <v>64</v>
      </c>
      <c r="O293" s="83" t="s">
        <v>64</v>
      </c>
      <c r="P293" s="83" t="s">
        <v>84</v>
      </c>
      <c r="Q293" s="83" t="s">
        <v>64</v>
      </c>
      <c r="R293" s="83" t="s">
        <v>84</v>
      </c>
      <c r="S293" s="83" t="s">
        <v>64</v>
      </c>
      <c r="T293" s="83" t="s">
        <v>64</v>
      </c>
      <c r="U293" s="83" t="s">
        <v>64</v>
      </c>
      <c r="V293" s="83" t="s">
        <v>64</v>
      </c>
      <c r="W293" s="83" t="s">
        <v>84</v>
      </c>
      <c r="X293" s="83" t="s">
        <v>64</v>
      </c>
      <c r="Y293" s="83" t="s">
        <v>84</v>
      </c>
      <c r="Z293" s="83" t="s">
        <v>66</v>
      </c>
      <c r="AA293" s="83" t="s">
        <v>65</v>
      </c>
      <c r="AB293" s="83" t="s">
        <v>66</v>
      </c>
      <c r="AC293" s="83" t="s">
        <v>66</v>
      </c>
      <c r="AD293" s="83" t="s">
        <v>66</v>
      </c>
      <c r="AE293" s="83" t="s">
        <v>65</v>
      </c>
      <c r="AF293" s="83" t="s">
        <v>66</v>
      </c>
      <c r="AG293" s="83" t="s">
        <v>66</v>
      </c>
      <c r="AH293" s="83" t="s">
        <v>66</v>
      </c>
      <c r="AI293" s="83" t="s">
        <v>79</v>
      </c>
      <c r="AJ293" s="83" t="s">
        <v>66</v>
      </c>
      <c r="AK293" s="83" t="s">
        <v>65</v>
      </c>
      <c r="AL293" s="83" t="s">
        <v>66</v>
      </c>
      <c r="AM293" s="83" t="s">
        <v>66</v>
      </c>
      <c r="AN293" s="83" t="s">
        <v>66</v>
      </c>
      <c r="AO293" s="83" t="s">
        <v>66</v>
      </c>
      <c r="AP293" s="83" t="s">
        <v>67</v>
      </c>
      <c r="AQ293" s="83" t="s">
        <v>80</v>
      </c>
      <c r="AR293" s="83" t="s">
        <v>86</v>
      </c>
      <c r="AS293" s="83" t="s">
        <v>68</v>
      </c>
      <c r="AT293" s="83" t="s">
        <v>87</v>
      </c>
      <c r="AU293" s="83" t="s">
        <v>67</v>
      </c>
      <c r="AV293" s="83" t="s">
        <v>71</v>
      </c>
      <c r="AW293" s="83" t="s">
        <v>72</v>
      </c>
      <c r="AX293" s="83" t="s">
        <v>72</v>
      </c>
      <c r="AY293" s="83" t="s">
        <v>72</v>
      </c>
      <c r="AZ293" s="83" t="s">
        <v>63</v>
      </c>
      <c r="BA293" s="83" t="s">
        <v>72</v>
      </c>
      <c r="BB293" s="83" t="s">
        <v>72</v>
      </c>
      <c r="BC293" s="83" t="s">
        <v>73</v>
      </c>
      <c r="BD293" s="83"/>
      <c r="BE293" s="83" t="s">
        <v>73</v>
      </c>
      <c r="BF293" s="83"/>
      <c r="BG293" s="87" t="s">
        <v>631</v>
      </c>
      <c r="BH293" s="86" t="s">
        <v>60</v>
      </c>
      <c r="BI293" s="76" t="s">
        <v>1414</v>
      </c>
      <c r="BJ293">
        <f t="shared" si="10"/>
        <v>28</v>
      </c>
      <c r="BK293" s="87">
        <f t="shared" si="9"/>
        <v>51</v>
      </c>
      <c r="BL293" s="87"/>
      <c r="BM293" s="86" t="str">
        <f>_xlfn.XLOOKUP(Form_Responses1811[[#This Row],[Sekolah School (Cleansed)]],'Quality Check'!$B$11:$B$14,'Quality Check'!$C$11:$C$14,)</f>
        <v>Urban</v>
      </c>
      <c r="BN293" s="86" t="str">
        <f>_xlfn.XLOOKUP(Form_Responses1811[[#This Row],[Sekolah School (Cleansed)]],'Quality Check'!$B$11:$B$14,'Quality Check'!$D$11:$D$14,)</f>
        <v>Intervention Group (IG)</v>
      </c>
    </row>
    <row r="294" spans="1:66" ht="13.2" x14ac:dyDescent="0.25">
      <c r="A294" s="82">
        <v>45573.515287858798</v>
      </c>
      <c r="B294" s="83" t="s">
        <v>828</v>
      </c>
      <c r="C294" s="84" t="s">
        <v>829</v>
      </c>
      <c r="D294" s="83">
        <v>100</v>
      </c>
      <c r="E294" s="83">
        <v>0.92</v>
      </c>
      <c r="F294" s="83" t="s">
        <v>114</v>
      </c>
      <c r="G294" s="83" t="s">
        <v>76</v>
      </c>
      <c r="H294" s="83" t="s">
        <v>614</v>
      </c>
      <c r="I294" s="83" t="s">
        <v>73</v>
      </c>
      <c r="J294" s="83" t="s">
        <v>78</v>
      </c>
      <c r="K294" s="83" t="s">
        <v>78</v>
      </c>
      <c r="L294" s="83" t="s">
        <v>64</v>
      </c>
      <c r="M294" s="83" t="s">
        <v>84</v>
      </c>
      <c r="N294" s="83" t="s">
        <v>84</v>
      </c>
      <c r="O294" s="83" t="s">
        <v>84</v>
      </c>
      <c r="P294" s="83" t="s">
        <v>84</v>
      </c>
      <c r="Q294" s="83" t="s">
        <v>64</v>
      </c>
      <c r="R294" s="83" t="s">
        <v>64</v>
      </c>
      <c r="S294" s="83" t="s">
        <v>84</v>
      </c>
      <c r="T294" s="83" t="s">
        <v>64</v>
      </c>
      <c r="U294" s="83" t="s">
        <v>64</v>
      </c>
      <c r="V294" s="83" t="s">
        <v>64</v>
      </c>
      <c r="W294" s="83" t="s">
        <v>84</v>
      </c>
      <c r="X294" s="83" t="s">
        <v>84</v>
      </c>
      <c r="Y294" s="83" t="s">
        <v>64</v>
      </c>
      <c r="Z294" s="83" t="s">
        <v>66</v>
      </c>
      <c r="AA294" s="83" t="s">
        <v>66</v>
      </c>
      <c r="AB294" s="83" t="s">
        <v>66</v>
      </c>
      <c r="AC294" s="83" t="s">
        <v>66</v>
      </c>
      <c r="AD294" s="83" t="s">
        <v>66</v>
      </c>
      <c r="AE294" s="83" t="s">
        <v>79</v>
      </c>
      <c r="AF294" s="83" t="s">
        <v>79</v>
      </c>
      <c r="AG294" s="83" t="s">
        <v>66</v>
      </c>
      <c r="AH294" s="83" t="s">
        <v>66</v>
      </c>
      <c r="AI294" s="83" t="s">
        <v>101</v>
      </c>
      <c r="AJ294" s="83" t="s">
        <v>66</v>
      </c>
      <c r="AK294" s="83" t="s">
        <v>79</v>
      </c>
      <c r="AL294" s="83" t="s">
        <v>66</v>
      </c>
      <c r="AM294" s="83" t="s">
        <v>79</v>
      </c>
      <c r="AN294" s="83" t="s">
        <v>79</v>
      </c>
      <c r="AO294" s="83" t="s">
        <v>66</v>
      </c>
      <c r="AP294" s="83" t="s">
        <v>277</v>
      </c>
      <c r="AQ294" s="83" t="s">
        <v>277</v>
      </c>
      <c r="AR294" s="83" t="s">
        <v>86</v>
      </c>
      <c r="AS294" s="83" t="s">
        <v>81</v>
      </c>
      <c r="AT294" s="83" t="s">
        <v>87</v>
      </c>
      <c r="AU294" s="83" t="s">
        <v>93</v>
      </c>
      <c r="AV294" s="83" t="s">
        <v>71</v>
      </c>
      <c r="AW294" s="83" t="s">
        <v>73</v>
      </c>
      <c r="AX294" s="83" t="s">
        <v>73</v>
      </c>
      <c r="AY294" s="83" t="s">
        <v>72</v>
      </c>
      <c r="AZ294" s="83" t="s">
        <v>73</v>
      </c>
      <c r="BA294" s="83" t="s">
        <v>73</v>
      </c>
      <c r="BB294" s="83" t="s">
        <v>73</v>
      </c>
      <c r="BC294" s="83" t="s">
        <v>73</v>
      </c>
      <c r="BD294" s="83"/>
      <c r="BE294" s="83" t="s">
        <v>73</v>
      </c>
      <c r="BF294" s="83"/>
      <c r="BG294" s="87" t="s">
        <v>631</v>
      </c>
      <c r="BH294" s="87" t="s">
        <v>114</v>
      </c>
      <c r="BI294" s="76" t="s">
        <v>1415</v>
      </c>
      <c r="BJ294">
        <f t="shared" si="10"/>
        <v>24</v>
      </c>
      <c r="BK294" s="87">
        <f t="shared" si="9"/>
        <v>44</v>
      </c>
      <c r="BL294" s="87"/>
      <c r="BM294" s="86" t="str">
        <f>_xlfn.XLOOKUP(Form_Responses1811[[#This Row],[Sekolah School (Cleansed)]],'Quality Check'!$B$11:$B$14,'Quality Check'!$C$11:$C$14,)</f>
        <v>Urban</v>
      </c>
      <c r="BN294" s="86" t="str">
        <f>_xlfn.XLOOKUP(Form_Responses1811[[#This Row],[Sekolah School (Cleansed)]],'Quality Check'!$B$11:$B$14,'Quality Check'!$D$11:$D$14,)</f>
        <v>Intervention Group (IG)</v>
      </c>
    </row>
    <row r="295" spans="1:66" ht="13.2" x14ac:dyDescent="0.25">
      <c r="A295" s="82">
        <v>45573.516222233797</v>
      </c>
      <c r="B295" s="83" t="s">
        <v>830</v>
      </c>
      <c r="C295" s="84" t="s">
        <v>831</v>
      </c>
      <c r="D295" s="83">
        <v>74.11</v>
      </c>
      <c r="E295" s="83">
        <v>0.38</v>
      </c>
      <c r="F295" s="83" t="s">
        <v>114</v>
      </c>
      <c r="G295" s="83" t="s">
        <v>76</v>
      </c>
      <c r="H295" s="83" t="s">
        <v>716</v>
      </c>
      <c r="I295" s="83" t="s">
        <v>63</v>
      </c>
      <c r="J295" s="83" t="s">
        <v>64</v>
      </c>
      <c r="K295" s="83" t="s">
        <v>64</v>
      </c>
      <c r="L295" s="83" t="s">
        <v>78</v>
      </c>
      <c r="M295" s="83" t="s">
        <v>64</v>
      </c>
      <c r="N295" s="83" t="s">
        <v>64</v>
      </c>
      <c r="O295" s="83" t="s">
        <v>84</v>
      </c>
      <c r="P295" s="83" t="s">
        <v>64</v>
      </c>
      <c r="Q295" s="83" t="s">
        <v>64</v>
      </c>
      <c r="R295" s="83" t="s">
        <v>64</v>
      </c>
      <c r="S295" s="83" t="s">
        <v>64</v>
      </c>
      <c r="T295" s="83" t="s">
        <v>64</v>
      </c>
      <c r="U295" s="83" t="s">
        <v>64</v>
      </c>
      <c r="V295" s="83" t="s">
        <v>64</v>
      </c>
      <c r="W295" s="83" t="s">
        <v>64</v>
      </c>
      <c r="X295" s="83" t="s">
        <v>64</v>
      </c>
      <c r="Y295" s="83" t="s">
        <v>64</v>
      </c>
      <c r="Z295" s="83" t="s">
        <v>101</v>
      </c>
      <c r="AA295" s="83" t="s">
        <v>101</v>
      </c>
      <c r="AB295" s="83" t="s">
        <v>101</v>
      </c>
      <c r="AC295" s="83" t="s">
        <v>101</v>
      </c>
      <c r="AD295" s="83" t="s">
        <v>101</v>
      </c>
      <c r="AE295" s="83" t="s">
        <v>101</v>
      </c>
      <c r="AF295" s="83" t="s">
        <v>101</v>
      </c>
      <c r="AG295" s="83" t="s">
        <v>101</v>
      </c>
      <c r="AH295" s="83" t="s">
        <v>101</v>
      </c>
      <c r="AI295" s="83" t="s">
        <v>101</v>
      </c>
      <c r="AJ295" s="83" t="s">
        <v>101</v>
      </c>
      <c r="AK295" s="83" t="s">
        <v>101</v>
      </c>
      <c r="AL295" s="83" t="s">
        <v>101</v>
      </c>
      <c r="AM295" s="83" t="s">
        <v>101</v>
      </c>
      <c r="AN295" s="83" t="s">
        <v>101</v>
      </c>
      <c r="AO295" s="83" t="s">
        <v>101</v>
      </c>
      <c r="AP295" s="83" t="s">
        <v>85</v>
      </c>
      <c r="AQ295" s="83" t="s">
        <v>85</v>
      </c>
      <c r="AR295" s="83" t="s">
        <v>86</v>
      </c>
      <c r="AS295" s="83" t="s">
        <v>68</v>
      </c>
      <c r="AT295" s="83" t="s">
        <v>87</v>
      </c>
      <c r="AU295" s="83" t="s">
        <v>80</v>
      </c>
      <c r="AV295" s="83" t="s">
        <v>71</v>
      </c>
      <c r="AW295" s="83" t="s">
        <v>72</v>
      </c>
      <c r="AX295" s="83" t="s">
        <v>72</v>
      </c>
      <c r="AY295" s="83" t="s">
        <v>72</v>
      </c>
      <c r="AZ295" s="83" t="s">
        <v>72</v>
      </c>
      <c r="BA295" s="83" t="s">
        <v>72</v>
      </c>
      <c r="BB295" s="83" t="s">
        <v>72</v>
      </c>
      <c r="BC295" s="83" t="s">
        <v>73</v>
      </c>
      <c r="BD295" s="83"/>
      <c r="BE295" s="83" t="s">
        <v>73</v>
      </c>
      <c r="BF295" s="83"/>
      <c r="BG295" s="87" t="s">
        <v>631</v>
      </c>
      <c r="BH295" s="87" t="s">
        <v>114</v>
      </c>
      <c r="BI295" s="76" t="s">
        <v>1414</v>
      </c>
      <c r="BJ295">
        <f t="shared" si="10"/>
        <v>29</v>
      </c>
      <c r="BK295" s="87">
        <f t="shared" si="9"/>
        <v>35</v>
      </c>
      <c r="BL295" s="87"/>
      <c r="BM295" s="86" t="str">
        <f>_xlfn.XLOOKUP(Form_Responses1811[[#This Row],[Sekolah School (Cleansed)]],'Quality Check'!$B$11:$B$14,'Quality Check'!$C$11:$C$14,)</f>
        <v>Urban</v>
      </c>
      <c r="BN295" s="86" t="str">
        <f>_xlfn.XLOOKUP(Form_Responses1811[[#This Row],[Sekolah School (Cleansed)]],'Quality Check'!$B$11:$B$14,'Quality Check'!$D$11:$D$14,)</f>
        <v>Intervention Group (IG)</v>
      </c>
    </row>
    <row r="296" spans="1:66" ht="13.2" x14ac:dyDescent="0.25">
      <c r="A296" s="82">
        <v>45573.51643581019</v>
      </c>
      <c r="B296" s="83" t="s">
        <v>832</v>
      </c>
      <c r="C296" s="84" t="s">
        <v>833</v>
      </c>
      <c r="D296" s="83">
        <v>100</v>
      </c>
      <c r="E296" s="83">
        <v>0.38</v>
      </c>
      <c r="F296" s="83" t="s">
        <v>114</v>
      </c>
      <c r="G296" s="83" t="s">
        <v>76</v>
      </c>
      <c r="H296" s="83" t="s">
        <v>631</v>
      </c>
      <c r="I296" s="83" t="s">
        <v>63</v>
      </c>
      <c r="J296" s="83" t="s">
        <v>64</v>
      </c>
      <c r="K296" s="83" t="s">
        <v>78</v>
      </c>
      <c r="L296" s="83" t="s">
        <v>64</v>
      </c>
      <c r="M296" s="83" t="s">
        <v>84</v>
      </c>
      <c r="N296" s="83" t="s">
        <v>64</v>
      </c>
      <c r="O296" s="83" t="s">
        <v>78</v>
      </c>
      <c r="P296" s="83" t="s">
        <v>84</v>
      </c>
      <c r="Q296" s="83" t="s">
        <v>78</v>
      </c>
      <c r="R296" s="83" t="s">
        <v>64</v>
      </c>
      <c r="S296" s="83" t="s">
        <v>64</v>
      </c>
      <c r="T296" s="83" t="s">
        <v>64</v>
      </c>
      <c r="U296" s="83" t="s">
        <v>84</v>
      </c>
      <c r="V296" s="83" t="s">
        <v>64</v>
      </c>
      <c r="W296" s="83" t="s">
        <v>64</v>
      </c>
      <c r="X296" s="83" t="s">
        <v>64</v>
      </c>
      <c r="Y296" s="83" t="s">
        <v>64</v>
      </c>
      <c r="Z296" s="83" t="s">
        <v>65</v>
      </c>
      <c r="AA296" s="83" t="s">
        <v>65</v>
      </c>
      <c r="AB296" s="83" t="s">
        <v>65</v>
      </c>
      <c r="AC296" s="83" t="s">
        <v>66</v>
      </c>
      <c r="AD296" s="83" t="s">
        <v>65</v>
      </c>
      <c r="AE296" s="83" t="s">
        <v>65</v>
      </c>
      <c r="AF296" s="83" t="s">
        <v>66</v>
      </c>
      <c r="AG296" s="83" t="s">
        <v>65</v>
      </c>
      <c r="AH296" s="83" t="s">
        <v>65</v>
      </c>
      <c r="AI296" s="83" t="s">
        <v>79</v>
      </c>
      <c r="AJ296" s="83" t="s">
        <v>65</v>
      </c>
      <c r="AK296" s="83" t="s">
        <v>66</v>
      </c>
      <c r="AL296" s="83" t="s">
        <v>65</v>
      </c>
      <c r="AM296" s="83" t="s">
        <v>66</v>
      </c>
      <c r="AN296" s="83" t="s">
        <v>66</v>
      </c>
      <c r="AO296" s="83" t="s">
        <v>66</v>
      </c>
      <c r="AP296" s="83" t="s">
        <v>85</v>
      </c>
      <c r="AQ296" s="83" t="s">
        <v>85</v>
      </c>
      <c r="AR296" s="83" t="s">
        <v>86</v>
      </c>
      <c r="AS296" s="83" t="s">
        <v>523</v>
      </c>
      <c r="AT296" s="83" t="s">
        <v>87</v>
      </c>
      <c r="AU296" s="83" t="s">
        <v>70</v>
      </c>
      <c r="AV296" s="83" t="s">
        <v>71</v>
      </c>
      <c r="AW296" s="83" t="s">
        <v>73</v>
      </c>
      <c r="AX296" s="83" t="s">
        <v>72</v>
      </c>
      <c r="AY296" s="83" t="s">
        <v>72</v>
      </c>
      <c r="AZ296" s="83" t="s">
        <v>63</v>
      </c>
      <c r="BA296" s="83" t="s">
        <v>63</v>
      </c>
      <c r="BB296" s="83" t="s">
        <v>73</v>
      </c>
      <c r="BC296" s="83" t="s">
        <v>73</v>
      </c>
      <c r="BD296" s="83"/>
      <c r="BE296" s="83" t="s">
        <v>73</v>
      </c>
      <c r="BF296" s="83"/>
      <c r="BG296" s="87" t="s">
        <v>631</v>
      </c>
      <c r="BH296" s="87" t="s">
        <v>114</v>
      </c>
      <c r="BI296" s="76" t="s">
        <v>1414</v>
      </c>
      <c r="BJ296">
        <f t="shared" si="10"/>
        <v>27</v>
      </c>
      <c r="BK296" s="87">
        <f t="shared" si="9"/>
        <v>57</v>
      </c>
      <c r="BL296" s="87"/>
      <c r="BM296" s="86" t="str">
        <f>_xlfn.XLOOKUP(Form_Responses1811[[#This Row],[Sekolah School (Cleansed)]],'Quality Check'!$B$11:$B$14,'Quality Check'!$C$11:$C$14,)</f>
        <v>Urban</v>
      </c>
      <c r="BN296" s="86" t="str">
        <f>_xlfn.XLOOKUP(Form_Responses1811[[#This Row],[Sekolah School (Cleansed)]],'Quality Check'!$B$11:$B$14,'Quality Check'!$D$11:$D$14,)</f>
        <v>Intervention Group (IG)</v>
      </c>
    </row>
    <row r="297" spans="1:66" ht="13.2" x14ac:dyDescent="0.25">
      <c r="A297" s="82">
        <v>45573.517237673615</v>
      </c>
      <c r="B297" s="83" t="s">
        <v>834</v>
      </c>
      <c r="C297" s="84" t="s">
        <v>835</v>
      </c>
      <c r="D297" s="83">
        <v>77.680000000000007</v>
      </c>
      <c r="E297" s="83">
        <v>0.28999999999999998</v>
      </c>
      <c r="F297" s="83" t="s">
        <v>114</v>
      </c>
      <c r="G297" s="83" t="s">
        <v>539</v>
      </c>
      <c r="H297" s="83" t="s">
        <v>683</v>
      </c>
      <c r="I297" s="83" t="s">
        <v>73</v>
      </c>
      <c r="J297" s="83" t="s">
        <v>64</v>
      </c>
      <c r="K297" s="83" t="s">
        <v>78</v>
      </c>
      <c r="L297" s="83" t="s">
        <v>64</v>
      </c>
      <c r="M297" s="83" t="s">
        <v>64</v>
      </c>
      <c r="N297" s="83" t="s">
        <v>64</v>
      </c>
      <c r="O297" s="83" t="s">
        <v>64</v>
      </c>
      <c r="P297" s="83" t="s">
        <v>78</v>
      </c>
      <c r="Q297" s="83" t="s">
        <v>64</v>
      </c>
      <c r="R297" s="83" t="s">
        <v>64</v>
      </c>
      <c r="S297" s="83" t="s">
        <v>64</v>
      </c>
      <c r="T297" s="83" t="s">
        <v>64</v>
      </c>
      <c r="U297" s="83" t="s">
        <v>64</v>
      </c>
      <c r="V297" s="83" t="s">
        <v>64</v>
      </c>
      <c r="W297" s="83" t="s">
        <v>64</v>
      </c>
      <c r="X297" s="83" t="s">
        <v>84</v>
      </c>
      <c r="Y297" s="83" t="s">
        <v>64</v>
      </c>
      <c r="Z297" s="83" t="s">
        <v>66</v>
      </c>
      <c r="AA297" s="83" t="s">
        <v>66</v>
      </c>
      <c r="AB297" s="83" t="s">
        <v>65</v>
      </c>
      <c r="AC297" s="83" t="s">
        <v>66</v>
      </c>
      <c r="AD297" s="83" t="s">
        <v>66</v>
      </c>
      <c r="AE297" s="83" t="s">
        <v>65</v>
      </c>
      <c r="AF297" s="83" t="s">
        <v>66</v>
      </c>
      <c r="AG297" s="83" t="s">
        <v>66</v>
      </c>
      <c r="AH297" s="83" t="s">
        <v>79</v>
      </c>
      <c r="AI297" s="83" t="s">
        <v>79</v>
      </c>
      <c r="AJ297" s="83" t="s">
        <v>65</v>
      </c>
      <c r="AK297" s="83" t="s">
        <v>66</v>
      </c>
      <c r="AL297" s="83" t="s">
        <v>66</v>
      </c>
      <c r="AM297" s="83" t="s">
        <v>65</v>
      </c>
      <c r="AN297" s="83" t="s">
        <v>66</v>
      </c>
      <c r="AO297" s="83" t="s">
        <v>66</v>
      </c>
      <c r="AP297" s="83" t="s">
        <v>67</v>
      </c>
      <c r="AQ297" s="83" t="s">
        <v>67</v>
      </c>
      <c r="AR297" s="83" t="s">
        <v>73</v>
      </c>
      <c r="AS297" s="83" t="s">
        <v>223</v>
      </c>
      <c r="AT297" s="83" t="s">
        <v>69</v>
      </c>
      <c r="AU297" s="83" t="s">
        <v>70</v>
      </c>
      <c r="AV297" s="83" t="s">
        <v>71</v>
      </c>
      <c r="AW297" s="83" t="s">
        <v>72</v>
      </c>
      <c r="AX297" s="83" t="s">
        <v>63</v>
      </c>
      <c r="AY297" s="83" t="s">
        <v>72</v>
      </c>
      <c r="AZ297" s="83" t="s">
        <v>63</v>
      </c>
      <c r="BA297" s="83" t="s">
        <v>72</v>
      </c>
      <c r="BB297" s="83" t="s">
        <v>72</v>
      </c>
      <c r="BC297" s="83" t="s">
        <v>73</v>
      </c>
      <c r="BD297" s="83"/>
      <c r="BE297" s="83" t="s">
        <v>73</v>
      </c>
      <c r="BF297" s="83"/>
      <c r="BG297" s="87" t="s">
        <v>631</v>
      </c>
      <c r="BH297" s="87" t="s">
        <v>114</v>
      </c>
      <c r="BI297" s="76" t="s">
        <v>1415</v>
      </c>
      <c r="BJ297">
        <f t="shared" si="10"/>
        <v>28</v>
      </c>
      <c r="BK297" s="87">
        <f t="shared" si="9"/>
        <v>51</v>
      </c>
      <c r="BL297" s="87"/>
      <c r="BM297" s="86" t="str">
        <f>_xlfn.XLOOKUP(Form_Responses1811[[#This Row],[Sekolah School (Cleansed)]],'Quality Check'!$B$11:$B$14,'Quality Check'!$C$11:$C$14,)</f>
        <v>Urban</v>
      </c>
      <c r="BN297" s="86" t="str">
        <f>_xlfn.XLOOKUP(Form_Responses1811[[#This Row],[Sekolah School (Cleansed)]],'Quality Check'!$B$11:$B$14,'Quality Check'!$D$11:$D$14,)</f>
        <v>Intervention Group (IG)</v>
      </c>
    </row>
    <row r="298" spans="1:66" ht="13.2" x14ac:dyDescent="0.25">
      <c r="A298" s="82">
        <v>45573.520493344906</v>
      </c>
      <c r="B298" s="83" t="s">
        <v>836</v>
      </c>
      <c r="C298" s="84" t="s">
        <v>837</v>
      </c>
      <c r="D298" s="83">
        <v>25</v>
      </c>
      <c r="E298" s="83">
        <v>0.08</v>
      </c>
      <c r="F298" s="83" t="s">
        <v>423</v>
      </c>
      <c r="G298" s="83" t="s">
        <v>291</v>
      </c>
      <c r="H298" s="83" t="s">
        <v>631</v>
      </c>
      <c r="I298" s="83" t="s">
        <v>63</v>
      </c>
      <c r="J298" s="83" t="s">
        <v>64</v>
      </c>
      <c r="K298" s="83" t="s">
        <v>64</v>
      </c>
      <c r="L298" s="83" t="s">
        <v>64</v>
      </c>
      <c r="M298" s="83" t="s">
        <v>84</v>
      </c>
      <c r="N298" s="83" t="s">
        <v>84</v>
      </c>
      <c r="O298" s="83" t="s">
        <v>64</v>
      </c>
      <c r="P298" s="83" t="s">
        <v>64</v>
      </c>
      <c r="Q298" s="83" t="s">
        <v>64</v>
      </c>
      <c r="R298" s="83" t="s">
        <v>64</v>
      </c>
      <c r="S298" s="83" t="s">
        <v>84</v>
      </c>
      <c r="T298" s="83" t="s">
        <v>64</v>
      </c>
      <c r="U298" s="83" t="s">
        <v>64</v>
      </c>
      <c r="V298" s="83" t="s">
        <v>84</v>
      </c>
      <c r="W298" s="83" t="s">
        <v>64</v>
      </c>
      <c r="X298" s="83" t="s">
        <v>64</v>
      </c>
      <c r="Y298" s="83" t="s">
        <v>64</v>
      </c>
      <c r="Z298" s="83" t="s">
        <v>66</v>
      </c>
      <c r="AA298" s="83" t="s">
        <v>65</v>
      </c>
      <c r="AB298" s="83" t="s">
        <v>65</v>
      </c>
      <c r="AC298" s="83" t="s">
        <v>65</v>
      </c>
      <c r="AD298" s="83" t="s">
        <v>65</v>
      </c>
      <c r="AE298" s="83" t="s">
        <v>65</v>
      </c>
      <c r="AF298" s="83" t="s">
        <v>66</v>
      </c>
      <c r="AG298" s="83" t="s">
        <v>65</v>
      </c>
      <c r="AH298" s="83" t="s">
        <v>66</v>
      </c>
      <c r="AI298" s="83" t="s">
        <v>101</v>
      </c>
      <c r="AJ298" s="83" t="s">
        <v>65</v>
      </c>
      <c r="AK298" s="83" t="s">
        <v>65</v>
      </c>
      <c r="AL298" s="83" t="s">
        <v>65</v>
      </c>
      <c r="AM298" s="83" t="s">
        <v>66</v>
      </c>
      <c r="AN298" s="83" t="s">
        <v>66</v>
      </c>
      <c r="AO298" s="83" t="s">
        <v>66</v>
      </c>
      <c r="AP298" s="83" t="s">
        <v>85</v>
      </c>
      <c r="AQ298" s="83" t="s">
        <v>85</v>
      </c>
      <c r="AR298" s="83" t="s">
        <v>86</v>
      </c>
      <c r="AS298" s="83" t="s">
        <v>68</v>
      </c>
      <c r="AT298" s="83" t="s">
        <v>87</v>
      </c>
      <c r="AU298" s="83" t="s">
        <v>67</v>
      </c>
      <c r="AV298" s="83" t="s">
        <v>71</v>
      </c>
      <c r="AW298" s="83" t="s">
        <v>72</v>
      </c>
      <c r="AX298" s="83" t="s">
        <v>72</v>
      </c>
      <c r="AY298" s="83" t="s">
        <v>63</v>
      </c>
      <c r="AZ298" s="83" t="s">
        <v>63</v>
      </c>
      <c r="BA298" s="83" t="s">
        <v>72</v>
      </c>
      <c r="BB298" s="83" t="s">
        <v>73</v>
      </c>
      <c r="BC298" s="83" t="s">
        <v>73</v>
      </c>
      <c r="BD298" s="83"/>
      <c r="BE298" s="83" t="s">
        <v>73</v>
      </c>
      <c r="BF298" s="83"/>
      <c r="BG298" s="87" t="s">
        <v>631</v>
      </c>
      <c r="BH298" s="86" t="s">
        <v>60</v>
      </c>
      <c r="BI298" s="76" t="s">
        <v>1414</v>
      </c>
      <c r="BJ298">
        <f t="shared" si="10"/>
        <v>29</v>
      </c>
      <c r="BK298" s="87">
        <f t="shared" si="9"/>
        <v>58</v>
      </c>
      <c r="BL298" s="87"/>
      <c r="BM298" s="86" t="str">
        <f>_xlfn.XLOOKUP(Form_Responses1811[[#This Row],[Sekolah School (Cleansed)]],'Quality Check'!$B$11:$B$14,'Quality Check'!$C$11:$C$14,)</f>
        <v>Urban</v>
      </c>
      <c r="BN298" s="86" t="str">
        <f>_xlfn.XLOOKUP(Form_Responses1811[[#This Row],[Sekolah School (Cleansed)]],'Quality Check'!$B$11:$B$14,'Quality Check'!$D$11:$D$14,)</f>
        <v>Intervention Group (IG)</v>
      </c>
    </row>
    <row r="299" spans="1:66" ht="13.2" x14ac:dyDescent="0.25">
      <c r="A299" s="82">
        <v>45573.520494930555</v>
      </c>
      <c r="B299" s="83" t="s">
        <v>838</v>
      </c>
      <c r="C299" s="84" t="s">
        <v>839</v>
      </c>
      <c r="D299" s="83">
        <v>31.1</v>
      </c>
      <c r="E299" s="83">
        <v>0.25</v>
      </c>
      <c r="F299" s="83" t="s">
        <v>423</v>
      </c>
      <c r="G299" s="83" t="s">
        <v>291</v>
      </c>
      <c r="H299" s="83" t="s">
        <v>683</v>
      </c>
      <c r="I299" s="83" t="s">
        <v>63</v>
      </c>
      <c r="J299" s="83" t="s">
        <v>64</v>
      </c>
      <c r="K299" s="83" t="s">
        <v>84</v>
      </c>
      <c r="L299" s="83" t="s">
        <v>64</v>
      </c>
      <c r="M299" s="83" t="s">
        <v>84</v>
      </c>
      <c r="N299" s="83" t="s">
        <v>64</v>
      </c>
      <c r="O299" s="83" t="s">
        <v>64</v>
      </c>
      <c r="P299" s="83" t="s">
        <v>84</v>
      </c>
      <c r="Q299" s="83" t="s">
        <v>64</v>
      </c>
      <c r="R299" s="83" t="s">
        <v>64</v>
      </c>
      <c r="S299" s="83" t="s">
        <v>84</v>
      </c>
      <c r="T299" s="83" t="s">
        <v>84</v>
      </c>
      <c r="U299" s="83" t="s">
        <v>84</v>
      </c>
      <c r="V299" s="83" t="s">
        <v>64</v>
      </c>
      <c r="W299" s="83" t="s">
        <v>64</v>
      </c>
      <c r="X299" s="83" t="s">
        <v>64</v>
      </c>
      <c r="Y299" s="83" t="s">
        <v>64</v>
      </c>
      <c r="Z299" s="83" t="s">
        <v>65</v>
      </c>
      <c r="AA299" s="83" t="s">
        <v>65</v>
      </c>
      <c r="AB299" s="83" t="s">
        <v>65</v>
      </c>
      <c r="AC299" s="83" t="s">
        <v>65</v>
      </c>
      <c r="AD299" s="83" t="s">
        <v>66</v>
      </c>
      <c r="AE299" s="83" t="s">
        <v>65</v>
      </c>
      <c r="AF299" s="83" t="s">
        <v>66</v>
      </c>
      <c r="AG299" s="83" t="s">
        <v>65</v>
      </c>
      <c r="AH299" s="83" t="s">
        <v>66</v>
      </c>
      <c r="AI299" s="83" t="s">
        <v>101</v>
      </c>
      <c r="AJ299" s="83" t="s">
        <v>65</v>
      </c>
      <c r="AK299" s="83" t="s">
        <v>65</v>
      </c>
      <c r="AL299" s="83" t="s">
        <v>65</v>
      </c>
      <c r="AM299" s="83" t="s">
        <v>65</v>
      </c>
      <c r="AN299" s="83" t="s">
        <v>66</v>
      </c>
      <c r="AO299" s="83" t="s">
        <v>66</v>
      </c>
      <c r="AP299" s="83" t="s">
        <v>67</v>
      </c>
      <c r="AQ299" s="83" t="s">
        <v>85</v>
      </c>
      <c r="AR299" s="83" t="s">
        <v>63</v>
      </c>
      <c r="AS299" s="83" t="s">
        <v>68</v>
      </c>
      <c r="AT299" s="83" t="s">
        <v>87</v>
      </c>
      <c r="AU299" s="83" t="s">
        <v>70</v>
      </c>
      <c r="AV299" s="83" t="s">
        <v>71</v>
      </c>
      <c r="AW299" s="83" t="s">
        <v>73</v>
      </c>
      <c r="AX299" s="83" t="s">
        <v>73</v>
      </c>
      <c r="AY299" s="83" t="s">
        <v>73</v>
      </c>
      <c r="AZ299" s="83" t="s">
        <v>72</v>
      </c>
      <c r="BA299" s="83" t="s">
        <v>72</v>
      </c>
      <c r="BB299" s="83" t="s">
        <v>72</v>
      </c>
      <c r="BC299" s="83" t="s">
        <v>63</v>
      </c>
      <c r="BD299" s="83"/>
      <c r="BE299" s="83" t="s">
        <v>73</v>
      </c>
      <c r="BF299" s="83"/>
      <c r="BG299" s="87" t="s">
        <v>631</v>
      </c>
      <c r="BH299" s="86" t="s">
        <v>60</v>
      </c>
      <c r="BI299" s="76" t="s">
        <v>1414</v>
      </c>
      <c r="BJ299">
        <f t="shared" si="10"/>
        <v>27</v>
      </c>
      <c r="BK299" s="87">
        <f t="shared" si="9"/>
        <v>59</v>
      </c>
      <c r="BL299" s="87"/>
      <c r="BM299" s="86" t="str">
        <f>_xlfn.XLOOKUP(Form_Responses1811[[#This Row],[Sekolah School (Cleansed)]],'Quality Check'!$B$11:$B$14,'Quality Check'!$C$11:$C$14,)</f>
        <v>Urban</v>
      </c>
      <c r="BN299" s="86" t="str">
        <f>_xlfn.XLOOKUP(Form_Responses1811[[#This Row],[Sekolah School (Cleansed)]],'Quality Check'!$B$11:$B$14,'Quality Check'!$D$11:$D$14,)</f>
        <v>Intervention Group (IG)</v>
      </c>
    </row>
    <row r="300" spans="1:66" ht="13.2" x14ac:dyDescent="0.25">
      <c r="A300" s="82">
        <v>45573.520888298612</v>
      </c>
      <c r="B300" s="83" t="s">
        <v>840</v>
      </c>
      <c r="C300" s="84" t="s">
        <v>841</v>
      </c>
      <c r="D300" s="83">
        <v>34.82</v>
      </c>
      <c r="E300" s="83">
        <v>0.17</v>
      </c>
      <c r="F300" s="83" t="s">
        <v>423</v>
      </c>
      <c r="G300" s="83" t="s">
        <v>291</v>
      </c>
      <c r="H300" s="83" t="s">
        <v>631</v>
      </c>
      <c r="I300" s="83" t="s">
        <v>63</v>
      </c>
      <c r="J300" s="83" t="s">
        <v>64</v>
      </c>
      <c r="K300" s="83" t="s">
        <v>64</v>
      </c>
      <c r="L300" s="83" t="s">
        <v>64</v>
      </c>
      <c r="M300" s="83" t="s">
        <v>78</v>
      </c>
      <c r="N300" s="83" t="s">
        <v>64</v>
      </c>
      <c r="O300" s="83" t="s">
        <v>64</v>
      </c>
      <c r="P300" s="83" t="s">
        <v>84</v>
      </c>
      <c r="Q300" s="83" t="s">
        <v>84</v>
      </c>
      <c r="R300" s="83" t="s">
        <v>64</v>
      </c>
      <c r="S300" s="83" t="s">
        <v>64</v>
      </c>
      <c r="T300" s="83" t="s">
        <v>84</v>
      </c>
      <c r="U300" s="83" t="s">
        <v>84</v>
      </c>
      <c r="V300" s="83" t="s">
        <v>84</v>
      </c>
      <c r="W300" s="83" t="s">
        <v>64</v>
      </c>
      <c r="X300" s="83" t="s">
        <v>64</v>
      </c>
      <c r="Y300" s="83" t="s">
        <v>64</v>
      </c>
      <c r="Z300" s="83" t="s">
        <v>66</v>
      </c>
      <c r="AA300" s="83" t="s">
        <v>66</v>
      </c>
      <c r="AB300" s="83" t="s">
        <v>66</v>
      </c>
      <c r="AC300" s="83" t="s">
        <v>66</v>
      </c>
      <c r="AD300" s="83" t="s">
        <v>66</v>
      </c>
      <c r="AE300" s="83" t="s">
        <v>66</v>
      </c>
      <c r="AF300" s="83" t="s">
        <v>66</v>
      </c>
      <c r="AG300" s="83" t="s">
        <v>66</v>
      </c>
      <c r="AH300" s="83" t="s">
        <v>66</v>
      </c>
      <c r="AI300" s="83" t="s">
        <v>66</v>
      </c>
      <c r="AJ300" s="83" t="s">
        <v>66</v>
      </c>
      <c r="AK300" s="83" t="s">
        <v>66</v>
      </c>
      <c r="AL300" s="83" t="s">
        <v>66</v>
      </c>
      <c r="AM300" s="83" t="s">
        <v>66</v>
      </c>
      <c r="AN300" s="83" t="s">
        <v>66</v>
      </c>
      <c r="AO300" s="83" t="s">
        <v>66</v>
      </c>
      <c r="AP300" s="83" t="s">
        <v>85</v>
      </c>
      <c r="AQ300" s="83" t="s">
        <v>85</v>
      </c>
      <c r="AR300" s="83" t="s">
        <v>63</v>
      </c>
      <c r="AS300" s="83" t="s">
        <v>343</v>
      </c>
      <c r="AT300" s="83" t="s">
        <v>69</v>
      </c>
      <c r="AU300" s="83" t="s">
        <v>70</v>
      </c>
      <c r="AV300" s="83" t="s">
        <v>71</v>
      </c>
      <c r="AW300" s="83" t="s">
        <v>73</v>
      </c>
      <c r="AX300" s="83" t="s">
        <v>73</v>
      </c>
      <c r="AY300" s="83" t="s">
        <v>73</v>
      </c>
      <c r="AZ300" s="83" t="s">
        <v>73</v>
      </c>
      <c r="BA300" s="83" t="s">
        <v>73</v>
      </c>
      <c r="BB300" s="83" t="s">
        <v>73</v>
      </c>
      <c r="BC300" s="83" t="s">
        <v>73</v>
      </c>
      <c r="BD300" s="83"/>
      <c r="BE300" s="83" t="s">
        <v>73</v>
      </c>
      <c r="BF300" s="83"/>
      <c r="BG300" s="87" t="s">
        <v>631</v>
      </c>
      <c r="BH300" s="86" t="s">
        <v>60</v>
      </c>
      <c r="BI300" s="76" t="s">
        <v>1414</v>
      </c>
      <c r="BJ300">
        <f t="shared" si="10"/>
        <v>27</v>
      </c>
      <c r="BK300" s="87">
        <f t="shared" si="9"/>
        <v>47</v>
      </c>
      <c r="BL300" s="87"/>
      <c r="BM300" s="86" t="str">
        <f>_xlfn.XLOOKUP(Form_Responses1811[[#This Row],[Sekolah School (Cleansed)]],'Quality Check'!$B$11:$B$14,'Quality Check'!$C$11:$C$14,)</f>
        <v>Urban</v>
      </c>
      <c r="BN300" s="86" t="str">
        <f>_xlfn.XLOOKUP(Form_Responses1811[[#This Row],[Sekolah School (Cleansed)]],'Quality Check'!$B$11:$B$14,'Quality Check'!$D$11:$D$14,)</f>
        <v>Intervention Group (IG)</v>
      </c>
    </row>
    <row r="301" spans="1:66" ht="13.2" x14ac:dyDescent="0.25">
      <c r="A301" s="82">
        <v>45573.524807638889</v>
      </c>
      <c r="B301" s="83" t="s">
        <v>842</v>
      </c>
      <c r="C301" s="84" t="s">
        <v>843</v>
      </c>
      <c r="D301" s="83">
        <v>52.68</v>
      </c>
      <c r="E301" s="83">
        <v>0.17</v>
      </c>
      <c r="F301" s="83" t="s">
        <v>114</v>
      </c>
      <c r="G301" s="83" t="s">
        <v>539</v>
      </c>
      <c r="H301" s="83" t="s">
        <v>683</v>
      </c>
      <c r="I301" s="83" t="s">
        <v>63</v>
      </c>
      <c r="J301" s="83" t="s">
        <v>64</v>
      </c>
      <c r="K301" s="83" t="s">
        <v>84</v>
      </c>
      <c r="L301" s="83" t="s">
        <v>78</v>
      </c>
      <c r="M301" s="83" t="s">
        <v>64</v>
      </c>
      <c r="N301" s="83" t="s">
        <v>64</v>
      </c>
      <c r="O301" s="83" t="s">
        <v>84</v>
      </c>
      <c r="P301" s="83" t="s">
        <v>84</v>
      </c>
      <c r="Q301" s="83" t="s">
        <v>64</v>
      </c>
      <c r="R301" s="83" t="s">
        <v>64</v>
      </c>
      <c r="S301" s="83" t="s">
        <v>64</v>
      </c>
      <c r="T301" s="83" t="s">
        <v>64</v>
      </c>
      <c r="U301" s="83" t="s">
        <v>64</v>
      </c>
      <c r="V301" s="83" t="s">
        <v>64</v>
      </c>
      <c r="W301" s="83" t="s">
        <v>64</v>
      </c>
      <c r="X301" s="83" t="s">
        <v>64</v>
      </c>
      <c r="Y301" s="83" t="s">
        <v>64</v>
      </c>
      <c r="Z301" s="83" t="s">
        <v>66</v>
      </c>
      <c r="AA301" s="83" t="s">
        <v>101</v>
      </c>
      <c r="AB301" s="83" t="s">
        <v>66</v>
      </c>
      <c r="AC301" s="83" t="s">
        <v>79</v>
      </c>
      <c r="AD301" s="83" t="s">
        <v>66</v>
      </c>
      <c r="AE301" s="83" t="s">
        <v>66</v>
      </c>
      <c r="AF301" s="83" t="s">
        <v>66</v>
      </c>
      <c r="AG301" s="83" t="s">
        <v>66</v>
      </c>
      <c r="AH301" s="83" t="s">
        <v>66</v>
      </c>
      <c r="AI301" s="83" t="s">
        <v>79</v>
      </c>
      <c r="AJ301" s="83" t="s">
        <v>66</v>
      </c>
      <c r="AK301" s="83" t="s">
        <v>65</v>
      </c>
      <c r="AL301" s="83" t="s">
        <v>66</v>
      </c>
      <c r="AM301" s="83" t="s">
        <v>66</v>
      </c>
      <c r="AN301" s="83" t="s">
        <v>79</v>
      </c>
      <c r="AO301" s="83" t="s">
        <v>66</v>
      </c>
      <c r="AP301" s="83" t="s">
        <v>85</v>
      </c>
      <c r="AQ301" s="83" t="s">
        <v>85</v>
      </c>
      <c r="AR301" s="83" t="s">
        <v>86</v>
      </c>
      <c r="AS301" s="83" t="s">
        <v>388</v>
      </c>
      <c r="AT301" s="83" t="s">
        <v>69</v>
      </c>
      <c r="AU301" s="83" t="s">
        <v>67</v>
      </c>
      <c r="AV301" s="83" t="s">
        <v>71</v>
      </c>
      <c r="AW301" s="83" t="s">
        <v>73</v>
      </c>
      <c r="AX301" s="83" t="s">
        <v>73</v>
      </c>
      <c r="AY301" s="83" t="s">
        <v>72</v>
      </c>
      <c r="AZ301" s="83" t="s">
        <v>63</v>
      </c>
      <c r="BA301" s="83" t="s">
        <v>63</v>
      </c>
      <c r="BB301" s="83" t="s">
        <v>73</v>
      </c>
      <c r="BC301" s="83" t="s">
        <v>73</v>
      </c>
      <c r="BD301" s="83"/>
      <c r="BE301" s="83" t="s">
        <v>73</v>
      </c>
      <c r="BF301" s="83"/>
      <c r="BG301" s="87" t="s">
        <v>631</v>
      </c>
      <c r="BH301" s="87" t="s">
        <v>114</v>
      </c>
      <c r="BI301" s="76" t="s">
        <v>1414</v>
      </c>
      <c r="BJ301">
        <f t="shared" si="10"/>
        <v>27</v>
      </c>
      <c r="BK301" s="87">
        <f t="shared" si="9"/>
        <v>45</v>
      </c>
      <c r="BL301" s="87"/>
      <c r="BM301" s="86" t="str">
        <f>_xlfn.XLOOKUP(Form_Responses1811[[#This Row],[Sekolah School (Cleansed)]],'Quality Check'!$B$11:$B$14,'Quality Check'!$C$11:$C$14,)</f>
        <v>Urban</v>
      </c>
      <c r="BN301" s="86" t="str">
        <f>_xlfn.XLOOKUP(Form_Responses1811[[#This Row],[Sekolah School (Cleansed)]],'Quality Check'!$B$11:$B$14,'Quality Check'!$D$11:$D$14,)</f>
        <v>Intervention Group (IG)</v>
      </c>
    </row>
    <row r="302" spans="1:66" ht="13.2" x14ac:dyDescent="0.25">
      <c r="A302" s="82">
        <v>45574.359534166666</v>
      </c>
      <c r="B302" s="83" t="s">
        <v>844</v>
      </c>
      <c r="C302" s="84" t="s">
        <v>845</v>
      </c>
      <c r="D302" s="83">
        <v>25</v>
      </c>
      <c r="E302" s="83">
        <v>0.38</v>
      </c>
      <c r="F302" s="83" t="s">
        <v>423</v>
      </c>
      <c r="G302" s="83" t="s">
        <v>76</v>
      </c>
      <c r="H302" s="83" t="s">
        <v>846</v>
      </c>
      <c r="I302" s="83" t="s">
        <v>63</v>
      </c>
      <c r="J302" s="83" t="s">
        <v>64</v>
      </c>
      <c r="K302" s="83" t="s">
        <v>78</v>
      </c>
      <c r="L302" s="83" t="s">
        <v>64</v>
      </c>
      <c r="M302" s="83" t="s">
        <v>84</v>
      </c>
      <c r="N302" s="83" t="s">
        <v>64</v>
      </c>
      <c r="O302" s="83" t="s">
        <v>64</v>
      </c>
      <c r="P302" s="83" t="s">
        <v>84</v>
      </c>
      <c r="Q302" s="83" t="s">
        <v>64</v>
      </c>
      <c r="R302" s="83" t="s">
        <v>64</v>
      </c>
      <c r="S302" s="83" t="s">
        <v>64</v>
      </c>
      <c r="T302" s="83" t="s">
        <v>64</v>
      </c>
      <c r="U302" s="83" t="s">
        <v>84</v>
      </c>
      <c r="V302" s="83" t="s">
        <v>64</v>
      </c>
      <c r="W302" s="83" t="s">
        <v>64</v>
      </c>
      <c r="X302" s="83" t="s">
        <v>78</v>
      </c>
      <c r="Y302" s="83" t="s">
        <v>64</v>
      </c>
      <c r="Z302" s="83" t="s">
        <v>65</v>
      </c>
      <c r="AA302" s="83" t="s">
        <v>65</v>
      </c>
      <c r="AB302" s="83" t="s">
        <v>79</v>
      </c>
      <c r="AC302" s="83" t="s">
        <v>66</v>
      </c>
      <c r="AD302" s="83" t="s">
        <v>65</v>
      </c>
      <c r="AE302" s="83" t="s">
        <v>65</v>
      </c>
      <c r="AF302" s="83" t="s">
        <v>66</v>
      </c>
      <c r="AG302" s="83" t="s">
        <v>65</v>
      </c>
      <c r="AH302" s="83" t="s">
        <v>65</v>
      </c>
      <c r="AI302" s="83" t="s">
        <v>101</v>
      </c>
      <c r="AJ302" s="83" t="s">
        <v>65</v>
      </c>
      <c r="AK302" s="83" t="s">
        <v>65</v>
      </c>
      <c r="AL302" s="83" t="s">
        <v>65</v>
      </c>
      <c r="AM302" s="83" t="s">
        <v>65</v>
      </c>
      <c r="AN302" s="83" t="s">
        <v>79</v>
      </c>
      <c r="AO302" s="83" t="s">
        <v>66</v>
      </c>
      <c r="AP302" s="83" t="s">
        <v>67</v>
      </c>
      <c r="AQ302" s="83" t="s">
        <v>67</v>
      </c>
      <c r="AR302" s="83" t="s">
        <v>86</v>
      </c>
      <c r="AS302" s="83" t="s">
        <v>252</v>
      </c>
      <c r="AT302" s="83" t="s">
        <v>87</v>
      </c>
      <c r="AU302" s="83" t="s">
        <v>70</v>
      </c>
      <c r="AV302" s="83" t="s">
        <v>71</v>
      </c>
      <c r="AW302" s="83" t="s">
        <v>73</v>
      </c>
      <c r="AX302" s="83" t="s">
        <v>63</v>
      </c>
      <c r="AY302" s="83" t="s">
        <v>72</v>
      </c>
      <c r="AZ302" s="83" t="s">
        <v>63</v>
      </c>
      <c r="BA302" s="83" t="s">
        <v>72</v>
      </c>
      <c r="BB302" s="83" t="s">
        <v>63</v>
      </c>
      <c r="BC302" s="83" t="s">
        <v>73</v>
      </c>
      <c r="BD302" s="83"/>
      <c r="BE302" s="83" t="s">
        <v>73</v>
      </c>
      <c r="BF302" s="83"/>
      <c r="BG302" s="87" t="s">
        <v>846</v>
      </c>
      <c r="BH302" s="86" t="s">
        <v>60</v>
      </c>
      <c r="BI302" s="76" t="s">
        <v>1414</v>
      </c>
      <c r="BJ302">
        <f t="shared" si="10"/>
        <v>28</v>
      </c>
      <c r="BK302" s="87">
        <f t="shared" si="9"/>
        <v>57</v>
      </c>
      <c r="BL302" s="87"/>
      <c r="BM302" s="86" t="str">
        <f>_xlfn.XLOOKUP(Form_Responses1811[[#This Row],[Sekolah School (Cleansed)]],'Quality Check'!$B$11:$B$14,'Quality Check'!$C$11:$C$14,)</f>
        <v>Urban</v>
      </c>
      <c r="BN302" s="86" t="str">
        <f>_xlfn.XLOOKUP(Form_Responses1811[[#This Row],[Sekolah School (Cleansed)]],'Quality Check'!$B$11:$B$14,'Quality Check'!$D$11:$D$14,)</f>
        <v>Controlled Group (CG)</v>
      </c>
    </row>
    <row r="303" spans="1:66" ht="13.2" x14ac:dyDescent="0.25">
      <c r="A303" s="82">
        <v>45574.360331307871</v>
      </c>
      <c r="B303" s="83" t="s">
        <v>847</v>
      </c>
      <c r="C303" s="84" t="s">
        <v>848</v>
      </c>
      <c r="D303" s="83">
        <v>39.29</v>
      </c>
      <c r="E303" s="83">
        <v>0.81</v>
      </c>
      <c r="F303" s="83" t="s">
        <v>423</v>
      </c>
      <c r="G303" s="83" t="s">
        <v>76</v>
      </c>
      <c r="H303" s="83" t="s">
        <v>849</v>
      </c>
      <c r="I303" s="83" t="s">
        <v>63</v>
      </c>
      <c r="J303" s="83" t="s">
        <v>64</v>
      </c>
      <c r="K303" s="83" t="s">
        <v>78</v>
      </c>
      <c r="L303" s="83" t="s">
        <v>64</v>
      </c>
      <c r="M303" s="83" t="s">
        <v>84</v>
      </c>
      <c r="N303" s="83" t="s">
        <v>64</v>
      </c>
      <c r="O303" s="83" t="s">
        <v>64</v>
      </c>
      <c r="P303" s="83" t="s">
        <v>84</v>
      </c>
      <c r="Q303" s="83" t="s">
        <v>64</v>
      </c>
      <c r="R303" s="83" t="s">
        <v>64</v>
      </c>
      <c r="S303" s="83" t="s">
        <v>64</v>
      </c>
      <c r="T303" s="83" t="s">
        <v>64</v>
      </c>
      <c r="U303" s="83" t="s">
        <v>64</v>
      </c>
      <c r="V303" s="83" t="s">
        <v>64</v>
      </c>
      <c r="W303" s="83" t="s">
        <v>84</v>
      </c>
      <c r="X303" s="83" t="s">
        <v>64</v>
      </c>
      <c r="Y303" s="83" t="s">
        <v>64</v>
      </c>
      <c r="Z303" s="83" t="s">
        <v>66</v>
      </c>
      <c r="AA303" s="83" t="s">
        <v>65</v>
      </c>
      <c r="AB303" s="83" t="s">
        <v>65</v>
      </c>
      <c r="AC303" s="83" t="s">
        <v>65</v>
      </c>
      <c r="AD303" s="83" t="s">
        <v>65</v>
      </c>
      <c r="AE303" s="83" t="s">
        <v>65</v>
      </c>
      <c r="AF303" s="83" t="s">
        <v>65</v>
      </c>
      <c r="AG303" s="83" t="s">
        <v>65</v>
      </c>
      <c r="AH303" s="83" t="s">
        <v>66</v>
      </c>
      <c r="AI303" s="83" t="s">
        <v>101</v>
      </c>
      <c r="AJ303" s="83" t="s">
        <v>65</v>
      </c>
      <c r="AK303" s="83" t="s">
        <v>65</v>
      </c>
      <c r="AL303" s="83" t="s">
        <v>65</v>
      </c>
      <c r="AM303" s="83" t="s">
        <v>66</v>
      </c>
      <c r="AN303" s="83" t="s">
        <v>66</v>
      </c>
      <c r="AO303" s="83" t="s">
        <v>66</v>
      </c>
      <c r="AP303" s="83" t="s">
        <v>85</v>
      </c>
      <c r="AQ303" s="83" t="s">
        <v>85</v>
      </c>
      <c r="AR303" s="83" t="s">
        <v>63</v>
      </c>
      <c r="AS303" s="83" t="s">
        <v>850</v>
      </c>
      <c r="AT303" s="83" t="s">
        <v>87</v>
      </c>
      <c r="AU303" s="83" t="s">
        <v>80</v>
      </c>
      <c r="AV303" s="83" t="s">
        <v>132</v>
      </c>
      <c r="AW303" s="83" t="s">
        <v>73</v>
      </c>
      <c r="AX303" s="83" t="s">
        <v>73</v>
      </c>
      <c r="AY303" s="83" t="s">
        <v>72</v>
      </c>
      <c r="AZ303" s="83" t="s">
        <v>73</v>
      </c>
      <c r="BA303" s="83" t="s">
        <v>73</v>
      </c>
      <c r="BB303" s="83" t="s">
        <v>73</v>
      </c>
      <c r="BC303" s="83" t="s">
        <v>73</v>
      </c>
      <c r="BD303" s="83"/>
      <c r="BE303" s="83" t="s">
        <v>73</v>
      </c>
      <c r="BF303" s="83"/>
      <c r="BG303" s="87" t="s">
        <v>846</v>
      </c>
      <c r="BH303" s="86" t="s">
        <v>60</v>
      </c>
      <c r="BI303" s="76" t="s">
        <v>1414</v>
      </c>
      <c r="BJ303">
        <f t="shared" si="10"/>
        <v>29</v>
      </c>
      <c r="BK303" s="87">
        <f t="shared" si="9"/>
        <v>59</v>
      </c>
      <c r="BL303" s="87"/>
      <c r="BM303" s="86" t="str">
        <f>_xlfn.XLOOKUP(Form_Responses1811[[#This Row],[Sekolah School (Cleansed)]],'Quality Check'!$B$11:$B$14,'Quality Check'!$C$11:$C$14,)</f>
        <v>Urban</v>
      </c>
      <c r="BN303" s="86" t="str">
        <f>_xlfn.XLOOKUP(Form_Responses1811[[#This Row],[Sekolah School (Cleansed)]],'Quality Check'!$B$11:$B$14,'Quality Check'!$D$11:$D$14,)</f>
        <v>Controlled Group (CG)</v>
      </c>
    </row>
    <row r="304" spans="1:66" ht="13.2" x14ac:dyDescent="0.25">
      <c r="A304" s="82">
        <v>45574.360877083338</v>
      </c>
      <c r="B304" s="83" t="s">
        <v>851</v>
      </c>
      <c r="C304" s="84" t="s">
        <v>852</v>
      </c>
      <c r="D304" s="83">
        <v>100</v>
      </c>
      <c r="E304" s="83">
        <v>1.29</v>
      </c>
      <c r="F304" s="83" t="s">
        <v>423</v>
      </c>
      <c r="G304" s="83" t="s">
        <v>76</v>
      </c>
      <c r="H304" s="83" t="s">
        <v>846</v>
      </c>
      <c r="I304" s="83" t="s">
        <v>63</v>
      </c>
      <c r="J304" s="83" t="s">
        <v>64</v>
      </c>
      <c r="K304" s="83" t="s">
        <v>64</v>
      </c>
      <c r="L304" s="83" t="s">
        <v>64</v>
      </c>
      <c r="M304" s="83" t="s">
        <v>84</v>
      </c>
      <c r="N304" s="83" t="s">
        <v>64</v>
      </c>
      <c r="O304" s="83" t="s">
        <v>64</v>
      </c>
      <c r="P304" s="83" t="s">
        <v>84</v>
      </c>
      <c r="Q304" s="83" t="s">
        <v>84</v>
      </c>
      <c r="R304" s="83" t="s">
        <v>64</v>
      </c>
      <c r="S304" s="83" t="s">
        <v>84</v>
      </c>
      <c r="T304" s="83" t="s">
        <v>64</v>
      </c>
      <c r="U304" s="83" t="s">
        <v>78</v>
      </c>
      <c r="V304" s="83" t="s">
        <v>64</v>
      </c>
      <c r="W304" s="83" t="s">
        <v>64</v>
      </c>
      <c r="X304" s="83" t="s">
        <v>64</v>
      </c>
      <c r="Y304" s="83" t="s">
        <v>64</v>
      </c>
      <c r="Z304" s="83" t="s">
        <v>66</v>
      </c>
      <c r="AA304" s="83" t="s">
        <v>66</v>
      </c>
      <c r="AB304" s="83" t="s">
        <v>66</v>
      </c>
      <c r="AC304" s="83" t="s">
        <v>66</v>
      </c>
      <c r="AD304" s="83" t="s">
        <v>66</v>
      </c>
      <c r="AE304" s="83" t="s">
        <v>66</v>
      </c>
      <c r="AF304" s="83" t="s">
        <v>66</v>
      </c>
      <c r="AG304" s="83" t="s">
        <v>66</v>
      </c>
      <c r="AH304" s="83" t="s">
        <v>66</v>
      </c>
      <c r="AI304" s="83" t="s">
        <v>79</v>
      </c>
      <c r="AJ304" s="83" t="s">
        <v>66</v>
      </c>
      <c r="AK304" s="83" t="s">
        <v>66</v>
      </c>
      <c r="AL304" s="83" t="s">
        <v>66</v>
      </c>
      <c r="AM304" s="83" t="s">
        <v>66</v>
      </c>
      <c r="AN304" s="83" t="s">
        <v>66</v>
      </c>
      <c r="AO304" s="83" t="s">
        <v>66</v>
      </c>
      <c r="AP304" s="83" t="s">
        <v>67</v>
      </c>
      <c r="AQ304" s="83" t="s">
        <v>80</v>
      </c>
      <c r="AR304" s="83" t="s">
        <v>73</v>
      </c>
      <c r="AS304" s="83" t="s">
        <v>68</v>
      </c>
      <c r="AT304" s="83" t="s">
        <v>69</v>
      </c>
      <c r="AU304" s="83" t="s">
        <v>70</v>
      </c>
      <c r="AV304" s="83" t="s">
        <v>132</v>
      </c>
      <c r="AW304" s="83" t="s">
        <v>73</v>
      </c>
      <c r="AX304" s="83" t="s">
        <v>73</v>
      </c>
      <c r="AY304" s="83" t="s">
        <v>63</v>
      </c>
      <c r="AZ304" s="83" t="s">
        <v>63</v>
      </c>
      <c r="BA304" s="83" t="s">
        <v>63</v>
      </c>
      <c r="BB304" s="83" t="s">
        <v>73</v>
      </c>
      <c r="BC304" s="83" t="s">
        <v>73</v>
      </c>
      <c r="BD304" s="83"/>
      <c r="BE304" s="83" t="s">
        <v>73</v>
      </c>
      <c r="BF304" s="83"/>
      <c r="BG304" s="87" t="s">
        <v>846</v>
      </c>
      <c r="BH304" s="86" t="s">
        <v>60</v>
      </c>
      <c r="BI304" s="76" t="s">
        <v>1414</v>
      </c>
      <c r="BJ304">
        <f t="shared" si="10"/>
        <v>28</v>
      </c>
      <c r="BK304" s="87">
        <f t="shared" si="9"/>
        <v>48</v>
      </c>
      <c r="BL304" s="87"/>
      <c r="BM304" s="86" t="str">
        <f>_xlfn.XLOOKUP(Form_Responses1811[[#This Row],[Sekolah School (Cleansed)]],'Quality Check'!$B$11:$B$14,'Quality Check'!$C$11:$C$14,)</f>
        <v>Urban</v>
      </c>
      <c r="BN304" s="86" t="str">
        <f>_xlfn.XLOOKUP(Form_Responses1811[[#This Row],[Sekolah School (Cleansed)]],'Quality Check'!$B$11:$B$14,'Quality Check'!$D$11:$D$14,)</f>
        <v>Controlled Group (CG)</v>
      </c>
    </row>
    <row r="305" spans="1:66" ht="13.2" x14ac:dyDescent="0.25">
      <c r="A305" s="82">
        <v>45574.36196149305</v>
      </c>
      <c r="B305" s="83" t="s">
        <v>853</v>
      </c>
      <c r="C305" s="84" t="s">
        <v>854</v>
      </c>
      <c r="D305" s="83">
        <v>16.899999999999999</v>
      </c>
      <c r="E305" s="83">
        <v>0.08</v>
      </c>
      <c r="F305" s="83" t="s">
        <v>423</v>
      </c>
      <c r="G305" s="83" t="s">
        <v>76</v>
      </c>
      <c r="H305" s="83" t="s">
        <v>846</v>
      </c>
      <c r="I305" s="83" t="s">
        <v>63</v>
      </c>
      <c r="J305" s="83" t="s">
        <v>64</v>
      </c>
      <c r="K305" s="83" t="s">
        <v>64</v>
      </c>
      <c r="L305" s="83" t="s">
        <v>64</v>
      </c>
      <c r="M305" s="83" t="s">
        <v>78</v>
      </c>
      <c r="N305" s="83" t="s">
        <v>64</v>
      </c>
      <c r="O305" s="83" t="s">
        <v>64</v>
      </c>
      <c r="P305" s="83" t="s">
        <v>84</v>
      </c>
      <c r="Q305" s="83" t="s">
        <v>64</v>
      </c>
      <c r="R305" s="83" t="s">
        <v>64</v>
      </c>
      <c r="S305" s="83" t="s">
        <v>64</v>
      </c>
      <c r="T305" s="83" t="s">
        <v>64</v>
      </c>
      <c r="U305" s="83" t="s">
        <v>64</v>
      </c>
      <c r="V305" s="83" t="s">
        <v>64</v>
      </c>
      <c r="W305" s="83" t="s">
        <v>84</v>
      </c>
      <c r="X305" s="83" t="s">
        <v>64</v>
      </c>
      <c r="Y305" s="83" t="s">
        <v>64</v>
      </c>
      <c r="Z305" s="83" t="s">
        <v>65</v>
      </c>
      <c r="AA305" s="83" t="s">
        <v>65</v>
      </c>
      <c r="AB305" s="83" t="s">
        <v>65</v>
      </c>
      <c r="AC305" s="83" t="s">
        <v>65</v>
      </c>
      <c r="AD305" s="83" t="s">
        <v>65</v>
      </c>
      <c r="AE305" s="83" t="s">
        <v>65</v>
      </c>
      <c r="AF305" s="83" t="s">
        <v>66</v>
      </c>
      <c r="AG305" s="83" t="s">
        <v>65</v>
      </c>
      <c r="AH305" s="83" t="s">
        <v>65</v>
      </c>
      <c r="AI305" s="83" t="s">
        <v>101</v>
      </c>
      <c r="AJ305" s="83" t="s">
        <v>65</v>
      </c>
      <c r="AK305" s="83" t="s">
        <v>65</v>
      </c>
      <c r="AL305" s="83" t="s">
        <v>65</v>
      </c>
      <c r="AM305" s="83" t="s">
        <v>65</v>
      </c>
      <c r="AN305" s="83" t="s">
        <v>65</v>
      </c>
      <c r="AO305" s="83" t="s">
        <v>65</v>
      </c>
      <c r="AP305" s="83" t="s">
        <v>67</v>
      </c>
      <c r="AQ305" s="83" t="s">
        <v>67</v>
      </c>
      <c r="AR305" s="83" t="s">
        <v>63</v>
      </c>
      <c r="AS305" s="83" t="s">
        <v>81</v>
      </c>
      <c r="AT305" s="83" t="s">
        <v>87</v>
      </c>
      <c r="AU305" s="83" t="s">
        <v>80</v>
      </c>
      <c r="AV305" s="83" t="s">
        <v>132</v>
      </c>
      <c r="AW305" s="83" t="s">
        <v>73</v>
      </c>
      <c r="AX305" s="83" t="s">
        <v>73</v>
      </c>
      <c r="AY305" s="83" t="s">
        <v>73</v>
      </c>
      <c r="AZ305" s="83" t="s">
        <v>72</v>
      </c>
      <c r="BA305" s="83" t="s">
        <v>73</v>
      </c>
      <c r="BB305" s="83" t="s">
        <v>72</v>
      </c>
      <c r="BC305" s="83" t="s">
        <v>73</v>
      </c>
      <c r="BD305" s="83"/>
      <c r="BE305" s="83" t="s">
        <v>73</v>
      </c>
      <c r="BF305" s="83"/>
      <c r="BG305" s="87" t="s">
        <v>846</v>
      </c>
      <c r="BH305" s="86" t="s">
        <v>60</v>
      </c>
      <c r="BI305" s="76" t="s">
        <v>1414</v>
      </c>
      <c r="BJ305">
        <f t="shared" si="10"/>
        <v>30</v>
      </c>
      <c r="BK305" s="87">
        <f t="shared" si="9"/>
        <v>63</v>
      </c>
      <c r="BL305" s="87"/>
      <c r="BM305" s="86" t="str">
        <f>_xlfn.XLOOKUP(Form_Responses1811[[#This Row],[Sekolah School (Cleansed)]],'Quality Check'!$B$11:$B$14,'Quality Check'!$C$11:$C$14,)</f>
        <v>Urban</v>
      </c>
      <c r="BN305" s="86" t="str">
        <f>_xlfn.XLOOKUP(Form_Responses1811[[#This Row],[Sekolah School (Cleansed)]],'Quality Check'!$B$11:$B$14,'Quality Check'!$D$11:$D$14,)</f>
        <v>Controlled Group (CG)</v>
      </c>
    </row>
    <row r="306" spans="1:66" ht="13.2" x14ac:dyDescent="0.25">
      <c r="A306" s="82">
        <v>45574.36435974537</v>
      </c>
      <c r="B306" s="83" t="s">
        <v>855</v>
      </c>
      <c r="C306" s="84" t="s">
        <v>856</v>
      </c>
      <c r="D306" s="83">
        <v>82.14</v>
      </c>
      <c r="E306" s="83">
        <v>0.28999999999999998</v>
      </c>
      <c r="F306" s="83" t="s">
        <v>114</v>
      </c>
      <c r="G306" s="83" t="s">
        <v>76</v>
      </c>
      <c r="H306" s="83" t="s">
        <v>857</v>
      </c>
      <c r="I306" s="83" t="s">
        <v>63</v>
      </c>
      <c r="J306" s="83" t="s">
        <v>64</v>
      </c>
      <c r="K306" s="83" t="s">
        <v>64</v>
      </c>
      <c r="L306" s="83" t="s">
        <v>64</v>
      </c>
      <c r="M306" s="83" t="s">
        <v>84</v>
      </c>
      <c r="N306" s="83" t="s">
        <v>84</v>
      </c>
      <c r="O306" s="83" t="s">
        <v>78</v>
      </c>
      <c r="P306" s="83" t="s">
        <v>64</v>
      </c>
      <c r="Q306" s="83" t="s">
        <v>64</v>
      </c>
      <c r="R306" s="83" t="s">
        <v>64</v>
      </c>
      <c r="S306" s="83" t="s">
        <v>78</v>
      </c>
      <c r="T306" s="83" t="s">
        <v>64</v>
      </c>
      <c r="U306" s="83" t="s">
        <v>64</v>
      </c>
      <c r="V306" s="83" t="s">
        <v>64</v>
      </c>
      <c r="W306" s="83" t="s">
        <v>64</v>
      </c>
      <c r="X306" s="83" t="s">
        <v>64</v>
      </c>
      <c r="Y306" s="83" t="s">
        <v>64</v>
      </c>
      <c r="Z306" s="83" t="s">
        <v>65</v>
      </c>
      <c r="AA306" s="83" t="s">
        <v>65</v>
      </c>
      <c r="AB306" s="83" t="s">
        <v>65</v>
      </c>
      <c r="AC306" s="83" t="s">
        <v>65</v>
      </c>
      <c r="AD306" s="83" t="s">
        <v>65</v>
      </c>
      <c r="AE306" s="83" t="s">
        <v>65</v>
      </c>
      <c r="AF306" s="83" t="s">
        <v>65</v>
      </c>
      <c r="AG306" s="83" t="s">
        <v>65</v>
      </c>
      <c r="AH306" s="83" t="s">
        <v>65</v>
      </c>
      <c r="AI306" s="83" t="s">
        <v>101</v>
      </c>
      <c r="AJ306" s="83" t="s">
        <v>65</v>
      </c>
      <c r="AK306" s="83" t="s">
        <v>65</v>
      </c>
      <c r="AL306" s="83" t="s">
        <v>65</v>
      </c>
      <c r="AM306" s="83" t="s">
        <v>65</v>
      </c>
      <c r="AN306" s="83" t="s">
        <v>65</v>
      </c>
      <c r="AO306" s="83" t="s">
        <v>65</v>
      </c>
      <c r="AP306" s="83" t="s">
        <v>85</v>
      </c>
      <c r="AQ306" s="83" t="s">
        <v>85</v>
      </c>
      <c r="AR306" s="83" t="s">
        <v>86</v>
      </c>
      <c r="AS306" s="83" t="s">
        <v>68</v>
      </c>
      <c r="AT306" s="83" t="s">
        <v>87</v>
      </c>
      <c r="AU306" s="83" t="s">
        <v>80</v>
      </c>
      <c r="AV306" s="83" t="s">
        <v>71</v>
      </c>
      <c r="AW306" s="83" t="s">
        <v>72</v>
      </c>
      <c r="AX306" s="83" t="s">
        <v>73</v>
      </c>
      <c r="AY306" s="83" t="s">
        <v>63</v>
      </c>
      <c r="AZ306" s="83" t="s">
        <v>72</v>
      </c>
      <c r="BA306" s="83" t="s">
        <v>72</v>
      </c>
      <c r="BB306" s="83" t="s">
        <v>72</v>
      </c>
      <c r="BC306" s="83" t="s">
        <v>73</v>
      </c>
      <c r="BD306" s="83"/>
      <c r="BE306" s="83" t="s">
        <v>73</v>
      </c>
      <c r="BF306" s="83"/>
      <c r="BG306" s="87" t="s">
        <v>846</v>
      </c>
      <c r="BH306" s="87" t="s">
        <v>114</v>
      </c>
      <c r="BI306" s="76" t="s">
        <v>1414</v>
      </c>
      <c r="BJ306">
        <f t="shared" si="10"/>
        <v>29</v>
      </c>
      <c r="BK306" s="87">
        <f t="shared" si="9"/>
        <v>64</v>
      </c>
      <c r="BL306" s="87"/>
      <c r="BM306" s="86" t="str">
        <f>_xlfn.XLOOKUP(Form_Responses1811[[#This Row],[Sekolah School (Cleansed)]],'Quality Check'!$B$11:$B$14,'Quality Check'!$C$11:$C$14,)</f>
        <v>Urban</v>
      </c>
      <c r="BN306" s="86" t="str">
        <f>_xlfn.XLOOKUP(Form_Responses1811[[#This Row],[Sekolah School (Cleansed)]],'Quality Check'!$B$11:$B$14,'Quality Check'!$D$11:$D$14,)</f>
        <v>Controlled Group (CG)</v>
      </c>
    </row>
    <row r="307" spans="1:66" ht="13.2" x14ac:dyDescent="0.25">
      <c r="A307" s="82">
        <v>45574.365623599537</v>
      </c>
      <c r="B307" s="83" t="s">
        <v>858</v>
      </c>
      <c r="C307" s="84" t="s">
        <v>859</v>
      </c>
      <c r="D307" s="83">
        <v>100</v>
      </c>
      <c r="E307" s="83">
        <v>0.71</v>
      </c>
      <c r="F307" s="83" t="s">
        <v>114</v>
      </c>
      <c r="G307" s="83" t="s">
        <v>76</v>
      </c>
      <c r="H307" s="83" t="s">
        <v>860</v>
      </c>
      <c r="I307" s="83" t="s">
        <v>63</v>
      </c>
      <c r="J307" s="83" t="s">
        <v>64</v>
      </c>
      <c r="K307" s="83" t="s">
        <v>64</v>
      </c>
      <c r="L307" s="83" t="s">
        <v>64</v>
      </c>
      <c r="M307" s="83" t="s">
        <v>84</v>
      </c>
      <c r="N307" s="83" t="s">
        <v>64</v>
      </c>
      <c r="O307" s="83" t="s">
        <v>78</v>
      </c>
      <c r="P307" s="83" t="s">
        <v>64</v>
      </c>
      <c r="Q307" s="83" t="s">
        <v>64</v>
      </c>
      <c r="R307" s="83" t="s">
        <v>64</v>
      </c>
      <c r="S307" s="83" t="s">
        <v>64</v>
      </c>
      <c r="T307" s="83" t="s">
        <v>64</v>
      </c>
      <c r="U307" s="83" t="s">
        <v>84</v>
      </c>
      <c r="V307" s="83" t="s">
        <v>64</v>
      </c>
      <c r="W307" s="83" t="s">
        <v>64</v>
      </c>
      <c r="X307" s="83" t="s">
        <v>64</v>
      </c>
      <c r="Y307" s="83" t="s">
        <v>84</v>
      </c>
      <c r="Z307" s="83" t="s">
        <v>66</v>
      </c>
      <c r="AA307" s="83" t="s">
        <v>65</v>
      </c>
      <c r="AB307" s="83" t="s">
        <v>66</v>
      </c>
      <c r="AC307" s="83" t="s">
        <v>66</v>
      </c>
      <c r="AD307" s="83" t="s">
        <v>66</v>
      </c>
      <c r="AE307" s="83" t="s">
        <v>65</v>
      </c>
      <c r="AF307" s="83" t="s">
        <v>79</v>
      </c>
      <c r="AG307" s="83" t="s">
        <v>65</v>
      </c>
      <c r="AH307" s="83" t="s">
        <v>66</v>
      </c>
      <c r="AI307" s="83" t="s">
        <v>101</v>
      </c>
      <c r="AJ307" s="83" t="s">
        <v>66</v>
      </c>
      <c r="AK307" s="83" t="s">
        <v>66</v>
      </c>
      <c r="AL307" s="83" t="s">
        <v>79</v>
      </c>
      <c r="AM307" s="83" t="s">
        <v>66</v>
      </c>
      <c r="AN307" s="83" t="s">
        <v>66</v>
      </c>
      <c r="AO307" s="83" t="s">
        <v>66</v>
      </c>
      <c r="AP307" s="83" t="s">
        <v>67</v>
      </c>
      <c r="AQ307" s="83" t="s">
        <v>67</v>
      </c>
      <c r="AR307" s="83" t="s">
        <v>86</v>
      </c>
      <c r="AS307" s="83" t="s">
        <v>68</v>
      </c>
      <c r="AT307" s="83" t="s">
        <v>169</v>
      </c>
      <c r="AU307" s="83" t="s">
        <v>93</v>
      </c>
      <c r="AV307" s="83" t="s">
        <v>71</v>
      </c>
      <c r="AW307" s="83" t="s">
        <v>73</v>
      </c>
      <c r="AX307" s="83" t="s">
        <v>73</v>
      </c>
      <c r="AY307" s="83" t="s">
        <v>72</v>
      </c>
      <c r="AZ307" s="83" t="s">
        <v>72</v>
      </c>
      <c r="BA307" s="83" t="s">
        <v>73</v>
      </c>
      <c r="BB307" s="83" t="s">
        <v>73</v>
      </c>
      <c r="BC307" s="83" t="s">
        <v>73</v>
      </c>
      <c r="BD307" s="83"/>
      <c r="BE307" s="83" t="s">
        <v>73</v>
      </c>
      <c r="BF307" s="83"/>
      <c r="BG307" s="87" t="s">
        <v>846</v>
      </c>
      <c r="BH307" s="87" t="s">
        <v>114</v>
      </c>
      <c r="BI307" s="76" t="s">
        <v>1414</v>
      </c>
      <c r="BJ307">
        <f t="shared" si="10"/>
        <v>29</v>
      </c>
      <c r="BK307" s="87">
        <f t="shared" si="9"/>
        <v>50</v>
      </c>
      <c r="BL307" s="87"/>
      <c r="BM307" s="86" t="str">
        <f>_xlfn.XLOOKUP(Form_Responses1811[[#This Row],[Sekolah School (Cleansed)]],'Quality Check'!$B$11:$B$14,'Quality Check'!$C$11:$C$14,)</f>
        <v>Urban</v>
      </c>
      <c r="BN307" s="86" t="str">
        <f>_xlfn.XLOOKUP(Form_Responses1811[[#This Row],[Sekolah School (Cleansed)]],'Quality Check'!$B$11:$B$14,'Quality Check'!$D$11:$D$14,)</f>
        <v>Controlled Group (CG)</v>
      </c>
    </row>
    <row r="308" spans="1:66" ht="13.2" x14ac:dyDescent="0.25">
      <c r="A308" s="82">
        <v>45574.366721967592</v>
      </c>
      <c r="B308" s="83" t="s">
        <v>861</v>
      </c>
      <c r="C308" s="84" t="s">
        <v>862</v>
      </c>
      <c r="D308" s="83">
        <v>100</v>
      </c>
      <c r="E308" s="83">
        <v>0.83</v>
      </c>
      <c r="F308" s="83" t="s">
        <v>114</v>
      </c>
      <c r="G308" s="83" t="s">
        <v>76</v>
      </c>
      <c r="H308" s="83" t="s">
        <v>863</v>
      </c>
      <c r="I308" s="83" t="s">
        <v>73</v>
      </c>
      <c r="J308" s="83" t="s">
        <v>64</v>
      </c>
      <c r="K308" s="83" t="s">
        <v>78</v>
      </c>
      <c r="L308" s="83" t="s">
        <v>64</v>
      </c>
      <c r="M308" s="83" t="s">
        <v>84</v>
      </c>
      <c r="N308" s="83" t="s">
        <v>84</v>
      </c>
      <c r="O308" s="83" t="s">
        <v>64</v>
      </c>
      <c r="P308" s="83" t="s">
        <v>84</v>
      </c>
      <c r="Q308" s="83" t="s">
        <v>64</v>
      </c>
      <c r="R308" s="83" t="s">
        <v>64</v>
      </c>
      <c r="S308" s="83" t="s">
        <v>64</v>
      </c>
      <c r="T308" s="83" t="s">
        <v>64</v>
      </c>
      <c r="U308" s="83" t="s">
        <v>78</v>
      </c>
      <c r="V308" s="83" t="s">
        <v>64</v>
      </c>
      <c r="W308" s="83" t="s">
        <v>64</v>
      </c>
      <c r="X308" s="83" t="s">
        <v>64</v>
      </c>
      <c r="Y308" s="83" t="s">
        <v>64</v>
      </c>
      <c r="Z308" s="83" t="s">
        <v>65</v>
      </c>
      <c r="AA308" s="83" t="s">
        <v>65</v>
      </c>
      <c r="AB308" s="83" t="s">
        <v>65</v>
      </c>
      <c r="AC308" s="83" t="s">
        <v>66</v>
      </c>
      <c r="AD308" s="83" t="s">
        <v>66</v>
      </c>
      <c r="AE308" s="83" t="s">
        <v>66</v>
      </c>
      <c r="AF308" s="83" t="s">
        <v>79</v>
      </c>
      <c r="AG308" s="83" t="s">
        <v>65</v>
      </c>
      <c r="AH308" s="83" t="s">
        <v>66</v>
      </c>
      <c r="AI308" s="83" t="s">
        <v>79</v>
      </c>
      <c r="AJ308" s="83" t="s">
        <v>65</v>
      </c>
      <c r="AK308" s="83" t="s">
        <v>79</v>
      </c>
      <c r="AL308" s="83" t="s">
        <v>66</v>
      </c>
      <c r="AM308" s="83" t="s">
        <v>65</v>
      </c>
      <c r="AN308" s="83" t="s">
        <v>66</v>
      </c>
      <c r="AO308" s="83" t="s">
        <v>66</v>
      </c>
      <c r="AP308" s="83" t="s">
        <v>67</v>
      </c>
      <c r="AQ308" s="83" t="s">
        <v>67</v>
      </c>
      <c r="AR308" s="83" t="s">
        <v>86</v>
      </c>
      <c r="AS308" s="83" t="s">
        <v>864</v>
      </c>
      <c r="AT308" s="83" t="s">
        <v>87</v>
      </c>
      <c r="AU308" s="83" t="s">
        <v>93</v>
      </c>
      <c r="AV308" s="83" t="s">
        <v>132</v>
      </c>
      <c r="AW308" s="83" t="s">
        <v>72</v>
      </c>
      <c r="AX308" s="83" t="s">
        <v>73</v>
      </c>
      <c r="AY308" s="83" t="s">
        <v>63</v>
      </c>
      <c r="AZ308" s="83" t="s">
        <v>63</v>
      </c>
      <c r="BA308" s="83" t="s">
        <v>63</v>
      </c>
      <c r="BB308" s="83" t="s">
        <v>73</v>
      </c>
      <c r="BC308" s="83" t="s">
        <v>73</v>
      </c>
      <c r="BD308" s="83"/>
      <c r="BE308" s="83" t="s">
        <v>73</v>
      </c>
      <c r="BF308" s="83"/>
      <c r="BG308" s="87" t="s">
        <v>846</v>
      </c>
      <c r="BH308" s="87" t="s">
        <v>114</v>
      </c>
      <c r="BI308" s="76" t="s">
        <v>1415</v>
      </c>
      <c r="BJ308">
        <f t="shared" si="10"/>
        <v>28</v>
      </c>
      <c r="BK308" s="87">
        <f t="shared" si="9"/>
        <v>52</v>
      </c>
      <c r="BL308" s="87"/>
      <c r="BM308" s="86" t="str">
        <f>_xlfn.XLOOKUP(Form_Responses1811[[#This Row],[Sekolah School (Cleansed)]],'Quality Check'!$B$11:$B$14,'Quality Check'!$C$11:$C$14,)</f>
        <v>Urban</v>
      </c>
      <c r="BN308" s="86" t="str">
        <f>_xlfn.XLOOKUP(Form_Responses1811[[#This Row],[Sekolah School (Cleansed)]],'Quality Check'!$B$11:$B$14,'Quality Check'!$D$11:$D$14,)</f>
        <v>Controlled Group (CG)</v>
      </c>
    </row>
    <row r="309" spans="1:66" ht="13.2" x14ac:dyDescent="0.25">
      <c r="A309" s="82">
        <v>45574.36742318287</v>
      </c>
      <c r="B309" s="83" t="s">
        <v>865</v>
      </c>
      <c r="C309" s="84" t="s">
        <v>866</v>
      </c>
      <c r="D309" s="83">
        <v>100</v>
      </c>
      <c r="E309" s="83">
        <v>0.63</v>
      </c>
      <c r="F309" s="83" t="s">
        <v>114</v>
      </c>
      <c r="G309" s="83" t="s">
        <v>76</v>
      </c>
      <c r="H309" s="83" t="s">
        <v>846</v>
      </c>
      <c r="I309" s="83" t="s">
        <v>63</v>
      </c>
      <c r="J309" s="83" t="s">
        <v>64</v>
      </c>
      <c r="K309" s="83" t="s">
        <v>84</v>
      </c>
      <c r="L309" s="83" t="s">
        <v>64</v>
      </c>
      <c r="M309" s="83" t="s">
        <v>84</v>
      </c>
      <c r="N309" s="83" t="s">
        <v>64</v>
      </c>
      <c r="O309" s="83" t="s">
        <v>64</v>
      </c>
      <c r="P309" s="83" t="s">
        <v>84</v>
      </c>
      <c r="Q309" s="83" t="s">
        <v>64</v>
      </c>
      <c r="R309" s="83" t="s">
        <v>64</v>
      </c>
      <c r="S309" s="83" t="s">
        <v>64</v>
      </c>
      <c r="T309" s="83" t="s">
        <v>64</v>
      </c>
      <c r="U309" s="83" t="s">
        <v>84</v>
      </c>
      <c r="V309" s="83" t="s">
        <v>64</v>
      </c>
      <c r="W309" s="83" t="s">
        <v>64</v>
      </c>
      <c r="X309" s="83" t="s">
        <v>64</v>
      </c>
      <c r="Y309" s="83" t="s">
        <v>84</v>
      </c>
      <c r="Z309" s="83" t="s">
        <v>65</v>
      </c>
      <c r="AA309" s="83" t="s">
        <v>65</v>
      </c>
      <c r="AB309" s="83" t="s">
        <v>65</v>
      </c>
      <c r="AC309" s="83" t="s">
        <v>66</v>
      </c>
      <c r="AD309" s="83" t="s">
        <v>65</v>
      </c>
      <c r="AE309" s="83" t="s">
        <v>65</v>
      </c>
      <c r="AF309" s="83" t="s">
        <v>66</v>
      </c>
      <c r="AG309" s="83" t="s">
        <v>65</v>
      </c>
      <c r="AH309" s="83" t="s">
        <v>65</v>
      </c>
      <c r="AI309" s="83" t="s">
        <v>65</v>
      </c>
      <c r="AJ309" s="83" t="s">
        <v>65</v>
      </c>
      <c r="AK309" s="83" t="s">
        <v>66</v>
      </c>
      <c r="AL309" s="83" t="s">
        <v>66</v>
      </c>
      <c r="AM309" s="83" t="s">
        <v>66</v>
      </c>
      <c r="AN309" s="83" t="s">
        <v>66</v>
      </c>
      <c r="AO309" s="83" t="s">
        <v>66</v>
      </c>
      <c r="AP309" s="83" t="s">
        <v>67</v>
      </c>
      <c r="AQ309" s="83" t="s">
        <v>67</v>
      </c>
      <c r="AR309" s="83" t="s">
        <v>73</v>
      </c>
      <c r="AS309" s="83" t="s">
        <v>867</v>
      </c>
      <c r="AT309" s="83" t="s">
        <v>87</v>
      </c>
      <c r="AU309" s="83" t="s">
        <v>93</v>
      </c>
      <c r="AV309" s="83" t="s">
        <v>80</v>
      </c>
      <c r="AW309" s="83" t="s">
        <v>72</v>
      </c>
      <c r="AX309" s="83" t="s">
        <v>72</v>
      </c>
      <c r="AY309" s="83" t="s">
        <v>73</v>
      </c>
      <c r="AZ309" s="83" t="s">
        <v>73</v>
      </c>
      <c r="BA309" s="83" t="s">
        <v>72</v>
      </c>
      <c r="BB309" s="83" t="s">
        <v>72</v>
      </c>
      <c r="BC309" s="83" t="s">
        <v>73</v>
      </c>
      <c r="BD309" s="83"/>
      <c r="BE309" s="83" t="s">
        <v>73</v>
      </c>
      <c r="BF309" s="83"/>
      <c r="BG309" s="87" t="s">
        <v>846</v>
      </c>
      <c r="BH309" s="87" t="s">
        <v>114</v>
      </c>
      <c r="BI309" s="76" t="s">
        <v>1414</v>
      </c>
      <c r="BJ309">
        <f t="shared" si="10"/>
        <v>28</v>
      </c>
      <c r="BK309" s="87">
        <f t="shared" si="9"/>
        <v>54</v>
      </c>
      <c r="BL309" s="87"/>
      <c r="BM309" s="86" t="str">
        <f>_xlfn.XLOOKUP(Form_Responses1811[[#This Row],[Sekolah School (Cleansed)]],'Quality Check'!$B$11:$B$14,'Quality Check'!$C$11:$C$14,)</f>
        <v>Urban</v>
      </c>
      <c r="BN309" s="86" t="str">
        <f>_xlfn.XLOOKUP(Form_Responses1811[[#This Row],[Sekolah School (Cleansed)]],'Quality Check'!$B$11:$B$14,'Quality Check'!$D$11:$D$14,)</f>
        <v>Controlled Group (CG)</v>
      </c>
    </row>
    <row r="310" spans="1:66" ht="13.2" x14ac:dyDescent="0.25">
      <c r="A310" s="82">
        <v>45574.370359930559</v>
      </c>
      <c r="B310" s="83" t="s">
        <v>868</v>
      </c>
      <c r="C310" s="84" t="s">
        <v>869</v>
      </c>
      <c r="D310" s="83">
        <v>18.8</v>
      </c>
      <c r="E310" s="83">
        <v>0.08</v>
      </c>
      <c r="F310" s="83" t="s">
        <v>114</v>
      </c>
      <c r="G310" s="83" t="s">
        <v>76</v>
      </c>
      <c r="H310" s="83" t="s">
        <v>846</v>
      </c>
      <c r="I310" s="83" t="s">
        <v>63</v>
      </c>
      <c r="J310" s="83" t="s">
        <v>64</v>
      </c>
      <c r="K310" s="83" t="s">
        <v>84</v>
      </c>
      <c r="L310" s="83" t="s">
        <v>78</v>
      </c>
      <c r="M310" s="83" t="s">
        <v>84</v>
      </c>
      <c r="N310" s="83" t="s">
        <v>64</v>
      </c>
      <c r="O310" s="83" t="s">
        <v>84</v>
      </c>
      <c r="P310" s="83" t="s">
        <v>84</v>
      </c>
      <c r="Q310" s="83" t="s">
        <v>84</v>
      </c>
      <c r="R310" s="83" t="s">
        <v>64</v>
      </c>
      <c r="S310" s="83" t="s">
        <v>64</v>
      </c>
      <c r="T310" s="83" t="s">
        <v>64</v>
      </c>
      <c r="U310" s="83" t="s">
        <v>84</v>
      </c>
      <c r="V310" s="83" t="s">
        <v>84</v>
      </c>
      <c r="W310" s="83" t="s">
        <v>64</v>
      </c>
      <c r="X310" s="83" t="s">
        <v>64</v>
      </c>
      <c r="Y310" s="83" t="s">
        <v>84</v>
      </c>
      <c r="Z310" s="83" t="s">
        <v>65</v>
      </c>
      <c r="AA310" s="83" t="s">
        <v>65</v>
      </c>
      <c r="AB310" s="83" t="s">
        <v>65</v>
      </c>
      <c r="AC310" s="83" t="s">
        <v>66</v>
      </c>
      <c r="AD310" s="83" t="s">
        <v>66</v>
      </c>
      <c r="AE310" s="83" t="s">
        <v>66</v>
      </c>
      <c r="AF310" s="83" t="s">
        <v>65</v>
      </c>
      <c r="AG310" s="83" t="s">
        <v>65</v>
      </c>
      <c r="AH310" s="83" t="s">
        <v>65</v>
      </c>
      <c r="AI310" s="83" t="s">
        <v>101</v>
      </c>
      <c r="AJ310" s="83" t="s">
        <v>65</v>
      </c>
      <c r="AK310" s="83" t="s">
        <v>66</v>
      </c>
      <c r="AL310" s="83" t="s">
        <v>66</v>
      </c>
      <c r="AM310" s="83" t="s">
        <v>66</v>
      </c>
      <c r="AN310" s="83" t="s">
        <v>65</v>
      </c>
      <c r="AO310" s="83" t="s">
        <v>65</v>
      </c>
      <c r="AP310" s="83" t="s">
        <v>67</v>
      </c>
      <c r="AQ310" s="83" t="s">
        <v>67</v>
      </c>
      <c r="AR310" s="83" t="s">
        <v>63</v>
      </c>
      <c r="AS310" s="83" t="s">
        <v>68</v>
      </c>
      <c r="AT310" s="83" t="s">
        <v>87</v>
      </c>
      <c r="AU310" s="83" t="s">
        <v>85</v>
      </c>
      <c r="AV310" s="83" t="s">
        <v>67</v>
      </c>
      <c r="AW310" s="83" t="s">
        <v>63</v>
      </c>
      <c r="AX310" s="83" t="s">
        <v>63</v>
      </c>
      <c r="AY310" s="83" t="s">
        <v>63</v>
      </c>
      <c r="AZ310" s="83" t="s">
        <v>63</v>
      </c>
      <c r="BA310" s="83" t="s">
        <v>63</v>
      </c>
      <c r="BB310" s="83" t="s">
        <v>73</v>
      </c>
      <c r="BC310" s="83" t="s">
        <v>73</v>
      </c>
      <c r="BD310" s="83"/>
      <c r="BE310" s="83" t="s">
        <v>73</v>
      </c>
      <c r="BF310" s="83"/>
      <c r="BG310" s="87" t="s">
        <v>846</v>
      </c>
      <c r="BH310" s="87" t="s">
        <v>114</v>
      </c>
      <c r="BI310" s="76" t="s">
        <v>1414</v>
      </c>
      <c r="BJ310">
        <f t="shared" si="10"/>
        <v>24</v>
      </c>
      <c r="BK310" s="87">
        <f t="shared" si="9"/>
        <v>58</v>
      </c>
      <c r="BL310" s="87"/>
      <c r="BM310" s="86" t="str">
        <f>_xlfn.XLOOKUP(Form_Responses1811[[#This Row],[Sekolah School (Cleansed)]],'Quality Check'!$B$11:$B$14,'Quality Check'!$C$11:$C$14,)</f>
        <v>Urban</v>
      </c>
      <c r="BN310" s="86" t="str">
        <f>_xlfn.XLOOKUP(Form_Responses1811[[#This Row],[Sekolah School (Cleansed)]],'Quality Check'!$B$11:$B$14,'Quality Check'!$D$11:$D$14,)</f>
        <v>Controlled Group (CG)</v>
      </c>
    </row>
    <row r="311" spans="1:66" ht="13.2" x14ac:dyDescent="0.25">
      <c r="A311" s="82">
        <v>45574.370771296293</v>
      </c>
      <c r="B311" s="83" t="s">
        <v>870</v>
      </c>
      <c r="C311" s="84" t="s">
        <v>871</v>
      </c>
      <c r="D311" s="83">
        <v>4.5</v>
      </c>
      <c r="E311" s="83">
        <v>0.17</v>
      </c>
      <c r="F311" s="83" t="s">
        <v>114</v>
      </c>
      <c r="G311" s="83" t="s">
        <v>76</v>
      </c>
      <c r="H311" s="83" t="s">
        <v>872</v>
      </c>
      <c r="I311" s="83" t="s">
        <v>63</v>
      </c>
      <c r="J311" s="83" t="s">
        <v>64</v>
      </c>
      <c r="K311" s="83" t="s">
        <v>84</v>
      </c>
      <c r="L311" s="83" t="s">
        <v>64</v>
      </c>
      <c r="M311" s="83" t="s">
        <v>78</v>
      </c>
      <c r="N311" s="83" t="s">
        <v>78</v>
      </c>
      <c r="O311" s="83" t="s">
        <v>78</v>
      </c>
      <c r="P311" s="83" t="s">
        <v>64</v>
      </c>
      <c r="Q311" s="83" t="s">
        <v>64</v>
      </c>
      <c r="R311" s="83" t="s">
        <v>64</v>
      </c>
      <c r="S311" s="83" t="s">
        <v>64</v>
      </c>
      <c r="T311" s="83" t="s">
        <v>64</v>
      </c>
      <c r="U311" s="83" t="s">
        <v>78</v>
      </c>
      <c r="V311" s="83" t="s">
        <v>78</v>
      </c>
      <c r="W311" s="83" t="s">
        <v>64</v>
      </c>
      <c r="X311" s="83" t="s">
        <v>64</v>
      </c>
      <c r="Y311" s="83" t="s">
        <v>64</v>
      </c>
      <c r="Z311" s="83" t="s">
        <v>66</v>
      </c>
      <c r="AA311" s="83" t="s">
        <v>66</v>
      </c>
      <c r="AB311" s="83" t="s">
        <v>66</v>
      </c>
      <c r="AC311" s="83" t="s">
        <v>66</v>
      </c>
      <c r="AD311" s="83" t="s">
        <v>66</v>
      </c>
      <c r="AE311" s="83" t="s">
        <v>66</v>
      </c>
      <c r="AF311" s="83" t="s">
        <v>66</v>
      </c>
      <c r="AG311" s="83" t="s">
        <v>66</v>
      </c>
      <c r="AH311" s="83" t="s">
        <v>66</v>
      </c>
      <c r="AI311" s="83" t="s">
        <v>79</v>
      </c>
      <c r="AJ311" s="83" t="s">
        <v>66</v>
      </c>
      <c r="AK311" s="83" t="s">
        <v>66</v>
      </c>
      <c r="AL311" s="83" t="s">
        <v>66</v>
      </c>
      <c r="AM311" s="83" t="s">
        <v>79</v>
      </c>
      <c r="AN311" s="83" t="s">
        <v>66</v>
      </c>
      <c r="AO311" s="83" t="s">
        <v>66</v>
      </c>
      <c r="AP311" s="83" t="s">
        <v>85</v>
      </c>
      <c r="AQ311" s="83" t="s">
        <v>85</v>
      </c>
      <c r="AR311" s="83" t="s">
        <v>73</v>
      </c>
      <c r="AS311" s="83" t="s">
        <v>252</v>
      </c>
      <c r="AT311" s="83" t="s">
        <v>87</v>
      </c>
      <c r="AU311" s="83" t="s">
        <v>70</v>
      </c>
      <c r="AV311" s="83" t="s">
        <v>132</v>
      </c>
      <c r="AW311" s="83" t="s">
        <v>73</v>
      </c>
      <c r="AX311" s="83" t="s">
        <v>73</v>
      </c>
      <c r="AY311" s="83" t="s">
        <v>73</v>
      </c>
      <c r="AZ311" s="83" t="s">
        <v>73</v>
      </c>
      <c r="BA311" s="83" t="s">
        <v>73</v>
      </c>
      <c r="BB311" s="83" t="s">
        <v>73</v>
      </c>
      <c r="BC311" s="83" t="s">
        <v>73</v>
      </c>
      <c r="BD311" s="83"/>
      <c r="BE311" s="83" t="s">
        <v>73</v>
      </c>
      <c r="BF311" s="83"/>
      <c r="BG311" s="87" t="s">
        <v>846</v>
      </c>
      <c r="BH311" s="87" t="s">
        <v>114</v>
      </c>
      <c r="BI311" s="76" t="s">
        <v>1414</v>
      </c>
      <c r="BJ311">
        <f t="shared" si="10"/>
        <v>27</v>
      </c>
      <c r="BK311" s="87">
        <f t="shared" si="9"/>
        <v>47</v>
      </c>
      <c r="BL311" s="87"/>
      <c r="BM311" s="86" t="str">
        <f>_xlfn.XLOOKUP(Form_Responses1811[[#This Row],[Sekolah School (Cleansed)]],'Quality Check'!$B$11:$B$14,'Quality Check'!$C$11:$C$14,)</f>
        <v>Urban</v>
      </c>
      <c r="BN311" s="86" t="str">
        <f>_xlfn.XLOOKUP(Form_Responses1811[[#This Row],[Sekolah School (Cleansed)]],'Quality Check'!$B$11:$B$14,'Quality Check'!$D$11:$D$14,)</f>
        <v>Controlled Group (CG)</v>
      </c>
    </row>
    <row r="312" spans="1:66" ht="13.2" x14ac:dyDescent="0.25">
      <c r="A312" s="82">
        <v>45574.370828969906</v>
      </c>
      <c r="B312" s="83" t="s">
        <v>873</v>
      </c>
      <c r="C312" s="84" t="s">
        <v>874</v>
      </c>
      <c r="D312" s="83">
        <v>98.21</v>
      </c>
      <c r="E312" s="83">
        <v>0.8</v>
      </c>
      <c r="F312" s="83" t="s">
        <v>114</v>
      </c>
      <c r="G312" s="83" t="s">
        <v>76</v>
      </c>
      <c r="H312" s="83" t="s">
        <v>875</v>
      </c>
      <c r="I312" s="83" t="s">
        <v>73</v>
      </c>
      <c r="J312" s="83" t="s">
        <v>64</v>
      </c>
      <c r="K312" s="83" t="s">
        <v>64</v>
      </c>
      <c r="L312" s="83" t="s">
        <v>78</v>
      </c>
      <c r="M312" s="83" t="s">
        <v>78</v>
      </c>
      <c r="N312" s="83" t="s">
        <v>64</v>
      </c>
      <c r="O312" s="83" t="s">
        <v>64</v>
      </c>
      <c r="P312" s="83" t="s">
        <v>84</v>
      </c>
      <c r="Q312" s="83" t="s">
        <v>64</v>
      </c>
      <c r="R312" s="83" t="s">
        <v>64</v>
      </c>
      <c r="S312" s="83" t="s">
        <v>64</v>
      </c>
      <c r="T312" s="83" t="s">
        <v>64</v>
      </c>
      <c r="U312" s="83" t="s">
        <v>64</v>
      </c>
      <c r="V312" s="83" t="s">
        <v>64</v>
      </c>
      <c r="W312" s="83" t="s">
        <v>64</v>
      </c>
      <c r="X312" s="83" t="s">
        <v>64</v>
      </c>
      <c r="Y312" s="83" t="s">
        <v>64</v>
      </c>
      <c r="Z312" s="83" t="s">
        <v>65</v>
      </c>
      <c r="AA312" s="83" t="s">
        <v>65</v>
      </c>
      <c r="AB312" s="83" t="s">
        <v>65</v>
      </c>
      <c r="AC312" s="83" t="s">
        <v>65</v>
      </c>
      <c r="AD312" s="83" t="s">
        <v>65</v>
      </c>
      <c r="AE312" s="83" t="s">
        <v>65</v>
      </c>
      <c r="AF312" s="83" t="s">
        <v>66</v>
      </c>
      <c r="AG312" s="83" t="s">
        <v>65</v>
      </c>
      <c r="AH312" s="83" t="s">
        <v>65</v>
      </c>
      <c r="AI312" s="83" t="s">
        <v>101</v>
      </c>
      <c r="AJ312" s="83" t="s">
        <v>65</v>
      </c>
      <c r="AK312" s="83" t="s">
        <v>65</v>
      </c>
      <c r="AL312" s="83" t="s">
        <v>66</v>
      </c>
      <c r="AM312" s="83" t="s">
        <v>65</v>
      </c>
      <c r="AN312" s="83" t="s">
        <v>65</v>
      </c>
      <c r="AO312" s="83" t="s">
        <v>65</v>
      </c>
      <c r="AP312" s="83" t="s">
        <v>67</v>
      </c>
      <c r="AQ312" s="83" t="s">
        <v>67</v>
      </c>
      <c r="AR312" s="83" t="s">
        <v>63</v>
      </c>
      <c r="AS312" s="83" t="s">
        <v>81</v>
      </c>
      <c r="AT312" s="83" t="s">
        <v>87</v>
      </c>
      <c r="AU312" s="83" t="s">
        <v>67</v>
      </c>
      <c r="AV312" s="83" t="s">
        <v>71</v>
      </c>
      <c r="AW312" s="83" t="s">
        <v>73</v>
      </c>
      <c r="AX312" s="83" t="s">
        <v>73</v>
      </c>
      <c r="AY312" s="83" t="s">
        <v>72</v>
      </c>
      <c r="AZ312" s="83" t="s">
        <v>72</v>
      </c>
      <c r="BA312" s="83" t="s">
        <v>73</v>
      </c>
      <c r="BB312" s="83" t="s">
        <v>73</v>
      </c>
      <c r="BC312" s="83" t="s">
        <v>73</v>
      </c>
      <c r="BD312" s="83"/>
      <c r="BE312" s="83" t="s">
        <v>73</v>
      </c>
      <c r="BF312" s="83"/>
      <c r="BG312" s="87" t="s">
        <v>846</v>
      </c>
      <c r="BH312" s="87" t="s">
        <v>114</v>
      </c>
      <c r="BI312" s="76" t="s">
        <v>1415</v>
      </c>
      <c r="BJ312">
        <f t="shared" si="10"/>
        <v>30</v>
      </c>
      <c r="BK312" s="87">
        <f t="shared" si="9"/>
        <v>62</v>
      </c>
      <c r="BL312" s="87"/>
      <c r="BM312" s="86" t="str">
        <f>_xlfn.XLOOKUP(Form_Responses1811[[#This Row],[Sekolah School (Cleansed)]],'Quality Check'!$B$11:$B$14,'Quality Check'!$C$11:$C$14,)</f>
        <v>Urban</v>
      </c>
      <c r="BN312" s="86" t="str">
        <f>_xlfn.XLOOKUP(Form_Responses1811[[#This Row],[Sekolah School (Cleansed)]],'Quality Check'!$B$11:$B$14,'Quality Check'!$D$11:$D$14,)</f>
        <v>Controlled Group (CG)</v>
      </c>
    </row>
    <row r="313" spans="1:66" ht="13.2" x14ac:dyDescent="0.25">
      <c r="A313" s="82">
        <v>45574.374405659721</v>
      </c>
      <c r="B313" s="83" t="s">
        <v>876</v>
      </c>
      <c r="C313" s="84" t="s">
        <v>877</v>
      </c>
      <c r="D313" s="83">
        <v>100</v>
      </c>
      <c r="E313" s="83">
        <v>0.79</v>
      </c>
      <c r="F313" s="83" t="s">
        <v>114</v>
      </c>
      <c r="G313" s="83" t="s">
        <v>76</v>
      </c>
      <c r="H313" s="83" t="s">
        <v>872</v>
      </c>
      <c r="I313" s="83" t="s">
        <v>63</v>
      </c>
      <c r="J313" s="83" t="s">
        <v>64</v>
      </c>
      <c r="K313" s="83" t="s">
        <v>64</v>
      </c>
      <c r="L313" s="83" t="s">
        <v>64</v>
      </c>
      <c r="M313" s="83" t="s">
        <v>78</v>
      </c>
      <c r="N313" s="83" t="s">
        <v>64</v>
      </c>
      <c r="O313" s="83" t="s">
        <v>64</v>
      </c>
      <c r="P313" s="83" t="s">
        <v>78</v>
      </c>
      <c r="Q313" s="83" t="s">
        <v>64</v>
      </c>
      <c r="R313" s="83" t="s">
        <v>84</v>
      </c>
      <c r="S313" s="83" t="s">
        <v>64</v>
      </c>
      <c r="T313" s="83" t="s">
        <v>64</v>
      </c>
      <c r="U313" s="83" t="s">
        <v>64</v>
      </c>
      <c r="V313" s="83" t="s">
        <v>64</v>
      </c>
      <c r="W313" s="83" t="s">
        <v>84</v>
      </c>
      <c r="X313" s="83" t="s">
        <v>64</v>
      </c>
      <c r="Y313" s="83" t="s">
        <v>64</v>
      </c>
      <c r="Z313" s="83" t="s">
        <v>65</v>
      </c>
      <c r="AA313" s="83" t="s">
        <v>65</v>
      </c>
      <c r="AB313" s="83" t="s">
        <v>65</v>
      </c>
      <c r="AC313" s="83" t="s">
        <v>66</v>
      </c>
      <c r="AD313" s="83" t="s">
        <v>65</v>
      </c>
      <c r="AE313" s="83" t="s">
        <v>65</v>
      </c>
      <c r="AF313" s="83" t="s">
        <v>66</v>
      </c>
      <c r="AG313" s="83" t="s">
        <v>65</v>
      </c>
      <c r="AH313" s="83" t="s">
        <v>65</v>
      </c>
      <c r="AI313" s="83" t="s">
        <v>101</v>
      </c>
      <c r="AJ313" s="83" t="s">
        <v>66</v>
      </c>
      <c r="AK313" s="83" t="s">
        <v>79</v>
      </c>
      <c r="AL313" s="83" t="s">
        <v>66</v>
      </c>
      <c r="AM313" s="83" t="s">
        <v>65</v>
      </c>
      <c r="AN313" s="83" t="s">
        <v>66</v>
      </c>
      <c r="AO313" s="83" t="s">
        <v>66</v>
      </c>
      <c r="AP313" s="83" t="s">
        <v>67</v>
      </c>
      <c r="AQ313" s="83" t="s">
        <v>67</v>
      </c>
      <c r="AR313" s="83" t="s">
        <v>63</v>
      </c>
      <c r="AS313" s="83" t="s">
        <v>878</v>
      </c>
      <c r="AT313" s="83" t="s">
        <v>87</v>
      </c>
      <c r="AU313" s="83" t="s">
        <v>70</v>
      </c>
      <c r="AV313" s="83" t="s">
        <v>71</v>
      </c>
      <c r="AW313" s="83" t="s">
        <v>73</v>
      </c>
      <c r="AX313" s="83" t="s">
        <v>73</v>
      </c>
      <c r="AY313" s="83" t="s">
        <v>72</v>
      </c>
      <c r="AZ313" s="83" t="s">
        <v>72</v>
      </c>
      <c r="BA313" s="83" t="s">
        <v>72</v>
      </c>
      <c r="BB313" s="83" t="s">
        <v>73</v>
      </c>
      <c r="BC313" s="83" t="s">
        <v>73</v>
      </c>
      <c r="BD313" s="83"/>
      <c r="BE313" s="83" t="s">
        <v>73</v>
      </c>
      <c r="BF313" s="83"/>
      <c r="BG313" s="87" t="s">
        <v>846</v>
      </c>
      <c r="BH313" s="87" t="s">
        <v>114</v>
      </c>
      <c r="BI313" s="76" t="s">
        <v>1414</v>
      </c>
      <c r="BJ313">
        <f t="shared" si="10"/>
        <v>29</v>
      </c>
      <c r="BK313" s="87">
        <f t="shared" si="9"/>
        <v>56</v>
      </c>
      <c r="BL313" s="87"/>
      <c r="BM313" s="86" t="str">
        <f>_xlfn.XLOOKUP(Form_Responses1811[[#This Row],[Sekolah School (Cleansed)]],'Quality Check'!$B$11:$B$14,'Quality Check'!$C$11:$C$14,)</f>
        <v>Urban</v>
      </c>
      <c r="BN313" s="86" t="str">
        <f>_xlfn.XLOOKUP(Form_Responses1811[[#This Row],[Sekolah School (Cleansed)]],'Quality Check'!$B$11:$B$14,'Quality Check'!$D$11:$D$14,)</f>
        <v>Controlled Group (CG)</v>
      </c>
    </row>
    <row r="314" spans="1:66" ht="13.2" x14ac:dyDescent="0.25">
      <c r="A314" s="82">
        <v>45574.374912280095</v>
      </c>
      <c r="B314" s="83" t="s">
        <v>879</v>
      </c>
      <c r="C314" s="84" t="s">
        <v>880</v>
      </c>
      <c r="D314" s="83">
        <v>100</v>
      </c>
      <c r="E314" s="83">
        <v>0.95</v>
      </c>
      <c r="F314" s="83" t="s">
        <v>114</v>
      </c>
      <c r="G314" s="83" t="s">
        <v>76</v>
      </c>
      <c r="H314" s="83" t="s">
        <v>846</v>
      </c>
      <c r="I314" s="83" t="s">
        <v>63</v>
      </c>
      <c r="J314" s="83" t="s">
        <v>64</v>
      </c>
      <c r="K314" s="83" t="s">
        <v>84</v>
      </c>
      <c r="L314" s="83" t="s">
        <v>64</v>
      </c>
      <c r="M314" s="83" t="s">
        <v>84</v>
      </c>
      <c r="N314" s="83" t="s">
        <v>64</v>
      </c>
      <c r="O314" s="83" t="s">
        <v>64</v>
      </c>
      <c r="P314" s="83" t="s">
        <v>84</v>
      </c>
      <c r="Q314" s="83" t="s">
        <v>78</v>
      </c>
      <c r="R314" s="83" t="s">
        <v>64</v>
      </c>
      <c r="S314" s="83" t="s">
        <v>64</v>
      </c>
      <c r="T314" s="83" t="s">
        <v>64</v>
      </c>
      <c r="U314" s="83" t="s">
        <v>78</v>
      </c>
      <c r="V314" s="83" t="s">
        <v>84</v>
      </c>
      <c r="W314" s="83" t="s">
        <v>64</v>
      </c>
      <c r="X314" s="83" t="s">
        <v>64</v>
      </c>
      <c r="Y314" s="83" t="s">
        <v>64</v>
      </c>
      <c r="Z314" s="83" t="s">
        <v>66</v>
      </c>
      <c r="AA314" s="83" t="s">
        <v>66</v>
      </c>
      <c r="AB314" s="83" t="s">
        <v>66</v>
      </c>
      <c r="AC314" s="83" t="s">
        <v>66</v>
      </c>
      <c r="AD314" s="83" t="s">
        <v>66</v>
      </c>
      <c r="AE314" s="83" t="s">
        <v>66</v>
      </c>
      <c r="AF314" s="83" t="s">
        <v>66</v>
      </c>
      <c r="AG314" s="83" t="s">
        <v>65</v>
      </c>
      <c r="AH314" s="83" t="s">
        <v>65</v>
      </c>
      <c r="AI314" s="83" t="s">
        <v>101</v>
      </c>
      <c r="AJ314" s="83" t="s">
        <v>66</v>
      </c>
      <c r="AK314" s="83" t="s">
        <v>66</v>
      </c>
      <c r="AL314" s="83" t="s">
        <v>66</v>
      </c>
      <c r="AM314" s="83" t="s">
        <v>66</v>
      </c>
      <c r="AN314" s="83" t="s">
        <v>66</v>
      </c>
      <c r="AO314" s="83" t="s">
        <v>66</v>
      </c>
      <c r="AP314" s="83" t="s">
        <v>67</v>
      </c>
      <c r="AQ314" s="83" t="s">
        <v>151</v>
      </c>
      <c r="AR314" s="83" t="s">
        <v>86</v>
      </c>
      <c r="AS314" s="83" t="s">
        <v>120</v>
      </c>
      <c r="AT314" s="83" t="s">
        <v>69</v>
      </c>
      <c r="AU314" s="83" t="s">
        <v>67</v>
      </c>
      <c r="AV314" s="83" t="s">
        <v>71</v>
      </c>
      <c r="AW314" s="83" t="s">
        <v>72</v>
      </c>
      <c r="AX314" s="83" t="s">
        <v>73</v>
      </c>
      <c r="AY314" s="83" t="s">
        <v>72</v>
      </c>
      <c r="AZ314" s="83" t="s">
        <v>72</v>
      </c>
      <c r="BA314" s="83" t="s">
        <v>72</v>
      </c>
      <c r="BB314" s="83" t="s">
        <v>73</v>
      </c>
      <c r="BC314" s="83" t="s">
        <v>73</v>
      </c>
      <c r="BD314" s="83"/>
      <c r="BE314" s="83" t="s">
        <v>73</v>
      </c>
      <c r="BF314" s="83"/>
      <c r="BG314" s="87" t="s">
        <v>846</v>
      </c>
      <c r="BH314" s="87" t="s">
        <v>114</v>
      </c>
      <c r="BI314" s="76" t="s">
        <v>1414</v>
      </c>
      <c r="BJ314">
        <f t="shared" si="10"/>
        <v>27</v>
      </c>
      <c r="BK314" s="87">
        <f t="shared" si="9"/>
        <v>51</v>
      </c>
      <c r="BL314" s="87"/>
      <c r="BM314" s="86" t="str">
        <f>_xlfn.XLOOKUP(Form_Responses1811[[#This Row],[Sekolah School (Cleansed)]],'Quality Check'!$B$11:$B$14,'Quality Check'!$C$11:$C$14,)</f>
        <v>Urban</v>
      </c>
      <c r="BN314" s="86" t="str">
        <f>_xlfn.XLOOKUP(Form_Responses1811[[#This Row],[Sekolah School (Cleansed)]],'Quality Check'!$B$11:$B$14,'Quality Check'!$D$11:$D$14,)</f>
        <v>Controlled Group (CG)</v>
      </c>
    </row>
    <row r="315" spans="1:66" ht="13.2" x14ac:dyDescent="0.25">
      <c r="A315" s="82">
        <v>45574.375060115737</v>
      </c>
      <c r="B315" s="83" t="s">
        <v>881</v>
      </c>
      <c r="C315" s="84" t="s">
        <v>882</v>
      </c>
      <c r="D315" s="83">
        <v>100</v>
      </c>
      <c r="E315" s="83">
        <v>0.71</v>
      </c>
      <c r="F315" s="83" t="s">
        <v>114</v>
      </c>
      <c r="G315" s="83" t="s">
        <v>76</v>
      </c>
      <c r="H315" s="83" t="s">
        <v>846</v>
      </c>
      <c r="I315" s="83" t="s">
        <v>73</v>
      </c>
      <c r="J315" s="83" t="s">
        <v>64</v>
      </c>
      <c r="K315" s="83" t="s">
        <v>84</v>
      </c>
      <c r="L315" s="83" t="s">
        <v>64</v>
      </c>
      <c r="M315" s="83" t="s">
        <v>84</v>
      </c>
      <c r="N315" s="83" t="s">
        <v>84</v>
      </c>
      <c r="O315" s="83" t="s">
        <v>84</v>
      </c>
      <c r="P315" s="83" t="s">
        <v>84</v>
      </c>
      <c r="Q315" s="83" t="s">
        <v>64</v>
      </c>
      <c r="R315" s="83" t="s">
        <v>64</v>
      </c>
      <c r="S315" s="83" t="s">
        <v>64</v>
      </c>
      <c r="T315" s="83" t="s">
        <v>84</v>
      </c>
      <c r="U315" s="83" t="s">
        <v>84</v>
      </c>
      <c r="V315" s="83" t="s">
        <v>64</v>
      </c>
      <c r="W315" s="83" t="s">
        <v>64</v>
      </c>
      <c r="X315" s="83" t="s">
        <v>84</v>
      </c>
      <c r="Y315" s="83" t="s">
        <v>64</v>
      </c>
      <c r="Z315" s="83" t="s">
        <v>66</v>
      </c>
      <c r="AA315" s="83" t="s">
        <v>66</v>
      </c>
      <c r="AB315" s="83" t="s">
        <v>66</v>
      </c>
      <c r="AC315" s="83" t="s">
        <v>66</v>
      </c>
      <c r="AD315" s="83" t="s">
        <v>66</v>
      </c>
      <c r="AE315" s="83" t="s">
        <v>66</v>
      </c>
      <c r="AF315" s="83" t="s">
        <v>66</v>
      </c>
      <c r="AG315" s="83" t="s">
        <v>66</v>
      </c>
      <c r="AH315" s="83" t="s">
        <v>65</v>
      </c>
      <c r="AI315" s="83" t="s">
        <v>79</v>
      </c>
      <c r="AJ315" s="83" t="s">
        <v>66</v>
      </c>
      <c r="AK315" s="83" t="s">
        <v>66</v>
      </c>
      <c r="AL315" s="83" t="s">
        <v>66</v>
      </c>
      <c r="AM315" s="83" t="s">
        <v>66</v>
      </c>
      <c r="AN315" s="83" t="s">
        <v>79</v>
      </c>
      <c r="AO315" s="83" t="s">
        <v>79</v>
      </c>
      <c r="AP315" s="83" t="s">
        <v>67</v>
      </c>
      <c r="AQ315" s="83" t="s">
        <v>67</v>
      </c>
      <c r="AR315" s="83" t="s">
        <v>86</v>
      </c>
      <c r="AS315" s="83" t="s">
        <v>68</v>
      </c>
      <c r="AT315" s="83" t="s">
        <v>87</v>
      </c>
      <c r="AU315" s="83" t="s">
        <v>93</v>
      </c>
      <c r="AV315" s="83" t="s">
        <v>71</v>
      </c>
      <c r="AW315" s="83" t="s">
        <v>73</v>
      </c>
      <c r="AX315" s="83" t="s">
        <v>72</v>
      </c>
      <c r="AY315" s="83" t="s">
        <v>63</v>
      </c>
      <c r="AZ315" s="83" t="s">
        <v>63</v>
      </c>
      <c r="BA315" s="83" t="s">
        <v>73</v>
      </c>
      <c r="BB315" s="83" t="s">
        <v>73</v>
      </c>
      <c r="BC315" s="83" t="s">
        <v>73</v>
      </c>
      <c r="BD315" s="83"/>
      <c r="BE315" s="83" t="s">
        <v>73</v>
      </c>
      <c r="BF315" s="83"/>
      <c r="BG315" s="87" t="s">
        <v>846</v>
      </c>
      <c r="BH315" s="87" t="s">
        <v>114</v>
      </c>
      <c r="BI315" s="76" t="s">
        <v>1415</v>
      </c>
      <c r="BJ315">
        <f t="shared" si="10"/>
        <v>25</v>
      </c>
      <c r="BK315" s="87">
        <f t="shared" si="9"/>
        <v>47</v>
      </c>
      <c r="BL315" s="87"/>
      <c r="BM315" s="86" t="str">
        <f>_xlfn.XLOOKUP(Form_Responses1811[[#This Row],[Sekolah School (Cleansed)]],'Quality Check'!$B$11:$B$14,'Quality Check'!$C$11:$C$14,)</f>
        <v>Urban</v>
      </c>
      <c r="BN315" s="86" t="str">
        <f>_xlfn.XLOOKUP(Form_Responses1811[[#This Row],[Sekolah School (Cleansed)]],'Quality Check'!$B$11:$B$14,'Quality Check'!$D$11:$D$14,)</f>
        <v>Controlled Group (CG)</v>
      </c>
    </row>
    <row r="316" spans="1:66" ht="13.2" x14ac:dyDescent="0.25">
      <c r="A316" s="82">
        <v>45574.375688495369</v>
      </c>
      <c r="B316" s="83" t="s">
        <v>883</v>
      </c>
      <c r="C316" s="84" t="s">
        <v>884</v>
      </c>
      <c r="D316" s="83">
        <v>100</v>
      </c>
      <c r="E316" s="83">
        <v>1.33</v>
      </c>
      <c r="F316" s="83" t="s">
        <v>114</v>
      </c>
      <c r="G316" s="83" t="s">
        <v>76</v>
      </c>
      <c r="H316" s="83" t="s">
        <v>846</v>
      </c>
      <c r="I316" s="83" t="s">
        <v>63</v>
      </c>
      <c r="J316" s="83" t="s">
        <v>64</v>
      </c>
      <c r="K316" s="83" t="s">
        <v>64</v>
      </c>
      <c r="L316" s="83" t="s">
        <v>64</v>
      </c>
      <c r="M316" s="83" t="s">
        <v>84</v>
      </c>
      <c r="N316" s="83" t="s">
        <v>64</v>
      </c>
      <c r="O316" s="83" t="s">
        <v>64</v>
      </c>
      <c r="P316" s="83" t="s">
        <v>84</v>
      </c>
      <c r="Q316" s="83" t="s">
        <v>64</v>
      </c>
      <c r="R316" s="83" t="s">
        <v>64</v>
      </c>
      <c r="S316" s="83" t="s">
        <v>84</v>
      </c>
      <c r="T316" s="83" t="s">
        <v>64</v>
      </c>
      <c r="U316" s="83" t="s">
        <v>64</v>
      </c>
      <c r="V316" s="83" t="s">
        <v>64</v>
      </c>
      <c r="W316" s="83" t="s">
        <v>64</v>
      </c>
      <c r="X316" s="83" t="s">
        <v>64</v>
      </c>
      <c r="Y316" s="83" t="s">
        <v>64</v>
      </c>
      <c r="Z316" s="83" t="s">
        <v>65</v>
      </c>
      <c r="AA316" s="83" t="s">
        <v>65</v>
      </c>
      <c r="AB316" s="83" t="s">
        <v>66</v>
      </c>
      <c r="AC316" s="83" t="s">
        <v>66</v>
      </c>
      <c r="AD316" s="83" t="s">
        <v>66</v>
      </c>
      <c r="AE316" s="83" t="s">
        <v>65</v>
      </c>
      <c r="AF316" s="83" t="s">
        <v>66</v>
      </c>
      <c r="AG316" s="83" t="s">
        <v>65</v>
      </c>
      <c r="AH316" s="83" t="s">
        <v>66</v>
      </c>
      <c r="AI316" s="83" t="s">
        <v>79</v>
      </c>
      <c r="AJ316" s="83" t="s">
        <v>65</v>
      </c>
      <c r="AK316" s="83" t="s">
        <v>66</v>
      </c>
      <c r="AL316" s="83" t="s">
        <v>79</v>
      </c>
      <c r="AM316" s="83" t="s">
        <v>65</v>
      </c>
      <c r="AN316" s="83" t="s">
        <v>66</v>
      </c>
      <c r="AO316" s="83" t="s">
        <v>66</v>
      </c>
      <c r="AP316" s="83" t="s">
        <v>67</v>
      </c>
      <c r="AQ316" s="83" t="s">
        <v>67</v>
      </c>
      <c r="AR316" s="83" t="s">
        <v>86</v>
      </c>
      <c r="AS316" s="83" t="s">
        <v>81</v>
      </c>
      <c r="AT316" s="83" t="s">
        <v>87</v>
      </c>
      <c r="AU316" s="83" t="s">
        <v>70</v>
      </c>
      <c r="AV316" s="83" t="s">
        <v>71</v>
      </c>
      <c r="AW316" s="83" t="s">
        <v>73</v>
      </c>
      <c r="AX316" s="83" t="s">
        <v>72</v>
      </c>
      <c r="AY316" s="83" t="s">
        <v>73</v>
      </c>
      <c r="AZ316" s="83" t="s">
        <v>63</v>
      </c>
      <c r="BA316" s="83" t="s">
        <v>73</v>
      </c>
      <c r="BB316" s="83" t="s">
        <v>72</v>
      </c>
      <c r="BC316" s="83" t="s">
        <v>73</v>
      </c>
      <c r="BD316" s="83"/>
      <c r="BE316" s="83" t="s">
        <v>73</v>
      </c>
      <c r="BF316" s="83"/>
      <c r="BG316" s="87" t="s">
        <v>846</v>
      </c>
      <c r="BH316" s="87" t="s">
        <v>114</v>
      </c>
      <c r="BI316" s="76" t="s">
        <v>1414</v>
      </c>
      <c r="BJ316">
        <f t="shared" si="10"/>
        <v>30</v>
      </c>
      <c r="BK316" s="87">
        <f t="shared" si="9"/>
        <v>53</v>
      </c>
      <c r="BL316" s="87"/>
      <c r="BM316" s="86" t="str">
        <f>_xlfn.XLOOKUP(Form_Responses1811[[#This Row],[Sekolah School (Cleansed)]],'Quality Check'!$B$11:$B$14,'Quality Check'!$C$11:$C$14,)</f>
        <v>Urban</v>
      </c>
      <c r="BN316" s="86" t="str">
        <f>_xlfn.XLOOKUP(Form_Responses1811[[#This Row],[Sekolah School (Cleansed)]],'Quality Check'!$B$11:$B$14,'Quality Check'!$D$11:$D$14,)</f>
        <v>Controlled Group (CG)</v>
      </c>
    </row>
    <row r="317" spans="1:66" ht="13.2" x14ac:dyDescent="0.25">
      <c r="A317" s="82">
        <v>45574.37933700232</v>
      </c>
      <c r="B317" s="83" t="s">
        <v>885</v>
      </c>
      <c r="C317" s="84" t="s">
        <v>886</v>
      </c>
      <c r="D317" s="83">
        <v>100</v>
      </c>
      <c r="E317" s="83">
        <v>0.48</v>
      </c>
      <c r="F317" s="83" t="s">
        <v>114</v>
      </c>
      <c r="G317" s="83" t="s">
        <v>76</v>
      </c>
      <c r="H317" s="83" t="s">
        <v>887</v>
      </c>
      <c r="I317" s="83" t="s">
        <v>63</v>
      </c>
      <c r="J317" s="83" t="s">
        <v>64</v>
      </c>
      <c r="K317" s="83" t="s">
        <v>64</v>
      </c>
      <c r="L317" s="83" t="s">
        <v>64</v>
      </c>
      <c r="M317" s="83" t="s">
        <v>84</v>
      </c>
      <c r="N317" s="83" t="s">
        <v>64</v>
      </c>
      <c r="O317" s="83" t="s">
        <v>64</v>
      </c>
      <c r="P317" s="83" t="s">
        <v>84</v>
      </c>
      <c r="Q317" s="83" t="s">
        <v>64</v>
      </c>
      <c r="R317" s="83" t="s">
        <v>64</v>
      </c>
      <c r="S317" s="83" t="s">
        <v>64</v>
      </c>
      <c r="T317" s="83" t="s">
        <v>64</v>
      </c>
      <c r="U317" s="83" t="s">
        <v>64</v>
      </c>
      <c r="V317" s="83" t="s">
        <v>64</v>
      </c>
      <c r="W317" s="83" t="s">
        <v>64</v>
      </c>
      <c r="X317" s="83" t="s">
        <v>64</v>
      </c>
      <c r="Y317" s="83" t="s">
        <v>64</v>
      </c>
      <c r="Z317" s="83" t="s">
        <v>66</v>
      </c>
      <c r="AA317" s="83" t="s">
        <v>66</v>
      </c>
      <c r="AB317" s="83" t="s">
        <v>66</v>
      </c>
      <c r="AC317" s="83" t="s">
        <v>66</v>
      </c>
      <c r="AD317" s="83" t="s">
        <v>66</v>
      </c>
      <c r="AE317" s="83" t="s">
        <v>66</v>
      </c>
      <c r="AF317" s="83" t="s">
        <v>66</v>
      </c>
      <c r="AG317" s="83" t="s">
        <v>65</v>
      </c>
      <c r="AH317" s="83" t="s">
        <v>65</v>
      </c>
      <c r="AI317" s="83" t="s">
        <v>79</v>
      </c>
      <c r="AJ317" s="83" t="s">
        <v>66</v>
      </c>
      <c r="AK317" s="83" t="s">
        <v>66</v>
      </c>
      <c r="AL317" s="83" t="s">
        <v>66</v>
      </c>
      <c r="AM317" s="83" t="s">
        <v>66</v>
      </c>
      <c r="AN317" s="83" t="s">
        <v>66</v>
      </c>
      <c r="AO317" s="83" t="s">
        <v>66</v>
      </c>
      <c r="AP317" s="83" t="s">
        <v>67</v>
      </c>
      <c r="AQ317" s="83" t="s">
        <v>67</v>
      </c>
      <c r="AR317" s="83" t="s">
        <v>86</v>
      </c>
      <c r="AS317" s="83" t="s">
        <v>223</v>
      </c>
      <c r="AT317" s="83" t="s">
        <v>69</v>
      </c>
      <c r="AU317" s="83" t="s">
        <v>93</v>
      </c>
      <c r="AV317" s="83" t="s">
        <v>132</v>
      </c>
      <c r="AW317" s="83" t="s">
        <v>63</v>
      </c>
      <c r="AX317" s="83" t="s">
        <v>63</v>
      </c>
      <c r="AY317" s="83" t="s">
        <v>63</v>
      </c>
      <c r="AZ317" s="83" t="s">
        <v>63</v>
      </c>
      <c r="BA317" s="83" t="s">
        <v>63</v>
      </c>
      <c r="BB317" s="83" t="s">
        <v>72</v>
      </c>
      <c r="BC317" s="83" t="s">
        <v>73</v>
      </c>
      <c r="BD317" s="83"/>
      <c r="BE317" s="83" t="s">
        <v>73</v>
      </c>
      <c r="BF317" s="83"/>
      <c r="BG317" s="87" t="s">
        <v>846</v>
      </c>
      <c r="BH317" s="87" t="s">
        <v>114</v>
      </c>
      <c r="BI317" s="76" t="s">
        <v>1414</v>
      </c>
      <c r="BJ317">
        <f t="shared" si="10"/>
        <v>31</v>
      </c>
      <c r="BK317" s="87">
        <f t="shared" si="9"/>
        <v>50</v>
      </c>
      <c r="BL317" s="87"/>
      <c r="BM317" s="86" t="str">
        <f>_xlfn.XLOOKUP(Form_Responses1811[[#This Row],[Sekolah School (Cleansed)]],'Quality Check'!$B$11:$B$14,'Quality Check'!$C$11:$C$14,)</f>
        <v>Urban</v>
      </c>
      <c r="BN317" s="86" t="str">
        <f>_xlfn.XLOOKUP(Form_Responses1811[[#This Row],[Sekolah School (Cleansed)]],'Quality Check'!$B$11:$B$14,'Quality Check'!$D$11:$D$14,)</f>
        <v>Controlled Group (CG)</v>
      </c>
    </row>
    <row r="318" spans="1:66" ht="13.2" x14ac:dyDescent="0.25">
      <c r="A318" s="82">
        <v>45574.380974687505</v>
      </c>
      <c r="B318" s="83" t="s">
        <v>888</v>
      </c>
      <c r="C318" s="84" t="s">
        <v>889</v>
      </c>
      <c r="D318" s="83">
        <v>42.85</v>
      </c>
      <c r="E318" s="83">
        <v>0.46</v>
      </c>
      <c r="F318" s="83" t="s">
        <v>114</v>
      </c>
      <c r="G318" s="83" t="s">
        <v>76</v>
      </c>
      <c r="H318" s="83" t="s">
        <v>846</v>
      </c>
      <c r="I318" s="83" t="s">
        <v>63</v>
      </c>
      <c r="J318" s="83" t="s">
        <v>78</v>
      </c>
      <c r="K318" s="83" t="s">
        <v>64</v>
      </c>
      <c r="L318" s="83" t="s">
        <v>64</v>
      </c>
      <c r="M318" s="83" t="s">
        <v>84</v>
      </c>
      <c r="N318" s="83" t="s">
        <v>84</v>
      </c>
      <c r="O318" s="83" t="s">
        <v>64</v>
      </c>
      <c r="P318" s="83" t="s">
        <v>64</v>
      </c>
      <c r="Q318" s="83" t="s">
        <v>64</v>
      </c>
      <c r="R318" s="83" t="s">
        <v>64</v>
      </c>
      <c r="S318" s="83" t="s">
        <v>64</v>
      </c>
      <c r="T318" s="83" t="s">
        <v>64</v>
      </c>
      <c r="U318" s="83" t="s">
        <v>64</v>
      </c>
      <c r="V318" s="83" t="s">
        <v>64</v>
      </c>
      <c r="W318" s="83" t="s">
        <v>64</v>
      </c>
      <c r="X318" s="83" t="s">
        <v>78</v>
      </c>
      <c r="Y318" s="83" t="s">
        <v>64</v>
      </c>
      <c r="Z318" s="83" t="s">
        <v>66</v>
      </c>
      <c r="AA318" s="83" t="s">
        <v>65</v>
      </c>
      <c r="AB318" s="83" t="s">
        <v>66</v>
      </c>
      <c r="AC318" s="83" t="s">
        <v>65</v>
      </c>
      <c r="AD318" s="83" t="s">
        <v>66</v>
      </c>
      <c r="AE318" s="83" t="s">
        <v>65</v>
      </c>
      <c r="AF318" s="83" t="s">
        <v>65</v>
      </c>
      <c r="AG318" s="83" t="s">
        <v>65</v>
      </c>
      <c r="AH318" s="83" t="s">
        <v>65</v>
      </c>
      <c r="AI318" s="83" t="s">
        <v>101</v>
      </c>
      <c r="AJ318" s="83" t="s">
        <v>66</v>
      </c>
      <c r="AK318" s="83" t="s">
        <v>65</v>
      </c>
      <c r="AL318" s="83" t="s">
        <v>65</v>
      </c>
      <c r="AM318" s="83" t="s">
        <v>65</v>
      </c>
      <c r="AN318" s="83" t="s">
        <v>66</v>
      </c>
      <c r="AO318" s="83" t="s">
        <v>66</v>
      </c>
      <c r="AP318" s="83" t="s">
        <v>67</v>
      </c>
      <c r="AQ318" s="83" t="s">
        <v>119</v>
      </c>
      <c r="AR318" s="83" t="s">
        <v>86</v>
      </c>
      <c r="AS318" s="83" t="s">
        <v>68</v>
      </c>
      <c r="AT318" s="83" t="s">
        <v>169</v>
      </c>
      <c r="AU318" s="83" t="s">
        <v>85</v>
      </c>
      <c r="AV318" s="83" t="s">
        <v>71</v>
      </c>
      <c r="AW318" s="83" t="s">
        <v>73</v>
      </c>
      <c r="AX318" s="83" t="s">
        <v>73</v>
      </c>
      <c r="AY318" s="83" t="s">
        <v>72</v>
      </c>
      <c r="AZ318" s="83" t="s">
        <v>72</v>
      </c>
      <c r="BA318" s="83" t="s">
        <v>72</v>
      </c>
      <c r="BB318" s="83" t="s">
        <v>72</v>
      </c>
      <c r="BC318" s="83" t="s">
        <v>73</v>
      </c>
      <c r="BD318" s="83"/>
      <c r="BE318" s="83" t="s">
        <v>73</v>
      </c>
      <c r="BF318" s="83"/>
      <c r="BG318" s="87" t="s">
        <v>846</v>
      </c>
      <c r="BH318" s="87" t="s">
        <v>114</v>
      </c>
      <c r="BI318" s="76" t="s">
        <v>1414</v>
      </c>
      <c r="BJ318">
        <f t="shared" si="10"/>
        <v>29</v>
      </c>
      <c r="BK318" s="87">
        <f t="shared" si="9"/>
        <v>58</v>
      </c>
      <c r="BL318" s="87"/>
      <c r="BM318" s="86" t="str">
        <f>_xlfn.XLOOKUP(Form_Responses1811[[#This Row],[Sekolah School (Cleansed)]],'Quality Check'!$B$11:$B$14,'Quality Check'!$C$11:$C$14,)</f>
        <v>Urban</v>
      </c>
      <c r="BN318" s="86" t="str">
        <f>_xlfn.XLOOKUP(Form_Responses1811[[#This Row],[Sekolah School (Cleansed)]],'Quality Check'!$B$11:$B$14,'Quality Check'!$D$11:$D$14,)</f>
        <v>Controlled Group (CG)</v>
      </c>
    </row>
    <row r="319" spans="1:66" ht="13.2" x14ac:dyDescent="0.25">
      <c r="A319" s="82">
        <v>45574.381581689813</v>
      </c>
      <c r="B319" s="83" t="s">
        <v>890</v>
      </c>
      <c r="C319" s="84" t="s">
        <v>891</v>
      </c>
      <c r="D319" s="83">
        <v>62.5</v>
      </c>
      <c r="E319" s="83">
        <v>0.54</v>
      </c>
      <c r="F319" s="83" t="s">
        <v>114</v>
      </c>
      <c r="G319" s="83" t="s">
        <v>76</v>
      </c>
      <c r="H319" s="83" t="s">
        <v>857</v>
      </c>
      <c r="I319" s="83" t="s">
        <v>63</v>
      </c>
      <c r="J319" s="83" t="s">
        <v>64</v>
      </c>
      <c r="K319" s="83" t="s">
        <v>84</v>
      </c>
      <c r="L319" s="83" t="s">
        <v>64</v>
      </c>
      <c r="M319" s="83" t="s">
        <v>64</v>
      </c>
      <c r="N319" s="83" t="s">
        <v>64</v>
      </c>
      <c r="O319" s="83" t="s">
        <v>84</v>
      </c>
      <c r="P319" s="83" t="s">
        <v>64</v>
      </c>
      <c r="Q319" s="83" t="s">
        <v>84</v>
      </c>
      <c r="R319" s="83" t="s">
        <v>64</v>
      </c>
      <c r="S319" s="83" t="s">
        <v>64</v>
      </c>
      <c r="T319" s="83" t="s">
        <v>64</v>
      </c>
      <c r="U319" s="83" t="s">
        <v>84</v>
      </c>
      <c r="V319" s="83" t="s">
        <v>64</v>
      </c>
      <c r="W319" s="83" t="s">
        <v>64</v>
      </c>
      <c r="X319" s="83" t="s">
        <v>84</v>
      </c>
      <c r="Y319" s="83" t="s">
        <v>64</v>
      </c>
      <c r="Z319" s="83" t="s">
        <v>66</v>
      </c>
      <c r="AA319" s="83" t="s">
        <v>66</v>
      </c>
      <c r="AB319" s="83" t="s">
        <v>65</v>
      </c>
      <c r="AC319" s="83" t="s">
        <v>65</v>
      </c>
      <c r="AD319" s="83" t="s">
        <v>65</v>
      </c>
      <c r="AE319" s="83" t="s">
        <v>65</v>
      </c>
      <c r="AF319" s="83" t="s">
        <v>65</v>
      </c>
      <c r="AG319" s="83" t="s">
        <v>66</v>
      </c>
      <c r="AH319" s="83" t="s">
        <v>66</v>
      </c>
      <c r="AI319" s="83" t="s">
        <v>79</v>
      </c>
      <c r="AJ319" s="83" t="s">
        <v>66</v>
      </c>
      <c r="AK319" s="83" t="s">
        <v>65</v>
      </c>
      <c r="AL319" s="83" t="s">
        <v>65</v>
      </c>
      <c r="AM319" s="83" t="s">
        <v>66</v>
      </c>
      <c r="AN319" s="83" t="s">
        <v>66</v>
      </c>
      <c r="AO319" s="83" t="s">
        <v>65</v>
      </c>
      <c r="AP319" s="83" t="s">
        <v>80</v>
      </c>
      <c r="AQ319" s="83" t="s">
        <v>67</v>
      </c>
      <c r="AR319" s="83" t="s">
        <v>73</v>
      </c>
      <c r="AS319" s="83" t="s">
        <v>247</v>
      </c>
      <c r="AT319" s="83" t="s">
        <v>69</v>
      </c>
      <c r="AU319" s="83" t="s">
        <v>67</v>
      </c>
      <c r="AV319" s="83" t="s">
        <v>67</v>
      </c>
      <c r="AW319" s="83" t="s">
        <v>73</v>
      </c>
      <c r="AX319" s="83" t="s">
        <v>72</v>
      </c>
      <c r="AY319" s="83" t="s">
        <v>73</v>
      </c>
      <c r="AZ319" s="83" t="s">
        <v>63</v>
      </c>
      <c r="BA319" s="83" t="s">
        <v>63</v>
      </c>
      <c r="BB319" s="83" t="s">
        <v>72</v>
      </c>
      <c r="BC319" s="83" t="s">
        <v>73</v>
      </c>
      <c r="BD319" s="83"/>
      <c r="BE319" s="83" t="s">
        <v>73</v>
      </c>
      <c r="BF319" s="83"/>
      <c r="BG319" s="87" t="s">
        <v>846</v>
      </c>
      <c r="BH319" s="87" t="s">
        <v>114</v>
      </c>
      <c r="BI319" s="76" t="s">
        <v>1414</v>
      </c>
      <c r="BJ319">
        <f t="shared" si="10"/>
        <v>26</v>
      </c>
      <c r="BK319" s="87">
        <f t="shared" si="9"/>
        <v>56</v>
      </c>
      <c r="BL319" s="87"/>
      <c r="BM319" s="86" t="str">
        <f>_xlfn.XLOOKUP(Form_Responses1811[[#This Row],[Sekolah School (Cleansed)]],'Quality Check'!$B$11:$B$14,'Quality Check'!$C$11:$C$14,)</f>
        <v>Urban</v>
      </c>
      <c r="BN319" s="86" t="str">
        <f>_xlfn.XLOOKUP(Form_Responses1811[[#This Row],[Sekolah School (Cleansed)]],'Quality Check'!$B$11:$B$14,'Quality Check'!$D$11:$D$14,)</f>
        <v>Controlled Group (CG)</v>
      </c>
    </row>
    <row r="320" spans="1:66" ht="13.2" x14ac:dyDescent="0.25">
      <c r="A320" s="82">
        <v>45574.382267465277</v>
      </c>
      <c r="B320" s="83" t="s">
        <v>892</v>
      </c>
      <c r="C320" s="84" t="s">
        <v>893</v>
      </c>
      <c r="D320" s="83">
        <v>54.46</v>
      </c>
      <c r="E320" s="83">
        <v>0.88</v>
      </c>
      <c r="F320" s="83" t="s">
        <v>114</v>
      </c>
      <c r="G320" s="83" t="s">
        <v>76</v>
      </c>
      <c r="H320" s="83" t="s">
        <v>849</v>
      </c>
      <c r="I320" s="83" t="s">
        <v>63</v>
      </c>
      <c r="J320" s="83" t="s">
        <v>64</v>
      </c>
      <c r="K320" s="83" t="s">
        <v>64</v>
      </c>
      <c r="L320" s="83" t="s">
        <v>64</v>
      </c>
      <c r="M320" s="83" t="s">
        <v>84</v>
      </c>
      <c r="N320" s="83" t="s">
        <v>84</v>
      </c>
      <c r="O320" s="83" t="s">
        <v>64</v>
      </c>
      <c r="P320" s="83" t="s">
        <v>84</v>
      </c>
      <c r="Q320" s="83" t="s">
        <v>78</v>
      </c>
      <c r="R320" s="83" t="s">
        <v>64</v>
      </c>
      <c r="S320" s="83" t="s">
        <v>64</v>
      </c>
      <c r="T320" s="83" t="s">
        <v>64</v>
      </c>
      <c r="U320" s="83" t="s">
        <v>64</v>
      </c>
      <c r="V320" s="83" t="s">
        <v>64</v>
      </c>
      <c r="W320" s="83" t="s">
        <v>64</v>
      </c>
      <c r="X320" s="83" t="s">
        <v>64</v>
      </c>
      <c r="Y320" s="83" t="s">
        <v>64</v>
      </c>
      <c r="Z320" s="83" t="s">
        <v>65</v>
      </c>
      <c r="AA320" s="83" t="s">
        <v>65</v>
      </c>
      <c r="AB320" s="83" t="s">
        <v>65</v>
      </c>
      <c r="AC320" s="83" t="s">
        <v>65</v>
      </c>
      <c r="AD320" s="83" t="s">
        <v>65</v>
      </c>
      <c r="AE320" s="83" t="s">
        <v>65</v>
      </c>
      <c r="AF320" s="83" t="s">
        <v>65</v>
      </c>
      <c r="AG320" s="83" t="s">
        <v>66</v>
      </c>
      <c r="AH320" s="83" t="s">
        <v>79</v>
      </c>
      <c r="AI320" s="83" t="s">
        <v>79</v>
      </c>
      <c r="AJ320" s="83" t="s">
        <v>66</v>
      </c>
      <c r="AK320" s="83" t="s">
        <v>66</v>
      </c>
      <c r="AL320" s="83" t="s">
        <v>66</v>
      </c>
      <c r="AM320" s="83" t="s">
        <v>65</v>
      </c>
      <c r="AN320" s="83" t="s">
        <v>66</v>
      </c>
      <c r="AO320" s="83" t="s">
        <v>66</v>
      </c>
      <c r="AP320" s="83" t="s">
        <v>67</v>
      </c>
      <c r="AQ320" s="83" t="s">
        <v>67</v>
      </c>
      <c r="AR320" s="83" t="s">
        <v>86</v>
      </c>
      <c r="AS320" s="83" t="s">
        <v>81</v>
      </c>
      <c r="AT320" s="83" t="s">
        <v>69</v>
      </c>
      <c r="AU320" s="83" t="s">
        <v>70</v>
      </c>
      <c r="AV320" s="83" t="s">
        <v>71</v>
      </c>
      <c r="AW320" s="83" t="s">
        <v>63</v>
      </c>
      <c r="AX320" s="83" t="s">
        <v>63</v>
      </c>
      <c r="AY320" s="83" t="s">
        <v>72</v>
      </c>
      <c r="AZ320" s="83" t="s">
        <v>72</v>
      </c>
      <c r="BA320" s="83" t="s">
        <v>73</v>
      </c>
      <c r="BB320" s="83" t="s">
        <v>73</v>
      </c>
      <c r="BC320" s="83" t="s">
        <v>73</v>
      </c>
      <c r="BD320" s="83"/>
      <c r="BE320" s="83" t="s">
        <v>73</v>
      </c>
      <c r="BF320" s="83"/>
      <c r="BG320" s="87" t="s">
        <v>846</v>
      </c>
      <c r="BH320" s="87" t="s">
        <v>114</v>
      </c>
      <c r="BI320" s="76" t="s">
        <v>1414</v>
      </c>
      <c r="BJ320">
        <f t="shared" si="10"/>
        <v>29</v>
      </c>
      <c r="BK320" s="87">
        <f t="shared" si="9"/>
        <v>55</v>
      </c>
      <c r="BL320" s="87"/>
      <c r="BM320" s="86" t="str">
        <f>_xlfn.XLOOKUP(Form_Responses1811[[#This Row],[Sekolah School (Cleansed)]],'Quality Check'!$B$11:$B$14,'Quality Check'!$C$11:$C$14,)</f>
        <v>Urban</v>
      </c>
      <c r="BN320" s="86" t="str">
        <f>_xlfn.XLOOKUP(Form_Responses1811[[#This Row],[Sekolah School (Cleansed)]],'Quality Check'!$B$11:$B$14,'Quality Check'!$D$11:$D$14,)</f>
        <v>Controlled Group (CG)</v>
      </c>
    </row>
    <row r="321" spans="1:66" ht="13.2" x14ac:dyDescent="0.25">
      <c r="A321" s="82">
        <v>45574.384181782407</v>
      </c>
      <c r="B321" s="83" t="s">
        <v>894</v>
      </c>
      <c r="C321" s="84" t="s">
        <v>895</v>
      </c>
      <c r="D321" s="83">
        <v>100</v>
      </c>
      <c r="E321" s="83">
        <v>0.17</v>
      </c>
      <c r="F321" s="83" t="s">
        <v>114</v>
      </c>
      <c r="G321" s="83" t="s">
        <v>76</v>
      </c>
      <c r="H321" s="83" t="s">
        <v>846</v>
      </c>
      <c r="I321" s="83" t="s">
        <v>73</v>
      </c>
      <c r="J321" s="83" t="s">
        <v>64</v>
      </c>
      <c r="K321" s="83" t="s">
        <v>64</v>
      </c>
      <c r="L321" s="83" t="s">
        <v>64</v>
      </c>
      <c r="M321" s="83" t="s">
        <v>84</v>
      </c>
      <c r="N321" s="83" t="s">
        <v>64</v>
      </c>
      <c r="O321" s="83" t="s">
        <v>64</v>
      </c>
      <c r="P321" s="83" t="s">
        <v>64</v>
      </c>
      <c r="Q321" s="83" t="s">
        <v>64</v>
      </c>
      <c r="R321" s="83" t="s">
        <v>64</v>
      </c>
      <c r="S321" s="83" t="s">
        <v>64</v>
      </c>
      <c r="T321" s="83" t="s">
        <v>64</v>
      </c>
      <c r="U321" s="83" t="s">
        <v>78</v>
      </c>
      <c r="V321" s="83" t="s">
        <v>64</v>
      </c>
      <c r="W321" s="83" t="s">
        <v>64</v>
      </c>
      <c r="X321" s="83" t="s">
        <v>64</v>
      </c>
      <c r="Y321" s="83" t="s">
        <v>64</v>
      </c>
      <c r="Z321" s="83" t="s">
        <v>66</v>
      </c>
      <c r="AA321" s="83" t="s">
        <v>66</v>
      </c>
      <c r="AB321" s="83" t="s">
        <v>66</v>
      </c>
      <c r="AC321" s="83" t="s">
        <v>65</v>
      </c>
      <c r="AD321" s="83" t="s">
        <v>66</v>
      </c>
      <c r="AE321" s="83" t="s">
        <v>66</v>
      </c>
      <c r="AF321" s="83" t="s">
        <v>66</v>
      </c>
      <c r="AG321" s="83" t="s">
        <v>66</v>
      </c>
      <c r="AH321" s="83" t="s">
        <v>65</v>
      </c>
      <c r="AI321" s="83" t="s">
        <v>79</v>
      </c>
      <c r="AJ321" s="83" t="s">
        <v>66</v>
      </c>
      <c r="AK321" s="83" t="s">
        <v>66</v>
      </c>
      <c r="AL321" s="83" t="s">
        <v>66</v>
      </c>
      <c r="AM321" s="83" t="s">
        <v>65</v>
      </c>
      <c r="AN321" s="83" t="s">
        <v>66</v>
      </c>
      <c r="AO321" s="83" t="s">
        <v>66</v>
      </c>
      <c r="AP321" s="83" t="s">
        <v>85</v>
      </c>
      <c r="AQ321" s="83" t="s">
        <v>85</v>
      </c>
      <c r="AR321" s="83" t="s">
        <v>86</v>
      </c>
      <c r="AS321" s="83" t="s">
        <v>115</v>
      </c>
      <c r="AT321" s="83" t="s">
        <v>69</v>
      </c>
      <c r="AU321" s="83" t="s">
        <v>80</v>
      </c>
      <c r="AV321" s="83" t="s">
        <v>71</v>
      </c>
      <c r="AW321" s="83" t="s">
        <v>73</v>
      </c>
      <c r="AX321" s="83" t="s">
        <v>73</v>
      </c>
      <c r="AY321" s="83" t="s">
        <v>72</v>
      </c>
      <c r="AZ321" s="83" t="s">
        <v>72</v>
      </c>
      <c r="BA321" s="83" t="s">
        <v>73</v>
      </c>
      <c r="BB321" s="83" t="s">
        <v>73</v>
      </c>
      <c r="BC321" s="83" t="s">
        <v>73</v>
      </c>
      <c r="BD321" s="83"/>
      <c r="BE321" s="83" t="s">
        <v>73</v>
      </c>
      <c r="BF321" s="83"/>
      <c r="BG321" s="87" t="s">
        <v>846</v>
      </c>
      <c r="BH321" s="87" t="s">
        <v>114</v>
      </c>
      <c r="BI321" s="76" t="s">
        <v>1415</v>
      </c>
      <c r="BJ321">
        <f t="shared" si="10"/>
        <v>31</v>
      </c>
      <c r="BK321" s="87">
        <f t="shared" si="9"/>
        <v>51</v>
      </c>
      <c r="BL321" s="87"/>
      <c r="BM321" s="86" t="str">
        <f>_xlfn.XLOOKUP(Form_Responses1811[[#This Row],[Sekolah School (Cleansed)]],'Quality Check'!$B$11:$B$14,'Quality Check'!$C$11:$C$14,)</f>
        <v>Urban</v>
      </c>
      <c r="BN321" s="86" t="str">
        <f>_xlfn.XLOOKUP(Form_Responses1811[[#This Row],[Sekolah School (Cleansed)]],'Quality Check'!$B$11:$B$14,'Quality Check'!$D$11:$D$14,)</f>
        <v>Controlled Group (CG)</v>
      </c>
    </row>
    <row r="322" spans="1:66" ht="13.2" x14ac:dyDescent="0.25">
      <c r="A322" s="82">
        <v>45574.385977650461</v>
      </c>
      <c r="B322" s="83" t="s">
        <v>896</v>
      </c>
      <c r="C322" s="84" t="s">
        <v>897</v>
      </c>
      <c r="D322" s="83">
        <v>10.7</v>
      </c>
      <c r="E322" s="83">
        <v>0.04</v>
      </c>
      <c r="F322" s="83" t="s">
        <v>423</v>
      </c>
      <c r="G322" s="83" t="s">
        <v>76</v>
      </c>
      <c r="H322" s="83" t="s">
        <v>846</v>
      </c>
      <c r="I322" s="83" t="s">
        <v>63</v>
      </c>
      <c r="J322" s="83" t="s">
        <v>64</v>
      </c>
      <c r="K322" s="83" t="s">
        <v>84</v>
      </c>
      <c r="L322" s="83" t="s">
        <v>64</v>
      </c>
      <c r="M322" s="83" t="s">
        <v>78</v>
      </c>
      <c r="N322" s="83" t="s">
        <v>64</v>
      </c>
      <c r="O322" s="83" t="s">
        <v>64</v>
      </c>
      <c r="P322" s="83" t="s">
        <v>84</v>
      </c>
      <c r="Q322" s="83" t="s">
        <v>64</v>
      </c>
      <c r="R322" s="83" t="s">
        <v>64</v>
      </c>
      <c r="S322" s="83" t="s">
        <v>64</v>
      </c>
      <c r="T322" s="83" t="s">
        <v>64</v>
      </c>
      <c r="U322" s="83" t="s">
        <v>84</v>
      </c>
      <c r="V322" s="83" t="s">
        <v>64</v>
      </c>
      <c r="W322" s="83" t="s">
        <v>84</v>
      </c>
      <c r="X322" s="83" t="s">
        <v>64</v>
      </c>
      <c r="Y322" s="83" t="s">
        <v>64</v>
      </c>
      <c r="Z322" s="83" t="s">
        <v>66</v>
      </c>
      <c r="AA322" s="83" t="s">
        <v>66</v>
      </c>
      <c r="AB322" s="83" t="s">
        <v>66</v>
      </c>
      <c r="AC322" s="83" t="s">
        <v>66</v>
      </c>
      <c r="AD322" s="83" t="s">
        <v>66</v>
      </c>
      <c r="AE322" s="83" t="s">
        <v>66</v>
      </c>
      <c r="AF322" s="83" t="s">
        <v>66</v>
      </c>
      <c r="AG322" s="83" t="s">
        <v>66</v>
      </c>
      <c r="AH322" s="83" t="s">
        <v>66</v>
      </c>
      <c r="AI322" s="83" t="s">
        <v>79</v>
      </c>
      <c r="AJ322" s="83" t="s">
        <v>66</v>
      </c>
      <c r="AK322" s="83" t="s">
        <v>66</v>
      </c>
      <c r="AL322" s="83" t="s">
        <v>66</v>
      </c>
      <c r="AM322" s="83" t="s">
        <v>66</v>
      </c>
      <c r="AN322" s="83" t="s">
        <v>66</v>
      </c>
      <c r="AO322" s="83" t="s">
        <v>66</v>
      </c>
      <c r="AP322" s="83" t="s">
        <v>67</v>
      </c>
      <c r="AQ322" s="83" t="s">
        <v>67</v>
      </c>
      <c r="AR322" s="83" t="s">
        <v>86</v>
      </c>
      <c r="AS322" s="83" t="s">
        <v>68</v>
      </c>
      <c r="AT322" s="83" t="s">
        <v>69</v>
      </c>
      <c r="AU322" s="83" t="s">
        <v>93</v>
      </c>
      <c r="AV322" s="83" t="s">
        <v>71</v>
      </c>
      <c r="AW322" s="83" t="s">
        <v>72</v>
      </c>
      <c r="AX322" s="83" t="s">
        <v>73</v>
      </c>
      <c r="AY322" s="83" t="s">
        <v>63</v>
      </c>
      <c r="AZ322" s="83" t="s">
        <v>73</v>
      </c>
      <c r="BA322" s="83" t="s">
        <v>63</v>
      </c>
      <c r="BB322" s="83" t="s">
        <v>73</v>
      </c>
      <c r="BC322" s="83" t="s">
        <v>73</v>
      </c>
      <c r="BD322" s="83"/>
      <c r="BE322" s="83" t="s">
        <v>73</v>
      </c>
      <c r="BF322" s="83"/>
      <c r="BG322" s="87" t="s">
        <v>846</v>
      </c>
      <c r="BH322" s="86" t="s">
        <v>60</v>
      </c>
      <c r="BI322" s="76" t="s">
        <v>1414</v>
      </c>
      <c r="BJ322">
        <f t="shared" si="10"/>
        <v>28</v>
      </c>
      <c r="BK322" s="87">
        <f t="shared" ref="BK322:BK385" si="11">SUM(IF(Z322="Sangat setuju / Strongly agree",4,IF(Z322="Setuju / Slightly agree",3,IF(Z322="Tidak setuju / Slightly disagree",2,IF(Z322="Sangat tidak setuju / Strongly disagree",1,"PLEASECHECK")))),IF(AA322="Sangat setuju / Strongly agree",4,IF(AA322="Setuju / Slightly agree",3,IF(AA322="Tidak setuju / Slightly disagree",2,IF(AA322="Sangat tidak setuju / Strongly disagree",1,"PLEASECHECK")))),IF(AB322="Sangat setuju / Strongly agree",4,IF(AB322="Setuju / Slightly agree",3,IF(AB322="Tidak setuju / Slightly disagree",2,IF(AB322="Sangat tidak setuju / Strongly disagree",1,"PLEASECHECK")))),IF(AC322="Sangat setuju / Strongly agree",4,IF(AC322="Setuju / Slightly agree",3,IF(AC322="Tidak setuju / Slightly disagree",2,IF(AC322="Sangat tidak setuju / Strongly disagree",1,"PLEASECHECK")))),IF(AD322="Sangat setuju / Strongly agree",4,IF(AD322="Setuju / Slightly agree",3,IF(AD322="Tidak setuju / Slightly disagree",2,IF(AD322="Sangat tidak setuju / Strongly disagree",1,"PLEASECHECK")))),IF(AE322="Sangat setuju / Strongly agree",4,IF(AE322="Setuju / Slightly agree",3,IF(AE322="Tidak setuju / Slightly disagree",2,IF(AE322="Sangat tidak setuju / Strongly disagree",1,"PLEASECHECK")))),IF(AF322="Sangat setuju / Strongly agree",4,IF(AF322="Setuju / Slightly agree",3,IF(AF322="Tidak setuju / Slightly disagree",2,IF(AF322="Sangat tidak setuju / Strongly disagree",1,"PLEASECHECK")))),IF(AG322="Sangat setuju / Strongly agree",4,IF(AG322="Setuju / Slightly agree",3,IF(AG322="Tidak setuju / Slightly disagree",2,IF(AG322="Sangat tidak setuju / Strongly disagree",2,"PLEASECHECK")))),IF(AH322="Sangat setuju / Strongly agree",4,IF(AH322="Setuju / Slightly agree",3,IF(AH322="Tidak setuju / Slightly disagree",2,IF(AH322="Sangat tidak setuju / Strongly disagree",2,"PLEASECHECK")))),IF(AI322="Sangat setuju / Strongly agree",1,IF(AI322="Setuju / Slightly agree",2,IF(AI322="Tidak setuju / Slightly disagree",3,IF(AI322="Sangat tidak setuju / Strongly disagree",4,"PLEASECHECK")))),IF(AJ322="Sangat setuju / Strongly agree",4,IF(AJ322="Setuju / Slightly agree",3,IF(AJ322="Tidak setuju / Slightly disagree",2,IF(AJ322="Sangat tidak setuju / Strongly disagree",3,"PLEASECHECK")))),IF(AK322="Sangat setuju / Strongly agree",4,IF(AK322="Setuju / Slightly agree",3,IF(AK322="Tidak setuju / Slightly disagree",2,IF(AK322="Sangat tidak setuju / Strongly disagree",3,"PLEASECHECK")))),IF(AL322="Sangat setuju / Strongly agree",4,IF(AL322="Setuju / Slightly agree",3,IF(AL322="Tidak setuju / Slightly disagree",2,IF(AL322="Sangat tidak setuju / Strongly disagree",3,"PLEASECHECK")))),IF(AM322="Sangat setuju / Strongly agree",4,IF(AM322="Setuju / Slightly agree",3,IF(AM322="Tidak setuju / Slightly disagree",2,IF(AM322="Sangat tidak setuju / Strongly disagree",3,"PLEASECHECK")))),IF(AN322="Sangat setuju / Strongly agree",4,IF(AN322="Setuju / Slightly agree",3,IF(AN322="Tidak setuju / Slightly disagree",2,IF(AN322="Sangat tidak setuju / Strongly disagree",4,"PLEASECHECK")))),IF(AO322="Sangat setuju / Strongly agree",4,IF(AO322="Setuju / Slightly agree",3,IF(AO322="Tidak setuju / Slightly disagree",2,IF(AO322="Sangat tidak setuju / Strongly disagree",4,"PLEASECHECK")))))</f>
        <v>48</v>
      </c>
      <c r="BL322" s="87"/>
      <c r="BM322" s="86" t="str">
        <f>_xlfn.XLOOKUP(Form_Responses1811[[#This Row],[Sekolah School (Cleansed)]],'Quality Check'!$B$11:$B$14,'Quality Check'!$C$11:$C$14,)</f>
        <v>Urban</v>
      </c>
      <c r="BN322" s="86" t="str">
        <f>_xlfn.XLOOKUP(Form_Responses1811[[#This Row],[Sekolah School (Cleansed)]],'Quality Check'!$B$11:$B$14,'Quality Check'!$D$11:$D$14,)</f>
        <v>Controlled Group (CG)</v>
      </c>
    </row>
    <row r="323" spans="1:66" ht="13.2" x14ac:dyDescent="0.25">
      <c r="A323" s="82">
        <v>45574.386781712965</v>
      </c>
      <c r="B323" s="83" t="s">
        <v>898</v>
      </c>
      <c r="C323" s="84" t="s">
        <v>899</v>
      </c>
      <c r="D323" s="83">
        <v>33.03</v>
      </c>
      <c r="E323" s="83">
        <v>0.2</v>
      </c>
      <c r="F323" s="83" t="s">
        <v>423</v>
      </c>
      <c r="G323" s="83" t="s">
        <v>76</v>
      </c>
      <c r="H323" s="83" t="s">
        <v>849</v>
      </c>
      <c r="I323" s="83" t="s">
        <v>63</v>
      </c>
      <c r="J323" s="83" t="s">
        <v>64</v>
      </c>
      <c r="K323" s="83" t="s">
        <v>84</v>
      </c>
      <c r="L323" s="83" t="s">
        <v>145</v>
      </c>
      <c r="M323" s="83" t="s">
        <v>84</v>
      </c>
      <c r="N323" s="83" t="s">
        <v>84</v>
      </c>
      <c r="O323" s="83" t="s">
        <v>64</v>
      </c>
      <c r="P323" s="83" t="s">
        <v>84</v>
      </c>
      <c r="Q323" s="83" t="s">
        <v>84</v>
      </c>
      <c r="R323" s="83" t="s">
        <v>64</v>
      </c>
      <c r="S323" s="83" t="s">
        <v>84</v>
      </c>
      <c r="T323" s="83" t="s">
        <v>64</v>
      </c>
      <c r="U323" s="83" t="s">
        <v>64</v>
      </c>
      <c r="V323" s="83" t="s">
        <v>64</v>
      </c>
      <c r="W323" s="83" t="s">
        <v>64</v>
      </c>
      <c r="X323" s="83" t="s">
        <v>84</v>
      </c>
      <c r="Y323" s="83" t="s">
        <v>64</v>
      </c>
      <c r="Z323" s="83" t="s">
        <v>65</v>
      </c>
      <c r="AA323" s="83" t="s">
        <v>65</v>
      </c>
      <c r="AB323" s="83" t="s">
        <v>65</v>
      </c>
      <c r="AC323" s="83" t="s">
        <v>65</v>
      </c>
      <c r="AD323" s="83" t="s">
        <v>66</v>
      </c>
      <c r="AE323" s="83" t="s">
        <v>65</v>
      </c>
      <c r="AF323" s="83" t="s">
        <v>65</v>
      </c>
      <c r="AG323" s="83" t="s">
        <v>66</v>
      </c>
      <c r="AH323" s="83" t="s">
        <v>66</v>
      </c>
      <c r="AI323" s="83" t="s">
        <v>79</v>
      </c>
      <c r="AJ323" s="83" t="s">
        <v>65</v>
      </c>
      <c r="AK323" s="83" t="s">
        <v>65</v>
      </c>
      <c r="AL323" s="83" t="s">
        <v>65</v>
      </c>
      <c r="AM323" s="83" t="s">
        <v>65</v>
      </c>
      <c r="AN323" s="83" t="s">
        <v>65</v>
      </c>
      <c r="AO323" s="83" t="s">
        <v>65</v>
      </c>
      <c r="AP323" s="83" t="s">
        <v>67</v>
      </c>
      <c r="AQ323" s="83" t="s">
        <v>67</v>
      </c>
      <c r="AR323" s="83" t="s">
        <v>86</v>
      </c>
      <c r="AS323" s="83" t="s">
        <v>81</v>
      </c>
      <c r="AT323" s="83" t="s">
        <v>69</v>
      </c>
      <c r="AU323" s="83" t="s">
        <v>93</v>
      </c>
      <c r="AV323" s="83" t="s">
        <v>71</v>
      </c>
      <c r="AW323" s="83" t="s">
        <v>73</v>
      </c>
      <c r="AX323" s="83" t="s">
        <v>73</v>
      </c>
      <c r="AY323" s="83" t="s">
        <v>73</v>
      </c>
      <c r="AZ323" s="83" t="s">
        <v>73</v>
      </c>
      <c r="BA323" s="83" t="s">
        <v>73</v>
      </c>
      <c r="BB323" s="83" t="s">
        <v>73</v>
      </c>
      <c r="BC323" s="83" t="s">
        <v>73</v>
      </c>
      <c r="BD323" s="83" t="s">
        <v>116</v>
      </c>
      <c r="BE323" s="83" t="s">
        <v>73</v>
      </c>
      <c r="BF323" s="83"/>
      <c r="BG323" s="87" t="s">
        <v>846</v>
      </c>
      <c r="BH323" s="86" t="s">
        <v>60</v>
      </c>
      <c r="BI323" s="76" t="s">
        <v>1414</v>
      </c>
      <c r="BJ323">
        <f t="shared" ref="BJ323:BJ386" si="12">SUM(IF(J323="Betul / True",2,IF(J323="Salah / False",1,IF(J323="Tidak tahu / Dont Know",1,"PLEASE CHECK"))),IF(K323="Betul / True",2,IF(K323="Salah / False",1,IF(K323="Tidak tahu / Dont Know",1,"PLEASE CHECK"))),IF(L323="Betul / True",2,IF(L323="Salah / False",1,IF(L323="Tidak tahu / Dont Know",1,"PLEASE CHECK"))),IF(M323="Betul / True",1,IF(M323="Salah / False",2,IF(M323="Tidak tahu / Dont Know",2,"PLEASE CHECK"))),IF(N323="Betul / True",2,IF(N323="Salah / False",1,IF(N323="Tidak tahu / Dont Know",1,"PLEASE CHECK"))),IF(O323="Betul / True",2,IF(O323="Salah / False",1,IF(O323="Tidak tahu / Dont Know",1,"PLEASE CHECK"))),IF(P323="Betul / True",2,IF(P323="Salah / False",1,IF(P323="Tidak tahu / Dont Know",1,"PLEASE CHECK"))),IF(Q323="Betul / True",2,IF(Q323="Salah / False",1,IF(Q323="Tidak tahu / Dont Know",1,"PLEASE CHECK"))),IF(R323="Betul / True",2,IF(R323="Salah / False",1,IF(R323="Tidak tahu / Dont Know",1,"PLEASE CHECK"))),IF(S323="Betul / True",2,IF(S323="Salah / False",1,IF(S323="Tidak tahu / Dont Know",1,"PLEASE CHECK"))),IF(T323="Betul / True",2,IF(T323="Salah / False",1,IF(T323="Tidak tahu / Dont Know",1,"PLEASE CHECK"))),IF(U323="Betul / True",2,IF(U323="Salah / False",1,IF(U323="Tidak tahu / Dont Know",1,"PLEASE CHECK"))),IF(V323="Betul / True",2,IF(V323="Salah / False",1,IF(V323="Tidak tahu / Dont Know",1,"PLEASE CHECK"))),IF(W323="Betul / True",2,IF(W323="Salah / False",1,IF(W323="Tidak tahu / Dont Know",1,"PLEASE CHECK"))),IF(X323="Betul / True",2,IF(X323="Salah / False",1,IF(X323="Tidak tahu / Dont Know",1,"PLEASE CHECK"))),IF(Y323="Betul / True",2,IF(Y323="Salah / False",1,IF(Y323="Tidak tahu / Dont Know",1,"PLEASE CHECK"))))</f>
        <v>25</v>
      </c>
      <c r="BK323" s="87">
        <f t="shared" si="11"/>
        <v>60</v>
      </c>
      <c r="BL323" s="87"/>
      <c r="BM323" s="86" t="str">
        <f>_xlfn.XLOOKUP(Form_Responses1811[[#This Row],[Sekolah School (Cleansed)]],'Quality Check'!$B$11:$B$14,'Quality Check'!$C$11:$C$14,)</f>
        <v>Urban</v>
      </c>
      <c r="BN323" s="86" t="str">
        <f>_xlfn.XLOOKUP(Form_Responses1811[[#This Row],[Sekolah School (Cleansed)]],'Quality Check'!$B$11:$B$14,'Quality Check'!$D$11:$D$14,)</f>
        <v>Controlled Group (CG)</v>
      </c>
    </row>
    <row r="324" spans="1:66" ht="13.2" x14ac:dyDescent="0.25">
      <c r="A324" s="82">
        <v>45574.389683877314</v>
      </c>
      <c r="B324" s="83" t="s">
        <v>900</v>
      </c>
      <c r="C324" s="84" t="s">
        <v>901</v>
      </c>
      <c r="D324" s="83">
        <v>10.7</v>
      </c>
      <c r="E324" s="83">
        <v>0.08</v>
      </c>
      <c r="F324" s="83" t="s">
        <v>423</v>
      </c>
      <c r="G324" s="83" t="s">
        <v>76</v>
      </c>
      <c r="H324" s="83" t="s">
        <v>846</v>
      </c>
      <c r="I324" s="83" t="s">
        <v>63</v>
      </c>
      <c r="J324" s="83" t="s">
        <v>64</v>
      </c>
      <c r="K324" s="83" t="s">
        <v>64</v>
      </c>
      <c r="L324" s="83" t="s">
        <v>64</v>
      </c>
      <c r="M324" s="83" t="s">
        <v>84</v>
      </c>
      <c r="N324" s="83" t="s">
        <v>84</v>
      </c>
      <c r="O324" s="83" t="s">
        <v>64</v>
      </c>
      <c r="P324" s="83" t="s">
        <v>84</v>
      </c>
      <c r="Q324" s="83" t="s">
        <v>64</v>
      </c>
      <c r="R324" s="83" t="s">
        <v>64</v>
      </c>
      <c r="S324" s="83" t="s">
        <v>64</v>
      </c>
      <c r="T324" s="83" t="s">
        <v>78</v>
      </c>
      <c r="U324" s="83" t="s">
        <v>64</v>
      </c>
      <c r="V324" s="83" t="s">
        <v>64</v>
      </c>
      <c r="W324" s="83" t="s">
        <v>84</v>
      </c>
      <c r="X324" s="83" t="s">
        <v>64</v>
      </c>
      <c r="Y324" s="83" t="s">
        <v>64</v>
      </c>
      <c r="Z324" s="83" t="s">
        <v>66</v>
      </c>
      <c r="AA324" s="83" t="s">
        <v>66</v>
      </c>
      <c r="AB324" s="83" t="s">
        <v>66</v>
      </c>
      <c r="AC324" s="83" t="s">
        <v>66</v>
      </c>
      <c r="AD324" s="83" t="s">
        <v>66</v>
      </c>
      <c r="AE324" s="83" t="s">
        <v>66</v>
      </c>
      <c r="AF324" s="83" t="s">
        <v>79</v>
      </c>
      <c r="AG324" s="83" t="s">
        <v>65</v>
      </c>
      <c r="AH324" s="83" t="s">
        <v>66</v>
      </c>
      <c r="AI324" s="83" t="s">
        <v>79</v>
      </c>
      <c r="AJ324" s="83" t="s">
        <v>66</v>
      </c>
      <c r="AK324" s="83" t="s">
        <v>66</v>
      </c>
      <c r="AL324" s="83" t="s">
        <v>66</v>
      </c>
      <c r="AM324" s="83" t="s">
        <v>66</v>
      </c>
      <c r="AN324" s="83" t="s">
        <v>79</v>
      </c>
      <c r="AO324" s="83" t="s">
        <v>66</v>
      </c>
      <c r="AP324" s="83" t="s">
        <v>85</v>
      </c>
      <c r="AQ324" s="83" t="s">
        <v>67</v>
      </c>
      <c r="AR324" s="83" t="s">
        <v>86</v>
      </c>
      <c r="AS324" s="83" t="s">
        <v>68</v>
      </c>
      <c r="AT324" s="83" t="s">
        <v>69</v>
      </c>
      <c r="AU324" s="83" t="s">
        <v>93</v>
      </c>
      <c r="AV324" s="83" t="s">
        <v>132</v>
      </c>
      <c r="AW324" s="83" t="s">
        <v>72</v>
      </c>
      <c r="AX324" s="83" t="s">
        <v>73</v>
      </c>
      <c r="AY324" s="83" t="s">
        <v>72</v>
      </c>
      <c r="AZ324" s="83" t="s">
        <v>72</v>
      </c>
      <c r="BA324" s="83" t="s">
        <v>72</v>
      </c>
      <c r="BB324" s="83" t="s">
        <v>72</v>
      </c>
      <c r="BC324" s="83" t="s">
        <v>73</v>
      </c>
      <c r="BD324" s="83"/>
      <c r="BE324" s="83" t="s">
        <v>73</v>
      </c>
      <c r="BF324" s="83"/>
      <c r="BG324" s="87" t="s">
        <v>846</v>
      </c>
      <c r="BH324" s="86" t="s">
        <v>60</v>
      </c>
      <c r="BI324" s="76" t="s">
        <v>1414</v>
      </c>
      <c r="BJ324">
        <f t="shared" si="12"/>
        <v>28</v>
      </c>
      <c r="BK324" s="87">
        <f t="shared" si="11"/>
        <v>47</v>
      </c>
      <c r="BL324" s="87"/>
      <c r="BM324" s="86" t="str">
        <f>_xlfn.XLOOKUP(Form_Responses1811[[#This Row],[Sekolah School (Cleansed)]],'Quality Check'!$B$11:$B$14,'Quality Check'!$C$11:$C$14,)</f>
        <v>Urban</v>
      </c>
      <c r="BN324" s="86" t="str">
        <f>_xlfn.XLOOKUP(Form_Responses1811[[#This Row],[Sekolah School (Cleansed)]],'Quality Check'!$B$11:$B$14,'Quality Check'!$D$11:$D$14,)</f>
        <v>Controlled Group (CG)</v>
      </c>
    </row>
    <row r="325" spans="1:66" ht="13.2" x14ac:dyDescent="0.25">
      <c r="A325" s="82">
        <v>45574.391135775462</v>
      </c>
      <c r="B325" s="83" t="s">
        <v>902</v>
      </c>
      <c r="C325" s="84" t="s">
        <v>903</v>
      </c>
      <c r="D325" s="83">
        <v>6.25</v>
      </c>
      <c r="E325" s="83">
        <v>0.13</v>
      </c>
      <c r="F325" s="83" t="s">
        <v>423</v>
      </c>
      <c r="G325" s="83" t="s">
        <v>76</v>
      </c>
      <c r="H325" s="83" t="s">
        <v>857</v>
      </c>
      <c r="I325" s="83" t="s">
        <v>73</v>
      </c>
      <c r="J325" s="83" t="s">
        <v>64</v>
      </c>
      <c r="K325" s="83" t="s">
        <v>84</v>
      </c>
      <c r="L325" s="83" t="s">
        <v>64</v>
      </c>
      <c r="M325" s="83" t="s">
        <v>84</v>
      </c>
      <c r="N325" s="83" t="s">
        <v>84</v>
      </c>
      <c r="O325" s="83" t="s">
        <v>84</v>
      </c>
      <c r="P325" s="83" t="s">
        <v>84</v>
      </c>
      <c r="Q325" s="83" t="s">
        <v>64</v>
      </c>
      <c r="R325" s="83" t="s">
        <v>64</v>
      </c>
      <c r="S325" s="83" t="s">
        <v>64</v>
      </c>
      <c r="T325" s="83" t="s">
        <v>64</v>
      </c>
      <c r="U325" s="83" t="s">
        <v>64</v>
      </c>
      <c r="V325" s="83" t="s">
        <v>64</v>
      </c>
      <c r="W325" s="83" t="s">
        <v>84</v>
      </c>
      <c r="X325" s="83" t="s">
        <v>64</v>
      </c>
      <c r="Y325" s="83" t="s">
        <v>84</v>
      </c>
      <c r="Z325" s="83" t="s">
        <v>101</v>
      </c>
      <c r="AA325" s="83" t="s">
        <v>101</v>
      </c>
      <c r="AB325" s="83" t="s">
        <v>101</v>
      </c>
      <c r="AC325" s="83" t="s">
        <v>101</v>
      </c>
      <c r="AD325" s="83" t="s">
        <v>101</v>
      </c>
      <c r="AE325" s="83" t="s">
        <v>101</v>
      </c>
      <c r="AF325" s="83" t="s">
        <v>66</v>
      </c>
      <c r="AG325" s="83" t="s">
        <v>101</v>
      </c>
      <c r="AH325" s="83" t="s">
        <v>66</v>
      </c>
      <c r="AI325" s="83" t="s">
        <v>79</v>
      </c>
      <c r="AJ325" s="83" t="s">
        <v>101</v>
      </c>
      <c r="AK325" s="83" t="s">
        <v>101</v>
      </c>
      <c r="AL325" s="83" t="s">
        <v>66</v>
      </c>
      <c r="AM325" s="83" t="s">
        <v>101</v>
      </c>
      <c r="AN325" s="83" t="s">
        <v>66</v>
      </c>
      <c r="AO325" s="83" t="s">
        <v>66</v>
      </c>
      <c r="AP325" s="83" t="s">
        <v>85</v>
      </c>
      <c r="AQ325" s="83" t="s">
        <v>119</v>
      </c>
      <c r="AR325" s="83" t="s">
        <v>86</v>
      </c>
      <c r="AS325" s="83" t="s">
        <v>223</v>
      </c>
      <c r="AT325" s="83" t="s">
        <v>69</v>
      </c>
      <c r="AU325" s="83" t="s">
        <v>70</v>
      </c>
      <c r="AV325" s="83" t="s">
        <v>132</v>
      </c>
      <c r="AW325" s="83" t="s">
        <v>73</v>
      </c>
      <c r="AX325" s="83" t="s">
        <v>73</v>
      </c>
      <c r="AY325" s="83" t="s">
        <v>72</v>
      </c>
      <c r="AZ325" s="83" t="s">
        <v>72</v>
      </c>
      <c r="BA325" s="83" t="s">
        <v>73</v>
      </c>
      <c r="BB325" s="83" t="s">
        <v>73</v>
      </c>
      <c r="BC325" s="83" t="s">
        <v>73</v>
      </c>
      <c r="BD325" s="83"/>
      <c r="BE325" s="83" t="s">
        <v>73</v>
      </c>
      <c r="BF325" s="83"/>
      <c r="BG325" s="87" t="s">
        <v>846</v>
      </c>
      <c r="BH325" s="86" t="s">
        <v>60</v>
      </c>
      <c r="BI325" s="76" t="s">
        <v>1415</v>
      </c>
      <c r="BJ325">
        <f t="shared" si="12"/>
        <v>26</v>
      </c>
      <c r="BK325" s="87">
        <f t="shared" si="11"/>
        <v>35</v>
      </c>
      <c r="BL325" s="87"/>
      <c r="BM325" s="86" t="str">
        <f>_xlfn.XLOOKUP(Form_Responses1811[[#This Row],[Sekolah School (Cleansed)]],'Quality Check'!$B$11:$B$14,'Quality Check'!$C$11:$C$14,)</f>
        <v>Urban</v>
      </c>
      <c r="BN325" s="86" t="str">
        <f>_xlfn.XLOOKUP(Form_Responses1811[[#This Row],[Sekolah School (Cleansed)]],'Quality Check'!$B$11:$B$14,'Quality Check'!$D$11:$D$14,)</f>
        <v>Controlled Group (CG)</v>
      </c>
    </row>
    <row r="326" spans="1:66" ht="13.2" x14ac:dyDescent="0.25">
      <c r="A326" s="82">
        <v>45574.391894236112</v>
      </c>
      <c r="B326" s="83" t="s">
        <v>904</v>
      </c>
      <c r="C326" s="84" t="s">
        <v>905</v>
      </c>
      <c r="D326" s="83">
        <v>100</v>
      </c>
      <c r="E326" s="83">
        <v>0.25</v>
      </c>
      <c r="F326" s="83" t="s">
        <v>423</v>
      </c>
      <c r="G326" s="83" t="s">
        <v>76</v>
      </c>
      <c r="H326" s="83" t="s">
        <v>887</v>
      </c>
      <c r="I326" s="83" t="s">
        <v>63</v>
      </c>
      <c r="J326" s="83" t="s">
        <v>64</v>
      </c>
      <c r="K326" s="83" t="s">
        <v>78</v>
      </c>
      <c r="L326" s="83" t="s">
        <v>64</v>
      </c>
      <c r="M326" s="83" t="s">
        <v>78</v>
      </c>
      <c r="N326" s="83" t="s">
        <v>64</v>
      </c>
      <c r="O326" s="83" t="s">
        <v>64</v>
      </c>
      <c r="P326" s="83" t="s">
        <v>84</v>
      </c>
      <c r="Q326" s="83" t="s">
        <v>84</v>
      </c>
      <c r="R326" s="83" t="s">
        <v>64</v>
      </c>
      <c r="S326" s="83" t="s">
        <v>78</v>
      </c>
      <c r="T326" s="83" t="s">
        <v>64</v>
      </c>
      <c r="U326" s="83" t="s">
        <v>64</v>
      </c>
      <c r="V326" s="83" t="s">
        <v>84</v>
      </c>
      <c r="W326" s="83" t="s">
        <v>64</v>
      </c>
      <c r="X326" s="83" t="s">
        <v>78</v>
      </c>
      <c r="Y326" s="83" t="s">
        <v>64</v>
      </c>
      <c r="Z326" s="83" t="s">
        <v>66</v>
      </c>
      <c r="AA326" s="83" t="s">
        <v>65</v>
      </c>
      <c r="AB326" s="83" t="s">
        <v>66</v>
      </c>
      <c r="AC326" s="83" t="s">
        <v>65</v>
      </c>
      <c r="AD326" s="83" t="s">
        <v>66</v>
      </c>
      <c r="AE326" s="83" t="s">
        <v>66</v>
      </c>
      <c r="AF326" s="83" t="s">
        <v>66</v>
      </c>
      <c r="AG326" s="83" t="s">
        <v>66</v>
      </c>
      <c r="AH326" s="83" t="s">
        <v>66</v>
      </c>
      <c r="AI326" s="83" t="s">
        <v>79</v>
      </c>
      <c r="AJ326" s="83" t="s">
        <v>65</v>
      </c>
      <c r="AK326" s="83" t="s">
        <v>65</v>
      </c>
      <c r="AL326" s="83" t="s">
        <v>65</v>
      </c>
      <c r="AM326" s="83" t="s">
        <v>65</v>
      </c>
      <c r="AN326" s="83" t="s">
        <v>79</v>
      </c>
      <c r="AO326" s="83" t="s">
        <v>79</v>
      </c>
      <c r="AP326" s="83" t="s">
        <v>85</v>
      </c>
      <c r="AQ326" s="83" t="s">
        <v>85</v>
      </c>
      <c r="AR326" s="83" t="s">
        <v>86</v>
      </c>
      <c r="AS326" s="83" t="s">
        <v>137</v>
      </c>
      <c r="AT326" s="83" t="s">
        <v>69</v>
      </c>
      <c r="AU326" s="83" t="s">
        <v>93</v>
      </c>
      <c r="AV326" s="83" t="s">
        <v>71</v>
      </c>
      <c r="AW326" s="83" t="s">
        <v>72</v>
      </c>
      <c r="AX326" s="83" t="s">
        <v>63</v>
      </c>
      <c r="AY326" s="83" t="s">
        <v>72</v>
      </c>
      <c r="AZ326" s="83" t="s">
        <v>63</v>
      </c>
      <c r="BA326" s="83" t="s">
        <v>72</v>
      </c>
      <c r="BB326" s="83" t="s">
        <v>72</v>
      </c>
      <c r="BC326" s="83" t="s">
        <v>73</v>
      </c>
      <c r="BD326" s="83"/>
      <c r="BE326" s="83" t="s">
        <v>73</v>
      </c>
      <c r="BF326" s="83"/>
      <c r="BG326" s="87" t="s">
        <v>846</v>
      </c>
      <c r="BH326" s="86" t="s">
        <v>60</v>
      </c>
      <c r="BI326" s="76" t="s">
        <v>1414</v>
      </c>
      <c r="BJ326">
        <f t="shared" si="12"/>
        <v>26</v>
      </c>
      <c r="BK326" s="87">
        <f t="shared" si="11"/>
        <v>52</v>
      </c>
      <c r="BL326" s="87"/>
      <c r="BM326" s="86" t="str">
        <f>_xlfn.XLOOKUP(Form_Responses1811[[#This Row],[Sekolah School (Cleansed)]],'Quality Check'!$B$11:$B$14,'Quality Check'!$C$11:$C$14,)</f>
        <v>Urban</v>
      </c>
      <c r="BN326" s="86" t="str">
        <f>_xlfn.XLOOKUP(Form_Responses1811[[#This Row],[Sekolah School (Cleansed)]],'Quality Check'!$B$11:$B$14,'Quality Check'!$D$11:$D$14,)</f>
        <v>Controlled Group (CG)</v>
      </c>
    </row>
    <row r="327" spans="1:66" ht="13.2" x14ac:dyDescent="0.25">
      <c r="A327" s="82">
        <v>45574.392633240743</v>
      </c>
      <c r="B327" s="83" t="s">
        <v>906</v>
      </c>
      <c r="C327" s="84" t="s">
        <v>907</v>
      </c>
      <c r="D327" s="83">
        <v>100</v>
      </c>
      <c r="E327" s="83">
        <v>0.28999999999999998</v>
      </c>
      <c r="F327" s="83" t="s">
        <v>423</v>
      </c>
      <c r="G327" s="83" t="s">
        <v>76</v>
      </c>
      <c r="H327" s="83" t="s">
        <v>908</v>
      </c>
      <c r="I327" s="83" t="s">
        <v>63</v>
      </c>
      <c r="J327" s="83" t="s">
        <v>64</v>
      </c>
      <c r="K327" s="83" t="s">
        <v>64</v>
      </c>
      <c r="L327" s="83" t="s">
        <v>64</v>
      </c>
      <c r="M327" s="83" t="s">
        <v>78</v>
      </c>
      <c r="N327" s="83" t="s">
        <v>64</v>
      </c>
      <c r="O327" s="83" t="s">
        <v>64</v>
      </c>
      <c r="P327" s="83" t="s">
        <v>84</v>
      </c>
      <c r="Q327" s="83" t="s">
        <v>64</v>
      </c>
      <c r="R327" s="83" t="s">
        <v>64</v>
      </c>
      <c r="S327" s="83" t="s">
        <v>64</v>
      </c>
      <c r="T327" s="83" t="s">
        <v>64</v>
      </c>
      <c r="U327" s="83" t="s">
        <v>84</v>
      </c>
      <c r="V327" s="83" t="s">
        <v>64</v>
      </c>
      <c r="W327" s="83" t="s">
        <v>84</v>
      </c>
      <c r="X327" s="83" t="s">
        <v>64</v>
      </c>
      <c r="Y327" s="83" t="s">
        <v>64</v>
      </c>
      <c r="Z327" s="83" t="s">
        <v>66</v>
      </c>
      <c r="AA327" s="83" t="s">
        <v>65</v>
      </c>
      <c r="AB327" s="83" t="s">
        <v>66</v>
      </c>
      <c r="AC327" s="83" t="s">
        <v>79</v>
      </c>
      <c r="AD327" s="83" t="s">
        <v>66</v>
      </c>
      <c r="AE327" s="83" t="s">
        <v>65</v>
      </c>
      <c r="AF327" s="83" t="s">
        <v>66</v>
      </c>
      <c r="AG327" s="83" t="s">
        <v>66</v>
      </c>
      <c r="AH327" s="83" t="s">
        <v>66</v>
      </c>
      <c r="AI327" s="83" t="s">
        <v>79</v>
      </c>
      <c r="AJ327" s="83" t="s">
        <v>65</v>
      </c>
      <c r="AK327" s="83" t="s">
        <v>65</v>
      </c>
      <c r="AL327" s="83" t="s">
        <v>65</v>
      </c>
      <c r="AM327" s="83" t="s">
        <v>65</v>
      </c>
      <c r="AN327" s="83" t="s">
        <v>65</v>
      </c>
      <c r="AO327" s="83" t="s">
        <v>66</v>
      </c>
      <c r="AP327" s="83" t="s">
        <v>67</v>
      </c>
      <c r="AQ327" s="83" t="s">
        <v>67</v>
      </c>
      <c r="AR327" s="83" t="s">
        <v>86</v>
      </c>
      <c r="AS327" s="83" t="s">
        <v>120</v>
      </c>
      <c r="AT327" s="83" t="s">
        <v>69</v>
      </c>
      <c r="AU327" s="83" t="s">
        <v>85</v>
      </c>
      <c r="AV327" s="83" t="s">
        <v>71</v>
      </c>
      <c r="AW327" s="83" t="s">
        <v>72</v>
      </c>
      <c r="AX327" s="83" t="s">
        <v>73</v>
      </c>
      <c r="AY327" s="83" t="s">
        <v>73</v>
      </c>
      <c r="AZ327" s="83" t="s">
        <v>63</v>
      </c>
      <c r="BA327" s="83" t="s">
        <v>73</v>
      </c>
      <c r="BB327" s="83" t="s">
        <v>72</v>
      </c>
      <c r="BC327" s="83" t="s">
        <v>73</v>
      </c>
      <c r="BD327" s="83"/>
      <c r="BE327" s="83" t="s">
        <v>73</v>
      </c>
      <c r="BF327" s="83"/>
      <c r="BG327" s="87" t="s">
        <v>846</v>
      </c>
      <c r="BH327" s="86" t="s">
        <v>60</v>
      </c>
      <c r="BI327" s="76" t="s">
        <v>1414</v>
      </c>
      <c r="BJ327">
        <f t="shared" si="12"/>
        <v>29</v>
      </c>
      <c r="BK327" s="87">
        <f t="shared" si="11"/>
        <v>54</v>
      </c>
      <c r="BL327" s="87"/>
      <c r="BM327" s="86" t="str">
        <f>_xlfn.XLOOKUP(Form_Responses1811[[#This Row],[Sekolah School (Cleansed)]],'Quality Check'!$B$11:$B$14,'Quality Check'!$C$11:$C$14,)</f>
        <v>Urban</v>
      </c>
      <c r="BN327" s="86" t="str">
        <f>_xlfn.XLOOKUP(Form_Responses1811[[#This Row],[Sekolah School (Cleansed)]],'Quality Check'!$B$11:$B$14,'Quality Check'!$D$11:$D$14,)</f>
        <v>Controlled Group (CG)</v>
      </c>
    </row>
    <row r="328" spans="1:66" ht="13.2" x14ac:dyDescent="0.25">
      <c r="A328" s="82">
        <v>45574.3961834375</v>
      </c>
      <c r="B328" s="83" t="s">
        <v>909</v>
      </c>
      <c r="C328" s="84" t="s">
        <v>910</v>
      </c>
      <c r="D328" s="83">
        <v>100</v>
      </c>
      <c r="E328" s="83">
        <v>0.33</v>
      </c>
      <c r="F328" s="83" t="s">
        <v>423</v>
      </c>
      <c r="G328" s="83" t="s">
        <v>76</v>
      </c>
      <c r="H328" s="83" t="s">
        <v>849</v>
      </c>
      <c r="I328" s="83" t="s">
        <v>63</v>
      </c>
      <c r="J328" s="83" t="s">
        <v>64</v>
      </c>
      <c r="K328" s="83" t="s">
        <v>64</v>
      </c>
      <c r="L328" s="83" t="s">
        <v>64</v>
      </c>
      <c r="M328" s="83" t="s">
        <v>84</v>
      </c>
      <c r="N328" s="83" t="s">
        <v>64</v>
      </c>
      <c r="O328" s="83" t="s">
        <v>84</v>
      </c>
      <c r="P328" s="83" t="s">
        <v>78</v>
      </c>
      <c r="Q328" s="83" t="s">
        <v>64</v>
      </c>
      <c r="R328" s="83" t="s">
        <v>64</v>
      </c>
      <c r="S328" s="83" t="s">
        <v>64</v>
      </c>
      <c r="T328" s="83" t="s">
        <v>64</v>
      </c>
      <c r="U328" s="83" t="s">
        <v>64</v>
      </c>
      <c r="V328" s="83" t="s">
        <v>64</v>
      </c>
      <c r="W328" s="83" t="s">
        <v>78</v>
      </c>
      <c r="X328" s="83" t="s">
        <v>84</v>
      </c>
      <c r="Y328" s="83" t="s">
        <v>64</v>
      </c>
      <c r="Z328" s="83" t="s">
        <v>65</v>
      </c>
      <c r="AA328" s="83" t="s">
        <v>65</v>
      </c>
      <c r="AB328" s="83" t="s">
        <v>65</v>
      </c>
      <c r="AC328" s="83" t="s">
        <v>65</v>
      </c>
      <c r="AD328" s="83" t="s">
        <v>65</v>
      </c>
      <c r="AE328" s="83" t="s">
        <v>65</v>
      </c>
      <c r="AF328" s="83" t="s">
        <v>65</v>
      </c>
      <c r="AG328" s="83" t="s">
        <v>65</v>
      </c>
      <c r="AH328" s="83" t="s">
        <v>66</v>
      </c>
      <c r="AI328" s="83" t="s">
        <v>101</v>
      </c>
      <c r="AJ328" s="83" t="s">
        <v>65</v>
      </c>
      <c r="AK328" s="83" t="s">
        <v>65</v>
      </c>
      <c r="AL328" s="83" t="s">
        <v>65</v>
      </c>
      <c r="AM328" s="83" t="s">
        <v>101</v>
      </c>
      <c r="AN328" s="83" t="s">
        <v>65</v>
      </c>
      <c r="AO328" s="83" t="s">
        <v>66</v>
      </c>
      <c r="AP328" s="83" t="s">
        <v>85</v>
      </c>
      <c r="AQ328" s="83" t="s">
        <v>85</v>
      </c>
      <c r="AR328" s="83" t="s">
        <v>86</v>
      </c>
      <c r="AS328" s="83" t="s">
        <v>81</v>
      </c>
      <c r="AT328" s="83" t="s">
        <v>69</v>
      </c>
      <c r="AU328" s="83" t="s">
        <v>80</v>
      </c>
      <c r="AV328" s="83" t="s">
        <v>132</v>
      </c>
      <c r="AW328" s="83" t="s">
        <v>73</v>
      </c>
      <c r="AX328" s="83" t="s">
        <v>73</v>
      </c>
      <c r="AY328" s="83" t="s">
        <v>72</v>
      </c>
      <c r="AZ328" s="83" t="s">
        <v>72</v>
      </c>
      <c r="BA328" s="83" t="s">
        <v>73</v>
      </c>
      <c r="BB328" s="83" t="s">
        <v>73</v>
      </c>
      <c r="BC328" s="83" t="s">
        <v>73</v>
      </c>
      <c r="BD328" s="83"/>
      <c r="BE328" s="83" t="s">
        <v>73</v>
      </c>
      <c r="BF328" s="83"/>
      <c r="BG328" s="87" t="s">
        <v>846</v>
      </c>
      <c r="BH328" s="86" t="s">
        <v>60</v>
      </c>
      <c r="BI328" s="76" t="s">
        <v>1414</v>
      </c>
      <c r="BJ328">
        <f t="shared" si="12"/>
        <v>28</v>
      </c>
      <c r="BK328" s="87">
        <f t="shared" si="11"/>
        <v>61</v>
      </c>
      <c r="BL328" s="87"/>
      <c r="BM328" s="86" t="str">
        <f>_xlfn.XLOOKUP(Form_Responses1811[[#This Row],[Sekolah School (Cleansed)]],'Quality Check'!$B$11:$B$14,'Quality Check'!$C$11:$C$14,)</f>
        <v>Urban</v>
      </c>
      <c r="BN328" s="86" t="str">
        <f>_xlfn.XLOOKUP(Form_Responses1811[[#This Row],[Sekolah School (Cleansed)]],'Quality Check'!$B$11:$B$14,'Quality Check'!$D$11:$D$14,)</f>
        <v>Controlled Group (CG)</v>
      </c>
    </row>
    <row r="329" spans="1:66" ht="13.2" x14ac:dyDescent="0.25">
      <c r="A329" s="82">
        <v>45574.396375138887</v>
      </c>
      <c r="B329" s="83" t="s">
        <v>911</v>
      </c>
      <c r="C329" s="84" t="s">
        <v>912</v>
      </c>
      <c r="D329" s="83">
        <v>32.14</v>
      </c>
      <c r="E329" s="83">
        <v>0.28999999999999998</v>
      </c>
      <c r="F329" s="83" t="s">
        <v>114</v>
      </c>
      <c r="G329" s="83" t="s">
        <v>76</v>
      </c>
      <c r="H329" s="83" t="s">
        <v>846</v>
      </c>
      <c r="I329" s="83" t="s">
        <v>63</v>
      </c>
      <c r="J329" s="83" t="s">
        <v>78</v>
      </c>
      <c r="K329" s="83" t="s">
        <v>78</v>
      </c>
      <c r="L329" s="83" t="s">
        <v>78</v>
      </c>
      <c r="M329" s="83" t="s">
        <v>84</v>
      </c>
      <c r="N329" s="83" t="s">
        <v>64</v>
      </c>
      <c r="O329" s="83" t="s">
        <v>64</v>
      </c>
      <c r="P329" s="83" t="s">
        <v>64</v>
      </c>
      <c r="Q329" s="83" t="s">
        <v>64</v>
      </c>
      <c r="R329" s="83" t="s">
        <v>64</v>
      </c>
      <c r="S329" s="83" t="s">
        <v>84</v>
      </c>
      <c r="T329" s="83" t="s">
        <v>84</v>
      </c>
      <c r="U329" s="83" t="s">
        <v>64</v>
      </c>
      <c r="V329" s="83" t="s">
        <v>84</v>
      </c>
      <c r="W329" s="83" t="s">
        <v>64</v>
      </c>
      <c r="X329" s="83" t="s">
        <v>84</v>
      </c>
      <c r="Y329" s="83" t="s">
        <v>64</v>
      </c>
      <c r="Z329" s="83" t="s">
        <v>65</v>
      </c>
      <c r="AA329" s="83" t="s">
        <v>65</v>
      </c>
      <c r="AB329" s="83" t="s">
        <v>66</v>
      </c>
      <c r="AC329" s="83" t="s">
        <v>65</v>
      </c>
      <c r="AD329" s="83" t="s">
        <v>65</v>
      </c>
      <c r="AE329" s="83" t="s">
        <v>65</v>
      </c>
      <c r="AF329" s="83" t="s">
        <v>65</v>
      </c>
      <c r="AG329" s="83" t="s">
        <v>65</v>
      </c>
      <c r="AH329" s="83" t="s">
        <v>65</v>
      </c>
      <c r="AI329" s="83" t="s">
        <v>65</v>
      </c>
      <c r="AJ329" s="83" t="s">
        <v>65</v>
      </c>
      <c r="AK329" s="83" t="s">
        <v>65</v>
      </c>
      <c r="AL329" s="83" t="s">
        <v>66</v>
      </c>
      <c r="AM329" s="83" t="s">
        <v>66</v>
      </c>
      <c r="AN329" s="83" t="s">
        <v>66</v>
      </c>
      <c r="AO329" s="83" t="s">
        <v>66</v>
      </c>
      <c r="AP329" s="83" t="s">
        <v>85</v>
      </c>
      <c r="AQ329" s="83" t="s">
        <v>85</v>
      </c>
      <c r="AR329" s="83" t="s">
        <v>63</v>
      </c>
      <c r="AS329" s="83" t="s">
        <v>68</v>
      </c>
      <c r="AT329" s="83" t="s">
        <v>87</v>
      </c>
      <c r="AU329" s="83" t="s">
        <v>67</v>
      </c>
      <c r="AV329" s="83" t="s">
        <v>80</v>
      </c>
      <c r="AW329" s="83" t="s">
        <v>73</v>
      </c>
      <c r="AX329" s="83" t="s">
        <v>73</v>
      </c>
      <c r="AY329" s="83" t="s">
        <v>72</v>
      </c>
      <c r="AZ329" s="83" t="s">
        <v>72</v>
      </c>
      <c r="BA329" s="83" t="s">
        <v>73</v>
      </c>
      <c r="BB329" s="83" t="s">
        <v>73</v>
      </c>
      <c r="BC329" s="83" t="s">
        <v>73</v>
      </c>
      <c r="BD329" s="83"/>
      <c r="BE329" s="83" t="s">
        <v>73</v>
      </c>
      <c r="BF329" s="83"/>
      <c r="BG329" s="87" t="s">
        <v>846</v>
      </c>
      <c r="BH329" s="87" t="s">
        <v>114</v>
      </c>
      <c r="BI329" s="76" t="s">
        <v>1414</v>
      </c>
      <c r="BJ329">
        <f t="shared" si="12"/>
        <v>25</v>
      </c>
      <c r="BK329" s="87">
        <f t="shared" si="11"/>
        <v>56</v>
      </c>
      <c r="BL329" s="87"/>
      <c r="BM329" s="86" t="str">
        <f>_xlfn.XLOOKUP(Form_Responses1811[[#This Row],[Sekolah School (Cleansed)]],'Quality Check'!$B$11:$B$14,'Quality Check'!$C$11:$C$14,)</f>
        <v>Urban</v>
      </c>
      <c r="BN329" s="86" t="str">
        <f>_xlfn.XLOOKUP(Form_Responses1811[[#This Row],[Sekolah School (Cleansed)]],'Quality Check'!$B$11:$B$14,'Quality Check'!$D$11:$D$14,)</f>
        <v>Controlled Group (CG)</v>
      </c>
    </row>
    <row r="330" spans="1:66" ht="13.2" x14ac:dyDescent="0.25">
      <c r="A330" s="82">
        <v>45574.396404282408</v>
      </c>
      <c r="B330" s="83" t="s">
        <v>913</v>
      </c>
      <c r="C330" s="84" t="s">
        <v>914</v>
      </c>
      <c r="D330" s="83">
        <v>16.899999999999999</v>
      </c>
      <c r="E330" s="83">
        <v>0.25</v>
      </c>
      <c r="F330" s="83" t="s">
        <v>423</v>
      </c>
      <c r="G330" s="83" t="s">
        <v>76</v>
      </c>
      <c r="H330" s="83" t="s">
        <v>863</v>
      </c>
      <c r="I330" s="83" t="s">
        <v>73</v>
      </c>
      <c r="J330" s="83" t="s">
        <v>64</v>
      </c>
      <c r="K330" s="83" t="s">
        <v>64</v>
      </c>
      <c r="L330" s="83" t="s">
        <v>64</v>
      </c>
      <c r="M330" s="83" t="s">
        <v>64</v>
      </c>
      <c r="N330" s="83" t="s">
        <v>64</v>
      </c>
      <c r="O330" s="83" t="s">
        <v>78</v>
      </c>
      <c r="P330" s="83" t="s">
        <v>84</v>
      </c>
      <c r="Q330" s="83" t="s">
        <v>64</v>
      </c>
      <c r="R330" s="83" t="s">
        <v>64</v>
      </c>
      <c r="S330" s="83" t="s">
        <v>64</v>
      </c>
      <c r="T330" s="83" t="s">
        <v>78</v>
      </c>
      <c r="U330" s="83" t="s">
        <v>78</v>
      </c>
      <c r="V330" s="83" t="s">
        <v>64</v>
      </c>
      <c r="W330" s="83" t="s">
        <v>64</v>
      </c>
      <c r="X330" s="83" t="s">
        <v>64</v>
      </c>
      <c r="Y330" s="83" t="s">
        <v>64</v>
      </c>
      <c r="Z330" s="83" t="s">
        <v>66</v>
      </c>
      <c r="AA330" s="83" t="s">
        <v>65</v>
      </c>
      <c r="AB330" s="83" t="s">
        <v>66</v>
      </c>
      <c r="AC330" s="83" t="s">
        <v>65</v>
      </c>
      <c r="AD330" s="83" t="s">
        <v>66</v>
      </c>
      <c r="AE330" s="83" t="s">
        <v>65</v>
      </c>
      <c r="AF330" s="83" t="s">
        <v>66</v>
      </c>
      <c r="AG330" s="83" t="s">
        <v>65</v>
      </c>
      <c r="AH330" s="83" t="s">
        <v>66</v>
      </c>
      <c r="AI330" s="83" t="s">
        <v>101</v>
      </c>
      <c r="AJ330" s="83" t="s">
        <v>65</v>
      </c>
      <c r="AK330" s="83" t="s">
        <v>66</v>
      </c>
      <c r="AL330" s="83" t="s">
        <v>65</v>
      </c>
      <c r="AM330" s="83" t="s">
        <v>65</v>
      </c>
      <c r="AN330" s="83" t="s">
        <v>66</v>
      </c>
      <c r="AO330" s="83" t="s">
        <v>66</v>
      </c>
      <c r="AP330" s="83" t="s">
        <v>67</v>
      </c>
      <c r="AQ330" s="83" t="s">
        <v>80</v>
      </c>
      <c r="AR330" s="83" t="s">
        <v>86</v>
      </c>
      <c r="AS330" s="83" t="s">
        <v>115</v>
      </c>
      <c r="AT330" s="83" t="s">
        <v>69</v>
      </c>
      <c r="AU330" s="83" t="s">
        <v>70</v>
      </c>
      <c r="AV330" s="83" t="s">
        <v>132</v>
      </c>
      <c r="AW330" s="83" t="s">
        <v>73</v>
      </c>
      <c r="AX330" s="83" t="s">
        <v>72</v>
      </c>
      <c r="AY330" s="83" t="s">
        <v>63</v>
      </c>
      <c r="AZ330" s="83" t="s">
        <v>63</v>
      </c>
      <c r="BA330" s="83" t="s">
        <v>63</v>
      </c>
      <c r="BB330" s="83" t="s">
        <v>72</v>
      </c>
      <c r="BC330" s="83" t="s">
        <v>73</v>
      </c>
      <c r="BD330" s="83"/>
      <c r="BE330" s="83" t="s">
        <v>73</v>
      </c>
      <c r="BF330" s="83"/>
      <c r="BG330" s="87" t="s">
        <v>846</v>
      </c>
      <c r="BH330" s="86" t="s">
        <v>60</v>
      </c>
      <c r="BI330" s="76" t="s">
        <v>1415</v>
      </c>
      <c r="BJ330">
        <f t="shared" si="12"/>
        <v>27</v>
      </c>
      <c r="BK330" s="87">
        <f t="shared" si="11"/>
        <v>56</v>
      </c>
      <c r="BL330" s="87"/>
      <c r="BM330" s="86" t="str">
        <f>_xlfn.XLOOKUP(Form_Responses1811[[#This Row],[Sekolah School (Cleansed)]],'Quality Check'!$B$11:$B$14,'Quality Check'!$C$11:$C$14,)</f>
        <v>Urban</v>
      </c>
      <c r="BN330" s="86" t="str">
        <f>_xlfn.XLOOKUP(Form_Responses1811[[#This Row],[Sekolah School (Cleansed)]],'Quality Check'!$B$11:$B$14,'Quality Check'!$D$11:$D$14,)</f>
        <v>Controlled Group (CG)</v>
      </c>
    </row>
    <row r="331" spans="1:66" ht="13.2" x14ac:dyDescent="0.25">
      <c r="A331" s="82">
        <v>45574.398962037041</v>
      </c>
      <c r="B331" s="83" t="s">
        <v>915</v>
      </c>
      <c r="C331" s="84" t="s">
        <v>916</v>
      </c>
      <c r="D331" s="83">
        <v>62.5</v>
      </c>
      <c r="E331" s="83">
        <v>0.28999999999999998</v>
      </c>
      <c r="F331" s="83" t="s">
        <v>114</v>
      </c>
      <c r="G331" s="83" t="s">
        <v>76</v>
      </c>
      <c r="H331" s="83" t="s">
        <v>846</v>
      </c>
      <c r="I331" s="83" t="s">
        <v>73</v>
      </c>
      <c r="J331" s="83" t="s">
        <v>64</v>
      </c>
      <c r="K331" s="83" t="s">
        <v>64</v>
      </c>
      <c r="L331" s="83" t="s">
        <v>64</v>
      </c>
      <c r="M331" s="83" t="s">
        <v>78</v>
      </c>
      <c r="N331" s="83" t="s">
        <v>64</v>
      </c>
      <c r="O331" s="83" t="s">
        <v>64</v>
      </c>
      <c r="P331" s="83" t="s">
        <v>64</v>
      </c>
      <c r="Q331" s="83" t="s">
        <v>64</v>
      </c>
      <c r="R331" s="83" t="s">
        <v>64</v>
      </c>
      <c r="S331" s="83" t="s">
        <v>64</v>
      </c>
      <c r="T331" s="83" t="s">
        <v>64</v>
      </c>
      <c r="U331" s="83" t="s">
        <v>64</v>
      </c>
      <c r="V331" s="83" t="s">
        <v>64</v>
      </c>
      <c r="W331" s="83" t="s">
        <v>64</v>
      </c>
      <c r="X331" s="83" t="s">
        <v>64</v>
      </c>
      <c r="Y331" s="83" t="s">
        <v>64</v>
      </c>
      <c r="Z331" s="83" t="s">
        <v>65</v>
      </c>
      <c r="AA331" s="83" t="s">
        <v>65</v>
      </c>
      <c r="AB331" s="83" t="s">
        <v>65</v>
      </c>
      <c r="AC331" s="83" t="s">
        <v>65</v>
      </c>
      <c r="AD331" s="83" t="s">
        <v>65</v>
      </c>
      <c r="AE331" s="83" t="s">
        <v>65</v>
      </c>
      <c r="AF331" s="83" t="s">
        <v>65</v>
      </c>
      <c r="AG331" s="83" t="s">
        <v>65</v>
      </c>
      <c r="AH331" s="83" t="s">
        <v>65</v>
      </c>
      <c r="AI331" s="83" t="s">
        <v>79</v>
      </c>
      <c r="AJ331" s="83" t="s">
        <v>65</v>
      </c>
      <c r="AK331" s="83" t="s">
        <v>65</v>
      </c>
      <c r="AL331" s="83" t="s">
        <v>65</v>
      </c>
      <c r="AM331" s="83" t="s">
        <v>65</v>
      </c>
      <c r="AN331" s="83" t="s">
        <v>65</v>
      </c>
      <c r="AO331" s="83" t="s">
        <v>65</v>
      </c>
      <c r="AP331" s="83" t="s">
        <v>67</v>
      </c>
      <c r="AQ331" s="83" t="s">
        <v>67</v>
      </c>
      <c r="AR331" s="83" t="s">
        <v>63</v>
      </c>
      <c r="AS331" s="83" t="s">
        <v>120</v>
      </c>
      <c r="AT331" s="83" t="s">
        <v>87</v>
      </c>
      <c r="AU331" s="83" t="s">
        <v>70</v>
      </c>
      <c r="AV331" s="83" t="s">
        <v>71</v>
      </c>
      <c r="AW331" s="83" t="s">
        <v>72</v>
      </c>
      <c r="AX331" s="83" t="s">
        <v>72</v>
      </c>
      <c r="AY331" s="83" t="s">
        <v>63</v>
      </c>
      <c r="AZ331" s="83" t="s">
        <v>63</v>
      </c>
      <c r="BA331" s="83" t="s">
        <v>72</v>
      </c>
      <c r="BB331" s="83" t="s">
        <v>73</v>
      </c>
      <c r="BC331" s="83" t="s">
        <v>73</v>
      </c>
      <c r="BD331" s="83"/>
      <c r="BE331" s="83" t="s">
        <v>73</v>
      </c>
      <c r="BF331" s="83"/>
      <c r="BG331" s="87" t="s">
        <v>846</v>
      </c>
      <c r="BH331" s="87" t="s">
        <v>114</v>
      </c>
      <c r="BI331" s="76" t="s">
        <v>1415</v>
      </c>
      <c r="BJ331">
        <f t="shared" si="12"/>
        <v>32</v>
      </c>
      <c r="BK331" s="87">
        <f t="shared" si="11"/>
        <v>63</v>
      </c>
      <c r="BL331" s="87"/>
      <c r="BM331" s="86" t="str">
        <f>_xlfn.XLOOKUP(Form_Responses1811[[#This Row],[Sekolah School (Cleansed)]],'Quality Check'!$B$11:$B$14,'Quality Check'!$C$11:$C$14,)</f>
        <v>Urban</v>
      </c>
      <c r="BN331" s="86" t="str">
        <f>_xlfn.XLOOKUP(Form_Responses1811[[#This Row],[Sekolah School (Cleansed)]],'Quality Check'!$B$11:$B$14,'Quality Check'!$D$11:$D$14,)</f>
        <v>Controlled Group (CG)</v>
      </c>
    </row>
    <row r="332" spans="1:66" ht="13.2" x14ac:dyDescent="0.25">
      <c r="A332" s="82">
        <v>45574.400678958336</v>
      </c>
      <c r="B332" s="83" t="s">
        <v>917</v>
      </c>
      <c r="C332" s="84" t="s">
        <v>918</v>
      </c>
      <c r="D332" s="83">
        <v>5.4</v>
      </c>
      <c r="E332" s="83">
        <v>0.17</v>
      </c>
      <c r="F332" s="83" t="s">
        <v>114</v>
      </c>
      <c r="G332" s="83" t="s">
        <v>76</v>
      </c>
      <c r="H332" s="83" t="s">
        <v>887</v>
      </c>
      <c r="I332" s="83" t="s">
        <v>63</v>
      </c>
      <c r="J332" s="83" t="s">
        <v>64</v>
      </c>
      <c r="K332" s="83" t="s">
        <v>64</v>
      </c>
      <c r="L332" s="83" t="s">
        <v>64</v>
      </c>
      <c r="M332" s="83" t="s">
        <v>84</v>
      </c>
      <c r="N332" s="83" t="s">
        <v>64</v>
      </c>
      <c r="O332" s="83" t="s">
        <v>64</v>
      </c>
      <c r="P332" s="83" t="s">
        <v>84</v>
      </c>
      <c r="Q332" s="83" t="s">
        <v>64</v>
      </c>
      <c r="R332" s="83" t="s">
        <v>64</v>
      </c>
      <c r="S332" s="83" t="s">
        <v>64</v>
      </c>
      <c r="T332" s="83" t="s">
        <v>64</v>
      </c>
      <c r="U332" s="83" t="s">
        <v>84</v>
      </c>
      <c r="V332" s="83" t="s">
        <v>64</v>
      </c>
      <c r="W332" s="83" t="s">
        <v>64</v>
      </c>
      <c r="X332" s="83" t="s">
        <v>84</v>
      </c>
      <c r="Y332" s="83" t="s">
        <v>64</v>
      </c>
      <c r="Z332" s="83" t="s">
        <v>66</v>
      </c>
      <c r="AA332" s="83" t="s">
        <v>66</v>
      </c>
      <c r="AB332" s="83" t="s">
        <v>65</v>
      </c>
      <c r="AC332" s="83" t="s">
        <v>66</v>
      </c>
      <c r="AD332" s="83" t="s">
        <v>66</v>
      </c>
      <c r="AE332" s="83" t="s">
        <v>66</v>
      </c>
      <c r="AF332" s="83" t="s">
        <v>66</v>
      </c>
      <c r="AG332" s="83" t="s">
        <v>66</v>
      </c>
      <c r="AH332" s="83" t="s">
        <v>66</v>
      </c>
      <c r="AI332" s="83" t="s">
        <v>79</v>
      </c>
      <c r="AJ332" s="83" t="s">
        <v>66</v>
      </c>
      <c r="AK332" s="83" t="s">
        <v>66</v>
      </c>
      <c r="AL332" s="83" t="s">
        <v>66</v>
      </c>
      <c r="AM332" s="83" t="s">
        <v>65</v>
      </c>
      <c r="AN332" s="83" t="s">
        <v>66</v>
      </c>
      <c r="AO332" s="83" t="s">
        <v>66</v>
      </c>
      <c r="AP332" s="83" t="s">
        <v>67</v>
      </c>
      <c r="AQ332" s="83" t="s">
        <v>67</v>
      </c>
      <c r="AR332" s="83" t="s">
        <v>63</v>
      </c>
      <c r="AS332" s="83" t="s">
        <v>919</v>
      </c>
      <c r="AT332" s="83" t="s">
        <v>87</v>
      </c>
      <c r="AU332" s="83" t="s">
        <v>70</v>
      </c>
      <c r="AV332" s="83" t="s">
        <v>132</v>
      </c>
      <c r="AW332" s="83" t="s">
        <v>73</v>
      </c>
      <c r="AX332" s="83" t="s">
        <v>73</v>
      </c>
      <c r="AY332" s="83" t="s">
        <v>73</v>
      </c>
      <c r="AZ332" s="83" t="s">
        <v>73</v>
      </c>
      <c r="BA332" s="83" t="s">
        <v>72</v>
      </c>
      <c r="BB332" s="83" t="s">
        <v>73</v>
      </c>
      <c r="BC332" s="83" t="s">
        <v>73</v>
      </c>
      <c r="BD332" s="83"/>
      <c r="BE332" s="83" t="s">
        <v>73</v>
      </c>
      <c r="BF332" s="83"/>
      <c r="BG332" s="87" t="s">
        <v>846</v>
      </c>
      <c r="BH332" s="87" t="s">
        <v>114</v>
      </c>
      <c r="BI332" s="76" t="s">
        <v>1414</v>
      </c>
      <c r="BJ332">
        <f t="shared" si="12"/>
        <v>29</v>
      </c>
      <c r="BK332" s="87">
        <f t="shared" si="11"/>
        <v>50</v>
      </c>
      <c r="BL332" s="87"/>
      <c r="BM332" s="86" t="str">
        <f>_xlfn.XLOOKUP(Form_Responses1811[[#This Row],[Sekolah School (Cleansed)]],'Quality Check'!$B$11:$B$14,'Quality Check'!$C$11:$C$14,)</f>
        <v>Urban</v>
      </c>
      <c r="BN332" s="86" t="str">
        <f>_xlfn.XLOOKUP(Form_Responses1811[[#This Row],[Sekolah School (Cleansed)]],'Quality Check'!$B$11:$B$14,'Quality Check'!$D$11:$D$14,)</f>
        <v>Controlled Group (CG)</v>
      </c>
    </row>
    <row r="333" spans="1:66" ht="13.2" x14ac:dyDescent="0.25">
      <c r="A333" s="82">
        <v>45574.402273946762</v>
      </c>
      <c r="B333" s="83" t="s">
        <v>920</v>
      </c>
      <c r="C333" s="84" t="s">
        <v>921</v>
      </c>
      <c r="D333" s="83">
        <v>62.5</v>
      </c>
      <c r="E333" s="83">
        <v>0.42</v>
      </c>
      <c r="F333" s="83" t="s">
        <v>114</v>
      </c>
      <c r="G333" s="83" t="s">
        <v>539</v>
      </c>
      <c r="H333" s="83" t="s">
        <v>922</v>
      </c>
      <c r="I333" s="83" t="s">
        <v>63</v>
      </c>
      <c r="J333" s="83" t="s">
        <v>78</v>
      </c>
      <c r="K333" s="83" t="s">
        <v>78</v>
      </c>
      <c r="L333" s="83" t="s">
        <v>78</v>
      </c>
      <c r="M333" s="83" t="s">
        <v>64</v>
      </c>
      <c r="N333" s="83" t="s">
        <v>64</v>
      </c>
      <c r="O333" s="83" t="s">
        <v>84</v>
      </c>
      <c r="P333" s="83" t="s">
        <v>84</v>
      </c>
      <c r="Q333" s="83" t="s">
        <v>78</v>
      </c>
      <c r="R333" s="83" t="s">
        <v>64</v>
      </c>
      <c r="S333" s="83" t="s">
        <v>84</v>
      </c>
      <c r="T333" s="83" t="s">
        <v>64</v>
      </c>
      <c r="U333" s="83" t="s">
        <v>78</v>
      </c>
      <c r="V333" s="83" t="s">
        <v>64</v>
      </c>
      <c r="W333" s="83" t="s">
        <v>64</v>
      </c>
      <c r="X333" s="83" t="s">
        <v>64</v>
      </c>
      <c r="Y333" s="83" t="s">
        <v>78</v>
      </c>
      <c r="Z333" s="83" t="s">
        <v>79</v>
      </c>
      <c r="AA333" s="83" t="s">
        <v>66</v>
      </c>
      <c r="AB333" s="83" t="s">
        <v>101</v>
      </c>
      <c r="AC333" s="83" t="s">
        <v>65</v>
      </c>
      <c r="AD333" s="83" t="s">
        <v>66</v>
      </c>
      <c r="AE333" s="83" t="s">
        <v>65</v>
      </c>
      <c r="AF333" s="83" t="s">
        <v>65</v>
      </c>
      <c r="AG333" s="83" t="s">
        <v>65</v>
      </c>
      <c r="AH333" s="83" t="s">
        <v>79</v>
      </c>
      <c r="AI333" s="83" t="s">
        <v>101</v>
      </c>
      <c r="AJ333" s="83" t="s">
        <v>66</v>
      </c>
      <c r="AK333" s="83" t="s">
        <v>65</v>
      </c>
      <c r="AL333" s="83" t="s">
        <v>65</v>
      </c>
      <c r="AM333" s="83" t="s">
        <v>65</v>
      </c>
      <c r="AN333" s="83" t="s">
        <v>65</v>
      </c>
      <c r="AO333" s="83" t="s">
        <v>65</v>
      </c>
      <c r="AP333" s="83" t="s">
        <v>67</v>
      </c>
      <c r="AQ333" s="83" t="s">
        <v>67</v>
      </c>
      <c r="AR333" s="83" t="s">
        <v>63</v>
      </c>
      <c r="AS333" s="83" t="s">
        <v>81</v>
      </c>
      <c r="AT333" s="83" t="s">
        <v>169</v>
      </c>
      <c r="AU333" s="83" t="s">
        <v>70</v>
      </c>
      <c r="AV333" s="83" t="s">
        <v>71</v>
      </c>
      <c r="AW333" s="83" t="s">
        <v>73</v>
      </c>
      <c r="AX333" s="83" t="s">
        <v>72</v>
      </c>
      <c r="AY333" s="83" t="s">
        <v>72</v>
      </c>
      <c r="AZ333" s="83" t="s">
        <v>63</v>
      </c>
      <c r="BA333" s="83" t="s">
        <v>73</v>
      </c>
      <c r="BB333" s="83" t="s">
        <v>73</v>
      </c>
      <c r="BC333" s="83" t="s">
        <v>73</v>
      </c>
      <c r="BD333" s="83"/>
      <c r="BE333" s="83" t="s">
        <v>73</v>
      </c>
      <c r="BF333" s="83"/>
      <c r="BG333" s="87" t="s">
        <v>846</v>
      </c>
      <c r="BH333" s="87" t="s">
        <v>114</v>
      </c>
      <c r="BI333" s="76" t="s">
        <v>1414</v>
      </c>
      <c r="BJ333">
        <f t="shared" si="12"/>
        <v>22</v>
      </c>
      <c r="BK333" s="87">
        <f t="shared" si="11"/>
        <v>54</v>
      </c>
      <c r="BL333" s="87"/>
      <c r="BM333" s="86" t="str">
        <f>_xlfn.XLOOKUP(Form_Responses1811[[#This Row],[Sekolah School (Cleansed)]],'Quality Check'!$B$11:$B$14,'Quality Check'!$C$11:$C$14,)</f>
        <v>Urban</v>
      </c>
      <c r="BN333" s="86" t="str">
        <f>_xlfn.XLOOKUP(Form_Responses1811[[#This Row],[Sekolah School (Cleansed)]],'Quality Check'!$B$11:$B$14,'Quality Check'!$D$11:$D$14,)</f>
        <v>Controlled Group (CG)</v>
      </c>
    </row>
    <row r="334" spans="1:66" ht="13.2" x14ac:dyDescent="0.25">
      <c r="A334" s="82">
        <v>45574.404956631945</v>
      </c>
      <c r="B334" s="83" t="s">
        <v>923</v>
      </c>
      <c r="C334" s="84" t="s">
        <v>924</v>
      </c>
      <c r="D334" s="83">
        <v>100</v>
      </c>
      <c r="E334" s="83">
        <v>1.38</v>
      </c>
      <c r="F334" s="83" t="s">
        <v>114</v>
      </c>
      <c r="G334" s="83" t="s">
        <v>539</v>
      </c>
      <c r="H334" s="83" t="s">
        <v>925</v>
      </c>
      <c r="I334" s="83" t="s">
        <v>63</v>
      </c>
      <c r="J334" s="83" t="s">
        <v>64</v>
      </c>
      <c r="K334" s="83" t="s">
        <v>84</v>
      </c>
      <c r="L334" s="83" t="s">
        <v>64</v>
      </c>
      <c r="M334" s="83" t="s">
        <v>64</v>
      </c>
      <c r="N334" s="83" t="s">
        <v>64</v>
      </c>
      <c r="O334" s="83" t="s">
        <v>84</v>
      </c>
      <c r="P334" s="83" t="s">
        <v>84</v>
      </c>
      <c r="Q334" s="83" t="s">
        <v>64</v>
      </c>
      <c r="R334" s="83" t="s">
        <v>64</v>
      </c>
      <c r="S334" s="83" t="s">
        <v>64</v>
      </c>
      <c r="T334" s="83" t="s">
        <v>84</v>
      </c>
      <c r="U334" s="83" t="s">
        <v>64</v>
      </c>
      <c r="V334" s="83" t="s">
        <v>64</v>
      </c>
      <c r="W334" s="83" t="s">
        <v>64</v>
      </c>
      <c r="X334" s="83" t="s">
        <v>64</v>
      </c>
      <c r="Y334" s="83" t="s">
        <v>64</v>
      </c>
      <c r="Z334" s="83" t="s">
        <v>79</v>
      </c>
      <c r="AA334" s="83" t="s">
        <v>66</v>
      </c>
      <c r="AB334" s="83" t="s">
        <v>65</v>
      </c>
      <c r="AC334" s="83" t="s">
        <v>65</v>
      </c>
      <c r="AD334" s="83" t="s">
        <v>65</v>
      </c>
      <c r="AE334" s="83" t="s">
        <v>66</v>
      </c>
      <c r="AF334" s="83" t="s">
        <v>66</v>
      </c>
      <c r="AG334" s="83" t="s">
        <v>66</v>
      </c>
      <c r="AH334" s="83" t="s">
        <v>65</v>
      </c>
      <c r="AI334" s="83" t="s">
        <v>79</v>
      </c>
      <c r="AJ334" s="83" t="s">
        <v>66</v>
      </c>
      <c r="AK334" s="83" t="s">
        <v>66</v>
      </c>
      <c r="AL334" s="83" t="s">
        <v>101</v>
      </c>
      <c r="AM334" s="83" t="s">
        <v>66</v>
      </c>
      <c r="AN334" s="83" t="s">
        <v>65</v>
      </c>
      <c r="AO334" s="83" t="s">
        <v>65</v>
      </c>
      <c r="AP334" s="83" t="s">
        <v>80</v>
      </c>
      <c r="AQ334" s="83" t="s">
        <v>80</v>
      </c>
      <c r="AR334" s="83" t="s">
        <v>63</v>
      </c>
      <c r="AS334" s="83" t="s">
        <v>81</v>
      </c>
      <c r="AT334" s="83" t="s">
        <v>87</v>
      </c>
      <c r="AU334" s="83" t="s">
        <v>67</v>
      </c>
      <c r="AV334" s="83" t="s">
        <v>469</v>
      </c>
      <c r="AW334" s="83" t="s">
        <v>73</v>
      </c>
      <c r="AX334" s="83" t="s">
        <v>63</v>
      </c>
      <c r="AY334" s="83" t="s">
        <v>63</v>
      </c>
      <c r="AZ334" s="83" t="s">
        <v>63</v>
      </c>
      <c r="BA334" s="83" t="s">
        <v>63</v>
      </c>
      <c r="BB334" s="83" t="s">
        <v>63</v>
      </c>
      <c r="BC334" s="83" t="s">
        <v>73</v>
      </c>
      <c r="BD334" s="83" t="s">
        <v>197</v>
      </c>
      <c r="BE334" s="83" t="s">
        <v>73</v>
      </c>
      <c r="BF334" s="83"/>
      <c r="BG334" s="87" t="s">
        <v>846</v>
      </c>
      <c r="BH334" s="87" t="s">
        <v>114</v>
      </c>
      <c r="BI334" s="76" t="s">
        <v>1414</v>
      </c>
      <c r="BJ334">
        <f t="shared" si="12"/>
        <v>27</v>
      </c>
      <c r="BK334" s="87">
        <f t="shared" si="11"/>
        <v>53</v>
      </c>
      <c r="BL334" s="87"/>
      <c r="BM334" s="86" t="str">
        <f>_xlfn.XLOOKUP(Form_Responses1811[[#This Row],[Sekolah School (Cleansed)]],'Quality Check'!$B$11:$B$14,'Quality Check'!$C$11:$C$14,)</f>
        <v>Urban</v>
      </c>
      <c r="BN334" s="86" t="str">
        <f>_xlfn.XLOOKUP(Form_Responses1811[[#This Row],[Sekolah School (Cleansed)]],'Quality Check'!$B$11:$B$14,'Quality Check'!$D$11:$D$14,)</f>
        <v>Controlled Group (CG)</v>
      </c>
    </row>
    <row r="335" spans="1:66" ht="13.2" x14ac:dyDescent="0.25">
      <c r="A335" s="82">
        <v>45574.405944444443</v>
      </c>
      <c r="B335" s="83" t="s">
        <v>926</v>
      </c>
      <c r="C335" s="84" t="s">
        <v>927</v>
      </c>
      <c r="D335" s="83">
        <v>51.79</v>
      </c>
      <c r="E335" s="83">
        <v>0.25</v>
      </c>
      <c r="F335" s="83" t="s">
        <v>114</v>
      </c>
      <c r="G335" s="83" t="s">
        <v>539</v>
      </c>
      <c r="H335" s="83" t="s">
        <v>846</v>
      </c>
      <c r="I335" s="83" t="s">
        <v>63</v>
      </c>
      <c r="J335" s="83" t="s">
        <v>78</v>
      </c>
      <c r="K335" s="83" t="s">
        <v>78</v>
      </c>
      <c r="L335" s="83" t="s">
        <v>145</v>
      </c>
      <c r="M335" s="83" t="s">
        <v>78</v>
      </c>
      <c r="N335" s="83" t="s">
        <v>64</v>
      </c>
      <c r="O335" s="83" t="s">
        <v>78</v>
      </c>
      <c r="P335" s="83" t="s">
        <v>84</v>
      </c>
      <c r="Q335" s="83" t="s">
        <v>84</v>
      </c>
      <c r="R335" s="83" t="s">
        <v>78</v>
      </c>
      <c r="S335" s="83" t="s">
        <v>78</v>
      </c>
      <c r="T335" s="83" t="s">
        <v>78</v>
      </c>
      <c r="U335" s="83" t="s">
        <v>84</v>
      </c>
      <c r="V335" s="83" t="s">
        <v>84</v>
      </c>
      <c r="W335" s="83" t="s">
        <v>84</v>
      </c>
      <c r="X335" s="83" t="s">
        <v>64</v>
      </c>
      <c r="Y335" s="83" t="s">
        <v>84</v>
      </c>
      <c r="Z335" s="83" t="s">
        <v>66</v>
      </c>
      <c r="AA335" s="83" t="s">
        <v>79</v>
      </c>
      <c r="AB335" s="83" t="s">
        <v>66</v>
      </c>
      <c r="AC335" s="83" t="s">
        <v>79</v>
      </c>
      <c r="AD335" s="83" t="s">
        <v>79</v>
      </c>
      <c r="AE335" s="83" t="s">
        <v>66</v>
      </c>
      <c r="AF335" s="83" t="s">
        <v>79</v>
      </c>
      <c r="AG335" s="83" t="s">
        <v>66</v>
      </c>
      <c r="AH335" s="83" t="s">
        <v>66</v>
      </c>
      <c r="AI335" s="83" t="s">
        <v>66</v>
      </c>
      <c r="AJ335" s="83" t="s">
        <v>66</v>
      </c>
      <c r="AK335" s="83" t="s">
        <v>66</v>
      </c>
      <c r="AL335" s="83" t="s">
        <v>66</v>
      </c>
      <c r="AM335" s="83" t="s">
        <v>66</v>
      </c>
      <c r="AN335" s="83" t="s">
        <v>66</v>
      </c>
      <c r="AO335" s="83" t="s">
        <v>66</v>
      </c>
      <c r="AP335" s="83" t="s">
        <v>67</v>
      </c>
      <c r="AQ335" s="83" t="s">
        <v>119</v>
      </c>
      <c r="AR335" s="83" t="s">
        <v>86</v>
      </c>
      <c r="AS335" s="83" t="s">
        <v>68</v>
      </c>
      <c r="AT335" s="83" t="s">
        <v>69</v>
      </c>
      <c r="AU335" s="83" t="s">
        <v>70</v>
      </c>
      <c r="AV335" s="83" t="s">
        <v>132</v>
      </c>
      <c r="AW335" s="83" t="s">
        <v>73</v>
      </c>
      <c r="AX335" s="83" t="s">
        <v>73</v>
      </c>
      <c r="AY335" s="83" t="s">
        <v>63</v>
      </c>
      <c r="AZ335" s="83" t="s">
        <v>72</v>
      </c>
      <c r="BA335" s="83" t="s">
        <v>63</v>
      </c>
      <c r="BB335" s="83" t="s">
        <v>72</v>
      </c>
      <c r="BC335" s="83" t="s">
        <v>73</v>
      </c>
      <c r="BD335" s="83"/>
      <c r="BE335" s="83" t="s">
        <v>73</v>
      </c>
      <c r="BF335" s="83"/>
      <c r="BG335" s="87" t="s">
        <v>846</v>
      </c>
      <c r="BH335" s="87" t="s">
        <v>114</v>
      </c>
      <c r="BI335" s="76" t="s">
        <v>1414</v>
      </c>
      <c r="BJ335">
        <f t="shared" si="12"/>
        <v>19</v>
      </c>
      <c r="BK335" s="87">
        <f t="shared" si="11"/>
        <v>43</v>
      </c>
      <c r="BL335" s="87"/>
      <c r="BM335" s="86" t="str">
        <f>_xlfn.XLOOKUP(Form_Responses1811[[#This Row],[Sekolah School (Cleansed)]],'Quality Check'!$B$11:$B$14,'Quality Check'!$C$11:$C$14,)</f>
        <v>Urban</v>
      </c>
      <c r="BN335" s="86" t="str">
        <f>_xlfn.XLOOKUP(Form_Responses1811[[#This Row],[Sekolah School (Cleansed)]],'Quality Check'!$B$11:$B$14,'Quality Check'!$D$11:$D$14,)</f>
        <v>Controlled Group (CG)</v>
      </c>
    </row>
    <row r="336" spans="1:66" ht="13.2" x14ac:dyDescent="0.25">
      <c r="A336" s="82">
        <v>45574.407758043977</v>
      </c>
      <c r="B336" s="83" t="s">
        <v>928</v>
      </c>
      <c r="C336" s="84" t="s">
        <v>929</v>
      </c>
      <c r="D336" s="83">
        <v>100</v>
      </c>
      <c r="E336" s="83">
        <v>1.29</v>
      </c>
      <c r="F336" s="83" t="s">
        <v>114</v>
      </c>
      <c r="G336" s="83" t="s">
        <v>76</v>
      </c>
      <c r="H336" s="83" t="s">
        <v>887</v>
      </c>
      <c r="I336" s="83" t="s">
        <v>63</v>
      </c>
      <c r="J336" s="83" t="s">
        <v>64</v>
      </c>
      <c r="K336" s="83" t="s">
        <v>78</v>
      </c>
      <c r="L336" s="83" t="s">
        <v>64</v>
      </c>
      <c r="M336" s="83" t="s">
        <v>84</v>
      </c>
      <c r="N336" s="83" t="s">
        <v>84</v>
      </c>
      <c r="O336" s="83" t="s">
        <v>64</v>
      </c>
      <c r="P336" s="83" t="s">
        <v>64</v>
      </c>
      <c r="Q336" s="83" t="s">
        <v>64</v>
      </c>
      <c r="R336" s="83" t="s">
        <v>64</v>
      </c>
      <c r="S336" s="83" t="s">
        <v>64</v>
      </c>
      <c r="T336" s="83" t="s">
        <v>64</v>
      </c>
      <c r="U336" s="83" t="s">
        <v>84</v>
      </c>
      <c r="V336" s="83" t="s">
        <v>84</v>
      </c>
      <c r="W336" s="83" t="s">
        <v>64</v>
      </c>
      <c r="X336" s="83" t="s">
        <v>84</v>
      </c>
      <c r="Y336" s="83" t="s">
        <v>64</v>
      </c>
      <c r="Z336" s="83" t="s">
        <v>66</v>
      </c>
      <c r="AA336" s="83" t="s">
        <v>65</v>
      </c>
      <c r="AB336" s="83" t="s">
        <v>65</v>
      </c>
      <c r="AC336" s="83" t="s">
        <v>66</v>
      </c>
      <c r="AD336" s="83" t="s">
        <v>66</v>
      </c>
      <c r="AE336" s="83" t="s">
        <v>65</v>
      </c>
      <c r="AF336" s="83" t="s">
        <v>65</v>
      </c>
      <c r="AG336" s="83" t="s">
        <v>66</v>
      </c>
      <c r="AH336" s="83" t="s">
        <v>66</v>
      </c>
      <c r="AI336" s="83" t="s">
        <v>66</v>
      </c>
      <c r="AJ336" s="83" t="s">
        <v>79</v>
      </c>
      <c r="AK336" s="83" t="s">
        <v>66</v>
      </c>
      <c r="AL336" s="83" t="s">
        <v>66</v>
      </c>
      <c r="AM336" s="83" t="s">
        <v>66</v>
      </c>
      <c r="AN336" s="83" t="s">
        <v>79</v>
      </c>
      <c r="AO336" s="83" t="s">
        <v>66</v>
      </c>
      <c r="AP336" s="83" t="s">
        <v>67</v>
      </c>
      <c r="AQ336" s="83" t="s">
        <v>67</v>
      </c>
      <c r="AR336" s="83" t="s">
        <v>86</v>
      </c>
      <c r="AS336" s="83" t="s">
        <v>68</v>
      </c>
      <c r="AT336" s="83" t="s">
        <v>169</v>
      </c>
      <c r="AU336" s="83" t="s">
        <v>93</v>
      </c>
      <c r="AV336" s="83" t="s">
        <v>71</v>
      </c>
      <c r="AW336" s="83" t="s">
        <v>72</v>
      </c>
      <c r="AX336" s="83" t="s">
        <v>63</v>
      </c>
      <c r="AY336" s="83" t="s">
        <v>63</v>
      </c>
      <c r="AZ336" s="83" t="s">
        <v>63</v>
      </c>
      <c r="BA336" s="83" t="s">
        <v>63</v>
      </c>
      <c r="BB336" s="83" t="s">
        <v>73</v>
      </c>
      <c r="BC336" s="83" t="s">
        <v>73</v>
      </c>
      <c r="BD336" s="83"/>
      <c r="BE336" s="83" t="s">
        <v>73</v>
      </c>
      <c r="BF336" s="83"/>
      <c r="BG336" s="87" t="s">
        <v>846</v>
      </c>
      <c r="BH336" s="87" t="s">
        <v>114</v>
      </c>
      <c r="BI336" s="76" t="s">
        <v>1414</v>
      </c>
      <c r="BJ336">
        <f t="shared" si="12"/>
        <v>27</v>
      </c>
      <c r="BK336" s="87">
        <f t="shared" si="11"/>
        <v>49</v>
      </c>
      <c r="BL336" s="87"/>
      <c r="BM336" s="86" t="str">
        <f>_xlfn.XLOOKUP(Form_Responses1811[[#This Row],[Sekolah School (Cleansed)]],'Quality Check'!$B$11:$B$14,'Quality Check'!$C$11:$C$14,)</f>
        <v>Urban</v>
      </c>
      <c r="BN336" s="86" t="str">
        <f>_xlfn.XLOOKUP(Form_Responses1811[[#This Row],[Sekolah School (Cleansed)]],'Quality Check'!$B$11:$B$14,'Quality Check'!$D$11:$D$14,)</f>
        <v>Controlled Group (CG)</v>
      </c>
    </row>
    <row r="337" spans="1:66" ht="13.2" x14ac:dyDescent="0.25">
      <c r="A337" s="82">
        <v>45574.408856099537</v>
      </c>
      <c r="B337" s="83" t="s">
        <v>930</v>
      </c>
      <c r="C337" s="84" t="s">
        <v>931</v>
      </c>
      <c r="D337" s="83">
        <v>56.25</v>
      </c>
      <c r="E337" s="83">
        <v>0.5</v>
      </c>
      <c r="F337" s="83" t="s">
        <v>114</v>
      </c>
      <c r="G337" s="83" t="s">
        <v>76</v>
      </c>
      <c r="H337" s="83" t="s">
        <v>846</v>
      </c>
      <c r="I337" s="83" t="s">
        <v>63</v>
      </c>
      <c r="J337" s="83" t="s">
        <v>64</v>
      </c>
      <c r="K337" s="83" t="s">
        <v>64</v>
      </c>
      <c r="L337" s="83" t="s">
        <v>64</v>
      </c>
      <c r="M337" s="83" t="s">
        <v>84</v>
      </c>
      <c r="N337" s="83" t="s">
        <v>78</v>
      </c>
      <c r="O337" s="83" t="s">
        <v>64</v>
      </c>
      <c r="P337" s="83" t="s">
        <v>84</v>
      </c>
      <c r="Q337" s="83" t="s">
        <v>84</v>
      </c>
      <c r="R337" s="83" t="s">
        <v>64</v>
      </c>
      <c r="S337" s="83" t="s">
        <v>64</v>
      </c>
      <c r="T337" s="83" t="s">
        <v>64</v>
      </c>
      <c r="U337" s="83" t="s">
        <v>64</v>
      </c>
      <c r="V337" s="83" t="s">
        <v>64</v>
      </c>
      <c r="W337" s="83" t="s">
        <v>64</v>
      </c>
      <c r="X337" s="83" t="s">
        <v>64</v>
      </c>
      <c r="Y337" s="83" t="s">
        <v>84</v>
      </c>
      <c r="Z337" s="83" t="s">
        <v>66</v>
      </c>
      <c r="AA337" s="83" t="s">
        <v>65</v>
      </c>
      <c r="AB337" s="83" t="s">
        <v>66</v>
      </c>
      <c r="AC337" s="83" t="s">
        <v>66</v>
      </c>
      <c r="AD337" s="83" t="s">
        <v>65</v>
      </c>
      <c r="AE337" s="83" t="s">
        <v>66</v>
      </c>
      <c r="AF337" s="83" t="s">
        <v>66</v>
      </c>
      <c r="AG337" s="83" t="s">
        <v>66</v>
      </c>
      <c r="AH337" s="83" t="s">
        <v>66</v>
      </c>
      <c r="AI337" s="83" t="s">
        <v>66</v>
      </c>
      <c r="AJ337" s="83" t="s">
        <v>79</v>
      </c>
      <c r="AK337" s="83" t="s">
        <v>79</v>
      </c>
      <c r="AL337" s="83" t="s">
        <v>79</v>
      </c>
      <c r="AM337" s="83" t="s">
        <v>66</v>
      </c>
      <c r="AN337" s="83" t="s">
        <v>66</v>
      </c>
      <c r="AO337" s="83" t="s">
        <v>66</v>
      </c>
      <c r="AP337" s="83" t="s">
        <v>67</v>
      </c>
      <c r="AQ337" s="83" t="s">
        <v>67</v>
      </c>
      <c r="AR337" s="83" t="s">
        <v>63</v>
      </c>
      <c r="AS337" s="83" t="s">
        <v>68</v>
      </c>
      <c r="AT337" s="83" t="s">
        <v>69</v>
      </c>
      <c r="AU337" s="83" t="s">
        <v>70</v>
      </c>
      <c r="AV337" s="83" t="s">
        <v>71</v>
      </c>
      <c r="AW337" s="83" t="s">
        <v>72</v>
      </c>
      <c r="AX337" s="83" t="s">
        <v>73</v>
      </c>
      <c r="AY337" s="83" t="s">
        <v>63</v>
      </c>
      <c r="AZ337" s="83" t="s">
        <v>72</v>
      </c>
      <c r="BA337" s="83" t="s">
        <v>72</v>
      </c>
      <c r="BB337" s="83" t="s">
        <v>73</v>
      </c>
      <c r="BC337" s="83" t="s">
        <v>73</v>
      </c>
      <c r="BD337" s="83"/>
      <c r="BE337" s="83" t="s">
        <v>73</v>
      </c>
      <c r="BF337" s="83"/>
      <c r="BG337" s="87" t="s">
        <v>846</v>
      </c>
      <c r="BH337" s="87" t="s">
        <v>114</v>
      </c>
      <c r="BI337" s="76" t="s">
        <v>1414</v>
      </c>
      <c r="BJ337">
        <f t="shared" si="12"/>
        <v>28</v>
      </c>
      <c r="BK337" s="87">
        <f t="shared" si="11"/>
        <v>46</v>
      </c>
      <c r="BL337" s="87"/>
      <c r="BM337" s="86" t="str">
        <f>_xlfn.XLOOKUP(Form_Responses1811[[#This Row],[Sekolah School (Cleansed)]],'Quality Check'!$B$11:$B$14,'Quality Check'!$C$11:$C$14,)</f>
        <v>Urban</v>
      </c>
      <c r="BN337" s="86" t="str">
        <f>_xlfn.XLOOKUP(Form_Responses1811[[#This Row],[Sekolah School (Cleansed)]],'Quality Check'!$B$11:$B$14,'Quality Check'!$D$11:$D$14,)</f>
        <v>Controlled Group (CG)</v>
      </c>
    </row>
    <row r="338" spans="1:66" ht="13.2" x14ac:dyDescent="0.25">
      <c r="A338" s="82">
        <v>45574.409002812499</v>
      </c>
      <c r="B338" s="83" t="s">
        <v>932</v>
      </c>
      <c r="C338" s="84" t="s">
        <v>933</v>
      </c>
      <c r="D338" s="83">
        <v>5.36</v>
      </c>
      <c r="E338" s="83">
        <v>0.25</v>
      </c>
      <c r="F338" s="83" t="s">
        <v>423</v>
      </c>
      <c r="G338" s="83" t="s">
        <v>76</v>
      </c>
      <c r="H338" s="83" t="s">
        <v>846</v>
      </c>
      <c r="I338" s="83" t="s">
        <v>73</v>
      </c>
      <c r="J338" s="83" t="s">
        <v>64</v>
      </c>
      <c r="K338" s="83" t="s">
        <v>64</v>
      </c>
      <c r="L338" s="83" t="s">
        <v>64</v>
      </c>
      <c r="M338" s="83" t="s">
        <v>78</v>
      </c>
      <c r="N338" s="83" t="s">
        <v>78</v>
      </c>
      <c r="O338" s="83" t="s">
        <v>64</v>
      </c>
      <c r="P338" s="83" t="s">
        <v>64</v>
      </c>
      <c r="Q338" s="83" t="s">
        <v>64</v>
      </c>
      <c r="R338" s="83" t="s">
        <v>64</v>
      </c>
      <c r="S338" s="83" t="s">
        <v>64</v>
      </c>
      <c r="T338" s="83" t="s">
        <v>64</v>
      </c>
      <c r="U338" s="83" t="s">
        <v>64</v>
      </c>
      <c r="V338" s="83" t="s">
        <v>64</v>
      </c>
      <c r="W338" s="83" t="s">
        <v>64</v>
      </c>
      <c r="X338" s="83" t="s">
        <v>64</v>
      </c>
      <c r="Y338" s="83" t="s">
        <v>64</v>
      </c>
      <c r="Z338" s="83" t="s">
        <v>65</v>
      </c>
      <c r="AA338" s="83" t="s">
        <v>65</v>
      </c>
      <c r="AB338" s="83" t="s">
        <v>65</v>
      </c>
      <c r="AC338" s="83" t="s">
        <v>65</v>
      </c>
      <c r="AD338" s="83" t="s">
        <v>65</v>
      </c>
      <c r="AE338" s="83" t="s">
        <v>65</v>
      </c>
      <c r="AF338" s="83" t="s">
        <v>65</v>
      </c>
      <c r="AG338" s="83" t="s">
        <v>65</v>
      </c>
      <c r="AH338" s="83" t="s">
        <v>65</v>
      </c>
      <c r="AI338" s="83" t="s">
        <v>101</v>
      </c>
      <c r="AJ338" s="83" t="s">
        <v>65</v>
      </c>
      <c r="AK338" s="83" t="s">
        <v>65</v>
      </c>
      <c r="AL338" s="83" t="s">
        <v>65</v>
      </c>
      <c r="AM338" s="83" t="s">
        <v>65</v>
      </c>
      <c r="AN338" s="83" t="s">
        <v>66</v>
      </c>
      <c r="AO338" s="83" t="s">
        <v>66</v>
      </c>
      <c r="AP338" s="83" t="s">
        <v>67</v>
      </c>
      <c r="AQ338" s="83" t="s">
        <v>67</v>
      </c>
      <c r="AR338" s="83" t="s">
        <v>63</v>
      </c>
      <c r="AS338" s="83" t="s">
        <v>68</v>
      </c>
      <c r="AT338" s="83" t="s">
        <v>69</v>
      </c>
      <c r="AU338" s="83" t="s">
        <v>80</v>
      </c>
      <c r="AV338" s="83" t="s">
        <v>80</v>
      </c>
      <c r="AW338" s="83" t="s">
        <v>63</v>
      </c>
      <c r="AX338" s="83" t="s">
        <v>72</v>
      </c>
      <c r="AY338" s="83" t="s">
        <v>63</v>
      </c>
      <c r="AZ338" s="83" t="s">
        <v>72</v>
      </c>
      <c r="BA338" s="83" t="s">
        <v>72</v>
      </c>
      <c r="BB338" s="83" t="s">
        <v>73</v>
      </c>
      <c r="BC338" s="83" t="s">
        <v>73</v>
      </c>
      <c r="BD338" s="83"/>
      <c r="BE338" s="83" t="s">
        <v>73</v>
      </c>
      <c r="BF338" s="83"/>
      <c r="BG338" s="87" t="s">
        <v>846</v>
      </c>
      <c r="BH338" s="86" t="s">
        <v>60</v>
      </c>
      <c r="BI338" s="76" t="s">
        <v>1415</v>
      </c>
      <c r="BJ338">
        <f t="shared" si="12"/>
        <v>31</v>
      </c>
      <c r="BK338" s="87">
        <f t="shared" si="11"/>
        <v>62</v>
      </c>
      <c r="BL338" s="87"/>
      <c r="BM338" s="86" t="str">
        <f>_xlfn.XLOOKUP(Form_Responses1811[[#This Row],[Sekolah School (Cleansed)]],'Quality Check'!$B$11:$B$14,'Quality Check'!$C$11:$C$14,)</f>
        <v>Urban</v>
      </c>
      <c r="BN338" s="86" t="str">
        <f>_xlfn.XLOOKUP(Form_Responses1811[[#This Row],[Sekolah School (Cleansed)]],'Quality Check'!$B$11:$B$14,'Quality Check'!$D$11:$D$14,)</f>
        <v>Controlled Group (CG)</v>
      </c>
    </row>
    <row r="339" spans="1:66" ht="13.2" x14ac:dyDescent="0.25">
      <c r="A339" s="82">
        <v>45574.411478483795</v>
      </c>
      <c r="B339" s="83" t="s">
        <v>934</v>
      </c>
      <c r="C339" s="84" t="s">
        <v>935</v>
      </c>
      <c r="D339" s="83">
        <v>100</v>
      </c>
      <c r="E339" s="83">
        <v>1.1299999999999999</v>
      </c>
      <c r="F339" s="83" t="s">
        <v>114</v>
      </c>
      <c r="G339" s="83" t="s">
        <v>76</v>
      </c>
      <c r="H339" s="83" t="s">
        <v>849</v>
      </c>
      <c r="I339" s="83" t="s">
        <v>63</v>
      </c>
      <c r="J339" s="83" t="s">
        <v>64</v>
      </c>
      <c r="K339" s="83" t="s">
        <v>84</v>
      </c>
      <c r="L339" s="83" t="s">
        <v>64</v>
      </c>
      <c r="M339" s="83" t="s">
        <v>84</v>
      </c>
      <c r="N339" s="83" t="s">
        <v>64</v>
      </c>
      <c r="O339" s="83" t="s">
        <v>64</v>
      </c>
      <c r="P339" s="83" t="s">
        <v>84</v>
      </c>
      <c r="Q339" s="83" t="s">
        <v>84</v>
      </c>
      <c r="R339" s="83" t="s">
        <v>64</v>
      </c>
      <c r="S339" s="83" t="s">
        <v>64</v>
      </c>
      <c r="T339" s="83" t="s">
        <v>64</v>
      </c>
      <c r="U339" s="83" t="s">
        <v>84</v>
      </c>
      <c r="V339" s="83" t="s">
        <v>84</v>
      </c>
      <c r="W339" s="83" t="s">
        <v>84</v>
      </c>
      <c r="X339" s="83" t="s">
        <v>64</v>
      </c>
      <c r="Y339" s="83" t="s">
        <v>84</v>
      </c>
      <c r="Z339" s="83" t="s">
        <v>66</v>
      </c>
      <c r="AA339" s="83" t="s">
        <v>66</v>
      </c>
      <c r="AB339" s="83" t="s">
        <v>66</v>
      </c>
      <c r="AC339" s="83" t="s">
        <v>66</v>
      </c>
      <c r="AD339" s="83" t="s">
        <v>66</v>
      </c>
      <c r="AE339" s="83" t="s">
        <v>66</v>
      </c>
      <c r="AF339" s="83" t="s">
        <v>66</v>
      </c>
      <c r="AG339" s="83" t="s">
        <v>66</v>
      </c>
      <c r="AH339" s="83" t="s">
        <v>66</v>
      </c>
      <c r="AI339" s="83" t="s">
        <v>101</v>
      </c>
      <c r="AJ339" s="83" t="s">
        <v>66</v>
      </c>
      <c r="AK339" s="83" t="s">
        <v>79</v>
      </c>
      <c r="AL339" s="83" t="s">
        <v>66</v>
      </c>
      <c r="AM339" s="83" t="s">
        <v>66</v>
      </c>
      <c r="AN339" s="83" t="s">
        <v>79</v>
      </c>
      <c r="AO339" s="83" t="s">
        <v>79</v>
      </c>
      <c r="AP339" s="83" t="s">
        <v>67</v>
      </c>
      <c r="AQ339" s="83" t="s">
        <v>67</v>
      </c>
      <c r="AR339" s="83" t="s">
        <v>86</v>
      </c>
      <c r="AS339" s="83" t="s">
        <v>81</v>
      </c>
      <c r="AT339" s="83" t="s">
        <v>87</v>
      </c>
      <c r="AU339" s="83" t="s">
        <v>93</v>
      </c>
      <c r="AV339" s="83" t="s">
        <v>132</v>
      </c>
      <c r="AW339" s="83" t="s">
        <v>73</v>
      </c>
      <c r="AX339" s="83" t="s">
        <v>73</v>
      </c>
      <c r="AY339" s="83" t="s">
        <v>72</v>
      </c>
      <c r="AZ339" s="83" t="s">
        <v>72</v>
      </c>
      <c r="BA339" s="83" t="s">
        <v>73</v>
      </c>
      <c r="BB339" s="83" t="s">
        <v>73</v>
      </c>
      <c r="BC339" s="83" t="s">
        <v>73</v>
      </c>
      <c r="BD339" s="83"/>
      <c r="BE339" s="83" t="s">
        <v>73</v>
      </c>
      <c r="BF339" s="83"/>
      <c r="BG339" s="87" t="s">
        <v>846</v>
      </c>
      <c r="BH339" s="87" t="s">
        <v>114</v>
      </c>
      <c r="BI339" s="76" t="s">
        <v>1414</v>
      </c>
      <c r="BJ339">
        <f t="shared" si="12"/>
        <v>25</v>
      </c>
      <c r="BK339" s="87">
        <f t="shared" si="11"/>
        <v>46</v>
      </c>
      <c r="BL339" s="87"/>
      <c r="BM339" s="86" t="str">
        <f>_xlfn.XLOOKUP(Form_Responses1811[[#This Row],[Sekolah School (Cleansed)]],'Quality Check'!$B$11:$B$14,'Quality Check'!$C$11:$C$14,)</f>
        <v>Urban</v>
      </c>
      <c r="BN339" s="86" t="str">
        <f>_xlfn.XLOOKUP(Form_Responses1811[[#This Row],[Sekolah School (Cleansed)]],'Quality Check'!$B$11:$B$14,'Quality Check'!$D$11:$D$14,)</f>
        <v>Controlled Group (CG)</v>
      </c>
    </row>
    <row r="340" spans="1:66" ht="13.2" x14ac:dyDescent="0.25">
      <c r="A340" s="82">
        <v>45574.411838773143</v>
      </c>
      <c r="B340" s="83" t="s">
        <v>936</v>
      </c>
      <c r="C340" s="84" t="s">
        <v>937</v>
      </c>
      <c r="D340" s="83">
        <v>100</v>
      </c>
      <c r="E340" s="83">
        <v>0.54</v>
      </c>
      <c r="F340" s="83" t="s">
        <v>423</v>
      </c>
      <c r="G340" s="83" t="s">
        <v>76</v>
      </c>
      <c r="H340" s="83" t="s">
        <v>887</v>
      </c>
      <c r="I340" s="83" t="s">
        <v>63</v>
      </c>
      <c r="J340" s="83" t="s">
        <v>64</v>
      </c>
      <c r="K340" s="83" t="s">
        <v>78</v>
      </c>
      <c r="L340" s="83" t="s">
        <v>64</v>
      </c>
      <c r="M340" s="83" t="s">
        <v>78</v>
      </c>
      <c r="N340" s="83" t="s">
        <v>64</v>
      </c>
      <c r="O340" s="83" t="s">
        <v>64</v>
      </c>
      <c r="P340" s="83" t="s">
        <v>84</v>
      </c>
      <c r="Q340" s="83" t="s">
        <v>64</v>
      </c>
      <c r="R340" s="83" t="s">
        <v>64</v>
      </c>
      <c r="S340" s="83" t="s">
        <v>64</v>
      </c>
      <c r="T340" s="83" t="s">
        <v>64</v>
      </c>
      <c r="U340" s="83" t="s">
        <v>64</v>
      </c>
      <c r="V340" s="83" t="s">
        <v>64</v>
      </c>
      <c r="W340" s="83" t="s">
        <v>84</v>
      </c>
      <c r="X340" s="83" t="s">
        <v>64</v>
      </c>
      <c r="Y340" s="83" t="s">
        <v>64</v>
      </c>
      <c r="Z340" s="83" t="s">
        <v>65</v>
      </c>
      <c r="AA340" s="83" t="s">
        <v>65</v>
      </c>
      <c r="AB340" s="83" t="s">
        <v>65</v>
      </c>
      <c r="AC340" s="83" t="s">
        <v>66</v>
      </c>
      <c r="AD340" s="83" t="s">
        <v>65</v>
      </c>
      <c r="AE340" s="83" t="s">
        <v>66</v>
      </c>
      <c r="AF340" s="83" t="s">
        <v>66</v>
      </c>
      <c r="AG340" s="83" t="s">
        <v>65</v>
      </c>
      <c r="AH340" s="83" t="s">
        <v>79</v>
      </c>
      <c r="AI340" s="83" t="s">
        <v>79</v>
      </c>
      <c r="AJ340" s="83" t="s">
        <v>65</v>
      </c>
      <c r="AK340" s="83" t="s">
        <v>65</v>
      </c>
      <c r="AL340" s="83" t="s">
        <v>65</v>
      </c>
      <c r="AM340" s="83" t="s">
        <v>65</v>
      </c>
      <c r="AN340" s="83" t="s">
        <v>66</v>
      </c>
      <c r="AO340" s="83" t="s">
        <v>65</v>
      </c>
      <c r="AP340" s="83" t="s">
        <v>67</v>
      </c>
      <c r="AQ340" s="83" t="s">
        <v>67</v>
      </c>
      <c r="AR340" s="83" t="s">
        <v>63</v>
      </c>
      <c r="AS340" s="83" t="s">
        <v>252</v>
      </c>
      <c r="AT340" s="83" t="s">
        <v>87</v>
      </c>
      <c r="AU340" s="83" t="s">
        <v>67</v>
      </c>
      <c r="AV340" s="83" t="s">
        <v>71</v>
      </c>
      <c r="AW340" s="83" t="s">
        <v>63</v>
      </c>
      <c r="AX340" s="83" t="s">
        <v>72</v>
      </c>
      <c r="AY340" s="83" t="s">
        <v>72</v>
      </c>
      <c r="AZ340" s="83" t="s">
        <v>63</v>
      </c>
      <c r="BA340" s="83" t="s">
        <v>72</v>
      </c>
      <c r="BB340" s="83" t="s">
        <v>63</v>
      </c>
      <c r="BC340" s="83" t="s">
        <v>73</v>
      </c>
      <c r="BD340" s="83"/>
      <c r="BE340" s="83" t="s">
        <v>73</v>
      </c>
      <c r="BF340" s="83"/>
      <c r="BG340" s="87" t="s">
        <v>846</v>
      </c>
      <c r="BH340" s="86" t="s">
        <v>60</v>
      </c>
      <c r="BI340" s="76" t="s">
        <v>1414</v>
      </c>
      <c r="BJ340">
        <f t="shared" si="12"/>
        <v>29</v>
      </c>
      <c r="BK340" s="87">
        <f t="shared" si="11"/>
        <v>57</v>
      </c>
      <c r="BL340" s="87"/>
      <c r="BM340" s="86" t="str">
        <f>_xlfn.XLOOKUP(Form_Responses1811[[#This Row],[Sekolah School (Cleansed)]],'Quality Check'!$B$11:$B$14,'Quality Check'!$C$11:$C$14,)</f>
        <v>Urban</v>
      </c>
      <c r="BN340" s="86" t="str">
        <f>_xlfn.XLOOKUP(Form_Responses1811[[#This Row],[Sekolah School (Cleansed)]],'Quality Check'!$B$11:$B$14,'Quality Check'!$D$11:$D$14,)</f>
        <v>Controlled Group (CG)</v>
      </c>
    </row>
    <row r="341" spans="1:66" ht="13.2" x14ac:dyDescent="0.25">
      <c r="A341" s="82">
        <v>45574.41598208333</v>
      </c>
      <c r="B341" s="83" t="s">
        <v>938</v>
      </c>
      <c r="C341" s="83" t="s">
        <v>939</v>
      </c>
      <c r="D341" s="83">
        <v>7.14</v>
      </c>
      <c r="E341" s="83">
        <v>0.08</v>
      </c>
      <c r="F341" s="83" t="s">
        <v>423</v>
      </c>
      <c r="G341" s="83" t="s">
        <v>76</v>
      </c>
      <c r="H341" s="83" t="s">
        <v>940</v>
      </c>
      <c r="I341" s="83" t="s">
        <v>73</v>
      </c>
      <c r="J341" s="83" t="s">
        <v>64</v>
      </c>
      <c r="K341" s="83" t="s">
        <v>64</v>
      </c>
      <c r="L341" s="83" t="s">
        <v>64</v>
      </c>
      <c r="M341" s="83" t="s">
        <v>84</v>
      </c>
      <c r="N341" s="83" t="s">
        <v>64</v>
      </c>
      <c r="O341" s="83" t="s">
        <v>64</v>
      </c>
      <c r="P341" s="83" t="s">
        <v>84</v>
      </c>
      <c r="Q341" s="83" t="s">
        <v>64</v>
      </c>
      <c r="R341" s="83" t="s">
        <v>64</v>
      </c>
      <c r="S341" s="83" t="s">
        <v>64</v>
      </c>
      <c r="T341" s="83" t="s">
        <v>64</v>
      </c>
      <c r="U341" s="83" t="s">
        <v>64</v>
      </c>
      <c r="V341" s="83" t="s">
        <v>64</v>
      </c>
      <c r="W341" s="83" t="s">
        <v>64</v>
      </c>
      <c r="X341" s="83" t="s">
        <v>64</v>
      </c>
      <c r="Y341" s="83" t="s">
        <v>64</v>
      </c>
      <c r="Z341" s="83" t="s">
        <v>65</v>
      </c>
      <c r="AA341" s="83" t="s">
        <v>65</v>
      </c>
      <c r="AB341" s="83" t="s">
        <v>66</v>
      </c>
      <c r="AC341" s="83" t="s">
        <v>65</v>
      </c>
      <c r="AD341" s="83" t="s">
        <v>65</v>
      </c>
      <c r="AE341" s="83" t="s">
        <v>65</v>
      </c>
      <c r="AF341" s="83" t="s">
        <v>66</v>
      </c>
      <c r="AG341" s="83" t="s">
        <v>65</v>
      </c>
      <c r="AH341" s="83" t="s">
        <v>65</v>
      </c>
      <c r="AI341" s="83" t="s">
        <v>101</v>
      </c>
      <c r="AJ341" s="83" t="s">
        <v>65</v>
      </c>
      <c r="AK341" s="83" t="s">
        <v>65</v>
      </c>
      <c r="AL341" s="83" t="s">
        <v>66</v>
      </c>
      <c r="AM341" s="83" t="s">
        <v>66</v>
      </c>
      <c r="AN341" s="83" t="s">
        <v>66</v>
      </c>
      <c r="AO341" s="83" t="s">
        <v>65</v>
      </c>
      <c r="AP341" s="83" t="s">
        <v>67</v>
      </c>
      <c r="AQ341" s="83" t="s">
        <v>67</v>
      </c>
      <c r="AR341" s="83" t="s">
        <v>63</v>
      </c>
      <c r="AS341" s="83" t="s">
        <v>181</v>
      </c>
      <c r="AT341" s="83" t="s">
        <v>87</v>
      </c>
      <c r="AU341" s="83" t="s">
        <v>70</v>
      </c>
      <c r="AV341" s="83" t="s">
        <v>71</v>
      </c>
      <c r="AW341" s="83" t="s">
        <v>72</v>
      </c>
      <c r="AX341" s="83" t="s">
        <v>73</v>
      </c>
      <c r="AY341" s="83" t="s">
        <v>72</v>
      </c>
      <c r="AZ341" s="83" t="s">
        <v>73</v>
      </c>
      <c r="BA341" s="83" t="s">
        <v>73</v>
      </c>
      <c r="BB341" s="83" t="s">
        <v>73</v>
      </c>
      <c r="BC341" s="83" t="s">
        <v>73</v>
      </c>
      <c r="BD341" s="83"/>
      <c r="BE341" s="83" t="s">
        <v>73</v>
      </c>
      <c r="BF341" s="83"/>
      <c r="BG341" s="87" t="s">
        <v>846</v>
      </c>
      <c r="BH341" s="86" t="s">
        <v>60</v>
      </c>
      <c r="BI341" s="76" t="s">
        <v>1415</v>
      </c>
      <c r="BJ341">
        <f t="shared" si="12"/>
        <v>31</v>
      </c>
      <c r="BK341" s="87">
        <f t="shared" si="11"/>
        <v>59</v>
      </c>
      <c r="BL341" s="87"/>
      <c r="BM341" s="86" t="str">
        <f>_xlfn.XLOOKUP(Form_Responses1811[[#This Row],[Sekolah School (Cleansed)]],'Quality Check'!$B$11:$B$14,'Quality Check'!$C$11:$C$14,)</f>
        <v>Urban</v>
      </c>
      <c r="BN341" s="86" t="str">
        <f>_xlfn.XLOOKUP(Form_Responses1811[[#This Row],[Sekolah School (Cleansed)]],'Quality Check'!$B$11:$B$14,'Quality Check'!$D$11:$D$14,)</f>
        <v>Controlled Group (CG)</v>
      </c>
    </row>
    <row r="342" spans="1:66" ht="13.2" x14ac:dyDescent="0.25">
      <c r="A342" s="82">
        <v>45574.416142048613</v>
      </c>
      <c r="B342" s="83" t="s">
        <v>941</v>
      </c>
      <c r="C342" s="84" t="s">
        <v>942</v>
      </c>
      <c r="D342" s="83">
        <v>10.7</v>
      </c>
      <c r="E342" s="83">
        <v>0.08</v>
      </c>
      <c r="F342" s="83" t="s">
        <v>423</v>
      </c>
      <c r="G342" s="83" t="s">
        <v>76</v>
      </c>
      <c r="H342" s="83" t="s">
        <v>846</v>
      </c>
      <c r="I342" s="83" t="s">
        <v>63</v>
      </c>
      <c r="J342" s="83" t="s">
        <v>64</v>
      </c>
      <c r="K342" s="83" t="s">
        <v>84</v>
      </c>
      <c r="L342" s="83" t="s">
        <v>64</v>
      </c>
      <c r="M342" s="83" t="s">
        <v>84</v>
      </c>
      <c r="N342" s="83" t="s">
        <v>64</v>
      </c>
      <c r="O342" s="83" t="s">
        <v>64</v>
      </c>
      <c r="P342" s="83" t="s">
        <v>84</v>
      </c>
      <c r="Q342" s="83" t="s">
        <v>64</v>
      </c>
      <c r="R342" s="83" t="s">
        <v>64</v>
      </c>
      <c r="S342" s="83" t="s">
        <v>64</v>
      </c>
      <c r="T342" s="83" t="s">
        <v>64</v>
      </c>
      <c r="U342" s="83" t="s">
        <v>84</v>
      </c>
      <c r="V342" s="83" t="s">
        <v>64</v>
      </c>
      <c r="W342" s="83" t="s">
        <v>64</v>
      </c>
      <c r="X342" s="83" t="s">
        <v>64</v>
      </c>
      <c r="Y342" s="83" t="s">
        <v>64</v>
      </c>
      <c r="Z342" s="83" t="s">
        <v>65</v>
      </c>
      <c r="AA342" s="83" t="s">
        <v>65</v>
      </c>
      <c r="AB342" s="83" t="s">
        <v>66</v>
      </c>
      <c r="AC342" s="83" t="s">
        <v>65</v>
      </c>
      <c r="AD342" s="83" t="s">
        <v>66</v>
      </c>
      <c r="AE342" s="83" t="s">
        <v>65</v>
      </c>
      <c r="AF342" s="83" t="s">
        <v>66</v>
      </c>
      <c r="AG342" s="83" t="s">
        <v>65</v>
      </c>
      <c r="AH342" s="83" t="s">
        <v>66</v>
      </c>
      <c r="AI342" s="83" t="s">
        <v>79</v>
      </c>
      <c r="AJ342" s="83" t="s">
        <v>65</v>
      </c>
      <c r="AK342" s="83" t="s">
        <v>65</v>
      </c>
      <c r="AL342" s="83" t="s">
        <v>65</v>
      </c>
      <c r="AM342" s="83" t="s">
        <v>65</v>
      </c>
      <c r="AN342" s="83" t="s">
        <v>66</v>
      </c>
      <c r="AO342" s="83" t="s">
        <v>65</v>
      </c>
      <c r="AP342" s="83" t="s">
        <v>67</v>
      </c>
      <c r="AQ342" s="83" t="s">
        <v>67</v>
      </c>
      <c r="AR342" s="83" t="s">
        <v>86</v>
      </c>
      <c r="AS342" s="83" t="s">
        <v>68</v>
      </c>
      <c r="AT342" s="83" t="s">
        <v>87</v>
      </c>
      <c r="AU342" s="83" t="s">
        <v>93</v>
      </c>
      <c r="AV342" s="83" t="s">
        <v>71</v>
      </c>
      <c r="AW342" s="83" t="s">
        <v>72</v>
      </c>
      <c r="AX342" s="83" t="s">
        <v>63</v>
      </c>
      <c r="AY342" s="83" t="s">
        <v>72</v>
      </c>
      <c r="AZ342" s="83" t="s">
        <v>63</v>
      </c>
      <c r="BA342" s="83" t="s">
        <v>63</v>
      </c>
      <c r="BB342" s="83" t="s">
        <v>72</v>
      </c>
      <c r="BC342" s="83" t="s">
        <v>73</v>
      </c>
      <c r="BD342" s="83"/>
      <c r="BE342" s="83" t="s">
        <v>73</v>
      </c>
      <c r="BF342" s="83"/>
      <c r="BG342" s="87" t="s">
        <v>846</v>
      </c>
      <c r="BH342" s="86" t="s">
        <v>60</v>
      </c>
      <c r="BI342" s="76" t="s">
        <v>1414</v>
      </c>
      <c r="BJ342">
        <f t="shared" si="12"/>
        <v>29</v>
      </c>
      <c r="BK342" s="87">
        <f t="shared" si="11"/>
        <v>58</v>
      </c>
      <c r="BL342" s="87"/>
      <c r="BM342" s="86" t="str">
        <f>_xlfn.XLOOKUP(Form_Responses1811[[#This Row],[Sekolah School (Cleansed)]],'Quality Check'!$B$11:$B$14,'Quality Check'!$C$11:$C$14,)</f>
        <v>Urban</v>
      </c>
      <c r="BN342" s="86" t="str">
        <f>_xlfn.XLOOKUP(Form_Responses1811[[#This Row],[Sekolah School (Cleansed)]],'Quality Check'!$B$11:$B$14,'Quality Check'!$D$11:$D$14,)</f>
        <v>Controlled Group (CG)</v>
      </c>
    </row>
    <row r="343" spans="1:66" ht="13.2" x14ac:dyDescent="0.25">
      <c r="A343" s="82">
        <v>45574.419446539352</v>
      </c>
      <c r="B343" s="83" t="s">
        <v>943</v>
      </c>
      <c r="C343" s="84" t="s">
        <v>944</v>
      </c>
      <c r="D343" s="83">
        <v>12.5</v>
      </c>
      <c r="E343" s="83">
        <v>0.08</v>
      </c>
      <c r="F343" s="83" t="s">
        <v>423</v>
      </c>
      <c r="G343" s="83" t="s">
        <v>76</v>
      </c>
      <c r="H343" s="83" t="s">
        <v>849</v>
      </c>
      <c r="I343" s="83" t="s">
        <v>63</v>
      </c>
      <c r="J343" s="83" t="s">
        <v>64</v>
      </c>
      <c r="K343" s="83" t="s">
        <v>64</v>
      </c>
      <c r="L343" s="83" t="s">
        <v>64</v>
      </c>
      <c r="M343" s="83" t="s">
        <v>84</v>
      </c>
      <c r="N343" s="83" t="s">
        <v>64</v>
      </c>
      <c r="O343" s="83" t="s">
        <v>84</v>
      </c>
      <c r="P343" s="83" t="s">
        <v>64</v>
      </c>
      <c r="Q343" s="83" t="s">
        <v>64</v>
      </c>
      <c r="R343" s="83" t="s">
        <v>64</v>
      </c>
      <c r="S343" s="83" t="s">
        <v>78</v>
      </c>
      <c r="T343" s="83" t="s">
        <v>64</v>
      </c>
      <c r="U343" s="83" t="s">
        <v>64</v>
      </c>
      <c r="V343" s="83" t="s">
        <v>64</v>
      </c>
      <c r="W343" s="83" t="s">
        <v>64</v>
      </c>
      <c r="X343" s="83" t="s">
        <v>64</v>
      </c>
      <c r="Y343" s="83" t="s">
        <v>64</v>
      </c>
      <c r="Z343" s="83" t="s">
        <v>66</v>
      </c>
      <c r="AA343" s="83" t="s">
        <v>65</v>
      </c>
      <c r="AB343" s="83" t="s">
        <v>66</v>
      </c>
      <c r="AC343" s="83" t="s">
        <v>65</v>
      </c>
      <c r="AD343" s="83" t="s">
        <v>66</v>
      </c>
      <c r="AE343" s="83" t="s">
        <v>66</v>
      </c>
      <c r="AF343" s="83" t="s">
        <v>66</v>
      </c>
      <c r="AG343" s="83" t="s">
        <v>66</v>
      </c>
      <c r="AH343" s="83" t="s">
        <v>79</v>
      </c>
      <c r="AI343" s="83" t="s">
        <v>66</v>
      </c>
      <c r="AJ343" s="83" t="s">
        <v>66</v>
      </c>
      <c r="AK343" s="83" t="s">
        <v>66</v>
      </c>
      <c r="AL343" s="83" t="s">
        <v>66</v>
      </c>
      <c r="AM343" s="83" t="s">
        <v>65</v>
      </c>
      <c r="AN343" s="83" t="s">
        <v>66</v>
      </c>
      <c r="AO343" s="83" t="s">
        <v>66</v>
      </c>
      <c r="AP343" s="83" t="s">
        <v>67</v>
      </c>
      <c r="AQ343" s="83" t="s">
        <v>85</v>
      </c>
      <c r="AR343" s="83" t="s">
        <v>73</v>
      </c>
      <c r="AS343" s="83" t="s">
        <v>68</v>
      </c>
      <c r="AT343" s="83" t="s">
        <v>69</v>
      </c>
      <c r="AU343" s="83" t="s">
        <v>93</v>
      </c>
      <c r="AV343" s="83" t="s">
        <v>71</v>
      </c>
      <c r="AW343" s="83" t="s">
        <v>72</v>
      </c>
      <c r="AX343" s="83" t="s">
        <v>63</v>
      </c>
      <c r="AY343" s="83" t="s">
        <v>63</v>
      </c>
      <c r="AZ343" s="83" t="s">
        <v>72</v>
      </c>
      <c r="BA343" s="83" t="s">
        <v>63</v>
      </c>
      <c r="BB343" s="83" t="s">
        <v>72</v>
      </c>
      <c r="BC343" s="83" t="s">
        <v>73</v>
      </c>
      <c r="BD343" s="83"/>
      <c r="BE343" s="83" t="s">
        <v>73</v>
      </c>
      <c r="BF343" s="83"/>
      <c r="BG343" s="87" t="s">
        <v>846</v>
      </c>
      <c r="BH343" s="86" t="s">
        <v>60</v>
      </c>
      <c r="BI343" s="76" t="s">
        <v>1414</v>
      </c>
      <c r="BJ343">
        <f t="shared" si="12"/>
        <v>30</v>
      </c>
      <c r="BK343" s="87">
        <f t="shared" si="11"/>
        <v>49</v>
      </c>
      <c r="BL343" s="87"/>
      <c r="BM343" s="86" t="str">
        <f>_xlfn.XLOOKUP(Form_Responses1811[[#This Row],[Sekolah School (Cleansed)]],'Quality Check'!$B$11:$B$14,'Quality Check'!$C$11:$C$14,)</f>
        <v>Urban</v>
      </c>
      <c r="BN343" s="86" t="str">
        <f>_xlfn.XLOOKUP(Form_Responses1811[[#This Row],[Sekolah School (Cleansed)]],'Quality Check'!$B$11:$B$14,'Quality Check'!$D$11:$D$14,)</f>
        <v>Controlled Group (CG)</v>
      </c>
    </row>
    <row r="344" spans="1:66" ht="13.2" x14ac:dyDescent="0.25">
      <c r="A344" s="82">
        <v>45574.419505543978</v>
      </c>
      <c r="B344" s="83" t="s">
        <v>945</v>
      </c>
      <c r="C344" s="84" t="s">
        <v>946</v>
      </c>
      <c r="D344" s="83">
        <v>100</v>
      </c>
      <c r="E344" s="83">
        <v>0.42</v>
      </c>
      <c r="F344" s="83" t="s">
        <v>423</v>
      </c>
      <c r="G344" s="83" t="s">
        <v>76</v>
      </c>
      <c r="H344" s="83" t="s">
        <v>887</v>
      </c>
      <c r="I344" s="83" t="s">
        <v>63</v>
      </c>
      <c r="J344" s="83" t="s">
        <v>64</v>
      </c>
      <c r="K344" s="83" t="s">
        <v>78</v>
      </c>
      <c r="L344" s="83" t="s">
        <v>64</v>
      </c>
      <c r="M344" s="83" t="s">
        <v>64</v>
      </c>
      <c r="N344" s="83" t="s">
        <v>64</v>
      </c>
      <c r="O344" s="83" t="s">
        <v>78</v>
      </c>
      <c r="P344" s="83" t="s">
        <v>84</v>
      </c>
      <c r="Q344" s="83" t="s">
        <v>84</v>
      </c>
      <c r="R344" s="83" t="s">
        <v>84</v>
      </c>
      <c r="S344" s="83" t="s">
        <v>78</v>
      </c>
      <c r="T344" s="83" t="s">
        <v>84</v>
      </c>
      <c r="U344" s="83" t="s">
        <v>78</v>
      </c>
      <c r="V344" s="83" t="s">
        <v>64</v>
      </c>
      <c r="W344" s="83" t="s">
        <v>64</v>
      </c>
      <c r="X344" s="83" t="s">
        <v>64</v>
      </c>
      <c r="Y344" s="83" t="s">
        <v>64</v>
      </c>
      <c r="Z344" s="83" t="s">
        <v>66</v>
      </c>
      <c r="AA344" s="83" t="s">
        <v>65</v>
      </c>
      <c r="AB344" s="83" t="s">
        <v>65</v>
      </c>
      <c r="AC344" s="83" t="s">
        <v>65</v>
      </c>
      <c r="AD344" s="83" t="s">
        <v>66</v>
      </c>
      <c r="AE344" s="83" t="s">
        <v>65</v>
      </c>
      <c r="AF344" s="83" t="s">
        <v>65</v>
      </c>
      <c r="AG344" s="83" t="s">
        <v>65</v>
      </c>
      <c r="AH344" s="83" t="s">
        <v>66</v>
      </c>
      <c r="AI344" s="83" t="s">
        <v>79</v>
      </c>
      <c r="AJ344" s="83" t="s">
        <v>66</v>
      </c>
      <c r="AK344" s="83" t="s">
        <v>66</v>
      </c>
      <c r="AL344" s="83" t="s">
        <v>66</v>
      </c>
      <c r="AM344" s="83" t="s">
        <v>66</v>
      </c>
      <c r="AN344" s="83" t="s">
        <v>66</v>
      </c>
      <c r="AO344" s="83" t="s">
        <v>79</v>
      </c>
      <c r="AP344" s="83" t="s">
        <v>67</v>
      </c>
      <c r="AQ344" s="83" t="s">
        <v>80</v>
      </c>
      <c r="AR344" s="83" t="s">
        <v>86</v>
      </c>
      <c r="AS344" s="83" t="s">
        <v>947</v>
      </c>
      <c r="AT344" s="83" t="s">
        <v>169</v>
      </c>
      <c r="AU344" s="83" t="s">
        <v>70</v>
      </c>
      <c r="AV344" s="83" t="s">
        <v>71</v>
      </c>
      <c r="AW344" s="83" t="s">
        <v>72</v>
      </c>
      <c r="AX344" s="83" t="s">
        <v>73</v>
      </c>
      <c r="AY344" s="83" t="s">
        <v>63</v>
      </c>
      <c r="AZ344" s="83" t="s">
        <v>73</v>
      </c>
      <c r="BA344" s="83" t="s">
        <v>63</v>
      </c>
      <c r="BB344" s="83" t="s">
        <v>72</v>
      </c>
      <c r="BC344" s="83" t="s">
        <v>73</v>
      </c>
      <c r="BD344" s="83"/>
      <c r="BE344" s="83" t="s">
        <v>73</v>
      </c>
      <c r="BF344" s="83"/>
      <c r="BG344" s="87" t="s">
        <v>846</v>
      </c>
      <c r="BH344" s="86" t="s">
        <v>60</v>
      </c>
      <c r="BI344" s="76" t="s">
        <v>1414</v>
      </c>
      <c r="BJ344">
        <f t="shared" si="12"/>
        <v>23</v>
      </c>
      <c r="BK344" s="87">
        <f t="shared" si="11"/>
        <v>53</v>
      </c>
      <c r="BL344" s="87"/>
      <c r="BM344" s="86" t="str">
        <f>_xlfn.XLOOKUP(Form_Responses1811[[#This Row],[Sekolah School (Cleansed)]],'Quality Check'!$B$11:$B$14,'Quality Check'!$C$11:$C$14,)</f>
        <v>Urban</v>
      </c>
      <c r="BN344" s="86" t="str">
        <f>_xlfn.XLOOKUP(Form_Responses1811[[#This Row],[Sekolah School (Cleansed)]],'Quality Check'!$B$11:$B$14,'Quality Check'!$D$11:$D$14,)</f>
        <v>Controlled Group (CG)</v>
      </c>
    </row>
    <row r="345" spans="1:66" ht="13.2" x14ac:dyDescent="0.25">
      <c r="A345" s="82">
        <v>45574.422032002316</v>
      </c>
      <c r="B345" s="83" t="s">
        <v>948</v>
      </c>
      <c r="C345" s="84" t="s">
        <v>949</v>
      </c>
      <c r="D345" s="83">
        <v>100</v>
      </c>
      <c r="E345" s="83">
        <v>0.5</v>
      </c>
      <c r="F345" s="83" t="s">
        <v>114</v>
      </c>
      <c r="G345" s="83" t="s">
        <v>539</v>
      </c>
      <c r="H345" s="83" t="s">
        <v>846</v>
      </c>
      <c r="I345" s="83" t="s">
        <v>63</v>
      </c>
      <c r="J345" s="83" t="s">
        <v>64</v>
      </c>
      <c r="K345" s="83" t="s">
        <v>84</v>
      </c>
      <c r="L345" s="83" t="s">
        <v>64</v>
      </c>
      <c r="M345" s="83" t="s">
        <v>84</v>
      </c>
      <c r="N345" s="83" t="s">
        <v>64</v>
      </c>
      <c r="O345" s="83" t="s">
        <v>64</v>
      </c>
      <c r="P345" s="83" t="s">
        <v>84</v>
      </c>
      <c r="Q345" s="83" t="s">
        <v>64</v>
      </c>
      <c r="R345" s="83" t="s">
        <v>64</v>
      </c>
      <c r="S345" s="83" t="s">
        <v>84</v>
      </c>
      <c r="T345" s="83" t="s">
        <v>64</v>
      </c>
      <c r="U345" s="83" t="s">
        <v>64</v>
      </c>
      <c r="V345" s="83" t="s">
        <v>78</v>
      </c>
      <c r="W345" s="83" t="s">
        <v>84</v>
      </c>
      <c r="X345" s="83" t="s">
        <v>84</v>
      </c>
      <c r="Y345" s="83" t="s">
        <v>84</v>
      </c>
      <c r="Z345" s="83" t="s">
        <v>65</v>
      </c>
      <c r="AA345" s="83" t="s">
        <v>79</v>
      </c>
      <c r="AB345" s="83" t="s">
        <v>79</v>
      </c>
      <c r="AC345" s="83" t="s">
        <v>79</v>
      </c>
      <c r="AD345" s="83" t="s">
        <v>66</v>
      </c>
      <c r="AE345" s="83" t="s">
        <v>79</v>
      </c>
      <c r="AF345" s="83" t="s">
        <v>79</v>
      </c>
      <c r="AG345" s="83" t="s">
        <v>65</v>
      </c>
      <c r="AH345" s="83" t="s">
        <v>66</v>
      </c>
      <c r="AI345" s="83" t="s">
        <v>79</v>
      </c>
      <c r="AJ345" s="83" t="s">
        <v>101</v>
      </c>
      <c r="AK345" s="83" t="s">
        <v>66</v>
      </c>
      <c r="AL345" s="83" t="s">
        <v>66</v>
      </c>
      <c r="AM345" s="83" t="s">
        <v>65</v>
      </c>
      <c r="AN345" s="83" t="s">
        <v>66</v>
      </c>
      <c r="AO345" s="83" t="s">
        <v>66</v>
      </c>
      <c r="AP345" s="83" t="s">
        <v>67</v>
      </c>
      <c r="AQ345" s="83" t="s">
        <v>67</v>
      </c>
      <c r="AR345" s="83" t="s">
        <v>63</v>
      </c>
      <c r="AS345" s="83" t="s">
        <v>950</v>
      </c>
      <c r="AT345" s="83" t="s">
        <v>87</v>
      </c>
      <c r="AU345" s="83" t="s">
        <v>67</v>
      </c>
      <c r="AV345" s="83" t="s">
        <v>132</v>
      </c>
      <c r="AW345" s="83" t="s">
        <v>73</v>
      </c>
      <c r="AX345" s="83" t="s">
        <v>72</v>
      </c>
      <c r="AY345" s="83" t="s">
        <v>73</v>
      </c>
      <c r="AZ345" s="83" t="s">
        <v>73</v>
      </c>
      <c r="BA345" s="83" t="s">
        <v>73</v>
      </c>
      <c r="BB345" s="83" t="s">
        <v>73</v>
      </c>
      <c r="BC345" s="83" t="s">
        <v>73</v>
      </c>
      <c r="BD345" s="83"/>
      <c r="BE345" s="83" t="s">
        <v>73</v>
      </c>
      <c r="BF345" s="83"/>
      <c r="BG345" s="87" t="s">
        <v>846</v>
      </c>
      <c r="BH345" s="87" t="s">
        <v>114</v>
      </c>
      <c r="BI345" s="76" t="s">
        <v>1414</v>
      </c>
      <c r="BJ345">
        <f t="shared" si="12"/>
        <v>25</v>
      </c>
      <c r="BK345" s="87">
        <f t="shared" si="11"/>
        <v>46</v>
      </c>
      <c r="BL345" s="87"/>
      <c r="BM345" s="86" t="str">
        <f>_xlfn.XLOOKUP(Form_Responses1811[[#This Row],[Sekolah School (Cleansed)]],'Quality Check'!$B$11:$B$14,'Quality Check'!$C$11:$C$14,)</f>
        <v>Urban</v>
      </c>
      <c r="BN345" s="86" t="str">
        <f>_xlfn.XLOOKUP(Form_Responses1811[[#This Row],[Sekolah School (Cleansed)]],'Quality Check'!$B$11:$B$14,'Quality Check'!$D$11:$D$14,)</f>
        <v>Controlled Group (CG)</v>
      </c>
    </row>
    <row r="346" spans="1:66" ht="13.2" x14ac:dyDescent="0.25">
      <c r="A346" s="82">
        <v>45574.422495775463</v>
      </c>
      <c r="B346" s="83" t="s">
        <v>951</v>
      </c>
      <c r="C346" s="84" t="s">
        <v>952</v>
      </c>
      <c r="D346" s="83">
        <v>100</v>
      </c>
      <c r="E346" s="83">
        <v>0.83</v>
      </c>
      <c r="F346" s="83" t="s">
        <v>114</v>
      </c>
      <c r="G346" s="83" t="s">
        <v>76</v>
      </c>
      <c r="H346" s="83" t="s">
        <v>887</v>
      </c>
      <c r="I346" s="83" t="s">
        <v>63</v>
      </c>
      <c r="J346" s="83" t="s">
        <v>64</v>
      </c>
      <c r="K346" s="83" t="s">
        <v>64</v>
      </c>
      <c r="L346" s="83" t="s">
        <v>64</v>
      </c>
      <c r="M346" s="83" t="s">
        <v>84</v>
      </c>
      <c r="N346" s="83" t="s">
        <v>84</v>
      </c>
      <c r="O346" s="83" t="s">
        <v>64</v>
      </c>
      <c r="P346" s="83" t="s">
        <v>64</v>
      </c>
      <c r="Q346" s="83" t="s">
        <v>64</v>
      </c>
      <c r="R346" s="83" t="s">
        <v>64</v>
      </c>
      <c r="S346" s="83" t="s">
        <v>64</v>
      </c>
      <c r="T346" s="83" t="s">
        <v>64</v>
      </c>
      <c r="U346" s="83" t="s">
        <v>64</v>
      </c>
      <c r="V346" s="83" t="s">
        <v>64</v>
      </c>
      <c r="W346" s="83" t="s">
        <v>64</v>
      </c>
      <c r="X346" s="83" t="s">
        <v>64</v>
      </c>
      <c r="Y346" s="83" t="s">
        <v>64</v>
      </c>
      <c r="Z346" s="83" t="s">
        <v>66</v>
      </c>
      <c r="AA346" s="83" t="s">
        <v>66</v>
      </c>
      <c r="AB346" s="83" t="s">
        <v>66</v>
      </c>
      <c r="AC346" s="83" t="s">
        <v>66</v>
      </c>
      <c r="AD346" s="83" t="s">
        <v>66</v>
      </c>
      <c r="AE346" s="83" t="s">
        <v>66</v>
      </c>
      <c r="AF346" s="83" t="s">
        <v>66</v>
      </c>
      <c r="AG346" s="83" t="s">
        <v>66</v>
      </c>
      <c r="AH346" s="83" t="s">
        <v>66</v>
      </c>
      <c r="AI346" s="83" t="s">
        <v>79</v>
      </c>
      <c r="AJ346" s="83" t="s">
        <v>65</v>
      </c>
      <c r="AK346" s="83" t="s">
        <v>65</v>
      </c>
      <c r="AL346" s="83" t="s">
        <v>66</v>
      </c>
      <c r="AM346" s="83" t="s">
        <v>79</v>
      </c>
      <c r="AN346" s="83" t="s">
        <v>65</v>
      </c>
      <c r="AO346" s="83" t="s">
        <v>65</v>
      </c>
      <c r="AP346" s="83" t="s">
        <v>85</v>
      </c>
      <c r="AQ346" s="83" t="s">
        <v>151</v>
      </c>
      <c r="AR346" s="83" t="s">
        <v>63</v>
      </c>
      <c r="AS346" s="83" t="s">
        <v>68</v>
      </c>
      <c r="AT346" s="83" t="s">
        <v>69</v>
      </c>
      <c r="AU346" s="83" t="s">
        <v>70</v>
      </c>
      <c r="AV346" s="83" t="s">
        <v>71</v>
      </c>
      <c r="AW346" s="83" t="s">
        <v>72</v>
      </c>
      <c r="AX346" s="83" t="s">
        <v>72</v>
      </c>
      <c r="AY346" s="83" t="s">
        <v>63</v>
      </c>
      <c r="AZ346" s="83" t="s">
        <v>72</v>
      </c>
      <c r="BA346" s="83" t="s">
        <v>63</v>
      </c>
      <c r="BB346" s="83" t="s">
        <v>72</v>
      </c>
      <c r="BC346" s="83" t="s">
        <v>73</v>
      </c>
      <c r="BD346" s="83"/>
      <c r="BE346" s="83" t="s">
        <v>73</v>
      </c>
      <c r="BF346" s="83"/>
      <c r="BG346" s="87" t="s">
        <v>846</v>
      </c>
      <c r="BH346" s="87" t="s">
        <v>114</v>
      </c>
      <c r="BI346" s="76" t="s">
        <v>1414</v>
      </c>
      <c r="BJ346">
        <f t="shared" si="12"/>
        <v>31</v>
      </c>
      <c r="BK346" s="87">
        <f t="shared" si="11"/>
        <v>51</v>
      </c>
      <c r="BL346" s="87"/>
      <c r="BM346" s="86" t="str">
        <f>_xlfn.XLOOKUP(Form_Responses1811[[#This Row],[Sekolah School (Cleansed)]],'Quality Check'!$B$11:$B$14,'Quality Check'!$C$11:$C$14,)</f>
        <v>Urban</v>
      </c>
      <c r="BN346" s="86" t="str">
        <f>_xlfn.XLOOKUP(Form_Responses1811[[#This Row],[Sekolah School (Cleansed)]],'Quality Check'!$B$11:$B$14,'Quality Check'!$D$11:$D$14,)</f>
        <v>Controlled Group (CG)</v>
      </c>
    </row>
    <row r="347" spans="1:66" ht="13.2" x14ac:dyDescent="0.25">
      <c r="A347" s="82">
        <v>45574.423333460647</v>
      </c>
      <c r="B347" s="83" t="s">
        <v>953</v>
      </c>
      <c r="C347" s="84" t="s">
        <v>954</v>
      </c>
      <c r="D347" s="83">
        <v>18.75</v>
      </c>
      <c r="E347" s="83">
        <v>0.28999999999999998</v>
      </c>
      <c r="F347" s="83" t="s">
        <v>423</v>
      </c>
      <c r="G347" s="83" t="s">
        <v>76</v>
      </c>
      <c r="H347" s="83" t="s">
        <v>846</v>
      </c>
      <c r="I347" s="83" t="s">
        <v>63</v>
      </c>
      <c r="J347" s="83" t="s">
        <v>78</v>
      </c>
      <c r="K347" s="83" t="s">
        <v>78</v>
      </c>
      <c r="L347" s="83" t="s">
        <v>64</v>
      </c>
      <c r="M347" s="83" t="s">
        <v>78</v>
      </c>
      <c r="N347" s="83" t="s">
        <v>84</v>
      </c>
      <c r="O347" s="83" t="s">
        <v>78</v>
      </c>
      <c r="P347" s="83" t="s">
        <v>64</v>
      </c>
      <c r="Q347" s="83" t="s">
        <v>64</v>
      </c>
      <c r="R347" s="83" t="s">
        <v>64</v>
      </c>
      <c r="S347" s="83" t="s">
        <v>64</v>
      </c>
      <c r="T347" s="83" t="s">
        <v>64</v>
      </c>
      <c r="U347" s="83" t="s">
        <v>64</v>
      </c>
      <c r="V347" s="83" t="s">
        <v>64</v>
      </c>
      <c r="W347" s="83" t="s">
        <v>64</v>
      </c>
      <c r="X347" s="83" t="s">
        <v>64</v>
      </c>
      <c r="Y347" s="83" t="s">
        <v>64</v>
      </c>
      <c r="Z347" s="83" t="s">
        <v>65</v>
      </c>
      <c r="AA347" s="83" t="s">
        <v>65</v>
      </c>
      <c r="AB347" s="83" t="s">
        <v>65</v>
      </c>
      <c r="AC347" s="83" t="s">
        <v>65</v>
      </c>
      <c r="AD347" s="83" t="s">
        <v>65</v>
      </c>
      <c r="AE347" s="83" t="s">
        <v>65</v>
      </c>
      <c r="AF347" s="83" t="s">
        <v>66</v>
      </c>
      <c r="AG347" s="83" t="s">
        <v>66</v>
      </c>
      <c r="AH347" s="83" t="s">
        <v>66</v>
      </c>
      <c r="AI347" s="83" t="s">
        <v>101</v>
      </c>
      <c r="AJ347" s="83" t="s">
        <v>65</v>
      </c>
      <c r="AK347" s="83" t="s">
        <v>66</v>
      </c>
      <c r="AL347" s="83" t="s">
        <v>65</v>
      </c>
      <c r="AM347" s="83" t="s">
        <v>66</v>
      </c>
      <c r="AN347" s="83" t="s">
        <v>66</v>
      </c>
      <c r="AO347" s="83" t="s">
        <v>66</v>
      </c>
      <c r="AP347" s="83" t="s">
        <v>85</v>
      </c>
      <c r="AQ347" s="83" t="s">
        <v>85</v>
      </c>
      <c r="AR347" s="83" t="s">
        <v>63</v>
      </c>
      <c r="AS347" s="83" t="s">
        <v>81</v>
      </c>
      <c r="AT347" s="83" t="s">
        <v>87</v>
      </c>
      <c r="AU347" s="83" t="s">
        <v>67</v>
      </c>
      <c r="AV347" s="83" t="s">
        <v>132</v>
      </c>
      <c r="AW347" s="83" t="s">
        <v>72</v>
      </c>
      <c r="AX347" s="83" t="s">
        <v>63</v>
      </c>
      <c r="AY347" s="83" t="s">
        <v>73</v>
      </c>
      <c r="AZ347" s="83" t="s">
        <v>72</v>
      </c>
      <c r="BA347" s="83" t="s">
        <v>72</v>
      </c>
      <c r="BB347" s="83" t="s">
        <v>73</v>
      </c>
      <c r="BC347" s="83" t="s">
        <v>73</v>
      </c>
      <c r="BD347" s="83"/>
      <c r="BE347" s="83" t="s">
        <v>73</v>
      </c>
      <c r="BF347" s="83"/>
      <c r="BG347" s="87" t="s">
        <v>846</v>
      </c>
      <c r="BH347" s="86" t="s">
        <v>60</v>
      </c>
      <c r="BI347" s="76" t="s">
        <v>1414</v>
      </c>
      <c r="BJ347">
        <f t="shared" si="12"/>
        <v>28</v>
      </c>
      <c r="BK347" s="87">
        <f t="shared" si="11"/>
        <v>57</v>
      </c>
      <c r="BL347" s="87"/>
      <c r="BM347" s="86" t="str">
        <f>_xlfn.XLOOKUP(Form_Responses1811[[#This Row],[Sekolah School (Cleansed)]],'Quality Check'!$B$11:$B$14,'Quality Check'!$C$11:$C$14,)</f>
        <v>Urban</v>
      </c>
      <c r="BN347" s="86" t="str">
        <f>_xlfn.XLOOKUP(Form_Responses1811[[#This Row],[Sekolah School (Cleansed)]],'Quality Check'!$B$11:$B$14,'Quality Check'!$D$11:$D$14,)</f>
        <v>Controlled Group (CG)</v>
      </c>
    </row>
    <row r="348" spans="1:66" ht="13.2" x14ac:dyDescent="0.25">
      <c r="A348" s="82">
        <v>45574.423917106484</v>
      </c>
      <c r="B348" s="83" t="s">
        <v>955</v>
      </c>
      <c r="C348" s="84" t="s">
        <v>956</v>
      </c>
      <c r="D348" s="83">
        <v>100</v>
      </c>
      <c r="E348" s="83">
        <v>0.79</v>
      </c>
      <c r="F348" s="83" t="s">
        <v>114</v>
      </c>
      <c r="G348" s="83" t="s">
        <v>539</v>
      </c>
      <c r="H348" s="83" t="s">
        <v>957</v>
      </c>
      <c r="I348" s="83" t="s">
        <v>63</v>
      </c>
      <c r="J348" s="83" t="s">
        <v>78</v>
      </c>
      <c r="K348" s="83" t="s">
        <v>78</v>
      </c>
      <c r="L348" s="83" t="s">
        <v>64</v>
      </c>
      <c r="M348" s="83" t="s">
        <v>84</v>
      </c>
      <c r="N348" s="83" t="s">
        <v>84</v>
      </c>
      <c r="O348" s="83" t="s">
        <v>84</v>
      </c>
      <c r="P348" s="83" t="s">
        <v>84</v>
      </c>
      <c r="Q348" s="83" t="s">
        <v>64</v>
      </c>
      <c r="R348" s="83" t="s">
        <v>64</v>
      </c>
      <c r="S348" s="83" t="s">
        <v>84</v>
      </c>
      <c r="T348" s="83" t="s">
        <v>64</v>
      </c>
      <c r="U348" s="83" t="s">
        <v>64</v>
      </c>
      <c r="V348" s="83" t="s">
        <v>64</v>
      </c>
      <c r="W348" s="83" t="s">
        <v>84</v>
      </c>
      <c r="X348" s="83" t="s">
        <v>84</v>
      </c>
      <c r="Y348" s="83" t="s">
        <v>64</v>
      </c>
      <c r="Z348" s="83" t="s">
        <v>66</v>
      </c>
      <c r="AA348" s="83" t="s">
        <v>66</v>
      </c>
      <c r="AB348" s="83" t="s">
        <v>65</v>
      </c>
      <c r="AC348" s="83" t="s">
        <v>66</v>
      </c>
      <c r="AD348" s="83" t="s">
        <v>66</v>
      </c>
      <c r="AE348" s="83" t="s">
        <v>66</v>
      </c>
      <c r="AF348" s="83" t="s">
        <v>65</v>
      </c>
      <c r="AG348" s="83" t="s">
        <v>66</v>
      </c>
      <c r="AH348" s="83" t="s">
        <v>66</v>
      </c>
      <c r="AI348" s="83" t="s">
        <v>65</v>
      </c>
      <c r="AJ348" s="83" t="s">
        <v>66</v>
      </c>
      <c r="AK348" s="83" t="s">
        <v>79</v>
      </c>
      <c r="AL348" s="83" t="s">
        <v>79</v>
      </c>
      <c r="AM348" s="83" t="s">
        <v>65</v>
      </c>
      <c r="AN348" s="83" t="s">
        <v>66</v>
      </c>
      <c r="AO348" s="83" t="s">
        <v>66</v>
      </c>
      <c r="AP348" s="83" t="s">
        <v>67</v>
      </c>
      <c r="AQ348" s="83" t="s">
        <v>67</v>
      </c>
      <c r="AR348" s="83" t="s">
        <v>86</v>
      </c>
      <c r="AS348" s="83" t="s">
        <v>81</v>
      </c>
      <c r="AT348" s="83" t="s">
        <v>169</v>
      </c>
      <c r="AU348" s="83" t="s">
        <v>93</v>
      </c>
      <c r="AV348" s="83" t="s">
        <v>71</v>
      </c>
      <c r="AW348" s="83" t="s">
        <v>72</v>
      </c>
      <c r="AX348" s="83" t="s">
        <v>72</v>
      </c>
      <c r="AY348" s="83" t="s">
        <v>63</v>
      </c>
      <c r="AZ348" s="83" t="s">
        <v>72</v>
      </c>
      <c r="BA348" s="83" t="s">
        <v>63</v>
      </c>
      <c r="BB348" s="83" t="s">
        <v>72</v>
      </c>
      <c r="BC348" s="83" t="s">
        <v>73</v>
      </c>
      <c r="BD348" s="83" t="s">
        <v>116</v>
      </c>
      <c r="BE348" s="83" t="s">
        <v>73</v>
      </c>
      <c r="BF348" s="83"/>
      <c r="BG348" s="87" t="s">
        <v>846</v>
      </c>
      <c r="BH348" s="87" t="s">
        <v>114</v>
      </c>
      <c r="BI348" s="76" t="s">
        <v>1414</v>
      </c>
      <c r="BJ348">
        <f t="shared" si="12"/>
        <v>24</v>
      </c>
      <c r="BK348" s="87">
        <f t="shared" si="11"/>
        <v>47</v>
      </c>
      <c r="BL348" s="87"/>
      <c r="BM348" s="86" t="str">
        <f>_xlfn.XLOOKUP(Form_Responses1811[[#This Row],[Sekolah School (Cleansed)]],'Quality Check'!$B$11:$B$14,'Quality Check'!$C$11:$C$14,)</f>
        <v>Urban</v>
      </c>
      <c r="BN348" s="86" t="str">
        <f>_xlfn.XLOOKUP(Form_Responses1811[[#This Row],[Sekolah School (Cleansed)]],'Quality Check'!$B$11:$B$14,'Quality Check'!$D$11:$D$14,)</f>
        <v>Controlled Group (CG)</v>
      </c>
    </row>
    <row r="349" spans="1:66" ht="13.2" x14ac:dyDescent="0.25">
      <c r="A349" s="82">
        <v>45574.426121956014</v>
      </c>
      <c r="B349" s="83" t="s">
        <v>958</v>
      </c>
      <c r="C349" s="84" t="s">
        <v>959</v>
      </c>
      <c r="D349" s="83">
        <v>100</v>
      </c>
      <c r="E349" s="83">
        <v>0.92</v>
      </c>
      <c r="F349" s="83" t="s">
        <v>114</v>
      </c>
      <c r="G349" s="83" t="s">
        <v>76</v>
      </c>
      <c r="H349" s="83" t="s">
        <v>887</v>
      </c>
      <c r="I349" s="83" t="s">
        <v>63</v>
      </c>
      <c r="J349" s="83" t="s">
        <v>64</v>
      </c>
      <c r="K349" s="83" t="s">
        <v>64</v>
      </c>
      <c r="L349" s="83" t="s">
        <v>64</v>
      </c>
      <c r="M349" s="83" t="s">
        <v>84</v>
      </c>
      <c r="N349" s="83" t="s">
        <v>78</v>
      </c>
      <c r="O349" s="83" t="s">
        <v>64</v>
      </c>
      <c r="P349" s="83" t="s">
        <v>64</v>
      </c>
      <c r="Q349" s="83" t="s">
        <v>64</v>
      </c>
      <c r="R349" s="83" t="s">
        <v>64</v>
      </c>
      <c r="S349" s="83" t="s">
        <v>64</v>
      </c>
      <c r="T349" s="83" t="s">
        <v>64</v>
      </c>
      <c r="U349" s="83" t="s">
        <v>64</v>
      </c>
      <c r="V349" s="83" t="s">
        <v>64</v>
      </c>
      <c r="W349" s="83" t="s">
        <v>64</v>
      </c>
      <c r="X349" s="83" t="s">
        <v>64</v>
      </c>
      <c r="Y349" s="83" t="s">
        <v>64</v>
      </c>
      <c r="Z349" s="83" t="s">
        <v>65</v>
      </c>
      <c r="AA349" s="83" t="s">
        <v>65</v>
      </c>
      <c r="AB349" s="83" t="s">
        <v>65</v>
      </c>
      <c r="AC349" s="83" t="s">
        <v>65</v>
      </c>
      <c r="AD349" s="83" t="s">
        <v>65</v>
      </c>
      <c r="AE349" s="83" t="s">
        <v>65</v>
      </c>
      <c r="AF349" s="83" t="s">
        <v>65</v>
      </c>
      <c r="AG349" s="83" t="s">
        <v>65</v>
      </c>
      <c r="AH349" s="83" t="s">
        <v>65</v>
      </c>
      <c r="AI349" s="83" t="s">
        <v>101</v>
      </c>
      <c r="AJ349" s="83" t="s">
        <v>65</v>
      </c>
      <c r="AK349" s="83" t="s">
        <v>65</v>
      </c>
      <c r="AL349" s="83" t="s">
        <v>65</v>
      </c>
      <c r="AM349" s="83" t="s">
        <v>65</v>
      </c>
      <c r="AN349" s="83" t="s">
        <v>65</v>
      </c>
      <c r="AO349" s="83" t="s">
        <v>65</v>
      </c>
      <c r="AP349" s="83" t="s">
        <v>67</v>
      </c>
      <c r="AQ349" s="83" t="s">
        <v>67</v>
      </c>
      <c r="AR349" s="83" t="s">
        <v>86</v>
      </c>
      <c r="AS349" s="83" t="s">
        <v>960</v>
      </c>
      <c r="AT349" s="83" t="s">
        <v>87</v>
      </c>
      <c r="AU349" s="83" t="s">
        <v>70</v>
      </c>
      <c r="AV349" s="83" t="s">
        <v>71</v>
      </c>
      <c r="AW349" s="83" t="s">
        <v>72</v>
      </c>
      <c r="AX349" s="83" t="s">
        <v>72</v>
      </c>
      <c r="AY349" s="83" t="s">
        <v>72</v>
      </c>
      <c r="AZ349" s="83" t="s">
        <v>72</v>
      </c>
      <c r="BA349" s="83" t="s">
        <v>72</v>
      </c>
      <c r="BB349" s="83" t="s">
        <v>72</v>
      </c>
      <c r="BC349" s="83" t="s">
        <v>73</v>
      </c>
      <c r="BD349" s="83"/>
      <c r="BE349" s="83" t="s">
        <v>73</v>
      </c>
      <c r="BF349" s="83"/>
      <c r="BG349" s="87" t="s">
        <v>846</v>
      </c>
      <c r="BH349" s="87" t="s">
        <v>114</v>
      </c>
      <c r="BI349" s="76" t="s">
        <v>1414</v>
      </c>
      <c r="BJ349">
        <f t="shared" si="12"/>
        <v>31</v>
      </c>
      <c r="BK349" s="87">
        <f t="shared" si="11"/>
        <v>64</v>
      </c>
      <c r="BL349" s="87"/>
      <c r="BM349" s="86" t="str">
        <f>_xlfn.XLOOKUP(Form_Responses1811[[#This Row],[Sekolah School (Cleansed)]],'Quality Check'!$B$11:$B$14,'Quality Check'!$C$11:$C$14,)</f>
        <v>Urban</v>
      </c>
      <c r="BN349" s="86" t="str">
        <f>_xlfn.XLOOKUP(Form_Responses1811[[#This Row],[Sekolah School (Cleansed)]],'Quality Check'!$B$11:$B$14,'Quality Check'!$D$11:$D$14,)</f>
        <v>Controlled Group (CG)</v>
      </c>
    </row>
    <row r="350" spans="1:66" ht="13.2" x14ac:dyDescent="0.25">
      <c r="A350" s="82">
        <v>45574.42763431713</v>
      </c>
      <c r="B350" s="83" t="s">
        <v>961</v>
      </c>
      <c r="C350" s="84" t="s">
        <v>962</v>
      </c>
      <c r="D350" s="83">
        <v>4.5</v>
      </c>
      <c r="E350" s="83">
        <v>0.17</v>
      </c>
      <c r="F350" s="83" t="s">
        <v>423</v>
      </c>
      <c r="G350" s="83" t="s">
        <v>76</v>
      </c>
      <c r="H350" s="83" t="s">
        <v>846</v>
      </c>
      <c r="I350" s="83" t="s">
        <v>63</v>
      </c>
      <c r="J350" s="83" t="s">
        <v>64</v>
      </c>
      <c r="K350" s="83" t="s">
        <v>64</v>
      </c>
      <c r="L350" s="83" t="s">
        <v>64</v>
      </c>
      <c r="M350" s="83" t="s">
        <v>84</v>
      </c>
      <c r="N350" s="83" t="s">
        <v>84</v>
      </c>
      <c r="O350" s="83" t="s">
        <v>64</v>
      </c>
      <c r="P350" s="83" t="s">
        <v>84</v>
      </c>
      <c r="Q350" s="83" t="s">
        <v>84</v>
      </c>
      <c r="R350" s="83" t="s">
        <v>64</v>
      </c>
      <c r="S350" s="83" t="s">
        <v>64</v>
      </c>
      <c r="T350" s="83" t="s">
        <v>64</v>
      </c>
      <c r="U350" s="83" t="s">
        <v>84</v>
      </c>
      <c r="V350" s="83" t="s">
        <v>64</v>
      </c>
      <c r="W350" s="83" t="s">
        <v>64</v>
      </c>
      <c r="X350" s="83" t="s">
        <v>84</v>
      </c>
      <c r="Y350" s="83" t="s">
        <v>64</v>
      </c>
      <c r="Z350" s="83" t="s">
        <v>66</v>
      </c>
      <c r="AA350" s="83" t="s">
        <v>66</v>
      </c>
      <c r="AB350" s="83" t="s">
        <v>66</v>
      </c>
      <c r="AC350" s="83" t="s">
        <v>66</v>
      </c>
      <c r="AD350" s="83" t="s">
        <v>66</v>
      </c>
      <c r="AE350" s="83" t="s">
        <v>66</v>
      </c>
      <c r="AF350" s="83" t="s">
        <v>66</v>
      </c>
      <c r="AG350" s="83" t="s">
        <v>66</v>
      </c>
      <c r="AH350" s="83" t="s">
        <v>66</v>
      </c>
      <c r="AI350" s="83" t="s">
        <v>79</v>
      </c>
      <c r="AJ350" s="83" t="s">
        <v>66</v>
      </c>
      <c r="AK350" s="83" t="s">
        <v>66</v>
      </c>
      <c r="AL350" s="83" t="s">
        <v>66</v>
      </c>
      <c r="AM350" s="83" t="s">
        <v>66</v>
      </c>
      <c r="AN350" s="83" t="s">
        <v>66</v>
      </c>
      <c r="AO350" s="83" t="s">
        <v>66</v>
      </c>
      <c r="AP350" s="83" t="s">
        <v>85</v>
      </c>
      <c r="AQ350" s="83" t="s">
        <v>85</v>
      </c>
      <c r="AR350" s="83" t="s">
        <v>86</v>
      </c>
      <c r="AS350" s="83" t="s">
        <v>252</v>
      </c>
      <c r="AT350" s="83" t="s">
        <v>169</v>
      </c>
      <c r="AU350" s="83" t="s">
        <v>93</v>
      </c>
      <c r="AV350" s="83" t="s">
        <v>469</v>
      </c>
      <c r="AW350" s="83" t="s">
        <v>72</v>
      </c>
      <c r="AX350" s="83" t="s">
        <v>73</v>
      </c>
      <c r="AY350" s="83" t="s">
        <v>63</v>
      </c>
      <c r="AZ350" s="83" t="s">
        <v>72</v>
      </c>
      <c r="BA350" s="83" t="s">
        <v>63</v>
      </c>
      <c r="BB350" s="83" t="s">
        <v>63</v>
      </c>
      <c r="BC350" s="83" t="s">
        <v>73</v>
      </c>
      <c r="BD350" s="83"/>
      <c r="BE350" s="83" t="s">
        <v>73</v>
      </c>
      <c r="BF350" s="83"/>
      <c r="BG350" s="87" t="s">
        <v>846</v>
      </c>
      <c r="BH350" s="86" t="s">
        <v>60</v>
      </c>
      <c r="BI350" s="76" t="s">
        <v>1414</v>
      </c>
      <c r="BJ350">
        <f t="shared" si="12"/>
        <v>27</v>
      </c>
      <c r="BK350" s="87">
        <f t="shared" si="11"/>
        <v>48</v>
      </c>
      <c r="BL350" s="87"/>
      <c r="BM350" s="86" t="str">
        <f>_xlfn.XLOOKUP(Form_Responses1811[[#This Row],[Sekolah School (Cleansed)]],'Quality Check'!$B$11:$B$14,'Quality Check'!$C$11:$C$14,)</f>
        <v>Urban</v>
      </c>
      <c r="BN350" s="86" t="str">
        <f>_xlfn.XLOOKUP(Form_Responses1811[[#This Row],[Sekolah School (Cleansed)]],'Quality Check'!$B$11:$B$14,'Quality Check'!$D$11:$D$14,)</f>
        <v>Controlled Group (CG)</v>
      </c>
    </row>
    <row r="351" spans="1:66" ht="13.2" x14ac:dyDescent="0.25">
      <c r="A351" s="82">
        <v>45574.428479768518</v>
      </c>
      <c r="B351" s="83" t="s">
        <v>963</v>
      </c>
      <c r="C351" s="84" t="s">
        <v>964</v>
      </c>
      <c r="D351" s="83">
        <v>5.4</v>
      </c>
      <c r="E351" s="83">
        <v>0.25</v>
      </c>
      <c r="F351" s="83" t="s">
        <v>114</v>
      </c>
      <c r="G351" s="83" t="s">
        <v>76</v>
      </c>
      <c r="H351" s="83" t="s">
        <v>846</v>
      </c>
      <c r="I351" s="83" t="s">
        <v>63</v>
      </c>
      <c r="J351" s="83" t="s">
        <v>64</v>
      </c>
      <c r="K351" s="83" t="s">
        <v>84</v>
      </c>
      <c r="L351" s="83" t="s">
        <v>64</v>
      </c>
      <c r="M351" s="83" t="s">
        <v>78</v>
      </c>
      <c r="N351" s="83" t="s">
        <v>64</v>
      </c>
      <c r="O351" s="83" t="s">
        <v>64</v>
      </c>
      <c r="P351" s="83" t="s">
        <v>64</v>
      </c>
      <c r="Q351" s="83" t="s">
        <v>64</v>
      </c>
      <c r="R351" s="83" t="s">
        <v>64</v>
      </c>
      <c r="S351" s="83" t="s">
        <v>64</v>
      </c>
      <c r="T351" s="83" t="s">
        <v>64</v>
      </c>
      <c r="U351" s="83" t="s">
        <v>64</v>
      </c>
      <c r="V351" s="83" t="s">
        <v>64</v>
      </c>
      <c r="W351" s="83" t="s">
        <v>64</v>
      </c>
      <c r="X351" s="83" t="s">
        <v>64</v>
      </c>
      <c r="Y351" s="83" t="s">
        <v>64</v>
      </c>
      <c r="Z351" s="83" t="s">
        <v>65</v>
      </c>
      <c r="AA351" s="83" t="s">
        <v>66</v>
      </c>
      <c r="AB351" s="83" t="s">
        <v>66</v>
      </c>
      <c r="AC351" s="83" t="s">
        <v>65</v>
      </c>
      <c r="AD351" s="83" t="s">
        <v>66</v>
      </c>
      <c r="AE351" s="83" t="s">
        <v>65</v>
      </c>
      <c r="AF351" s="83" t="s">
        <v>65</v>
      </c>
      <c r="AG351" s="83" t="s">
        <v>66</v>
      </c>
      <c r="AH351" s="83" t="s">
        <v>66</v>
      </c>
      <c r="AI351" s="83" t="s">
        <v>66</v>
      </c>
      <c r="AJ351" s="83" t="s">
        <v>65</v>
      </c>
      <c r="AK351" s="83" t="s">
        <v>65</v>
      </c>
      <c r="AL351" s="83" t="s">
        <v>65</v>
      </c>
      <c r="AM351" s="83" t="s">
        <v>65</v>
      </c>
      <c r="AN351" s="83" t="s">
        <v>66</v>
      </c>
      <c r="AO351" s="83" t="s">
        <v>66</v>
      </c>
      <c r="AP351" s="83" t="s">
        <v>80</v>
      </c>
      <c r="AQ351" s="83" t="s">
        <v>80</v>
      </c>
      <c r="AR351" s="83" t="s">
        <v>63</v>
      </c>
      <c r="AS351" s="83" t="s">
        <v>965</v>
      </c>
      <c r="AT351" s="83" t="s">
        <v>69</v>
      </c>
      <c r="AU351" s="83" t="s">
        <v>70</v>
      </c>
      <c r="AV351" s="83" t="s">
        <v>71</v>
      </c>
      <c r="AW351" s="83" t="s">
        <v>73</v>
      </c>
      <c r="AX351" s="83" t="s">
        <v>72</v>
      </c>
      <c r="AY351" s="83" t="s">
        <v>72</v>
      </c>
      <c r="AZ351" s="83" t="s">
        <v>73</v>
      </c>
      <c r="BA351" s="83" t="s">
        <v>72</v>
      </c>
      <c r="BB351" s="83" t="s">
        <v>72</v>
      </c>
      <c r="BC351" s="83" t="s">
        <v>73</v>
      </c>
      <c r="BD351" s="83">
        <v>0</v>
      </c>
      <c r="BE351" s="83" t="s">
        <v>73</v>
      </c>
      <c r="BF351" s="83"/>
      <c r="BG351" s="87" t="s">
        <v>846</v>
      </c>
      <c r="BH351" s="87" t="s">
        <v>114</v>
      </c>
      <c r="BI351" s="76" t="s">
        <v>1414</v>
      </c>
      <c r="BJ351">
        <f t="shared" si="12"/>
        <v>31</v>
      </c>
      <c r="BK351" s="87">
        <f t="shared" si="11"/>
        <v>55</v>
      </c>
      <c r="BL351" s="87"/>
      <c r="BM351" s="86" t="str">
        <f>_xlfn.XLOOKUP(Form_Responses1811[[#This Row],[Sekolah School (Cleansed)]],'Quality Check'!$B$11:$B$14,'Quality Check'!$C$11:$C$14,)</f>
        <v>Urban</v>
      </c>
      <c r="BN351" s="86" t="str">
        <f>_xlfn.XLOOKUP(Form_Responses1811[[#This Row],[Sekolah School (Cleansed)]],'Quality Check'!$B$11:$B$14,'Quality Check'!$D$11:$D$14,)</f>
        <v>Controlled Group (CG)</v>
      </c>
    </row>
    <row r="352" spans="1:66" ht="13.2" x14ac:dyDescent="0.25">
      <c r="A352" s="82">
        <v>45574.429001655095</v>
      </c>
      <c r="B352" s="83" t="s">
        <v>966</v>
      </c>
      <c r="C352" s="84" t="s">
        <v>967</v>
      </c>
      <c r="D352" s="83">
        <v>3.6</v>
      </c>
      <c r="E352" s="83">
        <v>0.13</v>
      </c>
      <c r="F352" s="83" t="s">
        <v>423</v>
      </c>
      <c r="G352" s="83" t="s">
        <v>76</v>
      </c>
      <c r="H352" s="83" t="s">
        <v>968</v>
      </c>
      <c r="I352" s="83" t="s">
        <v>63</v>
      </c>
      <c r="J352" s="83" t="s">
        <v>64</v>
      </c>
      <c r="K352" s="83" t="s">
        <v>64</v>
      </c>
      <c r="L352" s="83" t="s">
        <v>64</v>
      </c>
      <c r="M352" s="83" t="s">
        <v>84</v>
      </c>
      <c r="N352" s="83" t="s">
        <v>84</v>
      </c>
      <c r="O352" s="83" t="s">
        <v>64</v>
      </c>
      <c r="P352" s="83" t="s">
        <v>84</v>
      </c>
      <c r="Q352" s="83" t="s">
        <v>64</v>
      </c>
      <c r="R352" s="83" t="s">
        <v>84</v>
      </c>
      <c r="S352" s="83" t="s">
        <v>64</v>
      </c>
      <c r="T352" s="83" t="s">
        <v>64</v>
      </c>
      <c r="U352" s="83" t="s">
        <v>84</v>
      </c>
      <c r="V352" s="83" t="s">
        <v>64</v>
      </c>
      <c r="W352" s="83" t="s">
        <v>64</v>
      </c>
      <c r="X352" s="83" t="s">
        <v>64</v>
      </c>
      <c r="Y352" s="83" t="s">
        <v>64</v>
      </c>
      <c r="Z352" s="83" t="s">
        <v>65</v>
      </c>
      <c r="AA352" s="83" t="s">
        <v>65</v>
      </c>
      <c r="AB352" s="83" t="s">
        <v>79</v>
      </c>
      <c r="AC352" s="83" t="s">
        <v>66</v>
      </c>
      <c r="AD352" s="83" t="s">
        <v>66</v>
      </c>
      <c r="AE352" s="83" t="s">
        <v>66</v>
      </c>
      <c r="AF352" s="83" t="s">
        <v>66</v>
      </c>
      <c r="AG352" s="83" t="s">
        <v>65</v>
      </c>
      <c r="AH352" s="83" t="s">
        <v>65</v>
      </c>
      <c r="AI352" s="83" t="s">
        <v>66</v>
      </c>
      <c r="AJ352" s="83" t="s">
        <v>66</v>
      </c>
      <c r="AK352" s="83" t="s">
        <v>65</v>
      </c>
      <c r="AL352" s="83" t="s">
        <v>66</v>
      </c>
      <c r="AM352" s="83" t="s">
        <v>66</v>
      </c>
      <c r="AN352" s="83" t="s">
        <v>79</v>
      </c>
      <c r="AO352" s="83" t="s">
        <v>79</v>
      </c>
      <c r="AP352" s="83" t="s">
        <v>67</v>
      </c>
      <c r="AQ352" s="83" t="s">
        <v>67</v>
      </c>
      <c r="AR352" s="83" t="s">
        <v>86</v>
      </c>
      <c r="AS352" s="83" t="s">
        <v>969</v>
      </c>
      <c r="AT352" s="83" t="s">
        <v>69</v>
      </c>
      <c r="AU352" s="83" t="s">
        <v>93</v>
      </c>
      <c r="AV352" s="83" t="s">
        <v>71</v>
      </c>
      <c r="AW352" s="83" t="s">
        <v>63</v>
      </c>
      <c r="AX352" s="83" t="s">
        <v>73</v>
      </c>
      <c r="AY352" s="83" t="s">
        <v>73</v>
      </c>
      <c r="AZ352" s="83" t="s">
        <v>63</v>
      </c>
      <c r="BA352" s="83" t="s">
        <v>63</v>
      </c>
      <c r="BB352" s="83" t="s">
        <v>73</v>
      </c>
      <c r="BC352" s="83" t="s">
        <v>73</v>
      </c>
      <c r="BD352" s="83"/>
      <c r="BE352" s="83" t="s">
        <v>73</v>
      </c>
      <c r="BF352" s="83"/>
      <c r="BG352" s="87" t="s">
        <v>846</v>
      </c>
      <c r="BH352" s="86" t="s">
        <v>60</v>
      </c>
      <c r="BI352" s="76" t="s">
        <v>1414</v>
      </c>
      <c r="BJ352">
        <f t="shared" si="12"/>
        <v>28</v>
      </c>
      <c r="BK352" s="87">
        <f t="shared" si="11"/>
        <v>49</v>
      </c>
      <c r="BL352" s="87"/>
      <c r="BM352" s="86" t="str">
        <f>_xlfn.XLOOKUP(Form_Responses1811[[#This Row],[Sekolah School (Cleansed)]],'Quality Check'!$B$11:$B$14,'Quality Check'!$C$11:$C$14,)</f>
        <v>Urban</v>
      </c>
      <c r="BN352" s="86" t="str">
        <f>_xlfn.XLOOKUP(Form_Responses1811[[#This Row],[Sekolah School (Cleansed)]],'Quality Check'!$B$11:$B$14,'Quality Check'!$D$11:$D$14,)</f>
        <v>Controlled Group (CG)</v>
      </c>
    </row>
    <row r="353" spans="1:66" ht="13.2" x14ac:dyDescent="0.25">
      <c r="A353" s="82">
        <v>45574.430007002316</v>
      </c>
      <c r="B353" s="83" t="s">
        <v>970</v>
      </c>
      <c r="C353" s="84" t="s">
        <v>971</v>
      </c>
      <c r="D353" s="83">
        <v>9.82</v>
      </c>
      <c r="E353" s="83">
        <v>0.71</v>
      </c>
      <c r="F353" s="83" t="s">
        <v>423</v>
      </c>
      <c r="G353" s="83" t="s">
        <v>76</v>
      </c>
      <c r="H353" s="83" t="s">
        <v>846</v>
      </c>
      <c r="I353" s="83" t="s">
        <v>73</v>
      </c>
      <c r="J353" s="83" t="s">
        <v>64</v>
      </c>
      <c r="K353" s="83" t="s">
        <v>64</v>
      </c>
      <c r="L353" s="83" t="s">
        <v>64</v>
      </c>
      <c r="M353" s="83" t="s">
        <v>84</v>
      </c>
      <c r="N353" s="83" t="s">
        <v>64</v>
      </c>
      <c r="O353" s="83" t="s">
        <v>64</v>
      </c>
      <c r="P353" s="83" t="s">
        <v>64</v>
      </c>
      <c r="Q353" s="83" t="s">
        <v>64</v>
      </c>
      <c r="R353" s="83" t="s">
        <v>64</v>
      </c>
      <c r="S353" s="83" t="s">
        <v>64</v>
      </c>
      <c r="T353" s="83" t="s">
        <v>64</v>
      </c>
      <c r="U353" s="83" t="s">
        <v>64</v>
      </c>
      <c r="V353" s="83" t="s">
        <v>64</v>
      </c>
      <c r="W353" s="83" t="s">
        <v>64</v>
      </c>
      <c r="X353" s="83" t="s">
        <v>64</v>
      </c>
      <c r="Y353" s="83" t="s">
        <v>64</v>
      </c>
      <c r="Z353" s="83" t="s">
        <v>66</v>
      </c>
      <c r="AA353" s="83" t="s">
        <v>66</v>
      </c>
      <c r="AB353" s="83" t="s">
        <v>66</v>
      </c>
      <c r="AC353" s="83" t="s">
        <v>66</v>
      </c>
      <c r="AD353" s="83" t="s">
        <v>66</v>
      </c>
      <c r="AE353" s="83" t="s">
        <v>66</v>
      </c>
      <c r="AF353" s="83" t="s">
        <v>66</v>
      </c>
      <c r="AG353" s="83" t="s">
        <v>66</v>
      </c>
      <c r="AH353" s="83" t="s">
        <v>66</v>
      </c>
      <c r="AI353" s="83" t="s">
        <v>79</v>
      </c>
      <c r="AJ353" s="83" t="s">
        <v>66</v>
      </c>
      <c r="AK353" s="83" t="s">
        <v>66</v>
      </c>
      <c r="AL353" s="83" t="s">
        <v>66</v>
      </c>
      <c r="AM353" s="83" t="s">
        <v>66</v>
      </c>
      <c r="AN353" s="83" t="s">
        <v>66</v>
      </c>
      <c r="AO353" s="83" t="s">
        <v>66</v>
      </c>
      <c r="AP353" s="83" t="s">
        <v>85</v>
      </c>
      <c r="AQ353" s="83" t="s">
        <v>85</v>
      </c>
      <c r="AR353" s="83" t="s">
        <v>63</v>
      </c>
      <c r="AS353" s="83" t="s">
        <v>223</v>
      </c>
      <c r="AT353" s="83" t="s">
        <v>69</v>
      </c>
      <c r="AU353" s="83" t="s">
        <v>70</v>
      </c>
      <c r="AV353" s="83" t="s">
        <v>71</v>
      </c>
      <c r="AW353" s="83" t="s">
        <v>72</v>
      </c>
      <c r="AX353" s="83" t="s">
        <v>73</v>
      </c>
      <c r="AY353" s="83" t="s">
        <v>72</v>
      </c>
      <c r="AZ353" s="83" t="s">
        <v>73</v>
      </c>
      <c r="BA353" s="83" t="s">
        <v>72</v>
      </c>
      <c r="BB353" s="83" t="s">
        <v>73</v>
      </c>
      <c r="BC353" s="83" t="s">
        <v>73</v>
      </c>
      <c r="BD353" s="83"/>
      <c r="BE353" s="83" t="s">
        <v>73</v>
      </c>
      <c r="BF353" s="83"/>
      <c r="BG353" s="87" t="s">
        <v>846</v>
      </c>
      <c r="BH353" s="86" t="s">
        <v>60</v>
      </c>
      <c r="BI353" s="76" t="s">
        <v>1415</v>
      </c>
      <c r="BJ353">
        <f t="shared" si="12"/>
        <v>32</v>
      </c>
      <c r="BK353" s="87">
        <f t="shared" si="11"/>
        <v>48</v>
      </c>
      <c r="BL353" s="87"/>
      <c r="BM353" s="86" t="str">
        <f>_xlfn.XLOOKUP(Form_Responses1811[[#This Row],[Sekolah School (Cleansed)]],'Quality Check'!$B$11:$B$14,'Quality Check'!$C$11:$C$14,)</f>
        <v>Urban</v>
      </c>
      <c r="BN353" s="86" t="str">
        <f>_xlfn.XLOOKUP(Form_Responses1811[[#This Row],[Sekolah School (Cleansed)]],'Quality Check'!$B$11:$B$14,'Quality Check'!$D$11:$D$14,)</f>
        <v>Controlled Group (CG)</v>
      </c>
    </row>
    <row r="354" spans="1:66" ht="13.2" x14ac:dyDescent="0.25">
      <c r="A354" s="82">
        <v>45574.432827997683</v>
      </c>
      <c r="B354" s="83" t="s">
        <v>972</v>
      </c>
      <c r="C354" s="84" t="s">
        <v>973</v>
      </c>
      <c r="D354" s="83">
        <v>100</v>
      </c>
      <c r="E354" s="83">
        <v>0.13</v>
      </c>
      <c r="F354" s="83" t="s">
        <v>423</v>
      </c>
      <c r="G354" s="83" t="s">
        <v>291</v>
      </c>
      <c r="H354" s="83" t="s">
        <v>922</v>
      </c>
      <c r="I354" s="83" t="s">
        <v>63</v>
      </c>
      <c r="J354" s="83" t="s">
        <v>64</v>
      </c>
      <c r="K354" s="83" t="s">
        <v>64</v>
      </c>
      <c r="L354" s="83" t="s">
        <v>64</v>
      </c>
      <c r="M354" s="83" t="s">
        <v>64</v>
      </c>
      <c r="N354" s="83" t="s">
        <v>64</v>
      </c>
      <c r="O354" s="83" t="s">
        <v>64</v>
      </c>
      <c r="P354" s="83" t="s">
        <v>64</v>
      </c>
      <c r="Q354" s="83" t="s">
        <v>64</v>
      </c>
      <c r="R354" s="83" t="s">
        <v>64</v>
      </c>
      <c r="S354" s="83" t="s">
        <v>64</v>
      </c>
      <c r="T354" s="83" t="s">
        <v>64</v>
      </c>
      <c r="U354" s="83" t="s">
        <v>64</v>
      </c>
      <c r="V354" s="83" t="s">
        <v>64</v>
      </c>
      <c r="W354" s="83" t="s">
        <v>64</v>
      </c>
      <c r="X354" s="83" t="s">
        <v>64</v>
      </c>
      <c r="Y354" s="83" t="s">
        <v>64</v>
      </c>
      <c r="Z354" s="83" t="s">
        <v>65</v>
      </c>
      <c r="AA354" s="83" t="s">
        <v>65</v>
      </c>
      <c r="AB354" s="83" t="s">
        <v>65</v>
      </c>
      <c r="AC354" s="83" t="s">
        <v>65</v>
      </c>
      <c r="AD354" s="83" t="s">
        <v>65</v>
      </c>
      <c r="AE354" s="83" t="s">
        <v>65</v>
      </c>
      <c r="AF354" s="83" t="s">
        <v>65</v>
      </c>
      <c r="AG354" s="83" t="s">
        <v>66</v>
      </c>
      <c r="AH354" s="83" t="s">
        <v>79</v>
      </c>
      <c r="AI354" s="83" t="s">
        <v>79</v>
      </c>
      <c r="AJ354" s="83" t="s">
        <v>66</v>
      </c>
      <c r="AK354" s="83" t="s">
        <v>66</v>
      </c>
      <c r="AL354" s="83" t="s">
        <v>66</v>
      </c>
      <c r="AM354" s="83" t="s">
        <v>66</v>
      </c>
      <c r="AN354" s="83" t="s">
        <v>66</v>
      </c>
      <c r="AO354" s="83" t="s">
        <v>66</v>
      </c>
      <c r="AP354" s="83" t="s">
        <v>67</v>
      </c>
      <c r="AQ354" s="83" t="s">
        <v>80</v>
      </c>
      <c r="AR354" s="83" t="s">
        <v>63</v>
      </c>
      <c r="AS354" s="83" t="s">
        <v>223</v>
      </c>
      <c r="AT354" s="83" t="s">
        <v>87</v>
      </c>
      <c r="AU354" s="83" t="s">
        <v>67</v>
      </c>
      <c r="AV354" s="83" t="s">
        <v>71</v>
      </c>
      <c r="AW354" s="83" t="s">
        <v>63</v>
      </c>
      <c r="AX354" s="83" t="s">
        <v>73</v>
      </c>
      <c r="AY354" s="83" t="s">
        <v>73</v>
      </c>
      <c r="AZ354" s="83" t="s">
        <v>63</v>
      </c>
      <c r="BA354" s="83" t="s">
        <v>72</v>
      </c>
      <c r="BB354" s="83" t="s">
        <v>73</v>
      </c>
      <c r="BC354" s="83" t="s">
        <v>73</v>
      </c>
      <c r="BD354" s="83"/>
      <c r="BE354" s="83" t="s">
        <v>73</v>
      </c>
      <c r="BF354" s="83"/>
      <c r="BG354" s="87" t="s">
        <v>846</v>
      </c>
      <c r="BH354" s="86" t="s">
        <v>60</v>
      </c>
      <c r="BI354" s="76" t="s">
        <v>1414</v>
      </c>
      <c r="BJ354">
        <f t="shared" si="12"/>
        <v>31</v>
      </c>
      <c r="BK354" s="87">
        <f t="shared" si="11"/>
        <v>54</v>
      </c>
      <c r="BL354" s="87"/>
      <c r="BM354" s="86" t="str">
        <f>_xlfn.XLOOKUP(Form_Responses1811[[#This Row],[Sekolah School (Cleansed)]],'Quality Check'!$B$11:$B$14,'Quality Check'!$C$11:$C$14,)</f>
        <v>Urban</v>
      </c>
      <c r="BN354" s="86" t="str">
        <f>_xlfn.XLOOKUP(Form_Responses1811[[#This Row],[Sekolah School (Cleansed)]],'Quality Check'!$B$11:$B$14,'Quality Check'!$D$11:$D$14,)</f>
        <v>Controlled Group (CG)</v>
      </c>
    </row>
    <row r="355" spans="1:66" ht="13.2" x14ac:dyDescent="0.25">
      <c r="A355" s="82">
        <v>45574.434012361111</v>
      </c>
      <c r="B355" s="83" t="s">
        <v>974</v>
      </c>
      <c r="C355" s="84" t="s">
        <v>975</v>
      </c>
      <c r="D355" s="83">
        <v>100</v>
      </c>
      <c r="E355" s="83">
        <v>1.17</v>
      </c>
      <c r="F355" s="83" t="s">
        <v>423</v>
      </c>
      <c r="G355" s="83" t="s">
        <v>291</v>
      </c>
      <c r="H355" s="83" t="s">
        <v>922</v>
      </c>
      <c r="I355" s="83" t="s">
        <v>63</v>
      </c>
      <c r="J355" s="83" t="s">
        <v>145</v>
      </c>
      <c r="K355" s="83" t="s">
        <v>64</v>
      </c>
      <c r="L355" s="83" t="s">
        <v>64</v>
      </c>
      <c r="M355" s="83" t="s">
        <v>84</v>
      </c>
      <c r="N355" s="83" t="s">
        <v>84</v>
      </c>
      <c r="O355" s="83" t="s">
        <v>84</v>
      </c>
      <c r="P355" s="83" t="s">
        <v>84</v>
      </c>
      <c r="Q355" s="83" t="s">
        <v>64</v>
      </c>
      <c r="R355" s="83" t="s">
        <v>64</v>
      </c>
      <c r="S355" s="83" t="s">
        <v>84</v>
      </c>
      <c r="T355" s="83" t="s">
        <v>64</v>
      </c>
      <c r="U355" s="83" t="s">
        <v>64</v>
      </c>
      <c r="V355" s="83" t="s">
        <v>64</v>
      </c>
      <c r="W355" s="83" t="s">
        <v>84</v>
      </c>
      <c r="X355" s="83" t="s">
        <v>84</v>
      </c>
      <c r="Y355" s="83" t="s">
        <v>84</v>
      </c>
      <c r="Z355" s="83" t="s">
        <v>65</v>
      </c>
      <c r="AA355" s="83" t="s">
        <v>65</v>
      </c>
      <c r="AB355" s="83" t="s">
        <v>65</v>
      </c>
      <c r="AC355" s="83" t="s">
        <v>65</v>
      </c>
      <c r="AD355" s="83" t="s">
        <v>65</v>
      </c>
      <c r="AE355" s="83" t="s">
        <v>65</v>
      </c>
      <c r="AF355" s="83" t="s">
        <v>79</v>
      </c>
      <c r="AG355" s="83" t="s">
        <v>65</v>
      </c>
      <c r="AH355" s="83" t="s">
        <v>79</v>
      </c>
      <c r="AI355" s="83" t="s">
        <v>101</v>
      </c>
      <c r="AJ355" s="83" t="s">
        <v>66</v>
      </c>
      <c r="AK355" s="83" t="s">
        <v>66</v>
      </c>
      <c r="AL355" s="83" t="s">
        <v>66</v>
      </c>
      <c r="AM355" s="83" t="s">
        <v>65</v>
      </c>
      <c r="AN355" s="83" t="s">
        <v>66</v>
      </c>
      <c r="AO355" s="83" t="s">
        <v>66</v>
      </c>
      <c r="AP355" s="83" t="s">
        <v>67</v>
      </c>
      <c r="AQ355" s="83" t="s">
        <v>67</v>
      </c>
      <c r="AR355" s="83" t="s">
        <v>86</v>
      </c>
      <c r="AS355" s="83" t="s">
        <v>81</v>
      </c>
      <c r="AT355" s="83" t="s">
        <v>69</v>
      </c>
      <c r="AU355" s="83" t="s">
        <v>93</v>
      </c>
      <c r="AV355" s="83" t="s">
        <v>71</v>
      </c>
      <c r="AW355" s="83" t="s">
        <v>72</v>
      </c>
      <c r="AX355" s="83" t="s">
        <v>72</v>
      </c>
      <c r="AY355" s="83" t="s">
        <v>73</v>
      </c>
      <c r="AZ355" s="83" t="s">
        <v>72</v>
      </c>
      <c r="BA355" s="83" t="s">
        <v>73</v>
      </c>
      <c r="BB355" s="83" t="s">
        <v>73</v>
      </c>
      <c r="BC355" s="83" t="s">
        <v>73</v>
      </c>
      <c r="BD355" s="83" t="s">
        <v>197</v>
      </c>
      <c r="BE355" s="83" t="s">
        <v>73</v>
      </c>
      <c r="BF355" s="83"/>
      <c r="BG355" s="87" t="s">
        <v>846</v>
      </c>
      <c r="BH355" s="86" t="s">
        <v>60</v>
      </c>
      <c r="BI355" s="76" t="s">
        <v>1414</v>
      </c>
      <c r="BJ355">
        <f t="shared" si="12"/>
        <v>24</v>
      </c>
      <c r="BK355" s="87">
        <f t="shared" si="11"/>
        <v>55</v>
      </c>
      <c r="BL355" s="87"/>
      <c r="BM355" s="86" t="str">
        <f>_xlfn.XLOOKUP(Form_Responses1811[[#This Row],[Sekolah School (Cleansed)]],'Quality Check'!$B$11:$B$14,'Quality Check'!$C$11:$C$14,)</f>
        <v>Urban</v>
      </c>
      <c r="BN355" s="86" t="str">
        <f>_xlfn.XLOOKUP(Form_Responses1811[[#This Row],[Sekolah School (Cleansed)]],'Quality Check'!$B$11:$B$14,'Quality Check'!$D$11:$D$14,)</f>
        <v>Controlled Group (CG)</v>
      </c>
    </row>
    <row r="356" spans="1:66" ht="13.2" x14ac:dyDescent="0.25">
      <c r="A356" s="82">
        <v>45574.434827164354</v>
      </c>
      <c r="B356" s="83" t="s">
        <v>976</v>
      </c>
      <c r="C356" s="84" t="s">
        <v>977</v>
      </c>
      <c r="D356" s="83">
        <v>26.79</v>
      </c>
      <c r="E356" s="83">
        <v>0.92</v>
      </c>
      <c r="F356" s="83" t="s">
        <v>423</v>
      </c>
      <c r="G356" s="83" t="s">
        <v>539</v>
      </c>
      <c r="H356" s="83" t="s">
        <v>887</v>
      </c>
      <c r="I356" s="83" t="s">
        <v>63</v>
      </c>
      <c r="J356" s="83" t="s">
        <v>64</v>
      </c>
      <c r="K356" s="83" t="s">
        <v>64</v>
      </c>
      <c r="L356" s="83" t="s">
        <v>64</v>
      </c>
      <c r="M356" s="83" t="s">
        <v>78</v>
      </c>
      <c r="N356" s="83" t="s">
        <v>64</v>
      </c>
      <c r="O356" s="83" t="s">
        <v>64</v>
      </c>
      <c r="P356" s="83" t="s">
        <v>64</v>
      </c>
      <c r="Q356" s="83" t="s">
        <v>64</v>
      </c>
      <c r="R356" s="83" t="s">
        <v>64</v>
      </c>
      <c r="S356" s="83" t="s">
        <v>78</v>
      </c>
      <c r="T356" s="83" t="s">
        <v>64</v>
      </c>
      <c r="U356" s="83" t="s">
        <v>64</v>
      </c>
      <c r="V356" s="83" t="s">
        <v>64</v>
      </c>
      <c r="W356" s="83" t="s">
        <v>64</v>
      </c>
      <c r="X356" s="83" t="s">
        <v>78</v>
      </c>
      <c r="Y356" s="83" t="s">
        <v>64</v>
      </c>
      <c r="Z356" s="83" t="s">
        <v>65</v>
      </c>
      <c r="AA356" s="83" t="s">
        <v>65</v>
      </c>
      <c r="AB356" s="83" t="s">
        <v>66</v>
      </c>
      <c r="AC356" s="83" t="s">
        <v>65</v>
      </c>
      <c r="AD356" s="83" t="s">
        <v>65</v>
      </c>
      <c r="AE356" s="83" t="s">
        <v>66</v>
      </c>
      <c r="AF356" s="83" t="s">
        <v>66</v>
      </c>
      <c r="AG356" s="83" t="s">
        <v>65</v>
      </c>
      <c r="AH356" s="83" t="s">
        <v>65</v>
      </c>
      <c r="AI356" s="83" t="s">
        <v>101</v>
      </c>
      <c r="AJ356" s="83" t="s">
        <v>65</v>
      </c>
      <c r="AK356" s="83" t="s">
        <v>65</v>
      </c>
      <c r="AL356" s="83" t="s">
        <v>66</v>
      </c>
      <c r="AM356" s="83" t="s">
        <v>65</v>
      </c>
      <c r="AN356" s="83" t="s">
        <v>79</v>
      </c>
      <c r="AO356" s="83" t="s">
        <v>66</v>
      </c>
      <c r="AP356" s="83" t="s">
        <v>67</v>
      </c>
      <c r="AQ356" s="83" t="s">
        <v>67</v>
      </c>
      <c r="AR356" s="83" t="s">
        <v>86</v>
      </c>
      <c r="AS356" s="83" t="s">
        <v>978</v>
      </c>
      <c r="AT356" s="83" t="s">
        <v>87</v>
      </c>
      <c r="AU356" s="83" t="s">
        <v>93</v>
      </c>
      <c r="AV356" s="83" t="s">
        <v>71</v>
      </c>
      <c r="AW356" s="83" t="s">
        <v>72</v>
      </c>
      <c r="AX356" s="83" t="s">
        <v>72</v>
      </c>
      <c r="AY356" s="83" t="s">
        <v>73</v>
      </c>
      <c r="AZ356" s="83" t="s">
        <v>72</v>
      </c>
      <c r="BA356" s="83" t="s">
        <v>73</v>
      </c>
      <c r="BB356" s="83" t="s">
        <v>73</v>
      </c>
      <c r="BC356" s="83" t="s">
        <v>73</v>
      </c>
      <c r="BD356" s="83"/>
      <c r="BE356" s="83" t="s">
        <v>73</v>
      </c>
      <c r="BF356" s="83"/>
      <c r="BG356" s="87" t="s">
        <v>846</v>
      </c>
      <c r="BH356" s="86" t="s">
        <v>60</v>
      </c>
      <c r="BI356" s="76" t="s">
        <v>1414</v>
      </c>
      <c r="BJ356">
        <f t="shared" si="12"/>
        <v>30</v>
      </c>
      <c r="BK356" s="87">
        <f t="shared" si="11"/>
        <v>57</v>
      </c>
      <c r="BL356" s="87"/>
      <c r="BM356" s="86" t="str">
        <f>_xlfn.XLOOKUP(Form_Responses1811[[#This Row],[Sekolah School (Cleansed)]],'Quality Check'!$B$11:$B$14,'Quality Check'!$C$11:$C$14,)</f>
        <v>Urban</v>
      </c>
      <c r="BN356" s="86" t="str">
        <f>_xlfn.XLOOKUP(Form_Responses1811[[#This Row],[Sekolah School (Cleansed)]],'Quality Check'!$B$11:$B$14,'Quality Check'!$D$11:$D$14,)</f>
        <v>Controlled Group (CG)</v>
      </c>
    </row>
    <row r="357" spans="1:66" ht="13.2" x14ac:dyDescent="0.25">
      <c r="A357" s="82">
        <v>45574.435602789352</v>
      </c>
      <c r="B357" s="83" t="s">
        <v>979</v>
      </c>
      <c r="C357" s="84" t="s">
        <v>980</v>
      </c>
      <c r="D357" s="83">
        <v>100</v>
      </c>
      <c r="E357" s="83">
        <v>0.25</v>
      </c>
      <c r="F357" s="83" t="s">
        <v>423</v>
      </c>
      <c r="G357" s="83" t="s">
        <v>981</v>
      </c>
      <c r="H357" s="83" t="s">
        <v>846</v>
      </c>
      <c r="I357" s="83" t="s">
        <v>63</v>
      </c>
      <c r="J357" s="83" t="s">
        <v>64</v>
      </c>
      <c r="K357" s="83" t="s">
        <v>78</v>
      </c>
      <c r="L357" s="83" t="s">
        <v>64</v>
      </c>
      <c r="M357" s="83" t="s">
        <v>84</v>
      </c>
      <c r="N357" s="83" t="s">
        <v>84</v>
      </c>
      <c r="O357" s="83" t="s">
        <v>64</v>
      </c>
      <c r="P357" s="83" t="s">
        <v>64</v>
      </c>
      <c r="Q357" s="83" t="s">
        <v>64</v>
      </c>
      <c r="R357" s="83" t="s">
        <v>64</v>
      </c>
      <c r="S357" s="83" t="s">
        <v>78</v>
      </c>
      <c r="T357" s="83" t="s">
        <v>64</v>
      </c>
      <c r="U357" s="83" t="s">
        <v>64</v>
      </c>
      <c r="V357" s="83" t="s">
        <v>64</v>
      </c>
      <c r="W357" s="83" t="s">
        <v>84</v>
      </c>
      <c r="X357" s="83" t="s">
        <v>64</v>
      </c>
      <c r="Y357" s="83" t="s">
        <v>78</v>
      </c>
      <c r="Z357" s="83" t="s">
        <v>66</v>
      </c>
      <c r="AA357" s="83" t="s">
        <v>66</v>
      </c>
      <c r="AB357" s="83" t="s">
        <v>66</v>
      </c>
      <c r="AC357" s="83" t="s">
        <v>66</v>
      </c>
      <c r="AD357" s="83" t="s">
        <v>66</v>
      </c>
      <c r="AE357" s="83" t="s">
        <v>66</v>
      </c>
      <c r="AF357" s="83" t="s">
        <v>79</v>
      </c>
      <c r="AG357" s="83" t="s">
        <v>66</v>
      </c>
      <c r="AH357" s="83" t="s">
        <v>66</v>
      </c>
      <c r="AI357" s="83" t="s">
        <v>66</v>
      </c>
      <c r="AJ357" s="83" t="s">
        <v>66</v>
      </c>
      <c r="AK357" s="83" t="s">
        <v>66</v>
      </c>
      <c r="AL357" s="83" t="s">
        <v>66</v>
      </c>
      <c r="AM357" s="83" t="s">
        <v>66</v>
      </c>
      <c r="AN357" s="83" t="s">
        <v>79</v>
      </c>
      <c r="AO357" s="83" t="s">
        <v>79</v>
      </c>
      <c r="AP357" s="83" t="s">
        <v>67</v>
      </c>
      <c r="AQ357" s="83" t="s">
        <v>80</v>
      </c>
      <c r="AR357" s="83" t="s">
        <v>63</v>
      </c>
      <c r="AS357" s="83" t="s">
        <v>115</v>
      </c>
      <c r="AT357" s="83" t="s">
        <v>169</v>
      </c>
      <c r="AU357" s="83" t="s">
        <v>93</v>
      </c>
      <c r="AV357" s="83" t="s">
        <v>71</v>
      </c>
      <c r="AW357" s="83" t="s">
        <v>72</v>
      </c>
      <c r="AX357" s="83" t="s">
        <v>73</v>
      </c>
      <c r="AY357" s="83" t="s">
        <v>72</v>
      </c>
      <c r="AZ357" s="83" t="s">
        <v>72</v>
      </c>
      <c r="BA357" s="83" t="s">
        <v>73</v>
      </c>
      <c r="BB357" s="83" t="s">
        <v>63</v>
      </c>
      <c r="BC357" s="83" t="s">
        <v>73</v>
      </c>
      <c r="BD357" s="83" t="s">
        <v>982</v>
      </c>
      <c r="BE357" s="83" t="s">
        <v>73</v>
      </c>
      <c r="BF357" s="83"/>
      <c r="BG357" s="87" t="s">
        <v>846</v>
      </c>
      <c r="BH357" s="86" t="s">
        <v>60</v>
      </c>
      <c r="BI357" s="76" t="s">
        <v>1414</v>
      </c>
      <c r="BJ357">
        <f t="shared" si="12"/>
        <v>27</v>
      </c>
      <c r="BK357" s="87">
        <f t="shared" si="11"/>
        <v>44</v>
      </c>
      <c r="BL357" s="87"/>
      <c r="BM357" s="86" t="str">
        <f>_xlfn.XLOOKUP(Form_Responses1811[[#This Row],[Sekolah School (Cleansed)]],'Quality Check'!$B$11:$B$14,'Quality Check'!$C$11:$C$14,)</f>
        <v>Urban</v>
      </c>
      <c r="BN357" s="86" t="str">
        <f>_xlfn.XLOOKUP(Form_Responses1811[[#This Row],[Sekolah School (Cleansed)]],'Quality Check'!$B$11:$B$14,'Quality Check'!$D$11:$D$14,)</f>
        <v>Controlled Group (CG)</v>
      </c>
    </row>
    <row r="358" spans="1:66" ht="13.2" x14ac:dyDescent="0.25">
      <c r="A358" s="82">
        <v>45574.436787789353</v>
      </c>
      <c r="B358" s="83" t="s">
        <v>983</v>
      </c>
      <c r="C358" s="84" t="s">
        <v>984</v>
      </c>
      <c r="D358" s="83">
        <v>13.4</v>
      </c>
      <c r="E358" s="83">
        <v>0.13</v>
      </c>
      <c r="F358" s="83" t="s">
        <v>423</v>
      </c>
      <c r="G358" s="83" t="s">
        <v>76</v>
      </c>
      <c r="H358" s="83" t="s">
        <v>887</v>
      </c>
      <c r="I358" s="83" t="s">
        <v>63</v>
      </c>
      <c r="J358" s="83" t="s">
        <v>64</v>
      </c>
      <c r="K358" s="83" t="s">
        <v>64</v>
      </c>
      <c r="L358" s="83" t="s">
        <v>64</v>
      </c>
      <c r="M358" s="83" t="s">
        <v>78</v>
      </c>
      <c r="N358" s="83" t="s">
        <v>64</v>
      </c>
      <c r="O358" s="83" t="s">
        <v>64</v>
      </c>
      <c r="P358" s="83" t="s">
        <v>84</v>
      </c>
      <c r="Q358" s="83" t="s">
        <v>84</v>
      </c>
      <c r="R358" s="83" t="s">
        <v>64</v>
      </c>
      <c r="S358" s="83" t="s">
        <v>64</v>
      </c>
      <c r="T358" s="83" t="s">
        <v>64</v>
      </c>
      <c r="U358" s="83" t="s">
        <v>84</v>
      </c>
      <c r="V358" s="83" t="s">
        <v>64</v>
      </c>
      <c r="W358" s="83" t="s">
        <v>64</v>
      </c>
      <c r="X358" s="83" t="s">
        <v>64</v>
      </c>
      <c r="Y358" s="83" t="s">
        <v>64</v>
      </c>
      <c r="Z358" s="83" t="s">
        <v>65</v>
      </c>
      <c r="AA358" s="83" t="s">
        <v>65</v>
      </c>
      <c r="AB358" s="83" t="s">
        <v>66</v>
      </c>
      <c r="AC358" s="83" t="s">
        <v>66</v>
      </c>
      <c r="AD358" s="83" t="s">
        <v>65</v>
      </c>
      <c r="AE358" s="83" t="s">
        <v>65</v>
      </c>
      <c r="AF358" s="83" t="s">
        <v>66</v>
      </c>
      <c r="AG358" s="83" t="s">
        <v>65</v>
      </c>
      <c r="AH358" s="83" t="s">
        <v>66</v>
      </c>
      <c r="AI358" s="83" t="s">
        <v>79</v>
      </c>
      <c r="AJ358" s="83" t="s">
        <v>65</v>
      </c>
      <c r="AK358" s="83" t="s">
        <v>65</v>
      </c>
      <c r="AL358" s="83" t="s">
        <v>65</v>
      </c>
      <c r="AM358" s="83" t="s">
        <v>66</v>
      </c>
      <c r="AN358" s="83" t="s">
        <v>65</v>
      </c>
      <c r="AO358" s="83" t="s">
        <v>66</v>
      </c>
      <c r="AP358" s="83" t="s">
        <v>67</v>
      </c>
      <c r="AQ358" s="83" t="s">
        <v>67</v>
      </c>
      <c r="AR358" s="83" t="s">
        <v>63</v>
      </c>
      <c r="AS358" s="83" t="s">
        <v>947</v>
      </c>
      <c r="AT358" s="83" t="s">
        <v>169</v>
      </c>
      <c r="AU358" s="83" t="s">
        <v>70</v>
      </c>
      <c r="AV358" s="83" t="s">
        <v>71</v>
      </c>
      <c r="AW358" s="83" t="s">
        <v>73</v>
      </c>
      <c r="AX358" s="83" t="s">
        <v>63</v>
      </c>
      <c r="AY358" s="83" t="s">
        <v>72</v>
      </c>
      <c r="AZ358" s="83" t="s">
        <v>72</v>
      </c>
      <c r="BA358" s="83" t="s">
        <v>72</v>
      </c>
      <c r="BB358" s="83" t="s">
        <v>63</v>
      </c>
      <c r="BC358" s="83" t="s">
        <v>73</v>
      </c>
      <c r="BD358" s="83"/>
      <c r="BE358" s="83" t="s">
        <v>73</v>
      </c>
      <c r="BF358" s="83"/>
      <c r="BG358" s="87" t="s">
        <v>846</v>
      </c>
      <c r="BH358" s="86" t="s">
        <v>60</v>
      </c>
      <c r="BI358" s="76" t="s">
        <v>1414</v>
      </c>
      <c r="BJ358">
        <f t="shared" si="12"/>
        <v>29</v>
      </c>
      <c r="BK358" s="87">
        <f t="shared" si="11"/>
        <v>57</v>
      </c>
      <c r="BL358" s="87"/>
      <c r="BM358" s="86" t="str">
        <f>_xlfn.XLOOKUP(Form_Responses1811[[#This Row],[Sekolah School (Cleansed)]],'Quality Check'!$B$11:$B$14,'Quality Check'!$C$11:$C$14,)</f>
        <v>Urban</v>
      </c>
      <c r="BN358" s="86" t="str">
        <f>_xlfn.XLOOKUP(Form_Responses1811[[#This Row],[Sekolah School (Cleansed)]],'Quality Check'!$B$11:$B$14,'Quality Check'!$D$11:$D$14,)</f>
        <v>Controlled Group (CG)</v>
      </c>
    </row>
    <row r="359" spans="1:66" ht="13.2" x14ac:dyDescent="0.25">
      <c r="A359" s="82">
        <v>45574.437553425931</v>
      </c>
      <c r="B359" s="83" t="s">
        <v>985</v>
      </c>
      <c r="C359" s="84" t="s">
        <v>986</v>
      </c>
      <c r="D359" s="83">
        <v>79.459999999999994</v>
      </c>
      <c r="E359" s="83">
        <v>0.25</v>
      </c>
      <c r="F359" s="83" t="s">
        <v>423</v>
      </c>
      <c r="G359" s="83" t="s">
        <v>539</v>
      </c>
      <c r="H359" s="83" t="s">
        <v>849</v>
      </c>
      <c r="I359" s="83" t="s">
        <v>63</v>
      </c>
      <c r="J359" s="83" t="s">
        <v>145</v>
      </c>
      <c r="K359" s="83" t="s">
        <v>78</v>
      </c>
      <c r="L359" s="83" t="s">
        <v>64</v>
      </c>
      <c r="M359" s="83" t="s">
        <v>84</v>
      </c>
      <c r="N359" s="83" t="s">
        <v>64</v>
      </c>
      <c r="O359" s="83" t="s">
        <v>64</v>
      </c>
      <c r="P359" s="83" t="s">
        <v>78</v>
      </c>
      <c r="Q359" s="83" t="s">
        <v>64</v>
      </c>
      <c r="R359" s="83" t="s">
        <v>64</v>
      </c>
      <c r="S359" s="83" t="s">
        <v>78</v>
      </c>
      <c r="T359" s="83" t="s">
        <v>64</v>
      </c>
      <c r="U359" s="83" t="s">
        <v>78</v>
      </c>
      <c r="V359" s="83" t="s">
        <v>64</v>
      </c>
      <c r="W359" s="83" t="s">
        <v>78</v>
      </c>
      <c r="X359" s="83" t="s">
        <v>64</v>
      </c>
      <c r="Y359" s="83" t="s">
        <v>64</v>
      </c>
      <c r="Z359" s="83" t="s">
        <v>66</v>
      </c>
      <c r="AA359" s="83" t="s">
        <v>79</v>
      </c>
      <c r="AB359" s="83" t="s">
        <v>66</v>
      </c>
      <c r="AC359" s="83" t="s">
        <v>66</v>
      </c>
      <c r="AD359" s="83" t="s">
        <v>79</v>
      </c>
      <c r="AE359" s="83" t="s">
        <v>66</v>
      </c>
      <c r="AF359" s="83" t="s">
        <v>66</v>
      </c>
      <c r="AG359" s="83" t="s">
        <v>66</v>
      </c>
      <c r="AH359" s="83" t="s">
        <v>66</v>
      </c>
      <c r="AI359" s="83" t="s">
        <v>79</v>
      </c>
      <c r="AJ359" s="83" t="s">
        <v>66</v>
      </c>
      <c r="AK359" s="83" t="s">
        <v>66</v>
      </c>
      <c r="AL359" s="83" t="s">
        <v>66</v>
      </c>
      <c r="AM359" s="83" t="s">
        <v>66</v>
      </c>
      <c r="AN359" s="83" t="s">
        <v>66</v>
      </c>
      <c r="AO359" s="83" t="s">
        <v>66</v>
      </c>
      <c r="AP359" s="83" t="s">
        <v>67</v>
      </c>
      <c r="AQ359" s="83" t="s">
        <v>67</v>
      </c>
      <c r="AR359" s="83" t="s">
        <v>73</v>
      </c>
      <c r="AS359" s="83" t="s">
        <v>987</v>
      </c>
      <c r="AT359" s="83" t="s">
        <v>87</v>
      </c>
      <c r="AU359" s="83" t="s">
        <v>67</v>
      </c>
      <c r="AV359" s="83" t="s">
        <v>67</v>
      </c>
      <c r="AW359" s="83" t="s">
        <v>63</v>
      </c>
      <c r="AX359" s="83" t="s">
        <v>73</v>
      </c>
      <c r="AY359" s="83" t="s">
        <v>63</v>
      </c>
      <c r="AZ359" s="83" t="s">
        <v>73</v>
      </c>
      <c r="BA359" s="83" t="s">
        <v>63</v>
      </c>
      <c r="BB359" s="83" t="s">
        <v>73</v>
      </c>
      <c r="BC359" s="83" t="s">
        <v>73</v>
      </c>
      <c r="BD359" s="83" t="s">
        <v>197</v>
      </c>
      <c r="BE359" s="83" t="s">
        <v>73</v>
      </c>
      <c r="BF359" s="83" t="s">
        <v>122</v>
      </c>
      <c r="BG359" s="87" t="s">
        <v>846</v>
      </c>
      <c r="BH359" s="86" t="s">
        <v>60</v>
      </c>
      <c r="BI359" s="76" t="s">
        <v>1414</v>
      </c>
      <c r="BJ359">
        <f t="shared" si="12"/>
        <v>26</v>
      </c>
      <c r="BK359" s="87">
        <f t="shared" si="11"/>
        <v>46</v>
      </c>
      <c r="BL359" s="87"/>
      <c r="BM359" s="86" t="str">
        <f>_xlfn.XLOOKUP(Form_Responses1811[[#This Row],[Sekolah School (Cleansed)]],'Quality Check'!$B$11:$B$14,'Quality Check'!$C$11:$C$14,)</f>
        <v>Urban</v>
      </c>
      <c r="BN359" s="86" t="str">
        <f>_xlfn.XLOOKUP(Form_Responses1811[[#This Row],[Sekolah School (Cleansed)]],'Quality Check'!$B$11:$B$14,'Quality Check'!$D$11:$D$14,)</f>
        <v>Controlled Group (CG)</v>
      </c>
    </row>
    <row r="360" spans="1:66" ht="13.2" x14ac:dyDescent="0.25">
      <c r="A360" s="82">
        <v>45574.439279120372</v>
      </c>
      <c r="B360" s="83" t="s">
        <v>988</v>
      </c>
      <c r="C360" s="84" t="s">
        <v>989</v>
      </c>
      <c r="D360" s="83">
        <v>50</v>
      </c>
      <c r="E360" s="83">
        <v>0.25</v>
      </c>
      <c r="F360" s="83" t="s">
        <v>423</v>
      </c>
      <c r="G360" s="83" t="s">
        <v>76</v>
      </c>
      <c r="H360" s="83" t="s">
        <v>849</v>
      </c>
      <c r="I360" s="83" t="s">
        <v>63</v>
      </c>
      <c r="J360" s="83" t="s">
        <v>64</v>
      </c>
      <c r="K360" s="83" t="s">
        <v>64</v>
      </c>
      <c r="L360" s="83" t="s">
        <v>64</v>
      </c>
      <c r="M360" s="83" t="s">
        <v>84</v>
      </c>
      <c r="N360" s="83" t="s">
        <v>64</v>
      </c>
      <c r="O360" s="83" t="s">
        <v>64</v>
      </c>
      <c r="P360" s="83" t="s">
        <v>84</v>
      </c>
      <c r="Q360" s="83" t="s">
        <v>84</v>
      </c>
      <c r="R360" s="83" t="s">
        <v>64</v>
      </c>
      <c r="S360" s="83" t="s">
        <v>84</v>
      </c>
      <c r="T360" s="83" t="s">
        <v>64</v>
      </c>
      <c r="U360" s="83" t="s">
        <v>64</v>
      </c>
      <c r="V360" s="83" t="s">
        <v>84</v>
      </c>
      <c r="W360" s="83" t="s">
        <v>64</v>
      </c>
      <c r="X360" s="83" t="s">
        <v>64</v>
      </c>
      <c r="Y360" s="83" t="s">
        <v>84</v>
      </c>
      <c r="Z360" s="83" t="s">
        <v>66</v>
      </c>
      <c r="AA360" s="83" t="s">
        <v>66</v>
      </c>
      <c r="AB360" s="83" t="s">
        <v>66</v>
      </c>
      <c r="AC360" s="83" t="s">
        <v>66</v>
      </c>
      <c r="AD360" s="83" t="s">
        <v>66</v>
      </c>
      <c r="AE360" s="83" t="s">
        <v>66</v>
      </c>
      <c r="AF360" s="83" t="s">
        <v>79</v>
      </c>
      <c r="AG360" s="83" t="s">
        <v>66</v>
      </c>
      <c r="AH360" s="83" t="s">
        <v>79</v>
      </c>
      <c r="AI360" s="83" t="s">
        <v>79</v>
      </c>
      <c r="AJ360" s="83" t="s">
        <v>66</v>
      </c>
      <c r="AK360" s="83" t="s">
        <v>66</v>
      </c>
      <c r="AL360" s="83" t="s">
        <v>66</v>
      </c>
      <c r="AM360" s="83" t="s">
        <v>66</v>
      </c>
      <c r="AN360" s="83" t="s">
        <v>79</v>
      </c>
      <c r="AO360" s="83" t="s">
        <v>66</v>
      </c>
      <c r="AP360" s="83" t="s">
        <v>67</v>
      </c>
      <c r="AQ360" s="83" t="s">
        <v>67</v>
      </c>
      <c r="AR360" s="83" t="s">
        <v>86</v>
      </c>
      <c r="AS360" s="83" t="s">
        <v>990</v>
      </c>
      <c r="AT360" s="83" t="s">
        <v>87</v>
      </c>
      <c r="AU360" s="83" t="s">
        <v>93</v>
      </c>
      <c r="AV360" s="83" t="s">
        <v>71</v>
      </c>
      <c r="AW360" s="83" t="s">
        <v>73</v>
      </c>
      <c r="AX360" s="83" t="s">
        <v>73</v>
      </c>
      <c r="AY360" s="83" t="s">
        <v>72</v>
      </c>
      <c r="AZ360" s="83" t="s">
        <v>73</v>
      </c>
      <c r="BA360" s="83" t="s">
        <v>63</v>
      </c>
      <c r="BB360" s="83" t="s">
        <v>73</v>
      </c>
      <c r="BC360" s="83" t="s">
        <v>73</v>
      </c>
      <c r="BD360" s="83"/>
      <c r="BE360" s="83" t="s">
        <v>73</v>
      </c>
      <c r="BF360" s="83"/>
      <c r="BG360" s="87" t="s">
        <v>846</v>
      </c>
      <c r="BH360" s="86" t="s">
        <v>60</v>
      </c>
      <c r="BI360" s="76" t="s">
        <v>1414</v>
      </c>
      <c r="BJ360">
        <f t="shared" si="12"/>
        <v>27</v>
      </c>
      <c r="BK360" s="87">
        <f t="shared" si="11"/>
        <v>45</v>
      </c>
      <c r="BL360" s="87"/>
      <c r="BM360" s="86" t="str">
        <f>_xlfn.XLOOKUP(Form_Responses1811[[#This Row],[Sekolah School (Cleansed)]],'Quality Check'!$B$11:$B$14,'Quality Check'!$C$11:$C$14,)</f>
        <v>Urban</v>
      </c>
      <c r="BN360" s="86" t="str">
        <f>_xlfn.XLOOKUP(Form_Responses1811[[#This Row],[Sekolah School (Cleansed)]],'Quality Check'!$B$11:$B$14,'Quality Check'!$D$11:$D$14,)</f>
        <v>Controlled Group (CG)</v>
      </c>
    </row>
    <row r="361" spans="1:66" ht="13.2" x14ac:dyDescent="0.25">
      <c r="A361" s="82">
        <v>45574.439649525462</v>
      </c>
      <c r="B361" s="83" t="s">
        <v>991</v>
      </c>
      <c r="C361" s="84" t="s">
        <v>992</v>
      </c>
      <c r="D361" s="83">
        <v>25</v>
      </c>
      <c r="E361" s="83">
        <v>0.17</v>
      </c>
      <c r="F361" s="83" t="s">
        <v>423</v>
      </c>
      <c r="G361" s="83" t="s">
        <v>76</v>
      </c>
      <c r="H361" s="83" t="s">
        <v>863</v>
      </c>
      <c r="I361" s="83" t="s">
        <v>63</v>
      </c>
      <c r="J361" s="83" t="s">
        <v>64</v>
      </c>
      <c r="K361" s="83" t="s">
        <v>64</v>
      </c>
      <c r="L361" s="83" t="s">
        <v>64</v>
      </c>
      <c r="M361" s="83" t="s">
        <v>84</v>
      </c>
      <c r="N361" s="83" t="s">
        <v>84</v>
      </c>
      <c r="O361" s="83" t="s">
        <v>64</v>
      </c>
      <c r="P361" s="83" t="s">
        <v>84</v>
      </c>
      <c r="Q361" s="83" t="s">
        <v>64</v>
      </c>
      <c r="R361" s="83" t="s">
        <v>64</v>
      </c>
      <c r="S361" s="83" t="s">
        <v>64</v>
      </c>
      <c r="T361" s="83" t="s">
        <v>64</v>
      </c>
      <c r="U361" s="83" t="s">
        <v>64</v>
      </c>
      <c r="V361" s="83" t="s">
        <v>64</v>
      </c>
      <c r="W361" s="83" t="s">
        <v>64</v>
      </c>
      <c r="X361" s="83" t="s">
        <v>84</v>
      </c>
      <c r="Y361" s="83" t="s">
        <v>64</v>
      </c>
      <c r="Z361" s="83" t="s">
        <v>65</v>
      </c>
      <c r="AA361" s="83" t="s">
        <v>65</v>
      </c>
      <c r="AB361" s="83" t="s">
        <v>66</v>
      </c>
      <c r="AC361" s="83" t="s">
        <v>66</v>
      </c>
      <c r="AD361" s="83" t="s">
        <v>65</v>
      </c>
      <c r="AE361" s="83" t="s">
        <v>66</v>
      </c>
      <c r="AF361" s="83" t="s">
        <v>66</v>
      </c>
      <c r="AG361" s="83" t="s">
        <v>66</v>
      </c>
      <c r="AH361" s="83" t="s">
        <v>65</v>
      </c>
      <c r="AI361" s="83" t="s">
        <v>65</v>
      </c>
      <c r="AJ361" s="83" t="s">
        <v>66</v>
      </c>
      <c r="AK361" s="83" t="s">
        <v>66</v>
      </c>
      <c r="AL361" s="83" t="s">
        <v>65</v>
      </c>
      <c r="AM361" s="83" t="s">
        <v>65</v>
      </c>
      <c r="AN361" s="83" t="s">
        <v>65</v>
      </c>
      <c r="AO361" s="83" t="s">
        <v>65</v>
      </c>
      <c r="AP361" s="83" t="s">
        <v>67</v>
      </c>
      <c r="AQ361" s="83" t="s">
        <v>67</v>
      </c>
      <c r="AR361" s="83" t="s">
        <v>86</v>
      </c>
      <c r="AS361" s="83" t="s">
        <v>115</v>
      </c>
      <c r="AT361" s="83" t="s">
        <v>69</v>
      </c>
      <c r="AU361" s="83" t="s">
        <v>93</v>
      </c>
      <c r="AV361" s="83" t="s">
        <v>71</v>
      </c>
      <c r="AW361" s="83" t="s">
        <v>63</v>
      </c>
      <c r="AX361" s="83" t="s">
        <v>72</v>
      </c>
      <c r="AY361" s="83" t="s">
        <v>63</v>
      </c>
      <c r="AZ361" s="83" t="s">
        <v>63</v>
      </c>
      <c r="BA361" s="83" t="s">
        <v>63</v>
      </c>
      <c r="BB361" s="83" t="s">
        <v>72</v>
      </c>
      <c r="BC361" s="83" t="s">
        <v>73</v>
      </c>
      <c r="BD361" s="83"/>
      <c r="BE361" s="83" t="s">
        <v>73</v>
      </c>
      <c r="BF361" s="83"/>
      <c r="BG361" s="87" t="s">
        <v>846</v>
      </c>
      <c r="BH361" s="86" t="s">
        <v>60</v>
      </c>
      <c r="BI361" s="76" t="s">
        <v>1414</v>
      </c>
      <c r="BJ361">
        <f t="shared" si="12"/>
        <v>29</v>
      </c>
      <c r="BK361" s="87">
        <f t="shared" si="11"/>
        <v>54</v>
      </c>
      <c r="BL361" s="87"/>
      <c r="BM361" s="86" t="str">
        <f>_xlfn.XLOOKUP(Form_Responses1811[[#This Row],[Sekolah School (Cleansed)]],'Quality Check'!$B$11:$B$14,'Quality Check'!$C$11:$C$14,)</f>
        <v>Urban</v>
      </c>
      <c r="BN361" s="86" t="str">
        <f>_xlfn.XLOOKUP(Form_Responses1811[[#This Row],[Sekolah School (Cleansed)]],'Quality Check'!$B$11:$B$14,'Quality Check'!$D$11:$D$14,)</f>
        <v>Controlled Group (CG)</v>
      </c>
    </row>
    <row r="362" spans="1:66" ht="13.2" x14ac:dyDescent="0.25">
      <c r="A362" s="82">
        <v>45574.442367407406</v>
      </c>
      <c r="B362" s="83" t="s">
        <v>993</v>
      </c>
      <c r="C362" s="84" t="s">
        <v>994</v>
      </c>
      <c r="D362" s="83">
        <v>70.5</v>
      </c>
      <c r="E362" s="83">
        <v>0.33</v>
      </c>
      <c r="F362" s="83" t="s">
        <v>423</v>
      </c>
      <c r="G362" s="83" t="s">
        <v>76</v>
      </c>
      <c r="H362" s="83" t="s">
        <v>995</v>
      </c>
      <c r="I362" s="83" t="s">
        <v>63</v>
      </c>
      <c r="J362" s="83" t="s">
        <v>145</v>
      </c>
      <c r="K362" s="83" t="s">
        <v>84</v>
      </c>
      <c r="L362" s="83" t="s">
        <v>64</v>
      </c>
      <c r="M362" s="83" t="s">
        <v>84</v>
      </c>
      <c r="N362" s="83" t="s">
        <v>64</v>
      </c>
      <c r="O362" s="83" t="s">
        <v>84</v>
      </c>
      <c r="P362" s="83" t="s">
        <v>78</v>
      </c>
      <c r="Q362" s="83" t="s">
        <v>64</v>
      </c>
      <c r="R362" s="83" t="s">
        <v>64</v>
      </c>
      <c r="S362" s="83" t="s">
        <v>64</v>
      </c>
      <c r="T362" s="83" t="s">
        <v>64</v>
      </c>
      <c r="U362" s="83" t="s">
        <v>64</v>
      </c>
      <c r="V362" s="83" t="s">
        <v>84</v>
      </c>
      <c r="W362" s="83" t="s">
        <v>64</v>
      </c>
      <c r="X362" s="83" t="s">
        <v>64</v>
      </c>
      <c r="Y362" s="83" t="s">
        <v>78</v>
      </c>
      <c r="Z362" s="83" t="s">
        <v>66</v>
      </c>
      <c r="AA362" s="83" t="s">
        <v>65</v>
      </c>
      <c r="AB362" s="83" t="s">
        <v>66</v>
      </c>
      <c r="AC362" s="83" t="s">
        <v>65</v>
      </c>
      <c r="AD362" s="83" t="s">
        <v>65</v>
      </c>
      <c r="AE362" s="83" t="s">
        <v>66</v>
      </c>
      <c r="AF362" s="83" t="s">
        <v>66</v>
      </c>
      <c r="AG362" s="83" t="s">
        <v>65</v>
      </c>
      <c r="AH362" s="83" t="s">
        <v>79</v>
      </c>
      <c r="AI362" s="83" t="s">
        <v>66</v>
      </c>
      <c r="AJ362" s="83" t="s">
        <v>65</v>
      </c>
      <c r="AK362" s="83" t="s">
        <v>65</v>
      </c>
      <c r="AL362" s="83" t="s">
        <v>79</v>
      </c>
      <c r="AM362" s="83" t="s">
        <v>66</v>
      </c>
      <c r="AN362" s="83" t="s">
        <v>65</v>
      </c>
      <c r="AO362" s="83" t="s">
        <v>65</v>
      </c>
      <c r="AP362" s="83" t="s">
        <v>67</v>
      </c>
      <c r="AQ362" s="83" t="s">
        <v>67</v>
      </c>
      <c r="AR362" s="83" t="s">
        <v>86</v>
      </c>
      <c r="AS362" s="83" t="s">
        <v>68</v>
      </c>
      <c r="AT362" s="83" t="s">
        <v>69</v>
      </c>
      <c r="AU362" s="83" t="s">
        <v>93</v>
      </c>
      <c r="AV362" s="83" t="s">
        <v>71</v>
      </c>
      <c r="AW362" s="83" t="s">
        <v>72</v>
      </c>
      <c r="AX362" s="83" t="s">
        <v>73</v>
      </c>
      <c r="AY362" s="83" t="s">
        <v>73</v>
      </c>
      <c r="AZ362" s="83" t="s">
        <v>72</v>
      </c>
      <c r="BA362" s="83" t="s">
        <v>72</v>
      </c>
      <c r="BB362" s="83" t="s">
        <v>72</v>
      </c>
      <c r="BC362" s="83" t="s">
        <v>73</v>
      </c>
      <c r="BD362" s="83"/>
      <c r="BE362" s="83" t="s">
        <v>73</v>
      </c>
      <c r="BF362" s="83"/>
      <c r="BG362" s="87" t="s">
        <v>846</v>
      </c>
      <c r="BH362" s="86" t="s">
        <v>60</v>
      </c>
      <c r="BI362" s="76" t="s">
        <v>1414</v>
      </c>
      <c r="BJ362">
        <f t="shared" si="12"/>
        <v>26</v>
      </c>
      <c r="BK362" s="87">
        <f t="shared" si="11"/>
        <v>53</v>
      </c>
      <c r="BL362" s="87"/>
      <c r="BM362" s="86" t="str">
        <f>_xlfn.XLOOKUP(Form_Responses1811[[#This Row],[Sekolah School (Cleansed)]],'Quality Check'!$B$11:$B$14,'Quality Check'!$C$11:$C$14,)</f>
        <v>Urban</v>
      </c>
      <c r="BN362" s="86" t="str">
        <f>_xlfn.XLOOKUP(Form_Responses1811[[#This Row],[Sekolah School (Cleansed)]],'Quality Check'!$B$11:$B$14,'Quality Check'!$D$11:$D$14,)</f>
        <v>Controlled Group (CG)</v>
      </c>
    </row>
    <row r="363" spans="1:66" ht="13.2" x14ac:dyDescent="0.25">
      <c r="A363" s="82">
        <v>45574.443198576388</v>
      </c>
      <c r="B363" s="83" t="s">
        <v>996</v>
      </c>
      <c r="C363" s="84" t="s">
        <v>997</v>
      </c>
      <c r="D363" s="83">
        <v>35.700000000000003</v>
      </c>
      <c r="E363" s="83">
        <v>0.13</v>
      </c>
      <c r="F363" s="83" t="s">
        <v>423</v>
      </c>
      <c r="G363" s="83" t="s">
        <v>76</v>
      </c>
      <c r="H363" s="83" t="s">
        <v>849</v>
      </c>
      <c r="I363" s="83" t="s">
        <v>73</v>
      </c>
      <c r="J363" s="83" t="s">
        <v>64</v>
      </c>
      <c r="K363" s="83" t="s">
        <v>78</v>
      </c>
      <c r="L363" s="83" t="s">
        <v>64</v>
      </c>
      <c r="M363" s="83" t="s">
        <v>84</v>
      </c>
      <c r="N363" s="83" t="s">
        <v>84</v>
      </c>
      <c r="O363" s="83" t="s">
        <v>64</v>
      </c>
      <c r="P363" s="83" t="s">
        <v>84</v>
      </c>
      <c r="Q363" s="83" t="s">
        <v>64</v>
      </c>
      <c r="R363" s="83" t="s">
        <v>64</v>
      </c>
      <c r="S363" s="83" t="s">
        <v>84</v>
      </c>
      <c r="T363" s="83" t="s">
        <v>64</v>
      </c>
      <c r="U363" s="83" t="s">
        <v>78</v>
      </c>
      <c r="V363" s="83" t="s">
        <v>64</v>
      </c>
      <c r="W363" s="83" t="s">
        <v>64</v>
      </c>
      <c r="X363" s="83" t="s">
        <v>64</v>
      </c>
      <c r="Y363" s="83" t="s">
        <v>64</v>
      </c>
      <c r="Z363" s="83" t="s">
        <v>66</v>
      </c>
      <c r="AA363" s="83" t="s">
        <v>65</v>
      </c>
      <c r="AB363" s="83" t="s">
        <v>65</v>
      </c>
      <c r="AC363" s="83" t="s">
        <v>65</v>
      </c>
      <c r="AD363" s="83" t="s">
        <v>65</v>
      </c>
      <c r="AE363" s="83" t="s">
        <v>65</v>
      </c>
      <c r="AF363" s="83" t="s">
        <v>65</v>
      </c>
      <c r="AG363" s="83" t="s">
        <v>65</v>
      </c>
      <c r="AH363" s="83" t="s">
        <v>65</v>
      </c>
      <c r="AI363" s="83" t="s">
        <v>79</v>
      </c>
      <c r="AJ363" s="83" t="s">
        <v>65</v>
      </c>
      <c r="AK363" s="83" t="s">
        <v>65</v>
      </c>
      <c r="AL363" s="83" t="s">
        <v>65</v>
      </c>
      <c r="AM363" s="83" t="s">
        <v>65</v>
      </c>
      <c r="AN363" s="83" t="s">
        <v>65</v>
      </c>
      <c r="AO363" s="83" t="s">
        <v>65</v>
      </c>
      <c r="AP363" s="83" t="s">
        <v>67</v>
      </c>
      <c r="AQ363" s="83" t="s">
        <v>85</v>
      </c>
      <c r="AR363" s="83" t="s">
        <v>86</v>
      </c>
      <c r="AS363" s="83" t="s">
        <v>81</v>
      </c>
      <c r="AT363" s="83" t="s">
        <v>87</v>
      </c>
      <c r="AU363" s="83" t="s">
        <v>67</v>
      </c>
      <c r="AV363" s="83" t="s">
        <v>71</v>
      </c>
      <c r="AW363" s="83" t="s">
        <v>72</v>
      </c>
      <c r="AX363" s="83" t="s">
        <v>73</v>
      </c>
      <c r="AY363" s="83" t="s">
        <v>63</v>
      </c>
      <c r="AZ363" s="83" t="s">
        <v>63</v>
      </c>
      <c r="BA363" s="83" t="s">
        <v>72</v>
      </c>
      <c r="BB363" s="83" t="s">
        <v>72</v>
      </c>
      <c r="BC363" s="83" t="s">
        <v>73</v>
      </c>
      <c r="BD363" s="83"/>
      <c r="BE363" s="83" t="s">
        <v>73</v>
      </c>
      <c r="BF363" s="83"/>
      <c r="BG363" s="87" t="s">
        <v>846</v>
      </c>
      <c r="BH363" s="86" t="s">
        <v>60</v>
      </c>
      <c r="BI363" s="76" t="s">
        <v>1415</v>
      </c>
      <c r="BJ363">
        <f t="shared" si="12"/>
        <v>27</v>
      </c>
      <c r="BK363" s="87">
        <f t="shared" si="11"/>
        <v>62</v>
      </c>
      <c r="BL363" s="87"/>
      <c r="BM363" s="86" t="str">
        <f>_xlfn.XLOOKUP(Form_Responses1811[[#This Row],[Sekolah School (Cleansed)]],'Quality Check'!$B$11:$B$14,'Quality Check'!$C$11:$C$14,)</f>
        <v>Urban</v>
      </c>
      <c r="BN363" s="86" t="str">
        <f>_xlfn.XLOOKUP(Form_Responses1811[[#This Row],[Sekolah School (Cleansed)]],'Quality Check'!$B$11:$B$14,'Quality Check'!$D$11:$D$14,)</f>
        <v>Controlled Group (CG)</v>
      </c>
    </row>
    <row r="364" spans="1:66" ht="13.2" x14ac:dyDescent="0.25">
      <c r="A364" s="82">
        <v>45574.445538784727</v>
      </c>
      <c r="B364" s="83" t="s">
        <v>998</v>
      </c>
      <c r="C364" s="83" t="s">
        <v>999</v>
      </c>
      <c r="D364" s="83">
        <v>5.6</v>
      </c>
      <c r="E364" s="83">
        <v>0.08</v>
      </c>
      <c r="F364" s="83" t="s">
        <v>423</v>
      </c>
      <c r="G364" s="83" t="s">
        <v>539</v>
      </c>
      <c r="H364" s="83" t="s">
        <v>1000</v>
      </c>
      <c r="I364" s="83" t="s">
        <v>63</v>
      </c>
      <c r="J364" s="83" t="s">
        <v>78</v>
      </c>
      <c r="K364" s="83" t="s">
        <v>78</v>
      </c>
      <c r="L364" s="83" t="s">
        <v>145</v>
      </c>
      <c r="M364" s="83" t="s">
        <v>78</v>
      </c>
      <c r="N364" s="83" t="s">
        <v>64</v>
      </c>
      <c r="O364" s="83" t="s">
        <v>78</v>
      </c>
      <c r="P364" s="83" t="s">
        <v>84</v>
      </c>
      <c r="Q364" s="83" t="s">
        <v>64</v>
      </c>
      <c r="R364" s="83" t="s">
        <v>84</v>
      </c>
      <c r="S364" s="83" t="s">
        <v>64</v>
      </c>
      <c r="T364" s="83" t="s">
        <v>64</v>
      </c>
      <c r="U364" s="83" t="s">
        <v>64</v>
      </c>
      <c r="V364" s="83" t="s">
        <v>64</v>
      </c>
      <c r="W364" s="83" t="s">
        <v>64</v>
      </c>
      <c r="X364" s="83" t="s">
        <v>64</v>
      </c>
      <c r="Y364" s="83" t="s">
        <v>64</v>
      </c>
      <c r="Z364" s="83" t="s">
        <v>66</v>
      </c>
      <c r="AA364" s="83" t="s">
        <v>65</v>
      </c>
      <c r="AB364" s="83" t="s">
        <v>79</v>
      </c>
      <c r="AC364" s="83" t="s">
        <v>66</v>
      </c>
      <c r="AD364" s="83" t="s">
        <v>79</v>
      </c>
      <c r="AE364" s="83" t="s">
        <v>101</v>
      </c>
      <c r="AF364" s="83" t="s">
        <v>66</v>
      </c>
      <c r="AG364" s="83" t="s">
        <v>65</v>
      </c>
      <c r="AH364" s="83" t="s">
        <v>66</v>
      </c>
      <c r="AI364" s="83" t="s">
        <v>66</v>
      </c>
      <c r="AJ364" s="83" t="s">
        <v>65</v>
      </c>
      <c r="AK364" s="83" t="s">
        <v>65</v>
      </c>
      <c r="AL364" s="83" t="s">
        <v>66</v>
      </c>
      <c r="AM364" s="83" t="s">
        <v>101</v>
      </c>
      <c r="AN364" s="83" t="s">
        <v>66</v>
      </c>
      <c r="AO364" s="83" t="s">
        <v>79</v>
      </c>
      <c r="AP364" s="83" t="s">
        <v>67</v>
      </c>
      <c r="AQ364" s="83" t="s">
        <v>80</v>
      </c>
      <c r="AR364" s="83" t="s">
        <v>86</v>
      </c>
      <c r="AS364" s="83" t="s">
        <v>223</v>
      </c>
      <c r="AT364" s="83" t="s">
        <v>69</v>
      </c>
      <c r="AU364" s="83" t="s">
        <v>70</v>
      </c>
      <c r="AV364" s="83" t="s">
        <v>71</v>
      </c>
      <c r="AW364" s="83" t="s">
        <v>73</v>
      </c>
      <c r="AX364" s="83" t="s">
        <v>72</v>
      </c>
      <c r="AY364" s="83" t="s">
        <v>72</v>
      </c>
      <c r="AZ364" s="83" t="s">
        <v>72</v>
      </c>
      <c r="BA364" s="83" t="s">
        <v>72</v>
      </c>
      <c r="BB364" s="83" t="s">
        <v>72</v>
      </c>
      <c r="BC364" s="83" t="s">
        <v>73</v>
      </c>
      <c r="BD364" s="83"/>
      <c r="BE364" s="83" t="s">
        <v>73</v>
      </c>
      <c r="BF364" s="83"/>
      <c r="BG364" s="87" t="s">
        <v>846</v>
      </c>
      <c r="BH364" s="86" t="s">
        <v>60</v>
      </c>
      <c r="BI364" s="76" t="s">
        <v>1414</v>
      </c>
      <c r="BJ364">
        <f t="shared" si="12"/>
        <v>26</v>
      </c>
      <c r="BK364" s="87">
        <f t="shared" si="11"/>
        <v>46</v>
      </c>
      <c r="BL364" s="87"/>
      <c r="BM364" s="86" t="str">
        <f>_xlfn.XLOOKUP(Form_Responses1811[[#This Row],[Sekolah School (Cleansed)]],'Quality Check'!$B$11:$B$14,'Quality Check'!$C$11:$C$14,)</f>
        <v>Urban</v>
      </c>
      <c r="BN364" s="86" t="str">
        <f>_xlfn.XLOOKUP(Form_Responses1811[[#This Row],[Sekolah School (Cleansed)]],'Quality Check'!$B$11:$B$14,'Quality Check'!$D$11:$D$14,)</f>
        <v>Controlled Group (CG)</v>
      </c>
    </row>
    <row r="365" spans="1:66" ht="13.2" x14ac:dyDescent="0.25">
      <c r="A365" s="82">
        <v>45574.446376504631</v>
      </c>
      <c r="B365" s="83" t="s">
        <v>1001</v>
      </c>
      <c r="C365" s="84" t="s">
        <v>1002</v>
      </c>
      <c r="D365" s="83">
        <v>58</v>
      </c>
      <c r="E365" s="83">
        <v>0.33</v>
      </c>
      <c r="F365" s="83" t="s">
        <v>423</v>
      </c>
      <c r="G365" s="83" t="s">
        <v>76</v>
      </c>
      <c r="H365" s="83" t="s">
        <v>857</v>
      </c>
      <c r="I365" s="83" t="s">
        <v>63</v>
      </c>
      <c r="J365" s="83" t="s">
        <v>64</v>
      </c>
      <c r="K365" s="83" t="s">
        <v>84</v>
      </c>
      <c r="L365" s="83" t="s">
        <v>64</v>
      </c>
      <c r="M365" s="83" t="s">
        <v>64</v>
      </c>
      <c r="N365" s="83" t="s">
        <v>64</v>
      </c>
      <c r="O365" s="83" t="s">
        <v>64</v>
      </c>
      <c r="P365" s="83" t="s">
        <v>64</v>
      </c>
      <c r="Q365" s="83" t="s">
        <v>84</v>
      </c>
      <c r="R365" s="83" t="s">
        <v>64</v>
      </c>
      <c r="S365" s="83" t="s">
        <v>64</v>
      </c>
      <c r="T365" s="83" t="s">
        <v>64</v>
      </c>
      <c r="U365" s="83" t="s">
        <v>84</v>
      </c>
      <c r="V365" s="83" t="s">
        <v>84</v>
      </c>
      <c r="W365" s="83" t="s">
        <v>64</v>
      </c>
      <c r="X365" s="83" t="s">
        <v>64</v>
      </c>
      <c r="Y365" s="83" t="s">
        <v>64</v>
      </c>
      <c r="Z365" s="83" t="s">
        <v>66</v>
      </c>
      <c r="AA365" s="83" t="s">
        <v>66</v>
      </c>
      <c r="AB365" s="83" t="s">
        <v>66</v>
      </c>
      <c r="AC365" s="83" t="s">
        <v>65</v>
      </c>
      <c r="AD365" s="83" t="s">
        <v>66</v>
      </c>
      <c r="AE365" s="83" t="s">
        <v>66</v>
      </c>
      <c r="AF365" s="83" t="s">
        <v>66</v>
      </c>
      <c r="AG365" s="83" t="s">
        <v>65</v>
      </c>
      <c r="AH365" s="83" t="s">
        <v>66</v>
      </c>
      <c r="AI365" s="83" t="s">
        <v>101</v>
      </c>
      <c r="AJ365" s="83" t="s">
        <v>66</v>
      </c>
      <c r="AK365" s="83" t="s">
        <v>66</v>
      </c>
      <c r="AL365" s="83" t="s">
        <v>66</v>
      </c>
      <c r="AM365" s="83" t="s">
        <v>66</v>
      </c>
      <c r="AN365" s="83" t="s">
        <v>66</v>
      </c>
      <c r="AO365" s="83" t="s">
        <v>66</v>
      </c>
      <c r="AP365" s="83" t="s">
        <v>85</v>
      </c>
      <c r="AQ365" s="83" t="s">
        <v>67</v>
      </c>
      <c r="AR365" s="83" t="s">
        <v>73</v>
      </c>
      <c r="AS365" s="83" t="s">
        <v>120</v>
      </c>
      <c r="AT365" s="83" t="s">
        <v>169</v>
      </c>
      <c r="AU365" s="83" t="s">
        <v>70</v>
      </c>
      <c r="AV365" s="83" t="s">
        <v>71</v>
      </c>
      <c r="AW365" s="83" t="s">
        <v>73</v>
      </c>
      <c r="AX365" s="83" t="s">
        <v>73</v>
      </c>
      <c r="AY365" s="83" t="s">
        <v>63</v>
      </c>
      <c r="AZ365" s="83" t="s">
        <v>72</v>
      </c>
      <c r="BA365" s="83" t="s">
        <v>72</v>
      </c>
      <c r="BB365" s="83" t="s">
        <v>73</v>
      </c>
      <c r="BC365" s="83" t="s">
        <v>73</v>
      </c>
      <c r="BD365" s="83"/>
      <c r="BE365" s="83" t="s">
        <v>73</v>
      </c>
      <c r="BF365" s="83"/>
      <c r="BG365" s="87" t="s">
        <v>846</v>
      </c>
      <c r="BH365" s="86" t="s">
        <v>60</v>
      </c>
      <c r="BI365" s="76" t="s">
        <v>1414</v>
      </c>
      <c r="BJ365">
        <f t="shared" si="12"/>
        <v>27</v>
      </c>
      <c r="BK365" s="87">
        <f t="shared" si="11"/>
        <v>51</v>
      </c>
      <c r="BL365" s="87"/>
      <c r="BM365" s="86" t="str">
        <f>_xlfn.XLOOKUP(Form_Responses1811[[#This Row],[Sekolah School (Cleansed)]],'Quality Check'!$B$11:$B$14,'Quality Check'!$C$11:$C$14,)</f>
        <v>Urban</v>
      </c>
      <c r="BN365" s="86" t="str">
        <f>_xlfn.XLOOKUP(Form_Responses1811[[#This Row],[Sekolah School (Cleansed)]],'Quality Check'!$B$11:$B$14,'Quality Check'!$D$11:$D$14,)</f>
        <v>Controlled Group (CG)</v>
      </c>
    </row>
    <row r="366" spans="1:66" ht="13.2" x14ac:dyDescent="0.25">
      <c r="A366" s="82">
        <v>45574.449255821761</v>
      </c>
      <c r="B366" s="83" t="s">
        <v>1003</v>
      </c>
      <c r="C366" s="84" t="s">
        <v>1004</v>
      </c>
      <c r="D366" s="83">
        <v>100</v>
      </c>
      <c r="E366" s="83">
        <v>0.15</v>
      </c>
      <c r="F366" s="83" t="s">
        <v>423</v>
      </c>
      <c r="G366" s="83" t="s">
        <v>76</v>
      </c>
      <c r="H366" s="83" t="s">
        <v>957</v>
      </c>
      <c r="I366" s="83" t="s">
        <v>63</v>
      </c>
      <c r="J366" s="83" t="s">
        <v>78</v>
      </c>
      <c r="K366" s="83" t="s">
        <v>84</v>
      </c>
      <c r="L366" s="83" t="s">
        <v>145</v>
      </c>
      <c r="M366" s="83" t="s">
        <v>84</v>
      </c>
      <c r="N366" s="83" t="s">
        <v>84</v>
      </c>
      <c r="O366" s="83" t="s">
        <v>78</v>
      </c>
      <c r="P366" s="83" t="s">
        <v>84</v>
      </c>
      <c r="Q366" s="83" t="s">
        <v>84</v>
      </c>
      <c r="R366" s="83" t="s">
        <v>78</v>
      </c>
      <c r="S366" s="83" t="s">
        <v>84</v>
      </c>
      <c r="T366" s="83" t="s">
        <v>64</v>
      </c>
      <c r="U366" s="83" t="s">
        <v>84</v>
      </c>
      <c r="V366" s="83" t="s">
        <v>64</v>
      </c>
      <c r="W366" s="83" t="s">
        <v>64</v>
      </c>
      <c r="X366" s="83" t="s">
        <v>84</v>
      </c>
      <c r="Y366" s="83" t="s">
        <v>84</v>
      </c>
      <c r="Z366" s="83" t="s">
        <v>66</v>
      </c>
      <c r="AA366" s="83" t="s">
        <v>66</v>
      </c>
      <c r="AB366" s="83" t="s">
        <v>66</v>
      </c>
      <c r="AC366" s="83" t="s">
        <v>79</v>
      </c>
      <c r="AD366" s="83" t="s">
        <v>65</v>
      </c>
      <c r="AE366" s="83" t="s">
        <v>65</v>
      </c>
      <c r="AF366" s="83" t="s">
        <v>66</v>
      </c>
      <c r="AG366" s="83" t="s">
        <v>65</v>
      </c>
      <c r="AH366" s="83" t="s">
        <v>65</v>
      </c>
      <c r="AI366" s="83" t="s">
        <v>79</v>
      </c>
      <c r="AJ366" s="83" t="s">
        <v>65</v>
      </c>
      <c r="AK366" s="83" t="s">
        <v>66</v>
      </c>
      <c r="AL366" s="83" t="s">
        <v>66</v>
      </c>
      <c r="AM366" s="83" t="s">
        <v>66</v>
      </c>
      <c r="AN366" s="83" t="s">
        <v>66</v>
      </c>
      <c r="AO366" s="83" t="s">
        <v>79</v>
      </c>
      <c r="AP366" s="83" t="s">
        <v>67</v>
      </c>
      <c r="AQ366" s="83" t="s">
        <v>67</v>
      </c>
      <c r="AR366" s="83" t="s">
        <v>86</v>
      </c>
      <c r="AS366" s="83" t="s">
        <v>68</v>
      </c>
      <c r="AT366" s="83" t="s">
        <v>69</v>
      </c>
      <c r="AU366" s="83" t="s">
        <v>70</v>
      </c>
      <c r="AV366" s="83" t="s">
        <v>71</v>
      </c>
      <c r="AW366" s="83" t="s">
        <v>73</v>
      </c>
      <c r="AX366" s="83" t="s">
        <v>72</v>
      </c>
      <c r="AY366" s="83" t="s">
        <v>63</v>
      </c>
      <c r="AZ366" s="83" t="s">
        <v>72</v>
      </c>
      <c r="BA366" s="83" t="s">
        <v>72</v>
      </c>
      <c r="BB366" s="83" t="s">
        <v>73</v>
      </c>
      <c r="BC366" s="83" t="s">
        <v>73</v>
      </c>
      <c r="BD366" s="83" t="s">
        <v>68</v>
      </c>
      <c r="BE366" s="83" t="s">
        <v>73</v>
      </c>
      <c r="BF366" s="83"/>
      <c r="BG366" s="87" t="s">
        <v>846</v>
      </c>
      <c r="BH366" s="86" t="s">
        <v>60</v>
      </c>
      <c r="BI366" s="76" t="s">
        <v>1414</v>
      </c>
      <c r="BJ366">
        <f t="shared" si="12"/>
        <v>20</v>
      </c>
      <c r="BK366" s="87">
        <f t="shared" si="11"/>
        <v>51</v>
      </c>
      <c r="BL366" s="87"/>
      <c r="BM366" s="86" t="str">
        <f>_xlfn.XLOOKUP(Form_Responses1811[[#This Row],[Sekolah School (Cleansed)]],'Quality Check'!$B$11:$B$14,'Quality Check'!$C$11:$C$14,)</f>
        <v>Urban</v>
      </c>
      <c r="BN366" s="86" t="str">
        <f>_xlfn.XLOOKUP(Form_Responses1811[[#This Row],[Sekolah School (Cleansed)]],'Quality Check'!$B$11:$B$14,'Quality Check'!$D$11:$D$14,)</f>
        <v>Controlled Group (CG)</v>
      </c>
    </row>
    <row r="367" spans="1:66" ht="13.2" x14ac:dyDescent="0.25">
      <c r="A367" s="82">
        <v>45574.450065925921</v>
      </c>
      <c r="B367" s="83" t="s">
        <v>1005</v>
      </c>
      <c r="C367" s="84" t="s">
        <v>1006</v>
      </c>
      <c r="D367" s="83">
        <v>100</v>
      </c>
      <c r="E367" s="83">
        <v>0.46</v>
      </c>
      <c r="F367" s="83" t="s">
        <v>114</v>
      </c>
      <c r="G367" s="83" t="s">
        <v>76</v>
      </c>
      <c r="H367" s="83" t="s">
        <v>849</v>
      </c>
      <c r="I367" s="83" t="s">
        <v>73</v>
      </c>
      <c r="J367" s="83" t="s">
        <v>78</v>
      </c>
      <c r="K367" s="83" t="s">
        <v>84</v>
      </c>
      <c r="L367" s="83" t="s">
        <v>64</v>
      </c>
      <c r="M367" s="83" t="s">
        <v>64</v>
      </c>
      <c r="N367" s="83" t="s">
        <v>64</v>
      </c>
      <c r="O367" s="83" t="s">
        <v>64</v>
      </c>
      <c r="P367" s="83" t="s">
        <v>64</v>
      </c>
      <c r="Q367" s="83" t="s">
        <v>64</v>
      </c>
      <c r="R367" s="83" t="s">
        <v>64</v>
      </c>
      <c r="S367" s="83" t="s">
        <v>78</v>
      </c>
      <c r="T367" s="83" t="s">
        <v>78</v>
      </c>
      <c r="U367" s="83" t="s">
        <v>64</v>
      </c>
      <c r="V367" s="83" t="s">
        <v>64</v>
      </c>
      <c r="W367" s="83" t="s">
        <v>64</v>
      </c>
      <c r="X367" s="83" t="s">
        <v>64</v>
      </c>
      <c r="Y367" s="83" t="s">
        <v>64</v>
      </c>
      <c r="Z367" s="83" t="s">
        <v>65</v>
      </c>
      <c r="AA367" s="83" t="s">
        <v>65</v>
      </c>
      <c r="AB367" s="83" t="s">
        <v>66</v>
      </c>
      <c r="AC367" s="83" t="s">
        <v>65</v>
      </c>
      <c r="AD367" s="83" t="s">
        <v>65</v>
      </c>
      <c r="AE367" s="83" t="s">
        <v>65</v>
      </c>
      <c r="AF367" s="83" t="s">
        <v>66</v>
      </c>
      <c r="AG367" s="83" t="s">
        <v>66</v>
      </c>
      <c r="AH367" s="83" t="s">
        <v>66</v>
      </c>
      <c r="AI367" s="83" t="s">
        <v>79</v>
      </c>
      <c r="AJ367" s="83" t="s">
        <v>65</v>
      </c>
      <c r="AK367" s="83" t="s">
        <v>79</v>
      </c>
      <c r="AL367" s="83" t="s">
        <v>65</v>
      </c>
      <c r="AM367" s="83" t="s">
        <v>65</v>
      </c>
      <c r="AN367" s="83" t="s">
        <v>79</v>
      </c>
      <c r="AO367" s="83" t="s">
        <v>66</v>
      </c>
      <c r="AP367" s="83" t="s">
        <v>67</v>
      </c>
      <c r="AQ367" s="83" t="s">
        <v>67</v>
      </c>
      <c r="AR367" s="83" t="s">
        <v>63</v>
      </c>
      <c r="AS367" s="83" t="s">
        <v>81</v>
      </c>
      <c r="AT367" s="83" t="s">
        <v>87</v>
      </c>
      <c r="AU367" s="83" t="s">
        <v>93</v>
      </c>
      <c r="AV367" s="83" t="s">
        <v>71</v>
      </c>
      <c r="AW367" s="83" t="s">
        <v>73</v>
      </c>
      <c r="AX367" s="83" t="s">
        <v>73</v>
      </c>
      <c r="AY367" s="83" t="s">
        <v>72</v>
      </c>
      <c r="AZ367" s="83" t="s">
        <v>73</v>
      </c>
      <c r="BA367" s="83" t="s">
        <v>73</v>
      </c>
      <c r="BB367" s="83" t="s">
        <v>73</v>
      </c>
      <c r="BC367" s="83" t="s">
        <v>73</v>
      </c>
      <c r="BD367" s="83"/>
      <c r="BE367" s="83" t="s">
        <v>73</v>
      </c>
      <c r="BF367" s="83"/>
      <c r="BG367" s="87" t="s">
        <v>846</v>
      </c>
      <c r="BH367" s="87" t="s">
        <v>114</v>
      </c>
      <c r="BI367" s="76" t="s">
        <v>1415</v>
      </c>
      <c r="BJ367">
        <f t="shared" si="12"/>
        <v>27</v>
      </c>
      <c r="BK367" s="87">
        <f t="shared" si="11"/>
        <v>54</v>
      </c>
      <c r="BL367" s="87"/>
      <c r="BM367" s="86" t="str">
        <f>_xlfn.XLOOKUP(Form_Responses1811[[#This Row],[Sekolah School (Cleansed)]],'Quality Check'!$B$11:$B$14,'Quality Check'!$C$11:$C$14,)</f>
        <v>Urban</v>
      </c>
      <c r="BN367" s="86" t="str">
        <f>_xlfn.XLOOKUP(Form_Responses1811[[#This Row],[Sekolah School (Cleansed)]],'Quality Check'!$B$11:$B$14,'Quality Check'!$D$11:$D$14,)</f>
        <v>Controlled Group (CG)</v>
      </c>
    </row>
    <row r="368" spans="1:66" ht="13.2" x14ac:dyDescent="0.25">
      <c r="A368" s="82">
        <v>45574.450089768521</v>
      </c>
      <c r="B368" s="83" t="s">
        <v>1007</v>
      </c>
      <c r="C368" s="84" t="s">
        <v>1008</v>
      </c>
      <c r="D368" s="83">
        <v>100</v>
      </c>
      <c r="E368" s="83">
        <v>0.5</v>
      </c>
      <c r="F368" s="83" t="s">
        <v>423</v>
      </c>
      <c r="G368" s="83" t="s">
        <v>76</v>
      </c>
      <c r="H368" s="83" t="s">
        <v>887</v>
      </c>
      <c r="I368" s="83" t="s">
        <v>63</v>
      </c>
      <c r="J368" s="83" t="s">
        <v>64</v>
      </c>
      <c r="K368" s="83" t="s">
        <v>64</v>
      </c>
      <c r="L368" s="83" t="s">
        <v>64</v>
      </c>
      <c r="M368" s="83" t="s">
        <v>84</v>
      </c>
      <c r="N368" s="83" t="s">
        <v>64</v>
      </c>
      <c r="O368" s="83" t="s">
        <v>78</v>
      </c>
      <c r="P368" s="83" t="s">
        <v>84</v>
      </c>
      <c r="Q368" s="83" t="s">
        <v>84</v>
      </c>
      <c r="R368" s="83" t="s">
        <v>64</v>
      </c>
      <c r="S368" s="83" t="s">
        <v>64</v>
      </c>
      <c r="T368" s="83" t="s">
        <v>64</v>
      </c>
      <c r="U368" s="83" t="s">
        <v>84</v>
      </c>
      <c r="V368" s="83" t="s">
        <v>64</v>
      </c>
      <c r="W368" s="83" t="s">
        <v>64</v>
      </c>
      <c r="X368" s="83" t="s">
        <v>64</v>
      </c>
      <c r="Y368" s="83" t="s">
        <v>64</v>
      </c>
      <c r="Z368" s="83" t="s">
        <v>66</v>
      </c>
      <c r="AA368" s="83" t="s">
        <v>65</v>
      </c>
      <c r="AB368" s="83" t="s">
        <v>65</v>
      </c>
      <c r="AC368" s="83" t="s">
        <v>79</v>
      </c>
      <c r="AD368" s="83" t="s">
        <v>66</v>
      </c>
      <c r="AE368" s="83" t="s">
        <v>65</v>
      </c>
      <c r="AF368" s="83" t="s">
        <v>65</v>
      </c>
      <c r="AG368" s="83" t="s">
        <v>65</v>
      </c>
      <c r="AH368" s="83" t="s">
        <v>65</v>
      </c>
      <c r="AI368" s="83" t="s">
        <v>79</v>
      </c>
      <c r="AJ368" s="83" t="s">
        <v>66</v>
      </c>
      <c r="AK368" s="83" t="s">
        <v>65</v>
      </c>
      <c r="AL368" s="83" t="s">
        <v>66</v>
      </c>
      <c r="AM368" s="83" t="s">
        <v>65</v>
      </c>
      <c r="AN368" s="83" t="s">
        <v>66</v>
      </c>
      <c r="AO368" s="83" t="s">
        <v>79</v>
      </c>
      <c r="AP368" s="83" t="s">
        <v>67</v>
      </c>
      <c r="AQ368" s="83" t="s">
        <v>67</v>
      </c>
      <c r="AR368" s="83" t="s">
        <v>73</v>
      </c>
      <c r="AS368" s="83" t="s">
        <v>223</v>
      </c>
      <c r="AT368" s="83" t="s">
        <v>69</v>
      </c>
      <c r="AU368" s="83" t="s">
        <v>70</v>
      </c>
      <c r="AV368" s="83" t="s">
        <v>154</v>
      </c>
      <c r="AW368" s="83" t="s">
        <v>63</v>
      </c>
      <c r="AX368" s="83" t="s">
        <v>63</v>
      </c>
      <c r="AY368" s="83" t="s">
        <v>63</v>
      </c>
      <c r="AZ368" s="83" t="s">
        <v>63</v>
      </c>
      <c r="BA368" s="83" t="s">
        <v>63</v>
      </c>
      <c r="BB368" s="83" t="s">
        <v>72</v>
      </c>
      <c r="BC368" s="83" t="s">
        <v>73</v>
      </c>
      <c r="BD368" s="83"/>
      <c r="BE368" s="83" t="s">
        <v>73</v>
      </c>
      <c r="BF368" s="83"/>
      <c r="BG368" s="87" t="s">
        <v>846</v>
      </c>
      <c r="BH368" s="86" t="s">
        <v>60</v>
      </c>
      <c r="BI368" s="76" t="s">
        <v>1414</v>
      </c>
      <c r="BJ368">
        <f t="shared" si="12"/>
        <v>28</v>
      </c>
      <c r="BK368" s="87">
        <f t="shared" si="11"/>
        <v>54</v>
      </c>
      <c r="BL368" s="87"/>
      <c r="BM368" s="86" t="str">
        <f>_xlfn.XLOOKUP(Form_Responses1811[[#This Row],[Sekolah School (Cleansed)]],'Quality Check'!$B$11:$B$14,'Quality Check'!$C$11:$C$14,)</f>
        <v>Urban</v>
      </c>
      <c r="BN368" s="86" t="str">
        <f>_xlfn.XLOOKUP(Form_Responses1811[[#This Row],[Sekolah School (Cleansed)]],'Quality Check'!$B$11:$B$14,'Quality Check'!$D$11:$D$14,)</f>
        <v>Controlled Group (CG)</v>
      </c>
    </row>
    <row r="369" spans="1:66" ht="13.2" x14ac:dyDescent="0.25">
      <c r="A369" s="82">
        <v>45574.45169332176</v>
      </c>
      <c r="B369" s="83" t="s">
        <v>1009</v>
      </c>
      <c r="C369" s="84" t="s">
        <v>1010</v>
      </c>
      <c r="D369" s="83">
        <v>25</v>
      </c>
      <c r="E369" s="83">
        <v>0.04</v>
      </c>
      <c r="F369" s="83" t="s">
        <v>423</v>
      </c>
      <c r="G369" s="83" t="s">
        <v>76</v>
      </c>
      <c r="H369" s="83" t="s">
        <v>922</v>
      </c>
      <c r="I369" s="83" t="s">
        <v>63</v>
      </c>
      <c r="J369" s="83" t="s">
        <v>64</v>
      </c>
      <c r="K369" s="83" t="s">
        <v>84</v>
      </c>
      <c r="L369" s="83" t="s">
        <v>64</v>
      </c>
      <c r="M369" s="83" t="s">
        <v>84</v>
      </c>
      <c r="N369" s="83" t="s">
        <v>64</v>
      </c>
      <c r="O369" s="83" t="s">
        <v>84</v>
      </c>
      <c r="P369" s="83" t="s">
        <v>84</v>
      </c>
      <c r="Q369" s="83" t="s">
        <v>64</v>
      </c>
      <c r="R369" s="83" t="s">
        <v>64</v>
      </c>
      <c r="S369" s="83" t="s">
        <v>84</v>
      </c>
      <c r="T369" s="83" t="s">
        <v>64</v>
      </c>
      <c r="U369" s="83" t="s">
        <v>84</v>
      </c>
      <c r="V369" s="83" t="s">
        <v>64</v>
      </c>
      <c r="W369" s="83" t="s">
        <v>64</v>
      </c>
      <c r="X369" s="83" t="s">
        <v>84</v>
      </c>
      <c r="Y369" s="83" t="s">
        <v>78</v>
      </c>
      <c r="Z369" s="83" t="s">
        <v>66</v>
      </c>
      <c r="AA369" s="83" t="s">
        <v>66</v>
      </c>
      <c r="AB369" s="83" t="s">
        <v>66</v>
      </c>
      <c r="AC369" s="83" t="s">
        <v>65</v>
      </c>
      <c r="AD369" s="83" t="s">
        <v>66</v>
      </c>
      <c r="AE369" s="83" t="s">
        <v>79</v>
      </c>
      <c r="AF369" s="83" t="s">
        <v>79</v>
      </c>
      <c r="AG369" s="83" t="s">
        <v>65</v>
      </c>
      <c r="AH369" s="83" t="s">
        <v>66</v>
      </c>
      <c r="AI369" s="83" t="s">
        <v>101</v>
      </c>
      <c r="AJ369" s="83" t="s">
        <v>65</v>
      </c>
      <c r="AK369" s="83" t="s">
        <v>66</v>
      </c>
      <c r="AL369" s="83" t="s">
        <v>66</v>
      </c>
      <c r="AM369" s="83" t="s">
        <v>66</v>
      </c>
      <c r="AN369" s="83" t="s">
        <v>66</v>
      </c>
      <c r="AO369" s="83" t="s">
        <v>66</v>
      </c>
      <c r="AP369" s="83" t="s">
        <v>67</v>
      </c>
      <c r="AQ369" s="83" t="s">
        <v>67</v>
      </c>
      <c r="AR369" s="83" t="s">
        <v>63</v>
      </c>
      <c r="AS369" s="83" t="s">
        <v>81</v>
      </c>
      <c r="AT369" s="83" t="s">
        <v>69</v>
      </c>
      <c r="AU369" s="83" t="s">
        <v>70</v>
      </c>
      <c r="AV369" s="83" t="s">
        <v>71</v>
      </c>
      <c r="AW369" s="83" t="s">
        <v>72</v>
      </c>
      <c r="AX369" s="83" t="s">
        <v>72</v>
      </c>
      <c r="AY369" s="83" t="s">
        <v>72</v>
      </c>
      <c r="AZ369" s="83" t="s">
        <v>72</v>
      </c>
      <c r="BA369" s="83" t="s">
        <v>72</v>
      </c>
      <c r="BB369" s="83" t="s">
        <v>72</v>
      </c>
      <c r="BC369" s="83" t="s">
        <v>73</v>
      </c>
      <c r="BD369" s="83"/>
      <c r="BE369" s="83" t="s">
        <v>73</v>
      </c>
      <c r="BF369" s="83"/>
      <c r="BG369" s="87" t="s">
        <v>846</v>
      </c>
      <c r="BH369" s="86" t="s">
        <v>60</v>
      </c>
      <c r="BI369" s="76" t="s">
        <v>1414</v>
      </c>
      <c r="BJ369">
        <f t="shared" si="12"/>
        <v>25</v>
      </c>
      <c r="BK369" s="87">
        <f t="shared" si="11"/>
        <v>50</v>
      </c>
      <c r="BL369" s="87"/>
      <c r="BM369" s="86" t="str">
        <f>_xlfn.XLOOKUP(Form_Responses1811[[#This Row],[Sekolah School (Cleansed)]],'Quality Check'!$B$11:$B$14,'Quality Check'!$C$11:$C$14,)</f>
        <v>Urban</v>
      </c>
      <c r="BN369" s="86" t="str">
        <f>_xlfn.XLOOKUP(Form_Responses1811[[#This Row],[Sekolah School (Cleansed)]],'Quality Check'!$B$11:$B$14,'Quality Check'!$D$11:$D$14,)</f>
        <v>Controlled Group (CG)</v>
      </c>
    </row>
    <row r="370" spans="1:66" ht="13.2" x14ac:dyDescent="0.25">
      <c r="A370" s="82">
        <v>45574.454814074074</v>
      </c>
      <c r="B370" s="83" t="s">
        <v>1011</v>
      </c>
      <c r="C370" s="84" t="s">
        <v>1012</v>
      </c>
      <c r="D370" s="83">
        <v>94.64</v>
      </c>
      <c r="E370" s="83">
        <v>0.8</v>
      </c>
      <c r="F370" s="83" t="s">
        <v>423</v>
      </c>
      <c r="G370" s="83" t="s">
        <v>76</v>
      </c>
      <c r="H370" s="83" t="s">
        <v>846</v>
      </c>
      <c r="I370" s="83" t="s">
        <v>73</v>
      </c>
      <c r="J370" s="83" t="s">
        <v>145</v>
      </c>
      <c r="K370" s="83" t="s">
        <v>64</v>
      </c>
      <c r="L370" s="83" t="s">
        <v>64</v>
      </c>
      <c r="M370" s="83" t="s">
        <v>84</v>
      </c>
      <c r="N370" s="83" t="s">
        <v>84</v>
      </c>
      <c r="O370" s="83" t="s">
        <v>78</v>
      </c>
      <c r="P370" s="83" t="s">
        <v>84</v>
      </c>
      <c r="Q370" s="83" t="s">
        <v>84</v>
      </c>
      <c r="R370" s="83" t="s">
        <v>64</v>
      </c>
      <c r="S370" s="83" t="s">
        <v>84</v>
      </c>
      <c r="T370" s="83" t="s">
        <v>78</v>
      </c>
      <c r="U370" s="83" t="s">
        <v>84</v>
      </c>
      <c r="V370" s="83" t="s">
        <v>64</v>
      </c>
      <c r="W370" s="83" t="s">
        <v>64</v>
      </c>
      <c r="X370" s="83" t="s">
        <v>84</v>
      </c>
      <c r="Y370" s="83" t="s">
        <v>64</v>
      </c>
      <c r="Z370" s="83" t="s">
        <v>65</v>
      </c>
      <c r="AA370" s="83" t="s">
        <v>66</v>
      </c>
      <c r="AB370" s="83" t="s">
        <v>66</v>
      </c>
      <c r="AC370" s="83" t="s">
        <v>65</v>
      </c>
      <c r="AD370" s="83" t="s">
        <v>65</v>
      </c>
      <c r="AE370" s="83" t="s">
        <v>65</v>
      </c>
      <c r="AF370" s="83" t="s">
        <v>66</v>
      </c>
      <c r="AG370" s="83" t="s">
        <v>65</v>
      </c>
      <c r="AH370" s="83" t="s">
        <v>65</v>
      </c>
      <c r="AI370" s="83" t="s">
        <v>79</v>
      </c>
      <c r="AJ370" s="83" t="s">
        <v>65</v>
      </c>
      <c r="AK370" s="83" t="s">
        <v>65</v>
      </c>
      <c r="AL370" s="83" t="s">
        <v>65</v>
      </c>
      <c r="AM370" s="83" t="s">
        <v>66</v>
      </c>
      <c r="AN370" s="83" t="s">
        <v>79</v>
      </c>
      <c r="AO370" s="83" t="s">
        <v>79</v>
      </c>
      <c r="AP370" s="83" t="s">
        <v>85</v>
      </c>
      <c r="AQ370" s="83" t="s">
        <v>85</v>
      </c>
      <c r="AR370" s="83" t="s">
        <v>86</v>
      </c>
      <c r="AS370" s="83" t="s">
        <v>864</v>
      </c>
      <c r="AT370" s="83" t="s">
        <v>69</v>
      </c>
      <c r="AU370" s="83" t="s">
        <v>93</v>
      </c>
      <c r="AV370" s="83" t="s">
        <v>71</v>
      </c>
      <c r="AW370" s="83" t="s">
        <v>72</v>
      </c>
      <c r="AX370" s="83" t="s">
        <v>73</v>
      </c>
      <c r="AY370" s="83" t="s">
        <v>72</v>
      </c>
      <c r="AZ370" s="83" t="s">
        <v>73</v>
      </c>
      <c r="BA370" s="83" t="s">
        <v>73</v>
      </c>
      <c r="BB370" s="83" t="s">
        <v>72</v>
      </c>
      <c r="BC370" s="83" t="s">
        <v>73</v>
      </c>
      <c r="BD370" s="83"/>
      <c r="BE370" s="83" t="s">
        <v>73</v>
      </c>
      <c r="BF370" s="83"/>
      <c r="BG370" s="87" t="s">
        <v>846</v>
      </c>
      <c r="BH370" s="86" t="s">
        <v>60</v>
      </c>
      <c r="BI370" s="76" t="s">
        <v>1415</v>
      </c>
      <c r="BJ370">
        <f t="shared" si="12"/>
        <v>23</v>
      </c>
      <c r="BK370" s="87">
        <f t="shared" si="11"/>
        <v>55</v>
      </c>
      <c r="BL370" s="87"/>
      <c r="BM370" s="86" t="str">
        <f>_xlfn.XLOOKUP(Form_Responses1811[[#This Row],[Sekolah School (Cleansed)]],'Quality Check'!$B$11:$B$14,'Quality Check'!$C$11:$C$14,)</f>
        <v>Urban</v>
      </c>
      <c r="BN370" s="86" t="str">
        <f>_xlfn.XLOOKUP(Form_Responses1811[[#This Row],[Sekolah School (Cleansed)]],'Quality Check'!$B$11:$B$14,'Quality Check'!$D$11:$D$14,)</f>
        <v>Controlled Group (CG)</v>
      </c>
    </row>
    <row r="371" spans="1:66" ht="13.2" x14ac:dyDescent="0.25">
      <c r="A371" s="82">
        <v>45574.454907916668</v>
      </c>
      <c r="B371" s="83" t="s">
        <v>1013</v>
      </c>
      <c r="C371" s="84" t="s">
        <v>1014</v>
      </c>
      <c r="D371" s="83">
        <v>100</v>
      </c>
      <c r="E371" s="83">
        <v>1.79</v>
      </c>
      <c r="F371" s="83" t="s">
        <v>114</v>
      </c>
      <c r="G371" s="83" t="s">
        <v>539</v>
      </c>
      <c r="H371" s="83" t="s">
        <v>1015</v>
      </c>
      <c r="I371" s="83" t="s">
        <v>63</v>
      </c>
      <c r="J371" s="83" t="s">
        <v>64</v>
      </c>
      <c r="K371" s="83" t="s">
        <v>64</v>
      </c>
      <c r="L371" s="83" t="s">
        <v>64</v>
      </c>
      <c r="M371" s="83" t="s">
        <v>78</v>
      </c>
      <c r="N371" s="83" t="s">
        <v>64</v>
      </c>
      <c r="O371" s="83" t="s">
        <v>64</v>
      </c>
      <c r="P371" s="83" t="s">
        <v>84</v>
      </c>
      <c r="Q371" s="83" t="s">
        <v>64</v>
      </c>
      <c r="R371" s="83" t="s">
        <v>64</v>
      </c>
      <c r="S371" s="83" t="s">
        <v>64</v>
      </c>
      <c r="T371" s="83" t="s">
        <v>64</v>
      </c>
      <c r="U371" s="83" t="s">
        <v>64</v>
      </c>
      <c r="V371" s="83" t="s">
        <v>64</v>
      </c>
      <c r="W371" s="83" t="s">
        <v>64</v>
      </c>
      <c r="X371" s="83" t="s">
        <v>64</v>
      </c>
      <c r="Y371" s="83" t="s">
        <v>64</v>
      </c>
      <c r="Z371" s="83" t="s">
        <v>65</v>
      </c>
      <c r="AA371" s="83" t="s">
        <v>66</v>
      </c>
      <c r="AB371" s="83" t="s">
        <v>65</v>
      </c>
      <c r="AC371" s="83" t="s">
        <v>65</v>
      </c>
      <c r="AD371" s="83" t="s">
        <v>65</v>
      </c>
      <c r="AE371" s="83" t="s">
        <v>65</v>
      </c>
      <c r="AF371" s="83" t="s">
        <v>66</v>
      </c>
      <c r="AG371" s="83" t="s">
        <v>65</v>
      </c>
      <c r="AH371" s="83" t="s">
        <v>65</v>
      </c>
      <c r="AI371" s="83" t="s">
        <v>101</v>
      </c>
      <c r="AJ371" s="83" t="s">
        <v>66</v>
      </c>
      <c r="AK371" s="83" t="s">
        <v>66</v>
      </c>
      <c r="AL371" s="83" t="s">
        <v>79</v>
      </c>
      <c r="AM371" s="83" t="s">
        <v>65</v>
      </c>
      <c r="AN371" s="83" t="s">
        <v>65</v>
      </c>
      <c r="AO371" s="83" t="s">
        <v>65</v>
      </c>
      <c r="AP371" s="83" t="s">
        <v>119</v>
      </c>
      <c r="AQ371" s="83" t="s">
        <v>80</v>
      </c>
      <c r="AR371" s="83" t="s">
        <v>63</v>
      </c>
      <c r="AS371" s="83" t="s">
        <v>1016</v>
      </c>
      <c r="AT371" s="83" t="s">
        <v>69</v>
      </c>
      <c r="AU371" s="83" t="s">
        <v>80</v>
      </c>
      <c r="AV371" s="83" t="s">
        <v>71</v>
      </c>
      <c r="AW371" s="83" t="s">
        <v>72</v>
      </c>
      <c r="AX371" s="83" t="s">
        <v>72</v>
      </c>
      <c r="AY371" s="83" t="s">
        <v>72</v>
      </c>
      <c r="AZ371" s="83" t="s">
        <v>63</v>
      </c>
      <c r="BA371" s="83" t="s">
        <v>72</v>
      </c>
      <c r="BB371" s="83" t="s">
        <v>72</v>
      </c>
      <c r="BC371" s="83" t="s">
        <v>73</v>
      </c>
      <c r="BD371" s="83"/>
      <c r="BE371" s="83" t="s">
        <v>73</v>
      </c>
      <c r="BF371" s="83"/>
      <c r="BG371" s="87" t="s">
        <v>846</v>
      </c>
      <c r="BH371" s="87" t="s">
        <v>114</v>
      </c>
      <c r="BI371" s="76" t="s">
        <v>1414</v>
      </c>
      <c r="BJ371">
        <f t="shared" si="12"/>
        <v>31</v>
      </c>
      <c r="BK371" s="87">
        <f t="shared" si="11"/>
        <v>58</v>
      </c>
      <c r="BL371" s="87"/>
      <c r="BM371" s="86" t="str">
        <f>_xlfn.XLOOKUP(Form_Responses1811[[#This Row],[Sekolah School (Cleansed)]],'Quality Check'!$B$11:$B$14,'Quality Check'!$C$11:$C$14,)</f>
        <v>Urban</v>
      </c>
      <c r="BN371" s="86" t="str">
        <f>_xlfn.XLOOKUP(Form_Responses1811[[#This Row],[Sekolah School (Cleansed)]],'Quality Check'!$B$11:$B$14,'Quality Check'!$D$11:$D$14,)</f>
        <v>Controlled Group (CG)</v>
      </c>
    </row>
    <row r="372" spans="1:66" ht="13.2" x14ac:dyDescent="0.25">
      <c r="A372" s="82">
        <v>45574.455428506946</v>
      </c>
      <c r="B372" s="83" t="s">
        <v>1017</v>
      </c>
      <c r="C372" s="84" t="s">
        <v>1018</v>
      </c>
      <c r="D372" s="83">
        <v>100</v>
      </c>
      <c r="E372" s="83">
        <v>0.79</v>
      </c>
      <c r="F372" s="83" t="s">
        <v>114</v>
      </c>
      <c r="G372" s="83" t="s">
        <v>539</v>
      </c>
      <c r="H372" s="83" t="s">
        <v>863</v>
      </c>
      <c r="I372" s="83" t="s">
        <v>63</v>
      </c>
      <c r="J372" s="83" t="s">
        <v>64</v>
      </c>
      <c r="K372" s="83" t="s">
        <v>64</v>
      </c>
      <c r="L372" s="83" t="s">
        <v>64</v>
      </c>
      <c r="M372" s="83" t="s">
        <v>78</v>
      </c>
      <c r="N372" s="83" t="s">
        <v>64</v>
      </c>
      <c r="O372" s="83" t="s">
        <v>64</v>
      </c>
      <c r="P372" s="83" t="s">
        <v>84</v>
      </c>
      <c r="Q372" s="83" t="s">
        <v>84</v>
      </c>
      <c r="R372" s="83" t="s">
        <v>64</v>
      </c>
      <c r="S372" s="83" t="s">
        <v>64</v>
      </c>
      <c r="T372" s="83" t="s">
        <v>64</v>
      </c>
      <c r="U372" s="83" t="s">
        <v>64</v>
      </c>
      <c r="V372" s="83" t="s">
        <v>78</v>
      </c>
      <c r="W372" s="83" t="s">
        <v>64</v>
      </c>
      <c r="X372" s="83" t="s">
        <v>64</v>
      </c>
      <c r="Y372" s="83" t="s">
        <v>64</v>
      </c>
      <c r="Z372" s="83" t="s">
        <v>65</v>
      </c>
      <c r="AA372" s="83" t="s">
        <v>65</v>
      </c>
      <c r="AB372" s="83" t="s">
        <v>65</v>
      </c>
      <c r="AC372" s="83" t="s">
        <v>65</v>
      </c>
      <c r="AD372" s="83" t="s">
        <v>65</v>
      </c>
      <c r="AE372" s="83" t="s">
        <v>65</v>
      </c>
      <c r="AF372" s="83" t="s">
        <v>66</v>
      </c>
      <c r="AG372" s="83" t="s">
        <v>65</v>
      </c>
      <c r="AH372" s="83" t="s">
        <v>65</v>
      </c>
      <c r="AI372" s="83" t="s">
        <v>101</v>
      </c>
      <c r="AJ372" s="83" t="s">
        <v>65</v>
      </c>
      <c r="AK372" s="83" t="s">
        <v>65</v>
      </c>
      <c r="AL372" s="83" t="s">
        <v>65</v>
      </c>
      <c r="AM372" s="83" t="s">
        <v>65</v>
      </c>
      <c r="AN372" s="83" t="s">
        <v>66</v>
      </c>
      <c r="AO372" s="83" t="s">
        <v>65</v>
      </c>
      <c r="AP372" s="83" t="s">
        <v>67</v>
      </c>
      <c r="AQ372" s="83" t="s">
        <v>67</v>
      </c>
      <c r="AR372" s="83" t="s">
        <v>63</v>
      </c>
      <c r="AS372" s="83" t="s">
        <v>81</v>
      </c>
      <c r="AT372" s="83" t="s">
        <v>69</v>
      </c>
      <c r="AU372" s="83" t="s">
        <v>70</v>
      </c>
      <c r="AV372" s="83" t="s">
        <v>80</v>
      </c>
      <c r="AW372" s="83" t="s">
        <v>63</v>
      </c>
      <c r="AX372" s="83" t="s">
        <v>72</v>
      </c>
      <c r="AY372" s="83" t="s">
        <v>63</v>
      </c>
      <c r="AZ372" s="83" t="s">
        <v>63</v>
      </c>
      <c r="BA372" s="83" t="s">
        <v>63</v>
      </c>
      <c r="BB372" s="83" t="s">
        <v>72</v>
      </c>
      <c r="BC372" s="83" t="s">
        <v>73</v>
      </c>
      <c r="BD372" s="83"/>
      <c r="BE372" s="83" t="s">
        <v>73</v>
      </c>
      <c r="BF372" s="83"/>
      <c r="BG372" s="87" t="s">
        <v>846</v>
      </c>
      <c r="BH372" s="87" t="s">
        <v>114</v>
      </c>
      <c r="BI372" s="76" t="s">
        <v>1414</v>
      </c>
      <c r="BJ372">
        <f t="shared" si="12"/>
        <v>29</v>
      </c>
      <c r="BK372" s="87">
        <f t="shared" si="11"/>
        <v>62</v>
      </c>
      <c r="BL372" s="87"/>
      <c r="BM372" s="86" t="str">
        <f>_xlfn.XLOOKUP(Form_Responses1811[[#This Row],[Sekolah School (Cleansed)]],'Quality Check'!$B$11:$B$14,'Quality Check'!$C$11:$C$14,)</f>
        <v>Urban</v>
      </c>
      <c r="BN372" s="86" t="str">
        <f>_xlfn.XLOOKUP(Form_Responses1811[[#This Row],[Sekolah School (Cleansed)]],'Quality Check'!$B$11:$B$14,'Quality Check'!$D$11:$D$14,)</f>
        <v>Controlled Group (CG)</v>
      </c>
    </row>
    <row r="373" spans="1:66" ht="13.2" x14ac:dyDescent="0.25">
      <c r="A373" s="82">
        <v>45574.459710567127</v>
      </c>
      <c r="B373" s="83" t="s">
        <v>1019</v>
      </c>
      <c r="C373" s="84" t="s">
        <v>1020</v>
      </c>
      <c r="D373" s="83">
        <v>78.569999999999993</v>
      </c>
      <c r="E373" s="83">
        <v>0.28999999999999998</v>
      </c>
      <c r="F373" s="83" t="s">
        <v>114</v>
      </c>
      <c r="G373" s="83" t="s">
        <v>539</v>
      </c>
      <c r="H373" s="83" t="s">
        <v>846</v>
      </c>
      <c r="I373" s="83" t="s">
        <v>63</v>
      </c>
      <c r="J373" s="83" t="s">
        <v>145</v>
      </c>
      <c r="K373" s="83" t="s">
        <v>78</v>
      </c>
      <c r="L373" s="83" t="s">
        <v>64</v>
      </c>
      <c r="M373" s="83" t="s">
        <v>78</v>
      </c>
      <c r="N373" s="83" t="s">
        <v>84</v>
      </c>
      <c r="O373" s="83" t="s">
        <v>64</v>
      </c>
      <c r="P373" s="83" t="s">
        <v>78</v>
      </c>
      <c r="Q373" s="83" t="s">
        <v>64</v>
      </c>
      <c r="R373" s="83" t="s">
        <v>64</v>
      </c>
      <c r="S373" s="83" t="s">
        <v>64</v>
      </c>
      <c r="T373" s="83" t="s">
        <v>64</v>
      </c>
      <c r="U373" s="83" t="s">
        <v>64</v>
      </c>
      <c r="V373" s="83" t="s">
        <v>84</v>
      </c>
      <c r="W373" s="83" t="s">
        <v>64</v>
      </c>
      <c r="X373" s="83" t="s">
        <v>64</v>
      </c>
      <c r="Y373" s="83" t="s">
        <v>64</v>
      </c>
      <c r="Z373" s="83" t="s">
        <v>66</v>
      </c>
      <c r="AA373" s="83" t="s">
        <v>66</v>
      </c>
      <c r="AB373" s="83" t="s">
        <v>65</v>
      </c>
      <c r="AC373" s="83" t="s">
        <v>66</v>
      </c>
      <c r="AD373" s="83" t="s">
        <v>79</v>
      </c>
      <c r="AE373" s="83" t="s">
        <v>66</v>
      </c>
      <c r="AF373" s="83" t="s">
        <v>79</v>
      </c>
      <c r="AG373" s="83" t="s">
        <v>65</v>
      </c>
      <c r="AH373" s="83" t="s">
        <v>65</v>
      </c>
      <c r="AI373" s="83" t="s">
        <v>101</v>
      </c>
      <c r="AJ373" s="83" t="s">
        <v>66</v>
      </c>
      <c r="AK373" s="83" t="s">
        <v>66</v>
      </c>
      <c r="AL373" s="83" t="s">
        <v>66</v>
      </c>
      <c r="AM373" s="83" t="s">
        <v>79</v>
      </c>
      <c r="AN373" s="83" t="s">
        <v>66</v>
      </c>
      <c r="AO373" s="83" t="s">
        <v>66</v>
      </c>
      <c r="AP373" s="83" t="s">
        <v>67</v>
      </c>
      <c r="AQ373" s="83" t="s">
        <v>67</v>
      </c>
      <c r="AR373" s="83" t="s">
        <v>73</v>
      </c>
      <c r="AS373" s="83" t="s">
        <v>81</v>
      </c>
      <c r="AT373" s="83" t="s">
        <v>87</v>
      </c>
      <c r="AU373" s="83" t="s">
        <v>70</v>
      </c>
      <c r="AV373" s="83" t="s">
        <v>80</v>
      </c>
      <c r="AW373" s="83" t="s">
        <v>63</v>
      </c>
      <c r="AX373" s="83" t="s">
        <v>73</v>
      </c>
      <c r="AY373" s="83" t="s">
        <v>73</v>
      </c>
      <c r="AZ373" s="83" t="s">
        <v>72</v>
      </c>
      <c r="BA373" s="83" t="s">
        <v>73</v>
      </c>
      <c r="BB373" s="83" t="s">
        <v>73</v>
      </c>
      <c r="BC373" s="83" t="s">
        <v>73</v>
      </c>
      <c r="BD373" s="83"/>
      <c r="BE373" s="83" t="s">
        <v>73</v>
      </c>
      <c r="BF373" s="83"/>
      <c r="BG373" s="87" t="s">
        <v>846</v>
      </c>
      <c r="BH373" s="87" t="s">
        <v>114</v>
      </c>
      <c r="BI373" s="76" t="s">
        <v>1414</v>
      </c>
      <c r="BJ373">
        <f t="shared" si="12"/>
        <v>27</v>
      </c>
      <c r="BK373" s="87">
        <f t="shared" si="11"/>
        <v>49</v>
      </c>
      <c r="BL373" s="87"/>
      <c r="BM373" s="86" t="str">
        <f>_xlfn.XLOOKUP(Form_Responses1811[[#This Row],[Sekolah School (Cleansed)]],'Quality Check'!$B$11:$B$14,'Quality Check'!$C$11:$C$14,)</f>
        <v>Urban</v>
      </c>
      <c r="BN373" s="86" t="str">
        <f>_xlfn.XLOOKUP(Form_Responses1811[[#This Row],[Sekolah School (Cleansed)]],'Quality Check'!$B$11:$B$14,'Quality Check'!$D$11:$D$14,)</f>
        <v>Controlled Group (CG)</v>
      </c>
    </row>
    <row r="374" spans="1:66" ht="13.2" x14ac:dyDescent="0.25">
      <c r="A374" s="82">
        <v>45574.459731550931</v>
      </c>
      <c r="B374" s="83" t="s">
        <v>1021</v>
      </c>
      <c r="C374" s="83" t="s">
        <v>1022</v>
      </c>
      <c r="D374" s="83">
        <v>100</v>
      </c>
      <c r="E374" s="83">
        <v>0.92</v>
      </c>
      <c r="F374" s="83" t="s">
        <v>114</v>
      </c>
      <c r="G374" s="83" t="s">
        <v>539</v>
      </c>
      <c r="H374" s="83" t="s">
        <v>887</v>
      </c>
      <c r="I374" s="83" t="s">
        <v>63</v>
      </c>
      <c r="J374" s="83" t="s">
        <v>64</v>
      </c>
      <c r="K374" s="83" t="s">
        <v>64</v>
      </c>
      <c r="L374" s="83" t="s">
        <v>64</v>
      </c>
      <c r="M374" s="83" t="s">
        <v>78</v>
      </c>
      <c r="N374" s="83" t="s">
        <v>64</v>
      </c>
      <c r="O374" s="83" t="s">
        <v>84</v>
      </c>
      <c r="P374" s="83" t="s">
        <v>84</v>
      </c>
      <c r="Q374" s="83" t="s">
        <v>64</v>
      </c>
      <c r="R374" s="83" t="s">
        <v>64</v>
      </c>
      <c r="S374" s="83" t="s">
        <v>64</v>
      </c>
      <c r="T374" s="83" t="s">
        <v>64</v>
      </c>
      <c r="U374" s="83" t="s">
        <v>64</v>
      </c>
      <c r="V374" s="83" t="s">
        <v>64</v>
      </c>
      <c r="W374" s="83" t="s">
        <v>64</v>
      </c>
      <c r="X374" s="83" t="s">
        <v>64</v>
      </c>
      <c r="Y374" s="83" t="s">
        <v>84</v>
      </c>
      <c r="Z374" s="83" t="s">
        <v>66</v>
      </c>
      <c r="AA374" s="83" t="s">
        <v>66</v>
      </c>
      <c r="AB374" s="83" t="s">
        <v>79</v>
      </c>
      <c r="AC374" s="83" t="s">
        <v>65</v>
      </c>
      <c r="AD374" s="83" t="s">
        <v>65</v>
      </c>
      <c r="AE374" s="83" t="s">
        <v>66</v>
      </c>
      <c r="AF374" s="83" t="s">
        <v>79</v>
      </c>
      <c r="AG374" s="83" t="s">
        <v>66</v>
      </c>
      <c r="AH374" s="83" t="s">
        <v>66</v>
      </c>
      <c r="AI374" s="83" t="s">
        <v>79</v>
      </c>
      <c r="AJ374" s="83" t="s">
        <v>66</v>
      </c>
      <c r="AK374" s="83" t="s">
        <v>66</v>
      </c>
      <c r="AL374" s="83" t="s">
        <v>79</v>
      </c>
      <c r="AM374" s="83" t="s">
        <v>65</v>
      </c>
      <c r="AN374" s="83" t="s">
        <v>66</v>
      </c>
      <c r="AO374" s="83" t="s">
        <v>66</v>
      </c>
      <c r="AP374" s="83" t="s">
        <v>80</v>
      </c>
      <c r="AQ374" s="83" t="s">
        <v>80</v>
      </c>
      <c r="AR374" s="83" t="s">
        <v>63</v>
      </c>
      <c r="AS374" s="83" t="s">
        <v>223</v>
      </c>
      <c r="AT374" s="83" t="s">
        <v>69</v>
      </c>
      <c r="AU374" s="83" t="s">
        <v>67</v>
      </c>
      <c r="AV374" s="83" t="s">
        <v>71</v>
      </c>
      <c r="AW374" s="83" t="s">
        <v>72</v>
      </c>
      <c r="AX374" s="83" t="s">
        <v>72</v>
      </c>
      <c r="AY374" s="83" t="s">
        <v>72</v>
      </c>
      <c r="AZ374" s="83" t="s">
        <v>72</v>
      </c>
      <c r="BA374" s="83" t="s">
        <v>72</v>
      </c>
      <c r="BB374" s="83" t="s">
        <v>72</v>
      </c>
      <c r="BC374" s="83" t="s">
        <v>73</v>
      </c>
      <c r="BD374" s="83"/>
      <c r="BE374" s="83" t="s">
        <v>73</v>
      </c>
      <c r="BF374" s="83"/>
      <c r="BG374" s="87" t="s">
        <v>846</v>
      </c>
      <c r="BH374" s="87" t="s">
        <v>114</v>
      </c>
      <c r="BI374" s="76" t="s">
        <v>1414</v>
      </c>
      <c r="BJ374">
        <f t="shared" si="12"/>
        <v>29</v>
      </c>
      <c r="BK374" s="87">
        <f t="shared" si="11"/>
        <v>48</v>
      </c>
      <c r="BL374" s="87"/>
      <c r="BM374" s="86" t="str">
        <f>_xlfn.XLOOKUP(Form_Responses1811[[#This Row],[Sekolah School (Cleansed)]],'Quality Check'!$B$11:$B$14,'Quality Check'!$C$11:$C$14,)</f>
        <v>Urban</v>
      </c>
      <c r="BN374" s="86" t="str">
        <f>_xlfn.XLOOKUP(Form_Responses1811[[#This Row],[Sekolah School (Cleansed)]],'Quality Check'!$B$11:$B$14,'Quality Check'!$D$11:$D$14,)</f>
        <v>Controlled Group (CG)</v>
      </c>
    </row>
    <row r="375" spans="1:66" ht="13.2" x14ac:dyDescent="0.25">
      <c r="A375" s="82">
        <v>45574.460121261574</v>
      </c>
      <c r="B375" s="83" t="s">
        <v>1023</v>
      </c>
      <c r="C375" s="84" t="s">
        <v>1024</v>
      </c>
      <c r="D375" s="83">
        <v>100</v>
      </c>
      <c r="E375" s="83">
        <v>1.04</v>
      </c>
      <c r="F375" s="83" t="s">
        <v>114</v>
      </c>
      <c r="G375" s="83" t="s">
        <v>539</v>
      </c>
      <c r="H375" s="83" t="s">
        <v>922</v>
      </c>
      <c r="I375" s="83" t="s">
        <v>63</v>
      </c>
      <c r="J375" s="83" t="s">
        <v>64</v>
      </c>
      <c r="K375" s="83" t="s">
        <v>64</v>
      </c>
      <c r="L375" s="83" t="s">
        <v>64</v>
      </c>
      <c r="M375" s="83" t="s">
        <v>64</v>
      </c>
      <c r="N375" s="83" t="s">
        <v>64</v>
      </c>
      <c r="O375" s="83" t="s">
        <v>64</v>
      </c>
      <c r="P375" s="83" t="s">
        <v>84</v>
      </c>
      <c r="Q375" s="83" t="s">
        <v>64</v>
      </c>
      <c r="R375" s="83" t="s">
        <v>64</v>
      </c>
      <c r="S375" s="83" t="s">
        <v>64</v>
      </c>
      <c r="T375" s="83" t="s">
        <v>64</v>
      </c>
      <c r="U375" s="83" t="s">
        <v>64</v>
      </c>
      <c r="V375" s="83" t="s">
        <v>64</v>
      </c>
      <c r="W375" s="83" t="s">
        <v>84</v>
      </c>
      <c r="X375" s="83" t="s">
        <v>84</v>
      </c>
      <c r="Y375" s="83" t="s">
        <v>64</v>
      </c>
      <c r="Z375" s="83" t="s">
        <v>65</v>
      </c>
      <c r="AA375" s="83" t="s">
        <v>65</v>
      </c>
      <c r="AB375" s="83" t="s">
        <v>65</v>
      </c>
      <c r="AC375" s="83" t="s">
        <v>65</v>
      </c>
      <c r="AD375" s="83" t="s">
        <v>65</v>
      </c>
      <c r="AE375" s="83" t="s">
        <v>65</v>
      </c>
      <c r="AF375" s="83" t="s">
        <v>65</v>
      </c>
      <c r="AG375" s="83" t="s">
        <v>65</v>
      </c>
      <c r="AH375" s="83" t="s">
        <v>65</v>
      </c>
      <c r="AI375" s="83" t="s">
        <v>101</v>
      </c>
      <c r="AJ375" s="83" t="s">
        <v>65</v>
      </c>
      <c r="AK375" s="83" t="s">
        <v>65</v>
      </c>
      <c r="AL375" s="83" t="s">
        <v>65</v>
      </c>
      <c r="AM375" s="83" t="s">
        <v>65</v>
      </c>
      <c r="AN375" s="83" t="s">
        <v>65</v>
      </c>
      <c r="AO375" s="83" t="s">
        <v>65</v>
      </c>
      <c r="AP375" s="83" t="s">
        <v>67</v>
      </c>
      <c r="AQ375" s="83" t="s">
        <v>67</v>
      </c>
      <c r="AR375" s="83" t="s">
        <v>63</v>
      </c>
      <c r="AS375" s="83" t="s">
        <v>68</v>
      </c>
      <c r="AT375" s="83" t="s">
        <v>87</v>
      </c>
      <c r="AU375" s="83" t="s">
        <v>67</v>
      </c>
      <c r="AV375" s="83" t="s">
        <v>71</v>
      </c>
      <c r="AW375" s="83" t="s">
        <v>73</v>
      </c>
      <c r="AX375" s="83" t="s">
        <v>73</v>
      </c>
      <c r="AY375" s="83" t="s">
        <v>73</v>
      </c>
      <c r="AZ375" s="83" t="s">
        <v>72</v>
      </c>
      <c r="BA375" s="83" t="s">
        <v>73</v>
      </c>
      <c r="BB375" s="83" t="s">
        <v>73</v>
      </c>
      <c r="BC375" s="83" t="s">
        <v>73</v>
      </c>
      <c r="BD375" s="83"/>
      <c r="BE375" s="83" t="s">
        <v>73</v>
      </c>
      <c r="BF375" s="83"/>
      <c r="BG375" s="87" t="s">
        <v>846</v>
      </c>
      <c r="BH375" s="87" t="s">
        <v>114</v>
      </c>
      <c r="BI375" s="76" t="s">
        <v>1414</v>
      </c>
      <c r="BJ375">
        <f t="shared" si="12"/>
        <v>28</v>
      </c>
      <c r="BK375" s="87">
        <f t="shared" si="11"/>
        <v>64</v>
      </c>
      <c r="BL375" s="87"/>
      <c r="BM375" s="86" t="str">
        <f>_xlfn.XLOOKUP(Form_Responses1811[[#This Row],[Sekolah School (Cleansed)]],'Quality Check'!$B$11:$B$14,'Quality Check'!$C$11:$C$14,)</f>
        <v>Urban</v>
      </c>
      <c r="BN375" s="86" t="str">
        <f>_xlfn.XLOOKUP(Form_Responses1811[[#This Row],[Sekolah School (Cleansed)]],'Quality Check'!$B$11:$B$14,'Quality Check'!$D$11:$D$14,)</f>
        <v>Controlled Group (CG)</v>
      </c>
    </row>
    <row r="376" spans="1:66" ht="13.2" x14ac:dyDescent="0.25">
      <c r="A376" s="82">
        <v>45574.46209494213</v>
      </c>
      <c r="B376" s="83" t="s">
        <v>1025</v>
      </c>
      <c r="C376" s="84" t="s">
        <v>1026</v>
      </c>
      <c r="D376" s="83">
        <v>100</v>
      </c>
      <c r="E376" s="83">
        <v>0.91</v>
      </c>
      <c r="F376" s="83" t="s">
        <v>114</v>
      </c>
      <c r="G376" s="83" t="s">
        <v>291</v>
      </c>
      <c r="H376" s="83" t="s">
        <v>849</v>
      </c>
      <c r="I376" s="83" t="s">
        <v>63</v>
      </c>
      <c r="J376" s="83" t="s">
        <v>78</v>
      </c>
      <c r="K376" s="83" t="s">
        <v>78</v>
      </c>
      <c r="L376" s="83" t="s">
        <v>64</v>
      </c>
      <c r="M376" s="83" t="s">
        <v>84</v>
      </c>
      <c r="N376" s="83" t="s">
        <v>64</v>
      </c>
      <c r="O376" s="83" t="s">
        <v>64</v>
      </c>
      <c r="P376" s="83" t="s">
        <v>84</v>
      </c>
      <c r="Q376" s="83" t="s">
        <v>64</v>
      </c>
      <c r="R376" s="83" t="s">
        <v>64</v>
      </c>
      <c r="S376" s="83" t="s">
        <v>64</v>
      </c>
      <c r="T376" s="83" t="s">
        <v>64</v>
      </c>
      <c r="U376" s="83" t="s">
        <v>64</v>
      </c>
      <c r="V376" s="83" t="s">
        <v>84</v>
      </c>
      <c r="W376" s="83" t="s">
        <v>64</v>
      </c>
      <c r="X376" s="83" t="s">
        <v>64</v>
      </c>
      <c r="Y376" s="83" t="s">
        <v>64</v>
      </c>
      <c r="Z376" s="83" t="s">
        <v>65</v>
      </c>
      <c r="AA376" s="83" t="s">
        <v>65</v>
      </c>
      <c r="AB376" s="83" t="s">
        <v>65</v>
      </c>
      <c r="AC376" s="83" t="s">
        <v>65</v>
      </c>
      <c r="AD376" s="83" t="s">
        <v>65</v>
      </c>
      <c r="AE376" s="83" t="s">
        <v>65</v>
      </c>
      <c r="AF376" s="83" t="s">
        <v>65</v>
      </c>
      <c r="AG376" s="83" t="s">
        <v>65</v>
      </c>
      <c r="AH376" s="83" t="s">
        <v>65</v>
      </c>
      <c r="AI376" s="83" t="s">
        <v>101</v>
      </c>
      <c r="AJ376" s="83" t="s">
        <v>65</v>
      </c>
      <c r="AK376" s="83" t="s">
        <v>65</v>
      </c>
      <c r="AL376" s="83" t="s">
        <v>65</v>
      </c>
      <c r="AM376" s="83" t="s">
        <v>66</v>
      </c>
      <c r="AN376" s="83" t="s">
        <v>66</v>
      </c>
      <c r="AO376" s="83" t="s">
        <v>66</v>
      </c>
      <c r="AP376" s="83" t="s">
        <v>80</v>
      </c>
      <c r="AQ376" s="83" t="s">
        <v>80</v>
      </c>
      <c r="AR376" s="83" t="s">
        <v>86</v>
      </c>
      <c r="AS376" s="83" t="s">
        <v>81</v>
      </c>
      <c r="AT376" s="83" t="s">
        <v>69</v>
      </c>
      <c r="AU376" s="83" t="s">
        <v>93</v>
      </c>
      <c r="AV376" s="83" t="s">
        <v>71</v>
      </c>
      <c r="AW376" s="83" t="s">
        <v>72</v>
      </c>
      <c r="AX376" s="83" t="s">
        <v>73</v>
      </c>
      <c r="AY376" s="83" t="s">
        <v>72</v>
      </c>
      <c r="AZ376" s="83" t="s">
        <v>72</v>
      </c>
      <c r="BA376" s="83" t="s">
        <v>72</v>
      </c>
      <c r="BB376" s="83" t="s">
        <v>73</v>
      </c>
      <c r="BC376" s="83" t="s">
        <v>73</v>
      </c>
      <c r="BD376" s="83"/>
      <c r="BE376" s="83" t="s">
        <v>73</v>
      </c>
      <c r="BF376" s="83"/>
      <c r="BG376" s="87" t="s">
        <v>846</v>
      </c>
      <c r="BH376" s="87" t="s">
        <v>114</v>
      </c>
      <c r="BI376" s="76" t="s">
        <v>1414</v>
      </c>
      <c r="BJ376">
        <f t="shared" si="12"/>
        <v>28</v>
      </c>
      <c r="BK376" s="87">
        <f t="shared" si="11"/>
        <v>61</v>
      </c>
      <c r="BL376" s="87"/>
      <c r="BM376" s="86" t="str">
        <f>_xlfn.XLOOKUP(Form_Responses1811[[#This Row],[Sekolah School (Cleansed)]],'Quality Check'!$B$11:$B$14,'Quality Check'!$C$11:$C$14,)</f>
        <v>Urban</v>
      </c>
      <c r="BN376" s="86" t="str">
        <f>_xlfn.XLOOKUP(Form_Responses1811[[#This Row],[Sekolah School (Cleansed)]],'Quality Check'!$B$11:$B$14,'Quality Check'!$D$11:$D$14,)</f>
        <v>Controlled Group (CG)</v>
      </c>
    </row>
    <row r="377" spans="1:66" ht="13.2" x14ac:dyDescent="0.25">
      <c r="A377" s="82">
        <v>45574.464667534718</v>
      </c>
      <c r="B377" s="83" t="s">
        <v>1027</v>
      </c>
      <c r="C377" s="84" t="s">
        <v>1028</v>
      </c>
      <c r="D377" s="83">
        <v>0</v>
      </c>
      <c r="E377" s="83">
        <v>0</v>
      </c>
      <c r="F377" s="83" t="s">
        <v>423</v>
      </c>
      <c r="G377" s="83" t="s">
        <v>76</v>
      </c>
      <c r="H377" s="83" t="s">
        <v>849</v>
      </c>
      <c r="I377" s="83" t="s">
        <v>63</v>
      </c>
      <c r="J377" s="83" t="s">
        <v>64</v>
      </c>
      <c r="K377" s="83" t="s">
        <v>64</v>
      </c>
      <c r="L377" s="83" t="s">
        <v>64</v>
      </c>
      <c r="M377" s="83" t="s">
        <v>84</v>
      </c>
      <c r="N377" s="83" t="s">
        <v>64</v>
      </c>
      <c r="O377" s="83" t="s">
        <v>64</v>
      </c>
      <c r="P377" s="83" t="s">
        <v>84</v>
      </c>
      <c r="Q377" s="83" t="s">
        <v>64</v>
      </c>
      <c r="R377" s="83" t="s">
        <v>64</v>
      </c>
      <c r="S377" s="83" t="s">
        <v>84</v>
      </c>
      <c r="T377" s="83" t="s">
        <v>64</v>
      </c>
      <c r="U377" s="83" t="s">
        <v>64</v>
      </c>
      <c r="V377" s="83" t="s">
        <v>64</v>
      </c>
      <c r="W377" s="83" t="s">
        <v>64</v>
      </c>
      <c r="X377" s="83" t="s">
        <v>64</v>
      </c>
      <c r="Y377" s="83" t="s">
        <v>64</v>
      </c>
      <c r="Z377" s="83" t="s">
        <v>65</v>
      </c>
      <c r="AA377" s="83" t="s">
        <v>65</v>
      </c>
      <c r="AB377" s="83" t="s">
        <v>66</v>
      </c>
      <c r="AC377" s="83" t="s">
        <v>65</v>
      </c>
      <c r="AD377" s="83" t="s">
        <v>65</v>
      </c>
      <c r="AE377" s="83" t="s">
        <v>65</v>
      </c>
      <c r="AF377" s="83" t="s">
        <v>66</v>
      </c>
      <c r="AG377" s="83" t="s">
        <v>66</v>
      </c>
      <c r="AH377" s="83" t="s">
        <v>66</v>
      </c>
      <c r="AI377" s="83" t="s">
        <v>79</v>
      </c>
      <c r="AJ377" s="83" t="s">
        <v>65</v>
      </c>
      <c r="AK377" s="83" t="s">
        <v>65</v>
      </c>
      <c r="AL377" s="83" t="s">
        <v>65</v>
      </c>
      <c r="AM377" s="83" t="s">
        <v>65</v>
      </c>
      <c r="AN377" s="83" t="s">
        <v>66</v>
      </c>
      <c r="AO377" s="83" t="s">
        <v>66</v>
      </c>
      <c r="AP377" s="83" t="s">
        <v>67</v>
      </c>
      <c r="AQ377" s="83" t="s">
        <v>67</v>
      </c>
      <c r="AR377" s="83" t="s">
        <v>86</v>
      </c>
      <c r="AS377" s="83" t="s">
        <v>81</v>
      </c>
      <c r="AT377" s="83" t="s">
        <v>87</v>
      </c>
      <c r="AU377" s="83" t="s">
        <v>93</v>
      </c>
      <c r="AV377" s="83" t="s">
        <v>71</v>
      </c>
      <c r="AW377" s="83" t="s">
        <v>73</v>
      </c>
      <c r="AX377" s="83" t="s">
        <v>72</v>
      </c>
      <c r="AY377" s="83" t="s">
        <v>63</v>
      </c>
      <c r="AZ377" s="83" t="s">
        <v>63</v>
      </c>
      <c r="BA377" s="83" t="s">
        <v>63</v>
      </c>
      <c r="BB377" s="83" t="s">
        <v>63</v>
      </c>
      <c r="BC377" s="83" t="s">
        <v>73</v>
      </c>
      <c r="BD377" s="83"/>
      <c r="BE377" s="83" t="s">
        <v>73</v>
      </c>
      <c r="BF377" s="83"/>
      <c r="BG377" s="87" t="s">
        <v>846</v>
      </c>
      <c r="BH377" s="86" t="s">
        <v>60</v>
      </c>
      <c r="BI377" s="76" t="s">
        <v>1414</v>
      </c>
      <c r="BJ377">
        <f t="shared" si="12"/>
        <v>30</v>
      </c>
      <c r="BK377" s="87">
        <f t="shared" si="11"/>
        <v>57</v>
      </c>
      <c r="BL377" s="87"/>
      <c r="BM377" s="86" t="str">
        <f>_xlfn.XLOOKUP(Form_Responses1811[[#This Row],[Sekolah School (Cleansed)]],'Quality Check'!$B$11:$B$14,'Quality Check'!$C$11:$C$14,)</f>
        <v>Urban</v>
      </c>
      <c r="BN377" s="86" t="str">
        <f>_xlfn.XLOOKUP(Form_Responses1811[[#This Row],[Sekolah School (Cleansed)]],'Quality Check'!$B$11:$B$14,'Quality Check'!$D$11:$D$14,)</f>
        <v>Controlled Group (CG)</v>
      </c>
    </row>
    <row r="378" spans="1:66" ht="13.2" x14ac:dyDescent="0.25">
      <c r="A378" s="82">
        <v>45574.465704212962</v>
      </c>
      <c r="B378" s="83" t="s">
        <v>1029</v>
      </c>
      <c r="C378" s="84" t="s">
        <v>1030</v>
      </c>
      <c r="D378" s="83">
        <v>100</v>
      </c>
      <c r="E378" s="83">
        <v>0.25</v>
      </c>
      <c r="F378" s="83" t="s">
        <v>423</v>
      </c>
      <c r="G378" s="83" t="s">
        <v>76</v>
      </c>
      <c r="H378" s="83" t="s">
        <v>872</v>
      </c>
      <c r="I378" s="83" t="s">
        <v>73</v>
      </c>
      <c r="J378" s="83" t="s">
        <v>64</v>
      </c>
      <c r="K378" s="83" t="s">
        <v>78</v>
      </c>
      <c r="L378" s="83" t="s">
        <v>64</v>
      </c>
      <c r="M378" s="83" t="s">
        <v>64</v>
      </c>
      <c r="N378" s="83" t="s">
        <v>64</v>
      </c>
      <c r="O378" s="83" t="s">
        <v>78</v>
      </c>
      <c r="P378" s="83" t="s">
        <v>64</v>
      </c>
      <c r="Q378" s="83" t="s">
        <v>64</v>
      </c>
      <c r="R378" s="83" t="s">
        <v>64</v>
      </c>
      <c r="S378" s="83" t="s">
        <v>64</v>
      </c>
      <c r="T378" s="83" t="s">
        <v>78</v>
      </c>
      <c r="U378" s="83" t="s">
        <v>64</v>
      </c>
      <c r="V378" s="83" t="s">
        <v>64</v>
      </c>
      <c r="W378" s="83" t="s">
        <v>64</v>
      </c>
      <c r="X378" s="83" t="s">
        <v>64</v>
      </c>
      <c r="Y378" s="83" t="s">
        <v>78</v>
      </c>
      <c r="Z378" s="83" t="s">
        <v>65</v>
      </c>
      <c r="AA378" s="83" t="s">
        <v>66</v>
      </c>
      <c r="AB378" s="83" t="s">
        <v>66</v>
      </c>
      <c r="AC378" s="83" t="s">
        <v>65</v>
      </c>
      <c r="AD378" s="83" t="s">
        <v>66</v>
      </c>
      <c r="AE378" s="83" t="s">
        <v>66</v>
      </c>
      <c r="AF378" s="83" t="s">
        <v>66</v>
      </c>
      <c r="AG378" s="83" t="s">
        <v>66</v>
      </c>
      <c r="AH378" s="83" t="s">
        <v>65</v>
      </c>
      <c r="AI378" s="83" t="s">
        <v>101</v>
      </c>
      <c r="AJ378" s="83" t="s">
        <v>65</v>
      </c>
      <c r="AK378" s="83" t="s">
        <v>66</v>
      </c>
      <c r="AL378" s="83" t="s">
        <v>65</v>
      </c>
      <c r="AM378" s="83" t="s">
        <v>65</v>
      </c>
      <c r="AN378" s="83" t="s">
        <v>66</v>
      </c>
      <c r="AO378" s="83" t="s">
        <v>66</v>
      </c>
      <c r="AP378" s="83" t="s">
        <v>67</v>
      </c>
      <c r="AQ378" s="83" t="s">
        <v>67</v>
      </c>
      <c r="AR378" s="83" t="s">
        <v>73</v>
      </c>
      <c r="AS378" s="83" t="s">
        <v>68</v>
      </c>
      <c r="AT378" s="83" t="s">
        <v>87</v>
      </c>
      <c r="AU378" s="83" t="s">
        <v>93</v>
      </c>
      <c r="AV378" s="83" t="s">
        <v>71</v>
      </c>
      <c r="AW378" s="83" t="s">
        <v>73</v>
      </c>
      <c r="AX378" s="83" t="s">
        <v>73</v>
      </c>
      <c r="AY378" s="83" t="s">
        <v>72</v>
      </c>
      <c r="AZ378" s="83" t="s">
        <v>72</v>
      </c>
      <c r="BA378" s="83" t="s">
        <v>72</v>
      </c>
      <c r="BB378" s="83" t="s">
        <v>72</v>
      </c>
      <c r="BC378" s="83" t="s">
        <v>73</v>
      </c>
      <c r="BD378" s="83"/>
      <c r="BE378" s="83" t="s">
        <v>73</v>
      </c>
      <c r="BF378" s="83"/>
      <c r="BG378" s="87" t="s">
        <v>846</v>
      </c>
      <c r="BH378" s="86" t="s">
        <v>60</v>
      </c>
      <c r="BI378" s="76" t="s">
        <v>1415</v>
      </c>
      <c r="BJ378">
        <f t="shared" si="12"/>
        <v>27</v>
      </c>
      <c r="BK378" s="87">
        <f t="shared" si="11"/>
        <v>55</v>
      </c>
      <c r="BL378" s="87"/>
      <c r="BM378" s="86" t="str">
        <f>_xlfn.XLOOKUP(Form_Responses1811[[#This Row],[Sekolah School (Cleansed)]],'Quality Check'!$B$11:$B$14,'Quality Check'!$C$11:$C$14,)</f>
        <v>Urban</v>
      </c>
      <c r="BN378" s="86" t="str">
        <f>_xlfn.XLOOKUP(Form_Responses1811[[#This Row],[Sekolah School (Cleansed)]],'Quality Check'!$B$11:$B$14,'Quality Check'!$D$11:$D$14,)</f>
        <v>Controlled Group (CG)</v>
      </c>
    </row>
    <row r="379" spans="1:66" ht="13.2" x14ac:dyDescent="0.25">
      <c r="A379" s="82">
        <v>45574.46705658565</v>
      </c>
      <c r="B379" s="83" t="s">
        <v>1031</v>
      </c>
      <c r="C379" s="84" t="s">
        <v>1032</v>
      </c>
      <c r="D379" s="83">
        <v>100</v>
      </c>
      <c r="E379" s="83">
        <v>1.75</v>
      </c>
      <c r="F379" s="83" t="s">
        <v>114</v>
      </c>
      <c r="G379" s="83" t="s">
        <v>539</v>
      </c>
      <c r="H379" s="83" t="s">
        <v>922</v>
      </c>
      <c r="I379" s="83" t="s">
        <v>73</v>
      </c>
      <c r="J379" s="83" t="s">
        <v>78</v>
      </c>
      <c r="K379" s="83" t="s">
        <v>78</v>
      </c>
      <c r="L379" s="83" t="s">
        <v>145</v>
      </c>
      <c r="M379" s="83" t="s">
        <v>84</v>
      </c>
      <c r="N379" s="83" t="s">
        <v>84</v>
      </c>
      <c r="O379" s="83" t="s">
        <v>84</v>
      </c>
      <c r="P379" s="83" t="s">
        <v>84</v>
      </c>
      <c r="Q379" s="83" t="s">
        <v>84</v>
      </c>
      <c r="R379" s="83" t="s">
        <v>64</v>
      </c>
      <c r="S379" s="83" t="s">
        <v>84</v>
      </c>
      <c r="T379" s="83" t="s">
        <v>84</v>
      </c>
      <c r="U379" s="83" t="s">
        <v>84</v>
      </c>
      <c r="V379" s="83" t="s">
        <v>84</v>
      </c>
      <c r="W379" s="83" t="s">
        <v>84</v>
      </c>
      <c r="X379" s="83" t="s">
        <v>84</v>
      </c>
      <c r="Y379" s="83" t="s">
        <v>84</v>
      </c>
      <c r="Z379" s="83" t="s">
        <v>66</v>
      </c>
      <c r="AA379" s="83" t="s">
        <v>66</v>
      </c>
      <c r="AB379" s="83" t="s">
        <v>79</v>
      </c>
      <c r="AC379" s="83" t="s">
        <v>66</v>
      </c>
      <c r="AD379" s="83" t="s">
        <v>66</v>
      </c>
      <c r="AE379" s="83" t="s">
        <v>66</v>
      </c>
      <c r="AF379" s="83" t="s">
        <v>66</v>
      </c>
      <c r="AG379" s="83" t="s">
        <v>65</v>
      </c>
      <c r="AH379" s="83" t="s">
        <v>66</v>
      </c>
      <c r="AI379" s="83" t="s">
        <v>101</v>
      </c>
      <c r="AJ379" s="83" t="s">
        <v>66</v>
      </c>
      <c r="AK379" s="83" t="s">
        <v>66</v>
      </c>
      <c r="AL379" s="83" t="s">
        <v>65</v>
      </c>
      <c r="AM379" s="83" t="s">
        <v>66</v>
      </c>
      <c r="AN379" s="83" t="s">
        <v>66</v>
      </c>
      <c r="AO379" s="83" t="s">
        <v>66</v>
      </c>
      <c r="AP379" s="83" t="s">
        <v>67</v>
      </c>
      <c r="AQ379" s="83" t="s">
        <v>67</v>
      </c>
      <c r="AR379" s="83" t="s">
        <v>63</v>
      </c>
      <c r="AS379" s="83" t="s">
        <v>68</v>
      </c>
      <c r="AT379" s="83" t="s">
        <v>169</v>
      </c>
      <c r="AU379" s="83" t="s">
        <v>70</v>
      </c>
      <c r="AV379" s="83" t="s">
        <v>80</v>
      </c>
      <c r="AW379" s="83" t="s">
        <v>72</v>
      </c>
      <c r="AX379" s="83" t="s">
        <v>73</v>
      </c>
      <c r="AY379" s="83" t="s">
        <v>72</v>
      </c>
      <c r="AZ379" s="83" t="s">
        <v>73</v>
      </c>
      <c r="BA379" s="83" t="s">
        <v>63</v>
      </c>
      <c r="BB379" s="83" t="s">
        <v>72</v>
      </c>
      <c r="BC379" s="83" t="s">
        <v>73</v>
      </c>
      <c r="BD379" s="83"/>
      <c r="BE379" s="83" t="s">
        <v>73</v>
      </c>
      <c r="BF379" s="83"/>
      <c r="BG379" s="87" t="s">
        <v>846</v>
      </c>
      <c r="BH379" s="87" t="s">
        <v>114</v>
      </c>
      <c r="BI379" s="76" t="s">
        <v>1415</v>
      </c>
      <c r="BJ379">
        <f t="shared" si="12"/>
        <v>18</v>
      </c>
      <c r="BK379" s="87">
        <f t="shared" si="11"/>
        <v>50</v>
      </c>
      <c r="BL379" s="87"/>
      <c r="BM379" s="86" t="str">
        <f>_xlfn.XLOOKUP(Form_Responses1811[[#This Row],[Sekolah School (Cleansed)]],'Quality Check'!$B$11:$B$14,'Quality Check'!$C$11:$C$14,)</f>
        <v>Urban</v>
      </c>
      <c r="BN379" s="86" t="str">
        <f>_xlfn.XLOOKUP(Form_Responses1811[[#This Row],[Sekolah School (Cleansed)]],'Quality Check'!$B$11:$B$14,'Quality Check'!$D$11:$D$14,)</f>
        <v>Controlled Group (CG)</v>
      </c>
    </row>
    <row r="380" spans="1:66" ht="13.2" x14ac:dyDescent="0.25">
      <c r="A380" s="82">
        <v>45574.469107407407</v>
      </c>
      <c r="B380" s="83" t="s">
        <v>1033</v>
      </c>
      <c r="C380" s="84" t="s">
        <v>1034</v>
      </c>
      <c r="D380" s="83">
        <v>100</v>
      </c>
      <c r="E380" s="83">
        <v>1.1299999999999999</v>
      </c>
      <c r="F380" s="83" t="s">
        <v>114</v>
      </c>
      <c r="G380" s="83" t="s">
        <v>539</v>
      </c>
      <c r="H380" s="83" t="s">
        <v>922</v>
      </c>
      <c r="I380" s="83" t="s">
        <v>63</v>
      </c>
      <c r="J380" s="83" t="s">
        <v>64</v>
      </c>
      <c r="K380" s="83" t="s">
        <v>64</v>
      </c>
      <c r="L380" s="83" t="s">
        <v>64</v>
      </c>
      <c r="M380" s="83" t="s">
        <v>78</v>
      </c>
      <c r="N380" s="83" t="s">
        <v>64</v>
      </c>
      <c r="O380" s="83" t="s">
        <v>64</v>
      </c>
      <c r="P380" s="83" t="s">
        <v>84</v>
      </c>
      <c r="Q380" s="83" t="s">
        <v>64</v>
      </c>
      <c r="R380" s="83" t="s">
        <v>64</v>
      </c>
      <c r="S380" s="83" t="s">
        <v>64</v>
      </c>
      <c r="T380" s="83" t="s">
        <v>64</v>
      </c>
      <c r="U380" s="83" t="s">
        <v>84</v>
      </c>
      <c r="V380" s="83" t="s">
        <v>64</v>
      </c>
      <c r="W380" s="83" t="s">
        <v>64</v>
      </c>
      <c r="X380" s="83" t="s">
        <v>64</v>
      </c>
      <c r="Y380" s="83" t="s">
        <v>64</v>
      </c>
      <c r="Z380" s="83" t="s">
        <v>65</v>
      </c>
      <c r="AA380" s="83" t="s">
        <v>66</v>
      </c>
      <c r="AB380" s="83" t="s">
        <v>65</v>
      </c>
      <c r="AC380" s="83" t="s">
        <v>65</v>
      </c>
      <c r="AD380" s="83" t="s">
        <v>66</v>
      </c>
      <c r="AE380" s="83" t="s">
        <v>65</v>
      </c>
      <c r="AF380" s="83" t="s">
        <v>66</v>
      </c>
      <c r="AG380" s="83" t="s">
        <v>65</v>
      </c>
      <c r="AH380" s="83" t="s">
        <v>66</v>
      </c>
      <c r="AI380" s="83" t="s">
        <v>101</v>
      </c>
      <c r="AJ380" s="83" t="s">
        <v>65</v>
      </c>
      <c r="AK380" s="83" t="s">
        <v>66</v>
      </c>
      <c r="AL380" s="83" t="s">
        <v>66</v>
      </c>
      <c r="AM380" s="83" t="s">
        <v>65</v>
      </c>
      <c r="AN380" s="83" t="s">
        <v>66</v>
      </c>
      <c r="AO380" s="83" t="s">
        <v>66</v>
      </c>
      <c r="AP380" s="83" t="s">
        <v>67</v>
      </c>
      <c r="AQ380" s="83" t="s">
        <v>67</v>
      </c>
      <c r="AR380" s="83" t="s">
        <v>73</v>
      </c>
      <c r="AS380" s="83" t="s">
        <v>81</v>
      </c>
      <c r="AT380" s="83" t="s">
        <v>169</v>
      </c>
      <c r="AU380" s="83" t="s">
        <v>93</v>
      </c>
      <c r="AV380" s="83" t="s">
        <v>80</v>
      </c>
      <c r="AW380" s="83" t="s">
        <v>73</v>
      </c>
      <c r="AX380" s="83" t="s">
        <v>72</v>
      </c>
      <c r="AY380" s="83" t="s">
        <v>73</v>
      </c>
      <c r="AZ380" s="83" t="s">
        <v>72</v>
      </c>
      <c r="BA380" s="83" t="s">
        <v>63</v>
      </c>
      <c r="BB380" s="83" t="s">
        <v>63</v>
      </c>
      <c r="BC380" s="83" t="s">
        <v>73</v>
      </c>
      <c r="BD380" s="83"/>
      <c r="BE380" s="83" t="s">
        <v>73</v>
      </c>
      <c r="BF380" s="83"/>
      <c r="BG380" s="87" t="s">
        <v>846</v>
      </c>
      <c r="BH380" s="87" t="s">
        <v>114</v>
      </c>
      <c r="BI380" s="76" t="s">
        <v>1414</v>
      </c>
      <c r="BJ380">
        <f t="shared" si="12"/>
        <v>30</v>
      </c>
      <c r="BK380" s="87">
        <f t="shared" si="11"/>
        <v>56</v>
      </c>
      <c r="BL380" s="87"/>
      <c r="BM380" s="86" t="str">
        <f>_xlfn.XLOOKUP(Form_Responses1811[[#This Row],[Sekolah School (Cleansed)]],'Quality Check'!$B$11:$B$14,'Quality Check'!$C$11:$C$14,)</f>
        <v>Urban</v>
      </c>
      <c r="BN380" s="86" t="str">
        <f>_xlfn.XLOOKUP(Form_Responses1811[[#This Row],[Sekolah School (Cleansed)]],'Quality Check'!$B$11:$B$14,'Quality Check'!$D$11:$D$14,)</f>
        <v>Controlled Group (CG)</v>
      </c>
    </row>
    <row r="381" spans="1:66" ht="13.2" x14ac:dyDescent="0.25">
      <c r="A381" s="82">
        <v>45574.469680173614</v>
      </c>
      <c r="B381" s="83" t="s">
        <v>1035</v>
      </c>
      <c r="C381" s="84" t="s">
        <v>1036</v>
      </c>
      <c r="D381" s="83">
        <v>13.4</v>
      </c>
      <c r="E381" s="83">
        <v>0.21</v>
      </c>
      <c r="F381" s="83" t="s">
        <v>423</v>
      </c>
      <c r="G381" s="83" t="s">
        <v>76</v>
      </c>
      <c r="H381" s="83" t="s">
        <v>887</v>
      </c>
      <c r="I381" s="83" t="s">
        <v>63</v>
      </c>
      <c r="J381" s="83" t="s">
        <v>64</v>
      </c>
      <c r="K381" s="83" t="s">
        <v>84</v>
      </c>
      <c r="L381" s="83" t="s">
        <v>64</v>
      </c>
      <c r="M381" s="83" t="s">
        <v>84</v>
      </c>
      <c r="N381" s="83" t="s">
        <v>64</v>
      </c>
      <c r="O381" s="83" t="s">
        <v>64</v>
      </c>
      <c r="P381" s="83" t="s">
        <v>84</v>
      </c>
      <c r="Q381" s="83" t="s">
        <v>64</v>
      </c>
      <c r="R381" s="83" t="s">
        <v>64</v>
      </c>
      <c r="S381" s="83" t="s">
        <v>84</v>
      </c>
      <c r="T381" s="83" t="s">
        <v>64</v>
      </c>
      <c r="U381" s="83" t="s">
        <v>84</v>
      </c>
      <c r="V381" s="83" t="s">
        <v>64</v>
      </c>
      <c r="W381" s="83" t="s">
        <v>64</v>
      </c>
      <c r="X381" s="83" t="s">
        <v>64</v>
      </c>
      <c r="Y381" s="83" t="s">
        <v>64</v>
      </c>
      <c r="Z381" s="83" t="s">
        <v>65</v>
      </c>
      <c r="AA381" s="83" t="s">
        <v>65</v>
      </c>
      <c r="AB381" s="83" t="s">
        <v>65</v>
      </c>
      <c r="AC381" s="83" t="s">
        <v>65</v>
      </c>
      <c r="AD381" s="83" t="s">
        <v>65</v>
      </c>
      <c r="AE381" s="83" t="s">
        <v>65</v>
      </c>
      <c r="AF381" s="83" t="s">
        <v>65</v>
      </c>
      <c r="AG381" s="83" t="s">
        <v>65</v>
      </c>
      <c r="AH381" s="83" t="s">
        <v>65</v>
      </c>
      <c r="AI381" s="83" t="s">
        <v>65</v>
      </c>
      <c r="AJ381" s="83" t="s">
        <v>65</v>
      </c>
      <c r="AK381" s="83" t="s">
        <v>65</v>
      </c>
      <c r="AL381" s="83" t="s">
        <v>65</v>
      </c>
      <c r="AM381" s="83" t="s">
        <v>65</v>
      </c>
      <c r="AN381" s="83" t="s">
        <v>66</v>
      </c>
      <c r="AO381" s="83" t="s">
        <v>66</v>
      </c>
      <c r="AP381" s="83" t="s">
        <v>67</v>
      </c>
      <c r="AQ381" s="83" t="s">
        <v>67</v>
      </c>
      <c r="AR381" s="83" t="s">
        <v>86</v>
      </c>
      <c r="AS381" s="83" t="s">
        <v>252</v>
      </c>
      <c r="AT381" s="83" t="s">
        <v>169</v>
      </c>
      <c r="AU381" s="83" t="s">
        <v>70</v>
      </c>
      <c r="AV381" s="83" t="s">
        <v>71</v>
      </c>
      <c r="AW381" s="83" t="s">
        <v>72</v>
      </c>
      <c r="AX381" s="83" t="s">
        <v>72</v>
      </c>
      <c r="AY381" s="83" t="s">
        <v>72</v>
      </c>
      <c r="AZ381" s="83" t="s">
        <v>72</v>
      </c>
      <c r="BA381" s="83" t="s">
        <v>72</v>
      </c>
      <c r="BB381" s="83" t="s">
        <v>72</v>
      </c>
      <c r="BC381" s="83" t="s">
        <v>73</v>
      </c>
      <c r="BD381" s="83"/>
      <c r="BE381" s="83" t="s">
        <v>73</v>
      </c>
      <c r="BF381" s="83"/>
      <c r="BG381" s="87" t="s">
        <v>846</v>
      </c>
      <c r="BH381" s="86" t="s">
        <v>60</v>
      </c>
      <c r="BI381" s="76" t="s">
        <v>1414</v>
      </c>
      <c r="BJ381">
        <f t="shared" si="12"/>
        <v>28</v>
      </c>
      <c r="BK381" s="87">
        <f t="shared" si="11"/>
        <v>59</v>
      </c>
      <c r="BL381" s="87"/>
      <c r="BM381" s="86" t="str">
        <f>_xlfn.XLOOKUP(Form_Responses1811[[#This Row],[Sekolah School (Cleansed)]],'Quality Check'!$B$11:$B$14,'Quality Check'!$C$11:$C$14,)</f>
        <v>Urban</v>
      </c>
      <c r="BN381" s="86" t="str">
        <f>_xlfn.XLOOKUP(Form_Responses1811[[#This Row],[Sekolah School (Cleansed)]],'Quality Check'!$B$11:$B$14,'Quality Check'!$D$11:$D$14,)</f>
        <v>Controlled Group (CG)</v>
      </c>
    </row>
    <row r="382" spans="1:66" ht="13.2" x14ac:dyDescent="0.25">
      <c r="A382" s="82">
        <v>45574.469747430558</v>
      </c>
      <c r="B382" s="83" t="s">
        <v>1037</v>
      </c>
      <c r="C382" s="84" t="s">
        <v>1038</v>
      </c>
      <c r="D382" s="83">
        <v>100</v>
      </c>
      <c r="E382" s="83">
        <v>1.08</v>
      </c>
      <c r="F382" s="83" t="s">
        <v>114</v>
      </c>
      <c r="G382" s="83" t="s">
        <v>539</v>
      </c>
      <c r="H382" s="83" t="s">
        <v>846</v>
      </c>
      <c r="I382" s="83" t="s">
        <v>63</v>
      </c>
      <c r="J382" s="83" t="s">
        <v>64</v>
      </c>
      <c r="K382" s="83" t="s">
        <v>64</v>
      </c>
      <c r="L382" s="83" t="s">
        <v>64</v>
      </c>
      <c r="M382" s="83" t="s">
        <v>64</v>
      </c>
      <c r="N382" s="83" t="s">
        <v>64</v>
      </c>
      <c r="O382" s="83" t="s">
        <v>64</v>
      </c>
      <c r="P382" s="83" t="s">
        <v>64</v>
      </c>
      <c r="Q382" s="83" t="s">
        <v>64</v>
      </c>
      <c r="R382" s="83" t="s">
        <v>64</v>
      </c>
      <c r="S382" s="83" t="s">
        <v>64</v>
      </c>
      <c r="T382" s="83" t="s">
        <v>64</v>
      </c>
      <c r="U382" s="83" t="s">
        <v>64</v>
      </c>
      <c r="V382" s="83" t="s">
        <v>64</v>
      </c>
      <c r="W382" s="83" t="s">
        <v>64</v>
      </c>
      <c r="X382" s="83" t="s">
        <v>64</v>
      </c>
      <c r="Y382" s="83" t="s">
        <v>64</v>
      </c>
      <c r="Z382" s="83" t="s">
        <v>66</v>
      </c>
      <c r="AA382" s="83" t="s">
        <v>66</v>
      </c>
      <c r="AB382" s="83" t="s">
        <v>65</v>
      </c>
      <c r="AC382" s="83" t="s">
        <v>66</v>
      </c>
      <c r="AD382" s="83" t="s">
        <v>66</v>
      </c>
      <c r="AE382" s="83" t="s">
        <v>66</v>
      </c>
      <c r="AF382" s="83" t="s">
        <v>66</v>
      </c>
      <c r="AG382" s="83" t="s">
        <v>66</v>
      </c>
      <c r="AH382" s="83" t="s">
        <v>66</v>
      </c>
      <c r="AI382" s="83" t="s">
        <v>79</v>
      </c>
      <c r="AJ382" s="83" t="s">
        <v>65</v>
      </c>
      <c r="AK382" s="83" t="s">
        <v>65</v>
      </c>
      <c r="AL382" s="83" t="s">
        <v>79</v>
      </c>
      <c r="AM382" s="83" t="s">
        <v>79</v>
      </c>
      <c r="AN382" s="83" t="s">
        <v>65</v>
      </c>
      <c r="AO382" s="83" t="s">
        <v>79</v>
      </c>
      <c r="AP382" s="83" t="s">
        <v>67</v>
      </c>
      <c r="AQ382" s="83" t="s">
        <v>85</v>
      </c>
      <c r="AR382" s="83" t="s">
        <v>86</v>
      </c>
      <c r="AS382" s="83" t="s">
        <v>81</v>
      </c>
      <c r="AT382" s="83" t="s">
        <v>69</v>
      </c>
      <c r="AU382" s="83" t="s">
        <v>70</v>
      </c>
      <c r="AV382" s="83" t="s">
        <v>71</v>
      </c>
      <c r="AW382" s="83" t="s">
        <v>73</v>
      </c>
      <c r="AX382" s="83" t="s">
        <v>73</v>
      </c>
      <c r="AY382" s="83" t="s">
        <v>73</v>
      </c>
      <c r="AZ382" s="83" t="s">
        <v>73</v>
      </c>
      <c r="BA382" s="83" t="s">
        <v>73</v>
      </c>
      <c r="BB382" s="83" t="s">
        <v>73</v>
      </c>
      <c r="BC382" s="83" t="s">
        <v>73</v>
      </c>
      <c r="BD382" s="83"/>
      <c r="BE382" s="83" t="s">
        <v>73</v>
      </c>
      <c r="BF382" s="83"/>
      <c r="BG382" s="87" t="s">
        <v>846</v>
      </c>
      <c r="BH382" s="87" t="s">
        <v>114</v>
      </c>
      <c r="BI382" s="76" t="s">
        <v>1414</v>
      </c>
      <c r="BJ382">
        <f t="shared" si="12"/>
        <v>31</v>
      </c>
      <c r="BK382" s="87">
        <f t="shared" si="11"/>
        <v>49</v>
      </c>
      <c r="BL382" s="87"/>
      <c r="BM382" s="86" t="str">
        <f>_xlfn.XLOOKUP(Form_Responses1811[[#This Row],[Sekolah School (Cleansed)]],'Quality Check'!$B$11:$B$14,'Quality Check'!$C$11:$C$14,)</f>
        <v>Urban</v>
      </c>
      <c r="BN382" s="86" t="str">
        <f>_xlfn.XLOOKUP(Form_Responses1811[[#This Row],[Sekolah School (Cleansed)]],'Quality Check'!$B$11:$B$14,'Quality Check'!$D$11:$D$14,)</f>
        <v>Controlled Group (CG)</v>
      </c>
    </row>
    <row r="383" spans="1:66" ht="13.2" x14ac:dyDescent="0.25">
      <c r="A383" s="82">
        <v>45574.471330219909</v>
      </c>
      <c r="B383" s="83" t="s">
        <v>1039</v>
      </c>
      <c r="C383" s="84" t="s">
        <v>1040</v>
      </c>
      <c r="D383" s="83">
        <v>25</v>
      </c>
      <c r="E383" s="83">
        <v>0.17</v>
      </c>
      <c r="F383" s="83" t="s">
        <v>423</v>
      </c>
      <c r="G383" s="83" t="s">
        <v>76</v>
      </c>
      <c r="H383" s="83" t="s">
        <v>1041</v>
      </c>
      <c r="I383" s="83" t="s">
        <v>73</v>
      </c>
      <c r="J383" s="83" t="s">
        <v>145</v>
      </c>
      <c r="K383" s="83" t="s">
        <v>78</v>
      </c>
      <c r="L383" s="83" t="s">
        <v>64</v>
      </c>
      <c r="M383" s="83" t="s">
        <v>84</v>
      </c>
      <c r="N383" s="83" t="s">
        <v>78</v>
      </c>
      <c r="O383" s="83" t="s">
        <v>64</v>
      </c>
      <c r="P383" s="83" t="s">
        <v>84</v>
      </c>
      <c r="Q383" s="83" t="s">
        <v>64</v>
      </c>
      <c r="R383" s="83" t="s">
        <v>64</v>
      </c>
      <c r="S383" s="83" t="s">
        <v>84</v>
      </c>
      <c r="T383" s="83" t="s">
        <v>64</v>
      </c>
      <c r="U383" s="83" t="s">
        <v>64</v>
      </c>
      <c r="V383" s="83" t="s">
        <v>64</v>
      </c>
      <c r="W383" s="83" t="s">
        <v>78</v>
      </c>
      <c r="X383" s="83" t="s">
        <v>64</v>
      </c>
      <c r="Y383" s="83" t="s">
        <v>64</v>
      </c>
      <c r="Z383" s="83" t="s">
        <v>65</v>
      </c>
      <c r="AA383" s="83" t="s">
        <v>65</v>
      </c>
      <c r="AB383" s="83" t="s">
        <v>65</v>
      </c>
      <c r="AC383" s="83" t="s">
        <v>65</v>
      </c>
      <c r="AD383" s="83" t="s">
        <v>66</v>
      </c>
      <c r="AE383" s="83" t="s">
        <v>65</v>
      </c>
      <c r="AF383" s="83" t="s">
        <v>66</v>
      </c>
      <c r="AG383" s="83" t="s">
        <v>66</v>
      </c>
      <c r="AH383" s="83" t="s">
        <v>65</v>
      </c>
      <c r="AI383" s="83" t="s">
        <v>79</v>
      </c>
      <c r="AJ383" s="83" t="s">
        <v>65</v>
      </c>
      <c r="AK383" s="83" t="s">
        <v>65</v>
      </c>
      <c r="AL383" s="83" t="s">
        <v>66</v>
      </c>
      <c r="AM383" s="83" t="s">
        <v>66</v>
      </c>
      <c r="AN383" s="83" t="s">
        <v>66</v>
      </c>
      <c r="AO383" s="83" t="s">
        <v>66</v>
      </c>
      <c r="AP383" s="83" t="s">
        <v>85</v>
      </c>
      <c r="AQ383" s="83" t="s">
        <v>85</v>
      </c>
      <c r="AR383" s="83" t="s">
        <v>86</v>
      </c>
      <c r="AS383" s="83" t="s">
        <v>115</v>
      </c>
      <c r="AT383" s="83" t="s">
        <v>69</v>
      </c>
      <c r="AU383" s="83" t="s">
        <v>70</v>
      </c>
      <c r="AV383" s="83" t="s">
        <v>71</v>
      </c>
      <c r="AW383" s="83" t="s">
        <v>72</v>
      </c>
      <c r="AX383" s="83" t="s">
        <v>73</v>
      </c>
      <c r="AY383" s="83" t="s">
        <v>63</v>
      </c>
      <c r="AZ383" s="83" t="s">
        <v>73</v>
      </c>
      <c r="BA383" s="83" t="s">
        <v>72</v>
      </c>
      <c r="BB383" s="83" t="s">
        <v>73</v>
      </c>
      <c r="BC383" s="83" t="s">
        <v>73</v>
      </c>
      <c r="BD383" s="83"/>
      <c r="BE383" s="83" t="s">
        <v>73</v>
      </c>
      <c r="BF383" s="83"/>
      <c r="BG383" s="87" t="s">
        <v>846</v>
      </c>
      <c r="BH383" s="86" t="s">
        <v>60</v>
      </c>
      <c r="BI383" s="76" t="s">
        <v>1415</v>
      </c>
      <c r="BJ383">
        <f t="shared" si="12"/>
        <v>26</v>
      </c>
      <c r="BK383" s="87">
        <f t="shared" si="11"/>
        <v>56</v>
      </c>
      <c r="BL383" s="87"/>
      <c r="BM383" s="86" t="str">
        <f>_xlfn.XLOOKUP(Form_Responses1811[[#This Row],[Sekolah School (Cleansed)]],'Quality Check'!$B$11:$B$14,'Quality Check'!$C$11:$C$14,)</f>
        <v>Urban</v>
      </c>
      <c r="BN383" s="86" t="str">
        <f>_xlfn.XLOOKUP(Form_Responses1811[[#This Row],[Sekolah School (Cleansed)]],'Quality Check'!$B$11:$B$14,'Quality Check'!$D$11:$D$14,)</f>
        <v>Controlled Group (CG)</v>
      </c>
    </row>
    <row r="384" spans="1:66" ht="13.2" x14ac:dyDescent="0.25">
      <c r="A384" s="82">
        <v>45574.473140254631</v>
      </c>
      <c r="B384" s="83" t="s">
        <v>1042</v>
      </c>
      <c r="C384" s="84" t="s">
        <v>1043</v>
      </c>
      <c r="D384" s="83">
        <v>100</v>
      </c>
      <c r="E384" s="83">
        <v>0.17</v>
      </c>
      <c r="F384" s="83" t="s">
        <v>423</v>
      </c>
      <c r="G384" s="83" t="s">
        <v>76</v>
      </c>
      <c r="H384" s="83" t="s">
        <v>887</v>
      </c>
      <c r="I384" s="83" t="s">
        <v>63</v>
      </c>
      <c r="J384" s="83" t="s">
        <v>64</v>
      </c>
      <c r="K384" s="83" t="s">
        <v>64</v>
      </c>
      <c r="L384" s="83" t="s">
        <v>64</v>
      </c>
      <c r="M384" s="83" t="s">
        <v>84</v>
      </c>
      <c r="N384" s="83" t="s">
        <v>64</v>
      </c>
      <c r="O384" s="83" t="s">
        <v>64</v>
      </c>
      <c r="P384" s="83" t="s">
        <v>64</v>
      </c>
      <c r="Q384" s="83" t="s">
        <v>64</v>
      </c>
      <c r="R384" s="83" t="s">
        <v>64</v>
      </c>
      <c r="S384" s="83" t="s">
        <v>64</v>
      </c>
      <c r="T384" s="83" t="s">
        <v>64</v>
      </c>
      <c r="U384" s="83" t="s">
        <v>64</v>
      </c>
      <c r="V384" s="83" t="s">
        <v>64</v>
      </c>
      <c r="W384" s="83" t="s">
        <v>64</v>
      </c>
      <c r="X384" s="83" t="s">
        <v>64</v>
      </c>
      <c r="Y384" s="83" t="s">
        <v>64</v>
      </c>
      <c r="Z384" s="83" t="s">
        <v>66</v>
      </c>
      <c r="AA384" s="83" t="s">
        <v>66</v>
      </c>
      <c r="AB384" s="83" t="s">
        <v>65</v>
      </c>
      <c r="AC384" s="83" t="s">
        <v>66</v>
      </c>
      <c r="AD384" s="83" t="s">
        <v>66</v>
      </c>
      <c r="AE384" s="83" t="s">
        <v>65</v>
      </c>
      <c r="AF384" s="83" t="s">
        <v>66</v>
      </c>
      <c r="AG384" s="83" t="s">
        <v>65</v>
      </c>
      <c r="AH384" s="83" t="s">
        <v>66</v>
      </c>
      <c r="AI384" s="83" t="s">
        <v>79</v>
      </c>
      <c r="AJ384" s="83" t="s">
        <v>66</v>
      </c>
      <c r="AK384" s="83" t="s">
        <v>66</v>
      </c>
      <c r="AL384" s="83" t="s">
        <v>66</v>
      </c>
      <c r="AM384" s="83" t="s">
        <v>66</v>
      </c>
      <c r="AN384" s="83" t="s">
        <v>66</v>
      </c>
      <c r="AO384" s="83" t="s">
        <v>66</v>
      </c>
      <c r="AP384" s="83" t="s">
        <v>67</v>
      </c>
      <c r="AQ384" s="83" t="s">
        <v>151</v>
      </c>
      <c r="AR384" s="83" t="s">
        <v>73</v>
      </c>
      <c r="AS384" s="83" t="s">
        <v>223</v>
      </c>
      <c r="AT384" s="83" t="s">
        <v>69</v>
      </c>
      <c r="AU384" s="83" t="s">
        <v>70</v>
      </c>
      <c r="AV384" s="83" t="s">
        <v>67</v>
      </c>
      <c r="AW384" s="83" t="s">
        <v>72</v>
      </c>
      <c r="AX384" s="83" t="s">
        <v>72</v>
      </c>
      <c r="AY384" s="83" t="s">
        <v>72</v>
      </c>
      <c r="AZ384" s="83" t="s">
        <v>73</v>
      </c>
      <c r="BA384" s="83" t="s">
        <v>63</v>
      </c>
      <c r="BB384" s="83" t="s">
        <v>73</v>
      </c>
      <c r="BC384" s="83" t="s">
        <v>73</v>
      </c>
      <c r="BD384" s="83"/>
      <c r="BE384" s="83" t="s">
        <v>73</v>
      </c>
      <c r="BF384" s="83"/>
      <c r="BG384" s="87" t="s">
        <v>846</v>
      </c>
      <c r="BH384" s="86" t="s">
        <v>60</v>
      </c>
      <c r="BI384" s="76" t="s">
        <v>1414</v>
      </c>
      <c r="BJ384">
        <f t="shared" si="12"/>
        <v>32</v>
      </c>
      <c r="BK384" s="87">
        <f t="shared" si="11"/>
        <v>51</v>
      </c>
      <c r="BL384" s="87"/>
      <c r="BM384" s="86" t="str">
        <f>_xlfn.XLOOKUP(Form_Responses1811[[#This Row],[Sekolah School (Cleansed)]],'Quality Check'!$B$11:$B$14,'Quality Check'!$C$11:$C$14,)</f>
        <v>Urban</v>
      </c>
      <c r="BN384" s="86" t="str">
        <f>_xlfn.XLOOKUP(Form_Responses1811[[#This Row],[Sekolah School (Cleansed)]],'Quality Check'!$B$11:$B$14,'Quality Check'!$D$11:$D$14,)</f>
        <v>Controlled Group (CG)</v>
      </c>
    </row>
    <row r="385" spans="1:66" ht="13.2" x14ac:dyDescent="0.25">
      <c r="A385" s="82">
        <v>45574.474305729163</v>
      </c>
      <c r="B385" s="83" t="s">
        <v>1044</v>
      </c>
      <c r="C385" s="84" t="s">
        <v>1045</v>
      </c>
      <c r="D385" s="83">
        <v>100</v>
      </c>
      <c r="E385" s="83">
        <v>0.25</v>
      </c>
      <c r="F385" s="83" t="s">
        <v>423</v>
      </c>
      <c r="G385" s="83" t="s">
        <v>291</v>
      </c>
      <c r="H385" s="83" t="s">
        <v>846</v>
      </c>
      <c r="I385" s="83" t="s">
        <v>73</v>
      </c>
      <c r="J385" s="83" t="s">
        <v>64</v>
      </c>
      <c r="K385" s="83" t="s">
        <v>64</v>
      </c>
      <c r="L385" s="83" t="s">
        <v>64</v>
      </c>
      <c r="M385" s="83" t="s">
        <v>84</v>
      </c>
      <c r="N385" s="83" t="s">
        <v>64</v>
      </c>
      <c r="O385" s="83" t="s">
        <v>64</v>
      </c>
      <c r="P385" s="83" t="s">
        <v>84</v>
      </c>
      <c r="Q385" s="83" t="s">
        <v>64</v>
      </c>
      <c r="R385" s="83" t="s">
        <v>64</v>
      </c>
      <c r="S385" s="83" t="s">
        <v>64</v>
      </c>
      <c r="T385" s="83" t="s">
        <v>64</v>
      </c>
      <c r="U385" s="83" t="s">
        <v>64</v>
      </c>
      <c r="V385" s="83" t="s">
        <v>64</v>
      </c>
      <c r="W385" s="83" t="s">
        <v>64</v>
      </c>
      <c r="X385" s="83" t="s">
        <v>64</v>
      </c>
      <c r="Y385" s="83" t="s">
        <v>84</v>
      </c>
      <c r="Z385" s="83" t="s">
        <v>101</v>
      </c>
      <c r="AA385" s="83" t="s">
        <v>101</v>
      </c>
      <c r="AB385" s="83" t="s">
        <v>101</v>
      </c>
      <c r="AC385" s="83" t="s">
        <v>101</v>
      </c>
      <c r="AD385" s="83" t="s">
        <v>101</v>
      </c>
      <c r="AE385" s="83" t="s">
        <v>101</v>
      </c>
      <c r="AF385" s="83" t="s">
        <v>101</v>
      </c>
      <c r="AG385" s="83" t="s">
        <v>101</v>
      </c>
      <c r="AH385" s="83" t="s">
        <v>101</v>
      </c>
      <c r="AI385" s="83" t="s">
        <v>101</v>
      </c>
      <c r="AJ385" s="83" t="s">
        <v>101</v>
      </c>
      <c r="AK385" s="83" t="s">
        <v>101</v>
      </c>
      <c r="AL385" s="83" t="s">
        <v>101</v>
      </c>
      <c r="AM385" s="83" t="s">
        <v>101</v>
      </c>
      <c r="AN385" s="83" t="s">
        <v>101</v>
      </c>
      <c r="AO385" s="83" t="s">
        <v>101</v>
      </c>
      <c r="AP385" s="83" t="s">
        <v>85</v>
      </c>
      <c r="AQ385" s="83" t="s">
        <v>85</v>
      </c>
      <c r="AR385" s="83" t="s">
        <v>86</v>
      </c>
      <c r="AS385" s="83" t="s">
        <v>969</v>
      </c>
      <c r="AT385" s="83" t="s">
        <v>87</v>
      </c>
      <c r="AU385" s="83" t="s">
        <v>70</v>
      </c>
      <c r="AV385" s="83" t="s">
        <v>71</v>
      </c>
      <c r="AW385" s="83" t="s">
        <v>73</v>
      </c>
      <c r="AX385" s="83" t="s">
        <v>72</v>
      </c>
      <c r="AY385" s="83" t="s">
        <v>72</v>
      </c>
      <c r="AZ385" s="83" t="s">
        <v>63</v>
      </c>
      <c r="BA385" s="83" t="s">
        <v>72</v>
      </c>
      <c r="BB385" s="83" t="s">
        <v>73</v>
      </c>
      <c r="BC385" s="83" t="s">
        <v>73</v>
      </c>
      <c r="BD385" s="83"/>
      <c r="BE385" s="83" t="s">
        <v>73</v>
      </c>
      <c r="BF385" s="83"/>
      <c r="BG385" s="87" t="s">
        <v>846</v>
      </c>
      <c r="BH385" s="86" t="s">
        <v>60</v>
      </c>
      <c r="BI385" s="76" t="s">
        <v>1415</v>
      </c>
      <c r="BJ385">
        <f t="shared" si="12"/>
        <v>30</v>
      </c>
      <c r="BK385" s="87">
        <f t="shared" si="11"/>
        <v>35</v>
      </c>
      <c r="BL385" s="87"/>
      <c r="BM385" s="86" t="str">
        <f>_xlfn.XLOOKUP(Form_Responses1811[[#This Row],[Sekolah School (Cleansed)]],'Quality Check'!$B$11:$B$14,'Quality Check'!$C$11:$C$14,)</f>
        <v>Urban</v>
      </c>
      <c r="BN385" s="86" t="str">
        <f>_xlfn.XLOOKUP(Form_Responses1811[[#This Row],[Sekolah School (Cleansed)]],'Quality Check'!$B$11:$B$14,'Quality Check'!$D$11:$D$14,)</f>
        <v>Controlled Group (CG)</v>
      </c>
    </row>
    <row r="386" spans="1:66" ht="13.2" x14ac:dyDescent="0.25">
      <c r="A386" s="82">
        <v>45574.475942812496</v>
      </c>
      <c r="B386" s="83" t="s">
        <v>1046</v>
      </c>
      <c r="C386" s="84" t="s">
        <v>1047</v>
      </c>
      <c r="D386" s="83">
        <v>100</v>
      </c>
      <c r="E386" s="83">
        <v>0.28999999999999998</v>
      </c>
      <c r="F386" s="83" t="s">
        <v>114</v>
      </c>
      <c r="G386" s="83" t="s">
        <v>76</v>
      </c>
      <c r="H386" s="83" t="s">
        <v>922</v>
      </c>
      <c r="I386" s="83" t="s">
        <v>63</v>
      </c>
      <c r="J386" s="83" t="s">
        <v>64</v>
      </c>
      <c r="K386" s="83" t="s">
        <v>64</v>
      </c>
      <c r="L386" s="83" t="s">
        <v>64</v>
      </c>
      <c r="M386" s="83" t="s">
        <v>84</v>
      </c>
      <c r="N386" s="83" t="s">
        <v>84</v>
      </c>
      <c r="O386" s="83" t="s">
        <v>84</v>
      </c>
      <c r="P386" s="83" t="s">
        <v>84</v>
      </c>
      <c r="Q386" s="83" t="s">
        <v>78</v>
      </c>
      <c r="R386" s="83" t="s">
        <v>78</v>
      </c>
      <c r="S386" s="83" t="s">
        <v>64</v>
      </c>
      <c r="T386" s="83" t="s">
        <v>78</v>
      </c>
      <c r="U386" s="83" t="s">
        <v>84</v>
      </c>
      <c r="V386" s="83" t="s">
        <v>64</v>
      </c>
      <c r="W386" s="83" t="s">
        <v>64</v>
      </c>
      <c r="X386" s="83" t="s">
        <v>64</v>
      </c>
      <c r="Y386" s="83" t="s">
        <v>64</v>
      </c>
      <c r="Z386" s="83" t="s">
        <v>66</v>
      </c>
      <c r="AA386" s="83" t="s">
        <v>66</v>
      </c>
      <c r="AB386" s="83" t="s">
        <v>65</v>
      </c>
      <c r="AC386" s="83" t="s">
        <v>65</v>
      </c>
      <c r="AD386" s="83" t="s">
        <v>79</v>
      </c>
      <c r="AE386" s="83" t="s">
        <v>66</v>
      </c>
      <c r="AF386" s="83" t="s">
        <v>66</v>
      </c>
      <c r="AG386" s="83" t="s">
        <v>65</v>
      </c>
      <c r="AH386" s="83" t="s">
        <v>66</v>
      </c>
      <c r="AI386" s="83" t="s">
        <v>79</v>
      </c>
      <c r="AJ386" s="83" t="s">
        <v>66</v>
      </c>
      <c r="AK386" s="83" t="s">
        <v>65</v>
      </c>
      <c r="AL386" s="83" t="s">
        <v>79</v>
      </c>
      <c r="AM386" s="83" t="s">
        <v>66</v>
      </c>
      <c r="AN386" s="83" t="s">
        <v>66</v>
      </c>
      <c r="AO386" s="83" t="s">
        <v>66</v>
      </c>
      <c r="AP386" s="83" t="s">
        <v>85</v>
      </c>
      <c r="AQ386" s="83" t="s">
        <v>67</v>
      </c>
      <c r="AR386" s="83" t="s">
        <v>86</v>
      </c>
      <c r="AS386" s="83" t="s">
        <v>68</v>
      </c>
      <c r="AT386" s="83" t="s">
        <v>87</v>
      </c>
      <c r="AU386" s="83" t="s">
        <v>93</v>
      </c>
      <c r="AV386" s="83" t="s">
        <v>71</v>
      </c>
      <c r="AW386" s="83" t="s">
        <v>73</v>
      </c>
      <c r="AX386" s="83" t="s">
        <v>73</v>
      </c>
      <c r="AY386" s="83" t="s">
        <v>72</v>
      </c>
      <c r="AZ386" s="83" t="s">
        <v>72</v>
      </c>
      <c r="BA386" s="83" t="s">
        <v>72</v>
      </c>
      <c r="BB386" s="83" t="s">
        <v>72</v>
      </c>
      <c r="BC386" s="83" t="s">
        <v>63</v>
      </c>
      <c r="BD386" s="83">
        <v>1</v>
      </c>
      <c r="BE386" s="83" t="s">
        <v>63</v>
      </c>
      <c r="BF386" s="83" t="s">
        <v>408</v>
      </c>
      <c r="BG386" s="87" t="s">
        <v>846</v>
      </c>
      <c r="BH386" s="87" t="s">
        <v>114</v>
      </c>
      <c r="BI386" s="76" t="s">
        <v>1414</v>
      </c>
      <c r="BJ386">
        <f t="shared" si="12"/>
        <v>25</v>
      </c>
      <c r="BK386" s="87">
        <f t="shared" ref="BK386:BK408" si="13">SUM(IF(Z386="Sangat setuju / Strongly agree",4,IF(Z386="Setuju / Slightly agree",3,IF(Z386="Tidak setuju / Slightly disagree",2,IF(Z386="Sangat tidak setuju / Strongly disagree",1,"PLEASECHECK")))),IF(AA386="Sangat setuju / Strongly agree",4,IF(AA386="Setuju / Slightly agree",3,IF(AA386="Tidak setuju / Slightly disagree",2,IF(AA386="Sangat tidak setuju / Strongly disagree",1,"PLEASECHECK")))),IF(AB386="Sangat setuju / Strongly agree",4,IF(AB386="Setuju / Slightly agree",3,IF(AB386="Tidak setuju / Slightly disagree",2,IF(AB386="Sangat tidak setuju / Strongly disagree",1,"PLEASECHECK")))),IF(AC386="Sangat setuju / Strongly agree",4,IF(AC386="Setuju / Slightly agree",3,IF(AC386="Tidak setuju / Slightly disagree",2,IF(AC386="Sangat tidak setuju / Strongly disagree",1,"PLEASECHECK")))),IF(AD386="Sangat setuju / Strongly agree",4,IF(AD386="Setuju / Slightly agree",3,IF(AD386="Tidak setuju / Slightly disagree",2,IF(AD386="Sangat tidak setuju / Strongly disagree",1,"PLEASECHECK")))),IF(AE386="Sangat setuju / Strongly agree",4,IF(AE386="Setuju / Slightly agree",3,IF(AE386="Tidak setuju / Slightly disagree",2,IF(AE386="Sangat tidak setuju / Strongly disagree",1,"PLEASECHECK")))),IF(AF386="Sangat setuju / Strongly agree",4,IF(AF386="Setuju / Slightly agree",3,IF(AF386="Tidak setuju / Slightly disagree",2,IF(AF386="Sangat tidak setuju / Strongly disagree",1,"PLEASECHECK")))),IF(AG386="Sangat setuju / Strongly agree",4,IF(AG386="Setuju / Slightly agree",3,IF(AG386="Tidak setuju / Slightly disagree",2,IF(AG386="Sangat tidak setuju / Strongly disagree",2,"PLEASECHECK")))),IF(AH386="Sangat setuju / Strongly agree",4,IF(AH386="Setuju / Slightly agree",3,IF(AH386="Tidak setuju / Slightly disagree",2,IF(AH386="Sangat tidak setuju / Strongly disagree",2,"PLEASECHECK")))),IF(AI386="Sangat setuju / Strongly agree",1,IF(AI386="Setuju / Slightly agree",2,IF(AI386="Tidak setuju / Slightly disagree",3,IF(AI386="Sangat tidak setuju / Strongly disagree",4,"PLEASECHECK")))),IF(AJ386="Sangat setuju / Strongly agree",4,IF(AJ386="Setuju / Slightly agree",3,IF(AJ386="Tidak setuju / Slightly disagree",2,IF(AJ386="Sangat tidak setuju / Strongly disagree",3,"PLEASECHECK")))),IF(AK386="Sangat setuju / Strongly agree",4,IF(AK386="Setuju / Slightly agree",3,IF(AK386="Tidak setuju / Slightly disagree",2,IF(AK386="Sangat tidak setuju / Strongly disagree",3,"PLEASECHECK")))),IF(AL386="Sangat setuju / Strongly agree",4,IF(AL386="Setuju / Slightly agree",3,IF(AL386="Tidak setuju / Slightly disagree",2,IF(AL386="Sangat tidak setuju / Strongly disagree",3,"PLEASECHECK")))),IF(AM386="Sangat setuju / Strongly agree",4,IF(AM386="Setuju / Slightly agree",3,IF(AM386="Tidak setuju / Slightly disagree",2,IF(AM386="Sangat tidak setuju / Strongly disagree",3,"PLEASECHECK")))),IF(AN386="Sangat setuju / Strongly agree",4,IF(AN386="Setuju / Slightly agree",3,IF(AN386="Tidak setuju / Slightly disagree",2,IF(AN386="Sangat tidak setuju / Strongly disagree",4,"PLEASECHECK")))),IF(AO386="Sangat setuju / Strongly agree",4,IF(AO386="Setuju / Slightly agree",3,IF(AO386="Tidak setuju / Slightly disagree",2,IF(AO386="Sangat tidak setuju / Strongly disagree",4,"PLEASECHECK")))))</f>
        <v>50</v>
      </c>
      <c r="BL386" s="87"/>
      <c r="BM386" s="86" t="str">
        <f>_xlfn.XLOOKUP(Form_Responses1811[[#This Row],[Sekolah School (Cleansed)]],'Quality Check'!$B$11:$B$14,'Quality Check'!$C$11:$C$14,)</f>
        <v>Urban</v>
      </c>
      <c r="BN386" s="86" t="str">
        <f>_xlfn.XLOOKUP(Form_Responses1811[[#This Row],[Sekolah School (Cleansed)]],'Quality Check'!$B$11:$B$14,'Quality Check'!$D$11:$D$14,)</f>
        <v>Controlled Group (CG)</v>
      </c>
    </row>
    <row r="387" spans="1:66" ht="13.2" x14ac:dyDescent="0.25">
      <c r="A387" s="82">
        <v>45574.476676585648</v>
      </c>
      <c r="B387" s="83" t="s">
        <v>1048</v>
      </c>
      <c r="C387" s="84" t="s">
        <v>1049</v>
      </c>
      <c r="D387" s="83">
        <v>100</v>
      </c>
      <c r="E387" s="83">
        <v>0.38</v>
      </c>
      <c r="F387" s="83" t="s">
        <v>114</v>
      </c>
      <c r="G387" s="83" t="s">
        <v>539</v>
      </c>
      <c r="H387" s="83" t="s">
        <v>922</v>
      </c>
      <c r="I387" s="83" t="s">
        <v>63</v>
      </c>
      <c r="J387" s="83" t="s">
        <v>64</v>
      </c>
      <c r="K387" s="83" t="s">
        <v>64</v>
      </c>
      <c r="L387" s="83" t="s">
        <v>64</v>
      </c>
      <c r="M387" s="83" t="s">
        <v>78</v>
      </c>
      <c r="N387" s="83" t="s">
        <v>64</v>
      </c>
      <c r="O387" s="83" t="s">
        <v>64</v>
      </c>
      <c r="P387" s="83" t="s">
        <v>64</v>
      </c>
      <c r="Q387" s="83" t="s">
        <v>64</v>
      </c>
      <c r="R387" s="83" t="s">
        <v>64</v>
      </c>
      <c r="S387" s="83" t="s">
        <v>64</v>
      </c>
      <c r="T387" s="83" t="s">
        <v>64</v>
      </c>
      <c r="U387" s="83" t="s">
        <v>64</v>
      </c>
      <c r="V387" s="83" t="s">
        <v>64</v>
      </c>
      <c r="W387" s="83" t="s">
        <v>64</v>
      </c>
      <c r="X387" s="83" t="s">
        <v>64</v>
      </c>
      <c r="Y387" s="83" t="s">
        <v>64</v>
      </c>
      <c r="Z387" s="83" t="s">
        <v>65</v>
      </c>
      <c r="AA387" s="83" t="s">
        <v>66</v>
      </c>
      <c r="AB387" s="83" t="s">
        <v>65</v>
      </c>
      <c r="AC387" s="83" t="s">
        <v>65</v>
      </c>
      <c r="AD387" s="83" t="s">
        <v>65</v>
      </c>
      <c r="AE387" s="83" t="s">
        <v>65</v>
      </c>
      <c r="AF387" s="83" t="s">
        <v>65</v>
      </c>
      <c r="AG387" s="83" t="s">
        <v>66</v>
      </c>
      <c r="AH387" s="83" t="s">
        <v>79</v>
      </c>
      <c r="AI387" s="83" t="s">
        <v>66</v>
      </c>
      <c r="AJ387" s="83" t="s">
        <v>66</v>
      </c>
      <c r="AK387" s="83" t="s">
        <v>66</v>
      </c>
      <c r="AL387" s="83" t="s">
        <v>66</v>
      </c>
      <c r="AM387" s="83" t="s">
        <v>65</v>
      </c>
      <c r="AN387" s="83" t="s">
        <v>66</v>
      </c>
      <c r="AO387" s="83" t="s">
        <v>66</v>
      </c>
      <c r="AP387" s="83" t="s">
        <v>80</v>
      </c>
      <c r="AQ387" s="83" t="s">
        <v>80</v>
      </c>
      <c r="AR387" s="83" t="s">
        <v>86</v>
      </c>
      <c r="AS387" s="83" t="s">
        <v>68</v>
      </c>
      <c r="AT387" s="83" t="s">
        <v>87</v>
      </c>
      <c r="AU387" s="83" t="s">
        <v>93</v>
      </c>
      <c r="AV387" s="83" t="s">
        <v>71</v>
      </c>
      <c r="AW387" s="83" t="s">
        <v>63</v>
      </c>
      <c r="AX387" s="83" t="s">
        <v>73</v>
      </c>
      <c r="AY387" s="83" t="s">
        <v>72</v>
      </c>
      <c r="AZ387" s="83" t="s">
        <v>72</v>
      </c>
      <c r="BA387" s="83" t="s">
        <v>72</v>
      </c>
      <c r="BB387" s="83" t="s">
        <v>72</v>
      </c>
      <c r="BC387" s="83" t="s">
        <v>73</v>
      </c>
      <c r="BD387" s="83"/>
      <c r="BE387" s="83" t="s">
        <v>73</v>
      </c>
      <c r="BF387" s="83"/>
      <c r="BG387" s="87" t="s">
        <v>846</v>
      </c>
      <c r="BH387" s="87" t="s">
        <v>114</v>
      </c>
      <c r="BI387" s="76" t="s">
        <v>1414</v>
      </c>
      <c r="BJ387">
        <f t="shared" ref="BJ387:BJ408" si="14">SUM(IF(J387="Betul / True",2,IF(J387="Salah / False",1,IF(J387="Tidak tahu / Dont Know",1,"PLEASE CHECK"))),IF(K387="Betul / True",2,IF(K387="Salah / False",1,IF(K387="Tidak tahu / Dont Know",1,"PLEASE CHECK"))),IF(L387="Betul / True",2,IF(L387="Salah / False",1,IF(L387="Tidak tahu / Dont Know",1,"PLEASE CHECK"))),IF(M387="Betul / True",1,IF(M387="Salah / False",2,IF(M387="Tidak tahu / Dont Know",2,"PLEASE CHECK"))),IF(N387="Betul / True",2,IF(N387="Salah / False",1,IF(N387="Tidak tahu / Dont Know",1,"PLEASE CHECK"))),IF(O387="Betul / True",2,IF(O387="Salah / False",1,IF(O387="Tidak tahu / Dont Know",1,"PLEASE CHECK"))),IF(P387="Betul / True",2,IF(P387="Salah / False",1,IF(P387="Tidak tahu / Dont Know",1,"PLEASE CHECK"))),IF(Q387="Betul / True",2,IF(Q387="Salah / False",1,IF(Q387="Tidak tahu / Dont Know",1,"PLEASE CHECK"))),IF(R387="Betul / True",2,IF(R387="Salah / False",1,IF(R387="Tidak tahu / Dont Know",1,"PLEASE CHECK"))),IF(S387="Betul / True",2,IF(S387="Salah / False",1,IF(S387="Tidak tahu / Dont Know",1,"PLEASE CHECK"))),IF(T387="Betul / True",2,IF(T387="Salah / False",1,IF(T387="Tidak tahu / Dont Know",1,"PLEASE CHECK"))),IF(U387="Betul / True",2,IF(U387="Salah / False",1,IF(U387="Tidak tahu / Dont Know",1,"PLEASE CHECK"))),IF(V387="Betul / True",2,IF(V387="Salah / False",1,IF(V387="Tidak tahu / Dont Know",1,"PLEASE CHECK"))),IF(W387="Betul / True",2,IF(W387="Salah / False",1,IF(W387="Tidak tahu / Dont Know",1,"PLEASE CHECK"))),IF(X387="Betul / True",2,IF(X387="Salah / False",1,IF(X387="Tidak tahu / Dont Know",1,"PLEASE CHECK"))),IF(Y387="Betul / True",2,IF(Y387="Salah / False",1,IF(Y387="Tidak tahu / Dont Know",1,"PLEASE CHECK"))))</f>
        <v>32</v>
      </c>
      <c r="BK387" s="87">
        <f t="shared" si="13"/>
        <v>53</v>
      </c>
      <c r="BL387" s="87"/>
      <c r="BM387" s="86" t="str">
        <f>_xlfn.XLOOKUP(Form_Responses1811[[#This Row],[Sekolah School (Cleansed)]],'Quality Check'!$B$11:$B$14,'Quality Check'!$C$11:$C$14,)</f>
        <v>Urban</v>
      </c>
      <c r="BN387" s="86" t="str">
        <f>_xlfn.XLOOKUP(Form_Responses1811[[#This Row],[Sekolah School (Cleansed)]],'Quality Check'!$B$11:$B$14,'Quality Check'!$D$11:$D$14,)</f>
        <v>Controlled Group (CG)</v>
      </c>
    </row>
    <row r="388" spans="1:66" ht="13.2" x14ac:dyDescent="0.25">
      <c r="A388" s="82">
        <v>45574.478042870367</v>
      </c>
      <c r="B388" s="83" t="s">
        <v>1050</v>
      </c>
      <c r="C388" s="83" t="s">
        <v>1051</v>
      </c>
      <c r="D388" s="83">
        <v>100</v>
      </c>
      <c r="E388" s="83">
        <v>0.33</v>
      </c>
      <c r="F388" s="83" t="s">
        <v>114</v>
      </c>
      <c r="G388" s="83" t="s">
        <v>76</v>
      </c>
      <c r="H388" s="83" t="s">
        <v>1015</v>
      </c>
      <c r="I388" s="83" t="s">
        <v>63</v>
      </c>
      <c r="J388" s="83" t="s">
        <v>64</v>
      </c>
      <c r="K388" s="83" t="s">
        <v>84</v>
      </c>
      <c r="L388" s="83" t="s">
        <v>64</v>
      </c>
      <c r="M388" s="83" t="s">
        <v>84</v>
      </c>
      <c r="N388" s="83" t="s">
        <v>64</v>
      </c>
      <c r="O388" s="83" t="s">
        <v>64</v>
      </c>
      <c r="P388" s="83" t="s">
        <v>84</v>
      </c>
      <c r="Q388" s="83" t="s">
        <v>64</v>
      </c>
      <c r="R388" s="83" t="s">
        <v>64</v>
      </c>
      <c r="S388" s="83" t="s">
        <v>64</v>
      </c>
      <c r="T388" s="83" t="s">
        <v>64</v>
      </c>
      <c r="U388" s="83" t="s">
        <v>64</v>
      </c>
      <c r="V388" s="83" t="s">
        <v>64</v>
      </c>
      <c r="W388" s="83" t="s">
        <v>64</v>
      </c>
      <c r="X388" s="83" t="s">
        <v>64</v>
      </c>
      <c r="Y388" s="83" t="s">
        <v>64</v>
      </c>
      <c r="Z388" s="83" t="s">
        <v>66</v>
      </c>
      <c r="AA388" s="83" t="s">
        <v>66</v>
      </c>
      <c r="AB388" s="83" t="s">
        <v>66</v>
      </c>
      <c r="AC388" s="83" t="s">
        <v>66</v>
      </c>
      <c r="AD388" s="83" t="s">
        <v>66</v>
      </c>
      <c r="AE388" s="83" t="s">
        <v>66</v>
      </c>
      <c r="AF388" s="83" t="s">
        <v>66</v>
      </c>
      <c r="AG388" s="83" t="s">
        <v>66</v>
      </c>
      <c r="AH388" s="83" t="s">
        <v>79</v>
      </c>
      <c r="AI388" s="83" t="s">
        <v>66</v>
      </c>
      <c r="AJ388" s="83" t="s">
        <v>66</v>
      </c>
      <c r="AK388" s="83" t="s">
        <v>66</v>
      </c>
      <c r="AL388" s="83" t="s">
        <v>66</v>
      </c>
      <c r="AM388" s="83" t="s">
        <v>66</v>
      </c>
      <c r="AN388" s="83" t="s">
        <v>66</v>
      </c>
      <c r="AO388" s="83" t="s">
        <v>66</v>
      </c>
      <c r="AP388" s="83" t="s">
        <v>85</v>
      </c>
      <c r="AQ388" s="83" t="s">
        <v>85</v>
      </c>
      <c r="AR388" s="83" t="s">
        <v>86</v>
      </c>
      <c r="AS388" s="83" t="s">
        <v>252</v>
      </c>
      <c r="AT388" s="83" t="s">
        <v>87</v>
      </c>
      <c r="AU388" s="83" t="s">
        <v>70</v>
      </c>
      <c r="AV388" s="83" t="s">
        <v>71</v>
      </c>
      <c r="AW388" s="83" t="s">
        <v>72</v>
      </c>
      <c r="AX388" s="83" t="s">
        <v>72</v>
      </c>
      <c r="AY388" s="83" t="s">
        <v>63</v>
      </c>
      <c r="AZ388" s="83" t="s">
        <v>72</v>
      </c>
      <c r="BA388" s="83" t="s">
        <v>63</v>
      </c>
      <c r="BB388" s="83" t="s">
        <v>72</v>
      </c>
      <c r="BC388" s="83" t="s">
        <v>73</v>
      </c>
      <c r="BD388" s="83" t="s">
        <v>1052</v>
      </c>
      <c r="BE388" s="83" t="s">
        <v>73</v>
      </c>
      <c r="BF388" s="83"/>
      <c r="BG388" s="87" t="s">
        <v>846</v>
      </c>
      <c r="BH388" s="87" t="s">
        <v>114</v>
      </c>
      <c r="BI388" s="76" t="s">
        <v>1414</v>
      </c>
      <c r="BJ388">
        <f t="shared" si="14"/>
        <v>30</v>
      </c>
      <c r="BK388" s="87">
        <f t="shared" si="13"/>
        <v>46</v>
      </c>
      <c r="BL388" s="87"/>
      <c r="BM388" s="86" t="str">
        <f>_xlfn.XLOOKUP(Form_Responses1811[[#This Row],[Sekolah School (Cleansed)]],'Quality Check'!$B$11:$B$14,'Quality Check'!$C$11:$C$14,)</f>
        <v>Urban</v>
      </c>
      <c r="BN388" s="86" t="str">
        <f>_xlfn.XLOOKUP(Form_Responses1811[[#This Row],[Sekolah School (Cleansed)]],'Quality Check'!$B$11:$B$14,'Quality Check'!$D$11:$D$14,)</f>
        <v>Controlled Group (CG)</v>
      </c>
    </row>
    <row r="389" spans="1:66" ht="13.2" x14ac:dyDescent="0.25">
      <c r="A389" s="82">
        <v>45574.479368275468</v>
      </c>
      <c r="B389" s="83" t="s">
        <v>1053</v>
      </c>
      <c r="C389" s="84" t="s">
        <v>1054</v>
      </c>
      <c r="D389" s="83">
        <v>100</v>
      </c>
      <c r="E389" s="83">
        <v>0.33</v>
      </c>
      <c r="F389" s="83" t="s">
        <v>423</v>
      </c>
      <c r="G389" s="83" t="s">
        <v>76</v>
      </c>
      <c r="H389" s="83" t="s">
        <v>1055</v>
      </c>
      <c r="I389" s="83" t="s">
        <v>73</v>
      </c>
      <c r="J389" s="83" t="s">
        <v>64</v>
      </c>
      <c r="K389" s="83" t="s">
        <v>64</v>
      </c>
      <c r="L389" s="83" t="s">
        <v>64</v>
      </c>
      <c r="M389" s="83" t="s">
        <v>78</v>
      </c>
      <c r="N389" s="83" t="s">
        <v>64</v>
      </c>
      <c r="O389" s="83" t="s">
        <v>64</v>
      </c>
      <c r="P389" s="83" t="s">
        <v>64</v>
      </c>
      <c r="Q389" s="83" t="s">
        <v>64</v>
      </c>
      <c r="R389" s="83" t="s">
        <v>64</v>
      </c>
      <c r="S389" s="83" t="s">
        <v>64</v>
      </c>
      <c r="T389" s="83" t="s">
        <v>84</v>
      </c>
      <c r="U389" s="83" t="s">
        <v>84</v>
      </c>
      <c r="V389" s="83" t="s">
        <v>64</v>
      </c>
      <c r="W389" s="83" t="s">
        <v>64</v>
      </c>
      <c r="X389" s="83" t="s">
        <v>84</v>
      </c>
      <c r="Y389" s="83" t="s">
        <v>64</v>
      </c>
      <c r="Z389" s="83" t="s">
        <v>65</v>
      </c>
      <c r="AA389" s="83" t="s">
        <v>65</v>
      </c>
      <c r="AB389" s="83" t="s">
        <v>65</v>
      </c>
      <c r="AC389" s="83" t="s">
        <v>79</v>
      </c>
      <c r="AD389" s="83" t="s">
        <v>65</v>
      </c>
      <c r="AE389" s="83" t="s">
        <v>66</v>
      </c>
      <c r="AF389" s="83" t="s">
        <v>66</v>
      </c>
      <c r="AG389" s="83" t="s">
        <v>65</v>
      </c>
      <c r="AH389" s="83" t="s">
        <v>79</v>
      </c>
      <c r="AI389" s="83" t="s">
        <v>79</v>
      </c>
      <c r="AJ389" s="83" t="s">
        <v>65</v>
      </c>
      <c r="AK389" s="83" t="s">
        <v>65</v>
      </c>
      <c r="AL389" s="83" t="s">
        <v>66</v>
      </c>
      <c r="AM389" s="83" t="s">
        <v>65</v>
      </c>
      <c r="AN389" s="83" t="s">
        <v>65</v>
      </c>
      <c r="AO389" s="83" t="s">
        <v>65</v>
      </c>
      <c r="AP389" s="83" t="s">
        <v>85</v>
      </c>
      <c r="AQ389" s="83" t="s">
        <v>151</v>
      </c>
      <c r="AR389" s="83" t="s">
        <v>63</v>
      </c>
      <c r="AS389" s="83" t="s">
        <v>115</v>
      </c>
      <c r="AT389" s="83" t="s">
        <v>87</v>
      </c>
      <c r="AU389" s="83" t="s">
        <v>70</v>
      </c>
      <c r="AV389" s="83" t="s">
        <v>71</v>
      </c>
      <c r="AW389" s="83" t="s">
        <v>72</v>
      </c>
      <c r="AX389" s="83" t="s">
        <v>73</v>
      </c>
      <c r="AY389" s="83" t="s">
        <v>63</v>
      </c>
      <c r="AZ389" s="83" t="s">
        <v>73</v>
      </c>
      <c r="BA389" s="83" t="s">
        <v>63</v>
      </c>
      <c r="BB389" s="83" t="s">
        <v>73</v>
      </c>
      <c r="BC389" s="83" t="s">
        <v>73</v>
      </c>
      <c r="BD389" s="83"/>
      <c r="BE389" s="83" t="s">
        <v>73</v>
      </c>
      <c r="BF389" s="83"/>
      <c r="BG389" s="87" t="s">
        <v>846</v>
      </c>
      <c r="BH389" s="86" t="s">
        <v>60</v>
      </c>
      <c r="BI389" s="76" t="s">
        <v>1415</v>
      </c>
      <c r="BJ389">
        <f t="shared" si="14"/>
        <v>29</v>
      </c>
      <c r="BK389" s="87">
        <f t="shared" si="13"/>
        <v>56</v>
      </c>
      <c r="BL389" s="87"/>
      <c r="BM389" s="86" t="str">
        <f>_xlfn.XLOOKUP(Form_Responses1811[[#This Row],[Sekolah School (Cleansed)]],'Quality Check'!$B$11:$B$14,'Quality Check'!$C$11:$C$14,)</f>
        <v>Urban</v>
      </c>
      <c r="BN389" s="86" t="str">
        <f>_xlfn.XLOOKUP(Form_Responses1811[[#This Row],[Sekolah School (Cleansed)]],'Quality Check'!$B$11:$B$14,'Quality Check'!$D$11:$D$14,)</f>
        <v>Controlled Group (CG)</v>
      </c>
    </row>
    <row r="390" spans="1:66" ht="13.2" x14ac:dyDescent="0.25">
      <c r="A390" s="82">
        <v>45574.479499594905</v>
      </c>
      <c r="B390" s="83" t="s">
        <v>1056</v>
      </c>
      <c r="C390" s="84" t="s">
        <v>1057</v>
      </c>
      <c r="D390" s="83">
        <v>100</v>
      </c>
      <c r="E390" s="83">
        <v>0.92</v>
      </c>
      <c r="F390" s="83" t="s">
        <v>114</v>
      </c>
      <c r="G390" s="83" t="s">
        <v>76</v>
      </c>
      <c r="H390" s="83" t="s">
        <v>846</v>
      </c>
      <c r="I390" s="83" t="s">
        <v>63</v>
      </c>
      <c r="J390" s="83" t="s">
        <v>78</v>
      </c>
      <c r="K390" s="83" t="s">
        <v>78</v>
      </c>
      <c r="L390" s="83" t="s">
        <v>64</v>
      </c>
      <c r="M390" s="83" t="s">
        <v>84</v>
      </c>
      <c r="N390" s="83" t="s">
        <v>64</v>
      </c>
      <c r="O390" s="83" t="s">
        <v>64</v>
      </c>
      <c r="P390" s="83" t="s">
        <v>84</v>
      </c>
      <c r="Q390" s="83" t="s">
        <v>84</v>
      </c>
      <c r="R390" s="83" t="s">
        <v>64</v>
      </c>
      <c r="S390" s="83" t="s">
        <v>64</v>
      </c>
      <c r="T390" s="83" t="s">
        <v>64</v>
      </c>
      <c r="U390" s="83" t="s">
        <v>64</v>
      </c>
      <c r="V390" s="83" t="s">
        <v>64</v>
      </c>
      <c r="W390" s="83" t="s">
        <v>64</v>
      </c>
      <c r="X390" s="83" t="s">
        <v>84</v>
      </c>
      <c r="Y390" s="83" t="s">
        <v>64</v>
      </c>
      <c r="Z390" s="83" t="s">
        <v>66</v>
      </c>
      <c r="AA390" s="83" t="s">
        <v>66</v>
      </c>
      <c r="AB390" s="83" t="s">
        <v>66</v>
      </c>
      <c r="AC390" s="83" t="s">
        <v>65</v>
      </c>
      <c r="AD390" s="83" t="s">
        <v>66</v>
      </c>
      <c r="AE390" s="83" t="s">
        <v>79</v>
      </c>
      <c r="AF390" s="83" t="s">
        <v>79</v>
      </c>
      <c r="AG390" s="83" t="s">
        <v>66</v>
      </c>
      <c r="AH390" s="83" t="s">
        <v>79</v>
      </c>
      <c r="AI390" s="83" t="s">
        <v>79</v>
      </c>
      <c r="AJ390" s="83" t="s">
        <v>66</v>
      </c>
      <c r="AK390" s="83" t="s">
        <v>66</v>
      </c>
      <c r="AL390" s="83" t="s">
        <v>66</v>
      </c>
      <c r="AM390" s="83" t="s">
        <v>66</v>
      </c>
      <c r="AN390" s="83" t="s">
        <v>66</v>
      </c>
      <c r="AO390" s="83" t="s">
        <v>66</v>
      </c>
      <c r="AP390" s="83" t="s">
        <v>85</v>
      </c>
      <c r="AQ390" s="83" t="s">
        <v>85</v>
      </c>
      <c r="AR390" s="83" t="s">
        <v>86</v>
      </c>
      <c r="AS390" s="83" t="s">
        <v>1058</v>
      </c>
      <c r="AT390" s="83" t="s">
        <v>69</v>
      </c>
      <c r="AU390" s="83" t="s">
        <v>93</v>
      </c>
      <c r="AV390" s="83" t="s">
        <v>71</v>
      </c>
      <c r="AW390" s="83" t="s">
        <v>72</v>
      </c>
      <c r="AX390" s="83" t="s">
        <v>72</v>
      </c>
      <c r="AY390" s="83" t="s">
        <v>63</v>
      </c>
      <c r="AZ390" s="83" t="s">
        <v>72</v>
      </c>
      <c r="BA390" s="83" t="s">
        <v>72</v>
      </c>
      <c r="BB390" s="83" t="s">
        <v>73</v>
      </c>
      <c r="BC390" s="83" t="s">
        <v>73</v>
      </c>
      <c r="BD390" s="83"/>
      <c r="BE390" s="83" t="s">
        <v>73</v>
      </c>
      <c r="BF390" s="83"/>
      <c r="BG390" s="87" t="s">
        <v>846</v>
      </c>
      <c r="BH390" s="87" t="s">
        <v>114</v>
      </c>
      <c r="BI390" s="76" t="s">
        <v>1414</v>
      </c>
      <c r="BJ390">
        <f t="shared" si="14"/>
        <v>27</v>
      </c>
      <c r="BK390" s="87">
        <f t="shared" si="13"/>
        <v>46</v>
      </c>
      <c r="BL390" s="87"/>
      <c r="BM390" s="86" t="str">
        <f>_xlfn.XLOOKUP(Form_Responses1811[[#This Row],[Sekolah School (Cleansed)]],'Quality Check'!$B$11:$B$14,'Quality Check'!$C$11:$C$14,)</f>
        <v>Urban</v>
      </c>
      <c r="BN390" s="86" t="str">
        <f>_xlfn.XLOOKUP(Form_Responses1811[[#This Row],[Sekolah School (Cleansed)]],'Quality Check'!$B$11:$B$14,'Quality Check'!$D$11:$D$14,)</f>
        <v>Controlled Group (CG)</v>
      </c>
    </row>
    <row r="391" spans="1:66" ht="13.2" x14ac:dyDescent="0.25">
      <c r="A391" s="82">
        <v>45574.482555925926</v>
      </c>
      <c r="B391" s="83" t="s">
        <v>1059</v>
      </c>
      <c r="C391" s="84" t="s">
        <v>1060</v>
      </c>
      <c r="D391" s="83">
        <v>100</v>
      </c>
      <c r="E391" s="83">
        <v>0.17</v>
      </c>
      <c r="F391" s="83" t="s">
        <v>423</v>
      </c>
      <c r="G391" s="83" t="s">
        <v>76</v>
      </c>
      <c r="H391" s="83" t="s">
        <v>922</v>
      </c>
      <c r="I391" s="83" t="s">
        <v>73</v>
      </c>
      <c r="J391" s="83" t="s">
        <v>64</v>
      </c>
      <c r="K391" s="83" t="s">
        <v>84</v>
      </c>
      <c r="L391" s="83" t="s">
        <v>64</v>
      </c>
      <c r="M391" s="83" t="s">
        <v>84</v>
      </c>
      <c r="N391" s="83" t="s">
        <v>64</v>
      </c>
      <c r="O391" s="83" t="s">
        <v>64</v>
      </c>
      <c r="P391" s="83" t="s">
        <v>84</v>
      </c>
      <c r="Q391" s="83" t="s">
        <v>84</v>
      </c>
      <c r="R391" s="83" t="s">
        <v>64</v>
      </c>
      <c r="S391" s="83" t="s">
        <v>64</v>
      </c>
      <c r="T391" s="83" t="s">
        <v>84</v>
      </c>
      <c r="U391" s="83" t="s">
        <v>78</v>
      </c>
      <c r="V391" s="83" t="s">
        <v>64</v>
      </c>
      <c r="W391" s="83" t="s">
        <v>64</v>
      </c>
      <c r="X391" s="83" t="s">
        <v>84</v>
      </c>
      <c r="Y391" s="83" t="s">
        <v>64</v>
      </c>
      <c r="Z391" s="83" t="s">
        <v>65</v>
      </c>
      <c r="AA391" s="83" t="s">
        <v>66</v>
      </c>
      <c r="AB391" s="83" t="s">
        <v>66</v>
      </c>
      <c r="AC391" s="83" t="s">
        <v>66</v>
      </c>
      <c r="AD391" s="83" t="s">
        <v>66</v>
      </c>
      <c r="AE391" s="83" t="s">
        <v>66</v>
      </c>
      <c r="AF391" s="83" t="s">
        <v>66</v>
      </c>
      <c r="AG391" s="83" t="s">
        <v>65</v>
      </c>
      <c r="AH391" s="83" t="s">
        <v>65</v>
      </c>
      <c r="AI391" s="83" t="s">
        <v>79</v>
      </c>
      <c r="AJ391" s="83" t="s">
        <v>65</v>
      </c>
      <c r="AK391" s="83" t="s">
        <v>66</v>
      </c>
      <c r="AL391" s="83" t="s">
        <v>66</v>
      </c>
      <c r="AM391" s="83" t="s">
        <v>66</v>
      </c>
      <c r="AN391" s="83" t="s">
        <v>66</v>
      </c>
      <c r="AO391" s="83" t="s">
        <v>66</v>
      </c>
      <c r="AP391" s="83" t="s">
        <v>85</v>
      </c>
      <c r="AQ391" s="83" t="s">
        <v>85</v>
      </c>
      <c r="AR391" s="83" t="s">
        <v>86</v>
      </c>
      <c r="AS391" s="83" t="s">
        <v>81</v>
      </c>
      <c r="AT391" s="83" t="s">
        <v>87</v>
      </c>
      <c r="AU391" s="83" t="s">
        <v>67</v>
      </c>
      <c r="AV391" s="83" t="s">
        <v>71</v>
      </c>
      <c r="AW391" s="83" t="s">
        <v>72</v>
      </c>
      <c r="AX391" s="83" t="s">
        <v>72</v>
      </c>
      <c r="AY391" s="83" t="s">
        <v>72</v>
      </c>
      <c r="AZ391" s="83" t="s">
        <v>63</v>
      </c>
      <c r="BA391" s="83" t="s">
        <v>72</v>
      </c>
      <c r="BB391" s="83" t="s">
        <v>73</v>
      </c>
      <c r="BC391" s="83" t="s">
        <v>73</v>
      </c>
      <c r="BD391" s="83"/>
      <c r="BE391" s="83" t="s">
        <v>73</v>
      </c>
      <c r="BF391" s="83"/>
      <c r="BG391" s="87" t="s">
        <v>846</v>
      </c>
      <c r="BH391" s="86" t="s">
        <v>60</v>
      </c>
      <c r="BI391" s="76" t="s">
        <v>1415</v>
      </c>
      <c r="BJ391">
        <f t="shared" si="14"/>
        <v>26</v>
      </c>
      <c r="BK391" s="87">
        <f t="shared" si="13"/>
        <v>52</v>
      </c>
      <c r="BL391" s="87"/>
      <c r="BM391" s="86" t="str">
        <f>_xlfn.XLOOKUP(Form_Responses1811[[#This Row],[Sekolah School (Cleansed)]],'Quality Check'!$B$11:$B$14,'Quality Check'!$C$11:$C$14,)</f>
        <v>Urban</v>
      </c>
      <c r="BN391" s="86" t="str">
        <f>_xlfn.XLOOKUP(Form_Responses1811[[#This Row],[Sekolah School (Cleansed)]],'Quality Check'!$B$11:$B$14,'Quality Check'!$D$11:$D$14,)</f>
        <v>Controlled Group (CG)</v>
      </c>
    </row>
    <row r="392" spans="1:66" ht="13.2" x14ac:dyDescent="0.25">
      <c r="A392" s="82">
        <v>45574.48351174769</v>
      </c>
      <c r="B392" s="83" t="s">
        <v>1061</v>
      </c>
      <c r="C392" s="84" t="s">
        <v>1062</v>
      </c>
      <c r="D392" s="83">
        <v>100</v>
      </c>
      <c r="E392" s="83">
        <v>0.63</v>
      </c>
      <c r="F392" s="83" t="s">
        <v>423</v>
      </c>
      <c r="G392" s="83" t="s">
        <v>76</v>
      </c>
      <c r="H392" s="83" t="s">
        <v>846</v>
      </c>
      <c r="I392" s="83" t="s">
        <v>63</v>
      </c>
      <c r="J392" s="83" t="s">
        <v>64</v>
      </c>
      <c r="K392" s="83" t="s">
        <v>84</v>
      </c>
      <c r="L392" s="83" t="s">
        <v>64</v>
      </c>
      <c r="M392" s="83" t="s">
        <v>78</v>
      </c>
      <c r="N392" s="83" t="s">
        <v>64</v>
      </c>
      <c r="O392" s="83" t="s">
        <v>84</v>
      </c>
      <c r="P392" s="83" t="s">
        <v>84</v>
      </c>
      <c r="Q392" s="83" t="s">
        <v>64</v>
      </c>
      <c r="R392" s="83" t="s">
        <v>84</v>
      </c>
      <c r="S392" s="83" t="s">
        <v>84</v>
      </c>
      <c r="T392" s="83" t="s">
        <v>78</v>
      </c>
      <c r="U392" s="83" t="s">
        <v>64</v>
      </c>
      <c r="V392" s="83" t="s">
        <v>64</v>
      </c>
      <c r="W392" s="83" t="s">
        <v>64</v>
      </c>
      <c r="X392" s="83" t="s">
        <v>64</v>
      </c>
      <c r="Y392" s="83" t="s">
        <v>64</v>
      </c>
      <c r="Z392" s="83" t="s">
        <v>66</v>
      </c>
      <c r="AA392" s="83" t="s">
        <v>65</v>
      </c>
      <c r="AB392" s="83" t="s">
        <v>65</v>
      </c>
      <c r="AC392" s="83" t="s">
        <v>66</v>
      </c>
      <c r="AD392" s="83" t="s">
        <v>66</v>
      </c>
      <c r="AE392" s="83" t="s">
        <v>79</v>
      </c>
      <c r="AF392" s="83" t="s">
        <v>66</v>
      </c>
      <c r="AG392" s="83" t="s">
        <v>65</v>
      </c>
      <c r="AH392" s="83" t="s">
        <v>79</v>
      </c>
      <c r="AI392" s="83" t="s">
        <v>79</v>
      </c>
      <c r="AJ392" s="83" t="s">
        <v>65</v>
      </c>
      <c r="AK392" s="83" t="s">
        <v>65</v>
      </c>
      <c r="AL392" s="83" t="s">
        <v>65</v>
      </c>
      <c r="AM392" s="83" t="s">
        <v>66</v>
      </c>
      <c r="AN392" s="83" t="s">
        <v>66</v>
      </c>
      <c r="AO392" s="83" t="s">
        <v>66</v>
      </c>
      <c r="AP392" s="83" t="s">
        <v>67</v>
      </c>
      <c r="AQ392" s="83" t="s">
        <v>85</v>
      </c>
      <c r="AR392" s="83" t="s">
        <v>86</v>
      </c>
      <c r="AS392" s="83" t="s">
        <v>223</v>
      </c>
      <c r="AT392" s="83" t="s">
        <v>69</v>
      </c>
      <c r="AU392" s="83" t="s">
        <v>80</v>
      </c>
      <c r="AV392" s="83" t="s">
        <v>469</v>
      </c>
      <c r="AW392" s="83" t="s">
        <v>73</v>
      </c>
      <c r="AX392" s="83" t="s">
        <v>72</v>
      </c>
      <c r="AY392" s="83" t="s">
        <v>63</v>
      </c>
      <c r="AZ392" s="83" t="s">
        <v>63</v>
      </c>
      <c r="BA392" s="83" t="s">
        <v>72</v>
      </c>
      <c r="BB392" s="83" t="s">
        <v>72</v>
      </c>
      <c r="BC392" s="83" t="s">
        <v>73</v>
      </c>
      <c r="BD392" s="83"/>
      <c r="BE392" s="83" t="s">
        <v>73</v>
      </c>
      <c r="BF392" s="83"/>
      <c r="BG392" s="87" t="s">
        <v>846</v>
      </c>
      <c r="BH392" s="86" t="s">
        <v>60</v>
      </c>
      <c r="BI392" s="76" t="s">
        <v>1414</v>
      </c>
      <c r="BJ392">
        <f t="shared" si="14"/>
        <v>26</v>
      </c>
      <c r="BK392" s="87">
        <f t="shared" si="13"/>
        <v>52</v>
      </c>
      <c r="BL392" s="87"/>
      <c r="BM392" s="86" t="str">
        <f>_xlfn.XLOOKUP(Form_Responses1811[[#This Row],[Sekolah School (Cleansed)]],'Quality Check'!$B$11:$B$14,'Quality Check'!$C$11:$C$14,)</f>
        <v>Urban</v>
      </c>
      <c r="BN392" s="86" t="str">
        <f>_xlfn.XLOOKUP(Form_Responses1811[[#This Row],[Sekolah School (Cleansed)]],'Quality Check'!$B$11:$B$14,'Quality Check'!$D$11:$D$14,)</f>
        <v>Controlled Group (CG)</v>
      </c>
    </row>
    <row r="393" spans="1:66" ht="13.2" x14ac:dyDescent="0.25">
      <c r="A393" s="82">
        <v>45574.483644328706</v>
      </c>
      <c r="B393" s="83" t="s">
        <v>1063</v>
      </c>
      <c r="C393" s="84" t="s">
        <v>1064</v>
      </c>
      <c r="D393" s="83">
        <v>100</v>
      </c>
      <c r="E393" s="83">
        <v>0.92</v>
      </c>
      <c r="F393" s="83" t="s">
        <v>423</v>
      </c>
      <c r="G393" s="83" t="s">
        <v>76</v>
      </c>
      <c r="H393" s="83" t="s">
        <v>1065</v>
      </c>
      <c r="I393" s="83" t="s">
        <v>73</v>
      </c>
      <c r="J393" s="83" t="s">
        <v>78</v>
      </c>
      <c r="K393" s="83" t="s">
        <v>78</v>
      </c>
      <c r="L393" s="83" t="s">
        <v>64</v>
      </c>
      <c r="M393" s="83" t="s">
        <v>84</v>
      </c>
      <c r="N393" s="83" t="s">
        <v>78</v>
      </c>
      <c r="O393" s="83" t="s">
        <v>84</v>
      </c>
      <c r="P393" s="83" t="s">
        <v>84</v>
      </c>
      <c r="Q393" s="83" t="s">
        <v>84</v>
      </c>
      <c r="R393" s="83" t="s">
        <v>64</v>
      </c>
      <c r="S393" s="83" t="s">
        <v>84</v>
      </c>
      <c r="T393" s="83" t="s">
        <v>84</v>
      </c>
      <c r="U393" s="83" t="s">
        <v>84</v>
      </c>
      <c r="V393" s="83" t="s">
        <v>84</v>
      </c>
      <c r="W393" s="83" t="s">
        <v>84</v>
      </c>
      <c r="X393" s="83" t="s">
        <v>84</v>
      </c>
      <c r="Y393" s="83" t="s">
        <v>84</v>
      </c>
      <c r="Z393" s="83" t="s">
        <v>66</v>
      </c>
      <c r="AA393" s="83" t="s">
        <v>66</v>
      </c>
      <c r="AB393" s="83" t="s">
        <v>66</v>
      </c>
      <c r="AC393" s="83" t="s">
        <v>79</v>
      </c>
      <c r="AD393" s="83" t="s">
        <v>66</v>
      </c>
      <c r="AE393" s="83" t="s">
        <v>66</v>
      </c>
      <c r="AF393" s="83" t="s">
        <v>66</v>
      </c>
      <c r="AG393" s="83" t="s">
        <v>66</v>
      </c>
      <c r="AH393" s="83" t="s">
        <v>66</v>
      </c>
      <c r="AI393" s="83" t="s">
        <v>79</v>
      </c>
      <c r="AJ393" s="83" t="s">
        <v>66</v>
      </c>
      <c r="AK393" s="83" t="s">
        <v>66</v>
      </c>
      <c r="AL393" s="83" t="s">
        <v>66</v>
      </c>
      <c r="AM393" s="83" t="s">
        <v>66</v>
      </c>
      <c r="AN393" s="83" t="s">
        <v>66</v>
      </c>
      <c r="AO393" s="83" t="s">
        <v>66</v>
      </c>
      <c r="AP393" s="83" t="s">
        <v>67</v>
      </c>
      <c r="AQ393" s="83" t="s">
        <v>67</v>
      </c>
      <c r="AR393" s="83" t="s">
        <v>86</v>
      </c>
      <c r="AS393" s="83" t="s">
        <v>68</v>
      </c>
      <c r="AT393" s="83" t="s">
        <v>69</v>
      </c>
      <c r="AU393" s="83" t="s">
        <v>70</v>
      </c>
      <c r="AV393" s="83" t="s">
        <v>71</v>
      </c>
      <c r="AW393" s="83" t="s">
        <v>73</v>
      </c>
      <c r="AX393" s="83" t="s">
        <v>73</v>
      </c>
      <c r="AY393" s="83" t="s">
        <v>63</v>
      </c>
      <c r="AZ393" s="83" t="s">
        <v>72</v>
      </c>
      <c r="BA393" s="83" t="s">
        <v>63</v>
      </c>
      <c r="BB393" s="83" t="s">
        <v>72</v>
      </c>
      <c r="BC393" s="83" t="s">
        <v>73</v>
      </c>
      <c r="BD393" s="83"/>
      <c r="BE393" s="83" t="s">
        <v>73</v>
      </c>
      <c r="BF393" s="83"/>
      <c r="BG393" s="87" t="s">
        <v>846</v>
      </c>
      <c r="BH393" s="86" t="s">
        <v>60</v>
      </c>
      <c r="BI393" s="76" t="s">
        <v>1415</v>
      </c>
      <c r="BJ393">
        <f t="shared" si="14"/>
        <v>19</v>
      </c>
      <c r="BK393" s="87">
        <f t="shared" si="13"/>
        <v>47</v>
      </c>
      <c r="BL393" s="87"/>
      <c r="BM393" s="86" t="str">
        <f>_xlfn.XLOOKUP(Form_Responses1811[[#This Row],[Sekolah School (Cleansed)]],'Quality Check'!$B$11:$B$14,'Quality Check'!$C$11:$C$14,)</f>
        <v>Urban</v>
      </c>
      <c r="BN393" s="86" t="str">
        <f>_xlfn.XLOOKUP(Form_Responses1811[[#This Row],[Sekolah School (Cleansed)]],'Quality Check'!$B$11:$B$14,'Quality Check'!$D$11:$D$14,)</f>
        <v>Controlled Group (CG)</v>
      </c>
    </row>
    <row r="394" spans="1:66" ht="13.2" x14ac:dyDescent="0.25">
      <c r="A394" s="82">
        <v>45574.484666192133</v>
      </c>
      <c r="B394" s="83" t="s">
        <v>1066</v>
      </c>
      <c r="C394" s="84" t="s">
        <v>1067</v>
      </c>
      <c r="D394" s="83">
        <v>14.29</v>
      </c>
      <c r="E394" s="83">
        <v>0.25</v>
      </c>
      <c r="F394" s="83" t="s">
        <v>114</v>
      </c>
      <c r="G394" s="83" t="s">
        <v>76</v>
      </c>
      <c r="H394" s="83" t="s">
        <v>849</v>
      </c>
      <c r="I394" s="83" t="s">
        <v>63</v>
      </c>
      <c r="J394" s="83" t="s">
        <v>78</v>
      </c>
      <c r="K394" s="83" t="s">
        <v>84</v>
      </c>
      <c r="L394" s="83" t="s">
        <v>64</v>
      </c>
      <c r="M394" s="83" t="s">
        <v>84</v>
      </c>
      <c r="N394" s="83" t="s">
        <v>84</v>
      </c>
      <c r="O394" s="83" t="s">
        <v>78</v>
      </c>
      <c r="P394" s="83" t="s">
        <v>64</v>
      </c>
      <c r="Q394" s="83" t="s">
        <v>64</v>
      </c>
      <c r="R394" s="83" t="s">
        <v>64</v>
      </c>
      <c r="S394" s="83" t="s">
        <v>64</v>
      </c>
      <c r="T394" s="83" t="s">
        <v>64</v>
      </c>
      <c r="U394" s="83" t="s">
        <v>64</v>
      </c>
      <c r="V394" s="83" t="s">
        <v>64</v>
      </c>
      <c r="W394" s="83" t="s">
        <v>64</v>
      </c>
      <c r="X394" s="83" t="s">
        <v>64</v>
      </c>
      <c r="Y394" s="83" t="s">
        <v>64</v>
      </c>
      <c r="Z394" s="83" t="s">
        <v>66</v>
      </c>
      <c r="AA394" s="83" t="s">
        <v>66</v>
      </c>
      <c r="AB394" s="83" t="s">
        <v>66</v>
      </c>
      <c r="AC394" s="83" t="s">
        <v>66</v>
      </c>
      <c r="AD394" s="83" t="s">
        <v>66</v>
      </c>
      <c r="AE394" s="83" t="s">
        <v>66</v>
      </c>
      <c r="AF394" s="83" t="s">
        <v>65</v>
      </c>
      <c r="AG394" s="83" t="s">
        <v>66</v>
      </c>
      <c r="AH394" s="83" t="s">
        <v>66</v>
      </c>
      <c r="AI394" s="83" t="s">
        <v>79</v>
      </c>
      <c r="AJ394" s="83" t="s">
        <v>66</v>
      </c>
      <c r="AK394" s="83" t="s">
        <v>66</v>
      </c>
      <c r="AL394" s="83" t="s">
        <v>66</v>
      </c>
      <c r="AM394" s="83" t="s">
        <v>66</v>
      </c>
      <c r="AN394" s="83" t="s">
        <v>66</v>
      </c>
      <c r="AO394" s="83" t="s">
        <v>66</v>
      </c>
      <c r="AP394" s="83" t="s">
        <v>67</v>
      </c>
      <c r="AQ394" s="83" t="s">
        <v>67</v>
      </c>
      <c r="AR394" s="83" t="s">
        <v>73</v>
      </c>
      <c r="AS394" s="83" t="s">
        <v>81</v>
      </c>
      <c r="AT394" s="83" t="s">
        <v>87</v>
      </c>
      <c r="AU394" s="83" t="s">
        <v>70</v>
      </c>
      <c r="AV394" s="83" t="s">
        <v>71</v>
      </c>
      <c r="AW394" s="83" t="s">
        <v>63</v>
      </c>
      <c r="AX394" s="83" t="s">
        <v>63</v>
      </c>
      <c r="AY394" s="83" t="s">
        <v>63</v>
      </c>
      <c r="AZ394" s="83" t="s">
        <v>72</v>
      </c>
      <c r="BA394" s="83" t="s">
        <v>63</v>
      </c>
      <c r="BB394" s="83" t="s">
        <v>72</v>
      </c>
      <c r="BC394" s="83" t="s">
        <v>73</v>
      </c>
      <c r="BD394" s="83"/>
      <c r="BE394" s="83" t="s">
        <v>73</v>
      </c>
      <c r="BF394" s="83"/>
      <c r="BG394" s="87" t="s">
        <v>846</v>
      </c>
      <c r="BH394" s="87" t="s">
        <v>114</v>
      </c>
      <c r="BI394" s="76" t="s">
        <v>1414</v>
      </c>
      <c r="BJ394">
        <f t="shared" si="14"/>
        <v>28</v>
      </c>
      <c r="BK394" s="87">
        <f t="shared" si="13"/>
        <v>49</v>
      </c>
      <c r="BL394" s="87"/>
      <c r="BM394" s="86" t="str">
        <f>_xlfn.XLOOKUP(Form_Responses1811[[#This Row],[Sekolah School (Cleansed)]],'Quality Check'!$B$11:$B$14,'Quality Check'!$C$11:$C$14,)</f>
        <v>Urban</v>
      </c>
      <c r="BN394" s="86" t="str">
        <f>_xlfn.XLOOKUP(Form_Responses1811[[#This Row],[Sekolah School (Cleansed)]],'Quality Check'!$B$11:$B$14,'Quality Check'!$D$11:$D$14,)</f>
        <v>Controlled Group (CG)</v>
      </c>
    </row>
    <row r="395" spans="1:66" ht="13.2" x14ac:dyDescent="0.25">
      <c r="A395" s="82">
        <v>45574.487790185187</v>
      </c>
      <c r="B395" s="83" t="s">
        <v>1068</v>
      </c>
      <c r="C395" s="84" t="s">
        <v>1069</v>
      </c>
      <c r="D395" s="83">
        <v>100</v>
      </c>
      <c r="E395" s="83">
        <v>1.1299999999999999</v>
      </c>
      <c r="F395" s="83" t="s">
        <v>114</v>
      </c>
      <c r="G395" s="83" t="s">
        <v>76</v>
      </c>
      <c r="H395" s="83" t="s">
        <v>857</v>
      </c>
      <c r="I395" s="83" t="s">
        <v>63</v>
      </c>
      <c r="J395" s="83" t="s">
        <v>64</v>
      </c>
      <c r="K395" s="83" t="s">
        <v>78</v>
      </c>
      <c r="L395" s="83" t="s">
        <v>64</v>
      </c>
      <c r="M395" s="83" t="s">
        <v>84</v>
      </c>
      <c r="N395" s="83" t="s">
        <v>84</v>
      </c>
      <c r="O395" s="83" t="s">
        <v>64</v>
      </c>
      <c r="P395" s="83" t="s">
        <v>78</v>
      </c>
      <c r="Q395" s="83" t="s">
        <v>64</v>
      </c>
      <c r="R395" s="83" t="s">
        <v>64</v>
      </c>
      <c r="S395" s="83" t="s">
        <v>64</v>
      </c>
      <c r="T395" s="83" t="s">
        <v>64</v>
      </c>
      <c r="U395" s="83" t="s">
        <v>64</v>
      </c>
      <c r="V395" s="83" t="s">
        <v>84</v>
      </c>
      <c r="W395" s="83" t="s">
        <v>64</v>
      </c>
      <c r="X395" s="83" t="s">
        <v>64</v>
      </c>
      <c r="Y395" s="83" t="s">
        <v>64</v>
      </c>
      <c r="Z395" s="83" t="s">
        <v>65</v>
      </c>
      <c r="AA395" s="83" t="s">
        <v>65</v>
      </c>
      <c r="AB395" s="83" t="s">
        <v>65</v>
      </c>
      <c r="AC395" s="83" t="s">
        <v>65</v>
      </c>
      <c r="AD395" s="83" t="s">
        <v>66</v>
      </c>
      <c r="AE395" s="83" t="s">
        <v>65</v>
      </c>
      <c r="AF395" s="83" t="s">
        <v>65</v>
      </c>
      <c r="AG395" s="83" t="s">
        <v>66</v>
      </c>
      <c r="AH395" s="83" t="s">
        <v>79</v>
      </c>
      <c r="AI395" s="83" t="s">
        <v>101</v>
      </c>
      <c r="AJ395" s="83" t="s">
        <v>65</v>
      </c>
      <c r="AK395" s="83" t="s">
        <v>65</v>
      </c>
      <c r="AL395" s="83" t="s">
        <v>79</v>
      </c>
      <c r="AM395" s="83" t="s">
        <v>65</v>
      </c>
      <c r="AN395" s="83" t="s">
        <v>79</v>
      </c>
      <c r="AO395" s="83" t="s">
        <v>65</v>
      </c>
      <c r="AP395" s="83" t="s">
        <v>67</v>
      </c>
      <c r="AQ395" s="83" t="s">
        <v>67</v>
      </c>
      <c r="AR395" s="83" t="s">
        <v>86</v>
      </c>
      <c r="AS395" s="83" t="s">
        <v>68</v>
      </c>
      <c r="AT395" s="83" t="s">
        <v>87</v>
      </c>
      <c r="AU395" s="83" t="s">
        <v>70</v>
      </c>
      <c r="AV395" s="83" t="s">
        <v>80</v>
      </c>
      <c r="AW395" s="83" t="s">
        <v>73</v>
      </c>
      <c r="AX395" s="83" t="s">
        <v>73</v>
      </c>
      <c r="AY395" s="83" t="s">
        <v>63</v>
      </c>
      <c r="AZ395" s="83" t="s">
        <v>63</v>
      </c>
      <c r="BA395" s="83" t="s">
        <v>72</v>
      </c>
      <c r="BB395" s="83" t="s">
        <v>73</v>
      </c>
      <c r="BC395" s="83" t="s">
        <v>73</v>
      </c>
      <c r="BD395" s="83"/>
      <c r="BE395" s="83" t="s">
        <v>63</v>
      </c>
      <c r="BF395" s="83" t="s">
        <v>1070</v>
      </c>
      <c r="BG395" s="87" t="s">
        <v>846</v>
      </c>
      <c r="BH395" s="87" t="s">
        <v>114</v>
      </c>
      <c r="BI395" s="76" t="s">
        <v>1414</v>
      </c>
      <c r="BJ395">
        <f t="shared" si="14"/>
        <v>28</v>
      </c>
      <c r="BK395" s="87">
        <f t="shared" si="13"/>
        <v>56</v>
      </c>
      <c r="BL395" s="87"/>
      <c r="BM395" s="86" t="str">
        <f>_xlfn.XLOOKUP(Form_Responses1811[[#This Row],[Sekolah School (Cleansed)]],'Quality Check'!$B$11:$B$14,'Quality Check'!$C$11:$C$14,)</f>
        <v>Urban</v>
      </c>
      <c r="BN395" s="86" t="str">
        <f>_xlfn.XLOOKUP(Form_Responses1811[[#This Row],[Sekolah School (Cleansed)]],'Quality Check'!$B$11:$B$14,'Quality Check'!$D$11:$D$14,)</f>
        <v>Controlled Group (CG)</v>
      </c>
    </row>
    <row r="396" spans="1:66" ht="13.2" x14ac:dyDescent="0.25">
      <c r="A396" s="82">
        <v>45574.487807696758</v>
      </c>
      <c r="B396" s="83" t="s">
        <v>1071</v>
      </c>
      <c r="C396" s="84" t="s">
        <v>1072</v>
      </c>
      <c r="D396" s="83">
        <v>12.5</v>
      </c>
      <c r="E396" s="83">
        <v>0.21</v>
      </c>
      <c r="F396" s="83" t="s">
        <v>114</v>
      </c>
      <c r="G396" s="83" t="s">
        <v>76</v>
      </c>
      <c r="H396" s="83" t="s">
        <v>1073</v>
      </c>
      <c r="I396" s="83" t="s">
        <v>63</v>
      </c>
      <c r="J396" s="83" t="s">
        <v>64</v>
      </c>
      <c r="K396" s="83" t="s">
        <v>64</v>
      </c>
      <c r="L396" s="83" t="s">
        <v>64</v>
      </c>
      <c r="M396" s="83" t="s">
        <v>64</v>
      </c>
      <c r="N396" s="83" t="s">
        <v>64</v>
      </c>
      <c r="O396" s="83" t="s">
        <v>64</v>
      </c>
      <c r="P396" s="83" t="s">
        <v>64</v>
      </c>
      <c r="Q396" s="83" t="s">
        <v>64</v>
      </c>
      <c r="R396" s="83" t="s">
        <v>64</v>
      </c>
      <c r="S396" s="83" t="s">
        <v>64</v>
      </c>
      <c r="T396" s="83" t="s">
        <v>64</v>
      </c>
      <c r="U396" s="83" t="s">
        <v>64</v>
      </c>
      <c r="V396" s="83" t="s">
        <v>64</v>
      </c>
      <c r="W396" s="83" t="s">
        <v>64</v>
      </c>
      <c r="X396" s="83" t="s">
        <v>64</v>
      </c>
      <c r="Y396" s="83" t="s">
        <v>64</v>
      </c>
      <c r="Z396" s="83" t="s">
        <v>66</v>
      </c>
      <c r="AA396" s="83" t="s">
        <v>66</v>
      </c>
      <c r="AB396" s="83" t="s">
        <v>66</v>
      </c>
      <c r="AC396" s="83" t="s">
        <v>66</v>
      </c>
      <c r="AD396" s="83" t="s">
        <v>66</v>
      </c>
      <c r="AE396" s="83" t="s">
        <v>66</v>
      </c>
      <c r="AF396" s="83" t="s">
        <v>66</v>
      </c>
      <c r="AG396" s="83" t="s">
        <v>66</v>
      </c>
      <c r="AH396" s="83" t="s">
        <v>66</v>
      </c>
      <c r="AI396" s="83" t="s">
        <v>66</v>
      </c>
      <c r="AJ396" s="83" t="s">
        <v>66</v>
      </c>
      <c r="AK396" s="83" t="s">
        <v>66</v>
      </c>
      <c r="AL396" s="83" t="s">
        <v>66</v>
      </c>
      <c r="AM396" s="83" t="s">
        <v>66</v>
      </c>
      <c r="AN396" s="83" t="s">
        <v>66</v>
      </c>
      <c r="AO396" s="83" t="s">
        <v>66</v>
      </c>
      <c r="AP396" s="83" t="s">
        <v>67</v>
      </c>
      <c r="AQ396" s="83" t="s">
        <v>67</v>
      </c>
      <c r="AR396" s="83" t="s">
        <v>86</v>
      </c>
      <c r="AS396" s="83" t="s">
        <v>68</v>
      </c>
      <c r="AT396" s="83" t="s">
        <v>69</v>
      </c>
      <c r="AU396" s="83" t="s">
        <v>80</v>
      </c>
      <c r="AV396" s="83" t="s">
        <v>80</v>
      </c>
      <c r="AW396" s="83" t="s">
        <v>63</v>
      </c>
      <c r="AX396" s="83" t="s">
        <v>73</v>
      </c>
      <c r="AY396" s="83" t="s">
        <v>72</v>
      </c>
      <c r="AZ396" s="83" t="s">
        <v>72</v>
      </c>
      <c r="BA396" s="83" t="s">
        <v>63</v>
      </c>
      <c r="BB396" s="83" t="s">
        <v>73</v>
      </c>
      <c r="BC396" s="83" t="s">
        <v>73</v>
      </c>
      <c r="BD396" s="83"/>
      <c r="BE396" s="83" t="s">
        <v>73</v>
      </c>
      <c r="BF396" s="83"/>
      <c r="BG396" s="87" t="s">
        <v>846</v>
      </c>
      <c r="BH396" s="87" t="s">
        <v>114</v>
      </c>
      <c r="BI396" s="76" t="s">
        <v>1414</v>
      </c>
      <c r="BJ396">
        <f t="shared" si="14"/>
        <v>31</v>
      </c>
      <c r="BK396" s="87">
        <f t="shared" si="13"/>
        <v>47</v>
      </c>
      <c r="BL396" s="87"/>
      <c r="BM396" s="86" t="str">
        <f>_xlfn.XLOOKUP(Form_Responses1811[[#This Row],[Sekolah School (Cleansed)]],'Quality Check'!$B$11:$B$14,'Quality Check'!$C$11:$C$14,)</f>
        <v>Urban</v>
      </c>
      <c r="BN396" s="86" t="str">
        <f>_xlfn.XLOOKUP(Form_Responses1811[[#This Row],[Sekolah School (Cleansed)]],'Quality Check'!$B$11:$B$14,'Quality Check'!$D$11:$D$14,)</f>
        <v>Controlled Group (CG)</v>
      </c>
    </row>
    <row r="397" spans="1:66" ht="13.2" x14ac:dyDescent="0.25">
      <c r="A397" s="82">
        <v>45574.488118831017</v>
      </c>
      <c r="B397" s="83" t="s">
        <v>1074</v>
      </c>
      <c r="C397" s="84" t="s">
        <v>1075</v>
      </c>
      <c r="D397" s="83">
        <v>100</v>
      </c>
      <c r="E397" s="83">
        <v>0.5</v>
      </c>
      <c r="F397" s="83" t="s">
        <v>114</v>
      </c>
      <c r="G397" s="83" t="s">
        <v>76</v>
      </c>
      <c r="H397" s="83" t="s">
        <v>922</v>
      </c>
      <c r="I397" s="83" t="s">
        <v>63</v>
      </c>
      <c r="J397" s="83" t="s">
        <v>64</v>
      </c>
      <c r="K397" s="83" t="s">
        <v>64</v>
      </c>
      <c r="L397" s="83" t="s">
        <v>64</v>
      </c>
      <c r="M397" s="83" t="s">
        <v>78</v>
      </c>
      <c r="N397" s="83" t="s">
        <v>64</v>
      </c>
      <c r="O397" s="83" t="s">
        <v>64</v>
      </c>
      <c r="P397" s="83" t="s">
        <v>84</v>
      </c>
      <c r="Q397" s="83" t="s">
        <v>64</v>
      </c>
      <c r="R397" s="83" t="s">
        <v>64</v>
      </c>
      <c r="S397" s="83" t="s">
        <v>64</v>
      </c>
      <c r="T397" s="83" t="s">
        <v>64</v>
      </c>
      <c r="U397" s="83" t="s">
        <v>84</v>
      </c>
      <c r="V397" s="83" t="s">
        <v>84</v>
      </c>
      <c r="W397" s="83" t="s">
        <v>84</v>
      </c>
      <c r="X397" s="83" t="s">
        <v>64</v>
      </c>
      <c r="Y397" s="83" t="s">
        <v>64</v>
      </c>
      <c r="Z397" s="83" t="s">
        <v>66</v>
      </c>
      <c r="AA397" s="83" t="s">
        <v>65</v>
      </c>
      <c r="AB397" s="83" t="s">
        <v>65</v>
      </c>
      <c r="AC397" s="83" t="s">
        <v>66</v>
      </c>
      <c r="AD397" s="83" t="s">
        <v>66</v>
      </c>
      <c r="AE397" s="83" t="s">
        <v>66</v>
      </c>
      <c r="AF397" s="83" t="s">
        <v>66</v>
      </c>
      <c r="AG397" s="83" t="s">
        <v>65</v>
      </c>
      <c r="AH397" s="83" t="s">
        <v>66</v>
      </c>
      <c r="AI397" s="83" t="s">
        <v>79</v>
      </c>
      <c r="AJ397" s="83" t="s">
        <v>65</v>
      </c>
      <c r="AK397" s="83" t="s">
        <v>65</v>
      </c>
      <c r="AL397" s="83" t="s">
        <v>65</v>
      </c>
      <c r="AM397" s="83" t="s">
        <v>66</v>
      </c>
      <c r="AN397" s="83" t="s">
        <v>66</v>
      </c>
      <c r="AO397" s="83" t="s">
        <v>66</v>
      </c>
      <c r="AP397" s="83" t="s">
        <v>85</v>
      </c>
      <c r="AQ397" s="83" t="s">
        <v>85</v>
      </c>
      <c r="AR397" s="83" t="s">
        <v>86</v>
      </c>
      <c r="AS397" s="83" t="s">
        <v>81</v>
      </c>
      <c r="AT397" s="83" t="s">
        <v>169</v>
      </c>
      <c r="AU397" s="83" t="s">
        <v>93</v>
      </c>
      <c r="AV397" s="83" t="s">
        <v>71</v>
      </c>
      <c r="AW397" s="83" t="s">
        <v>72</v>
      </c>
      <c r="AX397" s="83" t="s">
        <v>72</v>
      </c>
      <c r="AY397" s="83" t="s">
        <v>63</v>
      </c>
      <c r="AZ397" s="83" t="s">
        <v>63</v>
      </c>
      <c r="BA397" s="83" t="s">
        <v>72</v>
      </c>
      <c r="BB397" s="83" t="s">
        <v>72</v>
      </c>
      <c r="BC397" s="83" t="s">
        <v>73</v>
      </c>
      <c r="BD397" s="83"/>
      <c r="BE397" s="83" t="s">
        <v>73</v>
      </c>
      <c r="BF397" s="83"/>
      <c r="BG397" s="87" t="s">
        <v>846</v>
      </c>
      <c r="BH397" s="87" t="s">
        <v>114</v>
      </c>
      <c r="BI397" s="76" t="s">
        <v>1414</v>
      </c>
      <c r="BJ397">
        <f t="shared" si="14"/>
        <v>28</v>
      </c>
      <c r="BK397" s="87">
        <f t="shared" si="13"/>
        <v>54</v>
      </c>
      <c r="BL397" s="87"/>
      <c r="BM397" s="86" t="str">
        <f>_xlfn.XLOOKUP(Form_Responses1811[[#This Row],[Sekolah School (Cleansed)]],'Quality Check'!$B$11:$B$14,'Quality Check'!$C$11:$C$14,)</f>
        <v>Urban</v>
      </c>
      <c r="BN397" s="86" t="str">
        <f>_xlfn.XLOOKUP(Form_Responses1811[[#This Row],[Sekolah School (Cleansed)]],'Quality Check'!$B$11:$B$14,'Quality Check'!$D$11:$D$14,)</f>
        <v>Controlled Group (CG)</v>
      </c>
    </row>
    <row r="398" spans="1:66" ht="13.2" x14ac:dyDescent="0.25">
      <c r="A398" s="82">
        <v>45574.489978356476</v>
      </c>
      <c r="B398" s="83" t="s">
        <v>1076</v>
      </c>
      <c r="C398" s="84" t="s">
        <v>1077</v>
      </c>
      <c r="D398" s="83">
        <v>26.79</v>
      </c>
      <c r="E398" s="83">
        <v>0.25</v>
      </c>
      <c r="F398" s="83" t="s">
        <v>114</v>
      </c>
      <c r="G398" s="83" t="s">
        <v>76</v>
      </c>
      <c r="H398" s="83" t="s">
        <v>846</v>
      </c>
      <c r="I398" s="83" t="s">
        <v>63</v>
      </c>
      <c r="J398" s="83" t="s">
        <v>64</v>
      </c>
      <c r="K398" s="83" t="s">
        <v>64</v>
      </c>
      <c r="L398" s="83" t="s">
        <v>64</v>
      </c>
      <c r="M398" s="83" t="s">
        <v>78</v>
      </c>
      <c r="N398" s="83" t="s">
        <v>64</v>
      </c>
      <c r="O398" s="83" t="s">
        <v>64</v>
      </c>
      <c r="P398" s="83" t="s">
        <v>84</v>
      </c>
      <c r="Q398" s="83" t="s">
        <v>64</v>
      </c>
      <c r="R398" s="83" t="s">
        <v>64</v>
      </c>
      <c r="S398" s="83" t="s">
        <v>64</v>
      </c>
      <c r="T398" s="83" t="s">
        <v>64</v>
      </c>
      <c r="U398" s="83" t="s">
        <v>78</v>
      </c>
      <c r="V398" s="83" t="s">
        <v>64</v>
      </c>
      <c r="W398" s="83" t="s">
        <v>64</v>
      </c>
      <c r="X398" s="83" t="s">
        <v>64</v>
      </c>
      <c r="Y398" s="83" t="s">
        <v>64</v>
      </c>
      <c r="Z398" s="83" t="s">
        <v>66</v>
      </c>
      <c r="AA398" s="83" t="s">
        <v>65</v>
      </c>
      <c r="AB398" s="83" t="s">
        <v>65</v>
      </c>
      <c r="AC398" s="83" t="s">
        <v>66</v>
      </c>
      <c r="AD398" s="83" t="s">
        <v>66</v>
      </c>
      <c r="AE398" s="83" t="s">
        <v>66</v>
      </c>
      <c r="AF398" s="83" t="s">
        <v>66</v>
      </c>
      <c r="AG398" s="83" t="s">
        <v>66</v>
      </c>
      <c r="AH398" s="83" t="s">
        <v>66</v>
      </c>
      <c r="AI398" s="83" t="s">
        <v>79</v>
      </c>
      <c r="AJ398" s="83" t="s">
        <v>66</v>
      </c>
      <c r="AK398" s="83" t="s">
        <v>66</v>
      </c>
      <c r="AL398" s="83" t="s">
        <v>65</v>
      </c>
      <c r="AM398" s="83" t="s">
        <v>66</v>
      </c>
      <c r="AN398" s="83" t="s">
        <v>66</v>
      </c>
      <c r="AO398" s="83" t="s">
        <v>66</v>
      </c>
      <c r="AP398" s="83" t="s">
        <v>67</v>
      </c>
      <c r="AQ398" s="83" t="s">
        <v>67</v>
      </c>
      <c r="AR398" s="83" t="s">
        <v>86</v>
      </c>
      <c r="AS398" s="83" t="s">
        <v>120</v>
      </c>
      <c r="AT398" s="83" t="s">
        <v>87</v>
      </c>
      <c r="AU398" s="83" t="s">
        <v>70</v>
      </c>
      <c r="AV398" s="83" t="s">
        <v>71</v>
      </c>
      <c r="AW398" s="83" t="s">
        <v>72</v>
      </c>
      <c r="AX398" s="83" t="s">
        <v>72</v>
      </c>
      <c r="AY398" s="83" t="s">
        <v>72</v>
      </c>
      <c r="AZ398" s="83" t="s">
        <v>63</v>
      </c>
      <c r="BA398" s="83" t="s">
        <v>72</v>
      </c>
      <c r="BB398" s="83" t="s">
        <v>72</v>
      </c>
      <c r="BC398" s="83" t="s">
        <v>73</v>
      </c>
      <c r="BD398" s="83"/>
      <c r="BE398" s="83" t="s">
        <v>73</v>
      </c>
      <c r="BF398" s="83"/>
      <c r="BG398" s="87" t="s">
        <v>846</v>
      </c>
      <c r="BH398" s="87" t="s">
        <v>114</v>
      </c>
      <c r="BI398" s="76" t="s">
        <v>1414</v>
      </c>
      <c r="BJ398">
        <f t="shared" si="14"/>
        <v>30</v>
      </c>
      <c r="BK398" s="87">
        <f t="shared" si="13"/>
        <v>51</v>
      </c>
      <c r="BL398" s="87"/>
      <c r="BM398" s="86" t="str">
        <f>_xlfn.XLOOKUP(Form_Responses1811[[#This Row],[Sekolah School (Cleansed)]],'Quality Check'!$B$11:$B$14,'Quality Check'!$C$11:$C$14,)</f>
        <v>Urban</v>
      </c>
      <c r="BN398" s="86" t="str">
        <f>_xlfn.XLOOKUP(Form_Responses1811[[#This Row],[Sekolah School (Cleansed)]],'Quality Check'!$B$11:$B$14,'Quality Check'!$D$11:$D$14,)</f>
        <v>Controlled Group (CG)</v>
      </c>
    </row>
    <row r="399" spans="1:66" ht="13.2" x14ac:dyDescent="0.25">
      <c r="A399" s="82">
        <v>45574.492808796298</v>
      </c>
      <c r="B399" s="83" t="s">
        <v>1078</v>
      </c>
      <c r="C399" s="84" t="s">
        <v>1079</v>
      </c>
      <c r="D399" s="83">
        <v>25</v>
      </c>
      <c r="E399" s="83">
        <v>0.08</v>
      </c>
      <c r="F399" s="83" t="s">
        <v>114</v>
      </c>
      <c r="G399" s="83" t="s">
        <v>76</v>
      </c>
      <c r="H399" s="83" t="s">
        <v>1073</v>
      </c>
      <c r="I399" s="83" t="s">
        <v>63</v>
      </c>
      <c r="J399" s="83" t="s">
        <v>64</v>
      </c>
      <c r="K399" s="83" t="s">
        <v>64</v>
      </c>
      <c r="L399" s="83" t="s">
        <v>64</v>
      </c>
      <c r="M399" s="83" t="s">
        <v>84</v>
      </c>
      <c r="N399" s="83" t="s">
        <v>84</v>
      </c>
      <c r="O399" s="83" t="s">
        <v>78</v>
      </c>
      <c r="P399" s="83" t="s">
        <v>78</v>
      </c>
      <c r="Q399" s="83" t="s">
        <v>64</v>
      </c>
      <c r="R399" s="83" t="s">
        <v>64</v>
      </c>
      <c r="S399" s="83" t="s">
        <v>78</v>
      </c>
      <c r="T399" s="83" t="s">
        <v>64</v>
      </c>
      <c r="U399" s="83" t="s">
        <v>64</v>
      </c>
      <c r="V399" s="83" t="s">
        <v>64</v>
      </c>
      <c r="W399" s="83" t="s">
        <v>64</v>
      </c>
      <c r="X399" s="83" t="s">
        <v>64</v>
      </c>
      <c r="Y399" s="83" t="s">
        <v>64</v>
      </c>
      <c r="Z399" s="83" t="s">
        <v>65</v>
      </c>
      <c r="AA399" s="83" t="s">
        <v>65</v>
      </c>
      <c r="AB399" s="83" t="s">
        <v>66</v>
      </c>
      <c r="AC399" s="83" t="s">
        <v>65</v>
      </c>
      <c r="AD399" s="83" t="s">
        <v>66</v>
      </c>
      <c r="AE399" s="83" t="s">
        <v>65</v>
      </c>
      <c r="AF399" s="83" t="s">
        <v>66</v>
      </c>
      <c r="AG399" s="83" t="s">
        <v>66</v>
      </c>
      <c r="AH399" s="83" t="s">
        <v>66</v>
      </c>
      <c r="AI399" s="83" t="s">
        <v>101</v>
      </c>
      <c r="AJ399" s="83" t="s">
        <v>65</v>
      </c>
      <c r="AK399" s="83" t="s">
        <v>66</v>
      </c>
      <c r="AL399" s="83" t="s">
        <v>66</v>
      </c>
      <c r="AM399" s="83" t="s">
        <v>66</v>
      </c>
      <c r="AN399" s="83" t="s">
        <v>66</v>
      </c>
      <c r="AO399" s="83" t="s">
        <v>79</v>
      </c>
      <c r="AP399" s="83" t="s">
        <v>85</v>
      </c>
      <c r="AQ399" s="83" t="s">
        <v>85</v>
      </c>
      <c r="AR399" s="83" t="s">
        <v>86</v>
      </c>
      <c r="AS399" s="83" t="s">
        <v>68</v>
      </c>
      <c r="AT399" s="83" t="s">
        <v>69</v>
      </c>
      <c r="AU399" s="83" t="s">
        <v>70</v>
      </c>
      <c r="AV399" s="83" t="s">
        <v>71</v>
      </c>
      <c r="AW399" s="83" t="s">
        <v>72</v>
      </c>
      <c r="AX399" s="83" t="s">
        <v>63</v>
      </c>
      <c r="AY399" s="83" t="s">
        <v>72</v>
      </c>
      <c r="AZ399" s="83" t="s">
        <v>72</v>
      </c>
      <c r="BA399" s="83" t="s">
        <v>72</v>
      </c>
      <c r="BB399" s="83" t="s">
        <v>72</v>
      </c>
      <c r="BC399" s="83" t="s">
        <v>73</v>
      </c>
      <c r="BD399" s="83" t="s">
        <v>116</v>
      </c>
      <c r="BE399" s="83" t="s">
        <v>73</v>
      </c>
      <c r="BF399" s="83"/>
      <c r="BG399" s="87" t="s">
        <v>846</v>
      </c>
      <c r="BH399" s="87" t="s">
        <v>114</v>
      </c>
      <c r="BI399" s="76" t="s">
        <v>1414</v>
      </c>
      <c r="BJ399">
        <f t="shared" si="14"/>
        <v>28</v>
      </c>
      <c r="BK399" s="87">
        <f t="shared" si="13"/>
        <v>53</v>
      </c>
      <c r="BL399" s="87"/>
      <c r="BM399" s="86" t="str">
        <f>_xlfn.XLOOKUP(Form_Responses1811[[#This Row],[Sekolah School (Cleansed)]],'Quality Check'!$B$11:$B$14,'Quality Check'!$C$11:$C$14,)</f>
        <v>Urban</v>
      </c>
      <c r="BN399" s="86" t="str">
        <f>_xlfn.XLOOKUP(Form_Responses1811[[#This Row],[Sekolah School (Cleansed)]],'Quality Check'!$B$11:$B$14,'Quality Check'!$D$11:$D$14,)</f>
        <v>Controlled Group (CG)</v>
      </c>
    </row>
    <row r="400" spans="1:66" ht="13.2" x14ac:dyDescent="0.25">
      <c r="A400" s="82">
        <v>45574.493347488431</v>
      </c>
      <c r="B400" s="83" t="s">
        <v>1080</v>
      </c>
      <c r="C400" s="84" t="s">
        <v>1081</v>
      </c>
      <c r="D400" s="83">
        <v>21.43</v>
      </c>
      <c r="E400" s="83">
        <v>0.17</v>
      </c>
      <c r="F400" s="83" t="s">
        <v>114</v>
      </c>
      <c r="G400" s="83" t="s">
        <v>76</v>
      </c>
      <c r="H400" s="83" t="s">
        <v>846</v>
      </c>
      <c r="I400" s="83" t="s">
        <v>63</v>
      </c>
      <c r="J400" s="83" t="s">
        <v>64</v>
      </c>
      <c r="K400" s="83" t="s">
        <v>64</v>
      </c>
      <c r="L400" s="83" t="s">
        <v>64</v>
      </c>
      <c r="M400" s="83" t="s">
        <v>84</v>
      </c>
      <c r="N400" s="83" t="s">
        <v>64</v>
      </c>
      <c r="O400" s="83" t="s">
        <v>64</v>
      </c>
      <c r="P400" s="83" t="s">
        <v>64</v>
      </c>
      <c r="Q400" s="83" t="s">
        <v>64</v>
      </c>
      <c r="R400" s="83" t="s">
        <v>64</v>
      </c>
      <c r="S400" s="83" t="s">
        <v>64</v>
      </c>
      <c r="T400" s="83" t="s">
        <v>64</v>
      </c>
      <c r="U400" s="83" t="s">
        <v>64</v>
      </c>
      <c r="V400" s="83" t="s">
        <v>64</v>
      </c>
      <c r="W400" s="83" t="s">
        <v>64</v>
      </c>
      <c r="X400" s="83" t="s">
        <v>64</v>
      </c>
      <c r="Y400" s="83" t="s">
        <v>64</v>
      </c>
      <c r="Z400" s="83" t="s">
        <v>66</v>
      </c>
      <c r="AA400" s="83" t="s">
        <v>65</v>
      </c>
      <c r="AB400" s="83" t="s">
        <v>66</v>
      </c>
      <c r="AC400" s="83" t="s">
        <v>66</v>
      </c>
      <c r="AD400" s="83" t="s">
        <v>66</v>
      </c>
      <c r="AE400" s="83" t="s">
        <v>66</v>
      </c>
      <c r="AF400" s="83" t="s">
        <v>65</v>
      </c>
      <c r="AG400" s="83" t="s">
        <v>66</v>
      </c>
      <c r="AH400" s="83" t="s">
        <v>66</v>
      </c>
      <c r="AI400" s="83" t="s">
        <v>65</v>
      </c>
      <c r="AJ400" s="83" t="s">
        <v>65</v>
      </c>
      <c r="AK400" s="83" t="s">
        <v>66</v>
      </c>
      <c r="AL400" s="83" t="s">
        <v>65</v>
      </c>
      <c r="AM400" s="83" t="s">
        <v>66</v>
      </c>
      <c r="AN400" s="83" t="s">
        <v>66</v>
      </c>
      <c r="AO400" s="83" t="s">
        <v>66</v>
      </c>
      <c r="AP400" s="83" t="s">
        <v>85</v>
      </c>
      <c r="AQ400" s="83" t="s">
        <v>85</v>
      </c>
      <c r="AR400" s="83" t="s">
        <v>63</v>
      </c>
      <c r="AS400" s="83" t="s">
        <v>81</v>
      </c>
      <c r="AT400" s="83" t="s">
        <v>69</v>
      </c>
      <c r="AU400" s="83" t="s">
        <v>70</v>
      </c>
      <c r="AV400" s="83" t="s">
        <v>132</v>
      </c>
      <c r="AW400" s="83" t="s">
        <v>63</v>
      </c>
      <c r="AX400" s="83" t="s">
        <v>63</v>
      </c>
      <c r="AY400" s="83" t="s">
        <v>63</v>
      </c>
      <c r="AZ400" s="83" t="s">
        <v>73</v>
      </c>
      <c r="BA400" s="83" t="s">
        <v>63</v>
      </c>
      <c r="BB400" s="83" t="s">
        <v>73</v>
      </c>
      <c r="BC400" s="83" t="s">
        <v>73</v>
      </c>
      <c r="BD400" s="83">
        <v>0</v>
      </c>
      <c r="BE400" s="83" t="s">
        <v>73</v>
      </c>
      <c r="BF400" s="83"/>
      <c r="BG400" s="87" t="s">
        <v>846</v>
      </c>
      <c r="BH400" s="87" t="s">
        <v>114</v>
      </c>
      <c r="BI400" s="76" t="s">
        <v>1414</v>
      </c>
      <c r="BJ400">
        <f t="shared" si="14"/>
        <v>32</v>
      </c>
      <c r="BK400" s="87">
        <f t="shared" si="13"/>
        <v>50</v>
      </c>
      <c r="BL400" s="87"/>
      <c r="BM400" s="86" t="str">
        <f>_xlfn.XLOOKUP(Form_Responses1811[[#This Row],[Sekolah School (Cleansed)]],'Quality Check'!$B$11:$B$14,'Quality Check'!$C$11:$C$14,)</f>
        <v>Urban</v>
      </c>
      <c r="BN400" s="86" t="str">
        <f>_xlfn.XLOOKUP(Form_Responses1811[[#This Row],[Sekolah School (Cleansed)]],'Quality Check'!$B$11:$B$14,'Quality Check'!$D$11:$D$14,)</f>
        <v>Controlled Group (CG)</v>
      </c>
    </row>
    <row r="401" spans="1:66" ht="13.2" x14ac:dyDescent="0.25">
      <c r="A401" s="82">
        <v>45574.493641608795</v>
      </c>
      <c r="B401" s="83" t="s">
        <v>1082</v>
      </c>
      <c r="C401" s="84" t="s">
        <v>1083</v>
      </c>
      <c r="D401" s="83">
        <v>100</v>
      </c>
      <c r="E401" s="83">
        <v>0.46</v>
      </c>
      <c r="F401" s="83" t="s">
        <v>114</v>
      </c>
      <c r="G401" s="83" t="s">
        <v>76</v>
      </c>
      <c r="H401" s="83" t="s">
        <v>922</v>
      </c>
      <c r="I401" s="83" t="s">
        <v>63</v>
      </c>
      <c r="J401" s="83" t="s">
        <v>64</v>
      </c>
      <c r="K401" s="83" t="s">
        <v>64</v>
      </c>
      <c r="L401" s="83" t="s">
        <v>64</v>
      </c>
      <c r="M401" s="83" t="s">
        <v>84</v>
      </c>
      <c r="N401" s="83" t="s">
        <v>64</v>
      </c>
      <c r="O401" s="83" t="s">
        <v>64</v>
      </c>
      <c r="P401" s="83" t="s">
        <v>84</v>
      </c>
      <c r="Q401" s="83" t="s">
        <v>64</v>
      </c>
      <c r="R401" s="83" t="s">
        <v>64</v>
      </c>
      <c r="S401" s="83" t="s">
        <v>64</v>
      </c>
      <c r="T401" s="83" t="s">
        <v>64</v>
      </c>
      <c r="U401" s="83" t="s">
        <v>84</v>
      </c>
      <c r="V401" s="83" t="s">
        <v>64</v>
      </c>
      <c r="W401" s="83" t="s">
        <v>64</v>
      </c>
      <c r="X401" s="83" t="s">
        <v>64</v>
      </c>
      <c r="Y401" s="83" t="s">
        <v>64</v>
      </c>
      <c r="Z401" s="83" t="s">
        <v>66</v>
      </c>
      <c r="AA401" s="83" t="s">
        <v>66</v>
      </c>
      <c r="AB401" s="83" t="s">
        <v>65</v>
      </c>
      <c r="AC401" s="83" t="s">
        <v>65</v>
      </c>
      <c r="AD401" s="83" t="s">
        <v>66</v>
      </c>
      <c r="AE401" s="83" t="s">
        <v>66</v>
      </c>
      <c r="AF401" s="83" t="s">
        <v>66</v>
      </c>
      <c r="AG401" s="83" t="s">
        <v>65</v>
      </c>
      <c r="AH401" s="83" t="s">
        <v>79</v>
      </c>
      <c r="AI401" s="83" t="s">
        <v>101</v>
      </c>
      <c r="AJ401" s="83" t="s">
        <v>65</v>
      </c>
      <c r="AK401" s="83" t="s">
        <v>65</v>
      </c>
      <c r="AL401" s="83" t="s">
        <v>65</v>
      </c>
      <c r="AM401" s="83" t="s">
        <v>66</v>
      </c>
      <c r="AN401" s="83" t="s">
        <v>66</v>
      </c>
      <c r="AO401" s="83" t="s">
        <v>66</v>
      </c>
      <c r="AP401" s="83" t="s">
        <v>80</v>
      </c>
      <c r="AQ401" s="83" t="s">
        <v>80</v>
      </c>
      <c r="AR401" s="83" t="s">
        <v>73</v>
      </c>
      <c r="AS401" s="83" t="s">
        <v>68</v>
      </c>
      <c r="AT401" s="83" t="s">
        <v>69</v>
      </c>
      <c r="AU401" s="83" t="s">
        <v>70</v>
      </c>
      <c r="AV401" s="83" t="s">
        <v>80</v>
      </c>
      <c r="AW401" s="83" t="s">
        <v>73</v>
      </c>
      <c r="AX401" s="83" t="s">
        <v>73</v>
      </c>
      <c r="AY401" s="83" t="s">
        <v>72</v>
      </c>
      <c r="AZ401" s="83" t="s">
        <v>63</v>
      </c>
      <c r="BA401" s="83" t="s">
        <v>72</v>
      </c>
      <c r="BB401" s="83" t="s">
        <v>63</v>
      </c>
      <c r="BC401" s="83" t="s">
        <v>73</v>
      </c>
      <c r="BD401" s="83"/>
      <c r="BE401" s="83" t="s">
        <v>73</v>
      </c>
      <c r="BF401" s="83"/>
      <c r="BG401" s="87" t="s">
        <v>846</v>
      </c>
      <c r="BH401" s="87" t="s">
        <v>114</v>
      </c>
      <c r="BI401" s="76" t="s">
        <v>1414</v>
      </c>
      <c r="BJ401">
        <f t="shared" si="14"/>
        <v>30</v>
      </c>
      <c r="BK401" s="87">
        <f t="shared" si="13"/>
        <v>54</v>
      </c>
      <c r="BL401" s="87"/>
      <c r="BM401" s="86" t="str">
        <f>_xlfn.XLOOKUP(Form_Responses1811[[#This Row],[Sekolah School (Cleansed)]],'Quality Check'!$B$11:$B$14,'Quality Check'!$C$11:$C$14,)</f>
        <v>Urban</v>
      </c>
      <c r="BN401" s="86" t="str">
        <f>_xlfn.XLOOKUP(Form_Responses1811[[#This Row],[Sekolah School (Cleansed)]],'Quality Check'!$B$11:$B$14,'Quality Check'!$D$11:$D$14,)</f>
        <v>Controlled Group (CG)</v>
      </c>
    </row>
    <row r="402" spans="1:66" ht="13.2" x14ac:dyDescent="0.25">
      <c r="A402" s="82">
        <v>45574.496412754626</v>
      </c>
      <c r="B402" s="83" t="s">
        <v>1084</v>
      </c>
      <c r="C402" s="84" t="s">
        <v>1085</v>
      </c>
      <c r="D402" s="83">
        <v>25.89</v>
      </c>
      <c r="E402" s="83">
        <v>0.21</v>
      </c>
      <c r="F402" s="83" t="s">
        <v>114</v>
      </c>
      <c r="G402" s="83" t="s">
        <v>76</v>
      </c>
      <c r="H402" s="83" t="s">
        <v>846</v>
      </c>
      <c r="I402" s="83" t="s">
        <v>63</v>
      </c>
      <c r="J402" s="83" t="s">
        <v>64</v>
      </c>
      <c r="K402" s="83" t="s">
        <v>64</v>
      </c>
      <c r="L402" s="83" t="s">
        <v>64</v>
      </c>
      <c r="M402" s="83" t="s">
        <v>84</v>
      </c>
      <c r="N402" s="83" t="s">
        <v>64</v>
      </c>
      <c r="O402" s="83" t="s">
        <v>78</v>
      </c>
      <c r="P402" s="83" t="s">
        <v>84</v>
      </c>
      <c r="Q402" s="83" t="s">
        <v>64</v>
      </c>
      <c r="R402" s="83" t="s">
        <v>64</v>
      </c>
      <c r="S402" s="83" t="s">
        <v>64</v>
      </c>
      <c r="T402" s="83" t="s">
        <v>64</v>
      </c>
      <c r="U402" s="83" t="s">
        <v>64</v>
      </c>
      <c r="V402" s="83" t="s">
        <v>64</v>
      </c>
      <c r="W402" s="83" t="s">
        <v>64</v>
      </c>
      <c r="X402" s="83" t="s">
        <v>64</v>
      </c>
      <c r="Y402" s="83" t="s">
        <v>64</v>
      </c>
      <c r="Z402" s="83" t="s">
        <v>66</v>
      </c>
      <c r="AA402" s="83" t="s">
        <v>65</v>
      </c>
      <c r="AB402" s="83" t="s">
        <v>66</v>
      </c>
      <c r="AC402" s="83" t="s">
        <v>65</v>
      </c>
      <c r="AD402" s="83" t="s">
        <v>66</v>
      </c>
      <c r="AE402" s="83" t="s">
        <v>65</v>
      </c>
      <c r="AF402" s="83" t="s">
        <v>66</v>
      </c>
      <c r="AG402" s="83" t="s">
        <v>66</v>
      </c>
      <c r="AH402" s="83" t="s">
        <v>66</v>
      </c>
      <c r="AI402" s="83" t="s">
        <v>79</v>
      </c>
      <c r="AJ402" s="83" t="s">
        <v>65</v>
      </c>
      <c r="AK402" s="83" t="s">
        <v>65</v>
      </c>
      <c r="AL402" s="83" t="s">
        <v>65</v>
      </c>
      <c r="AM402" s="83" t="s">
        <v>66</v>
      </c>
      <c r="AN402" s="83" t="s">
        <v>66</v>
      </c>
      <c r="AO402" s="83" t="s">
        <v>66</v>
      </c>
      <c r="AP402" s="83" t="s">
        <v>67</v>
      </c>
      <c r="AQ402" s="83" t="s">
        <v>67</v>
      </c>
      <c r="AR402" s="83" t="s">
        <v>63</v>
      </c>
      <c r="AS402" s="83" t="s">
        <v>120</v>
      </c>
      <c r="AT402" s="83" t="s">
        <v>87</v>
      </c>
      <c r="AU402" s="83" t="s">
        <v>80</v>
      </c>
      <c r="AV402" s="83" t="s">
        <v>80</v>
      </c>
      <c r="AW402" s="83" t="s">
        <v>73</v>
      </c>
      <c r="AX402" s="83" t="s">
        <v>73</v>
      </c>
      <c r="AY402" s="83" t="s">
        <v>72</v>
      </c>
      <c r="AZ402" s="83" t="s">
        <v>72</v>
      </c>
      <c r="BA402" s="83" t="s">
        <v>72</v>
      </c>
      <c r="BB402" s="83" t="s">
        <v>72</v>
      </c>
      <c r="BC402" s="83" t="s">
        <v>73</v>
      </c>
      <c r="BD402" s="83"/>
      <c r="BE402" s="83" t="s">
        <v>73</v>
      </c>
      <c r="BF402" s="83"/>
      <c r="BG402" s="87" t="s">
        <v>846</v>
      </c>
      <c r="BH402" s="87" t="s">
        <v>114</v>
      </c>
      <c r="BI402" s="76" t="s">
        <v>1414</v>
      </c>
      <c r="BJ402">
        <f t="shared" si="14"/>
        <v>30</v>
      </c>
      <c r="BK402" s="87">
        <f t="shared" si="13"/>
        <v>54</v>
      </c>
      <c r="BL402" s="87"/>
      <c r="BM402" s="86" t="str">
        <f>_xlfn.XLOOKUP(Form_Responses1811[[#This Row],[Sekolah School (Cleansed)]],'Quality Check'!$B$11:$B$14,'Quality Check'!$C$11:$C$14,)</f>
        <v>Urban</v>
      </c>
      <c r="BN402" s="86" t="str">
        <f>_xlfn.XLOOKUP(Form_Responses1811[[#This Row],[Sekolah School (Cleansed)]],'Quality Check'!$B$11:$B$14,'Quality Check'!$D$11:$D$14,)</f>
        <v>Controlled Group (CG)</v>
      </c>
    </row>
    <row r="403" spans="1:66" ht="13.2" x14ac:dyDescent="0.25">
      <c r="A403" s="82">
        <v>45574.496520057874</v>
      </c>
      <c r="B403" s="83" t="s">
        <v>1086</v>
      </c>
      <c r="C403" s="84" t="s">
        <v>1087</v>
      </c>
      <c r="D403" s="83">
        <v>100</v>
      </c>
      <c r="E403" s="83">
        <v>0.33</v>
      </c>
      <c r="F403" s="83" t="s">
        <v>114</v>
      </c>
      <c r="G403" s="83" t="s">
        <v>76</v>
      </c>
      <c r="H403" s="83" t="s">
        <v>908</v>
      </c>
      <c r="I403" s="83" t="s">
        <v>63</v>
      </c>
      <c r="J403" s="83" t="s">
        <v>64</v>
      </c>
      <c r="K403" s="83" t="s">
        <v>64</v>
      </c>
      <c r="L403" s="83" t="s">
        <v>64</v>
      </c>
      <c r="M403" s="83" t="s">
        <v>64</v>
      </c>
      <c r="N403" s="83" t="s">
        <v>64</v>
      </c>
      <c r="O403" s="83" t="s">
        <v>64</v>
      </c>
      <c r="P403" s="83" t="s">
        <v>64</v>
      </c>
      <c r="Q403" s="83" t="s">
        <v>64</v>
      </c>
      <c r="R403" s="83" t="s">
        <v>64</v>
      </c>
      <c r="S403" s="83" t="s">
        <v>64</v>
      </c>
      <c r="T403" s="83" t="s">
        <v>64</v>
      </c>
      <c r="U403" s="83" t="s">
        <v>64</v>
      </c>
      <c r="V403" s="83" t="s">
        <v>64</v>
      </c>
      <c r="W403" s="83" t="s">
        <v>64</v>
      </c>
      <c r="X403" s="83" t="s">
        <v>64</v>
      </c>
      <c r="Y403" s="83" t="s">
        <v>64</v>
      </c>
      <c r="Z403" s="83" t="s">
        <v>65</v>
      </c>
      <c r="AA403" s="83" t="s">
        <v>65</v>
      </c>
      <c r="AB403" s="83" t="s">
        <v>65</v>
      </c>
      <c r="AC403" s="83" t="s">
        <v>65</v>
      </c>
      <c r="AD403" s="83" t="s">
        <v>65</v>
      </c>
      <c r="AE403" s="83" t="s">
        <v>65</v>
      </c>
      <c r="AF403" s="83" t="s">
        <v>66</v>
      </c>
      <c r="AG403" s="83" t="s">
        <v>65</v>
      </c>
      <c r="AH403" s="83" t="s">
        <v>65</v>
      </c>
      <c r="AI403" s="83" t="s">
        <v>101</v>
      </c>
      <c r="AJ403" s="83" t="s">
        <v>65</v>
      </c>
      <c r="AK403" s="83" t="s">
        <v>65</v>
      </c>
      <c r="AL403" s="83" t="s">
        <v>65</v>
      </c>
      <c r="AM403" s="83" t="s">
        <v>65</v>
      </c>
      <c r="AN403" s="83" t="s">
        <v>65</v>
      </c>
      <c r="AO403" s="83" t="s">
        <v>65</v>
      </c>
      <c r="AP403" s="83" t="s">
        <v>67</v>
      </c>
      <c r="AQ403" s="83" t="s">
        <v>67</v>
      </c>
      <c r="AR403" s="83" t="s">
        <v>86</v>
      </c>
      <c r="AS403" s="83" t="s">
        <v>120</v>
      </c>
      <c r="AT403" s="83" t="s">
        <v>87</v>
      </c>
      <c r="AU403" s="83" t="s">
        <v>67</v>
      </c>
      <c r="AV403" s="83" t="s">
        <v>71</v>
      </c>
      <c r="AW403" s="83" t="s">
        <v>73</v>
      </c>
      <c r="AX403" s="83" t="s">
        <v>72</v>
      </c>
      <c r="AY403" s="83" t="s">
        <v>63</v>
      </c>
      <c r="AZ403" s="83" t="s">
        <v>72</v>
      </c>
      <c r="BA403" s="83" t="s">
        <v>73</v>
      </c>
      <c r="BB403" s="83" t="s">
        <v>73</v>
      </c>
      <c r="BC403" s="83" t="s">
        <v>73</v>
      </c>
      <c r="BD403" s="83"/>
      <c r="BE403" s="83" t="s">
        <v>73</v>
      </c>
      <c r="BF403" s="83"/>
      <c r="BG403" s="87" t="s">
        <v>846</v>
      </c>
      <c r="BH403" s="87" t="s">
        <v>114</v>
      </c>
      <c r="BI403" s="76" t="s">
        <v>1414</v>
      </c>
      <c r="BJ403">
        <f t="shared" si="14"/>
        <v>31</v>
      </c>
      <c r="BK403" s="87">
        <f t="shared" si="13"/>
        <v>63</v>
      </c>
      <c r="BL403" s="87"/>
      <c r="BM403" s="86" t="str">
        <f>_xlfn.XLOOKUP(Form_Responses1811[[#This Row],[Sekolah School (Cleansed)]],'Quality Check'!$B$11:$B$14,'Quality Check'!$C$11:$C$14,)</f>
        <v>Urban</v>
      </c>
      <c r="BN403" s="86" t="str">
        <f>_xlfn.XLOOKUP(Form_Responses1811[[#This Row],[Sekolah School (Cleansed)]],'Quality Check'!$B$11:$B$14,'Quality Check'!$D$11:$D$14,)</f>
        <v>Controlled Group (CG)</v>
      </c>
    </row>
    <row r="404" spans="1:66" ht="13.2" x14ac:dyDescent="0.25">
      <c r="A404" s="82">
        <v>45574.497947719909</v>
      </c>
      <c r="B404" s="83" t="s">
        <v>1088</v>
      </c>
      <c r="C404" s="84" t="s">
        <v>1089</v>
      </c>
      <c r="D404" s="83">
        <v>100</v>
      </c>
      <c r="E404" s="83">
        <v>0.38</v>
      </c>
      <c r="F404" s="83" t="s">
        <v>114</v>
      </c>
      <c r="G404" s="83" t="s">
        <v>76</v>
      </c>
      <c r="H404" s="83" t="s">
        <v>846</v>
      </c>
      <c r="I404" s="83" t="s">
        <v>63</v>
      </c>
      <c r="J404" s="83" t="s">
        <v>64</v>
      </c>
      <c r="K404" s="83" t="s">
        <v>64</v>
      </c>
      <c r="L404" s="83" t="s">
        <v>64</v>
      </c>
      <c r="M404" s="83" t="s">
        <v>84</v>
      </c>
      <c r="N404" s="83" t="s">
        <v>64</v>
      </c>
      <c r="O404" s="83" t="s">
        <v>64</v>
      </c>
      <c r="P404" s="83" t="s">
        <v>84</v>
      </c>
      <c r="Q404" s="83" t="s">
        <v>64</v>
      </c>
      <c r="R404" s="83" t="s">
        <v>64</v>
      </c>
      <c r="S404" s="83" t="s">
        <v>64</v>
      </c>
      <c r="T404" s="83" t="s">
        <v>64</v>
      </c>
      <c r="U404" s="83" t="s">
        <v>84</v>
      </c>
      <c r="V404" s="83" t="s">
        <v>64</v>
      </c>
      <c r="W404" s="83" t="s">
        <v>64</v>
      </c>
      <c r="X404" s="83" t="s">
        <v>64</v>
      </c>
      <c r="Y404" s="83" t="s">
        <v>84</v>
      </c>
      <c r="Z404" s="83" t="s">
        <v>65</v>
      </c>
      <c r="AA404" s="83" t="s">
        <v>65</v>
      </c>
      <c r="AB404" s="83" t="s">
        <v>65</v>
      </c>
      <c r="AC404" s="83" t="s">
        <v>65</v>
      </c>
      <c r="AD404" s="83" t="s">
        <v>65</v>
      </c>
      <c r="AE404" s="83" t="s">
        <v>65</v>
      </c>
      <c r="AF404" s="83" t="s">
        <v>66</v>
      </c>
      <c r="AG404" s="83" t="s">
        <v>66</v>
      </c>
      <c r="AH404" s="83" t="s">
        <v>65</v>
      </c>
      <c r="AI404" s="83" t="s">
        <v>79</v>
      </c>
      <c r="AJ404" s="83" t="s">
        <v>65</v>
      </c>
      <c r="AK404" s="83" t="s">
        <v>66</v>
      </c>
      <c r="AL404" s="83" t="s">
        <v>65</v>
      </c>
      <c r="AM404" s="83" t="s">
        <v>65</v>
      </c>
      <c r="AN404" s="83" t="s">
        <v>66</v>
      </c>
      <c r="AO404" s="83" t="s">
        <v>66</v>
      </c>
      <c r="AP404" s="83" t="s">
        <v>67</v>
      </c>
      <c r="AQ404" s="83" t="s">
        <v>85</v>
      </c>
      <c r="AR404" s="83" t="s">
        <v>86</v>
      </c>
      <c r="AS404" s="83" t="s">
        <v>120</v>
      </c>
      <c r="AT404" s="83" t="s">
        <v>87</v>
      </c>
      <c r="AU404" s="83" t="s">
        <v>80</v>
      </c>
      <c r="AV404" s="83" t="s">
        <v>71</v>
      </c>
      <c r="AW404" s="83" t="s">
        <v>63</v>
      </c>
      <c r="AX404" s="83" t="s">
        <v>72</v>
      </c>
      <c r="AY404" s="83" t="s">
        <v>72</v>
      </c>
      <c r="AZ404" s="83" t="s">
        <v>63</v>
      </c>
      <c r="BA404" s="83" t="s">
        <v>72</v>
      </c>
      <c r="BB404" s="83" t="s">
        <v>72</v>
      </c>
      <c r="BC404" s="83" t="s">
        <v>73</v>
      </c>
      <c r="BD404" s="83"/>
      <c r="BE404" s="83" t="s">
        <v>73</v>
      </c>
      <c r="BF404" s="83"/>
      <c r="BG404" s="87" t="s">
        <v>846</v>
      </c>
      <c r="BH404" s="87" t="s">
        <v>114</v>
      </c>
      <c r="BI404" s="76" t="s">
        <v>1414</v>
      </c>
      <c r="BJ404">
        <f t="shared" si="14"/>
        <v>29</v>
      </c>
      <c r="BK404" s="87">
        <f t="shared" si="13"/>
        <v>58</v>
      </c>
      <c r="BL404" s="87"/>
      <c r="BM404" s="86" t="str">
        <f>_xlfn.XLOOKUP(Form_Responses1811[[#This Row],[Sekolah School (Cleansed)]],'Quality Check'!$B$11:$B$14,'Quality Check'!$C$11:$C$14,)</f>
        <v>Urban</v>
      </c>
      <c r="BN404" s="86" t="str">
        <f>_xlfn.XLOOKUP(Form_Responses1811[[#This Row],[Sekolah School (Cleansed)]],'Quality Check'!$B$11:$B$14,'Quality Check'!$D$11:$D$14,)</f>
        <v>Controlled Group (CG)</v>
      </c>
    </row>
    <row r="405" spans="1:66" ht="13.2" x14ac:dyDescent="0.25">
      <c r="A405" s="82">
        <v>45574.498889074079</v>
      </c>
      <c r="B405" s="83" t="s">
        <v>1090</v>
      </c>
      <c r="C405" s="84" t="s">
        <v>1091</v>
      </c>
      <c r="D405" s="83">
        <v>100</v>
      </c>
      <c r="E405" s="83">
        <v>0.88</v>
      </c>
      <c r="F405" s="83" t="s">
        <v>114</v>
      </c>
      <c r="G405" s="83" t="s">
        <v>539</v>
      </c>
      <c r="H405" s="83" t="s">
        <v>887</v>
      </c>
      <c r="I405" s="83" t="s">
        <v>63</v>
      </c>
      <c r="J405" s="83" t="s">
        <v>64</v>
      </c>
      <c r="K405" s="83" t="s">
        <v>84</v>
      </c>
      <c r="L405" s="83" t="s">
        <v>145</v>
      </c>
      <c r="M405" s="83" t="s">
        <v>84</v>
      </c>
      <c r="N405" s="83" t="s">
        <v>84</v>
      </c>
      <c r="O405" s="83" t="s">
        <v>84</v>
      </c>
      <c r="P405" s="83" t="s">
        <v>84</v>
      </c>
      <c r="Q405" s="83" t="s">
        <v>84</v>
      </c>
      <c r="R405" s="83" t="s">
        <v>84</v>
      </c>
      <c r="S405" s="83" t="s">
        <v>84</v>
      </c>
      <c r="T405" s="83" t="s">
        <v>84</v>
      </c>
      <c r="U405" s="83" t="s">
        <v>84</v>
      </c>
      <c r="V405" s="83" t="s">
        <v>84</v>
      </c>
      <c r="W405" s="83" t="s">
        <v>84</v>
      </c>
      <c r="X405" s="83" t="s">
        <v>84</v>
      </c>
      <c r="Y405" s="83" t="s">
        <v>84</v>
      </c>
      <c r="Z405" s="83" t="s">
        <v>66</v>
      </c>
      <c r="AA405" s="83" t="s">
        <v>66</v>
      </c>
      <c r="AB405" s="83" t="s">
        <v>66</v>
      </c>
      <c r="AC405" s="83" t="s">
        <v>66</v>
      </c>
      <c r="AD405" s="83" t="s">
        <v>66</v>
      </c>
      <c r="AE405" s="83" t="s">
        <v>66</v>
      </c>
      <c r="AF405" s="83" t="s">
        <v>66</v>
      </c>
      <c r="AG405" s="83" t="s">
        <v>79</v>
      </c>
      <c r="AH405" s="83" t="s">
        <v>66</v>
      </c>
      <c r="AI405" s="83" t="s">
        <v>66</v>
      </c>
      <c r="AJ405" s="83" t="s">
        <v>66</v>
      </c>
      <c r="AK405" s="83" t="s">
        <v>66</v>
      </c>
      <c r="AL405" s="83" t="s">
        <v>66</v>
      </c>
      <c r="AM405" s="83" t="s">
        <v>66</v>
      </c>
      <c r="AN405" s="83" t="s">
        <v>66</v>
      </c>
      <c r="AO405" s="83" t="s">
        <v>66</v>
      </c>
      <c r="AP405" s="83" t="s">
        <v>67</v>
      </c>
      <c r="AQ405" s="83" t="s">
        <v>67</v>
      </c>
      <c r="AR405" s="83" t="s">
        <v>86</v>
      </c>
      <c r="AS405" s="83" t="s">
        <v>1092</v>
      </c>
      <c r="AT405" s="83" t="s">
        <v>69</v>
      </c>
      <c r="AU405" s="83" t="s">
        <v>70</v>
      </c>
      <c r="AV405" s="83" t="s">
        <v>71</v>
      </c>
      <c r="AW405" s="83" t="s">
        <v>63</v>
      </c>
      <c r="AX405" s="83" t="s">
        <v>63</v>
      </c>
      <c r="AY405" s="83" t="s">
        <v>63</v>
      </c>
      <c r="AZ405" s="83" t="s">
        <v>63</v>
      </c>
      <c r="BA405" s="83" t="s">
        <v>63</v>
      </c>
      <c r="BB405" s="83" t="s">
        <v>63</v>
      </c>
      <c r="BC405" s="83" t="s">
        <v>73</v>
      </c>
      <c r="BD405" s="83"/>
      <c r="BE405" s="83" t="s">
        <v>73</v>
      </c>
      <c r="BF405" s="83"/>
      <c r="BG405" s="87" t="s">
        <v>846</v>
      </c>
      <c r="BH405" s="87" t="s">
        <v>114</v>
      </c>
      <c r="BI405" s="76" t="s">
        <v>1414</v>
      </c>
      <c r="BJ405">
        <f t="shared" si="14"/>
        <v>18</v>
      </c>
      <c r="BK405" s="87">
        <f t="shared" si="13"/>
        <v>46</v>
      </c>
      <c r="BL405" s="87"/>
      <c r="BM405" s="86" t="str">
        <f>_xlfn.XLOOKUP(Form_Responses1811[[#This Row],[Sekolah School (Cleansed)]],'Quality Check'!$B$11:$B$14,'Quality Check'!$C$11:$C$14,)</f>
        <v>Urban</v>
      </c>
      <c r="BN405" s="86" t="str">
        <f>_xlfn.XLOOKUP(Form_Responses1811[[#This Row],[Sekolah School (Cleansed)]],'Quality Check'!$B$11:$B$14,'Quality Check'!$D$11:$D$14,)</f>
        <v>Controlled Group (CG)</v>
      </c>
    </row>
    <row r="406" spans="1:66" ht="13.2" x14ac:dyDescent="0.25">
      <c r="A406" s="82">
        <v>45574.499924594907</v>
      </c>
      <c r="B406" s="83" t="s">
        <v>1093</v>
      </c>
      <c r="C406" s="84" t="s">
        <v>1094</v>
      </c>
      <c r="D406" s="83">
        <v>100</v>
      </c>
      <c r="E406" s="83">
        <v>0.38</v>
      </c>
      <c r="F406" s="83" t="s">
        <v>114</v>
      </c>
      <c r="G406" s="83" t="s">
        <v>76</v>
      </c>
      <c r="H406" s="83" t="s">
        <v>846</v>
      </c>
      <c r="I406" s="83" t="s">
        <v>63</v>
      </c>
      <c r="J406" s="83" t="s">
        <v>64</v>
      </c>
      <c r="K406" s="83" t="s">
        <v>64</v>
      </c>
      <c r="L406" s="83" t="s">
        <v>64</v>
      </c>
      <c r="M406" s="83" t="s">
        <v>84</v>
      </c>
      <c r="N406" s="83" t="s">
        <v>64</v>
      </c>
      <c r="O406" s="83" t="s">
        <v>64</v>
      </c>
      <c r="P406" s="83" t="s">
        <v>84</v>
      </c>
      <c r="Q406" s="83" t="s">
        <v>64</v>
      </c>
      <c r="R406" s="83" t="s">
        <v>64</v>
      </c>
      <c r="S406" s="83" t="s">
        <v>64</v>
      </c>
      <c r="T406" s="83" t="s">
        <v>64</v>
      </c>
      <c r="U406" s="83" t="s">
        <v>64</v>
      </c>
      <c r="V406" s="83" t="s">
        <v>64</v>
      </c>
      <c r="W406" s="83" t="s">
        <v>64</v>
      </c>
      <c r="X406" s="83" t="s">
        <v>64</v>
      </c>
      <c r="Y406" s="83" t="s">
        <v>64</v>
      </c>
      <c r="Z406" s="83" t="s">
        <v>65</v>
      </c>
      <c r="AA406" s="83" t="s">
        <v>65</v>
      </c>
      <c r="AB406" s="83" t="s">
        <v>65</v>
      </c>
      <c r="AC406" s="83" t="s">
        <v>65</v>
      </c>
      <c r="AD406" s="83" t="s">
        <v>65</v>
      </c>
      <c r="AE406" s="83" t="s">
        <v>65</v>
      </c>
      <c r="AF406" s="83" t="s">
        <v>65</v>
      </c>
      <c r="AG406" s="83" t="s">
        <v>65</v>
      </c>
      <c r="AH406" s="83" t="s">
        <v>66</v>
      </c>
      <c r="AI406" s="83" t="s">
        <v>79</v>
      </c>
      <c r="AJ406" s="83" t="s">
        <v>65</v>
      </c>
      <c r="AK406" s="83" t="s">
        <v>66</v>
      </c>
      <c r="AL406" s="83" t="s">
        <v>65</v>
      </c>
      <c r="AM406" s="83" t="s">
        <v>65</v>
      </c>
      <c r="AN406" s="83" t="s">
        <v>66</v>
      </c>
      <c r="AO406" s="83" t="s">
        <v>65</v>
      </c>
      <c r="AP406" s="83" t="s">
        <v>67</v>
      </c>
      <c r="AQ406" s="83" t="s">
        <v>80</v>
      </c>
      <c r="AR406" s="83" t="s">
        <v>63</v>
      </c>
      <c r="AS406" s="83" t="s">
        <v>68</v>
      </c>
      <c r="AT406" s="83" t="s">
        <v>87</v>
      </c>
      <c r="AU406" s="83" t="s">
        <v>70</v>
      </c>
      <c r="AV406" s="83" t="s">
        <v>71</v>
      </c>
      <c r="AW406" s="83" t="s">
        <v>73</v>
      </c>
      <c r="AX406" s="83" t="s">
        <v>72</v>
      </c>
      <c r="AY406" s="83" t="s">
        <v>63</v>
      </c>
      <c r="AZ406" s="83" t="s">
        <v>63</v>
      </c>
      <c r="BA406" s="83" t="s">
        <v>73</v>
      </c>
      <c r="BB406" s="83" t="s">
        <v>73</v>
      </c>
      <c r="BC406" s="83" t="s">
        <v>73</v>
      </c>
      <c r="BD406" s="83"/>
      <c r="BE406" s="83" t="s">
        <v>73</v>
      </c>
      <c r="BF406" s="83"/>
      <c r="BG406" s="87" t="s">
        <v>846</v>
      </c>
      <c r="BH406" s="87" t="s">
        <v>114</v>
      </c>
      <c r="BI406" s="76" t="s">
        <v>1414</v>
      </c>
      <c r="BJ406">
        <f t="shared" si="14"/>
        <v>31</v>
      </c>
      <c r="BK406" s="87">
        <f t="shared" si="13"/>
        <v>60</v>
      </c>
      <c r="BL406" s="87"/>
      <c r="BM406" s="86" t="str">
        <f>_xlfn.XLOOKUP(Form_Responses1811[[#This Row],[Sekolah School (Cleansed)]],'Quality Check'!$B$11:$B$14,'Quality Check'!$C$11:$C$14,)</f>
        <v>Urban</v>
      </c>
      <c r="BN406" s="86" t="str">
        <f>_xlfn.XLOOKUP(Form_Responses1811[[#This Row],[Sekolah School (Cleansed)]],'Quality Check'!$B$11:$B$14,'Quality Check'!$D$11:$D$14,)</f>
        <v>Controlled Group (CG)</v>
      </c>
    </row>
    <row r="407" spans="1:66" ht="13.2" x14ac:dyDescent="0.25">
      <c r="A407" s="82">
        <v>45574.503740810185</v>
      </c>
      <c r="B407" s="83" t="s">
        <v>1095</v>
      </c>
      <c r="C407" s="84" t="s">
        <v>1096</v>
      </c>
      <c r="D407" s="83">
        <v>100</v>
      </c>
      <c r="E407" s="83">
        <v>0.46</v>
      </c>
      <c r="F407" s="83" t="s">
        <v>114</v>
      </c>
      <c r="G407" s="83" t="s">
        <v>539</v>
      </c>
      <c r="H407" s="83" t="s">
        <v>846</v>
      </c>
      <c r="I407" s="83" t="s">
        <v>63</v>
      </c>
      <c r="J407" s="83" t="s">
        <v>78</v>
      </c>
      <c r="K407" s="83" t="s">
        <v>78</v>
      </c>
      <c r="L407" s="83" t="s">
        <v>78</v>
      </c>
      <c r="M407" s="83" t="s">
        <v>78</v>
      </c>
      <c r="N407" s="83" t="s">
        <v>64</v>
      </c>
      <c r="O407" s="83" t="s">
        <v>78</v>
      </c>
      <c r="P407" s="83" t="s">
        <v>78</v>
      </c>
      <c r="Q407" s="83" t="s">
        <v>78</v>
      </c>
      <c r="R407" s="83" t="s">
        <v>64</v>
      </c>
      <c r="S407" s="83" t="s">
        <v>64</v>
      </c>
      <c r="T407" s="83" t="s">
        <v>78</v>
      </c>
      <c r="U407" s="83" t="s">
        <v>78</v>
      </c>
      <c r="V407" s="83" t="s">
        <v>64</v>
      </c>
      <c r="W407" s="83" t="s">
        <v>78</v>
      </c>
      <c r="X407" s="83" t="s">
        <v>64</v>
      </c>
      <c r="Y407" s="83" t="s">
        <v>78</v>
      </c>
      <c r="Z407" s="83" t="s">
        <v>79</v>
      </c>
      <c r="AA407" s="83" t="s">
        <v>79</v>
      </c>
      <c r="AB407" s="83" t="s">
        <v>66</v>
      </c>
      <c r="AC407" s="83" t="s">
        <v>79</v>
      </c>
      <c r="AD407" s="83" t="s">
        <v>79</v>
      </c>
      <c r="AE407" s="83" t="s">
        <v>66</v>
      </c>
      <c r="AF407" s="83" t="s">
        <v>66</v>
      </c>
      <c r="AG407" s="83" t="s">
        <v>66</v>
      </c>
      <c r="AH407" s="83" t="s">
        <v>66</v>
      </c>
      <c r="AI407" s="83" t="s">
        <v>66</v>
      </c>
      <c r="AJ407" s="83" t="s">
        <v>66</v>
      </c>
      <c r="AK407" s="83" t="s">
        <v>66</v>
      </c>
      <c r="AL407" s="83" t="s">
        <v>79</v>
      </c>
      <c r="AM407" s="83" t="s">
        <v>65</v>
      </c>
      <c r="AN407" s="83" t="s">
        <v>66</v>
      </c>
      <c r="AO407" s="83" t="s">
        <v>66</v>
      </c>
      <c r="AP407" s="83" t="s">
        <v>67</v>
      </c>
      <c r="AQ407" s="83" t="s">
        <v>67</v>
      </c>
      <c r="AR407" s="83" t="s">
        <v>63</v>
      </c>
      <c r="AS407" s="83" t="s">
        <v>97</v>
      </c>
      <c r="AT407" s="83" t="s">
        <v>87</v>
      </c>
      <c r="AU407" s="83" t="s">
        <v>85</v>
      </c>
      <c r="AV407" s="83" t="s">
        <v>132</v>
      </c>
      <c r="AW407" s="83" t="s">
        <v>73</v>
      </c>
      <c r="AX407" s="83" t="s">
        <v>72</v>
      </c>
      <c r="AY407" s="83" t="s">
        <v>73</v>
      </c>
      <c r="AZ407" s="83" t="s">
        <v>72</v>
      </c>
      <c r="BA407" s="83" t="s">
        <v>72</v>
      </c>
      <c r="BB407" s="83" t="s">
        <v>73</v>
      </c>
      <c r="BC407" s="83" t="s">
        <v>73</v>
      </c>
      <c r="BD407" s="83"/>
      <c r="BE407" s="83" t="s">
        <v>73</v>
      </c>
      <c r="BF407" s="83" t="s">
        <v>271</v>
      </c>
      <c r="BG407" s="87" t="s">
        <v>846</v>
      </c>
      <c r="BH407" s="87" t="s">
        <v>114</v>
      </c>
      <c r="BI407" s="76" t="s">
        <v>1414</v>
      </c>
      <c r="BJ407">
        <f t="shared" si="14"/>
        <v>22</v>
      </c>
      <c r="BK407" s="87">
        <f t="shared" si="13"/>
        <v>43</v>
      </c>
      <c r="BL407" s="87"/>
      <c r="BM407" s="86" t="str">
        <f>_xlfn.XLOOKUP(Form_Responses1811[[#This Row],[Sekolah School (Cleansed)]],'Quality Check'!$B$11:$B$14,'Quality Check'!$C$11:$C$14,)</f>
        <v>Urban</v>
      </c>
      <c r="BN407" s="86" t="str">
        <f>_xlfn.XLOOKUP(Form_Responses1811[[#This Row],[Sekolah School (Cleansed)]],'Quality Check'!$B$11:$B$14,'Quality Check'!$D$11:$D$14,)</f>
        <v>Controlled Group (CG)</v>
      </c>
    </row>
    <row r="408" spans="1:66" ht="13.2" x14ac:dyDescent="0.25">
      <c r="A408" s="82">
        <v>45574.503906909726</v>
      </c>
      <c r="B408" s="83" t="s">
        <v>1097</v>
      </c>
      <c r="C408" s="84" t="s">
        <v>1098</v>
      </c>
      <c r="D408" s="83">
        <v>29.46</v>
      </c>
      <c r="E408" s="83">
        <v>0.17</v>
      </c>
      <c r="F408" s="83" t="s">
        <v>114</v>
      </c>
      <c r="G408" s="83" t="s">
        <v>76</v>
      </c>
      <c r="H408" s="83" t="s">
        <v>922</v>
      </c>
      <c r="I408" s="83" t="s">
        <v>63</v>
      </c>
      <c r="J408" s="83" t="s">
        <v>64</v>
      </c>
      <c r="K408" s="83" t="s">
        <v>84</v>
      </c>
      <c r="L408" s="83" t="s">
        <v>64</v>
      </c>
      <c r="M408" s="83" t="s">
        <v>84</v>
      </c>
      <c r="N408" s="83" t="s">
        <v>64</v>
      </c>
      <c r="O408" s="83" t="s">
        <v>84</v>
      </c>
      <c r="P408" s="83" t="s">
        <v>84</v>
      </c>
      <c r="Q408" s="83" t="s">
        <v>64</v>
      </c>
      <c r="R408" s="83" t="s">
        <v>64</v>
      </c>
      <c r="S408" s="83" t="s">
        <v>64</v>
      </c>
      <c r="T408" s="83" t="s">
        <v>64</v>
      </c>
      <c r="U408" s="83" t="s">
        <v>78</v>
      </c>
      <c r="V408" s="83" t="s">
        <v>64</v>
      </c>
      <c r="W408" s="83" t="s">
        <v>78</v>
      </c>
      <c r="X408" s="83" t="s">
        <v>84</v>
      </c>
      <c r="Y408" s="83" t="s">
        <v>64</v>
      </c>
      <c r="Z408" s="83" t="s">
        <v>65</v>
      </c>
      <c r="AA408" s="83" t="s">
        <v>66</v>
      </c>
      <c r="AB408" s="83" t="s">
        <v>65</v>
      </c>
      <c r="AC408" s="83" t="s">
        <v>65</v>
      </c>
      <c r="AD408" s="83" t="s">
        <v>65</v>
      </c>
      <c r="AE408" s="83" t="s">
        <v>66</v>
      </c>
      <c r="AF408" s="83" t="s">
        <v>66</v>
      </c>
      <c r="AG408" s="83" t="s">
        <v>66</v>
      </c>
      <c r="AH408" s="83" t="s">
        <v>66</v>
      </c>
      <c r="AI408" s="83" t="s">
        <v>79</v>
      </c>
      <c r="AJ408" s="83" t="s">
        <v>66</v>
      </c>
      <c r="AK408" s="83" t="s">
        <v>66</v>
      </c>
      <c r="AL408" s="83" t="s">
        <v>79</v>
      </c>
      <c r="AM408" s="83" t="s">
        <v>66</v>
      </c>
      <c r="AN408" s="83" t="s">
        <v>66</v>
      </c>
      <c r="AO408" s="83" t="s">
        <v>66</v>
      </c>
      <c r="AP408" s="83" t="s">
        <v>67</v>
      </c>
      <c r="AQ408" s="83" t="s">
        <v>67</v>
      </c>
      <c r="AR408" s="83" t="s">
        <v>63</v>
      </c>
      <c r="AS408" s="83" t="s">
        <v>320</v>
      </c>
      <c r="AT408" s="83" t="s">
        <v>87</v>
      </c>
      <c r="AU408" s="83" t="s">
        <v>70</v>
      </c>
      <c r="AV408" s="83" t="s">
        <v>71</v>
      </c>
      <c r="AW408" s="83" t="s">
        <v>72</v>
      </c>
      <c r="AX408" s="83" t="s">
        <v>73</v>
      </c>
      <c r="AY408" s="83" t="s">
        <v>73</v>
      </c>
      <c r="AZ408" s="83" t="s">
        <v>72</v>
      </c>
      <c r="BA408" s="83" t="s">
        <v>72</v>
      </c>
      <c r="BB408" s="83" t="s">
        <v>73</v>
      </c>
      <c r="BC408" s="83" t="s">
        <v>73</v>
      </c>
      <c r="BD408" s="83"/>
      <c r="BE408" s="83" t="s">
        <v>73</v>
      </c>
      <c r="BF408" s="83"/>
      <c r="BG408" s="87" t="s">
        <v>846</v>
      </c>
      <c r="BH408" s="87" t="s">
        <v>114</v>
      </c>
      <c r="BI408" s="76" t="s">
        <v>1414</v>
      </c>
      <c r="BJ408">
        <f t="shared" si="14"/>
        <v>26</v>
      </c>
      <c r="BK408" s="87">
        <f t="shared" si="13"/>
        <v>51</v>
      </c>
      <c r="BL408" s="87"/>
      <c r="BM408" s="86" t="str">
        <f>_xlfn.XLOOKUP(Form_Responses1811[[#This Row],[Sekolah School (Cleansed)]],'Quality Check'!$B$11:$B$14,'Quality Check'!$C$11:$C$14,)</f>
        <v>Urban</v>
      </c>
      <c r="BN408" s="86" t="str">
        <f>_xlfn.XLOOKUP(Form_Responses1811[[#This Row],[Sekolah School (Cleansed)]],'Quality Check'!$B$11:$B$14,'Quality Check'!$D$11:$D$14,)</f>
        <v>Controlled Group (CG)</v>
      </c>
    </row>
  </sheetData>
  <phoneticPr fontId="8" type="noConversion"/>
  <pageMargins left="0.7" right="0.7" top="0.75" bottom="0.75" header="0.3" footer="0.3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5F74C-49DC-4704-8BF0-9CE2CDF18247}">
  <sheetPr>
    <outlinePr summaryBelow="0" summaryRight="0"/>
  </sheetPr>
  <dimension ref="A1:BN408"/>
  <sheetViews>
    <sheetView topLeftCell="BE1" zoomScale="70" zoomScaleNormal="70" workbookViewId="0">
      <pane ySplit="1" topLeftCell="A2" activePane="bottomLeft" state="frozen"/>
      <selection pane="bottomLeft" activeCell="BF10" sqref="BF10"/>
    </sheetView>
  </sheetViews>
  <sheetFormatPr defaultColWidth="12.6640625" defaultRowHeight="15.75" customHeight="1" x14ac:dyDescent="0.25"/>
  <cols>
    <col min="1" max="2" width="18.88671875" customWidth="1"/>
    <col min="3" max="5" width="21.109375" customWidth="1"/>
    <col min="6" max="9" width="18.88671875" customWidth="1"/>
    <col min="10" max="15" width="37.6640625" customWidth="1"/>
    <col min="16" max="16" width="34.77734375" customWidth="1"/>
    <col min="17" max="26" width="37.6640625" customWidth="1"/>
    <col min="27" max="27" width="32.109375" customWidth="1"/>
    <col min="28" max="29" width="37.6640625" customWidth="1"/>
    <col min="30" max="30" width="29.33203125" customWidth="1"/>
    <col min="31" max="33" width="37.6640625" customWidth="1"/>
    <col min="34" max="34" width="21.77734375" customWidth="1"/>
    <col min="35" max="35" width="34.21875" customWidth="1"/>
    <col min="36" max="36" width="37.6640625" customWidth="1"/>
    <col min="37" max="37" width="35.21875" customWidth="1"/>
    <col min="38" max="39" width="37.6640625" customWidth="1"/>
    <col min="40" max="40" width="26.109375" customWidth="1"/>
    <col min="41" max="41" width="33.88671875" customWidth="1"/>
    <col min="42" max="44" width="37.6640625" customWidth="1"/>
    <col min="45" max="45" width="30.109375" customWidth="1"/>
    <col min="46" max="54" width="37.6640625" customWidth="1"/>
    <col min="55" max="55" width="26.77734375" customWidth="1"/>
    <col min="56" max="56" width="37.6640625" customWidth="1"/>
    <col min="57" max="57" width="30.6640625" customWidth="1"/>
    <col min="58" max="58" width="37.6640625" customWidth="1"/>
    <col min="59" max="59" width="25.5546875" bestFit="1" customWidth="1"/>
    <col min="60" max="60" width="25.5546875" customWidth="1"/>
    <col min="61" max="61" width="18.88671875" customWidth="1"/>
    <col min="62" max="62" width="20.6640625" customWidth="1"/>
    <col min="63" max="65" width="18.88671875" customWidth="1"/>
    <col min="66" max="66" width="23.77734375" bestFit="1" customWidth="1"/>
  </cols>
  <sheetData>
    <row r="1" spans="1:66" ht="13.2" x14ac:dyDescent="0.25">
      <c r="A1" s="77" t="s">
        <v>0</v>
      </c>
      <c r="B1" s="78" t="s">
        <v>1</v>
      </c>
      <c r="C1" s="78" t="s">
        <v>2</v>
      </c>
      <c r="D1" s="79" t="s">
        <v>3</v>
      </c>
      <c r="E1" s="79" t="s">
        <v>4</v>
      </c>
      <c r="F1" s="78" t="s">
        <v>5</v>
      </c>
      <c r="G1" s="78" t="s">
        <v>6</v>
      </c>
      <c r="H1" s="79" t="s">
        <v>7</v>
      </c>
      <c r="I1" s="79" t="s">
        <v>8</v>
      </c>
      <c r="J1" s="78" t="s">
        <v>9</v>
      </c>
      <c r="K1" s="78" t="s">
        <v>10</v>
      </c>
      <c r="L1" s="78" t="s">
        <v>11</v>
      </c>
      <c r="M1" s="78" t="s">
        <v>12</v>
      </c>
      <c r="N1" s="78" t="s">
        <v>13</v>
      </c>
      <c r="O1" s="78" t="s">
        <v>14</v>
      </c>
      <c r="P1" s="78" t="s">
        <v>15</v>
      </c>
      <c r="Q1" s="78" t="s">
        <v>16</v>
      </c>
      <c r="R1" s="78" t="s">
        <v>17</v>
      </c>
      <c r="S1" s="78" t="s">
        <v>18</v>
      </c>
      <c r="T1" s="78" t="s">
        <v>19</v>
      </c>
      <c r="U1" s="78" t="s">
        <v>20</v>
      </c>
      <c r="V1" s="78" t="s">
        <v>21</v>
      </c>
      <c r="W1" s="78" t="s">
        <v>22</v>
      </c>
      <c r="X1" s="78" t="s">
        <v>23</v>
      </c>
      <c r="Y1" s="78" t="s">
        <v>24</v>
      </c>
      <c r="Z1" s="78" t="s">
        <v>25</v>
      </c>
      <c r="AA1" s="78" t="s">
        <v>26</v>
      </c>
      <c r="AB1" s="78" t="s">
        <v>27</v>
      </c>
      <c r="AC1" s="78" t="s">
        <v>28</v>
      </c>
      <c r="AD1" s="78" t="s">
        <v>29</v>
      </c>
      <c r="AE1" s="78" t="s">
        <v>30</v>
      </c>
      <c r="AF1" s="78" t="s">
        <v>31</v>
      </c>
      <c r="AG1" s="78" t="s">
        <v>32</v>
      </c>
      <c r="AH1" s="78" t="s">
        <v>33</v>
      </c>
      <c r="AI1" s="78" t="s">
        <v>34</v>
      </c>
      <c r="AJ1" s="78" t="s">
        <v>35</v>
      </c>
      <c r="AK1" s="78" t="s">
        <v>36</v>
      </c>
      <c r="AL1" s="78" t="s">
        <v>37</v>
      </c>
      <c r="AM1" s="78" t="s">
        <v>38</v>
      </c>
      <c r="AN1" s="78" t="s">
        <v>39</v>
      </c>
      <c r="AO1" s="78" t="s">
        <v>40</v>
      </c>
      <c r="AP1" s="78" t="s">
        <v>41</v>
      </c>
      <c r="AQ1" s="78" t="s">
        <v>42</v>
      </c>
      <c r="AR1" s="78" t="s">
        <v>43</v>
      </c>
      <c r="AS1" s="78" t="s">
        <v>44</v>
      </c>
      <c r="AT1" s="78" t="s">
        <v>45</v>
      </c>
      <c r="AU1" s="78" t="s">
        <v>46</v>
      </c>
      <c r="AV1" s="78" t="s">
        <v>47</v>
      </c>
      <c r="AW1" s="78" t="s">
        <v>48</v>
      </c>
      <c r="AX1" s="78" t="s">
        <v>49</v>
      </c>
      <c r="AY1" s="78" t="s">
        <v>50</v>
      </c>
      <c r="AZ1" s="78" t="s">
        <v>51</v>
      </c>
      <c r="BA1" s="78" t="s">
        <v>52</v>
      </c>
      <c r="BB1" s="78" t="s">
        <v>53</v>
      </c>
      <c r="BC1" s="78" t="s">
        <v>54</v>
      </c>
      <c r="BD1" s="78" t="s">
        <v>55</v>
      </c>
      <c r="BE1" s="78" t="s">
        <v>56</v>
      </c>
      <c r="BF1" s="80" t="s">
        <v>57</v>
      </c>
      <c r="BG1" s="81" t="s">
        <v>1112</v>
      </c>
      <c r="BH1" s="119" t="s">
        <v>1412</v>
      </c>
      <c r="BI1" s="60" t="s">
        <v>1119</v>
      </c>
      <c r="BJ1" s="118" t="s">
        <v>1123</v>
      </c>
      <c r="BK1" s="118" t="s">
        <v>1124</v>
      </c>
      <c r="BL1" s="118" t="s">
        <v>1125</v>
      </c>
      <c r="BM1" s="118" t="s">
        <v>1127</v>
      </c>
      <c r="BN1" s="118" t="s">
        <v>1133</v>
      </c>
    </row>
    <row r="2" spans="1:66" ht="13.2" x14ac:dyDescent="0.25">
      <c r="A2" s="82">
        <v>45569.397830833332</v>
      </c>
      <c r="B2" s="83" t="s">
        <v>58</v>
      </c>
      <c r="C2" s="84" t="s">
        <v>59</v>
      </c>
      <c r="D2" s="83">
        <v>95.53</v>
      </c>
      <c r="E2" s="83">
        <v>0</v>
      </c>
      <c r="F2" s="83" t="s">
        <v>60</v>
      </c>
      <c r="G2" s="85" t="s">
        <v>61</v>
      </c>
      <c r="H2" s="83" t="s">
        <v>62</v>
      </c>
      <c r="I2" s="83" t="s">
        <v>63</v>
      </c>
      <c r="J2" s="83" t="s">
        <v>64</v>
      </c>
      <c r="K2" s="83" t="s">
        <v>64</v>
      </c>
      <c r="L2" s="83" t="s">
        <v>64</v>
      </c>
      <c r="M2" s="83" t="s">
        <v>64</v>
      </c>
      <c r="N2" s="83" t="s">
        <v>64</v>
      </c>
      <c r="O2" s="83" t="s">
        <v>64</v>
      </c>
      <c r="P2" s="83" t="s">
        <v>64</v>
      </c>
      <c r="Q2" s="83" t="s">
        <v>64</v>
      </c>
      <c r="R2" s="83" t="s">
        <v>64</v>
      </c>
      <c r="S2" s="83" t="s">
        <v>64</v>
      </c>
      <c r="T2" s="83" t="s">
        <v>64</v>
      </c>
      <c r="U2" s="83" t="s">
        <v>64</v>
      </c>
      <c r="V2" s="83" t="s">
        <v>64</v>
      </c>
      <c r="W2" s="83" t="s">
        <v>64</v>
      </c>
      <c r="X2" s="83" t="s">
        <v>64</v>
      </c>
      <c r="Y2" s="83" t="s">
        <v>64</v>
      </c>
      <c r="Z2" s="83" t="s">
        <v>65</v>
      </c>
      <c r="AA2" s="83" t="s">
        <v>65</v>
      </c>
      <c r="AB2" s="83" t="s">
        <v>65</v>
      </c>
      <c r="AC2" s="83" t="s">
        <v>65</v>
      </c>
      <c r="AD2" s="83" t="s">
        <v>65</v>
      </c>
      <c r="AE2" s="83" t="s">
        <v>65</v>
      </c>
      <c r="AF2" s="83" t="s">
        <v>65</v>
      </c>
      <c r="AG2" s="83" t="s">
        <v>65</v>
      </c>
      <c r="AH2" s="83" t="s">
        <v>65</v>
      </c>
      <c r="AI2" s="83" t="s">
        <v>66</v>
      </c>
      <c r="AJ2" s="83" t="s">
        <v>65</v>
      </c>
      <c r="AK2" s="83" t="s">
        <v>66</v>
      </c>
      <c r="AL2" s="83" t="s">
        <v>66</v>
      </c>
      <c r="AM2" s="83" t="s">
        <v>65</v>
      </c>
      <c r="AN2" s="83" t="s">
        <v>66</v>
      </c>
      <c r="AO2" s="83" t="s">
        <v>66</v>
      </c>
      <c r="AP2" s="83" t="s">
        <v>67</v>
      </c>
      <c r="AQ2" s="83" t="s">
        <v>67</v>
      </c>
      <c r="AR2" s="83" t="s">
        <v>63</v>
      </c>
      <c r="AS2" s="83" t="s">
        <v>68</v>
      </c>
      <c r="AT2" s="83" t="s">
        <v>69</v>
      </c>
      <c r="AU2" s="83" t="s">
        <v>70</v>
      </c>
      <c r="AV2" s="83" t="s">
        <v>71</v>
      </c>
      <c r="AW2" s="83" t="s">
        <v>63</v>
      </c>
      <c r="AX2" s="83" t="s">
        <v>72</v>
      </c>
      <c r="AY2" s="83" t="s">
        <v>73</v>
      </c>
      <c r="AZ2" s="83" t="s">
        <v>72</v>
      </c>
      <c r="BA2" s="83" t="s">
        <v>73</v>
      </c>
      <c r="BB2" s="83" t="s">
        <v>72</v>
      </c>
      <c r="BC2" s="83" t="s">
        <v>73</v>
      </c>
      <c r="BE2" s="83" t="s">
        <v>73</v>
      </c>
      <c r="BG2" s="76" t="s">
        <v>100</v>
      </c>
      <c r="BH2" s="76" t="s">
        <v>60</v>
      </c>
      <c r="BI2" s="76" t="s">
        <v>1414</v>
      </c>
      <c r="BJ2">
        <f t="shared" ref="BJ2:BJ65" si="0">SUM(IF(J2="Betul / True",1,IF(J2="Salah / False",0,IF(J2="Tidak tahu / Dont Know",0,"PLEASE CHECK"))),IF(K2="Betul / True",1,IF(K2="Salah / False",0,IF(K2="Tidak tahu / Dont Know",0,"PLEASE CHECK"))),IF(L2="Betul / True",1,IF(L2="Salah / False",0,IF(L2="Tidak tahu / Dont Know",0,"PLEASE CHECK"))),IF(M2="Betul / True",0,IF(M2="Salah / False",1,IF(M2="Tidak tahu / Dont Know",0,"PLEASE CHECK"))),IF(N2="Betul / True",1,IF(N2="Salah / False",0,IF(N2="Tidak tahu / Dont Know",0,"PLEASE CHECK"))),IF(O2="Betul / True",1,IF(O2="Salah / False",0,IF(O2="Tidak tahu / Dont Know",0,"PLEASE CHECK"))),IF(P2="Betul / True",1,IF(P2="Salah / False",0,IF(P2="Tidak tahu / Dont Know",0,"PLEASE CHECK"))),IF(Q2="Betul / True",1,IF(Q2="Salah / False",0,IF(Q2="Tidak tahu / Dont Know",0,"PLEASE CHECK"))),IF(R2="Betul / True",1,IF(R2="Salah / False",0,IF(R2="Tidak tahu / Dont Know",0,"PLEASE CHECK"))),IF(S2="Betul / True",1,IF(S2="Salah / False",0,IF(S2="Tidak tahu / Dont Know",0,"PLEASE CHECK"))),IF(T2="Betul / True",1,IF(T2="Salah / False",0,IF(T2="Tidak tahu / Dont Know",0,"PLEASE CHECK"))),IF(U2="Betul / True",1,IF(U2="Salah / False",0,IF(U2="Tidak tahu / Dont Know",0,"PLEASE CHECK"))),IF(V2="Betul / True",1,IF(V2="Salah / False",0,IF(V2="Tidak tahu / Dont Know",0,"PLEASE CHECK"))),IF(W2="Betul / True",1,IF(W2="Salah / False",0,IF(W2="Tidak tahu / Dont Know",0,"PLEASE CHECK"))),IF(X2="Betul / True",1,IF(X2="Salah / False",0,IF(X2="Tidak tahu / Dont Know",0,"PLEASE CHECK"))),IF(Y2="Betul / True",1,IF(Y2="Salah / False",0,IF(Y2="Tidak tahu / Dont Know",0,"PLEASE CHECK"))))</f>
        <v>15</v>
      </c>
      <c r="BK2">
        <f t="shared" ref="BK2:BK65" si="1">SUM(IF(Z2="Sangat setuju / Strongly agree",4,IF(Z2="Setuju / Slightly agree",3,IF(Z2="Tidak setuju / Slightly disagree",2,IF(Z2="Sangat tidak setuju / Strongly disagree",1,"PLEASECHECK")))),IF(AA2="Sangat setuju / Strongly agree",4,IF(AA2="Setuju / Slightly agree",3,IF(AA2="Tidak setuju / Slightly disagree",2,IF(AA2="Sangat tidak setuju / Strongly disagree",1,"PLEASECHECK")))),IF(AB2="Sangat setuju / Strongly agree",4,IF(AB2="Setuju / Slightly agree",3,IF(AB2="Tidak setuju / Slightly disagree",2,IF(AB2="Sangat tidak setuju / Strongly disagree",1,"PLEASECHECK")))),IF(AC2="Sangat setuju / Strongly agree",4,IF(AC2="Setuju / Slightly agree",3,IF(AC2="Tidak setuju / Slightly disagree",2,IF(AC2="Sangat tidak setuju / Strongly disagree",1,"PLEASECHECK")))),IF(AD2="Sangat setuju / Strongly agree",4,IF(AD2="Setuju / Slightly agree",3,IF(AD2="Tidak setuju / Slightly disagree",2,IF(AD2="Sangat tidak setuju / Strongly disagree",1,"PLEASECHECK")))),IF(AE2="Sangat setuju / Strongly agree",4,IF(AE2="Setuju / Slightly agree",3,IF(AE2="Tidak setuju / Slightly disagree",2,IF(AE2="Sangat tidak setuju / Strongly disagree",1,"PLEASECHECK")))),IF(AF2="Sangat setuju / Strongly agree",4,IF(AF2="Setuju / Slightly agree",3,IF(AF2="Tidak setuju / Slightly disagree",2,IF(AF2="Sangat tidak setuju / Strongly disagree",1,"PLEASECHECK")))),IF(AG2="Sangat setuju / Strongly agree",4,IF(AG2="Setuju / Slightly agree",3,IF(AG2="Tidak setuju / Slightly disagree",2,IF(AG2="Sangat tidak setuju / Strongly disagree",2,"PLEASECHECK")))),IF(AH2="Sangat setuju / Strongly agree",4,IF(AH2="Setuju / Slightly agree",3,IF(AH2="Tidak setuju / Slightly disagree",2,IF(AH2="Sangat tidak setuju / Strongly disagree",2,"PLEASECHECK")))),IF(AI2="Sangat setuju / Strongly agree",1,IF(AI2="Setuju / Slightly agree",2,IF(AI2="Tidak setuju / Slightly disagree",3,IF(AI2="Sangat tidak setuju / Strongly disagree",4,"PLEASECHECK")))),IF(AJ2="Sangat setuju / Strongly agree",4,IF(AJ2="Setuju / Slightly agree",3,IF(AJ2="Tidak setuju / Slightly disagree",2,IF(AJ2="Sangat tidak setuju / Strongly disagree",3,"PLEASECHECK")))),IF(AK2="Sangat setuju / Strongly agree",4,IF(AK2="Setuju / Slightly agree",3,IF(AK2="Tidak setuju / Slightly disagree",2,IF(AK2="Sangat tidak setuju / Strongly disagree",3,"PLEASECHECK")))),IF(AL2="Sangat setuju / Strongly agree",4,IF(AL2="Setuju / Slightly agree",3,IF(AL2="Tidak setuju / Slightly disagree",2,IF(AL2="Sangat tidak setuju / Strongly disagree",3,"PLEASECHECK")))),IF(AM2="Sangat setuju / Strongly agree",4,IF(AM2="Setuju / Slightly agree",3,IF(AM2="Tidak setuju / Slightly disagree",2,IF(AM2="Sangat tidak setuju / Strongly disagree",3,"PLEASECHECK")))),IF(AN2="Sangat setuju / Strongly agree",4,IF(AN2="Setuju / Slightly agree",3,IF(AN2="Tidak setuju / Slightly disagree",2,IF(AN2="Sangat tidak setuju / Strongly disagree",4,"PLEASECHECK")))),IF(AO2="Sangat setuju / Strongly agree",4,IF(AO2="Setuju / Slightly agree",3,IF(AO2="Tidak setuju / Slightly disagree",2,IF(AO2="Sangat tidak setuju / Strongly disagree",4,"PLEASECHECK")))))</f>
        <v>58</v>
      </c>
      <c r="BM2" s="86" t="str">
        <f>_xlfn.XLOOKUP(Form_Responses181112[[#This Row],[Sekolah School (Cleansed)]],'Quality Check'!$B$11:$B$14,'Quality Check'!$C$11:$C$14,)</f>
        <v>Rural</v>
      </c>
      <c r="BN2" s="86" t="str">
        <f>_xlfn.XLOOKUP(Form_Responses181112[[#This Row],[Sekolah School (Cleansed)]],'Quality Check'!$B$11:$B$14,'Quality Check'!$D$11:$D$14,)</f>
        <v>Intervention Group (IG)</v>
      </c>
    </row>
    <row r="3" spans="1:66" ht="13.2" x14ac:dyDescent="0.25">
      <c r="A3" s="82">
        <v>45569.400285462965</v>
      </c>
      <c r="B3" s="83" t="s">
        <v>74</v>
      </c>
      <c r="C3" s="84" t="s">
        <v>75</v>
      </c>
      <c r="D3" s="83">
        <v>58.04</v>
      </c>
      <c r="E3" s="83">
        <v>0.28999999999999998</v>
      </c>
      <c r="F3" s="83" t="s">
        <v>60</v>
      </c>
      <c r="G3" s="83" t="s">
        <v>76</v>
      </c>
      <c r="H3" s="83" t="s">
        <v>77</v>
      </c>
      <c r="I3" s="83" t="s">
        <v>63</v>
      </c>
      <c r="J3" s="83" t="s">
        <v>64</v>
      </c>
      <c r="K3" s="83" t="s">
        <v>64</v>
      </c>
      <c r="L3" s="83" t="s">
        <v>64</v>
      </c>
      <c r="M3" s="83" t="s">
        <v>78</v>
      </c>
      <c r="N3" s="83" t="s">
        <v>64</v>
      </c>
      <c r="O3" s="83" t="s">
        <v>64</v>
      </c>
      <c r="P3" s="83" t="s">
        <v>64</v>
      </c>
      <c r="Q3" s="83" t="s">
        <v>64</v>
      </c>
      <c r="R3" s="83" t="s">
        <v>64</v>
      </c>
      <c r="S3" s="83" t="s">
        <v>64</v>
      </c>
      <c r="T3" s="83" t="s">
        <v>64</v>
      </c>
      <c r="U3" s="83" t="s">
        <v>64</v>
      </c>
      <c r="V3" s="83" t="s">
        <v>64</v>
      </c>
      <c r="W3" s="83" t="s">
        <v>64</v>
      </c>
      <c r="X3" s="83" t="s">
        <v>64</v>
      </c>
      <c r="Y3" s="83" t="s">
        <v>64</v>
      </c>
      <c r="Z3" s="83" t="s">
        <v>66</v>
      </c>
      <c r="AA3" s="83" t="s">
        <v>66</v>
      </c>
      <c r="AB3" s="83" t="s">
        <v>66</v>
      </c>
      <c r="AC3" s="83" t="s">
        <v>66</v>
      </c>
      <c r="AD3" s="83" t="s">
        <v>66</v>
      </c>
      <c r="AE3" s="83" t="s">
        <v>66</v>
      </c>
      <c r="AF3" s="83" t="s">
        <v>66</v>
      </c>
      <c r="AG3" s="83" t="s">
        <v>66</v>
      </c>
      <c r="AH3" s="83" t="s">
        <v>66</v>
      </c>
      <c r="AI3" s="83" t="s">
        <v>79</v>
      </c>
      <c r="AJ3" s="83" t="s">
        <v>66</v>
      </c>
      <c r="AK3" s="83" t="s">
        <v>66</v>
      </c>
      <c r="AL3" s="83" t="s">
        <v>66</v>
      </c>
      <c r="AM3" s="83" t="s">
        <v>66</v>
      </c>
      <c r="AN3" s="83" t="s">
        <v>66</v>
      </c>
      <c r="AO3" s="83" t="s">
        <v>66</v>
      </c>
      <c r="AP3" s="83" t="s">
        <v>67</v>
      </c>
      <c r="AQ3" s="83" t="s">
        <v>80</v>
      </c>
      <c r="AR3" s="83" t="s">
        <v>73</v>
      </c>
      <c r="AS3" s="83" t="s">
        <v>81</v>
      </c>
      <c r="AT3" s="83" t="s">
        <v>69</v>
      </c>
      <c r="AU3" s="83" t="s">
        <v>67</v>
      </c>
      <c r="AV3" s="83" t="s">
        <v>71</v>
      </c>
      <c r="AW3" s="83" t="s">
        <v>73</v>
      </c>
      <c r="AX3" s="83" t="s">
        <v>73</v>
      </c>
      <c r="AY3" s="83" t="s">
        <v>72</v>
      </c>
      <c r="AZ3" s="83" t="s">
        <v>72</v>
      </c>
      <c r="BA3" s="83" t="s">
        <v>73</v>
      </c>
      <c r="BB3" s="83" t="s">
        <v>73</v>
      </c>
      <c r="BC3" s="83" t="s">
        <v>73</v>
      </c>
      <c r="BE3" s="83" t="s">
        <v>73</v>
      </c>
      <c r="BG3" s="76" t="s">
        <v>100</v>
      </c>
      <c r="BH3" s="76" t="s">
        <v>60</v>
      </c>
      <c r="BI3" s="76" t="s">
        <v>1414</v>
      </c>
      <c r="BJ3">
        <f t="shared" si="0"/>
        <v>16</v>
      </c>
      <c r="BK3">
        <f t="shared" si="1"/>
        <v>48</v>
      </c>
      <c r="BM3" s="86" t="str">
        <f>_xlfn.XLOOKUP(Form_Responses181112[[#This Row],[Sekolah School (Cleansed)]],'Quality Check'!$B$11:$B$14,'Quality Check'!$C$11:$C$14,)</f>
        <v>Rural</v>
      </c>
      <c r="BN3" s="86" t="str">
        <f>_xlfn.XLOOKUP(Form_Responses181112[[#This Row],[Sekolah School (Cleansed)]],'Quality Check'!$B$11:$B$14,'Quality Check'!$D$11:$D$14,)</f>
        <v>Intervention Group (IG)</v>
      </c>
    </row>
    <row r="4" spans="1:66" ht="13.2" x14ac:dyDescent="0.25">
      <c r="A4" s="82">
        <v>45569.4045634375</v>
      </c>
      <c r="B4" s="83" t="s">
        <v>82</v>
      </c>
      <c r="C4" s="84" t="s">
        <v>83</v>
      </c>
      <c r="D4" s="83">
        <v>10.71</v>
      </c>
      <c r="E4" s="83">
        <v>0.04</v>
      </c>
      <c r="F4" s="83" t="s">
        <v>60</v>
      </c>
      <c r="G4" s="83" t="s">
        <v>76</v>
      </c>
      <c r="H4" s="83" t="s">
        <v>77</v>
      </c>
      <c r="I4" s="83" t="s">
        <v>63</v>
      </c>
      <c r="J4" s="83" t="s">
        <v>64</v>
      </c>
      <c r="K4" s="83" t="s">
        <v>64</v>
      </c>
      <c r="L4" s="83" t="s">
        <v>64</v>
      </c>
      <c r="M4" s="83" t="s">
        <v>84</v>
      </c>
      <c r="N4" s="83" t="s">
        <v>64</v>
      </c>
      <c r="O4" s="83" t="s">
        <v>84</v>
      </c>
      <c r="P4" s="83" t="s">
        <v>84</v>
      </c>
      <c r="Q4" s="83" t="s">
        <v>64</v>
      </c>
      <c r="R4" s="83" t="s">
        <v>64</v>
      </c>
      <c r="S4" s="83" t="s">
        <v>84</v>
      </c>
      <c r="T4" s="83" t="s">
        <v>64</v>
      </c>
      <c r="U4" s="83" t="s">
        <v>64</v>
      </c>
      <c r="V4" s="83" t="s">
        <v>64</v>
      </c>
      <c r="W4" s="83" t="s">
        <v>64</v>
      </c>
      <c r="X4" s="83" t="s">
        <v>64</v>
      </c>
      <c r="Y4" s="83" t="s">
        <v>64</v>
      </c>
      <c r="Z4" s="83" t="s">
        <v>65</v>
      </c>
      <c r="AA4" s="83" t="s">
        <v>65</v>
      </c>
      <c r="AB4" s="83" t="s">
        <v>65</v>
      </c>
      <c r="AC4" s="83" t="s">
        <v>65</v>
      </c>
      <c r="AD4" s="83" t="s">
        <v>65</v>
      </c>
      <c r="AE4" s="83" t="s">
        <v>65</v>
      </c>
      <c r="AF4" s="83" t="s">
        <v>65</v>
      </c>
      <c r="AG4" s="83" t="s">
        <v>66</v>
      </c>
      <c r="AH4" s="83" t="s">
        <v>65</v>
      </c>
      <c r="AI4" s="83" t="s">
        <v>66</v>
      </c>
      <c r="AJ4" s="83" t="s">
        <v>65</v>
      </c>
      <c r="AK4" s="83" t="s">
        <v>65</v>
      </c>
      <c r="AL4" s="83" t="s">
        <v>65</v>
      </c>
      <c r="AM4" s="83" t="s">
        <v>65</v>
      </c>
      <c r="AN4" s="83" t="s">
        <v>66</v>
      </c>
      <c r="AO4" s="83" t="s">
        <v>66</v>
      </c>
      <c r="AP4" s="83" t="s">
        <v>85</v>
      </c>
      <c r="AQ4" s="83" t="s">
        <v>85</v>
      </c>
      <c r="AR4" s="83" t="s">
        <v>86</v>
      </c>
      <c r="AS4" s="83" t="s">
        <v>68</v>
      </c>
      <c r="AT4" s="83" t="s">
        <v>87</v>
      </c>
      <c r="AU4" s="83" t="s">
        <v>67</v>
      </c>
      <c r="AV4" s="83" t="s">
        <v>67</v>
      </c>
      <c r="AW4" s="83" t="s">
        <v>72</v>
      </c>
      <c r="AX4" s="83" t="s">
        <v>72</v>
      </c>
      <c r="AY4" s="83" t="s">
        <v>63</v>
      </c>
      <c r="AZ4" s="83" t="s">
        <v>72</v>
      </c>
      <c r="BA4" s="83" t="s">
        <v>72</v>
      </c>
      <c r="BB4" s="83" t="s">
        <v>73</v>
      </c>
      <c r="BC4" s="83" t="s">
        <v>73</v>
      </c>
      <c r="BE4" s="83" t="s">
        <v>73</v>
      </c>
      <c r="BG4" s="76" t="s">
        <v>100</v>
      </c>
      <c r="BH4" s="76" t="s">
        <v>60</v>
      </c>
      <c r="BI4" s="76" t="s">
        <v>1414</v>
      </c>
      <c r="BJ4">
        <f t="shared" si="0"/>
        <v>12</v>
      </c>
      <c r="BK4">
        <f t="shared" si="1"/>
        <v>59</v>
      </c>
      <c r="BM4" s="86" t="str">
        <f>_xlfn.XLOOKUP(Form_Responses181112[[#This Row],[Sekolah School (Cleansed)]],'Quality Check'!$B$11:$B$14,'Quality Check'!$C$11:$C$14,)</f>
        <v>Rural</v>
      </c>
      <c r="BN4" s="86" t="str">
        <f>_xlfn.XLOOKUP(Form_Responses181112[[#This Row],[Sekolah School (Cleansed)]],'Quality Check'!$B$11:$B$14,'Quality Check'!$D$11:$D$14,)</f>
        <v>Intervention Group (IG)</v>
      </c>
    </row>
    <row r="5" spans="1:66" ht="13.2" x14ac:dyDescent="0.25">
      <c r="A5" s="82">
        <v>45569.406900590278</v>
      </c>
      <c r="B5" s="83" t="s">
        <v>88</v>
      </c>
      <c r="C5" s="84" t="s">
        <v>89</v>
      </c>
      <c r="D5" s="83">
        <v>100</v>
      </c>
      <c r="E5" s="83">
        <v>0.21</v>
      </c>
      <c r="F5" s="83" t="s">
        <v>60</v>
      </c>
      <c r="G5" s="83" t="s">
        <v>76</v>
      </c>
      <c r="H5" s="83" t="s">
        <v>77</v>
      </c>
      <c r="I5" s="83" t="s">
        <v>63</v>
      </c>
      <c r="J5" s="83" t="s">
        <v>64</v>
      </c>
      <c r="K5" s="83" t="s">
        <v>64</v>
      </c>
      <c r="L5" s="83" t="s">
        <v>64</v>
      </c>
      <c r="M5" s="83" t="s">
        <v>84</v>
      </c>
      <c r="N5" s="83" t="s">
        <v>64</v>
      </c>
      <c r="O5" s="83" t="s">
        <v>64</v>
      </c>
      <c r="P5" s="83" t="s">
        <v>64</v>
      </c>
      <c r="Q5" s="83" t="s">
        <v>64</v>
      </c>
      <c r="R5" s="83" t="s">
        <v>64</v>
      </c>
      <c r="S5" s="83" t="s">
        <v>64</v>
      </c>
      <c r="T5" s="83" t="s">
        <v>64</v>
      </c>
      <c r="U5" s="83" t="s">
        <v>64</v>
      </c>
      <c r="V5" s="83" t="s">
        <v>64</v>
      </c>
      <c r="W5" s="83" t="s">
        <v>64</v>
      </c>
      <c r="X5" s="83" t="s">
        <v>64</v>
      </c>
      <c r="Y5" s="83" t="s">
        <v>64</v>
      </c>
      <c r="Z5" s="83" t="s">
        <v>66</v>
      </c>
      <c r="AA5" s="83" t="s">
        <v>66</v>
      </c>
      <c r="AB5" s="83" t="s">
        <v>66</v>
      </c>
      <c r="AC5" s="83" t="s">
        <v>66</v>
      </c>
      <c r="AD5" s="83" t="s">
        <v>66</v>
      </c>
      <c r="AE5" s="83" t="s">
        <v>65</v>
      </c>
      <c r="AF5" s="83" t="s">
        <v>66</v>
      </c>
      <c r="AG5" s="83" t="s">
        <v>65</v>
      </c>
      <c r="AH5" s="83" t="s">
        <v>79</v>
      </c>
      <c r="AI5" s="83" t="s">
        <v>66</v>
      </c>
      <c r="AJ5" s="83" t="s">
        <v>65</v>
      </c>
      <c r="AK5" s="83" t="s">
        <v>65</v>
      </c>
      <c r="AL5" s="83" t="s">
        <v>66</v>
      </c>
      <c r="AM5" s="83" t="s">
        <v>66</v>
      </c>
      <c r="AN5" s="83" t="s">
        <v>65</v>
      </c>
      <c r="AO5" s="83" t="s">
        <v>65</v>
      </c>
      <c r="AP5" s="83" t="s">
        <v>85</v>
      </c>
      <c r="AQ5" s="83" t="s">
        <v>67</v>
      </c>
      <c r="AR5" s="83" t="s">
        <v>86</v>
      </c>
      <c r="AS5" s="83" t="s">
        <v>81</v>
      </c>
      <c r="AT5" s="83" t="s">
        <v>87</v>
      </c>
      <c r="AU5" s="83" t="s">
        <v>85</v>
      </c>
      <c r="AV5" s="83" t="s">
        <v>71</v>
      </c>
      <c r="AW5" s="83" t="s">
        <v>72</v>
      </c>
      <c r="AX5" s="83" t="s">
        <v>63</v>
      </c>
      <c r="AY5" s="83" t="s">
        <v>72</v>
      </c>
      <c r="AZ5" s="83" t="s">
        <v>72</v>
      </c>
      <c r="BA5" s="83" t="s">
        <v>63</v>
      </c>
      <c r="BB5" s="83" t="s">
        <v>73</v>
      </c>
      <c r="BC5" s="83" t="s">
        <v>73</v>
      </c>
      <c r="BE5" s="83" t="s">
        <v>73</v>
      </c>
      <c r="BG5" s="76" t="s">
        <v>100</v>
      </c>
      <c r="BH5" s="76" t="s">
        <v>60</v>
      </c>
      <c r="BI5" s="76" t="s">
        <v>1414</v>
      </c>
      <c r="BJ5">
        <f t="shared" si="0"/>
        <v>15</v>
      </c>
      <c r="BK5">
        <f t="shared" si="1"/>
        <v>52</v>
      </c>
      <c r="BM5" s="86" t="str">
        <f>_xlfn.XLOOKUP(Form_Responses181112[[#This Row],[Sekolah School (Cleansed)]],'Quality Check'!$B$11:$B$14,'Quality Check'!$C$11:$C$14,)</f>
        <v>Rural</v>
      </c>
      <c r="BN5" s="86" t="str">
        <f>_xlfn.XLOOKUP(Form_Responses181112[[#This Row],[Sekolah School (Cleansed)]],'Quality Check'!$B$11:$B$14,'Quality Check'!$D$11:$D$14,)</f>
        <v>Intervention Group (IG)</v>
      </c>
    </row>
    <row r="6" spans="1:66" ht="13.2" x14ac:dyDescent="0.25">
      <c r="A6" s="82">
        <v>45569.40973402778</v>
      </c>
      <c r="B6" s="83" t="s">
        <v>90</v>
      </c>
      <c r="C6" s="84" t="s">
        <v>91</v>
      </c>
      <c r="D6" s="83">
        <v>0</v>
      </c>
      <c r="E6" s="83">
        <v>0.04</v>
      </c>
      <c r="F6" s="83" t="s">
        <v>60</v>
      </c>
      <c r="G6" s="83" t="s">
        <v>76</v>
      </c>
      <c r="H6" s="83" t="s">
        <v>92</v>
      </c>
      <c r="I6" s="83" t="s">
        <v>63</v>
      </c>
      <c r="J6" s="83" t="s">
        <v>64</v>
      </c>
      <c r="K6" s="83" t="s">
        <v>64</v>
      </c>
      <c r="L6" s="83" t="s">
        <v>64</v>
      </c>
      <c r="M6" s="83" t="s">
        <v>64</v>
      </c>
      <c r="N6" s="83" t="s">
        <v>64</v>
      </c>
      <c r="O6" s="83" t="s">
        <v>64</v>
      </c>
      <c r="P6" s="83" t="s">
        <v>64</v>
      </c>
      <c r="Q6" s="83" t="s">
        <v>64</v>
      </c>
      <c r="R6" s="83" t="s">
        <v>64</v>
      </c>
      <c r="S6" s="83" t="s">
        <v>64</v>
      </c>
      <c r="T6" s="83" t="s">
        <v>64</v>
      </c>
      <c r="U6" s="83" t="s">
        <v>64</v>
      </c>
      <c r="V6" s="83" t="s">
        <v>64</v>
      </c>
      <c r="W6" s="83" t="s">
        <v>64</v>
      </c>
      <c r="X6" s="83" t="s">
        <v>64</v>
      </c>
      <c r="Y6" s="83" t="s">
        <v>64</v>
      </c>
      <c r="Z6" s="83" t="s">
        <v>65</v>
      </c>
      <c r="AA6" s="83" t="s">
        <v>65</v>
      </c>
      <c r="AB6" s="83" t="s">
        <v>65</v>
      </c>
      <c r="AC6" s="83" t="s">
        <v>66</v>
      </c>
      <c r="AD6" s="83" t="s">
        <v>65</v>
      </c>
      <c r="AE6" s="83" t="s">
        <v>65</v>
      </c>
      <c r="AF6" s="83" t="s">
        <v>65</v>
      </c>
      <c r="AG6" s="83" t="s">
        <v>66</v>
      </c>
      <c r="AH6" s="83" t="s">
        <v>65</v>
      </c>
      <c r="AI6" s="83" t="s">
        <v>65</v>
      </c>
      <c r="AJ6" s="83" t="s">
        <v>65</v>
      </c>
      <c r="AK6" s="83" t="s">
        <v>65</v>
      </c>
      <c r="AL6" s="83" t="s">
        <v>66</v>
      </c>
      <c r="AM6" s="83" t="s">
        <v>65</v>
      </c>
      <c r="AN6" s="83" t="s">
        <v>65</v>
      </c>
      <c r="AO6" s="83" t="s">
        <v>66</v>
      </c>
      <c r="AP6" s="83" t="s">
        <v>67</v>
      </c>
      <c r="AQ6" s="83" t="s">
        <v>85</v>
      </c>
      <c r="AR6" s="83" t="s">
        <v>63</v>
      </c>
      <c r="AS6" s="83" t="s">
        <v>68</v>
      </c>
      <c r="AT6" s="83" t="s">
        <v>69</v>
      </c>
      <c r="AU6" s="83" t="s">
        <v>93</v>
      </c>
      <c r="AV6" s="83" t="s">
        <v>94</v>
      </c>
      <c r="AW6" s="83" t="s">
        <v>63</v>
      </c>
      <c r="AX6" s="83" t="s">
        <v>73</v>
      </c>
      <c r="AY6" s="83" t="s">
        <v>63</v>
      </c>
      <c r="AZ6" s="83" t="s">
        <v>73</v>
      </c>
      <c r="BA6" s="83" t="s">
        <v>73</v>
      </c>
      <c r="BB6" s="83" t="s">
        <v>73</v>
      </c>
      <c r="BC6" s="83" t="s">
        <v>73</v>
      </c>
      <c r="BE6" s="83" t="s">
        <v>73</v>
      </c>
      <c r="BG6" s="76" t="s">
        <v>100</v>
      </c>
      <c r="BH6" s="76" t="s">
        <v>60</v>
      </c>
      <c r="BI6" s="76" t="s">
        <v>1414</v>
      </c>
      <c r="BJ6">
        <f t="shared" si="0"/>
        <v>15</v>
      </c>
      <c r="BK6">
        <f t="shared" si="1"/>
        <v>57</v>
      </c>
      <c r="BM6" s="86" t="str">
        <f>_xlfn.XLOOKUP(Form_Responses181112[[#This Row],[Sekolah School (Cleansed)]],'Quality Check'!$B$11:$B$14,'Quality Check'!$C$11:$C$14,)</f>
        <v>Rural</v>
      </c>
      <c r="BN6" s="86" t="str">
        <f>_xlfn.XLOOKUP(Form_Responses181112[[#This Row],[Sekolah School (Cleansed)]],'Quality Check'!$B$11:$B$14,'Quality Check'!$D$11:$D$14,)</f>
        <v>Intervention Group (IG)</v>
      </c>
    </row>
    <row r="7" spans="1:66" ht="13.2" x14ac:dyDescent="0.25">
      <c r="A7" s="82">
        <v>45569.411558958338</v>
      </c>
      <c r="B7" s="83" t="s">
        <v>95</v>
      </c>
      <c r="C7" s="84" t="s">
        <v>96</v>
      </c>
      <c r="D7" s="83">
        <v>77.680000000000007</v>
      </c>
      <c r="E7" s="83">
        <v>0.25</v>
      </c>
      <c r="F7" s="83" t="s">
        <v>60</v>
      </c>
      <c r="G7" s="83" t="s">
        <v>76</v>
      </c>
      <c r="H7" s="83" t="s">
        <v>77</v>
      </c>
      <c r="I7" s="83" t="s">
        <v>63</v>
      </c>
      <c r="J7" s="83" t="s">
        <v>64</v>
      </c>
      <c r="K7" s="83" t="s">
        <v>84</v>
      </c>
      <c r="L7" s="83" t="s">
        <v>64</v>
      </c>
      <c r="M7" s="83" t="s">
        <v>84</v>
      </c>
      <c r="N7" s="83" t="s">
        <v>64</v>
      </c>
      <c r="O7" s="83" t="s">
        <v>84</v>
      </c>
      <c r="P7" s="83" t="s">
        <v>84</v>
      </c>
      <c r="Q7" s="83" t="s">
        <v>84</v>
      </c>
      <c r="R7" s="83" t="s">
        <v>64</v>
      </c>
      <c r="S7" s="83" t="s">
        <v>64</v>
      </c>
      <c r="T7" s="83" t="s">
        <v>64</v>
      </c>
      <c r="U7" s="83" t="s">
        <v>64</v>
      </c>
      <c r="V7" s="83" t="s">
        <v>84</v>
      </c>
      <c r="W7" s="83" t="s">
        <v>64</v>
      </c>
      <c r="X7" s="83" t="s">
        <v>64</v>
      </c>
      <c r="Y7" s="83" t="s">
        <v>64</v>
      </c>
      <c r="Z7" s="83" t="s">
        <v>65</v>
      </c>
      <c r="AA7" s="83" t="s">
        <v>65</v>
      </c>
      <c r="AB7" s="83" t="s">
        <v>65</v>
      </c>
      <c r="AC7" s="83" t="s">
        <v>65</v>
      </c>
      <c r="AD7" s="83" t="s">
        <v>65</v>
      </c>
      <c r="AE7" s="83" t="s">
        <v>65</v>
      </c>
      <c r="AF7" s="83" t="s">
        <v>65</v>
      </c>
      <c r="AG7" s="83" t="s">
        <v>66</v>
      </c>
      <c r="AH7" s="83" t="s">
        <v>66</v>
      </c>
      <c r="AI7" s="83" t="s">
        <v>79</v>
      </c>
      <c r="AJ7" s="83" t="s">
        <v>65</v>
      </c>
      <c r="AK7" s="83" t="s">
        <v>65</v>
      </c>
      <c r="AL7" s="83" t="s">
        <v>65</v>
      </c>
      <c r="AM7" s="83" t="s">
        <v>66</v>
      </c>
      <c r="AN7" s="83" t="s">
        <v>66</v>
      </c>
      <c r="AO7" s="83" t="s">
        <v>66</v>
      </c>
      <c r="AP7" s="83" t="s">
        <v>67</v>
      </c>
      <c r="AQ7" s="83" t="s">
        <v>67</v>
      </c>
      <c r="AR7" s="83" t="s">
        <v>86</v>
      </c>
      <c r="AS7" s="83" t="s">
        <v>97</v>
      </c>
      <c r="AT7" s="83" t="s">
        <v>69</v>
      </c>
      <c r="AU7" s="83" t="s">
        <v>70</v>
      </c>
      <c r="AV7" s="83" t="s">
        <v>71</v>
      </c>
      <c r="AW7" s="83" t="s">
        <v>72</v>
      </c>
      <c r="AX7" s="83" t="s">
        <v>72</v>
      </c>
      <c r="AY7" s="83" t="s">
        <v>72</v>
      </c>
      <c r="AZ7" s="83" t="s">
        <v>72</v>
      </c>
      <c r="BA7" s="83" t="s">
        <v>72</v>
      </c>
      <c r="BB7" s="83" t="s">
        <v>72</v>
      </c>
      <c r="BC7" s="83" t="s">
        <v>73</v>
      </c>
      <c r="BE7" s="83" t="s">
        <v>73</v>
      </c>
      <c r="BG7" s="76" t="s">
        <v>100</v>
      </c>
      <c r="BH7" s="76" t="s">
        <v>60</v>
      </c>
      <c r="BI7" s="76" t="s">
        <v>1414</v>
      </c>
      <c r="BJ7">
        <f t="shared" si="0"/>
        <v>10</v>
      </c>
      <c r="BK7">
        <f t="shared" si="1"/>
        <v>58</v>
      </c>
      <c r="BM7" s="86" t="str">
        <f>_xlfn.XLOOKUP(Form_Responses181112[[#This Row],[Sekolah School (Cleansed)]],'Quality Check'!$B$11:$B$14,'Quality Check'!$C$11:$C$14,)</f>
        <v>Rural</v>
      </c>
      <c r="BN7" s="86" t="str">
        <f>_xlfn.XLOOKUP(Form_Responses181112[[#This Row],[Sekolah School (Cleansed)]],'Quality Check'!$B$11:$B$14,'Quality Check'!$D$11:$D$14,)</f>
        <v>Intervention Group (IG)</v>
      </c>
    </row>
    <row r="8" spans="1:66" ht="13.2" x14ac:dyDescent="0.25">
      <c r="A8" s="82">
        <v>45569.412556122683</v>
      </c>
      <c r="B8" s="83" t="s">
        <v>98</v>
      </c>
      <c r="C8" s="84" t="s">
        <v>99</v>
      </c>
      <c r="D8" s="83">
        <v>33.93</v>
      </c>
      <c r="E8" s="83">
        <v>0.08</v>
      </c>
      <c r="F8" s="83" t="s">
        <v>60</v>
      </c>
      <c r="G8" s="83" t="s">
        <v>76</v>
      </c>
      <c r="H8" s="83" t="s">
        <v>100</v>
      </c>
      <c r="I8" s="83" t="s">
        <v>73</v>
      </c>
      <c r="J8" s="83" t="s">
        <v>64</v>
      </c>
      <c r="K8" s="83" t="s">
        <v>64</v>
      </c>
      <c r="L8" s="83" t="s">
        <v>64</v>
      </c>
      <c r="M8" s="83" t="s">
        <v>84</v>
      </c>
      <c r="N8" s="83" t="s">
        <v>84</v>
      </c>
      <c r="O8" s="83" t="s">
        <v>64</v>
      </c>
      <c r="P8" s="83" t="s">
        <v>84</v>
      </c>
      <c r="Q8" s="83" t="s">
        <v>64</v>
      </c>
      <c r="R8" s="83" t="s">
        <v>64</v>
      </c>
      <c r="S8" s="83" t="s">
        <v>64</v>
      </c>
      <c r="T8" s="83" t="s">
        <v>64</v>
      </c>
      <c r="U8" s="83" t="s">
        <v>84</v>
      </c>
      <c r="V8" s="83" t="s">
        <v>64</v>
      </c>
      <c r="W8" s="83" t="s">
        <v>64</v>
      </c>
      <c r="X8" s="83" t="s">
        <v>64</v>
      </c>
      <c r="Y8" s="83" t="s">
        <v>64</v>
      </c>
      <c r="Z8" s="83" t="s">
        <v>66</v>
      </c>
      <c r="AA8" s="83" t="s">
        <v>66</v>
      </c>
      <c r="AB8" s="83" t="s">
        <v>66</v>
      </c>
      <c r="AC8" s="83" t="s">
        <v>65</v>
      </c>
      <c r="AD8" s="83" t="s">
        <v>66</v>
      </c>
      <c r="AE8" s="83" t="s">
        <v>65</v>
      </c>
      <c r="AF8" s="83" t="s">
        <v>65</v>
      </c>
      <c r="AG8" s="83" t="s">
        <v>66</v>
      </c>
      <c r="AH8" s="83" t="s">
        <v>65</v>
      </c>
      <c r="AI8" s="83" t="s">
        <v>101</v>
      </c>
      <c r="AJ8" s="83" t="s">
        <v>65</v>
      </c>
      <c r="AK8" s="83" t="s">
        <v>65</v>
      </c>
      <c r="AL8" s="83" t="s">
        <v>65</v>
      </c>
      <c r="AM8" s="83" t="s">
        <v>66</v>
      </c>
      <c r="AN8" s="83" t="s">
        <v>66</v>
      </c>
      <c r="AO8" s="83" t="s">
        <v>66</v>
      </c>
      <c r="AP8" s="83" t="s">
        <v>67</v>
      </c>
      <c r="AQ8" s="83" t="s">
        <v>67</v>
      </c>
      <c r="AR8" s="83" t="s">
        <v>86</v>
      </c>
      <c r="AS8" s="83" t="s">
        <v>68</v>
      </c>
      <c r="AT8" s="83" t="s">
        <v>69</v>
      </c>
      <c r="AU8" s="83" t="s">
        <v>93</v>
      </c>
      <c r="AV8" s="83" t="s">
        <v>71</v>
      </c>
      <c r="AW8" s="83" t="s">
        <v>72</v>
      </c>
      <c r="AX8" s="83" t="s">
        <v>72</v>
      </c>
      <c r="AY8" s="83" t="s">
        <v>72</v>
      </c>
      <c r="AZ8" s="83" t="s">
        <v>72</v>
      </c>
      <c r="BA8" s="83" t="s">
        <v>72</v>
      </c>
      <c r="BB8" s="83" t="s">
        <v>72</v>
      </c>
      <c r="BC8" s="83" t="s">
        <v>73</v>
      </c>
      <c r="BD8" s="83" t="s">
        <v>102</v>
      </c>
      <c r="BE8" s="83" t="s">
        <v>73</v>
      </c>
      <c r="BG8" s="76" t="s">
        <v>100</v>
      </c>
      <c r="BH8" s="76" t="s">
        <v>60</v>
      </c>
      <c r="BI8" s="76" t="s">
        <v>1415</v>
      </c>
      <c r="BJ8">
        <f t="shared" si="0"/>
        <v>12</v>
      </c>
      <c r="BK8">
        <f t="shared" si="1"/>
        <v>56</v>
      </c>
      <c r="BM8" s="86" t="str">
        <f>_xlfn.XLOOKUP(Form_Responses181112[[#This Row],[Sekolah School (Cleansed)]],'Quality Check'!$B$11:$B$14,'Quality Check'!$C$11:$C$14,)</f>
        <v>Rural</v>
      </c>
      <c r="BN8" s="86" t="str">
        <f>_xlfn.XLOOKUP(Form_Responses181112[[#This Row],[Sekolah School (Cleansed)]],'Quality Check'!$B$11:$B$14,'Quality Check'!$D$11:$D$14,)</f>
        <v>Intervention Group (IG)</v>
      </c>
    </row>
    <row r="9" spans="1:66" ht="13.2" x14ac:dyDescent="0.25">
      <c r="A9" s="82">
        <v>45569.414064652781</v>
      </c>
      <c r="B9" s="83" t="s">
        <v>103</v>
      </c>
      <c r="C9" s="84" t="s">
        <v>104</v>
      </c>
      <c r="D9" s="83">
        <v>0</v>
      </c>
      <c r="E9" s="83">
        <v>0</v>
      </c>
      <c r="F9" s="83" t="s">
        <v>60</v>
      </c>
      <c r="G9" s="83" t="s">
        <v>76</v>
      </c>
      <c r="H9" s="83" t="s">
        <v>105</v>
      </c>
      <c r="I9" s="83" t="s">
        <v>63</v>
      </c>
      <c r="J9" s="83" t="s">
        <v>64</v>
      </c>
      <c r="K9" s="83" t="s">
        <v>78</v>
      </c>
      <c r="L9" s="83" t="s">
        <v>64</v>
      </c>
      <c r="M9" s="83" t="s">
        <v>64</v>
      </c>
      <c r="N9" s="83" t="s">
        <v>78</v>
      </c>
      <c r="O9" s="83" t="s">
        <v>78</v>
      </c>
      <c r="P9" s="83" t="s">
        <v>64</v>
      </c>
      <c r="Q9" s="83" t="s">
        <v>64</v>
      </c>
      <c r="R9" s="83" t="s">
        <v>64</v>
      </c>
      <c r="S9" s="83" t="s">
        <v>64</v>
      </c>
      <c r="T9" s="83" t="s">
        <v>64</v>
      </c>
      <c r="U9" s="83" t="s">
        <v>64</v>
      </c>
      <c r="V9" s="83" t="s">
        <v>64</v>
      </c>
      <c r="W9" s="83" t="s">
        <v>64</v>
      </c>
      <c r="X9" s="83" t="s">
        <v>64</v>
      </c>
      <c r="Y9" s="83" t="s">
        <v>64</v>
      </c>
      <c r="Z9" s="83" t="s">
        <v>66</v>
      </c>
      <c r="AA9" s="83" t="s">
        <v>65</v>
      </c>
      <c r="AB9" s="83" t="s">
        <v>65</v>
      </c>
      <c r="AC9" s="83" t="s">
        <v>65</v>
      </c>
      <c r="AD9" s="83" t="s">
        <v>65</v>
      </c>
      <c r="AE9" s="83" t="s">
        <v>65</v>
      </c>
      <c r="AF9" s="83" t="s">
        <v>65</v>
      </c>
      <c r="AG9" s="83" t="s">
        <v>65</v>
      </c>
      <c r="AH9" s="83" t="s">
        <v>65</v>
      </c>
      <c r="AI9" s="83" t="s">
        <v>101</v>
      </c>
      <c r="AJ9" s="83" t="s">
        <v>65</v>
      </c>
      <c r="AK9" s="83" t="s">
        <v>65</v>
      </c>
      <c r="AL9" s="83" t="s">
        <v>65</v>
      </c>
      <c r="AM9" s="83" t="s">
        <v>66</v>
      </c>
      <c r="AN9" s="83" t="s">
        <v>65</v>
      </c>
      <c r="AO9" s="83" t="s">
        <v>79</v>
      </c>
      <c r="AP9" s="83" t="s">
        <v>85</v>
      </c>
      <c r="AQ9" s="83" t="s">
        <v>67</v>
      </c>
      <c r="AR9" s="83" t="s">
        <v>63</v>
      </c>
      <c r="AS9" s="83" t="s">
        <v>68</v>
      </c>
      <c r="AT9" s="83" t="s">
        <v>69</v>
      </c>
      <c r="AU9" s="83" t="s">
        <v>80</v>
      </c>
      <c r="AV9" s="83" t="s">
        <v>80</v>
      </c>
      <c r="AW9" s="83" t="s">
        <v>73</v>
      </c>
      <c r="AX9" s="83" t="s">
        <v>73</v>
      </c>
      <c r="AY9" s="83" t="s">
        <v>63</v>
      </c>
      <c r="AZ9" s="83" t="s">
        <v>63</v>
      </c>
      <c r="BA9" s="83" t="s">
        <v>72</v>
      </c>
      <c r="BB9" s="83" t="s">
        <v>73</v>
      </c>
      <c r="BC9" s="83" t="s">
        <v>73</v>
      </c>
      <c r="BE9" s="83" t="s">
        <v>73</v>
      </c>
      <c r="BG9" s="76" t="s">
        <v>100</v>
      </c>
      <c r="BH9" s="76" t="s">
        <v>60</v>
      </c>
      <c r="BI9" s="76" t="s">
        <v>1414</v>
      </c>
      <c r="BJ9">
        <f t="shared" si="0"/>
        <v>12</v>
      </c>
      <c r="BK9">
        <f t="shared" si="1"/>
        <v>60</v>
      </c>
      <c r="BM9" s="86" t="str">
        <f>_xlfn.XLOOKUP(Form_Responses181112[[#This Row],[Sekolah School (Cleansed)]],'Quality Check'!$B$11:$B$14,'Quality Check'!$C$11:$C$14,)</f>
        <v>Rural</v>
      </c>
      <c r="BN9" s="86" t="str">
        <f>_xlfn.XLOOKUP(Form_Responses181112[[#This Row],[Sekolah School (Cleansed)]],'Quality Check'!$B$11:$B$14,'Quality Check'!$D$11:$D$14,)</f>
        <v>Intervention Group (IG)</v>
      </c>
    </row>
    <row r="10" spans="1:66" ht="13.2" x14ac:dyDescent="0.25">
      <c r="A10" s="82">
        <v>45569.416866712963</v>
      </c>
      <c r="B10" s="83" t="s">
        <v>106</v>
      </c>
      <c r="C10" s="84" t="s">
        <v>107</v>
      </c>
      <c r="D10" s="83">
        <v>3.57</v>
      </c>
      <c r="E10" s="83">
        <v>0</v>
      </c>
      <c r="F10" s="83" t="s">
        <v>60</v>
      </c>
      <c r="G10" s="83" t="s">
        <v>76</v>
      </c>
      <c r="H10" s="83" t="s">
        <v>108</v>
      </c>
      <c r="I10" s="83" t="s">
        <v>63</v>
      </c>
      <c r="J10" s="83" t="s">
        <v>64</v>
      </c>
      <c r="K10" s="83" t="s">
        <v>64</v>
      </c>
      <c r="L10" s="83" t="s">
        <v>64</v>
      </c>
      <c r="M10" s="83" t="s">
        <v>78</v>
      </c>
      <c r="N10" s="83" t="s">
        <v>78</v>
      </c>
      <c r="O10" s="83" t="s">
        <v>64</v>
      </c>
      <c r="P10" s="83" t="s">
        <v>64</v>
      </c>
      <c r="Q10" s="83" t="s">
        <v>64</v>
      </c>
      <c r="R10" s="83" t="s">
        <v>64</v>
      </c>
      <c r="S10" s="83" t="s">
        <v>64</v>
      </c>
      <c r="T10" s="83" t="s">
        <v>64</v>
      </c>
      <c r="U10" s="83" t="s">
        <v>64</v>
      </c>
      <c r="V10" s="83" t="s">
        <v>64</v>
      </c>
      <c r="W10" s="83" t="s">
        <v>64</v>
      </c>
      <c r="X10" s="83" t="s">
        <v>64</v>
      </c>
      <c r="Y10" s="83" t="s">
        <v>64</v>
      </c>
      <c r="Z10" s="83" t="s">
        <v>65</v>
      </c>
      <c r="AA10" s="83" t="s">
        <v>65</v>
      </c>
      <c r="AB10" s="83" t="s">
        <v>65</v>
      </c>
      <c r="AC10" s="83" t="s">
        <v>65</v>
      </c>
      <c r="AD10" s="83" t="s">
        <v>65</v>
      </c>
      <c r="AE10" s="83" t="s">
        <v>65</v>
      </c>
      <c r="AF10" s="83" t="s">
        <v>66</v>
      </c>
      <c r="AG10" s="83" t="s">
        <v>65</v>
      </c>
      <c r="AH10" s="83" t="s">
        <v>66</v>
      </c>
      <c r="AI10" s="83" t="s">
        <v>79</v>
      </c>
      <c r="AJ10" s="83" t="s">
        <v>65</v>
      </c>
      <c r="AK10" s="83" t="s">
        <v>65</v>
      </c>
      <c r="AL10" s="83" t="s">
        <v>65</v>
      </c>
      <c r="AM10" s="83" t="s">
        <v>66</v>
      </c>
      <c r="AN10" s="83" t="s">
        <v>66</v>
      </c>
      <c r="AO10" s="83" t="s">
        <v>66</v>
      </c>
      <c r="AP10" s="83" t="s">
        <v>85</v>
      </c>
      <c r="AQ10" s="83" t="s">
        <v>85</v>
      </c>
      <c r="AR10" s="83" t="s">
        <v>73</v>
      </c>
      <c r="AS10" s="83" t="s">
        <v>109</v>
      </c>
      <c r="AT10" s="83" t="s">
        <v>69</v>
      </c>
      <c r="AU10" s="83" t="s">
        <v>93</v>
      </c>
      <c r="AV10" s="83" t="s">
        <v>71</v>
      </c>
      <c r="AW10" s="83" t="s">
        <v>73</v>
      </c>
      <c r="AX10" s="83" t="s">
        <v>73</v>
      </c>
      <c r="AY10" s="83" t="s">
        <v>73</v>
      </c>
      <c r="AZ10" s="83" t="s">
        <v>73</v>
      </c>
      <c r="BA10" s="83" t="s">
        <v>72</v>
      </c>
      <c r="BB10" s="83" t="s">
        <v>73</v>
      </c>
      <c r="BC10" s="83" t="s">
        <v>73</v>
      </c>
      <c r="BE10" s="83" t="s">
        <v>73</v>
      </c>
      <c r="BG10" s="76" t="s">
        <v>100</v>
      </c>
      <c r="BH10" s="76" t="s">
        <v>60</v>
      </c>
      <c r="BI10" s="76" t="s">
        <v>1414</v>
      </c>
      <c r="BJ10">
        <f t="shared" si="0"/>
        <v>15</v>
      </c>
      <c r="BK10">
        <f t="shared" si="1"/>
        <v>58</v>
      </c>
      <c r="BM10" s="86" t="str">
        <f>_xlfn.XLOOKUP(Form_Responses181112[[#This Row],[Sekolah School (Cleansed)]],'Quality Check'!$B$11:$B$14,'Quality Check'!$C$11:$C$14,)</f>
        <v>Rural</v>
      </c>
      <c r="BN10" s="86" t="str">
        <f>_xlfn.XLOOKUP(Form_Responses181112[[#This Row],[Sekolah School (Cleansed)]],'Quality Check'!$B$11:$B$14,'Quality Check'!$D$11:$D$14,)</f>
        <v>Intervention Group (IG)</v>
      </c>
    </row>
    <row r="11" spans="1:66" ht="13.2" x14ac:dyDescent="0.25">
      <c r="A11" s="82">
        <v>45569.416871134265</v>
      </c>
      <c r="B11" s="83" t="s">
        <v>110</v>
      </c>
      <c r="C11" s="84" t="s">
        <v>111</v>
      </c>
      <c r="D11" s="83">
        <v>40.18</v>
      </c>
      <c r="E11" s="83">
        <v>0.04</v>
      </c>
      <c r="F11" s="83" t="s">
        <v>60</v>
      </c>
      <c r="G11" s="83" t="s">
        <v>76</v>
      </c>
      <c r="H11" s="83" t="s">
        <v>108</v>
      </c>
      <c r="I11" s="83" t="s">
        <v>63</v>
      </c>
      <c r="J11" s="83" t="s">
        <v>64</v>
      </c>
      <c r="K11" s="83" t="s">
        <v>84</v>
      </c>
      <c r="L11" s="83" t="s">
        <v>64</v>
      </c>
      <c r="M11" s="83" t="s">
        <v>84</v>
      </c>
      <c r="N11" s="83" t="s">
        <v>64</v>
      </c>
      <c r="O11" s="83" t="s">
        <v>84</v>
      </c>
      <c r="P11" s="83" t="s">
        <v>84</v>
      </c>
      <c r="Q11" s="83" t="s">
        <v>64</v>
      </c>
      <c r="R11" s="83" t="s">
        <v>64</v>
      </c>
      <c r="S11" s="83" t="s">
        <v>64</v>
      </c>
      <c r="T11" s="83" t="s">
        <v>64</v>
      </c>
      <c r="U11" s="83" t="s">
        <v>64</v>
      </c>
      <c r="V11" s="83" t="s">
        <v>64</v>
      </c>
      <c r="W11" s="83" t="s">
        <v>64</v>
      </c>
      <c r="X11" s="83" t="s">
        <v>84</v>
      </c>
      <c r="Y11" s="83" t="s">
        <v>64</v>
      </c>
      <c r="Z11" s="83" t="s">
        <v>66</v>
      </c>
      <c r="AA11" s="83" t="s">
        <v>65</v>
      </c>
      <c r="AB11" s="83" t="s">
        <v>66</v>
      </c>
      <c r="AC11" s="83" t="s">
        <v>66</v>
      </c>
      <c r="AD11" s="83" t="s">
        <v>66</v>
      </c>
      <c r="AE11" s="83" t="s">
        <v>65</v>
      </c>
      <c r="AF11" s="83" t="s">
        <v>65</v>
      </c>
      <c r="AG11" s="83" t="s">
        <v>66</v>
      </c>
      <c r="AH11" s="83" t="s">
        <v>66</v>
      </c>
      <c r="AI11" s="83" t="s">
        <v>79</v>
      </c>
      <c r="AJ11" s="83" t="s">
        <v>66</v>
      </c>
      <c r="AK11" s="83" t="s">
        <v>66</v>
      </c>
      <c r="AL11" s="83" t="s">
        <v>66</v>
      </c>
      <c r="AM11" s="83" t="s">
        <v>65</v>
      </c>
      <c r="AN11" s="83" t="s">
        <v>66</v>
      </c>
      <c r="AO11" s="83" t="s">
        <v>66</v>
      </c>
      <c r="AP11" s="83" t="s">
        <v>67</v>
      </c>
      <c r="AQ11" s="83" t="s">
        <v>67</v>
      </c>
      <c r="AR11" s="83" t="s">
        <v>63</v>
      </c>
      <c r="AS11" s="83" t="s">
        <v>68</v>
      </c>
      <c r="AT11" s="83" t="s">
        <v>69</v>
      </c>
      <c r="AU11" s="83" t="s">
        <v>93</v>
      </c>
      <c r="AV11" s="83" t="s">
        <v>71</v>
      </c>
      <c r="AW11" s="83" t="s">
        <v>63</v>
      </c>
      <c r="AX11" s="83" t="s">
        <v>72</v>
      </c>
      <c r="AY11" s="83" t="s">
        <v>72</v>
      </c>
      <c r="AZ11" s="83" t="s">
        <v>72</v>
      </c>
      <c r="BA11" s="83" t="s">
        <v>72</v>
      </c>
      <c r="BB11" s="83" t="s">
        <v>72</v>
      </c>
      <c r="BC11" s="83" t="s">
        <v>73</v>
      </c>
      <c r="BE11" s="83" t="s">
        <v>73</v>
      </c>
      <c r="BG11" s="76" t="s">
        <v>100</v>
      </c>
      <c r="BH11" s="76" t="s">
        <v>60</v>
      </c>
      <c r="BI11" s="76" t="s">
        <v>1414</v>
      </c>
      <c r="BJ11">
        <f t="shared" si="0"/>
        <v>11</v>
      </c>
      <c r="BK11">
        <f t="shared" si="1"/>
        <v>52</v>
      </c>
      <c r="BM11" s="86" t="str">
        <f>_xlfn.XLOOKUP(Form_Responses181112[[#This Row],[Sekolah School (Cleansed)]],'Quality Check'!$B$11:$B$14,'Quality Check'!$C$11:$C$14,)</f>
        <v>Rural</v>
      </c>
      <c r="BN11" s="86" t="str">
        <f>_xlfn.XLOOKUP(Form_Responses181112[[#This Row],[Sekolah School (Cleansed)]],'Quality Check'!$B$11:$B$14,'Quality Check'!$D$11:$D$14,)</f>
        <v>Intervention Group (IG)</v>
      </c>
    </row>
    <row r="12" spans="1:66" ht="13.2" x14ac:dyDescent="0.25">
      <c r="A12" s="82">
        <v>45569.419289351848</v>
      </c>
      <c r="B12" s="83" t="s">
        <v>112</v>
      </c>
      <c r="C12" s="83" t="s">
        <v>113</v>
      </c>
      <c r="D12" s="83">
        <v>2.68</v>
      </c>
      <c r="E12" s="83">
        <v>0.17</v>
      </c>
      <c r="F12" s="83" t="s">
        <v>114</v>
      </c>
      <c r="G12" s="83" t="s">
        <v>76</v>
      </c>
      <c r="H12" s="83" t="s">
        <v>100</v>
      </c>
      <c r="I12" s="83" t="s">
        <v>63</v>
      </c>
      <c r="J12" s="83" t="s">
        <v>64</v>
      </c>
      <c r="K12" s="83" t="s">
        <v>78</v>
      </c>
      <c r="L12" s="83" t="s">
        <v>64</v>
      </c>
      <c r="M12" s="83" t="s">
        <v>78</v>
      </c>
      <c r="N12" s="83" t="s">
        <v>64</v>
      </c>
      <c r="O12" s="83" t="s">
        <v>64</v>
      </c>
      <c r="P12" s="83" t="s">
        <v>78</v>
      </c>
      <c r="Q12" s="83" t="s">
        <v>64</v>
      </c>
      <c r="R12" s="83" t="s">
        <v>64</v>
      </c>
      <c r="S12" s="83" t="s">
        <v>64</v>
      </c>
      <c r="T12" s="83" t="s">
        <v>64</v>
      </c>
      <c r="U12" s="83" t="s">
        <v>64</v>
      </c>
      <c r="V12" s="83" t="s">
        <v>64</v>
      </c>
      <c r="W12" s="83" t="s">
        <v>64</v>
      </c>
      <c r="X12" s="83" t="s">
        <v>64</v>
      </c>
      <c r="Y12" s="83" t="s">
        <v>64</v>
      </c>
      <c r="Z12" s="83" t="s">
        <v>65</v>
      </c>
      <c r="AA12" s="83" t="s">
        <v>65</v>
      </c>
      <c r="AB12" s="83" t="s">
        <v>65</v>
      </c>
      <c r="AC12" s="83" t="s">
        <v>65</v>
      </c>
      <c r="AD12" s="83" t="s">
        <v>65</v>
      </c>
      <c r="AE12" s="83" t="s">
        <v>65</v>
      </c>
      <c r="AF12" s="83" t="s">
        <v>66</v>
      </c>
      <c r="AG12" s="83" t="s">
        <v>65</v>
      </c>
      <c r="AH12" s="83" t="s">
        <v>66</v>
      </c>
      <c r="AI12" s="83" t="s">
        <v>101</v>
      </c>
      <c r="AJ12" s="83" t="s">
        <v>65</v>
      </c>
      <c r="AK12" s="83" t="s">
        <v>66</v>
      </c>
      <c r="AL12" s="83" t="s">
        <v>66</v>
      </c>
      <c r="AM12" s="83" t="s">
        <v>65</v>
      </c>
      <c r="AN12" s="83" t="s">
        <v>65</v>
      </c>
      <c r="AO12" s="83" t="s">
        <v>65</v>
      </c>
      <c r="AP12" s="83" t="s">
        <v>67</v>
      </c>
      <c r="AQ12" s="83" t="s">
        <v>67</v>
      </c>
      <c r="AR12" s="83" t="s">
        <v>63</v>
      </c>
      <c r="AS12" s="83" t="s">
        <v>115</v>
      </c>
      <c r="AT12" s="83" t="s">
        <v>87</v>
      </c>
      <c r="AU12" s="83" t="s">
        <v>85</v>
      </c>
      <c r="AV12" s="83" t="s">
        <v>71</v>
      </c>
      <c r="AW12" s="83" t="s">
        <v>72</v>
      </c>
      <c r="AX12" s="83" t="s">
        <v>63</v>
      </c>
      <c r="AY12" s="83" t="s">
        <v>73</v>
      </c>
      <c r="AZ12" s="83" t="s">
        <v>72</v>
      </c>
      <c r="BA12" s="83" t="s">
        <v>63</v>
      </c>
      <c r="BB12" s="83" t="s">
        <v>63</v>
      </c>
      <c r="BC12" s="83" t="s">
        <v>73</v>
      </c>
      <c r="BD12" s="83" t="s">
        <v>116</v>
      </c>
      <c r="BE12" s="83" t="s">
        <v>73</v>
      </c>
      <c r="BG12" s="76" t="s">
        <v>100</v>
      </c>
      <c r="BH12" s="76" t="s">
        <v>114</v>
      </c>
      <c r="BI12" s="76" t="s">
        <v>1414</v>
      </c>
      <c r="BJ12">
        <f t="shared" si="0"/>
        <v>14</v>
      </c>
      <c r="BK12">
        <f t="shared" si="1"/>
        <v>60</v>
      </c>
      <c r="BM12" s="86" t="str">
        <f>_xlfn.XLOOKUP(Form_Responses181112[[#This Row],[Sekolah School (Cleansed)]],'Quality Check'!$B$11:$B$14,'Quality Check'!$C$11:$C$14,)</f>
        <v>Rural</v>
      </c>
      <c r="BN12" s="86" t="str">
        <f>_xlfn.XLOOKUP(Form_Responses181112[[#This Row],[Sekolah School (Cleansed)]],'Quality Check'!$B$11:$B$14,'Quality Check'!$D$11:$D$14,)</f>
        <v>Intervention Group (IG)</v>
      </c>
    </row>
    <row r="13" spans="1:66" ht="13.2" x14ac:dyDescent="0.25">
      <c r="A13" s="82">
        <v>45569.422582673607</v>
      </c>
      <c r="B13" s="83" t="s">
        <v>117</v>
      </c>
      <c r="C13" s="84" t="s">
        <v>118</v>
      </c>
      <c r="D13" s="83">
        <v>30.36</v>
      </c>
      <c r="E13" s="83">
        <v>0.08</v>
      </c>
      <c r="F13" s="83" t="s">
        <v>114</v>
      </c>
      <c r="G13" s="83" t="s">
        <v>76</v>
      </c>
      <c r="H13" s="83" t="s">
        <v>105</v>
      </c>
      <c r="I13" s="83" t="s">
        <v>63</v>
      </c>
      <c r="J13" s="83" t="s">
        <v>64</v>
      </c>
      <c r="K13" s="83" t="s">
        <v>64</v>
      </c>
      <c r="L13" s="83" t="s">
        <v>64</v>
      </c>
      <c r="M13" s="83" t="s">
        <v>64</v>
      </c>
      <c r="N13" s="83" t="s">
        <v>64</v>
      </c>
      <c r="O13" s="83" t="s">
        <v>64</v>
      </c>
      <c r="P13" s="83" t="s">
        <v>84</v>
      </c>
      <c r="Q13" s="83" t="s">
        <v>64</v>
      </c>
      <c r="R13" s="83" t="s">
        <v>64</v>
      </c>
      <c r="S13" s="83" t="s">
        <v>84</v>
      </c>
      <c r="T13" s="83" t="s">
        <v>64</v>
      </c>
      <c r="U13" s="83" t="s">
        <v>64</v>
      </c>
      <c r="V13" s="83" t="s">
        <v>64</v>
      </c>
      <c r="W13" s="83" t="s">
        <v>64</v>
      </c>
      <c r="X13" s="83" t="s">
        <v>64</v>
      </c>
      <c r="Y13" s="83" t="s">
        <v>64</v>
      </c>
      <c r="Z13" s="83" t="s">
        <v>66</v>
      </c>
      <c r="AA13" s="83" t="s">
        <v>66</v>
      </c>
      <c r="AB13" s="83" t="s">
        <v>66</v>
      </c>
      <c r="AC13" s="83" t="s">
        <v>65</v>
      </c>
      <c r="AD13" s="83" t="s">
        <v>66</v>
      </c>
      <c r="AE13" s="83" t="s">
        <v>66</v>
      </c>
      <c r="AF13" s="83" t="s">
        <v>66</v>
      </c>
      <c r="AG13" s="83" t="s">
        <v>66</v>
      </c>
      <c r="AH13" s="83" t="s">
        <v>66</v>
      </c>
      <c r="AI13" s="83" t="s">
        <v>66</v>
      </c>
      <c r="AJ13" s="83" t="s">
        <v>66</v>
      </c>
      <c r="AK13" s="83" t="s">
        <v>66</v>
      </c>
      <c r="AL13" s="83" t="s">
        <v>66</v>
      </c>
      <c r="AM13" s="83" t="s">
        <v>65</v>
      </c>
      <c r="AN13" s="83" t="s">
        <v>66</v>
      </c>
      <c r="AO13" s="83" t="s">
        <v>65</v>
      </c>
      <c r="AP13" s="83" t="s">
        <v>119</v>
      </c>
      <c r="AQ13" s="83" t="s">
        <v>119</v>
      </c>
      <c r="AR13" s="83" t="s">
        <v>86</v>
      </c>
      <c r="AS13" s="83" t="s">
        <v>120</v>
      </c>
      <c r="AT13" s="83" t="s">
        <v>87</v>
      </c>
      <c r="AU13" s="83" t="s">
        <v>70</v>
      </c>
      <c r="AV13" s="83" t="s">
        <v>71</v>
      </c>
      <c r="AW13" s="83" t="s">
        <v>72</v>
      </c>
      <c r="AX13" s="83" t="s">
        <v>73</v>
      </c>
      <c r="AY13" s="83" t="s">
        <v>72</v>
      </c>
      <c r="AZ13" s="83" t="s">
        <v>72</v>
      </c>
      <c r="BA13" s="83" t="s">
        <v>63</v>
      </c>
      <c r="BB13" s="83" t="s">
        <v>73</v>
      </c>
      <c r="BC13" s="83" t="s">
        <v>73</v>
      </c>
      <c r="BD13" s="83" t="s">
        <v>121</v>
      </c>
      <c r="BE13" s="83" t="s">
        <v>63</v>
      </c>
      <c r="BF13" s="83" t="s">
        <v>122</v>
      </c>
      <c r="BG13" s="76" t="s">
        <v>100</v>
      </c>
      <c r="BH13" s="76" t="s">
        <v>114</v>
      </c>
      <c r="BI13" s="76" t="s">
        <v>1414</v>
      </c>
      <c r="BJ13">
        <f t="shared" si="0"/>
        <v>13</v>
      </c>
      <c r="BK13">
        <f t="shared" si="1"/>
        <v>50</v>
      </c>
      <c r="BM13" s="86" t="str">
        <f>_xlfn.XLOOKUP(Form_Responses181112[[#This Row],[Sekolah School (Cleansed)]],'Quality Check'!$B$11:$B$14,'Quality Check'!$C$11:$C$14,)</f>
        <v>Rural</v>
      </c>
      <c r="BN13" s="86" t="str">
        <f>_xlfn.XLOOKUP(Form_Responses181112[[#This Row],[Sekolah School (Cleansed)]],'Quality Check'!$B$11:$B$14,'Quality Check'!$D$11:$D$14,)</f>
        <v>Intervention Group (IG)</v>
      </c>
    </row>
    <row r="14" spans="1:66" ht="13.2" x14ac:dyDescent="0.25">
      <c r="A14" s="82">
        <v>45569.423362071757</v>
      </c>
      <c r="B14" s="83" t="s">
        <v>123</v>
      </c>
      <c r="C14" s="84" t="s">
        <v>124</v>
      </c>
      <c r="D14" s="83">
        <v>42.86</v>
      </c>
      <c r="E14" s="83">
        <v>0.13</v>
      </c>
      <c r="F14" s="83" t="s">
        <v>60</v>
      </c>
      <c r="G14" s="83" t="s">
        <v>76</v>
      </c>
      <c r="H14" s="83" t="s">
        <v>125</v>
      </c>
      <c r="I14" s="83" t="s">
        <v>63</v>
      </c>
      <c r="J14" s="83" t="s">
        <v>64</v>
      </c>
      <c r="K14" s="83" t="s">
        <v>84</v>
      </c>
      <c r="L14" s="83" t="s">
        <v>64</v>
      </c>
      <c r="M14" s="83" t="s">
        <v>84</v>
      </c>
      <c r="N14" s="83" t="s">
        <v>64</v>
      </c>
      <c r="O14" s="83" t="s">
        <v>64</v>
      </c>
      <c r="P14" s="83" t="s">
        <v>84</v>
      </c>
      <c r="Q14" s="83" t="s">
        <v>84</v>
      </c>
      <c r="R14" s="83" t="s">
        <v>64</v>
      </c>
      <c r="S14" s="83" t="s">
        <v>64</v>
      </c>
      <c r="T14" s="83" t="s">
        <v>64</v>
      </c>
      <c r="U14" s="83" t="s">
        <v>84</v>
      </c>
      <c r="V14" s="83" t="s">
        <v>64</v>
      </c>
      <c r="W14" s="83" t="s">
        <v>84</v>
      </c>
      <c r="X14" s="83" t="s">
        <v>64</v>
      </c>
      <c r="Y14" s="83" t="s">
        <v>64</v>
      </c>
      <c r="Z14" s="83" t="s">
        <v>66</v>
      </c>
      <c r="AA14" s="83" t="s">
        <v>66</v>
      </c>
      <c r="AB14" s="83" t="s">
        <v>66</v>
      </c>
      <c r="AC14" s="83" t="s">
        <v>65</v>
      </c>
      <c r="AD14" s="83" t="s">
        <v>65</v>
      </c>
      <c r="AE14" s="83" t="s">
        <v>65</v>
      </c>
      <c r="AF14" s="83" t="s">
        <v>66</v>
      </c>
      <c r="AG14" s="83" t="s">
        <v>66</v>
      </c>
      <c r="AH14" s="83" t="s">
        <v>66</v>
      </c>
      <c r="AI14" s="83" t="s">
        <v>79</v>
      </c>
      <c r="AJ14" s="83" t="s">
        <v>66</v>
      </c>
      <c r="AK14" s="83" t="s">
        <v>66</v>
      </c>
      <c r="AL14" s="83" t="s">
        <v>66</v>
      </c>
      <c r="AM14" s="83" t="s">
        <v>65</v>
      </c>
      <c r="AN14" s="83" t="s">
        <v>66</v>
      </c>
      <c r="AO14" s="83" t="s">
        <v>66</v>
      </c>
      <c r="AP14" s="83" t="s">
        <v>67</v>
      </c>
      <c r="AQ14" s="83" t="s">
        <v>67</v>
      </c>
      <c r="AR14" s="83" t="s">
        <v>86</v>
      </c>
      <c r="AS14" s="83" t="s">
        <v>68</v>
      </c>
      <c r="AT14" s="83" t="s">
        <v>87</v>
      </c>
      <c r="AU14" s="83" t="s">
        <v>70</v>
      </c>
      <c r="AV14" s="83" t="s">
        <v>71</v>
      </c>
      <c r="AW14" s="83" t="s">
        <v>73</v>
      </c>
      <c r="AX14" s="83" t="s">
        <v>73</v>
      </c>
      <c r="AY14" s="83" t="s">
        <v>72</v>
      </c>
      <c r="AZ14" s="83" t="s">
        <v>73</v>
      </c>
      <c r="BA14" s="83" t="s">
        <v>73</v>
      </c>
      <c r="BB14" s="83" t="s">
        <v>73</v>
      </c>
      <c r="BC14" s="83" t="s">
        <v>73</v>
      </c>
      <c r="BE14" s="83" t="s">
        <v>73</v>
      </c>
      <c r="BG14" s="76" t="s">
        <v>100</v>
      </c>
      <c r="BH14" s="76" t="s">
        <v>60</v>
      </c>
      <c r="BI14" s="76" t="s">
        <v>1414</v>
      </c>
      <c r="BJ14">
        <f t="shared" si="0"/>
        <v>10</v>
      </c>
      <c r="BK14">
        <f t="shared" si="1"/>
        <v>52</v>
      </c>
      <c r="BM14" s="86" t="str">
        <f>_xlfn.XLOOKUP(Form_Responses181112[[#This Row],[Sekolah School (Cleansed)]],'Quality Check'!$B$11:$B$14,'Quality Check'!$C$11:$C$14,)</f>
        <v>Rural</v>
      </c>
      <c r="BN14" s="86" t="str">
        <f>_xlfn.XLOOKUP(Form_Responses181112[[#This Row],[Sekolah School (Cleansed)]],'Quality Check'!$B$11:$B$14,'Quality Check'!$D$11:$D$14,)</f>
        <v>Intervention Group (IG)</v>
      </c>
    </row>
    <row r="15" spans="1:66" ht="13.2" x14ac:dyDescent="0.25">
      <c r="A15" s="82">
        <v>45569.423507384257</v>
      </c>
      <c r="B15" s="83" t="s">
        <v>126</v>
      </c>
      <c r="C15" s="84" t="s">
        <v>127</v>
      </c>
      <c r="D15" s="83">
        <v>50</v>
      </c>
      <c r="E15" s="83">
        <v>0</v>
      </c>
      <c r="F15" s="83" t="s">
        <v>114</v>
      </c>
      <c r="G15" s="83" t="s">
        <v>76</v>
      </c>
      <c r="H15" s="83" t="s">
        <v>128</v>
      </c>
      <c r="I15" s="83" t="s">
        <v>63</v>
      </c>
      <c r="J15" s="83" t="s">
        <v>64</v>
      </c>
      <c r="K15" s="83" t="s">
        <v>64</v>
      </c>
      <c r="L15" s="83" t="s">
        <v>64</v>
      </c>
      <c r="M15" s="83" t="s">
        <v>64</v>
      </c>
      <c r="N15" s="83" t="s">
        <v>64</v>
      </c>
      <c r="O15" s="83" t="s">
        <v>64</v>
      </c>
      <c r="P15" s="83" t="s">
        <v>64</v>
      </c>
      <c r="Q15" s="83" t="s">
        <v>64</v>
      </c>
      <c r="R15" s="83" t="s">
        <v>64</v>
      </c>
      <c r="S15" s="83" t="s">
        <v>64</v>
      </c>
      <c r="T15" s="83" t="s">
        <v>64</v>
      </c>
      <c r="U15" s="83" t="s">
        <v>64</v>
      </c>
      <c r="V15" s="83" t="s">
        <v>64</v>
      </c>
      <c r="W15" s="83" t="s">
        <v>64</v>
      </c>
      <c r="X15" s="83" t="s">
        <v>64</v>
      </c>
      <c r="Y15" s="83" t="s">
        <v>84</v>
      </c>
      <c r="Z15" s="83" t="s">
        <v>66</v>
      </c>
      <c r="AA15" s="83" t="s">
        <v>66</v>
      </c>
      <c r="AB15" s="83" t="s">
        <v>66</v>
      </c>
      <c r="AC15" s="83" t="s">
        <v>66</v>
      </c>
      <c r="AD15" s="83" t="s">
        <v>66</v>
      </c>
      <c r="AE15" s="83" t="s">
        <v>79</v>
      </c>
      <c r="AF15" s="83" t="s">
        <v>66</v>
      </c>
      <c r="AG15" s="83" t="s">
        <v>66</v>
      </c>
      <c r="AH15" s="83" t="s">
        <v>66</v>
      </c>
      <c r="AI15" s="83" t="s">
        <v>66</v>
      </c>
      <c r="AJ15" s="83" t="s">
        <v>66</v>
      </c>
      <c r="AK15" s="83" t="s">
        <v>79</v>
      </c>
      <c r="AL15" s="83" t="s">
        <v>66</v>
      </c>
      <c r="AM15" s="83" t="s">
        <v>66</v>
      </c>
      <c r="AN15" s="83" t="s">
        <v>66</v>
      </c>
      <c r="AO15" s="83" t="s">
        <v>66</v>
      </c>
      <c r="AP15" s="83" t="s">
        <v>67</v>
      </c>
      <c r="AQ15" s="83" t="s">
        <v>67</v>
      </c>
      <c r="AR15" s="83" t="s">
        <v>63</v>
      </c>
      <c r="AS15" s="83" t="s">
        <v>68</v>
      </c>
      <c r="AT15" s="83" t="s">
        <v>87</v>
      </c>
      <c r="AU15" s="83" t="s">
        <v>67</v>
      </c>
      <c r="AV15" s="83" t="s">
        <v>80</v>
      </c>
      <c r="AW15" s="83" t="s">
        <v>73</v>
      </c>
      <c r="AX15" s="83" t="s">
        <v>73</v>
      </c>
      <c r="AY15" s="83" t="s">
        <v>72</v>
      </c>
      <c r="AZ15" s="83" t="s">
        <v>73</v>
      </c>
      <c r="BA15" s="83" t="s">
        <v>72</v>
      </c>
      <c r="BB15" s="83" t="s">
        <v>72</v>
      </c>
      <c r="BC15" s="83" t="s">
        <v>73</v>
      </c>
      <c r="BE15" s="83" t="s">
        <v>63</v>
      </c>
      <c r="BF15" s="83" t="s">
        <v>122</v>
      </c>
      <c r="BG15" s="76" t="s">
        <v>100</v>
      </c>
      <c r="BH15" s="76" t="s">
        <v>114</v>
      </c>
      <c r="BI15" s="76" t="s">
        <v>1414</v>
      </c>
      <c r="BJ15">
        <f t="shared" si="0"/>
        <v>14</v>
      </c>
      <c r="BK15">
        <f t="shared" si="1"/>
        <v>45</v>
      </c>
      <c r="BM15" s="86" t="str">
        <f>_xlfn.XLOOKUP(Form_Responses181112[[#This Row],[Sekolah School (Cleansed)]],'Quality Check'!$B$11:$B$14,'Quality Check'!$C$11:$C$14,)</f>
        <v>Rural</v>
      </c>
      <c r="BN15" s="86" t="str">
        <f>_xlfn.XLOOKUP(Form_Responses181112[[#This Row],[Sekolah School (Cleansed)]],'Quality Check'!$B$11:$B$14,'Quality Check'!$D$11:$D$14,)</f>
        <v>Intervention Group (IG)</v>
      </c>
    </row>
    <row r="16" spans="1:66" ht="13.2" x14ac:dyDescent="0.25">
      <c r="A16" s="82">
        <v>45569.428526793985</v>
      </c>
      <c r="B16" s="83" t="s">
        <v>133</v>
      </c>
      <c r="C16" s="84" t="s">
        <v>134</v>
      </c>
      <c r="D16" s="83">
        <v>77.680000000000007</v>
      </c>
      <c r="E16" s="83">
        <v>0.42</v>
      </c>
      <c r="F16" s="83" t="s">
        <v>60</v>
      </c>
      <c r="G16" s="83" t="s">
        <v>76</v>
      </c>
      <c r="H16" s="83" t="s">
        <v>100</v>
      </c>
      <c r="I16" s="83" t="s">
        <v>63</v>
      </c>
      <c r="J16" s="83" t="s">
        <v>64</v>
      </c>
      <c r="K16" s="83" t="s">
        <v>84</v>
      </c>
      <c r="L16" s="83" t="s">
        <v>64</v>
      </c>
      <c r="M16" s="83" t="s">
        <v>84</v>
      </c>
      <c r="N16" s="83" t="s">
        <v>64</v>
      </c>
      <c r="O16" s="83" t="s">
        <v>84</v>
      </c>
      <c r="P16" s="83" t="s">
        <v>64</v>
      </c>
      <c r="Q16" s="83" t="s">
        <v>64</v>
      </c>
      <c r="R16" s="83" t="s">
        <v>64</v>
      </c>
      <c r="S16" s="83" t="s">
        <v>64</v>
      </c>
      <c r="T16" s="83" t="s">
        <v>64</v>
      </c>
      <c r="U16" s="83" t="s">
        <v>64</v>
      </c>
      <c r="V16" s="83" t="s">
        <v>64</v>
      </c>
      <c r="W16" s="83" t="s">
        <v>64</v>
      </c>
      <c r="X16" s="83" t="s">
        <v>64</v>
      </c>
      <c r="Y16" s="83" t="s">
        <v>64</v>
      </c>
      <c r="Z16" s="83" t="s">
        <v>66</v>
      </c>
      <c r="AA16" s="83" t="s">
        <v>66</v>
      </c>
      <c r="AB16" s="83" t="s">
        <v>66</v>
      </c>
      <c r="AC16" s="83" t="s">
        <v>79</v>
      </c>
      <c r="AD16" s="83" t="s">
        <v>66</v>
      </c>
      <c r="AE16" s="83" t="s">
        <v>66</v>
      </c>
      <c r="AF16" s="83" t="s">
        <v>66</v>
      </c>
      <c r="AG16" s="83" t="s">
        <v>66</v>
      </c>
      <c r="AH16" s="83" t="s">
        <v>66</v>
      </c>
      <c r="AI16" s="83" t="s">
        <v>79</v>
      </c>
      <c r="AJ16" s="83" t="s">
        <v>66</v>
      </c>
      <c r="AK16" s="83" t="s">
        <v>66</v>
      </c>
      <c r="AL16" s="83" t="s">
        <v>66</v>
      </c>
      <c r="AM16" s="83" t="s">
        <v>66</v>
      </c>
      <c r="AN16" s="83" t="s">
        <v>66</v>
      </c>
      <c r="AO16" s="83" t="s">
        <v>66</v>
      </c>
      <c r="AP16" s="83" t="s">
        <v>67</v>
      </c>
      <c r="AQ16" s="83" t="s">
        <v>67</v>
      </c>
      <c r="AR16" s="83" t="s">
        <v>86</v>
      </c>
      <c r="AS16" s="83" t="s">
        <v>68</v>
      </c>
      <c r="AT16" s="83" t="s">
        <v>69</v>
      </c>
      <c r="AU16" s="83" t="s">
        <v>93</v>
      </c>
      <c r="AV16" s="83" t="s">
        <v>71</v>
      </c>
      <c r="AW16" s="83" t="s">
        <v>63</v>
      </c>
      <c r="AX16" s="83" t="s">
        <v>72</v>
      </c>
      <c r="AY16" s="83" t="s">
        <v>63</v>
      </c>
      <c r="AZ16" s="83" t="s">
        <v>72</v>
      </c>
      <c r="BA16" s="83" t="s">
        <v>63</v>
      </c>
      <c r="BB16" s="83" t="s">
        <v>72</v>
      </c>
      <c r="BC16" s="83" t="s">
        <v>73</v>
      </c>
      <c r="BE16" s="83" t="s">
        <v>73</v>
      </c>
      <c r="BG16" s="76" t="s">
        <v>100</v>
      </c>
      <c r="BH16" s="76" t="s">
        <v>60</v>
      </c>
      <c r="BI16" s="76" t="s">
        <v>1414</v>
      </c>
      <c r="BJ16">
        <f t="shared" si="0"/>
        <v>13</v>
      </c>
      <c r="BK16">
        <f t="shared" si="1"/>
        <v>47</v>
      </c>
      <c r="BM16" s="86" t="str">
        <f>_xlfn.XLOOKUP(Form_Responses181112[[#This Row],[Sekolah School (Cleansed)]],'Quality Check'!$B$11:$B$14,'Quality Check'!$C$11:$C$14,)</f>
        <v>Rural</v>
      </c>
      <c r="BN16" s="86" t="str">
        <f>_xlfn.XLOOKUP(Form_Responses181112[[#This Row],[Sekolah School (Cleansed)]],'Quality Check'!$B$11:$B$14,'Quality Check'!$D$11:$D$14,)</f>
        <v>Intervention Group (IG)</v>
      </c>
    </row>
    <row r="17" spans="1:66" ht="13.2" x14ac:dyDescent="0.25">
      <c r="A17" s="82">
        <v>45569.429754618061</v>
      </c>
      <c r="B17" s="83" t="s">
        <v>135</v>
      </c>
      <c r="C17" s="84" t="s">
        <v>136</v>
      </c>
      <c r="D17" s="83">
        <v>25.89</v>
      </c>
      <c r="E17" s="83">
        <v>0</v>
      </c>
      <c r="F17" s="83" t="s">
        <v>60</v>
      </c>
      <c r="G17" s="83" t="s">
        <v>76</v>
      </c>
      <c r="H17" s="83" t="s">
        <v>100</v>
      </c>
      <c r="I17" s="83" t="s">
        <v>63</v>
      </c>
      <c r="J17" s="83" t="s">
        <v>64</v>
      </c>
      <c r="K17" s="83" t="s">
        <v>78</v>
      </c>
      <c r="L17" s="83" t="s">
        <v>64</v>
      </c>
      <c r="M17" s="83" t="s">
        <v>78</v>
      </c>
      <c r="N17" s="83" t="s">
        <v>64</v>
      </c>
      <c r="O17" s="83" t="s">
        <v>64</v>
      </c>
      <c r="P17" s="83" t="s">
        <v>64</v>
      </c>
      <c r="Q17" s="83" t="s">
        <v>78</v>
      </c>
      <c r="R17" s="83" t="s">
        <v>64</v>
      </c>
      <c r="S17" s="83" t="s">
        <v>64</v>
      </c>
      <c r="T17" s="83" t="s">
        <v>64</v>
      </c>
      <c r="U17" s="83" t="s">
        <v>78</v>
      </c>
      <c r="V17" s="83" t="s">
        <v>64</v>
      </c>
      <c r="W17" s="83" t="s">
        <v>64</v>
      </c>
      <c r="X17" s="83" t="s">
        <v>64</v>
      </c>
      <c r="Y17" s="83" t="s">
        <v>64</v>
      </c>
      <c r="Z17" s="83" t="s">
        <v>66</v>
      </c>
      <c r="AA17" s="83" t="s">
        <v>66</v>
      </c>
      <c r="AB17" s="83" t="s">
        <v>65</v>
      </c>
      <c r="AC17" s="83" t="s">
        <v>66</v>
      </c>
      <c r="AD17" s="83" t="s">
        <v>66</v>
      </c>
      <c r="AE17" s="83" t="s">
        <v>65</v>
      </c>
      <c r="AF17" s="83" t="s">
        <v>79</v>
      </c>
      <c r="AG17" s="83" t="s">
        <v>66</v>
      </c>
      <c r="AH17" s="83" t="s">
        <v>79</v>
      </c>
      <c r="AI17" s="83" t="s">
        <v>79</v>
      </c>
      <c r="AJ17" s="83" t="s">
        <v>66</v>
      </c>
      <c r="AK17" s="83" t="s">
        <v>66</v>
      </c>
      <c r="AL17" s="83" t="s">
        <v>66</v>
      </c>
      <c r="AM17" s="83" t="s">
        <v>66</v>
      </c>
      <c r="AN17" s="83" t="s">
        <v>66</v>
      </c>
      <c r="AO17" s="83" t="s">
        <v>66</v>
      </c>
      <c r="AP17" s="83" t="s">
        <v>85</v>
      </c>
      <c r="AQ17" s="83" t="s">
        <v>85</v>
      </c>
      <c r="AR17" s="83" t="s">
        <v>63</v>
      </c>
      <c r="AS17" s="83" t="s">
        <v>137</v>
      </c>
      <c r="AT17" s="83" t="s">
        <v>69</v>
      </c>
      <c r="AU17" s="83" t="s">
        <v>70</v>
      </c>
      <c r="AV17" s="83" t="s">
        <v>71</v>
      </c>
      <c r="AW17" s="83" t="s">
        <v>72</v>
      </c>
      <c r="AX17" s="83" t="s">
        <v>72</v>
      </c>
      <c r="AY17" s="83" t="s">
        <v>72</v>
      </c>
      <c r="AZ17" s="83" t="s">
        <v>72</v>
      </c>
      <c r="BA17" s="83" t="s">
        <v>72</v>
      </c>
      <c r="BB17" s="83" t="s">
        <v>72</v>
      </c>
      <c r="BC17" s="83" t="s">
        <v>73</v>
      </c>
      <c r="BE17" s="83" t="s">
        <v>73</v>
      </c>
      <c r="BG17" s="76" t="s">
        <v>100</v>
      </c>
      <c r="BH17" s="76" t="s">
        <v>60</v>
      </c>
      <c r="BI17" s="76" t="s">
        <v>1414</v>
      </c>
      <c r="BJ17">
        <f t="shared" si="0"/>
        <v>13</v>
      </c>
      <c r="BK17">
        <f t="shared" si="1"/>
        <v>48</v>
      </c>
      <c r="BM17" s="86" t="str">
        <f>_xlfn.XLOOKUP(Form_Responses181112[[#This Row],[Sekolah School (Cleansed)]],'Quality Check'!$B$11:$B$14,'Quality Check'!$C$11:$C$14,)</f>
        <v>Rural</v>
      </c>
      <c r="BN17" s="86" t="str">
        <f>_xlfn.XLOOKUP(Form_Responses181112[[#This Row],[Sekolah School (Cleansed)]],'Quality Check'!$B$11:$B$14,'Quality Check'!$D$11:$D$14,)</f>
        <v>Intervention Group (IG)</v>
      </c>
    </row>
    <row r="18" spans="1:66" ht="13.2" x14ac:dyDescent="0.25">
      <c r="A18" s="82">
        <v>45569.432930717594</v>
      </c>
      <c r="B18" s="83" t="s">
        <v>138</v>
      </c>
      <c r="C18" s="84" t="s">
        <v>139</v>
      </c>
      <c r="D18" s="83">
        <v>0</v>
      </c>
      <c r="E18" s="83">
        <v>0</v>
      </c>
      <c r="F18" s="83" t="s">
        <v>60</v>
      </c>
      <c r="G18" s="83" t="s">
        <v>76</v>
      </c>
      <c r="H18" s="83" t="s">
        <v>108</v>
      </c>
      <c r="I18" s="83" t="s">
        <v>63</v>
      </c>
      <c r="J18" s="83" t="s">
        <v>64</v>
      </c>
      <c r="K18" s="83" t="s">
        <v>64</v>
      </c>
      <c r="L18" s="83" t="s">
        <v>64</v>
      </c>
      <c r="M18" s="83" t="s">
        <v>78</v>
      </c>
      <c r="N18" s="83" t="s">
        <v>64</v>
      </c>
      <c r="O18" s="83" t="s">
        <v>64</v>
      </c>
      <c r="P18" s="83" t="s">
        <v>84</v>
      </c>
      <c r="Q18" s="83" t="s">
        <v>64</v>
      </c>
      <c r="R18" s="83" t="s">
        <v>64</v>
      </c>
      <c r="S18" s="83" t="s">
        <v>64</v>
      </c>
      <c r="T18" s="83" t="s">
        <v>64</v>
      </c>
      <c r="U18" s="83" t="s">
        <v>64</v>
      </c>
      <c r="V18" s="83" t="s">
        <v>64</v>
      </c>
      <c r="W18" s="83" t="s">
        <v>64</v>
      </c>
      <c r="X18" s="83" t="s">
        <v>64</v>
      </c>
      <c r="Y18" s="83" t="s">
        <v>64</v>
      </c>
      <c r="Z18" s="83" t="s">
        <v>66</v>
      </c>
      <c r="AA18" s="83" t="s">
        <v>65</v>
      </c>
      <c r="AB18" s="83" t="s">
        <v>66</v>
      </c>
      <c r="AC18" s="83" t="s">
        <v>66</v>
      </c>
      <c r="AD18" s="83" t="s">
        <v>66</v>
      </c>
      <c r="AE18" s="83" t="s">
        <v>66</v>
      </c>
      <c r="AF18" s="83" t="s">
        <v>65</v>
      </c>
      <c r="AG18" s="83" t="s">
        <v>65</v>
      </c>
      <c r="AH18" s="83" t="s">
        <v>65</v>
      </c>
      <c r="AI18" s="83" t="s">
        <v>101</v>
      </c>
      <c r="AJ18" s="83" t="s">
        <v>65</v>
      </c>
      <c r="AK18" s="83" t="s">
        <v>65</v>
      </c>
      <c r="AL18" s="83" t="s">
        <v>65</v>
      </c>
      <c r="AM18" s="83" t="s">
        <v>66</v>
      </c>
      <c r="AN18" s="83" t="s">
        <v>65</v>
      </c>
      <c r="AO18" s="83" t="s">
        <v>65</v>
      </c>
      <c r="AP18" s="83" t="s">
        <v>67</v>
      </c>
      <c r="AQ18" s="83" t="s">
        <v>67</v>
      </c>
      <c r="AR18" s="83" t="s">
        <v>63</v>
      </c>
      <c r="AS18" s="83" t="s">
        <v>68</v>
      </c>
      <c r="AT18" s="83" t="s">
        <v>69</v>
      </c>
      <c r="AU18" s="83" t="s">
        <v>80</v>
      </c>
      <c r="AV18" s="83" t="s">
        <v>132</v>
      </c>
      <c r="AW18" s="83" t="s">
        <v>73</v>
      </c>
      <c r="AX18" s="83" t="s">
        <v>72</v>
      </c>
      <c r="AY18" s="83" t="s">
        <v>72</v>
      </c>
      <c r="AZ18" s="83" t="s">
        <v>72</v>
      </c>
      <c r="BA18" s="83" t="s">
        <v>72</v>
      </c>
      <c r="BB18" s="83" t="s">
        <v>73</v>
      </c>
      <c r="BC18" s="83" t="s">
        <v>73</v>
      </c>
      <c r="BE18" s="83" t="s">
        <v>73</v>
      </c>
      <c r="BG18" s="76" t="s">
        <v>100</v>
      </c>
      <c r="BH18" s="76" t="s">
        <v>60</v>
      </c>
      <c r="BI18" s="76" t="s">
        <v>1414</v>
      </c>
      <c r="BJ18">
        <f t="shared" si="0"/>
        <v>15</v>
      </c>
      <c r="BK18">
        <f t="shared" si="1"/>
        <v>58</v>
      </c>
      <c r="BM18" s="86" t="str">
        <f>_xlfn.XLOOKUP(Form_Responses181112[[#This Row],[Sekolah School (Cleansed)]],'Quality Check'!$B$11:$B$14,'Quality Check'!$C$11:$C$14,)</f>
        <v>Rural</v>
      </c>
      <c r="BN18" s="86" t="str">
        <f>_xlfn.XLOOKUP(Form_Responses181112[[#This Row],[Sekolah School (Cleansed)]],'Quality Check'!$B$11:$B$14,'Quality Check'!$D$11:$D$14,)</f>
        <v>Intervention Group (IG)</v>
      </c>
    </row>
    <row r="19" spans="1:66" ht="13.2" x14ac:dyDescent="0.25">
      <c r="A19" s="82">
        <v>45569.433072928237</v>
      </c>
      <c r="B19" s="83" t="s">
        <v>140</v>
      </c>
      <c r="C19" s="84" t="s">
        <v>141</v>
      </c>
      <c r="D19" s="83">
        <v>50.89</v>
      </c>
      <c r="E19" s="83">
        <v>0.08</v>
      </c>
      <c r="F19" s="83" t="s">
        <v>60</v>
      </c>
      <c r="G19" s="83" t="s">
        <v>76</v>
      </c>
      <c r="H19" s="83" t="s">
        <v>100</v>
      </c>
      <c r="I19" s="83" t="s">
        <v>63</v>
      </c>
      <c r="J19" s="83" t="s">
        <v>64</v>
      </c>
      <c r="K19" s="83" t="s">
        <v>64</v>
      </c>
      <c r="L19" s="83" t="s">
        <v>64</v>
      </c>
      <c r="M19" s="83" t="s">
        <v>78</v>
      </c>
      <c r="N19" s="83" t="s">
        <v>64</v>
      </c>
      <c r="O19" s="83" t="s">
        <v>78</v>
      </c>
      <c r="P19" s="83" t="s">
        <v>84</v>
      </c>
      <c r="Q19" s="83" t="s">
        <v>78</v>
      </c>
      <c r="R19" s="83" t="s">
        <v>64</v>
      </c>
      <c r="S19" s="83" t="s">
        <v>64</v>
      </c>
      <c r="T19" s="83" t="s">
        <v>84</v>
      </c>
      <c r="U19" s="83" t="s">
        <v>84</v>
      </c>
      <c r="V19" s="83" t="s">
        <v>64</v>
      </c>
      <c r="W19" s="83" t="s">
        <v>64</v>
      </c>
      <c r="X19" s="83" t="s">
        <v>64</v>
      </c>
      <c r="Y19" s="83" t="s">
        <v>64</v>
      </c>
      <c r="Z19" s="83" t="s">
        <v>66</v>
      </c>
      <c r="AA19" s="83" t="s">
        <v>65</v>
      </c>
      <c r="AB19" s="83" t="s">
        <v>66</v>
      </c>
      <c r="AC19" s="83" t="s">
        <v>65</v>
      </c>
      <c r="AD19" s="83" t="s">
        <v>66</v>
      </c>
      <c r="AE19" s="83" t="s">
        <v>66</v>
      </c>
      <c r="AF19" s="83" t="s">
        <v>79</v>
      </c>
      <c r="AG19" s="83" t="s">
        <v>66</v>
      </c>
      <c r="AH19" s="83" t="s">
        <v>79</v>
      </c>
      <c r="AI19" s="83" t="s">
        <v>79</v>
      </c>
      <c r="AJ19" s="83" t="s">
        <v>66</v>
      </c>
      <c r="AK19" s="83" t="s">
        <v>66</v>
      </c>
      <c r="AL19" s="83" t="s">
        <v>66</v>
      </c>
      <c r="AM19" s="83" t="s">
        <v>66</v>
      </c>
      <c r="AN19" s="83" t="s">
        <v>66</v>
      </c>
      <c r="AO19" s="83" t="s">
        <v>66</v>
      </c>
      <c r="AP19" s="83" t="s">
        <v>67</v>
      </c>
      <c r="AQ19" s="83" t="s">
        <v>80</v>
      </c>
      <c r="AR19" s="83" t="s">
        <v>63</v>
      </c>
      <c r="AS19" s="83" t="s">
        <v>142</v>
      </c>
      <c r="AT19" s="83" t="s">
        <v>69</v>
      </c>
      <c r="AU19" s="83" t="s">
        <v>80</v>
      </c>
      <c r="AV19" s="83" t="s">
        <v>71</v>
      </c>
      <c r="AW19" s="83" t="s">
        <v>63</v>
      </c>
      <c r="AX19" s="83" t="s">
        <v>73</v>
      </c>
      <c r="AY19" s="83" t="s">
        <v>73</v>
      </c>
      <c r="AZ19" s="83" t="s">
        <v>63</v>
      </c>
      <c r="BA19" s="83" t="s">
        <v>73</v>
      </c>
      <c r="BB19" s="83" t="s">
        <v>73</v>
      </c>
      <c r="BC19" s="83" t="s">
        <v>73</v>
      </c>
      <c r="BE19" s="83" t="s">
        <v>73</v>
      </c>
      <c r="BG19" s="76" t="s">
        <v>100</v>
      </c>
      <c r="BH19" s="76" t="s">
        <v>60</v>
      </c>
      <c r="BI19" s="76" t="s">
        <v>1414</v>
      </c>
      <c r="BJ19">
        <f t="shared" si="0"/>
        <v>11</v>
      </c>
      <c r="BK19">
        <f t="shared" si="1"/>
        <v>48</v>
      </c>
      <c r="BM19" s="86" t="str">
        <f>_xlfn.XLOOKUP(Form_Responses181112[[#This Row],[Sekolah School (Cleansed)]],'Quality Check'!$B$11:$B$14,'Quality Check'!$C$11:$C$14,)</f>
        <v>Rural</v>
      </c>
      <c r="BN19" s="86" t="str">
        <f>_xlfn.XLOOKUP(Form_Responses181112[[#This Row],[Sekolah School (Cleansed)]],'Quality Check'!$B$11:$B$14,'Quality Check'!$D$11:$D$14,)</f>
        <v>Intervention Group (IG)</v>
      </c>
    </row>
    <row r="20" spans="1:66" ht="13.2" x14ac:dyDescent="0.25">
      <c r="A20" s="82">
        <v>45569.437654490743</v>
      </c>
      <c r="B20" s="83" t="s">
        <v>143</v>
      </c>
      <c r="C20" s="84" t="s">
        <v>144</v>
      </c>
      <c r="D20" s="83">
        <v>60.71</v>
      </c>
      <c r="E20" s="83">
        <v>0.08</v>
      </c>
      <c r="F20" s="83" t="s">
        <v>60</v>
      </c>
      <c r="G20" s="83" t="s">
        <v>76</v>
      </c>
      <c r="H20" s="83" t="s">
        <v>100</v>
      </c>
      <c r="I20" s="83" t="s">
        <v>63</v>
      </c>
      <c r="J20" s="83" t="s">
        <v>145</v>
      </c>
      <c r="K20" s="83" t="s">
        <v>78</v>
      </c>
      <c r="L20" s="83" t="s">
        <v>64</v>
      </c>
      <c r="M20" s="83" t="s">
        <v>84</v>
      </c>
      <c r="N20" s="83" t="s">
        <v>64</v>
      </c>
      <c r="O20" s="83" t="s">
        <v>64</v>
      </c>
      <c r="P20" s="83" t="s">
        <v>84</v>
      </c>
      <c r="Q20" s="83" t="s">
        <v>64</v>
      </c>
      <c r="R20" s="83" t="s">
        <v>64</v>
      </c>
      <c r="S20" s="83" t="s">
        <v>64</v>
      </c>
      <c r="T20" s="83" t="s">
        <v>78</v>
      </c>
      <c r="U20" s="83" t="s">
        <v>64</v>
      </c>
      <c r="V20" s="83" t="s">
        <v>64</v>
      </c>
      <c r="W20" s="83" t="s">
        <v>64</v>
      </c>
      <c r="X20" s="83" t="s">
        <v>64</v>
      </c>
      <c r="Y20" s="83" t="s">
        <v>64</v>
      </c>
      <c r="Z20" s="83" t="s">
        <v>66</v>
      </c>
      <c r="AA20" s="83" t="s">
        <v>65</v>
      </c>
      <c r="AB20" s="83" t="s">
        <v>66</v>
      </c>
      <c r="AC20" s="83" t="s">
        <v>79</v>
      </c>
      <c r="AD20" s="83" t="s">
        <v>66</v>
      </c>
      <c r="AE20" s="83" t="s">
        <v>66</v>
      </c>
      <c r="AF20" s="83" t="s">
        <v>66</v>
      </c>
      <c r="AG20" s="83" t="s">
        <v>65</v>
      </c>
      <c r="AH20" s="83" t="s">
        <v>65</v>
      </c>
      <c r="AI20" s="83" t="s">
        <v>101</v>
      </c>
      <c r="AJ20" s="83" t="s">
        <v>65</v>
      </c>
      <c r="AK20" s="83" t="s">
        <v>65</v>
      </c>
      <c r="AL20" s="83" t="s">
        <v>66</v>
      </c>
      <c r="AM20" s="83" t="s">
        <v>66</v>
      </c>
      <c r="AN20" s="83" t="s">
        <v>66</v>
      </c>
      <c r="AO20" s="83" t="s">
        <v>66</v>
      </c>
      <c r="AP20" s="83" t="s">
        <v>67</v>
      </c>
      <c r="AQ20" s="83" t="s">
        <v>67</v>
      </c>
      <c r="AR20" s="83" t="s">
        <v>86</v>
      </c>
      <c r="AS20" s="83" t="s">
        <v>68</v>
      </c>
      <c r="AT20" s="83" t="s">
        <v>87</v>
      </c>
      <c r="AU20" s="83" t="s">
        <v>93</v>
      </c>
      <c r="AV20" s="83" t="s">
        <v>71</v>
      </c>
      <c r="AW20" s="83" t="s">
        <v>73</v>
      </c>
      <c r="AX20" s="83" t="s">
        <v>73</v>
      </c>
      <c r="AY20" s="83" t="s">
        <v>73</v>
      </c>
      <c r="AZ20" s="83" t="s">
        <v>73</v>
      </c>
      <c r="BA20" s="83" t="s">
        <v>73</v>
      </c>
      <c r="BB20" s="83" t="s">
        <v>73</v>
      </c>
      <c r="BC20" s="83" t="s">
        <v>73</v>
      </c>
      <c r="BD20" s="83" t="s">
        <v>146</v>
      </c>
      <c r="BE20" s="83" t="s">
        <v>73</v>
      </c>
      <c r="BG20" s="76" t="s">
        <v>100</v>
      </c>
      <c r="BH20" s="76" t="s">
        <v>60</v>
      </c>
      <c r="BI20" s="76" t="s">
        <v>1414</v>
      </c>
      <c r="BJ20">
        <f t="shared" si="0"/>
        <v>11</v>
      </c>
      <c r="BK20">
        <f t="shared" si="1"/>
        <v>53</v>
      </c>
      <c r="BM20" s="86" t="str">
        <f>_xlfn.XLOOKUP(Form_Responses181112[[#This Row],[Sekolah School (Cleansed)]],'Quality Check'!$B$11:$B$14,'Quality Check'!$C$11:$C$14,)</f>
        <v>Rural</v>
      </c>
      <c r="BN20" s="86" t="str">
        <f>_xlfn.XLOOKUP(Form_Responses181112[[#This Row],[Sekolah School (Cleansed)]],'Quality Check'!$B$11:$B$14,'Quality Check'!$D$11:$D$14,)</f>
        <v>Intervention Group (IG)</v>
      </c>
    </row>
    <row r="21" spans="1:66" ht="13.2" x14ac:dyDescent="0.25">
      <c r="A21" s="82">
        <v>45569.437927766208</v>
      </c>
      <c r="B21" s="83" t="s">
        <v>147</v>
      </c>
      <c r="C21" s="84" t="s">
        <v>148</v>
      </c>
      <c r="D21" s="83">
        <v>12.5</v>
      </c>
      <c r="E21" s="83">
        <v>0</v>
      </c>
      <c r="F21" s="83" t="s">
        <v>60</v>
      </c>
      <c r="G21" s="83" t="s">
        <v>76</v>
      </c>
      <c r="H21" s="83" t="s">
        <v>62</v>
      </c>
      <c r="I21" s="83" t="s">
        <v>63</v>
      </c>
      <c r="J21" s="83" t="s">
        <v>64</v>
      </c>
      <c r="K21" s="83" t="s">
        <v>64</v>
      </c>
      <c r="L21" s="83" t="s">
        <v>64</v>
      </c>
      <c r="M21" s="83" t="s">
        <v>84</v>
      </c>
      <c r="N21" s="83" t="s">
        <v>64</v>
      </c>
      <c r="O21" s="83" t="s">
        <v>64</v>
      </c>
      <c r="P21" s="83" t="s">
        <v>84</v>
      </c>
      <c r="Q21" s="83" t="s">
        <v>64</v>
      </c>
      <c r="R21" s="83" t="s">
        <v>64</v>
      </c>
      <c r="S21" s="83" t="s">
        <v>84</v>
      </c>
      <c r="T21" s="83" t="s">
        <v>64</v>
      </c>
      <c r="U21" s="83" t="s">
        <v>84</v>
      </c>
      <c r="V21" s="83" t="s">
        <v>84</v>
      </c>
      <c r="W21" s="83" t="s">
        <v>84</v>
      </c>
      <c r="X21" s="83" t="s">
        <v>78</v>
      </c>
      <c r="Y21" s="83" t="s">
        <v>78</v>
      </c>
      <c r="Z21" s="83" t="s">
        <v>66</v>
      </c>
      <c r="AA21" s="83" t="s">
        <v>65</v>
      </c>
      <c r="AB21" s="83" t="s">
        <v>79</v>
      </c>
      <c r="AC21" s="83" t="s">
        <v>66</v>
      </c>
      <c r="AD21" s="83" t="s">
        <v>66</v>
      </c>
      <c r="AE21" s="83" t="s">
        <v>66</v>
      </c>
      <c r="AF21" s="83" t="s">
        <v>79</v>
      </c>
      <c r="AG21" s="83" t="s">
        <v>65</v>
      </c>
      <c r="AH21" s="83" t="s">
        <v>66</v>
      </c>
      <c r="AI21" s="83" t="s">
        <v>101</v>
      </c>
      <c r="AJ21" s="83" t="s">
        <v>79</v>
      </c>
      <c r="AK21" s="83" t="s">
        <v>65</v>
      </c>
      <c r="AL21" s="83" t="s">
        <v>66</v>
      </c>
      <c r="AM21" s="83" t="s">
        <v>66</v>
      </c>
      <c r="AN21" s="83" t="s">
        <v>66</v>
      </c>
      <c r="AO21" s="83" t="s">
        <v>66</v>
      </c>
      <c r="AP21" s="83" t="s">
        <v>67</v>
      </c>
      <c r="AQ21" s="83" t="s">
        <v>67</v>
      </c>
      <c r="AR21" s="83" t="s">
        <v>86</v>
      </c>
      <c r="AS21" s="83" t="s">
        <v>68</v>
      </c>
      <c r="AT21" s="83" t="s">
        <v>69</v>
      </c>
      <c r="AU21" s="83" t="s">
        <v>93</v>
      </c>
      <c r="AV21" s="83" t="s">
        <v>71</v>
      </c>
      <c r="AW21" s="83" t="s">
        <v>72</v>
      </c>
      <c r="AX21" s="83" t="s">
        <v>63</v>
      </c>
      <c r="AY21" s="83" t="s">
        <v>72</v>
      </c>
      <c r="AZ21" s="83" t="s">
        <v>63</v>
      </c>
      <c r="BA21" s="83" t="s">
        <v>73</v>
      </c>
      <c r="BB21" s="83" t="s">
        <v>72</v>
      </c>
      <c r="BC21" s="83" t="s">
        <v>73</v>
      </c>
      <c r="BE21" s="83" t="s">
        <v>73</v>
      </c>
      <c r="BG21" s="76" t="s">
        <v>100</v>
      </c>
      <c r="BH21" s="76" t="s">
        <v>60</v>
      </c>
      <c r="BI21" s="76" t="s">
        <v>1414</v>
      </c>
      <c r="BJ21">
        <f t="shared" si="0"/>
        <v>8</v>
      </c>
      <c r="BK21">
        <f t="shared" si="1"/>
        <v>49</v>
      </c>
      <c r="BM21" s="86" t="str">
        <f>_xlfn.XLOOKUP(Form_Responses181112[[#This Row],[Sekolah School (Cleansed)]],'Quality Check'!$B$11:$B$14,'Quality Check'!$C$11:$C$14,)</f>
        <v>Rural</v>
      </c>
      <c r="BN21" s="86" t="str">
        <f>_xlfn.XLOOKUP(Form_Responses181112[[#This Row],[Sekolah School (Cleansed)]],'Quality Check'!$B$11:$B$14,'Quality Check'!$D$11:$D$14,)</f>
        <v>Intervention Group (IG)</v>
      </c>
    </row>
    <row r="22" spans="1:66" ht="13.2" x14ac:dyDescent="0.25">
      <c r="A22" s="82">
        <v>45569.43930943287</v>
      </c>
      <c r="B22" s="83" t="s">
        <v>149</v>
      </c>
      <c r="C22" s="84" t="s">
        <v>150</v>
      </c>
      <c r="D22" s="83">
        <v>0</v>
      </c>
      <c r="E22" s="83">
        <v>0</v>
      </c>
      <c r="F22" s="83" t="s">
        <v>114</v>
      </c>
      <c r="G22" s="83" t="s">
        <v>76</v>
      </c>
      <c r="H22" s="83" t="s">
        <v>100</v>
      </c>
      <c r="I22" s="83" t="s">
        <v>63</v>
      </c>
      <c r="J22" s="83" t="s">
        <v>64</v>
      </c>
      <c r="K22" s="83" t="s">
        <v>64</v>
      </c>
      <c r="L22" s="83" t="s">
        <v>64</v>
      </c>
      <c r="M22" s="83" t="s">
        <v>84</v>
      </c>
      <c r="N22" s="83" t="s">
        <v>64</v>
      </c>
      <c r="O22" s="83" t="s">
        <v>64</v>
      </c>
      <c r="P22" s="83" t="s">
        <v>64</v>
      </c>
      <c r="Q22" s="83" t="s">
        <v>64</v>
      </c>
      <c r="R22" s="83" t="s">
        <v>64</v>
      </c>
      <c r="S22" s="83" t="s">
        <v>64</v>
      </c>
      <c r="T22" s="83" t="s">
        <v>64</v>
      </c>
      <c r="U22" s="83" t="s">
        <v>64</v>
      </c>
      <c r="V22" s="83" t="s">
        <v>84</v>
      </c>
      <c r="W22" s="83" t="s">
        <v>64</v>
      </c>
      <c r="X22" s="83" t="s">
        <v>64</v>
      </c>
      <c r="Y22" s="83" t="s">
        <v>64</v>
      </c>
      <c r="Z22" s="83" t="s">
        <v>66</v>
      </c>
      <c r="AA22" s="83" t="s">
        <v>65</v>
      </c>
      <c r="AB22" s="83" t="s">
        <v>65</v>
      </c>
      <c r="AC22" s="83" t="s">
        <v>65</v>
      </c>
      <c r="AD22" s="83" t="s">
        <v>65</v>
      </c>
      <c r="AE22" s="83" t="s">
        <v>65</v>
      </c>
      <c r="AF22" s="83" t="s">
        <v>65</v>
      </c>
      <c r="AG22" s="83" t="s">
        <v>66</v>
      </c>
      <c r="AH22" s="83" t="s">
        <v>66</v>
      </c>
      <c r="AI22" s="83" t="s">
        <v>79</v>
      </c>
      <c r="AJ22" s="83" t="s">
        <v>66</v>
      </c>
      <c r="AK22" s="83" t="s">
        <v>65</v>
      </c>
      <c r="AL22" s="83" t="s">
        <v>65</v>
      </c>
      <c r="AM22" s="83" t="s">
        <v>65</v>
      </c>
      <c r="AN22" s="83" t="s">
        <v>66</v>
      </c>
      <c r="AO22" s="83" t="s">
        <v>66</v>
      </c>
      <c r="AP22" s="83" t="s">
        <v>67</v>
      </c>
      <c r="AQ22" s="83" t="s">
        <v>151</v>
      </c>
      <c r="AR22" s="83" t="s">
        <v>73</v>
      </c>
      <c r="AS22" s="83" t="s">
        <v>68</v>
      </c>
      <c r="AT22" s="83" t="s">
        <v>69</v>
      </c>
      <c r="AU22" s="83" t="s">
        <v>93</v>
      </c>
      <c r="AV22" s="83" t="s">
        <v>67</v>
      </c>
      <c r="AW22" s="83" t="s">
        <v>72</v>
      </c>
      <c r="AX22" s="83" t="s">
        <v>72</v>
      </c>
      <c r="AY22" s="83" t="s">
        <v>72</v>
      </c>
      <c r="AZ22" s="83" t="s">
        <v>72</v>
      </c>
      <c r="BA22" s="83" t="s">
        <v>72</v>
      </c>
      <c r="BB22" s="83" t="s">
        <v>72</v>
      </c>
      <c r="BC22" s="83" t="s">
        <v>73</v>
      </c>
      <c r="BE22" s="83" t="s">
        <v>73</v>
      </c>
      <c r="BG22" s="76" t="s">
        <v>100</v>
      </c>
      <c r="BH22" s="76" t="s">
        <v>114</v>
      </c>
      <c r="BI22" s="76" t="s">
        <v>1414</v>
      </c>
      <c r="BJ22">
        <f t="shared" si="0"/>
        <v>14</v>
      </c>
      <c r="BK22">
        <f t="shared" si="1"/>
        <v>57</v>
      </c>
      <c r="BM22" s="86" t="str">
        <f>_xlfn.XLOOKUP(Form_Responses181112[[#This Row],[Sekolah School (Cleansed)]],'Quality Check'!$B$11:$B$14,'Quality Check'!$C$11:$C$14,)</f>
        <v>Rural</v>
      </c>
      <c r="BN22" s="86" t="str">
        <f>_xlfn.XLOOKUP(Form_Responses181112[[#This Row],[Sekolah School (Cleansed)]],'Quality Check'!$B$11:$B$14,'Quality Check'!$D$11:$D$14,)</f>
        <v>Intervention Group (IG)</v>
      </c>
    </row>
    <row r="23" spans="1:66" ht="13.2" x14ac:dyDescent="0.25">
      <c r="A23" s="82">
        <v>45569.439336435185</v>
      </c>
      <c r="B23" s="83" t="s">
        <v>152</v>
      </c>
      <c r="C23" s="84" t="s">
        <v>153</v>
      </c>
      <c r="D23" s="83">
        <v>100</v>
      </c>
      <c r="E23" s="83">
        <v>0.13</v>
      </c>
      <c r="F23" s="83" t="s">
        <v>114</v>
      </c>
      <c r="G23" s="83" t="s">
        <v>76</v>
      </c>
      <c r="H23" s="83" t="s">
        <v>77</v>
      </c>
      <c r="I23" s="83" t="s">
        <v>63</v>
      </c>
      <c r="J23" s="83" t="s">
        <v>64</v>
      </c>
      <c r="K23" s="83" t="s">
        <v>84</v>
      </c>
      <c r="L23" s="83" t="s">
        <v>78</v>
      </c>
      <c r="M23" s="83" t="s">
        <v>84</v>
      </c>
      <c r="N23" s="83" t="s">
        <v>84</v>
      </c>
      <c r="O23" s="83" t="s">
        <v>78</v>
      </c>
      <c r="P23" s="83" t="s">
        <v>84</v>
      </c>
      <c r="Q23" s="83" t="s">
        <v>64</v>
      </c>
      <c r="R23" s="83" t="s">
        <v>64</v>
      </c>
      <c r="S23" s="83" t="s">
        <v>64</v>
      </c>
      <c r="T23" s="83" t="s">
        <v>84</v>
      </c>
      <c r="U23" s="83" t="s">
        <v>64</v>
      </c>
      <c r="V23" s="83" t="s">
        <v>64</v>
      </c>
      <c r="W23" s="83" t="s">
        <v>64</v>
      </c>
      <c r="X23" s="83" t="s">
        <v>78</v>
      </c>
      <c r="Y23" s="83" t="s">
        <v>64</v>
      </c>
      <c r="Z23" s="83" t="s">
        <v>66</v>
      </c>
      <c r="AA23" s="83" t="s">
        <v>101</v>
      </c>
      <c r="AB23" s="83" t="s">
        <v>66</v>
      </c>
      <c r="AC23" s="83" t="s">
        <v>66</v>
      </c>
      <c r="AD23" s="83" t="s">
        <v>66</v>
      </c>
      <c r="AE23" s="83" t="s">
        <v>66</v>
      </c>
      <c r="AF23" s="83" t="s">
        <v>66</v>
      </c>
      <c r="AG23" s="83" t="s">
        <v>66</v>
      </c>
      <c r="AH23" s="83" t="s">
        <v>66</v>
      </c>
      <c r="AI23" s="83" t="s">
        <v>79</v>
      </c>
      <c r="AJ23" s="83" t="s">
        <v>66</v>
      </c>
      <c r="AK23" s="83" t="s">
        <v>66</v>
      </c>
      <c r="AL23" s="83" t="s">
        <v>66</v>
      </c>
      <c r="AM23" s="83" t="s">
        <v>66</v>
      </c>
      <c r="AN23" s="83" t="s">
        <v>79</v>
      </c>
      <c r="AO23" s="83" t="s">
        <v>66</v>
      </c>
      <c r="AP23" s="83" t="s">
        <v>67</v>
      </c>
      <c r="AQ23" s="83" t="s">
        <v>67</v>
      </c>
      <c r="AR23" s="83" t="s">
        <v>73</v>
      </c>
      <c r="AS23" s="83" t="s">
        <v>81</v>
      </c>
      <c r="AT23" s="83" t="s">
        <v>69</v>
      </c>
      <c r="AU23" s="83" t="s">
        <v>80</v>
      </c>
      <c r="AV23" s="83" t="s">
        <v>154</v>
      </c>
      <c r="AW23" s="83" t="s">
        <v>73</v>
      </c>
      <c r="AX23" s="83" t="s">
        <v>63</v>
      </c>
      <c r="AY23" s="83" t="s">
        <v>63</v>
      </c>
      <c r="AZ23" s="83" t="s">
        <v>63</v>
      </c>
      <c r="BA23" s="83" t="s">
        <v>63</v>
      </c>
      <c r="BB23" s="83" t="s">
        <v>63</v>
      </c>
      <c r="BC23" s="83" t="s">
        <v>73</v>
      </c>
      <c r="BE23" s="83" t="s">
        <v>73</v>
      </c>
      <c r="BG23" s="76" t="s">
        <v>100</v>
      </c>
      <c r="BH23" s="76" t="s">
        <v>114</v>
      </c>
      <c r="BI23" s="76" t="s">
        <v>1414</v>
      </c>
      <c r="BJ23">
        <f t="shared" si="0"/>
        <v>8</v>
      </c>
      <c r="BK23">
        <f t="shared" si="1"/>
        <v>45</v>
      </c>
      <c r="BM23" s="86" t="str">
        <f>_xlfn.XLOOKUP(Form_Responses181112[[#This Row],[Sekolah School (Cleansed)]],'Quality Check'!$B$11:$B$14,'Quality Check'!$C$11:$C$14,)</f>
        <v>Rural</v>
      </c>
      <c r="BN23" s="86" t="str">
        <f>_xlfn.XLOOKUP(Form_Responses181112[[#This Row],[Sekolah School (Cleansed)]],'Quality Check'!$B$11:$B$14,'Quality Check'!$D$11:$D$14,)</f>
        <v>Intervention Group (IG)</v>
      </c>
    </row>
    <row r="24" spans="1:66" ht="13.2" x14ac:dyDescent="0.25">
      <c r="A24" s="82">
        <v>45569.441327141205</v>
      </c>
      <c r="B24" s="83" t="s">
        <v>155</v>
      </c>
      <c r="C24" s="84" t="s">
        <v>156</v>
      </c>
      <c r="D24" s="83">
        <v>93.7</v>
      </c>
      <c r="E24" s="83">
        <v>0.38</v>
      </c>
      <c r="F24" s="83" t="s">
        <v>114</v>
      </c>
      <c r="G24" s="83" t="s">
        <v>76</v>
      </c>
      <c r="H24" s="83" t="s">
        <v>100</v>
      </c>
      <c r="I24" s="83" t="s">
        <v>63</v>
      </c>
      <c r="J24" s="83" t="s">
        <v>64</v>
      </c>
      <c r="K24" s="83" t="s">
        <v>64</v>
      </c>
      <c r="L24" s="83" t="s">
        <v>64</v>
      </c>
      <c r="M24" s="83" t="s">
        <v>84</v>
      </c>
      <c r="N24" s="83" t="s">
        <v>84</v>
      </c>
      <c r="O24" s="83" t="s">
        <v>78</v>
      </c>
      <c r="P24" s="83" t="s">
        <v>64</v>
      </c>
      <c r="Q24" s="83" t="s">
        <v>64</v>
      </c>
      <c r="R24" s="83" t="s">
        <v>64</v>
      </c>
      <c r="S24" s="83" t="s">
        <v>78</v>
      </c>
      <c r="T24" s="83" t="s">
        <v>64</v>
      </c>
      <c r="U24" s="83" t="s">
        <v>64</v>
      </c>
      <c r="V24" s="83" t="s">
        <v>64</v>
      </c>
      <c r="W24" s="83" t="s">
        <v>64</v>
      </c>
      <c r="X24" s="83" t="s">
        <v>64</v>
      </c>
      <c r="Y24" s="83" t="s">
        <v>64</v>
      </c>
      <c r="Z24" s="83" t="s">
        <v>65</v>
      </c>
      <c r="AA24" s="83" t="s">
        <v>65</v>
      </c>
      <c r="AB24" s="83" t="s">
        <v>65</v>
      </c>
      <c r="AC24" s="83" t="s">
        <v>66</v>
      </c>
      <c r="AD24" s="83" t="s">
        <v>65</v>
      </c>
      <c r="AE24" s="83" t="s">
        <v>65</v>
      </c>
      <c r="AF24" s="83" t="s">
        <v>66</v>
      </c>
      <c r="AG24" s="83" t="s">
        <v>65</v>
      </c>
      <c r="AH24" s="83" t="s">
        <v>65</v>
      </c>
      <c r="AI24" s="83" t="s">
        <v>101</v>
      </c>
      <c r="AJ24" s="83" t="s">
        <v>65</v>
      </c>
      <c r="AK24" s="83" t="s">
        <v>65</v>
      </c>
      <c r="AL24" s="83" t="s">
        <v>66</v>
      </c>
      <c r="AM24" s="83" t="s">
        <v>66</v>
      </c>
      <c r="AN24" s="83" t="s">
        <v>66</v>
      </c>
      <c r="AO24" s="83" t="s">
        <v>66</v>
      </c>
      <c r="AP24" s="83" t="s">
        <v>67</v>
      </c>
      <c r="AQ24" s="83" t="s">
        <v>67</v>
      </c>
      <c r="AR24" s="83" t="s">
        <v>86</v>
      </c>
      <c r="AS24" s="83" t="s">
        <v>115</v>
      </c>
      <c r="AT24" s="83" t="s">
        <v>69</v>
      </c>
      <c r="AU24" s="83" t="s">
        <v>93</v>
      </c>
      <c r="AV24" s="83" t="s">
        <v>71</v>
      </c>
      <c r="AW24" s="83" t="s">
        <v>73</v>
      </c>
      <c r="AX24" s="83" t="s">
        <v>73</v>
      </c>
      <c r="AY24" s="83" t="s">
        <v>72</v>
      </c>
      <c r="AZ24" s="83" t="s">
        <v>63</v>
      </c>
      <c r="BA24" s="83" t="s">
        <v>63</v>
      </c>
      <c r="BB24" s="83" t="s">
        <v>73</v>
      </c>
      <c r="BC24" s="83" t="s">
        <v>73</v>
      </c>
      <c r="BE24" s="83" t="s">
        <v>73</v>
      </c>
      <c r="BG24" s="76" t="s">
        <v>100</v>
      </c>
      <c r="BH24" s="76" t="s">
        <v>114</v>
      </c>
      <c r="BI24" s="76" t="s">
        <v>1414</v>
      </c>
      <c r="BJ24">
        <f t="shared" si="0"/>
        <v>12</v>
      </c>
      <c r="BK24">
        <f t="shared" si="1"/>
        <v>58</v>
      </c>
      <c r="BM24" s="86" t="str">
        <f>_xlfn.XLOOKUP(Form_Responses181112[[#This Row],[Sekolah School (Cleansed)]],'Quality Check'!$B$11:$B$14,'Quality Check'!$C$11:$C$14,)</f>
        <v>Rural</v>
      </c>
      <c r="BN24" s="86" t="str">
        <f>_xlfn.XLOOKUP(Form_Responses181112[[#This Row],[Sekolah School (Cleansed)]],'Quality Check'!$B$11:$B$14,'Quality Check'!$D$11:$D$14,)</f>
        <v>Intervention Group (IG)</v>
      </c>
    </row>
    <row r="25" spans="1:66" ht="13.2" x14ac:dyDescent="0.25">
      <c r="A25" s="82">
        <v>45569.444784988431</v>
      </c>
      <c r="B25" s="83" t="s">
        <v>159</v>
      </c>
      <c r="C25" s="84" t="s">
        <v>160</v>
      </c>
      <c r="D25" s="83">
        <v>9.82</v>
      </c>
      <c r="E25" s="83">
        <v>0</v>
      </c>
      <c r="F25" s="83" t="s">
        <v>114</v>
      </c>
      <c r="G25" s="83" t="s">
        <v>76</v>
      </c>
      <c r="H25" s="83" t="s">
        <v>161</v>
      </c>
      <c r="I25" s="83" t="s">
        <v>63</v>
      </c>
      <c r="J25" s="83" t="s">
        <v>64</v>
      </c>
      <c r="K25" s="83" t="s">
        <v>64</v>
      </c>
      <c r="L25" s="83" t="s">
        <v>64</v>
      </c>
      <c r="M25" s="83" t="s">
        <v>84</v>
      </c>
      <c r="N25" s="83" t="s">
        <v>84</v>
      </c>
      <c r="O25" s="83" t="s">
        <v>84</v>
      </c>
      <c r="P25" s="83" t="s">
        <v>84</v>
      </c>
      <c r="Q25" s="83" t="s">
        <v>64</v>
      </c>
      <c r="R25" s="83" t="s">
        <v>64</v>
      </c>
      <c r="S25" s="83" t="s">
        <v>84</v>
      </c>
      <c r="T25" s="83" t="s">
        <v>84</v>
      </c>
      <c r="U25" s="83" t="s">
        <v>84</v>
      </c>
      <c r="V25" s="83" t="s">
        <v>84</v>
      </c>
      <c r="W25" s="83" t="s">
        <v>64</v>
      </c>
      <c r="X25" s="83" t="s">
        <v>84</v>
      </c>
      <c r="Y25" s="83" t="s">
        <v>84</v>
      </c>
      <c r="Z25" s="83" t="s">
        <v>65</v>
      </c>
      <c r="AA25" s="83" t="s">
        <v>65</v>
      </c>
      <c r="AB25" s="83" t="s">
        <v>65</v>
      </c>
      <c r="AC25" s="83" t="s">
        <v>65</v>
      </c>
      <c r="AD25" s="83" t="s">
        <v>65</v>
      </c>
      <c r="AE25" s="83" t="s">
        <v>65</v>
      </c>
      <c r="AF25" s="83" t="s">
        <v>65</v>
      </c>
      <c r="AG25" s="83" t="s">
        <v>65</v>
      </c>
      <c r="AH25" s="83" t="s">
        <v>65</v>
      </c>
      <c r="AI25" s="83" t="s">
        <v>101</v>
      </c>
      <c r="AJ25" s="83" t="s">
        <v>65</v>
      </c>
      <c r="AK25" s="83" t="s">
        <v>101</v>
      </c>
      <c r="AL25" s="83" t="s">
        <v>65</v>
      </c>
      <c r="AM25" s="83" t="s">
        <v>65</v>
      </c>
      <c r="AN25" s="83" t="s">
        <v>65</v>
      </c>
      <c r="AO25" s="83" t="s">
        <v>65</v>
      </c>
      <c r="AP25" s="83" t="s">
        <v>85</v>
      </c>
      <c r="AQ25" s="83" t="s">
        <v>85</v>
      </c>
      <c r="AR25" s="83" t="s">
        <v>86</v>
      </c>
      <c r="AS25" s="83" t="s">
        <v>97</v>
      </c>
      <c r="AT25" s="83" t="s">
        <v>87</v>
      </c>
      <c r="AU25" s="83" t="s">
        <v>93</v>
      </c>
      <c r="AV25" s="83" t="s">
        <v>132</v>
      </c>
      <c r="AW25" s="83" t="s">
        <v>73</v>
      </c>
      <c r="AX25" s="83" t="s">
        <v>73</v>
      </c>
      <c r="AY25" s="83" t="s">
        <v>73</v>
      </c>
      <c r="AZ25" s="83" t="s">
        <v>73</v>
      </c>
      <c r="BA25" s="83" t="s">
        <v>72</v>
      </c>
      <c r="BB25" s="83" t="s">
        <v>73</v>
      </c>
      <c r="BC25" s="83" t="s">
        <v>73</v>
      </c>
      <c r="BE25" s="83" t="s">
        <v>73</v>
      </c>
      <c r="BG25" s="76" t="s">
        <v>100</v>
      </c>
      <c r="BH25" s="76" t="s">
        <v>114</v>
      </c>
      <c r="BI25" s="76" t="s">
        <v>1414</v>
      </c>
      <c r="BJ25">
        <f t="shared" si="0"/>
        <v>6</v>
      </c>
      <c r="BK25">
        <f t="shared" si="1"/>
        <v>63</v>
      </c>
      <c r="BM25" s="86" t="str">
        <f>_xlfn.XLOOKUP(Form_Responses181112[[#This Row],[Sekolah School (Cleansed)]],'Quality Check'!$B$11:$B$14,'Quality Check'!$C$11:$C$14,)</f>
        <v>Rural</v>
      </c>
      <c r="BN25" s="86" t="str">
        <f>_xlfn.XLOOKUP(Form_Responses181112[[#This Row],[Sekolah School (Cleansed)]],'Quality Check'!$B$11:$B$14,'Quality Check'!$D$11:$D$14,)</f>
        <v>Intervention Group (IG)</v>
      </c>
    </row>
    <row r="26" spans="1:66" ht="13.2" x14ac:dyDescent="0.25">
      <c r="A26" s="82">
        <v>45569.44657940972</v>
      </c>
      <c r="B26" s="83" t="s">
        <v>162</v>
      </c>
      <c r="C26" s="84" t="s">
        <v>163</v>
      </c>
      <c r="D26" s="83">
        <v>92.86</v>
      </c>
      <c r="E26" s="83">
        <v>0.21</v>
      </c>
      <c r="F26" s="83" t="s">
        <v>114</v>
      </c>
      <c r="G26" s="83" t="s">
        <v>76</v>
      </c>
      <c r="H26" s="83" t="s">
        <v>164</v>
      </c>
      <c r="I26" s="83" t="s">
        <v>63</v>
      </c>
      <c r="J26" s="83" t="s">
        <v>64</v>
      </c>
      <c r="K26" s="83" t="s">
        <v>78</v>
      </c>
      <c r="L26" s="83" t="s">
        <v>64</v>
      </c>
      <c r="M26" s="83" t="s">
        <v>78</v>
      </c>
      <c r="N26" s="83" t="s">
        <v>64</v>
      </c>
      <c r="O26" s="83" t="s">
        <v>64</v>
      </c>
      <c r="P26" s="83" t="s">
        <v>78</v>
      </c>
      <c r="Q26" s="83" t="s">
        <v>64</v>
      </c>
      <c r="R26" s="83" t="s">
        <v>64</v>
      </c>
      <c r="S26" s="83" t="s">
        <v>64</v>
      </c>
      <c r="T26" s="83" t="s">
        <v>64</v>
      </c>
      <c r="U26" s="83" t="s">
        <v>64</v>
      </c>
      <c r="V26" s="83" t="s">
        <v>78</v>
      </c>
      <c r="W26" s="83" t="s">
        <v>64</v>
      </c>
      <c r="X26" s="83" t="s">
        <v>78</v>
      </c>
      <c r="Y26" s="83" t="s">
        <v>64</v>
      </c>
      <c r="Z26" s="83" t="s">
        <v>65</v>
      </c>
      <c r="AA26" s="83" t="s">
        <v>65</v>
      </c>
      <c r="AB26" s="83" t="s">
        <v>66</v>
      </c>
      <c r="AC26" s="83" t="s">
        <v>66</v>
      </c>
      <c r="AD26" s="83" t="s">
        <v>65</v>
      </c>
      <c r="AE26" s="83" t="s">
        <v>65</v>
      </c>
      <c r="AF26" s="83" t="s">
        <v>65</v>
      </c>
      <c r="AG26" s="83" t="s">
        <v>65</v>
      </c>
      <c r="AH26" s="83" t="s">
        <v>65</v>
      </c>
      <c r="AI26" s="83" t="s">
        <v>101</v>
      </c>
      <c r="AJ26" s="83" t="s">
        <v>65</v>
      </c>
      <c r="AK26" s="83" t="s">
        <v>65</v>
      </c>
      <c r="AL26" s="83" t="s">
        <v>66</v>
      </c>
      <c r="AM26" s="83" t="s">
        <v>65</v>
      </c>
      <c r="AN26" s="83" t="s">
        <v>65</v>
      </c>
      <c r="AO26" s="83" t="s">
        <v>65</v>
      </c>
      <c r="AP26" s="83" t="s">
        <v>85</v>
      </c>
      <c r="AQ26" s="83" t="s">
        <v>85</v>
      </c>
      <c r="AR26" s="83" t="s">
        <v>63</v>
      </c>
      <c r="AS26" s="83" t="s">
        <v>68</v>
      </c>
      <c r="AT26" s="83" t="s">
        <v>69</v>
      </c>
      <c r="AU26" s="83" t="s">
        <v>67</v>
      </c>
      <c r="AV26" s="83" t="s">
        <v>71</v>
      </c>
      <c r="AW26" s="83" t="s">
        <v>72</v>
      </c>
      <c r="AX26" s="83" t="s">
        <v>72</v>
      </c>
      <c r="AY26" s="83" t="s">
        <v>63</v>
      </c>
      <c r="AZ26" s="83" t="s">
        <v>73</v>
      </c>
      <c r="BA26" s="83" t="s">
        <v>63</v>
      </c>
      <c r="BB26" s="83" t="s">
        <v>72</v>
      </c>
      <c r="BC26" s="83" t="s">
        <v>73</v>
      </c>
      <c r="BE26" s="83" t="s">
        <v>73</v>
      </c>
      <c r="BG26" s="76" t="s">
        <v>100</v>
      </c>
      <c r="BH26" s="76" t="s">
        <v>114</v>
      </c>
      <c r="BI26" s="76" t="s">
        <v>1414</v>
      </c>
      <c r="BJ26">
        <f t="shared" si="0"/>
        <v>12</v>
      </c>
      <c r="BK26">
        <f t="shared" si="1"/>
        <v>61</v>
      </c>
      <c r="BM26" s="86" t="str">
        <f>_xlfn.XLOOKUP(Form_Responses181112[[#This Row],[Sekolah School (Cleansed)]],'Quality Check'!$B$11:$B$14,'Quality Check'!$C$11:$C$14,)</f>
        <v>Rural</v>
      </c>
      <c r="BN26" s="86" t="str">
        <f>_xlfn.XLOOKUP(Form_Responses181112[[#This Row],[Sekolah School (Cleansed)]],'Quality Check'!$B$11:$B$14,'Quality Check'!$D$11:$D$14,)</f>
        <v>Intervention Group (IG)</v>
      </c>
    </row>
    <row r="27" spans="1:66" ht="13.2" x14ac:dyDescent="0.25">
      <c r="A27" s="82">
        <v>45569.448020833333</v>
      </c>
      <c r="B27" s="83" t="s">
        <v>165</v>
      </c>
      <c r="C27" s="84" t="s">
        <v>166</v>
      </c>
      <c r="D27" s="83">
        <v>96.43</v>
      </c>
      <c r="E27" s="83">
        <v>0.21</v>
      </c>
      <c r="F27" s="83" t="s">
        <v>114</v>
      </c>
      <c r="G27" s="83" t="s">
        <v>76</v>
      </c>
      <c r="H27" s="83" t="s">
        <v>62</v>
      </c>
      <c r="I27" s="83" t="s">
        <v>63</v>
      </c>
      <c r="J27" s="83" t="s">
        <v>64</v>
      </c>
      <c r="K27" s="83" t="s">
        <v>64</v>
      </c>
      <c r="L27" s="83" t="s">
        <v>64</v>
      </c>
      <c r="M27" s="83" t="s">
        <v>84</v>
      </c>
      <c r="N27" s="83" t="s">
        <v>64</v>
      </c>
      <c r="O27" s="83" t="s">
        <v>84</v>
      </c>
      <c r="P27" s="83" t="s">
        <v>84</v>
      </c>
      <c r="Q27" s="83" t="s">
        <v>84</v>
      </c>
      <c r="R27" s="83" t="s">
        <v>64</v>
      </c>
      <c r="S27" s="83" t="s">
        <v>78</v>
      </c>
      <c r="T27" s="83" t="s">
        <v>64</v>
      </c>
      <c r="U27" s="83" t="s">
        <v>84</v>
      </c>
      <c r="V27" s="83" t="s">
        <v>84</v>
      </c>
      <c r="W27" s="83" t="s">
        <v>64</v>
      </c>
      <c r="X27" s="83" t="s">
        <v>64</v>
      </c>
      <c r="Y27" s="83" t="s">
        <v>64</v>
      </c>
      <c r="Z27" s="83" t="s">
        <v>66</v>
      </c>
      <c r="AA27" s="83" t="s">
        <v>65</v>
      </c>
      <c r="AB27" s="83" t="s">
        <v>66</v>
      </c>
      <c r="AC27" s="83" t="s">
        <v>66</v>
      </c>
      <c r="AD27" s="83" t="s">
        <v>66</v>
      </c>
      <c r="AE27" s="83" t="s">
        <v>66</v>
      </c>
      <c r="AF27" s="83" t="s">
        <v>66</v>
      </c>
      <c r="AG27" s="83" t="s">
        <v>65</v>
      </c>
      <c r="AH27" s="83" t="s">
        <v>66</v>
      </c>
      <c r="AI27" s="83" t="s">
        <v>101</v>
      </c>
      <c r="AJ27" s="83" t="s">
        <v>66</v>
      </c>
      <c r="AK27" s="83" t="s">
        <v>66</v>
      </c>
      <c r="AL27" s="83" t="s">
        <v>66</v>
      </c>
      <c r="AM27" s="83" t="s">
        <v>65</v>
      </c>
      <c r="AN27" s="83" t="s">
        <v>66</v>
      </c>
      <c r="AO27" s="83" t="s">
        <v>66</v>
      </c>
      <c r="AP27" s="83" t="s">
        <v>119</v>
      </c>
      <c r="AQ27" s="83" t="s">
        <v>67</v>
      </c>
      <c r="AR27" s="83" t="s">
        <v>86</v>
      </c>
      <c r="AS27" s="83" t="s">
        <v>68</v>
      </c>
      <c r="AT27" s="83" t="s">
        <v>87</v>
      </c>
      <c r="AU27" s="83" t="s">
        <v>70</v>
      </c>
      <c r="AV27" s="83" t="s">
        <v>71</v>
      </c>
      <c r="AW27" s="83" t="s">
        <v>72</v>
      </c>
      <c r="AX27" s="83" t="s">
        <v>72</v>
      </c>
      <c r="AY27" s="83" t="s">
        <v>72</v>
      </c>
      <c r="AZ27" s="83" t="s">
        <v>72</v>
      </c>
      <c r="BA27" s="83" t="s">
        <v>72</v>
      </c>
      <c r="BB27" s="83" t="s">
        <v>72</v>
      </c>
      <c r="BC27" s="83" t="s">
        <v>73</v>
      </c>
      <c r="BE27" s="83" t="s">
        <v>73</v>
      </c>
      <c r="BG27" s="76" t="s">
        <v>100</v>
      </c>
      <c r="BH27" s="76" t="s">
        <v>114</v>
      </c>
      <c r="BI27" s="76" t="s">
        <v>1414</v>
      </c>
      <c r="BJ27">
        <f t="shared" si="0"/>
        <v>9</v>
      </c>
      <c r="BK27">
        <f t="shared" si="1"/>
        <v>52</v>
      </c>
      <c r="BM27" s="86" t="str">
        <f>_xlfn.XLOOKUP(Form_Responses181112[[#This Row],[Sekolah School (Cleansed)]],'Quality Check'!$B$11:$B$14,'Quality Check'!$C$11:$C$14,)</f>
        <v>Rural</v>
      </c>
      <c r="BN27" s="86" t="str">
        <f>_xlfn.XLOOKUP(Form_Responses181112[[#This Row],[Sekolah School (Cleansed)]],'Quality Check'!$B$11:$B$14,'Quality Check'!$D$11:$D$14,)</f>
        <v>Intervention Group (IG)</v>
      </c>
    </row>
    <row r="28" spans="1:66" ht="13.2" x14ac:dyDescent="0.25">
      <c r="A28" s="82">
        <v>45569.448560474542</v>
      </c>
      <c r="B28" s="83" t="s">
        <v>167</v>
      </c>
      <c r="C28" s="84" t="s">
        <v>168</v>
      </c>
      <c r="D28" s="83">
        <v>66.069999999999993</v>
      </c>
      <c r="E28" s="83">
        <v>0.25</v>
      </c>
      <c r="F28" s="83" t="s">
        <v>114</v>
      </c>
      <c r="G28" s="83" t="s">
        <v>76</v>
      </c>
      <c r="H28" s="83" t="s">
        <v>100</v>
      </c>
      <c r="I28" s="83" t="s">
        <v>63</v>
      </c>
      <c r="J28" s="83" t="s">
        <v>64</v>
      </c>
      <c r="K28" s="83" t="s">
        <v>64</v>
      </c>
      <c r="L28" s="83" t="s">
        <v>64</v>
      </c>
      <c r="M28" s="83" t="s">
        <v>84</v>
      </c>
      <c r="N28" s="83" t="s">
        <v>64</v>
      </c>
      <c r="O28" s="83" t="s">
        <v>64</v>
      </c>
      <c r="P28" s="83" t="s">
        <v>64</v>
      </c>
      <c r="Q28" s="83" t="s">
        <v>64</v>
      </c>
      <c r="R28" s="83" t="s">
        <v>64</v>
      </c>
      <c r="S28" s="83" t="s">
        <v>64</v>
      </c>
      <c r="T28" s="83" t="s">
        <v>64</v>
      </c>
      <c r="U28" s="83" t="s">
        <v>78</v>
      </c>
      <c r="V28" s="83" t="s">
        <v>64</v>
      </c>
      <c r="W28" s="83" t="s">
        <v>64</v>
      </c>
      <c r="X28" s="83" t="s">
        <v>64</v>
      </c>
      <c r="Y28" s="83" t="s">
        <v>64</v>
      </c>
      <c r="Z28" s="83" t="s">
        <v>66</v>
      </c>
      <c r="AA28" s="83" t="s">
        <v>65</v>
      </c>
      <c r="AB28" s="83" t="s">
        <v>65</v>
      </c>
      <c r="AC28" s="83" t="s">
        <v>65</v>
      </c>
      <c r="AD28" s="83" t="s">
        <v>66</v>
      </c>
      <c r="AE28" s="83" t="s">
        <v>65</v>
      </c>
      <c r="AF28" s="83" t="s">
        <v>66</v>
      </c>
      <c r="AG28" s="83" t="s">
        <v>66</v>
      </c>
      <c r="AH28" s="83" t="s">
        <v>66</v>
      </c>
      <c r="AI28" s="83" t="s">
        <v>79</v>
      </c>
      <c r="AJ28" s="83" t="s">
        <v>66</v>
      </c>
      <c r="AK28" s="83" t="s">
        <v>66</v>
      </c>
      <c r="AL28" s="83" t="s">
        <v>66</v>
      </c>
      <c r="AM28" s="83" t="s">
        <v>66</v>
      </c>
      <c r="AN28" s="83" t="s">
        <v>66</v>
      </c>
      <c r="AO28" s="83" t="s">
        <v>66</v>
      </c>
      <c r="AP28" s="83" t="s">
        <v>67</v>
      </c>
      <c r="AQ28" s="83" t="s">
        <v>67</v>
      </c>
      <c r="AR28" s="83" t="s">
        <v>63</v>
      </c>
      <c r="AS28" s="83" t="s">
        <v>68</v>
      </c>
      <c r="AT28" s="83" t="s">
        <v>169</v>
      </c>
      <c r="AU28" s="83" t="s">
        <v>70</v>
      </c>
      <c r="AV28" s="83" t="s">
        <v>132</v>
      </c>
      <c r="AW28" s="83" t="s">
        <v>73</v>
      </c>
      <c r="AX28" s="83" t="s">
        <v>73</v>
      </c>
      <c r="AY28" s="83" t="s">
        <v>72</v>
      </c>
      <c r="AZ28" s="83" t="s">
        <v>63</v>
      </c>
      <c r="BA28" s="83" t="s">
        <v>73</v>
      </c>
      <c r="BB28" s="83" t="s">
        <v>63</v>
      </c>
      <c r="BC28" s="83" t="s">
        <v>73</v>
      </c>
      <c r="BE28" s="83" t="s">
        <v>73</v>
      </c>
      <c r="BG28" s="76" t="s">
        <v>100</v>
      </c>
      <c r="BH28" s="76" t="s">
        <v>114</v>
      </c>
      <c r="BI28" s="76" t="s">
        <v>1414</v>
      </c>
      <c r="BJ28">
        <f t="shared" si="0"/>
        <v>14</v>
      </c>
      <c r="BK28">
        <f t="shared" si="1"/>
        <v>52</v>
      </c>
      <c r="BM28" s="86" t="str">
        <f>_xlfn.XLOOKUP(Form_Responses181112[[#This Row],[Sekolah School (Cleansed)]],'Quality Check'!$B$11:$B$14,'Quality Check'!$C$11:$C$14,)</f>
        <v>Rural</v>
      </c>
      <c r="BN28" s="86" t="str">
        <f>_xlfn.XLOOKUP(Form_Responses181112[[#This Row],[Sekolah School (Cleansed)]],'Quality Check'!$B$11:$B$14,'Quality Check'!$D$11:$D$14,)</f>
        <v>Intervention Group (IG)</v>
      </c>
    </row>
    <row r="29" spans="1:66" ht="13.2" x14ac:dyDescent="0.25">
      <c r="A29" s="82">
        <v>45569.450894791662</v>
      </c>
      <c r="B29" s="83" t="s">
        <v>170</v>
      </c>
      <c r="C29" s="84" t="s">
        <v>171</v>
      </c>
      <c r="D29" s="83">
        <v>75</v>
      </c>
      <c r="E29" s="83">
        <v>0.38</v>
      </c>
      <c r="F29" s="83" t="s">
        <v>114</v>
      </c>
      <c r="G29" s="83" t="s">
        <v>76</v>
      </c>
      <c r="H29" s="83" t="s">
        <v>100</v>
      </c>
      <c r="I29" s="83" t="s">
        <v>73</v>
      </c>
      <c r="J29" s="83" t="s">
        <v>64</v>
      </c>
      <c r="K29" s="83" t="s">
        <v>64</v>
      </c>
      <c r="L29" s="83" t="s">
        <v>64</v>
      </c>
      <c r="M29" s="83" t="s">
        <v>84</v>
      </c>
      <c r="N29" s="83" t="s">
        <v>84</v>
      </c>
      <c r="O29" s="83" t="s">
        <v>64</v>
      </c>
      <c r="P29" s="83" t="s">
        <v>64</v>
      </c>
      <c r="Q29" s="83" t="s">
        <v>84</v>
      </c>
      <c r="R29" s="83" t="s">
        <v>64</v>
      </c>
      <c r="S29" s="83" t="s">
        <v>64</v>
      </c>
      <c r="T29" s="83" t="s">
        <v>64</v>
      </c>
      <c r="U29" s="83" t="s">
        <v>64</v>
      </c>
      <c r="V29" s="83" t="s">
        <v>64</v>
      </c>
      <c r="W29" s="83" t="s">
        <v>64</v>
      </c>
      <c r="X29" s="83" t="s">
        <v>84</v>
      </c>
      <c r="Y29" s="83" t="s">
        <v>64</v>
      </c>
      <c r="Z29" s="83" t="s">
        <v>66</v>
      </c>
      <c r="AA29" s="83" t="s">
        <v>66</v>
      </c>
      <c r="AB29" s="83" t="s">
        <v>66</v>
      </c>
      <c r="AC29" s="83" t="s">
        <v>66</v>
      </c>
      <c r="AD29" s="83" t="s">
        <v>66</v>
      </c>
      <c r="AE29" s="83" t="s">
        <v>65</v>
      </c>
      <c r="AF29" s="83" t="s">
        <v>65</v>
      </c>
      <c r="AG29" s="83" t="s">
        <v>66</v>
      </c>
      <c r="AH29" s="83" t="s">
        <v>66</v>
      </c>
      <c r="AI29" s="83" t="s">
        <v>101</v>
      </c>
      <c r="AJ29" s="83" t="s">
        <v>66</v>
      </c>
      <c r="AK29" s="83" t="s">
        <v>66</v>
      </c>
      <c r="AL29" s="83" t="s">
        <v>79</v>
      </c>
      <c r="AM29" s="83" t="s">
        <v>66</v>
      </c>
      <c r="AN29" s="83" t="s">
        <v>66</v>
      </c>
      <c r="AO29" s="83" t="s">
        <v>65</v>
      </c>
      <c r="AP29" s="83" t="s">
        <v>67</v>
      </c>
      <c r="AQ29" s="83" t="s">
        <v>85</v>
      </c>
      <c r="AR29" s="83" t="s">
        <v>86</v>
      </c>
      <c r="AS29" s="83" t="s">
        <v>115</v>
      </c>
      <c r="AT29" s="83" t="s">
        <v>69</v>
      </c>
      <c r="AU29" s="83" t="s">
        <v>85</v>
      </c>
      <c r="AV29" s="83" t="s">
        <v>71</v>
      </c>
      <c r="AW29" s="83" t="s">
        <v>72</v>
      </c>
      <c r="AX29" s="83" t="s">
        <v>72</v>
      </c>
      <c r="AY29" s="83" t="s">
        <v>72</v>
      </c>
      <c r="AZ29" s="83" t="s">
        <v>72</v>
      </c>
      <c r="BA29" s="83" t="s">
        <v>63</v>
      </c>
      <c r="BB29" s="83" t="s">
        <v>72</v>
      </c>
      <c r="BC29" s="83" t="s">
        <v>73</v>
      </c>
      <c r="BE29" s="83" t="s">
        <v>73</v>
      </c>
      <c r="BG29" s="76" t="s">
        <v>100</v>
      </c>
      <c r="BH29" s="76" t="s">
        <v>114</v>
      </c>
      <c r="BI29" s="76" t="s">
        <v>1415</v>
      </c>
      <c r="BJ29">
        <f t="shared" si="0"/>
        <v>12</v>
      </c>
      <c r="BK29">
        <f t="shared" si="1"/>
        <v>51</v>
      </c>
      <c r="BM29" s="86" t="str">
        <f>_xlfn.XLOOKUP(Form_Responses181112[[#This Row],[Sekolah School (Cleansed)]],'Quality Check'!$B$11:$B$14,'Quality Check'!$C$11:$C$14,)</f>
        <v>Rural</v>
      </c>
      <c r="BN29" s="86" t="str">
        <f>_xlfn.XLOOKUP(Form_Responses181112[[#This Row],[Sekolah School (Cleansed)]],'Quality Check'!$B$11:$B$14,'Quality Check'!$D$11:$D$14,)</f>
        <v>Intervention Group (IG)</v>
      </c>
    </row>
    <row r="30" spans="1:66" ht="13.2" x14ac:dyDescent="0.25">
      <c r="A30" s="82">
        <v>45569.450978171299</v>
      </c>
      <c r="B30" s="83" t="s">
        <v>172</v>
      </c>
      <c r="C30" s="84" t="s">
        <v>173</v>
      </c>
      <c r="D30" s="83">
        <v>100</v>
      </c>
      <c r="E30" s="83">
        <v>0.78</v>
      </c>
      <c r="F30" s="83" t="s">
        <v>114</v>
      </c>
      <c r="G30" s="83" t="s">
        <v>76</v>
      </c>
      <c r="H30" s="83" t="s">
        <v>108</v>
      </c>
      <c r="I30" s="83" t="s">
        <v>63</v>
      </c>
      <c r="J30" s="83" t="s">
        <v>64</v>
      </c>
      <c r="K30" s="83" t="s">
        <v>64</v>
      </c>
      <c r="L30" s="83" t="s">
        <v>64</v>
      </c>
      <c r="M30" s="83" t="s">
        <v>84</v>
      </c>
      <c r="N30" s="83" t="s">
        <v>64</v>
      </c>
      <c r="O30" s="83" t="s">
        <v>64</v>
      </c>
      <c r="P30" s="83" t="s">
        <v>84</v>
      </c>
      <c r="Q30" s="83" t="s">
        <v>64</v>
      </c>
      <c r="R30" s="83" t="s">
        <v>64</v>
      </c>
      <c r="S30" s="83" t="s">
        <v>64</v>
      </c>
      <c r="T30" s="83" t="s">
        <v>64</v>
      </c>
      <c r="U30" s="83" t="s">
        <v>84</v>
      </c>
      <c r="V30" s="83" t="s">
        <v>64</v>
      </c>
      <c r="W30" s="83" t="s">
        <v>64</v>
      </c>
      <c r="X30" s="83" t="s">
        <v>64</v>
      </c>
      <c r="Y30" s="83" t="s">
        <v>64</v>
      </c>
      <c r="Z30" s="83" t="s">
        <v>66</v>
      </c>
      <c r="AA30" s="83" t="s">
        <v>66</v>
      </c>
      <c r="AB30" s="83" t="s">
        <v>66</v>
      </c>
      <c r="AC30" s="83" t="s">
        <v>66</v>
      </c>
      <c r="AD30" s="83" t="s">
        <v>66</v>
      </c>
      <c r="AE30" s="83" t="s">
        <v>66</v>
      </c>
      <c r="AF30" s="83" t="s">
        <v>66</v>
      </c>
      <c r="AG30" s="83" t="s">
        <v>66</v>
      </c>
      <c r="AH30" s="83" t="s">
        <v>66</v>
      </c>
      <c r="AI30" s="83" t="s">
        <v>79</v>
      </c>
      <c r="AJ30" s="83" t="s">
        <v>66</v>
      </c>
      <c r="AK30" s="83" t="s">
        <v>66</v>
      </c>
      <c r="AL30" s="83" t="s">
        <v>66</v>
      </c>
      <c r="AM30" s="83" t="s">
        <v>66</v>
      </c>
      <c r="AN30" s="83" t="s">
        <v>66</v>
      </c>
      <c r="AO30" s="83" t="s">
        <v>66</v>
      </c>
      <c r="AP30" s="83" t="s">
        <v>85</v>
      </c>
      <c r="AQ30" s="83" t="s">
        <v>85</v>
      </c>
      <c r="AR30" s="83" t="s">
        <v>86</v>
      </c>
      <c r="AS30" s="83" t="s">
        <v>68</v>
      </c>
      <c r="AT30" s="83" t="s">
        <v>87</v>
      </c>
      <c r="AU30" s="83" t="s">
        <v>67</v>
      </c>
      <c r="AV30" s="83" t="s">
        <v>132</v>
      </c>
      <c r="AW30" s="83" t="s">
        <v>73</v>
      </c>
      <c r="AX30" s="83" t="s">
        <v>73</v>
      </c>
      <c r="AY30" s="83" t="s">
        <v>63</v>
      </c>
      <c r="AZ30" s="83" t="s">
        <v>73</v>
      </c>
      <c r="BA30" s="83" t="s">
        <v>63</v>
      </c>
      <c r="BB30" s="83" t="s">
        <v>73</v>
      </c>
      <c r="BC30" s="83" t="s">
        <v>73</v>
      </c>
      <c r="BE30" s="83" t="s">
        <v>73</v>
      </c>
      <c r="BG30" s="76" t="s">
        <v>100</v>
      </c>
      <c r="BH30" s="76" t="s">
        <v>114</v>
      </c>
      <c r="BI30" s="76" t="s">
        <v>1414</v>
      </c>
      <c r="BJ30">
        <f t="shared" si="0"/>
        <v>13</v>
      </c>
      <c r="BK30">
        <f t="shared" si="1"/>
        <v>48</v>
      </c>
      <c r="BM30" s="86" t="str">
        <f>_xlfn.XLOOKUP(Form_Responses181112[[#This Row],[Sekolah School (Cleansed)]],'Quality Check'!$B$11:$B$14,'Quality Check'!$C$11:$C$14,)</f>
        <v>Rural</v>
      </c>
      <c r="BN30" s="86" t="str">
        <f>_xlfn.XLOOKUP(Form_Responses181112[[#This Row],[Sekolah School (Cleansed)]],'Quality Check'!$B$11:$B$14,'Quality Check'!$D$11:$D$14,)</f>
        <v>Intervention Group (IG)</v>
      </c>
    </row>
    <row r="31" spans="1:66" ht="13.2" x14ac:dyDescent="0.25">
      <c r="A31" s="82">
        <v>45569.455706817127</v>
      </c>
      <c r="B31" s="83" t="s">
        <v>174</v>
      </c>
      <c r="C31" s="84" t="s">
        <v>175</v>
      </c>
      <c r="D31" s="83">
        <v>9.82</v>
      </c>
      <c r="E31" s="83">
        <v>0</v>
      </c>
      <c r="F31" s="83" t="s">
        <v>114</v>
      </c>
      <c r="G31" s="83" t="s">
        <v>76</v>
      </c>
      <c r="H31" s="83" t="s">
        <v>100</v>
      </c>
      <c r="I31" s="83" t="s">
        <v>63</v>
      </c>
      <c r="J31" s="83" t="s">
        <v>64</v>
      </c>
      <c r="K31" s="83" t="s">
        <v>64</v>
      </c>
      <c r="L31" s="83" t="s">
        <v>64</v>
      </c>
      <c r="M31" s="83" t="s">
        <v>64</v>
      </c>
      <c r="N31" s="83" t="s">
        <v>64</v>
      </c>
      <c r="O31" s="83" t="s">
        <v>64</v>
      </c>
      <c r="P31" s="83" t="s">
        <v>64</v>
      </c>
      <c r="Q31" s="83" t="s">
        <v>64</v>
      </c>
      <c r="R31" s="83" t="s">
        <v>64</v>
      </c>
      <c r="S31" s="83" t="s">
        <v>64</v>
      </c>
      <c r="T31" s="83" t="s">
        <v>64</v>
      </c>
      <c r="U31" s="83" t="s">
        <v>64</v>
      </c>
      <c r="V31" s="83" t="s">
        <v>64</v>
      </c>
      <c r="W31" s="83" t="s">
        <v>64</v>
      </c>
      <c r="X31" s="83" t="s">
        <v>64</v>
      </c>
      <c r="Y31" s="83" t="s">
        <v>78</v>
      </c>
      <c r="Z31" s="83" t="s">
        <v>65</v>
      </c>
      <c r="AA31" s="83" t="s">
        <v>65</v>
      </c>
      <c r="AB31" s="83" t="s">
        <v>65</v>
      </c>
      <c r="AC31" s="83" t="s">
        <v>65</v>
      </c>
      <c r="AD31" s="83" t="s">
        <v>65</v>
      </c>
      <c r="AE31" s="83" t="s">
        <v>65</v>
      </c>
      <c r="AF31" s="83" t="s">
        <v>66</v>
      </c>
      <c r="AG31" s="83" t="s">
        <v>65</v>
      </c>
      <c r="AH31" s="83" t="s">
        <v>66</v>
      </c>
      <c r="AI31" s="83" t="s">
        <v>101</v>
      </c>
      <c r="AJ31" s="83" t="s">
        <v>65</v>
      </c>
      <c r="AK31" s="83" t="s">
        <v>66</v>
      </c>
      <c r="AL31" s="83" t="s">
        <v>79</v>
      </c>
      <c r="AM31" s="83" t="s">
        <v>66</v>
      </c>
      <c r="AN31" s="83" t="s">
        <v>65</v>
      </c>
      <c r="AO31" s="83" t="s">
        <v>65</v>
      </c>
      <c r="AP31" s="83" t="s">
        <v>85</v>
      </c>
      <c r="AQ31" s="83" t="s">
        <v>67</v>
      </c>
      <c r="AR31" s="83" t="s">
        <v>86</v>
      </c>
      <c r="AS31" s="83" t="s">
        <v>81</v>
      </c>
      <c r="AT31" s="83" t="s">
        <v>87</v>
      </c>
      <c r="AU31" s="83" t="s">
        <v>93</v>
      </c>
      <c r="AV31" s="83" t="s">
        <v>71</v>
      </c>
      <c r="AW31" s="83" t="s">
        <v>72</v>
      </c>
      <c r="AX31" s="83" t="s">
        <v>72</v>
      </c>
      <c r="AY31" s="83" t="s">
        <v>72</v>
      </c>
      <c r="AZ31" s="83" t="s">
        <v>72</v>
      </c>
      <c r="BA31" s="83" t="s">
        <v>73</v>
      </c>
      <c r="BB31" s="83" t="s">
        <v>72</v>
      </c>
      <c r="BC31" s="83" t="s">
        <v>73</v>
      </c>
      <c r="BE31" s="83" t="s">
        <v>73</v>
      </c>
      <c r="BG31" s="76" t="s">
        <v>100</v>
      </c>
      <c r="BH31" s="76" t="s">
        <v>114</v>
      </c>
      <c r="BI31" s="76" t="s">
        <v>1414</v>
      </c>
      <c r="BJ31">
        <f t="shared" si="0"/>
        <v>14</v>
      </c>
      <c r="BK31">
        <f t="shared" si="1"/>
        <v>58</v>
      </c>
      <c r="BM31" s="86" t="str">
        <f>_xlfn.XLOOKUP(Form_Responses181112[[#This Row],[Sekolah School (Cleansed)]],'Quality Check'!$B$11:$B$14,'Quality Check'!$C$11:$C$14,)</f>
        <v>Rural</v>
      </c>
      <c r="BN31" s="86" t="str">
        <f>_xlfn.XLOOKUP(Form_Responses181112[[#This Row],[Sekolah School (Cleansed)]],'Quality Check'!$B$11:$B$14,'Quality Check'!$D$11:$D$14,)</f>
        <v>Intervention Group (IG)</v>
      </c>
    </row>
    <row r="32" spans="1:66" ht="13.2" x14ac:dyDescent="0.25">
      <c r="A32" s="82">
        <v>45569.458138159724</v>
      </c>
      <c r="B32" s="83" t="s">
        <v>176</v>
      </c>
      <c r="C32" s="83" t="s">
        <v>177</v>
      </c>
      <c r="D32" s="83">
        <v>53.57</v>
      </c>
      <c r="E32" s="83">
        <v>0</v>
      </c>
      <c r="F32" s="83" t="s">
        <v>114</v>
      </c>
      <c r="G32" s="83" t="s">
        <v>76</v>
      </c>
      <c r="H32" s="83" t="s">
        <v>62</v>
      </c>
      <c r="I32" s="83" t="s">
        <v>63</v>
      </c>
      <c r="J32" s="83" t="s">
        <v>64</v>
      </c>
      <c r="K32" s="83" t="s">
        <v>64</v>
      </c>
      <c r="L32" s="83" t="s">
        <v>64</v>
      </c>
      <c r="M32" s="83" t="s">
        <v>84</v>
      </c>
      <c r="N32" s="83" t="s">
        <v>64</v>
      </c>
      <c r="O32" s="83" t="s">
        <v>64</v>
      </c>
      <c r="P32" s="83" t="s">
        <v>84</v>
      </c>
      <c r="Q32" s="83" t="s">
        <v>84</v>
      </c>
      <c r="R32" s="83" t="s">
        <v>64</v>
      </c>
      <c r="S32" s="83" t="s">
        <v>84</v>
      </c>
      <c r="T32" s="83" t="s">
        <v>64</v>
      </c>
      <c r="U32" s="83" t="s">
        <v>64</v>
      </c>
      <c r="V32" s="83" t="s">
        <v>84</v>
      </c>
      <c r="W32" s="83" t="s">
        <v>64</v>
      </c>
      <c r="X32" s="83" t="s">
        <v>84</v>
      </c>
      <c r="Y32" s="83" t="s">
        <v>64</v>
      </c>
      <c r="Z32" s="83" t="s">
        <v>66</v>
      </c>
      <c r="AA32" s="83" t="s">
        <v>65</v>
      </c>
      <c r="AB32" s="83" t="s">
        <v>66</v>
      </c>
      <c r="AC32" s="83" t="s">
        <v>65</v>
      </c>
      <c r="AD32" s="83" t="s">
        <v>66</v>
      </c>
      <c r="AE32" s="83" t="s">
        <v>65</v>
      </c>
      <c r="AF32" s="83" t="s">
        <v>66</v>
      </c>
      <c r="AG32" s="83" t="s">
        <v>66</v>
      </c>
      <c r="AH32" s="83" t="s">
        <v>66</v>
      </c>
      <c r="AI32" s="83" t="s">
        <v>79</v>
      </c>
      <c r="AJ32" s="83" t="s">
        <v>66</v>
      </c>
      <c r="AK32" s="83" t="s">
        <v>66</v>
      </c>
      <c r="AL32" s="83" t="s">
        <v>66</v>
      </c>
      <c r="AM32" s="83" t="s">
        <v>66</v>
      </c>
      <c r="AN32" s="83" t="s">
        <v>66</v>
      </c>
      <c r="AO32" s="83" t="s">
        <v>66</v>
      </c>
      <c r="AP32" s="83" t="s">
        <v>85</v>
      </c>
      <c r="AQ32" s="83" t="s">
        <v>85</v>
      </c>
      <c r="AR32" s="83" t="s">
        <v>86</v>
      </c>
      <c r="AS32" s="83" t="s">
        <v>68</v>
      </c>
      <c r="AT32" s="83" t="s">
        <v>69</v>
      </c>
      <c r="AU32" s="83" t="s">
        <v>70</v>
      </c>
      <c r="AV32" s="83" t="s">
        <v>67</v>
      </c>
      <c r="AW32" s="83" t="s">
        <v>73</v>
      </c>
      <c r="AX32" s="83" t="s">
        <v>73</v>
      </c>
      <c r="AY32" s="83" t="s">
        <v>73</v>
      </c>
      <c r="AZ32" s="83" t="s">
        <v>63</v>
      </c>
      <c r="BA32" s="83" t="s">
        <v>73</v>
      </c>
      <c r="BB32" s="83" t="s">
        <v>73</v>
      </c>
      <c r="BC32" s="83" t="s">
        <v>73</v>
      </c>
      <c r="BD32" s="83">
        <v>0</v>
      </c>
      <c r="BE32" s="83" t="s">
        <v>73</v>
      </c>
      <c r="BG32" s="76" t="s">
        <v>100</v>
      </c>
      <c r="BH32" s="76" t="s">
        <v>114</v>
      </c>
      <c r="BI32" s="76" t="s">
        <v>1414</v>
      </c>
      <c r="BJ32">
        <f t="shared" si="0"/>
        <v>10</v>
      </c>
      <c r="BK32">
        <f t="shared" si="1"/>
        <v>51</v>
      </c>
      <c r="BM32" s="86" t="str">
        <f>_xlfn.XLOOKUP(Form_Responses181112[[#This Row],[Sekolah School (Cleansed)]],'Quality Check'!$B$11:$B$14,'Quality Check'!$C$11:$C$14,)</f>
        <v>Rural</v>
      </c>
      <c r="BN32" s="86" t="str">
        <f>_xlfn.XLOOKUP(Form_Responses181112[[#This Row],[Sekolah School (Cleansed)]],'Quality Check'!$B$11:$B$14,'Quality Check'!$D$11:$D$14,)</f>
        <v>Intervention Group (IG)</v>
      </c>
    </row>
    <row r="33" spans="1:66" ht="13.2" x14ac:dyDescent="0.25">
      <c r="A33" s="82">
        <v>45569.458763009257</v>
      </c>
      <c r="B33" s="83" t="s">
        <v>178</v>
      </c>
      <c r="C33" s="84" t="s">
        <v>179</v>
      </c>
      <c r="D33" s="83">
        <v>50</v>
      </c>
      <c r="E33" s="83">
        <v>0.08</v>
      </c>
      <c r="F33" s="83" t="s">
        <v>114</v>
      </c>
      <c r="G33" s="83" t="s">
        <v>76</v>
      </c>
      <c r="H33" s="83" t="s">
        <v>180</v>
      </c>
      <c r="I33" s="83" t="s">
        <v>63</v>
      </c>
      <c r="J33" s="83" t="s">
        <v>64</v>
      </c>
      <c r="K33" s="83" t="s">
        <v>64</v>
      </c>
      <c r="L33" s="83" t="s">
        <v>64</v>
      </c>
      <c r="M33" s="83" t="s">
        <v>84</v>
      </c>
      <c r="N33" s="83" t="s">
        <v>64</v>
      </c>
      <c r="O33" s="83" t="s">
        <v>64</v>
      </c>
      <c r="P33" s="83" t="s">
        <v>84</v>
      </c>
      <c r="Q33" s="83" t="s">
        <v>84</v>
      </c>
      <c r="R33" s="83" t="s">
        <v>64</v>
      </c>
      <c r="S33" s="83" t="s">
        <v>64</v>
      </c>
      <c r="T33" s="83" t="s">
        <v>64</v>
      </c>
      <c r="U33" s="83" t="s">
        <v>84</v>
      </c>
      <c r="V33" s="83" t="s">
        <v>64</v>
      </c>
      <c r="W33" s="83" t="s">
        <v>64</v>
      </c>
      <c r="X33" s="83" t="s">
        <v>64</v>
      </c>
      <c r="Y33" s="83" t="s">
        <v>64</v>
      </c>
      <c r="Z33" s="83" t="s">
        <v>65</v>
      </c>
      <c r="AA33" s="83" t="s">
        <v>65</v>
      </c>
      <c r="AB33" s="83" t="s">
        <v>66</v>
      </c>
      <c r="AC33" s="83" t="s">
        <v>65</v>
      </c>
      <c r="AD33" s="83" t="s">
        <v>66</v>
      </c>
      <c r="AE33" s="83" t="s">
        <v>65</v>
      </c>
      <c r="AF33" s="83" t="s">
        <v>66</v>
      </c>
      <c r="AG33" s="83" t="s">
        <v>65</v>
      </c>
      <c r="AH33" s="83" t="s">
        <v>65</v>
      </c>
      <c r="AI33" s="83" t="s">
        <v>79</v>
      </c>
      <c r="AJ33" s="83" t="s">
        <v>66</v>
      </c>
      <c r="AK33" s="83" t="s">
        <v>66</v>
      </c>
      <c r="AL33" s="83" t="s">
        <v>66</v>
      </c>
      <c r="AM33" s="83" t="s">
        <v>65</v>
      </c>
      <c r="AN33" s="83" t="s">
        <v>66</v>
      </c>
      <c r="AO33" s="83" t="s">
        <v>66</v>
      </c>
      <c r="AP33" s="83" t="s">
        <v>67</v>
      </c>
      <c r="AQ33" s="83" t="s">
        <v>67</v>
      </c>
      <c r="AR33" s="83" t="s">
        <v>86</v>
      </c>
      <c r="AS33" s="83" t="s">
        <v>181</v>
      </c>
      <c r="AT33" s="83" t="s">
        <v>69</v>
      </c>
      <c r="AU33" s="83" t="s">
        <v>70</v>
      </c>
      <c r="AV33" s="83" t="s">
        <v>71</v>
      </c>
      <c r="AW33" s="83" t="s">
        <v>72</v>
      </c>
      <c r="AX33" s="83" t="s">
        <v>72</v>
      </c>
      <c r="AY33" s="83" t="s">
        <v>72</v>
      </c>
      <c r="AZ33" s="83" t="s">
        <v>72</v>
      </c>
      <c r="BA33" s="83" t="s">
        <v>72</v>
      </c>
      <c r="BB33" s="83" t="s">
        <v>73</v>
      </c>
      <c r="BC33" s="83" t="s">
        <v>73</v>
      </c>
      <c r="BE33" s="83" t="s">
        <v>73</v>
      </c>
      <c r="BG33" s="76" t="s">
        <v>100</v>
      </c>
      <c r="BH33" s="76" t="s">
        <v>114</v>
      </c>
      <c r="BI33" s="76" t="s">
        <v>1414</v>
      </c>
      <c r="BJ33">
        <f t="shared" si="0"/>
        <v>12</v>
      </c>
      <c r="BK33">
        <f t="shared" si="1"/>
        <v>55</v>
      </c>
      <c r="BM33" s="86" t="str">
        <f>_xlfn.XLOOKUP(Form_Responses181112[[#This Row],[Sekolah School (Cleansed)]],'Quality Check'!$B$11:$B$14,'Quality Check'!$C$11:$C$14,)</f>
        <v>Rural</v>
      </c>
      <c r="BN33" s="86" t="str">
        <f>_xlfn.XLOOKUP(Form_Responses181112[[#This Row],[Sekolah School (Cleansed)]],'Quality Check'!$B$11:$B$14,'Quality Check'!$D$11:$D$14,)</f>
        <v>Intervention Group (IG)</v>
      </c>
    </row>
    <row r="34" spans="1:66" ht="13.2" x14ac:dyDescent="0.25">
      <c r="A34" s="82">
        <v>45569.462447662037</v>
      </c>
      <c r="B34" s="83" t="s">
        <v>182</v>
      </c>
      <c r="C34" s="84" t="s">
        <v>183</v>
      </c>
      <c r="D34" s="83">
        <v>100</v>
      </c>
      <c r="E34" s="83">
        <v>0.88</v>
      </c>
      <c r="F34" s="83" t="s">
        <v>114</v>
      </c>
      <c r="G34" s="83" t="s">
        <v>76</v>
      </c>
      <c r="H34" s="83" t="s">
        <v>77</v>
      </c>
      <c r="I34" s="83" t="s">
        <v>63</v>
      </c>
      <c r="J34" s="83" t="s">
        <v>64</v>
      </c>
      <c r="K34" s="83" t="s">
        <v>64</v>
      </c>
      <c r="L34" s="83" t="s">
        <v>64</v>
      </c>
      <c r="M34" s="83" t="s">
        <v>64</v>
      </c>
      <c r="N34" s="83" t="s">
        <v>64</v>
      </c>
      <c r="O34" s="83" t="s">
        <v>64</v>
      </c>
      <c r="P34" s="83" t="s">
        <v>64</v>
      </c>
      <c r="Q34" s="83" t="s">
        <v>64</v>
      </c>
      <c r="R34" s="83" t="s">
        <v>64</v>
      </c>
      <c r="S34" s="83" t="s">
        <v>64</v>
      </c>
      <c r="T34" s="83" t="s">
        <v>64</v>
      </c>
      <c r="U34" s="83" t="s">
        <v>64</v>
      </c>
      <c r="V34" s="83" t="s">
        <v>64</v>
      </c>
      <c r="W34" s="83" t="s">
        <v>64</v>
      </c>
      <c r="X34" s="83" t="s">
        <v>64</v>
      </c>
      <c r="Y34" s="83" t="s">
        <v>64</v>
      </c>
      <c r="Z34" s="83" t="s">
        <v>66</v>
      </c>
      <c r="AA34" s="83" t="s">
        <v>65</v>
      </c>
      <c r="AB34" s="83" t="s">
        <v>66</v>
      </c>
      <c r="AC34" s="83" t="s">
        <v>66</v>
      </c>
      <c r="AD34" s="83" t="s">
        <v>66</v>
      </c>
      <c r="AE34" s="83" t="s">
        <v>66</v>
      </c>
      <c r="AF34" s="83" t="s">
        <v>66</v>
      </c>
      <c r="AG34" s="83" t="s">
        <v>65</v>
      </c>
      <c r="AH34" s="83" t="s">
        <v>66</v>
      </c>
      <c r="AI34" s="83" t="s">
        <v>101</v>
      </c>
      <c r="AJ34" s="83" t="s">
        <v>66</v>
      </c>
      <c r="AK34" s="83" t="s">
        <v>66</v>
      </c>
      <c r="AL34" s="83" t="s">
        <v>66</v>
      </c>
      <c r="AM34" s="83" t="s">
        <v>66</v>
      </c>
      <c r="AN34" s="83" t="s">
        <v>66</v>
      </c>
      <c r="AO34" s="83" t="s">
        <v>66</v>
      </c>
      <c r="AP34" s="83" t="s">
        <v>67</v>
      </c>
      <c r="AQ34" s="83" t="s">
        <v>67</v>
      </c>
      <c r="AR34" s="83" t="s">
        <v>63</v>
      </c>
      <c r="AS34" s="83" t="s">
        <v>81</v>
      </c>
      <c r="AT34" s="83" t="s">
        <v>87</v>
      </c>
      <c r="AU34" s="83" t="s">
        <v>70</v>
      </c>
      <c r="AV34" s="83" t="s">
        <v>71</v>
      </c>
      <c r="AW34" s="83" t="s">
        <v>73</v>
      </c>
      <c r="AX34" s="83" t="s">
        <v>72</v>
      </c>
      <c r="AY34" s="83" t="s">
        <v>72</v>
      </c>
      <c r="AZ34" s="83" t="s">
        <v>72</v>
      </c>
      <c r="BA34" s="83" t="s">
        <v>73</v>
      </c>
      <c r="BB34" s="83" t="s">
        <v>73</v>
      </c>
      <c r="BC34" s="83" t="s">
        <v>73</v>
      </c>
      <c r="BE34" s="83" t="s">
        <v>73</v>
      </c>
      <c r="BG34" s="76" t="s">
        <v>100</v>
      </c>
      <c r="BH34" s="76" t="s">
        <v>114</v>
      </c>
      <c r="BI34" s="76" t="s">
        <v>1414</v>
      </c>
      <c r="BJ34">
        <f t="shared" si="0"/>
        <v>15</v>
      </c>
      <c r="BK34">
        <f t="shared" si="1"/>
        <v>51</v>
      </c>
      <c r="BM34" s="86" t="str">
        <f>_xlfn.XLOOKUP(Form_Responses181112[[#This Row],[Sekolah School (Cleansed)]],'Quality Check'!$B$11:$B$14,'Quality Check'!$C$11:$C$14,)</f>
        <v>Rural</v>
      </c>
      <c r="BN34" s="86" t="str">
        <f>_xlfn.XLOOKUP(Form_Responses181112[[#This Row],[Sekolah School (Cleansed)]],'Quality Check'!$B$11:$B$14,'Quality Check'!$D$11:$D$14,)</f>
        <v>Intervention Group (IG)</v>
      </c>
    </row>
    <row r="35" spans="1:66" ht="13.2" x14ac:dyDescent="0.25">
      <c r="A35" s="82">
        <v>45569.462627175926</v>
      </c>
      <c r="B35" s="83" t="s">
        <v>184</v>
      </c>
      <c r="C35" s="84" t="s">
        <v>185</v>
      </c>
      <c r="D35" s="83">
        <v>42.86</v>
      </c>
      <c r="E35" s="83">
        <v>0</v>
      </c>
      <c r="F35" s="83" t="s">
        <v>114</v>
      </c>
      <c r="G35" s="83" t="s">
        <v>76</v>
      </c>
      <c r="H35" s="83" t="s">
        <v>186</v>
      </c>
      <c r="I35" s="83" t="s">
        <v>63</v>
      </c>
      <c r="J35" s="83" t="s">
        <v>64</v>
      </c>
      <c r="K35" s="83" t="s">
        <v>78</v>
      </c>
      <c r="L35" s="83" t="s">
        <v>64</v>
      </c>
      <c r="M35" s="83" t="s">
        <v>78</v>
      </c>
      <c r="N35" s="83" t="s">
        <v>64</v>
      </c>
      <c r="O35" s="83" t="s">
        <v>64</v>
      </c>
      <c r="P35" s="83" t="s">
        <v>64</v>
      </c>
      <c r="Q35" s="83" t="s">
        <v>64</v>
      </c>
      <c r="R35" s="83" t="s">
        <v>64</v>
      </c>
      <c r="S35" s="83" t="s">
        <v>64</v>
      </c>
      <c r="T35" s="83" t="s">
        <v>64</v>
      </c>
      <c r="U35" s="83" t="s">
        <v>78</v>
      </c>
      <c r="V35" s="83" t="s">
        <v>64</v>
      </c>
      <c r="W35" s="83" t="s">
        <v>64</v>
      </c>
      <c r="X35" s="83" t="s">
        <v>64</v>
      </c>
      <c r="Y35" s="83" t="s">
        <v>64</v>
      </c>
      <c r="Z35" s="83" t="s">
        <v>65</v>
      </c>
      <c r="AA35" s="83" t="s">
        <v>65</v>
      </c>
      <c r="AB35" s="83" t="s">
        <v>65</v>
      </c>
      <c r="AC35" s="83" t="s">
        <v>66</v>
      </c>
      <c r="AD35" s="83" t="s">
        <v>65</v>
      </c>
      <c r="AE35" s="83" t="s">
        <v>65</v>
      </c>
      <c r="AF35" s="83" t="s">
        <v>66</v>
      </c>
      <c r="AG35" s="83" t="s">
        <v>66</v>
      </c>
      <c r="AH35" s="83" t="s">
        <v>66</v>
      </c>
      <c r="AI35" s="83" t="s">
        <v>79</v>
      </c>
      <c r="AJ35" s="83" t="s">
        <v>66</v>
      </c>
      <c r="AK35" s="83" t="s">
        <v>66</v>
      </c>
      <c r="AL35" s="83" t="s">
        <v>66</v>
      </c>
      <c r="AM35" s="83" t="s">
        <v>65</v>
      </c>
      <c r="AN35" s="83" t="s">
        <v>66</v>
      </c>
      <c r="AO35" s="83" t="s">
        <v>66</v>
      </c>
      <c r="AP35" s="83" t="s">
        <v>67</v>
      </c>
      <c r="AQ35" s="83" t="s">
        <v>67</v>
      </c>
      <c r="AR35" s="83" t="s">
        <v>63</v>
      </c>
      <c r="AS35" s="83" t="s">
        <v>187</v>
      </c>
      <c r="AT35" s="83" t="s">
        <v>69</v>
      </c>
      <c r="AU35" s="83" t="s">
        <v>93</v>
      </c>
      <c r="AV35" s="83" t="s">
        <v>80</v>
      </c>
      <c r="AW35" s="83" t="s">
        <v>73</v>
      </c>
      <c r="AX35" s="83" t="s">
        <v>73</v>
      </c>
      <c r="AY35" s="83" t="s">
        <v>73</v>
      </c>
      <c r="AZ35" s="83" t="s">
        <v>73</v>
      </c>
      <c r="BA35" s="83" t="s">
        <v>63</v>
      </c>
      <c r="BB35" s="83" t="s">
        <v>73</v>
      </c>
      <c r="BC35" s="83" t="s">
        <v>73</v>
      </c>
      <c r="BE35" s="83" t="s">
        <v>73</v>
      </c>
      <c r="BG35" s="76" t="s">
        <v>100</v>
      </c>
      <c r="BH35" s="76" t="s">
        <v>114</v>
      </c>
      <c r="BI35" s="76" t="s">
        <v>1414</v>
      </c>
      <c r="BJ35">
        <f t="shared" si="0"/>
        <v>14</v>
      </c>
      <c r="BK35">
        <f t="shared" si="1"/>
        <v>54</v>
      </c>
      <c r="BM35" s="86" t="str">
        <f>_xlfn.XLOOKUP(Form_Responses181112[[#This Row],[Sekolah School (Cleansed)]],'Quality Check'!$B$11:$B$14,'Quality Check'!$C$11:$C$14,)</f>
        <v>Rural</v>
      </c>
      <c r="BN35" s="86" t="str">
        <f>_xlfn.XLOOKUP(Form_Responses181112[[#This Row],[Sekolah School (Cleansed)]],'Quality Check'!$B$11:$B$14,'Quality Check'!$D$11:$D$14,)</f>
        <v>Intervention Group (IG)</v>
      </c>
    </row>
    <row r="36" spans="1:66" ht="13.2" x14ac:dyDescent="0.25">
      <c r="A36" s="82">
        <v>45569.462717858798</v>
      </c>
      <c r="B36" s="83" t="s">
        <v>188</v>
      </c>
      <c r="C36" s="84" t="s">
        <v>189</v>
      </c>
      <c r="D36" s="83">
        <v>60.71</v>
      </c>
      <c r="E36" s="83">
        <v>0.04</v>
      </c>
      <c r="F36" s="83" t="s">
        <v>114</v>
      </c>
      <c r="G36" s="83" t="s">
        <v>76</v>
      </c>
      <c r="H36" s="83" t="s">
        <v>108</v>
      </c>
      <c r="I36" s="83" t="s">
        <v>63</v>
      </c>
      <c r="J36" s="83" t="s">
        <v>64</v>
      </c>
      <c r="K36" s="83" t="s">
        <v>84</v>
      </c>
      <c r="L36" s="83" t="s">
        <v>64</v>
      </c>
      <c r="M36" s="83" t="s">
        <v>84</v>
      </c>
      <c r="N36" s="83" t="s">
        <v>64</v>
      </c>
      <c r="O36" s="83" t="s">
        <v>64</v>
      </c>
      <c r="P36" s="83" t="s">
        <v>78</v>
      </c>
      <c r="Q36" s="83" t="s">
        <v>64</v>
      </c>
      <c r="R36" s="83" t="s">
        <v>64</v>
      </c>
      <c r="S36" s="83" t="s">
        <v>64</v>
      </c>
      <c r="T36" s="83" t="s">
        <v>64</v>
      </c>
      <c r="U36" s="83" t="s">
        <v>64</v>
      </c>
      <c r="V36" s="83" t="s">
        <v>64</v>
      </c>
      <c r="W36" s="83" t="s">
        <v>84</v>
      </c>
      <c r="X36" s="83" t="s">
        <v>64</v>
      </c>
      <c r="Y36" s="83" t="s">
        <v>64</v>
      </c>
      <c r="Z36" s="83" t="s">
        <v>66</v>
      </c>
      <c r="AA36" s="83" t="s">
        <v>65</v>
      </c>
      <c r="AB36" s="83" t="s">
        <v>65</v>
      </c>
      <c r="AC36" s="83" t="s">
        <v>66</v>
      </c>
      <c r="AD36" s="83" t="s">
        <v>66</v>
      </c>
      <c r="AE36" s="83" t="s">
        <v>65</v>
      </c>
      <c r="AF36" s="83" t="s">
        <v>65</v>
      </c>
      <c r="AG36" s="83" t="s">
        <v>66</v>
      </c>
      <c r="AH36" s="83" t="s">
        <v>65</v>
      </c>
      <c r="AI36" s="83" t="s">
        <v>101</v>
      </c>
      <c r="AJ36" s="83" t="s">
        <v>66</v>
      </c>
      <c r="AK36" s="83" t="s">
        <v>65</v>
      </c>
      <c r="AL36" s="83" t="s">
        <v>65</v>
      </c>
      <c r="AM36" s="83" t="s">
        <v>66</v>
      </c>
      <c r="AN36" s="83" t="s">
        <v>66</v>
      </c>
      <c r="AO36" s="83" t="s">
        <v>66</v>
      </c>
      <c r="AP36" s="83" t="s">
        <v>85</v>
      </c>
      <c r="AQ36" s="83" t="s">
        <v>151</v>
      </c>
      <c r="AR36" s="83" t="s">
        <v>63</v>
      </c>
      <c r="AS36" s="83" t="s">
        <v>68</v>
      </c>
      <c r="AT36" s="83" t="s">
        <v>87</v>
      </c>
      <c r="AU36" s="83" t="s">
        <v>67</v>
      </c>
      <c r="AV36" s="83" t="s">
        <v>71</v>
      </c>
      <c r="AW36" s="83" t="s">
        <v>73</v>
      </c>
      <c r="AX36" s="83" t="s">
        <v>73</v>
      </c>
      <c r="AY36" s="83" t="s">
        <v>72</v>
      </c>
      <c r="AZ36" s="83" t="s">
        <v>73</v>
      </c>
      <c r="BA36" s="83" t="s">
        <v>73</v>
      </c>
      <c r="BB36" s="83" t="s">
        <v>73</v>
      </c>
      <c r="BC36" s="83" t="s">
        <v>73</v>
      </c>
      <c r="BE36" s="83" t="s">
        <v>73</v>
      </c>
      <c r="BG36" s="76" t="s">
        <v>100</v>
      </c>
      <c r="BH36" s="76" t="s">
        <v>114</v>
      </c>
      <c r="BI36" s="76" t="s">
        <v>1414</v>
      </c>
      <c r="BJ36">
        <f t="shared" si="0"/>
        <v>12</v>
      </c>
      <c r="BK36">
        <f t="shared" si="1"/>
        <v>56</v>
      </c>
      <c r="BM36" s="86" t="str">
        <f>_xlfn.XLOOKUP(Form_Responses181112[[#This Row],[Sekolah School (Cleansed)]],'Quality Check'!$B$11:$B$14,'Quality Check'!$C$11:$C$14,)</f>
        <v>Rural</v>
      </c>
      <c r="BN36" s="86" t="str">
        <f>_xlfn.XLOOKUP(Form_Responses181112[[#This Row],[Sekolah School (Cleansed)]],'Quality Check'!$B$11:$B$14,'Quality Check'!$D$11:$D$14,)</f>
        <v>Intervention Group (IG)</v>
      </c>
    </row>
    <row r="37" spans="1:66" ht="13.2" x14ac:dyDescent="0.25">
      <c r="A37" s="82">
        <v>45569.464270416662</v>
      </c>
      <c r="B37" s="83" t="s">
        <v>190</v>
      </c>
      <c r="C37" s="84" t="s">
        <v>191</v>
      </c>
      <c r="D37" s="83">
        <v>65.739999999999995</v>
      </c>
      <c r="E37" s="83">
        <v>0.13</v>
      </c>
      <c r="F37" s="83" t="s">
        <v>114</v>
      </c>
      <c r="G37" s="83" t="s">
        <v>76</v>
      </c>
      <c r="H37" s="83" t="s">
        <v>100</v>
      </c>
      <c r="I37" s="83" t="s">
        <v>63</v>
      </c>
      <c r="J37" s="83" t="s">
        <v>64</v>
      </c>
      <c r="K37" s="83" t="s">
        <v>84</v>
      </c>
      <c r="L37" s="83" t="s">
        <v>64</v>
      </c>
      <c r="M37" s="83" t="s">
        <v>64</v>
      </c>
      <c r="N37" s="83" t="s">
        <v>64</v>
      </c>
      <c r="O37" s="83" t="s">
        <v>84</v>
      </c>
      <c r="P37" s="83" t="s">
        <v>84</v>
      </c>
      <c r="Q37" s="83" t="s">
        <v>64</v>
      </c>
      <c r="R37" s="83" t="s">
        <v>64</v>
      </c>
      <c r="S37" s="83" t="s">
        <v>64</v>
      </c>
      <c r="T37" s="83" t="s">
        <v>64</v>
      </c>
      <c r="U37" s="83" t="s">
        <v>64</v>
      </c>
      <c r="V37" s="83" t="s">
        <v>64</v>
      </c>
      <c r="W37" s="83" t="s">
        <v>64</v>
      </c>
      <c r="X37" s="83" t="s">
        <v>64</v>
      </c>
      <c r="Y37" s="83" t="s">
        <v>64</v>
      </c>
      <c r="Z37" s="83" t="s">
        <v>66</v>
      </c>
      <c r="AA37" s="83" t="s">
        <v>66</v>
      </c>
      <c r="AB37" s="83" t="s">
        <v>66</v>
      </c>
      <c r="AC37" s="83" t="s">
        <v>66</v>
      </c>
      <c r="AD37" s="83" t="s">
        <v>66</v>
      </c>
      <c r="AE37" s="83" t="s">
        <v>66</v>
      </c>
      <c r="AF37" s="83" t="s">
        <v>66</v>
      </c>
      <c r="AG37" s="83" t="s">
        <v>66</v>
      </c>
      <c r="AH37" s="83" t="s">
        <v>66</v>
      </c>
      <c r="AI37" s="83" t="s">
        <v>101</v>
      </c>
      <c r="AJ37" s="83" t="s">
        <v>66</v>
      </c>
      <c r="AK37" s="83" t="s">
        <v>66</v>
      </c>
      <c r="AL37" s="83" t="s">
        <v>66</v>
      </c>
      <c r="AM37" s="83" t="s">
        <v>65</v>
      </c>
      <c r="AN37" s="83" t="s">
        <v>66</v>
      </c>
      <c r="AO37" s="83" t="s">
        <v>66</v>
      </c>
      <c r="AP37" s="83" t="s">
        <v>67</v>
      </c>
      <c r="AQ37" s="83" t="s">
        <v>67</v>
      </c>
      <c r="AR37" s="83" t="s">
        <v>63</v>
      </c>
      <c r="AS37" s="83" t="s">
        <v>192</v>
      </c>
      <c r="AT37" s="83" t="s">
        <v>69</v>
      </c>
      <c r="AU37" s="83" t="s">
        <v>70</v>
      </c>
      <c r="AV37" s="83" t="s">
        <v>71</v>
      </c>
      <c r="AW37" s="83" t="s">
        <v>72</v>
      </c>
      <c r="AX37" s="83" t="s">
        <v>72</v>
      </c>
      <c r="AY37" s="83" t="s">
        <v>72</v>
      </c>
      <c r="AZ37" s="83" t="s">
        <v>72</v>
      </c>
      <c r="BA37" s="83" t="s">
        <v>72</v>
      </c>
      <c r="BB37" s="83" t="s">
        <v>72</v>
      </c>
      <c r="BC37" s="83" t="s">
        <v>73</v>
      </c>
      <c r="BE37" s="83" t="s">
        <v>73</v>
      </c>
      <c r="BG37" s="76" t="s">
        <v>100</v>
      </c>
      <c r="BH37" s="76" t="s">
        <v>114</v>
      </c>
      <c r="BI37" s="76" t="s">
        <v>1414</v>
      </c>
      <c r="BJ37">
        <f t="shared" si="0"/>
        <v>12</v>
      </c>
      <c r="BK37">
        <f t="shared" si="1"/>
        <v>50</v>
      </c>
      <c r="BM37" s="86" t="str">
        <f>_xlfn.XLOOKUP(Form_Responses181112[[#This Row],[Sekolah School (Cleansed)]],'Quality Check'!$B$11:$B$14,'Quality Check'!$C$11:$C$14,)</f>
        <v>Rural</v>
      </c>
      <c r="BN37" s="86" t="str">
        <f>_xlfn.XLOOKUP(Form_Responses181112[[#This Row],[Sekolah School (Cleansed)]],'Quality Check'!$B$11:$B$14,'Quality Check'!$D$11:$D$14,)</f>
        <v>Intervention Group (IG)</v>
      </c>
    </row>
    <row r="38" spans="1:66" ht="13.2" x14ac:dyDescent="0.25">
      <c r="A38" s="82">
        <v>45569.467693587962</v>
      </c>
      <c r="B38" s="83" t="s">
        <v>193</v>
      </c>
      <c r="C38" s="84" t="s">
        <v>194</v>
      </c>
      <c r="D38" s="83">
        <v>35.71</v>
      </c>
      <c r="E38" s="83">
        <v>0.63</v>
      </c>
      <c r="F38" s="83" t="s">
        <v>60</v>
      </c>
      <c r="G38" s="83" t="s">
        <v>76</v>
      </c>
      <c r="H38" s="83" t="s">
        <v>62</v>
      </c>
      <c r="I38" s="83" t="s">
        <v>63</v>
      </c>
      <c r="J38" s="83" t="s">
        <v>64</v>
      </c>
      <c r="K38" s="83" t="s">
        <v>64</v>
      </c>
      <c r="L38" s="83" t="s">
        <v>64</v>
      </c>
      <c r="M38" s="83" t="s">
        <v>84</v>
      </c>
      <c r="N38" s="83" t="s">
        <v>84</v>
      </c>
      <c r="O38" s="83" t="s">
        <v>64</v>
      </c>
      <c r="P38" s="83" t="s">
        <v>84</v>
      </c>
      <c r="Q38" s="83" t="s">
        <v>64</v>
      </c>
      <c r="R38" s="83" t="s">
        <v>64</v>
      </c>
      <c r="S38" s="83" t="s">
        <v>64</v>
      </c>
      <c r="T38" s="83" t="s">
        <v>64</v>
      </c>
      <c r="U38" s="83" t="s">
        <v>64</v>
      </c>
      <c r="V38" s="83" t="s">
        <v>64</v>
      </c>
      <c r="W38" s="83" t="s">
        <v>64</v>
      </c>
      <c r="X38" s="83" t="s">
        <v>64</v>
      </c>
      <c r="Y38" s="83" t="s">
        <v>64</v>
      </c>
      <c r="Z38" s="83" t="s">
        <v>66</v>
      </c>
      <c r="AA38" s="83" t="s">
        <v>65</v>
      </c>
      <c r="AB38" s="83" t="s">
        <v>65</v>
      </c>
      <c r="AC38" s="83" t="s">
        <v>66</v>
      </c>
      <c r="AD38" s="83" t="s">
        <v>66</v>
      </c>
      <c r="AE38" s="83" t="s">
        <v>66</v>
      </c>
      <c r="AF38" s="83" t="s">
        <v>66</v>
      </c>
      <c r="AG38" s="83" t="s">
        <v>66</v>
      </c>
      <c r="AH38" s="83" t="s">
        <v>65</v>
      </c>
      <c r="AI38" s="83" t="s">
        <v>79</v>
      </c>
      <c r="AJ38" s="83" t="s">
        <v>65</v>
      </c>
      <c r="AK38" s="83" t="s">
        <v>65</v>
      </c>
      <c r="AL38" s="83" t="s">
        <v>65</v>
      </c>
      <c r="AM38" s="83" t="s">
        <v>66</v>
      </c>
      <c r="AN38" s="83" t="s">
        <v>66</v>
      </c>
      <c r="AO38" s="83" t="s">
        <v>66</v>
      </c>
      <c r="AP38" s="83" t="s">
        <v>85</v>
      </c>
      <c r="AQ38" s="83" t="s">
        <v>85</v>
      </c>
      <c r="AR38" s="83" t="s">
        <v>63</v>
      </c>
      <c r="AS38" s="83" t="s">
        <v>68</v>
      </c>
      <c r="AT38" s="83" t="s">
        <v>69</v>
      </c>
      <c r="AU38" s="83" t="s">
        <v>93</v>
      </c>
      <c r="AV38" s="83" t="s">
        <v>71</v>
      </c>
      <c r="AW38" s="83" t="s">
        <v>73</v>
      </c>
      <c r="AX38" s="83" t="s">
        <v>72</v>
      </c>
      <c r="AY38" s="83" t="s">
        <v>72</v>
      </c>
      <c r="AZ38" s="83" t="s">
        <v>72</v>
      </c>
      <c r="BA38" s="83" t="s">
        <v>72</v>
      </c>
      <c r="BB38" s="83" t="s">
        <v>73</v>
      </c>
      <c r="BC38" s="83" t="s">
        <v>73</v>
      </c>
      <c r="BE38" s="83" t="s">
        <v>73</v>
      </c>
      <c r="BG38" s="76" t="s">
        <v>100</v>
      </c>
      <c r="BH38" s="76" t="s">
        <v>60</v>
      </c>
      <c r="BI38" s="76" t="s">
        <v>1414</v>
      </c>
      <c r="BJ38">
        <f t="shared" si="0"/>
        <v>13</v>
      </c>
      <c r="BK38">
        <f t="shared" si="1"/>
        <v>54</v>
      </c>
      <c r="BM38" s="86" t="str">
        <f>_xlfn.XLOOKUP(Form_Responses181112[[#This Row],[Sekolah School (Cleansed)]],'Quality Check'!$B$11:$B$14,'Quality Check'!$C$11:$C$14,)</f>
        <v>Rural</v>
      </c>
      <c r="BN38" s="86" t="str">
        <f>_xlfn.XLOOKUP(Form_Responses181112[[#This Row],[Sekolah School (Cleansed)]],'Quality Check'!$B$11:$B$14,'Quality Check'!$D$11:$D$14,)</f>
        <v>Intervention Group (IG)</v>
      </c>
    </row>
    <row r="39" spans="1:66" ht="13.2" x14ac:dyDescent="0.25">
      <c r="A39" s="82">
        <v>45569.468818958332</v>
      </c>
      <c r="B39" s="83" t="s">
        <v>195</v>
      </c>
      <c r="C39" s="84" t="s">
        <v>196</v>
      </c>
      <c r="D39" s="83">
        <v>12.5</v>
      </c>
      <c r="E39" s="83">
        <v>0</v>
      </c>
      <c r="F39" s="83" t="s">
        <v>60</v>
      </c>
      <c r="G39" s="83" t="s">
        <v>76</v>
      </c>
      <c r="H39" s="83" t="s">
        <v>77</v>
      </c>
      <c r="I39" s="83" t="s">
        <v>73</v>
      </c>
      <c r="J39" s="83" t="s">
        <v>64</v>
      </c>
      <c r="K39" s="83" t="s">
        <v>84</v>
      </c>
      <c r="L39" s="83" t="s">
        <v>64</v>
      </c>
      <c r="M39" s="83" t="s">
        <v>78</v>
      </c>
      <c r="N39" s="83" t="s">
        <v>64</v>
      </c>
      <c r="O39" s="83" t="s">
        <v>64</v>
      </c>
      <c r="P39" s="83" t="s">
        <v>64</v>
      </c>
      <c r="Q39" s="83" t="s">
        <v>64</v>
      </c>
      <c r="R39" s="83" t="s">
        <v>64</v>
      </c>
      <c r="S39" s="83" t="s">
        <v>64</v>
      </c>
      <c r="T39" s="83" t="s">
        <v>64</v>
      </c>
      <c r="U39" s="83" t="s">
        <v>84</v>
      </c>
      <c r="V39" s="83" t="s">
        <v>64</v>
      </c>
      <c r="W39" s="83" t="s">
        <v>64</v>
      </c>
      <c r="X39" s="83" t="s">
        <v>64</v>
      </c>
      <c r="Y39" s="83" t="s">
        <v>64</v>
      </c>
      <c r="Z39" s="83" t="s">
        <v>101</v>
      </c>
      <c r="AA39" s="83" t="s">
        <v>101</v>
      </c>
      <c r="AB39" s="83" t="s">
        <v>101</v>
      </c>
      <c r="AC39" s="83" t="s">
        <v>66</v>
      </c>
      <c r="AD39" s="83" t="s">
        <v>66</v>
      </c>
      <c r="AE39" s="83" t="s">
        <v>101</v>
      </c>
      <c r="AF39" s="83" t="s">
        <v>66</v>
      </c>
      <c r="AG39" s="83" t="s">
        <v>66</v>
      </c>
      <c r="AH39" s="83" t="s">
        <v>66</v>
      </c>
      <c r="AI39" s="83" t="s">
        <v>79</v>
      </c>
      <c r="AJ39" s="83" t="s">
        <v>66</v>
      </c>
      <c r="AK39" s="83" t="s">
        <v>66</v>
      </c>
      <c r="AL39" s="83" t="s">
        <v>65</v>
      </c>
      <c r="AM39" s="83" t="s">
        <v>101</v>
      </c>
      <c r="AN39" s="83" t="s">
        <v>66</v>
      </c>
      <c r="AO39" s="83" t="s">
        <v>66</v>
      </c>
      <c r="AP39" s="83" t="s">
        <v>67</v>
      </c>
      <c r="AQ39" s="83" t="s">
        <v>67</v>
      </c>
      <c r="AR39" s="83" t="s">
        <v>63</v>
      </c>
      <c r="AS39" s="83" t="s">
        <v>97</v>
      </c>
      <c r="AT39" s="83" t="s">
        <v>87</v>
      </c>
      <c r="AU39" s="83" t="s">
        <v>93</v>
      </c>
      <c r="AV39" s="83" t="s">
        <v>71</v>
      </c>
      <c r="AW39" s="83" t="s">
        <v>72</v>
      </c>
      <c r="AX39" s="83" t="s">
        <v>72</v>
      </c>
      <c r="AY39" s="83" t="s">
        <v>72</v>
      </c>
      <c r="AZ39" s="83" t="s">
        <v>72</v>
      </c>
      <c r="BA39" s="83" t="s">
        <v>72</v>
      </c>
      <c r="BB39" s="83" t="s">
        <v>72</v>
      </c>
      <c r="BC39" s="83" t="s">
        <v>73</v>
      </c>
      <c r="BD39" s="83" t="s">
        <v>197</v>
      </c>
      <c r="BE39" s="83" t="s">
        <v>73</v>
      </c>
      <c r="BG39" s="76" t="s">
        <v>100</v>
      </c>
      <c r="BH39" s="76" t="s">
        <v>60</v>
      </c>
      <c r="BI39" s="76" t="s">
        <v>1415</v>
      </c>
      <c r="BJ39">
        <f t="shared" si="0"/>
        <v>14</v>
      </c>
      <c r="BK39">
        <f t="shared" si="1"/>
        <v>41</v>
      </c>
      <c r="BM39" s="86" t="str">
        <f>_xlfn.XLOOKUP(Form_Responses181112[[#This Row],[Sekolah School (Cleansed)]],'Quality Check'!$B$11:$B$14,'Quality Check'!$C$11:$C$14,)</f>
        <v>Rural</v>
      </c>
      <c r="BN39" s="86" t="str">
        <f>_xlfn.XLOOKUP(Form_Responses181112[[#This Row],[Sekolah School (Cleansed)]],'Quality Check'!$B$11:$B$14,'Quality Check'!$D$11:$D$14,)</f>
        <v>Intervention Group (IG)</v>
      </c>
    </row>
    <row r="40" spans="1:66" ht="13.2" x14ac:dyDescent="0.25">
      <c r="A40" s="82">
        <v>45569.470783668978</v>
      </c>
      <c r="B40" s="83" t="s">
        <v>198</v>
      </c>
      <c r="C40" s="84" t="s">
        <v>199</v>
      </c>
      <c r="D40" s="83">
        <v>50</v>
      </c>
      <c r="E40" s="83">
        <v>0</v>
      </c>
      <c r="F40" s="83" t="s">
        <v>60</v>
      </c>
      <c r="G40" s="83" t="s">
        <v>76</v>
      </c>
      <c r="H40" s="83" t="s">
        <v>62</v>
      </c>
      <c r="I40" s="83" t="s">
        <v>63</v>
      </c>
      <c r="J40" s="83" t="s">
        <v>64</v>
      </c>
      <c r="K40" s="83" t="s">
        <v>64</v>
      </c>
      <c r="L40" s="83" t="s">
        <v>64</v>
      </c>
      <c r="M40" s="83" t="s">
        <v>64</v>
      </c>
      <c r="N40" s="83" t="s">
        <v>64</v>
      </c>
      <c r="O40" s="83" t="s">
        <v>64</v>
      </c>
      <c r="P40" s="83" t="s">
        <v>78</v>
      </c>
      <c r="Q40" s="83" t="s">
        <v>64</v>
      </c>
      <c r="R40" s="83" t="s">
        <v>64</v>
      </c>
      <c r="S40" s="83" t="s">
        <v>64</v>
      </c>
      <c r="T40" s="83" t="s">
        <v>78</v>
      </c>
      <c r="U40" s="83" t="s">
        <v>64</v>
      </c>
      <c r="V40" s="83" t="s">
        <v>64</v>
      </c>
      <c r="W40" s="83" t="s">
        <v>64</v>
      </c>
      <c r="X40" s="83" t="s">
        <v>64</v>
      </c>
      <c r="Y40" s="83" t="s">
        <v>64</v>
      </c>
      <c r="Z40" s="83" t="s">
        <v>66</v>
      </c>
      <c r="AA40" s="83" t="s">
        <v>66</v>
      </c>
      <c r="AB40" s="83" t="s">
        <v>66</v>
      </c>
      <c r="AC40" s="83" t="s">
        <v>66</v>
      </c>
      <c r="AD40" s="83" t="s">
        <v>66</v>
      </c>
      <c r="AE40" s="83" t="s">
        <v>66</v>
      </c>
      <c r="AF40" s="83" t="s">
        <v>66</v>
      </c>
      <c r="AG40" s="83" t="s">
        <v>66</v>
      </c>
      <c r="AH40" s="83" t="s">
        <v>66</v>
      </c>
      <c r="AI40" s="83" t="s">
        <v>79</v>
      </c>
      <c r="AJ40" s="83" t="s">
        <v>66</v>
      </c>
      <c r="AK40" s="83" t="s">
        <v>66</v>
      </c>
      <c r="AL40" s="83" t="s">
        <v>66</v>
      </c>
      <c r="AM40" s="83" t="s">
        <v>66</v>
      </c>
      <c r="AN40" s="83" t="s">
        <v>66</v>
      </c>
      <c r="AO40" s="83" t="s">
        <v>66</v>
      </c>
      <c r="AP40" s="83" t="s">
        <v>67</v>
      </c>
      <c r="AQ40" s="83" t="s">
        <v>67</v>
      </c>
      <c r="AR40" s="83" t="s">
        <v>63</v>
      </c>
      <c r="AS40" s="83" t="s">
        <v>200</v>
      </c>
      <c r="AT40" s="83" t="s">
        <v>169</v>
      </c>
      <c r="AU40" s="83" t="s">
        <v>70</v>
      </c>
      <c r="AV40" s="83" t="s">
        <v>71</v>
      </c>
      <c r="AW40" s="83" t="s">
        <v>73</v>
      </c>
      <c r="AX40" s="83" t="s">
        <v>73</v>
      </c>
      <c r="AY40" s="83" t="s">
        <v>73</v>
      </c>
      <c r="AZ40" s="83" t="s">
        <v>73</v>
      </c>
      <c r="BA40" s="83" t="s">
        <v>73</v>
      </c>
      <c r="BB40" s="83" t="s">
        <v>73</v>
      </c>
      <c r="BC40" s="83" t="s">
        <v>73</v>
      </c>
      <c r="BE40" s="83" t="s">
        <v>73</v>
      </c>
      <c r="BG40" s="76" t="s">
        <v>100</v>
      </c>
      <c r="BH40" s="76" t="s">
        <v>60</v>
      </c>
      <c r="BI40" s="76" t="s">
        <v>1414</v>
      </c>
      <c r="BJ40">
        <f t="shared" si="0"/>
        <v>13</v>
      </c>
      <c r="BK40">
        <f t="shared" si="1"/>
        <v>48</v>
      </c>
      <c r="BM40" s="86" t="str">
        <f>_xlfn.XLOOKUP(Form_Responses181112[[#This Row],[Sekolah School (Cleansed)]],'Quality Check'!$B$11:$B$14,'Quality Check'!$C$11:$C$14,)</f>
        <v>Rural</v>
      </c>
      <c r="BN40" s="86" t="str">
        <f>_xlfn.XLOOKUP(Form_Responses181112[[#This Row],[Sekolah School (Cleansed)]],'Quality Check'!$B$11:$B$14,'Quality Check'!$D$11:$D$14,)</f>
        <v>Intervention Group (IG)</v>
      </c>
    </row>
    <row r="41" spans="1:66" ht="13.2" x14ac:dyDescent="0.25">
      <c r="A41" s="82">
        <v>45569.472500694443</v>
      </c>
      <c r="B41" s="83" t="s">
        <v>201</v>
      </c>
      <c r="C41" s="84" t="s">
        <v>202</v>
      </c>
      <c r="D41" s="83">
        <v>7.14</v>
      </c>
      <c r="E41" s="83">
        <v>0.13</v>
      </c>
      <c r="F41" s="83" t="s">
        <v>60</v>
      </c>
      <c r="G41" s="83" t="s">
        <v>76</v>
      </c>
      <c r="H41" s="83" t="s">
        <v>62</v>
      </c>
      <c r="I41" s="83" t="s">
        <v>73</v>
      </c>
      <c r="J41" s="83" t="s">
        <v>64</v>
      </c>
      <c r="K41" s="83" t="s">
        <v>78</v>
      </c>
      <c r="L41" s="83" t="s">
        <v>145</v>
      </c>
      <c r="M41" s="83" t="s">
        <v>78</v>
      </c>
      <c r="N41" s="83" t="s">
        <v>64</v>
      </c>
      <c r="O41" s="83" t="s">
        <v>64</v>
      </c>
      <c r="P41" s="83" t="s">
        <v>78</v>
      </c>
      <c r="Q41" s="83" t="s">
        <v>84</v>
      </c>
      <c r="R41" s="83" t="s">
        <v>64</v>
      </c>
      <c r="S41" s="83" t="s">
        <v>64</v>
      </c>
      <c r="T41" s="83" t="s">
        <v>64</v>
      </c>
      <c r="U41" s="83" t="s">
        <v>78</v>
      </c>
      <c r="V41" s="83" t="s">
        <v>64</v>
      </c>
      <c r="W41" s="83" t="s">
        <v>64</v>
      </c>
      <c r="X41" s="83" t="s">
        <v>64</v>
      </c>
      <c r="Y41" s="83" t="s">
        <v>64</v>
      </c>
      <c r="Z41" s="83" t="s">
        <v>66</v>
      </c>
      <c r="AA41" s="83" t="s">
        <v>65</v>
      </c>
      <c r="AB41" s="83" t="s">
        <v>66</v>
      </c>
      <c r="AC41" s="83" t="s">
        <v>66</v>
      </c>
      <c r="AD41" s="83" t="s">
        <v>66</v>
      </c>
      <c r="AE41" s="83" t="s">
        <v>65</v>
      </c>
      <c r="AF41" s="83" t="s">
        <v>66</v>
      </c>
      <c r="AG41" s="83" t="s">
        <v>66</v>
      </c>
      <c r="AH41" s="83" t="s">
        <v>79</v>
      </c>
      <c r="AI41" s="83" t="s">
        <v>79</v>
      </c>
      <c r="AJ41" s="83" t="s">
        <v>66</v>
      </c>
      <c r="AK41" s="83" t="s">
        <v>66</v>
      </c>
      <c r="AL41" s="83" t="s">
        <v>66</v>
      </c>
      <c r="AM41" s="83" t="s">
        <v>66</v>
      </c>
      <c r="AN41" s="83" t="s">
        <v>66</v>
      </c>
      <c r="AO41" s="83" t="s">
        <v>79</v>
      </c>
      <c r="AP41" s="83" t="s">
        <v>67</v>
      </c>
      <c r="AQ41" s="83" t="s">
        <v>80</v>
      </c>
      <c r="AR41" s="83" t="s">
        <v>73</v>
      </c>
      <c r="AS41" s="83" t="s">
        <v>68</v>
      </c>
      <c r="AT41" s="83" t="s">
        <v>87</v>
      </c>
      <c r="AU41" s="83" t="s">
        <v>80</v>
      </c>
      <c r="AV41" s="83" t="s">
        <v>80</v>
      </c>
      <c r="AW41" s="83" t="s">
        <v>73</v>
      </c>
      <c r="AX41" s="83" t="s">
        <v>73</v>
      </c>
      <c r="AY41" s="83" t="s">
        <v>72</v>
      </c>
      <c r="AZ41" s="83" t="s">
        <v>73</v>
      </c>
      <c r="BA41" s="83" t="s">
        <v>73</v>
      </c>
      <c r="BB41" s="83" t="s">
        <v>73</v>
      </c>
      <c r="BC41" s="83" t="s">
        <v>73</v>
      </c>
      <c r="BE41" s="83" t="s">
        <v>73</v>
      </c>
      <c r="BG41" s="76" t="s">
        <v>100</v>
      </c>
      <c r="BH41" s="76" t="s">
        <v>60</v>
      </c>
      <c r="BI41" s="76" t="s">
        <v>1415</v>
      </c>
      <c r="BJ41">
        <f t="shared" si="0"/>
        <v>11</v>
      </c>
      <c r="BK41">
        <f t="shared" si="1"/>
        <v>48</v>
      </c>
      <c r="BM41" s="86" t="str">
        <f>_xlfn.XLOOKUP(Form_Responses181112[[#This Row],[Sekolah School (Cleansed)]],'Quality Check'!$B$11:$B$14,'Quality Check'!$C$11:$C$14,)</f>
        <v>Rural</v>
      </c>
      <c r="BN41" s="86" t="str">
        <f>_xlfn.XLOOKUP(Form_Responses181112[[#This Row],[Sekolah School (Cleansed)]],'Quality Check'!$B$11:$B$14,'Quality Check'!$D$11:$D$14,)</f>
        <v>Intervention Group (IG)</v>
      </c>
    </row>
    <row r="42" spans="1:66" ht="13.2" x14ac:dyDescent="0.25">
      <c r="A42" s="82">
        <v>45569.474414363431</v>
      </c>
      <c r="B42" s="83" t="s">
        <v>203</v>
      </c>
      <c r="C42" s="84" t="s">
        <v>204</v>
      </c>
      <c r="D42" s="83">
        <v>7.14</v>
      </c>
      <c r="E42" s="83">
        <v>0</v>
      </c>
      <c r="F42" s="83" t="s">
        <v>60</v>
      </c>
      <c r="G42" s="83" t="s">
        <v>76</v>
      </c>
      <c r="H42" s="83" t="s">
        <v>100</v>
      </c>
      <c r="I42" s="83" t="s">
        <v>63</v>
      </c>
      <c r="J42" s="83" t="s">
        <v>64</v>
      </c>
      <c r="K42" s="83" t="s">
        <v>84</v>
      </c>
      <c r="L42" s="83" t="s">
        <v>145</v>
      </c>
      <c r="M42" s="83" t="s">
        <v>84</v>
      </c>
      <c r="N42" s="83" t="s">
        <v>84</v>
      </c>
      <c r="O42" s="83" t="s">
        <v>84</v>
      </c>
      <c r="P42" s="83" t="s">
        <v>84</v>
      </c>
      <c r="Q42" s="83" t="s">
        <v>84</v>
      </c>
      <c r="R42" s="83" t="s">
        <v>64</v>
      </c>
      <c r="S42" s="83" t="s">
        <v>64</v>
      </c>
      <c r="T42" s="83" t="s">
        <v>64</v>
      </c>
      <c r="U42" s="83" t="s">
        <v>84</v>
      </c>
      <c r="V42" s="83" t="s">
        <v>64</v>
      </c>
      <c r="W42" s="83" t="s">
        <v>84</v>
      </c>
      <c r="X42" s="83" t="s">
        <v>64</v>
      </c>
      <c r="Y42" s="83" t="s">
        <v>64</v>
      </c>
      <c r="Z42" s="83" t="s">
        <v>65</v>
      </c>
      <c r="AA42" s="83" t="s">
        <v>66</v>
      </c>
      <c r="AB42" s="83" t="s">
        <v>66</v>
      </c>
      <c r="AC42" s="83" t="s">
        <v>66</v>
      </c>
      <c r="AD42" s="83" t="s">
        <v>66</v>
      </c>
      <c r="AE42" s="83" t="s">
        <v>66</v>
      </c>
      <c r="AF42" s="83" t="s">
        <v>66</v>
      </c>
      <c r="AG42" s="83" t="s">
        <v>65</v>
      </c>
      <c r="AH42" s="83" t="s">
        <v>79</v>
      </c>
      <c r="AI42" s="83" t="s">
        <v>79</v>
      </c>
      <c r="AJ42" s="83" t="s">
        <v>65</v>
      </c>
      <c r="AK42" s="83" t="s">
        <v>65</v>
      </c>
      <c r="AL42" s="83" t="s">
        <v>65</v>
      </c>
      <c r="AM42" s="83" t="s">
        <v>65</v>
      </c>
      <c r="AN42" s="83" t="s">
        <v>66</v>
      </c>
      <c r="AO42" s="83" t="s">
        <v>66</v>
      </c>
      <c r="AP42" s="83" t="s">
        <v>67</v>
      </c>
      <c r="AQ42" s="83" t="s">
        <v>67</v>
      </c>
      <c r="AR42" s="83" t="s">
        <v>86</v>
      </c>
      <c r="AS42" s="83" t="s">
        <v>81</v>
      </c>
      <c r="AT42" s="83" t="s">
        <v>87</v>
      </c>
      <c r="AU42" s="83" t="s">
        <v>67</v>
      </c>
      <c r="AV42" s="83" t="s">
        <v>71</v>
      </c>
      <c r="AW42" s="83" t="s">
        <v>73</v>
      </c>
      <c r="AX42" s="83" t="s">
        <v>73</v>
      </c>
      <c r="AY42" s="83" t="s">
        <v>73</v>
      </c>
      <c r="AZ42" s="83" t="s">
        <v>72</v>
      </c>
      <c r="BA42" s="83" t="s">
        <v>72</v>
      </c>
      <c r="BB42" s="83" t="s">
        <v>73</v>
      </c>
      <c r="BC42" s="83" t="s">
        <v>73</v>
      </c>
      <c r="BE42" s="83" t="s">
        <v>73</v>
      </c>
      <c r="BG42" s="76" t="s">
        <v>100</v>
      </c>
      <c r="BH42" s="76" t="s">
        <v>60</v>
      </c>
      <c r="BI42" s="76" t="s">
        <v>1414</v>
      </c>
      <c r="BJ42">
        <f t="shared" si="0"/>
        <v>7</v>
      </c>
      <c r="BK42">
        <f t="shared" si="1"/>
        <v>53</v>
      </c>
      <c r="BM42" s="86" t="str">
        <f>_xlfn.XLOOKUP(Form_Responses181112[[#This Row],[Sekolah School (Cleansed)]],'Quality Check'!$B$11:$B$14,'Quality Check'!$C$11:$C$14,)</f>
        <v>Rural</v>
      </c>
      <c r="BN42" s="86" t="str">
        <f>_xlfn.XLOOKUP(Form_Responses181112[[#This Row],[Sekolah School (Cleansed)]],'Quality Check'!$B$11:$B$14,'Quality Check'!$D$11:$D$14,)</f>
        <v>Intervention Group (IG)</v>
      </c>
    </row>
    <row r="43" spans="1:66" ht="13.2" x14ac:dyDescent="0.25">
      <c r="A43" s="82">
        <v>45569.475602557868</v>
      </c>
      <c r="B43" s="83" t="s">
        <v>205</v>
      </c>
      <c r="C43" s="84" t="s">
        <v>206</v>
      </c>
      <c r="D43" s="83">
        <v>0</v>
      </c>
      <c r="E43" s="83">
        <v>0</v>
      </c>
      <c r="F43" s="83" t="s">
        <v>60</v>
      </c>
      <c r="G43" s="83" t="s">
        <v>76</v>
      </c>
      <c r="H43" s="83" t="s">
        <v>108</v>
      </c>
      <c r="I43" s="83" t="s">
        <v>63</v>
      </c>
      <c r="J43" s="83" t="s">
        <v>64</v>
      </c>
      <c r="K43" s="83" t="s">
        <v>64</v>
      </c>
      <c r="L43" s="83" t="s">
        <v>64</v>
      </c>
      <c r="M43" s="83" t="s">
        <v>84</v>
      </c>
      <c r="N43" s="83" t="s">
        <v>84</v>
      </c>
      <c r="O43" s="83" t="s">
        <v>64</v>
      </c>
      <c r="P43" s="83" t="s">
        <v>64</v>
      </c>
      <c r="Q43" s="83" t="s">
        <v>84</v>
      </c>
      <c r="R43" s="83" t="s">
        <v>64</v>
      </c>
      <c r="S43" s="83" t="s">
        <v>64</v>
      </c>
      <c r="T43" s="83" t="s">
        <v>64</v>
      </c>
      <c r="U43" s="83" t="s">
        <v>84</v>
      </c>
      <c r="V43" s="83" t="s">
        <v>64</v>
      </c>
      <c r="W43" s="83" t="s">
        <v>64</v>
      </c>
      <c r="X43" s="83" t="s">
        <v>64</v>
      </c>
      <c r="Y43" s="83" t="s">
        <v>84</v>
      </c>
      <c r="Z43" s="83" t="s">
        <v>79</v>
      </c>
      <c r="AA43" s="83" t="s">
        <v>66</v>
      </c>
      <c r="AB43" s="83" t="s">
        <v>66</v>
      </c>
      <c r="AC43" s="83" t="s">
        <v>79</v>
      </c>
      <c r="AD43" s="83" t="s">
        <v>66</v>
      </c>
      <c r="AE43" s="83" t="s">
        <v>79</v>
      </c>
      <c r="AF43" s="83" t="s">
        <v>66</v>
      </c>
      <c r="AG43" s="83" t="s">
        <v>66</v>
      </c>
      <c r="AH43" s="83" t="s">
        <v>66</v>
      </c>
      <c r="AI43" s="83" t="s">
        <v>101</v>
      </c>
      <c r="AJ43" s="83" t="s">
        <v>66</v>
      </c>
      <c r="AK43" s="83" t="s">
        <v>66</v>
      </c>
      <c r="AL43" s="83" t="s">
        <v>66</v>
      </c>
      <c r="AM43" s="83" t="s">
        <v>66</v>
      </c>
      <c r="AN43" s="83" t="s">
        <v>66</v>
      </c>
      <c r="AO43" s="83" t="s">
        <v>66</v>
      </c>
      <c r="AP43" s="83" t="s">
        <v>85</v>
      </c>
      <c r="AQ43" s="83" t="s">
        <v>85</v>
      </c>
      <c r="AR43" s="83" t="s">
        <v>86</v>
      </c>
      <c r="AS43" s="83" t="s">
        <v>207</v>
      </c>
      <c r="AT43" s="83" t="s">
        <v>87</v>
      </c>
      <c r="AU43" s="83" t="s">
        <v>70</v>
      </c>
      <c r="AV43" s="83" t="s">
        <v>67</v>
      </c>
      <c r="AW43" s="83" t="s">
        <v>73</v>
      </c>
      <c r="AX43" s="83" t="s">
        <v>73</v>
      </c>
      <c r="AY43" s="83" t="s">
        <v>72</v>
      </c>
      <c r="AZ43" s="83" t="s">
        <v>72</v>
      </c>
      <c r="BA43" s="83" t="s">
        <v>72</v>
      </c>
      <c r="BB43" s="83" t="s">
        <v>73</v>
      </c>
      <c r="BC43" s="83" t="s">
        <v>73</v>
      </c>
      <c r="BE43" s="83" t="s">
        <v>73</v>
      </c>
      <c r="BG43" s="76" t="s">
        <v>100</v>
      </c>
      <c r="BH43" s="76" t="s">
        <v>60</v>
      </c>
      <c r="BI43" s="76" t="s">
        <v>1414</v>
      </c>
      <c r="BJ43">
        <f t="shared" si="0"/>
        <v>11</v>
      </c>
      <c r="BK43">
        <f t="shared" si="1"/>
        <v>46</v>
      </c>
      <c r="BM43" s="86" t="str">
        <f>_xlfn.XLOOKUP(Form_Responses181112[[#This Row],[Sekolah School (Cleansed)]],'Quality Check'!$B$11:$B$14,'Quality Check'!$C$11:$C$14,)</f>
        <v>Rural</v>
      </c>
      <c r="BN43" s="86" t="str">
        <f>_xlfn.XLOOKUP(Form_Responses181112[[#This Row],[Sekolah School (Cleansed)]],'Quality Check'!$B$11:$B$14,'Quality Check'!$D$11:$D$14,)</f>
        <v>Intervention Group (IG)</v>
      </c>
    </row>
    <row r="44" spans="1:66" ht="13.2" x14ac:dyDescent="0.25">
      <c r="A44" s="82">
        <v>45569.475744629628</v>
      </c>
      <c r="B44" s="83" t="s">
        <v>208</v>
      </c>
      <c r="C44" s="84" t="s">
        <v>209</v>
      </c>
      <c r="D44" s="83">
        <v>7.14</v>
      </c>
      <c r="E44" s="83">
        <v>0.08</v>
      </c>
      <c r="F44" s="83" t="s">
        <v>60</v>
      </c>
      <c r="G44" s="83" t="s">
        <v>76</v>
      </c>
      <c r="H44" s="83" t="s">
        <v>210</v>
      </c>
      <c r="I44" s="83" t="s">
        <v>63</v>
      </c>
      <c r="J44" s="83" t="s">
        <v>64</v>
      </c>
      <c r="K44" s="83" t="s">
        <v>64</v>
      </c>
      <c r="L44" s="83" t="s">
        <v>64</v>
      </c>
      <c r="M44" s="83" t="s">
        <v>84</v>
      </c>
      <c r="N44" s="83" t="s">
        <v>64</v>
      </c>
      <c r="O44" s="83" t="s">
        <v>64</v>
      </c>
      <c r="P44" s="83" t="s">
        <v>78</v>
      </c>
      <c r="Q44" s="83" t="s">
        <v>78</v>
      </c>
      <c r="R44" s="83" t="s">
        <v>64</v>
      </c>
      <c r="S44" s="83" t="s">
        <v>84</v>
      </c>
      <c r="T44" s="83" t="s">
        <v>64</v>
      </c>
      <c r="U44" s="83" t="s">
        <v>78</v>
      </c>
      <c r="V44" s="83" t="s">
        <v>64</v>
      </c>
      <c r="W44" s="83" t="s">
        <v>64</v>
      </c>
      <c r="X44" s="83" t="s">
        <v>64</v>
      </c>
      <c r="Y44" s="83" t="s">
        <v>64</v>
      </c>
      <c r="Z44" s="83" t="s">
        <v>65</v>
      </c>
      <c r="AA44" s="83" t="s">
        <v>66</v>
      </c>
      <c r="AB44" s="83" t="s">
        <v>65</v>
      </c>
      <c r="AC44" s="83" t="s">
        <v>66</v>
      </c>
      <c r="AD44" s="83" t="s">
        <v>65</v>
      </c>
      <c r="AE44" s="83" t="s">
        <v>65</v>
      </c>
      <c r="AF44" s="83" t="s">
        <v>66</v>
      </c>
      <c r="AG44" s="83" t="s">
        <v>66</v>
      </c>
      <c r="AH44" s="83" t="s">
        <v>65</v>
      </c>
      <c r="AI44" s="83" t="s">
        <v>79</v>
      </c>
      <c r="AJ44" s="83" t="s">
        <v>65</v>
      </c>
      <c r="AK44" s="83" t="s">
        <v>65</v>
      </c>
      <c r="AL44" s="83" t="s">
        <v>66</v>
      </c>
      <c r="AM44" s="83" t="s">
        <v>65</v>
      </c>
      <c r="AN44" s="83" t="s">
        <v>65</v>
      </c>
      <c r="AO44" s="83" t="s">
        <v>66</v>
      </c>
      <c r="AP44" s="83" t="s">
        <v>85</v>
      </c>
      <c r="AQ44" s="83" t="s">
        <v>85</v>
      </c>
      <c r="AR44" s="83" t="s">
        <v>63</v>
      </c>
      <c r="AS44" s="83" t="s">
        <v>211</v>
      </c>
      <c r="AT44" s="83" t="s">
        <v>87</v>
      </c>
      <c r="AU44" s="83" t="s">
        <v>67</v>
      </c>
      <c r="AV44" s="83" t="s">
        <v>132</v>
      </c>
      <c r="AW44" s="83" t="s">
        <v>73</v>
      </c>
      <c r="AX44" s="83" t="s">
        <v>73</v>
      </c>
      <c r="AY44" s="83" t="s">
        <v>72</v>
      </c>
      <c r="AZ44" s="83" t="s">
        <v>72</v>
      </c>
      <c r="BA44" s="83" t="s">
        <v>72</v>
      </c>
      <c r="BB44" s="83" t="s">
        <v>73</v>
      </c>
      <c r="BC44" s="83" t="s">
        <v>73</v>
      </c>
      <c r="BE44" s="83" t="s">
        <v>73</v>
      </c>
      <c r="BG44" s="76" t="s">
        <v>100</v>
      </c>
      <c r="BH44" s="76" t="s">
        <v>60</v>
      </c>
      <c r="BI44" s="76" t="s">
        <v>1414</v>
      </c>
      <c r="BJ44">
        <f t="shared" si="0"/>
        <v>11</v>
      </c>
      <c r="BK44">
        <f t="shared" si="1"/>
        <v>57</v>
      </c>
      <c r="BM44" s="86" t="str">
        <f>_xlfn.XLOOKUP(Form_Responses181112[[#This Row],[Sekolah School (Cleansed)]],'Quality Check'!$B$11:$B$14,'Quality Check'!$C$11:$C$14,)</f>
        <v>Rural</v>
      </c>
      <c r="BN44" s="86" t="str">
        <f>_xlfn.XLOOKUP(Form_Responses181112[[#This Row],[Sekolah School (Cleansed)]],'Quality Check'!$B$11:$B$14,'Quality Check'!$D$11:$D$14,)</f>
        <v>Intervention Group (IG)</v>
      </c>
    </row>
    <row r="45" spans="1:66" ht="13.2" x14ac:dyDescent="0.25">
      <c r="A45" s="82">
        <v>45569.479488599536</v>
      </c>
      <c r="B45" s="83" t="s">
        <v>212</v>
      </c>
      <c r="C45" s="84" t="s">
        <v>213</v>
      </c>
      <c r="D45" s="83">
        <v>37.5</v>
      </c>
      <c r="E45" s="83">
        <v>0.17</v>
      </c>
      <c r="F45" s="83" t="s">
        <v>60</v>
      </c>
      <c r="G45" s="83" t="s">
        <v>76</v>
      </c>
      <c r="H45" s="83" t="s">
        <v>100</v>
      </c>
      <c r="I45" s="83" t="s">
        <v>63</v>
      </c>
      <c r="J45" s="83" t="s">
        <v>64</v>
      </c>
      <c r="K45" s="83" t="s">
        <v>64</v>
      </c>
      <c r="L45" s="83" t="s">
        <v>64</v>
      </c>
      <c r="M45" s="83" t="s">
        <v>78</v>
      </c>
      <c r="N45" s="83" t="s">
        <v>64</v>
      </c>
      <c r="O45" s="83" t="s">
        <v>78</v>
      </c>
      <c r="P45" s="83" t="s">
        <v>78</v>
      </c>
      <c r="Q45" s="83" t="s">
        <v>78</v>
      </c>
      <c r="R45" s="83" t="s">
        <v>64</v>
      </c>
      <c r="S45" s="83" t="s">
        <v>64</v>
      </c>
      <c r="T45" s="83" t="s">
        <v>64</v>
      </c>
      <c r="U45" s="83" t="s">
        <v>78</v>
      </c>
      <c r="V45" s="83" t="s">
        <v>84</v>
      </c>
      <c r="W45" s="83" t="s">
        <v>64</v>
      </c>
      <c r="X45" s="83" t="s">
        <v>64</v>
      </c>
      <c r="Y45" s="83" t="s">
        <v>64</v>
      </c>
      <c r="Z45" s="83" t="s">
        <v>79</v>
      </c>
      <c r="AA45" s="83" t="s">
        <v>65</v>
      </c>
      <c r="AB45" s="83" t="s">
        <v>65</v>
      </c>
      <c r="AC45" s="83" t="s">
        <v>66</v>
      </c>
      <c r="AD45" s="83" t="s">
        <v>66</v>
      </c>
      <c r="AE45" s="83" t="s">
        <v>66</v>
      </c>
      <c r="AF45" s="83" t="s">
        <v>66</v>
      </c>
      <c r="AG45" s="83" t="s">
        <v>65</v>
      </c>
      <c r="AH45" s="83" t="s">
        <v>66</v>
      </c>
      <c r="AI45" s="83" t="s">
        <v>101</v>
      </c>
      <c r="AJ45" s="83" t="s">
        <v>66</v>
      </c>
      <c r="AK45" s="83" t="s">
        <v>66</v>
      </c>
      <c r="AL45" s="83" t="s">
        <v>66</v>
      </c>
      <c r="AM45" s="83" t="s">
        <v>79</v>
      </c>
      <c r="AN45" s="83" t="s">
        <v>66</v>
      </c>
      <c r="AO45" s="83" t="s">
        <v>66</v>
      </c>
      <c r="AP45" s="83" t="s">
        <v>67</v>
      </c>
      <c r="AQ45" s="83" t="s">
        <v>67</v>
      </c>
      <c r="AR45" s="83" t="s">
        <v>73</v>
      </c>
      <c r="AS45" s="83" t="s">
        <v>68</v>
      </c>
      <c r="AT45" s="83" t="s">
        <v>69</v>
      </c>
      <c r="AU45" s="83" t="s">
        <v>80</v>
      </c>
      <c r="AV45" s="83" t="s">
        <v>71</v>
      </c>
      <c r="AW45" s="83" t="s">
        <v>73</v>
      </c>
      <c r="AX45" s="83" t="s">
        <v>73</v>
      </c>
      <c r="AY45" s="83" t="s">
        <v>72</v>
      </c>
      <c r="AZ45" s="83" t="s">
        <v>72</v>
      </c>
      <c r="BA45" s="83" t="s">
        <v>72</v>
      </c>
      <c r="BB45" s="83" t="s">
        <v>73</v>
      </c>
      <c r="BC45" s="83" t="s">
        <v>73</v>
      </c>
      <c r="BE45" s="83" t="s">
        <v>73</v>
      </c>
      <c r="BG45" s="76" t="s">
        <v>100</v>
      </c>
      <c r="BH45" s="76" t="s">
        <v>60</v>
      </c>
      <c r="BI45" s="76" t="s">
        <v>1414</v>
      </c>
      <c r="BJ45">
        <f t="shared" si="0"/>
        <v>11</v>
      </c>
      <c r="BK45">
        <f t="shared" si="1"/>
        <v>50</v>
      </c>
      <c r="BM45" s="86" t="str">
        <f>_xlfn.XLOOKUP(Form_Responses181112[[#This Row],[Sekolah School (Cleansed)]],'Quality Check'!$B$11:$B$14,'Quality Check'!$C$11:$C$14,)</f>
        <v>Rural</v>
      </c>
      <c r="BN45" s="86" t="str">
        <f>_xlfn.XLOOKUP(Form_Responses181112[[#This Row],[Sekolah School (Cleansed)]],'Quality Check'!$B$11:$B$14,'Quality Check'!$D$11:$D$14,)</f>
        <v>Intervention Group (IG)</v>
      </c>
    </row>
    <row r="46" spans="1:66" ht="13.2" x14ac:dyDescent="0.25">
      <c r="A46" s="82">
        <v>45569.479838275467</v>
      </c>
      <c r="B46" s="83" t="s">
        <v>214</v>
      </c>
      <c r="C46" s="84" t="s">
        <v>215</v>
      </c>
      <c r="D46" s="83">
        <v>23.21</v>
      </c>
      <c r="E46" s="83">
        <v>0</v>
      </c>
      <c r="F46" s="83" t="s">
        <v>60</v>
      </c>
      <c r="G46" s="83" t="s">
        <v>76</v>
      </c>
      <c r="H46" s="83" t="s">
        <v>125</v>
      </c>
      <c r="I46" s="83" t="s">
        <v>63</v>
      </c>
      <c r="J46" s="83" t="s">
        <v>64</v>
      </c>
      <c r="K46" s="83" t="s">
        <v>78</v>
      </c>
      <c r="L46" s="83" t="s">
        <v>64</v>
      </c>
      <c r="M46" s="83" t="s">
        <v>64</v>
      </c>
      <c r="N46" s="83" t="s">
        <v>64</v>
      </c>
      <c r="O46" s="83" t="s">
        <v>64</v>
      </c>
      <c r="P46" s="83" t="s">
        <v>78</v>
      </c>
      <c r="Q46" s="83" t="s">
        <v>64</v>
      </c>
      <c r="R46" s="83" t="s">
        <v>64</v>
      </c>
      <c r="S46" s="83" t="s">
        <v>64</v>
      </c>
      <c r="T46" s="83" t="s">
        <v>64</v>
      </c>
      <c r="U46" s="83" t="s">
        <v>64</v>
      </c>
      <c r="V46" s="83" t="s">
        <v>64</v>
      </c>
      <c r="W46" s="83" t="s">
        <v>64</v>
      </c>
      <c r="X46" s="83" t="s">
        <v>64</v>
      </c>
      <c r="Y46" s="83" t="s">
        <v>64</v>
      </c>
      <c r="Z46" s="83" t="s">
        <v>66</v>
      </c>
      <c r="AA46" s="83" t="s">
        <v>65</v>
      </c>
      <c r="AB46" s="83" t="s">
        <v>66</v>
      </c>
      <c r="AC46" s="83" t="s">
        <v>66</v>
      </c>
      <c r="AD46" s="83" t="s">
        <v>66</v>
      </c>
      <c r="AE46" s="83" t="s">
        <v>66</v>
      </c>
      <c r="AF46" s="83" t="s">
        <v>66</v>
      </c>
      <c r="AG46" s="83" t="s">
        <v>66</v>
      </c>
      <c r="AH46" s="83" t="s">
        <v>66</v>
      </c>
      <c r="AI46" s="83" t="s">
        <v>79</v>
      </c>
      <c r="AJ46" s="83" t="s">
        <v>65</v>
      </c>
      <c r="AK46" s="83" t="s">
        <v>66</v>
      </c>
      <c r="AL46" s="83" t="s">
        <v>66</v>
      </c>
      <c r="AM46" s="83" t="s">
        <v>65</v>
      </c>
      <c r="AN46" s="83" t="s">
        <v>66</v>
      </c>
      <c r="AO46" s="83" t="s">
        <v>66</v>
      </c>
      <c r="AP46" s="83" t="s">
        <v>67</v>
      </c>
      <c r="AQ46" s="83" t="s">
        <v>67</v>
      </c>
      <c r="AR46" s="83" t="s">
        <v>86</v>
      </c>
      <c r="AS46" s="83" t="s">
        <v>81</v>
      </c>
      <c r="AT46" s="83" t="s">
        <v>69</v>
      </c>
      <c r="AU46" s="83" t="s">
        <v>80</v>
      </c>
      <c r="AV46" s="83" t="s">
        <v>71</v>
      </c>
      <c r="AW46" s="83" t="s">
        <v>73</v>
      </c>
      <c r="AX46" s="83" t="s">
        <v>73</v>
      </c>
      <c r="AY46" s="83" t="s">
        <v>63</v>
      </c>
      <c r="AZ46" s="83" t="s">
        <v>72</v>
      </c>
      <c r="BA46" s="83" t="s">
        <v>63</v>
      </c>
      <c r="BB46" s="83" t="s">
        <v>72</v>
      </c>
      <c r="BC46" s="83" t="s">
        <v>73</v>
      </c>
      <c r="BD46" s="83" t="s">
        <v>116</v>
      </c>
      <c r="BE46" s="83" t="s">
        <v>73</v>
      </c>
      <c r="BG46" s="76" t="s">
        <v>100</v>
      </c>
      <c r="BH46" s="76" t="s">
        <v>60</v>
      </c>
      <c r="BI46" s="76" t="s">
        <v>1414</v>
      </c>
      <c r="BJ46">
        <f t="shared" si="0"/>
        <v>13</v>
      </c>
      <c r="BK46">
        <f t="shared" si="1"/>
        <v>51</v>
      </c>
      <c r="BM46" s="86" t="str">
        <f>_xlfn.XLOOKUP(Form_Responses181112[[#This Row],[Sekolah School (Cleansed)]],'Quality Check'!$B$11:$B$14,'Quality Check'!$C$11:$C$14,)</f>
        <v>Rural</v>
      </c>
      <c r="BN46" s="86" t="str">
        <f>_xlfn.XLOOKUP(Form_Responses181112[[#This Row],[Sekolah School (Cleansed)]],'Quality Check'!$B$11:$B$14,'Quality Check'!$D$11:$D$14,)</f>
        <v>Intervention Group (IG)</v>
      </c>
    </row>
    <row r="47" spans="1:66" ht="13.2" x14ac:dyDescent="0.25">
      <c r="A47" s="82">
        <v>45569.479953368056</v>
      </c>
      <c r="B47" s="83" t="s">
        <v>216</v>
      </c>
      <c r="C47" s="84" t="s">
        <v>217</v>
      </c>
      <c r="D47" s="83">
        <v>12.5</v>
      </c>
      <c r="E47" s="83">
        <v>0.25</v>
      </c>
      <c r="F47" s="83" t="s">
        <v>60</v>
      </c>
      <c r="G47" s="83" t="s">
        <v>76</v>
      </c>
      <c r="H47" s="83" t="s">
        <v>100</v>
      </c>
      <c r="I47" s="83" t="s">
        <v>63</v>
      </c>
      <c r="J47" s="83" t="s">
        <v>64</v>
      </c>
      <c r="K47" s="83" t="s">
        <v>84</v>
      </c>
      <c r="L47" s="83" t="s">
        <v>64</v>
      </c>
      <c r="M47" s="83" t="s">
        <v>84</v>
      </c>
      <c r="N47" s="83" t="s">
        <v>84</v>
      </c>
      <c r="O47" s="83" t="s">
        <v>64</v>
      </c>
      <c r="P47" s="83" t="s">
        <v>84</v>
      </c>
      <c r="Q47" s="83" t="s">
        <v>64</v>
      </c>
      <c r="R47" s="83" t="s">
        <v>64</v>
      </c>
      <c r="S47" s="83" t="s">
        <v>64</v>
      </c>
      <c r="T47" s="83" t="s">
        <v>64</v>
      </c>
      <c r="U47" s="83" t="s">
        <v>64</v>
      </c>
      <c r="V47" s="83" t="s">
        <v>64</v>
      </c>
      <c r="W47" s="83" t="s">
        <v>64</v>
      </c>
      <c r="X47" s="83" t="s">
        <v>64</v>
      </c>
      <c r="Y47" s="83" t="s">
        <v>64</v>
      </c>
      <c r="Z47" s="83" t="s">
        <v>66</v>
      </c>
      <c r="AA47" s="83" t="s">
        <v>66</v>
      </c>
      <c r="AB47" s="83" t="s">
        <v>66</v>
      </c>
      <c r="AC47" s="83" t="s">
        <v>66</v>
      </c>
      <c r="AD47" s="83" t="s">
        <v>66</v>
      </c>
      <c r="AE47" s="83" t="s">
        <v>66</v>
      </c>
      <c r="AF47" s="83" t="s">
        <v>66</v>
      </c>
      <c r="AG47" s="83" t="s">
        <v>66</v>
      </c>
      <c r="AH47" s="83" t="s">
        <v>66</v>
      </c>
      <c r="AI47" s="83" t="s">
        <v>101</v>
      </c>
      <c r="AJ47" s="83" t="s">
        <v>66</v>
      </c>
      <c r="AK47" s="83" t="s">
        <v>66</v>
      </c>
      <c r="AL47" s="83" t="s">
        <v>66</v>
      </c>
      <c r="AM47" s="83" t="s">
        <v>66</v>
      </c>
      <c r="AN47" s="83" t="s">
        <v>66</v>
      </c>
      <c r="AO47" s="83" t="s">
        <v>66</v>
      </c>
      <c r="AP47" s="83" t="s">
        <v>67</v>
      </c>
      <c r="AQ47" s="83" t="s">
        <v>67</v>
      </c>
      <c r="AR47" s="83" t="s">
        <v>86</v>
      </c>
      <c r="AS47" s="83" t="s">
        <v>68</v>
      </c>
      <c r="AT47" s="83" t="s">
        <v>69</v>
      </c>
      <c r="AU47" s="83" t="s">
        <v>70</v>
      </c>
      <c r="AV47" s="83" t="s">
        <v>71</v>
      </c>
      <c r="AW47" s="83" t="s">
        <v>73</v>
      </c>
      <c r="AX47" s="83" t="s">
        <v>73</v>
      </c>
      <c r="AY47" s="83" t="s">
        <v>63</v>
      </c>
      <c r="AZ47" s="83" t="s">
        <v>72</v>
      </c>
      <c r="BA47" s="83" t="s">
        <v>73</v>
      </c>
      <c r="BB47" s="83" t="s">
        <v>73</v>
      </c>
      <c r="BC47" s="83" t="s">
        <v>73</v>
      </c>
      <c r="BE47" s="83" t="s">
        <v>73</v>
      </c>
      <c r="BG47" s="76" t="s">
        <v>100</v>
      </c>
      <c r="BH47" s="76" t="s">
        <v>60</v>
      </c>
      <c r="BI47" s="76" t="s">
        <v>1414</v>
      </c>
      <c r="BJ47">
        <f t="shared" si="0"/>
        <v>12</v>
      </c>
      <c r="BK47">
        <f t="shared" si="1"/>
        <v>49</v>
      </c>
      <c r="BM47" s="86" t="str">
        <f>_xlfn.XLOOKUP(Form_Responses181112[[#This Row],[Sekolah School (Cleansed)]],'Quality Check'!$B$11:$B$14,'Quality Check'!$C$11:$C$14,)</f>
        <v>Rural</v>
      </c>
      <c r="BN47" s="86" t="str">
        <f>_xlfn.XLOOKUP(Form_Responses181112[[#This Row],[Sekolah School (Cleansed)]],'Quality Check'!$B$11:$B$14,'Quality Check'!$D$11:$D$14,)</f>
        <v>Intervention Group (IG)</v>
      </c>
    </row>
    <row r="48" spans="1:66" ht="13.2" x14ac:dyDescent="0.25">
      <c r="A48" s="82">
        <v>45569.48061244213</v>
      </c>
      <c r="B48" s="83" t="s">
        <v>218</v>
      </c>
      <c r="C48" s="84" t="s">
        <v>219</v>
      </c>
      <c r="D48" s="83">
        <v>28.57</v>
      </c>
      <c r="E48" s="83">
        <v>0.13</v>
      </c>
      <c r="F48" s="83" t="s">
        <v>60</v>
      </c>
      <c r="G48" s="83" t="s">
        <v>76</v>
      </c>
      <c r="H48" s="83" t="s">
        <v>62</v>
      </c>
      <c r="I48" s="83" t="s">
        <v>63</v>
      </c>
      <c r="J48" s="83" t="s">
        <v>64</v>
      </c>
      <c r="K48" s="83" t="s">
        <v>84</v>
      </c>
      <c r="L48" s="83" t="s">
        <v>64</v>
      </c>
      <c r="M48" s="83" t="s">
        <v>84</v>
      </c>
      <c r="N48" s="83" t="s">
        <v>64</v>
      </c>
      <c r="O48" s="83" t="s">
        <v>84</v>
      </c>
      <c r="P48" s="83" t="s">
        <v>84</v>
      </c>
      <c r="Q48" s="83" t="s">
        <v>64</v>
      </c>
      <c r="R48" s="83" t="s">
        <v>64</v>
      </c>
      <c r="S48" s="83" t="s">
        <v>64</v>
      </c>
      <c r="T48" s="83" t="s">
        <v>64</v>
      </c>
      <c r="U48" s="83" t="s">
        <v>64</v>
      </c>
      <c r="V48" s="83" t="s">
        <v>64</v>
      </c>
      <c r="W48" s="83" t="s">
        <v>84</v>
      </c>
      <c r="X48" s="83" t="s">
        <v>64</v>
      </c>
      <c r="Y48" s="83" t="s">
        <v>64</v>
      </c>
      <c r="Z48" s="83" t="s">
        <v>66</v>
      </c>
      <c r="AA48" s="83" t="s">
        <v>65</v>
      </c>
      <c r="AB48" s="83" t="s">
        <v>65</v>
      </c>
      <c r="AC48" s="83" t="s">
        <v>66</v>
      </c>
      <c r="AD48" s="83" t="s">
        <v>65</v>
      </c>
      <c r="AE48" s="83" t="s">
        <v>65</v>
      </c>
      <c r="AF48" s="83" t="s">
        <v>66</v>
      </c>
      <c r="AG48" s="83" t="s">
        <v>66</v>
      </c>
      <c r="AH48" s="83" t="s">
        <v>79</v>
      </c>
      <c r="AI48" s="83" t="s">
        <v>79</v>
      </c>
      <c r="AJ48" s="83" t="s">
        <v>66</v>
      </c>
      <c r="AK48" s="83" t="s">
        <v>66</v>
      </c>
      <c r="AL48" s="83" t="s">
        <v>66</v>
      </c>
      <c r="AM48" s="83" t="s">
        <v>66</v>
      </c>
      <c r="AN48" s="83" t="s">
        <v>66</v>
      </c>
      <c r="AO48" s="83" t="s">
        <v>79</v>
      </c>
      <c r="AP48" s="83" t="s">
        <v>85</v>
      </c>
      <c r="AQ48" s="83" t="s">
        <v>80</v>
      </c>
      <c r="AR48" s="83" t="s">
        <v>73</v>
      </c>
      <c r="AS48" s="83" t="s">
        <v>220</v>
      </c>
      <c r="AT48" s="83" t="s">
        <v>87</v>
      </c>
      <c r="AU48" s="83" t="s">
        <v>70</v>
      </c>
      <c r="AV48" s="83" t="s">
        <v>71</v>
      </c>
      <c r="AW48" s="83" t="s">
        <v>72</v>
      </c>
      <c r="AX48" s="83" t="s">
        <v>63</v>
      </c>
      <c r="AY48" s="83" t="s">
        <v>72</v>
      </c>
      <c r="AZ48" s="83" t="s">
        <v>72</v>
      </c>
      <c r="BA48" s="83" t="s">
        <v>72</v>
      </c>
      <c r="BB48" s="83" t="s">
        <v>72</v>
      </c>
      <c r="BC48" s="83" t="s">
        <v>73</v>
      </c>
      <c r="BE48" s="83" t="s">
        <v>73</v>
      </c>
      <c r="BG48" s="76" t="s">
        <v>100</v>
      </c>
      <c r="BH48" s="76" t="s">
        <v>60</v>
      </c>
      <c r="BI48" s="76" t="s">
        <v>1414</v>
      </c>
      <c r="BJ48">
        <f t="shared" si="0"/>
        <v>11</v>
      </c>
      <c r="BK48">
        <f t="shared" si="1"/>
        <v>50</v>
      </c>
      <c r="BM48" s="86" t="str">
        <f>_xlfn.XLOOKUP(Form_Responses181112[[#This Row],[Sekolah School (Cleansed)]],'Quality Check'!$B$11:$B$14,'Quality Check'!$C$11:$C$14,)</f>
        <v>Rural</v>
      </c>
      <c r="BN48" s="86" t="str">
        <f>_xlfn.XLOOKUP(Form_Responses181112[[#This Row],[Sekolah School (Cleansed)]],'Quality Check'!$B$11:$B$14,'Quality Check'!$D$11:$D$14,)</f>
        <v>Intervention Group (IG)</v>
      </c>
    </row>
    <row r="49" spans="1:66" ht="13.2" x14ac:dyDescent="0.25">
      <c r="A49" s="82">
        <v>45569.48443960648</v>
      </c>
      <c r="B49" s="83" t="s">
        <v>221</v>
      </c>
      <c r="C49" s="84" t="s">
        <v>222</v>
      </c>
      <c r="D49" s="83">
        <v>43.75</v>
      </c>
      <c r="E49" s="83">
        <v>0.42</v>
      </c>
      <c r="F49" s="83" t="s">
        <v>60</v>
      </c>
      <c r="G49" s="83" t="s">
        <v>76</v>
      </c>
      <c r="H49" s="83" t="s">
        <v>62</v>
      </c>
      <c r="I49" s="83" t="s">
        <v>73</v>
      </c>
      <c r="J49" s="83" t="s">
        <v>64</v>
      </c>
      <c r="K49" s="83" t="s">
        <v>64</v>
      </c>
      <c r="L49" s="83" t="s">
        <v>64</v>
      </c>
      <c r="M49" s="83" t="s">
        <v>78</v>
      </c>
      <c r="N49" s="83" t="s">
        <v>64</v>
      </c>
      <c r="O49" s="83" t="s">
        <v>64</v>
      </c>
      <c r="P49" s="83" t="s">
        <v>84</v>
      </c>
      <c r="Q49" s="83" t="s">
        <v>84</v>
      </c>
      <c r="R49" s="83" t="s">
        <v>64</v>
      </c>
      <c r="S49" s="83" t="s">
        <v>64</v>
      </c>
      <c r="T49" s="83" t="s">
        <v>64</v>
      </c>
      <c r="U49" s="83" t="s">
        <v>64</v>
      </c>
      <c r="V49" s="83" t="s">
        <v>64</v>
      </c>
      <c r="W49" s="83" t="s">
        <v>64</v>
      </c>
      <c r="X49" s="83" t="s">
        <v>84</v>
      </c>
      <c r="Y49" s="83" t="s">
        <v>64</v>
      </c>
      <c r="Z49" s="83" t="s">
        <v>66</v>
      </c>
      <c r="AA49" s="83" t="s">
        <v>101</v>
      </c>
      <c r="AB49" s="83" t="s">
        <v>101</v>
      </c>
      <c r="AC49" s="83" t="s">
        <v>101</v>
      </c>
      <c r="AD49" s="83" t="s">
        <v>66</v>
      </c>
      <c r="AE49" s="83" t="s">
        <v>66</v>
      </c>
      <c r="AF49" s="83" t="s">
        <v>66</v>
      </c>
      <c r="AG49" s="83" t="s">
        <v>101</v>
      </c>
      <c r="AH49" s="83" t="s">
        <v>79</v>
      </c>
      <c r="AI49" s="83" t="s">
        <v>79</v>
      </c>
      <c r="AJ49" s="83" t="s">
        <v>66</v>
      </c>
      <c r="AK49" s="83" t="s">
        <v>66</v>
      </c>
      <c r="AL49" s="83" t="s">
        <v>101</v>
      </c>
      <c r="AM49" s="83" t="s">
        <v>66</v>
      </c>
      <c r="AN49" s="83" t="s">
        <v>66</v>
      </c>
      <c r="AO49" s="83" t="s">
        <v>66</v>
      </c>
      <c r="AP49" s="83" t="s">
        <v>67</v>
      </c>
      <c r="AQ49" s="83" t="s">
        <v>67</v>
      </c>
      <c r="AR49" s="83" t="s">
        <v>86</v>
      </c>
      <c r="AS49" s="83" t="s">
        <v>223</v>
      </c>
      <c r="AT49" s="83" t="s">
        <v>87</v>
      </c>
      <c r="AU49" s="83" t="s">
        <v>93</v>
      </c>
      <c r="AV49" s="83" t="s">
        <v>132</v>
      </c>
      <c r="AW49" s="83" t="s">
        <v>73</v>
      </c>
      <c r="AX49" s="83" t="s">
        <v>73</v>
      </c>
      <c r="AY49" s="83" t="s">
        <v>73</v>
      </c>
      <c r="AZ49" s="83" t="s">
        <v>73</v>
      </c>
      <c r="BA49" s="83" t="s">
        <v>72</v>
      </c>
      <c r="BB49" s="83" t="s">
        <v>73</v>
      </c>
      <c r="BC49" s="83" t="s">
        <v>73</v>
      </c>
      <c r="BE49" s="83" t="s">
        <v>73</v>
      </c>
      <c r="BG49" s="76" t="s">
        <v>100</v>
      </c>
      <c r="BH49" s="76" t="s">
        <v>60</v>
      </c>
      <c r="BI49" s="76" t="s">
        <v>1415</v>
      </c>
      <c r="BJ49">
        <f t="shared" si="0"/>
        <v>13</v>
      </c>
      <c r="BK49">
        <f t="shared" si="1"/>
        <v>40</v>
      </c>
      <c r="BM49" s="86" t="str">
        <f>_xlfn.XLOOKUP(Form_Responses181112[[#This Row],[Sekolah School (Cleansed)]],'Quality Check'!$B$11:$B$14,'Quality Check'!$C$11:$C$14,)</f>
        <v>Rural</v>
      </c>
      <c r="BN49" s="86" t="str">
        <f>_xlfn.XLOOKUP(Form_Responses181112[[#This Row],[Sekolah School (Cleansed)]],'Quality Check'!$B$11:$B$14,'Quality Check'!$D$11:$D$14,)</f>
        <v>Intervention Group (IG)</v>
      </c>
    </row>
    <row r="50" spans="1:66" ht="13.2" x14ac:dyDescent="0.25">
      <c r="A50" s="82">
        <v>45569.484522673607</v>
      </c>
      <c r="B50" s="83" t="s">
        <v>224</v>
      </c>
      <c r="C50" s="84" t="s">
        <v>225</v>
      </c>
      <c r="D50" s="83">
        <v>46.43</v>
      </c>
      <c r="E50" s="83">
        <v>0.38</v>
      </c>
      <c r="F50" s="83" t="s">
        <v>60</v>
      </c>
      <c r="G50" s="83" t="s">
        <v>76</v>
      </c>
      <c r="H50" s="83" t="s">
        <v>180</v>
      </c>
      <c r="I50" s="83" t="s">
        <v>63</v>
      </c>
      <c r="J50" s="83" t="s">
        <v>64</v>
      </c>
      <c r="K50" s="83" t="s">
        <v>64</v>
      </c>
      <c r="L50" s="83" t="s">
        <v>64</v>
      </c>
      <c r="M50" s="83" t="s">
        <v>84</v>
      </c>
      <c r="N50" s="83" t="s">
        <v>84</v>
      </c>
      <c r="O50" s="83" t="s">
        <v>84</v>
      </c>
      <c r="P50" s="83" t="s">
        <v>84</v>
      </c>
      <c r="Q50" s="83" t="s">
        <v>84</v>
      </c>
      <c r="R50" s="83" t="s">
        <v>84</v>
      </c>
      <c r="S50" s="83" t="s">
        <v>84</v>
      </c>
      <c r="T50" s="83" t="s">
        <v>84</v>
      </c>
      <c r="U50" s="83" t="s">
        <v>84</v>
      </c>
      <c r="V50" s="83" t="s">
        <v>84</v>
      </c>
      <c r="W50" s="83" t="s">
        <v>84</v>
      </c>
      <c r="X50" s="83" t="s">
        <v>84</v>
      </c>
      <c r="Y50" s="83" t="s">
        <v>84</v>
      </c>
      <c r="Z50" s="83" t="s">
        <v>66</v>
      </c>
      <c r="AA50" s="83" t="s">
        <v>66</v>
      </c>
      <c r="AB50" s="83" t="s">
        <v>65</v>
      </c>
      <c r="AC50" s="83" t="s">
        <v>65</v>
      </c>
      <c r="AD50" s="83" t="s">
        <v>66</v>
      </c>
      <c r="AE50" s="83" t="s">
        <v>65</v>
      </c>
      <c r="AF50" s="83" t="s">
        <v>65</v>
      </c>
      <c r="AG50" s="83" t="s">
        <v>79</v>
      </c>
      <c r="AH50" s="83" t="s">
        <v>101</v>
      </c>
      <c r="AI50" s="83" t="s">
        <v>79</v>
      </c>
      <c r="AJ50" s="83" t="s">
        <v>66</v>
      </c>
      <c r="AK50" s="83" t="s">
        <v>66</v>
      </c>
      <c r="AL50" s="83" t="s">
        <v>66</v>
      </c>
      <c r="AM50" s="83" t="s">
        <v>66</v>
      </c>
      <c r="AN50" s="83" t="s">
        <v>66</v>
      </c>
      <c r="AO50" s="83" t="s">
        <v>66</v>
      </c>
      <c r="AP50" s="83" t="s">
        <v>67</v>
      </c>
      <c r="AQ50" s="83" t="s">
        <v>67</v>
      </c>
      <c r="AR50" s="83" t="s">
        <v>86</v>
      </c>
      <c r="AS50" s="83" t="s">
        <v>68</v>
      </c>
      <c r="AT50" s="83" t="s">
        <v>87</v>
      </c>
      <c r="AU50" s="83" t="s">
        <v>70</v>
      </c>
      <c r="AV50" s="83" t="s">
        <v>132</v>
      </c>
      <c r="AW50" s="83" t="s">
        <v>73</v>
      </c>
      <c r="AX50" s="83" t="s">
        <v>63</v>
      </c>
      <c r="AY50" s="83" t="s">
        <v>73</v>
      </c>
      <c r="AZ50" s="83" t="s">
        <v>63</v>
      </c>
      <c r="BA50" s="83" t="s">
        <v>63</v>
      </c>
      <c r="BB50" s="83" t="s">
        <v>73</v>
      </c>
      <c r="BC50" s="83" t="s">
        <v>73</v>
      </c>
      <c r="BD50" s="83" t="s">
        <v>226</v>
      </c>
      <c r="BE50" s="83" t="s">
        <v>73</v>
      </c>
      <c r="BF50" s="83" t="s">
        <v>122</v>
      </c>
      <c r="BG50" s="76" t="s">
        <v>100</v>
      </c>
      <c r="BH50" s="76" t="s">
        <v>60</v>
      </c>
      <c r="BI50" s="76" t="s">
        <v>1414</v>
      </c>
      <c r="BJ50">
        <f t="shared" si="0"/>
        <v>3</v>
      </c>
      <c r="BK50">
        <f t="shared" si="1"/>
        <v>50</v>
      </c>
      <c r="BM50" s="86" t="str">
        <f>_xlfn.XLOOKUP(Form_Responses181112[[#This Row],[Sekolah School (Cleansed)]],'Quality Check'!$B$11:$B$14,'Quality Check'!$C$11:$C$14,)</f>
        <v>Rural</v>
      </c>
      <c r="BN50" s="86" t="str">
        <f>_xlfn.XLOOKUP(Form_Responses181112[[#This Row],[Sekolah School (Cleansed)]],'Quality Check'!$B$11:$B$14,'Quality Check'!$D$11:$D$14,)</f>
        <v>Intervention Group (IG)</v>
      </c>
    </row>
    <row r="51" spans="1:66" ht="13.2" x14ac:dyDescent="0.25">
      <c r="A51" s="82">
        <v>45569.485505208329</v>
      </c>
      <c r="B51" s="83" t="s">
        <v>227</v>
      </c>
      <c r="C51" s="84" t="s">
        <v>228</v>
      </c>
      <c r="D51" s="83">
        <v>48.15</v>
      </c>
      <c r="E51" s="83">
        <v>0</v>
      </c>
      <c r="F51" s="83" t="s">
        <v>60</v>
      </c>
      <c r="G51" s="83" t="s">
        <v>76</v>
      </c>
      <c r="H51" s="83" t="s">
        <v>77</v>
      </c>
      <c r="I51" s="83" t="s">
        <v>63</v>
      </c>
      <c r="J51" s="83" t="s">
        <v>64</v>
      </c>
      <c r="K51" s="83" t="s">
        <v>84</v>
      </c>
      <c r="L51" s="83" t="s">
        <v>64</v>
      </c>
      <c r="M51" s="83" t="s">
        <v>84</v>
      </c>
      <c r="N51" s="83" t="s">
        <v>64</v>
      </c>
      <c r="O51" s="83" t="s">
        <v>84</v>
      </c>
      <c r="P51" s="83" t="s">
        <v>84</v>
      </c>
      <c r="Q51" s="83" t="s">
        <v>84</v>
      </c>
      <c r="R51" s="83" t="s">
        <v>64</v>
      </c>
      <c r="S51" s="83" t="s">
        <v>84</v>
      </c>
      <c r="T51" s="83" t="s">
        <v>78</v>
      </c>
      <c r="U51" s="83" t="s">
        <v>84</v>
      </c>
      <c r="V51" s="83" t="s">
        <v>64</v>
      </c>
      <c r="W51" s="83" t="s">
        <v>64</v>
      </c>
      <c r="X51" s="83" t="s">
        <v>64</v>
      </c>
      <c r="Y51" s="83" t="s">
        <v>84</v>
      </c>
      <c r="Z51" s="83" t="s">
        <v>66</v>
      </c>
      <c r="AA51" s="83" t="s">
        <v>66</v>
      </c>
      <c r="AB51" s="83" t="s">
        <v>66</v>
      </c>
      <c r="AC51" s="83" t="s">
        <v>66</v>
      </c>
      <c r="AD51" s="83" t="s">
        <v>66</v>
      </c>
      <c r="AE51" s="83" t="s">
        <v>66</v>
      </c>
      <c r="AF51" s="83" t="s">
        <v>66</v>
      </c>
      <c r="AG51" s="83" t="s">
        <v>66</v>
      </c>
      <c r="AH51" s="83" t="s">
        <v>66</v>
      </c>
      <c r="AI51" s="83" t="s">
        <v>79</v>
      </c>
      <c r="AJ51" s="83" t="s">
        <v>66</v>
      </c>
      <c r="AK51" s="83" t="s">
        <v>66</v>
      </c>
      <c r="AL51" s="83" t="s">
        <v>66</v>
      </c>
      <c r="AM51" s="83" t="s">
        <v>66</v>
      </c>
      <c r="AN51" s="83" t="s">
        <v>66</v>
      </c>
      <c r="AO51" s="83" t="s">
        <v>66</v>
      </c>
      <c r="AP51" s="83" t="s">
        <v>67</v>
      </c>
      <c r="AQ51" s="83" t="s">
        <v>80</v>
      </c>
      <c r="AR51" s="83" t="s">
        <v>86</v>
      </c>
      <c r="AS51" s="83" t="s">
        <v>81</v>
      </c>
      <c r="AT51" s="83" t="s">
        <v>87</v>
      </c>
      <c r="AU51" s="83" t="s">
        <v>80</v>
      </c>
      <c r="AV51" s="83" t="s">
        <v>71</v>
      </c>
      <c r="AW51" s="83" t="s">
        <v>73</v>
      </c>
      <c r="AX51" s="83" t="s">
        <v>72</v>
      </c>
      <c r="AY51" s="83" t="s">
        <v>73</v>
      </c>
      <c r="AZ51" s="83" t="s">
        <v>72</v>
      </c>
      <c r="BA51" s="83" t="s">
        <v>72</v>
      </c>
      <c r="BB51" s="83" t="s">
        <v>72</v>
      </c>
      <c r="BC51" s="83" t="s">
        <v>73</v>
      </c>
      <c r="BE51" s="83" t="s">
        <v>73</v>
      </c>
      <c r="BG51" s="76" t="s">
        <v>100</v>
      </c>
      <c r="BH51" s="76" t="s">
        <v>60</v>
      </c>
      <c r="BI51" s="76" t="s">
        <v>1414</v>
      </c>
      <c r="BJ51">
        <f t="shared" si="0"/>
        <v>7</v>
      </c>
      <c r="BK51">
        <f t="shared" si="1"/>
        <v>48</v>
      </c>
      <c r="BM51" s="86" t="str">
        <f>_xlfn.XLOOKUP(Form_Responses181112[[#This Row],[Sekolah School (Cleansed)]],'Quality Check'!$B$11:$B$14,'Quality Check'!$C$11:$C$14,)</f>
        <v>Rural</v>
      </c>
      <c r="BN51" s="86" t="str">
        <f>_xlfn.XLOOKUP(Form_Responses181112[[#This Row],[Sekolah School (Cleansed)]],'Quality Check'!$B$11:$B$14,'Quality Check'!$D$11:$D$14,)</f>
        <v>Intervention Group (IG)</v>
      </c>
    </row>
    <row r="52" spans="1:66" ht="13.2" x14ac:dyDescent="0.25">
      <c r="A52" s="82">
        <v>45569.48610115741</v>
      </c>
      <c r="B52" s="83" t="s">
        <v>229</v>
      </c>
      <c r="C52" s="84" t="s">
        <v>230</v>
      </c>
      <c r="D52" s="83">
        <v>0</v>
      </c>
      <c r="E52" s="83">
        <v>0</v>
      </c>
      <c r="F52" s="83" t="s">
        <v>60</v>
      </c>
      <c r="G52" s="83" t="s">
        <v>76</v>
      </c>
      <c r="H52" s="83" t="s">
        <v>125</v>
      </c>
      <c r="I52" s="83" t="s">
        <v>63</v>
      </c>
      <c r="J52" s="83" t="s">
        <v>78</v>
      </c>
      <c r="K52" s="83" t="s">
        <v>84</v>
      </c>
      <c r="L52" s="83" t="s">
        <v>78</v>
      </c>
      <c r="M52" s="83" t="s">
        <v>84</v>
      </c>
      <c r="N52" s="83" t="s">
        <v>78</v>
      </c>
      <c r="O52" s="83" t="s">
        <v>64</v>
      </c>
      <c r="P52" s="83" t="s">
        <v>78</v>
      </c>
      <c r="Q52" s="83" t="s">
        <v>78</v>
      </c>
      <c r="R52" s="83" t="s">
        <v>84</v>
      </c>
      <c r="S52" s="83" t="s">
        <v>64</v>
      </c>
      <c r="T52" s="83" t="s">
        <v>84</v>
      </c>
      <c r="U52" s="83" t="s">
        <v>78</v>
      </c>
      <c r="V52" s="83" t="s">
        <v>64</v>
      </c>
      <c r="W52" s="83" t="s">
        <v>64</v>
      </c>
      <c r="X52" s="83" t="s">
        <v>64</v>
      </c>
      <c r="Y52" s="83" t="s">
        <v>84</v>
      </c>
      <c r="Z52" s="83" t="s">
        <v>79</v>
      </c>
      <c r="AA52" s="83" t="s">
        <v>101</v>
      </c>
      <c r="AB52" s="83" t="s">
        <v>79</v>
      </c>
      <c r="AC52" s="83" t="s">
        <v>65</v>
      </c>
      <c r="AD52" s="83" t="s">
        <v>66</v>
      </c>
      <c r="AE52" s="83" t="s">
        <v>66</v>
      </c>
      <c r="AF52" s="83" t="s">
        <v>66</v>
      </c>
      <c r="AG52" s="83" t="s">
        <v>66</v>
      </c>
      <c r="AH52" s="83" t="s">
        <v>79</v>
      </c>
      <c r="AI52" s="83" t="s">
        <v>79</v>
      </c>
      <c r="AJ52" s="83" t="s">
        <v>101</v>
      </c>
      <c r="AK52" s="83" t="s">
        <v>66</v>
      </c>
      <c r="AL52" s="83" t="s">
        <v>79</v>
      </c>
      <c r="AM52" s="83" t="s">
        <v>66</v>
      </c>
      <c r="AN52" s="83" t="s">
        <v>66</v>
      </c>
      <c r="AO52" s="83" t="s">
        <v>66</v>
      </c>
      <c r="AP52" s="83" t="s">
        <v>85</v>
      </c>
      <c r="AQ52" s="83" t="s">
        <v>85</v>
      </c>
      <c r="AR52" s="83" t="s">
        <v>73</v>
      </c>
      <c r="AS52" s="83" t="s">
        <v>231</v>
      </c>
      <c r="AT52" s="83" t="s">
        <v>69</v>
      </c>
      <c r="AU52" s="83" t="s">
        <v>80</v>
      </c>
      <c r="AV52" s="83" t="s">
        <v>67</v>
      </c>
      <c r="AW52" s="83" t="s">
        <v>72</v>
      </c>
      <c r="AX52" s="83" t="s">
        <v>63</v>
      </c>
      <c r="AY52" s="83" t="s">
        <v>73</v>
      </c>
      <c r="AZ52" s="83" t="s">
        <v>63</v>
      </c>
      <c r="BA52" s="83" t="s">
        <v>73</v>
      </c>
      <c r="BB52" s="83" t="s">
        <v>73</v>
      </c>
      <c r="BC52" s="83" t="s">
        <v>73</v>
      </c>
      <c r="BE52" s="83" t="s">
        <v>73</v>
      </c>
      <c r="BG52" s="76" t="s">
        <v>100</v>
      </c>
      <c r="BH52" s="76" t="s">
        <v>60</v>
      </c>
      <c r="BI52" s="76" t="s">
        <v>1414</v>
      </c>
      <c r="BJ52">
        <f t="shared" si="0"/>
        <v>5</v>
      </c>
      <c r="BK52">
        <f t="shared" si="1"/>
        <v>43</v>
      </c>
      <c r="BM52" s="86" t="str">
        <f>_xlfn.XLOOKUP(Form_Responses181112[[#This Row],[Sekolah School (Cleansed)]],'Quality Check'!$B$11:$B$14,'Quality Check'!$C$11:$C$14,)</f>
        <v>Rural</v>
      </c>
      <c r="BN52" s="86" t="str">
        <f>_xlfn.XLOOKUP(Form_Responses181112[[#This Row],[Sekolah School (Cleansed)]],'Quality Check'!$B$11:$B$14,'Quality Check'!$D$11:$D$14,)</f>
        <v>Intervention Group (IG)</v>
      </c>
    </row>
    <row r="53" spans="1:66" ht="13.2" x14ac:dyDescent="0.25">
      <c r="A53" s="82">
        <v>45569.487710960646</v>
      </c>
      <c r="B53" s="83" t="s">
        <v>232</v>
      </c>
      <c r="C53" s="84" t="s">
        <v>233</v>
      </c>
      <c r="D53" s="83">
        <v>22.32</v>
      </c>
      <c r="E53" s="83">
        <v>0</v>
      </c>
      <c r="F53" s="83" t="s">
        <v>60</v>
      </c>
      <c r="G53" s="83" t="s">
        <v>76</v>
      </c>
      <c r="H53" s="83" t="s">
        <v>186</v>
      </c>
      <c r="I53" s="83" t="s">
        <v>63</v>
      </c>
      <c r="J53" s="83" t="s">
        <v>64</v>
      </c>
      <c r="K53" s="83" t="s">
        <v>64</v>
      </c>
      <c r="L53" s="83" t="s">
        <v>64</v>
      </c>
      <c r="M53" s="83" t="s">
        <v>64</v>
      </c>
      <c r="N53" s="83" t="s">
        <v>64</v>
      </c>
      <c r="O53" s="83" t="s">
        <v>64</v>
      </c>
      <c r="P53" s="83" t="s">
        <v>64</v>
      </c>
      <c r="Q53" s="83" t="s">
        <v>64</v>
      </c>
      <c r="R53" s="83" t="s">
        <v>64</v>
      </c>
      <c r="S53" s="83" t="s">
        <v>64</v>
      </c>
      <c r="T53" s="83" t="s">
        <v>64</v>
      </c>
      <c r="U53" s="83" t="s">
        <v>64</v>
      </c>
      <c r="V53" s="83" t="s">
        <v>64</v>
      </c>
      <c r="W53" s="83" t="s">
        <v>64</v>
      </c>
      <c r="X53" s="83" t="s">
        <v>64</v>
      </c>
      <c r="Y53" s="83" t="s">
        <v>64</v>
      </c>
      <c r="Z53" s="83" t="s">
        <v>65</v>
      </c>
      <c r="AA53" s="83" t="s">
        <v>65</v>
      </c>
      <c r="AB53" s="83" t="s">
        <v>65</v>
      </c>
      <c r="AC53" s="83" t="s">
        <v>65</v>
      </c>
      <c r="AD53" s="83" t="s">
        <v>65</v>
      </c>
      <c r="AE53" s="83" t="s">
        <v>65</v>
      </c>
      <c r="AF53" s="83" t="s">
        <v>66</v>
      </c>
      <c r="AG53" s="83" t="s">
        <v>66</v>
      </c>
      <c r="AH53" s="83" t="s">
        <v>66</v>
      </c>
      <c r="AI53" s="83" t="s">
        <v>66</v>
      </c>
      <c r="AJ53" s="83" t="s">
        <v>66</v>
      </c>
      <c r="AK53" s="83" t="s">
        <v>66</v>
      </c>
      <c r="AL53" s="83" t="s">
        <v>66</v>
      </c>
      <c r="AM53" s="83" t="s">
        <v>66</v>
      </c>
      <c r="AN53" s="83" t="s">
        <v>66</v>
      </c>
      <c r="AO53" s="83" t="s">
        <v>66</v>
      </c>
      <c r="AP53" s="83" t="s">
        <v>85</v>
      </c>
      <c r="AQ53" s="83" t="s">
        <v>85</v>
      </c>
      <c r="AR53" s="83" t="s">
        <v>86</v>
      </c>
      <c r="AS53" s="83" t="s">
        <v>115</v>
      </c>
      <c r="AT53" s="83" t="s">
        <v>87</v>
      </c>
      <c r="AU53" s="83" t="s">
        <v>67</v>
      </c>
      <c r="AV53" s="83" t="s">
        <v>67</v>
      </c>
      <c r="AW53" s="83" t="s">
        <v>73</v>
      </c>
      <c r="AX53" s="83" t="s">
        <v>73</v>
      </c>
      <c r="AY53" s="83" t="s">
        <v>73</v>
      </c>
      <c r="AZ53" s="83" t="s">
        <v>72</v>
      </c>
      <c r="BA53" s="83" t="s">
        <v>72</v>
      </c>
      <c r="BB53" s="83" t="s">
        <v>72</v>
      </c>
      <c r="BC53" s="83" t="s">
        <v>73</v>
      </c>
      <c r="BE53" s="83" t="s">
        <v>73</v>
      </c>
      <c r="BG53" s="76" t="s">
        <v>100</v>
      </c>
      <c r="BH53" s="76" t="s">
        <v>60</v>
      </c>
      <c r="BI53" s="76" t="s">
        <v>1414</v>
      </c>
      <c r="BJ53">
        <f t="shared" si="0"/>
        <v>15</v>
      </c>
      <c r="BK53">
        <f t="shared" si="1"/>
        <v>53</v>
      </c>
      <c r="BM53" s="86" t="str">
        <f>_xlfn.XLOOKUP(Form_Responses181112[[#This Row],[Sekolah School (Cleansed)]],'Quality Check'!$B$11:$B$14,'Quality Check'!$C$11:$C$14,)</f>
        <v>Rural</v>
      </c>
      <c r="BN53" s="86" t="str">
        <f>_xlfn.XLOOKUP(Form_Responses181112[[#This Row],[Sekolah School (Cleansed)]],'Quality Check'!$B$11:$B$14,'Quality Check'!$D$11:$D$14,)</f>
        <v>Intervention Group (IG)</v>
      </c>
    </row>
    <row r="54" spans="1:66" ht="13.2" x14ac:dyDescent="0.25">
      <c r="A54" s="82">
        <v>45569.488879236116</v>
      </c>
      <c r="B54" s="83" t="s">
        <v>234</v>
      </c>
      <c r="C54" s="84" t="s">
        <v>235</v>
      </c>
      <c r="D54" s="83">
        <v>100</v>
      </c>
      <c r="E54" s="83">
        <v>0.25</v>
      </c>
      <c r="F54" s="83" t="s">
        <v>60</v>
      </c>
      <c r="G54" s="83" t="s">
        <v>76</v>
      </c>
      <c r="H54" s="83" t="s">
        <v>236</v>
      </c>
      <c r="I54" s="83" t="s">
        <v>63</v>
      </c>
      <c r="J54" s="83" t="s">
        <v>64</v>
      </c>
      <c r="K54" s="83" t="s">
        <v>64</v>
      </c>
      <c r="L54" s="83" t="s">
        <v>145</v>
      </c>
      <c r="M54" s="83" t="s">
        <v>84</v>
      </c>
      <c r="N54" s="83" t="s">
        <v>64</v>
      </c>
      <c r="O54" s="83" t="s">
        <v>64</v>
      </c>
      <c r="P54" s="83" t="s">
        <v>84</v>
      </c>
      <c r="Q54" s="83" t="s">
        <v>64</v>
      </c>
      <c r="R54" s="83" t="s">
        <v>64</v>
      </c>
      <c r="S54" s="83" t="s">
        <v>64</v>
      </c>
      <c r="T54" s="83" t="s">
        <v>64</v>
      </c>
      <c r="U54" s="83" t="s">
        <v>84</v>
      </c>
      <c r="V54" s="83" t="s">
        <v>64</v>
      </c>
      <c r="W54" s="83" t="s">
        <v>64</v>
      </c>
      <c r="X54" s="83" t="s">
        <v>64</v>
      </c>
      <c r="Y54" s="83" t="s">
        <v>84</v>
      </c>
      <c r="Z54" s="83" t="s">
        <v>66</v>
      </c>
      <c r="AA54" s="83" t="s">
        <v>65</v>
      </c>
      <c r="AB54" s="83" t="s">
        <v>66</v>
      </c>
      <c r="AC54" s="83" t="s">
        <v>66</v>
      </c>
      <c r="AD54" s="83" t="s">
        <v>66</v>
      </c>
      <c r="AE54" s="83" t="s">
        <v>66</v>
      </c>
      <c r="AF54" s="83" t="s">
        <v>66</v>
      </c>
      <c r="AG54" s="83" t="s">
        <v>66</v>
      </c>
      <c r="AH54" s="83" t="s">
        <v>65</v>
      </c>
      <c r="AI54" s="83" t="s">
        <v>79</v>
      </c>
      <c r="AJ54" s="83" t="s">
        <v>66</v>
      </c>
      <c r="AK54" s="83" t="s">
        <v>66</v>
      </c>
      <c r="AL54" s="83" t="s">
        <v>66</v>
      </c>
      <c r="AM54" s="83" t="s">
        <v>66</v>
      </c>
      <c r="AN54" s="83" t="s">
        <v>66</v>
      </c>
      <c r="AO54" s="83" t="s">
        <v>66</v>
      </c>
      <c r="AP54" s="83" t="s">
        <v>85</v>
      </c>
      <c r="AQ54" s="83" t="s">
        <v>67</v>
      </c>
      <c r="AR54" s="83" t="s">
        <v>86</v>
      </c>
      <c r="AS54" s="83" t="s">
        <v>223</v>
      </c>
      <c r="AT54" s="83" t="s">
        <v>69</v>
      </c>
      <c r="AU54" s="83" t="s">
        <v>80</v>
      </c>
      <c r="AV54" s="83" t="s">
        <v>80</v>
      </c>
      <c r="AW54" s="83" t="s">
        <v>72</v>
      </c>
      <c r="AX54" s="83" t="s">
        <v>63</v>
      </c>
      <c r="AY54" s="83" t="s">
        <v>63</v>
      </c>
      <c r="AZ54" s="83" t="s">
        <v>73</v>
      </c>
      <c r="BA54" s="83" t="s">
        <v>63</v>
      </c>
      <c r="BB54" s="83" t="s">
        <v>72</v>
      </c>
      <c r="BC54" s="83" t="s">
        <v>73</v>
      </c>
      <c r="BE54" s="83" t="s">
        <v>73</v>
      </c>
      <c r="BG54" s="76" t="s">
        <v>100</v>
      </c>
      <c r="BH54" s="76" t="s">
        <v>60</v>
      </c>
      <c r="BI54" s="76" t="s">
        <v>1414</v>
      </c>
      <c r="BJ54">
        <f t="shared" si="0"/>
        <v>11</v>
      </c>
      <c r="BK54">
        <f t="shared" si="1"/>
        <v>50</v>
      </c>
      <c r="BM54" s="86" t="str">
        <f>_xlfn.XLOOKUP(Form_Responses181112[[#This Row],[Sekolah School (Cleansed)]],'Quality Check'!$B$11:$B$14,'Quality Check'!$C$11:$C$14,)</f>
        <v>Rural</v>
      </c>
      <c r="BN54" s="86" t="str">
        <f>_xlfn.XLOOKUP(Form_Responses181112[[#This Row],[Sekolah School (Cleansed)]],'Quality Check'!$B$11:$B$14,'Quality Check'!$D$11:$D$14,)</f>
        <v>Intervention Group (IG)</v>
      </c>
    </row>
    <row r="55" spans="1:66" ht="13.2" x14ac:dyDescent="0.25">
      <c r="A55" s="82">
        <v>45569.492674456022</v>
      </c>
      <c r="B55" s="83" t="s">
        <v>237</v>
      </c>
      <c r="C55" s="84" t="s">
        <v>238</v>
      </c>
      <c r="D55" s="83">
        <v>26.79</v>
      </c>
      <c r="E55" s="83">
        <v>0</v>
      </c>
      <c r="F55" s="83" t="s">
        <v>60</v>
      </c>
      <c r="G55" s="83" t="s">
        <v>76</v>
      </c>
      <c r="H55" s="83" t="s">
        <v>125</v>
      </c>
      <c r="I55" s="83" t="s">
        <v>63</v>
      </c>
      <c r="J55" s="83" t="s">
        <v>64</v>
      </c>
      <c r="K55" s="83" t="s">
        <v>64</v>
      </c>
      <c r="L55" s="83" t="s">
        <v>64</v>
      </c>
      <c r="M55" s="83" t="s">
        <v>84</v>
      </c>
      <c r="N55" s="83" t="s">
        <v>84</v>
      </c>
      <c r="O55" s="83" t="s">
        <v>84</v>
      </c>
      <c r="P55" s="83" t="s">
        <v>84</v>
      </c>
      <c r="Q55" s="83" t="s">
        <v>64</v>
      </c>
      <c r="R55" s="83" t="s">
        <v>64</v>
      </c>
      <c r="S55" s="83" t="s">
        <v>64</v>
      </c>
      <c r="T55" s="83" t="s">
        <v>64</v>
      </c>
      <c r="U55" s="83" t="s">
        <v>64</v>
      </c>
      <c r="V55" s="83" t="s">
        <v>64</v>
      </c>
      <c r="W55" s="83" t="s">
        <v>64</v>
      </c>
      <c r="X55" s="83" t="s">
        <v>64</v>
      </c>
      <c r="Y55" s="83" t="s">
        <v>64</v>
      </c>
      <c r="Z55" s="83" t="s">
        <v>65</v>
      </c>
      <c r="AA55" s="83" t="s">
        <v>65</v>
      </c>
      <c r="AB55" s="83" t="s">
        <v>66</v>
      </c>
      <c r="AC55" s="83" t="s">
        <v>65</v>
      </c>
      <c r="AD55" s="83" t="s">
        <v>66</v>
      </c>
      <c r="AE55" s="83" t="s">
        <v>65</v>
      </c>
      <c r="AF55" s="83" t="s">
        <v>66</v>
      </c>
      <c r="AG55" s="83" t="s">
        <v>65</v>
      </c>
      <c r="AH55" s="83" t="s">
        <v>65</v>
      </c>
      <c r="AI55" s="83" t="s">
        <v>101</v>
      </c>
      <c r="AJ55" s="83" t="s">
        <v>65</v>
      </c>
      <c r="AK55" s="83" t="s">
        <v>65</v>
      </c>
      <c r="AL55" s="83" t="s">
        <v>65</v>
      </c>
      <c r="AM55" s="83" t="s">
        <v>66</v>
      </c>
      <c r="AN55" s="83" t="s">
        <v>66</v>
      </c>
      <c r="AO55" s="83" t="s">
        <v>66</v>
      </c>
      <c r="AP55" s="83" t="s">
        <v>85</v>
      </c>
      <c r="AQ55" s="83" t="s">
        <v>85</v>
      </c>
      <c r="AR55" s="83" t="s">
        <v>86</v>
      </c>
      <c r="AS55" s="83" t="s">
        <v>68</v>
      </c>
      <c r="AT55" s="83" t="s">
        <v>87</v>
      </c>
      <c r="AU55" s="83" t="s">
        <v>80</v>
      </c>
      <c r="AV55" s="83" t="s">
        <v>67</v>
      </c>
      <c r="AW55" s="83" t="s">
        <v>73</v>
      </c>
      <c r="AX55" s="83" t="s">
        <v>73</v>
      </c>
      <c r="AY55" s="83" t="s">
        <v>73</v>
      </c>
      <c r="AZ55" s="83" t="s">
        <v>63</v>
      </c>
      <c r="BA55" s="83" t="s">
        <v>73</v>
      </c>
      <c r="BB55" s="83" t="s">
        <v>73</v>
      </c>
      <c r="BC55" s="83" t="s">
        <v>73</v>
      </c>
      <c r="BE55" s="83" t="s">
        <v>73</v>
      </c>
      <c r="BG55" s="76" t="s">
        <v>100</v>
      </c>
      <c r="BH55" s="76" t="s">
        <v>60</v>
      </c>
      <c r="BI55" s="76" t="s">
        <v>1414</v>
      </c>
      <c r="BJ55">
        <f t="shared" si="0"/>
        <v>12</v>
      </c>
      <c r="BK55">
        <f t="shared" si="1"/>
        <v>58</v>
      </c>
      <c r="BM55" s="86" t="str">
        <f>_xlfn.XLOOKUP(Form_Responses181112[[#This Row],[Sekolah School (Cleansed)]],'Quality Check'!$B$11:$B$14,'Quality Check'!$C$11:$C$14,)</f>
        <v>Rural</v>
      </c>
      <c r="BN55" s="86" t="str">
        <f>_xlfn.XLOOKUP(Form_Responses181112[[#This Row],[Sekolah School (Cleansed)]],'Quality Check'!$B$11:$B$14,'Quality Check'!$D$11:$D$14,)</f>
        <v>Intervention Group (IG)</v>
      </c>
    </row>
    <row r="56" spans="1:66" ht="13.2" x14ac:dyDescent="0.25">
      <c r="A56" s="82">
        <v>45569.493381469903</v>
      </c>
      <c r="B56" s="83" t="s">
        <v>239</v>
      </c>
      <c r="C56" s="84" t="s">
        <v>240</v>
      </c>
      <c r="D56" s="83">
        <v>88</v>
      </c>
      <c r="E56" s="83">
        <v>0</v>
      </c>
      <c r="F56" s="83" t="s">
        <v>60</v>
      </c>
      <c r="G56" s="83" t="s">
        <v>76</v>
      </c>
      <c r="H56" s="83" t="s">
        <v>100</v>
      </c>
      <c r="I56" s="83" t="s">
        <v>73</v>
      </c>
      <c r="J56" s="83" t="s">
        <v>64</v>
      </c>
      <c r="K56" s="83" t="s">
        <v>64</v>
      </c>
      <c r="L56" s="83" t="s">
        <v>64</v>
      </c>
      <c r="M56" s="83" t="s">
        <v>64</v>
      </c>
      <c r="N56" s="83" t="s">
        <v>84</v>
      </c>
      <c r="O56" s="83" t="s">
        <v>64</v>
      </c>
      <c r="P56" s="83" t="s">
        <v>84</v>
      </c>
      <c r="Q56" s="83" t="s">
        <v>84</v>
      </c>
      <c r="R56" s="83" t="s">
        <v>64</v>
      </c>
      <c r="S56" s="83" t="s">
        <v>64</v>
      </c>
      <c r="T56" s="83" t="s">
        <v>78</v>
      </c>
      <c r="U56" s="83" t="s">
        <v>64</v>
      </c>
      <c r="V56" s="83" t="s">
        <v>64</v>
      </c>
      <c r="W56" s="83" t="s">
        <v>64</v>
      </c>
      <c r="X56" s="83" t="s">
        <v>64</v>
      </c>
      <c r="Y56" s="83" t="s">
        <v>64</v>
      </c>
      <c r="Z56" s="83" t="s">
        <v>65</v>
      </c>
      <c r="AA56" s="83" t="s">
        <v>65</v>
      </c>
      <c r="AB56" s="83" t="s">
        <v>65</v>
      </c>
      <c r="AC56" s="83" t="s">
        <v>65</v>
      </c>
      <c r="AD56" s="83" t="s">
        <v>65</v>
      </c>
      <c r="AE56" s="83" t="s">
        <v>65</v>
      </c>
      <c r="AF56" s="83" t="s">
        <v>65</v>
      </c>
      <c r="AG56" s="83" t="s">
        <v>65</v>
      </c>
      <c r="AH56" s="83" t="s">
        <v>65</v>
      </c>
      <c r="AI56" s="83" t="s">
        <v>101</v>
      </c>
      <c r="AJ56" s="83" t="s">
        <v>65</v>
      </c>
      <c r="AK56" s="83" t="s">
        <v>65</v>
      </c>
      <c r="AL56" s="83" t="s">
        <v>65</v>
      </c>
      <c r="AM56" s="83" t="s">
        <v>65</v>
      </c>
      <c r="AN56" s="83" t="s">
        <v>65</v>
      </c>
      <c r="AO56" s="83" t="s">
        <v>65</v>
      </c>
      <c r="AP56" s="83" t="s">
        <v>85</v>
      </c>
      <c r="AQ56" s="83" t="s">
        <v>85</v>
      </c>
      <c r="AR56" s="83" t="s">
        <v>73</v>
      </c>
      <c r="AS56" s="83" t="s">
        <v>120</v>
      </c>
      <c r="AT56" s="83" t="s">
        <v>69</v>
      </c>
      <c r="AU56" s="83" t="s">
        <v>67</v>
      </c>
      <c r="AV56" s="83" t="s">
        <v>132</v>
      </c>
      <c r="AW56" s="83" t="s">
        <v>73</v>
      </c>
      <c r="AX56" s="83" t="s">
        <v>73</v>
      </c>
      <c r="AY56" s="83" t="s">
        <v>72</v>
      </c>
      <c r="AZ56" s="83" t="s">
        <v>73</v>
      </c>
      <c r="BA56" s="83" t="s">
        <v>72</v>
      </c>
      <c r="BB56" s="83" t="s">
        <v>73</v>
      </c>
      <c r="BC56" s="83" t="s">
        <v>73</v>
      </c>
      <c r="BE56" s="83" t="s">
        <v>73</v>
      </c>
      <c r="BG56" s="76" t="s">
        <v>100</v>
      </c>
      <c r="BH56" s="76" t="s">
        <v>60</v>
      </c>
      <c r="BI56" s="76" t="s">
        <v>1415</v>
      </c>
      <c r="BJ56">
        <f t="shared" si="0"/>
        <v>11</v>
      </c>
      <c r="BK56">
        <f t="shared" si="1"/>
        <v>64</v>
      </c>
      <c r="BM56" s="86" t="str">
        <f>_xlfn.XLOOKUP(Form_Responses181112[[#This Row],[Sekolah School (Cleansed)]],'Quality Check'!$B$11:$B$14,'Quality Check'!$C$11:$C$14,)</f>
        <v>Rural</v>
      </c>
      <c r="BN56" s="86" t="str">
        <f>_xlfn.XLOOKUP(Form_Responses181112[[#This Row],[Sekolah School (Cleansed)]],'Quality Check'!$B$11:$B$14,'Quality Check'!$D$11:$D$14,)</f>
        <v>Intervention Group (IG)</v>
      </c>
    </row>
    <row r="57" spans="1:66" ht="13.2" x14ac:dyDescent="0.25">
      <c r="A57" s="82">
        <v>45569.494031273149</v>
      </c>
      <c r="B57" s="83" t="s">
        <v>241</v>
      </c>
      <c r="C57" s="84" t="s">
        <v>242</v>
      </c>
      <c r="D57" s="83">
        <v>31.25</v>
      </c>
      <c r="E57" s="83">
        <v>0.88</v>
      </c>
      <c r="F57" s="83" t="s">
        <v>114</v>
      </c>
      <c r="G57" s="83" t="s">
        <v>76</v>
      </c>
      <c r="H57" s="83" t="s">
        <v>100</v>
      </c>
      <c r="I57" s="83" t="s">
        <v>63</v>
      </c>
      <c r="J57" s="83" t="s">
        <v>64</v>
      </c>
      <c r="K57" s="83" t="s">
        <v>84</v>
      </c>
      <c r="L57" s="83" t="s">
        <v>64</v>
      </c>
      <c r="M57" s="83" t="s">
        <v>84</v>
      </c>
      <c r="N57" s="83" t="s">
        <v>84</v>
      </c>
      <c r="O57" s="83" t="s">
        <v>64</v>
      </c>
      <c r="P57" s="83" t="s">
        <v>64</v>
      </c>
      <c r="Q57" s="83" t="s">
        <v>64</v>
      </c>
      <c r="R57" s="83" t="s">
        <v>64</v>
      </c>
      <c r="S57" s="83" t="s">
        <v>64</v>
      </c>
      <c r="T57" s="83" t="s">
        <v>84</v>
      </c>
      <c r="U57" s="83" t="s">
        <v>64</v>
      </c>
      <c r="V57" s="83" t="s">
        <v>64</v>
      </c>
      <c r="W57" s="83" t="s">
        <v>64</v>
      </c>
      <c r="X57" s="83" t="s">
        <v>64</v>
      </c>
      <c r="Y57" s="83" t="s">
        <v>64</v>
      </c>
      <c r="Z57" s="83" t="s">
        <v>65</v>
      </c>
      <c r="AA57" s="83" t="s">
        <v>65</v>
      </c>
      <c r="AB57" s="83" t="s">
        <v>65</v>
      </c>
      <c r="AC57" s="83" t="s">
        <v>65</v>
      </c>
      <c r="AD57" s="83" t="s">
        <v>65</v>
      </c>
      <c r="AE57" s="83" t="s">
        <v>65</v>
      </c>
      <c r="AF57" s="83" t="s">
        <v>65</v>
      </c>
      <c r="AG57" s="83" t="s">
        <v>66</v>
      </c>
      <c r="AH57" s="83" t="s">
        <v>66</v>
      </c>
      <c r="AI57" s="83" t="s">
        <v>101</v>
      </c>
      <c r="AJ57" s="83" t="s">
        <v>65</v>
      </c>
      <c r="AK57" s="83" t="s">
        <v>65</v>
      </c>
      <c r="AL57" s="83" t="s">
        <v>66</v>
      </c>
      <c r="AM57" s="83" t="s">
        <v>65</v>
      </c>
      <c r="AN57" s="83" t="s">
        <v>79</v>
      </c>
      <c r="AO57" s="83" t="s">
        <v>65</v>
      </c>
      <c r="AP57" s="83" t="s">
        <v>85</v>
      </c>
      <c r="AQ57" s="83" t="s">
        <v>85</v>
      </c>
      <c r="AR57" s="83" t="s">
        <v>86</v>
      </c>
      <c r="AS57" s="83" t="s">
        <v>68</v>
      </c>
      <c r="AT57" s="83" t="s">
        <v>87</v>
      </c>
      <c r="AU57" s="83" t="s">
        <v>93</v>
      </c>
      <c r="AV57" s="83" t="s">
        <v>71</v>
      </c>
      <c r="AW57" s="83" t="s">
        <v>72</v>
      </c>
      <c r="AX57" s="83" t="s">
        <v>72</v>
      </c>
      <c r="AY57" s="83" t="s">
        <v>72</v>
      </c>
      <c r="AZ57" s="83" t="s">
        <v>72</v>
      </c>
      <c r="BA57" s="83" t="s">
        <v>72</v>
      </c>
      <c r="BB57" s="83" t="s">
        <v>72</v>
      </c>
      <c r="BC57" s="83" t="s">
        <v>73</v>
      </c>
      <c r="BE57" s="83" t="s">
        <v>73</v>
      </c>
      <c r="BG57" s="76" t="s">
        <v>100</v>
      </c>
      <c r="BH57" s="76" t="s">
        <v>114</v>
      </c>
      <c r="BI57" s="76" t="s">
        <v>1414</v>
      </c>
      <c r="BJ57">
        <f t="shared" si="0"/>
        <v>12</v>
      </c>
      <c r="BK57">
        <f t="shared" si="1"/>
        <v>59</v>
      </c>
      <c r="BM57" s="86" t="str">
        <f>_xlfn.XLOOKUP(Form_Responses181112[[#This Row],[Sekolah School (Cleansed)]],'Quality Check'!$B$11:$B$14,'Quality Check'!$C$11:$C$14,)</f>
        <v>Rural</v>
      </c>
      <c r="BN57" s="86" t="str">
        <f>_xlfn.XLOOKUP(Form_Responses181112[[#This Row],[Sekolah School (Cleansed)]],'Quality Check'!$B$11:$B$14,'Quality Check'!$D$11:$D$14,)</f>
        <v>Intervention Group (IG)</v>
      </c>
    </row>
    <row r="58" spans="1:66" ht="13.2" x14ac:dyDescent="0.25">
      <c r="A58" s="82">
        <v>45569.497070266203</v>
      </c>
      <c r="B58" s="83" t="s">
        <v>243</v>
      </c>
      <c r="C58" s="84" t="s">
        <v>244</v>
      </c>
      <c r="D58" s="83">
        <v>13.46</v>
      </c>
      <c r="E58" s="83">
        <v>0</v>
      </c>
      <c r="F58" s="83" t="s">
        <v>60</v>
      </c>
      <c r="G58" s="83" t="s">
        <v>76</v>
      </c>
      <c r="H58" s="83" t="s">
        <v>125</v>
      </c>
      <c r="I58" s="83" t="s">
        <v>63</v>
      </c>
      <c r="J58" s="83" t="s">
        <v>64</v>
      </c>
      <c r="K58" s="83" t="s">
        <v>64</v>
      </c>
      <c r="L58" s="83" t="s">
        <v>64</v>
      </c>
      <c r="M58" s="83" t="s">
        <v>64</v>
      </c>
      <c r="N58" s="83" t="s">
        <v>64</v>
      </c>
      <c r="O58" s="83" t="s">
        <v>64</v>
      </c>
      <c r="P58" s="83" t="s">
        <v>64</v>
      </c>
      <c r="Q58" s="83" t="s">
        <v>64</v>
      </c>
      <c r="R58" s="83" t="s">
        <v>64</v>
      </c>
      <c r="S58" s="83" t="s">
        <v>64</v>
      </c>
      <c r="T58" s="83" t="s">
        <v>64</v>
      </c>
      <c r="U58" s="83" t="s">
        <v>64</v>
      </c>
      <c r="V58" s="83" t="s">
        <v>64</v>
      </c>
      <c r="W58" s="83" t="s">
        <v>64</v>
      </c>
      <c r="X58" s="83" t="s">
        <v>64</v>
      </c>
      <c r="Y58" s="83" t="s">
        <v>64</v>
      </c>
      <c r="Z58" s="83" t="s">
        <v>66</v>
      </c>
      <c r="AA58" s="83" t="s">
        <v>65</v>
      </c>
      <c r="AB58" s="83" t="s">
        <v>65</v>
      </c>
      <c r="AC58" s="83" t="s">
        <v>65</v>
      </c>
      <c r="AD58" s="83" t="s">
        <v>65</v>
      </c>
      <c r="AE58" s="83" t="s">
        <v>65</v>
      </c>
      <c r="AF58" s="83" t="s">
        <v>65</v>
      </c>
      <c r="AG58" s="83" t="s">
        <v>65</v>
      </c>
      <c r="AH58" s="83" t="s">
        <v>65</v>
      </c>
      <c r="AI58" s="83" t="s">
        <v>65</v>
      </c>
      <c r="AJ58" s="83" t="s">
        <v>65</v>
      </c>
      <c r="AK58" s="83" t="s">
        <v>65</v>
      </c>
      <c r="AL58" s="83" t="s">
        <v>65</v>
      </c>
      <c r="AM58" s="83" t="s">
        <v>65</v>
      </c>
      <c r="AN58" s="83" t="s">
        <v>65</v>
      </c>
      <c r="AO58" s="83" t="s">
        <v>65</v>
      </c>
      <c r="AP58" s="83" t="s">
        <v>85</v>
      </c>
      <c r="AQ58" s="83" t="s">
        <v>85</v>
      </c>
      <c r="AR58" s="83" t="s">
        <v>63</v>
      </c>
      <c r="AS58" s="83" t="s">
        <v>68</v>
      </c>
      <c r="AT58" s="83" t="s">
        <v>87</v>
      </c>
      <c r="AU58" s="83" t="s">
        <v>70</v>
      </c>
      <c r="AV58" s="83" t="s">
        <v>132</v>
      </c>
      <c r="AW58" s="83" t="s">
        <v>73</v>
      </c>
      <c r="AX58" s="83" t="s">
        <v>73</v>
      </c>
      <c r="AY58" s="83" t="s">
        <v>72</v>
      </c>
      <c r="AZ58" s="83" t="s">
        <v>72</v>
      </c>
      <c r="BA58" s="83" t="s">
        <v>73</v>
      </c>
      <c r="BB58" s="83" t="s">
        <v>73</v>
      </c>
      <c r="BC58" s="83" t="s">
        <v>73</v>
      </c>
      <c r="BE58" s="83" t="s">
        <v>73</v>
      </c>
      <c r="BG58" s="76" t="s">
        <v>100</v>
      </c>
      <c r="BH58" s="76" t="s">
        <v>60</v>
      </c>
      <c r="BI58" s="76" t="s">
        <v>1414</v>
      </c>
      <c r="BJ58">
        <f t="shared" si="0"/>
        <v>15</v>
      </c>
      <c r="BK58">
        <f t="shared" si="1"/>
        <v>60</v>
      </c>
      <c r="BM58" s="86" t="str">
        <f>_xlfn.XLOOKUP(Form_Responses181112[[#This Row],[Sekolah School (Cleansed)]],'Quality Check'!$B$11:$B$14,'Quality Check'!$C$11:$C$14,)</f>
        <v>Rural</v>
      </c>
      <c r="BN58" s="86" t="str">
        <f>_xlfn.XLOOKUP(Form_Responses181112[[#This Row],[Sekolah School (Cleansed)]],'Quality Check'!$B$11:$B$14,'Quality Check'!$D$11:$D$14,)</f>
        <v>Intervention Group (IG)</v>
      </c>
    </row>
    <row r="59" spans="1:66" ht="13.2" x14ac:dyDescent="0.25">
      <c r="A59" s="82">
        <v>45569.498824108799</v>
      </c>
      <c r="B59" s="83" t="s">
        <v>245</v>
      </c>
      <c r="C59" s="84" t="s">
        <v>246</v>
      </c>
      <c r="D59" s="83">
        <v>7.14</v>
      </c>
      <c r="E59" s="83">
        <v>0.54</v>
      </c>
      <c r="F59" s="83" t="s">
        <v>60</v>
      </c>
      <c r="G59" s="83" t="s">
        <v>76</v>
      </c>
      <c r="H59" s="83" t="s">
        <v>62</v>
      </c>
      <c r="I59" s="83" t="s">
        <v>63</v>
      </c>
      <c r="J59" s="83" t="s">
        <v>64</v>
      </c>
      <c r="K59" s="83" t="s">
        <v>78</v>
      </c>
      <c r="L59" s="83" t="s">
        <v>64</v>
      </c>
      <c r="M59" s="83" t="s">
        <v>84</v>
      </c>
      <c r="N59" s="83" t="s">
        <v>64</v>
      </c>
      <c r="O59" s="83" t="s">
        <v>64</v>
      </c>
      <c r="P59" s="83" t="s">
        <v>84</v>
      </c>
      <c r="Q59" s="83" t="s">
        <v>64</v>
      </c>
      <c r="R59" s="83" t="s">
        <v>64</v>
      </c>
      <c r="S59" s="83" t="s">
        <v>64</v>
      </c>
      <c r="T59" s="83" t="s">
        <v>84</v>
      </c>
      <c r="U59" s="83" t="s">
        <v>84</v>
      </c>
      <c r="V59" s="83" t="s">
        <v>64</v>
      </c>
      <c r="W59" s="83" t="s">
        <v>64</v>
      </c>
      <c r="X59" s="83" t="s">
        <v>64</v>
      </c>
      <c r="Y59" s="83" t="s">
        <v>64</v>
      </c>
      <c r="Z59" s="83" t="s">
        <v>65</v>
      </c>
      <c r="AA59" s="83" t="s">
        <v>66</v>
      </c>
      <c r="AB59" s="83" t="s">
        <v>66</v>
      </c>
      <c r="AC59" s="83" t="s">
        <v>65</v>
      </c>
      <c r="AD59" s="83" t="s">
        <v>65</v>
      </c>
      <c r="AE59" s="83" t="s">
        <v>65</v>
      </c>
      <c r="AF59" s="83" t="s">
        <v>65</v>
      </c>
      <c r="AG59" s="83" t="s">
        <v>65</v>
      </c>
      <c r="AH59" s="83" t="s">
        <v>65</v>
      </c>
      <c r="AI59" s="83" t="s">
        <v>101</v>
      </c>
      <c r="AJ59" s="83" t="s">
        <v>65</v>
      </c>
      <c r="AK59" s="83" t="s">
        <v>65</v>
      </c>
      <c r="AL59" s="83" t="s">
        <v>65</v>
      </c>
      <c r="AM59" s="83" t="s">
        <v>65</v>
      </c>
      <c r="AN59" s="83" t="s">
        <v>66</v>
      </c>
      <c r="AO59" s="83" t="s">
        <v>66</v>
      </c>
      <c r="AP59" s="83" t="s">
        <v>67</v>
      </c>
      <c r="AQ59" s="83" t="s">
        <v>67</v>
      </c>
      <c r="AR59" s="83" t="s">
        <v>73</v>
      </c>
      <c r="AS59" s="83" t="s">
        <v>247</v>
      </c>
      <c r="AT59" s="83" t="s">
        <v>169</v>
      </c>
      <c r="AU59" s="83" t="s">
        <v>70</v>
      </c>
      <c r="AV59" s="83" t="s">
        <v>71</v>
      </c>
      <c r="AW59" s="83" t="s">
        <v>73</v>
      </c>
      <c r="AX59" s="83" t="s">
        <v>73</v>
      </c>
      <c r="AY59" s="83" t="s">
        <v>63</v>
      </c>
      <c r="AZ59" s="83" t="s">
        <v>73</v>
      </c>
      <c r="BA59" s="83" t="s">
        <v>63</v>
      </c>
      <c r="BB59" s="83" t="s">
        <v>73</v>
      </c>
      <c r="BC59" s="83" t="s">
        <v>73</v>
      </c>
      <c r="BE59" s="83" t="s">
        <v>73</v>
      </c>
      <c r="BG59" s="76" t="s">
        <v>100</v>
      </c>
      <c r="BH59" s="76" t="s">
        <v>60</v>
      </c>
      <c r="BI59" s="76" t="s">
        <v>1414</v>
      </c>
      <c r="BJ59">
        <f t="shared" si="0"/>
        <v>11</v>
      </c>
      <c r="BK59">
        <f t="shared" si="1"/>
        <v>60</v>
      </c>
      <c r="BM59" s="86" t="str">
        <f>_xlfn.XLOOKUP(Form_Responses181112[[#This Row],[Sekolah School (Cleansed)]],'Quality Check'!$B$11:$B$14,'Quality Check'!$C$11:$C$14,)</f>
        <v>Rural</v>
      </c>
      <c r="BN59" s="86" t="str">
        <f>_xlfn.XLOOKUP(Form_Responses181112[[#This Row],[Sekolah School (Cleansed)]],'Quality Check'!$B$11:$B$14,'Quality Check'!$D$11:$D$14,)</f>
        <v>Intervention Group (IG)</v>
      </c>
    </row>
    <row r="60" spans="1:66" ht="13.2" x14ac:dyDescent="0.25">
      <c r="A60" s="82">
        <v>45569.501395266205</v>
      </c>
      <c r="B60" s="83" t="s">
        <v>248</v>
      </c>
      <c r="C60" s="84" t="s">
        <v>249</v>
      </c>
      <c r="D60" s="83">
        <v>100</v>
      </c>
      <c r="E60" s="83">
        <v>0.75</v>
      </c>
      <c r="F60" s="83" t="s">
        <v>60</v>
      </c>
      <c r="G60" s="83" t="s">
        <v>76</v>
      </c>
      <c r="H60" s="83" t="s">
        <v>100</v>
      </c>
      <c r="I60" s="83" t="s">
        <v>73</v>
      </c>
      <c r="J60" s="83" t="s">
        <v>64</v>
      </c>
      <c r="K60" s="83" t="s">
        <v>64</v>
      </c>
      <c r="L60" s="83" t="s">
        <v>64</v>
      </c>
      <c r="M60" s="83" t="s">
        <v>84</v>
      </c>
      <c r="N60" s="83" t="s">
        <v>64</v>
      </c>
      <c r="O60" s="83" t="s">
        <v>64</v>
      </c>
      <c r="P60" s="83" t="s">
        <v>84</v>
      </c>
      <c r="Q60" s="83" t="s">
        <v>64</v>
      </c>
      <c r="R60" s="83" t="s">
        <v>64</v>
      </c>
      <c r="S60" s="83" t="s">
        <v>64</v>
      </c>
      <c r="T60" s="83" t="s">
        <v>64</v>
      </c>
      <c r="U60" s="83" t="s">
        <v>84</v>
      </c>
      <c r="V60" s="83" t="s">
        <v>64</v>
      </c>
      <c r="W60" s="83" t="s">
        <v>64</v>
      </c>
      <c r="X60" s="83" t="s">
        <v>64</v>
      </c>
      <c r="Y60" s="83" t="s">
        <v>64</v>
      </c>
      <c r="Z60" s="83" t="s">
        <v>65</v>
      </c>
      <c r="AA60" s="83" t="s">
        <v>65</v>
      </c>
      <c r="AB60" s="83" t="s">
        <v>66</v>
      </c>
      <c r="AC60" s="83" t="s">
        <v>65</v>
      </c>
      <c r="AD60" s="83" t="s">
        <v>66</v>
      </c>
      <c r="AE60" s="83" t="s">
        <v>65</v>
      </c>
      <c r="AF60" s="83" t="s">
        <v>66</v>
      </c>
      <c r="AG60" s="83" t="s">
        <v>65</v>
      </c>
      <c r="AH60" s="83" t="s">
        <v>65</v>
      </c>
      <c r="AI60" s="83" t="s">
        <v>79</v>
      </c>
      <c r="AJ60" s="83" t="s">
        <v>65</v>
      </c>
      <c r="AK60" s="83" t="s">
        <v>65</v>
      </c>
      <c r="AL60" s="83" t="s">
        <v>65</v>
      </c>
      <c r="AM60" s="83" t="s">
        <v>65</v>
      </c>
      <c r="AN60" s="83" t="s">
        <v>79</v>
      </c>
      <c r="AO60" s="83" t="s">
        <v>66</v>
      </c>
      <c r="AP60" s="83" t="s">
        <v>85</v>
      </c>
      <c r="AQ60" s="83" t="s">
        <v>85</v>
      </c>
      <c r="AR60" s="83" t="s">
        <v>86</v>
      </c>
      <c r="AS60" s="83" t="s">
        <v>81</v>
      </c>
      <c r="AT60" s="83" t="s">
        <v>69</v>
      </c>
      <c r="AU60" s="83" t="s">
        <v>93</v>
      </c>
      <c r="AV60" s="83" t="s">
        <v>71</v>
      </c>
      <c r="AW60" s="83" t="s">
        <v>63</v>
      </c>
      <c r="AX60" s="83" t="s">
        <v>72</v>
      </c>
      <c r="AY60" s="83" t="s">
        <v>72</v>
      </c>
      <c r="AZ60" s="83" t="s">
        <v>72</v>
      </c>
      <c r="BA60" s="83" t="s">
        <v>63</v>
      </c>
      <c r="BB60" s="83" t="s">
        <v>72</v>
      </c>
      <c r="BC60" s="83" t="s">
        <v>73</v>
      </c>
      <c r="BE60" s="83" t="s">
        <v>73</v>
      </c>
      <c r="BG60" s="76" t="s">
        <v>100</v>
      </c>
      <c r="BH60" s="76" t="s">
        <v>60</v>
      </c>
      <c r="BI60" s="76" t="s">
        <v>1415</v>
      </c>
      <c r="BJ60">
        <f t="shared" si="0"/>
        <v>13</v>
      </c>
      <c r="BK60">
        <f t="shared" si="1"/>
        <v>57</v>
      </c>
      <c r="BM60" s="86" t="str">
        <f>_xlfn.XLOOKUP(Form_Responses181112[[#This Row],[Sekolah School (Cleansed)]],'Quality Check'!$B$11:$B$14,'Quality Check'!$C$11:$C$14,)</f>
        <v>Rural</v>
      </c>
      <c r="BN60" s="86" t="str">
        <f>_xlfn.XLOOKUP(Form_Responses181112[[#This Row],[Sekolah School (Cleansed)]],'Quality Check'!$B$11:$B$14,'Quality Check'!$D$11:$D$14,)</f>
        <v>Intervention Group (IG)</v>
      </c>
    </row>
    <row r="61" spans="1:66" ht="13.2" x14ac:dyDescent="0.25">
      <c r="A61" s="82">
        <v>45569.501503726853</v>
      </c>
      <c r="B61" s="83" t="s">
        <v>250</v>
      </c>
      <c r="C61" s="84" t="s">
        <v>251</v>
      </c>
      <c r="D61" s="83">
        <v>31.25</v>
      </c>
      <c r="E61" s="83">
        <v>0.17</v>
      </c>
      <c r="F61" s="83" t="s">
        <v>60</v>
      </c>
      <c r="G61" s="83" t="s">
        <v>76</v>
      </c>
      <c r="H61" s="83" t="s">
        <v>62</v>
      </c>
      <c r="I61" s="83" t="s">
        <v>63</v>
      </c>
      <c r="J61" s="83" t="s">
        <v>64</v>
      </c>
      <c r="K61" s="83" t="s">
        <v>64</v>
      </c>
      <c r="L61" s="83" t="s">
        <v>64</v>
      </c>
      <c r="M61" s="83" t="s">
        <v>64</v>
      </c>
      <c r="N61" s="83" t="s">
        <v>64</v>
      </c>
      <c r="O61" s="83" t="s">
        <v>64</v>
      </c>
      <c r="P61" s="83" t="s">
        <v>64</v>
      </c>
      <c r="Q61" s="83" t="s">
        <v>64</v>
      </c>
      <c r="R61" s="83" t="s">
        <v>64</v>
      </c>
      <c r="S61" s="83" t="s">
        <v>78</v>
      </c>
      <c r="T61" s="83" t="s">
        <v>64</v>
      </c>
      <c r="U61" s="83" t="s">
        <v>64</v>
      </c>
      <c r="V61" s="83" t="s">
        <v>64</v>
      </c>
      <c r="W61" s="83" t="s">
        <v>78</v>
      </c>
      <c r="X61" s="83" t="s">
        <v>64</v>
      </c>
      <c r="Y61" s="83" t="s">
        <v>64</v>
      </c>
      <c r="Z61" s="83" t="s">
        <v>65</v>
      </c>
      <c r="AA61" s="83" t="s">
        <v>65</v>
      </c>
      <c r="AB61" s="83" t="s">
        <v>66</v>
      </c>
      <c r="AC61" s="83" t="s">
        <v>66</v>
      </c>
      <c r="AD61" s="83" t="s">
        <v>66</v>
      </c>
      <c r="AE61" s="83" t="s">
        <v>66</v>
      </c>
      <c r="AF61" s="83" t="s">
        <v>66</v>
      </c>
      <c r="AG61" s="83" t="s">
        <v>65</v>
      </c>
      <c r="AH61" s="83" t="s">
        <v>65</v>
      </c>
      <c r="AI61" s="83" t="s">
        <v>79</v>
      </c>
      <c r="AJ61" s="83" t="s">
        <v>65</v>
      </c>
      <c r="AK61" s="83" t="s">
        <v>65</v>
      </c>
      <c r="AL61" s="83" t="s">
        <v>66</v>
      </c>
      <c r="AM61" s="83" t="s">
        <v>65</v>
      </c>
      <c r="AN61" s="83" t="s">
        <v>66</v>
      </c>
      <c r="AO61" s="83" t="s">
        <v>65</v>
      </c>
      <c r="AP61" s="83" t="s">
        <v>67</v>
      </c>
      <c r="AQ61" s="83" t="s">
        <v>67</v>
      </c>
      <c r="AR61" s="83" t="s">
        <v>63</v>
      </c>
      <c r="AS61" s="83" t="s">
        <v>252</v>
      </c>
      <c r="AT61" s="83" t="s">
        <v>69</v>
      </c>
      <c r="AU61" s="83" t="s">
        <v>67</v>
      </c>
      <c r="AV61" s="83" t="s">
        <v>132</v>
      </c>
      <c r="AW61" s="83" t="s">
        <v>73</v>
      </c>
      <c r="AX61" s="83" t="s">
        <v>73</v>
      </c>
      <c r="AY61" s="83" t="s">
        <v>72</v>
      </c>
      <c r="AZ61" s="83" t="s">
        <v>72</v>
      </c>
      <c r="BA61" s="83" t="s">
        <v>73</v>
      </c>
      <c r="BB61" s="83" t="s">
        <v>73</v>
      </c>
      <c r="BC61" s="83" t="s">
        <v>73</v>
      </c>
      <c r="BE61" s="83" t="s">
        <v>73</v>
      </c>
      <c r="BG61" s="76" t="s">
        <v>100</v>
      </c>
      <c r="BH61" s="76" t="s">
        <v>60</v>
      </c>
      <c r="BI61" s="76" t="s">
        <v>1414</v>
      </c>
      <c r="BJ61">
        <f t="shared" si="0"/>
        <v>13</v>
      </c>
      <c r="BK61">
        <f t="shared" si="1"/>
        <v>56</v>
      </c>
      <c r="BM61" s="86" t="str">
        <f>_xlfn.XLOOKUP(Form_Responses181112[[#This Row],[Sekolah School (Cleansed)]],'Quality Check'!$B$11:$B$14,'Quality Check'!$C$11:$C$14,)</f>
        <v>Rural</v>
      </c>
      <c r="BN61" s="86" t="str">
        <f>_xlfn.XLOOKUP(Form_Responses181112[[#This Row],[Sekolah School (Cleansed)]],'Quality Check'!$B$11:$B$14,'Quality Check'!$D$11:$D$14,)</f>
        <v>Intervention Group (IG)</v>
      </c>
    </row>
    <row r="62" spans="1:66" ht="13.2" x14ac:dyDescent="0.25">
      <c r="A62" s="82">
        <v>45569.502187199076</v>
      </c>
      <c r="B62" s="83" t="s">
        <v>253</v>
      </c>
      <c r="C62" s="84" t="s">
        <v>254</v>
      </c>
      <c r="D62" s="83">
        <v>37.5</v>
      </c>
      <c r="E62" s="83">
        <v>0.54</v>
      </c>
      <c r="F62" s="83" t="s">
        <v>60</v>
      </c>
      <c r="G62" s="83" t="s">
        <v>76</v>
      </c>
      <c r="H62" s="83" t="s">
        <v>100</v>
      </c>
      <c r="I62" s="83" t="s">
        <v>63</v>
      </c>
      <c r="J62" s="83" t="s">
        <v>64</v>
      </c>
      <c r="K62" s="83" t="s">
        <v>64</v>
      </c>
      <c r="L62" s="83" t="s">
        <v>64</v>
      </c>
      <c r="M62" s="83" t="s">
        <v>64</v>
      </c>
      <c r="N62" s="83" t="s">
        <v>64</v>
      </c>
      <c r="O62" s="83" t="s">
        <v>64</v>
      </c>
      <c r="P62" s="83" t="s">
        <v>84</v>
      </c>
      <c r="Q62" s="83" t="s">
        <v>64</v>
      </c>
      <c r="R62" s="83" t="s">
        <v>64</v>
      </c>
      <c r="S62" s="83" t="s">
        <v>78</v>
      </c>
      <c r="T62" s="83" t="s">
        <v>64</v>
      </c>
      <c r="U62" s="83" t="s">
        <v>64</v>
      </c>
      <c r="V62" s="83" t="s">
        <v>64</v>
      </c>
      <c r="W62" s="83" t="s">
        <v>64</v>
      </c>
      <c r="X62" s="83" t="s">
        <v>64</v>
      </c>
      <c r="Y62" s="83" t="s">
        <v>64</v>
      </c>
      <c r="Z62" s="83" t="s">
        <v>65</v>
      </c>
      <c r="AA62" s="83" t="s">
        <v>66</v>
      </c>
      <c r="AB62" s="83" t="s">
        <v>66</v>
      </c>
      <c r="AC62" s="83" t="s">
        <v>66</v>
      </c>
      <c r="AD62" s="83" t="s">
        <v>66</v>
      </c>
      <c r="AE62" s="83" t="s">
        <v>65</v>
      </c>
      <c r="AF62" s="83" t="s">
        <v>66</v>
      </c>
      <c r="AG62" s="83" t="s">
        <v>66</v>
      </c>
      <c r="AH62" s="83" t="s">
        <v>65</v>
      </c>
      <c r="AI62" s="83" t="s">
        <v>79</v>
      </c>
      <c r="AJ62" s="83" t="s">
        <v>65</v>
      </c>
      <c r="AK62" s="83" t="s">
        <v>66</v>
      </c>
      <c r="AL62" s="83" t="s">
        <v>66</v>
      </c>
      <c r="AM62" s="83" t="s">
        <v>65</v>
      </c>
      <c r="AN62" s="83" t="s">
        <v>79</v>
      </c>
      <c r="AO62" s="83" t="s">
        <v>66</v>
      </c>
      <c r="AP62" s="83" t="s">
        <v>67</v>
      </c>
      <c r="AQ62" s="83" t="s">
        <v>85</v>
      </c>
      <c r="AR62" s="83" t="s">
        <v>63</v>
      </c>
      <c r="AS62" s="83" t="s">
        <v>115</v>
      </c>
      <c r="AT62" s="83" t="s">
        <v>69</v>
      </c>
      <c r="AU62" s="83" t="s">
        <v>93</v>
      </c>
      <c r="AV62" s="83" t="s">
        <v>71</v>
      </c>
      <c r="AW62" s="83" t="s">
        <v>63</v>
      </c>
      <c r="AX62" s="83" t="s">
        <v>63</v>
      </c>
      <c r="AY62" s="83" t="s">
        <v>73</v>
      </c>
      <c r="AZ62" s="83" t="s">
        <v>73</v>
      </c>
      <c r="BA62" s="83" t="s">
        <v>73</v>
      </c>
      <c r="BB62" s="83" t="s">
        <v>73</v>
      </c>
      <c r="BC62" s="83" t="s">
        <v>73</v>
      </c>
      <c r="BE62" s="83" t="s">
        <v>73</v>
      </c>
      <c r="BG62" s="76" t="s">
        <v>100</v>
      </c>
      <c r="BH62" s="76" t="s">
        <v>60</v>
      </c>
      <c r="BI62" s="76" t="s">
        <v>1414</v>
      </c>
      <c r="BJ62">
        <f t="shared" si="0"/>
        <v>13</v>
      </c>
      <c r="BK62">
        <f t="shared" si="1"/>
        <v>52</v>
      </c>
      <c r="BM62" s="86" t="str">
        <f>_xlfn.XLOOKUP(Form_Responses181112[[#This Row],[Sekolah School (Cleansed)]],'Quality Check'!$B$11:$B$14,'Quality Check'!$C$11:$C$14,)</f>
        <v>Rural</v>
      </c>
      <c r="BN62" s="86" t="str">
        <f>_xlfn.XLOOKUP(Form_Responses181112[[#This Row],[Sekolah School (Cleansed)]],'Quality Check'!$B$11:$B$14,'Quality Check'!$D$11:$D$14,)</f>
        <v>Intervention Group (IG)</v>
      </c>
    </row>
    <row r="63" spans="1:66" ht="13.2" x14ac:dyDescent="0.25">
      <c r="A63" s="82">
        <v>45569.503389965277</v>
      </c>
      <c r="B63" s="83" t="s">
        <v>255</v>
      </c>
      <c r="C63" s="84" t="s">
        <v>256</v>
      </c>
      <c r="D63" s="83">
        <v>28.57</v>
      </c>
      <c r="E63" s="83">
        <v>0.17</v>
      </c>
      <c r="F63" s="83" t="s">
        <v>60</v>
      </c>
      <c r="G63" s="83" t="s">
        <v>76</v>
      </c>
      <c r="H63" s="83" t="s">
        <v>100</v>
      </c>
      <c r="I63" s="83" t="s">
        <v>63</v>
      </c>
      <c r="J63" s="83" t="s">
        <v>78</v>
      </c>
      <c r="K63" s="83" t="s">
        <v>78</v>
      </c>
      <c r="L63" s="83" t="s">
        <v>64</v>
      </c>
      <c r="M63" s="83" t="s">
        <v>64</v>
      </c>
      <c r="N63" s="83" t="s">
        <v>64</v>
      </c>
      <c r="O63" s="83" t="s">
        <v>64</v>
      </c>
      <c r="P63" s="83" t="s">
        <v>84</v>
      </c>
      <c r="Q63" s="83" t="s">
        <v>84</v>
      </c>
      <c r="R63" s="83" t="s">
        <v>64</v>
      </c>
      <c r="S63" s="83" t="s">
        <v>78</v>
      </c>
      <c r="T63" s="83" t="s">
        <v>64</v>
      </c>
      <c r="U63" s="83" t="s">
        <v>64</v>
      </c>
      <c r="V63" s="83" t="s">
        <v>84</v>
      </c>
      <c r="W63" s="83" t="s">
        <v>64</v>
      </c>
      <c r="X63" s="83" t="s">
        <v>84</v>
      </c>
      <c r="Y63" s="83" t="s">
        <v>64</v>
      </c>
      <c r="Z63" s="83" t="s">
        <v>66</v>
      </c>
      <c r="AA63" s="83" t="s">
        <v>65</v>
      </c>
      <c r="AB63" s="83" t="s">
        <v>66</v>
      </c>
      <c r="AC63" s="83" t="s">
        <v>65</v>
      </c>
      <c r="AD63" s="83" t="s">
        <v>65</v>
      </c>
      <c r="AE63" s="83" t="s">
        <v>65</v>
      </c>
      <c r="AF63" s="83" t="s">
        <v>66</v>
      </c>
      <c r="AG63" s="83" t="s">
        <v>65</v>
      </c>
      <c r="AH63" s="83" t="s">
        <v>65</v>
      </c>
      <c r="AI63" s="83" t="s">
        <v>101</v>
      </c>
      <c r="AJ63" s="83" t="s">
        <v>65</v>
      </c>
      <c r="AK63" s="83" t="s">
        <v>65</v>
      </c>
      <c r="AL63" s="83" t="s">
        <v>65</v>
      </c>
      <c r="AM63" s="83" t="s">
        <v>65</v>
      </c>
      <c r="AN63" s="83" t="s">
        <v>66</v>
      </c>
      <c r="AO63" s="83" t="s">
        <v>66</v>
      </c>
      <c r="AP63" s="83" t="s">
        <v>85</v>
      </c>
      <c r="AQ63" s="83" t="s">
        <v>85</v>
      </c>
      <c r="AR63" s="83" t="s">
        <v>86</v>
      </c>
      <c r="AS63" s="83" t="s">
        <v>68</v>
      </c>
      <c r="AT63" s="83" t="s">
        <v>69</v>
      </c>
      <c r="AU63" s="83" t="s">
        <v>70</v>
      </c>
      <c r="AV63" s="83" t="s">
        <v>132</v>
      </c>
      <c r="AW63" s="83" t="s">
        <v>73</v>
      </c>
      <c r="AX63" s="83" t="s">
        <v>73</v>
      </c>
      <c r="AY63" s="83" t="s">
        <v>63</v>
      </c>
      <c r="AZ63" s="83" t="s">
        <v>63</v>
      </c>
      <c r="BA63" s="83" t="s">
        <v>72</v>
      </c>
      <c r="BB63" s="83" t="s">
        <v>73</v>
      </c>
      <c r="BC63" s="83" t="s">
        <v>73</v>
      </c>
      <c r="BE63" s="83" t="s">
        <v>73</v>
      </c>
      <c r="BG63" s="76" t="s">
        <v>100</v>
      </c>
      <c r="BH63" s="76" t="s">
        <v>60</v>
      </c>
      <c r="BI63" s="76" t="s">
        <v>1414</v>
      </c>
      <c r="BJ63">
        <f t="shared" si="0"/>
        <v>8</v>
      </c>
      <c r="BK63">
        <f t="shared" si="1"/>
        <v>59</v>
      </c>
      <c r="BM63" s="86" t="str">
        <f>_xlfn.XLOOKUP(Form_Responses181112[[#This Row],[Sekolah School (Cleansed)]],'Quality Check'!$B$11:$B$14,'Quality Check'!$C$11:$C$14,)</f>
        <v>Rural</v>
      </c>
      <c r="BN63" s="86" t="str">
        <f>_xlfn.XLOOKUP(Form_Responses181112[[#This Row],[Sekolah School (Cleansed)]],'Quality Check'!$B$11:$B$14,'Quality Check'!$D$11:$D$14,)</f>
        <v>Intervention Group (IG)</v>
      </c>
    </row>
    <row r="64" spans="1:66" ht="13.2" x14ac:dyDescent="0.25">
      <c r="A64" s="82">
        <v>45569.505584247687</v>
      </c>
      <c r="B64" s="83" t="s">
        <v>257</v>
      </c>
      <c r="C64" s="84" t="s">
        <v>258</v>
      </c>
      <c r="D64" s="83">
        <v>42.86</v>
      </c>
      <c r="E64" s="83">
        <v>0</v>
      </c>
      <c r="F64" s="83" t="s">
        <v>60</v>
      </c>
      <c r="G64" s="83" t="s">
        <v>76</v>
      </c>
      <c r="H64" s="83" t="s">
        <v>125</v>
      </c>
      <c r="I64" s="83" t="s">
        <v>63</v>
      </c>
      <c r="J64" s="83" t="s">
        <v>64</v>
      </c>
      <c r="K64" s="83" t="s">
        <v>64</v>
      </c>
      <c r="L64" s="83" t="s">
        <v>64</v>
      </c>
      <c r="M64" s="83" t="s">
        <v>84</v>
      </c>
      <c r="N64" s="83" t="s">
        <v>64</v>
      </c>
      <c r="O64" s="83" t="s">
        <v>64</v>
      </c>
      <c r="P64" s="83" t="s">
        <v>84</v>
      </c>
      <c r="Q64" s="83" t="s">
        <v>64</v>
      </c>
      <c r="R64" s="83" t="s">
        <v>64</v>
      </c>
      <c r="S64" s="83" t="s">
        <v>64</v>
      </c>
      <c r="T64" s="83" t="s">
        <v>64</v>
      </c>
      <c r="U64" s="83" t="s">
        <v>84</v>
      </c>
      <c r="V64" s="83" t="s">
        <v>64</v>
      </c>
      <c r="W64" s="83" t="s">
        <v>64</v>
      </c>
      <c r="X64" s="83" t="s">
        <v>84</v>
      </c>
      <c r="Y64" s="83" t="s">
        <v>64</v>
      </c>
      <c r="Z64" s="83" t="s">
        <v>66</v>
      </c>
      <c r="AA64" s="83" t="s">
        <v>65</v>
      </c>
      <c r="AB64" s="83" t="s">
        <v>66</v>
      </c>
      <c r="AC64" s="83" t="s">
        <v>65</v>
      </c>
      <c r="AD64" s="83" t="s">
        <v>65</v>
      </c>
      <c r="AE64" s="83" t="s">
        <v>65</v>
      </c>
      <c r="AF64" s="83" t="s">
        <v>65</v>
      </c>
      <c r="AG64" s="83" t="s">
        <v>66</v>
      </c>
      <c r="AH64" s="83" t="s">
        <v>65</v>
      </c>
      <c r="AI64" s="83" t="s">
        <v>101</v>
      </c>
      <c r="AJ64" s="83" t="s">
        <v>65</v>
      </c>
      <c r="AK64" s="83" t="s">
        <v>65</v>
      </c>
      <c r="AL64" s="83" t="s">
        <v>65</v>
      </c>
      <c r="AM64" s="83" t="s">
        <v>65</v>
      </c>
      <c r="AN64" s="83" t="s">
        <v>65</v>
      </c>
      <c r="AO64" s="83" t="s">
        <v>65</v>
      </c>
      <c r="AP64" s="83" t="s">
        <v>67</v>
      </c>
      <c r="AQ64" s="83" t="s">
        <v>67</v>
      </c>
      <c r="AR64" s="83" t="s">
        <v>86</v>
      </c>
      <c r="AS64" s="83" t="s">
        <v>259</v>
      </c>
      <c r="AT64" s="83" t="s">
        <v>87</v>
      </c>
      <c r="AU64" s="83" t="s">
        <v>85</v>
      </c>
      <c r="AV64" s="83" t="s">
        <v>80</v>
      </c>
      <c r="AW64" s="83" t="s">
        <v>63</v>
      </c>
      <c r="AX64" s="83" t="s">
        <v>63</v>
      </c>
      <c r="AY64" s="83" t="s">
        <v>63</v>
      </c>
      <c r="AZ64" s="83" t="s">
        <v>63</v>
      </c>
      <c r="BA64" s="83" t="s">
        <v>63</v>
      </c>
      <c r="BB64" s="83" t="s">
        <v>63</v>
      </c>
      <c r="BC64" s="83" t="s">
        <v>73</v>
      </c>
      <c r="BE64" s="83" t="s">
        <v>73</v>
      </c>
      <c r="BG64" s="76" t="s">
        <v>100</v>
      </c>
      <c r="BH64" s="76" t="s">
        <v>60</v>
      </c>
      <c r="BI64" s="76" t="s">
        <v>1414</v>
      </c>
      <c r="BJ64">
        <f t="shared" si="0"/>
        <v>12</v>
      </c>
      <c r="BK64">
        <f t="shared" si="1"/>
        <v>61</v>
      </c>
      <c r="BM64" s="86" t="str">
        <f>_xlfn.XLOOKUP(Form_Responses181112[[#This Row],[Sekolah School (Cleansed)]],'Quality Check'!$B$11:$B$14,'Quality Check'!$C$11:$C$14,)</f>
        <v>Rural</v>
      </c>
      <c r="BN64" s="86" t="str">
        <f>_xlfn.XLOOKUP(Form_Responses181112[[#This Row],[Sekolah School (Cleansed)]],'Quality Check'!$B$11:$B$14,'Quality Check'!$D$11:$D$14,)</f>
        <v>Intervention Group (IG)</v>
      </c>
    </row>
    <row r="65" spans="1:66" ht="13.2" x14ac:dyDescent="0.25">
      <c r="A65" s="82">
        <v>45569.505604409722</v>
      </c>
      <c r="B65" s="83" t="s">
        <v>260</v>
      </c>
      <c r="C65" s="84" t="s">
        <v>261</v>
      </c>
      <c r="D65" s="83">
        <v>100</v>
      </c>
      <c r="E65" s="83">
        <v>0.54</v>
      </c>
      <c r="F65" s="83" t="s">
        <v>60</v>
      </c>
      <c r="G65" s="83" t="s">
        <v>76</v>
      </c>
      <c r="H65" s="83" t="s">
        <v>100</v>
      </c>
      <c r="I65" s="83" t="s">
        <v>63</v>
      </c>
      <c r="J65" s="83" t="s">
        <v>64</v>
      </c>
      <c r="K65" s="83" t="s">
        <v>64</v>
      </c>
      <c r="L65" s="83" t="s">
        <v>64</v>
      </c>
      <c r="M65" s="83" t="s">
        <v>84</v>
      </c>
      <c r="N65" s="83" t="s">
        <v>64</v>
      </c>
      <c r="O65" s="83" t="s">
        <v>64</v>
      </c>
      <c r="P65" s="83" t="s">
        <v>64</v>
      </c>
      <c r="Q65" s="83" t="s">
        <v>64</v>
      </c>
      <c r="R65" s="83" t="s">
        <v>64</v>
      </c>
      <c r="S65" s="83" t="s">
        <v>84</v>
      </c>
      <c r="T65" s="83" t="s">
        <v>64</v>
      </c>
      <c r="U65" s="83" t="s">
        <v>84</v>
      </c>
      <c r="V65" s="83" t="s">
        <v>64</v>
      </c>
      <c r="W65" s="83" t="s">
        <v>64</v>
      </c>
      <c r="X65" s="83" t="s">
        <v>64</v>
      </c>
      <c r="Y65" s="83" t="s">
        <v>64</v>
      </c>
      <c r="Z65" s="83" t="s">
        <v>66</v>
      </c>
      <c r="AA65" s="83" t="s">
        <v>65</v>
      </c>
      <c r="AB65" s="83" t="s">
        <v>65</v>
      </c>
      <c r="AC65" s="83" t="s">
        <v>66</v>
      </c>
      <c r="AD65" s="83" t="s">
        <v>66</v>
      </c>
      <c r="AE65" s="83" t="s">
        <v>66</v>
      </c>
      <c r="AF65" s="83" t="s">
        <v>66</v>
      </c>
      <c r="AG65" s="83" t="s">
        <v>66</v>
      </c>
      <c r="AH65" s="83" t="s">
        <v>66</v>
      </c>
      <c r="AI65" s="83" t="s">
        <v>79</v>
      </c>
      <c r="AJ65" s="83" t="s">
        <v>65</v>
      </c>
      <c r="AK65" s="83" t="s">
        <v>65</v>
      </c>
      <c r="AL65" s="83" t="s">
        <v>65</v>
      </c>
      <c r="AM65" s="83" t="s">
        <v>65</v>
      </c>
      <c r="AN65" s="83" t="s">
        <v>66</v>
      </c>
      <c r="AO65" s="83" t="s">
        <v>66</v>
      </c>
      <c r="AP65" s="83" t="s">
        <v>85</v>
      </c>
      <c r="AQ65" s="83" t="s">
        <v>67</v>
      </c>
      <c r="AR65" s="83" t="s">
        <v>73</v>
      </c>
      <c r="AS65" s="83" t="s">
        <v>120</v>
      </c>
      <c r="AT65" s="83" t="s">
        <v>69</v>
      </c>
      <c r="AU65" s="83" t="s">
        <v>80</v>
      </c>
      <c r="AV65" s="83" t="s">
        <v>71</v>
      </c>
      <c r="AW65" s="83" t="s">
        <v>63</v>
      </c>
      <c r="AX65" s="83" t="s">
        <v>72</v>
      </c>
      <c r="AY65" s="83" t="s">
        <v>63</v>
      </c>
      <c r="AZ65" s="83" t="s">
        <v>72</v>
      </c>
      <c r="BA65" s="83" t="s">
        <v>63</v>
      </c>
      <c r="BB65" s="83" t="s">
        <v>72</v>
      </c>
      <c r="BC65" s="83" t="s">
        <v>73</v>
      </c>
      <c r="BD65" s="83" t="s">
        <v>262</v>
      </c>
      <c r="BE65" s="83" t="s">
        <v>73</v>
      </c>
      <c r="BG65" s="76" t="s">
        <v>100</v>
      </c>
      <c r="BH65" s="76" t="s">
        <v>60</v>
      </c>
      <c r="BI65" s="76" t="s">
        <v>1414</v>
      </c>
      <c r="BJ65">
        <f t="shared" si="0"/>
        <v>13</v>
      </c>
      <c r="BK65">
        <f t="shared" si="1"/>
        <v>54</v>
      </c>
      <c r="BM65" s="86" t="str">
        <f>_xlfn.XLOOKUP(Form_Responses181112[[#This Row],[Sekolah School (Cleansed)]],'Quality Check'!$B$11:$B$14,'Quality Check'!$C$11:$C$14,)</f>
        <v>Rural</v>
      </c>
      <c r="BN65" s="86" t="str">
        <f>_xlfn.XLOOKUP(Form_Responses181112[[#This Row],[Sekolah School (Cleansed)]],'Quality Check'!$B$11:$B$14,'Quality Check'!$D$11:$D$14,)</f>
        <v>Intervention Group (IG)</v>
      </c>
    </row>
    <row r="66" spans="1:66" ht="13.2" x14ac:dyDescent="0.25">
      <c r="A66" s="82">
        <v>45569.506849988422</v>
      </c>
      <c r="B66" s="83" t="s">
        <v>263</v>
      </c>
      <c r="C66" s="84" t="s">
        <v>264</v>
      </c>
      <c r="D66" s="83">
        <v>28.57</v>
      </c>
      <c r="E66" s="83">
        <v>0.17</v>
      </c>
      <c r="F66" s="83" t="s">
        <v>60</v>
      </c>
      <c r="G66" s="83" t="s">
        <v>76</v>
      </c>
      <c r="H66" s="83" t="s">
        <v>100</v>
      </c>
      <c r="I66" s="83" t="s">
        <v>63</v>
      </c>
      <c r="J66" s="83" t="s">
        <v>64</v>
      </c>
      <c r="K66" s="83" t="s">
        <v>64</v>
      </c>
      <c r="L66" s="83" t="s">
        <v>64</v>
      </c>
      <c r="M66" s="83" t="s">
        <v>64</v>
      </c>
      <c r="N66" s="83" t="s">
        <v>64</v>
      </c>
      <c r="O66" s="83" t="s">
        <v>64</v>
      </c>
      <c r="P66" s="83" t="s">
        <v>64</v>
      </c>
      <c r="Q66" s="83" t="s">
        <v>64</v>
      </c>
      <c r="R66" s="83" t="s">
        <v>64</v>
      </c>
      <c r="S66" s="83" t="s">
        <v>64</v>
      </c>
      <c r="T66" s="83" t="s">
        <v>64</v>
      </c>
      <c r="U66" s="83" t="s">
        <v>64</v>
      </c>
      <c r="V66" s="83" t="s">
        <v>64</v>
      </c>
      <c r="W66" s="83" t="s">
        <v>64</v>
      </c>
      <c r="X66" s="83" t="s">
        <v>64</v>
      </c>
      <c r="Y66" s="83" t="s">
        <v>64</v>
      </c>
      <c r="Z66" s="83" t="s">
        <v>66</v>
      </c>
      <c r="AA66" s="83" t="s">
        <v>65</v>
      </c>
      <c r="AB66" s="83" t="s">
        <v>66</v>
      </c>
      <c r="AC66" s="83" t="s">
        <v>65</v>
      </c>
      <c r="AD66" s="83" t="s">
        <v>66</v>
      </c>
      <c r="AE66" s="83" t="s">
        <v>65</v>
      </c>
      <c r="AF66" s="83" t="s">
        <v>66</v>
      </c>
      <c r="AG66" s="83" t="s">
        <v>65</v>
      </c>
      <c r="AH66" s="83" t="s">
        <v>66</v>
      </c>
      <c r="AI66" s="83" t="s">
        <v>79</v>
      </c>
      <c r="AJ66" s="83" t="s">
        <v>65</v>
      </c>
      <c r="AK66" s="83" t="s">
        <v>65</v>
      </c>
      <c r="AL66" s="83" t="s">
        <v>65</v>
      </c>
      <c r="AM66" s="83" t="s">
        <v>65</v>
      </c>
      <c r="AN66" s="83" t="s">
        <v>66</v>
      </c>
      <c r="AO66" s="83" t="s">
        <v>66</v>
      </c>
      <c r="AP66" s="83" t="s">
        <v>67</v>
      </c>
      <c r="AQ66" s="83" t="s">
        <v>67</v>
      </c>
      <c r="AR66" s="83" t="s">
        <v>63</v>
      </c>
      <c r="AS66" s="83" t="s">
        <v>265</v>
      </c>
      <c r="AT66" s="83" t="s">
        <v>87</v>
      </c>
      <c r="AU66" s="83" t="s">
        <v>80</v>
      </c>
      <c r="AV66" s="83" t="s">
        <v>71</v>
      </c>
      <c r="AW66" s="83" t="s">
        <v>63</v>
      </c>
      <c r="AX66" s="83" t="s">
        <v>63</v>
      </c>
      <c r="AY66" s="83" t="s">
        <v>72</v>
      </c>
      <c r="AZ66" s="83" t="s">
        <v>73</v>
      </c>
      <c r="BA66" s="83" t="s">
        <v>72</v>
      </c>
      <c r="BB66" s="83" t="s">
        <v>73</v>
      </c>
      <c r="BC66" s="83" t="s">
        <v>73</v>
      </c>
      <c r="BE66" s="83" t="s">
        <v>73</v>
      </c>
      <c r="BG66" s="76" t="s">
        <v>100</v>
      </c>
      <c r="BH66" s="76" t="s">
        <v>60</v>
      </c>
      <c r="BI66" s="76" t="s">
        <v>1414</v>
      </c>
      <c r="BJ66">
        <f t="shared" ref="BJ66:BJ129" si="2">SUM(IF(J66="Betul / True",1,IF(J66="Salah / False",0,IF(J66="Tidak tahu / Dont Know",0,"PLEASE CHECK"))),IF(K66="Betul / True",1,IF(K66="Salah / False",0,IF(K66="Tidak tahu / Dont Know",0,"PLEASE CHECK"))),IF(L66="Betul / True",1,IF(L66="Salah / False",0,IF(L66="Tidak tahu / Dont Know",0,"PLEASE CHECK"))),IF(M66="Betul / True",0,IF(M66="Salah / False",1,IF(M66="Tidak tahu / Dont Know",0,"PLEASE CHECK"))),IF(N66="Betul / True",1,IF(N66="Salah / False",0,IF(N66="Tidak tahu / Dont Know",0,"PLEASE CHECK"))),IF(O66="Betul / True",1,IF(O66="Salah / False",0,IF(O66="Tidak tahu / Dont Know",0,"PLEASE CHECK"))),IF(P66="Betul / True",1,IF(P66="Salah / False",0,IF(P66="Tidak tahu / Dont Know",0,"PLEASE CHECK"))),IF(Q66="Betul / True",1,IF(Q66="Salah / False",0,IF(Q66="Tidak tahu / Dont Know",0,"PLEASE CHECK"))),IF(R66="Betul / True",1,IF(R66="Salah / False",0,IF(R66="Tidak tahu / Dont Know",0,"PLEASE CHECK"))),IF(S66="Betul / True",1,IF(S66="Salah / False",0,IF(S66="Tidak tahu / Dont Know",0,"PLEASE CHECK"))),IF(T66="Betul / True",1,IF(T66="Salah / False",0,IF(T66="Tidak tahu / Dont Know",0,"PLEASE CHECK"))),IF(U66="Betul / True",1,IF(U66="Salah / False",0,IF(U66="Tidak tahu / Dont Know",0,"PLEASE CHECK"))),IF(V66="Betul / True",1,IF(V66="Salah / False",0,IF(V66="Tidak tahu / Dont Know",0,"PLEASE CHECK"))),IF(W66="Betul / True",1,IF(W66="Salah / False",0,IF(W66="Tidak tahu / Dont Know",0,"PLEASE CHECK"))),IF(X66="Betul / True",1,IF(X66="Salah / False",0,IF(X66="Tidak tahu / Dont Know",0,"PLEASE CHECK"))),IF(Y66="Betul / True",1,IF(Y66="Salah / False",0,IF(Y66="Tidak tahu / Dont Know",0,"PLEASE CHECK"))))</f>
        <v>15</v>
      </c>
      <c r="BK66">
        <f t="shared" ref="BK66:BK129" si="3">SUM(IF(Z66="Sangat setuju / Strongly agree",4,IF(Z66="Setuju / Slightly agree",3,IF(Z66="Tidak setuju / Slightly disagree",2,IF(Z66="Sangat tidak setuju / Strongly disagree",1,"PLEASECHECK")))),IF(AA66="Sangat setuju / Strongly agree",4,IF(AA66="Setuju / Slightly agree",3,IF(AA66="Tidak setuju / Slightly disagree",2,IF(AA66="Sangat tidak setuju / Strongly disagree",1,"PLEASECHECK")))),IF(AB66="Sangat setuju / Strongly agree",4,IF(AB66="Setuju / Slightly agree",3,IF(AB66="Tidak setuju / Slightly disagree",2,IF(AB66="Sangat tidak setuju / Strongly disagree",1,"PLEASECHECK")))),IF(AC66="Sangat setuju / Strongly agree",4,IF(AC66="Setuju / Slightly agree",3,IF(AC66="Tidak setuju / Slightly disagree",2,IF(AC66="Sangat tidak setuju / Strongly disagree",1,"PLEASECHECK")))),IF(AD66="Sangat setuju / Strongly agree",4,IF(AD66="Setuju / Slightly agree",3,IF(AD66="Tidak setuju / Slightly disagree",2,IF(AD66="Sangat tidak setuju / Strongly disagree",1,"PLEASECHECK")))),IF(AE66="Sangat setuju / Strongly agree",4,IF(AE66="Setuju / Slightly agree",3,IF(AE66="Tidak setuju / Slightly disagree",2,IF(AE66="Sangat tidak setuju / Strongly disagree",1,"PLEASECHECK")))),IF(AF66="Sangat setuju / Strongly agree",4,IF(AF66="Setuju / Slightly agree",3,IF(AF66="Tidak setuju / Slightly disagree",2,IF(AF66="Sangat tidak setuju / Strongly disagree",1,"PLEASECHECK")))),IF(AG66="Sangat setuju / Strongly agree",4,IF(AG66="Setuju / Slightly agree",3,IF(AG66="Tidak setuju / Slightly disagree",2,IF(AG66="Sangat tidak setuju / Strongly disagree",2,"PLEASECHECK")))),IF(AH66="Sangat setuju / Strongly agree",4,IF(AH66="Setuju / Slightly agree",3,IF(AH66="Tidak setuju / Slightly disagree",2,IF(AH66="Sangat tidak setuju / Strongly disagree",2,"PLEASECHECK")))),IF(AI66="Sangat setuju / Strongly agree",1,IF(AI66="Setuju / Slightly agree",2,IF(AI66="Tidak setuju / Slightly disagree",3,IF(AI66="Sangat tidak setuju / Strongly disagree",4,"PLEASECHECK")))),IF(AJ66="Sangat setuju / Strongly agree",4,IF(AJ66="Setuju / Slightly agree",3,IF(AJ66="Tidak setuju / Slightly disagree",2,IF(AJ66="Sangat tidak setuju / Strongly disagree",3,"PLEASECHECK")))),IF(AK66="Sangat setuju / Strongly agree",4,IF(AK66="Setuju / Slightly agree",3,IF(AK66="Tidak setuju / Slightly disagree",2,IF(AK66="Sangat tidak setuju / Strongly disagree",3,"PLEASECHECK")))),IF(AL66="Sangat setuju / Strongly agree",4,IF(AL66="Setuju / Slightly agree",3,IF(AL66="Tidak setuju / Slightly disagree",2,IF(AL66="Sangat tidak setuju / Strongly disagree",3,"PLEASECHECK")))),IF(AM66="Sangat setuju / Strongly agree",4,IF(AM66="Setuju / Slightly agree",3,IF(AM66="Tidak setuju / Slightly disagree",2,IF(AM66="Sangat tidak setuju / Strongly disagree",3,"PLEASECHECK")))),IF(AN66="Sangat setuju / Strongly agree",4,IF(AN66="Setuju / Slightly agree",3,IF(AN66="Tidak setuju / Slightly disagree",2,IF(AN66="Sangat tidak setuju / Strongly disagree",4,"PLEASECHECK")))),IF(AO66="Sangat setuju / Strongly agree",4,IF(AO66="Setuju / Slightly agree",3,IF(AO66="Tidak setuju / Slightly disagree",2,IF(AO66="Sangat tidak setuju / Strongly disagree",4,"PLEASECHECK")))))</f>
        <v>56</v>
      </c>
      <c r="BM66" s="86" t="str">
        <f>_xlfn.XLOOKUP(Form_Responses181112[[#This Row],[Sekolah School (Cleansed)]],'Quality Check'!$B$11:$B$14,'Quality Check'!$C$11:$C$14,)</f>
        <v>Rural</v>
      </c>
      <c r="BN66" s="86" t="str">
        <f>_xlfn.XLOOKUP(Form_Responses181112[[#This Row],[Sekolah School (Cleansed)]],'Quality Check'!$B$11:$B$14,'Quality Check'!$D$11:$D$14,)</f>
        <v>Intervention Group (IG)</v>
      </c>
    </row>
    <row r="67" spans="1:66" ht="13.2" x14ac:dyDescent="0.25">
      <c r="A67" s="82">
        <v>45569.507287650464</v>
      </c>
      <c r="B67" s="83" t="s">
        <v>266</v>
      </c>
      <c r="C67" s="84" t="s">
        <v>267</v>
      </c>
      <c r="D67" s="83">
        <v>44.64</v>
      </c>
      <c r="E67" s="83">
        <v>0.33</v>
      </c>
      <c r="F67" s="83" t="s">
        <v>60</v>
      </c>
      <c r="G67" s="83" t="s">
        <v>76</v>
      </c>
      <c r="H67" s="83" t="s">
        <v>62</v>
      </c>
      <c r="I67" s="83" t="s">
        <v>73</v>
      </c>
      <c r="J67" s="83" t="s">
        <v>64</v>
      </c>
      <c r="K67" s="83" t="s">
        <v>64</v>
      </c>
      <c r="L67" s="83" t="s">
        <v>64</v>
      </c>
      <c r="M67" s="83" t="s">
        <v>64</v>
      </c>
      <c r="N67" s="83" t="s">
        <v>64</v>
      </c>
      <c r="O67" s="83" t="s">
        <v>84</v>
      </c>
      <c r="P67" s="83" t="s">
        <v>84</v>
      </c>
      <c r="Q67" s="83" t="s">
        <v>84</v>
      </c>
      <c r="R67" s="83" t="s">
        <v>64</v>
      </c>
      <c r="S67" s="83" t="s">
        <v>84</v>
      </c>
      <c r="T67" s="83" t="s">
        <v>64</v>
      </c>
      <c r="U67" s="83" t="s">
        <v>64</v>
      </c>
      <c r="V67" s="83" t="s">
        <v>64</v>
      </c>
      <c r="W67" s="83" t="s">
        <v>64</v>
      </c>
      <c r="X67" s="83" t="s">
        <v>64</v>
      </c>
      <c r="Y67" s="83" t="s">
        <v>64</v>
      </c>
      <c r="Z67" s="83" t="s">
        <v>66</v>
      </c>
      <c r="AA67" s="83" t="s">
        <v>66</v>
      </c>
      <c r="AB67" s="83" t="s">
        <v>66</v>
      </c>
      <c r="AC67" s="83" t="s">
        <v>66</v>
      </c>
      <c r="AD67" s="83" t="s">
        <v>66</v>
      </c>
      <c r="AE67" s="83" t="s">
        <v>66</v>
      </c>
      <c r="AF67" s="83" t="s">
        <v>66</v>
      </c>
      <c r="AG67" s="83" t="s">
        <v>79</v>
      </c>
      <c r="AH67" s="83" t="s">
        <v>79</v>
      </c>
      <c r="AI67" s="83" t="s">
        <v>66</v>
      </c>
      <c r="AJ67" s="83" t="s">
        <v>66</v>
      </c>
      <c r="AK67" s="83" t="s">
        <v>66</v>
      </c>
      <c r="AL67" s="83" t="s">
        <v>66</v>
      </c>
      <c r="AM67" s="83" t="s">
        <v>66</v>
      </c>
      <c r="AN67" s="83" t="s">
        <v>66</v>
      </c>
      <c r="AO67" s="83" t="s">
        <v>66</v>
      </c>
      <c r="AP67" s="83" t="s">
        <v>67</v>
      </c>
      <c r="AQ67" s="83" t="s">
        <v>67</v>
      </c>
      <c r="AR67" s="83" t="s">
        <v>63</v>
      </c>
      <c r="AS67" s="83" t="s">
        <v>268</v>
      </c>
      <c r="AT67" s="83" t="s">
        <v>87</v>
      </c>
      <c r="AU67" s="83" t="s">
        <v>70</v>
      </c>
      <c r="AV67" s="83" t="s">
        <v>71</v>
      </c>
      <c r="AW67" s="83" t="s">
        <v>63</v>
      </c>
      <c r="AX67" s="83" t="s">
        <v>72</v>
      </c>
      <c r="AY67" s="83" t="s">
        <v>63</v>
      </c>
      <c r="AZ67" s="83" t="s">
        <v>63</v>
      </c>
      <c r="BA67" s="83" t="s">
        <v>72</v>
      </c>
      <c r="BB67" s="83" t="s">
        <v>73</v>
      </c>
      <c r="BC67" s="83" t="s">
        <v>73</v>
      </c>
      <c r="BE67" s="83" t="s">
        <v>73</v>
      </c>
      <c r="BG67" s="76" t="s">
        <v>100</v>
      </c>
      <c r="BH67" s="76" t="s">
        <v>60</v>
      </c>
      <c r="BI67" s="76" t="s">
        <v>1415</v>
      </c>
      <c r="BJ67">
        <f t="shared" si="2"/>
        <v>11</v>
      </c>
      <c r="BK67">
        <f t="shared" si="3"/>
        <v>45</v>
      </c>
      <c r="BM67" s="86" t="str">
        <f>_xlfn.XLOOKUP(Form_Responses181112[[#This Row],[Sekolah School (Cleansed)]],'Quality Check'!$B$11:$B$14,'Quality Check'!$C$11:$C$14,)</f>
        <v>Rural</v>
      </c>
      <c r="BN67" s="86" t="str">
        <f>_xlfn.XLOOKUP(Form_Responses181112[[#This Row],[Sekolah School (Cleansed)]],'Quality Check'!$B$11:$B$14,'Quality Check'!$D$11:$D$14,)</f>
        <v>Intervention Group (IG)</v>
      </c>
    </row>
    <row r="68" spans="1:66" ht="13.2" x14ac:dyDescent="0.25">
      <c r="A68" s="82">
        <v>45569.508050347227</v>
      </c>
      <c r="B68" s="83" t="s">
        <v>269</v>
      </c>
      <c r="C68" s="84" t="s">
        <v>270</v>
      </c>
      <c r="D68" s="83">
        <v>100</v>
      </c>
      <c r="E68" s="83">
        <v>0.54</v>
      </c>
      <c r="F68" s="83" t="s">
        <v>60</v>
      </c>
      <c r="G68" s="83" t="s">
        <v>76</v>
      </c>
      <c r="H68" s="83" t="s">
        <v>100</v>
      </c>
      <c r="I68" s="83" t="s">
        <v>63</v>
      </c>
      <c r="J68" s="83" t="s">
        <v>64</v>
      </c>
      <c r="K68" s="83" t="s">
        <v>64</v>
      </c>
      <c r="L68" s="83" t="s">
        <v>64</v>
      </c>
      <c r="M68" s="83" t="s">
        <v>84</v>
      </c>
      <c r="N68" s="83" t="s">
        <v>64</v>
      </c>
      <c r="O68" s="83" t="s">
        <v>64</v>
      </c>
      <c r="P68" s="83" t="s">
        <v>84</v>
      </c>
      <c r="Q68" s="83" t="s">
        <v>84</v>
      </c>
      <c r="R68" s="83" t="s">
        <v>64</v>
      </c>
      <c r="S68" s="83" t="s">
        <v>64</v>
      </c>
      <c r="T68" s="83" t="s">
        <v>64</v>
      </c>
      <c r="U68" s="83" t="s">
        <v>84</v>
      </c>
      <c r="V68" s="83" t="s">
        <v>64</v>
      </c>
      <c r="W68" s="83" t="s">
        <v>64</v>
      </c>
      <c r="X68" s="83" t="s">
        <v>64</v>
      </c>
      <c r="Y68" s="83" t="s">
        <v>64</v>
      </c>
      <c r="Z68" s="83" t="s">
        <v>65</v>
      </c>
      <c r="AA68" s="83" t="s">
        <v>65</v>
      </c>
      <c r="AB68" s="83" t="s">
        <v>65</v>
      </c>
      <c r="AC68" s="83" t="s">
        <v>65</v>
      </c>
      <c r="AD68" s="83" t="s">
        <v>65</v>
      </c>
      <c r="AE68" s="83" t="s">
        <v>65</v>
      </c>
      <c r="AF68" s="83" t="s">
        <v>66</v>
      </c>
      <c r="AG68" s="83" t="s">
        <v>65</v>
      </c>
      <c r="AH68" s="83" t="s">
        <v>65</v>
      </c>
      <c r="AI68" s="83" t="s">
        <v>101</v>
      </c>
      <c r="AJ68" s="83" t="s">
        <v>65</v>
      </c>
      <c r="AK68" s="83" t="s">
        <v>65</v>
      </c>
      <c r="AL68" s="83" t="s">
        <v>65</v>
      </c>
      <c r="AM68" s="83" t="s">
        <v>65</v>
      </c>
      <c r="AN68" s="83" t="s">
        <v>66</v>
      </c>
      <c r="AO68" s="83" t="s">
        <v>65</v>
      </c>
      <c r="AP68" s="83" t="s">
        <v>67</v>
      </c>
      <c r="AQ68" s="83" t="s">
        <v>67</v>
      </c>
      <c r="AR68" s="83" t="s">
        <v>86</v>
      </c>
      <c r="AS68" s="83" t="s">
        <v>68</v>
      </c>
      <c r="AT68" s="83" t="s">
        <v>69</v>
      </c>
      <c r="AU68" s="83" t="s">
        <v>93</v>
      </c>
      <c r="AV68" s="83" t="s">
        <v>71</v>
      </c>
      <c r="AW68" s="83" t="s">
        <v>73</v>
      </c>
      <c r="AX68" s="83" t="s">
        <v>73</v>
      </c>
      <c r="AY68" s="83" t="s">
        <v>63</v>
      </c>
      <c r="AZ68" s="83" t="s">
        <v>63</v>
      </c>
      <c r="BA68" s="83" t="s">
        <v>72</v>
      </c>
      <c r="BB68" s="83" t="s">
        <v>73</v>
      </c>
      <c r="BC68" s="83" t="s">
        <v>73</v>
      </c>
      <c r="BE68" s="83" t="s">
        <v>63</v>
      </c>
      <c r="BF68" s="83" t="s">
        <v>271</v>
      </c>
      <c r="BG68" s="76" t="s">
        <v>100</v>
      </c>
      <c r="BH68" s="76" t="s">
        <v>60</v>
      </c>
      <c r="BI68" s="76" t="s">
        <v>1414</v>
      </c>
      <c r="BJ68">
        <f t="shared" si="2"/>
        <v>12</v>
      </c>
      <c r="BK68">
        <f t="shared" si="3"/>
        <v>62</v>
      </c>
      <c r="BM68" s="86" t="str">
        <f>_xlfn.XLOOKUP(Form_Responses181112[[#This Row],[Sekolah School (Cleansed)]],'Quality Check'!$B$11:$B$14,'Quality Check'!$C$11:$C$14,)</f>
        <v>Rural</v>
      </c>
      <c r="BN68" s="86" t="str">
        <f>_xlfn.XLOOKUP(Form_Responses181112[[#This Row],[Sekolah School (Cleansed)]],'Quality Check'!$B$11:$B$14,'Quality Check'!$D$11:$D$14,)</f>
        <v>Intervention Group (IG)</v>
      </c>
    </row>
    <row r="69" spans="1:66" ht="13.2" x14ac:dyDescent="0.25">
      <c r="A69" s="82">
        <v>45569.510554050925</v>
      </c>
      <c r="B69" s="83" t="s">
        <v>272</v>
      </c>
      <c r="C69" s="84" t="s">
        <v>273</v>
      </c>
      <c r="D69" s="83">
        <v>21.43</v>
      </c>
      <c r="E69" s="83">
        <v>0</v>
      </c>
      <c r="F69" s="83" t="s">
        <v>60</v>
      </c>
      <c r="G69" s="83" t="s">
        <v>76</v>
      </c>
      <c r="H69" s="83" t="s">
        <v>100</v>
      </c>
      <c r="I69" s="83" t="s">
        <v>63</v>
      </c>
      <c r="J69" s="83" t="s">
        <v>64</v>
      </c>
      <c r="K69" s="83" t="s">
        <v>64</v>
      </c>
      <c r="L69" s="83" t="s">
        <v>64</v>
      </c>
      <c r="M69" s="83" t="s">
        <v>84</v>
      </c>
      <c r="N69" s="83" t="s">
        <v>84</v>
      </c>
      <c r="O69" s="83" t="s">
        <v>78</v>
      </c>
      <c r="P69" s="83" t="s">
        <v>84</v>
      </c>
      <c r="Q69" s="83" t="s">
        <v>64</v>
      </c>
      <c r="R69" s="83" t="s">
        <v>64</v>
      </c>
      <c r="S69" s="83" t="s">
        <v>64</v>
      </c>
      <c r="T69" s="83" t="s">
        <v>64</v>
      </c>
      <c r="U69" s="83" t="s">
        <v>84</v>
      </c>
      <c r="V69" s="83" t="s">
        <v>84</v>
      </c>
      <c r="W69" s="83" t="s">
        <v>64</v>
      </c>
      <c r="X69" s="83" t="s">
        <v>64</v>
      </c>
      <c r="Y69" s="83" t="s">
        <v>64</v>
      </c>
      <c r="Z69" s="83" t="s">
        <v>65</v>
      </c>
      <c r="AA69" s="83" t="s">
        <v>65</v>
      </c>
      <c r="AB69" s="83" t="s">
        <v>65</v>
      </c>
      <c r="AC69" s="83" t="s">
        <v>66</v>
      </c>
      <c r="AD69" s="83" t="s">
        <v>79</v>
      </c>
      <c r="AE69" s="83" t="s">
        <v>65</v>
      </c>
      <c r="AF69" s="83" t="s">
        <v>66</v>
      </c>
      <c r="AG69" s="83" t="s">
        <v>66</v>
      </c>
      <c r="AH69" s="83" t="s">
        <v>65</v>
      </c>
      <c r="AI69" s="83" t="s">
        <v>66</v>
      </c>
      <c r="AJ69" s="83" t="s">
        <v>65</v>
      </c>
      <c r="AK69" s="83" t="s">
        <v>65</v>
      </c>
      <c r="AL69" s="83" t="s">
        <v>65</v>
      </c>
      <c r="AM69" s="83" t="s">
        <v>66</v>
      </c>
      <c r="AN69" s="83" t="s">
        <v>79</v>
      </c>
      <c r="AO69" s="83" t="s">
        <v>66</v>
      </c>
      <c r="AP69" s="83" t="s">
        <v>67</v>
      </c>
      <c r="AQ69" s="83" t="s">
        <v>67</v>
      </c>
      <c r="AR69" s="83" t="s">
        <v>63</v>
      </c>
      <c r="AS69" s="83" t="s">
        <v>274</v>
      </c>
      <c r="AT69" s="83" t="s">
        <v>69</v>
      </c>
      <c r="AU69" s="83" t="s">
        <v>70</v>
      </c>
      <c r="AV69" s="83" t="s">
        <v>67</v>
      </c>
      <c r="AW69" s="83" t="s">
        <v>72</v>
      </c>
      <c r="AX69" s="83" t="s">
        <v>63</v>
      </c>
      <c r="AY69" s="83" t="s">
        <v>63</v>
      </c>
      <c r="AZ69" s="83" t="s">
        <v>73</v>
      </c>
      <c r="BA69" s="83" t="s">
        <v>63</v>
      </c>
      <c r="BB69" s="83" t="s">
        <v>63</v>
      </c>
      <c r="BC69" s="83" t="s">
        <v>73</v>
      </c>
      <c r="BE69" s="83" t="s">
        <v>73</v>
      </c>
      <c r="BG69" s="76" t="s">
        <v>100</v>
      </c>
      <c r="BH69" s="76" t="s">
        <v>60</v>
      </c>
      <c r="BI69" s="76" t="s">
        <v>1414</v>
      </c>
      <c r="BJ69">
        <f t="shared" si="2"/>
        <v>10</v>
      </c>
      <c r="BK69">
        <f t="shared" si="3"/>
        <v>53</v>
      </c>
      <c r="BM69" s="86" t="str">
        <f>_xlfn.XLOOKUP(Form_Responses181112[[#This Row],[Sekolah School (Cleansed)]],'Quality Check'!$B$11:$B$14,'Quality Check'!$C$11:$C$14,)</f>
        <v>Rural</v>
      </c>
      <c r="BN69" s="86" t="str">
        <f>_xlfn.XLOOKUP(Form_Responses181112[[#This Row],[Sekolah School (Cleansed)]],'Quality Check'!$B$11:$B$14,'Quality Check'!$D$11:$D$14,)</f>
        <v>Intervention Group (IG)</v>
      </c>
    </row>
    <row r="70" spans="1:66" ht="13.2" x14ac:dyDescent="0.25">
      <c r="A70" s="82">
        <v>45569.51123877315</v>
      </c>
      <c r="B70" s="83" t="s">
        <v>275</v>
      </c>
      <c r="C70" s="84" t="s">
        <v>276</v>
      </c>
      <c r="D70" s="83">
        <v>100</v>
      </c>
      <c r="E70" s="83">
        <v>0.33</v>
      </c>
      <c r="F70" s="83" t="s">
        <v>60</v>
      </c>
      <c r="G70" s="83" t="s">
        <v>76</v>
      </c>
      <c r="H70" s="83" t="s">
        <v>77</v>
      </c>
      <c r="I70" s="83" t="s">
        <v>63</v>
      </c>
      <c r="J70" s="83" t="s">
        <v>64</v>
      </c>
      <c r="K70" s="83" t="s">
        <v>64</v>
      </c>
      <c r="L70" s="83" t="s">
        <v>64</v>
      </c>
      <c r="M70" s="83" t="s">
        <v>84</v>
      </c>
      <c r="N70" s="83" t="s">
        <v>84</v>
      </c>
      <c r="O70" s="83" t="s">
        <v>64</v>
      </c>
      <c r="P70" s="83" t="s">
        <v>64</v>
      </c>
      <c r="Q70" s="83" t="s">
        <v>64</v>
      </c>
      <c r="R70" s="83" t="s">
        <v>64</v>
      </c>
      <c r="S70" s="83" t="s">
        <v>64</v>
      </c>
      <c r="T70" s="83" t="s">
        <v>84</v>
      </c>
      <c r="U70" s="83" t="s">
        <v>78</v>
      </c>
      <c r="V70" s="83" t="s">
        <v>84</v>
      </c>
      <c r="W70" s="83" t="s">
        <v>78</v>
      </c>
      <c r="X70" s="83" t="s">
        <v>78</v>
      </c>
      <c r="Y70" s="83" t="s">
        <v>84</v>
      </c>
      <c r="Z70" s="83" t="s">
        <v>79</v>
      </c>
      <c r="AA70" s="83" t="s">
        <v>66</v>
      </c>
      <c r="AB70" s="83" t="s">
        <v>66</v>
      </c>
      <c r="AC70" s="83" t="s">
        <v>79</v>
      </c>
      <c r="AD70" s="83" t="s">
        <v>66</v>
      </c>
      <c r="AE70" s="83" t="s">
        <v>65</v>
      </c>
      <c r="AF70" s="83" t="s">
        <v>65</v>
      </c>
      <c r="AG70" s="83" t="s">
        <v>65</v>
      </c>
      <c r="AH70" s="83" t="s">
        <v>65</v>
      </c>
      <c r="AI70" s="83" t="s">
        <v>66</v>
      </c>
      <c r="AJ70" s="83" t="s">
        <v>79</v>
      </c>
      <c r="AK70" s="83" t="s">
        <v>66</v>
      </c>
      <c r="AL70" s="83" t="s">
        <v>66</v>
      </c>
      <c r="AM70" s="83" t="s">
        <v>66</v>
      </c>
      <c r="AN70" s="83" t="s">
        <v>66</v>
      </c>
      <c r="AO70" s="83" t="s">
        <v>66</v>
      </c>
      <c r="AP70" s="83" t="s">
        <v>85</v>
      </c>
      <c r="AQ70" s="83" t="s">
        <v>277</v>
      </c>
      <c r="AR70" s="83" t="s">
        <v>73</v>
      </c>
      <c r="AS70" s="83" t="s">
        <v>278</v>
      </c>
      <c r="AT70" s="83" t="s">
        <v>169</v>
      </c>
      <c r="AU70" s="83" t="s">
        <v>67</v>
      </c>
      <c r="AV70" s="83" t="s">
        <v>132</v>
      </c>
      <c r="AW70" s="83" t="s">
        <v>72</v>
      </c>
      <c r="AX70" s="83" t="s">
        <v>73</v>
      </c>
      <c r="AY70" s="83" t="s">
        <v>63</v>
      </c>
      <c r="AZ70" s="83" t="s">
        <v>72</v>
      </c>
      <c r="BA70" s="83" t="s">
        <v>72</v>
      </c>
      <c r="BB70" s="83" t="s">
        <v>63</v>
      </c>
      <c r="BC70" s="83" t="s">
        <v>73</v>
      </c>
      <c r="BD70" s="83" t="s">
        <v>279</v>
      </c>
      <c r="BE70" s="83" t="s">
        <v>73</v>
      </c>
      <c r="BF70" s="83" t="s">
        <v>271</v>
      </c>
      <c r="BG70" s="76" t="s">
        <v>100</v>
      </c>
      <c r="BH70" s="76" t="s">
        <v>60</v>
      </c>
      <c r="BI70" s="76" t="s">
        <v>1414</v>
      </c>
      <c r="BJ70">
        <f t="shared" si="2"/>
        <v>8</v>
      </c>
      <c r="BK70">
        <f t="shared" si="3"/>
        <v>48</v>
      </c>
      <c r="BM70" s="86" t="str">
        <f>_xlfn.XLOOKUP(Form_Responses181112[[#This Row],[Sekolah School (Cleansed)]],'Quality Check'!$B$11:$B$14,'Quality Check'!$C$11:$C$14,)</f>
        <v>Rural</v>
      </c>
      <c r="BN70" s="86" t="str">
        <f>_xlfn.XLOOKUP(Form_Responses181112[[#This Row],[Sekolah School (Cleansed)]],'Quality Check'!$B$11:$B$14,'Quality Check'!$D$11:$D$14,)</f>
        <v>Intervention Group (IG)</v>
      </c>
    </row>
    <row r="71" spans="1:66" ht="13.2" x14ac:dyDescent="0.25">
      <c r="A71" s="82">
        <v>45569.511598668978</v>
      </c>
      <c r="B71" s="83" t="s">
        <v>280</v>
      </c>
      <c r="C71" s="84" t="s">
        <v>281</v>
      </c>
      <c r="D71" s="83">
        <v>100</v>
      </c>
      <c r="E71" s="83">
        <v>1.37</v>
      </c>
      <c r="F71" s="83" t="s">
        <v>60</v>
      </c>
      <c r="G71" s="83" t="s">
        <v>76</v>
      </c>
      <c r="H71" s="83" t="s">
        <v>100</v>
      </c>
      <c r="I71" s="83" t="s">
        <v>63</v>
      </c>
      <c r="J71" s="83" t="s">
        <v>145</v>
      </c>
      <c r="K71" s="83" t="s">
        <v>78</v>
      </c>
      <c r="L71" s="83" t="s">
        <v>64</v>
      </c>
      <c r="M71" s="83" t="s">
        <v>84</v>
      </c>
      <c r="N71" s="83" t="s">
        <v>64</v>
      </c>
      <c r="O71" s="83" t="s">
        <v>64</v>
      </c>
      <c r="P71" s="83" t="s">
        <v>84</v>
      </c>
      <c r="Q71" s="83" t="s">
        <v>64</v>
      </c>
      <c r="R71" s="83" t="s">
        <v>84</v>
      </c>
      <c r="S71" s="83" t="s">
        <v>64</v>
      </c>
      <c r="T71" s="83" t="s">
        <v>78</v>
      </c>
      <c r="U71" s="83" t="s">
        <v>64</v>
      </c>
      <c r="V71" s="83" t="s">
        <v>64</v>
      </c>
      <c r="W71" s="83" t="s">
        <v>64</v>
      </c>
      <c r="X71" s="83" t="s">
        <v>64</v>
      </c>
      <c r="Y71" s="83" t="s">
        <v>64</v>
      </c>
      <c r="Z71" s="83" t="s">
        <v>65</v>
      </c>
      <c r="AA71" s="83" t="s">
        <v>66</v>
      </c>
      <c r="AB71" s="83" t="s">
        <v>66</v>
      </c>
      <c r="AC71" s="83" t="s">
        <v>65</v>
      </c>
      <c r="AD71" s="83" t="s">
        <v>66</v>
      </c>
      <c r="AE71" s="83" t="s">
        <v>66</v>
      </c>
      <c r="AF71" s="83" t="s">
        <v>79</v>
      </c>
      <c r="AG71" s="83" t="s">
        <v>65</v>
      </c>
      <c r="AH71" s="83" t="s">
        <v>65</v>
      </c>
      <c r="AI71" s="83" t="s">
        <v>79</v>
      </c>
      <c r="AJ71" s="83" t="s">
        <v>65</v>
      </c>
      <c r="AK71" s="83" t="s">
        <v>65</v>
      </c>
      <c r="AL71" s="83" t="s">
        <v>65</v>
      </c>
      <c r="AM71" s="83" t="s">
        <v>66</v>
      </c>
      <c r="AN71" s="83" t="s">
        <v>66</v>
      </c>
      <c r="AO71" s="83" t="s">
        <v>66</v>
      </c>
      <c r="AP71" s="83" t="s">
        <v>85</v>
      </c>
      <c r="AQ71" s="83" t="s">
        <v>85</v>
      </c>
      <c r="AR71" s="83" t="s">
        <v>86</v>
      </c>
      <c r="AS71" s="83" t="s">
        <v>81</v>
      </c>
      <c r="AT71" s="83" t="s">
        <v>87</v>
      </c>
      <c r="AU71" s="83" t="s">
        <v>93</v>
      </c>
      <c r="AV71" s="83" t="s">
        <v>71</v>
      </c>
      <c r="AW71" s="83" t="s">
        <v>73</v>
      </c>
      <c r="AX71" s="83" t="s">
        <v>73</v>
      </c>
      <c r="AY71" s="83" t="s">
        <v>63</v>
      </c>
      <c r="AZ71" s="83" t="s">
        <v>63</v>
      </c>
      <c r="BA71" s="83" t="s">
        <v>72</v>
      </c>
      <c r="BB71" s="83" t="s">
        <v>73</v>
      </c>
      <c r="BC71" s="83" t="s">
        <v>73</v>
      </c>
      <c r="BE71" s="83" t="s">
        <v>73</v>
      </c>
      <c r="BG71" s="76" t="s">
        <v>100</v>
      </c>
      <c r="BH71" s="76" t="s">
        <v>60</v>
      </c>
      <c r="BI71" s="76" t="s">
        <v>1414</v>
      </c>
      <c r="BJ71">
        <f t="shared" si="2"/>
        <v>10</v>
      </c>
      <c r="BK71">
        <f t="shared" si="3"/>
        <v>54</v>
      </c>
      <c r="BM71" s="86" t="str">
        <f>_xlfn.XLOOKUP(Form_Responses181112[[#This Row],[Sekolah School (Cleansed)]],'Quality Check'!$B$11:$B$14,'Quality Check'!$C$11:$C$14,)</f>
        <v>Rural</v>
      </c>
      <c r="BN71" s="86" t="str">
        <f>_xlfn.XLOOKUP(Form_Responses181112[[#This Row],[Sekolah School (Cleansed)]],'Quality Check'!$B$11:$B$14,'Quality Check'!$D$11:$D$14,)</f>
        <v>Intervention Group (IG)</v>
      </c>
    </row>
    <row r="72" spans="1:66" ht="13.2" x14ac:dyDescent="0.25">
      <c r="A72" s="82">
        <v>45569.512150393522</v>
      </c>
      <c r="B72" s="83" t="s">
        <v>282</v>
      </c>
      <c r="C72" s="84" t="s">
        <v>283</v>
      </c>
      <c r="D72" s="83">
        <v>17.86</v>
      </c>
      <c r="E72" s="83">
        <v>0</v>
      </c>
      <c r="F72" s="83" t="s">
        <v>60</v>
      </c>
      <c r="G72" s="83" t="s">
        <v>76</v>
      </c>
      <c r="H72" s="83" t="s">
        <v>125</v>
      </c>
      <c r="I72" s="83" t="s">
        <v>63</v>
      </c>
      <c r="J72" s="83" t="s">
        <v>64</v>
      </c>
      <c r="K72" s="83" t="s">
        <v>64</v>
      </c>
      <c r="L72" s="83" t="s">
        <v>64</v>
      </c>
      <c r="M72" s="83" t="s">
        <v>78</v>
      </c>
      <c r="N72" s="83" t="s">
        <v>64</v>
      </c>
      <c r="O72" s="83" t="s">
        <v>84</v>
      </c>
      <c r="P72" s="83" t="s">
        <v>84</v>
      </c>
      <c r="Q72" s="83" t="s">
        <v>64</v>
      </c>
      <c r="R72" s="83" t="s">
        <v>64</v>
      </c>
      <c r="S72" s="83" t="s">
        <v>78</v>
      </c>
      <c r="T72" s="83" t="s">
        <v>64</v>
      </c>
      <c r="U72" s="83" t="s">
        <v>64</v>
      </c>
      <c r="V72" s="83" t="s">
        <v>64</v>
      </c>
      <c r="W72" s="83" t="s">
        <v>64</v>
      </c>
      <c r="X72" s="83" t="s">
        <v>64</v>
      </c>
      <c r="Y72" s="83" t="s">
        <v>64</v>
      </c>
      <c r="Z72" s="83" t="s">
        <v>65</v>
      </c>
      <c r="AA72" s="83" t="s">
        <v>65</v>
      </c>
      <c r="AB72" s="83" t="s">
        <v>65</v>
      </c>
      <c r="AC72" s="83" t="s">
        <v>65</v>
      </c>
      <c r="AD72" s="83" t="s">
        <v>65</v>
      </c>
      <c r="AE72" s="83" t="s">
        <v>65</v>
      </c>
      <c r="AF72" s="83" t="s">
        <v>65</v>
      </c>
      <c r="AG72" s="83" t="s">
        <v>65</v>
      </c>
      <c r="AH72" s="83" t="s">
        <v>65</v>
      </c>
      <c r="AI72" s="83" t="s">
        <v>101</v>
      </c>
      <c r="AJ72" s="83" t="s">
        <v>65</v>
      </c>
      <c r="AK72" s="83" t="s">
        <v>66</v>
      </c>
      <c r="AL72" s="83" t="s">
        <v>65</v>
      </c>
      <c r="AM72" s="83" t="s">
        <v>65</v>
      </c>
      <c r="AN72" s="83" t="s">
        <v>66</v>
      </c>
      <c r="AO72" s="83" t="s">
        <v>66</v>
      </c>
      <c r="AP72" s="83" t="s">
        <v>85</v>
      </c>
      <c r="AQ72" s="83" t="s">
        <v>85</v>
      </c>
      <c r="AR72" s="83" t="s">
        <v>86</v>
      </c>
      <c r="AS72" s="83" t="s">
        <v>68</v>
      </c>
      <c r="AT72" s="83" t="s">
        <v>69</v>
      </c>
      <c r="AU72" s="83" t="s">
        <v>93</v>
      </c>
      <c r="AV72" s="83" t="s">
        <v>71</v>
      </c>
      <c r="AW72" s="83" t="s">
        <v>72</v>
      </c>
      <c r="AX72" s="83" t="s">
        <v>72</v>
      </c>
      <c r="AY72" s="83" t="s">
        <v>72</v>
      </c>
      <c r="AZ72" s="83" t="s">
        <v>72</v>
      </c>
      <c r="BA72" s="83" t="s">
        <v>72</v>
      </c>
      <c r="BB72" s="83" t="s">
        <v>73</v>
      </c>
      <c r="BC72" s="83" t="s">
        <v>73</v>
      </c>
      <c r="BE72" s="83" t="s">
        <v>73</v>
      </c>
      <c r="BG72" s="76" t="s">
        <v>100</v>
      </c>
      <c r="BH72" s="76" t="s">
        <v>60</v>
      </c>
      <c r="BI72" s="76" t="s">
        <v>1414</v>
      </c>
      <c r="BJ72">
        <f t="shared" si="2"/>
        <v>13</v>
      </c>
      <c r="BK72">
        <f t="shared" si="3"/>
        <v>61</v>
      </c>
      <c r="BM72" s="86" t="str">
        <f>_xlfn.XLOOKUP(Form_Responses181112[[#This Row],[Sekolah School (Cleansed)]],'Quality Check'!$B$11:$B$14,'Quality Check'!$C$11:$C$14,)</f>
        <v>Rural</v>
      </c>
      <c r="BN72" s="86" t="str">
        <f>_xlfn.XLOOKUP(Form_Responses181112[[#This Row],[Sekolah School (Cleansed)]],'Quality Check'!$B$11:$B$14,'Quality Check'!$D$11:$D$14,)</f>
        <v>Intervention Group (IG)</v>
      </c>
    </row>
    <row r="73" spans="1:66" ht="13.2" x14ac:dyDescent="0.25">
      <c r="A73" s="82">
        <v>45569.514198738427</v>
      </c>
      <c r="B73" s="83" t="s">
        <v>284</v>
      </c>
      <c r="C73" s="84" t="s">
        <v>285</v>
      </c>
      <c r="D73" s="83">
        <v>100</v>
      </c>
      <c r="E73" s="83">
        <v>0</v>
      </c>
      <c r="F73" s="83" t="s">
        <v>60</v>
      </c>
      <c r="G73" s="83" t="s">
        <v>76</v>
      </c>
      <c r="H73" s="83" t="s">
        <v>62</v>
      </c>
      <c r="I73" s="83" t="s">
        <v>63</v>
      </c>
      <c r="J73" s="83" t="s">
        <v>64</v>
      </c>
      <c r="K73" s="83" t="s">
        <v>84</v>
      </c>
      <c r="L73" s="83" t="s">
        <v>64</v>
      </c>
      <c r="M73" s="83" t="s">
        <v>84</v>
      </c>
      <c r="N73" s="83" t="s">
        <v>64</v>
      </c>
      <c r="O73" s="83" t="s">
        <v>78</v>
      </c>
      <c r="P73" s="83" t="s">
        <v>84</v>
      </c>
      <c r="Q73" s="83" t="s">
        <v>64</v>
      </c>
      <c r="R73" s="83" t="s">
        <v>64</v>
      </c>
      <c r="S73" s="83" t="s">
        <v>64</v>
      </c>
      <c r="T73" s="83" t="s">
        <v>64</v>
      </c>
      <c r="U73" s="83" t="s">
        <v>64</v>
      </c>
      <c r="V73" s="83" t="s">
        <v>64</v>
      </c>
      <c r="W73" s="83" t="s">
        <v>64</v>
      </c>
      <c r="X73" s="83" t="s">
        <v>64</v>
      </c>
      <c r="Y73" s="83" t="s">
        <v>64</v>
      </c>
      <c r="Z73" s="83" t="s">
        <v>65</v>
      </c>
      <c r="AA73" s="83" t="s">
        <v>65</v>
      </c>
      <c r="AB73" s="83" t="s">
        <v>65</v>
      </c>
      <c r="AC73" s="83" t="s">
        <v>65</v>
      </c>
      <c r="AD73" s="83" t="s">
        <v>65</v>
      </c>
      <c r="AE73" s="83" t="s">
        <v>65</v>
      </c>
      <c r="AF73" s="83" t="s">
        <v>65</v>
      </c>
      <c r="AG73" s="83" t="s">
        <v>65</v>
      </c>
      <c r="AH73" s="83" t="s">
        <v>65</v>
      </c>
      <c r="AI73" s="83" t="s">
        <v>101</v>
      </c>
      <c r="AJ73" s="83" t="s">
        <v>65</v>
      </c>
      <c r="AK73" s="83" t="s">
        <v>65</v>
      </c>
      <c r="AL73" s="83" t="s">
        <v>65</v>
      </c>
      <c r="AM73" s="83" t="s">
        <v>65</v>
      </c>
      <c r="AN73" s="83" t="s">
        <v>66</v>
      </c>
      <c r="AO73" s="83" t="s">
        <v>66</v>
      </c>
      <c r="AP73" s="83" t="s">
        <v>67</v>
      </c>
      <c r="AQ73" s="83" t="s">
        <v>67</v>
      </c>
      <c r="AR73" s="83" t="s">
        <v>86</v>
      </c>
      <c r="AS73" s="83" t="s">
        <v>68</v>
      </c>
      <c r="AT73" s="83" t="s">
        <v>69</v>
      </c>
      <c r="AU73" s="83" t="s">
        <v>85</v>
      </c>
      <c r="AV73" s="83" t="s">
        <v>71</v>
      </c>
      <c r="AW73" s="83" t="s">
        <v>73</v>
      </c>
      <c r="AX73" s="83" t="s">
        <v>73</v>
      </c>
      <c r="AY73" s="83" t="s">
        <v>73</v>
      </c>
      <c r="AZ73" s="83" t="s">
        <v>72</v>
      </c>
      <c r="BA73" s="83" t="s">
        <v>73</v>
      </c>
      <c r="BB73" s="83" t="s">
        <v>72</v>
      </c>
      <c r="BC73" s="83" t="s">
        <v>73</v>
      </c>
      <c r="BE73" s="83" t="s">
        <v>73</v>
      </c>
      <c r="BG73" s="76" t="s">
        <v>100</v>
      </c>
      <c r="BH73" s="76" t="s">
        <v>60</v>
      </c>
      <c r="BI73" s="76" t="s">
        <v>1414</v>
      </c>
      <c r="BJ73">
        <f t="shared" si="2"/>
        <v>12</v>
      </c>
      <c r="BK73">
        <f t="shared" si="3"/>
        <v>62</v>
      </c>
      <c r="BM73" s="86" t="str">
        <f>_xlfn.XLOOKUP(Form_Responses181112[[#This Row],[Sekolah School (Cleansed)]],'Quality Check'!$B$11:$B$14,'Quality Check'!$C$11:$C$14,)</f>
        <v>Rural</v>
      </c>
      <c r="BN73" s="86" t="str">
        <f>_xlfn.XLOOKUP(Form_Responses181112[[#This Row],[Sekolah School (Cleansed)]],'Quality Check'!$B$11:$B$14,'Quality Check'!$D$11:$D$14,)</f>
        <v>Intervention Group (IG)</v>
      </c>
    </row>
    <row r="74" spans="1:66" ht="13.2" x14ac:dyDescent="0.25">
      <c r="A74" s="82">
        <v>45569.51578332176</v>
      </c>
      <c r="B74" s="83" t="s">
        <v>286</v>
      </c>
      <c r="C74" s="84" t="s">
        <v>287</v>
      </c>
      <c r="D74" s="83">
        <v>100</v>
      </c>
      <c r="E74" s="83">
        <v>0.7</v>
      </c>
      <c r="F74" s="83" t="s">
        <v>60</v>
      </c>
      <c r="G74" s="83" t="s">
        <v>76</v>
      </c>
      <c r="H74" s="83" t="s">
        <v>62</v>
      </c>
      <c r="I74" s="83" t="s">
        <v>63</v>
      </c>
      <c r="J74" s="83" t="s">
        <v>145</v>
      </c>
      <c r="K74" s="83" t="s">
        <v>78</v>
      </c>
      <c r="L74" s="83" t="s">
        <v>64</v>
      </c>
      <c r="M74" s="83" t="s">
        <v>84</v>
      </c>
      <c r="N74" s="83" t="s">
        <v>64</v>
      </c>
      <c r="O74" s="83" t="s">
        <v>64</v>
      </c>
      <c r="P74" s="83" t="s">
        <v>64</v>
      </c>
      <c r="Q74" s="83" t="s">
        <v>64</v>
      </c>
      <c r="R74" s="83" t="s">
        <v>64</v>
      </c>
      <c r="S74" s="83" t="s">
        <v>64</v>
      </c>
      <c r="T74" s="83" t="s">
        <v>64</v>
      </c>
      <c r="U74" s="83" t="s">
        <v>64</v>
      </c>
      <c r="V74" s="83" t="s">
        <v>64</v>
      </c>
      <c r="W74" s="83" t="s">
        <v>64</v>
      </c>
      <c r="X74" s="83" t="s">
        <v>64</v>
      </c>
      <c r="Y74" s="83" t="s">
        <v>64</v>
      </c>
      <c r="Z74" s="83" t="s">
        <v>66</v>
      </c>
      <c r="AA74" s="83" t="s">
        <v>65</v>
      </c>
      <c r="AB74" s="83" t="s">
        <v>65</v>
      </c>
      <c r="AC74" s="83" t="s">
        <v>65</v>
      </c>
      <c r="AD74" s="83" t="s">
        <v>65</v>
      </c>
      <c r="AE74" s="83" t="s">
        <v>65</v>
      </c>
      <c r="AF74" s="83" t="s">
        <v>65</v>
      </c>
      <c r="AG74" s="83" t="s">
        <v>65</v>
      </c>
      <c r="AH74" s="83" t="s">
        <v>65</v>
      </c>
      <c r="AI74" s="83" t="s">
        <v>65</v>
      </c>
      <c r="AJ74" s="83" t="s">
        <v>65</v>
      </c>
      <c r="AK74" s="83" t="s">
        <v>65</v>
      </c>
      <c r="AL74" s="83" t="s">
        <v>65</v>
      </c>
      <c r="AM74" s="83" t="s">
        <v>65</v>
      </c>
      <c r="AN74" s="83" t="s">
        <v>65</v>
      </c>
      <c r="AO74" s="83" t="s">
        <v>65</v>
      </c>
      <c r="AP74" s="83" t="s">
        <v>67</v>
      </c>
      <c r="AQ74" s="83" t="s">
        <v>67</v>
      </c>
      <c r="AR74" s="83" t="s">
        <v>63</v>
      </c>
      <c r="AS74" s="83" t="s">
        <v>288</v>
      </c>
      <c r="AT74" s="83" t="s">
        <v>169</v>
      </c>
      <c r="AU74" s="83" t="s">
        <v>70</v>
      </c>
      <c r="AV74" s="83" t="s">
        <v>71</v>
      </c>
      <c r="AW74" s="83" t="s">
        <v>72</v>
      </c>
      <c r="AX74" s="83" t="s">
        <v>63</v>
      </c>
      <c r="AY74" s="83" t="s">
        <v>72</v>
      </c>
      <c r="AZ74" s="83" t="s">
        <v>72</v>
      </c>
      <c r="BA74" s="83" t="s">
        <v>72</v>
      </c>
      <c r="BB74" s="83" t="s">
        <v>72</v>
      </c>
      <c r="BC74" s="83" t="s">
        <v>73</v>
      </c>
      <c r="BE74" s="83" t="s">
        <v>73</v>
      </c>
      <c r="BG74" s="76" t="s">
        <v>100</v>
      </c>
      <c r="BH74" s="76" t="s">
        <v>60</v>
      </c>
      <c r="BI74" s="76" t="s">
        <v>1414</v>
      </c>
      <c r="BJ74">
        <f t="shared" si="2"/>
        <v>13</v>
      </c>
      <c r="BK74">
        <f t="shared" si="3"/>
        <v>60</v>
      </c>
      <c r="BM74" s="86" t="str">
        <f>_xlfn.XLOOKUP(Form_Responses181112[[#This Row],[Sekolah School (Cleansed)]],'Quality Check'!$B$11:$B$14,'Quality Check'!$C$11:$C$14,)</f>
        <v>Rural</v>
      </c>
      <c r="BN74" s="86" t="str">
        <f>_xlfn.XLOOKUP(Form_Responses181112[[#This Row],[Sekolah School (Cleansed)]],'Quality Check'!$B$11:$B$14,'Quality Check'!$D$11:$D$14,)</f>
        <v>Intervention Group (IG)</v>
      </c>
    </row>
    <row r="75" spans="1:66" ht="13.2" x14ac:dyDescent="0.25">
      <c r="A75" s="82">
        <v>45569.518551620371</v>
      </c>
      <c r="B75" s="83" t="s">
        <v>289</v>
      </c>
      <c r="C75" s="84" t="s">
        <v>290</v>
      </c>
      <c r="D75" s="83">
        <v>100</v>
      </c>
      <c r="E75" s="83">
        <v>0.33</v>
      </c>
      <c r="F75" s="83" t="s">
        <v>60</v>
      </c>
      <c r="G75" s="83" t="s">
        <v>291</v>
      </c>
      <c r="H75" s="83" t="s">
        <v>100</v>
      </c>
      <c r="I75" s="83" t="s">
        <v>63</v>
      </c>
      <c r="J75" s="83" t="s">
        <v>64</v>
      </c>
      <c r="K75" s="83" t="s">
        <v>84</v>
      </c>
      <c r="L75" s="83" t="s">
        <v>64</v>
      </c>
      <c r="M75" s="83" t="s">
        <v>84</v>
      </c>
      <c r="N75" s="83" t="s">
        <v>64</v>
      </c>
      <c r="O75" s="83" t="s">
        <v>64</v>
      </c>
      <c r="P75" s="83" t="s">
        <v>84</v>
      </c>
      <c r="Q75" s="83" t="s">
        <v>64</v>
      </c>
      <c r="R75" s="83" t="s">
        <v>64</v>
      </c>
      <c r="S75" s="83" t="s">
        <v>64</v>
      </c>
      <c r="T75" s="83" t="s">
        <v>64</v>
      </c>
      <c r="U75" s="83" t="s">
        <v>84</v>
      </c>
      <c r="V75" s="83" t="s">
        <v>64</v>
      </c>
      <c r="W75" s="83" t="s">
        <v>84</v>
      </c>
      <c r="X75" s="83" t="s">
        <v>84</v>
      </c>
      <c r="Y75" s="83" t="s">
        <v>64</v>
      </c>
      <c r="Z75" s="83" t="s">
        <v>66</v>
      </c>
      <c r="AA75" s="83" t="s">
        <v>66</v>
      </c>
      <c r="AB75" s="83" t="s">
        <v>66</v>
      </c>
      <c r="AC75" s="83" t="s">
        <v>66</v>
      </c>
      <c r="AD75" s="83" t="s">
        <v>66</v>
      </c>
      <c r="AE75" s="83" t="s">
        <v>66</v>
      </c>
      <c r="AF75" s="83" t="s">
        <v>66</v>
      </c>
      <c r="AG75" s="83" t="s">
        <v>66</v>
      </c>
      <c r="AH75" s="83" t="s">
        <v>66</v>
      </c>
      <c r="AI75" s="83" t="s">
        <v>79</v>
      </c>
      <c r="AJ75" s="83" t="s">
        <v>66</v>
      </c>
      <c r="AK75" s="83" t="s">
        <v>66</v>
      </c>
      <c r="AL75" s="83" t="s">
        <v>66</v>
      </c>
      <c r="AM75" s="83" t="s">
        <v>66</v>
      </c>
      <c r="AN75" s="83" t="s">
        <v>66</v>
      </c>
      <c r="AO75" s="83" t="s">
        <v>66</v>
      </c>
      <c r="AP75" s="83" t="s">
        <v>85</v>
      </c>
      <c r="AQ75" s="83" t="s">
        <v>67</v>
      </c>
      <c r="AR75" s="83" t="s">
        <v>73</v>
      </c>
      <c r="AS75" s="83" t="s">
        <v>292</v>
      </c>
      <c r="AT75" s="83" t="s">
        <v>87</v>
      </c>
      <c r="AU75" s="83" t="s">
        <v>93</v>
      </c>
      <c r="AV75" s="83" t="s">
        <v>132</v>
      </c>
      <c r="AW75" s="83" t="s">
        <v>73</v>
      </c>
      <c r="AX75" s="83" t="s">
        <v>73</v>
      </c>
      <c r="AY75" s="83" t="s">
        <v>72</v>
      </c>
      <c r="AZ75" s="83" t="s">
        <v>72</v>
      </c>
      <c r="BA75" s="83" t="s">
        <v>73</v>
      </c>
      <c r="BB75" s="83" t="s">
        <v>73</v>
      </c>
      <c r="BC75" s="83" t="s">
        <v>73</v>
      </c>
      <c r="BE75" s="83" t="s">
        <v>73</v>
      </c>
      <c r="BG75" s="76" t="s">
        <v>100</v>
      </c>
      <c r="BH75" s="76" t="s">
        <v>60</v>
      </c>
      <c r="BI75" s="76" t="s">
        <v>1414</v>
      </c>
      <c r="BJ75">
        <f t="shared" si="2"/>
        <v>10</v>
      </c>
      <c r="BK75">
        <f t="shared" si="3"/>
        <v>48</v>
      </c>
      <c r="BM75" s="86" t="str">
        <f>_xlfn.XLOOKUP(Form_Responses181112[[#This Row],[Sekolah School (Cleansed)]],'Quality Check'!$B$11:$B$14,'Quality Check'!$C$11:$C$14,)</f>
        <v>Rural</v>
      </c>
      <c r="BN75" s="86" t="str">
        <f>_xlfn.XLOOKUP(Form_Responses181112[[#This Row],[Sekolah School (Cleansed)]],'Quality Check'!$B$11:$B$14,'Quality Check'!$D$11:$D$14,)</f>
        <v>Intervention Group (IG)</v>
      </c>
    </row>
    <row r="76" spans="1:66" ht="13.2" x14ac:dyDescent="0.25">
      <c r="A76" s="82">
        <v>45569.519079340273</v>
      </c>
      <c r="B76" s="83" t="s">
        <v>293</v>
      </c>
      <c r="C76" s="84" t="s">
        <v>294</v>
      </c>
      <c r="D76" s="83">
        <v>100</v>
      </c>
      <c r="E76" s="83">
        <v>0.7</v>
      </c>
      <c r="F76" s="83" t="s">
        <v>60</v>
      </c>
      <c r="G76" s="83" t="s">
        <v>76</v>
      </c>
      <c r="H76" s="83" t="s">
        <v>100</v>
      </c>
      <c r="I76" s="83" t="s">
        <v>63</v>
      </c>
      <c r="J76" s="83" t="s">
        <v>64</v>
      </c>
      <c r="K76" s="83" t="s">
        <v>64</v>
      </c>
      <c r="L76" s="83" t="s">
        <v>64</v>
      </c>
      <c r="M76" s="83" t="s">
        <v>84</v>
      </c>
      <c r="N76" s="83" t="s">
        <v>64</v>
      </c>
      <c r="O76" s="83" t="s">
        <v>64</v>
      </c>
      <c r="P76" s="83" t="s">
        <v>64</v>
      </c>
      <c r="Q76" s="83" t="s">
        <v>64</v>
      </c>
      <c r="R76" s="83" t="s">
        <v>64</v>
      </c>
      <c r="S76" s="83" t="s">
        <v>64</v>
      </c>
      <c r="T76" s="83" t="s">
        <v>84</v>
      </c>
      <c r="U76" s="83" t="s">
        <v>84</v>
      </c>
      <c r="V76" s="83" t="s">
        <v>84</v>
      </c>
      <c r="W76" s="83" t="s">
        <v>84</v>
      </c>
      <c r="X76" s="83" t="s">
        <v>64</v>
      </c>
      <c r="Y76" s="83" t="s">
        <v>64</v>
      </c>
      <c r="Z76" s="83" t="s">
        <v>66</v>
      </c>
      <c r="AA76" s="83" t="s">
        <v>65</v>
      </c>
      <c r="AB76" s="83" t="s">
        <v>65</v>
      </c>
      <c r="AC76" s="83" t="s">
        <v>66</v>
      </c>
      <c r="AD76" s="83" t="s">
        <v>66</v>
      </c>
      <c r="AE76" s="83" t="s">
        <v>66</v>
      </c>
      <c r="AF76" s="83" t="s">
        <v>66</v>
      </c>
      <c r="AG76" s="83" t="s">
        <v>79</v>
      </c>
      <c r="AH76" s="83" t="s">
        <v>66</v>
      </c>
      <c r="AI76" s="83" t="s">
        <v>66</v>
      </c>
      <c r="AJ76" s="83" t="s">
        <v>66</v>
      </c>
      <c r="AK76" s="83" t="s">
        <v>66</v>
      </c>
      <c r="AL76" s="83" t="s">
        <v>66</v>
      </c>
      <c r="AM76" s="83" t="s">
        <v>65</v>
      </c>
      <c r="AN76" s="83" t="s">
        <v>65</v>
      </c>
      <c r="AO76" s="83" t="s">
        <v>65</v>
      </c>
      <c r="AP76" s="83" t="s">
        <v>67</v>
      </c>
      <c r="AQ76" s="83" t="s">
        <v>80</v>
      </c>
      <c r="AR76" s="83" t="s">
        <v>86</v>
      </c>
      <c r="AS76" s="83" t="s">
        <v>81</v>
      </c>
      <c r="AT76" s="83" t="s">
        <v>87</v>
      </c>
      <c r="AU76" s="83" t="s">
        <v>93</v>
      </c>
      <c r="AV76" s="83" t="s">
        <v>71</v>
      </c>
      <c r="AW76" s="83" t="s">
        <v>73</v>
      </c>
      <c r="AX76" s="83" t="s">
        <v>73</v>
      </c>
      <c r="AY76" s="83" t="s">
        <v>72</v>
      </c>
      <c r="AZ76" s="83" t="s">
        <v>73</v>
      </c>
      <c r="BA76" s="83" t="s">
        <v>73</v>
      </c>
      <c r="BB76" s="83" t="s">
        <v>72</v>
      </c>
      <c r="BC76" s="83" t="s">
        <v>73</v>
      </c>
      <c r="BD76" s="83" t="s">
        <v>295</v>
      </c>
      <c r="BE76" s="83" t="s">
        <v>73</v>
      </c>
      <c r="BG76" s="76" t="s">
        <v>100</v>
      </c>
      <c r="BH76" s="76" t="s">
        <v>60</v>
      </c>
      <c r="BI76" s="76" t="s">
        <v>1414</v>
      </c>
      <c r="BJ76">
        <f t="shared" si="2"/>
        <v>11</v>
      </c>
      <c r="BK76">
        <f t="shared" si="3"/>
        <v>51</v>
      </c>
      <c r="BM76" s="86" t="str">
        <f>_xlfn.XLOOKUP(Form_Responses181112[[#This Row],[Sekolah School (Cleansed)]],'Quality Check'!$B$11:$B$14,'Quality Check'!$C$11:$C$14,)</f>
        <v>Rural</v>
      </c>
      <c r="BN76" s="86" t="str">
        <f>_xlfn.XLOOKUP(Form_Responses181112[[#This Row],[Sekolah School (Cleansed)]],'Quality Check'!$B$11:$B$14,'Quality Check'!$D$11:$D$14,)</f>
        <v>Intervention Group (IG)</v>
      </c>
    </row>
    <row r="77" spans="1:66" ht="13.2" x14ac:dyDescent="0.25">
      <c r="A77" s="82">
        <v>45569.519544236115</v>
      </c>
      <c r="B77" s="83" t="s">
        <v>296</v>
      </c>
      <c r="C77" s="84" t="s">
        <v>297</v>
      </c>
      <c r="D77" s="83">
        <v>28.57</v>
      </c>
      <c r="E77" s="83">
        <v>0.79</v>
      </c>
      <c r="F77" s="83" t="s">
        <v>60</v>
      </c>
      <c r="G77" s="83" t="s">
        <v>76</v>
      </c>
      <c r="H77" s="83" t="s">
        <v>186</v>
      </c>
      <c r="I77" s="83" t="s">
        <v>63</v>
      </c>
      <c r="J77" s="83" t="s">
        <v>64</v>
      </c>
      <c r="K77" s="83" t="s">
        <v>64</v>
      </c>
      <c r="L77" s="83" t="s">
        <v>64</v>
      </c>
      <c r="M77" s="83" t="s">
        <v>84</v>
      </c>
      <c r="N77" s="83" t="s">
        <v>64</v>
      </c>
      <c r="O77" s="83" t="s">
        <v>64</v>
      </c>
      <c r="P77" s="83" t="s">
        <v>64</v>
      </c>
      <c r="Q77" s="83" t="s">
        <v>64</v>
      </c>
      <c r="R77" s="83" t="s">
        <v>64</v>
      </c>
      <c r="S77" s="83" t="s">
        <v>64</v>
      </c>
      <c r="T77" s="83" t="s">
        <v>64</v>
      </c>
      <c r="U77" s="83" t="s">
        <v>84</v>
      </c>
      <c r="V77" s="83" t="s">
        <v>64</v>
      </c>
      <c r="W77" s="83" t="s">
        <v>64</v>
      </c>
      <c r="X77" s="83" t="s">
        <v>64</v>
      </c>
      <c r="Y77" s="83" t="s">
        <v>64</v>
      </c>
      <c r="Z77" s="83" t="s">
        <v>65</v>
      </c>
      <c r="AA77" s="83" t="s">
        <v>65</v>
      </c>
      <c r="AB77" s="83" t="s">
        <v>65</v>
      </c>
      <c r="AC77" s="83" t="s">
        <v>65</v>
      </c>
      <c r="AD77" s="83" t="s">
        <v>65</v>
      </c>
      <c r="AE77" s="83" t="s">
        <v>65</v>
      </c>
      <c r="AF77" s="83" t="s">
        <v>65</v>
      </c>
      <c r="AG77" s="83" t="s">
        <v>65</v>
      </c>
      <c r="AH77" s="83" t="s">
        <v>65</v>
      </c>
      <c r="AI77" s="83" t="s">
        <v>101</v>
      </c>
      <c r="AJ77" s="83" t="s">
        <v>65</v>
      </c>
      <c r="AK77" s="83" t="s">
        <v>65</v>
      </c>
      <c r="AL77" s="83" t="s">
        <v>65</v>
      </c>
      <c r="AM77" s="83" t="s">
        <v>65</v>
      </c>
      <c r="AN77" s="83" t="s">
        <v>65</v>
      </c>
      <c r="AO77" s="83" t="s">
        <v>65</v>
      </c>
      <c r="AP77" s="83" t="s">
        <v>85</v>
      </c>
      <c r="AQ77" s="83" t="s">
        <v>85</v>
      </c>
      <c r="AR77" s="83" t="s">
        <v>63</v>
      </c>
      <c r="AS77" s="83" t="s">
        <v>298</v>
      </c>
      <c r="AT77" s="83" t="s">
        <v>87</v>
      </c>
      <c r="AU77" s="83" t="s">
        <v>93</v>
      </c>
      <c r="AV77" s="83" t="s">
        <v>71</v>
      </c>
      <c r="AW77" s="83" t="s">
        <v>73</v>
      </c>
      <c r="AX77" s="83" t="s">
        <v>73</v>
      </c>
      <c r="AY77" s="83" t="s">
        <v>73</v>
      </c>
      <c r="AZ77" s="83" t="s">
        <v>73</v>
      </c>
      <c r="BA77" s="83" t="s">
        <v>73</v>
      </c>
      <c r="BB77" s="83" t="s">
        <v>73</v>
      </c>
      <c r="BC77" s="83" t="s">
        <v>73</v>
      </c>
      <c r="BD77" s="83">
        <v>0</v>
      </c>
      <c r="BE77" s="83" t="s">
        <v>73</v>
      </c>
      <c r="BG77" s="76" t="s">
        <v>100</v>
      </c>
      <c r="BH77" s="76" t="s">
        <v>60</v>
      </c>
      <c r="BI77" s="76" t="s">
        <v>1414</v>
      </c>
      <c r="BJ77">
        <f t="shared" si="2"/>
        <v>14</v>
      </c>
      <c r="BK77">
        <f t="shared" si="3"/>
        <v>64</v>
      </c>
      <c r="BM77" s="86" t="str">
        <f>_xlfn.XLOOKUP(Form_Responses181112[[#This Row],[Sekolah School (Cleansed)]],'Quality Check'!$B$11:$B$14,'Quality Check'!$C$11:$C$14,)</f>
        <v>Rural</v>
      </c>
      <c r="BN77" s="86" t="str">
        <f>_xlfn.XLOOKUP(Form_Responses181112[[#This Row],[Sekolah School (Cleansed)]],'Quality Check'!$B$11:$B$14,'Quality Check'!$D$11:$D$14,)</f>
        <v>Intervention Group (IG)</v>
      </c>
    </row>
    <row r="78" spans="1:66" ht="13.2" x14ac:dyDescent="0.25">
      <c r="A78" s="82">
        <v>45569.519562581016</v>
      </c>
      <c r="B78" s="83" t="s">
        <v>299</v>
      </c>
      <c r="C78" s="84" t="s">
        <v>300</v>
      </c>
      <c r="D78" s="83">
        <v>100</v>
      </c>
      <c r="E78" s="83">
        <v>0.88</v>
      </c>
      <c r="F78" s="83" t="s">
        <v>114</v>
      </c>
      <c r="G78" s="83" t="s">
        <v>76</v>
      </c>
      <c r="H78" s="83" t="s">
        <v>108</v>
      </c>
      <c r="I78" s="83" t="s">
        <v>63</v>
      </c>
      <c r="J78" s="83" t="s">
        <v>64</v>
      </c>
      <c r="K78" s="83" t="s">
        <v>64</v>
      </c>
      <c r="L78" s="83" t="s">
        <v>64</v>
      </c>
      <c r="M78" s="83" t="s">
        <v>84</v>
      </c>
      <c r="N78" s="83" t="s">
        <v>84</v>
      </c>
      <c r="O78" s="83" t="s">
        <v>84</v>
      </c>
      <c r="P78" s="83" t="s">
        <v>64</v>
      </c>
      <c r="Q78" s="83" t="s">
        <v>64</v>
      </c>
      <c r="R78" s="83" t="s">
        <v>64</v>
      </c>
      <c r="S78" s="83" t="s">
        <v>64</v>
      </c>
      <c r="T78" s="83" t="s">
        <v>64</v>
      </c>
      <c r="U78" s="83" t="s">
        <v>64</v>
      </c>
      <c r="V78" s="83" t="s">
        <v>84</v>
      </c>
      <c r="W78" s="83" t="s">
        <v>84</v>
      </c>
      <c r="X78" s="83" t="s">
        <v>64</v>
      </c>
      <c r="Y78" s="83" t="s">
        <v>64</v>
      </c>
      <c r="Z78" s="83" t="s">
        <v>66</v>
      </c>
      <c r="AA78" s="83" t="s">
        <v>66</v>
      </c>
      <c r="AB78" s="83" t="s">
        <v>66</v>
      </c>
      <c r="AC78" s="83" t="s">
        <v>66</v>
      </c>
      <c r="AD78" s="83" t="s">
        <v>66</v>
      </c>
      <c r="AE78" s="83" t="s">
        <v>66</v>
      </c>
      <c r="AF78" s="83" t="s">
        <v>66</v>
      </c>
      <c r="AG78" s="83" t="s">
        <v>66</v>
      </c>
      <c r="AH78" s="83" t="s">
        <v>79</v>
      </c>
      <c r="AI78" s="83" t="s">
        <v>79</v>
      </c>
      <c r="AJ78" s="83" t="s">
        <v>65</v>
      </c>
      <c r="AK78" s="83" t="s">
        <v>66</v>
      </c>
      <c r="AL78" s="83" t="s">
        <v>66</v>
      </c>
      <c r="AM78" s="83" t="s">
        <v>66</v>
      </c>
      <c r="AN78" s="83" t="s">
        <v>66</v>
      </c>
      <c r="AO78" s="83" t="s">
        <v>66</v>
      </c>
      <c r="AP78" s="83" t="s">
        <v>67</v>
      </c>
      <c r="AQ78" s="83" t="s">
        <v>67</v>
      </c>
      <c r="AR78" s="83" t="s">
        <v>63</v>
      </c>
      <c r="AS78" s="83" t="s">
        <v>252</v>
      </c>
      <c r="AT78" s="83" t="s">
        <v>69</v>
      </c>
      <c r="AU78" s="83" t="s">
        <v>70</v>
      </c>
      <c r="AV78" s="83" t="s">
        <v>80</v>
      </c>
      <c r="AW78" s="83" t="s">
        <v>63</v>
      </c>
      <c r="AX78" s="83" t="s">
        <v>72</v>
      </c>
      <c r="AY78" s="83" t="s">
        <v>72</v>
      </c>
      <c r="AZ78" s="83" t="s">
        <v>72</v>
      </c>
      <c r="BA78" s="83" t="s">
        <v>63</v>
      </c>
      <c r="BB78" s="83" t="s">
        <v>72</v>
      </c>
      <c r="BC78" s="83" t="s">
        <v>73</v>
      </c>
      <c r="BE78" s="83" t="s">
        <v>73</v>
      </c>
      <c r="BG78" s="76" t="s">
        <v>100</v>
      </c>
      <c r="BH78" s="76" t="s">
        <v>114</v>
      </c>
      <c r="BI78" s="76" t="s">
        <v>1414</v>
      </c>
      <c r="BJ78">
        <f t="shared" si="2"/>
        <v>11</v>
      </c>
      <c r="BK78">
        <f t="shared" si="3"/>
        <v>48</v>
      </c>
      <c r="BM78" s="86" t="str">
        <f>_xlfn.XLOOKUP(Form_Responses181112[[#This Row],[Sekolah School (Cleansed)]],'Quality Check'!$B$11:$B$14,'Quality Check'!$C$11:$C$14,)</f>
        <v>Rural</v>
      </c>
      <c r="BN78" s="86" t="str">
        <f>_xlfn.XLOOKUP(Form_Responses181112[[#This Row],[Sekolah School (Cleansed)]],'Quality Check'!$B$11:$B$14,'Quality Check'!$D$11:$D$14,)</f>
        <v>Intervention Group (IG)</v>
      </c>
    </row>
    <row r="79" spans="1:66" ht="13.2" x14ac:dyDescent="0.25">
      <c r="A79" s="82">
        <v>45569.521714513889</v>
      </c>
      <c r="B79" s="83" t="s">
        <v>301</v>
      </c>
      <c r="C79" s="84" t="s">
        <v>302</v>
      </c>
      <c r="D79" s="83">
        <v>100</v>
      </c>
      <c r="E79" s="83">
        <v>0.5</v>
      </c>
      <c r="F79" s="83" t="s">
        <v>114</v>
      </c>
      <c r="G79" s="83" t="s">
        <v>76</v>
      </c>
      <c r="H79" s="83" t="s">
        <v>100</v>
      </c>
      <c r="I79" s="83" t="s">
        <v>63</v>
      </c>
      <c r="J79" s="83" t="s">
        <v>64</v>
      </c>
      <c r="K79" s="83" t="s">
        <v>64</v>
      </c>
      <c r="L79" s="83" t="s">
        <v>64</v>
      </c>
      <c r="M79" s="83" t="s">
        <v>64</v>
      </c>
      <c r="N79" s="83" t="s">
        <v>64</v>
      </c>
      <c r="O79" s="83" t="s">
        <v>64</v>
      </c>
      <c r="P79" s="83" t="s">
        <v>64</v>
      </c>
      <c r="Q79" s="83" t="s">
        <v>64</v>
      </c>
      <c r="R79" s="83" t="s">
        <v>64</v>
      </c>
      <c r="S79" s="83" t="s">
        <v>64</v>
      </c>
      <c r="T79" s="83" t="s">
        <v>64</v>
      </c>
      <c r="U79" s="83" t="s">
        <v>64</v>
      </c>
      <c r="V79" s="83" t="s">
        <v>64</v>
      </c>
      <c r="W79" s="83" t="s">
        <v>64</v>
      </c>
      <c r="X79" s="83" t="s">
        <v>64</v>
      </c>
      <c r="Y79" s="83" t="s">
        <v>64</v>
      </c>
      <c r="Z79" s="83" t="s">
        <v>66</v>
      </c>
      <c r="AA79" s="83" t="s">
        <v>66</v>
      </c>
      <c r="AB79" s="83" t="s">
        <v>66</v>
      </c>
      <c r="AC79" s="83" t="s">
        <v>66</v>
      </c>
      <c r="AD79" s="83" t="s">
        <v>66</v>
      </c>
      <c r="AE79" s="83" t="s">
        <v>66</v>
      </c>
      <c r="AF79" s="83" t="s">
        <v>66</v>
      </c>
      <c r="AG79" s="83" t="s">
        <v>66</v>
      </c>
      <c r="AH79" s="83" t="s">
        <v>66</v>
      </c>
      <c r="AI79" s="83" t="s">
        <v>66</v>
      </c>
      <c r="AJ79" s="83" t="s">
        <v>66</v>
      </c>
      <c r="AK79" s="83" t="s">
        <v>66</v>
      </c>
      <c r="AL79" s="83" t="s">
        <v>66</v>
      </c>
      <c r="AM79" s="83" t="s">
        <v>66</v>
      </c>
      <c r="AN79" s="83" t="s">
        <v>66</v>
      </c>
      <c r="AO79" s="83" t="s">
        <v>66</v>
      </c>
      <c r="AP79" s="83" t="s">
        <v>85</v>
      </c>
      <c r="AQ79" s="83" t="s">
        <v>85</v>
      </c>
      <c r="AR79" s="83" t="s">
        <v>63</v>
      </c>
      <c r="AS79" s="83" t="s">
        <v>68</v>
      </c>
      <c r="AT79" s="83" t="s">
        <v>87</v>
      </c>
      <c r="AU79" s="83" t="s">
        <v>70</v>
      </c>
      <c r="AV79" s="83" t="s">
        <v>71</v>
      </c>
      <c r="AW79" s="83" t="s">
        <v>63</v>
      </c>
      <c r="AX79" s="83" t="s">
        <v>63</v>
      </c>
      <c r="AY79" s="83" t="s">
        <v>63</v>
      </c>
      <c r="AZ79" s="83" t="s">
        <v>72</v>
      </c>
      <c r="BA79" s="83" t="s">
        <v>63</v>
      </c>
      <c r="BB79" s="83" t="s">
        <v>72</v>
      </c>
      <c r="BC79" s="83" t="s">
        <v>73</v>
      </c>
      <c r="BD79" s="83" t="s">
        <v>146</v>
      </c>
      <c r="BE79" s="83" t="s">
        <v>73</v>
      </c>
      <c r="BG79" s="76" t="s">
        <v>100</v>
      </c>
      <c r="BH79" s="76" t="s">
        <v>114</v>
      </c>
      <c r="BI79" s="76" t="s">
        <v>1414</v>
      </c>
      <c r="BJ79">
        <f t="shared" si="2"/>
        <v>15</v>
      </c>
      <c r="BK79">
        <f t="shared" si="3"/>
        <v>47</v>
      </c>
      <c r="BM79" s="86" t="str">
        <f>_xlfn.XLOOKUP(Form_Responses181112[[#This Row],[Sekolah School (Cleansed)]],'Quality Check'!$B$11:$B$14,'Quality Check'!$C$11:$C$14,)</f>
        <v>Rural</v>
      </c>
      <c r="BN79" s="86" t="str">
        <f>_xlfn.XLOOKUP(Form_Responses181112[[#This Row],[Sekolah School (Cleansed)]],'Quality Check'!$B$11:$B$14,'Quality Check'!$D$11:$D$14,)</f>
        <v>Intervention Group (IG)</v>
      </c>
    </row>
    <row r="80" spans="1:66" ht="13.2" x14ac:dyDescent="0.25">
      <c r="A80" s="82">
        <v>45569.522282291669</v>
      </c>
      <c r="B80" s="83" t="s">
        <v>303</v>
      </c>
      <c r="C80" s="84" t="s">
        <v>304</v>
      </c>
      <c r="D80" s="83">
        <v>100</v>
      </c>
      <c r="E80" s="83">
        <v>0.54</v>
      </c>
      <c r="F80" s="83" t="s">
        <v>114</v>
      </c>
      <c r="G80" s="83" t="s">
        <v>76</v>
      </c>
      <c r="H80" s="83" t="s">
        <v>100</v>
      </c>
      <c r="I80" s="83" t="s">
        <v>63</v>
      </c>
      <c r="J80" s="83" t="s">
        <v>64</v>
      </c>
      <c r="K80" s="83" t="s">
        <v>78</v>
      </c>
      <c r="L80" s="83" t="s">
        <v>64</v>
      </c>
      <c r="M80" s="83" t="s">
        <v>64</v>
      </c>
      <c r="N80" s="83" t="s">
        <v>64</v>
      </c>
      <c r="O80" s="83" t="s">
        <v>64</v>
      </c>
      <c r="P80" s="83" t="s">
        <v>78</v>
      </c>
      <c r="Q80" s="83" t="s">
        <v>78</v>
      </c>
      <c r="R80" s="83" t="s">
        <v>78</v>
      </c>
      <c r="S80" s="83" t="s">
        <v>64</v>
      </c>
      <c r="T80" s="83" t="s">
        <v>64</v>
      </c>
      <c r="U80" s="83" t="s">
        <v>64</v>
      </c>
      <c r="V80" s="83" t="s">
        <v>64</v>
      </c>
      <c r="W80" s="83" t="s">
        <v>78</v>
      </c>
      <c r="X80" s="83" t="s">
        <v>78</v>
      </c>
      <c r="Y80" s="83" t="s">
        <v>64</v>
      </c>
      <c r="Z80" s="83" t="s">
        <v>66</v>
      </c>
      <c r="AA80" s="83" t="s">
        <v>66</v>
      </c>
      <c r="AB80" s="83" t="s">
        <v>66</v>
      </c>
      <c r="AC80" s="83" t="s">
        <v>79</v>
      </c>
      <c r="AD80" s="83" t="s">
        <v>79</v>
      </c>
      <c r="AE80" s="83" t="s">
        <v>66</v>
      </c>
      <c r="AF80" s="83" t="s">
        <v>79</v>
      </c>
      <c r="AG80" s="83" t="s">
        <v>66</v>
      </c>
      <c r="AH80" s="83" t="s">
        <v>79</v>
      </c>
      <c r="AI80" s="83" t="s">
        <v>79</v>
      </c>
      <c r="AJ80" s="83" t="s">
        <v>66</v>
      </c>
      <c r="AK80" s="83" t="s">
        <v>66</v>
      </c>
      <c r="AL80" s="83" t="s">
        <v>66</v>
      </c>
      <c r="AM80" s="83" t="s">
        <v>66</v>
      </c>
      <c r="AN80" s="83" t="s">
        <v>79</v>
      </c>
      <c r="AO80" s="83" t="s">
        <v>79</v>
      </c>
      <c r="AP80" s="83" t="s">
        <v>85</v>
      </c>
      <c r="AQ80" s="83" t="s">
        <v>85</v>
      </c>
      <c r="AR80" s="83" t="s">
        <v>63</v>
      </c>
      <c r="AS80" s="83" t="s">
        <v>252</v>
      </c>
      <c r="AT80" s="83" t="s">
        <v>87</v>
      </c>
      <c r="AU80" s="83" t="s">
        <v>70</v>
      </c>
      <c r="AV80" s="83" t="s">
        <v>67</v>
      </c>
      <c r="AW80" s="83" t="s">
        <v>63</v>
      </c>
      <c r="AX80" s="83" t="s">
        <v>72</v>
      </c>
      <c r="AY80" s="83" t="s">
        <v>72</v>
      </c>
      <c r="AZ80" s="83" t="s">
        <v>72</v>
      </c>
      <c r="BA80" s="83" t="s">
        <v>72</v>
      </c>
      <c r="BB80" s="83" t="s">
        <v>72</v>
      </c>
      <c r="BC80" s="83" t="s">
        <v>73</v>
      </c>
      <c r="BE80" s="83" t="s">
        <v>73</v>
      </c>
      <c r="BG80" s="76" t="s">
        <v>100</v>
      </c>
      <c r="BH80" s="76" t="s">
        <v>114</v>
      </c>
      <c r="BI80" s="76" t="s">
        <v>1414</v>
      </c>
      <c r="BJ80">
        <f t="shared" si="2"/>
        <v>9</v>
      </c>
      <c r="BK80">
        <f t="shared" si="3"/>
        <v>42</v>
      </c>
      <c r="BM80" s="86" t="str">
        <f>_xlfn.XLOOKUP(Form_Responses181112[[#This Row],[Sekolah School (Cleansed)]],'Quality Check'!$B$11:$B$14,'Quality Check'!$C$11:$C$14,)</f>
        <v>Rural</v>
      </c>
      <c r="BN80" s="86" t="str">
        <f>_xlfn.XLOOKUP(Form_Responses181112[[#This Row],[Sekolah School (Cleansed)]],'Quality Check'!$B$11:$B$14,'Quality Check'!$D$11:$D$14,)</f>
        <v>Intervention Group (IG)</v>
      </c>
    </row>
    <row r="81" spans="1:66" ht="13.2" x14ac:dyDescent="0.25">
      <c r="A81" s="82">
        <v>45569.522587141204</v>
      </c>
      <c r="B81" s="83" t="s">
        <v>305</v>
      </c>
      <c r="C81" s="84" t="s">
        <v>306</v>
      </c>
      <c r="D81" s="83">
        <v>0</v>
      </c>
      <c r="E81" s="83">
        <v>0.5</v>
      </c>
      <c r="F81" s="83" t="s">
        <v>60</v>
      </c>
      <c r="G81" s="83" t="s">
        <v>76</v>
      </c>
      <c r="H81" s="83" t="s">
        <v>108</v>
      </c>
      <c r="I81" s="83" t="s">
        <v>63</v>
      </c>
      <c r="J81" s="83" t="s">
        <v>64</v>
      </c>
      <c r="K81" s="83" t="s">
        <v>64</v>
      </c>
      <c r="L81" s="83" t="s">
        <v>64</v>
      </c>
      <c r="M81" s="83" t="s">
        <v>64</v>
      </c>
      <c r="N81" s="83" t="s">
        <v>78</v>
      </c>
      <c r="O81" s="83" t="s">
        <v>78</v>
      </c>
      <c r="P81" s="83" t="s">
        <v>84</v>
      </c>
      <c r="Q81" s="83" t="s">
        <v>64</v>
      </c>
      <c r="R81" s="83" t="s">
        <v>64</v>
      </c>
      <c r="S81" s="83" t="s">
        <v>64</v>
      </c>
      <c r="T81" s="83" t="s">
        <v>64</v>
      </c>
      <c r="U81" s="83" t="s">
        <v>84</v>
      </c>
      <c r="V81" s="83" t="s">
        <v>64</v>
      </c>
      <c r="W81" s="83" t="s">
        <v>64</v>
      </c>
      <c r="X81" s="83" t="s">
        <v>64</v>
      </c>
      <c r="Y81" s="83" t="s">
        <v>64</v>
      </c>
      <c r="Z81" s="83" t="s">
        <v>65</v>
      </c>
      <c r="AA81" s="83" t="s">
        <v>65</v>
      </c>
      <c r="AB81" s="83" t="s">
        <v>65</v>
      </c>
      <c r="AC81" s="83" t="s">
        <v>65</v>
      </c>
      <c r="AD81" s="83" t="s">
        <v>65</v>
      </c>
      <c r="AE81" s="83" t="s">
        <v>65</v>
      </c>
      <c r="AF81" s="83" t="s">
        <v>65</v>
      </c>
      <c r="AG81" s="83" t="s">
        <v>65</v>
      </c>
      <c r="AH81" s="83" t="s">
        <v>66</v>
      </c>
      <c r="AI81" s="83" t="s">
        <v>101</v>
      </c>
      <c r="AJ81" s="83" t="s">
        <v>65</v>
      </c>
      <c r="AK81" s="83" t="s">
        <v>65</v>
      </c>
      <c r="AL81" s="83" t="s">
        <v>65</v>
      </c>
      <c r="AM81" s="83" t="s">
        <v>65</v>
      </c>
      <c r="AN81" s="83" t="s">
        <v>66</v>
      </c>
      <c r="AO81" s="83" t="s">
        <v>65</v>
      </c>
      <c r="AP81" s="83" t="s">
        <v>85</v>
      </c>
      <c r="AQ81" s="83" t="s">
        <v>85</v>
      </c>
      <c r="AR81" s="83" t="s">
        <v>86</v>
      </c>
      <c r="AS81" s="83" t="s">
        <v>68</v>
      </c>
      <c r="AT81" s="83" t="s">
        <v>87</v>
      </c>
      <c r="AU81" s="83" t="s">
        <v>67</v>
      </c>
      <c r="AV81" s="83" t="s">
        <v>132</v>
      </c>
      <c r="AW81" s="83" t="s">
        <v>73</v>
      </c>
      <c r="AX81" s="83" t="s">
        <v>73</v>
      </c>
      <c r="AY81" s="83" t="s">
        <v>73</v>
      </c>
      <c r="AZ81" s="83" t="s">
        <v>63</v>
      </c>
      <c r="BA81" s="83" t="s">
        <v>72</v>
      </c>
      <c r="BB81" s="83" t="s">
        <v>73</v>
      </c>
      <c r="BC81" s="83" t="s">
        <v>73</v>
      </c>
      <c r="BE81" s="83" t="s">
        <v>73</v>
      </c>
      <c r="BG81" s="76" t="s">
        <v>100</v>
      </c>
      <c r="BH81" s="76" t="s">
        <v>60</v>
      </c>
      <c r="BI81" s="76" t="s">
        <v>1414</v>
      </c>
      <c r="BJ81">
        <f t="shared" si="2"/>
        <v>11</v>
      </c>
      <c r="BK81">
        <f t="shared" si="3"/>
        <v>62</v>
      </c>
      <c r="BM81" s="86" t="str">
        <f>_xlfn.XLOOKUP(Form_Responses181112[[#This Row],[Sekolah School (Cleansed)]],'Quality Check'!$B$11:$B$14,'Quality Check'!$C$11:$C$14,)</f>
        <v>Rural</v>
      </c>
      <c r="BN81" s="86" t="str">
        <f>_xlfn.XLOOKUP(Form_Responses181112[[#This Row],[Sekolah School (Cleansed)]],'Quality Check'!$B$11:$B$14,'Quality Check'!$D$11:$D$14,)</f>
        <v>Intervention Group (IG)</v>
      </c>
    </row>
    <row r="82" spans="1:66" ht="13.2" x14ac:dyDescent="0.25">
      <c r="A82" s="82">
        <v>45569.523440613426</v>
      </c>
      <c r="B82" s="83" t="s">
        <v>307</v>
      </c>
      <c r="C82" s="84" t="s">
        <v>308</v>
      </c>
      <c r="D82" s="83">
        <v>100</v>
      </c>
      <c r="E82" s="83">
        <v>1</v>
      </c>
      <c r="F82" s="83" t="s">
        <v>114</v>
      </c>
      <c r="G82" s="83" t="s">
        <v>76</v>
      </c>
      <c r="H82" s="83" t="s">
        <v>108</v>
      </c>
      <c r="I82" s="83" t="s">
        <v>63</v>
      </c>
      <c r="J82" s="83" t="s">
        <v>64</v>
      </c>
      <c r="K82" s="83" t="s">
        <v>64</v>
      </c>
      <c r="L82" s="83" t="s">
        <v>64</v>
      </c>
      <c r="M82" s="83" t="s">
        <v>78</v>
      </c>
      <c r="N82" s="83" t="s">
        <v>64</v>
      </c>
      <c r="O82" s="83" t="s">
        <v>84</v>
      </c>
      <c r="P82" s="83" t="s">
        <v>64</v>
      </c>
      <c r="Q82" s="83" t="s">
        <v>64</v>
      </c>
      <c r="R82" s="83" t="s">
        <v>64</v>
      </c>
      <c r="S82" s="83" t="s">
        <v>64</v>
      </c>
      <c r="T82" s="83" t="s">
        <v>64</v>
      </c>
      <c r="U82" s="83" t="s">
        <v>64</v>
      </c>
      <c r="V82" s="83" t="s">
        <v>64</v>
      </c>
      <c r="W82" s="83" t="s">
        <v>64</v>
      </c>
      <c r="X82" s="83" t="s">
        <v>64</v>
      </c>
      <c r="Y82" s="83" t="s">
        <v>64</v>
      </c>
      <c r="Z82" s="83" t="s">
        <v>65</v>
      </c>
      <c r="AA82" s="83" t="s">
        <v>65</v>
      </c>
      <c r="AB82" s="83" t="s">
        <v>65</v>
      </c>
      <c r="AC82" s="83" t="s">
        <v>65</v>
      </c>
      <c r="AD82" s="83" t="s">
        <v>65</v>
      </c>
      <c r="AE82" s="83" t="s">
        <v>65</v>
      </c>
      <c r="AF82" s="83" t="s">
        <v>65</v>
      </c>
      <c r="AG82" s="83" t="s">
        <v>65</v>
      </c>
      <c r="AH82" s="83" t="s">
        <v>66</v>
      </c>
      <c r="AI82" s="83" t="s">
        <v>101</v>
      </c>
      <c r="AJ82" s="83" t="s">
        <v>66</v>
      </c>
      <c r="AK82" s="83" t="s">
        <v>66</v>
      </c>
      <c r="AL82" s="83" t="s">
        <v>65</v>
      </c>
      <c r="AM82" s="83" t="s">
        <v>65</v>
      </c>
      <c r="AN82" s="83" t="s">
        <v>65</v>
      </c>
      <c r="AO82" s="83" t="s">
        <v>65</v>
      </c>
      <c r="AP82" s="83" t="s">
        <v>67</v>
      </c>
      <c r="AQ82" s="83" t="s">
        <v>67</v>
      </c>
      <c r="AR82" s="83" t="s">
        <v>63</v>
      </c>
      <c r="AS82" s="83" t="s">
        <v>68</v>
      </c>
      <c r="AT82" s="83" t="s">
        <v>87</v>
      </c>
      <c r="AU82" s="83" t="s">
        <v>80</v>
      </c>
      <c r="AV82" s="83" t="s">
        <v>132</v>
      </c>
      <c r="AW82" s="83" t="s">
        <v>73</v>
      </c>
      <c r="AX82" s="83" t="s">
        <v>72</v>
      </c>
      <c r="AY82" s="83" t="s">
        <v>72</v>
      </c>
      <c r="AZ82" s="83" t="s">
        <v>72</v>
      </c>
      <c r="BA82" s="83" t="s">
        <v>73</v>
      </c>
      <c r="BB82" s="83" t="s">
        <v>73</v>
      </c>
      <c r="BC82" s="83" t="s">
        <v>73</v>
      </c>
      <c r="BE82" s="83" t="s">
        <v>73</v>
      </c>
      <c r="BG82" s="76" t="s">
        <v>100</v>
      </c>
      <c r="BH82" s="76" t="s">
        <v>114</v>
      </c>
      <c r="BI82" s="76" t="s">
        <v>1414</v>
      </c>
      <c r="BJ82">
        <f t="shared" si="2"/>
        <v>15</v>
      </c>
      <c r="BK82">
        <f t="shared" si="3"/>
        <v>61</v>
      </c>
      <c r="BM82" s="86" t="str">
        <f>_xlfn.XLOOKUP(Form_Responses181112[[#This Row],[Sekolah School (Cleansed)]],'Quality Check'!$B$11:$B$14,'Quality Check'!$C$11:$C$14,)</f>
        <v>Rural</v>
      </c>
      <c r="BN82" s="86" t="str">
        <f>_xlfn.XLOOKUP(Form_Responses181112[[#This Row],[Sekolah School (Cleansed)]],'Quality Check'!$B$11:$B$14,'Quality Check'!$D$11:$D$14,)</f>
        <v>Intervention Group (IG)</v>
      </c>
    </row>
    <row r="83" spans="1:66" ht="13.2" x14ac:dyDescent="0.25">
      <c r="A83" s="82">
        <v>45569.525176516203</v>
      </c>
      <c r="B83" s="83" t="s">
        <v>309</v>
      </c>
      <c r="C83" s="84" t="s">
        <v>310</v>
      </c>
      <c r="D83" s="83">
        <v>100</v>
      </c>
      <c r="E83" s="83">
        <v>0.33</v>
      </c>
      <c r="F83" s="83" t="s">
        <v>114</v>
      </c>
      <c r="G83" s="83" t="s">
        <v>76</v>
      </c>
      <c r="H83" s="83" t="s">
        <v>62</v>
      </c>
      <c r="I83" s="83" t="s">
        <v>63</v>
      </c>
      <c r="J83" s="83" t="s">
        <v>64</v>
      </c>
      <c r="K83" s="83" t="s">
        <v>78</v>
      </c>
      <c r="L83" s="83" t="s">
        <v>64</v>
      </c>
      <c r="M83" s="83" t="s">
        <v>78</v>
      </c>
      <c r="N83" s="83" t="s">
        <v>64</v>
      </c>
      <c r="O83" s="83" t="s">
        <v>64</v>
      </c>
      <c r="P83" s="83" t="s">
        <v>84</v>
      </c>
      <c r="Q83" s="83" t="s">
        <v>64</v>
      </c>
      <c r="R83" s="83" t="s">
        <v>64</v>
      </c>
      <c r="S83" s="83" t="s">
        <v>64</v>
      </c>
      <c r="T83" s="83" t="s">
        <v>64</v>
      </c>
      <c r="U83" s="83" t="s">
        <v>64</v>
      </c>
      <c r="V83" s="83" t="s">
        <v>64</v>
      </c>
      <c r="W83" s="83" t="s">
        <v>64</v>
      </c>
      <c r="X83" s="83" t="s">
        <v>64</v>
      </c>
      <c r="Y83" s="83" t="s">
        <v>64</v>
      </c>
      <c r="Z83" s="83" t="s">
        <v>65</v>
      </c>
      <c r="AA83" s="83" t="s">
        <v>65</v>
      </c>
      <c r="AB83" s="83" t="s">
        <v>65</v>
      </c>
      <c r="AC83" s="83" t="s">
        <v>65</v>
      </c>
      <c r="AD83" s="83" t="s">
        <v>65</v>
      </c>
      <c r="AE83" s="83" t="s">
        <v>65</v>
      </c>
      <c r="AF83" s="83" t="s">
        <v>65</v>
      </c>
      <c r="AG83" s="83" t="s">
        <v>65</v>
      </c>
      <c r="AH83" s="83" t="s">
        <v>65</v>
      </c>
      <c r="AI83" s="83" t="s">
        <v>101</v>
      </c>
      <c r="AJ83" s="83" t="s">
        <v>65</v>
      </c>
      <c r="AK83" s="83" t="s">
        <v>65</v>
      </c>
      <c r="AL83" s="83" t="s">
        <v>65</v>
      </c>
      <c r="AM83" s="83" t="s">
        <v>65</v>
      </c>
      <c r="AN83" s="83" t="s">
        <v>65</v>
      </c>
      <c r="AO83" s="83" t="s">
        <v>65</v>
      </c>
      <c r="AP83" s="83" t="s">
        <v>80</v>
      </c>
      <c r="AQ83" s="83" t="s">
        <v>80</v>
      </c>
      <c r="AR83" s="83" t="s">
        <v>73</v>
      </c>
      <c r="AS83" s="83" t="s">
        <v>68</v>
      </c>
      <c r="AT83" s="83" t="s">
        <v>69</v>
      </c>
      <c r="AU83" s="83" t="s">
        <v>70</v>
      </c>
      <c r="AV83" s="83" t="s">
        <v>71</v>
      </c>
      <c r="AW83" s="83" t="s">
        <v>72</v>
      </c>
      <c r="AX83" s="83" t="s">
        <v>72</v>
      </c>
      <c r="AY83" s="83" t="s">
        <v>73</v>
      </c>
      <c r="AZ83" s="83" t="s">
        <v>72</v>
      </c>
      <c r="BA83" s="83" t="s">
        <v>63</v>
      </c>
      <c r="BB83" s="83" t="s">
        <v>63</v>
      </c>
      <c r="BC83" s="83" t="s">
        <v>73</v>
      </c>
      <c r="BE83" s="83" t="s">
        <v>73</v>
      </c>
      <c r="BG83" s="76" t="s">
        <v>100</v>
      </c>
      <c r="BH83" s="76" t="s">
        <v>114</v>
      </c>
      <c r="BI83" s="76" t="s">
        <v>1414</v>
      </c>
      <c r="BJ83">
        <f t="shared" si="2"/>
        <v>14</v>
      </c>
      <c r="BK83">
        <f t="shared" si="3"/>
        <v>64</v>
      </c>
      <c r="BM83" s="86" t="str">
        <f>_xlfn.XLOOKUP(Form_Responses181112[[#This Row],[Sekolah School (Cleansed)]],'Quality Check'!$B$11:$B$14,'Quality Check'!$C$11:$C$14,)</f>
        <v>Rural</v>
      </c>
      <c r="BN83" s="86" t="str">
        <f>_xlfn.XLOOKUP(Form_Responses181112[[#This Row],[Sekolah School (Cleansed)]],'Quality Check'!$B$11:$B$14,'Quality Check'!$D$11:$D$14,)</f>
        <v>Intervention Group (IG)</v>
      </c>
    </row>
    <row r="84" spans="1:66" ht="13.2" x14ac:dyDescent="0.25">
      <c r="A84" s="82">
        <v>45569.52725506945</v>
      </c>
      <c r="B84" s="83" t="s">
        <v>311</v>
      </c>
      <c r="C84" s="84" t="s">
        <v>312</v>
      </c>
      <c r="D84" s="83">
        <v>100</v>
      </c>
      <c r="E84" s="83">
        <v>0.33</v>
      </c>
      <c r="F84" s="83" t="s">
        <v>60</v>
      </c>
      <c r="G84" s="83" t="s">
        <v>76</v>
      </c>
      <c r="H84" s="83" t="s">
        <v>62</v>
      </c>
      <c r="I84" s="83" t="s">
        <v>63</v>
      </c>
      <c r="J84" s="83" t="s">
        <v>145</v>
      </c>
      <c r="K84" s="83" t="s">
        <v>84</v>
      </c>
      <c r="L84" s="83" t="s">
        <v>145</v>
      </c>
      <c r="M84" s="83" t="s">
        <v>84</v>
      </c>
      <c r="N84" s="83" t="s">
        <v>84</v>
      </c>
      <c r="O84" s="83" t="s">
        <v>64</v>
      </c>
      <c r="P84" s="83" t="s">
        <v>84</v>
      </c>
      <c r="Q84" s="83" t="s">
        <v>64</v>
      </c>
      <c r="R84" s="83" t="s">
        <v>64</v>
      </c>
      <c r="S84" s="83" t="s">
        <v>64</v>
      </c>
      <c r="T84" s="83" t="s">
        <v>64</v>
      </c>
      <c r="U84" s="83" t="s">
        <v>64</v>
      </c>
      <c r="V84" s="83" t="s">
        <v>84</v>
      </c>
      <c r="W84" s="83" t="s">
        <v>64</v>
      </c>
      <c r="X84" s="83" t="s">
        <v>64</v>
      </c>
      <c r="Y84" s="83" t="s">
        <v>84</v>
      </c>
      <c r="Z84" s="83" t="s">
        <v>66</v>
      </c>
      <c r="AA84" s="83" t="s">
        <v>66</v>
      </c>
      <c r="AB84" s="83" t="s">
        <v>79</v>
      </c>
      <c r="AC84" s="83" t="s">
        <v>65</v>
      </c>
      <c r="AD84" s="83" t="s">
        <v>65</v>
      </c>
      <c r="AE84" s="83" t="s">
        <v>66</v>
      </c>
      <c r="AF84" s="83" t="s">
        <v>66</v>
      </c>
      <c r="AG84" s="83" t="s">
        <v>66</v>
      </c>
      <c r="AH84" s="83" t="s">
        <v>66</v>
      </c>
      <c r="AI84" s="83" t="s">
        <v>66</v>
      </c>
      <c r="AJ84" s="83" t="s">
        <v>66</v>
      </c>
      <c r="AK84" s="83" t="s">
        <v>66</v>
      </c>
      <c r="AL84" s="83" t="s">
        <v>79</v>
      </c>
      <c r="AM84" s="83" t="s">
        <v>66</v>
      </c>
      <c r="AN84" s="83" t="s">
        <v>66</v>
      </c>
      <c r="AO84" s="83" t="s">
        <v>66</v>
      </c>
      <c r="AP84" s="83" t="s">
        <v>67</v>
      </c>
      <c r="AQ84" s="83" t="s">
        <v>67</v>
      </c>
      <c r="AR84" s="83" t="s">
        <v>86</v>
      </c>
      <c r="AS84" s="83" t="s">
        <v>68</v>
      </c>
      <c r="AT84" s="83" t="s">
        <v>69</v>
      </c>
      <c r="AU84" s="83" t="s">
        <v>70</v>
      </c>
      <c r="AV84" s="83" t="s">
        <v>71</v>
      </c>
      <c r="AW84" s="83" t="s">
        <v>72</v>
      </c>
      <c r="AX84" s="83" t="s">
        <v>72</v>
      </c>
      <c r="AY84" s="83" t="s">
        <v>72</v>
      </c>
      <c r="AZ84" s="83" t="s">
        <v>72</v>
      </c>
      <c r="BA84" s="83" t="s">
        <v>72</v>
      </c>
      <c r="BB84" s="83" t="s">
        <v>72</v>
      </c>
      <c r="BC84" s="83" t="s">
        <v>73</v>
      </c>
      <c r="BE84" s="83" t="s">
        <v>73</v>
      </c>
      <c r="BG84" s="76" t="s">
        <v>100</v>
      </c>
      <c r="BH84" s="76" t="s">
        <v>60</v>
      </c>
      <c r="BI84" s="76" t="s">
        <v>1414</v>
      </c>
      <c r="BJ84">
        <f t="shared" si="2"/>
        <v>8</v>
      </c>
      <c r="BK84">
        <f t="shared" si="3"/>
        <v>47</v>
      </c>
      <c r="BM84" s="86" t="str">
        <f>_xlfn.XLOOKUP(Form_Responses181112[[#This Row],[Sekolah School (Cleansed)]],'Quality Check'!$B$11:$B$14,'Quality Check'!$C$11:$C$14,)</f>
        <v>Rural</v>
      </c>
      <c r="BN84" s="86" t="str">
        <f>_xlfn.XLOOKUP(Form_Responses181112[[#This Row],[Sekolah School (Cleansed)]],'Quality Check'!$B$11:$B$14,'Quality Check'!$D$11:$D$14,)</f>
        <v>Intervention Group (IG)</v>
      </c>
    </row>
    <row r="85" spans="1:66" ht="13.2" x14ac:dyDescent="0.25">
      <c r="A85" s="82">
        <v>45569.527449583329</v>
      </c>
      <c r="B85" s="83" t="s">
        <v>313</v>
      </c>
      <c r="C85" s="84" t="s">
        <v>314</v>
      </c>
      <c r="D85" s="83">
        <v>41.96</v>
      </c>
      <c r="E85" s="83">
        <v>0.83</v>
      </c>
      <c r="F85" s="83" t="s">
        <v>114</v>
      </c>
      <c r="G85" s="83" t="s">
        <v>76</v>
      </c>
      <c r="H85" s="83" t="s">
        <v>100</v>
      </c>
      <c r="I85" s="83" t="s">
        <v>63</v>
      </c>
      <c r="J85" s="83" t="s">
        <v>78</v>
      </c>
      <c r="K85" s="83" t="s">
        <v>64</v>
      </c>
      <c r="L85" s="83" t="s">
        <v>64</v>
      </c>
      <c r="M85" s="83" t="s">
        <v>84</v>
      </c>
      <c r="N85" s="83" t="s">
        <v>84</v>
      </c>
      <c r="O85" s="83" t="s">
        <v>64</v>
      </c>
      <c r="P85" s="83" t="s">
        <v>84</v>
      </c>
      <c r="Q85" s="83" t="s">
        <v>84</v>
      </c>
      <c r="R85" s="83" t="s">
        <v>84</v>
      </c>
      <c r="S85" s="83" t="s">
        <v>84</v>
      </c>
      <c r="T85" s="83" t="s">
        <v>64</v>
      </c>
      <c r="U85" s="83" t="s">
        <v>84</v>
      </c>
      <c r="V85" s="83" t="s">
        <v>84</v>
      </c>
      <c r="W85" s="83" t="s">
        <v>84</v>
      </c>
      <c r="X85" s="83" t="s">
        <v>84</v>
      </c>
      <c r="Y85" s="83" t="s">
        <v>64</v>
      </c>
      <c r="Z85" s="83" t="s">
        <v>66</v>
      </c>
      <c r="AA85" s="83" t="s">
        <v>66</v>
      </c>
      <c r="AB85" s="83" t="s">
        <v>66</v>
      </c>
      <c r="AC85" s="83" t="s">
        <v>66</v>
      </c>
      <c r="AD85" s="83" t="s">
        <v>66</v>
      </c>
      <c r="AE85" s="83" t="s">
        <v>66</v>
      </c>
      <c r="AF85" s="83" t="s">
        <v>79</v>
      </c>
      <c r="AG85" s="83" t="s">
        <v>66</v>
      </c>
      <c r="AH85" s="83" t="s">
        <v>66</v>
      </c>
      <c r="AI85" s="83" t="s">
        <v>79</v>
      </c>
      <c r="AJ85" s="83" t="s">
        <v>66</v>
      </c>
      <c r="AK85" s="83" t="s">
        <v>66</v>
      </c>
      <c r="AL85" s="83" t="s">
        <v>66</v>
      </c>
      <c r="AM85" s="83" t="s">
        <v>66</v>
      </c>
      <c r="AN85" s="83" t="s">
        <v>66</v>
      </c>
      <c r="AO85" s="83" t="s">
        <v>66</v>
      </c>
      <c r="AP85" s="83" t="s">
        <v>80</v>
      </c>
      <c r="AQ85" s="83" t="s">
        <v>80</v>
      </c>
      <c r="AR85" s="83" t="s">
        <v>86</v>
      </c>
      <c r="AS85" s="83" t="s">
        <v>315</v>
      </c>
      <c r="AT85" s="83" t="s">
        <v>87</v>
      </c>
      <c r="AU85" s="83" t="s">
        <v>70</v>
      </c>
      <c r="AV85" s="83" t="s">
        <v>71</v>
      </c>
      <c r="AW85" s="83" t="s">
        <v>63</v>
      </c>
      <c r="AX85" s="83" t="s">
        <v>63</v>
      </c>
      <c r="AY85" s="83" t="s">
        <v>63</v>
      </c>
      <c r="AZ85" s="83" t="s">
        <v>63</v>
      </c>
      <c r="BA85" s="83" t="s">
        <v>63</v>
      </c>
      <c r="BB85" s="83" t="s">
        <v>73</v>
      </c>
      <c r="BC85" s="83" t="s">
        <v>73</v>
      </c>
      <c r="BE85" s="83" t="s">
        <v>73</v>
      </c>
      <c r="BG85" s="76" t="s">
        <v>100</v>
      </c>
      <c r="BH85" s="76" t="s">
        <v>114</v>
      </c>
      <c r="BI85" s="76" t="s">
        <v>1414</v>
      </c>
      <c r="BJ85">
        <f t="shared" si="2"/>
        <v>5</v>
      </c>
      <c r="BK85">
        <f t="shared" si="3"/>
        <v>47</v>
      </c>
      <c r="BM85" s="86" t="str">
        <f>_xlfn.XLOOKUP(Form_Responses181112[[#This Row],[Sekolah School (Cleansed)]],'Quality Check'!$B$11:$B$14,'Quality Check'!$C$11:$C$14,)</f>
        <v>Rural</v>
      </c>
      <c r="BN85" s="86" t="str">
        <f>_xlfn.XLOOKUP(Form_Responses181112[[#This Row],[Sekolah School (Cleansed)]],'Quality Check'!$B$11:$B$14,'Quality Check'!$D$11:$D$14,)</f>
        <v>Intervention Group (IG)</v>
      </c>
    </row>
    <row r="86" spans="1:66" ht="13.2" x14ac:dyDescent="0.25">
      <c r="A86" s="82">
        <v>45569.528549374998</v>
      </c>
      <c r="B86" s="83" t="s">
        <v>316</v>
      </c>
      <c r="C86" s="84" t="s">
        <v>317</v>
      </c>
      <c r="D86" s="83">
        <v>100</v>
      </c>
      <c r="E86" s="83">
        <v>0.04</v>
      </c>
      <c r="F86" s="83" t="s">
        <v>60</v>
      </c>
      <c r="G86" s="83" t="s">
        <v>76</v>
      </c>
      <c r="H86" s="83" t="s">
        <v>62</v>
      </c>
      <c r="I86" s="83" t="s">
        <v>63</v>
      </c>
      <c r="J86" s="83" t="s">
        <v>64</v>
      </c>
      <c r="K86" s="83" t="s">
        <v>84</v>
      </c>
      <c r="L86" s="83" t="s">
        <v>64</v>
      </c>
      <c r="M86" s="83" t="s">
        <v>84</v>
      </c>
      <c r="N86" s="83" t="s">
        <v>64</v>
      </c>
      <c r="O86" s="83" t="s">
        <v>84</v>
      </c>
      <c r="P86" s="83" t="s">
        <v>64</v>
      </c>
      <c r="Q86" s="83" t="s">
        <v>64</v>
      </c>
      <c r="R86" s="83" t="s">
        <v>64</v>
      </c>
      <c r="S86" s="83" t="s">
        <v>64</v>
      </c>
      <c r="T86" s="83" t="s">
        <v>64</v>
      </c>
      <c r="U86" s="83" t="s">
        <v>64</v>
      </c>
      <c r="V86" s="83" t="s">
        <v>64</v>
      </c>
      <c r="W86" s="83" t="s">
        <v>64</v>
      </c>
      <c r="X86" s="83" t="s">
        <v>64</v>
      </c>
      <c r="Y86" s="83" t="s">
        <v>64</v>
      </c>
      <c r="Z86" s="83" t="s">
        <v>66</v>
      </c>
      <c r="AA86" s="83" t="s">
        <v>66</v>
      </c>
      <c r="AB86" s="83" t="s">
        <v>66</v>
      </c>
      <c r="AC86" s="83" t="s">
        <v>66</v>
      </c>
      <c r="AD86" s="83" t="s">
        <v>66</v>
      </c>
      <c r="AE86" s="83" t="s">
        <v>66</v>
      </c>
      <c r="AF86" s="83" t="s">
        <v>66</v>
      </c>
      <c r="AG86" s="83" t="s">
        <v>66</v>
      </c>
      <c r="AH86" s="83" t="s">
        <v>66</v>
      </c>
      <c r="AI86" s="83" t="s">
        <v>79</v>
      </c>
      <c r="AJ86" s="83" t="s">
        <v>65</v>
      </c>
      <c r="AK86" s="83" t="s">
        <v>66</v>
      </c>
      <c r="AL86" s="83" t="s">
        <v>66</v>
      </c>
      <c r="AM86" s="83" t="s">
        <v>66</v>
      </c>
      <c r="AN86" s="83" t="s">
        <v>66</v>
      </c>
      <c r="AO86" s="83" t="s">
        <v>66</v>
      </c>
      <c r="AP86" s="83" t="s">
        <v>67</v>
      </c>
      <c r="AQ86" s="83" t="s">
        <v>67</v>
      </c>
      <c r="AR86" s="83" t="s">
        <v>86</v>
      </c>
      <c r="AS86" s="83" t="s">
        <v>68</v>
      </c>
      <c r="AT86" s="83" t="s">
        <v>69</v>
      </c>
      <c r="AU86" s="83" t="s">
        <v>80</v>
      </c>
      <c r="AV86" s="83" t="s">
        <v>132</v>
      </c>
      <c r="AW86" s="83" t="s">
        <v>73</v>
      </c>
      <c r="AX86" s="83" t="s">
        <v>63</v>
      </c>
      <c r="AY86" s="83" t="s">
        <v>63</v>
      </c>
      <c r="AZ86" s="83" t="s">
        <v>63</v>
      </c>
      <c r="BA86" s="83" t="s">
        <v>73</v>
      </c>
      <c r="BB86" s="83" t="s">
        <v>73</v>
      </c>
      <c r="BC86" s="83" t="s">
        <v>73</v>
      </c>
      <c r="BE86" s="83" t="s">
        <v>73</v>
      </c>
      <c r="BG86" s="76" t="s">
        <v>100</v>
      </c>
      <c r="BH86" s="76" t="s">
        <v>60</v>
      </c>
      <c r="BI86" s="76" t="s">
        <v>1414</v>
      </c>
      <c r="BJ86">
        <f t="shared" si="2"/>
        <v>13</v>
      </c>
      <c r="BK86">
        <f t="shared" si="3"/>
        <v>49</v>
      </c>
      <c r="BM86" s="86" t="str">
        <f>_xlfn.XLOOKUP(Form_Responses181112[[#This Row],[Sekolah School (Cleansed)]],'Quality Check'!$B$11:$B$14,'Quality Check'!$C$11:$C$14,)</f>
        <v>Rural</v>
      </c>
      <c r="BN86" s="86" t="str">
        <f>_xlfn.XLOOKUP(Form_Responses181112[[#This Row],[Sekolah School (Cleansed)]],'Quality Check'!$B$11:$B$14,'Quality Check'!$D$11:$D$14,)</f>
        <v>Intervention Group (IG)</v>
      </c>
    </row>
    <row r="87" spans="1:66" ht="13.2" x14ac:dyDescent="0.25">
      <c r="A87" s="82">
        <v>45569.528627847219</v>
      </c>
      <c r="B87" s="83" t="s">
        <v>318</v>
      </c>
      <c r="C87" s="84" t="s">
        <v>319</v>
      </c>
      <c r="D87" s="83">
        <v>100</v>
      </c>
      <c r="E87" s="83">
        <v>0.57999999999999996</v>
      </c>
      <c r="F87" s="83" t="s">
        <v>60</v>
      </c>
      <c r="G87" s="83" t="s">
        <v>76</v>
      </c>
      <c r="H87" s="83" t="s">
        <v>100</v>
      </c>
      <c r="I87" s="83" t="s">
        <v>63</v>
      </c>
      <c r="J87" s="83" t="s">
        <v>64</v>
      </c>
      <c r="K87" s="83" t="s">
        <v>64</v>
      </c>
      <c r="L87" s="83" t="s">
        <v>78</v>
      </c>
      <c r="M87" s="83" t="s">
        <v>78</v>
      </c>
      <c r="N87" s="83" t="s">
        <v>64</v>
      </c>
      <c r="O87" s="83" t="s">
        <v>64</v>
      </c>
      <c r="P87" s="83" t="s">
        <v>84</v>
      </c>
      <c r="Q87" s="83" t="s">
        <v>64</v>
      </c>
      <c r="R87" s="83" t="s">
        <v>64</v>
      </c>
      <c r="S87" s="83" t="s">
        <v>64</v>
      </c>
      <c r="T87" s="83" t="s">
        <v>64</v>
      </c>
      <c r="U87" s="83" t="s">
        <v>64</v>
      </c>
      <c r="V87" s="83" t="s">
        <v>64</v>
      </c>
      <c r="W87" s="83" t="s">
        <v>64</v>
      </c>
      <c r="X87" s="83" t="s">
        <v>64</v>
      </c>
      <c r="Y87" s="83" t="s">
        <v>64</v>
      </c>
      <c r="Z87" s="83" t="s">
        <v>101</v>
      </c>
      <c r="AA87" s="83" t="s">
        <v>101</v>
      </c>
      <c r="AB87" s="83" t="s">
        <v>101</v>
      </c>
      <c r="AC87" s="83" t="s">
        <v>66</v>
      </c>
      <c r="AD87" s="83" t="s">
        <v>66</v>
      </c>
      <c r="AE87" s="83" t="s">
        <v>66</v>
      </c>
      <c r="AF87" s="83" t="s">
        <v>66</v>
      </c>
      <c r="AG87" s="83" t="s">
        <v>101</v>
      </c>
      <c r="AH87" s="83" t="s">
        <v>66</v>
      </c>
      <c r="AI87" s="83" t="s">
        <v>66</v>
      </c>
      <c r="AJ87" s="83" t="s">
        <v>65</v>
      </c>
      <c r="AK87" s="83" t="s">
        <v>65</v>
      </c>
      <c r="AL87" s="83" t="s">
        <v>65</v>
      </c>
      <c r="AM87" s="83" t="s">
        <v>66</v>
      </c>
      <c r="AN87" s="83" t="s">
        <v>66</v>
      </c>
      <c r="AO87" s="83" t="s">
        <v>66</v>
      </c>
      <c r="AP87" s="83" t="s">
        <v>67</v>
      </c>
      <c r="AQ87" s="83" t="s">
        <v>67</v>
      </c>
      <c r="AR87" s="83" t="s">
        <v>86</v>
      </c>
      <c r="AS87" s="83" t="s">
        <v>320</v>
      </c>
      <c r="AT87" s="83" t="s">
        <v>87</v>
      </c>
      <c r="AU87" s="83" t="s">
        <v>93</v>
      </c>
      <c r="AV87" s="83" t="s">
        <v>71</v>
      </c>
      <c r="AW87" s="83" t="s">
        <v>72</v>
      </c>
      <c r="AX87" s="83" t="s">
        <v>73</v>
      </c>
      <c r="AY87" s="83" t="s">
        <v>73</v>
      </c>
      <c r="AZ87" s="83" t="s">
        <v>63</v>
      </c>
      <c r="BA87" s="83" t="s">
        <v>72</v>
      </c>
      <c r="BB87" s="83" t="s">
        <v>72</v>
      </c>
      <c r="BC87" s="83" t="s">
        <v>73</v>
      </c>
      <c r="BE87" s="83" t="s">
        <v>73</v>
      </c>
      <c r="BG87" s="76" t="s">
        <v>100</v>
      </c>
      <c r="BH87" s="76" t="s">
        <v>60</v>
      </c>
      <c r="BI87" s="76" t="s">
        <v>1414</v>
      </c>
      <c r="BJ87">
        <f t="shared" si="2"/>
        <v>14</v>
      </c>
      <c r="BK87">
        <f t="shared" si="3"/>
        <v>43</v>
      </c>
      <c r="BM87" s="86" t="str">
        <f>_xlfn.XLOOKUP(Form_Responses181112[[#This Row],[Sekolah School (Cleansed)]],'Quality Check'!$B$11:$B$14,'Quality Check'!$C$11:$C$14,)</f>
        <v>Rural</v>
      </c>
      <c r="BN87" s="86" t="str">
        <f>_xlfn.XLOOKUP(Form_Responses181112[[#This Row],[Sekolah School (Cleansed)]],'Quality Check'!$B$11:$B$14,'Quality Check'!$D$11:$D$14,)</f>
        <v>Intervention Group (IG)</v>
      </c>
    </row>
    <row r="88" spans="1:66" ht="13.2" x14ac:dyDescent="0.25">
      <c r="A88" s="82">
        <v>45569.52970731481</v>
      </c>
      <c r="B88" s="83" t="s">
        <v>321</v>
      </c>
      <c r="C88" s="84" t="s">
        <v>322</v>
      </c>
      <c r="D88" s="83">
        <v>100</v>
      </c>
      <c r="E88" s="83">
        <v>0.17</v>
      </c>
      <c r="F88" s="83" t="s">
        <v>60</v>
      </c>
      <c r="G88" s="83" t="s">
        <v>76</v>
      </c>
      <c r="H88" s="83" t="s">
        <v>100</v>
      </c>
      <c r="I88" s="83" t="s">
        <v>63</v>
      </c>
      <c r="J88" s="83" t="s">
        <v>64</v>
      </c>
      <c r="K88" s="83" t="s">
        <v>64</v>
      </c>
      <c r="L88" s="83" t="s">
        <v>64</v>
      </c>
      <c r="M88" s="83" t="s">
        <v>84</v>
      </c>
      <c r="N88" s="83" t="s">
        <v>64</v>
      </c>
      <c r="O88" s="83" t="s">
        <v>78</v>
      </c>
      <c r="P88" s="83" t="s">
        <v>64</v>
      </c>
      <c r="Q88" s="83" t="s">
        <v>64</v>
      </c>
      <c r="R88" s="83" t="s">
        <v>78</v>
      </c>
      <c r="S88" s="83" t="s">
        <v>64</v>
      </c>
      <c r="T88" s="83" t="s">
        <v>64</v>
      </c>
      <c r="U88" s="83" t="s">
        <v>64</v>
      </c>
      <c r="V88" s="83" t="s">
        <v>78</v>
      </c>
      <c r="W88" s="83" t="s">
        <v>64</v>
      </c>
      <c r="X88" s="83" t="s">
        <v>64</v>
      </c>
      <c r="Y88" s="83" t="s">
        <v>64</v>
      </c>
      <c r="Z88" s="83" t="s">
        <v>101</v>
      </c>
      <c r="AA88" s="83" t="s">
        <v>101</v>
      </c>
      <c r="AB88" s="83" t="s">
        <v>101</v>
      </c>
      <c r="AC88" s="83" t="s">
        <v>101</v>
      </c>
      <c r="AD88" s="83" t="s">
        <v>101</v>
      </c>
      <c r="AE88" s="83" t="s">
        <v>101</v>
      </c>
      <c r="AF88" s="83" t="s">
        <v>101</v>
      </c>
      <c r="AG88" s="83" t="s">
        <v>101</v>
      </c>
      <c r="AH88" s="83" t="s">
        <v>79</v>
      </c>
      <c r="AI88" s="83" t="s">
        <v>101</v>
      </c>
      <c r="AJ88" s="83" t="s">
        <v>79</v>
      </c>
      <c r="AK88" s="83" t="s">
        <v>66</v>
      </c>
      <c r="AL88" s="83" t="s">
        <v>101</v>
      </c>
      <c r="AM88" s="83" t="s">
        <v>101</v>
      </c>
      <c r="AN88" s="83" t="s">
        <v>101</v>
      </c>
      <c r="AO88" s="83" t="s">
        <v>101</v>
      </c>
      <c r="AP88" s="83" t="s">
        <v>67</v>
      </c>
      <c r="AQ88" s="83" t="s">
        <v>80</v>
      </c>
      <c r="AR88" s="83" t="s">
        <v>73</v>
      </c>
      <c r="AS88" s="83" t="s">
        <v>68</v>
      </c>
      <c r="AT88" s="83" t="s">
        <v>87</v>
      </c>
      <c r="AU88" s="83" t="s">
        <v>70</v>
      </c>
      <c r="AV88" s="83" t="s">
        <v>80</v>
      </c>
      <c r="AW88" s="83" t="s">
        <v>63</v>
      </c>
      <c r="AX88" s="83" t="s">
        <v>72</v>
      </c>
      <c r="AY88" s="83" t="s">
        <v>63</v>
      </c>
      <c r="AZ88" s="83" t="s">
        <v>72</v>
      </c>
      <c r="BA88" s="83" t="s">
        <v>72</v>
      </c>
      <c r="BB88" s="83" t="s">
        <v>72</v>
      </c>
      <c r="BC88" s="83" t="s">
        <v>73</v>
      </c>
      <c r="BE88" s="83" t="s">
        <v>73</v>
      </c>
      <c r="BG88" s="76" t="s">
        <v>100</v>
      </c>
      <c r="BH88" s="76" t="s">
        <v>60</v>
      </c>
      <c r="BI88" s="76" t="s">
        <v>1414</v>
      </c>
      <c r="BJ88">
        <f t="shared" si="2"/>
        <v>12</v>
      </c>
      <c r="BK88">
        <f t="shared" si="3"/>
        <v>34</v>
      </c>
      <c r="BM88" s="86" t="str">
        <f>_xlfn.XLOOKUP(Form_Responses181112[[#This Row],[Sekolah School (Cleansed)]],'Quality Check'!$B$11:$B$14,'Quality Check'!$C$11:$C$14,)</f>
        <v>Rural</v>
      </c>
      <c r="BN88" s="86" t="str">
        <f>_xlfn.XLOOKUP(Form_Responses181112[[#This Row],[Sekolah School (Cleansed)]],'Quality Check'!$B$11:$B$14,'Quality Check'!$D$11:$D$14,)</f>
        <v>Intervention Group (IG)</v>
      </c>
    </row>
    <row r="89" spans="1:66" ht="13.2" x14ac:dyDescent="0.25">
      <c r="A89" s="82">
        <v>45569.532171516199</v>
      </c>
      <c r="B89" s="83" t="s">
        <v>323</v>
      </c>
      <c r="C89" s="84" t="s">
        <v>324</v>
      </c>
      <c r="D89" s="83">
        <v>28.57</v>
      </c>
      <c r="E89" s="83">
        <v>0.33</v>
      </c>
      <c r="F89" s="83" t="s">
        <v>114</v>
      </c>
      <c r="G89" s="83" t="s">
        <v>291</v>
      </c>
      <c r="H89" s="83" t="s">
        <v>108</v>
      </c>
      <c r="I89" s="83" t="s">
        <v>63</v>
      </c>
      <c r="J89" s="83" t="s">
        <v>78</v>
      </c>
      <c r="K89" s="83" t="s">
        <v>78</v>
      </c>
      <c r="L89" s="83" t="s">
        <v>78</v>
      </c>
      <c r="M89" s="83" t="s">
        <v>84</v>
      </c>
      <c r="N89" s="83" t="s">
        <v>64</v>
      </c>
      <c r="O89" s="83" t="s">
        <v>64</v>
      </c>
      <c r="P89" s="83" t="s">
        <v>84</v>
      </c>
      <c r="Q89" s="83" t="s">
        <v>64</v>
      </c>
      <c r="R89" s="83" t="s">
        <v>64</v>
      </c>
      <c r="S89" s="83" t="s">
        <v>64</v>
      </c>
      <c r="T89" s="83" t="s">
        <v>78</v>
      </c>
      <c r="U89" s="83" t="s">
        <v>64</v>
      </c>
      <c r="V89" s="83" t="s">
        <v>64</v>
      </c>
      <c r="W89" s="83" t="s">
        <v>64</v>
      </c>
      <c r="X89" s="83" t="s">
        <v>64</v>
      </c>
      <c r="Y89" s="83" t="s">
        <v>64</v>
      </c>
      <c r="Z89" s="83" t="s">
        <v>65</v>
      </c>
      <c r="AA89" s="83" t="s">
        <v>65</v>
      </c>
      <c r="AB89" s="83" t="s">
        <v>65</v>
      </c>
      <c r="AC89" s="83" t="s">
        <v>65</v>
      </c>
      <c r="AD89" s="83" t="s">
        <v>65</v>
      </c>
      <c r="AE89" s="83" t="s">
        <v>66</v>
      </c>
      <c r="AF89" s="83" t="s">
        <v>65</v>
      </c>
      <c r="AG89" s="83" t="s">
        <v>65</v>
      </c>
      <c r="AH89" s="83" t="s">
        <v>66</v>
      </c>
      <c r="AI89" s="83" t="s">
        <v>65</v>
      </c>
      <c r="AJ89" s="83" t="s">
        <v>65</v>
      </c>
      <c r="AK89" s="83" t="s">
        <v>66</v>
      </c>
      <c r="AL89" s="83" t="s">
        <v>65</v>
      </c>
      <c r="AM89" s="83" t="s">
        <v>65</v>
      </c>
      <c r="AN89" s="83" t="s">
        <v>66</v>
      </c>
      <c r="AO89" s="83" t="s">
        <v>66</v>
      </c>
      <c r="AP89" s="83" t="s">
        <v>67</v>
      </c>
      <c r="AQ89" s="83" t="s">
        <v>67</v>
      </c>
      <c r="AR89" s="83" t="s">
        <v>63</v>
      </c>
      <c r="AS89" s="83" t="s">
        <v>68</v>
      </c>
      <c r="AT89" s="83" t="s">
        <v>87</v>
      </c>
      <c r="AU89" s="83" t="s">
        <v>70</v>
      </c>
      <c r="AV89" s="83" t="s">
        <v>80</v>
      </c>
      <c r="AW89" s="83" t="s">
        <v>73</v>
      </c>
      <c r="AX89" s="83" t="s">
        <v>73</v>
      </c>
      <c r="AY89" s="83" t="s">
        <v>63</v>
      </c>
      <c r="AZ89" s="83" t="s">
        <v>73</v>
      </c>
      <c r="BA89" s="83" t="s">
        <v>63</v>
      </c>
      <c r="BB89" s="83" t="s">
        <v>73</v>
      </c>
      <c r="BC89" s="83" t="s">
        <v>73</v>
      </c>
      <c r="BE89" s="83" t="s">
        <v>73</v>
      </c>
      <c r="BG89" s="76" t="s">
        <v>100</v>
      </c>
      <c r="BH89" s="76" t="s">
        <v>114</v>
      </c>
      <c r="BI89" s="76" t="s">
        <v>1414</v>
      </c>
      <c r="BJ89">
        <f t="shared" si="2"/>
        <v>10</v>
      </c>
      <c r="BK89">
        <f t="shared" si="3"/>
        <v>56</v>
      </c>
      <c r="BM89" s="86" t="str">
        <f>_xlfn.XLOOKUP(Form_Responses181112[[#This Row],[Sekolah School (Cleansed)]],'Quality Check'!$B$11:$B$14,'Quality Check'!$C$11:$C$14,)</f>
        <v>Rural</v>
      </c>
      <c r="BN89" s="86" t="str">
        <f>_xlfn.XLOOKUP(Form_Responses181112[[#This Row],[Sekolah School (Cleansed)]],'Quality Check'!$B$11:$B$14,'Quality Check'!$D$11:$D$14,)</f>
        <v>Intervention Group (IG)</v>
      </c>
    </row>
    <row r="90" spans="1:66" ht="13.2" x14ac:dyDescent="0.25">
      <c r="A90" s="82">
        <v>45569.534228935183</v>
      </c>
      <c r="B90" s="83" t="s">
        <v>325</v>
      </c>
      <c r="C90" s="83" t="s">
        <v>326</v>
      </c>
      <c r="D90" s="83">
        <v>53.57</v>
      </c>
      <c r="E90" s="83">
        <v>0.33</v>
      </c>
      <c r="F90" s="83" t="s">
        <v>60</v>
      </c>
      <c r="G90" s="85" t="s">
        <v>1413</v>
      </c>
      <c r="H90" s="83" t="s">
        <v>100</v>
      </c>
      <c r="I90" s="83" t="s">
        <v>63</v>
      </c>
      <c r="J90" s="83" t="s">
        <v>64</v>
      </c>
      <c r="K90" s="83" t="s">
        <v>64</v>
      </c>
      <c r="L90" s="83" t="s">
        <v>64</v>
      </c>
      <c r="M90" s="83" t="s">
        <v>84</v>
      </c>
      <c r="N90" s="83" t="s">
        <v>78</v>
      </c>
      <c r="O90" s="83" t="s">
        <v>64</v>
      </c>
      <c r="P90" s="83" t="s">
        <v>64</v>
      </c>
      <c r="Q90" s="83" t="s">
        <v>64</v>
      </c>
      <c r="R90" s="83" t="s">
        <v>64</v>
      </c>
      <c r="S90" s="83" t="s">
        <v>64</v>
      </c>
      <c r="T90" s="83" t="s">
        <v>64</v>
      </c>
      <c r="U90" s="83" t="s">
        <v>64</v>
      </c>
      <c r="V90" s="83" t="s">
        <v>64</v>
      </c>
      <c r="W90" s="83" t="s">
        <v>64</v>
      </c>
      <c r="X90" s="83" t="s">
        <v>64</v>
      </c>
      <c r="Y90" s="83" t="s">
        <v>64</v>
      </c>
      <c r="Z90" s="83" t="s">
        <v>66</v>
      </c>
      <c r="AA90" s="83" t="s">
        <v>65</v>
      </c>
      <c r="AB90" s="83" t="s">
        <v>66</v>
      </c>
      <c r="AC90" s="83" t="s">
        <v>66</v>
      </c>
      <c r="AD90" s="83" t="s">
        <v>66</v>
      </c>
      <c r="AE90" s="83" t="s">
        <v>66</v>
      </c>
      <c r="AF90" s="83" t="s">
        <v>66</v>
      </c>
      <c r="AG90" s="83" t="s">
        <v>65</v>
      </c>
      <c r="AH90" s="83" t="s">
        <v>66</v>
      </c>
      <c r="AI90" s="83" t="s">
        <v>79</v>
      </c>
      <c r="AJ90" s="83" t="s">
        <v>66</v>
      </c>
      <c r="AK90" s="83" t="s">
        <v>66</v>
      </c>
      <c r="AL90" s="83" t="s">
        <v>66</v>
      </c>
      <c r="AM90" s="83" t="s">
        <v>66</v>
      </c>
      <c r="AN90" s="83" t="s">
        <v>66</v>
      </c>
      <c r="AO90" s="83" t="s">
        <v>66</v>
      </c>
      <c r="AP90" s="83" t="s">
        <v>85</v>
      </c>
      <c r="AQ90" s="83" t="s">
        <v>151</v>
      </c>
      <c r="AR90" s="83" t="s">
        <v>63</v>
      </c>
      <c r="AS90" s="83" t="s">
        <v>120</v>
      </c>
      <c r="AT90" s="83" t="s">
        <v>87</v>
      </c>
      <c r="AU90" s="83" t="s">
        <v>70</v>
      </c>
      <c r="AV90" s="83" t="s">
        <v>80</v>
      </c>
      <c r="AW90" s="83" t="s">
        <v>72</v>
      </c>
      <c r="AX90" s="83" t="s">
        <v>72</v>
      </c>
      <c r="AY90" s="83" t="s">
        <v>72</v>
      </c>
      <c r="AZ90" s="83" t="s">
        <v>72</v>
      </c>
      <c r="BA90" s="83" t="s">
        <v>72</v>
      </c>
      <c r="BB90" s="83" t="s">
        <v>72</v>
      </c>
      <c r="BC90" s="83" t="s">
        <v>73</v>
      </c>
      <c r="BE90" s="83" t="s">
        <v>73</v>
      </c>
      <c r="BG90" s="76" t="s">
        <v>100</v>
      </c>
      <c r="BH90" s="76" t="s">
        <v>60</v>
      </c>
      <c r="BI90" s="76" t="s">
        <v>1414</v>
      </c>
      <c r="BJ90">
        <f t="shared" si="2"/>
        <v>14</v>
      </c>
      <c r="BK90">
        <f t="shared" si="3"/>
        <v>50</v>
      </c>
      <c r="BM90" s="86" t="str">
        <f>_xlfn.XLOOKUP(Form_Responses181112[[#This Row],[Sekolah School (Cleansed)]],'Quality Check'!$B$11:$B$14,'Quality Check'!$C$11:$C$14,)</f>
        <v>Rural</v>
      </c>
      <c r="BN90" s="86" t="str">
        <f>_xlfn.XLOOKUP(Form_Responses181112[[#This Row],[Sekolah School (Cleansed)]],'Quality Check'!$B$11:$B$14,'Quality Check'!$D$11:$D$14,)</f>
        <v>Intervention Group (IG)</v>
      </c>
    </row>
    <row r="91" spans="1:66" ht="13.2" x14ac:dyDescent="0.25">
      <c r="A91" s="82">
        <v>45572.364509907406</v>
      </c>
      <c r="B91" s="83" t="s">
        <v>328</v>
      </c>
      <c r="C91" s="84" t="s">
        <v>329</v>
      </c>
      <c r="D91" s="83">
        <v>28.57</v>
      </c>
      <c r="E91" s="83">
        <v>0.17</v>
      </c>
      <c r="F91" s="83" t="s">
        <v>114</v>
      </c>
      <c r="G91" s="83" t="s">
        <v>76</v>
      </c>
      <c r="H91" s="83" t="s">
        <v>330</v>
      </c>
      <c r="I91" s="83" t="s">
        <v>63</v>
      </c>
      <c r="J91" s="83" t="s">
        <v>64</v>
      </c>
      <c r="K91" s="83" t="s">
        <v>64</v>
      </c>
      <c r="L91" s="83" t="s">
        <v>64</v>
      </c>
      <c r="M91" s="83" t="s">
        <v>64</v>
      </c>
      <c r="N91" s="83" t="s">
        <v>84</v>
      </c>
      <c r="O91" s="83" t="s">
        <v>84</v>
      </c>
      <c r="P91" s="83" t="s">
        <v>64</v>
      </c>
      <c r="Q91" s="83" t="s">
        <v>84</v>
      </c>
      <c r="R91" s="83" t="s">
        <v>64</v>
      </c>
      <c r="S91" s="83" t="s">
        <v>64</v>
      </c>
      <c r="T91" s="83" t="s">
        <v>64</v>
      </c>
      <c r="U91" s="83" t="s">
        <v>84</v>
      </c>
      <c r="V91" s="83" t="s">
        <v>64</v>
      </c>
      <c r="W91" s="83" t="s">
        <v>84</v>
      </c>
      <c r="X91" s="83" t="s">
        <v>64</v>
      </c>
      <c r="Y91" s="83" t="s">
        <v>84</v>
      </c>
      <c r="Z91" s="83" t="s">
        <v>66</v>
      </c>
      <c r="AA91" s="83" t="s">
        <v>65</v>
      </c>
      <c r="AB91" s="83" t="s">
        <v>66</v>
      </c>
      <c r="AC91" s="83" t="s">
        <v>66</v>
      </c>
      <c r="AD91" s="83" t="s">
        <v>65</v>
      </c>
      <c r="AE91" s="83" t="s">
        <v>65</v>
      </c>
      <c r="AF91" s="83" t="s">
        <v>66</v>
      </c>
      <c r="AG91" s="83" t="s">
        <v>66</v>
      </c>
      <c r="AH91" s="83" t="s">
        <v>65</v>
      </c>
      <c r="AI91" s="83" t="s">
        <v>66</v>
      </c>
      <c r="AJ91" s="83" t="s">
        <v>66</v>
      </c>
      <c r="AK91" s="83" t="s">
        <v>65</v>
      </c>
      <c r="AL91" s="83" t="s">
        <v>66</v>
      </c>
      <c r="AM91" s="83" t="s">
        <v>65</v>
      </c>
      <c r="AN91" s="83" t="s">
        <v>66</v>
      </c>
      <c r="AO91" s="83" t="s">
        <v>66</v>
      </c>
      <c r="AP91" s="83" t="s">
        <v>67</v>
      </c>
      <c r="AQ91" s="83" t="s">
        <v>67</v>
      </c>
      <c r="AR91" s="83" t="s">
        <v>63</v>
      </c>
      <c r="AS91" s="83" t="s">
        <v>115</v>
      </c>
      <c r="AT91" s="83" t="s">
        <v>69</v>
      </c>
      <c r="AU91" s="83" t="s">
        <v>67</v>
      </c>
      <c r="AV91" s="83" t="s">
        <v>67</v>
      </c>
      <c r="AW91" s="83" t="s">
        <v>73</v>
      </c>
      <c r="AX91" s="83" t="s">
        <v>63</v>
      </c>
      <c r="AY91" s="83" t="s">
        <v>63</v>
      </c>
      <c r="AZ91" s="83" t="s">
        <v>72</v>
      </c>
      <c r="BA91" s="83" t="s">
        <v>63</v>
      </c>
      <c r="BB91" s="83" t="s">
        <v>72</v>
      </c>
      <c r="BC91" s="83" t="s">
        <v>73</v>
      </c>
      <c r="BD91" s="83"/>
      <c r="BE91" s="83" t="s">
        <v>73</v>
      </c>
      <c r="BF91" s="83"/>
      <c r="BG91" s="86" t="s">
        <v>335</v>
      </c>
      <c r="BH91" s="86" t="s">
        <v>114</v>
      </c>
      <c r="BI91" s="76" t="s">
        <v>1414</v>
      </c>
      <c r="BJ91">
        <f t="shared" si="2"/>
        <v>9</v>
      </c>
      <c r="BK91" s="87">
        <f t="shared" si="3"/>
        <v>53</v>
      </c>
      <c r="BL91" s="87"/>
      <c r="BM91" s="86" t="str">
        <f>_xlfn.XLOOKUP(Form_Responses181112[[#This Row],[Sekolah School (Cleansed)]],'Quality Check'!$B$11:$B$14,'Quality Check'!$C$11:$C$14,)</f>
        <v>Rural</v>
      </c>
      <c r="BN91" s="86" t="str">
        <f>_xlfn.XLOOKUP(Form_Responses181112[[#This Row],[Sekolah School (Cleansed)]],'Quality Check'!$B$11:$B$14,'Quality Check'!$D$11:$D$14,)</f>
        <v>Controlled Group (CG)</v>
      </c>
    </row>
    <row r="92" spans="1:66" ht="13.2" x14ac:dyDescent="0.25">
      <c r="A92" s="82">
        <v>45572.364512777778</v>
      </c>
      <c r="B92" s="83" t="s">
        <v>331</v>
      </c>
      <c r="C92" s="84" t="s">
        <v>332</v>
      </c>
      <c r="D92" s="83">
        <v>29.46</v>
      </c>
      <c r="E92" s="83">
        <v>0.5</v>
      </c>
      <c r="F92" s="83" t="s">
        <v>114</v>
      </c>
      <c r="G92" s="83" t="s">
        <v>76</v>
      </c>
      <c r="H92" s="83" t="s">
        <v>330</v>
      </c>
      <c r="I92" s="83" t="s">
        <v>63</v>
      </c>
      <c r="J92" s="83" t="s">
        <v>64</v>
      </c>
      <c r="K92" s="83" t="s">
        <v>64</v>
      </c>
      <c r="L92" s="83" t="s">
        <v>64</v>
      </c>
      <c r="M92" s="83" t="s">
        <v>84</v>
      </c>
      <c r="N92" s="83" t="s">
        <v>64</v>
      </c>
      <c r="O92" s="83" t="s">
        <v>64</v>
      </c>
      <c r="P92" s="83" t="s">
        <v>84</v>
      </c>
      <c r="Q92" s="83" t="s">
        <v>64</v>
      </c>
      <c r="R92" s="83" t="s">
        <v>64</v>
      </c>
      <c r="S92" s="83" t="s">
        <v>64</v>
      </c>
      <c r="T92" s="83" t="s">
        <v>64</v>
      </c>
      <c r="U92" s="83" t="s">
        <v>64</v>
      </c>
      <c r="V92" s="83" t="s">
        <v>64</v>
      </c>
      <c r="W92" s="83" t="s">
        <v>64</v>
      </c>
      <c r="X92" s="83" t="s">
        <v>64</v>
      </c>
      <c r="Y92" s="83" t="s">
        <v>64</v>
      </c>
      <c r="Z92" s="83" t="s">
        <v>65</v>
      </c>
      <c r="AA92" s="83" t="s">
        <v>66</v>
      </c>
      <c r="AB92" s="83" t="s">
        <v>65</v>
      </c>
      <c r="AC92" s="83" t="s">
        <v>65</v>
      </c>
      <c r="AD92" s="83" t="s">
        <v>65</v>
      </c>
      <c r="AE92" s="83" t="s">
        <v>65</v>
      </c>
      <c r="AF92" s="83" t="s">
        <v>66</v>
      </c>
      <c r="AG92" s="83" t="s">
        <v>66</v>
      </c>
      <c r="AH92" s="83" t="s">
        <v>65</v>
      </c>
      <c r="AI92" s="83" t="s">
        <v>79</v>
      </c>
      <c r="AJ92" s="83" t="s">
        <v>65</v>
      </c>
      <c r="AK92" s="83" t="s">
        <v>65</v>
      </c>
      <c r="AL92" s="83" t="s">
        <v>65</v>
      </c>
      <c r="AM92" s="83" t="s">
        <v>65</v>
      </c>
      <c r="AN92" s="83" t="s">
        <v>66</v>
      </c>
      <c r="AO92" s="83" t="s">
        <v>65</v>
      </c>
      <c r="AP92" s="83" t="s">
        <v>85</v>
      </c>
      <c r="AQ92" s="83" t="s">
        <v>85</v>
      </c>
      <c r="AR92" s="83" t="s">
        <v>86</v>
      </c>
      <c r="AS92" s="83" t="s">
        <v>115</v>
      </c>
      <c r="AT92" s="83" t="s">
        <v>87</v>
      </c>
      <c r="AU92" s="83" t="s">
        <v>70</v>
      </c>
      <c r="AV92" s="83" t="s">
        <v>71</v>
      </c>
      <c r="AW92" s="83" t="s">
        <v>72</v>
      </c>
      <c r="AX92" s="83" t="s">
        <v>72</v>
      </c>
      <c r="AY92" s="83" t="s">
        <v>63</v>
      </c>
      <c r="AZ92" s="83" t="s">
        <v>63</v>
      </c>
      <c r="BA92" s="83" t="s">
        <v>63</v>
      </c>
      <c r="BB92" s="83" t="s">
        <v>72</v>
      </c>
      <c r="BC92" s="83" t="s">
        <v>73</v>
      </c>
      <c r="BD92" s="83"/>
      <c r="BE92" s="83" t="s">
        <v>73</v>
      </c>
      <c r="BF92" s="83"/>
      <c r="BG92" s="87" t="s">
        <v>335</v>
      </c>
      <c r="BH92" s="87" t="s">
        <v>114</v>
      </c>
      <c r="BI92" s="76" t="s">
        <v>1414</v>
      </c>
      <c r="BJ92">
        <f t="shared" si="2"/>
        <v>14</v>
      </c>
      <c r="BK92" s="87">
        <f t="shared" si="3"/>
        <v>59</v>
      </c>
      <c r="BL92" s="87"/>
      <c r="BM92" s="86" t="str">
        <f>_xlfn.XLOOKUP(Form_Responses181112[[#This Row],[Sekolah School (Cleansed)]],'Quality Check'!$B$11:$B$14,'Quality Check'!$C$11:$C$14,)</f>
        <v>Rural</v>
      </c>
      <c r="BN92" s="86" t="str">
        <f>_xlfn.XLOOKUP(Form_Responses181112[[#This Row],[Sekolah School (Cleansed)]],'Quality Check'!$B$11:$B$14,'Quality Check'!$D$11:$D$14,)</f>
        <v>Controlled Group (CG)</v>
      </c>
    </row>
    <row r="93" spans="1:66" ht="13.2" x14ac:dyDescent="0.25">
      <c r="A93" s="82">
        <v>45572.365746388889</v>
      </c>
      <c r="B93" s="83" t="s">
        <v>333</v>
      </c>
      <c r="C93" s="84" t="s">
        <v>334</v>
      </c>
      <c r="D93" s="83">
        <v>37.5</v>
      </c>
      <c r="E93" s="83">
        <v>0.17</v>
      </c>
      <c r="F93" s="83" t="s">
        <v>114</v>
      </c>
      <c r="G93" s="83" t="s">
        <v>76</v>
      </c>
      <c r="H93" s="83" t="s">
        <v>335</v>
      </c>
      <c r="I93" s="83" t="s">
        <v>63</v>
      </c>
      <c r="J93" s="83" t="s">
        <v>64</v>
      </c>
      <c r="K93" s="83" t="s">
        <v>84</v>
      </c>
      <c r="L93" s="83" t="s">
        <v>64</v>
      </c>
      <c r="M93" s="83" t="s">
        <v>84</v>
      </c>
      <c r="N93" s="83" t="s">
        <v>64</v>
      </c>
      <c r="O93" s="83" t="s">
        <v>64</v>
      </c>
      <c r="P93" s="83" t="s">
        <v>84</v>
      </c>
      <c r="Q93" s="83" t="s">
        <v>64</v>
      </c>
      <c r="R93" s="83" t="s">
        <v>64</v>
      </c>
      <c r="S93" s="83" t="s">
        <v>64</v>
      </c>
      <c r="T93" s="83" t="s">
        <v>64</v>
      </c>
      <c r="U93" s="83" t="s">
        <v>64</v>
      </c>
      <c r="V93" s="83" t="s">
        <v>64</v>
      </c>
      <c r="W93" s="83" t="s">
        <v>64</v>
      </c>
      <c r="X93" s="83" t="s">
        <v>64</v>
      </c>
      <c r="Y93" s="83" t="s">
        <v>64</v>
      </c>
      <c r="Z93" s="83" t="s">
        <v>66</v>
      </c>
      <c r="AA93" s="83" t="s">
        <v>66</v>
      </c>
      <c r="AB93" s="83" t="s">
        <v>65</v>
      </c>
      <c r="AC93" s="83" t="s">
        <v>66</v>
      </c>
      <c r="AD93" s="83" t="s">
        <v>66</v>
      </c>
      <c r="AE93" s="83" t="s">
        <v>65</v>
      </c>
      <c r="AF93" s="83" t="s">
        <v>66</v>
      </c>
      <c r="AG93" s="83" t="s">
        <v>65</v>
      </c>
      <c r="AH93" s="83" t="s">
        <v>66</v>
      </c>
      <c r="AI93" s="83" t="s">
        <v>101</v>
      </c>
      <c r="AJ93" s="83" t="s">
        <v>66</v>
      </c>
      <c r="AK93" s="83" t="s">
        <v>79</v>
      </c>
      <c r="AL93" s="83" t="s">
        <v>66</v>
      </c>
      <c r="AM93" s="83" t="s">
        <v>79</v>
      </c>
      <c r="AN93" s="83" t="s">
        <v>66</v>
      </c>
      <c r="AO93" s="83" t="s">
        <v>65</v>
      </c>
      <c r="AP93" s="83" t="s">
        <v>85</v>
      </c>
      <c r="AQ93" s="83" t="s">
        <v>151</v>
      </c>
      <c r="AR93" s="83" t="s">
        <v>86</v>
      </c>
      <c r="AS93" s="83" t="s">
        <v>115</v>
      </c>
      <c r="AT93" s="83" t="s">
        <v>69</v>
      </c>
      <c r="AU93" s="83" t="s">
        <v>80</v>
      </c>
      <c r="AV93" s="83" t="s">
        <v>71</v>
      </c>
      <c r="AW93" s="83" t="s">
        <v>72</v>
      </c>
      <c r="AX93" s="83" t="s">
        <v>73</v>
      </c>
      <c r="AY93" s="83" t="s">
        <v>73</v>
      </c>
      <c r="AZ93" s="83" t="s">
        <v>63</v>
      </c>
      <c r="BA93" s="83" t="s">
        <v>72</v>
      </c>
      <c r="BB93" s="83" t="s">
        <v>73</v>
      </c>
      <c r="BC93" s="83" t="s">
        <v>73</v>
      </c>
      <c r="BD93" s="83"/>
      <c r="BE93" s="83" t="s">
        <v>73</v>
      </c>
      <c r="BF93" s="83"/>
      <c r="BG93" s="87" t="s">
        <v>335</v>
      </c>
      <c r="BH93" s="87" t="s">
        <v>114</v>
      </c>
      <c r="BI93" s="76" t="s">
        <v>1414</v>
      </c>
      <c r="BJ93">
        <f t="shared" si="2"/>
        <v>13</v>
      </c>
      <c r="BK93" s="87">
        <f t="shared" si="3"/>
        <v>51</v>
      </c>
      <c r="BL93" s="87"/>
      <c r="BM93" s="86" t="str">
        <f>_xlfn.XLOOKUP(Form_Responses181112[[#This Row],[Sekolah School (Cleansed)]],'Quality Check'!$B$11:$B$14,'Quality Check'!$C$11:$C$14,)</f>
        <v>Rural</v>
      </c>
      <c r="BN93" s="86" t="str">
        <f>_xlfn.XLOOKUP(Form_Responses181112[[#This Row],[Sekolah School (Cleansed)]],'Quality Check'!$B$11:$B$14,'Quality Check'!$D$11:$D$14,)</f>
        <v>Controlled Group (CG)</v>
      </c>
    </row>
    <row r="94" spans="1:66" ht="13.2" x14ac:dyDescent="0.25">
      <c r="A94" s="82">
        <v>45572.369467696757</v>
      </c>
      <c r="B94" s="83" t="s">
        <v>336</v>
      </c>
      <c r="C94" s="84" t="s">
        <v>337</v>
      </c>
      <c r="D94" s="83">
        <v>44.64</v>
      </c>
      <c r="E94" s="83">
        <v>0.25</v>
      </c>
      <c r="F94" s="83" t="s">
        <v>114</v>
      </c>
      <c r="G94" s="83" t="s">
        <v>76</v>
      </c>
      <c r="H94" s="83" t="s">
        <v>330</v>
      </c>
      <c r="I94" s="83" t="s">
        <v>63</v>
      </c>
      <c r="J94" s="83" t="s">
        <v>64</v>
      </c>
      <c r="K94" s="83" t="s">
        <v>78</v>
      </c>
      <c r="L94" s="83" t="s">
        <v>64</v>
      </c>
      <c r="M94" s="83" t="s">
        <v>78</v>
      </c>
      <c r="N94" s="83" t="s">
        <v>64</v>
      </c>
      <c r="O94" s="83" t="s">
        <v>64</v>
      </c>
      <c r="P94" s="83" t="s">
        <v>64</v>
      </c>
      <c r="Q94" s="83" t="s">
        <v>64</v>
      </c>
      <c r="R94" s="83" t="s">
        <v>64</v>
      </c>
      <c r="S94" s="83" t="s">
        <v>64</v>
      </c>
      <c r="T94" s="83" t="s">
        <v>84</v>
      </c>
      <c r="U94" s="83" t="s">
        <v>64</v>
      </c>
      <c r="V94" s="83" t="s">
        <v>64</v>
      </c>
      <c r="W94" s="83" t="s">
        <v>84</v>
      </c>
      <c r="X94" s="83" t="s">
        <v>64</v>
      </c>
      <c r="Y94" s="83" t="s">
        <v>64</v>
      </c>
      <c r="Z94" s="83" t="s">
        <v>65</v>
      </c>
      <c r="AA94" s="83" t="s">
        <v>65</v>
      </c>
      <c r="AB94" s="83" t="s">
        <v>65</v>
      </c>
      <c r="AC94" s="83" t="s">
        <v>65</v>
      </c>
      <c r="AD94" s="83" t="s">
        <v>65</v>
      </c>
      <c r="AE94" s="83" t="s">
        <v>65</v>
      </c>
      <c r="AF94" s="83" t="s">
        <v>66</v>
      </c>
      <c r="AG94" s="83" t="s">
        <v>65</v>
      </c>
      <c r="AH94" s="83" t="s">
        <v>66</v>
      </c>
      <c r="AI94" s="83" t="s">
        <v>101</v>
      </c>
      <c r="AJ94" s="83" t="s">
        <v>65</v>
      </c>
      <c r="AK94" s="83" t="s">
        <v>66</v>
      </c>
      <c r="AL94" s="83" t="s">
        <v>65</v>
      </c>
      <c r="AM94" s="83" t="s">
        <v>65</v>
      </c>
      <c r="AN94" s="83" t="s">
        <v>66</v>
      </c>
      <c r="AO94" s="83" t="s">
        <v>66</v>
      </c>
      <c r="AP94" s="83" t="s">
        <v>277</v>
      </c>
      <c r="AQ94" s="83" t="s">
        <v>277</v>
      </c>
      <c r="AR94" s="83" t="s">
        <v>63</v>
      </c>
      <c r="AS94" s="83" t="s">
        <v>68</v>
      </c>
      <c r="AT94" s="83" t="s">
        <v>69</v>
      </c>
      <c r="AU94" s="83" t="s">
        <v>93</v>
      </c>
      <c r="AV94" s="83" t="s">
        <v>71</v>
      </c>
      <c r="AW94" s="83" t="s">
        <v>73</v>
      </c>
      <c r="AX94" s="83" t="s">
        <v>73</v>
      </c>
      <c r="AY94" s="83" t="s">
        <v>73</v>
      </c>
      <c r="AZ94" s="83" t="s">
        <v>63</v>
      </c>
      <c r="BA94" s="83" t="s">
        <v>72</v>
      </c>
      <c r="BB94" s="83" t="s">
        <v>63</v>
      </c>
      <c r="BC94" s="83" t="s">
        <v>73</v>
      </c>
      <c r="BD94" s="83"/>
      <c r="BE94" s="83" t="s">
        <v>73</v>
      </c>
      <c r="BF94" s="83"/>
      <c r="BG94" s="87" t="s">
        <v>335</v>
      </c>
      <c r="BH94" s="87" t="s">
        <v>114</v>
      </c>
      <c r="BI94" s="76" t="s">
        <v>1414</v>
      </c>
      <c r="BJ94">
        <f t="shared" si="2"/>
        <v>13</v>
      </c>
      <c r="BK94" s="87">
        <f t="shared" si="3"/>
        <v>59</v>
      </c>
      <c r="BL94" s="87"/>
      <c r="BM94" s="86" t="str">
        <f>_xlfn.XLOOKUP(Form_Responses181112[[#This Row],[Sekolah School (Cleansed)]],'Quality Check'!$B$11:$B$14,'Quality Check'!$C$11:$C$14,)</f>
        <v>Rural</v>
      </c>
      <c r="BN94" s="86" t="str">
        <f>_xlfn.XLOOKUP(Form_Responses181112[[#This Row],[Sekolah School (Cleansed)]],'Quality Check'!$B$11:$B$14,'Quality Check'!$D$11:$D$14,)</f>
        <v>Controlled Group (CG)</v>
      </c>
    </row>
    <row r="95" spans="1:66" ht="13.2" x14ac:dyDescent="0.25">
      <c r="A95" s="82">
        <v>45572.370179606485</v>
      </c>
      <c r="B95" s="83" t="s">
        <v>338</v>
      </c>
      <c r="C95" s="84" t="s">
        <v>339</v>
      </c>
      <c r="D95" s="83">
        <v>54.46</v>
      </c>
      <c r="E95" s="83">
        <v>0.71</v>
      </c>
      <c r="F95" s="83" t="s">
        <v>114</v>
      </c>
      <c r="G95" s="83" t="s">
        <v>76</v>
      </c>
      <c r="H95" s="83" t="s">
        <v>340</v>
      </c>
      <c r="I95" s="83" t="s">
        <v>63</v>
      </c>
      <c r="J95" s="83" t="s">
        <v>64</v>
      </c>
      <c r="K95" s="83" t="s">
        <v>64</v>
      </c>
      <c r="L95" s="83" t="s">
        <v>64</v>
      </c>
      <c r="M95" s="83" t="s">
        <v>78</v>
      </c>
      <c r="N95" s="83" t="s">
        <v>64</v>
      </c>
      <c r="O95" s="83" t="s">
        <v>64</v>
      </c>
      <c r="P95" s="83" t="s">
        <v>64</v>
      </c>
      <c r="Q95" s="83" t="s">
        <v>64</v>
      </c>
      <c r="R95" s="83" t="s">
        <v>64</v>
      </c>
      <c r="S95" s="83" t="s">
        <v>64</v>
      </c>
      <c r="T95" s="83" t="s">
        <v>64</v>
      </c>
      <c r="U95" s="83" t="s">
        <v>64</v>
      </c>
      <c r="V95" s="83" t="s">
        <v>64</v>
      </c>
      <c r="W95" s="83" t="s">
        <v>64</v>
      </c>
      <c r="X95" s="83" t="s">
        <v>64</v>
      </c>
      <c r="Y95" s="83" t="s">
        <v>64</v>
      </c>
      <c r="Z95" s="83" t="s">
        <v>65</v>
      </c>
      <c r="AA95" s="83" t="s">
        <v>65</v>
      </c>
      <c r="AB95" s="83" t="s">
        <v>65</v>
      </c>
      <c r="AC95" s="83" t="s">
        <v>65</v>
      </c>
      <c r="AD95" s="83" t="s">
        <v>65</v>
      </c>
      <c r="AE95" s="83" t="s">
        <v>66</v>
      </c>
      <c r="AF95" s="83" t="s">
        <v>65</v>
      </c>
      <c r="AG95" s="83" t="s">
        <v>65</v>
      </c>
      <c r="AH95" s="83" t="s">
        <v>66</v>
      </c>
      <c r="AI95" s="83" t="s">
        <v>101</v>
      </c>
      <c r="AJ95" s="83" t="s">
        <v>65</v>
      </c>
      <c r="AK95" s="83" t="s">
        <v>65</v>
      </c>
      <c r="AL95" s="83" t="s">
        <v>65</v>
      </c>
      <c r="AM95" s="83" t="s">
        <v>65</v>
      </c>
      <c r="AN95" s="83" t="s">
        <v>66</v>
      </c>
      <c r="AO95" s="83" t="s">
        <v>66</v>
      </c>
      <c r="AP95" s="83" t="s">
        <v>80</v>
      </c>
      <c r="AQ95" s="83" t="s">
        <v>80</v>
      </c>
      <c r="AR95" s="83" t="s">
        <v>63</v>
      </c>
      <c r="AS95" s="83" t="s">
        <v>120</v>
      </c>
      <c r="AT95" s="83" t="s">
        <v>87</v>
      </c>
      <c r="AU95" s="83" t="s">
        <v>70</v>
      </c>
      <c r="AV95" s="83" t="s">
        <v>71</v>
      </c>
      <c r="AW95" s="83" t="s">
        <v>72</v>
      </c>
      <c r="AX95" s="83" t="s">
        <v>72</v>
      </c>
      <c r="AY95" s="83" t="s">
        <v>72</v>
      </c>
      <c r="AZ95" s="83" t="s">
        <v>73</v>
      </c>
      <c r="BA95" s="83" t="s">
        <v>73</v>
      </c>
      <c r="BB95" s="83" t="s">
        <v>73</v>
      </c>
      <c r="BC95" s="83" t="s">
        <v>73</v>
      </c>
      <c r="BD95" s="83"/>
      <c r="BE95" s="83" t="s">
        <v>73</v>
      </c>
      <c r="BF95" s="83"/>
      <c r="BG95" s="87" t="s">
        <v>335</v>
      </c>
      <c r="BH95" s="87" t="s">
        <v>114</v>
      </c>
      <c r="BI95" s="76" t="s">
        <v>1414</v>
      </c>
      <c r="BJ95">
        <f t="shared" si="2"/>
        <v>16</v>
      </c>
      <c r="BK95" s="87">
        <f t="shared" si="3"/>
        <v>60</v>
      </c>
      <c r="BL95" s="87"/>
      <c r="BM95" s="86" t="str">
        <f>_xlfn.XLOOKUP(Form_Responses181112[[#This Row],[Sekolah School (Cleansed)]],'Quality Check'!$B$11:$B$14,'Quality Check'!$C$11:$C$14,)</f>
        <v>Rural</v>
      </c>
      <c r="BN95" s="86" t="str">
        <f>_xlfn.XLOOKUP(Form_Responses181112[[#This Row],[Sekolah School (Cleansed)]],'Quality Check'!$B$11:$B$14,'Quality Check'!$D$11:$D$14,)</f>
        <v>Controlled Group (CG)</v>
      </c>
    </row>
    <row r="96" spans="1:66" ht="13.2" x14ac:dyDescent="0.25">
      <c r="A96" s="82">
        <v>45572.370500717589</v>
      </c>
      <c r="B96" s="83" t="s">
        <v>341</v>
      </c>
      <c r="C96" s="84" t="s">
        <v>342</v>
      </c>
      <c r="D96" s="83">
        <v>100</v>
      </c>
      <c r="E96" s="83">
        <v>0.57999999999999996</v>
      </c>
      <c r="F96" s="83" t="s">
        <v>60</v>
      </c>
      <c r="G96" s="83" t="s">
        <v>76</v>
      </c>
      <c r="H96" s="83" t="s">
        <v>330</v>
      </c>
      <c r="I96" s="83" t="s">
        <v>63</v>
      </c>
      <c r="J96" s="83" t="s">
        <v>145</v>
      </c>
      <c r="K96" s="83" t="s">
        <v>64</v>
      </c>
      <c r="L96" s="83" t="s">
        <v>64</v>
      </c>
      <c r="M96" s="83" t="s">
        <v>64</v>
      </c>
      <c r="N96" s="83" t="s">
        <v>64</v>
      </c>
      <c r="O96" s="83" t="s">
        <v>64</v>
      </c>
      <c r="P96" s="83" t="s">
        <v>64</v>
      </c>
      <c r="Q96" s="83" t="s">
        <v>64</v>
      </c>
      <c r="R96" s="83" t="s">
        <v>64</v>
      </c>
      <c r="S96" s="83" t="s">
        <v>64</v>
      </c>
      <c r="T96" s="83" t="s">
        <v>64</v>
      </c>
      <c r="U96" s="83" t="s">
        <v>84</v>
      </c>
      <c r="V96" s="83" t="s">
        <v>64</v>
      </c>
      <c r="W96" s="83" t="s">
        <v>64</v>
      </c>
      <c r="X96" s="83" t="s">
        <v>64</v>
      </c>
      <c r="Y96" s="83" t="s">
        <v>64</v>
      </c>
      <c r="Z96" s="83" t="s">
        <v>66</v>
      </c>
      <c r="AA96" s="83" t="s">
        <v>66</v>
      </c>
      <c r="AB96" s="83" t="s">
        <v>66</v>
      </c>
      <c r="AC96" s="83" t="s">
        <v>66</v>
      </c>
      <c r="AD96" s="83" t="s">
        <v>79</v>
      </c>
      <c r="AE96" s="83" t="s">
        <v>66</v>
      </c>
      <c r="AF96" s="83" t="s">
        <v>66</v>
      </c>
      <c r="AG96" s="83" t="s">
        <v>65</v>
      </c>
      <c r="AH96" s="83" t="s">
        <v>65</v>
      </c>
      <c r="AI96" s="83" t="s">
        <v>101</v>
      </c>
      <c r="AJ96" s="83" t="s">
        <v>66</v>
      </c>
      <c r="AK96" s="83" t="s">
        <v>65</v>
      </c>
      <c r="AL96" s="83" t="s">
        <v>66</v>
      </c>
      <c r="AM96" s="83" t="s">
        <v>65</v>
      </c>
      <c r="AN96" s="83" t="s">
        <v>79</v>
      </c>
      <c r="AO96" s="83" t="s">
        <v>79</v>
      </c>
      <c r="AP96" s="83" t="s">
        <v>85</v>
      </c>
      <c r="AQ96" s="83" t="s">
        <v>85</v>
      </c>
      <c r="AR96" s="83" t="s">
        <v>73</v>
      </c>
      <c r="AS96" s="83" t="s">
        <v>343</v>
      </c>
      <c r="AT96" s="83" t="s">
        <v>69</v>
      </c>
      <c r="AU96" s="83" t="s">
        <v>70</v>
      </c>
      <c r="AV96" s="83" t="s">
        <v>71</v>
      </c>
      <c r="AW96" s="83" t="s">
        <v>72</v>
      </c>
      <c r="AX96" s="83" t="s">
        <v>73</v>
      </c>
      <c r="AY96" s="83" t="s">
        <v>73</v>
      </c>
      <c r="AZ96" s="83" t="s">
        <v>72</v>
      </c>
      <c r="BA96" s="83" t="s">
        <v>73</v>
      </c>
      <c r="BB96" s="83" t="s">
        <v>73</v>
      </c>
      <c r="BC96" s="83" t="s">
        <v>73</v>
      </c>
      <c r="BD96" s="83"/>
      <c r="BE96" s="83" t="s">
        <v>73</v>
      </c>
      <c r="BF96" s="83" t="s">
        <v>271</v>
      </c>
      <c r="BG96" s="87" t="s">
        <v>335</v>
      </c>
      <c r="BH96" s="87" t="s">
        <v>60</v>
      </c>
      <c r="BI96" s="76" t="s">
        <v>1414</v>
      </c>
      <c r="BJ96">
        <f t="shared" si="2"/>
        <v>13</v>
      </c>
      <c r="BK96" s="87">
        <f t="shared" si="3"/>
        <v>50</v>
      </c>
      <c r="BL96" s="87"/>
      <c r="BM96" s="86" t="str">
        <f>_xlfn.XLOOKUP(Form_Responses181112[[#This Row],[Sekolah School (Cleansed)]],'Quality Check'!$B$11:$B$14,'Quality Check'!$C$11:$C$14,)</f>
        <v>Rural</v>
      </c>
      <c r="BN96" s="86" t="str">
        <f>_xlfn.XLOOKUP(Form_Responses181112[[#This Row],[Sekolah School (Cleansed)]],'Quality Check'!$B$11:$B$14,'Quality Check'!$D$11:$D$14,)</f>
        <v>Controlled Group (CG)</v>
      </c>
    </row>
    <row r="97" spans="1:66" ht="13.2" x14ac:dyDescent="0.25">
      <c r="A97" s="82">
        <v>45572.370670995369</v>
      </c>
      <c r="B97" s="83" t="s">
        <v>344</v>
      </c>
      <c r="C97" s="84" t="s">
        <v>345</v>
      </c>
      <c r="D97" s="83">
        <v>100</v>
      </c>
      <c r="E97" s="83">
        <v>0.96</v>
      </c>
      <c r="F97" s="83" t="s">
        <v>60</v>
      </c>
      <c r="G97" s="83" t="s">
        <v>76</v>
      </c>
      <c r="H97" s="83" t="s">
        <v>346</v>
      </c>
      <c r="I97" s="83" t="s">
        <v>63</v>
      </c>
      <c r="J97" s="83" t="s">
        <v>64</v>
      </c>
      <c r="K97" s="83" t="s">
        <v>64</v>
      </c>
      <c r="L97" s="83" t="s">
        <v>64</v>
      </c>
      <c r="M97" s="83" t="s">
        <v>84</v>
      </c>
      <c r="N97" s="83" t="s">
        <v>84</v>
      </c>
      <c r="O97" s="83" t="s">
        <v>64</v>
      </c>
      <c r="P97" s="83" t="s">
        <v>84</v>
      </c>
      <c r="Q97" s="83" t="s">
        <v>64</v>
      </c>
      <c r="R97" s="83" t="s">
        <v>64</v>
      </c>
      <c r="S97" s="83" t="s">
        <v>64</v>
      </c>
      <c r="T97" s="83" t="s">
        <v>64</v>
      </c>
      <c r="U97" s="83" t="s">
        <v>64</v>
      </c>
      <c r="V97" s="83" t="s">
        <v>64</v>
      </c>
      <c r="W97" s="83" t="s">
        <v>64</v>
      </c>
      <c r="X97" s="83" t="s">
        <v>64</v>
      </c>
      <c r="Y97" s="83" t="s">
        <v>64</v>
      </c>
      <c r="Z97" s="83" t="s">
        <v>65</v>
      </c>
      <c r="AA97" s="83" t="s">
        <v>65</v>
      </c>
      <c r="AB97" s="83" t="s">
        <v>65</v>
      </c>
      <c r="AC97" s="83" t="s">
        <v>65</v>
      </c>
      <c r="AD97" s="83" t="s">
        <v>65</v>
      </c>
      <c r="AE97" s="83" t="s">
        <v>65</v>
      </c>
      <c r="AF97" s="83" t="s">
        <v>65</v>
      </c>
      <c r="AG97" s="83" t="s">
        <v>65</v>
      </c>
      <c r="AH97" s="83" t="s">
        <v>66</v>
      </c>
      <c r="AI97" s="83" t="s">
        <v>79</v>
      </c>
      <c r="AJ97" s="83" t="s">
        <v>65</v>
      </c>
      <c r="AK97" s="83" t="s">
        <v>66</v>
      </c>
      <c r="AL97" s="83" t="s">
        <v>79</v>
      </c>
      <c r="AM97" s="83" t="s">
        <v>65</v>
      </c>
      <c r="AN97" s="83" t="s">
        <v>65</v>
      </c>
      <c r="AO97" s="83" t="s">
        <v>65</v>
      </c>
      <c r="AP97" s="83" t="s">
        <v>85</v>
      </c>
      <c r="AQ97" s="83" t="s">
        <v>85</v>
      </c>
      <c r="AR97" s="83" t="s">
        <v>73</v>
      </c>
      <c r="AS97" s="83" t="s">
        <v>115</v>
      </c>
      <c r="AT97" s="83" t="s">
        <v>87</v>
      </c>
      <c r="AU97" s="83" t="s">
        <v>70</v>
      </c>
      <c r="AV97" s="83" t="s">
        <v>71</v>
      </c>
      <c r="AW97" s="83" t="s">
        <v>73</v>
      </c>
      <c r="AX97" s="83" t="s">
        <v>63</v>
      </c>
      <c r="AY97" s="83" t="s">
        <v>63</v>
      </c>
      <c r="AZ97" s="83" t="s">
        <v>63</v>
      </c>
      <c r="BA97" s="83" t="s">
        <v>63</v>
      </c>
      <c r="BB97" s="83" t="s">
        <v>63</v>
      </c>
      <c r="BC97" s="83" t="s">
        <v>73</v>
      </c>
      <c r="BD97" s="83"/>
      <c r="BE97" s="83" t="s">
        <v>73</v>
      </c>
      <c r="BF97" s="83"/>
      <c r="BG97" s="87" t="s">
        <v>335</v>
      </c>
      <c r="BH97" s="87" t="s">
        <v>60</v>
      </c>
      <c r="BI97" s="76" t="s">
        <v>1414</v>
      </c>
      <c r="BJ97">
        <f t="shared" si="2"/>
        <v>13</v>
      </c>
      <c r="BK97" s="87">
        <f t="shared" si="3"/>
        <v>59</v>
      </c>
      <c r="BL97" s="87"/>
      <c r="BM97" s="86" t="str">
        <f>_xlfn.XLOOKUP(Form_Responses181112[[#This Row],[Sekolah School (Cleansed)]],'Quality Check'!$B$11:$B$14,'Quality Check'!$C$11:$C$14,)</f>
        <v>Rural</v>
      </c>
      <c r="BN97" s="86" t="str">
        <f>_xlfn.XLOOKUP(Form_Responses181112[[#This Row],[Sekolah School (Cleansed)]],'Quality Check'!$B$11:$B$14,'Quality Check'!$D$11:$D$14,)</f>
        <v>Controlled Group (CG)</v>
      </c>
    </row>
    <row r="98" spans="1:66" ht="13.2" x14ac:dyDescent="0.25">
      <c r="A98" s="82">
        <v>45572.374615833338</v>
      </c>
      <c r="B98" s="83" t="s">
        <v>347</v>
      </c>
      <c r="C98" s="83" t="s">
        <v>348</v>
      </c>
      <c r="D98" s="83">
        <v>86.72</v>
      </c>
      <c r="E98" s="83">
        <v>0.79</v>
      </c>
      <c r="F98" s="83" t="s">
        <v>114</v>
      </c>
      <c r="G98" s="83" t="s">
        <v>76</v>
      </c>
      <c r="H98" s="83" t="s">
        <v>349</v>
      </c>
      <c r="I98" s="83" t="s">
        <v>63</v>
      </c>
      <c r="J98" s="83" t="s">
        <v>64</v>
      </c>
      <c r="K98" s="83" t="s">
        <v>64</v>
      </c>
      <c r="L98" s="83" t="s">
        <v>64</v>
      </c>
      <c r="M98" s="83" t="s">
        <v>84</v>
      </c>
      <c r="N98" s="83" t="s">
        <v>64</v>
      </c>
      <c r="O98" s="83" t="s">
        <v>64</v>
      </c>
      <c r="P98" s="83" t="s">
        <v>64</v>
      </c>
      <c r="Q98" s="83" t="s">
        <v>64</v>
      </c>
      <c r="R98" s="83" t="s">
        <v>64</v>
      </c>
      <c r="S98" s="83" t="s">
        <v>64</v>
      </c>
      <c r="T98" s="83" t="s">
        <v>64</v>
      </c>
      <c r="U98" s="83" t="s">
        <v>78</v>
      </c>
      <c r="V98" s="83" t="s">
        <v>84</v>
      </c>
      <c r="W98" s="83" t="s">
        <v>64</v>
      </c>
      <c r="X98" s="83" t="s">
        <v>64</v>
      </c>
      <c r="Y98" s="83" t="s">
        <v>78</v>
      </c>
      <c r="Z98" s="83" t="s">
        <v>65</v>
      </c>
      <c r="AA98" s="83" t="s">
        <v>65</v>
      </c>
      <c r="AB98" s="83" t="s">
        <v>65</v>
      </c>
      <c r="AC98" s="83" t="s">
        <v>65</v>
      </c>
      <c r="AD98" s="83" t="s">
        <v>65</v>
      </c>
      <c r="AE98" s="83" t="s">
        <v>65</v>
      </c>
      <c r="AF98" s="83" t="s">
        <v>65</v>
      </c>
      <c r="AG98" s="83" t="s">
        <v>65</v>
      </c>
      <c r="AH98" s="83" t="s">
        <v>65</v>
      </c>
      <c r="AI98" s="83" t="s">
        <v>79</v>
      </c>
      <c r="AJ98" s="83" t="s">
        <v>65</v>
      </c>
      <c r="AK98" s="83" t="s">
        <v>65</v>
      </c>
      <c r="AL98" s="83" t="s">
        <v>65</v>
      </c>
      <c r="AM98" s="83" t="s">
        <v>65</v>
      </c>
      <c r="AN98" s="83" t="s">
        <v>65</v>
      </c>
      <c r="AO98" s="83" t="s">
        <v>65</v>
      </c>
      <c r="AP98" s="83" t="s">
        <v>85</v>
      </c>
      <c r="AQ98" s="83" t="s">
        <v>85</v>
      </c>
      <c r="AR98" s="83" t="s">
        <v>73</v>
      </c>
      <c r="AS98" s="83" t="s">
        <v>68</v>
      </c>
      <c r="AT98" s="83" t="s">
        <v>169</v>
      </c>
      <c r="AU98" s="83" t="s">
        <v>70</v>
      </c>
      <c r="AV98" s="83" t="s">
        <v>80</v>
      </c>
      <c r="AW98" s="83" t="s">
        <v>63</v>
      </c>
      <c r="AX98" s="83" t="s">
        <v>63</v>
      </c>
      <c r="AY98" s="83" t="s">
        <v>72</v>
      </c>
      <c r="AZ98" s="83" t="s">
        <v>72</v>
      </c>
      <c r="BA98" s="83" t="s">
        <v>72</v>
      </c>
      <c r="BB98" s="83" t="s">
        <v>72</v>
      </c>
      <c r="BC98" s="83" t="s">
        <v>73</v>
      </c>
      <c r="BD98" s="83"/>
      <c r="BE98" s="83" t="s">
        <v>73</v>
      </c>
      <c r="BF98" s="83"/>
      <c r="BG98" s="87" t="s">
        <v>335</v>
      </c>
      <c r="BH98" s="87" t="s">
        <v>114</v>
      </c>
      <c r="BI98" s="76" t="s">
        <v>1414</v>
      </c>
      <c r="BJ98">
        <f t="shared" si="2"/>
        <v>12</v>
      </c>
      <c r="BK98" s="87">
        <f t="shared" si="3"/>
        <v>63</v>
      </c>
      <c r="BL98" s="87"/>
      <c r="BM98" s="86" t="str">
        <f>_xlfn.XLOOKUP(Form_Responses181112[[#This Row],[Sekolah School (Cleansed)]],'Quality Check'!$B$11:$B$14,'Quality Check'!$C$11:$C$14,)</f>
        <v>Rural</v>
      </c>
      <c r="BN98" s="86" t="str">
        <f>_xlfn.XLOOKUP(Form_Responses181112[[#This Row],[Sekolah School (Cleansed)]],'Quality Check'!$B$11:$B$14,'Quality Check'!$D$11:$D$14,)</f>
        <v>Controlled Group (CG)</v>
      </c>
    </row>
    <row r="99" spans="1:66" ht="13.2" x14ac:dyDescent="0.25">
      <c r="A99" s="82">
        <v>45572.375294675927</v>
      </c>
      <c r="B99" s="83" t="s">
        <v>350</v>
      </c>
      <c r="C99" s="84" t="s">
        <v>351</v>
      </c>
      <c r="D99" s="83">
        <v>100</v>
      </c>
      <c r="E99" s="83">
        <v>0.57999999999999996</v>
      </c>
      <c r="F99" s="83" t="s">
        <v>60</v>
      </c>
      <c r="G99" s="83" t="s">
        <v>76</v>
      </c>
      <c r="H99" s="83" t="s">
        <v>352</v>
      </c>
      <c r="I99" s="83" t="s">
        <v>63</v>
      </c>
      <c r="J99" s="83" t="s">
        <v>64</v>
      </c>
      <c r="K99" s="83" t="s">
        <v>64</v>
      </c>
      <c r="L99" s="83" t="s">
        <v>64</v>
      </c>
      <c r="M99" s="83" t="s">
        <v>84</v>
      </c>
      <c r="N99" s="83" t="s">
        <v>64</v>
      </c>
      <c r="O99" s="83" t="s">
        <v>64</v>
      </c>
      <c r="P99" s="83" t="s">
        <v>64</v>
      </c>
      <c r="Q99" s="83" t="s">
        <v>64</v>
      </c>
      <c r="R99" s="83" t="s">
        <v>64</v>
      </c>
      <c r="S99" s="83" t="s">
        <v>84</v>
      </c>
      <c r="T99" s="83" t="s">
        <v>64</v>
      </c>
      <c r="U99" s="83" t="s">
        <v>64</v>
      </c>
      <c r="V99" s="83" t="s">
        <v>64</v>
      </c>
      <c r="W99" s="83" t="s">
        <v>64</v>
      </c>
      <c r="X99" s="83" t="s">
        <v>64</v>
      </c>
      <c r="Y99" s="83" t="s">
        <v>64</v>
      </c>
      <c r="Z99" s="83" t="s">
        <v>65</v>
      </c>
      <c r="AA99" s="83" t="s">
        <v>65</v>
      </c>
      <c r="AB99" s="83" t="s">
        <v>65</v>
      </c>
      <c r="AC99" s="83" t="s">
        <v>65</v>
      </c>
      <c r="AD99" s="83" t="s">
        <v>65</v>
      </c>
      <c r="AE99" s="83" t="s">
        <v>65</v>
      </c>
      <c r="AF99" s="83" t="s">
        <v>66</v>
      </c>
      <c r="AG99" s="83" t="s">
        <v>65</v>
      </c>
      <c r="AH99" s="83" t="s">
        <v>65</v>
      </c>
      <c r="AI99" s="83" t="s">
        <v>101</v>
      </c>
      <c r="AJ99" s="83" t="s">
        <v>65</v>
      </c>
      <c r="AK99" s="83" t="s">
        <v>65</v>
      </c>
      <c r="AL99" s="83" t="s">
        <v>65</v>
      </c>
      <c r="AM99" s="83" t="s">
        <v>66</v>
      </c>
      <c r="AN99" s="83" t="s">
        <v>66</v>
      </c>
      <c r="AO99" s="83" t="s">
        <v>66</v>
      </c>
      <c r="AP99" s="83" t="s">
        <v>67</v>
      </c>
      <c r="AQ99" s="83" t="s">
        <v>67</v>
      </c>
      <c r="AR99" s="83" t="s">
        <v>63</v>
      </c>
      <c r="AS99" s="83" t="s">
        <v>353</v>
      </c>
      <c r="AT99" s="83" t="s">
        <v>69</v>
      </c>
      <c r="AU99" s="83" t="s">
        <v>93</v>
      </c>
      <c r="AV99" s="83" t="s">
        <v>132</v>
      </c>
      <c r="AW99" s="83" t="s">
        <v>72</v>
      </c>
      <c r="AX99" s="83" t="s">
        <v>72</v>
      </c>
      <c r="AY99" s="83" t="s">
        <v>73</v>
      </c>
      <c r="AZ99" s="83" t="s">
        <v>73</v>
      </c>
      <c r="BA99" s="83" t="s">
        <v>73</v>
      </c>
      <c r="BB99" s="83" t="s">
        <v>73</v>
      </c>
      <c r="BC99" s="83" t="s">
        <v>73</v>
      </c>
      <c r="BD99" s="83"/>
      <c r="BE99" s="83" t="s">
        <v>73</v>
      </c>
      <c r="BF99" s="83"/>
      <c r="BG99" s="87" t="s">
        <v>335</v>
      </c>
      <c r="BH99" s="87" t="s">
        <v>60</v>
      </c>
      <c r="BI99" s="76" t="s">
        <v>1414</v>
      </c>
      <c r="BJ99">
        <f t="shared" si="2"/>
        <v>14</v>
      </c>
      <c r="BK99" s="87">
        <f t="shared" si="3"/>
        <v>60</v>
      </c>
      <c r="BL99" s="87"/>
      <c r="BM99" s="86" t="str">
        <f>_xlfn.XLOOKUP(Form_Responses181112[[#This Row],[Sekolah School (Cleansed)]],'Quality Check'!$B$11:$B$14,'Quality Check'!$C$11:$C$14,)</f>
        <v>Rural</v>
      </c>
      <c r="BN99" s="86" t="str">
        <f>_xlfn.XLOOKUP(Form_Responses181112[[#This Row],[Sekolah School (Cleansed)]],'Quality Check'!$B$11:$B$14,'Quality Check'!$D$11:$D$14,)</f>
        <v>Controlled Group (CG)</v>
      </c>
    </row>
    <row r="100" spans="1:66" ht="13.2" x14ac:dyDescent="0.25">
      <c r="A100" s="82">
        <v>45572.375980613426</v>
      </c>
      <c r="B100" s="83" t="s">
        <v>354</v>
      </c>
      <c r="C100" s="84" t="s">
        <v>355</v>
      </c>
      <c r="D100" s="83">
        <v>47</v>
      </c>
      <c r="E100" s="83">
        <v>0.25</v>
      </c>
      <c r="F100" s="83" t="s">
        <v>60</v>
      </c>
      <c r="G100" s="83" t="s">
        <v>76</v>
      </c>
      <c r="H100" s="83" t="s">
        <v>330</v>
      </c>
      <c r="I100" s="83" t="s">
        <v>63</v>
      </c>
      <c r="J100" s="83" t="s">
        <v>145</v>
      </c>
      <c r="K100" s="83" t="s">
        <v>84</v>
      </c>
      <c r="L100" s="83" t="s">
        <v>64</v>
      </c>
      <c r="M100" s="83" t="s">
        <v>84</v>
      </c>
      <c r="N100" s="83" t="s">
        <v>84</v>
      </c>
      <c r="O100" s="83" t="s">
        <v>84</v>
      </c>
      <c r="P100" s="83" t="s">
        <v>84</v>
      </c>
      <c r="Q100" s="83" t="s">
        <v>84</v>
      </c>
      <c r="R100" s="83" t="s">
        <v>64</v>
      </c>
      <c r="S100" s="83" t="s">
        <v>64</v>
      </c>
      <c r="T100" s="83" t="s">
        <v>64</v>
      </c>
      <c r="U100" s="83" t="s">
        <v>84</v>
      </c>
      <c r="V100" s="83" t="s">
        <v>64</v>
      </c>
      <c r="W100" s="83" t="s">
        <v>64</v>
      </c>
      <c r="X100" s="83" t="s">
        <v>64</v>
      </c>
      <c r="Y100" s="83" t="s">
        <v>64</v>
      </c>
      <c r="Z100" s="83" t="s">
        <v>65</v>
      </c>
      <c r="AA100" s="83" t="s">
        <v>65</v>
      </c>
      <c r="AB100" s="83" t="s">
        <v>65</v>
      </c>
      <c r="AC100" s="83" t="s">
        <v>65</v>
      </c>
      <c r="AD100" s="83" t="s">
        <v>65</v>
      </c>
      <c r="AE100" s="83" t="s">
        <v>65</v>
      </c>
      <c r="AF100" s="83" t="s">
        <v>65</v>
      </c>
      <c r="AG100" s="83" t="s">
        <v>65</v>
      </c>
      <c r="AH100" s="83" t="s">
        <v>66</v>
      </c>
      <c r="AI100" s="83" t="s">
        <v>101</v>
      </c>
      <c r="AJ100" s="83" t="s">
        <v>65</v>
      </c>
      <c r="AK100" s="83" t="s">
        <v>65</v>
      </c>
      <c r="AL100" s="83" t="s">
        <v>65</v>
      </c>
      <c r="AM100" s="83" t="s">
        <v>65</v>
      </c>
      <c r="AN100" s="83" t="s">
        <v>66</v>
      </c>
      <c r="AO100" s="83" t="s">
        <v>66</v>
      </c>
      <c r="AP100" s="83" t="s">
        <v>85</v>
      </c>
      <c r="AQ100" s="83" t="s">
        <v>85</v>
      </c>
      <c r="AR100" s="83" t="s">
        <v>86</v>
      </c>
      <c r="AS100" s="83" t="s">
        <v>81</v>
      </c>
      <c r="AT100" s="83" t="s">
        <v>87</v>
      </c>
      <c r="AU100" s="83" t="s">
        <v>85</v>
      </c>
      <c r="AV100" s="83" t="s">
        <v>71</v>
      </c>
      <c r="AW100" s="83" t="s">
        <v>72</v>
      </c>
      <c r="AX100" s="83" t="s">
        <v>73</v>
      </c>
      <c r="AY100" s="83" t="s">
        <v>63</v>
      </c>
      <c r="AZ100" s="83" t="s">
        <v>63</v>
      </c>
      <c r="BA100" s="83" t="s">
        <v>72</v>
      </c>
      <c r="BB100" s="83" t="s">
        <v>73</v>
      </c>
      <c r="BC100" s="83" t="s">
        <v>73</v>
      </c>
      <c r="BD100" s="83"/>
      <c r="BE100" s="83" t="s">
        <v>73</v>
      </c>
      <c r="BF100" s="83"/>
      <c r="BG100" s="87" t="s">
        <v>335</v>
      </c>
      <c r="BH100" s="87" t="s">
        <v>60</v>
      </c>
      <c r="BI100" s="76" t="s">
        <v>1414</v>
      </c>
      <c r="BJ100">
        <f t="shared" si="2"/>
        <v>8</v>
      </c>
      <c r="BK100" s="87">
        <f t="shared" si="3"/>
        <v>61</v>
      </c>
      <c r="BL100" s="87"/>
      <c r="BM100" s="86" t="str">
        <f>_xlfn.XLOOKUP(Form_Responses181112[[#This Row],[Sekolah School (Cleansed)]],'Quality Check'!$B$11:$B$14,'Quality Check'!$C$11:$C$14,)</f>
        <v>Rural</v>
      </c>
      <c r="BN100" s="86" t="str">
        <f>_xlfn.XLOOKUP(Form_Responses181112[[#This Row],[Sekolah School (Cleansed)]],'Quality Check'!$B$11:$B$14,'Quality Check'!$D$11:$D$14,)</f>
        <v>Controlled Group (CG)</v>
      </c>
    </row>
    <row r="101" spans="1:66" ht="13.2" x14ac:dyDescent="0.25">
      <c r="A101" s="82">
        <v>45572.376368773148</v>
      </c>
      <c r="B101" s="83" t="s">
        <v>356</v>
      </c>
      <c r="C101" s="84" t="s">
        <v>357</v>
      </c>
      <c r="D101" s="83">
        <v>100</v>
      </c>
      <c r="E101" s="83">
        <v>1</v>
      </c>
      <c r="F101" s="83" t="s">
        <v>60</v>
      </c>
      <c r="G101" s="83" t="s">
        <v>76</v>
      </c>
      <c r="H101" s="83" t="s">
        <v>358</v>
      </c>
      <c r="I101" s="83" t="s">
        <v>63</v>
      </c>
      <c r="J101" s="83" t="s">
        <v>64</v>
      </c>
      <c r="K101" s="83" t="s">
        <v>84</v>
      </c>
      <c r="L101" s="83" t="s">
        <v>145</v>
      </c>
      <c r="M101" s="83" t="s">
        <v>78</v>
      </c>
      <c r="N101" s="83" t="s">
        <v>64</v>
      </c>
      <c r="O101" s="83" t="s">
        <v>84</v>
      </c>
      <c r="P101" s="83" t="s">
        <v>78</v>
      </c>
      <c r="Q101" s="83" t="s">
        <v>64</v>
      </c>
      <c r="R101" s="83" t="s">
        <v>64</v>
      </c>
      <c r="S101" s="83" t="s">
        <v>84</v>
      </c>
      <c r="T101" s="83" t="s">
        <v>64</v>
      </c>
      <c r="U101" s="83" t="s">
        <v>84</v>
      </c>
      <c r="V101" s="83" t="s">
        <v>64</v>
      </c>
      <c r="W101" s="83" t="s">
        <v>64</v>
      </c>
      <c r="X101" s="83" t="s">
        <v>64</v>
      </c>
      <c r="Y101" s="83" t="s">
        <v>64</v>
      </c>
      <c r="Z101" s="83" t="s">
        <v>65</v>
      </c>
      <c r="AA101" s="83" t="s">
        <v>65</v>
      </c>
      <c r="AB101" s="83" t="s">
        <v>65</v>
      </c>
      <c r="AC101" s="83" t="s">
        <v>65</v>
      </c>
      <c r="AD101" s="83" t="s">
        <v>65</v>
      </c>
      <c r="AE101" s="83" t="s">
        <v>65</v>
      </c>
      <c r="AF101" s="83" t="s">
        <v>66</v>
      </c>
      <c r="AG101" s="83" t="s">
        <v>66</v>
      </c>
      <c r="AH101" s="83" t="s">
        <v>65</v>
      </c>
      <c r="AI101" s="83" t="s">
        <v>79</v>
      </c>
      <c r="AJ101" s="83" t="s">
        <v>65</v>
      </c>
      <c r="AK101" s="83" t="s">
        <v>65</v>
      </c>
      <c r="AL101" s="83" t="s">
        <v>65</v>
      </c>
      <c r="AM101" s="83" t="s">
        <v>66</v>
      </c>
      <c r="AN101" s="83" t="s">
        <v>66</v>
      </c>
      <c r="AO101" s="83" t="s">
        <v>66</v>
      </c>
      <c r="AP101" s="83" t="s">
        <v>67</v>
      </c>
      <c r="AQ101" s="83" t="s">
        <v>67</v>
      </c>
      <c r="AR101" s="83" t="s">
        <v>63</v>
      </c>
      <c r="AS101" s="83" t="s">
        <v>207</v>
      </c>
      <c r="AT101" s="83" t="s">
        <v>87</v>
      </c>
      <c r="AU101" s="83" t="s">
        <v>70</v>
      </c>
      <c r="AV101" s="83" t="s">
        <v>71</v>
      </c>
      <c r="AW101" s="83" t="s">
        <v>73</v>
      </c>
      <c r="AX101" s="83" t="s">
        <v>72</v>
      </c>
      <c r="AY101" s="83" t="s">
        <v>73</v>
      </c>
      <c r="AZ101" s="83" t="s">
        <v>72</v>
      </c>
      <c r="BA101" s="83" t="s">
        <v>73</v>
      </c>
      <c r="BB101" s="83" t="s">
        <v>73</v>
      </c>
      <c r="BC101" s="83" t="s">
        <v>73</v>
      </c>
      <c r="BD101" s="83"/>
      <c r="BE101" s="83" t="s">
        <v>73</v>
      </c>
      <c r="BF101" s="83"/>
      <c r="BG101" s="87" t="s">
        <v>335</v>
      </c>
      <c r="BH101" s="87" t="s">
        <v>60</v>
      </c>
      <c r="BI101" s="76" t="s">
        <v>1414</v>
      </c>
      <c r="BJ101">
        <f t="shared" si="2"/>
        <v>10</v>
      </c>
      <c r="BK101" s="87">
        <f t="shared" si="3"/>
        <v>58</v>
      </c>
      <c r="BL101" s="87"/>
      <c r="BM101" s="86" t="str">
        <f>_xlfn.XLOOKUP(Form_Responses181112[[#This Row],[Sekolah School (Cleansed)]],'Quality Check'!$B$11:$B$14,'Quality Check'!$C$11:$C$14,)</f>
        <v>Rural</v>
      </c>
      <c r="BN101" s="86" t="str">
        <f>_xlfn.XLOOKUP(Form_Responses181112[[#This Row],[Sekolah School (Cleansed)]],'Quality Check'!$B$11:$B$14,'Quality Check'!$D$11:$D$14,)</f>
        <v>Controlled Group (CG)</v>
      </c>
    </row>
    <row r="102" spans="1:66" ht="13.2" x14ac:dyDescent="0.25">
      <c r="A102" s="82">
        <v>45572.378826875</v>
      </c>
      <c r="B102" s="83" t="s">
        <v>359</v>
      </c>
      <c r="C102" s="84" t="s">
        <v>360</v>
      </c>
      <c r="D102" s="83">
        <v>100</v>
      </c>
      <c r="E102" s="83">
        <v>0.76</v>
      </c>
      <c r="F102" s="83" t="s">
        <v>60</v>
      </c>
      <c r="G102" s="83" t="s">
        <v>76</v>
      </c>
      <c r="H102" s="83" t="s">
        <v>330</v>
      </c>
      <c r="I102" s="83" t="s">
        <v>63</v>
      </c>
      <c r="J102" s="83" t="s">
        <v>64</v>
      </c>
      <c r="K102" s="83" t="s">
        <v>84</v>
      </c>
      <c r="L102" s="83" t="s">
        <v>64</v>
      </c>
      <c r="M102" s="83" t="s">
        <v>78</v>
      </c>
      <c r="N102" s="83" t="s">
        <v>64</v>
      </c>
      <c r="O102" s="83" t="s">
        <v>64</v>
      </c>
      <c r="P102" s="83" t="s">
        <v>84</v>
      </c>
      <c r="Q102" s="83" t="s">
        <v>64</v>
      </c>
      <c r="R102" s="83" t="s">
        <v>64</v>
      </c>
      <c r="S102" s="83" t="s">
        <v>64</v>
      </c>
      <c r="T102" s="83" t="s">
        <v>64</v>
      </c>
      <c r="U102" s="83" t="s">
        <v>64</v>
      </c>
      <c r="V102" s="83" t="s">
        <v>64</v>
      </c>
      <c r="W102" s="83" t="s">
        <v>84</v>
      </c>
      <c r="X102" s="83" t="s">
        <v>78</v>
      </c>
      <c r="Y102" s="83" t="s">
        <v>64</v>
      </c>
      <c r="Z102" s="83" t="s">
        <v>65</v>
      </c>
      <c r="AA102" s="83" t="s">
        <v>65</v>
      </c>
      <c r="AB102" s="83" t="s">
        <v>79</v>
      </c>
      <c r="AC102" s="83" t="s">
        <v>65</v>
      </c>
      <c r="AD102" s="83" t="s">
        <v>66</v>
      </c>
      <c r="AE102" s="83" t="s">
        <v>65</v>
      </c>
      <c r="AF102" s="83" t="s">
        <v>65</v>
      </c>
      <c r="AG102" s="83" t="s">
        <v>65</v>
      </c>
      <c r="AH102" s="83" t="s">
        <v>66</v>
      </c>
      <c r="AI102" s="83" t="s">
        <v>79</v>
      </c>
      <c r="AJ102" s="83" t="s">
        <v>65</v>
      </c>
      <c r="AK102" s="83" t="s">
        <v>65</v>
      </c>
      <c r="AL102" s="83" t="s">
        <v>65</v>
      </c>
      <c r="AM102" s="83" t="s">
        <v>66</v>
      </c>
      <c r="AN102" s="83" t="s">
        <v>79</v>
      </c>
      <c r="AO102" s="83" t="s">
        <v>79</v>
      </c>
      <c r="AP102" s="83" t="s">
        <v>67</v>
      </c>
      <c r="AQ102" s="83" t="s">
        <v>67</v>
      </c>
      <c r="AR102" s="83" t="s">
        <v>63</v>
      </c>
      <c r="AS102" s="83" t="s">
        <v>353</v>
      </c>
      <c r="AT102" s="83" t="s">
        <v>69</v>
      </c>
      <c r="AU102" s="83" t="s">
        <v>93</v>
      </c>
      <c r="AV102" s="83" t="s">
        <v>71</v>
      </c>
      <c r="AW102" s="83" t="s">
        <v>63</v>
      </c>
      <c r="AX102" s="83" t="s">
        <v>63</v>
      </c>
      <c r="AY102" s="83" t="s">
        <v>63</v>
      </c>
      <c r="AZ102" s="83" t="s">
        <v>72</v>
      </c>
      <c r="BA102" s="83" t="s">
        <v>63</v>
      </c>
      <c r="BB102" s="83" t="s">
        <v>72</v>
      </c>
      <c r="BC102" s="83" t="s">
        <v>73</v>
      </c>
      <c r="BD102" s="83"/>
      <c r="BE102" s="83" t="s">
        <v>73</v>
      </c>
      <c r="BF102" s="83"/>
      <c r="BG102" s="87" t="s">
        <v>335</v>
      </c>
      <c r="BH102" s="87" t="s">
        <v>60</v>
      </c>
      <c r="BI102" s="76" t="s">
        <v>1414</v>
      </c>
      <c r="BJ102">
        <f t="shared" si="2"/>
        <v>12</v>
      </c>
      <c r="BK102" s="87">
        <f t="shared" si="3"/>
        <v>54</v>
      </c>
      <c r="BL102" s="87"/>
      <c r="BM102" s="86" t="str">
        <f>_xlfn.XLOOKUP(Form_Responses181112[[#This Row],[Sekolah School (Cleansed)]],'Quality Check'!$B$11:$B$14,'Quality Check'!$C$11:$C$14,)</f>
        <v>Rural</v>
      </c>
      <c r="BN102" s="86" t="str">
        <f>_xlfn.XLOOKUP(Form_Responses181112[[#This Row],[Sekolah School (Cleansed)]],'Quality Check'!$B$11:$B$14,'Quality Check'!$D$11:$D$14,)</f>
        <v>Controlled Group (CG)</v>
      </c>
    </row>
    <row r="103" spans="1:66" ht="13.2" x14ac:dyDescent="0.25">
      <c r="A103" s="82">
        <v>45572.380488587965</v>
      </c>
      <c r="B103" s="83" t="s">
        <v>361</v>
      </c>
      <c r="C103" s="84" t="s">
        <v>362</v>
      </c>
      <c r="D103" s="83">
        <v>41.07</v>
      </c>
      <c r="E103" s="83">
        <v>0.08</v>
      </c>
      <c r="F103" s="83" t="s">
        <v>60</v>
      </c>
      <c r="G103" s="83" t="s">
        <v>76</v>
      </c>
      <c r="H103" s="83" t="s">
        <v>330</v>
      </c>
      <c r="I103" s="83" t="s">
        <v>63</v>
      </c>
      <c r="J103" s="83" t="s">
        <v>145</v>
      </c>
      <c r="K103" s="83" t="s">
        <v>84</v>
      </c>
      <c r="L103" s="83" t="s">
        <v>64</v>
      </c>
      <c r="M103" s="83" t="s">
        <v>84</v>
      </c>
      <c r="N103" s="83" t="s">
        <v>64</v>
      </c>
      <c r="O103" s="83" t="s">
        <v>64</v>
      </c>
      <c r="P103" s="83" t="s">
        <v>84</v>
      </c>
      <c r="Q103" s="83" t="s">
        <v>84</v>
      </c>
      <c r="R103" s="83" t="s">
        <v>64</v>
      </c>
      <c r="S103" s="83" t="s">
        <v>64</v>
      </c>
      <c r="T103" s="83" t="s">
        <v>64</v>
      </c>
      <c r="U103" s="83" t="s">
        <v>64</v>
      </c>
      <c r="V103" s="83" t="s">
        <v>64</v>
      </c>
      <c r="W103" s="83" t="s">
        <v>64</v>
      </c>
      <c r="X103" s="83" t="s">
        <v>64</v>
      </c>
      <c r="Y103" s="83" t="s">
        <v>64</v>
      </c>
      <c r="Z103" s="83" t="s">
        <v>65</v>
      </c>
      <c r="AA103" s="83" t="s">
        <v>65</v>
      </c>
      <c r="AB103" s="83" t="s">
        <v>65</v>
      </c>
      <c r="AC103" s="83" t="s">
        <v>65</v>
      </c>
      <c r="AD103" s="83" t="s">
        <v>65</v>
      </c>
      <c r="AE103" s="83" t="s">
        <v>65</v>
      </c>
      <c r="AF103" s="83" t="s">
        <v>65</v>
      </c>
      <c r="AG103" s="83" t="s">
        <v>65</v>
      </c>
      <c r="AH103" s="83" t="s">
        <v>65</v>
      </c>
      <c r="AI103" s="83" t="s">
        <v>101</v>
      </c>
      <c r="AJ103" s="83" t="s">
        <v>65</v>
      </c>
      <c r="AK103" s="83" t="s">
        <v>79</v>
      </c>
      <c r="AL103" s="83" t="s">
        <v>65</v>
      </c>
      <c r="AM103" s="83" t="s">
        <v>65</v>
      </c>
      <c r="AN103" s="83" t="s">
        <v>65</v>
      </c>
      <c r="AO103" s="83" t="s">
        <v>65</v>
      </c>
      <c r="AP103" s="83" t="s">
        <v>85</v>
      </c>
      <c r="AQ103" s="83" t="s">
        <v>85</v>
      </c>
      <c r="AR103" s="83" t="s">
        <v>73</v>
      </c>
      <c r="AS103" s="83" t="s">
        <v>68</v>
      </c>
      <c r="AT103" s="83" t="s">
        <v>87</v>
      </c>
      <c r="AU103" s="83" t="s">
        <v>70</v>
      </c>
      <c r="AV103" s="83" t="s">
        <v>132</v>
      </c>
      <c r="AW103" s="83" t="s">
        <v>73</v>
      </c>
      <c r="AX103" s="83" t="s">
        <v>63</v>
      </c>
      <c r="AY103" s="83" t="s">
        <v>73</v>
      </c>
      <c r="AZ103" s="83" t="s">
        <v>73</v>
      </c>
      <c r="BA103" s="83" t="s">
        <v>73</v>
      </c>
      <c r="BB103" s="83" t="s">
        <v>73</v>
      </c>
      <c r="BC103" s="83" t="s">
        <v>73</v>
      </c>
      <c r="BD103" s="83"/>
      <c r="BE103" s="83" t="s">
        <v>73</v>
      </c>
      <c r="BF103" s="83"/>
      <c r="BG103" s="87" t="s">
        <v>335</v>
      </c>
      <c r="BH103" s="87" t="s">
        <v>60</v>
      </c>
      <c r="BI103" s="76" t="s">
        <v>1414</v>
      </c>
      <c r="BJ103">
        <f t="shared" si="2"/>
        <v>11</v>
      </c>
      <c r="BK103" s="87">
        <f t="shared" si="3"/>
        <v>62</v>
      </c>
      <c r="BL103" s="87"/>
      <c r="BM103" s="86" t="str">
        <f>_xlfn.XLOOKUP(Form_Responses181112[[#This Row],[Sekolah School (Cleansed)]],'Quality Check'!$B$11:$B$14,'Quality Check'!$C$11:$C$14,)</f>
        <v>Rural</v>
      </c>
      <c r="BN103" s="86" t="str">
        <f>_xlfn.XLOOKUP(Form_Responses181112[[#This Row],[Sekolah School (Cleansed)]],'Quality Check'!$B$11:$B$14,'Quality Check'!$D$11:$D$14,)</f>
        <v>Controlled Group (CG)</v>
      </c>
    </row>
    <row r="104" spans="1:66" ht="13.2" x14ac:dyDescent="0.25">
      <c r="A104" s="82">
        <v>45572.382133321764</v>
      </c>
      <c r="B104" s="83" t="s">
        <v>363</v>
      </c>
      <c r="C104" s="84" t="s">
        <v>364</v>
      </c>
      <c r="D104" s="83">
        <v>85.71</v>
      </c>
      <c r="E104" s="83">
        <v>0.75</v>
      </c>
      <c r="F104" s="83" t="s">
        <v>60</v>
      </c>
      <c r="G104" s="83" t="s">
        <v>76</v>
      </c>
      <c r="H104" s="83" t="s">
        <v>365</v>
      </c>
      <c r="I104" s="83" t="s">
        <v>63</v>
      </c>
      <c r="J104" s="83" t="s">
        <v>64</v>
      </c>
      <c r="K104" s="83" t="s">
        <v>64</v>
      </c>
      <c r="L104" s="83" t="s">
        <v>145</v>
      </c>
      <c r="M104" s="83" t="s">
        <v>84</v>
      </c>
      <c r="N104" s="83" t="s">
        <v>64</v>
      </c>
      <c r="O104" s="83" t="s">
        <v>84</v>
      </c>
      <c r="P104" s="83" t="s">
        <v>64</v>
      </c>
      <c r="Q104" s="83" t="s">
        <v>78</v>
      </c>
      <c r="R104" s="83" t="s">
        <v>64</v>
      </c>
      <c r="S104" s="83" t="s">
        <v>64</v>
      </c>
      <c r="T104" s="83" t="s">
        <v>64</v>
      </c>
      <c r="U104" s="83" t="s">
        <v>84</v>
      </c>
      <c r="V104" s="83" t="s">
        <v>64</v>
      </c>
      <c r="W104" s="83" t="s">
        <v>78</v>
      </c>
      <c r="X104" s="83" t="s">
        <v>64</v>
      </c>
      <c r="Y104" s="83" t="s">
        <v>64</v>
      </c>
      <c r="Z104" s="83" t="s">
        <v>66</v>
      </c>
      <c r="AA104" s="83" t="s">
        <v>66</v>
      </c>
      <c r="AB104" s="83" t="s">
        <v>66</v>
      </c>
      <c r="AC104" s="83" t="s">
        <v>65</v>
      </c>
      <c r="AD104" s="83" t="s">
        <v>66</v>
      </c>
      <c r="AE104" s="83" t="s">
        <v>66</v>
      </c>
      <c r="AF104" s="83" t="s">
        <v>66</v>
      </c>
      <c r="AG104" s="83" t="s">
        <v>66</v>
      </c>
      <c r="AH104" s="83" t="s">
        <v>66</v>
      </c>
      <c r="AI104" s="83" t="s">
        <v>79</v>
      </c>
      <c r="AJ104" s="83" t="s">
        <v>66</v>
      </c>
      <c r="AK104" s="83" t="s">
        <v>66</v>
      </c>
      <c r="AL104" s="83" t="s">
        <v>66</v>
      </c>
      <c r="AM104" s="83" t="s">
        <v>66</v>
      </c>
      <c r="AN104" s="83" t="s">
        <v>65</v>
      </c>
      <c r="AO104" s="83" t="s">
        <v>66</v>
      </c>
      <c r="AP104" s="83" t="s">
        <v>85</v>
      </c>
      <c r="AQ104" s="83" t="s">
        <v>85</v>
      </c>
      <c r="AR104" s="83" t="s">
        <v>63</v>
      </c>
      <c r="AS104" s="83" t="s">
        <v>366</v>
      </c>
      <c r="AT104" s="83" t="s">
        <v>69</v>
      </c>
      <c r="AU104" s="83" t="s">
        <v>67</v>
      </c>
      <c r="AV104" s="83" t="s">
        <v>132</v>
      </c>
      <c r="AW104" s="83" t="s">
        <v>63</v>
      </c>
      <c r="AX104" s="83" t="s">
        <v>72</v>
      </c>
      <c r="AY104" s="83" t="s">
        <v>63</v>
      </c>
      <c r="AZ104" s="83" t="s">
        <v>63</v>
      </c>
      <c r="BA104" s="83" t="s">
        <v>63</v>
      </c>
      <c r="BB104" s="83" t="s">
        <v>63</v>
      </c>
      <c r="BC104" s="83" t="s">
        <v>73</v>
      </c>
      <c r="BD104" s="83"/>
      <c r="BE104" s="83" t="s">
        <v>73</v>
      </c>
      <c r="BF104" s="83"/>
      <c r="BG104" s="87" t="s">
        <v>335</v>
      </c>
      <c r="BH104" s="87" t="s">
        <v>60</v>
      </c>
      <c r="BI104" s="76" t="s">
        <v>1414</v>
      </c>
      <c r="BJ104">
        <f t="shared" si="2"/>
        <v>10</v>
      </c>
      <c r="BK104" s="87">
        <f t="shared" si="3"/>
        <v>50</v>
      </c>
      <c r="BL104" s="87"/>
      <c r="BM104" s="86" t="str">
        <f>_xlfn.XLOOKUP(Form_Responses181112[[#This Row],[Sekolah School (Cleansed)]],'Quality Check'!$B$11:$B$14,'Quality Check'!$C$11:$C$14,)</f>
        <v>Rural</v>
      </c>
      <c r="BN104" s="86" t="str">
        <f>_xlfn.XLOOKUP(Form_Responses181112[[#This Row],[Sekolah School (Cleansed)]],'Quality Check'!$B$11:$B$14,'Quality Check'!$D$11:$D$14,)</f>
        <v>Controlled Group (CG)</v>
      </c>
    </row>
    <row r="105" spans="1:66" ht="13.2" x14ac:dyDescent="0.25">
      <c r="A105" s="82">
        <v>45572.383372407407</v>
      </c>
      <c r="B105" s="83" t="s">
        <v>367</v>
      </c>
      <c r="C105" s="84" t="s">
        <v>368</v>
      </c>
      <c r="D105" s="83">
        <v>34.82</v>
      </c>
      <c r="E105" s="83">
        <v>0.08</v>
      </c>
      <c r="F105" s="83" t="s">
        <v>60</v>
      </c>
      <c r="G105" s="83" t="s">
        <v>76</v>
      </c>
      <c r="H105" s="83" t="s">
        <v>369</v>
      </c>
      <c r="I105" s="83" t="s">
        <v>63</v>
      </c>
      <c r="J105" s="83" t="s">
        <v>64</v>
      </c>
      <c r="K105" s="83" t="s">
        <v>64</v>
      </c>
      <c r="L105" s="83" t="s">
        <v>64</v>
      </c>
      <c r="M105" s="83" t="s">
        <v>78</v>
      </c>
      <c r="N105" s="83" t="s">
        <v>64</v>
      </c>
      <c r="O105" s="83" t="s">
        <v>78</v>
      </c>
      <c r="P105" s="83" t="s">
        <v>78</v>
      </c>
      <c r="Q105" s="83" t="s">
        <v>78</v>
      </c>
      <c r="R105" s="83" t="s">
        <v>64</v>
      </c>
      <c r="S105" s="83" t="s">
        <v>78</v>
      </c>
      <c r="T105" s="83" t="s">
        <v>64</v>
      </c>
      <c r="U105" s="83" t="s">
        <v>64</v>
      </c>
      <c r="V105" s="83" t="s">
        <v>64</v>
      </c>
      <c r="W105" s="83" t="s">
        <v>64</v>
      </c>
      <c r="X105" s="83" t="s">
        <v>64</v>
      </c>
      <c r="Y105" s="83" t="s">
        <v>64</v>
      </c>
      <c r="Z105" s="83" t="s">
        <v>66</v>
      </c>
      <c r="AA105" s="83" t="s">
        <v>65</v>
      </c>
      <c r="AB105" s="83" t="s">
        <v>66</v>
      </c>
      <c r="AC105" s="83" t="s">
        <v>66</v>
      </c>
      <c r="AD105" s="83" t="s">
        <v>66</v>
      </c>
      <c r="AE105" s="83" t="s">
        <v>66</v>
      </c>
      <c r="AF105" s="83" t="s">
        <v>66</v>
      </c>
      <c r="AG105" s="83" t="s">
        <v>65</v>
      </c>
      <c r="AH105" s="83" t="s">
        <v>66</v>
      </c>
      <c r="AI105" s="83" t="s">
        <v>79</v>
      </c>
      <c r="AJ105" s="83" t="s">
        <v>66</v>
      </c>
      <c r="AK105" s="83" t="s">
        <v>66</v>
      </c>
      <c r="AL105" s="83" t="s">
        <v>66</v>
      </c>
      <c r="AM105" s="83" t="s">
        <v>66</v>
      </c>
      <c r="AN105" s="83" t="s">
        <v>79</v>
      </c>
      <c r="AO105" s="83" t="s">
        <v>79</v>
      </c>
      <c r="AP105" s="83" t="s">
        <v>85</v>
      </c>
      <c r="AQ105" s="83" t="s">
        <v>85</v>
      </c>
      <c r="AR105" s="83" t="s">
        <v>63</v>
      </c>
      <c r="AS105" s="83" t="s">
        <v>370</v>
      </c>
      <c r="AT105" s="83" t="s">
        <v>87</v>
      </c>
      <c r="AU105" s="83" t="s">
        <v>70</v>
      </c>
      <c r="AV105" s="83" t="s">
        <v>71</v>
      </c>
      <c r="AW105" s="83" t="s">
        <v>73</v>
      </c>
      <c r="AX105" s="83" t="s">
        <v>73</v>
      </c>
      <c r="AY105" s="83" t="s">
        <v>72</v>
      </c>
      <c r="AZ105" s="83" t="s">
        <v>73</v>
      </c>
      <c r="BA105" s="83" t="s">
        <v>72</v>
      </c>
      <c r="BB105" s="83" t="s">
        <v>73</v>
      </c>
      <c r="BC105" s="83" t="s">
        <v>73</v>
      </c>
      <c r="BD105" s="83"/>
      <c r="BE105" s="83" t="s">
        <v>73</v>
      </c>
      <c r="BF105" s="83"/>
      <c r="BG105" s="87" t="s">
        <v>335</v>
      </c>
      <c r="BH105" s="87" t="s">
        <v>60</v>
      </c>
      <c r="BI105" s="76" t="s">
        <v>1414</v>
      </c>
      <c r="BJ105">
        <f t="shared" si="2"/>
        <v>12</v>
      </c>
      <c r="BK105" s="87">
        <f t="shared" si="3"/>
        <v>48</v>
      </c>
      <c r="BL105" s="87"/>
      <c r="BM105" s="86" t="str">
        <f>_xlfn.XLOOKUP(Form_Responses181112[[#This Row],[Sekolah School (Cleansed)]],'Quality Check'!$B$11:$B$14,'Quality Check'!$C$11:$C$14,)</f>
        <v>Rural</v>
      </c>
      <c r="BN105" s="86" t="str">
        <f>_xlfn.XLOOKUP(Form_Responses181112[[#This Row],[Sekolah School (Cleansed)]],'Quality Check'!$B$11:$B$14,'Quality Check'!$D$11:$D$14,)</f>
        <v>Controlled Group (CG)</v>
      </c>
    </row>
    <row r="106" spans="1:66" ht="13.2" x14ac:dyDescent="0.25">
      <c r="A106" s="82">
        <v>45572.383376296297</v>
      </c>
      <c r="B106" s="83" t="s">
        <v>371</v>
      </c>
      <c r="C106" s="84" t="s">
        <v>372</v>
      </c>
      <c r="D106" s="83">
        <v>41.96</v>
      </c>
      <c r="E106" s="83">
        <v>0.28999999999999998</v>
      </c>
      <c r="F106" s="83" t="s">
        <v>60</v>
      </c>
      <c r="G106" s="83" t="s">
        <v>76</v>
      </c>
      <c r="H106" s="83" t="s">
        <v>373</v>
      </c>
      <c r="I106" s="83" t="s">
        <v>63</v>
      </c>
      <c r="J106" s="83" t="s">
        <v>64</v>
      </c>
      <c r="K106" s="83" t="s">
        <v>64</v>
      </c>
      <c r="L106" s="83" t="s">
        <v>64</v>
      </c>
      <c r="M106" s="83" t="s">
        <v>84</v>
      </c>
      <c r="N106" s="83" t="s">
        <v>64</v>
      </c>
      <c r="O106" s="83" t="s">
        <v>64</v>
      </c>
      <c r="P106" s="83" t="s">
        <v>84</v>
      </c>
      <c r="Q106" s="83" t="s">
        <v>64</v>
      </c>
      <c r="R106" s="83" t="s">
        <v>64</v>
      </c>
      <c r="S106" s="83" t="s">
        <v>64</v>
      </c>
      <c r="T106" s="83" t="s">
        <v>64</v>
      </c>
      <c r="U106" s="83" t="s">
        <v>64</v>
      </c>
      <c r="V106" s="83" t="s">
        <v>64</v>
      </c>
      <c r="W106" s="83" t="s">
        <v>64</v>
      </c>
      <c r="X106" s="83" t="s">
        <v>64</v>
      </c>
      <c r="Y106" s="83" t="s">
        <v>64</v>
      </c>
      <c r="Z106" s="83" t="s">
        <v>65</v>
      </c>
      <c r="AA106" s="83" t="s">
        <v>65</v>
      </c>
      <c r="AB106" s="83" t="s">
        <v>66</v>
      </c>
      <c r="AC106" s="83" t="s">
        <v>65</v>
      </c>
      <c r="AD106" s="83" t="s">
        <v>65</v>
      </c>
      <c r="AE106" s="83" t="s">
        <v>65</v>
      </c>
      <c r="AF106" s="83" t="s">
        <v>66</v>
      </c>
      <c r="AG106" s="83" t="s">
        <v>65</v>
      </c>
      <c r="AH106" s="83" t="s">
        <v>66</v>
      </c>
      <c r="AI106" s="83" t="s">
        <v>65</v>
      </c>
      <c r="AJ106" s="83" t="s">
        <v>65</v>
      </c>
      <c r="AK106" s="83" t="s">
        <v>65</v>
      </c>
      <c r="AL106" s="83" t="s">
        <v>65</v>
      </c>
      <c r="AM106" s="83" t="s">
        <v>65</v>
      </c>
      <c r="AN106" s="83" t="s">
        <v>65</v>
      </c>
      <c r="AO106" s="83" t="s">
        <v>65</v>
      </c>
      <c r="AP106" s="83" t="s">
        <v>67</v>
      </c>
      <c r="AQ106" s="83" t="s">
        <v>67</v>
      </c>
      <c r="AR106" s="83" t="s">
        <v>86</v>
      </c>
      <c r="AS106" s="83" t="s">
        <v>68</v>
      </c>
      <c r="AT106" s="83" t="s">
        <v>69</v>
      </c>
      <c r="AU106" s="83" t="s">
        <v>70</v>
      </c>
      <c r="AV106" s="83" t="s">
        <v>71</v>
      </c>
      <c r="AW106" s="83" t="s">
        <v>63</v>
      </c>
      <c r="AX106" s="83" t="s">
        <v>72</v>
      </c>
      <c r="AY106" s="83" t="s">
        <v>73</v>
      </c>
      <c r="AZ106" s="83" t="s">
        <v>72</v>
      </c>
      <c r="BA106" s="83" t="s">
        <v>73</v>
      </c>
      <c r="BB106" s="83" t="s">
        <v>73</v>
      </c>
      <c r="BC106" s="83" t="s">
        <v>73</v>
      </c>
      <c r="BD106" s="83"/>
      <c r="BE106" s="83" t="s">
        <v>73</v>
      </c>
      <c r="BF106" s="83"/>
      <c r="BG106" s="87" t="s">
        <v>335</v>
      </c>
      <c r="BH106" s="87" t="s">
        <v>60</v>
      </c>
      <c r="BI106" s="76" t="s">
        <v>1414</v>
      </c>
      <c r="BJ106">
        <f t="shared" si="2"/>
        <v>14</v>
      </c>
      <c r="BK106" s="87">
        <f t="shared" si="3"/>
        <v>58</v>
      </c>
      <c r="BL106" s="87"/>
      <c r="BM106" s="86" t="str">
        <f>_xlfn.XLOOKUP(Form_Responses181112[[#This Row],[Sekolah School (Cleansed)]],'Quality Check'!$B$11:$B$14,'Quality Check'!$C$11:$C$14,)</f>
        <v>Rural</v>
      </c>
      <c r="BN106" s="86" t="str">
        <f>_xlfn.XLOOKUP(Form_Responses181112[[#This Row],[Sekolah School (Cleansed)]],'Quality Check'!$B$11:$B$14,'Quality Check'!$D$11:$D$14,)</f>
        <v>Controlled Group (CG)</v>
      </c>
    </row>
    <row r="107" spans="1:66" ht="13.2" x14ac:dyDescent="0.25">
      <c r="A107" s="82">
        <v>45572.385504074075</v>
      </c>
      <c r="B107" s="83" t="s">
        <v>374</v>
      </c>
      <c r="C107" s="84" t="s">
        <v>375</v>
      </c>
      <c r="D107" s="83">
        <v>53.57</v>
      </c>
      <c r="E107" s="83">
        <v>0.33</v>
      </c>
      <c r="F107" s="83" t="s">
        <v>60</v>
      </c>
      <c r="G107" s="83" t="s">
        <v>76</v>
      </c>
      <c r="H107" s="83" t="s">
        <v>352</v>
      </c>
      <c r="I107" s="83" t="s">
        <v>63</v>
      </c>
      <c r="J107" s="83" t="s">
        <v>64</v>
      </c>
      <c r="K107" s="83" t="s">
        <v>84</v>
      </c>
      <c r="L107" s="83" t="s">
        <v>64</v>
      </c>
      <c r="M107" s="83" t="s">
        <v>84</v>
      </c>
      <c r="N107" s="83" t="s">
        <v>64</v>
      </c>
      <c r="O107" s="83" t="s">
        <v>64</v>
      </c>
      <c r="P107" s="83" t="s">
        <v>78</v>
      </c>
      <c r="Q107" s="83" t="s">
        <v>64</v>
      </c>
      <c r="R107" s="83" t="s">
        <v>64</v>
      </c>
      <c r="S107" s="83" t="s">
        <v>84</v>
      </c>
      <c r="T107" s="83" t="s">
        <v>64</v>
      </c>
      <c r="U107" s="83" t="s">
        <v>64</v>
      </c>
      <c r="V107" s="83" t="s">
        <v>64</v>
      </c>
      <c r="W107" s="83" t="s">
        <v>64</v>
      </c>
      <c r="X107" s="83" t="s">
        <v>64</v>
      </c>
      <c r="Y107" s="83" t="s">
        <v>64</v>
      </c>
      <c r="Z107" s="83" t="s">
        <v>65</v>
      </c>
      <c r="AA107" s="83" t="s">
        <v>65</v>
      </c>
      <c r="AB107" s="83" t="s">
        <v>66</v>
      </c>
      <c r="AC107" s="83" t="s">
        <v>65</v>
      </c>
      <c r="AD107" s="83" t="s">
        <v>66</v>
      </c>
      <c r="AE107" s="83" t="s">
        <v>66</v>
      </c>
      <c r="AF107" s="83" t="s">
        <v>66</v>
      </c>
      <c r="AG107" s="83" t="s">
        <v>65</v>
      </c>
      <c r="AH107" s="83" t="s">
        <v>66</v>
      </c>
      <c r="AI107" s="83" t="s">
        <v>79</v>
      </c>
      <c r="AJ107" s="83" t="s">
        <v>65</v>
      </c>
      <c r="AK107" s="83" t="s">
        <v>65</v>
      </c>
      <c r="AL107" s="83" t="s">
        <v>66</v>
      </c>
      <c r="AM107" s="83" t="s">
        <v>65</v>
      </c>
      <c r="AN107" s="83" t="s">
        <v>79</v>
      </c>
      <c r="AO107" s="83" t="s">
        <v>66</v>
      </c>
      <c r="AP107" s="83" t="s">
        <v>67</v>
      </c>
      <c r="AQ107" s="83" t="s">
        <v>67</v>
      </c>
      <c r="AR107" s="83" t="s">
        <v>86</v>
      </c>
      <c r="AS107" s="83" t="s">
        <v>115</v>
      </c>
      <c r="AT107" s="83" t="s">
        <v>87</v>
      </c>
      <c r="AU107" s="83" t="s">
        <v>93</v>
      </c>
      <c r="AV107" s="83" t="s">
        <v>71</v>
      </c>
      <c r="AW107" s="83" t="s">
        <v>73</v>
      </c>
      <c r="AX107" s="83" t="s">
        <v>72</v>
      </c>
      <c r="AY107" s="83" t="s">
        <v>73</v>
      </c>
      <c r="AZ107" s="83" t="s">
        <v>73</v>
      </c>
      <c r="BA107" s="83" t="s">
        <v>72</v>
      </c>
      <c r="BB107" s="83" t="s">
        <v>73</v>
      </c>
      <c r="BC107" s="83" t="s">
        <v>73</v>
      </c>
      <c r="BD107" s="83"/>
      <c r="BE107" s="83" t="s">
        <v>73</v>
      </c>
      <c r="BF107" s="83"/>
      <c r="BG107" s="87" t="s">
        <v>335</v>
      </c>
      <c r="BH107" s="87" t="s">
        <v>60</v>
      </c>
      <c r="BI107" s="76" t="s">
        <v>1414</v>
      </c>
      <c r="BJ107">
        <f t="shared" si="2"/>
        <v>12</v>
      </c>
      <c r="BK107" s="87">
        <f t="shared" si="3"/>
        <v>54</v>
      </c>
      <c r="BL107" s="87"/>
      <c r="BM107" s="86" t="str">
        <f>_xlfn.XLOOKUP(Form_Responses181112[[#This Row],[Sekolah School (Cleansed)]],'Quality Check'!$B$11:$B$14,'Quality Check'!$C$11:$C$14,)</f>
        <v>Rural</v>
      </c>
      <c r="BN107" s="86" t="str">
        <f>_xlfn.XLOOKUP(Form_Responses181112[[#This Row],[Sekolah School (Cleansed)]],'Quality Check'!$B$11:$B$14,'Quality Check'!$D$11:$D$14,)</f>
        <v>Controlled Group (CG)</v>
      </c>
    </row>
    <row r="108" spans="1:66" ht="13.2" x14ac:dyDescent="0.25">
      <c r="A108" s="82">
        <v>45572.386470613426</v>
      </c>
      <c r="B108" s="83" t="s">
        <v>376</v>
      </c>
      <c r="C108" s="84" t="s">
        <v>377</v>
      </c>
      <c r="D108" s="83">
        <v>58.06</v>
      </c>
      <c r="E108" s="83">
        <v>0.83</v>
      </c>
      <c r="F108" s="83" t="s">
        <v>60</v>
      </c>
      <c r="G108" s="83" t="s">
        <v>76</v>
      </c>
      <c r="H108" s="83" t="s">
        <v>378</v>
      </c>
      <c r="I108" s="83" t="s">
        <v>63</v>
      </c>
      <c r="J108" s="83" t="s">
        <v>64</v>
      </c>
      <c r="K108" s="83" t="s">
        <v>64</v>
      </c>
      <c r="L108" s="83" t="s">
        <v>64</v>
      </c>
      <c r="M108" s="83" t="s">
        <v>84</v>
      </c>
      <c r="N108" s="83" t="s">
        <v>64</v>
      </c>
      <c r="O108" s="83" t="s">
        <v>84</v>
      </c>
      <c r="P108" s="83" t="s">
        <v>84</v>
      </c>
      <c r="Q108" s="83" t="s">
        <v>64</v>
      </c>
      <c r="R108" s="83" t="s">
        <v>64</v>
      </c>
      <c r="S108" s="83" t="s">
        <v>64</v>
      </c>
      <c r="T108" s="83" t="s">
        <v>64</v>
      </c>
      <c r="U108" s="83" t="s">
        <v>84</v>
      </c>
      <c r="V108" s="83" t="s">
        <v>64</v>
      </c>
      <c r="W108" s="83" t="s">
        <v>64</v>
      </c>
      <c r="X108" s="83" t="s">
        <v>64</v>
      </c>
      <c r="Y108" s="83" t="s">
        <v>64</v>
      </c>
      <c r="Z108" s="83" t="s">
        <v>65</v>
      </c>
      <c r="AA108" s="83" t="s">
        <v>65</v>
      </c>
      <c r="AB108" s="83" t="s">
        <v>65</v>
      </c>
      <c r="AC108" s="83" t="s">
        <v>65</v>
      </c>
      <c r="AD108" s="83" t="s">
        <v>65</v>
      </c>
      <c r="AE108" s="83" t="s">
        <v>65</v>
      </c>
      <c r="AF108" s="83" t="s">
        <v>66</v>
      </c>
      <c r="AG108" s="83" t="s">
        <v>66</v>
      </c>
      <c r="AH108" s="83" t="s">
        <v>66</v>
      </c>
      <c r="AI108" s="83" t="s">
        <v>101</v>
      </c>
      <c r="AJ108" s="83" t="s">
        <v>65</v>
      </c>
      <c r="AK108" s="83" t="s">
        <v>65</v>
      </c>
      <c r="AL108" s="83" t="s">
        <v>65</v>
      </c>
      <c r="AM108" s="83" t="s">
        <v>65</v>
      </c>
      <c r="AN108" s="83" t="s">
        <v>65</v>
      </c>
      <c r="AO108" s="83" t="s">
        <v>65</v>
      </c>
      <c r="AP108" s="83" t="s">
        <v>67</v>
      </c>
      <c r="AQ108" s="83" t="s">
        <v>151</v>
      </c>
      <c r="AR108" s="83" t="s">
        <v>63</v>
      </c>
      <c r="AS108" s="83" t="s">
        <v>81</v>
      </c>
      <c r="AT108" s="83" t="s">
        <v>69</v>
      </c>
      <c r="AU108" s="83" t="s">
        <v>70</v>
      </c>
      <c r="AV108" s="83" t="s">
        <v>71</v>
      </c>
      <c r="AW108" s="83" t="s">
        <v>72</v>
      </c>
      <c r="AX108" s="83" t="s">
        <v>72</v>
      </c>
      <c r="AY108" s="83" t="s">
        <v>72</v>
      </c>
      <c r="AZ108" s="83" t="s">
        <v>72</v>
      </c>
      <c r="BA108" s="83" t="s">
        <v>63</v>
      </c>
      <c r="BB108" s="83" t="s">
        <v>63</v>
      </c>
      <c r="BC108" s="83" t="s">
        <v>73</v>
      </c>
      <c r="BD108" s="83"/>
      <c r="BE108" s="83" t="s">
        <v>73</v>
      </c>
      <c r="BF108" s="83"/>
      <c r="BG108" s="87" t="s">
        <v>335</v>
      </c>
      <c r="BH108" s="87" t="s">
        <v>60</v>
      </c>
      <c r="BI108" s="76" t="s">
        <v>1414</v>
      </c>
      <c r="BJ108">
        <f t="shared" si="2"/>
        <v>12</v>
      </c>
      <c r="BK108" s="87">
        <f t="shared" si="3"/>
        <v>61</v>
      </c>
      <c r="BL108" s="87"/>
      <c r="BM108" s="86" t="str">
        <f>_xlfn.XLOOKUP(Form_Responses181112[[#This Row],[Sekolah School (Cleansed)]],'Quality Check'!$B$11:$B$14,'Quality Check'!$C$11:$C$14,)</f>
        <v>Rural</v>
      </c>
      <c r="BN108" s="86" t="str">
        <f>_xlfn.XLOOKUP(Form_Responses181112[[#This Row],[Sekolah School (Cleansed)]],'Quality Check'!$B$11:$B$14,'Quality Check'!$D$11:$D$14,)</f>
        <v>Controlled Group (CG)</v>
      </c>
    </row>
    <row r="109" spans="1:66" ht="13.2" x14ac:dyDescent="0.25">
      <c r="A109" s="82">
        <v>45572.388167002311</v>
      </c>
      <c r="B109" s="83" t="s">
        <v>379</v>
      </c>
      <c r="C109" s="83" t="s">
        <v>380</v>
      </c>
      <c r="D109" s="83">
        <v>100</v>
      </c>
      <c r="E109" s="83">
        <v>1.17</v>
      </c>
      <c r="F109" s="83" t="s">
        <v>60</v>
      </c>
      <c r="G109" s="83" t="s">
        <v>76</v>
      </c>
      <c r="H109" s="83" t="s">
        <v>381</v>
      </c>
      <c r="I109" s="83" t="s">
        <v>73</v>
      </c>
      <c r="J109" s="83" t="s">
        <v>64</v>
      </c>
      <c r="K109" s="83" t="s">
        <v>84</v>
      </c>
      <c r="L109" s="83" t="s">
        <v>64</v>
      </c>
      <c r="M109" s="83" t="s">
        <v>84</v>
      </c>
      <c r="N109" s="83" t="s">
        <v>64</v>
      </c>
      <c r="O109" s="83" t="s">
        <v>64</v>
      </c>
      <c r="P109" s="83" t="s">
        <v>64</v>
      </c>
      <c r="Q109" s="83" t="s">
        <v>84</v>
      </c>
      <c r="R109" s="83" t="s">
        <v>64</v>
      </c>
      <c r="S109" s="83" t="s">
        <v>64</v>
      </c>
      <c r="T109" s="83" t="s">
        <v>84</v>
      </c>
      <c r="U109" s="83" t="s">
        <v>84</v>
      </c>
      <c r="V109" s="83" t="s">
        <v>84</v>
      </c>
      <c r="W109" s="83" t="s">
        <v>64</v>
      </c>
      <c r="X109" s="83" t="s">
        <v>64</v>
      </c>
      <c r="Y109" s="83" t="s">
        <v>78</v>
      </c>
      <c r="Z109" s="83" t="s">
        <v>65</v>
      </c>
      <c r="AA109" s="83" t="s">
        <v>65</v>
      </c>
      <c r="AB109" s="83" t="s">
        <v>66</v>
      </c>
      <c r="AC109" s="83" t="s">
        <v>65</v>
      </c>
      <c r="AD109" s="83" t="s">
        <v>65</v>
      </c>
      <c r="AE109" s="83" t="s">
        <v>66</v>
      </c>
      <c r="AF109" s="83" t="s">
        <v>79</v>
      </c>
      <c r="AG109" s="83" t="s">
        <v>65</v>
      </c>
      <c r="AH109" s="83" t="s">
        <v>66</v>
      </c>
      <c r="AI109" s="83" t="s">
        <v>101</v>
      </c>
      <c r="AJ109" s="83" t="s">
        <v>66</v>
      </c>
      <c r="AK109" s="83" t="s">
        <v>66</v>
      </c>
      <c r="AL109" s="83" t="s">
        <v>65</v>
      </c>
      <c r="AM109" s="83" t="s">
        <v>65</v>
      </c>
      <c r="AN109" s="83" t="s">
        <v>66</v>
      </c>
      <c r="AO109" s="83" t="s">
        <v>65</v>
      </c>
      <c r="AP109" s="83" t="s">
        <v>85</v>
      </c>
      <c r="AQ109" s="83" t="s">
        <v>85</v>
      </c>
      <c r="AR109" s="83" t="s">
        <v>86</v>
      </c>
      <c r="AS109" s="83" t="s">
        <v>68</v>
      </c>
      <c r="AT109" s="83" t="s">
        <v>69</v>
      </c>
      <c r="AU109" s="83" t="s">
        <v>70</v>
      </c>
      <c r="AV109" s="83" t="s">
        <v>132</v>
      </c>
      <c r="AW109" s="83" t="s">
        <v>72</v>
      </c>
      <c r="AX109" s="83" t="s">
        <v>72</v>
      </c>
      <c r="AY109" s="83" t="s">
        <v>72</v>
      </c>
      <c r="AZ109" s="83" t="s">
        <v>72</v>
      </c>
      <c r="BA109" s="83" t="s">
        <v>72</v>
      </c>
      <c r="BB109" s="83" t="s">
        <v>73</v>
      </c>
      <c r="BC109" s="83" t="s">
        <v>73</v>
      </c>
      <c r="BD109" s="83"/>
      <c r="BE109" s="83" t="s">
        <v>73</v>
      </c>
      <c r="BF109" s="83"/>
      <c r="BG109" s="87" t="s">
        <v>335</v>
      </c>
      <c r="BH109" s="87" t="s">
        <v>60</v>
      </c>
      <c r="BI109" s="76" t="s">
        <v>1415</v>
      </c>
      <c r="BJ109">
        <f t="shared" si="2"/>
        <v>9</v>
      </c>
      <c r="BK109" s="87">
        <f t="shared" si="3"/>
        <v>56</v>
      </c>
      <c r="BL109" s="87"/>
      <c r="BM109" s="86" t="str">
        <f>_xlfn.XLOOKUP(Form_Responses181112[[#This Row],[Sekolah School (Cleansed)]],'Quality Check'!$B$11:$B$14,'Quality Check'!$C$11:$C$14,)</f>
        <v>Rural</v>
      </c>
      <c r="BN109" s="86" t="str">
        <f>_xlfn.XLOOKUP(Form_Responses181112[[#This Row],[Sekolah School (Cleansed)]],'Quality Check'!$B$11:$B$14,'Quality Check'!$D$11:$D$14,)</f>
        <v>Controlled Group (CG)</v>
      </c>
    </row>
    <row r="110" spans="1:66" ht="13.2" x14ac:dyDescent="0.25">
      <c r="A110" s="82">
        <v>45572.397934583336</v>
      </c>
      <c r="B110" s="83" t="s">
        <v>382</v>
      </c>
      <c r="C110" s="84" t="s">
        <v>383</v>
      </c>
      <c r="D110" s="83">
        <v>100</v>
      </c>
      <c r="E110" s="83">
        <v>1.1299999999999999</v>
      </c>
      <c r="F110" s="83" t="s">
        <v>114</v>
      </c>
      <c r="G110" s="83" t="s">
        <v>76</v>
      </c>
      <c r="H110" s="83" t="s">
        <v>384</v>
      </c>
      <c r="I110" s="83" t="s">
        <v>63</v>
      </c>
      <c r="J110" s="83" t="s">
        <v>64</v>
      </c>
      <c r="K110" s="83" t="s">
        <v>78</v>
      </c>
      <c r="L110" s="83" t="s">
        <v>64</v>
      </c>
      <c r="M110" s="83" t="s">
        <v>84</v>
      </c>
      <c r="N110" s="83" t="s">
        <v>64</v>
      </c>
      <c r="O110" s="83" t="s">
        <v>64</v>
      </c>
      <c r="P110" s="83" t="s">
        <v>64</v>
      </c>
      <c r="Q110" s="83" t="s">
        <v>64</v>
      </c>
      <c r="R110" s="83" t="s">
        <v>64</v>
      </c>
      <c r="S110" s="83" t="s">
        <v>64</v>
      </c>
      <c r="T110" s="83" t="s">
        <v>64</v>
      </c>
      <c r="U110" s="83" t="s">
        <v>64</v>
      </c>
      <c r="V110" s="83" t="s">
        <v>64</v>
      </c>
      <c r="W110" s="83" t="s">
        <v>64</v>
      </c>
      <c r="X110" s="83" t="s">
        <v>64</v>
      </c>
      <c r="Y110" s="83" t="s">
        <v>64</v>
      </c>
      <c r="Z110" s="83" t="s">
        <v>65</v>
      </c>
      <c r="AA110" s="83" t="s">
        <v>65</v>
      </c>
      <c r="AB110" s="83" t="s">
        <v>66</v>
      </c>
      <c r="AC110" s="83" t="s">
        <v>65</v>
      </c>
      <c r="AD110" s="83" t="s">
        <v>66</v>
      </c>
      <c r="AE110" s="83" t="s">
        <v>65</v>
      </c>
      <c r="AF110" s="83" t="s">
        <v>66</v>
      </c>
      <c r="AG110" s="83" t="s">
        <v>66</v>
      </c>
      <c r="AH110" s="83" t="s">
        <v>66</v>
      </c>
      <c r="AI110" s="83" t="s">
        <v>79</v>
      </c>
      <c r="AJ110" s="83" t="s">
        <v>66</v>
      </c>
      <c r="AK110" s="83" t="s">
        <v>66</v>
      </c>
      <c r="AL110" s="83" t="s">
        <v>66</v>
      </c>
      <c r="AM110" s="83" t="s">
        <v>66</v>
      </c>
      <c r="AN110" s="83" t="s">
        <v>66</v>
      </c>
      <c r="AO110" s="83" t="s">
        <v>66</v>
      </c>
      <c r="AP110" s="83" t="s">
        <v>85</v>
      </c>
      <c r="AQ110" s="83" t="s">
        <v>85</v>
      </c>
      <c r="AR110" s="83" t="s">
        <v>86</v>
      </c>
      <c r="AS110" s="83" t="s">
        <v>81</v>
      </c>
      <c r="AT110" s="83" t="s">
        <v>69</v>
      </c>
      <c r="AU110" s="83" t="s">
        <v>93</v>
      </c>
      <c r="AV110" s="83" t="s">
        <v>71</v>
      </c>
      <c r="AW110" s="83" t="s">
        <v>63</v>
      </c>
      <c r="AX110" s="83" t="s">
        <v>72</v>
      </c>
      <c r="AY110" s="83" t="s">
        <v>63</v>
      </c>
      <c r="AZ110" s="83" t="s">
        <v>72</v>
      </c>
      <c r="BA110" s="83" t="s">
        <v>63</v>
      </c>
      <c r="BB110" s="83" t="s">
        <v>73</v>
      </c>
      <c r="BC110" s="83" t="s">
        <v>73</v>
      </c>
      <c r="BD110" s="83"/>
      <c r="BE110" s="83" t="s">
        <v>73</v>
      </c>
      <c r="BF110" s="83"/>
      <c r="BG110" s="87" t="s">
        <v>335</v>
      </c>
      <c r="BH110" s="87" t="s">
        <v>114</v>
      </c>
      <c r="BI110" s="76" t="s">
        <v>1414</v>
      </c>
      <c r="BJ110">
        <f t="shared" si="2"/>
        <v>14</v>
      </c>
      <c r="BK110" s="87">
        <f t="shared" si="3"/>
        <v>52</v>
      </c>
      <c r="BL110" s="87"/>
      <c r="BM110" s="86" t="str">
        <f>_xlfn.XLOOKUP(Form_Responses181112[[#This Row],[Sekolah School (Cleansed)]],'Quality Check'!$B$11:$B$14,'Quality Check'!$C$11:$C$14,)</f>
        <v>Rural</v>
      </c>
      <c r="BN110" s="86" t="str">
        <f>_xlfn.XLOOKUP(Form_Responses181112[[#This Row],[Sekolah School (Cleansed)]],'Quality Check'!$B$11:$B$14,'Quality Check'!$D$11:$D$14,)</f>
        <v>Controlled Group (CG)</v>
      </c>
    </row>
    <row r="111" spans="1:66" ht="13.2" x14ac:dyDescent="0.25">
      <c r="A111" s="82">
        <v>45572.398379074075</v>
      </c>
      <c r="B111" s="83" t="s">
        <v>385</v>
      </c>
      <c r="C111" s="84" t="s">
        <v>386</v>
      </c>
      <c r="D111" s="83">
        <v>94.64</v>
      </c>
      <c r="E111" s="83">
        <v>1.29</v>
      </c>
      <c r="F111" s="83" t="s">
        <v>114</v>
      </c>
      <c r="G111" s="83" t="s">
        <v>76</v>
      </c>
      <c r="H111" s="83" t="s">
        <v>387</v>
      </c>
      <c r="I111" s="83" t="s">
        <v>73</v>
      </c>
      <c r="J111" s="83" t="s">
        <v>64</v>
      </c>
      <c r="K111" s="83" t="s">
        <v>78</v>
      </c>
      <c r="L111" s="83" t="s">
        <v>64</v>
      </c>
      <c r="M111" s="83" t="s">
        <v>84</v>
      </c>
      <c r="N111" s="83" t="s">
        <v>64</v>
      </c>
      <c r="O111" s="83" t="s">
        <v>64</v>
      </c>
      <c r="P111" s="83" t="s">
        <v>84</v>
      </c>
      <c r="Q111" s="83" t="s">
        <v>64</v>
      </c>
      <c r="R111" s="83" t="s">
        <v>64</v>
      </c>
      <c r="S111" s="83" t="s">
        <v>78</v>
      </c>
      <c r="T111" s="83" t="s">
        <v>64</v>
      </c>
      <c r="U111" s="83" t="s">
        <v>78</v>
      </c>
      <c r="V111" s="83" t="s">
        <v>64</v>
      </c>
      <c r="W111" s="83" t="s">
        <v>64</v>
      </c>
      <c r="X111" s="83" t="s">
        <v>64</v>
      </c>
      <c r="Y111" s="83" t="s">
        <v>64</v>
      </c>
      <c r="Z111" s="83" t="s">
        <v>79</v>
      </c>
      <c r="AA111" s="83" t="s">
        <v>66</v>
      </c>
      <c r="AB111" s="83" t="s">
        <v>66</v>
      </c>
      <c r="AC111" s="83" t="s">
        <v>66</v>
      </c>
      <c r="AD111" s="83" t="s">
        <v>65</v>
      </c>
      <c r="AE111" s="83" t="s">
        <v>66</v>
      </c>
      <c r="AF111" s="83" t="s">
        <v>66</v>
      </c>
      <c r="AG111" s="83" t="s">
        <v>66</v>
      </c>
      <c r="AH111" s="83" t="s">
        <v>66</v>
      </c>
      <c r="AI111" s="83" t="s">
        <v>101</v>
      </c>
      <c r="AJ111" s="83" t="s">
        <v>65</v>
      </c>
      <c r="AK111" s="83" t="s">
        <v>65</v>
      </c>
      <c r="AL111" s="83" t="s">
        <v>66</v>
      </c>
      <c r="AM111" s="83" t="s">
        <v>66</v>
      </c>
      <c r="AN111" s="83" t="s">
        <v>79</v>
      </c>
      <c r="AO111" s="83" t="s">
        <v>79</v>
      </c>
      <c r="AP111" s="83" t="s">
        <v>119</v>
      </c>
      <c r="AQ111" s="83" t="s">
        <v>119</v>
      </c>
      <c r="AR111" s="83" t="s">
        <v>86</v>
      </c>
      <c r="AS111" s="83" t="s">
        <v>388</v>
      </c>
      <c r="AT111" s="83" t="s">
        <v>169</v>
      </c>
      <c r="AU111" s="83" t="s">
        <v>93</v>
      </c>
      <c r="AV111" s="83" t="s">
        <v>67</v>
      </c>
      <c r="AW111" s="83" t="s">
        <v>72</v>
      </c>
      <c r="AX111" s="83" t="s">
        <v>72</v>
      </c>
      <c r="AY111" s="83" t="s">
        <v>63</v>
      </c>
      <c r="AZ111" s="83" t="s">
        <v>63</v>
      </c>
      <c r="BA111" s="83" t="s">
        <v>72</v>
      </c>
      <c r="BB111" s="83" t="s">
        <v>72</v>
      </c>
      <c r="BC111" s="83" t="s">
        <v>73</v>
      </c>
      <c r="BD111" s="83"/>
      <c r="BE111" s="83" t="s">
        <v>73</v>
      </c>
      <c r="BF111" s="83"/>
      <c r="BG111" s="87" t="s">
        <v>335</v>
      </c>
      <c r="BH111" s="87" t="s">
        <v>114</v>
      </c>
      <c r="BI111" s="76" t="s">
        <v>1415</v>
      </c>
      <c r="BJ111">
        <f t="shared" si="2"/>
        <v>11</v>
      </c>
      <c r="BK111" s="87">
        <f t="shared" si="3"/>
        <v>49</v>
      </c>
      <c r="BL111" s="87"/>
      <c r="BM111" s="86" t="str">
        <f>_xlfn.XLOOKUP(Form_Responses181112[[#This Row],[Sekolah School (Cleansed)]],'Quality Check'!$B$11:$B$14,'Quality Check'!$C$11:$C$14,)</f>
        <v>Rural</v>
      </c>
      <c r="BN111" s="86" t="str">
        <f>_xlfn.XLOOKUP(Form_Responses181112[[#This Row],[Sekolah School (Cleansed)]],'Quality Check'!$B$11:$B$14,'Quality Check'!$D$11:$D$14,)</f>
        <v>Controlled Group (CG)</v>
      </c>
    </row>
    <row r="112" spans="1:66" ht="13.2" x14ac:dyDescent="0.25">
      <c r="A112" s="82">
        <v>45572.398872638892</v>
      </c>
      <c r="B112" s="83" t="s">
        <v>389</v>
      </c>
      <c r="C112" s="84" t="s">
        <v>390</v>
      </c>
      <c r="D112" s="83">
        <v>100</v>
      </c>
      <c r="E112" s="83">
        <v>0.53</v>
      </c>
      <c r="F112" s="83" t="s">
        <v>60</v>
      </c>
      <c r="G112" s="83" t="s">
        <v>76</v>
      </c>
      <c r="H112" s="83" t="s">
        <v>335</v>
      </c>
      <c r="I112" s="83" t="s">
        <v>63</v>
      </c>
      <c r="J112" s="83" t="s">
        <v>64</v>
      </c>
      <c r="K112" s="83" t="s">
        <v>78</v>
      </c>
      <c r="L112" s="83" t="s">
        <v>64</v>
      </c>
      <c r="M112" s="83" t="s">
        <v>84</v>
      </c>
      <c r="N112" s="83" t="s">
        <v>84</v>
      </c>
      <c r="O112" s="83" t="s">
        <v>64</v>
      </c>
      <c r="P112" s="83" t="s">
        <v>84</v>
      </c>
      <c r="Q112" s="83" t="s">
        <v>64</v>
      </c>
      <c r="R112" s="83" t="s">
        <v>64</v>
      </c>
      <c r="S112" s="83" t="s">
        <v>64</v>
      </c>
      <c r="T112" s="83" t="s">
        <v>64</v>
      </c>
      <c r="U112" s="83" t="s">
        <v>64</v>
      </c>
      <c r="V112" s="83" t="s">
        <v>64</v>
      </c>
      <c r="W112" s="83" t="s">
        <v>64</v>
      </c>
      <c r="X112" s="83" t="s">
        <v>64</v>
      </c>
      <c r="Y112" s="83" t="s">
        <v>64</v>
      </c>
      <c r="Z112" s="83" t="s">
        <v>65</v>
      </c>
      <c r="AA112" s="83" t="s">
        <v>66</v>
      </c>
      <c r="AB112" s="83" t="s">
        <v>66</v>
      </c>
      <c r="AC112" s="83" t="s">
        <v>66</v>
      </c>
      <c r="AD112" s="83" t="s">
        <v>65</v>
      </c>
      <c r="AE112" s="83" t="s">
        <v>66</v>
      </c>
      <c r="AF112" s="83" t="s">
        <v>66</v>
      </c>
      <c r="AG112" s="83" t="s">
        <v>65</v>
      </c>
      <c r="AH112" s="83" t="s">
        <v>66</v>
      </c>
      <c r="AI112" s="83" t="s">
        <v>66</v>
      </c>
      <c r="AJ112" s="83" t="s">
        <v>66</v>
      </c>
      <c r="AK112" s="83" t="s">
        <v>66</v>
      </c>
      <c r="AL112" s="83" t="s">
        <v>65</v>
      </c>
      <c r="AM112" s="83" t="s">
        <v>66</v>
      </c>
      <c r="AN112" s="83" t="s">
        <v>66</v>
      </c>
      <c r="AO112" s="83" t="s">
        <v>66</v>
      </c>
      <c r="AP112" s="83" t="s">
        <v>67</v>
      </c>
      <c r="AQ112" s="83" t="s">
        <v>67</v>
      </c>
      <c r="AR112" s="83" t="s">
        <v>86</v>
      </c>
      <c r="AS112" s="83" t="s">
        <v>391</v>
      </c>
      <c r="AT112" s="83" t="s">
        <v>69</v>
      </c>
      <c r="AU112" s="83" t="s">
        <v>70</v>
      </c>
      <c r="AV112" s="83" t="s">
        <v>67</v>
      </c>
      <c r="AW112" s="83" t="s">
        <v>73</v>
      </c>
      <c r="AX112" s="83" t="s">
        <v>73</v>
      </c>
      <c r="AY112" s="83" t="s">
        <v>72</v>
      </c>
      <c r="AZ112" s="83" t="s">
        <v>73</v>
      </c>
      <c r="BA112" s="83" t="s">
        <v>72</v>
      </c>
      <c r="BB112" s="83" t="s">
        <v>73</v>
      </c>
      <c r="BC112" s="83" t="s">
        <v>73</v>
      </c>
      <c r="BD112" s="83"/>
      <c r="BE112" s="83" t="s">
        <v>73</v>
      </c>
      <c r="BF112" s="83"/>
      <c r="BG112" s="87" t="s">
        <v>335</v>
      </c>
      <c r="BH112" s="87" t="s">
        <v>60</v>
      </c>
      <c r="BI112" s="76" t="s">
        <v>1414</v>
      </c>
      <c r="BJ112">
        <f t="shared" si="2"/>
        <v>12</v>
      </c>
      <c r="BK112" s="87">
        <f t="shared" si="3"/>
        <v>51</v>
      </c>
      <c r="BL112" s="87"/>
      <c r="BM112" s="86" t="str">
        <f>_xlfn.XLOOKUP(Form_Responses181112[[#This Row],[Sekolah School (Cleansed)]],'Quality Check'!$B$11:$B$14,'Quality Check'!$C$11:$C$14,)</f>
        <v>Rural</v>
      </c>
      <c r="BN112" s="86" t="str">
        <f>_xlfn.XLOOKUP(Form_Responses181112[[#This Row],[Sekolah School (Cleansed)]],'Quality Check'!$B$11:$B$14,'Quality Check'!$D$11:$D$14,)</f>
        <v>Controlled Group (CG)</v>
      </c>
    </row>
    <row r="113" spans="1:66" ht="13.2" x14ac:dyDescent="0.25">
      <c r="A113" s="82">
        <v>45572.399304699073</v>
      </c>
      <c r="B113" s="83" t="s">
        <v>392</v>
      </c>
      <c r="C113" s="84" t="s">
        <v>393</v>
      </c>
      <c r="D113" s="83">
        <v>100</v>
      </c>
      <c r="E113" s="83">
        <v>0.75</v>
      </c>
      <c r="F113" s="83" t="s">
        <v>114</v>
      </c>
      <c r="G113" s="83" t="s">
        <v>76</v>
      </c>
      <c r="H113" s="83" t="s">
        <v>394</v>
      </c>
      <c r="I113" s="83" t="s">
        <v>63</v>
      </c>
      <c r="J113" s="83" t="s">
        <v>64</v>
      </c>
      <c r="K113" s="83" t="s">
        <v>64</v>
      </c>
      <c r="L113" s="83" t="s">
        <v>64</v>
      </c>
      <c r="M113" s="83" t="s">
        <v>78</v>
      </c>
      <c r="N113" s="83" t="s">
        <v>64</v>
      </c>
      <c r="O113" s="83" t="s">
        <v>84</v>
      </c>
      <c r="P113" s="83" t="s">
        <v>84</v>
      </c>
      <c r="Q113" s="83" t="s">
        <v>64</v>
      </c>
      <c r="R113" s="83" t="s">
        <v>64</v>
      </c>
      <c r="S113" s="83" t="s">
        <v>78</v>
      </c>
      <c r="T113" s="83" t="s">
        <v>78</v>
      </c>
      <c r="U113" s="83" t="s">
        <v>84</v>
      </c>
      <c r="V113" s="83" t="s">
        <v>64</v>
      </c>
      <c r="W113" s="83" t="s">
        <v>78</v>
      </c>
      <c r="X113" s="83" t="s">
        <v>84</v>
      </c>
      <c r="Y113" s="83" t="s">
        <v>78</v>
      </c>
      <c r="Z113" s="83" t="s">
        <v>65</v>
      </c>
      <c r="AA113" s="83" t="s">
        <v>65</v>
      </c>
      <c r="AB113" s="83" t="s">
        <v>65</v>
      </c>
      <c r="AC113" s="83" t="s">
        <v>65</v>
      </c>
      <c r="AD113" s="83" t="s">
        <v>65</v>
      </c>
      <c r="AE113" s="83" t="s">
        <v>65</v>
      </c>
      <c r="AF113" s="83" t="s">
        <v>66</v>
      </c>
      <c r="AG113" s="83" t="s">
        <v>66</v>
      </c>
      <c r="AH113" s="83" t="s">
        <v>66</v>
      </c>
      <c r="AI113" s="83" t="s">
        <v>101</v>
      </c>
      <c r="AJ113" s="83" t="s">
        <v>65</v>
      </c>
      <c r="AK113" s="83" t="s">
        <v>65</v>
      </c>
      <c r="AL113" s="83" t="s">
        <v>65</v>
      </c>
      <c r="AM113" s="83" t="s">
        <v>66</v>
      </c>
      <c r="AN113" s="83" t="s">
        <v>79</v>
      </c>
      <c r="AO113" s="83" t="s">
        <v>66</v>
      </c>
      <c r="AP113" s="83" t="s">
        <v>67</v>
      </c>
      <c r="AQ113" s="83" t="s">
        <v>67</v>
      </c>
      <c r="AR113" s="83" t="s">
        <v>63</v>
      </c>
      <c r="AS113" s="83" t="s">
        <v>81</v>
      </c>
      <c r="AT113" s="83" t="s">
        <v>87</v>
      </c>
      <c r="AU113" s="83" t="s">
        <v>70</v>
      </c>
      <c r="AV113" s="83" t="s">
        <v>67</v>
      </c>
      <c r="AW113" s="83" t="s">
        <v>72</v>
      </c>
      <c r="AX113" s="83" t="s">
        <v>73</v>
      </c>
      <c r="AY113" s="83" t="s">
        <v>73</v>
      </c>
      <c r="AZ113" s="83" t="s">
        <v>63</v>
      </c>
      <c r="BA113" s="83" t="s">
        <v>63</v>
      </c>
      <c r="BB113" s="83" t="s">
        <v>73</v>
      </c>
      <c r="BC113" s="83" t="s">
        <v>73</v>
      </c>
      <c r="BD113" s="83"/>
      <c r="BE113" s="83" t="s">
        <v>73</v>
      </c>
      <c r="BF113" s="83"/>
      <c r="BG113" s="87" t="s">
        <v>335</v>
      </c>
      <c r="BH113" s="87" t="s">
        <v>114</v>
      </c>
      <c r="BI113" s="76" t="s">
        <v>1414</v>
      </c>
      <c r="BJ113">
        <f t="shared" si="2"/>
        <v>8</v>
      </c>
      <c r="BK113" s="87">
        <f t="shared" si="3"/>
        <v>57</v>
      </c>
      <c r="BL113" s="87"/>
      <c r="BM113" s="86" t="str">
        <f>_xlfn.XLOOKUP(Form_Responses181112[[#This Row],[Sekolah School (Cleansed)]],'Quality Check'!$B$11:$B$14,'Quality Check'!$C$11:$C$14,)</f>
        <v>Rural</v>
      </c>
      <c r="BN113" s="86" t="str">
        <f>_xlfn.XLOOKUP(Form_Responses181112[[#This Row],[Sekolah School (Cleansed)]],'Quality Check'!$B$11:$B$14,'Quality Check'!$D$11:$D$14,)</f>
        <v>Controlled Group (CG)</v>
      </c>
    </row>
    <row r="114" spans="1:66" ht="13.2" x14ac:dyDescent="0.25">
      <c r="A114" s="82">
        <v>45572.402199953707</v>
      </c>
      <c r="B114" s="83" t="s">
        <v>395</v>
      </c>
      <c r="C114" s="84" t="s">
        <v>396</v>
      </c>
      <c r="D114" s="83">
        <v>100</v>
      </c>
      <c r="E114" s="83">
        <v>0.75</v>
      </c>
      <c r="F114" s="83" t="s">
        <v>114</v>
      </c>
      <c r="G114" s="83" t="s">
        <v>76</v>
      </c>
      <c r="H114" s="83" t="s">
        <v>349</v>
      </c>
      <c r="I114" s="83" t="s">
        <v>63</v>
      </c>
      <c r="J114" s="83" t="s">
        <v>64</v>
      </c>
      <c r="K114" s="83" t="s">
        <v>64</v>
      </c>
      <c r="L114" s="83" t="s">
        <v>64</v>
      </c>
      <c r="M114" s="83" t="s">
        <v>78</v>
      </c>
      <c r="N114" s="83" t="s">
        <v>64</v>
      </c>
      <c r="O114" s="83" t="s">
        <v>78</v>
      </c>
      <c r="P114" s="83" t="s">
        <v>64</v>
      </c>
      <c r="Q114" s="83" t="s">
        <v>78</v>
      </c>
      <c r="R114" s="83" t="s">
        <v>64</v>
      </c>
      <c r="S114" s="83" t="s">
        <v>64</v>
      </c>
      <c r="T114" s="83" t="s">
        <v>64</v>
      </c>
      <c r="U114" s="83" t="s">
        <v>64</v>
      </c>
      <c r="V114" s="83" t="s">
        <v>64</v>
      </c>
      <c r="W114" s="83" t="s">
        <v>64</v>
      </c>
      <c r="X114" s="83" t="s">
        <v>64</v>
      </c>
      <c r="Y114" s="83" t="s">
        <v>64</v>
      </c>
      <c r="Z114" s="83" t="s">
        <v>65</v>
      </c>
      <c r="AA114" s="83" t="s">
        <v>65</v>
      </c>
      <c r="AB114" s="83" t="s">
        <v>65</v>
      </c>
      <c r="AC114" s="83" t="s">
        <v>65</v>
      </c>
      <c r="AD114" s="83" t="s">
        <v>65</v>
      </c>
      <c r="AE114" s="83" t="s">
        <v>65</v>
      </c>
      <c r="AF114" s="83" t="s">
        <v>65</v>
      </c>
      <c r="AG114" s="83" t="s">
        <v>65</v>
      </c>
      <c r="AH114" s="83" t="s">
        <v>65</v>
      </c>
      <c r="AI114" s="83" t="s">
        <v>65</v>
      </c>
      <c r="AJ114" s="83" t="s">
        <v>65</v>
      </c>
      <c r="AK114" s="83" t="s">
        <v>65</v>
      </c>
      <c r="AL114" s="83" t="s">
        <v>65</v>
      </c>
      <c r="AM114" s="83" t="s">
        <v>65</v>
      </c>
      <c r="AN114" s="83" t="s">
        <v>65</v>
      </c>
      <c r="AO114" s="83" t="s">
        <v>65</v>
      </c>
      <c r="AP114" s="83" t="s">
        <v>67</v>
      </c>
      <c r="AQ114" s="83" t="s">
        <v>67</v>
      </c>
      <c r="AR114" s="83" t="s">
        <v>63</v>
      </c>
      <c r="AS114" s="83" t="s">
        <v>81</v>
      </c>
      <c r="AT114" s="83" t="s">
        <v>87</v>
      </c>
      <c r="AU114" s="83" t="s">
        <v>93</v>
      </c>
      <c r="AV114" s="83" t="s">
        <v>71</v>
      </c>
      <c r="AW114" s="83" t="s">
        <v>73</v>
      </c>
      <c r="AX114" s="83" t="s">
        <v>73</v>
      </c>
      <c r="AY114" s="83" t="s">
        <v>72</v>
      </c>
      <c r="AZ114" s="83" t="s">
        <v>72</v>
      </c>
      <c r="BA114" s="83" t="s">
        <v>72</v>
      </c>
      <c r="BB114" s="83" t="s">
        <v>72</v>
      </c>
      <c r="BC114" s="83" t="s">
        <v>73</v>
      </c>
      <c r="BD114" s="83"/>
      <c r="BE114" s="83" t="s">
        <v>73</v>
      </c>
      <c r="BF114" s="83"/>
      <c r="BG114" s="87" t="s">
        <v>335</v>
      </c>
      <c r="BH114" s="87" t="s">
        <v>114</v>
      </c>
      <c r="BI114" s="76" t="s">
        <v>1414</v>
      </c>
      <c r="BJ114">
        <f t="shared" si="2"/>
        <v>14</v>
      </c>
      <c r="BK114" s="87">
        <f t="shared" si="3"/>
        <v>61</v>
      </c>
      <c r="BL114" s="87"/>
      <c r="BM114" s="86" t="str">
        <f>_xlfn.XLOOKUP(Form_Responses181112[[#This Row],[Sekolah School (Cleansed)]],'Quality Check'!$B$11:$B$14,'Quality Check'!$C$11:$C$14,)</f>
        <v>Rural</v>
      </c>
      <c r="BN114" s="86" t="str">
        <f>_xlfn.XLOOKUP(Form_Responses181112[[#This Row],[Sekolah School (Cleansed)]],'Quality Check'!$B$11:$B$14,'Quality Check'!$D$11:$D$14,)</f>
        <v>Controlled Group (CG)</v>
      </c>
    </row>
    <row r="115" spans="1:66" ht="13.2" x14ac:dyDescent="0.25">
      <c r="A115" s="82">
        <v>45572.402884201394</v>
      </c>
      <c r="B115" s="83" t="s">
        <v>397</v>
      </c>
      <c r="C115" s="84" t="s">
        <v>398</v>
      </c>
      <c r="D115" s="83">
        <v>100</v>
      </c>
      <c r="E115" s="83">
        <v>1.46</v>
      </c>
      <c r="F115" s="83" t="s">
        <v>114</v>
      </c>
      <c r="G115" s="83" t="s">
        <v>76</v>
      </c>
      <c r="H115" s="83" t="s">
        <v>399</v>
      </c>
      <c r="I115" s="83" t="s">
        <v>63</v>
      </c>
      <c r="J115" s="83" t="s">
        <v>64</v>
      </c>
      <c r="K115" s="83" t="s">
        <v>64</v>
      </c>
      <c r="L115" s="83" t="s">
        <v>78</v>
      </c>
      <c r="M115" s="83" t="s">
        <v>84</v>
      </c>
      <c r="N115" s="83" t="s">
        <v>64</v>
      </c>
      <c r="O115" s="83" t="s">
        <v>64</v>
      </c>
      <c r="P115" s="83" t="s">
        <v>84</v>
      </c>
      <c r="Q115" s="83" t="s">
        <v>64</v>
      </c>
      <c r="R115" s="83" t="s">
        <v>64</v>
      </c>
      <c r="S115" s="83" t="s">
        <v>64</v>
      </c>
      <c r="T115" s="83" t="s">
        <v>64</v>
      </c>
      <c r="U115" s="83" t="s">
        <v>78</v>
      </c>
      <c r="V115" s="83" t="s">
        <v>64</v>
      </c>
      <c r="W115" s="83" t="s">
        <v>64</v>
      </c>
      <c r="X115" s="83" t="s">
        <v>64</v>
      </c>
      <c r="Y115" s="83" t="s">
        <v>64</v>
      </c>
      <c r="Z115" s="83" t="s">
        <v>66</v>
      </c>
      <c r="AA115" s="83" t="s">
        <v>65</v>
      </c>
      <c r="AB115" s="83" t="s">
        <v>65</v>
      </c>
      <c r="AC115" s="83" t="s">
        <v>65</v>
      </c>
      <c r="AD115" s="83" t="s">
        <v>65</v>
      </c>
      <c r="AE115" s="83" t="s">
        <v>65</v>
      </c>
      <c r="AF115" s="83" t="s">
        <v>65</v>
      </c>
      <c r="AG115" s="83" t="s">
        <v>65</v>
      </c>
      <c r="AH115" s="83" t="s">
        <v>65</v>
      </c>
      <c r="AI115" s="83" t="s">
        <v>101</v>
      </c>
      <c r="AJ115" s="83" t="s">
        <v>65</v>
      </c>
      <c r="AK115" s="83" t="s">
        <v>65</v>
      </c>
      <c r="AL115" s="83" t="s">
        <v>66</v>
      </c>
      <c r="AM115" s="83" t="s">
        <v>65</v>
      </c>
      <c r="AN115" s="83" t="s">
        <v>65</v>
      </c>
      <c r="AO115" s="83" t="s">
        <v>65</v>
      </c>
      <c r="AP115" s="83" t="s">
        <v>67</v>
      </c>
      <c r="AQ115" s="83" t="s">
        <v>67</v>
      </c>
      <c r="AR115" s="83" t="s">
        <v>86</v>
      </c>
      <c r="AS115" s="83" t="s">
        <v>115</v>
      </c>
      <c r="AT115" s="83" t="s">
        <v>87</v>
      </c>
      <c r="AU115" s="83" t="s">
        <v>70</v>
      </c>
      <c r="AV115" s="83" t="s">
        <v>71</v>
      </c>
      <c r="AW115" s="83" t="s">
        <v>72</v>
      </c>
      <c r="AX115" s="83" t="s">
        <v>63</v>
      </c>
      <c r="AY115" s="83" t="s">
        <v>72</v>
      </c>
      <c r="AZ115" s="83" t="s">
        <v>72</v>
      </c>
      <c r="BA115" s="83" t="s">
        <v>72</v>
      </c>
      <c r="BB115" s="83" t="s">
        <v>73</v>
      </c>
      <c r="BC115" s="83" t="s">
        <v>73</v>
      </c>
      <c r="BD115" s="83"/>
      <c r="BE115" s="83" t="s">
        <v>73</v>
      </c>
      <c r="BF115" s="83"/>
      <c r="BG115" s="87" t="s">
        <v>335</v>
      </c>
      <c r="BH115" s="87" t="s">
        <v>114</v>
      </c>
      <c r="BI115" s="76" t="s">
        <v>1414</v>
      </c>
      <c r="BJ115">
        <f t="shared" si="2"/>
        <v>12</v>
      </c>
      <c r="BK115" s="87">
        <f t="shared" si="3"/>
        <v>62</v>
      </c>
      <c r="BL115" s="87"/>
      <c r="BM115" s="86" t="str">
        <f>_xlfn.XLOOKUP(Form_Responses181112[[#This Row],[Sekolah School (Cleansed)]],'Quality Check'!$B$11:$B$14,'Quality Check'!$C$11:$C$14,)</f>
        <v>Rural</v>
      </c>
      <c r="BN115" s="86" t="str">
        <f>_xlfn.XLOOKUP(Form_Responses181112[[#This Row],[Sekolah School (Cleansed)]],'Quality Check'!$B$11:$B$14,'Quality Check'!$D$11:$D$14,)</f>
        <v>Controlled Group (CG)</v>
      </c>
    </row>
    <row r="116" spans="1:66" ht="13.2" x14ac:dyDescent="0.25">
      <c r="A116" s="82">
        <v>45572.403261018517</v>
      </c>
      <c r="B116" s="83" t="s">
        <v>400</v>
      </c>
      <c r="C116" s="84" t="s">
        <v>401</v>
      </c>
      <c r="D116" s="83">
        <v>100</v>
      </c>
      <c r="E116" s="83">
        <v>0.46</v>
      </c>
      <c r="F116" s="83" t="s">
        <v>114</v>
      </c>
      <c r="G116" s="83" t="s">
        <v>76</v>
      </c>
      <c r="H116" s="83" t="s">
        <v>335</v>
      </c>
      <c r="I116" s="83" t="s">
        <v>63</v>
      </c>
      <c r="J116" s="83" t="s">
        <v>64</v>
      </c>
      <c r="K116" s="83" t="s">
        <v>78</v>
      </c>
      <c r="L116" s="83" t="s">
        <v>78</v>
      </c>
      <c r="M116" s="83" t="s">
        <v>64</v>
      </c>
      <c r="N116" s="83" t="s">
        <v>84</v>
      </c>
      <c r="O116" s="83" t="s">
        <v>64</v>
      </c>
      <c r="P116" s="83" t="s">
        <v>84</v>
      </c>
      <c r="Q116" s="83" t="s">
        <v>84</v>
      </c>
      <c r="R116" s="83" t="s">
        <v>64</v>
      </c>
      <c r="S116" s="83" t="s">
        <v>84</v>
      </c>
      <c r="T116" s="83" t="s">
        <v>64</v>
      </c>
      <c r="U116" s="83" t="s">
        <v>64</v>
      </c>
      <c r="V116" s="83" t="s">
        <v>84</v>
      </c>
      <c r="W116" s="83" t="s">
        <v>64</v>
      </c>
      <c r="X116" s="83" t="s">
        <v>64</v>
      </c>
      <c r="Y116" s="83" t="s">
        <v>64</v>
      </c>
      <c r="Z116" s="83" t="s">
        <v>101</v>
      </c>
      <c r="AA116" s="83" t="s">
        <v>101</v>
      </c>
      <c r="AB116" s="83" t="s">
        <v>65</v>
      </c>
      <c r="AC116" s="83" t="s">
        <v>101</v>
      </c>
      <c r="AD116" s="83" t="s">
        <v>101</v>
      </c>
      <c r="AE116" s="83" t="s">
        <v>79</v>
      </c>
      <c r="AF116" s="83" t="s">
        <v>79</v>
      </c>
      <c r="AG116" s="83" t="s">
        <v>65</v>
      </c>
      <c r="AH116" s="83" t="s">
        <v>65</v>
      </c>
      <c r="AI116" s="83" t="s">
        <v>65</v>
      </c>
      <c r="AJ116" s="83" t="s">
        <v>101</v>
      </c>
      <c r="AK116" s="83" t="s">
        <v>101</v>
      </c>
      <c r="AL116" s="83" t="s">
        <v>79</v>
      </c>
      <c r="AM116" s="83" t="s">
        <v>101</v>
      </c>
      <c r="AN116" s="83" t="s">
        <v>101</v>
      </c>
      <c r="AO116" s="83" t="s">
        <v>101</v>
      </c>
      <c r="AP116" s="83" t="s">
        <v>67</v>
      </c>
      <c r="AQ116" s="83" t="s">
        <v>67</v>
      </c>
      <c r="AR116" s="83" t="s">
        <v>73</v>
      </c>
      <c r="AS116" s="83" t="s">
        <v>402</v>
      </c>
      <c r="AT116" s="83" t="s">
        <v>69</v>
      </c>
      <c r="AU116" s="83" t="s">
        <v>67</v>
      </c>
      <c r="AV116" s="83" t="s">
        <v>132</v>
      </c>
      <c r="AW116" s="83" t="s">
        <v>72</v>
      </c>
      <c r="AX116" s="83" t="s">
        <v>73</v>
      </c>
      <c r="AY116" s="83" t="s">
        <v>73</v>
      </c>
      <c r="AZ116" s="83" t="s">
        <v>72</v>
      </c>
      <c r="BA116" s="83" t="s">
        <v>73</v>
      </c>
      <c r="BB116" s="83" t="s">
        <v>72</v>
      </c>
      <c r="BC116" s="83" t="s">
        <v>73</v>
      </c>
      <c r="BD116" s="83" t="s">
        <v>403</v>
      </c>
      <c r="BE116" s="83" t="s">
        <v>73</v>
      </c>
      <c r="BF116" s="83" t="s">
        <v>271</v>
      </c>
      <c r="BG116" s="87" t="s">
        <v>335</v>
      </c>
      <c r="BH116" s="87" t="s">
        <v>114</v>
      </c>
      <c r="BI116" s="76" t="s">
        <v>1414</v>
      </c>
      <c r="BJ116">
        <f t="shared" si="2"/>
        <v>8</v>
      </c>
      <c r="BK116" s="87">
        <f t="shared" si="3"/>
        <v>40</v>
      </c>
      <c r="BL116" s="87"/>
      <c r="BM116" s="86" t="str">
        <f>_xlfn.XLOOKUP(Form_Responses181112[[#This Row],[Sekolah School (Cleansed)]],'Quality Check'!$B$11:$B$14,'Quality Check'!$C$11:$C$14,)</f>
        <v>Rural</v>
      </c>
      <c r="BN116" s="86" t="str">
        <f>_xlfn.XLOOKUP(Form_Responses181112[[#This Row],[Sekolah School (Cleansed)]],'Quality Check'!$B$11:$B$14,'Quality Check'!$D$11:$D$14,)</f>
        <v>Controlled Group (CG)</v>
      </c>
    </row>
    <row r="117" spans="1:66" ht="13.2" x14ac:dyDescent="0.25">
      <c r="A117" s="82">
        <v>45572.403505196758</v>
      </c>
      <c r="B117" s="83" t="s">
        <v>404</v>
      </c>
      <c r="C117" s="84" t="s">
        <v>405</v>
      </c>
      <c r="D117" s="83">
        <v>100</v>
      </c>
      <c r="E117" s="83">
        <v>1.96</v>
      </c>
      <c r="F117" s="83" t="s">
        <v>114</v>
      </c>
      <c r="G117" s="83" t="s">
        <v>76</v>
      </c>
      <c r="H117" s="83" t="s">
        <v>349</v>
      </c>
      <c r="I117" s="83" t="s">
        <v>63</v>
      </c>
      <c r="J117" s="83" t="s">
        <v>64</v>
      </c>
      <c r="K117" s="83" t="s">
        <v>64</v>
      </c>
      <c r="L117" s="83" t="s">
        <v>64</v>
      </c>
      <c r="M117" s="83" t="s">
        <v>84</v>
      </c>
      <c r="N117" s="83" t="s">
        <v>64</v>
      </c>
      <c r="O117" s="83" t="s">
        <v>84</v>
      </c>
      <c r="P117" s="83" t="s">
        <v>84</v>
      </c>
      <c r="Q117" s="83" t="s">
        <v>64</v>
      </c>
      <c r="R117" s="83" t="s">
        <v>64</v>
      </c>
      <c r="S117" s="83" t="s">
        <v>64</v>
      </c>
      <c r="T117" s="83" t="s">
        <v>64</v>
      </c>
      <c r="U117" s="83" t="s">
        <v>64</v>
      </c>
      <c r="V117" s="83" t="s">
        <v>64</v>
      </c>
      <c r="W117" s="83" t="s">
        <v>64</v>
      </c>
      <c r="X117" s="83" t="s">
        <v>64</v>
      </c>
      <c r="Y117" s="83" t="s">
        <v>64</v>
      </c>
      <c r="Z117" s="83" t="s">
        <v>66</v>
      </c>
      <c r="AA117" s="83" t="s">
        <v>66</v>
      </c>
      <c r="AB117" s="83" t="s">
        <v>66</v>
      </c>
      <c r="AC117" s="83" t="s">
        <v>66</v>
      </c>
      <c r="AD117" s="83" t="s">
        <v>66</v>
      </c>
      <c r="AE117" s="83" t="s">
        <v>65</v>
      </c>
      <c r="AF117" s="83" t="s">
        <v>66</v>
      </c>
      <c r="AG117" s="83" t="s">
        <v>65</v>
      </c>
      <c r="AH117" s="83" t="s">
        <v>65</v>
      </c>
      <c r="AI117" s="83" t="s">
        <v>79</v>
      </c>
      <c r="AJ117" s="83" t="s">
        <v>65</v>
      </c>
      <c r="AK117" s="83" t="s">
        <v>65</v>
      </c>
      <c r="AL117" s="83" t="s">
        <v>65</v>
      </c>
      <c r="AM117" s="83" t="s">
        <v>65</v>
      </c>
      <c r="AN117" s="83" t="s">
        <v>66</v>
      </c>
      <c r="AO117" s="83" t="s">
        <v>66</v>
      </c>
      <c r="AP117" s="83" t="s">
        <v>119</v>
      </c>
      <c r="AQ117" s="83" t="s">
        <v>119</v>
      </c>
      <c r="AR117" s="83" t="s">
        <v>86</v>
      </c>
      <c r="AS117" s="83" t="s">
        <v>406</v>
      </c>
      <c r="AT117" s="83" t="s">
        <v>69</v>
      </c>
      <c r="AU117" s="83" t="s">
        <v>70</v>
      </c>
      <c r="AV117" s="83" t="s">
        <v>132</v>
      </c>
      <c r="AW117" s="83" t="s">
        <v>72</v>
      </c>
      <c r="AX117" s="83" t="s">
        <v>73</v>
      </c>
      <c r="AY117" s="83" t="s">
        <v>63</v>
      </c>
      <c r="AZ117" s="83" t="s">
        <v>72</v>
      </c>
      <c r="BA117" s="83" t="s">
        <v>63</v>
      </c>
      <c r="BB117" s="83" t="s">
        <v>63</v>
      </c>
      <c r="BC117" s="83" t="s">
        <v>63</v>
      </c>
      <c r="BD117" s="83" t="s">
        <v>407</v>
      </c>
      <c r="BE117" s="83" t="s">
        <v>63</v>
      </c>
      <c r="BF117" s="83" t="s">
        <v>408</v>
      </c>
      <c r="BG117" s="87" t="s">
        <v>335</v>
      </c>
      <c r="BH117" s="87" t="s">
        <v>114</v>
      </c>
      <c r="BI117" s="76" t="s">
        <v>1414</v>
      </c>
      <c r="BJ117">
        <f t="shared" si="2"/>
        <v>13</v>
      </c>
      <c r="BK117" s="87">
        <f t="shared" si="3"/>
        <v>55</v>
      </c>
      <c r="BL117" s="87"/>
      <c r="BM117" s="86" t="str">
        <f>_xlfn.XLOOKUP(Form_Responses181112[[#This Row],[Sekolah School (Cleansed)]],'Quality Check'!$B$11:$B$14,'Quality Check'!$C$11:$C$14,)</f>
        <v>Rural</v>
      </c>
      <c r="BN117" s="86" t="str">
        <f>_xlfn.XLOOKUP(Form_Responses181112[[#This Row],[Sekolah School (Cleansed)]],'Quality Check'!$B$11:$B$14,'Quality Check'!$D$11:$D$14,)</f>
        <v>Controlled Group (CG)</v>
      </c>
    </row>
    <row r="118" spans="1:66" ht="13.2" x14ac:dyDescent="0.25">
      <c r="A118" s="82">
        <v>45572.405997557871</v>
      </c>
      <c r="B118" s="83" t="s">
        <v>409</v>
      </c>
      <c r="C118" s="83" t="s">
        <v>410</v>
      </c>
      <c r="D118" s="83">
        <v>44.44</v>
      </c>
      <c r="E118" s="83">
        <v>0.46</v>
      </c>
      <c r="F118" s="83" t="s">
        <v>114</v>
      </c>
      <c r="G118" s="83" t="s">
        <v>76</v>
      </c>
      <c r="H118" s="83" t="s">
        <v>411</v>
      </c>
      <c r="I118" s="83" t="s">
        <v>73</v>
      </c>
      <c r="J118" s="83" t="s">
        <v>64</v>
      </c>
      <c r="K118" s="83" t="s">
        <v>84</v>
      </c>
      <c r="L118" s="83" t="s">
        <v>64</v>
      </c>
      <c r="M118" s="83" t="s">
        <v>78</v>
      </c>
      <c r="N118" s="83" t="s">
        <v>64</v>
      </c>
      <c r="O118" s="83" t="s">
        <v>64</v>
      </c>
      <c r="P118" s="83" t="s">
        <v>64</v>
      </c>
      <c r="Q118" s="83" t="s">
        <v>64</v>
      </c>
      <c r="R118" s="83" t="s">
        <v>64</v>
      </c>
      <c r="S118" s="83" t="s">
        <v>64</v>
      </c>
      <c r="T118" s="83" t="s">
        <v>64</v>
      </c>
      <c r="U118" s="83" t="s">
        <v>64</v>
      </c>
      <c r="V118" s="83" t="s">
        <v>64</v>
      </c>
      <c r="W118" s="83" t="s">
        <v>64</v>
      </c>
      <c r="X118" s="83" t="s">
        <v>64</v>
      </c>
      <c r="Y118" s="83" t="s">
        <v>64</v>
      </c>
      <c r="Z118" s="83" t="s">
        <v>65</v>
      </c>
      <c r="AA118" s="83" t="s">
        <v>65</v>
      </c>
      <c r="AB118" s="83" t="s">
        <v>65</v>
      </c>
      <c r="AC118" s="83" t="s">
        <v>65</v>
      </c>
      <c r="AD118" s="83" t="s">
        <v>65</v>
      </c>
      <c r="AE118" s="83" t="s">
        <v>65</v>
      </c>
      <c r="AF118" s="83" t="s">
        <v>65</v>
      </c>
      <c r="AG118" s="83" t="s">
        <v>66</v>
      </c>
      <c r="AH118" s="83" t="s">
        <v>79</v>
      </c>
      <c r="AI118" s="83" t="s">
        <v>66</v>
      </c>
      <c r="AJ118" s="83" t="s">
        <v>65</v>
      </c>
      <c r="AK118" s="83" t="s">
        <v>66</v>
      </c>
      <c r="AL118" s="83" t="s">
        <v>66</v>
      </c>
      <c r="AM118" s="83" t="s">
        <v>65</v>
      </c>
      <c r="AN118" s="83" t="s">
        <v>66</v>
      </c>
      <c r="AO118" s="83" t="s">
        <v>66</v>
      </c>
      <c r="AP118" s="83" t="s">
        <v>67</v>
      </c>
      <c r="AQ118" s="83" t="s">
        <v>67</v>
      </c>
      <c r="AR118" s="83" t="s">
        <v>63</v>
      </c>
      <c r="AS118" s="83" t="s">
        <v>81</v>
      </c>
      <c r="AT118" s="83" t="s">
        <v>87</v>
      </c>
      <c r="AU118" s="83" t="s">
        <v>93</v>
      </c>
      <c r="AV118" s="83" t="s">
        <v>71</v>
      </c>
      <c r="AW118" s="83" t="s">
        <v>63</v>
      </c>
      <c r="AX118" s="83" t="s">
        <v>63</v>
      </c>
      <c r="AY118" s="83" t="s">
        <v>73</v>
      </c>
      <c r="AZ118" s="83" t="s">
        <v>63</v>
      </c>
      <c r="BA118" s="83" t="s">
        <v>73</v>
      </c>
      <c r="BB118" s="83" t="s">
        <v>73</v>
      </c>
      <c r="BC118" s="83" t="s">
        <v>73</v>
      </c>
      <c r="BD118" s="83"/>
      <c r="BE118" s="83" t="s">
        <v>73</v>
      </c>
      <c r="BF118" s="83"/>
      <c r="BG118" s="87" t="s">
        <v>335</v>
      </c>
      <c r="BH118" s="87" t="s">
        <v>114</v>
      </c>
      <c r="BI118" s="76" t="s">
        <v>1415</v>
      </c>
      <c r="BJ118">
        <f t="shared" si="2"/>
        <v>15</v>
      </c>
      <c r="BK118" s="87">
        <f t="shared" si="3"/>
        <v>55</v>
      </c>
      <c r="BL118" s="87"/>
      <c r="BM118" s="86" t="str">
        <f>_xlfn.XLOOKUP(Form_Responses181112[[#This Row],[Sekolah School (Cleansed)]],'Quality Check'!$B$11:$B$14,'Quality Check'!$C$11:$C$14,)</f>
        <v>Rural</v>
      </c>
      <c r="BN118" s="86" t="str">
        <f>_xlfn.XLOOKUP(Form_Responses181112[[#This Row],[Sekolah School (Cleansed)]],'Quality Check'!$B$11:$B$14,'Quality Check'!$D$11:$D$14,)</f>
        <v>Controlled Group (CG)</v>
      </c>
    </row>
    <row r="119" spans="1:66" ht="13.2" x14ac:dyDescent="0.25">
      <c r="A119" s="82">
        <v>45572.407035567128</v>
      </c>
      <c r="B119" s="83" t="s">
        <v>412</v>
      </c>
      <c r="C119" s="84" t="s">
        <v>413</v>
      </c>
      <c r="D119" s="83">
        <v>100</v>
      </c>
      <c r="E119" s="83">
        <v>1.1299999999999999</v>
      </c>
      <c r="F119" s="83" t="s">
        <v>60</v>
      </c>
      <c r="G119" s="83" t="s">
        <v>76</v>
      </c>
      <c r="H119" s="83" t="s">
        <v>414</v>
      </c>
      <c r="I119" s="83" t="s">
        <v>73</v>
      </c>
      <c r="J119" s="83" t="s">
        <v>64</v>
      </c>
      <c r="K119" s="83" t="s">
        <v>78</v>
      </c>
      <c r="L119" s="83" t="s">
        <v>64</v>
      </c>
      <c r="M119" s="83" t="s">
        <v>78</v>
      </c>
      <c r="N119" s="83" t="s">
        <v>64</v>
      </c>
      <c r="O119" s="83" t="s">
        <v>64</v>
      </c>
      <c r="P119" s="83" t="s">
        <v>78</v>
      </c>
      <c r="Q119" s="83" t="s">
        <v>84</v>
      </c>
      <c r="R119" s="83" t="s">
        <v>64</v>
      </c>
      <c r="S119" s="83" t="s">
        <v>64</v>
      </c>
      <c r="T119" s="83" t="s">
        <v>64</v>
      </c>
      <c r="U119" s="83" t="s">
        <v>64</v>
      </c>
      <c r="V119" s="83" t="s">
        <v>64</v>
      </c>
      <c r="W119" s="83" t="s">
        <v>84</v>
      </c>
      <c r="X119" s="83" t="s">
        <v>64</v>
      </c>
      <c r="Y119" s="83" t="s">
        <v>64</v>
      </c>
      <c r="Z119" s="83" t="s">
        <v>66</v>
      </c>
      <c r="AA119" s="83" t="s">
        <v>65</v>
      </c>
      <c r="AB119" s="83" t="s">
        <v>65</v>
      </c>
      <c r="AC119" s="83" t="s">
        <v>66</v>
      </c>
      <c r="AD119" s="83" t="s">
        <v>65</v>
      </c>
      <c r="AE119" s="83" t="s">
        <v>65</v>
      </c>
      <c r="AF119" s="83" t="s">
        <v>66</v>
      </c>
      <c r="AG119" s="83" t="s">
        <v>66</v>
      </c>
      <c r="AH119" s="83" t="s">
        <v>66</v>
      </c>
      <c r="AI119" s="83" t="s">
        <v>101</v>
      </c>
      <c r="AJ119" s="83" t="s">
        <v>66</v>
      </c>
      <c r="AK119" s="83" t="s">
        <v>65</v>
      </c>
      <c r="AL119" s="83" t="s">
        <v>65</v>
      </c>
      <c r="AM119" s="83" t="s">
        <v>65</v>
      </c>
      <c r="AN119" s="83" t="s">
        <v>66</v>
      </c>
      <c r="AO119" s="83" t="s">
        <v>66</v>
      </c>
      <c r="AP119" s="83" t="s">
        <v>85</v>
      </c>
      <c r="AQ119" s="83" t="s">
        <v>85</v>
      </c>
      <c r="AR119" s="83" t="s">
        <v>86</v>
      </c>
      <c r="AS119" s="83" t="s">
        <v>68</v>
      </c>
      <c r="AT119" s="83" t="s">
        <v>69</v>
      </c>
      <c r="AU119" s="83" t="s">
        <v>67</v>
      </c>
      <c r="AV119" s="83" t="s">
        <v>67</v>
      </c>
      <c r="AW119" s="83" t="s">
        <v>73</v>
      </c>
      <c r="AX119" s="83" t="s">
        <v>73</v>
      </c>
      <c r="AY119" s="83" t="s">
        <v>63</v>
      </c>
      <c r="AZ119" s="83" t="s">
        <v>73</v>
      </c>
      <c r="BA119" s="83" t="s">
        <v>63</v>
      </c>
      <c r="BB119" s="83" t="s">
        <v>72</v>
      </c>
      <c r="BC119" s="83" t="s">
        <v>73</v>
      </c>
      <c r="BD119" s="83"/>
      <c r="BE119" s="83" t="s">
        <v>73</v>
      </c>
      <c r="BF119" s="83"/>
      <c r="BG119" s="87" t="s">
        <v>335</v>
      </c>
      <c r="BH119" s="87" t="s">
        <v>60</v>
      </c>
      <c r="BI119" s="76" t="s">
        <v>1415</v>
      </c>
      <c r="BJ119">
        <f t="shared" si="2"/>
        <v>12</v>
      </c>
      <c r="BK119" s="87">
        <f t="shared" si="3"/>
        <v>56</v>
      </c>
      <c r="BL119" s="87"/>
      <c r="BM119" s="86" t="str">
        <f>_xlfn.XLOOKUP(Form_Responses181112[[#This Row],[Sekolah School (Cleansed)]],'Quality Check'!$B$11:$B$14,'Quality Check'!$C$11:$C$14,)</f>
        <v>Rural</v>
      </c>
      <c r="BN119" s="86" t="str">
        <f>_xlfn.XLOOKUP(Form_Responses181112[[#This Row],[Sekolah School (Cleansed)]],'Quality Check'!$B$11:$B$14,'Quality Check'!$D$11:$D$14,)</f>
        <v>Controlled Group (CG)</v>
      </c>
    </row>
    <row r="120" spans="1:66" ht="13.2" x14ac:dyDescent="0.25">
      <c r="A120" s="82">
        <v>45572.409341099541</v>
      </c>
      <c r="B120" s="83" t="s">
        <v>415</v>
      </c>
      <c r="C120" s="84" t="s">
        <v>416</v>
      </c>
      <c r="D120" s="83">
        <v>40.18</v>
      </c>
      <c r="E120" s="83">
        <v>0.96</v>
      </c>
      <c r="F120" s="83" t="s">
        <v>60</v>
      </c>
      <c r="G120" s="83" t="s">
        <v>76</v>
      </c>
      <c r="H120" s="83" t="s">
        <v>417</v>
      </c>
      <c r="I120" s="83" t="s">
        <v>63</v>
      </c>
      <c r="J120" s="83" t="s">
        <v>64</v>
      </c>
      <c r="K120" s="83" t="s">
        <v>84</v>
      </c>
      <c r="L120" s="83" t="s">
        <v>64</v>
      </c>
      <c r="M120" s="83" t="s">
        <v>84</v>
      </c>
      <c r="N120" s="83" t="s">
        <v>64</v>
      </c>
      <c r="O120" s="83" t="s">
        <v>64</v>
      </c>
      <c r="P120" s="83" t="s">
        <v>84</v>
      </c>
      <c r="Q120" s="83" t="s">
        <v>84</v>
      </c>
      <c r="R120" s="83" t="s">
        <v>64</v>
      </c>
      <c r="S120" s="83" t="s">
        <v>64</v>
      </c>
      <c r="T120" s="83" t="s">
        <v>64</v>
      </c>
      <c r="U120" s="83" t="s">
        <v>84</v>
      </c>
      <c r="V120" s="83" t="s">
        <v>84</v>
      </c>
      <c r="W120" s="83" t="s">
        <v>64</v>
      </c>
      <c r="X120" s="83" t="s">
        <v>64</v>
      </c>
      <c r="Y120" s="83" t="s">
        <v>64</v>
      </c>
      <c r="Z120" s="83" t="s">
        <v>66</v>
      </c>
      <c r="AA120" s="83" t="s">
        <v>66</v>
      </c>
      <c r="AB120" s="83" t="s">
        <v>66</v>
      </c>
      <c r="AC120" s="83" t="s">
        <v>65</v>
      </c>
      <c r="AD120" s="83" t="s">
        <v>65</v>
      </c>
      <c r="AE120" s="83" t="s">
        <v>66</v>
      </c>
      <c r="AF120" s="83" t="s">
        <v>66</v>
      </c>
      <c r="AG120" s="83" t="s">
        <v>65</v>
      </c>
      <c r="AH120" s="83" t="s">
        <v>66</v>
      </c>
      <c r="AI120" s="83" t="s">
        <v>101</v>
      </c>
      <c r="AJ120" s="83" t="s">
        <v>66</v>
      </c>
      <c r="AK120" s="83" t="s">
        <v>66</v>
      </c>
      <c r="AL120" s="83" t="s">
        <v>66</v>
      </c>
      <c r="AM120" s="83" t="s">
        <v>65</v>
      </c>
      <c r="AN120" s="83" t="s">
        <v>79</v>
      </c>
      <c r="AO120" s="83" t="s">
        <v>66</v>
      </c>
      <c r="AP120" s="83" t="s">
        <v>67</v>
      </c>
      <c r="AQ120" s="83" t="s">
        <v>67</v>
      </c>
      <c r="AR120" s="83" t="s">
        <v>86</v>
      </c>
      <c r="AS120" s="83" t="s">
        <v>68</v>
      </c>
      <c r="AT120" s="83" t="s">
        <v>69</v>
      </c>
      <c r="AU120" s="83" t="s">
        <v>93</v>
      </c>
      <c r="AV120" s="83" t="s">
        <v>71</v>
      </c>
      <c r="AW120" s="83" t="s">
        <v>72</v>
      </c>
      <c r="AX120" s="83" t="s">
        <v>72</v>
      </c>
      <c r="AY120" s="83" t="s">
        <v>73</v>
      </c>
      <c r="AZ120" s="83" t="s">
        <v>72</v>
      </c>
      <c r="BA120" s="83" t="s">
        <v>72</v>
      </c>
      <c r="BB120" s="83" t="s">
        <v>72</v>
      </c>
      <c r="BC120" s="83" t="s">
        <v>73</v>
      </c>
      <c r="BD120" s="83">
        <v>0</v>
      </c>
      <c r="BE120" s="83" t="s">
        <v>73</v>
      </c>
      <c r="BF120" s="83"/>
      <c r="BG120" s="87" t="s">
        <v>335</v>
      </c>
      <c r="BH120" s="87" t="s">
        <v>60</v>
      </c>
      <c r="BI120" s="76" t="s">
        <v>1414</v>
      </c>
      <c r="BJ120">
        <f t="shared" si="2"/>
        <v>10</v>
      </c>
      <c r="BK120" s="87">
        <f t="shared" si="3"/>
        <v>52</v>
      </c>
      <c r="BL120" s="87"/>
      <c r="BM120" s="86" t="str">
        <f>_xlfn.XLOOKUP(Form_Responses181112[[#This Row],[Sekolah School (Cleansed)]],'Quality Check'!$B$11:$B$14,'Quality Check'!$C$11:$C$14,)</f>
        <v>Rural</v>
      </c>
      <c r="BN120" s="86" t="str">
        <f>_xlfn.XLOOKUP(Form_Responses181112[[#This Row],[Sekolah School (Cleansed)]],'Quality Check'!$B$11:$B$14,'Quality Check'!$D$11:$D$14,)</f>
        <v>Controlled Group (CG)</v>
      </c>
    </row>
    <row r="121" spans="1:66" ht="13.2" x14ac:dyDescent="0.25">
      <c r="A121" s="82">
        <v>45572.409712476852</v>
      </c>
      <c r="B121" s="83" t="s">
        <v>418</v>
      </c>
      <c r="C121" s="84" t="s">
        <v>419</v>
      </c>
      <c r="D121" s="83">
        <v>100</v>
      </c>
      <c r="E121" s="83">
        <v>1.21</v>
      </c>
      <c r="F121" s="83" t="s">
        <v>60</v>
      </c>
      <c r="G121" s="83" t="s">
        <v>76</v>
      </c>
      <c r="H121" s="83" t="s">
        <v>420</v>
      </c>
      <c r="I121" s="83" t="s">
        <v>63</v>
      </c>
      <c r="J121" s="83" t="s">
        <v>64</v>
      </c>
      <c r="K121" s="83" t="s">
        <v>84</v>
      </c>
      <c r="L121" s="83" t="s">
        <v>64</v>
      </c>
      <c r="M121" s="83" t="s">
        <v>84</v>
      </c>
      <c r="N121" s="83" t="s">
        <v>64</v>
      </c>
      <c r="O121" s="83" t="s">
        <v>84</v>
      </c>
      <c r="P121" s="83" t="s">
        <v>84</v>
      </c>
      <c r="Q121" s="83" t="s">
        <v>64</v>
      </c>
      <c r="R121" s="83" t="s">
        <v>64</v>
      </c>
      <c r="S121" s="83" t="s">
        <v>64</v>
      </c>
      <c r="T121" s="83" t="s">
        <v>64</v>
      </c>
      <c r="U121" s="83" t="s">
        <v>84</v>
      </c>
      <c r="V121" s="83" t="s">
        <v>64</v>
      </c>
      <c r="W121" s="83" t="s">
        <v>64</v>
      </c>
      <c r="X121" s="83" t="s">
        <v>78</v>
      </c>
      <c r="Y121" s="83" t="s">
        <v>64</v>
      </c>
      <c r="Z121" s="83" t="s">
        <v>66</v>
      </c>
      <c r="AA121" s="83" t="s">
        <v>65</v>
      </c>
      <c r="AB121" s="83" t="s">
        <v>66</v>
      </c>
      <c r="AC121" s="83" t="s">
        <v>65</v>
      </c>
      <c r="AD121" s="83" t="s">
        <v>66</v>
      </c>
      <c r="AE121" s="83" t="s">
        <v>65</v>
      </c>
      <c r="AF121" s="83" t="s">
        <v>66</v>
      </c>
      <c r="AG121" s="83" t="s">
        <v>66</v>
      </c>
      <c r="AH121" s="83" t="s">
        <v>65</v>
      </c>
      <c r="AI121" s="83" t="s">
        <v>79</v>
      </c>
      <c r="AJ121" s="83" t="s">
        <v>66</v>
      </c>
      <c r="AK121" s="83" t="s">
        <v>65</v>
      </c>
      <c r="AL121" s="83" t="s">
        <v>66</v>
      </c>
      <c r="AM121" s="83" t="s">
        <v>65</v>
      </c>
      <c r="AN121" s="83" t="s">
        <v>65</v>
      </c>
      <c r="AO121" s="83" t="s">
        <v>65</v>
      </c>
      <c r="AP121" s="83" t="s">
        <v>85</v>
      </c>
      <c r="AQ121" s="83" t="s">
        <v>85</v>
      </c>
      <c r="AR121" s="83" t="s">
        <v>86</v>
      </c>
      <c r="AS121" s="83" t="s">
        <v>223</v>
      </c>
      <c r="AT121" s="83" t="s">
        <v>169</v>
      </c>
      <c r="AU121" s="83" t="s">
        <v>85</v>
      </c>
      <c r="AV121" s="83" t="s">
        <v>71</v>
      </c>
      <c r="AW121" s="83" t="s">
        <v>63</v>
      </c>
      <c r="AX121" s="83" t="s">
        <v>72</v>
      </c>
      <c r="AY121" s="83" t="s">
        <v>63</v>
      </c>
      <c r="AZ121" s="83" t="s">
        <v>63</v>
      </c>
      <c r="BA121" s="83" t="s">
        <v>63</v>
      </c>
      <c r="BB121" s="83" t="s">
        <v>73</v>
      </c>
      <c r="BC121" s="83" t="s">
        <v>73</v>
      </c>
      <c r="BD121" s="83"/>
      <c r="BE121" s="83" t="s">
        <v>73</v>
      </c>
      <c r="BF121" s="83"/>
      <c r="BG121" s="87" t="s">
        <v>335</v>
      </c>
      <c r="BH121" s="87" t="s">
        <v>60</v>
      </c>
      <c r="BI121" s="76" t="s">
        <v>1414</v>
      </c>
      <c r="BJ121">
        <f t="shared" si="2"/>
        <v>10</v>
      </c>
      <c r="BK121" s="87">
        <f t="shared" si="3"/>
        <v>56</v>
      </c>
      <c r="BL121" s="87"/>
      <c r="BM121" s="86" t="str">
        <f>_xlfn.XLOOKUP(Form_Responses181112[[#This Row],[Sekolah School (Cleansed)]],'Quality Check'!$B$11:$B$14,'Quality Check'!$C$11:$C$14,)</f>
        <v>Rural</v>
      </c>
      <c r="BN121" s="86" t="str">
        <f>_xlfn.XLOOKUP(Form_Responses181112[[#This Row],[Sekolah School (Cleansed)]],'Quality Check'!$B$11:$B$14,'Quality Check'!$D$11:$D$14,)</f>
        <v>Controlled Group (CG)</v>
      </c>
    </row>
    <row r="122" spans="1:66" ht="13.2" x14ac:dyDescent="0.25">
      <c r="A122" s="82">
        <v>45572.412009444444</v>
      </c>
      <c r="B122" s="83" t="s">
        <v>421</v>
      </c>
      <c r="C122" s="84" t="s">
        <v>422</v>
      </c>
      <c r="D122" s="83">
        <v>100</v>
      </c>
      <c r="E122" s="83">
        <v>1.38</v>
      </c>
      <c r="F122" s="83" t="s">
        <v>423</v>
      </c>
      <c r="G122" s="83" t="s">
        <v>76</v>
      </c>
      <c r="H122" s="83" t="s">
        <v>424</v>
      </c>
      <c r="I122" s="83" t="s">
        <v>63</v>
      </c>
      <c r="J122" s="83" t="s">
        <v>64</v>
      </c>
      <c r="K122" s="83" t="s">
        <v>64</v>
      </c>
      <c r="L122" s="83" t="s">
        <v>64</v>
      </c>
      <c r="M122" s="83" t="s">
        <v>64</v>
      </c>
      <c r="N122" s="83" t="s">
        <v>64</v>
      </c>
      <c r="O122" s="83" t="s">
        <v>64</v>
      </c>
      <c r="P122" s="83" t="s">
        <v>64</v>
      </c>
      <c r="Q122" s="83" t="s">
        <v>64</v>
      </c>
      <c r="R122" s="83" t="s">
        <v>64</v>
      </c>
      <c r="S122" s="83" t="s">
        <v>64</v>
      </c>
      <c r="T122" s="83" t="s">
        <v>64</v>
      </c>
      <c r="U122" s="83" t="s">
        <v>64</v>
      </c>
      <c r="V122" s="83" t="s">
        <v>64</v>
      </c>
      <c r="W122" s="83" t="s">
        <v>64</v>
      </c>
      <c r="X122" s="83" t="s">
        <v>64</v>
      </c>
      <c r="Y122" s="83" t="s">
        <v>64</v>
      </c>
      <c r="Z122" s="83" t="s">
        <v>101</v>
      </c>
      <c r="AA122" s="83" t="s">
        <v>101</v>
      </c>
      <c r="AB122" s="83" t="s">
        <v>101</v>
      </c>
      <c r="AC122" s="83" t="s">
        <v>101</v>
      </c>
      <c r="AD122" s="83" t="s">
        <v>79</v>
      </c>
      <c r="AE122" s="83" t="s">
        <v>66</v>
      </c>
      <c r="AF122" s="83" t="s">
        <v>66</v>
      </c>
      <c r="AG122" s="83" t="s">
        <v>66</v>
      </c>
      <c r="AH122" s="83" t="s">
        <v>66</v>
      </c>
      <c r="AI122" s="83" t="s">
        <v>79</v>
      </c>
      <c r="AJ122" s="83" t="s">
        <v>66</v>
      </c>
      <c r="AK122" s="83" t="s">
        <v>101</v>
      </c>
      <c r="AL122" s="83" t="s">
        <v>66</v>
      </c>
      <c r="AM122" s="83" t="s">
        <v>66</v>
      </c>
      <c r="AN122" s="83" t="s">
        <v>66</v>
      </c>
      <c r="AO122" s="83" t="s">
        <v>66</v>
      </c>
      <c r="AP122" s="83" t="s">
        <v>80</v>
      </c>
      <c r="AQ122" s="83" t="s">
        <v>80</v>
      </c>
      <c r="AR122" s="83" t="s">
        <v>63</v>
      </c>
      <c r="AS122" s="83" t="s">
        <v>425</v>
      </c>
      <c r="AT122" s="83" t="s">
        <v>87</v>
      </c>
      <c r="AU122" s="83" t="s">
        <v>80</v>
      </c>
      <c r="AV122" s="83" t="s">
        <v>80</v>
      </c>
      <c r="AW122" s="83" t="s">
        <v>63</v>
      </c>
      <c r="AX122" s="83" t="s">
        <v>63</v>
      </c>
      <c r="AY122" s="83" t="s">
        <v>63</v>
      </c>
      <c r="AZ122" s="83" t="s">
        <v>63</v>
      </c>
      <c r="BA122" s="83" t="s">
        <v>72</v>
      </c>
      <c r="BB122" s="83" t="s">
        <v>72</v>
      </c>
      <c r="BC122" s="83" t="s">
        <v>73</v>
      </c>
      <c r="BD122" s="83" t="s">
        <v>426</v>
      </c>
      <c r="BE122" s="83" t="s">
        <v>63</v>
      </c>
      <c r="BF122" s="83" t="s">
        <v>408</v>
      </c>
      <c r="BG122" s="87" t="s">
        <v>335</v>
      </c>
      <c r="BH122" s="86" t="s">
        <v>60</v>
      </c>
      <c r="BI122" s="76" t="s">
        <v>1414</v>
      </c>
      <c r="BJ122">
        <f t="shared" si="2"/>
        <v>15</v>
      </c>
      <c r="BK122" s="87">
        <f t="shared" si="3"/>
        <v>39</v>
      </c>
      <c r="BL122" s="87"/>
      <c r="BM122" s="86" t="str">
        <f>_xlfn.XLOOKUP(Form_Responses181112[[#This Row],[Sekolah School (Cleansed)]],'Quality Check'!$B$11:$B$14,'Quality Check'!$C$11:$C$14,)</f>
        <v>Rural</v>
      </c>
      <c r="BN122" s="86" t="str">
        <f>_xlfn.XLOOKUP(Form_Responses181112[[#This Row],[Sekolah School (Cleansed)]],'Quality Check'!$B$11:$B$14,'Quality Check'!$D$11:$D$14,)</f>
        <v>Controlled Group (CG)</v>
      </c>
    </row>
    <row r="123" spans="1:66" ht="13.2" x14ac:dyDescent="0.25">
      <c r="A123" s="82">
        <v>45572.413884594906</v>
      </c>
      <c r="B123" s="83" t="s">
        <v>427</v>
      </c>
      <c r="C123" s="84" t="s">
        <v>428</v>
      </c>
      <c r="D123" s="83">
        <v>67.86</v>
      </c>
      <c r="E123" s="83">
        <v>1.04</v>
      </c>
      <c r="F123" s="83" t="s">
        <v>423</v>
      </c>
      <c r="G123" s="83" t="s">
        <v>76</v>
      </c>
      <c r="H123" s="83" t="s">
        <v>384</v>
      </c>
      <c r="I123" s="83" t="s">
        <v>63</v>
      </c>
      <c r="J123" s="83" t="s">
        <v>64</v>
      </c>
      <c r="K123" s="83" t="s">
        <v>78</v>
      </c>
      <c r="L123" s="83" t="s">
        <v>64</v>
      </c>
      <c r="M123" s="83" t="s">
        <v>84</v>
      </c>
      <c r="N123" s="83" t="s">
        <v>64</v>
      </c>
      <c r="O123" s="83" t="s">
        <v>64</v>
      </c>
      <c r="P123" s="83" t="s">
        <v>84</v>
      </c>
      <c r="Q123" s="83" t="s">
        <v>64</v>
      </c>
      <c r="R123" s="83" t="s">
        <v>64</v>
      </c>
      <c r="S123" s="83" t="s">
        <v>64</v>
      </c>
      <c r="T123" s="83" t="s">
        <v>64</v>
      </c>
      <c r="U123" s="83" t="s">
        <v>64</v>
      </c>
      <c r="V123" s="83" t="s">
        <v>64</v>
      </c>
      <c r="W123" s="83" t="s">
        <v>64</v>
      </c>
      <c r="X123" s="83" t="s">
        <v>64</v>
      </c>
      <c r="Y123" s="83" t="s">
        <v>64</v>
      </c>
      <c r="Z123" s="83" t="s">
        <v>66</v>
      </c>
      <c r="AA123" s="83" t="s">
        <v>66</v>
      </c>
      <c r="AB123" s="83" t="s">
        <v>66</v>
      </c>
      <c r="AC123" s="83" t="s">
        <v>66</v>
      </c>
      <c r="AD123" s="83" t="s">
        <v>66</v>
      </c>
      <c r="AE123" s="83" t="s">
        <v>66</v>
      </c>
      <c r="AF123" s="83" t="s">
        <v>66</v>
      </c>
      <c r="AG123" s="83" t="s">
        <v>66</v>
      </c>
      <c r="AH123" s="83" t="s">
        <v>65</v>
      </c>
      <c r="AI123" s="83" t="s">
        <v>79</v>
      </c>
      <c r="AJ123" s="83" t="s">
        <v>65</v>
      </c>
      <c r="AK123" s="83" t="s">
        <v>65</v>
      </c>
      <c r="AL123" s="83" t="s">
        <v>65</v>
      </c>
      <c r="AM123" s="83" t="s">
        <v>66</v>
      </c>
      <c r="AN123" s="83" t="s">
        <v>66</v>
      </c>
      <c r="AO123" s="83" t="s">
        <v>66</v>
      </c>
      <c r="AP123" s="83" t="s">
        <v>67</v>
      </c>
      <c r="AQ123" s="83" t="s">
        <v>67</v>
      </c>
      <c r="AR123" s="83" t="s">
        <v>63</v>
      </c>
      <c r="AS123" s="83" t="s">
        <v>223</v>
      </c>
      <c r="AT123" s="83" t="s">
        <v>69</v>
      </c>
      <c r="AU123" s="83" t="s">
        <v>70</v>
      </c>
      <c r="AV123" s="83" t="s">
        <v>67</v>
      </c>
      <c r="AW123" s="83" t="s">
        <v>63</v>
      </c>
      <c r="AX123" s="83" t="s">
        <v>73</v>
      </c>
      <c r="AY123" s="83" t="s">
        <v>72</v>
      </c>
      <c r="AZ123" s="83" t="s">
        <v>73</v>
      </c>
      <c r="BA123" s="83" t="s">
        <v>72</v>
      </c>
      <c r="BB123" s="83" t="s">
        <v>63</v>
      </c>
      <c r="BC123" s="83" t="s">
        <v>73</v>
      </c>
      <c r="BD123" s="83"/>
      <c r="BE123" s="83" t="s">
        <v>73</v>
      </c>
      <c r="BF123" s="83"/>
      <c r="BG123" s="87" t="s">
        <v>335</v>
      </c>
      <c r="BH123" s="86" t="s">
        <v>60</v>
      </c>
      <c r="BI123" s="76" t="s">
        <v>1414</v>
      </c>
      <c r="BJ123">
        <f t="shared" si="2"/>
        <v>13</v>
      </c>
      <c r="BK123" s="87">
        <f t="shared" si="3"/>
        <v>52</v>
      </c>
      <c r="BL123" s="87"/>
      <c r="BM123" s="86" t="str">
        <f>_xlfn.XLOOKUP(Form_Responses181112[[#This Row],[Sekolah School (Cleansed)]],'Quality Check'!$B$11:$B$14,'Quality Check'!$C$11:$C$14,)</f>
        <v>Rural</v>
      </c>
      <c r="BN123" s="86" t="str">
        <f>_xlfn.XLOOKUP(Form_Responses181112[[#This Row],[Sekolah School (Cleansed)]],'Quality Check'!$B$11:$B$14,'Quality Check'!$D$11:$D$14,)</f>
        <v>Controlled Group (CG)</v>
      </c>
    </row>
    <row r="124" spans="1:66" ht="13.2" x14ac:dyDescent="0.25">
      <c r="A124" s="82">
        <v>45572.415002002315</v>
      </c>
      <c r="B124" s="83" t="s">
        <v>429</v>
      </c>
      <c r="C124" s="84" t="s">
        <v>430</v>
      </c>
      <c r="D124" s="83">
        <v>63.4</v>
      </c>
      <c r="E124" s="83">
        <v>0.38</v>
      </c>
      <c r="F124" s="83" t="s">
        <v>114</v>
      </c>
      <c r="G124" s="83" t="s">
        <v>76</v>
      </c>
      <c r="H124" s="83" t="s">
        <v>431</v>
      </c>
      <c r="I124" s="83" t="s">
        <v>63</v>
      </c>
      <c r="J124" s="83" t="s">
        <v>64</v>
      </c>
      <c r="K124" s="83" t="s">
        <v>64</v>
      </c>
      <c r="L124" s="83" t="s">
        <v>64</v>
      </c>
      <c r="M124" s="83" t="s">
        <v>84</v>
      </c>
      <c r="N124" s="83" t="s">
        <v>64</v>
      </c>
      <c r="O124" s="83" t="s">
        <v>64</v>
      </c>
      <c r="P124" s="83" t="s">
        <v>64</v>
      </c>
      <c r="Q124" s="83" t="s">
        <v>64</v>
      </c>
      <c r="R124" s="83" t="s">
        <v>64</v>
      </c>
      <c r="S124" s="83" t="s">
        <v>84</v>
      </c>
      <c r="T124" s="83" t="s">
        <v>64</v>
      </c>
      <c r="U124" s="83" t="s">
        <v>64</v>
      </c>
      <c r="V124" s="83" t="s">
        <v>84</v>
      </c>
      <c r="W124" s="83" t="s">
        <v>78</v>
      </c>
      <c r="X124" s="83" t="s">
        <v>64</v>
      </c>
      <c r="Y124" s="83" t="s">
        <v>78</v>
      </c>
      <c r="Z124" s="83" t="s">
        <v>65</v>
      </c>
      <c r="AA124" s="83" t="s">
        <v>66</v>
      </c>
      <c r="AB124" s="83" t="s">
        <v>65</v>
      </c>
      <c r="AC124" s="83" t="s">
        <v>65</v>
      </c>
      <c r="AD124" s="83" t="s">
        <v>66</v>
      </c>
      <c r="AE124" s="83" t="s">
        <v>66</v>
      </c>
      <c r="AF124" s="83" t="s">
        <v>65</v>
      </c>
      <c r="AG124" s="83" t="s">
        <v>66</v>
      </c>
      <c r="AH124" s="83" t="s">
        <v>66</v>
      </c>
      <c r="AI124" s="83" t="s">
        <v>101</v>
      </c>
      <c r="AJ124" s="83" t="s">
        <v>65</v>
      </c>
      <c r="AK124" s="83" t="s">
        <v>65</v>
      </c>
      <c r="AL124" s="83" t="s">
        <v>65</v>
      </c>
      <c r="AM124" s="83" t="s">
        <v>65</v>
      </c>
      <c r="AN124" s="83" t="s">
        <v>66</v>
      </c>
      <c r="AO124" s="83" t="s">
        <v>66</v>
      </c>
      <c r="AP124" s="83" t="s">
        <v>67</v>
      </c>
      <c r="AQ124" s="83" t="s">
        <v>67</v>
      </c>
      <c r="AR124" s="83" t="s">
        <v>73</v>
      </c>
      <c r="AS124" s="83" t="s">
        <v>68</v>
      </c>
      <c r="AT124" s="83" t="s">
        <v>87</v>
      </c>
      <c r="AU124" s="83" t="s">
        <v>93</v>
      </c>
      <c r="AV124" s="83" t="s">
        <v>71</v>
      </c>
      <c r="AW124" s="83" t="s">
        <v>73</v>
      </c>
      <c r="AX124" s="83" t="s">
        <v>63</v>
      </c>
      <c r="AY124" s="83" t="s">
        <v>63</v>
      </c>
      <c r="AZ124" s="83" t="s">
        <v>63</v>
      </c>
      <c r="BA124" s="83" t="s">
        <v>72</v>
      </c>
      <c r="BB124" s="83" t="s">
        <v>72</v>
      </c>
      <c r="BC124" s="83" t="s">
        <v>73</v>
      </c>
      <c r="BD124" s="83"/>
      <c r="BE124" s="83" t="s">
        <v>73</v>
      </c>
      <c r="BF124" s="83"/>
      <c r="BG124" s="87" t="s">
        <v>335</v>
      </c>
      <c r="BH124" s="87" t="s">
        <v>114</v>
      </c>
      <c r="BI124" s="76" t="s">
        <v>1414</v>
      </c>
      <c r="BJ124">
        <f t="shared" si="2"/>
        <v>11</v>
      </c>
      <c r="BK124" s="87">
        <f t="shared" si="3"/>
        <v>57</v>
      </c>
      <c r="BL124" s="87"/>
      <c r="BM124" s="86" t="str">
        <f>_xlfn.XLOOKUP(Form_Responses181112[[#This Row],[Sekolah School (Cleansed)]],'Quality Check'!$B$11:$B$14,'Quality Check'!$C$11:$C$14,)</f>
        <v>Rural</v>
      </c>
      <c r="BN124" s="86" t="str">
        <f>_xlfn.XLOOKUP(Form_Responses181112[[#This Row],[Sekolah School (Cleansed)]],'Quality Check'!$B$11:$B$14,'Quality Check'!$D$11:$D$14,)</f>
        <v>Controlled Group (CG)</v>
      </c>
    </row>
    <row r="125" spans="1:66" ht="13.2" x14ac:dyDescent="0.25">
      <c r="A125" s="82">
        <v>45572.415546666671</v>
      </c>
      <c r="B125" s="83" t="s">
        <v>432</v>
      </c>
      <c r="C125" s="84" t="s">
        <v>433</v>
      </c>
      <c r="D125" s="83">
        <v>14.29</v>
      </c>
      <c r="E125" s="83">
        <v>0.57999999999999996</v>
      </c>
      <c r="F125" s="83" t="s">
        <v>114</v>
      </c>
      <c r="G125" s="83" t="s">
        <v>76</v>
      </c>
      <c r="H125" s="83" t="s">
        <v>434</v>
      </c>
      <c r="I125" s="83" t="s">
        <v>73</v>
      </c>
      <c r="J125" s="83" t="s">
        <v>64</v>
      </c>
      <c r="K125" s="83" t="s">
        <v>64</v>
      </c>
      <c r="L125" s="83" t="s">
        <v>64</v>
      </c>
      <c r="M125" s="83" t="s">
        <v>84</v>
      </c>
      <c r="N125" s="83" t="s">
        <v>64</v>
      </c>
      <c r="O125" s="83" t="s">
        <v>64</v>
      </c>
      <c r="P125" s="83" t="s">
        <v>64</v>
      </c>
      <c r="Q125" s="83" t="s">
        <v>64</v>
      </c>
      <c r="R125" s="83" t="s">
        <v>64</v>
      </c>
      <c r="S125" s="83" t="s">
        <v>64</v>
      </c>
      <c r="T125" s="83" t="s">
        <v>64</v>
      </c>
      <c r="U125" s="83" t="s">
        <v>78</v>
      </c>
      <c r="V125" s="83" t="s">
        <v>64</v>
      </c>
      <c r="W125" s="83" t="s">
        <v>64</v>
      </c>
      <c r="X125" s="83" t="s">
        <v>64</v>
      </c>
      <c r="Y125" s="83" t="s">
        <v>64</v>
      </c>
      <c r="Z125" s="83" t="s">
        <v>66</v>
      </c>
      <c r="AA125" s="83" t="s">
        <v>65</v>
      </c>
      <c r="AB125" s="83" t="s">
        <v>65</v>
      </c>
      <c r="AC125" s="83" t="s">
        <v>66</v>
      </c>
      <c r="AD125" s="83" t="s">
        <v>66</v>
      </c>
      <c r="AE125" s="83" t="s">
        <v>65</v>
      </c>
      <c r="AF125" s="83" t="s">
        <v>66</v>
      </c>
      <c r="AG125" s="83" t="s">
        <v>66</v>
      </c>
      <c r="AH125" s="83" t="s">
        <v>66</v>
      </c>
      <c r="AI125" s="83" t="s">
        <v>79</v>
      </c>
      <c r="AJ125" s="83" t="s">
        <v>65</v>
      </c>
      <c r="AK125" s="83" t="s">
        <v>65</v>
      </c>
      <c r="AL125" s="83" t="s">
        <v>66</v>
      </c>
      <c r="AM125" s="83" t="s">
        <v>65</v>
      </c>
      <c r="AN125" s="83" t="s">
        <v>66</v>
      </c>
      <c r="AO125" s="83" t="s">
        <v>66</v>
      </c>
      <c r="AP125" s="83" t="s">
        <v>85</v>
      </c>
      <c r="AQ125" s="83" t="s">
        <v>85</v>
      </c>
      <c r="AR125" s="83" t="s">
        <v>63</v>
      </c>
      <c r="AS125" s="83" t="s">
        <v>81</v>
      </c>
      <c r="AT125" s="83" t="s">
        <v>87</v>
      </c>
      <c r="AU125" s="83" t="s">
        <v>85</v>
      </c>
      <c r="AV125" s="83" t="s">
        <v>80</v>
      </c>
      <c r="AW125" s="83" t="s">
        <v>63</v>
      </c>
      <c r="AX125" s="83" t="s">
        <v>73</v>
      </c>
      <c r="AY125" s="83" t="s">
        <v>63</v>
      </c>
      <c r="AZ125" s="83" t="s">
        <v>73</v>
      </c>
      <c r="BA125" s="83" t="s">
        <v>73</v>
      </c>
      <c r="BB125" s="83" t="s">
        <v>72</v>
      </c>
      <c r="BC125" s="83" t="s">
        <v>73</v>
      </c>
      <c r="BD125" s="83"/>
      <c r="BE125" s="83" t="s">
        <v>73</v>
      </c>
      <c r="BF125" s="83"/>
      <c r="BG125" s="87" t="s">
        <v>335</v>
      </c>
      <c r="BH125" s="87" t="s">
        <v>114</v>
      </c>
      <c r="BI125" s="76" t="s">
        <v>1415</v>
      </c>
      <c r="BJ125">
        <f t="shared" si="2"/>
        <v>14</v>
      </c>
      <c r="BK125" s="87">
        <f t="shared" si="3"/>
        <v>54</v>
      </c>
      <c r="BL125" s="87"/>
      <c r="BM125" s="86" t="str">
        <f>_xlfn.XLOOKUP(Form_Responses181112[[#This Row],[Sekolah School (Cleansed)]],'Quality Check'!$B$11:$B$14,'Quality Check'!$C$11:$C$14,)</f>
        <v>Rural</v>
      </c>
      <c r="BN125" s="86" t="str">
        <f>_xlfn.XLOOKUP(Form_Responses181112[[#This Row],[Sekolah School (Cleansed)]],'Quality Check'!$B$11:$B$14,'Quality Check'!$D$11:$D$14,)</f>
        <v>Controlled Group (CG)</v>
      </c>
    </row>
    <row r="126" spans="1:66" ht="13.2" x14ac:dyDescent="0.25">
      <c r="A126" s="82">
        <v>45572.417262650459</v>
      </c>
      <c r="B126" s="83" t="s">
        <v>435</v>
      </c>
      <c r="C126" s="84" t="s">
        <v>436</v>
      </c>
      <c r="D126" s="83">
        <v>66.069999999999993</v>
      </c>
      <c r="E126" s="83">
        <v>1.29</v>
      </c>
      <c r="F126" s="83" t="s">
        <v>114</v>
      </c>
      <c r="G126" s="83" t="s">
        <v>76</v>
      </c>
      <c r="H126" s="83" t="s">
        <v>352</v>
      </c>
      <c r="I126" s="83" t="s">
        <v>63</v>
      </c>
      <c r="J126" s="83" t="s">
        <v>64</v>
      </c>
      <c r="K126" s="83" t="s">
        <v>64</v>
      </c>
      <c r="L126" s="83" t="s">
        <v>64</v>
      </c>
      <c r="M126" s="83" t="s">
        <v>78</v>
      </c>
      <c r="N126" s="83" t="s">
        <v>64</v>
      </c>
      <c r="O126" s="83" t="s">
        <v>64</v>
      </c>
      <c r="P126" s="83" t="s">
        <v>78</v>
      </c>
      <c r="Q126" s="83" t="s">
        <v>84</v>
      </c>
      <c r="R126" s="83" t="s">
        <v>64</v>
      </c>
      <c r="S126" s="83" t="s">
        <v>64</v>
      </c>
      <c r="T126" s="83" t="s">
        <v>64</v>
      </c>
      <c r="U126" s="83" t="s">
        <v>64</v>
      </c>
      <c r="V126" s="83" t="s">
        <v>64</v>
      </c>
      <c r="W126" s="83" t="s">
        <v>64</v>
      </c>
      <c r="X126" s="83" t="s">
        <v>64</v>
      </c>
      <c r="Y126" s="83" t="s">
        <v>64</v>
      </c>
      <c r="Z126" s="83" t="s">
        <v>66</v>
      </c>
      <c r="AA126" s="83" t="s">
        <v>65</v>
      </c>
      <c r="AB126" s="83" t="s">
        <v>65</v>
      </c>
      <c r="AC126" s="83" t="s">
        <v>65</v>
      </c>
      <c r="AD126" s="83" t="s">
        <v>66</v>
      </c>
      <c r="AE126" s="83" t="s">
        <v>66</v>
      </c>
      <c r="AF126" s="83" t="s">
        <v>66</v>
      </c>
      <c r="AG126" s="83" t="s">
        <v>66</v>
      </c>
      <c r="AH126" s="83" t="s">
        <v>79</v>
      </c>
      <c r="AI126" s="83" t="s">
        <v>101</v>
      </c>
      <c r="AJ126" s="83" t="s">
        <v>66</v>
      </c>
      <c r="AK126" s="83" t="s">
        <v>66</v>
      </c>
      <c r="AL126" s="83" t="s">
        <v>66</v>
      </c>
      <c r="AM126" s="83" t="s">
        <v>66</v>
      </c>
      <c r="AN126" s="83" t="s">
        <v>66</v>
      </c>
      <c r="AO126" s="83" t="s">
        <v>66</v>
      </c>
      <c r="AP126" s="83" t="s">
        <v>67</v>
      </c>
      <c r="AQ126" s="83" t="s">
        <v>67</v>
      </c>
      <c r="AR126" s="83" t="s">
        <v>73</v>
      </c>
      <c r="AS126" s="83" t="s">
        <v>120</v>
      </c>
      <c r="AT126" s="83" t="s">
        <v>87</v>
      </c>
      <c r="AU126" s="83" t="s">
        <v>80</v>
      </c>
      <c r="AV126" s="83" t="s">
        <v>67</v>
      </c>
      <c r="AW126" s="83" t="s">
        <v>72</v>
      </c>
      <c r="AX126" s="83" t="s">
        <v>72</v>
      </c>
      <c r="AY126" s="83" t="s">
        <v>72</v>
      </c>
      <c r="AZ126" s="83" t="s">
        <v>72</v>
      </c>
      <c r="BA126" s="83" t="s">
        <v>72</v>
      </c>
      <c r="BB126" s="83" t="s">
        <v>72</v>
      </c>
      <c r="BC126" s="83" t="s">
        <v>73</v>
      </c>
      <c r="BD126" s="83"/>
      <c r="BE126" s="83" t="s">
        <v>73</v>
      </c>
      <c r="BF126" s="83"/>
      <c r="BG126" s="87" t="s">
        <v>335</v>
      </c>
      <c r="BH126" s="87" t="s">
        <v>114</v>
      </c>
      <c r="BI126" s="76" t="s">
        <v>1414</v>
      </c>
      <c r="BJ126">
        <f t="shared" si="2"/>
        <v>14</v>
      </c>
      <c r="BK126" s="87">
        <f t="shared" si="3"/>
        <v>51</v>
      </c>
      <c r="BL126" s="87"/>
      <c r="BM126" s="86" t="str">
        <f>_xlfn.XLOOKUP(Form_Responses181112[[#This Row],[Sekolah School (Cleansed)]],'Quality Check'!$B$11:$B$14,'Quality Check'!$C$11:$C$14,)</f>
        <v>Rural</v>
      </c>
      <c r="BN126" s="86" t="str">
        <f>_xlfn.XLOOKUP(Form_Responses181112[[#This Row],[Sekolah School (Cleansed)]],'Quality Check'!$B$11:$B$14,'Quality Check'!$D$11:$D$14,)</f>
        <v>Controlled Group (CG)</v>
      </c>
    </row>
    <row r="127" spans="1:66" ht="13.2" x14ac:dyDescent="0.25">
      <c r="A127" s="82">
        <v>45572.419156122683</v>
      </c>
      <c r="B127" s="83" t="s">
        <v>437</v>
      </c>
      <c r="C127" s="84" t="s">
        <v>438</v>
      </c>
      <c r="D127" s="83">
        <v>100</v>
      </c>
      <c r="E127" s="83">
        <v>0.87</v>
      </c>
      <c r="F127" s="83" t="s">
        <v>114</v>
      </c>
      <c r="G127" s="83" t="s">
        <v>76</v>
      </c>
      <c r="H127" s="83" t="s">
        <v>439</v>
      </c>
      <c r="I127" s="83" t="s">
        <v>73</v>
      </c>
      <c r="J127" s="83" t="s">
        <v>64</v>
      </c>
      <c r="K127" s="83" t="s">
        <v>64</v>
      </c>
      <c r="L127" s="83" t="s">
        <v>64</v>
      </c>
      <c r="M127" s="83" t="s">
        <v>64</v>
      </c>
      <c r="N127" s="83" t="s">
        <v>84</v>
      </c>
      <c r="O127" s="83" t="s">
        <v>64</v>
      </c>
      <c r="P127" s="83" t="s">
        <v>64</v>
      </c>
      <c r="Q127" s="83" t="s">
        <v>64</v>
      </c>
      <c r="R127" s="83" t="s">
        <v>64</v>
      </c>
      <c r="S127" s="83" t="s">
        <v>84</v>
      </c>
      <c r="T127" s="83" t="s">
        <v>64</v>
      </c>
      <c r="U127" s="83" t="s">
        <v>64</v>
      </c>
      <c r="V127" s="83" t="s">
        <v>64</v>
      </c>
      <c r="W127" s="83" t="s">
        <v>64</v>
      </c>
      <c r="X127" s="83" t="s">
        <v>64</v>
      </c>
      <c r="Y127" s="83" t="s">
        <v>64</v>
      </c>
      <c r="Z127" s="83" t="s">
        <v>101</v>
      </c>
      <c r="AA127" s="83" t="s">
        <v>101</v>
      </c>
      <c r="AB127" s="83" t="s">
        <v>101</v>
      </c>
      <c r="AC127" s="83" t="s">
        <v>101</v>
      </c>
      <c r="AD127" s="83" t="s">
        <v>101</v>
      </c>
      <c r="AE127" s="83" t="s">
        <v>101</v>
      </c>
      <c r="AF127" s="83" t="s">
        <v>101</v>
      </c>
      <c r="AG127" s="83" t="s">
        <v>101</v>
      </c>
      <c r="AH127" s="83" t="s">
        <v>101</v>
      </c>
      <c r="AI127" s="83" t="s">
        <v>65</v>
      </c>
      <c r="AJ127" s="83" t="s">
        <v>66</v>
      </c>
      <c r="AK127" s="83" t="s">
        <v>65</v>
      </c>
      <c r="AL127" s="83" t="s">
        <v>65</v>
      </c>
      <c r="AM127" s="83" t="s">
        <v>65</v>
      </c>
      <c r="AN127" s="83" t="s">
        <v>66</v>
      </c>
      <c r="AO127" s="83" t="s">
        <v>66</v>
      </c>
      <c r="AP127" s="83" t="s">
        <v>85</v>
      </c>
      <c r="AQ127" s="83" t="s">
        <v>80</v>
      </c>
      <c r="AR127" s="83" t="s">
        <v>63</v>
      </c>
      <c r="AS127" s="83" t="s">
        <v>68</v>
      </c>
      <c r="AT127" s="83" t="s">
        <v>87</v>
      </c>
      <c r="AU127" s="83" t="s">
        <v>67</v>
      </c>
      <c r="AV127" s="83" t="s">
        <v>80</v>
      </c>
      <c r="AW127" s="83" t="s">
        <v>72</v>
      </c>
      <c r="AX127" s="83" t="s">
        <v>73</v>
      </c>
      <c r="AY127" s="83" t="s">
        <v>63</v>
      </c>
      <c r="AZ127" s="83" t="s">
        <v>72</v>
      </c>
      <c r="BA127" s="83" t="s">
        <v>73</v>
      </c>
      <c r="BB127" s="83" t="s">
        <v>73</v>
      </c>
      <c r="BC127" s="83" t="s">
        <v>73</v>
      </c>
      <c r="BD127" s="83"/>
      <c r="BE127" s="83" t="s">
        <v>73</v>
      </c>
      <c r="BF127" s="83"/>
      <c r="BG127" s="87" t="s">
        <v>335</v>
      </c>
      <c r="BH127" s="87" t="s">
        <v>114</v>
      </c>
      <c r="BI127" s="76" t="s">
        <v>1415</v>
      </c>
      <c r="BJ127">
        <f t="shared" si="2"/>
        <v>13</v>
      </c>
      <c r="BK127" s="87">
        <f t="shared" si="3"/>
        <v>33</v>
      </c>
      <c r="BL127" s="87"/>
      <c r="BM127" s="86" t="str">
        <f>_xlfn.XLOOKUP(Form_Responses181112[[#This Row],[Sekolah School (Cleansed)]],'Quality Check'!$B$11:$B$14,'Quality Check'!$C$11:$C$14,)</f>
        <v>Rural</v>
      </c>
      <c r="BN127" s="86" t="str">
        <f>_xlfn.XLOOKUP(Form_Responses181112[[#This Row],[Sekolah School (Cleansed)]],'Quality Check'!$B$11:$B$14,'Quality Check'!$D$11:$D$14,)</f>
        <v>Controlled Group (CG)</v>
      </c>
    </row>
    <row r="128" spans="1:66" ht="13.2" x14ac:dyDescent="0.25">
      <c r="A128" s="82">
        <v>45572.419682060186</v>
      </c>
      <c r="B128" s="83" t="s">
        <v>440</v>
      </c>
      <c r="C128" s="84" t="s">
        <v>441</v>
      </c>
      <c r="D128" s="83">
        <v>32.14</v>
      </c>
      <c r="E128" s="83">
        <v>0.13</v>
      </c>
      <c r="F128" s="83" t="s">
        <v>114</v>
      </c>
      <c r="G128" s="83" t="s">
        <v>76</v>
      </c>
      <c r="H128" s="83" t="s">
        <v>335</v>
      </c>
      <c r="I128" s="83" t="s">
        <v>63</v>
      </c>
      <c r="J128" s="83" t="s">
        <v>64</v>
      </c>
      <c r="K128" s="83" t="s">
        <v>64</v>
      </c>
      <c r="L128" s="83" t="s">
        <v>64</v>
      </c>
      <c r="M128" s="83" t="s">
        <v>64</v>
      </c>
      <c r="N128" s="83" t="s">
        <v>64</v>
      </c>
      <c r="O128" s="83" t="s">
        <v>84</v>
      </c>
      <c r="P128" s="83" t="s">
        <v>84</v>
      </c>
      <c r="Q128" s="83" t="s">
        <v>64</v>
      </c>
      <c r="R128" s="83" t="s">
        <v>64</v>
      </c>
      <c r="S128" s="83" t="s">
        <v>64</v>
      </c>
      <c r="T128" s="83" t="s">
        <v>64</v>
      </c>
      <c r="U128" s="83" t="s">
        <v>84</v>
      </c>
      <c r="V128" s="83" t="s">
        <v>64</v>
      </c>
      <c r="W128" s="83" t="s">
        <v>84</v>
      </c>
      <c r="X128" s="83" t="s">
        <v>64</v>
      </c>
      <c r="Y128" s="83" t="s">
        <v>64</v>
      </c>
      <c r="Z128" s="83" t="s">
        <v>65</v>
      </c>
      <c r="AA128" s="83" t="s">
        <v>65</v>
      </c>
      <c r="AB128" s="83" t="s">
        <v>65</v>
      </c>
      <c r="AC128" s="83" t="s">
        <v>65</v>
      </c>
      <c r="AD128" s="83" t="s">
        <v>65</v>
      </c>
      <c r="AE128" s="83" t="s">
        <v>65</v>
      </c>
      <c r="AF128" s="83" t="s">
        <v>65</v>
      </c>
      <c r="AG128" s="83" t="s">
        <v>66</v>
      </c>
      <c r="AH128" s="83" t="s">
        <v>79</v>
      </c>
      <c r="AI128" s="83" t="s">
        <v>79</v>
      </c>
      <c r="AJ128" s="83" t="s">
        <v>65</v>
      </c>
      <c r="AK128" s="83" t="s">
        <v>65</v>
      </c>
      <c r="AL128" s="83" t="s">
        <v>65</v>
      </c>
      <c r="AM128" s="83" t="s">
        <v>65</v>
      </c>
      <c r="AN128" s="83" t="s">
        <v>66</v>
      </c>
      <c r="AO128" s="83" t="s">
        <v>66</v>
      </c>
      <c r="AP128" s="83" t="s">
        <v>67</v>
      </c>
      <c r="AQ128" s="83" t="s">
        <v>67</v>
      </c>
      <c r="AR128" s="83" t="s">
        <v>86</v>
      </c>
      <c r="AS128" s="83" t="s">
        <v>68</v>
      </c>
      <c r="AT128" s="83" t="s">
        <v>87</v>
      </c>
      <c r="AU128" s="83" t="s">
        <v>80</v>
      </c>
      <c r="AV128" s="83" t="s">
        <v>71</v>
      </c>
      <c r="AW128" s="83" t="s">
        <v>72</v>
      </c>
      <c r="AX128" s="83" t="s">
        <v>63</v>
      </c>
      <c r="AY128" s="83" t="s">
        <v>72</v>
      </c>
      <c r="AZ128" s="83" t="s">
        <v>72</v>
      </c>
      <c r="BA128" s="83" t="s">
        <v>63</v>
      </c>
      <c r="BB128" s="83" t="s">
        <v>72</v>
      </c>
      <c r="BC128" s="83" t="s">
        <v>73</v>
      </c>
      <c r="BD128" s="83"/>
      <c r="BE128" s="83" t="s">
        <v>73</v>
      </c>
      <c r="BF128" s="83"/>
      <c r="BG128" s="87" t="s">
        <v>335</v>
      </c>
      <c r="BH128" s="87" t="s">
        <v>114</v>
      </c>
      <c r="BI128" s="76" t="s">
        <v>1414</v>
      </c>
      <c r="BJ128">
        <f t="shared" si="2"/>
        <v>11</v>
      </c>
      <c r="BK128" s="87">
        <f t="shared" si="3"/>
        <v>58</v>
      </c>
      <c r="BL128" s="87"/>
      <c r="BM128" s="86" t="str">
        <f>_xlfn.XLOOKUP(Form_Responses181112[[#This Row],[Sekolah School (Cleansed)]],'Quality Check'!$B$11:$B$14,'Quality Check'!$C$11:$C$14,)</f>
        <v>Rural</v>
      </c>
      <c r="BN128" s="86" t="str">
        <f>_xlfn.XLOOKUP(Form_Responses181112[[#This Row],[Sekolah School (Cleansed)]],'Quality Check'!$B$11:$B$14,'Quality Check'!$D$11:$D$14,)</f>
        <v>Controlled Group (CG)</v>
      </c>
    </row>
    <row r="129" spans="1:66" ht="13.2" x14ac:dyDescent="0.25">
      <c r="A129" s="82">
        <v>45572.42013569444</v>
      </c>
      <c r="B129" s="83" t="s">
        <v>442</v>
      </c>
      <c r="C129" s="84" t="s">
        <v>443</v>
      </c>
      <c r="D129" s="83">
        <v>46.3</v>
      </c>
      <c r="E129" s="83">
        <v>0.08</v>
      </c>
      <c r="F129" s="83" t="s">
        <v>423</v>
      </c>
      <c r="G129" s="83" t="s">
        <v>76</v>
      </c>
      <c r="H129" s="83" t="s">
        <v>335</v>
      </c>
      <c r="I129" s="83" t="s">
        <v>63</v>
      </c>
      <c r="J129" s="83" t="s">
        <v>64</v>
      </c>
      <c r="K129" s="83" t="s">
        <v>84</v>
      </c>
      <c r="L129" s="83" t="s">
        <v>64</v>
      </c>
      <c r="M129" s="83" t="s">
        <v>84</v>
      </c>
      <c r="N129" s="83" t="s">
        <v>64</v>
      </c>
      <c r="O129" s="83" t="s">
        <v>84</v>
      </c>
      <c r="P129" s="83" t="s">
        <v>84</v>
      </c>
      <c r="Q129" s="83" t="s">
        <v>84</v>
      </c>
      <c r="R129" s="83" t="s">
        <v>64</v>
      </c>
      <c r="S129" s="83" t="s">
        <v>84</v>
      </c>
      <c r="T129" s="83" t="s">
        <v>64</v>
      </c>
      <c r="U129" s="83" t="s">
        <v>64</v>
      </c>
      <c r="V129" s="83" t="s">
        <v>84</v>
      </c>
      <c r="W129" s="83" t="s">
        <v>64</v>
      </c>
      <c r="X129" s="83" t="s">
        <v>64</v>
      </c>
      <c r="Y129" s="83" t="s">
        <v>64</v>
      </c>
      <c r="Z129" s="83" t="s">
        <v>65</v>
      </c>
      <c r="AA129" s="83" t="s">
        <v>65</v>
      </c>
      <c r="AB129" s="83" t="s">
        <v>65</v>
      </c>
      <c r="AC129" s="83" t="s">
        <v>65</v>
      </c>
      <c r="AD129" s="83" t="s">
        <v>65</v>
      </c>
      <c r="AE129" s="83" t="s">
        <v>65</v>
      </c>
      <c r="AF129" s="83" t="s">
        <v>66</v>
      </c>
      <c r="AG129" s="83" t="s">
        <v>66</v>
      </c>
      <c r="AH129" s="83" t="s">
        <v>65</v>
      </c>
      <c r="AI129" s="83" t="s">
        <v>101</v>
      </c>
      <c r="AJ129" s="83" t="s">
        <v>65</v>
      </c>
      <c r="AK129" s="83" t="s">
        <v>79</v>
      </c>
      <c r="AL129" s="83" t="s">
        <v>66</v>
      </c>
      <c r="AM129" s="83" t="s">
        <v>66</v>
      </c>
      <c r="AN129" s="83" t="s">
        <v>79</v>
      </c>
      <c r="AO129" s="83" t="s">
        <v>79</v>
      </c>
      <c r="AP129" s="83" t="s">
        <v>85</v>
      </c>
      <c r="AQ129" s="83" t="s">
        <v>85</v>
      </c>
      <c r="AR129" s="83" t="s">
        <v>63</v>
      </c>
      <c r="AS129" s="83" t="s">
        <v>68</v>
      </c>
      <c r="AT129" s="83" t="s">
        <v>87</v>
      </c>
      <c r="AU129" s="83" t="s">
        <v>70</v>
      </c>
      <c r="AV129" s="83" t="s">
        <v>80</v>
      </c>
      <c r="AW129" s="83" t="s">
        <v>72</v>
      </c>
      <c r="AX129" s="83" t="s">
        <v>73</v>
      </c>
      <c r="AY129" s="83" t="s">
        <v>72</v>
      </c>
      <c r="AZ129" s="83" t="s">
        <v>63</v>
      </c>
      <c r="BA129" s="83" t="s">
        <v>73</v>
      </c>
      <c r="BB129" s="83" t="s">
        <v>73</v>
      </c>
      <c r="BC129" s="83" t="s">
        <v>73</v>
      </c>
      <c r="BD129" s="83"/>
      <c r="BE129" s="83" t="s">
        <v>73</v>
      </c>
      <c r="BF129" s="83"/>
      <c r="BG129" s="87" t="s">
        <v>335</v>
      </c>
      <c r="BH129" s="86" t="s">
        <v>60</v>
      </c>
      <c r="BI129" s="76" t="s">
        <v>1414</v>
      </c>
      <c r="BJ129">
        <f t="shared" si="2"/>
        <v>9</v>
      </c>
      <c r="BK129" s="87">
        <f t="shared" si="3"/>
        <v>54</v>
      </c>
      <c r="BL129" s="87"/>
      <c r="BM129" s="86" t="str">
        <f>_xlfn.XLOOKUP(Form_Responses181112[[#This Row],[Sekolah School (Cleansed)]],'Quality Check'!$B$11:$B$14,'Quality Check'!$C$11:$C$14,)</f>
        <v>Rural</v>
      </c>
      <c r="BN129" s="86" t="str">
        <f>_xlfn.XLOOKUP(Form_Responses181112[[#This Row],[Sekolah School (Cleansed)]],'Quality Check'!$B$11:$B$14,'Quality Check'!$D$11:$D$14,)</f>
        <v>Controlled Group (CG)</v>
      </c>
    </row>
    <row r="130" spans="1:66" ht="13.2" x14ac:dyDescent="0.25">
      <c r="A130" s="82">
        <v>45572.421749351852</v>
      </c>
      <c r="B130" s="83" t="s">
        <v>444</v>
      </c>
      <c r="C130" s="84" t="s">
        <v>445</v>
      </c>
      <c r="D130" s="83">
        <v>42.86</v>
      </c>
      <c r="E130" s="83">
        <v>0.38</v>
      </c>
      <c r="F130" s="83" t="s">
        <v>423</v>
      </c>
      <c r="G130" s="83" t="s">
        <v>76</v>
      </c>
      <c r="H130" s="83" t="s">
        <v>335</v>
      </c>
      <c r="I130" s="83" t="s">
        <v>73</v>
      </c>
      <c r="J130" s="83" t="s">
        <v>145</v>
      </c>
      <c r="K130" s="83" t="s">
        <v>78</v>
      </c>
      <c r="L130" s="83" t="s">
        <v>64</v>
      </c>
      <c r="M130" s="83" t="s">
        <v>84</v>
      </c>
      <c r="N130" s="83" t="s">
        <v>64</v>
      </c>
      <c r="O130" s="83" t="s">
        <v>64</v>
      </c>
      <c r="P130" s="83" t="s">
        <v>64</v>
      </c>
      <c r="Q130" s="83" t="s">
        <v>64</v>
      </c>
      <c r="R130" s="83" t="s">
        <v>64</v>
      </c>
      <c r="S130" s="83" t="s">
        <v>84</v>
      </c>
      <c r="T130" s="83" t="s">
        <v>64</v>
      </c>
      <c r="U130" s="83" t="s">
        <v>84</v>
      </c>
      <c r="V130" s="83" t="s">
        <v>64</v>
      </c>
      <c r="W130" s="83" t="s">
        <v>64</v>
      </c>
      <c r="X130" s="83" t="s">
        <v>64</v>
      </c>
      <c r="Y130" s="83" t="s">
        <v>64</v>
      </c>
      <c r="Z130" s="83" t="s">
        <v>66</v>
      </c>
      <c r="AA130" s="83" t="s">
        <v>65</v>
      </c>
      <c r="AB130" s="83" t="s">
        <v>66</v>
      </c>
      <c r="AC130" s="83" t="s">
        <v>65</v>
      </c>
      <c r="AD130" s="83" t="s">
        <v>66</v>
      </c>
      <c r="AE130" s="83" t="s">
        <v>65</v>
      </c>
      <c r="AF130" s="83" t="s">
        <v>66</v>
      </c>
      <c r="AG130" s="83" t="s">
        <v>65</v>
      </c>
      <c r="AH130" s="83" t="s">
        <v>66</v>
      </c>
      <c r="AI130" s="83" t="s">
        <v>79</v>
      </c>
      <c r="AJ130" s="83" t="s">
        <v>65</v>
      </c>
      <c r="AK130" s="83" t="s">
        <v>65</v>
      </c>
      <c r="AL130" s="83" t="s">
        <v>66</v>
      </c>
      <c r="AM130" s="83" t="s">
        <v>65</v>
      </c>
      <c r="AN130" s="83" t="s">
        <v>66</v>
      </c>
      <c r="AO130" s="83" t="s">
        <v>66</v>
      </c>
      <c r="AP130" s="83" t="s">
        <v>85</v>
      </c>
      <c r="AQ130" s="83" t="s">
        <v>85</v>
      </c>
      <c r="AR130" s="83" t="s">
        <v>86</v>
      </c>
      <c r="AS130" s="83" t="s">
        <v>446</v>
      </c>
      <c r="AT130" s="83" t="s">
        <v>87</v>
      </c>
      <c r="AU130" s="83" t="s">
        <v>70</v>
      </c>
      <c r="AV130" s="83" t="s">
        <v>71</v>
      </c>
      <c r="AW130" s="83" t="s">
        <v>73</v>
      </c>
      <c r="AX130" s="83" t="s">
        <v>72</v>
      </c>
      <c r="AY130" s="83" t="s">
        <v>73</v>
      </c>
      <c r="AZ130" s="83" t="s">
        <v>72</v>
      </c>
      <c r="BA130" s="83" t="s">
        <v>73</v>
      </c>
      <c r="BB130" s="83" t="s">
        <v>73</v>
      </c>
      <c r="BC130" s="83" t="s">
        <v>73</v>
      </c>
      <c r="BD130" s="83"/>
      <c r="BE130" s="83" t="s">
        <v>73</v>
      </c>
      <c r="BF130" s="83"/>
      <c r="BG130" s="87" t="s">
        <v>335</v>
      </c>
      <c r="BH130" s="86" t="s">
        <v>60</v>
      </c>
      <c r="BI130" s="76" t="s">
        <v>1415</v>
      </c>
      <c r="BJ130">
        <f t="shared" ref="BJ130:BJ193" si="4">SUM(IF(J130="Betul / True",1,IF(J130="Salah / False",0,IF(J130="Tidak tahu / Dont Know",0,"PLEASE CHECK"))),IF(K130="Betul / True",1,IF(K130="Salah / False",0,IF(K130="Tidak tahu / Dont Know",0,"PLEASE CHECK"))),IF(L130="Betul / True",1,IF(L130="Salah / False",0,IF(L130="Tidak tahu / Dont Know",0,"PLEASE CHECK"))),IF(M130="Betul / True",0,IF(M130="Salah / False",1,IF(M130="Tidak tahu / Dont Know",0,"PLEASE CHECK"))),IF(N130="Betul / True",1,IF(N130="Salah / False",0,IF(N130="Tidak tahu / Dont Know",0,"PLEASE CHECK"))),IF(O130="Betul / True",1,IF(O130="Salah / False",0,IF(O130="Tidak tahu / Dont Know",0,"PLEASE CHECK"))),IF(P130="Betul / True",1,IF(P130="Salah / False",0,IF(P130="Tidak tahu / Dont Know",0,"PLEASE CHECK"))),IF(Q130="Betul / True",1,IF(Q130="Salah / False",0,IF(Q130="Tidak tahu / Dont Know",0,"PLEASE CHECK"))),IF(R130="Betul / True",1,IF(R130="Salah / False",0,IF(R130="Tidak tahu / Dont Know",0,"PLEASE CHECK"))),IF(S130="Betul / True",1,IF(S130="Salah / False",0,IF(S130="Tidak tahu / Dont Know",0,"PLEASE CHECK"))),IF(T130="Betul / True",1,IF(T130="Salah / False",0,IF(T130="Tidak tahu / Dont Know",0,"PLEASE CHECK"))),IF(U130="Betul / True",1,IF(U130="Salah / False",0,IF(U130="Tidak tahu / Dont Know",0,"PLEASE CHECK"))),IF(V130="Betul / True",1,IF(V130="Salah / False",0,IF(V130="Tidak tahu / Dont Know",0,"PLEASE CHECK"))),IF(W130="Betul / True",1,IF(W130="Salah / False",0,IF(W130="Tidak tahu / Dont Know",0,"PLEASE CHECK"))),IF(X130="Betul / True",1,IF(X130="Salah / False",0,IF(X130="Tidak tahu / Dont Know",0,"PLEASE CHECK"))),IF(Y130="Betul / True",1,IF(Y130="Salah / False",0,IF(Y130="Tidak tahu / Dont Know",0,"PLEASE CHECK"))))</f>
        <v>11</v>
      </c>
      <c r="BK130" s="87">
        <f t="shared" ref="BK130:BK193" si="5">SUM(IF(Z130="Sangat setuju / Strongly agree",4,IF(Z130="Setuju / Slightly agree",3,IF(Z130="Tidak setuju / Slightly disagree",2,IF(Z130="Sangat tidak setuju / Strongly disagree",1,"PLEASECHECK")))),IF(AA130="Sangat setuju / Strongly agree",4,IF(AA130="Setuju / Slightly agree",3,IF(AA130="Tidak setuju / Slightly disagree",2,IF(AA130="Sangat tidak setuju / Strongly disagree",1,"PLEASECHECK")))),IF(AB130="Sangat setuju / Strongly agree",4,IF(AB130="Setuju / Slightly agree",3,IF(AB130="Tidak setuju / Slightly disagree",2,IF(AB130="Sangat tidak setuju / Strongly disagree",1,"PLEASECHECK")))),IF(AC130="Sangat setuju / Strongly agree",4,IF(AC130="Setuju / Slightly agree",3,IF(AC130="Tidak setuju / Slightly disagree",2,IF(AC130="Sangat tidak setuju / Strongly disagree",1,"PLEASECHECK")))),IF(AD130="Sangat setuju / Strongly agree",4,IF(AD130="Setuju / Slightly agree",3,IF(AD130="Tidak setuju / Slightly disagree",2,IF(AD130="Sangat tidak setuju / Strongly disagree",1,"PLEASECHECK")))),IF(AE130="Sangat setuju / Strongly agree",4,IF(AE130="Setuju / Slightly agree",3,IF(AE130="Tidak setuju / Slightly disagree",2,IF(AE130="Sangat tidak setuju / Strongly disagree",1,"PLEASECHECK")))),IF(AF130="Sangat setuju / Strongly agree",4,IF(AF130="Setuju / Slightly agree",3,IF(AF130="Tidak setuju / Slightly disagree",2,IF(AF130="Sangat tidak setuju / Strongly disagree",1,"PLEASECHECK")))),IF(AG130="Sangat setuju / Strongly agree",4,IF(AG130="Setuju / Slightly agree",3,IF(AG130="Tidak setuju / Slightly disagree",2,IF(AG130="Sangat tidak setuju / Strongly disagree",2,"PLEASECHECK")))),IF(AH130="Sangat setuju / Strongly agree",4,IF(AH130="Setuju / Slightly agree",3,IF(AH130="Tidak setuju / Slightly disagree",2,IF(AH130="Sangat tidak setuju / Strongly disagree",2,"PLEASECHECK")))),IF(AI130="Sangat setuju / Strongly agree",1,IF(AI130="Setuju / Slightly agree",2,IF(AI130="Tidak setuju / Slightly disagree",3,IF(AI130="Sangat tidak setuju / Strongly disagree",4,"PLEASECHECK")))),IF(AJ130="Sangat setuju / Strongly agree",4,IF(AJ130="Setuju / Slightly agree",3,IF(AJ130="Tidak setuju / Slightly disagree",2,IF(AJ130="Sangat tidak setuju / Strongly disagree",3,"PLEASECHECK")))),IF(AK130="Sangat setuju / Strongly agree",4,IF(AK130="Setuju / Slightly agree",3,IF(AK130="Tidak setuju / Slightly disagree",2,IF(AK130="Sangat tidak setuju / Strongly disagree",3,"PLEASECHECK")))),IF(AL130="Sangat setuju / Strongly agree",4,IF(AL130="Setuju / Slightly agree",3,IF(AL130="Tidak setuju / Slightly disagree",2,IF(AL130="Sangat tidak setuju / Strongly disagree",3,"PLEASECHECK")))),IF(AM130="Sangat setuju / Strongly agree",4,IF(AM130="Setuju / Slightly agree",3,IF(AM130="Tidak setuju / Slightly disagree",2,IF(AM130="Sangat tidak setuju / Strongly disagree",3,"PLEASECHECK")))),IF(AN130="Sangat setuju / Strongly agree",4,IF(AN130="Setuju / Slightly agree",3,IF(AN130="Tidak setuju / Slightly disagree",2,IF(AN130="Sangat tidak setuju / Strongly disagree",4,"PLEASECHECK")))),IF(AO130="Sangat setuju / Strongly agree",4,IF(AO130="Setuju / Slightly agree",3,IF(AO130="Tidak setuju / Slightly disagree",2,IF(AO130="Sangat tidak setuju / Strongly disagree",4,"PLEASECHECK")))))</f>
        <v>55</v>
      </c>
      <c r="BL130" s="87"/>
      <c r="BM130" s="86" t="str">
        <f>_xlfn.XLOOKUP(Form_Responses181112[[#This Row],[Sekolah School (Cleansed)]],'Quality Check'!$B$11:$B$14,'Quality Check'!$C$11:$C$14,)</f>
        <v>Rural</v>
      </c>
      <c r="BN130" s="86" t="str">
        <f>_xlfn.XLOOKUP(Form_Responses181112[[#This Row],[Sekolah School (Cleansed)]],'Quality Check'!$B$11:$B$14,'Quality Check'!$D$11:$D$14,)</f>
        <v>Controlled Group (CG)</v>
      </c>
    </row>
    <row r="131" spans="1:66" ht="13.2" x14ac:dyDescent="0.25">
      <c r="A131" s="82">
        <v>45572.423066400464</v>
      </c>
      <c r="B131" s="83" t="s">
        <v>447</v>
      </c>
      <c r="C131" s="84" t="s">
        <v>448</v>
      </c>
      <c r="D131" s="83">
        <v>100</v>
      </c>
      <c r="E131" s="83">
        <v>0.5</v>
      </c>
      <c r="F131" s="83" t="s">
        <v>423</v>
      </c>
      <c r="G131" s="83" t="s">
        <v>76</v>
      </c>
      <c r="H131" s="83" t="s">
        <v>449</v>
      </c>
      <c r="I131" s="83" t="s">
        <v>63</v>
      </c>
      <c r="J131" s="83" t="s">
        <v>64</v>
      </c>
      <c r="K131" s="83" t="s">
        <v>64</v>
      </c>
      <c r="L131" s="83" t="s">
        <v>64</v>
      </c>
      <c r="M131" s="83" t="s">
        <v>84</v>
      </c>
      <c r="N131" s="83" t="s">
        <v>64</v>
      </c>
      <c r="O131" s="83" t="s">
        <v>64</v>
      </c>
      <c r="P131" s="83" t="s">
        <v>64</v>
      </c>
      <c r="Q131" s="83" t="s">
        <v>84</v>
      </c>
      <c r="R131" s="83" t="s">
        <v>64</v>
      </c>
      <c r="S131" s="83" t="s">
        <v>84</v>
      </c>
      <c r="T131" s="83" t="s">
        <v>64</v>
      </c>
      <c r="U131" s="83" t="s">
        <v>84</v>
      </c>
      <c r="V131" s="83" t="s">
        <v>64</v>
      </c>
      <c r="W131" s="83" t="s">
        <v>64</v>
      </c>
      <c r="X131" s="83" t="s">
        <v>84</v>
      </c>
      <c r="Y131" s="83" t="s">
        <v>64</v>
      </c>
      <c r="Z131" s="83" t="s">
        <v>65</v>
      </c>
      <c r="AA131" s="83" t="s">
        <v>65</v>
      </c>
      <c r="AB131" s="83" t="s">
        <v>66</v>
      </c>
      <c r="AC131" s="83" t="s">
        <v>65</v>
      </c>
      <c r="AD131" s="83" t="s">
        <v>65</v>
      </c>
      <c r="AE131" s="83" t="s">
        <v>65</v>
      </c>
      <c r="AF131" s="83" t="s">
        <v>66</v>
      </c>
      <c r="AG131" s="83" t="s">
        <v>65</v>
      </c>
      <c r="AH131" s="83" t="s">
        <v>65</v>
      </c>
      <c r="AI131" s="83" t="s">
        <v>101</v>
      </c>
      <c r="AJ131" s="83" t="s">
        <v>66</v>
      </c>
      <c r="AK131" s="83" t="s">
        <v>66</v>
      </c>
      <c r="AL131" s="83" t="s">
        <v>65</v>
      </c>
      <c r="AM131" s="83" t="s">
        <v>65</v>
      </c>
      <c r="AN131" s="83" t="s">
        <v>66</v>
      </c>
      <c r="AO131" s="83" t="s">
        <v>66</v>
      </c>
      <c r="AP131" s="83" t="s">
        <v>67</v>
      </c>
      <c r="AQ131" s="83" t="s">
        <v>67</v>
      </c>
      <c r="AR131" s="83" t="s">
        <v>86</v>
      </c>
      <c r="AS131" s="83" t="s">
        <v>68</v>
      </c>
      <c r="AT131" s="83" t="s">
        <v>69</v>
      </c>
      <c r="AU131" s="83" t="s">
        <v>70</v>
      </c>
      <c r="AV131" s="83" t="s">
        <v>71</v>
      </c>
      <c r="AW131" s="83" t="s">
        <v>73</v>
      </c>
      <c r="AX131" s="83" t="s">
        <v>73</v>
      </c>
      <c r="AY131" s="83" t="s">
        <v>72</v>
      </c>
      <c r="AZ131" s="83" t="s">
        <v>72</v>
      </c>
      <c r="BA131" s="83" t="s">
        <v>72</v>
      </c>
      <c r="BB131" s="83" t="s">
        <v>73</v>
      </c>
      <c r="BC131" s="83" t="s">
        <v>73</v>
      </c>
      <c r="BD131" s="83"/>
      <c r="BE131" s="83" t="s">
        <v>73</v>
      </c>
      <c r="BF131" s="83"/>
      <c r="BG131" s="87" t="s">
        <v>335</v>
      </c>
      <c r="BH131" s="86" t="s">
        <v>60</v>
      </c>
      <c r="BI131" s="76" t="s">
        <v>1414</v>
      </c>
      <c r="BJ131">
        <f t="shared" si="4"/>
        <v>11</v>
      </c>
      <c r="BK131" s="87">
        <f t="shared" si="5"/>
        <v>58</v>
      </c>
      <c r="BL131" s="87"/>
      <c r="BM131" s="86" t="str">
        <f>_xlfn.XLOOKUP(Form_Responses181112[[#This Row],[Sekolah School (Cleansed)]],'Quality Check'!$B$11:$B$14,'Quality Check'!$C$11:$C$14,)</f>
        <v>Rural</v>
      </c>
      <c r="BN131" s="86" t="str">
        <f>_xlfn.XLOOKUP(Form_Responses181112[[#This Row],[Sekolah School (Cleansed)]],'Quality Check'!$B$11:$B$14,'Quality Check'!$D$11:$D$14,)</f>
        <v>Controlled Group (CG)</v>
      </c>
    </row>
    <row r="132" spans="1:66" ht="13.2" x14ac:dyDescent="0.25">
      <c r="A132" s="82">
        <v>45572.424187581018</v>
      </c>
      <c r="B132" s="83" t="s">
        <v>450</v>
      </c>
      <c r="C132" s="84" t="s">
        <v>451</v>
      </c>
      <c r="D132" s="83">
        <v>100</v>
      </c>
      <c r="E132" s="83">
        <v>0.57999999999999996</v>
      </c>
      <c r="F132" s="83" t="s">
        <v>423</v>
      </c>
      <c r="G132" s="83" t="s">
        <v>76</v>
      </c>
      <c r="H132" s="83" t="s">
        <v>330</v>
      </c>
      <c r="I132" s="83" t="s">
        <v>63</v>
      </c>
      <c r="J132" s="83" t="s">
        <v>64</v>
      </c>
      <c r="K132" s="83" t="s">
        <v>84</v>
      </c>
      <c r="L132" s="83" t="s">
        <v>64</v>
      </c>
      <c r="M132" s="83" t="s">
        <v>84</v>
      </c>
      <c r="N132" s="83" t="s">
        <v>64</v>
      </c>
      <c r="O132" s="83" t="s">
        <v>64</v>
      </c>
      <c r="P132" s="83" t="s">
        <v>84</v>
      </c>
      <c r="Q132" s="83" t="s">
        <v>84</v>
      </c>
      <c r="R132" s="83" t="s">
        <v>84</v>
      </c>
      <c r="S132" s="83" t="s">
        <v>64</v>
      </c>
      <c r="T132" s="83" t="s">
        <v>64</v>
      </c>
      <c r="U132" s="83" t="s">
        <v>64</v>
      </c>
      <c r="V132" s="83" t="s">
        <v>64</v>
      </c>
      <c r="W132" s="83" t="s">
        <v>64</v>
      </c>
      <c r="X132" s="83" t="s">
        <v>64</v>
      </c>
      <c r="Y132" s="83" t="s">
        <v>64</v>
      </c>
      <c r="Z132" s="83" t="s">
        <v>66</v>
      </c>
      <c r="AA132" s="83" t="s">
        <v>65</v>
      </c>
      <c r="AB132" s="83" t="s">
        <v>66</v>
      </c>
      <c r="AC132" s="83" t="s">
        <v>65</v>
      </c>
      <c r="AD132" s="83" t="s">
        <v>65</v>
      </c>
      <c r="AE132" s="83" t="s">
        <v>66</v>
      </c>
      <c r="AF132" s="83" t="s">
        <v>66</v>
      </c>
      <c r="AG132" s="83" t="s">
        <v>65</v>
      </c>
      <c r="AH132" s="83" t="s">
        <v>66</v>
      </c>
      <c r="AI132" s="83" t="s">
        <v>66</v>
      </c>
      <c r="AJ132" s="83" t="s">
        <v>66</v>
      </c>
      <c r="AK132" s="83" t="s">
        <v>65</v>
      </c>
      <c r="AL132" s="83" t="s">
        <v>66</v>
      </c>
      <c r="AM132" s="83" t="s">
        <v>65</v>
      </c>
      <c r="AN132" s="83" t="s">
        <v>66</v>
      </c>
      <c r="AO132" s="83" t="s">
        <v>66</v>
      </c>
      <c r="AP132" s="83" t="s">
        <v>67</v>
      </c>
      <c r="AQ132" s="83" t="s">
        <v>67</v>
      </c>
      <c r="AR132" s="83" t="s">
        <v>86</v>
      </c>
      <c r="AS132" s="83" t="s">
        <v>68</v>
      </c>
      <c r="AT132" s="83" t="s">
        <v>69</v>
      </c>
      <c r="AU132" s="83" t="s">
        <v>70</v>
      </c>
      <c r="AV132" s="83" t="s">
        <v>71</v>
      </c>
      <c r="AW132" s="83" t="s">
        <v>72</v>
      </c>
      <c r="AX132" s="83" t="s">
        <v>63</v>
      </c>
      <c r="AY132" s="83" t="s">
        <v>63</v>
      </c>
      <c r="AZ132" s="83" t="s">
        <v>72</v>
      </c>
      <c r="BA132" s="83" t="s">
        <v>73</v>
      </c>
      <c r="BB132" s="83" t="s">
        <v>73</v>
      </c>
      <c r="BC132" s="83" t="s">
        <v>73</v>
      </c>
      <c r="BD132" s="83"/>
      <c r="BE132" s="83" t="s">
        <v>73</v>
      </c>
      <c r="BF132" s="83"/>
      <c r="BG132" s="87" t="s">
        <v>335</v>
      </c>
      <c r="BH132" s="86" t="s">
        <v>60</v>
      </c>
      <c r="BI132" s="76" t="s">
        <v>1414</v>
      </c>
      <c r="BJ132">
        <f t="shared" si="4"/>
        <v>11</v>
      </c>
      <c r="BK132" s="87">
        <f t="shared" si="5"/>
        <v>53</v>
      </c>
      <c r="BL132" s="87"/>
      <c r="BM132" s="86" t="str">
        <f>_xlfn.XLOOKUP(Form_Responses181112[[#This Row],[Sekolah School (Cleansed)]],'Quality Check'!$B$11:$B$14,'Quality Check'!$C$11:$C$14,)</f>
        <v>Rural</v>
      </c>
      <c r="BN132" s="86" t="str">
        <f>_xlfn.XLOOKUP(Form_Responses181112[[#This Row],[Sekolah School (Cleansed)]],'Quality Check'!$B$11:$B$14,'Quality Check'!$D$11:$D$14,)</f>
        <v>Controlled Group (CG)</v>
      </c>
    </row>
    <row r="133" spans="1:66" ht="13.2" x14ac:dyDescent="0.25">
      <c r="A133" s="82">
        <v>45572.425295925925</v>
      </c>
      <c r="B133" s="83" t="s">
        <v>452</v>
      </c>
      <c r="C133" s="84" t="s">
        <v>453</v>
      </c>
      <c r="D133" s="83">
        <v>77.680000000000007</v>
      </c>
      <c r="E133" s="83">
        <v>0.38</v>
      </c>
      <c r="F133" s="83" t="s">
        <v>423</v>
      </c>
      <c r="G133" s="83" t="s">
        <v>76</v>
      </c>
      <c r="H133" s="83" t="s">
        <v>454</v>
      </c>
      <c r="I133" s="83" t="s">
        <v>63</v>
      </c>
      <c r="J133" s="83" t="s">
        <v>64</v>
      </c>
      <c r="K133" s="83" t="s">
        <v>84</v>
      </c>
      <c r="L133" s="83" t="s">
        <v>64</v>
      </c>
      <c r="M133" s="83" t="s">
        <v>84</v>
      </c>
      <c r="N133" s="83" t="s">
        <v>64</v>
      </c>
      <c r="O133" s="83" t="s">
        <v>64</v>
      </c>
      <c r="P133" s="83" t="s">
        <v>84</v>
      </c>
      <c r="Q133" s="83" t="s">
        <v>84</v>
      </c>
      <c r="R133" s="83" t="s">
        <v>64</v>
      </c>
      <c r="S133" s="83" t="s">
        <v>64</v>
      </c>
      <c r="T133" s="83" t="s">
        <v>84</v>
      </c>
      <c r="U133" s="83" t="s">
        <v>64</v>
      </c>
      <c r="V133" s="83" t="s">
        <v>64</v>
      </c>
      <c r="W133" s="83" t="s">
        <v>84</v>
      </c>
      <c r="X133" s="83" t="s">
        <v>64</v>
      </c>
      <c r="Y133" s="83" t="s">
        <v>64</v>
      </c>
      <c r="Z133" s="83" t="s">
        <v>65</v>
      </c>
      <c r="AA133" s="83" t="s">
        <v>65</v>
      </c>
      <c r="AB133" s="83" t="s">
        <v>65</v>
      </c>
      <c r="AC133" s="83" t="s">
        <v>65</v>
      </c>
      <c r="AD133" s="83" t="s">
        <v>65</v>
      </c>
      <c r="AE133" s="83" t="s">
        <v>66</v>
      </c>
      <c r="AF133" s="83" t="s">
        <v>65</v>
      </c>
      <c r="AG133" s="83" t="s">
        <v>65</v>
      </c>
      <c r="AH133" s="83" t="s">
        <v>65</v>
      </c>
      <c r="AI133" s="83" t="s">
        <v>101</v>
      </c>
      <c r="AJ133" s="83" t="s">
        <v>65</v>
      </c>
      <c r="AK133" s="83" t="s">
        <v>66</v>
      </c>
      <c r="AL133" s="83" t="s">
        <v>66</v>
      </c>
      <c r="AM133" s="83" t="s">
        <v>65</v>
      </c>
      <c r="AN133" s="83" t="s">
        <v>66</v>
      </c>
      <c r="AO133" s="83" t="s">
        <v>66</v>
      </c>
      <c r="AP133" s="83" t="s">
        <v>85</v>
      </c>
      <c r="AQ133" s="83" t="s">
        <v>85</v>
      </c>
      <c r="AR133" s="83" t="s">
        <v>63</v>
      </c>
      <c r="AS133" s="83" t="s">
        <v>81</v>
      </c>
      <c r="AT133" s="83" t="s">
        <v>69</v>
      </c>
      <c r="AU133" s="83" t="s">
        <v>70</v>
      </c>
      <c r="AV133" s="83" t="s">
        <v>71</v>
      </c>
      <c r="AW133" s="83" t="s">
        <v>72</v>
      </c>
      <c r="AX133" s="83" t="s">
        <v>73</v>
      </c>
      <c r="AY133" s="83" t="s">
        <v>72</v>
      </c>
      <c r="AZ133" s="83" t="s">
        <v>72</v>
      </c>
      <c r="BA133" s="83" t="s">
        <v>73</v>
      </c>
      <c r="BB133" s="83" t="s">
        <v>73</v>
      </c>
      <c r="BC133" s="83" t="s">
        <v>73</v>
      </c>
      <c r="BD133" s="83"/>
      <c r="BE133" s="83" t="s">
        <v>73</v>
      </c>
      <c r="BF133" s="83"/>
      <c r="BG133" s="87" t="s">
        <v>335</v>
      </c>
      <c r="BH133" s="86" t="s">
        <v>60</v>
      </c>
      <c r="BI133" s="76" t="s">
        <v>1414</v>
      </c>
      <c r="BJ133">
        <f t="shared" si="4"/>
        <v>10</v>
      </c>
      <c r="BK133" s="87">
        <f t="shared" si="5"/>
        <v>59</v>
      </c>
      <c r="BL133" s="87"/>
      <c r="BM133" s="86" t="str">
        <f>_xlfn.XLOOKUP(Form_Responses181112[[#This Row],[Sekolah School (Cleansed)]],'Quality Check'!$B$11:$B$14,'Quality Check'!$C$11:$C$14,)</f>
        <v>Rural</v>
      </c>
      <c r="BN133" s="86" t="str">
        <f>_xlfn.XLOOKUP(Form_Responses181112[[#This Row],[Sekolah School (Cleansed)]],'Quality Check'!$B$11:$B$14,'Quality Check'!$D$11:$D$14,)</f>
        <v>Controlled Group (CG)</v>
      </c>
    </row>
    <row r="134" spans="1:66" ht="13.2" x14ac:dyDescent="0.25">
      <c r="A134" s="82">
        <v>45572.427031157407</v>
      </c>
      <c r="B134" s="83" t="s">
        <v>455</v>
      </c>
      <c r="C134" s="84" t="s">
        <v>456</v>
      </c>
      <c r="D134" s="83">
        <v>100</v>
      </c>
      <c r="E134" s="83">
        <v>0.57999999999999996</v>
      </c>
      <c r="F134" s="83" t="s">
        <v>423</v>
      </c>
      <c r="G134" s="83" t="s">
        <v>76</v>
      </c>
      <c r="H134" s="83" t="s">
        <v>457</v>
      </c>
      <c r="I134" s="83" t="s">
        <v>63</v>
      </c>
      <c r="J134" s="83" t="s">
        <v>64</v>
      </c>
      <c r="K134" s="83" t="s">
        <v>64</v>
      </c>
      <c r="L134" s="83" t="s">
        <v>64</v>
      </c>
      <c r="M134" s="83" t="s">
        <v>78</v>
      </c>
      <c r="N134" s="83" t="s">
        <v>84</v>
      </c>
      <c r="O134" s="83" t="s">
        <v>78</v>
      </c>
      <c r="P134" s="83" t="s">
        <v>64</v>
      </c>
      <c r="Q134" s="83" t="s">
        <v>64</v>
      </c>
      <c r="R134" s="83" t="s">
        <v>64</v>
      </c>
      <c r="S134" s="83" t="s">
        <v>64</v>
      </c>
      <c r="T134" s="83" t="s">
        <v>64</v>
      </c>
      <c r="U134" s="83" t="s">
        <v>64</v>
      </c>
      <c r="V134" s="83" t="s">
        <v>64</v>
      </c>
      <c r="W134" s="83" t="s">
        <v>64</v>
      </c>
      <c r="X134" s="83" t="s">
        <v>64</v>
      </c>
      <c r="Y134" s="83" t="s">
        <v>64</v>
      </c>
      <c r="Z134" s="83" t="s">
        <v>65</v>
      </c>
      <c r="AA134" s="83" t="s">
        <v>65</v>
      </c>
      <c r="AB134" s="83" t="s">
        <v>66</v>
      </c>
      <c r="AC134" s="83" t="s">
        <v>65</v>
      </c>
      <c r="AD134" s="83" t="s">
        <v>65</v>
      </c>
      <c r="AE134" s="83" t="s">
        <v>65</v>
      </c>
      <c r="AF134" s="83" t="s">
        <v>65</v>
      </c>
      <c r="AG134" s="83" t="s">
        <v>65</v>
      </c>
      <c r="AH134" s="83" t="s">
        <v>66</v>
      </c>
      <c r="AI134" s="83" t="s">
        <v>101</v>
      </c>
      <c r="AJ134" s="83" t="s">
        <v>65</v>
      </c>
      <c r="AK134" s="83" t="s">
        <v>65</v>
      </c>
      <c r="AL134" s="83" t="s">
        <v>65</v>
      </c>
      <c r="AM134" s="83" t="s">
        <v>66</v>
      </c>
      <c r="AN134" s="83" t="s">
        <v>66</v>
      </c>
      <c r="AO134" s="83" t="s">
        <v>65</v>
      </c>
      <c r="AP134" s="83" t="s">
        <v>67</v>
      </c>
      <c r="AQ134" s="83" t="s">
        <v>67</v>
      </c>
      <c r="AR134" s="83" t="s">
        <v>63</v>
      </c>
      <c r="AS134" s="83" t="s">
        <v>120</v>
      </c>
      <c r="AT134" s="83" t="s">
        <v>87</v>
      </c>
      <c r="AU134" s="83" t="s">
        <v>70</v>
      </c>
      <c r="AV134" s="83" t="s">
        <v>71</v>
      </c>
      <c r="AW134" s="83" t="s">
        <v>73</v>
      </c>
      <c r="AX134" s="83" t="s">
        <v>73</v>
      </c>
      <c r="AY134" s="83" t="s">
        <v>72</v>
      </c>
      <c r="AZ134" s="83" t="s">
        <v>72</v>
      </c>
      <c r="BA134" s="83" t="s">
        <v>72</v>
      </c>
      <c r="BB134" s="83" t="s">
        <v>73</v>
      </c>
      <c r="BC134" s="83" t="s">
        <v>73</v>
      </c>
      <c r="BD134" s="83"/>
      <c r="BE134" s="83" t="s">
        <v>73</v>
      </c>
      <c r="BF134" s="83"/>
      <c r="BG134" s="87" t="s">
        <v>335</v>
      </c>
      <c r="BH134" s="86" t="s">
        <v>60</v>
      </c>
      <c r="BI134" s="76" t="s">
        <v>1414</v>
      </c>
      <c r="BJ134">
        <f t="shared" si="4"/>
        <v>14</v>
      </c>
      <c r="BK134" s="87">
        <f t="shared" si="5"/>
        <v>60</v>
      </c>
      <c r="BL134" s="87"/>
      <c r="BM134" s="86" t="str">
        <f>_xlfn.XLOOKUP(Form_Responses181112[[#This Row],[Sekolah School (Cleansed)]],'Quality Check'!$B$11:$B$14,'Quality Check'!$C$11:$C$14,)</f>
        <v>Rural</v>
      </c>
      <c r="BN134" s="86" t="str">
        <f>_xlfn.XLOOKUP(Form_Responses181112[[#This Row],[Sekolah School (Cleansed)]],'Quality Check'!$B$11:$B$14,'Quality Check'!$D$11:$D$14,)</f>
        <v>Controlled Group (CG)</v>
      </c>
    </row>
    <row r="135" spans="1:66" ht="13.2" x14ac:dyDescent="0.25">
      <c r="A135" s="82">
        <v>45572.428366192129</v>
      </c>
      <c r="B135" s="83" t="s">
        <v>458</v>
      </c>
      <c r="C135" s="84" t="s">
        <v>459</v>
      </c>
      <c r="D135" s="83">
        <v>86.61</v>
      </c>
      <c r="E135" s="83">
        <v>0.46</v>
      </c>
      <c r="F135" s="83" t="s">
        <v>423</v>
      </c>
      <c r="G135" s="83" t="s">
        <v>76</v>
      </c>
      <c r="H135" s="83" t="s">
        <v>449</v>
      </c>
      <c r="I135" s="83" t="s">
        <v>63</v>
      </c>
      <c r="J135" s="83" t="s">
        <v>64</v>
      </c>
      <c r="K135" s="83" t="s">
        <v>64</v>
      </c>
      <c r="L135" s="83" t="s">
        <v>64</v>
      </c>
      <c r="M135" s="83" t="s">
        <v>84</v>
      </c>
      <c r="N135" s="83" t="s">
        <v>84</v>
      </c>
      <c r="O135" s="83" t="s">
        <v>64</v>
      </c>
      <c r="P135" s="83" t="s">
        <v>84</v>
      </c>
      <c r="Q135" s="83" t="s">
        <v>64</v>
      </c>
      <c r="R135" s="83" t="s">
        <v>64</v>
      </c>
      <c r="S135" s="83" t="s">
        <v>84</v>
      </c>
      <c r="T135" s="83" t="s">
        <v>64</v>
      </c>
      <c r="U135" s="83" t="s">
        <v>84</v>
      </c>
      <c r="V135" s="83" t="s">
        <v>64</v>
      </c>
      <c r="W135" s="83" t="s">
        <v>84</v>
      </c>
      <c r="X135" s="83" t="s">
        <v>64</v>
      </c>
      <c r="Y135" s="83" t="s">
        <v>64</v>
      </c>
      <c r="Z135" s="83" t="s">
        <v>66</v>
      </c>
      <c r="AA135" s="83" t="s">
        <v>66</v>
      </c>
      <c r="AB135" s="83" t="s">
        <v>79</v>
      </c>
      <c r="AC135" s="83" t="s">
        <v>66</v>
      </c>
      <c r="AD135" s="83" t="s">
        <v>66</v>
      </c>
      <c r="AE135" s="83" t="s">
        <v>66</v>
      </c>
      <c r="AF135" s="83" t="s">
        <v>66</v>
      </c>
      <c r="AG135" s="83" t="s">
        <v>65</v>
      </c>
      <c r="AH135" s="83" t="s">
        <v>66</v>
      </c>
      <c r="AI135" s="83" t="s">
        <v>79</v>
      </c>
      <c r="AJ135" s="83" t="s">
        <v>66</v>
      </c>
      <c r="AK135" s="83" t="s">
        <v>66</v>
      </c>
      <c r="AL135" s="83" t="s">
        <v>66</v>
      </c>
      <c r="AM135" s="83" t="s">
        <v>66</v>
      </c>
      <c r="AN135" s="83" t="s">
        <v>66</v>
      </c>
      <c r="AO135" s="83" t="s">
        <v>79</v>
      </c>
      <c r="AP135" s="83" t="s">
        <v>67</v>
      </c>
      <c r="AQ135" s="83" t="s">
        <v>67</v>
      </c>
      <c r="AR135" s="83" t="s">
        <v>73</v>
      </c>
      <c r="AS135" s="83" t="s">
        <v>292</v>
      </c>
      <c r="AT135" s="83" t="s">
        <v>87</v>
      </c>
      <c r="AU135" s="83" t="s">
        <v>67</v>
      </c>
      <c r="AV135" s="83" t="s">
        <v>132</v>
      </c>
      <c r="AW135" s="83" t="s">
        <v>73</v>
      </c>
      <c r="AX135" s="83" t="s">
        <v>73</v>
      </c>
      <c r="AY135" s="83" t="s">
        <v>63</v>
      </c>
      <c r="AZ135" s="83" t="s">
        <v>73</v>
      </c>
      <c r="BA135" s="83" t="s">
        <v>73</v>
      </c>
      <c r="BB135" s="83" t="s">
        <v>73</v>
      </c>
      <c r="BC135" s="83" t="s">
        <v>73</v>
      </c>
      <c r="BD135" s="83"/>
      <c r="BE135" s="83" t="s">
        <v>73</v>
      </c>
      <c r="BF135" s="83"/>
      <c r="BG135" s="87" t="s">
        <v>335</v>
      </c>
      <c r="BH135" s="86" t="s">
        <v>60</v>
      </c>
      <c r="BI135" s="76" t="s">
        <v>1414</v>
      </c>
      <c r="BJ135">
        <f t="shared" si="4"/>
        <v>10</v>
      </c>
      <c r="BK135" s="87">
        <f t="shared" si="5"/>
        <v>47</v>
      </c>
      <c r="BL135" s="87"/>
      <c r="BM135" s="86" t="str">
        <f>_xlfn.XLOOKUP(Form_Responses181112[[#This Row],[Sekolah School (Cleansed)]],'Quality Check'!$B$11:$B$14,'Quality Check'!$C$11:$C$14,)</f>
        <v>Rural</v>
      </c>
      <c r="BN135" s="86" t="str">
        <f>_xlfn.XLOOKUP(Form_Responses181112[[#This Row],[Sekolah School (Cleansed)]],'Quality Check'!$B$11:$B$14,'Quality Check'!$D$11:$D$14,)</f>
        <v>Controlled Group (CG)</v>
      </c>
    </row>
    <row r="136" spans="1:66" ht="13.2" x14ac:dyDescent="0.25">
      <c r="A136" s="82">
        <v>45572.432245289354</v>
      </c>
      <c r="B136" s="83" t="s">
        <v>460</v>
      </c>
      <c r="C136" s="84" t="s">
        <v>461</v>
      </c>
      <c r="D136" s="83">
        <v>19.64</v>
      </c>
      <c r="E136" s="83">
        <v>0.17</v>
      </c>
      <c r="F136" s="83" t="s">
        <v>114</v>
      </c>
      <c r="G136" s="83" t="s">
        <v>76</v>
      </c>
      <c r="H136" s="83" t="s">
        <v>335</v>
      </c>
      <c r="I136" s="83" t="s">
        <v>63</v>
      </c>
      <c r="J136" s="83" t="s">
        <v>145</v>
      </c>
      <c r="K136" s="83" t="s">
        <v>84</v>
      </c>
      <c r="L136" s="83" t="s">
        <v>64</v>
      </c>
      <c r="M136" s="83" t="s">
        <v>84</v>
      </c>
      <c r="N136" s="83" t="s">
        <v>64</v>
      </c>
      <c r="O136" s="83" t="s">
        <v>78</v>
      </c>
      <c r="P136" s="83" t="s">
        <v>64</v>
      </c>
      <c r="Q136" s="83" t="s">
        <v>64</v>
      </c>
      <c r="R136" s="83" t="s">
        <v>64</v>
      </c>
      <c r="S136" s="83" t="s">
        <v>64</v>
      </c>
      <c r="T136" s="83" t="s">
        <v>64</v>
      </c>
      <c r="U136" s="83" t="s">
        <v>64</v>
      </c>
      <c r="V136" s="83" t="s">
        <v>64</v>
      </c>
      <c r="W136" s="83" t="s">
        <v>64</v>
      </c>
      <c r="X136" s="83" t="s">
        <v>64</v>
      </c>
      <c r="Y136" s="83" t="s">
        <v>64</v>
      </c>
      <c r="Z136" s="83" t="s">
        <v>65</v>
      </c>
      <c r="AA136" s="83" t="s">
        <v>65</v>
      </c>
      <c r="AB136" s="83" t="s">
        <v>65</v>
      </c>
      <c r="AC136" s="83" t="s">
        <v>65</v>
      </c>
      <c r="AD136" s="83" t="s">
        <v>65</v>
      </c>
      <c r="AE136" s="83" t="s">
        <v>65</v>
      </c>
      <c r="AF136" s="83" t="s">
        <v>65</v>
      </c>
      <c r="AG136" s="83" t="s">
        <v>65</v>
      </c>
      <c r="AH136" s="83" t="s">
        <v>65</v>
      </c>
      <c r="AI136" s="83" t="s">
        <v>101</v>
      </c>
      <c r="AJ136" s="83" t="s">
        <v>65</v>
      </c>
      <c r="AK136" s="83" t="s">
        <v>65</v>
      </c>
      <c r="AL136" s="83" t="s">
        <v>65</v>
      </c>
      <c r="AM136" s="83" t="s">
        <v>79</v>
      </c>
      <c r="AN136" s="83" t="s">
        <v>66</v>
      </c>
      <c r="AO136" s="83" t="s">
        <v>66</v>
      </c>
      <c r="AP136" s="83" t="s">
        <v>85</v>
      </c>
      <c r="AQ136" s="83" t="s">
        <v>85</v>
      </c>
      <c r="AR136" s="83" t="s">
        <v>73</v>
      </c>
      <c r="AS136" s="83" t="s">
        <v>298</v>
      </c>
      <c r="AT136" s="83" t="s">
        <v>87</v>
      </c>
      <c r="AU136" s="83" t="s">
        <v>93</v>
      </c>
      <c r="AV136" s="83" t="s">
        <v>71</v>
      </c>
      <c r="AW136" s="83" t="s">
        <v>72</v>
      </c>
      <c r="AX136" s="83" t="s">
        <v>72</v>
      </c>
      <c r="AY136" s="83" t="s">
        <v>72</v>
      </c>
      <c r="AZ136" s="83" t="s">
        <v>72</v>
      </c>
      <c r="BA136" s="83" t="s">
        <v>72</v>
      </c>
      <c r="BB136" s="83" t="s">
        <v>72</v>
      </c>
      <c r="BC136" s="83" t="s">
        <v>73</v>
      </c>
      <c r="BD136" s="83"/>
      <c r="BE136" s="83" t="s">
        <v>73</v>
      </c>
      <c r="BF136" s="83"/>
      <c r="BG136" s="87" t="s">
        <v>335</v>
      </c>
      <c r="BH136" s="87" t="s">
        <v>114</v>
      </c>
      <c r="BI136" s="76" t="s">
        <v>1414</v>
      </c>
      <c r="BJ136">
        <f t="shared" si="4"/>
        <v>12</v>
      </c>
      <c r="BK136" s="87">
        <f t="shared" si="5"/>
        <v>60</v>
      </c>
      <c r="BL136" s="87"/>
      <c r="BM136" s="86" t="str">
        <f>_xlfn.XLOOKUP(Form_Responses181112[[#This Row],[Sekolah School (Cleansed)]],'Quality Check'!$B$11:$B$14,'Quality Check'!$C$11:$C$14,)</f>
        <v>Rural</v>
      </c>
      <c r="BN136" s="86" t="str">
        <f>_xlfn.XLOOKUP(Form_Responses181112[[#This Row],[Sekolah School (Cleansed)]],'Quality Check'!$B$11:$B$14,'Quality Check'!$D$11:$D$14,)</f>
        <v>Controlled Group (CG)</v>
      </c>
    </row>
    <row r="137" spans="1:66" ht="13.2" x14ac:dyDescent="0.25">
      <c r="A137" s="82">
        <v>45572.432329224539</v>
      </c>
      <c r="B137" s="83" t="s">
        <v>462</v>
      </c>
      <c r="C137" s="84" t="s">
        <v>463</v>
      </c>
      <c r="D137" s="83">
        <v>71.430000000000007</v>
      </c>
      <c r="E137" s="83">
        <v>0.56999999999999995</v>
      </c>
      <c r="F137" s="83" t="s">
        <v>114</v>
      </c>
      <c r="G137" s="83" t="s">
        <v>76</v>
      </c>
      <c r="H137" s="83" t="s">
        <v>464</v>
      </c>
      <c r="I137" s="83" t="s">
        <v>63</v>
      </c>
      <c r="J137" s="83" t="s">
        <v>64</v>
      </c>
      <c r="K137" s="83" t="s">
        <v>78</v>
      </c>
      <c r="L137" s="83" t="s">
        <v>64</v>
      </c>
      <c r="M137" s="83" t="s">
        <v>84</v>
      </c>
      <c r="N137" s="83" t="s">
        <v>78</v>
      </c>
      <c r="O137" s="83" t="s">
        <v>78</v>
      </c>
      <c r="P137" s="83" t="s">
        <v>78</v>
      </c>
      <c r="Q137" s="83" t="s">
        <v>64</v>
      </c>
      <c r="R137" s="83" t="s">
        <v>64</v>
      </c>
      <c r="S137" s="83" t="s">
        <v>64</v>
      </c>
      <c r="T137" s="83" t="s">
        <v>64</v>
      </c>
      <c r="U137" s="83" t="s">
        <v>78</v>
      </c>
      <c r="V137" s="83" t="s">
        <v>78</v>
      </c>
      <c r="W137" s="83" t="s">
        <v>78</v>
      </c>
      <c r="X137" s="83" t="s">
        <v>64</v>
      </c>
      <c r="Y137" s="83" t="s">
        <v>64</v>
      </c>
      <c r="Z137" s="83" t="s">
        <v>65</v>
      </c>
      <c r="AA137" s="83" t="s">
        <v>65</v>
      </c>
      <c r="AB137" s="83" t="s">
        <v>65</v>
      </c>
      <c r="AC137" s="83" t="s">
        <v>65</v>
      </c>
      <c r="AD137" s="83" t="s">
        <v>65</v>
      </c>
      <c r="AE137" s="83" t="s">
        <v>65</v>
      </c>
      <c r="AF137" s="83" t="s">
        <v>65</v>
      </c>
      <c r="AG137" s="83" t="s">
        <v>65</v>
      </c>
      <c r="AH137" s="83" t="s">
        <v>65</v>
      </c>
      <c r="AI137" s="83" t="s">
        <v>101</v>
      </c>
      <c r="AJ137" s="83" t="s">
        <v>65</v>
      </c>
      <c r="AK137" s="83" t="s">
        <v>65</v>
      </c>
      <c r="AL137" s="83" t="s">
        <v>65</v>
      </c>
      <c r="AM137" s="83" t="s">
        <v>65</v>
      </c>
      <c r="AN137" s="83" t="s">
        <v>65</v>
      </c>
      <c r="AO137" s="83" t="s">
        <v>65</v>
      </c>
      <c r="AP137" s="83" t="s">
        <v>85</v>
      </c>
      <c r="AQ137" s="83" t="s">
        <v>85</v>
      </c>
      <c r="AR137" s="83" t="s">
        <v>86</v>
      </c>
      <c r="AS137" s="83" t="s">
        <v>68</v>
      </c>
      <c r="AT137" s="83" t="s">
        <v>87</v>
      </c>
      <c r="AU137" s="83" t="s">
        <v>70</v>
      </c>
      <c r="AV137" s="83" t="s">
        <v>154</v>
      </c>
      <c r="AW137" s="83" t="s">
        <v>73</v>
      </c>
      <c r="AX137" s="83" t="s">
        <v>72</v>
      </c>
      <c r="AY137" s="83" t="s">
        <v>63</v>
      </c>
      <c r="AZ137" s="83" t="s">
        <v>63</v>
      </c>
      <c r="BA137" s="83" t="s">
        <v>72</v>
      </c>
      <c r="BB137" s="83" t="s">
        <v>72</v>
      </c>
      <c r="BC137" s="83" t="s">
        <v>73</v>
      </c>
      <c r="BD137" s="83"/>
      <c r="BE137" s="83" t="s">
        <v>73</v>
      </c>
      <c r="BF137" s="83"/>
      <c r="BG137" s="87" t="s">
        <v>335</v>
      </c>
      <c r="BH137" s="87" t="s">
        <v>114</v>
      </c>
      <c r="BI137" s="76" t="s">
        <v>1414</v>
      </c>
      <c r="BJ137">
        <f t="shared" si="4"/>
        <v>8</v>
      </c>
      <c r="BK137" s="87">
        <f t="shared" si="5"/>
        <v>64</v>
      </c>
      <c r="BL137" s="87"/>
      <c r="BM137" s="86" t="str">
        <f>_xlfn.XLOOKUP(Form_Responses181112[[#This Row],[Sekolah School (Cleansed)]],'Quality Check'!$B$11:$B$14,'Quality Check'!$C$11:$C$14,)</f>
        <v>Rural</v>
      </c>
      <c r="BN137" s="86" t="str">
        <f>_xlfn.XLOOKUP(Form_Responses181112[[#This Row],[Sekolah School (Cleansed)]],'Quality Check'!$B$11:$B$14,'Quality Check'!$D$11:$D$14,)</f>
        <v>Controlled Group (CG)</v>
      </c>
    </row>
    <row r="138" spans="1:66" ht="13.2" x14ac:dyDescent="0.25">
      <c r="A138" s="82">
        <v>45572.432788738428</v>
      </c>
      <c r="B138" s="83" t="s">
        <v>465</v>
      </c>
      <c r="C138" s="84" t="s">
        <v>466</v>
      </c>
      <c r="D138" s="83">
        <v>100</v>
      </c>
      <c r="E138" s="83">
        <v>0.41</v>
      </c>
      <c r="F138" s="83" t="s">
        <v>114</v>
      </c>
      <c r="G138" s="83" t="s">
        <v>76</v>
      </c>
      <c r="H138" s="83" t="s">
        <v>352</v>
      </c>
      <c r="I138" s="83" t="s">
        <v>63</v>
      </c>
      <c r="J138" s="83" t="s">
        <v>64</v>
      </c>
      <c r="K138" s="83" t="s">
        <v>78</v>
      </c>
      <c r="L138" s="83" t="s">
        <v>64</v>
      </c>
      <c r="M138" s="83" t="s">
        <v>84</v>
      </c>
      <c r="N138" s="83" t="s">
        <v>78</v>
      </c>
      <c r="O138" s="83" t="s">
        <v>64</v>
      </c>
      <c r="P138" s="83" t="s">
        <v>64</v>
      </c>
      <c r="Q138" s="83" t="s">
        <v>64</v>
      </c>
      <c r="R138" s="83" t="s">
        <v>64</v>
      </c>
      <c r="S138" s="83" t="s">
        <v>78</v>
      </c>
      <c r="T138" s="83" t="s">
        <v>64</v>
      </c>
      <c r="U138" s="83" t="s">
        <v>78</v>
      </c>
      <c r="V138" s="83" t="s">
        <v>64</v>
      </c>
      <c r="W138" s="83" t="s">
        <v>64</v>
      </c>
      <c r="X138" s="83" t="s">
        <v>64</v>
      </c>
      <c r="Y138" s="83" t="s">
        <v>64</v>
      </c>
      <c r="Z138" s="83" t="s">
        <v>65</v>
      </c>
      <c r="AA138" s="83" t="s">
        <v>65</v>
      </c>
      <c r="AB138" s="83" t="s">
        <v>65</v>
      </c>
      <c r="AC138" s="83" t="s">
        <v>66</v>
      </c>
      <c r="AD138" s="83" t="s">
        <v>65</v>
      </c>
      <c r="AE138" s="83" t="s">
        <v>65</v>
      </c>
      <c r="AF138" s="83" t="s">
        <v>65</v>
      </c>
      <c r="AG138" s="83" t="s">
        <v>65</v>
      </c>
      <c r="AH138" s="83" t="s">
        <v>65</v>
      </c>
      <c r="AI138" s="83" t="s">
        <v>79</v>
      </c>
      <c r="AJ138" s="83" t="s">
        <v>65</v>
      </c>
      <c r="AK138" s="83" t="s">
        <v>65</v>
      </c>
      <c r="AL138" s="83" t="s">
        <v>65</v>
      </c>
      <c r="AM138" s="83" t="s">
        <v>65</v>
      </c>
      <c r="AN138" s="83" t="s">
        <v>66</v>
      </c>
      <c r="AO138" s="83" t="s">
        <v>79</v>
      </c>
      <c r="AP138" s="83" t="s">
        <v>85</v>
      </c>
      <c r="AQ138" s="83" t="s">
        <v>85</v>
      </c>
      <c r="AR138" s="83" t="s">
        <v>86</v>
      </c>
      <c r="AS138" s="83" t="s">
        <v>120</v>
      </c>
      <c r="AT138" s="83" t="s">
        <v>87</v>
      </c>
      <c r="AU138" s="83" t="s">
        <v>67</v>
      </c>
      <c r="AV138" s="83" t="s">
        <v>71</v>
      </c>
      <c r="AW138" s="83" t="s">
        <v>72</v>
      </c>
      <c r="AX138" s="83" t="s">
        <v>63</v>
      </c>
      <c r="AY138" s="83" t="s">
        <v>72</v>
      </c>
      <c r="AZ138" s="83" t="s">
        <v>72</v>
      </c>
      <c r="BA138" s="83" t="s">
        <v>63</v>
      </c>
      <c r="BB138" s="83" t="s">
        <v>73</v>
      </c>
      <c r="BC138" s="83" t="s">
        <v>73</v>
      </c>
      <c r="BD138" s="83">
        <v>0</v>
      </c>
      <c r="BE138" s="83" t="s">
        <v>73</v>
      </c>
      <c r="BF138" s="83"/>
      <c r="BG138" s="87" t="s">
        <v>335</v>
      </c>
      <c r="BH138" s="87" t="s">
        <v>114</v>
      </c>
      <c r="BI138" s="76" t="s">
        <v>1414</v>
      </c>
      <c r="BJ138">
        <f t="shared" si="4"/>
        <v>11</v>
      </c>
      <c r="BK138" s="87">
        <f t="shared" si="5"/>
        <v>59</v>
      </c>
      <c r="BL138" s="87"/>
      <c r="BM138" s="86" t="str">
        <f>_xlfn.XLOOKUP(Form_Responses181112[[#This Row],[Sekolah School (Cleansed)]],'Quality Check'!$B$11:$B$14,'Quality Check'!$C$11:$C$14,)</f>
        <v>Rural</v>
      </c>
      <c r="BN138" s="86" t="str">
        <f>_xlfn.XLOOKUP(Form_Responses181112[[#This Row],[Sekolah School (Cleansed)]],'Quality Check'!$B$11:$B$14,'Quality Check'!$D$11:$D$14,)</f>
        <v>Controlled Group (CG)</v>
      </c>
    </row>
    <row r="139" spans="1:66" ht="13.2" x14ac:dyDescent="0.25">
      <c r="A139" s="82">
        <v>45572.432825324075</v>
      </c>
      <c r="B139" s="83" t="s">
        <v>467</v>
      </c>
      <c r="C139" s="84" t="s">
        <v>468</v>
      </c>
      <c r="D139" s="83">
        <v>4.46</v>
      </c>
      <c r="E139" s="83">
        <v>0.13</v>
      </c>
      <c r="F139" s="83" t="s">
        <v>114</v>
      </c>
      <c r="G139" s="83" t="s">
        <v>76</v>
      </c>
      <c r="H139" s="83" t="s">
        <v>384</v>
      </c>
      <c r="I139" s="83" t="s">
        <v>63</v>
      </c>
      <c r="J139" s="83" t="s">
        <v>64</v>
      </c>
      <c r="K139" s="83" t="s">
        <v>84</v>
      </c>
      <c r="L139" s="83" t="s">
        <v>64</v>
      </c>
      <c r="M139" s="83" t="s">
        <v>64</v>
      </c>
      <c r="N139" s="83" t="s">
        <v>84</v>
      </c>
      <c r="O139" s="83" t="s">
        <v>84</v>
      </c>
      <c r="P139" s="83" t="s">
        <v>64</v>
      </c>
      <c r="Q139" s="83" t="s">
        <v>64</v>
      </c>
      <c r="R139" s="83" t="s">
        <v>64</v>
      </c>
      <c r="S139" s="83" t="s">
        <v>84</v>
      </c>
      <c r="T139" s="83" t="s">
        <v>64</v>
      </c>
      <c r="U139" s="83" t="s">
        <v>78</v>
      </c>
      <c r="V139" s="83" t="s">
        <v>64</v>
      </c>
      <c r="W139" s="83" t="s">
        <v>64</v>
      </c>
      <c r="X139" s="83" t="s">
        <v>64</v>
      </c>
      <c r="Y139" s="83" t="s">
        <v>64</v>
      </c>
      <c r="Z139" s="83" t="s">
        <v>66</v>
      </c>
      <c r="AA139" s="83" t="s">
        <v>66</v>
      </c>
      <c r="AB139" s="83" t="s">
        <v>65</v>
      </c>
      <c r="AC139" s="83" t="s">
        <v>65</v>
      </c>
      <c r="AD139" s="83" t="s">
        <v>65</v>
      </c>
      <c r="AE139" s="83" t="s">
        <v>65</v>
      </c>
      <c r="AF139" s="83" t="s">
        <v>65</v>
      </c>
      <c r="AG139" s="83" t="s">
        <v>66</v>
      </c>
      <c r="AH139" s="83" t="s">
        <v>66</v>
      </c>
      <c r="AI139" s="83" t="s">
        <v>79</v>
      </c>
      <c r="AJ139" s="83" t="s">
        <v>65</v>
      </c>
      <c r="AK139" s="83" t="s">
        <v>66</v>
      </c>
      <c r="AL139" s="83" t="s">
        <v>65</v>
      </c>
      <c r="AM139" s="83" t="s">
        <v>66</v>
      </c>
      <c r="AN139" s="83" t="s">
        <v>66</v>
      </c>
      <c r="AO139" s="83" t="s">
        <v>79</v>
      </c>
      <c r="AP139" s="83" t="s">
        <v>85</v>
      </c>
      <c r="AQ139" s="83" t="s">
        <v>85</v>
      </c>
      <c r="AR139" s="83" t="s">
        <v>86</v>
      </c>
      <c r="AS139" s="83" t="s">
        <v>120</v>
      </c>
      <c r="AT139" s="83" t="s">
        <v>69</v>
      </c>
      <c r="AU139" s="83" t="s">
        <v>80</v>
      </c>
      <c r="AV139" s="83" t="s">
        <v>469</v>
      </c>
      <c r="AW139" s="83" t="s">
        <v>72</v>
      </c>
      <c r="AX139" s="83" t="s">
        <v>72</v>
      </c>
      <c r="AY139" s="83" t="s">
        <v>73</v>
      </c>
      <c r="AZ139" s="83" t="s">
        <v>63</v>
      </c>
      <c r="BA139" s="83" t="s">
        <v>63</v>
      </c>
      <c r="BB139" s="83" t="s">
        <v>72</v>
      </c>
      <c r="BC139" s="83" t="s">
        <v>73</v>
      </c>
      <c r="BD139" s="83"/>
      <c r="BE139" s="83" t="s">
        <v>73</v>
      </c>
      <c r="BF139" s="83"/>
      <c r="BG139" s="87" t="s">
        <v>335</v>
      </c>
      <c r="BH139" s="87" t="s">
        <v>114</v>
      </c>
      <c r="BI139" s="76" t="s">
        <v>1414</v>
      </c>
      <c r="BJ139">
        <f t="shared" si="4"/>
        <v>10</v>
      </c>
      <c r="BK139" s="87">
        <f t="shared" si="5"/>
        <v>54</v>
      </c>
      <c r="BL139" s="87"/>
      <c r="BM139" s="86" t="str">
        <f>_xlfn.XLOOKUP(Form_Responses181112[[#This Row],[Sekolah School (Cleansed)]],'Quality Check'!$B$11:$B$14,'Quality Check'!$C$11:$C$14,)</f>
        <v>Rural</v>
      </c>
      <c r="BN139" s="86" t="str">
        <f>_xlfn.XLOOKUP(Form_Responses181112[[#This Row],[Sekolah School (Cleansed)]],'Quality Check'!$B$11:$B$14,'Quality Check'!$D$11:$D$14,)</f>
        <v>Controlled Group (CG)</v>
      </c>
    </row>
    <row r="140" spans="1:66" ht="13.2" x14ac:dyDescent="0.25">
      <c r="A140" s="82">
        <v>45572.437563576386</v>
      </c>
      <c r="B140" s="83" t="s">
        <v>470</v>
      </c>
      <c r="C140" s="84" t="s">
        <v>471</v>
      </c>
      <c r="D140" s="83">
        <v>100</v>
      </c>
      <c r="E140" s="83">
        <v>0.83</v>
      </c>
      <c r="F140" s="83" t="s">
        <v>114</v>
      </c>
      <c r="G140" s="83" t="s">
        <v>76</v>
      </c>
      <c r="H140" s="83" t="s">
        <v>330</v>
      </c>
      <c r="I140" s="83" t="s">
        <v>73</v>
      </c>
      <c r="J140" s="83" t="s">
        <v>64</v>
      </c>
      <c r="K140" s="83" t="s">
        <v>78</v>
      </c>
      <c r="L140" s="83" t="s">
        <v>64</v>
      </c>
      <c r="M140" s="83" t="s">
        <v>78</v>
      </c>
      <c r="N140" s="83" t="s">
        <v>64</v>
      </c>
      <c r="O140" s="83" t="s">
        <v>64</v>
      </c>
      <c r="P140" s="83" t="s">
        <v>64</v>
      </c>
      <c r="Q140" s="83" t="s">
        <v>64</v>
      </c>
      <c r="R140" s="83" t="s">
        <v>64</v>
      </c>
      <c r="S140" s="83" t="s">
        <v>64</v>
      </c>
      <c r="T140" s="83" t="s">
        <v>64</v>
      </c>
      <c r="U140" s="83" t="s">
        <v>64</v>
      </c>
      <c r="V140" s="83" t="s">
        <v>64</v>
      </c>
      <c r="W140" s="83" t="s">
        <v>64</v>
      </c>
      <c r="X140" s="83" t="s">
        <v>64</v>
      </c>
      <c r="Y140" s="83" t="s">
        <v>64</v>
      </c>
      <c r="Z140" s="83" t="s">
        <v>65</v>
      </c>
      <c r="AA140" s="83" t="s">
        <v>65</v>
      </c>
      <c r="AB140" s="83" t="s">
        <v>65</v>
      </c>
      <c r="AC140" s="83" t="s">
        <v>65</v>
      </c>
      <c r="AD140" s="83" t="s">
        <v>65</v>
      </c>
      <c r="AE140" s="83" t="s">
        <v>65</v>
      </c>
      <c r="AF140" s="83" t="s">
        <v>79</v>
      </c>
      <c r="AG140" s="83" t="s">
        <v>79</v>
      </c>
      <c r="AH140" s="83" t="s">
        <v>66</v>
      </c>
      <c r="AI140" s="83" t="s">
        <v>66</v>
      </c>
      <c r="AJ140" s="83" t="s">
        <v>66</v>
      </c>
      <c r="AK140" s="83" t="s">
        <v>66</v>
      </c>
      <c r="AL140" s="83" t="s">
        <v>66</v>
      </c>
      <c r="AM140" s="83" t="s">
        <v>65</v>
      </c>
      <c r="AN140" s="83" t="s">
        <v>66</v>
      </c>
      <c r="AO140" s="83" t="s">
        <v>66</v>
      </c>
      <c r="AP140" s="83" t="s">
        <v>67</v>
      </c>
      <c r="AQ140" s="83" t="s">
        <v>67</v>
      </c>
      <c r="AR140" s="83" t="s">
        <v>63</v>
      </c>
      <c r="AS140" s="83" t="s">
        <v>472</v>
      </c>
      <c r="AT140" s="83" t="s">
        <v>169</v>
      </c>
      <c r="AU140" s="83" t="s">
        <v>93</v>
      </c>
      <c r="AV140" s="83" t="s">
        <v>67</v>
      </c>
      <c r="AW140" s="83" t="s">
        <v>72</v>
      </c>
      <c r="AX140" s="83" t="s">
        <v>63</v>
      </c>
      <c r="AY140" s="83" t="s">
        <v>63</v>
      </c>
      <c r="AZ140" s="83" t="s">
        <v>63</v>
      </c>
      <c r="BA140" s="83" t="s">
        <v>72</v>
      </c>
      <c r="BB140" s="83" t="s">
        <v>72</v>
      </c>
      <c r="BC140" s="83" t="s">
        <v>73</v>
      </c>
      <c r="BD140" s="83" t="s">
        <v>146</v>
      </c>
      <c r="BE140" s="83" t="s">
        <v>73</v>
      </c>
      <c r="BF140" s="83"/>
      <c r="BG140" s="87" t="s">
        <v>335</v>
      </c>
      <c r="BH140" s="87" t="s">
        <v>114</v>
      </c>
      <c r="BI140" s="76" t="s">
        <v>1415</v>
      </c>
      <c r="BJ140">
        <f t="shared" si="4"/>
        <v>15</v>
      </c>
      <c r="BK140" s="87">
        <f t="shared" si="5"/>
        <v>52</v>
      </c>
      <c r="BL140" s="87"/>
      <c r="BM140" s="86" t="str">
        <f>_xlfn.XLOOKUP(Form_Responses181112[[#This Row],[Sekolah School (Cleansed)]],'Quality Check'!$B$11:$B$14,'Quality Check'!$C$11:$C$14,)</f>
        <v>Rural</v>
      </c>
      <c r="BN140" s="86" t="str">
        <f>_xlfn.XLOOKUP(Form_Responses181112[[#This Row],[Sekolah School (Cleansed)]],'Quality Check'!$B$11:$B$14,'Quality Check'!$D$11:$D$14,)</f>
        <v>Controlled Group (CG)</v>
      </c>
    </row>
    <row r="141" spans="1:66" ht="13.2" x14ac:dyDescent="0.25">
      <c r="A141" s="82">
        <v>45572.438146261571</v>
      </c>
      <c r="B141" s="83" t="s">
        <v>473</v>
      </c>
      <c r="C141" s="84" t="s">
        <v>474</v>
      </c>
      <c r="D141" s="83">
        <v>34.82</v>
      </c>
      <c r="E141" s="83">
        <v>0.13</v>
      </c>
      <c r="F141" s="83" t="s">
        <v>114</v>
      </c>
      <c r="G141" s="83" t="s">
        <v>76</v>
      </c>
      <c r="H141" s="83" t="s">
        <v>475</v>
      </c>
      <c r="I141" s="83" t="s">
        <v>63</v>
      </c>
      <c r="J141" s="83" t="s">
        <v>64</v>
      </c>
      <c r="K141" s="83" t="s">
        <v>64</v>
      </c>
      <c r="L141" s="83" t="s">
        <v>64</v>
      </c>
      <c r="M141" s="83" t="s">
        <v>64</v>
      </c>
      <c r="N141" s="83" t="s">
        <v>64</v>
      </c>
      <c r="O141" s="83" t="s">
        <v>64</v>
      </c>
      <c r="P141" s="83" t="s">
        <v>78</v>
      </c>
      <c r="Q141" s="83" t="s">
        <v>64</v>
      </c>
      <c r="R141" s="83" t="s">
        <v>64</v>
      </c>
      <c r="S141" s="83" t="s">
        <v>64</v>
      </c>
      <c r="T141" s="83" t="s">
        <v>64</v>
      </c>
      <c r="U141" s="83" t="s">
        <v>64</v>
      </c>
      <c r="V141" s="83" t="s">
        <v>64</v>
      </c>
      <c r="W141" s="83" t="s">
        <v>64</v>
      </c>
      <c r="X141" s="83" t="s">
        <v>78</v>
      </c>
      <c r="Y141" s="83" t="s">
        <v>64</v>
      </c>
      <c r="Z141" s="83" t="s">
        <v>65</v>
      </c>
      <c r="AA141" s="83" t="s">
        <v>65</v>
      </c>
      <c r="AB141" s="83" t="s">
        <v>65</v>
      </c>
      <c r="AC141" s="83" t="s">
        <v>65</v>
      </c>
      <c r="AD141" s="83" t="s">
        <v>65</v>
      </c>
      <c r="AE141" s="83" t="s">
        <v>65</v>
      </c>
      <c r="AF141" s="83" t="s">
        <v>65</v>
      </c>
      <c r="AG141" s="83" t="s">
        <v>66</v>
      </c>
      <c r="AH141" s="83" t="s">
        <v>79</v>
      </c>
      <c r="AI141" s="83" t="s">
        <v>79</v>
      </c>
      <c r="AJ141" s="83" t="s">
        <v>65</v>
      </c>
      <c r="AK141" s="83" t="s">
        <v>65</v>
      </c>
      <c r="AL141" s="83" t="s">
        <v>65</v>
      </c>
      <c r="AM141" s="83" t="s">
        <v>65</v>
      </c>
      <c r="AN141" s="83" t="s">
        <v>66</v>
      </c>
      <c r="AO141" s="83" t="s">
        <v>66</v>
      </c>
      <c r="AP141" s="83" t="s">
        <v>85</v>
      </c>
      <c r="AQ141" s="83" t="s">
        <v>85</v>
      </c>
      <c r="AR141" s="83" t="s">
        <v>63</v>
      </c>
      <c r="AS141" s="83" t="s">
        <v>223</v>
      </c>
      <c r="AT141" s="83" t="s">
        <v>69</v>
      </c>
      <c r="AU141" s="83" t="s">
        <v>70</v>
      </c>
      <c r="AV141" s="83" t="s">
        <v>71</v>
      </c>
      <c r="AW141" s="83" t="s">
        <v>72</v>
      </c>
      <c r="AX141" s="83" t="s">
        <v>72</v>
      </c>
      <c r="AY141" s="83" t="s">
        <v>63</v>
      </c>
      <c r="AZ141" s="83" t="s">
        <v>63</v>
      </c>
      <c r="BA141" s="83" t="s">
        <v>63</v>
      </c>
      <c r="BB141" s="83" t="s">
        <v>72</v>
      </c>
      <c r="BC141" s="83" t="s">
        <v>73</v>
      </c>
      <c r="BD141" s="83"/>
      <c r="BE141" s="83" t="s">
        <v>73</v>
      </c>
      <c r="BF141" s="83"/>
      <c r="BG141" s="87" t="s">
        <v>335</v>
      </c>
      <c r="BH141" s="87" t="s">
        <v>114</v>
      </c>
      <c r="BI141" s="76" t="s">
        <v>1414</v>
      </c>
      <c r="BJ141">
        <f t="shared" si="4"/>
        <v>13</v>
      </c>
      <c r="BK141" s="87">
        <f t="shared" si="5"/>
        <v>58</v>
      </c>
      <c r="BL141" s="87"/>
      <c r="BM141" s="86" t="str">
        <f>_xlfn.XLOOKUP(Form_Responses181112[[#This Row],[Sekolah School (Cleansed)]],'Quality Check'!$B$11:$B$14,'Quality Check'!$C$11:$C$14,)</f>
        <v>Rural</v>
      </c>
      <c r="BN141" s="86" t="str">
        <f>_xlfn.XLOOKUP(Form_Responses181112[[#This Row],[Sekolah School (Cleansed)]],'Quality Check'!$B$11:$B$14,'Quality Check'!$D$11:$D$14,)</f>
        <v>Controlled Group (CG)</v>
      </c>
    </row>
    <row r="142" spans="1:66" ht="13.2" x14ac:dyDescent="0.25">
      <c r="A142" s="82">
        <v>45572.440220925928</v>
      </c>
      <c r="B142" s="83" t="s">
        <v>476</v>
      </c>
      <c r="C142" s="84" t="s">
        <v>477</v>
      </c>
      <c r="D142" s="83">
        <v>100</v>
      </c>
      <c r="E142" s="83">
        <v>0.5</v>
      </c>
      <c r="F142" s="83" t="s">
        <v>114</v>
      </c>
      <c r="G142" s="83" t="s">
        <v>76</v>
      </c>
      <c r="H142" s="83" t="s">
        <v>330</v>
      </c>
      <c r="I142" s="83" t="s">
        <v>63</v>
      </c>
      <c r="J142" s="83" t="s">
        <v>64</v>
      </c>
      <c r="K142" s="83" t="s">
        <v>64</v>
      </c>
      <c r="L142" s="83" t="s">
        <v>64</v>
      </c>
      <c r="M142" s="83" t="s">
        <v>78</v>
      </c>
      <c r="N142" s="83" t="s">
        <v>64</v>
      </c>
      <c r="O142" s="83" t="s">
        <v>64</v>
      </c>
      <c r="P142" s="83" t="s">
        <v>64</v>
      </c>
      <c r="Q142" s="83" t="s">
        <v>64</v>
      </c>
      <c r="R142" s="83" t="s">
        <v>64</v>
      </c>
      <c r="S142" s="83" t="s">
        <v>64</v>
      </c>
      <c r="T142" s="83" t="s">
        <v>64</v>
      </c>
      <c r="U142" s="83" t="s">
        <v>64</v>
      </c>
      <c r="V142" s="83" t="s">
        <v>64</v>
      </c>
      <c r="W142" s="83" t="s">
        <v>64</v>
      </c>
      <c r="X142" s="83" t="s">
        <v>64</v>
      </c>
      <c r="Y142" s="83" t="s">
        <v>64</v>
      </c>
      <c r="Z142" s="83" t="s">
        <v>65</v>
      </c>
      <c r="AA142" s="83" t="s">
        <v>65</v>
      </c>
      <c r="AB142" s="83" t="s">
        <v>65</v>
      </c>
      <c r="AC142" s="83" t="s">
        <v>66</v>
      </c>
      <c r="AD142" s="83" t="s">
        <v>65</v>
      </c>
      <c r="AE142" s="83" t="s">
        <v>65</v>
      </c>
      <c r="AF142" s="83" t="s">
        <v>65</v>
      </c>
      <c r="AG142" s="83" t="s">
        <v>65</v>
      </c>
      <c r="AH142" s="83" t="s">
        <v>65</v>
      </c>
      <c r="AI142" s="83" t="s">
        <v>65</v>
      </c>
      <c r="AJ142" s="83" t="s">
        <v>65</v>
      </c>
      <c r="AK142" s="83" t="s">
        <v>65</v>
      </c>
      <c r="AL142" s="83" t="s">
        <v>66</v>
      </c>
      <c r="AM142" s="83" t="s">
        <v>65</v>
      </c>
      <c r="AN142" s="83" t="s">
        <v>66</v>
      </c>
      <c r="AO142" s="83" t="s">
        <v>65</v>
      </c>
      <c r="AP142" s="83" t="s">
        <v>67</v>
      </c>
      <c r="AQ142" s="83" t="s">
        <v>67</v>
      </c>
      <c r="AR142" s="83" t="s">
        <v>63</v>
      </c>
      <c r="AS142" s="83" t="s">
        <v>120</v>
      </c>
      <c r="AT142" s="83" t="s">
        <v>69</v>
      </c>
      <c r="AU142" s="83" t="s">
        <v>80</v>
      </c>
      <c r="AV142" s="83" t="s">
        <v>71</v>
      </c>
      <c r="AW142" s="83" t="s">
        <v>72</v>
      </c>
      <c r="AX142" s="83" t="s">
        <v>72</v>
      </c>
      <c r="AY142" s="83" t="s">
        <v>72</v>
      </c>
      <c r="AZ142" s="83" t="s">
        <v>72</v>
      </c>
      <c r="BA142" s="83" t="s">
        <v>72</v>
      </c>
      <c r="BB142" s="83" t="s">
        <v>72</v>
      </c>
      <c r="BC142" s="83" t="s">
        <v>73</v>
      </c>
      <c r="BD142" s="83"/>
      <c r="BE142" s="83" t="s">
        <v>73</v>
      </c>
      <c r="BF142" s="83"/>
      <c r="BG142" s="87" t="s">
        <v>335</v>
      </c>
      <c r="BH142" s="87" t="s">
        <v>114</v>
      </c>
      <c r="BI142" s="76" t="s">
        <v>1414</v>
      </c>
      <c r="BJ142">
        <f t="shared" si="4"/>
        <v>16</v>
      </c>
      <c r="BK142" s="87">
        <f t="shared" si="5"/>
        <v>58</v>
      </c>
      <c r="BL142" s="87"/>
      <c r="BM142" s="86" t="str">
        <f>_xlfn.XLOOKUP(Form_Responses181112[[#This Row],[Sekolah School (Cleansed)]],'Quality Check'!$B$11:$B$14,'Quality Check'!$C$11:$C$14,)</f>
        <v>Rural</v>
      </c>
      <c r="BN142" s="86" t="str">
        <f>_xlfn.XLOOKUP(Form_Responses181112[[#This Row],[Sekolah School (Cleansed)]],'Quality Check'!$B$11:$B$14,'Quality Check'!$D$11:$D$14,)</f>
        <v>Controlled Group (CG)</v>
      </c>
    </row>
    <row r="143" spans="1:66" ht="13.2" x14ac:dyDescent="0.25">
      <c r="A143" s="82">
        <v>45572.442428622686</v>
      </c>
      <c r="B143" s="83" t="s">
        <v>478</v>
      </c>
      <c r="C143" s="84" t="s">
        <v>479</v>
      </c>
      <c r="D143" s="83">
        <v>100</v>
      </c>
      <c r="E143" s="83">
        <v>0.56999999999999995</v>
      </c>
      <c r="F143" s="83" t="s">
        <v>423</v>
      </c>
      <c r="G143" s="83" t="s">
        <v>76</v>
      </c>
      <c r="H143" s="83" t="s">
        <v>420</v>
      </c>
      <c r="I143" s="83" t="s">
        <v>73</v>
      </c>
      <c r="J143" s="83" t="s">
        <v>64</v>
      </c>
      <c r="K143" s="83" t="s">
        <v>78</v>
      </c>
      <c r="L143" s="83" t="s">
        <v>78</v>
      </c>
      <c r="M143" s="83" t="s">
        <v>78</v>
      </c>
      <c r="N143" s="83" t="s">
        <v>64</v>
      </c>
      <c r="O143" s="83" t="s">
        <v>84</v>
      </c>
      <c r="P143" s="83" t="s">
        <v>64</v>
      </c>
      <c r="Q143" s="83" t="s">
        <v>64</v>
      </c>
      <c r="R143" s="83" t="s">
        <v>64</v>
      </c>
      <c r="S143" s="83" t="s">
        <v>64</v>
      </c>
      <c r="T143" s="83" t="s">
        <v>84</v>
      </c>
      <c r="U143" s="83" t="s">
        <v>84</v>
      </c>
      <c r="V143" s="83" t="s">
        <v>64</v>
      </c>
      <c r="W143" s="83" t="s">
        <v>64</v>
      </c>
      <c r="X143" s="83" t="s">
        <v>78</v>
      </c>
      <c r="Y143" s="83" t="s">
        <v>78</v>
      </c>
      <c r="Z143" s="83" t="s">
        <v>65</v>
      </c>
      <c r="AA143" s="83" t="s">
        <v>65</v>
      </c>
      <c r="AB143" s="83" t="s">
        <v>66</v>
      </c>
      <c r="AC143" s="83" t="s">
        <v>65</v>
      </c>
      <c r="AD143" s="83" t="s">
        <v>65</v>
      </c>
      <c r="AE143" s="83" t="s">
        <v>65</v>
      </c>
      <c r="AF143" s="83" t="s">
        <v>66</v>
      </c>
      <c r="AG143" s="83" t="s">
        <v>66</v>
      </c>
      <c r="AH143" s="83" t="s">
        <v>66</v>
      </c>
      <c r="AI143" s="83" t="s">
        <v>79</v>
      </c>
      <c r="AJ143" s="83" t="s">
        <v>65</v>
      </c>
      <c r="AK143" s="83" t="s">
        <v>65</v>
      </c>
      <c r="AL143" s="83" t="s">
        <v>66</v>
      </c>
      <c r="AM143" s="83" t="s">
        <v>65</v>
      </c>
      <c r="AN143" s="83" t="s">
        <v>65</v>
      </c>
      <c r="AO143" s="83" t="s">
        <v>65</v>
      </c>
      <c r="AP143" s="83" t="s">
        <v>67</v>
      </c>
      <c r="AQ143" s="83" t="s">
        <v>67</v>
      </c>
      <c r="AR143" s="83" t="s">
        <v>63</v>
      </c>
      <c r="AS143" s="83" t="s">
        <v>223</v>
      </c>
      <c r="AT143" s="83" t="s">
        <v>69</v>
      </c>
      <c r="AU143" s="83" t="s">
        <v>80</v>
      </c>
      <c r="AV143" s="83" t="s">
        <v>71</v>
      </c>
      <c r="AW143" s="83" t="s">
        <v>73</v>
      </c>
      <c r="AX143" s="83" t="s">
        <v>72</v>
      </c>
      <c r="AY143" s="83" t="s">
        <v>63</v>
      </c>
      <c r="AZ143" s="83" t="s">
        <v>72</v>
      </c>
      <c r="BA143" s="83" t="s">
        <v>73</v>
      </c>
      <c r="BB143" s="83" t="s">
        <v>72</v>
      </c>
      <c r="BC143" s="83" t="s">
        <v>73</v>
      </c>
      <c r="BD143" s="83"/>
      <c r="BE143" s="83" t="s">
        <v>73</v>
      </c>
      <c r="BF143" s="83"/>
      <c r="BG143" s="87" t="s">
        <v>335</v>
      </c>
      <c r="BH143" s="86" t="s">
        <v>60</v>
      </c>
      <c r="BI143" s="76" t="s">
        <v>1415</v>
      </c>
      <c r="BJ143">
        <f t="shared" si="4"/>
        <v>9</v>
      </c>
      <c r="BK143" s="87">
        <f t="shared" si="5"/>
        <v>58</v>
      </c>
      <c r="BL143" s="87"/>
      <c r="BM143" s="86" t="str">
        <f>_xlfn.XLOOKUP(Form_Responses181112[[#This Row],[Sekolah School (Cleansed)]],'Quality Check'!$B$11:$B$14,'Quality Check'!$C$11:$C$14,)</f>
        <v>Rural</v>
      </c>
      <c r="BN143" s="86" t="str">
        <f>_xlfn.XLOOKUP(Form_Responses181112[[#This Row],[Sekolah School (Cleansed)]],'Quality Check'!$B$11:$B$14,'Quality Check'!$D$11:$D$14,)</f>
        <v>Controlled Group (CG)</v>
      </c>
    </row>
    <row r="144" spans="1:66" ht="13.2" x14ac:dyDescent="0.25">
      <c r="A144" s="82">
        <v>45572.443728680555</v>
      </c>
      <c r="B144" s="83" t="s">
        <v>480</v>
      </c>
      <c r="C144" s="84" t="s">
        <v>481</v>
      </c>
      <c r="D144" s="83">
        <v>100</v>
      </c>
      <c r="E144" s="83">
        <v>0.67</v>
      </c>
      <c r="F144" s="83" t="s">
        <v>423</v>
      </c>
      <c r="G144" s="83" t="s">
        <v>76</v>
      </c>
      <c r="H144" s="83" t="s">
        <v>373</v>
      </c>
      <c r="I144" s="83" t="s">
        <v>63</v>
      </c>
      <c r="J144" s="83" t="s">
        <v>64</v>
      </c>
      <c r="K144" s="83" t="s">
        <v>84</v>
      </c>
      <c r="L144" s="83" t="s">
        <v>64</v>
      </c>
      <c r="M144" s="83" t="s">
        <v>84</v>
      </c>
      <c r="N144" s="83" t="s">
        <v>64</v>
      </c>
      <c r="O144" s="83" t="s">
        <v>84</v>
      </c>
      <c r="P144" s="83" t="s">
        <v>84</v>
      </c>
      <c r="Q144" s="83" t="s">
        <v>64</v>
      </c>
      <c r="R144" s="83" t="s">
        <v>64</v>
      </c>
      <c r="S144" s="83" t="s">
        <v>64</v>
      </c>
      <c r="T144" s="83" t="s">
        <v>64</v>
      </c>
      <c r="U144" s="83" t="s">
        <v>84</v>
      </c>
      <c r="V144" s="83" t="s">
        <v>84</v>
      </c>
      <c r="W144" s="83" t="s">
        <v>64</v>
      </c>
      <c r="X144" s="83" t="s">
        <v>64</v>
      </c>
      <c r="Y144" s="83" t="s">
        <v>64</v>
      </c>
      <c r="Z144" s="83" t="s">
        <v>66</v>
      </c>
      <c r="AA144" s="83" t="s">
        <v>66</v>
      </c>
      <c r="AB144" s="83" t="s">
        <v>79</v>
      </c>
      <c r="AC144" s="83" t="s">
        <v>65</v>
      </c>
      <c r="AD144" s="83" t="s">
        <v>66</v>
      </c>
      <c r="AE144" s="83" t="s">
        <v>66</v>
      </c>
      <c r="AF144" s="83" t="s">
        <v>66</v>
      </c>
      <c r="AG144" s="83" t="s">
        <v>66</v>
      </c>
      <c r="AH144" s="83" t="s">
        <v>66</v>
      </c>
      <c r="AI144" s="83" t="s">
        <v>79</v>
      </c>
      <c r="AJ144" s="83" t="s">
        <v>66</v>
      </c>
      <c r="AK144" s="83" t="s">
        <v>65</v>
      </c>
      <c r="AL144" s="83" t="s">
        <v>66</v>
      </c>
      <c r="AM144" s="83" t="s">
        <v>66</v>
      </c>
      <c r="AN144" s="83" t="s">
        <v>66</v>
      </c>
      <c r="AO144" s="83" t="s">
        <v>66</v>
      </c>
      <c r="AP144" s="83" t="s">
        <v>67</v>
      </c>
      <c r="AQ144" s="83" t="s">
        <v>67</v>
      </c>
      <c r="AR144" s="83" t="s">
        <v>86</v>
      </c>
      <c r="AS144" s="83" t="s">
        <v>68</v>
      </c>
      <c r="AT144" s="83" t="s">
        <v>87</v>
      </c>
      <c r="AU144" s="83" t="s">
        <v>70</v>
      </c>
      <c r="AV144" s="83" t="s">
        <v>71</v>
      </c>
      <c r="AW144" s="83" t="s">
        <v>72</v>
      </c>
      <c r="AX144" s="83" t="s">
        <v>63</v>
      </c>
      <c r="AY144" s="83" t="s">
        <v>63</v>
      </c>
      <c r="AZ144" s="83" t="s">
        <v>63</v>
      </c>
      <c r="BA144" s="83" t="s">
        <v>72</v>
      </c>
      <c r="BB144" s="83" t="s">
        <v>72</v>
      </c>
      <c r="BC144" s="83" t="s">
        <v>73</v>
      </c>
      <c r="BD144" s="83"/>
      <c r="BE144" s="83" t="s">
        <v>73</v>
      </c>
      <c r="BF144" s="83"/>
      <c r="BG144" s="87" t="s">
        <v>335</v>
      </c>
      <c r="BH144" s="86" t="s">
        <v>60</v>
      </c>
      <c r="BI144" s="76" t="s">
        <v>1414</v>
      </c>
      <c r="BJ144">
        <f t="shared" si="4"/>
        <v>10</v>
      </c>
      <c r="BK144" s="87">
        <f t="shared" si="5"/>
        <v>49</v>
      </c>
      <c r="BL144" s="87"/>
      <c r="BM144" s="86" t="str">
        <f>_xlfn.XLOOKUP(Form_Responses181112[[#This Row],[Sekolah School (Cleansed)]],'Quality Check'!$B$11:$B$14,'Quality Check'!$C$11:$C$14,)</f>
        <v>Rural</v>
      </c>
      <c r="BN144" s="86" t="str">
        <f>_xlfn.XLOOKUP(Form_Responses181112[[#This Row],[Sekolah School (Cleansed)]],'Quality Check'!$B$11:$B$14,'Quality Check'!$D$11:$D$14,)</f>
        <v>Controlled Group (CG)</v>
      </c>
    </row>
    <row r="145" spans="1:66" ht="13.2" x14ac:dyDescent="0.25">
      <c r="A145" s="82">
        <v>45572.443822534726</v>
      </c>
      <c r="B145" s="83" t="s">
        <v>482</v>
      </c>
      <c r="C145" s="84" t="s">
        <v>483</v>
      </c>
      <c r="D145" s="83">
        <v>11.66</v>
      </c>
      <c r="E145" s="83">
        <v>0.21</v>
      </c>
      <c r="F145" s="83" t="s">
        <v>423</v>
      </c>
      <c r="G145" s="83" t="s">
        <v>76</v>
      </c>
      <c r="H145" s="83" t="s">
        <v>335</v>
      </c>
      <c r="I145" s="83" t="s">
        <v>73</v>
      </c>
      <c r="J145" s="83" t="s">
        <v>64</v>
      </c>
      <c r="K145" s="83" t="s">
        <v>64</v>
      </c>
      <c r="L145" s="83" t="s">
        <v>64</v>
      </c>
      <c r="M145" s="83" t="s">
        <v>84</v>
      </c>
      <c r="N145" s="83" t="s">
        <v>64</v>
      </c>
      <c r="O145" s="83" t="s">
        <v>64</v>
      </c>
      <c r="P145" s="83" t="s">
        <v>84</v>
      </c>
      <c r="Q145" s="83" t="s">
        <v>84</v>
      </c>
      <c r="R145" s="83" t="s">
        <v>64</v>
      </c>
      <c r="S145" s="83" t="s">
        <v>84</v>
      </c>
      <c r="T145" s="83" t="s">
        <v>64</v>
      </c>
      <c r="U145" s="83" t="s">
        <v>78</v>
      </c>
      <c r="V145" s="83" t="s">
        <v>64</v>
      </c>
      <c r="W145" s="83" t="s">
        <v>64</v>
      </c>
      <c r="X145" s="83" t="s">
        <v>64</v>
      </c>
      <c r="Y145" s="83" t="s">
        <v>64</v>
      </c>
      <c r="Z145" s="83" t="s">
        <v>65</v>
      </c>
      <c r="AA145" s="83" t="s">
        <v>65</v>
      </c>
      <c r="AB145" s="83" t="s">
        <v>65</v>
      </c>
      <c r="AC145" s="83" t="s">
        <v>66</v>
      </c>
      <c r="AD145" s="83" t="s">
        <v>66</v>
      </c>
      <c r="AE145" s="83" t="s">
        <v>65</v>
      </c>
      <c r="AF145" s="83" t="s">
        <v>66</v>
      </c>
      <c r="AG145" s="83" t="s">
        <v>65</v>
      </c>
      <c r="AH145" s="83" t="s">
        <v>66</v>
      </c>
      <c r="AI145" s="83" t="s">
        <v>79</v>
      </c>
      <c r="AJ145" s="83" t="s">
        <v>65</v>
      </c>
      <c r="AK145" s="83" t="s">
        <v>65</v>
      </c>
      <c r="AL145" s="83" t="s">
        <v>65</v>
      </c>
      <c r="AM145" s="83" t="s">
        <v>66</v>
      </c>
      <c r="AN145" s="83" t="s">
        <v>66</v>
      </c>
      <c r="AO145" s="83" t="s">
        <v>66</v>
      </c>
      <c r="AP145" s="83" t="s">
        <v>67</v>
      </c>
      <c r="AQ145" s="83" t="s">
        <v>67</v>
      </c>
      <c r="AR145" s="83" t="s">
        <v>63</v>
      </c>
      <c r="AS145" s="83" t="s">
        <v>120</v>
      </c>
      <c r="AT145" s="83" t="s">
        <v>87</v>
      </c>
      <c r="AU145" s="83" t="s">
        <v>80</v>
      </c>
      <c r="AV145" s="83" t="s">
        <v>67</v>
      </c>
      <c r="AW145" s="83" t="s">
        <v>73</v>
      </c>
      <c r="AX145" s="83" t="s">
        <v>72</v>
      </c>
      <c r="AY145" s="83" t="s">
        <v>63</v>
      </c>
      <c r="AZ145" s="83" t="s">
        <v>63</v>
      </c>
      <c r="BA145" s="83" t="s">
        <v>73</v>
      </c>
      <c r="BB145" s="83" t="s">
        <v>72</v>
      </c>
      <c r="BC145" s="83" t="s">
        <v>73</v>
      </c>
      <c r="BD145" s="83"/>
      <c r="BE145" s="83" t="s">
        <v>73</v>
      </c>
      <c r="BF145" s="83"/>
      <c r="BG145" s="87" t="s">
        <v>335</v>
      </c>
      <c r="BH145" s="86" t="s">
        <v>60</v>
      </c>
      <c r="BI145" s="76" t="s">
        <v>1415</v>
      </c>
      <c r="BJ145">
        <f t="shared" si="4"/>
        <v>11</v>
      </c>
      <c r="BK145" s="87">
        <f t="shared" si="5"/>
        <v>56</v>
      </c>
      <c r="BL145" s="87"/>
      <c r="BM145" s="86" t="str">
        <f>_xlfn.XLOOKUP(Form_Responses181112[[#This Row],[Sekolah School (Cleansed)]],'Quality Check'!$B$11:$B$14,'Quality Check'!$C$11:$C$14,)</f>
        <v>Rural</v>
      </c>
      <c r="BN145" s="86" t="str">
        <f>_xlfn.XLOOKUP(Form_Responses181112[[#This Row],[Sekolah School (Cleansed)]],'Quality Check'!$B$11:$B$14,'Quality Check'!$D$11:$D$14,)</f>
        <v>Controlled Group (CG)</v>
      </c>
    </row>
    <row r="146" spans="1:66" ht="13.2" x14ac:dyDescent="0.25">
      <c r="A146" s="82">
        <v>45572.445953703704</v>
      </c>
      <c r="B146" s="83" t="s">
        <v>484</v>
      </c>
      <c r="C146" s="84" t="s">
        <v>485</v>
      </c>
      <c r="D146" s="83">
        <v>32.14</v>
      </c>
      <c r="E146" s="83">
        <v>0.28999999999999998</v>
      </c>
      <c r="F146" s="83" t="s">
        <v>423</v>
      </c>
      <c r="G146" s="83" t="s">
        <v>76</v>
      </c>
      <c r="H146" s="83" t="s">
        <v>369</v>
      </c>
      <c r="I146" s="83" t="s">
        <v>63</v>
      </c>
      <c r="J146" s="83" t="s">
        <v>64</v>
      </c>
      <c r="K146" s="83" t="s">
        <v>84</v>
      </c>
      <c r="L146" s="83" t="s">
        <v>64</v>
      </c>
      <c r="M146" s="83" t="s">
        <v>64</v>
      </c>
      <c r="N146" s="83" t="s">
        <v>64</v>
      </c>
      <c r="O146" s="83" t="s">
        <v>64</v>
      </c>
      <c r="P146" s="83" t="s">
        <v>84</v>
      </c>
      <c r="Q146" s="83" t="s">
        <v>64</v>
      </c>
      <c r="R146" s="83" t="s">
        <v>64</v>
      </c>
      <c r="S146" s="83" t="s">
        <v>64</v>
      </c>
      <c r="T146" s="83" t="s">
        <v>64</v>
      </c>
      <c r="U146" s="83" t="s">
        <v>64</v>
      </c>
      <c r="V146" s="83" t="s">
        <v>64</v>
      </c>
      <c r="W146" s="83" t="s">
        <v>64</v>
      </c>
      <c r="X146" s="83" t="s">
        <v>64</v>
      </c>
      <c r="Y146" s="83" t="s">
        <v>64</v>
      </c>
      <c r="Z146" s="83" t="s">
        <v>66</v>
      </c>
      <c r="AA146" s="83" t="s">
        <v>65</v>
      </c>
      <c r="AB146" s="83" t="s">
        <v>66</v>
      </c>
      <c r="AC146" s="83" t="s">
        <v>65</v>
      </c>
      <c r="AD146" s="83" t="s">
        <v>66</v>
      </c>
      <c r="AE146" s="83" t="s">
        <v>65</v>
      </c>
      <c r="AF146" s="83" t="s">
        <v>65</v>
      </c>
      <c r="AG146" s="83" t="s">
        <v>66</v>
      </c>
      <c r="AH146" s="83" t="s">
        <v>66</v>
      </c>
      <c r="AI146" s="83" t="s">
        <v>66</v>
      </c>
      <c r="AJ146" s="83" t="s">
        <v>65</v>
      </c>
      <c r="AK146" s="83" t="s">
        <v>66</v>
      </c>
      <c r="AL146" s="83" t="s">
        <v>66</v>
      </c>
      <c r="AM146" s="83" t="s">
        <v>65</v>
      </c>
      <c r="AN146" s="83" t="s">
        <v>66</v>
      </c>
      <c r="AO146" s="83" t="s">
        <v>66</v>
      </c>
      <c r="AP146" s="83" t="s">
        <v>85</v>
      </c>
      <c r="AQ146" s="83" t="s">
        <v>85</v>
      </c>
      <c r="AR146" s="83" t="s">
        <v>86</v>
      </c>
      <c r="AS146" s="83" t="s">
        <v>81</v>
      </c>
      <c r="AT146" s="83" t="s">
        <v>87</v>
      </c>
      <c r="AU146" s="83" t="s">
        <v>70</v>
      </c>
      <c r="AV146" s="83" t="s">
        <v>71</v>
      </c>
      <c r="AW146" s="83" t="s">
        <v>72</v>
      </c>
      <c r="AX146" s="83" t="s">
        <v>72</v>
      </c>
      <c r="AY146" s="83" t="s">
        <v>63</v>
      </c>
      <c r="AZ146" s="83" t="s">
        <v>72</v>
      </c>
      <c r="BA146" s="83" t="s">
        <v>63</v>
      </c>
      <c r="BB146" s="83" t="s">
        <v>63</v>
      </c>
      <c r="BC146" s="83" t="s">
        <v>73</v>
      </c>
      <c r="BD146" s="83"/>
      <c r="BE146" s="83" t="s">
        <v>73</v>
      </c>
      <c r="BF146" s="83"/>
      <c r="BG146" s="87" t="s">
        <v>335</v>
      </c>
      <c r="BH146" s="86" t="s">
        <v>60</v>
      </c>
      <c r="BI146" s="76" t="s">
        <v>1414</v>
      </c>
      <c r="BJ146">
        <f t="shared" si="4"/>
        <v>13</v>
      </c>
      <c r="BK146" s="87">
        <f t="shared" si="5"/>
        <v>53</v>
      </c>
      <c r="BL146" s="87"/>
      <c r="BM146" s="86" t="str">
        <f>_xlfn.XLOOKUP(Form_Responses181112[[#This Row],[Sekolah School (Cleansed)]],'Quality Check'!$B$11:$B$14,'Quality Check'!$C$11:$C$14,)</f>
        <v>Rural</v>
      </c>
      <c r="BN146" s="86" t="str">
        <f>_xlfn.XLOOKUP(Form_Responses181112[[#This Row],[Sekolah School (Cleansed)]],'Quality Check'!$B$11:$B$14,'Quality Check'!$D$11:$D$14,)</f>
        <v>Controlled Group (CG)</v>
      </c>
    </row>
    <row r="147" spans="1:66" ht="13.2" x14ac:dyDescent="0.25">
      <c r="A147" s="82">
        <v>45572.447336030091</v>
      </c>
      <c r="B147" s="83" t="s">
        <v>486</v>
      </c>
      <c r="C147" s="84" t="s">
        <v>487</v>
      </c>
      <c r="D147" s="83">
        <v>4.46</v>
      </c>
      <c r="E147" s="83">
        <v>0.08</v>
      </c>
      <c r="F147" s="83" t="s">
        <v>423</v>
      </c>
      <c r="G147" s="83" t="s">
        <v>76</v>
      </c>
      <c r="H147" s="83" t="s">
        <v>488</v>
      </c>
      <c r="I147" s="83" t="s">
        <v>63</v>
      </c>
      <c r="J147" s="83" t="s">
        <v>64</v>
      </c>
      <c r="K147" s="83" t="s">
        <v>64</v>
      </c>
      <c r="L147" s="83" t="s">
        <v>64</v>
      </c>
      <c r="M147" s="83" t="s">
        <v>78</v>
      </c>
      <c r="N147" s="83" t="s">
        <v>64</v>
      </c>
      <c r="O147" s="83" t="s">
        <v>64</v>
      </c>
      <c r="P147" s="83" t="s">
        <v>78</v>
      </c>
      <c r="Q147" s="83" t="s">
        <v>64</v>
      </c>
      <c r="R147" s="83" t="s">
        <v>64</v>
      </c>
      <c r="S147" s="83" t="s">
        <v>64</v>
      </c>
      <c r="T147" s="83" t="s">
        <v>64</v>
      </c>
      <c r="U147" s="83" t="s">
        <v>64</v>
      </c>
      <c r="V147" s="83" t="s">
        <v>64</v>
      </c>
      <c r="W147" s="83" t="s">
        <v>64</v>
      </c>
      <c r="X147" s="83" t="s">
        <v>64</v>
      </c>
      <c r="Y147" s="83" t="s">
        <v>64</v>
      </c>
      <c r="Z147" s="83" t="s">
        <v>66</v>
      </c>
      <c r="AA147" s="83" t="s">
        <v>65</v>
      </c>
      <c r="AB147" s="83" t="s">
        <v>65</v>
      </c>
      <c r="AC147" s="83" t="s">
        <v>65</v>
      </c>
      <c r="AD147" s="83" t="s">
        <v>65</v>
      </c>
      <c r="AE147" s="83" t="s">
        <v>65</v>
      </c>
      <c r="AF147" s="83" t="s">
        <v>65</v>
      </c>
      <c r="AG147" s="83" t="s">
        <v>65</v>
      </c>
      <c r="AH147" s="83" t="s">
        <v>65</v>
      </c>
      <c r="AI147" s="83" t="s">
        <v>101</v>
      </c>
      <c r="AJ147" s="83" t="s">
        <v>65</v>
      </c>
      <c r="AK147" s="83" t="s">
        <v>65</v>
      </c>
      <c r="AL147" s="83" t="s">
        <v>65</v>
      </c>
      <c r="AM147" s="83" t="s">
        <v>66</v>
      </c>
      <c r="AN147" s="83" t="s">
        <v>66</v>
      </c>
      <c r="AO147" s="83" t="s">
        <v>66</v>
      </c>
      <c r="AP147" s="83" t="s">
        <v>85</v>
      </c>
      <c r="AQ147" s="83" t="s">
        <v>85</v>
      </c>
      <c r="AR147" s="83" t="s">
        <v>86</v>
      </c>
      <c r="AS147" s="83" t="s">
        <v>223</v>
      </c>
      <c r="AT147" s="83" t="s">
        <v>87</v>
      </c>
      <c r="AU147" s="83" t="s">
        <v>70</v>
      </c>
      <c r="AV147" s="83" t="s">
        <v>132</v>
      </c>
      <c r="AW147" s="83" t="s">
        <v>72</v>
      </c>
      <c r="AX147" s="83" t="s">
        <v>72</v>
      </c>
      <c r="AY147" s="83" t="s">
        <v>72</v>
      </c>
      <c r="AZ147" s="83" t="s">
        <v>72</v>
      </c>
      <c r="BA147" s="83" t="s">
        <v>63</v>
      </c>
      <c r="BB147" s="83" t="s">
        <v>63</v>
      </c>
      <c r="BC147" s="83" t="s">
        <v>73</v>
      </c>
      <c r="BD147" s="83"/>
      <c r="BE147" s="83" t="s">
        <v>73</v>
      </c>
      <c r="BF147" s="83"/>
      <c r="BG147" s="87" t="s">
        <v>335</v>
      </c>
      <c r="BH147" s="86" t="s">
        <v>60</v>
      </c>
      <c r="BI147" s="76" t="s">
        <v>1414</v>
      </c>
      <c r="BJ147">
        <f t="shared" si="4"/>
        <v>15</v>
      </c>
      <c r="BK147" s="87">
        <f t="shared" si="5"/>
        <v>60</v>
      </c>
      <c r="BL147" s="87"/>
      <c r="BM147" s="86" t="str">
        <f>_xlfn.XLOOKUP(Form_Responses181112[[#This Row],[Sekolah School (Cleansed)]],'Quality Check'!$B$11:$B$14,'Quality Check'!$C$11:$C$14,)</f>
        <v>Rural</v>
      </c>
      <c r="BN147" s="86" t="str">
        <f>_xlfn.XLOOKUP(Form_Responses181112[[#This Row],[Sekolah School (Cleansed)]],'Quality Check'!$B$11:$B$14,'Quality Check'!$D$11:$D$14,)</f>
        <v>Controlled Group (CG)</v>
      </c>
    </row>
    <row r="148" spans="1:66" ht="13.2" x14ac:dyDescent="0.25">
      <c r="A148" s="82">
        <v>45572.448331851847</v>
      </c>
      <c r="B148" s="83" t="s">
        <v>489</v>
      </c>
      <c r="C148" s="84" t="s">
        <v>490</v>
      </c>
      <c r="D148" s="83">
        <v>100</v>
      </c>
      <c r="E148" s="83">
        <v>1.42</v>
      </c>
      <c r="F148" s="83" t="s">
        <v>423</v>
      </c>
      <c r="G148" s="83" t="s">
        <v>76</v>
      </c>
      <c r="H148" s="83" t="s">
        <v>491</v>
      </c>
      <c r="I148" s="83" t="s">
        <v>63</v>
      </c>
      <c r="J148" s="83" t="s">
        <v>64</v>
      </c>
      <c r="K148" s="83" t="s">
        <v>84</v>
      </c>
      <c r="L148" s="83" t="s">
        <v>145</v>
      </c>
      <c r="M148" s="83" t="s">
        <v>78</v>
      </c>
      <c r="N148" s="83" t="s">
        <v>64</v>
      </c>
      <c r="O148" s="83" t="s">
        <v>78</v>
      </c>
      <c r="P148" s="83" t="s">
        <v>84</v>
      </c>
      <c r="Q148" s="83" t="s">
        <v>84</v>
      </c>
      <c r="R148" s="83" t="s">
        <v>84</v>
      </c>
      <c r="S148" s="83" t="s">
        <v>78</v>
      </c>
      <c r="T148" s="83" t="s">
        <v>64</v>
      </c>
      <c r="U148" s="83" t="s">
        <v>78</v>
      </c>
      <c r="V148" s="83" t="s">
        <v>64</v>
      </c>
      <c r="W148" s="83" t="s">
        <v>64</v>
      </c>
      <c r="X148" s="83" t="s">
        <v>64</v>
      </c>
      <c r="Y148" s="83" t="s">
        <v>64</v>
      </c>
      <c r="Z148" s="83" t="s">
        <v>66</v>
      </c>
      <c r="AA148" s="83" t="s">
        <v>65</v>
      </c>
      <c r="AB148" s="83" t="s">
        <v>65</v>
      </c>
      <c r="AC148" s="83" t="s">
        <v>66</v>
      </c>
      <c r="AD148" s="83" t="s">
        <v>66</v>
      </c>
      <c r="AE148" s="83" t="s">
        <v>65</v>
      </c>
      <c r="AF148" s="83" t="s">
        <v>66</v>
      </c>
      <c r="AG148" s="83" t="s">
        <v>66</v>
      </c>
      <c r="AH148" s="83" t="s">
        <v>66</v>
      </c>
      <c r="AI148" s="83" t="s">
        <v>79</v>
      </c>
      <c r="AJ148" s="83" t="s">
        <v>65</v>
      </c>
      <c r="AK148" s="83" t="s">
        <v>65</v>
      </c>
      <c r="AL148" s="83" t="s">
        <v>65</v>
      </c>
      <c r="AM148" s="83" t="s">
        <v>65</v>
      </c>
      <c r="AN148" s="83" t="s">
        <v>66</v>
      </c>
      <c r="AO148" s="83" t="s">
        <v>66</v>
      </c>
      <c r="AP148" s="83" t="s">
        <v>67</v>
      </c>
      <c r="AQ148" s="83" t="s">
        <v>67</v>
      </c>
      <c r="AR148" s="83" t="s">
        <v>86</v>
      </c>
      <c r="AS148" s="83" t="s">
        <v>68</v>
      </c>
      <c r="AT148" s="83" t="s">
        <v>69</v>
      </c>
      <c r="AU148" s="83" t="s">
        <v>67</v>
      </c>
      <c r="AV148" s="83" t="s">
        <v>469</v>
      </c>
      <c r="AW148" s="83" t="s">
        <v>73</v>
      </c>
      <c r="AX148" s="83" t="s">
        <v>73</v>
      </c>
      <c r="AY148" s="83" t="s">
        <v>73</v>
      </c>
      <c r="AZ148" s="83" t="s">
        <v>73</v>
      </c>
      <c r="BA148" s="83" t="s">
        <v>72</v>
      </c>
      <c r="BB148" s="83" t="s">
        <v>72</v>
      </c>
      <c r="BC148" s="83" t="s">
        <v>73</v>
      </c>
      <c r="BD148" s="83"/>
      <c r="BE148" s="83" t="s">
        <v>73</v>
      </c>
      <c r="BF148" s="83"/>
      <c r="BG148" s="87" t="s">
        <v>335</v>
      </c>
      <c r="BH148" s="86" t="s">
        <v>60</v>
      </c>
      <c r="BI148" s="76" t="s">
        <v>1414</v>
      </c>
      <c r="BJ148">
        <f t="shared" si="4"/>
        <v>8</v>
      </c>
      <c r="BK148" s="87">
        <f t="shared" si="5"/>
        <v>55</v>
      </c>
      <c r="BL148" s="87"/>
      <c r="BM148" s="86" t="str">
        <f>_xlfn.XLOOKUP(Form_Responses181112[[#This Row],[Sekolah School (Cleansed)]],'Quality Check'!$B$11:$B$14,'Quality Check'!$C$11:$C$14,)</f>
        <v>Rural</v>
      </c>
      <c r="BN148" s="86" t="str">
        <f>_xlfn.XLOOKUP(Form_Responses181112[[#This Row],[Sekolah School (Cleansed)]],'Quality Check'!$B$11:$B$14,'Quality Check'!$D$11:$D$14,)</f>
        <v>Controlled Group (CG)</v>
      </c>
    </row>
    <row r="149" spans="1:66" ht="13.2" x14ac:dyDescent="0.25">
      <c r="A149" s="82">
        <v>45572.449068402777</v>
      </c>
      <c r="B149" s="83" t="s">
        <v>492</v>
      </c>
      <c r="C149" s="84" t="s">
        <v>493</v>
      </c>
      <c r="D149" s="83">
        <v>32.14</v>
      </c>
      <c r="E149" s="83">
        <v>0.17</v>
      </c>
      <c r="F149" s="83" t="s">
        <v>423</v>
      </c>
      <c r="G149" s="83" t="s">
        <v>76</v>
      </c>
      <c r="H149" s="83" t="s">
        <v>330</v>
      </c>
      <c r="I149" s="83" t="s">
        <v>63</v>
      </c>
      <c r="J149" s="83" t="s">
        <v>64</v>
      </c>
      <c r="K149" s="83" t="s">
        <v>64</v>
      </c>
      <c r="L149" s="83" t="s">
        <v>64</v>
      </c>
      <c r="M149" s="83" t="s">
        <v>84</v>
      </c>
      <c r="N149" s="83" t="s">
        <v>84</v>
      </c>
      <c r="O149" s="83" t="s">
        <v>64</v>
      </c>
      <c r="P149" s="83" t="s">
        <v>64</v>
      </c>
      <c r="Q149" s="83" t="s">
        <v>64</v>
      </c>
      <c r="R149" s="83" t="s">
        <v>64</v>
      </c>
      <c r="S149" s="83" t="s">
        <v>64</v>
      </c>
      <c r="T149" s="83" t="s">
        <v>64</v>
      </c>
      <c r="U149" s="83" t="s">
        <v>84</v>
      </c>
      <c r="V149" s="83" t="s">
        <v>84</v>
      </c>
      <c r="W149" s="83" t="s">
        <v>64</v>
      </c>
      <c r="X149" s="83" t="s">
        <v>64</v>
      </c>
      <c r="Y149" s="83" t="s">
        <v>64</v>
      </c>
      <c r="Z149" s="83" t="s">
        <v>66</v>
      </c>
      <c r="AA149" s="83" t="s">
        <v>65</v>
      </c>
      <c r="AB149" s="83" t="s">
        <v>65</v>
      </c>
      <c r="AC149" s="83" t="s">
        <v>65</v>
      </c>
      <c r="AD149" s="83" t="s">
        <v>65</v>
      </c>
      <c r="AE149" s="83" t="s">
        <v>65</v>
      </c>
      <c r="AF149" s="83" t="s">
        <v>65</v>
      </c>
      <c r="AG149" s="83" t="s">
        <v>65</v>
      </c>
      <c r="AH149" s="83" t="s">
        <v>65</v>
      </c>
      <c r="AI149" s="83" t="s">
        <v>101</v>
      </c>
      <c r="AJ149" s="83" t="s">
        <v>65</v>
      </c>
      <c r="AK149" s="83" t="s">
        <v>65</v>
      </c>
      <c r="AL149" s="83" t="s">
        <v>65</v>
      </c>
      <c r="AM149" s="83" t="s">
        <v>65</v>
      </c>
      <c r="AN149" s="83" t="s">
        <v>66</v>
      </c>
      <c r="AO149" s="83" t="s">
        <v>66</v>
      </c>
      <c r="AP149" s="83" t="s">
        <v>85</v>
      </c>
      <c r="AQ149" s="83" t="s">
        <v>85</v>
      </c>
      <c r="AR149" s="83" t="s">
        <v>86</v>
      </c>
      <c r="AS149" s="83" t="s">
        <v>120</v>
      </c>
      <c r="AT149" s="83" t="s">
        <v>87</v>
      </c>
      <c r="AU149" s="83" t="s">
        <v>67</v>
      </c>
      <c r="AV149" s="83" t="s">
        <v>71</v>
      </c>
      <c r="AW149" s="83" t="s">
        <v>73</v>
      </c>
      <c r="AX149" s="83" t="s">
        <v>73</v>
      </c>
      <c r="AY149" s="83" t="s">
        <v>73</v>
      </c>
      <c r="AZ149" s="83" t="s">
        <v>73</v>
      </c>
      <c r="BA149" s="83" t="s">
        <v>73</v>
      </c>
      <c r="BB149" s="83" t="s">
        <v>73</v>
      </c>
      <c r="BC149" s="83" t="s">
        <v>73</v>
      </c>
      <c r="BD149" s="83"/>
      <c r="BE149" s="83" t="s">
        <v>73</v>
      </c>
      <c r="BF149" s="83"/>
      <c r="BG149" s="87" t="s">
        <v>335</v>
      </c>
      <c r="BH149" s="86" t="s">
        <v>60</v>
      </c>
      <c r="BI149" s="76" t="s">
        <v>1414</v>
      </c>
      <c r="BJ149">
        <f t="shared" si="4"/>
        <v>12</v>
      </c>
      <c r="BK149" s="87">
        <f t="shared" si="5"/>
        <v>61</v>
      </c>
      <c r="BL149" s="87"/>
      <c r="BM149" s="86" t="str">
        <f>_xlfn.XLOOKUP(Form_Responses181112[[#This Row],[Sekolah School (Cleansed)]],'Quality Check'!$B$11:$B$14,'Quality Check'!$C$11:$C$14,)</f>
        <v>Rural</v>
      </c>
      <c r="BN149" s="86" t="str">
        <f>_xlfn.XLOOKUP(Form_Responses181112[[#This Row],[Sekolah School (Cleansed)]],'Quality Check'!$B$11:$B$14,'Quality Check'!$D$11:$D$14,)</f>
        <v>Controlled Group (CG)</v>
      </c>
    </row>
    <row r="150" spans="1:66" ht="13.2" x14ac:dyDescent="0.25">
      <c r="A150" s="82">
        <v>45572.452005960644</v>
      </c>
      <c r="B150" s="83" t="s">
        <v>494</v>
      </c>
      <c r="C150" s="84" t="s">
        <v>495</v>
      </c>
      <c r="D150" s="83">
        <v>100</v>
      </c>
      <c r="E150" s="83">
        <v>0.56999999999999995</v>
      </c>
      <c r="F150" s="83" t="s">
        <v>423</v>
      </c>
      <c r="G150" s="83" t="s">
        <v>76</v>
      </c>
      <c r="H150" s="83" t="s">
        <v>496</v>
      </c>
      <c r="I150" s="83" t="s">
        <v>63</v>
      </c>
      <c r="J150" s="83" t="s">
        <v>64</v>
      </c>
      <c r="K150" s="83" t="s">
        <v>64</v>
      </c>
      <c r="L150" s="83" t="s">
        <v>78</v>
      </c>
      <c r="M150" s="83" t="s">
        <v>64</v>
      </c>
      <c r="N150" s="83" t="s">
        <v>78</v>
      </c>
      <c r="O150" s="83" t="s">
        <v>64</v>
      </c>
      <c r="P150" s="83" t="s">
        <v>78</v>
      </c>
      <c r="Q150" s="83" t="s">
        <v>64</v>
      </c>
      <c r="R150" s="83" t="s">
        <v>64</v>
      </c>
      <c r="S150" s="83" t="s">
        <v>64</v>
      </c>
      <c r="T150" s="83" t="s">
        <v>64</v>
      </c>
      <c r="U150" s="83" t="s">
        <v>64</v>
      </c>
      <c r="V150" s="83" t="s">
        <v>64</v>
      </c>
      <c r="W150" s="83" t="s">
        <v>64</v>
      </c>
      <c r="X150" s="83" t="s">
        <v>64</v>
      </c>
      <c r="Y150" s="83" t="s">
        <v>64</v>
      </c>
      <c r="Z150" s="83" t="s">
        <v>65</v>
      </c>
      <c r="AA150" s="83" t="s">
        <v>65</v>
      </c>
      <c r="AB150" s="83" t="s">
        <v>65</v>
      </c>
      <c r="AC150" s="83" t="s">
        <v>65</v>
      </c>
      <c r="AD150" s="83" t="s">
        <v>65</v>
      </c>
      <c r="AE150" s="83" t="s">
        <v>65</v>
      </c>
      <c r="AF150" s="83" t="s">
        <v>65</v>
      </c>
      <c r="AG150" s="83" t="s">
        <v>65</v>
      </c>
      <c r="AH150" s="83" t="s">
        <v>66</v>
      </c>
      <c r="AI150" s="83" t="s">
        <v>101</v>
      </c>
      <c r="AJ150" s="83" t="s">
        <v>65</v>
      </c>
      <c r="AK150" s="83" t="s">
        <v>65</v>
      </c>
      <c r="AL150" s="83" t="s">
        <v>65</v>
      </c>
      <c r="AM150" s="83" t="s">
        <v>66</v>
      </c>
      <c r="AN150" s="83" t="s">
        <v>65</v>
      </c>
      <c r="AO150" s="83" t="s">
        <v>65</v>
      </c>
      <c r="AP150" s="83" t="s">
        <v>85</v>
      </c>
      <c r="AQ150" s="83" t="s">
        <v>85</v>
      </c>
      <c r="AR150" s="83" t="s">
        <v>63</v>
      </c>
      <c r="AS150" s="83" t="s">
        <v>497</v>
      </c>
      <c r="AT150" s="83" t="s">
        <v>87</v>
      </c>
      <c r="AU150" s="83" t="s">
        <v>85</v>
      </c>
      <c r="AV150" s="83" t="s">
        <v>132</v>
      </c>
      <c r="AW150" s="83" t="s">
        <v>73</v>
      </c>
      <c r="AX150" s="83" t="s">
        <v>73</v>
      </c>
      <c r="AY150" s="83" t="s">
        <v>73</v>
      </c>
      <c r="AZ150" s="83" t="s">
        <v>73</v>
      </c>
      <c r="BA150" s="83" t="s">
        <v>73</v>
      </c>
      <c r="BB150" s="83" t="s">
        <v>73</v>
      </c>
      <c r="BC150" s="83" t="s">
        <v>73</v>
      </c>
      <c r="BD150" s="83"/>
      <c r="BE150" s="83" t="s">
        <v>73</v>
      </c>
      <c r="BF150" s="83"/>
      <c r="BG150" s="87" t="s">
        <v>335</v>
      </c>
      <c r="BH150" s="86" t="s">
        <v>60</v>
      </c>
      <c r="BI150" s="76" t="s">
        <v>1414</v>
      </c>
      <c r="BJ150">
        <f t="shared" si="4"/>
        <v>12</v>
      </c>
      <c r="BK150" s="87">
        <f t="shared" si="5"/>
        <v>62</v>
      </c>
      <c r="BL150" s="87"/>
      <c r="BM150" s="86" t="str">
        <f>_xlfn.XLOOKUP(Form_Responses181112[[#This Row],[Sekolah School (Cleansed)]],'Quality Check'!$B$11:$B$14,'Quality Check'!$C$11:$C$14,)</f>
        <v>Rural</v>
      </c>
      <c r="BN150" s="86" t="str">
        <f>_xlfn.XLOOKUP(Form_Responses181112[[#This Row],[Sekolah School (Cleansed)]],'Quality Check'!$B$11:$B$14,'Quality Check'!$D$11:$D$14,)</f>
        <v>Controlled Group (CG)</v>
      </c>
    </row>
    <row r="151" spans="1:66" ht="13.2" x14ac:dyDescent="0.25">
      <c r="A151" s="82">
        <v>45572.452465092589</v>
      </c>
      <c r="B151" s="83" t="s">
        <v>498</v>
      </c>
      <c r="C151" s="84" t="s">
        <v>499</v>
      </c>
      <c r="D151" s="83">
        <v>41.07</v>
      </c>
      <c r="E151" s="83">
        <v>0.33</v>
      </c>
      <c r="F151" s="83" t="s">
        <v>423</v>
      </c>
      <c r="G151" s="83" t="s">
        <v>76</v>
      </c>
      <c r="H151" s="83" t="s">
        <v>335</v>
      </c>
      <c r="I151" s="83" t="s">
        <v>63</v>
      </c>
      <c r="J151" s="83" t="s">
        <v>64</v>
      </c>
      <c r="K151" s="83" t="s">
        <v>64</v>
      </c>
      <c r="L151" s="83" t="s">
        <v>64</v>
      </c>
      <c r="M151" s="83" t="s">
        <v>84</v>
      </c>
      <c r="N151" s="83" t="s">
        <v>64</v>
      </c>
      <c r="O151" s="83" t="s">
        <v>64</v>
      </c>
      <c r="P151" s="83" t="s">
        <v>84</v>
      </c>
      <c r="Q151" s="83" t="s">
        <v>78</v>
      </c>
      <c r="R151" s="83" t="s">
        <v>64</v>
      </c>
      <c r="S151" s="83" t="s">
        <v>84</v>
      </c>
      <c r="T151" s="83" t="s">
        <v>64</v>
      </c>
      <c r="U151" s="83" t="s">
        <v>84</v>
      </c>
      <c r="V151" s="83" t="s">
        <v>64</v>
      </c>
      <c r="W151" s="83" t="s">
        <v>64</v>
      </c>
      <c r="X151" s="83" t="s">
        <v>64</v>
      </c>
      <c r="Y151" s="83" t="s">
        <v>84</v>
      </c>
      <c r="Z151" s="83" t="s">
        <v>66</v>
      </c>
      <c r="AA151" s="83" t="s">
        <v>65</v>
      </c>
      <c r="AB151" s="83" t="s">
        <v>65</v>
      </c>
      <c r="AC151" s="83" t="s">
        <v>65</v>
      </c>
      <c r="AD151" s="83" t="s">
        <v>66</v>
      </c>
      <c r="AE151" s="83" t="s">
        <v>66</v>
      </c>
      <c r="AF151" s="83" t="s">
        <v>66</v>
      </c>
      <c r="AG151" s="83" t="s">
        <v>66</v>
      </c>
      <c r="AH151" s="83" t="s">
        <v>66</v>
      </c>
      <c r="AI151" s="83" t="s">
        <v>66</v>
      </c>
      <c r="AJ151" s="83" t="s">
        <v>65</v>
      </c>
      <c r="AK151" s="83" t="s">
        <v>65</v>
      </c>
      <c r="AL151" s="83" t="s">
        <v>66</v>
      </c>
      <c r="AM151" s="83" t="s">
        <v>65</v>
      </c>
      <c r="AN151" s="83" t="s">
        <v>66</v>
      </c>
      <c r="AO151" s="83" t="s">
        <v>66</v>
      </c>
      <c r="AP151" s="83" t="s">
        <v>67</v>
      </c>
      <c r="AQ151" s="83" t="s">
        <v>67</v>
      </c>
      <c r="AR151" s="83" t="s">
        <v>73</v>
      </c>
      <c r="AS151" s="83" t="s">
        <v>68</v>
      </c>
      <c r="AT151" s="83" t="s">
        <v>69</v>
      </c>
      <c r="AU151" s="83" t="s">
        <v>67</v>
      </c>
      <c r="AV151" s="83" t="s">
        <v>67</v>
      </c>
      <c r="AW151" s="83" t="s">
        <v>73</v>
      </c>
      <c r="AX151" s="83" t="s">
        <v>73</v>
      </c>
      <c r="AY151" s="83" t="s">
        <v>72</v>
      </c>
      <c r="AZ151" s="83" t="s">
        <v>63</v>
      </c>
      <c r="BA151" s="83" t="s">
        <v>63</v>
      </c>
      <c r="BB151" s="83" t="s">
        <v>72</v>
      </c>
      <c r="BC151" s="83" t="s">
        <v>73</v>
      </c>
      <c r="BD151" s="83"/>
      <c r="BE151" s="83" t="s">
        <v>73</v>
      </c>
      <c r="BF151" s="83"/>
      <c r="BG151" s="87" t="s">
        <v>335</v>
      </c>
      <c r="BH151" s="86" t="s">
        <v>60</v>
      </c>
      <c r="BI151" s="76" t="s">
        <v>1414</v>
      </c>
      <c r="BJ151">
        <f t="shared" si="4"/>
        <v>10</v>
      </c>
      <c r="BK151" s="87">
        <f t="shared" si="5"/>
        <v>53</v>
      </c>
      <c r="BL151" s="87"/>
      <c r="BM151" s="86" t="str">
        <f>_xlfn.XLOOKUP(Form_Responses181112[[#This Row],[Sekolah School (Cleansed)]],'Quality Check'!$B$11:$B$14,'Quality Check'!$C$11:$C$14,)</f>
        <v>Rural</v>
      </c>
      <c r="BN151" s="86" t="str">
        <f>_xlfn.XLOOKUP(Form_Responses181112[[#This Row],[Sekolah School (Cleansed)]],'Quality Check'!$B$11:$B$14,'Quality Check'!$D$11:$D$14,)</f>
        <v>Controlled Group (CG)</v>
      </c>
    </row>
    <row r="152" spans="1:66" ht="13.2" x14ac:dyDescent="0.25">
      <c r="A152" s="82">
        <v>45572.45257548611</v>
      </c>
      <c r="B152" s="83" t="s">
        <v>500</v>
      </c>
      <c r="C152" s="84" t="s">
        <v>501</v>
      </c>
      <c r="D152" s="83">
        <v>100</v>
      </c>
      <c r="E152" s="83">
        <v>0.42</v>
      </c>
      <c r="F152" s="83" t="s">
        <v>423</v>
      </c>
      <c r="G152" s="83" t="s">
        <v>76</v>
      </c>
      <c r="H152" s="83" t="s">
        <v>502</v>
      </c>
      <c r="I152" s="83" t="s">
        <v>63</v>
      </c>
      <c r="J152" s="83" t="s">
        <v>145</v>
      </c>
      <c r="K152" s="83" t="s">
        <v>64</v>
      </c>
      <c r="L152" s="83" t="s">
        <v>64</v>
      </c>
      <c r="M152" s="83" t="s">
        <v>84</v>
      </c>
      <c r="N152" s="83" t="s">
        <v>78</v>
      </c>
      <c r="O152" s="83" t="s">
        <v>64</v>
      </c>
      <c r="P152" s="83" t="s">
        <v>84</v>
      </c>
      <c r="Q152" s="83" t="s">
        <v>64</v>
      </c>
      <c r="R152" s="83" t="s">
        <v>64</v>
      </c>
      <c r="S152" s="83" t="s">
        <v>64</v>
      </c>
      <c r="T152" s="83" t="s">
        <v>64</v>
      </c>
      <c r="U152" s="83" t="s">
        <v>64</v>
      </c>
      <c r="V152" s="83" t="s">
        <v>64</v>
      </c>
      <c r="W152" s="83" t="s">
        <v>84</v>
      </c>
      <c r="X152" s="83" t="s">
        <v>84</v>
      </c>
      <c r="Y152" s="83" t="s">
        <v>64</v>
      </c>
      <c r="Z152" s="83" t="s">
        <v>66</v>
      </c>
      <c r="AA152" s="83" t="s">
        <v>66</v>
      </c>
      <c r="AB152" s="83" t="s">
        <v>66</v>
      </c>
      <c r="AC152" s="83" t="s">
        <v>66</v>
      </c>
      <c r="AD152" s="83" t="s">
        <v>66</v>
      </c>
      <c r="AE152" s="83" t="s">
        <v>66</v>
      </c>
      <c r="AF152" s="83" t="s">
        <v>65</v>
      </c>
      <c r="AG152" s="83" t="s">
        <v>66</v>
      </c>
      <c r="AH152" s="83" t="s">
        <v>79</v>
      </c>
      <c r="AI152" s="83" t="s">
        <v>101</v>
      </c>
      <c r="AJ152" s="83" t="s">
        <v>66</v>
      </c>
      <c r="AK152" s="83" t="s">
        <v>66</v>
      </c>
      <c r="AL152" s="83" t="s">
        <v>66</v>
      </c>
      <c r="AM152" s="83" t="s">
        <v>79</v>
      </c>
      <c r="AN152" s="83" t="s">
        <v>66</v>
      </c>
      <c r="AO152" s="83" t="s">
        <v>66</v>
      </c>
      <c r="AP152" s="83" t="s">
        <v>85</v>
      </c>
      <c r="AQ152" s="83" t="s">
        <v>85</v>
      </c>
      <c r="AR152" s="83" t="s">
        <v>86</v>
      </c>
      <c r="AS152" s="83" t="s">
        <v>223</v>
      </c>
      <c r="AT152" s="83" t="s">
        <v>69</v>
      </c>
      <c r="AU152" s="83" t="s">
        <v>70</v>
      </c>
      <c r="AV152" s="83" t="s">
        <v>71</v>
      </c>
      <c r="AW152" s="83" t="s">
        <v>72</v>
      </c>
      <c r="AX152" s="83" t="s">
        <v>72</v>
      </c>
      <c r="AY152" s="83" t="s">
        <v>72</v>
      </c>
      <c r="AZ152" s="83" t="s">
        <v>63</v>
      </c>
      <c r="BA152" s="83" t="s">
        <v>63</v>
      </c>
      <c r="BB152" s="83" t="s">
        <v>72</v>
      </c>
      <c r="BC152" s="83" t="s">
        <v>73</v>
      </c>
      <c r="BD152" s="83"/>
      <c r="BE152" s="83" t="s">
        <v>73</v>
      </c>
      <c r="BF152" s="83"/>
      <c r="BG152" s="87" t="s">
        <v>335</v>
      </c>
      <c r="BH152" s="86" t="s">
        <v>60</v>
      </c>
      <c r="BI152" s="76" t="s">
        <v>1414</v>
      </c>
      <c r="BJ152">
        <f t="shared" si="4"/>
        <v>10</v>
      </c>
      <c r="BK152" s="87">
        <f t="shared" si="5"/>
        <v>48</v>
      </c>
      <c r="BL152" s="87"/>
      <c r="BM152" s="86" t="str">
        <f>_xlfn.XLOOKUP(Form_Responses181112[[#This Row],[Sekolah School (Cleansed)]],'Quality Check'!$B$11:$B$14,'Quality Check'!$C$11:$C$14,)</f>
        <v>Rural</v>
      </c>
      <c r="BN152" s="86" t="str">
        <f>_xlfn.XLOOKUP(Form_Responses181112[[#This Row],[Sekolah School (Cleansed)]],'Quality Check'!$B$11:$B$14,'Quality Check'!$D$11:$D$14,)</f>
        <v>Controlled Group (CG)</v>
      </c>
    </row>
    <row r="153" spans="1:66" ht="13.2" x14ac:dyDescent="0.25">
      <c r="A153" s="82">
        <v>45572.454714537038</v>
      </c>
      <c r="B153" s="83" t="s">
        <v>503</v>
      </c>
      <c r="C153" s="84" t="s">
        <v>504</v>
      </c>
      <c r="D153" s="83">
        <v>100</v>
      </c>
      <c r="E153" s="83">
        <v>0.42</v>
      </c>
      <c r="F153" s="83" t="s">
        <v>423</v>
      </c>
      <c r="G153" s="83" t="s">
        <v>76</v>
      </c>
      <c r="H153" s="83" t="s">
        <v>505</v>
      </c>
      <c r="I153" s="83" t="s">
        <v>63</v>
      </c>
      <c r="J153" s="83" t="s">
        <v>64</v>
      </c>
      <c r="K153" s="83" t="s">
        <v>84</v>
      </c>
      <c r="L153" s="83" t="s">
        <v>64</v>
      </c>
      <c r="M153" s="83" t="s">
        <v>78</v>
      </c>
      <c r="N153" s="83" t="s">
        <v>64</v>
      </c>
      <c r="O153" s="83" t="s">
        <v>84</v>
      </c>
      <c r="P153" s="83" t="s">
        <v>78</v>
      </c>
      <c r="Q153" s="83" t="s">
        <v>78</v>
      </c>
      <c r="R153" s="83" t="s">
        <v>64</v>
      </c>
      <c r="S153" s="83" t="s">
        <v>84</v>
      </c>
      <c r="T153" s="83" t="s">
        <v>64</v>
      </c>
      <c r="U153" s="83" t="s">
        <v>84</v>
      </c>
      <c r="V153" s="83" t="s">
        <v>64</v>
      </c>
      <c r="W153" s="83" t="s">
        <v>64</v>
      </c>
      <c r="X153" s="83" t="s">
        <v>64</v>
      </c>
      <c r="Y153" s="83" t="s">
        <v>64</v>
      </c>
      <c r="Z153" s="83" t="s">
        <v>65</v>
      </c>
      <c r="AA153" s="83" t="s">
        <v>65</v>
      </c>
      <c r="AB153" s="83" t="s">
        <v>66</v>
      </c>
      <c r="AC153" s="83" t="s">
        <v>66</v>
      </c>
      <c r="AD153" s="83" t="s">
        <v>66</v>
      </c>
      <c r="AE153" s="83" t="s">
        <v>66</v>
      </c>
      <c r="AF153" s="83" t="s">
        <v>65</v>
      </c>
      <c r="AG153" s="83" t="s">
        <v>101</v>
      </c>
      <c r="AH153" s="83" t="s">
        <v>79</v>
      </c>
      <c r="AI153" s="83" t="s">
        <v>79</v>
      </c>
      <c r="AJ153" s="83" t="s">
        <v>65</v>
      </c>
      <c r="AK153" s="83" t="s">
        <v>65</v>
      </c>
      <c r="AL153" s="83" t="s">
        <v>65</v>
      </c>
      <c r="AM153" s="83" t="s">
        <v>65</v>
      </c>
      <c r="AN153" s="83" t="s">
        <v>66</v>
      </c>
      <c r="AO153" s="83" t="s">
        <v>66</v>
      </c>
      <c r="AP153" s="83" t="s">
        <v>85</v>
      </c>
      <c r="AQ153" s="83" t="s">
        <v>85</v>
      </c>
      <c r="AR153" s="83" t="s">
        <v>86</v>
      </c>
      <c r="AS153" s="83" t="s">
        <v>81</v>
      </c>
      <c r="AT153" s="83" t="s">
        <v>87</v>
      </c>
      <c r="AU153" s="83" t="s">
        <v>67</v>
      </c>
      <c r="AV153" s="83" t="s">
        <v>469</v>
      </c>
      <c r="AW153" s="83" t="s">
        <v>72</v>
      </c>
      <c r="AX153" s="83" t="s">
        <v>63</v>
      </c>
      <c r="AY153" s="83" t="s">
        <v>72</v>
      </c>
      <c r="AZ153" s="83" t="s">
        <v>73</v>
      </c>
      <c r="BA153" s="83" t="s">
        <v>63</v>
      </c>
      <c r="BB153" s="83" t="s">
        <v>72</v>
      </c>
      <c r="BC153" s="83" t="s">
        <v>73</v>
      </c>
      <c r="BD153" s="83"/>
      <c r="BE153" s="83" t="s">
        <v>73</v>
      </c>
      <c r="BF153" s="83"/>
      <c r="BG153" s="87" t="s">
        <v>335</v>
      </c>
      <c r="BH153" s="86" t="s">
        <v>60</v>
      </c>
      <c r="BI153" s="76" t="s">
        <v>1414</v>
      </c>
      <c r="BJ153">
        <f t="shared" si="4"/>
        <v>10</v>
      </c>
      <c r="BK153" s="87">
        <f t="shared" si="5"/>
        <v>53</v>
      </c>
      <c r="BL153" s="87"/>
      <c r="BM153" s="86" t="str">
        <f>_xlfn.XLOOKUP(Form_Responses181112[[#This Row],[Sekolah School (Cleansed)]],'Quality Check'!$B$11:$B$14,'Quality Check'!$C$11:$C$14,)</f>
        <v>Rural</v>
      </c>
      <c r="BN153" s="86" t="str">
        <f>_xlfn.XLOOKUP(Form_Responses181112[[#This Row],[Sekolah School (Cleansed)]],'Quality Check'!$B$11:$B$14,'Quality Check'!$D$11:$D$14,)</f>
        <v>Controlled Group (CG)</v>
      </c>
    </row>
    <row r="154" spans="1:66" ht="13.2" x14ac:dyDescent="0.25">
      <c r="A154" s="82">
        <v>45572.458954363421</v>
      </c>
      <c r="B154" s="83" t="s">
        <v>506</v>
      </c>
      <c r="C154" s="84" t="s">
        <v>507</v>
      </c>
      <c r="D154" s="83">
        <v>14.29</v>
      </c>
      <c r="E154" s="83">
        <v>0.28999999999999998</v>
      </c>
      <c r="F154" s="83" t="s">
        <v>423</v>
      </c>
      <c r="G154" s="83" t="s">
        <v>76</v>
      </c>
      <c r="H154" s="83" t="s">
        <v>508</v>
      </c>
      <c r="I154" s="83" t="s">
        <v>63</v>
      </c>
      <c r="J154" s="83" t="s">
        <v>64</v>
      </c>
      <c r="K154" s="83" t="s">
        <v>64</v>
      </c>
      <c r="L154" s="83" t="s">
        <v>64</v>
      </c>
      <c r="M154" s="83" t="s">
        <v>78</v>
      </c>
      <c r="N154" s="83" t="s">
        <v>64</v>
      </c>
      <c r="O154" s="83" t="s">
        <v>84</v>
      </c>
      <c r="P154" s="83" t="s">
        <v>84</v>
      </c>
      <c r="Q154" s="83" t="s">
        <v>64</v>
      </c>
      <c r="R154" s="83" t="s">
        <v>64</v>
      </c>
      <c r="S154" s="83" t="s">
        <v>64</v>
      </c>
      <c r="T154" s="83" t="s">
        <v>64</v>
      </c>
      <c r="U154" s="83" t="s">
        <v>78</v>
      </c>
      <c r="V154" s="83" t="s">
        <v>64</v>
      </c>
      <c r="W154" s="83" t="s">
        <v>64</v>
      </c>
      <c r="X154" s="83" t="s">
        <v>64</v>
      </c>
      <c r="Y154" s="83" t="s">
        <v>64</v>
      </c>
      <c r="Z154" s="83" t="s">
        <v>66</v>
      </c>
      <c r="AA154" s="83" t="s">
        <v>65</v>
      </c>
      <c r="AB154" s="83" t="s">
        <v>66</v>
      </c>
      <c r="AC154" s="83" t="s">
        <v>65</v>
      </c>
      <c r="AD154" s="83" t="s">
        <v>66</v>
      </c>
      <c r="AE154" s="83" t="s">
        <v>66</v>
      </c>
      <c r="AF154" s="83" t="s">
        <v>66</v>
      </c>
      <c r="AG154" s="83" t="s">
        <v>66</v>
      </c>
      <c r="AH154" s="83" t="s">
        <v>65</v>
      </c>
      <c r="AI154" s="83" t="s">
        <v>66</v>
      </c>
      <c r="AJ154" s="83" t="s">
        <v>66</v>
      </c>
      <c r="AK154" s="83" t="s">
        <v>66</v>
      </c>
      <c r="AL154" s="83" t="s">
        <v>66</v>
      </c>
      <c r="AM154" s="83" t="s">
        <v>66</v>
      </c>
      <c r="AN154" s="83" t="s">
        <v>66</v>
      </c>
      <c r="AO154" s="83" t="s">
        <v>66</v>
      </c>
      <c r="AP154" s="83" t="s">
        <v>85</v>
      </c>
      <c r="AQ154" s="83" t="s">
        <v>151</v>
      </c>
      <c r="AR154" s="83" t="s">
        <v>86</v>
      </c>
      <c r="AS154" s="83" t="s">
        <v>120</v>
      </c>
      <c r="AT154" s="83" t="s">
        <v>69</v>
      </c>
      <c r="AU154" s="83" t="s">
        <v>70</v>
      </c>
      <c r="AV154" s="83" t="s">
        <v>71</v>
      </c>
      <c r="AW154" s="83" t="s">
        <v>63</v>
      </c>
      <c r="AX154" s="83" t="s">
        <v>72</v>
      </c>
      <c r="AY154" s="83" t="s">
        <v>72</v>
      </c>
      <c r="AZ154" s="83" t="s">
        <v>63</v>
      </c>
      <c r="BA154" s="83" t="s">
        <v>73</v>
      </c>
      <c r="BB154" s="83" t="s">
        <v>73</v>
      </c>
      <c r="BC154" s="83" t="s">
        <v>73</v>
      </c>
      <c r="BD154" s="83"/>
      <c r="BE154" s="83" t="s">
        <v>73</v>
      </c>
      <c r="BF154" s="83"/>
      <c r="BG154" s="87" t="s">
        <v>335</v>
      </c>
      <c r="BH154" s="86" t="s">
        <v>60</v>
      </c>
      <c r="BI154" s="76" t="s">
        <v>1414</v>
      </c>
      <c r="BJ154">
        <f t="shared" si="4"/>
        <v>13</v>
      </c>
      <c r="BK154" s="87">
        <f t="shared" si="5"/>
        <v>50</v>
      </c>
      <c r="BL154" s="87"/>
      <c r="BM154" s="86" t="str">
        <f>_xlfn.XLOOKUP(Form_Responses181112[[#This Row],[Sekolah School (Cleansed)]],'Quality Check'!$B$11:$B$14,'Quality Check'!$C$11:$C$14,)</f>
        <v>Rural</v>
      </c>
      <c r="BN154" s="86" t="str">
        <f>_xlfn.XLOOKUP(Form_Responses181112[[#This Row],[Sekolah School (Cleansed)]],'Quality Check'!$B$11:$B$14,'Quality Check'!$D$11:$D$14,)</f>
        <v>Controlled Group (CG)</v>
      </c>
    </row>
    <row r="155" spans="1:66" ht="13.2" x14ac:dyDescent="0.25">
      <c r="A155" s="82">
        <v>45572.459884039352</v>
      </c>
      <c r="B155" s="83" t="s">
        <v>509</v>
      </c>
      <c r="C155" s="84" t="s">
        <v>510</v>
      </c>
      <c r="D155" s="83">
        <v>100</v>
      </c>
      <c r="E155" s="83">
        <v>0.71</v>
      </c>
      <c r="F155" s="83" t="s">
        <v>423</v>
      </c>
      <c r="G155" s="83" t="s">
        <v>76</v>
      </c>
      <c r="H155" s="83" t="s">
        <v>352</v>
      </c>
      <c r="I155" s="83" t="s">
        <v>63</v>
      </c>
      <c r="J155" s="83" t="s">
        <v>64</v>
      </c>
      <c r="K155" s="83" t="s">
        <v>64</v>
      </c>
      <c r="L155" s="83" t="s">
        <v>64</v>
      </c>
      <c r="M155" s="83" t="s">
        <v>78</v>
      </c>
      <c r="N155" s="83" t="s">
        <v>84</v>
      </c>
      <c r="O155" s="83" t="s">
        <v>64</v>
      </c>
      <c r="P155" s="83" t="s">
        <v>84</v>
      </c>
      <c r="Q155" s="83" t="s">
        <v>64</v>
      </c>
      <c r="R155" s="83" t="s">
        <v>64</v>
      </c>
      <c r="S155" s="83" t="s">
        <v>64</v>
      </c>
      <c r="T155" s="83" t="s">
        <v>64</v>
      </c>
      <c r="U155" s="83" t="s">
        <v>64</v>
      </c>
      <c r="V155" s="83" t="s">
        <v>64</v>
      </c>
      <c r="W155" s="83" t="s">
        <v>64</v>
      </c>
      <c r="X155" s="83" t="s">
        <v>64</v>
      </c>
      <c r="Y155" s="83" t="s">
        <v>64</v>
      </c>
      <c r="Z155" s="83" t="s">
        <v>65</v>
      </c>
      <c r="AA155" s="83" t="s">
        <v>65</v>
      </c>
      <c r="AB155" s="83" t="s">
        <v>65</v>
      </c>
      <c r="AC155" s="83" t="s">
        <v>65</v>
      </c>
      <c r="AD155" s="83" t="s">
        <v>65</v>
      </c>
      <c r="AE155" s="83" t="s">
        <v>65</v>
      </c>
      <c r="AF155" s="83" t="s">
        <v>65</v>
      </c>
      <c r="AG155" s="83" t="s">
        <v>65</v>
      </c>
      <c r="AH155" s="83" t="s">
        <v>65</v>
      </c>
      <c r="AI155" s="83" t="s">
        <v>79</v>
      </c>
      <c r="AJ155" s="83" t="s">
        <v>65</v>
      </c>
      <c r="AK155" s="83" t="s">
        <v>66</v>
      </c>
      <c r="AL155" s="83" t="s">
        <v>65</v>
      </c>
      <c r="AM155" s="83" t="s">
        <v>66</v>
      </c>
      <c r="AN155" s="83" t="s">
        <v>66</v>
      </c>
      <c r="AO155" s="83" t="s">
        <v>65</v>
      </c>
      <c r="AP155" s="83" t="s">
        <v>67</v>
      </c>
      <c r="AQ155" s="83" t="s">
        <v>67</v>
      </c>
      <c r="AR155" s="83" t="s">
        <v>63</v>
      </c>
      <c r="AS155" s="83" t="s">
        <v>68</v>
      </c>
      <c r="AT155" s="83" t="s">
        <v>69</v>
      </c>
      <c r="AU155" s="83" t="s">
        <v>70</v>
      </c>
      <c r="AV155" s="83" t="s">
        <v>132</v>
      </c>
      <c r="AW155" s="83" t="s">
        <v>73</v>
      </c>
      <c r="AX155" s="83" t="s">
        <v>72</v>
      </c>
      <c r="AY155" s="83" t="s">
        <v>73</v>
      </c>
      <c r="AZ155" s="83" t="s">
        <v>72</v>
      </c>
      <c r="BA155" s="83" t="s">
        <v>73</v>
      </c>
      <c r="BB155" s="83" t="s">
        <v>73</v>
      </c>
      <c r="BC155" s="83" t="s">
        <v>73</v>
      </c>
      <c r="BD155" s="83"/>
      <c r="BE155" s="83" t="s">
        <v>73</v>
      </c>
      <c r="BF155" s="83"/>
      <c r="BG155" s="87" t="s">
        <v>335</v>
      </c>
      <c r="BH155" s="86" t="s">
        <v>60</v>
      </c>
      <c r="BI155" s="76" t="s">
        <v>1414</v>
      </c>
      <c r="BJ155">
        <f t="shared" si="4"/>
        <v>14</v>
      </c>
      <c r="BK155" s="87">
        <f t="shared" si="5"/>
        <v>60</v>
      </c>
      <c r="BL155" s="87"/>
      <c r="BM155" s="86" t="str">
        <f>_xlfn.XLOOKUP(Form_Responses181112[[#This Row],[Sekolah School (Cleansed)]],'Quality Check'!$B$11:$B$14,'Quality Check'!$C$11:$C$14,)</f>
        <v>Rural</v>
      </c>
      <c r="BN155" s="86" t="str">
        <f>_xlfn.XLOOKUP(Form_Responses181112[[#This Row],[Sekolah School (Cleansed)]],'Quality Check'!$B$11:$B$14,'Quality Check'!$D$11:$D$14,)</f>
        <v>Controlled Group (CG)</v>
      </c>
    </row>
    <row r="156" spans="1:66" ht="13.2" x14ac:dyDescent="0.25">
      <c r="A156" s="82">
        <v>45572.464337916666</v>
      </c>
      <c r="B156" s="83" t="s">
        <v>511</v>
      </c>
      <c r="C156" s="84" t="s">
        <v>512</v>
      </c>
      <c r="D156" s="83">
        <v>100</v>
      </c>
      <c r="E156" s="83">
        <v>0.45</v>
      </c>
      <c r="F156" s="83" t="s">
        <v>423</v>
      </c>
      <c r="G156" s="83" t="s">
        <v>76</v>
      </c>
      <c r="H156" s="83" t="s">
        <v>335</v>
      </c>
      <c r="I156" s="83" t="s">
        <v>63</v>
      </c>
      <c r="J156" s="83" t="s">
        <v>64</v>
      </c>
      <c r="K156" s="83" t="s">
        <v>78</v>
      </c>
      <c r="L156" s="83" t="s">
        <v>64</v>
      </c>
      <c r="M156" s="83" t="s">
        <v>64</v>
      </c>
      <c r="N156" s="83" t="s">
        <v>84</v>
      </c>
      <c r="O156" s="83" t="s">
        <v>78</v>
      </c>
      <c r="P156" s="83" t="s">
        <v>84</v>
      </c>
      <c r="Q156" s="83" t="s">
        <v>84</v>
      </c>
      <c r="R156" s="83" t="s">
        <v>64</v>
      </c>
      <c r="S156" s="83" t="s">
        <v>84</v>
      </c>
      <c r="T156" s="83" t="s">
        <v>64</v>
      </c>
      <c r="U156" s="83" t="s">
        <v>84</v>
      </c>
      <c r="V156" s="83" t="s">
        <v>64</v>
      </c>
      <c r="W156" s="83" t="s">
        <v>64</v>
      </c>
      <c r="X156" s="83" t="s">
        <v>64</v>
      </c>
      <c r="Y156" s="83" t="s">
        <v>64</v>
      </c>
      <c r="Z156" s="83" t="s">
        <v>66</v>
      </c>
      <c r="AA156" s="83" t="s">
        <v>65</v>
      </c>
      <c r="AB156" s="83" t="s">
        <v>65</v>
      </c>
      <c r="AC156" s="83" t="s">
        <v>65</v>
      </c>
      <c r="AD156" s="83" t="s">
        <v>66</v>
      </c>
      <c r="AE156" s="83" t="s">
        <v>65</v>
      </c>
      <c r="AF156" s="83" t="s">
        <v>66</v>
      </c>
      <c r="AG156" s="83" t="s">
        <v>66</v>
      </c>
      <c r="AH156" s="83" t="s">
        <v>66</v>
      </c>
      <c r="AI156" s="83" t="s">
        <v>79</v>
      </c>
      <c r="AJ156" s="83" t="s">
        <v>65</v>
      </c>
      <c r="AK156" s="83" t="s">
        <v>66</v>
      </c>
      <c r="AL156" s="83" t="s">
        <v>66</v>
      </c>
      <c r="AM156" s="83" t="s">
        <v>66</v>
      </c>
      <c r="AN156" s="83" t="s">
        <v>66</v>
      </c>
      <c r="AO156" s="83" t="s">
        <v>65</v>
      </c>
      <c r="AP156" s="83" t="s">
        <v>67</v>
      </c>
      <c r="AQ156" s="83" t="s">
        <v>67</v>
      </c>
      <c r="AR156" s="83" t="s">
        <v>86</v>
      </c>
      <c r="AS156" s="83" t="s">
        <v>68</v>
      </c>
      <c r="AT156" s="83" t="s">
        <v>87</v>
      </c>
      <c r="AU156" s="83" t="s">
        <v>70</v>
      </c>
      <c r="AV156" s="83" t="s">
        <v>132</v>
      </c>
      <c r="AW156" s="83" t="s">
        <v>72</v>
      </c>
      <c r="AX156" s="83" t="s">
        <v>73</v>
      </c>
      <c r="AY156" s="83" t="s">
        <v>63</v>
      </c>
      <c r="AZ156" s="83" t="s">
        <v>72</v>
      </c>
      <c r="BA156" s="83" t="s">
        <v>63</v>
      </c>
      <c r="BB156" s="83" t="s">
        <v>73</v>
      </c>
      <c r="BC156" s="83" t="s">
        <v>73</v>
      </c>
      <c r="BD156" s="83"/>
      <c r="BE156" s="83" t="s">
        <v>73</v>
      </c>
      <c r="BF156" s="83"/>
      <c r="BG156" s="87" t="s">
        <v>335</v>
      </c>
      <c r="BH156" s="86" t="s">
        <v>60</v>
      </c>
      <c r="BI156" s="76" t="s">
        <v>1414</v>
      </c>
      <c r="BJ156">
        <f t="shared" si="4"/>
        <v>8</v>
      </c>
      <c r="BK156" s="87">
        <f t="shared" si="5"/>
        <v>54</v>
      </c>
      <c r="BL156" s="87"/>
      <c r="BM156" s="86" t="str">
        <f>_xlfn.XLOOKUP(Form_Responses181112[[#This Row],[Sekolah School (Cleansed)]],'Quality Check'!$B$11:$B$14,'Quality Check'!$C$11:$C$14,)</f>
        <v>Rural</v>
      </c>
      <c r="BN156" s="86" t="str">
        <f>_xlfn.XLOOKUP(Form_Responses181112[[#This Row],[Sekolah School (Cleansed)]],'Quality Check'!$B$11:$B$14,'Quality Check'!$D$11:$D$14,)</f>
        <v>Controlled Group (CG)</v>
      </c>
    </row>
    <row r="157" spans="1:66" ht="13.2" x14ac:dyDescent="0.25">
      <c r="A157" s="82">
        <v>45572.464793240739</v>
      </c>
      <c r="B157" s="83" t="s">
        <v>513</v>
      </c>
      <c r="C157" s="84" t="s">
        <v>514</v>
      </c>
      <c r="D157" s="83">
        <v>100</v>
      </c>
      <c r="E157" s="83">
        <v>0.63</v>
      </c>
      <c r="F157" s="83" t="s">
        <v>423</v>
      </c>
      <c r="G157" s="83" t="s">
        <v>76</v>
      </c>
      <c r="H157" s="83" t="s">
        <v>335</v>
      </c>
      <c r="I157" s="83" t="s">
        <v>63</v>
      </c>
      <c r="J157" s="83" t="s">
        <v>64</v>
      </c>
      <c r="K157" s="83" t="s">
        <v>84</v>
      </c>
      <c r="L157" s="83" t="s">
        <v>64</v>
      </c>
      <c r="M157" s="83" t="s">
        <v>78</v>
      </c>
      <c r="N157" s="83" t="s">
        <v>64</v>
      </c>
      <c r="O157" s="83" t="s">
        <v>64</v>
      </c>
      <c r="P157" s="83" t="s">
        <v>64</v>
      </c>
      <c r="Q157" s="83" t="s">
        <v>64</v>
      </c>
      <c r="R157" s="83" t="s">
        <v>64</v>
      </c>
      <c r="S157" s="83" t="s">
        <v>64</v>
      </c>
      <c r="T157" s="83" t="s">
        <v>64</v>
      </c>
      <c r="U157" s="83" t="s">
        <v>64</v>
      </c>
      <c r="V157" s="83" t="s">
        <v>84</v>
      </c>
      <c r="W157" s="83" t="s">
        <v>64</v>
      </c>
      <c r="X157" s="83" t="s">
        <v>64</v>
      </c>
      <c r="Y157" s="83" t="s">
        <v>84</v>
      </c>
      <c r="Z157" s="83" t="s">
        <v>66</v>
      </c>
      <c r="AA157" s="83" t="s">
        <v>65</v>
      </c>
      <c r="AB157" s="83" t="s">
        <v>66</v>
      </c>
      <c r="AC157" s="83" t="s">
        <v>66</v>
      </c>
      <c r="AD157" s="83" t="s">
        <v>66</v>
      </c>
      <c r="AE157" s="83" t="s">
        <v>66</v>
      </c>
      <c r="AF157" s="83" t="s">
        <v>65</v>
      </c>
      <c r="AG157" s="83" t="s">
        <v>65</v>
      </c>
      <c r="AH157" s="83" t="s">
        <v>65</v>
      </c>
      <c r="AI157" s="83" t="s">
        <v>101</v>
      </c>
      <c r="AJ157" s="83" t="s">
        <v>65</v>
      </c>
      <c r="AK157" s="83" t="s">
        <v>66</v>
      </c>
      <c r="AL157" s="83" t="s">
        <v>65</v>
      </c>
      <c r="AM157" s="83" t="s">
        <v>65</v>
      </c>
      <c r="AN157" s="83" t="s">
        <v>65</v>
      </c>
      <c r="AO157" s="83" t="s">
        <v>65</v>
      </c>
      <c r="AP157" s="83" t="s">
        <v>67</v>
      </c>
      <c r="AQ157" s="83" t="s">
        <v>67</v>
      </c>
      <c r="AR157" s="83" t="s">
        <v>63</v>
      </c>
      <c r="AS157" s="83" t="s">
        <v>120</v>
      </c>
      <c r="AT157" s="83" t="s">
        <v>69</v>
      </c>
      <c r="AU157" s="83" t="s">
        <v>80</v>
      </c>
      <c r="AV157" s="83" t="s">
        <v>80</v>
      </c>
      <c r="AW157" s="83" t="s">
        <v>73</v>
      </c>
      <c r="AX157" s="83" t="s">
        <v>73</v>
      </c>
      <c r="AY157" s="83" t="s">
        <v>72</v>
      </c>
      <c r="AZ157" s="83" t="s">
        <v>63</v>
      </c>
      <c r="BA157" s="83" t="s">
        <v>72</v>
      </c>
      <c r="BB157" s="83" t="s">
        <v>72</v>
      </c>
      <c r="BC157" s="83" t="s">
        <v>73</v>
      </c>
      <c r="BD157" s="83"/>
      <c r="BE157" s="83" t="s">
        <v>73</v>
      </c>
      <c r="BF157" s="83"/>
      <c r="BG157" s="87" t="s">
        <v>335</v>
      </c>
      <c r="BH157" s="86" t="s">
        <v>60</v>
      </c>
      <c r="BI157" s="76" t="s">
        <v>1414</v>
      </c>
      <c r="BJ157">
        <f t="shared" si="4"/>
        <v>13</v>
      </c>
      <c r="BK157" s="87">
        <f t="shared" si="5"/>
        <v>58</v>
      </c>
      <c r="BL157" s="87"/>
      <c r="BM157" s="86" t="str">
        <f>_xlfn.XLOOKUP(Form_Responses181112[[#This Row],[Sekolah School (Cleansed)]],'Quality Check'!$B$11:$B$14,'Quality Check'!$C$11:$C$14,)</f>
        <v>Rural</v>
      </c>
      <c r="BN157" s="86" t="str">
        <f>_xlfn.XLOOKUP(Form_Responses181112[[#This Row],[Sekolah School (Cleansed)]],'Quality Check'!$B$11:$B$14,'Quality Check'!$D$11:$D$14,)</f>
        <v>Controlled Group (CG)</v>
      </c>
    </row>
    <row r="158" spans="1:66" ht="13.2" x14ac:dyDescent="0.25">
      <c r="A158" s="82">
        <v>45572.464955949079</v>
      </c>
      <c r="B158" s="83" t="s">
        <v>515</v>
      </c>
      <c r="C158" s="84" t="s">
        <v>516</v>
      </c>
      <c r="D158" s="83">
        <v>30.36</v>
      </c>
      <c r="E158" s="83">
        <v>0.46</v>
      </c>
      <c r="F158" s="83" t="s">
        <v>423</v>
      </c>
      <c r="G158" s="83" t="s">
        <v>76</v>
      </c>
      <c r="H158" s="83" t="s">
        <v>352</v>
      </c>
      <c r="I158" s="83" t="s">
        <v>63</v>
      </c>
      <c r="J158" s="83" t="s">
        <v>64</v>
      </c>
      <c r="K158" s="83" t="s">
        <v>64</v>
      </c>
      <c r="L158" s="83" t="s">
        <v>64</v>
      </c>
      <c r="M158" s="83" t="s">
        <v>84</v>
      </c>
      <c r="N158" s="83" t="s">
        <v>64</v>
      </c>
      <c r="O158" s="83" t="s">
        <v>64</v>
      </c>
      <c r="P158" s="83" t="s">
        <v>84</v>
      </c>
      <c r="Q158" s="83" t="s">
        <v>64</v>
      </c>
      <c r="R158" s="83" t="s">
        <v>64</v>
      </c>
      <c r="S158" s="83" t="s">
        <v>64</v>
      </c>
      <c r="T158" s="83" t="s">
        <v>64</v>
      </c>
      <c r="U158" s="83" t="s">
        <v>64</v>
      </c>
      <c r="V158" s="83" t="s">
        <v>64</v>
      </c>
      <c r="W158" s="83" t="s">
        <v>64</v>
      </c>
      <c r="X158" s="83" t="s">
        <v>84</v>
      </c>
      <c r="Y158" s="83" t="s">
        <v>64</v>
      </c>
      <c r="Z158" s="83" t="s">
        <v>66</v>
      </c>
      <c r="AA158" s="83" t="s">
        <v>65</v>
      </c>
      <c r="AB158" s="83" t="s">
        <v>66</v>
      </c>
      <c r="AC158" s="83" t="s">
        <v>66</v>
      </c>
      <c r="AD158" s="83" t="s">
        <v>66</v>
      </c>
      <c r="AE158" s="83" t="s">
        <v>65</v>
      </c>
      <c r="AF158" s="83" t="s">
        <v>65</v>
      </c>
      <c r="AG158" s="83" t="s">
        <v>65</v>
      </c>
      <c r="AH158" s="83" t="s">
        <v>66</v>
      </c>
      <c r="AI158" s="83" t="s">
        <v>101</v>
      </c>
      <c r="AJ158" s="83" t="s">
        <v>65</v>
      </c>
      <c r="AK158" s="83" t="s">
        <v>66</v>
      </c>
      <c r="AL158" s="83" t="s">
        <v>66</v>
      </c>
      <c r="AM158" s="83" t="s">
        <v>65</v>
      </c>
      <c r="AN158" s="83" t="s">
        <v>66</v>
      </c>
      <c r="AO158" s="83" t="s">
        <v>66</v>
      </c>
      <c r="AP158" s="83" t="s">
        <v>85</v>
      </c>
      <c r="AQ158" s="83" t="s">
        <v>85</v>
      </c>
      <c r="AR158" s="83" t="s">
        <v>86</v>
      </c>
      <c r="AS158" s="83" t="s">
        <v>517</v>
      </c>
      <c r="AT158" s="83" t="s">
        <v>87</v>
      </c>
      <c r="AU158" s="83" t="s">
        <v>70</v>
      </c>
      <c r="AV158" s="83" t="s">
        <v>132</v>
      </c>
      <c r="AW158" s="83" t="s">
        <v>73</v>
      </c>
      <c r="AX158" s="83" t="s">
        <v>73</v>
      </c>
      <c r="AY158" s="83" t="s">
        <v>73</v>
      </c>
      <c r="AZ158" s="83" t="s">
        <v>72</v>
      </c>
      <c r="BA158" s="83" t="s">
        <v>73</v>
      </c>
      <c r="BB158" s="83" t="s">
        <v>73</v>
      </c>
      <c r="BC158" s="83" t="s">
        <v>73</v>
      </c>
      <c r="BD158" s="83"/>
      <c r="BE158" s="83" t="s">
        <v>73</v>
      </c>
      <c r="BF158" s="83"/>
      <c r="BG158" s="87" t="s">
        <v>335</v>
      </c>
      <c r="BH158" s="86" t="s">
        <v>60</v>
      </c>
      <c r="BI158" s="76" t="s">
        <v>1414</v>
      </c>
      <c r="BJ158">
        <f t="shared" si="4"/>
        <v>13</v>
      </c>
      <c r="BK158" s="87">
        <f t="shared" si="5"/>
        <v>55</v>
      </c>
      <c r="BL158" s="87"/>
      <c r="BM158" s="86" t="str">
        <f>_xlfn.XLOOKUP(Form_Responses181112[[#This Row],[Sekolah School (Cleansed)]],'Quality Check'!$B$11:$B$14,'Quality Check'!$C$11:$C$14,)</f>
        <v>Rural</v>
      </c>
      <c r="BN158" s="86" t="str">
        <f>_xlfn.XLOOKUP(Form_Responses181112[[#This Row],[Sekolah School (Cleansed)]],'Quality Check'!$B$11:$B$14,'Quality Check'!$D$11:$D$14,)</f>
        <v>Controlled Group (CG)</v>
      </c>
    </row>
    <row r="159" spans="1:66" ht="13.2" x14ac:dyDescent="0.25">
      <c r="A159" s="82">
        <v>45572.468757905095</v>
      </c>
      <c r="B159" s="83" t="s">
        <v>518</v>
      </c>
      <c r="C159" s="84" t="s">
        <v>519</v>
      </c>
      <c r="D159" s="83">
        <v>42.86</v>
      </c>
      <c r="E159" s="83">
        <v>0.83</v>
      </c>
      <c r="F159" s="83" t="s">
        <v>423</v>
      </c>
      <c r="G159" s="83" t="s">
        <v>76</v>
      </c>
      <c r="H159" s="83" t="s">
        <v>384</v>
      </c>
      <c r="I159" s="83" t="s">
        <v>63</v>
      </c>
      <c r="J159" s="83" t="s">
        <v>64</v>
      </c>
      <c r="K159" s="83" t="s">
        <v>64</v>
      </c>
      <c r="L159" s="83" t="s">
        <v>64</v>
      </c>
      <c r="M159" s="83" t="s">
        <v>78</v>
      </c>
      <c r="N159" s="83" t="s">
        <v>64</v>
      </c>
      <c r="O159" s="83" t="s">
        <v>64</v>
      </c>
      <c r="P159" s="83" t="s">
        <v>78</v>
      </c>
      <c r="Q159" s="83" t="s">
        <v>64</v>
      </c>
      <c r="R159" s="83" t="s">
        <v>64</v>
      </c>
      <c r="S159" s="83" t="s">
        <v>64</v>
      </c>
      <c r="T159" s="83" t="s">
        <v>64</v>
      </c>
      <c r="U159" s="83" t="s">
        <v>64</v>
      </c>
      <c r="V159" s="83" t="s">
        <v>64</v>
      </c>
      <c r="W159" s="83" t="s">
        <v>64</v>
      </c>
      <c r="X159" s="83" t="s">
        <v>64</v>
      </c>
      <c r="Y159" s="83" t="s">
        <v>64</v>
      </c>
      <c r="Z159" s="83" t="s">
        <v>65</v>
      </c>
      <c r="AA159" s="83" t="s">
        <v>65</v>
      </c>
      <c r="AB159" s="83" t="s">
        <v>65</v>
      </c>
      <c r="AC159" s="83" t="s">
        <v>65</v>
      </c>
      <c r="AD159" s="83" t="s">
        <v>65</v>
      </c>
      <c r="AE159" s="83" t="s">
        <v>65</v>
      </c>
      <c r="AF159" s="83" t="s">
        <v>66</v>
      </c>
      <c r="AG159" s="83" t="s">
        <v>65</v>
      </c>
      <c r="AH159" s="83" t="s">
        <v>66</v>
      </c>
      <c r="AI159" s="83" t="s">
        <v>101</v>
      </c>
      <c r="AJ159" s="83" t="s">
        <v>65</v>
      </c>
      <c r="AK159" s="83" t="s">
        <v>65</v>
      </c>
      <c r="AL159" s="83" t="s">
        <v>66</v>
      </c>
      <c r="AM159" s="83" t="s">
        <v>65</v>
      </c>
      <c r="AN159" s="83" t="s">
        <v>66</v>
      </c>
      <c r="AO159" s="83" t="s">
        <v>65</v>
      </c>
      <c r="AP159" s="83" t="s">
        <v>67</v>
      </c>
      <c r="AQ159" s="83" t="s">
        <v>67</v>
      </c>
      <c r="AR159" s="83" t="s">
        <v>63</v>
      </c>
      <c r="AS159" s="83" t="s">
        <v>68</v>
      </c>
      <c r="AT159" s="83" t="s">
        <v>87</v>
      </c>
      <c r="AU159" s="83" t="s">
        <v>70</v>
      </c>
      <c r="AV159" s="83" t="s">
        <v>71</v>
      </c>
      <c r="AW159" s="83" t="s">
        <v>72</v>
      </c>
      <c r="AX159" s="83" t="s">
        <v>73</v>
      </c>
      <c r="AY159" s="83" t="s">
        <v>72</v>
      </c>
      <c r="AZ159" s="83" t="s">
        <v>63</v>
      </c>
      <c r="BA159" s="83" t="s">
        <v>63</v>
      </c>
      <c r="BB159" s="83" t="s">
        <v>72</v>
      </c>
      <c r="BC159" s="83" t="s">
        <v>73</v>
      </c>
      <c r="BD159" s="83"/>
      <c r="BE159" s="83" t="s">
        <v>73</v>
      </c>
      <c r="BF159" s="83"/>
      <c r="BG159" s="87" t="s">
        <v>335</v>
      </c>
      <c r="BH159" s="86" t="s">
        <v>60</v>
      </c>
      <c r="BI159" s="76" t="s">
        <v>1414</v>
      </c>
      <c r="BJ159">
        <f t="shared" si="4"/>
        <v>15</v>
      </c>
      <c r="BK159" s="87">
        <f t="shared" si="5"/>
        <v>60</v>
      </c>
      <c r="BL159" s="87"/>
      <c r="BM159" s="86" t="str">
        <f>_xlfn.XLOOKUP(Form_Responses181112[[#This Row],[Sekolah School (Cleansed)]],'Quality Check'!$B$11:$B$14,'Quality Check'!$C$11:$C$14,)</f>
        <v>Rural</v>
      </c>
      <c r="BN159" s="86" t="str">
        <f>_xlfn.XLOOKUP(Form_Responses181112[[#This Row],[Sekolah School (Cleansed)]],'Quality Check'!$B$11:$B$14,'Quality Check'!$D$11:$D$14,)</f>
        <v>Controlled Group (CG)</v>
      </c>
    </row>
    <row r="160" spans="1:66" ht="13.2" x14ac:dyDescent="0.25">
      <c r="A160" s="82">
        <v>45572.469107268524</v>
      </c>
      <c r="B160" s="83" t="s">
        <v>520</v>
      </c>
      <c r="C160" s="84" t="s">
        <v>521</v>
      </c>
      <c r="D160" s="83">
        <v>17.86</v>
      </c>
      <c r="E160" s="83">
        <v>0.04</v>
      </c>
      <c r="F160" s="83" t="s">
        <v>423</v>
      </c>
      <c r="G160" s="83" t="s">
        <v>76</v>
      </c>
      <c r="H160" s="83" t="s">
        <v>522</v>
      </c>
      <c r="I160" s="83" t="s">
        <v>63</v>
      </c>
      <c r="J160" s="83" t="s">
        <v>78</v>
      </c>
      <c r="K160" s="83" t="s">
        <v>64</v>
      </c>
      <c r="L160" s="83" t="s">
        <v>78</v>
      </c>
      <c r="M160" s="83" t="s">
        <v>84</v>
      </c>
      <c r="N160" s="83" t="s">
        <v>64</v>
      </c>
      <c r="O160" s="83" t="s">
        <v>64</v>
      </c>
      <c r="P160" s="83" t="s">
        <v>64</v>
      </c>
      <c r="Q160" s="83" t="s">
        <v>78</v>
      </c>
      <c r="R160" s="83" t="s">
        <v>64</v>
      </c>
      <c r="S160" s="83" t="s">
        <v>78</v>
      </c>
      <c r="T160" s="83" t="s">
        <v>78</v>
      </c>
      <c r="U160" s="83" t="s">
        <v>84</v>
      </c>
      <c r="V160" s="83" t="s">
        <v>64</v>
      </c>
      <c r="W160" s="83" t="s">
        <v>84</v>
      </c>
      <c r="X160" s="83" t="s">
        <v>64</v>
      </c>
      <c r="Y160" s="83" t="s">
        <v>64</v>
      </c>
      <c r="Z160" s="83" t="s">
        <v>66</v>
      </c>
      <c r="AA160" s="83" t="s">
        <v>65</v>
      </c>
      <c r="AB160" s="83" t="s">
        <v>65</v>
      </c>
      <c r="AC160" s="83" t="s">
        <v>66</v>
      </c>
      <c r="AD160" s="83" t="s">
        <v>65</v>
      </c>
      <c r="AE160" s="83" t="s">
        <v>65</v>
      </c>
      <c r="AF160" s="83" t="s">
        <v>66</v>
      </c>
      <c r="AG160" s="83" t="s">
        <v>66</v>
      </c>
      <c r="AH160" s="83" t="s">
        <v>79</v>
      </c>
      <c r="AI160" s="83" t="s">
        <v>79</v>
      </c>
      <c r="AJ160" s="83" t="s">
        <v>66</v>
      </c>
      <c r="AK160" s="83" t="s">
        <v>66</v>
      </c>
      <c r="AL160" s="83" t="s">
        <v>79</v>
      </c>
      <c r="AM160" s="83" t="s">
        <v>65</v>
      </c>
      <c r="AN160" s="83" t="s">
        <v>66</v>
      </c>
      <c r="AO160" s="83" t="s">
        <v>66</v>
      </c>
      <c r="AP160" s="83" t="s">
        <v>67</v>
      </c>
      <c r="AQ160" s="83" t="s">
        <v>67</v>
      </c>
      <c r="AR160" s="83" t="s">
        <v>86</v>
      </c>
      <c r="AS160" s="83" t="s">
        <v>523</v>
      </c>
      <c r="AT160" s="83" t="s">
        <v>87</v>
      </c>
      <c r="AU160" s="83" t="s">
        <v>80</v>
      </c>
      <c r="AV160" s="83" t="s">
        <v>71</v>
      </c>
      <c r="AW160" s="83" t="s">
        <v>73</v>
      </c>
      <c r="AX160" s="83" t="s">
        <v>73</v>
      </c>
      <c r="AY160" s="83" t="s">
        <v>72</v>
      </c>
      <c r="AZ160" s="83" t="s">
        <v>72</v>
      </c>
      <c r="BA160" s="83" t="s">
        <v>72</v>
      </c>
      <c r="BB160" s="83" t="s">
        <v>73</v>
      </c>
      <c r="BC160" s="83" t="s">
        <v>73</v>
      </c>
      <c r="BD160" s="83"/>
      <c r="BE160" s="83" t="s">
        <v>73</v>
      </c>
      <c r="BF160" s="83"/>
      <c r="BG160" s="87" t="s">
        <v>335</v>
      </c>
      <c r="BH160" s="86" t="s">
        <v>60</v>
      </c>
      <c r="BI160" s="76" t="s">
        <v>1414</v>
      </c>
      <c r="BJ160">
        <f t="shared" si="4"/>
        <v>8</v>
      </c>
      <c r="BK160" s="87">
        <f t="shared" si="5"/>
        <v>51</v>
      </c>
      <c r="BL160" s="87"/>
      <c r="BM160" s="86" t="str">
        <f>_xlfn.XLOOKUP(Form_Responses181112[[#This Row],[Sekolah School (Cleansed)]],'Quality Check'!$B$11:$B$14,'Quality Check'!$C$11:$C$14,)</f>
        <v>Rural</v>
      </c>
      <c r="BN160" s="86" t="str">
        <f>_xlfn.XLOOKUP(Form_Responses181112[[#This Row],[Sekolah School (Cleansed)]],'Quality Check'!$B$11:$B$14,'Quality Check'!$D$11:$D$14,)</f>
        <v>Controlled Group (CG)</v>
      </c>
    </row>
    <row r="161" spans="1:66" ht="13.2" x14ac:dyDescent="0.25">
      <c r="A161" s="82">
        <v>45572.472420578706</v>
      </c>
      <c r="B161" s="83" t="s">
        <v>524</v>
      </c>
      <c r="C161" s="84" t="s">
        <v>525</v>
      </c>
      <c r="D161" s="83">
        <v>58.93</v>
      </c>
      <c r="E161" s="83">
        <v>0.79</v>
      </c>
      <c r="F161" s="83" t="s">
        <v>423</v>
      </c>
      <c r="G161" s="83" t="s">
        <v>76</v>
      </c>
      <c r="H161" s="83" t="s">
        <v>349</v>
      </c>
      <c r="I161" s="83" t="s">
        <v>63</v>
      </c>
      <c r="J161" s="83" t="s">
        <v>64</v>
      </c>
      <c r="K161" s="83" t="s">
        <v>64</v>
      </c>
      <c r="L161" s="83" t="s">
        <v>64</v>
      </c>
      <c r="M161" s="83" t="s">
        <v>78</v>
      </c>
      <c r="N161" s="83" t="s">
        <v>64</v>
      </c>
      <c r="O161" s="83" t="s">
        <v>64</v>
      </c>
      <c r="P161" s="83" t="s">
        <v>78</v>
      </c>
      <c r="Q161" s="83" t="s">
        <v>84</v>
      </c>
      <c r="R161" s="83" t="s">
        <v>64</v>
      </c>
      <c r="S161" s="83" t="s">
        <v>64</v>
      </c>
      <c r="T161" s="83" t="s">
        <v>64</v>
      </c>
      <c r="U161" s="83" t="s">
        <v>64</v>
      </c>
      <c r="V161" s="83" t="s">
        <v>64</v>
      </c>
      <c r="W161" s="83" t="s">
        <v>84</v>
      </c>
      <c r="X161" s="83" t="s">
        <v>64</v>
      </c>
      <c r="Y161" s="83" t="s">
        <v>64</v>
      </c>
      <c r="Z161" s="83" t="s">
        <v>65</v>
      </c>
      <c r="AA161" s="83" t="s">
        <v>65</v>
      </c>
      <c r="AB161" s="83" t="s">
        <v>65</v>
      </c>
      <c r="AC161" s="83" t="s">
        <v>66</v>
      </c>
      <c r="AD161" s="83" t="s">
        <v>65</v>
      </c>
      <c r="AE161" s="83" t="s">
        <v>65</v>
      </c>
      <c r="AF161" s="83" t="s">
        <v>65</v>
      </c>
      <c r="AG161" s="83" t="s">
        <v>65</v>
      </c>
      <c r="AH161" s="83" t="s">
        <v>66</v>
      </c>
      <c r="AI161" s="83" t="s">
        <v>101</v>
      </c>
      <c r="AJ161" s="83" t="s">
        <v>65</v>
      </c>
      <c r="AK161" s="83" t="s">
        <v>65</v>
      </c>
      <c r="AL161" s="83" t="s">
        <v>79</v>
      </c>
      <c r="AM161" s="83" t="s">
        <v>65</v>
      </c>
      <c r="AN161" s="83" t="s">
        <v>65</v>
      </c>
      <c r="AO161" s="83" t="s">
        <v>65</v>
      </c>
      <c r="AP161" s="83" t="s">
        <v>67</v>
      </c>
      <c r="AQ161" s="83" t="s">
        <v>67</v>
      </c>
      <c r="AR161" s="83" t="s">
        <v>63</v>
      </c>
      <c r="AS161" s="83" t="s">
        <v>137</v>
      </c>
      <c r="AT161" s="83" t="s">
        <v>69</v>
      </c>
      <c r="AU161" s="83" t="s">
        <v>80</v>
      </c>
      <c r="AV161" s="83" t="s">
        <v>71</v>
      </c>
      <c r="AW161" s="83" t="s">
        <v>72</v>
      </c>
      <c r="AX161" s="83" t="s">
        <v>72</v>
      </c>
      <c r="AY161" s="83" t="s">
        <v>63</v>
      </c>
      <c r="AZ161" s="83" t="s">
        <v>63</v>
      </c>
      <c r="BA161" s="83" t="s">
        <v>73</v>
      </c>
      <c r="BB161" s="83" t="s">
        <v>73</v>
      </c>
      <c r="BC161" s="83" t="s">
        <v>73</v>
      </c>
      <c r="BD161" s="83"/>
      <c r="BE161" s="83" t="s">
        <v>73</v>
      </c>
      <c r="BF161" s="83"/>
      <c r="BG161" s="87" t="s">
        <v>335</v>
      </c>
      <c r="BH161" s="86" t="s">
        <v>60</v>
      </c>
      <c r="BI161" s="76" t="s">
        <v>1414</v>
      </c>
      <c r="BJ161">
        <f t="shared" si="4"/>
        <v>13</v>
      </c>
      <c r="BK161" s="87">
        <f t="shared" si="5"/>
        <v>60</v>
      </c>
      <c r="BL161" s="87"/>
      <c r="BM161" s="86" t="str">
        <f>_xlfn.XLOOKUP(Form_Responses181112[[#This Row],[Sekolah School (Cleansed)]],'Quality Check'!$B$11:$B$14,'Quality Check'!$C$11:$C$14,)</f>
        <v>Rural</v>
      </c>
      <c r="BN161" s="86" t="str">
        <f>_xlfn.XLOOKUP(Form_Responses181112[[#This Row],[Sekolah School (Cleansed)]],'Quality Check'!$B$11:$B$14,'Quality Check'!$D$11:$D$14,)</f>
        <v>Controlled Group (CG)</v>
      </c>
    </row>
    <row r="162" spans="1:66" ht="13.2" x14ac:dyDescent="0.25">
      <c r="A162" s="82">
        <v>45572.473229745374</v>
      </c>
      <c r="B162" s="83" t="s">
        <v>526</v>
      </c>
      <c r="C162" s="84" t="s">
        <v>527</v>
      </c>
      <c r="D162" s="83">
        <v>34.82</v>
      </c>
      <c r="E162" s="83">
        <v>1.17</v>
      </c>
      <c r="F162" s="83" t="s">
        <v>423</v>
      </c>
      <c r="G162" s="83" t="s">
        <v>76</v>
      </c>
      <c r="H162" s="83" t="s">
        <v>528</v>
      </c>
      <c r="I162" s="83" t="s">
        <v>63</v>
      </c>
      <c r="J162" s="83" t="s">
        <v>64</v>
      </c>
      <c r="K162" s="83" t="s">
        <v>84</v>
      </c>
      <c r="L162" s="83" t="s">
        <v>64</v>
      </c>
      <c r="M162" s="83" t="s">
        <v>84</v>
      </c>
      <c r="N162" s="83" t="s">
        <v>84</v>
      </c>
      <c r="O162" s="83" t="s">
        <v>84</v>
      </c>
      <c r="P162" s="83" t="s">
        <v>84</v>
      </c>
      <c r="Q162" s="83" t="s">
        <v>84</v>
      </c>
      <c r="R162" s="83" t="s">
        <v>64</v>
      </c>
      <c r="S162" s="83" t="s">
        <v>64</v>
      </c>
      <c r="T162" s="83" t="s">
        <v>84</v>
      </c>
      <c r="U162" s="83" t="s">
        <v>84</v>
      </c>
      <c r="V162" s="83" t="s">
        <v>64</v>
      </c>
      <c r="W162" s="83" t="s">
        <v>64</v>
      </c>
      <c r="X162" s="83" t="s">
        <v>64</v>
      </c>
      <c r="Y162" s="83" t="s">
        <v>64</v>
      </c>
      <c r="Z162" s="83" t="s">
        <v>65</v>
      </c>
      <c r="AA162" s="83" t="s">
        <v>65</v>
      </c>
      <c r="AB162" s="83" t="s">
        <v>66</v>
      </c>
      <c r="AC162" s="83" t="s">
        <v>65</v>
      </c>
      <c r="AD162" s="83" t="s">
        <v>66</v>
      </c>
      <c r="AE162" s="83" t="s">
        <v>65</v>
      </c>
      <c r="AF162" s="83" t="s">
        <v>65</v>
      </c>
      <c r="AG162" s="83" t="s">
        <v>65</v>
      </c>
      <c r="AH162" s="83" t="s">
        <v>79</v>
      </c>
      <c r="AI162" s="83" t="s">
        <v>79</v>
      </c>
      <c r="AJ162" s="83" t="s">
        <v>66</v>
      </c>
      <c r="AK162" s="83" t="s">
        <v>66</v>
      </c>
      <c r="AL162" s="83" t="s">
        <v>66</v>
      </c>
      <c r="AM162" s="83" t="s">
        <v>66</v>
      </c>
      <c r="AN162" s="83" t="s">
        <v>66</v>
      </c>
      <c r="AO162" s="83" t="s">
        <v>66</v>
      </c>
      <c r="AP162" s="83" t="s">
        <v>67</v>
      </c>
      <c r="AQ162" s="83" t="s">
        <v>67</v>
      </c>
      <c r="AR162" s="83" t="s">
        <v>63</v>
      </c>
      <c r="AS162" s="83" t="s">
        <v>68</v>
      </c>
      <c r="AT162" s="83" t="s">
        <v>169</v>
      </c>
      <c r="AU162" s="83" t="s">
        <v>93</v>
      </c>
      <c r="AV162" s="83" t="s">
        <v>71</v>
      </c>
      <c r="AW162" s="83" t="s">
        <v>72</v>
      </c>
      <c r="AX162" s="83" t="s">
        <v>63</v>
      </c>
      <c r="AY162" s="83" t="s">
        <v>72</v>
      </c>
      <c r="AZ162" s="83" t="s">
        <v>72</v>
      </c>
      <c r="BA162" s="83" t="s">
        <v>72</v>
      </c>
      <c r="BB162" s="83" t="s">
        <v>72</v>
      </c>
      <c r="BC162" s="83" t="s">
        <v>73</v>
      </c>
      <c r="BD162" s="83"/>
      <c r="BE162" s="83" t="s">
        <v>73</v>
      </c>
      <c r="BF162" s="83"/>
      <c r="BG162" s="87" t="s">
        <v>335</v>
      </c>
      <c r="BH162" s="86" t="s">
        <v>60</v>
      </c>
      <c r="BI162" s="76" t="s">
        <v>1414</v>
      </c>
      <c r="BJ162">
        <f t="shared" si="4"/>
        <v>8</v>
      </c>
      <c r="BK162" s="87">
        <f t="shared" si="5"/>
        <v>53</v>
      </c>
      <c r="BL162" s="87"/>
      <c r="BM162" s="86" t="str">
        <f>_xlfn.XLOOKUP(Form_Responses181112[[#This Row],[Sekolah School (Cleansed)]],'Quality Check'!$B$11:$B$14,'Quality Check'!$C$11:$C$14,)</f>
        <v>Rural</v>
      </c>
      <c r="BN162" s="86" t="str">
        <f>_xlfn.XLOOKUP(Form_Responses181112[[#This Row],[Sekolah School (Cleansed)]],'Quality Check'!$B$11:$B$14,'Quality Check'!$D$11:$D$14,)</f>
        <v>Controlled Group (CG)</v>
      </c>
    </row>
    <row r="163" spans="1:66" ht="13.2" x14ac:dyDescent="0.25">
      <c r="A163" s="82">
        <v>45572.473689224542</v>
      </c>
      <c r="B163" s="83" t="s">
        <v>529</v>
      </c>
      <c r="C163" s="84" t="s">
        <v>530</v>
      </c>
      <c r="D163" s="83">
        <v>27.68</v>
      </c>
      <c r="E163" s="83">
        <v>0.17</v>
      </c>
      <c r="F163" s="83" t="s">
        <v>423</v>
      </c>
      <c r="G163" s="83" t="s">
        <v>76</v>
      </c>
      <c r="H163" s="83" t="s">
        <v>330</v>
      </c>
      <c r="I163" s="83" t="s">
        <v>63</v>
      </c>
      <c r="J163" s="83" t="s">
        <v>64</v>
      </c>
      <c r="K163" s="83" t="s">
        <v>84</v>
      </c>
      <c r="L163" s="83" t="s">
        <v>64</v>
      </c>
      <c r="M163" s="83" t="s">
        <v>78</v>
      </c>
      <c r="N163" s="83" t="s">
        <v>64</v>
      </c>
      <c r="O163" s="83" t="s">
        <v>78</v>
      </c>
      <c r="P163" s="83" t="s">
        <v>84</v>
      </c>
      <c r="Q163" s="83" t="s">
        <v>64</v>
      </c>
      <c r="R163" s="83" t="s">
        <v>64</v>
      </c>
      <c r="S163" s="83" t="s">
        <v>64</v>
      </c>
      <c r="T163" s="83" t="s">
        <v>78</v>
      </c>
      <c r="U163" s="83" t="s">
        <v>64</v>
      </c>
      <c r="V163" s="83" t="s">
        <v>64</v>
      </c>
      <c r="W163" s="83" t="s">
        <v>64</v>
      </c>
      <c r="X163" s="83" t="s">
        <v>84</v>
      </c>
      <c r="Y163" s="83" t="s">
        <v>64</v>
      </c>
      <c r="Z163" s="83" t="s">
        <v>66</v>
      </c>
      <c r="AA163" s="83" t="s">
        <v>65</v>
      </c>
      <c r="AB163" s="83" t="s">
        <v>66</v>
      </c>
      <c r="AC163" s="83" t="s">
        <v>65</v>
      </c>
      <c r="AD163" s="83" t="s">
        <v>66</v>
      </c>
      <c r="AE163" s="83" t="s">
        <v>65</v>
      </c>
      <c r="AF163" s="83" t="s">
        <v>66</v>
      </c>
      <c r="AG163" s="83" t="s">
        <v>66</v>
      </c>
      <c r="AH163" s="83" t="s">
        <v>65</v>
      </c>
      <c r="AI163" s="83" t="s">
        <v>65</v>
      </c>
      <c r="AJ163" s="83" t="s">
        <v>66</v>
      </c>
      <c r="AK163" s="83" t="s">
        <v>65</v>
      </c>
      <c r="AL163" s="83" t="s">
        <v>79</v>
      </c>
      <c r="AM163" s="83" t="s">
        <v>65</v>
      </c>
      <c r="AN163" s="83" t="s">
        <v>79</v>
      </c>
      <c r="AO163" s="83" t="s">
        <v>66</v>
      </c>
      <c r="AP163" s="83" t="s">
        <v>85</v>
      </c>
      <c r="AQ163" s="83" t="s">
        <v>80</v>
      </c>
      <c r="AR163" s="83" t="s">
        <v>63</v>
      </c>
      <c r="AS163" s="83" t="s">
        <v>68</v>
      </c>
      <c r="AT163" s="83" t="s">
        <v>169</v>
      </c>
      <c r="AU163" s="83" t="s">
        <v>93</v>
      </c>
      <c r="AV163" s="83" t="s">
        <v>71</v>
      </c>
      <c r="AW163" s="83" t="s">
        <v>72</v>
      </c>
      <c r="AX163" s="83" t="s">
        <v>72</v>
      </c>
      <c r="AY163" s="83" t="s">
        <v>63</v>
      </c>
      <c r="AZ163" s="83" t="s">
        <v>72</v>
      </c>
      <c r="BA163" s="83" t="s">
        <v>63</v>
      </c>
      <c r="BB163" s="83" t="s">
        <v>63</v>
      </c>
      <c r="BC163" s="83" t="s">
        <v>73</v>
      </c>
      <c r="BD163" s="83" t="s">
        <v>531</v>
      </c>
      <c r="BE163" s="83" t="s">
        <v>73</v>
      </c>
      <c r="BF163" s="83"/>
      <c r="BG163" s="87" t="s">
        <v>335</v>
      </c>
      <c r="BH163" s="86" t="s">
        <v>60</v>
      </c>
      <c r="BI163" s="76" t="s">
        <v>1414</v>
      </c>
      <c r="BJ163">
        <f t="shared" si="4"/>
        <v>11</v>
      </c>
      <c r="BK163" s="87">
        <f t="shared" si="5"/>
        <v>50</v>
      </c>
      <c r="BL163" s="87"/>
      <c r="BM163" s="86" t="str">
        <f>_xlfn.XLOOKUP(Form_Responses181112[[#This Row],[Sekolah School (Cleansed)]],'Quality Check'!$B$11:$B$14,'Quality Check'!$C$11:$C$14,)</f>
        <v>Rural</v>
      </c>
      <c r="BN163" s="86" t="str">
        <f>_xlfn.XLOOKUP(Form_Responses181112[[#This Row],[Sekolah School (Cleansed)]],'Quality Check'!$B$11:$B$14,'Quality Check'!$D$11:$D$14,)</f>
        <v>Controlled Group (CG)</v>
      </c>
    </row>
    <row r="164" spans="1:66" ht="13.2" x14ac:dyDescent="0.25">
      <c r="A164" s="82">
        <v>45572.474216793984</v>
      </c>
      <c r="B164" s="83" t="s">
        <v>532</v>
      </c>
      <c r="C164" s="84" t="s">
        <v>533</v>
      </c>
      <c r="D164" s="83">
        <v>29.46</v>
      </c>
      <c r="E164" s="83">
        <v>0.28999999999999998</v>
      </c>
      <c r="F164" s="83" t="s">
        <v>423</v>
      </c>
      <c r="G164" s="83" t="s">
        <v>76</v>
      </c>
      <c r="H164" s="83" t="s">
        <v>330</v>
      </c>
      <c r="I164" s="83" t="s">
        <v>63</v>
      </c>
      <c r="J164" s="83" t="s">
        <v>64</v>
      </c>
      <c r="K164" s="83" t="s">
        <v>64</v>
      </c>
      <c r="L164" s="83" t="s">
        <v>64</v>
      </c>
      <c r="M164" s="83" t="s">
        <v>84</v>
      </c>
      <c r="N164" s="83" t="s">
        <v>64</v>
      </c>
      <c r="O164" s="83" t="s">
        <v>64</v>
      </c>
      <c r="P164" s="83" t="s">
        <v>64</v>
      </c>
      <c r="Q164" s="83" t="s">
        <v>64</v>
      </c>
      <c r="R164" s="83" t="s">
        <v>84</v>
      </c>
      <c r="S164" s="83" t="s">
        <v>64</v>
      </c>
      <c r="T164" s="83" t="s">
        <v>84</v>
      </c>
      <c r="U164" s="83" t="s">
        <v>84</v>
      </c>
      <c r="V164" s="83" t="s">
        <v>84</v>
      </c>
      <c r="W164" s="83" t="s">
        <v>64</v>
      </c>
      <c r="X164" s="83" t="s">
        <v>64</v>
      </c>
      <c r="Y164" s="83" t="s">
        <v>64</v>
      </c>
      <c r="Z164" s="83" t="s">
        <v>66</v>
      </c>
      <c r="AA164" s="83" t="s">
        <v>65</v>
      </c>
      <c r="AB164" s="83" t="s">
        <v>66</v>
      </c>
      <c r="AC164" s="83" t="s">
        <v>65</v>
      </c>
      <c r="AD164" s="83" t="s">
        <v>79</v>
      </c>
      <c r="AE164" s="83" t="s">
        <v>65</v>
      </c>
      <c r="AF164" s="83" t="s">
        <v>66</v>
      </c>
      <c r="AG164" s="83" t="s">
        <v>66</v>
      </c>
      <c r="AH164" s="83" t="s">
        <v>66</v>
      </c>
      <c r="AI164" s="83" t="s">
        <v>101</v>
      </c>
      <c r="AJ164" s="83" t="s">
        <v>65</v>
      </c>
      <c r="AK164" s="83" t="s">
        <v>65</v>
      </c>
      <c r="AL164" s="83" t="s">
        <v>65</v>
      </c>
      <c r="AM164" s="83" t="s">
        <v>65</v>
      </c>
      <c r="AN164" s="83" t="s">
        <v>66</v>
      </c>
      <c r="AO164" s="83" t="s">
        <v>65</v>
      </c>
      <c r="AP164" s="83" t="s">
        <v>67</v>
      </c>
      <c r="AQ164" s="83" t="s">
        <v>67</v>
      </c>
      <c r="AR164" s="83" t="s">
        <v>86</v>
      </c>
      <c r="AS164" s="83" t="s">
        <v>534</v>
      </c>
      <c r="AT164" s="83" t="s">
        <v>69</v>
      </c>
      <c r="AU164" s="83" t="s">
        <v>70</v>
      </c>
      <c r="AV164" s="83" t="s">
        <v>132</v>
      </c>
      <c r="AW164" s="83" t="s">
        <v>73</v>
      </c>
      <c r="AX164" s="83" t="s">
        <v>72</v>
      </c>
      <c r="AY164" s="83" t="s">
        <v>72</v>
      </c>
      <c r="AZ164" s="83" t="s">
        <v>63</v>
      </c>
      <c r="BA164" s="83" t="s">
        <v>63</v>
      </c>
      <c r="BB164" s="83" t="s">
        <v>72</v>
      </c>
      <c r="BC164" s="83" t="s">
        <v>73</v>
      </c>
      <c r="BD164" s="83"/>
      <c r="BE164" s="83" t="s">
        <v>73</v>
      </c>
      <c r="BF164" s="83"/>
      <c r="BG164" s="87" t="s">
        <v>335</v>
      </c>
      <c r="BH164" s="86" t="s">
        <v>60</v>
      </c>
      <c r="BI164" s="76" t="s">
        <v>1414</v>
      </c>
      <c r="BJ164">
        <f t="shared" si="4"/>
        <v>11</v>
      </c>
      <c r="BK164" s="87">
        <f t="shared" si="5"/>
        <v>56</v>
      </c>
      <c r="BL164" s="87"/>
      <c r="BM164" s="86" t="str">
        <f>_xlfn.XLOOKUP(Form_Responses181112[[#This Row],[Sekolah School (Cleansed)]],'Quality Check'!$B$11:$B$14,'Quality Check'!$C$11:$C$14,)</f>
        <v>Rural</v>
      </c>
      <c r="BN164" s="86" t="str">
        <f>_xlfn.XLOOKUP(Form_Responses181112[[#This Row],[Sekolah School (Cleansed)]],'Quality Check'!$B$11:$B$14,'Quality Check'!$D$11:$D$14,)</f>
        <v>Controlled Group (CG)</v>
      </c>
    </row>
    <row r="165" spans="1:66" ht="13.2" x14ac:dyDescent="0.25">
      <c r="A165" s="82">
        <v>45572.488330520835</v>
      </c>
      <c r="B165" s="83" t="s">
        <v>535</v>
      </c>
      <c r="C165" s="84" t="s">
        <v>536</v>
      </c>
      <c r="D165" s="83">
        <v>100</v>
      </c>
      <c r="E165" s="83">
        <v>1.25</v>
      </c>
      <c r="F165" s="83" t="s">
        <v>114</v>
      </c>
      <c r="G165" s="83" t="s">
        <v>76</v>
      </c>
      <c r="H165" s="83" t="s">
        <v>369</v>
      </c>
      <c r="I165" s="83" t="s">
        <v>63</v>
      </c>
      <c r="J165" s="83" t="s">
        <v>64</v>
      </c>
      <c r="K165" s="83" t="s">
        <v>64</v>
      </c>
      <c r="L165" s="83" t="s">
        <v>64</v>
      </c>
      <c r="M165" s="83" t="s">
        <v>78</v>
      </c>
      <c r="N165" s="83" t="s">
        <v>64</v>
      </c>
      <c r="O165" s="83" t="s">
        <v>64</v>
      </c>
      <c r="P165" s="83" t="s">
        <v>64</v>
      </c>
      <c r="Q165" s="83" t="s">
        <v>64</v>
      </c>
      <c r="R165" s="83" t="s">
        <v>64</v>
      </c>
      <c r="S165" s="83" t="s">
        <v>64</v>
      </c>
      <c r="T165" s="83" t="s">
        <v>64</v>
      </c>
      <c r="U165" s="83" t="s">
        <v>64</v>
      </c>
      <c r="V165" s="83" t="s">
        <v>64</v>
      </c>
      <c r="W165" s="83" t="s">
        <v>78</v>
      </c>
      <c r="X165" s="83" t="s">
        <v>78</v>
      </c>
      <c r="Y165" s="83" t="s">
        <v>64</v>
      </c>
      <c r="Z165" s="83" t="s">
        <v>66</v>
      </c>
      <c r="AA165" s="83" t="s">
        <v>65</v>
      </c>
      <c r="AB165" s="83" t="s">
        <v>65</v>
      </c>
      <c r="AC165" s="83" t="s">
        <v>65</v>
      </c>
      <c r="AD165" s="83" t="s">
        <v>66</v>
      </c>
      <c r="AE165" s="83" t="s">
        <v>66</v>
      </c>
      <c r="AF165" s="83" t="s">
        <v>101</v>
      </c>
      <c r="AG165" s="83" t="s">
        <v>66</v>
      </c>
      <c r="AH165" s="83" t="s">
        <v>65</v>
      </c>
      <c r="AI165" s="83" t="s">
        <v>79</v>
      </c>
      <c r="AJ165" s="83" t="s">
        <v>66</v>
      </c>
      <c r="AK165" s="83" t="s">
        <v>101</v>
      </c>
      <c r="AL165" s="83" t="s">
        <v>101</v>
      </c>
      <c r="AM165" s="83" t="s">
        <v>65</v>
      </c>
      <c r="AN165" s="83" t="s">
        <v>65</v>
      </c>
      <c r="AO165" s="83" t="s">
        <v>65</v>
      </c>
      <c r="AP165" s="83" t="s">
        <v>67</v>
      </c>
      <c r="AQ165" s="83" t="s">
        <v>67</v>
      </c>
      <c r="AR165" s="83" t="s">
        <v>63</v>
      </c>
      <c r="AS165" s="83" t="s">
        <v>97</v>
      </c>
      <c r="AT165" s="83" t="s">
        <v>69</v>
      </c>
      <c r="AU165" s="83" t="s">
        <v>70</v>
      </c>
      <c r="AV165" s="83" t="s">
        <v>132</v>
      </c>
      <c r="AW165" s="83" t="s">
        <v>73</v>
      </c>
      <c r="AX165" s="83" t="s">
        <v>73</v>
      </c>
      <c r="AY165" s="83" t="s">
        <v>73</v>
      </c>
      <c r="AZ165" s="83" t="s">
        <v>72</v>
      </c>
      <c r="BA165" s="83" t="s">
        <v>73</v>
      </c>
      <c r="BB165" s="83" t="s">
        <v>72</v>
      </c>
      <c r="BC165" s="83" t="s">
        <v>73</v>
      </c>
      <c r="BD165" s="83"/>
      <c r="BE165" s="83" t="s">
        <v>73</v>
      </c>
      <c r="BF165" s="83"/>
      <c r="BG165" s="87" t="s">
        <v>335</v>
      </c>
      <c r="BH165" s="87" t="s">
        <v>114</v>
      </c>
      <c r="BI165" s="76" t="s">
        <v>1414</v>
      </c>
      <c r="BJ165">
        <f t="shared" si="4"/>
        <v>14</v>
      </c>
      <c r="BK165" s="87">
        <f t="shared" si="5"/>
        <v>53</v>
      </c>
      <c r="BL165" s="87"/>
      <c r="BM165" s="86" t="str">
        <f>_xlfn.XLOOKUP(Form_Responses181112[[#This Row],[Sekolah School (Cleansed)]],'Quality Check'!$B$11:$B$14,'Quality Check'!$C$11:$C$14,)</f>
        <v>Rural</v>
      </c>
      <c r="BN165" s="86" t="str">
        <f>_xlfn.XLOOKUP(Form_Responses181112[[#This Row],[Sekolah School (Cleansed)]],'Quality Check'!$B$11:$B$14,'Quality Check'!$D$11:$D$14,)</f>
        <v>Controlled Group (CG)</v>
      </c>
    </row>
    <row r="166" spans="1:66" ht="13.2" x14ac:dyDescent="0.25">
      <c r="A166" s="82">
        <v>45572.488826087967</v>
      </c>
      <c r="B166" s="83" t="s">
        <v>537</v>
      </c>
      <c r="C166" s="84" t="s">
        <v>538</v>
      </c>
      <c r="D166" s="83">
        <v>77.680000000000007</v>
      </c>
      <c r="E166" s="83">
        <v>0.54</v>
      </c>
      <c r="F166" s="83" t="s">
        <v>114</v>
      </c>
      <c r="G166" s="83" t="s">
        <v>539</v>
      </c>
      <c r="H166" s="83" t="s">
        <v>540</v>
      </c>
      <c r="I166" s="83" t="s">
        <v>73</v>
      </c>
      <c r="J166" s="83" t="s">
        <v>145</v>
      </c>
      <c r="K166" s="83" t="s">
        <v>64</v>
      </c>
      <c r="L166" s="83" t="s">
        <v>64</v>
      </c>
      <c r="M166" s="83" t="s">
        <v>84</v>
      </c>
      <c r="N166" s="83" t="s">
        <v>64</v>
      </c>
      <c r="O166" s="83" t="s">
        <v>64</v>
      </c>
      <c r="P166" s="83" t="s">
        <v>84</v>
      </c>
      <c r="Q166" s="83" t="s">
        <v>84</v>
      </c>
      <c r="R166" s="83" t="s">
        <v>84</v>
      </c>
      <c r="S166" s="83" t="s">
        <v>64</v>
      </c>
      <c r="T166" s="83" t="s">
        <v>64</v>
      </c>
      <c r="U166" s="83" t="s">
        <v>84</v>
      </c>
      <c r="V166" s="83" t="s">
        <v>84</v>
      </c>
      <c r="W166" s="83" t="s">
        <v>64</v>
      </c>
      <c r="X166" s="83" t="s">
        <v>84</v>
      </c>
      <c r="Y166" s="83" t="s">
        <v>64</v>
      </c>
      <c r="Z166" s="83" t="s">
        <v>66</v>
      </c>
      <c r="AA166" s="83" t="s">
        <v>66</v>
      </c>
      <c r="AB166" s="83" t="s">
        <v>66</v>
      </c>
      <c r="AC166" s="83" t="s">
        <v>66</v>
      </c>
      <c r="AD166" s="83" t="s">
        <v>66</v>
      </c>
      <c r="AE166" s="83" t="s">
        <v>66</v>
      </c>
      <c r="AF166" s="83" t="s">
        <v>101</v>
      </c>
      <c r="AG166" s="83" t="s">
        <v>66</v>
      </c>
      <c r="AH166" s="83" t="s">
        <v>66</v>
      </c>
      <c r="AI166" s="83" t="s">
        <v>101</v>
      </c>
      <c r="AJ166" s="83" t="s">
        <v>66</v>
      </c>
      <c r="AK166" s="83" t="s">
        <v>66</v>
      </c>
      <c r="AL166" s="83" t="s">
        <v>66</v>
      </c>
      <c r="AM166" s="83" t="s">
        <v>79</v>
      </c>
      <c r="AN166" s="83" t="s">
        <v>66</v>
      </c>
      <c r="AO166" s="83" t="s">
        <v>66</v>
      </c>
      <c r="AP166" s="83" t="s">
        <v>80</v>
      </c>
      <c r="AQ166" s="83" t="s">
        <v>80</v>
      </c>
      <c r="AR166" s="83" t="s">
        <v>86</v>
      </c>
      <c r="AS166" s="83" t="s">
        <v>68</v>
      </c>
      <c r="AT166" s="83" t="s">
        <v>169</v>
      </c>
      <c r="AU166" s="83" t="s">
        <v>93</v>
      </c>
      <c r="AV166" s="83" t="s">
        <v>132</v>
      </c>
      <c r="AW166" s="83" t="s">
        <v>72</v>
      </c>
      <c r="AX166" s="83" t="s">
        <v>72</v>
      </c>
      <c r="AY166" s="83" t="s">
        <v>63</v>
      </c>
      <c r="AZ166" s="83" t="s">
        <v>63</v>
      </c>
      <c r="BA166" s="83" t="s">
        <v>63</v>
      </c>
      <c r="BB166" s="83" t="s">
        <v>72</v>
      </c>
      <c r="BC166" s="83" t="s">
        <v>73</v>
      </c>
      <c r="BD166" s="83"/>
      <c r="BE166" s="83" t="s">
        <v>73</v>
      </c>
      <c r="BF166" s="83"/>
      <c r="BG166" s="87" t="s">
        <v>335</v>
      </c>
      <c r="BH166" s="87" t="s">
        <v>114</v>
      </c>
      <c r="BI166" s="76" t="s">
        <v>1415</v>
      </c>
      <c r="BJ166">
        <f t="shared" si="4"/>
        <v>8</v>
      </c>
      <c r="BK166" s="87">
        <f t="shared" si="5"/>
        <v>46</v>
      </c>
      <c r="BL166" s="87"/>
      <c r="BM166" s="86" t="str">
        <f>_xlfn.XLOOKUP(Form_Responses181112[[#This Row],[Sekolah School (Cleansed)]],'Quality Check'!$B$11:$B$14,'Quality Check'!$C$11:$C$14,)</f>
        <v>Rural</v>
      </c>
      <c r="BN166" s="86" t="str">
        <f>_xlfn.XLOOKUP(Form_Responses181112[[#This Row],[Sekolah School (Cleansed)]],'Quality Check'!$B$11:$B$14,'Quality Check'!$D$11:$D$14,)</f>
        <v>Controlled Group (CG)</v>
      </c>
    </row>
    <row r="167" spans="1:66" ht="13.2" x14ac:dyDescent="0.25">
      <c r="A167" s="82">
        <v>45572.489155763891</v>
      </c>
      <c r="B167" s="83" t="s">
        <v>541</v>
      </c>
      <c r="C167" s="84" t="s">
        <v>542</v>
      </c>
      <c r="D167" s="83">
        <v>100</v>
      </c>
      <c r="E167" s="83">
        <v>0.96</v>
      </c>
      <c r="F167" s="83" t="s">
        <v>114</v>
      </c>
      <c r="G167" s="83" t="s">
        <v>76</v>
      </c>
      <c r="H167" s="83" t="s">
        <v>420</v>
      </c>
      <c r="I167" s="83" t="s">
        <v>63</v>
      </c>
      <c r="J167" s="83" t="s">
        <v>145</v>
      </c>
      <c r="K167" s="83" t="s">
        <v>78</v>
      </c>
      <c r="L167" s="83" t="s">
        <v>64</v>
      </c>
      <c r="M167" s="83" t="s">
        <v>84</v>
      </c>
      <c r="N167" s="83" t="s">
        <v>64</v>
      </c>
      <c r="O167" s="83" t="s">
        <v>64</v>
      </c>
      <c r="P167" s="83" t="s">
        <v>84</v>
      </c>
      <c r="Q167" s="83" t="s">
        <v>84</v>
      </c>
      <c r="R167" s="83" t="s">
        <v>64</v>
      </c>
      <c r="S167" s="83" t="s">
        <v>64</v>
      </c>
      <c r="T167" s="83" t="s">
        <v>84</v>
      </c>
      <c r="U167" s="83" t="s">
        <v>84</v>
      </c>
      <c r="V167" s="83" t="s">
        <v>64</v>
      </c>
      <c r="W167" s="83" t="s">
        <v>64</v>
      </c>
      <c r="X167" s="83" t="s">
        <v>64</v>
      </c>
      <c r="Y167" s="83" t="s">
        <v>64</v>
      </c>
      <c r="Z167" s="83" t="s">
        <v>65</v>
      </c>
      <c r="AA167" s="83" t="s">
        <v>65</v>
      </c>
      <c r="AB167" s="83" t="s">
        <v>65</v>
      </c>
      <c r="AC167" s="83" t="s">
        <v>65</v>
      </c>
      <c r="AD167" s="83" t="s">
        <v>65</v>
      </c>
      <c r="AE167" s="83" t="s">
        <v>65</v>
      </c>
      <c r="AF167" s="83" t="s">
        <v>66</v>
      </c>
      <c r="AG167" s="83" t="s">
        <v>66</v>
      </c>
      <c r="AH167" s="83" t="s">
        <v>65</v>
      </c>
      <c r="AI167" s="83" t="s">
        <v>101</v>
      </c>
      <c r="AJ167" s="83" t="s">
        <v>66</v>
      </c>
      <c r="AK167" s="83" t="s">
        <v>66</v>
      </c>
      <c r="AL167" s="83" t="s">
        <v>66</v>
      </c>
      <c r="AM167" s="83" t="s">
        <v>66</v>
      </c>
      <c r="AN167" s="83" t="s">
        <v>66</v>
      </c>
      <c r="AO167" s="83" t="s">
        <v>66</v>
      </c>
      <c r="AP167" s="83" t="s">
        <v>67</v>
      </c>
      <c r="AQ167" s="83" t="s">
        <v>67</v>
      </c>
      <c r="AR167" s="83" t="s">
        <v>86</v>
      </c>
      <c r="AS167" s="83" t="s">
        <v>223</v>
      </c>
      <c r="AT167" s="83" t="s">
        <v>69</v>
      </c>
      <c r="AU167" s="83" t="s">
        <v>70</v>
      </c>
      <c r="AV167" s="83" t="s">
        <v>80</v>
      </c>
      <c r="AW167" s="83" t="s">
        <v>72</v>
      </c>
      <c r="AX167" s="83" t="s">
        <v>72</v>
      </c>
      <c r="AY167" s="83" t="s">
        <v>63</v>
      </c>
      <c r="AZ167" s="83" t="s">
        <v>63</v>
      </c>
      <c r="BA167" s="83" t="s">
        <v>72</v>
      </c>
      <c r="BB167" s="83" t="s">
        <v>72</v>
      </c>
      <c r="BC167" s="83" t="s">
        <v>73</v>
      </c>
      <c r="BD167" s="83"/>
      <c r="BE167" s="83" t="s">
        <v>73</v>
      </c>
      <c r="BF167" s="83"/>
      <c r="BG167" s="87" t="s">
        <v>335</v>
      </c>
      <c r="BH167" s="87" t="s">
        <v>114</v>
      </c>
      <c r="BI167" s="76" t="s">
        <v>1414</v>
      </c>
      <c r="BJ167">
        <f t="shared" si="4"/>
        <v>9</v>
      </c>
      <c r="BK167" s="87">
        <f t="shared" si="5"/>
        <v>56</v>
      </c>
      <c r="BL167" s="87"/>
      <c r="BM167" s="86" t="str">
        <f>_xlfn.XLOOKUP(Form_Responses181112[[#This Row],[Sekolah School (Cleansed)]],'Quality Check'!$B$11:$B$14,'Quality Check'!$C$11:$C$14,)</f>
        <v>Rural</v>
      </c>
      <c r="BN167" s="86" t="str">
        <f>_xlfn.XLOOKUP(Form_Responses181112[[#This Row],[Sekolah School (Cleansed)]],'Quality Check'!$B$11:$B$14,'Quality Check'!$D$11:$D$14,)</f>
        <v>Controlled Group (CG)</v>
      </c>
    </row>
    <row r="168" spans="1:66" ht="13.2" x14ac:dyDescent="0.25">
      <c r="A168" s="82">
        <v>45572.490011180555</v>
      </c>
      <c r="B168" s="83" t="s">
        <v>543</v>
      </c>
      <c r="C168" s="84" t="s">
        <v>544</v>
      </c>
      <c r="D168" s="83">
        <v>71.430000000000007</v>
      </c>
      <c r="E168" s="83">
        <v>1.1299999999999999</v>
      </c>
      <c r="F168" s="83" t="s">
        <v>114</v>
      </c>
      <c r="G168" s="83" t="s">
        <v>76</v>
      </c>
      <c r="H168" s="83" t="s">
        <v>505</v>
      </c>
      <c r="I168" s="83" t="s">
        <v>63</v>
      </c>
      <c r="J168" s="83" t="s">
        <v>64</v>
      </c>
      <c r="K168" s="83" t="s">
        <v>78</v>
      </c>
      <c r="L168" s="83" t="s">
        <v>64</v>
      </c>
      <c r="M168" s="83" t="s">
        <v>78</v>
      </c>
      <c r="N168" s="83" t="s">
        <v>64</v>
      </c>
      <c r="O168" s="83" t="s">
        <v>64</v>
      </c>
      <c r="P168" s="83" t="s">
        <v>78</v>
      </c>
      <c r="Q168" s="83" t="s">
        <v>64</v>
      </c>
      <c r="R168" s="83" t="s">
        <v>64</v>
      </c>
      <c r="S168" s="83" t="s">
        <v>78</v>
      </c>
      <c r="T168" s="83" t="s">
        <v>64</v>
      </c>
      <c r="U168" s="83" t="s">
        <v>64</v>
      </c>
      <c r="V168" s="83" t="s">
        <v>64</v>
      </c>
      <c r="W168" s="83" t="s">
        <v>64</v>
      </c>
      <c r="X168" s="83" t="s">
        <v>64</v>
      </c>
      <c r="Y168" s="83" t="s">
        <v>64</v>
      </c>
      <c r="Z168" s="83" t="s">
        <v>79</v>
      </c>
      <c r="AA168" s="83" t="s">
        <v>66</v>
      </c>
      <c r="AB168" s="83" t="s">
        <v>66</v>
      </c>
      <c r="AC168" s="83" t="s">
        <v>66</v>
      </c>
      <c r="AD168" s="83" t="s">
        <v>66</v>
      </c>
      <c r="AE168" s="83" t="s">
        <v>66</v>
      </c>
      <c r="AF168" s="83" t="s">
        <v>65</v>
      </c>
      <c r="AG168" s="83" t="s">
        <v>66</v>
      </c>
      <c r="AH168" s="83" t="s">
        <v>66</v>
      </c>
      <c r="AI168" s="83" t="s">
        <v>101</v>
      </c>
      <c r="AJ168" s="83" t="s">
        <v>79</v>
      </c>
      <c r="AK168" s="83" t="s">
        <v>79</v>
      </c>
      <c r="AL168" s="83" t="s">
        <v>79</v>
      </c>
      <c r="AM168" s="83" t="s">
        <v>66</v>
      </c>
      <c r="AN168" s="83" t="s">
        <v>66</v>
      </c>
      <c r="AO168" s="83" t="s">
        <v>66</v>
      </c>
      <c r="AP168" s="83" t="s">
        <v>67</v>
      </c>
      <c r="AQ168" s="83" t="s">
        <v>67</v>
      </c>
      <c r="AR168" s="83" t="s">
        <v>86</v>
      </c>
      <c r="AS168" s="83" t="s">
        <v>81</v>
      </c>
      <c r="AT168" s="83" t="s">
        <v>87</v>
      </c>
      <c r="AU168" s="83" t="s">
        <v>93</v>
      </c>
      <c r="AV168" s="83" t="s">
        <v>71</v>
      </c>
      <c r="AW168" s="83" t="s">
        <v>63</v>
      </c>
      <c r="AX168" s="83" t="s">
        <v>63</v>
      </c>
      <c r="AY168" s="83" t="s">
        <v>63</v>
      </c>
      <c r="AZ168" s="83" t="s">
        <v>63</v>
      </c>
      <c r="BA168" s="83" t="s">
        <v>63</v>
      </c>
      <c r="BB168" s="83" t="s">
        <v>63</v>
      </c>
      <c r="BC168" s="83" t="s">
        <v>73</v>
      </c>
      <c r="BD168" s="83"/>
      <c r="BE168" s="83" t="s">
        <v>73</v>
      </c>
      <c r="BF168" s="83"/>
      <c r="BG168" s="87" t="s">
        <v>335</v>
      </c>
      <c r="BH168" s="87" t="s">
        <v>114</v>
      </c>
      <c r="BI168" s="76" t="s">
        <v>1414</v>
      </c>
      <c r="BJ168">
        <f t="shared" si="4"/>
        <v>13</v>
      </c>
      <c r="BK168" s="87">
        <f t="shared" si="5"/>
        <v>46</v>
      </c>
      <c r="BL168" s="87"/>
      <c r="BM168" s="86" t="str">
        <f>_xlfn.XLOOKUP(Form_Responses181112[[#This Row],[Sekolah School (Cleansed)]],'Quality Check'!$B$11:$B$14,'Quality Check'!$C$11:$C$14,)</f>
        <v>Rural</v>
      </c>
      <c r="BN168" s="86" t="str">
        <f>_xlfn.XLOOKUP(Form_Responses181112[[#This Row],[Sekolah School (Cleansed)]],'Quality Check'!$B$11:$B$14,'Quality Check'!$D$11:$D$14,)</f>
        <v>Controlled Group (CG)</v>
      </c>
    </row>
    <row r="169" spans="1:66" ht="13.2" x14ac:dyDescent="0.25">
      <c r="A169" s="82">
        <v>45572.493824502315</v>
      </c>
      <c r="B169" s="83" t="s">
        <v>545</v>
      </c>
      <c r="C169" s="84" t="s">
        <v>546</v>
      </c>
      <c r="D169" s="83">
        <v>100</v>
      </c>
      <c r="E169" s="83">
        <v>0.71</v>
      </c>
      <c r="F169" s="83" t="s">
        <v>423</v>
      </c>
      <c r="G169" s="83" t="s">
        <v>76</v>
      </c>
      <c r="H169" s="83" t="s">
        <v>547</v>
      </c>
      <c r="I169" s="83" t="s">
        <v>63</v>
      </c>
      <c r="J169" s="83" t="s">
        <v>64</v>
      </c>
      <c r="K169" s="83" t="s">
        <v>78</v>
      </c>
      <c r="L169" s="83" t="s">
        <v>64</v>
      </c>
      <c r="M169" s="83" t="s">
        <v>84</v>
      </c>
      <c r="N169" s="83" t="s">
        <v>84</v>
      </c>
      <c r="O169" s="83" t="s">
        <v>64</v>
      </c>
      <c r="P169" s="83" t="s">
        <v>84</v>
      </c>
      <c r="Q169" s="83" t="s">
        <v>64</v>
      </c>
      <c r="R169" s="83" t="s">
        <v>64</v>
      </c>
      <c r="S169" s="83" t="s">
        <v>84</v>
      </c>
      <c r="T169" s="83" t="s">
        <v>64</v>
      </c>
      <c r="U169" s="83" t="s">
        <v>84</v>
      </c>
      <c r="V169" s="83" t="s">
        <v>64</v>
      </c>
      <c r="W169" s="83" t="s">
        <v>64</v>
      </c>
      <c r="X169" s="83" t="s">
        <v>64</v>
      </c>
      <c r="Y169" s="83" t="s">
        <v>64</v>
      </c>
      <c r="Z169" s="83" t="s">
        <v>66</v>
      </c>
      <c r="AA169" s="83" t="s">
        <v>66</v>
      </c>
      <c r="AB169" s="83" t="s">
        <v>66</v>
      </c>
      <c r="AC169" s="83" t="s">
        <v>65</v>
      </c>
      <c r="AD169" s="83" t="s">
        <v>66</v>
      </c>
      <c r="AE169" s="83" t="s">
        <v>66</v>
      </c>
      <c r="AF169" s="83" t="s">
        <v>66</v>
      </c>
      <c r="AG169" s="83" t="s">
        <v>66</v>
      </c>
      <c r="AH169" s="83" t="s">
        <v>65</v>
      </c>
      <c r="AI169" s="83" t="s">
        <v>79</v>
      </c>
      <c r="AJ169" s="83" t="s">
        <v>65</v>
      </c>
      <c r="AK169" s="83" t="s">
        <v>66</v>
      </c>
      <c r="AL169" s="83" t="s">
        <v>66</v>
      </c>
      <c r="AM169" s="83" t="s">
        <v>66</v>
      </c>
      <c r="AN169" s="83" t="s">
        <v>66</v>
      </c>
      <c r="AO169" s="83" t="s">
        <v>66</v>
      </c>
      <c r="AP169" s="83" t="s">
        <v>67</v>
      </c>
      <c r="AQ169" s="83" t="s">
        <v>67</v>
      </c>
      <c r="AR169" s="83" t="s">
        <v>73</v>
      </c>
      <c r="AS169" s="83" t="s">
        <v>68</v>
      </c>
      <c r="AT169" s="83" t="s">
        <v>69</v>
      </c>
      <c r="AU169" s="83" t="s">
        <v>80</v>
      </c>
      <c r="AV169" s="83" t="s">
        <v>67</v>
      </c>
      <c r="AW169" s="83" t="s">
        <v>63</v>
      </c>
      <c r="AX169" s="83" t="s">
        <v>72</v>
      </c>
      <c r="AY169" s="83" t="s">
        <v>63</v>
      </c>
      <c r="AZ169" s="83" t="s">
        <v>63</v>
      </c>
      <c r="BA169" s="83" t="s">
        <v>72</v>
      </c>
      <c r="BB169" s="83" t="s">
        <v>72</v>
      </c>
      <c r="BC169" s="83" t="s">
        <v>73</v>
      </c>
      <c r="BD169" s="83"/>
      <c r="BE169" s="83" t="s">
        <v>73</v>
      </c>
      <c r="BF169" s="83"/>
      <c r="BG169" s="87" t="s">
        <v>335</v>
      </c>
      <c r="BH169" s="86" t="s">
        <v>60</v>
      </c>
      <c r="BI169" s="76" t="s">
        <v>1414</v>
      </c>
      <c r="BJ169">
        <f t="shared" si="4"/>
        <v>10</v>
      </c>
      <c r="BK169" s="87">
        <f t="shared" si="5"/>
        <v>51</v>
      </c>
      <c r="BL169" s="87"/>
      <c r="BM169" s="86" t="str">
        <f>_xlfn.XLOOKUP(Form_Responses181112[[#This Row],[Sekolah School (Cleansed)]],'Quality Check'!$B$11:$B$14,'Quality Check'!$C$11:$C$14,)</f>
        <v>Rural</v>
      </c>
      <c r="BN169" s="86" t="str">
        <f>_xlfn.XLOOKUP(Form_Responses181112[[#This Row],[Sekolah School (Cleansed)]],'Quality Check'!$B$11:$B$14,'Quality Check'!$D$11:$D$14,)</f>
        <v>Controlled Group (CG)</v>
      </c>
    </row>
    <row r="170" spans="1:66" ht="13.2" x14ac:dyDescent="0.25">
      <c r="A170" s="82">
        <v>45572.494286076384</v>
      </c>
      <c r="B170" s="83" t="s">
        <v>548</v>
      </c>
      <c r="C170" s="84" t="s">
        <v>549</v>
      </c>
      <c r="D170" s="83">
        <v>52.67</v>
      </c>
      <c r="E170" s="83">
        <v>0.62</v>
      </c>
      <c r="F170" s="83" t="s">
        <v>423</v>
      </c>
      <c r="G170" s="83" t="s">
        <v>76</v>
      </c>
      <c r="H170" s="83" t="s">
        <v>550</v>
      </c>
      <c r="I170" s="83" t="s">
        <v>63</v>
      </c>
      <c r="J170" s="83" t="s">
        <v>64</v>
      </c>
      <c r="K170" s="83" t="s">
        <v>84</v>
      </c>
      <c r="L170" s="83" t="s">
        <v>64</v>
      </c>
      <c r="M170" s="83" t="s">
        <v>64</v>
      </c>
      <c r="N170" s="83" t="s">
        <v>84</v>
      </c>
      <c r="O170" s="83" t="s">
        <v>64</v>
      </c>
      <c r="P170" s="83" t="s">
        <v>84</v>
      </c>
      <c r="Q170" s="83" t="s">
        <v>64</v>
      </c>
      <c r="R170" s="83" t="s">
        <v>64</v>
      </c>
      <c r="S170" s="83" t="s">
        <v>84</v>
      </c>
      <c r="T170" s="83" t="s">
        <v>64</v>
      </c>
      <c r="U170" s="83" t="s">
        <v>84</v>
      </c>
      <c r="V170" s="83" t="s">
        <v>64</v>
      </c>
      <c r="W170" s="83" t="s">
        <v>84</v>
      </c>
      <c r="X170" s="83" t="s">
        <v>64</v>
      </c>
      <c r="Y170" s="83" t="s">
        <v>64</v>
      </c>
      <c r="Z170" s="83" t="s">
        <v>66</v>
      </c>
      <c r="AA170" s="83" t="s">
        <v>65</v>
      </c>
      <c r="AB170" s="83" t="s">
        <v>65</v>
      </c>
      <c r="AC170" s="83" t="s">
        <v>66</v>
      </c>
      <c r="AD170" s="83" t="s">
        <v>66</v>
      </c>
      <c r="AE170" s="83" t="s">
        <v>65</v>
      </c>
      <c r="AF170" s="83" t="s">
        <v>66</v>
      </c>
      <c r="AG170" s="83" t="s">
        <v>66</v>
      </c>
      <c r="AH170" s="83" t="s">
        <v>65</v>
      </c>
      <c r="AI170" s="83" t="s">
        <v>101</v>
      </c>
      <c r="AJ170" s="83" t="s">
        <v>65</v>
      </c>
      <c r="AK170" s="83" t="s">
        <v>66</v>
      </c>
      <c r="AL170" s="83" t="s">
        <v>65</v>
      </c>
      <c r="AM170" s="83" t="s">
        <v>66</v>
      </c>
      <c r="AN170" s="83" t="s">
        <v>66</v>
      </c>
      <c r="AO170" s="83" t="s">
        <v>65</v>
      </c>
      <c r="AP170" s="83" t="s">
        <v>85</v>
      </c>
      <c r="AQ170" s="83" t="s">
        <v>85</v>
      </c>
      <c r="AR170" s="83" t="s">
        <v>63</v>
      </c>
      <c r="AS170" s="83" t="s">
        <v>97</v>
      </c>
      <c r="AT170" s="83" t="s">
        <v>69</v>
      </c>
      <c r="AU170" s="83" t="s">
        <v>93</v>
      </c>
      <c r="AV170" s="83" t="s">
        <v>71</v>
      </c>
      <c r="AW170" s="83" t="s">
        <v>73</v>
      </c>
      <c r="AX170" s="83" t="s">
        <v>73</v>
      </c>
      <c r="AY170" s="83" t="s">
        <v>72</v>
      </c>
      <c r="AZ170" s="83" t="s">
        <v>73</v>
      </c>
      <c r="BA170" s="83" t="s">
        <v>72</v>
      </c>
      <c r="BB170" s="83" t="s">
        <v>73</v>
      </c>
      <c r="BC170" s="83" t="s">
        <v>73</v>
      </c>
      <c r="BD170" s="83"/>
      <c r="BE170" s="83" t="s">
        <v>73</v>
      </c>
      <c r="BF170" s="83"/>
      <c r="BG170" s="87" t="s">
        <v>335</v>
      </c>
      <c r="BH170" s="86" t="s">
        <v>60</v>
      </c>
      <c r="BI170" s="76" t="s">
        <v>1414</v>
      </c>
      <c r="BJ170">
        <f t="shared" si="4"/>
        <v>9</v>
      </c>
      <c r="BK170" s="87">
        <f t="shared" si="5"/>
        <v>56</v>
      </c>
      <c r="BL170" s="87"/>
      <c r="BM170" s="86" t="str">
        <f>_xlfn.XLOOKUP(Form_Responses181112[[#This Row],[Sekolah School (Cleansed)]],'Quality Check'!$B$11:$B$14,'Quality Check'!$C$11:$C$14,)</f>
        <v>Rural</v>
      </c>
      <c r="BN170" s="86" t="str">
        <f>_xlfn.XLOOKUP(Form_Responses181112[[#This Row],[Sekolah School (Cleansed)]],'Quality Check'!$B$11:$B$14,'Quality Check'!$D$11:$D$14,)</f>
        <v>Controlled Group (CG)</v>
      </c>
    </row>
    <row r="171" spans="1:66" ht="13.2" x14ac:dyDescent="0.25">
      <c r="A171" s="82">
        <v>45572.495821296296</v>
      </c>
      <c r="B171" s="83" t="s">
        <v>551</v>
      </c>
      <c r="C171" s="84" t="s">
        <v>552</v>
      </c>
      <c r="D171" s="83">
        <v>100</v>
      </c>
      <c r="E171" s="83">
        <v>0.21</v>
      </c>
      <c r="F171" s="83" t="s">
        <v>423</v>
      </c>
      <c r="G171" s="83" t="s">
        <v>76</v>
      </c>
      <c r="H171" s="83" t="s">
        <v>553</v>
      </c>
      <c r="I171" s="83" t="s">
        <v>63</v>
      </c>
      <c r="J171" s="83" t="s">
        <v>64</v>
      </c>
      <c r="K171" s="83" t="s">
        <v>78</v>
      </c>
      <c r="L171" s="83" t="s">
        <v>64</v>
      </c>
      <c r="M171" s="83" t="s">
        <v>84</v>
      </c>
      <c r="N171" s="83" t="s">
        <v>64</v>
      </c>
      <c r="O171" s="83" t="s">
        <v>84</v>
      </c>
      <c r="P171" s="83" t="s">
        <v>84</v>
      </c>
      <c r="Q171" s="83" t="s">
        <v>64</v>
      </c>
      <c r="R171" s="83" t="s">
        <v>64</v>
      </c>
      <c r="S171" s="83" t="s">
        <v>64</v>
      </c>
      <c r="T171" s="83" t="s">
        <v>64</v>
      </c>
      <c r="U171" s="83" t="s">
        <v>64</v>
      </c>
      <c r="V171" s="83" t="s">
        <v>84</v>
      </c>
      <c r="W171" s="83" t="s">
        <v>64</v>
      </c>
      <c r="X171" s="83" t="s">
        <v>64</v>
      </c>
      <c r="Y171" s="83" t="s">
        <v>64</v>
      </c>
      <c r="Z171" s="83" t="s">
        <v>79</v>
      </c>
      <c r="AA171" s="83" t="s">
        <v>65</v>
      </c>
      <c r="AB171" s="83" t="s">
        <v>66</v>
      </c>
      <c r="AC171" s="83" t="s">
        <v>65</v>
      </c>
      <c r="AD171" s="83" t="s">
        <v>66</v>
      </c>
      <c r="AE171" s="83" t="s">
        <v>65</v>
      </c>
      <c r="AF171" s="83" t="s">
        <v>66</v>
      </c>
      <c r="AG171" s="83" t="s">
        <v>65</v>
      </c>
      <c r="AH171" s="83" t="s">
        <v>65</v>
      </c>
      <c r="AI171" s="83" t="s">
        <v>101</v>
      </c>
      <c r="AJ171" s="83" t="s">
        <v>65</v>
      </c>
      <c r="AK171" s="83" t="s">
        <v>66</v>
      </c>
      <c r="AL171" s="83" t="s">
        <v>65</v>
      </c>
      <c r="AM171" s="83" t="s">
        <v>66</v>
      </c>
      <c r="AN171" s="83" t="s">
        <v>66</v>
      </c>
      <c r="AO171" s="83" t="s">
        <v>66</v>
      </c>
      <c r="AP171" s="83" t="s">
        <v>67</v>
      </c>
      <c r="AQ171" s="83" t="s">
        <v>67</v>
      </c>
      <c r="AR171" s="83" t="s">
        <v>86</v>
      </c>
      <c r="AS171" s="83" t="s">
        <v>554</v>
      </c>
      <c r="AT171" s="83" t="s">
        <v>69</v>
      </c>
      <c r="AU171" s="83" t="s">
        <v>93</v>
      </c>
      <c r="AV171" s="83" t="s">
        <v>469</v>
      </c>
      <c r="AW171" s="83" t="s">
        <v>72</v>
      </c>
      <c r="AX171" s="83" t="s">
        <v>63</v>
      </c>
      <c r="AY171" s="83" t="s">
        <v>72</v>
      </c>
      <c r="AZ171" s="83" t="s">
        <v>72</v>
      </c>
      <c r="BA171" s="83" t="s">
        <v>63</v>
      </c>
      <c r="BB171" s="83" t="s">
        <v>73</v>
      </c>
      <c r="BC171" s="83" t="s">
        <v>73</v>
      </c>
      <c r="BD171" s="83"/>
      <c r="BE171" s="83" t="s">
        <v>73</v>
      </c>
      <c r="BF171" s="83"/>
      <c r="BG171" s="87" t="s">
        <v>335</v>
      </c>
      <c r="BH171" s="86" t="s">
        <v>60</v>
      </c>
      <c r="BI171" s="76" t="s">
        <v>1414</v>
      </c>
      <c r="BJ171">
        <f t="shared" si="4"/>
        <v>11</v>
      </c>
      <c r="BK171" s="87">
        <f t="shared" si="5"/>
        <v>55</v>
      </c>
      <c r="BL171" s="87"/>
      <c r="BM171" s="86" t="str">
        <f>_xlfn.XLOOKUP(Form_Responses181112[[#This Row],[Sekolah School (Cleansed)]],'Quality Check'!$B$11:$B$14,'Quality Check'!$C$11:$C$14,)</f>
        <v>Rural</v>
      </c>
      <c r="BN171" s="86" t="str">
        <f>_xlfn.XLOOKUP(Form_Responses181112[[#This Row],[Sekolah School (Cleansed)]],'Quality Check'!$B$11:$B$14,'Quality Check'!$D$11:$D$14,)</f>
        <v>Controlled Group (CG)</v>
      </c>
    </row>
    <row r="172" spans="1:66" ht="13.2" x14ac:dyDescent="0.25">
      <c r="A172" s="82">
        <v>45572.496321724539</v>
      </c>
      <c r="B172" s="83" t="s">
        <v>555</v>
      </c>
      <c r="C172" s="84" t="s">
        <v>556</v>
      </c>
      <c r="D172" s="83">
        <v>75.89</v>
      </c>
      <c r="E172" s="83">
        <v>1</v>
      </c>
      <c r="F172" s="83" t="s">
        <v>423</v>
      </c>
      <c r="G172" s="83" t="s">
        <v>76</v>
      </c>
      <c r="H172" s="83" t="s">
        <v>352</v>
      </c>
      <c r="I172" s="83" t="s">
        <v>73</v>
      </c>
      <c r="J172" s="83" t="s">
        <v>64</v>
      </c>
      <c r="K172" s="83" t="s">
        <v>78</v>
      </c>
      <c r="L172" s="83" t="s">
        <v>64</v>
      </c>
      <c r="M172" s="83" t="s">
        <v>84</v>
      </c>
      <c r="N172" s="83" t="s">
        <v>64</v>
      </c>
      <c r="O172" s="83" t="s">
        <v>64</v>
      </c>
      <c r="P172" s="83" t="s">
        <v>84</v>
      </c>
      <c r="Q172" s="83" t="s">
        <v>64</v>
      </c>
      <c r="R172" s="83" t="s">
        <v>64</v>
      </c>
      <c r="S172" s="83" t="s">
        <v>64</v>
      </c>
      <c r="T172" s="83" t="s">
        <v>84</v>
      </c>
      <c r="U172" s="83" t="s">
        <v>84</v>
      </c>
      <c r="V172" s="83" t="s">
        <v>64</v>
      </c>
      <c r="W172" s="83" t="s">
        <v>64</v>
      </c>
      <c r="X172" s="83" t="s">
        <v>64</v>
      </c>
      <c r="Y172" s="83" t="s">
        <v>84</v>
      </c>
      <c r="Z172" s="83" t="s">
        <v>66</v>
      </c>
      <c r="AA172" s="83" t="s">
        <v>65</v>
      </c>
      <c r="AB172" s="83" t="s">
        <v>66</v>
      </c>
      <c r="AC172" s="83" t="s">
        <v>66</v>
      </c>
      <c r="AD172" s="83" t="s">
        <v>66</v>
      </c>
      <c r="AE172" s="83" t="s">
        <v>66</v>
      </c>
      <c r="AF172" s="83" t="s">
        <v>66</v>
      </c>
      <c r="AG172" s="83" t="s">
        <v>66</v>
      </c>
      <c r="AH172" s="83" t="s">
        <v>65</v>
      </c>
      <c r="AI172" s="83" t="s">
        <v>79</v>
      </c>
      <c r="AJ172" s="83" t="s">
        <v>66</v>
      </c>
      <c r="AK172" s="83" t="s">
        <v>66</v>
      </c>
      <c r="AL172" s="83" t="s">
        <v>66</v>
      </c>
      <c r="AM172" s="83" t="s">
        <v>66</v>
      </c>
      <c r="AN172" s="83" t="s">
        <v>66</v>
      </c>
      <c r="AO172" s="83" t="s">
        <v>66</v>
      </c>
      <c r="AP172" s="83" t="s">
        <v>67</v>
      </c>
      <c r="AQ172" s="83" t="s">
        <v>67</v>
      </c>
      <c r="AR172" s="83" t="s">
        <v>73</v>
      </c>
      <c r="AS172" s="83" t="s">
        <v>120</v>
      </c>
      <c r="AT172" s="83" t="s">
        <v>69</v>
      </c>
      <c r="AU172" s="83" t="s">
        <v>70</v>
      </c>
      <c r="AV172" s="83" t="s">
        <v>67</v>
      </c>
      <c r="AW172" s="83" t="s">
        <v>73</v>
      </c>
      <c r="AX172" s="83" t="s">
        <v>72</v>
      </c>
      <c r="AY172" s="83" t="s">
        <v>73</v>
      </c>
      <c r="AZ172" s="83" t="s">
        <v>63</v>
      </c>
      <c r="BA172" s="83" t="s">
        <v>63</v>
      </c>
      <c r="BB172" s="83" t="s">
        <v>73</v>
      </c>
      <c r="BC172" s="83" t="s">
        <v>73</v>
      </c>
      <c r="BD172" s="83"/>
      <c r="BE172" s="83" t="s">
        <v>73</v>
      </c>
      <c r="BF172" s="83"/>
      <c r="BG172" s="87" t="s">
        <v>335</v>
      </c>
      <c r="BH172" s="86" t="s">
        <v>60</v>
      </c>
      <c r="BI172" s="76" t="s">
        <v>1415</v>
      </c>
      <c r="BJ172">
        <f t="shared" si="4"/>
        <v>10</v>
      </c>
      <c r="BK172" s="87">
        <f t="shared" si="5"/>
        <v>50</v>
      </c>
      <c r="BL172" s="87"/>
      <c r="BM172" s="86" t="str">
        <f>_xlfn.XLOOKUP(Form_Responses181112[[#This Row],[Sekolah School (Cleansed)]],'Quality Check'!$B$11:$B$14,'Quality Check'!$C$11:$C$14,)</f>
        <v>Rural</v>
      </c>
      <c r="BN172" s="86" t="str">
        <f>_xlfn.XLOOKUP(Form_Responses181112[[#This Row],[Sekolah School (Cleansed)]],'Quality Check'!$B$11:$B$14,'Quality Check'!$D$11:$D$14,)</f>
        <v>Controlled Group (CG)</v>
      </c>
    </row>
    <row r="173" spans="1:66" ht="13.2" x14ac:dyDescent="0.25">
      <c r="A173" s="82">
        <v>45572.49848149305</v>
      </c>
      <c r="B173" s="83" t="s">
        <v>557</v>
      </c>
      <c r="C173" s="84" t="s">
        <v>558</v>
      </c>
      <c r="D173" s="83">
        <v>100</v>
      </c>
      <c r="E173" s="83">
        <v>0.54</v>
      </c>
      <c r="F173" s="83" t="s">
        <v>423</v>
      </c>
      <c r="G173" s="83" t="s">
        <v>76</v>
      </c>
      <c r="H173" s="83" t="s">
        <v>559</v>
      </c>
      <c r="I173" s="83" t="s">
        <v>63</v>
      </c>
      <c r="J173" s="83" t="s">
        <v>64</v>
      </c>
      <c r="K173" s="83" t="s">
        <v>84</v>
      </c>
      <c r="L173" s="83" t="s">
        <v>64</v>
      </c>
      <c r="M173" s="83" t="s">
        <v>64</v>
      </c>
      <c r="N173" s="83" t="s">
        <v>64</v>
      </c>
      <c r="O173" s="83" t="s">
        <v>64</v>
      </c>
      <c r="P173" s="83" t="s">
        <v>64</v>
      </c>
      <c r="Q173" s="83" t="s">
        <v>64</v>
      </c>
      <c r="R173" s="83" t="s">
        <v>64</v>
      </c>
      <c r="S173" s="83" t="s">
        <v>64</v>
      </c>
      <c r="T173" s="83" t="s">
        <v>64</v>
      </c>
      <c r="U173" s="83" t="s">
        <v>64</v>
      </c>
      <c r="V173" s="83" t="s">
        <v>64</v>
      </c>
      <c r="W173" s="83" t="s">
        <v>64</v>
      </c>
      <c r="X173" s="83" t="s">
        <v>64</v>
      </c>
      <c r="Y173" s="83" t="s">
        <v>64</v>
      </c>
      <c r="Z173" s="83" t="s">
        <v>65</v>
      </c>
      <c r="AA173" s="83" t="s">
        <v>66</v>
      </c>
      <c r="AB173" s="83" t="s">
        <v>66</v>
      </c>
      <c r="AC173" s="83" t="s">
        <v>66</v>
      </c>
      <c r="AD173" s="83" t="s">
        <v>66</v>
      </c>
      <c r="AE173" s="83" t="s">
        <v>65</v>
      </c>
      <c r="AF173" s="83" t="s">
        <v>65</v>
      </c>
      <c r="AG173" s="83" t="s">
        <v>66</v>
      </c>
      <c r="AH173" s="83" t="s">
        <v>66</v>
      </c>
      <c r="AI173" s="83" t="s">
        <v>79</v>
      </c>
      <c r="AJ173" s="83" t="s">
        <v>65</v>
      </c>
      <c r="AK173" s="83" t="s">
        <v>65</v>
      </c>
      <c r="AL173" s="83" t="s">
        <v>65</v>
      </c>
      <c r="AM173" s="83" t="s">
        <v>65</v>
      </c>
      <c r="AN173" s="83" t="s">
        <v>66</v>
      </c>
      <c r="AO173" s="83" t="s">
        <v>66</v>
      </c>
      <c r="AP173" s="83" t="s">
        <v>67</v>
      </c>
      <c r="AQ173" s="83" t="s">
        <v>67</v>
      </c>
      <c r="AR173" s="83" t="s">
        <v>73</v>
      </c>
      <c r="AS173" s="83" t="s">
        <v>68</v>
      </c>
      <c r="AT173" s="83" t="s">
        <v>87</v>
      </c>
      <c r="AU173" s="83" t="s">
        <v>70</v>
      </c>
      <c r="AV173" s="83" t="s">
        <v>71</v>
      </c>
      <c r="AW173" s="83" t="s">
        <v>72</v>
      </c>
      <c r="AX173" s="83" t="s">
        <v>73</v>
      </c>
      <c r="AY173" s="83" t="s">
        <v>72</v>
      </c>
      <c r="AZ173" s="83" t="s">
        <v>72</v>
      </c>
      <c r="BA173" s="83" t="s">
        <v>63</v>
      </c>
      <c r="BB173" s="83" t="s">
        <v>63</v>
      </c>
      <c r="BC173" s="83" t="s">
        <v>73</v>
      </c>
      <c r="BD173" s="83"/>
      <c r="BE173" s="83" t="s">
        <v>73</v>
      </c>
      <c r="BF173" s="83"/>
      <c r="BG173" s="87" t="s">
        <v>335</v>
      </c>
      <c r="BH173" s="86" t="s">
        <v>60</v>
      </c>
      <c r="BI173" s="76" t="s">
        <v>1414</v>
      </c>
      <c r="BJ173">
        <f t="shared" si="4"/>
        <v>14</v>
      </c>
      <c r="BK173" s="87">
        <f t="shared" si="5"/>
        <v>55</v>
      </c>
      <c r="BL173" s="87"/>
      <c r="BM173" s="86" t="str">
        <f>_xlfn.XLOOKUP(Form_Responses181112[[#This Row],[Sekolah School (Cleansed)]],'Quality Check'!$B$11:$B$14,'Quality Check'!$C$11:$C$14,)</f>
        <v>Rural</v>
      </c>
      <c r="BN173" s="86" t="str">
        <f>_xlfn.XLOOKUP(Form_Responses181112[[#This Row],[Sekolah School (Cleansed)]],'Quality Check'!$B$11:$B$14,'Quality Check'!$D$11:$D$14,)</f>
        <v>Controlled Group (CG)</v>
      </c>
    </row>
    <row r="174" spans="1:66" ht="13.2" x14ac:dyDescent="0.25">
      <c r="A174" s="82">
        <v>45572.50100319444</v>
      </c>
      <c r="B174" s="83" t="s">
        <v>560</v>
      </c>
      <c r="C174" s="84" t="s">
        <v>561</v>
      </c>
      <c r="D174" s="83">
        <v>14.29</v>
      </c>
      <c r="E174" s="83">
        <v>0.04</v>
      </c>
      <c r="F174" s="83" t="s">
        <v>423</v>
      </c>
      <c r="G174" s="83" t="s">
        <v>76</v>
      </c>
      <c r="H174" s="83" t="s">
        <v>562</v>
      </c>
      <c r="I174" s="83" t="s">
        <v>73</v>
      </c>
      <c r="J174" s="83" t="s">
        <v>64</v>
      </c>
      <c r="K174" s="83" t="s">
        <v>64</v>
      </c>
      <c r="L174" s="83" t="s">
        <v>64</v>
      </c>
      <c r="M174" s="83" t="s">
        <v>84</v>
      </c>
      <c r="N174" s="83" t="s">
        <v>64</v>
      </c>
      <c r="O174" s="83" t="s">
        <v>64</v>
      </c>
      <c r="P174" s="83" t="s">
        <v>64</v>
      </c>
      <c r="Q174" s="83" t="s">
        <v>64</v>
      </c>
      <c r="R174" s="83" t="s">
        <v>64</v>
      </c>
      <c r="S174" s="83" t="s">
        <v>64</v>
      </c>
      <c r="T174" s="83" t="s">
        <v>64</v>
      </c>
      <c r="U174" s="83" t="s">
        <v>64</v>
      </c>
      <c r="V174" s="83" t="s">
        <v>64</v>
      </c>
      <c r="W174" s="83" t="s">
        <v>64</v>
      </c>
      <c r="X174" s="83" t="s">
        <v>64</v>
      </c>
      <c r="Y174" s="83" t="s">
        <v>64</v>
      </c>
      <c r="Z174" s="83" t="s">
        <v>65</v>
      </c>
      <c r="AA174" s="83" t="s">
        <v>65</v>
      </c>
      <c r="AB174" s="83" t="s">
        <v>65</v>
      </c>
      <c r="AC174" s="83" t="s">
        <v>66</v>
      </c>
      <c r="AD174" s="83" t="s">
        <v>65</v>
      </c>
      <c r="AE174" s="83" t="s">
        <v>65</v>
      </c>
      <c r="AF174" s="83" t="s">
        <v>65</v>
      </c>
      <c r="AG174" s="83" t="s">
        <v>65</v>
      </c>
      <c r="AH174" s="83" t="s">
        <v>65</v>
      </c>
      <c r="AI174" s="83" t="s">
        <v>65</v>
      </c>
      <c r="AJ174" s="83" t="s">
        <v>65</v>
      </c>
      <c r="AK174" s="83" t="s">
        <v>65</v>
      </c>
      <c r="AL174" s="83" t="s">
        <v>65</v>
      </c>
      <c r="AM174" s="83" t="s">
        <v>65</v>
      </c>
      <c r="AN174" s="83" t="s">
        <v>66</v>
      </c>
      <c r="AO174" s="83" t="s">
        <v>65</v>
      </c>
      <c r="AP174" s="83" t="s">
        <v>85</v>
      </c>
      <c r="AQ174" s="83" t="s">
        <v>85</v>
      </c>
      <c r="AR174" s="83" t="s">
        <v>86</v>
      </c>
      <c r="AS174" s="83" t="s">
        <v>81</v>
      </c>
      <c r="AT174" s="83" t="s">
        <v>69</v>
      </c>
      <c r="AU174" s="83" t="s">
        <v>93</v>
      </c>
      <c r="AV174" s="83" t="s">
        <v>80</v>
      </c>
      <c r="AW174" s="83" t="s">
        <v>73</v>
      </c>
      <c r="AX174" s="83" t="s">
        <v>72</v>
      </c>
      <c r="AY174" s="83" t="s">
        <v>72</v>
      </c>
      <c r="AZ174" s="83" t="s">
        <v>72</v>
      </c>
      <c r="BA174" s="83" t="s">
        <v>72</v>
      </c>
      <c r="BB174" s="83" t="s">
        <v>73</v>
      </c>
      <c r="BC174" s="83" t="s">
        <v>73</v>
      </c>
      <c r="BD174" s="83"/>
      <c r="BE174" s="83" t="s">
        <v>73</v>
      </c>
      <c r="BF174" s="83"/>
      <c r="BG174" s="87" t="s">
        <v>335</v>
      </c>
      <c r="BH174" s="86" t="s">
        <v>60</v>
      </c>
      <c r="BI174" s="76" t="s">
        <v>1415</v>
      </c>
      <c r="BJ174">
        <f t="shared" si="4"/>
        <v>15</v>
      </c>
      <c r="BK174" s="87">
        <f t="shared" si="5"/>
        <v>59</v>
      </c>
      <c r="BL174" s="87"/>
      <c r="BM174" s="86" t="str">
        <f>_xlfn.XLOOKUP(Form_Responses181112[[#This Row],[Sekolah School (Cleansed)]],'Quality Check'!$B$11:$B$14,'Quality Check'!$C$11:$C$14,)</f>
        <v>Rural</v>
      </c>
      <c r="BN174" s="86" t="str">
        <f>_xlfn.XLOOKUP(Form_Responses181112[[#This Row],[Sekolah School (Cleansed)]],'Quality Check'!$B$11:$B$14,'Quality Check'!$D$11:$D$14,)</f>
        <v>Controlled Group (CG)</v>
      </c>
    </row>
    <row r="175" spans="1:66" ht="13.2" x14ac:dyDescent="0.25">
      <c r="A175" s="82">
        <v>45572.501242557875</v>
      </c>
      <c r="B175" s="83" t="s">
        <v>563</v>
      </c>
      <c r="C175" s="84" t="s">
        <v>564</v>
      </c>
      <c r="D175" s="83">
        <v>26.85</v>
      </c>
      <c r="E175" s="83">
        <v>0.12</v>
      </c>
      <c r="F175" s="83" t="s">
        <v>423</v>
      </c>
      <c r="G175" s="83" t="s">
        <v>76</v>
      </c>
      <c r="H175" s="83" t="s">
        <v>565</v>
      </c>
      <c r="I175" s="83" t="s">
        <v>63</v>
      </c>
      <c r="J175" s="83" t="s">
        <v>64</v>
      </c>
      <c r="K175" s="83" t="s">
        <v>64</v>
      </c>
      <c r="L175" s="83" t="s">
        <v>64</v>
      </c>
      <c r="M175" s="83" t="s">
        <v>78</v>
      </c>
      <c r="N175" s="83" t="s">
        <v>64</v>
      </c>
      <c r="O175" s="83" t="s">
        <v>64</v>
      </c>
      <c r="P175" s="83" t="s">
        <v>84</v>
      </c>
      <c r="Q175" s="83" t="s">
        <v>78</v>
      </c>
      <c r="R175" s="83" t="s">
        <v>64</v>
      </c>
      <c r="S175" s="83" t="s">
        <v>64</v>
      </c>
      <c r="T175" s="83" t="s">
        <v>78</v>
      </c>
      <c r="U175" s="83" t="s">
        <v>78</v>
      </c>
      <c r="V175" s="83" t="s">
        <v>64</v>
      </c>
      <c r="W175" s="83" t="s">
        <v>64</v>
      </c>
      <c r="X175" s="83" t="s">
        <v>64</v>
      </c>
      <c r="Y175" s="83" t="s">
        <v>64</v>
      </c>
      <c r="Z175" s="83" t="s">
        <v>65</v>
      </c>
      <c r="AA175" s="83" t="s">
        <v>65</v>
      </c>
      <c r="AB175" s="83" t="s">
        <v>79</v>
      </c>
      <c r="AC175" s="83" t="s">
        <v>65</v>
      </c>
      <c r="AD175" s="83" t="s">
        <v>65</v>
      </c>
      <c r="AE175" s="83" t="s">
        <v>65</v>
      </c>
      <c r="AF175" s="83" t="s">
        <v>65</v>
      </c>
      <c r="AG175" s="83" t="s">
        <v>65</v>
      </c>
      <c r="AH175" s="83" t="s">
        <v>65</v>
      </c>
      <c r="AI175" s="83" t="s">
        <v>101</v>
      </c>
      <c r="AJ175" s="83" t="s">
        <v>65</v>
      </c>
      <c r="AK175" s="83" t="s">
        <v>65</v>
      </c>
      <c r="AL175" s="83" t="s">
        <v>65</v>
      </c>
      <c r="AM175" s="83" t="s">
        <v>65</v>
      </c>
      <c r="AN175" s="83" t="s">
        <v>66</v>
      </c>
      <c r="AO175" s="83" t="s">
        <v>65</v>
      </c>
      <c r="AP175" s="83" t="s">
        <v>85</v>
      </c>
      <c r="AQ175" s="83" t="s">
        <v>85</v>
      </c>
      <c r="AR175" s="83" t="s">
        <v>63</v>
      </c>
      <c r="AS175" s="83" t="s">
        <v>120</v>
      </c>
      <c r="AT175" s="83" t="s">
        <v>87</v>
      </c>
      <c r="AU175" s="83" t="s">
        <v>70</v>
      </c>
      <c r="AV175" s="83" t="s">
        <v>71</v>
      </c>
      <c r="AW175" s="83" t="s">
        <v>72</v>
      </c>
      <c r="AX175" s="83" t="s">
        <v>73</v>
      </c>
      <c r="AY175" s="83" t="s">
        <v>72</v>
      </c>
      <c r="AZ175" s="83" t="s">
        <v>73</v>
      </c>
      <c r="BA175" s="83" t="s">
        <v>73</v>
      </c>
      <c r="BB175" s="83" t="s">
        <v>63</v>
      </c>
      <c r="BC175" s="83" t="s">
        <v>73</v>
      </c>
      <c r="BD175" s="83"/>
      <c r="BE175" s="83" t="s">
        <v>73</v>
      </c>
      <c r="BF175" s="83"/>
      <c r="BG175" s="87" t="s">
        <v>335</v>
      </c>
      <c r="BH175" s="86" t="s">
        <v>60</v>
      </c>
      <c r="BI175" s="76" t="s">
        <v>1414</v>
      </c>
      <c r="BJ175">
        <f t="shared" si="4"/>
        <v>12</v>
      </c>
      <c r="BK175" s="87">
        <f t="shared" si="5"/>
        <v>61</v>
      </c>
      <c r="BL175" s="87"/>
      <c r="BM175" s="86" t="str">
        <f>_xlfn.XLOOKUP(Form_Responses181112[[#This Row],[Sekolah School (Cleansed)]],'Quality Check'!$B$11:$B$14,'Quality Check'!$C$11:$C$14,)</f>
        <v>Rural</v>
      </c>
      <c r="BN175" s="86" t="str">
        <f>_xlfn.XLOOKUP(Form_Responses181112[[#This Row],[Sekolah School (Cleansed)]],'Quality Check'!$B$11:$B$14,'Quality Check'!$D$11:$D$14,)</f>
        <v>Controlled Group (CG)</v>
      </c>
    </row>
    <row r="176" spans="1:66" ht="13.2" x14ac:dyDescent="0.25">
      <c r="A176" s="82">
        <v>45572.50129576389</v>
      </c>
      <c r="B176" s="83" t="s">
        <v>566</v>
      </c>
      <c r="C176" s="84" t="s">
        <v>567</v>
      </c>
      <c r="D176" s="83">
        <v>58.03</v>
      </c>
      <c r="E176" s="83">
        <v>0.57999999999999996</v>
      </c>
      <c r="F176" s="83" t="s">
        <v>423</v>
      </c>
      <c r="G176" s="83" t="s">
        <v>76</v>
      </c>
      <c r="H176" s="83" t="s">
        <v>449</v>
      </c>
      <c r="I176" s="83" t="s">
        <v>63</v>
      </c>
      <c r="J176" s="83" t="s">
        <v>64</v>
      </c>
      <c r="K176" s="83" t="s">
        <v>84</v>
      </c>
      <c r="L176" s="83" t="s">
        <v>145</v>
      </c>
      <c r="M176" s="83" t="s">
        <v>84</v>
      </c>
      <c r="N176" s="83" t="s">
        <v>84</v>
      </c>
      <c r="O176" s="83" t="s">
        <v>84</v>
      </c>
      <c r="P176" s="83" t="s">
        <v>84</v>
      </c>
      <c r="Q176" s="83" t="s">
        <v>64</v>
      </c>
      <c r="R176" s="83" t="s">
        <v>84</v>
      </c>
      <c r="S176" s="83" t="s">
        <v>84</v>
      </c>
      <c r="T176" s="83" t="s">
        <v>84</v>
      </c>
      <c r="U176" s="83" t="s">
        <v>84</v>
      </c>
      <c r="V176" s="83" t="s">
        <v>64</v>
      </c>
      <c r="W176" s="83" t="s">
        <v>64</v>
      </c>
      <c r="X176" s="83" t="s">
        <v>84</v>
      </c>
      <c r="Y176" s="83" t="s">
        <v>64</v>
      </c>
      <c r="Z176" s="83" t="s">
        <v>66</v>
      </c>
      <c r="AA176" s="83" t="s">
        <v>66</v>
      </c>
      <c r="AB176" s="83" t="s">
        <v>66</v>
      </c>
      <c r="AC176" s="83" t="s">
        <v>66</v>
      </c>
      <c r="AD176" s="83" t="s">
        <v>66</v>
      </c>
      <c r="AE176" s="83" t="s">
        <v>65</v>
      </c>
      <c r="AF176" s="83" t="s">
        <v>66</v>
      </c>
      <c r="AG176" s="83" t="s">
        <v>66</v>
      </c>
      <c r="AH176" s="83" t="s">
        <v>66</v>
      </c>
      <c r="AI176" s="83" t="s">
        <v>79</v>
      </c>
      <c r="AJ176" s="83" t="s">
        <v>66</v>
      </c>
      <c r="AK176" s="83" t="s">
        <v>65</v>
      </c>
      <c r="AL176" s="83" t="s">
        <v>66</v>
      </c>
      <c r="AM176" s="83" t="s">
        <v>66</v>
      </c>
      <c r="AN176" s="83" t="s">
        <v>66</v>
      </c>
      <c r="AO176" s="83" t="s">
        <v>66</v>
      </c>
      <c r="AP176" s="83" t="s">
        <v>67</v>
      </c>
      <c r="AQ176" s="83" t="s">
        <v>67</v>
      </c>
      <c r="AR176" s="83" t="s">
        <v>86</v>
      </c>
      <c r="AS176" s="83" t="s">
        <v>223</v>
      </c>
      <c r="AT176" s="83" t="s">
        <v>87</v>
      </c>
      <c r="AU176" s="83" t="s">
        <v>70</v>
      </c>
      <c r="AV176" s="83" t="s">
        <v>71</v>
      </c>
      <c r="AW176" s="83" t="s">
        <v>73</v>
      </c>
      <c r="AX176" s="83" t="s">
        <v>73</v>
      </c>
      <c r="AY176" s="83" t="s">
        <v>72</v>
      </c>
      <c r="AZ176" s="83" t="s">
        <v>72</v>
      </c>
      <c r="BA176" s="83" t="s">
        <v>72</v>
      </c>
      <c r="BB176" s="83" t="s">
        <v>72</v>
      </c>
      <c r="BC176" s="83" t="s">
        <v>73</v>
      </c>
      <c r="BD176" s="83"/>
      <c r="BE176" s="83" t="s">
        <v>73</v>
      </c>
      <c r="BF176" s="83"/>
      <c r="BG176" s="87" t="s">
        <v>335</v>
      </c>
      <c r="BH176" s="86" t="s">
        <v>60</v>
      </c>
      <c r="BI176" s="76" t="s">
        <v>1414</v>
      </c>
      <c r="BJ176">
        <f t="shared" si="4"/>
        <v>5</v>
      </c>
      <c r="BK176" s="87">
        <f t="shared" si="5"/>
        <v>50</v>
      </c>
      <c r="BL176" s="87"/>
      <c r="BM176" s="86" t="str">
        <f>_xlfn.XLOOKUP(Form_Responses181112[[#This Row],[Sekolah School (Cleansed)]],'Quality Check'!$B$11:$B$14,'Quality Check'!$C$11:$C$14,)</f>
        <v>Rural</v>
      </c>
      <c r="BN176" s="86" t="str">
        <f>_xlfn.XLOOKUP(Form_Responses181112[[#This Row],[Sekolah School (Cleansed)]],'Quality Check'!$B$11:$B$14,'Quality Check'!$D$11:$D$14,)</f>
        <v>Controlled Group (CG)</v>
      </c>
    </row>
    <row r="177" spans="1:66" ht="13.2" x14ac:dyDescent="0.25">
      <c r="A177" s="82">
        <v>45572.502873460646</v>
      </c>
      <c r="B177" s="83" t="s">
        <v>568</v>
      </c>
      <c r="C177" s="84" t="s">
        <v>569</v>
      </c>
      <c r="D177" s="83">
        <v>60.71</v>
      </c>
      <c r="E177" s="83">
        <v>0.57999999999999996</v>
      </c>
      <c r="F177" s="83" t="s">
        <v>423</v>
      </c>
      <c r="G177" s="83" t="s">
        <v>76</v>
      </c>
      <c r="H177" s="83" t="s">
        <v>570</v>
      </c>
      <c r="I177" s="83" t="s">
        <v>63</v>
      </c>
      <c r="J177" s="83" t="s">
        <v>64</v>
      </c>
      <c r="K177" s="83" t="s">
        <v>64</v>
      </c>
      <c r="L177" s="83" t="s">
        <v>64</v>
      </c>
      <c r="M177" s="83" t="s">
        <v>84</v>
      </c>
      <c r="N177" s="83" t="s">
        <v>64</v>
      </c>
      <c r="O177" s="83" t="s">
        <v>64</v>
      </c>
      <c r="P177" s="83" t="s">
        <v>84</v>
      </c>
      <c r="Q177" s="83" t="s">
        <v>64</v>
      </c>
      <c r="R177" s="83" t="s">
        <v>64</v>
      </c>
      <c r="S177" s="83" t="s">
        <v>64</v>
      </c>
      <c r="T177" s="83" t="s">
        <v>84</v>
      </c>
      <c r="U177" s="83" t="s">
        <v>84</v>
      </c>
      <c r="V177" s="83" t="s">
        <v>64</v>
      </c>
      <c r="W177" s="83" t="s">
        <v>84</v>
      </c>
      <c r="X177" s="83" t="s">
        <v>84</v>
      </c>
      <c r="Y177" s="83" t="s">
        <v>84</v>
      </c>
      <c r="Z177" s="83" t="s">
        <v>66</v>
      </c>
      <c r="AA177" s="83" t="s">
        <v>65</v>
      </c>
      <c r="AB177" s="83" t="s">
        <v>66</v>
      </c>
      <c r="AC177" s="83" t="s">
        <v>66</v>
      </c>
      <c r="AD177" s="83" t="s">
        <v>66</v>
      </c>
      <c r="AE177" s="83" t="s">
        <v>65</v>
      </c>
      <c r="AF177" s="83" t="s">
        <v>66</v>
      </c>
      <c r="AG177" s="83" t="s">
        <v>66</v>
      </c>
      <c r="AH177" s="83" t="s">
        <v>66</v>
      </c>
      <c r="AI177" s="83" t="s">
        <v>101</v>
      </c>
      <c r="AJ177" s="83" t="s">
        <v>65</v>
      </c>
      <c r="AK177" s="83" t="s">
        <v>66</v>
      </c>
      <c r="AL177" s="83" t="s">
        <v>66</v>
      </c>
      <c r="AM177" s="83" t="s">
        <v>66</v>
      </c>
      <c r="AN177" s="83" t="s">
        <v>66</v>
      </c>
      <c r="AO177" s="83" t="s">
        <v>66</v>
      </c>
      <c r="AP177" s="83" t="s">
        <v>67</v>
      </c>
      <c r="AQ177" s="83" t="s">
        <v>80</v>
      </c>
      <c r="AR177" s="83" t="s">
        <v>86</v>
      </c>
      <c r="AS177" s="83" t="s">
        <v>571</v>
      </c>
      <c r="AT177" s="83" t="s">
        <v>87</v>
      </c>
      <c r="AU177" s="83" t="s">
        <v>93</v>
      </c>
      <c r="AV177" s="83" t="s">
        <v>71</v>
      </c>
      <c r="AW177" s="83" t="s">
        <v>72</v>
      </c>
      <c r="AX177" s="83" t="s">
        <v>72</v>
      </c>
      <c r="AY177" s="83" t="s">
        <v>72</v>
      </c>
      <c r="AZ177" s="83" t="s">
        <v>72</v>
      </c>
      <c r="BA177" s="83" t="s">
        <v>72</v>
      </c>
      <c r="BB177" s="83" t="s">
        <v>72</v>
      </c>
      <c r="BC177" s="83" t="s">
        <v>73</v>
      </c>
      <c r="BD177" s="83"/>
      <c r="BE177" s="83" t="s">
        <v>73</v>
      </c>
      <c r="BF177" s="83"/>
      <c r="BG177" s="87" t="s">
        <v>335</v>
      </c>
      <c r="BH177" s="86" t="s">
        <v>60</v>
      </c>
      <c r="BI177" s="76" t="s">
        <v>1414</v>
      </c>
      <c r="BJ177">
        <f t="shared" si="4"/>
        <v>9</v>
      </c>
      <c r="BK177" s="87">
        <f t="shared" si="5"/>
        <v>52</v>
      </c>
      <c r="BL177" s="87"/>
      <c r="BM177" s="86" t="str">
        <f>_xlfn.XLOOKUP(Form_Responses181112[[#This Row],[Sekolah School (Cleansed)]],'Quality Check'!$B$11:$B$14,'Quality Check'!$C$11:$C$14,)</f>
        <v>Rural</v>
      </c>
      <c r="BN177" s="86" t="str">
        <f>_xlfn.XLOOKUP(Form_Responses181112[[#This Row],[Sekolah School (Cleansed)]],'Quality Check'!$B$11:$B$14,'Quality Check'!$D$11:$D$14,)</f>
        <v>Controlled Group (CG)</v>
      </c>
    </row>
    <row r="178" spans="1:66" ht="13.2" x14ac:dyDescent="0.25">
      <c r="A178" s="82">
        <v>45572.506699999998</v>
      </c>
      <c r="B178" s="83" t="s">
        <v>572</v>
      </c>
      <c r="C178" s="84" t="s">
        <v>573</v>
      </c>
      <c r="D178" s="83">
        <v>57.14</v>
      </c>
      <c r="E178" s="83">
        <v>0.79</v>
      </c>
      <c r="F178" s="83" t="s">
        <v>423</v>
      </c>
      <c r="G178" s="83" t="s">
        <v>76</v>
      </c>
      <c r="H178" s="83" t="s">
        <v>574</v>
      </c>
      <c r="I178" s="83" t="s">
        <v>63</v>
      </c>
      <c r="J178" s="83" t="s">
        <v>145</v>
      </c>
      <c r="K178" s="83" t="s">
        <v>64</v>
      </c>
      <c r="L178" s="83" t="s">
        <v>64</v>
      </c>
      <c r="M178" s="83" t="s">
        <v>84</v>
      </c>
      <c r="N178" s="83" t="s">
        <v>64</v>
      </c>
      <c r="O178" s="83" t="s">
        <v>64</v>
      </c>
      <c r="P178" s="83" t="s">
        <v>84</v>
      </c>
      <c r="Q178" s="83" t="s">
        <v>64</v>
      </c>
      <c r="R178" s="83" t="s">
        <v>64</v>
      </c>
      <c r="S178" s="83" t="s">
        <v>64</v>
      </c>
      <c r="T178" s="83" t="s">
        <v>64</v>
      </c>
      <c r="U178" s="83" t="s">
        <v>84</v>
      </c>
      <c r="V178" s="83" t="s">
        <v>64</v>
      </c>
      <c r="W178" s="83" t="s">
        <v>64</v>
      </c>
      <c r="X178" s="83" t="s">
        <v>84</v>
      </c>
      <c r="Y178" s="83" t="s">
        <v>64</v>
      </c>
      <c r="Z178" s="83" t="s">
        <v>66</v>
      </c>
      <c r="AA178" s="83" t="s">
        <v>65</v>
      </c>
      <c r="AB178" s="83" t="s">
        <v>66</v>
      </c>
      <c r="AC178" s="83" t="s">
        <v>65</v>
      </c>
      <c r="AD178" s="83" t="s">
        <v>66</v>
      </c>
      <c r="AE178" s="83" t="s">
        <v>66</v>
      </c>
      <c r="AF178" s="83" t="s">
        <v>66</v>
      </c>
      <c r="AG178" s="83" t="s">
        <v>66</v>
      </c>
      <c r="AH178" s="83" t="s">
        <v>66</v>
      </c>
      <c r="AI178" s="83" t="s">
        <v>79</v>
      </c>
      <c r="AJ178" s="83" t="s">
        <v>66</v>
      </c>
      <c r="AK178" s="83" t="s">
        <v>66</v>
      </c>
      <c r="AL178" s="83" t="s">
        <v>66</v>
      </c>
      <c r="AM178" s="83" t="s">
        <v>66</v>
      </c>
      <c r="AN178" s="83" t="s">
        <v>66</v>
      </c>
      <c r="AO178" s="83" t="s">
        <v>66</v>
      </c>
      <c r="AP178" s="83" t="s">
        <v>85</v>
      </c>
      <c r="AQ178" s="83" t="s">
        <v>85</v>
      </c>
      <c r="AR178" s="83" t="s">
        <v>63</v>
      </c>
      <c r="AS178" s="83" t="s">
        <v>120</v>
      </c>
      <c r="AT178" s="83" t="s">
        <v>69</v>
      </c>
      <c r="AU178" s="83" t="s">
        <v>70</v>
      </c>
      <c r="AV178" s="83" t="s">
        <v>71</v>
      </c>
      <c r="AW178" s="83" t="s">
        <v>72</v>
      </c>
      <c r="AX178" s="83" t="s">
        <v>63</v>
      </c>
      <c r="AY178" s="83" t="s">
        <v>73</v>
      </c>
      <c r="AZ178" s="83" t="s">
        <v>63</v>
      </c>
      <c r="BA178" s="83" t="s">
        <v>72</v>
      </c>
      <c r="BB178" s="83" t="s">
        <v>72</v>
      </c>
      <c r="BC178" s="83" t="s">
        <v>73</v>
      </c>
      <c r="BD178" s="83"/>
      <c r="BE178" s="83" t="s">
        <v>73</v>
      </c>
      <c r="BF178" s="83"/>
      <c r="BG178" s="87" t="s">
        <v>335</v>
      </c>
      <c r="BH178" s="86" t="s">
        <v>60</v>
      </c>
      <c r="BI178" s="76" t="s">
        <v>1414</v>
      </c>
      <c r="BJ178">
        <f t="shared" si="4"/>
        <v>11</v>
      </c>
      <c r="BK178" s="87">
        <f t="shared" si="5"/>
        <v>50</v>
      </c>
      <c r="BL178" s="87"/>
      <c r="BM178" s="86" t="str">
        <f>_xlfn.XLOOKUP(Form_Responses181112[[#This Row],[Sekolah School (Cleansed)]],'Quality Check'!$B$11:$B$14,'Quality Check'!$C$11:$C$14,)</f>
        <v>Rural</v>
      </c>
      <c r="BN178" s="86" t="str">
        <f>_xlfn.XLOOKUP(Form_Responses181112[[#This Row],[Sekolah School (Cleansed)]],'Quality Check'!$B$11:$B$14,'Quality Check'!$D$11:$D$14,)</f>
        <v>Controlled Group (CG)</v>
      </c>
    </row>
    <row r="179" spans="1:66" ht="13.2" x14ac:dyDescent="0.25">
      <c r="A179" s="82">
        <v>45572.507732523147</v>
      </c>
      <c r="B179" s="83" t="s">
        <v>575</v>
      </c>
      <c r="C179" s="84" t="s">
        <v>576</v>
      </c>
      <c r="D179" s="83">
        <v>75</v>
      </c>
      <c r="E179" s="83">
        <v>0.33</v>
      </c>
      <c r="F179" s="83" t="s">
        <v>423</v>
      </c>
      <c r="G179" s="83" t="s">
        <v>76</v>
      </c>
      <c r="H179" s="83" t="s">
        <v>420</v>
      </c>
      <c r="I179" s="83" t="s">
        <v>63</v>
      </c>
      <c r="J179" s="83" t="s">
        <v>64</v>
      </c>
      <c r="K179" s="83" t="s">
        <v>84</v>
      </c>
      <c r="L179" s="83" t="s">
        <v>64</v>
      </c>
      <c r="M179" s="83" t="s">
        <v>64</v>
      </c>
      <c r="N179" s="83" t="s">
        <v>64</v>
      </c>
      <c r="O179" s="83" t="s">
        <v>64</v>
      </c>
      <c r="P179" s="83" t="s">
        <v>64</v>
      </c>
      <c r="Q179" s="83" t="s">
        <v>64</v>
      </c>
      <c r="R179" s="83" t="s">
        <v>84</v>
      </c>
      <c r="S179" s="83" t="s">
        <v>64</v>
      </c>
      <c r="T179" s="83" t="s">
        <v>84</v>
      </c>
      <c r="U179" s="83" t="s">
        <v>64</v>
      </c>
      <c r="V179" s="83" t="s">
        <v>64</v>
      </c>
      <c r="W179" s="83" t="s">
        <v>64</v>
      </c>
      <c r="X179" s="83" t="s">
        <v>84</v>
      </c>
      <c r="Y179" s="83" t="s">
        <v>64</v>
      </c>
      <c r="Z179" s="83" t="s">
        <v>66</v>
      </c>
      <c r="AA179" s="83" t="s">
        <v>65</v>
      </c>
      <c r="AB179" s="83" t="s">
        <v>66</v>
      </c>
      <c r="AC179" s="83" t="s">
        <v>65</v>
      </c>
      <c r="AD179" s="83" t="s">
        <v>66</v>
      </c>
      <c r="AE179" s="83" t="s">
        <v>65</v>
      </c>
      <c r="AF179" s="83" t="s">
        <v>65</v>
      </c>
      <c r="AG179" s="83" t="s">
        <v>65</v>
      </c>
      <c r="AH179" s="83" t="s">
        <v>66</v>
      </c>
      <c r="AI179" s="83" t="s">
        <v>79</v>
      </c>
      <c r="AJ179" s="83" t="s">
        <v>65</v>
      </c>
      <c r="AK179" s="83" t="s">
        <v>66</v>
      </c>
      <c r="AL179" s="83" t="s">
        <v>65</v>
      </c>
      <c r="AM179" s="83" t="s">
        <v>66</v>
      </c>
      <c r="AN179" s="83" t="s">
        <v>66</v>
      </c>
      <c r="AO179" s="83" t="s">
        <v>66</v>
      </c>
      <c r="AP179" s="83" t="s">
        <v>67</v>
      </c>
      <c r="AQ179" s="83" t="s">
        <v>85</v>
      </c>
      <c r="AR179" s="83" t="s">
        <v>86</v>
      </c>
      <c r="AS179" s="83" t="s">
        <v>68</v>
      </c>
      <c r="AT179" s="83" t="s">
        <v>69</v>
      </c>
      <c r="AU179" s="83" t="s">
        <v>70</v>
      </c>
      <c r="AV179" s="83" t="s">
        <v>71</v>
      </c>
      <c r="AW179" s="83" t="s">
        <v>72</v>
      </c>
      <c r="AX179" s="83" t="s">
        <v>72</v>
      </c>
      <c r="AY179" s="83" t="s">
        <v>73</v>
      </c>
      <c r="AZ179" s="83" t="s">
        <v>63</v>
      </c>
      <c r="BA179" s="83" t="s">
        <v>73</v>
      </c>
      <c r="BB179" s="83" t="s">
        <v>63</v>
      </c>
      <c r="BC179" s="83" t="s">
        <v>73</v>
      </c>
      <c r="BD179" s="83"/>
      <c r="BE179" s="83" t="s">
        <v>73</v>
      </c>
      <c r="BF179" s="83"/>
      <c r="BG179" s="87" t="s">
        <v>335</v>
      </c>
      <c r="BH179" s="86" t="s">
        <v>60</v>
      </c>
      <c r="BI179" s="76" t="s">
        <v>1414</v>
      </c>
      <c r="BJ179">
        <f t="shared" si="4"/>
        <v>11</v>
      </c>
      <c r="BK179" s="87">
        <f t="shared" si="5"/>
        <v>55</v>
      </c>
      <c r="BL179" s="87"/>
      <c r="BM179" s="86" t="str">
        <f>_xlfn.XLOOKUP(Form_Responses181112[[#This Row],[Sekolah School (Cleansed)]],'Quality Check'!$B$11:$B$14,'Quality Check'!$C$11:$C$14,)</f>
        <v>Rural</v>
      </c>
      <c r="BN179" s="86" t="str">
        <f>_xlfn.XLOOKUP(Form_Responses181112[[#This Row],[Sekolah School (Cleansed)]],'Quality Check'!$B$11:$B$14,'Quality Check'!$D$11:$D$14,)</f>
        <v>Controlled Group (CG)</v>
      </c>
    </row>
    <row r="180" spans="1:66" ht="13.2" x14ac:dyDescent="0.25">
      <c r="A180" s="82">
        <v>45572.50784961805</v>
      </c>
      <c r="B180" s="83" t="s">
        <v>577</v>
      </c>
      <c r="C180" s="84" t="s">
        <v>578</v>
      </c>
      <c r="D180" s="83">
        <v>100</v>
      </c>
      <c r="E180" s="83">
        <v>0.92</v>
      </c>
      <c r="F180" s="83" t="s">
        <v>423</v>
      </c>
      <c r="G180" s="83" t="s">
        <v>76</v>
      </c>
      <c r="H180" s="83" t="s">
        <v>579</v>
      </c>
      <c r="I180" s="83" t="s">
        <v>63</v>
      </c>
      <c r="J180" s="83" t="s">
        <v>64</v>
      </c>
      <c r="K180" s="83" t="s">
        <v>84</v>
      </c>
      <c r="L180" s="83" t="s">
        <v>64</v>
      </c>
      <c r="M180" s="83" t="s">
        <v>84</v>
      </c>
      <c r="N180" s="83" t="s">
        <v>64</v>
      </c>
      <c r="O180" s="83" t="s">
        <v>84</v>
      </c>
      <c r="P180" s="83" t="s">
        <v>84</v>
      </c>
      <c r="Q180" s="83" t="s">
        <v>84</v>
      </c>
      <c r="R180" s="83" t="s">
        <v>64</v>
      </c>
      <c r="S180" s="83" t="s">
        <v>64</v>
      </c>
      <c r="T180" s="83" t="s">
        <v>64</v>
      </c>
      <c r="U180" s="83" t="s">
        <v>84</v>
      </c>
      <c r="V180" s="83" t="s">
        <v>84</v>
      </c>
      <c r="W180" s="83" t="s">
        <v>84</v>
      </c>
      <c r="X180" s="83" t="s">
        <v>64</v>
      </c>
      <c r="Y180" s="83" t="s">
        <v>64</v>
      </c>
      <c r="Z180" s="83" t="s">
        <v>66</v>
      </c>
      <c r="AA180" s="83" t="s">
        <v>66</v>
      </c>
      <c r="AB180" s="83" t="s">
        <v>66</v>
      </c>
      <c r="AC180" s="83" t="s">
        <v>79</v>
      </c>
      <c r="AD180" s="83" t="s">
        <v>65</v>
      </c>
      <c r="AE180" s="83" t="s">
        <v>66</v>
      </c>
      <c r="AF180" s="83" t="s">
        <v>79</v>
      </c>
      <c r="AG180" s="83" t="s">
        <v>66</v>
      </c>
      <c r="AH180" s="83" t="s">
        <v>66</v>
      </c>
      <c r="AI180" s="83" t="s">
        <v>66</v>
      </c>
      <c r="AJ180" s="83" t="s">
        <v>66</v>
      </c>
      <c r="AK180" s="83" t="s">
        <v>66</v>
      </c>
      <c r="AL180" s="83" t="s">
        <v>66</v>
      </c>
      <c r="AM180" s="83" t="s">
        <v>66</v>
      </c>
      <c r="AN180" s="83" t="s">
        <v>66</v>
      </c>
      <c r="AO180" s="83" t="s">
        <v>101</v>
      </c>
      <c r="AP180" s="83" t="s">
        <v>67</v>
      </c>
      <c r="AQ180" s="83" t="s">
        <v>67</v>
      </c>
      <c r="AR180" s="83" t="s">
        <v>86</v>
      </c>
      <c r="AS180" s="83" t="s">
        <v>580</v>
      </c>
      <c r="AT180" s="83" t="s">
        <v>69</v>
      </c>
      <c r="AU180" s="83" t="s">
        <v>67</v>
      </c>
      <c r="AV180" s="83" t="s">
        <v>71</v>
      </c>
      <c r="AW180" s="83" t="s">
        <v>63</v>
      </c>
      <c r="AX180" s="83" t="s">
        <v>72</v>
      </c>
      <c r="AY180" s="83" t="s">
        <v>63</v>
      </c>
      <c r="AZ180" s="83" t="s">
        <v>72</v>
      </c>
      <c r="BA180" s="83" t="s">
        <v>73</v>
      </c>
      <c r="BB180" s="83" t="s">
        <v>73</v>
      </c>
      <c r="BC180" s="83" t="s">
        <v>73</v>
      </c>
      <c r="BD180" s="83"/>
      <c r="BE180" s="83" t="s">
        <v>73</v>
      </c>
      <c r="BF180" s="83" t="s">
        <v>122</v>
      </c>
      <c r="BG180" s="87" t="s">
        <v>335</v>
      </c>
      <c r="BH180" s="86" t="s">
        <v>60</v>
      </c>
      <c r="BI180" s="76" t="s">
        <v>1414</v>
      </c>
      <c r="BJ180">
        <f t="shared" si="4"/>
        <v>8</v>
      </c>
      <c r="BK180" s="87">
        <f t="shared" si="5"/>
        <v>47</v>
      </c>
      <c r="BL180" s="87"/>
      <c r="BM180" s="86" t="str">
        <f>_xlfn.XLOOKUP(Form_Responses181112[[#This Row],[Sekolah School (Cleansed)]],'Quality Check'!$B$11:$B$14,'Quality Check'!$C$11:$C$14,)</f>
        <v>Rural</v>
      </c>
      <c r="BN180" s="86" t="str">
        <f>_xlfn.XLOOKUP(Form_Responses181112[[#This Row],[Sekolah School (Cleansed)]],'Quality Check'!$B$11:$B$14,'Quality Check'!$D$11:$D$14,)</f>
        <v>Controlled Group (CG)</v>
      </c>
    </row>
    <row r="181" spans="1:66" ht="13.2" x14ac:dyDescent="0.25">
      <c r="A181" s="82">
        <v>45572.508799513889</v>
      </c>
      <c r="B181" s="83" t="s">
        <v>581</v>
      </c>
      <c r="C181" s="84" t="s">
        <v>582</v>
      </c>
      <c r="D181" s="83">
        <v>100</v>
      </c>
      <c r="E181" s="83">
        <v>0.87</v>
      </c>
      <c r="F181" s="83" t="s">
        <v>423</v>
      </c>
      <c r="G181" s="83" t="s">
        <v>76</v>
      </c>
      <c r="H181" s="83" t="s">
        <v>399</v>
      </c>
      <c r="I181" s="83" t="s">
        <v>63</v>
      </c>
      <c r="J181" s="83" t="s">
        <v>64</v>
      </c>
      <c r="K181" s="83" t="s">
        <v>84</v>
      </c>
      <c r="L181" s="83" t="s">
        <v>64</v>
      </c>
      <c r="M181" s="83" t="s">
        <v>64</v>
      </c>
      <c r="N181" s="83" t="s">
        <v>64</v>
      </c>
      <c r="O181" s="83" t="s">
        <v>64</v>
      </c>
      <c r="P181" s="83" t="s">
        <v>84</v>
      </c>
      <c r="Q181" s="83" t="s">
        <v>64</v>
      </c>
      <c r="R181" s="83" t="s">
        <v>64</v>
      </c>
      <c r="S181" s="83" t="s">
        <v>84</v>
      </c>
      <c r="T181" s="83" t="s">
        <v>84</v>
      </c>
      <c r="U181" s="83" t="s">
        <v>84</v>
      </c>
      <c r="V181" s="83" t="s">
        <v>64</v>
      </c>
      <c r="W181" s="83" t="s">
        <v>64</v>
      </c>
      <c r="X181" s="83" t="s">
        <v>64</v>
      </c>
      <c r="Y181" s="83" t="s">
        <v>64</v>
      </c>
      <c r="Z181" s="83" t="s">
        <v>66</v>
      </c>
      <c r="AA181" s="83" t="s">
        <v>66</v>
      </c>
      <c r="AB181" s="83" t="s">
        <v>66</v>
      </c>
      <c r="AC181" s="83" t="s">
        <v>65</v>
      </c>
      <c r="AD181" s="83" t="s">
        <v>66</v>
      </c>
      <c r="AE181" s="83" t="s">
        <v>66</v>
      </c>
      <c r="AF181" s="83" t="s">
        <v>66</v>
      </c>
      <c r="AG181" s="83" t="s">
        <v>65</v>
      </c>
      <c r="AH181" s="83" t="s">
        <v>65</v>
      </c>
      <c r="AI181" s="83" t="s">
        <v>79</v>
      </c>
      <c r="AJ181" s="83" t="s">
        <v>65</v>
      </c>
      <c r="AK181" s="83" t="s">
        <v>65</v>
      </c>
      <c r="AL181" s="83" t="s">
        <v>65</v>
      </c>
      <c r="AM181" s="83" t="s">
        <v>66</v>
      </c>
      <c r="AN181" s="83" t="s">
        <v>66</v>
      </c>
      <c r="AO181" s="83" t="s">
        <v>66</v>
      </c>
      <c r="AP181" s="83" t="s">
        <v>67</v>
      </c>
      <c r="AQ181" s="83" t="s">
        <v>80</v>
      </c>
      <c r="AR181" s="83" t="s">
        <v>86</v>
      </c>
      <c r="AS181" s="83" t="s">
        <v>68</v>
      </c>
      <c r="AT181" s="83" t="s">
        <v>87</v>
      </c>
      <c r="AU181" s="83" t="s">
        <v>80</v>
      </c>
      <c r="AV181" s="83" t="s">
        <v>132</v>
      </c>
      <c r="AW181" s="83" t="s">
        <v>73</v>
      </c>
      <c r="AX181" s="83" t="s">
        <v>73</v>
      </c>
      <c r="AY181" s="83" t="s">
        <v>72</v>
      </c>
      <c r="AZ181" s="83" t="s">
        <v>72</v>
      </c>
      <c r="BA181" s="83" t="s">
        <v>72</v>
      </c>
      <c r="BB181" s="83" t="s">
        <v>73</v>
      </c>
      <c r="BC181" s="83" t="s">
        <v>73</v>
      </c>
      <c r="BD181" s="83"/>
      <c r="BE181" s="83" t="s">
        <v>73</v>
      </c>
      <c r="BF181" s="83"/>
      <c r="BG181" s="87" t="s">
        <v>335</v>
      </c>
      <c r="BH181" s="86" t="s">
        <v>60</v>
      </c>
      <c r="BI181" s="76" t="s">
        <v>1414</v>
      </c>
      <c r="BJ181">
        <f t="shared" si="4"/>
        <v>10</v>
      </c>
      <c r="BK181" s="87">
        <f t="shared" si="5"/>
        <v>54</v>
      </c>
      <c r="BL181" s="87"/>
      <c r="BM181" s="86" t="str">
        <f>_xlfn.XLOOKUP(Form_Responses181112[[#This Row],[Sekolah School (Cleansed)]],'Quality Check'!$B$11:$B$14,'Quality Check'!$C$11:$C$14,)</f>
        <v>Rural</v>
      </c>
      <c r="BN181" s="86" t="str">
        <f>_xlfn.XLOOKUP(Form_Responses181112[[#This Row],[Sekolah School (Cleansed)]],'Quality Check'!$B$11:$B$14,'Quality Check'!$D$11:$D$14,)</f>
        <v>Controlled Group (CG)</v>
      </c>
    </row>
    <row r="182" spans="1:66" ht="13.2" x14ac:dyDescent="0.25">
      <c r="A182" s="82">
        <v>45572.514153020835</v>
      </c>
      <c r="B182" s="83" t="s">
        <v>583</v>
      </c>
      <c r="C182" s="84" t="s">
        <v>584</v>
      </c>
      <c r="D182" s="83">
        <v>100</v>
      </c>
      <c r="E182" s="83">
        <v>1.46</v>
      </c>
      <c r="F182" s="83" t="s">
        <v>423</v>
      </c>
      <c r="G182" s="83" t="s">
        <v>76</v>
      </c>
      <c r="H182" s="83" t="s">
        <v>352</v>
      </c>
      <c r="I182" s="83" t="s">
        <v>63</v>
      </c>
      <c r="J182" s="83" t="s">
        <v>64</v>
      </c>
      <c r="K182" s="83" t="s">
        <v>64</v>
      </c>
      <c r="L182" s="83" t="s">
        <v>64</v>
      </c>
      <c r="M182" s="83" t="s">
        <v>84</v>
      </c>
      <c r="N182" s="83" t="s">
        <v>84</v>
      </c>
      <c r="O182" s="83" t="s">
        <v>64</v>
      </c>
      <c r="P182" s="83" t="s">
        <v>64</v>
      </c>
      <c r="Q182" s="83" t="s">
        <v>78</v>
      </c>
      <c r="R182" s="83" t="s">
        <v>64</v>
      </c>
      <c r="S182" s="83" t="s">
        <v>64</v>
      </c>
      <c r="T182" s="83" t="s">
        <v>64</v>
      </c>
      <c r="U182" s="83" t="s">
        <v>84</v>
      </c>
      <c r="V182" s="83" t="s">
        <v>64</v>
      </c>
      <c r="W182" s="83" t="s">
        <v>64</v>
      </c>
      <c r="X182" s="83" t="s">
        <v>64</v>
      </c>
      <c r="Y182" s="83" t="s">
        <v>64</v>
      </c>
      <c r="Z182" s="83" t="s">
        <v>65</v>
      </c>
      <c r="AA182" s="83" t="s">
        <v>65</v>
      </c>
      <c r="AB182" s="83" t="s">
        <v>65</v>
      </c>
      <c r="AC182" s="83" t="s">
        <v>65</v>
      </c>
      <c r="AD182" s="83" t="s">
        <v>65</v>
      </c>
      <c r="AE182" s="83" t="s">
        <v>65</v>
      </c>
      <c r="AF182" s="83" t="s">
        <v>66</v>
      </c>
      <c r="AG182" s="83" t="s">
        <v>65</v>
      </c>
      <c r="AH182" s="83" t="s">
        <v>65</v>
      </c>
      <c r="AI182" s="83" t="s">
        <v>101</v>
      </c>
      <c r="AJ182" s="83" t="s">
        <v>65</v>
      </c>
      <c r="AK182" s="83" t="s">
        <v>65</v>
      </c>
      <c r="AL182" s="83" t="s">
        <v>65</v>
      </c>
      <c r="AM182" s="83" t="s">
        <v>66</v>
      </c>
      <c r="AN182" s="83" t="s">
        <v>66</v>
      </c>
      <c r="AO182" s="83" t="s">
        <v>66</v>
      </c>
      <c r="AP182" s="83" t="s">
        <v>67</v>
      </c>
      <c r="AQ182" s="83" t="s">
        <v>67</v>
      </c>
      <c r="AR182" s="83" t="s">
        <v>86</v>
      </c>
      <c r="AS182" s="83" t="s">
        <v>68</v>
      </c>
      <c r="AT182" s="83" t="s">
        <v>87</v>
      </c>
      <c r="AU182" s="83" t="s">
        <v>93</v>
      </c>
      <c r="AV182" s="83" t="s">
        <v>71</v>
      </c>
      <c r="AW182" s="83" t="s">
        <v>73</v>
      </c>
      <c r="AX182" s="83" t="s">
        <v>73</v>
      </c>
      <c r="AY182" s="83" t="s">
        <v>73</v>
      </c>
      <c r="AZ182" s="83" t="s">
        <v>72</v>
      </c>
      <c r="BA182" s="83" t="s">
        <v>73</v>
      </c>
      <c r="BB182" s="83" t="s">
        <v>73</v>
      </c>
      <c r="BC182" s="83" t="s">
        <v>73</v>
      </c>
      <c r="BD182" s="83"/>
      <c r="BE182" s="83" t="s">
        <v>73</v>
      </c>
      <c r="BF182" s="83"/>
      <c r="BG182" s="87" t="s">
        <v>335</v>
      </c>
      <c r="BH182" s="86" t="s">
        <v>60</v>
      </c>
      <c r="BI182" s="76" t="s">
        <v>1414</v>
      </c>
      <c r="BJ182">
        <f t="shared" si="4"/>
        <v>12</v>
      </c>
      <c r="BK182" s="87">
        <f t="shared" si="5"/>
        <v>60</v>
      </c>
      <c r="BL182" s="87"/>
      <c r="BM182" s="86" t="str">
        <f>_xlfn.XLOOKUP(Form_Responses181112[[#This Row],[Sekolah School (Cleansed)]],'Quality Check'!$B$11:$B$14,'Quality Check'!$C$11:$C$14,)</f>
        <v>Rural</v>
      </c>
      <c r="BN182" s="86" t="str">
        <f>_xlfn.XLOOKUP(Form_Responses181112[[#This Row],[Sekolah School (Cleansed)]],'Quality Check'!$B$11:$B$14,'Quality Check'!$D$11:$D$14,)</f>
        <v>Controlled Group (CG)</v>
      </c>
    </row>
    <row r="183" spans="1:66" ht="13.2" x14ac:dyDescent="0.25">
      <c r="A183" s="82">
        <v>45572.514608761572</v>
      </c>
      <c r="B183" s="83" t="s">
        <v>585</v>
      </c>
      <c r="C183" s="84" t="s">
        <v>586</v>
      </c>
      <c r="D183" s="83">
        <v>30.35</v>
      </c>
      <c r="E183" s="83">
        <v>0.13</v>
      </c>
      <c r="F183" s="83" t="s">
        <v>423</v>
      </c>
      <c r="G183" s="83" t="s">
        <v>76</v>
      </c>
      <c r="H183" s="83" t="s">
        <v>335</v>
      </c>
      <c r="I183" s="83" t="s">
        <v>63</v>
      </c>
      <c r="J183" s="83" t="s">
        <v>64</v>
      </c>
      <c r="K183" s="83" t="s">
        <v>84</v>
      </c>
      <c r="L183" s="83" t="s">
        <v>64</v>
      </c>
      <c r="M183" s="83" t="s">
        <v>78</v>
      </c>
      <c r="N183" s="83" t="s">
        <v>64</v>
      </c>
      <c r="O183" s="83" t="s">
        <v>64</v>
      </c>
      <c r="P183" s="83" t="s">
        <v>84</v>
      </c>
      <c r="Q183" s="83" t="s">
        <v>78</v>
      </c>
      <c r="R183" s="83" t="s">
        <v>64</v>
      </c>
      <c r="S183" s="83" t="s">
        <v>64</v>
      </c>
      <c r="T183" s="83" t="s">
        <v>64</v>
      </c>
      <c r="U183" s="83" t="s">
        <v>78</v>
      </c>
      <c r="V183" s="83" t="s">
        <v>64</v>
      </c>
      <c r="W183" s="83" t="s">
        <v>64</v>
      </c>
      <c r="X183" s="83" t="s">
        <v>84</v>
      </c>
      <c r="Y183" s="83" t="s">
        <v>64</v>
      </c>
      <c r="Z183" s="83" t="s">
        <v>65</v>
      </c>
      <c r="AA183" s="83" t="s">
        <v>65</v>
      </c>
      <c r="AB183" s="83" t="s">
        <v>66</v>
      </c>
      <c r="AC183" s="83" t="s">
        <v>65</v>
      </c>
      <c r="AD183" s="83" t="s">
        <v>66</v>
      </c>
      <c r="AE183" s="83" t="s">
        <v>65</v>
      </c>
      <c r="AF183" s="83" t="s">
        <v>66</v>
      </c>
      <c r="AG183" s="83" t="s">
        <v>66</v>
      </c>
      <c r="AH183" s="83" t="s">
        <v>66</v>
      </c>
      <c r="AI183" s="83" t="s">
        <v>79</v>
      </c>
      <c r="AJ183" s="83" t="s">
        <v>66</v>
      </c>
      <c r="AK183" s="83" t="s">
        <v>66</v>
      </c>
      <c r="AL183" s="83" t="s">
        <v>65</v>
      </c>
      <c r="AM183" s="83" t="s">
        <v>66</v>
      </c>
      <c r="AN183" s="83" t="s">
        <v>66</v>
      </c>
      <c r="AO183" s="83" t="s">
        <v>66</v>
      </c>
      <c r="AP183" s="83" t="s">
        <v>85</v>
      </c>
      <c r="AQ183" s="83" t="s">
        <v>85</v>
      </c>
      <c r="AR183" s="83" t="s">
        <v>63</v>
      </c>
      <c r="AS183" s="83" t="s">
        <v>81</v>
      </c>
      <c r="AT183" s="83" t="s">
        <v>87</v>
      </c>
      <c r="AU183" s="83" t="s">
        <v>85</v>
      </c>
      <c r="AV183" s="83" t="s">
        <v>71</v>
      </c>
      <c r="AW183" s="83" t="s">
        <v>73</v>
      </c>
      <c r="AX183" s="83" t="s">
        <v>72</v>
      </c>
      <c r="AY183" s="83" t="s">
        <v>72</v>
      </c>
      <c r="AZ183" s="83" t="s">
        <v>72</v>
      </c>
      <c r="BA183" s="83" t="s">
        <v>72</v>
      </c>
      <c r="BB183" s="83" t="s">
        <v>73</v>
      </c>
      <c r="BC183" s="83" t="s">
        <v>73</v>
      </c>
      <c r="BD183" s="83"/>
      <c r="BE183" s="83" t="s">
        <v>73</v>
      </c>
      <c r="BF183" s="83"/>
      <c r="BG183" s="87" t="s">
        <v>335</v>
      </c>
      <c r="BH183" s="86" t="s">
        <v>60</v>
      </c>
      <c r="BI183" s="76" t="s">
        <v>1414</v>
      </c>
      <c r="BJ183">
        <f t="shared" si="4"/>
        <v>11</v>
      </c>
      <c r="BK183" s="87">
        <f t="shared" si="5"/>
        <v>53</v>
      </c>
      <c r="BL183" s="87"/>
      <c r="BM183" s="86" t="str">
        <f>_xlfn.XLOOKUP(Form_Responses181112[[#This Row],[Sekolah School (Cleansed)]],'Quality Check'!$B$11:$B$14,'Quality Check'!$C$11:$C$14,)</f>
        <v>Rural</v>
      </c>
      <c r="BN183" s="86" t="str">
        <f>_xlfn.XLOOKUP(Form_Responses181112[[#This Row],[Sekolah School (Cleansed)]],'Quality Check'!$B$11:$B$14,'Quality Check'!$D$11:$D$14,)</f>
        <v>Controlled Group (CG)</v>
      </c>
    </row>
    <row r="184" spans="1:66" ht="13.2" x14ac:dyDescent="0.25">
      <c r="A184" s="82">
        <v>45572.514676284722</v>
      </c>
      <c r="B184" s="83" t="s">
        <v>587</v>
      </c>
      <c r="C184" s="84" t="s">
        <v>588</v>
      </c>
      <c r="D184" s="83">
        <v>54.46</v>
      </c>
      <c r="E184" s="83">
        <v>0.56999999999999995</v>
      </c>
      <c r="F184" s="83" t="s">
        <v>423</v>
      </c>
      <c r="G184" s="83" t="s">
        <v>76</v>
      </c>
      <c r="H184" s="83" t="s">
        <v>547</v>
      </c>
      <c r="I184" s="83" t="s">
        <v>63</v>
      </c>
      <c r="J184" s="83" t="s">
        <v>64</v>
      </c>
      <c r="K184" s="83" t="s">
        <v>64</v>
      </c>
      <c r="L184" s="83" t="s">
        <v>64</v>
      </c>
      <c r="M184" s="83" t="s">
        <v>78</v>
      </c>
      <c r="N184" s="83" t="s">
        <v>64</v>
      </c>
      <c r="O184" s="83" t="s">
        <v>78</v>
      </c>
      <c r="P184" s="83" t="s">
        <v>84</v>
      </c>
      <c r="Q184" s="83" t="s">
        <v>64</v>
      </c>
      <c r="R184" s="83" t="s">
        <v>64</v>
      </c>
      <c r="S184" s="83" t="s">
        <v>64</v>
      </c>
      <c r="T184" s="83" t="s">
        <v>64</v>
      </c>
      <c r="U184" s="83" t="s">
        <v>84</v>
      </c>
      <c r="V184" s="83" t="s">
        <v>64</v>
      </c>
      <c r="W184" s="83" t="s">
        <v>84</v>
      </c>
      <c r="X184" s="83" t="s">
        <v>64</v>
      </c>
      <c r="Y184" s="83" t="s">
        <v>64</v>
      </c>
      <c r="Z184" s="83" t="s">
        <v>65</v>
      </c>
      <c r="AA184" s="83" t="s">
        <v>65</v>
      </c>
      <c r="AB184" s="83" t="s">
        <v>65</v>
      </c>
      <c r="AC184" s="83" t="s">
        <v>65</v>
      </c>
      <c r="AD184" s="83" t="s">
        <v>66</v>
      </c>
      <c r="AE184" s="83" t="s">
        <v>66</v>
      </c>
      <c r="AF184" s="83" t="s">
        <v>66</v>
      </c>
      <c r="AG184" s="83" t="s">
        <v>65</v>
      </c>
      <c r="AH184" s="83" t="s">
        <v>66</v>
      </c>
      <c r="AI184" s="83" t="s">
        <v>79</v>
      </c>
      <c r="AJ184" s="83" t="s">
        <v>65</v>
      </c>
      <c r="AK184" s="83" t="s">
        <v>66</v>
      </c>
      <c r="AL184" s="83" t="s">
        <v>66</v>
      </c>
      <c r="AM184" s="83" t="s">
        <v>65</v>
      </c>
      <c r="AN184" s="83" t="s">
        <v>66</v>
      </c>
      <c r="AO184" s="83" t="s">
        <v>66</v>
      </c>
      <c r="AP184" s="83" t="s">
        <v>85</v>
      </c>
      <c r="AQ184" s="83" t="s">
        <v>85</v>
      </c>
      <c r="AR184" s="83" t="s">
        <v>86</v>
      </c>
      <c r="AS184" s="83" t="s">
        <v>223</v>
      </c>
      <c r="AT184" s="83" t="s">
        <v>87</v>
      </c>
      <c r="AU184" s="83" t="s">
        <v>85</v>
      </c>
      <c r="AV184" s="83" t="s">
        <v>67</v>
      </c>
      <c r="AW184" s="83" t="s">
        <v>72</v>
      </c>
      <c r="AX184" s="83" t="s">
        <v>72</v>
      </c>
      <c r="AY184" s="83" t="s">
        <v>72</v>
      </c>
      <c r="AZ184" s="83" t="s">
        <v>63</v>
      </c>
      <c r="BA184" s="83" t="s">
        <v>63</v>
      </c>
      <c r="BB184" s="83" t="s">
        <v>63</v>
      </c>
      <c r="BC184" s="83" t="s">
        <v>73</v>
      </c>
      <c r="BD184" s="83"/>
      <c r="BE184" s="83" t="s">
        <v>73</v>
      </c>
      <c r="BF184" s="83"/>
      <c r="BG184" s="87" t="s">
        <v>335</v>
      </c>
      <c r="BH184" s="86" t="s">
        <v>60</v>
      </c>
      <c r="BI184" s="76" t="s">
        <v>1414</v>
      </c>
      <c r="BJ184">
        <f t="shared" si="4"/>
        <v>12</v>
      </c>
      <c r="BK184" s="87">
        <f t="shared" si="5"/>
        <v>55</v>
      </c>
      <c r="BL184" s="87"/>
      <c r="BM184" s="86" t="str">
        <f>_xlfn.XLOOKUP(Form_Responses181112[[#This Row],[Sekolah School (Cleansed)]],'Quality Check'!$B$11:$B$14,'Quality Check'!$C$11:$C$14,)</f>
        <v>Rural</v>
      </c>
      <c r="BN184" s="86" t="str">
        <f>_xlfn.XLOOKUP(Form_Responses181112[[#This Row],[Sekolah School (Cleansed)]],'Quality Check'!$B$11:$B$14,'Quality Check'!$D$11:$D$14,)</f>
        <v>Controlled Group (CG)</v>
      </c>
    </row>
    <row r="185" spans="1:66" ht="13.2" x14ac:dyDescent="0.25">
      <c r="A185" s="82">
        <v>45572.51702561343</v>
      </c>
      <c r="B185" s="83" t="s">
        <v>589</v>
      </c>
      <c r="C185" s="84" t="s">
        <v>590</v>
      </c>
      <c r="D185" s="83">
        <v>50.89</v>
      </c>
      <c r="E185" s="83">
        <v>0.08</v>
      </c>
      <c r="F185" s="83" t="s">
        <v>423</v>
      </c>
      <c r="G185" s="83" t="s">
        <v>76</v>
      </c>
      <c r="H185" s="83" t="s">
        <v>330</v>
      </c>
      <c r="I185" s="83" t="s">
        <v>63</v>
      </c>
      <c r="J185" s="83" t="s">
        <v>64</v>
      </c>
      <c r="K185" s="83" t="s">
        <v>64</v>
      </c>
      <c r="L185" s="83" t="s">
        <v>64</v>
      </c>
      <c r="M185" s="83" t="s">
        <v>84</v>
      </c>
      <c r="N185" s="83" t="s">
        <v>64</v>
      </c>
      <c r="O185" s="83" t="s">
        <v>64</v>
      </c>
      <c r="P185" s="83" t="s">
        <v>84</v>
      </c>
      <c r="Q185" s="83" t="s">
        <v>84</v>
      </c>
      <c r="R185" s="83" t="s">
        <v>64</v>
      </c>
      <c r="S185" s="83" t="s">
        <v>64</v>
      </c>
      <c r="T185" s="83" t="s">
        <v>64</v>
      </c>
      <c r="U185" s="83" t="s">
        <v>64</v>
      </c>
      <c r="V185" s="83" t="s">
        <v>84</v>
      </c>
      <c r="W185" s="83" t="s">
        <v>64</v>
      </c>
      <c r="X185" s="83" t="s">
        <v>64</v>
      </c>
      <c r="Y185" s="83" t="s">
        <v>64</v>
      </c>
      <c r="Z185" s="83" t="s">
        <v>65</v>
      </c>
      <c r="AA185" s="83" t="s">
        <v>65</v>
      </c>
      <c r="AB185" s="83" t="s">
        <v>65</v>
      </c>
      <c r="AC185" s="83" t="s">
        <v>66</v>
      </c>
      <c r="AD185" s="83" t="s">
        <v>66</v>
      </c>
      <c r="AE185" s="83" t="s">
        <v>66</v>
      </c>
      <c r="AF185" s="83" t="s">
        <v>66</v>
      </c>
      <c r="AG185" s="83" t="s">
        <v>66</v>
      </c>
      <c r="AH185" s="83" t="s">
        <v>66</v>
      </c>
      <c r="AI185" s="83" t="s">
        <v>66</v>
      </c>
      <c r="AJ185" s="83" t="s">
        <v>66</v>
      </c>
      <c r="AK185" s="83" t="s">
        <v>66</v>
      </c>
      <c r="AL185" s="83" t="s">
        <v>79</v>
      </c>
      <c r="AM185" s="83" t="s">
        <v>66</v>
      </c>
      <c r="AN185" s="83" t="s">
        <v>66</v>
      </c>
      <c r="AO185" s="83" t="s">
        <v>66</v>
      </c>
      <c r="AP185" s="83" t="s">
        <v>67</v>
      </c>
      <c r="AQ185" s="83" t="s">
        <v>67</v>
      </c>
      <c r="AR185" s="83" t="s">
        <v>63</v>
      </c>
      <c r="AS185" s="83" t="s">
        <v>247</v>
      </c>
      <c r="AT185" s="83" t="s">
        <v>87</v>
      </c>
      <c r="AU185" s="83" t="s">
        <v>67</v>
      </c>
      <c r="AV185" s="83" t="s">
        <v>132</v>
      </c>
      <c r="AW185" s="83" t="s">
        <v>73</v>
      </c>
      <c r="AX185" s="83" t="s">
        <v>73</v>
      </c>
      <c r="AY185" s="83" t="s">
        <v>72</v>
      </c>
      <c r="AZ185" s="83" t="s">
        <v>73</v>
      </c>
      <c r="BA185" s="83" t="s">
        <v>73</v>
      </c>
      <c r="BB185" s="83" t="s">
        <v>73</v>
      </c>
      <c r="BC185" s="83" t="s">
        <v>73</v>
      </c>
      <c r="BD185" s="83"/>
      <c r="BE185" s="83" t="s">
        <v>73</v>
      </c>
      <c r="BF185" s="83"/>
      <c r="BG185" s="87" t="s">
        <v>335</v>
      </c>
      <c r="BH185" s="86" t="s">
        <v>60</v>
      </c>
      <c r="BI185" s="76" t="s">
        <v>1414</v>
      </c>
      <c r="BJ185">
        <f t="shared" si="4"/>
        <v>12</v>
      </c>
      <c r="BK185" s="87">
        <f t="shared" si="5"/>
        <v>49</v>
      </c>
      <c r="BL185" s="87"/>
      <c r="BM185" s="86" t="str">
        <f>_xlfn.XLOOKUP(Form_Responses181112[[#This Row],[Sekolah School (Cleansed)]],'Quality Check'!$B$11:$B$14,'Quality Check'!$C$11:$C$14,)</f>
        <v>Rural</v>
      </c>
      <c r="BN185" s="86" t="str">
        <f>_xlfn.XLOOKUP(Form_Responses181112[[#This Row],[Sekolah School (Cleansed)]],'Quality Check'!$B$11:$B$14,'Quality Check'!$D$11:$D$14,)</f>
        <v>Controlled Group (CG)</v>
      </c>
    </row>
    <row r="186" spans="1:66" ht="13.2" x14ac:dyDescent="0.25">
      <c r="A186" s="82">
        <v>45572.520917361107</v>
      </c>
      <c r="B186" s="83" t="s">
        <v>591</v>
      </c>
      <c r="C186" s="84" t="s">
        <v>592</v>
      </c>
      <c r="D186" s="83">
        <v>100</v>
      </c>
      <c r="E186" s="83">
        <v>0.54</v>
      </c>
      <c r="F186" s="83" t="s">
        <v>423</v>
      </c>
      <c r="G186" s="83" t="s">
        <v>76</v>
      </c>
      <c r="H186" s="83" t="s">
        <v>434</v>
      </c>
      <c r="I186" s="83" t="s">
        <v>63</v>
      </c>
      <c r="J186" s="83" t="s">
        <v>64</v>
      </c>
      <c r="K186" s="83" t="s">
        <v>64</v>
      </c>
      <c r="L186" s="83" t="s">
        <v>64</v>
      </c>
      <c r="M186" s="83" t="s">
        <v>64</v>
      </c>
      <c r="N186" s="83" t="s">
        <v>64</v>
      </c>
      <c r="O186" s="83" t="s">
        <v>84</v>
      </c>
      <c r="P186" s="83" t="s">
        <v>64</v>
      </c>
      <c r="Q186" s="83" t="s">
        <v>78</v>
      </c>
      <c r="R186" s="83" t="s">
        <v>64</v>
      </c>
      <c r="S186" s="83" t="s">
        <v>78</v>
      </c>
      <c r="T186" s="83" t="s">
        <v>78</v>
      </c>
      <c r="U186" s="83" t="s">
        <v>84</v>
      </c>
      <c r="V186" s="83" t="s">
        <v>64</v>
      </c>
      <c r="W186" s="83" t="s">
        <v>64</v>
      </c>
      <c r="X186" s="83" t="s">
        <v>78</v>
      </c>
      <c r="Y186" s="83" t="s">
        <v>64</v>
      </c>
      <c r="Z186" s="83" t="s">
        <v>66</v>
      </c>
      <c r="AA186" s="83" t="s">
        <v>66</v>
      </c>
      <c r="AB186" s="83" t="s">
        <v>66</v>
      </c>
      <c r="AC186" s="83" t="s">
        <v>66</v>
      </c>
      <c r="AD186" s="83" t="s">
        <v>66</v>
      </c>
      <c r="AE186" s="83" t="s">
        <v>66</v>
      </c>
      <c r="AF186" s="83" t="s">
        <v>66</v>
      </c>
      <c r="AG186" s="83" t="s">
        <v>66</v>
      </c>
      <c r="AH186" s="83" t="s">
        <v>79</v>
      </c>
      <c r="AI186" s="83" t="s">
        <v>66</v>
      </c>
      <c r="AJ186" s="83" t="s">
        <v>66</v>
      </c>
      <c r="AK186" s="83" t="s">
        <v>66</v>
      </c>
      <c r="AL186" s="83" t="s">
        <v>66</v>
      </c>
      <c r="AM186" s="83" t="s">
        <v>66</v>
      </c>
      <c r="AN186" s="83" t="s">
        <v>66</v>
      </c>
      <c r="AO186" s="83" t="s">
        <v>66</v>
      </c>
      <c r="AP186" s="83" t="s">
        <v>67</v>
      </c>
      <c r="AQ186" s="83" t="s">
        <v>67</v>
      </c>
      <c r="AR186" s="83" t="s">
        <v>86</v>
      </c>
      <c r="AS186" s="83" t="s">
        <v>593</v>
      </c>
      <c r="AT186" s="83" t="s">
        <v>169</v>
      </c>
      <c r="AU186" s="83" t="s">
        <v>93</v>
      </c>
      <c r="AV186" s="83" t="s">
        <v>67</v>
      </c>
      <c r="AW186" s="83" t="s">
        <v>73</v>
      </c>
      <c r="AX186" s="83" t="s">
        <v>73</v>
      </c>
      <c r="AY186" s="83" t="s">
        <v>63</v>
      </c>
      <c r="AZ186" s="83" t="s">
        <v>63</v>
      </c>
      <c r="BA186" s="83" t="s">
        <v>72</v>
      </c>
      <c r="BB186" s="83" t="s">
        <v>73</v>
      </c>
      <c r="BC186" s="83" t="s">
        <v>73</v>
      </c>
      <c r="BD186" s="83"/>
      <c r="BE186" s="83" t="s">
        <v>73</v>
      </c>
      <c r="BF186" s="83"/>
      <c r="BG186" s="87" t="s">
        <v>335</v>
      </c>
      <c r="BH186" s="86" t="s">
        <v>60</v>
      </c>
      <c r="BI186" s="76" t="s">
        <v>1414</v>
      </c>
      <c r="BJ186">
        <f t="shared" si="4"/>
        <v>9</v>
      </c>
      <c r="BK186" s="87">
        <f t="shared" si="5"/>
        <v>46</v>
      </c>
      <c r="BL186" s="87"/>
      <c r="BM186" s="86" t="str">
        <f>_xlfn.XLOOKUP(Form_Responses181112[[#This Row],[Sekolah School (Cleansed)]],'Quality Check'!$B$11:$B$14,'Quality Check'!$C$11:$C$14,)</f>
        <v>Rural</v>
      </c>
      <c r="BN186" s="86" t="str">
        <f>_xlfn.XLOOKUP(Form_Responses181112[[#This Row],[Sekolah School (Cleansed)]],'Quality Check'!$B$11:$B$14,'Quality Check'!$D$11:$D$14,)</f>
        <v>Controlled Group (CG)</v>
      </c>
    </row>
    <row r="187" spans="1:66" ht="13.2" x14ac:dyDescent="0.25">
      <c r="A187" s="82">
        <v>45572.521214432869</v>
      </c>
      <c r="B187" s="83" t="s">
        <v>594</v>
      </c>
      <c r="C187" s="84" t="s">
        <v>595</v>
      </c>
      <c r="D187" s="83">
        <v>67.86</v>
      </c>
      <c r="E187" s="83">
        <v>0.46</v>
      </c>
      <c r="F187" s="83" t="s">
        <v>423</v>
      </c>
      <c r="G187" s="83" t="s">
        <v>76</v>
      </c>
      <c r="H187" s="83" t="s">
        <v>434</v>
      </c>
      <c r="I187" s="83" t="s">
        <v>63</v>
      </c>
      <c r="J187" s="83" t="s">
        <v>64</v>
      </c>
      <c r="K187" s="83" t="s">
        <v>64</v>
      </c>
      <c r="L187" s="83" t="s">
        <v>64</v>
      </c>
      <c r="M187" s="83" t="s">
        <v>64</v>
      </c>
      <c r="N187" s="83" t="s">
        <v>64</v>
      </c>
      <c r="O187" s="83" t="s">
        <v>64</v>
      </c>
      <c r="P187" s="83" t="s">
        <v>78</v>
      </c>
      <c r="Q187" s="83" t="s">
        <v>64</v>
      </c>
      <c r="R187" s="83" t="s">
        <v>64</v>
      </c>
      <c r="S187" s="83" t="s">
        <v>64</v>
      </c>
      <c r="T187" s="83" t="s">
        <v>64</v>
      </c>
      <c r="U187" s="83" t="s">
        <v>64</v>
      </c>
      <c r="V187" s="83" t="s">
        <v>64</v>
      </c>
      <c r="W187" s="83" t="s">
        <v>64</v>
      </c>
      <c r="X187" s="83" t="s">
        <v>64</v>
      </c>
      <c r="Y187" s="83" t="s">
        <v>64</v>
      </c>
      <c r="Z187" s="83" t="s">
        <v>66</v>
      </c>
      <c r="AA187" s="83" t="s">
        <v>66</v>
      </c>
      <c r="AB187" s="83" t="s">
        <v>66</v>
      </c>
      <c r="AC187" s="83" t="s">
        <v>66</v>
      </c>
      <c r="AD187" s="83" t="s">
        <v>66</v>
      </c>
      <c r="AE187" s="83" t="s">
        <v>66</v>
      </c>
      <c r="AF187" s="83" t="s">
        <v>66</v>
      </c>
      <c r="AG187" s="83" t="s">
        <v>66</v>
      </c>
      <c r="AH187" s="83" t="s">
        <v>65</v>
      </c>
      <c r="AI187" s="83" t="s">
        <v>66</v>
      </c>
      <c r="AJ187" s="83" t="s">
        <v>66</v>
      </c>
      <c r="AK187" s="83" t="s">
        <v>66</v>
      </c>
      <c r="AL187" s="83" t="s">
        <v>66</v>
      </c>
      <c r="AM187" s="83" t="s">
        <v>66</v>
      </c>
      <c r="AN187" s="83" t="s">
        <v>65</v>
      </c>
      <c r="AO187" s="83" t="s">
        <v>65</v>
      </c>
      <c r="AP187" s="83" t="s">
        <v>67</v>
      </c>
      <c r="AQ187" s="83" t="s">
        <v>67</v>
      </c>
      <c r="AR187" s="83" t="s">
        <v>63</v>
      </c>
      <c r="AS187" s="83" t="s">
        <v>81</v>
      </c>
      <c r="AT187" s="83" t="s">
        <v>69</v>
      </c>
      <c r="AU187" s="83" t="s">
        <v>80</v>
      </c>
      <c r="AV187" s="83" t="s">
        <v>71</v>
      </c>
      <c r="AW187" s="83" t="s">
        <v>72</v>
      </c>
      <c r="AX187" s="83" t="s">
        <v>72</v>
      </c>
      <c r="AY187" s="83" t="s">
        <v>72</v>
      </c>
      <c r="AZ187" s="83" t="s">
        <v>72</v>
      </c>
      <c r="BA187" s="83" t="s">
        <v>72</v>
      </c>
      <c r="BB187" s="83" t="s">
        <v>72</v>
      </c>
      <c r="BC187" s="83" t="s">
        <v>73</v>
      </c>
      <c r="BD187" s="83"/>
      <c r="BE187" s="83" t="s">
        <v>73</v>
      </c>
      <c r="BF187" s="83"/>
      <c r="BG187" s="87" t="s">
        <v>335</v>
      </c>
      <c r="BH187" s="86" t="s">
        <v>60</v>
      </c>
      <c r="BI187" s="76" t="s">
        <v>1414</v>
      </c>
      <c r="BJ187">
        <f t="shared" si="4"/>
        <v>14</v>
      </c>
      <c r="BK187" s="87">
        <f t="shared" si="5"/>
        <v>50</v>
      </c>
      <c r="BL187" s="87"/>
      <c r="BM187" s="86" t="str">
        <f>_xlfn.XLOOKUP(Form_Responses181112[[#This Row],[Sekolah School (Cleansed)]],'Quality Check'!$B$11:$B$14,'Quality Check'!$C$11:$C$14,)</f>
        <v>Rural</v>
      </c>
      <c r="BN187" s="86" t="str">
        <f>_xlfn.XLOOKUP(Form_Responses181112[[#This Row],[Sekolah School (Cleansed)]],'Quality Check'!$B$11:$B$14,'Quality Check'!$D$11:$D$14,)</f>
        <v>Controlled Group (CG)</v>
      </c>
    </row>
    <row r="188" spans="1:66" ht="13.2" x14ac:dyDescent="0.25">
      <c r="A188" s="82">
        <v>45572.521337719911</v>
      </c>
      <c r="B188" s="83" t="s">
        <v>596</v>
      </c>
      <c r="C188" s="84" t="s">
        <v>597</v>
      </c>
      <c r="D188" s="83">
        <v>100</v>
      </c>
      <c r="E188" s="83">
        <v>0.38</v>
      </c>
      <c r="F188" s="83" t="s">
        <v>423</v>
      </c>
      <c r="G188" s="83" t="s">
        <v>76</v>
      </c>
      <c r="H188" s="83" t="s">
        <v>547</v>
      </c>
      <c r="I188" s="83" t="s">
        <v>63</v>
      </c>
      <c r="J188" s="83" t="s">
        <v>64</v>
      </c>
      <c r="K188" s="83" t="s">
        <v>84</v>
      </c>
      <c r="L188" s="83" t="s">
        <v>145</v>
      </c>
      <c r="M188" s="83" t="s">
        <v>84</v>
      </c>
      <c r="N188" s="83" t="s">
        <v>78</v>
      </c>
      <c r="O188" s="83" t="s">
        <v>64</v>
      </c>
      <c r="P188" s="83" t="s">
        <v>84</v>
      </c>
      <c r="Q188" s="83" t="s">
        <v>84</v>
      </c>
      <c r="R188" s="83" t="s">
        <v>64</v>
      </c>
      <c r="S188" s="83" t="s">
        <v>84</v>
      </c>
      <c r="T188" s="83" t="s">
        <v>64</v>
      </c>
      <c r="U188" s="83" t="s">
        <v>64</v>
      </c>
      <c r="V188" s="83" t="s">
        <v>84</v>
      </c>
      <c r="W188" s="83" t="s">
        <v>84</v>
      </c>
      <c r="X188" s="83" t="s">
        <v>84</v>
      </c>
      <c r="Y188" s="83" t="s">
        <v>84</v>
      </c>
      <c r="Z188" s="83" t="s">
        <v>66</v>
      </c>
      <c r="AA188" s="83" t="s">
        <v>66</v>
      </c>
      <c r="AB188" s="83" t="s">
        <v>66</v>
      </c>
      <c r="AC188" s="83" t="s">
        <v>65</v>
      </c>
      <c r="AD188" s="83" t="s">
        <v>66</v>
      </c>
      <c r="AE188" s="83" t="s">
        <v>66</v>
      </c>
      <c r="AF188" s="83" t="s">
        <v>66</v>
      </c>
      <c r="AG188" s="83" t="s">
        <v>65</v>
      </c>
      <c r="AH188" s="83" t="s">
        <v>65</v>
      </c>
      <c r="AI188" s="83" t="s">
        <v>101</v>
      </c>
      <c r="AJ188" s="83" t="s">
        <v>66</v>
      </c>
      <c r="AK188" s="83" t="s">
        <v>65</v>
      </c>
      <c r="AL188" s="83" t="s">
        <v>65</v>
      </c>
      <c r="AM188" s="83" t="s">
        <v>65</v>
      </c>
      <c r="AN188" s="83" t="s">
        <v>66</v>
      </c>
      <c r="AO188" s="83" t="s">
        <v>65</v>
      </c>
      <c r="AP188" s="83" t="s">
        <v>85</v>
      </c>
      <c r="AQ188" s="83" t="s">
        <v>85</v>
      </c>
      <c r="AR188" s="83" t="s">
        <v>86</v>
      </c>
      <c r="AS188" s="83" t="s">
        <v>598</v>
      </c>
      <c r="AT188" s="83" t="s">
        <v>87</v>
      </c>
      <c r="AU188" s="83" t="s">
        <v>85</v>
      </c>
      <c r="AV188" s="83" t="s">
        <v>469</v>
      </c>
      <c r="AW188" s="83" t="s">
        <v>63</v>
      </c>
      <c r="AX188" s="83" t="s">
        <v>72</v>
      </c>
      <c r="AY188" s="83" t="s">
        <v>63</v>
      </c>
      <c r="AZ188" s="83" t="s">
        <v>63</v>
      </c>
      <c r="BA188" s="83" t="s">
        <v>63</v>
      </c>
      <c r="BB188" s="83" t="s">
        <v>63</v>
      </c>
      <c r="BC188" s="83" t="s">
        <v>73</v>
      </c>
      <c r="BD188" s="83"/>
      <c r="BE188" s="83" t="s">
        <v>63</v>
      </c>
      <c r="BF188" s="83" t="s">
        <v>122</v>
      </c>
      <c r="BG188" s="87" t="s">
        <v>335</v>
      </c>
      <c r="BH188" s="86" t="s">
        <v>60</v>
      </c>
      <c r="BI188" s="76" t="s">
        <v>1414</v>
      </c>
      <c r="BJ188">
        <f t="shared" si="4"/>
        <v>5</v>
      </c>
      <c r="BK188" s="87">
        <f t="shared" si="5"/>
        <v>56</v>
      </c>
      <c r="BL188" s="87"/>
      <c r="BM188" s="86" t="str">
        <f>_xlfn.XLOOKUP(Form_Responses181112[[#This Row],[Sekolah School (Cleansed)]],'Quality Check'!$B$11:$B$14,'Quality Check'!$C$11:$C$14,)</f>
        <v>Rural</v>
      </c>
      <c r="BN188" s="86" t="str">
        <f>_xlfn.XLOOKUP(Form_Responses181112[[#This Row],[Sekolah School (Cleansed)]],'Quality Check'!$B$11:$B$14,'Quality Check'!$D$11:$D$14,)</f>
        <v>Controlled Group (CG)</v>
      </c>
    </row>
    <row r="189" spans="1:66" ht="13.2" x14ac:dyDescent="0.25">
      <c r="A189" s="82">
        <v>45572.524186782408</v>
      </c>
      <c r="B189" s="83" t="s">
        <v>599</v>
      </c>
      <c r="C189" s="84" t="s">
        <v>600</v>
      </c>
      <c r="D189" s="83">
        <v>80.349999999999994</v>
      </c>
      <c r="E189" s="83">
        <v>0.54</v>
      </c>
      <c r="F189" s="83" t="s">
        <v>423</v>
      </c>
      <c r="G189" s="83" t="s">
        <v>76</v>
      </c>
      <c r="H189" s="83" t="s">
        <v>601</v>
      </c>
      <c r="I189" s="83" t="s">
        <v>63</v>
      </c>
      <c r="J189" s="83" t="s">
        <v>64</v>
      </c>
      <c r="K189" s="83" t="s">
        <v>64</v>
      </c>
      <c r="L189" s="83" t="s">
        <v>64</v>
      </c>
      <c r="M189" s="83" t="s">
        <v>64</v>
      </c>
      <c r="N189" s="83" t="s">
        <v>84</v>
      </c>
      <c r="O189" s="83" t="s">
        <v>64</v>
      </c>
      <c r="P189" s="83" t="s">
        <v>64</v>
      </c>
      <c r="Q189" s="83" t="s">
        <v>78</v>
      </c>
      <c r="R189" s="83" t="s">
        <v>64</v>
      </c>
      <c r="S189" s="83" t="s">
        <v>84</v>
      </c>
      <c r="T189" s="83" t="s">
        <v>64</v>
      </c>
      <c r="U189" s="83" t="s">
        <v>84</v>
      </c>
      <c r="V189" s="83" t="s">
        <v>64</v>
      </c>
      <c r="W189" s="83" t="s">
        <v>64</v>
      </c>
      <c r="X189" s="83" t="s">
        <v>84</v>
      </c>
      <c r="Y189" s="83" t="s">
        <v>64</v>
      </c>
      <c r="Z189" s="83" t="s">
        <v>66</v>
      </c>
      <c r="AA189" s="83" t="s">
        <v>65</v>
      </c>
      <c r="AB189" s="83" t="s">
        <v>66</v>
      </c>
      <c r="AC189" s="83" t="s">
        <v>66</v>
      </c>
      <c r="AD189" s="83" t="s">
        <v>66</v>
      </c>
      <c r="AE189" s="83" t="s">
        <v>66</v>
      </c>
      <c r="AF189" s="83" t="s">
        <v>66</v>
      </c>
      <c r="AG189" s="83" t="s">
        <v>66</v>
      </c>
      <c r="AH189" s="83" t="s">
        <v>66</v>
      </c>
      <c r="AI189" s="83" t="s">
        <v>101</v>
      </c>
      <c r="AJ189" s="83" t="s">
        <v>66</v>
      </c>
      <c r="AK189" s="83" t="s">
        <v>66</v>
      </c>
      <c r="AL189" s="83" t="s">
        <v>66</v>
      </c>
      <c r="AM189" s="83" t="s">
        <v>66</v>
      </c>
      <c r="AN189" s="83" t="s">
        <v>79</v>
      </c>
      <c r="AO189" s="83" t="s">
        <v>66</v>
      </c>
      <c r="AP189" s="83" t="s">
        <v>67</v>
      </c>
      <c r="AQ189" s="83" t="s">
        <v>67</v>
      </c>
      <c r="AR189" s="83" t="s">
        <v>63</v>
      </c>
      <c r="AS189" s="83" t="s">
        <v>602</v>
      </c>
      <c r="AT189" s="83" t="s">
        <v>69</v>
      </c>
      <c r="AU189" s="83" t="s">
        <v>93</v>
      </c>
      <c r="AV189" s="83" t="s">
        <v>132</v>
      </c>
      <c r="AW189" s="83" t="s">
        <v>73</v>
      </c>
      <c r="AX189" s="83" t="s">
        <v>73</v>
      </c>
      <c r="AY189" s="83" t="s">
        <v>73</v>
      </c>
      <c r="AZ189" s="83" t="s">
        <v>73</v>
      </c>
      <c r="BA189" s="83" t="s">
        <v>73</v>
      </c>
      <c r="BB189" s="83" t="s">
        <v>73</v>
      </c>
      <c r="BC189" s="83" t="s">
        <v>73</v>
      </c>
      <c r="BD189" s="83"/>
      <c r="BE189" s="83" t="s">
        <v>73</v>
      </c>
      <c r="BF189" s="83"/>
      <c r="BG189" s="87" t="s">
        <v>335</v>
      </c>
      <c r="BH189" s="86" t="s">
        <v>60</v>
      </c>
      <c r="BI189" s="76" t="s">
        <v>1414</v>
      </c>
      <c r="BJ189">
        <f t="shared" si="4"/>
        <v>10</v>
      </c>
      <c r="BK189" s="87">
        <f t="shared" si="5"/>
        <v>49</v>
      </c>
      <c r="BL189" s="87"/>
      <c r="BM189" s="86" t="str">
        <f>_xlfn.XLOOKUP(Form_Responses181112[[#This Row],[Sekolah School (Cleansed)]],'Quality Check'!$B$11:$B$14,'Quality Check'!$C$11:$C$14,)</f>
        <v>Rural</v>
      </c>
      <c r="BN189" s="86" t="str">
        <f>_xlfn.XLOOKUP(Form_Responses181112[[#This Row],[Sekolah School (Cleansed)]],'Quality Check'!$B$11:$B$14,'Quality Check'!$D$11:$D$14,)</f>
        <v>Controlled Group (CG)</v>
      </c>
    </row>
    <row r="190" spans="1:66" ht="13.2" x14ac:dyDescent="0.25">
      <c r="A190" s="82">
        <v>45572.526068194449</v>
      </c>
      <c r="B190" s="83" t="s">
        <v>603</v>
      </c>
      <c r="C190" s="84" t="s">
        <v>604</v>
      </c>
      <c r="D190" s="83">
        <v>25</v>
      </c>
      <c r="E190" s="83">
        <v>0.13</v>
      </c>
      <c r="F190" s="83" t="s">
        <v>423</v>
      </c>
      <c r="G190" s="83" t="s">
        <v>76</v>
      </c>
      <c r="H190" s="83" t="s">
        <v>605</v>
      </c>
      <c r="I190" s="83" t="s">
        <v>63</v>
      </c>
      <c r="J190" s="83" t="s">
        <v>64</v>
      </c>
      <c r="K190" s="83" t="s">
        <v>84</v>
      </c>
      <c r="L190" s="83" t="s">
        <v>64</v>
      </c>
      <c r="M190" s="83" t="s">
        <v>84</v>
      </c>
      <c r="N190" s="83" t="s">
        <v>64</v>
      </c>
      <c r="O190" s="83" t="s">
        <v>78</v>
      </c>
      <c r="P190" s="83" t="s">
        <v>84</v>
      </c>
      <c r="Q190" s="83" t="s">
        <v>64</v>
      </c>
      <c r="R190" s="83" t="s">
        <v>64</v>
      </c>
      <c r="S190" s="83" t="s">
        <v>64</v>
      </c>
      <c r="T190" s="83" t="s">
        <v>64</v>
      </c>
      <c r="U190" s="83" t="s">
        <v>64</v>
      </c>
      <c r="V190" s="83" t="s">
        <v>64</v>
      </c>
      <c r="W190" s="83" t="s">
        <v>84</v>
      </c>
      <c r="X190" s="83" t="s">
        <v>64</v>
      </c>
      <c r="Y190" s="83" t="s">
        <v>64</v>
      </c>
      <c r="Z190" s="83" t="s">
        <v>66</v>
      </c>
      <c r="AA190" s="83" t="s">
        <v>65</v>
      </c>
      <c r="AB190" s="83" t="s">
        <v>66</v>
      </c>
      <c r="AC190" s="83" t="s">
        <v>66</v>
      </c>
      <c r="AD190" s="83" t="s">
        <v>66</v>
      </c>
      <c r="AE190" s="83" t="s">
        <v>66</v>
      </c>
      <c r="AF190" s="83" t="s">
        <v>65</v>
      </c>
      <c r="AG190" s="83" t="s">
        <v>65</v>
      </c>
      <c r="AH190" s="83" t="s">
        <v>65</v>
      </c>
      <c r="AI190" s="83" t="s">
        <v>101</v>
      </c>
      <c r="AJ190" s="83" t="s">
        <v>65</v>
      </c>
      <c r="AK190" s="83" t="s">
        <v>65</v>
      </c>
      <c r="AL190" s="83" t="s">
        <v>65</v>
      </c>
      <c r="AM190" s="83" t="s">
        <v>66</v>
      </c>
      <c r="AN190" s="83" t="s">
        <v>66</v>
      </c>
      <c r="AO190" s="83" t="s">
        <v>66</v>
      </c>
      <c r="AP190" s="83" t="s">
        <v>85</v>
      </c>
      <c r="AQ190" s="83" t="s">
        <v>85</v>
      </c>
      <c r="AR190" s="83" t="s">
        <v>63</v>
      </c>
      <c r="AS190" s="83" t="s">
        <v>81</v>
      </c>
      <c r="AT190" s="83" t="s">
        <v>87</v>
      </c>
      <c r="AU190" s="83" t="s">
        <v>70</v>
      </c>
      <c r="AV190" s="83" t="s">
        <v>80</v>
      </c>
      <c r="AW190" s="83" t="s">
        <v>63</v>
      </c>
      <c r="AX190" s="83" t="s">
        <v>72</v>
      </c>
      <c r="AY190" s="83" t="s">
        <v>72</v>
      </c>
      <c r="AZ190" s="83" t="s">
        <v>73</v>
      </c>
      <c r="BA190" s="83" t="s">
        <v>72</v>
      </c>
      <c r="BB190" s="83" t="s">
        <v>73</v>
      </c>
      <c r="BC190" s="83" t="s">
        <v>73</v>
      </c>
      <c r="BD190" s="83"/>
      <c r="BE190" s="83" t="s">
        <v>73</v>
      </c>
      <c r="BF190" s="83"/>
      <c r="BG190" s="87" t="s">
        <v>335</v>
      </c>
      <c r="BH190" s="86" t="s">
        <v>60</v>
      </c>
      <c r="BI190" s="76" t="s">
        <v>1414</v>
      </c>
      <c r="BJ190">
        <f t="shared" si="4"/>
        <v>11</v>
      </c>
      <c r="BK190" s="87">
        <f t="shared" si="5"/>
        <v>56</v>
      </c>
      <c r="BL190" s="87"/>
      <c r="BM190" s="86" t="str">
        <f>_xlfn.XLOOKUP(Form_Responses181112[[#This Row],[Sekolah School (Cleansed)]],'Quality Check'!$B$11:$B$14,'Quality Check'!$C$11:$C$14,)</f>
        <v>Rural</v>
      </c>
      <c r="BN190" s="86" t="str">
        <f>_xlfn.XLOOKUP(Form_Responses181112[[#This Row],[Sekolah School (Cleansed)]],'Quality Check'!$B$11:$B$14,'Quality Check'!$D$11:$D$14,)</f>
        <v>Controlled Group (CG)</v>
      </c>
    </row>
    <row r="191" spans="1:66" ht="13.2" x14ac:dyDescent="0.25">
      <c r="A191" s="82">
        <v>45572.527178206015</v>
      </c>
      <c r="B191" s="83" t="s">
        <v>606</v>
      </c>
      <c r="C191" s="84" t="s">
        <v>607</v>
      </c>
      <c r="D191" s="83">
        <v>100</v>
      </c>
      <c r="E191" s="83">
        <v>0.67</v>
      </c>
      <c r="F191" s="83" t="s">
        <v>423</v>
      </c>
      <c r="G191" s="83" t="s">
        <v>76</v>
      </c>
      <c r="H191" s="83" t="s">
        <v>420</v>
      </c>
      <c r="I191" s="83" t="s">
        <v>63</v>
      </c>
      <c r="J191" s="83" t="s">
        <v>145</v>
      </c>
      <c r="K191" s="83" t="s">
        <v>84</v>
      </c>
      <c r="L191" s="83" t="s">
        <v>64</v>
      </c>
      <c r="M191" s="83" t="s">
        <v>84</v>
      </c>
      <c r="N191" s="83" t="s">
        <v>84</v>
      </c>
      <c r="O191" s="83" t="s">
        <v>64</v>
      </c>
      <c r="P191" s="83" t="s">
        <v>84</v>
      </c>
      <c r="Q191" s="83" t="s">
        <v>84</v>
      </c>
      <c r="R191" s="83" t="s">
        <v>64</v>
      </c>
      <c r="S191" s="83" t="s">
        <v>64</v>
      </c>
      <c r="T191" s="83" t="s">
        <v>64</v>
      </c>
      <c r="U191" s="83" t="s">
        <v>64</v>
      </c>
      <c r="V191" s="83" t="s">
        <v>64</v>
      </c>
      <c r="W191" s="83" t="s">
        <v>64</v>
      </c>
      <c r="X191" s="83" t="s">
        <v>84</v>
      </c>
      <c r="Y191" s="83" t="s">
        <v>84</v>
      </c>
      <c r="Z191" s="83" t="s">
        <v>66</v>
      </c>
      <c r="AA191" s="83" t="s">
        <v>66</v>
      </c>
      <c r="AB191" s="83" t="s">
        <v>65</v>
      </c>
      <c r="AC191" s="83" t="s">
        <v>66</v>
      </c>
      <c r="AD191" s="83" t="s">
        <v>65</v>
      </c>
      <c r="AE191" s="83" t="s">
        <v>66</v>
      </c>
      <c r="AF191" s="83" t="s">
        <v>66</v>
      </c>
      <c r="AG191" s="83" t="s">
        <v>65</v>
      </c>
      <c r="AH191" s="83" t="s">
        <v>79</v>
      </c>
      <c r="AI191" s="83" t="s">
        <v>79</v>
      </c>
      <c r="AJ191" s="83" t="s">
        <v>66</v>
      </c>
      <c r="AK191" s="83" t="s">
        <v>66</v>
      </c>
      <c r="AL191" s="83" t="s">
        <v>66</v>
      </c>
      <c r="AM191" s="83" t="s">
        <v>66</v>
      </c>
      <c r="AN191" s="83" t="s">
        <v>66</v>
      </c>
      <c r="AO191" s="83" t="s">
        <v>66</v>
      </c>
      <c r="AP191" s="83" t="s">
        <v>85</v>
      </c>
      <c r="AQ191" s="83" t="s">
        <v>85</v>
      </c>
      <c r="AR191" s="83" t="s">
        <v>63</v>
      </c>
      <c r="AS191" s="83" t="s">
        <v>223</v>
      </c>
      <c r="AT191" s="83" t="s">
        <v>87</v>
      </c>
      <c r="AU191" s="83" t="s">
        <v>93</v>
      </c>
      <c r="AV191" s="83" t="s">
        <v>71</v>
      </c>
      <c r="AW191" s="83" t="s">
        <v>72</v>
      </c>
      <c r="AX191" s="83" t="s">
        <v>72</v>
      </c>
      <c r="AY191" s="83" t="s">
        <v>63</v>
      </c>
      <c r="AZ191" s="83" t="s">
        <v>63</v>
      </c>
      <c r="BA191" s="83" t="s">
        <v>72</v>
      </c>
      <c r="BB191" s="83" t="s">
        <v>72</v>
      </c>
      <c r="BC191" s="83" t="s">
        <v>73</v>
      </c>
      <c r="BD191" s="83"/>
      <c r="BE191" s="83" t="s">
        <v>73</v>
      </c>
      <c r="BF191" s="83"/>
      <c r="BG191" s="87" t="s">
        <v>335</v>
      </c>
      <c r="BH191" s="86" t="s">
        <v>60</v>
      </c>
      <c r="BI191" s="76" t="s">
        <v>1414</v>
      </c>
      <c r="BJ191">
        <f t="shared" si="4"/>
        <v>8</v>
      </c>
      <c r="BK191" s="87">
        <f t="shared" si="5"/>
        <v>50</v>
      </c>
      <c r="BL191" s="87"/>
      <c r="BM191" s="86" t="str">
        <f>_xlfn.XLOOKUP(Form_Responses181112[[#This Row],[Sekolah School (Cleansed)]],'Quality Check'!$B$11:$B$14,'Quality Check'!$C$11:$C$14,)</f>
        <v>Rural</v>
      </c>
      <c r="BN191" s="86" t="str">
        <f>_xlfn.XLOOKUP(Form_Responses181112[[#This Row],[Sekolah School (Cleansed)]],'Quality Check'!$B$11:$B$14,'Quality Check'!$D$11:$D$14,)</f>
        <v>Controlled Group (CG)</v>
      </c>
    </row>
    <row r="192" spans="1:66" ht="13.2" x14ac:dyDescent="0.25">
      <c r="A192" s="82">
        <v>45572.528311215283</v>
      </c>
      <c r="B192" s="83" t="s">
        <v>608</v>
      </c>
      <c r="C192" s="84" t="s">
        <v>609</v>
      </c>
      <c r="D192" s="83">
        <v>100</v>
      </c>
      <c r="E192" s="83">
        <v>1.04</v>
      </c>
      <c r="F192" s="83" t="s">
        <v>423</v>
      </c>
      <c r="G192" s="83" t="s">
        <v>76</v>
      </c>
      <c r="H192" s="83" t="s">
        <v>358</v>
      </c>
      <c r="I192" s="83" t="s">
        <v>73</v>
      </c>
      <c r="J192" s="83" t="s">
        <v>64</v>
      </c>
      <c r="K192" s="83" t="s">
        <v>78</v>
      </c>
      <c r="L192" s="83" t="s">
        <v>64</v>
      </c>
      <c r="M192" s="83" t="s">
        <v>84</v>
      </c>
      <c r="N192" s="83" t="s">
        <v>64</v>
      </c>
      <c r="O192" s="83" t="s">
        <v>64</v>
      </c>
      <c r="P192" s="83" t="s">
        <v>78</v>
      </c>
      <c r="Q192" s="83" t="s">
        <v>64</v>
      </c>
      <c r="R192" s="83" t="s">
        <v>64</v>
      </c>
      <c r="S192" s="83" t="s">
        <v>84</v>
      </c>
      <c r="T192" s="83" t="s">
        <v>84</v>
      </c>
      <c r="U192" s="83" t="s">
        <v>84</v>
      </c>
      <c r="V192" s="83" t="s">
        <v>78</v>
      </c>
      <c r="W192" s="83" t="s">
        <v>64</v>
      </c>
      <c r="X192" s="83" t="s">
        <v>78</v>
      </c>
      <c r="Y192" s="83" t="s">
        <v>64</v>
      </c>
      <c r="Z192" s="83" t="s">
        <v>66</v>
      </c>
      <c r="AA192" s="83" t="s">
        <v>65</v>
      </c>
      <c r="AB192" s="83" t="s">
        <v>65</v>
      </c>
      <c r="AC192" s="83" t="s">
        <v>66</v>
      </c>
      <c r="AD192" s="83" t="s">
        <v>66</v>
      </c>
      <c r="AE192" s="83" t="s">
        <v>66</v>
      </c>
      <c r="AF192" s="83" t="s">
        <v>66</v>
      </c>
      <c r="AG192" s="83" t="s">
        <v>66</v>
      </c>
      <c r="AH192" s="83" t="s">
        <v>66</v>
      </c>
      <c r="AI192" s="83" t="s">
        <v>79</v>
      </c>
      <c r="AJ192" s="83" t="s">
        <v>65</v>
      </c>
      <c r="AK192" s="83" t="s">
        <v>66</v>
      </c>
      <c r="AL192" s="83" t="s">
        <v>79</v>
      </c>
      <c r="AM192" s="83" t="s">
        <v>66</v>
      </c>
      <c r="AN192" s="83" t="s">
        <v>65</v>
      </c>
      <c r="AO192" s="83" t="s">
        <v>66</v>
      </c>
      <c r="AP192" s="83" t="s">
        <v>85</v>
      </c>
      <c r="AQ192" s="83" t="s">
        <v>85</v>
      </c>
      <c r="AR192" s="83" t="s">
        <v>63</v>
      </c>
      <c r="AS192" s="83" t="s">
        <v>120</v>
      </c>
      <c r="AT192" s="83" t="s">
        <v>87</v>
      </c>
      <c r="AU192" s="83" t="s">
        <v>67</v>
      </c>
      <c r="AV192" s="83" t="s">
        <v>67</v>
      </c>
      <c r="AW192" s="83" t="s">
        <v>72</v>
      </c>
      <c r="AX192" s="83" t="s">
        <v>73</v>
      </c>
      <c r="AY192" s="83" t="s">
        <v>63</v>
      </c>
      <c r="AZ192" s="83" t="s">
        <v>63</v>
      </c>
      <c r="BA192" s="83" t="s">
        <v>63</v>
      </c>
      <c r="BB192" s="83" t="s">
        <v>72</v>
      </c>
      <c r="BC192" s="83" t="s">
        <v>73</v>
      </c>
      <c r="BD192" s="83"/>
      <c r="BE192" s="83" t="s">
        <v>73</v>
      </c>
      <c r="BF192" s="83"/>
      <c r="BG192" s="87" t="s">
        <v>335</v>
      </c>
      <c r="BH192" s="86" t="s">
        <v>60</v>
      </c>
      <c r="BI192" s="76" t="s">
        <v>1415</v>
      </c>
      <c r="BJ192">
        <f t="shared" si="4"/>
        <v>8</v>
      </c>
      <c r="BK192" s="87">
        <f t="shared" si="5"/>
        <v>51</v>
      </c>
      <c r="BL192" s="87"/>
      <c r="BM192" s="86" t="str">
        <f>_xlfn.XLOOKUP(Form_Responses181112[[#This Row],[Sekolah School (Cleansed)]],'Quality Check'!$B$11:$B$14,'Quality Check'!$C$11:$C$14,)</f>
        <v>Rural</v>
      </c>
      <c r="BN192" s="86" t="str">
        <f>_xlfn.XLOOKUP(Form_Responses181112[[#This Row],[Sekolah School (Cleansed)]],'Quality Check'!$B$11:$B$14,'Quality Check'!$D$11:$D$14,)</f>
        <v>Controlled Group (CG)</v>
      </c>
    </row>
    <row r="193" spans="1:66" ht="13.2" x14ac:dyDescent="0.25">
      <c r="A193" s="82">
        <v>45572.536807777782</v>
      </c>
      <c r="B193" s="83" t="s">
        <v>610</v>
      </c>
      <c r="C193" s="84" t="s">
        <v>611</v>
      </c>
      <c r="D193" s="83">
        <v>100</v>
      </c>
      <c r="E193" s="83">
        <v>1.66</v>
      </c>
      <c r="F193" s="83" t="s">
        <v>423</v>
      </c>
      <c r="G193" s="83" t="s">
        <v>76</v>
      </c>
      <c r="H193" s="83" t="s">
        <v>414</v>
      </c>
      <c r="I193" s="83" t="s">
        <v>63</v>
      </c>
      <c r="J193" s="83" t="s">
        <v>64</v>
      </c>
      <c r="K193" s="83" t="s">
        <v>64</v>
      </c>
      <c r="L193" s="83" t="s">
        <v>78</v>
      </c>
      <c r="M193" s="83" t="s">
        <v>64</v>
      </c>
      <c r="N193" s="83" t="s">
        <v>64</v>
      </c>
      <c r="O193" s="83" t="s">
        <v>64</v>
      </c>
      <c r="P193" s="83" t="s">
        <v>64</v>
      </c>
      <c r="Q193" s="83" t="s">
        <v>64</v>
      </c>
      <c r="R193" s="83" t="s">
        <v>84</v>
      </c>
      <c r="S193" s="83" t="s">
        <v>64</v>
      </c>
      <c r="T193" s="83" t="s">
        <v>64</v>
      </c>
      <c r="U193" s="83" t="s">
        <v>78</v>
      </c>
      <c r="V193" s="83" t="s">
        <v>64</v>
      </c>
      <c r="W193" s="83" t="s">
        <v>64</v>
      </c>
      <c r="X193" s="83" t="s">
        <v>64</v>
      </c>
      <c r="Y193" s="83" t="s">
        <v>64</v>
      </c>
      <c r="Z193" s="83" t="s">
        <v>101</v>
      </c>
      <c r="AA193" s="83" t="s">
        <v>101</v>
      </c>
      <c r="AB193" s="83" t="s">
        <v>79</v>
      </c>
      <c r="AC193" s="83" t="s">
        <v>66</v>
      </c>
      <c r="AD193" s="83" t="s">
        <v>101</v>
      </c>
      <c r="AE193" s="83" t="s">
        <v>66</v>
      </c>
      <c r="AF193" s="83" t="s">
        <v>101</v>
      </c>
      <c r="AG193" s="83" t="s">
        <v>101</v>
      </c>
      <c r="AH193" s="83" t="s">
        <v>79</v>
      </c>
      <c r="AI193" s="83" t="s">
        <v>66</v>
      </c>
      <c r="AJ193" s="83" t="s">
        <v>79</v>
      </c>
      <c r="AK193" s="83" t="s">
        <v>66</v>
      </c>
      <c r="AL193" s="83" t="s">
        <v>66</v>
      </c>
      <c r="AM193" s="83" t="s">
        <v>101</v>
      </c>
      <c r="AN193" s="83" t="s">
        <v>65</v>
      </c>
      <c r="AO193" s="83" t="s">
        <v>65</v>
      </c>
      <c r="AP193" s="83" t="s">
        <v>85</v>
      </c>
      <c r="AQ193" s="83" t="s">
        <v>85</v>
      </c>
      <c r="AR193" s="83" t="s">
        <v>63</v>
      </c>
      <c r="AS193" s="83" t="s">
        <v>115</v>
      </c>
      <c r="AT193" s="83" t="s">
        <v>87</v>
      </c>
      <c r="AU193" s="83" t="s">
        <v>67</v>
      </c>
      <c r="AV193" s="83" t="s">
        <v>154</v>
      </c>
      <c r="AW193" s="83" t="s">
        <v>73</v>
      </c>
      <c r="AX193" s="83" t="s">
        <v>72</v>
      </c>
      <c r="AY193" s="83" t="s">
        <v>73</v>
      </c>
      <c r="AZ193" s="83" t="s">
        <v>72</v>
      </c>
      <c r="BA193" s="83" t="s">
        <v>73</v>
      </c>
      <c r="BB193" s="83" t="s">
        <v>73</v>
      </c>
      <c r="BC193" s="83" t="s">
        <v>73</v>
      </c>
      <c r="BD193" s="83"/>
      <c r="BE193" s="83" t="s">
        <v>73</v>
      </c>
      <c r="BF193" s="83"/>
      <c r="BG193" s="87" t="s">
        <v>335</v>
      </c>
      <c r="BH193" s="86" t="s">
        <v>60</v>
      </c>
      <c r="BI193" s="76" t="s">
        <v>1414</v>
      </c>
      <c r="BJ193">
        <f t="shared" si="4"/>
        <v>12</v>
      </c>
      <c r="BK193" s="87">
        <f t="shared" si="5"/>
        <v>37</v>
      </c>
      <c r="BL193" s="87"/>
      <c r="BM193" s="86" t="str">
        <f>_xlfn.XLOOKUP(Form_Responses181112[[#This Row],[Sekolah School (Cleansed)]],'Quality Check'!$B$11:$B$14,'Quality Check'!$C$11:$C$14,)</f>
        <v>Rural</v>
      </c>
      <c r="BN193" s="86" t="str">
        <f>_xlfn.XLOOKUP(Form_Responses181112[[#This Row],[Sekolah School (Cleansed)]],'Quality Check'!$B$11:$B$14,'Quality Check'!$D$11:$D$14,)</f>
        <v>Controlled Group (CG)</v>
      </c>
    </row>
    <row r="194" spans="1:66" ht="13.2" x14ac:dyDescent="0.25">
      <c r="A194" s="82">
        <v>45573.364077928243</v>
      </c>
      <c r="B194" s="83" t="s">
        <v>612</v>
      </c>
      <c r="C194" s="84" t="s">
        <v>613</v>
      </c>
      <c r="D194" s="83">
        <v>100</v>
      </c>
      <c r="E194" s="83">
        <v>0.17</v>
      </c>
      <c r="F194" s="83" t="s">
        <v>114</v>
      </c>
      <c r="G194" s="83" t="s">
        <v>291</v>
      </c>
      <c r="H194" s="83" t="s">
        <v>614</v>
      </c>
      <c r="I194" s="83" t="s">
        <v>63</v>
      </c>
      <c r="J194" s="83" t="s">
        <v>64</v>
      </c>
      <c r="K194" s="83" t="s">
        <v>64</v>
      </c>
      <c r="L194" s="83" t="s">
        <v>64</v>
      </c>
      <c r="M194" s="83" t="s">
        <v>78</v>
      </c>
      <c r="N194" s="83" t="s">
        <v>64</v>
      </c>
      <c r="O194" s="83" t="s">
        <v>64</v>
      </c>
      <c r="P194" s="83" t="s">
        <v>64</v>
      </c>
      <c r="Q194" s="83" t="s">
        <v>64</v>
      </c>
      <c r="R194" s="83" t="s">
        <v>64</v>
      </c>
      <c r="S194" s="83" t="s">
        <v>64</v>
      </c>
      <c r="T194" s="83" t="s">
        <v>64</v>
      </c>
      <c r="U194" s="83" t="s">
        <v>64</v>
      </c>
      <c r="V194" s="83" t="s">
        <v>78</v>
      </c>
      <c r="W194" s="83" t="s">
        <v>64</v>
      </c>
      <c r="X194" s="83" t="s">
        <v>84</v>
      </c>
      <c r="Y194" s="83" t="s">
        <v>64</v>
      </c>
      <c r="Z194" s="83" t="s">
        <v>65</v>
      </c>
      <c r="AA194" s="83" t="s">
        <v>65</v>
      </c>
      <c r="AB194" s="83" t="s">
        <v>65</v>
      </c>
      <c r="AC194" s="83" t="s">
        <v>65</v>
      </c>
      <c r="AD194" s="83" t="s">
        <v>65</v>
      </c>
      <c r="AE194" s="83" t="s">
        <v>65</v>
      </c>
      <c r="AF194" s="83" t="s">
        <v>65</v>
      </c>
      <c r="AG194" s="83" t="s">
        <v>65</v>
      </c>
      <c r="AH194" s="83" t="s">
        <v>66</v>
      </c>
      <c r="AI194" s="83" t="s">
        <v>66</v>
      </c>
      <c r="AJ194" s="83" t="s">
        <v>66</v>
      </c>
      <c r="AK194" s="83" t="s">
        <v>66</v>
      </c>
      <c r="AL194" s="83" t="s">
        <v>66</v>
      </c>
      <c r="AM194" s="83" t="s">
        <v>65</v>
      </c>
      <c r="AN194" s="83" t="s">
        <v>65</v>
      </c>
      <c r="AO194" s="83" t="s">
        <v>66</v>
      </c>
      <c r="AP194" s="83" t="s">
        <v>67</v>
      </c>
      <c r="AQ194" s="83" t="s">
        <v>67</v>
      </c>
      <c r="AR194" s="83" t="s">
        <v>73</v>
      </c>
      <c r="AS194" s="83" t="s">
        <v>615</v>
      </c>
      <c r="AT194" s="83" t="s">
        <v>87</v>
      </c>
      <c r="AU194" s="83" t="s">
        <v>93</v>
      </c>
      <c r="AV194" s="83" t="s">
        <v>71</v>
      </c>
      <c r="AW194" s="83" t="s">
        <v>72</v>
      </c>
      <c r="AX194" s="83" t="s">
        <v>72</v>
      </c>
      <c r="AY194" s="83" t="s">
        <v>63</v>
      </c>
      <c r="AZ194" s="83" t="s">
        <v>63</v>
      </c>
      <c r="BA194" s="83" t="s">
        <v>72</v>
      </c>
      <c r="BB194" s="83" t="s">
        <v>73</v>
      </c>
      <c r="BC194" s="83" t="s">
        <v>73</v>
      </c>
      <c r="BD194" s="83"/>
      <c r="BE194" s="83" t="s">
        <v>73</v>
      </c>
      <c r="BF194" s="83"/>
      <c r="BG194" s="86" t="s">
        <v>631</v>
      </c>
      <c r="BH194" s="86" t="s">
        <v>114</v>
      </c>
      <c r="BI194" s="76" t="s">
        <v>1414</v>
      </c>
      <c r="BJ194">
        <f t="shared" ref="BJ194:BJ257" si="6">SUM(IF(J194="Betul / True",1,IF(J194="Salah / False",0,IF(J194="Tidak tahu / Dont Know",0,"PLEASE CHECK"))),IF(K194="Betul / True",1,IF(K194="Salah / False",0,IF(K194="Tidak tahu / Dont Know",0,"PLEASE CHECK"))),IF(L194="Betul / True",1,IF(L194="Salah / False",0,IF(L194="Tidak tahu / Dont Know",0,"PLEASE CHECK"))),IF(M194="Betul / True",0,IF(M194="Salah / False",1,IF(M194="Tidak tahu / Dont Know",0,"PLEASE CHECK"))),IF(N194="Betul / True",1,IF(N194="Salah / False",0,IF(N194="Tidak tahu / Dont Know",0,"PLEASE CHECK"))),IF(O194="Betul / True",1,IF(O194="Salah / False",0,IF(O194="Tidak tahu / Dont Know",0,"PLEASE CHECK"))),IF(P194="Betul / True",1,IF(P194="Salah / False",0,IF(P194="Tidak tahu / Dont Know",0,"PLEASE CHECK"))),IF(Q194="Betul / True",1,IF(Q194="Salah / False",0,IF(Q194="Tidak tahu / Dont Know",0,"PLEASE CHECK"))),IF(R194="Betul / True",1,IF(R194="Salah / False",0,IF(R194="Tidak tahu / Dont Know",0,"PLEASE CHECK"))),IF(S194="Betul / True",1,IF(S194="Salah / False",0,IF(S194="Tidak tahu / Dont Know",0,"PLEASE CHECK"))),IF(T194="Betul / True",1,IF(T194="Salah / False",0,IF(T194="Tidak tahu / Dont Know",0,"PLEASE CHECK"))),IF(U194="Betul / True",1,IF(U194="Salah / False",0,IF(U194="Tidak tahu / Dont Know",0,"PLEASE CHECK"))),IF(V194="Betul / True",1,IF(V194="Salah / False",0,IF(V194="Tidak tahu / Dont Know",0,"PLEASE CHECK"))),IF(W194="Betul / True",1,IF(W194="Salah / False",0,IF(W194="Tidak tahu / Dont Know",0,"PLEASE CHECK"))),IF(X194="Betul / True",1,IF(X194="Salah / False",0,IF(X194="Tidak tahu / Dont Know",0,"PLEASE CHECK"))),IF(Y194="Betul / True",1,IF(Y194="Salah / False",0,IF(Y194="Tidak tahu / Dont Know",0,"PLEASE CHECK"))))</f>
        <v>14</v>
      </c>
      <c r="BK194" s="87">
        <f t="shared" ref="BK194:BK257" si="7">SUM(IF(Z194="Sangat setuju / Strongly agree",4,IF(Z194="Setuju / Slightly agree",3,IF(Z194="Tidak setuju / Slightly disagree",2,IF(Z194="Sangat tidak setuju / Strongly disagree",1,"PLEASECHECK")))),IF(AA194="Sangat setuju / Strongly agree",4,IF(AA194="Setuju / Slightly agree",3,IF(AA194="Tidak setuju / Slightly disagree",2,IF(AA194="Sangat tidak setuju / Strongly disagree",1,"PLEASECHECK")))),IF(AB194="Sangat setuju / Strongly agree",4,IF(AB194="Setuju / Slightly agree",3,IF(AB194="Tidak setuju / Slightly disagree",2,IF(AB194="Sangat tidak setuju / Strongly disagree",1,"PLEASECHECK")))),IF(AC194="Sangat setuju / Strongly agree",4,IF(AC194="Setuju / Slightly agree",3,IF(AC194="Tidak setuju / Slightly disagree",2,IF(AC194="Sangat tidak setuju / Strongly disagree",1,"PLEASECHECK")))),IF(AD194="Sangat setuju / Strongly agree",4,IF(AD194="Setuju / Slightly agree",3,IF(AD194="Tidak setuju / Slightly disagree",2,IF(AD194="Sangat tidak setuju / Strongly disagree",1,"PLEASECHECK")))),IF(AE194="Sangat setuju / Strongly agree",4,IF(AE194="Setuju / Slightly agree",3,IF(AE194="Tidak setuju / Slightly disagree",2,IF(AE194="Sangat tidak setuju / Strongly disagree",1,"PLEASECHECK")))),IF(AF194="Sangat setuju / Strongly agree",4,IF(AF194="Setuju / Slightly agree",3,IF(AF194="Tidak setuju / Slightly disagree",2,IF(AF194="Sangat tidak setuju / Strongly disagree",1,"PLEASECHECK")))),IF(AG194="Sangat setuju / Strongly agree",4,IF(AG194="Setuju / Slightly agree",3,IF(AG194="Tidak setuju / Slightly disagree",2,IF(AG194="Sangat tidak setuju / Strongly disagree",2,"PLEASECHECK")))),IF(AH194="Sangat setuju / Strongly agree",4,IF(AH194="Setuju / Slightly agree",3,IF(AH194="Tidak setuju / Slightly disagree",2,IF(AH194="Sangat tidak setuju / Strongly disagree",2,"PLEASECHECK")))),IF(AI194="Sangat setuju / Strongly agree",1,IF(AI194="Setuju / Slightly agree",2,IF(AI194="Tidak setuju / Slightly disagree",3,IF(AI194="Sangat tidak setuju / Strongly disagree",4,"PLEASECHECK")))),IF(AJ194="Sangat setuju / Strongly agree",4,IF(AJ194="Setuju / Slightly agree",3,IF(AJ194="Tidak setuju / Slightly disagree",2,IF(AJ194="Sangat tidak setuju / Strongly disagree",3,"PLEASECHECK")))),IF(AK194="Sangat setuju / Strongly agree",4,IF(AK194="Setuju / Slightly agree",3,IF(AK194="Tidak setuju / Slightly disagree",2,IF(AK194="Sangat tidak setuju / Strongly disagree",3,"PLEASECHECK")))),IF(AL194="Sangat setuju / Strongly agree",4,IF(AL194="Setuju / Slightly agree",3,IF(AL194="Tidak setuju / Slightly disagree",2,IF(AL194="Sangat tidak setuju / Strongly disagree",3,"PLEASECHECK")))),IF(AM194="Sangat setuju / Strongly agree",4,IF(AM194="Setuju / Slightly agree",3,IF(AM194="Tidak setuju / Slightly disagree",2,IF(AM194="Sangat tidak setuju / Strongly disagree",3,"PLEASECHECK")))),IF(AN194="Sangat setuju / Strongly agree",4,IF(AN194="Setuju / Slightly agree",3,IF(AN194="Tidak setuju / Slightly disagree",2,IF(AN194="Sangat tidak setuju / Strongly disagree",4,"PLEASECHECK")))),IF(AO194="Sangat setuju / Strongly agree",4,IF(AO194="Setuju / Slightly agree",3,IF(AO194="Tidak setuju / Slightly disagree",2,IF(AO194="Sangat tidak setuju / Strongly disagree",4,"PLEASECHECK")))))</f>
        <v>57</v>
      </c>
      <c r="BL194" s="87"/>
      <c r="BM194" s="86" t="str">
        <f>_xlfn.XLOOKUP(Form_Responses181112[[#This Row],[Sekolah School (Cleansed)]],'Quality Check'!$B$11:$B$14,'Quality Check'!$C$11:$C$14,)</f>
        <v>Urban</v>
      </c>
      <c r="BN194" s="86" t="str">
        <f>_xlfn.XLOOKUP(Form_Responses181112[[#This Row],[Sekolah School (Cleansed)]],'Quality Check'!$B$11:$B$14,'Quality Check'!$D$11:$D$14,)</f>
        <v>Intervention Group (IG)</v>
      </c>
    </row>
    <row r="195" spans="1:66" ht="13.2" x14ac:dyDescent="0.25">
      <c r="A195" s="82">
        <v>45573.364455347226</v>
      </c>
      <c r="B195" s="83" t="s">
        <v>616</v>
      </c>
      <c r="C195" s="84" t="s">
        <v>617</v>
      </c>
      <c r="D195" s="83">
        <v>65.180000000000007</v>
      </c>
      <c r="E195" s="83">
        <v>0.21</v>
      </c>
      <c r="F195" s="83" t="s">
        <v>114</v>
      </c>
      <c r="G195" s="83" t="s">
        <v>76</v>
      </c>
      <c r="H195" s="83" t="s">
        <v>618</v>
      </c>
      <c r="I195" s="83" t="s">
        <v>63</v>
      </c>
      <c r="J195" s="83" t="s">
        <v>78</v>
      </c>
      <c r="K195" s="83" t="s">
        <v>78</v>
      </c>
      <c r="L195" s="83" t="s">
        <v>64</v>
      </c>
      <c r="M195" s="83" t="s">
        <v>84</v>
      </c>
      <c r="N195" s="83" t="s">
        <v>64</v>
      </c>
      <c r="O195" s="83" t="s">
        <v>84</v>
      </c>
      <c r="P195" s="83" t="s">
        <v>84</v>
      </c>
      <c r="Q195" s="83" t="s">
        <v>84</v>
      </c>
      <c r="R195" s="83" t="s">
        <v>64</v>
      </c>
      <c r="S195" s="83" t="s">
        <v>64</v>
      </c>
      <c r="T195" s="83" t="s">
        <v>84</v>
      </c>
      <c r="U195" s="83" t="s">
        <v>84</v>
      </c>
      <c r="V195" s="83" t="s">
        <v>84</v>
      </c>
      <c r="W195" s="83" t="s">
        <v>64</v>
      </c>
      <c r="X195" s="83" t="s">
        <v>64</v>
      </c>
      <c r="Y195" s="83" t="s">
        <v>64</v>
      </c>
      <c r="Z195" s="83" t="s">
        <v>65</v>
      </c>
      <c r="AA195" s="83" t="s">
        <v>66</v>
      </c>
      <c r="AB195" s="83" t="s">
        <v>66</v>
      </c>
      <c r="AC195" s="83" t="s">
        <v>66</v>
      </c>
      <c r="AD195" s="83" t="s">
        <v>66</v>
      </c>
      <c r="AE195" s="83" t="s">
        <v>66</v>
      </c>
      <c r="AF195" s="83" t="s">
        <v>66</v>
      </c>
      <c r="AG195" s="83" t="s">
        <v>66</v>
      </c>
      <c r="AH195" s="83" t="s">
        <v>66</v>
      </c>
      <c r="AI195" s="83" t="s">
        <v>79</v>
      </c>
      <c r="AJ195" s="83" t="s">
        <v>66</v>
      </c>
      <c r="AK195" s="83" t="s">
        <v>66</v>
      </c>
      <c r="AL195" s="83" t="s">
        <v>66</v>
      </c>
      <c r="AM195" s="83" t="s">
        <v>66</v>
      </c>
      <c r="AN195" s="83" t="s">
        <v>66</v>
      </c>
      <c r="AO195" s="83" t="s">
        <v>66</v>
      </c>
      <c r="AP195" s="83" t="s">
        <v>67</v>
      </c>
      <c r="AQ195" s="83" t="s">
        <v>67</v>
      </c>
      <c r="AR195" s="83" t="s">
        <v>86</v>
      </c>
      <c r="AS195" s="83" t="s">
        <v>68</v>
      </c>
      <c r="AT195" s="83" t="s">
        <v>169</v>
      </c>
      <c r="AU195" s="83" t="s">
        <v>93</v>
      </c>
      <c r="AV195" s="83" t="s">
        <v>71</v>
      </c>
      <c r="AW195" s="83" t="s">
        <v>73</v>
      </c>
      <c r="AX195" s="83" t="s">
        <v>73</v>
      </c>
      <c r="AY195" s="83" t="s">
        <v>72</v>
      </c>
      <c r="AZ195" s="83" t="s">
        <v>72</v>
      </c>
      <c r="BA195" s="83" t="s">
        <v>72</v>
      </c>
      <c r="BB195" s="83" t="s">
        <v>73</v>
      </c>
      <c r="BC195" s="83" t="s">
        <v>73</v>
      </c>
      <c r="BD195" s="83"/>
      <c r="BE195" s="83" t="s">
        <v>73</v>
      </c>
      <c r="BF195" s="83"/>
      <c r="BG195" s="87" t="s">
        <v>631</v>
      </c>
      <c r="BH195" s="87" t="s">
        <v>114</v>
      </c>
      <c r="BI195" s="76" t="s">
        <v>1414</v>
      </c>
      <c r="BJ195">
        <f t="shared" si="6"/>
        <v>7</v>
      </c>
      <c r="BK195" s="87">
        <f t="shared" si="7"/>
        <v>49</v>
      </c>
      <c r="BL195" s="87"/>
      <c r="BM195" s="86" t="str">
        <f>_xlfn.XLOOKUP(Form_Responses181112[[#This Row],[Sekolah School (Cleansed)]],'Quality Check'!$B$11:$B$14,'Quality Check'!$C$11:$C$14,)</f>
        <v>Urban</v>
      </c>
      <c r="BN195" s="86" t="str">
        <f>_xlfn.XLOOKUP(Form_Responses181112[[#This Row],[Sekolah School (Cleansed)]],'Quality Check'!$B$11:$B$14,'Quality Check'!$D$11:$D$14,)</f>
        <v>Intervention Group (IG)</v>
      </c>
    </row>
    <row r="196" spans="1:66" ht="13.2" x14ac:dyDescent="0.25">
      <c r="A196" s="82">
        <v>45573.364956226855</v>
      </c>
      <c r="B196" s="83" t="s">
        <v>619</v>
      </c>
      <c r="C196" s="84" t="s">
        <v>620</v>
      </c>
      <c r="D196" s="83">
        <v>100</v>
      </c>
      <c r="E196" s="83">
        <v>1.29</v>
      </c>
      <c r="F196" s="83" t="s">
        <v>114</v>
      </c>
      <c r="G196" s="83" t="s">
        <v>76</v>
      </c>
      <c r="H196" s="83" t="s">
        <v>618</v>
      </c>
      <c r="I196" s="83" t="s">
        <v>63</v>
      </c>
      <c r="J196" s="83" t="s">
        <v>64</v>
      </c>
      <c r="K196" s="83" t="s">
        <v>64</v>
      </c>
      <c r="L196" s="83" t="s">
        <v>64</v>
      </c>
      <c r="M196" s="83" t="s">
        <v>78</v>
      </c>
      <c r="N196" s="83" t="s">
        <v>78</v>
      </c>
      <c r="O196" s="83" t="s">
        <v>64</v>
      </c>
      <c r="P196" s="83" t="s">
        <v>64</v>
      </c>
      <c r="Q196" s="83" t="s">
        <v>64</v>
      </c>
      <c r="R196" s="83" t="s">
        <v>64</v>
      </c>
      <c r="S196" s="83" t="s">
        <v>64</v>
      </c>
      <c r="T196" s="83" t="s">
        <v>64</v>
      </c>
      <c r="U196" s="83" t="s">
        <v>64</v>
      </c>
      <c r="V196" s="83" t="s">
        <v>64</v>
      </c>
      <c r="W196" s="83" t="s">
        <v>64</v>
      </c>
      <c r="X196" s="83" t="s">
        <v>64</v>
      </c>
      <c r="Y196" s="83" t="s">
        <v>64</v>
      </c>
      <c r="Z196" s="83" t="s">
        <v>66</v>
      </c>
      <c r="AA196" s="83" t="s">
        <v>66</v>
      </c>
      <c r="AB196" s="83" t="s">
        <v>66</v>
      </c>
      <c r="AC196" s="83" t="s">
        <v>66</v>
      </c>
      <c r="AD196" s="83" t="s">
        <v>66</v>
      </c>
      <c r="AE196" s="83" t="s">
        <v>66</v>
      </c>
      <c r="AF196" s="83" t="s">
        <v>66</v>
      </c>
      <c r="AG196" s="83" t="s">
        <v>66</v>
      </c>
      <c r="AH196" s="83" t="s">
        <v>66</v>
      </c>
      <c r="AI196" s="83" t="s">
        <v>101</v>
      </c>
      <c r="AJ196" s="83" t="s">
        <v>66</v>
      </c>
      <c r="AK196" s="83" t="s">
        <v>66</v>
      </c>
      <c r="AL196" s="83" t="s">
        <v>66</v>
      </c>
      <c r="AM196" s="83" t="s">
        <v>66</v>
      </c>
      <c r="AN196" s="83" t="s">
        <v>66</v>
      </c>
      <c r="AO196" s="83" t="s">
        <v>65</v>
      </c>
      <c r="AP196" s="83" t="s">
        <v>67</v>
      </c>
      <c r="AQ196" s="83" t="s">
        <v>80</v>
      </c>
      <c r="AR196" s="83" t="s">
        <v>63</v>
      </c>
      <c r="AS196" s="83" t="s">
        <v>223</v>
      </c>
      <c r="AT196" s="83" t="s">
        <v>69</v>
      </c>
      <c r="AU196" s="83" t="s">
        <v>70</v>
      </c>
      <c r="AV196" s="83" t="s">
        <v>71</v>
      </c>
      <c r="AW196" s="83" t="s">
        <v>72</v>
      </c>
      <c r="AX196" s="83" t="s">
        <v>72</v>
      </c>
      <c r="AY196" s="83" t="s">
        <v>72</v>
      </c>
      <c r="AZ196" s="83" t="s">
        <v>72</v>
      </c>
      <c r="BA196" s="83" t="s">
        <v>72</v>
      </c>
      <c r="BB196" s="83" t="s">
        <v>72</v>
      </c>
      <c r="BC196" s="83" t="s">
        <v>73</v>
      </c>
      <c r="BD196" s="83"/>
      <c r="BE196" s="83" t="s">
        <v>73</v>
      </c>
      <c r="BF196" s="83"/>
      <c r="BG196" s="87" t="s">
        <v>631</v>
      </c>
      <c r="BH196" s="87" t="s">
        <v>114</v>
      </c>
      <c r="BI196" s="76" t="s">
        <v>1414</v>
      </c>
      <c r="BJ196">
        <f t="shared" si="6"/>
        <v>15</v>
      </c>
      <c r="BK196" s="87">
        <f t="shared" si="7"/>
        <v>50</v>
      </c>
      <c r="BL196" s="87"/>
      <c r="BM196" s="86" t="str">
        <f>_xlfn.XLOOKUP(Form_Responses181112[[#This Row],[Sekolah School (Cleansed)]],'Quality Check'!$B$11:$B$14,'Quality Check'!$C$11:$C$14,)</f>
        <v>Urban</v>
      </c>
      <c r="BN196" s="86" t="str">
        <f>_xlfn.XLOOKUP(Form_Responses181112[[#This Row],[Sekolah School (Cleansed)]],'Quality Check'!$B$11:$B$14,'Quality Check'!$D$11:$D$14,)</f>
        <v>Intervention Group (IG)</v>
      </c>
    </row>
    <row r="197" spans="1:66" ht="13.2" x14ac:dyDescent="0.25">
      <c r="A197" s="82">
        <v>45573.364978310186</v>
      </c>
      <c r="B197" s="83" t="s">
        <v>621</v>
      </c>
      <c r="C197" s="84" t="s">
        <v>622</v>
      </c>
      <c r="D197" s="83">
        <v>28.6</v>
      </c>
      <c r="E197" s="83">
        <v>0.46</v>
      </c>
      <c r="F197" s="83" t="s">
        <v>114</v>
      </c>
      <c r="G197" s="83" t="s">
        <v>291</v>
      </c>
      <c r="H197" s="83" t="s">
        <v>614</v>
      </c>
      <c r="I197" s="83" t="s">
        <v>63</v>
      </c>
      <c r="J197" s="83" t="s">
        <v>64</v>
      </c>
      <c r="K197" s="83" t="s">
        <v>64</v>
      </c>
      <c r="L197" s="83" t="s">
        <v>64</v>
      </c>
      <c r="M197" s="83" t="s">
        <v>64</v>
      </c>
      <c r="N197" s="83" t="s">
        <v>64</v>
      </c>
      <c r="O197" s="83" t="s">
        <v>64</v>
      </c>
      <c r="P197" s="83" t="s">
        <v>64</v>
      </c>
      <c r="Q197" s="83" t="s">
        <v>64</v>
      </c>
      <c r="R197" s="83" t="s">
        <v>64</v>
      </c>
      <c r="S197" s="83" t="s">
        <v>64</v>
      </c>
      <c r="T197" s="83" t="s">
        <v>64</v>
      </c>
      <c r="U197" s="83" t="s">
        <v>64</v>
      </c>
      <c r="V197" s="83" t="s">
        <v>64</v>
      </c>
      <c r="W197" s="83" t="s">
        <v>64</v>
      </c>
      <c r="X197" s="83" t="s">
        <v>64</v>
      </c>
      <c r="Y197" s="83" t="s">
        <v>64</v>
      </c>
      <c r="Z197" s="83" t="s">
        <v>101</v>
      </c>
      <c r="AA197" s="83" t="s">
        <v>101</v>
      </c>
      <c r="AB197" s="83" t="s">
        <v>101</v>
      </c>
      <c r="AC197" s="83" t="s">
        <v>101</v>
      </c>
      <c r="AD197" s="83" t="s">
        <v>79</v>
      </c>
      <c r="AE197" s="83" t="s">
        <v>101</v>
      </c>
      <c r="AF197" s="83" t="s">
        <v>66</v>
      </c>
      <c r="AG197" s="83" t="s">
        <v>79</v>
      </c>
      <c r="AH197" s="83" t="s">
        <v>66</v>
      </c>
      <c r="AI197" s="83" t="s">
        <v>79</v>
      </c>
      <c r="AJ197" s="83" t="s">
        <v>79</v>
      </c>
      <c r="AK197" s="83" t="s">
        <v>79</v>
      </c>
      <c r="AL197" s="83" t="s">
        <v>79</v>
      </c>
      <c r="AM197" s="83" t="s">
        <v>66</v>
      </c>
      <c r="AN197" s="83" t="s">
        <v>66</v>
      </c>
      <c r="AO197" s="83" t="s">
        <v>66</v>
      </c>
      <c r="AP197" s="83" t="s">
        <v>67</v>
      </c>
      <c r="AQ197" s="83" t="s">
        <v>67</v>
      </c>
      <c r="AR197" s="83" t="s">
        <v>63</v>
      </c>
      <c r="AS197" s="83" t="s">
        <v>97</v>
      </c>
      <c r="AT197" s="83" t="s">
        <v>87</v>
      </c>
      <c r="AU197" s="83" t="s">
        <v>67</v>
      </c>
      <c r="AV197" s="83" t="s">
        <v>71</v>
      </c>
      <c r="AW197" s="83" t="s">
        <v>63</v>
      </c>
      <c r="AX197" s="83" t="s">
        <v>63</v>
      </c>
      <c r="AY197" s="83" t="s">
        <v>63</v>
      </c>
      <c r="AZ197" s="83" t="s">
        <v>63</v>
      </c>
      <c r="BA197" s="83" t="s">
        <v>63</v>
      </c>
      <c r="BB197" s="83" t="s">
        <v>73</v>
      </c>
      <c r="BC197" s="83" t="s">
        <v>73</v>
      </c>
      <c r="BD197" s="83" t="s">
        <v>197</v>
      </c>
      <c r="BE197" s="83" t="s">
        <v>73</v>
      </c>
      <c r="BF197" s="83" t="s">
        <v>122</v>
      </c>
      <c r="BG197" s="87" t="s">
        <v>631</v>
      </c>
      <c r="BH197" s="87" t="s">
        <v>114</v>
      </c>
      <c r="BI197" s="76" t="s">
        <v>1414</v>
      </c>
      <c r="BJ197">
        <f t="shared" si="6"/>
        <v>15</v>
      </c>
      <c r="BK197" s="87">
        <f t="shared" si="7"/>
        <v>33</v>
      </c>
      <c r="BL197" s="87"/>
      <c r="BM197" s="86" t="str">
        <f>_xlfn.XLOOKUP(Form_Responses181112[[#This Row],[Sekolah School (Cleansed)]],'Quality Check'!$B$11:$B$14,'Quality Check'!$C$11:$C$14,)</f>
        <v>Urban</v>
      </c>
      <c r="BN197" s="86" t="str">
        <f>_xlfn.XLOOKUP(Form_Responses181112[[#This Row],[Sekolah School (Cleansed)]],'Quality Check'!$B$11:$B$14,'Quality Check'!$D$11:$D$14,)</f>
        <v>Intervention Group (IG)</v>
      </c>
    </row>
    <row r="198" spans="1:66" ht="13.2" x14ac:dyDescent="0.25">
      <c r="A198" s="82">
        <v>45573.369668414351</v>
      </c>
      <c r="B198" s="83" t="s">
        <v>623</v>
      </c>
      <c r="C198" s="84" t="s">
        <v>624</v>
      </c>
      <c r="D198" s="83">
        <v>100</v>
      </c>
      <c r="E198" s="83">
        <v>1</v>
      </c>
      <c r="F198" s="83" t="s">
        <v>114</v>
      </c>
      <c r="G198" s="83" t="s">
        <v>76</v>
      </c>
      <c r="H198" s="83" t="s">
        <v>614</v>
      </c>
      <c r="I198" s="83" t="s">
        <v>63</v>
      </c>
      <c r="J198" s="83" t="s">
        <v>64</v>
      </c>
      <c r="K198" s="83" t="s">
        <v>64</v>
      </c>
      <c r="L198" s="83" t="s">
        <v>64</v>
      </c>
      <c r="M198" s="83" t="s">
        <v>84</v>
      </c>
      <c r="N198" s="83" t="s">
        <v>64</v>
      </c>
      <c r="O198" s="83" t="s">
        <v>84</v>
      </c>
      <c r="P198" s="83" t="s">
        <v>84</v>
      </c>
      <c r="Q198" s="83" t="s">
        <v>84</v>
      </c>
      <c r="R198" s="83" t="s">
        <v>64</v>
      </c>
      <c r="S198" s="83" t="s">
        <v>64</v>
      </c>
      <c r="T198" s="83" t="s">
        <v>64</v>
      </c>
      <c r="U198" s="83" t="s">
        <v>84</v>
      </c>
      <c r="V198" s="83" t="s">
        <v>64</v>
      </c>
      <c r="W198" s="83" t="s">
        <v>64</v>
      </c>
      <c r="X198" s="83" t="s">
        <v>78</v>
      </c>
      <c r="Y198" s="83" t="s">
        <v>64</v>
      </c>
      <c r="Z198" s="83" t="s">
        <v>65</v>
      </c>
      <c r="AA198" s="83" t="s">
        <v>66</v>
      </c>
      <c r="AB198" s="83" t="s">
        <v>65</v>
      </c>
      <c r="AC198" s="83" t="s">
        <v>66</v>
      </c>
      <c r="AD198" s="83" t="s">
        <v>66</v>
      </c>
      <c r="AE198" s="83" t="s">
        <v>66</v>
      </c>
      <c r="AF198" s="83" t="s">
        <v>66</v>
      </c>
      <c r="AG198" s="83" t="s">
        <v>65</v>
      </c>
      <c r="AH198" s="83" t="s">
        <v>79</v>
      </c>
      <c r="AI198" s="83" t="s">
        <v>101</v>
      </c>
      <c r="AJ198" s="83" t="s">
        <v>66</v>
      </c>
      <c r="AK198" s="83" t="s">
        <v>65</v>
      </c>
      <c r="AL198" s="83" t="s">
        <v>66</v>
      </c>
      <c r="AM198" s="83" t="s">
        <v>65</v>
      </c>
      <c r="AN198" s="83" t="s">
        <v>79</v>
      </c>
      <c r="AO198" s="83" t="s">
        <v>66</v>
      </c>
      <c r="AP198" s="83" t="s">
        <v>67</v>
      </c>
      <c r="AQ198" s="83" t="s">
        <v>67</v>
      </c>
      <c r="AR198" s="83" t="s">
        <v>86</v>
      </c>
      <c r="AS198" s="83" t="s">
        <v>68</v>
      </c>
      <c r="AT198" s="83" t="s">
        <v>69</v>
      </c>
      <c r="AU198" s="83" t="s">
        <v>70</v>
      </c>
      <c r="AV198" s="83" t="s">
        <v>71</v>
      </c>
      <c r="AW198" s="83" t="s">
        <v>72</v>
      </c>
      <c r="AX198" s="83" t="s">
        <v>73</v>
      </c>
      <c r="AY198" s="83" t="s">
        <v>63</v>
      </c>
      <c r="AZ198" s="83" t="s">
        <v>72</v>
      </c>
      <c r="BA198" s="83" t="s">
        <v>72</v>
      </c>
      <c r="BB198" s="83" t="s">
        <v>73</v>
      </c>
      <c r="BC198" s="83" t="s">
        <v>73</v>
      </c>
      <c r="BD198" s="83"/>
      <c r="BE198" s="83" t="s">
        <v>73</v>
      </c>
      <c r="BF198" s="83"/>
      <c r="BG198" s="87" t="s">
        <v>631</v>
      </c>
      <c r="BH198" s="87" t="s">
        <v>114</v>
      </c>
      <c r="BI198" s="76" t="s">
        <v>1414</v>
      </c>
      <c r="BJ198">
        <f t="shared" si="6"/>
        <v>10</v>
      </c>
      <c r="BK198" s="87">
        <f t="shared" si="7"/>
        <v>52</v>
      </c>
      <c r="BL198" s="87"/>
      <c r="BM198" s="86" t="str">
        <f>_xlfn.XLOOKUP(Form_Responses181112[[#This Row],[Sekolah School (Cleansed)]],'Quality Check'!$B$11:$B$14,'Quality Check'!$C$11:$C$14,)</f>
        <v>Urban</v>
      </c>
      <c r="BN198" s="86" t="str">
        <f>_xlfn.XLOOKUP(Form_Responses181112[[#This Row],[Sekolah School (Cleansed)]],'Quality Check'!$B$11:$B$14,'Quality Check'!$D$11:$D$14,)</f>
        <v>Intervention Group (IG)</v>
      </c>
    </row>
    <row r="199" spans="1:66" ht="13.2" x14ac:dyDescent="0.25">
      <c r="A199" s="82">
        <v>45573.370507708329</v>
      </c>
      <c r="B199" s="83" t="s">
        <v>625</v>
      </c>
      <c r="C199" s="84" t="s">
        <v>626</v>
      </c>
      <c r="D199" s="83">
        <v>28.6</v>
      </c>
      <c r="E199" s="83">
        <v>0.17</v>
      </c>
      <c r="F199" s="83" t="s">
        <v>114</v>
      </c>
      <c r="G199" s="83" t="s">
        <v>76</v>
      </c>
      <c r="H199" s="83" t="s">
        <v>627</v>
      </c>
      <c r="I199" s="83" t="s">
        <v>63</v>
      </c>
      <c r="J199" s="83" t="s">
        <v>64</v>
      </c>
      <c r="K199" s="83" t="s">
        <v>64</v>
      </c>
      <c r="L199" s="83" t="s">
        <v>78</v>
      </c>
      <c r="M199" s="83" t="s">
        <v>78</v>
      </c>
      <c r="N199" s="83" t="s">
        <v>64</v>
      </c>
      <c r="O199" s="83" t="s">
        <v>64</v>
      </c>
      <c r="P199" s="83" t="s">
        <v>64</v>
      </c>
      <c r="Q199" s="83" t="s">
        <v>64</v>
      </c>
      <c r="R199" s="83" t="s">
        <v>64</v>
      </c>
      <c r="S199" s="83" t="s">
        <v>64</v>
      </c>
      <c r="T199" s="83" t="s">
        <v>64</v>
      </c>
      <c r="U199" s="83" t="s">
        <v>64</v>
      </c>
      <c r="V199" s="83" t="s">
        <v>64</v>
      </c>
      <c r="W199" s="83" t="s">
        <v>64</v>
      </c>
      <c r="X199" s="83" t="s">
        <v>64</v>
      </c>
      <c r="Y199" s="83" t="s">
        <v>78</v>
      </c>
      <c r="Z199" s="83" t="s">
        <v>65</v>
      </c>
      <c r="AA199" s="83" t="s">
        <v>65</v>
      </c>
      <c r="AB199" s="83" t="s">
        <v>65</v>
      </c>
      <c r="AC199" s="83" t="s">
        <v>66</v>
      </c>
      <c r="AD199" s="83" t="s">
        <v>65</v>
      </c>
      <c r="AE199" s="83" t="s">
        <v>65</v>
      </c>
      <c r="AF199" s="83" t="s">
        <v>65</v>
      </c>
      <c r="AG199" s="83" t="s">
        <v>65</v>
      </c>
      <c r="AH199" s="83" t="s">
        <v>66</v>
      </c>
      <c r="AI199" s="83" t="s">
        <v>79</v>
      </c>
      <c r="AJ199" s="83" t="s">
        <v>65</v>
      </c>
      <c r="AK199" s="83" t="s">
        <v>66</v>
      </c>
      <c r="AL199" s="83" t="s">
        <v>66</v>
      </c>
      <c r="AM199" s="83" t="s">
        <v>65</v>
      </c>
      <c r="AN199" s="83" t="s">
        <v>66</v>
      </c>
      <c r="AO199" s="83" t="s">
        <v>66</v>
      </c>
      <c r="AP199" s="83" t="s">
        <v>85</v>
      </c>
      <c r="AQ199" s="83" t="s">
        <v>67</v>
      </c>
      <c r="AR199" s="83" t="s">
        <v>63</v>
      </c>
      <c r="AS199" s="83" t="s">
        <v>628</v>
      </c>
      <c r="AT199" s="83" t="s">
        <v>87</v>
      </c>
      <c r="AU199" s="83" t="s">
        <v>70</v>
      </c>
      <c r="AV199" s="83" t="s">
        <v>71</v>
      </c>
      <c r="AW199" s="83" t="s">
        <v>63</v>
      </c>
      <c r="AX199" s="83" t="s">
        <v>72</v>
      </c>
      <c r="AY199" s="83" t="s">
        <v>72</v>
      </c>
      <c r="AZ199" s="83" t="s">
        <v>72</v>
      </c>
      <c r="BA199" s="83" t="s">
        <v>73</v>
      </c>
      <c r="BB199" s="83" t="s">
        <v>73</v>
      </c>
      <c r="BC199" s="83" t="s">
        <v>73</v>
      </c>
      <c r="BD199" s="83"/>
      <c r="BE199" s="83" t="s">
        <v>73</v>
      </c>
      <c r="BF199" s="83"/>
      <c r="BG199" s="87" t="s">
        <v>631</v>
      </c>
      <c r="BH199" s="87" t="s">
        <v>114</v>
      </c>
      <c r="BI199" s="76" t="s">
        <v>1414</v>
      </c>
      <c r="BJ199">
        <f t="shared" si="6"/>
        <v>14</v>
      </c>
      <c r="BK199" s="87">
        <f t="shared" si="7"/>
        <v>57</v>
      </c>
      <c r="BL199" s="87"/>
      <c r="BM199" s="86" t="str">
        <f>_xlfn.XLOOKUP(Form_Responses181112[[#This Row],[Sekolah School (Cleansed)]],'Quality Check'!$B$11:$B$14,'Quality Check'!$C$11:$C$14,)</f>
        <v>Urban</v>
      </c>
      <c r="BN199" s="86" t="str">
        <f>_xlfn.XLOOKUP(Form_Responses181112[[#This Row],[Sekolah School (Cleansed)]],'Quality Check'!$B$11:$B$14,'Quality Check'!$D$11:$D$14,)</f>
        <v>Intervention Group (IG)</v>
      </c>
    </row>
    <row r="200" spans="1:66" ht="13.2" x14ac:dyDescent="0.25">
      <c r="A200" s="82">
        <v>45573.370773217597</v>
      </c>
      <c r="B200" s="83" t="s">
        <v>629</v>
      </c>
      <c r="C200" s="84" t="s">
        <v>630</v>
      </c>
      <c r="D200" s="83">
        <v>62.5</v>
      </c>
      <c r="E200" s="83">
        <v>0.21</v>
      </c>
      <c r="F200" s="83" t="s">
        <v>114</v>
      </c>
      <c r="G200" s="83" t="s">
        <v>539</v>
      </c>
      <c r="H200" s="83" t="s">
        <v>631</v>
      </c>
      <c r="I200" s="83" t="s">
        <v>73</v>
      </c>
      <c r="J200" s="83" t="s">
        <v>64</v>
      </c>
      <c r="K200" s="83" t="s">
        <v>84</v>
      </c>
      <c r="L200" s="83" t="s">
        <v>64</v>
      </c>
      <c r="M200" s="83" t="s">
        <v>84</v>
      </c>
      <c r="N200" s="83" t="s">
        <v>64</v>
      </c>
      <c r="O200" s="83" t="s">
        <v>64</v>
      </c>
      <c r="P200" s="83" t="s">
        <v>84</v>
      </c>
      <c r="Q200" s="83" t="s">
        <v>84</v>
      </c>
      <c r="R200" s="83" t="s">
        <v>64</v>
      </c>
      <c r="S200" s="83" t="s">
        <v>64</v>
      </c>
      <c r="T200" s="83" t="s">
        <v>84</v>
      </c>
      <c r="U200" s="83" t="s">
        <v>78</v>
      </c>
      <c r="V200" s="83" t="s">
        <v>84</v>
      </c>
      <c r="W200" s="83" t="s">
        <v>64</v>
      </c>
      <c r="X200" s="83" t="s">
        <v>64</v>
      </c>
      <c r="Y200" s="83" t="s">
        <v>64</v>
      </c>
      <c r="Z200" s="83" t="s">
        <v>65</v>
      </c>
      <c r="AA200" s="83" t="s">
        <v>101</v>
      </c>
      <c r="AB200" s="83" t="s">
        <v>65</v>
      </c>
      <c r="AC200" s="83" t="s">
        <v>65</v>
      </c>
      <c r="AD200" s="83" t="s">
        <v>65</v>
      </c>
      <c r="AE200" s="83" t="s">
        <v>66</v>
      </c>
      <c r="AF200" s="83" t="s">
        <v>65</v>
      </c>
      <c r="AG200" s="83" t="s">
        <v>65</v>
      </c>
      <c r="AH200" s="83" t="s">
        <v>66</v>
      </c>
      <c r="AI200" s="83" t="s">
        <v>101</v>
      </c>
      <c r="AJ200" s="83" t="s">
        <v>65</v>
      </c>
      <c r="AK200" s="83" t="s">
        <v>65</v>
      </c>
      <c r="AL200" s="83" t="s">
        <v>65</v>
      </c>
      <c r="AM200" s="83" t="s">
        <v>66</v>
      </c>
      <c r="AN200" s="83" t="s">
        <v>66</v>
      </c>
      <c r="AO200" s="83" t="s">
        <v>66</v>
      </c>
      <c r="AP200" s="83" t="s">
        <v>67</v>
      </c>
      <c r="AQ200" s="83" t="s">
        <v>67</v>
      </c>
      <c r="AR200" s="83" t="s">
        <v>86</v>
      </c>
      <c r="AS200" s="83" t="s">
        <v>120</v>
      </c>
      <c r="AT200" s="83" t="s">
        <v>69</v>
      </c>
      <c r="AU200" s="83" t="s">
        <v>67</v>
      </c>
      <c r="AV200" s="83" t="s">
        <v>71</v>
      </c>
      <c r="AW200" s="83" t="s">
        <v>73</v>
      </c>
      <c r="AX200" s="83" t="s">
        <v>73</v>
      </c>
      <c r="AY200" s="83" t="s">
        <v>72</v>
      </c>
      <c r="AZ200" s="83" t="s">
        <v>73</v>
      </c>
      <c r="BA200" s="83" t="s">
        <v>72</v>
      </c>
      <c r="BB200" s="83" t="s">
        <v>73</v>
      </c>
      <c r="BC200" s="83" t="s">
        <v>73</v>
      </c>
      <c r="BD200" s="83"/>
      <c r="BE200" s="83" t="s">
        <v>73</v>
      </c>
      <c r="BF200" s="83"/>
      <c r="BG200" s="87" t="s">
        <v>631</v>
      </c>
      <c r="BH200" s="87" t="s">
        <v>114</v>
      </c>
      <c r="BI200" s="76" t="s">
        <v>1415</v>
      </c>
      <c r="BJ200">
        <f t="shared" si="6"/>
        <v>9</v>
      </c>
      <c r="BK200" s="87">
        <f t="shared" si="7"/>
        <v>56</v>
      </c>
      <c r="BL200" s="87"/>
      <c r="BM200" s="86" t="str">
        <f>_xlfn.XLOOKUP(Form_Responses181112[[#This Row],[Sekolah School (Cleansed)]],'Quality Check'!$B$11:$B$14,'Quality Check'!$C$11:$C$14,)</f>
        <v>Urban</v>
      </c>
      <c r="BN200" s="86" t="str">
        <f>_xlfn.XLOOKUP(Form_Responses181112[[#This Row],[Sekolah School (Cleansed)]],'Quality Check'!$B$11:$B$14,'Quality Check'!$D$11:$D$14,)</f>
        <v>Intervention Group (IG)</v>
      </c>
    </row>
    <row r="201" spans="1:66" ht="13.2" x14ac:dyDescent="0.25">
      <c r="A201" s="82">
        <v>45573.370839490744</v>
      </c>
      <c r="B201" s="83" t="s">
        <v>632</v>
      </c>
      <c r="C201" s="84" t="s">
        <v>633</v>
      </c>
      <c r="D201" s="83">
        <v>21.4</v>
      </c>
      <c r="E201" s="83">
        <v>0.04</v>
      </c>
      <c r="F201" s="83" t="s">
        <v>114</v>
      </c>
      <c r="G201" s="83" t="s">
        <v>76</v>
      </c>
      <c r="H201" s="83" t="s">
        <v>634</v>
      </c>
      <c r="I201" s="83" t="s">
        <v>63</v>
      </c>
      <c r="J201" s="83" t="s">
        <v>64</v>
      </c>
      <c r="K201" s="83" t="s">
        <v>64</v>
      </c>
      <c r="L201" s="83" t="s">
        <v>64</v>
      </c>
      <c r="M201" s="83" t="s">
        <v>78</v>
      </c>
      <c r="N201" s="83" t="s">
        <v>64</v>
      </c>
      <c r="O201" s="83" t="s">
        <v>64</v>
      </c>
      <c r="P201" s="83" t="s">
        <v>84</v>
      </c>
      <c r="Q201" s="83" t="s">
        <v>84</v>
      </c>
      <c r="R201" s="83" t="s">
        <v>64</v>
      </c>
      <c r="S201" s="83" t="s">
        <v>64</v>
      </c>
      <c r="T201" s="83" t="s">
        <v>64</v>
      </c>
      <c r="U201" s="83" t="s">
        <v>64</v>
      </c>
      <c r="V201" s="83" t="s">
        <v>64</v>
      </c>
      <c r="W201" s="83" t="s">
        <v>64</v>
      </c>
      <c r="X201" s="83" t="s">
        <v>64</v>
      </c>
      <c r="Y201" s="83" t="s">
        <v>78</v>
      </c>
      <c r="Z201" s="83" t="s">
        <v>65</v>
      </c>
      <c r="AA201" s="83" t="s">
        <v>65</v>
      </c>
      <c r="AB201" s="83" t="s">
        <v>65</v>
      </c>
      <c r="AC201" s="83" t="s">
        <v>65</v>
      </c>
      <c r="AD201" s="83" t="s">
        <v>66</v>
      </c>
      <c r="AE201" s="83" t="s">
        <v>66</v>
      </c>
      <c r="AF201" s="83" t="s">
        <v>66</v>
      </c>
      <c r="AG201" s="83" t="s">
        <v>66</v>
      </c>
      <c r="AH201" s="83" t="s">
        <v>65</v>
      </c>
      <c r="AI201" s="83" t="s">
        <v>79</v>
      </c>
      <c r="AJ201" s="83" t="s">
        <v>66</v>
      </c>
      <c r="AK201" s="83" t="s">
        <v>66</v>
      </c>
      <c r="AL201" s="83" t="s">
        <v>66</v>
      </c>
      <c r="AM201" s="83" t="s">
        <v>66</v>
      </c>
      <c r="AN201" s="83" t="s">
        <v>66</v>
      </c>
      <c r="AO201" s="83" t="s">
        <v>66</v>
      </c>
      <c r="AP201" s="83" t="s">
        <v>85</v>
      </c>
      <c r="AQ201" s="83" t="s">
        <v>85</v>
      </c>
      <c r="AR201" s="83" t="s">
        <v>86</v>
      </c>
      <c r="AS201" s="83" t="s">
        <v>635</v>
      </c>
      <c r="AT201" s="83" t="s">
        <v>69</v>
      </c>
      <c r="AU201" s="83" t="s">
        <v>93</v>
      </c>
      <c r="AV201" s="83" t="s">
        <v>71</v>
      </c>
      <c r="AW201" s="83" t="s">
        <v>72</v>
      </c>
      <c r="AX201" s="83" t="s">
        <v>72</v>
      </c>
      <c r="AY201" s="83" t="s">
        <v>72</v>
      </c>
      <c r="AZ201" s="83" t="s">
        <v>72</v>
      </c>
      <c r="BA201" s="83" t="s">
        <v>73</v>
      </c>
      <c r="BB201" s="83" t="s">
        <v>72</v>
      </c>
      <c r="BC201" s="83" t="s">
        <v>73</v>
      </c>
      <c r="BD201" s="83" t="s">
        <v>146</v>
      </c>
      <c r="BE201" s="83" t="s">
        <v>73</v>
      </c>
      <c r="BF201" s="83"/>
      <c r="BG201" s="87" t="s">
        <v>631</v>
      </c>
      <c r="BH201" s="87" t="s">
        <v>114</v>
      </c>
      <c r="BI201" s="76" t="s">
        <v>1414</v>
      </c>
      <c r="BJ201">
        <f t="shared" si="6"/>
        <v>13</v>
      </c>
      <c r="BK201" s="87">
        <f t="shared" si="7"/>
        <v>53</v>
      </c>
      <c r="BL201" s="87"/>
      <c r="BM201" s="86" t="str">
        <f>_xlfn.XLOOKUP(Form_Responses181112[[#This Row],[Sekolah School (Cleansed)]],'Quality Check'!$B$11:$B$14,'Quality Check'!$C$11:$C$14,)</f>
        <v>Urban</v>
      </c>
      <c r="BN201" s="86" t="str">
        <f>_xlfn.XLOOKUP(Form_Responses181112[[#This Row],[Sekolah School (Cleansed)]],'Quality Check'!$B$11:$B$14,'Quality Check'!$D$11:$D$14,)</f>
        <v>Intervention Group (IG)</v>
      </c>
    </row>
    <row r="202" spans="1:66" ht="13.2" x14ac:dyDescent="0.25">
      <c r="A202" s="82">
        <v>45573.373880775463</v>
      </c>
      <c r="B202" s="83" t="s">
        <v>636</v>
      </c>
      <c r="C202" s="84" t="s">
        <v>637</v>
      </c>
      <c r="D202" s="83">
        <v>86.61</v>
      </c>
      <c r="E202" s="83">
        <v>0.17</v>
      </c>
      <c r="F202" s="83" t="s">
        <v>114</v>
      </c>
      <c r="G202" s="83" t="s">
        <v>76</v>
      </c>
      <c r="H202" s="83" t="s">
        <v>614</v>
      </c>
      <c r="I202" s="83" t="s">
        <v>63</v>
      </c>
      <c r="J202" s="83" t="s">
        <v>64</v>
      </c>
      <c r="K202" s="83" t="s">
        <v>64</v>
      </c>
      <c r="L202" s="83" t="s">
        <v>64</v>
      </c>
      <c r="M202" s="83" t="s">
        <v>64</v>
      </c>
      <c r="N202" s="83" t="s">
        <v>64</v>
      </c>
      <c r="O202" s="83" t="s">
        <v>84</v>
      </c>
      <c r="P202" s="83" t="s">
        <v>84</v>
      </c>
      <c r="Q202" s="83" t="s">
        <v>78</v>
      </c>
      <c r="R202" s="83" t="s">
        <v>64</v>
      </c>
      <c r="S202" s="83" t="s">
        <v>64</v>
      </c>
      <c r="T202" s="83" t="s">
        <v>78</v>
      </c>
      <c r="U202" s="83" t="s">
        <v>64</v>
      </c>
      <c r="V202" s="83" t="s">
        <v>64</v>
      </c>
      <c r="W202" s="83" t="s">
        <v>78</v>
      </c>
      <c r="X202" s="83" t="s">
        <v>64</v>
      </c>
      <c r="Y202" s="83" t="s">
        <v>64</v>
      </c>
      <c r="Z202" s="83" t="s">
        <v>65</v>
      </c>
      <c r="AA202" s="83" t="s">
        <v>65</v>
      </c>
      <c r="AB202" s="83" t="s">
        <v>66</v>
      </c>
      <c r="AC202" s="83" t="s">
        <v>66</v>
      </c>
      <c r="AD202" s="83" t="s">
        <v>66</v>
      </c>
      <c r="AE202" s="83" t="s">
        <v>66</v>
      </c>
      <c r="AF202" s="83" t="s">
        <v>66</v>
      </c>
      <c r="AG202" s="83" t="s">
        <v>66</v>
      </c>
      <c r="AH202" s="83" t="s">
        <v>66</v>
      </c>
      <c r="AI202" s="83" t="s">
        <v>79</v>
      </c>
      <c r="AJ202" s="83" t="s">
        <v>66</v>
      </c>
      <c r="AK202" s="83" t="s">
        <v>66</v>
      </c>
      <c r="AL202" s="83" t="s">
        <v>66</v>
      </c>
      <c r="AM202" s="83" t="s">
        <v>66</v>
      </c>
      <c r="AN202" s="83" t="s">
        <v>66</v>
      </c>
      <c r="AO202" s="83" t="s">
        <v>66</v>
      </c>
      <c r="AP202" s="83" t="s">
        <v>67</v>
      </c>
      <c r="AQ202" s="83" t="s">
        <v>67</v>
      </c>
      <c r="AR202" s="83" t="s">
        <v>86</v>
      </c>
      <c r="AS202" s="83" t="s">
        <v>81</v>
      </c>
      <c r="AT202" s="83" t="s">
        <v>87</v>
      </c>
      <c r="AU202" s="83" t="s">
        <v>70</v>
      </c>
      <c r="AV202" s="83" t="s">
        <v>132</v>
      </c>
      <c r="AW202" s="83" t="s">
        <v>73</v>
      </c>
      <c r="AX202" s="83" t="s">
        <v>72</v>
      </c>
      <c r="AY202" s="83" t="s">
        <v>73</v>
      </c>
      <c r="AZ202" s="83" t="s">
        <v>63</v>
      </c>
      <c r="BA202" s="83" t="s">
        <v>73</v>
      </c>
      <c r="BB202" s="83" t="s">
        <v>63</v>
      </c>
      <c r="BC202" s="83" t="s">
        <v>73</v>
      </c>
      <c r="BD202" s="83"/>
      <c r="BE202" s="83" t="s">
        <v>73</v>
      </c>
      <c r="BF202" s="83"/>
      <c r="BG202" s="87" t="s">
        <v>631</v>
      </c>
      <c r="BH202" s="87" t="s">
        <v>114</v>
      </c>
      <c r="BI202" s="76" t="s">
        <v>1414</v>
      </c>
      <c r="BJ202">
        <f t="shared" si="6"/>
        <v>10</v>
      </c>
      <c r="BK202" s="87">
        <f t="shared" si="7"/>
        <v>50</v>
      </c>
      <c r="BL202" s="87"/>
      <c r="BM202" s="86" t="str">
        <f>_xlfn.XLOOKUP(Form_Responses181112[[#This Row],[Sekolah School (Cleansed)]],'Quality Check'!$B$11:$B$14,'Quality Check'!$C$11:$C$14,)</f>
        <v>Urban</v>
      </c>
      <c r="BN202" s="86" t="str">
        <f>_xlfn.XLOOKUP(Form_Responses181112[[#This Row],[Sekolah School (Cleansed)]],'Quality Check'!$B$11:$B$14,'Quality Check'!$D$11:$D$14,)</f>
        <v>Intervention Group (IG)</v>
      </c>
    </row>
    <row r="203" spans="1:66" ht="13.2" x14ac:dyDescent="0.25">
      <c r="A203" s="82">
        <v>45573.375507500001</v>
      </c>
      <c r="B203" s="83" t="s">
        <v>638</v>
      </c>
      <c r="C203" s="84" t="s">
        <v>639</v>
      </c>
      <c r="D203" s="83">
        <v>100</v>
      </c>
      <c r="E203" s="83">
        <v>0.83</v>
      </c>
      <c r="F203" s="83" t="s">
        <v>114</v>
      </c>
      <c r="G203" s="83" t="s">
        <v>76</v>
      </c>
      <c r="H203" s="83" t="s">
        <v>614</v>
      </c>
      <c r="I203" s="83" t="s">
        <v>63</v>
      </c>
      <c r="J203" s="83" t="s">
        <v>145</v>
      </c>
      <c r="K203" s="83" t="s">
        <v>64</v>
      </c>
      <c r="L203" s="83" t="s">
        <v>64</v>
      </c>
      <c r="M203" s="83" t="s">
        <v>64</v>
      </c>
      <c r="N203" s="83" t="s">
        <v>64</v>
      </c>
      <c r="O203" s="83" t="s">
        <v>64</v>
      </c>
      <c r="P203" s="83" t="s">
        <v>84</v>
      </c>
      <c r="Q203" s="83" t="s">
        <v>84</v>
      </c>
      <c r="R203" s="83" t="s">
        <v>64</v>
      </c>
      <c r="S203" s="83" t="s">
        <v>64</v>
      </c>
      <c r="T203" s="83" t="s">
        <v>84</v>
      </c>
      <c r="U203" s="83" t="s">
        <v>84</v>
      </c>
      <c r="V203" s="83" t="s">
        <v>84</v>
      </c>
      <c r="W203" s="83" t="s">
        <v>84</v>
      </c>
      <c r="X203" s="83" t="s">
        <v>64</v>
      </c>
      <c r="Y203" s="83" t="s">
        <v>64</v>
      </c>
      <c r="Z203" s="83" t="s">
        <v>66</v>
      </c>
      <c r="AA203" s="83" t="s">
        <v>66</v>
      </c>
      <c r="AB203" s="83" t="s">
        <v>66</v>
      </c>
      <c r="AC203" s="83" t="s">
        <v>65</v>
      </c>
      <c r="AD203" s="83" t="s">
        <v>65</v>
      </c>
      <c r="AE203" s="83" t="s">
        <v>66</v>
      </c>
      <c r="AF203" s="83" t="s">
        <v>66</v>
      </c>
      <c r="AG203" s="83" t="s">
        <v>66</v>
      </c>
      <c r="AH203" s="83" t="s">
        <v>66</v>
      </c>
      <c r="AI203" s="83" t="s">
        <v>66</v>
      </c>
      <c r="AJ203" s="83" t="s">
        <v>79</v>
      </c>
      <c r="AK203" s="83" t="s">
        <v>79</v>
      </c>
      <c r="AL203" s="83" t="s">
        <v>66</v>
      </c>
      <c r="AM203" s="83" t="s">
        <v>66</v>
      </c>
      <c r="AN203" s="83" t="s">
        <v>66</v>
      </c>
      <c r="AO203" s="83" t="s">
        <v>66</v>
      </c>
      <c r="AP203" s="83" t="s">
        <v>80</v>
      </c>
      <c r="AQ203" s="83" t="s">
        <v>80</v>
      </c>
      <c r="AR203" s="83" t="s">
        <v>73</v>
      </c>
      <c r="AS203" s="83" t="s">
        <v>81</v>
      </c>
      <c r="AT203" s="83" t="s">
        <v>69</v>
      </c>
      <c r="AU203" s="83" t="s">
        <v>93</v>
      </c>
      <c r="AV203" s="83" t="s">
        <v>71</v>
      </c>
      <c r="AW203" s="83" t="s">
        <v>72</v>
      </c>
      <c r="AX203" s="83" t="s">
        <v>73</v>
      </c>
      <c r="AY203" s="83" t="s">
        <v>63</v>
      </c>
      <c r="AZ203" s="83" t="s">
        <v>63</v>
      </c>
      <c r="BA203" s="83" t="s">
        <v>72</v>
      </c>
      <c r="BB203" s="83" t="s">
        <v>73</v>
      </c>
      <c r="BC203" s="83" t="s">
        <v>73</v>
      </c>
      <c r="BD203" s="83"/>
      <c r="BE203" s="83" t="s">
        <v>73</v>
      </c>
      <c r="BF203" s="83"/>
      <c r="BG203" s="87" t="s">
        <v>631</v>
      </c>
      <c r="BH203" s="87" t="s">
        <v>114</v>
      </c>
      <c r="BI203" s="76" t="s">
        <v>1414</v>
      </c>
      <c r="BJ203">
        <f t="shared" si="6"/>
        <v>8</v>
      </c>
      <c r="BK203" s="87">
        <f t="shared" si="7"/>
        <v>47</v>
      </c>
      <c r="BL203" s="87"/>
      <c r="BM203" s="86" t="str">
        <f>_xlfn.XLOOKUP(Form_Responses181112[[#This Row],[Sekolah School (Cleansed)]],'Quality Check'!$B$11:$B$14,'Quality Check'!$C$11:$C$14,)</f>
        <v>Urban</v>
      </c>
      <c r="BN203" s="86" t="str">
        <f>_xlfn.XLOOKUP(Form_Responses181112[[#This Row],[Sekolah School (Cleansed)]],'Quality Check'!$B$11:$B$14,'Quality Check'!$D$11:$D$14,)</f>
        <v>Intervention Group (IG)</v>
      </c>
    </row>
    <row r="204" spans="1:66" ht="13.2" x14ac:dyDescent="0.25">
      <c r="A204" s="82">
        <v>45573.376832731483</v>
      </c>
      <c r="B204" s="83" t="s">
        <v>640</v>
      </c>
      <c r="C204" s="84" t="s">
        <v>641</v>
      </c>
      <c r="D204" s="83">
        <v>91.96</v>
      </c>
      <c r="E204" s="83">
        <v>0.54</v>
      </c>
      <c r="F204" s="83" t="s">
        <v>114</v>
      </c>
      <c r="G204" s="83" t="s">
        <v>291</v>
      </c>
      <c r="H204" s="83" t="s">
        <v>631</v>
      </c>
      <c r="I204" s="83" t="s">
        <v>63</v>
      </c>
      <c r="J204" s="83" t="s">
        <v>78</v>
      </c>
      <c r="K204" s="83" t="s">
        <v>84</v>
      </c>
      <c r="L204" s="83" t="s">
        <v>64</v>
      </c>
      <c r="M204" s="83" t="s">
        <v>84</v>
      </c>
      <c r="N204" s="83" t="s">
        <v>64</v>
      </c>
      <c r="O204" s="83" t="s">
        <v>78</v>
      </c>
      <c r="P204" s="83" t="s">
        <v>64</v>
      </c>
      <c r="Q204" s="83" t="s">
        <v>64</v>
      </c>
      <c r="R204" s="83" t="s">
        <v>64</v>
      </c>
      <c r="S204" s="83" t="s">
        <v>64</v>
      </c>
      <c r="T204" s="83" t="s">
        <v>84</v>
      </c>
      <c r="U204" s="83" t="s">
        <v>64</v>
      </c>
      <c r="V204" s="83" t="s">
        <v>64</v>
      </c>
      <c r="W204" s="83" t="s">
        <v>64</v>
      </c>
      <c r="X204" s="83" t="s">
        <v>64</v>
      </c>
      <c r="Y204" s="83" t="s">
        <v>84</v>
      </c>
      <c r="Z204" s="83" t="s">
        <v>79</v>
      </c>
      <c r="AA204" s="83" t="s">
        <v>65</v>
      </c>
      <c r="AB204" s="83" t="s">
        <v>66</v>
      </c>
      <c r="AC204" s="83" t="s">
        <v>79</v>
      </c>
      <c r="AD204" s="83" t="s">
        <v>79</v>
      </c>
      <c r="AE204" s="83" t="s">
        <v>66</v>
      </c>
      <c r="AF204" s="83" t="s">
        <v>79</v>
      </c>
      <c r="AG204" s="83" t="s">
        <v>66</v>
      </c>
      <c r="AH204" s="83" t="s">
        <v>79</v>
      </c>
      <c r="AI204" s="83" t="s">
        <v>66</v>
      </c>
      <c r="AJ204" s="83" t="s">
        <v>101</v>
      </c>
      <c r="AK204" s="83" t="s">
        <v>101</v>
      </c>
      <c r="AL204" s="83" t="s">
        <v>101</v>
      </c>
      <c r="AM204" s="83" t="s">
        <v>79</v>
      </c>
      <c r="AN204" s="83" t="s">
        <v>79</v>
      </c>
      <c r="AO204" s="83" t="s">
        <v>66</v>
      </c>
      <c r="AP204" s="83" t="s">
        <v>67</v>
      </c>
      <c r="AQ204" s="83" t="s">
        <v>67</v>
      </c>
      <c r="AR204" s="83" t="s">
        <v>86</v>
      </c>
      <c r="AS204" s="83" t="s">
        <v>68</v>
      </c>
      <c r="AT204" s="83" t="s">
        <v>169</v>
      </c>
      <c r="AU204" s="83" t="s">
        <v>80</v>
      </c>
      <c r="AV204" s="83" t="s">
        <v>71</v>
      </c>
      <c r="AW204" s="83" t="s">
        <v>73</v>
      </c>
      <c r="AX204" s="83" t="s">
        <v>72</v>
      </c>
      <c r="AY204" s="83" t="s">
        <v>63</v>
      </c>
      <c r="AZ204" s="83" t="s">
        <v>63</v>
      </c>
      <c r="BA204" s="83" t="s">
        <v>72</v>
      </c>
      <c r="BB204" s="83" t="s">
        <v>73</v>
      </c>
      <c r="BC204" s="83" t="s">
        <v>73</v>
      </c>
      <c r="BD204" s="83"/>
      <c r="BE204" s="83" t="s">
        <v>73</v>
      </c>
      <c r="BF204" s="83"/>
      <c r="BG204" s="87" t="s">
        <v>631</v>
      </c>
      <c r="BH204" s="87" t="s">
        <v>114</v>
      </c>
      <c r="BI204" s="76" t="s">
        <v>1414</v>
      </c>
      <c r="BJ204">
        <f t="shared" si="6"/>
        <v>10</v>
      </c>
      <c r="BK204" s="87">
        <f t="shared" si="7"/>
        <v>41</v>
      </c>
      <c r="BL204" s="87"/>
      <c r="BM204" s="86" t="str">
        <f>_xlfn.XLOOKUP(Form_Responses181112[[#This Row],[Sekolah School (Cleansed)]],'Quality Check'!$B$11:$B$14,'Quality Check'!$C$11:$C$14,)</f>
        <v>Urban</v>
      </c>
      <c r="BN204" s="86" t="str">
        <f>_xlfn.XLOOKUP(Form_Responses181112[[#This Row],[Sekolah School (Cleansed)]],'Quality Check'!$B$11:$B$14,'Quality Check'!$D$11:$D$14,)</f>
        <v>Intervention Group (IG)</v>
      </c>
    </row>
    <row r="205" spans="1:66" ht="13.2" x14ac:dyDescent="0.25">
      <c r="A205" s="82">
        <v>45573.37752065972</v>
      </c>
      <c r="B205" s="83" t="s">
        <v>642</v>
      </c>
      <c r="C205" s="84" t="s">
        <v>643</v>
      </c>
      <c r="D205" s="83">
        <v>30.4</v>
      </c>
      <c r="E205" s="83">
        <v>0.42</v>
      </c>
      <c r="F205" s="83" t="s">
        <v>114</v>
      </c>
      <c r="G205" s="83" t="s">
        <v>76</v>
      </c>
      <c r="H205" s="83" t="s">
        <v>631</v>
      </c>
      <c r="I205" s="83" t="s">
        <v>63</v>
      </c>
      <c r="J205" s="83" t="s">
        <v>64</v>
      </c>
      <c r="K205" s="83" t="s">
        <v>64</v>
      </c>
      <c r="L205" s="83" t="s">
        <v>64</v>
      </c>
      <c r="M205" s="83" t="s">
        <v>64</v>
      </c>
      <c r="N205" s="83" t="s">
        <v>84</v>
      </c>
      <c r="O205" s="83" t="s">
        <v>64</v>
      </c>
      <c r="P205" s="83" t="s">
        <v>84</v>
      </c>
      <c r="Q205" s="83" t="s">
        <v>64</v>
      </c>
      <c r="R205" s="83" t="s">
        <v>64</v>
      </c>
      <c r="S205" s="83" t="s">
        <v>64</v>
      </c>
      <c r="T205" s="83" t="s">
        <v>64</v>
      </c>
      <c r="U205" s="83" t="s">
        <v>84</v>
      </c>
      <c r="V205" s="83" t="s">
        <v>64</v>
      </c>
      <c r="W205" s="83" t="s">
        <v>64</v>
      </c>
      <c r="X205" s="83" t="s">
        <v>64</v>
      </c>
      <c r="Y205" s="83" t="s">
        <v>64</v>
      </c>
      <c r="Z205" s="83" t="s">
        <v>66</v>
      </c>
      <c r="AA205" s="83" t="s">
        <v>66</v>
      </c>
      <c r="AB205" s="83" t="s">
        <v>66</v>
      </c>
      <c r="AC205" s="83" t="s">
        <v>65</v>
      </c>
      <c r="AD205" s="83" t="s">
        <v>65</v>
      </c>
      <c r="AE205" s="83" t="s">
        <v>66</v>
      </c>
      <c r="AF205" s="83" t="s">
        <v>66</v>
      </c>
      <c r="AG205" s="83" t="s">
        <v>65</v>
      </c>
      <c r="AH205" s="83" t="s">
        <v>66</v>
      </c>
      <c r="AI205" s="83" t="s">
        <v>79</v>
      </c>
      <c r="AJ205" s="83" t="s">
        <v>66</v>
      </c>
      <c r="AK205" s="83" t="s">
        <v>66</v>
      </c>
      <c r="AL205" s="83" t="s">
        <v>66</v>
      </c>
      <c r="AM205" s="83" t="s">
        <v>66</v>
      </c>
      <c r="AN205" s="83" t="s">
        <v>66</v>
      </c>
      <c r="AO205" s="83" t="s">
        <v>66</v>
      </c>
      <c r="AP205" s="83" t="s">
        <v>80</v>
      </c>
      <c r="AQ205" s="83" t="s">
        <v>80</v>
      </c>
      <c r="AR205" s="83" t="s">
        <v>63</v>
      </c>
      <c r="AS205" s="83" t="s">
        <v>68</v>
      </c>
      <c r="AT205" s="83" t="s">
        <v>69</v>
      </c>
      <c r="AU205" s="83" t="s">
        <v>70</v>
      </c>
      <c r="AV205" s="83" t="s">
        <v>71</v>
      </c>
      <c r="AW205" s="83" t="s">
        <v>73</v>
      </c>
      <c r="AX205" s="83" t="s">
        <v>73</v>
      </c>
      <c r="AY205" s="83" t="s">
        <v>72</v>
      </c>
      <c r="AZ205" s="83" t="s">
        <v>72</v>
      </c>
      <c r="BA205" s="83" t="s">
        <v>73</v>
      </c>
      <c r="BB205" s="83" t="s">
        <v>73</v>
      </c>
      <c r="BC205" s="83" t="s">
        <v>73</v>
      </c>
      <c r="BD205" s="83"/>
      <c r="BE205" s="83" t="s">
        <v>73</v>
      </c>
      <c r="BF205" s="83"/>
      <c r="BG205" s="87" t="s">
        <v>631</v>
      </c>
      <c r="BH205" s="87" t="s">
        <v>114</v>
      </c>
      <c r="BI205" s="76" t="s">
        <v>1414</v>
      </c>
      <c r="BJ205">
        <f t="shared" si="6"/>
        <v>12</v>
      </c>
      <c r="BK205" s="87">
        <f t="shared" si="7"/>
        <v>51</v>
      </c>
      <c r="BL205" s="87"/>
      <c r="BM205" s="86" t="str">
        <f>_xlfn.XLOOKUP(Form_Responses181112[[#This Row],[Sekolah School (Cleansed)]],'Quality Check'!$B$11:$B$14,'Quality Check'!$C$11:$C$14,)</f>
        <v>Urban</v>
      </c>
      <c r="BN205" s="86" t="str">
        <f>_xlfn.XLOOKUP(Form_Responses181112[[#This Row],[Sekolah School (Cleansed)]],'Quality Check'!$B$11:$B$14,'Quality Check'!$D$11:$D$14,)</f>
        <v>Intervention Group (IG)</v>
      </c>
    </row>
    <row r="206" spans="1:66" ht="13.2" x14ac:dyDescent="0.25">
      <c r="A206" s="82">
        <v>45573.378887581013</v>
      </c>
      <c r="B206" s="83" t="s">
        <v>644</v>
      </c>
      <c r="C206" s="84" t="s">
        <v>645</v>
      </c>
      <c r="D206" s="83">
        <v>39.299999999999997</v>
      </c>
      <c r="E206" s="83">
        <v>0.08</v>
      </c>
      <c r="F206" s="83" t="s">
        <v>423</v>
      </c>
      <c r="G206" s="83" t="s">
        <v>76</v>
      </c>
      <c r="H206" s="83" t="s">
        <v>631</v>
      </c>
      <c r="I206" s="83" t="s">
        <v>73</v>
      </c>
      <c r="J206" s="83" t="s">
        <v>145</v>
      </c>
      <c r="K206" s="83" t="s">
        <v>84</v>
      </c>
      <c r="L206" s="83" t="s">
        <v>64</v>
      </c>
      <c r="M206" s="83" t="s">
        <v>84</v>
      </c>
      <c r="N206" s="83" t="s">
        <v>64</v>
      </c>
      <c r="O206" s="83" t="s">
        <v>64</v>
      </c>
      <c r="P206" s="83" t="s">
        <v>84</v>
      </c>
      <c r="Q206" s="83" t="s">
        <v>84</v>
      </c>
      <c r="R206" s="83" t="s">
        <v>64</v>
      </c>
      <c r="S206" s="83" t="s">
        <v>64</v>
      </c>
      <c r="T206" s="83" t="s">
        <v>78</v>
      </c>
      <c r="U206" s="83" t="s">
        <v>84</v>
      </c>
      <c r="V206" s="83" t="s">
        <v>64</v>
      </c>
      <c r="W206" s="83" t="s">
        <v>84</v>
      </c>
      <c r="X206" s="83" t="s">
        <v>64</v>
      </c>
      <c r="Y206" s="83" t="s">
        <v>64</v>
      </c>
      <c r="Z206" s="83" t="s">
        <v>66</v>
      </c>
      <c r="AA206" s="83" t="s">
        <v>65</v>
      </c>
      <c r="AB206" s="83" t="s">
        <v>79</v>
      </c>
      <c r="AC206" s="83" t="s">
        <v>65</v>
      </c>
      <c r="AD206" s="83" t="s">
        <v>65</v>
      </c>
      <c r="AE206" s="83" t="s">
        <v>65</v>
      </c>
      <c r="AF206" s="83" t="s">
        <v>65</v>
      </c>
      <c r="AG206" s="83" t="s">
        <v>65</v>
      </c>
      <c r="AH206" s="83" t="s">
        <v>66</v>
      </c>
      <c r="AI206" s="83" t="s">
        <v>101</v>
      </c>
      <c r="AJ206" s="83" t="s">
        <v>65</v>
      </c>
      <c r="AK206" s="83" t="s">
        <v>65</v>
      </c>
      <c r="AL206" s="83" t="s">
        <v>66</v>
      </c>
      <c r="AM206" s="83" t="s">
        <v>66</v>
      </c>
      <c r="AN206" s="83" t="s">
        <v>66</v>
      </c>
      <c r="AO206" s="83" t="s">
        <v>66</v>
      </c>
      <c r="AP206" s="83" t="s">
        <v>67</v>
      </c>
      <c r="AQ206" s="83" t="s">
        <v>67</v>
      </c>
      <c r="AR206" s="83" t="s">
        <v>86</v>
      </c>
      <c r="AS206" s="83" t="s">
        <v>343</v>
      </c>
      <c r="AT206" s="83" t="s">
        <v>69</v>
      </c>
      <c r="AU206" s="83" t="s">
        <v>70</v>
      </c>
      <c r="AV206" s="83" t="s">
        <v>71</v>
      </c>
      <c r="AW206" s="83" t="s">
        <v>72</v>
      </c>
      <c r="AX206" s="83" t="s">
        <v>63</v>
      </c>
      <c r="AY206" s="83" t="s">
        <v>72</v>
      </c>
      <c r="AZ206" s="83" t="s">
        <v>72</v>
      </c>
      <c r="BA206" s="83" t="s">
        <v>72</v>
      </c>
      <c r="BB206" s="83" t="s">
        <v>72</v>
      </c>
      <c r="BC206" s="83" t="s">
        <v>73</v>
      </c>
      <c r="BD206" s="83"/>
      <c r="BE206" s="83" t="s">
        <v>73</v>
      </c>
      <c r="BF206" s="83"/>
      <c r="BG206" s="87" t="s">
        <v>631</v>
      </c>
      <c r="BH206" s="86" t="s">
        <v>60</v>
      </c>
      <c r="BI206" s="76" t="s">
        <v>1415</v>
      </c>
      <c r="BJ206">
        <f t="shared" si="6"/>
        <v>8</v>
      </c>
      <c r="BK206" s="87">
        <f t="shared" si="7"/>
        <v>56</v>
      </c>
      <c r="BL206" s="87"/>
      <c r="BM206" s="86" t="str">
        <f>_xlfn.XLOOKUP(Form_Responses181112[[#This Row],[Sekolah School (Cleansed)]],'Quality Check'!$B$11:$B$14,'Quality Check'!$C$11:$C$14,)</f>
        <v>Urban</v>
      </c>
      <c r="BN206" s="86" t="str">
        <f>_xlfn.XLOOKUP(Form_Responses181112[[#This Row],[Sekolah School (Cleansed)]],'Quality Check'!$B$11:$B$14,'Quality Check'!$D$11:$D$14,)</f>
        <v>Intervention Group (IG)</v>
      </c>
    </row>
    <row r="207" spans="1:66" ht="13.2" x14ac:dyDescent="0.25">
      <c r="A207" s="82">
        <v>45573.380233171294</v>
      </c>
      <c r="B207" s="83" t="s">
        <v>646</v>
      </c>
      <c r="C207" s="84" t="s">
        <v>647</v>
      </c>
      <c r="D207" s="83">
        <v>60.19</v>
      </c>
      <c r="E207" s="83">
        <v>0.33</v>
      </c>
      <c r="F207" s="83" t="s">
        <v>423</v>
      </c>
      <c r="G207" s="83" t="s">
        <v>76</v>
      </c>
      <c r="H207" s="83" t="s">
        <v>648</v>
      </c>
      <c r="I207" s="83" t="s">
        <v>63</v>
      </c>
      <c r="J207" s="83" t="s">
        <v>64</v>
      </c>
      <c r="K207" s="83" t="s">
        <v>84</v>
      </c>
      <c r="L207" s="83" t="s">
        <v>64</v>
      </c>
      <c r="M207" s="83" t="s">
        <v>84</v>
      </c>
      <c r="N207" s="83" t="s">
        <v>64</v>
      </c>
      <c r="O207" s="83" t="s">
        <v>64</v>
      </c>
      <c r="P207" s="83" t="s">
        <v>64</v>
      </c>
      <c r="Q207" s="83" t="s">
        <v>84</v>
      </c>
      <c r="R207" s="83" t="s">
        <v>64</v>
      </c>
      <c r="S207" s="83" t="s">
        <v>64</v>
      </c>
      <c r="T207" s="83" t="s">
        <v>64</v>
      </c>
      <c r="U207" s="83" t="s">
        <v>84</v>
      </c>
      <c r="V207" s="83" t="s">
        <v>64</v>
      </c>
      <c r="W207" s="83" t="s">
        <v>64</v>
      </c>
      <c r="X207" s="83" t="s">
        <v>64</v>
      </c>
      <c r="Y207" s="83" t="s">
        <v>64</v>
      </c>
      <c r="Z207" s="83" t="s">
        <v>66</v>
      </c>
      <c r="AA207" s="83" t="s">
        <v>65</v>
      </c>
      <c r="AB207" s="83" t="s">
        <v>65</v>
      </c>
      <c r="AC207" s="83" t="s">
        <v>66</v>
      </c>
      <c r="AD207" s="83" t="s">
        <v>66</v>
      </c>
      <c r="AE207" s="83" t="s">
        <v>65</v>
      </c>
      <c r="AF207" s="83" t="s">
        <v>66</v>
      </c>
      <c r="AG207" s="83" t="s">
        <v>66</v>
      </c>
      <c r="AH207" s="83" t="s">
        <v>66</v>
      </c>
      <c r="AI207" s="83" t="s">
        <v>66</v>
      </c>
      <c r="AJ207" s="83" t="s">
        <v>65</v>
      </c>
      <c r="AK207" s="83" t="s">
        <v>65</v>
      </c>
      <c r="AL207" s="83" t="s">
        <v>66</v>
      </c>
      <c r="AM207" s="83" t="s">
        <v>66</v>
      </c>
      <c r="AN207" s="83" t="s">
        <v>66</v>
      </c>
      <c r="AO207" s="83" t="s">
        <v>66</v>
      </c>
      <c r="AP207" s="83" t="s">
        <v>85</v>
      </c>
      <c r="AQ207" s="83" t="s">
        <v>151</v>
      </c>
      <c r="AR207" s="83" t="s">
        <v>63</v>
      </c>
      <c r="AS207" s="83" t="s">
        <v>81</v>
      </c>
      <c r="AT207" s="83" t="s">
        <v>69</v>
      </c>
      <c r="AU207" s="83" t="s">
        <v>70</v>
      </c>
      <c r="AV207" s="83" t="s">
        <v>67</v>
      </c>
      <c r="AW207" s="83" t="s">
        <v>63</v>
      </c>
      <c r="AX207" s="83" t="s">
        <v>73</v>
      </c>
      <c r="AY207" s="83" t="s">
        <v>63</v>
      </c>
      <c r="AZ207" s="83" t="s">
        <v>73</v>
      </c>
      <c r="BA207" s="83" t="s">
        <v>63</v>
      </c>
      <c r="BB207" s="83" t="s">
        <v>63</v>
      </c>
      <c r="BC207" s="83" t="s">
        <v>73</v>
      </c>
      <c r="BD207" s="83"/>
      <c r="BE207" s="83" t="s">
        <v>73</v>
      </c>
      <c r="BF207" s="83"/>
      <c r="BG207" s="87" t="s">
        <v>631</v>
      </c>
      <c r="BH207" s="86" t="s">
        <v>60</v>
      </c>
      <c r="BI207" s="76" t="s">
        <v>1414</v>
      </c>
      <c r="BJ207">
        <f t="shared" si="6"/>
        <v>12</v>
      </c>
      <c r="BK207" s="87">
        <f t="shared" si="7"/>
        <v>52</v>
      </c>
      <c r="BL207" s="87"/>
      <c r="BM207" s="86" t="str">
        <f>_xlfn.XLOOKUP(Form_Responses181112[[#This Row],[Sekolah School (Cleansed)]],'Quality Check'!$B$11:$B$14,'Quality Check'!$C$11:$C$14,)</f>
        <v>Urban</v>
      </c>
      <c r="BN207" s="86" t="str">
        <f>_xlfn.XLOOKUP(Form_Responses181112[[#This Row],[Sekolah School (Cleansed)]],'Quality Check'!$B$11:$B$14,'Quality Check'!$D$11:$D$14,)</f>
        <v>Intervention Group (IG)</v>
      </c>
    </row>
    <row r="208" spans="1:66" ht="13.2" x14ac:dyDescent="0.25">
      <c r="A208" s="82">
        <v>45573.380666921294</v>
      </c>
      <c r="B208" s="83" t="s">
        <v>649</v>
      </c>
      <c r="C208" s="84" t="s">
        <v>650</v>
      </c>
      <c r="D208" s="83">
        <v>100</v>
      </c>
      <c r="E208" s="83">
        <v>0.42</v>
      </c>
      <c r="F208" s="83" t="s">
        <v>423</v>
      </c>
      <c r="G208" s="83" t="s">
        <v>76</v>
      </c>
      <c r="H208" s="83" t="s">
        <v>651</v>
      </c>
      <c r="I208" s="83" t="s">
        <v>73</v>
      </c>
      <c r="J208" s="83" t="s">
        <v>64</v>
      </c>
      <c r="K208" s="83" t="s">
        <v>64</v>
      </c>
      <c r="L208" s="83" t="s">
        <v>64</v>
      </c>
      <c r="M208" s="83" t="s">
        <v>84</v>
      </c>
      <c r="N208" s="83" t="s">
        <v>64</v>
      </c>
      <c r="O208" s="83" t="s">
        <v>84</v>
      </c>
      <c r="P208" s="83" t="s">
        <v>84</v>
      </c>
      <c r="Q208" s="83" t="s">
        <v>84</v>
      </c>
      <c r="R208" s="83" t="s">
        <v>64</v>
      </c>
      <c r="S208" s="83" t="s">
        <v>64</v>
      </c>
      <c r="T208" s="83" t="s">
        <v>64</v>
      </c>
      <c r="U208" s="83" t="s">
        <v>84</v>
      </c>
      <c r="V208" s="83" t="s">
        <v>64</v>
      </c>
      <c r="W208" s="83" t="s">
        <v>64</v>
      </c>
      <c r="X208" s="83" t="s">
        <v>64</v>
      </c>
      <c r="Y208" s="83" t="s">
        <v>64</v>
      </c>
      <c r="Z208" s="83" t="s">
        <v>66</v>
      </c>
      <c r="AA208" s="83" t="s">
        <v>65</v>
      </c>
      <c r="AB208" s="83" t="s">
        <v>66</v>
      </c>
      <c r="AC208" s="83" t="s">
        <v>65</v>
      </c>
      <c r="AD208" s="83" t="s">
        <v>66</v>
      </c>
      <c r="AE208" s="83" t="s">
        <v>65</v>
      </c>
      <c r="AF208" s="83" t="s">
        <v>66</v>
      </c>
      <c r="AG208" s="83" t="s">
        <v>66</v>
      </c>
      <c r="AH208" s="83" t="s">
        <v>79</v>
      </c>
      <c r="AI208" s="83" t="s">
        <v>79</v>
      </c>
      <c r="AJ208" s="83" t="s">
        <v>66</v>
      </c>
      <c r="AK208" s="83" t="s">
        <v>65</v>
      </c>
      <c r="AL208" s="83" t="s">
        <v>66</v>
      </c>
      <c r="AM208" s="83" t="s">
        <v>65</v>
      </c>
      <c r="AN208" s="83" t="s">
        <v>65</v>
      </c>
      <c r="AO208" s="83" t="s">
        <v>66</v>
      </c>
      <c r="AP208" s="83" t="s">
        <v>67</v>
      </c>
      <c r="AQ208" s="83" t="s">
        <v>67</v>
      </c>
      <c r="AR208" s="83" t="s">
        <v>86</v>
      </c>
      <c r="AS208" s="83" t="s">
        <v>68</v>
      </c>
      <c r="AT208" s="83" t="s">
        <v>87</v>
      </c>
      <c r="AU208" s="83" t="s">
        <v>67</v>
      </c>
      <c r="AV208" s="83" t="s">
        <v>71</v>
      </c>
      <c r="AW208" s="83" t="s">
        <v>72</v>
      </c>
      <c r="AX208" s="83" t="s">
        <v>72</v>
      </c>
      <c r="AY208" s="83" t="s">
        <v>63</v>
      </c>
      <c r="AZ208" s="83" t="s">
        <v>63</v>
      </c>
      <c r="BA208" s="83" t="s">
        <v>63</v>
      </c>
      <c r="BB208" s="83" t="s">
        <v>63</v>
      </c>
      <c r="BC208" s="83" t="s">
        <v>73</v>
      </c>
      <c r="BD208" s="83"/>
      <c r="BE208" s="83" t="s">
        <v>73</v>
      </c>
      <c r="BF208" s="83"/>
      <c r="BG208" s="87" t="s">
        <v>631</v>
      </c>
      <c r="BH208" s="86" t="s">
        <v>60</v>
      </c>
      <c r="BI208" s="76" t="s">
        <v>1415</v>
      </c>
      <c r="BJ208">
        <f t="shared" si="6"/>
        <v>11</v>
      </c>
      <c r="BK208" s="87">
        <f t="shared" si="7"/>
        <v>53</v>
      </c>
      <c r="BL208" s="87"/>
      <c r="BM208" s="86" t="str">
        <f>_xlfn.XLOOKUP(Form_Responses181112[[#This Row],[Sekolah School (Cleansed)]],'Quality Check'!$B$11:$B$14,'Quality Check'!$C$11:$C$14,)</f>
        <v>Urban</v>
      </c>
      <c r="BN208" s="86" t="str">
        <f>_xlfn.XLOOKUP(Form_Responses181112[[#This Row],[Sekolah School (Cleansed)]],'Quality Check'!$B$11:$B$14,'Quality Check'!$D$11:$D$14,)</f>
        <v>Intervention Group (IG)</v>
      </c>
    </row>
    <row r="209" spans="1:66" ht="13.2" x14ac:dyDescent="0.25">
      <c r="A209" s="82">
        <v>45573.382040590281</v>
      </c>
      <c r="B209" s="83" t="s">
        <v>652</v>
      </c>
      <c r="C209" s="84" t="s">
        <v>653</v>
      </c>
      <c r="D209" s="83">
        <v>100</v>
      </c>
      <c r="E209" s="83">
        <v>0.5</v>
      </c>
      <c r="F209" s="83" t="s">
        <v>423</v>
      </c>
      <c r="G209" s="83" t="s">
        <v>76</v>
      </c>
      <c r="H209" s="83" t="s">
        <v>654</v>
      </c>
      <c r="I209" s="83" t="s">
        <v>63</v>
      </c>
      <c r="J209" s="83" t="s">
        <v>64</v>
      </c>
      <c r="K209" s="83" t="s">
        <v>64</v>
      </c>
      <c r="L209" s="83" t="s">
        <v>64</v>
      </c>
      <c r="M209" s="83" t="s">
        <v>84</v>
      </c>
      <c r="N209" s="83" t="s">
        <v>64</v>
      </c>
      <c r="O209" s="83" t="s">
        <v>78</v>
      </c>
      <c r="P209" s="83" t="s">
        <v>84</v>
      </c>
      <c r="Q209" s="83" t="s">
        <v>64</v>
      </c>
      <c r="R209" s="83" t="s">
        <v>64</v>
      </c>
      <c r="S209" s="83" t="s">
        <v>64</v>
      </c>
      <c r="T209" s="83" t="s">
        <v>78</v>
      </c>
      <c r="U209" s="83" t="s">
        <v>84</v>
      </c>
      <c r="V209" s="83" t="s">
        <v>64</v>
      </c>
      <c r="W209" s="83" t="s">
        <v>64</v>
      </c>
      <c r="X209" s="83" t="s">
        <v>84</v>
      </c>
      <c r="Y209" s="83" t="s">
        <v>64</v>
      </c>
      <c r="Z209" s="83" t="s">
        <v>65</v>
      </c>
      <c r="AA209" s="83" t="s">
        <v>65</v>
      </c>
      <c r="AB209" s="83" t="s">
        <v>66</v>
      </c>
      <c r="AC209" s="83" t="s">
        <v>65</v>
      </c>
      <c r="AD209" s="83" t="s">
        <v>66</v>
      </c>
      <c r="AE209" s="83" t="s">
        <v>65</v>
      </c>
      <c r="AF209" s="83" t="s">
        <v>66</v>
      </c>
      <c r="AG209" s="83" t="s">
        <v>65</v>
      </c>
      <c r="AH209" s="83" t="s">
        <v>65</v>
      </c>
      <c r="AI209" s="83" t="s">
        <v>79</v>
      </c>
      <c r="AJ209" s="83" t="s">
        <v>66</v>
      </c>
      <c r="AK209" s="83" t="s">
        <v>66</v>
      </c>
      <c r="AL209" s="83" t="s">
        <v>66</v>
      </c>
      <c r="AM209" s="83" t="s">
        <v>65</v>
      </c>
      <c r="AN209" s="83" t="s">
        <v>79</v>
      </c>
      <c r="AO209" s="83" t="s">
        <v>66</v>
      </c>
      <c r="AP209" s="83" t="s">
        <v>67</v>
      </c>
      <c r="AQ209" s="83" t="s">
        <v>67</v>
      </c>
      <c r="AR209" s="83" t="s">
        <v>86</v>
      </c>
      <c r="AS209" s="83" t="s">
        <v>655</v>
      </c>
      <c r="AT209" s="83" t="s">
        <v>69</v>
      </c>
      <c r="AU209" s="83" t="s">
        <v>93</v>
      </c>
      <c r="AV209" s="83" t="s">
        <v>71</v>
      </c>
      <c r="AW209" s="83" t="s">
        <v>73</v>
      </c>
      <c r="AX209" s="83" t="s">
        <v>73</v>
      </c>
      <c r="AY209" s="83" t="s">
        <v>72</v>
      </c>
      <c r="AZ209" s="83" t="s">
        <v>72</v>
      </c>
      <c r="BA209" s="83" t="s">
        <v>72</v>
      </c>
      <c r="BB209" s="83" t="s">
        <v>63</v>
      </c>
      <c r="BC209" s="83" t="s">
        <v>73</v>
      </c>
      <c r="BD209" s="83"/>
      <c r="BE209" s="83" t="s">
        <v>73</v>
      </c>
      <c r="BF209" s="83"/>
      <c r="BG209" s="87" t="s">
        <v>631</v>
      </c>
      <c r="BH209" s="86" t="s">
        <v>60</v>
      </c>
      <c r="BI209" s="76" t="s">
        <v>1414</v>
      </c>
      <c r="BJ209">
        <f t="shared" si="6"/>
        <v>10</v>
      </c>
      <c r="BK209" s="87">
        <f t="shared" si="7"/>
        <v>54</v>
      </c>
      <c r="BL209" s="87"/>
      <c r="BM209" s="86" t="str">
        <f>_xlfn.XLOOKUP(Form_Responses181112[[#This Row],[Sekolah School (Cleansed)]],'Quality Check'!$B$11:$B$14,'Quality Check'!$C$11:$C$14,)</f>
        <v>Urban</v>
      </c>
      <c r="BN209" s="86" t="str">
        <f>_xlfn.XLOOKUP(Form_Responses181112[[#This Row],[Sekolah School (Cleansed)]],'Quality Check'!$B$11:$B$14,'Quality Check'!$D$11:$D$14,)</f>
        <v>Intervention Group (IG)</v>
      </c>
    </row>
    <row r="210" spans="1:66" ht="13.2" x14ac:dyDescent="0.25">
      <c r="A210" s="82">
        <v>45573.382158587963</v>
      </c>
      <c r="B210" s="83" t="s">
        <v>656</v>
      </c>
      <c r="C210" s="84" t="s">
        <v>657</v>
      </c>
      <c r="D210" s="83">
        <v>54.46</v>
      </c>
      <c r="E210" s="83">
        <v>0.46</v>
      </c>
      <c r="F210" s="83" t="s">
        <v>423</v>
      </c>
      <c r="G210" s="83" t="s">
        <v>76</v>
      </c>
      <c r="H210" s="83" t="s">
        <v>631</v>
      </c>
      <c r="I210" s="83" t="s">
        <v>63</v>
      </c>
      <c r="J210" s="83" t="s">
        <v>64</v>
      </c>
      <c r="K210" s="83" t="s">
        <v>64</v>
      </c>
      <c r="L210" s="83" t="s">
        <v>64</v>
      </c>
      <c r="M210" s="83" t="s">
        <v>84</v>
      </c>
      <c r="N210" s="83" t="s">
        <v>64</v>
      </c>
      <c r="O210" s="83" t="s">
        <v>64</v>
      </c>
      <c r="P210" s="83" t="s">
        <v>64</v>
      </c>
      <c r="Q210" s="83" t="s">
        <v>64</v>
      </c>
      <c r="R210" s="83" t="s">
        <v>64</v>
      </c>
      <c r="S210" s="83" t="s">
        <v>64</v>
      </c>
      <c r="T210" s="83" t="s">
        <v>64</v>
      </c>
      <c r="U210" s="83" t="s">
        <v>64</v>
      </c>
      <c r="V210" s="83" t="s">
        <v>64</v>
      </c>
      <c r="W210" s="83" t="s">
        <v>64</v>
      </c>
      <c r="X210" s="83" t="s">
        <v>64</v>
      </c>
      <c r="Y210" s="83" t="s">
        <v>64</v>
      </c>
      <c r="Z210" s="83" t="s">
        <v>65</v>
      </c>
      <c r="AA210" s="83" t="s">
        <v>65</v>
      </c>
      <c r="AB210" s="83" t="s">
        <v>65</v>
      </c>
      <c r="AC210" s="83" t="s">
        <v>65</v>
      </c>
      <c r="AD210" s="83" t="s">
        <v>65</v>
      </c>
      <c r="AE210" s="83" t="s">
        <v>65</v>
      </c>
      <c r="AF210" s="83" t="s">
        <v>65</v>
      </c>
      <c r="AG210" s="83" t="s">
        <v>66</v>
      </c>
      <c r="AH210" s="83" t="s">
        <v>66</v>
      </c>
      <c r="AI210" s="83" t="s">
        <v>79</v>
      </c>
      <c r="AJ210" s="83" t="s">
        <v>65</v>
      </c>
      <c r="AK210" s="83" t="s">
        <v>65</v>
      </c>
      <c r="AL210" s="83" t="s">
        <v>65</v>
      </c>
      <c r="AM210" s="83" t="s">
        <v>65</v>
      </c>
      <c r="AN210" s="83" t="s">
        <v>66</v>
      </c>
      <c r="AO210" s="83" t="s">
        <v>66</v>
      </c>
      <c r="AP210" s="83" t="s">
        <v>67</v>
      </c>
      <c r="AQ210" s="83" t="s">
        <v>85</v>
      </c>
      <c r="AR210" s="83" t="s">
        <v>63</v>
      </c>
      <c r="AS210" s="83" t="s">
        <v>343</v>
      </c>
      <c r="AT210" s="83" t="s">
        <v>87</v>
      </c>
      <c r="AU210" s="83" t="s">
        <v>67</v>
      </c>
      <c r="AV210" s="83" t="s">
        <v>71</v>
      </c>
      <c r="AW210" s="83" t="s">
        <v>72</v>
      </c>
      <c r="AX210" s="83" t="s">
        <v>72</v>
      </c>
      <c r="AY210" s="83" t="s">
        <v>63</v>
      </c>
      <c r="AZ210" s="83" t="s">
        <v>72</v>
      </c>
      <c r="BA210" s="83" t="s">
        <v>63</v>
      </c>
      <c r="BB210" s="83" t="s">
        <v>63</v>
      </c>
      <c r="BC210" s="83" t="s">
        <v>73</v>
      </c>
      <c r="BD210" s="83"/>
      <c r="BE210" s="83" t="s">
        <v>73</v>
      </c>
      <c r="BF210" s="83"/>
      <c r="BG210" s="87" t="s">
        <v>631</v>
      </c>
      <c r="BH210" s="86" t="s">
        <v>60</v>
      </c>
      <c r="BI210" s="76" t="s">
        <v>1414</v>
      </c>
      <c r="BJ210">
        <f t="shared" si="6"/>
        <v>15</v>
      </c>
      <c r="BK210" s="87">
        <f t="shared" si="7"/>
        <v>59</v>
      </c>
      <c r="BL210" s="87"/>
      <c r="BM210" s="86" t="str">
        <f>_xlfn.XLOOKUP(Form_Responses181112[[#This Row],[Sekolah School (Cleansed)]],'Quality Check'!$B$11:$B$14,'Quality Check'!$C$11:$C$14,)</f>
        <v>Urban</v>
      </c>
      <c r="BN210" s="86" t="str">
        <f>_xlfn.XLOOKUP(Form_Responses181112[[#This Row],[Sekolah School (Cleansed)]],'Quality Check'!$B$11:$B$14,'Quality Check'!$D$11:$D$14,)</f>
        <v>Intervention Group (IG)</v>
      </c>
    </row>
    <row r="211" spans="1:66" ht="13.2" x14ac:dyDescent="0.25">
      <c r="A211" s="82">
        <v>45573.384647337967</v>
      </c>
      <c r="B211" s="83" t="s">
        <v>658</v>
      </c>
      <c r="C211" s="84" t="s">
        <v>659</v>
      </c>
      <c r="D211" s="83">
        <v>10.7</v>
      </c>
      <c r="E211" s="83">
        <v>0.08</v>
      </c>
      <c r="F211" s="83" t="s">
        <v>423</v>
      </c>
      <c r="G211" s="83" t="s">
        <v>76</v>
      </c>
      <c r="H211" s="83" t="s">
        <v>648</v>
      </c>
      <c r="I211" s="83" t="s">
        <v>73</v>
      </c>
      <c r="J211" s="83" t="s">
        <v>64</v>
      </c>
      <c r="K211" s="83" t="s">
        <v>84</v>
      </c>
      <c r="L211" s="83" t="s">
        <v>64</v>
      </c>
      <c r="M211" s="83" t="s">
        <v>78</v>
      </c>
      <c r="N211" s="83" t="s">
        <v>64</v>
      </c>
      <c r="O211" s="83" t="s">
        <v>64</v>
      </c>
      <c r="P211" s="83" t="s">
        <v>84</v>
      </c>
      <c r="Q211" s="83" t="s">
        <v>64</v>
      </c>
      <c r="R211" s="83" t="s">
        <v>64</v>
      </c>
      <c r="S211" s="83" t="s">
        <v>64</v>
      </c>
      <c r="T211" s="83" t="s">
        <v>64</v>
      </c>
      <c r="U211" s="83" t="s">
        <v>84</v>
      </c>
      <c r="V211" s="83" t="s">
        <v>64</v>
      </c>
      <c r="W211" s="83" t="s">
        <v>64</v>
      </c>
      <c r="X211" s="83" t="s">
        <v>64</v>
      </c>
      <c r="Y211" s="83" t="s">
        <v>64</v>
      </c>
      <c r="Z211" s="83" t="s">
        <v>66</v>
      </c>
      <c r="AA211" s="83" t="s">
        <v>65</v>
      </c>
      <c r="AB211" s="83" t="s">
        <v>66</v>
      </c>
      <c r="AC211" s="83" t="s">
        <v>65</v>
      </c>
      <c r="AD211" s="83" t="s">
        <v>66</v>
      </c>
      <c r="AE211" s="83" t="s">
        <v>65</v>
      </c>
      <c r="AF211" s="83" t="s">
        <v>66</v>
      </c>
      <c r="AG211" s="83" t="s">
        <v>66</v>
      </c>
      <c r="AH211" s="83" t="s">
        <v>66</v>
      </c>
      <c r="AI211" s="83" t="s">
        <v>79</v>
      </c>
      <c r="AJ211" s="83" t="s">
        <v>65</v>
      </c>
      <c r="AK211" s="83" t="s">
        <v>65</v>
      </c>
      <c r="AL211" s="83" t="s">
        <v>66</v>
      </c>
      <c r="AM211" s="83" t="s">
        <v>66</v>
      </c>
      <c r="AN211" s="83" t="s">
        <v>65</v>
      </c>
      <c r="AO211" s="83" t="s">
        <v>66</v>
      </c>
      <c r="AP211" s="83" t="s">
        <v>85</v>
      </c>
      <c r="AQ211" s="83" t="s">
        <v>85</v>
      </c>
      <c r="AR211" s="83" t="s">
        <v>63</v>
      </c>
      <c r="AS211" s="83" t="s">
        <v>97</v>
      </c>
      <c r="AT211" s="83" t="s">
        <v>87</v>
      </c>
      <c r="AU211" s="83" t="s">
        <v>85</v>
      </c>
      <c r="AV211" s="83" t="s">
        <v>71</v>
      </c>
      <c r="AW211" s="83" t="s">
        <v>72</v>
      </c>
      <c r="AX211" s="83" t="s">
        <v>73</v>
      </c>
      <c r="AY211" s="83" t="s">
        <v>72</v>
      </c>
      <c r="AZ211" s="83" t="s">
        <v>63</v>
      </c>
      <c r="BA211" s="83" t="s">
        <v>72</v>
      </c>
      <c r="BB211" s="83" t="s">
        <v>73</v>
      </c>
      <c r="BC211" s="83" t="s">
        <v>73</v>
      </c>
      <c r="BD211" s="83"/>
      <c r="BE211" s="83" t="s">
        <v>73</v>
      </c>
      <c r="BF211" s="83"/>
      <c r="BG211" s="87" t="s">
        <v>631</v>
      </c>
      <c r="BH211" s="86" t="s">
        <v>60</v>
      </c>
      <c r="BI211" s="76" t="s">
        <v>1415</v>
      </c>
      <c r="BJ211">
        <f t="shared" si="6"/>
        <v>13</v>
      </c>
      <c r="BK211" s="87">
        <f t="shared" si="7"/>
        <v>54</v>
      </c>
      <c r="BL211" s="87"/>
      <c r="BM211" s="86" t="str">
        <f>_xlfn.XLOOKUP(Form_Responses181112[[#This Row],[Sekolah School (Cleansed)]],'Quality Check'!$B$11:$B$14,'Quality Check'!$C$11:$C$14,)</f>
        <v>Urban</v>
      </c>
      <c r="BN211" s="86" t="str">
        <f>_xlfn.XLOOKUP(Form_Responses181112[[#This Row],[Sekolah School (Cleansed)]],'Quality Check'!$B$11:$B$14,'Quality Check'!$D$11:$D$14,)</f>
        <v>Intervention Group (IG)</v>
      </c>
    </row>
    <row r="212" spans="1:66" ht="13.2" x14ac:dyDescent="0.25">
      <c r="A212" s="82">
        <v>45573.385597905093</v>
      </c>
      <c r="B212" s="83" t="s">
        <v>660</v>
      </c>
      <c r="C212" s="84" t="s">
        <v>661</v>
      </c>
      <c r="D212" s="83">
        <v>100</v>
      </c>
      <c r="E212" s="83">
        <v>1.25</v>
      </c>
      <c r="F212" s="83" t="s">
        <v>423</v>
      </c>
      <c r="G212" s="83" t="s">
        <v>76</v>
      </c>
      <c r="H212" s="83" t="s">
        <v>634</v>
      </c>
      <c r="I212" s="83" t="s">
        <v>63</v>
      </c>
      <c r="J212" s="83" t="s">
        <v>64</v>
      </c>
      <c r="K212" s="83" t="s">
        <v>84</v>
      </c>
      <c r="L212" s="83" t="s">
        <v>64</v>
      </c>
      <c r="M212" s="83" t="s">
        <v>84</v>
      </c>
      <c r="N212" s="83" t="s">
        <v>64</v>
      </c>
      <c r="O212" s="83" t="s">
        <v>84</v>
      </c>
      <c r="P212" s="83" t="s">
        <v>84</v>
      </c>
      <c r="Q212" s="83" t="s">
        <v>84</v>
      </c>
      <c r="R212" s="83" t="s">
        <v>64</v>
      </c>
      <c r="S212" s="83" t="s">
        <v>64</v>
      </c>
      <c r="T212" s="83" t="s">
        <v>64</v>
      </c>
      <c r="U212" s="83" t="s">
        <v>84</v>
      </c>
      <c r="V212" s="83" t="s">
        <v>64</v>
      </c>
      <c r="W212" s="83" t="s">
        <v>84</v>
      </c>
      <c r="X212" s="83" t="s">
        <v>84</v>
      </c>
      <c r="Y212" s="83" t="s">
        <v>64</v>
      </c>
      <c r="Z212" s="83" t="s">
        <v>66</v>
      </c>
      <c r="AA212" s="83" t="s">
        <v>66</v>
      </c>
      <c r="AB212" s="83" t="s">
        <v>66</v>
      </c>
      <c r="AC212" s="83" t="s">
        <v>66</v>
      </c>
      <c r="AD212" s="83" t="s">
        <v>66</v>
      </c>
      <c r="AE212" s="83" t="s">
        <v>66</v>
      </c>
      <c r="AF212" s="83" t="s">
        <v>66</v>
      </c>
      <c r="AG212" s="83" t="s">
        <v>66</v>
      </c>
      <c r="AH212" s="83" t="s">
        <v>79</v>
      </c>
      <c r="AI212" s="83" t="s">
        <v>79</v>
      </c>
      <c r="AJ212" s="83" t="s">
        <v>66</v>
      </c>
      <c r="AK212" s="83" t="s">
        <v>66</v>
      </c>
      <c r="AL212" s="83" t="s">
        <v>66</v>
      </c>
      <c r="AM212" s="83" t="s">
        <v>66</v>
      </c>
      <c r="AN212" s="83" t="s">
        <v>66</v>
      </c>
      <c r="AO212" s="83" t="s">
        <v>66</v>
      </c>
      <c r="AP212" s="83" t="s">
        <v>67</v>
      </c>
      <c r="AQ212" s="83" t="s">
        <v>67</v>
      </c>
      <c r="AR212" s="83" t="s">
        <v>86</v>
      </c>
      <c r="AS212" s="83" t="s">
        <v>68</v>
      </c>
      <c r="AT212" s="83" t="s">
        <v>69</v>
      </c>
      <c r="AU212" s="83" t="s">
        <v>70</v>
      </c>
      <c r="AV212" s="83" t="s">
        <v>71</v>
      </c>
      <c r="AW212" s="83" t="s">
        <v>73</v>
      </c>
      <c r="AX212" s="83" t="s">
        <v>73</v>
      </c>
      <c r="AY212" s="83" t="s">
        <v>72</v>
      </c>
      <c r="AZ212" s="83" t="s">
        <v>63</v>
      </c>
      <c r="BA212" s="83" t="s">
        <v>63</v>
      </c>
      <c r="BB212" s="83" t="s">
        <v>72</v>
      </c>
      <c r="BC212" s="83" t="s">
        <v>73</v>
      </c>
      <c r="BD212" s="83"/>
      <c r="BE212" s="83" t="s">
        <v>73</v>
      </c>
      <c r="BF212" s="83"/>
      <c r="BG212" s="87" t="s">
        <v>631</v>
      </c>
      <c r="BH212" s="86" t="s">
        <v>60</v>
      </c>
      <c r="BI212" s="76" t="s">
        <v>1414</v>
      </c>
      <c r="BJ212">
        <f t="shared" si="6"/>
        <v>8</v>
      </c>
      <c r="BK212" s="87">
        <f t="shared" si="7"/>
        <v>47</v>
      </c>
      <c r="BL212" s="87"/>
      <c r="BM212" s="86" t="str">
        <f>_xlfn.XLOOKUP(Form_Responses181112[[#This Row],[Sekolah School (Cleansed)]],'Quality Check'!$B$11:$B$14,'Quality Check'!$C$11:$C$14,)</f>
        <v>Urban</v>
      </c>
      <c r="BN212" s="86" t="str">
        <f>_xlfn.XLOOKUP(Form_Responses181112[[#This Row],[Sekolah School (Cleansed)]],'Quality Check'!$B$11:$B$14,'Quality Check'!$D$11:$D$14,)</f>
        <v>Intervention Group (IG)</v>
      </c>
    </row>
    <row r="213" spans="1:66" ht="13.2" x14ac:dyDescent="0.25">
      <c r="A213" s="82">
        <v>45573.386784317132</v>
      </c>
      <c r="B213" s="83" t="s">
        <v>662</v>
      </c>
      <c r="C213" s="84" t="s">
        <v>663</v>
      </c>
      <c r="D213" s="83">
        <v>100</v>
      </c>
      <c r="E213" s="83">
        <v>0.71</v>
      </c>
      <c r="F213" s="83" t="s">
        <v>423</v>
      </c>
      <c r="G213" s="83" t="s">
        <v>76</v>
      </c>
      <c r="H213" s="83" t="s">
        <v>614</v>
      </c>
      <c r="I213" s="83" t="s">
        <v>63</v>
      </c>
      <c r="J213" s="83" t="s">
        <v>64</v>
      </c>
      <c r="K213" s="83" t="s">
        <v>64</v>
      </c>
      <c r="L213" s="83" t="s">
        <v>64</v>
      </c>
      <c r="M213" s="83" t="s">
        <v>78</v>
      </c>
      <c r="N213" s="83" t="s">
        <v>64</v>
      </c>
      <c r="O213" s="83" t="s">
        <v>64</v>
      </c>
      <c r="P213" s="83" t="s">
        <v>64</v>
      </c>
      <c r="Q213" s="83" t="s">
        <v>64</v>
      </c>
      <c r="R213" s="83" t="s">
        <v>64</v>
      </c>
      <c r="S213" s="83" t="s">
        <v>64</v>
      </c>
      <c r="T213" s="83" t="s">
        <v>64</v>
      </c>
      <c r="U213" s="83" t="s">
        <v>64</v>
      </c>
      <c r="V213" s="83" t="s">
        <v>64</v>
      </c>
      <c r="W213" s="83" t="s">
        <v>64</v>
      </c>
      <c r="X213" s="83" t="s">
        <v>64</v>
      </c>
      <c r="Y213" s="83" t="s">
        <v>64</v>
      </c>
      <c r="Z213" s="83" t="s">
        <v>66</v>
      </c>
      <c r="AA213" s="83" t="s">
        <v>66</v>
      </c>
      <c r="AB213" s="83" t="s">
        <v>66</v>
      </c>
      <c r="AC213" s="83" t="s">
        <v>66</v>
      </c>
      <c r="AD213" s="83" t="s">
        <v>66</v>
      </c>
      <c r="AE213" s="83" t="s">
        <v>66</v>
      </c>
      <c r="AF213" s="83" t="s">
        <v>66</v>
      </c>
      <c r="AG213" s="83" t="s">
        <v>66</v>
      </c>
      <c r="AH213" s="83" t="s">
        <v>66</v>
      </c>
      <c r="AI213" s="83" t="s">
        <v>79</v>
      </c>
      <c r="AJ213" s="83" t="s">
        <v>66</v>
      </c>
      <c r="AK213" s="83" t="s">
        <v>66</v>
      </c>
      <c r="AL213" s="83" t="s">
        <v>66</v>
      </c>
      <c r="AM213" s="83" t="s">
        <v>66</v>
      </c>
      <c r="AN213" s="83" t="s">
        <v>66</v>
      </c>
      <c r="AO213" s="83" t="s">
        <v>66</v>
      </c>
      <c r="AP213" s="83" t="s">
        <v>67</v>
      </c>
      <c r="AQ213" s="83" t="s">
        <v>67</v>
      </c>
      <c r="AR213" s="83" t="s">
        <v>63</v>
      </c>
      <c r="AS213" s="83" t="s">
        <v>81</v>
      </c>
      <c r="AT213" s="83" t="s">
        <v>69</v>
      </c>
      <c r="AU213" s="83" t="s">
        <v>70</v>
      </c>
      <c r="AV213" s="83" t="s">
        <v>71</v>
      </c>
      <c r="AW213" s="83" t="s">
        <v>72</v>
      </c>
      <c r="AX213" s="83" t="s">
        <v>72</v>
      </c>
      <c r="AY213" s="83" t="s">
        <v>63</v>
      </c>
      <c r="AZ213" s="83" t="s">
        <v>63</v>
      </c>
      <c r="BA213" s="83" t="s">
        <v>63</v>
      </c>
      <c r="BB213" s="83" t="s">
        <v>63</v>
      </c>
      <c r="BC213" s="83" t="s">
        <v>73</v>
      </c>
      <c r="BD213" s="83"/>
      <c r="BE213" s="83" t="s">
        <v>73</v>
      </c>
      <c r="BF213" s="83"/>
      <c r="BG213" s="87" t="s">
        <v>631</v>
      </c>
      <c r="BH213" s="86" t="s">
        <v>60</v>
      </c>
      <c r="BI213" s="76" t="s">
        <v>1414</v>
      </c>
      <c r="BJ213">
        <f t="shared" si="6"/>
        <v>16</v>
      </c>
      <c r="BK213" s="87">
        <f t="shared" si="7"/>
        <v>48</v>
      </c>
      <c r="BL213" s="87"/>
      <c r="BM213" s="86" t="str">
        <f>_xlfn.XLOOKUP(Form_Responses181112[[#This Row],[Sekolah School (Cleansed)]],'Quality Check'!$B$11:$B$14,'Quality Check'!$C$11:$C$14,)</f>
        <v>Urban</v>
      </c>
      <c r="BN213" s="86" t="str">
        <f>_xlfn.XLOOKUP(Form_Responses181112[[#This Row],[Sekolah School (Cleansed)]],'Quality Check'!$B$11:$B$14,'Quality Check'!$D$11:$D$14,)</f>
        <v>Intervention Group (IG)</v>
      </c>
    </row>
    <row r="214" spans="1:66" ht="13.2" x14ac:dyDescent="0.25">
      <c r="A214" s="82">
        <v>45573.387280208335</v>
      </c>
      <c r="B214" s="83" t="s">
        <v>664</v>
      </c>
      <c r="C214" s="84" t="s">
        <v>665</v>
      </c>
      <c r="D214" s="83">
        <v>33.93</v>
      </c>
      <c r="E214" s="83">
        <v>0.21</v>
      </c>
      <c r="F214" s="83" t="s">
        <v>423</v>
      </c>
      <c r="G214" s="83" t="s">
        <v>539</v>
      </c>
      <c r="H214" s="83" t="s">
        <v>631</v>
      </c>
      <c r="I214" s="83" t="s">
        <v>63</v>
      </c>
      <c r="J214" s="83" t="s">
        <v>64</v>
      </c>
      <c r="K214" s="83" t="s">
        <v>64</v>
      </c>
      <c r="L214" s="83" t="s">
        <v>64</v>
      </c>
      <c r="M214" s="83" t="s">
        <v>78</v>
      </c>
      <c r="N214" s="83" t="s">
        <v>64</v>
      </c>
      <c r="O214" s="83" t="s">
        <v>84</v>
      </c>
      <c r="P214" s="83" t="s">
        <v>84</v>
      </c>
      <c r="Q214" s="83" t="s">
        <v>64</v>
      </c>
      <c r="R214" s="83" t="s">
        <v>64</v>
      </c>
      <c r="S214" s="83" t="s">
        <v>64</v>
      </c>
      <c r="T214" s="83" t="s">
        <v>64</v>
      </c>
      <c r="U214" s="83" t="s">
        <v>64</v>
      </c>
      <c r="V214" s="83" t="s">
        <v>64</v>
      </c>
      <c r="W214" s="83" t="s">
        <v>84</v>
      </c>
      <c r="X214" s="83" t="s">
        <v>84</v>
      </c>
      <c r="Y214" s="83" t="s">
        <v>64</v>
      </c>
      <c r="Z214" s="83" t="s">
        <v>66</v>
      </c>
      <c r="AA214" s="83" t="s">
        <v>66</v>
      </c>
      <c r="AB214" s="83" t="s">
        <v>66</v>
      </c>
      <c r="AC214" s="83" t="s">
        <v>101</v>
      </c>
      <c r="AD214" s="83" t="s">
        <v>66</v>
      </c>
      <c r="AE214" s="83" t="s">
        <v>66</v>
      </c>
      <c r="AF214" s="83" t="s">
        <v>66</v>
      </c>
      <c r="AG214" s="83" t="s">
        <v>66</v>
      </c>
      <c r="AH214" s="83" t="s">
        <v>66</v>
      </c>
      <c r="AI214" s="83" t="s">
        <v>66</v>
      </c>
      <c r="AJ214" s="83" t="s">
        <v>66</v>
      </c>
      <c r="AK214" s="83" t="s">
        <v>66</v>
      </c>
      <c r="AL214" s="83" t="s">
        <v>66</v>
      </c>
      <c r="AM214" s="83" t="s">
        <v>66</v>
      </c>
      <c r="AN214" s="83" t="s">
        <v>66</v>
      </c>
      <c r="AO214" s="83" t="s">
        <v>66</v>
      </c>
      <c r="AP214" s="83" t="s">
        <v>67</v>
      </c>
      <c r="AQ214" s="83" t="s">
        <v>67</v>
      </c>
      <c r="AR214" s="83" t="s">
        <v>86</v>
      </c>
      <c r="AS214" s="83" t="s">
        <v>68</v>
      </c>
      <c r="AT214" s="83" t="s">
        <v>87</v>
      </c>
      <c r="AU214" s="83" t="s">
        <v>67</v>
      </c>
      <c r="AV214" s="83" t="s">
        <v>71</v>
      </c>
      <c r="AW214" s="83" t="s">
        <v>63</v>
      </c>
      <c r="AX214" s="83" t="s">
        <v>72</v>
      </c>
      <c r="AY214" s="83" t="s">
        <v>63</v>
      </c>
      <c r="AZ214" s="83" t="s">
        <v>72</v>
      </c>
      <c r="BA214" s="83" t="s">
        <v>63</v>
      </c>
      <c r="BB214" s="83" t="s">
        <v>73</v>
      </c>
      <c r="BC214" s="83" t="s">
        <v>73</v>
      </c>
      <c r="BD214" s="83"/>
      <c r="BE214" s="83" t="s">
        <v>73</v>
      </c>
      <c r="BF214" s="83"/>
      <c r="BG214" s="87" t="s">
        <v>631</v>
      </c>
      <c r="BH214" s="86" t="s">
        <v>60</v>
      </c>
      <c r="BI214" s="76" t="s">
        <v>1414</v>
      </c>
      <c r="BJ214">
        <f t="shared" si="6"/>
        <v>12</v>
      </c>
      <c r="BK214" s="87">
        <f t="shared" si="7"/>
        <v>45</v>
      </c>
      <c r="BL214" s="87"/>
      <c r="BM214" s="86" t="str">
        <f>_xlfn.XLOOKUP(Form_Responses181112[[#This Row],[Sekolah School (Cleansed)]],'Quality Check'!$B$11:$B$14,'Quality Check'!$C$11:$C$14,)</f>
        <v>Urban</v>
      </c>
      <c r="BN214" s="86" t="str">
        <f>_xlfn.XLOOKUP(Form_Responses181112[[#This Row],[Sekolah School (Cleansed)]],'Quality Check'!$B$11:$B$14,'Quality Check'!$D$11:$D$14,)</f>
        <v>Intervention Group (IG)</v>
      </c>
    </row>
    <row r="215" spans="1:66" ht="13.2" x14ac:dyDescent="0.25">
      <c r="A215" s="82">
        <v>45573.394556840278</v>
      </c>
      <c r="B215" s="83" t="s">
        <v>666</v>
      </c>
      <c r="C215" s="84" t="s">
        <v>667</v>
      </c>
      <c r="D215" s="83">
        <v>100</v>
      </c>
      <c r="E215" s="83">
        <v>1.38</v>
      </c>
      <c r="F215" s="83" t="s">
        <v>423</v>
      </c>
      <c r="G215" s="83" t="s">
        <v>76</v>
      </c>
      <c r="H215" s="83" t="s">
        <v>631</v>
      </c>
      <c r="I215" s="83" t="s">
        <v>73</v>
      </c>
      <c r="J215" s="83" t="s">
        <v>64</v>
      </c>
      <c r="K215" s="83" t="s">
        <v>64</v>
      </c>
      <c r="L215" s="83" t="s">
        <v>64</v>
      </c>
      <c r="M215" s="83" t="s">
        <v>78</v>
      </c>
      <c r="N215" s="83" t="s">
        <v>64</v>
      </c>
      <c r="O215" s="83" t="s">
        <v>84</v>
      </c>
      <c r="P215" s="83" t="s">
        <v>84</v>
      </c>
      <c r="Q215" s="83" t="s">
        <v>84</v>
      </c>
      <c r="R215" s="83" t="s">
        <v>64</v>
      </c>
      <c r="S215" s="83" t="s">
        <v>64</v>
      </c>
      <c r="T215" s="83" t="s">
        <v>64</v>
      </c>
      <c r="U215" s="83" t="s">
        <v>64</v>
      </c>
      <c r="V215" s="83" t="s">
        <v>64</v>
      </c>
      <c r="W215" s="83" t="s">
        <v>64</v>
      </c>
      <c r="X215" s="83" t="s">
        <v>64</v>
      </c>
      <c r="Y215" s="83" t="s">
        <v>78</v>
      </c>
      <c r="Z215" s="83" t="s">
        <v>66</v>
      </c>
      <c r="AA215" s="83" t="s">
        <v>65</v>
      </c>
      <c r="AB215" s="83" t="s">
        <v>79</v>
      </c>
      <c r="AC215" s="83" t="s">
        <v>65</v>
      </c>
      <c r="AD215" s="83" t="s">
        <v>65</v>
      </c>
      <c r="AE215" s="83" t="s">
        <v>65</v>
      </c>
      <c r="AF215" s="83" t="s">
        <v>66</v>
      </c>
      <c r="AG215" s="83" t="s">
        <v>66</v>
      </c>
      <c r="AH215" s="83" t="s">
        <v>79</v>
      </c>
      <c r="AI215" s="83" t="s">
        <v>66</v>
      </c>
      <c r="AJ215" s="83" t="s">
        <v>66</v>
      </c>
      <c r="AK215" s="83" t="s">
        <v>65</v>
      </c>
      <c r="AL215" s="83" t="s">
        <v>66</v>
      </c>
      <c r="AM215" s="83" t="s">
        <v>65</v>
      </c>
      <c r="AN215" s="83" t="s">
        <v>79</v>
      </c>
      <c r="AO215" s="83" t="s">
        <v>66</v>
      </c>
      <c r="AP215" s="83" t="s">
        <v>67</v>
      </c>
      <c r="AQ215" s="83" t="s">
        <v>67</v>
      </c>
      <c r="AR215" s="83" t="s">
        <v>63</v>
      </c>
      <c r="AS215" s="83" t="s">
        <v>668</v>
      </c>
      <c r="AT215" s="83" t="s">
        <v>69</v>
      </c>
      <c r="AU215" s="83" t="s">
        <v>70</v>
      </c>
      <c r="AV215" s="83" t="s">
        <v>132</v>
      </c>
      <c r="AW215" s="83" t="s">
        <v>72</v>
      </c>
      <c r="AX215" s="83" t="s">
        <v>72</v>
      </c>
      <c r="AY215" s="83" t="s">
        <v>63</v>
      </c>
      <c r="AZ215" s="83" t="s">
        <v>63</v>
      </c>
      <c r="BA215" s="83" t="s">
        <v>73</v>
      </c>
      <c r="BB215" s="83" t="s">
        <v>73</v>
      </c>
      <c r="BC215" s="83" t="s">
        <v>73</v>
      </c>
      <c r="BD215" s="83"/>
      <c r="BE215" s="83" t="s">
        <v>73</v>
      </c>
      <c r="BF215" s="83"/>
      <c r="BG215" s="87" t="s">
        <v>631</v>
      </c>
      <c r="BH215" s="86" t="s">
        <v>60</v>
      </c>
      <c r="BI215" s="76" t="s">
        <v>1415</v>
      </c>
      <c r="BJ215">
        <f t="shared" si="6"/>
        <v>12</v>
      </c>
      <c r="BK215" s="87">
        <f t="shared" si="7"/>
        <v>50</v>
      </c>
      <c r="BL215" s="87"/>
      <c r="BM215" s="86" t="str">
        <f>_xlfn.XLOOKUP(Form_Responses181112[[#This Row],[Sekolah School (Cleansed)]],'Quality Check'!$B$11:$B$14,'Quality Check'!$C$11:$C$14,)</f>
        <v>Urban</v>
      </c>
      <c r="BN215" s="86" t="str">
        <f>_xlfn.XLOOKUP(Form_Responses181112[[#This Row],[Sekolah School (Cleansed)]],'Quality Check'!$B$11:$B$14,'Quality Check'!$D$11:$D$14,)</f>
        <v>Intervention Group (IG)</v>
      </c>
    </row>
    <row r="216" spans="1:66" ht="13.2" x14ac:dyDescent="0.25">
      <c r="A216" s="82">
        <v>45573.395885011574</v>
      </c>
      <c r="B216" s="83" t="s">
        <v>669</v>
      </c>
      <c r="C216" s="84" t="s">
        <v>670</v>
      </c>
      <c r="D216" s="83">
        <v>54.46</v>
      </c>
      <c r="E216" s="83">
        <v>0.08</v>
      </c>
      <c r="F216" s="83" t="s">
        <v>423</v>
      </c>
      <c r="G216" s="83" t="s">
        <v>76</v>
      </c>
      <c r="H216" s="83" t="s">
        <v>614</v>
      </c>
      <c r="I216" s="83" t="s">
        <v>63</v>
      </c>
      <c r="J216" s="83" t="s">
        <v>64</v>
      </c>
      <c r="K216" s="83" t="s">
        <v>64</v>
      </c>
      <c r="L216" s="83" t="s">
        <v>64</v>
      </c>
      <c r="M216" s="83" t="s">
        <v>78</v>
      </c>
      <c r="N216" s="83" t="s">
        <v>64</v>
      </c>
      <c r="O216" s="83" t="s">
        <v>64</v>
      </c>
      <c r="P216" s="83" t="s">
        <v>64</v>
      </c>
      <c r="Q216" s="83" t="s">
        <v>64</v>
      </c>
      <c r="R216" s="83" t="s">
        <v>64</v>
      </c>
      <c r="S216" s="83" t="s">
        <v>64</v>
      </c>
      <c r="T216" s="83" t="s">
        <v>64</v>
      </c>
      <c r="U216" s="83" t="s">
        <v>64</v>
      </c>
      <c r="V216" s="83" t="s">
        <v>64</v>
      </c>
      <c r="W216" s="83" t="s">
        <v>64</v>
      </c>
      <c r="X216" s="83" t="s">
        <v>64</v>
      </c>
      <c r="Y216" s="83" t="s">
        <v>64</v>
      </c>
      <c r="Z216" s="83" t="s">
        <v>65</v>
      </c>
      <c r="AA216" s="83" t="s">
        <v>65</v>
      </c>
      <c r="AB216" s="83" t="s">
        <v>66</v>
      </c>
      <c r="AC216" s="83" t="s">
        <v>65</v>
      </c>
      <c r="AD216" s="83" t="s">
        <v>65</v>
      </c>
      <c r="AE216" s="83" t="s">
        <v>65</v>
      </c>
      <c r="AF216" s="83" t="s">
        <v>66</v>
      </c>
      <c r="AG216" s="83" t="s">
        <v>65</v>
      </c>
      <c r="AH216" s="83" t="s">
        <v>65</v>
      </c>
      <c r="AI216" s="83" t="s">
        <v>101</v>
      </c>
      <c r="AJ216" s="83" t="s">
        <v>66</v>
      </c>
      <c r="AK216" s="83" t="s">
        <v>65</v>
      </c>
      <c r="AL216" s="83" t="s">
        <v>66</v>
      </c>
      <c r="AM216" s="83" t="s">
        <v>66</v>
      </c>
      <c r="AN216" s="83" t="s">
        <v>65</v>
      </c>
      <c r="AO216" s="83" t="s">
        <v>65</v>
      </c>
      <c r="AP216" s="83" t="s">
        <v>67</v>
      </c>
      <c r="AQ216" s="83" t="s">
        <v>67</v>
      </c>
      <c r="AR216" s="83" t="s">
        <v>63</v>
      </c>
      <c r="AS216" s="83" t="s">
        <v>68</v>
      </c>
      <c r="AT216" s="83" t="s">
        <v>87</v>
      </c>
      <c r="AU216" s="83" t="s">
        <v>70</v>
      </c>
      <c r="AV216" s="83" t="s">
        <v>71</v>
      </c>
      <c r="AW216" s="83" t="s">
        <v>72</v>
      </c>
      <c r="AX216" s="83" t="s">
        <v>72</v>
      </c>
      <c r="AY216" s="83" t="s">
        <v>72</v>
      </c>
      <c r="AZ216" s="83" t="s">
        <v>73</v>
      </c>
      <c r="BA216" s="83" t="s">
        <v>72</v>
      </c>
      <c r="BB216" s="83" t="s">
        <v>73</v>
      </c>
      <c r="BC216" s="83" t="s">
        <v>73</v>
      </c>
      <c r="BD216" s="83"/>
      <c r="BE216" s="83" t="s">
        <v>73</v>
      </c>
      <c r="BF216" s="83"/>
      <c r="BG216" s="87" t="s">
        <v>631</v>
      </c>
      <c r="BH216" s="86" t="s">
        <v>60</v>
      </c>
      <c r="BI216" s="76" t="s">
        <v>1414</v>
      </c>
      <c r="BJ216">
        <f t="shared" si="6"/>
        <v>16</v>
      </c>
      <c r="BK216" s="87">
        <f t="shared" si="7"/>
        <v>59</v>
      </c>
      <c r="BL216" s="87"/>
      <c r="BM216" s="86" t="str">
        <f>_xlfn.XLOOKUP(Form_Responses181112[[#This Row],[Sekolah School (Cleansed)]],'Quality Check'!$B$11:$B$14,'Quality Check'!$C$11:$C$14,)</f>
        <v>Urban</v>
      </c>
      <c r="BN216" s="86" t="str">
        <f>_xlfn.XLOOKUP(Form_Responses181112[[#This Row],[Sekolah School (Cleansed)]],'Quality Check'!$B$11:$B$14,'Quality Check'!$D$11:$D$14,)</f>
        <v>Intervention Group (IG)</v>
      </c>
    </row>
    <row r="217" spans="1:66" ht="13.2" x14ac:dyDescent="0.25">
      <c r="A217" s="82">
        <v>45573.396000706023</v>
      </c>
      <c r="B217" s="83" t="s">
        <v>671</v>
      </c>
      <c r="C217" s="84" t="s">
        <v>672</v>
      </c>
      <c r="D217" s="83">
        <v>100</v>
      </c>
      <c r="E217" s="83">
        <v>1.29</v>
      </c>
      <c r="F217" s="83" t="s">
        <v>114</v>
      </c>
      <c r="G217" s="83" t="s">
        <v>76</v>
      </c>
      <c r="H217" s="83" t="s">
        <v>631</v>
      </c>
      <c r="I217" s="83" t="s">
        <v>63</v>
      </c>
      <c r="J217" s="83" t="s">
        <v>64</v>
      </c>
      <c r="K217" s="83" t="s">
        <v>64</v>
      </c>
      <c r="L217" s="83" t="s">
        <v>64</v>
      </c>
      <c r="M217" s="83" t="s">
        <v>78</v>
      </c>
      <c r="N217" s="83" t="s">
        <v>64</v>
      </c>
      <c r="O217" s="83" t="s">
        <v>84</v>
      </c>
      <c r="P217" s="83" t="s">
        <v>64</v>
      </c>
      <c r="Q217" s="83" t="s">
        <v>64</v>
      </c>
      <c r="R217" s="83" t="s">
        <v>64</v>
      </c>
      <c r="S217" s="83" t="s">
        <v>64</v>
      </c>
      <c r="T217" s="83" t="s">
        <v>64</v>
      </c>
      <c r="U217" s="83" t="s">
        <v>78</v>
      </c>
      <c r="V217" s="83" t="s">
        <v>64</v>
      </c>
      <c r="W217" s="83" t="s">
        <v>64</v>
      </c>
      <c r="X217" s="83" t="s">
        <v>64</v>
      </c>
      <c r="Y217" s="83" t="s">
        <v>64</v>
      </c>
      <c r="Z217" s="83" t="s">
        <v>66</v>
      </c>
      <c r="AA217" s="83" t="s">
        <v>65</v>
      </c>
      <c r="AB217" s="83" t="s">
        <v>66</v>
      </c>
      <c r="AC217" s="83" t="s">
        <v>66</v>
      </c>
      <c r="AD217" s="83" t="s">
        <v>65</v>
      </c>
      <c r="AE217" s="83" t="s">
        <v>66</v>
      </c>
      <c r="AF217" s="83" t="s">
        <v>66</v>
      </c>
      <c r="AG217" s="83" t="s">
        <v>66</v>
      </c>
      <c r="AH217" s="83" t="s">
        <v>65</v>
      </c>
      <c r="AI217" s="83" t="s">
        <v>79</v>
      </c>
      <c r="AJ217" s="83" t="s">
        <v>66</v>
      </c>
      <c r="AK217" s="83" t="s">
        <v>66</v>
      </c>
      <c r="AL217" s="83" t="s">
        <v>66</v>
      </c>
      <c r="AM217" s="83" t="s">
        <v>65</v>
      </c>
      <c r="AN217" s="83" t="s">
        <v>66</v>
      </c>
      <c r="AO217" s="83" t="s">
        <v>66</v>
      </c>
      <c r="AP217" s="83" t="s">
        <v>85</v>
      </c>
      <c r="AQ217" s="83" t="s">
        <v>85</v>
      </c>
      <c r="AR217" s="83" t="s">
        <v>63</v>
      </c>
      <c r="AS217" s="83" t="s">
        <v>115</v>
      </c>
      <c r="AT217" s="83" t="s">
        <v>87</v>
      </c>
      <c r="AU217" s="83" t="s">
        <v>67</v>
      </c>
      <c r="AV217" s="83" t="s">
        <v>71</v>
      </c>
      <c r="AW217" s="83" t="s">
        <v>72</v>
      </c>
      <c r="AX217" s="83" t="s">
        <v>72</v>
      </c>
      <c r="AY217" s="83" t="s">
        <v>72</v>
      </c>
      <c r="AZ217" s="83" t="s">
        <v>72</v>
      </c>
      <c r="BA217" s="83" t="s">
        <v>72</v>
      </c>
      <c r="BB217" s="83" t="s">
        <v>72</v>
      </c>
      <c r="BC217" s="83" t="s">
        <v>73</v>
      </c>
      <c r="BD217" s="83"/>
      <c r="BE217" s="83" t="s">
        <v>63</v>
      </c>
      <c r="BF217" s="83" t="s">
        <v>271</v>
      </c>
      <c r="BG217" s="87" t="s">
        <v>631</v>
      </c>
      <c r="BH217" s="87" t="s">
        <v>114</v>
      </c>
      <c r="BI217" s="76" t="s">
        <v>1414</v>
      </c>
      <c r="BJ217">
        <f t="shared" si="6"/>
        <v>14</v>
      </c>
      <c r="BK217" s="87">
        <f t="shared" si="7"/>
        <v>52</v>
      </c>
      <c r="BL217" s="87"/>
      <c r="BM217" s="86" t="str">
        <f>_xlfn.XLOOKUP(Form_Responses181112[[#This Row],[Sekolah School (Cleansed)]],'Quality Check'!$B$11:$B$14,'Quality Check'!$C$11:$C$14,)</f>
        <v>Urban</v>
      </c>
      <c r="BN217" s="86" t="str">
        <f>_xlfn.XLOOKUP(Form_Responses181112[[#This Row],[Sekolah School (Cleansed)]],'Quality Check'!$B$11:$B$14,'Quality Check'!$D$11:$D$14,)</f>
        <v>Intervention Group (IG)</v>
      </c>
    </row>
    <row r="218" spans="1:66" ht="13.2" x14ac:dyDescent="0.25">
      <c r="A218" s="82">
        <v>45573.396306041672</v>
      </c>
      <c r="B218" s="83" t="s">
        <v>673</v>
      </c>
      <c r="C218" s="84" t="s">
        <v>674</v>
      </c>
      <c r="D218" s="83">
        <v>58.93</v>
      </c>
      <c r="E218" s="83">
        <v>0.63</v>
      </c>
      <c r="F218" s="83" t="s">
        <v>423</v>
      </c>
      <c r="G218" s="83" t="s">
        <v>539</v>
      </c>
      <c r="H218" s="83" t="s">
        <v>618</v>
      </c>
      <c r="I218" s="83" t="s">
        <v>63</v>
      </c>
      <c r="J218" s="83" t="s">
        <v>64</v>
      </c>
      <c r="K218" s="83" t="s">
        <v>84</v>
      </c>
      <c r="L218" s="83" t="s">
        <v>64</v>
      </c>
      <c r="M218" s="83" t="s">
        <v>64</v>
      </c>
      <c r="N218" s="83" t="s">
        <v>64</v>
      </c>
      <c r="O218" s="83" t="s">
        <v>84</v>
      </c>
      <c r="P218" s="83" t="s">
        <v>84</v>
      </c>
      <c r="Q218" s="83" t="s">
        <v>84</v>
      </c>
      <c r="R218" s="83" t="s">
        <v>64</v>
      </c>
      <c r="S218" s="83" t="s">
        <v>64</v>
      </c>
      <c r="T218" s="83" t="s">
        <v>64</v>
      </c>
      <c r="U218" s="83" t="s">
        <v>84</v>
      </c>
      <c r="V218" s="83" t="s">
        <v>84</v>
      </c>
      <c r="W218" s="83" t="s">
        <v>64</v>
      </c>
      <c r="X218" s="83" t="s">
        <v>64</v>
      </c>
      <c r="Y218" s="83" t="s">
        <v>64</v>
      </c>
      <c r="Z218" s="83" t="s">
        <v>65</v>
      </c>
      <c r="AA218" s="83" t="s">
        <v>79</v>
      </c>
      <c r="AB218" s="83" t="s">
        <v>65</v>
      </c>
      <c r="AC218" s="83" t="s">
        <v>65</v>
      </c>
      <c r="AD218" s="83" t="s">
        <v>66</v>
      </c>
      <c r="AE218" s="83" t="s">
        <v>65</v>
      </c>
      <c r="AF218" s="83" t="s">
        <v>65</v>
      </c>
      <c r="AG218" s="83" t="s">
        <v>65</v>
      </c>
      <c r="AH218" s="83" t="s">
        <v>65</v>
      </c>
      <c r="AI218" s="83" t="s">
        <v>65</v>
      </c>
      <c r="AJ218" s="83" t="s">
        <v>66</v>
      </c>
      <c r="AK218" s="83" t="s">
        <v>66</v>
      </c>
      <c r="AL218" s="83" t="s">
        <v>66</v>
      </c>
      <c r="AM218" s="83" t="s">
        <v>79</v>
      </c>
      <c r="AN218" s="83" t="s">
        <v>65</v>
      </c>
      <c r="AO218" s="83" t="s">
        <v>65</v>
      </c>
      <c r="AP218" s="83" t="s">
        <v>67</v>
      </c>
      <c r="AQ218" s="83" t="s">
        <v>67</v>
      </c>
      <c r="AR218" s="83" t="s">
        <v>86</v>
      </c>
      <c r="AS218" s="83" t="s">
        <v>81</v>
      </c>
      <c r="AT218" s="83" t="s">
        <v>87</v>
      </c>
      <c r="AU218" s="83" t="s">
        <v>80</v>
      </c>
      <c r="AV218" s="83" t="s">
        <v>80</v>
      </c>
      <c r="AW218" s="83" t="s">
        <v>72</v>
      </c>
      <c r="AX218" s="83" t="s">
        <v>72</v>
      </c>
      <c r="AY218" s="83" t="s">
        <v>72</v>
      </c>
      <c r="AZ218" s="83" t="s">
        <v>72</v>
      </c>
      <c r="BA218" s="83" t="s">
        <v>73</v>
      </c>
      <c r="BB218" s="83" t="s">
        <v>73</v>
      </c>
      <c r="BC218" s="83" t="s">
        <v>73</v>
      </c>
      <c r="BD218" s="83" t="s">
        <v>116</v>
      </c>
      <c r="BE218" s="83" t="s">
        <v>73</v>
      </c>
      <c r="BF218" s="83"/>
      <c r="BG218" s="87" t="s">
        <v>631</v>
      </c>
      <c r="BH218" s="86" t="s">
        <v>60</v>
      </c>
      <c r="BI218" s="76" t="s">
        <v>1414</v>
      </c>
      <c r="BJ218">
        <f t="shared" si="6"/>
        <v>9</v>
      </c>
      <c r="BK218" s="87">
        <f t="shared" si="7"/>
        <v>53</v>
      </c>
      <c r="BL218" s="87"/>
      <c r="BM218" s="86" t="str">
        <f>_xlfn.XLOOKUP(Form_Responses181112[[#This Row],[Sekolah School (Cleansed)]],'Quality Check'!$B$11:$B$14,'Quality Check'!$C$11:$C$14,)</f>
        <v>Urban</v>
      </c>
      <c r="BN218" s="86" t="str">
        <f>_xlfn.XLOOKUP(Form_Responses181112[[#This Row],[Sekolah School (Cleansed)]],'Quality Check'!$B$11:$B$14,'Quality Check'!$D$11:$D$14,)</f>
        <v>Intervention Group (IG)</v>
      </c>
    </row>
    <row r="219" spans="1:66" ht="13.2" x14ac:dyDescent="0.25">
      <c r="A219" s="82">
        <v>45573.397465902774</v>
      </c>
      <c r="B219" s="83" t="s">
        <v>675</v>
      </c>
      <c r="C219" s="84" t="s">
        <v>676</v>
      </c>
      <c r="D219" s="83">
        <v>14.3</v>
      </c>
      <c r="E219" s="83">
        <v>0.63</v>
      </c>
      <c r="F219" s="83" t="s">
        <v>114</v>
      </c>
      <c r="G219" s="83" t="s">
        <v>76</v>
      </c>
      <c r="H219" s="83" t="s">
        <v>631</v>
      </c>
      <c r="I219" s="83" t="s">
        <v>63</v>
      </c>
      <c r="J219" s="83" t="s">
        <v>64</v>
      </c>
      <c r="K219" s="83" t="s">
        <v>64</v>
      </c>
      <c r="L219" s="83" t="s">
        <v>64</v>
      </c>
      <c r="M219" s="83" t="s">
        <v>84</v>
      </c>
      <c r="N219" s="83" t="s">
        <v>84</v>
      </c>
      <c r="O219" s="83" t="s">
        <v>64</v>
      </c>
      <c r="P219" s="83" t="s">
        <v>84</v>
      </c>
      <c r="Q219" s="83" t="s">
        <v>78</v>
      </c>
      <c r="R219" s="83" t="s">
        <v>64</v>
      </c>
      <c r="S219" s="83" t="s">
        <v>64</v>
      </c>
      <c r="T219" s="83" t="s">
        <v>64</v>
      </c>
      <c r="U219" s="83" t="s">
        <v>84</v>
      </c>
      <c r="V219" s="83" t="s">
        <v>64</v>
      </c>
      <c r="W219" s="83" t="s">
        <v>64</v>
      </c>
      <c r="X219" s="83" t="s">
        <v>64</v>
      </c>
      <c r="Y219" s="83" t="s">
        <v>64</v>
      </c>
      <c r="Z219" s="83" t="s">
        <v>66</v>
      </c>
      <c r="AA219" s="83" t="s">
        <v>79</v>
      </c>
      <c r="AB219" s="83" t="s">
        <v>65</v>
      </c>
      <c r="AC219" s="83" t="s">
        <v>66</v>
      </c>
      <c r="AD219" s="83" t="s">
        <v>66</v>
      </c>
      <c r="AE219" s="83" t="s">
        <v>66</v>
      </c>
      <c r="AF219" s="83" t="s">
        <v>79</v>
      </c>
      <c r="AG219" s="83" t="s">
        <v>79</v>
      </c>
      <c r="AH219" s="83" t="s">
        <v>79</v>
      </c>
      <c r="AI219" s="83" t="s">
        <v>66</v>
      </c>
      <c r="AJ219" s="83" t="s">
        <v>79</v>
      </c>
      <c r="AK219" s="83" t="s">
        <v>79</v>
      </c>
      <c r="AL219" s="83" t="s">
        <v>79</v>
      </c>
      <c r="AM219" s="83" t="s">
        <v>66</v>
      </c>
      <c r="AN219" s="83" t="s">
        <v>66</v>
      </c>
      <c r="AO219" s="83" t="s">
        <v>66</v>
      </c>
      <c r="AP219" s="83" t="s">
        <v>67</v>
      </c>
      <c r="AQ219" s="83" t="s">
        <v>67</v>
      </c>
      <c r="AR219" s="83" t="s">
        <v>73</v>
      </c>
      <c r="AS219" s="83" t="s">
        <v>68</v>
      </c>
      <c r="AT219" s="83" t="s">
        <v>87</v>
      </c>
      <c r="AU219" s="83" t="s">
        <v>70</v>
      </c>
      <c r="AV219" s="83" t="s">
        <v>132</v>
      </c>
      <c r="AW219" s="83" t="s">
        <v>63</v>
      </c>
      <c r="AX219" s="83" t="s">
        <v>72</v>
      </c>
      <c r="AY219" s="83" t="s">
        <v>72</v>
      </c>
      <c r="AZ219" s="83" t="s">
        <v>63</v>
      </c>
      <c r="BA219" s="83" t="s">
        <v>72</v>
      </c>
      <c r="BB219" s="83" t="s">
        <v>72</v>
      </c>
      <c r="BC219" s="83" t="s">
        <v>73</v>
      </c>
      <c r="BD219" s="83"/>
      <c r="BE219" s="83" t="s">
        <v>73</v>
      </c>
      <c r="BF219" s="83"/>
      <c r="BG219" s="87" t="s">
        <v>631</v>
      </c>
      <c r="BH219" s="87" t="s">
        <v>114</v>
      </c>
      <c r="BI219" s="76" t="s">
        <v>1414</v>
      </c>
      <c r="BJ219">
        <f t="shared" si="6"/>
        <v>11</v>
      </c>
      <c r="BK219" s="87">
        <f t="shared" si="7"/>
        <v>41</v>
      </c>
      <c r="BL219" s="87"/>
      <c r="BM219" s="86" t="str">
        <f>_xlfn.XLOOKUP(Form_Responses181112[[#This Row],[Sekolah School (Cleansed)]],'Quality Check'!$B$11:$B$14,'Quality Check'!$C$11:$C$14,)</f>
        <v>Urban</v>
      </c>
      <c r="BN219" s="86" t="str">
        <f>_xlfn.XLOOKUP(Form_Responses181112[[#This Row],[Sekolah School (Cleansed)]],'Quality Check'!$B$11:$B$14,'Quality Check'!$D$11:$D$14,)</f>
        <v>Intervention Group (IG)</v>
      </c>
    </row>
    <row r="220" spans="1:66" ht="13.2" x14ac:dyDescent="0.25">
      <c r="A220" s="82">
        <v>45573.400190150467</v>
      </c>
      <c r="B220" s="83" t="s">
        <v>677</v>
      </c>
      <c r="C220" s="84" t="s">
        <v>678</v>
      </c>
      <c r="D220" s="83">
        <v>25</v>
      </c>
      <c r="E220" s="83">
        <v>0.13</v>
      </c>
      <c r="F220" s="83" t="s">
        <v>423</v>
      </c>
      <c r="G220" s="83" t="s">
        <v>76</v>
      </c>
      <c r="H220" s="83" t="s">
        <v>614</v>
      </c>
      <c r="I220" s="83" t="s">
        <v>63</v>
      </c>
      <c r="J220" s="83" t="s">
        <v>64</v>
      </c>
      <c r="K220" s="83" t="s">
        <v>64</v>
      </c>
      <c r="L220" s="83" t="s">
        <v>64</v>
      </c>
      <c r="M220" s="83" t="s">
        <v>78</v>
      </c>
      <c r="N220" s="83" t="s">
        <v>64</v>
      </c>
      <c r="O220" s="83" t="s">
        <v>64</v>
      </c>
      <c r="P220" s="83" t="s">
        <v>84</v>
      </c>
      <c r="Q220" s="83" t="s">
        <v>64</v>
      </c>
      <c r="R220" s="83" t="s">
        <v>64</v>
      </c>
      <c r="S220" s="83" t="s">
        <v>64</v>
      </c>
      <c r="T220" s="83" t="s">
        <v>64</v>
      </c>
      <c r="U220" s="83" t="s">
        <v>64</v>
      </c>
      <c r="V220" s="83" t="s">
        <v>64</v>
      </c>
      <c r="W220" s="83" t="s">
        <v>64</v>
      </c>
      <c r="X220" s="83" t="s">
        <v>64</v>
      </c>
      <c r="Y220" s="83" t="s">
        <v>78</v>
      </c>
      <c r="Z220" s="83" t="s">
        <v>65</v>
      </c>
      <c r="AA220" s="83" t="s">
        <v>65</v>
      </c>
      <c r="AB220" s="83" t="s">
        <v>65</v>
      </c>
      <c r="AC220" s="83" t="s">
        <v>65</v>
      </c>
      <c r="AD220" s="83" t="s">
        <v>65</v>
      </c>
      <c r="AE220" s="83" t="s">
        <v>65</v>
      </c>
      <c r="AF220" s="83" t="s">
        <v>66</v>
      </c>
      <c r="AG220" s="83" t="s">
        <v>65</v>
      </c>
      <c r="AH220" s="83" t="s">
        <v>65</v>
      </c>
      <c r="AI220" s="83" t="s">
        <v>65</v>
      </c>
      <c r="AJ220" s="83" t="s">
        <v>65</v>
      </c>
      <c r="AK220" s="83" t="s">
        <v>65</v>
      </c>
      <c r="AL220" s="83" t="s">
        <v>65</v>
      </c>
      <c r="AM220" s="83" t="s">
        <v>65</v>
      </c>
      <c r="AN220" s="83" t="s">
        <v>65</v>
      </c>
      <c r="AO220" s="83" t="s">
        <v>65</v>
      </c>
      <c r="AP220" s="83" t="s">
        <v>85</v>
      </c>
      <c r="AQ220" s="83" t="s">
        <v>85</v>
      </c>
      <c r="AR220" s="83" t="s">
        <v>63</v>
      </c>
      <c r="AS220" s="83" t="s">
        <v>68</v>
      </c>
      <c r="AT220" s="83" t="s">
        <v>87</v>
      </c>
      <c r="AU220" s="83" t="s">
        <v>85</v>
      </c>
      <c r="AV220" s="83" t="s">
        <v>80</v>
      </c>
      <c r="AW220" s="83" t="s">
        <v>73</v>
      </c>
      <c r="AX220" s="83" t="s">
        <v>73</v>
      </c>
      <c r="AY220" s="83" t="s">
        <v>73</v>
      </c>
      <c r="AZ220" s="83" t="s">
        <v>73</v>
      </c>
      <c r="BA220" s="83" t="s">
        <v>73</v>
      </c>
      <c r="BB220" s="83" t="s">
        <v>73</v>
      </c>
      <c r="BC220" s="83" t="s">
        <v>73</v>
      </c>
      <c r="BD220" s="83"/>
      <c r="BE220" s="83" t="s">
        <v>73</v>
      </c>
      <c r="BF220" s="83"/>
      <c r="BG220" s="87" t="s">
        <v>631</v>
      </c>
      <c r="BH220" s="86" t="s">
        <v>60</v>
      </c>
      <c r="BI220" s="76" t="s">
        <v>1414</v>
      </c>
      <c r="BJ220">
        <f t="shared" si="6"/>
        <v>14</v>
      </c>
      <c r="BK220" s="87">
        <f t="shared" si="7"/>
        <v>60</v>
      </c>
      <c r="BL220" s="87"/>
      <c r="BM220" s="86" t="str">
        <f>_xlfn.XLOOKUP(Form_Responses181112[[#This Row],[Sekolah School (Cleansed)]],'Quality Check'!$B$11:$B$14,'Quality Check'!$C$11:$C$14,)</f>
        <v>Urban</v>
      </c>
      <c r="BN220" s="86" t="str">
        <f>_xlfn.XLOOKUP(Form_Responses181112[[#This Row],[Sekolah School (Cleansed)]],'Quality Check'!$B$11:$B$14,'Quality Check'!$D$11:$D$14,)</f>
        <v>Intervention Group (IG)</v>
      </c>
    </row>
    <row r="221" spans="1:66" ht="13.2" x14ac:dyDescent="0.25">
      <c r="A221" s="82">
        <v>45573.400274108797</v>
      </c>
      <c r="B221" s="83" t="s">
        <v>679</v>
      </c>
      <c r="C221" s="84" t="s">
        <v>680</v>
      </c>
      <c r="D221" s="83">
        <v>100</v>
      </c>
      <c r="E221" s="83">
        <v>1.08</v>
      </c>
      <c r="F221" s="83" t="s">
        <v>114</v>
      </c>
      <c r="G221" s="83" t="s">
        <v>76</v>
      </c>
      <c r="H221" s="83" t="s">
        <v>631</v>
      </c>
      <c r="I221" s="83" t="s">
        <v>63</v>
      </c>
      <c r="J221" s="83" t="s">
        <v>64</v>
      </c>
      <c r="K221" s="83" t="s">
        <v>64</v>
      </c>
      <c r="L221" s="83" t="s">
        <v>64</v>
      </c>
      <c r="M221" s="83" t="s">
        <v>84</v>
      </c>
      <c r="N221" s="83" t="s">
        <v>84</v>
      </c>
      <c r="O221" s="83" t="s">
        <v>84</v>
      </c>
      <c r="P221" s="83" t="s">
        <v>84</v>
      </c>
      <c r="Q221" s="83" t="s">
        <v>64</v>
      </c>
      <c r="R221" s="83" t="s">
        <v>64</v>
      </c>
      <c r="S221" s="83" t="s">
        <v>64</v>
      </c>
      <c r="T221" s="83" t="s">
        <v>64</v>
      </c>
      <c r="U221" s="83" t="s">
        <v>64</v>
      </c>
      <c r="V221" s="83" t="s">
        <v>64</v>
      </c>
      <c r="W221" s="83" t="s">
        <v>64</v>
      </c>
      <c r="X221" s="83" t="s">
        <v>64</v>
      </c>
      <c r="Y221" s="83" t="s">
        <v>64</v>
      </c>
      <c r="Z221" s="83" t="s">
        <v>66</v>
      </c>
      <c r="AA221" s="83" t="s">
        <v>65</v>
      </c>
      <c r="AB221" s="83" t="s">
        <v>66</v>
      </c>
      <c r="AC221" s="83" t="s">
        <v>66</v>
      </c>
      <c r="AD221" s="83" t="s">
        <v>65</v>
      </c>
      <c r="AE221" s="83" t="s">
        <v>66</v>
      </c>
      <c r="AF221" s="83" t="s">
        <v>66</v>
      </c>
      <c r="AG221" s="83" t="s">
        <v>66</v>
      </c>
      <c r="AH221" s="83" t="s">
        <v>66</v>
      </c>
      <c r="AI221" s="83" t="s">
        <v>79</v>
      </c>
      <c r="AJ221" s="83" t="s">
        <v>66</v>
      </c>
      <c r="AK221" s="83" t="s">
        <v>66</v>
      </c>
      <c r="AL221" s="83" t="s">
        <v>66</v>
      </c>
      <c r="AM221" s="83" t="s">
        <v>66</v>
      </c>
      <c r="AN221" s="83" t="s">
        <v>66</v>
      </c>
      <c r="AO221" s="83" t="s">
        <v>66</v>
      </c>
      <c r="AP221" s="83" t="s">
        <v>119</v>
      </c>
      <c r="AQ221" s="83" t="s">
        <v>119</v>
      </c>
      <c r="AR221" s="83" t="s">
        <v>86</v>
      </c>
      <c r="AS221" s="83" t="s">
        <v>68</v>
      </c>
      <c r="AT221" s="83" t="s">
        <v>169</v>
      </c>
      <c r="AU221" s="83" t="s">
        <v>93</v>
      </c>
      <c r="AV221" s="83" t="s">
        <v>71</v>
      </c>
      <c r="AW221" s="83" t="s">
        <v>72</v>
      </c>
      <c r="AX221" s="83" t="s">
        <v>72</v>
      </c>
      <c r="AY221" s="83" t="s">
        <v>72</v>
      </c>
      <c r="AZ221" s="83" t="s">
        <v>73</v>
      </c>
      <c r="BA221" s="83" t="s">
        <v>63</v>
      </c>
      <c r="BB221" s="83" t="s">
        <v>73</v>
      </c>
      <c r="BC221" s="83" t="s">
        <v>73</v>
      </c>
      <c r="BD221" s="83"/>
      <c r="BE221" s="83" t="s">
        <v>73</v>
      </c>
      <c r="BF221" s="83"/>
      <c r="BG221" s="87" t="s">
        <v>631</v>
      </c>
      <c r="BH221" s="87" t="s">
        <v>114</v>
      </c>
      <c r="BI221" s="76" t="s">
        <v>1414</v>
      </c>
      <c r="BJ221">
        <f t="shared" si="6"/>
        <v>12</v>
      </c>
      <c r="BK221" s="87">
        <f t="shared" si="7"/>
        <v>50</v>
      </c>
      <c r="BL221" s="87"/>
      <c r="BM221" s="86" t="str">
        <f>_xlfn.XLOOKUP(Form_Responses181112[[#This Row],[Sekolah School (Cleansed)]],'Quality Check'!$B$11:$B$14,'Quality Check'!$C$11:$C$14,)</f>
        <v>Urban</v>
      </c>
      <c r="BN221" s="86" t="str">
        <f>_xlfn.XLOOKUP(Form_Responses181112[[#This Row],[Sekolah School (Cleansed)]],'Quality Check'!$B$11:$B$14,'Quality Check'!$D$11:$D$14,)</f>
        <v>Intervention Group (IG)</v>
      </c>
    </row>
    <row r="222" spans="1:66" ht="13.2" x14ac:dyDescent="0.25">
      <c r="A222" s="82">
        <v>45573.401178506945</v>
      </c>
      <c r="B222" s="83" t="s">
        <v>681</v>
      </c>
      <c r="C222" s="84" t="s">
        <v>682</v>
      </c>
      <c r="D222" s="83">
        <v>100</v>
      </c>
      <c r="E222" s="83">
        <v>0.28999999999999998</v>
      </c>
      <c r="F222" s="83" t="s">
        <v>423</v>
      </c>
      <c r="G222" s="83" t="s">
        <v>76</v>
      </c>
      <c r="H222" s="83" t="s">
        <v>683</v>
      </c>
      <c r="I222" s="83" t="s">
        <v>63</v>
      </c>
      <c r="J222" s="83" t="s">
        <v>64</v>
      </c>
      <c r="K222" s="83" t="s">
        <v>64</v>
      </c>
      <c r="L222" s="83" t="s">
        <v>64</v>
      </c>
      <c r="M222" s="83" t="s">
        <v>78</v>
      </c>
      <c r="N222" s="83" t="s">
        <v>84</v>
      </c>
      <c r="O222" s="83" t="s">
        <v>84</v>
      </c>
      <c r="P222" s="83" t="s">
        <v>84</v>
      </c>
      <c r="Q222" s="83" t="s">
        <v>84</v>
      </c>
      <c r="R222" s="83" t="s">
        <v>64</v>
      </c>
      <c r="S222" s="83" t="s">
        <v>64</v>
      </c>
      <c r="T222" s="83" t="s">
        <v>78</v>
      </c>
      <c r="U222" s="83" t="s">
        <v>84</v>
      </c>
      <c r="V222" s="83" t="s">
        <v>64</v>
      </c>
      <c r="W222" s="83" t="s">
        <v>64</v>
      </c>
      <c r="X222" s="83" t="s">
        <v>64</v>
      </c>
      <c r="Y222" s="83" t="s">
        <v>64</v>
      </c>
      <c r="Z222" s="83" t="s">
        <v>65</v>
      </c>
      <c r="AA222" s="83" t="s">
        <v>65</v>
      </c>
      <c r="AB222" s="83" t="s">
        <v>65</v>
      </c>
      <c r="AC222" s="83" t="s">
        <v>65</v>
      </c>
      <c r="AD222" s="83" t="s">
        <v>66</v>
      </c>
      <c r="AE222" s="83" t="s">
        <v>65</v>
      </c>
      <c r="AF222" s="83" t="s">
        <v>65</v>
      </c>
      <c r="AG222" s="83" t="s">
        <v>65</v>
      </c>
      <c r="AH222" s="83" t="s">
        <v>66</v>
      </c>
      <c r="AI222" s="83" t="s">
        <v>101</v>
      </c>
      <c r="AJ222" s="83" t="s">
        <v>65</v>
      </c>
      <c r="AK222" s="83" t="s">
        <v>65</v>
      </c>
      <c r="AL222" s="83" t="s">
        <v>66</v>
      </c>
      <c r="AM222" s="83" t="s">
        <v>65</v>
      </c>
      <c r="AN222" s="83" t="s">
        <v>65</v>
      </c>
      <c r="AO222" s="83" t="s">
        <v>66</v>
      </c>
      <c r="AP222" s="83" t="s">
        <v>85</v>
      </c>
      <c r="AQ222" s="83" t="s">
        <v>85</v>
      </c>
      <c r="AR222" s="83" t="s">
        <v>63</v>
      </c>
      <c r="AS222" s="83" t="s">
        <v>115</v>
      </c>
      <c r="AT222" s="83" t="s">
        <v>87</v>
      </c>
      <c r="AU222" s="83" t="s">
        <v>80</v>
      </c>
      <c r="AV222" s="83" t="s">
        <v>71</v>
      </c>
      <c r="AW222" s="83" t="s">
        <v>73</v>
      </c>
      <c r="AX222" s="83" t="s">
        <v>72</v>
      </c>
      <c r="AY222" s="83" t="s">
        <v>72</v>
      </c>
      <c r="AZ222" s="83" t="s">
        <v>72</v>
      </c>
      <c r="BA222" s="83" t="s">
        <v>73</v>
      </c>
      <c r="BB222" s="83" t="s">
        <v>72</v>
      </c>
      <c r="BC222" s="83" t="s">
        <v>73</v>
      </c>
      <c r="BD222" s="83"/>
      <c r="BE222" s="83" t="s">
        <v>73</v>
      </c>
      <c r="BF222" s="83"/>
      <c r="BG222" s="87" t="s">
        <v>631</v>
      </c>
      <c r="BH222" s="86" t="s">
        <v>60</v>
      </c>
      <c r="BI222" s="76" t="s">
        <v>1414</v>
      </c>
      <c r="BJ222">
        <f t="shared" si="6"/>
        <v>10</v>
      </c>
      <c r="BK222" s="87">
        <f t="shared" si="7"/>
        <v>60</v>
      </c>
      <c r="BL222" s="87"/>
      <c r="BM222" s="86" t="str">
        <f>_xlfn.XLOOKUP(Form_Responses181112[[#This Row],[Sekolah School (Cleansed)]],'Quality Check'!$B$11:$B$14,'Quality Check'!$C$11:$C$14,)</f>
        <v>Urban</v>
      </c>
      <c r="BN222" s="86" t="str">
        <f>_xlfn.XLOOKUP(Form_Responses181112[[#This Row],[Sekolah School (Cleansed)]],'Quality Check'!$B$11:$B$14,'Quality Check'!$D$11:$D$14,)</f>
        <v>Intervention Group (IG)</v>
      </c>
    </row>
    <row r="223" spans="1:66" ht="13.2" x14ac:dyDescent="0.25">
      <c r="A223" s="82">
        <v>45573.40183081018</v>
      </c>
      <c r="B223" s="83" t="s">
        <v>684</v>
      </c>
      <c r="C223" s="84" t="s">
        <v>685</v>
      </c>
      <c r="D223" s="83">
        <v>34.82</v>
      </c>
      <c r="E223" s="83">
        <v>0.17</v>
      </c>
      <c r="F223" s="83" t="s">
        <v>423</v>
      </c>
      <c r="G223" s="83" t="s">
        <v>76</v>
      </c>
      <c r="H223" s="83" t="s">
        <v>631</v>
      </c>
      <c r="I223" s="83" t="s">
        <v>73</v>
      </c>
      <c r="J223" s="83" t="s">
        <v>64</v>
      </c>
      <c r="K223" s="83" t="s">
        <v>84</v>
      </c>
      <c r="L223" s="83" t="s">
        <v>64</v>
      </c>
      <c r="M223" s="83" t="s">
        <v>84</v>
      </c>
      <c r="N223" s="83" t="s">
        <v>84</v>
      </c>
      <c r="O223" s="83" t="s">
        <v>64</v>
      </c>
      <c r="P223" s="83" t="s">
        <v>84</v>
      </c>
      <c r="Q223" s="83" t="s">
        <v>84</v>
      </c>
      <c r="R223" s="83" t="s">
        <v>64</v>
      </c>
      <c r="S223" s="83" t="s">
        <v>78</v>
      </c>
      <c r="T223" s="83" t="s">
        <v>78</v>
      </c>
      <c r="U223" s="83" t="s">
        <v>64</v>
      </c>
      <c r="V223" s="83" t="s">
        <v>64</v>
      </c>
      <c r="W223" s="83" t="s">
        <v>78</v>
      </c>
      <c r="X223" s="83" t="s">
        <v>84</v>
      </c>
      <c r="Y223" s="83" t="s">
        <v>64</v>
      </c>
      <c r="Z223" s="83" t="s">
        <v>66</v>
      </c>
      <c r="AA223" s="83" t="s">
        <v>79</v>
      </c>
      <c r="AB223" s="83" t="s">
        <v>66</v>
      </c>
      <c r="AC223" s="83" t="s">
        <v>66</v>
      </c>
      <c r="AD223" s="83" t="s">
        <v>79</v>
      </c>
      <c r="AE223" s="83" t="s">
        <v>66</v>
      </c>
      <c r="AF223" s="83" t="s">
        <v>66</v>
      </c>
      <c r="AG223" s="83" t="s">
        <v>66</v>
      </c>
      <c r="AH223" s="83" t="s">
        <v>79</v>
      </c>
      <c r="AI223" s="83" t="s">
        <v>79</v>
      </c>
      <c r="AJ223" s="83" t="s">
        <v>66</v>
      </c>
      <c r="AK223" s="83" t="s">
        <v>66</v>
      </c>
      <c r="AL223" s="83" t="s">
        <v>66</v>
      </c>
      <c r="AM223" s="83" t="s">
        <v>79</v>
      </c>
      <c r="AN223" s="83" t="s">
        <v>79</v>
      </c>
      <c r="AO223" s="83" t="s">
        <v>79</v>
      </c>
      <c r="AP223" s="83" t="s">
        <v>85</v>
      </c>
      <c r="AQ223" s="83" t="s">
        <v>85</v>
      </c>
      <c r="AR223" s="83" t="s">
        <v>63</v>
      </c>
      <c r="AS223" s="83" t="s">
        <v>81</v>
      </c>
      <c r="AT223" s="83" t="s">
        <v>87</v>
      </c>
      <c r="AU223" s="83" t="s">
        <v>93</v>
      </c>
      <c r="AV223" s="83" t="s">
        <v>67</v>
      </c>
      <c r="AW223" s="83" t="s">
        <v>73</v>
      </c>
      <c r="AX223" s="83" t="s">
        <v>73</v>
      </c>
      <c r="AY223" s="83" t="s">
        <v>72</v>
      </c>
      <c r="AZ223" s="83" t="s">
        <v>72</v>
      </c>
      <c r="BA223" s="83" t="s">
        <v>63</v>
      </c>
      <c r="BB223" s="83" t="s">
        <v>63</v>
      </c>
      <c r="BC223" s="83" t="s">
        <v>73</v>
      </c>
      <c r="BD223" s="83"/>
      <c r="BE223" s="83" t="s">
        <v>73</v>
      </c>
      <c r="BF223" s="83"/>
      <c r="BG223" s="87" t="s">
        <v>631</v>
      </c>
      <c r="BH223" s="86" t="s">
        <v>60</v>
      </c>
      <c r="BI223" s="76" t="s">
        <v>1415</v>
      </c>
      <c r="BJ223">
        <f t="shared" si="6"/>
        <v>7</v>
      </c>
      <c r="BK223" s="87">
        <f t="shared" si="7"/>
        <v>42</v>
      </c>
      <c r="BL223" s="87"/>
      <c r="BM223" s="86" t="str">
        <f>_xlfn.XLOOKUP(Form_Responses181112[[#This Row],[Sekolah School (Cleansed)]],'Quality Check'!$B$11:$B$14,'Quality Check'!$C$11:$C$14,)</f>
        <v>Urban</v>
      </c>
      <c r="BN223" s="86" t="str">
        <f>_xlfn.XLOOKUP(Form_Responses181112[[#This Row],[Sekolah School (Cleansed)]],'Quality Check'!$B$11:$B$14,'Quality Check'!$D$11:$D$14,)</f>
        <v>Intervention Group (IG)</v>
      </c>
    </row>
    <row r="224" spans="1:66" ht="13.2" x14ac:dyDescent="0.25">
      <c r="A224" s="82">
        <v>45573.404305405093</v>
      </c>
      <c r="B224" s="83" t="s">
        <v>686</v>
      </c>
      <c r="C224" s="84" t="s">
        <v>687</v>
      </c>
      <c r="D224" s="83">
        <v>100</v>
      </c>
      <c r="E224" s="83">
        <v>0.67</v>
      </c>
      <c r="F224" s="83" t="s">
        <v>423</v>
      </c>
      <c r="G224" s="83" t="s">
        <v>76</v>
      </c>
      <c r="H224" s="83" t="s">
        <v>683</v>
      </c>
      <c r="I224" s="83" t="s">
        <v>63</v>
      </c>
      <c r="J224" s="83" t="s">
        <v>64</v>
      </c>
      <c r="K224" s="83" t="s">
        <v>64</v>
      </c>
      <c r="L224" s="83" t="s">
        <v>64</v>
      </c>
      <c r="M224" s="83" t="s">
        <v>78</v>
      </c>
      <c r="N224" s="83" t="s">
        <v>64</v>
      </c>
      <c r="O224" s="83" t="s">
        <v>64</v>
      </c>
      <c r="P224" s="83" t="s">
        <v>64</v>
      </c>
      <c r="Q224" s="83" t="s">
        <v>64</v>
      </c>
      <c r="R224" s="83" t="s">
        <v>64</v>
      </c>
      <c r="S224" s="83" t="s">
        <v>64</v>
      </c>
      <c r="T224" s="83" t="s">
        <v>64</v>
      </c>
      <c r="U224" s="83" t="s">
        <v>64</v>
      </c>
      <c r="V224" s="83" t="s">
        <v>64</v>
      </c>
      <c r="W224" s="83" t="s">
        <v>64</v>
      </c>
      <c r="X224" s="83" t="s">
        <v>64</v>
      </c>
      <c r="Y224" s="83" t="s">
        <v>78</v>
      </c>
      <c r="Z224" s="83" t="s">
        <v>65</v>
      </c>
      <c r="AA224" s="83" t="s">
        <v>65</v>
      </c>
      <c r="AB224" s="83" t="s">
        <v>65</v>
      </c>
      <c r="AC224" s="83" t="s">
        <v>65</v>
      </c>
      <c r="AD224" s="83" t="s">
        <v>65</v>
      </c>
      <c r="AE224" s="83" t="s">
        <v>65</v>
      </c>
      <c r="AF224" s="83" t="s">
        <v>65</v>
      </c>
      <c r="AG224" s="83" t="s">
        <v>65</v>
      </c>
      <c r="AH224" s="83" t="s">
        <v>65</v>
      </c>
      <c r="AI224" s="83" t="s">
        <v>65</v>
      </c>
      <c r="AJ224" s="83" t="s">
        <v>101</v>
      </c>
      <c r="AK224" s="83" t="s">
        <v>65</v>
      </c>
      <c r="AL224" s="83" t="s">
        <v>65</v>
      </c>
      <c r="AM224" s="83" t="s">
        <v>65</v>
      </c>
      <c r="AN224" s="83" t="s">
        <v>65</v>
      </c>
      <c r="AO224" s="83" t="s">
        <v>65</v>
      </c>
      <c r="AP224" s="83" t="s">
        <v>85</v>
      </c>
      <c r="AQ224" s="83" t="s">
        <v>67</v>
      </c>
      <c r="AR224" s="83" t="s">
        <v>63</v>
      </c>
      <c r="AS224" s="83" t="s">
        <v>68</v>
      </c>
      <c r="AT224" s="83" t="s">
        <v>87</v>
      </c>
      <c r="AU224" s="83" t="s">
        <v>80</v>
      </c>
      <c r="AV224" s="83" t="s">
        <v>71</v>
      </c>
      <c r="AW224" s="83" t="s">
        <v>72</v>
      </c>
      <c r="AX224" s="83" t="s">
        <v>72</v>
      </c>
      <c r="AY224" s="83" t="s">
        <v>72</v>
      </c>
      <c r="AZ224" s="83" t="s">
        <v>72</v>
      </c>
      <c r="BA224" s="83" t="s">
        <v>63</v>
      </c>
      <c r="BB224" s="83" t="s">
        <v>72</v>
      </c>
      <c r="BC224" s="83" t="s">
        <v>73</v>
      </c>
      <c r="BD224" s="83"/>
      <c r="BE224" s="83" t="s">
        <v>73</v>
      </c>
      <c r="BF224" s="83"/>
      <c r="BG224" s="87" t="s">
        <v>631</v>
      </c>
      <c r="BH224" s="86" t="s">
        <v>60</v>
      </c>
      <c r="BI224" s="76" t="s">
        <v>1414</v>
      </c>
      <c r="BJ224">
        <f t="shared" si="6"/>
        <v>15</v>
      </c>
      <c r="BK224" s="87">
        <f t="shared" si="7"/>
        <v>60</v>
      </c>
      <c r="BL224" s="87"/>
      <c r="BM224" s="86" t="str">
        <f>_xlfn.XLOOKUP(Form_Responses181112[[#This Row],[Sekolah School (Cleansed)]],'Quality Check'!$B$11:$B$14,'Quality Check'!$C$11:$C$14,)</f>
        <v>Urban</v>
      </c>
      <c r="BN224" s="86" t="str">
        <f>_xlfn.XLOOKUP(Form_Responses181112[[#This Row],[Sekolah School (Cleansed)]],'Quality Check'!$B$11:$B$14,'Quality Check'!$D$11:$D$14,)</f>
        <v>Intervention Group (IG)</v>
      </c>
    </row>
    <row r="225" spans="1:66" ht="13.2" x14ac:dyDescent="0.25">
      <c r="A225" s="82">
        <v>45573.406376851854</v>
      </c>
      <c r="B225" s="83" t="s">
        <v>688</v>
      </c>
      <c r="C225" s="84" t="s">
        <v>689</v>
      </c>
      <c r="D225" s="83">
        <v>23</v>
      </c>
      <c r="E225" s="83">
        <v>0.08</v>
      </c>
      <c r="F225" s="83" t="s">
        <v>423</v>
      </c>
      <c r="G225" s="83" t="s">
        <v>76</v>
      </c>
      <c r="H225" s="83" t="s">
        <v>614</v>
      </c>
      <c r="I225" s="83" t="s">
        <v>63</v>
      </c>
      <c r="J225" s="83" t="s">
        <v>64</v>
      </c>
      <c r="K225" s="83" t="s">
        <v>64</v>
      </c>
      <c r="L225" s="83" t="s">
        <v>64</v>
      </c>
      <c r="M225" s="83" t="s">
        <v>64</v>
      </c>
      <c r="N225" s="83" t="s">
        <v>64</v>
      </c>
      <c r="O225" s="83" t="s">
        <v>64</v>
      </c>
      <c r="P225" s="83" t="s">
        <v>64</v>
      </c>
      <c r="Q225" s="83" t="s">
        <v>64</v>
      </c>
      <c r="R225" s="83" t="s">
        <v>64</v>
      </c>
      <c r="S225" s="83" t="s">
        <v>64</v>
      </c>
      <c r="T225" s="83" t="s">
        <v>64</v>
      </c>
      <c r="U225" s="83" t="s">
        <v>64</v>
      </c>
      <c r="V225" s="83" t="s">
        <v>64</v>
      </c>
      <c r="W225" s="83" t="s">
        <v>64</v>
      </c>
      <c r="X225" s="83" t="s">
        <v>64</v>
      </c>
      <c r="Y225" s="83" t="s">
        <v>64</v>
      </c>
      <c r="Z225" s="83" t="s">
        <v>65</v>
      </c>
      <c r="AA225" s="83" t="s">
        <v>65</v>
      </c>
      <c r="AB225" s="83" t="s">
        <v>65</v>
      </c>
      <c r="AC225" s="83" t="s">
        <v>65</v>
      </c>
      <c r="AD225" s="83" t="s">
        <v>65</v>
      </c>
      <c r="AE225" s="83" t="s">
        <v>65</v>
      </c>
      <c r="AF225" s="83" t="s">
        <v>65</v>
      </c>
      <c r="AG225" s="83" t="s">
        <v>65</v>
      </c>
      <c r="AH225" s="83" t="s">
        <v>65</v>
      </c>
      <c r="AI225" s="83" t="s">
        <v>101</v>
      </c>
      <c r="AJ225" s="83" t="s">
        <v>65</v>
      </c>
      <c r="AK225" s="83" t="s">
        <v>65</v>
      </c>
      <c r="AL225" s="83" t="s">
        <v>65</v>
      </c>
      <c r="AM225" s="83" t="s">
        <v>65</v>
      </c>
      <c r="AN225" s="83" t="s">
        <v>65</v>
      </c>
      <c r="AO225" s="83" t="s">
        <v>65</v>
      </c>
      <c r="AP225" s="83" t="s">
        <v>85</v>
      </c>
      <c r="AQ225" s="83" t="s">
        <v>85</v>
      </c>
      <c r="AR225" s="83" t="s">
        <v>63</v>
      </c>
      <c r="AS225" s="83" t="s">
        <v>68</v>
      </c>
      <c r="AT225" s="83" t="s">
        <v>69</v>
      </c>
      <c r="AU225" s="83" t="s">
        <v>80</v>
      </c>
      <c r="AV225" s="83" t="s">
        <v>71</v>
      </c>
      <c r="AW225" s="83" t="s">
        <v>72</v>
      </c>
      <c r="AX225" s="83" t="s">
        <v>72</v>
      </c>
      <c r="AY225" s="83" t="s">
        <v>72</v>
      </c>
      <c r="AZ225" s="83" t="s">
        <v>72</v>
      </c>
      <c r="BA225" s="83" t="s">
        <v>72</v>
      </c>
      <c r="BB225" s="83" t="s">
        <v>72</v>
      </c>
      <c r="BC225" s="83" t="s">
        <v>73</v>
      </c>
      <c r="BD225" s="83"/>
      <c r="BE225" s="83" t="s">
        <v>73</v>
      </c>
      <c r="BF225" s="83"/>
      <c r="BG225" s="87" t="s">
        <v>631</v>
      </c>
      <c r="BH225" s="86" t="s">
        <v>60</v>
      </c>
      <c r="BI225" s="76" t="s">
        <v>1414</v>
      </c>
      <c r="BJ225">
        <f t="shared" si="6"/>
        <v>15</v>
      </c>
      <c r="BK225" s="87">
        <f t="shared" si="7"/>
        <v>64</v>
      </c>
      <c r="BL225" s="87"/>
      <c r="BM225" s="86" t="str">
        <f>_xlfn.XLOOKUP(Form_Responses181112[[#This Row],[Sekolah School (Cleansed)]],'Quality Check'!$B$11:$B$14,'Quality Check'!$C$11:$C$14,)</f>
        <v>Urban</v>
      </c>
      <c r="BN225" s="86" t="str">
        <f>_xlfn.XLOOKUP(Form_Responses181112[[#This Row],[Sekolah School (Cleansed)]],'Quality Check'!$B$11:$B$14,'Quality Check'!$D$11:$D$14,)</f>
        <v>Intervention Group (IG)</v>
      </c>
    </row>
    <row r="226" spans="1:66" ht="13.2" x14ac:dyDescent="0.25">
      <c r="A226" s="82">
        <v>45573.406512037036</v>
      </c>
      <c r="B226" s="83" t="s">
        <v>690</v>
      </c>
      <c r="C226" s="84" t="s">
        <v>691</v>
      </c>
      <c r="D226" s="83">
        <v>77.680000000000007</v>
      </c>
      <c r="E226" s="83">
        <v>0.57999999999999996</v>
      </c>
      <c r="F226" s="83" t="s">
        <v>423</v>
      </c>
      <c r="G226" s="83" t="s">
        <v>76</v>
      </c>
      <c r="H226" s="83" t="s">
        <v>648</v>
      </c>
      <c r="I226" s="83" t="s">
        <v>73</v>
      </c>
      <c r="J226" s="83" t="s">
        <v>64</v>
      </c>
      <c r="K226" s="83" t="s">
        <v>64</v>
      </c>
      <c r="L226" s="83" t="s">
        <v>64</v>
      </c>
      <c r="M226" s="83" t="s">
        <v>84</v>
      </c>
      <c r="N226" s="83" t="s">
        <v>64</v>
      </c>
      <c r="O226" s="83" t="s">
        <v>84</v>
      </c>
      <c r="P226" s="83" t="s">
        <v>84</v>
      </c>
      <c r="Q226" s="83" t="s">
        <v>64</v>
      </c>
      <c r="R226" s="83" t="s">
        <v>64</v>
      </c>
      <c r="S226" s="83" t="s">
        <v>64</v>
      </c>
      <c r="T226" s="83" t="s">
        <v>64</v>
      </c>
      <c r="U226" s="83" t="s">
        <v>84</v>
      </c>
      <c r="V226" s="83" t="s">
        <v>64</v>
      </c>
      <c r="W226" s="83" t="s">
        <v>64</v>
      </c>
      <c r="X226" s="83" t="s">
        <v>64</v>
      </c>
      <c r="Y226" s="83" t="s">
        <v>64</v>
      </c>
      <c r="Z226" s="83" t="s">
        <v>66</v>
      </c>
      <c r="AA226" s="83" t="s">
        <v>101</v>
      </c>
      <c r="AB226" s="83" t="s">
        <v>66</v>
      </c>
      <c r="AC226" s="83" t="s">
        <v>101</v>
      </c>
      <c r="AD226" s="83" t="s">
        <v>101</v>
      </c>
      <c r="AE226" s="83" t="s">
        <v>101</v>
      </c>
      <c r="AF226" s="83" t="s">
        <v>66</v>
      </c>
      <c r="AG226" s="83" t="s">
        <v>66</v>
      </c>
      <c r="AH226" s="83" t="s">
        <v>101</v>
      </c>
      <c r="AI226" s="83" t="s">
        <v>79</v>
      </c>
      <c r="AJ226" s="83" t="s">
        <v>65</v>
      </c>
      <c r="AK226" s="83" t="s">
        <v>66</v>
      </c>
      <c r="AL226" s="83" t="s">
        <v>65</v>
      </c>
      <c r="AM226" s="83" t="s">
        <v>65</v>
      </c>
      <c r="AN226" s="83" t="s">
        <v>65</v>
      </c>
      <c r="AO226" s="83" t="s">
        <v>65</v>
      </c>
      <c r="AP226" s="83" t="s">
        <v>85</v>
      </c>
      <c r="AQ226" s="83" t="s">
        <v>85</v>
      </c>
      <c r="AR226" s="83" t="s">
        <v>63</v>
      </c>
      <c r="AS226" s="83" t="s">
        <v>81</v>
      </c>
      <c r="AT226" s="83" t="s">
        <v>87</v>
      </c>
      <c r="AU226" s="83" t="s">
        <v>67</v>
      </c>
      <c r="AV226" s="83" t="s">
        <v>132</v>
      </c>
      <c r="AW226" s="83" t="s">
        <v>73</v>
      </c>
      <c r="AX226" s="83" t="s">
        <v>72</v>
      </c>
      <c r="AY226" s="83" t="s">
        <v>72</v>
      </c>
      <c r="AZ226" s="83" t="s">
        <v>63</v>
      </c>
      <c r="BA226" s="83" t="s">
        <v>73</v>
      </c>
      <c r="BB226" s="83" t="s">
        <v>73</v>
      </c>
      <c r="BC226" s="83" t="s">
        <v>73</v>
      </c>
      <c r="BD226" s="83"/>
      <c r="BE226" s="83" t="s">
        <v>73</v>
      </c>
      <c r="BF226" s="83"/>
      <c r="BG226" s="87" t="s">
        <v>631</v>
      </c>
      <c r="BH226" s="86" t="s">
        <v>60</v>
      </c>
      <c r="BI226" s="76" t="s">
        <v>1415</v>
      </c>
      <c r="BJ226">
        <f t="shared" si="6"/>
        <v>12</v>
      </c>
      <c r="BK226" s="87">
        <f t="shared" si="7"/>
        <v>44</v>
      </c>
      <c r="BL226" s="87"/>
      <c r="BM226" s="86" t="str">
        <f>_xlfn.XLOOKUP(Form_Responses181112[[#This Row],[Sekolah School (Cleansed)]],'Quality Check'!$B$11:$B$14,'Quality Check'!$C$11:$C$14,)</f>
        <v>Urban</v>
      </c>
      <c r="BN226" s="86" t="str">
        <f>_xlfn.XLOOKUP(Form_Responses181112[[#This Row],[Sekolah School (Cleansed)]],'Quality Check'!$B$11:$B$14,'Quality Check'!$D$11:$D$14,)</f>
        <v>Intervention Group (IG)</v>
      </c>
    </row>
    <row r="227" spans="1:66" ht="13.2" x14ac:dyDescent="0.25">
      <c r="A227" s="82">
        <v>45573.417968310183</v>
      </c>
      <c r="B227" s="83" t="s">
        <v>692</v>
      </c>
      <c r="C227" s="84" t="s">
        <v>693</v>
      </c>
      <c r="D227" s="83">
        <v>100</v>
      </c>
      <c r="E227" s="83">
        <v>0.71</v>
      </c>
      <c r="F227" s="83" t="s">
        <v>114</v>
      </c>
      <c r="G227" s="83" t="s">
        <v>291</v>
      </c>
      <c r="H227" s="83" t="s">
        <v>694</v>
      </c>
      <c r="I227" s="83" t="s">
        <v>63</v>
      </c>
      <c r="J227" s="83" t="s">
        <v>78</v>
      </c>
      <c r="K227" s="83" t="s">
        <v>64</v>
      </c>
      <c r="L227" s="83" t="s">
        <v>145</v>
      </c>
      <c r="M227" s="83" t="s">
        <v>84</v>
      </c>
      <c r="N227" s="83" t="s">
        <v>84</v>
      </c>
      <c r="O227" s="83" t="s">
        <v>84</v>
      </c>
      <c r="P227" s="83" t="s">
        <v>84</v>
      </c>
      <c r="Q227" s="83" t="s">
        <v>84</v>
      </c>
      <c r="R227" s="83" t="s">
        <v>64</v>
      </c>
      <c r="S227" s="83" t="s">
        <v>64</v>
      </c>
      <c r="T227" s="83" t="s">
        <v>84</v>
      </c>
      <c r="U227" s="83" t="s">
        <v>84</v>
      </c>
      <c r="V227" s="83" t="s">
        <v>84</v>
      </c>
      <c r="W227" s="83" t="s">
        <v>64</v>
      </c>
      <c r="X227" s="83" t="s">
        <v>64</v>
      </c>
      <c r="Y227" s="83" t="s">
        <v>84</v>
      </c>
      <c r="Z227" s="83" t="s">
        <v>66</v>
      </c>
      <c r="AA227" s="83" t="s">
        <v>66</v>
      </c>
      <c r="AB227" s="83" t="s">
        <v>66</v>
      </c>
      <c r="AC227" s="83" t="s">
        <v>66</v>
      </c>
      <c r="AD227" s="83" t="s">
        <v>66</v>
      </c>
      <c r="AE227" s="83" t="s">
        <v>66</v>
      </c>
      <c r="AF227" s="83" t="s">
        <v>66</v>
      </c>
      <c r="AG227" s="83" t="s">
        <v>66</v>
      </c>
      <c r="AH227" s="83" t="s">
        <v>66</v>
      </c>
      <c r="AI227" s="83" t="s">
        <v>79</v>
      </c>
      <c r="AJ227" s="83" t="s">
        <v>66</v>
      </c>
      <c r="AK227" s="83" t="s">
        <v>66</v>
      </c>
      <c r="AL227" s="83" t="s">
        <v>66</v>
      </c>
      <c r="AM227" s="83" t="s">
        <v>66</v>
      </c>
      <c r="AN227" s="83" t="s">
        <v>66</v>
      </c>
      <c r="AO227" s="83" t="s">
        <v>66</v>
      </c>
      <c r="AP227" s="83" t="s">
        <v>67</v>
      </c>
      <c r="AQ227" s="83" t="s">
        <v>85</v>
      </c>
      <c r="AR227" s="83" t="s">
        <v>63</v>
      </c>
      <c r="AS227" s="83" t="s">
        <v>223</v>
      </c>
      <c r="AT227" s="83" t="s">
        <v>169</v>
      </c>
      <c r="AU227" s="83" t="s">
        <v>80</v>
      </c>
      <c r="AV227" s="83" t="s">
        <v>71</v>
      </c>
      <c r="AW227" s="83" t="s">
        <v>63</v>
      </c>
      <c r="AX227" s="83" t="s">
        <v>63</v>
      </c>
      <c r="AY227" s="83" t="s">
        <v>73</v>
      </c>
      <c r="AZ227" s="83" t="s">
        <v>73</v>
      </c>
      <c r="BA227" s="83" t="s">
        <v>72</v>
      </c>
      <c r="BB227" s="83" t="s">
        <v>73</v>
      </c>
      <c r="BC227" s="83" t="s">
        <v>73</v>
      </c>
      <c r="BD227" s="83"/>
      <c r="BE227" s="83" t="s">
        <v>73</v>
      </c>
      <c r="BF227" s="83"/>
      <c r="BG227" s="87" t="s">
        <v>631</v>
      </c>
      <c r="BH227" s="87" t="s">
        <v>114</v>
      </c>
      <c r="BI227" s="76" t="s">
        <v>1414</v>
      </c>
      <c r="BJ227">
        <f t="shared" si="6"/>
        <v>5</v>
      </c>
      <c r="BK227" s="87">
        <f t="shared" si="7"/>
        <v>48</v>
      </c>
      <c r="BL227" s="87"/>
      <c r="BM227" s="86" t="str">
        <f>_xlfn.XLOOKUP(Form_Responses181112[[#This Row],[Sekolah School (Cleansed)]],'Quality Check'!$B$11:$B$14,'Quality Check'!$C$11:$C$14,)</f>
        <v>Urban</v>
      </c>
      <c r="BN227" s="86" t="str">
        <f>_xlfn.XLOOKUP(Form_Responses181112[[#This Row],[Sekolah School (Cleansed)]],'Quality Check'!$B$11:$B$14,'Quality Check'!$D$11:$D$14,)</f>
        <v>Intervention Group (IG)</v>
      </c>
    </row>
    <row r="228" spans="1:66" ht="13.2" x14ac:dyDescent="0.25">
      <c r="A228" s="82">
        <v>45573.42921425926</v>
      </c>
      <c r="B228" s="83" t="s">
        <v>695</v>
      </c>
      <c r="C228" s="83">
        <v>100318140993</v>
      </c>
      <c r="D228" s="83">
        <v>100</v>
      </c>
      <c r="E228" s="83">
        <v>0.57999999999999996</v>
      </c>
      <c r="F228" s="83" t="s">
        <v>114</v>
      </c>
      <c r="G228" s="83" t="s">
        <v>291</v>
      </c>
      <c r="H228" s="83" t="s">
        <v>614</v>
      </c>
      <c r="I228" s="83" t="s">
        <v>63</v>
      </c>
      <c r="J228" s="83" t="s">
        <v>64</v>
      </c>
      <c r="K228" s="83" t="s">
        <v>78</v>
      </c>
      <c r="L228" s="83" t="s">
        <v>64</v>
      </c>
      <c r="M228" s="83" t="s">
        <v>78</v>
      </c>
      <c r="N228" s="83" t="s">
        <v>64</v>
      </c>
      <c r="O228" s="83" t="s">
        <v>64</v>
      </c>
      <c r="P228" s="83" t="s">
        <v>64</v>
      </c>
      <c r="Q228" s="83" t="s">
        <v>64</v>
      </c>
      <c r="R228" s="83" t="s">
        <v>64</v>
      </c>
      <c r="S228" s="83" t="s">
        <v>64</v>
      </c>
      <c r="T228" s="83" t="s">
        <v>64</v>
      </c>
      <c r="U228" s="83" t="s">
        <v>64</v>
      </c>
      <c r="V228" s="83" t="s">
        <v>84</v>
      </c>
      <c r="W228" s="83" t="s">
        <v>64</v>
      </c>
      <c r="X228" s="83" t="s">
        <v>64</v>
      </c>
      <c r="Y228" s="83" t="s">
        <v>64</v>
      </c>
      <c r="Z228" s="83" t="s">
        <v>65</v>
      </c>
      <c r="AA228" s="83" t="s">
        <v>66</v>
      </c>
      <c r="AB228" s="83" t="s">
        <v>66</v>
      </c>
      <c r="AC228" s="83" t="s">
        <v>65</v>
      </c>
      <c r="AD228" s="83" t="s">
        <v>65</v>
      </c>
      <c r="AE228" s="83" t="s">
        <v>65</v>
      </c>
      <c r="AF228" s="83" t="s">
        <v>66</v>
      </c>
      <c r="AG228" s="83" t="s">
        <v>65</v>
      </c>
      <c r="AH228" s="83" t="s">
        <v>65</v>
      </c>
      <c r="AI228" s="83" t="s">
        <v>101</v>
      </c>
      <c r="AJ228" s="83" t="s">
        <v>66</v>
      </c>
      <c r="AK228" s="83" t="s">
        <v>66</v>
      </c>
      <c r="AL228" s="83" t="s">
        <v>79</v>
      </c>
      <c r="AM228" s="83" t="s">
        <v>65</v>
      </c>
      <c r="AN228" s="83" t="s">
        <v>66</v>
      </c>
      <c r="AO228" s="83" t="s">
        <v>65</v>
      </c>
      <c r="AP228" s="83" t="s">
        <v>67</v>
      </c>
      <c r="AQ228" s="83" t="s">
        <v>67</v>
      </c>
      <c r="AR228" s="83" t="s">
        <v>63</v>
      </c>
      <c r="AS228" s="83" t="s">
        <v>696</v>
      </c>
      <c r="AT228" s="83" t="s">
        <v>87</v>
      </c>
      <c r="AU228" s="83" t="s">
        <v>70</v>
      </c>
      <c r="AV228" s="83" t="s">
        <v>71</v>
      </c>
      <c r="AW228" s="83" t="s">
        <v>73</v>
      </c>
      <c r="AX228" s="83" t="s">
        <v>73</v>
      </c>
      <c r="AY228" s="83" t="s">
        <v>72</v>
      </c>
      <c r="AZ228" s="83" t="s">
        <v>72</v>
      </c>
      <c r="BA228" s="83" t="s">
        <v>72</v>
      </c>
      <c r="BB228" s="83" t="s">
        <v>73</v>
      </c>
      <c r="BC228" s="83" t="s">
        <v>73</v>
      </c>
      <c r="BD228" s="83"/>
      <c r="BE228" s="83" t="s">
        <v>73</v>
      </c>
      <c r="BF228" s="83"/>
      <c r="BG228" s="87" t="s">
        <v>631</v>
      </c>
      <c r="BH228" s="87" t="s">
        <v>114</v>
      </c>
      <c r="BI228" s="76" t="s">
        <v>1414</v>
      </c>
      <c r="BJ228">
        <f t="shared" si="6"/>
        <v>14</v>
      </c>
      <c r="BK228" s="87">
        <f t="shared" si="7"/>
        <v>56</v>
      </c>
      <c r="BL228" s="87"/>
      <c r="BM228" s="86" t="str">
        <f>_xlfn.XLOOKUP(Form_Responses181112[[#This Row],[Sekolah School (Cleansed)]],'Quality Check'!$B$11:$B$14,'Quality Check'!$C$11:$C$14,)</f>
        <v>Urban</v>
      </c>
      <c r="BN228" s="86" t="str">
        <f>_xlfn.XLOOKUP(Form_Responses181112[[#This Row],[Sekolah School (Cleansed)]],'Quality Check'!$B$11:$B$14,'Quality Check'!$D$11:$D$14,)</f>
        <v>Intervention Group (IG)</v>
      </c>
    </row>
    <row r="229" spans="1:66" ht="13.2" x14ac:dyDescent="0.25">
      <c r="A229" s="82">
        <v>45573.429531921298</v>
      </c>
      <c r="B229" s="83" t="s">
        <v>697</v>
      </c>
      <c r="C229" s="83">
        <v>101109080407</v>
      </c>
      <c r="D229" s="83">
        <v>59.82</v>
      </c>
      <c r="E229" s="83">
        <v>0.95</v>
      </c>
      <c r="F229" s="83" t="s">
        <v>114</v>
      </c>
      <c r="G229" s="83" t="s">
        <v>76</v>
      </c>
      <c r="H229" s="83" t="s">
        <v>614</v>
      </c>
      <c r="I229" s="83" t="s">
        <v>63</v>
      </c>
      <c r="J229" s="83" t="s">
        <v>64</v>
      </c>
      <c r="K229" s="83" t="s">
        <v>84</v>
      </c>
      <c r="L229" s="83" t="s">
        <v>64</v>
      </c>
      <c r="M229" s="83" t="s">
        <v>84</v>
      </c>
      <c r="N229" s="83" t="s">
        <v>84</v>
      </c>
      <c r="O229" s="83" t="s">
        <v>64</v>
      </c>
      <c r="P229" s="83" t="s">
        <v>84</v>
      </c>
      <c r="Q229" s="83" t="s">
        <v>84</v>
      </c>
      <c r="R229" s="83" t="s">
        <v>64</v>
      </c>
      <c r="S229" s="83" t="s">
        <v>64</v>
      </c>
      <c r="T229" s="83" t="s">
        <v>64</v>
      </c>
      <c r="U229" s="83" t="s">
        <v>84</v>
      </c>
      <c r="V229" s="83" t="s">
        <v>84</v>
      </c>
      <c r="W229" s="83" t="s">
        <v>64</v>
      </c>
      <c r="X229" s="83" t="s">
        <v>64</v>
      </c>
      <c r="Y229" s="83" t="s">
        <v>64</v>
      </c>
      <c r="Z229" s="83" t="s">
        <v>65</v>
      </c>
      <c r="AA229" s="83" t="s">
        <v>65</v>
      </c>
      <c r="AB229" s="83" t="s">
        <v>65</v>
      </c>
      <c r="AC229" s="83" t="s">
        <v>65</v>
      </c>
      <c r="AD229" s="83" t="s">
        <v>65</v>
      </c>
      <c r="AE229" s="83" t="s">
        <v>66</v>
      </c>
      <c r="AF229" s="83" t="s">
        <v>66</v>
      </c>
      <c r="AG229" s="83" t="s">
        <v>66</v>
      </c>
      <c r="AH229" s="83" t="s">
        <v>66</v>
      </c>
      <c r="AI229" s="83" t="s">
        <v>101</v>
      </c>
      <c r="AJ229" s="83" t="s">
        <v>65</v>
      </c>
      <c r="AK229" s="83" t="s">
        <v>65</v>
      </c>
      <c r="AL229" s="83" t="s">
        <v>66</v>
      </c>
      <c r="AM229" s="83" t="s">
        <v>65</v>
      </c>
      <c r="AN229" s="83" t="s">
        <v>66</v>
      </c>
      <c r="AO229" s="83" t="s">
        <v>66</v>
      </c>
      <c r="AP229" s="83" t="s">
        <v>67</v>
      </c>
      <c r="AQ229" s="83" t="s">
        <v>67</v>
      </c>
      <c r="AR229" s="83" t="s">
        <v>86</v>
      </c>
      <c r="AS229" s="83" t="s">
        <v>698</v>
      </c>
      <c r="AT229" s="83" t="s">
        <v>69</v>
      </c>
      <c r="AU229" s="83" t="s">
        <v>70</v>
      </c>
      <c r="AV229" s="83" t="s">
        <v>67</v>
      </c>
      <c r="AW229" s="83" t="s">
        <v>72</v>
      </c>
      <c r="AX229" s="83" t="s">
        <v>63</v>
      </c>
      <c r="AY229" s="83" t="s">
        <v>72</v>
      </c>
      <c r="AZ229" s="83" t="s">
        <v>72</v>
      </c>
      <c r="BA229" s="83" t="s">
        <v>63</v>
      </c>
      <c r="BB229" s="83" t="s">
        <v>73</v>
      </c>
      <c r="BC229" s="83" t="s">
        <v>73</v>
      </c>
      <c r="BD229" s="83"/>
      <c r="BE229" s="83" t="s">
        <v>73</v>
      </c>
      <c r="BF229" s="83"/>
      <c r="BG229" s="87" t="s">
        <v>631</v>
      </c>
      <c r="BH229" s="87" t="s">
        <v>114</v>
      </c>
      <c r="BI229" s="76" t="s">
        <v>1414</v>
      </c>
      <c r="BJ229">
        <f t="shared" si="6"/>
        <v>9</v>
      </c>
      <c r="BK229" s="87">
        <f t="shared" si="7"/>
        <v>57</v>
      </c>
      <c r="BL229" s="87"/>
      <c r="BM229" s="86" t="str">
        <f>_xlfn.XLOOKUP(Form_Responses181112[[#This Row],[Sekolah School (Cleansed)]],'Quality Check'!$B$11:$B$14,'Quality Check'!$C$11:$C$14,)</f>
        <v>Urban</v>
      </c>
      <c r="BN229" s="86" t="str">
        <f>_xlfn.XLOOKUP(Form_Responses181112[[#This Row],[Sekolah School (Cleansed)]],'Quality Check'!$B$11:$B$14,'Quality Check'!$D$11:$D$14,)</f>
        <v>Intervention Group (IG)</v>
      </c>
    </row>
    <row r="230" spans="1:66" ht="13.2" x14ac:dyDescent="0.25">
      <c r="A230" s="82">
        <v>45573.430272777783</v>
      </c>
      <c r="B230" s="83" t="s">
        <v>699</v>
      </c>
      <c r="C230" s="83">
        <v>100821080721</v>
      </c>
      <c r="D230" s="83">
        <v>25</v>
      </c>
      <c r="E230" s="83">
        <v>0.54</v>
      </c>
      <c r="F230" s="83" t="s">
        <v>114</v>
      </c>
      <c r="G230" s="83" t="s">
        <v>76</v>
      </c>
      <c r="H230" s="83" t="s">
        <v>614</v>
      </c>
      <c r="I230" s="83" t="s">
        <v>63</v>
      </c>
      <c r="J230" s="83" t="s">
        <v>64</v>
      </c>
      <c r="K230" s="83" t="s">
        <v>64</v>
      </c>
      <c r="L230" s="83" t="s">
        <v>64</v>
      </c>
      <c r="M230" s="83" t="s">
        <v>64</v>
      </c>
      <c r="N230" s="83" t="s">
        <v>64</v>
      </c>
      <c r="O230" s="83" t="s">
        <v>78</v>
      </c>
      <c r="P230" s="83" t="s">
        <v>64</v>
      </c>
      <c r="Q230" s="83" t="s">
        <v>84</v>
      </c>
      <c r="R230" s="83" t="s">
        <v>64</v>
      </c>
      <c r="S230" s="83" t="s">
        <v>64</v>
      </c>
      <c r="T230" s="83" t="s">
        <v>64</v>
      </c>
      <c r="U230" s="83" t="s">
        <v>64</v>
      </c>
      <c r="V230" s="83" t="s">
        <v>84</v>
      </c>
      <c r="W230" s="83" t="s">
        <v>64</v>
      </c>
      <c r="X230" s="83" t="s">
        <v>64</v>
      </c>
      <c r="Y230" s="83" t="s">
        <v>84</v>
      </c>
      <c r="Z230" s="83" t="s">
        <v>66</v>
      </c>
      <c r="AA230" s="83" t="s">
        <v>66</v>
      </c>
      <c r="AB230" s="83" t="s">
        <v>66</v>
      </c>
      <c r="AC230" s="83" t="s">
        <v>66</v>
      </c>
      <c r="AD230" s="83" t="s">
        <v>66</v>
      </c>
      <c r="AE230" s="83" t="s">
        <v>66</v>
      </c>
      <c r="AF230" s="83" t="s">
        <v>66</v>
      </c>
      <c r="AG230" s="83" t="s">
        <v>66</v>
      </c>
      <c r="AH230" s="83" t="s">
        <v>66</v>
      </c>
      <c r="AI230" s="83" t="s">
        <v>79</v>
      </c>
      <c r="AJ230" s="83" t="s">
        <v>66</v>
      </c>
      <c r="AK230" s="83" t="s">
        <v>66</v>
      </c>
      <c r="AL230" s="83" t="s">
        <v>66</v>
      </c>
      <c r="AM230" s="83" t="s">
        <v>65</v>
      </c>
      <c r="AN230" s="83" t="s">
        <v>66</v>
      </c>
      <c r="AO230" s="83" t="s">
        <v>66</v>
      </c>
      <c r="AP230" s="83" t="s">
        <v>67</v>
      </c>
      <c r="AQ230" s="83" t="s">
        <v>67</v>
      </c>
      <c r="AR230" s="83" t="s">
        <v>63</v>
      </c>
      <c r="AS230" s="83" t="s">
        <v>700</v>
      </c>
      <c r="AT230" s="83" t="s">
        <v>69</v>
      </c>
      <c r="AU230" s="83" t="s">
        <v>70</v>
      </c>
      <c r="AV230" s="83" t="s">
        <v>71</v>
      </c>
      <c r="AW230" s="83" t="s">
        <v>73</v>
      </c>
      <c r="AX230" s="83" t="s">
        <v>72</v>
      </c>
      <c r="AY230" s="83" t="s">
        <v>63</v>
      </c>
      <c r="AZ230" s="83" t="s">
        <v>63</v>
      </c>
      <c r="BA230" s="83" t="s">
        <v>63</v>
      </c>
      <c r="BB230" s="83" t="s">
        <v>63</v>
      </c>
      <c r="BC230" s="83" t="s">
        <v>73</v>
      </c>
      <c r="BD230" s="83"/>
      <c r="BE230" s="83" t="s">
        <v>73</v>
      </c>
      <c r="BF230" s="83"/>
      <c r="BG230" s="87" t="s">
        <v>631</v>
      </c>
      <c r="BH230" s="87" t="s">
        <v>114</v>
      </c>
      <c r="BI230" s="76" t="s">
        <v>1414</v>
      </c>
      <c r="BJ230">
        <f t="shared" si="6"/>
        <v>11</v>
      </c>
      <c r="BK230" s="87">
        <f t="shared" si="7"/>
        <v>49</v>
      </c>
      <c r="BL230" s="87"/>
      <c r="BM230" s="86" t="str">
        <f>_xlfn.XLOOKUP(Form_Responses181112[[#This Row],[Sekolah School (Cleansed)]],'Quality Check'!$B$11:$B$14,'Quality Check'!$C$11:$C$14,)</f>
        <v>Urban</v>
      </c>
      <c r="BN230" s="86" t="str">
        <f>_xlfn.XLOOKUP(Form_Responses181112[[#This Row],[Sekolah School (Cleansed)]],'Quality Check'!$B$11:$B$14,'Quality Check'!$D$11:$D$14,)</f>
        <v>Intervention Group (IG)</v>
      </c>
    </row>
    <row r="231" spans="1:66" ht="13.2" x14ac:dyDescent="0.25">
      <c r="A231" s="82">
        <v>45573.431359224538</v>
      </c>
      <c r="B231" s="83" t="s">
        <v>701</v>
      </c>
      <c r="C231" s="83">
        <v>101103080457</v>
      </c>
      <c r="D231" s="83">
        <v>72.12</v>
      </c>
      <c r="E231" s="83">
        <v>0.28999999999999998</v>
      </c>
      <c r="F231" s="83" t="s">
        <v>114</v>
      </c>
      <c r="G231" s="83" t="s">
        <v>291</v>
      </c>
      <c r="H231" s="83" t="s">
        <v>631</v>
      </c>
      <c r="I231" s="83" t="s">
        <v>63</v>
      </c>
      <c r="J231" s="83" t="s">
        <v>64</v>
      </c>
      <c r="K231" s="83" t="s">
        <v>78</v>
      </c>
      <c r="L231" s="83" t="s">
        <v>145</v>
      </c>
      <c r="M231" s="83" t="s">
        <v>64</v>
      </c>
      <c r="N231" s="83" t="s">
        <v>64</v>
      </c>
      <c r="O231" s="83" t="s">
        <v>78</v>
      </c>
      <c r="P231" s="83" t="s">
        <v>84</v>
      </c>
      <c r="Q231" s="83" t="s">
        <v>64</v>
      </c>
      <c r="R231" s="83" t="s">
        <v>84</v>
      </c>
      <c r="S231" s="83" t="s">
        <v>84</v>
      </c>
      <c r="T231" s="83" t="s">
        <v>64</v>
      </c>
      <c r="U231" s="83" t="s">
        <v>64</v>
      </c>
      <c r="V231" s="83" t="s">
        <v>64</v>
      </c>
      <c r="W231" s="83" t="s">
        <v>64</v>
      </c>
      <c r="X231" s="83" t="s">
        <v>64</v>
      </c>
      <c r="Y231" s="83" t="s">
        <v>64</v>
      </c>
      <c r="Z231" s="83" t="s">
        <v>66</v>
      </c>
      <c r="AA231" s="83" t="s">
        <v>65</v>
      </c>
      <c r="AB231" s="83" t="s">
        <v>66</v>
      </c>
      <c r="AC231" s="83" t="s">
        <v>66</v>
      </c>
      <c r="AD231" s="83" t="s">
        <v>65</v>
      </c>
      <c r="AE231" s="83" t="s">
        <v>66</v>
      </c>
      <c r="AF231" s="83" t="s">
        <v>66</v>
      </c>
      <c r="AG231" s="83" t="s">
        <v>66</v>
      </c>
      <c r="AH231" s="83" t="s">
        <v>65</v>
      </c>
      <c r="AI231" s="83" t="s">
        <v>79</v>
      </c>
      <c r="AJ231" s="83" t="s">
        <v>79</v>
      </c>
      <c r="AK231" s="83" t="s">
        <v>79</v>
      </c>
      <c r="AL231" s="83" t="s">
        <v>79</v>
      </c>
      <c r="AM231" s="83" t="s">
        <v>65</v>
      </c>
      <c r="AN231" s="83" t="s">
        <v>66</v>
      </c>
      <c r="AO231" s="83" t="s">
        <v>66</v>
      </c>
      <c r="AP231" s="83" t="s">
        <v>67</v>
      </c>
      <c r="AQ231" s="83" t="s">
        <v>67</v>
      </c>
      <c r="AR231" s="83" t="s">
        <v>73</v>
      </c>
      <c r="AS231" s="83" t="s">
        <v>252</v>
      </c>
      <c r="AT231" s="83" t="s">
        <v>69</v>
      </c>
      <c r="AU231" s="83" t="s">
        <v>93</v>
      </c>
      <c r="AV231" s="83" t="s">
        <v>71</v>
      </c>
      <c r="AW231" s="83" t="s">
        <v>73</v>
      </c>
      <c r="AX231" s="83" t="s">
        <v>73</v>
      </c>
      <c r="AY231" s="83" t="s">
        <v>72</v>
      </c>
      <c r="AZ231" s="83" t="s">
        <v>72</v>
      </c>
      <c r="BA231" s="83" t="s">
        <v>63</v>
      </c>
      <c r="BB231" s="83" t="s">
        <v>63</v>
      </c>
      <c r="BC231" s="83" t="s">
        <v>73</v>
      </c>
      <c r="BD231" s="83"/>
      <c r="BE231" s="83" t="s">
        <v>73</v>
      </c>
      <c r="BF231" s="83"/>
      <c r="BG231" s="87" t="s">
        <v>631</v>
      </c>
      <c r="BH231" s="87" t="s">
        <v>114</v>
      </c>
      <c r="BI231" s="76" t="s">
        <v>1414</v>
      </c>
      <c r="BJ231">
        <f t="shared" si="6"/>
        <v>9</v>
      </c>
      <c r="BK231" s="87">
        <f t="shared" si="7"/>
        <v>49</v>
      </c>
      <c r="BL231" s="87"/>
      <c r="BM231" s="86" t="str">
        <f>_xlfn.XLOOKUP(Form_Responses181112[[#This Row],[Sekolah School (Cleansed)]],'Quality Check'!$B$11:$B$14,'Quality Check'!$C$11:$C$14,)</f>
        <v>Urban</v>
      </c>
      <c r="BN231" s="86" t="str">
        <f>_xlfn.XLOOKUP(Form_Responses181112[[#This Row],[Sekolah School (Cleansed)]],'Quality Check'!$B$11:$B$14,'Quality Check'!$D$11:$D$14,)</f>
        <v>Intervention Group (IG)</v>
      </c>
    </row>
    <row r="232" spans="1:66" ht="13.2" x14ac:dyDescent="0.25">
      <c r="A232" s="82">
        <v>45573.432829826386</v>
      </c>
      <c r="B232" s="83" t="s">
        <v>702</v>
      </c>
      <c r="C232" s="83">
        <v>100221081819</v>
      </c>
      <c r="D232" s="83">
        <v>100</v>
      </c>
      <c r="E232" s="83">
        <v>0.33</v>
      </c>
      <c r="F232" s="83" t="s">
        <v>114</v>
      </c>
      <c r="G232" s="83" t="s">
        <v>76</v>
      </c>
      <c r="H232" s="83" t="s">
        <v>631</v>
      </c>
      <c r="I232" s="83" t="s">
        <v>63</v>
      </c>
      <c r="J232" s="83" t="s">
        <v>64</v>
      </c>
      <c r="K232" s="83" t="s">
        <v>64</v>
      </c>
      <c r="L232" s="83" t="s">
        <v>78</v>
      </c>
      <c r="M232" s="83" t="s">
        <v>78</v>
      </c>
      <c r="N232" s="83" t="s">
        <v>64</v>
      </c>
      <c r="O232" s="83" t="s">
        <v>78</v>
      </c>
      <c r="P232" s="83" t="s">
        <v>64</v>
      </c>
      <c r="Q232" s="83" t="s">
        <v>64</v>
      </c>
      <c r="R232" s="83" t="s">
        <v>78</v>
      </c>
      <c r="S232" s="83" t="s">
        <v>64</v>
      </c>
      <c r="T232" s="83" t="s">
        <v>64</v>
      </c>
      <c r="U232" s="83" t="s">
        <v>64</v>
      </c>
      <c r="V232" s="83" t="s">
        <v>78</v>
      </c>
      <c r="W232" s="83" t="s">
        <v>64</v>
      </c>
      <c r="X232" s="83" t="s">
        <v>64</v>
      </c>
      <c r="Y232" s="83" t="s">
        <v>64</v>
      </c>
      <c r="Z232" s="83" t="s">
        <v>66</v>
      </c>
      <c r="AA232" s="83" t="s">
        <v>66</v>
      </c>
      <c r="AB232" s="83" t="s">
        <v>66</v>
      </c>
      <c r="AC232" s="83" t="s">
        <v>66</v>
      </c>
      <c r="AD232" s="83" t="s">
        <v>66</v>
      </c>
      <c r="AE232" s="83" t="s">
        <v>66</v>
      </c>
      <c r="AF232" s="83" t="s">
        <v>66</v>
      </c>
      <c r="AG232" s="83" t="s">
        <v>66</v>
      </c>
      <c r="AH232" s="83" t="s">
        <v>65</v>
      </c>
      <c r="AI232" s="83" t="s">
        <v>79</v>
      </c>
      <c r="AJ232" s="83" t="s">
        <v>66</v>
      </c>
      <c r="AK232" s="83" t="s">
        <v>66</v>
      </c>
      <c r="AL232" s="83" t="s">
        <v>66</v>
      </c>
      <c r="AM232" s="83" t="s">
        <v>66</v>
      </c>
      <c r="AN232" s="83" t="s">
        <v>65</v>
      </c>
      <c r="AO232" s="83" t="s">
        <v>65</v>
      </c>
      <c r="AP232" s="83" t="s">
        <v>67</v>
      </c>
      <c r="AQ232" s="83" t="s">
        <v>67</v>
      </c>
      <c r="AR232" s="83" t="s">
        <v>63</v>
      </c>
      <c r="AS232" s="83" t="s">
        <v>120</v>
      </c>
      <c r="AT232" s="83" t="s">
        <v>87</v>
      </c>
      <c r="AU232" s="83" t="s">
        <v>67</v>
      </c>
      <c r="AV232" s="83" t="s">
        <v>80</v>
      </c>
      <c r="AW232" s="83" t="s">
        <v>72</v>
      </c>
      <c r="AX232" s="83" t="s">
        <v>63</v>
      </c>
      <c r="AY232" s="83" t="s">
        <v>63</v>
      </c>
      <c r="AZ232" s="83" t="s">
        <v>63</v>
      </c>
      <c r="BA232" s="83" t="s">
        <v>72</v>
      </c>
      <c r="BB232" s="83" t="s">
        <v>63</v>
      </c>
      <c r="BC232" s="83" t="s">
        <v>73</v>
      </c>
      <c r="BD232" s="83"/>
      <c r="BE232" s="83" t="s">
        <v>73</v>
      </c>
      <c r="BF232" s="83"/>
      <c r="BG232" s="87" t="s">
        <v>631</v>
      </c>
      <c r="BH232" s="87" t="s">
        <v>114</v>
      </c>
      <c r="BI232" s="76" t="s">
        <v>1414</v>
      </c>
      <c r="BJ232">
        <f t="shared" si="6"/>
        <v>12</v>
      </c>
      <c r="BK232" s="87">
        <f t="shared" si="7"/>
        <v>51</v>
      </c>
      <c r="BL232" s="87"/>
      <c r="BM232" s="86" t="str">
        <f>_xlfn.XLOOKUP(Form_Responses181112[[#This Row],[Sekolah School (Cleansed)]],'Quality Check'!$B$11:$B$14,'Quality Check'!$C$11:$C$14,)</f>
        <v>Urban</v>
      </c>
      <c r="BN232" s="86" t="str">
        <f>_xlfn.XLOOKUP(Form_Responses181112[[#This Row],[Sekolah School (Cleansed)]],'Quality Check'!$B$11:$B$14,'Quality Check'!$D$11:$D$14,)</f>
        <v>Intervention Group (IG)</v>
      </c>
    </row>
    <row r="233" spans="1:66" ht="13.2" x14ac:dyDescent="0.25">
      <c r="A233" s="82">
        <v>45573.434121307873</v>
      </c>
      <c r="B233" s="83" t="s">
        <v>703</v>
      </c>
      <c r="C233" s="83">
        <v>100930080501</v>
      </c>
      <c r="D233" s="83">
        <v>51.8</v>
      </c>
      <c r="E233" s="83">
        <v>0.28999999999999998</v>
      </c>
      <c r="F233" s="83" t="s">
        <v>114</v>
      </c>
      <c r="G233" s="83" t="s">
        <v>76</v>
      </c>
      <c r="H233" s="83" t="s">
        <v>634</v>
      </c>
      <c r="I233" s="83" t="s">
        <v>63</v>
      </c>
      <c r="J233" s="83" t="s">
        <v>64</v>
      </c>
      <c r="K233" s="83" t="s">
        <v>84</v>
      </c>
      <c r="L233" s="83" t="s">
        <v>64</v>
      </c>
      <c r="M233" s="83" t="s">
        <v>84</v>
      </c>
      <c r="N233" s="83" t="s">
        <v>64</v>
      </c>
      <c r="O233" s="83" t="s">
        <v>84</v>
      </c>
      <c r="P233" s="83" t="s">
        <v>78</v>
      </c>
      <c r="Q233" s="83" t="s">
        <v>64</v>
      </c>
      <c r="R233" s="83" t="s">
        <v>64</v>
      </c>
      <c r="S233" s="83" t="s">
        <v>78</v>
      </c>
      <c r="T233" s="83" t="s">
        <v>64</v>
      </c>
      <c r="U233" s="83" t="s">
        <v>64</v>
      </c>
      <c r="V233" s="83" t="s">
        <v>64</v>
      </c>
      <c r="W233" s="83" t="s">
        <v>64</v>
      </c>
      <c r="X233" s="83" t="s">
        <v>84</v>
      </c>
      <c r="Y233" s="83" t="s">
        <v>64</v>
      </c>
      <c r="Z233" s="83" t="s">
        <v>65</v>
      </c>
      <c r="AA233" s="83" t="s">
        <v>66</v>
      </c>
      <c r="AB233" s="83" t="s">
        <v>65</v>
      </c>
      <c r="AC233" s="83" t="s">
        <v>65</v>
      </c>
      <c r="AD233" s="83" t="s">
        <v>66</v>
      </c>
      <c r="AE233" s="83" t="s">
        <v>65</v>
      </c>
      <c r="AF233" s="83" t="s">
        <v>66</v>
      </c>
      <c r="AG233" s="83" t="s">
        <v>65</v>
      </c>
      <c r="AH233" s="83" t="s">
        <v>66</v>
      </c>
      <c r="AI233" s="83" t="s">
        <v>101</v>
      </c>
      <c r="AJ233" s="83" t="s">
        <v>65</v>
      </c>
      <c r="AK233" s="83" t="s">
        <v>66</v>
      </c>
      <c r="AL233" s="83" t="s">
        <v>65</v>
      </c>
      <c r="AM233" s="83" t="s">
        <v>65</v>
      </c>
      <c r="AN233" s="83" t="s">
        <v>66</v>
      </c>
      <c r="AO233" s="83" t="s">
        <v>65</v>
      </c>
      <c r="AP233" s="83" t="s">
        <v>85</v>
      </c>
      <c r="AQ233" s="83" t="s">
        <v>85</v>
      </c>
      <c r="AR233" s="83" t="s">
        <v>86</v>
      </c>
      <c r="AS233" s="83" t="s">
        <v>523</v>
      </c>
      <c r="AT233" s="83" t="s">
        <v>69</v>
      </c>
      <c r="AU233" s="83" t="s">
        <v>93</v>
      </c>
      <c r="AV233" s="83" t="s">
        <v>71</v>
      </c>
      <c r="AW233" s="83" t="s">
        <v>73</v>
      </c>
      <c r="AX233" s="83" t="s">
        <v>73</v>
      </c>
      <c r="AY233" s="83" t="s">
        <v>73</v>
      </c>
      <c r="AZ233" s="83" t="s">
        <v>73</v>
      </c>
      <c r="BA233" s="83" t="s">
        <v>72</v>
      </c>
      <c r="BB233" s="83" t="s">
        <v>73</v>
      </c>
      <c r="BC233" s="83" t="s">
        <v>73</v>
      </c>
      <c r="BD233" s="83"/>
      <c r="BE233" s="83" t="s">
        <v>73</v>
      </c>
      <c r="BF233" s="83"/>
      <c r="BG233" s="87" t="s">
        <v>631</v>
      </c>
      <c r="BH233" s="87" t="s">
        <v>114</v>
      </c>
      <c r="BI233" s="76" t="s">
        <v>1414</v>
      </c>
      <c r="BJ233">
        <f t="shared" si="6"/>
        <v>10</v>
      </c>
      <c r="BK233" s="87">
        <f t="shared" si="7"/>
        <v>58</v>
      </c>
      <c r="BL233" s="87"/>
      <c r="BM233" s="86" t="str">
        <f>_xlfn.XLOOKUP(Form_Responses181112[[#This Row],[Sekolah School (Cleansed)]],'Quality Check'!$B$11:$B$14,'Quality Check'!$C$11:$C$14,)</f>
        <v>Urban</v>
      </c>
      <c r="BN233" s="86" t="str">
        <f>_xlfn.XLOOKUP(Form_Responses181112[[#This Row],[Sekolah School (Cleansed)]],'Quality Check'!$B$11:$B$14,'Quality Check'!$D$11:$D$14,)</f>
        <v>Intervention Group (IG)</v>
      </c>
    </row>
    <row r="234" spans="1:66" ht="13.2" x14ac:dyDescent="0.25">
      <c r="A234" s="82">
        <v>45573.435157835644</v>
      </c>
      <c r="B234" s="83" t="s">
        <v>704</v>
      </c>
      <c r="C234" s="83">
        <v>101126080337</v>
      </c>
      <c r="D234" s="83">
        <v>100</v>
      </c>
      <c r="E234" s="83">
        <v>0.38</v>
      </c>
      <c r="F234" s="83" t="s">
        <v>114</v>
      </c>
      <c r="G234" s="83" t="s">
        <v>76</v>
      </c>
      <c r="H234" s="83" t="s">
        <v>631</v>
      </c>
      <c r="I234" s="83" t="s">
        <v>63</v>
      </c>
      <c r="J234" s="83" t="s">
        <v>64</v>
      </c>
      <c r="K234" s="83" t="s">
        <v>84</v>
      </c>
      <c r="L234" s="83" t="s">
        <v>64</v>
      </c>
      <c r="M234" s="83" t="s">
        <v>78</v>
      </c>
      <c r="N234" s="83" t="s">
        <v>64</v>
      </c>
      <c r="O234" s="83" t="s">
        <v>64</v>
      </c>
      <c r="P234" s="83" t="s">
        <v>84</v>
      </c>
      <c r="Q234" s="83" t="s">
        <v>64</v>
      </c>
      <c r="R234" s="83" t="s">
        <v>64</v>
      </c>
      <c r="S234" s="83" t="s">
        <v>64</v>
      </c>
      <c r="T234" s="83" t="s">
        <v>64</v>
      </c>
      <c r="U234" s="83" t="s">
        <v>64</v>
      </c>
      <c r="V234" s="83" t="s">
        <v>64</v>
      </c>
      <c r="W234" s="83" t="s">
        <v>64</v>
      </c>
      <c r="X234" s="83" t="s">
        <v>64</v>
      </c>
      <c r="Y234" s="83" t="s">
        <v>64</v>
      </c>
      <c r="Z234" s="83" t="s">
        <v>66</v>
      </c>
      <c r="AA234" s="83" t="s">
        <v>65</v>
      </c>
      <c r="AB234" s="83" t="s">
        <v>66</v>
      </c>
      <c r="AC234" s="83" t="s">
        <v>66</v>
      </c>
      <c r="AD234" s="83" t="s">
        <v>66</v>
      </c>
      <c r="AE234" s="83" t="s">
        <v>66</v>
      </c>
      <c r="AF234" s="83" t="s">
        <v>66</v>
      </c>
      <c r="AG234" s="83" t="s">
        <v>66</v>
      </c>
      <c r="AH234" s="83" t="s">
        <v>66</v>
      </c>
      <c r="AI234" s="83" t="s">
        <v>79</v>
      </c>
      <c r="AJ234" s="83" t="s">
        <v>66</v>
      </c>
      <c r="AK234" s="83" t="s">
        <v>66</v>
      </c>
      <c r="AL234" s="83" t="s">
        <v>79</v>
      </c>
      <c r="AM234" s="83" t="s">
        <v>65</v>
      </c>
      <c r="AN234" s="83" t="s">
        <v>66</v>
      </c>
      <c r="AO234" s="83" t="s">
        <v>66</v>
      </c>
      <c r="AP234" s="83" t="s">
        <v>67</v>
      </c>
      <c r="AQ234" s="83" t="s">
        <v>67</v>
      </c>
      <c r="AR234" s="83" t="s">
        <v>86</v>
      </c>
      <c r="AS234" s="83" t="s">
        <v>120</v>
      </c>
      <c r="AT234" s="83" t="s">
        <v>69</v>
      </c>
      <c r="AU234" s="83" t="s">
        <v>70</v>
      </c>
      <c r="AV234" s="83" t="s">
        <v>71</v>
      </c>
      <c r="AW234" s="83" t="s">
        <v>73</v>
      </c>
      <c r="AX234" s="83" t="s">
        <v>72</v>
      </c>
      <c r="AY234" s="83" t="s">
        <v>63</v>
      </c>
      <c r="AZ234" s="83" t="s">
        <v>63</v>
      </c>
      <c r="BA234" s="83" t="s">
        <v>72</v>
      </c>
      <c r="BB234" s="83" t="s">
        <v>73</v>
      </c>
      <c r="BC234" s="83" t="s">
        <v>73</v>
      </c>
      <c r="BD234" s="83"/>
      <c r="BE234" s="83" t="s">
        <v>73</v>
      </c>
      <c r="BF234" s="83"/>
      <c r="BG234" s="87" t="s">
        <v>631</v>
      </c>
      <c r="BH234" s="87" t="s">
        <v>114</v>
      </c>
      <c r="BI234" s="76" t="s">
        <v>1414</v>
      </c>
      <c r="BJ234">
        <f t="shared" si="6"/>
        <v>14</v>
      </c>
      <c r="BK234" s="87">
        <f t="shared" si="7"/>
        <v>49</v>
      </c>
      <c r="BL234" s="87"/>
      <c r="BM234" s="86" t="str">
        <f>_xlfn.XLOOKUP(Form_Responses181112[[#This Row],[Sekolah School (Cleansed)]],'Quality Check'!$B$11:$B$14,'Quality Check'!$C$11:$C$14,)</f>
        <v>Urban</v>
      </c>
      <c r="BN234" s="86" t="str">
        <f>_xlfn.XLOOKUP(Form_Responses181112[[#This Row],[Sekolah School (Cleansed)]],'Quality Check'!$B$11:$B$14,'Quality Check'!$D$11:$D$14,)</f>
        <v>Intervention Group (IG)</v>
      </c>
    </row>
    <row r="235" spans="1:66" ht="13.2" x14ac:dyDescent="0.25">
      <c r="A235" s="82">
        <v>45573.436831909727</v>
      </c>
      <c r="B235" s="83" t="s">
        <v>705</v>
      </c>
      <c r="C235" s="83">
        <v>100119080983</v>
      </c>
      <c r="D235" s="83">
        <v>10.7</v>
      </c>
      <c r="E235" s="83">
        <v>0.46</v>
      </c>
      <c r="F235" s="83" t="s">
        <v>114</v>
      </c>
      <c r="G235" s="83" t="s">
        <v>76</v>
      </c>
      <c r="H235" s="83" t="s">
        <v>706</v>
      </c>
      <c r="I235" s="83" t="s">
        <v>63</v>
      </c>
      <c r="J235" s="83" t="s">
        <v>64</v>
      </c>
      <c r="K235" s="83" t="s">
        <v>64</v>
      </c>
      <c r="L235" s="83" t="s">
        <v>78</v>
      </c>
      <c r="M235" s="83" t="s">
        <v>64</v>
      </c>
      <c r="N235" s="83" t="s">
        <v>64</v>
      </c>
      <c r="O235" s="83" t="s">
        <v>78</v>
      </c>
      <c r="P235" s="83" t="s">
        <v>64</v>
      </c>
      <c r="Q235" s="83" t="s">
        <v>64</v>
      </c>
      <c r="R235" s="83" t="s">
        <v>64</v>
      </c>
      <c r="S235" s="83" t="s">
        <v>64</v>
      </c>
      <c r="T235" s="83" t="s">
        <v>64</v>
      </c>
      <c r="U235" s="83" t="s">
        <v>64</v>
      </c>
      <c r="V235" s="83" t="s">
        <v>78</v>
      </c>
      <c r="W235" s="83" t="s">
        <v>64</v>
      </c>
      <c r="X235" s="83" t="s">
        <v>64</v>
      </c>
      <c r="Y235" s="83" t="s">
        <v>64</v>
      </c>
      <c r="Z235" s="83" t="s">
        <v>79</v>
      </c>
      <c r="AA235" s="83" t="s">
        <v>65</v>
      </c>
      <c r="AB235" s="83" t="s">
        <v>65</v>
      </c>
      <c r="AC235" s="83" t="s">
        <v>65</v>
      </c>
      <c r="AD235" s="83" t="s">
        <v>65</v>
      </c>
      <c r="AE235" s="83" t="s">
        <v>65</v>
      </c>
      <c r="AF235" s="83" t="s">
        <v>65</v>
      </c>
      <c r="AG235" s="83" t="s">
        <v>65</v>
      </c>
      <c r="AH235" s="83" t="s">
        <v>66</v>
      </c>
      <c r="AI235" s="83" t="s">
        <v>79</v>
      </c>
      <c r="AJ235" s="83" t="s">
        <v>65</v>
      </c>
      <c r="AK235" s="83" t="s">
        <v>66</v>
      </c>
      <c r="AL235" s="83" t="s">
        <v>65</v>
      </c>
      <c r="AM235" s="83" t="s">
        <v>65</v>
      </c>
      <c r="AN235" s="83" t="s">
        <v>65</v>
      </c>
      <c r="AO235" s="83" t="s">
        <v>65</v>
      </c>
      <c r="AP235" s="83" t="s">
        <v>67</v>
      </c>
      <c r="AQ235" s="83" t="s">
        <v>67</v>
      </c>
      <c r="AR235" s="83" t="s">
        <v>73</v>
      </c>
      <c r="AS235" s="83" t="s">
        <v>68</v>
      </c>
      <c r="AT235" s="83" t="s">
        <v>87</v>
      </c>
      <c r="AU235" s="83" t="s">
        <v>80</v>
      </c>
      <c r="AV235" s="83" t="s">
        <v>80</v>
      </c>
      <c r="AW235" s="83" t="s">
        <v>63</v>
      </c>
      <c r="AX235" s="83" t="s">
        <v>73</v>
      </c>
      <c r="AY235" s="83" t="s">
        <v>63</v>
      </c>
      <c r="AZ235" s="83" t="s">
        <v>73</v>
      </c>
      <c r="BA235" s="83" t="s">
        <v>63</v>
      </c>
      <c r="BB235" s="83" t="s">
        <v>72</v>
      </c>
      <c r="BC235" s="83" t="s">
        <v>73</v>
      </c>
      <c r="BD235" s="83"/>
      <c r="BE235" s="83" t="s">
        <v>73</v>
      </c>
      <c r="BF235" s="83"/>
      <c r="BG235" s="87" t="s">
        <v>631</v>
      </c>
      <c r="BH235" s="87" t="s">
        <v>114</v>
      </c>
      <c r="BI235" s="76" t="s">
        <v>1414</v>
      </c>
      <c r="BJ235">
        <f t="shared" si="6"/>
        <v>12</v>
      </c>
      <c r="BK235" s="87">
        <f t="shared" si="7"/>
        <v>59</v>
      </c>
      <c r="BL235" s="87"/>
      <c r="BM235" s="86" t="str">
        <f>_xlfn.XLOOKUP(Form_Responses181112[[#This Row],[Sekolah School (Cleansed)]],'Quality Check'!$B$11:$B$14,'Quality Check'!$C$11:$C$14,)</f>
        <v>Urban</v>
      </c>
      <c r="BN235" s="86" t="str">
        <f>_xlfn.XLOOKUP(Form_Responses181112[[#This Row],[Sekolah School (Cleansed)]],'Quality Check'!$B$11:$B$14,'Quality Check'!$D$11:$D$14,)</f>
        <v>Intervention Group (IG)</v>
      </c>
    </row>
    <row r="236" spans="1:66" ht="13.2" x14ac:dyDescent="0.25">
      <c r="A236" s="82">
        <v>45573.437946909718</v>
      </c>
      <c r="B236" s="83" t="s">
        <v>707</v>
      </c>
      <c r="C236" s="83">
        <v>100831080071</v>
      </c>
      <c r="D236" s="83">
        <v>92.86</v>
      </c>
      <c r="E236" s="83">
        <v>1.29</v>
      </c>
      <c r="F236" s="83" t="s">
        <v>114</v>
      </c>
      <c r="G236" s="83" t="s">
        <v>708</v>
      </c>
      <c r="H236" s="83" t="s">
        <v>709</v>
      </c>
      <c r="I236" s="83" t="s">
        <v>63</v>
      </c>
      <c r="J236" s="83" t="s">
        <v>64</v>
      </c>
      <c r="K236" s="83" t="s">
        <v>64</v>
      </c>
      <c r="L236" s="83" t="s">
        <v>64</v>
      </c>
      <c r="M236" s="83" t="s">
        <v>78</v>
      </c>
      <c r="N236" s="83" t="s">
        <v>64</v>
      </c>
      <c r="O236" s="83" t="s">
        <v>64</v>
      </c>
      <c r="P236" s="83" t="s">
        <v>78</v>
      </c>
      <c r="Q236" s="83" t="s">
        <v>84</v>
      </c>
      <c r="R236" s="83" t="s">
        <v>64</v>
      </c>
      <c r="S236" s="83" t="s">
        <v>84</v>
      </c>
      <c r="T236" s="83" t="s">
        <v>64</v>
      </c>
      <c r="U236" s="83" t="s">
        <v>64</v>
      </c>
      <c r="V236" s="83" t="s">
        <v>64</v>
      </c>
      <c r="W236" s="83" t="s">
        <v>64</v>
      </c>
      <c r="X236" s="83" t="s">
        <v>64</v>
      </c>
      <c r="Y236" s="83" t="s">
        <v>78</v>
      </c>
      <c r="Z236" s="83" t="s">
        <v>66</v>
      </c>
      <c r="AA236" s="83" t="s">
        <v>66</v>
      </c>
      <c r="AB236" s="83" t="s">
        <v>66</v>
      </c>
      <c r="AC236" s="83" t="s">
        <v>66</v>
      </c>
      <c r="AD236" s="83" t="s">
        <v>66</v>
      </c>
      <c r="AE236" s="83" t="s">
        <v>66</v>
      </c>
      <c r="AF236" s="83" t="s">
        <v>66</v>
      </c>
      <c r="AG236" s="83" t="s">
        <v>66</v>
      </c>
      <c r="AH236" s="83" t="s">
        <v>66</v>
      </c>
      <c r="AI236" s="83" t="s">
        <v>79</v>
      </c>
      <c r="AJ236" s="83" t="s">
        <v>66</v>
      </c>
      <c r="AK236" s="83" t="s">
        <v>66</v>
      </c>
      <c r="AL236" s="83" t="s">
        <v>66</v>
      </c>
      <c r="AM236" s="83" t="s">
        <v>66</v>
      </c>
      <c r="AN236" s="83" t="s">
        <v>66</v>
      </c>
      <c r="AO236" s="83" t="s">
        <v>66</v>
      </c>
      <c r="AP236" s="83" t="s">
        <v>85</v>
      </c>
      <c r="AQ236" s="83" t="s">
        <v>67</v>
      </c>
      <c r="AR236" s="83" t="s">
        <v>63</v>
      </c>
      <c r="AS236" s="83" t="s">
        <v>710</v>
      </c>
      <c r="AT236" s="83" t="s">
        <v>69</v>
      </c>
      <c r="AU236" s="83" t="s">
        <v>80</v>
      </c>
      <c r="AV236" s="83" t="s">
        <v>71</v>
      </c>
      <c r="AW236" s="83" t="s">
        <v>73</v>
      </c>
      <c r="AX236" s="83" t="s">
        <v>72</v>
      </c>
      <c r="AY236" s="83" t="s">
        <v>73</v>
      </c>
      <c r="AZ236" s="83" t="s">
        <v>63</v>
      </c>
      <c r="BA236" s="83" t="s">
        <v>72</v>
      </c>
      <c r="BB236" s="83" t="s">
        <v>73</v>
      </c>
      <c r="BC236" s="83" t="s">
        <v>73</v>
      </c>
      <c r="BD236" s="83"/>
      <c r="BE236" s="83" t="s">
        <v>73</v>
      </c>
      <c r="BF236" s="83"/>
      <c r="BG236" s="87" t="s">
        <v>631</v>
      </c>
      <c r="BH236" s="87" t="s">
        <v>114</v>
      </c>
      <c r="BI236" s="76" t="s">
        <v>1414</v>
      </c>
      <c r="BJ236">
        <f t="shared" si="6"/>
        <v>12</v>
      </c>
      <c r="BK236" s="87">
        <f t="shared" si="7"/>
        <v>48</v>
      </c>
      <c r="BL236" s="87"/>
      <c r="BM236" s="86" t="str">
        <f>_xlfn.XLOOKUP(Form_Responses181112[[#This Row],[Sekolah School (Cleansed)]],'Quality Check'!$B$11:$B$14,'Quality Check'!$C$11:$C$14,)</f>
        <v>Urban</v>
      </c>
      <c r="BN236" s="86" t="str">
        <f>_xlfn.XLOOKUP(Form_Responses181112[[#This Row],[Sekolah School (Cleansed)]],'Quality Check'!$B$11:$B$14,'Quality Check'!$D$11:$D$14,)</f>
        <v>Intervention Group (IG)</v>
      </c>
    </row>
    <row r="237" spans="1:66" ht="13.2" x14ac:dyDescent="0.25">
      <c r="A237" s="82">
        <v>45573.439027766202</v>
      </c>
      <c r="B237" s="83" t="s">
        <v>711</v>
      </c>
      <c r="C237" s="83">
        <v>100830080221</v>
      </c>
      <c r="D237" s="83">
        <v>33.9</v>
      </c>
      <c r="E237" s="83">
        <v>0.13</v>
      </c>
      <c r="F237" s="83" t="s">
        <v>114</v>
      </c>
      <c r="G237" s="83" t="s">
        <v>76</v>
      </c>
      <c r="H237" s="83" t="s">
        <v>631</v>
      </c>
      <c r="I237" s="83" t="s">
        <v>63</v>
      </c>
      <c r="J237" s="83" t="s">
        <v>64</v>
      </c>
      <c r="K237" s="83" t="s">
        <v>78</v>
      </c>
      <c r="L237" s="83" t="s">
        <v>64</v>
      </c>
      <c r="M237" s="83" t="s">
        <v>78</v>
      </c>
      <c r="N237" s="83" t="s">
        <v>64</v>
      </c>
      <c r="O237" s="83" t="s">
        <v>64</v>
      </c>
      <c r="P237" s="83" t="s">
        <v>64</v>
      </c>
      <c r="Q237" s="83" t="s">
        <v>64</v>
      </c>
      <c r="R237" s="83" t="s">
        <v>64</v>
      </c>
      <c r="S237" s="83" t="s">
        <v>64</v>
      </c>
      <c r="T237" s="83" t="s">
        <v>64</v>
      </c>
      <c r="U237" s="83" t="s">
        <v>64</v>
      </c>
      <c r="V237" s="83" t="s">
        <v>64</v>
      </c>
      <c r="W237" s="83" t="s">
        <v>78</v>
      </c>
      <c r="X237" s="83" t="s">
        <v>64</v>
      </c>
      <c r="Y237" s="83" t="s">
        <v>64</v>
      </c>
      <c r="Z237" s="83" t="s">
        <v>65</v>
      </c>
      <c r="AA237" s="83" t="s">
        <v>65</v>
      </c>
      <c r="AB237" s="83" t="s">
        <v>66</v>
      </c>
      <c r="AC237" s="83" t="s">
        <v>66</v>
      </c>
      <c r="AD237" s="83" t="s">
        <v>66</v>
      </c>
      <c r="AE237" s="83" t="s">
        <v>66</v>
      </c>
      <c r="AF237" s="83" t="s">
        <v>66</v>
      </c>
      <c r="AG237" s="83" t="s">
        <v>66</v>
      </c>
      <c r="AH237" s="83" t="s">
        <v>66</v>
      </c>
      <c r="AI237" s="83" t="s">
        <v>79</v>
      </c>
      <c r="AJ237" s="83" t="s">
        <v>65</v>
      </c>
      <c r="AK237" s="83" t="s">
        <v>66</v>
      </c>
      <c r="AL237" s="83" t="s">
        <v>65</v>
      </c>
      <c r="AM237" s="83" t="s">
        <v>66</v>
      </c>
      <c r="AN237" s="83" t="s">
        <v>66</v>
      </c>
      <c r="AO237" s="83" t="s">
        <v>66</v>
      </c>
      <c r="AP237" s="83" t="s">
        <v>85</v>
      </c>
      <c r="AQ237" s="83" t="s">
        <v>67</v>
      </c>
      <c r="AR237" s="83" t="s">
        <v>63</v>
      </c>
      <c r="AS237" s="83" t="s">
        <v>68</v>
      </c>
      <c r="AT237" s="83" t="s">
        <v>87</v>
      </c>
      <c r="AU237" s="83" t="s">
        <v>67</v>
      </c>
      <c r="AV237" s="83" t="s">
        <v>67</v>
      </c>
      <c r="AW237" s="83" t="s">
        <v>72</v>
      </c>
      <c r="AX237" s="83" t="s">
        <v>63</v>
      </c>
      <c r="AY237" s="83" t="s">
        <v>63</v>
      </c>
      <c r="AZ237" s="83" t="s">
        <v>63</v>
      </c>
      <c r="BA237" s="83" t="s">
        <v>72</v>
      </c>
      <c r="BB237" s="83" t="s">
        <v>72</v>
      </c>
      <c r="BC237" s="83" t="s">
        <v>73</v>
      </c>
      <c r="BD237" s="83"/>
      <c r="BE237" s="83" t="s">
        <v>73</v>
      </c>
      <c r="BF237" s="83"/>
      <c r="BG237" s="87" t="s">
        <v>631</v>
      </c>
      <c r="BH237" s="87" t="s">
        <v>114</v>
      </c>
      <c r="BI237" s="76" t="s">
        <v>1414</v>
      </c>
      <c r="BJ237">
        <f t="shared" si="6"/>
        <v>14</v>
      </c>
      <c r="BK237" s="87">
        <f t="shared" si="7"/>
        <v>52</v>
      </c>
      <c r="BL237" s="87"/>
      <c r="BM237" s="86" t="str">
        <f>_xlfn.XLOOKUP(Form_Responses181112[[#This Row],[Sekolah School (Cleansed)]],'Quality Check'!$B$11:$B$14,'Quality Check'!$C$11:$C$14,)</f>
        <v>Urban</v>
      </c>
      <c r="BN237" s="86" t="str">
        <f>_xlfn.XLOOKUP(Form_Responses181112[[#This Row],[Sekolah School (Cleansed)]],'Quality Check'!$B$11:$B$14,'Quality Check'!$D$11:$D$14,)</f>
        <v>Intervention Group (IG)</v>
      </c>
    </row>
    <row r="238" spans="1:66" ht="13.2" x14ac:dyDescent="0.25">
      <c r="A238" s="82">
        <v>45573.439280381943</v>
      </c>
      <c r="B238" s="83" t="s">
        <v>712</v>
      </c>
      <c r="C238" s="83">
        <v>101025080047</v>
      </c>
      <c r="D238" s="83">
        <v>57.14</v>
      </c>
      <c r="E238" s="83">
        <v>0.71</v>
      </c>
      <c r="F238" s="83" t="s">
        <v>114</v>
      </c>
      <c r="G238" s="83" t="s">
        <v>76</v>
      </c>
      <c r="H238" s="83" t="s">
        <v>631</v>
      </c>
      <c r="I238" s="83" t="s">
        <v>73</v>
      </c>
      <c r="J238" s="83" t="s">
        <v>64</v>
      </c>
      <c r="K238" s="83" t="s">
        <v>84</v>
      </c>
      <c r="L238" s="83" t="s">
        <v>64</v>
      </c>
      <c r="M238" s="83" t="s">
        <v>84</v>
      </c>
      <c r="N238" s="83" t="s">
        <v>64</v>
      </c>
      <c r="O238" s="83" t="s">
        <v>78</v>
      </c>
      <c r="P238" s="83" t="s">
        <v>84</v>
      </c>
      <c r="Q238" s="83" t="s">
        <v>84</v>
      </c>
      <c r="R238" s="83" t="s">
        <v>64</v>
      </c>
      <c r="S238" s="83" t="s">
        <v>64</v>
      </c>
      <c r="T238" s="83" t="s">
        <v>64</v>
      </c>
      <c r="U238" s="83" t="s">
        <v>64</v>
      </c>
      <c r="V238" s="83" t="s">
        <v>84</v>
      </c>
      <c r="W238" s="83" t="s">
        <v>84</v>
      </c>
      <c r="X238" s="83" t="s">
        <v>64</v>
      </c>
      <c r="Y238" s="83" t="s">
        <v>78</v>
      </c>
      <c r="Z238" s="83" t="s">
        <v>65</v>
      </c>
      <c r="AA238" s="83" t="s">
        <v>66</v>
      </c>
      <c r="AB238" s="83" t="s">
        <v>66</v>
      </c>
      <c r="AC238" s="83" t="s">
        <v>66</v>
      </c>
      <c r="AD238" s="83" t="s">
        <v>66</v>
      </c>
      <c r="AE238" s="83" t="s">
        <v>66</v>
      </c>
      <c r="AF238" s="83" t="s">
        <v>65</v>
      </c>
      <c r="AG238" s="83" t="s">
        <v>79</v>
      </c>
      <c r="AH238" s="83" t="s">
        <v>79</v>
      </c>
      <c r="AI238" s="83" t="s">
        <v>66</v>
      </c>
      <c r="AJ238" s="83" t="s">
        <v>101</v>
      </c>
      <c r="AK238" s="83" t="s">
        <v>79</v>
      </c>
      <c r="AL238" s="83" t="s">
        <v>79</v>
      </c>
      <c r="AM238" s="83" t="s">
        <v>66</v>
      </c>
      <c r="AN238" s="83" t="s">
        <v>66</v>
      </c>
      <c r="AO238" s="83" t="s">
        <v>66</v>
      </c>
      <c r="AP238" s="83" t="s">
        <v>67</v>
      </c>
      <c r="AQ238" s="83" t="s">
        <v>67</v>
      </c>
      <c r="AR238" s="83" t="s">
        <v>86</v>
      </c>
      <c r="AS238" s="83" t="s">
        <v>120</v>
      </c>
      <c r="AT238" s="83" t="s">
        <v>87</v>
      </c>
      <c r="AU238" s="83" t="s">
        <v>80</v>
      </c>
      <c r="AV238" s="83" t="s">
        <v>67</v>
      </c>
      <c r="AW238" s="83" t="s">
        <v>72</v>
      </c>
      <c r="AX238" s="83" t="s">
        <v>63</v>
      </c>
      <c r="AY238" s="83" t="s">
        <v>72</v>
      </c>
      <c r="AZ238" s="83" t="s">
        <v>73</v>
      </c>
      <c r="BA238" s="83" t="s">
        <v>72</v>
      </c>
      <c r="BB238" s="83" t="s">
        <v>73</v>
      </c>
      <c r="BC238" s="83" t="s">
        <v>73</v>
      </c>
      <c r="BD238" s="83"/>
      <c r="BE238" s="83" t="s">
        <v>73</v>
      </c>
      <c r="BF238" s="83"/>
      <c r="BG238" s="87" t="s">
        <v>631</v>
      </c>
      <c r="BH238" s="87" t="s">
        <v>114</v>
      </c>
      <c r="BI238" s="76" t="s">
        <v>1415</v>
      </c>
      <c r="BJ238">
        <f t="shared" si="6"/>
        <v>8</v>
      </c>
      <c r="BK238" s="87">
        <f t="shared" si="7"/>
        <v>45</v>
      </c>
      <c r="BL238" s="87"/>
      <c r="BM238" s="86" t="str">
        <f>_xlfn.XLOOKUP(Form_Responses181112[[#This Row],[Sekolah School (Cleansed)]],'Quality Check'!$B$11:$B$14,'Quality Check'!$C$11:$C$14,)</f>
        <v>Urban</v>
      </c>
      <c r="BN238" s="86" t="str">
        <f>_xlfn.XLOOKUP(Form_Responses181112[[#This Row],[Sekolah School (Cleansed)]],'Quality Check'!$B$11:$B$14,'Quality Check'!$D$11:$D$14,)</f>
        <v>Intervention Group (IG)</v>
      </c>
    </row>
    <row r="239" spans="1:66" ht="13.2" x14ac:dyDescent="0.25">
      <c r="A239" s="82">
        <v>45573.439965729165</v>
      </c>
      <c r="B239" s="83" t="s">
        <v>713</v>
      </c>
      <c r="C239" s="83">
        <v>100130060828</v>
      </c>
      <c r="D239" s="83">
        <v>39.299999999999997</v>
      </c>
      <c r="E239" s="83">
        <v>0.5</v>
      </c>
      <c r="F239" s="83" t="s">
        <v>423</v>
      </c>
      <c r="G239" s="83" t="s">
        <v>76</v>
      </c>
      <c r="H239" s="83" t="s">
        <v>614</v>
      </c>
      <c r="I239" s="83" t="s">
        <v>63</v>
      </c>
      <c r="J239" s="83" t="s">
        <v>64</v>
      </c>
      <c r="K239" s="83" t="s">
        <v>84</v>
      </c>
      <c r="L239" s="83" t="s">
        <v>64</v>
      </c>
      <c r="M239" s="83" t="s">
        <v>78</v>
      </c>
      <c r="N239" s="83" t="s">
        <v>64</v>
      </c>
      <c r="O239" s="83" t="s">
        <v>64</v>
      </c>
      <c r="P239" s="83" t="s">
        <v>64</v>
      </c>
      <c r="Q239" s="83" t="s">
        <v>64</v>
      </c>
      <c r="R239" s="83" t="s">
        <v>64</v>
      </c>
      <c r="S239" s="83" t="s">
        <v>64</v>
      </c>
      <c r="T239" s="83" t="s">
        <v>64</v>
      </c>
      <c r="U239" s="83" t="s">
        <v>64</v>
      </c>
      <c r="V239" s="83" t="s">
        <v>64</v>
      </c>
      <c r="W239" s="83" t="s">
        <v>64</v>
      </c>
      <c r="X239" s="83" t="s">
        <v>64</v>
      </c>
      <c r="Y239" s="83" t="s">
        <v>78</v>
      </c>
      <c r="Z239" s="83" t="s">
        <v>66</v>
      </c>
      <c r="AA239" s="83" t="s">
        <v>65</v>
      </c>
      <c r="AB239" s="83" t="s">
        <v>65</v>
      </c>
      <c r="AC239" s="83" t="s">
        <v>65</v>
      </c>
      <c r="AD239" s="83" t="s">
        <v>66</v>
      </c>
      <c r="AE239" s="83" t="s">
        <v>65</v>
      </c>
      <c r="AF239" s="83" t="s">
        <v>66</v>
      </c>
      <c r="AG239" s="83" t="s">
        <v>66</v>
      </c>
      <c r="AH239" s="83" t="s">
        <v>66</v>
      </c>
      <c r="AI239" s="83" t="s">
        <v>79</v>
      </c>
      <c r="AJ239" s="83" t="s">
        <v>65</v>
      </c>
      <c r="AK239" s="83" t="s">
        <v>65</v>
      </c>
      <c r="AL239" s="83" t="s">
        <v>66</v>
      </c>
      <c r="AM239" s="83" t="s">
        <v>66</v>
      </c>
      <c r="AN239" s="83" t="s">
        <v>66</v>
      </c>
      <c r="AO239" s="83" t="s">
        <v>66</v>
      </c>
      <c r="AP239" s="83" t="s">
        <v>67</v>
      </c>
      <c r="AQ239" s="83" t="s">
        <v>67</v>
      </c>
      <c r="AR239" s="83" t="s">
        <v>63</v>
      </c>
      <c r="AS239" s="83" t="s">
        <v>115</v>
      </c>
      <c r="AT239" s="83" t="s">
        <v>87</v>
      </c>
      <c r="AU239" s="83" t="s">
        <v>93</v>
      </c>
      <c r="AV239" s="83" t="s">
        <v>132</v>
      </c>
      <c r="AW239" s="83" t="s">
        <v>73</v>
      </c>
      <c r="AX239" s="83" t="s">
        <v>73</v>
      </c>
      <c r="AY239" s="83" t="s">
        <v>72</v>
      </c>
      <c r="AZ239" s="83" t="s">
        <v>73</v>
      </c>
      <c r="BA239" s="83" t="s">
        <v>72</v>
      </c>
      <c r="BB239" s="83" t="s">
        <v>73</v>
      </c>
      <c r="BC239" s="83" t="s">
        <v>73</v>
      </c>
      <c r="BD239" s="83"/>
      <c r="BE239" s="83" t="s">
        <v>73</v>
      </c>
      <c r="BF239" s="83"/>
      <c r="BG239" s="87" t="s">
        <v>631</v>
      </c>
      <c r="BH239" s="86" t="s">
        <v>60</v>
      </c>
      <c r="BI239" s="76" t="s">
        <v>1414</v>
      </c>
      <c r="BJ239">
        <f t="shared" si="6"/>
        <v>14</v>
      </c>
      <c r="BK239" s="87">
        <f t="shared" si="7"/>
        <v>54</v>
      </c>
      <c r="BL239" s="87"/>
      <c r="BM239" s="86" t="str">
        <f>_xlfn.XLOOKUP(Form_Responses181112[[#This Row],[Sekolah School (Cleansed)]],'Quality Check'!$B$11:$B$14,'Quality Check'!$C$11:$C$14,)</f>
        <v>Urban</v>
      </c>
      <c r="BN239" s="86" t="str">
        <f>_xlfn.XLOOKUP(Form_Responses181112[[#This Row],[Sekolah School (Cleansed)]],'Quality Check'!$B$11:$B$14,'Quality Check'!$D$11:$D$14,)</f>
        <v>Intervention Group (IG)</v>
      </c>
    </row>
    <row r="240" spans="1:66" ht="13.2" x14ac:dyDescent="0.25">
      <c r="A240" s="82">
        <v>45573.442507291664</v>
      </c>
      <c r="B240" s="83" t="s">
        <v>714</v>
      </c>
      <c r="C240" s="83">
        <v>100513080578</v>
      </c>
      <c r="D240" s="83">
        <v>10.7</v>
      </c>
      <c r="E240" s="83">
        <v>0.25</v>
      </c>
      <c r="F240" s="83" t="s">
        <v>423</v>
      </c>
      <c r="G240" s="83" t="s">
        <v>76</v>
      </c>
      <c r="H240" s="83" t="s">
        <v>614</v>
      </c>
      <c r="I240" s="83" t="s">
        <v>63</v>
      </c>
      <c r="J240" s="83" t="s">
        <v>64</v>
      </c>
      <c r="K240" s="83" t="s">
        <v>64</v>
      </c>
      <c r="L240" s="83" t="s">
        <v>64</v>
      </c>
      <c r="M240" s="83" t="s">
        <v>78</v>
      </c>
      <c r="N240" s="83" t="s">
        <v>84</v>
      </c>
      <c r="O240" s="83" t="s">
        <v>64</v>
      </c>
      <c r="P240" s="83" t="s">
        <v>78</v>
      </c>
      <c r="Q240" s="83" t="s">
        <v>64</v>
      </c>
      <c r="R240" s="83" t="s">
        <v>64</v>
      </c>
      <c r="S240" s="83" t="s">
        <v>84</v>
      </c>
      <c r="T240" s="83" t="s">
        <v>64</v>
      </c>
      <c r="U240" s="83" t="s">
        <v>78</v>
      </c>
      <c r="V240" s="83" t="s">
        <v>64</v>
      </c>
      <c r="W240" s="83" t="s">
        <v>64</v>
      </c>
      <c r="X240" s="83" t="s">
        <v>78</v>
      </c>
      <c r="Y240" s="83" t="s">
        <v>64</v>
      </c>
      <c r="Z240" s="83" t="s">
        <v>66</v>
      </c>
      <c r="AA240" s="83" t="s">
        <v>65</v>
      </c>
      <c r="AB240" s="83" t="s">
        <v>66</v>
      </c>
      <c r="AC240" s="83" t="s">
        <v>66</v>
      </c>
      <c r="AD240" s="83" t="s">
        <v>65</v>
      </c>
      <c r="AE240" s="83" t="s">
        <v>66</v>
      </c>
      <c r="AF240" s="83" t="s">
        <v>79</v>
      </c>
      <c r="AG240" s="83" t="s">
        <v>65</v>
      </c>
      <c r="AH240" s="83" t="s">
        <v>65</v>
      </c>
      <c r="AI240" s="83" t="s">
        <v>101</v>
      </c>
      <c r="AJ240" s="83" t="s">
        <v>65</v>
      </c>
      <c r="AK240" s="83" t="s">
        <v>65</v>
      </c>
      <c r="AL240" s="83" t="s">
        <v>66</v>
      </c>
      <c r="AM240" s="83" t="s">
        <v>65</v>
      </c>
      <c r="AN240" s="83" t="s">
        <v>66</v>
      </c>
      <c r="AO240" s="83" t="s">
        <v>66</v>
      </c>
      <c r="AP240" s="83" t="s">
        <v>85</v>
      </c>
      <c r="AQ240" s="83" t="s">
        <v>80</v>
      </c>
      <c r="AR240" s="83" t="s">
        <v>86</v>
      </c>
      <c r="AS240" s="83" t="s">
        <v>223</v>
      </c>
      <c r="AT240" s="83" t="s">
        <v>87</v>
      </c>
      <c r="AU240" s="83" t="s">
        <v>67</v>
      </c>
      <c r="AV240" s="83" t="s">
        <v>71</v>
      </c>
      <c r="AW240" s="83" t="s">
        <v>73</v>
      </c>
      <c r="AX240" s="83" t="s">
        <v>72</v>
      </c>
      <c r="AY240" s="83" t="s">
        <v>63</v>
      </c>
      <c r="AZ240" s="83" t="s">
        <v>63</v>
      </c>
      <c r="BA240" s="83" t="s">
        <v>73</v>
      </c>
      <c r="BB240" s="83" t="s">
        <v>73</v>
      </c>
      <c r="BC240" s="83" t="s">
        <v>73</v>
      </c>
      <c r="BD240" s="83"/>
      <c r="BE240" s="83" t="s">
        <v>73</v>
      </c>
      <c r="BF240" s="83"/>
      <c r="BG240" s="87" t="s">
        <v>631</v>
      </c>
      <c r="BH240" s="86" t="s">
        <v>60</v>
      </c>
      <c r="BI240" s="76" t="s">
        <v>1414</v>
      </c>
      <c r="BJ240">
        <f t="shared" si="6"/>
        <v>11</v>
      </c>
      <c r="BK240" s="87">
        <f t="shared" si="7"/>
        <v>55</v>
      </c>
      <c r="BL240" s="87"/>
      <c r="BM240" s="86" t="str">
        <f>_xlfn.XLOOKUP(Form_Responses181112[[#This Row],[Sekolah School (Cleansed)]],'Quality Check'!$B$11:$B$14,'Quality Check'!$C$11:$C$14,)</f>
        <v>Urban</v>
      </c>
      <c r="BN240" s="86" t="str">
        <f>_xlfn.XLOOKUP(Form_Responses181112[[#This Row],[Sekolah School (Cleansed)]],'Quality Check'!$B$11:$B$14,'Quality Check'!$D$11:$D$14,)</f>
        <v>Intervention Group (IG)</v>
      </c>
    </row>
    <row r="241" spans="1:66" ht="13.2" x14ac:dyDescent="0.25">
      <c r="A241" s="82">
        <v>45573.443500648151</v>
      </c>
      <c r="B241" s="83" t="s">
        <v>715</v>
      </c>
      <c r="C241" s="83">
        <v>100412081328</v>
      </c>
      <c r="D241" s="83">
        <v>75.89</v>
      </c>
      <c r="E241" s="83">
        <v>0.92</v>
      </c>
      <c r="F241" s="83" t="s">
        <v>423</v>
      </c>
      <c r="G241" s="83" t="s">
        <v>76</v>
      </c>
      <c r="H241" s="83" t="s">
        <v>716</v>
      </c>
      <c r="I241" s="83" t="s">
        <v>63</v>
      </c>
      <c r="J241" s="83" t="s">
        <v>64</v>
      </c>
      <c r="K241" s="83" t="s">
        <v>84</v>
      </c>
      <c r="L241" s="83" t="s">
        <v>64</v>
      </c>
      <c r="M241" s="83" t="s">
        <v>78</v>
      </c>
      <c r="N241" s="83" t="s">
        <v>64</v>
      </c>
      <c r="O241" s="83" t="s">
        <v>78</v>
      </c>
      <c r="P241" s="83" t="s">
        <v>78</v>
      </c>
      <c r="Q241" s="83" t="s">
        <v>64</v>
      </c>
      <c r="R241" s="83" t="s">
        <v>78</v>
      </c>
      <c r="S241" s="83" t="s">
        <v>64</v>
      </c>
      <c r="T241" s="83" t="s">
        <v>64</v>
      </c>
      <c r="U241" s="83" t="s">
        <v>84</v>
      </c>
      <c r="V241" s="83" t="s">
        <v>64</v>
      </c>
      <c r="W241" s="83" t="s">
        <v>84</v>
      </c>
      <c r="X241" s="83" t="s">
        <v>64</v>
      </c>
      <c r="Y241" s="83" t="s">
        <v>64</v>
      </c>
      <c r="Z241" s="83" t="s">
        <v>65</v>
      </c>
      <c r="AA241" s="83" t="s">
        <v>66</v>
      </c>
      <c r="AB241" s="83" t="s">
        <v>66</v>
      </c>
      <c r="AC241" s="83" t="s">
        <v>66</v>
      </c>
      <c r="AD241" s="83" t="s">
        <v>66</v>
      </c>
      <c r="AE241" s="83" t="s">
        <v>65</v>
      </c>
      <c r="AF241" s="83" t="s">
        <v>65</v>
      </c>
      <c r="AG241" s="83" t="s">
        <v>65</v>
      </c>
      <c r="AH241" s="83" t="s">
        <v>65</v>
      </c>
      <c r="AI241" s="83" t="s">
        <v>101</v>
      </c>
      <c r="AJ241" s="83" t="s">
        <v>65</v>
      </c>
      <c r="AK241" s="83" t="s">
        <v>65</v>
      </c>
      <c r="AL241" s="83" t="s">
        <v>65</v>
      </c>
      <c r="AM241" s="83" t="s">
        <v>65</v>
      </c>
      <c r="AN241" s="83" t="s">
        <v>65</v>
      </c>
      <c r="AO241" s="83" t="s">
        <v>65</v>
      </c>
      <c r="AP241" s="83" t="s">
        <v>67</v>
      </c>
      <c r="AQ241" s="83" t="s">
        <v>67</v>
      </c>
      <c r="AR241" s="83" t="s">
        <v>63</v>
      </c>
      <c r="AS241" s="83" t="s">
        <v>115</v>
      </c>
      <c r="AT241" s="83" t="s">
        <v>87</v>
      </c>
      <c r="AU241" s="83" t="s">
        <v>67</v>
      </c>
      <c r="AV241" s="83" t="s">
        <v>132</v>
      </c>
      <c r="AW241" s="83" t="s">
        <v>73</v>
      </c>
      <c r="AX241" s="83" t="s">
        <v>73</v>
      </c>
      <c r="AY241" s="83" t="s">
        <v>72</v>
      </c>
      <c r="AZ241" s="83" t="s">
        <v>72</v>
      </c>
      <c r="BA241" s="83" t="s">
        <v>63</v>
      </c>
      <c r="BB241" s="83" t="s">
        <v>72</v>
      </c>
      <c r="BC241" s="83" t="s">
        <v>73</v>
      </c>
      <c r="BD241" s="83"/>
      <c r="BE241" s="83" t="s">
        <v>73</v>
      </c>
      <c r="BF241" s="83"/>
      <c r="BG241" s="87" t="s">
        <v>631</v>
      </c>
      <c r="BH241" s="86" t="s">
        <v>60</v>
      </c>
      <c r="BI241" s="76" t="s">
        <v>1414</v>
      </c>
      <c r="BJ241">
        <f t="shared" si="6"/>
        <v>10</v>
      </c>
      <c r="BK241" s="87">
        <f t="shared" si="7"/>
        <v>60</v>
      </c>
      <c r="BL241" s="87"/>
      <c r="BM241" s="86" t="str">
        <f>_xlfn.XLOOKUP(Form_Responses181112[[#This Row],[Sekolah School (Cleansed)]],'Quality Check'!$B$11:$B$14,'Quality Check'!$C$11:$C$14,)</f>
        <v>Urban</v>
      </c>
      <c r="BN241" s="86" t="str">
        <f>_xlfn.XLOOKUP(Form_Responses181112[[#This Row],[Sekolah School (Cleansed)]],'Quality Check'!$B$11:$B$14,'Quality Check'!$D$11:$D$14,)</f>
        <v>Intervention Group (IG)</v>
      </c>
    </row>
    <row r="242" spans="1:66" ht="13.2" x14ac:dyDescent="0.25">
      <c r="A242" s="82">
        <v>45573.443769259262</v>
      </c>
      <c r="B242" s="83" t="s">
        <v>717</v>
      </c>
      <c r="C242" s="83">
        <v>100729101876</v>
      </c>
      <c r="D242" s="83">
        <v>0</v>
      </c>
      <c r="E242" s="83">
        <v>0.21</v>
      </c>
      <c r="F242" s="83" t="s">
        <v>423</v>
      </c>
      <c r="G242" s="83" t="s">
        <v>539</v>
      </c>
      <c r="H242" s="83" t="s">
        <v>631</v>
      </c>
      <c r="I242" s="83" t="s">
        <v>73</v>
      </c>
      <c r="J242" s="83" t="s">
        <v>78</v>
      </c>
      <c r="K242" s="83" t="s">
        <v>64</v>
      </c>
      <c r="L242" s="83" t="s">
        <v>78</v>
      </c>
      <c r="M242" s="83" t="s">
        <v>78</v>
      </c>
      <c r="N242" s="83" t="s">
        <v>64</v>
      </c>
      <c r="O242" s="83" t="s">
        <v>64</v>
      </c>
      <c r="P242" s="83" t="s">
        <v>78</v>
      </c>
      <c r="Q242" s="83" t="s">
        <v>64</v>
      </c>
      <c r="R242" s="83" t="s">
        <v>84</v>
      </c>
      <c r="S242" s="83" t="s">
        <v>84</v>
      </c>
      <c r="T242" s="83" t="s">
        <v>64</v>
      </c>
      <c r="U242" s="83" t="s">
        <v>64</v>
      </c>
      <c r="V242" s="83" t="s">
        <v>64</v>
      </c>
      <c r="W242" s="83" t="s">
        <v>78</v>
      </c>
      <c r="X242" s="83" t="s">
        <v>64</v>
      </c>
      <c r="Y242" s="83" t="s">
        <v>64</v>
      </c>
      <c r="Z242" s="83" t="s">
        <v>65</v>
      </c>
      <c r="AA242" s="83" t="s">
        <v>65</v>
      </c>
      <c r="AB242" s="83" t="s">
        <v>65</v>
      </c>
      <c r="AC242" s="83" t="s">
        <v>65</v>
      </c>
      <c r="AD242" s="83" t="s">
        <v>65</v>
      </c>
      <c r="AE242" s="83" t="s">
        <v>65</v>
      </c>
      <c r="AF242" s="83" t="s">
        <v>66</v>
      </c>
      <c r="AG242" s="83" t="s">
        <v>66</v>
      </c>
      <c r="AH242" s="83" t="s">
        <v>66</v>
      </c>
      <c r="AI242" s="83" t="s">
        <v>101</v>
      </c>
      <c r="AJ242" s="83" t="s">
        <v>66</v>
      </c>
      <c r="AK242" s="83" t="s">
        <v>66</v>
      </c>
      <c r="AL242" s="83" t="s">
        <v>66</v>
      </c>
      <c r="AM242" s="83" t="s">
        <v>65</v>
      </c>
      <c r="AN242" s="83" t="s">
        <v>66</v>
      </c>
      <c r="AO242" s="83" t="s">
        <v>66</v>
      </c>
      <c r="AP242" s="83" t="s">
        <v>67</v>
      </c>
      <c r="AQ242" s="83" t="s">
        <v>85</v>
      </c>
      <c r="AR242" s="83" t="s">
        <v>63</v>
      </c>
      <c r="AS242" s="83" t="s">
        <v>81</v>
      </c>
      <c r="AT242" s="83" t="s">
        <v>69</v>
      </c>
      <c r="AU242" s="83" t="s">
        <v>67</v>
      </c>
      <c r="AV242" s="83" t="s">
        <v>71</v>
      </c>
      <c r="AW242" s="83" t="s">
        <v>73</v>
      </c>
      <c r="AX242" s="83" t="s">
        <v>73</v>
      </c>
      <c r="AY242" s="83" t="s">
        <v>73</v>
      </c>
      <c r="AZ242" s="83" t="s">
        <v>72</v>
      </c>
      <c r="BA242" s="83" t="s">
        <v>73</v>
      </c>
      <c r="BB242" s="83" t="s">
        <v>73</v>
      </c>
      <c r="BC242" s="83" t="s">
        <v>73</v>
      </c>
      <c r="BD242" s="83"/>
      <c r="BE242" s="83" t="s">
        <v>73</v>
      </c>
      <c r="BF242" s="83"/>
      <c r="BG242" s="87" t="s">
        <v>631</v>
      </c>
      <c r="BH242" s="86" t="s">
        <v>60</v>
      </c>
      <c r="BI242" s="76" t="s">
        <v>1415</v>
      </c>
      <c r="BJ242">
        <f t="shared" si="6"/>
        <v>10</v>
      </c>
      <c r="BK242" s="87">
        <f t="shared" si="7"/>
        <v>56</v>
      </c>
      <c r="BL242" s="87"/>
      <c r="BM242" s="86" t="str">
        <f>_xlfn.XLOOKUP(Form_Responses181112[[#This Row],[Sekolah School (Cleansed)]],'Quality Check'!$B$11:$B$14,'Quality Check'!$C$11:$C$14,)</f>
        <v>Urban</v>
      </c>
      <c r="BN242" s="86" t="str">
        <f>_xlfn.XLOOKUP(Form_Responses181112[[#This Row],[Sekolah School (Cleansed)]],'Quality Check'!$B$11:$B$14,'Quality Check'!$D$11:$D$14,)</f>
        <v>Intervention Group (IG)</v>
      </c>
    </row>
    <row r="243" spans="1:66" ht="13.2" x14ac:dyDescent="0.25">
      <c r="A243" s="82">
        <v>45573.44528295139</v>
      </c>
      <c r="B243" s="83" t="s">
        <v>718</v>
      </c>
      <c r="C243" s="83">
        <v>100329030220</v>
      </c>
      <c r="D243" s="83">
        <v>39.299999999999997</v>
      </c>
      <c r="E243" s="83">
        <v>0.46</v>
      </c>
      <c r="F243" s="83" t="s">
        <v>423</v>
      </c>
      <c r="G243" s="83" t="s">
        <v>76</v>
      </c>
      <c r="H243" s="83" t="s">
        <v>654</v>
      </c>
      <c r="I243" s="83" t="s">
        <v>63</v>
      </c>
      <c r="J243" s="83" t="s">
        <v>64</v>
      </c>
      <c r="K243" s="83" t="s">
        <v>64</v>
      </c>
      <c r="L243" s="83" t="s">
        <v>64</v>
      </c>
      <c r="M243" s="83" t="s">
        <v>78</v>
      </c>
      <c r="N243" s="83" t="s">
        <v>64</v>
      </c>
      <c r="O243" s="83" t="s">
        <v>64</v>
      </c>
      <c r="P243" s="83" t="s">
        <v>64</v>
      </c>
      <c r="Q243" s="83" t="s">
        <v>64</v>
      </c>
      <c r="R243" s="83" t="s">
        <v>64</v>
      </c>
      <c r="S243" s="83" t="s">
        <v>64</v>
      </c>
      <c r="T243" s="83" t="s">
        <v>64</v>
      </c>
      <c r="U243" s="83" t="s">
        <v>64</v>
      </c>
      <c r="V243" s="83" t="s">
        <v>64</v>
      </c>
      <c r="W243" s="83" t="s">
        <v>64</v>
      </c>
      <c r="X243" s="83" t="s">
        <v>64</v>
      </c>
      <c r="Y243" s="83" t="s">
        <v>64</v>
      </c>
      <c r="Z243" s="83" t="s">
        <v>65</v>
      </c>
      <c r="AA243" s="83" t="s">
        <v>65</v>
      </c>
      <c r="AB243" s="83" t="s">
        <v>65</v>
      </c>
      <c r="AC243" s="83" t="s">
        <v>65</v>
      </c>
      <c r="AD243" s="83" t="s">
        <v>65</v>
      </c>
      <c r="AE243" s="83" t="s">
        <v>65</v>
      </c>
      <c r="AF243" s="83" t="s">
        <v>66</v>
      </c>
      <c r="AG243" s="83" t="s">
        <v>65</v>
      </c>
      <c r="AH243" s="83" t="s">
        <v>66</v>
      </c>
      <c r="AI243" s="83" t="s">
        <v>66</v>
      </c>
      <c r="AJ243" s="83" t="s">
        <v>66</v>
      </c>
      <c r="AK243" s="83" t="s">
        <v>66</v>
      </c>
      <c r="AL243" s="83" t="s">
        <v>66</v>
      </c>
      <c r="AM243" s="83" t="s">
        <v>66</v>
      </c>
      <c r="AN243" s="83" t="s">
        <v>66</v>
      </c>
      <c r="AO243" s="83" t="s">
        <v>66</v>
      </c>
      <c r="AP243" s="83" t="s">
        <v>67</v>
      </c>
      <c r="AQ243" s="83" t="s">
        <v>67</v>
      </c>
      <c r="AR243" s="83" t="s">
        <v>63</v>
      </c>
      <c r="AS243" s="83" t="s">
        <v>523</v>
      </c>
      <c r="AT243" s="83" t="s">
        <v>87</v>
      </c>
      <c r="AU243" s="83" t="s">
        <v>80</v>
      </c>
      <c r="AV243" s="83" t="s">
        <v>132</v>
      </c>
      <c r="AW243" s="83" t="s">
        <v>63</v>
      </c>
      <c r="AX243" s="83" t="s">
        <v>63</v>
      </c>
      <c r="AY243" s="83" t="s">
        <v>72</v>
      </c>
      <c r="AZ243" s="83" t="s">
        <v>63</v>
      </c>
      <c r="BA243" s="83" t="s">
        <v>63</v>
      </c>
      <c r="BB243" s="83" t="s">
        <v>72</v>
      </c>
      <c r="BC243" s="83" t="s">
        <v>73</v>
      </c>
      <c r="BD243" s="83"/>
      <c r="BE243" s="83" t="s">
        <v>73</v>
      </c>
      <c r="BF243" s="83"/>
      <c r="BG243" s="87" t="s">
        <v>631</v>
      </c>
      <c r="BH243" s="86" t="s">
        <v>60</v>
      </c>
      <c r="BI243" s="76" t="s">
        <v>1414</v>
      </c>
      <c r="BJ243">
        <f t="shared" si="6"/>
        <v>16</v>
      </c>
      <c r="BK243" s="87">
        <f t="shared" si="7"/>
        <v>54</v>
      </c>
      <c r="BL243" s="87"/>
      <c r="BM243" s="86" t="str">
        <f>_xlfn.XLOOKUP(Form_Responses181112[[#This Row],[Sekolah School (Cleansed)]],'Quality Check'!$B$11:$B$14,'Quality Check'!$C$11:$C$14,)</f>
        <v>Urban</v>
      </c>
      <c r="BN243" s="86" t="str">
        <f>_xlfn.XLOOKUP(Form_Responses181112[[#This Row],[Sekolah School (Cleansed)]],'Quality Check'!$B$11:$B$14,'Quality Check'!$D$11:$D$14,)</f>
        <v>Intervention Group (IG)</v>
      </c>
    </row>
    <row r="244" spans="1:66" ht="13.2" x14ac:dyDescent="0.25">
      <c r="A244" s="82">
        <v>45573.447302905093</v>
      </c>
      <c r="B244" s="83" t="s">
        <v>719</v>
      </c>
      <c r="C244" s="83">
        <v>100525080604</v>
      </c>
      <c r="D244" s="83">
        <v>55.4</v>
      </c>
      <c r="E244" s="83">
        <v>0.28999999999999998</v>
      </c>
      <c r="F244" s="83" t="s">
        <v>423</v>
      </c>
      <c r="G244" s="83" t="s">
        <v>539</v>
      </c>
      <c r="H244" s="83" t="s">
        <v>631</v>
      </c>
      <c r="I244" s="83" t="s">
        <v>63</v>
      </c>
      <c r="J244" s="83" t="s">
        <v>64</v>
      </c>
      <c r="K244" s="83" t="s">
        <v>78</v>
      </c>
      <c r="L244" s="83" t="s">
        <v>78</v>
      </c>
      <c r="M244" s="83" t="s">
        <v>84</v>
      </c>
      <c r="N244" s="83" t="s">
        <v>64</v>
      </c>
      <c r="O244" s="83" t="s">
        <v>84</v>
      </c>
      <c r="P244" s="83" t="s">
        <v>84</v>
      </c>
      <c r="Q244" s="83" t="s">
        <v>64</v>
      </c>
      <c r="R244" s="83" t="s">
        <v>64</v>
      </c>
      <c r="S244" s="83" t="s">
        <v>64</v>
      </c>
      <c r="T244" s="83" t="s">
        <v>64</v>
      </c>
      <c r="U244" s="83" t="s">
        <v>64</v>
      </c>
      <c r="V244" s="83" t="s">
        <v>84</v>
      </c>
      <c r="W244" s="83" t="s">
        <v>84</v>
      </c>
      <c r="X244" s="83" t="s">
        <v>78</v>
      </c>
      <c r="Y244" s="83" t="s">
        <v>78</v>
      </c>
      <c r="Z244" s="83" t="s">
        <v>101</v>
      </c>
      <c r="AA244" s="83" t="s">
        <v>66</v>
      </c>
      <c r="AB244" s="83" t="s">
        <v>79</v>
      </c>
      <c r="AC244" s="83" t="s">
        <v>66</v>
      </c>
      <c r="AD244" s="83" t="s">
        <v>66</v>
      </c>
      <c r="AE244" s="83" t="s">
        <v>66</v>
      </c>
      <c r="AF244" s="83" t="s">
        <v>66</v>
      </c>
      <c r="AG244" s="83" t="s">
        <v>65</v>
      </c>
      <c r="AH244" s="83" t="s">
        <v>66</v>
      </c>
      <c r="AI244" s="83" t="s">
        <v>66</v>
      </c>
      <c r="AJ244" s="83" t="s">
        <v>66</v>
      </c>
      <c r="AK244" s="83" t="s">
        <v>66</v>
      </c>
      <c r="AL244" s="83" t="s">
        <v>66</v>
      </c>
      <c r="AM244" s="83" t="s">
        <v>66</v>
      </c>
      <c r="AN244" s="83" t="s">
        <v>66</v>
      </c>
      <c r="AO244" s="83" t="s">
        <v>66</v>
      </c>
      <c r="AP244" s="83" t="s">
        <v>67</v>
      </c>
      <c r="AQ244" s="83" t="s">
        <v>67</v>
      </c>
      <c r="AR244" s="83" t="s">
        <v>86</v>
      </c>
      <c r="AS244" s="83" t="s">
        <v>120</v>
      </c>
      <c r="AT244" s="83" t="s">
        <v>87</v>
      </c>
      <c r="AU244" s="83" t="s">
        <v>85</v>
      </c>
      <c r="AV244" s="83" t="s">
        <v>80</v>
      </c>
      <c r="AW244" s="83" t="s">
        <v>73</v>
      </c>
      <c r="AX244" s="83" t="s">
        <v>73</v>
      </c>
      <c r="AY244" s="83" t="s">
        <v>72</v>
      </c>
      <c r="AZ244" s="83" t="s">
        <v>73</v>
      </c>
      <c r="BA244" s="83" t="s">
        <v>72</v>
      </c>
      <c r="BB244" s="83" t="s">
        <v>72</v>
      </c>
      <c r="BC244" s="83" t="s">
        <v>73</v>
      </c>
      <c r="BD244" s="83"/>
      <c r="BE244" s="83" t="s">
        <v>73</v>
      </c>
      <c r="BF244" s="83"/>
      <c r="BG244" s="87" t="s">
        <v>631</v>
      </c>
      <c r="BH244" s="86" t="s">
        <v>60</v>
      </c>
      <c r="BI244" s="76" t="s">
        <v>1414</v>
      </c>
      <c r="BJ244">
        <f t="shared" si="6"/>
        <v>7</v>
      </c>
      <c r="BK244" s="87">
        <f t="shared" si="7"/>
        <v>45</v>
      </c>
      <c r="BL244" s="87"/>
      <c r="BM244" s="86" t="str">
        <f>_xlfn.XLOOKUP(Form_Responses181112[[#This Row],[Sekolah School (Cleansed)]],'Quality Check'!$B$11:$B$14,'Quality Check'!$C$11:$C$14,)</f>
        <v>Urban</v>
      </c>
      <c r="BN244" s="86" t="str">
        <f>_xlfn.XLOOKUP(Form_Responses181112[[#This Row],[Sekolah School (Cleansed)]],'Quality Check'!$B$11:$B$14,'Quality Check'!$D$11:$D$14,)</f>
        <v>Intervention Group (IG)</v>
      </c>
    </row>
    <row r="245" spans="1:66" ht="13.2" x14ac:dyDescent="0.25">
      <c r="A245" s="82">
        <v>45573.448091782411</v>
      </c>
      <c r="B245" s="83" t="s">
        <v>720</v>
      </c>
      <c r="C245" s="83">
        <v>100219080534</v>
      </c>
      <c r="D245" s="83">
        <v>97.73</v>
      </c>
      <c r="E245" s="83">
        <v>0.83</v>
      </c>
      <c r="F245" s="83" t="s">
        <v>423</v>
      </c>
      <c r="G245" s="83" t="s">
        <v>539</v>
      </c>
      <c r="H245" s="83" t="s">
        <v>716</v>
      </c>
      <c r="I245" s="83" t="s">
        <v>63</v>
      </c>
      <c r="J245" s="83" t="s">
        <v>64</v>
      </c>
      <c r="K245" s="83" t="s">
        <v>64</v>
      </c>
      <c r="L245" s="83" t="s">
        <v>64</v>
      </c>
      <c r="M245" s="83" t="s">
        <v>84</v>
      </c>
      <c r="N245" s="83" t="s">
        <v>64</v>
      </c>
      <c r="O245" s="83" t="s">
        <v>84</v>
      </c>
      <c r="P245" s="83" t="s">
        <v>84</v>
      </c>
      <c r="Q245" s="83" t="s">
        <v>84</v>
      </c>
      <c r="R245" s="83" t="s">
        <v>84</v>
      </c>
      <c r="S245" s="83" t="s">
        <v>84</v>
      </c>
      <c r="T245" s="83" t="s">
        <v>64</v>
      </c>
      <c r="U245" s="83" t="s">
        <v>64</v>
      </c>
      <c r="V245" s="83" t="s">
        <v>84</v>
      </c>
      <c r="W245" s="83" t="s">
        <v>84</v>
      </c>
      <c r="X245" s="83" t="s">
        <v>84</v>
      </c>
      <c r="Y245" s="83" t="s">
        <v>64</v>
      </c>
      <c r="Z245" s="83" t="s">
        <v>66</v>
      </c>
      <c r="AA245" s="83" t="s">
        <v>66</v>
      </c>
      <c r="AB245" s="83" t="s">
        <v>66</v>
      </c>
      <c r="AC245" s="83" t="s">
        <v>66</v>
      </c>
      <c r="AD245" s="83" t="s">
        <v>66</v>
      </c>
      <c r="AE245" s="83" t="s">
        <v>66</v>
      </c>
      <c r="AF245" s="83" t="s">
        <v>66</v>
      </c>
      <c r="AG245" s="83" t="s">
        <v>66</v>
      </c>
      <c r="AH245" s="83" t="s">
        <v>66</v>
      </c>
      <c r="AI245" s="83" t="s">
        <v>79</v>
      </c>
      <c r="AJ245" s="83" t="s">
        <v>66</v>
      </c>
      <c r="AK245" s="83" t="s">
        <v>66</v>
      </c>
      <c r="AL245" s="83" t="s">
        <v>66</v>
      </c>
      <c r="AM245" s="83" t="s">
        <v>66</v>
      </c>
      <c r="AN245" s="83" t="s">
        <v>66</v>
      </c>
      <c r="AO245" s="83" t="s">
        <v>66</v>
      </c>
      <c r="AP245" s="83" t="s">
        <v>67</v>
      </c>
      <c r="AQ245" s="83" t="s">
        <v>67</v>
      </c>
      <c r="AR245" s="83" t="s">
        <v>86</v>
      </c>
      <c r="AS245" s="83" t="s">
        <v>115</v>
      </c>
      <c r="AT245" s="83" t="s">
        <v>69</v>
      </c>
      <c r="AU245" s="83" t="s">
        <v>70</v>
      </c>
      <c r="AV245" s="83" t="s">
        <v>71</v>
      </c>
      <c r="AW245" s="83" t="s">
        <v>72</v>
      </c>
      <c r="AX245" s="83" t="s">
        <v>72</v>
      </c>
      <c r="AY245" s="83" t="s">
        <v>72</v>
      </c>
      <c r="AZ245" s="83" t="s">
        <v>72</v>
      </c>
      <c r="BA245" s="83" t="s">
        <v>72</v>
      </c>
      <c r="BB245" s="83" t="s">
        <v>72</v>
      </c>
      <c r="BC245" s="83" t="s">
        <v>73</v>
      </c>
      <c r="BD245" s="83"/>
      <c r="BE245" s="83" t="s">
        <v>73</v>
      </c>
      <c r="BF245" s="83"/>
      <c r="BG245" s="87" t="s">
        <v>631</v>
      </c>
      <c r="BH245" s="86" t="s">
        <v>60</v>
      </c>
      <c r="BI245" s="76" t="s">
        <v>1414</v>
      </c>
      <c r="BJ245">
        <f t="shared" si="6"/>
        <v>7</v>
      </c>
      <c r="BK245" s="87">
        <f t="shared" si="7"/>
        <v>48</v>
      </c>
      <c r="BL245" s="87"/>
      <c r="BM245" s="86" t="str">
        <f>_xlfn.XLOOKUP(Form_Responses181112[[#This Row],[Sekolah School (Cleansed)]],'Quality Check'!$B$11:$B$14,'Quality Check'!$C$11:$C$14,)</f>
        <v>Urban</v>
      </c>
      <c r="BN245" s="86" t="str">
        <f>_xlfn.XLOOKUP(Form_Responses181112[[#This Row],[Sekolah School (Cleansed)]],'Quality Check'!$B$11:$B$14,'Quality Check'!$D$11:$D$14,)</f>
        <v>Intervention Group (IG)</v>
      </c>
    </row>
    <row r="246" spans="1:66" ht="13.2" x14ac:dyDescent="0.25">
      <c r="A246" s="82">
        <v>45573.448971296297</v>
      </c>
      <c r="B246" s="83" t="s">
        <v>721</v>
      </c>
      <c r="C246" s="83">
        <v>100713080548</v>
      </c>
      <c r="D246" s="83">
        <v>5.4</v>
      </c>
      <c r="E246" s="83">
        <v>0.13</v>
      </c>
      <c r="F246" s="83" t="s">
        <v>423</v>
      </c>
      <c r="G246" s="83" t="s">
        <v>76</v>
      </c>
      <c r="H246" s="83" t="s">
        <v>683</v>
      </c>
      <c r="I246" s="83" t="s">
        <v>63</v>
      </c>
      <c r="J246" s="83" t="s">
        <v>64</v>
      </c>
      <c r="K246" s="83" t="s">
        <v>64</v>
      </c>
      <c r="L246" s="83" t="s">
        <v>64</v>
      </c>
      <c r="M246" s="83" t="s">
        <v>84</v>
      </c>
      <c r="N246" s="83" t="s">
        <v>64</v>
      </c>
      <c r="O246" s="83" t="s">
        <v>64</v>
      </c>
      <c r="P246" s="83" t="s">
        <v>84</v>
      </c>
      <c r="Q246" s="83" t="s">
        <v>64</v>
      </c>
      <c r="R246" s="83" t="s">
        <v>64</v>
      </c>
      <c r="S246" s="83" t="s">
        <v>78</v>
      </c>
      <c r="T246" s="83" t="s">
        <v>64</v>
      </c>
      <c r="U246" s="83" t="s">
        <v>64</v>
      </c>
      <c r="V246" s="83" t="s">
        <v>64</v>
      </c>
      <c r="W246" s="83" t="s">
        <v>64</v>
      </c>
      <c r="X246" s="83" t="s">
        <v>64</v>
      </c>
      <c r="Y246" s="83" t="s">
        <v>64</v>
      </c>
      <c r="Z246" s="83" t="s">
        <v>65</v>
      </c>
      <c r="AA246" s="83" t="s">
        <v>65</v>
      </c>
      <c r="AB246" s="83" t="s">
        <v>65</v>
      </c>
      <c r="AC246" s="83" t="s">
        <v>65</v>
      </c>
      <c r="AD246" s="83" t="s">
        <v>65</v>
      </c>
      <c r="AE246" s="83" t="s">
        <v>65</v>
      </c>
      <c r="AF246" s="83" t="s">
        <v>66</v>
      </c>
      <c r="AG246" s="83" t="s">
        <v>65</v>
      </c>
      <c r="AH246" s="83" t="s">
        <v>65</v>
      </c>
      <c r="AI246" s="83" t="s">
        <v>79</v>
      </c>
      <c r="AJ246" s="83" t="s">
        <v>65</v>
      </c>
      <c r="AK246" s="83" t="s">
        <v>65</v>
      </c>
      <c r="AL246" s="83" t="s">
        <v>65</v>
      </c>
      <c r="AM246" s="83" t="s">
        <v>65</v>
      </c>
      <c r="AN246" s="83" t="s">
        <v>66</v>
      </c>
      <c r="AO246" s="83" t="s">
        <v>65</v>
      </c>
      <c r="AP246" s="83" t="s">
        <v>85</v>
      </c>
      <c r="AQ246" s="83" t="s">
        <v>85</v>
      </c>
      <c r="AR246" s="83" t="s">
        <v>86</v>
      </c>
      <c r="AS246" s="83" t="s">
        <v>68</v>
      </c>
      <c r="AT246" s="83" t="s">
        <v>87</v>
      </c>
      <c r="AU246" s="83" t="s">
        <v>93</v>
      </c>
      <c r="AV246" s="83" t="s">
        <v>71</v>
      </c>
      <c r="AW246" s="83" t="s">
        <v>72</v>
      </c>
      <c r="AX246" s="83" t="s">
        <v>72</v>
      </c>
      <c r="AY246" s="83" t="s">
        <v>63</v>
      </c>
      <c r="AZ246" s="83" t="s">
        <v>63</v>
      </c>
      <c r="BA246" s="83" t="s">
        <v>72</v>
      </c>
      <c r="BB246" s="83" t="s">
        <v>72</v>
      </c>
      <c r="BC246" s="83" t="s">
        <v>73</v>
      </c>
      <c r="BD246" s="83"/>
      <c r="BE246" s="83" t="s">
        <v>73</v>
      </c>
      <c r="BF246" s="83"/>
      <c r="BG246" s="87" t="s">
        <v>631</v>
      </c>
      <c r="BH246" s="86" t="s">
        <v>60</v>
      </c>
      <c r="BI246" s="76" t="s">
        <v>1414</v>
      </c>
      <c r="BJ246">
        <f t="shared" si="6"/>
        <v>13</v>
      </c>
      <c r="BK246" s="87">
        <f t="shared" si="7"/>
        <v>61</v>
      </c>
      <c r="BL246" s="87"/>
      <c r="BM246" s="86" t="str">
        <f>_xlfn.XLOOKUP(Form_Responses181112[[#This Row],[Sekolah School (Cleansed)]],'Quality Check'!$B$11:$B$14,'Quality Check'!$C$11:$C$14,)</f>
        <v>Urban</v>
      </c>
      <c r="BN246" s="86" t="str">
        <f>_xlfn.XLOOKUP(Form_Responses181112[[#This Row],[Sekolah School (Cleansed)]],'Quality Check'!$B$11:$B$14,'Quality Check'!$D$11:$D$14,)</f>
        <v>Intervention Group (IG)</v>
      </c>
    </row>
    <row r="247" spans="1:66" ht="13.2" x14ac:dyDescent="0.25">
      <c r="A247" s="82">
        <v>45573.450111967592</v>
      </c>
      <c r="B247" s="83" t="s">
        <v>722</v>
      </c>
      <c r="C247" s="83">
        <v>100805080326</v>
      </c>
      <c r="D247" s="83">
        <v>74.11</v>
      </c>
      <c r="E247" s="83">
        <v>0.67</v>
      </c>
      <c r="F247" s="83" t="s">
        <v>423</v>
      </c>
      <c r="G247" s="83" t="s">
        <v>76</v>
      </c>
      <c r="H247" s="83" t="s">
        <v>631</v>
      </c>
      <c r="I247" s="83" t="s">
        <v>63</v>
      </c>
      <c r="J247" s="83" t="s">
        <v>64</v>
      </c>
      <c r="K247" s="83" t="s">
        <v>84</v>
      </c>
      <c r="L247" s="83" t="s">
        <v>64</v>
      </c>
      <c r="M247" s="83" t="s">
        <v>84</v>
      </c>
      <c r="N247" s="83" t="s">
        <v>84</v>
      </c>
      <c r="O247" s="83" t="s">
        <v>64</v>
      </c>
      <c r="P247" s="83" t="s">
        <v>64</v>
      </c>
      <c r="Q247" s="83" t="s">
        <v>78</v>
      </c>
      <c r="R247" s="83" t="s">
        <v>64</v>
      </c>
      <c r="S247" s="83" t="s">
        <v>64</v>
      </c>
      <c r="T247" s="83" t="s">
        <v>64</v>
      </c>
      <c r="U247" s="83" t="s">
        <v>84</v>
      </c>
      <c r="V247" s="83" t="s">
        <v>84</v>
      </c>
      <c r="W247" s="83" t="s">
        <v>64</v>
      </c>
      <c r="X247" s="83" t="s">
        <v>64</v>
      </c>
      <c r="Y247" s="83" t="s">
        <v>64</v>
      </c>
      <c r="Z247" s="83" t="s">
        <v>65</v>
      </c>
      <c r="AA247" s="83" t="s">
        <v>66</v>
      </c>
      <c r="AB247" s="83" t="s">
        <v>66</v>
      </c>
      <c r="AC247" s="83" t="s">
        <v>66</v>
      </c>
      <c r="AD247" s="83" t="s">
        <v>66</v>
      </c>
      <c r="AE247" s="83" t="s">
        <v>66</v>
      </c>
      <c r="AF247" s="83" t="s">
        <v>66</v>
      </c>
      <c r="AG247" s="83" t="s">
        <v>66</v>
      </c>
      <c r="AH247" s="83" t="s">
        <v>79</v>
      </c>
      <c r="AI247" s="83" t="s">
        <v>79</v>
      </c>
      <c r="AJ247" s="83" t="s">
        <v>66</v>
      </c>
      <c r="AK247" s="83" t="s">
        <v>66</v>
      </c>
      <c r="AL247" s="83" t="s">
        <v>66</v>
      </c>
      <c r="AM247" s="83" t="s">
        <v>66</v>
      </c>
      <c r="AN247" s="83" t="s">
        <v>66</v>
      </c>
      <c r="AO247" s="83" t="s">
        <v>66</v>
      </c>
      <c r="AP247" s="83" t="s">
        <v>67</v>
      </c>
      <c r="AQ247" s="83" t="s">
        <v>67</v>
      </c>
      <c r="AR247" s="83" t="s">
        <v>86</v>
      </c>
      <c r="AS247" s="83" t="s">
        <v>68</v>
      </c>
      <c r="AT247" s="83" t="s">
        <v>69</v>
      </c>
      <c r="AU247" s="83" t="s">
        <v>70</v>
      </c>
      <c r="AV247" s="83" t="s">
        <v>71</v>
      </c>
      <c r="AW247" s="83" t="s">
        <v>72</v>
      </c>
      <c r="AX247" s="83" t="s">
        <v>72</v>
      </c>
      <c r="AY247" s="83" t="s">
        <v>72</v>
      </c>
      <c r="AZ247" s="83" t="s">
        <v>72</v>
      </c>
      <c r="BA247" s="83" t="s">
        <v>72</v>
      </c>
      <c r="BB247" s="83" t="s">
        <v>73</v>
      </c>
      <c r="BC247" s="83" t="s">
        <v>73</v>
      </c>
      <c r="BD247" s="83"/>
      <c r="BE247" s="83" t="s">
        <v>73</v>
      </c>
      <c r="BF247" s="83"/>
      <c r="BG247" s="87" t="s">
        <v>631</v>
      </c>
      <c r="BH247" s="86" t="s">
        <v>60</v>
      </c>
      <c r="BI247" s="76" t="s">
        <v>1414</v>
      </c>
      <c r="BJ247">
        <f t="shared" si="6"/>
        <v>10</v>
      </c>
      <c r="BK247" s="87">
        <f t="shared" si="7"/>
        <v>48</v>
      </c>
      <c r="BL247" s="87"/>
      <c r="BM247" s="86" t="str">
        <f>_xlfn.XLOOKUP(Form_Responses181112[[#This Row],[Sekolah School (Cleansed)]],'Quality Check'!$B$11:$B$14,'Quality Check'!$C$11:$C$14,)</f>
        <v>Urban</v>
      </c>
      <c r="BN247" s="86" t="str">
        <f>_xlfn.XLOOKUP(Form_Responses181112[[#This Row],[Sekolah School (Cleansed)]],'Quality Check'!$B$11:$B$14,'Quality Check'!$D$11:$D$14,)</f>
        <v>Intervention Group (IG)</v>
      </c>
    </row>
    <row r="248" spans="1:66" ht="13.2" x14ac:dyDescent="0.25">
      <c r="A248" s="82">
        <v>45573.451085393521</v>
      </c>
      <c r="B248" s="83" t="s">
        <v>723</v>
      </c>
      <c r="C248" s="83">
        <v>100105080130</v>
      </c>
      <c r="D248" s="83">
        <v>14.3</v>
      </c>
      <c r="E248" s="83">
        <v>0.5</v>
      </c>
      <c r="F248" s="83" t="s">
        <v>423</v>
      </c>
      <c r="G248" s="83" t="s">
        <v>76</v>
      </c>
      <c r="H248" s="83" t="s">
        <v>631</v>
      </c>
      <c r="I248" s="83" t="s">
        <v>63</v>
      </c>
      <c r="J248" s="83" t="s">
        <v>64</v>
      </c>
      <c r="K248" s="83" t="s">
        <v>84</v>
      </c>
      <c r="L248" s="83" t="s">
        <v>64</v>
      </c>
      <c r="M248" s="83" t="s">
        <v>84</v>
      </c>
      <c r="N248" s="83" t="s">
        <v>64</v>
      </c>
      <c r="O248" s="83" t="s">
        <v>64</v>
      </c>
      <c r="P248" s="83" t="s">
        <v>84</v>
      </c>
      <c r="Q248" s="83" t="s">
        <v>64</v>
      </c>
      <c r="R248" s="83" t="s">
        <v>64</v>
      </c>
      <c r="S248" s="83" t="s">
        <v>64</v>
      </c>
      <c r="T248" s="83" t="s">
        <v>64</v>
      </c>
      <c r="U248" s="83" t="s">
        <v>84</v>
      </c>
      <c r="V248" s="83" t="s">
        <v>64</v>
      </c>
      <c r="W248" s="83" t="s">
        <v>64</v>
      </c>
      <c r="X248" s="83" t="s">
        <v>64</v>
      </c>
      <c r="Y248" s="83" t="s">
        <v>64</v>
      </c>
      <c r="Z248" s="83" t="s">
        <v>65</v>
      </c>
      <c r="AA248" s="83" t="s">
        <v>65</v>
      </c>
      <c r="AB248" s="83" t="s">
        <v>65</v>
      </c>
      <c r="AC248" s="83" t="s">
        <v>65</v>
      </c>
      <c r="AD248" s="83" t="s">
        <v>65</v>
      </c>
      <c r="AE248" s="83" t="s">
        <v>65</v>
      </c>
      <c r="AF248" s="83" t="s">
        <v>65</v>
      </c>
      <c r="AG248" s="83" t="s">
        <v>65</v>
      </c>
      <c r="AH248" s="83" t="s">
        <v>65</v>
      </c>
      <c r="AI248" s="83" t="s">
        <v>79</v>
      </c>
      <c r="AJ248" s="83" t="s">
        <v>65</v>
      </c>
      <c r="AK248" s="83" t="s">
        <v>65</v>
      </c>
      <c r="AL248" s="83" t="s">
        <v>65</v>
      </c>
      <c r="AM248" s="83" t="s">
        <v>65</v>
      </c>
      <c r="AN248" s="83" t="s">
        <v>65</v>
      </c>
      <c r="AO248" s="83" t="s">
        <v>65</v>
      </c>
      <c r="AP248" s="83" t="s">
        <v>67</v>
      </c>
      <c r="AQ248" s="83" t="s">
        <v>67</v>
      </c>
      <c r="AR248" s="83" t="s">
        <v>86</v>
      </c>
      <c r="AS248" s="83" t="s">
        <v>68</v>
      </c>
      <c r="AT248" s="83" t="s">
        <v>87</v>
      </c>
      <c r="AU248" s="83" t="s">
        <v>70</v>
      </c>
      <c r="AV248" s="83" t="s">
        <v>71</v>
      </c>
      <c r="AW248" s="83" t="s">
        <v>73</v>
      </c>
      <c r="AX248" s="83" t="s">
        <v>73</v>
      </c>
      <c r="AY248" s="83" t="s">
        <v>63</v>
      </c>
      <c r="AZ248" s="83" t="s">
        <v>72</v>
      </c>
      <c r="BA248" s="83" t="s">
        <v>73</v>
      </c>
      <c r="BB248" s="83" t="s">
        <v>73</v>
      </c>
      <c r="BC248" s="83" t="s">
        <v>73</v>
      </c>
      <c r="BD248" s="83"/>
      <c r="BE248" s="83" t="s">
        <v>73</v>
      </c>
      <c r="BF248" s="83"/>
      <c r="BG248" s="87" t="s">
        <v>631</v>
      </c>
      <c r="BH248" s="86" t="s">
        <v>60</v>
      </c>
      <c r="BI248" s="76" t="s">
        <v>1414</v>
      </c>
      <c r="BJ248">
        <f t="shared" si="6"/>
        <v>12</v>
      </c>
      <c r="BK248" s="87">
        <f t="shared" si="7"/>
        <v>63</v>
      </c>
      <c r="BL248" s="87"/>
      <c r="BM248" s="86" t="str">
        <f>_xlfn.XLOOKUP(Form_Responses181112[[#This Row],[Sekolah School (Cleansed)]],'Quality Check'!$B$11:$B$14,'Quality Check'!$C$11:$C$14,)</f>
        <v>Urban</v>
      </c>
      <c r="BN248" s="86" t="str">
        <f>_xlfn.XLOOKUP(Form_Responses181112[[#This Row],[Sekolah School (Cleansed)]],'Quality Check'!$B$11:$B$14,'Quality Check'!$D$11:$D$14,)</f>
        <v>Intervention Group (IG)</v>
      </c>
    </row>
    <row r="249" spans="1:66" ht="13.2" x14ac:dyDescent="0.25">
      <c r="A249" s="82">
        <v>45573.452762835645</v>
      </c>
      <c r="B249" s="83" t="s">
        <v>724</v>
      </c>
      <c r="C249" s="83">
        <v>101124080800</v>
      </c>
      <c r="D249" s="83">
        <v>100</v>
      </c>
      <c r="E249" s="83">
        <v>1</v>
      </c>
      <c r="F249" s="83" t="s">
        <v>423</v>
      </c>
      <c r="G249" s="83" t="s">
        <v>76</v>
      </c>
      <c r="H249" s="83" t="s">
        <v>683</v>
      </c>
      <c r="I249" s="83" t="s">
        <v>63</v>
      </c>
      <c r="J249" s="83" t="s">
        <v>64</v>
      </c>
      <c r="K249" s="83" t="s">
        <v>84</v>
      </c>
      <c r="L249" s="83" t="s">
        <v>64</v>
      </c>
      <c r="M249" s="83" t="s">
        <v>84</v>
      </c>
      <c r="N249" s="83" t="s">
        <v>64</v>
      </c>
      <c r="O249" s="83" t="s">
        <v>64</v>
      </c>
      <c r="P249" s="83" t="s">
        <v>64</v>
      </c>
      <c r="Q249" s="83" t="s">
        <v>64</v>
      </c>
      <c r="R249" s="83" t="s">
        <v>64</v>
      </c>
      <c r="S249" s="83" t="s">
        <v>64</v>
      </c>
      <c r="T249" s="83" t="s">
        <v>64</v>
      </c>
      <c r="U249" s="83" t="s">
        <v>64</v>
      </c>
      <c r="V249" s="83" t="s">
        <v>64</v>
      </c>
      <c r="W249" s="83" t="s">
        <v>64</v>
      </c>
      <c r="X249" s="83" t="s">
        <v>64</v>
      </c>
      <c r="Y249" s="83" t="s">
        <v>64</v>
      </c>
      <c r="Z249" s="83" t="s">
        <v>66</v>
      </c>
      <c r="AA249" s="83" t="s">
        <v>65</v>
      </c>
      <c r="AB249" s="83" t="s">
        <v>66</v>
      </c>
      <c r="AC249" s="83" t="s">
        <v>66</v>
      </c>
      <c r="AD249" s="83" t="s">
        <v>65</v>
      </c>
      <c r="AE249" s="83" t="s">
        <v>65</v>
      </c>
      <c r="AF249" s="83" t="s">
        <v>65</v>
      </c>
      <c r="AG249" s="83" t="s">
        <v>65</v>
      </c>
      <c r="AH249" s="83" t="s">
        <v>65</v>
      </c>
      <c r="AI249" s="83" t="s">
        <v>101</v>
      </c>
      <c r="AJ249" s="83" t="s">
        <v>65</v>
      </c>
      <c r="AK249" s="83" t="s">
        <v>65</v>
      </c>
      <c r="AL249" s="83" t="s">
        <v>65</v>
      </c>
      <c r="AM249" s="83" t="s">
        <v>65</v>
      </c>
      <c r="AN249" s="83" t="s">
        <v>65</v>
      </c>
      <c r="AO249" s="83" t="s">
        <v>65</v>
      </c>
      <c r="AP249" s="83" t="s">
        <v>67</v>
      </c>
      <c r="AQ249" s="83" t="s">
        <v>67</v>
      </c>
      <c r="AR249" s="83" t="s">
        <v>63</v>
      </c>
      <c r="AS249" s="83" t="s">
        <v>68</v>
      </c>
      <c r="AT249" s="83" t="s">
        <v>69</v>
      </c>
      <c r="AU249" s="83" t="s">
        <v>67</v>
      </c>
      <c r="AV249" s="83" t="s">
        <v>80</v>
      </c>
      <c r="AW249" s="83" t="s">
        <v>63</v>
      </c>
      <c r="AX249" s="83" t="s">
        <v>72</v>
      </c>
      <c r="AY249" s="83" t="s">
        <v>63</v>
      </c>
      <c r="AZ249" s="83" t="s">
        <v>72</v>
      </c>
      <c r="BA249" s="83" t="s">
        <v>63</v>
      </c>
      <c r="BB249" s="83" t="s">
        <v>73</v>
      </c>
      <c r="BC249" s="83" t="s">
        <v>73</v>
      </c>
      <c r="BD249" s="83"/>
      <c r="BE249" s="83" t="s">
        <v>73</v>
      </c>
      <c r="BF249" s="83"/>
      <c r="BG249" s="87" t="s">
        <v>631</v>
      </c>
      <c r="BH249" s="86" t="s">
        <v>60</v>
      </c>
      <c r="BI249" s="76" t="s">
        <v>1414</v>
      </c>
      <c r="BJ249">
        <f t="shared" si="6"/>
        <v>14</v>
      </c>
      <c r="BK249" s="87">
        <f t="shared" si="7"/>
        <v>61</v>
      </c>
      <c r="BL249" s="87"/>
      <c r="BM249" s="86" t="str">
        <f>_xlfn.XLOOKUP(Form_Responses181112[[#This Row],[Sekolah School (Cleansed)]],'Quality Check'!$B$11:$B$14,'Quality Check'!$C$11:$C$14,)</f>
        <v>Urban</v>
      </c>
      <c r="BN249" s="86" t="str">
        <f>_xlfn.XLOOKUP(Form_Responses181112[[#This Row],[Sekolah School (Cleansed)]],'Quality Check'!$B$11:$B$14,'Quality Check'!$D$11:$D$14,)</f>
        <v>Intervention Group (IG)</v>
      </c>
    </row>
    <row r="250" spans="1:66" ht="13.2" x14ac:dyDescent="0.25">
      <c r="A250" s="82">
        <v>45573.453396527781</v>
      </c>
      <c r="B250" s="83" t="s">
        <v>725</v>
      </c>
      <c r="C250" s="83" t="s">
        <v>726</v>
      </c>
      <c r="D250" s="83">
        <v>84.82</v>
      </c>
      <c r="E250" s="83">
        <v>0.42</v>
      </c>
      <c r="F250" s="83" t="s">
        <v>423</v>
      </c>
      <c r="G250" s="83" t="s">
        <v>291</v>
      </c>
      <c r="H250" s="83" t="s">
        <v>631</v>
      </c>
      <c r="I250" s="83" t="s">
        <v>63</v>
      </c>
      <c r="J250" s="83" t="s">
        <v>64</v>
      </c>
      <c r="K250" s="83" t="s">
        <v>84</v>
      </c>
      <c r="L250" s="83" t="s">
        <v>78</v>
      </c>
      <c r="M250" s="83" t="s">
        <v>64</v>
      </c>
      <c r="N250" s="83" t="s">
        <v>84</v>
      </c>
      <c r="O250" s="83" t="s">
        <v>84</v>
      </c>
      <c r="P250" s="83" t="s">
        <v>84</v>
      </c>
      <c r="Q250" s="83" t="s">
        <v>78</v>
      </c>
      <c r="R250" s="83" t="s">
        <v>64</v>
      </c>
      <c r="S250" s="83" t="s">
        <v>84</v>
      </c>
      <c r="T250" s="83" t="s">
        <v>84</v>
      </c>
      <c r="U250" s="83" t="s">
        <v>64</v>
      </c>
      <c r="V250" s="83" t="s">
        <v>84</v>
      </c>
      <c r="W250" s="83" t="s">
        <v>78</v>
      </c>
      <c r="X250" s="83" t="s">
        <v>78</v>
      </c>
      <c r="Y250" s="83" t="s">
        <v>78</v>
      </c>
      <c r="Z250" s="83" t="s">
        <v>66</v>
      </c>
      <c r="AA250" s="83" t="s">
        <v>65</v>
      </c>
      <c r="AB250" s="83" t="s">
        <v>101</v>
      </c>
      <c r="AC250" s="83" t="s">
        <v>65</v>
      </c>
      <c r="AD250" s="83" t="s">
        <v>79</v>
      </c>
      <c r="AE250" s="83" t="s">
        <v>66</v>
      </c>
      <c r="AF250" s="83" t="s">
        <v>66</v>
      </c>
      <c r="AG250" s="83" t="s">
        <v>66</v>
      </c>
      <c r="AH250" s="83" t="s">
        <v>65</v>
      </c>
      <c r="AI250" s="83" t="s">
        <v>65</v>
      </c>
      <c r="AJ250" s="83" t="s">
        <v>66</v>
      </c>
      <c r="AK250" s="83" t="s">
        <v>79</v>
      </c>
      <c r="AL250" s="83" t="s">
        <v>79</v>
      </c>
      <c r="AM250" s="83" t="s">
        <v>65</v>
      </c>
      <c r="AN250" s="83" t="s">
        <v>65</v>
      </c>
      <c r="AO250" s="83" t="s">
        <v>79</v>
      </c>
      <c r="AP250" s="83" t="s">
        <v>67</v>
      </c>
      <c r="AQ250" s="83" t="s">
        <v>67</v>
      </c>
      <c r="AR250" s="83" t="s">
        <v>73</v>
      </c>
      <c r="AS250" s="83" t="s">
        <v>727</v>
      </c>
      <c r="AT250" s="83" t="s">
        <v>87</v>
      </c>
      <c r="AU250" s="83" t="s">
        <v>67</v>
      </c>
      <c r="AV250" s="83" t="s">
        <v>80</v>
      </c>
      <c r="AW250" s="83" t="s">
        <v>72</v>
      </c>
      <c r="AX250" s="83" t="s">
        <v>72</v>
      </c>
      <c r="AY250" s="83" t="s">
        <v>63</v>
      </c>
      <c r="AZ250" s="83" t="s">
        <v>63</v>
      </c>
      <c r="BA250" s="83" t="s">
        <v>73</v>
      </c>
      <c r="BB250" s="83" t="s">
        <v>73</v>
      </c>
      <c r="BC250" s="83" t="s">
        <v>73</v>
      </c>
      <c r="BD250" s="83"/>
      <c r="BE250" s="83" t="s">
        <v>73</v>
      </c>
      <c r="BF250" s="83"/>
      <c r="BG250" s="87" t="s">
        <v>631</v>
      </c>
      <c r="BH250" s="86" t="s">
        <v>60</v>
      </c>
      <c r="BI250" s="76" t="s">
        <v>1414</v>
      </c>
      <c r="BJ250">
        <f t="shared" si="6"/>
        <v>3</v>
      </c>
      <c r="BK250" s="87">
        <f t="shared" si="7"/>
        <v>45</v>
      </c>
      <c r="BL250" s="87"/>
      <c r="BM250" s="86" t="str">
        <f>_xlfn.XLOOKUP(Form_Responses181112[[#This Row],[Sekolah School (Cleansed)]],'Quality Check'!$B$11:$B$14,'Quality Check'!$C$11:$C$14,)</f>
        <v>Urban</v>
      </c>
      <c r="BN250" s="86" t="str">
        <f>_xlfn.XLOOKUP(Form_Responses181112[[#This Row],[Sekolah School (Cleansed)]],'Quality Check'!$B$11:$B$14,'Quality Check'!$D$11:$D$14,)</f>
        <v>Intervention Group (IG)</v>
      </c>
    </row>
    <row r="251" spans="1:66" ht="13.2" x14ac:dyDescent="0.25">
      <c r="A251" s="82">
        <v>45573.456702719908</v>
      </c>
      <c r="B251" s="83" t="s">
        <v>728</v>
      </c>
      <c r="C251" s="84" t="s">
        <v>729</v>
      </c>
      <c r="D251" s="83">
        <v>100</v>
      </c>
      <c r="E251" s="83">
        <v>0.67</v>
      </c>
      <c r="F251" s="83" t="s">
        <v>114</v>
      </c>
      <c r="G251" s="83" t="s">
        <v>76</v>
      </c>
      <c r="H251" s="83" t="s">
        <v>716</v>
      </c>
      <c r="I251" s="83" t="s">
        <v>63</v>
      </c>
      <c r="J251" s="83" t="s">
        <v>64</v>
      </c>
      <c r="K251" s="83" t="s">
        <v>64</v>
      </c>
      <c r="L251" s="83" t="s">
        <v>64</v>
      </c>
      <c r="M251" s="83" t="s">
        <v>64</v>
      </c>
      <c r="N251" s="83" t="s">
        <v>64</v>
      </c>
      <c r="O251" s="83" t="s">
        <v>64</v>
      </c>
      <c r="P251" s="83" t="s">
        <v>64</v>
      </c>
      <c r="Q251" s="83" t="s">
        <v>64</v>
      </c>
      <c r="R251" s="83" t="s">
        <v>64</v>
      </c>
      <c r="S251" s="83" t="s">
        <v>64</v>
      </c>
      <c r="T251" s="83" t="s">
        <v>64</v>
      </c>
      <c r="U251" s="83" t="s">
        <v>64</v>
      </c>
      <c r="V251" s="83" t="s">
        <v>64</v>
      </c>
      <c r="W251" s="83" t="s">
        <v>64</v>
      </c>
      <c r="X251" s="83" t="s">
        <v>64</v>
      </c>
      <c r="Y251" s="83" t="s">
        <v>64</v>
      </c>
      <c r="Z251" s="83" t="s">
        <v>66</v>
      </c>
      <c r="AA251" s="83" t="s">
        <v>66</v>
      </c>
      <c r="AB251" s="83" t="s">
        <v>66</v>
      </c>
      <c r="AC251" s="83" t="s">
        <v>66</v>
      </c>
      <c r="AD251" s="83" t="s">
        <v>66</v>
      </c>
      <c r="AE251" s="83" t="s">
        <v>66</v>
      </c>
      <c r="AF251" s="83" t="s">
        <v>66</v>
      </c>
      <c r="AG251" s="83" t="s">
        <v>66</v>
      </c>
      <c r="AH251" s="83" t="s">
        <v>66</v>
      </c>
      <c r="AI251" s="83" t="s">
        <v>101</v>
      </c>
      <c r="AJ251" s="83" t="s">
        <v>66</v>
      </c>
      <c r="AK251" s="83" t="s">
        <v>66</v>
      </c>
      <c r="AL251" s="83" t="s">
        <v>66</v>
      </c>
      <c r="AM251" s="83" t="s">
        <v>66</v>
      </c>
      <c r="AN251" s="83" t="s">
        <v>66</v>
      </c>
      <c r="AO251" s="83" t="s">
        <v>66</v>
      </c>
      <c r="AP251" s="83" t="s">
        <v>80</v>
      </c>
      <c r="AQ251" s="83" t="s">
        <v>80</v>
      </c>
      <c r="AR251" s="83" t="s">
        <v>63</v>
      </c>
      <c r="AS251" s="83" t="s">
        <v>68</v>
      </c>
      <c r="AT251" s="83" t="s">
        <v>69</v>
      </c>
      <c r="AU251" s="83" t="s">
        <v>93</v>
      </c>
      <c r="AV251" s="83" t="s">
        <v>80</v>
      </c>
      <c r="AW251" s="83" t="s">
        <v>63</v>
      </c>
      <c r="AX251" s="83" t="s">
        <v>63</v>
      </c>
      <c r="AY251" s="83" t="s">
        <v>63</v>
      </c>
      <c r="AZ251" s="83" t="s">
        <v>63</v>
      </c>
      <c r="BA251" s="83" t="s">
        <v>63</v>
      </c>
      <c r="BB251" s="83" t="s">
        <v>73</v>
      </c>
      <c r="BC251" s="83" t="s">
        <v>73</v>
      </c>
      <c r="BD251" s="83"/>
      <c r="BE251" s="83" t="s">
        <v>73</v>
      </c>
      <c r="BF251" s="83"/>
      <c r="BG251" s="87" t="s">
        <v>631</v>
      </c>
      <c r="BH251" s="87" t="s">
        <v>114</v>
      </c>
      <c r="BI251" s="76" t="s">
        <v>1414</v>
      </c>
      <c r="BJ251">
        <f t="shared" si="6"/>
        <v>15</v>
      </c>
      <c r="BK251" s="87">
        <f t="shared" si="7"/>
        <v>49</v>
      </c>
      <c r="BL251" s="87"/>
      <c r="BM251" s="86" t="str">
        <f>_xlfn.XLOOKUP(Form_Responses181112[[#This Row],[Sekolah School (Cleansed)]],'Quality Check'!$B$11:$B$14,'Quality Check'!$C$11:$C$14,)</f>
        <v>Urban</v>
      </c>
      <c r="BN251" s="86" t="str">
        <f>_xlfn.XLOOKUP(Form_Responses181112[[#This Row],[Sekolah School (Cleansed)]],'Quality Check'!$B$11:$B$14,'Quality Check'!$D$11:$D$14,)</f>
        <v>Intervention Group (IG)</v>
      </c>
    </row>
    <row r="252" spans="1:66" ht="13.2" x14ac:dyDescent="0.25">
      <c r="A252" s="82">
        <v>45573.460429236111</v>
      </c>
      <c r="B252" s="83" t="s">
        <v>730</v>
      </c>
      <c r="C252" s="84" t="s">
        <v>731</v>
      </c>
      <c r="D252" s="83">
        <v>92.86</v>
      </c>
      <c r="E252" s="83">
        <v>1.04</v>
      </c>
      <c r="F252" s="83" t="s">
        <v>114</v>
      </c>
      <c r="G252" s="83" t="s">
        <v>76</v>
      </c>
      <c r="H252" s="83" t="s">
        <v>631</v>
      </c>
      <c r="I252" s="83" t="s">
        <v>63</v>
      </c>
      <c r="J252" s="83" t="s">
        <v>64</v>
      </c>
      <c r="K252" s="83" t="s">
        <v>64</v>
      </c>
      <c r="L252" s="83" t="s">
        <v>64</v>
      </c>
      <c r="M252" s="83" t="s">
        <v>78</v>
      </c>
      <c r="N252" s="83" t="s">
        <v>64</v>
      </c>
      <c r="O252" s="83" t="s">
        <v>64</v>
      </c>
      <c r="P252" s="83" t="s">
        <v>64</v>
      </c>
      <c r="Q252" s="83" t="s">
        <v>64</v>
      </c>
      <c r="R252" s="83" t="s">
        <v>64</v>
      </c>
      <c r="S252" s="83" t="s">
        <v>64</v>
      </c>
      <c r="T252" s="83" t="s">
        <v>64</v>
      </c>
      <c r="U252" s="83" t="s">
        <v>78</v>
      </c>
      <c r="V252" s="83" t="s">
        <v>64</v>
      </c>
      <c r="W252" s="83" t="s">
        <v>64</v>
      </c>
      <c r="X252" s="83" t="s">
        <v>64</v>
      </c>
      <c r="Y252" s="83" t="s">
        <v>64</v>
      </c>
      <c r="Z252" s="83" t="s">
        <v>66</v>
      </c>
      <c r="AA252" s="83" t="s">
        <v>66</v>
      </c>
      <c r="AB252" s="83" t="s">
        <v>66</v>
      </c>
      <c r="AC252" s="83" t="s">
        <v>66</v>
      </c>
      <c r="AD252" s="83" t="s">
        <v>66</v>
      </c>
      <c r="AE252" s="83" t="s">
        <v>66</v>
      </c>
      <c r="AF252" s="83" t="s">
        <v>66</v>
      </c>
      <c r="AG252" s="83" t="s">
        <v>66</v>
      </c>
      <c r="AH252" s="83" t="s">
        <v>66</v>
      </c>
      <c r="AI252" s="83" t="s">
        <v>66</v>
      </c>
      <c r="AJ252" s="83" t="s">
        <v>66</v>
      </c>
      <c r="AK252" s="83" t="s">
        <v>66</v>
      </c>
      <c r="AL252" s="83" t="s">
        <v>66</v>
      </c>
      <c r="AM252" s="83" t="s">
        <v>66</v>
      </c>
      <c r="AN252" s="83" t="s">
        <v>66</v>
      </c>
      <c r="AO252" s="83" t="s">
        <v>66</v>
      </c>
      <c r="AP252" s="83" t="s">
        <v>67</v>
      </c>
      <c r="AQ252" s="83" t="s">
        <v>67</v>
      </c>
      <c r="AR252" s="83" t="s">
        <v>63</v>
      </c>
      <c r="AS252" s="83" t="s">
        <v>68</v>
      </c>
      <c r="AT252" s="83" t="s">
        <v>69</v>
      </c>
      <c r="AU252" s="83" t="s">
        <v>80</v>
      </c>
      <c r="AV252" s="83" t="s">
        <v>67</v>
      </c>
      <c r="AW252" s="83" t="s">
        <v>72</v>
      </c>
      <c r="AX252" s="83" t="s">
        <v>72</v>
      </c>
      <c r="AY252" s="83" t="s">
        <v>73</v>
      </c>
      <c r="AZ252" s="83" t="s">
        <v>72</v>
      </c>
      <c r="BA252" s="83" t="s">
        <v>72</v>
      </c>
      <c r="BB252" s="83" t="s">
        <v>73</v>
      </c>
      <c r="BC252" s="83" t="s">
        <v>73</v>
      </c>
      <c r="BD252" s="83"/>
      <c r="BE252" s="83" t="s">
        <v>73</v>
      </c>
      <c r="BF252" s="83"/>
      <c r="BG252" s="87" t="s">
        <v>631</v>
      </c>
      <c r="BH252" s="87" t="s">
        <v>114</v>
      </c>
      <c r="BI252" s="76" t="s">
        <v>1414</v>
      </c>
      <c r="BJ252">
        <f t="shared" si="6"/>
        <v>15</v>
      </c>
      <c r="BK252" s="87">
        <f t="shared" si="7"/>
        <v>47</v>
      </c>
      <c r="BL252" s="87"/>
      <c r="BM252" s="86" t="str">
        <f>_xlfn.XLOOKUP(Form_Responses181112[[#This Row],[Sekolah School (Cleansed)]],'Quality Check'!$B$11:$B$14,'Quality Check'!$C$11:$C$14,)</f>
        <v>Urban</v>
      </c>
      <c r="BN252" s="86" t="str">
        <f>_xlfn.XLOOKUP(Form_Responses181112[[#This Row],[Sekolah School (Cleansed)]],'Quality Check'!$B$11:$B$14,'Quality Check'!$D$11:$D$14,)</f>
        <v>Intervention Group (IG)</v>
      </c>
    </row>
    <row r="253" spans="1:66" ht="13.2" x14ac:dyDescent="0.25">
      <c r="A253" s="82">
        <v>45573.461398206018</v>
      </c>
      <c r="B253" s="83" t="s">
        <v>732</v>
      </c>
      <c r="C253" s="84" t="s">
        <v>733</v>
      </c>
      <c r="D253" s="83">
        <v>100</v>
      </c>
      <c r="E253" s="83">
        <v>0.67</v>
      </c>
      <c r="F253" s="83" t="s">
        <v>114</v>
      </c>
      <c r="G253" s="83" t="s">
        <v>291</v>
      </c>
      <c r="H253" s="83" t="s">
        <v>634</v>
      </c>
      <c r="I253" s="83" t="s">
        <v>63</v>
      </c>
      <c r="J253" s="83" t="s">
        <v>64</v>
      </c>
      <c r="K253" s="83" t="s">
        <v>64</v>
      </c>
      <c r="L253" s="83" t="s">
        <v>64</v>
      </c>
      <c r="M253" s="83" t="s">
        <v>78</v>
      </c>
      <c r="N253" s="83" t="s">
        <v>64</v>
      </c>
      <c r="O253" s="83" t="s">
        <v>64</v>
      </c>
      <c r="P253" s="83" t="s">
        <v>84</v>
      </c>
      <c r="Q253" s="83" t="s">
        <v>84</v>
      </c>
      <c r="R253" s="83" t="s">
        <v>64</v>
      </c>
      <c r="S253" s="83" t="s">
        <v>64</v>
      </c>
      <c r="T253" s="83" t="s">
        <v>64</v>
      </c>
      <c r="U253" s="83" t="s">
        <v>64</v>
      </c>
      <c r="V253" s="83" t="s">
        <v>84</v>
      </c>
      <c r="W253" s="83" t="s">
        <v>64</v>
      </c>
      <c r="X253" s="83" t="s">
        <v>64</v>
      </c>
      <c r="Y253" s="83" t="s">
        <v>84</v>
      </c>
      <c r="Z253" s="83" t="s">
        <v>66</v>
      </c>
      <c r="AA253" s="83" t="s">
        <v>65</v>
      </c>
      <c r="AB253" s="83" t="s">
        <v>66</v>
      </c>
      <c r="AC253" s="83" t="s">
        <v>66</v>
      </c>
      <c r="AD253" s="83" t="s">
        <v>66</v>
      </c>
      <c r="AE253" s="83" t="s">
        <v>79</v>
      </c>
      <c r="AF253" s="83" t="s">
        <v>65</v>
      </c>
      <c r="AG253" s="83" t="s">
        <v>65</v>
      </c>
      <c r="AH253" s="83" t="s">
        <v>65</v>
      </c>
      <c r="AI253" s="83" t="s">
        <v>101</v>
      </c>
      <c r="AJ253" s="83" t="s">
        <v>101</v>
      </c>
      <c r="AK253" s="83" t="s">
        <v>66</v>
      </c>
      <c r="AL253" s="83" t="s">
        <v>65</v>
      </c>
      <c r="AM253" s="83" t="s">
        <v>65</v>
      </c>
      <c r="AN253" s="83" t="s">
        <v>79</v>
      </c>
      <c r="AO253" s="83" t="s">
        <v>66</v>
      </c>
      <c r="AP253" s="83" t="s">
        <v>67</v>
      </c>
      <c r="AQ253" s="83" t="s">
        <v>67</v>
      </c>
      <c r="AR253" s="83" t="s">
        <v>73</v>
      </c>
      <c r="AS253" s="83" t="s">
        <v>68</v>
      </c>
      <c r="AT253" s="83" t="s">
        <v>87</v>
      </c>
      <c r="AU253" s="83" t="s">
        <v>70</v>
      </c>
      <c r="AV253" s="83" t="s">
        <v>71</v>
      </c>
      <c r="AW253" s="83" t="s">
        <v>73</v>
      </c>
      <c r="AX253" s="83" t="s">
        <v>73</v>
      </c>
      <c r="AY253" s="83" t="s">
        <v>73</v>
      </c>
      <c r="AZ253" s="83" t="s">
        <v>73</v>
      </c>
      <c r="BA253" s="83" t="s">
        <v>73</v>
      </c>
      <c r="BB253" s="83" t="s">
        <v>73</v>
      </c>
      <c r="BC253" s="83" t="s">
        <v>73</v>
      </c>
      <c r="BD253" s="83"/>
      <c r="BE253" s="83" t="s">
        <v>73</v>
      </c>
      <c r="BF253" s="83"/>
      <c r="BG253" s="87" t="s">
        <v>631</v>
      </c>
      <c r="BH253" s="87" t="s">
        <v>114</v>
      </c>
      <c r="BI253" s="76" t="s">
        <v>1414</v>
      </c>
      <c r="BJ253">
        <f t="shared" si="6"/>
        <v>12</v>
      </c>
      <c r="BK253" s="87">
        <f t="shared" si="7"/>
        <v>53</v>
      </c>
      <c r="BL253" s="87"/>
      <c r="BM253" s="86" t="str">
        <f>_xlfn.XLOOKUP(Form_Responses181112[[#This Row],[Sekolah School (Cleansed)]],'Quality Check'!$B$11:$B$14,'Quality Check'!$C$11:$C$14,)</f>
        <v>Urban</v>
      </c>
      <c r="BN253" s="86" t="str">
        <f>_xlfn.XLOOKUP(Form_Responses181112[[#This Row],[Sekolah School (Cleansed)]],'Quality Check'!$B$11:$B$14,'Quality Check'!$D$11:$D$14,)</f>
        <v>Intervention Group (IG)</v>
      </c>
    </row>
    <row r="254" spans="1:66" ht="13.2" x14ac:dyDescent="0.25">
      <c r="A254" s="82">
        <v>45573.461904166666</v>
      </c>
      <c r="B254" s="83" t="s">
        <v>734</v>
      </c>
      <c r="C254" s="84" t="s">
        <v>735</v>
      </c>
      <c r="D254" s="83">
        <v>85.71</v>
      </c>
      <c r="E254" s="83">
        <v>0.13</v>
      </c>
      <c r="F254" s="83" t="s">
        <v>114</v>
      </c>
      <c r="G254" s="83" t="s">
        <v>76</v>
      </c>
      <c r="H254" s="83" t="s">
        <v>736</v>
      </c>
      <c r="I254" s="83" t="s">
        <v>63</v>
      </c>
      <c r="J254" s="83" t="s">
        <v>78</v>
      </c>
      <c r="K254" s="83" t="s">
        <v>78</v>
      </c>
      <c r="L254" s="83" t="s">
        <v>78</v>
      </c>
      <c r="M254" s="83" t="s">
        <v>84</v>
      </c>
      <c r="N254" s="83" t="s">
        <v>78</v>
      </c>
      <c r="O254" s="83" t="s">
        <v>64</v>
      </c>
      <c r="P254" s="83" t="s">
        <v>78</v>
      </c>
      <c r="Q254" s="83" t="s">
        <v>64</v>
      </c>
      <c r="R254" s="83" t="s">
        <v>64</v>
      </c>
      <c r="S254" s="83" t="s">
        <v>84</v>
      </c>
      <c r="T254" s="83" t="s">
        <v>64</v>
      </c>
      <c r="U254" s="83" t="s">
        <v>64</v>
      </c>
      <c r="V254" s="83" t="s">
        <v>64</v>
      </c>
      <c r="W254" s="83" t="s">
        <v>64</v>
      </c>
      <c r="X254" s="83" t="s">
        <v>84</v>
      </c>
      <c r="Y254" s="83" t="s">
        <v>64</v>
      </c>
      <c r="Z254" s="83" t="s">
        <v>66</v>
      </c>
      <c r="AA254" s="83" t="s">
        <v>66</v>
      </c>
      <c r="AB254" s="83" t="s">
        <v>66</v>
      </c>
      <c r="AC254" s="83" t="s">
        <v>66</v>
      </c>
      <c r="AD254" s="83" t="s">
        <v>66</v>
      </c>
      <c r="AE254" s="83" t="s">
        <v>66</v>
      </c>
      <c r="AF254" s="83" t="s">
        <v>66</v>
      </c>
      <c r="AG254" s="83" t="s">
        <v>66</v>
      </c>
      <c r="AH254" s="83" t="s">
        <v>66</v>
      </c>
      <c r="AI254" s="83" t="s">
        <v>101</v>
      </c>
      <c r="AJ254" s="83" t="s">
        <v>65</v>
      </c>
      <c r="AK254" s="83" t="s">
        <v>66</v>
      </c>
      <c r="AL254" s="83" t="s">
        <v>66</v>
      </c>
      <c r="AM254" s="83" t="s">
        <v>66</v>
      </c>
      <c r="AN254" s="83" t="s">
        <v>79</v>
      </c>
      <c r="AO254" s="83" t="s">
        <v>66</v>
      </c>
      <c r="AP254" s="83" t="s">
        <v>85</v>
      </c>
      <c r="AQ254" s="83" t="s">
        <v>85</v>
      </c>
      <c r="AR254" s="83" t="s">
        <v>63</v>
      </c>
      <c r="AS254" s="83" t="s">
        <v>120</v>
      </c>
      <c r="AT254" s="83" t="s">
        <v>69</v>
      </c>
      <c r="AU254" s="83" t="s">
        <v>93</v>
      </c>
      <c r="AV254" s="83" t="s">
        <v>71</v>
      </c>
      <c r="AW254" s="83" t="s">
        <v>72</v>
      </c>
      <c r="AX254" s="83" t="s">
        <v>73</v>
      </c>
      <c r="AY254" s="83" t="s">
        <v>72</v>
      </c>
      <c r="AZ254" s="83" t="s">
        <v>72</v>
      </c>
      <c r="BA254" s="83" t="s">
        <v>72</v>
      </c>
      <c r="BB254" s="83" t="s">
        <v>72</v>
      </c>
      <c r="BC254" s="83" t="s">
        <v>73</v>
      </c>
      <c r="BD254" s="83"/>
      <c r="BE254" s="83" t="s">
        <v>73</v>
      </c>
      <c r="BF254" s="83"/>
      <c r="BG254" s="87" t="s">
        <v>631</v>
      </c>
      <c r="BH254" s="87" t="s">
        <v>114</v>
      </c>
      <c r="BI254" s="76" t="s">
        <v>1414</v>
      </c>
      <c r="BJ254">
        <f t="shared" si="6"/>
        <v>8</v>
      </c>
      <c r="BK254" s="87">
        <f t="shared" si="7"/>
        <v>49</v>
      </c>
      <c r="BL254" s="87"/>
      <c r="BM254" s="86" t="str">
        <f>_xlfn.XLOOKUP(Form_Responses181112[[#This Row],[Sekolah School (Cleansed)]],'Quality Check'!$B$11:$B$14,'Quality Check'!$C$11:$C$14,)</f>
        <v>Urban</v>
      </c>
      <c r="BN254" s="86" t="str">
        <f>_xlfn.XLOOKUP(Form_Responses181112[[#This Row],[Sekolah School (Cleansed)]],'Quality Check'!$B$11:$B$14,'Quality Check'!$D$11:$D$14,)</f>
        <v>Intervention Group (IG)</v>
      </c>
    </row>
    <row r="255" spans="1:66" ht="13.2" x14ac:dyDescent="0.25">
      <c r="A255" s="82">
        <v>45573.463333217587</v>
      </c>
      <c r="B255" s="83" t="s">
        <v>737</v>
      </c>
      <c r="C255" s="84" t="s">
        <v>738</v>
      </c>
      <c r="D255" s="83">
        <v>64.3</v>
      </c>
      <c r="E255" s="83">
        <v>1.25</v>
      </c>
      <c r="F255" s="83" t="s">
        <v>114</v>
      </c>
      <c r="G255" s="83" t="s">
        <v>76</v>
      </c>
      <c r="H255" s="83" t="s">
        <v>648</v>
      </c>
      <c r="I255" s="83" t="s">
        <v>63</v>
      </c>
      <c r="J255" s="83" t="s">
        <v>64</v>
      </c>
      <c r="K255" s="83" t="s">
        <v>84</v>
      </c>
      <c r="L255" s="83" t="s">
        <v>64</v>
      </c>
      <c r="M255" s="83" t="s">
        <v>84</v>
      </c>
      <c r="N255" s="83" t="s">
        <v>84</v>
      </c>
      <c r="O255" s="83" t="s">
        <v>64</v>
      </c>
      <c r="P255" s="83" t="s">
        <v>84</v>
      </c>
      <c r="Q255" s="83" t="s">
        <v>64</v>
      </c>
      <c r="R255" s="83" t="s">
        <v>64</v>
      </c>
      <c r="S255" s="83" t="s">
        <v>64</v>
      </c>
      <c r="T255" s="83" t="s">
        <v>64</v>
      </c>
      <c r="U255" s="83" t="s">
        <v>84</v>
      </c>
      <c r="V255" s="83" t="s">
        <v>64</v>
      </c>
      <c r="W255" s="83" t="s">
        <v>64</v>
      </c>
      <c r="X255" s="83" t="s">
        <v>64</v>
      </c>
      <c r="Y255" s="83" t="s">
        <v>64</v>
      </c>
      <c r="Z255" s="83" t="s">
        <v>66</v>
      </c>
      <c r="AA255" s="83" t="s">
        <v>66</v>
      </c>
      <c r="AB255" s="83" t="s">
        <v>66</v>
      </c>
      <c r="AC255" s="83" t="s">
        <v>66</v>
      </c>
      <c r="AD255" s="83" t="s">
        <v>66</v>
      </c>
      <c r="AE255" s="83" t="s">
        <v>66</v>
      </c>
      <c r="AF255" s="83" t="s">
        <v>66</v>
      </c>
      <c r="AG255" s="83" t="s">
        <v>66</v>
      </c>
      <c r="AH255" s="83" t="s">
        <v>79</v>
      </c>
      <c r="AI255" s="83" t="s">
        <v>66</v>
      </c>
      <c r="AJ255" s="83" t="s">
        <v>65</v>
      </c>
      <c r="AK255" s="83" t="s">
        <v>66</v>
      </c>
      <c r="AL255" s="83" t="s">
        <v>66</v>
      </c>
      <c r="AM255" s="83" t="s">
        <v>79</v>
      </c>
      <c r="AN255" s="83" t="s">
        <v>66</v>
      </c>
      <c r="AO255" s="83" t="s">
        <v>66</v>
      </c>
      <c r="AP255" s="83" t="s">
        <v>80</v>
      </c>
      <c r="AQ255" s="83" t="s">
        <v>80</v>
      </c>
      <c r="AR255" s="83" t="s">
        <v>86</v>
      </c>
      <c r="AS255" s="83" t="s">
        <v>81</v>
      </c>
      <c r="AT255" s="83" t="s">
        <v>69</v>
      </c>
      <c r="AU255" s="83" t="s">
        <v>80</v>
      </c>
      <c r="AV255" s="83" t="s">
        <v>71</v>
      </c>
      <c r="AW255" s="83" t="s">
        <v>72</v>
      </c>
      <c r="AX255" s="83" t="s">
        <v>72</v>
      </c>
      <c r="AY255" s="83" t="s">
        <v>63</v>
      </c>
      <c r="AZ255" s="83" t="s">
        <v>63</v>
      </c>
      <c r="BA255" s="83" t="s">
        <v>63</v>
      </c>
      <c r="BB255" s="83" t="s">
        <v>63</v>
      </c>
      <c r="BC255" s="83" t="s">
        <v>73</v>
      </c>
      <c r="BD255" s="83"/>
      <c r="BE255" s="83" t="s">
        <v>73</v>
      </c>
      <c r="BF255" s="83"/>
      <c r="BG255" s="87" t="s">
        <v>631</v>
      </c>
      <c r="BH255" s="87" t="s">
        <v>114</v>
      </c>
      <c r="BI255" s="76" t="s">
        <v>1414</v>
      </c>
      <c r="BJ255">
        <f t="shared" si="6"/>
        <v>11</v>
      </c>
      <c r="BK255" s="87">
        <f t="shared" si="7"/>
        <v>46</v>
      </c>
      <c r="BL255" s="87"/>
      <c r="BM255" s="86" t="str">
        <f>_xlfn.XLOOKUP(Form_Responses181112[[#This Row],[Sekolah School (Cleansed)]],'Quality Check'!$B$11:$B$14,'Quality Check'!$C$11:$C$14,)</f>
        <v>Urban</v>
      </c>
      <c r="BN255" s="86" t="str">
        <f>_xlfn.XLOOKUP(Form_Responses181112[[#This Row],[Sekolah School (Cleansed)]],'Quality Check'!$B$11:$B$14,'Quality Check'!$D$11:$D$14,)</f>
        <v>Intervention Group (IG)</v>
      </c>
    </row>
    <row r="256" spans="1:66" ht="13.2" x14ac:dyDescent="0.25">
      <c r="A256" s="82">
        <v>45573.464205439814</v>
      </c>
      <c r="B256" s="83" t="s">
        <v>739</v>
      </c>
      <c r="C256" s="84" t="s">
        <v>740</v>
      </c>
      <c r="D256" s="83">
        <v>100</v>
      </c>
      <c r="E256" s="83">
        <v>0.83</v>
      </c>
      <c r="F256" s="83" t="s">
        <v>114</v>
      </c>
      <c r="G256" s="83" t="s">
        <v>76</v>
      </c>
      <c r="H256" s="83" t="s">
        <v>716</v>
      </c>
      <c r="I256" s="83" t="s">
        <v>63</v>
      </c>
      <c r="J256" s="83" t="s">
        <v>64</v>
      </c>
      <c r="K256" s="83" t="s">
        <v>64</v>
      </c>
      <c r="L256" s="83" t="s">
        <v>64</v>
      </c>
      <c r="M256" s="83" t="s">
        <v>84</v>
      </c>
      <c r="N256" s="83" t="s">
        <v>84</v>
      </c>
      <c r="O256" s="83" t="s">
        <v>84</v>
      </c>
      <c r="P256" s="83" t="s">
        <v>84</v>
      </c>
      <c r="Q256" s="83" t="s">
        <v>84</v>
      </c>
      <c r="R256" s="83" t="s">
        <v>64</v>
      </c>
      <c r="S256" s="83" t="s">
        <v>64</v>
      </c>
      <c r="T256" s="83" t="s">
        <v>64</v>
      </c>
      <c r="U256" s="83" t="s">
        <v>84</v>
      </c>
      <c r="V256" s="83" t="s">
        <v>84</v>
      </c>
      <c r="W256" s="83" t="s">
        <v>84</v>
      </c>
      <c r="X256" s="83" t="s">
        <v>64</v>
      </c>
      <c r="Y256" s="83" t="s">
        <v>64</v>
      </c>
      <c r="Z256" s="83" t="s">
        <v>66</v>
      </c>
      <c r="AA256" s="83" t="s">
        <v>66</v>
      </c>
      <c r="AB256" s="83" t="s">
        <v>79</v>
      </c>
      <c r="AC256" s="83" t="s">
        <v>66</v>
      </c>
      <c r="AD256" s="83" t="s">
        <v>65</v>
      </c>
      <c r="AE256" s="83" t="s">
        <v>65</v>
      </c>
      <c r="AF256" s="83" t="s">
        <v>65</v>
      </c>
      <c r="AG256" s="83" t="s">
        <v>66</v>
      </c>
      <c r="AH256" s="83" t="s">
        <v>66</v>
      </c>
      <c r="AI256" s="83" t="s">
        <v>79</v>
      </c>
      <c r="AJ256" s="83" t="s">
        <v>66</v>
      </c>
      <c r="AK256" s="83" t="s">
        <v>66</v>
      </c>
      <c r="AL256" s="83" t="s">
        <v>66</v>
      </c>
      <c r="AM256" s="83" t="s">
        <v>66</v>
      </c>
      <c r="AN256" s="83" t="s">
        <v>66</v>
      </c>
      <c r="AO256" s="83" t="s">
        <v>65</v>
      </c>
      <c r="AP256" s="83" t="s">
        <v>67</v>
      </c>
      <c r="AQ256" s="83" t="s">
        <v>80</v>
      </c>
      <c r="AR256" s="83" t="s">
        <v>86</v>
      </c>
      <c r="AS256" s="83" t="s">
        <v>68</v>
      </c>
      <c r="AT256" s="83" t="s">
        <v>87</v>
      </c>
      <c r="AU256" s="83" t="s">
        <v>93</v>
      </c>
      <c r="AV256" s="83" t="s">
        <v>71</v>
      </c>
      <c r="AW256" s="83" t="s">
        <v>73</v>
      </c>
      <c r="AX256" s="83" t="s">
        <v>63</v>
      </c>
      <c r="AY256" s="83" t="s">
        <v>63</v>
      </c>
      <c r="AZ256" s="83" t="s">
        <v>73</v>
      </c>
      <c r="BA256" s="83" t="s">
        <v>63</v>
      </c>
      <c r="BB256" s="83" t="s">
        <v>73</v>
      </c>
      <c r="BC256" s="83" t="s">
        <v>73</v>
      </c>
      <c r="BD256" s="83"/>
      <c r="BE256" s="83" t="s">
        <v>73</v>
      </c>
      <c r="BF256" s="83"/>
      <c r="BG256" s="87" t="s">
        <v>631</v>
      </c>
      <c r="BH256" s="87" t="s">
        <v>114</v>
      </c>
      <c r="BI256" s="76" t="s">
        <v>1414</v>
      </c>
      <c r="BJ256">
        <f t="shared" si="6"/>
        <v>8</v>
      </c>
      <c r="BK256" s="87">
        <f t="shared" si="7"/>
        <v>51</v>
      </c>
      <c r="BL256" s="87"/>
      <c r="BM256" s="86" t="str">
        <f>_xlfn.XLOOKUP(Form_Responses181112[[#This Row],[Sekolah School (Cleansed)]],'Quality Check'!$B$11:$B$14,'Quality Check'!$C$11:$C$14,)</f>
        <v>Urban</v>
      </c>
      <c r="BN256" s="86" t="str">
        <f>_xlfn.XLOOKUP(Form_Responses181112[[#This Row],[Sekolah School (Cleansed)]],'Quality Check'!$B$11:$B$14,'Quality Check'!$D$11:$D$14,)</f>
        <v>Intervention Group (IG)</v>
      </c>
    </row>
    <row r="257" spans="1:66" ht="13.2" x14ac:dyDescent="0.25">
      <c r="A257" s="82">
        <v>45573.466091157403</v>
      </c>
      <c r="B257" s="83" t="s">
        <v>741</v>
      </c>
      <c r="C257" s="84" t="s">
        <v>742</v>
      </c>
      <c r="D257" s="83">
        <v>67.86</v>
      </c>
      <c r="E257" s="83">
        <v>0.21</v>
      </c>
      <c r="F257" s="83" t="s">
        <v>114</v>
      </c>
      <c r="G257" s="83" t="s">
        <v>76</v>
      </c>
      <c r="H257" s="83" t="s">
        <v>683</v>
      </c>
      <c r="I257" s="83" t="s">
        <v>63</v>
      </c>
      <c r="J257" s="83" t="s">
        <v>64</v>
      </c>
      <c r="K257" s="83" t="s">
        <v>84</v>
      </c>
      <c r="L257" s="83" t="s">
        <v>64</v>
      </c>
      <c r="M257" s="83" t="s">
        <v>84</v>
      </c>
      <c r="N257" s="83" t="s">
        <v>64</v>
      </c>
      <c r="O257" s="83" t="s">
        <v>64</v>
      </c>
      <c r="P257" s="83" t="s">
        <v>84</v>
      </c>
      <c r="Q257" s="83" t="s">
        <v>64</v>
      </c>
      <c r="R257" s="83" t="s">
        <v>64</v>
      </c>
      <c r="S257" s="83" t="s">
        <v>64</v>
      </c>
      <c r="T257" s="83" t="s">
        <v>64</v>
      </c>
      <c r="U257" s="83" t="s">
        <v>64</v>
      </c>
      <c r="V257" s="83" t="s">
        <v>64</v>
      </c>
      <c r="W257" s="83" t="s">
        <v>64</v>
      </c>
      <c r="X257" s="83" t="s">
        <v>64</v>
      </c>
      <c r="Y257" s="83" t="s">
        <v>64</v>
      </c>
      <c r="Z257" s="83" t="s">
        <v>101</v>
      </c>
      <c r="AA257" s="83" t="s">
        <v>101</v>
      </c>
      <c r="AB257" s="83" t="s">
        <v>101</v>
      </c>
      <c r="AC257" s="83" t="s">
        <v>101</v>
      </c>
      <c r="AD257" s="83" t="s">
        <v>101</v>
      </c>
      <c r="AE257" s="83" t="s">
        <v>101</v>
      </c>
      <c r="AF257" s="83" t="s">
        <v>101</v>
      </c>
      <c r="AG257" s="83" t="s">
        <v>66</v>
      </c>
      <c r="AH257" s="83" t="s">
        <v>66</v>
      </c>
      <c r="AI257" s="83" t="s">
        <v>66</v>
      </c>
      <c r="AJ257" s="83" t="s">
        <v>101</v>
      </c>
      <c r="AK257" s="83" t="s">
        <v>101</v>
      </c>
      <c r="AL257" s="83" t="s">
        <v>101</v>
      </c>
      <c r="AM257" s="83" t="s">
        <v>101</v>
      </c>
      <c r="AN257" s="83" t="s">
        <v>66</v>
      </c>
      <c r="AO257" s="83" t="s">
        <v>101</v>
      </c>
      <c r="AP257" s="83" t="s">
        <v>67</v>
      </c>
      <c r="AQ257" s="83" t="s">
        <v>67</v>
      </c>
      <c r="AR257" s="83" t="s">
        <v>86</v>
      </c>
      <c r="AS257" s="83" t="s">
        <v>223</v>
      </c>
      <c r="AT257" s="83" t="s">
        <v>69</v>
      </c>
      <c r="AU257" s="83" t="s">
        <v>70</v>
      </c>
      <c r="AV257" s="83" t="s">
        <v>71</v>
      </c>
      <c r="AW257" s="83" t="s">
        <v>72</v>
      </c>
      <c r="AX257" s="83" t="s">
        <v>72</v>
      </c>
      <c r="AY257" s="83" t="s">
        <v>72</v>
      </c>
      <c r="AZ257" s="83" t="s">
        <v>72</v>
      </c>
      <c r="BA257" s="83" t="s">
        <v>72</v>
      </c>
      <c r="BB257" s="83" t="s">
        <v>72</v>
      </c>
      <c r="BC257" s="83" t="s">
        <v>73</v>
      </c>
      <c r="BD257" s="83"/>
      <c r="BE257" s="83" t="s">
        <v>73</v>
      </c>
      <c r="BF257" s="83"/>
      <c r="BG257" s="87" t="s">
        <v>631</v>
      </c>
      <c r="BH257" s="87" t="s">
        <v>114</v>
      </c>
      <c r="BI257" s="76" t="s">
        <v>1414</v>
      </c>
      <c r="BJ257">
        <f t="shared" si="6"/>
        <v>13</v>
      </c>
      <c r="BK257" s="87">
        <f t="shared" si="7"/>
        <v>34</v>
      </c>
      <c r="BL257" s="87"/>
      <c r="BM257" s="86" t="str">
        <f>_xlfn.XLOOKUP(Form_Responses181112[[#This Row],[Sekolah School (Cleansed)]],'Quality Check'!$B$11:$B$14,'Quality Check'!$C$11:$C$14,)</f>
        <v>Urban</v>
      </c>
      <c r="BN257" s="86" t="str">
        <f>_xlfn.XLOOKUP(Form_Responses181112[[#This Row],[Sekolah School (Cleansed)]],'Quality Check'!$B$11:$B$14,'Quality Check'!$D$11:$D$14,)</f>
        <v>Intervention Group (IG)</v>
      </c>
    </row>
    <row r="258" spans="1:66" ht="13.2" x14ac:dyDescent="0.25">
      <c r="A258" s="82">
        <v>45573.468671666662</v>
      </c>
      <c r="B258" s="83" t="s">
        <v>743</v>
      </c>
      <c r="C258" s="84" t="s">
        <v>744</v>
      </c>
      <c r="D258" s="83">
        <v>25</v>
      </c>
      <c r="E258" s="83">
        <v>0.5</v>
      </c>
      <c r="F258" s="83" t="s">
        <v>114</v>
      </c>
      <c r="G258" s="83" t="s">
        <v>76</v>
      </c>
      <c r="H258" s="83" t="s">
        <v>716</v>
      </c>
      <c r="I258" s="83" t="s">
        <v>63</v>
      </c>
      <c r="J258" s="83" t="s">
        <v>145</v>
      </c>
      <c r="K258" s="83" t="s">
        <v>84</v>
      </c>
      <c r="L258" s="83" t="s">
        <v>145</v>
      </c>
      <c r="M258" s="83" t="s">
        <v>84</v>
      </c>
      <c r="N258" s="83" t="s">
        <v>64</v>
      </c>
      <c r="O258" s="83" t="s">
        <v>84</v>
      </c>
      <c r="P258" s="83" t="s">
        <v>84</v>
      </c>
      <c r="Q258" s="83" t="s">
        <v>84</v>
      </c>
      <c r="R258" s="83" t="s">
        <v>84</v>
      </c>
      <c r="S258" s="83" t="s">
        <v>84</v>
      </c>
      <c r="T258" s="83" t="s">
        <v>84</v>
      </c>
      <c r="U258" s="83" t="s">
        <v>84</v>
      </c>
      <c r="V258" s="83" t="s">
        <v>84</v>
      </c>
      <c r="W258" s="83" t="s">
        <v>84</v>
      </c>
      <c r="X258" s="83" t="s">
        <v>64</v>
      </c>
      <c r="Y258" s="83" t="s">
        <v>84</v>
      </c>
      <c r="Z258" s="83" t="s">
        <v>66</v>
      </c>
      <c r="AA258" s="83" t="s">
        <v>66</v>
      </c>
      <c r="AB258" s="83" t="s">
        <v>66</v>
      </c>
      <c r="AC258" s="83" t="s">
        <v>65</v>
      </c>
      <c r="AD258" s="83" t="s">
        <v>66</v>
      </c>
      <c r="AE258" s="83" t="s">
        <v>66</v>
      </c>
      <c r="AF258" s="83" t="s">
        <v>66</v>
      </c>
      <c r="AG258" s="83" t="s">
        <v>66</v>
      </c>
      <c r="AH258" s="83" t="s">
        <v>66</v>
      </c>
      <c r="AI258" s="83" t="s">
        <v>79</v>
      </c>
      <c r="AJ258" s="83" t="s">
        <v>66</v>
      </c>
      <c r="AK258" s="83" t="s">
        <v>66</v>
      </c>
      <c r="AL258" s="83" t="s">
        <v>66</v>
      </c>
      <c r="AM258" s="83" t="s">
        <v>66</v>
      </c>
      <c r="AN258" s="83" t="s">
        <v>66</v>
      </c>
      <c r="AO258" s="83" t="s">
        <v>66</v>
      </c>
      <c r="AP258" s="83" t="s">
        <v>85</v>
      </c>
      <c r="AQ258" s="83" t="s">
        <v>85</v>
      </c>
      <c r="AR258" s="83" t="s">
        <v>86</v>
      </c>
      <c r="AS258" s="83" t="s">
        <v>68</v>
      </c>
      <c r="AT258" s="83" t="s">
        <v>87</v>
      </c>
      <c r="AU258" s="83" t="s">
        <v>70</v>
      </c>
      <c r="AV258" s="83" t="s">
        <v>71</v>
      </c>
      <c r="AW258" s="83" t="s">
        <v>63</v>
      </c>
      <c r="AX258" s="83" t="s">
        <v>72</v>
      </c>
      <c r="AY258" s="83" t="s">
        <v>63</v>
      </c>
      <c r="AZ258" s="83" t="s">
        <v>72</v>
      </c>
      <c r="BA258" s="83" t="s">
        <v>63</v>
      </c>
      <c r="BB258" s="83" t="s">
        <v>73</v>
      </c>
      <c r="BC258" s="83" t="s">
        <v>73</v>
      </c>
      <c r="BD258" s="83"/>
      <c r="BE258" s="83" t="s">
        <v>73</v>
      </c>
      <c r="BF258" s="83"/>
      <c r="BG258" s="87" t="s">
        <v>631</v>
      </c>
      <c r="BH258" s="87" t="s">
        <v>114</v>
      </c>
      <c r="BI258" s="76" t="s">
        <v>1414</v>
      </c>
      <c r="BJ258">
        <f t="shared" ref="BJ258:BJ321" si="8">SUM(IF(J258="Betul / True",1,IF(J258="Salah / False",0,IF(J258="Tidak tahu / Dont Know",0,"PLEASE CHECK"))),IF(K258="Betul / True",1,IF(K258="Salah / False",0,IF(K258="Tidak tahu / Dont Know",0,"PLEASE CHECK"))),IF(L258="Betul / True",1,IF(L258="Salah / False",0,IF(L258="Tidak tahu / Dont Know",0,"PLEASE CHECK"))),IF(M258="Betul / True",0,IF(M258="Salah / False",1,IF(M258="Tidak tahu / Dont Know",0,"PLEASE CHECK"))),IF(N258="Betul / True",1,IF(N258="Salah / False",0,IF(N258="Tidak tahu / Dont Know",0,"PLEASE CHECK"))),IF(O258="Betul / True",1,IF(O258="Salah / False",0,IF(O258="Tidak tahu / Dont Know",0,"PLEASE CHECK"))),IF(P258="Betul / True",1,IF(P258="Salah / False",0,IF(P258="Tidak tahu / Dont Know",0,"PLEASE CHECK"))),IF(Q258="Betul / True",1,IF(Q258="Salah / False",0,IF(Q258="Tidak tahu / Dont Know",0,"PLEASE CHECK"))),IF(R258="Betul / True",1,IF(R258="Salah / False",0,IF(R258="Tidak tahu / Dont Know",0,"PLEASE CHECK"))),IF(S258="Betul / True",1,IF(S258="Salah / False",0,IF(S258="Tidak tahu / Dont Know",0,"PLEASE CHECK"))),IF(T258="Betul / True",1,IF(T258="Salah / False",0,IF(T258="Tidak tahu / Dont Know",0,"PLEASE CHECK"))),IF(U258="Betul / True",1,IF(U258="Salah / False",0,IF(U258="Tidak tahu / Dont Know",0,"PLEASE CHECK"))),IF(V258="Betul / True",1,IF(V258="Salah / False",0,IF(V258="Tidak tahu / Dont Know",0,"PLEASE CHECK"))),IF(W258="Betul / True",1,IF(W258="Salah / False",0,IF(W258="Tidak tahu / Dont Know",0,"PLEASE CHECK"))),IF(X258="Betul / True",1,IF(X258="Salah / False",0,IF(X258="Tidak tahu / Dont Know",0,"PLEASE CHECK"))),IF(Y258="Betul / True",1,IF(Y258="Salah / False",0,IF(Y258="Tidak tahu / Dont Know",0,"PLEASE CHECK"))))</f>
        <v>2</v>
      </c>
      <c r="BK258" s="87">
        <f t="shared" ref="BK258:BK321" si="9">SUM(IF(Z258="Sangat setuju / Strongly agree",4,IF(Z258="Setuju / Slightly agree",3,IF(Z258="Tidak setuju / Slightly disagree",2,IF(Z258="Sangat tidak setuju / Strongly disagree",1,"PLEASECHECK")))),IF(AA258="Sangat setuju / Strongly agree",4,IF(AA258="Setuju / Slightly agree",3,IF(AA258="Tidak setuju / Slightly disagree",2,IF(AA258="Sangat tidak setuju / Strongly disagree",1,"PLEASECHECK")))),IF(AB258="Sangat setuju / Strongly agree",4,IF(AB258="Setuju / Slightly agree",3,IF(AB258="Tidak setuju / Slightly disagree",2,IF(AB258="Sangat tidak setuju / Strongly disagree",1,"PLEASECHECK")))),IF(AC258="Sangat setuju / Strongly agree",4,IF(AC258="Setuju / Slightly agree",3,IF(AC258="Tidak setuju / Slightly disagree",2,IF(AC258="Sangat tidak setuju / Strongly disagree",1,"PLEASECHECK")))),IF(AD258="Sangat setuju / Strongly agree",4,IF(AD258="Setuju / Slightly agree",3,IF(AD258="Tidak setuju / Slightly disagree",2,IF(AD258="Sangat tidak setuju / Strongly disagree",1,"PLEASECHECK")))),IF(AE258="Sangat setuju / Strongly agree",4,IF(AE258="Setuju / Slightly agree",3,IF(AE258="Tidak setuju / Slightly disagree",2,IF(AE258="Sangat tidak setuju / Strongly disagree",1,"PLEASECHECK")))),IF(AF258="Sangat setuju / Strongly agree",4,IF(AF258="Setuju / Slightly agree",3,IF(AF258="Tidak setuju / Slightly disagree",2,IF(AF258="Sangat tidak setuju / Strongly disagree",1,"PLEASECHECK")))),IF(AG258="Sangat setuju / Strongly agree",4,IF(AG258="Setuju / Slightly agree",3,IF(AG258="Tidak setuju / Slightly disagree",2,IF(AG258="Sangat tidak setuju / Strongly disagree",2,"PLEASECHECK")))),IF(AH258="Sangat setuju / Strongly agree",4,IF(AH258="Setuju / Slightly agree",3,IF(AH258="Tidak setuju / Slightly disagree",2,IF(AH258="Sangat tidak setuju / Strongly disagree",2,"PLEASECHECK")))),IF(AI258="Sangat setuju / Strongly agree",1,IF(AI258="Setuju / Slightly agree",2,IF(AI258="Tidak setuju / Slightly disagree",3,IF(AI258="Sangat tidak setuju / Strongly disagree",4,"PLEASECHECK")))),IF(AJ258="Sangat setuju / Strongly agree",4,IF(AJ258="Setuju / Slightly agree",3,IF(AJ258="Tidak setuju / Slightly disagree",2,IF(AJ258="Sangat tidak setuju / Strongly disagree",3,"PLEASECHECK")))),IF(AK258="Sangat setuju / Strongly agree",4,IF(AK258="Setuju / Slightly agree",3,IF(AK258="Tidak setuju / Slightly disagree",2,IF(AK258="Sangat tidak setuju / Strongly disagree",3,"PLEASECHECK")))),IF(AL258="Sangat setuju / Strongly agree",4,IF(AL258="Setuju / Slightly agree",3,IF(AL258="Tidak setuju / Slightly disagree",2,IF(AL258="Sangat tidak setuju / Strongly disagree",3,"PLEASECHECK")))),IF(AM258="Sangat setuju / Strongly agree",4,IF(AM258="Setuju / Slightly agree",3,IF(AM258="Tidak setuju / Slightly disagree",2,IF(AM258="Sangat tidak setuju / Strongly disagree",3,"PLEASECHECK")))),IF(AN258="Sangat setuju / Strongly agree",4,IF(AN258="Setuju / Slightly agree",3,IF(AN258="Tidak setuju / Slightly disagree",2,IF(AN258="Sangat tidak setuju / Strongly disagree",4,"PLEASECHECK")))),IF(AO258="Sangat setuju / Strongly agree",4,IF(AO258="Setuju / Slightly agree",3,IF(AO258="Tidak setuju / Slightly disagree",2,IF(AO258="Sangat tidak setuju / Strongly disagree",4,"PLEASECHECK")))))</f>
        <v>49</v>
      </c>
      <c r="BL258" s="87"/>
      <c r="BM258" s="86" t="str">
        <f>_xlfn.XLOOKUP(Form_Responses181112[[#This Row],[Sekolah School (Cleansed)]],'Quality Check'!$B$11:$B$14,'Quality Check'!$C$11:$C$14,)</f>
        <v>Urban</v>
      </c>
      <c r="BN258" s="86" t="str">
        <f>_xlfn.XLOOKUP(Form_Responses181112[[#This Row],[Sekolah School (Cleansed)]],'Quality Check'!$B$11:$B$14,'Quality Check'!$D$11:$D$14,)</f>
        <v>Intervention Group (IG)</v>
      </c>
    </row>
    <row r="259" spans="1:66" ht="13.2" x14ac:dyDescent="0.25">
      <c r="A259" s="82">
        <v>45573.469543472223</v>
      </c>
      <c r="B259" s="83" t="s">
        <v>745</v>
      </c>
      <c r="C259" s="84" t="s">
        <v>746</v>
      </c>
      <c r="D259" s="83">
        <v>75.89</v>
      </c>
      <c r="E259" s="83">
        <v>0.21</v>
      </c>
      <c r="F259" s="83" t="s">
        <v>114</v>
      </c>
      <c r="G259" s="83" t="s">
        <v>76</v>
      </c>
      <c r="H259" s="83" t="s">
        <v>747</v>
      </c>
      <c r="I259" s="83" t="s">
        <v>63</v>
      </c>
      <c r="J259" s="83" t="s">
        <v>64</v>
      </c>
      <c r="K259" s="83" t="s">
        <v>78</v>
      </c>
      <c r="L259" s="83" t="s">
        <v>145</v>
      </c>
      <c r="M259" s="83" t="s">
        <v>64</v>
      </c>
      <c r="N259" s="83" t="s">
        <v>84</v>
      </c>
      <c r="O259" s="83" t="s">
        <v>64</v>
      </c>
      <c r="P259" s="83" t="s">
        <v>84</v>
      </c>
      <c r="Q259" s="83" t="s">
        <v>64</v>
      </c>
      <c r="R259" s="83" t="s">
        <v>64</v>
      </c>
      <c r="S259" s="83" t="s">
        <v>64</v>
      </c>
      <c r="T259" s="83" t="s">
        <v>64</v>
      </c>
      <c r="U259" s="83" t="s">
        <v>78</v>
      </c>
      <c r="V259" s="83" t="s">
        <v>64</v>
      </c>
      <c r="W259" s="83" t="s">
        <v>64</v>
      </c>
      <c r="X259" s="83" t="s">
        <v>64</v>
      </c>
      <c r="Y259" s="83" t="s">
        <v>64</v>
      </c>
      <c r="Z259" s="83" t="s">
        <v>66</v>
      </c>
      <c r="AA259" s="83" t="s">
        <v>65</v>
      </c>
      <c r="AB259" s="83" t="s">
        <v>66</v>
      </c>
      <c r="AC259" s="83" t="s">
        <v>65</v>
      </c>
      <c r="AD259" s="83" t="s">
        <v>66</v>
      </c>
      <c r="AE259" s="83" t="s">
        <v>66</v>
      </c>
      <c r="AF259" s="83" t="s">
        <v>65</v>
      </c>
      <c r="AG259" s="83" t="s">
        <v>66</v>
      </c>
      <c r="AH259" s="83" t="s">
        <v>66</v>
      </c>
      <c r="AI259" s="83" t="s">
        <v>79</v>
      </c>
      <c r="AJ259" s="83" t="s">
        <v>65</v>
      </c>
      <c r="AK259" s="83" t="s">
        <v>65</v>
      </c>
      <c r="AL259" s="83" t="s">
        <v>65</v>
      </c>
      <c r="AM259" s="83" t="s">
        <v>66</v>
      </c>
      <c r="AN259" s="83" t="s">
        <v>66</v>
      </c>
      <c r="AO259" s="83" t="s">
        <v>66</v>
      </c>
      <c r="AP259" s="83" t="s">
        <v>67</v>
      </c>
      <c r="AQ259" s="83" t="s">
        <v>67</v>
      </c>
      <c r="AR259" s="83" t="s">
        <v>63</v>
      </c>
      <c r="AS259" s="83" t="s">
        <v>81</v>
      </c>
      <c r="AT259" s="83" t="s">
        <v>87</v>
      </c>
      <c r="AU259" s="83" t="s">
        <v>80</v>
      </c>
      <c r="AV259" s="83" t="s">
        <v>71</v>
      </c>
      <c r="AW259" s="83" t="s">
        <v>73</v>
      </c>
      <c r="AX259" s="83" t="s">
        <v>72</v>
      </c>
      <c r="AY259" s="83" t="s">
        <v>63</v>
      </c>
      <c r="AZ259" s="83" t="s">
        <v>72</v>
      </c>
      <c r="BA259" s="83" t="s">
        <v>72</v>
      </c>
      <c r="BB259" s="83" t="s">
        <v>72</v>
      </c>
      <c r="BC259" s="83" t="s">
        <v>73</v>
      </c>
      <c r="BD259" s="83"/>
      <c r="BE259" s="83" t="s">
        <v>73</v>
      </c>
      <c r="BF259" s="83"/>
      <c r="BG259" s="87" t="s">
        <v>631</v>
      </c>
      <c r="BH259" s="87" t="s">
        <v>114</v>
      </c>
      <c r="BI259" s="76" t="s">
        <v>1414</v>
      </c>
      <c r="BJ259">
        <f t="shared" si="8"/>
        <v>10</v>
      </c>
      <c r="BK259" s="87">
        <f t="shared" si="9"/>
        <v>54</v>
      </c>
      <c r="BL259" s="87"/>
      <c r="BM259" s="86" t="str">
        <f>_xlfn.XLOOKUP(Form_Responses181112[[#This Row],[Sekolah School (Cleansed)]],'Quality Check'!$B$11:$B$14,'Quality Check'!$C$11:$C$14,)</f>
        <v>Urban</v>
      </c>
      <c r="BN259" s="86" t="str">
        <f>_xlfn.XLOOKUP(Form_Responses181112[[#This Row],[Sekolah School (Cleansed)]],'Quality Check'!$B$11:$B$14,'Quality Check'!$D$11:$D$14,)</f>
        <v>Intervention Group (IG)</v>
      </c>
    </row>
    <row r="260" spans="1:66" ht="13.2" x14ac:dyDescent="0.25">
      <c r="A260" s="82">
        <v>45573.470236643523</v>
      </c>
      <c r="B260" s="83" t="s">
        <v>748</v>
      </c>
      <c r="C260" s="84" t="s">
        <v>749</v>
      </c>
      <c r="D260" s="83">
        <v>100</v>
      </c>
      <c r="E260" s="83">
        <v>0.21</v>
      </c>
      <c r="F260" s="83" t="s">
        <v>114</v>
      </c>
      <c r="G260" s="83" t="s">
        <v>76</v>
      </c>
      <c r="H260" s="83" t="s">
        <v>706</v>
      </c>
      <c r="I260" s="83" t="s">
        <v>63</v>
      </c>
      <c r="J260" s="83" t="s">
        <v>64</v>
      </c>
      <c r="K260" s="83" t="s">
        <v>64</v>
      </c>
      <c r="L260" s="83" t="s">
        <v>64</v>
      </c>
      <c r="M260" s="83" t="s">
        <v>64</v>
      </c>
      <c r="N260" s="83" t="s">
        <v>64</v>
      </c>
      <c r="O260" s="83" t="s">
        <v>64</v>
      </c>
      <c r="P260" s="83" t="s">
        <v>64</v>
      </c>
      <c r="Q260" s="83" t="s">
        <v>64</v>
      </c>
      <c r="R260" s="83" t="s">
        <v>64</v>
      </c>
      <c r="S260" s="83" t="s">
        <v>64</v>
      </c>
      <c r="T260" s="83" t="s">
        <v>64</v>
      </c>
      <c r="U260" s="83" t="s">
        <v>64</v>
      </c>
      <c r="V260" s="83" t="s">
        <v>64</v>
      </c>
      <c r="W260" s="83" t="s">
        <v>64</v>
      </c>
      <c r="X260" s="83" t="s">
        <v>64</v>
      </c>
      <c r="Y260" s="83" t="s">
        <v>64</v>
      </c>
      <c r="Z260" s="83" t="s">
        <v>65</v>
      </c>
      <c r="AA260" s="83" t="s">
        <v>65</v>
      </c>
      <c r="AB260" s="83" t="s">
        <v>65</v>
      </c>
      <c r="AC260" s="83" t="s">
        <v>65</v>
      </c>
      <c r="AD260" s="83" t="s">
        <v>65</v>
      </c>
      <c r="AE260" s="83" t="s">
        <v>65</v>
      </c>
      <c r="AF260" s="83" t="s">
        <v>65</v>
      </c>
      <c r="AG260" s="83" t="s">
        <v>65</v>
      </c>
      <c r="AH260" s="83" t="s">
        <v>65</v>
      </c>
      <c r="AI260" s="83" t="s">
        <v>79</v>
      </c>
      <c r="AJ260" s="83" t="s">
        <v>65</v>
      </c>
      <c r="AK260" s="83" t="s">
        <v>65</v>
      </c>
      <c r="AL260" s="83" t="s">
        <v>65</v>
      </c>
      <c r="AM260" s="83" t="s">
        <v>65</v>
      </c>
      <c r="AN260" s="83" t="s">
        <v>66</v>
      </c>
      <c r="AO260" s="83" t="s">
        <v>65</v>
      </c>
      <c r="AP260" s="83" t="s">
        <v>67</v>
      </c>
      <c r="AQ260" s="83" t="s">
        <v>67</v>
      </c>
      <c r="AR260" s="83" t="s">
        <v>63</v>
      </c>
      <c r="AS260" s="83" t="s">
        <v>120</v>
      </c>
      <c r="AT260" s="83" t="s">
        <v>87</v>
      </c>
      <c r="AU260" s="83" t="s">
        <v>80</v>
      </c>
      <c r="AV260" s="83" t="s">
        <v>71</v>
      </c>
      <c r="AW260" s="83" t="s">
        <v>73</v>
      </c>
      <c r="AX260" s="83" t="s">
        <v>73</v>
      </c>
      <c r="AY260" s="83" t="s">
        <v>72</v>
      </c>
      <c r="AZ260" s="83" t="s">
        <v>72</v>
      </c>
      <c r="BA260" s="83" t="s">
        <v>63</v>
      </c>
      <c r="BB260" s="83" t="s">
        <v>63</v>
      </c>
      <c r="BC260" s="83" t="s">
        <v>63</v>
      </c>
      <c r="BD260" s="83"/>
      <c r="BE260" s="83" t="s">
        <v>73</v>
      </c>
      <c r="BF260" s="83"/>
      <c r="BG260" s="87" t="s">
        <v>631</v>
      </c>
      <c r="BH260" s="87" t="s">
        <v>114</v>
      </c>
      <c r="BI260" s="76" t="s">
        <v>1414</v>
      </c>
      <c r="BJ260">
        <f t="shared" si="8"/>
        <v>15</v>
      </c>
      <c r="BK260" s="87">
        <f t="shared" si="9"/>
        <v>62</v>
      </c>
      <c r="BL260" s="87"/>
      <c r="BM260" s="86" t="str">
        <f>_xlfn.XLOOKUP(Form_Responses181112[[#This Row],[Sekolah School (Cleansed)]],'Quality Check'!$B$11:$B$14,'Quality Check'!$C$11:$C$14,)</f>
        <v>Urban</v>
      </c>
      <c r="BN260" s="86" t="str">
        <f>_xlfn.XLOOKUP(Form_Responses181112[[#This Row],[Sekolah School (Cleansed)]],'Quality Check'!$B$11:$B$14,'Quality Check'!$D$11:$D$14,)</f>
        <v>Intervention Group (IG)</v>
      </c>
    </row>
    <row r="261" spans="1:66" ht="13.2" x14ac:dyDescent="0.25">
      <c r="A261" s="82">
        <v>45573.471926354163</v>
      </c>
      <c r="B261" s="83" t="s">
        <v>750</v>
      </c>
      <c r="C261" s="84" t="s">
        <v>751</v>
      </c>
      <c r="D261" s="83">
        <v>55.36</v>
      </c>
      <c r="E261" s="83">
        <v>0.21</v>
      </c>
      <c r="F261" s="83" t="s">
        <v>114</v>
      </c>
      <c r="G261" s="83" t="s">
        <v>76</v>
      </c>
      <c r="H261" s="83" t="s">
        <v>654</v>
      </c>
      <c r="I261" s="83" t="s">
        <v>63</v>
      </c>
      <c r="J261" s="83" t="s">
        <v>64</v>
      </c>
      <c r="K261" s="83" t="s">
        <v>84</v>
      </c>
      <c r="L261" s="83" t="s">
        <v>145</v>
      </c>
      <c r="M261" s="83" t="s">
        <v>64</v>
      </c>
      <c r="N261" s="83" t="s">
        <v>84</v>
      </c>
      <c r="O261" s="83" t="s">
        <v>64</v>
      </c>
      <c r="P261" s="83" t="s">
        <v>84</v>
      </c>
      <c r="Q261" s="83" t="s">
        <v>84</v>
      </c>
      <c r="R261" s="83" t="s">
        <v>64</v>
      </c>
      <c r="S261" s="83" t="s">
        <v>64</v>
      </c>
      <c r="T261" s="83" t="s">
        <v>64</v>
      </c>
      <c r="U261" s="83" t="s">
        <v>84</v>
      </c>
      <c r="V261" s="83" t="s">
        <v>84</v>
      </c>
      <c r="W261" s="83" t="s">
        <v>64</v>
      </c>
      <c r="X261" s="83" t="s">
        <v>84</v>
      </c>
      <c r="Y261" s="83" t="s">
        <v>64</v>
      </c>
      <c r="Z261" s="83" t="s">
        <v>66</v>
      </c>
      <c r="AA261" s="83" t="s">
        <v>65</v>
      </c>
      <c r="AB261" s="83" t="s">
        <v>66</v>
      </c>
      <c r="AC261" s="83" t="s">
        <v>66</v>
      </c>
      <c r="AD261" s="83" t="s">
        <v>66</v>
      </c>
      <c r="AE261" s="83" t="s">
        <v>65</v>
      </c>
      <c r="AF261" s="83" t="s">
        <v>65</v>
      </c>
      <c r="AG261" s="83" t="s">
        <v>65</v>
      </c>
      <c r="AH261" s="83" t="s">
        <v>65</v>
      </c>
      <c r="AI261" s="83" t="s">
        <v>101</v>
      </c>
      <c r="AJ261" s="83" t="s">
        <v>66</v>
      </c>
      <c r="AK261" s="83" t="s">
        <v>66</v>
      </c>
      <c r="AL261" s="83" t="s">
        <v>66</v>
      </c>
      <c r="AM261" s="83" t="s">
        <v>65</v>
      </c>
      <c r="AN261" s="83" t="s">
        <v>66</v>
      </c>
      <c r="AO261" s="83" t="s">
        <v>65</v>
      </c>
      <c r="AP261" s="83" t="s">
        <v>85</v>
      </c>
      <c r="AQ261" s="83" t="s">
        <v>85</v>
      </c>
      <c r="AR261" s="83" t="s">
        <v>86</v>
      </c>
      <c r="AS261" s="83" t="s">
        <v>571</v>
      </c>
      <c r="AT261" s="83" t="s">
        <v>169</v>
      </c>
      <c r="AU261" s="83" t="s">
        <v>67</v>
      </c>
      <c r="AV261" s="83" t="s">
        <v>71</v>
      </c>
      <c r="AW261" s="83" t="s">
        <v>63</v>
      </c>
      <c r="AX261" s="83" t="s">
        <v>72</v>
      </c>
      <c r="AY261" s="83" t="s">
        <v>72</v>
      </c>
      <c r="AZ261" s="83" t="s">
        <v>63</v>
      </c>
      <c r="BA261" s="83" t="s">
        <v>72</v>
      </c>
      <c r="BB261" s="83" t="s">
        <v>73</v>
      </c>
      <c r="BC261" s="83" t="s">
        <v>73</v>
      </c>
      <c r="BD261" s="83"/>
      <c r="BE261" s="83" t="s">
        <v>73</v>
      </c>
      <c r="BF261" s="83"/>
      <c r="BG261" s="87" t="s">
        <v>631</v>
      </c>
      <c r="BH261" s="87" t="s">
        <v>114</v>
      </c>
      <c r="BI261" s="76" t="s">
        <v>1414</v>
      </c>
      <c r="BJ261">
        <f t="shared" si="8"/>
        <v>7</v>
      </c>
      <c r="BK261" s="87">
        <f t="shared" si="9"/>
        <v>56</v>
      </c>
      <c r="BL261" s="87"/>
      <c r="BM261" s="86" t="str">
        <f>_xlfn.XLOOKUP(Form_Responses181112[[#This Row],[Sekolah School (Cleansed)]],'Quality Check'!$B$11:$B$14,'Quality Check'!$C$11:$C$14,)</f>
        <v>Urban</v>
      </c>
      <c r="BN261" s="86" t="str">
        <f>_xlfn.XLOOKUP(Form_Responses181112[[#This Row],[Sekolah School (Cleansed)]],'Quality Check'!$B$11:$B$14,'Quality Check'!$D$11:$D$14,)</f>
        <v>Intervention Group (IG)</v>
      </c>
    </row>
    <row r="262" spans="1:66" ht="13.2" x14ac:dyDescent="0.25">
      <c r="A262" s="82">
        <v>45573.474516678238</v>
      </c>
      <c r="B262" s="83" t="s">
        <v>752</v>
      </c>
      <c r="C262" s="84" t="s">
        <v>753</v>
      </c>
      <c r="D262" s="83">
        <v>100</v>
      </c>
      <c r="E262" s="83">
        <v>0.21</v>
      </c>
      <c r="F262" s="83" t="s">
        <v>114</v>
      </c>
      <c r="G262" s="83" t="s">
        <v>76</v>
      </c>
      <c r="H262" s="83" t="s">
        <v>631</v>
      </c>
      <c r="I262" s="83" t="s">
        <v>63</v>
      </c>
      <c r="J262" s="83" t="s">
        <v>64</v>
      </c>
      <c r="K262" s="83" t="s">
        <v>64</v>
      </c>
      <c r="L262" s="83" t="s">
        <v>64</v>
      </c>
      <c r="M262" s="83" t="s">
        <v>84</v>
      </c>
      <c r="N262" s="83" t="s">
        <v>84</v>
      </c>
      <c r="O262" s="83" t="s">
        <v>64</v>
      </c>
      <c r="P262" s="83" t="s">
        <v>78</v>
      </c>
      <c r="Q262" s="83" t="s">
        <v>64</v>
      </c>
      <c r="R262" s="83" t="s">
        <v>64</v>
      </c>
      <c r="S262" s="83" t="s">
        <v>64</v>
      </c>
      <c r="T262" s="83" t="s">
        <v>64</v>
      </c>
      <c r="U262" s="83" t="s">
        <v>84</v>
      </c>
      <c r="V262" s="83" t="s">
        <v>64</v>
      </c>
      <c r="W262" s="83" t="s">
        <v>64</v>
      </c>
      <c r="X262" s="83" t="s">
        <v>64</v>
      </c>
      <c r="Y262" s="83" t="s">
        <v>64</v>
      </c>
      <c r="Z262" s="83" t="s">
        <v>65</v>
      </c>
      <c r="AA262" s="83" t="s">
        <v>65</v>
      </c>
      <c r="AB262" s="83" t="s">
        <v>65</v>
      </c>
      <c r="AC262" s="83" t="s">
        <v>65</v>
      </c>
      <c r="AD262" s="83" t="s">
        <v>65</v>
      </c>
      <c r="AE262" s="83" t="s">
        <v>65</v>
      </c>
      <c r="AF262" s="83" t="s">
        <v>66</v>
      </c>
      <c r="AG262" s="83" t="s">
        <v>66</v>
      </c>
      <c r="AH262" s="83" t="s">
        <v>66</v>
      </c>
      <c r="AI262" s="83" t="s">
        <v>66</v>
      </c>
      <c r="AJ262" s="83" t="s">
        <v>66</v>
      </c>
      <c r="AK262" s="83" t="s">
        <v>66</v>
      </c>
      <c r="AL262" s="83" t="s">
        <v>66</v>
      </c>
      <c r="AM262" s="83" t="s">
        <v>66</v>
      </c>
      <c r="AN262" s="83" t="s">
        <v>66</v>
      </c>
      <c r="AO262" s="83" t="s">
        <v>66</v>
      </c>
      <c r="AP262" s="83" t="s">
        <v>67</v>
      </c>
      <c r="AQ262" s="83" t="s">
        <v>67</v>
      </c>
      <c r="AR262" s="83" t="s">
        <v>86</v>
      </c>
      <c r="AS262" s="83" t="s">
        <v>68</v>
      </c>
      <c r="AT262" s="83" t="s">
        <v>87</v>
      </c>
      <c r="AU262" s="83" t="s">
        <v>67</v>
      </c>
      <c r="AV262" s="83" t="s">
        <v>132</v>
      </c>
      <c r="AW262" s="83" t="s">
        <v>63</v>
      </c>
      <c r="AX262" s="83" t="s">
        <v>72</v>
      </c>
      <c r="AY262" s="83" t="s">
        <v>72</v>
      </c>
      <c r="AZ262" s="83" t="s">
        <v>63</v>
      </c>
      <c r="BA262" s="83" t="s">
        <v>63</v>
      </c>
      <c r="BB262" s="83" t="s">
        <v>73</v>
      </c>
      <c r="BC262" s="83" t="s">
        <v>73</v>
      </c>
      <c r="BD262" s="83"/>
      <c r="BE262" s="83" t="s">
        <v>73</v>
      </c>
      <c r="BF262" s="83"/>
      <c r="BG262" s="87" t="s">
        <v>631</v>
      </c>
      <c r="BH262" s="87" t="s">
        <v>114</v>
      </c>
      <c r="BI262" s="76" t="s">
        <v>1414</v>
      </c>
      <c r="BJ262">
        <f t="shared" si="8"/>
        <v>12</v>
      </c>
      <c r="BK262" s="87">
        <f t="shared" si="9"/>
        <v>53</v>
      </c>
      <c r="BL262" s="87"/>
      <c r="BM262" s="86" t="str">
        <f>_xlfn.XLOOKUP(Form_Responses181112[[#This Row],[Sekolah School (Cleansed)]],'Quality Check'!$B$11:$B$14,'Quality Check'!$C$11:$C$14,)</f>
        <v>Urban</v>
      </c>
      <c r="BN262" s="86" t="str">
        <f>_xlfn.XLOOKUP(Form_Responses181112[[#This Row],[Sekolah School (Cleansed)]],'Quality Check'!$B$11:$B$14,'Quality Check'!$D$11:$D$14,)</f>
        <v>Intervention Group (IG)</v>
      </c>
    </row>
    <row r="263" spans="1:66" ht="13.2" x14ac:dyDescent="0.25">
      <c r="A263" s="82">
        <v>45573.474695335652</v>
      </c>
      <c r="B263" s="83" t="s">
        <v>754</v>
      </c>
      <c r="C263" s="84" t="s">
        <v>755</v>
      </c>
      <c r="D263" s="83">
        <v>95.54</v>
      </c>
      <c r="E263" s="83">
        <v>1.04</v>
      </c>
      <c r="F263" s="83" t="s">
        <v>114</v>
      </c>
      <c r="G263" s="83" t="s">
        <v>76</v>
      </c>
      <c r="H263" s="83" t="s">
        <v>648</v>
      </c>
      <c r="I263" s="83" t="s">
        <v>63</v>
      </c>
      <c r="J263" s="83" t="s">
        <v>64</v>
      </c>
      <c r="K263" s="83" t="s">
        <v>64</v>
      </c>
      <c r="L263" s="83" t="s">
        <v>64</v>
      </c>
      <c r="M263" s="83" t="s">
        <v>64</v>
      </c>
      <c r="N263" s="83" t="s">
        <v>64</v>
      </c>
      <c r="O263" s="83" t="s">
        <v>64</v>
      </c>
      <c r="P263" s="83" t="s">
        <v>84</v>
      </c>
      <c r="Q263" s="83" t="s">
        <v>84</v>
      </c>
      <c r="R263" s="83" t="s">
        <v>64</v>
      </c>
      <c r="S263" s="83" t="s">
        <v>64</v>
      </c>
      <c r="T263" s="83" t="s">
        <v>78</v>
      </c>
      <c r="U263" s="83" t="s">
        <v>64</v>
      </c>
      <c r="V263" s="83" t="s">
        <v>64</v>
      </c>
      <c r="W263" s="83" t="s">
        <v>64</v>
      </c>
      <c r="X263" s="83" t="s">
        <v>64</v>
      </c>
      <c r="Y263" s="83" t="s">
        <v>84</v>
      </c>
      <c r="Z263" s="83" t="s">
        <v>66</v>
      </c>
      <c r="AA263" s="83" t="s">
        <v>66</v>
      </c>
      <c r="AB263" s="83" t="s">
        <v>66</v>
      </c>
      <c r="AC263" s="83" t="s">
        <v>66</v>
      </c>
      <c r="AD263" s="83" t="s">
        <v>66</v>
      </c>
      <c r="AE263" s="83" t="s">
        <v>66</v>
      </c>
      <c r="AF263" s="83" t="s">
        <v>65</v>
      </c>
      <c r="AG263" s="83" t="s">
        <v>66</v>
      </c>
      <c r="AH263" s="83" t="s">
        <v>79</v>
      </c>
      <c r="AI263" s="83" t="s">
        <v>101</v>
      </c>
      <c r="AJ263" s="83" t="s">
        <v>66</v>
      </c>
      <c r="AK263" s="83" t="s">
        <v>66</v>
      </c>
      <c r="AL263" s="83" t="s">
        <v>66</v>
      </c>
      <c r="AM263" s="83" t="s">
        <v>65</v>
      </c>
      <c r="AN263" s="83" t="s">
        <v>65</v>
      </c>
      <c r="AO263" s="83" t="s">
        <v>66</v>
      </c>
      <c r="AP263" s="83" t="s">
        <v>85</v>
      </c>
      <c r="AQ263" s="83" t="s">
        <v>85</v>
      </c>
      <c r="AR263" s="83" t="s">
        <v>86</v>
      </c>
      <c r="AS263" s="83" t="s">
        <v>756</v>
      </c>
      <c r="AT263" s="83" t="s">
        <v>87</v>
      </c>
      <c r="AU263" s="83" t="s">
        <v>67</v>
      </c>
      <c r="AV263" s="83" t="s">
        <v>469</v>
      </c>
      <c r="AW263" s="83" t="s">
        <v>63</v>
      </c>
      <c r="AX263" s="83" t="s">
        <v>72</v>
      </c>
      <c r="AY263" s="83" t="s">
        <v>72</v>
      </c>
      <c r="AZ263" s="83" t="s">
        <v>63</v>
      </c>
      <c r="BA263" s="83" t="s">
        <v>63</v>
      </c>
      <c r="BB263" s="83" t="s">
        <v>72</v>
      </c>
      <c r="BC263" s="83" t="s">
        <v>73</v>
      </c>
      <c r="BD263" s="83"/>
      <c r="BE263" s="83" t="s">
        <v>73</v>
      </c>
      <c r="BF263" s="83"/>
      <c r="BG263" s="87" t="s">
        <v>631</v>
      </c>
      <c r="BH263" s="87" t="s">
        <v>114</v>
      </c>
      <c r="BI263" s="76" t="s">
        <v>1414</v>
      </c>
      <c r="BJ263">
        <f t="shared" si="8"/>
        <v>11</v>
      </c>
      <c r="BK263" s="87">
        <f t="shared" si="9"/>
        <v>51</v>
      </c>
      <c r="BL263" s="87"/>
      <c r="BM263" s="86" t="str">
        <f>_xlfn.XLOOKUP(Form_Responses181112[[#This Row],[Sekolah School (Cleansed)]],'Quality Check'!$B$11:$B$14,'Quality Check'!$C$11:$C$14,)</f>
        <v>Urban</v>
      </c>
      <c r="BN263" s="86" t="str">
        <f>_xlfn.XLOOKUP(Form_Responses181112[[#This Row],[Sekolah School (Cleansed)]],'Quality Check'!$B$11:$B$14,'Quality Check'!$D$11:$D$14,)</f>
        <v>Intervention Group (IG)</v>
      </c>
    </row>
    <row r="264" spans="1:66" ht="13.2" x14ac:dyDescent="0.25">
      <c r="A264" s="82">
        <v>45573.475278182872</v>
      </c>
      <c r="B264" s="83" t="s">
        <v>757</v>
      </c>
      <c r="C264" s="84" t="s">
        <v>758</v>
      </c>
      <c r="D264" s="83">
        <v>100</v>
      </c>
      <c r="E264" s="83">
        <v>0.57999999999999996</v>
      </c>
      <c r="F264" s="83" t="s">
        <v>423</v>
      </c>
      <c r="G264" s="83" t="s">
        <v>76</v>
      </c>
      <c r="H264" s="83" t="s">
        <v>648</v>
      </c>
      <c r="I264" s="83" t="s">
        <v>73</v>
      </c>
      <c r="J264" s="83" t="s">
        <v>64</v>
      </c>
      <c r="K264" s="83" t="s">
        <v>84</v>
      </c>
      <c r="L264" s="83" t="s">
        <v>64</v>
      </c>
      <c r="M264" s="83" t="s">
        <v>84</v>
      </c>
      <c r="N264" s="83" t="s">
        <v>64</v>
      </c>
      <c r="O264" s="83" t="s">
        <v>84</v>
      </c>
      <c r="P264" s="83" t="s">
        <v>64</v>
      </c>
      <c r="Q264" s="83" t="s">
        <v>64</v>
      </c>
      <c r="R264" s="83" t="s">
        <v>64</v>
      </c>
      <c r="S264" s="83" t="s">
        <v>84</v>
      </c>
      <c r="T264" s="83" t="s">
        <v>64</v>
      </c>
      <c r="U264" s="83" t="s">
        <v>84</v>
      </c>
      <c r="V264" s="83" t="s">
        <v>64</v>
      </c>
      <c r="W264" s="83" t="s">
        <v>84</v>
      </c>
      <c r="X264" s="83" t="s">
        <v>64</v>
      </c>
      <c r="Y264" s="83" t="s">
        <v>64</v>
      </c>
      <c r="Z264" s="83" t="s">
        <v>101</v>
      </c>
      <c r="AA264" s="83" t="s">
        <v>66</v>
      </c>
      <c r="AB264" s="83" t="s">
        <v>66</v>
      </c>
      <c r="AC264" s="83" t="s">
        <v>101</v>
      </c>
      <c r="AD264" s="83" t="s">
        <v>66</v>
      </c>
      <c r="AE264" s="83" t="s">
        <v>101</v>
      </c>
      <c r="AF264" s="83" t="s">
        <v>101</v>
      </c>
      <c r="AG264" s="83" t="s">
        <v>66</v>
      </c>
      <c r="AH264" s="83" t="s">
        <v>101</v>
      </c>
      <c r="AI264" s="83" t="s">
        <v>79</v>
      </c>
      <c r="AJ264" s="83" t="s">
        <v>66</v>
      </c>
      <c r="AK264" s="83" t="s">
        <v>66</v>
      </c>
      <c r="AL264" s="83" t="s">
        <v>66</v>
      </c>
      <c r="AM264" s="83" t="s">
        <v>66</v>
      </c>
      <c r="AN264" s="83" t="s">
        <v>66</v>
      </c>
      <c r="AO264" s="83" t="s">
        <v>66</v>
      </c>
      <c r="AP264" s="83" t="s">
        <v>85</v>
      </c>
      <c r="AQ264" s="83" t="s">
        <v>85</v>
      </c>
      <c r="AR264" s="83" t="s">
        <v>86</v>
      </c>
      <c r="AS264" s="83" t="s">
        <v>81</v>
      </c>
      <c r="AT264" s="83" t="s">
        <v>87</v>
      </c>
      <c r="AU264" s="83" t="s">
        <v>67</v>
      </c>
      <c r="AV264" s="83" t="s">
        <v>67</v>
      </c>
      <c r="AW264" s="83" t="s">
        <v>63</v>
      </c>
      <c r="AX264" s="83" t="s">
        <v>72</v>
      </c>
      <c r="AY264" s="83" t="s">
        <v>63</v>
      </c>
      <c r="AZ264" s="83" t="s">
        <v>63</v>
      </c>
      <c r="BA264" s="83" t="s">
        <v>72</v>
      </c>
      <c r="BB264" s="83" t="s">
        <v>73</v>
      </c>
      <c r="BC264" s="83" t="s">
        <v>73</v>
      </c>
      <c r="BD264" s="83"/>
      <c r="BE264" s="83" t="s">
        <v>73</v>
      </c>
      <c r="BF264" s="83"/>
      <c r="BG264" s="87" t="s">
        <v>631</v>
      </c>
      <c r="BH264" s="86" t="s">
        <v>60</v>
      </c>
      <c r="BI264" s="76" t="s">
        <v>1415</v>
      </c>
      <c r="BJ264">
        <f t="shared" si="8"/>
        <v>10</v>
      </c>
      <c r="BK264" s="87">
        <f t="shared" si="9"/>
        <v>39</v>
      </c>
      <c r="BL264" s="87"/>
      <c r="BM264" s="86" t="str">
        <f>_xlfn.XLOOKUP(Form_Responses181112[[#This Row],[Sekolah School (Cleansed)]],'Quality Check'!$B$11:$B$14,'Quality Check'!$C$11:$C$14,)</f>
        <v>Urban</v>
      </c>
      <c r="BN264" s="86" t="str">
        <f>_xlfn.XLOOKUP(Form_Responses181112[[#This Row],[Sekolah School (Cleansed)]],'Quality Check'!$B$11:$B$14,'Quality Check'!$D$11:$D$14,)</f>
        <v>Intervention Group (IG)</v>
      </c>
    </row>
    <row r="265" spans="1:66" ht="13.2" x14ac:dyDescent="0.25">
      <c r="A265" s="82">
        <v>45573.476858472219</v>
      </c>
      <c r="B265" s="83" t="s">
        <v>759</v>
      </c>
      <c r="C265" s="84" t="s">
        <v>760</v>
      </c>
      <c r="D265" s="83">
        <v>74.11</v>
      </c>
      <c r="E265" s="83">
        <v>0.38</v>
      </c>
      <c r="F265" s="83" t="s">
        <v>423</v>
      </c>
      <c r="G265" s="83" t="s">
        <v>76</v>
      </c>
      <c r="H265" s="83" t="s">
        <v>761</v>
      </c>
      <c r="I265" s="83" t="s">
        <v>63</v>
      </c>
      <c r="J265" s="83" t="s">
        <v>64</v>
      </c>
      <c r="K265" s="83" t="s">
        <v>64</v>
      </c>
      <c r="L265" s="83" t="s">
        <v>64</v>
      </c>
      <c r="M265" s="83" t="s">
        <v>64</v>
      </c>
      <c r="N265" s="83" t="s">
        <v>64</v>
      </c>
      <c r="O265" s="83" t="s">
        <v>64</v>
      </c>
      <c r="P265" s="83" t="s">
        <v>64</v>
      </c>
      <c r="Q265" s="83" t="s">
        <v>64</v>
      </c>
      <c r="R265" s="83" t="s">
        <v>64</v>
      </c>
      <c r="S265" s="83" t="s">
        <v>64</v>
      </c>
      <c r="T265" s="83" t="s">
        <v>64</v>
      </c>
      <c r="U265" s="83" t="s">
        <v>64</v>
      </c>
      <c r="V265" s="83" t="s">
        <v>64</v>
      </c>
      <c r="W265" s="83" t="s">
        <v>64</v>
      </c>
      <c r="X265" s="83" t="s">
        <v>64</v>
      </c>
      <c r="Y265" s="83" t="s">
        <v>64</v>
      </c>
      <c r="Z265" s="83" t="s">
        <v>65</v>
      </c>
      <c r="AA265" s="83" t="s">
        <v>65</v>
      </c>
      <c r="AB265" s="83" t="s">
        <v>66</v>
      </c>
      <c r="AC265" s="83" t="s">
        <v>65</v>
      </c>
      <c r="AD265" s="83" t="s">
        <v>66</v>
      </c>
      <c r="AE265" s="83" t="s">
        <v>65</v>
      </c>
      <c r="AF265" s="83" t="s">
        <v>66</v>
      </c>
      <c r="AG265" s="83" t="s">
        <v>66</v>
      </c>
      <c r="AH265" s="83" t="s">
        <v>65</v>
      </c>
      <c r="AI265" s="83" t="s">
        <v>101</v>
      </c>
      <c r="AJ265" s="83" t="s">
        <v>65</v>
      </c>
      <c r="AK265" s="83" t="s">
        <v>65</v>
      </c>
      <c r="AL265" s="83" t="s">
        <v>66</v>
      </c>
      <c r="AM265" s="83" t="s">
        <v>65</v>
      </c>
      <c r="AN265" s="83" t="s">
        <v>65</v>
      </c>
      <c r="AO265" s="83" t="s">
        <v>65</v>
      </c>
      <c r="AP265" s="83" t="s">
        <v>85</v>
      </c>
      <c r="AQ265" s="83" t="s">
        <v>85</v>
      </c>
      <c r="AR265" s="83" t="s">
        <v>86</v>
      </c>
      <c r="AS265" s="83" t="s">
        <v>252</v>
      </c>
      <c r="AT265" s="83" t="s">
        <v>87</v>
      </c>
      <c r="AU265" s="83" t="s">
        <v>70</v>
      </c>
      <c r="AV265" s="83" t="s">
        <v>71</v>
      </c>
      <c r="AW265" s="83" t="s">
        <v>72</v>
      </c>
      <c r="AX265" s="83" t="s">
        <v>72</v>
      </c>
      <c r="AY265" s="83" t="s">
        <v>63</v>
      </c>
      <c r="AZ265" s="83" t="s">
        <v>63</v>
      </c>
      <c r="BA265" s="83" t="s">
        <v>72</v>
      </c>
      <c r="BB265" s="83" t="s">
        <v>72</v>
      </c>
      <c r="BC265" s="83" t="s">
        <v>73</v>
      </c>
      <c r="BD265" s="83"/>
      <c r="BE265" s="83" t="s">
        <v>73</v>
      </c>
      <c r="BF265" s="83"/>
      <c r="BG265" s="87" t="s">
        <v>631</v>
      </c>
      <c r="BH265" s="86" t="s">
        <v>60</v>
      </c>
      <c r="BI265" s="76" t="s">
        <v>1414</v>
      </c>
      <c r="BJ265">
        <f t="shared" si="8"/>
        <v>15</v>
      </c>
      <c r="BK265" s="87">
        <f t="shared" si="9"/>
        <v>59</v>
      </c>
      <c r="BL265" s="87"/>
      <c r="BM265" s="86" t="str">
        <f>_xlfn.XLOOKUP(Form_Responses181112[[#This Row],[Sekolah School (Cleansed)]],'Quality Check'!$B$11:$B$14,'Quality Check'!$C$11:$C$14,)</f>
        <v>Urban</v>
      </c>
      <c r="BN265" s="86" t="str">
        <f>_xlfn.XLOOKUP(Form_Responses181112[[#This Row],[Sekolah School (Cleansed)]],'Quality Check'!$B$11:$B$14,'Quality Check'!$D$11:$D$14,)</f>
        <v>Intervention Group (IG)</v>
      </c>
    </row>
    <row r="266" spans="1:66" ht="13.2" x14ac:dyDescent="0.25">
      <c r="A266" s="82">
        <v>45573.477949780092</v>
      </c>
      <c r="B266" s="83" t="s">
        <v>762</v>
      </c>
      <c r="C266" s="84" t="s">
        <v>763</v>
      </c>
      <c r="D266" s="83">
        <v>26.8</v>
      </c>
      <c r="E266" s="83">
        <v>0.33</v>
      </c>
      <c r="F266" s="83" t="s">
        <v>423</v>
      </c>
      <c r="G266" s="83" t="s">
        <v>76</v>
      </c>
      <c r="H266" s="83" t="s">
        <v>651</v>
      </c>
      <c r="I266" s="83" t="s">
        <v>63</v>
      </c>
      <c r="J266" s="83" t="s">
        <v>145</v>
      </c>
      <c r="K266" s="83" t="s">
        <v>78</v>
      </c>
      <c r="L266" s="83" t="s">
        <v>64</v>
      </c>
      <c r="M266" s="83" t="s">
        <v>84</v>
      </c>
      <c r="N266" s="83" t="s">
        <v>64</v>
      </c>
      <c r="O266" s="83" t="s">
        <v>84</v>
      </c>
      <c r="P266" s="83" t="s">
        <v>84</v>
      </c>
      <c r="Q266" s="83" t="s">
        <v>64</v>
      </c>
      <c r="R266" s="83" t="s">
        <v>64</v>
      </c>
      <c r="S266" s="83" t="s">
        <v>84</v>
      </c>
      <c r="T266" s="83" t="s">
        <v>84</v>
      </c>
      <c r="U266" s="83" t="s">
        <v>84</v>
      </c>
      <c r="V266" s="83" t="s">
        <v>64</v>
      </c>
      <c r="W266" s="83" t="s">
        <v>64</v>
      </c>
      <c r="X266" s="83" t="s">
        <v>84</v>
      </c>
      <c r="Y266" s="83" t="s">
        <v>64</v>
      </c>
      <c r="Z266" s="83" t="s">
        <v>65</v>
      </c>
      <c r="AA266" s="83" t="s">
        <v>65</v>
      </c>
      <c r="AB266" s="83" t="s">
        <v>65</v>
      </c>
      <c r="AC266" s="83" t="s">
        <v>65</v>
      </c>
      <c r="AD266" s="83" t="s">
        <v>65</v>
      </c>
      <c r="AE266" s="83" t="s">
        <v>65</v>
      </c>
      <c r="AF266" s="83" t="s">
        <v>65</v>
      </c>
      <c r="AG266" s="83" t="s">
        <v>65</v>
      </c>
      <c r="AH266" s="83" t="s">
        <v>66</v>
      </c>
      <c r="AI266" s="83" t="s">
        <v>101</v>
      </c>
      <c r="AJ266" s="83" t="s">
        <v>65</v>
      </c>
      <c r="AK266" s="83" t="s">
        <v>65</v>
      </c>
      <c r="AL266" s="83" t="s">
        <v>65</v>
      </c>
      <c r="AM266" s="83" t="s">
        <v>65</v>
      </c>
      <c r="AN266" s="83" t="s">
        <v>66</v>
      </c>
      <c r="AO266" s="83" t="s">
        <v>66</v>
      </c>
      <c r="AP266" s="83" t="s">
        <v>85</v>
      </c>
      <c r="AQ266" s="83" t="s">
        <v>85</v>
      </c>
      <c r="AR266" s="83" t="s">
        <v>63</v>
      </c>
      <c r="AS266" s="83" t="s">
        <v>68</v>
      </c>
      <c r="AT266" s="83" t="s">
        <v>87</v>
      </c>
      <c r="AU266" s="83" t="s">
        <v>70</v>
      </c>
      <c r="AV266" s="83" t="s">
        <v>71</v>
      </c>
      <c r="AW266" s="83" t="s">
        <v>73</v>
      </c>
      <c r="AX266" s="83" t="s">
        <v>73</v>
      </c>
      <c r="AY266" s="83" t="s">
        <v>72</v>
      </c>
      <c r="AZ266" s="83" t="s">
        <v>72</v>
      </c>
      <c r="BA266" s="83" t="s">
        <v>73</v>
      </c>
      <c r="BB266" s="83" t="s">
        <v>73</v>
      </c>
      <c r="BC266" s="83" t="s">
        <v>73</v>
      </c>
      <c r="BD266" s="83"/>
      <c r="BE266" s="83" t="s">
        <v>73</v>
      </c>
      <c r="BF266" s="83"/>
      <c r="BG266" s="87" t="s">
        <v>631</v>
      </c>
      <c r="BH266" s="86" t="s">
        <v>60</v>
      </c>
      <c r="BI266" s="76" t="s">
        <v>1414</v>
      </c>
      <c r="BJ266">
        <f t="shared" si="8"/>
        <v>7</v>
      </c>
      <c r="BK266" s="87">
        <f t="shared" si="9"/>
        <v>61</v>
      </c>
      <c r="BL266" s="87"/>
      <c r="BM266" s="86" t="str">
        <f>_xlfn.XLOOKUP(Form_Responses181112[[#This Row],[Sekolah School (Cleansed)]],'Quality Check'!$B$11:$B$14,'Quality Check'!$C$11:$C$14,)</f>
        <v>Urban</v>
      </c>
      <c r="BN266" s="86" t="str">
        <f>_xlfn.XLOOKUP(Form_Responses181112[[#This Row],[Sekolah School (Cleansed)]],'Quality Check'!$B$11:$B$14,'Quality Check'!$D$11:$D$14,)</f>
        <v>Intervention Group (IG)</v>
      </c>
    </row>
    <row r="267" spans="1:66" ht="13.2" x14ac:dyDescent="0.25">
      <c r="A267" s="82">
        <v>45573.47913472222</v>
      </c>
      <c r="B267" s="83" t="s">
        <v>764</v>
      </c>
      <c r="C267" s="84" t="s">
        <v>765</v>
      </c>
      <c r="D267" s="83">
        <v>63.39</v>
      </c>
      <c r="E267" s="83">
        <v>0.25</v>
      </c>
      <c r="F267" s="83" t="s">
        <v>423</v>
      </c>
      <c r="G267" s="83" t="s">
        <v>76</v>
      </c>
      <c r="H267" s="83" t="s">
        <v>683</v>
      </c>
      <c r="I267" s="83" t="s">
        <v>63</v>
      </c>
      <c r="J267" s="83" t="s">
        <v>64</v>
      </c>
      <c r="K267" s="83" t="s">
        <v>64</v>
      </c>
      <c r="L267" s="83" t="s">
        <v>64</v>
      </c>
      <c r="M267" s="83" t="s">
        <v>84</v>
      </c>
      <c r="N267" s="83" t="s">
        <v>84</v>
      </c>
      <c r="O267" s="83" t="s">
        <v>84</v>
      </c>
      <c r="P267" s="83" t="s">
        <v>84</v>
      </c>
      <c r="Q267" s="83" t="s">
        <v>84</v>
      </c>
      <c r="R267" s="83" t="s">
        <v>64</v>
      </c>
      <c r="S267" s="83" t="s">
        <v>84</v>
      </c>
      <c r="T267" s="83" t="s">
        <v>64</v>
      </c>
      <c r="U267" s="83" t="s">
        <v>64</v>
      </c>
      <c r="V267" s="83" t="s">
        <v>64</v>
      </c>
      <c r="W267" s="83" t="s">
        <v>64</v>
      </c>
      <c r="X267" s="83" t="s">
        <v>64</v>
      </c>
      <c r="Y267" s="83" t="s">
        <v>64</v>
      </c>
      <c r="Z267" s="83" t="s">
        <v>66</v>
      </c>
      <c r="AA267" s="83" t="s">
        <v>65</v>
      </c>
      <c r="AB267" s="83" t="s">
        <v>66</v>
      </c>
      <c r="AC267" s="83" t="s">
        <v>66</v>
      </c>
      <c r="AD267" s="83" t="s">
        <v>66</v>
      </c>
      <c r="AE267" s="83" t="s">
        <v>65</v>
      </c>
      <c r="AF267" s="83" t="s">
        <v>66</v>
      </c>
      <c r="AG267" s="83" t="s">
        <v>66</v>
      </c>
      <c r="AH267" s="83" t="s">
        <v>79</v>
      </c>
      <c r="AI267" s="83" t="s">
        <v>66</v>
      </c>
      <c r="AJ267" s="83" t="s">
        <v>65</v>
      </c>
      <c r="AK267" s="83" t="s">
        <v>66</v>
      </c>
      <c r="AL267" s="83" t="s">
        <v>66</v>
      </c>
      <c r="AM267" s="83" t="s">
        <v>66</v>
      </c>
      <c r="AN267" s="83" t="s">
        <v>65</v>
      </c>
      <c r="AO267" s="83" t="s">
        <v>66</v>
      </c>
      <c r="AP267" s="83" t="s">
        <v>67</v>
      </c>
      <c r="AQ267" s="83" t="s">
        <v>67</v>
      </c>
      <c r="AR267" s="83" t="s">
        <v>86</v>
      </c>
      <c r="AS267" s="83" t="s">
        <v>81</v>
      </c>
      <c r="AT267" s="83" t="s">
        <v>69</v>
      </c>
      <c r="AU267" s="83" t="s">
        <v>70</v>
      </c>
      <c r="AV267" s="83" t="s">
        <v>71</v>
      </c>
      <c r="AW267" s="83" t="s">
        <v>72</v>
      </c>
      <c r="AX267" s="83" t="s">
        <v>63</v>
      </c>
      <c r="AY267" s="83" t="s">
        <v>63</v>
      </c>
      <c r="AZ267" s="83" t="s">
        <v>63</v>
      </c>
      <c r="BA267" s="83" t="s">
        <v>72</v>
      </c>
      <c r="BB267" s="83" t="s">
        <v>72</v>
      </c>
      <c r="BC267" s="83" t="s">
        <v>73</v>
      </c>
      <c r="BD267" s="83"/>
      <c r="BE267" s="83" t="s">
        <v>73</v>
      </c>
      <c r="BF267" s="83"/>
      <c r="BG267" s="87" t="s">
        <v>631</v>
      </c>
      <c r="BH267" s="86" t="s">
        <v>60</v>
      </c>
      <c r="BI267" s="76" t="s">
        <v>1414</v>
      </c>
      <c r="BJ267">
        <f t="shared" si="8"/>
        <v>10</v>
      </c>
      <c r="BK267" s="87">
        <f t="shared" si="9"/>
        <v>50</v>
      </c>
      <c r="BL267" s="87"/>
      <c r="BM267" s="86" t="str">
        <f>_xlfn.XLOOKUP(Form_Responses181112[[#This Row],[Sekolah School (Cleansed)]],'Quality Check'!$B$11:$B$14,'Quality Check'!$C$11:$C$14,)</f>
        <v>Urban</v>
      </c>
      <c r="BN267" s="86" t="str">
        <f>_xlfn.XLOOKUP(Form_Responses181112[[#This Row],[Sekolah School (Cleansed)]],'Quality Check'!$B$11:$B$14,'Quality Check'!$D$11:$D$14,)</f>
        <v>Intervention Group (IG)</v>
      </c>
    </row>
    <row r="268" spans="1:66" ht="13.2" x14ac:dyDescent="0.25">
      <c r="A268" s="82">
        <v>45573.479737476853</v>
      </c>
      <c r="B268" s="83" t="s">
        <v>766</v>
      </c>
      <c r="C268" s="84" t="s">
        <v>767</v>
      </c>
      <c r="D268" s="83">
        <v>42.9</v>
      </c>
      <c r="E268" s="83">
        <v>0.28999999999999998</v>
      </c>
      <c r="F268" s="83" t="s">
        <v>423</v>
      </c>
      <c r="G268" s="83" t="s">
        <v>76</v>
      </c>
      <c r="H268" s="83" t="s">
        <v>648</v>
      </c>
      <c r="I268" s="83" t="s">
        <v>73</v>
      </c>
      <c r="J268" s="83" t="s">
        <v>64</v>
      </c>
      <c r="K268" s="83" t="s">
        <v>84</v>
      </c>
      <c r="L268" s="83" t="s">
        <v>64</v>
      </c>
      <c r="M268" s="83" t="s">
        <v>84</v>
      </c>
      <c r="N268" s="83" t="s">
        <v>84</v>
      </c>
      <c r="O268" s="83" t="s">
        <v>64</v>
      </c>
      <c r="P268" s="83" t="s">
        <v>84</v>
      </c>
      <c r="Q268" s="83" t="s">
        <v>84</v>
      </c>
      <c r="R268" s="83" t="s">
        <v>64</v>
      </c>
      <c r="S268" s="83" t="s">
        <v>64</v>
      </c>
      <c r="T268" s="83" t="s">
        <v>78</v>
      </c>
      <c r="U268" s="83" t="s">
        <v>64</v>
      </c>
      <c r="V268" s="83" t="s">
        <v>64</v>
      </c>
      <c r="W268" s="83" t="s">
        <v>64</v>
      </c>
      <c r="X268" s="83" t="s">
        <v>84</v>
      </c>
      <c r="Y268" s="83" t="s">
        <v>78</v>
      </c>
      <c r="Z268" s="83" t="s">
        <v>66</v>
      </c>
      <c r="AA268" s="83" t="s">
        <v>65</v>
      </c>
      <c r="AB268" s="83" t="s">
        <v>65</v>
      </c>
      <c r="AC268" s="83" t="s">
        <v>66</v>
      </c>
      <c r="AD268" s="83" t="s">
        <v>66</v>
      </c>
      <c r="AE268" s="83" t="s">
        <v>65</v>
      </c>
      <c r="AF268" s="83" t="s">
        <v>65</v>
      </c>
      <c r="AG268" s="83" t="s">
        <v>66</v>
      </c>
      <c r="AH268" s="83" t="s">
        <v>66</v>
      </c>
      <c r="AI268" s="83" t="s">
        <v>79</v>
      </c>
      <c r="AJ268" s="83" t="s">
        <v>65</v>
      </c>
      <c r="AK268" s="83" t="s">
        <v>65</v>
      </c>
      <c r="AL268" s="83" t="s">
        <v>65</v>
      </c>
      <c r="AM268" s="83" t="s">
        <v>65</v>
      </c>
      <c r="AN268" s="83" t="s">
        <v>66</v>
      </c>
      <c r="AO268" s="83" t="s">
        <v>66</v>
      </c>
      <c r="AP268" s="83" t="s">
        <v>85</v>
      </c>
      <c r="AQ268" s="83" t="s">
        <v>85</v>
      </c>
      <c r="AR268" s="83" t="s">
        <v>63</v>
      </c>
      <c r="AS268" s="83" t="s">
        <v>81</v>
      </c>
      <c r="AT268" s="83" t="s">
        <v>87</v>
      </c>
      <c r="AU268" s="83" t="s">
        <v>70</v>
      </c>
      <c r="AV268" s="83" t="s">
        <v>71</v>
      </c>
      <c r="AW268" s="83" t="s">
        <v>72</v>
      </c>
      <c r="AX268" s="83" t="s">
        <v>72</v>
      </c>
      <c r="AY268" s="83" t="s">
        <v>63</v>
      </c>
      <c r="AZ268" s="83" t="s">
        <v>63</v>
      </c>
      <c r="BA268" s="83" t="s">
        <v>63</v>
      </c>
      <c r="BB268" s="83" t="s">
        <v>72</v>
      </c>
      <c r="BC268" s="83" t="s">
        <v>73</v>
      </c>
      <c r="BD268" s="83"/>
      <c r="BE268" s="83" t="s">
        <v>73</v>
      </c>
      <c r="BF268" s="83"/>
      <c r="BG268" s="87" t="s">
        <v>631</v>
      </c>
      <c r="BH268" s="86" t="s">
        <v>60</v>
      </c>
      <c r="BI268" s="76" t="s">
        <v>1415</v>
      </c>
      <c r="BJ268">
        <f t="shared" si="8"/>
        <v>8</v>
      </c>
      <c r="BK268" s="87">
        <f t="shared" si="9"/>
        <v>56</v>
      </c>
      <c r="BL268" s="87"/>
      <c r="BM268" s="86" t="str">
        <f>_xlfn.XLOOKUP(Form_Responses181112[[#This Row],[Sekolah School (Cleansed)]],'Quality Check'!$B$11:$B$14,'Quality Check'!$C$11:$C$14,)</f>
        <v>Urban</v>
      </c>
      <c r="BN268" s="86" t="str">
        <f>_xlfn.XLOOKUP(Form_Responses181112[[#This Row],[Sekolah School (Cleansed)]],'Quality Check'!$B$11:$B$14,'Quality Check'!$D$11:$D$14,)</f>
        <v>Intervention Group (IG)</v>
      </c>
    </row>
    <row r="269" spans="1:66" ht="13.2" x14ac:dyDescent="0.25">
      <c r="A269" s="82">
        <v>45573.480583506942</v>
      </c>
      <c r="B269" s="83" t="s">
        <v>768</v>
      </c>
      <c r="C269" s="84" t="s">
        <v>769</v>
      </c>
      <c r="D269" s="83">
        <v>25.9</v>
      </c>
      <c r="E269" s="83">
        <v>0.13</v>
      </c>
      <c r="F269" s="83" t="s">
        <v>423</v>
      </c>
      <c r="G269" s="83" t="s">
        <v>76</v>
      </c>
      <c r="H269" s="83" t="s">
        <v>683</v>
      </c>
      <c r="I269" s="83" t="s">
        <v>73</v>
      </c>
      <c r="J269" s="83" t="s">
        <v>64</v>
      </c>
      <c r="K269" s="83" t="s">
        <v>78</v>
      </c>
      <c r="L269" s="83" t="s">
        <v>64</v>
      </c>
      <c r="M269" s="83" t="s">
        <v>84</v>
      </c>
      <c r="N269" s="83" t="s">
        <v>64</v>
      </c>
      <c r="O269" s="83" t="s">
        <v>64</v>
      </c>
      <c r="P269" s="83" t="s">
        <v>84</v>
      </c>
      <c r="Q269" s="83" t="s">
        <v>64</v>
      </c>
      <c r="R269" s="83" t="s">
        <v>84</v>
      </c>
      <c r="S269" s="83" t="s">
        <v>84</v>
      </c>
      <c r="T269" s="83" t="s">
        <v>64</v>
      </c>
      <c r="U269" s="83" t="s">
        <v>84</v>
      </c>
      <c r="V269" s="83" t="s">
        <v>64</v>
      </c>
      <c r="W269" s="83" t="s">
        <v>84</v>
      </c>
      <c r="X269" s="83" t="s">
        <v>84</v>
      </c>
      <c r="Y269" s="83" t="s">
        <v>78</v>
      </c>
      <c r="Z269" s="83" t="s">
        <v>66</v>
      </c>
      <c r="AA269" s="83" t="s">
        <v>66</v>
      </c>
      <c r="AB269" s="83" t="s">
        <v>66</v>
      </c>
      <c r="AC269" s="83" t="s">
        <v>66</v>
      </c>
      <c r="AD269" s="83" t="s">
        <v>66</v>
      </c>
      <c r="AE269" s="83" t="s">
        <v>66</v>
      </c>
      <c r="AF269" s="83" t="s">
        <v>66</v>
      </c>
      <c r="AG269" s="83" t="s">
        <v>79</v>
      </c>
      <c r="AH269" s="83" t="s">
        <v>79</v>
      </c>
      <c r="AI269" s="83" t="s">
        <v>66</v>
      </c>
      <c r="AJ269" s="83" t="s">
        <v>65</v>
      </c>
      <c r="AK269" s="83" t="s">
        <v>66</v>
      </c>
      <c r="AL269" s="83" t="s">
        <v>66</v>
      </c>
      <c r="AM269" s="83" t="s">
        <v>66</v>
      </c>
      <c r="AN269" s="83" t="s">
        <v>66</v>
      </c>
      <c r="AO269" s="83" t="s">
        <v>66</v>
      </c>
      <c r="AP269" s="83" t="s">
        <v>67</v>
      </c>
      <c r="AQ269" s="83" t="s">
        <v>67</v>
      </c>
      <c r="AR269" s="83" t="s">
        <v>86</v>
      </c>
      <c r="AS269" s="83" t="s">
        <v>68</v>
      </c>
      <c r="AT269" s="83" t="s">
        <v>87</v>
      </c>
      <c r="AU269" s="83" t="s">
        <v>93</v>
      </c>
      <c r="AV269" s="83" t="s">
        <v>80</v>
      </c>
      <c r="AW269" s="83" t="s">
        <v>63</v>
      </c>
      <c r="AX269" s="83" t="s">
        <v>72</v>
      </c>
      <c r="AY269" s="83" t="s">
        <v>63</v>
      </c>
      <c r="AZ269" s="83" t="s">
        <v>63</v>
      </c>
      <c r="BA269" s="83" t="s">
        <v>63</v>
      </c>
      <c r="BB269" s="83" t="s">
        <v>72</v>
      </c>
      <c r="BC269" s="83" t="s">
        <v>73</v>
      </c>
      <c r="BD269" s="83"/>
      <c r="BE269" s="83" t="s">
        <v>73</v>
      </c>
      <c r="BF269" s="83"/>
      <c r="BG269" s="87" t="s">
        <v>631</v>
      </c>
      <c r="BH269" s="86" t="s">
        <v>60</v>
      </c>
      <c r="BI269" s="76" t="s">
        <v>1415</v>
      </c>
      <c r="BJ269">
        <f t="shared" si="8"/>
        <v>7</v>
      </c>
      <c r="BK269" s="87">
        <f t="shared" si="9"/>
        <v>46</v>
      </c>
      <c r="BL269" s="87"/>
      <c r="BM269" s="86" t="str">
        <f>_xlfn.XLOOKUP(Form_Responses181112[[#This Row],[Sekolah School (Cleansed)]],'Quality Check'!$B$11:$B$14,'Quality Check'!$C$11:$C$14,)</f>
        <v>Urban</v>
      </c>
      <c r="BN269" s="86" t="str">
        <f>_xlfn.XLOOKUP(Form_Responses181112[[#This Row],[Sekolah School (Cleansed)]],'Quality Check'!$B$11:$B$14,'Quality Check'!$D$11:$D$14,)</f>
        <v>Intervention Group (IG)</v>
      </c>
    </row>
    <row r="270" spans="1:66" ht="13.2" x14ac:dyDescent="0.25">
      <c r="A270" s="82">
        <v>45573.482184490742</v>
      </c>
      <c r="B270" s="83" t="s">
        <v>770</v>
      </c>
      <c r="C270" s="84" t="s">
        <v>771</v>
      </c>
      <c r="D270" s="83">
        <v>33.93</v>
      </c>
      <c r="E270" s="83">
        <v>0.13</v>
      </c>
      <c r="F270" s="83" t="s">
        <v>423</v>
      </c>
      <c r="G270" s="83" t="s">
        <v>76</v>
      </c>
      <c r="H270" s="83" t="s">
        <v>716</v>
      </c>
      <c r="I270" s="83" t="s">
        <v>63</v>
      </c>
      <c r="J270" s="83" t="s">
        <v>64</v>
      </c>
      <c r="K270" s="83" t="s">
        <v>84</v>
      </c>
      <c r="L270" s="83" t="s">
        <v>64</v>
      </c>
      <c r="M270" s="83" t="s">
        <v>84</v>
      </c>
      <c r="N270" s="83" t="s">
        <v>64</v>
      </c>
      <c r="O270" s="83" t="s">
        <v>64</v>
      </c>
      <c r="P270" s="83" t="s">
        <v>84</v>
      </c>
      <c r="Q270" s="83" t="s">
        <v>84</v>
      </c>
      <c r="R270" s="83" t="s">
        <v>64</v>
      </c>
      <c r="S270" s="83" t="s">
        <v>64</v>
      </c>
      <c r="T270" s="83" t="s">
        <v>64</v>
      </c>
      <c r="U270" s="83" t="s">
        <v>84</v>
      </c>
      <c r="V270" s="83" t="s">
        <v>64</v>
      </c>
      <c r="W270" s="83" t="s">
        <v>64</v>
      </c>
      <c r="X270" s="83" t="s">
        <v>64</v>
      </c>
      <c r="Y270" s="83" t="s">
        <v>64</v>
      </c>
      <c r="Z270" s="83" t="s">
        <v>65</v>
      </c>
      <c r="AA270" s="83" t="s">
        <v>66</v>
      </c>
      <c r="AB270" s="83" t="s">
        <v>66</v>
      </c>
      <c r="AC270" s="83" t="s">
        <v>65</v>
      </c>
      <c r="AD270" s="83" t="s">
        <v>65</v>
      </c>
      <c r="AE270" s="83" t="s">
        <v>65</v>
      </c>
      <c r="AF270" s="83" t="s">
        <v>66</v>
      </c>
      <c r="AG270" s="83" t="s">
        <v>65</v>
      </c>
      <c r="AH270" s="83" t="s">
        <v>65</v>
      </c>
      <c r="AI270" s="83" t="s">
        <v>101</v>
      </c>
      <c r="AJ270" s="83" t="s">
        <v>65</v>
      </c>
      <c r="AK270" s="83" t="s">
        <v>65</v>
      </c>
      <c r="AL270" s="83" t="s">
        <v>65</v>
      </c>
      <c r="AM270" s="83" t="s">
        <v>66</v>
      </c>
      <c r="AN270" s="83" t="s">
        <v>66</v>
      </c>
      <c r="AO270" s="83" t="s">
        <v>66</v>
      </c>
      <c r="AP270" s="83" t="s">
        <v>67</v>
      </c>
      <c r="AQ270" s="83" t="s">
        <v>67</v>
      </c>
      <c r="AR270" s="83" t="s">
        <v>86</v>
      </c>
      <c r="AS270" s="83" t="s">
        <v>772</v>
      </c>
      <c r="AT270" s="83" t="s">
        <v>87</v>
      </c>
      <c r="AU270" s="83" t="s">
        <v>67</v>
      </c>
      <c r="AV270" s="83" t="s">
        <v>71</v>
      </c>
      <c r="AW270" s="83" t="s">
        <v>72</v>
      </c>
      <c r="AX270" s="83" t="s">
        <v>72</v>
      </c>
      <c r="AY270" s="83" t="s">
        <v>73</v>
      </c>
      <c r="AZ270" s="83" t="s">
        <v>72</v>
      </c>
      <c r="BA270" s="83" t="s">
        <v>73</v>
      </c>
      <c r="BB270" s="83" t="s">
        <v>73</v>
      </c>
      <c r="BC270" s="83" t="s">
        <v>73</v>
      </c>
      <c r="BD270" s="83"/>
      <c r="BE270" s="83" t="s">
        <v>73</v>
      </c>
      <c r="BF270" s="83"/>
      <c r="BG270" s="87" t="s">
        <v>631</v>
      </c>
      <c r="BH270" s="86" t="s">
        <v>60</v>
      </c>
      <c r="BI270" s="76" t="s">
        <v>1414</v>
      </c>
      <c r="BJ270">
        <f t="shared" si="8"/>
        <v>11</v>
      </c>
      <c r="BK270" s="87">
        <f t="shared" si="9"/>
        <v>58</v>
      </c>
      <c r="BL270" s="87"/>
      <c r="BM270" s="86" t="str">
        <f>_xlfn.XLOOKUP(Form_Responses181112[[#This Row],[Sekolah School (Cleansed)]],'Quality Check'!$B$11:$B$14,'Quality Check'!$C$11:$C$14,)</f>
        <v>Urban</v>
      </c>
      <c r="BN270" s="86" t="str">
        <f>_xlfn.XLOOKUP(Form_Responses181112[[#This Row],[Sekolah School (Cleansed)]],'Quality Check'!$B$11:$B$14,'Quality Check'!$D$11:$D$14,)</f>
        <v>Intervention Group (IG)</v>
      </c>
    </row>
    <row r="271" spans="1:66" ht="13.2" x14ac:dyDescent="0.25">
      <c r="A271" s="82">
        <v>45573.484373946761</v>
      </c>
      <c r="B271" s="83" t="s">
        <v>773</v>
      </c>
      <c r="C271" s="84" t="s">
        <v>774</v>
      </c>
      <c r="D271" s="83">
        <v>28.6</v>
      </c>
      <c r="E271" s="83">
        <v>0.13</v>
      </c>
      <c r="F271" s="83" t="s">
        <v>423</v>
      </c>
      <c r="G271" s="83" t="s">
        <v>539</v>
      </c>
      <c r="H271" s="83" t="s">
        <v>614</v>
      </c>
      <c r="I271" s="83" t="s">
        <v>73</v>
      </c>
      <c r="J271" s="83" t="s">
        <v>64</v>
      </c>
      <c r="K271" s="83" t="s">
        <v>64</v>
      </c>
      <c r="L271" s="83" t="s">
        <v>64</v>
      </c>
      <c r="M271" s="83" t="s">
        <v>84</v>
      </c>
      <c r="N271" s="83" t="s">
        <v>84</v>
      </c>
      <c r="O271" s="83" t="s">
        <v>64</v>
      </c>
      <c r="P271" s="83" t="s">
        <v>84</v>
      </c>
      <c r="Q271" s="83" t="s">
        <v>84</v>
      </c>
      <c r="R271" s="83" t="s">
        <v>64</v>
      </c>
      <c r="S271" s="83" t="s">
        <v>84</v>
      </c>
      <c r="T271" s="83" t="s">
        <v>64</v>
      </c>
      <c r="U271" s="83" t="s">
        <v>64</v>
      </c>
      <c r="V271" s="83" t="s">
        <v>64</v>
      </c>
      <c r="W271" s="83" t="s">
        <v>78</v>
      </c>
      <c r="X271" s="83" t="s">
        <v>64</v>
      </c>
      <c r="Y271" s="83" t="s">
        <v>64</v>
      </c>
      <c r="Z271" s="83" t="s">
        <v>66</v>
      </c>
      <c r="AA271" s="83" t="s">
        <v>65</v>
      </c>
      <c r="AB271" s="83" t="s">
        <v>66</v>
      </c>
      <c r="AC271" s="83" t="s">
        <v>66</v>
      </c>
      <c r="AD271" s="83" t="s">
        <v>65</v>
      </c>
      <c r="AE271" s="83" t="s">
        <v>66</v>
      </c>
      <c r="AF271" s="83" t="s">
        <v>66</v>
      </c>
      <c r="AG271" s="83" t="s">
        <v>66</v>
      </c>
      <c r="AH271" s="83" t="s">
        <v>65</v>
      </c>
      <c r="AI271" s="83" t="s">
        <v>101</v>
      </c>
      <c r="AJ271" s="83" t="s">
        <v>65</v>
      </c>
      <c r="AK271" s="83" t="s">
        <v>66</v>
      </c>
      <c r="AL271" s="83" t="s">
        <v>66</v>
      </c>
      <c r="AM271" s="83" t="s">
        <v>66</v>
      </c>
      <c r="AN271" s="83" t="s">
        <v>66</v>
      </c>
      <c r="AO271" s="83" t="s">
        <v>66</v>
      </c>
      <c r="AP271" s="83" t="s">
        <v>80</v>
      </c>
      <c r="AQ271" s="83" t="s">
        <v>80</v>
      </c>
      <c r="AR271" s="83" t="s">
        <v>86</v>
      </c>
      <c r="AS271" s="83" t="s">
        <v>97</v>
      </c>
      <c r="AT271" s="83" t="s">
        <v>775</v>
      </c>
      <c r="AU271" s="83" t="s">
        <v>70</v>
      </c>
      <c r="AV271" s="83" t="s">
        <v>71</v>
      </c>
      <c r="AW271" s="83" t="s">
        <v>73</v>
      </c>
      <c r="AX271" s="83" t="s">
        <v>63</v>
      </c>
      <c r="AY271" s="83" t="s">
        <v>72</v>
      </c>
      <c r="AZ271" s="83" t="s">
        <v>72</v>
      </c>
      <c r="BA271" s="83" t="s">
        <v>72</v>
      </c>
      <c r="BB271" s="83" t="s">
        <v>72</v>
      </c>
      <c r="BC271" s="83" t="s">
        <v>73</v>
      </c>
      <c r="BD271" s="83"/>
      <c r="BE271" s="83" t="s">
        <v>73</v>
      </c>
      <c r="BF271" s="83"/>
      <c r="BG271" s="87" t="s">
        <v>631</v>
      </c>
      <c r="BH271" s="86" t="s">
        <v>60</v>
      </c>
      <c r="BI271" s="76" t="s">
        <v>1415</v>
      </c>
      <c r="BJ271">
        <f t="shared" si="8"/>
        <v>10</v>
      </c>
      <c r="BK271" s="87">
        <f t="shared" si="9"/>
        <v>53</v>
      </c>
      <c r="BL271" s="87"/>
      <c r="BM271" s="86" t="str">
        <f>_xlfn.XLOOKUP(Form_Responses181112[[#This Row],[Sekolah School (Cleansed)]],'Quality Check'!$B$11:$B$14,'Quality Check'!$C$11:$C$14,)</f>
        <v>Urban</v>
      </c>
      <c r="BN271" s="86" t="str">
        <f>_xlfn.XLOOKUP(Form_Responses181112[[#This Row],[Sekolah School (Cleansed)]],'Quality Check'!$B$11:$B$14,'Quality Check'!$D$11:$D$14,)</f>
        <v>Intervention Group (IG)</v>
      </c>
    </row>
    <row r="272" spans="1:66" ht="13.2" x14ac:dyDescent="0.25">
      <c r="A272" s="82">
        <v>45573.484891168977</v>
      </c>
      <c r="B272" s="83" t="s">
        <v>776</v>
      </c>
      <c r="C272" s="84" t="s">
        <v>777</v>
      </c>
      <c r="D272" s="83">
        <v>33.04</v>
      </c>
      <c r="E272" s="83">
        <v>0.13</v>
      </c>
      <c r="F272" s="83" t="s">
        <v>423</v>
      </c>
      <c r="G272" s="83" t="s">
        <v>76</v>
      </c>
      <c r="H272" s="83" t="s">
        <v>648</v>
      </c>
      <c r="I272" s="83" t="s">
        <v>73</v>
      </c>
      <c r="J272" s="83" t="s">
        <v>64</v>
      </c>
      <c r="K272" s="83" t="s">
        <v>84</v>
      </c>
      <c r="L272" s="83" t="s">
        <v>78</v>
      </c>
      <c r="M272" s="83" t="s">
        <v>64</v>
      </c>
      <c r="N272" s="83" t="s">
        <v>64</v>
      </c>
      <c r="O272" s="83" t="s">
        <v>64</v>
      </c>
      <c r="P272" s="83" t="s">
        <v>84</v>
      </c>
      <c r="Q272" s="83" t="s">
        <v>64</v>
      </c>
      <c r="R272" s="83" t="s">
        <v>64</v>
      </c>
      <c r="S272" s="83" t="s">
        <v>64</v>
      </c>
      <c r="T272" s="83" t="s">
        <v>64</v>
      </c>
      <c r="U272" s="83" t="s">
        <v>84</v>
      </c>
      <c r="V272" s="83" t="s">
        <v>84</v>
      </c>
      <c r="W272" s="83" t="s">
        <v>64</v>
      </c>
      <c r="X272" s="83" t="s">
        <v>84</v>
      </c>
      <c r="Y272" s="83" t="s">
        <v>78</v>
      </c>
      <c r="Z272" s="83" t="s">
        <v>66</v>
      </c>
      <c r="AA272" s="83" t="s">
        <v>66</v>
      </c>
      <c r="AB272" s="83" t="s">
        <v>65</v>
      </c>
      <c r="AC272" s="83" t="s">
        <v>66</v>
      </c>
      <c r="AD272" s="83" t="s">
        <v>65</v>
      </c>
      <c r="AE272" s="83" t="s">
        <v>66</v>
      </c>
      <c r="AF272" s="83" t="s">
        <v>66</v>
      </c>
      <c r="AG272" s="83" t="s">
        <v>66</v>
      </c>
      <c r="AH272" s="83" t="s">
        <v>66</v>
      </c>
      <c r="AI272" s="83" t="s">
        <v>79</v>
      </c>
      <c r="AJ272" s="83" t="s">
        <v>66</v>
      </c>
      <c r="AK272" s="83" t="s">
        <v>66</v>
      </c>
      <c r="AL272" s="83" t="s">
        <v>66</v>
      </c>
      <c r="AM272" s="83" t="s">
        <v>66</v>
      </c>
      <c r="AN272" s="83" t="s">
        <v>66</v>
      </c>
      <c r="AO272" s="83" t="s">
        <v>66</v>
      </c>
      <c r="AP272" s="83" t="s">
        <v>85</v>
      </c>
      <c r="AQ272" s="83" t="s">
        <v>151</v>
      </c>
      <c r="AR272" s="83" t="s">
        <v>73</v>
      </c>
      <c r="AS272" s="83" t="s">
        <v>81</v>
      </c>
      <c r="AT272" s="83" t="s">
        <v>169</v>
      </c>
      <c r="AU272" s="83" t="s">
        <v>85</v>
      </c>
      <c r="AV272" s="83" t="s">
        <v>67</v>
      </c>
      <c r="AW272" s="83" t="s">
        <v>63</v>
      </c>
      <c r="AX272" s="83" t="s">
        <v>72</v>
      </c>
      <c r="AY272" s="83" t="s">
        <v>63</v>
      </c>
      <c r="AZ272" s="83" t="s">
        <v>63</v>
      </c>
      <c r="BA272" s="83" t="s">
        <v>63</v>
      </c>
      <c r="BB272" s="83" t="s">
        <v>63</v>
      </c>
      <c r="BC272" s="83" t="s">
        <v>73</v>
      </c>
      <c r="BD272" s="83"/>
      <c r="BE272" s="83" t="s">
        <v>73</v>
      </c>
      <c r="BF272" s="83"/>
      <c r="BG272" s="87" t="s">
        <v>631</v>
      </c>
      <c r="BH272" s="86" t="s">
        <v>60</v>
      </c>
      <c r="BI272" s="76" t="s">
        <v>1415</v>
      </c>
      <c r="BJ272">
        <f t="shared" si="8"/>
        <v>8</v>
      </c>
      <c r="BK272" s="87">
        <f t="shared" si="9"/>
        <v>50</v>
      </c>
      <c r="BL272" s="87"/>
      <c r="BM272" s="86" t="str">
        <f>_xlfn.XLOOKUP(Form_Responses181112[[#This Row],[Sekolah School (Cleansed)]],'Quality Check'!$B$11:$B$14,'Quality Check'!$C$11:$C$14,)</f>
        <v>Urban</v>
      </c>
      <c r="BN272" s="86" t="str">
        <f>_xlfn.XLOOKUP(Form_Responses181112[[#This Row],[Sekolah School (Cleansed)]],'Quality Check'!$B$11:$B$14,'Quality Check'!$D$11:$D$14,)</f>
        <v>Intervention Group (IG)</v>
      </c>
    </row>
    <row r="273" spans="1:66" ht="13.2" x14ac:dyDescent="0.25">
      <c r="A273" s="82">
        <v>45573.486832129631</v>
      </c>
      <c r="B273" s="83" t="s">
        <v>778</v>
      </c>
      <c r="C273" s="84" t="s">
        <v>779</v>
      </c>
      <c r="D273" s="83">
        <v>64.3</v>
      </c>
      <c r="E273" s="83">
        <v>0.21</v>
      </c>
      <c r="F273" s="83" t="s">
        <v>423</v>
      </c>
      <c r="G273" s="83" t="s">
        <v>76</v>
      </c>
      <c r="H273" s="83" t="s">
        <v>683</v>
      </c>
      <c r="I273" s="83" t="s">
        <v>63</v>
      </c>
      <c r="J273" s="83" t="s">
        <v>64</v>
      </c>
      <c r="K273" s="83" t="s">
        <v>64</v>
      </c>
      <c r="L273" s="83" t="s">
        <v>64</v>
      </c>
      <c r="M273" s="83" t="s">
        <v>78</v>
      </c>
      <c r="N273" s="83" t="s">
        <v>64</v>
      </c>
      <c r="O273" s="83" t="s">
        <v>64</v>
      </c>
      <c r="P273" s="83" t="s">
        <v>84</v>
      </c>
      <c r="Q273" s="83" t="s">
        <v>64</v>
      </c>
      <c r="R273" s="83" t="s">
        <v>64</v>
      </c>
      <c r="S273" s="83" t="s">
        <v>64</v>
      </c>
      <c r="T273" s="83" t="s">
        <v>64</v>
      </c>
      <c r="U273" s="83" t="s">
        <v>64</v>
      </c>
      <c r="V273" s="83" t="s">
        <v>64</v>
      </c>
      <c r="W273" s="83" t="s">
        <v>64</v>
      </c>
      <c r="X273" s="83" t="s">
        <v>84</v>
      </c>
      <c r="Y273" s="83" t="s">
        <v>64</v>
      </c>
      <c r="Z273" s="83" t="s">
        <v>65</v>
      </c>
      <c r="AA273" s="83" t="s">
        <v>65</v>
      </c>
      <c r="AB273" s="83" t="s">
        <v>65</v>
      </c>
      <c r="AC273" s="83" t="s">
        <v>65</v>
      </c>
      <c r="AD273" s="83" t="s">
        <v>65</v>
      </c>
      <c r="AE273" s="83" t="s">
        <v>65</v>
      </c>
      <c r="AF273" s="83" t="s">
        <v>65</v>
      </c>
      <c r="AG273" s="83" t="s">
        <v>65</v>
      </c>
      <c r="AH273" s="83" t="s">
        <v>66</v>
      </c>
      <c r="AI273" s="83" t="s">
        <v>101</v>
      </c>
      <c r="AJ273" s="83" t="s">
        <v>65</v>
      </c>
      <c r="AK273" s="83" t="s">
        <v>65</v>
      </c>
      <c r="AL273" s="83" t="s">
        <v>65</v>
      </c>
      <c r="AM273" s="83" t="s">
        <v>65</v>
      </c>
      <c r="AN273" s="83" t="s">
        <v>66</v>
      </c>
      <c r="AO273" s="83" t="s">
        <v>65</v>
      </c>
      <c r="AP273" s="83" t="s">
        <v>67</v>
      </c>
      <c r="AQ273" s="83" t="s">
        <v>67</v>
      </c>
      <c r="AR273" s="83" t="s">
        <v>63</v>
      </c>
      <c r="AS273" s="83" t="s">
        <v>780</v>
      </c>
      <c r="AT273" s="83" t="s">
        <v>169</v>
      </c>
      <c r="AU273" s="83" t="s">
        <v>93</v>
      </c>
      <c r="AV273" s="83" t="s">
        <v>71</v>
      </c>
      <c r="AW273" s="83" t="s">
        <v>73</v>
      </c>
      <c r="AX273" s="83" t="s">
        <v>73</v>
      </c>
      <c r="AY273" s="83" t="s">
        <v>63</v>
      </c>
      <c r="AZ273" s="83" t="s">
        <v>73</v>
      </c>
      <c r="BA273" s="83" t="s">
        <v>73</v>
      </c>
      <c r="BB273" s="83" t="s">
        <v>73</v>
      </c>
      <c r="BC273" s="83" t="s">
        <v>73</v>
      </c>
      <c r="BD273" s="83"/>
      <c r="BE273" s="83" t="s">
        <v>73</v>
      </c>
      <c r="BF273" s="83"/>
      <c r="BG273" s="87" t="s">
        <v>631</v>
      </c>
      <c r="BH273" s="86" t="s">
        <v>60</v>
      </c>
      <c r="BI273" s="76" t="s">
        <v>1414</v>
      </c>
      <c r="BJ273">
        <f t="shared" si="8"/>
        <v>14</v>
      </c>
      <c r="BK273" s="87">
        <f t="shared" si="9"/>
        <v>62</v>
      </c>
      <c r="BL273" s="87"/>
      <c r="BM273" s="86" t="str">
        <f>_xlfn.XLOOKUP(Form_Responses181112[[#This Row],[Sekolah School (Cleansed)]],'Quality Check'!$B$11:$B$14,'Quality Check'!$C$11:$C$14,)</f>
        <v>Urban</v>
      </c>
      <c r="BN273" s="86" t="str">
        <f>_xlfn.XLOOKUP(Form_Responses181112[[#This Row],[Sekolah School (Cleansed)]],'Quality Check'!$B$11:$B$14,'Quality Check'!$D$11:$D$14,)</f>
        <v>Intervention Group (IG)</v>
      </c>
    </row>
    <row r="274" spans="1:66" ht="13.2" x14ac:dyDescent="0.25">
      <c r="A274" s="82">
        <v>45573.487884270835</v>
      </c>
      <c r="B274" s="83" t="s">
        <v>781</v>
      </c>
      <c r="C274" s="84" t="s">
        <v>782</v>
      </c>
      <c r="D274" s="83">
        <v>7.14</v>
      </c>
      <c r="E274" s="83">
        <v>0.42</v>
      </c>
      <c r="F274" s="83" t="s">
        <v>423</v>
      </c>
      <c r="G274" s="83" t="s">
        <v>76</v>
      </c>
      <c r="H274" s="83" t="s">
        <v>631</v>
      </c>
      <c r="I274" s="83" t="s">
        <v>73</v>
      </c>
      <c r="J274" s="83" t="s">
        <v>64</v>
      </c>
      <c r="K274" s="83" t="s">
        <v>84</v>
      </c>
      <c r="L274" s="83" t="s">
        <v>64</v>
      </c>
      <c r="M274" s="83" t="s">
        <v>84</v>
      </c>
      <c r="N274" s="83" t="s">
        <v>64</v>
      </c>
      <c r="O274" s="83" t="s">
        <v>64</v>
      </c>
      <c r="P274" s="83" t="s">
        <v>84</v>
      </c>
      <c r="Q274" s="83" t="s">
        <v>64</v>
      </c>
      <c r="R274" s="83" t="s">
        <v>64</v>
      </c>
      <c r="S274" s="83" t="s">
        <v>64</v>
      </c>
      <c r="T274" s="83" t="s">
        <v>64</v>
      </c>
      <c r="U274" s="83" t="s">
        <v>84</v>
      </c>
      <c r="V274" s="83" t="s">
        <v>64</v>
      </c>
      <c r="W274" s="83" t="s">
        <v>64</v>
      </c>
      <c r="X274" s="83" t="s">
        <v>64</v>
      </c>
      <c r="Y274" s="83" t="s">
        <v>64</v>
      </c>
      <c r="Z274" s="83" t="s">
        <v>65</v>
      </c>
      <c r="AA274" s="83" t="s">
        <v>66</v>
      </c>
      <c r="AB274" s="83" t="s">
        <v>66</v>
      </c>
      <c r="AC274" s="83" t="s">
        <v>65</v>
      </c>
      <c r="AD274" s="83" t="s">
        <v>65</v>
      </c>
      <c r="AE274" s="83" t="s">
        <v>66</v>
      </c>
      <c r="AF274" s="83" t="s">
        <v>66</v>
      </c>
      <c r="AG274" s="83" t="s">
        <v>66</v>
      </c>
      <c r="AH274" s="83" t="s">
        <v>79</v>
      </c>
      <c r="AI274" s="83" t="s">
        <v>79</v>
      </c>
      <c r="AJ274" s="83" t="s">
        <v>65</v>
      </c>
      <c r="AK274" s="83" t="s">
        <v>65</v>
      </c>
      <c r="AL274" s="83" t="s">
        <v>66</v>
      </c>
      <c r="AM274" s="83" t="s">
        <v>65</v>
      </c>
      <c r="AN274" s="83" t="s">
        <v>65</v>
      </c>
      <c r="AO274" s="83" t="s">
        <v>65</v>
      </c>
      <c r="AP274" s="83" t="s">
        <v>85</v>
      </c>
      <c r="AQ274" s="83" t="s">
        <v>85</v>
      </c>
      <c r="AR274" s="83" t="s">
        <v>86</v>
      </c>
      <c r="AS274" s="83" t="s">
        <v>68</v>
      </c>
      <c r="AT274" s="83" t="s">
        <v>87</v>
      </c>
      <c r="AU274" s="83" t="s">
        <v>93</v>
      </c>
      <c r="AV274" s="83" t="s">
        <v>71</v>
      </c>
      <c r="AW274" s="83" t="s">
        <v>72</v>
      </c>
      <c r="AX274" s="83" t="s">
        <v>72</v>
      </c>
      <c r="AY274" s="83" t="s">
        <v>63</v>
      </c>
      <c r="AZ274" s="83" t="s">
        <v>73</v>
      </c>
      <c r="BA274" s="83" t="s">
        <v>72</v>
      </c>
      <c r="BB274" s="83" t="s">
        <v>73</v>
      </c>
      <c r="BC274" s="83" t="s">
        <v>73</v>
      </c>
      <c r="BD274" s="83"/>
      <c r="BE274" s="83" t="s">
        <v>73</v>
      </c>
      <c r="BF274" s="83"/>
      <c r="BG274" s="87" t="s">
        <v>631</v>
      </c>
      <c r="BH274" s="86" t="s">
        <v>60</v>
      </c>
      <c r="BI274" s="76" t="s">
        <v>1415</v>
      </c>
      <c r="BJ274">
        <f t="shared" si="8"/>
        <v>12</v>
      </c>
      <c r="BK274" s="87">
        <f t="shared" si="9"/>
        <v>55</v>
      </c>
      <c r="BL274" s="87"/>
      <c r="BM274" s="86" t="str">
        <f>_xlfn.XLOOKUP(Form_Responses181112[[#This Row],[Sekolah School (Cleansed)]],'Quality Check'!$B$11:$B$14,'Quality Check'!$C$11:$C$14,)</f>
        <v>Urban</v>
      </c>
      <c r="BN274" s="86" t="str">
        <f>_xlfn.XLOOKUP(Form_Responses181112[[#This Row],[Sekolah School (Cleansed)]],'Quality Check'!$B$11:$B$14,'Quality Check'!$D$11:$D$14,)</f>
        <v>Intervention Group (IG)</v>
      </c>
    </row>
    <row r="275" spans="1:66" ht="13.2" x14ac:dyDescent="0.25">
      <c r="A275" s="82">
        <v>45573.488943946759</v>
      </c>
      <c r="B275" s="83" t="s">
        <v>783</v>
      </c>
      <c r="C275" s="84" t="s">
        <v>784</v>
      </c>
      <c r="D275" s="83">
        <v>72.319999999999993</v>
      </c>
      <c r="E275" s="83">
        <v>0.38</v>
      </c>
      <c r="F275" s="83" t="s">
        <v>423</v>
      </c>
      <c r="G275" s="83" t="s">
        <v>76</v>
      </c>
      <c r="H275" s="83" t="s">
        <v>614</v>
      </c>
      <c r="I275" s="83" t="s">
        <v>73</v>
      </c>
      <c r="J275" s="83" t="s">
        <v>64</v>
      </c>
      <c r="K275" s="83" t="s">
        <v>64</v>
      </c>
      <c r="L275" s="83" t="s">
        <v>64</v>
      </c>
      <c r="M275" s="83" t="s">
        <v>78</v>
      </c>
      <c r="N275" s="83" t="s">
        <v>64</v>
      </c>
      <c r="O275" s="83" t="s">
        <v>84</v>
      </c>
      <c r="P275" s="83" t="s">
        <v>64</v>
      </c>
      <c r="Q275" s="83" t="s">
        <v>64</v>
      </c>
      <c r="R275" s="83" t="s">
        <v>64</v>
      </c>
      <c r="S275" s="83" t="s">
        <v>64</v>
      </c>
      <c r="T275" s="83" t="s">
        <v>64</v>
      </c>
      <c r="U275" s="83" t="s">
        <v>84</v>
      </c>
      <c r="V275" s="83" t="s">
        <v>64</v>
      </c>
      <c r="W275" s="83" t="s">
        <v>64</v>
      </c>
      <c r="X275" s="83" t="s">
        <v>64</v>
      </c>
      <c r="Y275" s="83" t="s">
        <v>64</v>
      </c>
      <c r="Z275" s="83" t="s">
        <v>65</v>
      </c>
      <c r="AA275" s="83" t="s">
        <v>65</v>
      </c>
      <c r="AB275" s="83" t="s">
        <v>65</v>
      </c>
      <c r="AC275" s="83" t="s">
        <v>65</v>
      </c>
      <c r="AD275" s="83" t="s">
        <v>65</v>
      </c>
      <c r="AE275" s="83" t="s">
        <v>65</v>
      </c>
      <c r="AF275" s="83" t="s">
        <v>65</v>
      </c>
      <c r="AG275" s="83" t="s">
        <v>66</v>
      </c>
      <c r="AH275" s="83" t="s">
        <v>66</v>
      </c>
      <c r="AI275" s="83" t="s">
        <v>79</v>
      </c>
      <c r="AJ275" s="83" t="s">
        <v>65</v>
      </c>
      <c r="AK275" s="83" t="s">
        <v>66</v>
      </c>
      <c r="AL275" s="83" t="s">
        <v>66</v>
      </c>
      <c r="AM275" s="83" t="s">
        <v>65</v>
      </c>
      <c r="AN275" s="83" t="s">
        <v>65</v>
      </c>
      <c r="AO275" s="83" t="s">
        <v>66</v>
      </c>
      <c r="AP275" s="83" t="s">
        <v>67</v>
      </c>
      <c r="AQ275" s="83" t="s">
        <v>67</v>
      </c>
      <c r="AR275" s="83" t="s">
        <v>63</v>
      </c>
      <c r="AS275" s="83" t="s">
        <v>81</v>
      </c>
      <c r="AT275" s="83" t="s">
        <v>69</v>
      </c>
      <c r="AU275" s="83" t="s">
        <v>80</v>
      </c>
      <c r="AV275" s="83" t="s">
        <v>71</v>
      </c>
      <c r="AW275" s="83" t="s">
        <v>73</v>
      </c>
      <c r="AX275" s="83" t="s">
        <v>72</v>
      </c>
      <c r="AY275" s="83" t="s">
        <v>63</v>
      </c>
      <c r="AZ275" s="83" t="s">
        <v>72</v>
      </c>
      <c r="BA275" s="83" t="s">
        <v>72</v>
      </c>
      <c r="BB275" s="83" t="s">
        <v>73</v>
      </c>
      <c r="BC275" s="83" t="s">
        <v>73</v>
      </c>
      <c r="BD275" s="83"/>
      <c r="BE275" s="83" t="s">
        <v>73</v>
      </c>
      <c r="BF275" s="83"/>
      <c r="BG275" s="87" t="s">
        <v>631</v>
      </c>
      <c r="BH275" s="86" t="s">
        <v>60</v>
      </c>
      <c r="BI275" s="76" t="s">
        <v>1415</v>
      </c>
      <c r="BJ275">
        <f t="shared" si="8"/>
        <v>14</v>
      </c>
      <c r="BK275" s="87">
        <f t="shared" si="9"/>
        <v>58</v>
      </c>
      <c r="BL275" s="87"/>
      <c r="BM275" s="86" t="str">
        <f>_xlfn.XLOOKUP(Form_Responses181112[[#This Row],[Sekolah School (Cleansed)]],'Quality Check'!$B$11:$B$14,'Quality Check'!$C$11:$C$14,)</f>
        <v>Urban</v>
      </c>
      <c r="BN275" s="86" t="str">
        <f>_xlfn.XLOOKUP(Form_Responses181112[[#This Row],[Sekolah School (Cleansed)]],'Quality Check'!$B$11:$B$14,'Quality Check'!$D$11:$D$14,)</f>
        <v>Intervention Group (IG)</v>
      </c>
    </row>
    <row r="276" spans="1:66" ht="13.2" x14ac:dyDescent="0.25">
      <c r="A276" s="82">
        <v>45573.489607048614</v>
      </c>
      <c r="B276" s="83" t="s">
        <v>785</v>
      </c>
      <c r="C276" s="84" t="s">
        <v>786</v>
      </c>
      <c r="D276" s="83">
        <v>28.6</v>
      </c>
      <c r="E276" s="83">
        <v>0.57999999999999996</v>
      </c>
      <c r="F276" s="83" t="s">
        <v>423</v>
      </c>
      <c r="G276" s="83" t="s">
        <v>76</v>
      </c>
      <c r="H276" s="83" t="s">
        <v>614</v>
      </c>
      <c r="I276" s="83" t="s">
        <v>63</v>
      </c>
      <c r="J276" s="83" t="s">
        <v>64</v>
      </c>
      <c r="K276" s="83" t="s">
        <v>64</v>
      </c>
      <c r="L276" s="83" t="s">
        <v>64</v>
      </c>
      <c r="M276" s="83" t="s">
        <v>84</v>
      </c>
      <c r="N276" s="83" t="s">
        <v>64</v>
      </c>
      <c r="O276" s="83" t="s">
        <v>84</v>
      </c>
      <c r="P276" s="83" t="s">
        <v>84</v>
      </c>
      <c r="Q276" s="83" t="s">
        <v>84</v>
      </c>
      <c r="R276" s="83" t="s">
        <v>64</v>
      </c>
      <c r="S276" s="83" t="s">
        <v>84</v>
      </c>
      <c r="T276" s="83" t="s">
        <v>64</v>
      </c>
      <c r="U276" s="83" t="s">
        <v>64</v>
      </c>
      <c r="V276" s="83" t="s">
        <v>64</v>
      </c>
      <c r="W276" s="83" t="s">
        <v>64</v>
      </c>
      <c r="X276" s="83" t="s">
        <v>84</v>
      </c>
      <c r="Y276" s="83" t="s">
        <v>64</v>
      </c>
      <c r="Z276" s="83" t="s">
        <v>65</v>
      </c>
      <c r="AA276" s="83" t="s">
        <v>65</v>
      </c>
      <c r="AB276" s="83" t="s">
        <v>65</v>
      </c>
      <c r="AC276" s="83" t="s">
        <v>65</v>
      </c>
      <c r="AD276" s="83" t="s">
        <v>65</v>
      </c>
      <c r="AE276" s="83" t="s">
        <v>65</v>
      </c>
      <c r="AF276" s="83" t="s">
        <v>65</v>
      </c>
      <c r="AG276" s="83" t="s">
        <v>65</v>
      </c>
      <c r="AH276" s="83" t="s">
        <v>65</v>
      </c>
      <c r="AI276" s="83" t="s">
        <v>101</v>
      </c>
      <c r="AJ276" s="83" t="s">
        <v>65</v>
      </c>
      <c r="AK276" s="83" t="s">
        <v>65</v>
      </c>
      <c r="AL276" s="83" t="s">
        <v>65</v>
      </c>
      <c r="AM276" s="83" t="s">
        <v>66</v>
      </c>
      <c r="AN276" s="83" t="s">
        <v>66</v>
      </c>
      <c r="AO276" s="83" t="s">
        <v>66</v>
      </c>
      <c r="AP276" s="83" t="s">
        <v>67</v>
      </c>
      <c r="AQ276" s="83" t="s">
        <v>67</v>
      </c>
      <c r="AR276" s="83" t="s">
        <v>63</v>
      </c>
      <c r="AS276" s="83" t="s">
        <v>81</v>
      </c>
      <c r="AT276" s="83" t="s">
        <v>69</v>
      </c>
      <c r="AU276" s="83" t="s">
        <v>93</v>
      </c>
      <c r="AV276" s="83" t="s">
        <v>71</v>
      </c>
      <c r="AW276" s="83" t="s">
        <v>73</v>
      </c>
      <c r="AX276" s="83" t="s">
        <v>72</v>
      </c>
      <c r="AY276" s="83" t="s">
        <v>73</v>
      </c>
      <c r="AZ276" s="83" t="s">
        <v>63</v>
      </c>
      <c r="BA276" s="83" t="s">
        <v>73</v>
      </c>
      <c r="BB276" s="83" t="s">
        <v>73</v>
      </c>
      <c r="BC276" s="83" t="s">
        <v>73</v>
      </c>
      <c r="BD276" s="83"/>
      <c r="BE276" s="83" t="s">
        <v>73</v>
      </c>
      <c r="BF276" s="83"/>
      <c r="BG276" s="87" t="s">
        <v>631</v>
      </c>
      <c r="BH276" s="86" t="s">
        <v>60</v>
      </c>
      <c r="BI276" s="76" t="s">
        <v>1414</v>
      </c>
      <c r="BJ276">
        <f t="shared" si="8"/>
        <v>10</v>
      </c>
      <c r="BK276" s="87">
        <f t="shared" si="9"/>
        <v>61</v>
      </c>
      <c r="BL276" s="87"/>
      <c r="BM276" s="86" t="str">
        <f>_xlfn.XLOOKUP(Form_Responses181112[[#This Row],[Sekolah School (Cleansed)]],'Quality Check'!$B$11:$B$14,'Quality Check'!$C$11:$C$14,)</f>
        <v>Urban</v>
      </c>
      <c r="BN276" s="86" t="str">
        <f>_xlfn.XLOOKUP(Form_Responses181112[[#This Row],[Sekolah School (Cleansed)]],'Quality Check'!$B$11:$B$14,'Quality Check'!$D$11:$D$14,)</f>
        <v>Intervention Group (IG)</v>
      </c>
    </row>
    <row r="277" spans="1:66" ht="13.2" x14ac:dyDescent="0.25">
      <c r="A277" s="82">
        <v>45573.490873379633</v>
      </c>
      <c r="B277" s="83" t="s">
        <v>789</v>
      </c>
      <c r="C277" s="84" t="s">
        <v>790</v>
      </c>
      <c r="D277" s="83">
        <v>56.25</v>
      </c>
      <c r="E277" s="83">
        <v>0.75</v>
      </c>
      <c r="F277" s="83" t="s">
        <v>423</v>
      </c>
      <c r="G277" s="83" t="s">
        <v>539</v>
      </c>
      <c r="H277" s="83" t="s">
        <v>614</v>
      </c>
      <c r="I277" s="83" t="s">
        <v>63</v>
      </c>
      <c r="J277" s="83" t="s">
        <v>64</v>
      </c>
      <c r="K277" s="83" t="s">
        <v>64</v>
      </c>
      <c r="L277" s="83" t="s">
        <v>64</v>
      </c>
      <c r="M277" s="83" t="s">
        <v>78</v>
      </c>
      <c r="N277" s="83" t="s">
        <v>64</v>
      </c>
      <c r="O277" s="83" t="s">
        <v>64</v>
      </c>
      <c r="P277" s="83" t="s">
        <v>64</v>
      </c>
      <c r="Q277" s="83" t="s">
        <v>64</v>
      </c>
      <c r="R277" s="83" t="s">
        <v>64</v>
      </c>
      <c r="S277" s="83" t="s">
        <v>64</v>
      </c>
      <c r="T277" s="83" t="s">
        <v>64</v>
      </c>
      <c r="U277" s="83" t="s">
        <v>64</v>
      </c>
      <c r="V277" s="83" t="s">
        <v>64</v>
      </c>
      <c r="W277" s="83" t="s">
        <v>84</v>
      </c>
      <c r="X277" s="83" t="s">
        <v>64</v>
      </c>
      <c r="Y277" s="83" t="s">
        <v>64</v>
      </c>
      <c r="Z277" s="83" t="s">
        <v>65</v>
      </c>
      <c r="AA277" s="83" t="s">
        <v>65</v>
      </c>
      <c r="AB277" s="83" t="s">
        <v>65</v>
      </c>
      <c r="AC277" s="83" t="s">
        <v>65</v>
      </c>
      <c r="AD277" s="83" t="s">
        <v>65</v>
      </c>
      <c r="AE277" s="83" t="s">
        <v>65</v>
      </c>
      <c r="AF277" s="83" t="s">
        <v>66</v>
      </c>
      <c r="AG277" s="83" t="s">
        <v>65</v>
      </c>
      <c r="AH277" s="83" t="s">
        <v>66</v>
      </c>
      <c r="AI277" s="83" t="s">
        <v>79</v>
      </c>
      <c r="AJ277" s="83" t="s">
        <v>65</v>
      </c>
      <c r="AK277" s="83" t="s">
        <v>65</v>
      </c>
      <c r="AL277" s="83" t="s">
        <v>65</v>
      </c>
      <c r="AM277" s="83" t="s">
        <v>65</v>
      </c>
      <c r="AN277" s="83" t="s">
        <v>65</v>
      </c>
      <c r="AO277" s="83" t="s">
        <v>65</v>
      </c>
      <c r="AP277" s="83" t="s">
        <v>67</v>
      </c>
      <c r="AQ277" s="83" t="s">
        <v>67</v>
      </c>
      <c r="AR277" s="83" t="s">
        <v>63</v>
      </c>
      <c r="AS277" s="83" t="s">
        <v>223</v>
      </c>
      <c r="AT277" s="83" t="s">
        <v>69</v>
      </c>
      <c r="AU277" s="83" t="s">
        <v>70</v>
      </c>
      <c r="AV277" s="83" t="s">
        <v>71</v>
      </c>
      <c r="AW277" s="83" t="s">
        <v>73</v>
      </c>
      <c r="AX277" s="83" t="s">
        <v>73</v>
      </c>
      <c r="AY277" s="83" t="s">
        <v>73</v>
      </c>
      <c r="AZ277" s="83" t="s">
        <v>72</v>
      </c>
      <c r="BA277" s="83" t="s">
        <v>73</v>
      </c>
      <c r="BB277" s="83" t="s">
        <v>73</v>
      </c>
      <c r="BC277" s="83" t="s">
        <v>73</v>
      </c>
      <c r="BD277" s="83"/>
      <c r="BE277" s="83" t="s">
        <v>73</v>
      </c>
      <c r="BF277" s="83"/>
      <c r="BG277" s="87" t="s">
        <v>631</v>
      </c>
      <c r="BH277" s="86" t="s">
        <v>60</v>
      </c>
      <c r="BI277" s="76" t="s">
        <v>1414</v>
      </c>
      <c r="BJ277">
        <f t="shared" si="8"/>
        <v>15</v>
      </c>
      <c r="BK277" s="87">
        <f t="shared" si="9"/>
        <v>61</v>
      </c>
      <c r="BL277" s="87"/>
      <c r="BM277" s="86" t="str">
        <f>_xlfn.XLOOKUP(Form_Responses181112[[#This Row],[Sekolah School (Cleansed)]],'Quality Check'!$B$11:$B$14,'Quality Check'!$C$11:$C$14,)</f>
        <v>Urban</v>
      </c>
      <c r="BN277" s="86" t="str">
        <f>_xlfn.XLOOKUP(Form_Responses181112[[#This Row],[Sekolah School (Cleansed)]],'Quality Check'!$B$11:$B$14,'Quality Check'!$D$11:$D$14,)</f>
        <v>Intervention Group (IG)</v>
      </c>
    </row>
    <row r="278" spans="1:66" ht="13.2" x14ac:dyDescent="0.25">
      <c r="A278" s="82">
        <v>45573.493403680557</v>
      </c>
      <c r="B278" s="83" t="s">
        <v>791</v>
      </c>
      <c r="C278" s="84" t="s">
        <v>792</v>
      </c>
      <c r="D278" s="83">
        <v>67.900000000000006</v>
      </c>
      <c r="E278" s="83">
        <v>0.21</v>
      </c>
      <c r="F278" s="83" t="s">
        <v>423</v>
      </c>
      <c r="G278" s="83" t="s">
        <v>76</v>
      </c>
      <c r="H278" s="83" t="s">
        <v>614</v>
      </c>
      <c r="I278" s="83" t="s">
        <v>73</v>
      </c>
      <c r="J278" s="83" t="s">
        <v>64</v>
      </c>
      <c r="K278" s="83" t="s">
        <v>64</v>
      </c>
      <c r="L278" s="83" t="s">
        <v>64</v>
      </c>
      <c r="M278" s="83" t="s">
        <v>78</v>
      </c>
      <c r="N278" s="83" t="s">
        <v>64</v>
      </c>
      <c r="O278" s="83" t="s">
        <v>64</v>
      </c>
      <c r="P278" s="83" t="s">
        <v>78</v>
      </c>
      <c r="Q278" s="83" t="s">
        <v>64</v>
      </c>
      <c r="R278" s="83" t="s">
        <v>64</v>
      </c>
      <c r="S278" s="83" t="s">
        <v>64</v>
      </c>
      <c r="T278" s="83" t="s">
        <v>84</v>
      </c>
      <c r="U278" s="83" t="s">
        <v>84</v>
      </c>
      <c r="V278" s="83" t="s">
        <v>64</v>
      </c>
      <c r="W278" s="83" t="s">
        <v>64</v>
      </c>
      <c r="X278" s="83" t="s">
        <v>64</v>
      </c>
      <c r="Y278" s="83" t="s">
        <v>84</v>
      </c>
      <c r="Z278" s="83" t="s">
        <v>65</v>
      </c>
      <c r="AA278" s="83" t="s">
        <v>65</v>
      </c>
      <c r="AB278" s="83" t="s">
        <v>66</v>
      </c>
      <c r="AC278" s="83" t="s">
        <v>65</v>
      </c>
      <c r="AD278" s="83" t="s">
        <v>65</v>
      </c>
      <c r="AE278" s="83" t="s">
        <v>65</v>
      </c>
      <c r="AF278" s="83" t="s">
        <v>79</v>
      </c>
      <c r="AG278" s="83" t="s">
        <v>66</v>
      </c>
      <c r="AH278" s="83" t="s">
        <v>65</v>
      </c>
      <c r="AI278" s="83" t="s">
        <v>79</v>
      </c>
      <c r="AJ278" s="83" t="s">
        <v>66</v>
      </c>
      <c r="AK278" s="83" t="s">
        <v>66</v>
      </c>
      <c r="AL278" s="83" t="s">
        <v>79</v>
      </c>
      <c r="AM278" s="83" t="s">
        <v>65</v>
      </c>
      <c r="AN278" s="83" t="s">
        <v>66</v>
      </c>
      <c r="AO278" s="83" t="s">
        <v>66</v>
      </c>
      <c r="AP278" s="83" t="s">
        <v>85</v>
      </c>
      <c r="AQ278" s="83" t="s">
        <v>85</v>
      </c>
      <c r="AR278" s="83" t="s">
        <v>63</v>
      </c>
      <c r="AS278" s="83" t="s">
        <v>68</v>
      </c>
      <c r="AT278" s="83" t="s">
        <v>87</v>
      </c>
      <c r="AU278" s="83" t="s">
        <v>70</v>
      </c>
      <c r="AV278" s="83" t="s">
        <v>132</v>
      </c>
      <c r="AW278" s="83" t="s">
        <v>63</v>
      </c>
      <c r="AX278" s="83" t="s">
        <v>63</v>
      </c>
      <c r="AY278" s="83" t="s">
        <v>63</v>
      </c>
      <c r="AZ278" s="83" t="s">
        <v>63</v>
      </c>
      <c r="BA278" s="83" t="s">
        <v>63</v>
      </c>
      <c r="BB278" s="83" t="s">
        <v>73</v>
      </c>
      <c r="BC278" s="83" t="s">
        <v>73</v>
      </c>
      <c r="BD278" s="83"/>
      <c r="BE278" s="83" t="s">
        <v>73</v>
      </c>
      <c r="BF278" s="83"/>
      <c r="BG278" s="87" t="s">
        <v>631</v>
      </c>
      <c r="BH278" s="86" t="s">
        <v>60</v>
      </c>
      <c r="BI278" s="76" t="s">
        <v>1415</v>
      </c>
      <c r="BJ278">
        <f t="shared" si="8"/>
        <v>12</v>
      </c>
      <c r="BK278" s="87">
        <f t="shared" si="9"/>
        <v>53</v>
      </c>
      <c r="BL278" s="87"/>
      <c r="BM278" s="86" t="str">
        <f>_xlfn.XLOOKUP(Form_Responses181112[[#This Row],[Sekolah School (Cleansed)]],'Quality Check'!$B$11:$B$14,'Quality Check'!$C$11:$C$14,)</f>
        <v>Urban</v>
      </c>
      <c r="BN278" s="86" t="str">
        <f>_xlfn.XLOOKUP(Form_Responses181112[[#This Row],[Sekolah School (Cleansed)]],'Quality Check'!$B$11:$B$14,'Quality Check'!$D$11:$D$14,)</f>
        <v>Intervention Group (IG)</v>
      </c>
    </row>
    <row r="279" spans="1:66" ht="13.2" x14ac:dyDescent="0.25">
      <c r="A279" s="82">
        <v>45573.494640810182</v>
      </c>
      <c r="B279" s="83" t="s">
        <v>793</v>
      </c>
      <c r="C279" s="84" t="s">
        <v>794</v>
      </c>
      <c r="D279" s="83">
        <v>52.68</v>
      </c>
      <c r="E279" s="83">
        <v>0.08</v>
      </c>
      <c r="F279" s="83" t="s">
        <v>423</v>
      </c>
      <c r="G279" s="83" t="s">
        <v>76</v>
      </c>
      <c r="H279" s="83" t="s">
        <v>614</v>
      </c>
      <c r="I279" s="83" t="s">
        <v>73</v>
      </c>
      <c r="J279" s="83" t="s">
        <v>64</v>
      </c>
      <c r="K279" s="83" t="s">
        <v>64</v>
      </c>
      <c r="L279" s="83" t="s">
        <v>64</v>
      </c>
      <c r="M279" s="83" t="s">
        <v>64</v>
      </c>
      <c r="N279" s="83" t="s">
        <v>64</v>
      </c>
      <c r="O279" s="83" t="s">
        <v>64</v>
      </c>
      <c r="P279" s="83" t="s">
        <v>64</v>
      </c>
      <c r="Q279" s="83" t="s">
        <v>64</v>
      </c>
      <c r="R279" s="83" t="s">
        <v>64</v>
      </c>
      <c r="S279" s="83" t="s">
        <v>64</v>
      </c>
      <c r="T279" s="83" t="s">
        <v>64</v>
      </c>
      <c r="U279" s="83" t="s">
        <v>64</v>
      </c>
      <c r="V279" s="83" t="s">
        <v>64</v>
      </c>
      <c r="W279" s="83" t="s">
        <v>64</v>
      </c>
      <c r="X279" s="83" t="s">
        <v>64</v>
      </c>
      <c r="Y279" s="83" t="s">
        <v>64</v>
      </c>
      <c r="Z279" s="83" t="s">
        <v>65</v>
      </c>
      <c r="AA279" s="83" t="s">
        <v>65</v>
      </c>
      <c r="AB279" s="83" t="s">
        <v>65</v>
      </c>
      <c r="AC279" s="83" t="s">
        <v>65</v>
      </c>
      <c r="AD279" s="83" t="s">
        <v>65</v>
      </c>
      <c r="AE279" s="83" t="s">
        <v>65</v>
      </c>
      <c r="AF279" s="83" t="s">
        <v>65</v>
      </c>
      <c r="AG279" s="83" t="s">
        <v>65</v>
      </c>
      <c r="AH279" s="83" t="s">
        <v>65</v>
      </c>
      <c r="AI279" s="83" t="s">
        <v>101</v>
      </c>
      <c r="AJ279" s="83" t="s">
        <v>65</v>
      </c>
      <c r="AK279" s="83" t="s">
        <v>65</v>
      </c>
      <c r="AL279" s="83" t="s">
        <v>65</v>
      </c>
      <c r="AM279" s="83" t="s">
        <v>65</v>
      </c>
      <c r="AN279" s="83" t="s">
        <v>65</v>
      </c>
      <c r="AO279" s="83" t="s">
        <v>65</v>
      </c>
      <c r="AP279" s="83" t="s">
        <v>85</v>
      </c>
      <c r="AQ279" s="83" t="s">
        <v>151</v>
      </c>
      <c r="AR279" s="83" t="s">
        <v>63</v>
      </c>
      <c r="AS279" s="83" t="s">
        <v>68</v>
      </c>
      <c r="AT279" s="83" t="s">
        <v>87</v>
      </c>
      <c r="AU279" s="83" t="s">
        <v>67</v>
      </c>
      <c r="AV279" s="83" t="s">
        <v>132</v>
      </c>
      <c r="AW279" s="83" t="s">
        <v>72</v>
      </c>
      <c r="AX279" s="83" t="s">
        <v>72</v>
      </c>
      <c r="AY279" s="83" t="s">
        <v>63</v>
      </c>
      <c r="AZ279" s="83" t="s">
        <v>72</v>
      </c>
      <c r="BA279" s="83" t="s">
        <v>72</v>
      </c>
      <c r="BB279" s="83" t="s">
        <v>72</v>
      </c>
      <c r="BC279" s="83" t="s">
        <v>73</v>
      </c>
      <c r="BD279" s="83"/>
      <c r="BE279" s="83" t="s">
        <v>73</v>
      </c>
      <c r="BF279" s="83"/>
      <c r="BG279" s="87" t="s">
        <v>631</v>
      </c>
      <c r="BH279" s="86" t="s">
        <v>60</v>
      </c>
      <c r="BI279" s="76" t="s">
        <v>1415</v>
      </c>
      <c r="BJ279">
        <f t="shared" si="8"/>
        <v>15</v>
      </c>
      <c r="BK279" s="87">
        <f t="shared" si="9"/>
        <v>64</v>
      </c>
      <c r="BL279" s="87"/>
      <c r="BM279" s="86" t="str">
        <f>_xlfn.XLOOKUP(Form_Responses181112[[#This Row],[Sekolah School (Cleansed)]],'Quality Check'!$B$11:$B$14,'Quality Check'!$C$11:$C$14,)</f>
        <v>Urban</v>
      </c>
      <c r="BN279" s="86" t="str">
        <f>_xlfn.XLOOKUP(Form_Responses181112[[#This Row],[Sekolah School (Cleansed)]],'Quality Check'!$B$11:$B$14,'Quality Check'!$D$11:$D$14,)</f>
        <v>Intervention Group (IG)</v>
      </c>
    </row>
    <row r="280" spans="1:66" ht="13.2" x14ac:dyDescent="0.25">
      <c r="A280" s="82">
        <v>45573.495781817124</v>
      </c>
      <c r="B280" s="83" t="s">
        <v>795</v>
      </c>
      <c r="C280" s="84" t="s">
        <v>796</v>
      </c>
      <c r="D280" s="83">
        <v>100</v>
      </c>
      <c r="E280" s="83">
        <v>0.54</v>
      </c>
      <c r="F280" s="83" t="s">
        <v>423</v>
      </c>
      <c r="G280" s="83" t="s">
        <v>76</v>
      </c>
      <c r="H280" s="83" t="s">
        <v>631</v>
      </c>
      <c r="I280" s="83" t="s">
        <v>63</v>
      </c>
      <c r="J280" s="83" t="s">
        <v>64</v>
      </c>
      <c r="K280" s="83" t="s">
        <v>64</v>
      </c>
      <c r="L280" s="83" t="s">
        <v>64</v>
      </c>
      <c r="M280" s="83" t="s">
        <v>64</v>
      </c>
      <c r="N280" s="83" t="s">
        <v>64</v>
      </c>
      <c r="O280" s="83" t="s">
        <v>64</v>
      </c>
      <c r="P280" s="83" t="s">
        <v>64</v>
      </c>
      <c r="Q280" s="83" t="s">
        <v>64</v>
      </c>
      <c r="R280" s="83" t="s">
        <v>64</v>
      </c>
      <c r="S280" s="83" t="s">
        <v>64</v>
      </c>
      <c r="T280" s="83" t="s">
        <v>64</v>
      </c>
      <c r="U280" s="83" t="s">
        <v>64</v>
      </c>
      <c r="V280" s="83" t="s">
        <v>64</v>
      </c>
      <c r="W280" s="83" t="s">
        <v>64</v>
      </c>
      <c r="X280" s="83" t="s">
        <v>64</v>
      </c>
      <c r="Y280" s="83" t="s">
        <v>64</v>
      </c>
      <c r="Z280" s="83" t="s">
        <v>65</v>
      </c>
      <c r="AA280" s="83" t="s">
        <v>65</v>
      </c>
      <c r="AB280" s="83" t="s">
        <v>65</v>
      </c>
      <c r="AC280" s="83" t="s">
        <v>66</v>
      </c>
      <c r="AD280" s="83" t="s">
        <v>65</v>
      </c>
      <c r="AE280" s="83" t="s">
        <v>66</v>
      </c>
      <c r="AF280" s="83" t="s">
        <v>66</v>
      </c>
      <c r="AG280" s="83" t="s">
        <v>65</v>
      </c>
      <c r="AH280" s="83" t="s">
        <v>66</v>
      </c>
      <c r="AI280" s="83" t="s">
        <v>101</v>
      </c>
      <c r="AJ280" s="83" t="s">
        <v>65</v>
      </c>
      <c r="AK280" s="83" t="s">
        <v>66</v>
      </c>
      <c r="AL280" s="83" t="s">
        <v>66</v>
      </c>
      <c r="AM280" s="83" t="s">
        <v>66</v>
      </c>
      <c r="AN280" s="83" t="s">
        <v>66</v>
      </c>
      <c r="AO280" s="83" t="s">
        <v>66</v>
      </c>
      <c r="AP280" s="83" t="s">
        <v>67</v>
      </c>
      <c r="AQ280" s="83" t="s">
        <v>67</v>
      </c>
      <c r="AR280" s="83" t="s">
        <v>63</v>
      </c>
      <c r="AS280" s="83" t="s">
        <v>68</v>
      </c>
      <c r="AT280" s="83" t="s">
        <v>87</v>
      </c>
      <c r="AU280" s="83" t="s">
        <v>93</v>
      </c>
      <c r="AV280" s="83" t="s">
        <v>71</v>
      </c>
      <c r="AW280" s="83" t="s">
        <v>73</v>
      </c>
      <c r="AX280" s="83" t="s">
        <v>73</v>
      </c>
      <c r="AY280" s="83" t="s">
        <v>72</v>
      </c>
      <c r="AZ280" s="83" t="s">
        <v>72</v>
      </c>
      <c r="BA280" s="83" t="s">
        <v>73</v>
      </c>
      <c r="BB280" s="83" t="s">
        <v>73</v>
      </c>
      <c r="BC280" s="83" t="s">
        <v>73</v>
      </c>
      <c r="BD280" s="83"/>
      <c r="BE280" s="83" t="s">
        <v>73</v>
      </c>
      <c r="BF280" s="83"/>
      <c r="BG280" s="87" t="s">
        <v>631</v>
      </c>
      <c r="BH280" s="86" t="s">
        <v>60</v>
      </c>
      <c r="BI280" s="76" t="s">
        <v>1414</v>
      </c>
      <c r="BJ280">
        <f t="shared" si="8"/>
        <v>15</v>
      </c>
      <c r="BK280" s="87">
        <f t="shared" si="9"/>
        <v>55</v>
      </c>
      <c r="BL280" s="87"/>
      <c r="BM280" s="86" t="str">
        <f>_xlfn.XLOOKUP(Form_Responses181112[[#This Row],[Sekolah School (Cleansed)]],'Quality Check'!$B$11:$B$14,'Quality Check'!$C$11:$C$14,)</f>
        <v>Urban</v>
      </c>
      <c r="BN280" s="86" t="str">
        <f>_xlfn.XLOOKUP(Form_Responses181112[[#This Row],[Sekolah School (Cleansed)]],'Quality Check'!$B$11:$B$14,'Quality Check'!$D$11:$D$14,)</f>
        <v>Intervention Group (IG)</v>
      </c>
    </row>
    <row r="281" spans="1:66" ht="13.2" x14ac:dyDescent="0.25">
      <c r="A281" s="82">
        <v>45573.496779814814</v>
      </c>
      <c r="B281" s="83" t="s">
        <v>797</v>
      </c>
      <c r="C281" s="84" t="s">
        <v>798</v>
      </c>
      <c r="D281" s="83">
        <v>40.74</v>
      </c>
      <c r="E281" s="83">
        <v>0.08</v>
      </c>
      <c r="F281" s="83" t="s">
        <v>423</v>
      </c>
      <c r="G281" s="83" t="s">
        <v>76</v>
      </c>
      <c r="H281" s="83" t="s">
        <v>614</v>
      </c>
      <c r="I281" s="83" t="s">
        <v>63</v>
      </c>
      <c r="J281" s="83" t="s">
        <v>64</v>
      </c>
      <c r="K281" s="83" t="s">
        <v>64</v>
      </c>
      <c r="L281" s="83" t="s">
        <v>64</v>
      </c>
      <c r="M281" s="83" t="s">
        <v>78</v>
      </c>
      <c r="N281" s="83" t="s">
        <v>64</v>
      </c>
      <c r="O281" s="83" t="s">
        <v>64</v>
      </c>
      <c r="P281" s="83" t="s">
        <v>84</v>
      </c>
      <c r="Q281" s="83" t="s">
        <v>64</v>
      </c>
      <c r="R281" s="83" t="s">
        <v>64</v>
      </c>
      <c r="S281" s="83" t="s">
        <v>64</v>
      </c>
      <c r="T281" s="83" t="s">
        <v>64</v>
      </c>
      <c r="U281" s="83" t="s">
        <v>84</v>
      </c>
      <c r="V281" s="83" t="s">
        <v>64</v>
      </c>
      <c r="W281" s="83" t="s">
        <v>64</v>
      </c>
      <c r="X281" s="83" t="s">
        <v>64</v>
      </c>
      <c r="Y281" s="83" t="s">
        <v>64</v>
      </c>
      <c r="Z281" s="83" t="s">
        <v>65</v>
      </c>
      <c r="AA281" s="83" t="s">
        <v>65</v>
      </c>
      <c r="AB281" s="83" t="s">
        <v>66</v>
      </c>
      <c r="AC281" s="83" t="s">
        <v>66</v>
      </c>
      <c r="AD281" s="83" t="s">
        <v>66</v>
      </c>
      <c r="AE281" s="83" t="s">
        <v>66</v>
      </c>
      <c r="AF281" s="83" t="s">
        <v>66</v>
      </c>
      <c r="AG281" s="83" t="s">
        <v>65</v>
      </c>
      <c r="AH281" s="83" t="s">
        <v>66</v>
      </c>
      <c r="AI281" s="83" t="s">
        <v>101</v>
      </c>
      <c r="AJ281" s="83" t="s">
        <v>65</v>
      </c>
      <c r="AK281" s="83" t="s">
        <v>66</v>
      </c>
      <c r="AL281" s="83" t="s">
        <v>66</v>
      </c>
      <c r="AM281" s="83" t="s">
        <v>66</v>
      </c>
      <c r="AN281" s="83" t="s">
        <v>66</v>
      </c>
      <c r="AO281" s="83" t="s">
        <v>66</v>
      </c>
      <c r="AP281" s="83" t="s">
        <v>67</v>
      </c>
      <c r="AQ281" s="83" t="s">
        <v>67</v>
      </c>
      <c r="AR281" s="83" t="s">
        <v>86</v>
      </c>
      <c r="AS281" s="83" t="s">
        <v>68</v>
      </c>
      <c r="AT281" s="83" t="s">
        <v>87</v>
      </c>
      <c r="AU281" s="83" t="s">
        <v>70</v>
      </c>
      <c r="AV281" s="83" t="s">
        <v>132</v>
      </c>
      <c r="AW281" s="83" t="s">
        <v>73</v>
      </c>
      <c r="AX281" s="83" t="s">
        <v>72</v>
      </c>
      <c r="AY281" s="83" t="s">
        <v>73</v>
      </c>
      <c r="AZ281" s="83" t="s">
        <v>72</v>
      </c>
      <c r="BA281" s="83" t="s">
        <v>73</v>
      </c>
      <c r="BB281" s="83" t="s">
        <v>73</v>
      </c>
      <c r="BC281" s="83" t="s">
        <v>73</v>
      </c>
      <c r="BD281" s="83"/>
      <c r="BE281" s="83" t="s">
        <v>73</v>
      </c>
      <c r="BF281" s="83"/>
      <c r="BG281" s="87" t="s">
        <v>631</v>
      </c>
      <c r="BH281" s="86" t="s">
        <v>60</v>
      </c>
      <c r="BI281" s="76" t="s">
        <v>1414</v>
      </c>
      <c r="BJ281">
        <f t="shared" si="8"/>
        <v>14</v>
      </c>
      <c r="BK281" s="87">
        <f t="shared" si="9"/>
        <v>53</v>
      </c>
      <c r="BL281" s="87"/>
      <c r="BM281" s="86" t="str">
        <f>_xlfn.XLOOKUP(Form_Responses181112[[#This Row],[Sekolah School (Cleansed)]],'Quality Check'!$B$11:$B$14,'Quality Check'!$C$11:$C$14,)</f>
        <v>Urban</v>
      </c>
      <c r="BN281" s="86" t="str">
        <f>_xlfn.XLOOKUP(Form_Responses181112[[#This Row],[Sekolah School (Cleansed)]],'Quality Check'!$B$11:$B$14,'Quality Check'!$D$11:$D$14,)</f>
        <v>Intervention Group (IG)</v>
      </c>
    </row>
    <row r="282" spans="1:66" ht="13.2" x14ac:dyDescent="0.25">
      <c r="A282" s="82">
        <v>45573.497688321761</v>
      </c>
      <c r="B282" s="83" t="s">
        <v>799</v>
      </c>
      <c r="C282" s="84" t="s">
        <v>800</v>
      </c>
      <c r="D282" s="83">
        <v>44.6</v>
      </c>
      <c r="E282" s="83">
        <v>0.25</v>
      </c>
      <c r="F282" s="83" t="s">
        <v>423</v>
      </c>
      <c r="G282" s="83" t="s">
        <v>291</v>
      </c>
      <c r="H282" s="83" t="s">
        <v>614</v>
      </c>
      <c r="I282" s="83" t="s">
        <v>63</v>
      </c>
      <c r="J282" s="83" t="s">
        <v>64</v>
      </c>
      <c r="K282" s="83" t="s">
        <v>64</v>
      </c>
      <c r="L282" s="83" t="s">
        <v>64</v>
      </c>
      <c r="M282" s="83" t="s">
        <v>78</v>
      </c>
      <c r="N282" s="83" t="s">
        <v>64</v>
      </c>
      <c r="O282" s="83" t="s">
        <v>64</v>
      </c>
      <c r="P282" s="83" t="s">
        <v>64</v>
      </c>
      <c r="Q282" s="83" t="s">
        <v>84</v>
      </c>
      <c r="R282" s="83" t="s">
        <v>64</v>
      </c>
      <c r="S282" s="83" t="s">
        <v>64</v>
      </c>
      <c r="T282" s="83" t="s">
        <v>64</v>
      </c>
      <c r="U282" s="83" t="s">
        <v>64</v>
      </c>
      <c r="V282" s="83" t="s">
        <v>64</v>
      </c>
      <c r="W282" s="83" t="s">
        <v>64</v>
      </c>
      <c r="X282" s="83" t="s">
        <v>64</v>
      </c>
      <c r="Y282" s="83" t="s">
        <v>64</v>
      </c>
      <c r="Z282" s="83" t="s">
        <v>65</v>
      </c>
      <c r="AA282" s="83" t="s">
        <v>65</v>
      </c>
      <c r="AB282" s="83" t="s">
        <v>65</v>
      </c>
      <c r="AC282" s="83" t="s">
        <v>65</v>
      </c>
      <c r="AD282" s="83" t="s">
        <v>65</v>
      </c>
      <c r="AE282" s="83" t="s">
        <v>65</v>
      </c>
      <c r="AF282" s="83" t="s">
        <v>65</v>
      </c>
      <c r="AG282" s="83" t="s">
        <v>65</v>
      </c>
      <c r="AH282" s="83" t="s">
        <v>79</v>
      </c>
      <c r="AI282" s="83" t="s">
        <v>79</v>
      </c>
      <c r="AJ282" s="83" t="s">
        <v>65</v>
      </c>
      <c r="AK282" s="83" t="s">
        <v>65</v>
      </c>
      <c r="AL282" s="83" t="s">
        <v>65</v>
      </c>
      <c r="AM282" s="83" t="s">
        <v>65</v>
      </c>
      <c r="AN282" s="83" t="s">
        <v>66</v>
      </c>
      <c r="AO282" s="83" t="s">
        <v>65</v>
      </c>
      <c r="AP282" s="83" t="s">
        <v>80</v>
      </c>
      <c r="AQ282" s="83" t="s">
        <v>80</v>
      </c>
      <c r="AR282" s="83" t="s">
        <v>63</v>
      </c>
      <c r="AS282" s="83" t="s">
        <v>68</v>
      </c>
      <c r="AT282" s="83" t="s">
        <v>69</v>
      </c>
      <c r="AU282" s="83" t="s">
        <v>93</v>
      </c>
      <c r="AV282" s="83" t="s">
        <v>71</v>
      </c>
      <c r="AW282" s="83" t="s">
        <v>72</v>
      </c>
      <c r="AX282" s="83" t="s">
        <v>73</v>
      </c>
      <c r="AY282" s="83" t="s">
        <v>73</v>
      </c>
      <c r="AZ282" s="83" t="s">
        <v>72</v>
      </c>
      <c r="BA282" s="83" t="s">
        <v>73</v>
      </c>
      <c r="BB282" s="83" t="s">
        <v>72</v>
      </c>
      <c r="BC282" s="83" t="s">
        <v>73</v>
      </c>
      <c r="BD282" s="83"/>
      <c r="BE282" s="83" t="s">
        <v>73</v>
      </c>
      <c r="BF282" s="83"/>
      <c r="BG282" s="87" t="s">
        <v>631</v>
      </c>
      <c r="BH282" s="86" t="s">
        <v>60</v>
      </c>
      <c r="BI282" s="76" t="s">
        <v>1414</v>
      </c>
      <c r="BJ282">
        <f t="shared" si="8"/>
        <v>15</v>
      </c>
      <c r="BK282" s="87">
        <f t="shared" si="9"/>
        <v>60</v>
      </c>
      <c r="BL282" s="87"/>
      <c r="BM282" s="86" t="str">
        <f>_xlfn.XLOOKUP(Form_Responses181112[[#This Row],[Sekolah School (Cleansed)]],'Quality Check'!$B$11:$B$14,'Quality Check'!$C$11:$C$14,)</f>
        <v>Urban</v>
      </c>
      <c r="BN282" s="86" t="str">
        <f>_xlfn.XLOOKUP(Form_Responses181112[[#This Row],[Sekolah School (Cleansed)]],'Quality Check'!$B$11:$B$14,'Quality Check'!$D$11:$D$14,)</f>
        <v>Intervention Group (IG)</v>
      </c>
    </row>
    <row r="283" spans="1:66" ht="13.2" x14ac:dyDescent="0.25">
      <c r="A283" s="82">
        <v>45573.499818819444</v>
      </c>
      <c r="B283" s="83" t="s">
        <v>801</v>
      </c>
      <c r="C283" s="84" t="s">
        <v>802</v>
      </c>
      <c r="D283" s="83">
        <v>100</v>
      </c>
      <c r="E283" s="83">
        <v>0.67</v>
      </c>
      <c r="F283" s="83" t="s">
        <v>423</v>
      </c>
      <c r="G283" s="83" t="s">
        <v>539</v>
      </c>
      <c r="H283" s="83" t="s">
        <v>683</v>
      </c>
      <c r="I283" s="83" t="s">
        <v>63</v>
      </c>
      <c r="J283" s="83" t="s">
        <v>64</v>
      </c>
      <c r="K283" s="83" t="s">
        <v>64</v>
      </c>
      <c r="L283" s="83" t="s">
        <v>64</v>
      </c>
      <c r="M283" s="83" t="s">
        <v>78</v>
      </c>
      <c r="N283" s="83" t="s">
        <v>64</v>
      </c>
      <c r="O283" s="83" t="s">
        <v>84</v>
      </c>
      <c r="P283" s="83" t="s">
        <v>84</v>
      </c>
      <c r="Q283" s="83" t="s">
        <v>64</v>
      </c>
      <c r="R283" s="83" t="s">
        <v>64</v>
      </c>
      <c r="S283" s="83" t="s">
        <v>64</v>
      </c>
      <c r="T283" s="83" t="s">
        <v>64</v>
      </c>
      <c r="U283" s="83" t="s">
        <v>64</v>
      </c>
      <c r="V283" s="83" t="s">
        <v>84</v>
      </c>
      <c r="W283" s="83" t="s">
        <v>84</v>
      </c>
      <c r="X283" s="83" t="s">
        <v>64</v>
      </c>
      <c r="Y283" s="83" t="s">
        <v>64</v>
      </c>
      <c r="Z283" s="83" t="s">
        <v>65</v>
      </c>
      <c r="AA283" s="83" t="s">
        <v>65</v>
      </c>
      <c r="AB283" s="83" t="s">
        <v>65</v>
      </c>
      <c r="AC283" s="83" t="s">
        <v>65</v>
      </c>
      <c r="AD283" s="83" t="s">
        <v>65</v>
      </c>
      <c r="AE283" s="83" t="s">
        <v>65</v>
      </c>
      <c r="AF283" s="83" t="s">
        <v>66</v>
      </c>
      <c r="AG283" s="83" t="s">
        <v>65</v>
      </c>
      <c r="AH283" s="83" t="s">
        <v>65</v>
      </c>
      <c r="AI283" s="83" t="s">
        <v>65</v>
      </c>
      <c r="AJ283" s="83" t="s">
        <v>65</v>
      </c>
      <c r="AK283" s="83" t="s">
        <v>65</v>
      </c>
      <c r="AL283" s="83" t="s">
        <v>65</v>
      </c>
      <c r="AM283" s="83" t="s">
        <v>65</v>
      </c>
      <c r="AN283" s="83" t="s">
        <v>65</v>
      </c>
      <c r="AO283" s="83" t="s">
        <v>65</v>
      </c>
      <c r="AP283" s="83" t="s">
        <v>67</v>
      </c>
      <c r="AQ283" s="83" t="s">
        <v>67</v>
      </c>
      <c r="AR283" s="83" t="s">
        <v>86</v>
      </c>
      <c r="AS283" s="83" t="s">
        <v>803</v>
      </c>
      <c r="AT283" s="83" t="s">
        <v>87</v>
      </c>
      <c r="AU283" s="83" t="s">
        <v>70</v>
      </c>
      <c r="AV283" s="83" t="s">
        <v>71</v>
      </c>
      <c r="AW283" s="83" t="s">
        <v>73</v>
      </c>
      <c r="AX283" s="83" t="s">
        <v>73</v>
      </c>
      <c r="AY283" s="83" t="s">
        <v>73</v>
      </c>
      <c r="AZ283" s="83" t="s">
        <v>72</v>
      </c>
      <c r="BA283" s="83" t="s">
        <v>72</v>
      </c>
      <c r="BB283" s="83" t="s">
        <v>73</v>
      </c>
      <c r="BC283" s="83" t="s">
        <v>73</v>
      </c>
      <c r="BD283" s="83"/>
      <c r="BE283" s="83" t="s">
        <v>73</v>
      </c>
      <c r="BF283" s="83"/>
      <c r="BG283" s="87" t="s">
        <v>631</v>
      </c>
      <c r="BH283" s="86" t="s">
        <v>60</v>
      </c>
      <c r="BI283" s="76" t="s">
        <v>1414</v>
      </c>
      <c r="BJ283">
        <f t="shared" si="8"/>
        <v>12</v>
      </c>
      <c r="BK283" s="87">
        <f t="shared" si="9"/>
        <v>60</v>
      </c>
      <c r="BL283" s="87"/>
      <c r="BM283" s="86" t="str">
        <f>_xlfn.XLOOKUP(Form_Responses181112[[#This Row],[Sekolah School (Cleansed)]],'Quality Check'!$B$11:$B$14,'Quality Check'!$C$11:$C$14,)</f>
        <v>Urban</v>
      </c>
      <c r="BN283" s="86" t="str">
        <f>_xlfn.XLOOKUP(Form_Responses181112[[#This Row],[Sekolah School (Cleansed)]],'Quality Check'!$B$11:$B$14,'Quality Check'!$D$11:$D$14,)</f>
        <v>Intervention Group (IG)</v>
      </c>
    </row>
    <row r="284" spans="1:66" ht="13.2" x14ac:dyDescent="0.25">
      <c r="A284" s="82">
        <v>45573.500239270834</v>
      </c>
      <c r="B284" s="83" t="s">
        <v>804</v>
      </c>
      <c r="C284" s="84" t="s">
        <v>805</v>
      </c>
      <c r="D284" s="83">
        <v>52.68</v>
      </c>
      <c r="E284" s="83">
        <v>0.13</v>
      </c>
      <c r="F284" s="83" t="s">
        <v>423</v>
      </c>
      <c r="G284" s="83" t="s">
        <v>291</v>
      </c>
      <c r="H284" s="83" t="s">
        <v>614</v>
      </c>
      <c r="I284" s="83" t="s">
        <v>63</v>
      </c>
      <c r="J284" s="83" t="s">
        <v>145</v>
      </c>
      <c r="K284" s="83" t="s">
        <v>64</v>
      </c>
      <c r="L284" s="83" t="s">
        <v>64</v>
      </c>
      <c r="M284" s="83" t="s">
        <v>78</v>
      </c>
      <c r="N284" s="83" t="s">
        <v>64</v>
      </c>
      <c r="O284" s="83" t="s">
        <v>84</v>
      </c>
      <c r="P284" s="83" t="s">
        <v>78</v>
      </c>
      <c r="Q284" s="83" t="s">
        <v>84</v>
      </c>
      <c r="R284" s="83" t="s">
        <v>64</v>
      </c>
      <c r="S284" s="83" t="s">
        <v>64</v>
      </c>
      <c r="T284" s="83" t="s">
        <v>64</v>
      </c>
      <c r="U284" s="83" t="s">
        <v>64</v>
      </c>
      <c r="V284" s="83" t="s">
        <v>64</v>
      </c>
      <c r="W284" s="83" t="s">
        <v>64</v>
      </c>
      <c r="X284" s="83" t="s">
        <v>64</v>
      </c>
      <c r="Y284" s="83" t="s">
        <v>64</v>
      </c>
      <c r="Z284" s="83" t="s">
        <v>65</v>
      </c>
      <c r="AA284" s="83" t="s">
        <v>65</v>
      </c>
      <c r="AB284" s="83" t="s">
        <v>65</v>
      </c>
      <c r="AC284" s="83" t="s">
        <v>66</v>
      </c>
      <c r="AD284" s="83" t="s">
        <v>65</v>
      </c>
      <c r="AE284" s="83" t="s">
        <v>65</v>
      </c>
      <c r="AF284" s="83" t="s">
        <v>66</v>
      </c>
      <c r="AG284" s="83" t="s">
        <v>65</v>
      </c>
      <c r="AH284" s="83" t="s">
        <v>65</v>
      </c>
      <c r="AI284" s="83" t="s">
        <v>79</v>
      </c>
      <c r="AJ284" s="83" t="s">
        <v>65</v>
      </c>
      <c r="AK284" s="83" t="s">
        <v>66</v>
      </c>
      <c r="AL284" s="83" t="s">
        <v>79</v>
      </c>
      <c r="AM284" s="83" t="s">
        <v>65</v>
      </c>
      <c r="AN284" s="83" t="s">
        <v>66</v>
      </c>
      <c r="AO284" s="83" t="s">
        <v>65</v>
      </c>
      <c r="AP284" s="83" t="s">
        <v>67</v>
      </c>
      <c r="AQ284" s="83" t="s">
        <v>85</v>
      </c>
      <c r="AR284" s="83" t="s">
        <v>63</v>
      </c>
      <c r="AS284" s="83" t="s">
        <v>68</v>
      </c>
      <c r="AT284" s="83" t="s">
        <v>69</v>
      </c>
      <c r="AU284" s="83" t="s">
        <v>70</v>
      </c>
      <c r="AV284" s="83" t="s">
        <v>67</v>
      </c>
      <c r="AW284" s="83" t="s">
        <v>72</v>
      </c>
      <c r="AX284" s="83" t="s">
        <v>73</v>
      </c>
      <c r="AY284" s="83" t="s">
        <v>72</v>
      </c>
      <c r="AZ284" s="83" t="s">
        <v>63</v>
      </c>
      <c r="BA284" s="83" t="s">
        <v>72</v>
      </c>
      <c r="BB284" s="83" t="s">
        <v>72</v>
      </c>
      <c r="BC284" s="83" t="s">
        <v>73</v>
      </c>
      <c r="BD284" s="83"/>
      <c r="BE284" s="83" t="s">
        <v>73</v>
      </c>
      <c r="BF284" s="83"/>
      <c r="BG284" s="87" t="s">
        <v>631</v>
      </c>
      <c r="BH284" s="86" t="s">
        <v>60</v>
      </c>
      <c r="BI284" s="76" t="s">
        <v>1414</v>
      </c>
      <c r="BJ284">
        <f t="shared" si="8"/>
        <v>12</v>
      </c>
      <c r="BK284" s="87">
        <f t="shared" si="9"/>
        <v>57</v>
      </c>
      <c r="BL284" s="87"/>
      <c r="BM284" s="86" t="str">
        <f>_xlfn.XLOOKUP(Form_Responses181112[[#This Row],[Sekolah School (Cleansed)]],'Quality Check'!$B$11:$B$14,'Quality Check'!$C$11:$C$14,)</f>
        <v>Urban</v>
      </c>
      <c r="BN284" s="86" t="str">
        <f>_xlfn.XLOOKUP(Form_Responses181112[[#This Row],[Sekolah School (Cleansed)]],'Quality Check'!$B$11:$B$14,'Quality Check'!$D$11:$D$14,)</f>
        <v>Intervention Group (IG)</v>
      </c>
    </row>
    <row r="285" spans="1:66" ht="13.2" x14ac:dyDescent="0.25">
      <c r="A285" s="82">
        <v>45573.502601134256</v>
      </c>
      <c r="B285" s="83" t="s">
        <v>806</v>
      </c>
      <c r="C285" s="84" t="s">
        <v>807</v>
      </c>
      <c r="D285" s="83">
        <v>28.6</v>
      </c>
      <c r="E285" s="83">
        <v>0.75</v>
      </c>
      <c r="F285" s="83" t="s">
        <v>114</v>
      </c>
      <c r="G285" s="83" t="s">
        <v>76</v>
      </c>
      <c r="H285" s="83" t="s">
        <v>761</v>
      </c>
      <c r="I285" s="83" t="s">
        <v>63</v>
      </c>
      <c r="J285" s="83" t="s">
        <v>64</v>
      </c>
      <c r="K285" s="83" t="s">
        <v>78</v>
      </c>
      <c r="L285" s="83" t="s">
        <v>64</v>
      </c>
      <c r="M285" s="83" t="s">
        <v>78</v>
      </c>
      <c r="N285" s="83" t="s">
        <v>64</v>
      </c>
      <c r="O285" s="83" t="s">
        <v>64</v>
      </c>
      <c r="P285" s="83" t="s">
        <v>84</v>
      </c>
      <c r="Q285" s="83" t="s">
        <v>64</v>
      </c>
      <c r="R285" s="83" t="s">
        <v>64</v>
      </c>
      <c r="S285" s="83" t="s">
        <v>64</v>
      </c>
      <c r="T285" s="83" t="s">
        <v>84</v>
      </c>
      <c r="U285" s="83" t="s">
        <v>64</v>
      </c>
      <c r="V285" s="83" t="s">
        <v>64</v>
      </c>
      <c r="W285" s="83" t="s">
        <v>64</v>
      </c>
      <c r="X285" s="83" t="s">
        <v>64</v>
      </c>
      <c r="Y285" s="83" t="s">
        <v>64</v>
      </c>
      <c r="Z285" s="83" t="s">
        <v>65</v>
      </c>
      <c r="AA285" s="83" t="s">
        <v>65</v>
      </c>
      <c r="AB285" s="83" t="s">
        <v>65</v>
      </c>
      <c r="AC285" s="83" t="s">
        <v>65</v>
      </c>
      <c r="AD285" s="83" t="s">
        <v>65</v>
      </c>
      <c r="AE285" s="83" t="s">
        <v>65</v>
      </c>
      <c r="AF285" s="83" t="s">
        <v>65</v>
      </c>
      <c r="AG285" s="83" t="s">
        <v>66</v>
      </c>
      <c r="AH285" s="83" t="s">
        <v>101</v>
      </c>
      <c r="AI285" s="83" t="s">
        <v>101</v>
      </c>
      <c r="AJ285" s="83" t="s">
        <v>65</v>
      </c>
      <c r="AK285" s="83" t="s">
        <v>66</v>
      </c>
      <c r="AL285" s="83" t="s">
        <v>65</v>
      </c>
      <c r="AM285" s="83" t="s">
        <v>66</v>
      </c>
      <c r="AN285" s="83" t="s">
        <v>66</v>
      </c>
      <c r="AO285" s="83" t="s">
        <v>65</v>
      </c>
      <c r="AP285" s="83" t="s">
        <v>85</v>
      </c>
      <c r="AQ285" s="83" t="s">
        <v>85</v>
      </c>
      <c r="AR285" s="83" t="s">
        <v>63</v>
      </c>
      <c r="AS285" s="83" t="s">
        <v>808</v>
      </c>
      <c r="AT285" s="83" t="s">
        <v>87</v>
      </c>
      <c r="AU285" s="83" t="s">
        <v>70</v>
      </c>
      <c r="AV285" s="83" t="s">
        <v>71</v>
      </c>
      <c r="AW285" s="83" t="s">
        <v>72</v>
      </c>
      <c r="AX285" s="83" t="s">
        <v>72</v>
      </c>
      <c r="AY285" s="83" t="s">
        <v>72</v>
      </c>
      <c r="AZ285" s="83" t="s">
        <v>72</v>
      </c>
      <c r="BA285" s="83" t="s">
        <v>72</v>
      </c>
      <c r="BB285" s="83" t="s">
        <v>72</v>
      </c>
      <c r="BC285" s="83" t="s">
        <v>73</v>
      </c>
      <c r="BD285" s="83"/>
      <c r="BE285" s="83" t="s">
        <v>73</v>
      </c>
      <c r="BF285" s="83"/>
      <c r="BG285" s="87" t="s">
        <v>631</v>
      </c>
      <c r="BH285" s="87" t="s">
        <v>114</v>
      </c>
      <c r="BI285" s="76" t="s">
        <v>1414</v>
      </c>
      <c r="BJ285">
        <f t="shared" si="8"/>
        <v>13</v>
      </c>
      <c r="BK285" s="87">
        <f t="shared" si="9"/>
        <v>58</v>
      </c>
      <c r="BL285" s="87"/>
      <c r="BM285" s="86" t="str">
        <f>_xlfn.XLOOKUP(Form_Responses181112[[#This Row],[Sekolah School (Cleansed)]],'Quality Check'!$B$11:$B$14,'Quality Check'!$C$11:$C$14,)</f>
        <v>Urban</v>
      </c>
      <c r="BN285" s="86" t="str">
        <f>_xlfn.XLOOKUP(Form_Responses181112[[#This Row],[Sekolah School (Cleansed)]],'Quality Check'!$B$11:$B$14,'Quality Check'!$D$11:$D$14,)</f>
        <v>Intervention Group (IG)</v>
      </c>
    </row>
    <row r="286" spans="1:66" ht="13.2" x14ac:dyDescent="0.25">
      <c r="A286" s="82">
        <v>45573.503184942128</v>
      </c>
      <c r="B286" s="83" t="s">
        <v>809</v>
      </c>
      <c r="C286" s="84" t="s">
        <v>810</v>
      </c>
      <c r="D286" s="83">
        <v>12.5</v>
      </c>
      <c r="E286" s="83">
        <v>0.12</v>
      </c>
      <c r="F286" s="83" t="s">
        <v>114</v>
      </c>
      <c r="G286" s="83" t="s">
        <v>539</v>
      </c>
      <c r="H286" s="83" t="s">
        <v>631</v>
      </c>
      <c r="I286" s="83" t="s">
        <v>63</v>
      </c>
      <c r="J286" s="83" t="s">
        <v>78</v>
      </c>
      <c r="K286" s="83" t="s">
        <v>78</v>
      </c>
      <c r="L286" s="83" t="s">
        <v>64</v>
      </c>
      <c r="M286" s="83" t="s">
        <v>84</v>
      </c>
      <c r="N286" s="83" t="s">
        <v>84</v>
      </c>
      <c r="O286" s="83" t="s">
        <v>64</v>
      </c>
      <c r="P286" s="83" t="s">
        <v>84</v>
      </c>
      <c r="Q286" s="83" t="s">
        <v>64</v>
      </c>
      <c r="R286" s="83" t="s">
        <v>64</v>
      </c>
      <c r="S286" s="83" t="s">
        <v>84</v>
      </c>
      <c r="T286" s="83" t="s">
        <v>64</v>
      </c>
      <c r="U286" s="83" t="s">
        <v>84</v>
      </c>
      <c r="V286" s="83" t="s">
        <v>84</v>
      </c>
      <c r="W286" s="83" t="s">
        <v>84</v>
      </c>
      <c r="X286" s="83" t="s">
        <v>64</v>
      </c>
      <c r="Y286" s="83" t="s">
        <v>64</v>
      </c>
      <c r="Z286" s="83" t="s">
        <v>65</v>
      </c>
      <c r="AA286" s="83" t="s">
        <v>65</v>
      </c>
      <c r="AB286" s="83" t="s">
        <v>101</v>
      </c>
      <c r="AC286" s="83" t="s">
        <v>66</v>
      </c>
      <c r="AD286" s="83" t="s">
        <v>66</v>
      </c>
      <c r="AE286" s="83" t="s">
        <v>66</v>
      </c>
      <c r="AF286" s="83" t="s">
        <v>66</v>
      </c>
      <c r="AG286" s="83" t="s">
        <v>65</v>
      </c>
      <c r="AH286" s="83" t="s">
        <v>66</v>
      </c>
      <c r="AI286" s="83" t="s">
        <v>79</v>
      </c>
      <c r="AJ286" s="83" t="s">
        <v>66</v>
      </c>
      <c r="AK286" s="83" t="s">
        <v>65</v>
      </c>
      <c r="AL286" s="83" t="s">
        <v>65</v>
      </c>
      <c r="AM286" s="83" t="s">
        <v>65</v>
      </c>
      <c r="AN286" s="83" t="s">
        <v>66</v>
      </c>
      <c r="AO286" s="83" t="s">
        <v>66</v>
      </c>
      <c r="AP286" s="83" t="s">
        <v>67</v>
      </c>
      <c r="AQ286" s="83" t="s">
        <v>67</v>
      </c>
      <c r="AR286" s="83" t="s">
        <v>86</v>
      </c>
      <c r="AS286" s="83" t="s">
        <v>81</v>
      </c>
      <c r="AT286" s="83" t="s">
        <v>69</v>
      </c>
      <c r="AU286" s="83" t="s">
        <v>70</v>
      </c>
      <c r="AV286" s="83" t="s">
        <v>71</v>
      </c>
      <c r="AW286" s="83" t="s">
        <v>73</v>
      </c>
      <c r="AX286" s="83" t="s">
        <v>73</v>
      </c>
      <c r="AY286" s="83" t="s">
        <v>73</v>
      </c>
      <c r="AZ286" s="83" t="s">
        <v>72</v>
      </c>
      <c r="BA286" s="83" t="s">
        <v>73</v>
      </c>
      <c r="BB286" s="83" t="s">
        <v>73</v>
      </c>
      <c r="BC286" s="83" t="s">
        <v>73</v>
      </c>
      <c r="BD286" s="83"/>
      <c r="BE286" s="83" t="s">
        <v>73</v>
      </c>
      <c r="BF286" s="83"/>
      <c r="BG286" s="87" t="s">
        <v>631</v>
      </c>
      <c r="BH286" s="87" t="s">
        <v>114</v>
      </c>
      <c r="BI286" s="76" t="s">
        <v>1414</v>
      </c>
      <c r="BJ286">
        <f t="shared" si="8"/>
        <v>7</v>
      </c>
      <c r="BK286" s="87">
        <f t="shared" si="9"/>
        <v>52</v>
      </c>
      <c r="BL286" s="87"/>
      <c r="BM286" s="86" t="str">
        <f>_xlfn.XLOOKUP(Form_Responses181112[[#This Row],[Sekolah School (Cleansed)]],'Quality Check'!$B$11:$B$14,'Quality Check'!$C$11:$C$14,)</f>
        <v>Urban</v>
      </c>
      <c r="BN286" s="86" t="str">
        <f>_xlfn.XLOOKUP(Form_Responses181112[[#This Row],[Sekolah School (Cleansed)]],'Quality Check'!$B$11:$B$14,'Quality Check'!$D$11:$D$14,)</f>
        <v>Intervention Group (IG)</v>
      </c>
    </row>
    <row r="287" spans="1:66" ht="13.2" x14ac:dyDescent="0.25">
      <c r="A287" s="82">
        <v>45573.503455960643</v>
      </c>
      <c r="B287" s="83" t="s">
        <v>811</v>
      </c>
      <c r="C287" s="84" t="s">
        <v>812</v>
      </c>
      <c r="D287" s="83">
        <v>75.89</v>
      </c>
      <c r="E287" s="83">
        <v>0.42</v>
      </c>
      <c r="F287" s="83" t="s">
        <v>114</v>
      </c>
      <c r="G287" s="83" t="s">
        <v>76</v>
      </c>
      <c r="H287" s="83" t="s">
        <v>614</v>
      </c>
      <c r="I287" s="83" t="s">
        <v>63</v>
      </c>
      <c r="J287" s="83" t="s">
        <v>64</v>
      </c>
      <c r="K287" s="83" t="s">
        <v>84</v>
      </c>
      <c r="L287" s="83" t="s">
        <v>64</v>
      </c>
      <c r="M287" s="83" t="s">
        <v>78</v>
      </c>
      <c r="N287" s="83" t="s">
        <v>64</v>
      </c>
      <c r="O287" s="83" t="s">
        <v>64</v>
      </c>
      <c r="P287" s="83" t="s">
        <v>64</v>
      </c>
      <c r="Q287" s="83" t="s">
        <v>64</v>
      </c>
      <c r="R287" s="83" t="s">
        <v>64</v>
      </c>
      <c r="S287" s="83" t="s">
        <v>64</v>
      </c>
      <c r="T287" s="83" t="s">
        <v>64</v>
      </c>
      <c r="U287" s="83" t="s">
        <v>64</v>
      </c>
      <c r="V287" s="83" t="s">
        <v>64</v>
      </c>
      <c r="W287" s="83" t="s">
        <v>64</v>
      </c>
      <c r="X287" s="83" t="s">
        <v>84</v>
      </c>
      <c r="Y287" s="83" t="s">
        <v>64</v>
      </c>
      <c r="Z287" s="83" t="s">
        <v>65</v>
      </c>
      <c r="AA287" s="83" t="s">
        <v>65</v>
      </c>
      <c r="AB287" s="83" t="s">
        <v>66</v>
      </c>
      <c r="AC287" s="83" t="s">
        <v>65</v>
      </c>
      <c r="AD287" s="83" t="s">
        <v>65</v>
      </c>
      <c r="AE287" s="83" t="s">
        <v>65</v>
      </c>
      <c r="AF287" s="83" t="s">
        <v>65</v>
      </c>
      <c r="AG287" s="83" t="s">
        <v>65</v>
      </c>
      <c r="AH287" s="83" t="s">
        <v>66</v>
      </c>
      <c r="AI287" s="83" t="s">
        <v>101</v>
      </c>
      <c r="AJ287" s="83" t="s">
        <v>65</v>
      </c>
      <c r="AK287" s="83" t="s">
        <v>65</v>
      </c>
      <c r="AL287" s="83" t="s">
        <v>65</v>
      </c>
      <c r="AM287" s="83" t="s">
        <v>65</v>
      </c>
      <c r="AN287" s="83" t="s">
        <v>66</v>
      </c>
      <c r="AO287" s="83" t="s">
        <v>66</v>
      </c>
      <c r="AP287" s="83" t="s">
        <v>67</v>
      </c>
      <c r="AQ287" s="83" t="s">
        <v>67</v>
      </c>
      <c r="AR287" s="83" t="s">
        <v>63</v>
      </c>
      <c r="AS287" s="83" t="s">
        <v>68</v>
      </c>
      <c r="AT287" s="83" t="s">
        <v>87</v>
      </c>
      <c r="AU287" s="83" t="s">
        <v>93</v>
      </c>
      <c r="AV287" s="83" t="s">
        <v>71</v>
      </c>
      <c r="AW287" s="83" t="s">
        <v>72</v>
      </c>
      <c r="AX287" s="83" t="s">
        <v>72</v>
      </c>
      <c r="AY287" s="83" t="s">
        <v>72</v>
      </c>
      <c r="AZ287" s="83" t="s">
        <v>72</v>
      </c>
      <c r="BA287" s="83" t="s">
        <v>72</v>
      </c>
      <c r="BB287" s="83" t="s">
        <v>73</v>
      </c>
      <c r="BC287" s="83" t="s">
        <v>73</v>
      </c>
      <c r="BD287" s="83"/>
      <c r="BE287" s="83" t="s">
        <v>73</v>
      </c>
      <c r="BF287" s="83"/>
      <c r="BG287" s="87" t="s">
        <v>631</v>
      </c>
      <c r="BH287" s="87" t="s">
        <v>114</v>
      </c>
      <c r="BI287" s="76" t="s">
        <v>1414</v>
      </c>
      <c r="BJ287">
        <f t="shared" si="8"/>
        <v>14</v>
      </c>
      <c r="BK287" s="87">
        <f t="shared" si="9"/>
        <v>60</v>
      </c>
      <c r="BL287" s="87"/>
      <c r="BM287" s="86" t="str">
        <f>_xlfn.XLOOKUP(Form_Responses181112[[#This Row],[Sekolah School (Cleansed)]],'Quality Check'!$B$11:$B$14,'Quality Check'!$C$11:$C$14,)</f>
        <v>Urban</v>
      </c>
      <c r="BN287" s="86" t="str">
        <f>_xlfn.XLOOKUP(Form_Responses181112[[#This Row],[Sekolah School (Cleansed)]],'Quality Check'!$B$11:$B$14,'Quality Check'!$D$11:$D$14,)</f>
        <v>Intervention Group (IG)</v>
      </c>
    </row>
    <row r="288" spans="1:66" ht="13.2" x14ac:dyDescent="0.25">
      <c r="A288" s="82">
        <v>45573.503981550923</v>
      </c>
      <c r="B288" s="83" t="s">
        <v>813</v>
      </c>
      <c r="C288" s="84" t="s">
        <v>814</v>
      </c>
      <c r="D288" s="83">
        <v>100</v>
      </c>
      <c r="E288" s="83">
        <v>0.75</v>
      </c>
      <c r="F288" s="83" t="s">
        <v>114</v>
      </c>
      <c r="G288" s="83" t="s">
        <v>291</v>
      </c>
      <c r="H288" s="83" t="s">
        <v>614</v>
      </c>
      <c r="I288" s="83" t="s">
        <v>63</v>
      </c>
      <c r="J288" s="83" t="s">
        <v>78</v>
      </c>
      <c r="K288" s="83" t="s">
        <v>78</v>
      </c>
      <c r="L288" s="83" t="s">
        <v>64</v>
      </c>
      <c r="M288" s="83" t="s">
        <v>84</v>
      </c>
      <c r="N288" s="83" t="s">
        <v>64</v>
      </c>
      <c r="O288" s="83" t="s">
        <v>64</v>
      </c>
      <c r="P288" s="83" t="s">
        <v>84</v>
      </c>
      <c r="Q288" s="83" t="s">
        <v>64</v>
      </c>
      <c r="R288" s="83" t="s">
        <v>64</v>
      </c>
      <c r="S288" s="83" t="s">
        <v>64</v>
      </c>
      <c r="T288" s="83" t="s">
        <v>64</v>
      </c>
      <c r="U288" s="83" t="s">
        <v>64</v>
      </c>
      <c r="V288" s="83" t="s">
        <v>84</v>
      </c>
      <c r="W288" s="83" t="s">
        <v>64</v>
      </c>
      <c r="X288" s="83" t="s">
        <v>64</v>
      </c>
      <c r="Y288" s="83" t="s">
        <v>64</v>
      </c>
      <c r="Z288" s="83" t="s">
        <v>65</v>
      </c>
      <c r="AA288" s="83" t="s">
        <v>66</v>
      </c>
      <c r="AB288" s="83" t="s">
        <v>66</v>
      </c>
      <c r="AC288" s="83" t="s">
        <v>65</v>
      </c>
      <c r="AD288" s="83" t="s">
        <v>65</v>
      </c>
      <c r="AE288" s="83" t="s">
        <v>65</v>
      </c>
      <c r="AF288" s="83" t="s">
        <v>65</v>
      </c>
      <c r="AG288" s="83" t="s">
        <v>66</v>
      </c>
      <c r="AH288" s="83" t="s">
        <v>66</v>
      </c>
      <c r="AI288" s="83" t="s">
        <v>79</v>
      </c>
      <c r="AJ288" s="83" t="s">
        <v>66</v>
      </c>
      <c r="AK288" s="83" t="s">
        <v>66</v>
      </c>
      <c r="AL288" s="83" t="s">
        <v>66</v>
      </c>
      <c r="AM288" s="83" t="s">
        <v>65</v>
      </c>
      <c r="AN288" s="83" t="s">
        <v>65</v>
      </c>
      <c r="AO288" s="83" t="s">
        <v>66</v>
      </c>
      <c r="AP288" s="83" t="s">
        <v>67</v>
      </c>
      <c r="AQ288" s="83" t="s">
        <v>67</v>
      </c>
      <c r="AR288" s="83" t="s">
        <v>63</v>
      </c>
      <c r="AS288" s="83" t="s">
        <v>68</v>
      </c>
      <c r="AT288" s="83" t="s">
        <v>87</v>
      </c>
      <c r="AU288" s="83" t="s">
        <v>93</v>
      </c>
      <c r="AV288" s="83" t="s">
        <v>132</v>
      </c>
      <c r="AW288" s="83" t="s">
        <v>72</v>
      </c>
      <c r="AX288" s="83" t="s">
        <v>73</v>
      </c>
      <c r="AY288" s="83" t="s">
        <v>73</v>
      </c>
      <c r="AZ288" s="83" t="s">
        <v>63</v>
      </c>
      <c r="BA288" s="83" t="s">
        <v>73</v>
      </c>
      <c r="BB288" s="83" t="s">
        <v>73</v>
      </c>
      <c r="BC288" s="83" t="s">
        <v>73</v>
      </c>
      <c r="BD288" s="83"/>
      <c r="BE288" s="83" t="s">
        <v>73</v>
      </c>
      <c r="BF288" s="83"/>
      <c r="BG288" s="87" t="s">
        <v>631</v>
      </c>
      <c r="BH288" s="87" t="s">
        <v>114</v>
      </c>
      <c r="BI288" s="76" t="s">
        <v>1414</v>
      </c>
      <c r="BJ288">
        <f t="shared" si="8"/>
        <v>11</v>
      </c>
      <c r="BK288" s="87">
        <f t="shared" si="9"/>
        <v>55</v>
      </c>
      <c r="BL288" s="87"/>
      <c r="BM288" s="86" t="str">
        <f>_xlfn.XLOOKUP(Form_Responses181112[[#This Row],[Sekolah School (Cleansed)]],'Quality Check'!$B$11:$B$14,'Quality Check'!$C$11:$C$14,)</f>
        <v>Urban</v>
      </c>
      <c r="BN288" s="86" t="str">
        <f>_xlfn.XLOOKUP(Form_Responses181112[[#This Row],[Sekolah School (Cleansed)]],'Quality Check'!$B$11:$B$14,'Quality Check'!$D$11:$D$14,)</f>
        <v>Intervention Group (IG)</v>
      </c>
    </row>
    <row r="289" spans="1:66" ht="13.2" x14ac:dyDescent="0.25">
      <c r="A289" s="82">
        <v>45573.506889930555</v>
      </c>
      <c r="B289" s="83" t="s">
        <v>817</v>
      </c>
      <c r="C289" s="84" t="s">
        <v>818</v>
      </c>
      <c r="D289" s="83">
        <v>14.29</v>
      </c>
      <c r="E289" s="83">
        <v>0.13</v>
      </c>
      <c r="F289" s="83" t="s">
        <v>114</v>
      </c>
      <c r="G289" s="83" t="s">
        <v>76</v>
      </c>
      <c r="H289" s="83" t="s">
        <v>614</v>
      </c>
      <c r="I289" s="83" t="s">
        <v>73</v>
      </c>
      <c r="J289" s="83" t="s">
        <v>64</v>
      </c>
      <c r="K289" s="83" t="s">
        <v>84</v>
      </c>
      <c r="L289" s="83" t="s">
        <v>64</v>
      </c>
      <c r="M289" s="83" t="s">
        <v>84</v>
      </c>
      <c r="N289" s="83" t="s">
        <v>64</v>
      </c>
      <c r="O289" s="83" t="s">
        <v>78</v>
      </c>
      <c r="P289" s="83" t="s">
        <v>84</v>
      </c>
      <c r="Q289" s="83" t="s">
        <v>64</v>
      </c>
      <c r="R289" s="83" t="s">
        <v>64</v>
      </c>
      <c r="S289" s="83" t="s">
        <v>64</v>
      </c>
      <c r="T289" s="83" t="s">
        <v>64</v>
      </c>
      <c r="U289" s="83" t="s">
        <v>78</v>
      </c>
      <c r="V289" s="83" t="s">
        <v>64</v>
      </c>
      <c r="W289" s="83" t="s">
        <v>78</v>
      </c>
      <c r="X289" s="83" t="s">
        <v>84</v>
      </c>
      <c r="Y289" s="83" t="s">
        <v>78</v>
      </c>
      <c r="Z289" s="83" t="s">
        <v>65</v>
      </c>
      <c r="AA289" s="83" t="s">
        <v>65</v>
      </c>
      <c r="AB289" s="83" t="s">
        <v>66</v>
      </c>
      <c r="AC289" s="83" t="s">
        <v>65</v>
      </c>
      <c r="AD289" s="83" t="s">
        <v>65</v>
      </c>
      <c r="AE289" s="83" t="s">
        <v>65</v>
      </c>
      <c r="AF289" s="83" t="s">
        <v>79</v>
      </c>
      <c r="AG289" s="83" t="s">
        <v>65</v>
      </c>
      <c r="AH289" s="83" t="s">
        <v>65</v>
      </c>
      <c r="AI289" s="83" t="s">
        <v>101</v>
      </c>
      <c r="AJ289" s="83" t="s">
        <v>66</v>
      </c>
      <c r="AK289" s="83" t="s">
        <v>79</v>
      </c>
      <c r="AL289" s="83" t="s">
        <v>65</v>
      </c>
      <c r="AM289" s="83" t="s">
        <v>65</v>
      </c>
      <c r="AN289" s="83" t="s">
        <v>79</v>
      </c>
      <c r="AO289" s="83" t="s">
        <v>65</v>
      </c>
      <c r="AP289" s="83" t="s">
        <v>67</v>
      </c>
      <c r="AQ289" s="83" t="s">
        <v>67</v>
      </c>
      <c r="AR289" s="83" t="s">
        <v>73</v>
      </c>
      <c r="AS289" s="83" t="s">
        <v>819</v>
      </c>
      <c r="AT289" s="83" t="s">
        <v>69</v>
      </c>
      <c r="AU289" s="83" t="s">
        <v>93</v>
      </c>
      <c r="AV289" s="83" t="s">
        <v>132</v>
      </c>
      <c r="AW289" s="83" t="s">
        <v>73</v>
      </c>
      <c r="AX289" s="83" t="s">
        <v>73</v>
      </c>
      <c r="AY289" s="83" t="s">
        <v>72</v>
      </c>
      <c r="AZ289" s="83" t="s">
        <v>72</v>
      </c>
      <c r="BA289" s="83" t="s">
        <v>72</v>
      </c>
      <c r="BB289" s="83" t="s">
        <v>73</v>
      </c>
      <c r="BC289" s="83" t="s">
        <v>73</v>
      </c>
      <c r="BD289" s="83"/>
      <c r="BE289" s="83" t="s">
        <v>73</v>
      </c>
      <c r="BF289" s="83"/>
      <c r="BG289" s="87" t="s">
        <v>631</v>
      </c>
      <c r="BH289" s="87" t="s">
        <v>114</v>
      </c>
      <c r="BI289" s="76" t="s">
        <v>1415</v>
      </c>
      <c r="BJ289">
        <f t="shared" si="8"/>
        <v>8</v>
      </c>
      <c r="BK289" s="87">
        <f t="shared" si="9"/>
        <v>56</v>
      </c>
      <c r="BL289" s="87"/>
      <c r="BM289" s="86" t="str">
        <f>_xlfn.XLOOKUP(Form_Responses181112[[#This Row],[Sekolah School (Cleansed)]],'Quality Check'!$B$11:$B$14,'Quality Check'!$C$11:$C$14,)</f>
        <v>Urban</v>
      </c>
      <c r="BN289" s="86" t="str">
        <f>_xlfn.XLOOKUP(Form_Responses181112[[#This Row],[Sekolah School (Cleansed)]],'Quality Check'!$B$11:$B$14,'Quality Check'!$D$11:$D$14,)</f>
        <v>Intervention Group (IG)</v>
      </c>
    </row>
    <row r="290" spans="1:66" ht="13.2" x14ac:dyDescent="0.25">
      <c r="A290" s="82">
        <v>45573.507382685188</v>
      </c>
      <c r="B290" s="83" t="s">
        <v>820</v>
      </c>
      <c r="C290" s="84" t="s">
        <v>821</v>
      </c>
      <c r="D290" s="83">
        <v>100</v>
      </c>
      <c r="E290" s="83">
        <v>0.46</v>
      </c>
      <c r="F290" s="83" t="s">
        <v>114</v>
      </c>
      <c r="G290" s="83" t="s">
        <v>76</v>
      </c>
      <c r="H290" s="83" t="s">
        <v>631</v>
      </c>
      <c r="I290" s="83" t="s">
        <v>73</v>
      </c>
      <c r="J290" s="83" t="s">
        <v>64</v>
      </c>
      <c r="K290" s="83" t="s">
        <v>84</v>
      </c>
      <c r="L290" s="83" t="s">
        <v>64</v>
      </c>
      <c r="M290" s="83" t="s">
        <v>64</v>
      </c>
      <c r="N290" s="83" t="s">
        <v>64</v>
      </c>
      <c r="O290" s="83" t="s">
        <v>84</v>
      </c>
      <c r="P290" s="83" t="s">
        <v>84</v>
      </c>
      <c r="Q290" s="83" t="s">
        <v>84</v>
      </c>
      <c r="R290" s="83" t="s">
        <v>84</v>
      </c>
      <c r="S290" s="83" t="s">
        <v>64</v>
      </c>
      <c r="T290" s="83" t="s">
        <v>64</v>
      </c>
      <c r="U290" s="83" t="s">
        <v>64</v>
      </c>
      <c r="V290" s="83" t="s">
        <v>64</v>
      </c>
      <c r="W290" s="83" t="s">
        <v>64</v>
      </c>
      <c r="X290" s="83" t="s">
        <v>84</v>
      </c>
      <c r="Y290" s="83" t="s">
        <v>64</v>
      </c>
      <c r="Z290" s="83" t="s">
        <v>66</v>
      </c>
      <c r="AA290" s="83" t="s">
        <v>65</v>
      </c>
      <c r="AB290" s="83" t="s">
        <v>65</v>
      </c>
      <c r="AC290" s="83" t="s">
        <v>66</v>
      </c>
      <c r="AD290" s="83" t="s">
        <v>66</v>
      </c>
      <c r="AE290" s="83" t="s">
        <v>65</v>
      </c>
      <c r="AF290" s="83" t="s">
        <v>65</v>
      </c>
      <c r="AG290" s="83" t="s">
        <v>65</v>
      </c>
      <c r="AH290" s="83" t="s">
        <v>66</v>
      </c>
      <c r="AI290" s="83" t="s">
        <v>101</v>
      </c>
      <c r="AJ290" s="83" t="s">
        <v>65</v>
      </c>
      <c r="AK290" s="83" t="s">
        <v>66</v>
      </c>
      <c r="AL290" s="83" t="s">
        <v>65</v>
      </c>
      <c r="AM290" s="83" t="s">
        <v>66</v>
      </c>
      <c r="AN290" s="83" t="s">
        <v>66</v>
      </c>
      <c r="AO290" s="83" t="s">
        <v>66</v>
      </c>
      <c r="AP290" s="83" t="s">
        <v>67</v>
      </c>
      <c r="AQ290" s="83" t="s">
        <v>67</v>
      </c>
      <c r="AR290" s="83" t="s">
        <v>86</v>
      </c>
      <c r="AS290" s="83" t="s">
        <v>115</v>
      </c>
      <c r="AT290" s="83" t="s">
        <v>87</v>
      </c>
      <c r="AU290" s="83" t="s">
        <v>70</v>
      </c>
      <c r="AV290" s="83" t="s">
        <v>71</v>
      </c>
      <c r="AW290" s="83" t="s">
        <v>73</v>
      </c>
      <c r="AX290" s="83" t="s">
        <v>73</v>
      </c>
      <c r="AY290" s="83" t="s">
        <v>73</v>
      </c>
      <c r="AZ290" s="83" t="s">
        <v>73</v>
      </c>
      <c r="BA290" s="83" t="s">
        <v>63</v>
      </c>
      <c r="BB290" s="83" t="s">
        <v>63</v>
      </c>
      <c r="BC290" s="83" t="s">
        <v>73</v>
      </c>
      <c r="BD290" s="83"/>
      <c r="BE290" s="83" t="s">
        <v>73</v>
      </c>
      <c r="BF290" s="83"/>
      <c r="BG290" s="87" t="s">
        <v>631</v>
      </c>
      <c r="BH290" s="87" t="s">
        <v>114</v>
      </c>
      <c r="BI290" s="76" t="s">
        <v>1415</v>
      </c>
      <c r="BJ290">
        <f t="shared" si="8"/>
        <v>9</v>
      </c>
      <c r="BK290" s="87">
        <f t="shared" si="9"/>
        <v>56</v>
      </c>
      <c r="BL290" s="87"/>
      <c r="BM290" s="86" t="str">
        <f>_xlfn.XLOOKUP(Form_Responses181112[[#This Row],[Sekolah School (Cleansed)]],'Quality Check'!$B$11:$B$14,'Quality Check'!$C$11:$C$14,)</f>
        <v>Urban</v>
      </c>
      <c r="BN290" s="86" t="str">
        <f>_xlfn.XLOOKUP(Form_Responses181112[[#This Row],[Sekolah School (Cleansed)]],'Quality Check'!$B$11:$B$14,'Quality Check'!$D$11:$D$14,)</f>
        <v>Intervention Group (IG)</v>
      </c>
    </row>
    <row r="291" spans="1:66" ht="13.2" x14ac:dyDescent="0.25">
      <c r="A291" s="82">
        <v>45573.50919975694</v>
      </c>
      <c r="B291" s="83" t="s">
        <v>822</v>
      </c>
      <c r="C291" s="84" t="s">
        <v>823</v>
      </c>
      <c r="D291" s="83">
        <v>10.7</v>
      </c>
      <c r="E291" s="83">
        <v>0.57999999999999996</v>
      </c>
      <c r="F291" s="83" t="s">
        <v>114</v>
      </c>
      <c r="G291" s="83" t="s">
        <v>291</v>
      </c>
      <c r="H291" s="83" t="s">
        <v>631</v>
      </c>
      <c r="I291" s="83" t="s">
        <v>63</v>
      </c>
      <c r="J291" s="83" t="s">
        <v>64</v>
      </c>
      <c r="K291" s="83" t="s">
        <v>64</v>
      </c>
      <c r="L291" s="83" t="s">
        <v>64</v>
      </c>
      <c r="M291" s="83" t="s">
        <v>78</v>
      </c>
      <c r="N291" s="83" t="s">
        <v>64</v>
      </c>
      <c r="O291" s="83" t="s">
        <v>64</v>
      </c>
      <c r="P291" s="83" t="s">
        <v>78</v>
      </c>
      <c r="Q291" s="83" t="s">
        <v>64</v>
      </c>
      <c r="R291" s="83" t="s">
        <v>64</v>
      </c>
      <c r="S291" s="83" t="s">
        <v>64</v>
      </c>
      <c r="T291" s="83" t="s">
        <v>64</v>
      </c>
      <c r="U291" s="83" t="s">
        <v>84</v>
      </c>
      <c r="V291" s="83" t="s">
        <v>64</v>
      </c>
      <c r="W291" s="83" t="s">
        <v>64</v>
      </c>
      <c r="X291" s="83" t="s">
        <v>64</v>
      </c>
      <c r="Y291" s="83" t="s">
        <v>64</v>
      </c>
      <c r="Z291" s="83" t="s">
        <v>65</v>
      </c>
      <c r="AA291" s="83" t="s">
        <v>65</v>
      </c>
      <c r="AB291" s="83" t="s">
        <v>66</v>
      </c>
      <c r="AC291" s="83" t="s">
        <v>65</v>
      </c>
      <c r="AD291" s="83" t="s">
        <v>65</v>
      </c>
      <c r="AE291" s="83" t="s">
        <v>65</v>
      </c>
      <c r="AF291" s="83" t="s">
        <v>66</v>
      </c>
      <c r="AG291" s="83" t="s">
        <v>65</v>
      </c>
      <c r="AH291" s="83" t="s">
        <v>66</v>
      </c>
      <c r="AI291" s="83" t="s">
        <v>101</v>
      </c>
      <c r="AJ291" s="83" t="s">
        <v>65</v>
      </c>
      <c r="AK291" s="83" t="s">
        <v>65</v>
      </c>
      <c r="AL291" s="83" t="s">
        <v>66</v>
      </c>
      <c r="AM291" s="83" t="s">
        <v>65</v>
      </c>
      <c r="AN291" s="83" t="s">
        <v>65</v>
      </c>
      <c r="AO291" s="83" t="s">
        <v>65</v>
      </c>
      <c r="AP291" s="83" t="s">
        <v>67</v>
      </c>
      <c r="AQ291" s="83" t="s">
        <v>67</v>
      </c>
      <c r="AR291" s="83" t="s">
        <v>86</v>
      </c>
      <c r="AS291" s="83" t="s">
        <v>68</v>
      </c>
      <c r="AT291" s="83" t="s">
        <v>69</v>
      </c>
      <c r="AU291" s="83" t="s">
        <v>70</v>
      </c>
      <c r="AV291" s="83" t="s">
        <v>71</v>
      </c>
      <c r="AW291" s="83" t="s">
        <v>73</v>
      </c>
      <c r="AX291" s="83" t="s">
        <v>63</v>
      </c>
      <c r="AY291" s="83" t="s">
        <v>73</v>
      </c>
      <c r="AZ291" s="83" t="s">
        <v>63</v>
      </c>
      <c r="BA291" s="83" t="s">
        <v>73</v>
      </c>
      <c r="BB291" s="83" t="s">
        <v>63</v>
      </c>
      <c r="BC291" s="83" t="s">
        <v>73</v>
      </c>
      <c r="BD291" s="83"/>
      <c r="BE291" s="83" t="s">
        <v>73</v>
      </c>
      <c r="BF291" s="83"/>
      <c r="BG291" s="87" t="s">
        <v>631</v>
      </c>
      <c r="BH291" s="87" t="s">
        <v>114</v>
      </c>
      <c r="BI291" s="76" t="s">
        <v>1414</v>
      </c>
      <c r="BJ291">
        <f t="shared" si="8"/>
        <v>14</v>
      </c>
      <c r="BK291" s="87">
        <f t="shared" si="9"/>
        <v>60</v>
      </c>
      <c r="BL291" s="87"/>
      <c r="BM291" s="86" t="str">
        <f>_xlfn.XLOOKUP(Form_Responses181112[[#This Row],[Sekolah School (Cleansed)]],'Quality Check'!$B$11:$B$14,'Quality Check'!$C$11:$C$14,)</f>
        <v>Urban</v>
      </c>
      <c r="BN291" s="86" t="str">
        <f>_xlfn.XLOOKUP(Form_Responses181112[[#This Row],[Sekolah School (Cleansed)]],'Quality Check'!$B$11:$B$14,'Quality Check'!$D$11:$D$14,)</f>
        <v>Intervention Group (IG)</v>
      </c>
    </row>
    <row r="292" spans="1:66" ht="13.2" x14ac:dyDescent="0.25">
      <c r="A292" s="82">
        <v>45573.512572037042</v>
      </c>
      <c r="B292" s="83" t="s">
        <v>824</v>
      </c>
      <c r="C292" s="84" t="s">
        <v>825</v>
      </c>
      <c r="D292" s="83">
        <v>42.86</v>
      </c>
      <c r="E292" s="83">
        <v>1.2999999999999999E-2</v>
      </c>
      <c r="F292" s="83" t="s">
        <v>423</v>
      </c>
      <c r="G292" s="83" t="s">
        <v>76</v>
      </c>
      <c r="H292" s="83" t="s">
        <v>631</v>
      </c>
      <c r="I292" s="83" t="s">
        <v>63</v>
      </c>
      <c r="J292" s="83" t="s">
        <v>64</v>
      </c>
      <c r="K292" s="83" t="s">
        <v>64</v>
      </c>
      <c r="L292" s="83" t="s">
        <v>64</v>
      </c>
      <c r="M292" s="83" t="s">
        <v>84</v>
      </c>
      <c r="N292" s="83" t="s">
        <v>64</v>
      </c>
      <c r="O292" s="83" t="s">
        <v>84</v>
      </c>
      <c r="P292" s="83" t="s">
        <v>64</v>
      </c>
      <c r="Q292" s="83" t="s">
        <v>64</v>
      </c>
      <c r="R292" s="83" t="s">
        <v>64</v>
      </c>
      <c r="S292" s="83" t="s">
        <v>64</v>
      </c>
      <c r="T292" s="83" t="s">
        <v>64</v>
      </c>
      <c r="U292" s="83" t="s">
        <v>84</v>
      </c>
      <c r="V292" s="83" t="s">
        <v>84</v>
      </c>
      <c r="W292" s="83" t="s">
        <v>64</v>
      </c>
      <c r="X292" s="83" t="s">
        <v>64</v>
      </c>
      <c r="Y292" s="83" t="s">
        <v>64</v>
      </c>
      <c r="Z292" s="83" t="s">
        <v>65</v>
      </c>
      <c r="AA292" s="83" t="s">
        <v>65</v>
      </c>
      <c r="AB292" s="83" t="s">
        <v>65</v>
      </c>
      <c r="AC292" s="83" t="s">
        <v>65</v>
      </c>
      <c r="AD292" s="83" t="s">
        <v>65</v>
      </c>
      <c r="AE292" s="83" t="s">
        <v>65</v>
      </c>
      <c r="AF292" s="83" t="s">
        <v>65</v>
      </c>
      <c r="AG292" s="83" t="s">
        <v>65</v>
      </c>
      <c r="AH292" s="83" t="s">
        <v>65</v>
      </c>
      <c r="AI292" s="83" t="s">
        <v>101</v>
      </c>
      <c r="AJ292" s="83" t="s">
        <v>65</v>
      </c>
      <c r="AK292" s="83" t="s">
        <v>65</v>
      </c>
      <c r="AL292" s="83" t="s">
        <v>65</v>
      </c>
      <c r="AM292" s="83" t="s">
        <v>65</v>
      </c>
      <c r="AN292" s="83" t="s">
        <v>65</v>
      </c>
      <c r="AO292" s="83" t="s">
        <v>65</v>
      </c>
      <c r="AP292" s="83" t="s">
        <v>85</v>
      </c>
      <c r="AQ292" s="83" t="s">
        <v>85</v>
      </c>
      <c r="AR292" s="83" t="s">
        <v>63</v>
      </c>
      <c r="AS292" s="83" t="s">
        <v>115</v>
      </c>
      <c r="AT292" s="83" t="s">
        <v>69</v>
      </c>
      <c r="AU292" s="83" t="s">
        <v>70</v>
      </c>
      <c r="AV292" s="83" t="s">
        <v>71</v>
      </c>
      <c r="AW292" s="83" t="s">
        <v>73</v>
      </c>
      <c r="AX292" s="83" t="s">
        <v>73</v>
      </c>
      <c r="AY292" s="83" t="s">
        <v>72</v>
      </c>
      <c r="AZ292" s="83" t="s">
        <v>72</v>
      </c>
      <c r="BA292" s="83" t="s">
        <v>72</v>
      </c>
      <c r="BB292" s="83" t="s">
        <v>73</v>
      </c>
      <c r="BC292" s="83" t="s">
        <v>73</v>
      </c>
      <c r="BD292" s="83"/>
      <c r="BE292" s="83" t="s">
        <v>73</v>
      </c>
      <c r="BF292" s="83"/>
      <c r="BG292" s="87" t="s">
        <v>631</v>
      </c>
      <c r="BH292" s="86" t="s">
        <v>60</v>
      </c>
      <c r="BI292" s="76" t="s">
        <v>1414</v>
      </c>
      <c r="BJ292">
        <f t="shared" si="8"/>
        <v>12</v>
      </c>
      <c r="BK292" s="87">
        <f t="shared" si="9"/>
        <v>64</v>
      </c>
      <c r="BL292" s="87"/>
      <c r="BM292" s="86" t="str">
        <f>_xlfn.XLOOKUP(Form_Responses181112[[#This Row],[Sekolah School (Cleansed)]],'Quality Check'!$B$11:$B$14,'Quality Check'!$C$11:$C$14,)</f>
        <v>Urban</v>
      </c>
      <c r="BN292" s="86" t="str">
        <f>_xlfn.XLOOKUP(Form_Responses181112[[#This Row],[Sekolah School (Cleansed)]],'Quality Check'!$B$11:$B$14,'Quality Check'!$D$11:$D$14,)</f>
        <v>Intervention Group (IG)</v>
      </c>
    </row>
    <row r="293" spans="1:66" ht="13.2" x14ac:dyDescent="0.25">
      <c r="A293" s="82">
        <v>45573.512855023146</v>
      </c>
      <c r="B293" s="83" t="s">
        <v>826</v>
      </c>
      <c r="C293" s="84" t="s">
        <v>827</v>
      </c>
      <c r="D293" s="83">
        <v>100</v>
      </c>
      <c r="E293" s="83">
        <v>0.38</v>
      </c>
      <c r="F293" s="83" t="s">
        <v>423</v>
      </c>
      <c r="G293" s="83" t="s">
        <v>76</v>
      </c>
      <c r="H293" s="83" t="s">
        <v>631</v>
      </c>
      <c r="I293" s="83" t="s">
        <v>63</v>
      </c>
      <c r="J293" s="83" t="s">
        <v>64</v>
      </c>
      <c r="K293" s="83" t="s">
        <v>64</v>
      </c>
      <c r="L293" s="83" t="s">
        <v>64</v>
      </c>
      <c r="M293" s="83" t="s">
        <v>84</v>
      </c>
      <c r="N293" s="83" t="s">
        <v>64</v>
      </c>
      <c r="O293" s="83" t="s">
        <v>64</v>
      </c>
      <c r="P293" s="83" t="s">
        <v>84</v>
      </c>
      <c r="Q293" s="83" t="s">
        <v>64</v>
      </c>
      <c r="R293" s="83" t="s">
        <v>84</v>
      </c>
      <c r="S293" s="83" t="s">
        <v>64</v>
      </c>
      <c r="T293" s="83" t="s">
        <v>64</v>
      </c>
      <c r="U293" s="83" t="s">
        <v>64</v>
      </c>
      <c r="V293" s="83" t="s">
        <v>64</v>
      </c>
      <c r="W293" s="83" t="s">
        <v>84</v>
      </c>
      <c r="X293" s="83" t="s">
        <v>64</v>
      </c>
      <c r="Y293" s="83" t="s">
        <v>84</v>
      </c>
      <c r="Z293" s="83" t="s">
        <v>66</v>
      </c>
      <c r="AA293" s="83" t="s">
        <v>65</v>
      </c>
      <c r="AB293" s="83" t="s">
        <v>66</v>
      </c>
      <c r="AC293" s="83" t="s">
        <v>66</v>
      </c>
      <c r="AD293" s="83" t="s">
        <v>66</v>
      </c>
      <c r="AE293" s="83" t="s">
        <v>65</v>
      </c>
      <c r="AF293" s="83" t="s">
        <v>66</v>
      </c>
      <c r="AG293" s="83" t="s">
        <v>66</v>
      </c>
      <c r="AH293" s="83" t="s">
        <v>66</v>
      </c>
      <c r="AI293" s="83" t="s">
        <v>79</v>
      </c>
      <c r="AJ293" s="83" t="s">
        <v>66</v>
      </c>
      <c r="AK293" s="83" t="s">
        <v>65</v>
      </c>
      <c r="AL293" s="83" t="s">
        <v>66</v>
      </c>
      <c r="AM293" s="83" t="s">
        <v>66</v>
      </c>
      <c r="AN293" s="83" t="s">
        <v>66</v>
      </c>
      <c r="AO293" s="83" t="s">
        <v>66</v>
      </c>
      <c r="AP293" s="83" t="s">
        <v>67</v>
      </c>
      <c r="AQ293" s="83" t="s">
        <v>80</v>
      </c>
      <c r="AR293" s="83" t="s">
        <v>86</v>
      </c>
      <c r="AS293" s="83" t="s">
        <v>68</v>
      </c>
      <c r="AT293" s="83" t="s">
        <v>87</v>
      </c>
      <c r="AU293" s="83" t="s">
        <v>67</v>
      </c>
      <c r="AV293" s="83" t="s">
        <v>71</v>
      </c>
      <c r="AW293" s="83" t="s">
        <v>72</v>
      </c>
      <c r="AX293" s="83" t="s">
        <v>72</v>
      </c>
      <c r="AY293" s="83" t="s">
        <v>72</v>
      </c>
      <c r="AZ293" s="83" t="s">
        <v>63</v>
      </c>
      <c r="BA293" s="83" t="s">
        <v>72</v>
      </c>
      <c r="BB293" s="83" t="s">
        <v>72</v>
      </c>
      <c r="BC293" s="83" t="s">
        <v>73</v>
      </c>
      <c r="BD293" s="83"/>
      <c r="BE293" s="83" t="s">
        <v>73</v>
      </c>
      <c r="BF293" s="83"/>
      <c r="BG293" s="87" t="s">
        <v>631</v>
      </c>
      <c r="BH293" s="86" t="s">
        <v>60</v>
      </c>
      <c r="BI293" s="76" t="s">
        <v>1414</v>
      </c>
      <c r="BJ293">
        <f t="shared" si="8"/>
        <v>11</v>
      </c>
      <c r="BK293" s="87">
        <f t="shared" si="9"/>
        <v>51</v>
      </c>
      <c r="BL293" s="87"/>
      <c r="BM293" s="86" t="str">
        <f>_xlfn.XLOOKUP(Form_Responses181112[[#This Row],[Sekolah School (Cleansed)]],'Quality Check'!$B$11:$B$14,'Quality Check'!$C$11:$C$14,)</f>
        <v>Urban</v>
      </c>
      <c r="BN293" s="86" t="str">
        <f>_xlfn.XLOOKUP(Form_Responses181112[[#This Row],[Sekolah School (Cleansed)]],'Quality Check'!$B$11:$B$14,'Quality Check'!$D$11:$D$14,)</f>
        <v>Intervention Group (IG)</v>
      </c>
    </row>
    <row r="294" spans="1:66" ht="13.2" x14ac:dyDescent="0.25">
      <c r="A294" s="82">
        <v>45573.515287858798</v>
      </c>
      <c r="B294" s="83" t="s">
        <v>828</v>
      </c>
      <c r="C294" s="84" t="s">
        <v>829</v>
      </c>
      <c r="D294" s="83">
        <v>100</v>
      </c>
      <c r="E294" s="83">
        <v>0.92</v>
      </c>
      <c r="F294" s="83" t="s">
        <v>114</v>
      </c>
      <c r="G294" s="83" t="s">
        <v>76</v>
      </c>
      <c r="H294" s="83" t="s">
        <v>614</v>
      </c>
      <c r="I294" s="83" t="s">
        <v>73</v>
      </c>
      <c r="J294" s="83" t="s">
        <v>78</v>
      </c>
      <c r="K294" s="83" t="s">
        <v>78</v>
      </c>
      <c r="L294" s="83" t="s">
        <v>64</v>
      </c>
      <c r="M294" s="83" t="s">
        <v>84</v>
      </c>
      <c r="N294" s="83" t="s">
        <v>84</v>
      </c>
      <c r="O294" s="83" t="s">
        <v>84</v>
      </c>
      <c r="P294" s="83" t="s">
        <v>84</v>
      </c>
      <c r="Q294" s="83" t="s">
        <v>64</v>
      </c>
      <c r="R294" s="83" t="s">
        <v>64</v>
      </c>
      <c r="S294" s="83" t="s">
        <v>84</v>
      </c>
      <c r="T294" s="83" t="s">
        <v>64</v>
      </c>
      <c r="U294" s="83" t="s">
        <v>64</v>
      </c>
      <c r="V294" s="83" t="s">
        <v>64</v>
      </c>
      <c r="W294" s="83" t="s">
        <v>84</v>
      </c>
      <c r="X294" s="83" t="s">
        <v>84</v>
      </c>
      <c r="Y294" s="83" t="s">
        <v>64</v>
      </c>
      <c r="Z294" s="83" t="s">
        <v>66</v>
      </c>
      <c r="AA294" s="83" t="s">
        <v>66</v>
      </c>
      <c r="AB294" s="83" t="s">
        <v>66</v>
      </c>
      <c r="AC294" s="83" t="s">
        <v>66</v>
      </c>
      <c r="AD294" s="83" t="s">
        <v>66</v>
      </c>
      <c r="AE294" s="83" t="s">
        <v>79</v>
      </c>
      <c r="AF294" s="83" t="s">
        <v>79</v>
      </c>
      <c r="AG294" s="83" t="s">
        <v>66</v>
      </c>
      <c r="AH294" s="83" t="s">
        <v>66</v>
      </c>
      <c r="AI294" s="83" t="s">
        <v>101</v>
      </c>
      <c r="AJ294" s="83" t="s">
        <v>66</v>
      </c>
      <c r="AK294" s="83" t="s">
        <v>79</v>
      </c>
      <c r="AL294" s="83" t="s">
        <v>66</v>
      </c>
      <c r="AM294" s="83" t="s">
        <v>79</v>
      </c>
      <c r="AN294" s="83" t="s">
        <v>79</v>
      </c>
      <c r="AO294" s="83" t="s">
        <v>66</v>
      </c>
      <c r="AP294" s="83" t="s">
        <v>277</v>
      </c>
      <c r="AQ294" s="83" t="s">
        <v>277</v>
      </c>
      <c r="AR294" s="83" t="s">
        <v>86</v>
      </c>
      <c r="AS294" s="83" t="s">
        <v>81</v>
      </c>
      <c r="AT294" s="83" t="s">
        <v>87</v>
      </c>
      <c r="AU294" s="83" t="s">
        <v>93</v>
      </c>
      <c r="AV294" s="83" t="s">
        <v>71</v>
      </c>
      <c r="AW294" s="83" t="s">
        <v>73</v>
      </c>
      <c r="AX294" s="83" t="s">
        <v>73</v>
      </c>
      <c r="AY294" s="83" t="s">
        <v>72</v>
      </c>
      <c r="AZ294" s="83" t="s">
        <v>73</v>
      </c>
      <c r="BA294" s="83" t="s">
        <v>73</v>
      </c>
      <c r="BB294" s="83" t="s">
        <v>73</v>
      </c>
      <c r="BC294" s="83" t="s">
        <v>73</v>
      </c>
      <c r="BD294" s="83"/>
      <c r="BE294" s="83" t="s">
        <v>73</v>
      </c>
      <c r="BF294" s="83"/>
      <c r="BG294" s="87" t="s">
        <v>631</v>
      </c>
      <c r="BH294" s="87" t="s">
        <v>114</v>
      </c>
      <c r="BI294" s="76" t="s">
        <v>1415</v>
      </c>
      <c r="BJ294">
        <f t="shared" si="8"/>
        <v>7</v>
      </c>
      <c r="BK294" s="87">
        <f t="shared" si="9"/>
        <v>44</v>
      </c>
      <c r="BL294" s="87"/>
      <c r="BM294" s="86" t="str">
        <f>_xlfn.XLOOKUP(Form_Responses181112[[#This Row],[Sekolah School (Cleansed)]],'Quality Check'!$B$11:$B$14,'Quality Check'!$C$11:$C$14,)</f>
        <v>Urban</v>
      </c>
      <c r="BN294" s="86" t="str">
        <f>_xlfn.XLOOKUP(Form_Responses181112[[#This Row],[Sekolah School (Cleansed)]],'Quality Check'!$B$11:$B$14,'Quality Check'!$D$11:$D$14,)</f>
        <v>Intervention Group (IG)</v>
      </c>
    </row>
    <row r="295" spans="1:66" ht="13.2" x14ac:dyDescent="0.25">
      <c r="A295" s="82">
        <v>45573.516222233797</v>
      </c>
      <c r="B295" s="83" t="s">
        <v>830</v>
      </c>
      <c r="C295" s="84" t="s">
        <v>831</v>
      </c>
      <c r="D295" s="83">
        <v>74.11</v>
      </c>
      <c r="E295" s="83">
        <v>0.38</v>
      </c>
      <c r="F295" s="83" t="s">
        <v>114</v>
      </c>
      <c r="G295" s="83" t="s">
        <v>76</v>
      </c>
      <c r="H295" s="83" t="s">
        <v>716</v>
      </c>
      <c r="I295" s="83" t="s">
        <v>63</v>
      </c>
      <c r="J295" s="83" t="s">
        <v>64</v>
      </c>
      <c r="K295" s="83" t="s">
        <v>64</v>
      </c>
      <c r="L295" s="83" t="s">
        <v>78</v>
      </c>
      <c r="M295" s="83" t="s">
        <v>64</v>
      </c>
      <c r="N295" s="83" t="s">
        <v>64</v>
      </c>
      <c r="O295" s="83" t="s">
        <v>84</v>
      </c>
      <c r="P295" s="83" t="s">
        <v>64</v>
      </c>
      <c r="Q295" s="83" t="s">
        <v>64</v>
      </c>
      <c r="R295" s="83" t="s">
        <v>64</v>
      </c>
      <c r="S295" s="83" t="s">
        <v>64</v>
      </c>
      <c r="T295" s="83" t="s">
        <v>64</v>
      </c>
      <c r="U295" s="83" t="s">
        <v>64</v>
      </c>
      <c r="V295" s="83" t="s">
        <v>64</v>
      </c>
      <c r="W295" s="83" t="s">
        <v>64</v>
      </c>
      <c r="X295" s="83" t="s">
        <v>64</v>
      </c>
      <c r="Y295" s="83" t="s">
        <v>64</v>
      </c>
      <c r="Z295" s="83" t="s">
        <v>101</v>
      </c>
      <c r="AA295" s="83" t="s">
        <v>101</v>
      </c>
      <c r="AB295" s="83" t="s">
        <v>101</v>
      </c>
      <c r="AC295" s="83" t="s">
        <v>101</v>
      </c>
      <c r="AD295" s="83" t="s">
        <v>101</v>
      </c>
      <c r="AE295" s="83" t="s">
        <v>101</v>
      </c>
      <c r="AF295" s="83" t="s">
        <v>101</v>
      </c>
      <c r="AG295" s="83" t="s">
        <v>101</v>
      </c>
      <c r="AH295" s="83" t="s">
        <v>101</v>
      </c>
      <c r="AI295" s="83" t="s">
        <v>101</v>
      </c>
      <c r="AJ295" s="83" t="s">
        <v>101</v>
      </c>
      <c r="AK295" s="83" t="s">
        <v>101</v>
      </c>
      <c r="AL295" s="83" t="s">
        <v>101</v>
      </c>
      <c r="AM295" s="83" t="s">
        <v>101</v>
      </c>
      <c r="AN295" s="83" t="s">
        <v>101</v>
      </c>
      <c r="AO295" s="83" t="s">
        <v>101</v>
      </c>
      <c r="AP295" s="83" t="s">
        <v>85</v>
      </c>
      <c r="AQ295" s="83" t="s">
        <v>85</v>
      </c>
      <c r="AR295" s="83" t="s">
        <v>86</v>
      </c>
      <c r="AS295" s="83" t="s">
        <v>68</v>
      </c>
      <c r="AT295" s="83" t="s">
        <v>87</v>
      </c>
      <c r="AU295" s="83" t="s">
        <v>80</v>
      </c>
      <c r="AV295" s="83" t="s">
        <v>71</v>
      </c>
      <c r="AW295" s="83" t="s">
        <v>72</v>
      </c>
      <c r="AX295" s="83" t="s">
        <v>72</v>
      </c>
      <c r="AY295" s="83" t="s">
        <v>72</v>
      </c>
      <c r="AZ295" s="83" t="s">
        <v>72</v>
      </c>
      <c r="BA295" s="83" t="s">
        <v>72</v>
      </c>
      <c r="BB295" s="83" t="s">
        <v>72</v>
      </c>
      <c r="BC295" s="83" t="s">
        <v>73</v>
      </c>
      <c r="BD295" s="83"/>
      <c r="BE295" s="83" t="s">
        <v>73</v>
      </c>
      <c r="BF295" s="83"/>
      <c r="BG295" s="87" t="s">
        <v>631</v>
      </c>
      <c r="BH295" s="87" t="s">
        <v>114</v>
      </c>
      <c r="BI295" s="76" t="s">
        <v>1414</v>
      </c>
      <c r="BJ295">
        <f t="shared" si="8"/>
        <v>13</v>
      </c>
      <c r="BK295" s="87">
        <f t="shared" si="9"/>
        <v>35</v>
      </c>
      <c r="BL295" s="87"/>
      <c r="BM295" s="86" t="str">
        <f>_xlfn.XLOOKUP(Form_Responses181112[[#This Row],[Sekolah School (Cleansed)]],'Quality Check'!$B$11:$B$14,'Quality Check'!$C$11:$C$14,)</f>
        <v>Urban</v>
      </c>
      <c r="BN295" s="86" t="str">
        <f>_xlfn.XLOOKUP(Form_Responses181112[[#This Row],[Sekolah School (Cleansed)]],'Quality Check'!$B$11:$B$14,'Quality Check'!$D$11:$D$14,)</f>
        <v>Intervention Group (IG)</v>
      </c>
    </row>
    <row r="296" spans="1:66" ht="13.2" x14ac:dyDescent="0.25">
      <c r="A296" s="82">
        <v>45573.51643581019</v>
      </c>
      <c r="B296" s="83" t="s">
        <v>832</v>
      </c>
      <c r="C296" s="84" t="s">
        <v>833</v>
      </c>
      <c r="D296" s="83">
        <v>100</v>
      </c>
      <c r="E296" s="83">
        <v>0.38</v>
      </c>
      <c r="F296" s="83" t="s">
        <v>114</v>
      </c>
      <c r="G296" s="83" t="s">
        <v>76</v>
      </c>
      <c r="H296" s="83" t="s">
        <v>631</v>
      </c>
      <c r="I296" s="83" t="s">
        <v>63</v>
      </c>
      <c r="J296" s="83" t="s">
        <v>64</v>
      </c>
      <c r="K296" s="83" t="s">
        <v>78</v>
      </c>
      <c r="L296" s="83" t="s">
        <v>64</v>
      </c>
      <c r="M296" s="83" t="s">
        <v>84</v>
      </c>
      <c r="N296" s="83" t="s">
        <v>64</v>
      </c>
      <c r="O296" s="83" t="s">
        <v>78</v>
      </c>
      <c r="P296" s="83" t="s">
        <v>84</v>
      </c>
      <c r="Q296" s="83" t="s">
        <v>78</v>
      </c>
      <c r="R296" s="83" t="s">
        <v>64</v>
      </c>
      <c r="S296" s="83" t="s">
        <v>64</v>
      </c>
      <c r="T296" s="83" t="s">
        <v>64</v>
      </c>
      <c r="U296" s="83" t="s">
        <v>84</v>
      </c>
      <c r="V296" s="83" t="s">
        <v>64</v>
      </c>
      <c r="W296" s="83" t="s">
        <v>64</v>
      </c>
      <c r="X296" s="83" t="s">
        <v>64</v>
      </c>
      <c r="Y296" s="83" t="s">
        <v>64</v>
      </c>
      <c r="Z296" s="83" t="s">
        <v>65</v>
      </c>
      <c r="AA296" s="83" t="s">
        <v>65</v>
      </c>
      <c r="AB296" s="83" t="s">
        <v>65</v>
      </c>
      <c r="AC296" s="83" t="s">
        <v>66</v>
      </c>
      <c r="AD296" s="83" t="s">
        <v>65</v>
      </c>
      <c r="AE296" s="83" t="s">
        <v>65</v>
      </c>
      <c r="AF296" s="83" t="s">
        <v>66</v>
      </c>
      <c r="AG296" s="83" t="s">
        <v>65</v>
      </c>
      <c r="AH296" s="83" t="s">
        <v>65</v>
      </c>
      <c r="AI296" s="83" t="s">
        <v>79</v>
      </c>
      <c r="AJ296" s="83" t="s">
        <v>65</v>
      </c>
      <c r="AK296" s="83" t="s">
        <v>66</v>
      </c>
      <c r="AL296" s="83" t="s">
        <v>65</v>
      </c>
      <c r="AM296" s="83" t="s">
        <v>66</v>
      </c>
      <c r="AN296" s="83" t="s">
        <v>66</v>
      </c>
      <c r="AO296" s="83" t="s">
        <v>66</v>
      </c>
      <c r="AP296" s="83" t="s">
        <v>85</v>
      </c>
      <c r="AQ296" s="83" t="s">
        <v>85</v>
      </c>
      <c r="AR296" s="83" t="s">
        <v>86</v>
      </c>
      <c r="AS296" s="83" t="s">
        <v>523</v>
      </c>
      <c r="AT296" s="83" t="s">
        <v>87</v>
      </c>
      <c r="AU296" s="83" t="s">
        <v>70</v>
      </c>
      <c r="AV296" s="83" t="s">
        <v>71</v>
      </c>
      <c r="AW296" s="83" t="s">
        <v>73</v>
      </c>
      <c r="AX296" s="83" t="s">
        <v>72</v>
      </c>
      <c r="AY296" s="83" t="s">
        <v>72</v>
      </c>
      <c r="AZ296" s="83" t="s">
        <v>63</v>
      </c>
      <c r="BA296" s="83" t="s">
        <v>63</v>
      </c>
      <c r="BB296" s="83" t="s">
        <v>73</v>
      </c>
      <c r="BC296" s="83" t="s">
        <v>73</v>
      </c>
      <c r="BD296" s="83"/>
      <c r="BE296" s="83" t="s">
        <v>73</v>
      </c>
      <c r="BF296" s="83"/>
      <c r="BG296" s="87" t="s">
        <v>631</v>
      </c>
      <c r="BH296" s="87" t="s">
        <v>114</v>
      </c>
      <c r="BI296" s="76" t="s">
        <v>1414</v>
      </c>
      <c r="BJ296">
        <f t="shared" si="8"/>
        <v>10</v>
      </c>
      <c r="BK296" s="87">
        <f t="shared" si="9"/>
        <v>57</v>
      </c>
      <c r="BL296" s="87"/>
      <c r="BM296" s="86" t="str">
        <f>_xlfn.XLOOKUP(Form_Responses181112[[#This Row],[Sekolah School (Cleansed)]],'Quality Check'!$B$11:$B$14,'Quality Check'!$C$11:$C$14,)</f>
        <v>Urban</v>
      </c>
      <c r="BN296" s="86" t="str">
        <f>_xlfn.XLOOKUP(Form_Responses181112[[#This Row],[Sekolah School (Cleansed)]],'Quality Check'!$B$11:$B$14,'Quality Check'!$D$11:$D$14,)</f>
        <v>Intervention Group (IG)</v>
      </c>
    </row>
    <row r="297" spans="1:66" ht="13.2" x14ac:dyDescent="0.25">
      <c r="A297" s="82">
        <v>45573.517237673615</v>
      </c>
      <c r="B297" s="83" t="s">
        <v>834</v>
      </c>
      <c r="C297" s="84" t="s">
        <v>835</v>
      </c>
      <c r="D297" s="83">
        <v>77.680000000000007</v>
      </c>
      <c r="E297" s="83">
        <v>0.28999999999999998</v>
      </c>
      <c r="F297" s="83" t="s">
        <v>114</v>
      </c>
      <c r="G297" s="83" t="s">
        <v>539</v>
      </c>
      <c r="H297" s="83" t="s">
        <v>683</v>
      </c>
      <c r="I297" s="83" t="s">
        <v>73</v>
      </c>
      <c r="J297" s="83" t="s">
        <v>64</v>
      </c>
      <c r="K297" s="83" t="s">
        <v>78</v>
      </c>
      <c r="L297" s="83" t="s">
        <v>64</v>
      </c>
      <c r="M297" s="83" t="s">
        <v>64</v>
      </c>
      <c r="N297" s="83" t="s">
        <v>64</v>
      </c>
      <c r="O297" s="83" t="s">
        <v>64</v>
      </c>
      <c r="P297" s="83" t="s">
        <v>78</v>
      </c>
      <c r="Q297" s="83" t="s">
        <v>64</v>
      </c>
      <c r="R297" s="83" t="s">
        <v>64</v>
      </c>
      <c r="S297" s="83" t="s">
        <v>64</v>
      </c>
      <c r="T297" s="83" t="s">
        <v>64</v>
      </c>
      <c r="U297" s="83" t="s">
        <v>64</v>
      </c>
      <c r="V297" s="83" t="s">
        <v>64</v>
      </c>
      <c r="W297" s="83" t="s">
        <v>64</v>
      </c>
      <c r="X297" s="83" t="s">
        <v>84</v>
      </c>
      <c r="Y297" s="83" t="s">
        <v>64</v>
      </c>
      <c r="Z297" s="83" t="s">
        <v>66</v>
      </c>
      <c r="AA297" s="83" t="s">
        <v>66</v>
      </c>
      <c r="AB297" s="83" t="s">
        <v>65</v>
      </c>
      <c r="AC297" s="83" t="s">
        <v>66</v>
      </c>
      <c r="AD297" s="83" t="s">
        <v>66</v>
      </c>
      <c r="AE297" s="83" t="s">
        <v>65</v>
      </c>
      <c r="AF297" s="83" t="s">
        <v>66</v>
      </c>
      <c r="AG297" s="83" t="s">
        <v>66</v>
      </c>
      <c r="AH297" s="83" t="s">
        <v>79</v>
      </c>
      <c r="AI297" s="83" t="s">
        <v>79</v>
      </c>
      <c r="AJ297" s="83" t="s">
        <v>65</v>
      </c>
      <c r="AK297" s="83" t="s">
        <v>66</v>
      </c>
      <c r="AL297" s="83" t="s">
        <v>66</v>
      </c>
      <c r="AM297" s="83" t="s">
        <v>65</v>
      </c>
      <c r="AN297" s="83" t="s">
        <v>66</v>
      </c>
      <c r="AO297" s="83" t="s">
        <v>66</v>
      </c>
      <c r="AP297" s="83" t="s">
        <v>67</v>
      </c>
      <c r="AQ297" s="83" t="s">
        <v>67</v>
      </c>
      <c r="AR297" s="83" t="s">
        <v>73</v>
      </c>
      <c r="AS297" s="83" t="s">
        <v>223</v>
      </c>
      <c r="AT297" s="83" t="s">
        <v>69</v>
      </c>
      <c r="AU297" s="83" t="s">
        <v>70</v>
      </c>
      <c r="AV297" s="83" t="s">
        <v>71</v>
      </c>
      <c r="AW297" s="83" t="s">
        <v>72</v>
      </c>
      <c r="AX297" s="83" t="s">
        <v>63</v>
      </c>
      <c r="AY297" s="83" t="s">
        <v>72</v>
      </c>
      <c r="AZ297" s="83" t="s">
        <v>63</v>
      </c>
      <c r="BA297" s="83" t="s">
        <v>72</v>
      </c>
      <c r="BB297" s="83" t="s">
        <v>72</v>
      </c>
      <c r="BC297" s="83" t="s">
        <v>73</v>
      </c>
      <c r="BD297" s="83"/>
      <c r="BE297" s="83" t="s">
        <v>73</v>
      </c>
      <c r="BF297" s="83"/>
      <c r="BG297" s="87" t="s">
        <v>631</v>
      </c>
      <c r="BH297" s="87" t="s">
        <v>114</v>
      </c>
      <c r="BI297" s="76" t="s">
        <v>1415</v>
      </c>
      <c r="BJ297">
        <f t="shared" si="8"/>
        <v>12</v>
      </c>
      <c r="BK297" s="87">
        <f t="shared" si="9"/>
        <v>51</v>
      </c>
      <c r="BL297" s="87"/>
      <c r="BM297" s="86" t="str">
        <f>_xlfn.XLOOKUP(Form_Responses181112[[#This Row],[Sekolah School (Cleansed)]],'Quality Check'!$B$11:$B$14,'Quality Check'!$C$11:$C$14,)</f>
        <v>Urban</v>
      </c>
      <c r="BN297" s="86" t="str">
        <f>_xlfn.XLOOKUP(Form_Responses181112[[#This Row],[Sekolah School (Cleansed)]],'Quality Check'!$B$11:$B$14,'Quality Check'!$D$11:$D$14,)</f>
        <v>Intervention Group (IG)</v>
      </c>
    </row>
    <row r="298" spans="1:66" ht="13.2" x14ac:dyDescent="0.25">
      <c r="A298" s="82">
        <v>45573.520493344906</v>
      </c>
      <c r="B298" s="83" t="s">
        <v>836</v>
      </c>
      <c r="C298" s="84" t="s">
        <v>837</v>
      </c>
      <c r="D298" s="83">
        <v>25</v>
      </c>
      <c r="E298" s="83">
        <v>0.08</v>
      </c>
      <c r="F298" s="83" t="s">
        <v>423</v>
      </c>
      <c r="G298" s="83" t="s">
        <v>291</v>
      </c>
      <c r="H298" s="83" t="s">
        <v>631</v>
      </c>
      <c r="I298" s="83" t="s">
        <v>63</v>
      </c>
      <c r="J298" s="83" t="s">
        <v>64</v>
      </c>
      <c r="K298" s="83" t="s">
        <v>64</v>
      </c>
      <c r="L298" s="83" t="s">
        <v>64</v>
      </c>
      <c r="M298" s="83" t="s">
        <v>84</v>
      </c>
      <c r="N298" s="83" t="s">
        <v>84</v>
      </c>
      <c r="O298" s="83" t="s">
        <v>64</v>
      </c>
      <c r="P298" s="83" t="s">
        <v>64</v>
      </c>
      <c r="Q298" s="83" t="s">
        <v>64</v>
      </c>
      <c r="R298" s="83" t="s">
        <v>64</v>
      </c>
      <c r="S298" s="83" t="s">
        <v>84</v>
      </c>
      <c r="T298" s="83" t="s">
        <v>64</v>
      </c>
      <c r="U298" s="83" t="s">
        <v>64</v>
      </c>
      <c r="V298" s="83" t="s">
        <v>84</v>
      </c>
      <c r="W298" s="83" t="s">
        <v>64</v>
      </c>
      <c r="X298" s="83" t="s">
        <v>64</v>
      </c>
      <c r="Y298" s="83" t="s">
        <v>64</v>
      </c>
      <c r="Z298" s="83" t="s">
        <v>66</v>
      </c>
      <c r="AA298" s="83" t="s">
        <v>65</v>
      </c>
      <c r="AB298" s="83" t="s">
        <v>65</v>
      </c>
      <c r="AC298" s="83" t="s">
        <v>65</v>
      </c>
      <c r="AD298" s="83" t="s">
        <v>65</v>
      </c>
      <c r="AE298" s="83" t="s">
        <v>65</v>
      </c>
      <c r="AF298" s="83" t="s">
        <v>66</v>
      </c>
      <c r="AG298" s="83" t="s">
        <v>65</v>
      </c>
      <c r="AH298" s="83" t="s">
        <v>66</v>
      </c>
      <c r="AI298" s="83" t="s">
        <v>101</v>
      </c>
      <c r="AJ298" s="83" t="s">
        <v>65</v>
      </c>
      <c r="AK298" s="83" t="s">
        <v>65</v>
      </c>
      <c r="AL298" s="83" t="s">
        <v>65</v>
      </c>
      <c r="AM298" s="83" t="s">
        <v>66</v>
      </c>
      <c r="AN298" s="83" t="s">
        <v>66</v>
      </c>
      <c r="AO298" s="83" t="s">
        <v>66</v>
      </c>
      <c r="AP298" s="83" t="s">
        <v>85</v>
      </c>
      <c r="AQ298" s="83" t="s">
        <v>85</v>
      </c>
      <c r="AR298" s="83" t="s">
        <v>86</v>
      </c>
      <c r="AS298" s="83" t="s">
        <v>68</v>
      </c>
      <c r="AT298" s="83" t="s">
        <v>87</v>
      </c>
      <c r="AU298" s="83" t="s">
        <v>67</v>
      </c>
      <c r="AV298" s="83" t="s">
        <v>71</v>
      </c>
      <c r="AW298" s="83" t="s">
        <v>72</v>
      </c>
      <c r="AX298" s="83" t="s">
        <v>72</v>
      </c>
      <c r="AY298" s="83" t="s">
        <v>63</v>
      </c>
      <c r="AZ298" s="83" t="s">
        <v>63</v>
      </c>
      <c r="BA298" s="83" t="s">
        <v>72</v>
      </c>
      <c r="BB298" s="83" t="s">
        <v>73</v>
      </c>
      <c r="BC298" s="83" t="s">
        <v>73</v>
      </c>
      <c r="BD298" s="83"/>
      <c r="BE298" s="83" t="s">
        <v>73</v>
      </c>
      <c r="BF298" s="83"/>
      <c r="BG298" s="87" t="s">
        <v>631</v>
      </c>
      <c r="BH298" s="86" t="s">
        <v>60</v>
      </c>
      <c r="BI298" s="76" t="s">
        <v>1414</v>
      </c>
      <c r="BJ298">
        <f t="shared" si="8"/>
        <v>12</v>
      </c>
      <c r="BK298" s="87">
        <f t="shared" si="9"/>
        <v>58</v>
      </c>
      <c r="BL298" s="87"/>
      <c r="BM298" s="86" t="str">
        <f>_xlfn.XLOOKUP(Form_Responses181112[[#This Row],[Sekolah School (Cleansed)]],'Quality Check'!$B$11:$B$14,'Quality Check'!$C$11:$C$14,)</f>
        <v>Urban</v>
      </c>
      <c r="BN298" s="86" t="str">
        <f>_xlfn.XLOOKUP(Form_Responses181112[[#This Row],[Sekolah School (Cleansed)]],'Quality Check'!$B$11:$B$14,'Quality Check'!$D$11:$D$14,)</f>
        <v>Intervention Group (IG)</v>
      </c>
    </row>
    <row r="299" spans="1:66" ht="13.2" x14ac:dyDescent="0.25">
      <c r="A299" s="82">
        <v>45573.520494930555</v>
      </c>
      <c r="B299" s="83" t="s">
        <v>838</v>
      </c>
      <c r="C299" s="84" t="s">
        <v>839</v>
      </c>
      <c r="D299" s="83">
        <v>31.1</v>
      </c>
      <c r="E299" s="83">
        <v>0.25</v>
      </c>
      <c r="F299" s="83" t="s">
        <v>423</v>
      </c>
      <c r="G299" s="83" t="s">
        <v>291</v>
      </c>
      <c r="H299" s="83" t="s">
        <v>683</v>
      </c>
      <c r="I299" s="83" t="s">
        <v>63</v>
      </c>
      <c r="J299" s="83" t="s">
        <v>64</v>
      </c>
      <c r="K299" s="83" t="s">
        <v>84</v>
      </c>
      <c r="L299" s="83" t="s">
        <v>64</v>
      </c>
      <c r="M299" s="83" t="s">
        <v>84</v>
      </c>
      <c r="N299" s="83" t="s">
        <v>64</v>
      </c>
      <c r="O299" s="83" t="s">
        <v>64</v>
      </c>
      <c r="P299" s="83" t="s">
        <v>84</v>
      </c>
      <c r="Q299" s="83" t="s">
        <v>64</v>
      </c>
      <c r="R299" s="83" t="s">
        <v>64</v>
      </c>
      <c r="S299" s="83" t="s">
        <v>84</v>
      </c>
      <c r="T299" s="83" t="s">
        <v>84</v>
      </c>
      <c r="U299" s="83" t="s">
        <v>84</v>
      </c>
      <c r="V299" s="83" t="s">
        <v>64</v>
      </c>
      <c r="W299" s="83" t="s">
        <v>64</v>
      </c>
      <c r="X299" s="83" t="s">
        <v>64</v>
      </c>
      <c r="Y299" s="83" t="s">
        <v>64</v>
      </c>
      <c r="Z299" s="83" t="s">
        <v>65</v>
      </c>
      <c r="AA299" s="83" t="s">
        <v>65</v>
      </c>
      <c r="AB299" s="83" t="s">
        <v>65</v>
      </c>
      <c r="AC299" s="83" t="s">
        <v>65</v>
      </c>
      <c r="AD299" s="83" t="s">
        <v>66</v>
      </c>
      <c r="AE299" s="83" t="s">
        <v>65</v>
      </c>
      <c r="AF299" s="83" t="s">
        <v>66</v>
      </c>
      <c r="AG299" s="83" t="s">
        <v>65</v>
      </c>
      <c r="AH299" s="83" t="s">
        <v>66</v>
      </c>
      <c r="AI299" s="83" t="s">
        <v>101</v>
      </c>
      <c r="AJ299" s="83" t="s">
        <v>65</v>
      </c>
      <c r="AK299" s="83" t="s">
        <v>65</v>
      </c>
      <c r="AL299" s="83" t="s">
        <v>65</v>
      </c>
      <c r="AM299" s="83" t="s">
        <v>65</v>
      </c>
      <c r="AN299" s="83" t="s">
        <v>66</v>
      </c>
      <c r="AO299" s="83" t="s">
        <v>66</v>
      </c>
      <c r="AP299" s="83" t="s">
        <v>67</v>
      </c>
      <c r="AQ299" s="83" t="s">
        <v>85</v>
      </c>
      <c r="AR299" s="83" t="s">
        <v>63</v>
      </c>
      <c r="AS299" s="83" t="s">
        <v>68</v>
      </c>
      <c r="AT299" s="83" t="s">
        <v>87</v>
      </c>
      <c r="AU299" s="83" t="s">
        <v>70</v>
      </c>
      <c r="AV299" s="83" t="s">
        <v>71</v>
      </c>
      <c r="AW299" s="83" t="s">
        <v>73</v>
      </c>
      <c r="AX299" s="83" t="s">
        <v>73</v>
      </c>
      <c r="AY299" s="83" t="s">
        <v>73</v>
      </c>
      <c r="AZ299" s="83" t="s">
        <v>72</v>
      </c>
      <c r="BA299" s="83" t="s">
        <v>72</v>
      </c>
      <c r="BB299" s="83" t="s">
        <v>72</v>
      </c>
      <c r="BC299" s="83" t="s">
        <v>63</v>
      </c>
      <c r="BD299" s="83"/>
      <c r="BE299" s="83" t="s">
        <v>73</v>
      </c>
      <c r="BF299" s="83"/>
      <c r="BG299" s="87" t="s">
        <v>631</v>
      </c>
      <c r="BH299" s="86" t="s">
        <v>60</v>
      </c>
      <c r="BI299" s="76" t="s">
        <v>1414</v>
      </c>
      <c r="BJ299">
        <f t="shared" si="8"/>
        <v>10</v>
      </c>
      <c r="BK299" s="87">
        <f t="shared" si="9"/>
        <v>59</v>
      </c>
      <c r="BL299" s="87"/>
      <c r="BM299" s="86" t="str">
        <f>_xlfn.XLOOKUP(Form_Responses181112[[#This Row],[Sekolah School (Cleansed)]],'Quality Check'!$B$11:$B$14,'Quality Check'!$C$11:$C$14,)</f>
        <v>Urban</v>
      </c>
      <c r="BN299" s="86" t="str">
        <f>_xlfn.XLOOKUP(Form_Responses181112[[#This Row],[Sekolah School (Cleansed)]],'Quality Check'!$B$11:$B$14,'Quality Check'!$D$11:$D$14,)</f>
        <v>Intervention Group (IG)</v>
      </c>
    </row>
    <row r="300" spans="1:66" ht="13.2" x14ac:dyDescent="0.25">
      <c r="A300" s="82">
        <v>45573.520888298612</v>
      </c>
      <c r="B300" s="83" t="s">
        <v>840</v>
      </c>
      <c r="C300" s="84" t="s">
        <v>841</v>
      </c>
      <c r="D300" s="83">
        <v>34.82</v>
      </c>
      <c r="E300" s="83">
        <v>0.17</v>
      </c>
      <c r="F300" s="83" t="s">
        <v>423</v>
      </c>
      <c r="G300" s="83" t="s">
        <v>291</v>
      </c>
      <c r="H300" s="83" t="s">
        <v>631</v>
      </c>
      <c r="I300" s="83" t="s">
        <v>63</v>
      </c>
      <c r="J300" s="83" t="s">
        <v>64</v>
      </c>
      <c r="K300" s="83" t="s">
        <v>64</v>
      </c>
      <c r="L300" s="83" t="s">
        <v>64</v>
      </c>
      <c r="M300" s="83" t="s">
        <v>78</v>
      </c>
      <c r="N300" s="83" t="s">
        <v>64</v>
      </c>
      <c r="O300" s="83" t="s">
        <v>64</v>
      </c>
      <c r="P300" s="83" t="s">
        <v>84</v>
      </c>
      <c r="Q300" s="83" t="s">
        <v>84</v>
      </c>
      <c r="R300" s="83" t="s">
        <v>64</v>
      </c>
      <c r="S300" s="83" t="s">
        <v>64</v>
      </c>
      <c r="T300" s="83" t="s">
        <v>84</v>
      </c>
      <c r="U300" s="83" t="s">
        <v>84</v>
      </c>
      <c r="V300" s="83" t="s">
        <v>84</v>
      </c>
      <c r="W300" s="83" t="s">
        <v>64</v>
      </c>
      <c r="X300" s="83" t="s">
        <v>64</v>
      </c>
      <c r="Y300" s="83" t="s">
        <v>64</v>
      </c>
      <c r="Z300" s="83" t="s">
        <v>66</v>
      </c>
      <c r="AA300" s="83" t="s">
        <v>66</v>
      </c>
      <c r="AB300" s="83" t="s">
        <v>66</v>
      </c>
      <c r="AC300" s="83" t="s">
        <v>66</v>
      </c>
      <c r="AD300" s="83" t="s">
        <v>66</v>
      </c>
      <c r="AE300" s="83" t="s">
        <v>66</v>
      </c>
      <c r="AF300" s="83" t="s">
        <v>66</v>
      </c>
      <c r="AG300" s="83" t="s">
        <v>66</v>
      </c>
      <c r="AH300" s="83" t="s">
        <v>66</v>
      </c>
      <c r="AI300" s="83" t="s">
        <v>66</v>
      </c>
      <c r="AJ300" s="83" t="s">
        <v>66</v>
      </c>
      <c r="AK300" s="83" t="s">
        <v>66</v>
      </c>
      <c r="AL300" s="83" t="s">
        <v>66</v>
      </c>
      <c r="AM300" s="83" t="s">
        <v>66</v>
      </c>
      <c r="AN300" s="83" t="s">
        <v>66</v>
      </c>
      <c r="AO300" s="83" t="s">
        <v>66</v>
      </c>
      <c r="AP300" s="83" t="s">
        <v>85</v>
      </c>
      <c r="AQ300" s="83" t="s">
        <v>85</v>
      </c>
      <c r="AR300" s="83" t="s">
        <v>63</v>
      </c>
      <c r="AS300" s="83" t="s">
        <v>343</v>
      </c>
      <c r="AT300" s="83" t="s">
        <v>69</v>
      </c>
      <c r="AU300" s="83" t="s">
        <v>70</v>
      </c>
      <c r="AV300" s="83" t="s">
        <v>71</v>
      </c>
      <c r="AW300" s="83" t="s">
        <v>73</v>
      </c>
      <c r="AX300" s="83" t="s">
        <v>73</v>
      </c>
      <c r="AY300" s="83" t="s">
        <v>73</v>
      </c>
      <c r="AZ300" s="83" t="s">
        <v>73</v>
      </c>
      <c r="BA300" s="83" t="s">
        <v>73</v>
      </c>
      <c r="BB300" s="83" t="s">
        <v>73</v>
      </c>
      <c r="BC300" s="83" t="s">
        <v>73</v>
      </c>
      <c r="BD300" s="83"/>
      <c r="BE300" s="83" t="s">
        <v>73</v>
      </c>
      <c r="BF300" s="83"/>
      <c r="BG300" s="87" t="s">
        <v>631</v>
      </c>
      <c r="BH300" s="86" t="s">
        <v>60</v>
      </c>
      <c r="BI300" s="76" t="s">
        <v>1414</v>
      </c>
      <c r="BJ300">
        <f t="shared" si="8"/>
        <v>11</v>
      </c>
      <c r="BK300" s="87">
        <f t="shared" si="9"/>
        <v>47</v>
      </c>
      <c r="BL300" s="87"/>
      <c r="BM300" s="86" t="str">
        <f>_xlfn.XLOOKUP(Form_Responses181112[[#This Row],[Sekolah School (Cleansed)]],'Quality Check'!$B$11:$B$14,'Quality Check'!$C$11:$C$14,)</f>
        <v>Urban</v>
      </c>
      <c r="BN300" s="86" t="str">
        <f>_xlfn.XLOOKUP(Form_Responses181112[[#This Row],[Sekolah School (Cleansed)]],'Quality Check'!$B$11:$B$14,'Quality Check'!$D$11:$D$14,)</f>
        <v>Intervention Group (IG)</v>
      </c>
    </row>
    <row r="301" spans="1:66" ht="13.2" x14ac:dyDescent="0.25">
      <c r="A301" s="82">
        <v>45573.524807638889</v>
      </c>
      <c r="B301" s="83" t="s">
        <v>842</v>
      </c>
      <c r="C301" s="84" t="s">
        <v>843</v>
      </c>
      <c r="D301" s="83">
        <v>52.68</v>
      </c>
      <c r="E301" s="83">
        <v>0.17</v>
      </c>
      <c r="F301" s="83" t="s">
        <v>114</v>
      </c>
      <c r="G301" s="83" t="s">
        <v>539</v>
      </c>
      <c r="H301" s="83" t="s">
        <v>683</v>
      </c>
      <c r="I301" s="83" t="s">
        <v>63</v>
      </c>
      <c r="J301" s="83" t="s">
        <v>64</v>
      </c>
      <c r="K301" s="83" t="s">
        <v>84</v>
      </c>
      <c r="L301" s="83" t="s">
        <v>78</v>
      </c>
      <c r="M301" s="83" t="s">
        <v>64</v>
      </c>
      <c r="N301" s="83" t="s">
        <v>64</v>
      </c>
      <c r="O301" s="83" t="s">
        <v>84</v>
      </c>
      <c r="P301" s="83" t="s">
        <v>84</v>
      </c>
      <c r="Q301" s="83" t="s">
        <v>64</v>
      </c>
      <c r="R301" s="83" t="s">
        <v>64</v>
      </c>
      <c r="S301" s="83" t="s">
        <v>64</v>
      </c>
      <c r="T301" s="83" t="s">
        <v>64</v>
      </c>
      <c r="U301" s="83" t="s">
        <v>64</v>
      </c>
      <c r="V301" s="83" t="s">
        <v>64</v>
      </c>
      <c r="W301" s="83" t="s">
        <v>64</v>
      </c>
      <c r="X301" s="83" t="s">
        <v>64</v>
      </c>
      <c r="Y301" s="83" t="s">
        <v>64</v>
      </c>
      <c r="Z301" s="83" t="s">
        <v>66</v>
      </c>
      <c r="AA301" s="83" t="s">
        <v>101</v>
      </c>
      <c r="AB301" s="83" t="s">
        <v>66</v>
      </c>
      <c r="AC301" s="83" t="s">
        <v>79</v>
      </c>
      <c r="AD301" s="83" t="s">
        <v>66</v>
      </c>
      <c r="AE301" s="83" t="s">
        <v>66</v>
      </c>
      <c r="AF301" s="83" t="s">
        <v>66</v>
      </c>
      <c r="AG301" s="83" t="s">
        <v>66</v>
      </c>
      <c r="AH301" s="83" t="s">
        <v>66</v>
      </c>
      <c r="AI301" s="83" t="s">
        <v>79</v>
      </c>
      <c r="AJ301" s="83" t="s">
        <v>66</v>
      </c>
      <c r="AK301" s="83" t="s">
        <v>65</v>
      </c>
      <c r="AL301" s="83" t="s">
        <v>66</v>
      </c>
      <c r="AM301" s="83" t="s">
        <v>66</v>
      </c>
      <c r="AN301" s="83" t="s">
        <v>79</v>
      </c>
      <c r="AO301" s="83" t="s">
        <v>66</v>
      </c>
      <c r="AP301" s="83" t="s">
        <v>85</v>
      </c>
      <c r="AQ301" s="83" t="s">
        <v>85</v>
      </c>
      <c r="AR301" s="83" t="s">
        <v>86</v>
      </c>
      <c r="AS301" s="83" t="s">
        <v>388</v>
      </c>
      <c r="AT301" s="83" t="s">
        <v>69</v>
      </c>
      <c r="AU301" s="83" t="s">
        <v>67</v>
      </c>
      <c r="AV301" s="83" t="s">
        <v>71</v>
      </c>
      <c r="AW301" s="83" t="s">
        <v>73</v>
      </c>
      <c r="AX301" s="83" t="s">
        <v>73</v>
      </c>
      <c r="AY301" s="83" t="s">
        <v>72</v>
      </c>
      <c r="AZ301" s="83" t="s">
        <v>63</v>
      </c>
      <c r="BA301" s="83" t="s">
        <v>63</v>
      </c>
      <c r="BB301" s="83" t="s">
        <v>73</v>
      </c>
      <c r="BC301" s="83" t="s">
        <v>73</v>
      </c>
      <c r="BD301" s="83"/>
      <c r="BE301" s="83" t="s">
        <v>73</v>
      </c>
      <c r="BF301" s="83"/>
      <c r="BG301" s="87" t="s">
        <v>631</v>
      </c>
      <c r="BH301" s="87" t="s">
        <v>114</v>
      </c>
      <c r="BI301" s="76" t="s">
        <v>1414</v>
      </c>
      <c r="BJ301">
        <f t="shared" si="8"/>
        <v>11</v>
      </c>
      <c r="BK301" s="87">
        <f t="shared" si="9"/>
        <v>45</v>
      </c>
      <c r="BL301" s="87"/>
      <c r="BM301" s="86" t="str">
        <f>_xlfn.XLOOKUP(Form_Responses181112[[#This Row],[Sekolah School (Cleansed)]],'Quality Check'!$B$11:$B$14,'Quality Check'!$C$11:$C$14,)</f>
        <v>Urban</v>
      </c>
      <c r="BN301" s="86" t="str">
        <f>_xlfn.XLOOKUP(Form_Responses181112[[#This Row],[Sekolah School (Cleansed)]],'Quality Check'!$B$11:$B$14,'Quality Check'!$D$11:$D$14,)</f>
        <v>Intervention Group (IG)</v>
      </c>
    </row>
    <row r="302" spans="1:66" ht="13.2" x14ac:dyDescent="0.25">
      <c r="A302" s="82">
        <v>45574.359534166666</v>
      </c>
      <c r="B302" s="83" t="s">
        <v>844</v>
      </c>
      <c r="C302" s="84" t="s">
        <v>845</v>
      </c>
      <c r="D302" s="83">
        <v>25</v>
      </c>
      <c r="E302" s="83">
        <v>0.38</v>
      </c>
      <c r="F302" s="83" t="s">
        <v>423</v>
      </c>
      <c r="G302" s="83" t="s">
        <v>76</v>
      </c>
      <c r="H302" s="83" t="s">
        <v>846</v>
      </c>
      <c r="I302" s="83" t="s">
        <v>63</v>
      </c>
      <c r="J302" s="83" t="s">
        <v>64</v>
      </c>
      <c r="K302" s="83" t="s">
        <v>78</v>
      </c>
      <c r="L302" s="83" t="s">
        <v>64</v>
      </c>
      <c r="M302" s="83" t="s">
        <v>84</v>
      </c>
      <c r="N302" s="83" t="s">
        <v>64</v>
      </c>
      <c r="O302" s="83" t="s">
        <v>64</v>
      </c>
      <c r="P302" s="83" t="s">
        <v>84</v>
      </c>
      <c r="Q302" s="83" t="s">
        <v>64</v>
      </c>
      <c r="R302" s="83" t="s">
        <v>64</v>
      </c>
      <c r="S302" s="83" t="s">
        <v>64</v>
      </c>
      <c r="T302" s="83" t="s">
        <v>64</v>
      </c>
      <c r="U302" s="83" t="s">
        <v>84</v>
      </c>
      <c r="V302" s="83" t="s">
        <v>64</v>
      </c>
      <c r="W302" s="83" t="s">
        <v>64</v>
      </c>
      <c r="X302" s="83" t="s">
        <v>78</v>
      </c>
      <c r="Y302" s="83" t="s">
        <v>64</v>
      </c>
      <c r="Z302" s="83" t="s">
        <v>65</v>
      </c>
      <c r="AA302" s="83" t="s">
        <v>65</v>
      </c>
      <c r="AB302" s="83" t="s">
        <v>79</v>
      </c>
      <c r="AC302" s="83" t="s">
        <v>66</v>
      </c>
      <c r="AD302" s="83" t="s">
        <v>65</v>
      </c>
      <c r="AE302" s="83" t="s">
        <v>65</v>
      </c>
      <c r="AF302" s="83" t="s">
        <v>66</v>
      </c>
      <c r="AG302" s="83" t="s">
        <v>65</v>
      </c>
      <c r="AH302" s="83" t="s">
        <v>65</v>
      </c>
      <c r="AI302" s="83" t="s">
        <v>101</v>
      </c>
      <c r="AJ302" s="83" t="s">
        <v>65</v>
      </c>
      <c r="AK302" s="83" t="s">
        <v>65</v>
      </c>
      <c r="AL302" s="83" t="s">
        <v>65</v>
      </c>
      <c r="AM302" s="83" t="s">
        <v>65</v>
      </c>
      <c r="AN302" s="83" t="s">
        <v>79</v>
      </c>
      <c r="AO302" s="83" t="s">
        <v>66</v>
      </c>
      <c r="AP302" s="83" t="s">
        <v>67</v>
      </c>
      <c r="AQ302" s="83" t="s">
        <v>67</v>
      </c>
      <c r="AR302" s="83" t="s">
        <v>86</v>
      </c>
      <c r="AS302" s="83" t="s">
        <v>252</v>
      </c>
      <c r="AT302" s="83" t="s">
        <v>87</v>
      </c>
      <c r="AU302" s="83" t="s">
        <v>70</v>
      </c>
      <c r="AV302" s="83" t="s">
        <v>71</v>
      </c>
      <c r="AW302" s="83" t="s">
        <v>73</v>
      </c>
      <c r="AX302" s="83" t="s">
        <v>63</v>
      </c>
      <c r="AY302" s="83" t="s">
        <v>72</v>
      </c>
      <c r="AZ302" s="83" t="s">
        <v>63</v>
      </c>
      <c r="BA302" s="83" t="s">
        <v>72</v>
      </c>
      <c r="BB302" s="83" t="s">
        <v>63</v>
      </c>
      <c r="BC302" s="83" t="s">
        <v>73</v>
      </c>
      <c r="BD302" s="83"/>
      <c r="BE302" s="83" t="s">
        <v>73</v>
      </c>
      <c r="BF302" s="83"/>
      <c r="BG302" s="87" t="s">
        <v>846</v>
      </c>
      <c r="BH302" s="86" t="s">
        <v>60</v>
      </c>
      <c r="BI302" s="76" t="s">
        <v>1414</v>
      </c>
      <c r="BJ302">
        <f t="shared" si="8"/>
        <v>11</v>
      </c>
      <c r="BK302" s="87">
        <f t="shared" si="9"/>
        <v>57</v>
      </c>
      <c r="BL302" s="87"/>
      <c r="BM302" s="86" t="str">
        <f>_xlfn.XLOOKUP(Form_Responses181112[[#This Row],[Sekolah School (Cleansed)]],'Quality Check'!$B$11:$B$14,'Quality Check'!$C$11:$C$14,)</f>
        <v>Urban</v>
      </c>
      <c r="BN302" s="86" t="str">
        <f>_xlfn.XLOOKUP(Form_Responses181112[[#This Row],[Sekolah School (Cleansed)]],'Quality Check'!$B$11:$B$14,'Quality Check'!$D$11:$D$14,)</f>
        <v>Controlled Group (CG)</v>
      </c>
    </row>
    <row r="303" spans="1:66" ht="13.2" x14ac:dyDescent="0.25">
      <c r="A303" s="82">
        <v>45574.360331307871</v>
      </c>
      <c r="B303" s="83" t="s">
        <v>847</v>
      </c>
      <c r="C303" s="84" t="s">
        <v>848</v>
      </c>
      <c r="D303" s="83">
        <v>39.29</v>
      </c>
      <c r="E303" s="83">
        <v>0.81</v>
      </c>
      <c r="F303" s="83" t="s">
        <v>423</v>
      </c>
      <c r="G303" s="83" t="s">
        <v>76</v>
      </c>
      <c r="H303" s="83" t="s">
        <v>849</v>
      </c>
      <c r="I303" s="83" t="s">
        <v>63</v>
      </c>
      <c r="J303" s="83" t="s">
        <v>64</v>
      </c>
      <c r="K303" s="83" t="s">
        <v>78</v>
      </c>
      <c r="L303" s="83" t="s">
        <v>64</v>
      </c>
      <c r="M303" s="83" t="s">
        <v>84</v>
      </c>
      <c r="N303" s="83" t="s">
        <v>64</v>
      </c>
      <c r="O303" s="83" t="s">
        <v>64</v>
      </c>
      <c r="P303" s="83" t="s">
        <v>84</v>
      </c>
      <c r="Q303" s="83" t="s">
        <v>64</v>
      </c>
      <c r="R303" s="83" t="s">
        <v>64</v>
      </c>
      <c r="S303" s="83" t="s">
        <v>64</v>
      </c>
      <c r="T303" s="83" t="s">
        <v>64</v>
      </c>
      <c r="U303" s="83" t="s">
        <v>64</v>
      </c>
      <c r="V303" s="83" t="s">
        <v>64</v>
      </c>
      <c r="W303" s="83" t="s">
        <v>84</v>
      </c>
      <c r="X303" s="83" t="s">
        <v>64</v>
      </c>
      <c r="Y303" s="83" t="s">
        <v>64</v>
      </c>
      <c r="Z303" s="83" t="s">
        <v>66</v>
      </c>
      <c r="AA303" s="83" t="s">
        <v>65</v>
      </c>
      <c r="AB303" s="83" t="s">
        <v>65</v>
      </c>
      <c r="AC303" s="83" t="s">
        <v>65</v>
      </c>
      <c r="AD303" s="83" t="s">
        <v>65</v>
      </c>
      <c r="AE303" s="83" t="s">
        <v>65</v>
      </c>
      <c r="AF303" s="83" t="s">
        <v>65</v>
      </c>
      <c r="AG303" s="83" t="s">
        <v>65</v>
      </c>
      <c r="AH303" s="83" t="s">
        <v>66</v>
      </c>
      <c r="AI303" s="83" t="s">
        <v>101</v>
      </c>
      <c r="AJ303" s="83" t="s">
        <v>65</v>
      </c>
      <c r="AK303" s="83" t="s">
        <v>65</v>
      </c>
      <c r="AL303" s="83" t="s">
        <v>65</v>
      </c>
      <c r="AM303" s="83" t="s">
        <v>66</v>
      </c>
      <c r="AN303" s="83" t="s">
        <v>66</v>
      </c>
      <c r="AO303" s="83" t="s">
        <v>66</v>
      </c>
      <c r="AP303" s="83" t="s">
        <v>85</v>
      </c>
      <c r="AQ303" s="83" t="s">
        <v>85</v>
      </c>
      <c r="AR303" s="83" t="s">
        <v>63</v>
      </c>
      <c r="AS303" s="83" t="s">
        <v>850</v>
      </c>
      <c r="AT303" s="83" t="s">
        <v>87</v>
      </c>
      <c r="AU303" s="83" t="s">
        <v>80</v>
      </c>
      <c r="AV303" s="83" t="s">
        <v>132</v>
      </c>
      <c r="AW303" s="83" t="s">
        <v>73</v>
      </c>
      <c r="AX303" s="83" t="s">
        <v>73</v>
      </c>
      <c r="AY303" s="83" t="s">
        <v>72</v>
      </c>
      <c r="AZ303" s="83" t="s">
        <v>73</v>
      </c>
      <c r="BA303" s="83" t="s">
        <v>73</v>
      </c>
      <c r="BB303" s="83" t="s">
        <v>73</v>
      </c>
      <c r="BC303" s="83" t="s">
        <v>73</v>
      </c>
      <c r="BD303" s="83"/>
      <c r="BE303" s="83" t="s">
        <v>73</v>
      </c>
      <c r="BF303" s="83"/>
      <c r="BG303" s="87" t="s">
        <v>846</v>
      </c>
      <c r="BH303" s="86" t="s">
        <v>60</v>
      </c>
      <c r="BI303" s="76" t="s">
        <v>1414</v>
      </c>
      <c r="BJ303">
        <f t="shared" si="8"/>
        <v>12</v>
      </c>
      <c r="BK303" s="87">
        <f t="shared" si="9"/>
        <v>59</v>
      </c>
      <c r="BL303" s="87"/>
      <c r="BM303" s="86" t="str">
        <f>_xlfn.XLOOKUP(Form_Responses181112[[#This Row],[Sekolah School (Cleansed)]],'Quality Check'!$B$11:$B$14,'Quality Check'!$C$11:$C$14,)</f>
        <v>Urban</v>
      </c>
      <c r="BN303" s="86" t="str">
        <f>_xlfn.XLOOKUP(Form_Responses181112[[#This Row],[Sekolah School (Cleansed)]],'Quality Check'!$B$11:$B$14,'Quality Check'!$D$11:$D$14,)</f>
        <v>Controlled Group (CG)</v>
      </c>
    </row>
    <row r="304" spans="1:66" ht="13.2" x14ac:dyDescent="0.25">
      <c r="A304" s="82">
        <v>45574.360877083338</v>
      </c>
      <c r="B304" s="83" t="s">
        <v>851</v>
      </c>
      <c r="C304" s="84" t="s">
        <v>852</v>
      </c>
      <c r="D304" s="83">
        <v>100</v>
      </c>
      <c r="E304" s="83">
        <v>1.29</v>
      </c>
      <c r="F304" s="83" t="s">
        <v>423</v>
      </c>
      <c r="G304" s="83" t="s">
        <v>76</v>
      </c>
      <c r="H304" s="83" t="s">
        <v>846</v>
      </c>
      <c r="I304" s="83" t="s">
        <v>63</v>
      </c>
      <c r="J304" s="83" t="s">
        <v>64</v>
      </c>
      <c r="K304" s="83" t="s">
        <v>64</v>
      </c>
      <c r="L304" s="83" t="s">
        <v>64</v>
      </c>
      <c r="M304" s="83" t="s">
        <v>84</v>
      </c>
      <c r="N304" s="83" t="s">
        <v>64</v>
      </c>
      <c r="O304" s="83" t="s">
        <v>64</v>
      </c>
      <c r="P304" s="83" t="s">
        <v>84</v>
      </c>
      <c r="Q304" s="83" t="s">
        <v>84</v>
      </c>
      <c r="R304" s="83" t="s">
        <v>64</v>
      </c>
      <c r="S304" s="83" t="s">
        <v>84</v>
      </c>
      <c r="T304" s="83" t="s">
        <v>64</v>
      </c>
      <c r="U304" s="83" t="s">
        <v>78</v>
      </c>
      <c r="V304" s="83" t="s">
        <v>64</v>
      </c>
      <c r="W304" s="83" t="s">
        <v>64</v>
      </c>
      <c r="X304" s="83" t="s">
        <v>64</v>
      </c>
      <c r="Y304" s="83" t="s">
        <v>64</v>
      </c>
      <c r="Z304" s="83" t="s">
        <v>66</v>
      </c>
      <c r="AA304" s="83" t="s">
        <v>66</v>
      </c>
      <c r="AB304" s="83" t="s">
        <v>66</v>
      </c>
      <c r="AC304" s="83" t="s">
        <v>66</v>
      </c>
      <c r="AD304" s="83" t="s">
        <v>66</v>
      </c>
      <c r="AE304" s="83" t="s">
        <v>66</v>
      </c>
      <c r="AF304" s="83" t="s">
        <v>66</v>
      </c>
      <c r="AG304" s="83" t="s">
        <v>66</v>
      </c>
      <c r="AH304" s="83" t="s">
        <v>66</v>
      </c>
      <c r="AI304" s="83" t="s">
        <v>79</v>
      </c>
      <c r="AJ304" s="83" t="s">
        <v>66</v>
      </c>
      <c r="AK304" s="83" t="s">
        <v>66</v>
      </c>
      <c r="AL304" s="83" t="s">
        <v>66</v>
      </c>
      <c r="AM304" s="83" t="s">
        <v>66</v>
      </c>
      <c r="AN304" s="83" t="s">
        <v>66</v>
      </c>
      <c r="AO304" s="83" t="s">
        <v>66</v>
      </c>
      <c r="AP304" s="83" t="s">
        <v>67</v>
      </c>
      <c r="AQ304" s="83" t="s">
        <v>80</v>
      </c>
      <c r="AR304" s="83" t="s">
        <v>73</v>
      </c>
      <c r="AS304" s="83" t="s">
        <v>68</v>
      </c>
      <c r="AT304" s="83" t="s">
        <v>69</v>
      </c>
      <c r="AU304" s="83" t="s">
        <v>70</v>
      </c>
      <c r="AV304" s="83" t="s">
        <v>132</v>
      </c>
      <c r="AW304" s="83" t="s">
        <v>73</v>
      </c>
      <c r="AX304" s="83" t="s">
        <v>73</v>
      </c>
      <c r="AY304" s="83" t="s">
        <v>63</v>
      </c>
      <c r="AZ304" s="83" t="s">
        <v>63</v>
      </c>
      <c r="BA304" s="83" t="s">
        <v>63</v>
      </c>
      <c r="BB304" s="83" t="s">
        <v>73</v>
      </c>
      <c r="BC304" s="83" t="s">
        <v>73</v>
      </c>
      <c r="BD304" s="83"/>
      <c r="BE304" s="83" t="s">
        <v>73</v>
      </c>
      <c r="BF304" s="83"/>
      <c r="BG304" s="87" t="s">
        <v>846</v>
      </c>
      <c r="BH304" s="86" t="s">
        <v>60</v>
      </c>
      <c r="BI304" s="76" t="s">
        <v>1414</v>
      </c>
      <c r="BJ304">
        <f t="shared" si="8"/>
        <v>11</v>
      </c>
      <c r="BK304" s="87">
        <f t="shared" si="9"/>
        <v>48</v>
      </c>
      <c r="BL304" s="87"/>
      <c r="BM304" s="86" t="str">
        <f>_xlfn.XLOOKUP(Form_Responses181112[[#This Row],[Sekolah School (Cleansed)]],'Quality Check'!$B$11:$B$14,'Quality Check'!$C$11:$C$14,)</f>
        <v>Urban</v>
      </c>
      <c r="BN304" s="86" t="str">
        <f>_xlfn.XLOOKUP(Form_Responses181112[[#This Row],[Sekolah School (Cleansed)]],'Quality Check'!$B$11:$B$14,'Quality Check'!$D$11:$D$14,)</f>
        <v>Controlled Group (CG)</v>
      </c>
    </row>
    <row r="305" spans="1:66" ht="13.2" x14ac:dyDescent="0.25">
      <c r="A305" s="82">
        <v>45574.36196149305</v>
      </c>
      <c r="B305" s="83" t="s">
        <v>853</v>
      </c>
      <c r="C305" s="84" t="s">
        <v>854</v>
      </c>
      <c r="D305" s="83">
        <v>16.899999999999999</v>
      </c>
      <c r="E305" s="83">
        <v>0.08</v>
      </c>
      <c r="F305" s="83" t="s">
        <v>423</v>
      </c>
      <c r="G305" s="83" t="s">
        <v>76</v>
      </c>
      <c r="H305" s="83" t="s">
        <v>846</v>
      </c>
      <c r="I305" s="83" t="s">
        <v>63</v>
      </c>
      <c r="J305" s="83" t="s">
        <v>64</v>
      </c>
      <c r="K305" s="83" t="s">
        <v>64</v>
      </c>
      <c r="L305" s="83" t="s">
        <v>64</v>
      </c>
      <c r="M305" s="83" t="s">
        <v>78</v>
      </c>
      <c r="N305" s="83" t="s">
        <v>64</v>
      </c>
      <c r="O305" s="83" t="s">
        <v>64</v>
      </c>
      <c r="P305" s="83" t="s">
        <v>84</v>
      </c>
      <c r="Q305" s="83" t="s">
        <v>64</v>
      </c>
      <c r="R305" s="83" t="s">
        <v>64</v>
      </c>
      <c r="S305" s="83" t="s">
        <v>64</v>
      </c>
      <c r="T305" s="83" t="s">
        <v>64</v>
      </c>
      <c r="U305" s="83" t="s">
        <v>64</v>
      </c>
      <c r="V305" s="83" t="s">
        <v>64</v>
      </c>
      <c r="W305" s="83" t="s">
        <v>84</v>
      </c>
      <c r="X305" s="83" t="s">
        <v>64</v>
      </c>
      <c r="Y305" s="83" t="s">
        <v>64</v>
      </c>
      <c r="Z305" s="83" t="s">
        <v>65</v>
      </c>
      <c r="AA305" s="83" t="s">
        <v>65</v>
      </c>
      <c r="AB305" s="83" t="s">
        <v>65</v>
      </c>
      <c r="AC305" s="83" t="s">
        <v>65</v>
      </c>
      <c r="AD305" s="83" t="s">
        <v>65</v>
      </c>
      <c r="AE305" s="83" t="s">
        <v>65</v>
      </c>
      <c r="AF305" s="83" t="s">
        <v>66</v>
      </c>
      <c r="AG305" s="83" t="s">
        <v>65</v>
      </c>
      <c r="AH305" s="83" t="s">
        <v>65</v>
      </c>
      <c r="AI305" s="83" t="s">
        <v>101</v>
      </c>
      <c r="AJ305" s="83" t="s">
        <v>65</v>
      </c>
      <c r="AK305" s="83" t="s">
        <v>65</v>
      </c>
      <c r="AL305" s="83" t="s">
        <v>65</v>
      </c>
      <c r="AM305" s="83" t="s">
        <v>65</v>
      </c>
      <c r="AN305" s="83" t="s">
        <v>65</v>
      </c>
      <c r="AO305" s="83" t="s">
        <v>65</v>
      </c>
      <c r="AP305" s="83" t="s">
        <v>67</v>
      </c>
      <c r="AQ305" s="83" t="s">
        <v>67</v>
      </c>
      <c r="AR305" s="83" t="s">
        <v>63</v>
      </c>
      <c r="AS305" s="83" t="s">
        <v>81</v>
      </c>
      <c r="AT305" s="83" t="s">
        <v>87</v>
      </c>
      <c r="AU305" s="83" t="s">
        <v>80</v>
      </c>
      <c r="AV305" s="83" t="s">
        <v>132</v>
      </c>
      <c r="AW305" s="83" t="s">
        <v>73</v>
      </c>
      <c r="AX305" s="83" t="s">
        <v>73</v>
      </c>
      <c r="AY305" s="83" t="s">
        <v>73</v>
      </c>
      <c r="AZ305" s="83" t="s">
        <v>72</v>
      </c>
      <c r="BA305" s="83" t="s">
        <v>73</v>
      </c>
      <c r="BB305" s="83" t="s">
        <v>72</v>
      </c>
      <c r="BC305" s="83" t="s">
        <v>73</v>
      </c>
      <c r="BD305" s="83"/>
      <c r="BE305" s="83" t="s">
        <v>73</v>
      </c>
      <c r="BF305" s="83"/>
      <c r="BG305" s="87" t="s">
        <v>846</v>
      </c>
      <c r="BH305" s="86" t="s">
        <v>60</v>
      </c>
      <c r="BI305" s="76" t="s">
        <v>1414</v>
      </c>
      <c r="BJ305">
        <f t="shared" si="8"/>
        <v>14</v>
      </c>
      <c r="BK305" s="87">
        <f t="shared" si="9"/>
        <v>63</v>
      </c>
      <c r="BL305" s="87"/>
      <c r="BM305" s="86" t="str">
        <f>_xlfn.XLOOKUP(Form_Responses181112[[#This Row],[Sekolah School (Cleansed)]],'Quality Check'!$B$11:$B$14,'Quality Check'!$C$11:$C$14,)</f>
        <v>Urban</v>
      </c>
      <c r="BN305" s="86" t="str">
        <f>_xlfn.XLOOKUP(Form_Responses181112[[#This Row],[Sekolah School (Cleansed)]],'Quality Check'!$B$11:$B$14,'Quality Check'!$D$11:$D$14,)</f>
        <v>Controlled Group (CG)</v>
      </c>
    </row>
    <row r="306" spans="1:66" ht="13.2" x14ac:dyDescent="0.25">
      <c r="A306" s="82">
        <v>45574.36435974537</v>
      </c>
      <c r="B306" s="83" t="s">
        <v>855</v>
      </c>
      <c r="C306" s="84" t="s">
        <v>856</v>
      </c>
      <c r="D306" s="83">
        <v>82.14</v>
      </c>
      <c r="E306" s="83">
        <v>0.28999999999999998</v>
      </c>
      <c r="F306" s="83" t="s">
        <v>114</v>
      </c>
      <c r="G306" s="83" t="s">
        <v>76</v>
      </c>
      <c r="H306" s="83" t="s">
        <v>857</v>
      </c>
      <c r="I306" s="83" t="s">
        <v>63</v>
      </c>
      <c r="J306" s="83" t="s">
        <v>64</v>
      </c>
      <c r="K306" s="83" t="s">
        <v>64</v>
      </c>
      <c r="L306" s="83" t="s">
        <v>64</v>
      </c>
      <c r="M306" s="83" t="s">
        <v>84</v>
      </c>
      <c r="N306" s="83" t="s">
        <v>84</v>
      </c>
      <c r="O306" s="83" t="s">
        <v>78</v>
      </c>
      <c r="P306" s="83" t="s">
        <v>64</v>
      </c>
      <c r="Q306" s="83" t="s">
        <v>64</v>
      </c>
      <c r="R306" s="83" t="s">
        <v>64</v>
      </c>
      <c r="S306" s="83" t="s">
        <v>78</v>
      </c>
      <c r="T306" s="83" t="s">
        <v>64</v>
      </c>
      <c r="U306" s="83" t="s">
        <v>64</v>
      </c>
      <c r="V306" s="83" t="s">
        <v>64</v>
      </c>
      <c r="W306" s="83" t="s">
        <v>64</v>
      </c>
      <c r="X306" s="83" t="s">
        <v>64</v>
      </c>
      <c r="Y306" s="83" t="s">
        <v>64</v>
      </c>
      <c r="Z306" s="83" t="s">
        <v>65</v>
      </c>
      <c r="AA306" s="83" t="s">
        <v>65</v>
      </c>
      <c r="AB306" s="83" t="s">
        <v>65</v>
      </c>
      <c r="AC306" s="83" t="s">
        <v>65</v>
      </c>
      <c r="AD306" s="83" t="s">
        <v>65</v>
      </c>
      <c r="AE306" s="83" t="s">
        <v>65</v>
      </c>
      <c r="AF306" s="83" t="s">
        <v>65</v>
      </c>
      <c r="AG306" s="83" t="s">
        <v>65</v>
      </c>
      <c r="AH306" s="83" t="s">
        <v>65</v>
      </c>
      <c r="AI306" s="83" t="s">
        <v>101</v>
      </c>
      <c r="AJ306" s="83" t="s">
        <v>65</v>
      </c>
      <c r="AK306" s="83" t="s">
        <v>65</v>
      </c>
      <c r="AL306" s="83" t="s">
        <v>65</v>
      </c>
      <c r="AM306" s="83" t="s">
        <v>65</v>
      </c>
      <c r="AN306" s="83" t="s">
        <v>65</v>
      </c>
      <c r="AO306" s="83" t="s">
        <v>65</v>
      </c>
      <c r="AP306" s="83" t="s">
        <v>85</v>
      </c>
      <c r="AQ306" s="83" t="s">
        <v>85</v>
      </c>
      <c r="AR306" s="83" t="s">
        <v>86</v>
      </c>
      <c r="AS306" s="83" t="s">
        <v>68</v>
      </c>
      <c r="AT306" s="83" t="s">
        <v>87</v>
      </c>
      <c r="AU306" s="83" t="s">
        <v>80</v>
      </c>
      <c r="AV306" s="83" t="s">
        <v>71</v>
      </c>
      <c r="AW306" s="83" t="s">
        <v>72</v>
      </c>
      <c r="AX306" s="83" t="s">
        <v>73</v>
      </c>
      <c r="AY306" s="83" t="s">
        <v>63</v>
      </c>
      <c r="AZ306" s="83" t="s">
        <v>72</v>
      </c>
      <c r="BA306" s="83" t="s">
        <v>72</v>
      </c>
      <c r="BB306" s="83" t="s">
        <v>72</v>
      </c>
      <c r="BC306" s="83" t="s">
        <v>73</v>
      </c>
      <c r="BD306" s="83"/>
      <c r="BE306" s="83" t="s">
        <v>73</v>
      </c>
      <c r="BF306" s="83"/>
      <c r="BG306" s="87" t="s">
        <v>846</v>
      </c>
      <c r="BH306" s="87" t="s">
        <v>114</v>
      </c>
      <c r="BI306" s="76" t="s">
        <v>1414</v>
      </c>
      <c r="BJ306">
        <f t="shared" si="8"/>
        <v>12</v>
      </c>
      <c r="BK306" s="87">
        <f t="shared" si="9"/>
        <v>64</v>
      </c>
      <c r="BL306" s="87"/>
      <c r="BM306" s="86" t="str">
        <f>_xlfn.XLOOKUP(Form_Responses181112[[#This Row],[Sekolah School (Cleansed)]],'Quality Check'!$B$11:$B$14,'Quality Check'!$C$11:$C$14,)</f>
        <v>Urban</v>
      </c>
      <c r="BN306" s="86" t="str">
        <f>_xlfn.XLOOKUP(Form_Responses181112[[#This Row],[Sekolah School (Cleansed)]],'Quality Check'!$B$11:$B$14,'Quality Check'!$D$11:$D$14,)</f>
        <v>Controlled Group (CG)</v>
      </c>
    </row>
    <row r="307" spans="1:66" ht="13.2" x14ac:dyDescent="0.25">
      <c r="A307" s="82">
        <v>45574.365623599537</v>
      </c>
      <c r="B307" s="83" t="s">
        <v>858</v>
      </c>
      <c r="C307" s="84" t="s">
        <v>859</v>
      </c>
      <c r="D307" s="83">
        <v>100</v>
      </c>
      <c r="E307" s="83">
        <v>0.71</v>
      </c>
      <c r="F307" s="83" t="s">
        <v>114</v>
      </c>
      <c r="G307" s="83" t="s">
        <v>76</v>
      </c>
      <c r="H307" s="83" t="s">
        <v>860</v>
      </c>
      <c r="I307" s="83" t="s">
        <v>63</v>
      </c>
      <c r="J307" s="83" t="s">
        <v>64</v>
      </c>
      <c r="K307" s="83" t="s">
        <v>64</v>
      </c>
      <c r="L307" s="83" t="s">
        <v>64</v>
      </c>
      <c r="M307" s="83" t="s">
        <v>84</v>
      </c>
      <c r="N307" s="83" t="s">
        <v>64</v>
      </c>
      <c r="O307" s="83" t="s">
        <v>78</v>
      </c>
      <c r="P307" s="83" t="s">
        <v>64</v>
      </c>
      <c r="Q307" s="83" t="s">
        <v>64</v>
      </c>
      <c r="R307" s="83" t="s">
        <v>64</v>
      </c>
      <c r="S307" s="83" t="s">
        <v>64</v>
      </c>
      <c r="T307" s="83" t="s">
        <v>64</v>
      </c>
      <c r="U307" s="83" t="s">
        <v>84</v>
      </c>
      <c r="V307" s="83" t="s">
        <v>64</v>
      </c>
      <c r="W307" s="83" t="s">
        <v>64</v>
      </c>
      <c r="X307" s="83" t="s">
        <v>64</v>
      </c>
      <c r="Y307" s="83" t="s">
        <v>84</v>
      </c>
      <c r="Z307" s="83" t="s">
        <v>66</v>
      </c>
      <c r="AA307" s="83" t="s">
        <v>65</v>
      </c>
      <c r="AB307" s="83" t="s">
        <v>66</v>
      </c>
      <c r="AC307" s="83" t="s">
        <v>66</v>
      </c>
      <c r="AD307" s="83" t="s">
        <v>66</v>
      </c>
      <c r="AE307" s="83" t="s">
        <v>65</v>
      </c>
      <c r="AF307" s="83" t="s">
        <v>79</v>
      </c>
      <c r="AG307" s="83" t="s">
        <v>65</v>
      </c>
      <c r="AH307" s="83" t="s">
        <v>66</v>
      </c>
      <c r="AI307" s="83" t="s">
        <v>101</v>
      </c>
      <c r="AJ307" s="83" t="s">
        <v>66</v>
      </c>
      <c r="AK307" s="83" t="s">
        <v>66</v>
      </c>
      <c r="AL307" s="83" t="s">
        <v>79</v>
      </c>
      <c r="AM307" s="83" t="s">
        <v>66</v>
      </c>
      <c r="AN307" s="83" t="s">
        <v>66</v>
      </c>
      <c r="AO307" s="83" t="s">
        <v>66</v>
      </c>
      <c r="AP307" s="83" t="s">
        <v>67</v>
      </c>
      <c r="AQ307" s="83" t="s">
        <v>67</v>
      </c>
      <c r="AR307" s="83" t="s">
        <v>86</v>
      </c>
      <c r="AS307" s="83" t="s">
        <v>68</v>
      </c>
      <c r="AT307" s="83" t="s">
        <v>169</v>
      </c>
      <c r="AU307" s="83" t="s">
        <v>93</v>
      </c>
      <c r="AV307" s="83" t="s">
        <v>71</v>
      </c>
      <c r="AW307" s="83" t="s">
        <v>73</v>
      </c>
      <c r="AX307" s="83" t="s">
        <v>73</v>
      </c>
      <c r="AY307" s="83" t="s">
        <v>72</v>
      </c>
      <c r="AZ307" s="83" t="s">
        <v>72</v>
      </c>
      <c r="BA307" s="83" t="s">
        <v>73</v>
      </c>
      <c r="BB307" s="83" t="s">
        <v>73</v>
      </c>
      <c r="BC307" s="83" t="s">
        <v>73</v>
      </c>
      <c r="BD307" s="83"/>
      <c r="BE307" s="83" t="s">
        <v>73</v>
      </c>
      <c r="BF307" s="83"/>
      <c r="BG307" s="87" t="s">
        <v>846</v>
      </c>
      <c r="BH307" s="87" t="s">
        <v>114</v>
      </c>
      <c r="BI307" s="76" t="s">
        <v>1414</v>
      </c>
      <c r="BJ307">
        <f t="shared" si="8"/>
        <v>12</v>
      </c>
      <c r="BK307" s="87">
        <f t="shared" si="9"/>
        <v>50</v>
      </c>
      <c r="BL307" s="87"/>
      <c r="BM307" s="86" t="str">
        <f>_xlfn.XLOOKUP(Form_Responses181112[[#This Row],[Sekolah School (Cleansed)]],'Quality Check'!$B$11:$B$14,'Quality Check'!$C$11:$C$14,)</f>
        <v>Urban</v>
      </c>
      <c r="BN307" s="86" t="str">
        <f>_xlfn.XLOOKUP(Form_Responses181112[[#This Row],[Sekolah School (Cleansed)]],'Quality Check'!$B$11:$B$14,'Quality Check'!$D$11:$D$14,)</f>
        <v>Controlled Group (CG)</v>
      </c>
    </row>
    <row r="308" spans="1:66" ht="13.2" x14ac:dyDescent="0.25">
      <c r="A308" s="82">
        <v>45574.366721967592</v>
      </c>
      <c r="B308" s="83" t="s">
        <v>861</v>
      </c>
      <c r="C308" s="84" t="s">
        <v>862</v>
      </c>
      <c r="D308" s="83">
        <v>100</v>
      </c>
      <c r="E308" s="83">
        <v>0.83</v>
      </c>
      <c r="F308" s="83" t="s">
        <v>114</v>
      </c>
      <c r="G308" s="83" t="s">
        <v>76</v>
      </c>
      <c r="H308" s="83" t="s">
        <v>863</v>
      </c>
      <c r="I308" s="83" t="s">
        <v>73</v>
      </c>
      <c r="J308" s="83" t="s">
        <v>64</v>
      </c>
      <c r="K308" s="83" t="s">
        <v>78</v>
      </c>
      <c r="L308" s="83" t="s">
        <v>64</v>
      </c>
      <c r="M308" s="83" t="s">
        <v>84</v>
      </c>
      <c r="N308" s="83" t="s">
        <v>84</v>
      </c>
      <c r="O308" s="83" t="s">
        <v>64</v>
      </c>
      <c r="P308" s="83" t="s">
        <v>84</v>
      </c>
      <c r="Q308" s="83" t="s">
        <v>64</v>
      </c>
      <c r="R308" s="83" t="s">
        <v>64</v>
      </c>
      <c r="S308" s="83" t="s">
        <v>64</v>
      </c>
      <c r="T308" s="83" t="s">
        <v>64</v>
      </c>
      <c r="U308" s="83" t="s">
        <v>78</v>
      </c>
      <c r="V308" s="83" t="s">
        <v>64</v>
      </c>
      <c r="W308" s="83" t="s">
        <v>64</v>
      </c>
      <c r="X308" s="83" t="s">
        <v>64</v>
      </c>
      <c r="Y308" s="83" t="s">
        <v>64</v>
      </c>
      <c r="Z308" s="83" t="s">
        <v>65</v>
      </c>
      <c r="AA308" s="83" t="s">
        <v>65</v>
      </c>
      <c r="AB308" s="83" t="s">
        <v>65</v>
      </c>
      <c r="AC308" s="83" t="s">
        <v>66</v>
      </c>
      <c r="AD308" s="83" t="s">
        <v>66</v>
      </c>
      <c r="AE308" s="83" t="s">
        <v>66</v>
      </c>
      <c r="AF308" s="83" t="s">
        <v>79</v>
      </c>
      <c r="AG308" s="83" t="s">
        <v>65</v>
      </c>
      <c r="AH308" s="83" t="s">
        <v>66</v>
      </c>
      <c r="AI308" s="83" t="s">
        <v>79</v>
      </c>
      <c r="AJ308" s="83" t="s">
        <v>65</v>
      </c>
      <c r="AK308" s="83" t="s">
        <v>79</v>
      </c>
      <c r="AL308" s="83" t="s">
        <v>66</v>
      </c>
      <c r="AM308" s="83" t="s">
        <v>65</v>
      </c>
      <c r="AN308" s="83" t="s">
        <v>66</v>
      </c>
      <c r="AO308" s="83" t="s">
        <v>66</v>
      </c>
      <c r="AP308" s="83" t="s">
        <v>67</v>
      </c>
      <c r="AQ308" s="83" t="s">
        <v>67</v>
      </c>
      <c r="AR308" s="83" t="s">
        <v>86</v>
      </c>
      <c r="AS308" s="83" t="s">
        <v>864</v>
      </c>
      <c r="AT308" s="83" t="s">
        <v>87</v>
      </c>
      <c r="AU308" s="83" t="s">
        <v>93</v>
      </c>
      <c r="AV308" s="83" t="s">
        <v>132</v>
      </c>
      <c r="AW308" s="83" t="s">
        <v>72</v>
      </c>
      <c r="AX308" s="83" t="s">
        <v>73</v>
      </c>
      <c r="AY308" s="83" t="s">
        <v>63</v>
      </c>
      <c r="AZ308" s="83" t="s">
        <v>63</v>
      </c>
      <c r="BA308" s="83" t="s">
        <v>63</v>
      </c>
      <c r="BB308" s="83" t="s">
        <v>73</v>
      </c>
      <c r="BC308" s="83" t="s">
        <v>73</v>
      </c>
      <c r="BD308" s="83"/>
      <c r="BE308" s="83" t="s">
        <v>73</v>
      </c>
      <c r="BF308" s="83"/>
      <c r="BG308" s="87" t="s">
        <v>846</v>
      </c>
      <c r="BH308" s="87" t="s">
        <v>114</v>
      </c>
      <c r="BI308" s="76" t="s">
        <v>1415</v>
      </c>
      <c r="BJ308">
        <f t="shared" si="8"/>
        <v>11</v>
      </c>
      <c r="BK308" s="87">
        <f t="shared" si="9"/>
        <v>52</v>
      </c>
      <c r="BL308" s="87"/>
      <c r="BM308" s="86" t="str">
        <f>_xlfn.XLOOKUP(Form_Responses181112[[#This Row],[Sekolah School (Cleansed)]],'Quality Check'!$B$11:$B$14,'Quality Check'!$C$11:$C$14,)</f>
        <v>Urban</v>
      </c>
      <c r="BN308" s="86" t="str">
        <f>_xlfn.XLOOKUP(Form_Responses181112[[#This Row],[Sekolah School (Cleansed)]],'Quality Check'!$B$11:$B$14,'Quality Check'!$D$11:$D$14,)</f>
        <v>Controlled Group (CG)</v>
      </c>
    </row>
    <row r="309" spans="1:66" ht="13.2" x14ac:dyDescent="0.25">
      <c r="A309" s="82">
        <v>45574.36742318287</v>
      </c>
      <c r="B309" s="83" t="s">
        <v>865</v>
      </c>
      <c r="C309" s="84" t="s">
        <v>866</v>
      </c>
      <c r="D309" s="83">
        <v>100</v>
      </c>
      <c r="E309" s="83">
        <v>0.63</v>
      </c>
      <c r="F309" s="83" t="s">
        <v>114</v>
      </c>
      <c r="G309" s="83" t="s">
        <v>76</v>
      </c>
      <c r="H309" s="83" t="s">
        <v>846</v>
      </c>
      <c r="I309" s="83" t="s">
        <v>63</v>
      </c>
      <c r="J309" s="83" t="s">
        <v>64</v>
      </c>
      <c r="K309" s="83" t="s">
        <v>84</v>
      </c>
      <c r="L309" s="83" t="s">
        <v>64</v>
      </c>
      <c r="M309" s="83" t="s">
        <v>84</v>
      </c>
      <c r="N309" s="83" t="s">
        <v>64</v>
      </c>
      <c r="O309" s="83" t="s">
        <v>64</v>
      </c>
      <c r="P309" s="83" t="s">
        <v>84</v>
      </c>
      <c r="Q309" s="83" t="s">
        <v>64</v>
      </c>
      <c r="R309" s="83" t="s">
        <v>64</v>
      </c>
      <c r="S309" s="83" t="s">
        <v>64</v>
      </c>
      <c r="T309" s="83" t="s">
        <v>64</v>
      </c>
      <c r="U309" s="83" t="s">
        <v>84</v>
      </c>
      <c r="V309" s="83" t="s">
        <v>64</v>
      </c>
      <c r="W309" s="83" t="s">
        <v>64</v>
      </c>
      <c r="X309" s="83" t="s">
        <v>64</v>
      </c>
      <c r="Y309" s="83" t="s">
        <v>84</v>
      </c>
      <c r="Z309" s="83" t="s">
        <v>65</v>
      </c>
      <c r="AA309" s="83" t="s">
        <v>65</v>
      </c>
      <c r="AB309" s="83" t="s">
        <v>65</v>
      </c>
      <c r="AC309" s="83" t="s">
        <v>66</v>
      </c>
      <c r="AD309" s="83" t="s">
        <v>65</v>
      </c>
      <c r="AE309" s="83" t="s">
        <v>65</v>
      </c>
      <c r="AF309" s="83" t="s">
        <v>66</v>
      </c>
      <c r="AG309" s="83" t="s">
        <v>65</v>
      </c>
      <c r="AH309" s="83" t="s">
        <v>65</v>
      </c>
      <c r="AI309" s="83" t="s">
        <v>65</v>
      </c>
      <c r="AJ309" s="83" t="s">
        <v>65</v>
      </c>
      <c r="AK309" s="83" t="s">
        <v>66</v>
      </c>
      <c r="AL309" s="83" t="s">
        <v>66</v>
      </c>
      <c r="AM309" s="83" t="s">
        <v>66</v>
      </c>
      <c r="AN309" s="83" t="s">
        <v>66</v>
      </c>
      <c r="AO309" s="83" t="s">
        <v>66</v>
      </c>
      <c r="AP309" s="83" t="s">
        <v>67</v>
      </c>
      <c r="AQ309" s="83" t="s">
        <v>67</v>
      </c>
      <c r="AR309" s="83" t="s">
        <v>73</v>
      </c>
      <c r="AS309" s="83" t="s">
        <v>867</v>
      </c>
      <c r="AT309" s="83" t="s">
        <v>87</v>
      </c>
      <c r="AU309" s="83" t="s">
        <v>93</v>
      </c>
      <c r="AV309" s="83" t="s">
        <v>80</v>
      </c>
      <c r="AW309" s="83" t="s">
        <v>72</v>
      </c>
      <c r="AX309" s="83" t="s">
        <v>72</v>
      </c>
      <c r="AY309" s="83" t="s">
        <v>73</v>
      </c>
      <c r="AZ309" s="83" t="s">
        <v>73</v>
      </c>
      <c r="BA309" s="83" t="s">
        <v>72</v>
      </c>
      <c r="BB309" s="83" t="s">
        <v>72</v>
      </c>
      <c r="BC309" s="83" t="s">
        <v>73</v>
      </c>
      <c r="BD309" s="83"/>
      <c r="BE309" s="83" t="s">
        <v>73</v>
      </c>
      <c r="BF309" s="83"/>
      <c r="BG309" s="87" t="s">
        <v>846</v>
      </c>
      <c r="BH309" s="87" t="s">
        <v>114</v>
      </c>
      <c r="BI309" s="76" t="s">
        <v>1414</v>
      </c>
      <c r="BJ309">
        <f t="shared" si="8"/>
        <v>11</v>
      </c>
      <c r="BK309" s="87">
        <f t="shared" si="9"/>
        <v>54</v>
      </c>
      <c r="BL309" s="87"/>
      <c r="BM309" s="86" t="str">
        <f>_xlfn.XLOOKUP(Form_Responses181112[[#This Row],[Sekolah School (Cleansed)]],'Quality Check'!$B$11:$B$14,'Quality Check'!$C$11:$C$14,)</f>
        <v>Urban</v>
      </c>
      <c r="BN309" s="86" t="str">
        <f>_xlfn.XLOOKUP(Form_Responses181112[[#This Row],[Sekolah School (Cleansed)]],'Quality Check'!$B$11:$B$14,'Quality Check'!$D$11:$D$14,)</f>
        <v>Controlled Group (CG)</v>
      </c>
    </row>
    <row r="310" spans="1:66" ht="13.2" x14ac:dyDescent="0.25">
      <c r="A310" s="82">
        <v>45574.370359930559</v>
      </c>
      <c r="B310" s="83" t="s">
        <v>868</v>
      </c>
      <c r="C310" s="84" t="s">
        <v>869</v>
      </c>
      <c r="D310" s="83">
        <v>18.8</v>
      </c>
      <c r="E310" s="83">
        <v>0.08</v>
      </c>
      <c r="F310" s="83" t="s">
        <v>114</v>
      </c>
      <c r="G310" s="83" t="s">
        <v>76</v>
      </c>
      <c r="H310" s="83" t="s">
        <v>846</v>
      </c>
      <c r="I310" s="83" t="s">
        <v>63</v>
      </c>
      <c r="J310" s="83" t="s">
        <v>64</v>
      </c>
      <c r="K310" s="83" t="s">
        <v>84</v>
      </c>
      <c r="L310" s="83" t="s">
        <v>78</v>
      </c>
      <c r="M310" s="83" t="s">
        <v>84</v>
      </c>
      <c r="N310" s="83" t="s">
        <v>64</v>
      </c>
      <c r="O310" s="83" t="s">
        <v>84</v>
      </c>
      <c r="P310" s="83" t="s">
        <v>84</v>
      </c>
      <c r="Q310" s="83" t="s">
        <v>84</v>
      </c>
      <c r="R310" s="83" t="s">
        <v>64</v>
      </c>
      <c r="S310" s="83" t="s">
        <v>64</v>
      </c>
      <c r="T310" s="83" t="s">
        <v>64</v>
      </c>
      <c r="U310" s="83" t="s">
        <v>84</v>
      </c>
      <c r="V310" s="83" t="s">
        <v>84</v>
      </c>
      <c r="W310" s="83" t="s">
        <v>64</v>
      </c>
      <c r="X310" s="83" t="s">
        <v>64</v>
      </c>
      <c r="Y310" s="83" t="s">
        <v>84</v>
      </c>
      <c r="Z310" s="83" t="s">
        <v>65</v>
      </c>
      <c r="AA310" s="83" t="s">
        <v>65</v>
      </c>
      <c r="AB310" s="83" t="s">
        <v>65</v>
      </c>
      <c r="AC310" s="83" t="s">
        <v>66</v>
      </c>
      <c r="AD310" s="83" t="s">
        <v>66</v>
      </c>
      <c r="AE310" s="83" t="s">
        <v>66</v>
      </c>
      <c r="AF310" s="83" t="s">
        <v>65</v>
      </c>
      <c r="AG310" s="83" t="s">
        <v>65</v>
      </c>
      <c r="AH310" s="83" t="s">
        <v>65</v>
      </c>
      <c r="AI310" s="83" t="s">
        <v>101</v>
      </c>
      <c r="AJ310" s="83" t="s">
        <v>65</v>
      </c>
      <c r="AK310" s="83" t="s">
        <v>66</v>
      </c>
      <c r="AL310" s="83" t="s">
        <v>66</v>
      </c>
      <c r="AM310" s="83" t="s">
        <v>66</v>
      </c>
      <c r="AN310" s="83" t="s">
        <v>65</v>
      </c>
      <c r="AO310" s="83" t="s">
        <v>65</v>
      </c>
      <c r="AP310" s="83" t="s">
        <v>67</v>
      </c>
      <c r="AQ310" s="83" t="s">
        <v>67</v>
      </c>
      <c r="AR310" s="83" t="s">
        <v>63</v>
      </c>
      <c r="AS310" s="83" t="s">
        <v>68</v>
      </c>
      <c r="AT310" s="83" t="s">
        <v>87</v>
      </c>
      <c r="AU310" s="83" t="s">
        <v>85</v>
      </c>
      <c r="AV310" s="83" t="s">
        <v>67</v>
      </c>
      <c r="AW310" s="83" t="s">
        <v>63</v>
      </c>
      <c r="AX310" s="83" t="s">
        <v>63</v>
      </c>
      <c r="AY310" s="83" t="s">
        <v>63</v>
      </c>
      <c r="AZ310" s="83" t="s">
        <v>63</v>
      </c>
      <c r="BA310" s="83" t="s">
        <v>63</v>
      </c>
      <c r="BB310" s="83" t="s">
        <v>73</v>
      </c>
      <c r="BC310" s="83" t="s">
        <v>73</v>
      </c>
      <c r="BD310" s="83"/>
      <c r="BE310" s="83" t="s">
        <v>73</v>
      </c>
      <c r="BF310" s="83"/>
      <c r="BG310" s="87" t="s">
        <v>846</v>
      </c>
      <c r="BH310" s="87" t="s">
        <v>114</v>
      </c>
      <c r="BI310" s="76" t="s">
        <v>1414</v>
      </c>
      <c r="BJ310">
        <f t="shared" si="8"/>
        <v>7</v>
      </c>
      <c r="BK310" s="87">
        <f t="shared" si="9"/>
        <v>58</v>
      </c>
      <c r="BL310" s="87"/>
      <c r="BM310" s="86" t="str">
        <f>_xlfn.XLOOKUP(Form_Responses181112[[#This Row],[Sekolah School (Cleansed)]],'Quality Check'!$B$11:$B$14,'Quality Check'!$C$11:$C$14,)</f>
        <v>Urban</v>
      </c>
      <c r="BN310" s="86" t="str">
        <f>_xlfn.XLOOKUP(Form_Responses181112[[#This Row],[Sekolah School (Cleansed)]],'Quality Check'!$B$11:$B$14,'Quality Check'!$D$11:$D$14,)</f>
        <v>Controlled Group (CG)</v>
      </c>
    </row>
    <row r="311" spans="1:66" ht="13.2" x14ac:dyDescent="0.25">
      <c r="A311" s="82">
        <v>45574.370771296293</v>
      </c>
      <c r="B311" s="83" t="s">
        <v>870</v>
      </c>
      <c r="C311" s="84" t="s">
        <v>871</v>
      </c>
      <c r="D311" s="83">
        <v>4.5</v>
      </c>
      <c r="E311" s="83">
        <v>0.17</v>
      </c>
      <c r="F311" s="83" t="s">
        <v>114</v>
      </c>
      <c r="G311" s="83" t="s">
        <v>76</v>
      </c>
      <c r="H311" s="83" t="s">
        <v>872</v>
      </c>
      <c r="I311" s="83" t="s">
        <v>63</v>
      </c>
      <c r="J311" s="83" t="s">
        <v>64</v>
      </c>
      <c r="K311" s="83" t="s">
        <v>84</v>
      </c>
      <c r="L311" s="83" t="s">
        <v>64</v>
      </c>
      <c r="M311" s="83" t="s">
        <v>78</v>
      </c>
      <c r="N311" s="83" t="s">
        <v>78</v>
      </c>
      <c r="O311" s="83" t="s">
        <v>78</v>
      </c>
      <c r="P311" s="83" t="s">
        <v>64</v>
      </c>
      <c r="Q311" s="83" t="s">
        <v>64</v>
      </c>
      <c r="R311" s="83" t="s">
        <v>64</v>
      </c>
      <c r="S311" s="83" t="s">
        <v>64</v>
      </c>
      <c r="T311" s="83" t="s">
        <v>64</v>
      </c>
      <c r="U311" s="83" t="s">
        <v>78</v>
      </c>
      <c r="V311" s="83" t="s">
        <v>78</v>
      </c>
      <c r="W311" s="83" t="s">
        <v>64</v>
      </c>
      <c r="X311" s="83" t="s">
        <v>64</v>
      </c>
      <c r="Y311" s="83" t="s">
        <v>64</v>
      </c>
      <c r="Z311" s="83" t="s">
        <v>66</v>
      </c>
      <c r="AA311" s="83" t="s">
        <v>66</v>
      </c>
      <c r="AB311" s="83" t="s">
        <v>66</v>
      </c>
      <c r="AC311" s="83" t="s">
        <v>66</v>
      </c>
      <c r="AD311" s="83" t="s">
        <v>66</v>
      </c>
      <c r="AE311" s="83" t="s">
        <v>66</v>
      </c>
      <c r="AF311" s="83" t="s">
        <v>66</v>
      </c>
      <c r="AG311" s="83" t="s">
        <v>66</v>
      </c>
      <c r="AH311" s="83" t="s">
        <v>66</v>
      </c>
      <c r="AI311" s="83" t="s">
        <v>79</v>
      </c>
      <c r="AJ311" s="83" t="s">
        <v>66</v>
      </c>
      <c r="AK311" s="83" t="s">
        <v>66</v>
      </c>
      <c r="AL311" s="83" t="s">
        <v>66</v>
      </c>
      <c r="AM311" s="83" t="s">
        <v>79</v>
      </c>
      <c r="AN311" s="83" t="s">
        <v>66</v>
      </c>
      <c r="AO311" s="83" t="s">
        <v>66</v>
      </c>
      <c r="AP311" s="83" t="s">
        <v>85</v>
      </c>
      <c r="AQ311" s="83" t="s">
        <v>85</v>
      </c>
      <c r="AR311" s="83" t="s">
        <v>73</v>
      </c>
      <c r="AS311" s="83" t="s">
        <v>252</v>
      </c>
      <c r="AT311" s="83" t="s">
        <v>87</v>
      </c>
      <c r="AU311" s="83" t="s">
        <v>70</v>
      </c>
      <c r="AV311" s="83" t="s">
        <v>132</v>
      </c>
      <c r="AW311" s="83" t="s">
        <v>73</v>
      </c>
      <c r="AX311" s="83" t="s">
        <v>73</v>
      </c>
      <c r="AY311" s="83" t="s">
        <v>73</v>
      </c>
      <c r="AZ311" s="83" t="s">
        <v>73</v>
      </c>
      <c r="BA311" s="83" t="s">
        <v>73</v>
      </c>
      <c r="BB311" s="83" t="s">
        <v>73</v>
      </c>
      <c r="BC311" s="83" t="s">
        <v>73</v>
      </c>
      <c r="BD311" s="83"/>
      <c r="BE311" s="83" t="s">
        <v>73</v>
      </c>
      <c r="BF311" s="83"/>
      <c r="BG311" s="87" t="s">
        <v>846</v>
      </c>
      <c r="BH311" s="87" t="s">
        <v>114</v>
      </c>
      <c r="BI311" s="76" t="s">
        <v>1414</v>
      </c>
      <c r="BJ311">
        <f t="shared" si="8"/>
        <v>11</v>
      </c>
      <c r="BK311" s="87">
        <f t="shared" si="9"/>
        <v>47</v>
      </c>
      <c r="BL311" s="87"/>
      <c r="BM311" s="86" t="str">
        <f>_xlfn.XLOOKUP(Form_Responses181112[[#This Row],[Sekolah School (Cleansed)]],'Quality Check'!$B$11:$B$14,'Quality Check'!$C$11:$C$14,)</f>
        <v>Urban</v>
      </c>
      <c r="BN311" s="86" t="str">
        <f>_xlfn.XLOOKUP(Form_Responses181112[[#This Row],[Sekolah School (Cleansed)]],'Quality Check'!$B$11:$B$14,'Quality Check'!$D$11:$D$14,)</f>
        <v>Controlled Group (CG)</v>
      </c>
    </row>
    <row r="312" spans="1:66" ht="13.2" x14ac:dyDescent="0.25">
      <c r="A312" s="82">
        <v>45574.370828969906</v>
      </c>
      <c r="B312" s="83" t="s">
        <v>873</v>
      </c>
      <c r="C312" s="84" t="s">
        <v>874</v>
      </c>
      <c r="D312" s="83">
        <v>98.21</v>
      </c>
      <c r="E312" s="83">
        <v>0.8</v>
      </c>
      <c r="F312" s="83" t="s">
        <v>114</v>
      </c>
      <c r="G312" s="83" t="s">
        <v>76</v>
      </c>
      <c r="H312" s="83" t="s">
        <v>875</v>
      </c>
      <c r="I312" s="83" t="s">
        <v>73</v>
      </c>
      <c r="J312" s="83" t="s">
        <v>64</v>
      </c>
      <c r="K312" s="83" t="s">
        <v>64</v>
      </c>
      <c r="L312" s="83" t="s">
        <v>78</v>
      </c>
      <c r="M312" s="83" t="s">
        <v>78</v>
      </c>
      <c r="N312" s="83" t="s">
        <v>64</v>
      </c>
      <c r="O312" s="83" t="s">
        <v>64</v>
      </c>
      <c r="P312" s="83" t="s">
        <v>84</v>
      </c>
      <c r="Q312" s="83" t="s">
        <v>64</v>
      </c>
      <c r="R312" s="83" t="s">
        <v>64</v>
      </c>
      <c r="S312" s="83" t="s">
        <v>64</v>
      </c>
      <c r="T312" s="83" t="s">
        <v>64</v>
      </c>
      <c r="U312" s="83" t="s">
        <v>64</v>
      </c>
      <c r="V312" s="83" t="s">
        <v>64</v>
      </c>
      <c r="W312" s="83" t="s">
        <v>64</v>
      </c>
      <c r="X312" s="83" t="s">
        <v>64</v>
      </c>
      <c r="Y312" s="83" t="s">
        <v>64</v>
      </c>
      <c r="Z312" s="83" t="s">
        <v>65</v>
      </c>
      <c r="AA312" s="83" t="s">
        <v>65</v>
      </c>
      <c r="AB312" s="83" t="s">
        <v>65</v>
      </c>
      <c r="AC312" s="83" t="s">
        <v>65</v>
      </c>
      <c r="AD312" s="83" t="s">
        <v>65</v>
      </c>
      <c r="AE312" s="83" t="s">
        <v>65</v>
      </c>
      <c r="AF312" s="83" t="s">
        <v>66</v>
      </c>
      <c r="AG312" s="83" t="s">
        <v>65</v>
      </c>
      <c r="AH312" s="83" t="s">
        <v>65</v>
      </c>
      <c r="AI312" s="83" t="s">
        <v>101</v>
      </c>
      <c r="AJ312" s="83" t="s">
        <v>65</v>
      </c>
      <c r="AK312" s="83" t="s">
        <v>65</v>
      </c>
      <c r="AL312" s="83" t="s">
        <v>66</v>
      </c>
      <c r="AM312" s="83" t="s">
        <v>65</v>
      </c>
      <c r="AN312" s="83" t="s">
        <v>65</v>
      </c>
      <c r="AO312" s="83" t="s">
        <v>65</v>
      </c>
      <c r="AP312" s="83" t="s">
        <v>67</v>
      </c>
      <c r="AQ312" s="83" t="s">
        <v>67</v>
      </c>
      <c r="AR312" s="83" t="s">
        <v>63</v>
      </c>
      <c r="AS312" s="83" t="s">
        <v>81</v>
      </c>
      <c r="AT312" s="83" t="s">
        <v>87</v>
      </c>
      <c r="AU312" s="83" t="s">
        <v>67</v>
      </c>
      <c r="AV312" s="83" t="s">
        <v>71</v>
      </c>
      <c r="AW312" s="83" t="s">
        <v>73</v>
      </c>
      <c r="AX312" s="83" t="s">
        <v>73</v>
      </c>
      <c r="AY312" s="83" t="s">
        <v>72</v>
      </c>
      <c r="AZ312" s="83" t="s">
        <v>72</v>
      </c>
      <c r="BA312" s="83" t="s">
        <v>73</v>
      </c>
      <c r="BB312" s="83" t="s">
        <v>73</v>
      </c>
      <c r="BC312" s="83" t="s">
        <v>73</v>
      </c>
      <c r="BD312" s="83"/>
      <c r="BE312" s="83" t="s">
        <v>73</v>
      </c>
      <c r="BF312" s="83"/>
      <c r="BG312" s="87" t="s">
        <v>846</v>
      </c>
      <c r="BH312" s="87" t="s">
        <v>114</v>
      </c>
      <c r="BI312" s="76" t="s">
        <v>1415</v>
      </c>
      <c r="BJ312">
        <f t="shared" si="8"/>
        <v>14</v>
      </c>
      <c r="BK312" s="87">
        <f t="shared" si="9"/>
        <v>62</v>
      </c>
      <c r="BL312" s="87"/>
      <c r="BM312" s="86" t="str">
        <f>_xlfn.XLOOKUP(Form_Responses181112[[#This Row],[Sekolah School (Cleansed)]],'Quality Check'!$B$11:$B$14,'Quality Check'!$C$11:$C$14,)</f>
        <v>Urban</v>
      </c>
      <c r="BN312" s="86" t="str">
        <f>_xlfn.XLOOKUP(Form_Responses181112[[#This Row],[Sekolah School (Cleansed)]],'Quality Check'!$B$11:$B$14,'Quality Check'!$D$11:$D$14,)</f>
        <v>Controlled Group (CG)</v>
      </c>
    </row>
    <row r="313" spans="1:66" ht="13.2" x14ac:dyDescent="0.25">
      <c r="A313" s="82">
        <v>45574.374405659721</v>
      </c>
      <c r="B313" s="83" t="s">
        <v>876</v>
      </c>
      <c r="C313" s="84" t="s">
        <v>877</v>
      </c>
      <c r="D313" s="83">
        <v>100</v>
      </c>
      <c r="E313" s="83">
        <v>0.79</v>
      </c>
      <c r="F313" s="83" t="s">
        <v>114</v>
      </c>
      <c r="G313" s="83" t="s">
        <v>76</v>
      </c>
      <c r="H313" s="83" t="s">
        <v>872</v>
      </c>
      <c r="I313" s="83" t="s">
        <v>63</v>
      </c>
      <c r="J313" s="83" t="s">
        <v>64</v>
      </c>
      <c r="K313" s="83" t="s">
        <v>64</v>
      </c>
      <c r="L313" s="83" t="s">
        <v>64</v>
      </c>
      <c r="M313" s="83" t="s">
        <v>78</v>
      </c>
      <c r="N313" s="83" t="s">
        <v>64</v>
      </c>
      <c r="O313" s="83" t="s">
        <v>64</v>
      </c>
      <c r="P313" s="83" t="s">
        <v>78</v>
      </c>
      <c r="Q313" s="83" t="s">
        <v>64</v>
      </c>
      <c r="R313" s="83" t="s">
        <v>84</v>
      </c>
      <c r="S313" s="83" t="s">
        <v>64</v>
      </c>
      <c r="T313" s="83" t="s">
        <v>64</v>
      </c>
      <c r="U313" s="83" t="s">
        <v>64</v>
      </c>
      <c r="V313" s="83" t="s">
        <v>64</v>
      </c>
      <c r="W313" s="83" t="s">
        <v>84</v>
      </c>
      <c r="X313" s="83" t="s">
        <v>64</v>
      </c>
      <c r="Y313" s="83" t="s">
        <v>64</v>
      </c>
      <c r="Z313" s="83" t="s">
        <v>65</v>
      </c>
      <c r="AA313" s="83" t="s">
        <v>65</v>
      </c>
      <c r="AB313" s="83" t="s">
        <v>65</v>
      </c>
      <c r="AC313" s="83" t="s">
        <v>66</v>
      </c>
      <c r="AD313" s="83" t="s">
        <v>65</v>
      </c>
      <c r="AE313" s="83" t="s">
        <v>65</v>
      </c>
      <c r="AF313" s="83" t="s">
        <v>66</v>
      </c>
      <c r="AG313" s="83" t="s">
        <v>65</v>
      </c>
      <c r="AH313" s="83" t="s">
        <v>65</v>
      </c>
      <c r="AI313" s="83" t="s">
        <v>101</v>
      </c>
      <c r="AJ313" s="83" t="s">
        <v>66</v>
      </c>
      <c r="AK313" s="83" t="s">
        <v>79</v>
      </c>
      <c r="AL313" s="83" t="s">
        <v>66</v>
      </c>
      <c r="AM313" s="83" t="s">
        <v>65</v>
      </c>
      <c r="AN313" s="83" t="s">
        <v>66</v>
      </c>
      <c r="AO313" s="83" t="s">
        <v>66</v>
      </c>
      <c r="AP313" s="83" t="s">
        <v>67</v>
      </c>
      <c r="AQ313" s="83" t="s">
        <v>67</v>
      </c>
      <c r="AR313" s="83" t="s">
        <v>63</v>
      </c>
      <c r="AS313" s="83" t="s">
        <v>878</v>
      </c>
      <c r="AT313" s="83" t="s">
        <v>87</v>
      </c>
      <c r="AU313" s="83" t="s">
        <v>70</v>
      </c>
      <c r="AV313" s="83" t="s">
        <v>71</v>
      </c>
      <c r="AW313" s="83" t="s">
        <v>73</v>
      </c>
      <c r="AX313" s="83" t="s">
        <v>73</v>
      </c>
      <c r="AY313" s="83" t="s">
        <v>72</v>
      </c>
      <c r="AZ313" s="83" t="s">
        <v>72</v>
      </c>
      <c r="BA313" s="83" t="s">
        <v>72</v>
      </c>
      <c r="BB313" s="83" t="s">
        <v>73</v>
      </c>
      <c r="BC313" s="83" t="s">
        <v>73</v>
      </c>
      <c r="BD313" s="83"/>
      <c r="BE313" s="83" t="s">
        <v>73</v>
      </c>
      <c r="BF313" s="83"/>
      <c r="BG313" s="87" t="s">
        <v>846</v>
      </c>
      <c r="BH313" s="87" t="s">
        <v>114</v>
      </c>
      <c r="BI313" s="76" t="s">
        <v>1414</v>
      </c>
      <c r="BJ313">
        <f t="shared" si="8"/>
        <v>13</v>
      </c>
      <c r="BK313" s="87">
        <f t="shared" si="9"/>
        <v>56</v>
      </c>
      <c r="BL313" s="87"/>
      <c r="BM313" s="86" t="str">
        <f>_xlfn.XLOOKUP(Form_Responses181112[[#This Row],[Sekolah School (Cleansed)]],'Quality Check'!$B$11:$B$14,'Quality Check'!$C$11:$C$14,)</f>
        <v>Urban</v>
      </c>
      <c r="BN313" s="86" t="str">
        <f>_xlfn.XLOOKUP(Form_Responses181112[[#This Row],[Sekolah School (Cleansed)]],'Quality Check'!$B$11:$B$14,'Quality Check'!$D$11:$D$14,)</f>
        <v>Controlled Group (CG)</v>
      </c>
    </row>
    <row r="314" spans="1:66" ht="13.2" x14ac:dyDescent="0.25">
      <c r="A314" s="82">
        <v>45574.374912280095</v>
      </c>
      <c r="B314" s="83" t="s">
        <v>879</v>
      </c>
      <c r="C314" s="84" t="s">
        <v>880</v>
      </c>
      <c r="D314" s="83">
        <v>100</v>
      </c>
      <c r="E314" s="83">
        <v>0.95</v>
      </c>
      <c r="F314" s="83" t="s">
        <v>114</v>
      </c>
      <c r="G314" s="83" t="s">
        <v>76</v>
      </c>
      <c r="H314" s="83" t="s">
        <v>846</v>
      </c>
      <c r="I314" s="83" t="s">
        <v>63</v>
      </c>
      <c r="J314" s="83" t="s">
        <v>64</v>
      </c>
      <c r="K314" s="83" t="s">
        <v>84</v>
      </c>
      <c r="L314" s="83" t="s">
        <v>64</v>
      </c>
      <c r="M314" s="83" t="s">
        <v>84</v>
      </c>
      <c r="N314" s="83" t="s">
        <v>64</v>
      </c>
      <c r="O314" s="83" t="s">
        <v>64</v>
      </c>
      <c r="P314" s="83" t="s">
        <v>84</v>
      </c>
      <c r="Q314" s="83" t="s">
        <v>78</v>
      </c>
      <c r="R314" s="83" t="s">
        <v>64</v>
      </c>
      <c r="S314" s="83" t="s">
        <v>64</v>
      </c>
      <c r="T314" s="83" t="s">
        <v>64</v>
      </c>
      <c r="U314" s="83" t="s">
        <v>78</v>
      </c>
      <c r="V314" s="83" t="s">
        <v>84</v>
      </c>
      <c r="W314" s="83" t="s">
        <v>64</v>
      </c>
      <c r="X314" s="83" t="s">
        <v>64</v>
      </c>
      <c r="Y314" s="83" t="s">
        <v>64</v>
      </c>
      <c r="Z314" s="83" t="s">
        <v>66</v>
      </c>
      <c r="AA314" s="83" t="s">
        <v>66</v>
      </c>
      <c r="AB314" s="83" t="s">
        <v>66</v>
      </c>
      <c r="AC314" s="83" t="s">
        <v>66</v>
      </c>
      <c r="AD314" s="83" t="s">
        <v>66</v>
      </c>
      <c r="AE314" s="83" t="s">
        <v>66</v>
      </c>
      <c r="AF314" s="83" t="s">
        <v>66</v>
      </c>
      <c r="AG314" s="83" t="s">
        <v>65</v>
      </c>
      <c r="AH314" s="83" t="s">
        <v>65</v>
      </c>
      <c r="AI314" s="83" t="s">
        <v>101</v>
      </c>
      <c r="AJ314" s="83" t="s">
        <v>66</v>
      </c>
      <c r="AK314" s="83" t="s">
        <v>66</v>
      </c>
      <c r="AL314" s="83" t="s">
        <v>66</v>
      </c>
      <c r="AM314" s="83" t="s">
        <v>66</v>
      </c>
      <c r="AN314" s="83" t="s">
        <v>66</v>
      </c>
      <c r="AO314" s="83" t="s">
        <v>66</v>
      </c>
      <c r="AP314" s="83" t="s">
        <v>67</v>
      </c>
      <c r="AQ314" s="83" t="s">
        <v>151</v>
      </c>
      <c r="AR314" s="83" t="s">
        <v>86</v>
      </c>
      <c r="AS314" s="83" t="s">
        <v>120</v>
      </c>
      <c r="AT314" s="83" t="s">
        <v>69</v>
      </c>
      <c r="AU314" s="83" t="s">
        <v>67</v>
      </c>
      <c r="AV314" s="83" t="s">
        <v>71</v>
      </c>
      <c r="AW314" s="83" t="s">
        <v>72</v>
      </c>
      <c r="AX314" s="83" t="s">
        <v>73</v>
      </c>
      <c r="AY314" s="83" t="s">
        <v>72</v>
      </c>
      <c r="AZ314" s="83" t="s">
        <v>72</v>
      </c>
      <c r="BA314" s="83" t="s">
        <v>72</v>
      </c>
      <c r="BB314" s="83" t="s">
        <v>73</v>
      </c>
      <c r="BC314" s="83" t="s">
        <v>73</v>
      </c>
      <c r="BD314" s="83"/>
      <c r="BE314" s="83" t="s">
        <v>73</v>
      </c>
      <c r="BF314" s="83"/>
      <c r="BG314" s="87" t="s">
        <v>846</v>
      </c>
      <c r="BH314" s="87" t="s">
        <v>114</v>
      </c>
      <c r="BI314" s="76" t="s">
        <v>1414</v>
      </c>
      <c r="BJ314">
        <f t="shared" si="8"/>
        <v>10</v>
      </c>
      <c r="BK314" s="87">
        <f t="shared" si="9"/>
        <v>51</v>
      </c>
      <c r="BL314" s="87"/>
      <c r="BM314" s="86" t="str">
        <f>_xlfn.XLOOKUP(Form_Responses181112[[#This Row],[Sekolah School (Cleansed)]],'Quality Check'!$B$11:$B$14,'Quality Check'!$C$11:$C$14,)</f>
        <v>Urban</v>
      </c>
      <c r="BN314" s="86" t="str">
        <f>_xlfn.XLOOKUP(Form_Responses181112[[#This Row],[Sekolah School (Cleansed)]],'Quality Check'!$B$11:$B$14,'Quality Check'!$D$11:$D$14,)</f>
        <v>Controlled Group (CG)</v>
      </c>
    </row>
    <row r="315" spans="1:66" ht="13.2" x14ac:dyDescent="0.25">
      <c r="A315" s="82">
        <v>45574.375060115737</v>
      </c>
      <c r="B315" s="83" t="s">
        <v>881</v>
      </c>
      <c r="C315" s="84" t="s">
        <v>882</v>
      </c>
      <c r="D315" s="83">
        <v>100</v>
      </c>
      <c r="E315" s="83">
        <v>0.71</v>
      </c>
      <c r="F315" s="83" t="s">
        <v>114</v>
      </c>
      <c r="G315" s="83" t="s">
        <v>76</v>
      </c>
      <c r="H315" s="83" t="s">
        <v>846</v>
      </c>
      <c r="I315" s="83" t="s">
        <v>73</v>
      </c>
      <c r="J315" s="83" t="s">
        <v>64</v>
      </c>
      <c r="K315" s="83" t="s">
        <v>84</v>
      </c>
      <c r="L315" s="83" t="s">
        <v>64</v>
      </c>
      <c r="M315" s="83" t="s">
        <v>84</v>
      </c>
      <c r="N315" s="83" t="s">
        <v>84</v>
      </c>
      <c r="O315" s="83" t="s">
        <v>84</v>
      </c>
      <c r="P315" s="83" t="s">
        <v>84</v>
      </c>
      <c r="Q315" s="83" t="s">
        <v>64</v>
      </c>
      <c r="R315" s="83" t="s">
        <v>64</v>
      </c>
      <c r="S315" s="83" t="s">
        <v>64</v>
      </c>
      <c r="T315" s="83" t="s">
        <v>84</v>
      </c>
      <c r="U315" s="83" t="s">
        <v>84</v>
      </c>
      <c r="V315" s="83" t="s">
        <v>64</v>
      </c>
      <c r="W315" s="83" t="s">
        <v>64</v>
      </c>
      <c r="X315" s="83" t="s">
        <v>84</v>
      </c>
      <c r="Y315" s="83" t="s">
        <v>64</v>
      </c>
      <c r="Z315" s="83" t="s">
        <v>66</v>
      </c>
      <c r="AA315" s="83" t="s">
        <v>66</v>
      </c>
      <c r="AB315" s="83" t="s">
        <v>66</v>
      </c>
      <c r="AC315" s="83" t="s">
        <v>66</v>
      </c>
      <c r="AD315" s="83" t="s">
        <v>66</v>
      </c>
      <c r="AE315" s="83" t="s">
        <v>66</v>
      </c>
      <c r="AF315" s="83" t="s">
        <v>66</v>
      </c>
      <c r="AG315" s="83" t="s">
        <v>66</v>
      </c>
      <c r="AH315" s="83" t="s">
        <v>65</v>
      </c>
      <c r="AI315" s="83" t="s">
        <v>79</v>
      </c>
      <c r="AJ315" s="83" t="s">
        <v>66</v>
      </c>
      <c r="AK315" s="83" t="s">
        <v>66</v>
      </c>
      <c r="AL315" s="83" t="s">
        <v>66</v>
      </c>
      <c r="AM315" s="83" t="s">
        <v>66</v>
      </c>
      <c r="AN315" s="83" t="s">
        <v>79</v>
      </c>
      <c r="AO315" s="83" t="s">
        <v>79</v>
      </c>
      <c r="AP315" s="83" t="s">
        <v>67</v>
      </c>
      <c r="AQ315" s="83" t="s">
        <v>67</v>
      </c>
      <c r="AR315" s="83" t="s">
        <v>86</v>
      </c>
      <c r="AS315" s="83" t="s">
        <v>68</v>
      </c>
      <c r="AT315" s="83" t="s">
        <v>87</v>
      </c>
      <c r="AU315" s="83" t="s">
        <v>93</v>
      </c>
      <c r="AV315" s="83" t="s">
        <v>71</v>
      </c>
      <c r="AW315" s="83" t="s">
        <v>73</v>
      </c>
      <c r="AX315" s="83" t="s">
        <v>72</v>
      </c>
      <c r="AY315" s="83" t="s">
        <v>63</v>
      </c>
      <c r="AZ315" s="83" t="s">
        <v>63</v>
      </c>
      <c r="BA315" s="83" t="s">
        <v>73</v>
      </c>
      <c r="BB315" s="83" t="s">
        <v>73</v>
      </c>
      <c r="BC315" s="83" t="s">
        <v>73</v>
      </c>
      <c r="BD315" s="83"/>
      <c r="BE315" s="83" t="s">
        <v>73</v>
      </c>
      <c r="BF315" s="83"/>
      <c r="BG315" s="87" t="s">
        <v>846</v>
      </c>
      <c r="BH315" s="87" t="s">
        <v>114</v>
      </c>
      <c r="BI315" s="76" t="s">
        <v>1415</v>
      </c>
      <c r="BJ315">
        <f t="shared" si="8"/>
        <v>8</v>
      </c>
      <c r="BK315" s="87">
        <f t="shared" si="9"/>
        <v>47</v>
      </c>
      <c r="BL315" s="87"/>
      <c r="BM315" s="86" t="str">
        <f>_xlfn.XLOOKUP(Form_Responses181112[[#This Row],[Sekolah School (Cleansed)]],'Quality Check'!$B$11:$B$14,'Quality Check'!$C$11:$C$14,)</f>
        <v>Urban</v>
      </c>
      <c r="BN315" s="86" t="str">
        <f>_xlfn.XLOOKUP(Form_Responses181112[[#This Row],[Sekolah School (Cleansed)]],'Quality Check'!$B$11:$B$14,'Quality Check'!$D$11:$D$14,)</f>
        <v>Controlled Group (CG)</v>
      </c>
    </row>
    <row r="316" spans="1:66" ht="13.2" x14ac:dyDescent="0.25">
      <c r="A316" s="82">
        <v>45574.375688495369</v>
      </c>
      <c r="B316" s="83" t="s">
        <v>883</v>
      </c>
      <c r="C316" s="84" t="s">
        <v>884</v>
      </c>
      <c r="D316" s="83">
        <v>100</v>
      </c>
      <c r="E316" s="83">
        <v>1.33</v>
      </c>
      <c r="F316" s="83" t="s">
        <v>114</v>
      </c>
      <c r="G316" s="83" t="s">
        <v>76</v>
      </c>
      <c r="H316" s="83" t="s">
        <v>846</v>
      </c>
      <c r="I316" s="83" t="s">
        <v>63</v>
      </c>
      <c r="J316" s="83" t="s">
        <v>64</v>
      </c>
      <c r="K316" s="83" t="s">
        <v>64</v>
      </c>
      <c r="L316" s="83" t="s">
        <v>64</v>
      </c>
      <c r="M316" s="83" t="s">
        <v>84</v>
      </c>
      <c r="N316" s="83" t="s">
        <v>64</v>
      </c>
      <c r="O316" s="83" t="s">
        <v>64</v>
      </c>
      <c r="P316" s="83" t="s">
        <v>84</v>
      </c>
      <c r="Q316" s="83" t="s">
        <v>64</v>
      </c>
      <c r="R316" s="83" t="s">
        <v>64</v>
      </c>
      <c r="S316" s="83" t="s">
        <v>84</v>
      </c>
      <c r="T316" s="83" t="s">
        <v>64</v>
      </c>
      <c r="U316" s="83" t="s">
        <v>64</v>
      </c>
      <c r="V316" s="83" t="s">
        <v>64</v>
      </c>
      <c r="W316" s="83" t="s">
        <v>64</v>
      </c>
      <c r="X316" s="83" t="s">
        <v>64</v>
      </c>
      <c r="Y316" s="83" t="s">
        <v>64</v>
      </c>
      <c r="Z316" s="83" t="s">
        <v>65</v>
      </c>
      <c r="AA316" s="83" t="s">
        <v>65</v>
      </c>
      <c r="AB316" s="83" t="s">
        <v>66</v>
      </c>
      <c r="AC316" s="83" t="s">
        <v>66</v>
      </c>
      <c r="AD316" s="83" t="s">
        <v>66</v>
      </c>
      <c r="AE316" s="83" t="s">
        <v>65</v>
      </c>
      <c r="AF316" s="83" t="s">
        <v>66</v>
      </c>
      <c r="AG316" s="83" t="s">
        <v>65</v>
      </c>
      <c r="AH316" s="83" t="s">
        <v>66</v>
      </c>
      <c r="AI316" s="83" t="s">
        <v>79</v>
      </c>
      <c r="AJ316" s="83" t="s">
        <v>65</v>
      </c>
      <c r="AK316" s="83" t="s">
        <v>66</v>
      </c>
      <c r="AL316" s="83" t="s">
        <v>79</v>
      </c>
      <c r="AM316" s="83" t="s">
        <v>65</v>
      </c>
      <c r="AN316" s="83" t="s">
        <v>66</v>
      </c>
      <c r="AO316" s="83" t="s">
        <v>66</v>
      </c>
      <c r="AP316" s="83" t="s">
        <v>67</v>
      </c>
      <c r="AQ316" s="83" t="s">
        <v>67</v>
      </c>
      <c r="AR316" s="83" t="s">
        <v>86</v>
      </c>
      <c r="AS316" s="83" t="s">
        <v>81</v>
      </c>
      <c r="AT316" s="83" t="s">
        <v>87</v>
      </c>
      <c r="AU316" s="83" t="s">
        <v>70</v>
      </c>
      <c r="AV316" s="83" t="s">
        <v>71</v>
      </c>
      <c r="AW316" s="83" t="s">
        <v>73</v>
      </c>
      <c r="AX316" s="83" t="s">
        <v>72</v>
      </c>
      <c r="AY316" s="83" t="s">
        <v>73</v>
      </c>
      <c r="AZ316" s="83" t="s">
        <v>63</v>
      </c>
      <c r="BA316" s="83" t="s">
        <v>73</v>
      </c>
      <c r="BB316" s="83" t="s">
        <v>72</v>
      </c>
      <c r="BC316" s="83" t="s">
        <v>73</v>
      </c>
      <c r="BD316" s="83"/>
      <c r="BE316" s="83" t="s">
        <v>73</v>
      </c>
      <c r="BF316" s="83"/>
      <c r="BG316" s="87" t="s">
        <v>846</v>
      </c>
      <c r="BH316" s="87" t="s">
        <v>114</v>
      </c>
      <c r="BI316" s="76" t="s">
        <v>1414</v>
      </c>
      <c r="BJ316">
        <f t="shared" si="8"/>
        <v>13</v>
      </c>
      <c r="BK316" s="87">
        <f t="shared" si="9"/>
        <v>53</v>
      </c>
      <c r="BL316" s="87"/>
      <c r="BM316" s="86" t="str">
        <f>_xlfn.XLOOKUP(Form_Responses181112[[#This Row],[Sekolah School (Cleansed)]],'Quality Check'!$B$11:$B$14,'Quality Check'!$C$11:$C$14,)</f>
        <v>Urban</v>
      </c>
      <c r="BN316" s="86" t="str">
        <f>_xlfn.XLOOKUP(Form_Responses181112[[#This Row],[Sekolah School (Cleansed)]],'Quality Check'!$B$11:$B$14,'Quality Check'!$D$11:$D$14,)</f>
        <v>Controlled Group (CG)</v>
      </c>
    </row>
    <row r="317" spans="1:66" ht="13.2" x14ac:dyDescent="0.25">
      <c r="A317" s="82">
        <v>45574.37933700232</v>
      </c>
      <c r="B317" s="83" t="s">
        <v>885</v>
      </c>
      <c r="C317" s="84" t="s">
        <v>886</v>
      </c>
      <c r="D317" s="83">
        <v>100</v>
      </c>
      <c r="E317" s="83">
        <v>0.48</v>
      </c>
      <c r="F317" s="83" t="s">
        <v>114</v>
      </c>
      <c r="G317" s="83" t="s">
        <v>76</v>
      </c>
      <c r="H317" s="83" t="s">
        <v>887</v>
      </c>
      <c r="I317" s="83" t="s">
        <v>63</v>
      </c>
      <c r="J317" s="83" t="s">
        <v>64</v>
      </c>
      <c r="K317" s="83" t="s">
        <v>64</v>
      </c>
      <c r="L317" s="83" t="s">
        <v>64</v>
      </c>
      <c r="M317" s="83" t="s">
        <v>84</v>
      </c>
      <c r="N317" s="83" t="s">
        <v>64</v>
      </c>
      <c r="O317" s="83" t="s">
        <v>64</v>
      </c>
      <c r="P317" s="83" t="s">
        <v>84</v>
      </c>
      <c r="Q317" s="83" t="s">
        <v>64</v>
      </c>
      <c r="R317" s="83" t="s">
        <v>64</v>
      </c>
      <c r="S317" s="83" t="s">
        <v>64</v>
      </c>
      <c r="T317" s="83" t="s">
        <v>64</v>
      </c>
      <c r="U317" s="83" t="s">
        <v>64</v>
      </c>
      <c r="V317" s="83" t="s">
        <v>64</v>
      </c>
      <c r="W317" s="83" t="s">
        <v>64</v>
      </c>
      <c r="X317" s="83" t="s">
        <v>64</v>
      </c>
      <c r="Y317" s="83" t="s">
        <v>64</v>
      </c>
      <c r="Z317" s="83" t="s">
        <v>66</v>
      </c>
      <c r="AA317" s="83" t="s">
        <v>66</v>
      </c>
      <c r="AB317" s="83" t="s">
        <v>66</v>
      </c>
      <c r="AC317" s="83" t="s">
        <v>66</v>
      </c>
      <c r="AD317" s="83" t="s">
        <v>66</v>
      </c>
      <c r="AE317" s="83" t="s">
        <v>66</v>
      </c>
      <c r="AF317" s="83" t="s">
        <v>66</v>
      </c>
      <c r="AG317" s="83" t="s">
        <v>65</v>
      </c>
      <c r="AH317" s="83" t="s">
        <v>65</v>
      </c>
      <c r="AI317" s="83" t="s">
        <v>79</v>
      </c>
      <c r="AJ317" s="83" t="s">
        <v>66</v>
      </c>
      <c r="AK317" s="83" t="s">
        <v>66</v>
      </c>
      <c r="AL317" s="83" t="s">
        <v>66</v>
      </c>
      <c r="AM317" s="83" t="s">
        <v>66</v>
      </c>
      <c r="AN317" s="83" t="s">
        <v>66</v>
      </c>
      <c r="AO317" s="83" t="s">
        <v>66</v>
      </c>
      <c r="AP317" s="83" t="s">
        <v>67</v>
      </c>
      <c r="AQ317" s="83" t="s">
        <v>67</v>
      </c>
      <c r="AR317" s="83" t="s">
        <v>86</v>
      </c>
      <c r="AS317" s="83" t="s">
        <v>223</v>
      </c>
      <c r="AT317" s="83" t="s">
        <v>69</v>
      </c>
      <c r="AU317" s="83" t="s">
        <v>93</v>
      </c>
      <c r="AV317" s="83" t="s">
        <v>132</v>
      </c>
      <c r="AW317" s="83" t="s">
        <v>63</v>
      </c>
      <c r="AX317" s="83" t="s">
        <v>63</v>
      </c>
      <c r="AY317" s="83" t="s">
        <v>63</v>
      </c>
      <c r="AZ317" s="83" t="s">
        <v>63</v>
      </c>
      <c r="BA317" s="83" t="s">
        <v>63</v>
      </c>
      <c r="BB317" s="83" t="s">
        <v>72</v>
      </c>
      <c r="BC317" s="83" t="s">
        <v>73</v>
      </c>
      <c r="BD317" s="83"/>
      <c r="BE317" s="83" t="s">
        <v>73</v>
      </c>
      <c r="BF317" s="83"/>
      <c r="BG317" s="87" t="s">
        <v>846</v>
      </c>
      <c r="BH317" s="87" t="s">
        <v>114</v>
      </c>
      <c r="BI317" s="76" t="s">
        <v>1414</v>
      </c>
      <c r="BJ317">
        <f t="shared" si="8"/>
        <v>14</v>
      </c>
      <c r="BK317" s="87">
        <f t="shared" si="9"/>
        <v>50</v>
      </c>
      <c r="BL317" s="87"/>
      <c r="BM317" s="86" t="str">
        <f>_xlfn.XLOOKUP(Form_Responses181112[[#This Row],[Sekolah School (Cleansed)]],'Quality Check'!$B$11:$B$14,'Quality Check'!$C$11:$C$14,)</f>
        <v>Urban</v>
      </c>
      <c r="BN317" s="86" t="str">
        <f>_xlfn.XLOOKUP(Form_Responses181112[[#This Row],[Sekolah School (Cleansed)]],'Quality Check'!$B$11:$B$14,'Quality Check'!$D$11:$D$14,)</f>
        <v>Controlled Group (CG)</v>
      </c>
    </row>
    <row r="318" spans="1:66" ht="13.2" x14ac:dyDescent="0.25">
      <c r="A318" s="82">
        <v>45574.380974687505</v>
      </c>
      <c r="B318" s="83" t="s">
        <v>888</v>
      </c>
      <c r="C318" s="84" t="s">
        <v>889</v>
      </c>
      <c r="D318" s="83">
        <v>42.85</v>
      </c>
      <c r="E318" s="83">
        <v>0.46</v>
      </c>
      <c r="F318" s="83" t="s">
        <v>114</v>
      </c>
      <c r="G318" s="83" t="s">
        <v>76</v>
      </c>
      <c r="H318" s="83" t="s">
        <v>846</v>
      </c>
      <c r="I318" s="83" t="s">
        <v>63</v>
      </c>
      <c r="J318" s="83" t="s">
        <v>78</v>
      </c>
      <c r="K318" s="83" t="s">
        <v>64</v>
      </c>
      <c r="L318" s="83" t="s">
        <v>64</v>
      </c>
      <c r="M318" s="83" t="s">
        <v>84</v>
      </c>
      <c r="N318" s="83" t="s">
        <v>84</v>
      </c>
      <c r="O318" s="83" t="s">
        <v>64</v>
      </c>
      <c r="P318" s="83" t="s">
        <v>64</v>
      </c>
      <c r="Q318" s="83" t="s">
        <v>64</v>
      </c>
      <c r="R318" s="83" t="s">
        <v>64</v>
      </c>
      <c r="S318" s="83" t="s">
        <v>64</v>
      </c>
      <c r="T318" s="83" t="s">
        <v>64</v>
      </c>
      <c r="U318" s="83" t="s">
        <v>64</v>
      </c>
      <c r="V318" s="83" t="s">
        <v>64</v>
      </c>
      <c r="W318" s="83" t="s">
        <v>64</v>
      </c>
      <c r="X318" s="83" t="s">
        <v>78</v>
      </c>
      <c r="Y318" s="83" t="s">
        <v>64</v>
      </c>
      <c r="Z318" s="83" t="s">
        <v>66</v>
      </c>
      <c r="AA318" s="83" t="s">
        <v>65</v>
      </c>
      <c r="AB318" s="83" t="s">
        <v>66</v>
      </c>
      <c r="AC318" s="83" t="s">
        <v>65</v>
      </c>
      <c r="AD318" s="83" t="s">
        <v>66</v>
      </c>
      <c r="AE318" s="83" t="s">
        <v>65</v>
      </c>
      <c r="AF318" s="83" t="s">
        <v>65</v>
      </c>
      <c r="AG318" s="83" t="s">
        <v>65</v>
      </c>
      <c r="AH318" s="83" t="s">
        <v>65</v>
      </c>
      <c r="AI318" s="83" t="s">
        <v>101</v>
      </c>
      <c r="AJ318" s="83" t="s">
        <v>66</v>
      </c>
      <c r="AK318" s="83" t="s">
        <v>65</v>
      </c>
      <c r="AL318" s="83" t="s">
        <v>65</v>
      </c>
      <c r="AM318" s="83" t="s">
        <v>65</v>
      </c>
      <c r="AN318" s="83" t="s">
        <v>66</v>
      </c>
      <c r="AO318" s="83" t="s">
        <v>66</v>
      </c>
      <c r="AP318" s="83" t="s">
        <v>67</v>
      </c>
      <c r="AQ318" s="83" t="s">
        <v>119</v>
      </c>
      <c r="AR318" s="83" t="s">
        <v>86</v>
      </c>
      <c r="AS318" s="83" t="s">
        <v>68</v>
      </c>
      <c r="AT318" s="83" t="s">
        <v>169</v>
      </c>
      <c r="AU318" s="83" t="s">
        <v>85</v>
      </c>
      <c r="AV318" s="83" t="s">
        <v>71</v>
      </c>
      <c r="AW318" s="83" t="s">
        <v>73</v>
      </c>
      <c r="AX318" s="83" t="s">
        <v>73</v>
      </c>
      <c r="AY318" s="83" t="s">
        <v>72</v>
      </c>
      <c r="AZ318" s="83" t="s">
        <v>72</v>
      </c>
      <c r="BA318" s="83" t="s">
        <v>72</v>
      </c>
      <c r="BB318" s="83" t="s">
        <v>72</v>
      </c>
      <c r="BC318" s="83" t="s">
        <v>73</v>
      </c>
      <c r="BD318" s="83"/>
      <c r="BE318" s="83" t="s">
        <v>73</v>
      </c>
      <c r="BF318" s="83"/>
      <c r="BG318" s="87" t="s">
        <v>846</v>
      </c>
      <c r="BH318" s="87" t="s">
        <v>114</v>
      </c>
      <c r="BI318" s="76" t="s">
        <v>1414</v>
      </c>
      <c r="BJ318">
        <f t="shared" si="8"/>
        <v>12</v>
      </c>
      <c r="BK318" s="87">
        <f t="shared" si="9"/>
        <v>58</v>
      </c>
      <c r="BL318" s="87"/>
      <c r="BM318" s="86" t="str">
        <f>_xlfn.XLOOKUP(Form_Responses181112[[#This Row],[Sekolah School (Cleansed)]],'Quality Check'!$B$11:$B$14,'Quality Check'!$C$11:$C$14,)</f>
        <v>Urban</v>
      </c>
      <c r="BN318" s="86" t="str">
        <f>_xlfn.XLOOKUP(Form_Responses181112[[#This Row],[Sekolah School (Cleansed)]],'Quality Check'!$B$11:$B$14,'Quality Check'!$D$11:$D$14,)</f>
        <v>Controlled Group (CG)</v>
      </c>
    </row>
    <row r="319" spans="1:66" ht="13.2" x14ac:dyDescent="0.25">
      <c r="A319" s="82">
        <v>45574.381581689813</v>
      </c>
      <c r="B319" s="83" t="s">
        <v>890</v>
      </c>
      <c r="C319" s="84" t="s">
        <v>891</v>
      </c>
      <c r="D319" s="83">
        <v>62.5</v>
      </c>
      <c r="E319" s="83">
        <v>0.54</v>
      </c>
      <c r="F319" s="83" t="s">
        <v>114</v>
      </c>
      <c r="G319" s="83" t="s">
        <v>76</v>
      </c>
      <c r="H319" s="83" t="s">
        <v>857</v>
      </c>
      <c r="I319" s="83" t="s">
        <v>63</v>
      </c>
      <c r="J319" s="83" t="s">
        <v>64</v>
      </c>
      <c r="K319" s="83" t="s">
        <v>84</v>
      </c>
      <c r="L319" s="83" t="s">
        <v>64</v>
      </c>
      <c r="M319" s="83" t="s">
        <v>64</v>
      </c>
      <c r="N319" s="83" t="s">
        <v>64</v>
      </c>
      <c r="O319" s="83" t="s">
        <v>84</v>
      </c>
      <c r="P319" s="83" t="s">
        <v>64</v>
      </c>
      <c r="Q319" s="83" t="s">
        <v>84</v>
      </c>
      <c r="R319" s="83" t="s">
        <v>64</v>
      </c>
      <c r="S319" s="83" t="s">
        <v>64</v>
      </c>
      <c r="T319" s="83" t="s">
        <v>64</v>
      </c>
      <c r="U319" s="83" t="s">
        <v>84</v>
      </c>
      <c r="V319" s="83" t="s">
        <v>64</v>
      </c>
      <c r="W319" s="83" t="s">
        <v>64</v>
      </c>
      <c r="X319" s="83" t="s">
        <v>84</v>
      </c>
      <c r="Y319" s="83" t="s">
        <v>64</v>
      </c>
      <c r="Z319" s="83" t="s">
        <v>66</v>
      </c>
      <c r="AA319" s="83" t="s">
        <v>66</v>
      </c>
      <c r="AB319" s="83" t="s">
        <v>65</v>
      </c>
      <c r="AC319" s="83" t="s">
        <v>65</v>
      </c>
      <c r="AD319" s="83" t="s">
        <v>65</v>
      </c>
      <c r="AE319" s="83" t="s">
        <v>65</v>
      </c>
      <c r="AF319" s="83" t="s">
        <v>65</v>
      </c>
      <c r="AG319" s="83" t="s">
        <v>66</v>
      </c>
      <c r="AH319" s="83" t="s">
        <v>66</v>
      </c>
      <c r="AI319" s="83" t="s">
        <v>79</v>
      </c>
      <c r="AJ319" s="83" t="s">
        <v>66</v>
      </c>
      <c r="AK319" s="83" t="s">
        <v>65</v>
      </c>
      <c r="AL319" s="83" t="s">
        <v>65</v>
      </c>
      <c r="AM319" s="83" t="s">
        <v>66</v>
      </c>
      <c r="AN319" s="83" t="s">
        <v>66</v>
      </c>
      <c r="AO319" s="83" t="s">
        <v>65</v>
      </c>
      <c r="AP319" s="83" t="s">
        <v>80</v>
      </c>
      <c r="AQ319" s="83" t="s">
        <v>67</v>
      </c>
      <c r="AR319" s="83" t="s">
        <v>73</v>
      </c>
      <c r="AS319" s="83" t="s">
        <v>247</v>
      </c>
      <c r="AT319" s="83" t="s">
        <v>69</v>
      </c>
      <c r="AU319" s="83" t="s">
        <v>67</v>
      </c>
      <c r="AV319" s="83" t="s">
        <v>67</v>
      </c>
      <c r="AW319" s="83" t="s">
        <v>73</v>
      </c>
      <c r="AX319" s="83" t="s">
        <v>72</v>
      </c>
      <c r="AY319" s="83" t="s">
        <v>73</v>
      </c>
      <c r="AZ319" s="83" t="s">
        <v>63</v>
      </c>
      <c r="BA319" s="83" t="s">
        <v>63</v>
      </c>
      <c r="BB319" s="83" t="s">
        <v>72</v>
      </c>
      <c r="BC319" s="83" t="s">
        <v>73</v>
      </c>
      <c r="BD319" s="83"/>
      <c r="BE319" s="83" t="s">
        <v>73</v>
      </c>
      <c r="BF319" s="83"/>
      <c r="BG319" s="87" t="s">
        <v>846</v>
      </c>
      <c r="BH319" s="87" t="s">
        <v>114</v>
      </c>
      <c r="BI319" s="76" t="s">
        <v>1414</v>
      </c>
      <c r="BJ319">
        <f t="shared" si="8"/>
        <v>10</v>
      </c>
      <c r="BK319" s="87">
        <f t="shared" si="9"/>
        <v>56</v>
      </c>
      <c r="BL319" s="87"/>
      <c r="BM319" s="86" t="str">
        <f>_xlfn.XLOOKUP(Form_Responses181112[[#This Row],[Sekolah School (Cleansed)]],'Quality Check'!$B$11:$B$14,'Quality Check'!$C$11:$C$14,)</f>
        <v>Urban</v>
      </c>
      <c r="BN319" s="86" t="str">
        <f>_xlfn.XLOOKUP(Form_Responses181112[[#This Row],[Sekolah School (Cleansed)]],'Quality Check'!$B$11:$B$14,'Quality Check'!$D$11:$D$14,)</f>
        <v>Controlled Group (CG)</v>
      </c>
    </row>
    <row r="320" spans="1:66" ht="13.2" x14ac:dyDescent="0.25">
      <c r="A320" s="82">
        <v>45574.382267465277</v>
      </c>
      <c r="B320" s="83" t="s">
        <v>892</v>
      </c>
      <c r="C320" s="84" t="s">
        <v>893</v>
      </c>
      <c r="D320" s="83">
        <v>54.46</v>
      </c>
      <c r="E320" s="83">
        <v>0.88</v>
      </c>
      <c r="F320" s="83" t="s">
        <v>114</v>
      </c>
      <c r="G320" s="83" t="s">
        <v>76</v>
      </c>
      <c r="H320" s="83" t="s">
        <v>849</v>
      </c>
      <c r="I320" s="83" t="s">
        <v>63</v>
      </c>
      <c r="J320" s="83" t="s">
        <v>64</v>
      </c>
      <c r="K320" s="83" t="s">
        <v>64</v>
      </c>
      <c r="L320" s="83" t="s">
        <v>64</v>
      </c>
      <c r="M320" s="83" t="s">
        <v>84</v>
      </c>
      <c r="N320" s="83" t="s">
        <v>84</v>
      </c>
      <c r="O320" s="83" t="s">
        <v>64</v>
      </c>
      <c r="P320" s="83" t="s">
        <v>84</v>
      </c>
      <c r="Q320" s="83" t="s">
        <v>78</v>
      </c>
      <c r="R320" s="83" t="s">
        <v>64</v>
      </c>
      <c r="S320" s="83" t="s">
        <v>64</v>
      </c>
      <c r="T320" s="83" t="s">
        <v>64</v>
      </c>
      <c r="U320" s="83" t="s">
        <v>64</v>
      </c>
      <c r="V320" s="83" t="s">
        <v>64</v>
      </c>
      <c r="W320" s="83" t="s">
        <v>64</v>
      </c>
      <c r="X320" s="83" t="s">
        <v>64</v>
      </c>
      <c r="Y320" s="83" t="s">
        <v>64</v>
      </c>
      <c r="Z320" s="83" t="s">
        <v>65</v>
      </c>
      <c r="AA320" s="83" t="s">
        <v>65</v>
      </c>
      <c r="AB320" s="83" t="s">
        <v>65</v>
      </c>
      <c r="AC320" s="83" t="s">
        <v>65</v>
      </c>
      <c r="AD320" s="83" t="s">
        <v>65</v>
      </c>
      <c r="AE320" s="83" t="s">
        <v>65</v>
      </c>
      <c r="AF320" s="83" t="s">
        <v>65</v>
      </c>
      <c r="AG320" s="83" t="s">
        <v>66</v>
      </c>
      <c r="AH320" s="83" t="s">
        <v>79</v>
      </c>
      <c r="AI320" s="83" t="s">
        <v>79</v>
      </c>
      <c r="AJ320" s="83" t="s">
        <v>66</v>
      </c>
      <c r="AK320" s="83" t="s">
        <v>66</v>
      </c>
      <c r="AL320" s="83" t="s">
        <v>66</v>
      </c>
      <c r="AM320" s="83" t="s">
        <v>65</v>
      </c>
      <c r="AN320" s="83" t="s">
        <v>66</v>
      </c>
      <c r="AO320" s="83" t="s">
        <v>66</v>
      </c>
      <c r="AP320" s="83" t="s">
        <v>67</v>
      </c>
      <c r="AQ320" s="83" t="s">
        <v>67</v>
      </c>
      <c r="AR320" s="83" t="s">
        <v>86</v>
      </c>
      <c r="AS320" s="83" t="s">
        <v>81</v>
      </c>
      <c r="AT320" s="83" t="s">
        <v>69</v>
      </c>
      <c r="AU320" s="83" t="s">
        <v>70</v>
      </c>
      <c r="AV320" s="83" t="s">
        <v>71</v>
      </c>
      <c r="AW320" s="83" t="s">
        <v>63</v>
      </c>
      <c r="AX320" s="83" t="s">
        <v>63</v>
      </c>
      <c r="AY320" s="83" t="s">
        <v>72</v>
      </c>
      <c r="AZ320" s="83" t="s">
        <v>72</v>
      </c>
      <c r="BA320" s="83" t="s">
        <v>73</v>
      </c>
      <c r="BB320" s="83" t="s">
        <v>73</v>
      </c>
      <c r="BC320" s="83" t="s">
        <v>73</v>
      </c>
      <c r="BD320" s="83"/>
      <c r="BE320" s="83" t="s">
        <v>73</v>
      </c>
      <c r="BF320" s="83"/>
      <c r="BG320" s="87" t="s">
        <v>846</v>
      </c>
      <c r="BH320" s="87" t="s">
        <v>114</v>
      </c>
      <c r="BI320" s="76" t="s">
        <v>1414</v>
      </c>
      <c r="BJ320">
        <f t="shared" si="8"/>
        <v>12</v>
      </c>
      <c r="BK320" s="87">
        <f t="shared" si="9"/>
        <v>55</v>
      </c>
      <c r="BL320" s="87"/>
      <c r="BM320" s="86" t="str">
        <f>_xlfn.XLOOKUP(Form_Responses181112[[#This Row],[Sekolah School (Cleansed)]],'Quality Check'!$B$11:$B$14,'Quality Check'!$C$11:$C$14,)</f>
        <v>Urban</v>
      </c>
      <c r="BN320" s="86" t="str">
        <f>_xlfn.XLOOKUP(Form_Responses181112[[#This Row],[Sekolah School (Cleansed)]],'Quality Check'!$B$11:$B$14,'Quality Check'!$D$11:$D$14,)</f>
        <v>Controlled Group (CG)</v>
      </c>
    </row>
    <row r="321" spans="1:66" ht="13.2" x14ac:dyDescent="0.25">
      <c r="A321" s="82">
        <v>45574.384181782407</v>
      </c>
      <c r="B321" s="83" t="s">
        <v>894</v>
      </c>
      <c r="C321" s="84" t="s">
        <v>895</v>
      </c>
      <c r="D321" s="83">
        <v>100</v>
      </c>
      <c r="E321" s="83">
        <v>0.17</v>
      </c>
      <c r="F321" s="83" t="s">
        <v>114</v>
      </c>
      <c r="G321" s="83" t="s">
        <v>76</v>
      </c>
      <c r="H321" s="83" t="s">
        <v>846</v>
      </c>
      <c r="I321" s="83" t="s">
        <v>73</v>
      </c>
      <c r="J321" s="83" t="s">
        <v>64</v>
      </c>
      <c r="K321" s="83" t="s">
        <v>64</v>
      </c>
      <c r="L321" s="83" t="s">
        <v>64</v>
      </c>
      <c r="M321" s="83" t="s">
        <v>84</v>
      </c>
      <c r="N321" s="83" t="s">
        <v>64</v>
      </c>
      <c r="O321" s="83" t="s">
        <v>64</v>
      </c>
      <c r="P321" s="83" t="s">
        <v>64</v>
      </c>
      <c r="Q321" s="83" t="s">
        <v>64</v>
      </c>
      <c r="R321" s="83" t="s">
        <v>64</v>
      </c>
      <c r="S321" s="83" t="s">
        <v>64</v>
      </c>
      <c r="T321" s="83" t="s">
        <v>64</v>
      </c>
      <c r="U321" s="83" t="s">
        <v>78</v>
      </c>
      <c r="V321" s="83" t="s">
        <v>64</v>
      </c>
      <c r="W321" s="83" t="s">
        <v>64</v>
      </c>
      <c r="X321" s="83" t="s">
        <v>64</v>
      </c>
      <c r="Y321" s="83" t="s">
        <v>64</v>
      </c>
      <c r="Z321" s="83" t="s">
        <v>66</v>
      </c>
      <c r="AA321" s="83" t="s">
        <v>66</v>
      </c>
      <c r="AB321" s="83" t="s">
        <v>66</v>
      </c>
      <c r="AC321" s="83" t="s">
        <v>65</v>
      </c>
      <c r="AD321" s="83" t="s">
        <v>66</v>
      </c>
      <c r="AE321" s="83" t="s">
        <v>66</v>
      </c>
      <c r="AF321" s="83" t="s">
        <v>66</v>
      </c>
      <c r="AG321" s="83" t="s">
        <v>66</v>
      </c>
      <c r="AH321" s="83" t="s">
        <v>65</v>
      </c>
      <c r="AI321" s="83" t="s">
        <v>79</v>
      </c>
      <c r="AJ321" s="83" t="s">
        <v>66</v>
      </c>
      <c r="AK321" s="83" t="s">
        <v>66</v>
      </c>
      <c r="AL321" s="83" t="s">
        <v>66</v>
      </c>
      <c r="AM321" s="83" t="s">
        <v>65</v>
      </c>
      <c r="AN321" s="83" t="s">
        <v>66</v>
      </c>
      <c r="AO321" s="83" t="s">
        <v>66</v>
      </c>
      <c r="AP321" s="83" t="s">
        <v>85</v>
      </c>
      <c r="AQ321" s="83" t="s">
        <v>85</v>
      </c>
      <c r="AR321" s="83" t="s">
        <v>86</v>
      </c>
      <c r="AS321" s="83" t="s">
        <v>115</v>
      </c>
      <c r="AT321" s="83" t="s">
        <v>69</v>
      </c>
      <c r="AU321" s="83" t="s">
        <v>80</v>
      </c>
      <c r="AV321" s="83" t="s">
        <v>71</v>
      </c>
      <c r="AW321" s="83" t="s">
        <v>73</v>
      </c>
      <c r="AX321" s="83" t="s">
        <v>73</v>
      </c>
      <c r="AY321" s="83" t="s">
        <v>72</v>
      </c>
      <c r="AZ321" s="83" t="s">
        <v>72</v>
      </c>
      <c r="BA321" s="83" t="s">
        <v>73</v>
      </c>
      <c r="BB321" s="83" t="s">
        <v>73</v>
      </c>
      <c r="BC321" s="83" t="s">
        <v>73</v>
      </c>
      <c r="BD321" s="83"/>
      <c r="BE321" s="83" t="s">
        <v>73</v>
      </c>
      <c r="BF321" s="83"/>
      <c r="BG321" s="87" t="s">
        <v>846</v>
      </c>
      <c r="BH321" s="87" t="s">
        <v>114</v>
      </c>
      <c r="BI321" s="76" t="s">
        <v>1415</v>
      </c>
      <c r="BJ321">
        <f t="shared" si="8"/>
        <v>14</v>
      </c>
      <c r="BK321" s="87">
        <f t="shared" si="9"/>
        <v>51</v>
      </c>
      <c r="BL321" s="87"/>
      <c r="BM321" s="86" t="str">
        <f>_xlfn.XLOOKUP(Form_Responses181112[[#This Row],[Sekolah School (Cleansed)]],'Quality Check'!$B$11:$B$14,'Quality Check'!$C$11:$C$14,)</f>
        <v>Urban</v>
      </c>
      <c r="BN321" s="86" t="str">
        <f>_xlfn.XLOOKUP(Form_Responses181112[[#This Row],[Sekolah School (Cleansed)]],'Quality Check'!$B$11:$B$14,'Quality Check'!$D$11:$D$14,)</f>
        <v>Controlled Group (CG)</v>
      </c>
    </row>
    <row r="322" spans="1:66" ht="13.2" x14ac:dyDescent="0.25">
      <c r="A322" s="82">
        <v>45574.385977650461</v>
      </c>
      <c r="B322" s="83" t="s">
        <v>896</v>
      </c>
      <c r="C322" s="84" t="s">
        <v>897</v>
      </c>
      <c r="D322" s="83">
        <v>10.7</v>
      </c>
      <c r="E322" s="83">
        <v>0.04</v>
      </c>
      <c r="F322" s="83" t="s">
        <v>423</v>
      </c>
      <c r="G322" s="83" t="s">
        <v>76</v>
      </c>
      <c r="H322" s="83" t="s">
        <v>846</v>
      </c>
      <c r="I322" s="83" t="s">
        <v>63</v>
      </c>
      <c r="J322" s="83" t="s">
        <v>64</v>
      </c>
      <c r="K322" s="83" t="s">
        <v>84</v>
      </c>
      <c r="L322" s="83" t="s">
        <v>64</v>
      </c>
      <c r="M322" s="83" t="s">
        <v>78</v>
      </c>
      <c r="N322" s="83" t="s">
        <v>64</v>
      </c>
      <c r="O322" s="83" t="s">
        <v>64</v>
      </c>
      <c r="P322" s="83" t="s">
        <v>84</v>
      </c>
      <c r="Q322" s="83" t="s">
        <v>64</v>
      </c>
      <c r="R322" s="83" t="s">
        <v>64</v>
      </c>
      <c r="S322" s="83" t="s">
        <v>64</v>
      </c>
      <c r="T322" s="83" t="s">
        <v>64</v>
      </c>
      <c r="U322" s="83" t="s">
        <v>84</v>
      </c>
      <c r="V322" s="83" t="s">
        <v>64</v>
      </c>
      <c r="W322" s="83" t="s">
        <v>84</v>
      </c>
      <c r="X322" s="83" t="s">
        <v>64</v>
      </c>
      <c r="Y322" s="83" t="s">
        <v>64</v>
      </c>
      <c r="Z322" s="83" t="s">
        <v>66</v>
      </c>
      <c r="AA322" s="83" t="s">
        <v>66</v>
      </c>
      <c r="AB322" s="83" t="s">
        <v>66</v>
      </c>
      <c r="AC322" s="83" t="s">
        <v>66</v>
      </c>
      <c r="AD322" s="83" t="s">
        <v>66</v>
      </c>
      <c r="AE322" s="83" t="s">
        <v>66</v>
      </c>
      <c r="AF322" s="83" t="s">
        <v>66</v>
      </c>
      <c r="AG322" s="83" t="s">
        <v>66</v>
      </c>
      <c r="AH322" s="83" t="s">
        <v>66</v>
      </c>
      <c r="AI322" s="83" t="s">
        <v>79</v>
      </c>
      <c r="AJ322" s="83" t="s">
        <v>66</v>
      </c>
      <c r="AK322" s="83" t="s">
        <v>66</v>
      </c>
      <c r="AL322" s="83" t="s">
        <v>66</v>
      </c>
      <c r="AM322" s="83" t="s">
        <v>66</v>
      </c>
      <c r="AN322" s="83" t="s">
        <v>66</v>
      </c>
      <c r="AO322" s="83" t="s">
        <v>66</v>
      </c>
      <c r="AP322" s="83" t="s">
        <v>67</v>
      </c>
      <c r="AQ322" s="83" t="s">
        <v>67</v>
      </c>
      <c r="AR322" s="83" t="s">
        <v>86</v>
      </c>
      <c r="AS322" s="83" t="s">
        <v>68</v>
      </c>
      <c r="AT322" s="83" t="s">
        <v>69</v>
      </c>
      <c r="AU322" s="83" t="s">
        <v>93</v>
      </c>
      <c r="AV322" s="83" t="s">
        <v>71</v>
      </c>
      <c r="AW322" s="83" t="s">
        <v>72</v>
      </c>
      <c r="AX322" s="83" t="s">
        <v>73</v>
      </c>
      <c r="AY322" s="83" t="s">
        <v>63</v>
      </c>
      <c r="AZ322" s="83" t="s">
        <v>73</v>
      </c>
      <c r="BA322" s="83" t="s">
        <v>63</v>
      </c>
      <c r="BB322" s="83" t="s">
        <v>73</v>
      </c>
      <c r="BC322" s="83" t="s">
        <v>73</v>
      </c>
      <c r="BD322" s="83"/>
      <c r="BE322" s="83" t="s">
        <v>73</v>
      </c>
      <c r="BF322" s="83"/>
      <c r="BG322" s="87" t="s">
        <v>846</v>
      </c>
      <c r="BH322" s="86" t="s">
        <v>60</v>
      </c>
      <c r="BI322" s="76" t="s">
        <v>1414</v>
      </c>
      <c r="BJ322">
        <f t="shared" ref="BJ322:BJ385" si="10">SUM(IF(J322="Betul / True",1,IF(J322="Salah / False",0,IF(J322="Tidak tahu / Dont Know",0,"PLEASE CHECK"))),IF(K322="Betul / True",1,IF(K322="Salah / False",0,IF(K322="Tidak tahu / Dont Know",0,"PLEASE CHECK"))),IF(L322="Betul / True",1,IF(L322="Salah / False",0,IF(L322="Tidak tahu / Dont Know",0,"PLEASE CHECK"))),IF(M322="Betul / True",0,IF(M322="Salah / False",1,IF(M322="Tidak tahu / Dont Know",0,"PLEASE CHECK"))),IF(N322="Betul / True",1,IF(N322="Salah / False",0,IF(N322="Tidak tahu / Dont Know",0,"PLEASE CHECK"))),IF(O322="Betul / True",1,IF(O322="Salah / False",0,IF(O322="Tidak tahu / Dont Know",0,"PLEASE CHECK"))),IF(P322="Betul / True",1,IF(P322="Salah / False",0,IF(P322="Tidak tahu / Dont Know",0,"PLEASE CHECK"))),IF(Q322="Betul / True",1,IF(Q322="Salah / False",0,IF(Q322="Tidak tahu / Dont Know",0,"PLEASE CHECK"))),IF(R322="Betul / True",1,IF(R322="Salah / False",0,IF(R322="Tidak tahu / Dont Know",0,"PLEASE CHECK"))),IF(S322="Betul / True",1,IF(S322="Salah / False",0,IF(S322="Tidak tahu / Dont Know",0,"PLEASE CHECK"))),IF(T322="Betul / True",1,IF(T322="Salah / False",0,IF(T322="Tidak tahu / Dont Know",0,"PLEASE CHECK"))),IF(U322="Betul / True",1,IF(U322="Salah / False",0,IF(U322="Tidak tahu / Dont Know",0,"PLEASE CHECK"))),IF(V322="Betul / True",1,IF(V322="Salah / False",0,IF(V322="Tidak tahu / Dont Know",0,"PLEASE CHECK"))),IF(W322="Betul / True",1,IF(W322="Salah / False",0,IF(W322="Tidak tahu / Dont Know",0,"PLEASE CHECK"))),IF(X322="Betul / True",1,IF(X322="Salah / False",0,IF(X322="Tidak tahu / Dont Know",0,"PLEASE CHECK"))),IF(Y322="Betul / True",1,IF(Y322="Salah / False",0,IF(Y322="Tidak tahu / Dont Know",0,"PLEASE CHECK"))))</f>
        <v>12</v>
      </c>
      <c r="BK322" s="87">
        <f t="shared" ref="BK322:BK385" si="11">SUM(IF(Z322="Sangat setuju / Strongly agree",4,IF(Z322="Setuju / Slightly agree",3,IF(Z322="Tidak setuju / Slightly disagree",2,IF(Z322="Sangat tidak setuju / Strongly disagree",1,"PLEASECHECK")))),IF(AA322="Sangat setuju / Strongly agree",4,IF(AA322="Setuju / Slightly agree",3,IF(AA322="Tidak setuju / Slightly disagree",2,IF(AA322="Sangat tidak setuju / Strongly disagree",1,"PLEASECHECK")))),IF(AB322="Sangat setuju / Strongly agree",4,IF(AB322="Setuju / Slightly agree",3,IF(AB322="Tidak setuju / Slightly disagree",2,IF(AB322="Sangat tidak setuju / Strongly disagree",1,"PLEASECHECK")))),IF(AC322="Sangat setuju / Strongly agree",4,IF(AC322="Setuju / Slightly agree",3,IF(AC322="Tidak setuju / Slightly disagree",2,IF(AC322="Sangat tidak setuju / Strongly disagree",1,"PLEASECHECK")))),IF(AD322="Sangat setuju / Strongly agree",4,IF(AD322="Setuju / Slightly agree",3,IF(AD322="Tidak setuju / Slightly disagree",2,IF(AD322="Sangat tidak setuju / Strongly disagree",1,"PLEASECHECK")))),IF(AE322="Sangat setuju / Strongly agree",4,IF(AE322="Setuju / Slightly agree",3,IF(AE322="Tidak setuju / Slightly disagree",2,IF(AE322="Sangat tidak setuju / Strongly disagree",1,"PLEASECHECK")))),IF(AF322="Sangat setuju / Strongly agree",4,IF(AF322="Setuju / Slightly agree",3,IF(AF322="Tidak setuju / Slightly disagree",2,IF(AF322="Sangat tidak setuju / Strongly disagree",1,"PLEASECHECK")))),IF(AG322="Sangat setuju / Strongly agree",4,IF(AG322="Setuju / Slightly agree",3,IF(AG322="Tidak setuju / Slightly disagree",2,IF(AG322="Sangat tidak setuju / Strongly disagree",2,"PLEASECHECK")))),IF(AH322="Sangat setuju / Strongly agree",4,IF(AH322="Setuju / Slightly agree",3,IF(AH322="Tidak setuju / Slightly disagree",2,IF(AH322="Sangat tidak setuju / Strongly disagree",2,"PLEASECHECK")))),IF(AI322="Sangat setuju / Strongly agree",1,IF(AI322="Setuju / Slightly agree",2,IF(AI322="Tidak setuju / Slightly disagree",3,IF(AI322="Sangat tidak setuju / Strongly disagree",4,"PLEASECHECK")))),IF(AJ322="Sangat setuju / Strongly agree",4,IF(AJ322="Setuju / Slightly agree",3,IF(AJ322="Tidak setuju / Slightly disagree",2,IF(AJ322="Sangat tidak setuju / Strongly disagree",3,"PLEASECHECK")))),IF(AK322="Sangat setuju / Strongly agree",4,IF(AK322="Setuju / Slightly agree",3,IF(AK322="Tidak setuju / Slightly disagree",2,IF(AK322="Sangat tidak setuju / Strongly disagree",3,"PLEASECHECK")))),IF(AL322="Sangat setuju / Strongly agree",4,IF(AL322="Setuju / Slightly agree",3,IF(AL322="Tidak setuju / Slightly disagree",2,IF(AL322="Sangat tidak setuju / Strongly disagree",3,"PLEASECHECK")))),IF(AM322="Sangat setuju / Strongly agree",4,IF(AM322="Setuju / Slightly agree",3,IF(AM322="Tidak setuju / Slightly disagree",2,IF(AM322="Sangat tidak setuju / Strongly disagree",3,"PLEASECHECK")))),IF(AN322="Sangat setuju / Strongly agree",4,IF(AN322="Setuju / Slightly agree",3,IF(AN322="Tidak setuju / Slightly disagree",2,IF(AN322="Sangat tidak setuju / Strongly disagree",4,"PLEASECHECK")))),IF(AO322="Sangat setuju / Strongly agree",4,IF(AO322="Setuju / Slightly agree",3,IF(AO322="Tidak setuju / Slightly disagree",2,IF(AO322="Sangat tidak setuju / Strongly disagree",4,"PLEASECHECK")))))</f>
        <v>48</v>
      </c>
      <c r="BL322" s="87"/>
      <c r="BM322" s="86" t="str">
        <f>_xlfn.XLOOKUP(Form_Responses181112[[#This Row],[Sekolah School (Cleansed)]],'Quality Check'!$B$11:$B$14,'Quality Check'!$C$11:$C$14,)</f>
        <v>Urban</v>
      </c>
      <c r="BN322" s="86" t="str">
        <f>_xlfn.XLOOKUP(Form_Responses181112[[#This Row],[Sekolah School (Cleansed)]],'Quality Check'!$B$11:$B$14,'Quality Check'!$D$11:$D$14,)</f>
        <v>Controlled Group (CG)</v>
      </c>
    </row>
    <row r="323" spans="1:66" ht="13.2" x14ac:dyDescent="0.25">
      <c r="A323" s="82">
        <v>45574.386781712965</v>
      </c>
      <c r="B323" s="83" t="s">
        <v>898</v>
      </c>
      <c r="C323" s="84" t="s">
        <v>899</v>
      </c>
      <c r="D323" s="83">
        <v>33.03</v>
      </c>
      <c r="E323" s="83">
        <v>0.2</v>
      </c>
      <c r="F323" s="83" t="s">
        <v>423</v>
      </c>
      <c r="G323" s="83" t="s">
        <v>76</v>
      </c>
      <c r="H323" s="83" t="s">
        <v>849</v>
      </c>
      <c r="I323" s="83" t="s">
        <v>63</v>
      </c>
      <c r="J323" s="83" t="s">
        <v>64</v>
      </c>
      <c r="K323" s="83" t="s">
        <v>84</v>
      </c>
      <c r="L323" s="83" t="s">
        <v>145</v>
      </c>
      <c r="M323" s="83" t="s">
        <v>84</v>
      </c>
      <c r="N323" s="83" t="s">
        <v>84</v>
      </c>
      <c r="O323" s="83" t="s">
        <v>64</v>
      </c>
      <c r="P323" s="83" t="s">
        <v>84</v>
      </c>
      <c r="Q323" s="83" t="s">
        <v>84</v>
      </c>
      <c r="R323" s="83" t="s">
        <v>64</v>
      </c>
      <c r="S323" s="83" t="s">
        <v>84</v>
      </c>
      <c r="T323" s="83" t="s">
        <v>64</v>
      </c>
      <c r="U323" s="83" t="s">
        <v>64</v>
      </c>
      <c r="V323" s="83" t="s">
        <v>64</v>
      </c>
      <c r="W323" s="83" t="s">
        <v>64</v>
      </c>
      <c r="X323" s="83" t="s">
        <v>84</v>
      </c>
      <c r="Y323" s="83" t="s">
        <v>64</v>
      </c>
      <c r="Z323" s="83" t="s">
        <v>65</v>
      </c>
      <c r="AA323" s="83" t="s">
        <v>65</v>
      </c>
      <c r="AB323" s="83" t="s">
        <v>65</v>
      </c>
      <c r="AC323" s="83" t="s">
        <v>65</v>
      </c>
      <c r="AD323" s="83" t="s">
        <v>66</v>
      </c>
      <c r="AE323" s="83" t="s">
        <v>65</v>
      </c>
      <c r="AF323" s="83" t="s">
        <v>65</v>
      </c>
      <c r="AG323" s="83" t="s">
        <v>66</v>
      </c>
      <c r="AH323" s="83" t="s">
        <v>66</v>
      </c>
      <c r="AI323" s="83" t="s">
        <v>79</v>
      </c>
      <c r="AJ323" s="83" t="s">
        <v>65</v>
      </c>
      <c r="AK323" s="83" t="s">
        <v>65</v>
      </c>
      <c r="AL323" s="83" t="s">
        <v>65</v>
      </c>
      <c r="AM323" s="83" t="s">
        <v>65</v>
      </c>
      <c r="AN323" s="83" t="s">
        <v>65</v>
      </c>
      <c r="AO323" s="83" t="s">
        <v>65</v>
      </c>
      <c r="AP323" s="83" t="s">
        <v>67</v>
      </c>
      <c r="AQ323" s="83" t="s">
        <v>67</v>
      </c>
      <c r="AR323" s="83" t="s">
        <v>86</v>
      </c>
      <c r="AS323" s="83" t="s">
        <v>81</v>
      </c>
      <c r="AT323" s="83" t="s">
        <v>69</v>
      </c>
      <c r="AU323" s="83" t="s">
        <v>93</v>
      </c>
      <c r="AV323" s="83" t="s">
        <v>71</v>
      </c>
      <c r="AW323" s="83" t="s">
        <v>73</v>
      </c>
      <c r="AX323" s="83" t="s">
        <v>73</v>
      </c>
      <c r="AY323" s="83" t="s">
        <v>73</v>
      </c>
      <c r="AZ323" s="83" t="s">
        <v>73</v>
      </c>
      <c r="BA323" s="83" t="s">
        <v>73</v>
      </c>
      <c r="BB323" s="83" t="s">
        <v>73</v>
      </c>
      <c r="BC323" s="83" t="s">
        <v>73</v>
      </c>
      <c r="BD323" s="83" t="s">
        <v>116</v>
      </c>
      <c r="BE323" s="83" t="s">
        <v>73</v>
      </c>
      <c r="BF323" s="83"/>
      <c r="BG323" s="87" t="s">
        <v>846</v>
      </c>
      <c r="BH323" s="86" t="s">
        <v>60</v>
      </c>
      <c r="BI323" s="76" t="s">
        <v>1414</v>
      </c>
      <c r="BJ323">
        <f t="shared" si="10"/>
        <v>8</v>
      </c>
      <c r="BK323" s="87">
        <f t="shared" si="11"/>
        <v>60</v>
      </c>
      <c r="BL323" s="87"/>
      <c r="BM323" s="86" t="str">
        <f>_xlfn.XLOOKUP(Form_Responses181112[[#This Row],[Sekolah School (Cleansed)]],'Quality Check'!$B$11:$B$14,'Quality Check'!$C$11:$C$14,)</f>
        <v>Urban</v>
      </c>
      <c r="BN323" s="86" t="str">
        <f>_xlfn.XLOOKUP(Form_Responses181112[[#This Row],[Sekolah School (Cleansed)]],'Quality Check'!$B$11:$B$14,'Quality Check'!$D$11:$D$14,)</f>
        <v>Controlled Group (CG)</v>
      </c>
    </row>
    <row r="324" spans="1:66" ht="13.2" x14ac:dyDescent="0.25">
      <c r="A324" s="82">
        <v>45574.389683877314</v>
      </c>
      <c r="B324" s="83" t="s">
        <v>900</v>
      </c>
      <c r="C324" s="84" t="s">
        <v>901</v>
      </c>
      <c r="D324" s="83">
        <v>10.7</v>
      </c>
      <c r="E324" s="83">
        <v>0.08</v>
      </c>
      <c r="F324" s="83" t="s">
        <v>423</v>
      </c>
      <c r="G324" s="83" t="s">
        <v>76</v>
      </c>
      <c r="H324" s="83" t="s">
        <v>846</v>
      </c>
      <c r="I324" s="83" t="s">
        <v>63</v>
      </c>
      <c r="J324" s="83" t="s">
        <v>64</v>
      </c>
      <c r="K324" s="83" t="s">
        <v>64</v>
      </c>
      <c r="L324" s="83" t="s">
        <v>64</v>
      </c>
      <c r="M324" s="83" t="s">
        <v>84</v>
      </c>
      <c r="N324" s="83" t="s">
        <v>84</v>
      </c>
      <c r="O324" s="83" t="s">
        <v>64</v>
      </c>
      <c r="P324" s="83" t="s">
        <v>84</v>
      </c>
      <c r="Q324" s="83" t="s">
        <v>64</v>
      </c>
      <c r="R324" s="83" t="s">
        <v>64</v>
      </c>
      <c r="S324" s="83" t="s">
        <v>64</v>
      </c>
      <c r="T324" s="83" t="s">
        <v>78</v>
      </c>
      <c r="U324" s="83" t="s">
        <v>64</v>
      </c>
      <c r="V324" s="83" t="s">
        <v>64</v>
      </c>
      <c r="W324" s="83" t="s">
        <v>84</v>
      </c>
      <c r="X324" s="83" t="s">
        <v>64</v>
      </c>
      <c r="Y324" s="83" t="s">
        <v>64</v>
      </c>
      <c r="Z324" s="83" t="s">
        <v>66</v>
      </c>
      <c r="AA324" s="83" t="s">
        <v>66</v>
      </c>
      <c r="AB324" s="83" t="s">
        <v>66</v>
      </c>
      <c r="AC324" s="83" t="s">
        <v>66</v>
      </c>
      <c r="AD324" s="83" t="s">
        <v>66</v>
      </c>
      <c r="AE324" s="83" t="s">
        <v>66</v>
      </c>
      <c r="AF324" s="83" t="s">
        <v>79</v>
      </c>
      <c r="AG324" s="83" t="s">
        <v>65</v>
      </c>
      <c r="AH324" s="83" t="s">
        <v>66</v>
      </c>
      <c r="AI324" s="83" t="s">
        <v>79</v>
      </c>
      <c r="AJ324" s="83" t="s">
        <v>66</v>
      </c>
      <c r="AK324" s="83" t="s">
        <v>66</v>
      </c>
      <c r="AL324" s="83" t="s">
        <v>66</v>
      </c>
      <c r="AM324" s="83" t="s">
        <v>66</v>
      </c>
      <c r="AN324" s="83" t="s">
        <v>79</v>
      </c>
      <c r="AO324" s="83" t="s">
        <v>66</v>
      </c>
      <c r="AP324" s="83" t="s">
        <v>85</v>
      </c>
      <c r="AQ324" s="83" t="s">
        <v>67</v>
      </c>
      <c r="AR324" s="83" t="s">
        <v>86</v>
      </c>
      <c r="AS324" s="83" t="s">
        <v>68</v>
      </c>
      <c r="AT324" s="83" t="s">
        <v>69</v>
      </c>
      <c r="AU324" s="83" t="s">
        <v>93</v>
      </c>
      <c r="AV324" s="83" t="s">
        <v>132</v>
      </c>
      <c r="AW324" s="83" t="s">
        <v>72</v>
      </c>
      <c r="AX324" s="83" t="s">
        <v>73</v>
      </c>
      <c r="AY324" s="83" t="s">
        <v>72</v>
      </c>
      <c r="AZ324" s="83" t="s">
        <v>72</v>
      </c>
      <c r="BA324" s="83" t="s">
        <v>72</v>
      </c>
      <c r="BB324" s="83" t="s">
        <v>72</v>
      </c>
      <c r="BC324" s="83" t="s">
        <v>73</v>
      </c>
      <c r="BD324" s="83"/>
      <c r="BE324" s="83" t="s">
        <v>73</v>
      </c>
      <c r="BF324" s="83"/>
      <c r="BG324" s="87" t="s">
        <v>846</v>
      </c>
      <c r="BH324" s="86" t="s">
        <v>60</v>
      </c>
      <c r="BI324" s="76" t="s">
        <v>1414</v>
      </c>
      <c r="BJ324">
        <f t="shared" si="10"/>
        <v>11</v>
      </c>
      <c r="BK324" s="87">
        <f t="shared" si="11"/>
        <v>47</v>
      </c>
      <c r="BL324" s="87"/>
      <c r="BM324" s="86" t="str">
        <f>_xlfn.XLOOKUP(Form_Responses181112[[#This Row],[Sekolah School (Cleansed)]],'Quality Check'!$B$11:$B$14,'Quality Check'!$C$11:$C$14,)</f>
        <v>Urban</v>
      </c>
      <c r="BN324" s="86" t="str">
        <f>_xlfn.XLOOKUP(Form_Responses181112[[#This Row],[Sekolah School (Cleansed)]],'Quality Check'!$B$11:$B$14,'Quality Check'!$D$11:$D$14,)</f>
        <v>Controlled Group (CG)</v>
      </c>
    </row>
    <row r="325" spans="1:66" ht="13.2" x14ac:dyDescent="0.25">
      <c r="A325" s="82">
        <v>45574.391135775462</v>
      </c>
      <c r="B325" s="83" t="s">
        <v>902</v>
      </c>
      <c r="C325" s="84" t="s">
        <v>903</v>
      </c>
      <c r="D325" s="83">
        <v>6.25</v>
      </c>
      <c r="E325" s="83">
        <v>0.13</v>
      </c>
      <c r="F325" s="83" t="s">
        <v>423</v>
      </c>
      <c r="G325" s="83" t="s">
        <v>76</v>
      </c>
      <c r="H325" s="83" t="s">
        <v>857</v>
      </c>
      <c r="I325" s="83" t="s">
        <v>73</v>
      </c>
      <c r="J325" s="83" t="s">
        <v>64</v>
      </c>
      <c r="K325" s="83" t="s">
        <v>84</v>
      </c>
      <c r="L325" s="83" t="s">
        <v>64</v>
      </c>
      <c r="M325" s="83" t="s">
        <v>84</v>
      </c>
      <c r="N325" s="83" t="s">
        <v>84</v>
      </c>
      <c r="O325" s="83" t="s">
        <v>84</v>
      </c>
      <c r="P325" s="83" t="s">
        <v>84</v>
      </c>
      <c r="Q325" s="83" t="s">
        <v>64</v>
      </c>
      <c r="R325" s="83" t="s">
        <v>64</v>
      </c>
      <c r="S325" s="83" t="s">
        <v>64</v>
      </c>
      <c r="T325" s="83" t="s">
        <v>64</v>
      </c>
      <c r="U325" s="83" t="s">
        <v>64</v>
      </c>
      <c r="V325" s="83" t="s">
        <v>64</v>
      </c>
      <c r="W325" s="83" t="s">
        <v>84</v>
      </c>
      <c r="X325" s="83" t="s">
        <v>64</v>
      </c>
      <c r="Y325" s="83" t="s">
        <v>84</v>
      </c>
      <c r="Z325" s="83" t="s">
        <v>101</v>
      </c>
      <c r="AA325" s="83" t="s">
        <v>101</v>
      </c>
      <c r="AB325" s="83" t="s">
        <v>101</v>
      </c>
      <c r="AC325" s="83" t="s">
        <v>101</v>
      </c>
      <c r="AD325" s="83" t="s">
        <v>101</v>
      </c>
      <c r="AE325" s="83" t="s">
        <v>101</v>
      </c>
      <c r="AF325" s="83" t="s">
        <v>66</v>
      </c>
      <c r="AG325" s="83" t="s">
        <v>101</v>
      </c>
      <c r="AH325" s="83" t="s">
        <v>66</v>
      </c>
      <c r="AI325" s="83" t="s">
        <v>79</v>
      </c>
      <c r="AJ325" s="83" t="s">
        <v>101</v>
      </c>
      <c r="AK325" s="83" t="s">
        <v>101</v>
      </c>
      <c r="AL325" s="83" t="s">
        <v>66</v>
      </c>
      <c r="AM325" s="83" t="s">
        <v>101</v>
      </c>
      <c r="AN325" s="83" t="s">
        <v>66</v>
      </c>
      <c r="AO325" s="83" t="s">
        <v>66</v>
      </c>
      <c r="AP325" s="83" t="s">
        <v>85</v>
      </c>
      <c r="AQ325" s="83" t="s">
        <v>119</v>
      </c>
      <c r="AR325" s="83" t="s">
        <v>86</v>
      </c>
      <c r="AS325" s="83" t="s">
        <v>223</v>
      </c>
      <c r="AT325" s="83" t="s">
        <v>69</v>
      </c>
      <c r="AU325" s="83" t="s">
        <v>70</v>
      </c>
      <c r="AV325" s="83" t="s">
        <v>132</v>
      </c>
      <c r="AW325" s="83" t="s">
        <v>73</v>
      </c>
      <c r="AX325" s="83" t="s">
        <v>73</v>
      </c>
      <c r="AY325" s="83" t="s">
        <v>72</v>
      </c>
      <c r="AZ325" s="83" t="s">
        <v>72</v>
      </c>
      <c r="BA325" s="83" t="s">
        <v>73</v>
      </c>
      <c r="BB325" s="83" t="s">
        <v>73</v>
      </c>
      <c r="BC325" s="83" t="s">
        <v>73</v>
      </c>
      <c r="BD325" s="83"/>
      <c r="BE325" s="83" t="s">
        <v>73</v>
      </c>
      <c r="BF325" s="83"/>
      <c r="BG325" s="87" t="s">
        <v>846</v>
      </c>
      <c r="BH325" s="86" t="s">
        <v>60</v>
      </c>
      <c r="BI325" s="76" t="s">
        <v>1415</v>
      </c>
      <c r="BJ325">
        <f t="shared" si="10"/>
        <v>9</v>
      </c>
      <c r="BK325" s="87">
        <f t="shared" si="11"/>
        <v>35</v>
      </c>
      <c r="BL325" s="87"/>
      <c r="BM325" s="86" t="str">
        <f>_xlfn.XLOOKUP(Form_Responses181112[[#This Row],[Sekolah School (Cleansed)]],'Quality Check'!$B$11:$B$14,'Quality Check'!$C$11:$C$14,)</f>
        <v>Urban</v>
      </c>
      <c r="BN325" s="86" t="str">
        <f>_xlfn.XLOOKUP(Form_Responses181112[[#This Row],[Sekolah School (Cleansed)]],'Quality Check'!$B$11:$B$14,'Quality Check'!$D$11:$D$14,)</f>
        <v>Controlled Group (CG)</v>
      </c>
    </row>
    <row r="326" spans="1:66" ht="13.2" x14ac:dyDescent="0.25">
      <c r="A326" s="82">
        <v>45574.391894236112</v>
      </c>
      <c r="B326" s="83" t="s">
        <v>904</v>
      </c>
      <c r="C326" s="84" t="s">
        <v>905</v>
      </c>
      <c r="D326" s="83">
        <v>100</v>
      </c>
      <c r="E326" s="83">
        <v>0.25</v>
      </c>
      <c r="F326" s="83" t="s">
        <v>423</v>
      </c>
      <c r="G326" s="83" t="s">
        <v>76</v>
      </c>
      <c r="H326" s="83" t="s">
        <v>887</v>
      </c>
      <c r="I326" s="83" t="s">
        <v>63</v>
      </c>
      <c r="J326" s="83" t="s">
        <v>64</v>
      </c>
      <c r="K326" s="83" t="s">
        <v>78</v>
      </c>
      <c r="L326" s="83" t="s">
        <v>64</v>
      </c>
      <c r="M326" s="83" t="s">
        <v>78</v>
      </c>
      <c r="N326" s="83" t="s">
        <v>64</v>
      </c>
      <c r="O326" s="83" t="s">
        <v>64</v>
      </c>
      <c r="P326" s="83" t="s">
        <v>84</v>
      </c>
      <c r="Q326" s="83" t="s">
        <v>84</v>
      </c>
      <c r="R326" s="83" t="s">
        <v>64</v>
      </c>
      <c r="S326" s="83" t="s">
        <v>78</v>
      </c>
      <c r="T326" s="83" t="s">
        <v>64</v>
      </c>
      <c r="U326" s="83" t="s">
        <v>64</v>
      </c>
      <c r="V326" s="83" t="s">
        <v>84</v>
      </c>
      <c r="W326" s="83" t="s">
        <v>64</v>
      </c>
      <c r="X326" s="83" t="s">
        <v>78</v>
      </c>
      <c r="Y326" s="83" t="s">
        <v>64</v>
      </c>
      <c r="Z326" s="83" t="s">
        <v>66</v>
      </c>
      <c r="AA326" s="83" t="s">
        <v>65</v>
      </c>
      <c r="AB326" s="83" t="s">
        <v>66</v>
      </c>
      <c r="AC326" s="83" t="s">
        <v>65</v>
      </c>
      <c r="AD326" s="83" t="s">
        <v>66</v>
      </c>
      <c r="AE326" s="83" t="s">
        <v>66</v>
      </c>
      <c r="AF326" s="83" t="s">
        <v>66</v>
      </c>
      <c r="AG326" s="83" t="s">
        <v>66</v>
      </c>
      <c r="AH326" s="83" t="s">
        <v>66</v>
      </c>
      <c r="AI326" s="83" t="s">
        <v>79</v>
      </c>
      <c r="AJ326" s="83" t="s">
        <v>65</v>
      </c>
      <c r="AK326" s="83" t="s">
        <v>65</v>
      </c>
      <c r="AL326" s="83" t="s">
        <v>65</v>
      </c>
      <c r="AM326" s="83" t="s">
        <v>65</v>
      </c>
      <c r="AN326" s="83" t="s">
        <v>79</v>
      </c>
      <c r="AO326" s="83" t="s">
        <v>79</v>
      </c>
      <c r="AP326" s="83" t="s">
        <v>85</v>
      </c>
      <c r="AQ326" s="83" t="s">
        <v>85</v>
      </c>
      <c r="AR326" s="83" t="s">
        <v>86</v>
      </c>
      <c r="AS326" s="83" t="s">
        <v>137</v>
      </c>
      <c r="AT326" s="83" t="s">
        <v>69</v>
      </c>
      <c r="AU326" s="83" t="s">
        <v>93</v>
      </c>
      <c r="AV326" s="83" t="s">
        <v>71</v>
      </c>
      <c r="AW326" s="83" t="s">
        <v>72</v>
      </c>
      <c r="AX326" s="83" t="s">
        <v>63</v>
      </c>
      <c r="AY326" s="83" t="s">
        <v>72</v>
      </c>
      <c r="AZ326" s="83" t="s">
        <v>63</v>
      </c>
      <c r="BA326" s="83" t="s">
        <v>72</v>
      </c>
      <c r="BB326" s="83" t="s">
        <v>72</v>
      </c>
      <c r="BC326" s="83" t="s">
        <v>73</v>
      </c>
      <c r="BD326" s="83"/>
      <c r="BE326" s="83" t="s">
        <v>73</v>
      </c>
      <c r="BF326" s="83"/>
      <c r="BG326" s="87" t="s">
        <v>846</v>
      </c>
      <c r="BH326" s="86" t="s">
        <v>60</v>
      </c>
      <c r="BI326" s="76" t="s">
        <v>1414</v>
      </c>
      <c r="BJ326">
        <f t="shared" si="10"/>
        <v>10</v>
      </c>
      <c r="BK326" s="87">
        <f t="shared" si="11"/>
        <v>52</v>
      </c>
      <c r="BL326" s="87"/>
      <c r="BM326" s="86" t="str">
        <f>_xlfn.XLOOKUP(Form_Responses181112[[#This Row],[Sekolah School (Cleansed)]],'Quality Check'!$B$11:$B$14,'Quality Check'!$C$11:$C$14,)</f>
        <v>Urban</v>
      </c>
      <c r="BN326" s="86" t="str">
        <f>_xlfn.XLOOKUP(Form_Responses181112[[#This Row],[Sekolah School (Cleansed)]],'Quality Check'!$B$11:$B$14,'Quality Check'!$D$11:$D$14,)</f>
        <v>Controlled Group (CG)</v>
      </c>
    </row>
    <row r="327" spans="1:66" ht="13.2" x14ac:dyDescent="0.25">
      <c r="A327" s="82">
        <v>45574.392633240743</v>
      </c>
      <c r="B327" s="83" t="s">
        <v>906</v>
      </c>
      <c r="C327" s="84" t="s">
        <v>907</v>
      </c>
      <c r="D327" s="83">
        <v>100</v>
      </c>
      <c r="E327" s="83">
        <v>0.28999999999999998</v>
      </c>
      <c r="F327" s="83" t="s">
        <v>423</v>
      </c>
      <c r="G327" s="83" t="s">
        <v>76</v>
      </c>
      <c r="H327" s="83" t="s">
        <v>908</v>
      </c>
      <c r="I327" s="83" t="s">
        <v>63</v>
      </c>
      <c r="J327" s="83" t="s">
        <v>64</v>
      </c>
      <c r="K327" s="83" t="s">
        <v>64</v>
      </c>
      <c r="L327" s="83" t="s">
        <v>64</v>
      </c>
      <c r="M327" s="83" t="s">
        <v>78</v>
      </c>
      <c r="N327" s="83" t="s">
        <v>64</v>
      </c>
      <c r="O327" s="83" t="s">
        <v>64</v>
      </c>
      <c r="P327" s="83" t="s">
        <v>84</v>
      </c>
      <c r="Q327" s="83" t="s">
        <v>64</v>
      </c>
      <c r="R327" s="83" t="s">
        <v>64</v>
      </c>
      <c r="S327" s="83" t="s">
        <v>64</v>
      </c>
      <c r="T327" s="83" t="s">
        <v>64</v>
      </c>
      <c r="U327" s="83" t="s">
        <v>84</v>
      </c>
      <c r="V327" s="83" t="s">
        <v>64</v>
      </c>
      <c r="W327" s="83" t="s">
        <v>84</v>
      </c>
      <c r="X327" s="83" t="s">
        <v>64</v>
      </c>
      <c r="Y327" s="83" t="s">
        <v>64</v>
      </c>
      <c r="Z327" s="83" t="s">
        <v>66</v>
      </c>
      <c r="AA327" s="83" t="s">
        <v>65</v>
      </c>
      <c r="AB327" s="83" t="s">
        <v>66</v>
      </c>
      <c r="AC327" s="83" t="s">
        <v>79</v>
      </c>
      <c r="AD327" s="83" t="s">
        <v>66</v>
      </c>
      <c r="AE327" s="83" t="s">
        <v>65</v>
      </c>
      <c r="AF327" s="83" t="s">
        <v>66</v>
      </c>
      <c r="AG327" s="83" t="s">
        <v>66</v>
      </c>
      <c r="AH327" s="83" t="s">
        <v>66</v>
      </c>
      <c r="AI327" s="83" t="s">
        <v>79</v>
      </c>
      <c r="AJ327" s="83" t="s">
        <v>65</v>
      </c>
      <c r="AK327" s="83" t="s">
        <v>65</v>
      </c>
      <c r="AL327" s="83" t="s">
        <v>65</v>
      </c>
      <c r="AM327" s="83" t="s">
        <v>65</v>
      </c>
      <c r="AN327" s="83" t="s">
        <v>65</v>
      </c>
      <c r="AO327" s="83" t="s">
        <v>66</v>
      </c>
      <c r="AP327" s="83" t="s">
        <v>67</v>
      </c>
      <c r="AQ327" s="83" t="s">
        <v>67</v>
      </c>
      <c r="AR327" s="83" t="s">
        <v>86</v>
      </c>
      <c r="AS327" s="83" t="s">
        <v>120</v>
      </c>
      <c r="AT327" s="83" t="s">
        <v>69</v>
      </c>
      <c r="AU327" s="83" t="s">
        <v>85</v>
      </c>
      <c r="AV327" s="83" t="s">
        <v>71</v>
      </c>
      <c r="AW327" s="83" t="s">
        <v>72</v>
      </c>
      <c r="AX327" s="83" t="s">
        <v>73</v>
      </c>
      <c r="AY327" s="83" t="s">
        <v>73</v>
      </c>
      <c r="AZ327" s="83" t="s">
        <v>63</v>
      </c>
      <c r="BA327" s="83" t="s">
        <v>73</v>
      </c>
      <c r="BB327" s="83" t="s">
        <v>72</v>
      </c>
      <c r="BC327" s="83" t="s">
        <v>73</v>
      </c>
      <c r="BD327" s="83"/>
      <c r="BE327" s="83" t="s">
        <v>73</v>
      </c>
      <c r="BF327" s="83"/>
      <c r="BG327" s="87" t="s">
        <v>846</v>
      </c>
      <c r="BH327" s="86" t="s">
        <v>60</v>
      </c>
      <c r="BI327" s="76" t="s">
        <v>1414</v>
      </c>
      <c r="BJ327">
        <f t="shared" si="10"/>
        <v>13</v>
      </c>
      <c r="BK327" s="87">
        <f t="shared" si="11"/>
        <v>54</v>
      </c>
      <c r="BL327" s="87"/>
      <c r="BM327" s="86" t="str">
        <f>_xlfn.XLOOKUP(Form_Responses181112[[#This Row],[Sekolah School (Cleansed)]],'Quality Check'!$B$11:$B$14,'Quality Check'!$C$11:$C$14,)</f>
        <v>Urban</v>
      </c>
      <c r="BN327" s="86" t="str">
        <f>_xlfn.XLOOKUP(Form_Responses181112[[#This Row],[Sekolah School (Cleansed)]],'Quality Check'!$B$11:$B$14,'Quality Check'!$D$11:$D$14,)</f>
        <v>Controlled Group (CG)</v>
      </c>
    </row>
    <row r="328" spans="1:66" ht="13.2" x14ac:dyDescent="0.25">
      <c r="A328" s="82">
        <v>45574.3961834375</v>
      </c>
      <c r="B328" s="83" t="s">
        <v>909</v>
      </c>
      <c r="C328" s="84" t="s">
        <v>910</v>
      </c>
      <c r="D328" s="83">
        <v>100</v>
      </c>
      <c r="E328" s="83">
        <v>0.33</v>
      </c>
      <c r="F328" s="83" t="s">
        <v>423</v>
      </c>
      <c r="G328" s="83" t="s">
        <v>76</v>
      </c>
      <c r="H328" s="83" t="s">
        <v>849</v>
      </c>
      <c r="I328" s="83" t="s">
        <v>63</v>
      </c>
      <c r="J328" s="83" t="s">
        <v>64</v>
      </c>
      <c r="K328" s="83" t="s">
        <v>64</v>
      </c>
      <c r="L328" s="83" t="s">
        <v>64</v>
      </c>
      <c r="M328" s="83" t="s">
        <v>84</v>
      </c>
      <c r="N328" s="83" t="s">
        <v>64</v>
      </c>
      <c r="O328" s="83" t="s">
        <v>84</v>
      </c>
      <c r="P328" s="83" t="s">
        <v>78</v>
      </c>
      <c r="Q328" s="83" t="s">
        <v>64</v>
      </c>
      <c r="R328" s="83" t="s">
        <v>64</v>
      </c>
      <c r="S328" s="83" t="s">
        <v>64</v>
      </c>
      <c r="T328" s="83" t="s">
        <v>64</v>
      </c>
      <c r="U328" s="83" t="s">
        <v>64</v>
      </c>
      <c r="V328" s="83" t="s">
        <v>64</v>
      </c>
      <c r="W328" s="83" t="s">
        <v>78</v>
      </c>
      <c r="X328" s="83" t="s">
        <v>84</v>
      </c>
      <c r="Y328" s="83" t="s">
        <v>64</v>
      </c>
      <c r="Z328" s="83" t="s">
        <v>65</v>
      </c>
      <c r="AA328" s="83" t="s">
        <v>65</v>
      </c>
      <c r="AB328" s="83" t="s">
        <v>65</v>
      </c>
      <c r="AC328" s="83" t="s">
        <v>65</v>
      </c>
      <c r="AD328" s="83" t="s">
        <v>65</v>
      </c>
      <c r="AE328" s="83" t="s">
        <v>65</v>
      </c>
      <c r="AF328" s="83" t="s">
        <v>65</v>
      </c>
      <c r="AG328" s="83" t="s">
        <v>65</v>
      </c>
      <c r="AH328" s="83" t="s">
        <v>66</v>
      </c>
      <c r="AI328" s="83" t="s">
        <v>101</v>
      </c>
      <c r="AJ328" s="83" t="s">
        <v>65</v>
      </c>
      <c r="AK328" s="83" t="s">
        <v>65</v>
      </c>
      <c r="AL328" s="83" t="s">
        <v>65</v>
      </c>
      <c r="AM328" s="83" t="s">
        <v>101</v>
      </c>
      <c r="AN328" s="83" t="s">
        <v>65</v>
      </c>
      <c r="AO328" s="83" t="s">
        <v>66</v>
      </c>
      <c r="AP328" s="83" t="s">
        <v>85</v>
      </c>
      <c r="AQ328" s="83" t="s">
        <v>85</v>
      </c>
      <c r="AR328" s="83" t="s">
        <v>86</v>
      </c>
      <c r="AS328" s="83" t="s">
        <v>81</v>
      </c>
      <c r="AT328" s="83" t="s">
        <v>69</v>
      </c>
      <c r="AU328" s="83" t="s">
        <v>80</v>
      </c>
      <c r="AV328" s="83" t="s">
        <v>132</v>
      </c>
      <c r="AW328" s="83" t="s">
        <v>73</v>
      </c>
      <c r="AX328" s="83" t="s">
        <v>73</v>
      </c>
      <c r="AY328" s="83" t="s">
        <v>72</v>
      </c>
      <c r="AZ328" s="83" t="s">
        <v>72</v>
      </c>
      <c r="BA328" s="83" t="s">
        <v>73</v>
      </c>
      <c r="BB328" s="83" t="s">
        <v>73</v>
      </c>
      <c r="BC328" s="83" t="s">
        <v>73</v>
      </c>
      <c r="BD328" s="83"/>
      <c r="BE328" s="83" t="s">
        <v>73</v>
      </c>
      <c r="BF328" s="83"/>
      <c r="BG328" s="87" t="s">
        <v>846</v>
      </c>
      <c r="BH328" s="86" t="s">
        <v>60</v>
      </c>
      <c r="BI328" s="76" t="s">
        <v>1414</v>
      </c>
      <c r="BJ328">
        <f t="shared" si="10"/>
        <v>11</v>
      </c>
      <c r="BK328" s="87">
        <f t="shared" si="11"/>
        <v>61</v>
      </c>
      <c r="BL328" s="87"/>
      <c r="BM328" s="86" t="str">
        <f>_xlfn.XLOOKUP(Form_Responses181112[[#This Row],[Sekolah School (Cleansed)]],'Quality Check'!$B$11:$B$14,'Quality Check'!$C$11:$C$14,)</f>
        <v>Urban</v>
      </c>
      <c r="BN328" s="86" t="str">
        <f>_xlfn.XLOOKUP(Form_Responses181112[[#This Row],[Sekolah School (Cleansed)]],'Quality Check'!$B$11:$B$14,'Quality Check'!$D$11:$D$14,)</f>
        <v>Controlled Group (CG)</v>
      </c>
    </row>
    <row r="329" spans="1:66" ht="13.2" x14ac:dyDescent="0.25">
      <c r="A329" s="82">
        <v>45574.396375138887</v>
      </c>
      <c r="B329" s="83" t="s">
        <v>911</v>
      </c>
      <c r="C329" s="84" t="s">
        <v>912</v>
      </c>
      <c r="D329" s="83">
        <v>32.14</v>
      </c>
      <c r="E329" s="83">
        <v>0.28999999999999998</v>
      </c>
      <c r="F329" s="83" t="s">
        <v>114</v>
      </c>
      <c r="G329" s="83" t="s">
        <v>76</v>
      </c>
      <c r="H329" s="83" t="s">
        <v>846</v>
      </c>
      <c r="I329" s="83" t="s">
        <v>63</v>
      </c>
      <c r="J329" s="83" t="s">
        <v>78</v>
      </c>
      <c r="K329" s="83" t="s">
        <v>78</v>
      </c>
      <c r="L329" s="83" t="s">
        <v>78</v>
      </c>
      <c r="M329" s="83" t="s">
        <v>84</v>
      </c>
      <c r="N329" s="83" t="s">
        <v>64</v>
      </c>
      <c r="O329" s="83" t="s">
        <v>64</v>
      </c>
      <c r="P329" s="83" t="s">
        <v>64</v>
      </c>
      <c r="Q329" s="83" t="s">
        <v>64</v>
      </c>
      <c r="R329" s="83" t="s">
        <v>64</v>
      </c>
      <c r="S329" s="83" t="s">
        <v>84</v>
      </c>
      <c r="T329" s="83" t="s">
        <v>84</v>
      </c>
      <c r="U329" s="83" t="s">
        <v>64</v>
      </c>
      <c r="V329" s="83" t="s">
        <v>84</v>
      </c>
      <c r="W329" s="83" t="s">
        <v>64</v>
      </c>
      <c r="X329" s="83" t="s">
        <v>84</v>
      </c>
      <c r="Y329" s="83" t="s">
        <v>64</v>
      </c>
      <c r="Z329" s="83" t="s">
        <v>65</v>
      </c>
      <c r="AA329" s="83" t="s">
        <v>65</v>
      </c>
      <c r="AB329" s="83" t="s">
        <v>66</v>
      </c>
      <c r="AC329" s="83" t="s">
        <v>65</v>
      </c>
      <c r="AD329" s="83" t="s">
        <v>65</v>
      </c>
      <c r="AE329" s="83" t="s">
        <v>65</v>
      </c>
      <c r="AF329" s="83" t="s">
        <v>65</v>
      </c>
      <c r="AG329" s="83" t="s">
        <v>65</v>
      </c>
      <c r="AH329" s="83" t="s">
        <v>65</v>
      </c>
      <c r="AI329" s="83" t="s">
        <v>65</v>
      </c>
      <c r="AJ329" s="83" t="s">
        <v>65</v>
      </c>
      <c r="AK329" s="83" t="s">
        <v>65</v>
      </c>
      <c r="AL329" s="83" t="s">
        <v>66</v>
      </c>
      <c r="AM329" s="83" t="s">
        <v>66</v>
      </c>
      <c r="AN329" s="83" t="s">
        <v>66</v>
      </c>
      <c r="AO329" s="83" t="s">
        <v>66</v>
      </c>
      <c r="AP329" s="83" t="s">
        <v>85</v>
      </c>
      <c r="AQ329" s="83" t="s">
        <v>85</v>
      </c>
      <c r="AR329" s="83" t="s">
        <v>63</v>
      </c>
      <c r="AS329" s="83" t="s">
        <v>68</v>
      </c>
      <c r="AT329" s="83" t="s">
        <v>87</v>
      </c>
      <c r="AU329" s="83" t="s">
        <v>67</v>
      </c>
      <c r="AV329" s="83" t="s">
        <v>80</v>
      </c>
      <c r="AW329" s="83" t="s">
        <v>73</v>
      </c>
      <c r="AX329" s="83" t="s">
        <v>73</v>
      </c>
      <c r="AY329" s="83" t="s">
        <v>72</v>
      </c>
      <c r="AZ329" s="83" t="s">
        <v>72</v>
      </c>
      <c r="BA329" s="83" t="s">
        <v>73</v>
      </c>
      <c r="BB329" s="83" t="s">
        <v>73</v>
      </c>
      <c r="BC329" s="83" t="s">
        <v>73</v>
      </c>
      <c r="BD329" s="83"/>
      <c r="BE329" s="83" t="s">
        <v>73</v>
      </c>
      <c r="BF329" s="83"/>
      <c r="BG329" s="87" t="s">
        <v>846</v>
      </c>
      <c r="BH329" s="87" t="s">
        <v>114</v>
      </c>
      <c r="BI329" s="76" t="s">
        <v>1414</v>
      </c>
      <c r="BJ329">
        <f t="shared" si="10"/>
        <v>8</v>
      </c>
      <c r="BK329" s="87">
        <f t="shared" si="11"/>
        <v>56</v>
      </c>
      <c r="BL329" s="87"/>
      <c r="BM329" s="86" t="str">
        <f>_xlfn.XLOOKUP(Form_Responses181112[[#This Row],[Sekolah School (Cleansed)]],'Quality Check'!$B$11:$B$14,'Quality Check'!$C$11:$C$14,)</f>
        <v>Urban</v>
      </c>
      <c r="BN329" s="86" t="str">
        <f>_xlfn.XLOOKUP(Form_Responses181112[[#This Row],[Sekolah School (Cleansed)]],'Quality Check'!$B$11:$B$14,'Quality Check'!$D$11:$D$14,)</f>
        <v>Controlled Group (CG)</v>
      </c>
    </row>
    <row r="330" spans="1:66" ht="13.2" x14ac:dyDescent="0.25">
      <c r="A330" s="82">
        <v>45574.396404282408</v>
      </c>
      <c r="B330" s="83" t="s">
        <v>913</v>
      </c>
      <c r="C330" s="84" t="s">
        <v>914</v>
      </c>
      <c r="D330" s="83">
        <v>16.899999999999999</v>
      </c>
      <c r="E330" s="83">
        <v>0.25</v>
      </c>
      <c r="F330" s="83" t="s">
        <v>423</v>
      </c>
      <c r="G330" s="83" t="s">
        <v>76</v>
      </c>
      <c r="H330" s="83" t="s">
        <v>863</v>
      </c>
      <c r="I330" s="83" t="s">
        <v>73</v>
      </c>
      <c r="J330" s="83" t="s">
        <v>64</v>
      </c>
      <c r="K330" s="83" t="s">
        <v>64</v>
      </c>
      <c r="L330" s="83" t="s">
        <v>64</v>
      </c>
      <c r="M330" s="83" t="s">
        <v>64</v>
      </c>
      <c r="N330" s="83" t="s">
        <v>64</v>
      </c>
      <c r="O330" s="83" t="s">
        <v>78</v>
      </c>
      <c r="P330" s="83" t="s">
        <v>84</v>
      </c>
      <c r="Q330" s="83" t="s">
        <v>64</v>
      </c>
      <c r="R330" s="83" t="s">
        <v>64</v>
      </c>
      <c r="S330" s="83" t="s">
        <v>64</v>
      </c>
      <c r="T330" s="83" t="s">
        <v>78</v>
      </c>
      <c r="U330" s="83" t="s">
        <v>78</v>
      </c>
      <c r="V330" s="83" t="s">
        <v>64</v>
      </c>
      <c r="W330" s="83" t="s">
        <v>64</v>
      </c>
      <c r="X330" s="83" t="s">
        <v>64</v>
      </c>
      <c r="Y330" s="83" t="s">
        <v>64</v>
      </c>
      <c r="Z330" s="83" t="s">
        <v>66</v>
      </c>
      <c r="AA330" s="83" t="s">
        <v>65</v>
      </c>
      <c r="AB330" s="83" t="s">
        <v>66</v>
      </c>
      <c r="AC330" s="83" t="s">
        <v>65</v>
      </c>
      <c r="AD330" s="83" t="s">
        <v>66</v>
      </c>
      <c r="AE330" s="83" t="s">
        <v>65</v>
      </c>
      <c r="AF330" s="83" t="s">
        <v>66</v>
      </c>
      <c r="AG330" s="83" t="s">
        <v>65</v>
      </c>
      <c r="AH330" s="83" t="s">
        <v>66</v>
      </c>
      <c r="AI330" s="83" t="s">
        <v>101</v>
      </c>
      <c r="AJ330" s="83" t="s">
        <v>65</v>
      </c>
      <c r="AK330" s="83" t="s">
        <v>66</v>
      </c>
      <c r="AL330" s="83" t="s">
        <v>65</v>
      </c>
      <c r="AM330" s="83" t="s">
        <v>65</v>
      </c>
      <c r="AN330" s="83" t="s">
        <v>66</v>
      </c>
      <c r="AO330" s="83" t="s">
        <v>66</v>
      </c>
      <c r="AP330" s="83" t="s">
        <v>67</v>
      </c>
      <c r="AQ330" s="83" t="s">
        <v>80</v>
      </c>
      <c r="AR330" s="83" t="s">
        <v>86</v>
      </c>
      <c r="AS330" s="83" t="s">
        <v>115</v>
      </c>
      <c r="AT330" s="83" t="s">
        <v>69</v>
      </c>
      <c r="AU330" s="83" t="s">
        <v>70</v>
      </c>
      <c r="AV330" s="83" t="s">
        <v>132</v>
      </c>
      <c r="AW330" s="83" t="s">
        <v>73</v>
      </c>
      <c r="AX330" s="83" t="s">
        <v>72</v>
      </c>
      <c r="AY330" s="83" t="s">
        <v>63</v>
      </c>
      <c r="AZ330" s="83" t="s">
        <v>63</v>
      </c>
      <c r="BA330" s="83" t="s">
        <v>63</v>
      </c>
      <c r="BB330" s="83" t="s">
        <v>72</v>
      </c>
      <c r="BC330" s="83" t="s">
        <v>73</v>
      </c>
      <c r="BD330" s="83"/>
      <c r="BE330" s="83" t="s">
        <v>73</v>
      </c>
      <c r="BF330" s="83"/>
      <c r="BG330" s="87" t="s">
        <v>846</v>
      </c>
      <c r="BH330" s="86" t="s">
        <v>60</v>
      </c>
      <c r="BI330" s="76" t="s">
        <v>1415</v>
      </c>
      <c r="BJ330">
        <f t="shared" si="10"/>
        <v>11</v>
      </c>
      <c r="BK330" s="87">
        <f t="shared" si="11"/>
        <v>56</v>
      </c>
      <c r="BL330" s="87"/>
      <c r="BM330" s="86" t="str">
        <f>_xlfn.XLOOKUP(Form_Responses181112[[#This Row],[Sekolah School (Cleansed)]],'Quality Check'!$B$11:$B$14,'Quality Check'!$C$11:$C$14,)</f>
        <v>Urban</v>
      </c>
      <c r="BN330" s="86" t="str">
        <f>_xlfn.XLOOKUP(Form_Responses181112[[#This Row],[Sekolah School (Cleansed)]],'Quality Check'!$B$11:$B$14,'Quality Check'!$D$11:$D$14,)</f>
        <v>Controlled Group (CG)</v>
      </c>
    </row>
    <row r="331" spans="1:66" ht="13.2" x14ac:dyDescent="0.25">
      <c r="A331" s="82">
        <v>45574.398962037041</v>
      </c>
      <c r="B331" s="83" t="s">
        <v>915</v>
      </c>
      <c r="C331" s="84" t="s">
        <v>916</v>
      </c>
      <c r="D331" s="83">
        <v>62.5</v>
      </c>
      <c r="E331" s="83">
        <v>0.28999999999999998</v>
      </c>
      <c r="F331" s="83" t="s">
        <v>114</v>
      </c>
      <c r="G331" s="83" t="s">
        <v>76</v>
      </c>
      <c r="H331" s="83" t="s">
        <v>846</v>
      </c>
      <c r="I331" s="83" t="s">
        <v>73</v>
      </c>
      <c r="J331" s="83" t="s">
        <v>64</v>
      </c>
      <c r="K331" s="83" t="s">
        <v>64</v>
      </c>
      <c r="L331" s="83" t="s">
        <v>64</v>
      </c>
      <c r="M331" s="83" t="s">
        <v>78</v>
      </c>
      <c r="N331" s="83" t="s">
        <v>64</v>
      </c>
      <c r="O331" s="83" t="s">
        <v>64</v>
      </c>
      <c r="P331" s="83" t="s">
        <v>64</v>
      </c>
      <c r="Q331" s="83" t="s">
        <v>64</v>
      </c>
      <c r="R331" s="83" t="s">
        <v>64</v>
      </c>
      <c r="S331" s="83" t="s">
        <v>64</v>
      </c>
      <c r="T331" s="83" t="s">
        <v>64</v>
      </c>
      <c r="U331" s="83" t="s">
        <v>64</v>
      </c>
      <c r="V331" s="83" t="s">
        <v>64</v>
      </c>
      <c r="W331" s="83" t="s">
        <v>64</v>
      </c>
      <c r="X331" s="83" t="s">
        <v>64</v>
      </c>
      <c r="Y331" s="83" t="s">
        <v>64</v>
      </c>
      <c r="Z331" s="83" t="s">
        <v>65</v>
      </c>
      <c r="AA331" s="83" t="s">
        <v>65</v>
      </c>
      <c r="AB331" s="83" t="s">
        <v>65</v>
      </c>
      <c r="AC331" s="83" t="s">
        <v>65</v>
      </c>
      <c r="AD331" s="83" t="s">
        <v>65</v>
      </c>
      <c r="AE331" s="83" t="s">
        <v>65</v>
      </c>
      <c r="AF331" s="83" t="s">
        <v>65</v>
      </c>
      <c r="AG331" s="83" t="s">
        <v>65</v>
      </c>
      <c r="AH331" s="83" t="s">
        <v>65</v>
      </c>
      <c r="AI331" s="83" t="s">
        <v>79</v>
      </c>
      <c r="AJ331" s="83" t="s">
        <v>65</v>
      </c>
      <c r="AK331" s="83" t="s">
        <v>65</v>
      </c>
      <c r="AL331" s="83" t="s">
        <v>65</v>
      </c>
      <c r="AM331" s="83" t="s">
        <v>65</v>
      </c>
      <c r="AN331" s="83" t="s">
        <v>65</v>
      </c>
      <c r="AO331" s="83" t="s">
        <v>65</v>
      </c>
      <c r="AP331" s="83" t="s">
        <v>67</v>
      </c>
      <c r="AQ331" s="83" t="s">
        <v>67</v>
      </c>
      <c r="AR331" s="83" t="s">
        <v>63</v>
      </c>
      <c r="AS331" s="83" t="s">
        <v>120</v>
      </c>
      <c r="AT331" s="83" t="s">
        <v>87</v>
      </c>
      <c r="AU331" s="83" t="s">
        <v>70</v>
      </c>
      <c r="AV331" s="83" t="s">
        <v>71</v>
      </c>
      <c r="AW331" s="83" t="s">
        <v>72</v>
      </c>
      <c r="AX331" s="83" t="s">
        <v>72</v>
      </c>
      <c r="AY331" s="83" t="s">
        <v>63</v>
      </c>
      <c r="AZ331" s="83" t="s">
        <v>63</v>
      </c>
      <c r="BA331" s="83" t="s">
        <v>72</v>
      </c>
      <c r="BB331" s="83" t="s">
        <v>73</v>
      </c>
      <c r="BC331" s="83" t="s">
        <v>73</v>
      </c>
      <c r="BD331" s="83"/>
      <c r="BE331" s="83" t="s">
        <v>73</v>
      </c>
      <c r="BF331" s="83"/>
      <c r="BG331" s="87" t="s">
        <v>846</v>
      </c>
      <c r="BH331" s="87" t="s">
        <v>114</v>
      </c>
      <c r="BI331" s="76" t="s">
        <v>1415</v>
      </c>
      <c r="BJ331">
        <f t="shared" si="10"/>
        <v>16</v>
      </c>
      <c r="BK331" s="87">
        <f t="shared" si="11"/>
        <v>63</v>
      </c>
      <c r="BL331" s="87"/>
      <c r="BM331" s="86" t="str">
        <f>_xlfn.XLOOKUP(Form_Responses181112[[#This Row],[Sekolah School (Cleansed)]],'Quality Check'!$B$11:$B$14,'Quality Check'!$C$11:$C$14,)</f>
        <v>Urban</v>
      </c>
      <c r="BN331" s="86" t="str">
        <f>_xlfn.XLOOKUP(Form_Responses181112[[#This Row],[Sekolah School (Cleansed)]],'Quality Check'!$B$11:$B$14,'Quality Check'!$D$11:$D$14,)</f>
        <v>Controlled Group (CG)</v>
      </c>
    </row>
    <row r="332" spans="1:66" ht="13.2" x14ac:dyDescent="0.25">
      <c r="A332" s="82">
        <v>45574.400678958336</v>
      </c>
      <c r="B332" s="83" t="s">
        <v>917</v>
      </c>
      <c r="C332" s="84" t="s">
        <v>918</v>
      </c>
      <c r="D332" s="83">
        <v>5.4</v>
      </c>
      <c r="E332" s="83">
        <v>0.17</v>
      </c>
      <c r="F332" s="83" t="s">
        <v>114</v>
      </c>
      <c r="G332" s="83" t="s">
        <v>76</v>
      </c>
      <c r="H332" s="83" t="s">
        <v>887</v>
      </c>
      <c r="I332" s="83" t="s">
        <v>63</v>
      </c>
      <c r="J332" s="83" t="s">
        <v>64</v>
      </c>
      <c r="K332" s="83" t="s">
        <v>64</v>
      </c>
      <c r="L332" s="83" t="s">
        <v>64</v>
      </c>
      <c r="M332" s="83" t="s">
        <v>84</v>
      </c>
      <c r="N332" s="83" t="s">
        <v>64</v>
      </c>
      <c r="O332" s="83" t="s">
        <v>64</v>
      </c>
      <c r="P332" s="83" t="s">
        <v>84</v>
      </c>
      <c r="Q332" s="83" t="s">
        <v>64</v>
      </c>
      <c r="R332" s="83" t="s">
        <v>64</v>
      </c>
      <c r="S332" s="83" t="s">
        <v>64</v>
      </c>
      <c r="T332" s="83" t="s">
        <v>64</v>
      </c>
      <c r="U332" s="83" t="s">
        <v>84</v>
      </c>
      <c r="V332" s="83" t="s">
        <v>64</v>
      </c>
      <c r="W332" s="83" t="s">
        <v>64</v>
      </c>
      <c r="X332" s="83" t="s">
        <v>84</v>
      </c>
      <c r="Y332" s="83" t="s">
        <v>64</v>
      </c>
      <c r="Z332" s="83" t="s">
        <v>66</v>
      </c>
      <c r="AA332" s="83" t="s">
        <v>66</v>
      </c>
      <c r="AB332" s="83" t="s">
        <v>65</v>
      </c>
      <c r="AC332" s="83" t="s">
        <v>66</v>
      </c>
      <c r="AD332" s="83" t="s">
        <v>66</v>
      </c>
      <c r="AE332" s="83" t="s">
        <v>66</v>
      </c>
      <c r="AF332" s="83" t="s">
        <v>66</v>
      </c>
      <c r="AG332" s="83" t="s">
        <v>66</v>
      </c>
      <c r="AH332" s="83" t="s">
        <v>66</v>
      </c>
      <c r="AI332" s="83" t="s">
        <v>79</v>
      </c>
      <c r="AJ332" s="83" t="s">
        <v>66</v>
      </c>
      <c r="AK332" s="83" t="s">
        <v>66</v>
      </c>
      <c r="AL332" s="83" t="s">
        <v>66</v>
      </c>
      <c r="AM332" s="83" t="s">
        <v>65</v>
      </c>
      <c r="AN332" s="83" t="s">
        <v>66</v>
      </c>
      <c r="AO332" s="83" t="s">
        <v>66</v>
      </c>
      <c r="AP332" s="83" t="s">
        <v>67</v>
      </c>
      <c r="AQ332" s="83" t="s">
        <v>67</v>
      </c>
      <c r="AR332" s="83" t="s">
        <v>63</v>
      </c>
      <c r="AS332" s="83" t="s">
        <v>919</v>
      </c>
      <c r="AT332" s="83" t="s">
        <v>87</v>
      </c>
      <c r="AU332" s="83" t="s">
        <v>70</v>
      </c>
      <c r="AV332" s="83" t="s">
        <v>132</v>
      </c>
      <c r="AW332" s="83" t="s">
        <v>73</v>
      </c>
      <c r="AX332" s="83" t="s">
        <v>73</v>
      </c>
      <c r="AY332" s="83" t="s">
        <v>73</v>
      </c>
      <c r="AZ332" s="83" t="s">
        <v>73</v>
      </c>
      <c r="BA332" s="83" t="s">
        <v>72</v>
      </c>
      <c r="BB332" s="83" t="s">
        <v>73</v>
      </c>
      <c r="BC332" s="83" t="s">
        <v>73</v>
      </c>
      <c r="BD332" s="83"/>
      <c r="BE332" s="83" t="s">
        <v>73</v>
      </c>
      <c r="BF332" s="83"/>
      <c r="BG332" s="87" t="s">
        <v>846</v>
      </c>
      <c r="BH332" s="87" t="s">
        <v>114</v>
      </c>
      <c r="BI332" s="76" t="s">
        <v>1414</v>
      </c>
      <c r="BJ332">
        <f t="shared" si="10"/>
        <v>12</v>
      </c>
      <c r="BK332" s="87">
        <f t="shared" si="11"/>
        <v>50</v>
      </c>
      <c r="BL332" s="87"/>
      <c r="BM332" s="86" t="str">
        <f>_xlfn.XLOOKUP(Form_Responses181112[[#This Row],[Sekolah School (Cleansed)]],'Quality Check'!$B$11:$B$14,'Quality Check'!$C$11:$C$14,)</f>
        <v>Urban</v>
      </c>
      <c r="BN332" s="86" t="str">
        <f>_xlfn.XLOOKUP(Form_Responses181112[[#This Row],[Sekolah School (Cleansed)]],'Quality Check'!$B$11:$B$14,'Quality Check'!$D$11:$D$14,)</f>
        <v>Controlled Group (CG)</v>
      </c>
    </row>
    <row r="333" spans="1:66" ht="13.2" x14ac:dyDescent="0.25">
      <c r="A333" s="82">
        <v>45574.402273946762</v>
      </c>
      <c r="B333" s="83" t="s">
        <v>920</v>
      </c>
      <c r="C333" s="84" t="s">
        <v>921</v>
      </c>
      <c r="D333" s="83">
        <v>62.5</v>
      </c>
      <c r="E333" s="83">
        <v>0.42</v>
      </c>
      <c r="F333" s="83" t="s">
        <v>114</v>
      </c>
      <c r="G333" s="83" t="s">
        <v>539</v>
      </c>
      <c r="H333" s="83" t="s">
        <v>922</v>
      </c>
      <c r="I333" s="83" t="s">
        <v>63</v>
      </c>
      <c r="J333" s="83" t="s">
        <v>78</v>
      </c>
      <c r="K333" s="83" t="s">
        <v>78</v>
      </c>
      <c r="L333" s="83" t="s">
        <v>78</v>
      </c>
      <c r="M333" s="83" t="s">
        <v>64</v>
      </c>
      <c r="N333" s="83" t="s">
        <v>64</v>
      </c>
      <c r="O333" s="83" t="s">
        <v>84</v>
      </c>
      <c r="P333" s="83" t="s">
        <v>84</v>
      </c>
      <c r="Q333" s="83" t="s">
        <v>78</v>
      </c>
      <c r="R333" s="83" t="s">
        <v>64</v>
      </c>
      <c r="S333" s="83" t="s">
        <v>84</v>
      </c>
      <c r="T333" s="83" t="s">
        <v>64</v>
      </c>
      <c r="U333" s="83" t="s">
        <v>78</v>
      </c>
      <c r="V333" s="83" t="s">
        <v>64</v>
      </c>
      <c r="W333" s="83" t="s">
        <v>64</v>
      </c>
      <c r="X333" s="83" t="s">
        <v>64</v>
      </c>
      <c r="Y333" s="83" t="s">
        <v>78</v>
      </c>
      <c r="Z333" s="83" t="s">
        <v>79</v>
      </c>
      <c r="AA333" s="83" t="s">
        <v>66</v>
      </c>
      <c r="AB333" s="83" t="s">
        <v>101</v>
      </c>
      <c r="AC333" s="83" t="s">
        <v>65</v>
      </c>
      <c r="AD333" s="83" t="s">
        <v>66</v>
      </c>
      <c r="AE333" s="83" t="s">
        <v>65</v>
      </c>
      <c r="AF333" s="83" t="s">
        <v>65</v>
      </c>
      <c r="AG333" s="83" t="s">
        <v>65</v>
      </c>
      <c r="AH333" s="83" t="s">
        <v>79</v>
      </c>
      <c r="AI333" s="83" t="s">
        <v>101</v>
      </c>
      <c r="AJ333" s="83" t="s">
        <v>66</v>
      </c>
      <c r="AK333" s="83" t="s">
        <v>65</v>
      </c>
      <c r="AL333" s="83" t="s">
        <v>65</v>
      </c>
      <c r="AM333" s="83" t="s">
        <v>65</v>
      </c>
      <c r="AN333" s="83" t="s">
        <v>65</v>
      </c>
      <c r="AO333" s="83" t="s">
        <v>65</v>
      </c>
      <c r="AP333" s="83" t="s">
        <v>67</v>
      </c>
      <c r="AQ333" s="83" t="s">
        <v>67</v>
      </c>
      <c r="AR333" s="83" t="s">
        <v>63</v>
      </c>
      <c r="AS333" s="83" t="s">
        <v>81</v>
      </c>
      <c r="AT333" s="83" t="s">
        <v>169</v>
      </c>
      <c r="AU333" s="83" t="s">
        <v>70</v>
      </c>
      <c r="AV333" s="83" t="s">
        <v>71</v>
      </c>
      <c r="AW333" s="83" t="s">
        <v>73</v>
      </c>
      <c r="AX333" s="83" t="s">
        <v>72</v>
      </c>
      <c r="AY333" s="83" t="s">
        <v>72</v>
      </c>
      <c r="AZ333" s="83" t="s">
        <v>63</v>
      </c>
      <c r="BA333" s="83" t="s">
        <v>73</v>
      </c>
      <c r="BB333" s="83" t="s">
        <v>73</v>
      </c>
      <c r="BC333" s="83" t="s">
        <v>73</v>
      </c>
      <c r="BD333" s="83"/>
      <c r="BE333" s="83" t="s">
        <v>73</v>
      </c>
      <c r="BF333" s="83"/>
      <c r="BG333" s="87" t="s">
        <v>846</v>
      </c>
      <c r="BH333" s="87" t="s">
        <v>114</v>
      </c>
      <c r="BI333" s="76" t="s">
        <v>1414</v>
      </c>
      <c r="BJ333">
        <f t="shared" si="10"/>
        <v>6</v>
      </c>
      <c r="BK333" s="87">
        <f t="shared" si="11"/>
        <v>54</v>
      </c>
      <c r="BL333" s="87"/>
      <c r="BM333" s="86" t="str">
        <f>_xlfn.XLOOKUP(Form_Responses181112[[#This Row],[Sekolah School (Cleansed)]],'Quality Check'!$B$11:$B$14,'Quality Check'!$C$11:$C$14,)</f>
        <v>Urban</v>
      </c>
      <c r="BN333" s="86" t="str">
        <f>_xlfn.XLOOKUP(Form_Responses181112[[#This Row],[Sekolah School (Cleansed)]],'Quality Check'!$B$11:$B$14,'Quality Check'!$D$11:$D$14,)</f>
        <v>Controlled Group (CG)</v>
      </c>
    </row>
    <row r="334" spans="1:66" ht="13.2" x14ac:dyDescent="0.25">
      <c r="A334" s="82">
        <v>45574.404956631945</v>
      </c>
      <c r="B334" s="83" t="s">
        <v>923</v>
      </c>
      <c r="C334" s="84" t="s">
        <v>924</v>
      </c>
      <c r="D334" s="83">
        <v>100</v>
      </c>
      <c r="E334" s="83">
        <v>1.38</v>
      </c>
      <c r="F334" s="83" t="s">
        <v>114</v>
      </c>
      <c r="G334" s="83" t="s">
        <v>539</v>
      </c>
      <c r="H334" s="83" t="s">
        <v>925</v>
      </c>
      <c r="I334" s="83" t="s">
        <v>63</v>
      </c>
      <c r="J334" s="83" t="s">
        <v>64</v>
      </c>
      <c r="K334" s="83" t="s">
        <v>84</v>
      </c>
      <c r="L334" s="83" t="s">
        <v>64</v>
      </c>
      <c r="M334" s="83" t="s">
        <v>64</v>
      </c>
      <c r="N334" s="83" t="s">
        <v>64</v>
      </c>
      <c r="O334" s="83" t="s">
        <v>84</v>
      </c>
      <c r="P334" s="83" t="s">
        <v>84</v>
      </c>
      <c r="Q334" s="83" t="s">
        <v>64</v>
      </c>
      <c r="R334" s="83" t="s">
        <v>64</v>
      </c>
      <c r="S334" s="83" t="s">
        <v>64</v>
      </c>
      <c r="T334" s="83" t="s">
        <v>84</v>
      </c>
      <c r="U334" s="83" t="s">
        <v>64</v>
      </c>
      <c r="V334" s="83" t="s">
        <v>64</v>
      </c>
      <c r="W334" s="83" t="s">
        <v>64</v>
      </c>
      <c r="X334" s="83" t="s">
        <v>64</v>
      </c>
      <c r="Y334" s="83" t="s">
        <v>64</v>
      </c>
      <c r="Z334" s="83" t="s">
        <v>79</v>
      </c>
      <c r="AA334" s="83" t="s">
        <v>66</v>
      </c>
      <c r="AB334" s="83" t="s">
        <v>65</v>
      </c>
      <c r="AC334" s="83" t="s">
        <v>65</v>
      </c>
      <c r="AD334" s="83" t="s">
        <v>65</v>
      </c>
      <c r="AE334" s="83" t="s">
        <v>66</v>
      </c>
      <c r="AF334" s="83" t="s">
        <v>66</v>
      </c>
      <c r="AG334" s="83" t="s">
        <v>66</v>
      </c>
      <c r="AH334" s="83" t="s">
        <v>65</v>
      </c>
      <c r="AI334" s="83" t="s">
        <v>79</v>
      </c>
      <c r="AJ334" s="83" t="s">
        <v>66</v>
      </c>
      <c r="AK334" s="83" t="s">
        <v>66</v>
      </c>
      <c r="AL334" s="83" t="s">
        <v>101</v>
      </c>
      <c r="AM334" s="83" t="s">
        <v>66</v>
      </c>
      <c r="AN334" s="83" t="s">
        <v>65</v>
      </c>
      <c r="AO334" s="83" t="s">
        <v>65</v>
      </c>
      <c r="AP334" s="83" t="s">
        <v>80</v>
      </c>
      <c r="AQ334" s="83" t="s">
        <v>80</v>
      </c>
      <c r="AR334" s="83" t="s">
        <v>63</v>
      </c>
      <c r="AS334" s="83" t="s">
        <v>81</v>
      </c>
      <c r="AT334" s="83" t="s">
        <v>87</v>
      </c>
      <c r="AU334" s="83" t="s">
        <v>67</v>
      </c>
      <c r="AV334" s="83" t="s">
        <v>469</v>
      </c>
      <c r="AW334" s="83" t="s">
        <v>73</v>
      </c>
      <c r="AX334" s="83" t="s">
        <v>63</v>
      </c>
      <c r="AY334" s="83" t="s">
        <v>63</v>
      </c>
      <c r="AZ334" s="83" t="s">
        <v>63</v>
      </c>
      <c r="BA334" s="83" t="s">
        <v>63</v>
      </c>
      <c r="BB334" s="83" t="s">
        <v>63</v>
      </c>
      <c r="BC334" s="83" t="s">
        <v>73</v>
      </c>
      <c r="BD334" s="83" t="s">
        <v>197</v>
      </c>
      <c r="BE334" s="83" t="s">
        <v>73</v>
      </c>
      <c r="BF334" s="83"/>
      <c r="BG334" s="87" t="s">
        <v>846</v>
      </c>
      <c r="BH334" s="87" t="s">
        <v>114</v>
      </c>
      <c r="BI334" s="76" t="s">
        <v>1414</v>
      </c>
      <c r="BJ334">
        <f t="shared" si="10"/>
        <v>11</v>
      </c>
      <c r="BK334" s="87">
        <f t="shared" si="11"/>
        <v>53</v>
      </c>
      <c r="BL334" s="87"/>
      <c r="BM334" s="86" t="str">
        <f>_xlfn.XLOOKUP(Form_Responses181112[[#This Row],[Sekolah School (Cleansed)]],'Quality Check'!$B$11:$B$14,'Quality Check'!$C$11:$C$14,)</f>
        <v>Urban</v>
      </c>
      <c r="BN334" s="86" t="str">
        <f>_xlfn.XLOOKUP(Form_Responses181112[[#This Row],[Sekolah School (Cleansed)]],'Quality Check'!$B$11:$B$14,'Quality Check'!$D$11:$D$14,)</f>
        <v>Controlled Group (CG)</v>
      </c>
    </row>
    <row r="335" spans="1:66" ht="13.2" x14ac:dyDescent="0.25">
      <c r="A335" s="82">
        <v>45574.405944444443</v>
      </c>
      <c r="B335" s="83" t="s">
        <v>926</v>
      </c>
      <c r="C335" s="84" t="s">
        <v>927</v>
      </c>
      <c r="D335" s="83">
        <v>51.79</v>
      </c>
      <c r="E335" s="83">
        <v>0.25</v>
      </c>
      <c r="F335" s="83" t="s">
        <v>114</v>
      </c>
      <c r="G335" s="83" t="s">
        <v>539</v>
      </c>
      <c r="H335" s="83" t="s">
        <v>846</v>
      </c>
      <c r="I335" s="83" t="s">
        <v>63</v>
      </c>
      <c r="J335" s="83" t="s">
        <v>78</v>
      </c>
      <c r="K335" s="83" t="s">
        <v>78</v>
      </c>
      <c r="L335" s="83" t="s">
        <v>145</v>
      </c>
      <c r="M335" s="83" t="s">
        <v>78</v>
      </c>
      <c r="N335" s="83" t="s">
        <v>64</v>
      </c>
      <c r="O335" s="83" t="s">
        <v>78</v>
      </c>
      <c r="P335" s="83" t="s">
        <v>84</v>
      </c>
      <c r="Q335" s="83" t="s">
        <v>84</v>
      </c>
      <c r="R335" s="83" t="s">
        <v>78</v>
      </c>
      <c r="S335" s="83" t="s">
        <v>78</v>
      </c>
      <c r="T335" s="83" t="s">
        <v>78</v>
      </c>
      <c r="U335" s="83" t="s">
        <v>84</v>
      </c>
      <c r="V335" s="83" t="s">
        <v>84</v>
      </c>
      <c r="W335" s="83" t="s">
        <v>84</v>
      </c>
      <c r="X335" s="83" t="s">
        <v>64</v>
      </c>
      <c r="Y335" s="83" t="s">
        <v>84</v>
      </c>
      <c r="Z335" s="83" t="s">
        <v>66</v>
      </c>
      <c r="AA335" s="83" t="s">
        <v>79</v>
      </c>
      <c r="AB335" s="83" t="s">
        <v>66</v>
      </c>
      <c r="AC335" s="83" t="s">
        <v>79</v>
      </c>
      <c r="AD335" s="83" t="s">
        <v>79</v>
      </c>
      <c r="AE335" s="83" t="s">
        <v>66</v>
      </c>
      <c r="AF335" s="83" t="s">
        <v>79</v>
      </c>
      <c r="AG335" s="83" t="s">
        <v>66</v>
      </c>
      <c r="AH335" s="83" t="s">
        <v>66</v>
      </c>
      <c r="AI335" s="83" t="s">
        <v>66</v>
      </c>
      <c r="AJ335" s="83" t="s">
        <v>66</v>
      </c>
      <c r="AK335" s="83" t="s">
        <v>66</v>
      </c>
      <c r="AL335" s="83" t="s">
        <v>66</v>
      </c>
      <c r="AM335" s="83" t="s">
        <v>66</v>
      </c>
      <c r="AN335" s="83" t="s">
        <v>66</v>
      </c>
      <c r="AO335" s="83" t="s">
        <v>66</v>
      </c>
      <c r="AP335" s="83" t="s">
        <v>67</v>
      </c>
      <c r="AQ335" s="83" t="s">
        <v>119</v>
      </c>
      <c r="AR335" s="83" t="s">
        <v>86</v>
      </c>
      <c r="AS335" s="83" t="s">
        <v>68</v>
      </c>
      <c r="AT335" s="83" t="s">
        <v>69</v>
      </c>
      <c r="AU335" s="83" t="s">
        <v>70</v>
      </c>
      <c r="AV335" s="83" t="s">
        <v>132</v>
      </c>
      <c r="AW335" s="83" t="s">
        <v>73</v>
      </c>
      <c r="AX335" s="83" t="s">
        <v>73</v>
      </c>
      <c r="AY335" s="83" t="s">
        <v>63</v>
      </c>
      <c r="AZ335" s="83" t="s">
        <v>72</v>
      </c>
      <c r="BA335" s="83" t="s">
        <v>63</v>
      </c>
      <c r="BB335" s="83" t="s">
        <v>72</v>
      </c>
      <c r="BC335" s="83" t="s">
        <v>73</v>
      </c>
      <c r="BD335" s="83"/>
      <c r="BE335" s="83" t="s">
        <v>73</v>
      </c>
      <c r="BF335" s="83"/>
      <c r="BG335" s="87" t="s">
        <v>846</v>
      </c>
      <c r="BH335" s="87" t="s">
        <v>114</v>
      </c>
      <c r="BI335" s="76" t="s">
        <v>1414</v>
      </c>
      <c r="BJ335">
        <f t="shared" si="10"/>
        <v>3</v>
      </c>
      <c r="BK335" s="87">
        <f t="shared" si="11"/>
        <v>43</v>
      </c>
      <c r="BL335" s="87"/>
      <c r="BM335" s="86" t="str">
        <f>_xlfn.XLOOKUP(Form_Responses181112[[#This Row],[Sekolah School (Cleansed)]],'Quality Check'!$B$11:$B$14,'Quality Check'!$C$11:$C$14,)</f>
        <v>Urban</v>
      </c>
      <c r="BN335" s="86" t="str">
        <f>_xlfn.XLOOKUP(Form_Responses181112[[#This Row],[Sekolah School (Cleansed)]],'Quality Check'!$B$11:$B$14,'Quality Check'!$D$11:$D$14,)</f>
        <v>Controlled Group (CG)</v>
      </c>
    </row>
    <row r="336" spans="1:66" ht="13.2" x14ac:dyDescent="0.25">
      <c r="A336" s="82">
        <v>45574.407758043977</v>
      </c>
      <c r="B336" s="83" t="s">
        <v>928</v>
      </c>
      <c r="C336" s="84" t="s">
        <v>929</v>
      </c>
      <c r="D336" s="83">
        <v>100</v>
      </c>
      <c r="E336" s="83">
        <v>1.29</v>
      </c>
      <c r="F336" s="83" t="s">
        <v>114</v>
      </c>
      <c r="G336" s="83" t="s">
        <v>76</v>
      </c>
      <c r="H336" s="83" t="s">
        <v>887</v>
      </c>
      <c r="I336" s="83" t="s">
        <v>63</v>
      </c>
      <c r="J336" s="83" t="s">
        <v>64</v>
      </c>
      <c r="K336" s="83" t="s">
        <v>78</v>
      </c>
      <c r="L336" s="83" t="s">
        <v>64</v>
      </c>
      <c r="M336" s="83" t="s">
        <v>84</v>
      </c>
      <c r="N336" s="83" t="s">
        <v>84</v>
      </c>
      <c r="O336" s="83" t="s">
        <v>64</v>
      </c>
      <c r="P336" s="83" t="s">
        <v>64</v>
      </c>
      <c r="Q336" s="83" t="s">
        <v>64</v>
      </c>
      <c r="R336" s="83" t="s">
        <v>64</v>
      </c>
      <c r="S336" s="83" t="s">
        <v>64</v>
      </c>
      <c r="T336" s="83" t="s">
        <v>64</v>
      </c>
      <c r="U336" s="83" t="s">
        <v>84</v>
      </c>
      <c r="V336" s="83" t="s">
        <v>84</v>
      </c>
      <c r="W336" s="83" t="s">
        <v>64</v>
      </c>
      <c r="X336" s="83" t="s">
        <v>84</v>
      </c>
      <c r="Y336" s="83" t="s">
        <v>64</v>
      </c>
      <c r="Z336" s="83" t="s">
        <v>66</v>
      </c>
      <c r="AA336" s="83" t="s">
        <v>65</v>
      </c>
      <c r="AB336" s="83" t="s">
        <v>65</v>
      </c>
      <c r="AC336" s="83" t="s">
        <v>66</v>
      </c>
      <c r="AD336" s="83" t="s">
        <v>66</v>
      </c>
      <c r="AE336" s="83" t="s">
        <v>65</v>
      </c>
      <c r="AF336" s="83" t="s">
        <v>65</v>
      </c>
      <c r="AG336" s="83" t="s">
        <v>66</v>
      </c>
      <c r="AH336" s="83" t="s">
        <v>66</v>
      </c>
      <c r="AI336" s="83" t="s">
        <v>66</v>
      </c>
      <c r="AJ336" s="83" t="s">
        <v>79</v>
      </c>
      <c r="AK336" s="83" t="s">
        <v>66</v>
      </c>
      <c r="AL336" s="83" t="s">
        <v>66</v>
      </c>
      <c r="AM336" s="83" t="s">
        <v>66</v>
      </c>
      <c r="AN336" s="83" t="s">
        <v>79</v>
      </c>
      <c r="AO336" s="83" t="s">
        <v>66</v>
      </c>
      <c r="AP336" s="83" t="s">
        <v>67</v>
      </c>
      <c r="AQ336" s="83" t="s">
        <v>67</v>
      </c>
      <c r="AR336" s="83" t="s">
        <v>86</v>
      </c>
      <c r="AS336" s="83" t="s">
        <v>68</v>
      </c>
      <c r="AT336" s="83" t="s">
        <v>169</v>
      </c>
      <c r="AU336" s="83" t="s">
        <v>93</v>
      </c>
      <c r="AV336" s="83" t="s">
        <v>71</v>
      </c>
      <c r="AW336" s="83" t="s">
        <v>72</v>
      </c>
      <c r="AX336" s="83" t="s">
        <v>63</v>
      </c>
      <c r="AY336" s="83" t="s">
        <v>63</v>
      </c>
      <c r="AZ336" s="83" t="s">
        <v>63</v>
      </c>
      <c r="BA336" s="83" t="s">
        <v>63</v>
      </c>
      <c r="BB336" s="83" t="s">
        <v>73</v>
      </c>
      <c r="BC336" s="83" t="s">
        <v>73</v>
      </c>
      <c r="BD336" s="83"/>
      <c r="BE336" s="83" t="s">
        <v>73</v>
      </c>
      <c r="BF336" s="83"/>
      <c r="BG336" s="87" t="s">
        <v>846</v>
      </c>
      <c r="BH336" s="87" t="s">
        <v>114</v>
      </c>
      <c r="BI336" s="76" t="s">
        <v>1414</v>
      </c>
      <c r="BJ336">
        <f t="shared" si="10"/>
        <v>10</v>
      </c>
      <c r="BK336" s="87">
        <f t="shared" si="11"/>
        <v>49</v>
      </c>
      <c r="BL336" s="87"/>
      <c r="BM336" s="86" t="str">
        <f>_xlfn.XLOOKUP(Form_Responses181112[[#This Row],[Sekolah School (Cleansed)]],'Quality Check'!$B$11:$B$14,'Quality Check'!$C$11:$C$14,)</f>
        <v>Urban</v>
      </c>
      <c r="BN336" s="86" t="str">
        <f>_xlfn.XLOOKUP(Form_Responses181112[[#This Row],[Sekolah School (Cleansed)]],'Quality Check'!$B$11:$B$14,'Quality Check'!$D$11:$D$14,)</f>
        <v>Controlled Group (CG)</v>
      </c>
    </row>
    <row r="337" spans="1:66" ht="13.2" x14ac:dyDescent="0.25">
      <c r="A337" s="82">
        <v>45574.408856099537</v>
      </c>
      <c r="B337" s="83" t="s">
        <v>930</v>
      </c>
      <c r="C337" s="84" t="s">
        <v>931</v>
      </c>
      <c r="D337" s="83">
        <v>56.25</v>
      </c>
      <c r="E337" s="83">
        <v>0.5</v>
      </c>
      <c r="F337" s="83" t="s">
        <v>114</v>
      </c>
      <c r="G337" s="83" t="s">
        <v>76</v>
      </c>
      <c r="H337" s="83" t="s">
        <v>846</v>
      </c>
      <c r="I337" s="83" t="s">
        <v>63</v>
      </c>
      <c r="J337" s="83" t="s">
        <v>64</v>
      </c>
      <c r="K337" s="83" t="s">
        <v>64</v>
      </c>
      <c r="L337" s="83" t="s">
        <v>64</v>
      </c>
      <c r="M337" s="83" t="s">
        <v>84</v>
      </c>
      <c r="N337" s="83" t="s">
        <v>78</v>
      </c>
      <c r="O337" s="83" t="s">
        <v>64</v>
      </c>
      <c r="P337" s="83" t="s">
        <v>84</v>
      </c>
      <c r="Q337" s="83" t="s">
        <v>84</v>
      </c>
      <c r="R337" s="83" t="s">
        <v>64</v>
      </c>
      <c r="S337" s="83" t="s">
        <v>64</v>
      </c>
      <c r="T337" s="83" t="s">
        <v>64</v>
      </c>
      <c r="U337" s="83" t="s">
        <v>64</v>
      </c>
      <c r="V337" s="83" t="s">
        <v>64</v>
      </c>
      <c r="W337" s="83" t="s">
        <v>64</v>
      </c>
      <c r="X337" s="83" t="s">
        <v>64</v>
      </c>
      <c r="Y337" s="83" t="s">
        <v>84</v>
      </c>
      <c r="Z337" s="83" t="s">
        <v>66</v>
      </c>
      <c r="AA337" s="83" t="s">
        <v>65</v>
      </c>
      <c r="AB337" s="83" t="s">
        <v>66</v>
      </c>
      <c r="AC337" s="83" t="s">
        <v>66</v>
      </c>
      <c r="AD337" s="83" t="s">
        <v>65</v>
      </c>
      <c r="AE337" s="83" t="s">
        <v>66</v>
      </c>
      <c r="AF337" s="83" t="s">
        <v>66</v>
      </c>
      <c r="AG337" s="83" t="s">
        <v>66</v>
      </c>
      <c r="AH337" s="83" t="s">
        <v>66</v>
      </c>
      <c r="AI337" s="83" t="s">
        <v>66</v>
      </c>
      <c r="AJ337" s="83" t="s">
        <v>79</v>
      </c>
      <c r="AK337" s="83" t="s">
        <v>79</v>
      </c>
      <c r="AL337" s="83" t="s">
        <v>79</v>
      </c>
      <c r="AM337" s="83" t="s">
        <v>66</v>
      </c>
      <c r="AN337" s="83" t="s">
        <v>66</v>
      </c>
      <c r="AO337" s="83" t="s">
        <v>66</v>
      </c>
      <c r="AP337" s="83" t="s">
        <v>67</v>
      </c>
      <c r="AQ337" s="83" t="s">
        <v>67</v>
      </c>
      <c r="AR337" s="83" t="s">
        <v>63</v>
      </c>
      <c r="AS337" s="83" t="s">
        <v>68</v>
      </c>
      <c r="AT337" s="83" t="s">
        <v>69</v>
      </c>
      <c r="AU337" s="83" t="s">
        <v>70</v>
      </c>
      <c r="AV337" s="83" t="s">
        <v>71</v>
      </c>
      <c r="AW337" s="83" t="s">
        <v>72</v>
      </c>
      <c r="AX337" s="83" t="s">
        <v>73</v>
      </c>
      <c r="AY337" s="83" t="s">
        <v>63</v>
      </c>
      <c r="AZ337" s="83" t="s">
        <v>72</v>
      </c>
      <c r="BA337" s="83" t="s">
        <v>72</v>
      </c>
      <c r="BB337" s="83" t="s">
        <v>73</v>
      </c>
      <c r="BC337" s="83" t="s">
        <v>73</v>
      </c>
      <c r="BD337" s="83"/>
      <c r="BE337" s="83" t="s">
        <v>73</v>
      </c>
      <c r="BF337" s="83"/>
      <c r="BG337" s="87" t="s">
        <v>846</v>
      </c>
      <c r="BH337" s="87" t="s">
        <v>114</v>
      </c>
      <c r="BI337" s="76" t="s">
        <v>1414</v>
      </c>
      <c r="BJ337">
        <f t="shared" si="10"/>
        <v>11</v>
      </c>
      <c r="BK337" s="87">
        <f t="shared" si="11"/>
        <v>46</v>
      </c>
      <c r="BL337" s="87"/>
      <c r="BM337" s="86" t="str">
        <f>_xlfn.XLOOKUP(Form_Responses181112[[#This Row],[Sekolah School (Cleansed)]],'Quality Check'!$B$11:$B$14,'Quality Check'!$C$11:$C$14,)</f>
        <v>Urban</v>
      </c>
      <c r="BN337" s="86" t="str">
        <f>_xlfn.XLOOKUP(Form_Responses181112[[#This Row],[Sekolah School (Cleansed)]],'Quality Check'!$B$11:$B$14,'Quality Check'!$D$11:$D$14,)</f>
        <v>Controlled Group (CG)</v>
      </c>
    </row>
    <row r="338" spans="1:66" ht="13.2" x14ac:dyDescent="0.25">
      <c r="A338" s="82">
        <v>45574.409002812499</v>
      </c>
      <c r="B338" s="83" t="s">
        <v>932</v>
      </c>
      <c r="C338" s="84" t="s">
        <v>933</v>
      </c>
      <c r="D338" s="83">
        <v>5.36</v>
      </c>
      <c r="E338" s="83">
        <v>0.25</v>
      </c>
      <c r="F338" s="83" t="s">
        <v>423</v>
      </c>
      <c r="G338" s="83" t="s">
        <v>76</v>
      </c>
      <c r="H338" s="83" t="s">
        <v>846</v>
      </c>
      <c r="I338" s="83" t="s">
        <v>73</v>
      </c>
      <c r="J338" s="83" t="s">
        <v>64</v>
      </c>
      <c r="K338" s="83" t="s">
        <v>64</v>
      </c>
      <c r="L338" s="83" t="s">
        <v>64</v>
      </c>
      <c r="M338" s="83" t="s">
        <v>78</v>
      </c>
      <c r="N338" s="83" t="s">
        <v>78</v>
      </c>
      <c r="O338" s="83" t="s">
        <v>64</v>
      </c>
      <c r="P338" s="83" t="s">
        <v>64</v>
      </c>
      <c r="Q338" s="83" t="s">
        <v>64</v>
      </c>
      <c r="R338" s="83" t="s">
        <v>64</v>
      </c>
      <c r="S338" s="83" t="s">
        <v>64</v>
      </c>
      <c r="T338" s="83" t="s">
        <v>64</v>
      </c>
      <c r="U338" s="83" t="s">
        <v>64</v>
      </c>
      <c r="V338" s="83" t="s">
        <v>64</v>
      </c>
      <c r="W338" s="83" t="s">
        <v>64</v>
      </c>
      <c r="X338" s="83" t="s">
        <v>64</v>
      </c>
      <c r="Y338" s="83" t="s">
        <v>64</v>
      </c>
      <c r="Z338" s="83" t="s">
        <v>65</v>
      </c>
      <c r="AA338" s="83" t="s">
        <v>65</v>
      </c>
      <c r="AB338" s="83" t="s">
        <v>65</v>
      </c>
      <c r="AC338" s="83" t="s">
        <v>65</v>
      </c>
      <c r="AD338" s="83" t="s">
        <v>65</v>
      </c>
      <c r="AE338" s="83" t="s">
        <v>65</v>
      </c>
      <c r="AF338" s="83" t="s">
        <v>65</v>
      </c>
      <c r="AG338" s="83" t="s">
        <v>65</v>
      </c>
      <c r="AH338" s="83" t="s">
        <v>65</v>
      </c>
      <c r="AI338" s="83" t="s">
        <v>101</v>
      </c>
      <c r="AJ338" s="83" t="s">
        <v>65</v>
      </c>
      <c r="AK338" s="83" t="s">
        <v>65</v>
      </c>
      <c r="AL338" s="83" t="s">
        <v>65</v>
      </c>
      <c r="AM338" s="83" t="s">
        <v>65</v>
      </c>
      <c r="AN338" s="83" t="s">
        <v>66</v>
      </c>
      <c r="AO338" s="83" t="s">
        <v>66</v>
      </c>
      <c r="AP338" s="83" t="s">
        <v>67</v>
      </c>
      <c r="AQ338" s="83" t="s">
        <v>67</v>
      </c>
      <c r="AR338" s="83" t="s">
        <v>63</v>
      </c>
      <c r="AS338" s="83" t="s">
        <v>68</v>
      </c>
      <c r="AT338" s="83" t="s">
        <v>69</v>
      </c>
      <c r="AU338" s="83" t="s">
        <v>80</v>
      </c>
      <c r="AV338" s="83" t="s">
        <v>80</v>
      </c>
      <c r="AW338" s="83" t="s">
        <v>63</v>
      </c>
      <c r="AX338" s="83" t="s">
        <v>72</v>
      </c>
      <c r="AY338" s="83" t="s">
        <v>63</v>
      </c>
      <c r="AZ338" s="83" t="s">
        <v>72</v>
      </c>
      <c r="BA338" s="83" t="s">
        <v>72</v>
      </c>
      <c r="BB338" s="83" t="s">
        <v>73</v>
      </c>
      <c r="BC338" s="83" t="s">
        <v>73</v>
      </c>
      <c r="BD338" s="83"/>
      <c r="BE338" s="83" t="s">
        <v>73</v>
      </c>
      <c r="BF338" s="83"/>
      <c r="BG338" s="87" t="s">
        <v>846</v>
      </c>
      <c r="BH338" s="86" t="s">
        <v>60</v>
      </c>
      <c r="BI338" s="76" t="s">
        <v>1415</v>
      </c>
      <c r="BJ338">
        <f t="shared" si="10"/>
        <v>15</v>
      </c>
      <c r="BK338" s="87">
        <f t="shared" si="11"/>
        <v>62</v>
      </c>
      <c r="BL338" s="87"/>
      <c r="BM338" s="86" t="str">
        <f>_xlfn.XLOOKUP(Form_Responses181112[[#This Row],[Sekolah School (Cleansed)]],'Quality Check'!$B$11:$B$14,'Quality Check'!$C$11:$C$14,)</f>
        <v>Urban</v>
      </c>
      <c r="BN338" s="86" t="str">
        <f>_xlfn.XLOOKUP(Form_Responses181112[[#This Row],[Sekolah School (Cleansed)]],'Quality Check'!$B$11:$B$14,'Quality Check'!$D$11:$D$14,)</f>
        <v>Controlled Group (CG)</v>
      </c>
    </row>
    <row r="339" spans="1:66" ht="13.2" x14ac:dyDescent="0.25">
      <c r="A339" s="82">
        <v>45574.411478483795</v>
      </c>
      <c r="B339" s="83" t="s">
        <v>934</v>
      </c>
      <c r="C339" s="84" t="s">
        <v>935</v>
      </c>
      <c r="D339" s="83">
        <v>100</v>
      </c>
      <c r="E339" s="83">
        <v>1.1299999999999999</v>
      </c>
      <c r="F339" s="83" t="s">
        <v>114</v>
      </c>
      <c r="G339" s="83" t="s">
        <v>76</v>
      </c>
      <c r="H339" s="83" t="s">
        <v>849</v>
      </c>
      <c r="I339" s="83" t="s">
        <v>63</v>
      </c>
      <c r="J339" s="83" t="s">
        <v>64</v>
      </c>
      <c r="K339" s="83" t="s">
        <v>84</v>
      </c>
      <c r="L339" s="83" t="s">
        <v>64</v>
      </c>
      <c r="M339" s="83" t="s">
        <v>84</v>
      </c>
      <c r="N339" s="83" t="s">
        <v>64</v>
      </c>
      <c r="O339" s="83" t="s">
        <v>64</v>
      </c>
      <c r="P339" s="83" t="s">
        <v>84</v>
      </c>
      <c r="Q339" s="83" t="s">
        <v>84</v>
      </c>
      <c r="R339" s="83" t="s">
        <v>64</v>
      </c>
      <c r="S339" s="83" t="s">
        <v>64</v>
      </c>
      <c r="T339" s="83" t="s">
        <v>64</v>
      </c>
      <c r="U339" s="83" t="s">
        <v>84</v>
      </c>
      <c r="V339" s="83" t="s">
        <v>84</v>
      </c>
      <c r="W339" s="83" t="s">
        <v>84</v>
      </c>
      <c r="X339" s="83" t="s">
        <v>64</v>
      </c>
      <c r="Y339" s="83" t="s">
        <v>84</v>
      </c>
      <c r="Z339" s="83" t="s">
        <v>66</v>
      </c>
      <c r="AA339" s="83" t="s">
        <v>66</v>
      </c>
      <c r="AB339" s="83" t="s">
        <v>66</v>
      </c>
      <c r="AC339" s="83" t="s">
        <v>66</v>
      </c>
      <c r="AD339" s="83" t="s">
        <v>66</v>
      </c>
      <c r="AE339" s="83" t="s">
        <v>66</v>
      </c>
      <c r="AF339" s="83" t="s">
        <v>66</v>
      </c>
      <c r="AG339" s="83" t="s">
        <v>66</v>
      </c>
      <c r="AH339" s="83" t="s">
        <v>66</v>
      </c>
      <c r="AI339" s="83" t="s">
        <v>101</v>
      </c>
      <c r="AJ339" s="83" t="s">
        <v>66</v>
      </c>
      <c r="AK339" s="83" t="s">
        <v>79</v>
      </c>
      <c r="AL339" s="83" t="s">
        <v>66</v>
      </c>
      <c r="AM339" s="83" t="s">
        <v>66</v>
      </c>
      <c r="AN339" s="83" t="s">
        <v>79</v>
      </c>
      <c r="AO339" s="83" t="s">
        <v>79</v>
      </c>
      <c r="AP339" s="83" t="s">
        <v>67</v>
      </c>
      <c r="AQ339" s="83" t="s">
        <v>67</v>
      </c>
      <c r="AR339" s="83" t="s">
        <v>86</v>
      </c>
      <c r="AS339" s="83" t="s">
        <v>81</v>
      </c>
      <c r="AT339" s="83" t="s">
        <v>87</v>
      </c>
      <c r="AU339" s="83" t="s">
        <v>93</v>
      </c>
      <c r="AV339" s="83" t="s">
        <v>132</v>
      </c>
      <c r="AW339" s="83" t="s">
        <v>73</v>
      </c>
      <c r="AX339" s="83" t="s">
        <v>73</v>
      </c>
      <c r="AY339" s="83" t="s">
        <v>72</v>
      </c>
      <c r="AZ339" s="83" t="s">
        <v>72</v>
      </c>
      <c r="BA339" s="83" t="s">
        <v>73</v>
      </c>
      <c r="BB339" s="83" t="s">
        <v>73</v>
      </c>
      <c r="BC339" s="83" t="s">
        <v>73</v>
      </c>
      <c r="BD339" s="83"/>
      <c r="BE339" s="83" t="s">
        <v>73</v>
      </c>
      <c r="BF339" s="83"/>
      <c r="BG339" s="87" t="s">
        <v>846</v>
      </c>
      <c r="BH339" s="87" t="s">
        <v>114</v>
      </c>
      <c r="BI339" s="76" t="s">
        <v>1414</v>
      </c>
      <c r="BJ339">
        <f t="shared" si="10"/>
        <v>8</v>
      </c>
      <c r="BK339" s="87">
        <f t="shared" si="11"/>
        <v>46</v>
      </c>
      <c r="BL339" s="87"/>
      <c r="BM339" s="86" t="str">
        <f>_xlfn.XLOOKUP(Form_Responses181112[[#This Row],[Sekolah School (Cleansed)]],'Quality Check'!$B$11:$B$14,'Quality Check'!$C$11:$C$14,)</f>
        <v>Urban</v>
      </c>
      <c r="BN339" s="86" t="str">
        <f>_xlfn.XLOOKUP(Form_Responses181112[[#This Row],[Sekolah School (Cleansed)]],'Quality Check'!$B$11:$B$14,'Quality Check'!$D$11:$D$14,)</f>
        <v>Controlled Group (CG)</v>
      </c>
    </row>
    <row r="340" spans="1:66" ht="13.2" x14ac:dyDescent="0.25">
      <c r="A340" s="82">
        <v>45574.411838773143</v>
      </c>
      <c r="B340" s="83" t="s">
        <v>936</v>
      </c>
      <c r="C340" s="84" t="s">
        <v>937</v>
      </c>
      <c r="D340" s="83">
        <v>100</v>
      </c>
      <c r="E340" s="83">
        <v>0.54</v>
      </c>
      <c r="F340" s="83" t="s">
        <v>423</v>
      </c>
      <c r="G340" s="83" t="s">
        <v>76</v>
      </c>
      <c r="H340" s="83" t="s">
        <v>887</v>
      </c>
      <c r="I340" s="83" t="s">
        <v>63</v>
      </c>
      <c r="J340" s="83" t="s">
        <v>64</v>
      </c>
      <c r="K340" s="83" t="s">
        <v>78</v>
      </c>
      <c r="L340" s="83" t="s">
        <v>64</v>
      </c>
      <c r="M340" s="83" t="s">
        <v>78</v>
      </c>
      <c r="N340" s="83" t="s">
        <v>64</v>
      </c>
      <c r="O340" s="83" t="s">
        <v>64</v>
      </c>
      <c r="P340" s="83" t="s">
        <v>84</v>
      </c>
      <c r="Q340" s="83" t="s">
        <v>64</v>
      </c>
      <c r="R340" s="83" t="s">
        <v>64</v>
      </c>
      <c r="S340" s="83" t="s">
        <v>64</v>
      </c>
      <c r="T340" s="83" t="s">
        <v>64</v>
      </c>
      <c r="U340" s="83" t="s">
        <v>64</v>
      </c>
      <c r="V340" s="83" t="s">
        <v>64</v>
      </c>
      <c r="W340" s="83" t="s">
        <v>84</v>
      </c>
      <c r="X340" s="83" t="s">
        <v>64</v>
      </c>
      <c r="Y340" s="83" t="s">
        <v>64</v>
      </c>
      <c r="Z340" s="83" t="s">
        <v>65</v>
      </c>
      <c r="AA340" s="83" t="s">
        <v>65</v>
      </c>
      <c r="AB340" s="83" t="s">
        <v>65</v>
      </c>
      <c r="AC340" s="83" t="s">
        <v>66</v>
      </c>
      <c r="AD340" s="83" t="s">
        <v>65</v>
      </c>
      <c r="AE340" s="83" t="s">
        <v>66</v>
      </c>
      <c r="AF340" s="83" t="s">
        <v>66</v>
      </c>
      <c r="AG340" s="83" t="s">
        <v>65</v>
      </c>
      <c r="AH340" s="83" t="s">
        <v>79</v>
      </c>
      <c r="AI340" s="83" t="s">
        <v>79</v>
      </c>
      <c r="AJ340" s="83" t="s">
        <v>65</v>
      </c>
      <c r="AK340" s="83" t="s">
        <v>65</v>
      </c>
      <c r="AL340" s="83" t="s">
        <v>65</v>
      </c>
      <c r="AM340" s="83" t="s">
        <v>65</v>
      </c>
      <c r="AN340" s="83" t="s">
        <v>66</v>
      </c>
      <c r="AO340" s="83" t="s">
        <v>65</v>
      </c>
      <c r="AP340" s="83" t="s">
        <v>67</v>
      </c>
      <c r="AQ340" s="83" t="s">
        <v>67</v>
      </c>
      <c r="AR340" s="83" t="s">
        <v>63</v>
      </c>
      <c r="AS340" s="83" t="s">
        <v>252</v>
      </c>
      <c r="AT340" s="83" t="s">
        <v>87</v>
      </c>
      <c r="AU340" s="83" t="s">
        <v>67</v>
      </c>
      <c r="AV340" s="83" t="s">
        <v>71</v>
      </c>
      <c r="AW340" s="83" t="s">
        <v>63</v>
      </c>
      <c r="AX340" s="83" t="s">
        <v>72</v>
      </c>
      <c r="AY340" s="83" t="s">
        <v>72</v>
      </c>
      <c r="AZ340" s="83" t="s">
        <v>63</v>
      </c>
      <c r="BA340" s="83" t="s">
        <v>72</v>
      </c>
      <c r="BB340" s="83" t="s">
        <v>63</v>
      </c>
      <c r="BC340" s="83" t="s">
        <v>73</v>
      </c>
      <c r="BD340" s="83"/>
      <c r="BE340" s="83" t="s">
        <v>73</v>
      </c>
      <c r="BF340" s="83"/>
      <c r="BG340" s="87" t="s">
        <v>846</v>
      </c>
      <c r="BH340" s="86" t="s">
        <v>60</v>
      </c>
      <c r="BI340" s="76" t="s">
        <v>1414</v>
      </c>
      <c r="BJ340">
        <f t="shared" si="10"/>
        <v>13</v>
      </c>
      <c r="BK340" s="87">
        <f t="shared" si="11"/>
        <v>57</v>
      </c>
      <c r="BL340" s="87"/>
      <c r="BM340" s="86" t="str">
        <f>_xlfn.XLOOKUP(Form_Responses181112[[#This Row],[Sekolah School (Cleansed)]],'Quality Check'!$B$11:$B$14,'Quality Check'!$C$11:$C$14,)</f>
        <v>Urban</v>
      </c>
      <c r="BN340" s="86" t="str">
        <f>_xlfn.XLOOKUP(Form_Responses181112[[#This Row],[Sekolah School (Cleansed)]],'Quality Check'!$B$11:$B$14,'Quality Check'!$D$11:$D$14,)</f>
        <v>Controlled Group (CG)</v>
      </c>
    </row>
    <row r="341" spans="1:66" ht="13.2" x14ac:dyDescent="0.25">
      <c r="A341" s="82">
        <v>45574.41598208333</v>
      </c>
      <c r="B341" s="83" t="s">
        <v>938</v>
      </c>
      <c r="C341" s="83" t="s">
        <v>939</v>
      </c>
      <c r="D341" s="83">
        <v>7.14</v>
      </c>
      <c r="E341" s="83">
        <v>0.08</v>
      </c>
      <c r="F341" s="83" t="s">
        <v>423</v>
      </c>
      <c r="G341" s="83" t="s">
        <v>76</v>
      </c>
      <c r="H341" s="83" t="s">
        <v>940</v>
      </c>
      <c r="I341" s="83" t="s">
        <v>73</v>
      </c>
      <c r="J341" s="83" t="s">
        <v>64</v>
      </c>
      <c r="K341" s="83" t="s">
        <v>64</v>
      </c>
      <c r="L341" s="83" t="s">
        <v>64</v>
      </c>
      <c r="M341" s="83" t="s">
        <v>84</v>
      </c>
      <c r="N341" s="83" t="s">
        <v>64</v>
      </c>
      <c r="O341" s="83" t="s">
        <v>64</v>
      </c>
      <c r="P341" s="83" t="s">
        <v>84</v>
      </c>
      <c r="Q341" s="83" t="s">
        <v>64</v>
      </c>
      <c r="R341" s="83" t="s">
        <v>64</v>
      </c>
      <c r="S341" s="83" t="s">
        <v>64</v>
      </c>
      <c r="T341" s="83" t="s">
        <v>64</v>
      </c>
      <c r="U341" s="83" t="s">
        <v>64</v>
      </c>
      <c r="V341" s="83" t="s">
        <v>64</v>
      </c>
      <c r="W341" s="83" t="s">
        <v>64</v>
      </c>
      <c r="X341" s="83" t="s">
        <v>64</v>
      </c>
      <c r="Y341" s="83" t="s">
        <v>64</v>
      </c>
      <c r="Z341" s="83" t="s">
        <v>65</v>
      </c>
      <c r="AA341" s="83" t="s">
        <v>65</v>
      </c>
      <c r="AB341" s="83" t="s">
        <v>66</v>
      </c>
      <c r="AC341" s="83" t="s">
        <v>65</v>
      </c>
      <c r="AD341" s="83" t="s">
        <v>65</v>
      </c>
      <c r="AE341" s="83" t="s">
        <v>65</v>
      </c>
      <c r="AF341" s="83" t="s">
        <v>66</v>
      </c>
      <c r="AG341" s="83" t="s">
        <v>65</v>
      </c>
      <c r="AH341" s="83" t="s">
        <v>65</v>
      </c>
      <c r="AI341" s="83" t="s">
        <v>101</v>
      </c>
      <c r="AJ341" s="83" t="s">
        <v>65</v>
      </c>
      <c r="AK341" s="83" t="s">
        <v>65</v>
      </c>
      <c r="AL341" s="83" t="s">
        <v>66</v>
      </c>
      <c r="AM341" s="83" t="s">
        <v>66</v>
      </c>
      <c r="AN341" s="83" t="s">
        <v>66</v>
      </c>
      <c r="AO341" s="83" t="s">
        <v>65</v>
      </c>
      <c r="AP341" s="83" t="s">
        <v>67</v>
      </c>
      <c r="AQ341" s="83" t="s">
        <v>67</v>
      </c>
      <c r="AR341" s="83" t="s">
        <v>63</v>
      </c>
      <c r="AS341" s="83" t="s">
        <v>181</v>
      </c>
      <c r="AT341" s="83" t="s">
        <v>87</v>
      </c>
      <c r="AU341" s="83" t="s">
        <v>70</v>
      </c>
      <c r="AV341" s="83" t="s">
        <v>71</v>
      </c>
      <c r="AW341" s="83" t="s">
        <v>72</v>
      </c>
      <c r="AX341" s="83" t="s">
        <v>73</v>
      </c>
      <c r="AY341" s="83" t="s">
        <v>72</v>
      </c>
      <c r="AZ341" s="83" t="s">
        <v>73</v>
      </c>
      <c r="BA341" s="83" t="s">
        <v>73</v>
      </c>
      <c r="BB341" s="83" t="s">
        <v>73</v>
      </c>
      <c r="BC341" s="83" t="s">
        <v>73</v>
      </c>
      <c r="BD341" s="83"/>
      <c r="BE341" s="83" t="s">
        <v>73</v>
      </c>
      <c r="BF341" s="83"/>
      <c r="BG341" s="87" t="s">
        <v>846</v>
      </c>
      <c r="BH341" s="86" t="s">
        <v>60</v>
      </c>
      <c r="BI341" s="76" t="s">
        <v>1415</v>
      </c>
      <c r="BJ341">
        <f t="shared" si="10"/>
        <v>14</v>
      </c>
      <c r="BK341" s="87">
        <f t="shared" si="11"/>
        <v>59</v>
      </c>
      <c r="BL341" s="87"/>
      <c r="BM341" s="86" t="str">
        <f>_xlfn.XLOOKUP(Form_Responses181112[[#This Row],[Sekolah School (Cleansed)]],'Quality Check'!$B$11:$B$14,'Quality Check'!$C$11:$C$14,)</f>
        <v>Urban</v>
      </c>
      <c r="BN341" s="86" t="str">
        <f>_xlfn.XLOOKUP(Form_Responses181112[[#This Row],[Sekolah School (Cleansed)]],'Quality Check'!$B$11:$B$14,'Quality Check'!$D$11:$D$14,)</f>
        <v>Controlled Group (CG)</v>
      </c>
    </row>
    <row r="342" spans="1:66" ht="13.2" x14ac:dyDescent="0.25">
      <c r="A342" s="82">
        <v>45574.416142048613</v>
      </c>
      <c r="B342" s="83" t="s">
        <v>941</v>
      </c>
      <c r="C342" s="84" t="s">
        <v>942</v>
      </c>
      <c r="D342" s="83">
        <v>10.7</v>
      </c>
      <c r="E342" s="83">
        <v>0.08</v>
      </c>
      <c r="F342" s="83" t="s">
        <v>423</v>
      </c>
      <c r="G342" s="83" t="s">
        <v>76</v>
      </c>
      <c r="H342" s="83" t="s">
        <v>846</v>
      </c>
      <c r="I342" s="83" t="s">
        <v>63</v>
      </c>
      <c r="J342" s="83" t="s">
        <v>64</v>
      </c>
      <c r="K342" s="83" t="s">
        <v>84</v>
      </c>
      <c r="L342" s="83" t="s">
        <v>64</v>
      </c>
      <c r="M342" s="83" t="s">
        <v>84</v>
      </c>
      <c r="N342" s="83" t="s">
        <v>64</v>
      </c>
      <c r="O342" s="83" t="s">
        <v>64</v>
      </c>
      <c r="P342" s="83" t="s">
        <v>84</v>
      </c>
      <c r="Q342" s="83" t="s">
        <v>64</v>
      </c>
      <c r="R342" s="83" t="s">
        <v>64</v>
      </c>
      <c r="S342" s="83" t="s">
        <v>64</v>
      </c>
      <c r="T342" s="83" t="s">
        <v>64</v>
      </c>
      <c r="U342" s="83" t="s">
        <v>84</v>
      </c>
      <c r="V342" s="83" t="s">
        <v>64</v>
      </c>
      <c r="W342" s="83" t="s">
        <v>64</v>
      </c>
      <c r="X342" s="83" t="s">
        <v>64</v>
      </c>
      <c r="Y342" s="83" t="s">
        <v>64</v>
      </c>
      <c r="Z342" s="83" t="s">
        <v>65</v>
      </c>
      <c r="AA342" s="83" t="s">
        <v>65</v>
      </c>
      <c r="AB342" s="83" t="s">
        <v>66</v>
      </c>
      <c r="AC342" s="83" t="s">
        <v>65</v>
      </c>
      <c r="AD342" s="83" t="s">
        <v>66</v>
      </c>
      <c r="AE342" s="83" t="s">
        <v>65</v>
      </c>
      <c r="AF342" s="83" t="s">
        <v>66</v>
      </c>
      <c r="AG342" s="83" t="s">
        <v>65</v>
      </c>
      <c r="AH342" s="83" t="s">
        <v>66</v>
      </c>
      <c r="AI342" s="83" t="s">
        <v>79</v>
      </c>
      <c r="AJ342" s="83" t="s">
        <v>65</v>
      </c>
      <c r="AK342" s="83" t="s">
        <v>65</v>
      </c>
      <c r="AL342" s="83" t="s">
        <v>65</v>
      </c>
      <c r="AM342" s="83" t="s">
        <v>65</v>
      </c>
      <c r="AN342" s="83" t="s">
        <v>66</v>
      </c>
      <c r="AO342" s="83" t="s">
        <v>65</v>
      </c>
      <c r="AP342" s="83" t="s">
        <v>67</v>
      </c>
      <c r="AQ342" s="83" t="s">
        <v>67</v>
      </c>
      <c r="AR342" s="83" t="s">
        <v>86</v>
      </c>
      <c r="AS342" s="83" t="s">
        <v>68</v>
      </c>
      <c r="AT342" s="83" t="s">
        <v>87</v>
      </c>
      <c r="AU342" s="83" t="s">
        <v>93</v>
      </c>
      <c r="AV342" s="83" t="s">
        <v>71</v>
      </c>
      <c r="AW342" s="83" t="s">
        <v>72</v>
      </c>
      <c r="AX342" s="83" t="s">
        <v>63</v>
      </c>
      <c r="AY342" s="83" t="s">
        <v>72</v>
      </c>
      <c r="AZ342" s="83" t="s">
        <v>63</v>
      </c>
      <c r="BA342" s="83" t="s">
        <v>63</v>
      </c>
      <c r="BB342" s="83" t="s">
        <v>72</v>
      </c>
      <c r="BC342" s="83" t="s">
        <v>73</v>
      </c>
      <c r="BD342" s="83"/>
      <c r="BE342" s="83" t="s">
        <v>73</v>
      </c>
      <c r="BF342" s="83"/>
      <c r="BG342" s="87" t="s">
        <v>846</v>
      </c>
      <c r="BH342" s="86" t="s">
        <v>60</v>
      </c>
      <c r="BI342" s="76" t="s">
        <v>1414</v>
      </c>
      <c r="BJ342">
        <f t="shared" si="10"/>
        <v>12</v>
      </c>
      <c r="BK342" s="87">
        <f t="shared" si="11"/>
        <v>58</v>
      </c>
      <c r="BL342" s="87"/>
      <c r="BM342" s="86" t="str">
        <f>_xlfn.XLOOKUP(Form_Responses181112[[#This Row],[Sekolah School (Cleansed)]],'Quality Check'!$B$11:$B$14,'Quality Check'!$C$11:$C$14,)</f>
        <v>Urban</v>
      </c>
      <c r="BN342" s="86" t="str">
        <f>_xlfn.XLOOKUP(Form_Responses181112[[#This Row],[Sekolah School (Cleansed)]],'Quality Check'!$B$11:$B$14,'Quality Check'!$D$11:$D$14,)</f>
        <v>Controlled Group (CG)</v>
      </c>
    </row>
    <row r="343" spans="1:66" ht="13.2" x14ac:dyDescent="0.25">
      <c r="A343" s="82">
        <v>45574.419446539352</v>
      </c>
      <c r="B343" s="83" t="s">
        <v>943</v>
      </c>
      <c r="C343" s="84" t="s">
        <v>944</v>
      </c>
      <c r="D343" s="83">
        <v>12.5</v>
      </c>
      <c r="E343" s="83">
        <v>0.08</v>
      </c>
      <c r="F343" s="83" t="s">
        <v>423</v>
      </c>
      <c r="G343" s="83" t="s">
        <v>76</v>
      </c>
      <c r="H343" s="83" t="s">
        <v>849</v>
      </c>
      <c r="I343" s="83" t="s">
        <v>63</v>
      </c>
      <c r="J343" s="83" t="s">
        <v>64</v>
      </c>
      <c r="K343" s="83" t="s">
        <v>64</v>
      </c>
      <c r="L343" s="83" t="s">
        <v>64</v>
      </c>
      <c r="M343" s="83" t="s">
        <v>84</v>
      </c>
      <c r="N343" s="83" t="s">
        <v>64</v>
      </c>
      <c r="O343" s="83" t="s">
        <v>84</v>
      </c>
      <c r="P343" s="83" t="s">
        <v>64</v>
      </c>
      <c r="Q343" s="83" t="s">
        <v>64</v>
      </c>
      <c r="R343" s="83" t="s">
        <v>64</v>
      </c>
      <c r="S343" s="83" t="s">
        <v>78</v>
      </c>
      <c r="T343" s="83" t="s">
        <v>64</v>
      </c>
      <c r="U343" s="83" t="s">
        <v>64</v>
      </c>
      <c r="V343" s="83" t="s">
        <v>64</v>
      </c>
      <c r="W343" s="83" t="s">
        <v>64</v>
      </c>
      <c r="X343" s="83" t="s">
        <v>64</v>
      </c>
      <c r="Y343" s="83" t="s">
        <v>64</v>
      </c>
      <c r="Z343" s="83" t="s">
        <v>66</v>
      </c>
      <c r="AA343" s="83" t="s">
        <v>65</v>
      </c>
      <c r="AB343" s="83" t="s">
        <v>66</v>
      </c>
      <c r="AC343" s="83" t="s">
        <v>65</v>
      </c>
      <c r="AD343" s="83" t="s">
        <v>66</v>
      </c>
      <c r="AE343" s="83" t="s">
        <v>66</v>
      </c>
      <c r="AF343" s="83" t="s">
        <v>66</v>
      </c>
      <c r="AG343" s="83" t="s">
        <v>66</v>
      </c>
      <c r="AH343" s="83" t="s">
        <v>79</v>
      </c>
      <c r="AI343" s="83" t="s">
        <v>66</v>
      </c>
      <c r="AJ343" s="83" t="s">
        <v>66</v>
      </c>
      <c r="AK343" s="83" t="s">
        <v>66</v>
      </c>
      <c r="AL343" s="83" t="s">
        <v>66</v>
      </c>
      <c r="AM343" s="83" t="s">
        <v>65</v>
      </c>
      <c r="AN343" s="83" t="s">
        <v>66</v>
      </c>
      <c r="AO343" s="83" t="s">
        <v>66</v>
      </c>
      <c r="AP343" s="83" t="s">
        <v>67</v>
      </c>
      <c r="AQ343" s="83" t="s">
        <v>85</v>
      </c>
      <c r="AR343" s="83" t="s">
        <v>73</v>
      </c>
      <c r="AS343" s="83" t="s">
        <v>68</v>
      </c>
      <c r="AT343" s="83" t="s">
        <v>69</v>
      </c>
      <c r="AU343" s="83" t="s">
        <v>93</v>
      </c>
      <c r="AV343" s="83" t="s">
        <v>71</v>
      </c>
      <c r="AW343" s="83" t="s">
        <v>72</v>
      </c>
      <c r="AX343" s="83" t="s">
        <v>63</v>
      </c>
      <c r="AY343" s="83" t="s">
        <v>63</v>
      </c>
      <c r="AZ343" s="83" t="s">
        <v>72</v>
      </c>
      <c r="BA343" s="83" t="s">
        <v>63</v>
      </c>
      <c r="BB343" s="83" t="s">
        <v>72</v>
      </c>
      <c r="BC343" s="83" t="s">
        <v>73</v>
      </c>
      <c r="BD343" s="83"/>
      <c r="BE343" s="83" t="s">
        <v>73</v>
      </c>
      <c r="BF343" s="83"/>
      <c r="BG343" s="87" t="s">
        <v>846</v>
      </c>
      <c r="BH343" s="86" t="s">
        <v>60</v>
      </c>
      <c r="BI343" s="76" t="s">
        <v>1414</v>
      </c>
      <c r="BJ343">
        <f t="shared" si="10"/>
        <v>13</v>
      </c>
      <c r="BK343" s="87">
        <f t="shared" si="11"/>
        <v>49</v>
      </c>
      <c r="BL343" s="87"/>
      <c r="BM343" s="86" t="str">
        <f>_xlfn.XLOOKUP(Form_Responses181112[[#This Row],[Sekolah School (Cleansed)]],'Quality Check'!$B$11:$B$14,'Quality Check'!$C$11:$C$14,)</f>
        <v>Urban</v>
      </c>
      <c r="BN343" s="86" t="str">
        <f>_xlfn.XLOOKUP(Form_Responses181112[[#This Row],[Sekolah School (Cleansed)]],'Quality Check'!$B$11:$B$14,'Quality Check'!$D$11:$D$14,)</f>
        <v>Controlled Group (CG)</v>
      </c>
    </row>
    <row r="344" spans="1:66" ht="13.2" x14ac:dyDescent="0.25">
      <c r="A344" s="82">
        <v>45574.419505543978</v>
      </c>
      <c r="B344" s="83" t="s">
        <v>945</v>
      </c>
      <c r="C344" s="84" t="s">
        <v>946</v>
      </c>
      <c r="D344" s="83">
        <v>100</v>
      </c>
      <c r="E344" s="83">
        <v>0.42</v>
      </c>
      <c r="F344" s="83" t="s">
        <v>423</v>
      </c>
      <c r="G344" s="83" t="s">
        <v>76</v>
      </c>
      <c r="H344" s="83" t="s">
        <v>887</v>
      </c>
      <c r="I344" s="83" t="s">
        <v>63</v>
      </c>
      <c r="J344" s="83" t="s">
        <v>64</v>
      </c>
      <c r="K344" s="83" t="s">
        <v>78</v>
      </c>
      <c r="L344" s="83" t="s">
        <v>64</v>
      </c>
      <c r="M344" s="83" t="s">
        <v>64</v>
      </c>
      <c r="N344" s="83" t="s">
        <v>64</v>
      </c>
      <c r="O344" s="83" t="s">
        <v>78</v>
      </c>
      <c r="P344" s="83" t="s">
        <v>84</v>
      </c>
      <c r="Q344" s="83" t="s">
        <v>84</v>
      </c>
      <c r="R344" s="83" t="s">
        <v>84</v>
      </c>
      <c r="S344" s="83" t="s">
        <v>78</v>
      </c>
      <c r="T344" s="83" t="s">
        <v>84</v>
      </c>
      <c r="U344" s="83" t="s">
        <v>78</v>
      </c>
      <c r="V344" s="83" t="s">
        <v>64</v>
      </c>
      <c r="W344" s="83" t="s">
        <v>64</v>
      </c>
      <c r="X344" s="83" t="s">
        <v>64</v>
      </c>
      <c r="Y344" s="83" t="s">
        <v>64</v>
      </c>
      <c r="Z344" s="83" t="s">
        <v>66</v>
      </c>
      <c r="AA344" s="83" t="s">
        <v>65</v>
      </c>
      <c r="AB344" s="83" t="s">
        <v>65</v>
      </c>
      <c r="AC344" s="83" t="s">
        <v>65</v>
      </c>
      <c r="AD344" s="83" t="s">
        <v>66</v>
      </c>
      <c r="AE344" s="83" t="s">
        <v>65</v>
      </c>
      <c r="AF344" s="83" t="s">
        <v>65</v>
      </c>
      <c r="AG344" s="83" t="s">
        <v>65</v>
      </c>
      <c r="AH344" s="83" t="s">
        <v>66</v>
      </c>
      <c r="AI344" s="83" t="s">
        <v>79</v>
      </c>
      <c r="AJ344" s="83" t="s">
        <v>66</v>
      </c>
      <c r="AK344" s="83" t="s">
        <v>66</v>
      </c>
      <c r="AL344" s="83" t="s">
        <v>66</v>
      </c>
      <c r="AM344" s="83" t="s">
        <v>66</v>
      </c>
      <c r="AN344" s="83" t="s">
        <v>66</v>
      </c>
      <c r="AO344" s="83" t="s">
        <v>79</v>
      </c>
      <c r="AP344" s="83" t="s">
        <v>67</v>
      </c>
      <c r="AQ344" s="83" t="s">
        <v>80</v>
      </c>
      <c r="AR344" s="83" t="s">
        <v>86</v>
      </c>
      <c r="AS344" s="83" t="s">
        <v>947</v>
      </c>
      <c r="AT344" s="83" t="s">
        <v>169</v>
      </c>
      <c r="AU344" s="83" t="s">
        <v>70</v>
      </c>
      <c r="AV344" s="83" t="s">
        <v>71</v>
      </c>
      <c r="AW344" s="83" t="s">
        <v>72</v>
      </c>
      <c r="AX344" s="83" t="s">
        <v>73</v>
      </c>
      <c r="AY344" s="83" t="s">
        <v>63</v>
      </c>
      <c r="AZ344" s="83" t="s">
        <v>73</v>
      </c>
      <c r="BA344" s="83" t="s">
        <v>63</v>
      </c>
      <c r="BB344" s="83" t="s">
        <v>72</v>
      </c>
      <c r="BC344" s="83" t="s">
        <v>73</v>
      </c>
      <c r="BD344" s="83"/>
      <c r="BE344" s="83" t="s">
        <v>73</v>
      </c>
      <c r="BF344" s="83"/>
      <c r="BG344" s="87" t="s">
        <v>846</v>
      </c>
      <c r="BH344" s="86" t="s">
        <v>60</v>
      </c>
      <c r="BI344" s="76" t="s">
        <v>1414</v>
      </c>
      <c r="BJ344">
        <f t="shared" si="10"/>
        <v>7</v>
      </c>
      <c r="BK344" s="87">
        <f t="shared" si="11"/>
        <v>53</v>
      </c>
      <c r="BL344" s="87"/>
      <c r="BM344" s="86" t="str">
        <f>_xlfn.XLOOKUP(Form_Responses181112[[#This Row],[Sekolah School (Cleansed)]],'Quality Check'!$B$11:$B$14,'Quality Check'!$C$11:$C$14,)</f>
        <v>Urban</v>
      </c>
      <c r="BN344" s="86" t="str">
        <f>_xlfn.XLOOKUP(Form_Responses181112[[#This Row],[Sekolah School (Cleansed)]],'Quality Check'!$B$11:$B$14,'Quality Check'!$D$11:$D$14,)</f>
        <v>Controlled Group (CG)</v>
      </c>
    </row>
    <row r="345" spans="1:66" ht="13.2" x14ac:dyDescent="0.25">
      <c r="A345" s="82">
        <v>45574.422032002316</v>
      </c>
      <c r="B345" s="83" t="s">
        <v>948</v>
      </c>
      <c r="C345" s="84" t="s">
        <v>949</v>
      </c>
      <c r="D345" s="83">
        <v>100</v>
      </c>
      <c r="E345" s="83">
        <v>0.5</v>
      </c>
      <c r="F345" s="83" t="s">
        <v>114</v>
      </c>
      <c r="G345" s="83" t="s">
        <v>539</v>
      </c>
      <c r="H345" s="83" t="s">
        <v>846</v>
      </c>
      <c r="I345" s="83" t="s">
        <v>63</v>
      </c>
      <c r="J345" s="83" t="s">
        <v>64</v>
      </c>
      <c r="K345" s="83" t="s">
        <v>84</v>
      </c>
      <c r="L345" s="83" t="s">
        <v>64</v>
      </c>
      <c r="M345" s="83" t="s">
        <v>84</v>
      </c>
      <c r="N345" s="83" t="s">
        <v>64</v>
      </c>
      <c r="O345" s="83" t="s">
        <v>64</v>
      </c>
      <c r="P345" s="83" t="s">
        <v>84</v>
      </c>
      <c r="Q345" s="83" t="s">
        <v>64</v>
      </c>
      <c r="R345" s="83" t="s">
        <v>64</v>
      </c>
      <c r="S345" s="83" t="s">
        <v>84</v>
      </c>
      <c r="T345" s="83" t="s">
        <v>64</v>
      </c>
      <c r="U345" s="83" t="s">
        <v>64</v>
      </c>
      <c r="V345" s="83" t="s">
        <v>78</v>
      </c>
      <c r="W345" s="83" t="s">
        <v>84</v>
      </c>
      <c r="X345" s="83" t="s">
        <v>84</v>
      </c>
      <c r="Y345" s="83" t="s">
        <v>84</v>
      </c>
      <c r="Z345" s="83" t="s">
        <v>65</v>
      </c>
      <c r="AA345" s="83" t="s">
        <v>79</v>
      </c>
      <c r="AB345" s="83" t="s">
        <v>79</v>
      </c>
      <c r="AC345" s="83" t="s">
        <v>79</v>
      </c>
      <c r="AD345" s="83" t="s">
        <v>66</v>
      </c>
      <c r="AE345" s="83" t="s">
        <v>79</v>
      </c>
      <c r="AF345" s="83" t="s">
        <v>79</v>
      </c>
      <c r="AG345" s="83" t="s">
        <v>65</v>
      </c>
      <c r="AH345" s="83" t="s">
        <v>66</v>
      </c>
      <c r="AI345" s="83" t="s">
        <v>79</v>
      </c>
      <c r="AJ345" s="83" t="s">
        <v>101</v>
      </c>
      <c r="AK345" s="83" t="s">
        <v>66</v>
      </c>
      <c r="AL345" s="83" t="s">
        <v>66</v>
      </c>
      <c r="AM345" s="83" t="s">
        <v>65</v>
      </c>
      <c r="AN345" s="83" t="s">
        <v>66</v>
      </c>
      <c r="AO345" s="83" t="s">
        <v>66</v>
      </c>
      <c r="AP345" s="83" t="s">
        <v>67</v>
      </c>
      <c r="AQ345" s="83" t="s">
        <v>67</v>
      </c>
      <c r="AR345" s="83" t="s">
        <v>63</v>
      </c>
      <c r="AS345" s="83" t="s">
        <v>950</v>
      </c>
      <c r="AT345" s="83" t="s">
        <v>87</v>
      </c>
      <c r="AU345" s="83" t="s">
        <v>67</v>
      </c>
      <c r="AV345" s="83" t="s">
        <v>132</v>
      </c>
      <c r="AW345" s="83" t="s">
        <v>73</v>
      </c>
      <c r="AX345" s="83" t="s">
        <v>72</v>
      </c>
      <c r="AY345" s="83" t="s">
        <v>73</v>
      </c>
      <c r="AZ345" s="83" t="s">
        <v>73</v>
      </c>
      <c r="BA345" s="83" t="s">
        <v>73</v>
      </c>
      <c r="BB345" s="83" t="s">
        <v>73</v>
      </c>
      <c r="BC345" s="83" t="s">
        <v>73</v>
      </c>
      <c r="BD345" s="83"/>
      <c r="BE345" s="83" t="s">
        <v>73</v>
      </c>
      <c r="BF345" s="83"/>
      <c r="BG345" s="87" t="s">
        <v>846</v>
      </c>
      <c r="BH345" s="87" t="s">
        <v>114</v>
      </c>
      <c r="BI345" s="76" t="s">
        <v>1414</v>
      </c>
      <c r="BJ345">
        <f t="shared" si="10"/>
        <v>8</v>
      </c>
      <c r="BK345" s="87">
        <f t="shared" si="11"/>
        <v>46</v>
      </c>
      <c r="BL345" s="87"/>
      <c r="BM345" s="86" t="str">
        <f>_xlfn.XLOOKUP(Form_Responses181112[[#This Row],[Sekolah School (Cleansed)]],'Quality Check'!$B$11:$B$14,'Quality Check'!$C$11:$C$14,)</f>
        <v>Urban</v>
      </c>
      <c r="BN345" s="86" t="str">
        <f>_xlfn.XLOOKUP(Form_Responses181112[[#This Row],[Sekolah School (Cleansed)]],'Quality Check'!$B$11:$B$14,'Quality Check'!$D$11:$D$14,)</f>
        <v>Controlled Group (CG)</v>
      </c>
    </row>
    <row r="346" spans="1:66" ht="13.2" x14ac:dyDescent="0.25">
      <c r="A346" s="82">
        <v>45574.422495775463</v>
      </c>
      <c r="B346" s="83" t="s">
        <v>951</v>
      </c>
      <c r="C346" s="84" t="s">
        <v>952</v>
      </c>
      <c r="D346" s="83">
        <v>100</v>
      </c>
      <c r="E346" s="83">
        <v>0.83</v>
      </c>
      <c r="F346" s="83" t="s">
        <v>114</v>
      </c>
      <c r="G346" s="83" t="s">
        <v>76</v>
      </c>
      <c r="H346" s="83" t="s">
        <v>887</v>
      </c>
      <c r="I346" s="83" t="s">
        <v>63</v>
      </c>
      <c r="J346" s="83" t="s">
        <v>64</v>
      </c>
      <c r="K346" s="83" t="s">
        <v>64</v>
      </c>
      <c r="L346" s="83" t="s">
        <v>64</v>
      </c>
      <c r="M346" s="83" t="s">
        <v>84</v>
      </c>
      <c r="N346" s="83" t="s">
        <v>84</v>
      </c>
      <c r="O346" s="83" t="s">
        <v>64</v>
      </c>
      <c r="P346" s="83" t="s">
        <v>64</v>
      </c>
      <c r="Q346" s="83" t="s">
        <v>64</v>
      </c>
      <c r="R346" s="83" t="s">
        <v>64</v>
      </c>
      <c r="S346" s="83" t="s">
        <v>64</v>
      </c>
      <c r="T346" s="83" t="s">
        <v>64</v>
      </c>
      <c r="U346" s="83" t="s">
        <v>64</v>
      </c>
      <c r="V346" s="83" t="s">
        <v>64</v>
      </c>
      <c r="W346" s="83" t="s">
        <v>64</v>
      </c>
      <c r="X346" s="83" t="s">
        <v>64</v>
      </c>
      <c r="Y346" s="83" t="s">
        <v>64</v>
      </c>
      <c r="Z346" s="83" t="s">
        <v>66</v>
      </c>
      <c r="AA346" s="83" t="s">
        <v>66</v>
      </c>
      <c r="AB346" s="83" t="s">
        <v>66</v>
      </c>
      <c r="AC346" s="83" t="s">
        <v>66</v>
      </c>
      <c r="AD346" s="83" t="s">
        <v>66</v>
      </c>
      <c r="AE346" s="83" t="s">
        <v>66</v>
      </c>
      <c r="AF346" s="83" t="s">
        <v>66</v>
      </c>
      <c r="AG346" s="83" t="s">
        <v>66</v>
      </c>
      <c r="AH346" s="83" t="s">
        <v>66</v>
      </c>
      <c r="AI346" s="83" t="s">
        <v>79</v>
      </c>
      <c r="AJ346" s="83" t="s">
        <v>65</v>
      </c>
      <c r="AK346" s="83" t="s">
        <v>65</v>
      </c>
      <c r="AL346" s="83" t="s">
        <v>66</v>
      </c>
      <c r="AM346" s="83" t="s">
        <v>79</v>
      </c>
      <c r="AN346" s="83" t="s">
        <v>65</v>
      </c>
      <c r="AO346" s="83" t="s">
        <v>65</v>
      </c>
      <c r="AP346" s="83" t="s">
        <v>85</v>
      </c>
      <c r="AQ346" s="83" t="s">
        <v>151</v>
      </c>
      <c r="AR346" s="83" t="s">
        <v>63</v>
      </c>
      <c r="AS346" s="83" t="s">
        <v>68</v>
      </c>
      <c r="AT346" s="83" t="s">
        <v>69</v>
      </c>
      <c r="AU346" s="83" t="s">
        <v>70</v>
      </c>
      <c r="AV346" s="83" t="s">
        <v>71</v>
      </c>
      <c r="AW346" s="83" t="s">
        <v>72</v>
      </c>
      <c r="AX346" s="83" t="s">
        <v>72</v>
      </c>
      <c r="AY346" s="83" t="s">
        <v>63</v>
      </c>
      <c r="AZ346" s="83" t="s">
        <v>72</v>
      </c>
      <c r="BA346" s="83" t="s">
        <v>63</v>
      </c>
      <c r="BB346" s="83" t="s">
        <v>72</v>
      </c>
      <c r="BC346" s="83" t="s">
        <v>73</v>
      </c>
      <c r="BD346" s="83"/>
      <c r="BE346" s="83" t="s">
        <v>73</v>
      </c>
      <c r="BF346" s="83"/>
      <c r="BG346" s="87" t="s">
        <v>846</v>
      </c>
      <c r="BH346" s="87" t="s">
        <v>114</v>
      </c>
      <c r="BI346" s="76" t="s">
        <v>1414</v>
      </c>
      <c r="BJ346">
        <f t="shared" si="10"/>
        <v>14</v>
      </c>
      <c r="BK346" s="87">
        <f t="shared" si="11"/>
        <v>51</v>
      </c>
      <c r="BL346" s="87"/>
      <c r="BM346" s="86" t="str">
        <f>_xlfn.XLOOKUP(Form_Responses181112[[#This Row],[Sekolah School (Cleansed)]],'Quality Check'!$B$11:$B$14,'Quality Check'!$C$11:$C$14,)</f>
        <v>Urban</v>
      </c>
      <c r="BN346" s="86" t="str">
        <f>_xlfn.XLOOKUP(Form_Responses181112[[#This Row],[Sekolah School (Cleansed)]],'Quality Check'!$B$11:$B$14,'Quality Check'!$D$11:$D$14,)</f>
        <v>Controlled Group (CG)</v>
      </c>
    </row>
    <row r="347" spans="1:66" ht="13.2" x14ac:dyDescent="0.25">
      <c r="A347" s="82">
        <v>45574.423333460647</v>
      </c>
      <c r="B347" s="83" t="s">
        <v>953</v>
      </c>
      <c r="C347" s="84" t="s">
        <v>954</v>
      </c>
      <c r="D347" s="83">
        <v>18.75</v>
      </c>
      <c r="E347" s="83">
        <v>0.28999999999999998</v>
      </c>
      <c r="F347" s="83" t="s">
        <v>423</v>
      </c>
      <c r="G347" s="83" t="s">
        <v>76</v>
      </c>
      <c r="H347" s="83" t="s">
        <v>846</v>
      </c>
      <c r="I347" s="83" t="s">
        <v>63</v>
      </c>
      <c r="J347" s="83" t="s">
        <v>78</v>
      </c>
      <c r="K347" s="83" t="s">
        <v>78</v>
      </c>
      <c r="L347" s="83" t="s">
        <v>64</v>
      </c>
      <c r="M347" s="83" t="s">
        <v>78</v>
      </c>
      <c r="N347" s="83" t="s">
        <v>84</v>
      </c>
      <c r="O347" s="83" t="s">
        <v>78</v>
      </c>
      <c r="P347" s="83" t="s">
        <v>64</v>
      </c>
      <c r="Q347" s="83" t="s">
        <v>64</v>
      </c>
      <c r="R347" s="83" t="s">
        <v>64</v>
      </c>
      <c r="S347" s="83" t="s">
        <v>64</v>
      </c>
      <c r="T347" s="83" t="s">
        <v>64</v>
      </c>
      <c r="U347" s="83" t="s">
        <v>64</v>
      </c>
      <c r="V347" s="83" t="s">
        <v>64</v>
      </c>
      <c r="W347" s="83" t="s">
        <v>64</v>
      </c>
      <c r="X347" s="83" t="s">
        <v>64</v>
      </c>
      <c r="Y347" s="83" t="s">
        <v>64</v>
      </c>
      <c r="Z347" s="83" t="s">
        <v>65</v>
      </c>
      <c r="AA347" s="83" t="s">
        <v>65</v>
      </c>
      <c r="AB347" s="83" t="s">
        <v>65</v>
      </c>
      <c r="AC347" s="83" t="s">
        <v>65</v>
      </c>
      <c r="AD347" s="83" t="s">
        <v>65</v>
      </c>
      <c r="AE347" s="83" t="s">
        <v>65</v>
      </c>
      <c r="AF347" s="83" t="s">
        <v>66</v>
      </c>
      <c r="AG347" s="83" t="s">
        <v>66</v>
      </c>
      <c r="AH347" s="83" t="s">
        <v>66</v>
      </c>
      <c r="AI347" s="83" t="s">
        <v>101</v>
      </c>
      <c r="AJ347" s="83" t="s">
        <v>65</v>
      </c>
      <c r="AK347" s="83" t="s">
        <v>66</v>
      </c>
      <c r="AL347" s="83" t="s">
        <v>65</v>
      </c>
      <c r="AM347" s="83" t="s">
        <v>66</v>
      </c>
      <c r="AN347" s="83" t="s">
        <v>66</v>
      </c>
      <c r="AO347" s="83" t="s">
        <v>66</v>
      </c>
      <c r="AP347" s="83" t="s">
        <v>85</v>
      </c>
      <c r="AQ347" s="83" t="s">
        <v>85</v>
      </c>
      <c r="AR347" s="83" t="s">
        <v>63</v>
      </c>
      <c r="AS347" s="83" t="s">
        <v>81</v>
      </c>
      <c r="AT347" s="83" t="s">
        <v>87</v>
      </c>
      <c r="AU347" s="83" t="s">
        <v>67</v>
      </c>
      <c r="AV347" s="83" t="s">
        <v>132</v>
      </c>
      <c r="AW347" s="83" t="s">
        <v>72</v>
      </c>
      <c r="AX347" s="83" t="s">
        <v>63</v>
      </c>
      <c r="AY347" s="83" t="s">
        <v>73</v>
      </c>
      <c r="AZ347" s="83" t="s">
        <v>72</v>
      </c>
      <c r="BA347" s="83" t="s">
        <v>72</v>
      </c>
      <c r="BB347" s="83" t="s">
        <v>73</v>
      </c>
      <c r="BC347" s="83" t="s">
        <v>73</v>
      </c>
      <c r="BD347" s="83"/>
      <c r="BE347" s="83" t="s">
        <v>73</v>
      </c>
      <c r="BF347" s="83"/>
      <c r="BG347" s="87" t="s">
        <v>846</v>
      </c>
      <c r="BH347" s="86" t="s">
        <v>60</v>
      </c>
      <c r="BI347" s="76" t="s">
        <v>1414</v>
      </c>
      <c r="BJ347">
        <f t="shared" si="10"/>
        <v>12</v>
      </c>
      <c r="BK347" s="87">
        <f t="shared" si="11"/>
        <v>57</v>
      </c>
      <c r="BL347" s="87"/>
      <c r="BM347" s="86" t="str">
        <f>_xlfn.XLOOKUP(Form_Responses181112[[#This Row],[Sekolah School (Cleansed)]],'Quality Check'!$B$11:$B$14,'Quality Check'!$C$11:$C$14,)</f>
        <v>Urban</v>
      </c>
      <c r="BN347" s="86" t="str">
        <f>_xlfn.XLOOKUP(Form_Responses181112[[#This Row],[Sekolah School (Cleansed)]],'Quality Check'!$B$11:$B$14,'Quality Check'!$D$11:$D$14,)</f>
        <v>Controlled Group (CG)</v>
      </c>
    </row>
    <row r="348" spans="1:66" ht="13.2" x14ac:dyDescent="0.25">
      <c r="A348" s="82">
        <v>45574.423917106484</v>
      </c>
      <c r="B348" s="83" t="s">
        <v>955</v>
      </c>
      <c r="C348" s="84" t="s">
        <v>956</v>
      </c>
      <c r="D348" s="83">
        <v>100</v>
      </c>
      <c r="E348" s="83">
        <v>0.79</v>
      </c>
      <c r="F348" s="83" t="s">
        <v>114</v>
      </c>
      <c r="G348" s="83" t="s">
        <v>539</v>
      </c>
      <c r="H348" s="83" t="s">
        <v>957</v>
      </c>
      <c r="I348" s="83" t="s">
        <v>63</v>
      </c>
      <c r="J348" s="83" t="s">
        <v>78</v>
      </c>
      <c r="K348" s="83" t="s">
        <v>78</v>
      </c>
      <c r="L348" s="83" t="s">
        <v>64</v>
      </c>
      <c r="M348" s="83" t="s">
        <v>84</v>
      </c>
      <c r="N348" s="83" t="s">
        <v>84</v>
      </c>
      <c r="O348" s="83" t="s">
        <v>84</v>
      </c>
      <c r="P348" s="83" t="s">
        <v>84</v>
      </c>
      <c r="Q348" s="83" t="s">
        <v>64</v>
      </c>
      <c r="R348" s="83" t="s">
        <v>64</v>
      </c>
      <c r="S348" s="83" t="s">
        <v>84</v>
      </c>
      <c r="T348" s="83" t="s">
        <v>64</v>
      </c>
      <c r="U348" s="83" t="s">
        <v>64</v>
      </c>
      <c r="V348" s="83" t="s">
        <v>64</v>
      </c>
      <c r="W348" s="83" t="s">
        <v>84</v>
      </c>
      <c r="X348" s="83" t="s">
        <v>84</v>
      </c>
      <c r="Y348" s="83" t="s">
        <v>64</v>
      </c>
      <c r="Z348" s="83" t="s">
        <v>66</v>
      </c>
      <c r="AA348" s="83" t="s">
        <v>66</v>
      </c>
      <c r="AB348" s="83" t="s">
        <v>65</v>
      </c>
      <c r="AC348" s="83" t="s">
        <v>66</v>
      </c>
      <c r="AD348" s="83" t="s">
        <v>66</v>
      </c>
      <c r="AE348" s="83" t="s">
        <v>66</v>
      </c>
      <c r="AF348" s="83" t="s">
        <v>65</v>
      </c>
      <c r="AG348" s="83" t="s">
        <v>66</v>
      </c>
      <c r="AH348" s="83" t="s">
        <v>66</v>
      </c>
      <c r="AI348" s="83" t="s">
        <v>65</v>
      </c>
      <c r="AJ348" s="83" t="s">
        <v>66</v>
      </c>
      <c r="AK348" s="83" t="s">
        <v>79</v>
      </c>
      <c r="AL348" s="83" t="s">
        <v>79</v>
      </c>
      <c r="AM348" s="83" t="s">
        <v>65</v>
      </c>
      <c r="AN348" s="83" t="s">
        <v>66</v>
      </c>
      <c r="AO348" s="83" t="s">
        <v>66</v>
      </c>
      <c r="AP348" s="83" t="s">
        <v>67</v>
      </c>
      <c r="AQ348" s="83" t="s">
        <v>67</v>
      </c>
      <c r="AR348" s="83" t="s">
        <v>86</v>
      </c>
      <c r="AS348" s="83" t="s">
        <v>81</v>
      </c>
      <c r="AT348" s="83" t="s">
        <v>169</v>
      </c>
      <c r="AU348" s="83" t="s">
        <v>93</v>
      </c>
      <c r="AV348" s="83" t="s">
        <v>71</v>
      </c>
      <c r="AW348" s="83" t="s">
        <v>72</v>
      </c>
      <c r="AX348" s="83" t="s">
        <v>72</v>
      </c>
      <c r="AY348" s="83" t="s">
        <v>63</v>
      </c>
      <c r="AZ348" s="83" t="s">
        <v>72</v>
      </c>
      <c r="BA348" s="83" t="s">
        <v>63</v>
      </c>
      <c r="BB348" s="83" t="s">
        <v>72</v>
      </c>
      <c r="BC348" s="83" t="s">
        <v>73</v>
      </c>
      <c r="BD348" s="83" t="s">
        <v>116</v>
      </c>
      <c r="BE348" s="83" t="s">
        <v>73</v>
      </c>
      <c r="BF348" s="83"/>
      <c r="BG348" s="87" t="s">
        <v>846</v>
      </c>
      <c r="BH348" s="87" t="s">
        <v>114</v>
      </c>
      <c r="BI348" s="76" t="s">
        <v>1414</v>
      </c>
      <c r="BJ348">
        <f t="shared" si="10"/>
        <v>7</v>
      </c>
      <c r="BK348" s="87">
        <f t="shared" si="11"/>
        <v>47</v>
      </c>
      <c r="BL348" s="87"/>
      <c r="BM348" s="86" t="str">
        <f>_xlfn.XLOOKUP(Form_Responses181112[[#This Row],[Sekolah School (Cleansed)]],'Quality Check'!$B$11:$B$14,'Quality Check'!$C$11:$C$14,)</f>
        <v>Urban</v>
      </c>
      <c r="BN348" s="86" t="str">
        <f>_xlfn.XLOOKUP(Form_Responses181112[[#This Row],[Sekolah School (Cleansed)]],'Quality Check'!$B$11:$B$14,'Quality Check'!$D$11:$D$14,)</f>
        <v>Controlled Group (CG)</v>
      </c>
    </row>
    <row r="349" spans="1:66" ht="13.2" x14ac:dyDescent="0.25">
      <c r="A349" s="82">
        <v>45574.426121956014</v>
      </c>
      <c r="B349" s="83" t="s">
        <v>958</v>
      </c>
      <c r="C349" s="84" t="s">
        <v>959</v>
      </c>
      <c r="D349" s="83">
        <v>100</v>
      </c>
      <c r="E349" s="83">
        <v>0.92</v>
      </c>
      <c r="F349" s="83" t="s">
        <v>114</v>
      </c>
      <c r="G349" s="83" t="s">
        <v>76</v>
      </c>
      <c r="H349" s="83" t="s">
        <v>887</v>
      </c>
      <c r="I349" s="83" t="s">
        <v>63</v>
      </c>
      <c r="J349" s="83" t="s">
        <v>64</v>
      </c>
      <c r="K349" s="83" t="s">
        <v>64</v>
      </c>
      <c r="L349" s="83" t="s">
        <v>64</v>
      </c>
      <c r="M349" s="83" t="s">
        <v>84</v>
      </c>
      <c r="N349" s="83" t="s">
        <v>78</v>
      </c>
      <c r="O349" s="83" t="s">
        <v>64</v>
      </c>
      <c r="P349" s="83" t="s">
        <v>64</v>
      </c>
      <c r="Q349" s="83" t="s">
        <v>64</v>
      </c>
      <c r="R349" s="83" t="s">
        <v>64</v>
      </c>
      <c r="S349" s="83" t="s">
        <v>64</v>
      </c>
      <c r="T349" s="83" t="s">
        <v>64</v>
      </c>
      <c r="U349" s="83" t="s">
        <v>64</v>
      </c>
      <c r="V349" s="83" t="s">
        <v>64</v>
      </c>
      <c r="W349" s="83" t="s">
        <v>64</v>
      </c>
      <c r="X349" s="83" t="s">
        <v>64</v>
      </c>
      <c r="Y349" s="83" t="s">
        <v>64</v>
      </c>
      <c r="Z349" s="83" t="s">
        <v>65</v>
      </c>
      <c r="AA349" s="83" t="s">
        <v>65</v>
      </c>
      <c r="AB349" s="83" t="s">
        <v>65</v>
      </c>
      <c r="AC349" s="83" t="s">
        <v>65</v>
      </c>
      <c r="AD349" s="83" t="s">
        <v>65</v>
      </c>
      <c r="AE349" s="83" t="s">
        <v>65</v>
      </c>
      <c r="AF349" s="83" t="s">
        <v>65</v>
      </c>
      <c r="AG349" s="83" t="s">
        <v>65</v>
      </c>
      <c r="AH349" s="83" t="s">
        <v>65</v>
      </c>
      <c r="AI349" s="83" t="s">
        <v>101</v>
      </c>
      <c r="AJ349" s="83" t="s">
        <v>65</v>
      </c>
      <c r="AK349" s="83" t="s">
        <v>65</v>
      </c>
      <c r="AL349" s="83" t="s">
        <v>65</v>
      </c>
      <c r="AM349" s="83" t="s">
        <v>65</v>
      </c>
      <c r="AN349" s="83" t="s">
        <v>65</v>
      </c>
      <c r="AO349" s="83" t="s">
        <v>65</v>
      </c>
      <c r="AP349" s="83" t="s">
        <v>67</v>
      </c>
      <c r="AQ349" s="83" t="s">
        <v>67</v>
      </c>
      <c r="AR349" s="83" t="s">
        <v>86</v>
      </c>
      <c r="AS349" s="83" t="s">
        <v>960</v>
      </c>
      <c r="AT349" s="83" t="s">
        <v>87</v>
      </c>
      <c r="AU349" s="83" t="s">
        <v>70</v>
      </c>
      <c r="AV349" s="83" t="s">
        <v>71</v>
      </c>
      <c r="AW349" s="83" t="s">
        <v>72</v>
      </c>
      <c r="AX349" s="83" t="s">
        <v>72</v>
      </c>
      <c r="AY349" s="83" t="s">
        <v>72</v>
      </c>
      <c r="AZ349" s="83" t="s">
        <v>72</v>
      </c>
      <c r="BA349" s="83" t="s">
        <v>72</v>
      </c>
      <c r="BB349" s="83" t="s">
        <v>72</v>
      </c>
      <c r="BC349" s="83" t="s">
        <v>73</v>
      </c>
      <c r="BD349" s="83"/>
      <c r="BE349" s="83" t="s">
        <v>73</v>
      </c>
      <c r="BF349" s="83"/>
      <c r="BG349" s="87" t="s">
        <v>846</v>
      </c>
      <c r="BH349" s="87" t="s">
        <v>114</v>
      </c>
      <c r="BI349" s="76" t="s">
        <v>1414</v>
      </c>
      <c r="BJ349">
        <f t="shared" si="10"/>
        <v>14</v>
      </c>
      <c r="BK349" s="87">
        <f t="shared" si="11"/>
        <v>64</v>
      </c>
      <c r="BL349" s="87"/>
      <c r="BM349" s="86" t="str">
        <f>_xlfn.XLOOKUP(Form_Responses181112[[#This Row],[Sekolah School (Cleansed)]],'Quality Check'!$B$11:$B$14,'Quality Check'!$C$11:$C$14,)</f>
        <v>Urban</v>
      </c>
      <c r="BN349" s="86" t="str">
        <f>_xlfn.XLOOKUP(Form_Responses181112[[#This Row],[Sekolah School (Cleansed)]],'Quality Check'!$B$11:$B$14,'Quality Check'!$D$11:$D$14,)</f>
        <v>Controlled Group (CG)</v>
      </c>
    </row>
    <row r="350" spans="1:66" ht="13.2" x14ac:dyDescent="0.25">
      <c r="A350" s="82">
        <v>45574.42763431713</v>
      </c>
      <c r="B350" s="83" t="s">
        <v>961</v>
      </c>
      <c r="C350" s="84" t="s">
        <v>962</v>
      </c>
      <c r="D350" s="83">
        <v>4.5</v>
      </c>
      <c r="E350" s="83">
        <v>0.17</v>
      </c>
      <c r="F350" s="83" t="s">
        <v>423</v>
      </c>
      <c r="G350" s="83" t="s">
        <v>76</v>
      </c>
      <c r="H350" s="83" t="s">
        <v>846</v>
      </c>
      <c r="I350" s="83" t="s">
        <v>63</v>
      </c>
      <c r="J350" s="83" t="s">
        <v>64</v>
      </c>
      <c r="K350" s="83" t="s">
        <v>64</v>
      </c>
      <c r="L350" s="83" t="s">
        <v>64</v>
      </c>
      <c r="M350" s="83" t="s">
        <v>84</v>
      </c>
      <c r="N350" s="83" t="s">
        <v>84</v>
      </c>
      <c r="O350" s="83" t="s">
        <v>64</v>
      </c>
      <c r="P350" s="83" t="s">
        <v>84</v>
      </c>
      <c r="Q350" s="83" t="s">
        <v>84</v>
      </c>
      <c r="R350" s="83" t="s">
        <v>64</v>
      </c>
      <c r="S350" s="83" t="s">
        <v>64</v>
      </c>
      <c r="T350" s="83" t="s">
        <v>64</v>
      </c>
      <c r="U350" s="83" t="s">
        <v>84</v>
      </c>
      <c r="V350" s="83" t="s">
        <v>64</v>
      </c>
      <c r="W350" s="83" t="s">
        <v>64</v>
      </c>
      <c r="X350" s="83" t="s">
        <v>84</v>
      </c>
      <c r="Y350" s="83" t="s">
        <v>64</v>
      </c>
      <c r="Z350" s="83" t="s">
        <v>66</v>
      </c>
      <c r="AA350" s="83" t="s">
        <v>66</v>
      </c>
      <c r="AB350" s="83" t="s">
        <v>66</v>
      </c>
      <c r="AC350" s="83" t="s">
        <v>66</v>
      </c>
      <c r="AD350" s="83" t="s">
        <v>66</v>
      </c>
      <c r="AE350" s="83" t="s">
        <v>66</v>
      </c>
      <c r="AF350" s="83" t="s">
        <v>66</v>
      </c>
      <c r="AG350" s="83" t="s">
        <v>66</v>
      </c>
      <c r="AH350" s="83" t="s">
        <v>66</v>
      </c>
      <c r="AI350" s="83" t="s">
        <v>79</v>
      </c>
      <c r="AJ350" s="83" t="s">
        <v>66</v>
      </c>
      <c r="AK350" s="83" t="s">
        <v>66</v>
      </c>
      <c r="AL350" s="83" t="s">
        <v>66</v>
      </c>
      <c r="AM350" s="83" t="s">
        <v>66</v>
      </c>
      <c r="AN350" s="83" t="s">
        <v>66</v>
      </c>
      <c r="AO350" s="83" t="s">
        <v>66</v>
      </c>
      <c r="AP350" s="83" t="s">
        <v>85</v>
      </c>
      <c r="AQ350" s="83" t="s">
        <v>85</v>
      </c>
      <c r="AR350" s="83" t="s">
        <v>86</v>
      </c>
      <c r="AS350" s="83" t="s">
        <v>252</v>
      </c>
      <c r="AT350" s="83" t="s">
        <v>169</v>
      </c>
      <c r="AU350" s="83" t="s">
        <v>93</v>
      </c>
      <c r="AV350" s="83" t="s">
        <v>469</v>
      </c>
      <c r="AW350" s="83" t="s">
        <v>72</v>
      </c>
      <c r="AX350" s="83" t="s">
        <v>73</v>
      </c>
      <c r="AY350" s="83" t="s">
        <v>63</v>
      </c>
      <c r="AZ350" s="83" t="s">
        <v>72</v>
      </c>
      <c r="BA350" s="83" t="s">
        <v>63</v>
      </c>
      <c r="BB350" s="83" t="s">
        <v>63</v>
      </c>
      <c r="BC350" s="83" t="s">
        <v>73</v>
      </c>
      <c r="BD350" s="83"/>
      <c r="BE350" s="83" t="s">
        <v>73</v>
      </c>
      <c r="BF350" s="83"/>
      <c r="BG350" s="87" t="s">
        <v>846</v>
      </c>
      <c r="BH350" s="86" t="s">
        <v>60</v>
      </c>
      <c r="BI350" s="76" t="s">
        <v>1414</v>
      </c>
      <c r="BJ350">
        <f t="shared" si="10"/>
        <v>10</v>
      </c>
      <c r="BK350" s="87">
        <f t="shared" si="11"/>
        <v>48</v>
      </c>
      <c r="BL350" s="87"/>
      <c r="BM350" s="86" t="str">
        <f>_xlfn.XLOOKUP(Form_Responses181112[[#This Row],[Sekolah School (Cleansed)]],'Quality Check'!$B$11:$B$14,'Quality Check'!$C$11:$C$14,)</f>
        <v>Urban</v>
      </c>
      <c r="BN350" s="86" t="str">
        <f>_xlfn.XLOOKUP(Form_Responses181112[[#This Row],[Sekolah School (Cleansed)]],'Quality Check'!$B$11:$B$14,'Quality Check'!$D$11:$D$14,)</f>
        <v>Controlled Group (CG)</v>
      </c>
    </row>
    <row r="351" spans="1:66" ht="13.2" x14ac:dyDescent="0.25">
      <c r="A351" s="82">
        <v>45574.428479768518</v>
      </c>
      <c r="B351" s="83" t="s">
        <v>963</v>
      </c>
      <c r="C351" s="84" t="s">
        <v>964</v>
      </c>
      <c r="D351" s="83">
        <v>5.4</v>
      </c>
      <c r="E351" s="83">
        <v>0.25</v>
      </c>
      <c r="F351" s="83" t="s">
        <v>114</v>
      </c>
      <c r="G351" s="83" t="s">
        <v>76</v>
      </c>
      <c r="H351" s="83" t="s">
        <v>846</v>
      </c>
      <c r="I351" s="83" t="s">
        <v>63</v>
      </c>
      <c r="J351" s="83" t="s">
        <v>64</v>
      </c>
      <c r="K351" s="83" t="s">
        <v>84</v>
      </c>
      <c r="L351" s="83" t="s">
        <v>64</v>
      </c>
      <c r="M351" s="83" t="s">
        <v>78</v>
      </c>
      <c r="N351" s="83" t="s">
        <v>64</v>
      </c>
      <c r="O351" s="83" t="s">
        <v>64</v>
      </c>
      <c r="P351" s="83" t="s">
        <v>64</v>
      </c>
      <c r="Q351" s="83" t="s">
        <v>64</v>
      </c>
      <c r="R351" s="83" t="s">
        <v>64</v>
      </c>
      <c r="S351" s="83" t="s">
        <v>64</v>
      </c>
      <c r="T351" s="83" t="s">
        <v>64</v>
      </c>
      <c r="U351" s="83" t="s">
        <v>64</v>
      </c>
      <c r="V351" s="83" t="s">
        <v>64</v>
      </c>
      <c r="W351" s="83" t="s">
        <v>64</v>
      </c>
      <c r="X351" s="83" t="s">
        <v>64</v>
      </c>
      <c r="Y351" s="83" t="s">
        <v>64</v>
      </c>
      <c r="Z351" s="83" t="s">
        <v>65</v>
      </c>
      <c r="AA351" s="83" t="s">
        <v>66</v>
      </c>
      <c r="AB351" s="83" t="s">
        <v>66</v>
      </c>
      <c r="AC351" s="83" t="s">
        <v>65</v>
      </c>
      <c r="AD351" s="83" t="s">
        <v>66</v>
      </c>
      <c r="AE351" s="83" t="s">
        <v>65</v>
      </c>
      <c r="AF351" s="83" t="s">
        <v>65</v>
      </c>
      <c r="AG351" s="83" t="s">
        <v>66</v>
      </c>
      <c r="AH351" s="83" t="s">
        <v>66</v>
      </c>
      <c r="AI351" s="83" t="s">
        <v>66</v>
      </c>
      <c r="AJ351" s="83" t="s">
        <v>65</v>
      </c>
      <c r="AK351" s="83" t="s">
        <v>65</v>
      </c>
      <c r="AL351" s="83" t="s">
        <v>65</v>
      </c>
      <c r="AM351" s="83" t="s">
        <v>65</v>
      </c>
      <c r="AN351" s="83" t="s">
        <v>66</v>
      </c>
      <c r="AO351" s="83" t="s">
        <v>66</v>
      </c>
      <c r="AP351" s="83" t="s">
        <v>80</v>
      </c>
      <c r="AQ351" s="83" t="s">
        <v>80</v>
      </c>
      <c r="AR351" s="83" t="s">
        <v>63</v>
      </c>
      <c r="AS351" s="83" t="s">
        <v>965</v>
      </c>
      <c r="AT351" s="83" t="s">
        <v>69</v>
      </c>
      <c r="AU351" s="83" t="s">
        <v>70</v>
      </c>
      <c r="AV351" s="83" t="s">
        <v>71</v>
      </c>
      <c r="AW351" s="83" t="s">
        <v>73</v>
      </c>
      <c r="AX351" s="83" t="s">
        <v>72</v>
      </c>
      <c r="AY351" s="83" t="s">
        <v>72</v>
      </c>
      <c r="AZ351" s="83" t="s">
        <v>73</v>
      </c>
      <c r="BA351" s="83" t="s">
        <v>72</v>
      </c>
      <c r="BB351" s="83" t="s">
        <v>72</v>
      </c>
      <c r="BC351" s="83" t="s">
        <v>73</v>
      </c>
      <c r="BD351" s="83">
        <v>0</v>
      </c>
      <c r="BE351" s="83" t="s">
        <v>73</v>
      </c>
      <c r="BF351" s="83"/>
      <c r="BG351" s="87" t="s">
        <v>846</v>
      </c>
      <c r="BH351" s="87" t="s">
        <v>114</v>
      </c>
      <c r="BI351" s="76" t="s">
        <v>1414</v>
      </c>
      <c r="BJ351">
        <f t="shared" si="10"/>
        <v>15</v>
      </c>
      <c r="BK351" s="87">
        <f t="shared" si="11"/>
        <v>55</v>
      </c>
      <c r="BL351" s="87"/>
      <c r="BM351" s="86" t="str">
        <f>_xlfn.XLOOKUP(Form_Responses181112[[#This Row],[Sekolah School (Cleansed)]],'Quality Check'!$B$11:$B$14,'Quality Check'!$C$11:$C$14,)</f>
        <v>Urban</v>
      </c>
      <c r="BN351" s="86" t="str">
        <f>_xlfn.XLOOKUP(Form_Responses181112[[#This Row],[Sekolah School (Cleansed)]],'Quality Check'!$B$11:$B$14,'Quality Check'!$D$11:$D$14,)</f>
        <v>Controlled Group (CG)</v>
      </c>
    </row>
    <row r="352" spans="1:66" ht="13.2" x14ac:dyDescent="0.25">
      <c r="A352" s="82">
        <v>45574.429001655095</v>
      </c>
      <c r="B352" s="83" t="s">
        <v>966</v>
      </c>
      <c r="C352" s="84" t="s">
        <v>967</v>
      </c>
      <c r="D352" s="83">
        <v>3.6</v>
      </c>
      <c r="E352" s="83">
        <v>0.13</v>
      </c>
      <c r="F352" s="83" t="s">
        <v>423</v>
      </c>
      <c r="G352" s="83" t="s">
        <v>76</v>
      </c>
      <c r="H352" s="83" t="s">
        <v>968</v>
      </c>
      <c r="I352" s="83" t="s">
        <v>63</v>
      </c>
      <c r="J352" s="83" t="s">
        <v>64</v>
      </c>
      <c r="K352" s="83" t="s">
        <v>64</v>
      </c>
      <c r="L352" s="83" t="s">
        <v>64</v>
      </c>
      <c r="M352" s="83" t="s">
        <v>84</v>
      </c>
      <c r="N352" s="83" t="s">
        <v>84</v>
      </c>
      <c r="O352" s="83" t="s">
        <v>64</v>
      </c>
      <c r="P352" s="83" t="s">
        <v>84</v>
      </c>
      <c r="Q352" s="83" t="s">
        <v>64</v>
      </c>
      <c r="R352" s="83" t="s">
        <v>84</v>
      </c>
      <c r="S352" s="83" t="s">
        <v>64</v>
      </c>
      <c r="T352" s="83" t="s">
        <v>64</v>
      </c>
      <c r="U352" s="83" t="s">
        <v>84</v>
      </c>
      <c r="V352" s="83" t="s">
        <v>64</v>
      </c>
      <c r="W352" s="83" t="s">
        <v>64</v>
      </c>
      <c r="X352" s="83" t="s">
        <v>64</v>
      </c>
      <c r="Y352" s="83" t="s">
        <v>64</v>
      </c>
      <c r="Z352" s="83" t="s">
        <v>65</v>
      </c>
      <c r="AA352" s="83" t="s">
        <v>65</v>
      </c>
      <c r="AB352" s="83" t="s">
        <v>79</v>
      </c>
      <c r="AC352" s="83" t="s">
        <v>66</v>
      </c>
      <c r="AD352" s="83" t="s">
        <v>66</v>
      </c>
      <c r="AE352" s="83" t="s">
        <v>66</v>
      </c>
      <c r="AF352" s="83" t="s">
        <v>66</v>
      </c>
      <c r="AG352" s="83" t="s">
        <v>65</v>
      </c>
      <c r="AH352" s="83" t="s">
        <v>65</v>
      </c>
      <c r="AI352" s="83" t="s">
        <v>66</v>
      </c>
      <c r="AJ352" s="83" t="s">
        <v>66</v>
      </c>
      <c r="AK352" s="83" t="s">
        <v>65</v>
      </c>
      <c r="AL352" s="83" t="s">
        <v>66</v>
      </c>
      <c r="AM352" s="83" t="s">
        <v>66</v>
      </c>
      <c r="AN352" s="83" t="s">
        <v>79</v>
      </c>
      <c r="AO352" s="83" t="s">
        <v>79</v>
      </c>
      <c r="AP352" s="83" t="s">
        <v>67</v>
      </c>
      <c r="AQ352" s="83" t="s">
        <v>67</v>
      </c>
      <c r="AR352" s="83" t="s">
        <v>86</v>
      </c>
      <c r="AS352" s="83" t="s">
        <v>969</v>
      </c>
      <c r="AT352" s="83" t="s">
        <v>69</v>
      </c>
      <c r="AU352" s="83" t="s">
        <v>93</v>
      </c>
      <c r="AV352" s="83" t="s">
        <v>71</v>
      </c>
      <c r="AW352" s="83" t="s">
        <v>63</v>
      </c>
      <c r="AX352" s="83" t="s">
        <v>73</v>
      </c>
      <c r="AY352" s="83" t="s">
        <v>73</v>
      </c>
      <c r="AZ352" s="83" t="s">
        <v>63</v>
      </c>
      <c r="BA352" s="83" t="s">
        <v>63</v>
      </c>
      <c r="BB352" s="83" t="s">
        <v>73</v>
      </c>
      <c r="BC352" s="83" t="s">
        <v>73</v>
      </c>
      <c r="BD352" s="83"/>
      <c r="BE352" s="83" t="s">
        <v>73</v>
      </c>
      <c r="BF352" s="83"/>
      <c r="BG352" s="87" t="s">
        <v>846</v>
      </c>
      <c r="BH352" s="86" t="s">
        <v>60</v>
      </c>
      <c r="BI352" s="76" t="s">
        <v>1414</v>
      </c>
      <c r="BJ352">
        <f t="shared" si="10"/>
        <v>11</v>
      </c>
      <c r="BK352" s="87">
        <f t="shared" si="11"/>
        <v>49</v>
      </c>
      <c r="BL352" s="87"/>
      <c r="BM352" s="86" t="str">
        <f>_xlfn.XLOOKUP(Form_Responses181112[[#This Row],[Sekolah School (Cleansed)]],'Quality Check'!$B$11:$B$14,'Quality Check'!$C$11:$C$14,)</f>
        <v>Urban</v>
      </c>
      <c r="BN352" s="86" t="str">
        <f>_xlfn.XLOOKUP(Form_Responses181112[[#This Row],[Sekolah School (Cleansed)]],'Quality Check'!$B$11:$B$14,'Quality Check'!$D$11:$D$14,)</f>
        <v>Controlled Group (CG)</v>
      </c>
    </row>
    <row r="353" spans="1:66" ht="13.2" x14ac:dyDescent="0.25">
      <c r="A353" s="82">
        <v>45574.430007002316</v>
      </c>
      <c r="B353" s="83" t="s">
        <v>970</v>
      </c>
      <c r="C353" s="84" t="s">
        <v>971</v>
      </c>
      <c r="D353" s="83">
        <v>9.82</v>
      </c>
      <c r="E353" s="83">
        <v>0.71</v>
      </c>
      <c r="F353" s="83" t="s">
        <v>423</v>
      </c>
      <c r="G353" s="83" t="s">
        <v>76</v>
      </c>
      <c r="H353" s="83" t="s">
        <v>846</v>
      </c>
      <c r="I353" s="83" t="s">
        <v>73</v>
      </c>
      <c r="J353" s="83" t="s">
        <v>64</v>
      </c>
      <c r="K353" s="83" t="s">
        <v>64</v>
      </c>
      <c r="L353" s="83" t="s">
        <v>64</v>
      </c>
      <c r="M353" s="83" t="s">
        <v>84</v>
      </c>
      <c r="N353" s="83" t="s">
        <v>64</v>
      </c>
      <c r="O353" s="83" t="s">
        <v>64</v>
      </c>
      <c r="P353" s="83" t="s">
        <v>64</v>
      </c>
      <c r="Q353" s="83" t="s">
        <v>64</v>
      </c>
      <c r="R353" s="83" t="s">
        <v>64</v>
      </c>
      <c r="S353" s="83" t="s">
        <v>64</v>
      </c>
      <c r="T353" s="83" t="s">
        <v>64</v>
      </c>
      <c r="U353" s="83" t="s">
        <v>64</v>
      </c>
      <c r="V353" s="83" t="s">
        <v>64</v>
      </c>
      <c r="W353" s="83" t="s">
        <v>64</v>
      </c>
      <c r="X353" s="83" t="s">
        <v>64</v>
      </c>
      <c r="Y353" s="83" t="s">
        <v>64</v>
      </c>
      <c r="Z353" s="83" t="s">
        <v>66</v>
      </c>
      <c r="AA353" s="83" t="s">
        <v>66</v>
      </c>
      <c r="AB353" s="83" t="s">
        <v>66</v>
      </c>
      <c r="AC353" s="83" t="s">
        <v>66</v>
      </c>
      <c r="AD353" s="83" t="s">
        <v>66</v>
      </c>
      <c r="AE353" s="83" t="s">
        <v>66</v>
      </c>
      <c r="AF353" s="83" t="s">
        <v>66</v>
      </c>
      <c r="AG353" s="83" t="s">
        <v>66</v>
      </c>
      <c r="AH353" s="83" t="s">
        <v>66</v>
      </c>
      <c r="AI353" s="83" t="s">
        <v>79</v>
      </c>
      <c r="AJ353" s="83" t="s">
        <v>66</v>
      </c>
      <c r="AK353" s="83" t="s">
        <v>66</v>
      </c>
      <c r="AL353" s="83" t="s">
        <v>66</v>
      </c>
      <c r="AM353" s="83" t="s">
        <v>66</v>
      </c>
      <c r="AN353" s="83" t="s">
        <v>66</v>
      </c>
      <c r="AO353" s="83" t="s">
        <v>66</v>
      </c>
      <c r="AP353" s="83" t="s">
        <v>85</v>
      </c>
      <c r="AQ353" s="83" t="s">
        <v>85</v>
      </c>
      <c r="AR353" s="83" t="s">
        <v>63</v>
      </c>
      <c r="AS353" s="83" t="s">
        <v>223</v>
      </c>
      <c r="AT353" s="83" t="s">
        <v>69</v>
      </c>
      <c r="AU353" s="83" t="s">
        <v>70</v>
      </c>
      <c r="AV353" s="83" t="s">
        <v>71</v>
      </c>
      <c r="AW353" s="83" t="s">
        <v>72</v>
      </c>
      <c r="AX353" s="83" t="s">
        <v>73</v>
      </c>
      <c r="AY353" s="83" t="s">
        <v>72</v>
      </c>
      <c r="AZ353" s="83" t="s">
        <v>73</v>
      </c>
      <c r="BA353" s="83" t="s">
        <v>72</v>
      </c>
      <c r="BB353" s="83" t="s">
        <v>73</v>
      </c>
      <c r="BC353" s="83" t="s">
        <v>73</v>
      </c>
      <c r="BD353" s="83"/>
      <c r="BE353" s="83" t="s">
        <v>73</v>
      </c>
      <c r="BF353" s="83"/>
      <c r="BG353" s="87" t="s">
        <v>846</v>
      </c>
      <c r="BH353" s="86" t="s">
        <v>60</v>
      </c>
      <c r="BI353" s="76" t="s">
        <v>1415</v>
      </c>
      <c r="BJ353">
        <f t="shared" si="10"/>
        <v>15</v>
      </c>
      <c r="BK353" s="87">
        <f t="shared" si="11"/>
        <v>48</v>
      </c>
      <c r="BL353" s="87"/>
      <c r="BM353" s="86" t="str">
        <f>_xlfn.XLOOKUP(Form_Responses181112[[#This Row],[Sekolah School (Cleansed)]],'Quality Check'!$B$11:$B$14,'Quality Check'!$C$11:$C$14,)</f>
        <v>Urban</v>
      </c>
      <c r="BN353" s="86" t="str">
        <f>_xlfn.XLOOKUP(Form_Responses181112[[#This Row],[Sekolah School (Cleansed)]],'Quality Check'!$B$11:$B$14,'Quality Check'!$D$11:$D$14,)</f>
        <v>Controlled Group (CG)</v>
      </c>
    </row>
    <row r="354" spans="1:66" ht="13.2" x14ac:dyDescent="0.25">
      <c r="A354" s="82">
        <v>45574.432827997683</v>
      </c>
      <c r="B354" s="83" t="s">
        <v>972</v>
      </c>
      <c r="C354" s="84" t="s">
        <v>973</v>
      </c>
      <c r="D354" s="83">
        <v>100</v>
      </c>
      <c r="E354" s="83">
        <v>0.13</v>
      </c>
      <c r="F354" s="83" t="s">
        <v>423</v>
      </c>
      <c r="G354" s="83" t="s">
        <v>291</v>
      </c>
      <c r="H354" s="83" t="s">
        <v>922</v>
      </c>
      <c r="I354" s="83" t="s">
        <v>63</v>
      </c>
      <c r="J354" s="83" t="s">
        <v>64</v>
      </c>
      <c r="K354" s="83" t="s">
        <v>64</v>
      </c>
      <c r="L354" s="83" t="s">
        <v>64</v>
      </c>
      <c r="M354" s="83" t="s">
        <v>64</v>
      </c>
      <c r="N354" s="83" t="s">
        <v>64</v>
      </c>
      <c r="O354" s="83" t="s">
        <v>64</v>
      </c>
      <c r="P354" s="83" t="s">
        <v>64</v>
      </c>
      <c r="Q354" s="83" t="s">
        <v>64</v>
      </c>
      <c r="R354" s="83" t="s">
        <v>64</v>
      </c>
      <c r="S354" s="83" t="s">
        <v>64</v>
      </c>
      <c r="T354" s="83" t="s">
        <v>64</v>
      </c>
      <c r="U354" s="83" t="s">
        <v>64</v>
      </c>
      <c r="V354" s="83" t="s">
        <v>64</v>
      </c>
      <c r="W354" s="83" t="s">
        <v>64</v>
      </c>
      <c r="X354" s="83" t="s">
        <v>64</v>
      </c>
      <c r="Y354" s="83" t="s">
        <v>64</v>
      </c>
      <c r="Z354" s="83" t="s">
        <v>65</v>
      </c>
      <c r="AA354" s="83" t="s">
        <v>65</v>
      </c>
      <c r="AB354" s="83" t="s">
        <v>65</v>
      </c>
      <c r="AC354" s="83" t="s">
        <v>65</v>
      </c>
      <c r="AD354" s="83" t="s">
        <v>65</v>
      </c>
      <c r="AE354" s="83" t="s">
        <v>65</v>
      </c>
      <c r="AF354" s="83" t="s">
        <v>65</v>
      </c>
      <c r="AG354" s="83" t="s">
        <v>66</v>
      </c>
      <c r="AH354" s="83" t="s">
        <v>79</v>
      </c>
      <c r="AI354" s="83" t="s">
        <v>79</v>
      </c>
      <c r="AJ354" s="83" t="s">
        <v>66</v>
      </c>
      <c r="AK354" s="83" t="s">
        <v>66</v>
      </c>
      <c r="AL354" s="83" t="s">
        <v>66</v>
      </c>
      <c r="AM354" s="83" t="s">
        <v>66</v>
      </c>
      <c r="AN354" s="83" t="s">
        <v>66</v>
      </c>
      <c r="AO354" s="83" t="s">
        <v>66</v>
      </c>
      <c r="AP354" s="83" t="s">
        <v>67</v>
      </c>
      <c r="AQ354" s="83" t="s">
        <v>80</v>
      </c>
      <c r="AR354" s="83" t="s">
        <v>63</v>
      </c>
      <c r="AS354" s="83" t="s">
        <v>223</v>
      </c>
      <c r="AT354" s="83" t="s">
        <v>87</v>
      </c>
      <c r="AU354" s="83" t="s">
        <v>67</v>
      </c>
      <c r="AV354" s="83" t="s">
        <v>71</v>
      </c>
      <c r="AW354" s="83" t="s">
        <v>63</v>
      </c>
      <c r="AX354" s="83" t="s">
        <v>73</v>
      </c>
      <c r="AY354" s="83" t="s">
        <v>73</v>
      </c>
      <c r="AZ354" s="83" t="s">
        <v>63</v>
      </c>
      <c r="BA354" s="83" t="s">
        <v>72</v>
      </c>
      <c r="BB354" s="83" t="s">
        <v>73</v>
      </c>
      <c r="BC354" s="83" t="s">
        <v>73</v>
      </c>
      <c r="BD354" s="83"/>
      <c r="BE354" s="83" t="s">
        <v>73</v>
      </c>
      <c r="BF354" s="83"/>
      <c r="BG354" s="87" t="s">
        <v>846</v>
      </c>
      <c r="BH354" s="86" t="s">
        <v>60</v>
      </c>
      <c r="BI354" s="76" t="s">
        <v>1414</v>
      </c>
      <c r="BJ354">
        <f t="shared" si="10"/>
        <v>15</v>
      </c>
      <c r="BK354" s="87">
        <f t="shared" si="11"/>
        <v>54</v>
      </c>
      <c r="BL354" s="87"/>
      <c r="BM354" s="86" t="str">
        <f>_xlfn.XLOOKUP(Form_Responses181112[[#This Row],[Sekolah School (Cleansed)]],'Quality Check'!$B$11:$B$14,'Quality Check'!$C$11:$C$14,)</f>
        <v>Urban</v>
      </c>
      <c r="BN354" s="86" t="str">
        <f>_xlfn.XLOOKUP(Form_Responses181112[[#This Row],[Sekolah School (Cleansed)]],'Quality Check'!$B$11:$B$14,'Quality Check'!$D$11:$D$14,)</f>
        <v>Controlled Group (CG)</v>
      </c>
    </row>
    <row r="355" spans="1:66" ht="13.2" x14ac:dyDescent="0.25">
      <c r="A355" s="82">
        <v>45574.434012361111</v>
      </c>
      <c r="B355" s="83" t="s">
        <v>974</v>
      </c>
      <c r="C355" s="84" t="s">
        <v>975</v>
      </c>
      <c r="D355" s="83">
        <v>100</v>
      </c>
      <c r="E355" s="83">
        <v>1.17</v>
      </c>
      <c r="F355" s="83" t="s">
        <v>423</v>
      </c>
      <c r="G355" s="83" t="s">
        <v>291</v>
      </c>
      <c r="H355" s="83" t="s">
        <v>922</v>
      </c>
      <c r="I355" s="83" t="s">
        <v>63</v>
      </c>
      <c r="J355" s="83" t="s">
        <v>145</v>
      </c>
      <c r="K355" s="83" t="s">
        <v>64</v>
      </c>
      <c r="L355" s="83" t="s">
        <v>64</v>
      </c>
      <c r="M355" s="83" t="s">
        <v>84</v>
      </c>
      <c r="N355" s="83" t="s">
        <v>84</v>
      </c>
      <c r="O355" s="83" t="s">
        <v>84</v>
      </c>
      <c r="P355" s="83" t="s">
        <v>84</v>
      </c>
      <c r="Q355" s="83" t="s">
        <v>64</v>
      </c>
      <c r="R355" s="83" t="s">
        <v>64</v>
      </c>
      <c r="S355" s="83" t="s">
        <v>84</v>
      </c>
      <c r="T355" s="83" t="s">
        <v>64</v>
      </c>
      <c r="U355" s="83" t="s">
        <v>64</v>
      </c>
      <c r="V355" s="83" t="s">
        <v>64</v>
      </c>
      <c r="W355" s="83" t="s">
        <v>84</v>
      </c>
      <c r="X355" s="83" t="s">
        <v>84</v>
      </c>
      <c r="Y355" s="83" t="s">
        <v>84</v>
      </c>
      <c r="Z355" s="83" t="s">
        <v>65</v>
      </c>
      <c r="AA355" s="83" t="s">
        <v>65</v>
      </c>
      <c r="AB355" s="83" t="s">
        <v>65</v>
      </c>
      <c r="AC355" s="83" t="s">
        <v>65</v>
      </c>
      <c r="AD355" s="83" t="s">
        <v>65</v>
      </c>
      <c r="AE355" s="83" t="s">
        <v>65</v>
      </c>
      <c r="AF355" s="83" t="s">
        <v>79</v>
      </c>
      <c r="AG355" s="83" t="s">
        <v>65</v>
      </c>
      <c r="AH355" s="83" t="s">
        <v>79</v>
      </c>
      <c r="AI355" s="83" t="s">
        <v>101</v>
      </c>
      <c r="AJ355" s="83" t="s">
        <v>66</v>
      </c>
      <c r="AK355" s="83" t="s">
        <v>66</v>
      </c>
      <c r="AL355" s="83" t="s">
        <v>66</v>
      </c>
      <c r="AM355" s="83" t="s">
        <v>65</v>
      </c>
      <c r="AN355" s="83" t="s">
        <v>66</v>
      </c>
      <c r="AO355" s="83" t="s">
        <v>66</v>
      </c>
      <c r="AP355" s="83" t="s">
        <v>67</v>
      </c>
      <c r="AQ355" s="83" t="s">
        <v>67</v>
      </c>
      <c r="AR355" s="83" t="s">
        <v>86</v>
      </c>
      <c r="AS355" s="83" t="s">
        <v>81</v>
      </c>
      <c r="AT355" s="83" t="s">
        <v>69</v>
      </c>
      <c r="AU355" s="83" t="s">
        <v>93</v>
      </c>
      <c r="AV355" s="83" t="s">
        <v>71</v>
      </c>
      <c r="AW355" s="83" t="s">
        <v>72</v>
      </c>
      <c r="AX355" s="83" t="s">
        <v>72</v>
      </c>
      <c r="AY355" s="83" t="s">
        <v>73</v>
      </c>
      <c r="AZ355" s="83" t="s">
        <v>72</v>
      </c>
      <c r="BA355" s="83" t="s">
        <v>73</v>
      </c>
      <c r="BB355" s="83" t="s">
        <v>73</v>
      </c>
      <c r="BC355" s="83" t="s">
        <v>73</v>
      </c>
      <c r="BD355" s="83" t="s">
        <v>197</v>
      </c>
      <c r="BE355" s="83" t="s">
        <v>73</v>
      </c>
      <c r="BF355" s="83"/>
      <c r="BG355" s="87" t="s">
        <v>846</v>
      </c>
      <c r="BH355" s="86" t="s">
        <v>60</v>
      </c>
      <c r="BI355" s="76" t="s">
        <v>1414</v>
      </c>
      <c r="BJ355">
        <f t="shared" si="10"/>
        <v>7</v>
      </c>
      <c r="BK355" s="87">
        <f t="shared" si="11"/>
        <v>55</v>
      </c>
      <c r="BL355" s="87"/>
      <c r="BM355" s="86" t="str">
        <f>_xlfn.XLOOKUP(Form_Responses181112[[#This Row],[Sekolah School (Cleansed)]],'Quality Check'!$B$11:$B$14,'Quality Check'!$C$11:$C$14,)</f>
        <v>Urban</v>
      </c>
      <c r="BN355" s="86" t="str">
        <f>_xlfn.XLOOKUP(Form_Responses181112[[#This Row],[Sekolah School (Cleansed)]],'Quality Check'!$B$11:$B$14,'Quality Check'!$D$11:$D$14,)</f>
        <v>Controlled Group (CG)</v>
      </c>
    </row>
    <row r="356" spans="1:66" ht="13.2" x14ac:dyDescent="0.25">
      <c r="A356" s="82">
        <v>45574.434827164354</v>
      </c>
      <c r="B356" s="83" t="s">
        <v>976</v>
      </c>
      <c r="C356" s="84" t="s">
        <v>977</v>
      </c>
      <c r="D356" s="83">
        <v>26.79</v>
      </c>
      <c r="E356" s="83">
        <v>0.92</v>
      </c>
      <c r="F356" s="83" t="s">
        <v>423</v>
      </c>
      <c r="G356" s="83" t="s">
        <v>539</v>
      </c>
      <c r="H356" s="83" t="s">
        <v>887</v>
      </c>
      <c r="I356" s="83" t="s">
        <v>63</v>
      </c>
      <c r="J356" s="83" t="s">
        <v>64</v>
      </c>
      <c r="K356" s="83" t="s">
        <v>64</v>
      </c>
      <c r="L356" s="83" t="s">
        <v>64</v>
      </c>
      <c r="M356" s="83" t="s">
        <v>78</v>
      </c>
      <c r="N356" s="83" t="s">
        <v>64</v>
      </c>
      <c r="O356" s="83" t="s">
        <v>64</v>
      </c>
      <c r="P356" s="83" t="s">
        <v>64</v>
      </c>
      <c r="Q356" s="83" t="s">
        <v>64</v>
      </c>
      <c r="R356" s="83" t="s">
        <v>64</v>
      </c>
      <c r="S356" s="83" t="s">
        <v>78</v>
      </c>
      <c r="T356" s="83" t="s">
        <v>64</v>
      </c>
      <c r="U356" s="83" t="s">
        <v>64</v>
      </c>
      <c r="V356" s="83" t="s">
        <v>64</v>
      </c>
      <c r="W356" s="83" t="s">
        <v>64</v>
      </c>
      <c r="X356" s="83" t="s">
        <v>78</v>
      </c>
      <c r="Y356" s="83" t="s">
        <v>64</v>
      </c>
      <c r="Z356" s="83" t="s">
        <v>65</v>
      </c>
      <c r="AA356" s="83" t="s">
        <v>65</v>
      </c>
      <c r="AB356" s="83" t="s">
        <v>66</v>
      </c>
      <c r="AC356" s="83" t="s">
        <v>65</v>
      </c>
      <c r="AD356" s="83" t="s">
        <v>65</v>
      </c>
      <c r="AE356" s="83" t="s">
        <v>66</v>
      </c>
      <c r="AF356" s="83" t="s">
        <v>66</v>
      </c>
      <c r="AG356" s="83" t="s">
        <v>65</v>
      </c>
      <c r="AH356" s="83" t="s">
        <v>65</v>
      </c>
      <c r="AI356" s="83" t="s">
        <v>101</v>
      </c>
      <c r="AJ356" s="83" t="s">
        <v>65</v>
      </c>
      <c r="AK356" s="83" t="s">
        <v>65</v>
      </c>
      <c r="AL356" s="83" t="s">
        <v>66</v>
      </c>
      <c r="AM356" s="83" t="s">
        <v>65</v>
      </c>
      <c r="AN356" s="83" t="s">
        <v>79</v>
      </c>
      <c r="AO356" s="83" t="s">
        <v>66</v>
      </c>
      <c r="AP356" s="83" t="s">
        <v>67</v>
      </c>
      <c r="AQ356" s="83" t="s">
        <v>67</v>
      </c>
      <c r="AR356" s="83" t="s">
        <v>86</v>
      </c>
      <c r="AS356" s="83" t="s">
        <v>978</v>
      </c>
      <c r="AT356" s="83" t="s">
        <v>87</v>
      </c>
      <c r="AU356" s="83" t="s">
        <v>93</v>
      </c>
      <c r="AV356" s="83" t="s">
        <v>71</v>
      </c>
      <c r="AW356" s="83" t="s">
        <v>72</v>
      </c>
      <c r="AX356" s="83" t="s">
        <v>72</v>
      </c>
      <c r="AY356" s="83" t="s">
        <v>73</v>
      </c>
      <c r="AZ356" s="83" t="s">
        <v>72</v>
      </c>
      <c r="BA356" s="83" t="s">
        <v>73</v>
      </c>
      <c r="BB356" s="83" t="s">
        <v>73</v>
      </c>
      <c r="BC356" s="83" t="s">
        <v>73</v>
      </c>
      <c r="BD356" s="83"/>
      <c r="BE356" s="83" t="s">
        <v>73</v>
      </c>
      <c r="BF356" s="83"/>
      <c r="BG356" s="87" t="s">
        <v>846</v>
      </c>
      <c r="BH356" s="86" t="s">
        <v>60</v>
      </c>
      <c r="BI356" s="76" t="s">
        <v>1414</v>
      </c>
      <c r="BJ356">
        <f t="shared" si="10"/>
        <v>14</v>
      </c>
      <c r="BK356" s="87">
        <f t="shared" si="11"/>
        <v>57</v>
      </c>
      <c r="BL356" s="87"/>
      <c r="BM356" s="86" t="str">
        <f>_xlfn.XLOOKUP(Form_Responses181112[[#This Row],[Sekolah School (Cleansed)]],'Quality Check'!$B$11:$B$14,'Quality Check'!$C$11:$C$14,)</f>
        <v>Urban</v>
      </c>
      <c r="BN356" s="86" t="str">
        <f>_xlfn.XLOOKUP(Form_Responses181112[[#This Row],[Sekolah School (Cleansed)]],'Quality Check'!$B$11:$B$14,'Quality Check'!$D$11:$D$14,)</f>
        <v>Controlled Group (CG)</v>
      </c>
    </row>
    <row r="357" spans="1:66" ht="13.2" x14ac:dyDescent="0.25">
      <c r="A357" s="82">
        <v>45574.435602789352</v>
      </c>
      <c r="B357" s="83" t="s">
        <v>979</v>
      </c>
      <c r="C357" s="84" t="s">
        <v>980</v>
      </c>
      <c r="D357" s="83">
        <v>100</v>
      </c>
      <c r="E357" s="83">
        <v>0.25</v>
      </c>
      <c r="F357" s="83" t="s">
        <v>423</v>
      </c>
      <c r="G357" s="83" t="s">
        <v>981</v>
      </c>
      <c r="H357" s="83" t="s">
        <v>846</v>
      </c>
      <c r="I357" s="83" t="s">
        <v>63</v>
      </c>
      <c r="J357" s="83" t="s">
        <v>64</v>
      </c>
      <c r="K357" s="83" t="s">
        <v>78</v>
      </c>
      <c r="L357" s="83" t="s">
        <v>64</v>
      </c>
      <c r="M357" s="83" t="s">
        <v>84</v>
      </c>
      <c r="N357" s="83" t="s">
        <v>84</v>
      </c>
      <c r="O357" s="83" t="s">
        <v>64</v>
      </c>
      <c r="P357" s="83" t="s">
        <v>64</v>
      </c>
      <c r="Q357" s="83" t="s">
        <v>64</v>
      </c>
      <c r="R357" s="83" t="s">
        <v>64</v>
      </c>
      <c r="S357" s="83" t="s">
        <v>78</v>
      </c>
      <c r="T357" s="83" t="s">
        <v>64</v>
      </c>
      <c r="U357" s="83" t="s">
        <v>64</v>
      </c>
      <c r="V357" s="83" t="s">
        <v>64</v>
      </c>
      <c r="W357" s="83" t="s">
        <v>84</v>
      </c>
      <c r="X357" s="83" t="s">
        <v>64</v>
      </c>
      <c r="Y357" s="83" t="s">
        <v>78</v>
      </c>
      <c r="Z357" s="83" t="s">
        <v>66</v>
      </c>
      <c r="AA357" s="83" t="s">
        <v>66</v>
      </c>
      <c r="AB357" s="83" t="s">
        <v>66</v>
      </c>
      <c r="AC357" s="83" t="s">
        <v>66</v>
      </c>
      <c r="AD357" s="83" t="s">
        <v>66</v>
      </c>
      <c r="AE357" s="83" t="s">
        <v>66</v>
      </c>
      <c r="AF357" s="83" t="s">
        <v>79</v>
      </c>
      <c r="AG357" s="83" t="s">
        <v>66</v>
      </c>
      <c r="AH357" s="83" t="s">
        <v>66</v>
      </c>
      <c r="AI357" s="83" t="s">
        <v>66</v>
      </c>
      <c r="AJ357" s="83" t="s">
        <v>66</v>
      </c>
      <c r="AK357" s="83" t="s">
        <v>66</v>
      </c>
      <c r="AL357" s="83" t="s">
        <v>66</v>
      </c>
      <c r="AM357" s="83" t="s">
        <v>66</v>
      </c>
      <c r="AN357" s="83" t="s">
        <v>79</v>
      </c>
      <c r="AO357" s="83" t="s">
        <v>79</v>
      </c>
      <c r="AP357" s="83" t="s">
        <v>67</v>
      </c>
      <c r="AQ357" s="83" t="s">
        <v>80</v>
      </c>
      <c r="AR357" s="83" t="s">
        <v>63</v>
      </c>
      <c r="AS357" s="83" t="s">
        <v>115</v>
      </c>
      <c r="AT357" s="83" t="s">
        <v>169</v>
      </c>
      <c r="AU357" s="83" t="s">
        <v>93</v>
      </c>
      <c r="AV357" s="83" t="s">
        <v>71</v>
      </c>
      <c r="AW357" s="83" t="s">
        <v>72</v>
      </c>
      <c r="AX357" s="83" t="s">
        <v>73</v>
      </c>
      <c r="AY357" s="83" t="s">
        <v>72</v>
      </c>
      <c r="AZ357" s="83" t="s">
        <v>72</v>
      </c>
      <c r="BA357" s="83" t="s">
        <v>73</v>
      </c>
      <c r="BB357" s="83" t="s">
        <v>63</v>
      </c>
      <c r="BC357" s="83" t="s">
        <v>73</v>
      </c>
      <c r="BD357" s="83" t="s">
        <v>982</v>
      </c>
      <c r="BE357" s="83" t="s">
        <v>73</v>
      </c>
      <c r="BF357" s="83"/>
      <c r="BG357" s="87" t="s">
        <v>846</v>
      </c>
      <c r="BH357" s="86" t="s">
        <v>60</v>
      </c>
      <c r="BI357" s="76" t="s">
        <v>1414</v>
      </c>
      <c r="BJ357">
        <f t="shared" si="10"/>
        <v>10</v>
      </c>
      <c r="BK357" s="87">
        <f t="shared" si="11"/>
        <v>44</v>
      </c>
      <c r="BL357" s="87"/>
      <c r="BM357" s="86" t="str">
        <f>_xlfn.XLOOKUP(Form_Responses181112[[#This Row],[Sekolah School (Cleansed)]],'Quality Check'!$B$11:$B$14,'Quality Check'!$C$11:$C$14,)</f>
        <v>Urban</v>
      </c>
      <c r="BN357" s="86" t="str">
        <f>_xlfn.XLOOKUP(Form_Responses181112[[#This Row],[Sekolah School (Cleansed)]],'Quality Check'!$B$11:$B$14,'Quality Check'!$D$11:$D$14,)</f>
        <v>Controlled Group (CG)</v>
      </c>
    </row>
    <row r="358" spans="1:66" ht="13.2" x14ac:dyDescent="0.25">
      <c r="A358" s="82">
        <v>45574.436787789353</v>
      </c>
      <c r="B358" s="83" t="s">
        <v>983</v>
      </c>
      <c r="C358" s="84" t="s">
        <v>984</v>
      </c>
      <c r="D358" s="83">
        <v>13.4</v>
      </c>
      <c r="E358" s="83">
        <v>0.13</v>
      </c>
      <c r="F358" s="83" t="s">
        <v>423</v>
      </c>
      <c r="G358" s="83" t="s">
        <v>76</v>
      </c>
      <c r="H358" s="83" t="s">
        <v>887</v>
      </c>
      <c r="I358" s="83" t="s">
        <v>63</v>
      </c>
      <c r="J358" s="83" t="s">
        <v>64</v>
      </c>
      <c r="K358" s="83" t="s">
        <v>64</v>
      </c>
      <c r="L358" s="83" t="s">
        <v>64</v>
      </c>
      <c r="M358" s="83" t="s">
        <v>78</v>
      </c>
      <c r="N358" s="83" t="s">
        <v>64</v>
      </c>
      <c r="O358" s="83" t="s">
        <v>64</v>
      </c>
      <c r="P358" s="83" t="s">
        <v>84</v>
      </c>
      <c r="Q358" s="83" t="s">
        <v>84</v>
      </c>
      <c r="R358" s="83" t="s">
        <v>64</v>
      </c>
      <c r="S358" s="83" t="s">
        <v>64</v>
      </c>
      <c r="T358" s="83" t="s">
        <v>64</v>
      </c>
      <c r="U358" s="83" t="s">
        <v>84</v>
      </c>
      <c r="V358" s="83" t="s">
        <v>64</v>
      </c>
      <c r="W358" s="83" t="s">
        <v>64</v>
      </c>
      <c r="X358" s="83" t="s">
        <v>64</v>
      </c>
      <c r="Y358" s="83" t="s">
        <v>64</v>
      </c>
      <c r="Z358" s="83" t="s">
        <v>65</v>
      </c>
      <c r="AA358" s="83" t="s">
        <v>65</v>
      </c>
      <c r="AB358" s="83" t="s">
        <v>66</v>
      </c>
      <c r="AC358" s="83" t="s">
        <v>66</v>
      </c>
      <c r="AD358" s="83" t="s">
        <v>65</v>
      </c>
      <c r="AE358" s="83" t="s">
        <v>65</v>
      </c>
      <c r="AF358" s="83" t="s">
        <v>66</v>
      </c>
      <c r="AG358" s="83" t="s">
        <v>65</v>
      </c>
      <c r="AH358" s="83" t="s">
        <v>66</v>
      </c>
      <c r="AI358" s="83" t="s">
        <v>79</v>
      </c>
      <c r="AJ358" s="83" t="s">
        <v>65</v>
      </c>
      <c r="AK358" s="83" t="s">
        <v>65</v>
      </c>
      <c r="AL358" s="83" t="s">
        <v>65</v>
      </c>
      <c r="AM358" s="83" t="s">
        <v>66</v>
      </c>
      <c r="AN358" s="83" t="s">
        <v>65</v>
      </c>
      <c r="AO358" s="83" t="s">
        <v>66</v>
      </c>
      <c r="AP358" s="83" t="s">
        <v>67</v>
      </c>
      <c r="AQ358" s="83" t="s">
        <v>67</v>
      </c>
      <c r="AR358" s="83" t="s">
        <v>63</v>
      </c>
      <c r="AS358" s="83" t="s">
        <v>947</v>
      </c>
      <c r="AT358" s="83" t="s">
        <v>169</v>
      </c>
      <c r="AU358" s="83" t="s">
        <v>70</v>
      </c>
      <c r="AV358" s="83" t="s">
        <v>71</v>
      </c>
      <c r="AW358" s="83" t="s">
        <v>73</v>
      </c>
      <c r="AX358" s="83" t="s">
        <v>63</v>
      </c>
      <c r="AY358" s="83" t="s">
        <v>72</v>
      </c>
      <c r="AZ358" s="83" t="s">
        <v>72</v>
      </c>
      <c r="BA358" s="83" t="s">
        <v>72</v>
      </c>
      <c r="BB358" s="83" t="s">
        <v>63</v>
      </c>
      <c r="BC358" s="83" t="s">
        <v>73</v>
      </c>
      <c r="BD358" s="83"/>
      <c r="BE358" s="83" t="s">
        <v>73</v>
      </c>
      <c r="BF358" s="83"/>
      <c r="BG358" s="87" t="s">
        <v>846</v>
      </c>
      <c r="BH358" s="86" t="s">
        <v>60</v>
      </c>
      <c r="BI358" s="76" t="s">
        <v>1414</v>
      </c>
      <c r="BJ358">
        <f t="shared" si="10"/>
        <v>13</v>
      </c>
      <c r="BK358" s="87">
        <f t="shared" si="11"/>
        <v>57</v>
      </c>
      <c r="BL358" s="87"/>
      <c r="BM358" s="86" t="str">
        <f>_xlfn.XLOOKUP(Form_Responses181112[[#This Row],[Sekolah School (Cleansed)]],'Quality Check'!$B$11:$B$14,'Quality Check'!$C$11:$C$14,)</f>
        <v>Urban</v>
      </c>
      <c r="BN358" s="86" t="str">
        <f>_xlfn.XLOOKUP(Form_Responses181112[[#This Row],[Sekolah School (Cleansed)]],'Quality Check'!$B$11:$B$14,'Quality Check'!$D$11:$D$14,)</f>
        <v>Controlled Group (CG)</v>
      </c>
    </row>
    <row r="359" spans="1:66" ht="13.2" x14ac:dyDescent="0.25">
      <c r="A359" s="82">
        <v>45574.437553425931</v>
      </c>
      <c r="B359" s="83" t="s">
        <v>985</v>
      </c>
      <c r="C359" s="84" t="s">
        <v>986</v>
      </c>
      <c r="D359" s="83">
        <v>79.459999999999994</v>
      </c>
      <c r="E359" s="83">
        <v>0.25</v>
      </c>
      <c r="F359" s="83" t="s">
        <v>423</v>
      </c>
      <c r="G359" s="83" t="s">
        <v>539</v>
      </c>
      <c r="H359" s="83" t="s">
        <v>849</v>
      </c>
      <c r="I359" s="83" t="s">
        <v>63</v>
      </c>
      <c r="J359" s="83" t="s">
        <v>145</v>
      </c>
      <c r="K359" s="83" t="s">
        <v>78</v>
      </c>
      <c r="L359" s="83" t="s">
        <v>64</v>
      </c>
      <c r="M359" s="83" t="s">
        <v>84</v>
      </c>
      <c r="N359" s="83" t="s">
        <v>64</v>
      </c>
      <c r="O359" s="83" t="s">
        <v>64</v>
      </c>
      <c r="P359" s="83" t="s">
        <v>78</v>
      </c>
      <c r="Q359" s="83" t="s">
        <v>64</v>
      </c>
      <c r="R359" s="83" t="s">
        <v>64</v>
      </c>
      <c r="S359" s="83" t="s">
        <v>78</v>
      </c>
      <c r="T359" s="83" t="s">
        <v>64</v>
      </c>
      <c r="U359" s="83" t="s">
        <v>78</v>
      </c>
      <c r="V359" s="83" t="s">
        <v>64</v>
      </c>
      <c r="W359" s="83" t="s">
        <v>78</v>
      </c>
      <c r="X359" s="83" t="s">
        <v>64</v>
      </c>
      <c r="Y359" s="83" t="s">
        <v>64</v>
      </c>
      <c r="Z359" s="83" t="s">
        <v>66</v>
      </c>
      <c r="AA359" s="83" t="s">
        <v>79</v>
      </c>
      <c r="AB359" s="83" t="s">
        <v>66</v>
      </c>
      <c r="AC359" s="83" t="s">
        <v>66</v>
      </c>
      <c r="AD359" s="83" t="s">
        <v>79</v>
      </c>
      <c r="AE359" s="83" t="s">
        <v>66</v>
      </c>
      <c r="AF359" s="83" t="s">
        <v>66</v>
      </c>
      <c r="AG359" s="83" t="s">
        <v>66</v>
      </c>
      <c r="AH359" s="83" t="s">
        <v>66</v>
      </c>
      <c r="AI359" s="83" t="s">
        <v>79</v>
      </c>
      <c r="AJ359" s="83" t="s">
        <v>66</v>
      </c>
      <c r="AK359" s="83" t="s">
        <v>66</v>
      </c>
      <c r="AL359" s="83" t="s">
        <v>66</v>
      </c>
      <c r="AM359" s="83" t="s">
        <v>66</v>
      </c>
      <c r="AN359" s="83" t="s">
        <v>66</v>
      </c>
      <c r="AO359" s="83" t="s">
        <v>66</v>
      </c>
      <c r="AP359" s="83" t="s">
        <v>67</v>
      </c>
      <c r="AQ359" s="83" t="s">
        <v>67</v>
      </c>
      <c r="AR359" s="83" t="s">
        <v>73</v>
      </c>
      <c r="AS359" s="83" t="s">
        <v>987</v>
      </c>
      <c r="AT359" s="83" t="s">
        <v>87</v>
      </c>
      <c r="AU359" s="83" t="s">
        <v>67</v>
      </c>
      <c r="AV359" s="83" t="s">
        <v>67</v>
      </c>
      <c r="AW359" s="83" t="s">
        <v>63</v>
      </c>
      <c r="AX359" s="83" t="s">
        <v>73</v>
      </c>
      <c r="AY359" s="83" t="s">
        <v>63</v>
      </c>
      <c r="AZ359" s="83" t="s">
        <v>73</v>
      </c>
      <c r="BA359" s="83" t="s">
        <v>63</v>
      </c>
      <c r="BB359" s="83" t="s">
        <v>73</v>
      </c>
      <c r="BC359" s="83" t="s">
        <v>73</v>
      </c>
      <c r="BD359" s="83" t="s">
        <v>197</v>
      </c>
      <c r="BE359" s="83" t="s">
        <v>73</v>
      </c>
      <c r="BF359" s="83" t="s">
        <v>122</v>
      </c>
      <c r="BG359" s="87" t="s">
        <v>846</v>
      </c>
      <c r="BH359" s="86" t="s">
        <v>60</v>
      </c>
      <c r="BI359" s="76" t="s">
        <v>1414</v>
      </c>
      <c r="BJ359">
        <f t="shared" si="10"/>
        <v>9</v>
      </c>
      <c r="BK359" s="87">
        <f t="shared" si="11"/>
        <v>46</v>
      </c>
      <c r="BL359" s="87"/>
      <c r="BM359" s="86" t="str">
        <f>_xlfn.XLOOKUP(Form_Responses181112[[#This Row],[Sekolah School (Cleansed)]],'Quality Check'!$B$11:$B$14,'Quality Check'!$C$11:$C$14,)</f>
        <v>Urban</v>
      </c>
      <c r="BN359" s="86" t="str">
        <f>_xlfn.XLOOKUP(Form_Responses181112[[#This Row],[Sekolah School (Cleansed)]],'Quality Check'!$B$11:$B$14,'Quality Check'!$D$11:$D$14,)</f>
        <v>Controlled Group (CG)</v>
      </c>
    </row>
    <row r="360" spans="1:66" ht="13.2" x14ac:dyDescent="0.25">
      <c r="A360" s="82">
        <v>45574.439279120372</v>
      </c>
      <c r="B360" s="83" t="s">
        <v>988</v>
      </c>
      <c r="C360" s="84" t="s">
        <v>989</v>
      </c>
      <c r="D360" s="83">
        <v>50</v>
      </c>
      <c r="E360" s="83">
        <v>0.25</v>
      </c>
      <c r="F360" s="83" t="s">
        <v>423</v>
      </c>
      <c r="G360" s="83" t="s">
        <v>76</v>
      </c>
      <c r="H360" s="83" t="s">
        <v>849</v>
      </c>
      <c r="I360" s="83" t="s">
        <v>63</v>
      </c>
      <c r="J360" s="83" t="s">
        <v>64</v>
      </c>
      <c r="K360" s="83" t="s">
        <v>64</v>
      </c>
      <c r="L360" s="83" t="s">
        <v>64</v>
      </c>
      <c r="M360" s="83" t="s">
        <v>84</v>
      </c>
      <c r="N360" s="83" t="s">
        <v>64</v>
      </c>
      <c r="O360" s="83" t="s">
        <v>64</v>
      </c>
      <c r="P360" s="83" t="s">
        <v>84</v>
      </c>
      <c r="Q360" s="83" t="s">
        <v>84</v>
      </c>
      <c r="R360" s="83" t="s">
        <v>64</v>
      </c>
      <c r="S360" s="83" t="s">
        <v>84</v>
      </c>
      <c r="T360" s="83" t="s">
        <v>64</v>
      </c>
      <c r="U360" s="83" t="s">
        <v>64</v>
      </c>
      <c r="V360" s="83" t="s">
        <v>84</v>
      </c>
      <c r="W360" s="83" t="s">
        <v>64</v>
      </c>
      <c r="X360" s="83" t="s">
        <v>64</v>
      </c>
      <c r="Y360" s="83" t="s">
        <v>84</v>
      </c>
      <c r="Z360" s="83" t="s">
        <v>66</v>
      </c>
      <c r="AA360" s="83" t="s">
        <v>66</v>
      </c>
      <c r="AB360" s="83" t="s">
        <v>66</v>
      </c>
      <c r="AC360" s="83" t="s">
        <v>66</v>
      </c>
      <c r="AD360" s="83" t="s">
        <v>66</v>
      </c>
      <c r="AE360" s="83" t="s">
        <v>66</v>
      </c>
      <c r="AF360" s="83" t="s">
        <v>79</v>
      </c>
      <c r="AG360" s="83" t="s">
        <v>66</v>
      </c>
      <c r="AH360" s="83" t="s">
        <v>79</v>
      </c>
      <c r="AI360" s="83" t="s">
        <v>79</v>
      </c>
      <c r="AJ360" s="83" t="s">
        <v>66</v>
      </c>
      <c r="AK360" s="83" t="s">
        <v>66</v>
      </c>
      <c r="AL360" s="83" t="s">
        <v>66</v>
      </c>
      <c r="AM360" s="83" t="s">
        <v>66</v>
      </c>
      <c r="AN360" s="83" t="s">
        <v>79</v>
      </c>
      <c r="AO360" s="83" t="s">
        <v>66</v>
      </c>
      <c r="AP360" s="83" t="s">
        <v>67</v>
      </c>
      <c r="AQ360" s="83" t="s">
        <v>67</v>
      </c>
      <c r="AR360" s="83" t="s">
        <v>86</v>
      </c>
      <c r="AS360" s="83" t="s">
        <v>990</v>
      </c>
      <c r="AT360" s="83" t="s">
        <v>87</v>
      </c>
      <c r="AU360" s="83" t="s">
        <v>93</v>
      </c>
      <c r="AV360" s="83" t="s">
        <v>71</v>
      </c>
      <c r="AW360" s="83" t="s">
        <v>73</v>
      </c>
      <c r="AX360" s="83" t="s">
        <v>73</v>
      </c>
      <c r="AY360" s="83" t="s">
        <v>72</v>
      </c>
      <c r="AZ360" s="83" t="s">
        <v>73</v>
      </c>
      <c r="BA360" s="83" t="s">
        <v>63</v>
      </c>
      <c r="BB360" s="83" t="s">
        <v>73</v>
      </c>
      <c r="BC360" s="83" t="s">
        <v>73</v>
      </c>
      <c r="BD360" s="83"/>
      <c r="BE360" s="83" t="s">
        <v>73</v>
      </c>
      <c r="BF360" s="83"/>
      <c r="BG360" s="87" t="s">
        <v>846</v>
      </c>
      <c r="BH360" s="86" t="s">
        <v>60</v>
      </c>
      <c r="BI360" s="76" t="s">
        <v>1414</v>
      </c>
      <c r="BJ360">
        <f t="shared" si="10"/>
        <v>10</v>
      </c>
      <c r="BK360" s="87">
        <f t="shared" si="11"/>
        <v>45</v>
      </c>
      <c r="BL360" s="87"/>
      <c r="BM360" s="86" t="str">
        <f>_xlfn.XLOOKUP(Form_Responses181112[[#This Row],[Sekolah School (Cleansed)]],'Quality Check'!$B$11:$B$14,'Quality Check'!$C$11:$C$14,)</f>
        <v>Urban</v>
      </c>
      <c r="BN360" s="86" t="str">
        <f>_xlfn.XLOOKUP(Form_Responses181112[[#This Row],[Sekolah School (Cleansed)]],'Quality Check'!$B$11:$B$14,'Quality Check'!$D$11:$D$14,)</f>
        <v>Controlled Group (CG)</v>
      </c>
    </row>
    <row r="361" spans="1:66" ht="13.2" x14ac:dyDescent="0.25">
      <c r="A361" s="82">
        <v>45574.439649525462</v>
      </c>
      <c r="B361" s="83" t="s">
        <v>991</v>
      </c>
      <c r="C361" s="84" t="s">
        <v>992</v>
      </c>
      <c r="D361" s="83">
        <v>25</v>
      </c>
      <c r="E361" s="83">
        <v>0.17</v>
      </c>
      <c r="F361" s="83" t="s">
        <v>423</v>
      </c>
      <c r="G361" s="83" t="s">
        <v>76</v>
      </c>
      <c r="H361" s="83" t="s">
        <v>863</v>
      </c>
      <c r="I361" s="83" t="s">
        <v>63</v>
      </c>
      <c r="J361" s="83" t="s">
        <v>64</v>
      </c>
      <c r="K361" s="83" t="s">
        <v>64</v>
      </c>
      <c r="L361" s="83" t="s">
        <v>64</v>
      </c>
      <c r="M361" s="83" t="s">
        <v>84</v>
      </c>
      <c r="N361" s="83" t="s">
        <v>84</v>
      </c>
      <c r="O361" s="83" t="s">
        <v>64</v>
      </c>
      <c r="P361" s="83" t="s">
        <v>84</v>
      </c>
      <c r="Q361" s="83" t="s">
        <v>64</v>
      </c>
      <c r="R361" s="83" t="s">
        <v>64</v>
      </c>
      <c r="S361" s="83" t="s">
        <v>64</v>
      </c>
      <c r="T361" s="83" t="s">
        <v>64</v>
      </c>
      <c r="U361" s="83" t="s">
        <v>64</v>
      </c>
      <c r="V361" s="83" t="s">
        <v>64</v>
      </c>
      <c r="W361" s="83" t="s">
        <v>64</v>
      </c>
      <c r="X361" s="83" t="s">
        <v>84</v>
      </c>
      <c r="Y361" s="83" t="s">
        <v>64</v>
      </c>
      <c r="Z361" s="83" t="s">
        <v>65</v>
      </c>
      <c r="AA361" s="83" t="s">
        <v>65</v>
      </c>
      <c r="AB361" s="83" t="s">
        <v>66</v>
      </c>
      <c r="AC361" s="83" t="s">
        <v>66</v>
      </c>
      <c r="AD361" s="83" t="s">
        <v>65</v>
      </c>
      <c r="AE361" s="83" t="s">
        <v>66</v>
      </c>
      <c r="AF361" s="83" t="s">
        <v>66</v>
      </c>
      <c r="AG361" s="83" t="s">
        <v>66</v>
      </c>
      <c r="AH361" s="83" t="s">
        <v>65</v>
      </c>
      <c r="AI361" s="83" t="s">
        <v>65</v>
      </c>
      <c r="AJ361" s="83" t="s">
        <v>66</v>
      </c>
      <c r="AK361" s="83" t="s">
        <v>66</v>
      </c>
      <c r="AL361" s="83" t="s">
        <v>65</v>
      </c>
      <c r="AM361" s="83" t="s">
        <v>65</v>
      </c>
      <c r="AN361" s="83" t="s">
        <v>65</v>
      </c>
      <c r="AO361" s="83" t="s">
        <v>65</v>
      </c>
      <c r="AP361" s="83" t="s">
        <v>67</v>
      </c>
      <c r="AQ361" s="83" t="s">
        <v>67</v>
      </c>
      <c r="AR361" s="83" t="s">
        <v>86</v>
      </c>
      <c r="AS361" s="83" t="s">
        <v>115</v>
      </c>
      <c r="AT361" s="83" t="s">
        <v>69</v>
      </c>
      <c r="AU361" s="83" t="s">
        <v>93</v>
      </c>
      <c r="AV361" s="83" t="s">
        <v>71</v>
      </c>
      <c r="AW361" s="83" t="s">
        <v>63</v>
      </c>
      <c r="AX361" s="83" t="s">
        <v>72</v>
      </c>
      <c r="AY361" s="83" t="s">
        <v>63</v>
      </c>
      <c r="AZ361" s="83" t="s">
        <v>63</v>
      </c>
      <c r="BA361" s="83" t="s">
        <v>63</v>
      </c>
      <c r="BB361" s="83" t="s">
        <v>72</v>
      </c>
      <c r="BC361" s="83" t="s">
        <v>73</v>
      </c>
      <c r="BD361" s="83"/>
      <c r="BE361" s="83" t="s">
        <v>73</v>
      </c>
      <c r="BF361" s="83"/>
      <c r="BG361" s="87" t="s">
        <v>846</v>
      </c>
      <c r="BH361" s="86" t="s">
        <v>60</v>
      </c>
      <c r="BI361" s="76" t="s">
        <v>1414</v>
      </c>
      <c r="BJ361">
        <f t="shared" si="10"/>
        <v>12</v>
      </c>
      <c r="BK361" s="87">
        <f t="shared" si="11"/>
        <v>54</v>
      </c>
      <c r="BL361" s="87"/>
      <c r="BM361" s="86" t="str">
        <f>_xlfn.XLOOKUP(Form_Responses181112[[#This Row],[Sekolah School (Cleansed)]],'Quality Check'!$B$11:$B$14,'Quality Check'!$C$11:$C$14,)</f>
        <v>Urban</v>
      </c>
      <c r="BN361" s="86" t="str">
        <f>_xlfn.XLOOKUP(Form_Responses181112[[#This Row],[Sekolah School (Cleansed)]],'Quality Check'!$B$11:$B$14,'Quality Check'!$D$11:$D$14,)</f>
        <v>Controlled Group (CG)</v>
      </c>
    </row>
    <row r="362" spans="1:66" ht="13.2" x14ac:dyDescent="0.25">
      <c r="A362" s="82">
        <v>45574.442367407406</v>
      </c>
      <c r="B362" s="83" t="s">
        <v>993</v>
      </c>
      <c r="C362" s="84" t="s">
        <v>994</v>
      </c>
      <c r="D362" s="83">
        <v>70.5</v>
      </c>
      <c r="E362" s="83">
        <v>0.33</v>
      </c>
      <c r="F362" s="83" t="s">
        <v>423</v>
      </c>
      <c r="G362" s="83" t="s">
        <v>76</v>
      </c>
      <c r="H362" s="83" t="s">
        <v>995</v>
      </c>
      <c r="I362" s="83" t="s">
        <v>63</v>
      </c>
      <c r="J362" s="83" t="s">
        <v>145</v>
      </c>
      <c r="K362" s="83" t="s">
        <v>84</v>
      </c>
      <c r="L362" s="83" t="s">
        <v>64</v>
      </c>
      <c r="M362" s="83" t="s">
        <v>84</v>
      </c>
      <c r="N362" s="83" t="s">
        <v>64</v>
      </c>
      <c r="O362" s="83" t="s">
        <v>84</v>
      </c>
      <c r="P362" s="83" t="s">
        <v>78</v>
      </c>
      <c r="Q362" s="83" t="s">
        <v>64</v>
      </c>
      <c r="R362" s="83" t="s">
        <v>64</v>
      </c>
      <c r="S362" s="83" t="s">
        <v>64</v>
      </c>
      <c r="T362" s="83" t="s">
        <v>64</v>
      </c>
      <c r="U362" s="83" t="s">
        <v>64</v>
      </c>
      <c r="V362" s="83" t="s">
        <v>84</v>
      </c>
      <c r="W362" s="83" t="s">
        <v>64</v>
      </c>
      <c r="X362" s="83" t="s">
        <v>64</v>
      </c>
      <c r="Y362" s="83" t="s">
        <v>78</v>
      </c>
      <c r="Z362" s="83" t="s">
        <v>66</v>
      </c>
      <c r="AA362" s="83" t="s">
        <v>65</v>
      </c>
      <c r="AB362" s="83" t="s">
        <v>66</v>
      </c>
      <c r="AC362" s="83" t="s">
        <v>65</v>
      </c>
      <c r="AD362" s="83" t="s">
        <v>65</v>
      </c>
      <c r="AE362" s="83" t="s">
        <v>66</v>
      </c>
      <c r="AF362" s="83" t="s">
        <v>66</v>
      </c>
      <c r="AG362" s="83" t="s">
        <v>65</v>
      </c>
      <c r="AH362" s="83" t="s">
        <v>79</v>
      </c>
      <c r="AI362" s="83" t="s">
        <v>66</v>
      </c>
      <c r="AJ362" s="83" t="s">
        <v>65</v>
      </c>
      <c r="AK362" s="83" t="s">
        <v>65</v>
      </c>
      <c r="AL362" s="83" t="s">
        <v>79</v>
      </c>
      <c r="AM362" s="83" t="s">
        <v>66</v>
      </c>
      <c r="AN362" s="83" t="s">
        <v>65</v>
      </c>
      <c r="AO362" s="83" t="s">
        <v>65</v>
      </c>
      <c r="AP362" s="83" t="s">
        <v>67</v>
      </c>
      <c r="AQ362" s="83" t="s">
        <v>67</v>
      </c>
      <c r="AR362" s="83" t="s">
        <v>86</v>
      </c>
      <c r="AS362" s="83" t="s">
        <v>68</v>
      </c>
      <c r="AT362" s="83" t="s">
        <v>69</v>
      </c>
      <c r="AU362" s="83" t="s">
        <v>93</v>
      </c>
      <c r="AV362" s="83" t="s">
        <v>71</v>
      </c>
      <c r="AW362" s="83" t="s">
        <v>72</v>
      </c>
      <c r="AX362" s="83" t="s">
        <v>73</v>
      </c>
      <c r="AY362" s="83" t="s">
        <v>73</v>
      </c>
      <c r="AZ362" s="83" t="s">
        <v>72</v>
      </c>
      <c r="BA362" s="83" t="s">
        <v>72</v>
      </c>
      <c r="BB362" s="83" t="s">
        <v>72</v>
      </c>
      <c r="BC362" s="83" t="s">
        <v>73</v>
      </c>
      <c r="BD362" s="83"/>
      <c r="BE362" s="83" t="s">
        <v>73</v>
      </c>
      <c r="BF362" s="83"/>
      <c r="BG362" s="87" t="s">
        <v>846</v>
      </c>
      <c r="BH362" s="86" t="s">
        <v>60</v>
      </c>
      <c r="BI362" s="76" t="s">
        <v>1414</v>
      </c>
      <c r="BJ362">
        <f t="shared" si="10"/>
        <v>9</v>
      </c>
      <c r="BK362" s="87">
        <f t="shared" si="11"/>
        <v>53</v>
      </c>
      <c r="BL362" s="87"/>
      <c r="BM362" s="86" t="str">
        <f>_xlfn.XLOOKUP(Form_Responses181112[[#This Row],[Sekolah School (Cleansed)]],'Quality Check'!$B$11:$B$14,'Quality Check'!$C$11:$C$14,)</f>
        <v>Urban</v>
      </c>
      <c r="BN362" s="86" t="str">
        <f>_xlfn.XLOOKUP(Form_Responses181112[[#This Row],[Sekolah School (Cleansed)]],'Quality Check'!$B$11:$B$14,'Quality Check'!$D$11:$D$14,)</f>
        <v>Controlled Group (CG)</v>
      </c>
    </row>
    <row r="363" spans="1:66" ht="13.2" x14ac:dyDescent="0.25">
      <c r="A363" s="82">
        <v>45574.443198576388</v>
      </c>
      <c r="B363" s="83" t="s">
        <v>996</v>
      </c>
      <c r="C363" s="84" t="s">
        <v>997</v>
      </c>
      <c r="D363" s="83">
        <v>35.700000000000003</v>
      </c>
      <c r="E363" s="83">
        <v>0.13</v>
      </c>
      <c r="F363" s="83" t="s">
        <v>423</v>
      </c>
      <c r="G363" s="83" t="s">
        <v>76</v>
      </c>
      <c r="H363" s="83" t="s">
        <v>849</v>
      </c>
      <c r="I363" s="83" t="s">
        <v>73</v>
      </c>
      <c r="J363" s="83" t="s">
        <v>64</v>
      </c>
      <c r="K363" s="83" t="s">
        <v>78</v>
      </c>
      <c r="L363" s="83" t="s">
        <v>64</v>
      </c>
      <c r="M363" s="83" t="s">
        <v>84</v>
      </c>
      <c r="N363" s="83" t="s">
        <v>84</v>
      </c>
      <c r="O363" s="83" t="s">
        <v>64</v>
      </c>
      <c r="P363" s="83" t="s">
        <v>84</v>
      </c>
      <c r="Q363" s="83" t="s">
        <v>64</v>
      </c>
      <c r="R363" s="83" t="s">
        <v>64</v>
      </c>
      <c r="S363" s="83" t="s">
        <v>84</v>
      </c>
      <c r="T363" s="83" t="s">
        <v>64</v>
      </c>
      <c r="U363" s="83" t="s">
        <v>78</v>
      </c>
      <c r="V363" s="83" t="s">
        <v>64</v>
      </c>
      <c r="W363" s="83" t="s">
        <v>64</v>
      </c>
      <c r="X363" s="83" t="s">
        <v>64</v>
      </c>
      <c r="Y363" s="83" t="s">
        <v>64</v>
      </c>
      <c r="Z363" s="83" t="s">
        <v>66</v>
      </c>
      <c r="AA363" s="83" t="s">
        <v>65</v>
      </c>
      <c r="AB363" s="83" t="s">
        <v>65</v>
      </c>
      <c r="AC363" s="83" t="s">
        <v>65</v>
      </c>
      <c r="AD363" s="83" t="s">
        <v>65</v>
      </c>
      <c r="AE363" s="83" t="s">
        <v>65</v>
      </c>
      <c r="AF363" s="83" t="s">
        <v>65</v>
      </c>
      <c r="AG363" s="83" t="s">
        <v>65</v>
      </c>
      <c r="AH363" s="83" t="s">
        <v>65</v>
      </c>
      <c r="AI363" s="83" t="s">
        <v>79</v>
      </c>
      <c r="AJ363" s="83" t="s">
        <v>65</v>
      </c>
      <c r="AK363" s="83" t="s">
        <v>65</v>
      </c>
      <c r="AL363" s="83" t="s">
        <v>65</v>
      </c>
      <c r="AM363" s="83" t="s">
        <v>65</v>
      </c>
      <c r="AN363" s="83" t="s">
        <v>65</v>
      </c>
      <c r="AO363" s="83" t="s">
        <v>65</v>
      </c>
      <c r="AP363" s="83" t="s">
        <v>67</v>
      </c>
      <c r="AQ363" s="83" t="s">
        <v>85</v>
      </c>
      <c r="AR363" s="83" t="s">
        <v>86</v>
      </c>
      <c r="AS363" s="83" t="s">
        <v>81</v>
      </c>
      <c r="AT363" s="83" t="s">
        <v>87</v>
      </c>
      <c r="AU363" s="83" t="s">
        <v>67</v>
      </c>
      <c r="AV363" s="83" t="s">
        <v>71</v>
      </c>
      <c r="AW363" s="83" t="s">
        <v>72</v>
      </c>
      <c r="AX363" s="83" t="s">
        <v>73</v>
      </c>
      <c r="AY363" s="83" t="s">
        <v>63</v>
      </c>
      <c r="AZ363" s="83" t="s">
        <v>63</v>
      </c>
      <c r="BA363" s="83" t="s">
        <v>72</v>
      </c>
      <c r="BB363" s="83" t="s">
        <v>72</v>
      </c>
      <c r="BC363" s="83" t="s">
        <v>73</v>
      </c>
      <c r="BD363" s="83"/>
      <c r="BE363" s="83" t="s">
        <v>73</v>
      </c>
      <c r="BF363" s="83"/>
      <c r="BG363" s="87" t="s">
        <v>846</v>
      </c>
      <c r="BH363" s="86" t="s">
        <v>60</v>
      </c>
      <c r="BI363" s="76" t="s">
        <v>1415</v>
      </c>
      <c r="BJ363">
        <f t="shared" si="10"/>
        <v>10</v>
      </c>
      <c r="BK363" s="87">
        <f t="shared" si="11"/>
        <v>62</v>
      </c>
      <c r="BL363" s="87"/>
      <c r="BM363" s="86" t="str">
        <f>_xlfn.XLOOKUP(Form_Responses181112[[#This Row],[Sekolah School (Cleansed)]],'Quality Check'!$B$11:$B$14,'Quality Check'!$C$11:$C$14,)</f>
        <v>Urban</v>
      </c>
      <c r="BN363" s="86" t="str">
        <f>_xlfn.XLOOKUP(Form_Responses181112[[#This Row],[Sekolah School (Cleansed)]],'Quality Check'!$B$11:$B$14,'Quality Check'!$D$11:$D$14,)</f>
        <v>Controlled Group (CG)</v>
      </c>
    </row>
    <row r="364" spans="1:66" ht="13.2" x14ac:dyDescent="0.25">
      <c r="A364" s="82">
        <v>45574.445538784727</v>
      </c>
      <c r="B364" s="83" t="s">
        <v>998</v>
      </c>
      <c r="C364" s="83" t="s">
        <v>999</v>
      </c>
      <c r="D364" s="83">
        <v>5.6</v>
      </c>
      <c r="E364" s="83">
        <v>0.08</v>
      </c>
      <c r="F364" s="83" t="s">
        <v>423</v>
      </c>
      <c r="G364" s="83" t="s">
        <v>539</v>
      </c>
      <c r="H364" s="83" t="s">
        <v>1000</v>
      </c>
      <c r="I364" s="83" t="s">
        <v>63</v>
      </c>
      <c r="J364" s="83" t="s">
        <v>78</v>
      </c>
      <c r="K364" s="83" t="s">
        <v>78</v>
      </c>
      <c r="L364" s="83" t="s">
        <v>145</v>
      </c>
      <c r="M364" s="83" t="s">
        <v>78</v>
      </c>
      <c r="N364" s="83" t="s">
        <v>64</v>
      </c>
      <c r="O364" s="83" t="s">
        <v>78</v>
      </c>
      <c r="P364" s="83" t="s">
        <v>84</v>
      </c>
      <c r="Q364" s="83" t="s">
        <v>64</v>
      </c>
      <c r="R364" s="83" t="s">
        <v>84</v>
      </c>
      <c r="S364" s="83" t="s">
        <v>64</v>
      </c>
      <c r="T364" s="83" t="s">
        <v>64</v>
      </c>
      <c r="U364" s="83" t="s">
        <v>64</v>
      </c>
      <c r="V364" s="83" t="s">
        <v>64</v>
      </c>
      <c r="W364" s="83" t="s">
        <v>64</v>
      </c>
      <c r="X364" s="83" t="s">
        <v>64</v>
      </c>
      <c r="Y364" s="83" t="s">
        <v>64</v>
      </c>
      <c r="Z364" s="83" t="s">
        <v>66</v>
      </c>
      <c r="AA364" s="83" t="s">
        <v>65</v>
      </c>
      <c r="AB364" s="83" t="s">
        <v>79</v>
      </c>
      <c r="AC364" s="83" t="s">
        <v>66</v>
      </c>
      <c r="AD364" s="83" t="s">
        <v>79</v>
      </c>
      <c r="AE364" s="83" t="s">
        <v>101</v>
      </c>
      <c r="AF364" s="83" t="s">
        <v>66</v>
      </c>
      <c r="AG364" s="83" t="s">
        <v>65</v>
      </c>
      <c r="AH364" s="83" t="s">
        <v>66</v>
      </c>
      <c r="AI364" s="83" t="s">
        <v>66</v>
      </c>
      <c r="AJ364" s="83" t="s">
        <v>65</v>
      </c>
      <c r="AK364" s="83" t="s">
        <v>65</v>
      </c>
      <c r="AL364" s="83" t="s">
        <v>66</v>
      </c>
      <c r="AM364" s="83" t="s">
        <v>101</v>
      </c>
      <c r="AN364" s="83" t="s">
        <v>66</v>
      </c>
      <c r="AO364" s="83" t="s">
        <v>79</v>
      </c>
      <c r="AP364" s="83" t="s">
        <v>67</v>
      </c>
      <c r="AQ364" s="83" t="s">
        <v>80</v>
      </c>
      <c r="AR364" s="83" t="s">
        <v>86</v>
      </c>
      <c r="AS364" s="83" t="s">
        <v>223</v>
      </c>
      <c r="AT364" s="83" t="s">
        <v>69</v>
      </c>
      <c r="AU364" s="83" t="s">
        <v>70</v>
      </c>
      <c r="AV364" s="83" t="s">
        <v>71</v>
      </c>
      <c r="AW364" s="83" t="s">
        <v>73</v>
      </c>
      <c r="AX364" s="83" t="s">
        <v>72</v>
      </c>
      <c r="AY364" s="83" t="s">
        <v>72</v>
      </c>
      <c r="AZ364" s="83" t="s">
        <v>72</v>
      </c>
      <c r="BA364" s="83" t="s">
        <v>72</v>
      </c>
      <c r="BB364" s="83" t="s">
        <v>72</v>
      </c>
      <c r="BC364" s="83" t="s">
        <v>73</v>
      </c>
      <c r="BD364" s="83"/>
      <c r="BE364" s="83" t="s">
        <v>73</v>
      </c>
      <c r="BF364" s="83"/>
      <c r="BG364" s="87" t="s">
        <v>846</v>
      </c>
      <c r="BH364" s="86" t="s">
        <v>60</v>
      </c>
      <c r="BI364" s="76" t="s">
        <v>1414</v>
      </c>
      <c r="BJ364">
        <f t="shared" si="10"/>
        <v>10</v>
      </c>
      <c r="BK364" s="87">
        <f t="shared" si="11"/>
        <v>46</v>
      </c>
      <c r="BL364" s="87"/>
      <c r="BM364" s="86" t="str">
        <f>_xlfn.XLOOKUP(Form_Responses181112[[#This Row],[Sekolah School (Cleansed)]],'Quality Check'!$B$11:$B$14,'Quality Check'!$C$11:$C$14,)</f>
        <v>Urban</v>
      </c>
      <c r="BN364" s="86" t="str">
        <f>_xlfn.XLOOKUP(Form_Responses181112[[#This Row],[Sekolah School (Cleansed)]],'Quality Check'!$B$11:$B$14,'Quality Check'!$D$11:$D$14,)</f>
        <v>Controlled Group (CG)</v>
      </c>
    </row>
    <row r="365" spans="1:66" ht="13.2" x14ac:dyDescent="0.25">
      <c r="A365" s="82">
        <v>45574.446376504631</v>
      </c>
      <c r="B365" s="83" t="s">
        <v>1001</v>
      </c>
      <c r="C365" s="84" t="s">
        <v>1002</v>
      </c>
      <c r="D365" s="83">
        <v>58</v>
      </c>
      <c r="E365" s="83">
        <v>0.33</v>
      </c>
      <c r="F365" s="83" t="s">
        <v>423</v>
      </c>
      <c r="G365" s="83" t="s">
        <v>76</v>
      </c>
      <c r="H365" s="83" t="s">
        <v>857</v>
      </c>
      <c r="I365" s="83" t="s">
        <v>63</v>
      </c>
      <c r="J365" s="83" t="s">
        <v>64</v>
      </c>
      <c r="K365" s="83" t="s">
        <v>84</v>
      </c>
      <c r="L365" s="83" t="s">
        <v>64</v>
      </c>
      <c r="M365" s="83" t="s">
        <v>64</v>
      </c>
      <c r="N365" s="83" t="s">
        <v>64</v>
      </c>
      <c r="O365" s="83" t="s">
        <v>64</v>
      </c>
      <c r="P365" s="83" t="s">
        <v>64</v>
      </c>
      <c r="Q365" s="83" t="s">
        <v>84</v>
      </c>
      <c r="R365" s="83" t="s">
        <v>64</v>
      </c>
      <c r="S365" s="83" t="s">
        <v>64</v>
      </c>
      <c r="T365" s="83" t="s">
        <v>64</v>
      </c>
      <c r="U365" s="83" t="s">
        <v>84</v>
      </c>
      <c r="V365" s="83" t="s">
        <v>84</v>
      </c>
      <c r="W365" s="83" t="s">
        <v>64</v>
      </c>
      <c r="X365" s="83" t="s">
        <v>64</v>
      </c>
      <c r="Y365" s="83" t="s">
        <v>64</v>
      </c>
      <c r="Z365" s="83" t="s">
        <v>66</v>
      </c>
      <c r="AA365" s="83" t="s">
        <v>66</v>
      </c>
      <c r="AB365" s="83" t="s">
        <v>66</v>
      </c>
      <c r="AC365" s="83" t="s">
        <v>65</v>
      </c>
      <c r="AD365" s="83" t="s">
        <v>66</v>
      </c>
      <c r="AE365" s="83" t="s">
        <v>66</v>
      </c>
      <c r="AF365" s="83" t="s">
        <v>66</v>
      </c>
      <c r="AG365" s="83" t="s">
        <v>65</v>
      </c>
      <c r="AH365" s="83" t="s">
        <v>66</v>
      </c>
      <c r="AI365" s="83" t="s">
        <v>101</v>
      </c>
      <c r="AJ365" s="83" t="s">
        <v>66</v>
      </c>
      <c r="AK365" s="83" t="s">
        <v>66</v>
      </c>
      <c r="AL365" s="83" t="s">
        <v>66</v>
      </c>
      <c r="AM365" s="83" t="s">
        <v>66</v>
      </c>
      <c r="AN365" s="83" t="s">
        <v>66</v>
      </c>
      <c r="AO365" s="83" t="s">
        <v>66</v>
      </c>
      <c r="AP365" s="83" t="s">
        <v>85</v>
      </c>
      <c r="AQ365" s="83" t="s">
        <v>67</v>
      </c>
      <c r="AR365" s="83" t="s">
        <v>73</v>
      </c>
      <c r="AS365" s="83" t="s">
        <v>120</v>
      </c>
      <c r="AT365" s="83" t="s">
        <v>169</v>
      </c>
      <c r="AU365" s="83" t="s">
        <v>70</v>
      </c>
      <c r="AV365" s="83" t="s">
        <v>71</v>
      </c>
      <c r="AW365" s="83" t="s">
        <v>73</v>
      </c>
      <c r="AX365" s="83" t="s">
        <v>73</v>
      </c>
      <c r="AY365" s="83" t="s">
        <v>63</v>
      </c>
      <c r="AZ365" s="83" t="s">
        <v>72</v>
      </c>
      <c r="BA365" s="83" t="s">
        <v>72</v>
      </c>
      <c r="BB365" s="83" t="s">
        <v>73</v>
      </c>
      <c r="BC365" s="83" t="s">
        <v>73</v>
      </c>
      <c r="BD365" s="83"/>
      <c r="BE365" s="83" t="s">
        <v>73</v>
      </c>
      <c r="BF365" s="83"/>
      <c r="BG365" s="87" t="s">
        <v>846</v>
      </c>
      <c r="BH365" s="86" t="s">
        <v>60</v>
      </c>
      <c r="BI365" s="76" t="s">
        <v>1414</v>
      </c>
      <c r="BJ365">
        <f t="shared" si="10"/>
        <v>11</v>
      </c>
      <c r="BK365" s="87">
        <f t="shared" si="11"/>
        <v>51</v>
      </c>
      <c r="BL365" s="87"/>
      <c r="BM365" s="86" t="str">
        <f>_xlfn.XLOOKUP(Form_Responses181112[[#This Row],[Sekolah School (Cleansed)]],'Quality Check'!$B$11:$B$14,'Quality Check'!$C$11:$C$14,)</f>
        <v>Urban</v>
      </c>
      <c r="BN365" s="86" t="str">
        <f>_xlfn.XLOOKUP(Form_Responses181112[[#This Row],[Sekolah School (Cleansed)]],'Quality Check'!$B$11:$B$14,'Quality Check'!$D$11:$D$14,)</f>
        <v>Controlled Group (CG)</v>
      </c>
    </row>
    <row r="366" spans="1:66" ht="13.2" x14ac:dyDescent="0.25">
      <c r="A366" s="82">
        <v>45574.449255821761</v>
      </c>
      <c r="B366" s="83" t="s">
        <v>1003</v>
      </c>
      <c r="C366" s="84" t="s">
        <v>1004</v>
      </c>
      <c r="D366" s="83">
        <v>100</v>
      </c>
      <c r="E366" s="83">
        <v>0.15</v>
      </c>
      <c r="F366" s="83" t="s">
        <v>423</v>
      </c>
      <c r="G366" s="83" t="s">
        <v>76</v>
      </c>
      <c r="H366" s="83" t="s">
        <v>957</v>
      </c>
      <c r="I366" s="83" t="s">
        <v>63</v>
      </c>
      <c r="J366" s="83" t="s">
        <v>78</v>
      </c>
      <c r="K366" s="83" t="s">
        <v>84</v>
      </c>
      <c r="L366" s="83" t="s">
        <v>145</v>
      </c>
      <c r="M366" s="83" t="s">
        <v>84</v>
      </c>
      <c r="N366" s="83" t="s">
        <v>84</v>
      </c>
      <c r="O366" s="83" t="s">
        <v>78</v>
      </c>
      <c r="P366" s="83" t="s">
        <v>84</v>
      </c>
      <c r="Q366" s="83" t="s">
        <v>84</v>
      </c>
      <c r="R366" s="83" t="s">
        <v>78</v>
      </c>
      <c r="S366" s="83" t="s">
        <v>84</v>
      </c>
      <c r="T366" s="83" t="s">
        <v>64</v>
      </c>
      <c r="U366" s="83" t="s">
        <v>84</v>
      </c>
      <c r="V366" s="83" t="s">
        <v>64</v>
      </c>
      <c r="W366" s="83" t="s">
        <v>64</v>
      </c>
      <c r="X366" s="83" t="s">
        <v>84</v>
      </c>
      <c r="Y366" s="83" t="s">
        <v>84</v>
      </c>
      <c r="Z366" s="83" t="s">
        <v>66</v>
      </c>
      <c r="AA366" s="83" t="s">
        <v>66</v>
      </c>
      <c r="AB366" s="83" t="s">
        <v>66</v>
      </c>
      <c r="AC366" s="83" t="s">
        <v>79</v>
      </c>
      <c r="AD366" s="83" t="s">
        <v>65</v>
      </c>
      <c r="AE366" s="83" t="s">
        <v>65</v>
      </c>
      <c r="AF366" s="83" t="s">
        <v>66</v>
      </c>
      <c r="AG366" s="83" t="s">
        <v>65</v>
      </c>
      <c r="AH366" s="83" t="s">
        <v>65</v>
      </c>
      <c r="AI366" s="83" t="s">
        <v>79</v>
      </c>
      <c r="AJ366" s="83" t="s">
        <v>65</v>
      </c>
      <c r="AK366" s="83" t="s">
        <v>66</v>
      </c>
      <c r="AL366" s="83" t="s">
        <v>66</v>
      </c>
      <c r="AM366" s="83" t="s">
        <v>66</v>
      </c>
      <c r="AN366" s="83" t="s">
        <v>66</v>
      </c>
      <c r="AO366" s="83" t="s">
        <v>79</v>
      </c>
      <c r="AP366" s="83" t="s">
        <v>67</v>
      </c>
      <c r="AQ366" s="83" t="s">
        <v>67</v>
      </c>
      <c r="AR366" s="83" t="s">
        <v>86</v>
      </c>
      <c r="AS366" s="83" t="s">
        <v>68</v>
      </c>
      <c r="AT366" s="83" t="s">
        <v>69</v>
      </c>
      <c r="AU366" s="83" t="s">
        <v>70</v>
      </c>
      <c r="AV366" s="83" t="s">
        <v>71</v>
      </c>
      <c r="AW366" s="83" t="s">
        <v>73</v>
      </c>
      <c r="AX366" s="83" t="s">
        <v>72</v>
      </c>
      <c r="AY366" s="83" t="s">
        <v>63</v>
      </c>
      <c r="AZ366" s="83" t="s">
        <v>72</v>
      </c>
      <c r="BA366" s="83" t="s">
        <v>72</v>
      </c>
      <c r="BB366" s="83" t="s">
        <v>73</v>
      </c>
      <c r="BC366" s="83" t="s">
        <v>73</v>
      </c>
      <c r="BD366" s="83" t="s">
        <v>68</v>
      </c>
      <c r="BE366" s="83" t="s">
        <v>73</v>
      </c>
      <c r="BF366" s="83"/>
      <c r="BG366" s="87" t="s">
        <v>846</v>
      </c>
      <c r="BH366" s="86" t="s">
        <v>60</v>
      </c>
      <c r="BI366" s="76" t="s">
        <v>1414</v>
      </c>
      <c r="BJ366">
        <f t="shared" si="10"/>
        <v>3</v>
      </c>
      <c r="BK366" s="87">
        <f t="shared" si="11"/>
        <v>51</v>
      </c>
      <c r="BL366" s="87"/>
      <c r="BM366" s="86" t="str">
        <f>_xlfn.XLOOKUP(Form_Responses181112[[#This Row],[Sekolah School (Cleansed)]],'Quality Check'!$B$11:$B$14,'Quality Check'!$C$11:$C$14,)</f>
        <v>Urban</v>
      </c>
      <c r="BN366" s="86" t="str">
        <f>_xlfn.XLOOKUP(Form_Responses181112[[#This Row],[Sekolah School (Cleansed)]],'Quality Check'!$B$11:$B$14,'Quality Check'!$D$11:$D$14,)</f>
        <v>Controlled Group (CG)</v>
      </c>
    </row>
    <row r="367" spans="1:66" ht="13.2" x14ac:dyDescent="0.25">
      <c r="A367" s="82">
        <v>45574.450065925921</v>
      </c>
      <c r="B367" s="83" t="s">
        <v>1005</v>
      </c>
      <c r="C367" s="84" t="s">
        <v>1006</v>
      </c>
      <c r="D367" s="83">
        <v>100</v>
      </c>
      <c r="E367" s="83">
        <v>0.46</v>
      </c>
      <c r="F367" s="83" t="s">
        <v>114</v>
      </c>
      <c r="G367" s="83" t="s">
        <v>76</v>
      </c>
      <c r="H367" s="83" t="s">
        <v>849</v>
      </c>
      <c r="I367" s="83" t="s">
        <v>73</v>
      </c>
      <c r="J367" s="83" t="s">
        <v>78</v>
      </c>
      <c r="K367" s="83" t="s">
        <v>84</v>
      </c>
      <c r="L367" s="83" t="s">
        <v>64</v>
      </c>
      <c r="M367" s="83" t="s">
        <v>64</v>
      </c>
      <c r="N367" s="83" t="s">
        <v>64</v>
      </c>
      <c r="O367" s="83" t="s">
        <v>64</v>
      </c>
      <c r="P367" s="83" t="s">
        <v>64</v>
      </c>
      <c r="Q367" s="83" t="s">
        <v>64</v>
      </c>
      <c r="R367" s="83" t="s">
        <v>64</v>
      </c>
      <c r="S367" s="83" t="s">
        <v>78</v>
      </c>
      <c r="T367" s="83" t="s">
        <v>78</v>
      </c>
      <c r="U367" s="83" t="s">
        <v>64</v>
      </c>
      <c r="V367" s="83" t="s">
        <v>64</v>
      </c>
      <c r="W367" s="83" t="s">
        <v>64</v>
      </c>
      <c r="X367" s="83" t="s">
        <v>64</v>
      </c>
      <c r="Y367" s="83" t="s">
        <v>64</v>
      </c>
      <c r="Z367" s="83" t="s">
        <v>65</v>
      </c>
      <c r="AA367" s="83" t="s">
        <v>65</v>
      </c>
      <c r="AB367" s="83" t="s">
        <v>66</v>
      </c>
      <c r="AC367" s="83" t="s">
        <v>65</v>
      </c>
      <c r="AD367" s="83" t="s">
        <v>65</v>
      </c>
      <c r="AE367" s="83" t="s">
        <v>65</v>
      </c>
      <c r="AF367" s="83" t="s">
        <v>66</v>
      </c>
      <c r="AG367" s="83" t="s">
        <v>66</v>
      </c>
      <c r="AH367" s="83" t="s">
        <v>66</v>
      </c>
      <c r="AI367" s="83" t="s">
        <v>79</v>
      </c>
      <c r="AJ367" s="83" t="s">
        <v>65</v>
      </c>
      <c r="AK367" s="83" t="s">
        <v>79</v>
      </c>
      <c r="AL367" s="83" t="s">
        <v>65</v>
      </c>
      <c r="AM367" s="83" t="s">
        <v>65</v>
      </c>
      <c r="AN367" s="83" t="s">
        <v>79</v>
      </c>
      <c r="AO367" s="83" t="s">
        <v>66</v>
      </c>
      <c r="AP367" s="83" t="s">
        <v>67</v>
      </c>
      <c r="AQ367" s="83" t="s">
        <v>67</v>
      </c>
      <c r="AR367" s="83" t="s">
        <v>63</v>
      </c>
      <c r="AS367" s="83" t="s">
        <v>81</v>
      </c>
      <c r="AT367" s="83" t="s">
        <v>87</v>
      </c>
      <c r="AU367" s="83" t="s">
        <v>93</v>
      </c>
      <c r="AV367" s="83" t="s">
        <v>71</v>
      </c>
      <c r="AW367" s="83" t="s">
        <v>73</v>
      </c>
      <c r="AX367" s="83" t="s">
        <v>73</v>
      </c>
      <c r="AY367" s="83" t="s">
        <v>72</v>
      </c>
      <c r="AZ367" s="83" t="s">
        <v>73</v>
      </c>
      <c r="BA367" s="83" t="s">
        <v>73</v>
      </c>
      <c r="BB367" s="83" t="s">
        <v>73</v>
      </c>
      <c r="BC367" s="83" t="s">
        <v>73</v>
      </c>
      <c r="BD367" s="83"/>
      <c r="BE367" s="83" t="s">
        <v>73</v>
      </c>
      <c r="BF367" s="83"/>
      <c r="BG367" s="87" t="s">
        <v>846</v>
      </c>
      <c r="BH367" s="87" t="s">
        <v>114</v>
      </c>
      <c r="BI367" s="76" t="s">
        <v>1415</v>
      </c>
      <c r="BJ367">
        <f t="shared" si="10"/>
        <v>11</v>
      </c>
      <c r="BK367" s="87">
        <f t="shared" si="11"/>
        <v>54</v>
      </c>
      <c r="BL367" s="87"/>
      <c r="BM367" s="86" t="str">
        <f>_xlfn.XLOOKUP(Form_Responses181112[[#This Row],[Sekolah School (Cleansed)]],'Quality Check'!$B$11:$B$14,'Quality Check'!$C$11:$C$14,)</f>
        <v>Urban</v>
      </c>
      <c r="BN367" s="86" t="str">
        <f>_xlfn.XLOOKUP(Form_Responses181112[[#This Row],[Sekolah School (Cleansed)]],'Quality Check'!$B$11:$B$14,'Quality Check'!$D$11:$D$14,)</f>
        <v>Controlled Group (CG)</v>
      </c>
    </row>
    <row r="368" spans="1:66" ht="13.2" x14ac:dyDescent="0.25">
      <c r="A368" s="82">
        <v>45574.450089768521</v>
      </c>
      <c r="B368" s="83" t="s">
        <v>1007</v>
      </c>
      <c r="C368" s="84" t="s">
        <v>1008</v>
      </c>
      <c r="D368" s="83">
        <v>100</v>
      </c>
      <c r="E368" s="83">
        <v>0.5</v>
      </c>
      <c r="F368" s="83" t="s">
        <v>423</v>
      </c>
      <c r="G368" s="83" t="s">
        <v>76</v>
      </c>
      <c r="H368" s="83" t="s">
        <v>887</v>
      </c>
      <c r="I368" s="83" t="s">
        <v>63</v>
      </c>
      <c r="J368" s="83" t="s">
        <v>64</v>
      </c>
      <c r="K368" s="83" t="s">
        <v>64</v>
      </c>
      <c r="L368" s="83" t="s">
        <v>64</v>
      </c>
      <c r="M368" s="83" t="s">
        <v>84</v>
      </c>
      <c r="N368" s="83" t="s">
        <v>64</v>
      </c>
      <c r="O368" s="83" t="s">
        <v>78</v>
      </c>
      <c r="P368" s="83" t="s">
        <v>84</v>
      </c>
      <c r="Q368" s="83" t="s">
        <v>84</v>
      </c>
      <c r="R368" s="83" t="s">
        <v>64</v>
      </c>
      <c r="S368" s="83" t="s">
        <v>64</v>
      </c>
      <c r="T368" s="83" t="s">
        <v>64</v>
      </c>
      <c r="U368" s="83" t="s">
        <v>84</v>
      </c>
      <c r="V368" s="83" t="s">
        <v>64</v>
      </c>
      <c r="W368" s="83" t="s">
        <v>64</v>
      </c>
      <c r="X368" s="83" t="s">
        <v>64</v>
      </c>
      <c r="Y368" s="83" t="s">
        <v>64</v>
      </c>
      <c r="Z368" s="83" t="s">
        <v>66</v>
      </c>
      <c r="AA368" s="83" t="s">
        <v>65</v>
      </c>
      <c r="AB368" s="83" t="s">
        <v>65</v>
      </c>
      <c r="AC368" s="83" t="s">
        <v>79</v>
      </c>
      <c r="AD368" s="83" t="s">
        <v>66</v>
      </c>
      <c r="AE368" s="83" t="s">
        <v>65</v>
      </c>
      <c r="AF368" s="83" t="s">
        <v>65</v>
      </c>
      <c r="AG368" s="83" t="s">
        <v>65</v>
      </c>
      <c r="AH368" s="83" t="s">
        <v>65</v>
      </c>
      <c r="AI368" s="83" t="s">
        <v>79</v>
      </c>
      <c r="AJ368" s="83" t="s">
        <v>66</v>
      </c>
      <c r="AK368" s="83" t="s">
        <v>65</v>
      </c>
      <c r="AL368" s="83" t="s">
        <v>66</v>
      </c>
      <c r="AM368" s="83" t="s">
        <v>65</v>
      </c>
      <c r="AN368" s="83" t="s">
        <v>66</v>
      </c>
      <c r="AO368" s="83" t="s">
        <v>79</v>
      </c>
      <c r="AP368" s="83" t="s">
        <v>67</v>
      </c>
      <c r="AQ368" s="83" t="s">
        <v>67</v>
      </c>
      <c r="AR368" s="83" t="s">
        <v>73</v>
      </c>
      <c r="AS368" s="83" t="s">
        <v>223</v>
      </c>
      <c r="AT368" s="83" t="s">
        <v>69</v>
      </c>
      <c r="AU368" s="83" t="s">
        <v>70</v>
      </c>
      <c r="AV368" s="83" t="s">
        <v>154</v>
      </c>
      <c r="AW368" s="83" t="s">
        <v>63</v>
      </c>
      <c r="AX368" s="83" t="s">
        <v>63</v>
      </c>
      <c r="AY368" s="83" t="s">
        <v>63</v>
      </c>
      <c r="AZ368" s="83" t="s">
        <v>63</v>
      </c>
      <c r="BA368" s="83" t="s">
        <v>63</v>
      </c>
      <c r="BB368" s="83" t="s">
        <v>72</v>
      </c>
      <c r="BC368" s="83" t="s">
        <v>73</v>
      </c>
      <c r="BD368" s="83"/>
      <c r="BE368" s="83" t="s">
        <v>73</v>
      </c>
      <c r="BF368" s="83"/>
      <c r="BG368" s="87" t="s">
        <v>846</v>
      </c>
      <c r="BH368" s="86" t="s">
        <v>60</v>
      </c>
      <c r="BI368" s="76" t="s">
        <v>1414</v>
      </c>
      <c r="BJ368">
        <f t="shared" si="10"/>
        <v>11</v>
      </c>
      <c r="BK368" s="87">
        <f t="shared" si="11"/>
        <v>54</v>
      </c>
      <c r="BL368" s="87"/>
      <c r="BM368" s="86" t="str">
        <f>_xlfn.XLOOKUP(Form_Responses181112[[#This Row],[Sekolah School (Cleansed)]],'Quality Check'!$B$11:$B$14,'Quality Check'!$C$11:$C$14,)</f>
        <v>Urban</v>
      </c>
      <c r="BN368" s="86" t="str">
        <f>_xlfn.XLOOKUP(Form_Responses181112[[#This Row],[Sekolah School (Cleansed)]],'Quality Check'!$B$11:$B$14,'Quality Check'!$D$11:$D$14,)</f>
        <v>Controlled Group (CG)</v>
      </c>
    </row>
    <row r="369" spans="1:66" ht="13.2" x14ac:dyDescent="0.25">
      <c r="A369" s="82">
        <v>45574.45169332176</v>
      </c>
      <c r="B369" s="83" t="s">
        <v>1009</v>
      </c>
      <c r="C369" s="84" t="s">
        <v>1010</v>
      </c>
      <c r="D369" s="83">
        <v>25</v>
      </c>
      <c r="E369" s="83">
        <v>0.04</v>
      </c>
      <c r="F369" s="83" t="s">
        <v>423</v>
      </c>
      <c r="G369" s="83" t="s">
        <v>76</v>
      </c>
      <c r="H369" s="83" t="s">
        <v>922</v>
      </c>
      <c r="I369" s="83" t="s">
        <v>63</v>
      </c>
      <c r="J369" s="83" t="s">
        <v>64</v>
      </c>
      <c r="K369" s="83" t="s">
        <v>84</v>
      </c>
      <c r="L369" s="83" t="s">
        <v>64</v>
      </c>
      <c r="M369" s="83" t="s">
        <v>84</v>
      </c>
      <c r="N369" s="83" t="s">
        <v>64</v>
      </c>
      <c r="O369" s="83" t="s">
        <v>84</v>
      </c>
      <c r="P369" s="83" t="s">
        <v>84</v>
      </c>
      <c r="Q369" s="83" t="s">
        <v>64</v>
      </c>
      <c r="R369" s="83" t="s">
        <v>64</v>
      </c>
      <c r="S369" s="83" t="s">
        <v>84</v>
      </c>
      <c r="T369" s="83" t="s">
        <v>64</v>
      </c>
      <c r="U369" s="83" t="s">
        <v>84</v>
      </c>
      <c r="V369" s="83" t="s">
        <v>64</v>
      </c>
      <c r="W369" s="83" t="s">
        <v>64</v>
      </c>
      <c r="X369" s="83" t="s">
        <v>84</v>
      </c>
      <c r="Y369" s="83" t="s">
        <v>78</v>
      </c>
      <c r="Z369" s="83" t="s">
        <v>66</v>
      </c>
      <c r="AA369" s="83" t="s">
        <v>66</v>
      </c>
      <c r="AB369" s="83" t="s">
        <v>66</v>
      </c>
      <c r="AC369" s="83" t="s">
        <v>65</v>
      </c>
      <c r="AD369" s="83" t="s">
        <v>66</v>
      </c>
      <c r="AE369" s="83" t="s">
        <v>79</v>
      </c>
      <c r="AF369" s="83" t="s">
        <v>79</v>
      </c>
      <c r="AG369" s="83" t="s">
        <v>65</v>
      </c>
      <c r="AH369" s="83" t="s">
        <v>66</v>
      </c>
      <c r="AI369" s="83" t="s">
        <v>101</v>
      </c>
      <c r="AJ369" s="83" t="s">
        <v>65</v>
      </c>
      <c r="AK369" s="83" t="s">
        <v>66</v>
      </c>
      <c r="AL369" s="83" t="s">
        <v>66</v>
      </c>
      <c r="AM369" s="83" t="s">
        <v>66</v>
      </c>
      <c r="AN369" s="83" t="s">
        <v>66</v>
      </c>
      <c r="AO369" s="83" t="s">
        <v>66</v>
      </c>
      <c r="AP369" s="83" t="s">
        <v>67</v>
      </c>
      <c r="AQ369" s="83" t="s">
        <v>67</v>
      </c>
      <c r="AR369" s="83" t="s">
        <v>63</v>
      </c>
      <c r="AS369" s="83" t="s">
        <v>81</v>
      </c>
      <c r="AT369" s="83" t="s">
        <v>69</v>
      </c>
      <c r="AU369" s="83" t="s">
        <v>70</v>
      </c>
      <c r="AV369" s="83" t="s">
        <v>71</v>
      </c>
      <c r="AW369" s="83" t="s">
        <v>72</v>
      </c>
      <c r="AX369" s="83" t="s">
        <v>72</v>
      </c>
      <c r="AY369" s="83" t="s">
        <v>72</v>
      </c>
      <c r="AZ369" s="83" t="s">
        <v>72</v>
      </c>
      <c r="BA369" s="83" t="s">
        <v>72</v>
      </c>
      <c r="BB369" s="83" t="s">
        <v>72</v>
      </c>
      <c r="BC369" s="83" t="s">
        <v>73</v>
      </c>
      <c r="BD369" s="83"/>
      <c r="BE369" s="83" t="s">
        <v>73</v>
      </c>
      <c r="BF369" s="83"/>
      <c r="BG369" s="87" t="s">
        <v>846</v>
      </c>
      <c r="BH369" s="86" t="s">
        <v>60</v>
      </c>
      <c r="BI369" s="76" t="s">
        <v>1414</v>
      </c>
      <c r="BJ369">
        <f t="shared" si="10"/>
        <v>8</v>
      </c>
      <c r="BK369" s="87">
        <f t="shared" si="11"/>
        <v>50</v>
      </c>
      <c r="BL369" s="87"/>
      <c r="BM369" s="86" t="str">
        <f>_xlfn.XLOOKUP(Form_Responses181112[[#This Row],[Sekolah School (Cleansed)]],'Quality Check'!$B$11:$B$14,'Quality Check'!$C$11:$C$14,)</f>
        <v>Urban</v>
      </c>
      <c r="BN369" s="86" t="str">
        <f>_xlfn.XLOOKUP(Form_Responses181112[[#This Row],[Sekolah School (Cleansed)]],'Quality Check'!$B$11:$B$14,'Quality Check'!$D$11:$D$14,)</f>
        <v>Controlled Group (CG)</v>
      </c>
    </row>
    <row r="370" spans="1:66" ht="13.2" x14ac:dyDescent="0.25">
      <c r="A370" s="82">
        <v>45574.454814074074</v>
      </c>
      <c r="B370" s="83" t="s">
        <v>1011</v>
      </c>
      <c r="C370" s="84" t="s">
        <v>1012</v>
      </c>
      <c r="D370" s="83">
        <v>94.64</v>
      </c>
      <c r="E370" s="83">
        <v>0.8</v>
      </c>
      <c r="F370" s="83" t="s">
        <v>423</v>
      </c>
      <c r="G370" s="83" t="s">
        <v>76</v>
      </c>
      <c r="H370" s="83" t="s">
        <v>846</v>
      </c>
      <c r="I370" s="83" t="s">
        <v>73</v>
      </c>
      <c r="J370" s="83" t="s">
        <v>145</v>
      </c>
      <c r="K370" s="83" t="s">
        <v>64</v>
      </c>
      <c r="L370" s="83" t="s">
        <v>64</v>
      </c>
      <c r="M370" s="83" t="s">
        <v>84</v>
      </c>
      <c r="N370" s="83" t="s">
        <v>84</v>
      </c>
      <c r="O370" s="83" t="s">
        <v>78</v>
      </c>
      <c r="P370" s="83" t="s">
        <v>84</v>
      </c>
      <c r="Q370" s="83" t="s">
        <v>84</v>
      </c>
      <c r="R370" s="83" t="s">
        <v>64</v>
      </c>
      <c r="S370" s="83" t="s">
        <v>84</v>
      </c>
      <c r="T370" s="83" t="s">
        <v>78</v>
      </c>
      <c r="U370" s="83" t="s">
        <v>84</v>
      </c>
      <c r="V370" s="83" t="s">
        <v>64</v>
      </c>
      <c r="W370" s="83" t="s">
        <v>64</v>
      </c>
      <c r="X370" s="83" t="s">
        <v>84</v>
      </c>
      <c r="Y370" s="83" t="s">
        <v>64</v>
      </c>
      <c r="Z370" s="83" t="s">
        <v>65</v>
      </c>
      <c r="AA370" s="83" t="s">
        <v>66</v>
      </c>
      <c r="AB370" s="83" t="s">
        <v>66</v>
      </c>
      <c r="AC370" s="83" t="s">
        <v>65</v>
      </c>
      <c r="AD370" s="83" t="s">
        <v>65</v>
      </c>
      <c r="AE370" s="83" t="s">
        <v>65</v>
      </c>
      <c r="AF370" s="83" t="s">
        <v>66</v>
      </c>
      <c r="AG370" s="83" t="s">
        <v>65</v>
      </c>
      <c r="AH370" s="83" t="s">
        <v>65</v>
      </c>
      <c r="AI370" s="83" t="s">
        <v>79</v>
      </c>
      <c r="AJ370" s="83" t="s">
        <v>65</v>
      </c>
      <c r="AK370" s="83" t="s">
        <v>65</v>
      </c>
      <c r="AL370" s="83" t="s">
        <v>65</v>
      </c>
      <c r="AM370" s="83" t="s">
        <v>66</v>
      </c>
      <c r="AN370" s="83" t="s">
        <v>79</v>
      </c>
      <c r="AO370" s="83" t="s">
        <v>79</v>
      </c>
      <c r="AP370" s="83" t="s">
        <v>85</v>
      </c>
      <c r="AQ370" s="83" t="s">
        <v>85</v>
      </c>
      <c r="AR370" s="83" t="s">
        <v>86</v>
      </c>
      <c r="AS370" s="83" t="s">
        <v>864</v>
      </c>
      <c r="AT370" s="83" t="s">
        <v>69</v>
      </c>
      <c r="AU370" s="83" t="s">
        <v>93</v>
      </c>
      <c r="AV370" s="83" t="s">
        <v>71</v>
      </c>
      <c r="AW370" s="83" t="s">
        <v>72</v>
      </c>
      <c r="AX370" s="83" t="s">
        <v>73</v>
      </c>
      <c r="AY370" s="83" t="s">
        <v>72</v>
      </c>
      <c r="AZ370" s="83" t="s">
        <v>73</v>
      </c>
      <c r="BA370" s="83" t="s">
        <v>73</v>
      </c>
      <c r="BB370" s="83" t="s">
        <v>72</v>
      </c>
      <c r="BC370" s="83" t="s">
        <v>73</v>
      </c>
      <c r="BD370" s="83"/>
      <c r="BE370" s="83" t="s">
        <v>73</v>
      </c>
      <c r="BF370" s="83"/>
      <c r="BG370" s="87" t="s">
        <v>846</v>
      </c>
      <c r="BH370" s="86" t="s">
        <v>60</v>
      </c>
      <c r="BI370" s="76" t="s">
        <v>1415</v>
      </c>
      <c r="BJ370">
        <f t="shared" si="10"/>
        <v>6</v>
      </c>
      <c r="BK370" s="87">
        <f t="shared" si="11"/>
        <v>55</v>
      </c>
      <c r="BL370" s="87"/>
      <c r="BM370" s="86" t="str">
        <f>_xlfn.XLOOKUP(Form_Responses181112[[#This Row],[Sekolah School (Cleansed)]],'Quality Check'!$B$11:$B$14,'Quality Check'!$C$11:$C$14,)</f>
        <v>Urban</v>
      </c>
      <c r="BN370" s="86" t="str">
        <f>_xlfn.XLOOKUP(Form_Responses181112[[#This Row],[Sekolah School (Cleansed)]],'Quality Check'!$B$11:$B$14,'Quality Check'!$D$11:$D$14,)</f>
        <v>Controlled Group (CG)</v>
      </c>
    </row>
    <row r="371" spans="1:66" ht="13.2" x14ac:dyDescent="0.25">
      <c r="A371" s="82">
        <v>45574.454907916668</v>
      </c>
      <c r="B371" s="83" t="s">
        <v>1013</v>
      </c>
      <c r="C371" s="84" t="s">
        <v>1014</v>
      </c>
      <c r="D371" s="83">
        <v>100</v>
      </c>
      <c r="E371" s="83">
        <v>1.79</v>
      </c>
      <c r="F371" s="83" t="s">
        <v>114</v>
      </c>
      <c r="G371" s="83" t="s">
        <v>539</v>
      </c>
      <c r="H371" s="83" t="s">
        <v>1015</v>
      </c>
      <c r="I371" s="83" t="s">
        <v>63</v>
      </c>
      <c r="J371" s="83" t="s">
        <v>64</v>
      </c>
      <c r="K371" s="83" t="s">
        <v>64</v>
      </c>
      <c r="L371" s="83" t="s">
        <v>64</v>
      </c>
      <c r="M371" s="83" t="s">
        <v>78</v>
      </c>
      <c r="N371" s="83" t="s">
        <v>64</v>
      </c>
      <c r="O371" s="83" t="s">
        <v>64</v>
      </c>
      <c r="P371" s="83" t="s">
        <v>84</v>
      </c>
      <c r="Q371" s="83" t="s">
        <v>64</v>
      </c>
      <c r="R371" s="83" t="s">
        <v>64</v>
      </c>
      <c r="S371" s="83" t="s">
        <v>64</v>
      </c>
      <c r="T371" s="83" t="s">
        <v>64</v>
      </c>
      <c r="U371" s="83" t="s">
        <v>64</v>
      </c>
      <c r="V371" s="83" t="s">
        <v>64</v>
      </c>
      <c r="W371" s="83" t="s">
        <v>64</v>
      </c>
      <c r="X371" s="83" t="s">
        <v>64</v>
      </c>
      <c r="Y371" s="83" t="s">
        <v>64</v>
      </c>
      <c r="Z371" s="83" t="s">
        <v>65</v>
      </c>
      <c r="AA371" s="83" t="s">
        <v>66</v>
      </c>
      <c r="AB371" s="83" t="s">
        <v>65</v>
      </c>
      <c r="AC371" s="83" t="s">
        <v>65</v>
      </c>
      <c r="AD371" s="83" t="s">
        <v>65</v>
      </c>
      <c r="AE371" s="83" t="s">
        <v>65</v>
      </c>
      <c r="AF371" s="83" t="s">
        <v>66</v>
      </c>
      <c r="AG371" s="83" t="s">
        <v>65</v>
      </c>
      <c r="AH371" s="83" t="s">
        <v>65</v>
      </c>
      <c r="AI371" s="83" t="s">
        <v>101</v>
      </c>
      <c r="AJ371" s="83" t="s">
        <v>66</v>
      </c>
      <c r="AK371" s="83" t="s">
        <v>66</v>
      </c>
      <c r="AL371" s="83" t="s">
        <v>79</v>
      </c>
      <c r="AM371" s="83" t="s">
        <v>65</v>
      </c>
      <c r="AN371" s="83" t="s">
        <v>65</v>
      </c>
      <c r="AO371" s="83" t="s">
        <v>65</v>
      </c>
      <c r="AP371" s="83" t="s">
        <v>119</v>
      </c>
      <c r="AQ371" s="83" t="s">
        <v>80</v>
      </c>
      <c r="AR371" s="83" t="s">
        <v>63</v>
      </c>
      <c r="AS371" s="83" t="s">
        <v>1016</v>
      </c>
      <c r="AT371" s="83" t="s">
        <v>69</v>
      </c>
      <c r="AU371" s="83" t="s">
        <v>80</v>
      </c>
      <c r="AV371" s="83" t="s">
        <v>71</v>
      </c>
      <c r="AW371" s="83" t="s">
        <v>72</v>
      </c>
      <c r="AX371" s="83" t="s">
        <v>72</v>
      </c>
      <c r="AY371" s="83" t="s">
        <v>72</v>
      </c>
      <c r="AZ371" s="83" t="s">
        <v>63</v>
      </c>
      <c r="BA371" s="83" t="s">
        <v>72</v>
      </c>
      <c r="BB371" s="83" t="s">
        <v>72</v>
      </c>
      <c r="BC371" s="83" t="s">
        <v>73</v>
      </c>
      <c r="BD371" s="83"/>
      <c r="BE371" s="83" t="s">
        <v>73</v>
      </c>
      <c r="BF371" s="83"/>
      <c r="BG371" s="87" t="s">
        <v>846</v>
      </c>
      <c r="BH371" s="87" t="s">
        <v>114</v>
      </c>
      <c r="BI371" s="76" t="s">
        <v>1414</v>
      </c>
      <c r="BJ371">
        <f t="shared" si="10"/>
        <v>15</v>
      </c>
      <c r="BK371" s="87">
        <f t="shared" si="11"/>
        <v>58</v>
      </c>
      <c r="BL371" s="87"/>
      <c r="BM371" s="86" t="str">
        <f>_xlfn.XLOOKUP(Form_Responses181112[[#This Row],[Sekolah School (Cleansed)]],'Quality Check'!$B$11:$B$14,'Quality Check'!$C$11:$C$14,)</f>
        <v>Urban</v>
      </c>
      <c r="BN371" s="86" t="str">
        <f>_xlfn.XLOOKUP(Form_Responses181112[[#This Row],[Sekolah School (Cleansed)]],'Quality Check'!$B$11:$B$14,'Quality Check'!$D$11:$D$14,)</f>
        <v>Controlled Group (CG)</v>
      </c>
    </row>
    <row r="372" spans="1:66" ht="13.2" x14ac:dyDescent="0.25">
      <c r="A372" s="82">
        <v>45574.455428506946</v>
      </c>
      <c r="B372" s="83" t="s">
        <v>1017</v>
      </c>
      <c r="C372" s="84" t="s">
        <v>1018</v>
      </c>
      <c r="D372" s="83">
        <v>100</v>
      </c>
      <c r="E372" s="83">
        <v>0.79</v>
      </c>
      <c r="F372" s="83" t="s">
        <v>114</v>
      </c>
      <c r="G372" s="83" t="s">
        <v>539</v>
      </c>
      <c r="H372" s="83" t="s">
        <v>863</v>
      </c>
      <c r="I372" s="83" t="s">
        <v>63</v>
      </c>
      <c r="J372" s="83" t="s">
        <v>64</v>
      </c>
      <c r="K372" s="83" t="s">
        <v>64</v>
      </c>
      <c r="L372" s="83" t="s">
        <v>64</v>
      </c>
      <c r="M372" s="83" t="s">
        <v>78</v>
      </c>
      <c r="N372" s="83" t="s">
        <v>64</v>
      </c>
      <c r="O372" s="83" t="s">
        <v>64</v>
      </c>
      <c r="P372" s="83" t="s">
        <v>84</v>
      </c>
      <c r="Q372" s="83" t="s">
        <v>84</v>
      </c>
      <c r="R372" s="83" t="s">
        <v>64</v>
      </c>
      <c r="S372" s="83" t="s">
        <v>64</v>
      </c>
      <c r="T372" s="83" t="s">
        <v>64</v>
      </c>
      <c r="U372" s="83" t="s">
        <v>64</v>
      </c>
      <c r="V372" s="83" t="s">
        <v>78</v>
      </c>
      <c r="W372" s="83" t="s">
        <v>64</v>
      </c>
      <c r="X372" s="83" t="s">
        <v>64</v>
      </c>
      <c r="Y372" s="83" t="s">
        <v>64</v>
      </c>
      <c r="Z372" s="83" t="s">
        <v>65</v>
      </c>
      <c r="AA372" s="83" t="s">
        <v>65</v>
      </c>
      <c r="AB372" s="83" t="s">
        <v>65</v>
      </c>
      <c r="AC372" s="83" t="s">
        <v>65</v>
      </c>
      <c r="AD372" s="83" t="s">
        <v>65</v>
      </c>
      <c r="AE372" s="83" t="s">
        <v>65</v>
      </c>
      <c r="AF372" s="83" t="s">
        <v>66</v>
      </c>
      <c r="AG372" s="83" t="s">
        <v>65</v>
      </c>
      <c r="AH372" s="83" t="s">
        <v>65</v>
      </c>
      <c r="AI372" s="83" t="s">
        <v>101</v>
      </c>
      <c r="AJ372" s="83" t="s">
        <v>65</v>
      </c>
      <c r="AK372" s="83" t="s">
        <v>65</v>
      </c>
      <c r="AL372" s="83" t="s">
        <v>65</v>
      </c>
      <c r="AM372" s="83" t="s">
        <v>65</v>
      </c>
      <c r="AN372" s="83" t="s">
        <v>66</v>
      </c>
      <c r="AO372" s="83" t="s">
        <v>65</v>
      </c>
      <c r="AP372" s="83" t="s">
        <v>67</v>
      </c>
      <c r="AQ372" s="83" t="s">
        <v>67</v>
      </c>
      <c r="AR372" s="83" t="s">
        <v>63</v>
      </c>
      <c r="AS372" s="83" t="s">
        <v>81</v>
      </c>
      <c r="AT372" s="83" t="s">
        <v>69</v>
      </c>
      <c r="AU372" s="83" t="s">
        <v>70</v>
      </c>
      <c r="AV372" s="83" t="s">
        <v>80</v>
      </c>
      <c r="AW372" s="83" t="s">
        <v>63</v>
      </c>
      <c r="AX372" s="83" t="s">
        <v>72</v>
      </c>
      <c r="AY372" s="83" t="s">
        <v>63</v>
      </c>
      <c r="AZ372" s="83" t="s">
        <v>63</v>
      </c>
      <c r="BA372" s="83" t="s">
        <v>63</v>
      </c>
      <c r="BB372" s="83" t="s">
        <v>72</v>
      </c>
      <c r="BC372" s="83" t="s">
        <v>73</v>
      </c>
      <c r="BD372" s="83"/>
      <c r="BE372" s="83" t="s">
        <v>73</v>
      </c>
      <c r="BF372" s="83"/>
      <c r="BG372" s="87" t="s">
        <v>846</v>
      </c>
      <c r="BH372" s="87" t="s">
        <v>114</v>
      </c>
      <c r="BI372" s="76" t="s">
        <v>1414</v>
      </c>
      <c r="BJ372">
        <f t="shared" si="10"/>
        <v>13</v>
      </c>
      <c r="BK372" s="87">
        <f t="shared" si="11"/>
        <v>62</v>
      </c>
      <c r="BL372" s="87"/>
      <c r="BM372" s="86" t="str">
        <f>_xlfn.XLOOKUP(Form_Responses181112[[#This Row],[Sekolah School (Cleansed)]],'Quality Check'!$B$11:$B$14,'Quality Check'!$C$11:$C$14,)</f>
        <v>Urban</v>
      </c>
      <c r="BN372" s="86" t="str">
        <f>_xlfn.XLOOKUP(Form_Responses181112[[#This Row],[Sekolah School (Cleansed)]],'Quality Check'!$B$11:$B$14,'Quality Check'!$D$11:$D$14,)</f>
        <v>Controlled Group (CG)</v>
      </c>
    </row>
    <row r="373" spans="1:66" ht="13.2" x14ac:dyDescent="0.25">
      <c r="A373" s="82">
        <v>45574.459710567127</v>
      </c>
      <c r="B373" s="83" t="s">
        <v>1019</v>
      </c>
      <c r="C373" s="84" t="s">
        <v>1020</v>
      </c>
      <c r="D373" s="83">
        <v>78.569999999999993</v>
      </c>
      <c r="E373" s="83">
        <v>0.28999999999999998</v>
      </c>
      <c r="F373" s="83" t="s">
        <v>114</v>
      </c>
      <c r="G373" s="83" t="s">
        <v>539</v>
      </c>
      <c r="H373" s="83" t="s">
        <v>846</v>
      </c>
      <c r="I373" s="83" t="s">
        <v>63</v>
      </c>
      <c r="J373" s="83" t="s">
        <v>145</v>
      </c>
      <c r="K373" s="83" t="s">
        <v>78</v>
      </c>
      <c r="L373" s="83" t="s">
        <v>64</v>
      </c>
      <c r="M373" s="83" t="s">
        <v>78</v>
      </c>
      <c r="N373" s="83" t="s">
        <v>84</v>
      </c>
      <c r="O373" s="83" t="s">
        <v>64</v>
      </c>
      <c r="P373" s="83" t="s">
        <v>78</v>
      </c>
      <c r="Q373" s="83" t="s">
        <v>64</v>
      </c>
      <c r="R373" s="83" t="s">
        <v>64</v>
      </c>
      <c r="S373" s="83" t="s">
        <v>64</v>
      </c>
      <c r="T373" s="83" t="s">
        <v>64</v>
      </c>
      <c r="U373" s="83" t="s">
        <v>64</v>
      </c>
      <c r="V373" s="83" t="s">
        <v>84</v>
      </c>
      <c r="W373" s="83" t="s">
        <v>64</v>
      </c>
      <c r="X373" s="83" t="s">
        <v>64</v>
      </c>
      <c r="Y373" s="83" t="s">
        <v>64</v>
      </c>
      <c r="Z373" s="83" t="s">
        <v>66</v>
      </c>
      <c r="AA373" s="83" t="s">
        <v>66</v>
      </c>
      <c r="AB373" s="83" t="s">
        <v>65</v>
      </c>
      <c r="AC373" s="83" t="s">
        <v>66</v>
      </c>
      <c r="AD373" s="83" t="s">
        <v>79</v>
      </c>
      <c r="AE373" s="83" t="s">
        <v>66</v>
      </c>
      <c r="AF373" s="83" t="s">
        <v>79</v>
      </c>
      <c r="AG373" s="83" t="s">
        <v>65</v>
      </c>
      <c r="AH373" s="83" t="s">
        <v>65</v>
      </c>
      <c r="AI373" s="83" t="s">
        <v>101</v>
      </c>
      <c r="AJ373" s="83" t="s">
        <v>66</v>
      </c>
      <c r="AK373" s="83" t="s">
        <v>66</v>
      </c>
      <c r="AL373" s="83" t="s">
        <v>66</v>
      </c>
      <c r="AM373" s="83" t="s">
        <v>79</v>
      </c>
      <c r="AN373" s="83" t="s">
        <v>66</v>
      </c>
      <c r="AO373" s="83" t="s">
        <v>66</v>
      </c>
      <c r="AP373" s="83" t="s">
        <v>67</v>
      </c>
      <c r="AQ373" s="83" t="s">
        <v>67</v>
      </c>
      <c r="AR373" s="83" t="s">
        <v>73</v>
      </c>
      <c r="AS373" s="83" t="s">
        <v>81</v>
      </c>
      <c r="AT373" s="83" t="s">
        <v>87</v>
      </c>
      <c r="AU373" s="83" t="s">
        <v>70</v>
      </c>
      <c r="AV373" s="83" t="s">
        <v>80</v>
      </c>
      <c r="AW373" s="83" t="s">
        <v>63</v>
      </c>
      <c r="AX373" s="83" t="s">
        <v>73</v>
      </c>
      <c r="AY373" s="83" t="s">
        <v>73</v>
      </c>
      <c r="AZ373" s="83" t="s">
        <v>72</v>
      </c>
      <c r="BA373" s="83" t="s">
        <v>73</v>
      </c>
      <c r="BB373" s="83" t="s">
        <v>73</v>
      </c>
      <c r="BC373" s="83" t="s">
        <v>73</v>
      </c>
      <c r="BD373" s="83"/>
      <c r="BE373" s="83" t="s">
        <v>73</v>
      </c>
      <c r="BF373" s="83"/>
      <c r="BG373" s="87" t="s">
        <v>846</v>
      </c>
      <c r="BH373" s="87" t="s">
        <v>114</v>
      </c>
      <c r="BI373" s="76" t="s">
        <v>1414</v>
      </c>
      <c r="BJ373">
        <f t="shared" si="10"/>
        <v>11</v>
      </c>
      <c r="BK373" s="87">
        <f t="shared" si="11"/>
        <v>49</v>
      </c>
      <c r="BL373" s="87"/>
      <c r="BM373" s="86" t="str">
        <f>_xlfn.XLOOKUP(Form_Responses181112[[#This Row],[Sekolah School (Cleansed)]],'Quality Check'!$B$11:$B$14,'Quality Check'!$C$11:$C$14,)</f>
        <v>Urban</v>
      </c>
      <c r="BN373" s="86" t="str">
        <f>_xlfn.XLOOKUP(Form_Responses181112[[#This Row],[Sekolah School (Cleansed)]],'Quality Check'!$B$11:$B$14,'Quality Check'!$D$11:$D$14,)</f>
        <v>Controlled Group (CG)</v>
      </c>
    </row>
    <row r="374" spans="1:66" ht="13.2" x14ac:dyDescent="0.25">
      <c r="A374" s="82">
        <v>45574.459731550931</v>
      </c>
      <c r="B374" s="83" t="s">
        <v>1021</v>
      </c>
      <c r="C374" s="83" t="s">
        <v>1022</v>
      </c>
      <c r="D374" s="83">
        <v>100</v>
      </c>
      <c r="E374" s="83">
        <v>0.92</v>
      </c>
      <c r="F374" s="83" t="s">
        <v>114</v>
      </c>
      <c r="G374" s="83" t="s">
        <v>539</v>
      </c>
      <c r="H374" s="83" t="s">
        <v>887</v>
      </c>
      <c r="I374" s="83" t="s">
        <v>63</v>
      </c>
      <c r="J374" s="83" t="s">
        <v>64</v>
      </c>
      <c r="K374" s="83" t="s">
        <v>64</v>
      </c>
      <c r="L374" s="83" t="s">
        <v>64</v>
      </c>
      <c r="M374" s="83" t="s">
        <v>78</v>
      </c>
      <c r="N374" s="83" t="s">
        <v>64</v>
      </c>
      <c r="O374" s="83" t="s">
        <v>84</v>
      </c>
      <c r="P374" s="83" t="s">
        <v>84</v>
      </c>
      <c r="Q374" s="83" t="s">
        <v>64</v>
      </c>
      <c r="R374" s="83" t="s">
        <v>64</v>
      </c>
      <c r="S374" s="83" t="s">
        <v>64</v>
      </c>
      <c r="T374" s="83" t="s">
        <v>64</v>
      </c>
      <c r="U374" s="83" t="s">
        <v>64</v>
      </c>
      <c r="V374" s="83" t="s">
        <v>64</v>
      </c>
      <c r="W374" s="83" t="s">
        <v>64</v>
      </c>
      <c r="X374" s="83" t="s">
        <v>64</v>
      </c>
      <c r="Y374" s="83" t="s">
        <v>84</v>
      </c>
      <c r="Z374" s="83" t="s">
        <v>66</v>
      </c>
      <c r="AA374" s="83" t="s">
        <v>66</v>
      </c>
      <c r="AB374" s="83" t="s">
        <v>79</v>
      </c>
      <c r="AC374" s="83" t="s">
        <v>65</v>
      </c>
      <c r="AD374" s="83" t="s">
        <v>65</v>
      </c>
      <c r="AE374" s="83" t="s">
        <v>66</v>
      </c>
      <c r="AF374" s="83" t="s">
        <v>79</v>
      </c>
      <c r="AG374" s="83" t="s">
        <v>66</v>
      </c>
      <c r="AH374" s="83" t="s">
        <v>66</v>
      </c>
      <c r="AI374" s="83" t="s">
        <v>79</v>
      </c>
      <c r="AJ374" s="83" t="s">
        <v>66</v>
      </c>
      <c r="AK374" s="83" t="s">
        <v>66</v>
      </c>
      <c r="AL374" s="83" t="s">
        <v>79</v>
      </c>
      <c r="AM374" s="83" t="s">
        <v>65</v>
      </c>
      <c r="AN374" s="83" t="s">
        <v>66</v>
      </c>
      <c r="AO374" s="83" t="s">
        <v>66</v>
      </c>
      <c r="AP374" s="83" t="s">
        <v>80</v>
      </c>
      <c r="AQ374" s="83" t="s">
        <v>80</v>
      </c>
      <c r="AR374" s="83" t="s">
        <v>63</v>
      </c>
      <c r="AS374" s="83" t="s">
        <v>223</v>
      </c>
      <c r="AT374" s="83" t="s">
        <v>69</v>
      </c>
      <c r="AU374" s="83" t="s">
        <v>67</v>
      </c>
      <c r="AV374" s="83" t="s">
        <v>71</v>
      </c>
      <c r="AW374" s="83" t="s">
        <v>72</v>
      </c>
      <c r="AX374" s="83" t="s">
        <v>72</v>
      </c>
      <c r="AY374" s="83" t="s">
        <v>72</v>
      </c>
      <c r="AZ374" s="83" t="s">
        <v>72</v>
      </c>
      <c r="BA374" s="83" t="s">
        <v>72</v>
      </c>
      <c r="BB374" s="83" t="s">
        <v>72</v>
      </c>
      <c r="BC374" s="83" t="s">
        <v>73</v>
      </c>
      <c r="BD374" s="83"/>
      <c r="BE374" s="83" t="s">
        <v>73</v>
      </c>
      <c r="BF374" s="83"/>
      <c r="BG374" s="87" t="s">
        <v>846</v>
      </c>
      <c r="BH374" s="87" t="s">
        <v>114</v>
      </c>
      <c r="BI374" s="76" t="s">
        <v>1414</v>
      </c>
      <c r="BJ374">
        <f t="shared" si="10"/>
        <v>13</v>
      </c>
      <c r="BK374" s="87">
        <f t="shared" si="11"/>
        <v>48</v>
      </c>
      <c r="BL374" s="87"/>
      <c r="BM374" s="86" t="str">
        <f>_xlfn.XLOOKUP(Form_Responses181112[[#This Row],[Sekolah School (Cleansed)]],'Quality Check'!$B$11:$B$14,'Quality Check'!$C$11:$C$14,)</f>
        <v>Urban</v>
      </c>
      <c r="BN374" s="86" t="str">
        <f>_xlfn.XLOOKUP(Form_Responses181112[[#This Row],[Sekolah School (Cleansed)]],'Quality Check'!$B$11:$B$14,'Quality Check'!$D$11:$D$14,)</f>
        <v>Controlled Group (CG)</v>
      </c>
    </row>
    <row r="375" spans="1:66" ht="13.2" x14ac:dyDescent="0.25">
      <c r="A375" s="82">
        <v>45574.460121261574</v>
      </c>
      <c r="B375" s="83" t="s">
        <v>1023</v>
      </c>
      <c r="C375" s="84" t="s">
        <v>1024</v>
      </c>
      <c r="D375" s="83">
        <v>100</v>
      </c>
      <c r="E375" s="83">
        <v>1.04</v>
      </c>
      <c r="F375" s="83" t="s">
        <v>114</v>
      </c>
      <c r="G375" s="83" t="s">
        <v>539</v>
      </c>
      <c r="H375" s="83" t="s">
        <v>922</v>
      </c>
      <c r="I375" s="83" t="s">
        <v>63</v>
      </c>
      <c r="J375" s="83" t="s">
        <v>64</v>
      </c>
      <c r="K375" s="83" t="s">
        <v>64</v>
      </c>
      <c r="L375" s="83" t="s">
        <v>64</v>
      </c>
      <c r="M375" s="83" t="s">
        <v>64</v>
      </c>
      <c r="N375" s="83" t="s">
        <v>64</v>
      </c>
      <c r="O375" s="83" t="s">
        <v>64</v>
      </c>
      <c r="P375" s="83" t="s">
        <v>84</v>
      </c>
      <c r="Q375" s="83" t="s">
        <v>64</v>
      </c>
      <c r="R375" s="83" t="s">
        <v>64</v>
      </c>
      <c r="S375" s="83" t="s">
        <v>64</v>
      </c>
      <c r="T375" s="83" t="s">
        <v>64</v>
      </c>
      <c r="U375" s="83" t="s">
        <v>64</v>
      </c>
      <c r="V375" s="83" t="s">
        <v>64</v>
      </c>
      <c r="W375" s="83" t="s">
        <v>84</v>
      </c>
      <c r="X375" s="83" t="s">
        <v>84</v>
      </c>
      <c r="Y375" s="83" t="s">
        <v>64</v>
      </c>
      <c r="Z375" s="83" t="s">
        <v>65</v>
      </c>
      <c r="AA375" s="83" t="s">
        <v>65</v>
      </c>
      <c r="AB375" s="83" t="s">
        <v>65</v>
      </c>
      <c r="AC375" s="83" t="s">
        <v>65</v>
      </c>
      <c r="AD375" s="83" t="s">
        <v>65</v>
      </c>
      <c r="AE375" s="83" t="s">
        <v>65</v>
      </c>
      <c r="AF375" s="83" t="s">
        <v>65</v>
      </c>
      <c r="AG375" s="83" t="s">
        <v>65</v>
      </c>
      <c r="AH375" s="83" t="s">
        <v>65</v>
      </c>
      <c r="AI375" s="83" t="s">
        <v>101</v>
      </c>
      <c r="AJ375" s="83" t="s">
        <v>65</v>
      </c>
      <c r="AK375" s="83" t="s">
        <v>65</v>
      </c>
      <c r="AL375" s="83" t="s">
        <v>65</v>
      </c>
      <c r="AM375" s="83" t="s">
        <v>65</v>
      </c>
      <c r="AN375" s="83" t="s">
        <v>65</v>
      </c>
      <c r="AO375" s="83" t="s">
        <v>65</v>
      </c>
      <c r="AP375" s="83" t="s">
        <v>67</v>
      </c>
      <c r="AQ375" s="83" t="s">
        <v>67</v>
      </c>
      <c r="AR375" s="83" t="s">
        <v>63</v>
      </c>
      <c r="AS375" s="83" t="s">
        <v>68</v>
      </c>
      <c r="AT375" s="83" t="s">
        <v>87</v>
      </c>
      <c r="AU375" s="83" t="s">
        <v>67</v>
      </c>
      <c r="AV375" s="83" t="s">
        <v>71</v>
      </c>
      <c r="AW375" s="83" t="s">
        <v>73</v>
      </c>
      <c r="AX375" s="83" t="s">
        <v>73</v>
      </c>
      <c r="AY375" s="83" t="s">
        <v>73</v>
      </c>
      <c r="AZ375" s="83" t="s">
        <v>72</v>
      </c>
      <c r="BA375" s="83" t="s">
        <v>73</v>
      </c>
      <c r="BB375" s="83" t="s">
        <v>73</v>
      </c>
      <c r="BC375" s="83" t="s">
        <v>73</v>
      </c>
      <c r="BD375" s="83"/>
      <c r="BE375" s="83" t="s">
        <v>73</v>
      </c>
      <c r="BF375" s="83"/>
      <c r="BG375" s="87" t="s">
        <v>846</v>
      </c>
      <c r="BH375" s="87" t="s">
        <v>114</v>
      </c>
      <c r="BI375" s="76" t="s">
        <v>1414</v>
      </c>
      <c r="BJ375">
        <f t="shared" si="10"/>
        <v>12</v>
      </c>
      <c r="BK375" s="87">
        <f t="shared" si="11"/>
        <v>64</v>
      </c>
      <c r="BL375" s="87"/>
      <c r="BM375" s="86" t="str">
        <f>_xlfn.XLOOKUP(Form_Responses181112[[#This Row],[Sekolah School (Cleansed)]],'Quality Check'!$B$11:$B$14,'Quality Check'!$C$11:$C$14,)</f>
        <v>Urban</v>
      </c>
      <c r="BN375" s="86" t="str">
        <f>_xlfn.XLOOKUP(Form_Responses181112[[#This Row],[Sekolah School (Cleansed)]],'Quality Check'!$B$11:$B$14,'Quality Check'!$D$11:$D$14,)</f>
        <v>Controlled Group (CG)</v>
      </c>
    </row>
    <row r="376" spans="1:66" ht="13.2" x14ac:dyDescent="0.25">
      <c r="A376" s="82">
        <v>45574.46209494213</v>
      </c>
      <c r="B376" s="83" t="s">
        <v>1025</v>
      </c>
      <c r="C376" s="84" t="s">
        <v>1026</v>
      </c>
      <c r="D376" s="83">
        <v>100</v>
      </c>
      <c r="E376" s="83">
        <v>0.91</v>
      </c>
      <c r="F376" s="83" t="s">
        <v>114</v>
      </c>
      <c r="G376" s="83" t="s">
        <v>291</v>
      </c>
      <c r="H376" s="83" t="s">
        <v>849</v>
      </c>
      <c r="I376" s="83" t="s">
        <v>63</v>
      </c>
      <c r="J376" s="83" t="s">
        <v>78</v>
      </c>
      <c r="K376" s="83" t="s">
        <v>78</v>
      </c>
      <c r="L376" s="83" t="s">
        <v>64</v>
      </c>
      <c r="M376" s="83" t="s">
        <v>84</v>
      </c>
      <c r="N376" s="83" t="s">
        <v>64</v>
      </c>
      <c r="O376" s="83" t="s">
        <v>64</v>
      </c>
      <c r="P376" s="83" t="s">
        <v>84</v>
      </c>
      <c r="Q376" s="83" t="s">
        <v>64</v>
      </c>
      <c r="R376" s="83" t="s">
        <v>64</v>
      </c>
      <c r="S376" s="83" t="s">
        <v>64</v>
      </c>
      <c r="T376" s="83" t="s">
        <v>64</v>
      </c>
      <c r="U376" s="83" t="s">
        <v>64</v>
      </c>
      <c r="V376" s="83" t="s">
        <v>84</v>
      </c>
      <c r="W376" s="83" t="s">
        <v>64</v>
      </c>
      <c r="X376" s="83" t="s">
        <v>64</v>
      </c>
      <c r="Y376" s="83" t="s">
        <v>64</v>
      </c>
      <c r="Z376" s="83" t="s">
        <v>65</v>
      </c>
      <c r="AA376" s="83" t="s">
        <v>65</v>
      </c>
      <c r="AB376" s="83" t="s">
        <v>65</v>
      </c>
      <c r="AC376" s="83" t="s">
        <v>65</v>
      </c>
      <c r="AD376" s="83" t="s">
        <v>65</v>
      </c>
      <c r="AE376" s="83" t="s">
        <v>65</v>
      </c>
      <c r="AF376" s="83" t="s">
        <v>65</v>
      </c>
      <c r="AG376" s="83" t="s">
        <v>65</v>
      </c>
      <c r="AH376" s="83" t="s">
        <v>65</v>
      </c>
      <c r="AI376" s="83" t="s">
        <v>101</v>
      </c>
      <c r="AJ376" s="83" t="s">
        <v>65</v>
      </c>
      <c r="AK376" s="83" t="s">
        <v>65</v>
      </c>
      <c r="AL376" s="83" t="s">
        <v>65</v>
      </c>
      <c r="AM376" s="83" t="s">
        <v>66</v>
      </c>
      <c r="AN376" s="83" t="s">
        <v>66</v>
      </c>
      <c r="AO376" s="83" t="s">
        <v>66</v>
      </c>
      <c r="AP376" s="83" t="s">
        <v>80</v>
      </c>
      <c r="AQ376" s="83" t="s">
        <v>80</v>
      </c>
      <c r="AR376" s="83" t="s">
        <v>86</v>
      </c>
      <c r="AS376" s="83" t="s">
        <v>81</v>
      </c>
      <c r="AT376" s="83" t="s">
        <v>69</v>
      </c>
      <c r="AU376" s="83" t="s">
        <v>93</v>
      </c>
      <c r="AV376" s="83" t="s">
        <v>71</v>
      </c>
      <c r="AW376" s="83" t="s">
        <v>72</v>
      </c>
      <c r="AX376" s="83" t="s">
        <v>73</v>
      </c>
      <c r="AY376" s="83" t="s">
        <v>72</v>
      </c>
      <c r="AZ376" s="83" t="s">
        <v>72</v>
      </c>
      <c r="BA376" s="83" t="s">
        <v>72</v>
      </c>
      <c r="BB376" s="83" t="s">
        <v>73</v>
      </c>
      <c r="BC376" s="83" t="s">
        <v>73</v>
      </c>
      <c r="BD376" s="83"/>
      <c r="BE376" s="83" t="s">
        <v>73</v>
      </c>
      <c r="BF376" s="83"/>
      <c r="BG376" s="87" t="s">
        <v>846</v>
      </c>
      <c r="BH376" s="87" t="s">
        <v>114</v>
      </c>
      <c r="BI376" s="76" t="s">
        <v>1414</v>
      </c>
      <c r="BJ376">
        <f t="shared" si="10"/>
        <v>11</v>
      </c>
      <c r="BK376" s="87">
        <f t="shared" si="11"/>
        <v>61</v>
      </c>
      <c r="BL376" s="87"/>
      <c r="BM376" s="86" t="str">
        <f>_xlfn.XLOOKUP(Form_Responses181112[[#This Row],[Sekolah School (Cleansed)]],'Quality Check'!$B$11:$B$14,'Quality Check'!$C$11:$C$14,)</f>
        <v>Urban</v>
      </c>
      <c r="BN376" s="86" t="str">
        <f>_xlfn.XLOOKUP(Form_Responses181112[[#This Row],[Sekolah School (Cleansed)]],'Quality Check'!$B$11:$B$14,'Quality Check'!$D$11:$D$14,)</f>
        <v>Controlled Group (CG)</v>
      </c>
    </row>
    <row r="377" spans="1:66" ht="13.2" x14ac:dyDescent="0.25">
      <c r="A377" s="82">
        <v>45574.464667534718</v>
      </c>
      <c r="B377" s="83" t="s">
        <v>1027</v>
      </c>
      <c r="C377" s="84" t="s">
        <v>1028</v>
      </c>
      <c r="D377" s="83">
        <v>0</v>
      </c>
      <c r="E377" s="83">
        <v>0</v>
      </c>
      <c r="F377" s="83" t="s">
        <v>423</v>
      </c>
      <c r="G377" s="83" t="s">
        <v>76</v>
      </c>
      <c r="H377" s="83" t="s">
        <v>849</v>
      </c>
      <c r="I377" s="83" t="s">
        <v>63</v>
      </c>
      <c r="J377" s="83" t="s">
        <v>64</v>
      </c>
      <c r="K377" s="83" t="s">
        <v>64</v>
      </c>
      <c r="L377" s="83" t="s">
        <v>64</v>
      </c>
      <c r="M377" s="83" t="s">
        <v>84</v>
      </c>
      <c r="N377" s="83" t="s">
        <v>64</v>
      </c>
      <c r="O377" s="83" t="s">
        <v>64</v>
      </c>
      <c r="P377" s="83" t="s">
        <v>84</v>
      </c>
      <c r="Q377" s="83" t="s">
        <v>64</v>
      </c>
      <c r="R377" s="83" t="s">
        <v>64</v>
      </c>
      <c r="S377" s="83" t="s">
        <v>84</v>
      </c>
      <c r="T377" s="83" t="s">
        <v>64</v>
      </c>
      <c r="U377" s="83" t="s">
        <v>64</v>
      </c>
      <c r="V377" s="83" t="s">
        <v>64</v>
      </c>
      <c r="W377" s="83" t="s">
        <v>64</v>
      </c>
      <c r="X377" s="83" t="s">
        <v>64</v>
      </c>
      <c r="Y377" s="83" t="s">
        <v>64</v>
      </c>
      <c r="Z377" s="83" t="s">
        <v>65</v>
      </c>
      <c r="AA377" s="83" t="s">
        <v>65</v>
      </c>
      <c r="AB377" s="83" t="s">
        <v>66</v>
      </c>
      <c r="AC377" s="83" t="s">
        <v>65</v>
      </c>
      <c r="AD377" s="83" t="s">
        <v>65</v>
      </c>
      <c r="AE377" s="83" t="s">
        <v>65</v>
      </c>
      <c r="AF377" s="83" t="s">
        <v>66</v>
      </c>
      <c r="AG377" s="83" t="s">
        <v>66</v>
      </c>
      <c r="AH377" s="83" t="s">
        <v>66</v>
      </c>
      <c r="AI377" s="83" t="s">
        <v>79</v>
      </c>
      <c r="AJ377" s="83" t="s">
        <v>65</v>
      </c>
      <c r="AK377" s="83" t="s">
        <v>65</v>
      </c>
      <c r="AL377" s="83" t="s">
        <v>65</v>
      </c>
      <c r="AM377" s="83" t="s">
        <v>65</v>
      </c>
      <c r="AN377" s="83" t="s">
        <v>66</v>
      </c>
      <c r="AO377" s="83" t="s">
        <v>66</v>
      </c>
      <c r="AP377" s="83" t="s">
        <v>67</v>
      </c>
      <c r="AQ377" s="83" t="s">
        <v>67</v>
      </c>
      <c r="AR377" s="83" t="s">
        <v>86</v>
      </c>
      <c r="AS377" s="83" t="s">
        <v>81</v>
      </c>
      <c r="AT377" s="83" t="s">
        <v>87</v>
      </c>
      <c r="AU377" s="83" t="s">
        <v>93</v>
      </c>
      <c r="AV377" s="83" t="s">
        <v>71</v>
      </c>
      <c r="AW377" s="83" t="s">
        <v>73</v>
      </c>
      <c r="AX377" s="83" t="s">
        <v>72</v>
      </c>
      <c r="AY377" s="83" t="s">
        <v>63</v>
      </c>
      <c r="AZ377" s="83" t="s">
        <v>63</v>
      </c>
      <c r="BA377" s="83" t="s">
        <v>63</v>
      </c>
      <c r="BB377" s="83" t="s">
        <v>63</v>
      </c>
      <c r="BC377" s="83" t="s">
        <v>73</v>
      </c>
      <c r="BD377" s="83"/>
      <c r="BE377" s="83" t="s">
        <v>73</v>
      </c>
      <c r="BF377" s="83"/>
      <c r="BG377" s="87" t="s">
        <v>846</v>
      </c>
      <c r="BH377" s="86" t="s">
        <v>60</v>
      </c>
      <c r="BI377" s="76" t="s">
        <v>1414</v>
      </c>
      <c r="BJ377">
        <f t="shared" si="10"/>
        <v>13</v>
      </c>
      <c r="BK377" s="87">
        <f t="shared" si="11"/>
        <v>57</v>
      </c>
      <c r="BL377" s="87"/>
      <c r="BM377" s="86" t="str">
        <f>_xlfn.XLOOKUP(Form_Responses181112[[#This Row],[Sekolah School (Cleansed)]],'Quality Check'!$B$11:$B$14,'Quality Check'!$C$11:$C$14,)</f>
        <v>Urban</v>
      </c>
      <c r="BN377" s="86" t="str">
        <f>_xlfn.XLOOKUP(Form_Responses181112[[#This Row],[Sekolah School (Cleansed)]],'Quality Check'!$B$11:$B$14,'Quality Check'!$D$11:$D$14,)</f>
        <v>Controlled Group (CG)</v>
      </c>
    </row>
    <row r="378" spans="1:66" ht="13.2" x14ac:dyDescent="0.25">
      <c r="A378" s="82">
        <v>45574.465704212962</v>
      </c>
      <c r="B378" s="83" t="s">
        <v>1029</v>
      </c>
      <c r="C378" s="84" t="s">
        <v>1030</v>
      </c>
      <c r="D378" s="83">
        <v>100</v>
      </c>
      <c r="E378" s="83">
        <v>0.25</v>
      </c>
      <c r="F378" s="83" t="s">
        <v>423</v>
      </c>
      <c r="G378" s="83" t="s">
        <v>76</v>
      </c>
      <c r="H378" s="83" t="s">
        <v>872</v>
      </c>
      <c r="I378" s="83" t="s">
        <v>73</v>
      </c>
      <c r="J378" s="83" t="s">
        <v>64</v>
      </c>
      <c r="K378" s="83" t="s">
        <v>78</v>
      </c>
      <c r="L378" s="83" t="s">
        <v>64</v>
      </c>
      <c r="M378" s="83" t="s">
        <v>64</v>
      </c>
      <c r="N378" s="83" t="s">
        <v>64</v>
      </c>
      <c r="O378" s="83" t="s">
        <v>78</v>
      </c>
      <c r="P378" s="83" t="s">
        <v>64</v>
      </c>
      <c r="Q378" s="83" t="s">
        <v>64</v>
      </c>
      <c r="R378" s="83" t="s">
        <v>64</v>
      </c>
      <c r="S378" s="83" t="s">
        <v>64</v>
      </c>
      <c r="T378" s="83" t="s">
        <v>78</v>
      </c>
      <c r="U378" s="83" t="s">
        <v>64</v>
      </c>
      <c r="V378" s="83" t="s">
        <v>64</v>
      </c>
      <c r="W378" s="83" t="s">
        <v>64</v>
      </c>
      <c r="X378" s="83" t="s">
        <v>64</v>
      </c>
      <c r="Y378" s="83" t="s">
        <v>78</v>
      </c>
      <c r="Z378" s="83" t="s">
        <v>65</v>
      </c>
      <c r="AA378" s="83" t="s">
        <v>66</v>
      </c>
      <c r="AB378" s="83" t="s">
        <v>66</v>
      </c>
      <c r="AC378" s="83" t="s">
        <v>65</v>
      </c>
      <c r="AD378" s="83" t="s">
        <v>66</v>
      </c>
      <c r="AE378" s="83" t="s">
        <v>66</v>
      </c>
      <c r="AF378" s="83" t="s">
        <v>66</v>
      </c>
      <c r="AG378" s="83" t="s">
        <v>66</v>
      </c>
      <c r="AH378" s="83" t="s">
        <v>65</v>
      </c>
      <c r="AI378" s="83" t="s">
        <v>101</v>
      </c>
      <c r="AJ378" s="83" t="s">
        <v>65</v>
      </c>
      <c r="AK378" s="83" t="s">
        <v>66</v>
      </c>
      <c r="AL378" s="83" t="s">
        <v>65</v>
      </c>
      <c r="AM378" s="83" t="s">
        <v>65</v>
      </c>
      <c r="AN378" s="83" t="s">
        <v>66</v>
      </c>
      <c r="AO378" s="83" t="s">
        <v>66</v>
      </c>
      <c r="AP378" s="83" t="s">
        <v>67</v>
      </c>
      <c r="AQ378" s="83" t="s">
        <v>67</v>
      </c>
      <c r="AR378" s="83" t="s">
        <v>73</v>
      </c>
      <c r="AS378" s="83" t="s">
        <v>68</v>
      </c>
      <c r="AT378" s="83" t="s">
        <v>87</v>
      </c>
      <c r="AU378" s="83" t="s">
        <v>93</v>
      </c>
      <c r="AV378" s="83" t="s">
        <v>71</v>
      </c>
      <c r="AW378" s="83" t="s">
        <v>73</v>
      </c>
      <c r="AX378" s="83" t="s">
        <v>73</v>
      </c>
      <c r="AY378" s="83" t="s">
        <v>72</v>
      </c>
      <c r="AZ378" s="83" t="s">
        <v>72</v>
      </c>
      <c r="BA378" s="83" t="s">
        <v>72</v>
      </c>
      <c r="BB378" s="83" t="s">
        <v>72</v>
      </c>
      <c r="BC378" s="83" t="s">
        <v>73</v>
      </c>
      <c r="BD378" s="83"/>
      <c r="BE378" s="83" t="s">
        <v>73</v>
      </c>
      <c r="BF378" s="83"/>
      <c r="BG378" s="87" t="s">
        <v>846</v>
      </c>
      <c r="BH378" s="86" t="s">
        <v>60</v>
      </c>
      <c r="BI378" s="76" t="s">
        <v>1415</v>
      </c>
      <c r="BJ378">
        <f t="shared" si="10"/>
        <v>11</v>
      </c>
      <c r="BK378" s="87">
        <f t="shared" si="11"/>
        <v>55</v>
      </c>
      <c r="BL378" s="87"/>
      <c r="BM378" s="86" t="str">
        <f>_xlfn.XLOOKUP(Form_Responses181112[[#This Row],[Sekolah School (Cleansed)]],'Quality Check'!$B$11:$B$14,'Quality Check'!$C$11:$C$14,)</f>
        <v>Urban</v>
      </c>
      <c r="BN378" s="86" t="str">
        <f>_xlfn.XLOOKUP(Form_Responses181112[[#This Row],[Sekolah School (Cleansed)]],'Quality Check'!$B$11:$B$14,'Quality Check'!$D$11:$D$14,)</f>
        <v>Controlled Group (CG)</v>
      </c>
    </row>
    <row r="379" spans="1:66" ht="13.2" x14ac:dyDescent="0.25">
      <c r="A379" s="82">
        <v>45574.46705658565</v>
      </c>
      <c r="B379" s="83" t="s">
        <v>1031</v>
      </c>
      <c r="C379" s="84" t="s">
        <v>1032</v>
      </c>
      <c r="D379" s="83">
        <v>100</v>
      </c>
      <c r="E379" s="83">
        <v>1.75</v>
      </c>
      <c r="F379" s="83" t="s">
        <v>114</v>
      </c>
      <c r="G379" s="83" t="s">
        <v>539</v>
      </c>
      <c r="H379" s="83" t="s">
        <v>922</v>
      </c>
      <c r="I379" s="83" t="s">
        <v>73</v>
      </c>
      <c r="J379" s="83" t="s">
        <v>78</v>
      </c>
      <c r="K379" s="83" t="s">
        <v>78</v>
      </c>
      <c r="L379" s="83" t="s">
        <v>145</v>
      </c>
      <c r="M379" s="83" t="s">
        <v>84</v>
      </c>
      <c r="N379" s="83" t="s">
        <v>84</v>
      </c>
      <c r="O379" s="83" t="s">
        <v>84</v>
      </c>
      <c r="P379" s="83" t="s">
        <v>84</v>
      </c>
      <c r="Q379" s="83" t="s">
        <v>84</v>
      </c>
      <c r="R379" s="83" t="s">
        <v>64</v>
      </c>
      <c r="S379" s="83" t="s">
        <v>84</v>
      </c>
      <c r="T379" s="83" t="s">
        <v>84</v>
      </c>
      <c r="U379" s="83" t="s">
        <v>84</v>
      </c>
      <c r="V379" s="83" t="s">
        <v>84</v>
      </c>
      <c r="W379" s="83" t="s">
        <v>84</v>
      </c>
      <c r="X379" s="83" t="s">
        <v>84</v>
      </c>
      <c r="Y379" s="83" t="s">
        <v>84</v>
      </c>
      <c r="Z379" s="83" t="s">
        <v>66</v>
      </c>
      <c r="AA379" s="83" t="s">
        <v>66</v>
      </c>
      <c r="AB379" s="83" t="s">
        <v>79</v>
      </c>
      <c r="AC379" s="83" t="s">
        <v>66</v>
      </c>
      <c r="AD379" s="83" t="s">
        <v>66</v>
      </c>
      <c r="AE379" s="83" t="s">
        <v>66</v>
      </c>
      <c r="AF379" s="83" t="s">
        <v>66</v>
      </c>
      <c r="AG379" s="83" t="s">
        <v>65</v>
      </c>
      <c r="AH379" s="83" t="s">
        <v>66</v>
      </c>
      <c r="AI379" s="83" t="s">
        <v>101</v>
      </c>
      <c r="AJ379" s="83" t="s">
        <v>66</v>
      </c>
      <c r="AK379" s="83" t="s">
        <v>66</v>
      </c>
      <c r="AL379" s="83" t="s">
        <v>65</v>
      </c>
      <c r="AM379" s="83" t="s">
        <v>66</v>
      </c>
      <c r="AN379" s="83" t="s">
        <v>66</v>
      </c>
      <c r="AO379" s="83" t="s">
        <v>66</v>
      </c>
      <c r="AP379" s="83" t="s">
        <v>67</v>
      </c>
      <c r="AQ379" s="83" t="s">
        <v>67</v>
      </c>
      <c r="AR379" s="83" t="s">
        <v>63</v>
      </c>
      <c r="AS379" s="83" t="s">
        <v>68</v>
      </c>
      <c r="AT379" s="83" t="s">
        <v>169</v>
      </c>
      <c r="AU379" s="83" t="s">
        <v>70</v>
      </c>
      <c r="AV379" s="83" t="s">
        <v>80</v>
      </c>
      <c r="AW379" s="83" t="s">
        <v>72</v>
      </c>
      <c r="AX379" s="83" t="s">
        <v>73</v>
      </c>
      <c r="AY379" s="83" t="s">
        <v>72</v>
      </c>
      <c r="AZ379" s="83" t="s">
        <v>73</v>
      </c>
      <c r="BA379" s="83" t="s">
        <v>63</v>
      </c>
      <c r="BB379" s="83" t="s">
        <v>72</v>
      </c>
      <c r="BC379" s="83" t="s">
        <v>73</v>
      </c>
      <c r="BD379" s="83"/>
      <c r="BE379" s="83" t="s">
        <v>73</v>
      </c>
      <c r="BF379" s="83"/>
      <c r="BG379" s="87" t="s">
        <v>846</v>
      </c>
      <c r="BH379" s="87" t="s">
        <v>114</v>
      </c>
      <c r="BI379" s="76" t="s">
        <v>1415</v>
      </c>
      <c r="BJ379">
        <f t="shared" si="10"/>
        <v>1</v>
      </c>
      <c r="BK379" s="87">
        <f t="shared" si="11"/>
        <v>50</v>
      </c>
      <c r="BL379" s="87"/>
      <c r="BM379" s="86" t="str">
        <f>_xlfn.XLOOKUP(Form_Responses181112[[#This Row],[Sekolah School (Cleansed)]],'Quality Check'!$B$11:$B$14,'Quality Check'!$C$11:$C$14,)</f>
        <v>Urban</v>
      </c>
      <c r="BN379" s="86" t="str">
        <f>_xlfn.XLOOKUP(Form_Responses181112[[#This Row],[Sekolah School (Cleansed)]],'Quality Check'!$B$11:$B$14,'Quality Check'!$D$11:$D$14,)</f>
        <v>Controlled Group (CG)</v>
      </c>
    </row>
    <row r="380" spans="1:66" ht="13.2" x14ac:dyDescent="0.25">
      <c r="A380" s="82">
        <v>45574.469107407407</v>
      </c>
      <c r="B380" s="83" t="s">
        <v>1033</v>
      </c>
      <c r="C380" s="84" t="s">
        <v>1034</v>
      </c>
      <c r="D380" s="83">
        <v>100</v>
      </c>
      <c r="E380" s="83">
        <v>1.1299999999999999</v>
      </c>
      <c r="F380" s="83" t="s">
        <v>114</v>
      </c>
      <c r="G380" s="83" t="s">
        <v>539</v>
      </c>
      <c r="H380" s="83" t="s">
        <v>922</v>
      </c>
      <c r="I380" s="83" t="s">
        <v>63</v>
      </c>
      <c r="J380" s="83" t="s">
        <v>64</v>
      </c>
      <c r="K380" s="83" t="s">
        <v>64</v>
      </c>
      <c r="L380" s="83" t="s">
        <v>64</v>
      </c>
      <c r="M380" s="83" t="s">
        <v>78</v>
      </c>
      <c r="N380" s="83" t="s">
        <v>64</v>
      </c>
      <c r="O380" s="83" t="s">
        <v>64</v>
      </c>
      <c r="P380" s="83" t="s">
        <v>84</v>
      </c>
      <c r="Q380" s="83" t="s">
        <v>64</v>
      </c>
      <c r="R380" s="83" t="s">
        <v>64</v>
      </c>
      <c r="S380" s="83" t="s">
        <v>64</v>
      </c>
      <c r="T380" s="83" t="s">
        <v>64</v>
      </c>
      <c r="U380" s="83" t="s">
        <v>84</v>
      </c>
      <c r="V380" s="83" t="s">
        <v>64</v>
      </c>
      <c r="W380" s="83" t="s">
        <v>64</v>
      </c>
      <c r="X380" s="83" t="s">
        <v>64</v>
      </c>
      <c r="Y380" s="83" t="s">
        <v>64</v>
      </c>
      <c r="Z380" s="83" t="s">
        <v>65</v>
      </c>
      <c r="AA380" s="83" t="s">
        <v>66</v>
      </c>
      <c r="AB380" s="83" t="s">
        <v>65</v>
      </c>
      <c r="AC380" s="83" t="s">
        <v>65</v>
      </c>
      <c r="AD380" s="83" t="s">
        <v>66</v>
      </c>
      <c r="AE380" s="83" t="s">
        <v>65</v>
      </c>
      <c r="AF380" s="83" t="s">
        <v>66</v>
      </c>
      <c r="AG380" s="83" t="s">
        <v>65</v>
      </c>
      <c r="AH380" s="83" t="s">
        <v>66</v>
      </c>
      <c r="AI380" s="83" t="s">
        <v>101</v>
      </c>
      <c r="AJ380" s="83" t="s">
        <v>65</v>
      </c>
      <c r="AK380" s="83" t="s">
        <v>66</v>
      </c>
      <c r="AL380" s="83" t="s">
        <v>66</v>
      </c>
      <c r="AM380" s="83" t="s">
        <v>65</v>
      </c>
      <c r="AN380" s="83" t="s">
        <v>66</v>
      </c>
      <c r="AO380" s="83" t="s">
        <v>66</v>
      </c>
      <c r="AP380" s="83" t="s">
        <v>67</v>
      </c>
      <c r="AQ380" s="83" t="s">
        <v>67</v>
      </c>
      <c r="AR380" s="83" t="s">
        <v>73</v>
      </c>
      <c r="AS380" s="83" t="s">
        <v>81</v>
      </c>
      <c r="AT380" s="83" t="s">
        <v>169</v>
      </c>
      <c r="AU380" s="83" t="s">
        <v>93</v>
      </c>
      <c r="AV380" s="83" t="s">
        <v>80</v>
      </c>
      <c r="AW380" s="83" t="s">
        <v>73</v>
      </c>
      <c r="AX380" s="83" t="s">
        <v>72</v>
      </c>
      <c r="AY380" s="83" t="s">
        <v>73</v>
      </c>
      <c r="AZ380" s="83" t="s">
        <v>72</v>
      </c>
      <c r="BA380" s="83" t="s">
        <v>63</v>
      </c>
      <c r="BB380" s="83" t="s">
        <v>63</v>
      </c>
      <c r="BC380" s="83" t="s">
        <v>73</v>
      </c>
      <c r="BD380" s="83"/>
      <c r="BE380" s="83" t="s">
        <v>73</v>
      </c>
      <c r="BF380" s="83"/>
      <c r="BG380" s="87" t="s">
        <v>846</v>
      </c>
      <c r="BH380" s="87" t="s">
        <v>114</v>
      </c>
      <c r="BI380" s="76" t="s">
        <v>1414</v>
      </c>
      <c r="BJ380">
        <f t="shared" si="10"/>
        <v>14</v>
      </c>
      <c r="BK380" s="87">
        <f t="shared" si="11"/>
        <v>56</v>
      </c>
      <c r="BL380" s="87"/>
      <c r="BM380" s="86" t="str">
        <f>_xlfn.XLOOKUP(Form_Responses181112[[#This Row],[Sekolah School (Cleansed)]],'Quality Check'!$B$11:$B$14,'Quality Check'!$C$11:$C$14,)</f>
        <v>Urban</v>
      </c>
      <c r="BN380" s="86" t="str">
        <f>_xlfn.XLOOKUP(Form_Responses181112[[#This Row],[Sekolah School (Cleansed)]],'Quality Check'!$B$11:$B$14,'Quality Check'!$D$11:$D$14,)</f>
        <v>Controlled Group (CG)</v>
      </c>
    </row>
    <row r="381" spans="1:66" ht="13.2" x14ac:dyDescent="0.25">
      <c r="A381" s="82">
        <v>45574.469680173614</v>
      </c>
      <c r="B381" s="83" t="s">
        <v>1035</v>
      </c>
      <c r="C381" s="84" t="s">
        <v>1036</v>
      </c>
      <c r="D381" s="83">
        <v>13.4</v>
      </c>
      <c r="E381" s="83">
        <v>0.21</v>
      </c>
      <c r="F381" s="83" t="s">
        <v>423</v>
      </c>
      <c r="G381" s="83" t="s">
        <v>76</v>
      </c>
      <c r="H381" s="83" t="s">
        <v>887</v>
      </c>
      <c r="I381" s="83" t="s">
        <v>63</v>
      </c>
      <c r="J381" s="83" t="s">
        <v>64</v>
      </c>
      <c r="K381" s="83" t="s">
        <v>84</v>
      </c>
      <c r="L381" s="83" t="s">
        <v>64</v>
      </c>
      <c r="M381" s="83" t="s">
        <v>84</v>
      </c>
      <c r="N381" s="83" t="s">
        <v>64</v>
      </c>
      <c r="O381" s="83" t="s">
        <v>64</v>
      </c>
      <c r="P381" s="83" t="s">
        <v>84</v>
      </c>
      <c r="Q381" s="83" t="s">
        <v>64</v>
      </c>
      <c r="R381" s="83" t="s">
        <v>64</v>
      </c>
      <c r="S381" s="83" t="s">
        <v>84</v>
      </c>
      <c r="T381" s="83" t="s">
        <v>64</v>
      </c>
      <c r="U381" s="83" t="s">
        <v>84</v>
      </c>
      <c r="V381" s="83" t="s">
        <v>64</v>
      </c>
      <c r="W381" s="83" t="s">
        <v>64</v>
      </c>
      <c r="X381" s="83" t="s">
        <v>64</v>
      </c>
      <c r="Y381" s="83" t="s">
        <v>64</v>
      </c>
      <c r="Z381" s="83" t="s">
        <v>65</v>
      </c>
      <c r="AA381" s="83" t="s">
        <v>65</v>
      </c>
      <c r="AB381" s="83" t="s">
        <v>65</v>
      </c>
      <c r="AC381" s="83" t="s">
        <v>65</v>
      </c>
      <c r="AD381" s="83" t="s">
        <v>65</v>
      </c>
      <c r="AE381" s="83" t="s">
        <v>65</v>
      </c>
      <c r="AF381" s="83" t="s">
        <v>65</v>
      </c>
      <c r="AG381" s="83" t="s">
        <v>65</v>
      </c>
      <c r="AH381" s="83" t="s">
        <v>65</v>
      </c>
      <c r="AI381" s="83" t="s">
        <v>65</v>
      </c>
      <c r="AJ381" s="83" t="s">
        <v>65</v>
      </c>
      <c r="AK381" s="83" t="s">
        <v>65</v>
      </c>
      <c r="AL381" s="83" t="s">
        <v>65</v>
      </c>
      <c r="AM381" s="83" t="s">
        <v>65</v>
      </c>
      <c r="AN381" s="83" t="s">
        <v>66</v>
      </c>
      <c r="AO381" s="83" t="s">
        <v>66</v>
      </c>
      <c r="AP381" s="83" t="s">
        <v>67</v>
      </c>
      <c r="AQ381" s="83" t="s">
        <v>67</v>
      </c>
      <c r="AR381" s="83" t="s">
        <v>86</v>
      </c>
      <c r="AS381" s="83" t="s">
        <v>252</v>
      </c>
      <c r="AT381" s="83" t="s">
        <v>169</v>
      </c>
      <c r="AU381" s="83" t="s">
        <v>70</v>
      </c>
      <c r="AV381" s="83" t="s">
        <v>71</v>
      </c>
      <c r="AW381" s="83" t="s">
        <v>72</v>
      </c>
      <c r="AX381" s="83" t="s">
        <v>72</v>
      </c>
      <c r="AY381" s="83" t="s">
        <v>72</v>
      </c>
      <c r="AZ381" s="83" t="s">
        <v>72</v>
      </c>
      <c r="BA381" s="83" t="s">
        <v>72</v>
      </c>
      <c r="BB381" s="83" t="s">
        <v>72</v>
      </c>
      <c r="BC381" s="83" t="s">
        <v>73</v>
      </c>
      <c r="BD381" s="83"/>
      <c r="BE381" s="83" t="s">
        <v>73</v>
      </c>
      <c r="BF381" s="83"/>
      <c r="BG381" s="87" t="s">
        <v>846</v>
      </c>
      <c r="BH381" s="86" t="s">
        <v>60</v>
      </c>
      <c r="BI381" s="76" t="s">
        <v>1414</v>
      </c>
      <c r="BJ381">
        <f t="shared" si="10"/>
        <v>11</v>
      </c>
      <c r="BK381" s="87">
        <f t="shared" si="11"/>
        <v>59</v>
      </c>
      <c r="BL381" s="87"/>
      <c r="BM381" s="86" t="str">
        <f>_xlfn.XLOOKUP(Form_Responses181112[[#This Row],[Sekolah School (Cleansed)]],'Quality Check'!$B$11:$B$14,'Quality Check'!$C$11:$C$14,)</f>
        <v>Urban</v>
      </c>
      <c r="BN381" s="86" t="str">
        <f>_xlfn.XLOOKUP(Form_Responses181112[[#This Row],[Sekolah School (Cleansed)]],'Quality Check'!$B$11:$B$14,'Quality Check'!$D$11:$D$14,)</f>
        <v>Controlled Group (CG)</v>
      </c>
    </row>
    <row r="382" spans="1:66" ht="13.2" x14ac:dyDescent="0.25">
      <c r="A382" s="82">
        <v>45574.469747430558</v>
      </c>
      <c r="B382" s="83" t="s">
        <v>1037</v>
      </c>
      <c r="C382" s="84" t="s">
        <v>1038</v>
      </c>
      <c r="D382" s="83">
        <v>100</v>
      </c>
      <c r="E382" s="83">
        <v>1.08</v>
      </c>
      <c r="F382" s="83" t="s">
        <v>114</v>
      </c>
      <c r="G382" s="83" t="s">
        <v>539</v>
      </c>
      <c r="H382" s="83" t="s">
        <v>846</v>
      </c>
      <c r="I382" s="83" t="s">
        <v>63</v>
      </c>
      <c r="J382" s="83" t="s">
        <v>64</v>
      </c>
      <c r="K382" s="83" t="s">
        <v>64</v>
      </c>
      <c r="L382" s="83" t="s">
        <v>64</v>
      </c>
      <c r="M382" s="83" t="s">
        <v>64</v>
      </c>
      <c r="N382" s="83" t="s">
        <v>64</v>
      </c>
      <c r="O382" s="83" t="s">
        <v>64</v>
      </c>
      <c r="P382" s="83" t="s">
        <v>64</v>
      </c>
      <c r="Q382" s="83" t="s">
        <v>64</v>
      </c>
      <c r="R382" s="83" t="s">
        <v>64</v>
      </c>
      <c r="S382" s="83" t="s">
        <v>64</v>
      </c>
      <c r="T382" s="83" t="s">
        <v>64</v>
      </c>
      <c r="U382" s="83" t="s">
        <v>64</v>
      </c>
      <c r="V382" s="83" t="s">
        <v>64</v>
      </c>
      <c r="W382" s="83" t="s">
        <v>64</v>
      </c>
      <c r="X382" s="83" t="s">
        <v>64</v>
      </c>
      <c r="Y382" s="83" t="s">
        <v>64</v>
      </c>
      <c r="Z382" s="83" t="s">
        <v>66</v>
      </c>
      <c r="AA382" s="83" t="s">
        <v>66</v>
      </c>
      <c r="AB382" s="83" t="s">
        <v>65</v>
      </c>
      <c r="AC382" s="83" t="s">
        <v>66</v>
      </c>
      <c r="AD382" s="83" t="s">
        <v>66</v>
      </c>
      <c r="AE382" s="83" t="s">
        <v>66</v>
      </c>
      <c r="AF382" s="83" t="s">
        <v>66</v>
      </c>
      <c r="AG382" s="83" t="s">
        <v>66</v>
      </c>
      <c r="AH382" s="83" t="s">
        <v>66</v>
      </c>
      <c r="AI382" s="83" t="s">
        <v>79</v>
      </c>
      <c r="AJ382" s="83" t="s">
        <v>65</v>
      </c>
      <c r="AK382" s="83" t="s">
        <v>65</v>
      </c>
      <c r="AL382" s="83" t="s">
        <v>79</v>
      </c>
      <c r="AM382" s="83" t="s">
        <v>79</v>
      </c>
      <c r="AN382" s="83" t="s">
        <v>65</v>
      </c>
      <c r="AO382" s="83" t="s">
        <v>79</v>
      </c>
      <c r="AP382" s="83" t="s">
        <v>67</v>
      </c>
      <c r="AQ382" s="83" t="s">
        <v>85</v>
      </c>
      <c r="AR382" s="83" t="s">
        <v>86</v>
      </c>
      <c r="AS382" s="83" t="s">
        <v>81</v>
      </c>
      <c r="AT382" s="83" t="s">
        <v>69</v>
      </c>
      <c r="AU382" s="83" t="s">
        <v>70</v>
      </c>
      <c r="AV382" s="83" t="s">
        <v>71</v>
      </c>
      <c r="AW382" s="83" t="s">
        <v>73</v>
      </c>
      <c r="AX382" s="83" t="s">
        <v>73</v>
      </c>
      <c r="AY382" s="83" t="s">
        <v>73</v>
      </c>
      <c r="AZ382" s="83" t="s">
        <v>73</v>
      </c>
      <c r="BA382" s="83" t="s">
        <v>73</v>
      </c>
      <c r="BB382" s="83" t="s">
        <v>73</v>
      </c>
      <c r="BC382" s="83" t="s">
        <v>73</v>
      </c>
      <c r="BD382" s="83"/>
      <c r="BE382" s="83" t="s">
        <v>73</v>
      </c>
      <c r="BF382" s="83"/>
      <c r="BG382" s="87" t="s">
        <v>846</v>
      </c>
      <c r="BH382" s="87" t="s">
        <v>114</v>
      </c>
      <c r="BI382" s="76" t="s">
        <v>1414</v>
      </c>
      <c r="BJ382">
        <f t="shared" si="10"/>
        <v>15</v>
      </c>
      <c r="BK382" s="87">
        <f t="shared" si="11"/>
        <v>49</v>
      </c>
      <c r="BL382" s="87"/>
      <c r="BM382" s="86" t="str">
        <f>_xlfn.XLOOKUP(Form_Responses181112[[#This Row],[Sekolah School (Cleansed)]],'Quality Check'!$B$11:$B$14,'Quality Check'!$C$11:$C$14,)</f>
        <v>Urban</v>
      </c>
      <c r="BN382" s="86" t="str">
        <f>_xlfn.XLOOKUP(Form_Responses181112[[#This Row],[Sekolah School (Cleansed)]],'Quality Check'!$B$11:$B$14,'Quality Check'!$D$11:$D$14,)</f>
        <v>Controlled Group (CG)</v>
      </c>
    </row>
    <row r="383" spans="1:66" ht="13.2" x14ac:dyDescent="0.25">
      <c r="A383" s="82">
        <v>45574.471330219909</v>
      </c>
      <c r="B383" s="83" t="s">
        <v>1039</v>
      </c>
      <c r="C383" s="84" t="s">
        <v>1040</v>
      </c>
      <c r="D383" s="83">
        <v>25</v>
      </c>
      <c r="E383" s="83">
        <v>0.17</v>
      </c>
      <c r="F383" s="83" t="s">
        <v>423</v>
      </c>
      <c r="G383" s="83" t="s">
        <v>76</v>
      </c>
      <c r="H383" s="83" t="s">
        <v>1041</v>
      </c>
      <c r="I383" s="83" t="s">
        <v>73</v>
      </c>
      <c r="J383" s="83" t="s">
        <v>145</v>
      </c>
      <c r="K383" s="83" t="s">
        <v>78</v>
      </c>
      <c r="L383" s="83" t="s">
        <v>64</v>
      </c>
      <c r="M383" s="83" t="s">
        <v>84</v>
      </c>
      <c r="N383" s="83" t="s">
        <v>78</v>
      </c>
      <c r="O383" s="83" t="s">
        <v>64</v>
      </c>
      <c r="P383" s="83" t="s">
        <v>84</v>
      </c>
      <c r="Q383" s="83" t="s">
        <v>64</v>
      </c>
      <c r="R383" s="83" t="s">
        <v>64</v>
      </c>
      <c r="S383" s="83" t="s">
        <v>84</v>
      </c>
      <c r="T383" s="83" t="s">
        <v>64</v>
      </c>
      <c r="U383" s="83" t="s">
        <v>64</v>
      </c>
      <c r="V383" s="83" t="s">
        <v>64</v>
      </c>
      <c r="W383" s="83" t="s">
        <v>78</v>
      </c>
      <c r="X383" s="83" t="s">
        <v>64</v>
      </c>
      <c r="Y383" s="83" t="s">
        <v>64</v>
      </c>
      <c r="Z383" s="83" t="s">
        <v>65</v>
      </c>
      <c r="AA383" s="83" t="s">
        <v>65</v>
      </c>
      <c r="AB383" s="83" t="s">
        <v>65</v>
      </c>
      <c r="AC383" s="83" t="s">
        <v>65</v>
      </c>
      <c r="AD383" s="83" t="s">
        <v>66</v>
      </c>
      <c r="AE383" s="83" t="s">
        <v>65</v>
      </c>
      <c r="AF383" s="83" t="s">
        <v>66</v>
      </c>
      <c r="AG383" s="83" t="s">
        <v>66</v>
      </c>
      <c r="AH383" s="83" t="s">
        <v>65</v>
      </c>
      <c r="AI383" s="83" t="s">
        <v>79</v>
      </c>
      <c r="AJ383" s="83" t="s">
        <v>65</v>
      </c>
      <c r="AK383" s="83" t="s">
        <v>65</v>
      </c>
      <c r="AL383" s="83" t="s">
        <v>66</v>
      </c>
      <c r="AM383" s="83" t="s">
        <v>66</v>
      </c>
      <c r="AN383" s="83" t="s">
        <v>66</v>
      </c>
      <c r="AO383" s="83" t="s">
        <v>66</v>
      </c>
      <c r="AP383" s="83" t="s">
        <v>85</v>
      </c>
      <c r="AQ383" s="83" t="s">
        <v>85</v>
      </c>
      <c r="AR383" s="83" t="s">
        <v>86</v>
      </c>
      <c r="AS383" s="83" t="s">
        <v>115</v>
      </c>
      <c r="AT383" s="83" t="s">
        <v>69</v>
      </c>
      <c r="AU383" s="83" t="s">
        <v>70</v>
      </c>
      <c r="AV383" s="83" t="s">
        <v>71</v>
      </c>
      <c r="AW383" s="83" t="s">
        <v>72</v>
      </c>
      <c r="AX383" s="83" t="s">
        <v>73</v>
      </c>
      <c r="AY383" s="83" t="s">
        <v>63</v>
      </c>
      <c r="AZ383" s="83" t="s">
        <v>73</v>
      </c>
      <c r="BA383" s="83" t="s">
        <v>72</v>
      </c>
      <c r="BB383" s="83" t="s">
        <v>73</v>
      </c>
      <c r="BC383" s="83" t="s">
        <v>73</v>
      </c>
      <c r="BD383" s="83"/>
      <c r="BE383" s="83" t="s">
        <v>73</v>
      </c>
      <c r="BF383" s="83"/>
      <c r="BG383" s="87" t="s">
        <v>846</v>
      </c>
      <c r="BH383" s="86" t="s">
        <v>60</v>
      </c>
      <c r="BI383" s="76" t="s">
        <v>1415</v>
      </c>
      <c r="BJ383">
        <f t="shared" si="10"/>
        <v>9</v>
      </c>
      <c r="BK383" s="87">
        <f t="shared" si="11"/>
        <v>56</v>
      </c>
      <c r="BL383" s="87"/>
      <c r="BM383" s="86" t="str">
        <f>_xlfn.XLOOKUP(Form_Responses181112[[#This Row],[Sekolah School (Cleansed)]],'Quality Check'!$B$11:$B$14,'Quality Check'!$C$11:$C$14,)</f>
        <v>Urban</v>
      </c>
      <c r="BN383" s="86" t="str">
        <f>_xlfn.XLOOKUP(Form_Responses181112[[#This Row],[Sekolah School (Cleansed)]],'Quality Check'!$B$11:$B$14,'Quality Check'!$D$11:$D$14,)</f>
        <v>Controlled Group (CG)</v>
      </c>
    </row>
    <row r="384" spans="1:66" ht="13.2" x14ac:dyDescent="0.25">
      <c r="A384" s="82">
        <v>45574.473140254631</v>
      </c>
      <c r="B384" s="83" t="s">
        <v>1042</v>
      </c>
      <c r="C384" s="84" t="s">
        <v>1043</v>
      </c>
      <c r="D384" s="83">
        <v>100</v>
      </c>
      <c r="E384" s="83">
        <v>0.17</v>
      </c>
      <c r="F384" s="83" t="s">
        <v>423</v>
      </c>
      <c r="G384" s="83" t="s">
        <v>76</v>
      </c>
      <c r="H384" s="83" t="s">
        <v>887</v>
      </c>
      <c r="I384" s="83" t="s">
        <v>63</v>
      </c>
      <c r="J384" s="83" t="s">
        <v>64</v>
      </c>
      <c r="K384" s="83" t="s">
        <v>64</v>
      </c>
      <c r="L384" s="83" t="s">
        <v>64</v>
      </c>
      <c r="M384" s="83" t="s">
        <v>84</v>
      </c>
      <c r="N384" s="83" t="s">
        <v>64</v>
      </c>
      <c r="O384" s="83" t="s">
        <v>64</v>
      </c>
      <c r="P384" s="83" t="s">
        <v>64</v>
      </c>
      <c r="Q384" s="83" t="s">
        <v>64</v>
      </c>
      <c r="R384" s="83" t="s">
        <v>64</v>
      </c>
      <c r="S384" s="83" t="s">
        <v>64</v>
      </c>
      <c r="T384" s="83" t="s">
        <v>64</v>
      </c>
      <c r="U384" s="83" t="s">
        <v>64</v>
      </c>
      <c r="V384" s="83" t="s">
        <v>64</v>
      </c>
      <c r="W384" s="83" t="s">
        <v>64</v>
      </c>
      <c r="X384" s="83" t="s">
        <v>64</v>
      </c>
      <c r="Y384" s="83" t="s">
        <v>64</v>
      </c>
      <c r="Z384" s="83" t="s">
        <v>66</v>
      </c>
      <c r="AA384" s="83" t="s">
        <v>66</v>
      </c>
      <c r="AB384" s="83" t="s">
        <v>65</v>
      </c>
      <c r="AC384" s="83" t="s">
        <v>66</v>
      </c>
      <c r="AD384" s="83" t="s">
        <v>66</v>
      </c>
      <c r="AE384" s="83" t="s">
        <v>65</v>
      </c>
      <c r="AF384" s="83" t="s">
        <v>66</v>
      </c>
      <c r="AG384" s="83" t="s">
        <v>65</v>
      </c>
      <c r="AH384" s="83" t="s">
        <v>66</v>
      </c>
      <c r="AI384" s="83" t="s">
        <v>79</v>
      </c>
      <c r="AJ384" s="83" t="s">
        <v>66</v>
      </c>
      <c r="AK384" s="83" t="s">
        <v>66</v>
      </c>
      <c r="AL384" s="83" t="s">
        <v>66</v>
      </c>
      <c r="AM384" s="83" t="s">
        <v>66</v>
      </c>
      <c r="AN384" s="83" t="s">
        <v>66</v>
      </c>
      <c r="AO384" s="83" t="s">
        <v>66</v>
      </c>
      <c r="AP384" s="83" t="s">
        <v>67</v>
      </c>
      <c r="AQ384" s="83" t="s">
        <v>151</v>
      </c>
      <c r="AR384" s="83" t="s">
        <v>73</v>
      </c>
      <c r="AS384" s="83" t="s">
        <v>223</v>
      </c>
      <c r="AT384" s="83" t="s">
        <v>69</v>
      </c>
      <c r="AU384" s="83" t="s">
        <v>70</v>
      </c>
      <c r="AV384" s="83" t="s">
        <v>67</v>
      </c>
      <c r="AW384" s="83" t="s">
        <v>72</v>
      </c>
      <c r="AX384" s="83" t="s">
        <v>72</v>
      </c>
      <c r="AY384" s="83" t="s">
        <v>72</v>
      </c>
      <c r="AZ384" s="83" t="s">
        <v>73</v>
      </c>
      <c r="BA384" s="83" t="s">
        <v>63</v>
      </c>
      <c r="BB384" s="83" t="s">
        <v>73</v>
      </c>
      <c r="BC384" s="83" t="s">
        <v>73</v>
      </c>
      <c r="BD384" s="83"/>
      <c r="BE384" s="83" t="s">
        <v>73</v>
      </c>
      <c r="BF384" s="83"/>
      <c r="BG384" s="87" t="s">
        <v>846</v>
      </c>
      <c r="BH384" s="86" t="s">
        <v>60</v>
      </c>
      <c r="BI384" s="76" t="s">
        <v>1414</v>
      </c>
      <c r="BJ384">
        <f t="shared" si="10"/>
        <v>15</v>
      </c>
      <c r="BK384" s="87">
        <f t="shared" si="11"/>
        <v>51</v>
      </c>
      <c r="BL384" s="87"/>
      <c r="BM384" s="86" t="str">
        <f>_xlfn.XLOOKUP(Form_Responses181112[[#This Row],[Sekolah School (Cleansed)]],'Quality Check'!$B$11:$B$14,'Quality Check'!$C$11:$C$14,)</f>
        <v>Urban</v>
      </c>
      <c r="BN384" s="86" t="str">
        <f>_xlfn.XLOOKUP(Form_Responses181112[[#This Row],[Sekolah School (Cleansed)]],'Quality Check'!$B$11:$B$14,'Quality Check'!$D$11:$D$14,)</f>
        <v>Controlled Group (CG)</v>
      </c>
    </row>
    <row r="385" spans="1:66" ht="13.2" x14ac:dyDescent="0.25">
      <c r="A385" s="82">
        <v>45574.474305729163</v>
      </c>
      <c r="B385" s="83" t="s">
        <v>1044</v>
      </c>
      <c r="C385" s="84" t="s">
        <v>1045</v>
      </c>
      <c r="D385" s="83">
        <v>100</v>
      </c>
      <c r="E385" s="83">
        <v>0.25</v>
      </c>
      <c r="F385" s="83" t="s">
        <v>423</v>
      </c>
      <c r="G385" s="83" t="s">
        <v>291</v>
      </c>
      <c r="H385" s="83" t="s">
        <v>846</v>
      </c>
      <c r="I385" s="83" t="s">
        <v>73</v>
      </c>
      <c r="J385" s="83" t="s">
        <v>64</v>
      </c>
      <c r="K385" s="83" t="s">
        <v>64</v>
      </c>
      <c r="L385" s="83" t="s">
        <v>64</v>
      </c>
      <c r="M385" s="83" t="s">
        <v>84</v>
      </c>
      <c r="N385" s="83" t="s">
        <v>64</v>
      </c>
      <c r="O385" s="83" t="s">
        <v>64</v>
      </c>
      <c r="P385" s="83" t="s">
        <v>84</v>
      </c>
      <c r="Q385" s="83" t="s">
        <v>64</v>
      </c>
      <c r="R385" s="83" t="s">
        <v>64</v>
      </c>
      <c r="S385" s="83" t="s">
        <v>64</v>
      </c>
      <c r="T385" s="83" t="s">
        <v>64</v>
      </c>
      <c r="U385" s="83" t="s">
        <v>64</v>
      </c>
      <c r="V385" s="83" t="s">
        <v>64</v>
      </c>
      <c r="W385" s="83" t="s">
        <v>64</v>
      </c>
      <c r="X385" s="83" t="s">
        <v>64</v>
      </c>
      <c r="Y385" s="83" t="s">
        <v>84</v>
      </c>
      <c r="Z385" s="83" t="s">
        <v>101</v>
      </c>
      <c r="AA385" s="83" t="s">
        <v>101</v>
      </c>
      <c r="AB385" s="83" t="s">
        <v>101</v>
      </c>
      <c r="AC385" s="83" t="s">
        <v>101</v>
      </c>
      <c r="AD385" s="83" t="s">
        <v>101</v>
      </c>
      <c r="AE385" s="83" t="s">
        <v>101</v>
      </c>
      <c r="AF385" s="83" t="s">
        <v>101</v>
      </c>
      <c r="AG385" s="83" t="s">
        <v>101</v>
      </c>
      <c r="AH385" s="83" t="s">
        <v>101</v>
      </c>
      <c r="AI385" s="83" t="s">
        <v>101</v>
      </c>
      <c r="AJ385" s="83" t="s">
        <v>101</v>
      </c>
      <c r="AK385" s="83" t="s">
        <v>101</v>
      </c>
      <c r="AL385" s="83" t="s">
        <v>101</v>
      </c>
      <c r="AM385" s="83" t="s">
        <v>101</v>
      </c>
      <c r="AN385" s="83" t="s">
        <v>101</v>
      </c>
      <c r="AO385" s="83" t="s">
        <v>101</v>
      </c>
      <c r="AP385" s="83" t="s">
        <v>85</v>
      </c>
      <c r="AQ385" s="83" t="s">
        <v>85</v>
      </c>
      <c r="AR385" s="83" t="s">
        <v>86</v>
      </c>
      <c r="AS385" s="83" t="s">
        <v>969</v>
      </c>
      <c r="AT385" s="83" t="s">
        <v>87</v>
      </c>
      <c r="AU385" s="83" t="s">
        <v>70</v>
      </c>
      <c r="AV385" s="83" t="s">
        <v>71</v>
      </c>
      <c r="AW385" s="83" t="s">
        <v>73</v>
      </c>
      <c r="AX385" s="83" t="s">
        <v>72</v>
      </c>
      <c r="AY385" s="83" t="s">
        <v>72</v>
      </c>
      <c r="AZ385" s="83" t="s">
        <v>63</v>
      </c>
      <c r="BA385" s="83" t="s">
        <v>72</v>
      </c>
      <c r="BB385" s="83" t="s">
        <v>73</v>
      </c>
      <c r="BC385" s="83" t="s">
        <v>73</v>
      </c>
      <c r="BD385" s="83"/>
      <c r="BE385" s="83" t="s">
        <v>73</v>
      </c>
      <c r="BF385" s="83"/>
      <c r="BG385" s="87" t="s">
        <v>846</v>
      </c>
      <c r="BH385" s="86" t="s">
        <v>60</v>
      </c>
      <c r="BI385" s="76" t="s">
        <v>1415</v>
      </c>
      <c r="BJ385">
        <f t="shared" si="10"/>
        <v>13</v>
      </c>
      <c r="BK385" s="87">
        <f t="shared" si="11"/>
        <v>35</v>
      </c>
      <c r="BL385" s="87"/>
      <c r="BM385" s="86" t="str">
        <f>_xlfn.XLOOKUP(Form_Responses181112[[#This Row],[Sekolah School (Cleansed)]],'Quality Check'!$B$11:$B$14,'Quality Check'!$C$11:$C$14,)</f>
        <v>Urban</v>
      </c>
      <c r="BN385" s="86" t="str">
        <f>_xlfn.XLOOKUP(Form_Responses181112[[#This Row],[Sekolah School (Cleansed)]],'Quality Check'!$B$11:$B$14,'Quality Check'!$D$11:$D$14,)</f>
        <v>Controlled Group (CG)</v>
      </c>
    </row>
    <row r="386" spans="1:66" ht="13.2" x14ac:dyDescent="0.25">
      <c r="A386" s="82">
        <v>45574.475942812496</v>
      </c>
      <c r="B386" s="83" t="s">
        <v>1046</v>
      </c>
      <c r="C386" s="84" t="s">
        <v>1047</v>
      </c>
      <c r="D386" s="83">
        <v>100</v>
      </c>
      <c r="E386" s="83">
        <v>0.28999999999999998</v>
      </c>
      <c r="F386" s="83" t="s">
        <v>114</v>
      </c>
      <c r="G386" s="83" t="s">
        <v>76</v>
      </c>
      <c r="H386" s="83" t="s">
        <v>922</v>
      </c>
      <c r="I386" s="83" t="s">
        <v>63</v>
      </c>
      <c r="J386" s="83" t="s">
        <v>64</v>
      </c>
      <c r="K386" s="83" t="s">
        <v>64</v>
      </c>
      <c r="L386" s="83" t="s">
        <v>64</v>
      </c>
      <c r="M386" s="83" t="s">
        <v>84</v>
      </c>
      <c r="N386" s="83" t="s">
        <v>84</v>
      </c>
      <c r="O386" s="83" t="s">
        <v>84</v>
      </c>
      <c r="P386" s="83" t="s">
        <v>84</v>
      </c>
      <c r="Q386" s="83" t="s">
        <v>78</v>
      </c>
      <c r="R386" s="83" t="s">
        <v>78</v>
      </c>
      <c r="S386" s="83" t="s">
        <v>64</v>
      </c>
      <c r="T386" s="83" t="s">
        <v>78</v>
      </c>
      <c r="U386" s="83" t="s">
        <v>84</v>
      </c>
      <c r="V386" s="83" t="s">
        <v>64</v>
      </c>
      <c r="W386" s="83" t="s">
        <v>64</v>
      </c>
      <c r="X386" s="83" t="s">
        <v>64</v>
      </c>
      <c r="Y386" s="83" t="s">
        <v>64</v>
      </c>
      <c r="Z386" s="83" t="s">
        <v>66</v>
      </c>
      <c r="AA386" s="83" t="s">
        <v>66</v>
      </c>
      <c r="AB386" s="83" t="s">
        <v>65</v>
      </c>
      <c r="AC386" s="83" t="s">
        <v>65</v>
      </c>
      <c r="AD386" s="83" t="s">
        <v>79</v>
      </c>
      <c r="AE386" s="83" t="s">
        <v>66</v>
      </c>
      <c r="AF386" s="83" t="s">
        <v>66</v>
      </c>
      <c r="AG386" s="83" t="s">
        <v>65</v>
      </c>
      <c r="AH386" s="83" t="s">
        <v>66</v>
      </c>
      <c r="AI386" s="83" t="s">
        <v>79</v>
      </c>
      <c r="AJ386" s="83" t="s">
        <v>66</v>
      </c>
      <c r="AK386" s="83" t="s">
        <v>65</v>
      </c>
      <c r="AL386" s="83" t="s">
        <v>79</v>
      </c>
      <c r="AM386" s="83" t="s">
        <v>66</v>
      </c>
      <c r="AN386" s="83" t="s">
        <v>66</v>
      </c>
      <c r="AO386" s="83" t="s">
        <v>66</v>
      </c>
      <c r="AP386" s="83" t="s">
        <v>85</v>
      </c>
      <c r="AQ386" s="83" t="s">
        <v>67</v>
      </c>
      <c r="AR386" s="83" t="s">
        <v>86</v>
      </c>
      <c r="AS386" s="83" t="s">
        <v>68</v>
      </c>
      <c r="AT386" s="83" t="s">
        <v>87</v>
      </c>
      <c r="AU386" s="83" t="s">
        <v>93</v>
      </c>
      <c r="AV386" s="83" t="s">
        <v>71</v>
      </c>
      <c r="AW386" s="83" t="s">
        <v>73</v>
      </c>
      <c r="AX386" s="83" t="s">
        <v>73</v>
      </c>
      <c r="AY386" s="83" t="s">
        <v>72</v>
      </c>
      <c r="AZ386" s="83" t="s">
        <v>72</v>
      </c>
      <c r="BA386" s="83" t="s">
        <v>72</v>
      </c>
      <c r="BB386" s="83" t="s">
        <v>72</v>
      </c>
      <c r="BC386" s="83" t="s">
        <v>63</v>
      </c>
      <c r="BD386" s="83">
        <v>1</v>
      </c>
      <c r="BE386" s="83" t="s">
        <v>63</v>
      </c>
      <c r="BF386" s="83" t="s">
        <v>408</v>
      </c>
      <c r="BG386" s="87" t="s">
        <v>846</v>
      </c>
      <c r="BH386" s="87" t="s">
        <v>114</v>
      </c>
      <c r="BI386" s="76" t="s">
        <v>1414</v>
      </c>
      <c r="BJ386">
        <f t="shared" ref="BJ386:BJ408" si="12">SUM(IF(J386="Betul / True",1,IF(J386="Salah / False",0,IF(J386="Tidak tahu / Dont Know",0,"PLEASE CHECK"))),IF(K386="Betul / True",1,IF(K386="Salah / False",0,IF(K386="Tidak tahu / Dont Know",0,"PLEASE CHECK"))),IF(L386="Betul / True",1,IF(L386="Salah / False",0,IF(L386="Tidak tahu / Dont Know",0,"PLEASE CHECK"))),IF(M386="Betul / True",0,IF(M386="Salah / False",1,IF(M386="Tidak tahu / Dont Know",0,"PLEASE CHECK"))),IF(N386="Betul / True",1,IF(N386="Salah / False",0,IF(N386="Tidak tahu / Dont Know",0,"PLEASE CHECK"))),IF(O386="Betul / True",1,IF(O386="Salah / False",0,IF(O386="Tidak tahu / Dont Know",0,"PLEASE CHECK"))),IF(P386="Betul / True",1,IF(P386="Salah / False",0,IF(P386="Tidak tahu / Dont Know",0,"PLEASE CHECK"))),IF(Q386="Betul / True",1,IF(Q386="Salah / False",0,IF(Q386="Tidak tahu / Dont Know",0,"PLEASE CHECK"))),IF(R386="Betul / True",1,IF(R386="Salah / False",0,IF(R386="Tidak tahu / Dont Know",0,"PLEASE CHECK"))),IF(S386="Betul / True",1,IF(S386="Salah / False",0,IF(S386="Tidak tahu / Dont Know",0,"PLEASE CHECK"))),IF(T386="Betul / True",1,IF(T386="Salah / False",0,IF(T386="Tidak tahu / Dont Know",0,"PLEASE CHECK"))),IF(U386="Betul / True",1,IF(U386="Salah / False",0,IF(U386="Tidak tahu / Dont Know",0,"PLEASE CHECK"))),IF(V386="Betul / True",1,IF(V386="Salah / False",0,IF(V386="Tidak tahu / Dont Know",0,"PLEASE CHECK"))),IF(W386="Betul / True",1,IF(W386="Salah / False",0,IF(W386="Tidak tahu / Dont Know",0,"PLEASE CHECK"))),IF(X386="Betul / True",1,IF(X386="Salah / False",0,IF(X386="Tidak tahu / Dont Know",0,"PLEASE CHECK"))),IF(Y386="Betul / True",1,IF(Y386="Salah / False",0,IF(Y386="Tidak tahu / Dont Know",0,"PLEASE CHECK"))))</f>
        <v>8</v>
      </c>
      <c r="BK386" s="87">
        <f t="shared" ref="BK386:BK408" si="13">SUM(IF(Z386="Sangat setuju / Strongly agree",4,IF(Z386="Setuju / Slightly agree",3,IF(Z386="Tidak setuju / Slightly disagree",2,IF(Z386="Sangat tidak setuju / Strongly disagree",1,"PLEASECHECK")))),IF(AA386="Sangat setuju / Strongly agree",4,IF(AA386="Setuju / Slightly agree",3,IF(AA386="Tidak setuju / Slightly disagree",2,IF(AA386="Sangat tidak setuju / Strongly disagree",1,"PLEASECHECK")))),IF(AB386="Sangat setuju / Strongly agree",4,IF(AB386="Setuju / Slightly agree",3,IF(AB386="Tidak setuju / Slightly disagree",2,IF(AB386="Sangat tidak setuju / Strongly disagree",1,"PLEASECHECK")))),IF(AC386="Sangat setuju / Strongly agree",4,IF(AC386="Setuju / Slightly agree",3,IF(AC386="Tidak setuju / Slightly disagree",2,IF(AC386="Sangat tidak setuju / Strongly disagree",1,"PLEASECHECK")))),IF(AD386="Sangat setuju / Strongly agree",4,IF(AD386="Setuju / Slightly agree",3,IF(AD386="Tidak setuju / Slightly disagree",2,IF(AD386="Sangat tidak setuju / Strongly disagree",1,"PLEASECHECK")))),IF(AE386="Sangat setuju / Strongly agree",4,IF(AE386="Setuju / Slightly agree",3,IF(AE386="Tidak setuju / Slightly disagree",2,IF(AE386="Sangat tidak setuju / Strongly disagree",1,"PLEASECHECK")))),IF(AF386="Sangat setuju / Strongly agree",4,IF(AF386="Setuju / Slightly agree",3,IF(AF386="Tidak setuju / Slightly disagree",2,IF(AF386="Sangat tidak setuju / Strongly disagree",1,"PLEASECHECK")))),IF(AG386="Sangat setuju / Strongly agree",4,IF(AG386="Setuju / Slightly agree",3,IF(AG386="Tidak setuju / Slightly disagree",2,IF(AG386="Sangat tidak setuju / Strongly disagree",2,"PLEASECHECK")))),IF(AH386="Sangat setuju / Strongly agree",4,IF(AH386="Setuju / Slightly agree",3,IF(AH386="Tidak setuju / Slightly disagree",2,IF(AH386="Sangat tidak setuju / Strongly disagree",2,"PLEASECHECK")))),IF(AI386="Sangat setuju / Strongly agree",1,IF(AI386="Setuju / Slightly agree",2,IF(AI386="Tidak setuju / Slightly disagree",3,IF(AI386="Sangat tidak setuju / Strongly disagree",4,"PLEASECHECK")))),IF(AJ386="Sangat setuju / Strongly agree",4,IF(AJ386="Setuju / Slightly agree",3,IF(AJ386="Tidak setuju / Slightly disagree",2,IF(AJ386="Sangat tidak setuju / Strongly disagree",3,"PLEASECHECK")))),IF(AK386="Sangat setuju / Strongly agree",4,IF(AK386="Setuju / Slightly agree",3,IF(AK386="Tidak setuju / Slightly disagree",2,IF(AK386="Sangat tidak setuju / Strongly disagree",3,"PLEASECHECK")))),IF(AL386="Sangat setuju / Strongly agree",4,IF(AL386="Setuju / Slightly agree",3,IF(AL386="Tidak setuju / Slightly disagree",2,IF(AL386="Sangat tidak setuju / Strongly disagree",3,"PLEASECHECK")))),IF(AM386="Sangat setuju / Strongly agree",4,IF(AM386="Setuju / Slightly agree",3,IF(AM386="Tidak setuju / Slightly disagree",2,IF(AM386="Sangat tidak setuju / Strongly disagree",3,"PLEASECHECK")))),IF(AN386="Sangat setuju / Strongly agree",4,IF(AN386="Setuju / Slightly agree",3,IF(AN386="Tidak setuju / Slightly disagree",2,IF(AN386="Sangat tidak setuju / Strongly disagree",4,"PLEASECHECK")))),IF(AO386="Sangat setuju / Strongly agree",4,IF(AO386="Setuju / Slightly agree",3,IF(AO386="Tidak setuju / Slightly disagree",2,IF(AO386="Sangat tidak setuju / Strongly disagree",4,"PLEASECHECK")))))</f>
        <v>50</v>
      </c>
      <c r="BL386" s="87"/>
      <c r="BM386" s="86" t="str">
        <f>_xlfn.XLOOKUP(Form_Responses181112[[#This Row],[Sekolah School (Cleansed)]],'Quality Check'!$B$11:$B$14,'Quality Check'!$C$11:$C$14,)</f>
        <v>Urban</v>
      </c>
      <c r="BN386" s="86" t="str">
        <f>_xlfn.XLOOKUP(Form_Responses181112[[#This Row],[Sekolah School (Cleansed)]],'Quality Check'!$B$11:$B$14,'Quality Check'!$D$11:$D$14,)</f>
        <v>Controlled Group (CG)</v>
      </c>
    </row>
    <row r="387" spans="1:66" ht="13.2" x14ac:dyDescent="0.25">
      <c r="A387" s="82">
        <v>45574.476676585648</v>
      </c>
      <c r="B387" s="83" t="s">
        <v>1048</v>
      </c>
      <c r="C387" s="84" t="s">
        <v>1049</v>
      </c>
      <c r="D387" s="83">
        <v>100</v>
      </c>
      <c r="E387" s="83">
        <v>0.38</v>
      </c>
      <c r="F387" s="83" t="s">
        <v>114</v>
      </c>
      <c r="G387" s="83" t="s">
        <v>539</v>
      </c>
      <c r="H387" s="83" t="s">
        <v>922</v>
      </c>
      <c r="I387" s="83" t="s">
        <v>63</v>
      </c>
      <c r="J387" s="83" t="s">
        <v>64</v>
      </c>
      <c r="K387" s="83" t="s">
        <v>64</v>
      </c>
      <c r="L387" s="83" t="s">
        <v>64</v>
      </c>
      <c r="M387" s="83" t="s">
        <v>78</v>
      </c>
      <c r="N387" s="83" t="s">
        <v>64</v>
      </c>
      <c r="O387" s="83" t="s">
        <v>64</v>
      </c>
      <c r="P387" s="83" t="s">
        <v>64</v>
      </c>
      <c r="Q387" s="83" t="s">
        <v>64</v>
      </c>
      <c r="R387" s="83" t="s">
        <v>64</v>
      </c>
      <c r="S387" s="83" t="s">
        <v>64</v>
      </c>
      <c r="T387" s="83" t="s">
        <v>64</v>
      </c>
      <c r="U387" s="83" t="s">
        <v>64</v>
      </c>
      <c r="V387" s="83" t="s">
        <v>64</v>
      </c>
      <c r="W387" s="83" t="s">
        <v>64</v>
      </c>
      <c r="X387" s="83" t="s">
        <v>64</v>
      </c>
      <c r="Y387" s="83" t="s">
        <v>64</v>
      </c>
      <c r="Z387" s="83" t="s">
        <v>65</v>
      </c>
      <c r="AA387" s="83" t="s">
        <v>66</v>
      </c>
      <c r="AB387" s="83" t="s">
        <v>65</v>
      </c>
      <c r="AC387" s="83" t="s">
        <v>65</v>
      </c>
      <c r="AD387" s="83" t="s">
        <v>65</v>
      </c>
      <c r="AE387" s="83" t="s">
        <v>65</v>
      </c>
      <c r="AF387" s="83" t="s">
        <v>65</v>
      </c>
      <c r="AG387" s="83" t="s">
        <v>66</v>
      </c>
      <c r="AH387" s="83" t="s">
        <v>79</v>
      </c>
      <c r="AI387" s="83" t="s">
        <v>66</v>
      </c>
      <c r="AJ387" s="83" t="s">
        <v>66</v>
      </c>
      <c r="AK387" s="83" t="s">
        <v>66</v>
      </c>
      <c r="AL387" s="83" t="s">
        <v>66</v>
      </c>
      <c r="AM387" s="83" t="s">
        <v>65</v>
      </c>
      <c r="AN387" s="83" t="s">
        <v>66</v>
      </c>
      <c r="AO387" s="83" t="s">
        <v>66</v>
      </c>
      <c r="AP387" s="83" t="s">
        <v>80</v>
      </c>
      <c r="AQ387" s="83" t="s">
        <v>80</v>
      </c>
      <c r="AR387" s="83" t="s">
        <v>86</v>
      </c>
      <c r="AS387" s="83" t="s">
        <v>68</v>
      </c>
      <c r="AT387" s="83" t="s">
        <v>87</v>
      </c>
      <c r="AU387" s="83" t="s">
        <v>93</v>
      </c>
      <c r="AV387" s="83" t="s">
        <v>71</v>
      </c>
      <c r="AW387" s="83" t="s">
        <v>63</v>
      </c>
      <c r="AX387" s="83" t="s">
        <v>73</v>
      </c>
      <c r="AY387" s="83" t="s">
        <v>72</v>
      </c>
      <c r="AZ387" s="83" t="s">
        <v>72</v>
      </c>
      <c r="BA387" s="83" t="s">
        <v>72</v>
      </c>
      <c r="BB387" s="83" t="s">
        <v>72</v>
      </c>
      <c r="BC387" s="83" t="s">
        <v>73</v>
      </c>
      <c r="BD387" s="83"/>
      <c r="BE387" s="83" t="s">
        <v>73</v>
      </c>
      <c r="BF387" s="83"/>
      <c r="BG387" s="87" t="s">
        <v>846</v>
      </c>
      <c r="BH387" s="87" t="s">
        <v>114</v>
      </c>
      <c r="BI387" s="76" t="s">
        <v>1414</v>
      </c>
      <c r="BJ387">
        <f t="shared" si="12"/>
        <v>16</v>
      </c>
      <c r="BK387" s="87">
        <f t="shared" si="13"/>
        <v>53</v>
      </c>
      <c r="BL387" s="87"/>
      <c r="BM387" s="86" t="str">
        <f>_xlfn.XLOOKUP(Form_Responses181112[[#This Row],[Sekolah School (Cleansed)]],'Quality Check'!$B$11:$B$14,'Quality Check'!$C$11:$C$14,)</f>
        <v>Urban</v>
      </c>
      <c r="BN387" s="86" t="str">
        <f>_xlfn.XLOOKUP(Form_Responses181112[[#This Row],[Sekolah School (Cleansed)]],'Quality Check'!$B$11:$B$14,'Quality Check'!$D$11:$D$14,)</f>
        <v>Controlled Group (CG)</v>
      </c>
    </row>
    <row r="388" spans="1:66" ht="13.2" x14ac:dyDescent="0.25">
      <c r="A388" s="82">
        <v>45574.478042870367</v>
      </c>
      <c r="B388" s="83" t="s">
        <v>1050</v>
      </c>
      <c r="C388" s="83" t="s">
        <v>1051</v>
      </c>
      <c r="D388" s="83">
        <v>100</v>
      </c>
      <c r="E388" s="83">
        <v>0.33</v>
      </c>
      <c r="F388" s="83" t="s">
        <v>114</v>
      </c>
      <c r="G388" s="83" t="s">
        <v>76</v>
      </c>
      <c r="H388" s="83" t="s">
        <v>1015</v>
      </c>
      <c r="I388" s="83" t="s">
        <v>63</v>
      </c>
      <c r="J388" s="83" t="s">
        <v>64</v>
      </c>
      <c r="K388" s="83" t="s">
        <v>84</v>
      </c>
      <c r="L388" s="83" t="s">
        <v>64</v>
      </c>
      <c r="M388" s="83" t="s">
        <v>84</v>
      </c>
      <c r="N388" s="83" t="s">
        <v>64</v>
      </c>
      <c r="O388" s="83" t="s">
        <v>64</v>
      </c>
      <c r="P388" s="83" t="s">
        <v>84</v>
      </c>
      <c r="Q388" s="83" t="s">
        <v>64</v>
      </c>
      <c r="R388" s="83" t="s">
        <v>64</v>
      </c>
      <c r="S388" s="83" t="s">
        <v>64</v>
      </c>
      <c r="T388" s="83" t="s">
        <v>64</v>
      </c>
      <c r="U388" s="83" t="s">
        <v>64</v>
      </c>
      <c r="V388" s="83" t="s">
        <v>64</v>
      </c>
      <c r="W388" s="83" t="s">
        <v>64</v>
      </c>
      <c r="X388" s="83" t="s">
        <v>64</v>
      </c>
      <c r="Y388" s="83" t="s">
        <v>64</v>
      </c>
      <c r="Z388" s="83" t="s">
        <v>66</v>
      </c>
      <c r="AA388" s="83" t="s">
        <v>66</v>
      </c>
      <c r="AB388" s="83" t="s">
        <v>66</v>
      </c>
      <c r="AC388" s="83" t="s">
        <v>66</v>
      </c>
      <c r="AD388" s="83" t="s">
        <v>66</v>
      </c>
      <c r="AE388" s="83" t="s">
        <v>66</v>
      </c>
      <c r="AF388" s="83" t="s">
        <v>66</v>
      </c>
      <c r="AG388" s="83" t="s">
        <v>66</v>
      </c>
      <c r="AH388" s="83" t="s">
        <v>79</v>
      </c>
      <c r="AI388" s="83" t="s">
        <v>66</v>
      </c>
      <c r="AJ388" s="83" t="s">
        <v>66</v>
      </c>
      <c r="AK388" s="83" t="s">
        <v>66</v>
      </c>
      <c r="AL388" s="83" t="s">
        <v>66</v>
      </c>
      <c r="AM388" s="83" t="s">
        <v>66</v>
      </c>
      <c r="AN388" s="83" t="s">
        <v>66</v>
      </c>
      <c r="AO388" s="83" t="s">
        <v>66</v>
      </c>
      <c r="AP388" s="83" t="s">
        <v>85</v>
      </c>
      <c r="AQ388" s="83" t="s">
        <v>85</v>
      </c>
      <c r="AR388" s="83" t="s">
        <v>86</v>
      </c>
      <c r="AS388" s="83" t="s">
        <v>252</v>
      </c>
      <c r="AT388" s="83" t="s">
        <v>87</v>
      </c>
      <c r="AU388" s="83" t="s">
        <v>70</v>
      </c>
      <c r="AV388" s="83" t="s">
        <v>71</v>
      </c>
      <c r="AW388" s="83" t="s">
        <v>72</v>
      </c>
      <c r="AX388" s="83" t="s">
        <v>72</v>
      </c>
      <c r="AY388" s="83" t="s">
        <v>63</v>
      </c>
      <c r="AZ388" s="83" t="s">
        <v>72</v>
      </c>
      <c r="BA388" s="83" t="s">
        <v>63</v>
      </c>
      <c r="BB388" s="83" t="s">
        <v>72</v>
      </c>
      <c r="BC388" s="83" t="s">
        <v>73</v>
      </c>
      <c r="BD388" s="83" t="s">
        <v>1052</v>
      </c>
      <c r="BE388" s="83" t="s">
        <v>73</v>
      </c>
      <c r="BF388" s="83"/>
      <c r="BG388" s="87" t="s">
        <v>846</v>
      </c>
      <c r="BH388" s="87" t="s">
        <v>114</v>
      </c>
      <c r="BI388" s="76" t="s">
        <v>1414</v>
      </c>
      <c r="BJ388">
        <f t="shared" si="12"/>
        <v>13</v>
      </c>
      <c r="BK388" s="87">
        <f t="shared" si="13"/>
        <v>46</v>
      </c>
      <c r="BL388" s="87"/>
      <c r="BM388" s="86" t="str">
        <f>_xlfn.XLOOKUP(Form_Responses181112[[#This Row],[Sekolah School (Cleansed)]],'Quality Check'!$B$11:$B$14,'Quality Check'!$C$11:$C$14,)</f>
        <v>Urban</v>
      </c>
      <c r="BN388" s="86" t="str">
        <f>_xlfn.XLOOKUP(Form_Responses181112[[#This Row],[Sekolah School (Cleansed)]],'Quality Check'!$B$11:$B$14,'Quality Check'!$D$11:$D$14,)</f>
        <v>Controlled Group (CG)</v>
      </c>
    </row>
    <row r="389" spans="1:66" ht="13.2" x14ac:dyDescent="0.25">
      <c r="A389" s="82">
        <v>45574.479368275468</v>
      </c>
      <c r="B389" s="83" t="s">
        <v>1053</v>
      </c>
      <c r="C389" s="84" t="s">
        <v>1054</v>
      </c>
      <c r="D389" s="83">
        <v>100</v>
      </c>
      <c r="E389" s="83">
        <v>0.33</v>
      </c>
      <c r="F389" s="83" t="s">
        <v>423</v>
      </c>
      <c r="G389" s="83" t="s">
        <v>76</v>
      </c>
      <c r="H389" s="83" t="s">
        <v>1055</v>
      </c>
      <c r="I389" s="83" t="s">
        <v>73</v>
      </c>
      <c r="J389" s="83" t="s">
        <v>64</v>
      </c>
      <c r="K389" s="83" t="s">
        <v>64</v>
      </c>
      <c r="L389" s="83" t="s">
        <v>64</v>
      </c>
      <c r="M389" s="83" t="s">
        <v>78</v>
      </c>
      <c r="N389" s="83" t="s">
        <v>64</v>
      </c>
      <c r="O389" s="83" t="s">
        <v>64</v>
      </c>
      <c r="P389" s="83" t="s">
        <v>64</v>
      </c>
      <c r="Q389" s="83" t="s">
        <v>64</v>
      </c>
      <c r="R389" s="83" t="s">
        <v>64</v>
      </c>
      <c r="S389" s="83" t="s">
        <v>64</v>
      </c>
      <c r="T389" s="83" t="s">
        <v>84</v>
      </c>
      <c r="U389" s="83" t="s">
        <v>84</v>
      </c>
      <c r="V389" s="83" t="s">
        <v>64</v>
      </c>
      <c r="W389" s="83" t="s">
        <v>64</v>
      </c>
      <c r="X389" s="83" t="s">
        <v>84</v>
      </c>
      <c r="Y389" s="83" t="s">
        <v>64</v>
      </c>
      <c r="Z389" s="83" t="s">
        <v>65</v>
      </c>
      <c r="AA389" s="83" t="s">
        <v>65</v>
      </c>
      <c r="AB389" s="83" t="s">
        <v>65</v>
      </c>
      <c r="AC389" s="83" t="s">
        <v>79</v>
      </c>
      <c r="AD389" s="83" t="s">
        <v>65</v>
      </c>
      <c r="AE389" s="83" t="s">
        <v>66</v>
      </c>
      <c r="AF389" s="83" t="s">
        <v>66</v>
      </c>
      <c r="AG389" s="83" t="s">
        <v>65</v>
      </c>
      <c r="AH389" s="83" t="s">
        <v>79</v>
      </c>
      <c r="AI389" s="83" t="s">
        <v>79</v>
      </c>
      <c r="AJ389" s="83" t="s">
        <v>65</v>
      </c>
      <c r="AK389" s="83" t="s">
        <v>65</v>
      </c>
      <c r="AL389" s="83" t="s">
        <v>66</v>
      </c>
      <c r="AM389" s="83" t="s">
        <v>65</v>
      </c>
      <c r="AN389" s="83" t="s">
        <v>65</v>
      </c>
      <c r="AO389" s="83" t="s">
        <v>65</v>
      </c>
      <c r="AP389" s="83" t="s">
        <v>85</v>
      </c>
      <c r="AQ389" s="83" t="s">
        <v>151</v>
      </c>
      <c r="AR389" s="83" t="s">
        <v>63</v>
      </c>
      <c r="AS389" s="83" t="s">
        <v>115</v>
      </c>
      <c r="AT389" s="83" t="s">
        <v>87</v>
      </c>
      <c r="AU389" s="83" t="s">
        <v>70</v>
      </c>
      <c r="AV389" s="83" t="s">
        <v>71</v>
      </c>
      <c r="AW389" s="83" t="s">
        <v>72</v>
      </c>
      <c r="AX389" s="83" t="s">
        <v>73</v>
      </c>
      <c r="AY389" s="83" t="s">
        <v>63</v>
      </c>
      <c r="AZ389" s="83" t="s">
        <v>73</v>
      </c>
      <c r="BA389" s="83" t="s">
        <v>63</v>
      </c>
      <c r="BB389" s="83" t="s">
        <v>73</v>
      </c>
      <c r="BC389" s="83" t="s">
        <v>73</v>
      </c>
      <c r="BD389" s="83"/>
      <c r="BE389" s="83" t="s">
        <v>73</v>
      </c>
      <c r="BF389" s="83"/>
      <c r="BG389" s="87" t="s">
        <v>846</v>
      </c>
      <c r="BH389" s="86" t="s">
        <v>60</v>
      </c>
      <c r="BI389" s="76" t="s">
        <v>1415</v>
      </c>
      <c r="BJ389">
        <f t="shared" si="12"/>
        <v>13</v>
      </c>
      <c r="BK389" s="87">
        <f t="shared" si="13"/>
        <v>56</v>
      </c>
      <c r="BL389" s="87"/>
      <c r="BM389" s="86" t="str">
        <f>_xlfn.XLOOKUP(Form_Responses181112[[#This Row],[Sekolah School (Cleansed)]],'Quality Check'!$B$11:$B$14,'Quality Check'!$C$11:$C$14,)</f>
        <v>Urban</v>
      </c>
      <c r="BN389" s="86" t="str">
        <f>_xlfn.XLOOKUP(Form_Responses181112[[#This Row],[Sekolah School (Cleansed)]],'Quality Check'!$B$11:$B$14,'Quality Check'!$D$11:$D$14,)</f>
        <v>Controlled Group (CG)</v>
      </c>
    </row>
    <row r="390" spans="1:66" ht="13.2" x14ac:dyDescent="0.25">
      <c r="A390" s="82">
        <v>45574.479499594905</v>
      </c>
      <c r="B390" s="83" t="s">
        <v>1056</v>
      </c>
      <c r="C390" s="84" t="s">
        <v>1057</v>
      </c>
      <c r="D390" s="83">
        <v>100</v>
      </c>
      <c r="E390" s="83">
        <v>0.92</v>
      </c>
      <c r="F390" s="83" t="s">
        <v>114</v>
      </c>
      <c r="G390" s="83" t="s">
        <v>76</v>
      </c>
      <c r="H390" s="83" t="s">
        <v>846</v>
      </c>
      <c r="I390" s="83" t="s">
        <v>63</v>
      </c>
      <c r="J390" s="83" t="s">
        <v>78</v>
      </c>
      <c r="K390" s="83" t="s">
        <v>78</v>
      </c>
      <c r="L390" s="83" t="s">
        <v>64</v>
      </c>
      <c r="M390" s="83" t="s">
        <v>84</v>
      </c>
      <c r="N390" s="83" t="s">
        <v>64</v>
      </c>
      <c r="O390" s="83" t="s">
        <v>64</v>
      </c>
      <c r="P390" s="83" t="s">
        <v>84</v>
      </c>
      <c r="Q390" s="83" t="s">
        <v>84</v>
      </c>
      <c r="R390" s="83" t="s">
        <v>64</v>
      </c>
      <c r="S390" s="83" t="s">
        <v>64</v>
      </c>
      <c r="T390" s="83" t="s">
        <v>64</v>
      </c>
      <c r="U390" s="83" t="s">
        <v>64</v>
      </c>
      <c r="V390" s="83" t="s">
        <v>64</v>
      </c>
      <c r="W390" s="83" t="s">
        <v>64</v>
      </c>
      <c r="X390" s="83" t="s">
        <v>84</v>
      </c>
      <c r="Y390" s="83" t="s">
        <v>64</v>
      </c>
      <c r="Z390" s="83" t="s">
        <v>66</v>
      </c>
      <c r="AA390" s="83" t="s">
        <v>66</v>
      </c>
      <c r="AB390" s="83" t="s">
        <v>66</v>
      </c>
      <c r="AC390" s="83" t="s">
        <v>65</v>
      </c>
      <c r="AD390" s="83" t="s">
        <v>66</v>
      </c>
      <c r="AE390" s="83" t="s">
        <v>79</v>
      </c>
      <c r="AF390" s="83" t="s">
        <v>79</v>
      </c>
      <c r="AG390" s="83" t="s">
        <v>66</v>
      </c>
      <c r="AH390" s="83" t="s">
        <v>79</v>
      </c>
      <c r="AI390" s="83" t="s">
        <v>79</v>
      </c>
      <c r="AJ390" s="83" t="s">
        <v>66</v>
      </c>
      <c r="AK390" s="83" t="s">
        <v>66</v>
      </c>
      <c r="AL390" s="83" t="s">
        <v>66</v>
      </c>
      <c r="AM390" s="83" t="s">
        <v>66</v>
      </c>
      <c r="AN390" s="83" t="s">
        <v>66</v>
      </c>
      <c r="AO390" s="83" t="s">
        <v>66</v>
      </c>
      <c r="AP390" s="83" t="s">
        <v>85</v>
      </c>
      <c r="AQ390" s="83" t="s">
        <v>85</v>
      </c>
      <c r="AR390" s="83" t="s">
        <v>86</v>
      </c>
      <c r="AS390" s="83" t="s">
        <v>1058</v>
      </c>
      <c r="AT390" s="83" t="s">
        <v>69</v>
      </c>
      <c r="AU390" s="83" t="s">
        <v>93</v>
      </c>
      <c r="AV390" s="83" t="s">
        <v>71</v>
      </c>
      <c r="AW390" s="83" t="s">
        <v>72</v>
      </c>
      <c r="AX390" s="83" t="s">
        <v>72</v>
      </c>
      <c r="AY390" s="83" t="s">
        <v>63</v>
      </c>
      <c r="AZ390" s="83" t="s">
        <v>72</v>
      </c>
      <c r="BA390" s="83" t="s">
        <v>72</v>
      </c>
      <c r="BB390" s="83" t="s">
        <v>73</v>
      </c>
      <c r="BC390" s="83" t="s">
        <v>73</v>
      </c>
      <c r="BD390" s="83"/>
      <c r="BE390" s="83" t="s">
        <v>73</v>
      </c>
      <c r="BF390" s="83"/>
      <c r="BG390" s="87" t="s">
        <v>846</v>
      </c>
      <c r="BH390" s="87" t="s">
        <v>114</v>
      </c>
      <c r="BI390" s="76" t="s">
        <v>1414</v>
      </c>
      <c r="BJ390">
        <f t="shared" si="12"/>
        <v>10</v>
      </c>
      <c r="BK390" s="87">
        <f t="shared" si="13"/>
        <v>46</v>
      </c>
      <c r="BL390" s="87"/>
      <c r="BM390" s="86" t="str">
        <f>_xlfn.XLOOKUP(Form_Responses181112[[#This Row],[Sekolah School (Cleansed)]],'Quality Check'!$B$11:$B$14,'Quality Check'!$C$11:$C$14,)</f>
        <v>Urban</v>
      </c>
      <c r="BN390" s="86" t="str">
        <f>_xlfn.XLOOKUP(Form_Responses181112[[#This Row],[Sekolah School (Cleansed)]],'Quality Check'!$B$11:$B$14,'Quality Check'!$D$11:$D$14,)</f>
        <v>Controlled Group (CG)</v>
      </c>
    </row>
    <row r="391" spans="1:66" ht="13.2" x14ac:dyDescent="0.25">
      <c r="A391" s="82">
        <v>45574.482555925926</v>
      </c>
      <c r="B391" s="83" t="s">
        <v>1059</v>
      </c>
      <c r="C391" s="84" t="s">
        <v>1060</v>
      </c>
      <c r="D391" s="83">
        <v>100</v>
      </c>
      <c r="E391" s="83">
        <v>0.17</v>
      </c>
      <c r="F391" s="83" t="s">
        <v>423</v>
      </c>
      <c r="G391" s="83" t="s">
        <v>76</v>
      </c>
      <c r="H391" s="83" t="s">
        <v>922</v>
      </c>
      <c r="I391" s="83" t="s">
        <v>73</v>
      </c>
      <c r="J391" s="83" t="s">
        <v>64</v>
      </c>
      <c r="K391" s="83" t="s">
        <v>84</v>
      </c>
      <c r="L391" s="83" t="s">
        <v>64</v>
      </c>
      <c r="M391" s="83" t="s">
        <v>84</v>
      </c>
      <c r="N391" s="83" t="s">
        <v>64</v>
      </c>
      <c r="O391" s="83" t="s">
        <v>64</v>
      </c>
      <c r="P391" s="83" t="s">
        <v>84</v>
      </c>
      <c r="Q391" s="83" t="s">
        <v>84</v>
      </c>
      <c r="R391" s="83" t="s">
        <v>64</v>
      </c>
      <c r="S391" s="83" t="s">
        <v>64</v>
      </c>
      <c r="T391" s="83" t="s">
        <v>84</v>
      </c>
      <c r="U391" s="83" t="s">
        <v>78</v>
      </c>
      <c r="V391" s="83" t="s">
        <v>64</v>
      </c>
      <c r="W391" s="83" t="s">
        <v>64</v>
      </c>
      <c r="X391" s="83" t="s">
        <v>84</v>
      </c>
      <c r="Y391" s="83" t="s">
        <v>64</v>
      </c>
      <c r="Z391" s="83" t="s">
        <v>65</v>
      </c>
      <c r="AA391" s="83" t="s">
        <v>66</v>
      </c>
      <c r="AB391" s="83" t="s">
        <v>66</v>
      </c>
      <c r="AC391" s="83" t="s">
        <v>66</v>
      </c>
      <c r="AD391" s="83" t="s">
        <v>66</v>
      </c>
      <c r="AE391" s="83" t="s">
        <v>66</v>
      </c>
      <c r="AF391" s="83" t="s">
        <v>66</v>
      </c>
      <c r="AG391" s="83" t="s">
        <v>65</v>
      </c>
      <c r="AH391" s="83" t="s">
        <v>65</v>
      </c>
      <c r="AI391" s="83" t="s">
        <v>79</v>
      </c>
      <c r="AJ391" s="83" t="s">
        <v>65</v>
      </c>
      <c r="AK391" s="83" t="s">
        <v>66</v>
      </c>
      <c r="AL391" s="83" t="s">
        <v>66</v>
      </c>
      <c r="AM391" s="83" t="s">
        <v>66</v>
      </c>
      <c r="AN391" s="83" t="s">
        <v>66</v>
      </c>
      <c r="AO391" s="83" t="s">
        <v>66</v>
      </c>
      <c r="AP391" s="83" t="s">
        <v>85</v>
      </c>
      <c r="AQ391" s="83" t="s">
        <v>85</v>
      </c>
      <c r="AR391" s="83" t="s">
        <v>86</v>
      </c>
      <c r="AS391" s="83" t="s">
        <v>81</v>
      </c>
      <c r="AT391" s="83" t="s">
        <v>87</v>
      </c>
      <c r="AU391" s="83" t="s">
        <v>67</v>
      </c>
      <c r="AV391" s="83" t="s">
        <v>71</v>
      </c>
      <c r="AW391" s="83" t="s">
        <v>72</v>
      </c>
      <c r="AX391" s="83" t="s">
        <v>72</v>
      </c>
      <c r="AY391" s="83" t="s">
        <v>72</v>
      </c>
      <c r="AZ391" s="83" t="s">
        <v>63</v>
      </c>
      <c r="BA391" s="83" t="s">
        <v>72</v>
      </c>
      <c r="BB391" s="83" t="s">
        <v>73</v>
      </c>
      <c r="BC391" s="83" t="s">
        <v>73</v>
      </c>
      <c r="BD391" s="83"/>
      <c r="BE391" s="83" t="s">
        <v>73</v>
      </c>
      <c r="BF391" s="83"/>
      <c r="BG391" s="87" t="s">
        <v>846</v>
      </c>
      <c r="BH391" s="86" t="s">
        <v>60</v>
      </c>
      <c r="BI391" s="76" t="s">
        <v>1415</v>
      </c>
      <c r="BJ391">
        <f t="shared" si="12"/>
        <v>9</v>
      </c>
      <c r="BK391" s="87">
        <f t="shared" si="13"/>
        <v>52</v>
      </c>
      <c r="BL391" s="87"/>
      <c r="BM391" s="86" t="str">
        <f>_xlfn.XLOOKUP(Form_Responses181112[[#This Row],[Sekolah School (Cleansed)]],'Quality Check'!$B$11:$B$14,'Quality Check'!$C$11:$C$14,)</f>
        <v>Urban</v>
      </c>
      <c r="BN391" s="86" t="str">
        <f>_xlfn.XLOOKUP(Form_Responses181112[[#This Row],[Sekolah School (Cleansed)]],'Quality Check'!$B$11:$B$14,'Quality Check'!$D$11:$D$14,)</f>
        <v>Controlled Group (CG)</v>
      </c>
    </row>
    <row r="392" spans="1:66" ht="13.2" x14ac:dyDescent="0.25">
      <c r="A392" s="82">
        <v>45574.48351174769</v>
      </c>
      <c r="B392" s="83" t="s">
        <v>1061</v>
      </c>
      <c r="C392" s="84" t="s">
        <v>1062</v>
      </c>
      <c r="D392" s="83">
        <v>100</v>
      </c>
      <c r="E392" s="83">
        <v>0.63</v>
      </c>
      <c r="F392" s="83" t="s">
        <v>423</v>
      </c>
      <c r="G392" s="83" t="s">
        <v>76</v>
      </c>
      <c r="H392" s="83" t="s">
        <v>846</v>
      </c>
      <c r="I392" s="83" t="s">
        <v>63</v>
      </c>
      <c r="J392" s="83" t="s">
        <v>64</v>
      </c>
      <c r="K392" s="83" t="s">
        <v>84</v>
      </c>
      <c r="L392" s="83" t="s">
        <v>64</v>
      </c>
      <c r="M392" s="83" t="s">
        <v>78</v>
      </c>
      <c r="N392" s="83" t="s">
        <v>64</v>
      </c>
      <c r="O392" s="83" t="s">
        <v>84</v>
      </c>
      <c r="P392" s="83" t="s">
        <v>84</v>
      </c>
      <c r="Q392" s="83" t="s">
        <v>64</v>
      </c>
      <c r="R392" s="83" t="s">
        <v>84</v>
      </c>
      <c r="S392" s="83" t="s">
        <v>84</v>
      </c>
      <c r="T392" s="83" t="s">
        <v>78</v>
      </c>
      <c r="U392" s="83" t="s">
        <v>64</v>
      </c>
      <c r="V392" s="83" t="s">
        <v>64</v>
      </c>
      <c r="W392" s="83" t="s">
        <v>64</v>
      </c>
      <c r="X392" s="83" t="s">
        <v>64</v>
      </c>
      <c r="Y392" s="83" t="s">
        <v>64</v>
      </c>
      <c r="Z392" s="83" t="s">
        <v>66</v>
      </c>
      <c r="AA392" s="83" t="s">
        <v>65</v>
      </c>
      <c r="AB392" s="83" t="s">
        <v>65</v>
      </c>
      <c r="AC392" s="83" t="s">
        <v>66</v>
      </c>
      <c r="AD392" s="83" t="s">
        <v>66</v>
      </c>
      <c r="AE392" s="83" t="s">
        <v>79</v>
      </c>
      <c r="AF392" s="83" t="s">
        <v>66</v>
      </c>
      <c r="AG392" s="83" t="s">
        <v>65</v>
      </c>
      <c r="AH392" s="83" t="s">
        <v>79</v>
      </c>
      <c r="AI392" s="83" t="s">
        <v>79</v>
      </c>
      <c r="AJ392" s="83" t="s">
        <v>65</v>
      </c>
      <c r="AK392" s="83" t="s">
        <v>65</v>
      </c>
      <c r="AL392" s="83" t="s">
        <v>65</v>
      </c>
      <c r="AM392" s="83" t="s">
        <v>66</v>
      </c>
      <c r="AN392" s="83" t="s">
        <v>66</v>
      </c>
      <c r="AO392" s="83" t="s">
        <v>66</v>
      </c>
      <c r="AP392" s="83" t="s">
        <v>67</v>
      </c>
      <c r="AQ392" s="83" t="s">
        <v>85</v>
      </c>
      <c r="AR392" s="83" t="s">
        <v>86</v>
      </c>
      <c r="AS392" s="83" t="s">
        <v>223</v>
      </c>
      <c r="AT392" s="83" t="s">
        <v>69</v>
      </c>
      <c r="AU392" s="83" t="s">
        <v>80</v>
      </c>
      <c r="AV392" s="83" t="s">
        <v>469</v>
      </c>
      <c r="AW392" s="83" t="s">
        <v>73</v>
      </c>
      <c r="AX392" s="83" t="s">
        <v>72</v>
      </c>
      <c r="AY392" s="83" t="s">
        <v>63</v>
      </c>
      <c r="AZ392" s="83" t="s">
        <v>63</v>
      </c>
      <c r="BA392" s="83" t="s">
        <v>72</v>
      </c>
      <c r="BB392" s="83" t="s">
        <v>72</v>
      </c>
      <c r="BC392" s="83" t="s">
        <v>73</v>
      </c>
      <c r="BD392" s="83"/>
      <c r="BE392" s="83" t="s">
        <v>73</v>
      </c>
      <c r="BF392" s="83"/>
      <c r="BG392" s="87" t="s">
        <v>846</v>
      </c>
      <c r="BH392" s="86" t="s">
        <v>60</v>
      </c>
      <c r="BI392" s="76" t="s">
        <v>1414</v>
      </c>
      <c r="BJ392">
        <f t="shared" si="12"/>
        <v>10</v>
      </c>
      <c r="BK392" s="87">
        <f t="shared" si="13"/>
        <v>52</v>
      </c>
      <c r="BL392" s="87"/>
      <c r="BM392" s="86" t="str">
        <f>_xlfn.XLOOKUP(Form_Responses181112[[#This Row],[Sekolah School (Cleansed)]],'Quality Check'!$B$11:$B$14,'Quality Check'!$C$11:$C$14,)</f>
        <v>Urban</v>
      </c>
      <c r="BN392" s="86" t="str">
        <f>_xlfn.XLOOKUP(Form_Responses181112[[#This Row],[Sekolah School (Cleansed)]],'Quality Check'!$B$11:$B$14,'Quality Check'!$D$11:$D$14,)</f>
        <v>Controlled Group (CG)</v>
      </c>
    </row>
    <row r="393" spans="1:66" ht="13.2" x14ac:dyDescent="0.25">
      <c r="A393" s="82">
        <v>45574.483644328706</v>
      </c>
      <c r="B393" s="83" t="s">
        <v>1063</v>
      </c>
      <c r="C393" s="84" t="s">
        <v>1064</v>
      </c>
      <c r="D393" s="83">
        <v>100</v>
      </c>
      <c r="E393" s="83">
        <v>0.92</v>
      </c>
      <c r="F393" s="83" t="s">
        <v>423</v>
      </c>
      <c r="G393" s="83" t="s">
        <v>76</v>
      </c>
      <c r="H393" s="83" t="s">
        <v>1065</v>
      </c>
      <c r="I393" s="83" t="s">
        <v>73</v>
      </c>
      <c r="J393" s="83" t="s">
        <v>78</v>
      </c>
      <c r="K393" s="83" t="s">
        <v>78</v>
      </c>
      <c r="L393" s="83" t="s">
        <v>64</v>
      </c>
      <c r="M393" s="83" t="s">
        <v>84</v>
      </c>
      <c r="N393" s="83" t="s">
        <v>78</v>
      </c>
      <c r="O393" s="83" t="s">
        <v>84</v>
      </c>
      <c r="P393" s="83" t="s">
        <v>84</v>
      </c>
      <c r="Q393" s="83" t="s">
        <v>84</v>
      </c>
      <c r="R393" s="83" t="s">
        <v>64</v>
      </c>
      <c r="S393" s="83" t="s">
        <v>84</v>
      </c>
      <c r="T393" s="83" t="s">
        <v>84</v>
      </c>
      <c r="U393" s="83" t="s">
        <v>84</v>
      </c>
      <c r="V393" s="83" t="s">
        <v>84</v>
      </c>
      <c r="W393" s="83" t="s">
        <v>84</v>
      </c>
      <c r="X393" s="83" t="s">
        <v>84</v>
      </c>
      <c r="Y393" s="83" t="s">
        <v>84</v>
      </c>
      <c r="Z393" s="83" t="s">
        <v>66</v>
      </c>
      <c r="AA393" s="83" t="s">
        <v>66</v>
      </c>
      <c r="AB393" s="83" t="s">
        <v>66</v>
      </c>
      <c r="AC393" s="83" t="s">
        <v>79</v>
      </c>
      <c r="AD393" s="83" t="s">
        <v>66</v>
      </c>
      <c r="AE393" s="83" t="s">
        <v>66</v>
      </c>
      <c r="AF393" s="83" t="s">
        <v>66</v>
      </c>
      <c r="AG393" s="83" t="s">
        <v>66</v>
      </c>
      <c r="AH393" s="83" t="s">
        <v>66</v>
      </c>
      <c r="AI393" s="83" t="s">
        <v>79</v>
      </c>
      <c r="AJ393" s="83" t="s">
        <v>66</v>
      </c>
      <c r="AK393" s="83" t="s">
        <v>66</v>
      </c>
      <c r="AL393" s="83" t="s">
        <v>66</v>
      </c>
      <c r="AM393" s="83" t="s">
        <v>66</v>
      </c>
      <c r="AN393" s="83" t="s">
        <v>66</v>
      </c>
      <c r="AO393" s="83" t="s">
        <v>66</v>
      </c>
      <c r="AP393" s="83" t="s">
        <v>67</v>
      </c>
      <c r="AQ393" s="83" t="s">
        <v>67</v>
      </c>
      <c r="AR393" s="83" t="s">
        <v>86</v>
      </c>
      <c r="AS393" s="83" t="s">
        <v>68</v>
      </c>
      <c r="AT393" s="83" t="s">
        <v>69</v>
      </c>
      <c r="AU393" s="83" t="s">
        <v>70</v>
      </c>
      <c r="AV393" s="83" t="s">
        <v>71</v>
      </c>
      <c r="AW393" s="83" t="s">
        <v>73</v>
      </c>
      <c r="AX393" s="83" t="s">
        <v>73</v>
      </c>
      <c r="AY393" s="83" t="s">
        <v>63</v>
      </c>
      <c r="AZ393" s="83" t="s">
        <v>72</v>
      </c>
      <c r="BA393" s="83" t="s">
        <v>63</v>
      </c>
      <c r="BB393" s="83" t="s">
        <v>72</v>
      </c>
      <c r="BC393" s="83" t="s">
        <v>73</v>
      </c>
      <c r="BD393" s="83"/>
      <c r="BE393" s="83" t="s">
        <v>73</v>
      </c>
      <c r="BF393" s="83"/>
      <c r="BG393" s="87" t="s">
        <v>846</v>
      </c>
      <c r="BH393" s="86" t="s">
        <v>60</v>
      </c>
      <c r="BI393" s="76" t="s">
        <v>1415</v>
      </c>
      <c r="BJ393">
        <f t="shared" si="12"/>
        <v>2</v>
      </c>
      <c r="BK393" s="87">
        <f t="shared" si="13"/>
        <v>47</v>
      </c>
      <c r="BL393" s="87"/>
      <c r="BM393" s="86" t="str">
        <f>_xlfn.XLOOKUP(Form_Responses181112[[#This Row],[Sekolah School (Cleansed)]],'Quality Check'!$B$11:$B$14,'Quality Check'!$C$11:$C$14,)</f>
        <v>Urban</v>
      </c>
      <c r="BN393" s="86" t="str">
        <f>_xlfn.XLOOKUP(Form_Responses181112[[#This Row],[Sekolah School (Cleansed)]],'Quality Check'!$B$11:$B$14,'Quality Check'!$D$11:$D$14,)</f>
        <v>Controlled Group (CG)</v>
      </c>
    </row>
    <row r="394" spans="1:66" ht="13.2" x14ac:dyDescent="0.25">
      <c r="A394" s="82">
        <v>45574.484666192133</v>
      </c>
      <c r="B394" s="83" t="s">
        <v>1066</v>
      </c>
      <c r="C394" s="84" t="s">
        <v>1067</v>
      </c>
      <c r="D394" s="83">
        <v>14.29</v>
      </c>
      <c r="E394" s="83">
        <v>0.25</v>
      </c>
      <c r="F394" s="83" t="s">
        <v>114</v>
      </c>
      <c r="G394" s="83" t="s">
        <v>76</v>
      </c>
      <c r="H394" s="83" t="s">
        <v>849</v>
      </c>
      <c r="I394" s="83" t="s">
        <v>63</v>
      </c>
      <c r="J394" s="83" t="s">
        <v>78</v>
      </c>
      <c r="K394" s="83" t="s">
        <v>84</v>
      </c>
      <c r="L394" s="83" t="s">
        <v>64</v>
      </c>
      <c r="M394" s="83" t="s">
        <v>84</v>
      </c>
      <c r="N394" s="83" t="s">
        <v>84</v>
      </c>
      <c r="O394" s="83" t="s">
        <v>78</v>
      </c>
      <c r="P394" s="83" t="s">
        <v>64</v>
      </c>
      <c r="Q394" s="83" t="s">
        <v>64</v>
      </c>
      <c r="R394" s="83" t="s">
        <v>64</v>
      </c>
      <c r="S394" s="83" t="s">
        <v>64</v>
      </c>
      <c r="T394" s="83" t="s">
        <v>64</v>
      </c>
      <c r="U394" s="83" t="s">
        <v>64</v>
      </c>
      <c r="V394" s="83" t="s">
        <v>64</v>
      </c>
      <c r="W394" s="83" t="s">
        <v>64</v>
      </c>
      <c r="X394" s="83" t="s">
        <v>64</v>
      </c>
      <c r="Y394" s="83" t="s">
        <v>64</v>
      </c>
      <c r="Z394" s="83" t="s">
        <v>66</v>
      </c>
      <c r="AA394" s="83" t="s">
        <v>66</v>
      </c>
      <c r="AB394" s="83" t="s">
        <v>66</v>
      </c>
      <c r="AC394" s="83" t="s">
        <v>66</v>
      </c>
      <c r="AD394" s="83" t="s">
        <v>66</v>
      </c>
      <c r="AE394" s="83" t="s">
        <v>66</v>
      </c>
      <c r="AF394" s="83" t="s">
        <v>65</v>
      </c>
      <c r="AG394" s="83" t="s">
        <v>66</v>
      </c>
      <c r="AH394" s="83" t="s">
        <v>66</v>
      </c>
      <c r="AI394" s="83" t="s">
        <v>79</v>
      </c>
      <c r="AJ394" s="83" t="s">
        <v>66</v>
      </c>
      <c r="AK394" s="83" t="s">
        <v>66</v>
      </c>
      <c r="AL394" s="83" t="s">
        <v>66</v>
      </c>
      <c r="AM394" s="83" t="s">
        <v>66</v>
      </c>
      <c r="AN394" s="83" t="s">
        <v>66</v>
      </c>
      <c r="AO394" s="83" t="s">
        <v>66</v>
      </c>
      <c r="AP394" s="83" t="s">
        <v>67</v>
      </c>
      <c r="AQ394" s="83" t="s">
        <v>67</v>
      </c>
      <c r="AR394" s="83" t="s">
        <v>73</v>
      </c>
      <c r="AS394" s="83" t="s">
        <v>81</v>
      </c>
      <c r="AT394" s="83" t="s">
        <v>87</v>
      </c>
      <c r="AU394" s="83" t="s">
        <v>70</v>
      </c>
      <c r="AV394" s="83" t="s">
        <v>71</v>
      </c>
      <c r="AW394" s="83" t="s">
        <v>63</v>
      </c>
      <c r="AX394" s="83" t="s">
        <v>63</v>
      </c>
      <c r="AY394" s="83" t="s">
        <v>63</v>
      </c>
      <c r="AZ394" s="83" t="s">
        <v>72</v>
      </c>
      <c r="BA394" s="83" t="s">
        <v>63</v>
      </c>
      <c r="BB394" s="83" t="s">
        <v>72</v>
      </c>
      <c r="BC394" s="83" t="s">
        <v>73</v>
      </c>
      <c r="BD394" s="83"/>
      <c r="BE394" s="83" t="s">
        <v>73</v>
      </c>
      <c r="BF394" s="83"/>
      <c r="BG394" s="87" t="s">
        <v>846</v>
      </c>
      <c r="BH394" s="87" t="s">
        <v>114</v>
      </c>
      <c r="BI394" s="76" t="s">
        <v>1414</v>
      </c>
      <c r="BJ394">
        <f t="shared" si="12"/>
        <v>11</v>
      </c>
      <c r="BK394" s="87">
        <f t="shared" si="13"/>
        <v>49</v>
      </c>
      <c r="BL394" s="87"/>
      <c r="BM394" s="86" t="str">
        <f>_xlfn.XLOOKUP(Form_Responses181112[[#This Row],[Sekolah School (Cleansed)]],'Quality Check'!$B$11:$B$14,'Quality Check'!$C$11:$C$14,)</f>
        <v>Urban</v>
      </c>
      <c r="BN394" s="86" t="str">
        <f>_xlfn.XLOOKUP(Form_Responses181112[[#This Row],[Sekolah School (Cleansed)]],'Quality Check'!$B$11:$B$14,'Quality Check'!$D$11:$D$14,)</f>
        <v>Controlled Group (CG)</v>
      </c>
    </row>
    <row r="395" spans="1:66" ht="13.2" x14ac:dyDescent="0.25">
      <c r="A395" s="82">
        <v>45574.487790185187</v>
      </c>
      <c r="B395" s="83" t="s">
        <v>1068</v>
      </c>
      <c r="C395" s="84" t="s">
        <v>1069</v>
      </c>
      <c r="D395" s="83">
        <v>100</v>
      </c>
      <c r="E395" s="83">
        <v>1.1299999999999999</v>
      </c>
      <c r="F395" s="83" t="s">
        <v>114</v>
      </c>
      <c r="G395" s="83" t="s">
        <v>76</v>
      </c>
      <c r="H395" s="83" t="s">
        <v>857</v>
      </c>
      <c r="I395" s="83" t="s">
        <v>63</v>
      </c>
      <c r="J395" s="83" t="s">
        <v>64</v>
      </c>
      <c r="K395" s="83" t="s">
        <v>78</v>
      </c>
      <c r="L395" s="83" t="s">
        <v>64</v>
      </c>
      <c r="M395" s="83" t="s">
        <v>84</v>
      </c>
      <c r="N395" s="83" t="s">
        <v>84</v>
      </c>
      <c r="O395" s="83" t="s">
        <v>64</v>
      </c>
      <c r="P395" s="83" t="s">
        <v>78</v>
      </c>
      <c r="Q395" s="83" t="s">
        <v>64</v>
      </c>
      <c r="R395" s="83" t="s">
        <v>64</v>
      </c>
      <c r="S395" s="83" t="s">
        <v>64</v>
      </c>
      <c r="T395" s="83" t="s">
        <v>64</v>
      </c>
      <c r="U395" s="83" t="s">
        <v>64</v>
      </c>
      <c r="V395" s="83" t="s">
        <v>84</v>
      </c>
      <c r="W395" s="83" t="s">
        <v>64</v>
      </c>
      <c r="X395" s="83" t="s">
        <v>64</v>
      </c>
      <c r="Y395" s="83" t="s">
        <v>64</v>
      </c>
      <c r="Z395" s="83" t="s">
        <v>65</v>
      </c>
      <c r="AA395" s="83" t="s">
        <v>65</v>
      </c>
      <c r="AB395" s="83" t="s">
        <v>65</v>
      </c>
      <c r="AC395" s="83" t="s">
        <v>65</v>
      </c>
      <c r="AD395" s="83" t="s">
        <v>66</v>
      </c>
      <c r="AE395" s="83" t="s">
        <v>65</v>
      </c>
      <c r="AF395" s="83" t="s">
        <v>65</v>
      </c>
      <c r="AG395" s="83" t="s">
        <v>66</v>
      </c>
      <c r="AH395" s="83" t="s">
        <v>79</v>
      </c>
      <c r="AI395" s="83" t="s">
        <v>101</v>
      </c>
      <c r="AJ395" s="83" t="s">
        <v>65</v>
      </c>
      <c r="AK395" s="83" t="s">
        <v>65</v>
      </c>
      <c r="AL395" s="83" t="s">
        <v>79</v>
      </c>
      <c r="AM395" s="83" t="s">
        <v>65</v>
      </c>
      <c r="AN395" s="83" t="s">
        <v>79</v>
      </c>
      <c r="AO395" s="83" t="s">
        <v>65</v>
      </c>
      <c r="AP395" s="83" t="s">
        <v>67</v>
      </c>
      <c r="AQ395" s="83" t="s">
        <v>67</v>
      </c>
      <c r="AR395" s="83" t="s">
        <v>86</v>
      </c>
      <c r="AS395" s="83" t="s">
        <v>68</v>
      </c>
      <c r="AT395" s="83" t="s">
        <v>87</v>
      </c>
      <c r="AU395" s="83" t="s">
        <v>70</v>
      </c>
      <c r="AV395" s="83" t="s">
        <v>80</v>
      </c>
      <c r="AW395" s="83" t="s">
        <v>73</v>
      </c>
      <c r="AX395" s="83" t="s">
        <v>73</v>
      </c>
      <c r="AY395" s="83" t="s">
        <v>63</v>
      </c>
      <c r="AZ395" s="83" t="s">
        <v>63</v>
      </c>
      <c r="BA395" s="83" t="s">
        <v>72</v>
      </c>
      <c r="BB395" s="83" t="s">
        <v>73</v>
      </c>
      <c r="BC395" s="83" t="s">
        <v>73</v>
      </c>
      <c r="BD395" s="83"/>
      <c r="BE395" s="83" t="s">
        <v>63</v>
      </c>
      <c r="BF395" s="83" t="s">
        <v>1070</v>
      </c>
      <c r="BG395" s="87" t="s">
        <v>846</v>
      </c>
      <c r="BH395" s="87" t="s">
        <v>114</v>
      </c>
      <c r="BI395" s="76" t="s">
        <v>1414</v>
      </c>
      <c r="BJ395">
        <f t="shared" si="12"/>
        <v>11</v>
      </c>
      <c r="BK395" s="87">
        <f t="shared" si="13"/>
        <v>56</v>
      </c>
      <c r="BL395" s="87"/>
      <c r="BM395" s="86" t="str">
        <f>_xlfn.XLOOKUP(Form_Responses181112[[#This Row],[Sekolah School (Cleansed)]],'Quality Check'!$B$11:$B$14,'Quality Check'!$C$11:$C$14,)</f>
        <v>Urban</v>
      </c>
      <c r="BN395" s="86" t="str">
        <f>_xlfn.XLOOKUP(Form_Responses181112[[#This Row],[Sekolah School (Cleansed)]],'Quality Check'!$B$11:$B$14,'Quality Check'!$D$11:$D$14,)</f>
        <v>Controlled Group (CG)</v>
      </c>
    </row>
    <row r="396" spans="1:66" ht="13.2" x14ac:dyDescent="0.25">
      <c r="A396" s="82">
        <v>45574.487807696758</v>
      </c>
      <c r="B396" s="83" t="s">
        <v>1071</v>
      </c>
      <c r="C396" s="84" t="s">
        <v>1072</v>
      </c>
      <c r="D396" s="83">
        <v>12.5</v>
      </c>
      <c r="E396" s="83">
        <v>0.21</v>
      </c>
      <c r="F396" s="83" t="s">
        <v>114</v>
      </c>
      <c r="G396" s="83" t="s">
        <v>76</v>
      </c>
      <c r="H396" s="83" t="s">
        <v>1073</v>
      </c>
      <c r="I396" s="83" t="s">
        <v>63</v>
      </c>
      <c r="J396" s="83" t="s">
        <v>64</v>
      </c>
      <c r="K396" s="83" t="s">
        <v>64</v>
      </c>
      <c r="L396" s="83" t="s">
        <v>64</v>
      </c>
      <c r="M396" s="83" t="s">
        <v>64</v>
      </c>
      <c r="N396" s="83" t="s">
        <v>64</v>
      </c>
      <c r="O396" s="83" t="s">
        <v>64</v>
      </c>
      <c r="P396" s="83" t="s">
        <v>64</v>
      </c>
      <c r="Q396" s="83" t="s">
        <v>64</v>
      </c>
      <c r="R396" s="83" t="s">
        <v>64</v>
      </c>
      <c r="S396" s="83" t="s">
        <v>64</v>
      </c>
      <c r="T396" s="83" t="s">
        <v>64</v>
      </c>
      <c r="U396" s="83" t="s">
        <v>64</v>
      </c>
      <c r="V396" s="83" t="s">
        <v>64</v>
      </c>
      <c r="W396" s="83" t="s">
        <v>64</v>
      </c>
      <c r="X396" s="83" t="s">
        <v>64</v>
      </c>
      <c r="Y396" s="83" t="s">
        <v>64</v>
      </c>
      <c r="Z396" s="83" t="s">
        <v>66</v>
      </c>
      <c r="AA396" s="83" t="s">
        <v>66</v>
      </c>
      <c r="AB396" s="83" t="s">
        <v>66</v>
      </c>
      <c r="AC396" s="83" t="s">
        <v>66</v>
      </c>
      <c r="AD396" s="83" t="s">
        <v>66</v>
      </c>
      <c r="AE396" s="83" t="s">
        <v>66</v>
      </c>
      <c r="AF396" s="83" t="s">
        <v>66</v>
      </c>
      <c r="AG396" s="83" t="s">
        <v>66</v>
      </c>
      <c r="AH396" s="83" t="s">
        <v>66</v>
      </c>
      <c r="AI396" s="83" t="s">
        <v>66</v>
      </c>
      <c r="AJ396" s="83" t="s">
        <v>66</v>
      </c>
      <c r="AK396" s="83" t="s">
        <v>66</v>
      </c>
      <c r="AL396" s="83" t="s">
        <v>66</v>
      </c>
      <c r="AM396" s="83" t="s">
        <v>66</v>
      </c>
      <c r="AN396" s="83" t="s">
        <v>66</v>
      </c>
      <c r="AO396" s="83" t="s">
        <v>66</v>
      </c>
      <c r="AP396" s="83" t="s">
        <v>67</v>
      </c>
      <c r="AQ396" s="83" t="s">
        <v>67</v>
      </c>
      <c r="AR396" s="83" t="s">
        <v>86</v>
      </c>
      <c r="AS396" s="83" t="s">
        <v>68</v>
      </c>
      <c r="AT396" s="83" t="s">
        <v>69</v>
      </c>
      <c r="AU396" s="83" t="s">
        <v>80</v>
      </c>
      <c r="AV396" s="83" t="s">
        <v>80</v>
      </c>
      <c r="AW396" s="83" t="s">
        <v>63</v>
      </c>
      <c r="AX396" s="83" t="s">
        <v>73</v>
      </c>
      <c r="AY396" s="83" t="s">
        <v>72</v>
      </c>
      <c r="AZ396" s="83" t="s">
        <v>72</v>
      </c>
      <c r="BA396" s="83" t="s">
        <v>63</v>
      </c>
      <c r="BB396" s="83" t="s">
        <v>73</v>
      </c>
      <c r="BC396" s="83" t="s">
        <v>73</v>
      </c>
      <c r="BD396" s="83"/>
      <c r="BE396" s="83" t="s">
        <v>73</v>
      </c>
      <c r="BF396" s="83"/>
      <c r="BG396" s="87" t="s">
        <v>846</v>
      </c>
      <c r="BH396" s="87" t="s">
        <v>114</v>
      </c>
      <c r="BI396" s="76" t="s">
        <v>1414</v>
      </c>
      <c r="BJ396">
        <f t="shared" si="12"/>
        <v>15</v>
      </c>
      <c r="BK396" s="87">
        <f t="shared" si="13"/>
        <v>47</v>
      </c>
      <c r="BL396" s="87"/>
      <c r="BM396" s="86" t="str">
        <f>_xlfn.XLOOKUP(Form_Responses181112[[#This Row],[Sekolah School (Cleansed)]],'Quality Check'!$B$11:$B$14,'Quality Check'!$C$11:$C$14,)</f>
        <v>Urban</v>
      </c>
      <c r="BN396" s="86" t="str">
        <f>_xlfn.XLOOKUP(Form_Responses181112[[#This Row],[Sekolah School (Cleansed)]],'Quality Check'!$B$11:$B$14,'Quality Check'!$D$11:$D$14,)</f>
        <v>Controlled Group (CG)</v>
      </c>
    </row>
    <row r="397" spans="1:66" ht="13.2" x14ac:dyDescent="0.25">
      <c r="A397" s="82">
        <v>45574.488118831017</v>
      </c>
      <c r="B397" s="83" t="s">
        <v>1074</v>
      </c>
      <c r="C397" s="84" t="s">
        <v>1075</v>
      </c>
      <c r="D397" s="83">
        <v>100</v>
      </c>
      <c r="E397" s="83">
        <v>0.5</v>
      </c>
      <c r="F397" s="83" t="s">
        <v>114</v>
      </c>
      <c r="G397" s="83" t="s">
        <v>76</v>
      </c>
      <c r="H397" s="83" t="s">
        <v>922</v>
      </c>
      <c r="I397" s="83" t="s">
        <v>63</v>
      </c>
      <c r="J397" s="83" t="s">
        <v>64</v>
      </c>
      <c r="K397" s="83" t="s">
        <v>64</v>
      </c>
      <c r="L397" s="83" t="s">
        <v>64</v>
      </c>
      <c r="M397" s="83" t="s">
        <v>78</v>
      </c>
      <c r="N397" s="83" t="s">
        <v>64</v>
      </c>
      <c r="O397" s="83" t="s">
        <v>64</v>
      </c>
      <c r="P397" s="83" t="s">
        <v>84</v>
      </c>
      <c r="Q397" s="83" t="s">
        <v>64</v>
      </c>
      <c r="R397" s="83" t="s">
        <v>64</v>
      </c>
      <c r="S397" s="83" t="s">
        <v>64</v>
      </c>
      <c r="T397" s="83" t="s">
        <v>64</v>
      </c>
      <c r="U397" s="83" t="s">
        <v>84</v>
      </c>
      <c r="V397" s="83" t="s">
        <v>84</v>
      </c>
      <c r="W397" s="83" t="s">
        <v>84</v>
      </c>
      <c r="X397" s="83" t="s">
        <v>64</v>
      </c>
      <c r="Y397" s="83" t="s">
        <v>64</v>
      </c>
      <c r="Z397" s="83" t="s">
        <v>66</v>
      </c>
      <c r="AA397" s="83" t="s">
        <v>65</v>
      </c>
      <c r="AB397" s="83" t="s">
        <v>65</v>
      </c>
      <c r="AC397" s="83" t="s">
        <v>66</v>
      </c>
      <c r="AD397" s="83" t="s">
        <v>66</v>
      </c>
      <c r="AE397" s="83" t="s">
        <v>66</v>
      </c>
      <c r="AF397" s="83" t="s">
        <v>66</v>
      </c>
      <c r="AG397" s="83" t="s">
        <v>65</v>
      </c>
      <c r="AH397" s="83" t="s">
        <v>66</v>
      </c>
      <c r="AI397" s="83" t="s">
        <v>79</v>
      </c>
      <c r="AJ397" s="83" t="s">
        <v>65</v>
      </c>
      <c r="AK397" s="83" t="s">
        <v>65</v>
      </c>
      <c r="AL397" s="83" t="s">
        <v>65</v>
      </c>
      <c r="AM397" s="83" t="s">
        <v>66</v>
      </c>
      <c r="AN397" s="83" t="s">
        <v>66</v>
      </c>
      <c r="AO397" s="83" t="s">
        <v>66</v>
      </c>
      <c r="AP397" s="83" t="s">
        <v>85</v>
      </c>
      <c r="AQ397" s="83" t="s">
        <v>85</v>
      </c>
      <c r="AR397" s="83" t="s">
        <v>86</v>
      </c>
      <c r="AS397" s="83" t="s">
        <v>81</v>
      </c>
      <c r="AT397" s="83" t="s">
        <v>169</v>
      </c>
      <c r="AU397" s="83" t="s">
        <v>93</v>
      </c>
      <c r="AV397" s="83" t="s">
        <v>71</v>
      </c>
      <c r="AW397" s="83" t="s">
        <v>72</v>
      </c>
      <c r="AX397" s="83" t="s">
        <v>72</v>
      </c>
      <c r="AY397" s="83" t="s">
        <v>63</v>
      </c>
      <c r="AZ397" s="83" t="s">
        <v>63</v>
      </c>
      <c r="BA397" s="83" t="s">
        <v>72</v>
      </c>
      <c r="BB397" s="83" t="s">
        <v>72</v>
      </c>
      <c r="BC397" s="83" t="s">
        <v>73</v>
      </c>
      <c r="BD397" s="83"/>
      <c r="BE397" s="83" t="s">
        <v>73</v>
      </c>
      <c r="BF397" s="83"/>
      <c r="BG397" s="87" t="s">
        <v>846</v>
      </c>
      <c r="BH397" s="87" t="s">
        <v>114</v>
      </c>
      <c r="BI397" s="76" t="s">
        <v>1414</v>
      </c>
      <c r="BJ397">
        <f t="shared" si="12"/>
        <v>12</v>
      </c>
      <c r="BK397" s="87">
        <f t="shared" si="13"/>
        <v>54</v>
      </c>
      <c r="BL397" s="87"/>
      <c r="BM397" s="86" t="str">
        <f>_xlfn.XLOOKUP(Form_Responses181112[[#This Row],[Sekolah School (Cleansed)]],'Quality Check'!$B$11:$B$14,'Quality Check'!$C$11:$C$14,)</f>
        <v>Urban</v>
      </c>
      <c r="BN397" s="86" t="str">
        <f>_xlfn.XLOOKUP(Form_Responses181112[[#This Row],[Sekolah School (Cleansed)]],'Quality Check'!$B$11:$B$14,'Quality Check'!$D$11:$D$14,)</f>
        <v>Controlled Group (CG)</v>
      </c>
    </row>
    <row r="398" spans="1:66" ht="13.2" x14ac:dyDescent="0.25">
      <c r="A398" s="82">
        <v>45574.489978356476</v>
      </c>
      <c r="B398" s="83" t="s">
        <v>1076</v>
      </c>
      <c r="C398" s="84" t="s">
        <v>1077</v>
      </c>
      <c r="D398" s="83">
        <v>26.79</v>
      </c>
      <c r="E398" s="83">
        <v>0.25</v>
      </c>
      <c r="F398" s="83" t="s">
        <v>114</v>
      </c>
      <c r="G398" s="83" t="s">
        <v>76</v>
      </c>
      <c r="H398" s="83" t="s">
        <v>846</v>
      </c>
      <c r="I398" s="83" t="s">
        <v>63</v>
      </c>
      <c r="J398" s="83" t="s">
        <v>64</v>
      </c>
      <c r="K398" s="83" t="s">
        <v>64</v>
      </c>
      <c r="L398" s="83" t="s">
        <v>64</v>
      </c>
      <c r="M398" s="83" t="s">
        <v>78</v>
      </c>
      <c r="N398" s="83" t="s">
        <v>64</v>
      </c>
      <c r="O398" s="83" t="s">
        <v>64</v>
      </c>
      <c r="P398" s="83" t="s">
        <v>84</v>
      </c>
      <c r="Q398" s="83" t="s">
        <v>64</v>
      </c>
      <c r="R398" s="83" t="s">
        <v>64</v>
      </c>
      <c r="S398" s="83" t="s">
        <v>64</v>
      </c>
      <c r="T398" s="83" t="s">
        <v>64</v>
      </c>
      <c r="U398" s="83" t="s">
        <v>78</v>
      </c>
      <c r="V398" s="83" t="s">
        <v>64</v>
      </c>
      <c r="W398" s="83" t="s">
        <v>64</v>
      </c>
      <c r="X398" s="83" t="s">
        <v>64</v>
      </c>
      <c r="Y398" s="83" t="s">
        <v>64</v>
      </c>
      <c r="Z398" s="83" t="s">
        <v>66</v>
      </c>
      <c r="AA398" s="83" t="s">
        <v>65</v>
      </c>
      <c r="AB398" s="83" t="s">
        <v>65</v>
      </c>
      <c r="AC398" s="83" t="s">
        <v>66</v>
      </c>
      <c r="AD398" s="83" t="s">
        <v>66</v>
      </c>
      <c r="AE398" s="83" t="s">
        <v>66</v>
      </c>
      <c r="AF398" s="83" t="s">
        <v>66</v>
      </c>
      <c r="AG398" s="83" t="s">
        <v>66</v>
      </c>
      <c r="AH398" s="83" t="s">
        <v>66</v>
      </c>
      <c r="AI398" s="83" t="s">
        <v>79</v>
      </c>
      <c r="AJ398" s="83" t="s">
        <v>66</v>
      </c>
      <c r="AK398" s="83" t="s">
        <v>66</v>
      </c>
      <c r="AL398" s="83" t="s">
        <v>65</v>
      </c>
      <c r="AM398" s="83" t="s">
        <v>66</v>
      </c>
      <c r="AN398" s="83" t="s">
        <v>66</v>
      </c>
      <c r="AO398" s="83" t="s">
        <v>66</v>
      </c>
      <c r="AP398" s="83" t="s">
        <v>67</v>
      </c>
      <c r="AQ398" s="83" t="s">
        <v>67</v>
      </c>
      <c r="AR398" s="83" t="s">
        <v>86</v>
      </c>
      <c r="AS398" s="83" t="s">
        <v>120</v>
      </c>
      <c r="AT398" s="83" t="s">
        <v>87</v>
      </c>
      <c r="AU398" s="83" t="s">
        <v>70</v>
      </c>
      <c r="AV398" s="83" t="s">
        <v>71</v>
      </c>
      <c r="AW398" s="83" t="s">
        <v>72</v>
      </c>
      <c r="AX398" s="83" t="s">
        <v>72</v>
      </c>
      <c r="AY398" s="83" t="s">
        <v>72</v>
      </c>
      <c r="AZ398" s="83" t="s">
        <v>63</v>
      </c>
      <c r="BA398" s="83" t="s">
        <v>72</v>
      </c>
      <c r="BB398" s="83" t="s">
        <v>72</v>
      </c>
      <c r="BC398" s="83" t="s">
        <v>73</v>
      </c>
      <c r="BD398" s="83"/>
      <c r="BE398" s="83" t="s">
        <v>73</v>
      </c>
      <c r="BF398" s="83"/>
      <c r="BG398" s="87" t="s">
        <v>846</v>
      </c>
      <c r="BH398" s="87" t="s">
        <v>114</v>
      </c>
      <c r="BI398" s="76" t="s">
        <v>1414</v>
      </c>
      <c r="BJ398">
        <f t="shared" si="12"/>
        <v>14</v>
      </c>
      <c r="BK398" s="87">
        <f t="shared" si="13"/>
        <v>51</v>
      </c>
      <c r="BL398" s="87"/>
      <c r="BM398" s="86" t="str">
        <f>_xlfn.XLOOKUP(Form_Responses181112[[#This Row],[Sekolah School (Cleansed)]],'Quality Check'!$B$11:$B$14,'Quality Check'!$C$11:$C$14,)</f>
        <v>Urban</v>
      </c>
      <c r="BN398" s="86" t="str">
        <f>_xlfn.XLOOKUP(Form_Responses181112[[#This Row],[Sekolah School (Cleansed)]],'Quality Check'!$B$11:$B$14,'Quality Check'!$D$11:$D$14,)</f>
        <v>Controlled Group (CG)</v>
      </c>
    </row>
    <row r="399" spans="1:66" ht="13.2" x14ac:dyDescent="0.25">
      <c r="A399" s="82">
        <v>45574.492808796298</v>
      </c>
      <c r="B399" s="83" t="s">
        <v>1078</v>
      </c>
      <c r="C399" s="84" t="s">
        <v>1079</v>
      </c>
      <c r="D399" s="83">
        <v>25</v>
      </c>
      <c r="E399" s="83">
        <v>0.08</v>
      </c>
      <c r="F399" s="83" t="s">
        <v>114</v>
      </c>
      <c r="G399" s="83" t="s">
        <v>76</v>
      </c>
      <c r="H399" s="83" t="s">
        <v>1073</v>
      </c>
      <c r="I399" s="83" t="s">
        <v>63</v>
      </c>
      <c r="J399" s="83" t="s">
        <v>64</v>
      </c>
      <c r="K399" s="83" t="s">
        <v>64</v>
      </c>
      <c r="L399" s="83" t="s">
        <v>64</v>
      </c>
      <c r="M399" s="83" t="s">
        <v>84</v>
      </c>
      <c r="N399" s="83" t="s">
        <v>84</v>
      </c>
      <c r="O399" s="83" t="s">
        <v>78</v>
      </c>
      <c r="P399" s="83" t="s">
        <v>78</v>
      </c>
      <c r="Q399" s="83" t="s">
        <v>64</v>
      </c>
      <c r="R399" s="83" t="s">
        <v>64</v>
      </c>
      <c r="S399" s="83" t="s">
        <v>78</v>
      </c>
      <c r="T399" s="83" t="s">
        <v>64</v>
      </c>
      <c r="U399" s="83" t="s">
        <v>64</v>
      </c>
      <c r="V399" s="83" t="s">
        <v>64</v>
      </c>
      <c r="W399" s="83" t="s">
        <v>64</v>
      </c>
      <c r="X399" s="83" t="s">
        <v>64</v>
      </c>
      <c r="Y399" s="83" t="s">
        <v>64</v>
      </c>
      <c r="Z399" s="83" t="s">
        <v>65</v>
      </c>
      <c r="AA399" s="83" t="s">
        <v>65</v>
      </c>
      <c r="AB399" s="83" t="s">
        <v>66</v>
      </c>
      <c r="AC399" s="83" t="s">
        <v>65</v>
      </c>
      <c r="AD399" s="83" t="s">
        <v>66</v>
      </c>
      <c r="AE399" s="83" t="s">
        <v>65</v>
      </c>
      <c r="AF399" s="83" t="s">
        <v>66</v>
      </c>
      <c r="AG399" s="83" t="s">
        <v>66</v>
      </c>
      <c r="AH399" s="83" t="s">
        <v>66</v>
      </c>
      <c r="AI399" s="83" t="s">
        <v>101</v>
      </c>
      <c r="AJ399" s="83" t="s">
        <v>65</v>
      </c>
      <c r="AK399" s="83" t="s">
        <v>66</v>
      </c>
      <c r="AL399" s="83" t="s">
        <v>66</v>
      </c>
      <c r="AM399" s="83" t="s">
        <v>66</v>
      </c>
      <c r="AN399" s="83" t="s">
        <v>66</v>
      </c>
      <c r="AO399" s="83" t="s">
        <v>79</v>
      </c>
      <c r="AP399" s="83" t="s">
        <v>85</v>
      </c>
      <c r="AQ399" s="83" t="s">
        <v>85</v>
      </c>
      <c r="AR399" s="83" t="s">
        <v>86</v>
      </c>
      <c r="AS399" s="83" t="s">
        <v>68</v>
      </c>
      <c r="AT399" s="83" t="s">
        <v>69</v>
      </c>
      <c r="AU399" s="83" t="s">
        <v>70</v>
      </c>
      <c r="AV399" s="83" t="s">
        <v>71</v>
      </c>
      <c r="AW399" s="83" t="s">
        <v>72</v>
      </c>
      <c r="AX399" s="83" t="s">
        <v>63</v>
      </c>
      <c r="AY399" s="83" t="s">
        <v>72</v>
      </c>
      <c r="AZ399" s="83" t="s">
        <v>72</v>
      </c>
      <c r="BA399" s="83" t="s">
        <v>72</v>
      </c>
      <c r="BB399" s="83" t="s">
        <v>72</v>
      </c>
      <c r="BC399" s="83" t="s">
        <v>73</v>
      </c>
      <c r="BD399" s="83" t="s">
        <v>116</v>
      </c>
      <c r="BE399" s="83" t="s">
        <v>73</v>
      </c>
      <c r="BF399" s="83"/>
      <c r="BG399" s="87" t="s">
        <v>846</v>
      </c>
      <c r="BH399" s="87" t="s">
        <v>114</v>
      </c>
      <c r="BI399" s="76" t="s">
        <v>1414</v>
      </c>
      <c r="BJ399">
        <f t="shared" si="12"/>
        <v>11</v>
      </c>
      <c r="BK399" s="87">
        <f t="shared" si="13"/>
        <v>53</v>
      </c>
      <c r="BL399" s="87"/>
      <c r="BM399" s="86" t="str">
        <f>_xlfn.XLOOKUP(Form_Responses181112[[#This Row],[Sekolah School (Cleansed)]],'Quality Check'!$B$11:$B$14,'Quality Check'!$C$11:$C$14,)</f>
        <v>Urban</v>
      </c>
      <c r="BN399" s="86" t="str">
        <f>_xlfn.XLOOKUP(Form_Responses181112[[#This Row],[Sekolah School (Cleansed)]],'Quality Check'!$B$11:$B$14,'Quality Check'!$D$11:$D$14,)</f>
        <v>Controlled Group (CG)</v>
      </c>
    </row>
    <row r="400" spans="1:66" ht="13.2" x14ac:dyDescent="0.25">
      <c r="A400" s="82">
        <v>45574.493347488431</v>
      </c>
      <c r="B400" s="83" t="s">
        <v>1080</v>
      </c>
      <c r="C400" s="84" t="s">
        <v>1081</v>
      </c>
      <c r="D400" s="83">
        <v>21.43</v>
      </c>
      <c r="E400" s="83">
        <v>0.17</v>
      </c>
      <c r="F400" s="83" t="s">
        <v>114</v>
      </c>
      <c r="G400" s="83" t="s">
        <v>76</v>
      </c>
      <c r="H400" s="83" t="s">
        <v>846</v>
      </c>
      <c r="I400" s="83" t="s">
        <v>63</v>
      </c>
      <c r="J400" s="83" t="s">
        <v>64</v>
      </c>
      <c r="K400" s="83" t="s">
        <v>64</v>
      </c>
      <c r="L400" s="83" t="s">
        <v>64</v>
      </c>
      <c r="M400" s="83" t="s">
        <v>84</v>
      </c>
      <c r="N400" s="83" t="s">
        <v>64</v>
      </c>
      <c r="O400" s="83" t="s">
        <v>64</v>
      </c>
      <c r="P400" s="83" t="s">
        <v>64</v>
      </c>
      <c r="Q400" s="83" t="s">
        <v>64</v>
      </c>
      <c r="R400" s="83" t="s">
        <v>64</v>
      </c>
      <c r="S400" s="83" t="s">
        <v>64</v>
      </c>
      <c r="T400" s="83" t="s">
        <v>64</v>
      </c>
      <c r="U400" s="83" t="s">
        <v>64</v>
      </c>
      <c r="V400" s="83" t="s">
        <v>64</v>
      </c>
      <c r="W400" s="83" t="s">
        <v>64</v>
      </c>
      <c r="X400" s="83" t="s">
        <v>64</v>
      </c>
      <c r="Y400" s="83" t="s">
        <v>64</v>
      </c>
      <c r="Z400" s="83" t="s">
        <v>66</v>
      </c>
      <c r="AA400" s="83" t="s">
        <v>65</v>
      </c>
      <c r="AB400" s="83" t="s">
        <v>66</v>
      </c>
      <c r="AC400" s="83" t="s">
        <v>66</v>
      </c>
      <c r="AD400" s="83" t="s">
        <v>66</v>
      </c>
      <c r="AE400" s="83" t="s">
        <v>66</v>
      </c>
      <c r="AF400" s="83" t="s">
        <v>65</v>
      </c>
      <c r="AG400" s="83" t="s">
        <v>66</v>
      </c>
      <c r="AH400" s="83" t="s">
        <v>66</v>
      </c>
      <c r="AI400" s="83" t="s">
        <v>65</v>
      </c>
      <c r="AJ400" s="83" t="s">
        <v>65</v>
      </c>
      <c r="AK400" s="83" t="s">
        <v>66</v>
      </c>
      <c r="AL400" s="83" t="s">
        <v>65</v>
      </c>
      <c r="AM400" s="83" t="s">
        <v>66</v>
      </c>
      <c r="AN400" s="83" t="s">
        <v>66</v>
      </c>
      <c r="AO400" s="83" t="s">
        <v>66</v>
      </c>
      <c r="AP400" s="83" t="s">
        <v>85</v>
      </c>
      <c r="AQ400" s="83" t="s">
        <v>85</v>
      </c>
      <c r="AR400" s="83" t="s">
        <v>63</v>
      </c>
      <c r="AS400" s="83" t="s">
        <v>81</v>
      </c>
      <c r="AT400" s="83" t="s">
        <v>69</v>
      </c>
      <c r="AU400" s="83" t="s">
        <v>70</v>
      </c>
      <c r="AV400" s="83" t="s">
        <v>132</v>
      </c>
      <c r="AW400" s="83" t="s">
        <v>63</v>
      </c>
      <c r="AX400" s="83" t="s">
        <v>63</v>
      </c>
      <c r="AY400" s="83" t="s">
        <v>63</v>
      </c>
      <c r="AZ400" s="83" t="s">
        <v>73</v>
      </c>
      <c r="BA400" s="83" t="s">
        <v>63</v>
      </c>
      <c r="BB400" s="83" t="s">
        <v>73</v>
      </c>
      <c r="BC400" s="83" t="s">
        <v>73</v>
      </c>
      <c r="BD400" s="83">
        <v>0</v>
      </c>
      <c r="BE400" s="83" t="s">
        <v>73</v>
      </c>
      <c r="BF400" s="83"/>
      <c r="BG400" s="87" t="s">
        <v>846</v>
      </c>
      <c r="BH400" s="87" t="s">
        <v>114</v>
      </c>
      <c r="BI400" s="76" t="s">
        <v>1414</v>
      </c>
      <c r="BJ400">
        <f t="shared" si="12"/>
        <v>15</v>
      </c>
      <c r="BK400" s="87">
        <f t="shared" si="13"/>
        <v>50</v>
      </c>
      <c r="BL400" s="87"/>
      <c r="BM400" s="86" t="str">
        <f>_xlfn.XLOOKUP(Form_Responses181112[[#This Row],[Sekolah School (Cleansed)]],'Quality Check'!$B$11:$B$14,'Quality Check'!$C$11:$C$14,)</f>
        <v>Urban</v>
      </c>
      <c r="BN400" s="86" t="str">
        <f>_xlfn.XLOOKUP(Form_Responses181112[[#This Row],[Sekolah School (Cleansed)]],'Quality Check'!$B$11:$B$14,'Quality Check'!$D$11:$D$14,)</f>
        <v>Controlled Group (CG)</v>
      </c>
    </row>
    <row r="401" spans="1:66" ht="13.2" x14ac:dyDescent="0.25">
      <c r="A401" s="82">
        <v>45574.493641608795</v>
      </c>
      <c r="B401" s="83" t="s">
        <v>1082</v>
      </c>
      <c r="C401" s="84" t="s">
        <v>1083</v>
      </c>
      <c r="D401" s="83">
        <v>100</v>
      </c>
      <c r="E401" s="83">
        <v>0.46</v>
      </c>
      <c r="F401" s="83" t="s">
        <v>114</v>
      </c>
      <c r="G401" s="83" t="s">
        <v>76</v>
      </c>
      <c r="H401" s="83" t="s">
        <v>922</v>
      </c>
      <c r="I401" s="83" t="s">
        <v>63</v>
      </c>
      <c r="J401" s="83" t="s">
        <v>64</v>
      </c>
      <c r="K401" s="83" t="s">
        <v>64</v>
      </c>
      <c r="L401" s="83" t="s">
        <v>64</v>
      </c>
      <c r="M401" s="83" t="s">
        <v>84</v>
      </c>
      <c r="N401" s="83" t="s">
        <v>64</v>
      </c>
      <c r="O401" s="83" t="s">
        <v>64</v>
      </c>
      <c r="P401" s="83" t="s">
        <v>84</v>
      </c>
      <c r="Q401" s="83" t="s">
        <v>64</v>
      </c>
      <c r="R401" s="83" t="s">
        <v>64</v>
      </c>
      <c r="S401" s="83" t="s">
        <v>64</v>
      </c>
      <c r="T401" s="83" t="s">
        <v>64</v>
      </c>
      <c r="U401" s="83" t="s">
        <v>84</v>
      </c>
      <c r="V401" s="83" t="s">
        <v>64</v>
      </c>
      <c r="W401" s="83" t="s">
        <v>64</v>
      </c>
      <c r="X401" s="83" t="s">
        <v>64</v>
      </c>
      <c r="Y401" s="83" t="s">
        <v>64</v>
      </c>
      <c r="Z401" s="83" t="s">
        <v>66</v>
      </c>
      <c r="AA401" s="83" t="s">
        <v>66</v>
      </c>
      <c r="AB401" s="83" t="s">
        <v>65</v>
      </c>
      <c r="AC401" s="83" t="s">
        <v>65</v>
      </c>
      <c r="AD401" s="83" t="s">
        <v>66</v>
      </c>
      <c r="AE401" s="83" t="s">
        <v>66</v>
      </c>
      <c r="AF401" s="83" t="s">
        <v>66</v>
      </c>
      <c r="AG401" s="83" t="s">
        <v>65</v>
      </c>
      <c r="AH401" s="83" t="s">
        <v>79</v>
      </c>
      <c r="AI401" s="83" t="s">
        <v>101</v>
      </c>
      <c r="AJ401" s="83" t="s">
        <v>65</v>
      </c>
      <c r="AK401" s="83" t="s">
        <v>65</v>
      </c>
      <c r="AL401" s="83" t="s">
        <v>65</v>
      </c>
      <c r="AM401" s="83" t="s">
        <v>66</v>
      </c>
      <c r="AN401" s="83" t="s">
        <v>66</v>
      </c>
      <c r="AO401" s="83" t="s">
        <v>66</v>
      </c>
      <c r="AP401" s="83" t="s">
        <v>80</v>
      </c>
      <c r="AQ401" s="83" t="s">
        <v>80</v>
      </c>
      <c r="AR401" s="83" t="s">
        <v>73</v>
      </c>
      <c r="AS401" s="83" t="s">
        <v>68</v>
      </c>
      <c r="AT401" s="83" t="s">
        <v>69</v>
      </c>
      <c r="AU401" s="83" t="s">
        <v>70</v>
      </c>
      <c r="AV401" s="83" t="s">
        <v>80</v>
      </c>
      <c r="AW401" s="83" t="s">
        <v>73</v>
      </c>
      <c r="AX401" s="83" t="s">
        <v>73</v>
      </c>
      <c r="AY401" s="83" t="s">
        <v>72</v>
      </c>
      <c r="AZ401" s="83" t="s">
        <v>63</v>
      </c>
      <c r="BA401" s="83" t="s">
        <v>72</v>
      </c>
      <c r="BB401" s="83" t="s">
        <v>63</v>
      </c>
      <c r="BC401" s="83" t="s">
        <v>73</v>
      </c>
      <c r="BD401" s="83"/>
      <c r="BE401" s="83" t="s">
        <v>73</v>
      </c>
      <c r="BF401" s="83"/>
      <c r="BG401" s="87" t="s">
        <v>846</v>
      </c>
      <c r="BH401" s="87" t="s">
        <v>114</v>
      </c>
      <c r="BI401" s="76" t="s">
        <v>1414</v>
      </c>
      <c r="BJ401">
        <f t="shared" si="12"/>
        <v>13</v>
      </c>
      <c r="BK401" s="87">
        <f t="shared" si="13"/>
        <v>54</v>
      </c>
      <c r="BL401" s="87"/>
      <c r="BM401" s="86" t="str">
        <f>_xlfn.XLOOKUP(Form_Responses181112[[#This Row],[Sekolah School (Cleansed)]],'Quality Check'!$B$11:$B$14,'Quality Check'!$C$11:$C$14,)</f>
        <v>Urban</v>
      </c>
      <c r="BN401" s="86" t="str">
        <f>_xlfn.XLOOKUP(Form_Responses181112[[#This Row],[Sekolah School (Cleansed)]],'Quality Check'!$B$11:$B$14,'Quality Check'!$D$11:$D$14,)</f>
        <v>Controlled Group (CG)</v>
      </c>
    </row>
    <row r="402" spans="1:66" ht="13.2" x14ac:dyDescent="0.25">
      <c r="A402" s="82">
        <v>45574.496412754626</v>
      </c>
      <c r="B402" s="83" t="s">
        <v>1084</v>
      </c>
      <c r="C402" s="84" t="s">
        <v>1085</v>
      </c>
      <c r="D402" s="83">
        <v>25.89</v>
      </c>
      <c r="E402" s="83">
        <v>0.21</v>
      </c>
      <c r="F402" s="83" t="s">
        <v>114</v>
      </c>
      <c r="G402" s="83" t="s">
        <v>76</v>
      </c>
      <c r="H402" s="83" t="s">
        <v>846</v>
      </c>
      <c r="I402" s="83" t="s">
        <v>63</v>
      </c>
      <c r="J402" s="83" t="s">
        <v>64</v>
      </c>
      <c r="K402" s="83" t="s">
        <v>64</v>
      </c>
      <c r="L402" s="83" t="s">
        <v>64</v>
      </c>
      <c r="M402" s="83" t="s">
        <v>84</v>
      </c>
      <c r="N402" s="83" t="s">
        <v>64</v>
      </c>
      <c r="O402" s="83" t="s">
        <v>78</v>
      </c>
      <c r="P402" s="83" t="s">
        <v>84</v>
      </c>
      <c r="Q402" s="83" t="s">
        <v>64</v>
      </c>
      <c r="R402" s="83" t="s">
        <v>64</v>
      </c>
      <c r="S402" s="83" t="s">
        <v>64</v>
      </c>
      <c r="T402" s="83" t="s">
        <v>64</v>
      </c>
      <c r="U402" s="83" t="s">
        <v>64</v>
      </c>
      <c r="V402" s="83" t="s">
        <v>64</v>
      </c>
      <c r="W402" s="83" t="s">
        <v>64</v>
      </c>
      <c r="X402" s="83" t="s">
        <v>64</v>
      </c>
      <c r="Y402" s="83" t="s">
        <v>64</v>
      </c>
      <c r="Z402" s="83" t="s">
        <v>66</v>
      </c>
      <c r="AA402" s="83" t="s">
        <v>65</v>
      </c>
      <c r="AB402" s="83" t="s">
        <v>66</v>
      </c>
      <c r="AC402" s="83" t="s">
        <v>65</v>
      </c>
      <c r="AD402" s="83" t="s">
        <v>66</v>
      </c>
      <c r="AE402" s="83" t="s">
        <v>65</v>
      </c>
      <c r="AF402" s="83" t="s">
        <v>66</v>
      </c>
      <c r="AG402" s="83" t="s">
        <v>66</v>
      </c>
      <c r="AH402" s="83" t="s">
        <v>66</v>
      </c>
      <c r="AI402" s="83" t="s">
        <v>79</v>
      </c>
      <c r="AJ402" s="83" t="s">
        <v>65</v>
      </c>
      <c r="AK402" s="83" t="s">
        <v>65</v>
      </c>
      <c r="AL402" s="83" t="s">
        <v>65</v>
      </c>
      <c r="AM402" s="83" t="s">
        <v>66</v>
      </c>
      <c r="AN402" s="83" t="s">
        <v>66</v>
      </c>
      <c r="AO402" s="83" t="s">
        <v>66</v>
      </c>
      <c r="AP402" s="83" t="s">
        <v>67</v>
      </c>
      <c r="AQ402" s="83" t="s">
        <v>67</v>
      </c>
      <c r="AR402" s="83" t="s">
        <v>63</v>
      </c>
      <c r="AS402" s="83" t="s">
        <v>120</v>
      </c>
      <c r="AT402" s="83" t="s">
        <v>87</v>
      </c>
      <c r="AU402" s="83" t="s">
        <v>80</v>
      </c>
      <c r="AV402" s="83" t="s">
        <v>80</v>
      </c>
      <c r="AW402" s="83" t="s">
        <v>73</v>
      </c>
      <c r="AX402" s="83" t="s">
        <v>73</v>
      </c>
      <c r="AY402" s="83" t="s">
        <v>72</v>
      </c>
      <c r="AZ402" s="83" t="s">
        <v>72</v>
      </c>
      <c r="BA402" s="83" t="s">
        <v>72</v>
      </c>
      <c r="BB402" s="83" t="s">
        <v>72</v>
      </c>
      <c r="BC402" s="83" t="s">
        <v>73</v>
      </c>
      <c r="BD402" s="83"/>
      <c r="BE402" s="83" t="s">
        <v>73</v>
      </c>
      <c r="BF402" s="83"/>
      <c r="BG402" s="87" t="s">
        <v>846</v>
      </c>
      <c r="BH402" s="87" t="s">
        <v>114</v>
      </c>
      <c r="BI402" s="76" t="s">
        <v>1414</v>
      </c>
      <c r="BJ402">
        <f t="shared" si="12"/>
        <v>13</v>
      </c>
      <c r="BK402" s="87">
        <f t="shared" si="13"/>
        <v>54</v>
      </c>
      <c r="BL402" s="87"/>
      <c r="BM402" s="86" t="str">
        <f>_xlfn.XLOOKUP(Form_Responses181112[[#This Row],[Sekolah School (Cleansed)]],'Quality Check'!$B$11:$B$14,'Quality Check'!$C$11:$C$14,)</f>
        <v>Urban</v>
      </c>
      <c r="BN402" s="86" t="str">
        <f>_xlfn.XLOOKUP(Form_Responses181112[[#This Row],[Sekolah School (Cleansed)]],'Quality Check'!$B$11:$B$14,'Quality Check'!$D$11:$D$14,)</f>
        <v>Controlled Group (CG)</v>
      </c>
    </row>
    <row r="403" spans="1:66" ht="13.2" x14ac:dyDescent="0.25">
      <c r="A403" s="82">
        <v>45574.496520057874</v>
      </c>
      <c r="B403" s="83" t="s">
        <v>1086</v>
      </c>
      <c r="C403" s="84" t="s">
        <v>1087</v>
      </c>
      <c r="D403" s="83">
        <v>100</v>
      </c>
      <c r="E403" s="83">
        <v>0.33</v>
      </c>
      <c r="F403" s="83" t="s">
        <v>114</v>
      </c>
      <c r="G403" s="83" t="s">
        <v>76</v>
      </c>
      <c r="H403" s="83" t="s">
        <v>908</v>
      </c>
      <c r="I403" s="83" t="s">
        <v>63</v>
      </c>
      <c r="J403" s="83" t="s">
        <v>64</v>
      </c>
      <c r="K403" s="83" t="s">
        <v>64</v>
      </c>
      <c r="L403" s="83" t="s">
        <v>64</v>
      </c>
      <c r="M403" s="83" t="s">
        <v>64</v>
      </c>
      <c r="N403" s="83" t="s">
        <v>64</v>
      </c>
      <c r="O403" s="83" t="s">
        <v>64</v>
      </c>
      <c r="P403" s="83" t="s">
        <v>64</v>
      </c>
      <c r="Q403" s="83" t="s">
        <v>64</v>
      </c>
      <c r="R403" s="83" t="s">
        <v>64</v>
      </c>
      <c r="S403" s="83" t="s">
        <v>64</v>
      </c>
      <c r="T403" s="83" t="s">
        <v>64</v>
      </c>
      <c r="U403" s="83" t="s">
        <v>64</v>
      </c>
      <c r="V403" s="83" t="s">
        <v>64</v>
      </c>
      <c r="W403" s="83" t="s">
        <v>64</v>
      </c>
      <c r="X403" s="83" t="s">
        <v>64</v>
      </c>
      <c r="Y403" s="83" t="s">
        <v>64</v>
      </c>
      <c r="Z403" s="83" t="s">
        <v>65</v>
      </c>
      <c r="AA403" s="83" t="s">
        <v>65</v>
      </c>
      <c r="AB403" s="83" t="s">
        <v>65</v>
      </c>
      <c r="AC403" s="83" t="s">
        <v>65</v>
      </c>
      <c r="AD403" s="83" t="s">
        <v>65</v>
      </c>
      <c r="AE403" s="83" t="s">
        <v>65</v>
      </c>
      <c r="AF403" s="83" t="s">
        <v>66</v>
      </c>
      <c r="AG403" s="83" t="s">
        <v>65</v>
      </c>
      <c r="AH403" s="83" t="s">
        <v>65</v>
      </c>
      <c r="AI403" s="83" t="s">
        <v>101</v>
      </c>
      <c r="AJ403" s="83" t="s">
        <v>65</v>
      </c>
      <c r="AK403" s="83" t="s">
        <v>65</v>
      </c>
      <c r="AL403" s="83" t="s">
        <v>65</v>
      </c>
      <c r="AM403" s="83" t="s">
        <v>65</v>
      </c>
      <c r="AN403" s="83" t="s">
        <v>65</v>
      </c>
      <c r="AO403" s="83" t="s">
        <v>65</v>
      </c>
      <c r="AP403" s="83" t="s">
        <v>67</v>
      </c>
      <c r="AQ403" s="83" t="s">
        <v>67</v>
      </c>
      <c r="AR403" s="83" t="s">
        <v>86</v>
      </c>
      <c r="AS403" s="83" t="s">
        <v>120</v>
      </c>
      <c r="AT403" s="83" t="s">
        <v>87</v>
      </c>
      <c r="AU403" s="83" t="s">
        <v>67</v>
      </c>
      <c r="AV403" s="83" t="s">
        <v>71</v>
      </c>
      <c r="AW403" s="83" t="s">
        <v>73</v>
      </c>
      <c r="AX403" s="83" t="s">
        <v>72</v>
      </c>
      <c r="AY403" s="83" t="s">
        <v>63</v>
      </c>
      <c r="AZ403" s="83" t="s">
        <v>72</v>
      </c>
      <c r="BA403" s="83" t="s">
        <v>73</v>
      </c>
      <c r="BB403" s="83" t="s">
        <v>73</v>
      </c>
      <c r="BC403" s="83" t="s">
        <v>73</v>
      </c>
      <c r="BD403" s="83"/>
      <c r="BE403" s="83" t="s">
        <v>73</v>
      </c>
      <c r="BF403" s="83"/>
      <c r="BG403" s="87" t="s">
        <v>846</v>
      </c>
      <c r="BH403" s="87" t="s">
        <v>114</v>
      </c>
      <c r="BI403" s="76" t="s">
        <v>1414</v>
      </c>
      <c r="BJ403">
        <f t="shared" si="12"/>
        <v>15</v>
      </c>
      <c r="BK403" s="87">
        <f t="shared" si="13"/>
        <v>63</v>
      </c>
      <c r="BL403" s="87"/>
      <c r="BM403" s="86" t="str">
        <f>_xlfn.XLOOKUP(Form_Responses181112[[#This Row],[Sekolah School (Cleansed)]],'Quality Check'!$B$11:$B$14,'Quality Check'!$C$11:$C$14,)</f>
        <v>Urban</v>
      </c>
      <c r="BN403" s="86" t="str">
        <f>_xlfn.XLOOKUP(Form_Responses181112[[#This Row],[Sekolah School (Cleansed)]],'Quality Check'!$B$11:$B$14,'Quality Check'!$D$11:$D$14,)</f>
        <v>Controlled Group (CG)</v>
      </c>
    </row>
    <row r="404" spans="1:66" ht="13.2" x14ac:dyDescent="0.25">
      <c r="A404" s="82">
        <v>45574.497947719909</v>
      </c>
      <c r="B404" s="83" t="s">
        <v>1088</v>
      </c>
      <c r="C404" s="84" t="s">
        <v>1089</v>
      </c>
      <c r="D404" s="83">
        <v>100</v>
      </c>
      <c r="E404" s="83">
        <v>0.38</v>
      </c>
      <c r="F404" s="83" t="s">
        <v>114</v>
      </c>
      <c r="G404" s="83" t="s">
        <v>76</v>
      </c>
      <c r="H404" s="83" t="s">
        <v>846</v>
      </c>
      <c r="I404" s="83" t="s">
        <v>63</v>
      </c>
      <c r="J404" s="83" t="s">
        <v>64</v>
      </c>
      <c r="K404" s="83" t="s">
        <v>64</v>
      </c>
      <c r="L404" s="83" t="s">
        <v>64</v>
      </c>
      <c r="M404" s="83" t="s">
        <v>84</v>
      </c>
      <c r="N404" s="83" t="s">
        <v>64</v>
      </c>
      <c r="O404" s="83" t="s">
        <v>64</v>
      </c>
      <c r="P404" s="83" t="s">
        <v>84</v>
      </c>
      <c r="Q404" s="83" t="s">
        <v>64</v>
      </c>
      <c r="R404" s="83" t="s">
        <v>64</v>
      </c>
      <c r="S404" s="83" t="s">
        <v>64</v>
      </c>
      <c r="T404" s="83" t="s">
        <v>64</v>
      </c>
      <c r="U404" s="83" t="s">
        <v>84</v>
      </c>
      <c r="V404" s="83" t="s">
        <v>64</v>
      </c>
      <c r="W404" s="83" t="s">
        <v>64</v>
      </c>
      <c r="X404" s="83" t="s">
        <v>64</v>
      </c>
      <c r="Y404" s="83" t="s">
        <v>84</v>
      </c>
      <c r="Z404" s="83" t="s">
        <v>65</v>
      </c>
      <c r="AA404" s="83" t="s">
        <v>65</v>
      </c>
      <c r="AB404" s="83" t="s">
        <v>65</v>
      </c>
      <c r="AC404" s="83" t="s">
        <v>65</v>
      </c>
      <c r="AD404" s="83" t="s">
        <v>65</v>
      </c>
      <c r="AE404" s="83" t="s">
        <v>65</v>
      </c>
      <c r="AF404" s="83" t="s">
        <v>66</v>
      </c>
      <c r="AG404" s="83" t="s">
        <v>66</v>
      </c>
      <c r="AH404" s="83" t="s">
        <v>65</v>
      </c>
      <c r="AI404" s="83" t="s">
        <v>79</v>
      </c>
      <c r="AJ404" s="83" t="s">
        <v>65</v>
      </c>
      <c r="AK404" s="83" t="s">
        <v>66</v>
      </c>
      <c r="AL404" s="83" t="s">
        <v>65</v>
      </c>
      <c r="AM404" s="83" t="s">
        <v>65</v>
      </c>
      <c r="AN404" s="83" t="s">
        <v>66</v>
      </c>
      <c r="AO404" s="83" t="s">
        <v>66</v>
      </c>
      <c r="AP404" s="83" t="s">
        <v>67</v>
      </c>
      <c r="AQ404" s="83" t="s">
        <v>85</v>
      </c>
      <c r="AR404" s="83" t="s">
        <v>86</v>
      </c>
      <c r="AS404" s="83" t="s">
        <v>120</v>
      </c>
      <c r="AT404" s="83" t="s">
        <v>87</v>
      </c>
      <c r="AU404" s="83" t="s">
        <v>80</v>
      </c>
      <c r="AV404" s="83" t="s">
        <v>71</v>
      </c>
      <c r="AW404" s="83" t="s">
        <v>63</v>
      </c>
      <c r="AX404" s="83" t="s">
        <v>72</v>
      </c>
      <c r="AY404" s="83" t="s">
        <v>72</v>
      </c>
      <c r="AZ404" s="83" t="s">
        <v>63</v>
      </c>
      <c r="BA404" s="83" t="s">
        <v>72</v>
      </c>
      <c r="BB404" s="83" t="s">
        <v>72</v>
      </c>
      <c r="BC404" s="83" t="s">
        <v>73</v>
      </c>
      <c r="BD404" s="83"/>
      <c r="BE404" s="83" t="s">
        <v>73</v>
      </c>
      <c r="BF404" s="83"/>
      <c r="BG404" s="87" t="s">
        <v>846</v>
      </c>
      <c r="BH404" s="87" t="s">
        <v>114</v>
      </c>
      <c r="BI404" s="76" t="s">
        <v>1414</v>
      </c>
      <c r="BJ404">
        <f t="shared" si="12"/>
        <v>12</v>
      </c>
      <c r="BK404" s="87">
        <f t="shared" si="13"/>
        <v>58</v>
      </c>
      <c r="BL404" s="87"/>
      <c r="BM404" s="86" t="str">
        <f>_xlfn.XLOOKUP(Form_Responses181112[[#This Row],[Sekolah School (Cleansed)]],'Quality Check'!$B$11:$B$14,'Quality Check'!$C$11:$C$14,)</f>
        <v>Urban</v>
      </c>
      <c r="BN404" s="86" t="str">
        <f>_xlfn.XLOOKUP(Form_Responses181112[[#This Row],[Sekolah School (Cleansed)]],'Quality Check'!$B$11:$B$14,'Quality Check'!$D$11:$D$14,)</f>
        <v>Controlled Group (CG)</v>
      </c>
    </row>
    <row r="405" spans="1:66" ht="13.2" x14ac:dyDescent="0.25">
      <c r="A405" s="82">
        <v>45574.498889074079</v>
      </c>
      <c r="B405" s="83" t="s">
        <v>1090</v>
      </c>
      <c r="C405" s="84" t="s">
        <v>1091</v>
      </c>
      <c r="D405" s="83">
        <v>100</v>
      </c>
      <c r="E405" s="83">
        <v>0.88</v>
      </c>
      <c r="F405" s="83" t="s">
        <v>114</v>
      </c>
      <c r="G405" s="83" t="s">
        <v>539</v>
      </c>
      <c r="H405" s="83" t="s">
        <v>887</v>
      </c>
      <c r="I405" s="83" t="s">
        <v>63</v>
      </c>
      <c r="J405" s="83" t="s">
        <v>64</v>
      </c>
      <c r="K405" s="83" t="s">
        <v>84</v>
      </c>
      <c r="L405" s="83" t="s">
        <v>145</v>
      </c>
      <c r="M405" s="83" t="s">
        <v>84</v>
      </c>
      <c r="N405" s="83" t="s">
        <v>84</v>
      </c>
      <c r="O405" s="83" t="s">
        <v>84</v>
      </c>
      <c r="P405" s="83" t="s">
        <v>84</v>
      </c>
      <c r="Q405" s="83" t="s">
        <v>84</v>
      </c>
      <c r="R405" s="83" t="s">
        <v>84</v>
      </c>
      <c r="S405" s="83" t="s">
        <v>84</v>
      </c>
      <c r="T405" s="83" t="s">
        <v>84</v>
      </c>
      <c r="U405" s="83" t="s">
        <v>84</v>
      </c>
      <c r="V405" s="83" t="s">
        <v>84</v>
      </c>
      <c r="W405" s="83" t="s">
        <v>84</v>
      </c>
      <c r="X405" s="83" t="s">
        <v>84</v>
      </c>
      <c r="Y405" s="83" t="s">
        <v>84</v>
      </c>
      <c r="Z405" s="83" t="s">
        <v>66</v>
      </c>
      <c r="AA405" s="83" t="s">
        <v>66</v>
      </c>
      <c r="AB405" s="83" t="s">
        <v>66</v>
      </c>
      <c r="AC405" s="83" t="s">
        <v>66</v>
      </c>
      <c r="AD405" s="83" t="s">
        <v>66</v>
      </c>
      <c r="AE405" s="83" t="s">
        <v>66</v>
      </c>
      <c r="AF405" s="83" t="s">
        <v>66</v>
      </c>
      <c r="AG405" s="83" t="s">
        <v>79</v>
      </c>
      <c r="AH405" s="83" t="s">
        <v>66</v>
      </c>
      <c r="AI405" s="83" t="s">
        <v>66</v>
      </c>
      <c r="AJ405" s="83" t="s">
        <v>66</v>
      </c>
      <c r="AK405" s="83" t="s">
        <v>66</v>
      </c>
      <c r="AL405" s="83" t="s">
        <v>66</v>
      </c>
      <c r="AM405" s="83" t="s">
        <v>66</v>
      </c>
      <c r="AN405" s="83" t="s">
        <v>66</v>
      </c>
      <c r="AO405" s="83" t="s">
        <v>66</v>
      </c>
      <c r="AP405" s="83" t="s">
        <v>67</v>
      </c>
      <c r="AQ405" s="83" t="s">
        <v>67</v>
      </c>
      <c r="AR405" s="83" t="s">
        <v>86</v>
      </c>
      <c r="AS405" s="83" t="s">
        <v>1092</v>
      </c>
      <c r="AT405" s="83" t="s">
        <v>69</v>
      </c>
      <c r="AU405" s="83" t="s">
        <v>70</v>
      </c>
      <c r="AV405" s="83" t="s">
        <v>71</v>
      </c>
      <c r="AW405" s="83" t="s">
        <v>63</v>
      </c>
      <c r="AX405" s="83" t="s">
        <v>63</v>
      </c>
      <c r="AY405" s="83" t="s">
        <v>63</v>
      </c>
      <c r="AZ405" s="83" t="s">
        <v>63</v>
      </c>
      <c r="BA405" s="83" t="s">
        <v>63</v>
      </c>
      <c r="BB405" s="83" t="s">
        <v>63</v>
      </c>
      <c r="BC405" s="83" t="s">
        <v>73</v>
      </c>
      <c r="BD405" s="83"/>
      <c r="BE405" s="83" t="s">
        <v>73</v>
      </c>
      <c r="BF405" s="83"/>
      <c r="BG405" s="87" t="s">
        <v>846</v>
      </c>
      <c r="BH405" s="87" t="s">
        <v>114</v>
      </c>
      <c r="BI405" s="76" t="s">
        <v>1414</v>
      </c>
      <c r="BJ405">
        <f t="shared" si="12"/>
        <v>1</v>
      </c>
      <c r="BK405" s="87">
        <f t="shared" si="13"/>
        <v>46</v>
      </c>
      <c r="BL405" s="87"/>
      <c r="BM405" s="86" t="str">
        <f>_xlfn.XLOOKUP(Form_Responses181112[[#This Row],[Sekolah School (Cleansed)]],'Quality Check'!$B$11:$B$14,'Quality Check'!$C$11:$C$14,)</f>
        <v>Urban</v>
      </c>
      <c r="BN405" s="86" t="str">
        <f>_xlfn.XLOOKUP(Form_Responses181112[[#This Row],[Sekolah School (Cleansed)]],'Quality Check'!$B$11:$B$14,'Quality Check'!$D$11:$D$14,)</f>
        <v>Controlled Group (CG)</v>
      </c>
    </row>
    <row r="406" spans="1:66" ht="13.2" x14ac:dyDescent="0.25">
      <c r="A406" s="82">
        <v>45574.499924594907</v>
      </c>
      <c r="B406" s="83" t="s">
        <v>1093</v>
      </c>
      <c r="C406" s="84" t="s">
        <v>1094</v>
      </c>
      <c r="D406" s="83">
        <v>100</v>
      </c>
      <c r="E406" s="83">
        <v>0.38</v>
      </c>
      <c r="F406" s="83" t="s">
        <v>114</v>
      </c>
      <c r="G406" s="83" t="s">
        <v>76</v>
      </c>
      <c r="H406" s="83" t="s">
        <v>846</v>
      </c>
      <c r="I406" s="83" t="s">
        <v>63</v>
      </c>
      <c r="J406" s="83" t="s">
        <v>64</v>
      </c>
      <c r="K406" s="83" t="s">
        <v>64</v>
      </c>
      <c r="L406" s="83" t="s">
        <v>64</v>
      </c>
      <c r="M406" s="83" t="s">
        <v>84</v>
      </c>
      <c r="N406" s="83" t="s">
        <v>64</v>
      </c>
      <c r="O406" s="83" t="s">
        <v>64</v>
      </c>
      <c r="P406" s="83" t="s">
        <v>84</v>
      </c>
      <c r="Q406" s="83" t="s">
        <v>64</v>
      </c>
      <c r="R406" s="83" t="s">
        <v>64</v>
      </c>
      <c r="S406" s="83" t="s">
        <v>64</v>
      </c>
      <c r="T406" s="83" t="s">
        <v>64</v>
      </c>
      <c r="U406" s="83" t="s">
        <v>64</v>
      </c>
      <c r="V406" s="83" t="s">
        <v>64</v>
      </c>
      <c r="W406" s="83" t="s">
        <v>64</v>
      </c>
      <c r="X406" s="83" t="s">
        <v>64</v>
      </c>
      <c r="Y406" s="83" t="s">
        <v>64</v>
      </c>
      <c r="Z406" s="83" t="s">
        <v>65</v>
      </c>
      <c r="AA406" s="83" t="s">
        <v>65</v>
      </c>
      <c r="AB406" s="83" t="s">
        <v>65</v>
      </c>
      <c r="AC406" s="83" t="s">
        <v>65</v>
      </c>
      <c r="AD406" s="83" t="s">
        <v>65</v>
      </c>
      <c r="AE406" s="83" t="s">
        <v>65</v>
      </c>
      <c r="AF406" s="83" t="s">
        <v>65</v>
      </c>
      <c r="AG406" s="83" t="s">
        <v>65</v>
      </c>
      <c r="AH406" s="83" t="s">
        <v>66</v>
      </c>
      <c r="AI406" s="83" t="s">
        <v>79</v>
      </c>
      <c r="AJ406" s="83" t="s">
        <v>65</v>
      </c>
      <c r="AK406" s="83" t="s">
        <v>66</v>
      </c>
      <c r="AL406" s="83" t="s">
        <v>65</v>
      </c>
      <c r="AM406" s="83" t="s">
        <v>65</v>
      </c>
      <c r="AN406" s="83" t="s">
        <v>66</v>
      </c>
      <c r="AO406" s="83" t="s">
        <v>65</v>
      </c>
      <c r="AP406" s="83" t="s">
        <v>67</v>
      </c>
      <c r="AQ406" s="83" t="s">
        <v>80</v>
      </c>
      <c r="AR406" s="83" t="s">
        <v>63</v>
      </c>
      <c r="AS406" s="83" t="s">
        <v>68</v>
      </c>
      <c r="AT406" s="83" t="s">
        <v>87</v>
      </c>
      <c r="AU406" s="83" t="s">
        <v>70</v>
      </c>
      <c r="AV406" s="83" t="s">
        <v>71</v>
      </c>
      <c r="AW406" s="83" t="s">
        <v>73</v>
      </c>
      <c r="AX406" s="83" t="s">
        <v>72</v>
      </c>
      <c r="AY406" s="83" t="s">
        <v>63</v>
      </c>
      <c r="AZ406" s="83" t="s">
        <v>63</v>
      </c>
      <c r="BA406" s="83" t="s">
        <v>73</v>
      </c>
      <c r="BB406" s="83" t="s">
        <v>73</v>
      </c>
      <c r="BC406" s="83" t="s">
        <v>73</v>
      </c>
      <c r="BD406" s="83"/>
      <c r="BE406" s="83" t="s">
        <v>73</v>
      </c>
      <c r="BF406" s="83"/>
      <c r="BG406" s="87" t="s">
        <v>846</v>
      </c>
      <c r="BH406" s="87" t="s">
        <v>114</v>
      </c>
      <c r="BI406" s="76" t="s">
        <v>1414</v>
      </c>
      <c r="BJ406">
        <f t="shared" si="12"/>
        <v>14</v>
      </c>
      <c r="BK406" s="87">
        <f t="shared" si="13"/>
        <v>60</v>
      </c>
      <c r="BL406" s="87"/>
      <c r="BM406" s="86" t="str">
        <f>_xlfn.XLOOKUP(Form_Responses181112[[#This Row],[Sekolah School (Cleansed)]],'Quality Check'!$B$11:$B$14,'Quality Check'!$C$11:$C$14,)</f>
        <v>Urban</v>
      </c>
      <c r="BN406" s="86" t="str">
        <f>_xlfn.XLOOKUP(Form_Responses181112[[#This Row],[Sekolah School (Cleansed)]],'Quality Check'!$B$11:$B$14,'Quality Check'!$D$11:$D$14,)</f>
        <v>Controlled Group (CG)</v>
      </c>
    </row>
    <row r="407" spans="1:66" ht="13.2" x14ac:dyDescent="0.25">
      <c r="A407" s="82">
        <v>45574.503740810185</v>
      </c>
      <c r="B407" s="83" t="s">
        <v>1095</v>
      </c>
      <c r="C407" s="84" t="s">
        <v>1096</v>
      </c>
      <c r="D407" s="83">
        <v>100</v>
      </c>
      <c r="E407" s="83">
        <v>0.46</v>
      </c>
      <c r="F407" s="83" t="s">
        <v>114</v>
      </c>
      <c r="G407" s="83" t="s">
        <v>539</v>
      </c>
      <c r="H407" s="83" t="s">
        <v>846</v>
      </c>
      <c r="I407" s="83" t="s">
        <v>63</v>
      </c>
      <c r="J407" s="83" t="s">
        <v>78</v>
      </c>
      <c r="K407" s="83" t="s">
        <v>78</v>
      </c>
      <c r="L407" s="83" t="s">
        <v>78</v>
      </c>
      <c r="M407" s="83" t="s">
        <v>78</v>
      </c>
      <c r="N407" s="83" t="s">
        <v>64</v>
      </c>
      <c r="O407" s="83" t="s">
        <v>78</v>
      </c>
      <c r="P407" s="83" t="s">
        <v>78</v>
      </c>
      <c r="Q407" s="83" t="s">
        <v>78</v>
      </c>
      <c r="R407" s="83" t="s">
        <v>64</v>
      </c>
      <c r="S407" s="83" t="s">
        <v>64</v>
      </c>
      <c r="T407" s="83" t="s">
        <v>78</v>
      </c>
      <c r="U407" s="83" t="s">
        <v>78</v>
      </c>
      <c r="V407" s="83" t="s">
        <v>64</v>
      </c>
      <c r="W407" s="83" t="s">
        <v>78</v>
      </c>
      <c r="X407" s="83" t="s">
        <v>64</v>
      </c>
      <c r="Y407" s="83" t="s">
        <v>78</v>
      </c>
      <c r="Z407" s="83" t="s">
        <v>79</v>
      </c>
      <c r="AA407" s="83" t="s">
        <v>79</v>
      </c>
      <c r="AB407" s="83" t="s">
        <v>66</v>
      </c>
      <c r="AC407" s="83" t="s">
        <v>79</v>
      </c>
      <c r="AD407" s="83" t="s">
        <v>79</v>
      </c>
      <c r="AE407" s="83" t="s">
        <v>66</v>
      </c>
      <c r="AF407" s="83" t="s">
        <v>66</v>
      </c>
      <c r="AG407" s="83" t="s">
        <v>66</v>
      </c>
      <c r="AH407" s="83" t="s">
        <v>66</v>
      </c>
      <c r="AI407" s="83" t="s">
        <v>66</v>
      </c>
      <c r="AJ407" s="83" t="s">
        <v>66</v>
      </c>
      <c r="AK407" s="83" t="s">
        <v>66</v>
      </c>
      <c r="AL407" s="83" t="s">
        <v>79</v>
      </c>
      <c r="AM407" s="83" t="s">
        <v>65</v>
      </c>
      <c r="AN407" s="83" t="s">
        <v>66</v>
      </c>
      <c r="AO407" s="83" t="s">
        <v>66</v>
      </c>
      <c r="AP407" s="83" t="s">
        <v>67</v>
      </c>
      <c r="AQ407" s="83" t="s">
        <v>67</v>
      </c>
      <c r="AR407" s="83" t="s">
        <v>63</v>
      </c>
      <c r="AS407" s="83" t="s">
        <v>97</v>
      </c>
      <c r="AT407" s="83" t="s">
        <v>87</v>
      </c>
      <c r="AU407" s="83" t="s">
        <v>85</v>
      </c>
      <c r="AV407" s="83" t="s">
        <v>132</v>
      </c>
      <c r="AW407" s="83" t="s">
        <v>73</v>
      </c>
      <c r="AX407" s="83" t="s">
        <v>72</v>
      </c>
      <c r="AY407" s="83" t="s">
        <v>73</v>
      </c>
      <c r="AZ407" s="83" t="s">
        <v>72</v>
      </c>
      <c r="BA407" s="83" t="s">
        <v>72</v>
      </c>
      <c r="BB407" s="83" t="s">
        <v>73</v>
      </c>
      <c r="BC407" s="83" t="s">
        <v>73</v>
      </c>
      <c r="BD407" s="83"/>
      <c r="BE407" s="83" t="s">
        <v>73</v>
      </c>
      <c r="BF407" s="83" t="s">
        <v>271</v>
      </c>
      <c r="BG407" s="87" t="s">
        <v>846</v>
      </c>
      <c r="BH407" s="87" t="s">
        <v>114</v>
      </c>
      <c r="BI407" s="76" t="s">
        <v>1414</v>
      </c>
      <c r="BJ407">
        <f t="shared" si="12"/>
        <v>6</v>
      </c>
      <c r="BK407" s="87">
        <f t="shared" si="13"/>
        <v>43</v>
      </c>
      <c r="BL407" s="87"/>
      <c r="BM407" s="86" t="str">
        <f>_xlfn.XLOOKUP(Form_Responses181112[[#This Row],[Sekolah School (Cleansed)]],'Quality Check'!$B$11:$B$14,'Quality Check'!$C$11:$C$14,)</f>
        <v>Urban</v>
      </c>
      <c r="BN407" s="86" t="str">
        <f>_xlfn.XLOOKUP(Form_Responses181112[[#This Row],[Sekolah School (Cleansed)]],'Quality Check'!$B$11:$B$14,'Quality Check'!$D$11:$D$14,)</f>
        <v>Controlled Group (CG)</v>
      </c>
    </row>
    <row r="408" spans="1:66" ht="13.2" x14ac:dyDescent="0.25">
      <c r="A408" s="82">
        <v>45574.503906909726</v>
      </c>
      <c r="B408" s="83" t="s">
        <v>1097</v>
      </c>
      <c r="C408" s="84" t="s">
        <v>1098</v>
      </c>
      <c r="D408" s="83">
        <v>29.46</v>
      </c>
      <c r="E408" s="83">
        <v>0.17</v>
      </c>
      <c r="F408" s="83" t="s">
        <v>114</v>
      </c>
      <c r="G408" s="83" t="s">
        <v>76</v>
      </c>
      <c r="H408" s="83" t="s">
        <v>922</v>
      </c>
      <c r="I408" s="83" t="s">
        <v>63</v>
      </c>
      <c r="J408" s="83" t="s">
        <v>64</v>
      </c>
      <c r="K408" s="83" t="s">
        <v>84</v>
      </c>
      <c r="L408" s="83" t="s">
        <v>64</v>
      </c>
      <c r="M408" s="83" t="s">
        <v>84</v>
      </c>
      <c r="N408" s="83" t="s">
        <v>64</v>
      </c>
      <c r="O408" s="83" t="s">
        <v>84</v>
      </c>
      <c r="P408" s="83" t="s">
        <v>84</v>
      </c>
      <c r="Q408" s="83" t="s">
        <v>64</v>
      </c>
      <c r="R408" s="83" t="s">
        <v>64</v>
      </c>
      <c r="S408" s="83" t="s">
        <v>64</v>
      </c>
      <c r="T408" s="83" t="s">
        <v>64</v>
      </c>
      <c r="U408" s="83" t="s">
        <v>78</v>
      </c>
      <c r="V408" s="83" t="s">
        <v>64</v>
      </c>
      <c r="W408" s="83" t="s">
        <v>78</v>
      </c>
      <c r="X408" s="83" t="s">
        <v>84</v>
      </c>
      <c r="Y408" s="83" t="s">
        <v>64</v>
      </c>
      <c r="Z408" s="83" t="s">
        <v>65</v>
      </c>
      <c r="AA408" s="83" t="s">
        <v>66</v>
      </c>
      <c r="AB408" s="83" t="s">
        <v>65</v>
      </c>
      <c r="AC408" s="83" t="s">
        <v>65</v>
      </c>
      <c r="AD408" s="83" t="s">
        <v>65</v>
      </c>
      <c r="AE408" s="83" t="s">
        <v>66</v>
      </c>
      <c r="AF408" s="83" t="s">
        <v>66</v>
      </c>
      <c r="AG408" s="83" t="s">
        <v>66</v>
      </c>
      <c r="AH408" s="83" t="s">
        <v>66</v>
      </c>
      <c r="AI408" s="83" t="s">
        <v>79</v>
      </c>
      <c r="AJ408" s="83" t="s">
        <v>66</v>
      </c>
      <c r="AK408" s="83" t="s">
        <v>66</v>
      </c>
      <c r="AL408" s="83" t="s">
        <v>79</v>
      </c>
      <c r="AM408" s="83" t="s">
        <v>66</v>
      </c>
      <c r="AN408" s="83" t="s">
        <v>66</v>
      </c>
      <c r="AO408" s="83" t="s">
        <v>66</v>
      </c>
      <c r="AP408" s="83" t="s">
        <v>67</v>
      </c>
      <c r="AQ408" s="83" t="s">
        <v>67</v>
      </c>
      <c r="AR408" s="83" t="s">
        <v>63</v>
      </c>
      <c r="AS408" s="83" t="s">
        <v>320</v>
      </c>
      <c r="AT408" s="83" t="s">
        <v>87</v>
      </c>
      <c r="AU408" s="83" t="s">
        <v>70</v>
      </c>
      <c r="AV408" s="83" t="s">
        <v>71</v>
      </c>
      <c r="AW408" s="83" t="s">
        <v>72</v>
      </c>
      <c r="AX408" s="83" t="s">
        <v>73</v>
      </c>
      <c r="AY408" s="83" t="s">
        <v>73</v>
      </c>
      <c r="AZ408" s="83" t="s">
        <v>72</v>
      </c>
      <c r="BA408" s="83" t="s">
        <v>72</v>
      </c>
      <c r="BB408" s="83" t="s">
        <v>73</v>
      </c>
      <c r="BC408" s="83" t="s">
        <v>73</v>
      </c>
      <c r="BD408" s="83"/>
      <c r="BE408" s="83" t="s">
        <v>73</v>
      </c>
      <c r="BF408" s="83"/>
      <c r="BG408" s="87" t="s">
        <v>846</v>
      </c>
      <c r="BH408" s="87" t="s">
        <v>114</v>
      </c>
      <c r="BI408" s="76" t="s">
        <v>1414</v>
      </c>
      <c r="BJ408">
        <f t="shared" si="12"/>
        <v>9</v>
      </c>
      <c r="BK408" s="87">
        <f t="shared" si="13"/>
        <v>51</v>
      </c>
      <c r="BL408" s="87"/>
      <c r="BM408" s="86" t="str">
        <f>_xlfn.XLOOKUP(Form_Responses181112[[#This Row],[Sekolah School (Cleansed)]],'Quality Check'!$B$11:$B$14,'Quality Check'!$C$11:$C$14,)</f>
        <v>Urban</v>
      </c>
      <c r="BN408" s="86" t="str">
        <f>_xlfn.XLOOKUP(Form_Responses181112[[#This Row],[Sekolah School (Cleansed)]],'Quality Check'!$B$11:$B$14,'Quality Check'!$D$11:$D$14,)</f>
        <v>Controlled Group (CG)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BB55F-A426-48D1-949A-8550D3C0EB38}">
  <sheetPr>
    <outlinePr summaryBelow="0" summaryRight="0"/>
  </sheetPr>
  <dimension ref="A1:CF408"/>
  <sheetViews>
    <sheetView topLeftCell="BK1" zoomScale="85" zoomScaleNormal="85" workbookViewId="0">
      <pane ySplit="1" topLeftCell="A2" activePane="bottomLeft" state="frozen"/>
      <selection pane="bottomLeft" activeCell="BS2" sqref="BS2"/>
    </sheetView>
  </sheetViews>
  <sheetFormatPr defaultColWidth="12.6640625" defaultRowHeight="15.75" customHeight="1" x14ac:dyDescent="0.25"/>
  <cols>
    <col min="1" max="2" width="18.88671875" customWidth="1"/>
    <col min="3" max="5" width="21.109375" customWidth="1"/>
    <col min="6" max="9" width="18.88671875" customWidth="1"/>
    <col min="10" max="15" width="37.6640625" customWidth="1"/>
    <col min="16" max="16" width="34.77734375" customWidth="1"/>
    <col min="17" max="26" width="37.6640625" customWidth="1"/>
    <col min="27" max="27" width="32.109375" customWidth="1"/>
    <col min="28" max="29" width="37.6640625" customWidth="1"/>
    <col min="30" max="30" width="29.33203125" customWidth="1"/>
    <col min="31" max="33" width="37.6640625" customWidth="1"/>
    <col min="34" max="34" width="21.77734375" customWidth="1"/>
    <col min="35" max="35" width="34.21875" customWidth="1"/>
    <col min="36" max="36" width="37.6640625" customWidth="1"/>
    <col min="37" max="37" width="35.21875" customWidth="1"/>
    <col min="38" max="39" width="37.6640625" customWidth="1"/>
    <col min="40" max="40" width="26.109375" customWidth="1"/>
    <col min="41" max="41" width="33.88671875" customWidth="1"/>
    <col min="42" max="44" width="37.6640625" customWidth="1"/>
    <col min="45" max="45" width="30.109375" customWidth="1"/>
    <col min="46" max="54" width="37.6640625" customWidth="1"/>
    <col min="55" max="55" width="26.77734375" customWidth="1"/>
    <col min="56" max="56" width="37.6640625" customWidth="1"/>
    <col min="57" max="57" width="30.6640625" customWidth="1"/>
    <col min="58" max="58" width="37.6640625" customWidth="1"/>
    <col min="59" max="59" width="25.5546875" bestFit="1" customWidth="1"/>
    <col min="60" max="60" width="25.5546875" customWidth="1"/>
    <col min="61" max="61" width="18.88671875" customWidth="1"/>
    <col min="62" max="62" width="20.6640625" customWidth="1"/>
    <col min="63" max="65" width="18.88671875" customWidth="1"/>
    <col min="66" max="66" width="23.77734375" bestFit="1" customWidth="1"/>
    <col min="69" max="69" width="17.77734375" customWidth="1"/>
    <col min="70" max="71" width="19.6640625" customWidth="1"/>
    <col min="72" max="74" width="15.33203125" customWidth="1"/>
    <col min="75" max="83" width="16" customWidth="1"/>
    <col min="84" max="84" width="18.33203125" customWidth="1"/>
  </cols>
  <sheetData>
    <row r="1" spans="1:84" ht="13.2" x14ac:dyDescent="0.25">
      <c r="A1" s="77" t="s">
        <v>0</v>
      </c>
      <c r="B1" s="78" t="s">
        <v>1</v>
      </c>
      <c r="C1" s="78" t="s">
        <v>2</v>
      </c>
      <c r="D1" s="79" t="s">
        <v>3</v>
      </c>
      <c r="E1" s="79" t="s">
        <v>4</v>
      </c>
      <c r="F1" s="78" t="s">
        <v>5</v>
      </c>
      <c r="G1" s="78" t="s">
        <v>6</v>
      </c>
      <c r="H1" s="79" t="s">
        <v>7</v>
      </c>
      <c r="I1" s="79" t="s">
        <v>8</v>
      </c>
      <c r="J1" s="78" t="s">
        <v>9</v>
      </c>
      <c r="K1" s="78" t="s">
        <v>10</v>
      </c>
      <c r="L1" s="78" t="s">
        <v>11</v>
      </c>
      <c r="M1" s="78" t="s">
        <v>12</v>
      </c>
      <c r="N1" s="78" t="s">
        <v>13</v>
      </c>
      <c r="O1" s="78" t="s">
        <v>14</v>
      </c>
      <c r="P1" s="78" t="s">
        <v>15</v>
      </c>
      <c r="Q1" s="78" t="s">
        <v>16</v>
      </c>
      <c r="R1" s="78" t="s">
        <v>17</v>
      </c>
      <c r="S1" s="78" t="s">
        <v>18</v>
      </c>
      <c r="T1" s="78" t="s">
        <v>19</v>
      </c>
      <c r="U1" s="78" t="s">
        <v>20</v>
      </c>
      <c r="V1" s="78" t="s">
        <v>21</v>
      </c>
      <c r="W1" s="78" t="s">
        <v>22</v>
      </c>
      <c r="X1" s="78" t="s">
        <v>23</v>
      </c>
      <c r="Y1" s="78" t="s">
        <v>24</v>
      </c>
      <c r="Z1" s="78" t="s">
        <v>25</v>
      </c>
      <c r="AA1" s="78" t="s">
        <v>26</v>
      </c>
      <c r="AB1" s="78" t="s">
        <v>27</v>
      </c>
      <c r="AC1" s="78" t="s">
        <v>28</v>
      </c>
      <c r="AD1" s="78" t="s">
        <v>29</v>
      </c>
      <c r="AE1" s="78" t="s">
        <v>30</v>
      </c>
      <c r="AF1" s="78" t="s">
        <v>31</v>
      </c>
      <c r="AG1" s="78" t="s">
        <v>32</v>
      </c>
      <c r="AH1" s="78" t="s">
        <v>33</v>
      </c>
      <c r="AI1" s="78" t="s">
        <v>34</v>
      </c>
      <c r="AJ1" s="78" t="s">
        <v>35</v>
      </c>
      <c r="AK1" s="78" t="s">
        <v>36</v>
      </c>
      <c r="AL1" s="78" t="s">
        <v>37</v>
      </c>
      <c r="AM1" s="78" t="s">
        <v>38</v>
      </c>
      <c r="AN1" s="78" t="s">
        <v>39</v>
      </c>
      <c r="AO1" s="78" t="s">
        <v>40</v>
      </c>
      <c r="AP1" s="78" t="s">
        <v>41</v>
      </c>
      <c r="AQ1" s="78" t="s">
        <v>42</v>
      </c>
      <c r="AR1" s="78" t="s">
        <v>43</v>
      </c>
      <c r="AS1" s="78" t="s">
        <v>44</v>
      </c>
      <c r="AT1" s="78" t="s">
        <v>45</v>
      </c>
      <c r="AU1" s="78" t="s">
        <v>46</v>
      </c>
      <c r="AV1" s="78" t="s">
        <v>47</v>
      </c>
      <c r="AW1" s="78" t="s">
        <v>48</v>
      </c>
      <c r="AX1" s="78" t="s">
        <v>49</v>
      </c>
      <c r="AY1" s="78" t="s">
        <v>50</v>
      </c>
      <c r="AZ1" s="78" t="s">
        <v>51</v>
      </c>
      <c r="BA1" s="78" t="s">
        <v>52</v>
      </c>
      <c r="BB1" s="78" t="s">
        <v>53</v>
      </c>
      <c r="BC1" s="78" t="s">
        <v>54</v>
      </c>
      <c r="BD1" s="78" t="s">
        <v>55</v>
      </c>
      <c r="BE1" s="78" t="s">
        <v>56</v>
      </c>
      <c r="BF1" s="80" t="s">
        <v>57</v>
      </c>
      <c r="BG1" s="81" t="s">
        <v>1112</v>
      </c>
      <c r="BH1" s="119" t="s">
        <v>1412</v>
      </c>
      <c r="BI1" s="60" t="s">
        <v>1119</v>
      </c>
      <c r="BJ1" s="118" t="s">
        <v>1123</v>
      </c>
      <c r="BK1" s="118" t="s">
        <v>1124</v>
      </c>
      <c r="BL1" s="118" t="s">
        <v>1125</v>
      </c>
      <c r="BM1" s="118" t="s">
        <v>1127</v>
      </c>
      <c r="BN1" s="118" t="s">
        <v>1133</v>
      </c>
      <c r="BO1" s="139" t="s">
        <v>1431</v>
      </c>
      <c r="BP1" s="141" t="s">
        <v>1443</v>
      </c>
      <c r="BQ1" s="144" t="s">
        <v>1456</v>
      </c>
      <c r="BR1" s="144" t="s">
        <v>1457</v>
      </c>
      <c r="BS1" s="150" t="s">
        <v>1479</v>
      </c>
      <c r="BT1" s="144" t="s">
        <v>1458</v>
      </c>
      <c r="BU1" s="150" t="s">
        <v>1481</v>
      </c>
      <c r="BV1" s="144" t="s">
        <v>1480</v>
      </c>
      <c r="BW1" s="144" t="s">
        <v>1459</v>
      </c>
      <c r="BX1" s="144" t="s">
        <v>1460</v>
      </c>
      <c r="BY1" s="144" t="s">
        <v>1461</v>
      </c>
      <c r="BZ1" s="144" t="s">
        <v>1462</v>
      </c>
      <c r="CA1" s="144" t="s">
        <v>1463</v>
      </c>
      <c r="CB1" s="144" t="s">
        <v>1464</v>
      </c>
      <c r="CC1" s="144" t="s">
        <v>1465</v>
      </c>
      <c r="CD1" s="144" t="s">
        <v>1466</v>
      </c>
      <c r="CE1" s="144" t="s">
        <v>1467</v>
      </c>
      <c r="CF1" s="148" t="s">
        <v>1476</v>
      </c>
    </row>
    <row r="2" spans="1:84" ht="13.2" x14ac:dyDescent="0.25">
      <c r="A2" s="82">
        <v>45569.397830833332</v>
      </c>
      <c r="B2" s="83" t="s">
        <v>58</v>
      </c>
      <c r="C2" s="84" t="s">
        <v>59</v>
      </c>
      <c r="D2" s="83">
        <v>95.53</v>
      </c>
      <c r="E2" s="83">
        <v>0</v>
      </c>
      <c r="F2" s="83" t="s">
        <v>60</v>
      </c>
      <c r="G2" s="85" t="s">
        <v>61</v>
      </c>
      <c r="H2" s="83" t="s">
        <v>62</v>
      </c>
      <c r="I2" s="83" t="s">
        <v>63</v>
      </c>
      <c r="J2" s="83" t="s">
        <v>64</v>
      </c>
      <c r="K2" s="83" t="s">
        <v>64</v>
      </c>
      <c r="L2" s="83" t="s">
        <v>64</v>
      </c>
      <c r="M2" s="83" t="s">
        <v>64</v>
      </c>
      <c r="N2" s="83" t="s">
        <v>64</v>
      </c>
      <c r="O2" s="83" t="s">
        <v>64</v>
      </c>
      <c r="P2" s="83" t="s">
        <v>64</v>
      </c>
      <c r="Q2" s="83" t="s">
        <v>64</v>
      </c>
      <c r="R2" s="83" t="s">
        <v>64</v>
      </c>
      <c r="S2" s="83" t="s">
        <v>64</v>
      </c>
      <c r="T2" s="83" t="s">
        <v>64</v>
      </c>
      <c r="U2" s="83" t="s">
        <v>64</v>
      </c>
      <c r="V2" s="83" t="s">
        <v>64</v>
      </c>
      <c r="W2" s="83" t="s">
        <v>64</v>
      </c>
      <c r="X2" s="83" t="s">
        <v>64</v>
      </c>
      <c r="Y2" s="83" t="s">
        <v>64</v>
      </c>
      <c r="Z2" s="83" t="s">
        <v>65</v>
      </c>
      <c r="AA2" s="83" t="s">
        <v>65</v>
      </c>
      <c r="AB2" s="83" t="s">
        <v>65</v>
      </c>
      <c r="AC2" s="83" t="s">
        <v>65</v>
      </c>
      <c r="AD2" s="83" t="s">
        <v>65</v>
      </c>
      <c r="AE2" s="83" t="s">
        <v>65</v>
      </c>
      <c r="AF2" s="83" t="s">
        <v>65</v>
      </c>
      <c r="AG2" s="83" t="s">
        <v>65</v>
      </c>
      <c r="AH2" s="83" t="s">
        <v>65</v>
      </c>
      <c r="AI2" s="83" t="s">
        <v>66</v>
      </c>
      <c r="AJ2" s="83" t="s">
        <v>65</v>
      </c>
      <c r="AK2" s="83" t="s">
        <v>66</v>
      </c>
      <c r="AL2" s="83" t="s">
        <v>66</v>
      </c>
      <c r="AM2" s="83" t="s">
        <v>65</v>
      </c>
      <c r="AN2" s="83" t="s">
        <v>66</v>
      </c>
      <c r="AO2" s="83" t="s">
        <v>66</v>
      </c>
      <c r="AP2" s="83" t="s">
        <v>67</v>
      </c>
      <c r="AQ2" s="83" t="s">
        <v>67</v>
      </c>
      <c r="AR2" s="83" t="s">
        <v>63</v>
      </c>
      <c r="AS2" s="83" t="s">
        <v>68</v>
      </c>
      <c r="AT2" s="83" t="s">
        <v>69</v>
      </c>
      <c r="AU2" s="83" t="s">
        <v>70</v>
      </c>
      <c r="AV2" s="83" t="s">
        <v>71</v>
      </c>
      <c r="AW2" s="83" t="s">
        <v>63</v>
      </c>
      <c r="AX2" s="83" t="s">
        <v>72</v>
      </c>
      <c r="AY2" s="83" t="s">
        <v>73</v>
      </c>
      <c r="AZ2" s="83" t="s">
        <v>72</v>
      </c>
      <c r="BA2" s="83" t="s">
        <v>73</v>
      </c>
      <c r="BB2" s="83" t="s">
        <v>72</v>
      </c>
      <c r="BC2" s="83" t="s">
        <v>73</v>
      </c>
      <c r="BE2" s="83" t="s">
        <v>73</v>
      </c>
      <c r="BG2" s="76" t="s">
        <v>100</v>
      </c>
      <c r="BH2" s="76" t="s">
        <v>60</v>
      </c>
      <c r="BI2" s="76" t="s">
        <v>1414</v>
      </c>
      <c r="BJ2">
        <f t="shared" ref="BJ2:BJ65" si="0">SUM(IF(J2="Betul / True",1,IF(J2="Salah / False",0,IF(J2="Tidak tahu / Dont Know",0,"PLEASE CHECK"))),IF(K2="Betul / True",1,IF(K2="Salah / False",0,IF(K2="Tidak tahu / Dont Know",0,"PLEASE CHECK"))),IF(L2="Betul / True",1,IF(L2="Salah / False",0,IF(L2="Tidak tahu / Dont Know",0,"PLEASE CHECK"))),IF(M2="Betul / True",0,IF(M2="Salah / False",1,IF(M2="Tidak tahu / Dont Know",0,"PLEASE CHECK"))),IF(N2="Betul / True",1,IF(N2="Salah / False",0,IF(N2="Tidak tahu / Dont Know",0,"PLEASE CHECK"))),IF(O2="Betul / True",1,IF(O2="Salah / False",0,IF(O2="Tidak tahu / Dont Know",0,"PLEASE CHECK"))),IF(P2="Betul / True",1,IF(P2="Salah / False",0,IF(P2="Tidak tahu / Dont Know",0,"PLEASE CHECK"))),IF(Q2="Betul / True",1,IF(Q2="Salah / False",0,IF(Q2="Tidak tahu / Dont Know",0,"PLEASE CHECK"))),IF(R2="Betul / True",1,IF(R2="Salah / False",0,IF(R2="Tidak tahu / Dont Know",0,"PLEASE CHECK"))),IF(S2="Betul / True",1,IF(S2="Salah / False",0,IF(S2="Tidak tahu / Dont Know",0,"PLEASE CHECK"))),IF(T2="Betul / True",1,IF(T2="Salah / False",0,IF(T2="Tidak tahu / Dont Know",0,"PLEASE CHECK"))),IF(U2="Betul / True",1,IF(U2="Salah / False",0,IF(U2="Tidak tahu / Dont Know",0,"PLEASE CHECK"))),IF(V2="Betul / True",1,IF(V2="Salah / False",0,IF(V2="Tidak tahu / Dont Know",0,"PLEASE CHECK"))),IF(W2="Betul / True",1,IF(W2="Salah / False",0,IF(W2="Tidak tahu / Dont Know",0,"PLEASE CHECK"))),IF(X2="Betul / True",1,IF(X2="Salah / False",0,IF(X2="Tidak tahu / Dont Know",0,"PLEASE CHECK"))),IF(Y2="Betul / True",1,IF(Y2="Salah / False",0,IF(Y2="Tidak tahu / Dont Know",0,"PLEASE CHECK"))))</f>
        <v>15</v>
      </c>
      <c r="BK2">
        <f t="shared" ref="BK2:BK65" si="1">SUM(IF(Z2="Sangat setuju / Strongly agree",4,IF(Z2="Setuju / Slightly agree",3,IF(Z2="Tidak setuju / Slightly disagree",2,IF(Z2="Sangat tidak setuju / Strongly disagree",1,"PLEASECHECK")))),IF(AA2="Sangat setuju / Strongly agree",4,IF(AA2="Setuju / Slightly agree",3,IF(AA2="Tidak setuju / Slightly disagree",2,IF(AA2="Sangat tidak setuju / Strongly disagree",1,"PLEASECHECK")))),IF(AB2="Sangat setuju / Strongly agree",4,IF(AB2="Setuju / Slightly agree",3,IF(AB2="Tidak setuju / Slightly disagree",2,IF(AB2="Sangat tidak setuju / Strongly disagree",1,"PLEASECHECK")))),IF(AC2="Sangat setuju / Strongly agree",4,IF(AC2="Setuju / Slightly agree",3,IF(AC2="Tidak setuju / Slightly disagree",2,IF(AC2="Sangat tidak setuju / Strongly disagree",1,"PLEASECHECK")))),IF(AD2="Sangat setuju / Strongly agree",4,IF(AD2="Setuju / Slightly agree",3,IF(AD2="Tidak setuju / Slightly disagree",2,IF(AD2="Sangat tidak setuju / Strongly disagree",1,"PLEASECHECK")))),IF(AE2="Sangat setuju / Strongly agree",4,IF(AE2="Setuju / Slightly agree",3,IF(AE2="Tidak setuju / Slightly disagree",2,IF(AE2="Sangat tidak setuju / Strongly disagree",1,"PLEASECHECK")))),IF(AF2="Sangat setuju / Strongly agree",4,IF(AF2="Setuju / Slightly agree",3,IF(AF2="Tidak setuju / Slightly disagree",2,IF(AF2="Sangat tidak setuju / Strongly disagree",1,"PLEASECHECK")))),IF(AG2="Sangat setuju / Strongly agree",4,IF(AG2="Setuju / Slightly agree",3,IF(AG2="Tidak setuju / Slightly disagree",2,IF(AG2="Sangat tidak setuju / Strongly disagree",2,"PLEASECHECK")))),IF(AH2="Sangat setuju / Strongly agree",4,IF(AH2="Setuju / Slightly agree",3,IF(AH2="Tidak setuju / Slightly disagree",2,IF(AH2="Sangat tidak setuju / Strongly disagree",2,"PLEASECHECK")))),IF(AI2="Sangat setuju / Strongly agree",1,IF(AI2="Setuju / Slightly agree",2,IF(AI2="Tidak setuju / Slightly disagree",3,IF(AI2="Sangat tidak setuju / Strongly disagree",4,"PLEASECHECK")))),IF(AJ2="Sangat setuju / Strongly agree",4,IF(AJ2="Setuju / Slightly agree",3,IF(AJ2="Tidak setuju / Slightly disagree",2,IF(AJ2="Sangat tidak setuju / Strongly disagree",3,"PLEASECHECK")))),IF(AK2="Sangat setuju / Strongly agree",4,IF(AK2="Setuju / Slightly agree",3,IF(AK2="Tidak setuju / Slightly disagree",2,IF(AK2="Sangat tidak setuju / Strongly disagree",3,"PLEASECHECK")))),IF(AL2="Sangat setuju / Strongly agree",4,IF(AL2="Setuju / Slightly agree",3,IF(AL2="Tidak setuju / Slightly disagree",2,IF(AL2="Sangat tidak setuju / Strongly disagree",3,"PLEASECHECK")))),IF(AM2="Sangat setuju / Strongly agree",4,IF(AM2="Setuju / Slightly agree",3,IF(AM2="Tidak setuju / Slightly disagree",2,IF(AM2="Sangat tidak setuju / Strongly disagree",3,"PLEASECHECK")))),IF(AN2="Sangat setuju / Strongly agree",4,IF(AN2="Setuju / Slightly agree",3,IF(AN2="Tidak setuju / Slightly disagree",2,IF(AN2="Sangat tidak setuju / Strongly disagree",4,"PLEASECHECK")))),IF(AO2="Sangat setuju / Strongly agree",4,IF(AO2="Setuju / Slightly agree",3,IF(AO2="Tidak setuju / Slightly disagree",2,IF(AO2="Sangat tidak setuju / Strongly disagree",4,"PLEASECHECK")))))</f>
        <v>58</v>
      </c>
      <c r="BM2" s="86" t="str">
        <f>_xlfn.XLOOKUP(Form_Responses18111213[[#This Row],[Sekolah School (Cleansed)]],'Quality Check'!$B$11:$B$14,'Quality Check'!$C$11:$C$14,)</f>
        <v>Rural</v>
      </c>
      <c r="BN2" s="86" t="str">
        <f>_xlfn.XLOOKUP(Form_Responses18111213[[#This Row],[Sekolah School (Cleansed)]],'Quality Check'!$B$11:$B$14,'Quality Check'!$D$11:$D$14,)</f>
        <v>Intervention Group (IG)</v>
      </c>
      <c r="BO2" s="87" t="str">
        <f>_xlfn.XLOOKUP(AS2,'Cleansing - Toothpaste Brand'!A:A,'Cleansing - Toothpaste Brand'!B:B,)</f>
        <v>Colgate</v>
      </c>
      <c r="BP2" s="87"/>
      <c r="BQ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" s="86" t="str">
        <f>_xlfn.XLOOKUP(AP2,'Cleansing - Response'!E:E,'Cleansing - Response'!F:F,)</f>
        <v>2 days and more</v>
      </c>
      <c r="BS2" s="86"/>
      <c r="BT2" s="86" t="str">
        <f>_xlfn.XLOOKUP(AQ2,'Cleansing - Response'!E:E,'Cleansing - Response'!F:F,)</f>
        <v>2 days and more</v>
      </c>
      <c r="BU2" s="86"/>
      <c r="BV2" s="86" t="str">
        <f t="shared" ref="BV2:BV65" si="2">IF(OR(AR2="Ya / Yes",AR2="Tidak / No"),AR2,IF(BQ2="Flouride-based","Ya / Yes","Tidak / No"))</f>
        <v>Ya / Yes</v>
      </c>
      <c r="BW2" s="86" t="str">
        <f>_xlfn.XLOOKUP(AT2,'Cleansing - Response'!E:E,'Cleansing - Response'!F:F,)</f>
        <v>Rarely / Sometimes</v>
      </c>
      <c r="BX2" s="86" t="str">
        <f>_xlfn.XLOOKUP(AU2,'Cleansing - Response'!H:H,'Cleansing - Response'!I:I,)</f>
        <v>Sometimes / When in need</v>
      </c>
      <c r="BY2" s="86" t="str">
        <f>_xlfn.XLOOKUP(AV2,'Cleansing - Response'!K:K,'Cleansing - Response'!L:L,)</f>
        <v>Up to 1 time a day</v>
      </c>
      <c r="BZ2" s="86" t="str">
        <f>_xlfn.XLOOKUP(AW2,'Cleansing - Response'!$N:$N,'Cleansing - Response'!$O:$O,)</f>
        <v>Yes / Sometimes</v>
      </c>
      <c r="CA2" s="86" t="str">
        <f>_xlfn.XLOOKUP(AX2,'Cleansing - Response'!$N:$N,'Cleansing - Response'!$O:$O,)</f>
        <v>Yes / Sometimes</v>
      </c>
      <c r="CB2" s="86" t="str">
        <f>_xlfn.XLOOKUP(AY2,'Cleansing - Response'!$N:$N,'Cleansing - Response'!$O:$O,)</f>
        <v>No</v>
      </c>
      <c r="CC2" s="86" t="str">
        <f>_xlfn.XLOOKUP(AZ2,'Cleansing - Response'!$N:$N,'Cleansing - Response'!$O:$O,)</f>
        <v>Yes / Sometimes</v>
      </c>
      <c r="CD2" s="86" t="str">
        <f>_xlfn.XLOOKUP(BA2,'Cleansing - Response'!$N:$N,'Cleansing - Response'!$O:$O,)</f>
        <v>No</v>
      </c>
      <c r="CE2" s="86" t="str">
        <f>_xlfn.XLOOKUP(BB2,'Cleansing - Response'!$N:$N,'Cleansing - Response'!$O:$O,)</f>
        <v>Yes / Sometimes</v>
      </c>
      <c r="CF2" s="87" t="str">
        <f>IF(COUNTIF(Form_Responses18111213[[#This Row],[Answer - B7-1]:[Answer - B7-6]], "Yes / Sometimes") &gt; 4, "More than 4 times","Up to 4 times")</f>
        <v>Up to 4 times</v>
      </c>
    </row>
    <row r="3" spans="1:84" ht="13.2" x14ac:dyDescent="0.25">
      <c r="A3" s="82">
        <v>45569.400285462965</v>
      </c>
      <c r="B3" s="83" t="s">
        <v>74</v>
      </c>
      <c r="C3" s="84" t="s">
        <v>75</v>
      </c>
      <c r="D3" s="83">
        <v>58.04</v>
      </c>
      <c r="E3" s="83">
        <v>0.28999999999999998</v>
      </c>
      <c r="F3" s="83" t="s">
        <v>60</v>
      </c>
      <c r="G3" s="83" t="s">
        <v>76</v>
      </c>
      <c r="H3" s="83" t="s">
        <v>77</v>
      </c>
      <c r="I3" s="83" t="s">
        <v>63</v>
      </c>
      <c r="J3" s="83" t="s">
        <v>64</v>
      </c>
      <c r="K3" s="83" t="s">
        <v>64</v>
      </c>
      <c r="L3" s="83" t="s">
        <v>64</v>
      </c>
      <c r="M3" s="83" t="s">
        <v>78</v>
      </c>
      <c r="N3" s="83" t="s">
        <v>64</v>
      </c>
      <c r="O3" s="83" t="s">
        <v>64</v>
      </c>
      <c r="P3" s="83" t="s">
        <v>64</v>
      </c>
      <c r="Q3" s="83" t="s">
        <v>64</v>
      </c>
      <c r="R3" s="83" t="s">
        <v>64</v>
      </c>
      <c r="S3" s="83" t="s">
        <v>64</v>
      </c>
      <c r="T3" s="83" t="s">
        <v>64</v>
      </c>
      <c r="U3" s="83" t="s">
        <v>64</v>
      </c>
      <c r="V3" s="83" t="s">
        <v>64</v>
      </c>
      <c r="W3" s="83" t="s">
        <v>64</v>
      </c>
      <c r="X3" s="83" t="s">
        <v>64</v>
      </c>
      <c r="Y3" s="83" t="s">
        <v>64</v>
      </c>
      <c r="Z3" s="83" t="s">
        <v>66</v>
      </c>
      <c r="AA3" s="83" t="s">
        <v>66</v>
      </c>
      <c r="AB3" s="83" t="s">
        <v>66</v>
      </c>
      <c r="AC3" s="83" t="s">
        <v>66</v>
      </c>
      <c r="AD3" s="83" t="s">
        <v>66</v>
      </c>
      <c r="AE3" s="83" t="s">
        <v>66</v>
      </c>
      <c r="AF3" s="83" t="s">
        <v>66</v>
      </c>
      <c r="AG3" s="83" t="s">
        <v>66</v>
      </c>
      <c r="AH3" s="83" t="s">
        <v>66</v>
      </c>
      <c r="AI3" s="83" t="s">
        <v>79</v>
      </c>
      <c r="AJ3" s="83" t="s">
        <v>66</v>
      </c>
      <c r="AK3" s="83" t="s">
        <v>66</v>
      </c>
      <c r="AL3" s="83" t="s">
        <v>66</v>
      </c>
      <c r="AM3" s="83" t="s">
        <v>66</v>
      </c>
      <c r="AN3" s="83" t="s">
        <v>66</v>
      </c>
      <c r="AO3" s="83" t="s">
        <v>66</v>
      </c>
      <c r="AP3" s="83" t="s">
        <v>67</v>
      </c>
      <c r="AQ3" s="83" t="s">
        <v>80</v>
      </c>
      <c r="AR3" s="83" t="s">
        <v>73</v>
      </c>
      <c r="AS3" s="83" t="s">
        <v>81</v>
      </c>
      <c r="AT3" s="83" t="s">
        <v>69</v>
      </c>
      <c r="AU3" s="83" t="s">
        <v>67</v>
      </c>
      <c r="AV3" s="83" t="s">
        <v>71</v>
      </c>
      <c r="AW3" s="83" t="s">
        <v>73</v>
      </c>
      <c r="AX3" s="83" t="s">
        <v>73</v>
      </c>
      <c r="AY3" s="83" t="s">
        <v>72</v>
      </c>
      <c r="AZ3" s="83" t="s">
        <v>72</v>
      </c>
      <c r="BA3" s="83" t="s">
        <v>73</v>
      </c>
      <c r="BB3" s="83" t="s">
        <v>73</v>
      </c>
      <c r="BC3" s="83" t="s">
        <v>73</v>
      </c>
      <c r="BE3" s="83" t="s">
        <v>73</v>
      </c>
      <c r="BG3" s="76" t="s">
        <v>100</v>
      </c>
      <c r="BH3" s="76" t="s">
        <v>60</v>
      </c>
      <c r="BI3" s="76" t="s">
        <v>1414</v>
      </c>
      <c r="BJ3">
        <f t="shared" si="0"/>
        <v>16</v>
      </c>
      <c r="BK3">
        <f t="shared" si="1"/>
        <v>48</v>
      </c>
      <c r="BM3" s="86" t="str">
        <f>_xlfn.XLOOKUP(Form_Responses18111213[[#This Row],[Sekolah School (Cleansed)]],'Quality Check'!$B$11:$B$14,'Quality Check'!$C$11:$C$14,)</f>
        <v>Rural</v>
      </c>
      <c r="BN3" s="86" t="str">
        <f>_xlfn.XLOOKUP(Form_Responses18111213[[#This Row],[Sekolah School (Cleansed)]],'Quality Check'!$B$11:$B$14,'Quality Check'!$D$11:$D$14,)</f>
        <v>Intervention Group (IG)</v>
      </c>
      <c r="BO3" s="87" t="str">
        <f>_xlfn.XLOOKUP(AS3,'Cleansing - Toothpaste Brand'!A:A,'Cleansing - Toothpaste Brand'!B:B,)</f>
        <v>Colgate</v>
      </c>
      <c r="BP3" s="87"/>
      <c r="BQ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" s="86" t="str">
        <f>_xlfn.XLOOKUP(AP3,'Cleansing - Response'!E:E,'Cleansing - Response'!F:F,)</f>
        <v>2 days and more</v>
      </c>
      <c r="BS3" s="86"/>
      <c r="BT3" s="86" t="str">
        <f>_xlfn.XLOOKUP(AQ3,'Cleansing - Response'!E:E,'Cleansing - Response'!F:F,)</f>
        <v>Less than 2 days</v>
      </c>
      <c r="BU3" s="86"/>
      <c r="BV3" s="86" t="str">
        <f t="shared" si="2"/>
        <v>Tidak / No</v>
      </c>
      <c r="BW3" s="86" t="str">
        <f>_xlfn.XLOOKUP(AT3,'Cleansing - Response'!E:E,'Cleansing - Response'!F:F,)</f>
        <v>Rarely / Sometimes</v>
      </c>
      <c r="BX3" s="86" t="str">
        <f>_xlfn.XLOOKUP(AU3,'Cleansing - Response'!H:H,'Cleansing - Response'!I:I,)</f>
        <v>Using dental floss at least once</v>
      </c>
      <c r="BY3" s="86" t="str">
        <f>_xlfn.XLOOKUP(AV3,'Cleansing - Response'!K:K,'Cleansing - Response'!L:L,)</f>
        <v>Up to 1 time a day</v>
      </c>
      <c r="BZ3" s="86" t="str">
        <f>_xlfn.XLOOKUP(AW3,'Cleansing - Response'!$N:$N,'Cleansing - Response'!$O:$O,)</f>
        <v>No</v>
      </c>
      <c r="CA3" s="86" t="str">
        <f>_xlfn.XLOOKUP(AX3,'Cleansing - Response'!$N:$N,'Cleansing - Response'!$O:$O,)</f>
        <v>No</v>
      </c>
      <c r="CB3" s="86" t="str">
        <f>_xlfn.XLOOKUP(AY3,'Cleansing - Response'!$N:$N,'Cleansing - Response'!$O:$O,)</f>
        <v>Yes / Sometimes</v>
      </c>
      <c r="CC3" s="86" t="str">
        <f>_xlfn.XLOOKUP(AZ3,'Cleansing - Response'!$N:$N,'Cleansing - Response'!$O:$O,)</f>
        <v>Yes / Sometimes</v>
      </c>
      <c r="CD3" s="86" t="str">
        <f>_xlfn.XLOOKUP(BA3,'Cleansing - Response'!$N:$N,'Cleansing - Response'!$O:$O,)</f>
        <v>No</v>
      </c>
      <c r="CE3" s="86" t="str">
        <f>_xlfn.XLOOKUP(BB3,'Cleansing - Response'!$N:$N,'Cleansing - Response'!$O:$O,)</f>
        <v>No</v>
      </c>
      <c r="CF3" s="87" t="str">
        <f>IF(COUNTIF(Form_Responses18111213[[#This Row],[Answer - B7-1]:[Answer - B7-6]], "Yes / Sometimes") &gt; 4, "More than 4 times","Up to 4 times")</f>
        <v>Up to 4 times</v>
      </c>
    </row>
    <row r="4" spans="1:84" ht="13.2" x14ac:dyDescent="0.25">
      <c r="A4" s="82">
        <v>45569.4045634375</v>
      </c>
      <c r="B4" s="83" t="s">
        <v>82</v>
      </c>
      <c r="C4" s="84" t="s">
        <v>83</v>
      </c>
      <c r="D4" s="83">
        <v>10.71</v>
      </c>
      <c r="E4" s="83">
        <v>0.04</v>
      </c>
      <c r="F4" s="83" t="s">
        <v>60</v>
      </c>
      <c r="G4" s="83" t="s">
        <v>76</v>
      </c>
      <c r="H4" s="83" t="s">
        <v>77</v>
      </c>
      <c r="I4" s="83" t="s">
        <v>63</v>
      </c>
      <c r="J4" s="83" t="s">
        <v>64</v>
      </c>
      <c r="K4" s="83" t="s">
        <v>64</v>
      </c>
      <c r="L4" s="83" t="s">
        <v>64</v>
      </c>
      <c r="M4" s="83" t="s">
        <v>84</v>
      </c>
      <c r="N4" s="83" t="s">
        <v>64</v>
      </c>
      <c r="O4" s="83" t="s">
        <v>84</v>
      </c>
      <c r="P4" s="83" t="s">
        <v>84</v>
      </c>
      <c r="Q4" s="83" t="s">
        <v>64</v>
      </c>
      <c r="R4" s="83" t="s">
        <v>64</v>
      </c>
      <c r="S4" s="83" t="s">
        <v>84</v>
      </c>
      <c r="T4" s="83" t="s">
        <v>64</v>
      </c>
      <c r="U4" s="83" t="s">
        <v>64</v>
      </c>
      <c r="V4" s="83" t="s">
        <v>64</v>
      </c>
      <c r="W4" s="83" t="s">
        <v>64</v>
      </c>
      <c r="X4" s="83" t="s">
        <v>64</v>
      </c>
      <c r="Y4" s="83" t="s">
        <v>64</v>
      </c>
      <c r="Z4" s="83" t="s">
        <v>65</v>
      </c>
      <c r="AA4" s="83" t="s">
        <v>65</v>
      </c>
      <c r="AB4" s="83" t="s">
        <v>65</v>
      </c>
      <c r="AC4" s="83" t="s">
        <v>65</v>
      </c>
      <c r="AD4" s="83" t="s">
        <v>65</v>
      </c>
      <c r="AE4" s="83" t="s">
        <v>65</v>
      </c>
      <c r="AF4" s="83" t="s">
        <v>65</v>
      </c>
      <c r="AG4" s="83" t="s">
        <v>66</v>
      </c>
      <c r="AH4" s="83" t="s">
        <v>65</v>
      </c>
      <c r="AI4" s="83" t="s">
        <v>66</v>
      </c>
      <c r="AJ4" s="83" t="s">
        <v>65</v>
      </c>
      <c r="AK4" s="83" t="s">
        <v>65</v>
      </c>
      <c r="AL4" s="83" t="s">
        <v>65</v>
      </c>
      <c r="AM4" s="83" t="s">
        <v>65</v>
      </c>
      <c r="AN4" s="83" t="s">
        <v>66</v>
      </c>
      <c r="AO4" s="83" t="s">
        <v>66</v>
      </c>
      <c r="AP4" s="83" t="s">
        <v>85</v>
      </c>
      <c r="AQ4" s="83" t="s">
        <v>85</v>
      </c>
      <c r="AR4" s="83" t="s">
        <v>86</v>
      </c>
      <c r="AS4" s="83" t="s">
        <v>68</v>
      </c>
      <c r="AT4" s="83" t="s">
        <v>87</v>
      </c>
      <c r="AU4" s="83" t="s">
        <v>67</v>
      </c>
      <c r="AV4" s="83" t="s">
        <v>67</v>
      </c>
      <c r="AW4" s="83" t="s">
        <v>72</v>
      </c>
      <c r="AX4" s="83" t="s">
        <v>72</v>
      </c>
      <c r="AY4" s="83" t="s">
        <v>63</v>
      </c>
      <c r="AZ4" s="83" t="s">
        <v>72</v>
      </c>
      <c r="BA4" s="83" t="s">
        <v>72</v>
      </c>
      <c r="BB4" s="83" t="s">
        <v>73</v>
      </c>
      <c r="BC4" s="83" t="s">
        <v>73</v>
      </c>
      <c r="BE4" s="83" t="s">
        <v>73</v>
      </c>
      <c r="BG4" s="76" t="s">
        <v>100</v>
      </c>
      <c r="BH4" s="76" t="s">
        <v>60</v>
      </c>
      <c r="BI4" s="76" t="s">
        <v>1414</v>
      </c>
      <c r="BJ4">
        <f t="shared" si="0"/>
        <v>12</v>
      </c>
      <c r="BK4">
        <f t="shared" si="1"/>
        <v>59</v>
      </c>
      <c r="BM4" s="86" t="str">
        <f>_xlfn.XLOOKUP(Form_Responses18111213[[#This Row],[Sekolah School (Cleansed)]],'Quality Check'!$B$11:$B$14,'Quality Check'!$C$11:$C$14,)</f>
        <v>Rural</v>
      </c>
      <c r="BN4" s="86" t="str">
        <f>_xlfn.XLOOKUP(Form_Responses18111213[[#This Row],[Sekolah School (Cleansed)]],'Quality Check'!$B$11:$B$14,'Quality Check'!$D$11:$D$14,)</f>
        <v>Intervention Group (IG)</v>
      </c>
      <c r="BO4" s="87" t="str">
        <f>_xlfn.XLOOKUP(AS4,'Cleansing - Toothpaste Brand'!A:A,'Cleansing - Toothpaste Brand'!B:B,)</f>
        <v>Colgate</v>
      </c>
      <c r="BP4" s="87"/>
      <c r="BQ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" s="86" t="str">
        <f>_xlfn.XLOOKUP(AP4,'Cleansing - Response'!E:E,'Cleansing - Response'!F:F,)</f>
        <v>2 days and more</v>
      </c>
      <c r="BS4" s="86"/>
      <c r="BT4" s="86" t="str">
        <f>_xlfn.XLOOKUP(AQ4,'Cleansing - Response'!E:E,'Cleansing - Response'!F:F,)</f>
        <v>2 days and more</v>
      </c>
      <c r="BU4" s="86"/>
      <c r="BV4" s="86" t="str">
        <f t="shared" si="2"/>
        <v>Ya / Yes</v>
      </c>
      <c r="BW4" s="86" t="str">
        <f>_xlfn.XLOOKUP(AT4,'Cleansing - Response'!E:E,'Cleansing - Response'!F:F,)</f>
        <v>Always</v>
      </c>
      <c r="BX4" s="86" t="str">
        <f>_xlfn.XLOOKUP(AU4,'Cleansing - Response'!H:H,'Cleansing - Response'!I:I,)</f>
        <v>Using dental floss at least once</v>
      </c>
      <c r="BY4" s="86" t="str">
        <f>_xlfn.XLOOKUP(AV4,'Cleansing - Response'!K:K,'Cleansing - Response'!L:L,)</f>
        <v>More than 1 time a day</v>
      </c>
      <c r="BZ4" s="86" t="str">
        <f>_xlfn.XLOOKUP(AW4,'Cleansing - Response'!$N:$N,'Cleansing - Response'!$O:$O,)</f>
        <v>Yes / Sometimes</v>
      </c>
      <c r="CA4" s="86" t="str">
        <f>_xlfn.XLOOKUP(AX4,'Cleansing - Response'!$N:$N,'Cleansing - Response'!$O:$O,)</f>
        <v>Yes / Sometimes</v>
      </c>
      <c r="CB4" s="86" t="str">
        <f>_xlfn.XLOOKUP(AY4,'Cleansing - Response'!$N:$N,'Cleansing - Response'!$O:$O,)</f>
        <v>Yes / Sometimes</v>
      </c>
      <c r="CC4" s="86" t="str">
        <f>_xlfn.XLOOKUP(AZ4,'Cleansing - Response'!$N:$N,'Cleansing - Response'!$O:$O,)</f>
        <v>Yes / Sometimes</v>
      </c>
      <c r="CD4" s="86" t="str">
        <f>_xlfn.XLOOKUP(BA4,'Cleansing - Response'!$N:$N,'Cleansing - Response'!$O:$O,)</f>
        <v>Yes / Sometimes</v>
      </c>
      <c r="CE4" s="86" t="str">
        <f>_xlfn.XLOOKUP(BB4,'Cleansing - Response'!$N:$N,'Cleansing - Response'!$O:$O,)</f>
        <v>No</v>
      </c>
      <c r="CF4" s="87" t="str">
        <f>IF(COUNTIF(Form_Responses18111213[[#This Row],[Answer - B7-1]:[Answer - B7-6]], "Yes / Sometimes") &gt; 4, "More than 4 times","Up to 4 times")</f>
        <v>More than 4 times</v>
      </c>
    </row>
    <row r="5" spans="1:84" ht="13.2" x14ac:dyDescent="0.25">
      <c r="A5" s="82">
        <v>45569.406900590278</v>
      </c>
      <c r="B5" s="83" t="s">
        <v>88</v>
      </c>
      <c r="C5" s="84" t="s">
        <v>89</v>
      </c>
      <c r="D5" s="83">
        <v>100</v>
      </c>
      <c r="E5" s="83">
        <v>0.21</v>
      </c>
      <c r="F5" s="83" t="s">
        <v>60</v>
      </c>
      <c r="G5" s="83" t="s">
        <v>76</v>
      </c>
      <c r="H5" s="83" t="s">
        <v>77</v>
      </c>
      <c r="I5" s="83" t="s">
        <v>63</v>
      </c>
      <c r="J5" s="83" t="s">
        <v>64</v>
      </c>
      <c r="K5" s="83" t="s">
        <v>64</v>
      </c>
      <c r="L5" s="83" t="s">
        <v>64</v>
      </c>
      <c r="M5" s="83" t="s">
        <v>84</v>
      </c>
      <c r="N5" s="83" t="s">
        <v>64</v>
      </c>
      <c r="O5" s="83" t="s">
        <v>64</v>
      </c>
      <c r="P5" s="83" t="s">
        <v>64</v>
      </c>
      <c r="Q5" s="83" t="s">
        <v>64</v>
      </c>
      <c r="R5" s="83" t="s">
        <v>64</v>
      </c>
      <c r="S5" s="83" t="s">
        <v>64</v>
      </c>
      <c r="T5" s="83" t="s">
        <v>64</v>
      </c>
      <c r="U5" s="83" t="s">
        <v>64</v>
      </c>
      <c r="V5" s="83" t="s">
        <v>64</v>
      </c>
      <c r="W5" s="83" t="s">
        <v>64</v>
      </c>
      <c r="X5" s="83" t="s">
        <v>64</v>
      </c>
      <c r="Y5" s="83" t="s">
        <v>64</v>
      </c>
      <c r="Z5" s="83" t="s">
        <v>66</v>
      </c>
      <c r="AA5" s="83" t="s">
        <v>66</v>
      </c>
      <c r="AB5" s="83" t="s">
        <v>66</v>
      </c>
      <c r="AC5" s="83" t="s">
        <v>66</v>
      </c>
      <c r="AD5" s="83" t="s">
        <v>66</v>
      </c>
      <c r="AE5" s="83" t="s">
        <v>65</v>
      </c>
      <c r="AF5" s="83" t="s">
        <v>66</v>
      </c>
      <c r="AG5" s="83" t="s">
        <v>65</v>
      </c>
      <c r="AH5" s="83" t="s">
        <v>79</v>
      </c>
      <c r="AI5" s="83" t="s">
        <v>66</v>
      </c>
      <c r="AJ5" s="83" t="s">
        <v>65</v>
      </c>
      <c r="AK5" s="83" t="s">
        <v>65</v>
      </c>
      <c r="AL5" s="83" t="s">
        <v>66</v>
      </c>
      <c r="AM5" s="83" t="s">
        <v>66</v>
      </c>
      <c r="AN5" s="83" t="s">
        <v>65</v>
      </c>
      <c r="AO5" s="83" t="s">
        <v>65</v>
      </c>
      <c r="AP5" s="83" t="s">
        <v>85</v>
      </c>
      <c r="AQ5" s="83" t="s">
        <v>67</v>
      </c>
      <c r="AR5" s="83" t="s">
        <v>86</v>
      </c>
      <c r="AS5" s="83" t="s">
        <v>81</v>
      </c>
      <c r="AT5" s="83" t="s">
        <v>87</v>
      </c>
      <c r="AU5" s="83" t="s">
        <v>85</v>
      </c>
      <c r="AV5" s="83" t="s">
        <v>71</v>
      </c>
      <c r="AW5" s="83" t="s">
        <v>72</v>
      </c>
      <c r="AX5" s="83" t="s">
        <v>63</v>
      </c>
      <c r="AY5" s="83" t="s">
        <v>72</v>
      </c>
      <c r="AZ5" s="83" t="s">
        <v>72</v>
      </c>
      <c r="BA5" s="83" t="s">
        <v>63</v>
      </c>
      <c r="BB5" s="83" t="s">
        <v>73</v>
      </c>
      <c r="BC5" s="83" t="s">
        <v>73</v>
      </c>
      <c r="BE5" s="83" t="s">
        <v>73</v>
      </c>
      <c r="BG5" s="76" t="s">
        <v>100</v>
      </c>
      <c r="BH5" s="76" t="s">
        <v>60</v>
      </c>
      <c r="BI5" s="76" t="s">
        <v>1414</v>
      </c>
      <c r="BJ5">
        <f t="shared" si="0"/>
        <v>15</v>
      </c>
      <c r="BK5">
        <f t="shared" si="1"/>
        <v>52</v>
      </c>
      <c r="BM5" s="86" t="str">
        <f>_xlfn.XLOOKUP(Form_Responses18111213[[#This Row],[Sekolah School (Cleansed)]],'Quality Check'!$B$11:$B$14,'Quality Check'!$C$11:$C$14,)</f>
        <v>Rural</v>
      </c>
      <c r="BN5" s="86" t="str">
        <f>_xlfn.XLOOKUP(Form_Responses18111213[[#This Row],[Sekolah School (Cleansed)]],'Quality Check'!$B$11:$B$14,'Quality Check'!$D$11:$D$14,)</f>
        <v>Intervention Group (IG)</v>
      </c>
      <c r="BO5" s="87" t="str">
        <f>_xlfn.XLOOKUP(AS5,'Cleansing - Toothpaste Brand'!A:A,'Cleansing - Toothpaste Brand'!B:B,)</f>
        <v>Colgate</v>
      </c>
      <c r="BP5" s="87"/>
      <c r="BQ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5" s="86" t="str">
        <f>_xlfn.XLOOKUP(AP5,'Cleansing - Response'!E:E,'Cleansing - Response'!F:F,)</f>
        <v>2 days and more</v>
      </c>
      <c r="BS5" s="86"/>
      <c r="BT5" s="86" t="str">
        <f>_xlfn.XLOOKUP(AQ5,'Cleansing - Response'!E:E,'Cleansing - Response'!F:F,)</f>
        <v>2 days and more</v>
      </c>
      <c r="BU5" s="86"/>
      <c r="BV5" s="86" t="str">
        <f t="shared" si="2"/>
        <v>Ya / Yes</v>
      </c>
      <c r="BW5" s="86" t="str">
        <f>_xlfn.XLOOKUP(AT5,'Cleansing - Response'!E:E,'Cleansing - Response'!F:F,)</f>
        <v>Always</v>
      </c>
      <c r="BX5" s="86" t="str">
        <f>_xlfn.XLOOKUP(AU5,'Cleansing - Response'!H:H,'Cleansing - Response'!I:I,)</f>
        <v>Using dental floss at least once</v>
      </c>
      <c r="BY5" s="86" t="str">
        <f>_xlfn.XLOOKUP(AV5,'Cleansing - Response'!K:K,'Cleansing - Response'!L:L,)</f>
        <v>Up to 1 time a day</v>
      </c>
      <c r="BZ5" s="86" t="str">
        <f>_xlfn.XLOOKUP(AW5,'Cleansing - Response'!$N:$N,'Cleansing - Response'!$O:$O,)</f>
        <v>Yes / Sometimes</v>
      </c>
      <c r="CA5" s="86" t="str">
        <f>_xlfn.XLOOKUP(AX5,'Cleansing - Response'!$N:$N,'Cleansing - Response'!$O:$O,)</f>
        <v>Yes / Sometimes</v>
      </c>
      <c r="CB5" s="86" t="str">
        <f>_xlfn.XLOOKUP(AY5,'Cleansing - Response'!$N:$N,'Cleansing - Response'!$O:$O,)</f>
        <v>Yes / Sometimes</v>
      </c>
      <c r="CC5" s="86" t="str">
        <f>_xlfn.XLOOKUP(AZ5,'Cleansing - Response'!$N:$N,'Cleansing - Response'!$O:$O,)</f>
        <v>Yes / Sometimes</v>
      </c>
      <c r="CD5" s="86" t="str">
        <f>_xlfn.XLOOKUP(BA5,'Cleansing - Response'!$N:$N,'Cleansing - Response'!$O:$O,)</f>
        <v>Yes / Sometimes</v>
      </c>
      <c r="CE5" s="86" t="str">
        <f>_xlfn.XLOOKUP(BB5,'Cleansing - Response'!$N:$N,'Cleansing - Response'!$O:$O,)</f>
        <v>No</v>
      </c>
      <c r="CF5" s="87" t="str">
        <f>IF(COUNTIF(Form_Responses18111213[[#This Row],[Answer - B7-1]:[Answer - B7-6]], "Yes / Sometimes") &gt; 4, "More than 4 times","Up to 4 times")</f>
        <v>More than 4 times</v>
      </c>
    </row>
    <row r="6" spans="1:84" ht="13.2" x14ac:dyDescent="0.25">
      <c r="A6" s="82">
        <v>45569.40973402778</v>
      </c>
      <c r="B6" s="83" t="s">
        <v>90</v>
      </c>
      <c r="C6" s="84" t="s">
        <v>91</v>
      </c>
      <c r="D6" s="83">
        <v>0</v>
      </c>
      <c r="E6" s="83">
        <v>0.04</v>
      </c>
      <c r="F6" s="83" t="s">
        <v>60</v>
      </c>
      <c r="G6" s="83" t="s">
        <v>76</v>
      </c>
      <c r="H6" s="83" t="s">
        <v>92</v>
      </c>
      <c r="I6" s="83" t="s">
        <v>63</v>
      </c>
      <c r="J6" s="83" t="s">
        <v>64</v>
      </c>
      <c r="K6" s="83" t="s">
        <v>64</v>
      </c>
      <c r="L6" s="83" t="s">
        <v>64</v>
      </c>
      <c r="M6" s="83" t="s">
        <v>64</v>
      </c>
      <c r="N6" s="83" t="s">
        <v>64</v>
      </c>
      <c r="O6" s="83" t="s">
        <v>64</v>
      </c>
      <c r="P6" s="83" t="s">
        <v>64</v>
      </c>
      <c r="Q6" s="83" t="s">
        <v>64</v>
      </c>
      <c r="R6" s="83" t="s">
        <v>64</v>
      </c>
      <c r="S6" s="83" t="s">
        <v>64</v>
      </c>
      <c r="T6" s="83" t="s">
        <v>64</v>
      </c>
      <c r="U6" s="83" t="s">
        <v>64</v>
      </c>
      <c r="V6" s="83" t="s">
        <v>64</v>
      </c>
      <c r="W6" s="83" t="s">
        <v>64</v>
      </c>
      <c r="X6" s="83" t="s">
        <v>64</v>
      </c>
      <c r="Y6" s="83" t="s">
        <v>64</v>
      </c>
      <c r="Z6" s="83" t="s">
        <v>65</v>
      </c>
      <c r="AA6" s="83" t="s">
        <v>65</v>
      </c>
      <c r="AB6" s="83" t="s">
        <v>65</v>
      </c>
      <c r="AC6" s="83" t="s">
        <v>66</v>
      </c>
      <c r="AD6" s="83" t="s">
        <v>65</v>
      </c>
      <c r="AE6" s="83" t="s">
        <v>65</v>
      </c>
      <c r="AF6" s="83" t="s">
        <v>65</v>
      </c>
      <c r="AG6" s="83" t="s">
        <v>66</v>
      </c>
      <c r="AH6" s="83" t="s">
        <v>65</v>
      </c>
      <c r="AI6" s="83" t="s">
        <v>65</v>
      </c>
      <c r="AJ6" s="83" t="s">
        <v>65</v>
      </c>
      <c r="AK6" s="83" t="s">
        <v>65</v>
      </c>
      <c r="AL6" s="83" t="s">
        <v>66</v>
      </c>
      <c r="AM6" s="83" t="s">
        <v>65</v>
      </c>
      <c r="AN6" s="83" t="s">
        <v>65</v>
      </c>
      <c r="AO6" s="83" t="s">
        <v>66</v>
      </c>
      <c r="AP6" s="83" t="s">
        <v>67</v>
      </c>
      <c r="AQ6" s="83" t="s">
        <v>85</v>
      </c>
      <c r="AR6" s="83" t="s">
        <v>63</v>
      </c>
      <c r="AS6" s="83" t="s">
        <v>68</v>
      </c>
      <c r="AT6" s="83" t="s">
        <v>69</v>
      </c>
      <c r="AU6" s="83" t="s">
        <v>93</v>
      </c>
      <c r="AV6" s="83" t="s">
        <v>94</v>
      </c>
      <c r="AW6" s="83" t="s">
        <v>63</v>
      </c>
      <c r="AX6" s="83" t="s">
        <v>73</v>
      </c>
      <c r="AY6" s="83" t="s">
        <v>63</v>
      </c>
      <c r="AZ6" s="83" t="s">
        <v>73</v>
      </c>
      <c r="BA6" s="83" t="s">
        <v>73</v>
      </c>
      <c r="BB6" s="83" t="s">
        <v>73</v>
      </c>
      <c r="BC6" s="83" t="s">
        <v>73</v>
      </c>
      <c r="BE6" s="83" t="s">
        <v>73</v>
      </c>
      <c r="BG6" s="76" t="s">
        <v>100</v>
      </c>
      <c r="BH6" s="76" t="s">
        <v>60</v>
      </c>
      <c r="BI6" s="76" t="s">
        <v>1414</v>
      </c>
      <c r="BJ6">
        <f t="shared" si="0"/>
        <v>15</v>
      </c>
      <c r="BK6">
        <f t="shared" si="1"/>
        <v>57</v>
      </c>
      <c r="BM6" s="86" t="str">
        <f>_xlfn.XLOOKUP(Form_Responses18111213[[#This Row],[Sekolah School (Cleansed)]],'Quality Check'!$B$11:$B$14,'Quality Check'!$C$11:$C$14,)</f>
        <v>Rural</v>
      </c>
      <c r="BN6" s="86" t="str">
        <f>_xlfn.XLOOKUP(Form_Responses18111213[[#This Row],[Sekolah School (Cleansed)]],'Quality Check'!$B$11:$B$14,'Quality Check'!$D$11:$D$14,)</f>
        <v>Intervention Group (IG)</v>
      </c>
      <c r="BO6" s="87" t="str">
        <f>_xlfn.XLOOKUP(AS6,'Cleansing - Toothpaste Brand'!A:A,'Cleansing - Toothpaste Brand'!B:B,)</f>
        <v>Colgate</v>
      </c>
      <c r="BP6" s="87"/>
      <c r="BQ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6" s="86" t="str">
        <f>_xlfn.XLOOKUP(AP6,'Cleansing - Response'!E:E,'Cleansing - Response'!F:F,)</f>
        <v>2 days and more</v>
      </c>
      <c r="BS6" s="86"/>
      <c r="BT6" s="86" t="str">
        <f>_xlfn.XLOOKUP(AQ6,'Cleansing - Response'!E:E,'Cleansing - Response'!F:F,)</f>
        <v>2 days and more</v>
      </c>
      <c r="BU6" s="86"/>
      <c r="BV6" s="86" t="str">
        <f t="shared" si="2"/>
        <v>Ya / Yes</v>
      </c>
      <c r="BW6" s="86" t="str">
        <f>_xlfn.XLOOKUP(AT6,'Cleansing - Response'!E:E,'Cleansing - Response'!F:F,)</f>
        <v>Rarely / Sometimes</v>
      </c>
      <c r="BX6" s="86" t="str">
        <f>_xlfn.XLOOKUP(AU6,'Cleansing - Response'!H:H,'Cleansing - Response'!I:I,)</f>
        <v>Not using dental floss</v>
      </c>
      <c r="BY6" s="86" t="str">
        <f>_xlfn.XLOOKUP(AV6,'Cleansing - Response'!K:K,'Cleansing - Response'!L:L,)</f>
        <v>More than 1 time a day</v>
      </c>
      <c r="BZ6" s="86" t="str">
        <f>_xlfn.XLOOKUP(AW6,'Cleansing - Response'!$N:$N,'Cleansing - Response'!$O:$O,)</f>
        <v>Yes / Sometimes</v>
      </c>
      <c r="CA6" s="86" t="str">
        <f>_xlfn.XLOOKUP(AX6,'Cleansing - Response'!$N:$N,'Cleansing - Response'!$O:$O,)</f>
        <v>No</v>
      </c>
      <c r="CB6" s="86" t="str">
        <f>_xlfn.XLOOKUP(AY6,'Cleansing - Response'!$N:$N,'Cleansing - Response'!$O:$O,)</f>
        <v>Yes / Sometimes</v>
      </c>
      <c r="CC6" s="86" t="str">
        <f>_xlfn.XLOOKUP(AZ6,'Cleansing - Response'!$N:$N,'Cleansing - Response'!$O:$O,)</f>
        <v>No</v>
      </c>
      <c r="CD6" s="86" t="str">
        <f>_xlfn.XLOOKUP(BA6,'Cleansing - Response'!$N:$N,'Cleansing - Response'!$O:$O,)</f>
        <v>No</v>
      </c>
      <c r="CE6" s="86" t="str">
        <f>_xlfn.XLOOKUP(BB6,'Cleansing - Response'!$N:$N,'Cleansing - Response'!$O:$O,)</f>
        <v>No</v>
      </c>
      <c r="CF6" s="87" t="str">
        <f>IF(COUNTIF(Form_Responses18111213[[#This Row],[Answer - B7-1]:[Answer - B7-6]], "Yes / Sometimes") &gt; 4, "More than 4 times","Up to 4 times")</f>
        <v>Up to 4 times</v>
      </c>
    </row>
    <row r="7" spans="1:84" ht="13.2" x14ac:dyDescent="0.25">
      <c r="A7" s="82">
        <v>45569.411558958338</v>
      </c>
      <c r="B7" s="83" t="s">
        <v>95</v>
      </c>
      <c r="C7" s="84" t="s">
        <v>96</v>
      </c>
      <c r="D7" s="83">
        <v>77.680000000000007</v>
      </c>
      <c r="E7" s="83">
        <v>0.25</v>
      </c>
      <c r="F7" s="83" t="s">
        <v>60</v>
      </c>
      <c r="G7" s="83" t="s">
        <v>76</v>
      </c>
      <c r="H7" s="83" t="s">
        <v>77</v>
      </c>
      <c r="I7" s="83" t="s">
        <v>63</v>
      </c>
      <c r="J7" s="83" t="s">
        <v>64</v>
      </c>
      <c r="K7" s="83" t="s">
        <v>84</v>
      </c>
      <c r="L7" s="83" t="s">
        <v>64</v>
      </c>
      <c r="M7" s="83" t="s">
        <v>84</v>
      </c>
      <c r="N7" s="83" t="s">
        <v>64</v>
      </c>
      <c r="O7" s="83" t="s">
        <v>84</v>
      </c>
      <c r="P7" s="83" t="s">
        <v>84</v>
      </c>
      <c r="Q7" s="83" t="s">
        <v>84</v>
      </c>
      <c r="R7" s="83" t="s">
        <v>64</v>
      </c>
      <c r="S7" s="83" t="s">
        <v>64</v>
      </c>
      <c r="T7" s="83" t="s">
        <v>64</v>
      </c>
      <c r="U7" s="83" t="s">
        <v>64</v>
      </c>
      <c r="V7" s="83" t="s">
        <v>84</v>
      </c>
      <c r="W7" s="83" t="s">
        <v>64</v>
      </c>
      <c r="X7" s="83" t="s">
        <v>64</v>
      </c>
      <c r="Y7" s="83" t="s">
        <v>64</v>
      </c>
      <c r="Z7" s="83" t="s">
        <v>65</v>
      </c>
      <c r="AA7" s="83" t="s">
        <v>65</v>
      </c>
      <c r="AB7" s="83" t="s">
        <v>65</v>
      </c>
      <c r="AC7" s="83" t="s">
        <v>65</v>
      </c>
      <c r="AD7" s="83" t="s">
        <v>65</v>
      </c>
      <c r="AE7" s="83" t="s">
        <v>65</v>
      </c>
      <c r="AF7" s="83" t="s">
        <v>65</v>
      </c>
      <c r="AG7" s="83" t="s">
        <v>66</v>
      </c>
      <c r="AH7" s="83" t="s">
        <v>66</v>
      </c>
      <c r="AI7" s="83" t="s">
        <v>79</v>
      </c>
      <c r="AJ7" s="83" t="s">
        <v>65</v>
      </c>
      <c r="AK7" s="83" t="s">
        <v>65</v>
      </c>
      <c r="AL7" s="83" t="s">
        <v>65</v>
      </c>
      <c r="AM7" s="83" t="s">
        <v>66</v>
      </c>
      <c r="AN7" s="83" t="s">
        <v>66</v>
      </c>
      <c r="AO7" s="83" t="s">
        <v>66</v>
      </c>
      <c r="AP7" s="83" t="s">
        <v>67</v>
      </c>
      <c r="AQ7" s="83" t="s">
        <v>67</v>
      </c>
      <c r="AR7" s="83" t="s">
        <v>86</v>
      </c>
      <c r="AS7" s="83" t="s">
        <v>97</v>
      </c>
      <c r="AT7" s="83" t="s">
        <v>69</v>
      </c>
      <c r="AU7" s="83" t="s">
        <v>70</v>
      </c>
      <c r="AV7" s="83" t="s">
        <v>71</v>
      </c>
      <c r="AW7" s="83" t="s">
        <v>72</v>
      </c>
      <c r="AX7" s="83" t="s">
        <v>72</v>
      </c>
      <c r="AY7" s="83" t="s">
        <v>72</v>
      </c>
      <c r="AZ7" s="83" t="s">
        <v>72</v>
      </c>
      <c r="BA7" s="83" t="s">
        <v>72</v>
      </c>
      <c r="BB7" s="83" t="s">
        <v>72</v>
      </c>
      <c r="BC7" s="83" t="s">
        <v>73</v>
      </c>
      <c r="BE7" s="83" t="s">
        <v>73</v>
      </c>
      <c r="BG7" s="76" t="s">
        <v>100</v>
      </c>
      <c r="BH7" s="76" t="s">
        <v>60</v>
      </c>
      <c r="BI7" s="76" t="s">
        <v>1414</v>
      </c>
      <c r="BJ7">
        <f t="shared" si="0"/>
        <v>10</v>
      </c>
      <c r="BK7">
        <f t="shared" si="1"/>
        <v>58</v>
      </c>
      <c r="BM7" s="86" t="str">
        <f>_xlfn.XLOOKUP(Form_Responses18111213[[#This Row],[Sekolah School (Cleansed)]],'Quality Check'!$B$11:$B$14,'Quality Check'!$C$11:$C$14,)</f>
        <v>Rural</v>
      </c>
      <c r="BN7" s="86" t="str">
        <f>_xlfn.XLOOKUP(Form_Responses18111213[[#This Row],[Sekolah School (Cleansed)]],'Quality Check'!$B$11:$B$14,'Quality Check'!$D$11:$D$14,)</f>
        <v>Intervention Group (IG)</v>
      </c>
      <c r="BO7" s="87" t="str">
        <f>_xlfn.XLOOKUP(AS7,'Cleansing - Toothpaste Brand'!A:A,'Cleansing - Toothpaste Brand'!B:B,)</f>
        <v>Darlie</v>
      </c>
      <c r="BP7" s="87"/>
      <c r="BQ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7" s="86" t="str">
        <f>_xlfn.XLOOKUP(AP7,'Cleansing - Response'!E:E,'Cleansing - Response'!F:F,)</f>
        <v>2 days and more</v>
      </c>
      <c r="BS7" s="86"/>
      <c r="BT7" s="86" t="str">
        <f>_xlfn.XLOOKUP(AQ7,'Cleansing - Response'!E:E,'Cleansing - Response'!F:F,)</f>
        <v>2 days and more</v>
      </c>
      <c r="BU7" s="86"/>
      <c r="BV7" s="86" t="str">
        <f t="shared" si="2"/>
        <v>Ya / Yes</v>
      </c>
      <c r="BW7" s="86" t="str">
        <f>_xlfn.XLOOKUP(AT7,'Cleansing - Response'!E:E,'Cleansing - Response'!F:F,)</f>
        <v>Rarely / Sometimes</v>
      </c>
      <c r="BX7" s="86" t="str">
        <f>_xlfn.XLOOKUP(AU7,'Cleansing - Response'!H:H,'Cleansing - Response'!I:I,)</f>
        <v>Sometimes / When in need</v>
      </c>
      <c r="BY7" s="86" t="str">
        <f>_xlfn.XLOOKUP(AV7,'Cleansing - Response'!K:K,'Cleansing - Response'!L:L,)</f>
        <v>Up to 1 time a day</v>
      </c>
      <c r="BZ7" s="86" t="str">
        <f>_xlfn.XLOOKUP(AW7,'Cleansing - Response'!$N:$N,'Cleansing - Response'!$O:$O,)</f>
        <v>Yes / Sometimes</v>
      </c>
      <c r="CA7" s="86" t="str">
        <f>_xlfn.XLOOKUP(AX7,'Cleansing - Response'!$N:$N,'Cleansing - Response'!$O:$O,)</f>
        <v>Yes / Sometimes</v>
      </c>
      <c r="CB7" s="86" t="str">
        <f>_xlfn.XLOOKUP(AY7,'Cleansing - Response'!$N:$N,'Cleansing - Response'!$O:$O,)</f>
        <v>Yes / Sometimes</v>
      </c>
      <c r="CC7" s="86" t="str">
        <f>_xlfn.XLOOKUP(AZ7,'Cleansing - Response'!$N:$N,'Cleansing - Response'!$O:$O,)</f>
        <v>Yes / Sometimes</v>
      </c>
      <c r="CD7" s="86" t="str">
        <f>_xlfn.XLOOKUP(BA7,'Cleansing - Response'!$N:$N,'Cleansing - Response'!$O:$O,)</f>
        <v>Yes / Sometimes</v>
      </c>
      <c r="CE7" s="86" t="str">
        <f>_xlfn.XLOOKUP(BB7,'Cleansing - Response'!$N:$N,'Cleansing - Response'!$O:$O,)</f>
        <v>Yes / Sometimes</v>
      </c>
      <c r="CF7" s="87" t="str">
        <f>IF(COUNTIF(Form_Responses18111213[[#This Row],[Answer - B7-1]:[Answer - B7-6]], "Yes / Sometimes") &gt; 4, "More than 4 times","Up to 4 times")</f>
        <v>More than 4 times</v>
      </c>
    </row>
    <row r="8" spans="1:84" ht="13.2" x14ac:dyDescent="0.25">
      <c r="A8" s="82">
        <v>45569.412556122683</v>
      </c>
      <c r="B8" s="83" t="s">
        <v>98</v>
      </c>
      <c r="C8" s="84" t="s">
        <v>99</v>
      </c>
      <c r="D8" s="83">
        <v>33.93</v>
      </c>
      <c r="E8" s="83">
        <v>0.08</v>
      </c>
      <c r="F8" s="83" t="s">
        <v>60</v>
      </c>
      <c r="G8" s="83" t="s">
        <v>76</v>
      </c>
      <c r="H8" s="83" t="s">
        <v>100</v>
      </c>
      <c r="I8" s="83" t="s">
        <v>73</v>
      </c>
      <c r="J8" s="83" t="s">
        <v>64</v>
      </c>
      <c r="K8" s="83" t="s">
        <v>64</v>
      </c>
      <c r="L8" s="83" t="s">
        <v>64</v>
      </c>
      <c r="M8" s="83" t="s">
        <v>84</v>
      </c>
      <c r="N8" s="83" t="s">
        <v>84</v>
      </c>
      <c r="O8" s="83" t="s">
        <v>64</v>
      </c>
      <c r="P8" s="83" t="s">
        <v>84</v>
      </c>
      <c r="Q8" s="83" t="s">
        <v>64</v>
      </c>
      <c r="R8" s="83" t="s">
        <v>64</v>
      </c>
      <c r="S8" s="83" t="s">
        <v>64</v>
      </c>
      <c r="T8" s="83" t="s">
        <v>64</v>
      </c>
      <c r="U8" s="83" t="s">
        <v>84</v>
      </c>
      <c r="V8" s="83" t="s">
        <v>64</v>
      </c>
      <c r="W8" s="83" t="s">
        <v>64</v>
      </c>
      <c r="X8" s="83" t="s">
        <v>64</v>
      </c>
      <c r="Y8" s="83" t="s">
        <v>64</v>
      </c>
      <c r="Z8" s="83" t="s">
        <v>66</v>
      </c>
      <c r="AA8" s="83" t="s">
        <v>66</v>
      </c>
      <c r="AB8" s="83" t="s">
        <v>66</v>
      </c>
      <c r="AC8" s="83" t="s">
        <v>65</v>
      </c>
      <c r="AD8" s="83" t="s">
        <v>66</v>
      </c>
      <c r="AE8" s="83" t="s">
        <v>65</v>
      </c>
      <c r="AF8" s="83" t="s">
        <v>65</v>
      </c>
      <c r="AG8" s="83" t="s">
        <v>66</v>
      </c>
      <c r="AH8" s="83" t="s">
        <v>65</v>
      </c>
      <c r="AI8" s="83" t="s">
        <v>101</v>
      </c>
      <c r="AJ8" s="83" t="s">
        <v>65</v>
      </c>
      <c r="AK8" s="83" t="s">
        <v>65</v>
      </c>
      <c r="AL8" s="83" t="s">
        <v>65</v>
      </c>
      <c r="AM8" s="83" t="s">
        <v>66</v>
      </c>
      <c r="AN8" s="83" t="s">
        <v>66</v>
      </c>
      <c r="AO8" s="83" t="s">
        <v>66</v>
      </c>
      <c r="AP8" s="83" t="s">
        <v>67</v>
      </c>
      <c r="AQ8" s="83" t="s">
        <v>67</v>
      </c>
      <c r="AR8" s="83" t="s">
        <v>86</v>
      </c>
      <c r="AS8" s="83" t="s">
        <v>68</v>
      </c>
      <c r="AT8" s="83" t="s">
        <v>69</v>
      </c>
      <c r="AU8" s="83" t="s">
        <v>93</v>
      </c>
      <c r="AV8" s="83" t="s">
        <v>71</v>
      </c>
      <c r="AW8" s="83" t="s">
        <v>72</v>
      </c>
      <c r="AX8" s="83" t="s">
        <v>72</v>
      </c>
      <c r="AY8" s="83" t="s">
        <v>72</v>
      </c>
      <c r="AZ8" s="83" t="s">
        <v>72</v>
      </c>
      <c r="BA8" s="83" t="s">
        <v>72</v>
      </c>
      <c r="BB8" s="83" t="s">
        <v>72</v>
      </c>
      <c r="BC8" s="83" t="s">
        <v>73</v>
      </c>
      <c r="BD8" s="83" t="s">
        <v>102</v>
      </c>
      <c r="BE8" s="83" t="s">
        <v>73</v>
      </c>
      <c r="BG8" s="76" t="s">
        <v>100</v>
      </c>
      <c r="BH8" s="76" t="s">
        <v>60</v>
      </c>
      <c r="BI8" s="76" t="s">
        <v>1415</v>
      </c>
      <c r="BJ8">
        <f t="shared" si="0"/>
        <v>12</v>
      </c>
      <c r="BK8">
        <f t="shared" si="1"/>
        <v>56</v>
      </c>
      <c r="BM8" s="86" t="str">
        <f>_xlfn.XLOOKUP(Form_Responses18111213[[#This Row],[Sekolah School (Cleansed)]],'Quality Check'!$B$11:$B$14,'Quality Check'!$C$11:$C$14,)</f>
        <v>Rural</v>
      </c>
      <c r="BN8" s="86" t="str">
        <f>_xlfn.XLOOKUP(Form_Responses18111213[[#This Row],[Sekolah School (Cleansed)]],'Quality Check'!$B$11:$B$14,'Quality Check'!$D$11:$D$14,)</f>
        <v>Intervention Group (IG)</v>
      </c>
      <c r="BO8" s="87" t="str">
        <f>_xlfn.XLOOKUP(AS8,'Cleansing - Toothpaste Brand'!A:A,'Cleansing - Toothpaste Brand'!B:B,)</f>
        <v>Colgate</v>
      </c>
      <c r="BP8" s="87"/>
      <c r="BQ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8" s="86" t="str">
        <f>_xlfn.XLOOKUP(AP8,'Cleansing - Response'!E:E,'Cleansing - Response'!F:F,)</f>
        <v>2 days and more</v>
      </c>
      <c r="BS8" s="86"/>
      <c r="BT8" s="86" t="str">
        <f>_xlfn.XLOOKUP(AQ8,'Cleansing - Response'!E:E,'Cleansing - Response'!F:F,)</f>
        <v>2 days and more</v>
      </c>
      <c r="BU8" s="86"/>
      <c r="BV8" s="86" t="str">
        <f t="shared" si="2"/>
        <v>Ya / Yes</v>
      </c>
      <c r="BW8" s="86" t="str">
        <f>_xlfn.XLOOKUP(AT8,'Cleansing - Response'!E:E,'Cleansing - Response'!F:F,)</f>
        <v>Rarely / Sometimes</v>
      </c>
      <c r="BX8" s="86" t="str">
        <f>_xlfn.XLOOKUP(AU8,'Cleansing - Response'!H:H,'Cleansing - Response'!I:I,)</f>
        <v>Not using dental floss</v>
      </c>
      <c r="BY8" s="86" t="str">
        <f>_xlfn.XLOOKUP(AV8,'Cleansing - Response'!K:K,'Cleansing - Response'!L:L,)</f>
        <v>Up to 1 time a day</v>
      </c>
      <c r="BZ8" s="86" t="str">
        <f>_xlfn.XLOOKUP(AW8,'Cleansing - Response'!$N:$N,'Cleansing - Response'!$O:$O,)</f>
        <v>Yes / Sometimes</v>
      </c>
      <c r="CA8" s="86" t="str">
        <f>_xlfn.XLOOKUP(AX8,'Cleansing - Response'!$N:$N,'Cleansing - Response'!$O:$O,)</f>
        <v>Yes / Sometimes</v>
      </c>
      <c r="CB8" s="86" t="str">
        <f>_xlfn.XLOOKUP(AY8,'Cleansing - Response'!$N:$N,'Cleansing - Response'!$O:$O,)</f>
        <v>Yes / Sometimes</v>
      </c>
      <c r="CC8" s="86" t="str">
        <f>_xlfn.XLOOKUP(AZ8,'Cleansing - Response'!$N:$N,'Cleansing - Response'!$O:$O,)</f>
        <v>Yes / Sometimes</v>
      </c>
      <c r="CD8" s="86" t="str">
        <f>_xlfn.XLOOKUP(BA8,'Cleansing - Response'!$N:$N,'Cleansing - Response'!$O:$O,)</f>
        <v>Yes / Sometimes</v>
      </c>
      <c r="CE8" s="86" t="str">
        <f>_xlfn.XLOOKUP(BB8,'Cleansing - Response'!$N:$N,'Cleansing - Response'!$O:$O,)</f>
        <v>Yes / Sometimes</v>
      </c>
      <c r="CF8" s="87" t="str">
        <f>IF(COUNTIF(Form_Responses18111213[[#This Row],[Answer - B7-1]:[Answer - B7-6]], "Yes / Sometimes") &gt; 4, "More than 4 times","Up to 4 times")</f>
        <v>More than 4 times</v>
      </c>
    </row>
    <row r="9" spans="1:84" ht="13.2" x14ac:dyDescent="0.25">
      <c r="A9" s="82">
        <v>45569.414064652781</v>
      </c>
      <c r="B9" s="83" t="s">
        <v>103</v>
      </c>
      <c r="C9" s="84" t="s">
        <v>104</v>
      </c>
      <c r="D9" s="83">
        <v>0</v>
      </c>
      <c r="E9" s="83">
        <v>0</v>
      </c>
      <c r="F9" s="83" t="s">
        <v>60</v>
      </c>
      <c r="G9" s="83" t="s">
        <v>76</v>
      </c>
      <c r="H9" s="83" t="s">
        <v>105</v>
      </c>
      <c r="I9" s="83" t="s">
        <v>63</v>
      </c>
      <c r="J9" s="83" t="s">
        <v>64</v>
      </c>
      <c r="K9" s="83" t="s">
        <v>78</v>
      </c>
      <c r="L9" s="83" t="s">
        <v>64</v>
      </c>
      <c r="M9" s="83" t="s">
        <v>64</v>
      </c>
      <c r="N9" s="83" t="s">
        <v>78</v>
      </c>
      <c r="O9" s="83" t="s">
        <v>78</v>
      </c>
      <c r="P9" s="83" t="s">
        <v>64</v>
      </c>
      <c r="Q9" s="83" t="s">
        <v>64</v>
      </c>
      <c r="R9" s="83" t="s">
        <v>64</v>
      </c>
      <c r="S9" s="83" t="s">
        <v>64</v>
      </c>
      <c r="T9" s="83" t="s">
        <v>64</v>
      </c>
      <c r="U9" s="83" t="s">
        <v>64</v>
      </c>
      <c r="V9" s="83" t="s">
        <v>64</v>
      </c>
      <c r="W9" s="83" t="s">
        <v>64</v>
      </c>
      <c r="X9" s="83" t="s">
        <v>64</v>
      </c>
      <c r="Y9" s="83" t="s">
        <v>64</v>
      </c>
      <c r="Z9" s="83" t="s">
        <v>66</v>
      </c>
      <c r="AA9" s="83" t="s">
        <v>65</v>
      </c>
      <c r="AB9" s="83" t="s">
        <v>65</v>
      </c>
      <c r="AC9" s="83" t="s">
        <v>65</v>
      </c>
      <c r="AD9" s="83" t="s">
        <v>65</v>
      </c>
      <c r="AE9" s="83" t="s">
        <v>65</v>
      </c>
      <c r="AF9" s="83" t="s">
        <v>65</v>
      </c>
      <c r="AG9" s="83" t="s">
        <v>65</v>
      </c>
      <c r="AH9" s="83" t="s">
        <v>65</v>
      </c>
      <c r="AI9" s="83" t="s">
        <v>101</v>
      </c>
      <c r="AJ9" s="83" t="s">
        <v>65</v>
      </c>
      <c r="AK9" s="83" t="s">
        <v>65</v>
      </c>
      <c r="AL9" s="83" t="s">
        <v>65</v>
      </c>
      <c r="AM9" s="83" t="s">
        <v>66</v>
      </c>
      <c r="AN9" s="83" t="s">
        <v>65</v>
      </c>
      <c r="AO9" s="83" t="s">
        <v>79</v>
      </c>
      <c r="AP9" s="83" t="s">
        <v>85</v>
      </c>
      <c r="AQ9" s="83" t="s">
        <v>67</v>
      </c>
      <c r="AR9" s="83" t="s">
        <v>63</v>
      </c>
      <c r="AS9" s="83" t="s">
        <v>68</v>
      </c>
      <c r="AT9" s="83" t="s">
        <v>69</v>
      </c>
      <c r="AU9" s="83" t="s">
        <v>80</v>
      </c>
      <c r="AV9" s="83" t="s">
        <v>80</v>
      </c>
      <c r="AW9" s="83" t="s">
        <v>73</v>
      </c>
      <c r="AX9" s="83" t="s">
        <v>73</v>
      </c>
      <c r="AY9" s="83" t="s">
        <v>63</v>
      </c>
      <c r="AZ9" s="83" t="s">
        <v>63</v>
      </c>
      <c r="BA9" s="83" t="s">
        <v>72</v>
      </c>
      <c r="BB9" s="83" t="s">
        <v>73</v>
      </c>
      <c r="BC9" s="83" t="s">
        <v>73</v>
      </c>
      <c r="BE9" s="83" t="s">
        <v>73</v>
      </c>
      <c r="BG9" s="76" t="s">
        <v>100</v>
      </c>
      <c r="BH9" s="76" t="s">
        <v>60</v>
      </c>
      <c r="BI9" s="76" t="s">
        <v>1414</v>
      </c>
      <c r="BJ9">
        <f t="shared" si="0"/>
        <v>12</v>
      </c>
      <c r="BK9">
        <f t="shared" si="1"/>
        <v>60</v>
      </c>
      <c r="BM9" s="86" t="str">
        <f>_xlfn.XLOOKUP(Form_Responses18111213[[#This Row],[Sekolah School (Cleansed)]],'Quality Check'!$B$11:$B$14,'Quality Check'!$C$11:$C$14,)</f>
        <v>Rural</v>
      </c>
      <c r="BN9" s="86" t="str">
        <f>_xlfn.XLOOKUP(Form_Responses18111213[[#This Row],[Sekolah School (Cleansed)]],'Quality Check'!$B$11:$B$14,'Quality Check'!$D$11:$D$14,)</f>
        <v>Intervention Group (IG)</v>
      </c>
      <c r="BO9" s="87" t="str">
        <f>_xlfn.XLOOKUP(AS9,'Cleansing - Toothpaste Brand'!A:A,'Cleansing - Toothpaste Brand'!B:B,)</f>
        <v>Colgate</v>
      </c>
      <c r="BP9" s="87"/>
      <c r="BQ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9" s="86" t="str">
        <f>_xlfn.XLOOKUP(AP9,'Cleansing - Response'!E:E,'Cleansing - Response'!F:F,)</f>
        <v>2 days and more</v>
      </c>
      <c r="BS9" s="86"/>
      <c r="BT9" s="86" t="str">
        <f>_xlfn.XLOOKUP(AQ9,'Cleansing - Response'!E:E,'Cleansing - Response'!F:F,)</f>
        <v>2 days and more</v>
      </c>
      <c r="BU9" s="86"/>
      <c r="BV9" s="86" t="str">
        <f t="shared" si="2"/>
        <v>Ya / Yes</v>
      </c>
      <c r="BW9" s="86" t="str">
        <f>_xlfn.XLOOKUP(AT9,'Cleansing - Response'!E:E,'Cleansing - Response'!F:F,)</f>
        <v>Rarely / Sometimes</v>
      </c>
      <c r="BX9" s="86" t="str">
        <f>_xlfn.XLOOKUP(AU9,'Cleansing - Response'!H:H,'Cleansing - Response'!I:I,)</f>
        <v>Using dental floss at least once</v>
      </c>
      <c r="BY9" s="86" t="str">
        <f>_xlfn.XLOOKUP(AV9,'Cleansing - Response'!K:K,'Cleansing - Response'!L:L,)</f>
        <v>Up to 1 time a day</v>
      </c>
      <c r="BZ9" s="86" t="str">
        <f>_xlfn.XLOOKUP(AW9,'Cleansing - Response'!$N:$N,'Cleansing - Response'!$O:$O,)</f>
        <v>No</v>
      </c>
      <c r="CA9" s="86" t="str">
        <f>_xlfn.XLOOKUP(AX9,'Cleansing - Response'!$N:$N,'Cleansing - Response'!$O:$O,)</f>
        <v>No</v>
      </c>
      <c r="CB9" s="86" t="str">
        <f>_xlfn.XLOOKUP(AY9,'Cleansing - Response'!$N:$N,'Cleansing - Response'!$O:$O,)</f>
        <v>Yes / Sometimes</v>
      </c>
      <c r="CC9" s="86" t="str">
        <f>_xlfn.XLOOKUP(AZ9,'Cleansing - Response'!$N:$N,'Cleansing - Response'!$O:$O,)</f>
        <v>Yes / Sometimes</v>
      </c>
      <c r="CD9" s="86" t="str">
        <f>_xlfn.XLOOKUP(BA9,'Cleansing - Response'!$N:$N,'Cleansing - Response'!$O:$O,)</f>
        <v>Yes / Sometimes</v>
      </c>
      <c r="CE9" s="86" t="str">
        <f>_xlfn.XLOOKUP(BB9,'Cleansing - Response'!$N:$N,'Cleansing - Response'!$O:$O,)</f>
        <v>No</v>
      </c>
      <c r="CF9" s="87" t="str">
        <f>IF(COUNTIF(Form_Responses18111213[[#This Row],[Answer - B7-1]:[Answer - B7-6]], "Yes / Sometimes") &gt; 4, "More than 4 times","Up to 4 times")</f>
        <v>Up to 4 times</v>
      </c>
    </row>
    <row r="10" spans="1:84" ht="13.2" x14ac:dyDescent="0.25">
      <c r="A10" s="82">
        <v>45569.416866712963</v>
      </c>
      <c r="B10" s="83" t="s">
        <v>106</v>
      </c>
      <c r="C10" s="84" t="s">
        <v>107</v>
      </c>
      <c r="D10" s="83">
        <v>3.57</v>
      </c>
      <c r="E10" s="83">
        <v>0</v>
      </c>
      <c r="F10" s="83" t="s">
        <v>60</v>
      </c>
      <c r="G10" s="83" t="s">
        <v>76</v>
      </c>
      <c r="H10" s="83" t="s">
        <v>108</v>
      </c>
      <c r="I10" s="83" t="s">
        <v>63</v>
      </c>
      <c r="J10" s="83" t="s">
        <v>64</v>
      </c>
      <c r="K10" s="83" t="s">
        <v>64</v>
      </c>
      <c r="L10" s="83" t="s">
        <v>64</v>
      </c>
      <c r="M10" s="83" t="s">
        <v>78</v>
      </c>
      <c r="N10" s="83" t="s">
        <v>78</v>
      </c>
      <c r="O10" s="83" t="s">
        <v>64</v>
      </c>
      <c r="P10" s="83" t="s">
        <v>64</v>
      </c>
      <c r="Q10" s="83" t="s">
        <v>64</v>
      </c>
      <c r="R10" s="83" t="s">
        <v>64</v>
      </c>
      <c r="S10" s="83" t="s">
        <v>64</v>
      </c>
      <c r="T10" s="83" t="s">
        <v>64</v>
      </c>
      <c r="U10" s="83" t="s">
        <v>64</v>
      </c>
      <c r="V10" s="83" t="s">
        <v>64</v>
      </c>
      <c r="W10" s="83" t="s">
        <v>64</v>
      </c>
      <c r="X10" s="83" t="s">
        <v>64</v>
      </c>
      <c r="Y10" s="83" t="s">
        <v>64</v>
      </c>
      <c r="Z10" s="83" t="s">
        <v>65</v>
      </c>
      <c r="AA10" s="83" t="s">
        <v>65</v>
      </c>
      <c r="AB10" s="83" t="s">
        <v>65</v>
      </c>
      <c r="AC10" s="83" t="s">
        <v>65</v>
      </c>
      <c r="AD10" s="83" t="s">
        <v>65</v>
      </c>
      <c r="AE10" s="83" t="s">
        <v>65</v>
      </c>
      <c r="AF10" s="83" t="s">
        <v>66</v>
      </c>
      <c r="AG10" s="83" t="s">
        <v>65</v>
      </c>
      <c r="AH10" s="83" t="s">
        <v>66</v>
      </c>
      <c r="AI10" s="83" t="s">
        <v>79</v>
      </c>
      <c r="AJ10" s="83" t="s">
        <v>65</v>
      </c>
      <c r="AK10" s="83" t="s">
        <v>65</v>
      </c>
      <c r="AL10" s="83" t="s">
        <v>65</v>
      </c>
      <c r="AM10" s="83" t="s">
        <v>66</v>
      </c>
      <c r="AN10" s="83" t="s">
        <v>66</v>
      </c>
      <c r="AO10" s="83" t="s">
        <v>66</v>
      </c>
      <c r="AP10" s="83" t="s">
        <v>85</v>
      </c>
      <c r="AQ10" s="83" t="s">
        <v>85</v>
      </c>
      <c r="AR10" s="83" t="s">
        <v>73</v>
      </c>
      <c r="AS10" s="83" t="s">
        <v>109</v>
      </c>
      <c r="AT10" s="83" t="s">
        <v>69</v>
      </c>
      <c r="AU10" s="83" t="s">
        <v>93</v>
      </c>
      <c r="AV10" s="83" t="s">
        <v>71</v>
      </c>
      <c r="AW10" s="83" t="s">
        <v>73</v>
      </c>
      <c r="AX10" s="83" t="s">
        <v>73</v>
      </c>
      <c r="AY10" s="83" t="s">
        <v>73</v>
      </c>
      <c r="AZ10" s="83" t="s">
        <v>73</v>
      </c>
      <c r="BA10" s="83" t="s">
        <v>72</v>
      </c>
      <c r="BB10" s="83" t="s">
        <v>73</v>
      </c>
      <c r="BC10" s="83" t="s">
        <v>73</v>
      </c>
      <c r="BE10" s="83" t="s">
        <v>73</v>
      </c>
      <c r="BG10" s="76" t="s">
        <v>100</v>
      </c>
      <c r="BH10" s="76" t="s">
        <v>60</v>
      </c>
      <c r="BI10" s="76" t="s">
        <v>1414</v>
      </c>
      <c r="BJ10">
        <f t="shared" si="0"/>
        <v>15</v>
      </c>
      <c r="BK10">
        <f t="shared" si="1"/>
        <v>58</v>
      </c>
      <c r="BM10" s="86" t="str">
        <f>_xlfn.XLOOKUP(Form_Responses18111213[[#This Row],[Sekolah School (Cleansed)]],'Quality Check'!$B$11:$B$14,'Quality Check'!$C$11:$C$14,)</f>
        <v>Rural</v>
      </c>
      <c r="BN10" s="86" t="str">
        <f>_xlfn.XLOOKUP(Form_Responses18111213[[#This Row],[Sekolah School (Cleansed)]],'Quality Check'!$B$11:$B$14,'Quality Check'!$D$11:$D$14,)</f>
        <v>Intervention Group (IG)</v>
      </c>
      <c r="BO10" s="87" t="str">
        <f>_xlfn.XLOOKUP(AS10,'Cleansing - Toothpaste Brand'!A:A,'Cleansing - Toothpaste Brand'!B:B,)</f>
        <v>Halagel</v>
      </c>
      <c r="BP10" s="87"/>
      <c r="BQ1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10" s="86" t="str">
        <f>_xlfn.XLOOKUP(AP10,'Cleansing - Response'!E:E,'Cleansing - Response'!F:F,)</f>
        <v>2 days and more</v>
      </c>
      <c r="BS10" s="86"/>
      <c r="BT10" s="86" t="str">
        <f>_xlfn.XLOOKUP(AQ10,'Cleansing - Response'!E:E,'Cleansing - Response'!F:F,)</f>
        <v>2 days and more</v>
      </c>
      <c r="BU10" s="86"/>
      <c r="BV10" s="86" t="str">
        <f t="shared" si="2"/>
        <v>Tidak / No</v>
      </c>
      <c r="BW10" s="86" t="str">
        <f>_xlfn.XLOOKUP(AT10,'Cleansing - Response'!E:E,'Cleansing - Response'!F:F,)</f>
        <v>Rarely / Sometimes</v>
      </c>
      <c r="BX10" s="86" t="str">
        <f>_xlfn.XLOOKUP(AU10,'Cleansing - Response'!H:H,'Cleansing - Response'!I:I,)</f>
        <v>Not using dental floss</v>
      </c>
      <c r="BY10" s="86" t="str">
        <f>_xlfn.XLOOKUP(AV10,'Cleansing - Response'!K:K,'Cleansing - Response'!L:L,)</f>
        <v>Up to 1 time a day</v>
      </c>
      <c r="BZ10" s="86" t="str">
        <f>_xlfn.XLOOKUP(AW10,'Cleansing - Response'!$N:$N,'Cleansing - Response'!$O:$O,)</f>
        <v>No</v>
      </c>
      <c r="CA10" s="86" t="str">
        <f>_xlfn.XLOOKUP(AX10,'Cleansing - Response'!$N:$N,'Cleansing - Response'!$O:$O,)</f>
        <v>No</v>
      </c>
      <c r="CB10" s="86" t="str">
        <f>_xlfn.XLOOKUP(AY10,'Cleansing - Response'!$N:$N,'Cleansing - Response'!$O:$O,)</f>
        <v>No</v>
      </c>
      <c r="CC10" s="86" t="str">
        <f>_xlfn.XLOOKUP(AZ10,'Cleansing - Response'!$N:$N,'Cleansing - Response'!$O:$O,)</f>
        <v>No</v>
      </c>
      <c r="CD10" s="86" t="str">
        <f>_xlfn.XLOOKUP(BA10,'Cleansing - Response'!$N:$N,'Cleansing - Response'!$O:$O,)</f>
        <v>Yes / Sometimes</v>
      </c>
      <c r="CE10" s="86" t="str">
        <f>_xlfn.XLOOKUP(BB10,'Cleansing - Response'!$N:$N,'Cleansing - Response'!$O:$O,)</f>
        <v>No</v>
      </c>
      <c r="CF10" s="87" t="str">
        <f>IF(COUNTIF(Form_Responses18111213[[#This Row],[Answer - B7-1]:[Answer - B7-6]], "Yes / Sometimes") &gt; 4, "More than 4 times","Up to 4 times")</f>
        <v>Up to 4 times</v>
      </c>
    </row>
    <row r="11" spans="1:84" ht="13.2" x14ac:dyDescent="0.25">
      <c r="A11" s="82">
        <v>45569.416871134265</v>
      </c>
      <c r="B11" s="83" t="s">
        <v>110</v>
      </c>
      <c r="C11" s="84" t="s">
        <v>111</v>
      </c>
      <c r="D11" s="83">
        <v>40.18</v>
      </c>
      <c r="E11" s="83">
        <v>0.04</v>
      </c>
      <c r="F11" s="83" t="s">
        <v>60</v>
      </c>
      <c r="G11" s="83" t="s">
        <v>76</v>
      </c>
      <c r="H11" s="83" t="s">
        <v>108</v>
      </c>
      <c r="I11" s="83" t="s">
        <v>63</v>
      </c>
      <c r="J11" s="83" t="s">
        <v>64</v>
      </c>
      <c r="K11" s="83" t="s">
        <v>84</v>
      </c>
      <c r="L11" s="83" t="s">
        <v>64</v>
      </c>
      <c r="M11" s="83" t="s">
        <v>84</v>
      </c>
      <c r="N11" s="83" t="s">
        <v>64</v>
      </c>
      <c r="O11" s="83" t="s">
        <v>84</v>
      </c>
      <c r="P11" s="83" t="s">
        <v>84</v>
      </c>
      <c r="Q11" s="83" t="s">
        <v>64</v>
      </c>
      <c r="R11" s="83" t="s">
        <v>64</v>
      </c>
      <c r="S11" s="83" t="s">
        <v>64</v>
      </c>
      <c r="T11" s="83" t="s">
        <v>64</v>
      </c>
      <c r="U11" s="83" t="s">
        <v>64</v>
      </c>
      <c r="V11" s="83" t="s">
        <v>64</v>
      </c>
      <c r="W11" s="83" t="s">
        <v>64</v>
      </c>
      <c r="X11" s="83" t="s">
        <v>84</v>
      </c>
      <c r="Y11" s="83" t="s">
        <v>64</v>
      </c>
      <c r="Z11" s="83" t="s">
        <v>66</v>
      </c>
      <c r="AA11" s="83" t="s">
        <v>65</v>
      </c>
      <c r="AB11" s="83" t="s">
        <v>66</v>
      </c>
      <c r="AC11" s="83" t="s">
        <v>66</v>
      </c>
      <c r="AD11" s="83" t="s">
        <v>66</v>
      </c>
      <c r="AE11" s="83" t="s">
        <v>65</v>
      </c>
      <c r="AF11" s="83" t="s">
        <v>65</v>
      </c>
      <c r="AG11" s="83" t="s">
        <v>66</v>
      </c>
      <c r="AH11" s="83" t="s">
        <v>66</v>
      </c>
      <c r="AI11" s="83" t="s">
        <v>79</v>
      </c>
      <c r="AJ11" s="83" t="s">
        <v>66</v>
      </c>
      <c r="AK11" s="83" t="s">
        <v>66</v>
      </c>
      <c r="AL11" s="83" t="s">
        <v>66</v>
      </c>
      <c r="AM11" s="83" t="s">
        <v>65</v>
      </c>
      <c r="AN11" s="83" t="s">
        <v>66</v>
      </c>
      <c r="AO11" s="83" t="s">
        <v>66</v>
      </c>
      <c r="AP11" s="83" t="s">
        <v>67</v>
      </c>
      <c r="AQ11" s="83" t="s">
        <v>67</v>
      </c>
      <c r="AR11" s="83" t="s">
        <v>63</v>
      </c>
      <c r="AS11" s="83" t="s">
        <v>68</v>
      </c>
      <c r="AT11" s="83" t="s">
        <v>69</v>
      </c>
      <c r="AU11" s="83" t="s">
        <v>93</v>
      </c>
      <c r="AV11" s="83" t="s">
        <v>71</v>
      </c>
      <c r="AW11" s="83" t="s">
        <v>63</v>
      </c>
      <c r="AX11" s="83" t="s">
        <v>72</v>
      </c>
      <c r="AY11" s="83" t="s">
        <v>72</v>
      </c>
      <c r="AZ11" s="83" t="s">
        <v>72</v>
      </c>
      <c r="BA11" s="83" t="s">
        <v>72</v>
      </c>
      <c r="BB11" s="83" t="s">
        <v>72</v>
      </c>
      <c r="BC11" s="83" t="s">
        <v>73</v>
      </c>
      <c r="BE11" s="83" t="s">
        <v>73</v>
      </c>
      <c r="BG11" s="76" t="s">
        <v>100</v>
      </c>
      <c r="BH11" s="76" t="s">
        <v>60</v>
      </c>
      <c r="BI11" s="76" t="s">
        <v>1414</v>
      </c>
      <c r="BJ11">
        <f t="shared" si="0"/>
        <v>11</v>
      </c>
      <c r="BK11">
        <f t="shared" si="1"/>
        <v>52</v>
      </c>
      <c r="BM11" s="86" t="str">
        <f>_xlfn.XLOOKUP(Form_Responses18111213[[#This Row],[Sekolah School (Cleansed)]],'Quality Check'!$B$11:$B$14,'Quality Check'!$C$11:$C$14,)</f>
        <v>Rural</v>
      </c>
      <c r="BN11" s="86" t="str">
        <f>_xlfn.XLOOKUP(Form_Responses18111213[[#This Row],[Sekolah School (Cleansed)]],'Quality Check'!$B$11:$B$14,'Quality Check'!$D$11:$D$14,)</f>
        <v>Intervention Group (IG)</v>
      </c>
      <c r="BO11" s="87" t="str">
        <f>_xlfn.XLOOKUP(AS11,'Cleansing - Toothpaste Brand'!A:A,'Cleansing - Toothpaste Brand'!B:B,)</f>
        <v>Colgate</v>
      </c>
      <c r="BP11" s="87"/>
      <c r="BQ1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1" s="86" t="str">
        <f>_xlfn.XLOOKUP(AP11,'Cleansing - Response'!E:E,'Cleansing - Response'!F:F,)</f>
        <v>2 days and more</v>
      </c>
      <c r="BS11" s="86"/>
      <c r="BT11" s="86" t="str">
        <f>_xlfn.XLOOKUP(AQ11,'Cleansing - Response'!E:E,'Cleansing - Response'!F:F,)</f>
        <v>2 days and more</v>
      </c>
      <c r="BU11" s="86"/>
      <c r="BV11" s="86" t="str">
        <f t="shared" si="2"/>
        <v>Ya / Yes</v>
      </c>
      <c r="BW11" s="86" t="str">
        <f>_xlfn.XLOOKUP(AT11,'Cleansing - Response'!E:E,'Cleansing - Response'!F:F,)</f>
        <v>Rarely / Sometimes</v>
      </c>
      <c r="BX11" s="86" t="str">
        <f>_xlfn.XLOOKUP(AU11,'Cleansing - Response'!H:H,'Cleansing - Response'!I:I,)</f>
        <v>Not using dental floss</v>
      </c>
      <c r="BY11" s="86" t="str">
        <f>_xlfn.XLOOKUP(AV11,'Cleansing - Response'!K:K,'Cleansing - Response'!L:L,)</f>
        <v>Up to 1 time a day</v>
      </c>
      <c r="BZ11" s="86" t="str">
        <f>_xlfn.XLOOKUP(AW11,'Cleansing - Response'!$N:$N,'Cleansing - Response'!$O:$O,)</f>
        <v>Yes / Sometimes</v>
      </c>
      <c r="CA11" s="86" t="str">
        <f>_xlfn.XLOOKUP(AX11,'Cleansing - Response'!$N:$N,'Cleansing - Response'!$O:$O,)</f>
        <v>Yes / Sometimes</v>
      </c>
      <c r="CB11" s="86" t="str">
        <f>_xlfn.XLOOKUP(AY11,'Cleansing - Response'!$N:$N,'Cleansing - Response'!$O:$O,)</f>
        <v>Yes / Sometimes</v>
      </c>
      <c r="CC11" s="86" t="str">
        <f>_xlfn.XLOOKUP(AZ11,'Cleansing - Response'!$N:$N,'Cleansing - Response'!$O:$O,)</f>
        <v>Yes / Sometimes</v>
      </c>
      <c r="CD11" s="86" t="str">
        <f>_xlfn.XLOOKUP(BA11,'Cleansing - Response'!$N:$N,'Cleansing - Response'!$O:$O,)</f>
        <v>Yes / Sometimes</v>
      </c>
      <c r="CE11" s="86" t="str">
        <f>_xlfn.XLOOKUP(BB11,'Cleansing - Response'!$N:$N,'Cleansing - Response'!$O:$O,)</f>
        <v>Yes / Sometimes</v>
      </c>
      <c r="CF11" s="87" t="str">
        <f>IF(COUNTIF(Form_Responses18111213[[#This Row],[Answer - B7-1]:[Answer - B7-6]], "Yes / Sometimes") &gt; 4, "More than 4 times","Up to 4 times")</f>
        <v>More than 4 times</v>
      </c>
    </row>
    <row r="12" spans="1:84" ht="13.2" x14ac:dyDescent="0.25">
      <c r="A12" s="82">
        <v>45569.419289351848</v>
      </c>
      <c r="B12" s="83" t="s">
        <v>112</v>
      </c>
      <c r="C12" s="83" t="s">
        <v>113</v>
      </c>
      <c r="D12" s="83">
        <v>2.68</v>
      </c>
      <c r="E12" s="83">
        <v>0.17</v>
      </c>
      <c r="F12" s="83" t="s">
        <v>114</v>
      </c>
      <c r="G12" s="83" t="s">
        <v>76</v>
      </c>
      <c r="H12" s="83" t="s">
        <v>100</v>
      </c>
      <c r="I12" s="83" t="s">
        <v>63</v>
      </c>
      <c r="J12" s="83" t="s">
        <v>64</v>
      </c>
      <c r="K12" s="83" t="s">
        <v>78</v>
      </c>
      <c r="L12" s="83" t="s">
        <v>64</v>
      </c>
      <c r="M12" s="83" t="s">
        <v>78</v>
      </c>
      <c r="N12" s="83" t="s">
        <v>64</v>
      </c>
      <c r="O12" s="83" t="s">
        <v>64</v>
      </c>
      <c r="P12" s="83" t="s">
        <v>78</v>
      </c>
      <c r="Q12" s="83" t="s">
        <v>64</v>
      </c>
      <c r="R12" s="83" t="s">
        <v>64</v>
      </c>
      <c r="S12" s="83" t="s">
        <v>64</v>
      </c>
      <c r="T12" s="83" t="s">
        <v>64</v>
      </c>
      <c r="U12" s="83" t="s">
        <v>64</v>
      </c>
      <c r="V12" s="83" t="s">
        <v>64</v>
      </c>
      <c r="W12" s="83" t="s">
        <v>64</v>
      </c>
      <c r="X12" s="83" t="s">
        <v>64</v>
      </c>
      <c r="Y12" s="83" t="s">
        <v>64</v>
      </c>
      <c r="Z12" s="83" t="s">
        <v>65</v>
      </c>
      <c r="AA12" s="83" t="s">
        <v>65</v>
      </c>
      <c r="AB12" s="83" t="s">
        <v>65</v>
      </c>
      <c r="AC12" s="83" t="s">
        <v>65</v>
      </c>
      <c r="AD12" s="83" t="s">
        <v>65</v>
      </c>
      <c r="AE12" s="83" t="s">
        <v>65</v>
      </c>
      <c r="AF12" s="83" t="s">
        <v>66</v>
      </c>
      <c r="AG12" s="83" t="s">
        <v>65</v>
      </c>
      <c r="AH12" s="83" t="s">
        <v>66</v>
      </c>
      <c r="AI12" s="83" t="s">
        <v>101</v>
      </c>
      <c r="AJ12" s="83" t="s">
        <v>65</v>
      </c>
      <c r="AK12" s="83" t="s">
        <v>66</v>
      </c>
      <c r="AL12" s="83" t="s">
        <v>66</v>
      </c>
      <c r="AM12" s="83" t="s">
        <v>65</v>
      </c>
      <c r="AN12" s="83" t="s">
        <v>65</v>
      </c>
      <c r="AO12" s="83" t="s">
        <v>65</v>
      </c>
      <c r="AP12" s="83" t="s">
        <v>67</v>
      </c>
      <c r="AQ12" s="83" t="s">
        <v>67</v>
      </c>
      <c r="AR12" s="83" t="s">
        <v>63</v>
      </c>
      <c r="AS12" s="83" t="s">
        <v>115</v>
      </c>
      <c r="AT12" s="83" t="s">
        <v>87</v>
      </c>
      <c r="AU12" s="83" t="s">
        <v>85</v>
      </c>
      <c r="AV12" s="83" t="s">
        <v>71</v>
      </c>
      <c r="AW12" s="83" t="s">
        <v>72</v>
      </c>
      <c r="AX12" s="83" t="s">
        <v>63</v>
      </c>
      <c r="AY12" s="83" t="s">
        <v>73</v>
      </c>
      <c r="AZ12" s="83" t="s">
        <v>72</v>
      </c>
      <c r="BA12" s="83" t="s">
        <v>63</v>
      </c>
      <c r="BB12" s="83" t="s">
        <v>63</v>
      </c>
      <c r="BC12" s="83" t="s">
        <v>73</v>
      </c>
      <c r="BD12" s="83" t="s">
        <v>116</v>
      </c>
      <c r="BE12" s="83" t="s">
        <v>73</v>
      </c>
      <c r="BG12" s="76" t="s">
        <v>100</v>
      </c>
      <c r="BH12" s="76" t="s">
        <v>114</v>
      </c>
      <c r="BI12" s="76" t="s">
        <v>1414</v>
      </c>
      <c r="BJ12">
        <f t="shared" si="0"/>
        <v>14</v>
      </c>
      <c r="BK12">
        <f t="shared" si="1"/>
        <v>60</v>
      </c>
      <c r="BM12" s="86" t="str">
        <f>_xlfn.XLOOKUP(Form_Responses18111213[[#This Row],[Sekolah School (Cleansed)]],'Quality Check'!$B$11:$B$14,'Quality Check'!$C$11:$C$14,)</f>
        <v>Rural</v>
      </c>
      <c r="BN12" s="86" t="str">
        <f>_xlfn.XLOOKUP(Form_Responses18111213[[#This Row],[Sekolah School (Cleansed)]],'Quality Check'!$B$11:$B$14,'Quality Check'!$D$11:$D$14,)</f>
        <v>Intervention Group (IG)</v>
      </c>
      <c r="BO12" s="87" t="str">
        <f>_xlfn.XLOOKUP(AS12,'Cleansing - Toothpaste Brand'!A:A,'Cleansing - Toothpaste Brand'!B:B,)</f>
        <v>Darlie</v>
      </c>
      <c r="BP12" s="87"/>
      <c r="BQ1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2" s="86" t="str">
        <f>_xlfn.XLOOKUP(AP12,'Cleansing - Response'!E:E,'Cleansing - Response'!F:F,)</f>
        <v>2 days and more</v>
      </c>
      <c r="BS12" s="86"/>
      <c r="BT12" s="86" t="str">
        <f>_xlfn.XLOOKUP(AQ12,'Cleansing - Response'!E:E,'Cleansing - Response'!F:F,)</f>
        <v>2 days and more</v>
      </c>
      <c r="BU12" s="86"/>
      <c r="BV12" s="86" t="str">
        <f t="shared" si="2"/>
        <v>Ya / Yes</v>
      </c>
      <c r="BW12" s="86" t="str">
        <f>_xlfn.XLOOKUP(AT12,'Cleansing - Response'!E:E,'Cleansing - Response'!F:F,)</f>
        <v>Always</v>
      </c>
      <c r="BX12" s="86" t="str">
        <f>_xlfn.XLOOKUP(AU12,'Cleansing - Response'!H:H,'Cleansing - Response'!I:I,)</f>
        <v>Using dental floss at least once</v>
      </c>
      <c r="BY12" s="86" t="str">
        <f>_xlfn.XLOOKUP(AV12,'Cleansing - Response'!K:K,'Cleansing - Response'!L:L,)</f>
        <v>Up to 1 time a day</v>
      </c>
      <c r="BZ12" s="86" t="str">
        <f>_xlfn.XLOOKUP(AW12,'Cleansing - Response'!$N:$N,'Cleansing - Response'!$O:$O,)</f>
        <v>Yes / Sometimes</v>
      </c>
      <c r="CA12" s="86" t="str">
        <f>_xlfn.XLOOKUP(AX12,'Cleansing - Response'!$N:$N,'Cleansing - Response'!$O:$O,)</f>
        <v>Yes / Sometimes</v>
      </c>
      <c r="CB12" s="86" t="str">
        <f>_xlfn.XLOOKUP(AY12,'Cleansing - Response'!$N:$N,'Cleansing - Response'!$O:$O,)</f>
        <v>No</v>
      </c>
      <c r="CC12" s="86" t="str">
        <f>_xlfn.XLOOKUP(AZ12,'Cleansing - Response'!$N:$N,'Cleansing - Response'!$O:$O,)</f>
        <v>Yes / Sometimes</v>
      </c>
      <c r="CD12" s="86" t="str">
        <f>_xlfn.XLOOKUP(BA12,'Cleansing - Response'!$N:$N,'Cleansing - Response'!$O:$O,)</f>
        <v>Yes / Sometimes</v>
      </c>
      <c r="CE12" s="86" t="str">
        <f>_xlfn.XLOOKUP(BB12,'Cleansing - Response'!$N:$N,'Cleansing - Response'!$O:$O,)</f>
        <v>Yes / Sometimes</v>
      </c>
      <c r="CF12" s="87" t="str">
        <f>IF(COUNTIF(Form_Responses18111213[[#This Row],[Answer - B7-1]:[Answer - B7-6]], "Yes / Sometimes") &gt; 4, "More than 4 times","Up to 4 times")</f>
        <v>More than 4 times</v>
      </c>
    </row>
    <row r="13" spans="1:84" ht="13.2" x14ac:dyDescent="0.25">
      <c r="A13" s="82">
        <v>45569.422582673607</v>
      </c>
      <c r="B13" s="83" t="s">
        <v>117</v>
      </c>
      <c r="C13" s="84" t="s">
        <v>118</v>
      </c>
      <c r="D13" s="83">
        <v>30.36</v>
      </c>
      <c r="E13" s="83">
        <v>0.08</v>
      </c>
      <c r="F13" s="83" t="s">
        <v>114</v>
      </c>
      <c r="G13" s="83" t="s">
        <v>76</v>
      </c>
      <c r="H13" s="83" t="s">
        <v>105</v>
      </c>
      <c r="I13" s="83" t="s">
        <v>63</v>
      </c>
      <c r="J13" s="83" t="s">
        <v>64</v>
      </c>
      <c r="K13" s="83" t="s">
        <v>64</v>
      </c>
      <c r="L13" s="83" t="s">
        <v>64</v>
      </c>
      <c r="M13" s="83" t="s">
        <v>64</v>
      </c>
      <c r="N13" s="83" t="s">
        <v>64</v>
      </c>
      <c r="O13" s="83" t="s">
        <v>64</v>
      </c>
      <c r="P13" s="83" t="s">
        <v>84</v>
      </c>
      <c r="Q13" s="83" t="s">
        <v>64</v>
      </c>
      <c r="R13" s="83" t="s">
        <v>64</v>
      </c>
      <c r="S13" s="83" t="s">
        <v>84</v>
      </c>
      <c r="T13" s="83" t="s">
        <v>64</v>
      </c>
      <c r="U13" s="83" t="s">
        <v>64</v>
      </c>
      <c r="V13" s="83" t="s">
        <v>64</v>
      </c>
      <c r="W13" s="83" t="s">
        <v>64</v>
      </c>
      <c r="X13" s="83" t="s">
        <v>64</v>
      </c>
      <c r="Y13" s="83" t="s">
        <v>64</v>
      </c>
      <c r="Z13" s="83" t="s">
        <v>66</v>
      </c>
      <c r="AA13" s="83" t="s">
        <v>66</v>
      </c>
      <c r="AB13" s="83" t="s">
        <v>66</v>
      </c>
      <c r="AC13" s="83" t="s">
        <v>65</v>
      </c>
      <c r="AD13" s="83" t="s">
        <v>66</v>
      </c>
      <c r="AE13" s="83" t="s">
        <v>66</v>
      </c>
      <c r="AF13" s="83" t="s">
        <v>66</v>
      </c>
      <c r="AG13" s="83" t="s">
        <v>66</v>
      </c>
      <c r="AH13" s="83" t="s">
        <v>66</v>
      </c>
      <c r="AI13" s="83" t="s">
        <v>66</v>
      </c>
      <c r="AJ13" s="83" t="s">
        <v>66</v>
      </c>
      <c r="AK13" s="83" t="s">
        <v>66</v>
      </c>
      <c r="AL13" s="83" t="s">
        <v>66</v>
      </c>
      <c r="AM13" s="83" t="s">
        <v>65</v>
      </c>
      <c r="AN13" s="83" t="s">
        <v>66</v>
      </c>
      <c r="AO13" s="83" t="s">
        <v>65</v>
      </c>
      <c r="AP13" s="83" t="s">
        <v>119</v>
      </c>
      <c r="AQ13" s="83" t="s">
        <v>119</v>
      </c>
      <c r="AR13" s="83" t="s">
        <v>86</v>
      </c>
      <c r="AS13" s="83" t="s">
        <v>120</v>
      </c>
      <c r="AT13" s="83" t="s">
        <v>87</v>
      </c>
      <c r="AU13" s="83" t="s">
        <v>70</v>
      </c>
      <c r="AV13" s="83" t="s">
        <v>71</v>
      </c>
      <c r="AW13" s="83" t="s">
        <v>72</v>
      </c>
      <c r="AX13" s="83" t="s">
        <v>73</v>
      </c>
      <c r="AY13" s="83" t="s">
        <v>72</v>
      </c>
      <c r="AZ13" s="83" t="s">
        <v>72</v>
      </c>
      <c r="BA13" s="83" t="s">
        <v>63</v>
      </c>
      <c r="BB13" s="83" t="s">
        <v>73</v>
      </c>
      <c r="BC13" s="83" t="s">
        <v>73</v>
      </c>
      <c r="BD13" s="83" t="s">
        <v>121</v>
      </c>
      <c r="BE13" s="83" t="s">
        <v>63</v>
      </c>
      <c r="BF13" s="83" t="s">
        <v>122</v>
      </c>
      <c r="BG13" s="76" t="s">
        <v>100</v>
      </c>
      <c r="BH13" s="76" t="s">
        <v>114</v>
      </c>
      <c r="BI13" s="76" t="s">
        <v>1414</v>
      </c>
      <c r="BJ13">
        <f t="shared" si="0"/>
        <v>13</v>
      </c>
      <c r="BK13">
        <f t="shared" si="1"/>
        <v>50</v>
      </c>
      <c r="BM13" s="86" t="str">
        <f>_xlfn.XLOOKUP(Form_Responses18111213[[#This Row],[Sekolah School (Cleansed)]],'Quality Check'!$B$11:$B$14,'Quality Check'!$C$11:$C$14,)</f>
        <v>Rural</v>
      </c>
      <c r="BN13" s="86" t="str">
        <f>_xlfn.XLOOKUP(Form_Responses18111213[[#This Row],[Sekolah School (Cleansed)]],'Quality Check'!$B$11:$B$14,'Quality Check'!$D$11:$D$14,)</f>
        <v>Intervention Group (IG)</v>
      </c>
      <c r="BO13" s="87" t="str">
        <f>_xlfn.XLOOKUP(AS13,'Cleansing - Toothpaste Brand'!A:A,'Cleansing - Toothpaste Brand'!B:B,)</f>
        <v>Colgate</v>
      </c>
      <c r="BP13" s="87"/>
      <c r="BQ1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3" s="86" t="str">
        <f>_xlfn.XLOOKUP(AP13,'Cleansing - Response'!E:E,'Cleansing - Response'!F:F,)</f>
        <v>Less than 2 days</v>
      </c>
      <c r="BS13" s="86"/>
      <c r="BT13" s="86" t="str">
        <f>_xlfn.XLOOKUP(AQ13,'Cleansing - Response'!E:E,'Cleansing - Response'!F:F,)</f>
        <v>Less than 2 days</v>
      </c>
      <c r="BU13" s="86"/>
      <c r="BV13" s="86" t="str">
        <f t="shared" si="2"/>
        <v>Ya / Yes</v>
      </c>
      <c r="BW13" s="86" t="str">
        <f>_xlfn.XLOOKUP(AT13,'Cleansing - Response'!E:E,'Cleansing - Response'!F:F,)</f>
        <v>Always</v>
      </c>
      <c r="BX13" s="86" t="str">
        <f>_xlfn.XLOOKUP(AU13,'Cleansing - Response'!H:H,'Cleansing - Response'!I:I,)</f>
        <v>Sometimes / When in need</v>
      </c>
      <c r="BY13" s="86" t="str">
        <f>_xlfn.XLOOKUP(AV13,'Cleansing - Response'!K:K,'Cleansing - Response'!L:L,)</f>
        <v>Up to 1 time a day</v>
      </c>
      <c r="BZ13" s="86" t="str">
        <f>_xlfn.XLOOKUP(AW13,'Cleansing - Response'!$N:$N,'Cleansing - Response'!$O:$O,)</f>
        <v>Yes / Sometimes</v>
      </c>
      <c r="CA13" s="86" t="str">
        <f>_xlfn.XLOOKUP(AX13,'Cleansing - Response'!$N:$N,'Cleansing - Response'!$O:$O,)</f>
        <v>No</v>
      </c>
      <c r="CB13" s="86" t="str">
        <f>_xlfn.XLOOKUP(AY13,'Cleansing - Response'!$N:$N,'Cleansing - Response'!$O:$O,)</f>
        <v>Yes / Sometimes</v>
      </c>
      <c r="CC13" s="86" t="str">
        <f>_xlfn.XLOOKUP(AZ13,'Cleansing - Response'!$N:$N,'Cleansing - Response'!$O:$O,)</f>
        <v>Yes / Sometimes</v>
      </c>
      <c r="CD13" s="86" t="str">
        <f>_xlfn.XLOOKUP(BA13,'Cleansing - Response'!$N:$N,'Cleansing - Response'!$O:$O,)</f>
        <v>Yes / Sometimes</v>
      </c>
      <c r="CE13" s="86" t="str">
        <f>_xlfn.XLOOKUP(BB13,'Cleansing - Response'!$N:$N,'Cleansing - Response'!$O:$O,)</f>
        <v>No</v>
      </c>
      <c r="CF13" s="87" t="str">
        <f>IF(COUNTIF(Form_Responses18111213[[#This Row],[Answer - B7-1]:[Answer - B7-6]], "Yes / Sometimes") &gt; 4, "More than 4 times","Up to 4 times")</f>
        <v>Up to 4 times</v>
      </c>
    </row>
    <row r="14" spans="1:84" ht="13.2" x14ac:dyDescent="0.25">
      <c r="A14" s="82">
        <v>45569.423362071757</v>
      </c>
      <c r="B14" s="83" t="s">
        <v>123</v>
      </c>
      <c r="C14" s="84" t="s">
        <v>124</v>
      </c>
      <c r="D14" s="83">
        <v>42.86</v>
      </c>
      <c r="E14" s="83">
        <v>0.13</v>
      </c>
      <c r="F14" s="83" t="s">
        <v>60</v>
      </c>
      <c r="G14" s="83" t="s">
        <v>76</v>
      </c>
      <c r="H14" s="83" t="s">
        <v>125</v>
      </c>
      <c r="I14" s="83" t="s">
        <v>63</v>
      </c>
      <c r="J14" s="83" t="s">
        <v>64</v>
      </c>
      <c r="K14" s="83" t="s">
        <v>84</v>
      </c>
      <c r="L14" s="83" t="s">
        <v>64</v>
      </c>
      <c r="M14" s="83" t="s">
        <v>84</v>
      </c>
      <c r="N14" s="83" t="s">
        <v>64</v>
      </c>
      <c r="O14" s="83" t="s">
        <v>64</v>
      </c>
      <c r="P14" s="83" t="s">
        <v>84</v>
      </c>
      <c r="Q14" s="83" t="s">
        <v>84</v>
      </c>
      <c r="R14" s="83" t="s">
        <v>64</v>
      </c>
      <c r="S14" s="83" t="s">
        <v>64</v>
      </c>
      <c r="T14" s="83" t="s">
        <v>64</v>
      </c>
      <c r="U14" s="83" t="s">
        <v>84</v>
      </c>
      <c r="V14" s="83" t="s">
        <v>64</v>
      </c>
      <c r="W14" s="83" t="s">
        <v>84</v>
      </c>
      <c r="X14" s="83" t="s">
        <v>64</v>
      </c>
      <c r="Y14" s="83" t="s">
        <v>64</v>
      </c>
      <c r="Z14" s="83" t="s">
        <v>66</v>
      </c>
      <c r="AA14" s="83" t="s">
        <v>66</v>
      </c>
      <c r="AB14" s="83" t="s">
        <v>66</v>
      </c>
      <c r="AC14" s="83" t="s">
        <v>65</v>
      </c>
      <c r="AD14" s="83" t="s">
        <v>65</v>
      </c>
      <c r="AE14" s="83" t="s">
        <v>65</v>
      </c>
      <c r="AF14" s="83" t="s">
        <v>66</v>
      </c>
      <c r="AG14" s="83" t="s">
        <v>66</v>
      </c>
      <c r="AH14" s="83" t="s">
        <v>66</v>
      </c>
      <c r="AI14" s="83" t="s">
        <v>79</v>
      </c>
      <c r="AJ14" s="83" t="s">
        <v>66</v>
      </c>
      <c r="AK14" s="83" t="s">
        <v>66</v>
      </c>
      <c r="AL14" s="83" t="s">
        <v>66</v>
      </c>
      <c r="AM14" s="83" t="s">
        <v>65</v>
      </c>
      <c r="AN14" s="83" t="s">
        <v>66</v>
      </c>
      <c r="AO14" s="83" t="s">
        <v>66</v>
      </c>
      <c r="AP14" s="83" t="s">
        <v>67</v>
      </c>
      <c r="AQ14" s="83" t="s">
        <v>67</v>
      </c>
      <c r="AR14" s="83" t="s">
        <v>86</v>
      </c>
      <c r="AS14" s="83" t="s">
        <v>68</v>
      </c>
      <c r="AT14" s="83" t="s">
        <v>87</v>
      </c>
      <c r="AU14" s="83" t="s">
        <v>70</v>
      </c>
      <c r="AV14" s="83" t="s">
        <v>71</v>
      </c>
      <c r="AW14" s="83" t="s">
        <v>73</v>
      </c>
      <c r="AX14" s="83" t="s">
        <v>73</v>
      </c>
      <c r="AY14" s="83" t="s">
        <v>72</v>
      </c>
      <c r="AZ14" s="83" t="s">
        <v>73</v>
      </c>
      <c r="BA14" s="83" t="s">
        <v>73</v>
      </c>
      <c r="BB14" s="83" t="s">
        <v>73</v>
      </c>
      <c r="BC14" s="83" t="s">
        <v>73</v>
      </c>
      <c r="BE14" s="83" t="s">
        <v>73</v>
      </c>
      <c r="BG14" s="76" t="s">
        <v>100</v>
      </c>
      <c r="BH14" s="76" t="s">
        <v>60</v>
      </c>
      <c r="BI14" s="76" t="s">
        <v>1414</v>
      </c>
      <c r="BJ14">
        <f t="shared" si="0"/>
        <v>10</v>
      </c>
      <c r="BK14">
        <f t="shared" si="1"/>
        <v>52</v>
      </c>
      <c r="BM14" s="86" t="str">
        <f>_xlfn.XLOOKUP(Form_Responses18111213[[#This Row],[Sekolah School (Cleansed)]],'Quality Check'!$B$11:$B$14,'Quality Check'!$C$11:$C$14,)</f>
        <v>Rural</v>
      </c>
      <c r="BN14" s="86" t="str">
        <f>_xlfn.XLOOKUP(Form_Responses18111213[[#This Row],[Sekolah School (Cleansed)]],'Quality Check'!$B$11:$B$14,'Quality Check'!$D$11:$D$14,)</f>
        <v>Intervention Group (IG)</v>
      </c>
      <c r="BO14" s="87" t="str">
        <f>_xlfn.XLOOKUP(AS14,'Cleansing - Toothpaste Brand'!A:A,'Cleansing - Toothpaste Brand'!B:B,)</f>
        <v>Colgate</v>
      </c>
      <c r="BP14" s="87"/>
      <c r="BQ1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4" s="86" t="str">
        <f>_xlfn.XLOOKUP(AP14,'Cleansing - Response'!E:E,'Cleansing - Response'!F:F,)</f>
        <v>2 days and more</v>
      </c>
      <c r="BS14" s="86"/>
      <c r="BT14" s="86" t="str">
        <f>_xlfn.XLOOKUP(AQ14,'Cleansing - Response'!E:E,'Cleansing - Response'!F:F,)</f>
        <v>2 days and more</v>
      </c>
      <c r="BU14" s="86"/>
      <c r="BV14" s="86" t="str">
        <f t="shared" si="2"/>
        <v>Ya / Yes</v>
      </c>
      <c r="BW14" s="86" t="str">
        <f>_xlfn.XLOOKUP(AT14,'Cleansing - Response'!E:E,'Cleansing - Response'!F:F,)</f>
        <v>Always</v>
      </c>
      <c r="BX14" s="86" t="str">
        <f>_xlfn.XLOOKUP(AU14,'Cleansing - Response'!H:H,'Cleansing - Response'!I:I,)</f>
        <v>Sometimes / When in need</v>
      </c>
      <c r="BY14" s="86" t="str">
        <f>_xlfn.XLOOKUP(AV14,'Cleansing - Response'!K:K,'Cleansing - Response'!L:L,)</f>
        <v>Up to 1 time a day</v>
      </c>
      <c r="BZ14" s="86" t="str">
        <f>_xlfn.XLOOKUP(AW14,'Cleansing - Response'!$N:$N,'Cleansing - Response'!$O:$O,)</f>
        <v>No</v>
      </c>
      <c r="CA14" s="86" t="str">
        <f>_xlfn.XLOOKUP(AX14,'Cleansing - Response'!$N:$N,'Cleansing - Response'!$O:$O,)</f>
        <v>No</v>
      </c>
      <c r="CB14" s="86" t="str">
        <f>_xlfn.XLOOKUP(AY14,'Cleansing - Response'!$N:$N,'Cleansing - Response'!$O:$O,)</f>
        <v>Yes / Sometimes</v>
      </c>
      <c r="CC14" s="86" t="str">
        <f>_xlfn.XLOOKUP(AZ14,'Cleansing - Response'!$N:$N,'Cleansing - Response'!$O:$O,)</f>
        <v>No</v>
      </c>
      <c r="CD14" s="86" t="str">
        <f>_xlfn.XLOOKUP(BA14,'Cleansing - Response'!$N:$N,'Cleansing - Response'!$O:$O,)</f>
        <v>No</v>
      </c>
      <c r="CE14" s="86" t="str">
        <f>_xlfn.XLOOKUP(BB14,'Cleansing - Response'!$N:$N,'Cleansing - Response'!$O:$O,)</f>
        <v>No</v>
      </c>
      <c r="CF14" s="87" t="str">
        <f>IF(COUNTIF(Form_Responses18111213[[#This Row],[Answer - B7-1]:[Answer - B7-6]], "Yes / Sometimes") &gt; 4, "More than 4 times","Up to 4 times")</f>
        <v>Up to 4 times</v>
      </c>
    </row>
    <row r="15" spans="1:84" ht="13.2" x14ac:dyDescent="0.25">
      <c r="A15" s="82">
        <v>45569.423507384257</v>
      </c>
      <c r="B15" s="83" t="s">
        <v>126</v>
      </c>
      <c r="C15" s="84" t="s">
        <v>127</v>
      </c>
      <c r="D15" s="83">
        <v>50</v>
      </c>
      <c r="E15" s="83">
        <v>0</v>
      </c>
      <c r="F15" s="83" t="s">
        <v>114</v>
      </c>
      <c r="G15" s="83" t="s">
        <v>76</v>
      </c>
      <c r="H15" s="83" t="s">
        <v>128</v>
      </c>
      <c r="I15" s="83" t="s">
        <v>63</v>
      </c>
      <c r="J15" s="83" t="s">
        <v>64</v>
      </c>
      <c r="K15" s="83" t="s">
        <v>64</v>
      </c>
      <c r="L15" s="83" t="s">
        <v>64</v>
      </c>
      <c r="M15" s="83" t="s">
        <v>64</v>
      </c>
      <c r="N15" s="83" t="s">
        <v>64</v>
      </c>
      <c r="O15" s="83" t="s">
        <v>64</v>
      </c>
      <c r="P15" s="83" t="s">
        <v>64</v>
      </c>
      <c r="Q15" s="83" t="s">
        <v>64</v>
      </c>
      <c r="R15" s="83" t="s">
        <v>64</v>
      </c>
      <c r="S15" s="83" t="s">
        <v>64</v>
      </c>
      <c r="T15" s="83" t="s">
        <v>64</v>
      </c>
      <c r="U15" s="83" t="s">
        <v>64</v>
      </c>
      <c r="V15" s="83" t="s">
        <v>64</v>
      </c>
      <c r="W15" s="83" t="s">
        <v>64</v>
      </c>
      <c r="X15" s="83" t="s">
        <v>64</v>
      </c>
      <c r="Y15" s="83" t="s">
        <v>84</v>
      </c>
      <c r="Z15" s="83" t="s">
        <v>66</v>
      </c>
      <c r="AA15" s="83" t="s">
        <v>66</v>
      </c>
      <c r="AB15" s="83" t="s">
        <v>66</v>
      </c>
      <c r="AC15" s="83" t="s">
        <v>66</v>
      </c>
      <c r="AD15" s="83" t="s">
        <v>66</v>
      </c>
      <c r="AE15" s="83" t="s">
        <v>79</v>
      </c>
      <c r="AF15" s="83" t="s">
        <v>66</v>
      </c>
      <c r="AG15" s="83" t="s">
        <v>66</v>
      </c>
      <c r="AH15" s="83" t="s">
        <v>66</v>
      </c>
      <c r="AI15" s="83" t="s">
        <v>66</v>
      </c>
      <c r="AJ15" s="83" t="s">
        <v>66</v>
      </c>
      <c r="AK15" s="83" t="s">
        <v>79</v>
      </c>
      <c r="AL15" s="83" t="s">
        <v>66</v>
      </c>
      <c r="AM15" s="83" t="s">
        <v>66</v>
      </c>
      <c r="AN15" s="83" t="s">
        <v>66</v>
      </c>
      <c r="AO15" s="83" t="s">
        <v>66</v>
      </c>
      <c r="AP15" s="83" t="s">
        <v>67</v>
      </c>
      <c r="AQ15" s="83" t="s">
        <v>67</v>
      </c>
      <c r="AR15" s="83" t="s">
        <v>63</v>
      </c>
      <c r="AS15" s="83" t="s">
        <v>68</v>
      </c>
      <c r="AT15" s="83" t="s">
        <v>87</v>
      </c>
      <c r="AU15" s="83" t="s">
        <v>67</v>
      </c>
      <c r="AV15" s="83" t="s">
        <v>80</v>
      </c>
      <c r="AW15" s="83" t="s">
        <v>73</v>
      </c>
      <c r="AX15" s="83" t="s">
        <v>73</v>
      </c>
      <c r="AY15" s="83" t="s">
        <v>72</v>
      </c>
      <c r="AZ15" s="83" t="s">
        <v>73</v>
      </c>
      <c r="BA15" s="83" t="s">
        <v>72</v>
      </c>
      <c r="BB15" s="83" t="s">
        <v>72</v>
      </c>
      <c r="BC15" s="83" t="s">
        <v>73</v>
      </c>
      <c r="BE15" s="83" t="s">
        <v>63</v>
      </c>
      <c r="BF15" s="83" t="s">
        <v>122</v>
      </c>
      <c r="BG15" s="76" t="s">
        <v>100</v>
      </c>
      <c r="BH15" s="76" t="s">
        <v>114</v>
      </c>
      <c r="BI15" s="76" t="s">
        <v>1414</v>
      </c>
      <c r="BJ15">
        <f t="shared" si="0"/>
        <v>14</v>
      </c>
      <c r="BK15">
        <f t="shared" si="1"/>
        <v>45</v>
      </c>
      <c r="BM15" s="86" t="str">
        <f>_xlfn.XLOOKUP(Form_Responses18111213[[#This Row],[Sekolah School (Cleansed)]],'Quality Check'!$B$11:$B$14,'Quality Check'!$C$11:$C$14,)</f>
        <v>Rural</v>
      </c>
      <c r="BN15" s="86" t="str">
        <f>_xlfn.XLOOKUP(Form_Responses18111213[[#This Row],[Sekolah School (Cleansed)]],'Quality Check'!$B$11:$B$14,'Quality Check'!$D$11:$D$14,)</f>
        <v>Intervention Group (IG)</v>
      </c>
      <c r="BO15" s="87" t="str">
        <f>_xlfn.XLOOKUP(AS15,'Cleansing - Toothpaste Brand'!A:A,'Cleansing - Toothpaste Brand'!B:B,)</f>
        <v>Colgate</v>
      </c>
      <c r="BP15" s="87"/>
      <c r="BQ1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5" s="86" t="str">
        <f>_xlfn.XLOOKUP(AP15,'Cleansing - Response'!E:E,'Cleansing - Response'!F:F,)</f>
        <v>2 days and more</v>
      </c>
      <c r="BS15" s="86"/>
      <c r="BT15" s="86" t="str">
        <f>_xlfn.XLOOKUP(AQ15,'Cleansing - Response'!E:E,'Cleansing - Response'!F:F,)</f>
        <v>2 days and more</v>
      </c>
      <c r="BU15" s="86"/>
      <c r="BV15" s="86" t="str">
        <f t="shared" si="2"/>
        <v>Ya / Yes</v>
      </c>
      <c r="BW15" s="86" t="str">
        <f>_xlfn.XLOOKUP(AT15,'Cleansing - Response'!E:E,'Cleansing - Response'!F:F,)</f>
        <v>Always</v>
      </c>
      <c r="BX15" s="86" t="str">
        <f>_xlfn.XLOOKUP(AU15,'Cleansing - Response'!H:H,'Cleansing - Response'!I:I,)</f>
        <v>Using dental floss at least once</v>
      </c>
      <c r="BY15" s="86" t="str">
        <f>_xlfn.XLOOKUP(AV15,'Cleansing - Response'!K:K,'Cleansing - Response'!L:L,)</f>
        <v>Up to 1 time a day</v>
      </c>
      <c r="BZ15" s="86" t="str">
        <f>_xlfn.XLOOKUP(AW15,'Cleansing - Response'!$N:$N,'Cleansing - Response'!$O:$O,)</f>
        <v>No</v>
      </c>
      <c r="CA15" s="86" t="str">
        <f>_xlfn.XLOOKUP(AX15,'Cleansing - Response'!$N:$N,'Cleansing - Response'!$O:$O,)</f>
        <v>No</v>
      </c>
      <c r="CB15" s="86" t="str">
        <f>_xlfn.XLOOKUP(AY15,'Cleansing - Response'!$N:$N,'Cleansing - Response'!$O:$O,)</f>
        <v>Yes / Sometimes</v>
      </c>
      <c r="CC15" s="86" t="str">
        <f>_xlfn.XLOOKUP(AZ15,'Cleansing - Response'!$N:$N,'Cleansing - Response'!$O:$O,)</f>
        <v>No</v>
      </c>
      <c r="CD15" s="86" t="str">
        <f>_xlfn.XLOOKUP(BA15,'Cleansing - Response'!$N:$N,'Cleansing - Response'!$O:$O,)</f>
        <v>Yes / Sometimes</v>
      </c>
      <c r="CE15" s="86" t="str">
        <f>_xlfn.XLOOKUP(BB15,'Cleansing - Response'!$N:$N,'Cleansing - Response'!$O:$O,)</f>
        <v>Yes / Sometimes</v>
      </c>
      <c r="CF15" s="87" t="str">
        <f>IF(COUNTIF(Form_Responses18111213[[#This Row],[Answer - B7-1]:[Answer - B7-6]], "Yes / Sometimes") &gt; 4, "More than 4 times","Up to 4 times")</f>
        <v>Up to 4 times</v>
      </c>
    </row>
    <row r="16" spans="1:84" ht="13.2" x14ac:dyDescent="0.25">
      <c r="A16" s="82">
        <v>45569.428526793985</v>
      </c>
      <c r="B16" s="83" t="s">
        <v>133</v>
      </c>
      <c r="C16" s="84" t="s">
        <v>134</v>
      </c>
      <c r="D16" s="83">
        <v>77.680000000000007</v>
      </c>
      <c r="E16" s="83">
        <v>0.42</v>
      </c>
      <c r="F16" s="83" t="s">
        <v>60</v>
      </c>
      <c r="G16" s="83" t="s">
        <v>76</v>
      </c>
      <c r="H16" s="83" t="s">
        <v>100</v>
      </c>
      <c r="I16" s="83" t="s">
        <v>63</v>
      </c>
      <c r="J16" s="83" t="s">
        <v>64</v>
      </c>
      <c r="K16" s="83" t="s">
        <v>84</v>
      </c>
      <c r="L16" s="83" t="s">
        <v>64</v>
      </c>
      <c r="M16" s="83" t="s">
        <v>84</v>
      </c>
      <c r="N16" s="83" t="s">
        <v>64</v>
      </c>
      <c r="O16" s="83" t="s">
        <v>84</v>
      </c>
      <c r="P16" s="83" t="s">
        <v>64</v>
      </c>
      <c r="Q16" s="83" t="s">
        <v>64</v>
      </c>
      <c r="R16" s="83" t="s">
        <v>64</v>
      </c>
      <c r="S16" s="83" t="s">
        <v>64</v>
      </c>
      <c r="T16" s="83" t="s">
        <v>64</v>
      </c>
      <c r="U16" s="83" t="s">
        <v>64</v>
      </c>
      <c r="V16" s="83" t="s">
        <v>64</v>
      </c>
      <c r="W16" s="83" t="s">
        <v>64</v>
      </c>
      <c r="X16" s="83" t="s">
        <v>64</v>
      </c>
      <c r="Y16" s="83" t="s">
        <v>64</v>
      </c>
      <c r="Z16" s="83" t="s">
        <v>66</v>
      </c>
      <c r="AA16" s="83" t="s">
        <v>66</v>
      </c>
      <c r="AB16" s="83" t="s">
        <v>66</v>
      </c>
      <c r="AC16" s="83" t="s">
        <v>79</v>
      </c>
      <c r="AD16" s="83" t="s">
        <v>66</v>
      </c>
      <c r="AE16" s="83" t="s">
        <v>66</v>
      </c>
      <c r="AF16" s="83" t="s">
        <v>66</v>
      </c>
      <c r="AG16" s="83" t="s">
        <v>66</v>
      </c>
      <c r="AH16" s="83" t="s">
        <v>66</v>
      </c>
      <c r="AI16" s="83" t="s">
        <v>79</v>
      </c>
      <c r="AJ16" s="83" t="s">
        <v>66</v>
      </c>
      <c r="AK16" s="83" t="s">
        <v>66</v>
      </c>
      <c r="AL16" s="83" t="s">
        <v>66</v>
      </c>
      <c r="AM16" s="83" t="s">
        <v>66</v>
      </c>
      <c r="AN16" s="83" t="s">
        <v>66</v>
      </c>
      <c r="AO16" s="83" t="s">
        <v>66</v>
      </c>
      <c r="AP16" s="83" t="s">
        <v>67</v>
      </c>
      <c r="AQ16" s="83" t="s">
        <v>67</v>
      </c>
      <c r="AR16" s="83" t="s">
        <v>86</v>
      </c>
      <c r="AS16" s="83" t="s">
        <v>68</v>
      </c>
      <c r="AT16" s="83" t="s">
        <v>69</v>
      </c>
      <c r="AU16" s="83" t="s">
        <v>93</v>
      </c>
      <c r="AV16" s="83" t="s">
        <v>71</v>
      </c>
      <c r="AW16" s="83" t="s">
        <v>63</v>
      </c>
      <c r="AX16" s="83" t="s">
        <v>72</v>
      </c>
      <c r="AY16" s="83" t="s">
        <v>63</v>
      </c>
      <c r="AZ16" s="83" t="s">
        <v>72</v>
      </c>
      <c r="BA16" s="83" t="s">
        <v>63</v>
      </c>
      <c r="BB16" s="83" t="s">
        <v>72</v>
      </c>
      <c r="BC16" s="83" t="s">
        <v>73</v>
      </c>
      <c r="BE16" s="83" t="s">
        <v>73</v>
      </c>
      <c r="BG16" s="76" t="s">
        <v>100</v>
      </c>
      <c r="BH16" s="76" t="s">
        <v>60</v>
      </c>
      <c r="BI16" s="76" t="s">
        <v>1414</v>
      </c>
      <c r="BJ16">
        <f t="shared" si="0"/>
        <v>13</v>
      </c>
      <c r="BK16">
        <f t="shared" si="1"/>
        <v>47</v>
      </c>
      <c r="BM16" s="86" t="str">
        <f>_xlfn.XLOOKUP(Form_Responses18111213[[#This Row],[Sekolah School (Cleansed)]],'Quality Check'!$B$11:$B$14,'Quality Check'!$C$11:$C$14,)</f>
        <v>Rural</v>
      </c>
      <c r="BN16" s="86" t="str">
        <f>_xlfn.XLOOKUP(Form_Responses18111213[[#This Row],[Sekolah School (Cleansed)]],'Quality Check'!$B$11:$B$14,'Quality Check'!$D$11:$D$14,)</f>
        <v>Intervention Group (IG)</v>
      </c>
      <c r="BO16" s="87" t="str">
        <f>_xlfn.XLOOKUP(AS16,'Cleansing - Toothpaste Brand'!A:A,'Cleansing - Toothpaste Brand'!B:B,)</f>
        <v>Colgate</v>
      </c>
      <c r="BP16" s="87"/>
      <c r="BQ1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6" s="86" t="str">
        <f>_xlfn.XLOOKUP(AP16,'Cleansing - Response'!E:E,'Cleansing - Response'!F:F,)</f>
        <v>2 days and more</v>
      </c>
      <c r="BS16" s="86"/>
      <c r="BT16" s="86" t="str">
        <f>_xlfn.XLOOKUP(AQ16,'Cleansing - Response'!E:E,'Cleansing - Response'!F:F,)</f>
        <v>2 days and more</v>
      </c>
      <c r="BU16" s="86"/>
      <c r="BV16" s="86" t="str">
        <f t="shared" si="2"/>
        <v>Ya / Yes</v>
      </c>
      <c r="BW16" s="86" t="str">
        <f>_xlfn.XLOOKUP(AT16,'Cleansing - Response'!E:E,'Cleansing - Response'!F:F,)</f>
        <v>Rarely / Sometimes</v>
      </c>
      <c r="BX16" s="86" t="str">
        <f>_xlfn.XLOOKUP(AU16,'Cleansing - Response'!H:H,'Cleansing - Response'!I:I,)</f>
        <v>Not using dental floss</v>
      </c>
      <c r="BY16" s="86" t="str">
        <f>_xlfn.XLOOKUP(AV16,'Cleansing - Response'!K:K,'Cleansing - Response'!L:L,)</f>
        <v>Up to 1 time a day</v>
      </c>
      <c r="BZ16" s="86" t="str">
        <f>_xlfn.XLOOKUP(AW16,'Cleansing - Response'!$N:$N,'Cleansing - Response'!$O:$O,)</f>
        <v>Yes / Sometimes</v>
      </c>
      <c r="CA16" s="86" t="str">
        <f>_xlfn.XLOOKUP(AX16,'Cleansing - Response'!$N:$N,'Cleansing - Response'!$O:$O,)</f>
        <v>Yes / Sometimes</v>
      </c>
      <c r="CB16" s="86" t="str">
        <f>_xlfn.XLOOKUP(AY16,'Cleansing - Response'!$N:$N,'Cleansing - Response'!$O:$O,)</f>
        <v>Yes / Sometimes</v>
      </c>
      <c r="CC16" s="86" t="str">
        <f>_xlfn.XLOOKUP(AZ16,'Cleansing - Response'!$N:$N,'Cleansing - Response'!$O:$O,)</f>
        <v>Yes / Sometimes</v>
      </c>
      <c r="CD16" s="86" t="str">
        <f>_xlfn.XLOOKUP(BA16,'Cleansing - Response'!$N:$N,'Cleansing - Response'!$O:$O,)</f>
        <v>Yes / Sometimes</v>
      </c>
      <c r="CE16" s="86" t="str">
        <f>_xlfn.XLOOKUP(BB16,'Cleansing - Response'!$N:$N,'Cleansing - Response'!$O:$O,)</f>
        <v>Yes / Sometimes</v>
      </c>
      <c r="CF16" s="87" t="str">
        <f>IF(COUNTIF(Form_Responses18111213[[#This Row],[Answer - B7-1]:[Answer - B7-6]], "Yes / Sometimes") &gt; 4, "More than 4 times","Up to 4 times")</f>
        <v>More than 4 times</v>
      </c>
    </row>
    <row r="17" spans="1:84" ht="13.2" x14ac:dyDescent="0.25">
      <c r="A17" s="82">
        <v>45569.429754618061</v>
      </c>
      <c r="B17" s="83" t="s">
        <v>135</v>
      </c>
      <c r="C17" s="84" t="s">
        <v>136</v>
      </c>
      <c r="D17" s="83">
        <v>25.89</v>
      </c>
      <c r="E17" s="83">
        <v>0</v>
      </c>
      <c r="F17" s="83" t="s">
        <v>60</v>
      </c>
      <c r="G17" s="83" t="s">
        <v>76</v>
      </c>
      <c r="H17" s="83" t="s">
        <v>100</v>
      </c>
      <c r="I17" s="83" t="s">
        <v>63</v>
      </c>
      <c r="J17" s="83" t="s">
        <v>64</v>
      </c>
      <c r="K17" s="83" t="s">
        <v>78</v>
      </c>
      <c r="L17" s="83" t="s">
        <v>64</v>
      </c>
      <c r="M17" s="83" t="s">
        <v>78</v>
      </c>
      <c r="N17" s="83" t="s">
        <v>64</v>
      </c>
      <c r="O17" s="83" t="s">
        <v>64</v>
      </c>
      <c r="P17" s="83" t="s">
        <v>64</v>
      </c>
      <c r="Q17" s="83" t="s">
        <v>78</v>
      </c>
      <c r="R17" s="83" t="s">
        <v>64</v>
      </c>
      <c r="S17" s="83" t="s">
        <v>64</v>
      </c>
      <c r="T17" s="83" t="s">
        <v>64</v>
      </c>
      <c r="U17" s="83" t="s">
        <v>78</v>
      </c>
      <c r="V17" s="83" t="s">
        <v>64</v>
      </c>
      <c r="W17" s="83" t="s">
        <v>64</v>
      </c>
      <c r="X17" s="83" t="s">
        <v>64</v>
      </c>
      <c r="Y17" s="83" t="s">
        <v>64</v>
      </c>
      <c r="Z17" s="83" t="s">
        <v>66</v>
      </c>
      <c r="AA17" s="83" t="s">
        <v>66</v>
      </c>
      <c r="AB17" s="83" t="s">
        <v>65</v>
      </c>
      <c r="AC17" s="83" t="s">
        <v>66</v>
      </c>
      <c r="AD17" s="83" t="s">
        <v>66</v>
      </c>
      <c r="AE17" s="83" t="s">
        <v>65</v>
      </c>
      <c r="AF17" s="83" t="s">
        <v>79</v>
      </c>
      <c r="AG17" s="83" t="s">
        <v>66</v>
      </c>
      <c r="AH17" s="83" t="s">
        <v>79</v>
      </c>
      <c r="AI17" s="83" t="s">
        <v>79</v>
      </c>
      <c r="AJ17" s="83" t="s">
        <v>66</v>
      </c>
      <c r="AK17" s="83" t="s">
        <v>66</v>
      </c>
      <c r="AL17" s="83" t="s">
        <v>66</v>
      </c>
      <c r="AM17" s="83" t="s">
        <v>66</v>
      </c>
      <c r="AN17" s="83" t="s">
        <v>66</v>
      </c>
      <c r="AO17" s="83" t="s">
        <v>66</v>
      </c>
      <c r="AP17" s="83" t="s">
        <v>85</v>
      </c>
      <c r="AQ17" s="83" t="s">
        <v>85</v>
      </c>
      <c r="AR17" s="83" t="s">
        <v>63</v>
      </c>
      <c r="AS17" s="83" t="s">
        <v>137</v>
      </c>
      <c r="AT17" s="83" t="s">
        <v>69</v>
      </c>
      <c r="AU17" s="83" t="s">
        <v>70</v>
      </c>
      <c r="AV17" s="83" t="s">
        <v>71</v>
      </c>
      <c r="AW17" s="83" t="s">
        <v>72</v>
      </c>
      <c r="AX17" s="83" t="s">
        <v>72</v>
      </c>
      <c r="AY17" s="83" t="s">
        <v>72</v>
      </c>
      <c r="AZ17" s="83" t="s">
        <v>72</v>
      </c>
      <c r="BA17" s="83" t="s">
        <v>72</v>
      </c>
      <c r="BB17" s="83" t="s">
        <v>72</v>
      </c>
      <c r="BC17" s="83" t="s">
        <v>73</v>
      </c>
      <c r="BE17" s="83" t="s">
        <v>73</v>
      </c>
      <c r="BG17" s="76" t="s">
        <v>100</v>
      </c>
      <c r="BH17" s="76" t="s">
        <v>60</v>
      </c>
      <c r="BI17" s="76" t="s">
        <v>1414</v>
      </c>
      <c r="BJ17">
        <f t="shared" si="0"/>
        <v>13</v>
      </c>
      <c r="BK17">
        <f t="shared" si="1"/>
        <v>48</v>
      </c>
      <c r="BM17" s="86" t="str">
        <f>_xlfn.XLOOKUP(Form_Responses18111213[[#This Row],[Sekolah School (Cleansed)]],'Quality Check'!$B$11:$B$14,'Quality Check'!$C$11:$C$14,)</f>
        <v>Rural</v>
      </c>
      <c r="BN17" s="86" t="str">
        <f>_xlfn.XLOOKUP(Form_Responses18111213[[#This Row],[Sekolah School (Cleansed)]],'Quality Check'!$B$11:$B$14,'Quality Check'!$D$11:$D$14,)</f>
        <v>Intervention Group (IG)</v>
      </c>
      <c r="BO17" s="87" t="str">
        <f>_xlfn.XLOOKUP(AS17,'Cleansing - Toothpaste Brand'!A:A,'Cleansing - Toothpaste Brand'!B:B,)</f>
        <v>Mukmin</v>
      </c>
      <c r="BP17" s="87"/>
      <c r="BQ1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17" s="86" t="str">
        <f>_xlfn.XLOOKUP(AP17,'Cleansing - Response'!E:E,'Cleansing - Response'!F:F,)</f>
        <v>2 days and more</v>
      </c>
      <c r="BS17" s="86"/>
      <c r="BT17" s="86" t="str">
        <f>_xlfn.XLOOKUP(AQ17,'Cleansing - Response'!E:E,'Cleansing - Response'!F:F,)</f>
        <v>2 days and more</v>
      </c>
      <c r="BU17" s="86"/>
      <c r="BV17" s="86" t="str">
        <f t="shared" si="2"/>
        <v>Ya / Yes</v>
      </c>
      <c r="BW17" s="86" t="str">
        <f>_xlfn.XLOOKUP(AT17,'Cleansing - Response'!E:E,'Cleansing - Response'!F:F,)</f>
        <v>Rarely / Sometimes</v>
      </c>
      <c r="BX17" s="86" t="str">
        <f>_xlfn.XLOOKUP(AU17,'Cleansing - Response'!H:H,'Cleansing - Response'!I:I,)</f>
        <v>Sometimes / When in need</v>
      </c>
      <c r="BY17" s="86" t="str">
        <f>_xlfn.XLOOKUP(AV17,'Cleansing - Response'!K:K,'Cleansing - Response'!L:L,)</f>
        <v>Up to 1 time a day</v>
      </c>
      <c r="BZ17" s="86" t="str">
        <f>_xlfn.XLOOKUP(AW17,'Cleansing - Response'!$N:$N,'Cleansing - Response'!$O:$O,)</f>
        <v>Yes / Sometimes</v>
      </c>
      <c r="CA17" s="86" t="str">
        <f>_xlfn.XLOOKUP(AX17,'Cleansing - Response'!$N:$N,'Cleansing - Response'!$O:$O,)</f>
        <v>Yes / Sometimes</v>
      </c>
      <c r="CB17" s="86" t="str">
        <f>_xlfn.XLOOKUP(AY17,'Cleansing - Response'!$N:$N,'Cleansing - Response'!$O:$O,)</f>
        <v>Yes / Sometimes</v>
      </c>
      <c r="CC17" s="86" t="str">
        <f>_xlfn.XLOOKUP(AZ17,'Cleansing - Response'!$N:$N,'Cleansing - Response'!$O:$O,)</f>
        <v>Yes / Sometimes</v>
      </c>
      <c r="CD17" s="86" t="str">
        <f>_xlfn.XLOOKUP(BA17,'Cleansing - Response'!$N:$N,'Cleansing - Response'!$O:$O,)</f>
        <v>Yes / Sometimes</v>
      </c>
      <c r="CE17" s="86" t="str">
        <f>_xlfn.XLOOKUP(BB17,'Cleansing - Response'!$N:$N,'Cleansing - Response'!$O:$O,)</f>
        <v>Yes / Sometimes</v>
      </c>
      <c r="CF17" s="87" t="str">
        <f>IF(COUNTIF(Form_Responses18111213[[#This Row],[Answer - B7-1]:[Answer - B7-6]], "Yes / Sometimes") &gt; 4, "More than 4 times","Up to 4 times")</f>
        <v>More than 4 times</v>
      </c>
    </row>
    <row r="18" spans="1:84" ht="13.2" x14ac:dyDescent="0.25">
      <c r="A18" s="82">
        <v>45569.432930717594</v>
      </c>
      <c r="B18" s="83" t="s">
        <v>138</v>
      </c>
      <c r="C18" s="84" t="s">
        <v>139</v>
      </c>
      <c r="D18" s="83">
        <v>0</v>
      </c>
      <c r="E18" s="83">
        <v>0</v>
      </c>
      <c r="F18" s="83" t="s">
        <v>60</v>
      </c>
      <c r="G18" s="83" t="s">
        <v>76</v>
      </c>
      <c r="H18" s="83" t="s">
        <v>108</v>
      </c>
      <c r="I18" s="83" t="s">
        <v>63</v>
      </c>
      <c r="J18" s="83" t="s">
        <v>64</v>
      </c>
      <c r="K18" s="83" t="s">
        <v>64</v>
      </c>
      <c r="L18" s="83" t="s">
        <v>64</v>
      </c>
      <c r="M18" s="83" t="s">
        <v>78</v>
      </c>
      <c r="N18" s="83" t="s">
        <v>64</v>
      </c>
      <c r="O18" s="83" t="s">
        <v>64</v>
      </c>
      <c r="P18" s="83" t="s">
        <v>84</v>
      </c>
      <c r="Q18" s="83" t="s">
        <v>64</v>
      </c>
      <c r="R18" s="83" t="s">
        <v>64</v>
      </c>
      <c r="S18" s="83" t="s">
        <v>64</v>
      </c>
      <c r="T18" s="83" t="s">
        <v>64</v>
      </c>
      <c r="U18" s="83" t="s">
        <v>64</v>
      </c>
      <c r="V18" s="83" t="s">
        <v>64</v>
      </c>
      <c r="W18" s="83" t="s">
        <v>64</v>
      </c>
      <c r="X18" s="83" t="s">
        <v>64</v>
      </c>
      <c r="Y18" s="83" t="s">
        <v>64</v>
      </c>
      <c r="Z18" s="83" t="s">
        <v>66</v>
      </c>
      <c r="AA18" s="83" t="s">
        <v>65</v>
      </c>
      <c r="AB18" s="83" t="s">
        <v>66</v>
      </c>
      <c r="AC18" s="83" t="s">
        <v>66</v>
      </c>
      <c r="AD18" s="83" t="s">
        <v>66</v>
      </c>
      <c r="AE18" s="83" t="s">
        <v>66</v>
      </c>
      <c r="AF18" s="83" t="s">
        <v>65</v>
      </c>
      <c r="AG18" s="83" t="s">
        <v>65</v>
      </c>
      <c r="AH18" s="83" t="s">
        <v>65</v>
      </c>
      <c r="AI18" s="83" t="s">
        <v>101</v>
      </c>
      <c r="AJ18" s="83" t="s">
        <v>65</v>
      </c>
      <c r="AK18" s="83" t="s">
        <v>65</v>
      </c>
      <c r="AL18" s="83" t="s">
        <v>65</v>
      </c>
      <c r="AM18" s="83" t="s">
        <v>66</v>
      </c>
      <c r="AN18" s="83" t="s">
        <v>65</v>
      </c>
      <c r="AO18" s="83" t="s">
        <v>65</v>
      </c>
      <c r="AP18" s="83" t="s">
        <v>67</v>
      </c>
      <c r="AQ18" s="83" t="s">
        <v>67</v>
      </c>
      <c r="AR18" s="83" t="s">
        <v>63</v>
      </c>
      <c r="AS18" s="83" t="s">
        <v>68</v>
      </c>
      <c r="AT18" s="83" t="s">
        <v>69</v>
      </c>
      <c r="AU18" s="83" t="s">
        <v>80</v>
      </c>
      <c r="AV18" s="83" t="s">
        <v>132</v>
      </c>
      <c r="AW18" s="83" t="s">
        <v>73</v>
      </c>
      <c r="AX18" s="83" t="s">
        <v>72</v>
      </c>
      <c r="AY18" s="83" t="s">
        <v>72</v>
      </c>
      <c r="AZ18" s="83" t="s">
        <v>72</v>
      </c>
      <c r="BA18" s="83" t="s">
        <v>72</v>
      </c>
      <c r="BB18" s="83" t="s">
        <v>73</v>
      </c>
      <c r="BC18" s="83" t="s">
        <v>73</v>
      </c>
      <c r="BE18" s="83" t="s">
        <v>73</v>
      </c>
      <c r="BG18" s="76" t="s">
        <v>100</v>
      </c>
      <c r="BH18" s="76" t="s">
        <v>60</v>
      </c>
      <c r="BI18" s="76" t="s">
        <v>1414</v>
      </c>
      <c r="BJ18">
        <f t="shared" si="0"/>
        <v>15</v>
      </c>
      <c r="BK18">
        <f t="shared" si="1"/>
        <v>58</v>
      </c>
      <c r="BM18" s="86" t="str">
        <f>_xlfn.XLOOKUP(Form_Responses18111213[[#This Row],[Sekolah School (Cleansed)]],'Quality Check'!$B$11:$B$14,'Quality Check'!$C$11:$C$14,)</f>
        <v>Rural</v>
      </c>
      <c r="BN18" s="86" t="str">
        <f>_xlfn.XLOOKUP(Form_Responses18111213[[#This Row],[Sekolah School (Cleansed)]],'Quality Check'!$B$11:$B$14,'Quality Check'!$D$11:$D$14,)</f>
        <v>Intervention Group (IG)</v>
      </c>
      <c r="BO18" s="87" t="str">
        <f>_xlfn.XLOOKUP(AS18,'Cleansing - Toothpaste Brand'!A:A,'Cleansing - Toothpaste Brand'!B:B,)</f>
        <v>Colgate</v>
      </c>
      <c r="BP18" s="87"/>
      <c r="BQ1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8" s="86" t="str">
        <f>_xlfn.XLOOKUP(AP18,'Cleansing - Response'!E:E,'Cleansing - Response'!F:F,)</f>
        <v>2 days and more</v>
      </c>
      <c r="BS18" s="86"/>
      <c r="BT18" s="86" t="str">
        <f>_xlfn.XLOOKUP(AQ18,'Cleansing - Response'!E:E,'Cleansing - Response'!F:F,)</f>
        <v>2 days and more</v>
      </c>
      <c r="BU18" s="86"/>
      <c r="BV18" s="86" t="str">
        <f t="shared" si="2"/>
        <v>Ya / Yes</v>
      </c>
      <c r="BW18" s="86" t="str">
        <f>_xlfn.XLOOKUP(AT18,'Cleansing - Response'!E:E,'Cleansing - Response'!F:F,)</f>
        <v>Rarely / Sometimes</v>
      </c>
      <c r="BX18" s="86" t="str">
        <f>_xlfn.XLOOKUP(AU18,'Cleansing - Response'!H:H,'Cleansing - Response'!I:I,)</f>
        <v>Using dental floss at least once</v>
      </c>
      <c r="BY18" s="86" t="str">
        <f>_xlfn.XLOOKUP(AV18,'Cleansing - Response'!K:K,'Cleansing - Response'!L:L,)</f>
        <v>Up to 1 time a day</v>
      </c>
      <c r="BZ18" s="86" t="str">
        <f>_xlfn.XLOOKUP(AW18,'Cleansing - Response'!$N:$N,'Cleansing - Response'!$O:$O,)</f>
        <v>No</v>
      </c>
      <c r="CA18" s="86" t="str">
        <f>_xlfn.XLOOKUP(AX18,'Cleansing - Response'!$N:$N,'Cleansing - Response'!$O:$O,)</f>
        <v>Yes / Sometimes</v>
      </c>
      <c r="CB18" s="86" t="str">
        <f>_xlfn.XLOOKUP(AY18,'Cleansing - Response'!$N:$N,'Cleansing - Response'!$O:$O,)</f>
        <v>Yes / Sometimes</v>
      </c>
      <c r="CC18" s="86" t="str">
        <f>_xlfn.XLOOKUP(AZ18,'Cleansing - Response'!$N:$N,'Cleansing - Response'!$O:$O,)</f>
        <v>Yes / Sometimes</v>
      </c>
      <c r="CD18" s="86" t="str">
        <f>_xlfn.XLOOKUP(BA18,'Cleansing - Response'!$N:$N,'Cleansing - Response'!$O:$O,)</f>
        <v>Yes / Sometimes</v>
      </c>
      <c r="CE18" s="86" t="str">
        <f>_xlfn.XLOOKUP(BB18,'Cleansing - Response'!$N:$N,'Cleansing - Response'!$O:$O,)</f>
        <v>No</v>
      </c>
      <c r="CF18" s="87" t="str">
        <f>IF(COUNTIF(Form_Responses18111213[[#This Row],[Answer - B7-1]:[Answer - B7-6]], "Yes / Sometimes") &gt; 4, "More than 4 times","Up to 4 times")</f>
        <v>Up to 4 times</v>
      </c>
    </row>
    <row r="19" spans="1:84" ht="13.2" x14ac:dyDescent="0.25">
      <c r="A19" s="82">
        <v>45569.433072928237</v>
      </c>
      <c r="B19" s="83" t="s">
        <v>140</v>
      </c>
      <c r="C19" s="84" t="s">
        <v>141</v>
      </c>
      <c r="D19" s="83">
        <v>50.89</v>
      </c>
      <c r="E19" s="83">
        <v>0.08</v>
      </c>
      <c r="F19" s="83" t="s">
        <v>60</v>
      </c>
      <c r="G19" s="83" t="s">
        <v>76</v>
      </c>
      <c r="H19" s="83" t="s">
        <v>100</v>
      </c>
      <c r="I19" s="83" t="s">
        <v>63</v>
      </c>
      <c r="J19" s="83" t="s">
        <v>64</v>
      </c>
      <c r="K19" s="83" t="s">
        <v>64</v>
      </c>
      <c r="L19" s="83" t="s">
        <v>64</v>
      </c>
      <c r="M19" s="83" t="s">
        <v>78</v>
      </c>
      <c r="N19" s="83" t="s">
        <v>64</v>
      </c>
      <c r="O19" s="83" t="s">
        <v>78</v>
      </c>
      <c r="P19" s="83" t="s">
        <v>84</v>
      </c>
      <c r="Q19" s="83" t="s">
        <v>78</v>
      </c>
      <c r="R19" s="83" t="s">
        <v>64</v>
      </c>
      <c r="S19" s="83" t="s">
        <v>64</v>
      </c>
      <c r="T19" s="83" t="s">
        <v>84</v>
      </c>
      <c r="U19" s="83" t="s">
        <v>84</v>
      </c>
      <c r="V19" s="83" t="s">
        <v>64</v>
      </c>
      <c r="W19" s="83" t="s">
        <v>64</v>
      </c>
      <c r="X19" s="83" t="s">
        <v>64</v>
      </c>
      <c r="Y19" s="83" t="s">
        <v>64</v>
      </c>
      <c r="Z19" s="83" t="s">
        <v>66</v>
      </c>
      <c r="AA19" s="83" t="s">
        <v>65</v>
      </c>
      <c r="AB19" s="83" t="s">
        <v>66</v>
      </c>
      <c r="AC19" s="83" t="s">
        <v>65</v>
      </c>
      <c r="AD19" s="83" t="s">
        <v>66</v>
      </c>
      <c r="AE19" s="83" t="s">
        <v>66</v>
      </c>
      <c r="AF19" s="83" t="s">
        <v>79</v>
      </c>
      <c r="AG19" s="83" t="s">
        <v>66</v>
      </c>
      <c r="AH19" s="83" t="s">
        <v>79</v>
      </c>
      <c r="AI19" s="83" t="s">
        <v>79</v>
      </c>
      <c r="AJ19" s="83" t="s">
        <v>66</v>
      </c>
      <c r="AK19" s="83" t="s">
        <v>66</v>
      </c>
      <c r="AL19" s="83" t="s">
        <v>66</v>
      </c>
      <c r="AM19" s="83" t="s">
        <v>66</v>
      </c>
      <c r="AN19" s="83" t="s">
        <v>66</v>
      </c>
      <c r="AO19" s="83" t="s">
        <v>66</v>
      </c>
      <c r="AP19" s="83" t="s">
        <v>67</v>
      </c>
      <c r="AQ19" s="83" t="s">
        <v>80</v>
      </c>
      <c r="AR19" s="83" t="s">
        <v>63</v>
      </c>
      <c r="AS19" s="83" t="s">
        <v>142</v>
      </c>
      <c r="AT19" s="83" t="s">
        <v>69</v>
      </c>
      <c r="AU19" s="83" t="s">
        <v>80</v>
      </c>
      <c r="AV19" s="83" t="s">
        <v>71</v>
      </c>
      <c r="AW19" s="83" t="s">
        <v>63</v>
      </c>
      <c r="AX19" s="83" t="s">
        <v>73</v>
      </c>
      <c r="AY19" s="83" t="s">
        <v>73</v>
      </c>
      <c r="AZ19" s="83" t="s">
        <v>63</v>
      </c>
      <c r="BA19" s="83" t="s">
        <v>73</v>
      </c>
      <c r="BB19" s="83" t="s">
        <v>73</v>
      </c>
      <c r="BC19" s="83" t="s">
        <v>73</v>
      </c>
      <c r="BE19" s="83" t="s">
        <v>73</v>
      </c>
      <c r="BG19" s="76" t="s">
        <v>100</v>
      </c>
      <c r="BH19" s="76" t="s">
        <v>60</v>
      </c>
      <c r="BI19" s="76" t="s">
        <v>1414</v>
      </c>
      <c r="BJ19">
        <f t="shared" si="0"/>
        <v>11</v>
      </c>
      <c r="BK19">
        <f t="shared" si="1"/>
        <v>48</v>
      </c>
      <c r="BM19" s="86" t="str">
        <f>_xlfn.XLOOKUP(Form_Responses18111213[[#This Row],[Sekolah School (Cleansed)]],'Quality Check'!$B$11:$B$14,'Quality Check'!$C$11:$C$14,)</f>
        <v>Rural</v>
      </c>
      <c r="BN19" s="86" t="str">
        <f>_xlfn.XLOOKUP(Form_Responses18111213[[#This Row],[Sekolah School (Cleansed)]],'Quality Check'!$B$11:$B$14,'Quality Check'!$D$11:$D$14,)</f>
        <v>Intervention Group (IG)</v>
      </c>
      <c r="BO19" s="87" t="str">
        <f>_xlfn.XLOOKUP(AS19,'Cleansing - Toothpaste Brand'!A:A,'Cleansing - Toothpaste Brand'!B:B,)</f>
        <v>Fresh and White</v>
      </c>
      <c r="BP19" s="87"/>
      <c r="BQ1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9" s="86" t="str">
        <f>_xlfn.XLOOKUP(AP19,'Cleansing - Response'!E:E,'Cleansing - Response'!F:F,)</f>
        <v>2 days and more</v>
      </c>
      <c r="BS19" s="86"/>
      <c r="BT19" s="86" t="str">
        <f>_xlfn.XLOOKUP(AQ19,'Cleansing - Response'!E:E,'Cleansing - Response'!F:F,)</f>
        <v>Less than 2 days</v>
      </c>
      <c r="BU19" s="86"/>
      <c r="BV19" s="86" t="str">
        <f t="shared" si="2"/>
        <v>Ya / Yes</v>
      </c>
      <c r="BW19" s="86" t="str">
        <f>_xlfn.XLOOKUP(AT19,'Cleansing - Response'!E:E,'Cleansing - Response'!F:F,)</f>
        <v>Rarely / Sometimes</v>
      </c>
      <c r="BX19" s="86" t="str">
        <f>_xlfn.XLOOKUP(AU19,'Cleansing - Response'!H:H,'Cleansing - Response'!I:I,)</f>
        <v>Using dental floss at least once</v>
      </c>
      <c r="BY19" s="86" t="str">
        <f>_xlfn.XLOOKUP(AV19,'Cleansing - Response'!K:K,'Cleansing - Response'!L:L,)</f>
        <v>Up to 1 time a day</v>
      </c>
      <c r="BZ19" s="86" t="str">
        <f>_xlfn.XLOOKUP(AW19,'Cleansing - Response'!$N:$N,'Cleansing - Response'!$O:$O,)</f>
        <v>Yes / Sometimes</v>
      </c>
      <c r="CA19" s="86" t="str">
        <f>_xlfn.XLOOKUP(AX19,'Cleansing - Response'!$N:$N,'Cleansing - Response'!$O:$O,)</f>
        <v>No</v>
      </c>
      <c r="CB19" s="86" t="str">
        <f>_xlfn.XLOOKUP(AY19,'Cleansing - Response'!$N:$N,'Cleansing - Response'!$O:$O,)</f>
        <v>No</v>
      </c>
      <c r="CC19" s="86" t="str">
        <f>_xlfn.XLOOKUP(AZ19,'Cleansing - Response'!$N:$N,'Cleansing - Response'!$O:$O,)</f>
        <v>Yes / Sometimes</v>
      </c>
      <c r="CD19" s="86" t="str">
        <f>_xlfn.XLOOKUP(BA19,'Cleansing - Response'!$N:$N,'Cleansing - Response'!$O:$O,)</f>
        <v>No</v>
      </c>
      <c r="CE19" s="86" t="str">
        <f>_xlfn.XLOOKUP(BB19,'Cleansing - Response'!$N:$N,'Cleansing - Response'!$O:$O,)</f>
        <v>No</v>
      </c>
      <c r="CF19" s="87" t="str">
        <f>IF(COUNTIF(Form_Responses18111213[[#This Row],[Answer - B7-1]:[Answer - B7-6]], "Yes / Sometimes") &gt; 4, "More than 4 times","Up to 4 times")</f>
        <v>Up to 4 times</v>
      </c>
    </row>
    <row r="20" spans="1:84" ht="13.2" x14ac:dyDescent="0.25">
      <c r="A20" s="82">
        <v>45569.437654490743</v>
      </c>
      <c r="B20" s="83" t="s">
        <v>143</v>
      </c>
      <c r="C20" s="84" t="s">
        <v>144</v>
      </c>
      <c r="D20" s="83">
        <v>60.71</v>
      </c>
      <c r="E20" s="83">
        <v>0.08</v>
      </c>
      <c r="F20" s="83" t="s">
        <v>60</v>
      </c>
      <c r="G20" s="83" t="s">
        <v>76</v>
      </c>
      <c r="H20" s="83" t="s">
        <v>100</v>
      </c>
      <c r="I20" s="83" t="s">
        <v>63</v>
      </c>
      <c r="J20" s="83" t="s">
        <v>145</v>
      </c>
      <c r="K20" s="83" t="s">
        <v>78</v>
      </c>
      <c r="L20" s="83" t="s">
        <v>64</v>
      </c>
      <c r="M20" s="83" t="s">
        <v>84</v>
      </c>
      <c r="N20" s="83" t="s">
        <v>64</v>
      </c>
      <c r="O20" s="83" t="s">
        <v>64</v>
      </c>
      <c r="P20" s="83" t="s">
        <v>84</v>
      </c>
      <c r="Q20" s="83" t="s">
        <v>64</v>
      </c>
      <c r="R20" s="83" t="s">
        <v>64</v>
      </c>
      <c r="S20" s="83" t="s">
        <v>64</v>
      </c>
      <c r="T20" s="83" t="s">
        <v>78</v>
      </c>
      <c r="U20" s="83" t="s">
        <v>64</v>
      </c>
      <c r="V20" s="83" t="s">
        <v>64</v>
      </c>
      <c r="W20" s="83" t="s">
        <v>64</v>
      </c>
      <c r="X20" s="83" t="s">
        <v>64</v>
      </c>
      <c r="Y20" s="83" t="s">
        <v>64</v>
      </c>
      <c r="Z20" s="83" t="s">
        <v>66</v>
      </c>
      <c r="AA20" s="83" t="s">
        <v>65</v>
      </c>
      <c r="AB20" s="83" t="s">
        <v>66</v>
      </c>
      <c r="AC20" s="83" t="s">
        <v>79</v>
      </c>
      <c r="AD20" s="83" t="s">
        <v>66</v>
      </c>
      <c r="AE20" s="83" t="s">
        <v>66</v>
      </c>
      <c r="AF20" s="83" t="s">
        <v>66</v>
      </c>
      <c r="AG20" s="83" t="s">
        <v>65</v>
      </c>
      <c r="AH20" s="83" t="s">
        <v>65</v>
      </c>
      <c r="AI20" s="83" t="s">
        <v>101</v>
      </c>
      <c r="AJ20" s="83" t="s">
        <v>65</v>
      </c>
      <c r="AK20" s="83" t="s">
        <v>65</v>
      </c>
      <c r="AL20" s="83" t="s">
        <v>66</v>
      </c>
      <c r="AM20" s="83" t="s">
        <v>66</v>
      </c>
      <c r="AN20" s="83" t="s">
        <v>66</v>
      </c>
      <c r="AO20" s="83" t="s">
        <v>66</v>
      </c>
      <c r="AP20" s="83" t="s">
        <v>67</v>
      </c>
      <c r="AQ20" s="83" t="s">
        <v>67</v>
      </c>
      <c r="AR20" s="83" t="s">
        <v>86</v>
      </c>
      <c r="AS20" s="83" t="s">
        <v>68</v>
      </c>
      <c r="AT20" s="83" t="s">
        <v>87</v>
      </c>
      <c r="AU20" s="83" t="s">
        <v>93</v>
      </c>
      <c r="AV20" s="83" t="s">
        <v>71</v>
      </c>
      <c r="AW20" s="83" t="s">
        <v>73</v>
      </c>
      <c r="AX20" s="83" t="s">
        <v>73</v>
      </c>
      <c r="AY20" s="83" t="s">
        <v>73</v>
      </c>
      <c r="AZ20" s="83" t="s">
        <v>73</v>
      </c>
      <c r="BA20" s="83" t="s">
        <v>73</v>
      </c>
      <c r="BB20" s="83" t="s">
        <v>73</v>
      </c>
      <c r="BC20" s="83" t="s">
        <v>73</v>
      </c>
      <c r="BD20" s="83" t="s">
        <v>146</v>
      </c>
      <c r="BE20" s="83" t="s">
        <v>73</v>
      </c>
      <c r="BG20" s="76" t="s">
        <v>100</v>
      </c>
      <c r="BH20" s="76" t="s">
        <v>60</v>
      </c>
      <c r="BI20" s="76" t="s">
        <v>1414</v>
      </c>
      <c r="BJ20">
        <f t="shared" si="0"/>
        <v>11</v>
      </c>
      <c r="BK20">
        <f t="shared" si="1"/>
        <v>53</v>
      </c>
      <c r="BM20" s="86" t="str">
        <f>_xlfn.XLOOKUP(Form_Responses18111213[[#This Row],[Sekolah School (Cleansed)]],'Quality Check'!$B$11:$B$14,'Quality Check'!$C$11:$C$14,)</f>
        <v>Rural</v>
      </c>
      <c r="BN20" s="86" t="str">
        <f>_xlfn.XLOOKUP(Form_Responses18111213[[#This Row],[Sekolah School (Cleansed)]],'Quality Check'!$B$11:$B$14,'Quality Check'!$D$11:$D$14,)</f>
        <v>Intervention Group (IG)</v>
      </c>
      <c r="BO20" s="87" t="str">
        <f>_xlfn.XLOOKUP(AS20,'Cleansing - Toothpaste Brand'!A:A,'Cleansing - Toothpaste Brand'!B:B,)</f>
        <v>Colgate</v>
      </c>
      <c r="BP20" s="87"/>
      <c r="BQ2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0" s="86" t="str">
        <f>_xlfn.XLOOKUP(AP20,'Cleansing - Response'!E:E,'Cleansing - Response'!F:F,)</f>
        <v>2 days and more</v>
      </c>
      <c r="BS20" s="86"/>
      <c r="BT20" s="86" t="str">
        <f>_xlfn.XLOOKUP(AQ20,'Cleansing - Response'!E:E,'Cleansing - Response'!F:F,)</f>
        <v>2 days and more</v>
      </c>
      <c r="BU20" s="86"/>
      <c r="BV20" s="86" t="str">
        <f t="shared" si="2"/>
        <v>Ya / Yes</v>
      </c>
      <c r="BW20" s="86" t="str">
        <f>_xlfn.XLOOKUP(AT20,'Cleansing - Response'!E:E,'Cleansing - Response'!F:F,)</f>
        <v>Always</v>
      </c>
      <c r="BX20" s="86" t="str">
        <f>_xlfn.XLOOKUP(AU20,'Cleansing - Response'!H:H,'Cleansing - Response'!I:I,)</f>
        <v>Not using dental floss</v>
      </c>
      <c r="BY20" s="86" t="str">
        <f>_xlfn.XLOOKUP(AV20,'Cleansing - Response'!K:K,'Cleansing - Response'!L:L,)</f>
        <v>Up to 1 time a day</v>
      </c>
      <c r="BZ20" s="86" t="str">
        <f>_xlfn.XLOOKUP(AW20,'Cleansing - Response'!$N:$N,'Cleansing - Response'!$O:$O,)</f>
        <v>No</v>
      </c>
      <c r="CA20" s="86" t="str">
        <f>_xlfn.XLOOKUP(AX20,'Cleansing - Response'!$N:$N,'Cleansing - Response'!$O:$O,)</f>
        <v>No</v>
      </c>
      <c r="CB20" s="86" t="str">
        <f>_xlfn.XLOOKUP(AY20,'Cleansing - Response'!$N:$N,'Cleansing - Response'!$O:$O,)</f>
        <v>No</v>
      </c>
      <c r="CC20" s="86" t="str">
        <f>_xlfn.XLOOKUP(AZ20,'Cleansing - Response'!$N:$N,'Cleansing - Response'!$O:$O,)</f>
        <v>No</v>
      </c>
      <c r="CD20" s="86" t="str">
        <f>_xlfn.XLOOKUP(BA20,'Cleansing - Response'!$N:$N,'Cleansing - Response'!$O:$O,)</f>
        <v>No</v>
      </c>
      <c r="CE20" s="86" t="str">
        <f>_xlfn.XLOOKUP(BB20,'Cleansing - Response'!$N:$N,'Cleansing - Response'!$O:$O,)</f>
        <v>No</v>
      </c>
      <c r="CF20" s="87" t="str">
        <f>IF(COUNTIF(Form_Responses18111213[[#This Row],[Answer - B7-1]:[Answer - B7-6]], "Yes / Sometimes") &gt; 4, "More than 4 times","Up to 4 times")</f>
        <v>Up to 4 times</v>
      </c>
    </row>
    <row r="21" spans="1:84" ht="13.2" x14ac:dyDescent="0.25">
      <c r="A21" s="82">
        <v>45569.437927766208</v>
      </c>
      <c r="B21" s="83" t="s">
        <v>147</v>
      </c>
      <c r="C21" s="84" t="s">
        <v>148</v>
      </c>
      <c r="D21" s="83">
        <v>12.5</v>
      </c>
      <c r="E21" s="83">
        <v>0</v>
      </c>
      <c r="F21" s="83" t="s">
        <v>60</v>
      </c>
      <c r="G21" s="83" t="s">
        <v>76</v>
      </c>
      <c r="H21" s="83" t="s">
        <v>62</v>
      </c>
      <c r="I21" s="83" t="s">
        <v>63</v>
      </c>
      <c r="J21" s="83" t="s">
        <v>64</v>
      </c>
      <c r="K21" s="83" t="s">
        <v>64</v>
      </c>
      <c r="L21" s="83" t="s">
        <v>64</v>
      </c>
      <c r="M21" s="83" t="s">
        <v>84</v>
      </c>
      <c r="N21" s="83" t="s">
        <v>64</v>
      </c>
      <c r="O21" s="83" t="s">
        <v>64</v>
      </c>
      <c r="P21" s="83" t="s">
        <v>84</v>
      </c>
      <c r="Q21" s="83" t="s">
        <v>64</v>
      </c>
      <c r="R21" s="83" t="s">
        <v>64</v>
      </c>
      <c r="S21" s="83" t="s">
        <v>84</v>
      </c>
      <c r="T21" s="83" t="s">
        <v>64</v>
      </c>
      <c r="U21" s="83" t="s">
        <v>84</v>
      </c>
      <c r="V21" s="83" t="s">
        <v>84</v>
      </c>
      <c r="W21" s="83" t="s">
        <v>84</v>
      </c>
      <c r="X21" s="83" t="s">
        <v>78</v>
      </c>
      <c r="Y21" s="83" t="s">
        <v>78</v>
      </c>
      <c r="Z21" s="83" t="s">
        <v>66</v>
      </c>
      <c r="AA21" s="83" t="s">
        <v>65</v>
      </c>
      <c r="AB21" s="83" t="s">
        <v>79</v>
      </c>
      <c r="AC21" s="83" t="s">
        <v>66</v>
      </c>
      <c r="AD21" s="83" t="s">
        <v>66</v>
      </c>
      <c r="AE21" s="83" t="s">
        <v>66</v>
      </c>
      <c r="AF21" s="83" t="s">
        <v>79</v>
      </c>
      <c r="AG21" s="83" t="s">
        <v>65</v>
      </c>
      <c r="AH21" s="83" t="s">
        <v>66</v>
      </c>
      <c r="AI21" s="83" t="s">
        <v>101</v>
      </c>
      <c r="AJ21" s="83" t="s">
        <v>79</v>
      </c>
      <c r="AK21" s="83" t="s">
        <v>65</v>
      </c>
      <c r="AL21" s="83" t="s">
        <v>66</v>
      </c>
      <c r="AM21" s="83" t="s">
        <v>66</v>
      </c>
      <c r="AN21" s="83" t="s">
        <v>66</v>
      </c>
      <c r="AO21" s="83" t="s">
        <v>66</v>
      </c>
      <c r="AP21" s="83" t="s">
        <v>67</v>
      </c>
      <c r="AQ21" s="83" t="s">
        <v>67</v>
      </c>
      <c r="AR21" s="83" t="s">
        <v>86</v>
      </c>
      <c r="AS21" s="83" t="s">
        <v>68</v>
      </c>
      <c r="AT21" s="83" t="s">
        <v>69</v>
      </c>
      <c r="AU21" s="83" t="s">
        <v>93</v>
      </c>
      <c r="AV21" s="83" t="s">
        <v>71</v>
      </c>
      <c r="AW21" s="83" t="s">
        <v>72</v>
      </c>
      <c r="AX21" s="83" t="s">
        <v>63</v>
      </c>
      <c r="AY21" s="83" t="s">
        <v>72</v>
      </c>
      <c r="AZ21" s="83" t="s">
        <v>63</v>
      </c>
      <c r="BA21" s="83" t="s">
        <v>73</v>
      </c>
      <c r="BB21" s="83" t="s">
        <v>72</v>
      </c>
      <c r="BC21" s="83" t="s">
        <v>73</v>
      </c>
      <c r="BE21" s="83" t="s">
        <v>73</v>
      </c>
      <c r="BG21" s="76" t="s">
        <v>100</v>
      </c>
      <c r="BH21" s="76" t="s">
        <v>60</v>
      </c>
      <c r="BI21" s="76" t="s">
        <v>1414</v>
      </c>
      <c r="BJ21">
        <f t="shared" si="0"/>
        <v>8</v>
      </c>
      <c r="BK21">
        <f t="shared" si="1"/>
        <v>49</v>
      </c>
      <c r="BM21" s="86" t="str">
        <f>_xlfn.XLOOKUP(Form_Responses18111213[[#This Row],[Sekolah School (Cleansed)]],'Quality Check'!$B$11:$B$14,'Quality Check'!$C$11:$C$14,)</f>
        <v>Rural</v>
      </c>
      <c r="BN21" s="86" t="str">
        <f>_xlfn.XLOOKUP(Form_Responses18111213[[#This Row],[Sekolah School (Cleansed)]],'Quality Check'!$B$11:$B$14,'Quality Check'!$D$11:$D$14,)</f>
        <v>Intervention Group (IG)</v>
      </c>
      <c r="BO21" s="87" t="str">
        <f>_xlfn.XLOOKUP(AS21,'Cleansing - Toothpaste Brand'!A:A,'Cleansing - Toothpaste Brand'!B:B,)</f>
        <v>Colgate</v>
      </c>
      <c r="BP21" s="87"/>
      <c r="BQ2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1" s="86" t="str">
        <f>_xlfn.XLOOKUP(AP21,'Cleansing - Response'!E:E,'Cleansing - Response'!F:F,)</f>
        <v>2 days and more</v>
      </c>
      <c r="BS21" s="86"/>
      <c r="BT21" s="86" t="str">
        <f>_xlfn.XLOOKUP(AQ21,'Cleansing - Response'!E:E,'Cleansing - Response'!F:F,)</f>
        <v>2 days and more</v>
      </c>
      <c r="BU21" s="86"/>
      <c r="BV21" s="86" t="str">
        <f t="shared" si="2"/>
        <v>Ya / Yes</v>
      </c>
      <c r="BW21" s="86" t="str">
        <f>_xlfn.XLOOKUP(AT21,'Cleansing - Response'!E:E,'Cleansing - Response'!F:F,)</f>
        <v>Rarely / Sometimes</v>
      </c>
      <c r="BX21" s="86" t="str">
        <f>_xlfn.XLOOKUP(AU21,'Cleansing - Response'!H:H,'Cleansing - Response'!I:I,)</f>
        <v>Not using dental floss</v>
      </c>
      <c r="BY21" s="86" t="str">
        <f>_xlfn.XLOOKUP(AV21,'Cleansing - Response'!K:K,'Cleansing - Response'!L:L,)</f>
        <v>Up to 1 time a day</v>
      </c>
      <c r="BZ21" s="86" t="str">
        <f>_xlfn.XLOOKUP(AW21,'Cleansing - Response'!$N:$N,'Cleansing - Response'!$O:$O,)</f>
        <v>Yes / Sometimes</v>
      </c>
      <c r="CA21" s="86" t="str">
        <f>_xlfn.XLOOKUP(AX21,'Cleansing - Response'!$N:$N,'Cleansing - Response'!$O:$O,)</f>
        <v>Yes / Sometimes</v>
      </c>
      <c r="CB21" s="86" t="str">
        <f>_xlfn.XLOOKUP(AY21,'Cleansing - Response'!$N:$N,'Cleansing - Response'!$O:$O,)</f>
        <v>Yes / Sometimes</v>
      </c>
      <c r="CC21" s="86" t="str">
        <f>_xlfn.XLOOKUP(AZ21,'Cleansing - Response'!$N:$N,'Cleansing - Response'!$O:$O,)</f>
        <v>Yes / Sometimes</v>
      </c>
      <c r="CD21" s="86" t="str">
        <f>_xlfn.XLOOKUP(BA21,'Cleansing - Response'!$N:$N,'Cleansing - Response'!$O:$O,)</f>
        <v>No</v>
      </c>
      <c r="CE21" s="86" t="str">
        <f>_xlfn.XLOOKUP(BB21,'Cleansing - Response'!$N:$N,'Cleansing - Response'!$O:$O,)</f>
        <v>Yes / Sometimes</v>
      </c>
      <c r="CF21" s="87" t="str">
        <f>IF(COUNTIF(Form_Responses18111213[[#This Row],[Answer - B7-1]:[Answer - B7-6]], "Yes / Sometimes") &gt; 4, "More than 4 times","Up to 4 times")</f>
        <v>More than 4 times</v>
      </c>
    </row>
    <row r="22" spans="1:84" ht="13.2" x14ac:dyDescent="0.25">
      <c r="A22" s="82">
        <v>45569.43930943287</v>
      </c>
      <c r="B22" s="83" t="s">
        <v>149</v>
      </c>
      <c r="C22" s="84" t="s">
        <v>150</v>
      </c>
      <c r="D22" s="83">
        <v>0</v>
      </c>
      <c r="E22" s="83">
        <v>0</v>
      </c>
      <c r="F22" s="83" t="s">
        <v>114</v>
      </c>
      <c r="G22" s="83" t="s">
        <v>76</v>
      </c>
      <c r="H22" s="83" t="s">
        <v>100</v>
      </c>
      <c r="I22" s="83" t="s">
        <v>63</v>
      </c>
      <c r="J22" s="83" t="s">
        <v>64</v>
      </c>
      <c r="K22" s="83" t="s">
        <v>64</v>
      </c>
      <c r="L22" s="83" t="s">
        <v>64</v>
      </c>
      <c r="M22" s="83" t="s">
        <v>84</v>
      </c>
      <c r="N22" s="83" t="s">
        <v>64</v>
      </c>
      <c r="O22" s="83" t="s">
        <v>64</v>
      </c>
      <c r="P22" s="83" t="s">
        <v>64</v>
      </c>
      <c r="Q22" s="83" t="s">
        <v>64</v>
      </c>
      <c r="R22" s="83" t="s">
        <v>64</v>
      </c>
      <c r="S22" s="83" t="s">
        <v>64</v>
      </c>
      <c r="T22" s="83" t="s">
        <v>64</v>
      </c>
      <c r="U22" s="83" t="s">
        <v>64</v>
      </c>
      <c r="V22" s="83" t="s">
        <v>84</v>
      </c>
      <c r="W22" s="83" t="s">
        <v>64</v>
      </c>
      <c r="X22" s="83" t="s">
        <v>64</v>
      </c>
      <c r="Y22" s="83" t="s">
        <v>64</v>
      </c>
      <c r="Z22" s="83" t="s">
        <v>66</v>
      </c>
      <c r="AA22" s="83" t="s">
        <v>65</v>
      </c>
      <c r="AB22" s="83" t="s">
        <v>65</v>
      </c>
      <c r="AC22" s="83" t="s">
        <v>65</v>
      </c>
      <c r="AD22" s="83" t="s">
        <v>65</v>
      </c>
      <c r="AE22" s="83" t="s">
        <v>65</v>
      </c>
      <c r="AF22" s="83" t="s">
        <v>65</v>
      </c>
      <c r="AG22" s="83" t="s">
        <v>66</v>
      </c>
      <c r="AH22" s="83" t="s">
        <v>66</v>
      </c>
      <c r="AI22" s="83" t="s">
        <v>79</v>
      </c>
      <c r="AJ22" s="83" t="s">
        <v>66</v>
      </c>
      <c r="AK22" s="83" t="s">
        <v>65</v>
      </c>
      <c r="AL22" s="83" t="s">
        <v>65</v>
      </c>
      <c r="AM22" s="83" t="s">
        <v>65</v>
      </c>
      <c r="AN22" s="83" t="s">
        <v>66</v>
      </c>
      <c r="AO22" s="83" t="s">
        <v>66</v>
      </c>
      <c r="AP22" s="83" t="s">
        <v>67</v>
      </c>
      <c r="AQ22" s="83" t="s">
        <v>151</v>
      </c>
      <c r="AR22" s="83" t="s">
        <v>73</v>
      </c>
      <c r="AS22" s="83" t="s">
        <v>68</v>
      </c>
      <c r="AT22" s="83" t="s">
        <v>69</v>
      </c>
      <c r="AU22" s="83" t="s">
        <v>93</v>
      </c>
      <c r="AV22" s="83" t="s">
        <v>67</v>
      </c>
      <c r="AW22" s="83" t="s">
        <v>72</v>
      </c>
      <c r="AX22" s="83" t="s">
        <v>72</v>
      </c>
      <c r="AY22" s="83" t="s">
        <v>72</v>
      </c>
      <c r="AZ22" s="83" t="s">
        <v>72</v>
      </c>
      <c r="BA22" s="83" t="s">
        <v>72</v>
      </c>
      <c r="BB22" s="83" t="s">
        <v>72</v>
      </c>
      <c r="BC22" s="83" t="s">
        <v>73</v>
      </c>
      <c r="BE22" s="83" t="s">
        <v>73</v>
      </c>
      <c r="BG22" s="76" t="s">
        <v>100</v>
      </c>
      <c r="BH22" s="76" t="s">
        <v>114</v>
      </c>
      <c r="BI22" s="76" t="s">
        <v>1414</v>
      </c>
      <c r="BJ22">
        <f t="shared" si="0"/>
        <v>14</v>
      </c>
      <c r="BK22">
        <f t="shared" si="1"/>
        <v>57</v>
      </c>
      <c r="BM22" s="86" t="str">
        <f>_xlfn.XLOOKUP(Form_Responses18111213[[#This Row],[Sekolah School (Cleansed)]],'Quality Check'!$B$11:$B$14,'Quality Check'!$C$11:$C$14,)</f>
        <v>Rural</v>
      </c>
      <c r="BN22" s="86" t="str">
        <f>_xlfn.XLOOKUP(Form_Responses18111213[[#This Row],[Sekolah School (Cleansed)]],'Quality Check'!$B$11:$B$14,'Quality Check'!$D$11:$D$14,)</f>
        <v>Intervention Group (IG)</v>
      </c>
      <c r="BO22" s="87" t="str">
        <f>_xlfn.XLOOKUP(AS22,'Cleansing - Toothpaste Brand'!A:A,'Cleansing - Toothpaste Brand'!B:B,)</f>
        <v>Colgate</v>
      </c>
      <c r="BP22" s="87"/>
      <c r="BQ2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2" s="86" t="str">
        <f>_xlfn.XLOOKUP(AP22,'Cleansing - Response'!E:E,'Cleansing - Response'!F:F,)</f>
        <v>2 days and more</v>
      </c>
      <c r="BS22" s="86"/>
      <c r="BT22" s="86" t="str">
        <f>_xlfn.XLOOKUP(AQ22,'Cleansing - Response'!E:E,'Cleansing - Response'!F:F,)</f>
        <v>2 days and more</v>
      </c>
      <c r="BU22" s="86"/>
      <c r="BV22" s="86" t="str">
        <f t="shared" si="2"/>
        <v>Tidak / No</v>
      </c>
      <c r="BW22" s="86" t="str">
        <f>_xlfn.XLOOKUP(AT22,'Cleansing - Response'!E:E,'Cleansing - Response'!F:F,)</f>
        <v>Rarely / Sometimes</v>
      </c>
      <c r="BX22" s="86" t="str">
        <f>_xlfn.XLOOKUP(AU22,'Cleansing - Response'!H:H,'Cleansing - Response'!I:I,)</f>
        <v>Not using dental floss</v>
      </c>
      <c r="BY22" s="86" t="str">
        <f>_xlfn.XLOOKUP(AV22,'Cleansing - Response'!K:K,'Cleansing - Response'!L:L,)</f>
        <v>More than 1 time a day</v>
      </c>
      <c r="BZ22" s="86" t="str">
        <f>_xlfn.XLOOKUP(AW22,'Cleansing - Response'!$N:$N,'Cleansing - Response'!$O:$O,)</f>
        <v>Yes / Sometimes</v>
      </c>
      <c r="CA22" s="86" t="str">
        <f>_xlfn.XLOOKUP(AX22,'Cleansing - Response'!$N:$N,'Cleansing - Response'!$O:$O,)</f>
        <v>Yes / Sometimes</v>
      </c>
      <c r="CB22" s="86" t="str">
        <f>_xlfn.XLOOKUP(AY22,'Cleansing - Response'!$N:$N,'Cleansing - Response'!$O:$O,)</f>
        <v>Yes / Sometimes</v>
      </c>
      <c r="CC22" s="86" t="str">
        <f>_xlfn.XLOOKUP(AZ22,'Cleansing - Response'!$N:$N,'Cleansing - Response'!$O:$O,)</f>
        <v>Yes / Sometimes</v>
      </c>
      <c r="CD22" s="86" t="str">
        <f>_xlfn.XLOOKUP(BA22,'Cleansing - Response'!$N:$N,'Cleansing - Response'!$O:$O,)</f>
        <v>Yes / Sometimes</v>
      </c>
      <c r="CE22" s="86" t="str">
        <f>_xlfn.XLOOKUP(BB22,'Cleansing - Response'!$N:$N,'Cleansing - Response'!$O:$O,)</f>
        <v>Yes / Sometimes</v>
      </c>
      <c r="CF22" s="87" t="str">
        <f>IF(COUNTIF(Form_Responses18111213[[#This Row],[Answer - B7-1]:[Answer - B7-6]], "Yes / Sometimes") &gt; 4, "More than 4 times","Up to 4 times")</f>
        <v>More than 4 times</v>
      </c>
    </row>
    <row r="23" spans="1:84" ht="13.2" x14ac:dyDescent="0.25">
      <c r="A23" s="82">
        <v>45569.439336435185</v>
      </c>
      <c r="B23" s="83" t="s">
        <v>152</v>
      </c>
      <c r="C23" s="84" t="s">
        <v>153</v>
      </c>
      <c r="D23" s="83">
        <v>100</v>
      </c>
      <c r="E23" s="83">
        <v>0.13</v>
      </c>
      <c r="F23" s="83" t="s">
        <v>114</v>
      </c>
      <c r="G23" s="83" t="s">
        <v>76</v>
      </c>
      <c r="H23" s="83" t="s">
        <v>77</v>
      </c>
      <c r="I23" s="83" t="s">
        <v>63</v>
      </c>
      <c r="J23" s="83" t="s">
        <v>64</v>
      </c>
      <c r="K23" s="83" t="s">
        <v>84</v>
      </c>
      <c r="L23" s="83" t="s">
        <v>78</v>
      </c>
      <c r="M23" s="83" t="s">
        <v>84</v>
      </c>
      <c r="N23" s="83" t="s">
        <v>84</v>
      </c>
      <c r="O23" s="83" t="s">
        <v>78</v>
      </c>
      <c r="P23" s="83" t="s">
        <v>84</v>
      </c>
      <c r="Q23" s="83" t="s">
        <v>64</v>
      </c>
      <c r="R23" s="83" t="s">
        <v>64</v>
      </c>
      <c r="S23" s="83" t="s">
        <v>64</v>
      </c>
      <c r="T23" s="83" t="s">
        <v>84</v>
      </c>
      <c r="U23" s="83" t="s">
        <v>64</v>
      </c>
      <c r="V23" s="83" t="s">
        <v>64</v>
      </c>
      <c r="W23" s="83" t="s">
        <v>64</v>
      </c>
      <c r="X23" s="83" t="s">
        <v>78</v>
      </c>
      <c r="Y23" s="83" t="s">
        <v>64</v>
      </c>
      <c r="Z23" s="83" t="s">
        <v>66</v>
      </c>
      <c r="AA23" s="83" t="s">
        <v>101</v>
      </c>
      <c r="AB23" s="83" t="s">
        <v>66</v>
      </c>
      <c r="AC23" s="83" t="s">
        <v>66</v>
      </c>
      <c r="AD23" s="83" t="s">
        <v>66</v>
      </c>
      <c r="AE23" s="83" t="s">
        <v>66</v>
      </c>
      <c r="AF23" s="83" t="s">
        <v>66</v>
      </c>
      <c r="AG23" s="83" t="s">
        <v>66</v>
      </c>
      <c r="AH23" s="83" t="s">
        <v>66</v>
      </c>
      <c r="AI23" s="83" t="s">
        <v>79</v>
      </c>
      <c r="AJ23" s="83" t="s">
        <v>66</v>
      </c>
      <c r="AK23" s="83" t="s">
        <v>66</v>
      </c>
      <c r="AL23" s="83" t="s">
        <v>66</v>
      </c>
      <c r="AM23" s="83" t="s">
        <v>66</v>
      </c>
      <c r="AN23" s="83" t="s">
        <v>79</v>
      </c>
      <c r="AO23" s="83" t="s">
        <v>66</v>
      </c>
      <c r="AP23" s="83" t="s">
        <v>67</v>
      </c>
      <c r="AQ23" s="83" t="s">
        <v>67</v>
      </c>
      <c r="AR23" s="83" t="s">
        <v>73</v>
      </c>
      <c r="AS23" s="83" t="s">
        <v>81</v>
      </c>
      <c r="AT23" s="83" t="s">
        <v>69</v>
      </c>
      <c r="AU23" s="83" t="s">
        <v>80</v>
      </c>
      <c r="AV23" s="83" t="s">
        <v>154</v>
      </c>
      <c r="AW23" s="83" t="s">
        <v>73</v>
      </c>
      <c r="AX23" s="83" t="s">
        <v>63</v>
      </c>
      <c r="AY23" s="83" t="s">
        <v>63</v>
      </c>
      <c r="AZ23" s="83" t="s">
        <v>63</v>
      </c>
      <c r="BA23" s="83" t="s">
        <v>63</v>
      </c>
      <c r="BB23" s="83" t="s">
        <v>63</v>
      </c>
      <c r="BC23" s="83" t="s">
        <v>73</v>
      </c>
      <c r="BE23" s="83" t="s">
        <v>73</v>
      </c>
      <c r="BG23" s="76" t="s">
        <v>100</v>
      </c>
      <c r="BH23" s="76" t="s">
        <v>114</v>
      </c>
      <c r="BI23" s="76" t="s">
        <v>1414</v>
      </c>
      <c r="BJ23">
        <f t="shared" si="0"/>
        <v>8</v>
      </c>
      <c r="BK23">
        <f t="shared" si="1"/>
        <v>45</v>
      </c>
      <c r="BM23" s="86" t="str">
        <f>_xlfn.XLOOKUP(Form_Responses18111213[[#This Row],[Sekolah School (Cleansed)]],'Quality Check'!$B$11:$B$14,'Quality Check'!$C$11:$C$14,)</f>
        <v>Rural</v>
      </c>
      <c r="BN23" s="86" t="str">
        <f>_xlfn.XLOOKUP(Form_Responses18111213[[#This Row],[Sekolah School (Cleansed)]],'Quality Check'!$B$11:$B$14,'Quality Check'!$D$11:$D$14,)</f>
        <v>Intervention Group (IG)</v>
      </c>
      <c r="BO23" s="87" t="str">
        <f>_xlfn.XLOOKUP(AS23,'Cleansing - Toothpaste Brand'!A:A,'Cleansing - Toothpaste Brand'!B:B,)</f>
        <v>Colgate</v>
      </c>
      <c r="BP23" s="87"/>
      <c r="BQ2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3" s="86" t="str">
        <f>_xlfn.XLOOKUP(AP23,'Cleansing - Response'!E:E,'Cleansing - Response'!F:F,)</f>
        <v>2 days and more</v>
      </c>
      <c r="BS23" s="86"/>
      <c r="BT23" s="86" t="str">
        <f>_xlfn.XLOOKUP(AQ23,'Cleansing - Response'!E:E,'Cleansing - Response'!F:F,)</f>
        <v>2 days and more</v>
      </c>
      <c r="BU23" s="86"/>
      <c r="BV23" s="86" t="str">
        <f t="shared" si="2"/>
        <v>Tidak / No</v>
      </c>
      <c r="BW23" s="86" t="str">
        <f>_xlfn.XLOOKUP(AT23,'Cleansing - Response'!E:E,'Cleansing - Response'!F:F,)</f>
        <v>Rarely / Sometimes</v>
      </c>
      <c r="BX23" s="86" t="str">
        <f>_xlfn.XLOOKUP(AU23,'Cleansing - Response'!H:H,'Cleansing - Response'!I:I,)</f>
        <v>Using dental floss at least once</v>
      </c>
      <c r="BY23" s="86" t="str">
        <f>_xlfn.XLOOKUP(AV23,'Cleansing - Response'!K:K,'Cleansing - Response'!L:L,)</f>
        <v>More than 1 time a day</v>
      </c>
      <c r="BZ23" s="86" t="str">
        <f>_xlfn.XLOOKUP(AW23,'Cleansing - Response'!$N:$N,'Cleansing - Response'!$O:$O,)</f>
        <v>No</v>
      </c>
      <c r="CA23" s="86" t="str">
        <f>_xlfn.XLOOKUP(AX23,'Cleansing - Response'!$N:$N,'Cleansing - Response'!$O:$O,)</f>
        <v>Yes / Sometimes</v>
      </c>
      <c r="CB23" s="86" t="str">
        <f>_xlfn.XLOOKUP(AY23,'Cleansing - Response'!$N:$N,'Cleansing - Response'!$O:$O,)</f>
        <v>Yes / Sometimes</v>
      </c>
      <c r="CC23" s="86" t="str">
        <f>_xlfn.XLOOKUP(AZ23,'Cleansing - Response'!$N:$N,'Cleansing - Response'!$O:$O,)</f>
        <v>Yes / Sometimes</v>
      </c>
      <c r="CD23" s="86" t="str">
        <f>_xlfn.XLOOKUP(BA23,'Cleansing - Response'!$N:$N,'Cleansing - Response'!$O:$O,)</f>
        <v>Yes / Sometimes</v>
      </c>
      <c r="CE23" s="86" t="str">
        <f>_xlfn.XLOOKUP(BB23,'Cleansing - Response'!$N:$N,'Cleansing - Response'!$O:$O,)</f>
        <v>Yes / Sometimes</v>
      </c>
      <c r="CF23" s="87" t="str">
        <f>IF(COUNTIF(Form_Responses18111213[[#This Row],[Answer - B7-1]:[Answer - B7-6]], "Yes / Sometimes") &gt; 4, "More than 4 times","Up to 4 times")</f>
        <v>More than 4 times</v>
      </c>
    </row>
    <row r="24" spans="1:84" ht="13.2" x14ac:dyDescent="0.25">
      <c r="A24" s="82">
        <v>45569.441327141205</v>
      </c>
      <c r="B24" s="83" t="s">
        <v>155</v>
      </c>
      <c r="C24" s="84" t="s">
        <v>156</v>
      </c>
      <c r="D24" s="83">
        <v>93.7</v>
      </c>
      <c r="E24" s="83">
        <v>0.38</v>
      </c>
      <c r="F24" s="83" t="s">
        <v>114</v>
      </c>
      <c r="G24" s="83" t="s">
        <v>76</v>
      </c>
      <c r="H24" s="83" t="s">
        <v>100</v>
      </c>
      <c r="I24" s="83" t="s">
        <v>63</v>
      </c>
      <c r="J24" s="83" t="s">
        <v>64</v>
      </c>
      <c r="K24" s="83" t="s">
        <v>64</v>
      </c>
      <c r="L24" s="83" t="s">
        <v>64</v>
      </c>
      <c r="M24" s="83" t="s">
        <v>84</v>
      </c>
      <c r="N24" s="83" t="s">
        <v>84</v>
      </c>
      <c r="O24" s="83" t="s">
        <v>78</v>
      </c>
      <c r="P24" s="83" t="s">
        <v>64</v>
      </c>
      <c r="Q24" s="83" t="s">
        <v>64</v>
      </c>
      <c r="R24" s="83" t="s">
        <v>64</v>
      </c>
      <c r="S24" s="83" t="s">
        <v>78</v>
      </c>
      <c r="T24" s="83" t="s">
        <v>64</v>
      </c>
      <c r="U24" s="83" t="s">
        <v>64</v>
      </c>
      <c r="V24" s="83" t="s">
        <v>64</v>
      </c>
      <c r="W24" s="83" t="s">
        <v>64</v>
      </c>
      <c r="X24" s="83" t="s">
        <v>64</v>
      </c>
      <c r="Y24" s="83" t="s">
        <v>64</v>
      </c>
      <c r="Z24" s="83" t="s">
        <v>65</v>
      </c>
      <c r="AA24" s="83" t="s">
        <v>65</v>
      </c>
      <c r="AB24" s="83" t="s">
        <v>65</v>
      </c>
      <c r="AC24" s="83" t="s">
        <v>66</v>
      </c>
      <c r="AD24" s="83" t="s">
        <v>65</v>
      </c>
      <c r="AE24" s="83" t="s">
        <v>65</v>
      </c>
      <c r="AF24" s="83" t="s">
        <v>66</v>
      </c>
      <c r="AG24" s="83" t="s">
        <v>65</v>
      </c>
      <c r="AH24" s="83" t="s">
        <v>65</v>
      </c>
      <c r="AI24" s="83" t="s">
        <v>101</v>
      </c>
      <c r="AJ24" s="83" t="s">
        <v>65</v>
      </c>
      <c r="AK24" s="83" t="s">
        <v>65</v>
      </c>
      <c r="AL24" s="83" t="s">
        <v>66</v>
      </c>
      <c r="AM24" s="83" t="s">
        <v>66</v>
      </c>
      <c r="AN24" s="83" t="s">
        <v>66</v>
      </c>
      <c r="AO24" s="83" t="s">
        <v>66</v>
      </c>
      <c r="AP24" s="83" t="s">
        <v>67</v>
      </c>
      <c r="AQ24" s="83" t="s">
        <v>67</v>
      </c>
      <c r="AR24" s="83" t="s">
        <v>86</v>
      </c>
      <c r="AS24" s="83" t="s">
        <v>115</v>
      </c>
      <c r="AT24" s="83" t="s">
        <v>69</v>
      </c>
      <c r="AU24" s="83" t="s">
        <v>93</v>
      </c>
      <c r="AV24" s="83" t="s">
        <v>71</v>
      </c>
      <c r="AW24" s="83" t="s">
        <v>73</v>
      </c>
      <c r="AX24" s="83" t="s">
        <v>73</v>
      </c>
      <c r="AY24" s="83" t="s">
        <v>72</v>
      </c>
      <c r="AZ24" s="83" t="s">
        <v>63</v>
      </c>
      <c r="BA24" s="83" t="s">
        <v>63</v>
      </c>
      <c r="BB24" s="83" t="s">
        <v>73</v>
      </c>
      <c r="BC24" s="83" t="s">
        <v>73</v>
      </c>
      <c r="BE24" s="83" t="s">
        <v>73</v>
      </c>
      <c r="BG24" s="76" t="s">
        <v>100</v>
      </c>
      <c r="BH24" s="76" t="s">
        <v>114</v>
      </c>
      <c r="BI24" s="76" t="s">
        <v>1414</v>
      </c>
      <c r="BJ24">
        <f t="shared" si="0"/>
        <v>12</v>
      </c>
      <c r="BK24">
        <f t="shared" si="1"/>
        <v>58</v>
      </c>
      <c r="BM24" s="86" t="str">
        <f>_xlfn.XLOOKUP(Form_Responses18111213[[#This Row],[Sekolah School (Cleansed)]],'Quality Check'!$B$11:$B$14,'Quality Check'!$C$11:$C$14,)</f>
        <v>Rural</v>
      </c>
      <c r="BN24" s="86" t="str">
        <f>_xlfn.XLOOKUP(Form_Responses18111213[[#This Row],[Sekolah School (Cleansed)]],'Quality Check'!$B$11:$B$14,'Quality Check'!$D$11:$D$14,)</f>
        <v>Intervention Group (IG)</v>
      </c>
      <c r="BO24" s="87" t="str">
        <f>_xlfn.XLOOKUP(AS24,'Cleansing - Toothpaste Brand'!A:A,'Cleansing - Toothpaste Brand'!B:B,)</f>
        <v>Darlie</v>
      </c>
      <c r="BP24" s="87"/>
      <c r="BQ2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4" s="86" t="str">
        <f>_xlfn.XLOOKUP(AP24,'Cleansing - Response'!E:E,'Cleansing - Response'!F:F,)</f>
        <v>2 days and more</v>
      </c>
      <c r="BS24" s="86"/>
      <c r="BT24" s="86" t="str">
        <f>_xlfn.XLOOKUP(AQ24,'Cleansing - Response'!E:E,'Cleansing - Response'!F:F,)</f>
        <v>2 days and more</v>
      </c>
      <c r="BU24" s="86"/>
      <c r="BV24" s="86" t="str">
        <f t="shared" si="2"/>
        <v>Ya / Yes</v>
      </c>
      <c r="BW24" s="86" t="str">
        <f>_xlfn.XLOOKUP(AT24,'Cleansing - Response'!E:E,'Cleansing - Response'!F:F,)</f>
        <v>Rarely / Sometimes</v>
      </c>
      <c r="BX24" s="86" t="str">
        <f>_xlfn.XLOOKUP(AU24,'Cleansing - Response'!H:H,'Cleansing - Response'!I:I,)</f>
        <v>Not using dental floss</v>
      </c>
      <c r="BY24" s="86" t="str">
        <f>_xlfn.XLOOKUP(AV24,'Cleansing - Response'!K:K,'Cleansing - Response'!L:L,)</f>
        <v>Up to 1 time a day</v>
      </c>
      <c r="BZ24" s="86" t="str">
        <f>_xlfn.XLOOKUP(AW24,'Cleansing - Response'!$N:$N,'Cleansing - Response'!$O:$O,)</f>
        <v>No</v>
      </c>
      <c r="CA24" s="86" t="str">
        <f>_xlfn.XLOOKUP(AX24,'Cleansing - Response'!$N:$N,'Cleansing - Response'!$O:$O,)</f>
        <v>No</v>
      </c>
      <c r="CB24" s="86" t="str">
        <f>_xlfn.XLOOKUP(AY24,'Cleansing - Response'!$N:$N,'Cleansing - Response'!$O:$O,)</f>
        <v>Yes / Sometimes</v>
      </c>
      <c r="CC24" s="86" t="str">
        <f>_xlfn.XLOOKUP(AZ24,'Cleansing - Response'!$N:$N,'Cleansing - Response'!$O:$O,)</f>
        <v>Yes / Sometimes</v>
      </c>
      <c r="CD24" s="86" t="str">
        <f>_xlfn.XLOOKUP(BA24,'Cleansing - Response'!$N:$N,'Cleansing - Response'!$O:$O,)</f>
        <v>Yes / Sometimes</v>
      </c>
      <c r="CE24" s="86" t="str">
        <f>_xlfn.XLOOKUP(BB24,'Cleansing - Response'!$N:$N,'Cleansing - Response'!$O:$O,)</f>
        <v>No</v>
      </c>
      <c r="CF24" s="87" t="str">
        <f>IF(COUNTIF(Form_Responses18111213[[#This Row],[Answer - B7-1]:[Answer - B7-6]], "Yes / Sometimes") &gt; 4, "More than 4 times","Up to 4 times")</f>
        <v>Up to 4 times</v>
      </c>
    </row>
    <row r="25" spans="1:84" ht="13.2" x14ac:dyDescent="0.25">
      <c r="A25" s="82">
        <v>45569.444784988431</v>
      </c>
      <c r="B25" s="83" t="s">
        <v>159</v>
      </c>
      <c r="C25" s="84" t="s">
        <v>160</v>
      </c>
      <c r="D25" s="83">
        <v>9.82</v>
      </c>
      <c r="E25" s="83">
        <v>0</v>
      </c>
      <c r="F25" s="83" t="s">
        <v>114</v>
      </c>
      <c r="G25" s="83" t="s">
        <v>76</v>
      </c>
      <c r="H25" s="83" t="s">
        <v>161</v>
      </c>
      <c r="I25" s="83" t="s">
        <v>63</v>
      </c>
      <c r="J25" s="83" t="s">
        <v>64</v>
      </c>
      <c r="K25" s="83" t="s">
        <v>64</v>
      </c>
      <c r="L25" s="83" t="s">
        <v>64</v>
      </c>
      <c r="M25" s="83" t="s">
        <v>84</v>
      </c>
      <c r="N25" s="83" t="s">
        <v>84</v>
      </c>
      <c r="O25" s="83" t="s">
        <v>84</v>
      </c>
      <c r="P25" s="83" t="s">
        <v>84</v>
      </c>
      <c r="Q25" s="83" t="s">
        <v>64</v>
      </c>
      <c r="R25" s="83" t="s">
        <v>64</v>
      </c>
      <c r="S25" s="83" t="s">
        <v>84</v>
      </c>
      <c r="T25" s="83" t="s">
        <v>84</v>
      </c>
      <c r="U25" s="83" t="s">
        <v>84</v>
      </c>
      <c r="V25" s="83" t="s">
        <v>84</v>
      </c>
      <c r="W25" s="83" t="s">
        <v>64</v>
      </c>
      <c r="X25" s="83" t="s">
        <v>84</v>
      </c>
      <c r="Y25" s="83" t="s">
        <v>84</v>
      </c>
      <c r="Z25" s="83" t="s">
        <v>65</v>
      </c>
      <c r="AA25" s="83" t="s">
        <v>65</v>
      </c>
      <c r="AB25" s="83" t="s">
        <v>65</v>
      </c>
      <c r="AC25" s="83" t="s">
        <v>65</v>
      </c>
      <c r="AD25" s="83" t="s">
        <v>65</v>
      </c>
      <c r="AE25" s="83" t="s">
        <v>65</v>
      </c>
      <c r="AF25" s="83" t="s">
        <v>65</v>
      </c>
      <c r="AG25" s="83" t="s">
        <v>65</v>
      </c>
      <c r="AH25" s="83" t="s">
        <v>65</v>
      </c>
      <c r="AI25" s="83" t="s">
        <v>101</v>
      </c>
      <c r="AJ25" s="83" t="s">
        <v>65</v>
      </c>
      <c r="AK25" s="83" t="s">
        <v>101</v>
      </c>
      <c r="AL25" s="83" t="s">
        <v>65</v>
      </c>
      <c r="AM25" s="83" t="s">
        <v>65</v>
      </c>
      <c r="AN25" s="83" t="s">
        <v>65</v>
      </c>
      <c r="AO25" s="83" t="s">
        <v>65</v>
      </c>
      <c r="AP25" s="83" t="s">
        <v>85</v>
      </c>
      <c r="AQ25" s="83" t="s">
        <v>85</v>
      </c>
      <c r="AR25" s="83" t="s">
        <v>86</v>
      </c>
      <c r="AS25" s="83" t="s">
        <v>97</v>
      </c>
      <c r="AT25" s="83" t="s">
        <v>87</v>
      </c>
      <c r="AU25" s="83" t="s">
        <v>93</v>
      </c>
      <c r="AV25" s="83" t="s">
        <v>132</v>
      </c>
      <c r="AW25" s="83" t="s">
        <v>73</v>
      </c>
      <c r="AX25" s="83" t="s">
        <v>73</v>
      </c>
      <c r="AY25" s="83" t="s">
        <v>73</v>
      </c>
      <c r="AZ25" s="83" t="s">
        <v>73</v>
      </c>
      <c r="BA25" s="83" t="s">
        <v>72</v>
      </c>
      <c r="BB25" s="83" t="s">
        <v>73</v>
      </c>
      <c r="BC25" s="83" t="s">
        <v>73</v>
      </c>
      <c r="BE25" s="83" t="s">
        <v>73</v>
      </c>
      <c r="BG25" s="76" t="s">
        <v>100</v>
      </c>
      <c r="BH25" s="76" t="s">
        <v>114</v>
      </c>
      <c r="BI25" s="76" t="s">
        <v>1414</v>
      </c>
      <c r="BJ25">
        <f t="shared" si="0"/>
        <v>6</v>
      </c>
      <c r="BK25">
        <f t="shared" si="1"/>
        <v>63</v>
      </c>
      <c r="BM25" s="86" t="str">
        <f>_xlfn.XLOOKUP(Form_Responses18111213[[#This Row],[Sekolah School (Cleansed)]],'Quality Check'!$B$11:$B$14,'Quality Check'!$C$11:$C$14,)</f>
        <v>Rural</v>
      </c>
      <c r="BN25" s="86" t="str">
        <f>_xlfn.XLOOKUP(Form_Responses18111213[[#This Row],[Sekolah School (Cleansed)]],'Quality Check'!$B$11:$B$14,'Quality Check'!$D$11:$D$14,)</f>
        <v>Intervention Group (IG)</v>
      </c>
      <c r="BO25" s="87" t="str">
        <f>_xlfn.XLOOKUP(AS25,'Cleansing - Toothpaste Brand'!A:A,'Cleansing - Toothpaste Brand'!B:B,)</f>
        <v>Darlie</v>
      </c>
      <c r="BP25" s="87"/>
      <c r="BQ2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5" s="86" t="str">
        <f>_xlfn.XLOOKUP(AP25,'Cleansing - Response'!E:E,'Cleansing - Response'!F:F,)</f>
        <v>2 days and more</v>
      </c>
      <c r="BS25" s="86"/>
      <c r="BT25" s="86" t="str">
        <f>_xlfn.XLOOKUP(AQ25,'Cleansing - Response'!E:E,'Cleansing - Response'!F:F,)</f>
        <v>2 days and more</v>
      </c>
      <c r="BU25" s="86"/>
      <c r="BV25" s="86" t="str">
        <f t="shared" si="2"/>
        <v>Ya / Yes</v>
      </c>
      <c r="BW25" s="86" t="str">
        <f>_xlfn.XLOOKUP(AT25,'Cleansing - Response'!E:E,'Cleansing - Response'!F:F,)</f>
        <v>Always</v>
      </c>
      <c r="BX25" s="86" t="str">
        <f>_xlfn.XLOOKUP(AU25,'Cleansing - Response'!H:H,'Cleansing - Response'!I:I,)</f>
        <v>Not using dental floss</v>
      </c>
      <c r="BY25" s="86" t="str">
        <f>_xlfn.XLOOKUP(AV25,'Cleansing - Response'!K:K,'Cleansing - Response'!L:L,)</f>
        <v>Up to 1 time a day</v>
      </c>
      <c r="BZ25" s="86" t="str">
        <f>_xlfn.XLOOKUP(AW25,'Cleansing - Response'!$N:$N,'Cleansing - Response'!$O:$O,)</f>
        <v>No</v>
      </c>
      <c r="CA25" s="86" t="str">
        <f>_xlfn.XLOOKUP(AX25,'Cleansing - Response'!$N:$N,'Cleansing - Response'!$O:$O,)</f>
        <v>No</v>
      </c>
      <c r="CB25" s="86" t="str">
        <f>_xlfn.XLOOKUP(AY25,'Cleansing - Response'!$N:$N,'Cleansing - Response'!$O:$O,)</f>
        <v>No</v>
      </c>
      <c r="CC25" s="86" t="str">
        <f>_xlfn.XLOOKUP(AZ25,'Cleansing - Response'!$N:$N,'Cleansing - Response'!$O:$O,)</f>
        <v>No</v>
      </c>
      <c r="CD25" s="86" t="str">
        <f>_xlfn.XLOOKUP(BA25,'Cleansing - Response'!$N:$N,'Cleansing - Response'!$O:$O,)</f>
        <v>Yes / Sometimes</v>
      </c>
      <c r="CE25" s="86" t="str">
        <f>_xlfn.XLOOKUP(BB25,'Cleansing - Response'!$N:$N,'Cleansing - Response'!$O:$O,)</f>
        <v>No</v>
      </c>
      <c r="CF25" s="87" t="str">
        <f>IF(COUNTIF(Form_Responses18111213[[#This Row],[Answer - B7-1]:[Answer - B7-6]], "Yes / Sometimes") &gt; 4, "More than 4 times","Up to 4 times")</f>
        <v>Up to 4 times</v>
      </c>
    </row>
    <row r="26" spans="1:84" ht="13.2" x14ac:dyDescent="0.25">
      <c r="A26" s="82">
        <v>45569.44657940972</v>
      </c>
      <c r="B26" s="83" t="s">
        <v>162</v>
      </c>
      <c r="C26" s="84" t="s">
        <v>163</v>
      </c>
      <c r="D26" s="83">
        <v>92.86</v>
      </c>
      <c r="E26" s="83">
        <v>0.21</v>
      </c>
      <c r="F26" s="83" t="s">
        <v>114</v>
      </c>
      <c r="G26" s="83" t="s">
        <v>76</v>
      </c>
      <c r="H26" s="83" t="s">
        <v>164</v>
      </c>
      <c r="I26" s="83" t="s">
        <v>63</v>
      </c>
      <c r="J26" s="83" t="s">
        <v>64</v>
      </c>
      <c r="K26" s="83" t="s">
        <v>78</v>
      </c>
      <c r="L26" s="83" t="s">
        <v>64</v>
      </c>
      <c r="M26" s="83" t="s">
        <v>78</v>
      </c>
      <c r="N26" s="83" t="s">
        <v>64</v>
      </c>
      <c r="O26" s="83" t="s">
        <v>64</v>
      </c>
      <c r="P26" s="83" t="s">
        <v>78</v>
      </c>
      <c r="Q26" s="83" t="s">
        <v>64</v>
      </c>
      <c r="R26" s="83" t="s">
        <v>64</v>
      </c>
      <c r="S26" s="83" t="s">
        <v>64</v>
      </c>
      <c r="T26" s="83" t="s">
        <v>64</v>
      </c>
      <c r="U26" s="83" t="s">
        <v>64</v>
      </c>
      <c r="V26" s="83" t="s">
        <v>78</v>
      </c>
      <c r="W26" s="83" t="s">
        <v>64</v>
      </c>
      <c r="X26" s="83" t="s">
        <v>78</v>
      </c>
      <c r="Y26" s="83" t="s">
        <v>64</v>
      </c>
      <c r="Z26" s="83" t="s">
        <v>65</v>
      </c>
      <c r="AA26" s="83" t="s">
        <v>65</v>
      </c>
      <c r="AB26" s="83" t="s">
        <v>66</v>
      </c>
      <c r="AC26" s="83" t="s">
        <v>66</v>
      </c>
      <c r="AD26" s="83" t="s">
        <v>65</v>
      </c>
      <c r="AE26" s="83" t="s">
        <v>65</v>
      </c>
      <c r="AF26" s="83" t="s">
        <v>65</v>
      </c>
      <c r="AG26" s="83" t="s">
        <v>65</v>
      </c>
      <c r="AH26" s="83" t="s">
        <v>65</v>
      </c>
      <c r="AI26" s="83" t="s">
        <v>101</v>
      </c>
      <c r="AJ26" s="83" t="s">
        <v>65</v>
      </c>
      <c r="AK26" s="83" t="s">
        <v>65</v>
      </c>
      <c r="AL26" s="83" t="s">
        <v>66</v>
      </c>
      <c r="AM26" s="83" t="s">
        <v>65</v>
      </c>
      <c r="AN26" s="83" t="s">
        <v>65</v>
      </c>
      <c r="AO26" s="83" t="s">
        <v>65</v>
      </c>
      <c r="AP26" s="83" t="s">
        <v>85</v>
      </c>
      <c r="AQ26" s="83" t="s">
        <v>85</v>
      </c>
      <c r="AR26" s="83" t="s">
        <v>63</v>
      </c>
      <c r="AS26" s="83" t="s">
        <v>68</v>
      </c>
      <c r="AT26" s="83" t="s">
        <v>69</v>
      </c>
      <c r="AU26" s="83" t="s">
        <v>67</v>
      </c>
      <c r="AV26" s="83" t="s">
        <v>71</v>
      </c>
      <c r="AW26" s="83" t="s">
        <v>72</v>
      </c>
      <c r="AX26" s="83" t="s">
        <v>72</v>
      </c>
      <c r="AY26" s="83" t="s">
        <v>63</v>
      </c>
      <c r="AZ26" s="83" t="s">
        <v>73</v>
      </c>
      <c r="BA26" s="83" t="s">
        <v>63</v>
      </c>
      <c r="BB26" s="83" t="s">
        <v>72</v>
      </c>
      <c r="BC26" s="83" t="s">
        <v>73</v>
      </c>
      <c r="BE26" s="83" t="s">
        <v>73</v>
      </c>
      <c r="BG26" s="76" t="s">
        <v>100</v>
      </c>
      <c r="BH26" s="76" t="s">
        <v>114</v>
      </c>
      <c r="BI26" s="76" t="s">
        <v>1414</v>
      </c>
      <c r="BJ26">
        <f t="shared" si="0"/>
        <v>12</v>
      </c>
      <c r="BK26">
        <f t="shared" si="1"/>
        <v>61</v>
      </c>
      <c r="BM26" s="86" t="str">
        <f>_xlfn.XLOOKUP(Form_Responses18111213[[#This Row],[Sekolah School (Cleansed)]],'Quality Check'!$B$11:$B$14,'Quality Check'!$C$11:$C$14,)</f>
        <v>Rural</v>
      </c>
      <c r="BN26" s="86" t="str">
        <f>_xlfn.XLOOKUP(Form_Responses18111213[[#This Row],[Sekolah School (Cleansed)]],'Quality Check'!$B$11:$B$14,'Quality Check'!$D$11:$D$14,)</f>
        <v>Intervention Group (IG)</v>
      </c>
      <c r="BO26" s="87" t="str">
        <f>_xlfn.XLOOKUP(AS26,'Cleansing - Toothpaste Brand'!A:A,'Cleansing - Toothpaste Brand'!B:B,)</f>
        <v>Colgate</v>
      </c>
      <c r="BP26" s="87"/>
      <c r="BQ2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6" s="86" t="str">
        <f>_xlfn.XLOOKUP(AP26,'Cleansing - Response'!E:E,'Cleansing - Response'!F:F,)</f>
        <v>2 days and more</v>
      </c>
      <c r="BS26" s="86"/>
      <c r="BT26" s="86" t="str">
        <f>_xlfn.XLOOKUP(AQ26,'Cleansing - Response'!E:E,'Cleansing - Response'!F:F,)</f>
        <v>2 days and more</v>
      </c>
      <c r="BU26" s="86"/>
      <c r="BV26" s="86" t="str">
        <f t="shared" si="2"/>
        <v>Ya / Yes</v>
      </c>
      <c r="BW26" s="86" t="str">
        <f>_xlfn.XLOOKUP(AT26,'Cleansing - Response'!E:E,'Cleansing - Response'!F:F,)</f>
        <v>Rarely / Sometimes</v>
      </c>
      <c r="BX26" s="86" t="str">
        <f>_xlfn.XLOOKUP(AU26,'Cleansing - Response'!H:H,'Cleansing - Response'!I:I,)</f>
        <v>Using dental floss at least once</v>
      </c>
      <c r="BY26" s="86" t="str">
        <f>_xlfn.XLOOKUP(AV26,'Cleansing - Response'!K:K,'Cleansing - Response'!L:L,)</f>
        <v>Up to 1 time a day</v>
      </c>
      <c r="BZ26" s="86" t="str">
        <f>_xlfn.XLOOKUP(AW26,'Cleansing - Response'!$N:$N,'Cleansing - Response'!$O:$O,)</f>
        <v>Yes / Sometimes</v>
      </c>
      <c r="CA26" s="86" t="str">
        <f>_xlfn.XLOOKUP(AX26,'Cleansing - Response'!$N:$N,'Cleansing - Response'!$O:$O,)</f>
        <v>Yes / Sometimes</v>
      </c>
      <c r="CB26" s="86" t="str">
        <f>_xlfn.XLOOKUP(AY26,'Cleansing - Response'!$N:$N,'Cleansing - Response'!$O:$O,)</f>
        <v>Yes / Sometimes</v>
      </c>
      <c r="CC26" s="86" t="str">
        <f>_xlfn.XLOOKUP(AZ26,'Cleansing - Response'!$N:$N,'Cleansing - Response'!$O:$O,)</f>
        <v>No</v>
      </c>
      <c r="CD26" s="86" t="str">
        <f>_xlfn.XLOOKUP(BA26,'Cleansing - Response'!$N:$N,'Cleansing - Response'!$O:$O,)</f>
        <v>Yes / Sometimes</v>
      </c>
      <c r="CE26" s="86" t="str">
        <f>_xlfn.XLOOKUP(BB26,'Cleansing - Response'!$N:$N,'Cleansing - Response'!$O:$O,)</f>
        <v>Yes / Sometimes</v>
      </c>
      <c r="CF26" s="87" t="str">
        <f>IF(COUNTIF(Form_Responses18111213[[#This Row],[Answer - B7-1]:[Answer - B7-6]], "Yes / Sometimes") &gt; 4, "More than 4 times","Up to 4 times")</f>
        <v>More than 4 times</v>
      </c>
    </row>
    <row r="27" spans="1:84" ht="13.2" x14ac:dyDescent="0.25">
      <c r="A27" s="82">
        <v>45569.448020833333</v>
      </c>
      <c r="B27" s="83" t="s">
        <v>165</v>
      </c>
      <c r="C27" s="84" t="s">
        <v>166</v>
      </c>
      <c r="D27" s="83">
        <v>96.43</v>
      </c>
      <c r="E27" s="83">
        <v>0.21</v>
      </c>
      <c r="F27" s="83" t="s">
        <v>114</v>
      </c>
      <c r="G27" s="83" t="s">
        <v>76</v>
      </c>
      <c r="H27" s="83" t="s">
        <v>62</v>
      </c>
      <c r="I27" s="83" t="s">
        <v>63</v>
      </c>
      <c r="J27" s="83" t="s">
        <v>64</v>
      </c>
      <c r="K27" s="83" t="s">
        <v>64</v>
      </c>
      <c r="L27" s="83" t="s">
        <v>64</v>
      </c>
      <c r="M27" s="83" t="s">
        <v>84</v>
      </c>
      <c r="N27" s="83" t="s">
        <v>64</v>
      </c>
      <c r="O27" s="83" t="s">
        <v>84</v>
      </c>
      <c r="P27" s="83" t="s">
        <v>84</v>
      </c>
      <c r="Q27" s="83" t="s">
        <v>84</v>
      </c>
      <c r="R27" s="83" t="s">
        <v>64</v>
      </c>
      <c r="S27" s="83" t="s">
        <v>78</v>
      </c>
      <c r="T27" s="83" t="s">
        <v>64</v>
      </c>
      <c r="U27" s="83" t="s">
        <v>84</v>
      </c>
      <c r="V27" s="83" t="s">
        <v>84</v>
      </c>
      <c r="W27" s="83" t="s">
        <v>64</v>
      </c>
      <c r="X27" s="83" t="s">
        <v>64</v>
      </c>
      <c r="Y27" s="83" t="s">
        <v>64</v>
      </c>
      <c r="Z27" s="83" t="s">
        <v>66</v>
      </c>
      <c r="AA27" s="83" t="s">
        <v>65</v>
      </c>
      <c r="AB27" s="83" t="s">
        <v>66</v>
      </c>
      <c r="AC27" s="83" t="s">
        <v>66</v>
      </c>
      <c r="AD27" s="83" t="s">
        <v>66</v>
      </c>
      <c r="AE27" s="83" t="s">
        <v>66</v>
      </c>
      <c r="AF27" s="83" t="s">
        <v>66</v>
      </c>
      <c r="AG27" s="83" t="s">
        <v>65</v>
      </c>
      <c r="AH27" s="83" t="s">
        <v>66</v>
      </c>
      <c r="AI27" s="83" t="s">
        <v>101</v>
      </c>
      <c r="AJ27" s="83" t="s">
        <v>66</v>
      </c>
      <c r="AK27" s="83" t="s">
        <v>66</v>
      </c>
      <c r="AL27" s="83" t="s">
        <v>66</v>
      </c>
      <c r="AM27" s="83" t="s">
        <v>65</v>
      </c>
      <c r="AN27" s="83" t="s">
        <v>66</v>
      </c>
      <c r="AO27" s="83" t="s">
        <v>66</v>
      </c>
      <c r="AP27" s="83" t="s">
        <v>119</v>
      </c>
      <c r="AQ27" s="83" t="s">
        <v>67</v>
      </c>
      <c r="AR27" s="83" t="s">
        <v>86</v>
      </c>
      <c r="AS27" s="83" t="s">
        <v>68</v>
      </c>
      <c r="AT27" s="83" t="s">
        <v>87</v>
      </c>
      <c r="AU27" s="83" t="s">
        <v>70</v>
      </c>
      <c r="AV27" s="83" t="s">
        <v>71</v>
      </c>
      <c r="AW27" s="83" t="s">
        <v>72</v>
      </c>
      <c r="AX27" s="83" t="s">
        <v>72</v>
      </c>
      <c r="AY27" s="83" t="s">
        <v>72</v>
      </c>
      <c r="AZ27" s="83" t="s">
        <v>72</v>
      </c>
      <c r="BA27" s="83" t="s">
        <v>72</v>
      </c>
      <c r="BB27" s="83" t="s">
        <v>72</v>
      </c>
      <c r="BC27" s="83" t="s">
        <v>73</v>
      </c>
      <c r="BE27" s="83" t="s">
        <v>73</v>
      </c>
      <c r="BG27" s="76" t="s">
        <v>100</v>
      </c>
      <c r="BH27" s="76" t="s">
        <v>114</v>
      </c>
      <c r="BI27" s="76" t="s">
        <v>1414</v>
      </c>
      <c r="BJ27">
        <f t="shared" si="0"/>
        <v>9</v>
      </c>
      <c r="BK27">
        <f t="shared" si="1"/>
        <v>52</v>
      </c>
      <c r="BM27" s="86" t="str">
        <f>_xlfn.XLOOKUP(Form_Responses18111213[[#This Row],[Sekolah School (Cleansed)]],'Quality Check'!$B$11:$B$14,'Quality Check'!$C$11:$C$14,)</f>
        <v>Rural</v>
      </c>
      <c r="BN27" s="86" t="str">
        <f>_xlfn.XLOOKUP(Form_Responses18111213[[#This Row],[Sekolah School (Cleansed)]],'Quality Check'!$B$11:$B$14,'Quality Check'!$D$11:$D$14,)</f>
        <v>Intervention Group (IG)</v>
      </c>
      <c r="BO27" s="87" t="str">
        <f>_xlfn.XLOOKUP(AS27,'Cleansing - Toothpaste Brand'!A:A,'Cleansing - Toothpaste Brand'!B:B,)</f>
        <v>Colgate</v>
      </c>
      <c r="BP27" s="87"/>
      <c r="BQ2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7" s="86" t="str">
        <f>_xlfn.XLOOKUP(AP27,'Cleansing - Response'!E:E,'Cleansing - Response'!F:F,)</f>
        <v>Less than 2 days</v>
      </c>
      <c r="BS27" s="86"/>
      <c r="BT27" s="86" t="str">
        <f>_xlfn.XLOOKUP(AQ27,'Cleansing - Response'!E:E,'Cleansing - Response'!F:F,)</f>
        <v>2 days and more</v>
      </c>
      <c r="BU27" s="86"/>
      <c r="BV27" s="86" t="str">
        <f t="shared" si="2"/>
        <v>Ya / Yes</v>
      </c>
      <c r="BW27" s="86" t="str">
        <f>_xlfn.XLOOKUP(AT27,'Cleansing - Response'!E:E,'Cleansing - Response'!F:F,)</f>
        <v>Always</v>
      </c>
      <c r="BX27" s="86" t="str">
        <f>_xlfn.XLOOKUP(AU27,'Cleansing - Response'!H:H,'Cleansing - Response'!I:I,)</f>
        <v>Sometimes / When in need</v>
      </c>
      <c r="BY27" s="86" t="str">
        <f>_xlfn.XLOOKUP(AV27,'Cleansing - Response'!K:K,'Cleansing - Response'!L:L,)</f>
        <v>Up to 1 time a day</v>
      </c>
      <c r="BZ27" s="86" t="str">
        <f>_xlfn.XLOOKUP(AW27,'Cleansing - Response'!$N:$N,'Cleansing - Response'!$O:$O,)</f>
        <v>Yes / Sometimes</v>
      </c>
      <c r="CA27" s="86" t="str">
        <f>_xlfn.XLOOKUP(AX27,'Cleansing - Response'!$N:$N,'Cleansing - Response'!$O:$O,)</f>
        <v>Yes / Sometimes</v>
      </c>
      <c r="CB27" s="86" t="str">
        <f>_xlfn.XLOOKUP(AY27,'Cleansing - Response'!$N:$N,'Cleansing - Response'!$O:$O,)</f>
        <v>Yes / Sometimes</v>
      </c>
      <c r="CC27" s="86" t="str">
        <f>_xlfn.XLOOKUP(AZ27,'Cleansing - Response'!$N:$N,'Cleansing - Response'!$O:$O,)</f>
        <v>Yes / Sometimes</v>
      </c>
      <c r="CD27" s="86" t="str">
        <f>_xlfn.XLOOKUP(BA27,'Cleansing - Response'!$N:$N,'Cleansing - Response'!$O:$O,)</f>
        <v>Yes / Sometimes</v>
      </c>
      <c r="CE27" s="86" t="str">
        <f>_xlfn.XLOOKUP(BB27,'Cleansing - Response'!$N:$N,'Cleansing - Response'!$O:$O,)</f>
        <v>Yes / Sometimes</v>
      </c>
      <c r="CF27" s="87" t="str">
        <f>IF(COUNTIF(Form_Responses18111213[[#This Row],[Answer - B7-1]:[Answer - B7-6]], "Yes / Sometimes") &gt; 4, "More than 4 times","Up to 4 times")</f>
        <v>More than 4 times</v>
      </c>
    </row>
    <row r="28" spans="1:84" ht="13.2" x14ac:dyDescent="0.25">
      <c r="A28" s="82">
        <v>45569.448560474542</v>
      </c>
      <c r="B28" s="83" t="s">
        <v>167</v>
      </c>
      <c r="C28" s="84" t="s">
        <v>168</v>
      </c>
      <c r="D28" s="83">
        <v>66.069999999999993</v>
      </c>
      <c r="E28" s="83">
        <v>0.25</v>
      </c>
      <c r="F28" s="83" t="s">
        <v>114</v>
      </c>
      <c r="G28" s="83" t="s">
        <v>76</v>
      </c>
      <c r="H28" s="83" t="s">
        <v>100</v>
      </c>
      <c r="I28" s="83" t="s">
        <v>63</v>
      </c>
      <c r="J28" s="83" t="s">
        <v>64</v>
      </c>
      <c r="K28" s="83" t="s">
        <v>64</v>
      </c>
      <c r="L28" s="83" t="s">
        <v>64</v>
      </c>
      <c r="M28" s="83" t="s">
        <v>84</v>
      </c>
      <c r="N28" s="83" t="s">
        <v>64</v>
      </c>
      <c r="O28" s="83" t="s">
        <v>64</v>
      </c>
      <c r="P28" s="83" t="s">
        <v>64</v>
      </c>
      <c r="Q28" s="83" t="s">
        <v>64</v>
      </c>
      <c r="R28" s="83" t="s">
        <v>64</v>
      </c>
      <c r="S28" s="83" t="s">
        <v>64</v>
      </c>
      <c r="T28" s="83" t="s">
        <v>64</v>
      </c>
      <c r="U28" s="83" t="s">
        <v>78</v>
      </c>
      <c r="V28" s="83" t="s">
        <v>64</v>
      </c>
      <c r="W28" s="83" t="s">
        <v>64</v>
      </c>
      <c r="X28" s="83" t="s">
        <v>64</v>
      </c>
      <c r="Y28" s="83" t="s">
        <v>64</v>
      </c>
      <c r="Z28" s="83" t="s">
        <v>66</v>
      </c>
      <c r="AA28" s="83" t="s">
        <v>65</v>
      </c>
      <c r="AB28" s="83" t="s">
        <v>65</v>
      </c>
      <c r="AC28" s="83" t="s">
        <v>65</v>
      </c>
      <c r="AD28" s="83" t="s">
        <v>66</v>
      </c>
      <c r="AE28" s="83" t="s">
        <v>65</v>
      </c>
      <c r="AF28" s="83" t="s">
        <v>66</v>
      </c>
      <c r="AG28" s="83" t="s">
        <v>66</v>
      </c>
      <c r="AH28" s="83" t="s">
        <v>66</v>
      </c>
      <c r="AI28" s="83" t="s">
        <v>79</v>
      </c>
      <c r="AJ28" s="83" t="s">
        <v>66</v>
      </c>
      <c r="AK28" s="83" t="s">
        <v>66</v>
      </c>
      <c r="AL28" s="83" t="s">
        <v>66</v>
      </c>
      <c r="AM28" s="83" t="s">
        <v>66</v>
      </c>
      <c r="AN28" s="83" t="s">
        <v>66</v>
      </c>
      <c r="AO28" s="83" t="s">
        <v>66</v>
      </c>
      <c r="AP28" s="83" t="s">
        <v>67</v>
      </c>
      <c r="AQ28" s="83" t="s">
        <v>67</v>
      </c>
      <c r="AR28" s="83" t="s">
        <v>63</v>
      </c>
      <c r="AS28" s="83" t="s">
        <v>68</v>
      </c>
      <c r="AT28" s="83" t="s">
        <v>169</v>
      </c>
      <c r="AU28" s="83" t="s">
        <v>70</v>
      </c>
      <c r="AV28" s="83" t="s">
        <v>132</v>
      </c>
      <c r="AW28" s="83" t="s">
        <v>73</v>
      </c>
      <c r="AX28" s="83" t="s">
        <v>73</v>
      </c>
      <c r="AY28" s="83" t="s">
        <v>72</v>
      </c>
      <c r="AZ28" s="83" t="s">
        <v>63</v>
      </c>
      <c r="BA28" s="83" t="s">
        <v>73</v>
      </c>
      <c r="BB28" s="83" t="s">
        <v>63</v>
      </c>
      <c r="BC28" s="83" t="s">
        <v>73</v>
      </c>
      <c r="BE28" s="83" t="s">
        <v>73</v>
      </c>
      <c r="BG28" s="76" t="s">
        <v>100</v>
      </c>
      <c r="BH28" s="76" t="s">
        <v>114</v>
      </c>
      <c r="BI28" s="76" t="s">
        <v>1414</v>
      </c>
      <c r="BJ28">
        <f t="shared" si="0"/>
        <v>14</v>
      </c>
      <c r="BK28">
        <f t="shared" si="1"/>
        <v>52</v>
      </c>
      <c r="BM28" s="86" t="str">
        <f>_xlfn.XLOOKUP(Form_Responses18111213[[#This Row],[Sekolah School (Cleansed)]],'Quality Check'!$B$11:$B$14,'Quality Check'!$C$11:$C$14,)</f>
        <v>Rural</v>
      </c>
      <c r="BN28" s="86" t="str">
        <f>_xlfn.XLOOKUP(Form_Responses18111213[[#This Row],[Sekolah School (Cleansed)]],'Quality Check'!$B$11:$B$14,'Quality Check'!$D$11:$D$14,)</f>
        <v>Intervention Group (IG)</v>
      </c>
      <c r="BO28" s="87" t="str">
        <f>_xlfn.XLOOKUP(AS28,'Cleansing - Toothpaste Brand'!A:A,'Cleansing - Toothpaste Brand'!B:B,)</f>
        <v>Colgate</v>
      </c>
      <c r="BP28" s="87"/>
      <c r="BQ2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8" s="86" t="str">
        <f>_xlfn.XLOOKUP(AP28,'Cleansing - Response'!E:E,'Cleansing - Response'!F:F,)</f>
        <v>2 days and more</v>
      </c>
      <c r="BS28" s="86"/>
      <c r="BT28" s="86" t="str">
        <f>_xlfn.XLOOKUP(AQ28,'Cleansing - Response'!E:E,'Cleansing - Response'!F:F,)</f>
        <v>2 days and more</v>
      </c>
      <c r="BU28" s="86"/>
      <c r="BV28" s="86" t="str">
        <f t="shared" si="2"/>
        <v>Ya / Yes</v>
      </c>
      <c r="BW28" s="86" t="str">
        <f>_xlfn.XLOOKUP(AT28,'Cleansing - Response'!E:E,'Cleansing - Response'!F:F,)</f>
        <v>Rarely / Sometimes</v>
      </c>
      <c r="BX28" s="86" t="str">
        <f>_xlfn.XLOOKUP(AU28,'Cleansing - Response'!H:H,'Cleansing - Response'!I:I,)</f>
        <v>Sometimes / When in need</v>
      </c>
      <c r="BY28" s="86" t="str">
        <f>_xlfn.XLOOKUP(AV28,'Cleansing - Response'!K:K,'Cleansing - Response'!L:L,)</f>
        <v>Up to 1 time a day</v>
      </c>
      <c r="BZ28" s="86" t="str">
        <f>_xlfn.XLOOKUP(AW28,'Cleansing - Response'!$N:$N,'Cleansing - Response'!$O:$O,)</f>
        <v>No</v>
      </c>
      <c r="CA28" s="86" t="str">
        <f>_xlfn.XLOOKUP(AX28,'Cleansing - Response'!$N:$N,'Cleansing - Response'!$O:$O,)</f>
        <v>No</v>
      </c>
      <c r="CB28" s="86" t="str">
        <f>_xlfn.XLOOKUP(AY28,'Cleansing - Response'!$N:$N,'Cleansing - Response'!$O:$O,)</f>
        <v>Yes / Sometimes</v>
      </c>
      <c r="CC28" s="86" t="str">
        <f>_xlfn.XLOOKUP(AZ28,'Cleansing - Response'!$N:$N,'Cleansing - Response'!$O:$O,)</f>
        <v>Yes / Sometimes</v>
      </c>
      <c r="CD28" s="86" t="str">
        <f>_xlfn.XLOOKUP(BA28,'Cleansing - Response'!$N:$N,'Cleansing - Response'!$O:$O,)</f>
        <v>No</v>
      </c>
      <c r="CE28" s="86" t="str">
        <f>_xlfn.XLOOKUP(BB28,'Cleansing - Response'!$N:$N,'Cleansing - Response'!$O:$O,)</f>
        <v>Yes / Sometimes</v>
      </c>
      <c r="CF28" s="87" t="str">
        <f>IF(COUNTIF(Form_Responses18111213[[#This Row],[Answer - B7-1]:[Answer - B7-6]], "Yes / Sometimes") &gt; 4, "More than 4 times","Up to 4 times")</f>
        <v>Up to 4 times</v>
      </c>
    </row>
    <row r="29" spans="1:84" ht="13.2" x14ac:dyDescent="0.25">
      <c r="A29" s="82">
        <v>45569.450894791662</v>
      </c>
      <c r="B29" s="83" t="s">
        <v>170</v>
      </c>
      <c r="C29" s="84" t="s">
        <v>171</v>
      </c>
      <c r="D29" s="83">
        <v>75</v>
      </c>
      <c r="E29" s="83">
        <v>0.38</v>
      </c>
      <c r="F29" s="83" t="s">
        <v>114</v>
      </c>
      <c r="G29" s="83" t="s">
        <v>76</v>
      </c>
      <c r="H29" s="83" t="s">
        <v>100</v>
      </c>
      <c r="I29" s="83" t="s">
        <v>73</v>
      </c>
      <c r="J29" s="83" t="s">
        <v>64</v>
      </c>
      <c r="K29" s="83" t="s">
        <v>64</v>
      </c>
      <c r="L29" s="83" t="s">
        <v>64</v>
      </c>
      <c r="M29" s="83" t="s">
        <v>84</v>
      </c>
      <c r="N29" s="83" t="s">
        <v>84</v>
      </c>
      <c r="O29" s="83" t="s">
        <v>64</v>
      </c>
      <c r="P29" s="83" t="s">
        <v>64</v>
      </c>
      <c r="Q29" s="83" t="s">
        <v>84</v>
      </c>
      <c r="R29" s="83" t="s">
        <v>64</v>
      </c>
      <c r="S29" s="83" t="s">
        <v>64</v>
      </c>
      <c r="T29" s="83" t="s">
        <v>64</v>
      </c>
      <c r="U29" s="83" t="s">
        <v>64</v>
      </c>
      <c r="V29" s="83" t="s">
        <v>64</v>
      </c>
      <c r="W29" s="83" t="s">
        <v>64</v>
      </c>
      <c r="X29" s="83" t="s">
        <v>84</v>
      </c>
      <c r="Y29" s="83" t="s">
        <v>64</v>
      </c>
      <c r="Z29" s="83" t="s">
        <v>66</v>
      </c>
      <c r="AA29" s="83" t="s">
        <v>66</v>
      </c>
      <c r="AB29" s="83" t="s">
        <v>66</v>
      </c>
      <c r="AC29" s="83" t="s">
        <v>66</v>
      </c>
      <c r="AD29" s="83" t="s">
        <v>66</v>
      </c>
      <c r="AE29" s="83" t="s">
        <v>65</v>
      </c>
      <c r="AF29" s="83" t="s">
        <v>65</v>
      </c>
      <c r="AG29" s="83" t="s">
        <v>66</v>
      </c>
      <c r="AH29" s="83" t="s">
        <v>66</v>
      </c>
      <c r="AI29" s="83" t="s">
        <v>101</v>
      </c>
      <c r="AJ29" s="83" t="s">
        <v>66</v>
      </c>
      <c r="AK29" s="83" t="s">
        <v>66</v>
      </c>
      <c r="AL29" s="83" t="s">
        <v>79</v>
      </c>
      <c r="AM29" s="83" t="s">
        <v>66</v>
      </c>
      <c r="AN29" s="83" t="s">
        <v>66</v>
      </c>
      <c r="AO29" s="83" t="s">
        <v>65</v>
      </c>
      <c r="AP29" s="83" t="s">
        <v>67</v>
      </c>
      <c r="AQ29" s="83" t="s">
        <v>85</v>
      </c>
      <c r="AR29" s="83" t="s">
        <v>86</v>
      </c>
      <c r="AS29" s="83" t="s">
        <v>115</v>
      </c>
      <c r="AT29" s="83" t="s">
        <v>69</v>
      </c>
      <c r="AU29" s="83" t="s">
        <v>85</v>
      </c>
      <c r="AV29" s="83" t="s">
        <v>71</v>
      </c>
      <c r="AW29" s="83" t="s">
        <v>72</v>
      </c>
      <c r="AX29" s="83" t="s">
        <v>72</v>
      </c>
      <c r="AY29" s="83" t="s">
        <v>72</v>
      </c>
      <c r="AZ29" s="83" t="s">
        <v>72</v>
      </c>
      <c r="BA29" s="83" t="s">
        <v>63</v>
      </c>
      <c r="BB29" s="83" t="s">
        <v>72</v>
      </c>
      <c r="BC29" s="83" t="s">
        <v>73</v>
      </c>
      <c r="BE29" s="83" t="s">
        <v>73</v>
      </c>
      <c r="BG29" s="76" t="s">
        <v>100</v>
      </c>
      <c r="BH29" s="76" t="s">
        <v>114</v>
      </c>
      <c r="BI29" s="76" t="s">
        <v>1415</v>
      </c>
      <c r="BJ29">
        <f t="shared" si="0"/>
        <v>12</v>
      </c>
      <c r="BK29">
        <f t="shared" si="1"/>
        <v>51</v>
      </c>
      <c r="BM29" s="86" t="str">
        <f>_xlfn.XLOOKUP(Form_Responses18111213[[#This Row],[Sekolah School (Cleansed)]],'Quality Check'!$B$11:$B$14,'Quality Check'!$C$11:$C$14,)</f>
        <v>Rural</v>
      </c>
      <c r="BN29" s="86" t="str">
        <f>_xlfn.XLOOKUP(Form_Responses18111213[[#This Row],[Sekolah School (Cleansed)]],'Quality Check'!$B$11:$B$14,'Quality Check'!$D$11:$D$14,)</f>
        <v>Intervention Group (IG)</v>
      </c>
      <c r="BO29" s="87" t="str">
        <f>_xlfn.XLOOKUP(AS29,'Cleansing - Toothpaste Brand'!A:A,'Cleansing - Toothpaste Brand'!B:B,)</f>
        <v>Darlie</v>
      </c>
      <c r="BP29" s="87"/>
      <c r="BQ2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9" s="86" t="str">
        <f>_xlfn.XLOOKUP(AP29,'Cleansing - Response'!E:E,'Cleansing - Response'!F:F,)</f>
        <v>2 days and more</v>
      </c>
      <c r="BS29" s="86"/>
      <c r="BT29" s="86" t="str">
        <f>_xlfn.XLOOKUP(AQ29,'Cleansing - Response'!E:E,'Cleansing - Response'!F:F,)</f>
        <v>2 days and more</v>
      </c>
      <c r="BU29" s="86"/>
      <c r="BV29" s="86" t="str">
        <f t="shared" si="2"/>
        <v>Ya / Yes</v>
      </c>
      <c r="BW29" s="86" t="str">
        <f>_xlfn.XLOOKUP(AT29,'Cleansing - Response'!E:E,'Cleansing - Response'!F:F,)</f>
        <v>Rarely / Sometimes</v>
      </c>
      <c r="BX29" s="86" t="str">
        <f>_xlfn.XLOOKUP(AU29,'Cleansing - Response'!H:H,'Cleansing - Response'!I:I,)</f>
        <v>Using dental floss at least once</v>
      </c>
      <c r="BY29" s="86" t="str">
        <f>_xlfn.XLOOKUP(AV29,'Cleansing - Response'!K:K,'Cleansing - Response'!L:L,)</f>
        <v>Up to 1 time a day</v>
      </c>
      <c r="BZ29" s="86" t="str">
        <f>_xlfn.XLOOKUP(AW29,'Cleansing - Response'!$N:$N,'Cleansing - Response'!$O:$O,)</f>
        <v>Yes / Sometimes</v>
      </c>
      <c r="CA29" s="86" t="str">
        <f>_xlfn.XLOOKUP(AX29,'Cleansing - Response'!$N:$N,'Cleansing - Response'!$O:$O,)</f>
        <v>Yes / Sometimes</v>
      </c>
      <c r="CB29" s="86" t="str">
        <f>_xlfn.XLOOKUP(AY29,'Cleansing - Response'!$N:$N,'Cleansing - Response'!$O:$O,)</f>
        <v>Yes / Sometimes</v>
      </c>
      <c r="CC29" s="86" t="str">
        <f>_xlfn.XLOOKUP(AZ29,'Cleansing - Response'!$N:$N,'Cleansing - Response'!$O:$O,)</f>
        <v>Yes / Sometimes</v>
      </c>
      <c r="CD29" s="86" t="str">
        <f>_xlfn.XLOOKUP(BA29,'Cleansing - Response'!$N:$N,'Cleansing - Response'!$O:$O,)</f>
        <v>Yes / Sometimes</v>
      </c>
      <c r="CE29" s="86" t="str">
        <f>_xlfn.XLOOKUP(BB29,'Cleansing - Response'!$N:$N,'Cleansing - Response'!$O:$O,)</f>
        <v>Yes / Sometimes</v>
      </c>
      <c r="CF29" s="87" t="str">
        <f>IF(COUNTIF(Form_Responses18111213[[#This Row],[Answer - B7-1]:[Answer - B7-6]], "Yes / Sometimes") &gt; 4, "More than 4 times","Up to 4 times")</f>
        <v>More than 4 times</v>
      </c>
    </row>
    <row r="30" spans="1:84" ht="13.2" x14ac:dyDescent="0.25">
      <c r="A30" s="82">
        <v>45569.450978171299</v>
      </c>
      <c r="B30" s="83" t="s">
        <v>172</v>
      </c>
      <c r="C30" s="84" t="s">
        <v>173</v>
      </c>
      <c r="D30" s="83">
        <v>100</v>
      </c>
      <c r="E30" s="83">
        <v>0.78</v>
      </c>
      <c r="F30" s="83" t="s">
        <v>114</v>
      </c>
      <c r="G30" s="83" t="s">
        <v>76</v>
      </c>
      <c r="H30" s="83" t="s">
        <v>108</v>
      </c>
      <c r="I30" s="83" t="s">
        <v>63</v>
      </c>
      <c r="J30" s="83" t="s">
        <v>64</v>
      </c>
      <c r="K30" s="83" t="s">
        <v>64</v>
      </c>
      <c r="L30" s="83" t="s">
        <v>64</v>
      </c>
      <c r="M30" s="83" t="s">
        <v>84</v>
      </c>
      <c r="N30" s="83" t="s">
        <v>64</v>
      </c>
      <c r="O30" s="83" t="s">
        <v>64</v>
      </c>
      <c r="P30" s="83" t="s">
        <v>84</v>
      </c>
      <c r="Q30" s="83" t="s">
        <v>64</v>
      </c>
      <c r="R30" s="83" t="s">
        <v>64</v>
      </c>
      <c r="S30" s="83" t="s">
        <v>64</v>
      </c>
      <c r="T30" s="83" t="s">
        <v>64</v>
      </c>
      <c r="U30" s="83" t="s">
        <v>84</v>
      </c>
      <c r="V30" s="83" t="s">
        <v>64</v>
      </c>
      <c r="W30" s="83" t="s">
        <v>64</v>
      </c>
      <c r="X30" s="83" t="s">
        <v>64</v>
      </c>
      <c r="Y30" s="83" t="s">
        <v>64</v>
      </c>
      <c r="Z30" s="83" t="s">
        <v>66</v>
      </c>
      <c r="AA30" s="83" t="s">
        <v>66</v>
      </c>
      <c r="AB30" s="83" t="s">
        <v>66</v>
      </c>
      <c r="AC30" s="83" t="s">
        <v>66</v>
      </c>
      <c r="AD30" s="83" t="s">
        <v>66</v>
      </c>
      <c r="AE30" s="83" t="s">
        <v>66</v>
      </c>
      <c r="AF30" s="83" t="s">
        <v>66</v>
      </c>
      <c r="AG30" s="83" t="s">
        <v>66</v>
      </c>
      <c r="AH30" s="83" t="s">
        <v>66</v>
      </c>
      <c r="AI30" s="83" t="s">
        <v>79</v>
      </c>
      <c r="AJ30" s="83" t="s">
        <v>66</v>
      </c>
      <c r="AK30" s="83" t="s">
        <v>66</v>
      </c>
      <c r="AL30" s="83" t="s">
        <v>66</v>
      </c>
      <c r="AM30" s="83" t="s">
        <v>66</v>
      </c>
      <c r="AN30" s="83" t="s">
        <v>66</v>
      </c>
      <c r="AO30" s="83" t="s">
        <v>66</v>
      </c>
      <c r="AP30" s="83" t="s">
        <v>85</v>
      </c>
      <c r="AQ30" s="83" t="s">
        <v>85</v>
      </c>
      <c r="AR30" s="83" t="s">
        <v>86</v>
      </c>
      <c r="AS30" s="83" t="s">
        <v>68</v>
      </c>
      <c r="AT30" s="83" t="s">
        <v>87</v>
      </c>
      <c r="AU30" s="83" t="s">
        <v>67</v>
      </c>
      <c r="AV30" s="83" t="s">
        <v>132</v>
      </c>
      <c r="AW30" s="83" t="s">
        <v>73</v>
      </c>
      <c r="AX30" s="83" t="s">
        <v>73</v>
      </c>
      <c r="AY30" s="83" t="s">
        <v>63</v>
      </c>
      <c r="AZ30" s="83" t="s">
        <v>73</v>
      </c>
      <c r="BA30" s="83" t="s">
        <v>63</v>
      </c>
      <c r="BB30" s="83" t="s">
        <v>73</v>
      </c>
      <c r="BC30" s="83" t="s">
        <v>73</v>
      </c>
      <c r="BE30" s="83" t="s">
        <v>73</v>
      </c>
      <c r="BG30" s="76" t="s">
        <v>100</v>
      </c>
      <c r="BH30" s="76" t="s">
        <v>114</v>
      </c>
      <c r="BI30" s="76" t="s">
        <v>1414</v>
      </c>
      <c r="BJ30">
        <f t="shared" si="0"/>
        <v>13</v>
      </c>
      <c r="BK30">
        <f t="shared" si="1"/>
        <v>48</v>
      </c>
      <c r="BM30" s="86" t="str">
        <f>_xlfn.XLOOKUP(Form_Responses18111213[[#This Row],[Sekolah School (Cleansed)]],'Quality Check'!$B$11:$B$14,'Quality Check'!$C$11:$C$14,)</f>
        <v>Rural</v>
      </c>
      <c r="BN30" s="86" t="str">
        <f>_xlfn.XLOOKUP(Form_Responses18111213[[#This Row],[Sekolah School (Cleansed)]],'Quality Check'!$B$11:$B$14,'Quality Check'!$D$11:$D$14,)</f>
        <v>Intervention Group (IG)</v>
      </c>
      <c r="BO30" s="87" t="str">
        <f>_xlfn.XLOOKUP(AS30,'Cleansing - Toothpaste Brand'!A:A,'Cleansing - Toothpaste Brand'!B:B,)</f>
        <v>Colgate</v>
      </c>
      <c r="BP30" s="87"/>
      <c r="BQ3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0" s="86" t="str">
        <f>_xlfn.XLOOKUP(AP30,'Cleansing - Response'!E:E,'Cleansing - Response'!F:F,)</f>
        <v>2 days and more</v>
      </c>
      <c r="BS30" s="86"/>
      <c r="BT30" s="86" t="str">
        <f>_xlfn.XLOOKUP(AQ30,'Cleansing - Response'!E:E,'Cleansing - Response'!F:F,)</f>
        <v>2 days and more</v>
      </c>
      <c r="BU30" s="86"/>
      <c r="BV30" s="86" t="str">
        <f t="shared" si="2"/>
        <v>Ya / Yes</v>
      </c>
      <c r="BW30" s="86" t="str">
        <f>_xlfn.XLOOKUP(AT30,'Cleansing - Response'!E:E,'Cleansing - Response'!F:F,)</f>
        <v>Always</v>
      </c>
      <c r="BX30" s="86" t="str">
        <f>_xlfn.XLOOKUP(AU30,'Cleansing - Response'!H:H,'Cleansing - Response'!I:I,)</f>
        <v>Using dental floss at least once</v>
      </c>
      <c r="BY30" s="86" t="str">
        <f>_xlfn.XLOOKUP(AV30,'Cleansing - Response'!K:K,'Cleansing - Response'!L:L,)</f>
        <v>Up to 1 time a day</v>
      </c>
      <c r="BZ30" s="86" t="str">
        <f>_xlfn.XLOOKUP(AW30,'Cleansing - Response'!$N:$N,'Cleansing - Response'!$O:$O,)</f>
        <v>No</v>
      </c>
      <c r="CA30" s="86" t="str">
        <f>_xlfn.XLOOKUP(AX30,'Cleansing - Response'!$N:$N,'Cleansing - Response'!$O:$O,)</f>
        <v>No</v>
      </c>
      <c r="CB30" s="86" t="str">
        <f>_xlfn.XLOOKUP(AY30,'Cleansing - Response'!$N:$N,'Cleansing - Response'!$O:$O,)</f>
        <v>Yes / Sometimes</v>
      </c>
      <c r="CC30" s="86" t="str">
        <f>_xlfn.XLOOKUP(AZ30,'Cleansing - Response'!$N:$N,'Cleansing - Response'!$O:$O,)</f>
        <v>No</v>
      </c>
      <c r="CD30" s="86" t="str">
        <f>_xlfn.XLOOKUP(BA30,'Cleansing - Response'!$N:$N,'Cleansing - Response'!$O:$O,)</f>
        <v>Yes / Sometimes</v>
      </c>
      <c r="CE30" s="86" t="str">
        <f>_xlfn.XLOOKUP(BB30,'Cleansing - Response'!$N:$N,'Cleansing - Response'!$O:$O,)</f>
        <v>No</v>
      </c>
      <c r="CF30" s="87" t="str">
        <f>IF(COUNTIF(Form_Responses18111213[[#This Row],[Answer - B7-1]:[Answer - B7-6]], "Yes / Sometimes") &gt; 4, "More than 4 times","Up to 4 times")</f>
        <v>Up to 4 times</v>
      </c>
    </row>
    <row r="31" spans="1:84" ht="13.2" x14ac:dyDescent="0.25">
      <c r="A31" s="82">
        <v>45569.455706817127</v>
      </c>
      <c r="B31" s="83" t="s">
        <v>174</v>
      </c>
      <c r="C31" s="84" t="s">
        <v>175</v>
      </c>
      <c r="D31" s="83">
        <v>9.82</v>
      </c>
      <c r="E31" s="83">
        <v>0</v>
      </c>
      <c r="F31" s="83" t="s">
        <v>114</v>
      </c>
      <c r="G31" s="83" t="s">
        <v>76</v>
      </c>
      <c r="H31" s="83" t="s">
        <v>100</v>
      </c>
      <c r="I31" s="83" t="s">
        <v>63</v>
      </c>
      <c r="J31" s="83" t="s">
        <v>64</v>
      </c>
      <c r="K31" s="83" t="s">
        <v>64</v>
      </c>
      <c r="L31" s="83" t="s">
        <v>64</v>
      </c>
      <c r="M31" s="83" t="s">
        <v>64</v>
      </c>
      <c r="N31" s="83" t="s">
        <v>64</v>
      </c>
      <c r="O31" s="83" t="s">
        <v>64</v>
      </c>
      <c r="P31" s="83" t="s">
        <v>64</v>
      </c>
      <c r="Q31" s="83" t="s">
        <v>64</v>
      </c>
      <c r="R31" s="83" t="s">
        <v>64</v>
      </c>
      <c r="S31" s="83" t="s">
        <v>64</v>
      </c>
      <c r="T31" s="83" t="s">
        <v>64</v>
      </c>
      <c r="U31" s="83" t="s">
        <v>64</v>
      </c>
      <c r="V31" s="83" t="s">
        <v>64</v>
      </c>
      <c r="W31" s="83" t="s">
        <v>64</v>
      </c>
      <c r="X31" s="83" t="s">
        <v>64</v>
      </c>
      <c r="Y31" s="83" t="s">
        <v>78</v>
      </c>
      <c r="Z31" s="83" t="s">
        <v>65</v>
      </c>
      <c r="AA31" s="83" t="s">
        <v>65</v>
      </c>
      <c r="AB31" s="83" t="s">
        <v>65</v>
      </c>
      <c r="AC31" s="83" t="s">
        <v>65</v>
      </c>
      <c r="AD31" s="83" t="s">
        <v>65</v>
      </c>
      <c r="AE31" s="83" t="s">
        <v>65</v>
      </c>
      <c r="AF31" s="83" t="s">
        <v>66</v>
      </c>
      <c r="AG31" s="83" t="s">
        <v>65</v>
      </c>
      <c r="AH31" s="83" t="s">
        <v>66</v>
      </c>
      <c r="AI31" s="83" t="s">
        <v>101</v>
      </c>
      <c r="AJ31" s="83" t="s">
        <v>65</v>
      </c>
      <c r="AK31" s="83" t="s">
        <v>66</v>
      </c>
      <c r="AL31" s="83" t="s">
        <v>79</v>
      </c>
      <c r="AM31" s="83" t="s">
        <v>66</v>
      </c>
      <c r="AN31" s="83" t="s">
        <v>65</v>
      </c>
      <c r="AO31" s="83" t="s">
        <v>65</v>
      </c>
      <c r="AP31" s="83" t="s">
        <v>85</v>
      </c>
      <c r="AQ31" s="83" t="s">
        <v>67</v>
      </c>
      <c r="AR31" s="83" t="s">
        <v>86</v>
      </c>
      <c r="AS31" s="83" t="s">
        <v>81</v>
      </c>
      <c r="AT31" s="83" t="s">
        <v>87</v>
      </c>
      <c r="AU31" s="83" t="s">
        <v>93</v>
      </c>
      <c r="AV31" s="83" t="s">
        <v>71</v>
      </c>
      <c r="AW31" s="83" t="s">
        <v>72</v>
      </c>
      <c r="AX31" s="83" t="s">
        <v>72</v>
      </c>
      <c r="AY31" s="83" t="s">
        <v>72</v>
      </c>
      <c r="AZ31" s="83" t="s">
        <v>72</v>
      </c>
      <c r="BA31" s="83" t="s">
        <v>73</v>
      </c>
      <c r="BB31" s="83" t="s">
        <v>72</v>
      </c>
      <c r="BC31" s="83" t="s">
        <v>73</v>
      </c>
      <c r="BE31" s="83" t="s">
        <v>73</v>
      </c>
      <c r="BG31" s="76" t="s">
        <v>100</v>
      </c>
      <c r="BH31" s="76" t="s">
        <v>114</v>
      </c>
      <c r="BI31" s="76" t="s">
        <v>1414</v>
      </c>
      <c r="BJ31">
        <f t="shared" si="0"/>
        <v>14</v>
      </c>
      <c r="BK31">
        <f t="shared" si="1"/>
        <v>58</v>
      </c>
      <c r="BM31" s="86" t="str">
        <f>_xlfn.XLOOKUP(Form_Responses18111213[[#This Row],[Sekolah School (Cleansed)]],'Quality Check'!$B$11:$B$14,'Quality Check'!$C$11:$C$14,)</f>
        <v>Rural</v>
      </c>
      <c r="BN31" s="86" t="str">
        <f>_xlfn.XLOOKUP(Form_Responses18111213[[#This Row],[Sekolah School (Cleansed)]],'Quality Check'!$B$11:$B$14,'Quality Check'!$D$11:$D$14,)</f>
        <v>Intervention Group (IG)</v>
      </c>
      <c r="BO31" s="87" t="str">
        <f>_xlfn.XLOOKUP(AS31,'Cleansing - Toothpaste Brand'!A:A,'Cleansing - Toothpaste Brand'!B:B,)</f>
        <v>Colgate</v>
      </c>
      <c r="BP31" s="87"/>
      <c r="BQ3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1" s="86" t="str">
        <f>_xlfn.XLOOKUP(AP31,'Cleansing - Response'!E:E,'Cleansing - Response'!F:F,)</f>
        <v>2 days and more</v>
      </c>
      <c r="BS31" s="86"/>
      <c r="BT31" s="86" t="str">
        <f>_xlfn.XLOOKUP(AQ31,'Cleansing - Response'!E:E,'Cleansing - Response'!F:F,)</f>
        <v>2 days and more</v>
      </c>
      <c r="BU31" s="86"/>
      <c r="BV31" s="86" t="str">
        <f t="shared" si="2"/>
        <v>Ya / Yes</v>
      </c>
      <c r="BW31" s="86" t="str">
        <f>_xlfn.XLOOKUP(AT31,'Cleansing - Response'!E:E,'Cleansing - Response'!F:F,)</f>
        <v>Always</v>
      </c>
      <c r="BX31" s="86" t="str">
        <f>_xlfn.XLOOKUP(AU31,'Cleansing - Response'!H:H,'Cleansing - Response'!I:I,)</f>
        <v>Not using dental floss</v>
      </c>
      <c r="BY31" s="86" t="str">
        <f>_xlfn.XLOOKUP(AV31,'Cleansing - Response'!K:K,'Cleansing - Response'!L:L,)</f>
        <v>Up to 1 time a day</v>
      </c>
      <c r="BZ31" s="86" t="str">
        <f>_xlfn.XLOOKUP(AW31,'Cleansing - Response'!$N:$N,'Cleansing - Response'!$O:$O,)</f>
        <v>Yes / Sometimes</v>
      </c>
      <c r="CA31" s="86" t="str">
        <f>_xlfn.XLOOKUP(AX31,'Cleansing - Response'!$N:$N,'Cleansing - Response'!$O:$O,)</f>
        <v>Yes / Sometimes</v>
      </c>
      <c r="CB31" s="86" t="str">
        <f>_xlfn.XLOOKUP(AY31,'Cleansing - Response'!$N:$N,'Cleansing - Response'!$O:$O,)</f>
        <v>Yes / Sometimes</v>
      </c>
      <c r="CC31" s="86" t="str">
        <f>_xlfn.XLOOKUP(AZ31,'Cleansing - Response'!$N:$N,'Cleansing - Response'!$O:$O,)</f>
        <v>Yes / Sometimes</v>
      </c>
      <c r="CD31" s="86" t="str">
        <f>_xlfn.XLOOKUP(BA31,'Cleansing - Response'!$N:$N,'Cleansing - Response'!$O:$O,)</f>
        <v>No</v>
      </c>
      <c r="CE31" s="86" t="str">
        <f>_xlfn.XLOOKUP(BB31,'Cleansing - Response'!$N:$N,'Cleansing - Response'!$O:$O,)</f>
        <v>Yes / Sometimes</v>
      </c>
      <c r="CF31" s="87" t="str">
        <f>IF(COUNTIF(Form_Responses18111213[[#This Row],[Answer - B7-1]:[Answer - B7-6]], "Yes / Sometimes") &gt; 4, "More than 4 times","Up to 4 times")</f>
        <v>More than 4 times</v>
      </c>
    </row>
    <row r="32" spans="1:84" ht="13.2" x14ac:dyDescent="0.25">
      <c r="A32" s="82">
        <v>45569.458138159724</v>
      </c>
      <c r="B32" s="83" t="s">
        <v>176</v>
      </c>
      <c r="C32" s="83" t="s">
        <v>177</v>
      </c>
      <c r="D32" s="83">
        <v>53.57</v>
      </c>
      <c r="E32" s="83">
        <v>0</v>
      </c>
      <c r="F32" s="83" t="s">
        <v>114</v>
      </c>
      <c r="G32" s="83" t="s">
        <v>76</v>
      </c>
      <c r="H32" s="83" t="s">
        <v>62</v>
      </c>
      <c r="I32" s="83" t="s">
        <v>63</v>
      </c>
      <c r="J32" s="83" t="s">
        <v>64</v>
      </c>
      <c r="K32" s="83" t="s">
        <v>64</v>
      </c>
      <c r="L32" s="83" t="s">
        <v>64</v>
      </c>
      <c r="M32" s="83" t="s">
        <v>84</v>
      </c>
      <c r="N32" s="83" t="s">
        <v>64</v>
      </c>
      <c r="O32" s="83" t="s">
        <v>64</v>
      </c>
      <c r="P32" s="83" t="s">
        <v>84</v>
      </c>
      <c r="Q32" s="83" t="s">
        <v>84</v>
      </c>
      <c r="R32" s="83" t="s">
        <v>64</v>
      </c>
      <c r="S32" s="83" t="s">
        <v>84</v>
      </c>
      <c r="T32" s="83" t="s">
        <v>64</v>
      </c>
      <c r="U32" s="83" t="s">
        <v>64</v>
      </c>
      <c r="V32" s="83" t="s">
        <v>84</v>
      </c>
      <c r="W32" s="83" t="s">
        <v>64</v>
      </c>
      <c r="X32" s="83" t="s">
        <v>84</v>
      </c>
      <c r="Y32" s="83" t="s">
        <v>64</v>
      </c>
      <c r="Z32" s="83" t="s">
        <v>66</v>
      </c>
      <c r="AA32" s="83" t="s">
        <v>65</v>
      </c>
      <c r="AB32" s="83" t="s">
        <v>66</v>
      </c>
      <c r="AC32" s="83" t="s">
        <v>65</v>
      </c>
      <c r="AD32" s="83" t="s">
        <v>66</v>
      </c>
      <c r="AE32" s="83" t="s">
        <v>65</v>
      </c>
      <c r="AF32" s="83" t="s">
        <v>66</v>
      </c>
      <c r="AG32" s="83" t="s">
        <v>66</v>
      </c>
      <c r="AH32" s="83" t="s">
        <v>66</v>
      </c>
      <c r="AI32" s="83" t="s">
        <v>79</v>
      </c>
      <c r="AJ32" s="83" t="s">
        <v>66</v>
      </c>
      <c r="AK32" s="83" t="s">
        <v>66</v>
      </c>
      <c r="AL32" s="83" t="s">
        <v>66</v>
      </c>
      <c r="AM32" s="83" t="s">
        <v>66</v>
      </c>
      <c r="AN32" s="83" t="s">
        <v>66</v>
      </c>
      <c r="AO32" s="83" t="s">
        <v>66</v>
      </c>
      <c r="AP32" s="83" t="s">
        <v>85</v>
      </c>
      <c r="AQ32" s="83" t="s">
        <v>85</v>
      </c>
      <c r="AR32" s="83" t="s">
        <v>86</v>
      </c>
      <c r="AS32" s="83" t="s">
        <v>68</v>
      </c>
      <c r="AT32" s="83" t="s">
        <v>69</v>
      </c>
      <c r="AU32" s="83" t="s">
        <v>70</v>
      </c>
      <c r="AV32" s="83" t="s">
        <v>67</v>
      </c>
      <c r="AW32" s="83" t="s">
        <v>73</v>
      </c>
      <c r="AX32" s="83" t="s">
        <v>73</v>
      </c>
      <c r="AY32" s="83" t="s">
        <v>73</v>
      </c>
      <c r="AZ32" s="83" t="s">
        <v>63</v>
      </c>
      <c r="BA32" s="83" t="s">
        <v>73</v>
      </c>
      <c r="BB32" s="83" t="s">
        <v>73</v>
      </c>
      <c r="BC32" s="83" t="s">
        <v>73</v>
      </c>
      <c r="BD32" s="83">
        <v>0</v>
      </c>
      <c r="BE32" s="83" t="s">
        <v>73</v>
      </c>
      <c r="BG32" s="76" t="s">
        <v>100</v>
      </c>
      <c r="BH32" s="76" t="s">
        <v>114</v>
      </c>
      <c r="BI32" s="76" t="s">
        <v>1414</v>
      </c>
      <c r="BJ32">
        <f t="shared" si="0"/>
        <v>10</v>
      </c>
      <c r="BK32">
        <f t="shared" si="1"/>
        <v>51</v>
      </c>
      <c r="BM32" s="86" t="str">
        <f>_xlfn.XLOOKUP(Form_Responses18111213[[#This Row],[Sekolah School (Cleansed)]],'Quality Check'!$B$11:$B$14,'Quality Check'!$C$11:$C$14,)</f>
        <v>Rural</v>
      </c>
      <c r="BN32" s="86" t="str">
        <f>_xlfn.XLOOKUP(Form_Responses18111213[[#This Row],[Sekolah School (Cleansed)]],'Quality Check'!$B$11:$B$14,'Quality Check'!$D$11:$D$14,)</f>
        <v>Intervention Group (IG)</v>
      </c>
      <c r="BO32" s="87" t="str">
        <f>_xlfn.XLOOKUP(AS32,'Cleansing - Toothpaste Brand'!A:A,'Cleansing - Toothpaste Brand'!B:B,)</f>
        <v>Colgate</v>
      </c>
      <c r="BP32" s="87"/>
      <c r="BQ3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2" s="86" t="str">
        <f>_xlfn.XLOOKUP(AP32,'Cleansing - Response'!E:E,'Cleansing - Response'!F:F,)</f>
        <v>2 days and more</v>
      </c>
      <c r="BS32" s="86"/>
      <c r="BT32" s="86" t="str">
        <f>_xlfn.XLOOKUP(AQ32,'Cleansing - Response'!E:E,'Cleansing - Response'!F:F,)</f>
        <v>2 days and more</v>
      </c>
      <c r="BU32" s="86"/>
      <c r="BV32" s="86" t="str">
        <f t="shared" si="2"/>
        <v>Ya / Yes</v>
      </c>
      <c r="BW32" s="86" t="str">
        <f>_xlfn.XLOOKUP(AT32,'Cleansing - Response'!E:E,'Cleansing - Response'!F:F,)</f>
        <v>Rarely / Sometimes</v>
      </c>
      <c r="BX32" s="86" t="str">
        <f>_xlfn.XLOOKUP(AU32,'Cleansing - Response'!H:H,'Cleansing - Response'!I:I,)</f>
        <v>Sometimes / When in need</v>
      </c>
      <c r="BY32" s="86" t="str">
        <f>_xlfn.XLOOKUP(AV32,'Cleansing - Response'!K:K,'Cleansing - Response'!L:L,)</f>
        <v>More than 1 time a day</v>
      </c>
      <c r="BZ32" s="86" t="str">
        <f>_xlfn.XLOOKUP(AW32,'Cleansing - Response'!$N:$N,'Cleansing - Response'!$O:$O,)</f>
        <v>No</v>
      </c>
      <c r="CA32" s="86" t="str">
        <f>_xlfn.XLOOKUP(AX32,'Cleansing - Response'!$N:$N,'Cleansing - Response'!$O:$O,)</f>
        <v>No</v>
      </c>
      <c r="CB32" s="86" t="str">
        <f>_xlfn.XLOOKUP(AY32,'Cleansing - Response'!$N:$N,'Cleansing - Response'!$O:$O,)</f>
        <v>No</v>
      </c>
      <c r="CC32" s="86" t="str">
        <f>_xlfn.XLOOKUP(AZ32,'Cleansing - Response'!$N:$N,'Cleansing - Response'!$O:$O,)</f>
        <v>Yes / Sometimes</v>
      </c>
      <c r="CD32" s="86" t="str">
        <f>_xlfn.XLOOKUP(BA32,'Cleansing - Response'!$N:$N,'Cleansing - Response'!$O:$O,)</f>
        <v>No</v>
      </c>
      <c r="CE32" s="86" t="str">
        <f>_xlfn.XLOOKUP(BB32,'Cleansing - Response'!$N:$N,'Cleansing - Response'!$O:$O,)</f>
        <v>No</v>
      </c>
      <c r="CF32" s="87" t="str">
        <f>IF(COUNTIF(Form_Responses18111213[[#This Row],[Answer - B7-1]:[Answer - B7-6]], "Yes / Sometimes") &gt; 4, "More than 4 times","Up to 4 times")</f>
        <v>Up to 4 times</v>
      </c>
    </row>
    <row r="33" spans="1:84" ht="13.2" x14ac:dyDescent="0.25">
      <c r="A33" s="82">
        <v>45569.458763009257</v>
      </c>
      <c r="B33" s="83" t="s">
        <v>178</v>
      </c>
      <c r="C33" s="84" t="s">
        <v>179</v>
      </c>
      <c r="D33" s="83">
        <v>50</v>
      </c>
      <c r="E33" s="83">
        <v>0.08</v>
      </c>
      <c r="F33" s="83" t="s">
        <v>114</v>
      </c>
      <c r="G33" s="83" t="s">
        <v>76</v>
      </c>
      <c r="H33" s="83" t="s">
        <v>180</v>
      </c>
      <c r="I33" s="83" t="s">
        <v>63</v>
      </c>
      <c r="J33" s="83" t="s">
        <v>64</v>
      </c>
      <c r="K33" s="83" t="s">
        <v>64</v>
      </c>
      <c r="L33" s="83" t="s">
        <v>64</v>
      </c>
      <c r="M33" s="83" t="s">
        <v>84</v>
      </c>
      <c r="N33" s="83" t="s">
        <v>64</v>
      </c>
      <c r="O33" s="83" t="s">
        <v>64</v>
      </c>
      <c r="P33" s="83" t="s">
        <v>84</v>
      </c>
      <c r="Q33" s="83" t="s">
        <v>84</v>
      </c>
      <c r="R33" s="83" t="s">
        <v>64</v>
      </c>
      <c r="S33" s="83" t="s">
        <v>64</v>
      </c>
      <c r="T33" s="83" t="s">
        <v>64</v>
      </c>
      <c r="U33" s="83" t="s">
        <v>84</v>
      </c>
      <c r="V33" s="83" t="s">
        <v>64</v>
      </c>
      <c r="W33" s="83" t="s">
        <v>64</v>
      </c>
      <c r="X33" s="83" t="s">
        <v>64</v>
      </c>
      <c r="Y33" s="83" t="s">
        <v>64</v>
      </c>
      <c r="Z33" s="83" t="s">
        <v>65</v>
      </c>
      <c r="AA33" s="83" t="s">
        <v>65</v>
      </c>
      <c r="AB33" s="83" t="s">
        <v>66</v>
      </c>
      <c r="AC33" s="83" t="s">
        <v>65</v>
      </c>
      <c r="AD33" s="83" t="s">
        <v>66</v>
      </c>
      <c r="AE33" s="83" t="s">
        <v>65</v>
      </c>
      <c r="AF33" s="83" t="s">
        <v>66</v>
      </c>
      <c r="AG33" s="83" t="s">
        <v>65</v>
      </c>
      <c r="AH33" s="83" t="s">
        <v>65</v>
      </c>
      <c r="AI33" s="83" t="s">
        <v>79</v>
      </c>
      <c r="AJ33" s="83" t="s">
        <v>66</v>
      </c>
      <c r="AK33" s="83" t="s">
        <v>66</v>
      </c>
      <c r="AL33" s="83" t="s">
        <v>66</v>
      </c>
      <c r="AM33" s="83" t="s">
        <v>65</v>
      </c>
      <c r="AN33" s="83" t="s">
        <v>66</v>
      </c>
      <c r="AO33" s="83" t="s">
        <v>66</v>
      </c>
      <c r="AP33" s="83" t="s">
        <v>67</v>
      </c>
      <c r="AQ33" s="83" t="s">
        <v>67</v>
      </c>
      <c r="AR33" s="83" t="s">
        <v>86</v>
      </c>
      <c r="AS33" s="83" t="s">
        <v>181</v>
      </c>
      <c r="AT33" s="83" t="s">
        <v>69</v>
      </c>
      <c r="AU33" s="83" t="s">
        <v>70</v>
      </c>
      <c r="AV33" s="83" t="s">
        <v>71</v>
      </c>
      <c r="AW33" s="83" t="s">
        <v>72</v>
      </c>
      <c r="AX33" s="83" t="s">
        <v>72</v>
      </c>
      <c r="AY33" s="83" t="s">
        <v>72</v>
      </c>
      <c r="AZ33" s="83" t="s">
        <v>72</v>
      </c>
      <c r="BA33" s="83" t="s">
        <v>72</v>
      </c>
      <c r="BB33" s="83" t="s">
        <v>73</v>
      </c>
      <c r="BC33" s="83" t="s">
        <v>73</v>
      </c>
      <c r="BE33" s="83" t="s">
        <v>73</v>
      </c>
      <c r="BG33" s="76" t="s">
        <v>100</v>
      </c>
      <c r="BH33" s="76" t="s">
        <v>114</v>
      </c>
      <c r="BI33" s="76" t="s">
        <v>1414</v>
      </c>
      <c r="BJ33">
        <f t="shared" si="0"/>
        <v>12</v>
      </c>
      <c r="BK33">
        <f t="shared" si="1"/>
        <v>55</v>
      </c>
      <c r="BM33" s="86" t="str">
        <f>_xlfn.XLOOKUP(Form_Responses18111213[[#This Row],[Sekolah School (Cleansed)]],'Quality Check'!$B$11:$B$14,'Quality Check'!$C$11:$C$14,)</f>
        <v>Rural</v>
      </c>
      <c r="BN33" s="86" t="str">
        <f>_xlfn.XLOOKUP(Form_Responses18111213[[#This Row],[Sekolah School (Cleansed)]],'Quality Check'!$B$11:$B$14,'Quality Check'!$D$11:$D$14,)</f>
        <v>Intervention Group (IG)</v>
      </c>
      <c r="BO33" s="87" t="str">
        <f>_xlfn.XLOOKUP(AS33,'Cleansing - Toothpaste Brand'!A:A,'Cleansing - Toothpaste Brand'!B:B,)</f>
        <v>Mukmin</v>
      </c>
      <c r="BP33" s="87"/>
      <c r="BQ3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33" s="86" t="str">
        <f>_xlfn.XLOOKUP(AP33,'Cleansing - Response'!E:E,'Cleansing - Response'!F:F,)</f>
        <v>2 days and more</v>
      </c>
      <c r="BS33" s="86"/>
      <c r="BT33" s="86" t="str">
        <f>_xlfn.XLOOKUP(AQ33,'Cleansing - Response'!E:E,'Cleansing - Response'!F:F,)</f>
        <v>2 days and more</v>
      </c>
      <c r="BU33" s="86"/>
      <c r="BV33" s="86" t="str">
        <f t="shared" si="2"/>
        <v>Tidak / No</v>
      </c>
      <c r="BW33" s="86" t="str">
        <f>_xlfn.XLOOKUP(AT33,'Cleansing - Response'!E:E,'Cleansing - Response'!F:F,)</f>
        <v>Rarely / Sometimes</v>
      </c>
      <c r="BX33" s="86" t="str">
        <f>_xlfn.XLOOKUP(AU33,'Cleansing - Response'!H:H,'Cleansing - Response'!I:I,)</f>
        <v>Sometimes / When in need</v>
      </c>
      <c r="BY33" s="86" t="str">
        <f>_xlfn.XLOOKUP(AV33,'Cleansing - Response'!K:K,'Cleansing - Response'!L:L,)</f>
        <v>Up to 1 time a day</v>
      </c>
      <c r="BZ33" s="86" t="str">
        <f>_xlfn.XLOOKUP(AW33,'Cleansing - Response'!$N:$N,'Cleansing - Response'!$O:$O,)</f>
        <v>Yes / Sometimes</v>
      </c>
      <c r="CA33" s="86" t="str">
        <f>_xlfn.XLOOKUP(AX33,'Cleansing - Response'!$N:$N,'Cleansing - Response'!$O:$O,)</f>
        <v>Yes / Sometimes</v>
      </c>
      <c r="CB33" s="86" t="str">
        <f>_xlfn.XLOOKUP(AY33,'Cleansing - Response'!$N:$N,'Cleansing - Response'!$O:$O,)</f>
        <v>Yes / Sometimes</v>
      </c>
      <c r="CC33" s="86" t="str">
        <f>_xlfn.XLOOKUP(AZ33,'Cleansing - Response'!$N:$N,'Cleansing - Response'!$O:$O,)</f>
        <v>Yes / Sometimes</v>
      </c>
      <c r="CD33" s="86" t="str">
        <f>_xlfn.XLOOKUP(BA33,'Cleansing - Response'!$N:$N,'Cleansing - Response'!$O:$O,)</f>
        <v>Yes / Sometimes</v>
      </c>
      <c r="CE33" s="86" t="str">
        <f>_xlfn.XLOOKUP(BB33,'Cleansing - Response'!$N:$N,'Cleansing - Response'!$O:$O,)</f>
        <v>No</v>
      </c>
      <c r="CF33" s="87" t="str">
        <f>IF(COUNTIF(Form_Responses18111213[[#This Row],[Answer - B7-1]:[Answer - B7-6]], "Yes / Sometimes") &gt; 4, "More than 4 times","Up to 4 times")</f>
        <v>More than 4 times</v>
      </c>
    </row>
    <row r="34" spans="1:84" ht="13.2" x14ac:dyDescent="0.25">
      <c r="A34" s="82">
        <v>45569.462447662037</v>
      </c>
      <c r="B34" s="83" t="s">
        <v>182</v>
      </c>
      <c r="C34" s="84" t="s">
        <v>183</v>
      </c>
      <c r="D34" s="83">
        <v>100</v>
      </c>
      <c r="E34" s="83">
        <v>0.88</v>
      </c>
      <c r="F34" s="83" t="s">
        <v>114</v>
      </c>
      <c r="G34" s="83" t="s">
        <v>76</v>
      </c>
      <c r="H34" s="83" t="s">
        <v>77</v>
      </c>
      <c r="I34" s="83" t="s">
        <v>63</v>
      </c>
      <c r="J34" s="83" t="s">
        <v>64</v>
      </c>
      <c r="K34" s="83" t="s">
        <v>64</v>
      </c>
      <c r="L34" s="83" t="s">
        <v>64</v>
      </c>
      <c r="M34" s="83" t="s">
        <v>64</v>
      </c>
      <c r="N34" s="83" t="s">
        <v>64</v>
      </c>
      <c r="O34" s="83" t="s">
        <v>64</v>
      </c>
      <c r="P34" s="83" t="s">
        <v>64</v>
      </c>
      <c r="Q34" s="83" t="s">
        <v>64</v>
      </c>
      <c r="R34" s="83" t="s">
        <v>64</v>
      </c>
      <c r="S34" s="83" t="s">
        <v>64</v>
      </c>
      <c r="T34" s="83" t="s">
        <v>64</v>
      </c>
      <c r="U34" s="83" t="s">
        <v>64</v>
      </c>
      <c r="V34" s="83" t="s">
        <v>64</v>
      </c>
      <c r="W34" s="83" t="s">
        <v>64</v>
      </c>
      <c r="X34" s="83" t="s">
        <v>64</v>
      </c>
      <c r="Y34" s="83" t="s">
        <v>64</v>
      </c>
      <c r="Z34" s="83" t="s">
        <v>66</v>
      </c>
      <c r="AA34" s="83" t="s">
        <v>65</v>
      </c>
      <c r="AB34" s="83" t="s">
        <v>66</v>
      </c>
      <c r="AC34" s="83" t="s">
        <v>66</v>
      </c>
      <c r="AD34" s="83" t="s">
        <v>66</v>
      </c>
      <c r="AE34" s="83" t="s">
        <v>66</v>
      </c>
      <c r="AF34" s="83" t="s">
        <v>66</v>
      </c>
      <c r="AG34" s="83" t="s">
        <v>65</v>
      </c>
      <c r="AH34" s="83" t="s">
        <v>66</v>
      </c>
      <c r="AI34" s="83" t="s">
        <v>101</v>
      </c>
      <c r="AJ34" s="83" t="s">
        <v>66</v>
      </c>
      <c r="AK34" s="83" t="s">
        <v>66</v>
      </c>
      <c r="AL34" s="83" t="s">
        <v>66</v>
      </c>
      <c r="AM34" s="83" t="s">
        <v>66</v>
      </c>
      <c r="AN34" s="83" t="s">
        <v>66</v>
      </c>
      <c r="AO34" s="83" t="s">
        <v>66</v>
      </c>
      <c r="AP34" s="83" t="s">
        <v>67</v>
      </c>
      <c r="AQ34" s="83" t="s">
        <v>67</v>
      </c>
      <c r="AR34" s="83" t="s">
        <v>63</v>
      </c>
      <c r="AS34" s="83" t="s">
        <v>81</v>
      </c>
      <c r="AT34" s="83" t="s">
        <v>87</v>
      </c>
      <c r="AU34" s="83" t="s">
        <v>70</v>
      </c>
      <c r="AV34" s="83" t="s">
        <v>71</v>
      </c>
      <c r="AW34" s="83" t="s">
        <v>73</v>
      </c>
      <c r="AX34" s="83" t="s">
        <v>72</v>
      </c>
      <c r="AY34" s="83" t="s">
        <v>72</v>
      </c>
      <c r="AZ34" s="83" t="s">
        <v>72</v>
      </c>
      <c r="BA34" s="83" t="s">
        <v>73</v>
      </c>
      <c r="BB34" s="83" t="s">
        <v>73</v>
      </c>
      <c r="BC34" s="83" t="s">
        <v>73</v>
      </c>
      <c r="BE34" s="83" t="s">
        <v>73</v>
      </c>
      <c r="BG34" s="76" t="s">
        <v>100</v>
      </c>
      <c r="BH34" s="76" t="s">
        <v>114</v>
      </c>
      <c r="BI34" s="76" t="s">
        <v>1414</v>
      </c>
      <c r="BJ34">
        <f t="shared" si="0"/>
        <v>15</v>
      </c>
      <c r="BK34">
        <f t="shared" si="1"/>
        <v>51</v>
      </c>
      <c r="BM34" s="86" t="str">
        <f>_xlfn.XLOOKUP(Form_Responses18111213[[#This Row],[Sekolah School (Cleansed)]],'Quality Check'!$B$11:$B$14,'Quality Check'!$C$11:$C$14,)</f>
        <v>Rural</v>
      </c>
      <c r="BN34" s="86" t="str">
        <f>_xlfn.XLOOKUP(Form_Responses18111213[[#This Row],[Sekolah School (Cleansed)]],'Quality Check'!$B$11:$B$14,'Quality Check'!$D$11:$D$14,)</f>
        <v>Intervention Group (IG)</v>
      </c>
      <c r="BO34" s="87" t="str">
        <f>_xlfn.XLOOKUP(AS34,'Cleansing - Toothpaste Brand'!A:A,'Cleansing - Toothpaste Brand'!B:B,)</f>
        <v>Colgate</v>
      </c>
      <c r="BP34" s="87"/>
      <c r="BQ3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4" s="86" t="str">
        <f>_xlfn.XLOOKUP(AP34,'Cleansing - Response'!E:E,'Cleansing - Response'!F:F,)</f>
        <v>2 days and more</v>
      </c>
      <c r="BS34" s="86"/>
      <c r="BT34" s="86" t="str">
        <f>_xlfn.XLOOKUP(AQ34,'Cleansing - Response'!E:E,'Cleansing - Response'!F:F,)</f>
        <v>2 days and more</v>
      </c>
      <c r="BU34" s="86"/>
      <c r="BV34" s="86" t="str">
        <f t="shared" si="2"/>
        <v>Ya / Yes</v>
      </c>
      <c r="BW34" s="86" t="str">
        <f>_xlfn.XLOOKUP(AT34,'Cleansing - Response'!E:E,'Cleansing - Response'!F:F,)</f>
        <v>Always</v>
      </c>
      <c r="BX34" s="86" t="str">
        <f>_xlfn.XLOOKUP(AU34,'Cleansing - Response'!H:H,'Cleansing - Response'!I:I,)</f>
        <v>Sometimes / When in need</v>
      </c>
      <c r="BY34" s="86" t="str">
        <f>_xlfn.XLOOKUP(AV34,'Cleansing - Response'!K:K,'Cleansing - Response'!L:L,)</f>
        <v>Up to 1 time a day</v>
      </c>
      <c r="BZ34" s="86" t="str">
        <f>_xlfn.XLOOKUP(AW34,'Cleansing - Response'!$N:$N,'Cleansing - Response'!$O:$O,)</f>
        <v>No</v>
      </c>
      <c r="CA34" s="86" t="str">
        <f>_xlfn.XLOOKUP(AX34,'Cleansing - Response'!$N:$N,'Cleansing - Response'!$O:$O,)</f>
        <v>Yes / Sometimes</v>
      </c>
      <c r="CB34" s="86" t="str">
        <f>_xlfn.XLOOKUP(AY34,'Cleansing - Response'!$N:$N,'Cleansing - Response'!$O:$O,)</f>
        <v>Yes / Sometimes</v>
      </c>
      <c r="CC34" s="86" t="str">
        <f>_xlfn.XLOOKUP(AZ34,'Cleansing - Response'!$N:$N,'Cleansing - Response'!$O:$O,)</f>
        <v>Yes / Sometimes</v>
      </c>
      <c r="CD34" s="86" t="str">
        <f>_xlfn.XLOOKUP(BA34,'Cleansing - Response'!$N:$N,'Cleansing - Response'!$O:$O,)</f>
        <v>No</v>
      </c>
      <c r="CE34" s="86" t="str">
        <f>_xlfn.XLOOKUP(BB34,'Cleansing - Response'!$N:$N,'Cleansing - Response'!$O:$O,)</f>
        <v>No</v>
      </c>
      <c r="CF34" s="87" t="str">
        <f>IF(COUNTIF(Form_Responses18111213[[#This Row],[Answer - B7-1]:[Answer - B7-6]], "Yes / Sometimes") &gt; 4, "More than 4 times","Up to 4 times")</f>
        <v>Up to 4 times</v>
      </c>
    </row>
    <row r="35" spans="1:84" ht="13.2" x14ac:dyDescent="0.25">
      <c r="A35" s="82">
        <v>45569.462627175926</v>
      </c>
      <c r="B35" s="83" t="s">
        <v>184</v>
      </c>
      <c r="C35" s="84" t="s">
        <v>185</v>
      </c>
      <c r="D35" s="83">
        <v>42.86</v>
      </c>
      <c r="E35" s="83">
        <v>0</v>
      </c>
      <c r="F35" s="83" t="s">
        <v>114</v>
      </c>
      <c r="G35" s="83" t="s">
        <v>76</v>
      </c>
      <c r="H35" s="83" t="s">
        <v>186</v>
      </c>
      <c r="I35" s="83" t="s">
        <v>63</v>
      </c>
      <c r="J35" s="83" t="s">
        <v>64</v>
      </c>
      <c r="K35" s="83" t="s">
        <v>78</v>
      </c>
      <c r="L35" s="83" t="s">
        <v>64</v>
      </c>
      <c r="M35" s="83" t="s">
        <v>78</v>
      </c>
      <c r="N35" s="83" t="s">
        <v>64</v>
      </c>
      <c r="O35" s="83" t="s">
        <v>64</v>
      </c>
      <c r="P35" s="83" t="s">
        <v>64</v>
      </c>
      <c r="Q35" s="83" t="s">
        <v>64</v>
      </c>
      <c r="R35" s="83" t="s">
        <v>64</v>
      </c>
      <c r="S35" s="83" t="s">
        <v>64</v>
      </c>
      <c r="T35" s="83" t="s">
        <v>64</v>
      </c>
      <c r="U35" s="83" t="s">
        <v>78</v>
      </c>
      <c r="V35" s="83" t="s">
        <v>64</v>
      </c>
      <c r="W35" s="83" t="s">
        <v>64</v>
      </c>
      <c r="X35" s="83" t="s">
        <v>64</v>
      </c>
      <c r="Y35" s="83" t="s">
        <v>64</v>
      </c>
      <c r="Z35" s="83" t="s">
        <v>65</v>
      </c>
      <c r="AA35" s="83" t="s">
        <v>65</v>
      </c>
      <c r="AB35" s="83" t="s">
        <v>65</v>
      </c>
      <c r="AC35" s="83" t="s">
        <v>66</v>
      </c>
      <c r="AD35" s="83" t="s">
        <v>65</v>
      </c>
      <c r="AE35" s="83" t="s">
        <v>65</v>
      </c>
      <c r="AF35" s="83" t="s">
        <v>66</v>
      </c>
      <c r="AG35" s="83" t="s">
        <v>66</v>
      </c>
      <c r="AH35" s="83" t="s">
        <v>66</v>
      </c>
      <c r="AI35" s="83" t="s">
        <v>79</v>
      </c>
      <c r="AJ35" s="83" t="s">
        <v>66</v>
      </c>
      <c r="AK35" s="83" t="s">
        <v>66</v>
      </c>
      <c r="AL35" s="83" t="s">
        <v>66</v>
      </c>
      <c r="AM35" s="83" t="s">
        <v>65</v>
      </c>
      <c r="AN35" s="83" t="s">
        <v>66</v>
      </c>
      <c r="AO35" s="83" t="s">
        <v>66</v>
      </c>
      <c r="AP35" s="83" t="s">
        <v>67</v>
      </c>
      <c r="AQ35" s="83" t="s">
        <v>67</v>
      </c>
      <c r="AR35" s="83" t="s">
        <v>63</v>
      </c>
      <c r="AS35" s="83" t="s">
        <v>187</v>
      </c>
      <c r="AT35" s="83" t="s">
        <v>69</v>
      </c>
      <c r="AU35" s="83" t="s">
        <v>93</v>
      </c>
      <c r="AV35" s="83" t="s">
        <v>80</v>
      </c>
      <c r="AW35" s="83" t="s">
        <v>73</v>
      </c>
      <c r="AX35" s="83" t="s">
        <v>73</v>
      </c>
      <c r="AY35" s="83" t="s">
        <v>73</v>
      </c>
      <c r="AZ35" s="83" t="s">
        <v>73</v>
      </c>
      <c r="BA35" s="83" t="s">
        <v>63</v>
      </c>
      <c r="BB35" s="83" t="s">
        <v>73</v>
      </c>
      <c r="BC35" s="83" t="s">
        <v>73</v>
      </c>
      <c r="BE35" s="83" t="s">
        <v>73</v>
      </c>
      <c r="BG35" s="76" t="s">
        <v>100</v>
      </c>
      <c r="BH35" s="76" t="s">
        <v>114</v>
      </c>
      <c r="BI35" s="76" t="s">
        <v>1414</v>
      </c>
      <c r="BJ35">
        <f t="shared" si="0"/>
        <v>14</v>
      </c>
      <c r="BK35">
        <f t="shared" si="1"/>
        <v>54</v>
      </c>
      <c r="BM35" s="86" t="str">
        <f>_xlfn.XLOOKUP(Form_Responses18111213[[#This Row],[Sekolah School (Cleansed)]],'Quality Check'!$B$11:$B$14,'Quality Check'!$C$11:$C$14,)</f>
        <v>Rural</v>
      </c>
      <c r="BN35" s="86" t="str">
        <f>_xlfn.XLOOKUP(Form_Responses18111213[[#This Row],[Sekolah School (Cleansed)]],'Quality Check'!$B$11:$B$14,'Quality Check'!$D$11:$D$14,)</f>
        <v>Intervention Group (IG)</v>
      </c>
      <c r="BO35" s="87" t="str">
        <f>_xlfn.XLOOKUP(AS35,'Cleansing - Toothpaste Brand'!A:A,'Cleansing - Toothpaste Brand'!B:B,)</f>
        <v>Fresh and White</v>
      </c>
      <c r="BP35" s="87"/>
      <c r="BQ3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5" s="86" t="str">
        <f>_xlfn.XLOOKUP(AP35,'Cleansing - Response'!E:E,'Cleansing - Response'!F:F,)</f>
        <v>2 days and more</v>
      </c>
      <c r="BS35" s="86"/>
      <c r="BT35" s="86" t="str">
        <f>_xlfn.XLOOKUP(AQ35,'Cleansing - Response'!E:E,'Cleansing - Response'!F:F,)</f>
        <v>2 days and more</v>
      </c>
      <c r="BU35" s="86"/>
      <c r="BV35" s="86" t="str">
        <f t="shared" si="2"/>
        <v>Ya / Yes</v>
      </c>
      <c r="BW35" s="86" t="str">
        <f>_xlfn.XLOOKUP(AT35,'Cleansing - Response'!E:E,'Cleansing - Response'!F:F,)</f>
        <v>Rarely / Sometimes</v>
      </c>
      <c r="BX35" s="86" t="str">
        <f>_xlfn.XLOOKUP(AU35,'Cleansing - Response'!H:H,'Cleansing - Response'!I:I,)</f>
        <v>Not using dental floss</v>
      </c>
      <c r="BY35" s="86" t="str">
        <f>_xlfn.XLOOKUP(AV35,'Cleansing - Response'!K:K,'Cleansing - Response'!L:L,)</f>
        <v>Up to 1 time a day</v>
      </c>
      <c r="BZ35" s="86" t="str">
        <f>_xlfn.XLOOKUP(AW35,'Cleansing - Response'!$N:$N,'Cleansing - Response'!$O:$O,)</f>
        <v>No</v>
      </c>
      <c r="CA35" s="86" t="str">
        <f>_xlfn.XLOOKUP(AX35,'Cleansing - Response'!$N:$N,'Cleansing - Response'!$O:$O,)</f>
        <v>No</v>
      </c>
      <c r="CB35" s="86" t="str">
        <f>_xlfn.XLOOKUP(AY35,'Cleansing - Response'!$N:$N,'Cleansing - Response'!$O:$O,)</f>
        <v>No</v>
      </c>
      <c r="CC35" s="86" t="str">
        <f>_xlfn.XLOOKUP(AZ35,'Cleansing - Response'!$N:$N,'Cleansing - Response'!$O:$O,)</f>
        <v>No</v>
      </c>
      <c r="CD35" s="86" t="str">
        <f>_xlfn.XLOOKUP(BA35,'Cleansing - Response'!$N:$N,'Cleansing - Response'!$O:$O,)</f>
        <v>Yes / Sometimes</v>
      </c>
      <c r="CE35" s="86" t="str">
        <f>_xlfn.XLOOKUP(BB35,'Cleansing - Response'!$N:$N,'Cleansing - Response'!$O:$O,)</f>
        <v>No</v>
      </c>
      <c r="CF35" s="87" t="str">
        <f>IF(COUNTIF(Form_Responses18111213[[#This Row],[Answer - B7-1]:[Answer - B7-6]], "Yes / Sometimes") &gt; 4, "More than 4 times","Up to 4 times")</f>
        <v>Up to 4 times</v>
      </c>
    </row>
    <row r="36" spans="1:84" ht="13.2" x14ac:dyDescent="0.25">
      <c r="A36" s="82">
        <v>45569.462717858798</v>
      </c>
      <c r="B36" s="83" t="s">
        <v>188</v>
      </c>
      <c r="C36" s="84" t="s">
        <v>189</v>
      </c>
      <c r="D36" s="83">
        <v>60.71</v>
      </c>
      <c r="E36" s="83">
        <v>0.04</v>
      </c>
      <c r="F36" s="83" t="s">
        <v>114</v>
      </c>
      <c r="G36" s="83" t="s">
        <v>76</v>
      </c>
      <c r="H36" s="83" t="s">
        <v>108</v>
      </c>
      <c r="I36" s="83" t="s">
        <v>63</v>
      </c>
      <c r="J36" s="83" t="s">
        <v>64</v>
      </c>
      <c r="K36" s="83" t="s">
        <v>84</v>
      </c>
      <c r="L36" s="83" t="s">
        <v>64</v>
      </c>
      <c r="M36" s="83" t="s">
        <v>84</v>
      </c>
      <c r="N36" s="83" t="s">
        <v>64</v>
      </c>
      <c r="O36" s="83" t="s">
        <v>64</v>
      </c>
      <c r="P36" s="83" t="s">
        <v>78</v>
      </c>
      <c r="Q36" s="83" t="s">
        <v>64</v>
      </c>
      <c r="R36" s="83" t="s">
        <v>64</v>
      </c>
      <c r="S36" s="83" t="s">
        <v>64</v>
      </c>
      <c r="T36" s="83" t="s">
        <v>64</v>
      </c>
      <c r="U36" s="83" t="s">
        <v>64</v>
      </c>
      <c r="V36" s="83" t="s">
        <v>64</v>
      </c>
      <c r="W36" s="83" t="s">
        <v>84</v>
      </c>
      <c r="X36" s="83" t="s">
        <v>64</v>
      </c>
      <c r="Y36" s="83" t="s">
        <v>64</v>
      </c>
      <c r="Z36" s="83" t="s">
        <v>66</v>
      </c>
      <c r="AA36" s="83" t="s">
        <v>65</v>
      </c>
      <c r="AB36" s="83" t="s">
        <v>65</v>
      </c>
      <c r="AC36" s="83" t="s">
        <v>66</v>
      </c>
      <c r="AD36" s="83" t="s">
        <v>66</v>
      </c>
      <c r="AE36" s="83" t="s">
        <v>65</v>
      </c>
      <c r="AF36" s="83" t="s">
        <v>65</v>
      </c>
      <c r="AG36" s="83" t="s">
        <v>66</v>
      </c>
      <c r="AH36" s="83" t="s">
        <v>65</v>
      </c>
      <c r="AI36" s="83" t="s">
        <v>101</v>
      </c>
      <c r="AJ36" s="83" t="s">
        <v>66</v>
      </c>
      <c r="AK36" s="83" t="s">
        <v>65</v>
      </c>
      <c r="AL36" s="83" t="s">
        <v>65</v>
      </c>
      <c r="AM36" s="83" t="s">
        <v>66</v>
      </c>
      <c r="AN36" s="83" t="s">
        <v>66</v>
      </c>
      <c r="AO36" s="83" t="s">
        <v>66</v>
      </c>
      <c r="AP36" s="83" t="s">
        <v>85</v>
      </c>
      <c r="AQ36" s="83" t="s">
        <v>151</v>
      </c>
      <c r="AR36" s="83" t="s">
        <v>63</v>
      </c>
      <c r="AS36" s="83" t="s">
        <v>68</v>
      </c>
      <c r="AT36" s="83" t="s">
        <v>87</v>
      </c>
      <c r="AU36" s="83" t="s">
        <v>67</v>
      </c>
      <c r="AV36" s="83" t="s">
        <v>71</v>
      </c>
      <c r="AW36" s="83" t="s">
        <v>73</v>
      </c>
      <c r="AX36" s="83" t="s">
        <v>73</v>
      </c>
      <c r="AY36" s="83" t="s">
        <v>72</v>
      </c>
      <c r="AZ36" s="83" t="s">
        <v>73</v>
      </c>
      <c r="BA36" s="83" t="s">
        <v>73</v>
      </c>
      <c r="BB36" s="83" t="s">
        <v>73</v>
      </c>
      <c r="BC36" s="83" t="s">
        <v>73</v>
      </c>
      <c r="BE36" s="83" t="s">
        <v>73</v>
      </c>
      <c r="BG36" s="76" t="s">
        <v>100</v>
      </c>
      <c r="BH36" s="76" t="s">
        <v>114</v>
      </c>
      <c r="BI36" s="76" t="s">
        <v>1414</v>
      </c>
      <c r="BJ36">
        <f t="shared" si="0"/>
        <v>12</v>
      </c>
      <c r="BK36">
        <f t="shared" si="1"/>
        <v>56</v>
      </c>
      <c r="BM36" s="86" t="str">
        <f>_xlfn.XLOOKUP(Form_Responses18111213[[#This Row],[Sekolah School (Cleansed)]],'Quality Check'!$B$11:$B$14,'Quality Check'!$C$11:$C$14,)</f>
        <v>Rural</v>
      </c>
      <c r="BN36" s="86" t="str">
        <f>_xlfn.XLOOKUP(Form_Responses18111213[[#This Row],[Sekolah School (Cleansed)]],'Quality Check'!$B$11:$B$14,'Quality Check'!$D$11:$D$14,)</f>
        <v>Intervention Group (IG)</v>
      </c>
      <c r="BO36" s="87" t="str">
        <f>_xlfn.XLOOKUP(AS36,'Cleansing - Toothpaste Brand'!A:A,'Cleansing - Toothpaste Brand'!B:B,)</f>
        <v>Colgate</v>
      </c>
      <c r="BP36" s="87"/>
      <c r="BQ3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6" s="86" t="str">
        <f>_xlfn.XLOOKUP(AP36,'Cleansing - Response'!E:E,'Cleansing - Response'!F:F,)</f>
        <v>2 days and more</v>
      </c>
      <c r="BS36" s="86"/>
      <c r="BT36" s="86" t="str">
        <f>_xlfn.XLOOKUP(AQ36,'Cleansing - Response'!E:E,'Cleansing - Response'!F:F,)</f>
        <v>2 days and more</v>
      </c>
      <c r="BU36" s="86"/>
      <c r="BV36" s="86" t="str">
        <f t="shared" si="2"/>
        <v>Ya / Yes</v>
      </c>
      <c r="BW36" s="86" t="str">
        <f>_xlfn.XLOOKUP(AT36,'Cleansing - Response'!E:E,'Cleansing - Response'!F:F,)</f>
        <v>Always</v>
      </c>
      <c r="BX36" s="86" t="str">
        <f>_xlfn.XLOOKUP(AU36,'Cleansing - Response'!H:H,'Cleansing - Response'!I:I,)</f>
        <v>Using dental floss at least once</v>
      </c>
      <c r="BY36" s="86" t="str">
        <f>_xlfn.XLOOKUP(AV36,'Cleansing - Response'!K:K,'Cleansing - Response'!L:L,)</f>
        <v>Up to 1 time a day</v>
      </c>
      <c r="BZ36" s="86" t="str">
        <f>_xlfn.XLOOKUP(AW36,'Cleansing - Response'!$N:$N,'Cleansing - Response'!$O:$O,)</f>
        <v>No</v>
      </c>
      <c r="CA36" s="86" t="str">
        <f>_xlfn.XLOOKUP(AX36,'Cleansing - Response'!$N:$N,'Cleansing - Response'!$O:$O,)</f>
        <v>No</v>
      </c>
      <c r="CB36" s="86" t="str">
        <f>_xlfn.XLOOKUP(AY36,'Cleansing - Response'!$N:$N,'Cleansing - Response'!$O:$O,)</f>
        <v>Yes / Sometimes</v>
      </c>
      <c r="CC36" s="86" t="str">
        <f>_xlfn.XLOOKUP(AZ36,'Cleansing - Response'!$N:$N,'Cleansing - Response'!$O:$O,)</f>
        <v>No</v>
      </c>
      <c r="CD36" s="86" t="str">
        <f>_xlfn.XLOOKUP(BA36,'Cleansing - Response'!$N:$N,'Cleansing - Response'!$O:$O,)</f>
        <v>No</v>
      </c>
      <c r="CE36" s="86" t="str">
        <f>_xlfn.XLOOKUP(BB36,'Cleansing - Response'!$N:$N,'Cleansing - Response'!$O:$O,)</f>
        <v>No</v>
      </c>
      <c r="CF36" s="87" t="str">
        <f>IF(COUNTIF(Form_Responses18111213[[#This Row],[Answer - B7-1]:[Answer - B7-6]], "Yes / Sometimes") &gt; 4, "More than 4 times","Up to 4 times")</f>
        <v>Up to 4 times</v>
      </c>
    </row>
    <row r="37" spans="1:84" ht="13.2" x14ac:dyDescent="0.25">
      <c r="A37" s="82">
        <v>45569.464270416662</v>
      </c>
      <c r="B37" s="83" t="s">
        <v>190</v>
      </c>
      <c r="C37" s="84" t="s">
        <v>191</v>
      </c>
      <c r="D37" s="83">
        <v>65.739999999999995</v>
      </c>
      <c r="E37" s="83">
        <v>0.13</v>
      </c>
      <c r="F37" s="83" t="s">
        <v>114</v>
      </c>
      <c r="G37" s="83" t="s">
        <v>76</v>
      </c>
      <c r="H37" s="83" t="s">
        <v>100</v>
      </c>
      <c r="I37" s="83" t="s">
        <v>63</v>
      </c>
      <c r="J37" s="83" t="s">
        <v>64</v>
      </c>
      <c r="K37" s="83" t="s">
        <v>84</v>
      </c>
      <c r="L37" s="83" t="s">
        <v>64</v>
      </c>
      <c r="M37" s="83" t="s">
        <v>64</v>
      </c>
      <c r="N37" s="83" t="s">
        <v>64</v>
      </c>
      <c r="O37" s="83" t="s">
        <v>84</v>
      </c>
      <c r="P37" s="83" t="s">
        <v>84</v>
      </c>
      <c r="Q37" s="83" t="s">
        <v>64</v>
      </c>
      <c r="R37" s="83" t="s">
        <v>64</v>
      </c>
      <c r="S37" s="83" t="s">
        <v>64</v>
      </c>
      <c r="T37" s="83" t="s">
        <v>64</v>
      </c>
      <c r="U37" s="83" t="s">
        <v>64</v>
      </c>
      <c r="V37" s="83" t="s">
        <v>64</v>
      </c>
      <c r="W37" s="83" t="s">
        <v>64</v>
      </c>
      <c r="X37" s="83" t="s">
        <v>64</v>
      </c>
      <c r="Y37" s="83" t="s">
        <v>64</v>
      </c>
      <c r="Z37" s="83" t="s">
        <v>66</v>
      </c>
      <c r="AA37" s="83" t="s">
        <v>66</v>
      </c>
      <c r="AB37" s="83" t="s">
        <v>66</v>
      </c>
      <c r="AC37" s="83" t="s">
        <v>66</v>
      </c>
      <c r="AD37" s="83" t="s">
        <v>66</v>
      </c>
      <c r="AE37" s="83" t="s">
        <v>66</v>
      </c>
      <c r="AF37" s="83" t="s">
        <v>66</v>
      </c>
      <c r="AG37" s="83" t="s">
        <v>66</v>
      </c>
      <c r="AH37" s="83" t="s">
        <v>66</v>
      </c>
      <c r="AI37" s="83" t="s">
        <v>101</v>
      </c>
      <c r="AJ37" s="83" t="s">
        <v>66</v>
      </c>
      <c r="AK37" s="83" t="s">
        <v>66</v>
      </c>
      <c r="AL37" s="83" t="s">
        <v>66</v>
      </c>
      <c r="AM37" s="83" t="s">
        <v>65</v>
      </c>
      <c r="AN37" s="83" t="s">
        <v>66</v>
      </c>
      <c r="AO37" s="83" t="s">
        <v>66</v>
      </c>
      <c r="AP37" s="83" t="s">
        <v>67</v>
      </c>
      <c r="AQ37" s="83" t="s">
        <v>67</v>
      </c>
      <c r="AR37" s="83" t="s">
        <v>63</v>
      </c>
      <c r="AS37" s="83" t="s">
        <v>192</v>
      </c>
      <c r="AT37" s="83" t="s">
        <v>69</v>
      </c>
      <c r="AU37" s="83" t="s">
        <v>70</v>
      </c>
      <c r="AV37" s="83" t="s">
        <v>71</v>
      </c>
      <c r="AW37" s="83" t="s">
        <v>72</v>
      </c>
      <c r="AX37" s="83" t="s">
        <v>72</v>
      </c>
      <c r="AY37" s="83" t="s">
        <v>72</v>
      </c>
      <c r="AZ37" s="83" t="s">
        <v>72</v>
      </c>
      <c r="BA37" s="83" t="s">
        <v>72</v>
      </c>
      <c r="BB37" s="83" t="s">
        <v>72</v>
      </c>
      <c r="BC37" s="83" t="s">
        <v>73</v>
      </c>
      <c r="BE37" s="83" t="s">
        <v>73</v>
      </c>
      <c r="BG37" s="76" t="s">
        <v>100</v>
      </c>
      <c r="BH37" s="76" t="s">
        <v>114</v>
      </c>
      <c r="BI37" s="76" t="s">
        <v>1414</v>
      </c>
      <c r="BJ37">
        <f t="shared" si="0"/>
        <v>12</v>
      </c>
      <c r="BK37">
        <f t="shared" si="1"/>
        <v>50</v>
      </c>
      <c r="BM37" s="86" t="str">
        <f>_xlfn.XLOOKUP(Form_Responses18111213[[#This Row],[Sekolah School (Cleansed)]],'Quality Check'!$B$11:$B$14,'Quality Check'!$C$11:$C$14,)</f>
        <v>Rural</v>
      </c>
      <c r="BN37" s="86" t="str">
        <f>_xlfn.XLOOKUP(Form_Responses18111213[[#This Row],[Sekolah School (Cleansed)]],'Quality Check'!$B$11:$B$14,'Quality Check'!$D$11:$D$14,)</f>
        <v>Intervention Group (IG)</v>
      </c>
      <c r="BO37" s="87" t="str">
        <f>_xlfn.XLOOKUP(AS37,'Cleansing - Toothpaste Brand'!A:A,'Cleansing - Toothpaste Brand'!B:B,)</f>
        <v>Mukmin</v>
      </c>
      <c r="BP37" s="87"/>
      <c r="BQ3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37" s="86" t="str">
        <f>_xlfn.XLOOKUP(AP37,'Cleansing - Response'!E:E,'Cleansing - Response'!F:F,)</f>
        <v>2 days and more</v>
      </c>
      <c r="BS37" s="86"/>
      <c r="BT37" s="86" t="str">
        <f>_xlfn.XLOOKUP(AQ37,'Cleansing - Response'!E:E,'Cleansing - Response'!F:F,)</f>
        <v>2 days and more</v>
      </c>
      <c r="BU37" s="86"/>
      <c r="BV37" s="86" t="str">
        <f t="shared" si="2"/>
        <v>Ya / Yes</v>
      </c>
      <c r="BW37" s="86" t="str">
        <f>_xlfn.XLOOKUP(AT37,'Cleansing - Response'!E:E,'Cleansing - Response'!F:F,)</f>
        <v>Rarely / Sometimes</v>
      </c>
      <c r="BX37" s="86" t="str">
        <f>_xlfn.XLOOKUP(AU37,'Cleansing - Response'!H:H,'Cleansing - Response'!I:I,)</f>
        <v>Sometimes / When in need</v>
      </c>
      <c r="BY37" s="86" t="str">
        <f>_xlfn.XLOOKUP(AV37,'Cleansing - Response'!K:K,'Cleansing - Response'!L:L,)</f>
        <v>Up to 1 time a day</v>
      </c>
      <c r="BZ37" s="86" t="str">
        <f>_xlfn.XLOOKUP(AW37,'Cleansing - Response'!$N:$N,'Cleansing - Response'!$O:$O,)</f>
        <v>Yes / Sometimes</v>
      </c>
      <c r="CA37" s="86" t="str">
        <f>_xlfn.XLOOKUP(AX37,'Cleansing - Response'!$N:$N,'Cleansing - Response'!$O:$O,)</f>
        <v>Yes / Sometimes</v>
      </c>
      <c r="CB37" s="86" t="str">
        <f>_xlfn.XLOOKUP(AY37,'Cleansing - Response'!$N:$N,'Cleansing - Response'!$O:$O,)</f>
        <v>Yes / Sometimes</v>
      </c>
      <c r="CC37" s="86" t="str">
        <f>_xlfn.XLOOKUP(AZ37,'Cleansing - Response'!$N:$N,'Cleansing - Response'!$O:$O,)</f>
        <v>Yes / Sometimes</v>
      </c>
      <c r="CD37" s="86" t="str">
        <f>_xlfn.XLOOKUP(BA37,'Cleansing - Response'!$N:$N,'Cleansing - Response'!$O:$O,)</f>
        <v>Yes / Sometimes</v>
      </c>
      <c r="CE37" s="86" t="str">
        <f>_xlfn.XLOOKUP(BB37,'Cleansing - Response'!$N:$N,'Cleansing - Response'!$O:$O,)</f>
        <v>Yes / Sometimes</v>
      </c>
      <c r="CF37" s="87" t="str">
        <f>IF(COUNTIF(Form_Responses18111213[[#This Row],[Answer - B7-1]:[Answer - B7-6]], "Yes / Sometimes") &gt; 4, "More than 4 times","Up to 4 times")</f>
        <v>More than 4 times</v>
      </c>
    </row>
    <row r="38" spans="1:84" ht="13.2" x14ac:dyDescent="0.25">
      <c r="A38" s="82">
        <v>45569.467693587962</v>
      </c>
      <c r="B38" s="83" t="s">
        <v>193</v>
      </c>
      <c r="C38" s="84" t="s">
        <v>194</v>
      </c>
      <c r="D38" s="83">
        <v>35.71</v>
      </c>
      <c r="E38" s="83">
        <v>0.63</v>
      </c>
      <c r="F38" s="83" t="s">
        <v>60</v>
      </c>
      <c r="G38" s="83" t="s">
        <v>76</v>
      </c>
      <c r="H38" s="83" t="s">
        <v>62</v>
      </c>
      <c r="I38" s="83" t="s">
        <v>63</v>
      </c>
      <c r="J38" s="83" t="s">
        <v>64</v>
      </c>
      <c r="K38" s="83" t="s">
        <v>64</v>
      </c>
      <c r="L38" s="83" t="s">
        <v>64</v>
      </c>
      <c r="M38" s="83" t="s">
        <v>84</v>
      </c>
      <c r="N38" s="83" t="s">
        <v>84</v>
      </c>
      <c r="O38" s="83" t="s">
        <v>64</v>
      </c>
      <c r="P38" s="83" t="s">
        <v>84</v>
      </c>
      <c r="Q38" s="83" t="s">
        <v>64</v>
      </c>
      <c r="R38" s="83" t="s">
        <v>64</v>
      </c>
      <c r="S38" s="83" t="s">
        <v>64</v>
      </c>
      <c r="T38" s="83" t="s">
        <v>64</v>
      </c>
      <c r="U38" s="83" t="s">
        <v>64</v>
      </c>
      <c r="V38" s="83" t="s">
        <v>64</v>
      </c>
      <c r="W38" s="83" t="s">
        <v>64</v>
      </c>
      <c r="X38" s="83" t="s">
        <v>64</v>
      </c>
      <c r="Y38" s="83" t="s">
        <v>64</v>
      </c>
      <c r="Z38" s="83" t="s">
        <v>66</v>
      </c>
      <c r="AA38" s="83" t="s">
        <v>65</v>
      </c>
      <c r="AB38" s="83" t="s">
        <v>65</v>
      </c>
      <c r="AC38" s="83" t="s">
        <v>66</v>
      </c>
      <c r="AD38" s="83" t="s">
        <v>66</v>
      </c>
      <c r="AE38" s="83" t="s">
        <v>66</v>
      </c>
      <c r="AF38" s="83" t="s">
        <v>66</v>
      </c>
      <c r="AG38" s="83" t="s">
        <v>66</v>
      </c>
      <c r="AH38" s="83" t="s">
        <v>65</v>
      </c>
      <c r="AI38" s="83" t="s">
        <v>79</v>
      </c>
      <c r="AJ38" s="83" t="s">
        <v>65</v>
      </c>
      <c r="AK38" s="83" t="s">
        <v>65</v>
      </c>
      <c r="AL38" s="83" t="s">
        <v>65</v>
      </c>
      <c r="AM38" s="83" t="s">
        <v>66</v>
      </c>
      <c r="AN38" s="83" t="s">
        <v>66</v>
      </c>
      <c r="AO38" s="83" t="s">
        <v>66</v>
      </c>
      <c r="AP38" s="83" t="s">
        <v>85</v>
      </c>
      <c r="AQ38" s="83" t="s">
        <v>85</v>
      </c>
      <c r="AR38" s="83" t="s">
        <v>63</v>
      </c>
      <c r="AS38" s="83" t="s">
        <v>68</v>
      </c>
      <c r="AT38" s="83" t="s">
        <v>69</v>
      </c>
      <c r="AU38" s="83" t="s">
        <v>93</v>
      </c>
      <c r="AV38" s="83" t="s">
        <v>71</v>
      </c>
      <c r="AW38" s="83" t="s">
        <v>73</v>
      </c>
      <c r="AX38" s="83" t="s">
        <v>72</v>
      </c>
      <c r="AY38" s="83" t="s">
        <v>72</v>
      </c>
      <c r="AZ38" s="83" t="s">
        <v>72</v>
      </c>
      <c r="BA38" s="83" t="s">
        <v>72</v>
      </c>
      <c r="BB38" s="83" t="s">
        <v>73</v>
      </c>
      <c r="BC38" s="83" t="s">
        <v>73</v>
      </c>
      <c r="BE38" s="83" t="s">
        <v>73</v>
      </c>
      <c r="BG38" s="76" t="s">
        <v>100</v>
      </c>
      <c r="BH38" s="76" t="s">
        <v>60</v>
      </c>
      <c r="BI38" s="76" t="s">
        <v>1414</v>
      </c>
      <c r="BJ38">
        <f t="shared" si="0"/>
        <v>13</v>
      </c>
      <c r="BK38">
        <f t="shared" si="1"/>
        <v>54</v>
      </c>
      <c r="BM38" s="86" t="str">
        <f>_xlfn.XLOOKUP(Form_Responses18111213[[#This Row],[Sekolah School (Cleansed)]],'Quality Check'!$B$11:$B$14,'Quality Check'!$C$11:$C$14,)</f>
        <v>Rural</v>
      </c>
      <c r="BN38" s="86" t="str">
        <f>_xlfn.XLOOKUP(Form_Responses18111213[[#This Row],[Sekolah School (Cleansed)]],'Quality Check'!$B$11:$B$14,'Quality Check'!$D$11:$D$14,)</f>
        <v>Intervention Group (IG)</v>
      </c>
      <c r="BO38" s="87" t="str">
        <f>_xlfn.XLOOKUP(AS38,'Cleansing - Toothpaste Brand'!A:A,'Cleansing - Toothpaste Brand'!B:B,)</f>
        <v>Colgate</v>
      </c>
      <c r="BP38" s="87"/>
      <c r="BQ3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8" s="86" t="str">
        <f>_xlfn.XLOOKUP(AP38,'Cleansing - Response'!E:E,'Cleansing - Response'!F:F,)</f>
        <v>2 days and more</v>
      </c>
      <c r="BS38" s="86"/>
      <c r="BT38" s="86" t="str">
        <f>_xlfn.XLOOKUP(AQ38,'Cleansing - Response'!E:E,'Cleansing - Response'!F:F,)</f>
        <v>2 days and more</v>
      </c>
      <c r="BU38" s="86"/>
      <c r="BV38" s="86" t="str">
        <f t="shared" si="2"/>
        <v>Ya / Yes</v>
      </c>
      <c r="BW38" s="86" t="str">
        <f>_xlfn.XLOOKUP(AT38,'Cleansing - Response'!E:E,'Cleansing - Response'!F:F,)</f>
        <v>Rarely / Sometimes</v>
      </c>
      <c r="BX38" s="86" t="str">
        <f>_xlfn.XLOOKUP(AU38,'Cleansing - Response'!H:H,'Cleansing - Response'!I:I,)</f>
        <v>Not using dental floss</v>
      </c>
      <c r="BY38" s="86" t="str">
        <f>_xlfn.XLOOKUP(AV38,'Cleansing - Response'!K:K,'Cleansing - Response'!L:L,)</f>
        <v>Up to 1 time a day</v>
      </c>
      <c r="BZ38" s="86" t="str">
        <f>_xlfn.XLOOKUP(AW38,'Cleansing - Response'!$N:$N,'Cleansing - Response'!$O:$O,)</f>
        <v>No</v>
      </c>
      <c r="CA38" s="86" t="str">
        <f>_xlfn.XLOOKUP(AX38,'Cleansing - Response'!$N:$N,'Cleansing - Response'!$O:$O,)</f>
        <v>Yes / Sometimes</v>
      </c>
      <c r="CB38" s="86" t="str">
        <f>_xlfn.XLOOKUP(AY38,'Cleansing - Response'!$N:$N,'Cleansing - Response'!$O:$O,)</f>
        <v>Yes / Sometimes</v>
      </c>
      <c r="CC38" s="86" t="str">
        <f>_xlfn.XLOOKUP(AZ38,'Cleansing - Response'!$N:$N,'Cleansing - Response'!$O:$O,)</f>
        <v>Yes / Sometimes</v>
      </c>
      <c r="CD38" s="86" t="str">
        <f>_xlfn.XLOOKUP(BA38,'Cleansing - Response'!$N:$N,'Cleansing - Response'!$O:$O,)</f>
        <v>Yes / Sometimes</v>
      </c>
      <c r="CE38" s="86" t="str">
        <f>_xlfn.XLOOKUP(BB38,'Cleansing - Response'!$N:$N,'Cleansing - Response'!$O:$O,)</f>
        <v>No</v>
      </c>
      <c r="CF38" s="87" t="str">
        <f>IF(COUNTIF(Form_Responses18111213[[#This Row],[Answer - B7-1]:[Answer - B7-6]], "Yes / Sometimes") &gt; 4, "More than 4 times","Up to 4 times")</f>
        <v>Up to 4 times</v>
      </c>
    </row>
    <row r="39" spans="1:84" ht="13.2" x14ac:dyDescent="0.25">
      <c r="A39" s="82">
        <v>45569.468818958332</v>
      </c>
      <c r="B39" s="83" t="s">
        <v>195</v>
      </c>
      <c r="C39" s="84" t="s">
        <v>196</v>
      </c>
      <c r="D39" s="83">
        <v>12.5</v>
      </c>
      <c r="E39" s="83">
        <v>0</v>
      </c>
      <c r="F39" s="83" t="s">
        <v>60</v>
      </c>
      <c r="G39" s="83" t="s">
        <v>76</v>
      </c>
      <c r="H39" s="83" t="s">
        <v>77</v>
      </c>
      <c r="I39" s="83" t="s">
        <v>73</v>
      </c>
      <c r="J39" s="83" t="s">
        <v>64</v>
      </c>
      <c r="K39" s="83" t="s">
        <v>84</v>
      </c>
      <c r="L39" s="83" t="s">
        <v>64</v>
      </c>
      <c r="M39" s="83" t="s">
        <v>78</v>
      </c>
      <c r="N39" s="83" t="s">
        <v>64</v>
      </c>
      <c r="O39" s="83" t="s">
        <v>64</v>
      </c>
      <c r="P39" s="83" t="s">
        <v>64</v>
      </c>
      <c r="Q39" s="83" t="s">
        <v>64</v>
      </c>
      <c r="R39" s="83" t="s">
        <v>64</v>
      </c>
      <c r="S39" s="83" t="s">
        <v>64</v>
      </c>
      <c r="T39" s="83" t="s">
        <v>64</v>
      </c>
      <c r="U39" s="83" t="s">
        <v>84</v>
      </c>
      <c r="V39" s="83" t="s">
        <v>64</v>
      </c>
      <c r="W39" s="83" t="s">
        <v>64</v>
      </c>
      <c r="X39" s="83" t="s">
        <v>64</v>
      </c>
      <c r="Y39" s="83" t="s">
        <v>64</v>
      </c>
      <c r="Z39" s="83" t="s">
        <v>101</v>
      </c>
      <c r="AA39" s="83" t="s">
        <v>101</v>
      </c>
      <c r="AB39" s="83" t="s">
        <v>101</v>
      </c>
      <c r="AC39" s="83" t="s">
        <v>66</v>
      </c>
      <c r="AD39" s="83" t="s">
        <v>66</v>
      </c>
      <c r="AE39" s="83" t="s">
        <v>101</v>
      </c>
      <c r="AF39" s="83" t="s">
        <v>66</v>
      </c>
      <c r="AG39" s="83" t="s">
        <v>66</v>
      </c>
      <c r="AH39" s="83" t="s">
        <v>66</v>
      </c>
      <c r="AI39" s="83" t="s">
        <v>79</v>
      </c>
      <c r="AJ39" s="83" t="s">
        <v>66</v>
      </c>
      <c r="AK39" s="83" t="s">
        <v>66</v>
      </c>
      <c r="AL39" s="83" t="s">
        <v>65</v>
      </c>
      <c r="AM39" s="83" t="s">
        <v>101</v>
      </c>
      <c r="AN39" s="83" t="s">
        <v>66</v>
      </c>
      <c r="AO39" s="83" t="s">
        <v>66</v>
      </c>
      <c r="AP39" s="83" t="s">
        <v>67</v>
      </c>
      <c r="AQ39" s="83" t="s">
        <v>67</v>
      </c>
      <c r="AR39" s="83" t="s">
        <v>63</v>
      </c>
      <c r="AS39" s="83" t="s">
        <v>97</v>
      </c>
      <c r="AT39" s="83" t="s">
        <v>87</v>
      </c>
      <c r="AU39" s="83" t="s">
        <v>93</v>
      </c>
      <c r="AV39" s="83" t="s">
        <v>71</v>
      </c>
      <c r="AW39" s="83" t="s">
        <v>72</v>
      </c>
      <c r="AX39" s="83" t="s">
        <v>72</v>
      </c>
      <c r="AY39" s="83" t="s">
        <v>72</v>
      </c>
      <c r="AZ39" s="83" t="s">
        <v>72</v>
      </c>
      <c r="BA39" s="83" t="s">
        <v>72</v>
      </c>
      <c r="BB39" s="83" t="s">
        <v>72</v>
      </c>
      <c r="BC39" s="83" t="s">
        <v>73</v>
      </c>
      <c r="BD39" s="83" t="s">
        <v>197</v>
      </c>
      <c r="BE39" s="83" t="s">
        <v>73</v>
      </c>
      <c r="BG39" s="76" t="s">
        <v>100</v>
      </c>
      <c r="BH39" s="76" t="s">
        <v>60</v>
      </c>
      <c r="BI39" s="76" t="s">
        <v>1415</v>
      </c>
      <c r="BJ39">
        <f t="shared" si="0"/>
        <v>14</v>
      </c>
      <c r="BK39">
        <f t="shared" si="1"/>
        <v>41</v>
      </c>
      <c r="BM39" s="86" t="str">
        <f>_xlfn.XLOOKUP(Form_Responses18111213[[#This Row],[Sekolah School (Cleansed)]],'Quality Check'!$B$11:$B$14,'Quality Check'!$C$11:$C$14,)</f>
        <v>Rural</v>
      </c>
      <c r="BN39" s="86" t="str">
        <f>_xlfn.XLOOKUP(Form_Responses18111213[[#This Row],[Sekolah School (Cleansed)]],'Quality Check'!$B$11:$B$14,'Quality Check'!$D$11:$D$14,)</f>
        <v>Intervention Group (IG)</v>
      </c>
      <c r="BO39" s="87" t="str">
        <f>_xlfn.XLOOKUP(AS39,'Cleansing - Toothpaste Brand'!A:A,'Cleansing - Toothpaste Brand'!B:B,)</f>
        <v>Darlie</v>
      </c>
      <c r="BP39" s="87"/>
      <c r="BQ3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9" s="86" t="str">
        <f>_xlfn.XLOOKUP(AP39,'Cleansing - Response'!E:E,'Cleansing - Response'!F:F,)</f>
        <v>2 days and more</v>
      </c>
      <c r="BS39" s="86"/>
      <c r="BT39" s="86" t="str">
        <f>_xlfn.XLOOKUP(AQ39,'Cleansing - Response'!E:E,'Cleansing - Response'!F:F,)</f>
        <v>2 days and more</v>
      </c>
      <c r="BU39" s="86"/>
      <c r="BV39" s="86" t="str">
        <f t="shared" si="2"/>
        <v>Ya / Yes</v>
      </c>
      <c r="BW39" s="86" t="str">
        <f>_xlfn.XLOOKUP(AT39,'Cleansing - Response'!E:E,'Cleansing - Response'!F:F,)</f>
        <v>Always</v>
      </c>
      <c r="BX39" s="86" t="str">
        <f>_xlfn.XLOOKUP(AU39,'Cleansing - Response'!H:H,'Cleansing - Response'!I:I,)</f>
        <v>Not using dental floss</v>
      </c>
      <c r="BY39" s="86" t="str">
        <f>_xlfn.XLOOKUP(AV39,'Cleansing - Response'!K:K,'Cleansing - Response'!L:L,)</f>
        <v>Up to 1 time a day</v>
      </c>
      <c r="BZ39" s="86" t="str">
        <f>_xlfn.XLOOKUP(AW39,'Cleansing - Response'!$N:$N,'Cleansing - Response'!$O:$O,)</f>
        <v>Yes / Sometimes</v>
      </c>
      <c r="CA39" s="86" t="str">
        <f>_xlfn.XLOOKUP(AX39,'Cleansing - Response'!$N:$N,'Cleansing - Response'!$O:$O,)</f>
        <v>Yes / Sometimes</v>
      </c>
      <c r="CB39" s="86" t="str">
        <f>_xlfn.XLOOKUP(AY39,'Cleansing - Response'!$N:$N,'Cleansing - Response'!$O:$O,)</f>
        <v>Yes / Sometimes</v>
      </c>
      <c r="CC39" s="86" t="str">
        <f>_xlfn.XLOOKUP(AZ39,'Cleansing - Response'!$N:$N,'Cleansing - Response'!$O:$O,)</f>
        <v>Yes / Sometimes</v>
      </c>
      <c r="CD39" s="86" t="str">
        <f>_xlfn.XLOOKUP(BA39,'Cleansing - Response'!$N:$N,'Cleansing - Response'!$O:$O,)</f>
        <v>Yes / Sometimes</v>
      </c>
      <c r="CE39" s="86" t="str">
        <f>_xlfn.XLOOKUP(BB39,'Cleansing - Response'!$N:$N,'Cleansing - Response'!$O:$O,)</f>
        <v>Yes / Sometimes</v>
      </c>
      <c r="CF39" s="87" t="str">
        <f>IF(COUNTIF(Form_Responses18111213[[#This Row],[Answer - B7-1]:[Answer - B7-6]], "Yes / Sometimes") &gt; 4, "More than 4 times","Up to 4 times")</f>
        <v>More than 4 times</v>
      </c>
    </row>
    <row r="40" spans="1:84" ht="13.2" x14ac:dyDescent="0.25">
      <c r="A40" s="82">
        <v>45569.470783668978</v>
      </c>
      <c r="B40" s="83" t="s">
        <v>198</v>
      </c>
      <c r="C40" s="84" t="s">
        <v>199</v>
      </c>
      <c r="D40" s="83">
        <v>50</v>
      </c>
      <c r="E40" s="83">
        <v>0</v>
      </c>
      <c r="F40" s="83" t="s">
        <v>60</v>
      </c>
      <c r="G40" s="83" t="s">
        <v>76</v>
      </c>
      <c r="H40" s="83" t="s">
        <v>62</v>
      </c>
      <c r="I40" s="83" t="s">
        <v>63</v>
      </c>
      <c r="J40" s="83" t="s">
        <v>64</v>
      </c>
      <c r="K40" s="83" t="s">
        <v>64</v>
      </c>
      <c r="L40" s="83" t="s">
        <v>64</v>
      </c>
      <c r="M40" s="83" t="s">
        <v>64</v>
      </c>
      <c r="N40" s="83" t="s">
        <v>64</v>
      </c>
      <c r="O40" s="83" t="s">
        <v>64</v>
      </c>
      <c r="P40" s="83" t="s">
        <v>78</v>
      </c>
      <c r="Q40" s="83" t="s">
        <v>64</v>
      </c>
      <c r="R40" s="83" t="s">
        <v>64</v>
      </c>
      <c r="S40" s="83" t="s">
        <v>64</v>
      </c>
      <c r="T40" s="83" t="s">
        <v>78</v>
      </c>
      <c r="U40" s="83" t="s">
        <v>64</v>
      </c>
      <c r="V40" s="83" t="s">
        <v>64</v>
      </c>
      <c r="W40" s="83" t="s">
        <v>64</v>
      </c>
      <c r="X40" s="83" t="s">
        <v>64</v>
      </c>
      <c r="Y40" s="83" t="s">
        <v>64</v>
      </c>
      <c r="Z40" s="83" t="s">
        <v>66</v>
      </c>
      <c r="AA40" s="83" t="s">
        <v>66</v>
      </c>
      <c r="AB40" s="83" t="s">
        <v>66</v>
      </c>
      <c r="AC40" s="83" t="s">
        <v>66</v>
      </c>
      <c r="AD40" s="83" t="s">
        <v>66</v>
      </c>
      <c r="AE40" s="83" t="s">
        <v>66</v>
      </c>
      <c r="AF40" s="83" t="s">
        <v>66</v>
      </c>
      <c r="AG40" s="83" t="s">
        <v>66</v>
      </c>
      <c r="AH40" s="83" t="s">
        <v>66</v>
      </c>
      <c r="AI40" s="83" t="s">
        <v>79</v>
      </c>
      <c r="AJ40" s="83" t="s">
        <v>66</v>
      </c>
      <c r="AK40" s="83" t="s">
        <v>66</v>
      </c>
      <c r="AL40" s="83" t="s">
        <v>66</v>
      </c>
      <c r="AM40" s="83" t="s">
        <v>66</v>
      </c>
      <c r="AN40" s="83" t="s">
        <v>66</v>
      </c>
      <c r="AO40" s="83" t="s">
        <v>66</v>
      </c>
      <c r="AP40" s="83" t="s">
        <v>67</v>
      </c>
      <c r="AQ40" s="83" t="s">
        <v>67</v>
      </c>
      <c r="AR40" s="83" t="s">
        <v>63</v>
      </c>
      <c r="AS40" s="83" t="s">
        <v>200</v>
      </c>
      <c r="AT40" s="83" t="s">
        <v>169</v>
      </c>
      <c r="AU40" s="83" t="s">
        <v>70</v>
      </c>
      <c r="AV40" s="83" t="s">
        <v>71</v>
      </c>
      <c r="AW40" s="83" t="s">
        <v>73</v>
      </c>
      <c r="AX40" s="83" t="s">
        <v>73</v>
      </c>
      <c r="AY40" s="83" t="s">
        <v>73</v>
      </c>
      <c r="AZ40" s="83" t="s">
        <v>73</v>
      </c>
      <c r="BA40" s="83" t="s">
        <v>73</v>
      </c>
      <c r="BB40" s="83" t="s">
        <v>73</v>
      </c>
      <c r="BC40" s="83" t="s">
        <v>73</v>
      </c>
      <c r="BE40" s="83" t="s">
        <v>73</v>
      </c>
      <c r="BG40" s="76" t="s">
        <v>100</v>
      </c>
      <c r="BH40" s="76" t="s">
        <v>60</v>
      </c>
      <c r="BI40" s="76" t="s">
        <v>1414</v>
      </c>
      <c r="BJ40">
        <f t="shared" si="0"/>
        <v>13</v>
      </c>
      <c r="BK40">
        <f t="shared" si="1"/>
        <v>48</v>
      </c>
      <c r="BM40" s="86" t="str">
        <f>_xlfn.XLOOKUP(Form_Responses18111213[[#This Row],[Sekolah School (Cleansed)]],'Quality Check'!$B$11:$B$14,'Quality Check'!$C$11:$C$14,)</f>
        <v>Rural</v>
      </c>
      <c r="BN40" s="86" t="str">
        <f>_xlfn.XLOOKUP(Form_Responses18111213[[#This Row],[Sekolah School (Cleansed)]],'Quality Check'!$B$11:$B$14,'Quality Check'!$D$11:$D$14,)</f>
        <v>Intervention Group (IG)</v>
      </c>
      <c r="BO40" s="87" t="str">
        <f>_xlfn.XLOOKUP(AS40,'Cleansing - Toothpaste Brand'!A:A,'Cleansing - Toothpaste Brand'!B:B,)</f>
        <v>Morning Smile</v>
      </c>
      <c r="BP40" s="87"/>
      <c r="BQ4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0" s="86" t="str">
        <f>_xlfn.XLOOKUP(AP40,'Cleansing - Response'!E:E,'Cleansing - Response'!F:F,)</f>
        <v>2 days and more</v>
      </c>
      <c r="BS40" s="86"/>
      <c r="BT40" s="86" t="str">
        <f>_xlfn.XLOOKUP(AQ40,'Cleansing - Response'!E:E,'Cleansing - Response'!F:F,)</f>
        <v>2 days and more</v>
      </c>
      <c r="BU40" s="86"/>
      <c r="BV40" s="86" t="str">
        <f t="shared" si="2"/>
        <v>Ya / Yes</v>
      </c>
      <c r="BW40" s="86" t="str">
        <f>_xlfn.XLOOKUP(AT40,'Cleansing - Response'!E:E,'Cleansing - Response'!F:F,)</f>
        <v>Rarely / Sometimes</v>
      </c>
      <c r="BX40" s="86" t="str">
        <f>_xlfn.XLOOKUP(AU40,'Cleansing - Response'!H:H,'Cleansing - Response'!I:I,)</f>
        <v>Sometimes / When in need</v>
      </c>
      <c r="BY40" s="86" t="str">
        <f>_xlfn.XLOOKUP(AV40,'Cleansing - Response'!K:K,'Cleansing - Response'!L:L,)</f>
        <v>Up to 1 time a day</v>
      </c>
      <c r="BZ40" s="86" t="str">
        <f>_xlfn.XLOOKUP(AW40,'Cleansing - Response'!$N:$N,'Cleansing - Response'!$O:$O,)</f>
        <v>No</v>
      </c>
      <c r="CA40" s="86" t="str">
        <f>_xlfn.XLOOKUP(AX40,'Cleansing - Response'!$N:$N,'Cleansing - Response'!$O:$O,)</f>
        <v>No</v>
      </c>
      <c r="CB40" s="86" t="str">
        <f>_xlfn.XLOOKUP(AY40,'Cleansing - Response'!$N:$N,'Cleansing - Response'!$O:$O,)</f>
        <v>No</v>
      </c>
      <c r="CC40" s="86" t="str">
        <f>_xlfn.XLOOKUP(AZ40,'Cleansing - Response'!$N:$N,'Cleansing - Response'!$O:$O,)</f>
        <v>No</v>
      </c>
      <c r="CD40" s="86" t="str">
        <f>_xlfn.XLOOKUP(BA40,'Cleansing - Response'!$N:$N,'Cleansing - Response'!$O:$O,)</f>
        <v>No</v>
      </c>
      <c r="CE40" s="86" t="str">
        <f>_xlfn.XLOOKUP(BB40,'Cleansing - Response'!$N:$N,'Cleansing - Response'!$O:$O,)</f>
        <v>No</v>
      </c>
      <c r="CF40" s="87" t="str">
        <f>IF(COUNTIF(Form_Responses18111213[[#This Row],[Answer - B7-1]:[Answer - B7-6]], "Yes / Sometimes") &gt; 4, "More than 4 times","Up to 4 times")</f>
        <v>Up to 4 times</v>
      </c>
    </row>
    <row r="41" spans="1:84" ht="13.2" x14ac:dyDescent="0.25">
      <c r="A41" s="82">
        <v>45569.472500694443</v>
      </c>
      <c r="B41" s="83" t="s">
        <v>201</v>
      </c>
      <c r="C41" s="84" t="s">
        <v>202</v>
      </c>
      <c r="D41" s="83">
        <v>7.14</v>
      </c>
      <c r="E41" s="83">
        <v>0.13</v>
      </c>
      <c r="F41" s="83" t="s">
        <v>60</v>
      </c>
      <c r="G41" s="83" t="s">
        <v>76</v>
      </c>
      <c r="H41" s="83" t="s">
        <v>62</v>
      </c>
      <c r="I41" s="83" t="s">
        <v>73</v>
      </c>
      <c r="J41" s="83" t="s">
        <v>64</v>
      </c>
      <c r="K41" s="83" t="s">
        <v>78</v>
      </c>
      <c r="L41" s="83" t="s">
        <v>145</v>
      </c>
      <c r="M41" s="83" t="s">
        <v>78</v>
      </c>
      <c r="N41" s="83" t="s">
        <v>64</v>
      </c>
      <c r="O41" s="83" t="s">
        <v>64</v>
      </c>
      <c r="P41" s="83" t="s">
        <v>78</v>
      </c>
      <c r="Q41" s="83" t="s">
        <v>84</v>
      </c>
      <c r="R41" s="83" t="s">
        <v>64</v>
      </c>
      <c r="S41" s="83" t="s">
        <v>64</v>
      </c>
      <c r="T41" s="83" t="s">
        <v>64</v>
      </c>
      <c r="U41" s="83" t="s">
        <v>78</v>
      </c>
      <c r="V41" s="83" t="s">
        <v>64</v>
      </c>
      <c r="W41" s="83" t="s">
        <v>64</v>
      </c>
      <c r="X41" s="83" t="s">
        <v>64</v>
      </c>
      <c r="Y41" s="83" t="s">
        <v>64</v>
      </c>
      <c r="Z41" s="83" t="s">
        <v>66</v>
      </c>
      <c r="AA41" s="83" t="s">
        <v>65</v>
      </c>
      <c r="AB41" s="83" t="s">
        <v>66</v>
      </c>
      <c r="AC41" s="83" t="s">
        <v>66</v>
      </c>
      <c r="AD41" s="83" t="s">
        <v>66</v>
      </c>
      <c r="AE41" s="83" t="s">
        <v>65</v>
      </c>
      <c r="AF41" s="83" t="s">
        <v>66</v>
      </c>
      <c r="AG41" s="83" t="s">
        <v>66</v>
      </c>
      <c r="AH41" s="83" t="s">
        <v>79</v>
      </c>
      <c r="AI41" s="83" t="s">
        <v>79</v>
      </c>
      <c r="AJ41" s="83" t="s">
        <v>66</v>
      </c>
      <c r="AK41" s="83" t="s">
        <v>66</v>
      </c>
      <c r="AL41" s="83" t="s">
        <v>66</v>
      </c>
      <c r="AM41" s="83" t="s">
        <v>66</v>
      </c>
      <c r="AN41" s="83" t="s">
        <v>66</v>
      </c>
      <c r="AO41" s="83" t="s">
        <v>79</v>
      </c>
      <c r="AP41" s="83" t="s">
        <v>67</v>
      </c>
      <c r="AQ41" s="83" t="s">
        <v>80</v>
      </c>
      <c r="AR41" s="83" t="s">
        <v>73</v>
      </c>
      <c r="AS41" s="83" t="s">
        <v>68</v>
      </c>
      <c r="AT41" s="83" t="s">
        <v>87</v>
      </c>
      <c r="AU41" s="83" t="s">
        <v>80</v>
      </c>
      <c r="AV41" s="83" t="s">
        <v>80</v>
      </c>
      <c r="AW41" s="83" t="s">
        <v>73</v>
      </c>
      <c r="AX41" s="83" t="s">
        <v>73</v>
      </c>
      <c r="AY41" s="83" t="s">
        <v>72</v>
      </c>
      <c r="AZ41" s="83" t="s">
        <v>73</v>
      </c>
      <c r="BA41" s="83" t="s">
        <v>73</v>
      </c>
      <c r="BB41" s="83" t="s">
        <v>73</v>
      </c>
      <c r="BC41" s="83" t="s">
        <v>73</v>
      </c>
      <c r="BE41" s="83" t="s">
        <v>73</v>
      </c>
      <c r="BG41" s="76" t="s">
        <v>100</v>
      </c>
      <c r="BH41" s="76" t="s">
        <v>60</v>
      </c>
      <c r="BI41" s="76" t="s">
        <v>1415</v>
      </c>
      <c r="BJ41">
        <f t="shared" si="0"/>
        <v>11</v>
      </c>
      <c r="BK41">
        <f t="shared" si="1"/>
        <v>48</v>
      </c>
      <c r="BM41" s="86" t="str">
        <f>_xlfn.XLOOKUP(Form_Responses18111213[[#This Row],[Sekolah School (Cleansed)]],'Quality Check'!$B$11:$B$14,'Quality Check'!$C$11:$C$14,)</f>
        <v>Rural</v>
      </c>
      <c r="BN41" s="86" t="str">
        <f>_xlfn.XLOOKUP(Form_Responses18111213[[#This Row],[Sekolah School (Cleansed)]],'Quality Check'!$B$11:$B$14,'Quality Check'!$D$11:$D$14,)</f>
        <v>Intervention Group (IG)</v>
      </c>
      <c r="BO41" s="87" t="str">
        <f>_xlfn.XLOOKUP(AS41,'Cleansing - Toothpaste Brand'!A:A,'Cleansing - Toothpaste Brand'!B:B,)</f>
        <v>Colgate</v>
      </c>
      <c r="BP41" s="87"/>
      <c r="BQ4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1" s="86" t="str">
        <f>_xlfn.XLOOKUP(AP41,'Cleansing - Response'!E:E,'Cleansing - Response'!F:F,)</f>
        <v>2 days and more</v>
      </c>
      <c r="BS41" s="86"/>
      <c r="BT41" s="86" t="str">
        <f>_xlfn.XLOOKUP(AQ41,'Cleansing - Response'!E:E,'Cleansing - Response'!F:F,)</f>
        <v>Less than 2 days</v>
      </c>
      <c r="BU41" s="86"/>
      <c r="BV41" s="86" t="str">
        <f t="shared" si="2"/>
        <v>Tidak / No</v>
      </c>
      <c r="BW41" s="86" t="str">
        <f>_xlfn.XLOOKUP(AT41,'Cleansing - Response'!E:E,'Cleansing - Response'!F:F,)</f>
        <v>Always</v>
      </c>
      <c r="BX41" s="86" t="str">
        <f>_xlfn.XLOOKUP(AU41,'Cleansing - Response'!H:H,'Cleansing - Response'!I:I,)</f>
        <v>Using dental floss at least once</v>
      </c>
      <c r="BY41" s="86" t="str">
        <f>_xlfn.XLOOKUP(AV41,'Cleansing - Response'!K:K,'Cleansing - Response'!L:L,)</f>
        <v>Up to 1 time a day</v>
      </c>
      <c r="BZ41" s="86" t="str">
        <f>_xlfn.XLOOKUP(AW41,'Cleansing - Response'!$N:$N,'Cleansing - Response'!$O:$O,)</f>
        <v>No</v>
      </c>
      <c r="CA41" s="86" t="str">
        <f>_xlfn.XLOOKUP(AX41,'Cleansing - Response'!$N:$N,'Cleansing - Response'!$O:$O,)</f>
        <v>No</v>
      </c>
      <c r="CB41" s="86" t="str">
        <f>_xlfn.XLOOKUP(AY41,'Cleansing - Response'!$N:$N,'Cleansing - Response'!$O:$O,)</f>
        <v>Yes / Sometimes</v>
      </c>
      <c r="CC41" s="86" t="str">
        <f>_xlfn.XLOOKUP(AZ41,'Cleansing - Response'!$N:$N,'Cleansing - Response'!$O:$O,)</f>
        <v>No</v>
      </c>
      <c r="CD41" s="86" t="str">
        <f>_xlfn.XLOOKUP(BA41,'Cleansing - Response'!$N:$N,'Cleansing - Response'!$O:$O,)</f>
        <v>No</v>
      </c>
      <c r="CE41" s="86" t="str">
        <f>_xlfn.XLOOKUP(BB41,'Cleansing - Response'!$N:$N,'Cleansing - Response'!$O:$O,)</f>
        <v>No</v>
      </c>
      <c r="CF41" s="87" t="str">
        <f>IF(COUNTIF(Form_Responses18111213[[#This Row],[Answer - B7-1]:[Answer - B7-6]], "Yes / Sometimes") &gt; 4, "More than 4 times","Up to 4 times")</f>
        <v>Up to 4 times</v>
      </c>
    </row>
    <row r="42" spans="1:84" ht="13.2" x14ac:dyDescent="0.25">
      <c r="A42" s="82">
        <v>45569.474414363431</v>
      </c>
      <c r="B42" s="83" t="s">
        <v>203</v>
      </c>
      <c r="C42" s="84" t="s">
        <v>204</v>
      </c>
      <c r="D42" s="83">
        <v>7.14</v>
      </c>
      <c r="E42" s="83">
        <v>0</v>
      </c>
      <c r="F42" s="83" t="s">
        <v>60</v>
      </c>
      <c r="G42" s="83" t="s">
        <v>76</v>
      </c>
      <c r="H42" s="83" t="s">
        <v>100</v>
      </c>
      <c r="I42" s="83" t="s">
        <v>63</v>
      </c>
      <c r="J42" s="83" t="s">
        <v>64</v>
      </c>
      <c r="K42" s="83" t="s">
        <v>84</v>
      </c>
      <c r="L42" s="83" t="s">
        <v>145</v>
      </c>
      <c r="M42" s="83" t="s">
        <v>84</v>
      </c>
      <c r="N42" s="83" t="s">
        <v>84</v>
      </c>
      <c r="O42" s="83" t="s">
        <v>84</v>
      </c>
      <c r="P42" s="83" t="s">
        <v>84</v>
      </c>
      <c r="Q42" s="83" t="s">
        <v>84</v>
      </c>
      <c r="R42" s="83" t="s">
        <v>64</v>
      </c>
      <c r="S42" s="83" t="s">
        <v>64</v>
      </c>
      <c r="T42" s="83" t="s">
        <v>64</v>
      </c>
      <c r="U42" s="83" t="s">
        <v>84</v>
      </c>
      <c r="V42" s="83" t="s">
        <v>64</v>
      </c>
      <c r="W42" s="83" t="s">
        <v>84</v>
      </c>
      <c r="X42" s="83" t="s">
        <v>64</v>
      </c>
      <c r="Y42" s="83" t="s">
        <v>64</v>
      </c>
      <c r="Z42" s="83" t="s">
        <v>65</v>
      </c>
      <c r="AA42" s="83" t="s">
        <v>66</v>
      </c>
      <c r="AB42" s="83" t="s">
        <v>66</v>
      </c>
      <c r="AC42" s="83" t="s">
        <v>66</v>
      </c>
      <c r="AD42" s="83" t="s">
        <v>66</v>
      </c>
      <c r="AE42" s="83" t="s">
        <v>66</v>
      </c>
      <c r="AF42" s="83" t="s">
        <v>66</v>
      </c>
      <c r="AG42" s="83" t="s">
        <v>65</v>
      </c>
      <c r="AH42" s="83" t="s">
        <v>79</v>
      </c>
      <c r="AI42" s="83" t="s">
        <v>79</v>
      </c>
      <c r="AJ42" s="83" t="s">
        <v>65</v>
      </c>
      <c r="AK42" s="83" t="s">
        <v>65</v>
      </c>
      <c r="AL42" s="83" t="s">
        <v>65</v>
      </c>
      <c r="AM42" s="83" t="s">
        <v>65</v>
      </c>
      <c r="AN42" s="83" t="s">
        <v>66</v>
      </c>
      <c r="AO42" s="83" t="s">
        <v>66</v>
      </c>
      <c r="AP42" s="83" t="s">
        <v>67</v>
      </c>
      <c r="AQ42" s="83" t="s">
        <v>67</v>
      </c>
      <c r="AR42" s="83" t="s">
        <v>86</v>
      </c>
      <c r="AS42" s="83" t="s">
        <v>81</v>
      </c>
      <c r="AT42" s="83" t="s">
        <v>87</v>
      </c>
      <c r="AU42" s="83" t="s">
        <v>67</v>
      </c>
      <c r="AV42" s="83" t="s">
        <v>71</v>
      </c>
      <c r="AW42" s="83" t="s">
        <v>73</v>
      </c>
      <c r="AX42" s="83" t="s">
        <v>73</v>
      </c>
      <c r="AY42" s="83" t="s">
        <v>73</v>
      </c>
      <c r="AZ42" s="83" t="s">
        <v>72</v>
      </c>
      <c r="BA42" s="83" t="s">
        <v>72</v>
      </c>
      <c r="BB42" s="83" t="s">
        <v>73</v>
      </c>
      <c r="BC42" s="83" t="s">
        <v>73</v>
      </c>
      <c r="BE42" s="83" t="s">
        <v>73</v>
      </c>
      <c r="BG42" s="76" t="s">
        <v>100</v>
      </c>
      <c r="BH42" s="76" t="s">
        <v>60</v>
      </c>
      <c r="BI42" s="76" t="s">
        <v>1414</v>
      </c>
      <c r="BJ42">
        <f t="shared" si="0"/>
        <v>7</v>
      </c>
      <c r="BK42">
        <f t="shared" si="1"/>
        <v>53</v>
      </c>
      <c r="BM42" s="86" t="str">
        <f>_xlfn.XLOOKUP(Form_Responses18111213[[#This Row],[Sekolah School (Cleansed)]],'Quality Check'!$B$11:$B$14,'Quality Check'!$C$11:$C$14,)</f>
        <v>Rural</v>
      </c>
      <c r="BN42" s="86" t="str">
        <f>_xlfn.XLOOKUP(Form_Responses18111213[[#This Row],[Sekolah School (Cleansed)]],'Quality Check'!$B$11:$B$14,'Quality Check'!$D$11:$D$14,)</f>
        <v>Intervention Group (IG)</v>
      </c>
      <c r="BO42" s="87" t="str">
        <f>_xlfn.XLOOKUP(AS42,'Cleansing - Toothpaste Brand'!A:A,'Cleansing - Toothpaste Brand'!B:B,)</f>
        <v>Colgate</v>
      </c>
      <c r="BP42" s="87"/>
      <c r="BQ4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2" s="86" t="str">
        <f>_xlfn.XLOOKUP(AP42,'Cleansing - Response'!E:E,'Cleansing - Response'!F:F,)</f>
        <v>2 days and more</v>
      </c>
      <c r="BS42" s="86"/>
      <c r="BT42" s="86" t="str">
        <f>_xlfn.XLOOKUP(AQ42,'Cleansing - Response'!E:E,'Cleansing - Response'!F:F,)</f>
        <v>2 days and more</v>
      </c>
      <c r="BU42" s="86"/>
      <c r="BV42" s="86" t="str">
        <f t="shared" si="2"/>
        <v>Ya / Yes</v>
      </c>
      <c r="BW42" s="86" t="str">
        <f>_xlfn.XLOOKUP(AT42,'Cleansing - Response'!E:E,'Cleansing - Response'!F:F,)</f>
        <v>Always</v>
      </c>
      <c r="BX42" s="86" t="str">
        <f>_xlfn.XLOOKUP(AU42,'Cleansing - Response'!H:H,'Cleansing - Response'!I:I,)</f>
        <v>Using dental floss at least once</v>
      </c>
      <c r="BY42" s="86" t="str">
        <f>_xlfn.XLOOKUP(AV42,'Cleansing - Response'!K:K,'Cleansing - Response'!L:L,)</f>
        <v>Up to 1 time a day</v>
      </c>
      <c r="BZ42" s="86" t="str">
        <f>_xlfn.XLOOKUP(AW42,'Cleansing - Response'!$N:$N,'Cleansing - Response'!$O:$O,)</f>
        <v>No</v>
      </c>
      <c r="CA42" s="86" t="str">
        <f>_xlfn.XLOOKUP(AX42,'Cleansing - Response'!$N:$N,'Cleansing - Response'!$O:$O,)</f>
        <v>No</v>
      </c>
      <c r="CB42" s="86" t="str">
        <f>_xlfn.XLOOKUP(AY42,'Cleansing - Response'!$N:$N,'Cleansing - Response'!$O:$O,)</f>
        <v>No</v>
      </c>
      <c r="CC42" s="86" t="str">
        <f>_xlfn.XLOOKUP(AZ42,'Cleansing - Response'!$N:$N,'Cleansing - Response'!$O:$O,)</f>
        <v>Yes / Sometimes</v>
      </c>
      <c r="CD42" s="86" t="str">
        <f>_xlfn.XLOOKUP(BA42,'Cleansing - Response'!$N:$N,'Cleansing - Response'!$O:$O,)</f>
        <v>Yes / Sometimes</v>
      </c>
      <c r="CE42" s="86" t="str">
        <f>_xlfn.XLOOKUP(BB42,'Cleansing - Response'!$N:$N,'Cleansing - Response'!$O:$O,)</f>
        <v>No</v>
      </c>
      <c r="CF42" s="87" t="str">
        <f>IF(COUNTIF(Form_Responses18111213[[#This Row],[Answer - B7-1]:[Answer - B7-6]], "Yes / Sometimes") &gt; 4, "More than 4 times","Up to 4 times")</f>
        <v>Up to 4 times</v>
      </c>
    </row>
    <row r="43" spans="1:84" ht="13.2" x14ac:dyDescent="0.25">
      <c r="A43" s="82">
        <v>45569.475602557868</v>
      </c>
      <c r="B43" s="83" t="s">
        <v>205</v>
      </c>
      <c r="C43" s="84" t="s">
        <v>206</v>
      </c>
      <c r="D43" s="83">
        <v>0</v>
      </c>
      <c r="E43" s="83">
        <v>0</v>
      </c>
      <c r="F43" s="83" t="s">
        <v>60</v>
      </c>
      <c r="G43" s="83" t="s">
        <v>76</v>
      </c>
      <c r="H43" s="83" t="s">
        <v>108</v>
      </c>
      <c r="I43" s="83" t="s">
        <v>63</v>
      </c>
      <c r="J43" s="83" t="s">
        <v>64</v>
      </c>
      <c r="K43" s="83" t="s">
        <v>64</v>
      </c>
      <c r="L43" s="83" t="s">
        <v>64</v>
      </c>
      <c r="M43" s="83" t="s">
        <v>84</v>
      </c>
      <c r="N43" s="83" t="s">
        <v>84</v>
      </c>
      <c r="O43" s="83" t="s">
        <v>64</v>
      </c>
      <c r="P43" s="83" t="s">
        <v>64</v>
      </c>
      <c r="Q43" s="83" t="s">
        <v>84</v>
      </c>
      <c r="R43" s="83" t="s">
        <v>64</v>
      </c>
      <c r="S43" s="83" t="s">
        <v>64</v>
      </c>
      <c r="T43" s="83" t="s">
        <v>64</v>
      </c>
      <c r="U43" s="83" t="s">
        <v>84</v>
      </c>
      <c r="V43" s="83" t="s">
        <v>64</v>
      </c>
      <c r="W43" s="83" t="s">
        <v>64</v>
      </c>
      <c r="X43" s="83" t="s">
        <v>64</v>
      </c>
      <c r="Y43" s="83" t="s">
        <v>84</v>
      </c>
      <c r="Z43" s="83" t="s">
        <v>79</v>
      </c>
      <c r="AA43" s="83" t="s">
        <v>66</v>
      </c>
      <c r="AB43" s="83" t="s">
        <v>66</v>
      </c>
      <c r="AC43" s="83" t="s">
        <v>79</v>
      </c>
      <c r="AD43" s="83" t="s">
        <v>66</v>
      </c>
      <c r="AE43" s="83" t="s">
        <v>79</v>
      </c>
      <c r="AF43" s="83" t="s">
        <v>66</v>
      </c>
      <c r="AG43" s="83" t="s">
        <v>66</v>
      </c>
      <c r="AH43" s="83" t="s">
        <v>66</v>
      </c>
      <c r="AI43" s="83" t="s">
        <v>101</v>
      </c>
      <c r="AJ43" s="83" t="s">
        <v>66</v>
      </c>
      <c r="AK43" s="83" t="s">
        <v>66</v>
      </c>
      <c r="AL43" s="83" t="s">
        <v>66</v>
      </c>
      <c r="AM43" s="83" t="s">
        <v>66</v>
      </c>
      <c r="AN43" s="83" t="s">
        <v>66</v>
      </c>
      <c r="AO43" s="83" t="s">
        <v>66</v>
      </c>
      <c r="AP43" s="83" t="s">
        <v>85</v>
      </c>
      <c r="AQ43" s="83" t="s">
        <v>85</v>
      </c>
      <c r="AR43" s="83" t="s">
        <v>86</v>
      </c>
      <c r="AS43" s="83" t="s">
        <v>207</v>
      </c>
      <c r="AT43" s="83" t="s">
        <v>87</v>
      </c>
      <c r="AU43" s="83" t="s">
        <v>70</v>
      </c>
      <c r="AV43" s="83" t="s">
        <v>67</v>
      </c>
      <c r="AW43" s="83" t="s">
        <v>73</v>
      </c>
      <c r="AX43" s="83" t="s">
        <v>73</v>
      </c>
      <c r="AY43" s="83" t="s">
        <v>72</v>
      </c>
      <c r="AZ43" s="83" t="s">
        <v>72</v>
      </c>
      <c r="BA43" s="83" t="s">
        <v>72</v>
      </c>
      <c r="BB43" s="83" t="s">
        <v>73</v>
      </c>
      <c r="BC43" s="83" t="s">
        <v>73</v>
      </c>
      <c r="BE43" s="83" t="s">
        <v>73</v>
      </c>
      <c r="BG43" s="76" t="s">
        <v>100</v>
      </c>
      <c r="BH43" s="76" t="s">
        <v>60</v>
      </c>
      <c r="BI43" s="76" t="s">
        <v>1414</v>
      </c>
      <c r="BJ43">
        <f t="shared" si="0"/>
        <v>11</v>
      </c>
      <c r="BK43">
        <f t="shared" si="1"/>
        <v>46</v>
      </c>
      <c r="BM43" s="86" t="str">
        <f>_xlfn.XLOOKUP(Form_Responses18111213[[#This Row],[Sekolah School (Cleansed)]],'Quality Check'!$B$11:$B$14,'Quality Check'!$C$11:$C$14,)</f>
        <v>Rural</v>
      </c>
      <c r="BN43" s="86" t="str">
        <f>_xlfn.XLOOKUP(Form_Responses18111213[[#This Row],[Sekolah School (Cleansed)]],'Quality Check'!$B$11:$B$14,'Quality Check'!$D$11:$D$14,)</f>
        <v>Intervention Group (IG)</v>
      </c>
      <c r="BO43" s="87" t="str">
        <f>_xlfn.XLOOKUP(AS43,'Cleansing - Toothpaste Brand'!A:A,'Cleansing - Toothpaste Brand'!B:B,)</f>
        <v>Fresh and White</v>
      </c>
      <c r="BP43" s="87"/>
      <c r="BQ4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3" s="86" t="str">
        <f>_xlfn.XLOOKUP(AP43,'Cleansing - Response'!E:E,'Cleansing - Response'!F:F,)</f>
        <v>2 days and more</v>
      </c>
      <c r="BS43" s="86"/>
      <c r="BT43" s="86" t="str">
        <f>_xlfn.XLOOKUP(AQ43,'Cleansing - Response'!E:E,'Cleansing - Response'!F:F,)</f>
        <v>2 days and more</v>
      </c>
      <c r="BU43" s="86"/>
      <c r="BV43" s="86" t="str">
        <f t="shared" si="2"/>
        <v>Ya / Yes</v>
      </c>
      <c r="BW43" s="86" t="str">
        <f>_xlfn.XLOOKUP(AT43,'Cleansing - Response'!E:E,'Cleansing - Response'!F:F,)</f>
        <v>Always</v>
      </c>
      <c r="BX43" s="86" t="str">
        <f>_xlfn.XLOOKUP(AU43,'Cleansing - Response'!H:H,'Cleansing - Response'!I:I,)</f>
        <v>Sometimes / When in need</v>
      </c>
      <c r="BY43" s="86" t="str">
        <f>_xlfn.XLOOKUP(AV43,'Cleansing - Response'!K:K,'Cleansing - Response'!L:L,)</f>
        <v>More than 1 time a day</v>
      </c>
      <c r="BZ43" s="86" t="str">
        <f>_xlfn.XLOOKUP(AW43,'Cleansing - Response'!$N:$N,'Cleansing - Response'!$O:$O,)</f>
        <v>No</v>
      </c>
      <c r="CA43" s="86" t="str">
        <f>_xlfn.XLOOKUP(AX43,'Cleansing - Response'!$N:$N,'Cleansing - Response'!$O:$O,)</f>
        <v>No</v>
      </c>
      <c r="CB43" s="86" t="str">
        <f>_xlfn.XLOOKUP(AY43,'Cleansing - Response'!$N:$N,'Cleansing - Response'!$O:$O,)</f>
        <v>Yes / Sometimes</v>
      </c>
      <c r="CC43" s="86" t="str">
        <f>_xlfn.XLOOKUP(AZ43,'Cleansing - Response'!$N:$N,'Cleansing - Response'!$O:$O,)</f>
        <v>Yes / Sometimes</v>
      </c>
      <c r="CD43" s="86" t="str">
        <f>_xlfn.XLOOKUP(BA43,'Cleansing - Response'!$N:$N,'Cleansing - Response'!$O:$O,)</f>
        <v>Yes / Sometimes</v>
      </c>
      <c r="CE43" s="86" t="str">
        <f>_xlfn.XLOOKUP(BB43,'Cleansing - Response'!$N:$N,'Cleansing - Response'!$O:$O,)</f>
        <v>No</v>
      </c>
      <c r="CF43" s="87" t="str">
        <f>IF(COUNTIF(Form_Responses18111213[[#This Row],[Answer - B7-1]:[Answer - B7-6]], "Yes / Sometimes") &gt; 4, "More than 4 times","Up to 4 times")</f>
        <v>Up to 4 times</v>
      </c>
    </row>
    <row r="44" spans="1:84" ht="13.2" x14ac:dyDescent="0.25">
      <c r="A44" s="82">
        <v>45569.475744629628</v>
      </c>
      <c r="B44" s="83" t="s">
        <v>208</v>
      </c>
      <c r="C44" s="84" t="s">
        <v>209</v>
      </c>
      <c r="D44" s="83">
        <v>7.14</v>
      </c>
      <c r="E44" s="83">
        <v>0.08</v>
      </c>
      <c r="F44" s="83" t="s">
        <v>60</v>
      </c>
      <c r="G44" s="83" t="s">
        <v>76</v>
      </c>
      <c r="H44" s="83" t="s">
        <v>210</v>
      </c>
      <c r="I44" s="83" t="s">
        <v>63</v>
      </c>
      <c r="J44" s="83" t="s">
        <v>64</v>
      </c>
      <c r="K44" s="83" t="s">
        <v>64</v>
      </c>
      <c r="L44" s="83" t="s">
        <v>64</v>
      </c>
      <c r="M44" s="83" t="s">
        <v>84</v>
      </c>
      <c r="N44" s="83" t="s">
        <v>64</v>
      </c>
      <c r="O44" s="83" t="s">
        <v>64</v>
      </c>
      <c r="P44" s="83" t="s">
        <v>78</v>
      </c>
      <c r="Q44" s="83" t="s">
        <v>78</v>
      </c>
      <c r="R44" s="83" t="s">
        <v>64</v>
      </c>
      <c r="S44" s="83" t="s">
        <v>84</v>
      </c>
      <c r="T44" s="83" t="s">
        <v>64</v>
      </c>
      <c r="U44" s="83" t="s">
        <v>78</v>
      </c>
      <c r="V44" s="83" t="s">
        <v>64</v>
      </c>
      <c r="W44" s="83" t="s">
        <v>64</v>
      </c>
      <c r="X44" s="83" t="s">
        <v>64</v>
      </c>
      <c r="Y44" s="83" t="s">
        <v>64</v>
      </c>
      <c r="Z44" s="83" t="s">
        <v>65</v>
      </c>
      <c r="AA44" s="83" t="s">
        <v>66</v>
      </c>
      <c r="AB44" s="83" t="s">
        <v>65</v>
      </c>
      <c r="AC44" s="83" t="s">
        <v>66</v>
      </c>
      <c r="AD44" s="83" t="s">
        <v>65</v>
      </c>
      <c r="AE44" s="83" t="s">
        <v>65</v>
      </c>
      <c r="AF44" s="83" t="s">
        <v>66</v>
      </c>
      <c r="AG44" s="83" t="s">
        <v>66</v>
      </c>
      <c r="AH44" s="83" t="s">
        <v>65</v>
      </c>
      <c r="AI44" s="83" t="s">
        <v>79</v>
      </c>
      <c r="AJ44" s="83" t="s">
        <v>65</v>
      </c>
      <c r="AK44" s="83" t="s">
        <v>65</v>
      </c>
      <c r="AL44" s="83" t="s">
        <v>66</v>
      </c>
      <c r="AM44" s="83" t="s">
        <v>65</v>
      </c>
      <c r="AN44" s="83" t="s">
        <v>65</v>
      </c>
      <c r="AO44" s="83" t="s">
        <v>66</v>
      </c>
      <c r="AP44" s="83" t="s">
        <v>85</v>
      </c>
      <c r="AQ44" s="83" t="s">
        <v>85</v>
      </c>
      <c r="AR44" s="83" t="s">
        <v>63</v>
      </c>
      <c r="AS44" s="83" t="s">
        <v>211</v>
      </c>
      <c r="AT44" s="83" t="s">
        <v>87</v>
      </c>
      <c r="AU44" s="83" t="s">
        <v>67</v>
      </c>
      <c r="AV44" s="83" t="s">
        <v>132</v>
      </c>
      <c r="AW44" s="83" t="s">
        <v>73</v>
      </c>
      <c r="AX44" s="83" t="s">
        <v>73</v>
      </c>
      <c r="AY44" s="83" t="s">
        <v>72</v>
      </c>
      <c r="AZ44" s="83" t="s">
        <v>72</v>
      </c>
      <c r="BA44" s="83" t="s">
        <v>72</v>
      </c>
      <c r="BB44" s="83" t="s">
        <v>73</v>
      </c>
      <c r="BC44" s="83" t="s">
        <v>73</v>
      </c>
      <c r="BE44" s="83" t="s">
        <v>73</v>
      </c>
      <c r="BG44" s="76" t="s">
        <v>100</v>
      </c>
      <c r="BH44" s="76" t="s">
        <v>60</v>
      </c>
      <c r="BI44" s="76" t="s">
        <v>1414</v>
      </c>
      <c r="BJ44">
        <f t="shared" si="0"/>
        <v>11</v>
      </c>
      <c r="BK44">
        <f t="shared" si="1"/>
        <v>57</v>
      </c>
      <c r="BM44" s="86" t="str">
        <f>_xlfn.XLOOKUP(Form_Responses18111213[[#This Row],[Sekolah School (Cleansed)]],'Quality Check'!$B$11:$B$14,'Quality Check'!$C$11:$C$14,)</f>
        <v>Rural</v>
      </c>
      <c r="BN44" s="86" t="str">
        <f>_xlfn.XLOOKUP(Form_Responses18111213[[#This Row],[Sekolah School (Cleansed)]],'Quality Check'!$B$11:$B$14,'Quality Check'!$D$11:$D$14,)</f>
        <v>Intervention Group (IG)</v>
      </c>
      <c r="BO44" s="87" t="str">
        <f>_xlfn.XLOOKUP(AS44,'Cleansing - Toothpaste Brand'!A:A,'Cleansing - Toothpaste Brand'!B:B,)</f>
        <v>Sensodyne</v>
      </c>
      <c r="BP44" s="87"/>
      <c r="BQ4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4" s="86" t="str">
        <f>_xlfn.XLOOKUP(AP44,'Cleansing - Response'!E:E,'Cleansing - Response'!F:F,)</f>
        <v>2 days and more</v>
      </c>
      <c r="BS44" s="86"/>
      <c r="BT44" s="86" t="str">
        <f>_xlfn.XLOOKUP(AQ44,'Cleansing - Response'!E:E,'Cleansing - Response'!F:F,)</f>
        <v>2 days and more</v>
      </c>
      <c r="BU44" s="86"/>
      <c r="BV44" s="86" t="str">
        <f t="shared" si="2"/>
        <v>Ya / Yes</v>
      </c>
      <c r="BW44" s="86" t="str">
        <f>_xlfn.XLOOKUP(AT44,'Cleansing - Response'!E:E,'Cleansing - Response'!F:F,)</f>
        <v>Always</v>
      </c>
      <c r="BX44" s="86" t="str">
        <f>_xlfn.XLOOKUP(AU44,'Cleansing - Response'!H:H,'Cleansing - Response'!I:I,)</f>
        <v>Using dental floss at least once</v>
      </c>
      <c r="BY44" s="86" t="str">
        <f>_xlfn.XLOOKUP(AV44,'Cleansing - Response'!K:K,'Cleansing - Response'!L:L,)</f>
        <v>Up to 1 time a day</v>
      </c>
      <c r="BZ44" s="86" t="str">
        <f>_xlfn.XLOOKUP(AW44,'Cleansing - Response'!$N:$N,'Cleansing - Response'!$O:$O,)</f>
        <v>No</v>
      </c>
      <c r="CA44" s="86" t="str">
        <f>_xlfn.XLOOKUP(AX44,'Cleansing - Response'!$N:$N,'Cleansing - Response'!$O:$O,)</f>
        <v>No</v>
      </c>
      <c r="CB44" s="86" t="str">
        <f>_xlfn.XLOOKUP(AY44,'Cleansing - Response'!$N:$N,'Cleansing - Response'!$O:$O,)</f>
        <v>Yes / Sometimes</v>
      </c>
      <c r="CC44" s="86" t="str">
        <f>_xlfn.XLOOKUP(AZ44,'Cleansing - Response'!$N:$N,'Cleansing - Response'!$O:$O,)</f>
        <v>Yes / Sometimes</v>
      </c>
      <c r="CD44" s="86" t="str">
        <f>_xlfn.XLOOKUP(BA44,'Cleansing - Response'!$N:$N,'Cleansing - Response'!$O:$O,)</f>
        <v>Yes / Sometimes</v>
      </c>
      <c r="CE44" s="86" t="str">
        <f>_xlfn.XLOOKUP(BB44,'Cleansing - Response'!$N:$N,'Cleansing - Response'!$O:$O,)</f>
        <v>No</v>
      </c>
      <c r="CF44" s="87" t="str">
        <f>IF(COUNTIF(Form_Responses18111213[[#This Row],[Answer - B7-1]:[Answer - B7-6]], "Yes / Sometimes") &gt; 4, "More than 4 times","Up to 4 times")</f>
        <v>Up to 4 times</v>
      </c>
    </row>
    <row r="45" spans="1:84" ht="13.2" x14ac:dyDescent="0.25">
      <c r="A45" s="82">
        <v>45569.479488599536</v>
      </c>
      <c r="B45" s="83" t="s">
        <v>212</v>
      </c>
      <c r="C45" s="84" t="s">
        <v>213</v>
      </c>
      <c r="D45" s="83">
        <v>37.5</v>
      </c>
      <c r="E45" s="83">
        <v>0.17</v>
      </c>
      <c r="F45" s="83" t="s">
        <v>60</v>
      </c>
      <c r="G45" s="83" t="s">
        <v>76</v>
      </c>
      <c r="H45" s="83" t="s">
        <v>100</v>
      </c>
      <c r="I45" s="83" t="s">
        <v>63</v>
      </c>
      <c r="J45" s="83" t="s">
        <v>64</v>
      </c>
      <c r="K45" s="83" t="s">
        <v>64</v>
      </c>
      <c r="L45" s="83" t="s">
        <v>64</v>
      </c>
      <c r="M45" s="83" t="s">
        <v>78</v>
      </c>
      <c r="N45" s="83" t="s">
        <v>64</v>
      </c>
      <c r="O45" s="83" t="s">
        <v>78</v>
      </c>
      <c r="P45" s="83" t="s">
        <v>78</v>
      </c>
      <c r="Q45" s="83" t="s">
        <v>78</v>
      </c>
      <c r="R45" s="83" t="s">
        <v>64</v>
      </c>
      <c r="S45" s="83" t="s">
        <v>64</v>
      </c>
      <c r="T45" s="83" t="s">
        <v>64</v>
      </c>
      <c r="U45" s="83" t="s">
        <v>78</v>
      </c>
      <c r="V45" s="83" t="s">
        <v>84</v>
      </c>
      <c r="W45" s="83" t="s">
        <v>64</v>
      </c>
      <c r="X45" s="83" t="s">
        <v>64</v>
      </c>
      <c r="Y45" s="83" t="s">
        <v>64</v>
      </c>
      <c r="Z45" s="83" t="s">
        <v>79</v>
      </c>
      <c r="AA45" s="83" t="s">
        <v>65</v>
      </c>
      <c r="AB45" s="83" t="s">
        <v>65</v>
      </c>
      <c r="AC45" s="83" t="s">
        <v>66</v>
      </c>
      <c r="AD45" s="83" t="s">
        <v>66</v>
      </c>
      <c r="AE45" s="83" t="s">
        <v>66</v>
      </c>
      <c r="AF45" s="83" t="s">
        <v>66</v>
      </c>
      <c r="AG45" s="83" t="s">
        <v>65</v>
      </c>
      <c r="AH45" s="83" t="s">
        <v>66</v>
      </c>
      <c r="AI45" s="83" t="s">
        <v>101</v>
      </c>
      <c r="AJ45" s="83" t="s">
        <v>66</v>
      </c>
      <c r="AK45" s="83" t="s">
        <v>66</v>
      </c>
      <c r="AL45" s="83" t="s">
        <v>66</v>
      </c>
      <c r="AM45" s="83" t="s">
        <v>79</v>
      </c>
      <c r="AN45" s="83" t="s">
        <v>66</v>
      </c>
      <c r="AO45" s="83" t="s">
        <v>66</v>
      </c>
      <c r="AP45" s="83" t="s">
        <v>67</v>
      </c>
      <c r="AQ45" s="83" t="s">
        <v>67</v>
      </c>
      <c r="AR45" s="83" t="s">
        <v>73</v>
      </c>
      <c r="AS45" s="83" t="s">
        <v>68</v>
      </c>
      <c r="AT45" s="83" t="s">
        <v>69</v>
      </c>
      <c r="AU45" s="83" t="s">
        <v>80</v>
      </c>
      <c r="AV45" s="83" t="s">
        <v>71</v>
      </c>
      <c r="AW45" s="83" t="s">
        <v>73</v>
      </c>
      <c r="AX45" s="83" t="s">
        <v>73</v>
      </c>
      <c r="AY45" s="83" t="s">
        <v>72</v>
      </c>
      <c r="AZ45" s="83" t="s">
        <v>72</v>
      </c>
      <c r="BA45" s="83" t="s">
        <v>72</v>
      </c>
      <c r="BB45" s="83" t="s">
        <v>73</v>
      </c>
      <c r="BC45" s="83" t="s">
        <v>73</v>
      </c>
      <c r="BE45" s="83" t="s">
        <v>73</v>
      </c>
      <c r="BG45" s="76" t="s">
        <v>100</v>
      </c>
      <c r="BH45" s="76" t="s">
        <v>60</v>
      </c>
      <c r="BI45" s="76" t="s">
        <v>1414</v>
      </c>
      <c r="BJ45">
        <f t="shared" si="0"/>
        <v>11</v>
      </c>
      <c r="BK45">
        <f t="shared" si="1"/>
        <v>50</v>
      </c>
      <c r="BM45" s="86" t="str">
        <f>_xlfn.XLOOKUP(Form_Responses18111213[[#This Row],[Sekolah School (Cleansed)]],'Quality Check'!$B$11:$B$14,'Quality Check'!$C$11:$C$14,)</f>
        <v>Rural</v>
      </c>
      <c r="BN45" s="86" t="str">
        <f>_xlfn.XLOOKUP(Form_Responses18111213[[#This Row],[Sekolah School (Cleansed)]],'Quality Check'!$B$11:$B$14,'Quality Check'!$D$11:$D$14,)</f>
        <v>Intervention Group (IG)</v>
      </c>
      <c r="BO45" s="87" t="str">
        <f>_xlfn.XLOOKUP(AS45,'Cleansing - Toothpaste Brand'!A:A,'Cleansing - Toothpaste Brand'!B:B,)</f>
        <v>Colgate</v>
      </c>
      <c r="BP45" s="87"/>
      <c r="BQ4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5" s="86" t="str">
        <f>_xlfn.XLOOKUP(AP45,'Cleansing - Response'!E:E,'Cleansing - Response'!F:F,)</f>
        <v>2 days and more</v>
      </c>
      <c r="BS45" s="86"/>
      <c r="BT45" s="86" t="str">
        <f>_xlfn.XLOOKUP(AQ45,'Cleansing - Response'!E:E,'Cleansing - Response'!F:F,)</f>
        <v>2 days and more</v>
      </c>
      <c r="BU45" s="86"/>
      <c r="BV45" s="86" t="str">
        <f t="shared" si="2"/>
        <v>Tidak / No</v>
      </c>
      <c r="BW45" s="86" t="str">
        <f>_xlfn.XLOOKUP(AT45,'Cleansing - Response'!E:E,'Cleansing - Response'!F:F,)</f>
        <v>Rarely / Sometimes</v>
      </c>
      <c r="BX45" s="86" t="str">
        <f>_xlfn.XLOOKUP(AU45,'Cleansing - Response'!H:H,'Cleansing - Response'!I:I,)</f>
        <v>Using dental floss at least once</v>
      </c>
      <c r="BY45" s="86" t="str">
        <f>_xlfn.XLOOKUP(AV45,'Cleansing - Response'!K:K,'Cleansing - Response'!L:L,)</f>
        <v>Up to 1 time a day</v>
      </c>
      <c r="BZ45" s="86" t="str">
        <f>_xlfn.XLOOKUP(AW45,'Cleansing - Response'!$N:$N,'Cleansing - Response'!$O:$O,)</f>
        <v>No</v>
      </c>
      <c r="CA45" s="86" t="str">
        <f>_xlfn.XLOOKUP(AX45,'Cleansing - Response'!$N:$N,'Cleansing - Response'!$O:$O,)</f>
        <v>No</v>
      </c>
      <c r="CB45" s="86" t="str">
        <f>_xlfn.XLOOKUP(AY45,'Cleansing - Response'!$N:$N,'Cleansing - Response'!$O:$O,)</f>
        <v>Yes / Sometimes</v>
      </c>
      <c r="CC45" s="86" t="str">
        <f>_xlfn.XLOOKUP(AZ45,'Cleansing - Response'!$N:$N,'Cleansing - Response'!$O:$O,)</f>
        <v>Yes / Sometimes</v>
      </c>
      <c r="CD45" s="86" t="str">
        <f>_xlfn.XLOOKUP(BA45,'Cleansing - Response'!$N:$N,'Cleansing - Response'!$O:$O,)</f>
        <v>Yes / Sometimes</v>
      </c>
      <c r="CE45" s="86" t="str">
        <f>_xlfn.XLOOKUP(BB45,'Cleansing - Response'!$N:$N,'Cleansing - Response'!$O:$O,)</f>
        <v>No</v>
      </c>
      <c r="CF45" s="87" t="str">
        <f>IF(COUNTIF(Form_Responses18111213[[#This Row],[Answer - B7-1]:[Answer - B7-6]], "Yes / Sometimes") &gt; 4, "More than 4 times","Up to 4 times")</f>
        <v>Up to 4 times</v>
      </c>
    </row>
    <row r="46" spans="1:84" ht="13.2" x14ac:dyDescent="0.25">
      <c r="A46" s="82">
        <v>45569.479838275467</v>
      </c>
      <c r="B46" s="83" t="s">
        <v>214</v>
      </c>
      <c r="C46" s="84" t="s">
        <v>215</v>
      </c>
      <c r="D46" s="83">
        <v>23.21</v>
      </c>
      <c r="E46" s="83">
        <v>0</v>
      </c>
      <c r="F46" s="83" t="s">
        <v>60</v>
      </c>
      <c r="G46" s="83" t="s">
        <v>76</v>
      </c>
      <c r="H46" s="83" t="s">
        <v>125</v>
      </c>
      <c r="I46" s="83" t="s">
        <v>63</v>
      </c>
      <c r="J46" s="83" t="s">
        <v>64</v>
      </c>
      <c r="K46" s="83" t="s">
        <v>78</v>
      </c>
      <c r="L46" s="83" t="s">
        <v>64</v>
      </c>
      <c r="M46" s="83" t="s">
        <v>64</v>
      </c>
      <c r="N46" s="83" t="s">
        <v>64</v>
      </c>
      <c r="O46" s="83" t="s">
        <v>64</v>
      </c>
      <c r="P46" s="83" t="s">
        <v>78</v>
      </c>
      <c r="Q46" s="83" t="s">
        <v>64</v>
      </c>
      <c r="R46" s="83" t="s">
        <v>64</v>
      </c>
      <c r="S46" s="83" t="s">
        <v>64</v>
      </c>
      <c r="T46" s="83" t="s">
        <v>64</v>
      </c>
      <c r="U46" s="83" t="s">
        <v>64</v>
      </c>
      <c r="V46" s="83" t="s">
        <v>64</v>
      </c>
      <c r="W46" s="83" t="s">
        <v>64</v>
      </c>
      <c r="X46" s="83" t="s">
        <v>64</v>
      </c>
      <c r="Y46" s="83" t="s">
        <v>64</v>
      </c>
      <c r="Z46" s="83" t="s">
        <v>66</v>
      </c>
      <c r="AA46" s="83" t="s">
        <v>65</v>
      </c>
      <c r="AB46" s="83" t="s">
        <v>66</v>
      </c>
      <c r="AC46" s="83" t="s">
        <v>66</v>
      </c>
      <c r="AD46" s="83" t="s">
        <v>66</v>
      </c>
      <c r="AE46" s="83" t="s">
        <v>66</v>
      </c>
      <c r="AF46" s="83" t="s">
        <v>66</v>
      </c>
      <c r="AG46" s="83" t="s">
        <v>66</v>
      </c>
      <c r="AH46" s="83" t="s">
        <v>66</v>
      </c>
      <c r="AI46" s="83" t="s">
        <v>79</v>
      </c>
      <c r="AJ46" s="83" t="s">
        <v>65</v>
      </c>
      <c r="AK46" s="83" t="s">
        <v>66</v>
      </c>
      <c r="AL46" s="83" t="s">
        <v>66</v>
      </c>
      <c r="AM46" s="83" t="s">
        <v>65</v>
      </c>
      <c r="AN46" s="83" t="s">
        <v>66</v>
      </c>
      <c r="AO46" s="83" t="s">
        <v>66</v>
      </c>
      <c r="AP46" s="83" t="s">
        <v>67</v>
      </c>
      <c r="AQ46" s="83" t="s">
        <v>67</v>
      </c>
      <c r="AR46" s="83" t="s">
        <v>86</v>
      </c>
      <c r="AS46" s="83" t="s">
        <v>81</v>
      </c>
      <c r="AT46" s="83" t="s">
        <v>69</v>
      </c>
      <c r="AU46" s="83" t="s">
        <v>80</v>
      </c>
      <c r="AV46" s="83" t="s">
        <v>71</v>
      </c>
      <c r="AW46" s="83" t="s">
        <v>73</v>
      </c>
      <c r="AX46" s="83" t="s">
        <v>73</v>
      </c>
      <c r="AY46" s="83" t="s">
        <v>63</v>
      </c>
      <c r="AZ46" s="83" t="s">
        <v>72</v>
      </c>
      <c r="BA46" s="83" t="s">
        <v>63</v>
      </c>
      <c r="BB46" s="83" t="s">
        <v>72</v>
      </c>
      <c r="BC46" s="83" t="s">
        <v>73</v>
      </c>
      <c r="BD46" s="83" t="s">
        <v>116</v>
      </c>
      <c r="BE46" s="83" t="s">
        <v>73</v>
      </c>
      <c r="BG46" s="76" t="s">
        <v>100</v>
      </c>
      <c r="BH46" s="76" t="s">
        <v>60</v>
      </c>
      <c r="BI46" s="76" t="s">
        <v>1414</v>
      </c>
      <c r="BJ46">
        <f t="shared" si="0"/>
        <v>13</v>
      </c>
      <c r="BK46">
        <f t="shared" si="1"/>
        <v>51</v>
      </c>
      <c r="BM46" s="86" t="str">
        <f>_xlfn.XLOOKUP(Form_Responses18111213[[#This Row],[Sekolah School (Cleansed)]],'Quality Check'!$B$11:$B$14,'Quality Check'!$C$11:$C$14,)</f>
        <v>Rural</v>
      </c>
      <c r="BN46" s="86" t="str">
        <f>_xlfn.XLOOKUP(Form_Responses18111213[[#This Row],[Sekolah School (Cleansed)]],'Quality Check'!$B$11:$B$14,'Quality Check'!$D$11:$D$14,)</f>
        <v>Intervention Group (IG)</v>
      </c>
      <c r="BO46" s="87" t="str">
        <f>_xlfn.XLOOKUP(AS46,'Cleansing - Toothpaste Brand'!A:A,'Cleansing - Toothpaste Brand'!B:B,)</f>
        <v>Colgate</v>
      </c>
      <c r="BP46" s="87"/>
      <c r="BQ4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6" s="86" t="str">
        <f>_xlfn.XLOOKUP(AP46,'Cleansing - Response'!E:E,'Cleansing - Response'!F:F,)</f>
        <v>2 days and more</v>
      </c>
      <c r="BS46" s="86"/>
      <c r="BT46" s="86" t="str">
        <f>_xlfn.XLOOKUP(AQ46,'Cleansing - Response'!E:E,'Cleansing - Response'!F:F,)</f>
        <v>2 days and more</v>
      </c>
      <c r="BU46" s="86"/>
      <c r="BV46" s="86" t="str">
        <f t="shared" si="2"/>
        <v>Ya / Yes</v>
      </c>
      <c r="BW46" s="86" t="str">
        <f>_xlfn.XLOOKUP(AT46,'Cleansing - Response'!E:E,'Cleansing - Response'!F:F,)</f>
        <v>Rarely / Sometimes</v>
      </c>
      <c r="BX46" s="86" t="str">
        <f>_xlfn.XLOOKUP(AU46,'Cleansing - Response'!H:H,'Cleansing - Response'!I:I,)</f>
        <v>Using dental floss at least once</v>
      </c>
      <c r="BY46" s="86" t="str">
        <f>_xlfn.XLOOKUP(AV46,'Cleansing - Response'!K:K,'Cleansing - Response'!L:L,)</f>
        <v>Up to 1 time a day</v>
      </c>
      <c r="BZ46" s="86" t="str">
        <f>_xlfn.XLOOKUP(AW46,'Cleansing - Response'!$N:$N,'Cleansing - Response'!$O:$O,)</f>
        <v>No</v>
      </c>
      <c r="CA46" s="86" t="str">
        <f>_xlfn.XLOOKUP(AX46,'Cleansing - Response'!$N:$N,'Cleansing - Response'!$O:$O,)</f>
        <v>No</v>
      </c>
      <c r="CB46" s="86" t="str">
        <f>_xlfn.XLOOKUP(AY46,'Cleansing - Response'!$N:$N,'Cleansing - Response'!$O:$O,)</f>
        <v>Yes / Sometimes</v>
      </c>
      <c r="CC46" s="86" t="str">
        <f>_xlfn.XLOOKUP(AZ46,'Cleansing - Response'!$N:$N,'Cleansing - Response'!$O:$O,)</f>
        <v>Yes / Sometimes</v>
      </c>
      <c r="CD46" s="86" t="str">
        <f>_xlfn.XLOOKUP(BA46,'Cleansing - Response'!$N:$N,'Cleansing - Response'!$O:$O,)</f>
        <v>Yes / Sometimes</v>
      </c>
      <c r="CE46" s="86" t="str">
        <f>_xlfn.XLOOKUP(BB46,'Cleansing - Response'!$N:$N,'Cleansing - Response'!$O:$O,)</f>
        <v>Yes / Sometimes</v>
      </c>
      <c r="CF46" s="87" t="str">
        <f>IF(COUNTIF(Form_Responses18111213[[#This Row],[Answer - B7-1]:[Answer - B7-6]], "Yes / Sometimes") &gt; 4, "More than 4 times","Up to 4 times")</f>
        <v>Up to 4 times</v>
      </c>
    </row>
    <row r="47" spans="1:84" ht="13.2" x14ac:dyDescent="0.25">
      <c r="A47" s="82">
        <v>45569.479953368056</v>
      </c>
      <c r="B47" s="83" t="s">
        <v>216</v>
      </c>
      <c r="C47" s="84" t="s">
        <v>217</v>
      </c>
      <c r="D47" s="83">
        <v>12.5</v>
      </c>
      <c r="E47" s="83">
        <v>0.25</v>
      </c>
      <c r="F47" s="83" t="s">
        <v>60</v>
      </c>
      <c r="G47" s="83" t="s">
        <v>76</v>
      </c>
      <c r="H47" s="83" t="s">
        <v>100</v>
      </c>
      <c r="I47" s="83" t="s">
        <v>63</v>
      </c>
      <c r="J47" s="83" t="s">
        <v>64</v>
      </c>
      <c r="K47" s="83" t="s">
        <v>84</v>
      </c>
      <c r="L47" s="83" t="s">
        <v>64</v>
      </c>
      <c r="M47" s="83" t="s">
        <v>84</v>
      </c>
      <c r="N47" s="83" t="s">
        <v>84</v>
      </c>
      <c r="O47" s="83" t="s">
        <v>64</v>
      </c>
      <c r="P47" s="83" t="s">
        <v>84</v>
      </c>
      <c r="Q47" s="83" t="s">
        <v>64</v>
      </c>
      <c r="R47" s="83" t="s">
        <v>64</v>
      </c>
      <c r="S47" s="83" t="s">
        <v>64</v>
      </c>
      <c r="T47" s="83" t="s">
        <v>64</v>
      </c>
      <c r="U47" s="83" t="s">
        <v>64</v>
      </c>
      <c r="V47" s="83" t="s">
        <v>64</v>
      </c>
      <c r="W47" s="83" t="s">
        <v>64</v>
      </c>
      <c r="X47" s="83" t="s">
        <v>64</v>
      </c>
      <c r="Y47" s="83" t="s">
        <v>64</v>
      </c>
      <c r="Z47" s="83" t="s">
        <v>66</v>
      </c>
      <c r="AA47" s="83" t="s">
        <v>66</v>
      </c>
      <c r="AB47" s="83" t="s">
        <v>66</v>
      </c>
      <c r="AC47" s="83" t="s">
        <v>66</v>
      </c>
      <c r="AD47" s="83" t="s">
        <v>66</v>
      </c>
      <c r="AE47" s="83" t="s">
        <v>66</v>
      </c>
      <c r="AF47" s="83" t="s">
        <v>66</v>
      </c>
      <c r="AG47" s="83" t="s">
        <v>66</v>
      </c>
      <c r="AH47" s="83" t="s">
        <v>66</v>
      </c>
      <c r="AI47" s="83" t="s">
        <v>101</v>
      </c>
      <c r="AJ47" s="83" t="s">
        <v>66</v>
      </c>
      <c r="AK47" s="83" t="s">
        <v>66</v>
      </c>
      <c r="AL47" s="83" t="s">
        <v>66</v>
      </c>
      <c r="AM47" s="83" t="s">
        <v>66</v>
      </c>
      <c r="AN47" s="83" t="s">
        <v>66</v>
      </c>
      <c r="AO47" s="83" t="s">
        <v>66</v>
      </c>
      <c r="AP47" s="83" t="s">
        <v>67</v>
      </c>
      <c r="AQ47" s="83" t="s">
        <v>67</v>
      </c>
      <c r="AR47" s="83" t="s">
        <v>86</v>
      </c>
      <c r="AS47" s="83" t="s">
        <v>68</v>
      </c>
      <c r="AT47" s="83" t="s">
        <v>69</v>
      </c>
      <c r="AU47" s="83" t="s">
        <v>70</v>
      </c>
      <c r="AV47" s="83" t="s">
        <v>71</v>
      </c>
      <c r="AW47" s="83" t="s">
        <v>73</v>
      </c>
      <c r="AX47" s="83" t="s">
        <v>73</v>
      </c>
      <c r="AY47" s="83" t="s">
        <v>63</v>
      </c>
      <c r="AZ47" s="83" t="s">
        <v>72</v>
      </c>
      <c r="BA47" s="83" t="s">
        <v>73</v>
      </c>
      <c r="BB47" s="83" t="s">
        <v>73</v>
      </c>
      <c r="BC47" s="83" t="s">
        <v>73</v>
      </c>
      <c r="BE47" s="83" t="s">
        <v>73</v>
      </c>
      <c r="BG47" s="76" t="s">
        <v>100</v>
      </c>
      <c r="BH47" s="76" t="s">
        <v>60</v>
      </c>
      <c r="BI47" s="76" t="s">
        <v>1414</v>
      </c>
      <c r="BJ47">
        <f t="shared" si="0"/>
        <v>12</v>
      </c>
      <c r="BK47">
        <f t="shared" si="1"/>
        <v>49</v>
      </c>
      <c r="BM47" s="86" t="str">
        <f>_xlfn.XLOOKUP(Form_Responses18111213[[#This Row],[Sekolah School (Cleansed)]],'Quality Check'!$B$11:$B$14,'Quality Check'!$C$11:$C$14,)</f>
        <v>Rural</v>
      </c>
      <c r="BN47" s="86" t="str">
        <f>_xlfn.XLOOKUP(Form_Responses18111213[[#This Row],[Sekolah School (Cleansed)]],'Quality Check'!$B$11:$B$14,'Quality Check'!$D$11:$D$14,)</f>
        <v>Intervention Group (IG)</v>
      </c>
      <c r="BO47" s="87" t="str">
        <f>_xlfn.XLOOKUP(AS47,'Cleansing - Toothpaste Brand'!A:A,'Cleansing - Toothpaste Brand'!B:B,)</f>
        <v>Colgate</v>
      </c>
      <c r="BP47" s="87"/>
      <c r="BQ4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7" s="86" t="str">
        <f>_xlfn.XLOOKUP(AP47,'Cleansing - Response'!E:E,'Cleansing - Response'!F:F,)</f>
        <v>2 days and more</v>
      </c>
      <c r="BS47" s="86"/>
      <c r="BT47" s="86" t="str">
        <f>_xlfn.XLOOKUP(AQ47,'Cleansing - Response'!E:E,'Cleansing - Response'!F:F,)</f>
        <v>2 days and more</v>
      </c>
      <c r="BU47" s="86"/>
      <c r="BV47" s="86" t="str">
        <f t="shared" si="2"/>
        <v>Ya / Yes</v>
      </c>
      <c r="BW47" s="86" t="str">
        <f>_xlfn.XLOOKUP(AT47,'Cleansing - Response'!E:E,'Cleansing - Response'!F:F,)</f>
        <v>Rarely / Sometimes</v>
      </c>
      <c r="BX47" s="86" t="str">
        <f>_xlfn.XLOOKUP(AU47,'Cleansing - Response'!H:H,'Cleansing - Response'!I:I,)</f>
        <v>Sometimes / When in need</v>
      </c>
      <c r="BY47" s="86" t="str">
        <f>_xlfn.XLOOKUP(AV47,'Cleansing - Response'!K:K,'Cleansing - Response'!L:L,)</f>
        <v>Up to 1 time a day</v>
      </c>
      <c r="BZ47" s="86" t="str">
        <f>_xlfn.XLOOKUP(AW47,'Cleansing - Response'!$N:$N,'Cleansing - Response'!$O:$O,)</f>
        <v>No</v>
      </c>
      <c r="CA47" s="86" t="str">
        <f>_xlfn.XLOOKUP(AX47,'Cleansing - Response'!$N:$N,'Cleansing - Response'!$O:$O,)</f>
        <v>No</v>
      </c>
      <c r="CB47" s="86" t="str">
        <f>_xlfn.XLOOKUP(AY47,'Cleansing - Response'!$N:$N,'Cleansing - Response'!$O:$O,)</f>
        <v>Yes / Sometimes</v>
      </c>
      <c r="CC47" s="86" t="str">
        <f>_xlfn.XLOOKUP(AZ47,'Cleansing - Response'!$N:$N,'Cleansing - Response'!$O:$O,)</f>
        <v>Yes / Sometimes</v>
      </c>
      <c r="CD47" s="86" t="str">
        <f>_xlfn.XLOOKUP(BA47,'Cleansing - Response'!$N:$N,'Cleansing - Response'!$O:$O,)</f>
        <v>No</v>
      </c>
      <c r="CE47" s="86" t="str">
        <f>_xlfn.XLOOKUP(BB47,'Cleansing - Response'!$N:$N,'Cleansing - Response'!$O:$O,)</f>
        <v>No</v>
      </c>
      <c r="CF47" s="87" t="str">
        <f>IF(COUNTIF(Form_Responses18111213[[#This Row],[Answer - B7-1]:[Answer - B7-6]], "Yes / Sometimes") &gt; 4, "More than 4 times","Up to 4 times")</f>
        <v>Up to 4 times</v>
      </c>
    </row>
    <row r="48" spans="1:84" ht="13.2" x14ac:dyDescent="0.25">
      <c r="A48" s="82">
        <v>45569.48061244213</v>
      </c>
      <c r="B48" s="83" t="s">
        <v>218</v>
      </c>
      <c r="C48" s="84" t="s">
        <v>219</v>
      </c>
      <c r="D48" s="83">
        <v>28.57</v>
      </c>
      <c r="E48" s="83">
        <v>0.13</v>
      </c>
      <c r="F48" s="83" t="s">
        <v>60</v>
      </c>
      <c r="G48" s="83" t="s">
        <v>76</v>
      </c>
      <c r="H48" s="83" t="s">
        <v>62</v>
      </c>
      <c r="I48" s="83" t="s">
        <v>63</v>
      </c>
      <c r="J48" s="83" t="s">
        <v>64</v>
      </c>
      <c r="K48" s="83" t="s">
        <v>84</v>
      </c>
      <c r="L48" s="83" t="s">
        <v>64</v>
      </c>
      <c r="M48" s="83" t="s">
        <v>84</v>
      </c>
      <c r="N48" s="83" t="s">
        <v>64</v>
      </c>
      <c r="O48" s="83" t="s">
        <v>84</v>
      </c>
      <c r="P48" s="83" t="s">
        <v>84</v>
      </c>
      <c r="Q48" s="83" t="s">
        <v>64</v>
      </c>
      <c r="R48" s="83" t="s">
        <v>64</v>
      </c>
      <c r="S48" s="83" t="s">
        <v>64</v>
      </c>
      <c r="T48" s="83" t="s">
        <v>64</v>
      </c>
      <c r="U48" s="83" t="s">
        <v>64</v>
      </c>
      <c r="V48" s="83" t="s">
        <v>64</v>
      </c>
      <c r="W48" s="83" t="s">
        <v>84</v>
      </c>
      <c r="X48" s="83" t="s">
        <v>64</v>
      </c>
      <c r="Y48" s="83" t="s">
        <v>64</v>
      </c>
      <c r="Z48" s="83" t="s">
        <v>66</v>
      </c>
      <c r="AA48" s="83" t="s">
        <v>65</v>
      </c>
      <c r="AB48" s="83" t="s">
        <v>65</v>
      </c>
      <c r="AC48" s="83" t="s">
        <v>66</v>
      </c>
      <c r="AD48" s="83" t="s">
        <v>65</v>
      </c>
      <c r="AE48" s="83" t="s">
        <v>65</v>
      </c>
      <c r="AF48" s="83" t="s">
        <v>66</v>
      </c>
      <c r="AG48" s="83" t="s">
        <v>66</v>
      </c>
      <c r="AH48" s="83" t="s">
        <v>79</v>
      </c>
      <c r="AI48" s="83" t="s">
        <v>79</v>
      </c>
      <c r="AJ48" s="83" t="s">
        <v>66</v>
      </c>
      <c r="AK48" s="83" t="s">
        <v>66</v>
      </c>
      <c r="AL48" s="83" t="s">
        <v>66</v>
      </c>
      <c r="AM48" s="83" t="s">
        <v>66</v>
      </c>
      <c r="AN48" s="83" t="s">
        <v>66</v>
      </c>
      <c r="AO48" s="83" t="s">
        <v>79</v>
      </c>
      <c r="AP48" s="83" t="s">
        <v>85</v>
      </c>
      <c r="AQ48" s="83" t="s">
        <v>80</v>
      </c>
      <c r="AR48" s="83" t="s">
        <v>73</v>
      </c>
      <c r="AS48" s="83" t="s">
        <v>220</v>
      </c>
      <c r="AT48" s="83" t="s">
        <v>87</v>
      </c>
      <c r="AU48" s="83" t="s">
        <v>70</v>
      </c>
      <c r="AV48" s="83" t="s">
        <v>71</v>
      </c>
      <c r="AW48" s="83" t="s">
        <v>72</v>
      </c>
      <c r="AX48" s="83" t="s">
        <v>63</v>
      </c>
      <c r="AY48" s="83" t="s">
        <v>72</v>
      </c>
      <c r="AZ48" s="83" t="s">
        <v>72</v>
      </c>
      <c r="BA48" s="83" t="s">
        <v>72</v>
      </c>
      <c r="BB48" s="83" t="s">
        <v>72</v>
      </c>
      <c r="BC48" s="83" t="s">
        <v>73</v>
      </c>
      <c r="BE48" s="83" t="s">
        <v>73</v>
      </c>
      <c r="BG48" s="76" t="s">
        <v>100</v>
      </c>
      <c r="BH48" s="76" t="s">
        <v>60</v>
      </c>
      <c r="BI48" s="76" t="s">
        <v>1414</v>
      </c>
      <c r="BJ48">
        <f t="shared" si="0"/>
        <v>11</v>
      </c>
      <c r="BK48">
        <f t="shared" si="1"/>
        <v>50</v>
      </c>
      <c r="BM48" s="86" t="str">
        <f>_xlfn.XLOOKUP(Form_Responses18111213[[#This Row],[Sekolah School (Cleansed)]],'Quality Check'!$B$11:$B$14,'Quality Check'!$C$11:$C$14,)</f>
        <v>Rural</v>
      </c>
      <c r="BN48" s="86" t="str">
        <f>_xlfn.XLOOKUP(Form_Responses18111213[[#This Row],[Sekolah School (Cleansed)]],'Quality Check'!$B$11:$B$14,'Quality Check'!$D$11:$D$14,)</f>
        <v>Intervention Group (IG)</v>
      </c>
      <c r="BO48" s="87" t="str">
        <f>_xlfn.XLOOKUP(AS48,'Cleansing - Toothpaste Brand'!A:A,'Cleansing - Toothpaste Brand'!B:B,)</f>
        <v>Dentific</v>
      </c>
      <c r="BP48" s="87"/>
      <c r="BQ4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8" s="86" t="str">
        <f>_xlfn.XLOOKUP(AP48,'Cleansing - Response'!E:E,'Cleansing - Response'!F:F,)</f>
        <v>2 days and more</v>
      </c>
      <c r="BS48" s="86"/>
      <c r="BT48" s="86" t="str">
        <f>_xlfn.XLOOKUP(AQ48,'Cleansing - Response'!E:E,'Cleansing - Response'!F:F,)</f>
        <v>Less than 2 days</v>
      </c>
      <c r="BU48" s="86"/>
      <c r="BV48" s="86" t="str">
        <f t="shared" si="2"/>
        <v>Tidak / No</v>
      </c>
      <c r="BW48" s="86" t="str">
        <f>_xlfn.XLOOKUP(AT48,'Cleansing - Response'!E:E,'Cleansing - Response'!F:F,)</f>
        <v>Always</v>
      </c>
      <c r="BX48" s="86" t="str">
        <f>_xlfn.XLOOKUP(AU48,'Cleansing - Response'!H:H,'Cleansing - Response'!I:I,)</f>
        <v>Sometimes / When in need</v>
      </c>
      <c r="BY48" s="86" t="str">
        <f>_xlfn.XLOOKUP(AV48,'Cleansing - Response'!K:K,'Cleansing - Response'!L:L,)</f>
        <v>Up to 1 time a day</v>
      </c>
      <c r="BZ48" s="86" t="str">
        <f>_xlfn.XLOOKUP(AW48,'Cleansing - Response'!$N:$N,'Cleansing - Response'!$O:$O,)</f>
        <v>Yes / Sometimes</v>
      </c>
      <c r="CA48" s="86" t="str">
        <f>_xlfn.XLOOKUP(AX48,'Cleansing - Response'!$N:$N,'Cleansing - Response'!$O:$O,)</f>
        <v>Yes / Sometimes</v>
      </c>
      <c r="CB48" s="86" t="str">
        <f>_xlfn.XLOOKUP(AY48,'Cleansing - Response'!$N:$N,'Cleansing - Response'!$O:$O,)</f>
        <v>Yes / Sometimes</v>
      </c>
      <c r="CC48" s="86" t="str">
        <f>_xlfn.XLOOKUP(AZ48,'Cleansing - Response'!$N:$N,'Cleansing - Response'!$O:$O,)</f>
        <v>Yes / Sometimes</v>
      </c>
      <c r="CD48" s="86" t="str">
        <f>_xlfn.XLOOKUP(BA48,'Cleansing - Response'!$N:$N,'Cleansing - Response'!$O:$O,)</f>
        <v>Yes / Sometimes</v>
      </c>
      <c r="CE48" s="86" t="str">
        <f>_xlfn.XLOOKUP(BB48,'Cleansing - Response'!$N:$N,'Cleansing - Response'!$O:$O,)</f>
        <v>Yes / Sometimes</v>
      </c>
      <c r="CF48" s="87" t="str">
        <f>IF(COUNTIF(Form_Responses18111213[[#This Row],[Answer - B7-1]:[Answer - B7-6]], "Yes / Sometimes") &gt; 4, "More than 4 times","Up to 4 times")</f>
        <v>More than 4 times</v>
      </c>
    </row>
    <row r="49" spans="1:84" ht="13.2" x14ac:dyDescent="0.25">
      <c r="A49" s="82">
        <v>45569.48443960648</v>
      </c>
      <c r="B49" s="83" t="s">
        <v>221</v>
      </c>
      <c r="C49" s="84" t="s">
        <v>222</v>
      </c>
      <c r="D49" s="83">
        <v>43.75</v>
      </c>
      <c r="E49" s="83">
        <v>0.42</v>
      </c>
      <c r="F49" s="83" t="s">
        <v>60</v>
      </c>
      <c r="G49" s="83" t="s">
        <v>76</v>
      </c>
      <c r="H49" s="83" t="s">
        <v>62</v>
      </c>
      <c r="I49" s="83" t="s">
        <v>73</v>
      </c>
      <c r="J49" s="83" t="s">
        <v>64</v>
      </c>
      <c r="K49" s="83" t="s">
        <v>64</v>
      </c>
      <c r="L49" s="83" t="s">
        <v>64</v>
      </c>
      <c r="M49" s="83" t="s">
        <v>78</v>
      </c>
      <c r="N49" s="83" t="s">
        <v>64</v>
      </c>
      <c r="O49" s="83" t="s">
        <v>64</v>
      </c>
      <c r="P49" s="83" t="s">
        <v>84</v>
      </c>
      <c r="Q49" s="83" t="s">
        <v>84</v>
      </c>
      <c r="R49" s="83" t="s">
        <v>64</v>
      </c>
      <c r="S49" s="83" t="s">
        <v>64</v>
      </c>
      <c r="T49" s="83" t="s">
        <v>64</v>
      </c>
      <c r="U49" s="83" t="s">
        <v>64</v>
      </c>
      <c r="V49" s="83" t="s">
        <v>64</v>
      </c>
      <c r="W49" s="83" t="s">
        <v>64</v>
      </c>
      <c r="X49" s="83" t="s">
        <v>84</v>
      </c>
      <c r="Y49" s="83" t="s">
        <v>64</v>
      </c>
      <c r="Z49" s="83" t="s">
        <v>66</v>
      </c>
      <c r="AA49" s="83" t="s">
        <v>101</v>
      </c>
      <c r="AB49" s="83" t="s">
        <v>101</v>
      </c>
      <c r="AC49" s="83" t="s">
        <v>101</v>
      </c>
      <c r="AD49" s="83" t="s">
        <v>66</v>
      </c>
      <c r="AE49" s="83" t="s">
        <v>66</v>
      </c>
      <c r="AF49" s="83" t="s">
        <v>66</v>
      </c>
      <c r="AG49" s="83" t="s">
        <v>101</v>
      </c>
      <c r="AH49" s="83" t="s">
        <v>79</v>
      </c>
      <c r="AI49" s="83" t="s">
        <v>79</v>
      </c>
      <c r="AJ49" s="83" t="s">
        <v>66</v>
      </c>
      <c r="AK49" s="83" t="s">
        <v>66</v>
      </c>
      <c r="AL49" s="83" t="s">
        <v>101</v>
      </c>
      <c r="AM49" s="83" t="s">
        <v>66</v>
      </c>
      <c r="AN49" s="83" t="s">
        <v>66</v>
      </c>
      <c r="AO49" s="83" t="s">
        <v>66</v>
      </c>
      <c r="AP49" s="83" t="s">
        <v>67</v>
      </c>
      <c r="AQ49" s="83" t="s">
        <v>67</v>
      </c>
      <c r="AR49" s="83" t="s">
        <v>86</v>
      </c>
      <c r="AS49" s="83" t="s">
        <v>223</v>
      </c>
      <c r="AT49" s="83" t="s">
        <v>87</v>
      </c>
      <c r="AU49" s="83" t="s">
        <v>93</v>
      </c>
      <c r="AV49" s="83" t="s">
        <v>132</v>
      </c>
      <c r="AW49" s="83" t="s">
        <v>73</v>
      </c>
      <c r="AX49" s="83" t="s">
        <v>73</v>
      </c>
      <c r="AY49" s="83" t="s">
        <v>73</v>
      </c>
      <c r="AZ49" s="83" t="s">
        <v>73</v>
      </c>
      <c r="BA49" s="83" t="s">
        <v>72</v>
      </c>
      <c r="BB49" s="83" t="s">
        <v>73</v>
      </c>
      <c r="BC49" s="83" t="s">
        <v>73</v>
      </c>
      <c r="BE49" s="83" t="s">
        <v>73</v>
      </c>
      <c r="BG49" s="76" t="s">
        <v>100</v>
      </c>
      <c r="BH49" s="76" t="s">
        <v>60</v>
      </c>
      <c r="BI49" s="76" t="s">
        <v>1415</v>
      </c>
      <c r="BJ49">
        <f t="shared" si="0"/>
        <v>13</v>
      </c>
      <c r="BK49">
        <f t="shared" si="1"/>
        <v>40</v>
      </c>
      <c r="BM49" s="86" t="str">
        <f>_xlfn.XLOOKUP(Form_Responses18111213[[#This Row],[Sekolah School (Cleansed)]],'Quality Check'!$B$11:$B$14,'Quality Check'!$C$11:$C$14,)</f>
        <v>Rural</v>
      </c>
      <c r="BN49" s="86" t="str">
        <f>_xlfn.XLOOKUP(Form_Responses18111213[[#This Row],[Sekolah School (Cleansed)]],'Quality Check'!$B$11:$B$14,'Quality Check'!$D$11:$D$14,)</f>
        <v>Intervention Group (IG)</v>
      </c>
      <c r="BO49" s="87" t="str">
        <f>_xlfn.XLOOKUP(AS49,'Cleansing - Toothpaste Brand'!A:A,'Cleansing - Toothpaste Brand'!B:B,)</f>
        <v>Colgate</v>
      </c>
      <c r="BP49" s="87"/>
      <c r="BQ4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9" s="86" t="str">
        <f>_xlfn.XLOOKUP(AP49,'Cleansing - Response'!E:E,'Cleansing - Response'!F:F,)</f>
        <v>2 days and more</v>
      </c>
      <c r="BS49" s="86"/>
      <c r="BT49" s="86" t="str">
        <f>_xlfn.XLOOKUP(AQ49,'Cleansing - Response'!E:E,'Cleansing - Response'!F:F,)</f>
        <v>2 days and more</v>
      </c>
      <c r="BU49" s="86"/>
      <c r="BV49" s="86" t="str">
        <f t="shared" si="2"/>
        <v>Ya / Yes</v>
      </c>
      <c r="BW49" s="86" t="str">
        <f>_xlfn.XLOOKUP(AT49,'Cleansing - Response'!E:E,'Cleansing - Response'!F:F,)</f>
        <v>Always</v>
      </c>
      <c r="BX49" s="86" t="str">
        <f>_xlfn.XLOOKUP(AU49,'Cleansing - Response'!H:H,'Cleansing - Response'!I:I,)</f>
        <v>Not using dental floss</v>
      </c>
      <c r="BY49" s="86" t="str">
        <f>_xlfn.XLOOKUP(AV49,'Cleansing - Response'!K:K,'Cleansing - Response'!L:L,)</f>
        <v>Up to 1 time a day</v>
      </c>
      <c r="BZ49" s="86" t="str">
        <f>_xlfn.XLOOKUP(AW49,'Cleansing - Response'!$N:$N,'Cleansing - Response'!$O:$O,)</f>
        <v>No</v>
      </c>
      <c r="CA49" s="86" t="str">
        <f>_xlfn.XLOOKUP(AX49,'Cleansing - Response'!$N:$N,'Cleansing - Response'!$O:$O,)</f>
        <v>No</v>
      </c>
      <c r="CB49" s="86" t="str">
        <f>_xlfn.XLOOKUP(AY49,'Cleansing - Response'!$N:$N,'Cleansing - Response'!$O:$O,)</f>
        <v>No</v>
      </c>
      <c r="CC49" s="86" t="str">
        <f>_xlfn.XLOOKUP(AZ49,'Cleansing - Response'!$N:$N,'Cleansing - Response'!$O:$O,)</f>
        <v>No</v>
      </c>
      <c r="CD49" s="86" t="str">
        <f>_xlfn.XLOOKUP(BA49,'Cleansing - Response'!$N:$N,'Cleansing - Response'!$O:$O,)</f>
        <v>Yes / Sometimes</v>
      </c>
      <c r="CE49" s="86" t="str">
        <f>_xlfn.XLOOKUP(BB49,'Cleansing - Response'!$N:$N,'Cleansing - Response'!$O:$O,)</f>
        <v>No</v>
      </c>
      <c r="CF49" s="87" t="str">
        <f>IF(COUNTIF(Form_Responses18111213[[#This Row],[Answer - B7-1]:[Answer - B7-6]], "Yes / Sometimes") &gt; 4, "More than 4 times","Up to 4 times")</f>
        <v>Up to 4 times</v>
      </c>
    </row>
    <row r="50" spans="1:84" ht="13.2" x14ac:dyDescent="0.25">
      <c r="A50" s="82">
        <v>45569.484522673607</v>
      </c>
      <c r="B50" s="83" t="s">
        <v>224</v>
      </c>
      <c r="C50" s="84" t="s">
        <v>225</v>
      </c>
      <c r="D50" s="83">
        <v>46.43</v>
      </c>
      <c r="E50" s="83">
        <v>0.38</v>
      </c>
      <c r="F50" s="83" t="s">
        <v>60</v>
      </c>
      <c r="G50" s="83" t="s">
        <v>76</v>
      </c>
      <c r="H50" s="83" t="s">
        <v>180</v>
      </c>
      <c r="I50" s="83" t="s">
        <v>63</v>
      </c>
      <c r="J50" s="83" t="s">
        <v>64</v>
      </c>
      <c r="K50" s="83" t="s">
        <v>64</v>
      </c>
      <c r="L50" s="83" t="s">
        <v>64</v>
      </c>
      <c r="M50" s="83" t="s">
        <v>84</v>
      </c>
      <c r="N50" s="83" t="s">
        <v>84</v>
      </c>
      <c r="O50" s="83" t="s">
        <v>84</v>
      </c>
      <c r="P50" s="83" t="s">
        <v>84</v>
      </c>
      <c r="Q50" s="83" t="s">
        <v>84</v>
      </c>
      <c r="R50" s="83" t="s">
        <v>84</v>
      </c>
      <c r="S50" s="83" t="s">
        <v>84</v>
      </c>
      <c r="T50" s="83" t="s">
        <v>84</v>
      </c>
      <c r="U50" s="83" t="s">
        <v>84</v>
      </c>
      <c r="V50" s="83" t="s">
        <v>84</v>
      </c>
      <c r="W50" s="83" t="s">
        <v>84</v>
      </c>
      <c r="X50" s="83" t="s">
        <v>84</v>
      </c>
      <c r="Y50" s="83" t="s">
        <v>84</v>
      </c>
      <c r="Z50" s="83" t="s">
        <v>66</v>
      </c>
      <c r="AA50" s="83" t="s">
        <v>66</v>
      </c>
      <c r="AB50" s="83" t="s">
        <v>65</v>
      </c>
      <c r="AC50" s="83" t="s">
        <v>65</v>
      </c>
      <c r="AD50" s="83" t="s">
        <v>66</v>
      </c>
      <c r="AE50" s="83" t="s">
        <v>65</v>
      </c>
      <c r="AF50" s="83" t="s">
        <v>65</v>
      </c>
      <c r="AG50" s="83" t="s">
        <v>79</v>
      </c>
      <c r="AH50" s="83" t="s">
        <v>101</v>
      </c>
      <c r="AI50" s="83" t="s">
        <v>79</v>
      </c>
      <c r="AJ50" s="83" t="s">
        <v>66</v>
      </c>
      <c r="AK50" s="83" t="s">
        <v>66</v>
      </c>
      <c r="AL50" s="83" t="s">
        <v>66</v>
      </c>
      <c r="AM50" s="83" t="s">
        <v>66</v>
      </c>
      <c r="AN50" s="83" t="s">
        <v>66</v>
      </c>
      <c r="AO50" s="83" t="s">
        <v>66</v>
      </c>
      <c r="AP50" s="83" t="s">
        <v>67</v>
      </c>
      <c r="AQ50" s="83" t="s">
        <v>67</v>
      </c>
      <c r="AR50" s="83" t="s">
        <v>86</v>
      </c>
      <c r="AS50" s="83" t="s">
        <v>68</v>
      </c>
      <c r="AT50" s="83" t="s">
        <v>87</v>
      </c>
      <c r="AU50" s="83" t="s">
        <v>70</v>
      </c>
      <c r="AV50" s="83" t="s">
        <v>132</v>
      </c>
      <c r="AW50" s="83" t="s">
        <v>73</v>
      </c>
      <c r="AX50" s="83" t="s">
        <v>63</v>
      </c>
      <c r="AY50" s="83" t="s">
        <v>73</v>
      </c>
      <c r="AZ50" s="83" t="s">
        <v>63</v>
      </c>
      <c r="BA50" s="83" t="s">
        <v>63</v>
      </c>
      <c r="BB50" s="83" t="s">
        <v>73</v>
      </c>
      <c r="BC50" s="83" t="s">
        <v>73</v>
      </c>
      <c r="BD50" s="83" t="s">
        <v>226</v>
      </c>
      <c r="BE50" s="83" t="s">
        <v>73</v>
      </c>
      <c r="BF50" s="83" t="s">
        <v>122</v>
      </c>
      <c r="BG50" s="76" t="s">
        <v>100</v>
      </c>
      <c r="BH50" s="76" t="s">
        <v>60</v>
      </c>
      <c r="BI50" s="76" t="s">
        <v>1414</v>
      </c>
      <c r="BJ50">
        <f t="shared" si="0"/>
        <v>3</v>
      </c>
      <c r="BK50">
        <f t="shared" si="1"/>
        <v>50</v>
      </c>
      <c r="BM50" s="86" t="str">
        <f>_xlfn.XLOOKUP(Form_Responses18111213[[#This Row],[Sekolah School (Cleansed)]],'Quality Check'!$B$11:$B$14,'Quality Check'!$C$11:$C$14,)</f>
        <v>Rural</v>
      </c>
      <c r="BN50" s="86" t="str">
        <f>_xlfn.XLOOKUP(Form_Responses18111213[[#This Row],[Sekolah School (Cleansed)]],'Quality Check'!$B$11:$B$14,'Quality Check'!$D$11:$D$14,)</f>
        <v>Intervention Group (IG)</v>
      </c>
      <c r="BO50" s="87" t="str">
        <f>_xlfn.XLOOKUP(AS50,'Cleansing - Toothpaste Brand'!A:A,'Cleansing - Toothpaste Brand'!B:B,)</f>
        <v>Colgate</v>
      </c>
      <c r="BP50" s="87"/>
      <c r="BQ5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50" s="86" t="str">
        <f>_xlfn.XLOOKUP(AP50,'Cleansing - Response'!E:E,'Cleansing - Response'!F:F,)</f>
        <v>2 days and more</v>
      </c>
      <c r="BS50" s="86"/>
      <c r="BT50" s="86" t="str">
        <f>_xlfn.XLOOKUP(AQ50,'Cleansing - Response'!E:E,'Cleansing - Response'!F:F,)</f>
        <v>2 days and more</v>
      </c>
      <c r="BU50" s="86"/>
      <c r="BV50" s="86" t="str">
        <f t="shared" si="2"/>
        <v>Ya / Yes</v>
      </c>
      <c r="BW50" s="86" t="str">
        <f>_xlfn.XLOOKUP(AT50,'Cleansing - Response'!E:E,'Cleansing - Response'!F:F,)</f>
        <v>Always</v>
      </c>
      <c r="BX50" s="86" t="str">
        <f>_xlfn.XLOOKUP(AU50,'Cleansing - Response'!H:H,'Cleansing - Response'!I:I,)</f>
        <v>Sometimes / When in need</v>
      </c>
      <c r="BY50" s="86" t="str">
        <f>_xlfn.XLOOKUP(AV50,'Cleansing - Response'!K:K,'Cleansing - Response'!L:L,)</f>
        <v>Up to 1 time a day</v>
      </c>
      <c r="BZ50" s="86" t="str">
        <f>_xlfn.XLOOKUP(AW50,'Cleansing - Response'!$N:$N,'Cleansing - Response'!$O:$O,)</f>
        <v>No</v>
      </c>
      <c r="CA50" s="86" t="str">
        <f>_xlfn.XLOOKUP(AX50,'Cleansing - Response'!$N:$N,'Cleansing - Response'!$O:$O,)</f>
        <v>Yes / Sometimes</v>
      </c>
      <c r="CB50" s="86" t="str">
        <f>_xlfn.XLOOKUP(AY50,'Cleansing - Response'!$N:$N,'Cleansing - Response'!$O:$O,)</f>
        <v>No</v>
      </c>
      <c r="CC50" s="86" t="str">
        <f>_xlfn.XLOOKUP(AZ50,'Cleansing - Response'!$N:$N,'Cleansing - Response'!$O:$O,)</f>
        <v>Yes / Sometimes</v>
      </c>
      <c r="CD50" s="86" t="str">
        <f>_xlfn.XLOOKUP(BA50,'Cleansing - Response'!$N:$N,'Cleansing - Response'!$O:$O,)</f>
        <v>Yes / Sometimes</v>
      </c>
      <c r="CE50" s="86" t="str">
        <f>_xlfn.XLOOKUP(BB50,'Cleansing - Response'!$N:$N,'Cleansing - Response'!$O:$O,)</f>
        <v>No</v>
      </c>
      <c r="CF50" s="87" t="str">
        <f>IF(COUNTIF(Form_Responses18111213[[#This Row],[Answer - B7-1]:[Answer - B7-6]], "Yes / Sometimes") &gt; 4, "More than 4 times","Up to 4 times")</f>
        <v>Up to 4 times</v>
      </c>
    </row>
    <row r="51" spans="1:84" ht="13.2" x14ac:dyDescent="0.25">
      <c r="A51" s="82">
        <v>45569.485505208329</v>
      </c>
      <c r="B51" s="83" t="s">
        <v>227</v>
      </c>
      <c r="C51" s="84" t="s">
        <v>228</v>
      </c>
      <c r="D51" s="83">
        <v>48.15</v>
      </c>
      <c r="E51" s="83">
        <v>0</v>
      </c>
      <c r="F51" s="83" t="s">
        <v>60</v>
      </c>
      <c r="G51" s="83" t="s">
        <v>76</v>
      </c>
      <c r="H51" s="83" t="s">
        <v>77</v>
      </c>
      <c r="I51" s="83" t="s">
        <v>63</v>
      </c>
      <c r="J51" s="83" t="s">
        <v>64</v>
      </c>
      <c r="K51" s="83" t="s">
        <v>84</v>
      </c>
      <c r="L51" s="83" t="s">
        <v>64</v>
      </c>
      <c r="M51" s="83" t="s">
        <v>84</v>
      </c>
      <c r="N51" s="83" t="s">
        <v>64</v>
      </c>
      <c r="O51" s="83" t="s">
        <v>84</v>
      </c>
      <c r="P51" s="83" t="s">
        <v>84</v>
      </c>
      <c r="Q51" s="83" t="s">
        <v>84</v>
      </c>
      <c r="R51" s="83" t="s">
        <v>64</v>
      </c>
      <c r="S51" s="83" t="s">
        <v>84</v>
      </c>
      <c r="T51" s="83" t="s">
        <v>78</v>
      </c>
      <c r="U51" s="83" t="s">
        <v>84</v>
      </c>
      <c r="V51" s="83" t="s">
        <v>64</v>
      </c>
      <c r="W51" s="83" t="s">
        <v>64</v>
      </c>
      <c r="X51" s="83" t="s">
        <v>64</v>
      </c>
      <c r="Y51" s="83" t="s">
        <v>84</v>
      </c>
      <c r="Z51" s="83" t="s">
        <v>66</v>
      </c>
      <c r="AA51" s="83" t="s">
        <v>66</v>
      </c>
      <c r="AB51" s="83" t="s">
        <v>66</v>
      </c>
      <c r="AC51" s="83" t="s">
        <v>66</v>
      </c>
      <c r="AD51" s="83" t="s">
        <v>66</v>
      </c>
      <c r="AE51" s="83" t="s">
        <v>66</v>
      </c>
      <c r="AF51" s="83" t="s">
        <v>66</v>
      </c>
      <c r="AG51" s="83" t="s">
        <v>66</v>
      </c>
      <c r="AH51" s="83" t="s">
        <v>66</v>
      </c>
      <c r="AI51" s="83" t="s">
        <v>79</v>
      </c>
      <c r="AJ51" s="83" t="s">
        <v>66</v>
      </c>
      <c r="AK51" s="83" t="s">
        <v>66</v>
      </c>
      <c r="AL51" s="83" t="s">
        <v>66</v>
      </c>
      <c r="AM51" s="83" t="s">
        <v>66</v>
      </c>
      <c r="AN51" s="83" t="s">
        <v>66</v>
      </c>
      <c r="AO51" s="83" t="s">
        <v>66</v>
      </c>
      <c r="AP51" s="83" t="s">
        <v>67</v>
      </c>
      <c r="AQ51" s="83" t="s">
        <v>80</v>
      </c>
      <c r="AR51" s="83" t="s">
        <v>86</v>
      </c>
      <c r="AS51" s="83" t="s">
        <v>81</v>
      </c>
      <c r="AT51" s="83" t="s">
        <v>87</v>
      </c>
      <c r="AU51" s="83" t="s">
        <v>80</v>
      </c>
      <c r="AV51" s="83" t="s">
        <v>71</v>
      </c>
      <c r="AW51" s="83" t="s">
        <v>73</v>
      </c>
      <c r="AX51" s="83" t="s">
        <v>72</v>
      </c>
      <c r="AY51" s="83" t="s">
        <v>73</v>
      </c>
      <c r="AZ51" s="83" t="s">
        <v>72</v>
      </c>
      <c r="BA51" s="83" t="s">
        <v>72</v>
      </c>
      <c r="BB51" s="83" t="s">
        <v>72</v>
      </c>
      <c r="BC51" s="83" t="s">
        <v>73</v>
      </c>
      <c r="BE51" s="83" t="s">
        <v>73</v>
      </c>
      <c r="BG51" s="76" t="s">
        <v>100</v>
      </c>
      <c r="BH51" s="76" t="s">
        <v>60</v>
      </c>
      <c r="BI51" s="76" t="s">
        <v>1414</v>
      </c>
      <c r="BJ51">
        <f t="shared" si="0"/>
        <v>7</v>
      </c>
      <c r="BK51">
        <f t="shared" si="1"/>
        <v>48</v>
      </c>
      <c r="BM51" s="86" t="str">
        <f>_xlfn.XLOOKUP(Form_Responses18111213[[#This Row],[Sekolah School (Cleansed)]],'Quality Check'!$B$11:$B$14,'Quality Check'!$C$11:$C$14,)</f>
        <v>Rural</v>
      </c>
      <c r="BN51" s="86" t="str">
        <f>_xlfn.XLOOKUP(Form_Responses18111213[[#This Row],[Sekolah School (Cleansed)]],'Quality Check'!$B$11:$B$14,'Quality Check'!$D$11:$D$14,)</f>
        <v>Intervention Group (IG)</v>
      </c>
      <c r="BO51" s="87" t="str">
        <f>_xlfn.XLOOKUP(AS51,'Cleansing - Toothpaste Brand'!A:A,'Cleansing - Toothpaste Brand'!B:B,)</f>
        <v>Colgate</v>
      </c>
      <c r="BP51" s="87"/>
      <c r="BQ5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51" s="86" t="str">
        <f>_xlfn.XLOOKUP(AP51,'Cleansing - Response'!E:E,'Cleansing - Response'!F:F,)</f>
        <v>2 days and more</v>
      </c>
      <c r="BS51" s="86"/>
      <c r="BT51" s="86" t="str">
        <f>_xlfn.XLOOKUP(AQ51,'Cleansing - Response'!E:E,'Cleansing - Response'!F:F,)</f>
        <v>Less than 2 days</v>
      </c>
      <c r="BU51" s="86"/>
      <c r="BV51" s="86" t="str">
        <f t="shared" si="2"/>
        <v>Ya / Yes</v>
      </c>
      <c r="BW51" s="86" t="str">
        <f>_xlfn.XLOOKUP(AT51,'Cleansing - Response'!E:E,'Cleansing - Response'!F:F,)</f>
        <v>Always</v>
      </c>
      <c r="BX51" s="86" t="str">
        <f>_xlfn.XLOOKUP(AU51,'Cleansing - Response'!H:H,'Cleansing - Response'!I:I,)</f>
        <v>Using dental floss at least once</v>
      </c>
      <c r="BY51" s="86" t="str">
        <f>_xlfn.XLOOKUP(AV51,'Cleansing - Response'!K:K,'Cleansing - Response'!L:L,)</f>
        <v>Up to 1 time a day</v>
      </c>
      <c r="BZ51" s="86" t="str">
        <f>_xlfn.XLOOKUP(AW51,'Cleansing - Response'!$N:$N,'Cleansing - Response'!$O:$O,)</f>
        <v>No</v>
      </c>
      <c r="CA51" s="86" t="str">
        <f>_xlfn.XLOOKUP(AX51,'Cleansing - Response'!$N:$N,'Cleansing - Response'!$O:$O,)</f>
        <v>Yes / Sometimes</v>
      </c>
      <c r="CB51" s="86" t="str">
        <f>_xlfn.XLOOKUP(AY51,'Cleansing - Response'!$N:$N,'Cleansing - Response'!$O:$O,)</f>
        <v>No</v>
      </c>
      <c r="CC51" s="86" t="str">
        <f>_xlfn.XLOOKUP(AZ51,'Cleansing - Response'!$N:$N,'Cleansing - Response'!$O:$O,)</f>
        <v>Yes / Sometimes</v>
      </c>
      <c r="CD51" s="86" t="str">
        <f>_xlfn.XLOOKUP(BA51,'Cleansing - Response'!$N:$N,'Cleansing - Response'!$O:$O,)</f>
        <v>Yes / Sometimes</v>
      </c>
      <c r="CE51" s="86" t="str">
        <f>_xlfn.XLOOKUP(BB51,'Cleansing - Response'!$N:$N,'Cleansing - Response'!$O:$O,)</f>
        <v>Yes / Sometimes</v>
      </c>
      <c r="CF51" s="87" t="str">
        <f>IF(COUNTIF(Form_Responses18111213[[#This Row],[Answer - B7-1]:[Answer - B7-6]], "Yes / Sometimes") &gt; 4, "More than 4 times","Up to 4 times")</f>
        <v>Up to 4 times</v>
      </c>
    </row>
    <row r="52" spans="1:84" ht="13.2" x14ac:dyDescent="0.25">
      <c r="A52" s="82">
        <v>45569.48610115741</v>
      </c>
      <c r="B52" s="83" t="s">
        <v>229</v>
      </c>
      <c r="C52" s="84" t="s">
        <v>230</v>
      </c>
      <c r="D52" s="83">
        <v>0</v>
      </c>
      <c r="E52" s="83">
        <v>0</v>
      </c>
      <c r="F52" s="83" t="s">
        <v>60</v>
      </c>
      <c r="G52" s="83" t="s">
        <v>76</v>
      </c>
      <c r="H52" s="83" t="s">
        <v>125</v>
      </c>
      <c r="I52" s="83" t="s">
        <v>63</v>
      </c>
      <c r="J52" s="83" t="s">
        <v>78</v>
      </c>
      <c r="K52" s="83" t="s">
        <v>84</v>
      </c>
      <c r="L52" s="83" t="s">
        <v>78</v>
      </c>
      <c r="M52" s="83" t="s">
        <v>84</v>
      </c>
      <c r="N52" s="83" t="s">
        <v>78</v>
      </c>
      <c r="O52" s="83" t="s">
        <v>64</v>
      </c>
      <c r="P52" s="83" t="s">
        <v>78</v>
      </c>
      <c r="Q52" s="83" t="s">
        <v>78</v>
      </c>
      <c r="R52" s="83" t="s">
        <v>84</v>
      </c>
      <c r="S52" s="83" t="s">
        <v>64</v>
      </c>
      <c r="T52" s="83" t="s">
        <v>84</v>
      </c>
      <c r="U52" s="83" t="s">
        <v>78</v>
      </c>
      <c r="V52" s="83" t="s">
        <v>64</v>
      </c>
      <c r="W52" s="83" t="s">
        <v>64</v>
      </c>
      <c r="X52" s="83" t="s">
        <v>64</v>
      </c>
      <c r="Y52" s="83" t="s">
        <v>84</v>
      </c>
      <c r="Z52" s="83" t="s">
        <v>79</v>
      </c>
      <c r="AA52" s="83" t="s">
        <v>101</v>
      </c>
      <c r="AB52" s="83" t="s">
        <v>79</v>
      </c>
      <c r="AC52" s="83" t="s">
        <v>65</v>
      </c>
      <c r="AD52" s="83" t="s">
        <v>66</v>
      </c>
      <c r="AE52" s="83" t="s">
        <v>66</v>
      </c>
      <c r="AF52" s="83" t="s">
        <v>66</v>
      </c>
      <c r="AG52" s="83" t="s">
        <v>66</v>
      </c>
      <c r="AH52" s="83" t="s">
        <v>79</v>
      </c>
      <c r="AI52" s="83" t="s">
        <v>79</v>
      </c>
      <c r="AJ52" s="83" t="s">
        <v>101</v>
      </c>
      <c r="AK52" s="83" t="s">
        <v>66</v>
      </c>
      <c r="AL52" s="83" t="s">
        <v>79</v>
      </c>
      <c r="AM52" s="83" t="s">
        <v>66</v>
      </c>
      <c r="AN52" s="83" t="s">
        <v>66</v>
      </c>
      <c r="AO52" s="83" t="s">
        <v>66</v>
      </c>
      <c r="AP52" s="83" t="s">
        <v>85</v>
      </c>
      <c r="AQ52" s="83" t="s">
        <v>85</v>
      </c>
      <c r="AR52" s="83" t="s">
        <v>73</v>
      </c>
      <c r="AS52" s="83" t="s">
        <v>231</v>
      </c>
      <c r="AT52" s="83" t="s">
        <v>69</v>
      </c>
      <c r="AU52" s="83" t="s">
        <v>80</v>
      </c>
      <c r="AV52" s="83" t="s">
        <v>67</v>
      </c>
      <c r="AW52" s="83" t="s">
        <v>72</v>
      </c>
      <c r="AX52" s="83" t="s">
        <v>63</v>
      </c>
      <c r="AY52" s="83" t="s">
        <v>73</v>
      </c>
      <c r="AZ52" s="83" t="s">
        <v>63</v>
      </c>
      <c r="BA52" s="83" t="s">
        <v>73</v>
      </c>
      <c r="BB52" s="83" t="s">
        <v>73</v>
      </c>
      <c r="BC52" s="83" t="s">
        <v>73</v>
      </c>
      <c r="BE52" s="83" t="s">
        <v>73</v>
      </c>
      <c r="BG52" s="76" t="s">
        <v>100</v>
      </c>
      <c r="BH52" s="76" t="s">
        <v>60</v>
      </c>
      <c r="BI52" s="76" t="s">
        <v>1414</v>
      </c>
      <c r="BJ52">
        <f t="shared" si="0"/>
        <v>5</v>
      </c>
      <c r="BK52">
        <f t="shared" si="1"/>
        <v>43</v>
      </c>
      <c r="BM52" s="86" t="str">
        <f>_xlfn.XLOOKUP(Form_Responses18111213[[#This Row],[Sekolah School (Cleansed)]],'Quality Check'!$B$11:$B$14,'Quality Check'!$C$11:$C$14,)</f>
        <v>Rural</v>
      </c>
      <c r="BN52" s="86" t="str">
        <f>_xlfn.XLOOKUP(Form_Responses18111213[[#This Row],[Sekolah School (Cleansed)]],'Quality Check'!$B$11:$B$14,'Quality Check'!$D$11:$D$14,)</f>
        <v>Intervention Group (IG)</v>
      </c>
      <c r="BO52" s="87" t="str">
        <f>_xlfn.XLOOKUP(AS52,'Cleansing - Toothpaste Brand'!A:A,'Cleansing - Toothpaste Brand'!B:B,)</f>
        <v>Fresh and White</v>
      </c>
      <c r="BP52" s="87"/>
      <c r="BQ5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52" s="86" t="str">
        <f>_xlfn.XLOOKUP(AP52,'Cleansing - Response'!E:E,'Cleansing - Response'!F:F,)</f>
        <v>2 days and more</v>
      </c>
      <c r="BS52" s="86"/>
      <c r="BT52" s="86" t="str">
        <f>_xlfn.XLOOKUP(AQ52,'Cleansing - Response'!E:E,'Cleansing - Response'!F:F,)</f>
        <v>2 days and more</v>
      </c>
      <c r="BU52" s="86"/>
      <c r="BV52" s="86" t="str">
        <f t="shared" si="2"/>
        <v>Tidak / No</v>
      </c>
      <c r="BW52" s="86" t="str">
        <f>_xlfn.XLOOKUP(AT52,'Cleansing - Response'!E:E,'Cleansing - Response'!F:F,)</f>
        <v>Rarely / Sometimes</v>
      </c>
      <c r="BX52" s="86" t="str">
        <f>_xlfn.XLOOKUP(AU52,'Cleansing - Response'!H:H,'Cleansing - Response'!I:I,)</f>
        <v>Using dental floss at least once</v>
      </c>
      <c r="BY52" s="86" t="str">
        <f>_xlfn.XLOOKUP(AV52,'Cleansing - Response'!K:K,'Cleansing - Response'!L:L,)</f>
        <v>More than 1 time a day</v>
      </c>
      <c r="BZ52" s="86" t="str">
        <f>_xlfn.XLOOKUP(AW52,'Cleansing - Response'!$N:$N,'Cleansing - Response'!$O:$O,)</f>
        <v>Yes / Sometimes</v>
      </c>
      <c r="CA52" s="86" t="str">
        <f>_xlfn.XLOOKUP(AX52,'Cleansing - Response'!$N:$N,'Cleansing - Response'!$O:$O,)</f>
        <v>Yes / Sometimes</v>
      </c>
      <c r="CB52" s="86" t="str">
        <f>_xlfn.XLOOKUP(AY52,'Cleansing - Response'!$N:$N,'Cleansing - Response'!$O:$O,)</f>
        <v>No</v>
      </c>
      <c r="CC52" s="86" t="str">
        <f>_xlfn.XLOOKUP(AZ52,'Cleansing - Response'!$N:$N,'Cleansing - Response'!$O:$O,)</f>
        <v>Yes / Sometimes</v>
      </c>
      <c r="CD52" s="86" t="str">
        <f>_xlfn.XLOOKUP(BA52,'Cleansing - Response'!$N:$N,'Cleansing - Response'!$O:$O,)</f>
        <v>No</v>
      </c>
      <c r="CE52" s="86" t="str">
        <f>_xlfn.XLOOKUP(BB52,'Cleansing - Response'!$N:$N,'Cleansing - Response'!$O:$O,)</f>
        <v>No</v>
      </c>
      <c r="CF52" s="87" t="str">
        <f>IF(COUNTIF(Form_Responses18111213[[#This Row],[Answer - B7-1]:[Answer - B7-6]], "Yes / Sometimes") &gt; 4, "More than 4 times","Up to 4 times")</f>
        <v>Up to 4 times</v>
      </c>
    </row>
    <row r="53" spans="1:84" ht="13.2" x14ac:dyDescent="0.25">
      <c r="A53" s="82">
        <v>45569.487710960646</v>
      </c>
      <c r="B53" s="83" t="s">
        <v>232</v>
      </c>
      <c r="C53" s="84" t="s">
        <v>233</v>
      </c>
      <c r="D53" s="83">
        <v>22.32</v>
      </c>
      <c r="E53" s="83">
        <v>0</v>
      </c>
      <c r="F53" s="83" t="s">
        <v>60</v>
      </c>
      <c r="G53" s="83" t="s">
        <v>76</v>
      </c>
      <c r="H53" s="83" t="s">
        <v>186</v>
      </c>
      <c r="I53" s="83" t="s">
        <v>63</v>
      </c>
      <c r="J53" s="83" t="s">
        <v>64</v>
      </c>
      <c r="K53" s="83" t="s">
        <v>64</v>
      </c>
      <c r="L53" s="83" t="s">
        <v>64</v>
      </c>
      <c r="M53" s="83" t="s">
        <v>64</v>
      </c>
      <c r="N53" s="83" t="s">
        <v>64</v>
      </c>
      <c r="O53" s="83" t="s">
        <v>64</v>
      </c>
      <c r="P53" s="83" t="s">
        <v>64</v>
      </c>
      <c r="Q53" s="83" t="s">
        <v>64</v>
      </c>
      <c r="R53" s="83" t="s">
        <v>64</v>
      </c>
      <c r="S53" s="83" t="s">
        <v>64</v>
      </c>
      <c r="T53" s="83" t="s">
        <v>64</v>
      </c>
      <c r="U53" s="83" t="s">
        <v>64</v>
      </c>
      <c r="V53" s="83" t="s">
        <v>64</v>
      </c>
      <c r="W53" s="83" t="s">
        <v>64</v>
      </c>
      <c r="X53" s="83" t="s">
        <v>64</v>
      </c>
      <c r="Y53" s="83" t="s">
        <v>64</v>
      </c>
      <c r="Z53" s="83" t="s">
        <v>65</v>
      </c>
      <c r="AA53" s="83" t="s">
        <v>65</v>
      </c>
      <c r="AB53" s="83" t="s">
        <v>65</v>
      </c>
      <c r="AC53" s="83" t="s">
        <v>65</v>
      </c>
      <c r="AD53" s="83" t="s">
        <v>65</v>
      </c>
      <c r="AE53" s="83" t="s">
        <v>65</v>
      </c>
      <c r="AF53" s="83" t="s">
        <v>66</v>
      </c>
      <c r="AG53" s="83" t="s">
        <v>66</v>
      </c>
      <c r="AH53" s="83" t="s">
        <v>66</v>
      </c>
      <c r="AI53" s="83" t="s">
        <v>66</v>
      </c>
      <c r="AJ53" s="83" t="s">
        <v>66</v>
      </c>
      <c r="AK53" s="83" t="s">
        <v>66</v>
      </c>
      <c r="AL53" s="83" t="s">
        <v>66</v>
      </c>
      <c r="AM53" s="83" t="s">
        <v>66</v>
      </c>
      <c r="AN53" s="83" t="s">
        <v>66</v>
      </c>
      <c r="AO53" s="83" t="s">
        <v>66</v>
      </c>
      <c r="AP53" s="83" t="s">
        <v>85</v>
      </c>
      <c r="AQ53" s="83" t="s">
        <v>85</v>
      </c>
      <c r="AR53" s="83" t="s">
        <v>86</v>
      </c>
      <c r="AS53" s="83" t="s">
        <v>115</v>
      </c>
      <c r="AT53" s="83" t="s">
        <v>87</v>
      </c>
      <c r="AU53" s="83" t="s">
        <v>67</v>
      </c>
      <c r="AV53" s="83" t="s">
        <v>67</v>
      </c>
      <c r="AW53" s="83" t="s">
        <v>73</v>
      </c>
      <c r="AX53" s="83" t="s">
        <v>73</v>
      </c>
      <c r="AY53" s="83" t="s">
        <v>73</v>
      </c>
      <c r="AZ53" s="83" t="s">
        <v>72</v>
      </c>
      <c r="BA53" s="83" t="s">
        <v>72</v>
      </c>
      <c r="BB53" s="83" t="s">
        <v>72</v>
      </c>
      <c r="BC53" s="83" t="s">
        <v>73</v>
      </c>
      <c r="BE53" s="83" t="s">
        <v>73</v>
      </c>
      <c r="BG53" s="76" t="s">
        <v>100</v>
      </c>
      <c r="BH53" s="76" t="s">
        <v>60</v>
      </c>
      <c r="BI53" s="76" t="s">
        <v>1414</v>
      </c>
      <c r="BJ53">
        <f t="shared" si="0"/>
        <v>15</v>
      </c>
      <c r="BK53">
        <f t="shared" si="1"/>
        <v>53</v>
      </c>
      <c r="BM53" s="86" t="str">
        <f>_xlfn.XLOOKUP(Form_Responses18111213[[#This Row],[Sekolah School (Cleansed)]],'Quality Check'!$B$11:$B$14,'Quality Check'!$C$11:$C$14,)</f>
        <v>Rural</v>
      </c>
      <c r="BN53" s="86" t="str">
        <f>_xlfn.XLOOKUP(Form_Responses18111213[[#This Row],[Sekolah School (Cleansed)]],'Quality Check'!$B$11:$B$14,'Quality Check'!$D$11:$D$14,)</f>
        <v>Intervention Group (IG)</v>
      </c>
      <c r="BO53" s="87" t="str">
        <f>_xlfn.XLOOKUP(AS53,'Cleansing - Toothpaste Brand'!A:A,'Cleansing - Toothpaste Brand'!B:B,)</f>
        <v>Darlie</v>
      </c>
      <c r="BP53" s="87"/>
      <c r="BQ5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53" s="86" t="str">
        <f>_xlfn.XLOOKUP(AP53,'Cleansing - Response'!E:E,'Cleansing - Response'!F:F,)</f>
        <v>2 days and more</v>
      </c>
      <c r="BS53" s="86"/>
      <c r="BT53" s="86" t="str">
        <f>_xlfn.XLOOKUP(AQ53,'Cleansing - Response'!E:E,'Cleansing - Response'!F:F,)</f>
        <v>2 days and more</v>
      </c>
      <c r="BU53" s="86"/>
      <c r="BV53" s="86" t="str">
        <f t="shared" si="2"/>
        <v>Ya / Yes</v>
      </c>
      <c r="BW53" s="86" t="str">
        <f>_xlfn.XLOOKUP(AT53,'Cleansing - Response'!E:E,'Cleansing - Response'!F:F,)</f>
        <v>Always</v>
      </c>
      <c r="BX53" s="86" t="str">
        <f>_xlfn.XLOOKUP(AU53,'Cleansing - Response'!H:H,'Cleansing - Response'!I:I,)</f>
        <v>Using dental floss at least once</v>
      </c>
      <c r="BY53" s="86" t="str">
        <f>_xlfn.XLOOKUP(AV53,'Cleansing - Response'!K:K,'Cleansing - Response'!L:L,)</f>
        <v>More than 1 time a day</v>
      </c>
      <c r="BZ53" s="86" t="str">
        <f>_xlfn.XLOOKUP(AW53,'Cleansing - Response'!$N:$N,'Cleansing - Response'!$O:$O,)</f>
        <v>No</v>
      </c>
      <c r="CA53" s="86" t="str">
        <f>_xlfn.XLOOKUP(AX53,'Cleansing - Response'!$N:$N,'Cleansing - Response'!$O:$O,)</f>
        <v>No</v>
      </c>
      <c r="CB53" s="86" t="str">
        <f>_xlfn.XLOOKUP(AY53,'Cleansing - Response'!$N:$N,'Cleansing - Response'!$O:$O,)</f>
        <v>No</v>
      </c>
      <c r="CC53" s="86" t="str">
        <f>_xlfn.XLOOKUP(AZ53,'Cleansing - Response'!$N:$N,'Cleansing - Response'!$O:$O,)</f>
        <v>Yes / Sometimes</v>
      </c>
      <c r="CD53" s="86" t="str">
        <f>_xlfn.XLOOKUP(BA53,'Cleansing - Response'!$N:$N,'Cleansing - Response'!$O:$O,)</f>
        <v>Yes / Sometimes</v>
      </c>
      <c r="CE53" s="86" t="str">
        <f>_xlfn.XLOOKUP(BB53,'Cleansing - Response'!$N:$N,'Cleansing - Response'!$O:$O,)</f>
        <v>Yes / Sometimes</v>
      </c>
      <c r="CF53" s="87" t="str">
        <f>IF(COUNTIF(Form_Responses18111213[[#This Row],[Answer - B7-1]:[Answer - B7-6]], "Yes / Sometimes") &gt; 4, "More than 4 times","Up to 4 times")</f>
        <v>Up to 4 times</v>
      </c>
    </row>
    <row r="54" spans="1:84" ht="13.2" x14ac:dyDescent="0.25">
      <c r="A54" s="82">
        <v>45569.488879236116</v>
      </c>
      <c r="B54" s="83" t="s">
        <v>234</v>
      </c>
      <c r="C54" s="84" t="s">
        <v>235</v>
      </c>
      <c r="D54" s="83">
        <v>100</v>
      </c>
      <c r="E54" s="83">
        <v>0.25</v>
      </c>
      <c r="F54" s="83" t="s">
        <v>60</v>
      </c>
      <c r="G54" s="83" t="s">
        <v>76</v>
      </c>
      <c r="H54" s="83" t="s">
        <v>236</v>
      </c>
      <c r="I54" s="83" t="s">
        <v>63</v>
      </c>
      <c r="J54" s="83" t="s">
        <v>64</v>
      </c>
      <c r="K54" s="83" t="s">
        <v>64</v>
      </c>
      <c r="L54" s="83" t="s">
        <v>145</v>
      </c>
      <c r="M54" s="83" t="s">
        <v>84</v>
      </c>
      <c r="N54" s="83" t="s">
        <v>64</v>
      </c>
      <c r="O54" s="83" t="s">
        <v>64</v>
      </c>
      <c r="P54" s="83" t="s">
        <v>84</v>
      </c>
      <c r="Q54" s="83" t="s">
        <v>64</v>
      </c>
      <c r="R54" s="83" t="s">
        <v>64</v>
      </c>
      <c r="S54" s="83" t="s">
        <v>64</v>
      </c>
      <c r="T54" s="83" t="s">
        <v>64</v>
      </c>
      <c r="U54" s="83" t="s">
        <v>84</v>
      </c>
      <c r="V54" s="83" t="s">
        <v>64</v>
      </c>
      <c r="W54" s="83" t="s">
        <v>64</v>
      </c>
      <c r="X54" s="83" t="s">
        <v>64</v>
      </c>
      <c r="Y54" s="83" t="s">
        <v>84</v>
      </c>
      <c r="Z54" s="83" t="s">
        <v>66</v>
      </c>
      <c r="AA54" s="83" t="s">
        <v>65</v>
      </c>
      <c r="AB54" s="83" t="s">
        <v>66</v>
      </c>
      <c r="AC54" s="83" t="s">
        <v>66</v>
      </c>
      <c r="AD54" s="83" t="s">
        <v>66</v>
      </c>
      <c r="AE54" s="83" t="s">
        <v>66</v>
      </c>
      <c r="AF54" s="83" t="s">
        <v>66</v>
      </c>
      <c r="AG54" s="83" t="s">
        <v>66</v>
      </c>
      <c r="AH54" s="83" t="s">
        <v>65</v>
      </c>
      <c r="AI54" s="83" t="s">
        <v>79</v>
      </c>
      <c r="AJ54" s="83" t="s">
        <v>66</v>
      </c>
      <c r="AK54" s="83" t="s">
        <v>66</v>
      </c>
      <c r="AL54" s="83" t="s">
        <v>66</v>
      </c>
      <c r="AM54" s="83" t="s">
        <v>66</v>
      </c>
      <c r="AN54" s="83" t="s">
        <v>66</v>
      </c>
      <c r="AO54" s="83" t="s">
        <v>66</v>
      </c>
      <c r="AP54" s="83" t="s">
        <v>85</v>
      </c>
      <c r="AQ54" s="83" t="s">
        <v>67</v>
      </c>
      <c r="AR54" s="83" t="s">
        <v>86</v>
      </c>
      <c r="AS54" s="83" t="s">
        <v>223</v>
      </c>
      <c r="AT54" s="83" t="s">
        <v>69</v>
      </c>
      <c r="AU54" s="83" t="s">
        <v>80</v>
      </c>
      <c r="AV54" s="83" t="s">
        <v>80</v>
      </c>
      <c r="AW54" s="83" t="s">
        <v>72</v>
      </c>
      <c r="AX54" s="83" t="s">
        <v>63</v>
      </c>
      <c r="AY54" s="83" t="s">
        <v>63</v>
      </c>
      <c r="AZ54" s="83" t="s">
        <v>73</v>
      </c>
      <c r="BA54" s="83" t="s">
        <v>63</v>
      </c>
      <c r="BB54" s="83" t="s">
        <v>72</v>
      </c>
      <c r="BC54" s="83" t="s">
        <v>73</v>
      </c>
      <c r="BE54" s="83" t="s">
        <v>73</v>
      </c>
      <c r="BG54" s="76" t="s">
        <v>100</v>
      </c>
      <c r="BH54" s="76" t="s">
        <v>60</v>
      </c>
      <c r="BI54" s="76" t="s">
        <v>1414</v>
      </c>
      <c r="BJ54">
        <f t="shared" si="0"/>
        <v>11</v>
      </c>
      <c r="BK54">
        <f t="shared" si="1"/>
        <v>50</v>
      </c>
      <c r="BM54" s="86" t="str">
        <f>_xlfn.XLOOKUP(Form_Responses18111213[[#This Row],[Sekolah School (Cleansed)]],'Quality Check'!$B$11:$B$14,'Quality Check'!$C$11:$C$14,)</f>
        <v>Rural</v>
      </c>
      <c r="BN54" s="86" t="str">
        <f>_xlfn.XLOOKUP(Form_Responses18111213[[#This Row],[Sekolah School (Cleansed)]],'Quality Check'!$B$11:$B$14,'Quality Check'!$D$11:$D$14,)</f>
        <v>Intervention Group (IG)</v>
      </c>
      <c r="BO54" s="87" t="str">
        <f>_xlfn.XLOOKUP(AS54,'Cleansing - Toothpaste Brand'!A:A,'Cleansing - Toothpaste Brand'!B:B,)</f>
        <v>Colgate</v>
      </c>
      <c r="BP54" s="87"/>
      <c r="BQ5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54" s="86" t="str">
        <f>_xlfn.XLOOKUP(AP54,'Cleansing - Response'!E:E,'Cleansing - Response'!F:F,)</f>
        <v>2 days and more</v>
      </c>
      <c r="BS54" s="86"/>
      <c r="BT54" s="86" t="str">
        <f>_xlfn.XLOOKUP(AQ54,'Cleansing - Response'!E:E,'Cleansing - Response'!F:F,)</f>
        <v>2 days and more</v>
      </c>
      <c r="BU54" s="86"/>
      <c r="BV54" s="86" t="str">
        <f t="shared" si="2"/>
        <v>Ya / Yes</v>
      </c>
      <c r="BW54" s="86" t="str">
        <f>_xlfn.XLOOKUP(AT54,'Cleansing - Response'!E:E,'Cleansing - Response'!F:F,)</f>
        <v>Rarely / Sometimes</v>
      </c>
      <c r="BX54" s="86" t="str">
        <f>_xlfn.XLOOKUP(AU54,'Cleansing - Response'!H:H,'Cleansing - Response'!I:I,)</f>
        <v>Using dental floss at least once</v>
      </c>
      <c r="BY54" s="86" t="str">
        <f>_xlfn.XLOOKUP(AV54,'Cleansing - Response'!K:K,'Cleansing - Response'!L:L,)</f>
        <v>Up to 1 time a day</v>
      </c>
      <c r="BZ54" s="86" t="str">
        <f>_xlfn.XLOOKUP(AW54,'Cleansing - Response'!$N:$N,'Cleansing - Response'!$O:$O,)</f>
        <v>Yes / Sometimes</v>
      </c>
      <c r="CA54" s="86" t="str">
        <f>_xlfn.XLOOKUP(AX54,'Cleansing - Response'!$N:$N,'Cleansing - Response'!$O:$O,)</f>
        <v>Yes / Sometimes</v>
      </c>
      <c r="CB54" s="86" t="str">
        <f>_xlfn.XLOOKUP(AY54,'Cleansing - Response'!$N:$N,'Cleansing - Response'!$O:$O,)</f>
        <v>Yes / Sometimes</v>
      </c>
      <c r="CC54" s="86" t="str">
        <f>_xlfn.XLOOKUP(AZ54,'Cleansing - Response'!$N:$N,'Cleansing - Response'!$O:$O,)</f>
        <v>No</v>
      </c>
      <c r="CD54" s="86" t="str">
        <f>_xlfn.XLOOKUP(BA54,'Cleansing - Response'!$N:$N,'Cleansing - Response'!$O:$O,)</f>
        <v>Yes / Sometimes</v>
      </c>
      <c r="CE54" s="86" t="str">
        <f>_xlfn.XLOOKUP(BB54,'Cleansing - Response'!$N:$N,'Cleansing - Response'!$O:$O,)</f>
        <v>Yes / Sometimes</v>
      </c>
      <c r="CF54" s="87" t="str">
        <f>IF(COUNTIF(Form_Responses18111213[[#This Row],[Answer - B7-1]:[Answer - B7-6]], "Yes / Sometimes") &gt; 4, "More than 4 times","Up to 4 times")</f>
        <v>More than 4 times</v>
      </c>
    </row>
    <row r="55" spans="1:84" ht="13.2" x14ac:dyDescent="0.25">
      <c r="A55" s="82">
        <v>45569.492674456022</v>
      </c>
      <c r="B55" s="83" t="s">
        <v>237</v>
      </c>
      <c r="C55" s="84" t="s">
        <v>238</v>
      </c>
      <c r="D55" s="83">
        <v>26.79</v>
      </c>
      <c r="E55" s="83">
        <v>0</v>
      </c>
      <c r="F55" s="83" t="s">
        <v>60</v>
      </c>
      <c r="G55" s="83" t="s">
        <v>76</v>
      </c>
      <c r="H55" s="83" t="s">
        <v>125</v>
      </c>
      <c r="I55" s="83" t="s">
        <v>63</v>
      </c>
      <c r="J55" s="83" t="s">
        <v>64</v>
      </c>
      <c r="K55" s="83" t="s">
        <v>64</v>
      </c>
      <c r="L55" s="83" t="s">
        <v>64</v>
      </c>
      <c r="M55" s="83" t="s">
        <v>84</v>
      </c>
      <c r="N55" s="83" t="s">
        <v>84</v>
      </c>
      <c r="O55" s="83" t="s">
        <v>84</v>
      </c>
      <c r="P55" s="83" t="s">
        <v>84</v>
      </c>
      <c r="Q55" s="83" t="s">
        <v>64</v>
      </c>
      <c r="R55" s="83" t="s">
        <v>64</v>
      </c>
      <c r="S55" s="83" t="s">
        <v>64</v>
      </c>
      <c r="T55" s="83" t="s">
        <v>64</v>
      </c>
      <c r="U55" s="83" t="s">
        <v>64</v>
      </c>
      <c r="V55" s="83" t="s">
        <v>64</v>
      </c>
      <c r="W55" s="83" t="s">
        <v>64</v>
      </c>
      <c r="X55" s="83" t="s">
        <v>64</v>
      </c>
      <c r="Y55" s="83" t="s">
        <v>64</v>
      </c>
      <c r="Z55" s="83" t="s">
        <v>65</v>
      </c>
      <c r="AA55" s="83" t="s">
        <v>65</v>
      </c>
      <c r="AB55" s="83" t="s">
        <v>66</v>
      </c>
      <c r="AC55" s="83" t="s">
        <v>65</v>
      </c>
      <c r="AD55" s="83" t="s">
        <v>66</v>
      </c>
      <c r="AE55" s="83" t="s">
        <v>65</v>
      </c>
      <c r="AF55" s="83" t="s">
        <v>66</v>
      </c>
      <c r="AG55" s="83" t="s">
        <v>65</v>
      </c>
      <c r="AH55" s="83" t="s">
        <v>65</v>
      </c>
      <c r="AI55" s="83" t="s">
        <v>101</v>
      </c>
      <c r="AJ55" s="83" t="s">
        <v>65</v>
      </c>
      <c r="AK55" s="83" t="s">
        <v>65</v>
      </c>
      <c r="AL55" s="83" t="s">
        <v>65</v>
      </c>
      <c r="AM55" s="83" t="s">
        <v>66</v>
      </c>
      <c r="AN55" s="83" t="s">
        <v>66</v>
      </c>
      <c r="AO55" s="83" t="s">
        <v>66</v>
      </c>
      <c r="AP55" s="83" t="s">
        <v>85</v>
      </c>
      <c r="AQ55" s="83" t="s">
        <v>85</v>
      </c>
      <c r="AR55" s="83" t="s">
        <v>86</v>
      </c>
      <c r="AS55" s="83" t="s">
        <v>68</v>
      </c>
      <c r="AT55" s="83" t="s">
        <v>87</v>
      </c>
      <c r="AU55" s="83" t="s">
        <v>80</v>
      </c>
      <c r="AV55" s="83" t="s">
        <v>67</v>
      </c>
      <c r="AW55" s="83" t="s">
        <v>73</v>
      </c>
      <c r="AX55" s="83" t="s">
        <v>73</v>
      </c>
      <c r="AY55" s="83" t="s">
        <v>73</v>
      </c>
      <c r="AZ55" s="83" t="s">
        <v>63</v>
      </c>
      <c r="BA55" s="83" t="s">
        <v>73</v>
      </c>
      <c r="BB55" s="83" t="s">
        <v>73</v>
      </c>
      <c r="BC55" s="83" t="s">
        <v>73</v>
      </c>
      <c r="BE55" s="83" t="s">
        <v>73</v>
      </c>
      <c r="BG55" s="76" t="s">
        <v>100</v>
      </c>
      <c r="BH55" s="76" t="s">
        <v>60</v>
      </c>
      <c r="BI55" s="76" t="s">
        <v>1414</v>
      </c>
      <c r="BJ55">
        <f t="shared" si="0"/>
        <v>12</v>
      </c>
      <c r="BK55">
        <f t="shared" si="1"/>
        <v>58</v>
      </c>
      <c r="BM55" s="86" t="str">
        <f>_xlfn.XLOOKUP(Form_Responses18111213[[#This Row],[Sekolah School (Cleansed)]],'Quality Check'!$B$11:$B$14,'Quality Check'!$C$11:$C$14,)</f>
        <v>Rural</v>
      </c>
      <c r="BN55" s="86" t="str">
        <f>_xlfn.XLOOKUP(Form_Responses18111213[[#This Row],[Sekolah School (Cleansed)]],'Quality Check'!$B$11:$B$14,'Quality Check'!$D$11:$D$14,)</f>
        <v>Intervention Group (IG)</v>
      </c>
      <c r="BO55" s="87" t="str">
        <f>_xlfn.XLOOKUP(AS55,'Cleansing - Toothpaste Brand'!A:A,'Cleansing - Toothpaste Brand'!B:B,)</f>
        <v>Colgate</v>
      </c>
      <c r="BP55" s="87"/>
      <c r="BQ5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55" s="86" t="str">
        <f>_xlfn.XLOOKUP(AP55,'Cleansing - Response'!E:E,'Cleansing - Response'!F:F,)</f>
        <v>2 days and more</v>
      </c>
      <c r="BS55" s="86"/>
      <c r="BT55" s="86" t="str">
        <f>_xlfn.XLOOKUP(AQ55,'Cleansing - Response'!E:E,'Cleansing - Response'!F:F,)</f>
        <v>2 days and more</v>
      </c>
      <c r="BU55" s="86"/>
      <c r="BV55" s="86" t="str">
        <f t="shared" si="2"/>
        <v>Ya / Yes</v>
      </c>
      <c r="BW55" s="86" t="str">
        <f>_xlfn.XLOOKUP(AT55,'Cleansing - Response'!E:E,'Cleansing - Response'!F:F,)</f>
        <v>Always</v>
      </c>
      <c r="BX55" s="86" t="str">
        <f>_xlfn.XLOOKUP(AU55,'Cleansing - Response'!H:H,'Cleansing - Response'!I:I,)</f>
        <v>Using dental floss at least once</v>
      </c>
      <c r="BY55" s="86" t="str">
        <f>_xlfn.XLOOKUP(AV55,'Cleansing - Response'!K:K,'Cleansing - Response'!L:L,)</f>
        <v>More than 1 time a day</v>
      </c>
      <c r="BZ55" s="86" t="str">
        <f>_xlfn.XLOOKUP(AW55,'Cleansing - Response'!$N:$N,'Cleansing - Response'!$O:$O,)</f>
        <v>No</v>
      </c>
      <c r="CA55" s="86" t="str">
        <f>_xlfn.XLOOKUP(AX55,'Cleansing - Response'!$N:$N,'Cleansing - Response'!$O:$O,)</f>
        <v>No</v>
      </c>
      <c r="CB55" s="86" t="str">
        <f>_xlfn.XLOOKUP(AY55,'Cleansing - Response'!$N:$N,'Cleansing - Response'!$O:$O,)</f>
        <v>No</v>
      </c>
      <c r="CC55" s="86" t="str">
        <f>_xlfn.XLOOKUP(AZ55,'Cleansing - Response'!$N:$N,'Cleansing - Response'!$O:$O,)</f>
        <v>Yes / Sometimes</v>
      </c>
      <c r="CD55" s="86" t="str">
        <f>_xlfn.XLOOKUP(BA55,'Cleansing - Response'!$N:$N,'Cleansing - Response'!$O:$O,)</f>
        <v>No</v>
      </c>
      <c r="CE55" s="86" t="str">
        <f>_xlfn.XLOOKUP(BB55,'Cleansing - Response'!$N:$N,'Cleansing - Response'!$O:$O,)</f>
        <v>No</v>
      </c>
      <c r="CF55" s="87" t="str">
        <f>IF(COUNTIF(Form_Responses18111213[[#This Row],[Answer - B7-1]:[Answer - B7-6]], "Yes / Sometimes") &gt; 4, "More than 4 times","Up to 4 times")</f>
        <v>Up to 4 times</v>
      </c>
    </row>
    <row r="56" spans="1:84" ht="13.2" x14ac:dyDescent="0.25">
      <c r="A56" s="82">
        <v>45569.493381469903</v>
      </c>
      <c r="B56" s="83" t="s">
        <v>239</v>
      </c>
      <c r="C56" s="84" t="s">
        <v>240</v>
      </c>
      <c r="D56" s="83">
        <v>88</v>
      </c>
      <c r="E56" s="83">
        <v>0</v>
      </c>
      <c r="F56" s="83" t="s">
        <v>60</v>
      </c>
      <c r="G56" s="83" t="s">
        <v>76</v>
      </c>
      <c r="H56" s="83" t="s">
        <v>100</v>
      </c>
      <c r="I56" s="83" t="s">
        <v>73</v>
      </c>
      <c r="J56" s="83" t="s">
        <v>64</v>
      </c>
      <c r="K56" s="83" t="s">
        <v>64</v>
      </c>
      <c r="L56" s="83" t="s">
        <v>64</v>
      </c>
      <c r="M56" s="83" t="s">
        <v>64</v>
      </c>
      <c r="N56" s="83" t="s">
        <v>84</v>
      </c>
      <c r="O56" s="83" t="s">
        <v>64</v>
      </c>
      <c r="P56" s="83" t="s">
        <v>84</v>
      </c>
      <c r="Q56" s="83" t="s">
        <v>84</v>
      </c>
      <c r="R56" s="83" t="s">
        <v>64</v>
      </c>
      <c r="S56" s="83" t="s">
        <v>64</v>
      </c>
      <c r="T56" s="83" t="s">
        <v>78</v>
      </c>
      <c r="U56" s="83" t="s">
        <v>64</v>
      </c>
      <c r="V56" s="83" t="s">
        <v>64</v>
      </c>
      <c r="W56" s="83" t="s">
        <v>64</v>
      </c>
      <c r="X56" s="83" t="s">
        <v>64</v>
      </c>
      <c r="Y56" s="83" t="s">
        <v>64</v>
      </c>
      <c r="Z56" s="83" t="s">
        <v>65</v>
      </c>
      <c r="AA56" s="83" t="s">
        <v>65</v>
      </c>
      <c r="AB56" s="83" t="s">
        <v>65</v>
      </c>
      <c r="AC56" s="83" t="s">
        <v>65</v>
      </c>
      <c r="AD56" s="83" t="s">
        <v>65</v>
      </c>
      <c r="AE56" s="83" t="s">
        <v>65</v>
      </c>
      <c r="AF56" s="83" t="s">
        <v>65</v>
      </c>
      <c r="AG56" s="83" t="s">
        <v>65</v>
      </c>
      <c r="AH56" s="83" t="s">
        <v>65</v>
      </c>
      <c r="AI56" s="83" t="s">
        <v>101</v>
      </c>
      <c r="AJ56" s="83" t="s">
        <v>65</v>
      </c>
      <c r="AK56" s="83" t="s">
        <v>65</v>
      </c>
      <c r="AL56" s="83" t="s">
        <v>65</v>
      </c>
      <c r="AM56" s="83" t="s">
        <v>65</v>
      </c>
      <c r="AN56" s="83" t="s">
        <v>65</v>
      </c>
      <c r="AO56" s="83" t="s">
        <v>65</v>
      </c>
      <c r="AP56" s="83" t="s">
        <v>85</v>
      </c>
      <c r="AQ56" s="83" t="s">
        <v>85</v>
      </c>
      <c r="AR56" s="83" t="s">
        <v>73</v>
      </c>
      <c r="AS56" s="83" t="s">
        <v>120</v>
      </c>
      <c r="AT56" s="83" t="s">
        <v>69</v>
      </c>
      <c r="AU56" s="83" t="s">
        <v>67</v>
      </c>
      <c r="AV56" s="83" t="s">
        <v>132</v>
      </c>
      <c r="AW56" s="83" t="s">
        <v>73</v>
      </c>
      <c r="AX56" s="83" t="s">
        <v>73</v>
      </c>
      <c r="AY56" s="83" t="s">
        <v>72</v>
      </c>
      <c r="AZ56" s="83" t="s">
        <v>73</v>
      </c>
      <c r="BA56" s="83" t="s">
        <v>72</v>
      </c>
      <c r="BB56" s="83" t="s">
        <v>73</v>
      </c>
      <c r="BC56" s="83" t="s">
        <v>73</v>
      </c>
      <c r="BE56" s="83" t="s">
        <v>73</v>
      </c>
      <c r="BG56" s="76" t="s">
        <v>100</v>
      </c>
      <c r="BH56" s="76" t="s">
        <v>60</v>
      </c>
      <c r="BI56" s="76" t="s">
        <v>1415</v>
      </c>
      <c r="BJ56">
        <f t="shared" si="0"/>
        <v>11</v>
      </c>
      <c r="BK56">
        <f t="shared" si="1"/>
        <v>64</v>
      </c>
      <c r="BM56" s="86" t="str">
        <f>_xlfn.XLOOKUP(Form_Responses18111213[[#This Row],[Sekolah School (Cleansed)]],'Quality Check'!$B$11:$B$14,'Quality Check'!$C$11:$C$14,)</f>
        <v>Rural</v>
      </c>
      <c r="BN56" s="86" t="str">
        <f>_xlfn.XLOOKUP(Form_Responses18111213[[#This Row],[Sekolah School (Cleansed)]],'Quality Check'!$B$11:$B$14,'Quality Check'!$D$11:$D$14,)</f>
        <v>Intervention Group (IG)</v>
      </c>
      <c r="BO56" s="87" t="str">
        <f>_xlfn.XLOOKUP(AS56,'Cleansing - Toothpaste Brand'!A:A,'Cleansing - Toothpaste Brand'!B:B,)</f>
        <v>Colgate</v>
      </c>
      <c r="BP56" s="87"/>
      <c r="BQ5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56" s="86" t="str">
        <f>_xlfn.XLOOKUP(AP56,'Cleansing - Response'!E:E,'Cleansing - Response'!F:F,)</f>
        <v>2 days and more</v>
      </c>
      <c r="BS56" s="86"/>
      <c r="BT56" s="86" t="str">
        <f>_xlfn.XLOOKUP(AQ56,'Cleansing - Response'!E:E,'Cleansing - Response'!F:F,)</f>
        <v>2 days and more</v>
      </c>
      <c r="BU56" s="86"/>
      <c r="BV56" s="86" t="str">
        <f t="shared" si="2"/>
        <v>Tidak / No</v>
      </c>
      <c r="BW56" s="86" t="str">
        <f>_xlfn.XLOOKUP(AT56,'Cleansing - Response'!E:E,'Cleansing - Response'!F:F,)</f>
        <v>Rarely / Sometimes</v>
      </c>
      <c r="BX56" s="86" t="str">
        <f>_xlfn.XLOOKUP(AU56,'Cleansing - Response'!H:H,'Cleansing - Response'!I:I,)</f>
        <v>Using dental floss at least once</v>
      </c>
      <c r="BY56" s="86" t="str">
        <f>_xlfn.XLOOKUP(AV56,'Cleansing - Response'!K:K,'Cleansing - Response'!L:L,)</f>
        <v>Up to 1 time a day</v>
      </c>
      <c r="BZ56" s="86" t="str">
        <f>_xlfn.XLOOKUP(AW56,'Cleansing - Response'!$N:$N,'Cleansing - Response'!$O:$O,)</f>
        <v>No</v>
      </c>
      <c r="CA56" s="86" t="str">
        <f>_xlfn.XLOOKUP(AX56,'Cleansing - Response'!$N:$N,'Cleansing - Response'!$O:$O,)</f>
        <v>No</v>
      </c>
      <c r="CB56" s="86" t="str">
        <f>_xlfn.XLOOKUP(AY56,'Cleansing - Response'!$N:$N,'Cleansing - Response'!$O:$O,)</f>
        <v>Yes / Sometimes</v>
      </c>
      <c r="CC56" s="86" t="str">
        <f>_xlfn.XLOOKUP(AZ56,'Cleansing - Response'!$N:$N,'Cleansing - Response'!$O:$O,)</f>
        <v>No</v>
      </c>
      <c r="CD56" s="86" t="str">
        <f>_xlfn.XLOOKUP(BA56,'Cleansing - Response'!$N:$N,'Cleansing - Response'!$O:$O,)</f>
        <v>Yes / Sometimes</v>
      </c>
      <c r="CE56" s="86" t="str">
        <f>_xlfn.XLOOKUP(BB56,'Cleansing - Response'!$N:$N,'Cleansing - Response'!$O:$O,)</f>
        <v>No</v>
      </c>
      <c r="CF56" s="87" t="str">
        <f>IF(COUNTIF(Form_Responses18111213[[#This Row],[Answer - B7-1]:[Answer - B7-6]], "Yes / Sometimes") &gt; 4, "More than 4 times","Up to 4 times")</f>
        <v>Up to 4 times</v>
      </c>
    </row>
    <row r="57" spans="1:84" ht="13.2" x14ac:dyDescent="0.25">
      <c r="A57" s="82">
        <v>45569.494031273149</v>
      </c>
      <c r="B57" s="83" t="s">
        <v>241</v>
      </c>
      <c r="C57" s="84" t="s">
        <v>242</v>
      </c>
      <c r="D57" s="83">
        <v>31.25</v>
      </c>
      <c r="E57" s="83">
        <v>0.88</v>
      </c>
      <c r="F57" s="83" t="s">
        <v>114</v>
      </c>
      <c r="G57" s="83" t="s">
        <v>76</v>
      </c>
      <c r="H57" s="83" t="s">
        <v>100</v>
      </c>
      <c r="I57" s="83" t="s">
        <v>63</v>
      </c>
      <c r="J57" s="83" t="s">
        <v>64</v>
      </c>
      <c r="K57" s="83" t="s">
        <v>84</v>
      </c>
      <c r="L57" s="83" t="s">
        <v>64</v>
      </c>
      <c r="M57" s="83" t="s">
        <v>84</v>
      </c>
      <c r="N57" s="83" t="s">
        <v>84</v>
      </c>
      <c r="O57" s="83" t="s">
        <v>64</v>
      </c>
      <c r="P57" s="83" t="s">
        <v>64</v>
      </c>
      <c r="Q57" s="83" t="s">
        <v>64</v>
      </c>
      <c r="R57" s="83" t="s">
        <v>64</v>
      </c>
      <c r="S57" s="83" t="s">
        <v>64</v>
      </c>
      <c r="T57" s="83" t="s">
        <v>84</v>
      </c>
      <c r="U57" s="83" t="s">
        <v>64</v>
      </c>
      <c r="V57" s="83" t="s">
        <v>64</v>
      </c>
      <c r="W57" s="83" t="s">
        <v>64</v>
      </c>
      <c r="X57" s="83" t="s">
        <v>64</v>
      </c>
      <c r="Y57" s="83" t="s">
        <v>64</v>
      </c>
      <c r="Z57" s="83" t="s">
        <v>65</v>
      </c>
      <c r="AA57" s="83" t="s">
        <v>65</v>
      </c>
      <c r="AB57" s="83" t="s">
        <v>65</v>
      </c>
      <c r="AC57" s="83" t="s">
        <v>65</v>
      </c>
      <c r="AD57" s="83" t="s">
        <v>65</v>
      </c>
      <c r="AE57" s="83" t="s">
        <v>65</v>
      </c>
      <c r="AF57" s="83" t="s">
        <v>65</v>
      </c>
      <c r="AG57" s="83" t="s">
        <v>66</v>
      </c>
      <c r="AH57" s="83" t="s">
        <v>66</v>
      </c>
      <c r="AI57" s="83" t="s">
        <v>101</v>
      </c>
      <c r="AJ57" s="83" t="s">
        <v>65</v>
      </c>
      <c r="AK57" s="83" t="s">
        <v>65</v>
      </c>
      <c r="AL57" s="83" t="s">
        <v>66</v>
      </c>
      <c r="AM57" s="83" t="s">
        <v>65</v>
      </c>
      <c r="AN57" s="83" t="s">
        <v>79</v>
      </c>
      <c r="AO57" s="83" t="s">
        <v>65</v>
      </c>
      <c r="AP57" s="83" t="s">
        <v>85</v>
      </c>
      <c r="AQ57" s="83" t="s">
        <v>85</v>
      </c>
      <c r="AR57" s="83" t="s">
        <v>86</v>
      </c>
      <c r="AS57" s="83" t="s">
        <v>68</v>
      </c>
      <c r="AT57" s="83" t="s">
        <v>87</v>
      </c>
      <c r="AU57" s="83" t="s">
        <v>93</v>
      </c>
      <c r="AV57" s="83" t="s">
        <v>71</v>
      </c>
      <c r="AW57" s="83" t="s">
        <v>72</v>
      </c>
      <c r="AX57" s="83" t="s">
        <v>72</v>
      </c>
      <c r="AY57" s="83" t="s">
        <v>72</v>
      </c>
      <c r="AZ57" s="83" t="s">
        <v>72</v>
      </c>
      <c r="BA57" s="83" t="s">
        <v>72</v>
      </c>
      <c r="BB57" s="83" t="s">
        <v>72</v>
      </c>
      <c r="BC57" s="83" t="s">
        <v>73</v>
      </c>
      <c r="BE57" s="83" t="s">
        <v>73</v>
      </c>
      <c r="BG57" s="76" t="s">
        <v>100</v>
      </c>
      <c r="BH57" s="76" t="s">
        <v>114</v>
      </c>
      <c r="BI57" s="76" t="s">
        <v>1414</v>
      </c>
      <c r="BJ57">
        <f t="shared" si="0"/>
        <v>12</v>
      </c>
      <c r="BK57">
        <f t="shared" si="1"/>
        <v>59</v>
      </c>
      <c r="BM57" s="86" t="str">
        <f>_xlfn.XLOOKUP(Form_Responses18111213[[#This Row],[Sekolah School (Cleansed)]],'Quality Check'!$B$11:$B$14,'Quality Check'!$C$11:$C$14,)</f>
        <v>Rural</v>
      </c>
      <c r="BN57" s="86" t="str">
        <f>_xlfn.XLOOKUP(Form_Responses18111213[[#This Row],[Sekolah School (Cleansed)]],'Quality Check'!$B$11:$B$14,'Quality Check'!$D$11:$D$14,)</f>
        <v>Intervention Group (IG)</v>
      </c>
      <c r="BO57" s="87" t="str">
        <f>_xlfn.XLOOKUP(AS57,'Cleansing - Toothpaste Brand'!A:A,'Cleansing - Toothpaste Brand'!B:B,)</f>
        <v>Colgate</v>
      </c>
      <c r="BP57" s="87"/>
      <c r="BQ5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57" s="86" t="str">
        <f>_xlfn.XLOOKUP(AP57,'Cleansing - Response'!E:E,'Cleansing - Response'!F:F,)</f>
        <v>2 days and more</v>
      </c>
      <c r="BS57" s="86"/>
      <c r="BT57" s="86" t="str">
        <f>_xlfn.XLOOKUP(AQ57,'Cleansing - Response'!E:E,'Cleansing - Response'!F:F,)</f>
        <v>2 days and more</v>
      </c>
      <c r="BU57" s="86"/>
      <c r="BV57" s="86" t="str">
        <f t="shared" si="2"/>
        <v>Ya / Yes</v>
      </c>
      <c r="BW57" s="86" t="str">
        <f>_xlfn.XLOOKUP(AT57,'Cleansing - Response'!E:E,'Cleansing - Response'!F:F,)</f>
        <v>Always</v>
      </c>
      <c r="BX57" s="86" t="str">
        <f>_xlfn.XLOOKUP(AU57,'Cleansing - Response'!H:H,'Cleansing - Response'!I:I,)</f>
        <v>Not using dental floss</v>
      </c>
      <c r="BY57" s="86" t="str">
        <f>_xlfn.XLOOKUP(AV57,'Cleansing - Response'!K:K,'Cleansing - Response'!L:L,)</f>
        <v>Up to 1 time a day</v>
      </c>
      <c r="BZ57" s="86" t="str">
        <f>_xlfn.XLOOKUP(AW57,'Cleansing - Response'!$N:$N,'Cleansing - Response'!$O:$O,)</f>
        <v>Yes / Sometimes</v>
      </c>
      <c r="CA57" s="86" t="str">
        <f>_xlfn.XLOOKUP(AX57,'Cleansing - Response'!$N:$N,'Cleansing - Response'!$O:$O,)</f>
        <v>Yes / Sometimes</v>
      </c>
      <c r="CB57" s="86" t="str">
        <f>_xlfn.XLOOKUP(AY57,'Cleansing - Response'!$N:$N,'Cleansing - Response'!$O:$O,)</f>
        <v>Yes / Sometimes</v>
      </c>
      <c r="CC57" s="86" t="str">
        <f>_xlfn.XLOOKUP(AZ57,'Cleansing - Response'!$N:$N,'Cleansing - Response'!$O:$O,)</f>
        <v>Yes / Sometimes</v>
      </c>
      <c r="CD57" s="86" t="str">
        <f>_xlfn.XLOOKUP(BA57,'Cleansing - Response'!$N:$N,'Cleansing - Response'!$O:$O,)</f>
        <v>Yes / Sometimes</v>
      </c>
      <c r="CE57" s="86" t="str">
        <f>_xlfn.XLOOKUP(BB57,'Cleansing - Response'!$N:$N,'Cleansing - Response'!$O:$O,)</f>
        <v>Yes / Sometimes</v>
      </c>
      <c r="CF57" s="87" t="str">
        <f>IF(COUNTIF(Form_Responses18111213[[#This Row],[Answer - B7-1]:[Answer - B7-6]], "Yes / Sometimes") &gt; 4, "More than 4 times","Up to 4 times")</f>
        <v>More than 4 times</v>
      </c>
    </row>
    <row r="58" spans="1:84" ht="13.2" x14ac:dyDescent="0.25">
      <c r="A58" s="82">
        <v>45569.497070266203</v>
      </c>
      <c r="B58" s="83" t="s">
        <v>243</v>
      </c>
      <c r="C58" s="84" t="s">
        <v>244</v>
      </c>
      <c r="D58" s="83">
        <v>13.46</v>
      </c>
      <c r="E58" s="83">
        <v>0</v>
      </c>
      <c r="F58" s="83" t="s">
        <v>60</v>
      </c>
      <c r="G58" s="83" t="s">
        <v>76</v>
      </c>
      <c r="H58" s="83" t="s">
        <v>125</v>
      </c>
      <c r="I58" s="83" t="s">
        <v>63</v>
      </c>
      <c r="J58" s="83" t="s">
        <v>64</v>
      </c>
      <c r="K58" s="83" t="s">
        <v>64</v>
      </c>
      <c r="L58" s="83" t="s">
        <v>64</v>
      </c>
      <c r="M58" s="83" t="s">
        <v>64</v>
      </c>
      <c r="N58" s="83" t="s">
        <v>64</v>
      </c>
      <c r="O58" s="83" t="s">
        <v>64</v>
      </c>
      <c r="P58" s="83" t="s">
        <v>64</v>
      </c>
      <c r="Q58" s="83" t="s">
        <v>64</v>
      </c>
      <c r="R58" s="83" t="s">
        <v>64</v>
      </c>
      <c r="S58" s="83" t="s">
        <v>64</v>
      </c>
      <c r="T58" s="83" t="s">
        <v>64</v>
      </c>
      <c r="U58" s="83" t="s">
        <v>64</v>
      </c>
      <c r="V58" s="83" t="s">
        <v>64</v>
      </c>
      <c r="W58" s="83" t="s">
        <v>64</v>
      </c>
      <c r="X58" s="83" t="s">
        <v>64</v>
      </c>
      <c r="Y58" s="83" t="s">
        <v>64</v>
      </c>
      <c r="Z58" s="83" t="s">
        <v>66</v>
      </c>
      <c r="AA58" s="83" t="s">
        <v>65</v>
      </c>
      <c r="AB58" s="83" t="s">
        <v>65</v>
      </c>
      <c r="AC58" s="83" t="s">
        <v>65</v>
      </c>
      <c r="AD58" s="83" t="s">
        <v>65</v>
      </c>
      <c r="AE58" s="83" t="s">
        <v>65</v>
      </c>
      <c r="AF58" s="83" t="s">
        <v>65</v>
      </c>
      <c r="AG58" s="83" t="s">
        <v>65</v>
      </c>
      <c r="AH58" s="83" t="s">
        <v>65</v>
      </c>
      <c r="AI58" s="83" t="s">
        <v>65</v>
      </c>
      <c r="AJ58" s="83" t="s">
        <v>65</v>
      </c>
      <c r="AK58" s="83" t="s">
        <v>65</v>
      </c>
      <c r="AL58" s="83" t="s">
        <v>65</v>
      </c>
      <c r="AM58" s="83" t="s">
        <v>65</v>
      </c>
      <c r="AN58" s="83" t="s">
        <v>65</v>
      </c>
      <c r="AO58" s="83" t="s">
        <v>65</v>
      </c>
      <c r="AP58" s="83" t="s">
        <v>85</v>
      </c>
      <c r="AQ58" s="83" t="s">
        <v>85</v>
      </c>
      <c r="AR58" s="83" t="s">
        <v>63</v>
      </c>
      <c r="AS58" s="83" t="s">
        <v>68</v>
      </c>
      <c r="AT58" s="83" t="s">
        <v>87</v>
      </c>
      <c r="AU58" s="83" t="s">
        <v>70</v>
      </c>
      <c r="AV58" s="83" t="s">
        <v>132</v>
      </c>
      <c r="AW58" s="83" t="s">
        <v>73</v>
      </c>
      <c r="AX58" s="83" t="s">
        <v>73</v>
      </c>
      <c r="AY58" s="83" t="s">
        <v>72</v>
      </c>
      <c r="AZ58" s="83" t="s">
        <v>72</v>
      </c>
      <c r="BA58" s="83" t="s">
        <v>73</v>
      </c>
      <c r="BB58" s="83" t="s">
        <v>73</v>
      </c>
      <c r="BC58" s="83" t="s">
        <v>73</v>
      </c>
      <c r="BE58" s="83" t="s">
        <v>73</v>
      </c>
      <c r="BG58" s="76" t="s">
        <v>100</v>
      </c>
      <c r="BH58" s="76" t="s">
        <v>60</v>
      </c>
      <c r="BI58" s="76" t="s">
        <v>1414</v>
      </c>
      <c r="BJ58">
        <f t="shared" si="0"/>
        <v>15</v>
      </c>
      <c r="BK58">
        <f t="shared" si="1"/>
        <v>60</v>
      </c>
      <c r="BM58" s="86" t="str">
        <f>_xlfn.XLOOKUP(Form_Responses18111213[[#This Row],[Sekolah School (Cleansed)]],'Quality Check'!$B$11:$B$14,'Quality Check'!$C$11:$C$14,)</f>
        <v>Rural</v>
      </c>
      <c r="BN58" s="86" t="str">
        <f>_xlfn.XLOOKUP(Form_Responses18111213[[#This Row],[Sekolah School (Cleansed)]],'Quality Check'!$B$11:$B$14,'Quality Check'!$D$11:$D$14,)</f>
        <v>Intervention Group (IG)</v>
      </c>
      <c r="BO58" s="87" t="str">
        <f>_xlfn.XLOOKUP(AS58,'Cleansing - Toothpaste Brand'!A:A,'Cleansing - Toothpaste Brand'!B:B,)</f>
        <v>Colgate</v>
      </c>
      <c r="BP58" s="87"/>
      <c r="BQ5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58" s="86" t="str">
        <f>_xlfn.XLOOKUP(AP58,'Cleansing - Response'!E:E,'Cleansing - Response'!F:F,)</f>
        <v>2 days and more</v>
      </c>
      <c r="BS58" s="86"/>
      <c r="BT58" s="86" t="str">
        <f>_xlfn.XLOOKUP(AQ58,'Cleansing - Response'!E:E,'Cleansing - Response'!F:F,)</f>
        <v>2 days and more</v>
      </c>
      <c r="BU58" s="86"/>
      <c r="BV58" s="86" t="str">
        <f t="shared" si="2"/>
        <v>Ya / Yes</v>
      </c>
      <c r="BW58" s="86" t="str">
        <f>_xlfn.XLOOKUP(AT58,'Cleansing - Response'!E:E,'Cleansing - Response'!F:F,)</f>
        <v>Always</v>
      </c>
      <c r="BX58" s="86" t="str">
        <f>_xlfn.XLOOKUP(AU58,'Cleansing - Response'!H:H,'Cleansing - Response'!I:I,)</f>
        <v>Sometimes / When in need</v>
      </c>
      <c r="BY58" s="86" t="str">
        <f>_xlfn.XLOOKUP(AV58,'Cleansing - Response'!K:K,'Cleansing - Response'!L:L,)</f>
        <v>Up to 1 time a day</v>
      </c>
      <c r="BZ58" s="86" t="str">
        <f>_xlfn.XLOOKUP(AW58,'Cleansing - Response'!$N:$N,'Cleansing - Response'!$O:$O,)</f>
        <v>No</v>
      </c>
      <c r="CA58" s="86" t="str">
        <f>_xlfn.XLOOKUP(AX58,'Cleansing - Response'!$N:$N,'Cleansing - Response'!$O:$O,)</f>
        <v>No</v>
      </c>
      <c r="CB58" s="86" t="str">
        <f>_xlfn.XLOOKUP(AY58,'Cleansing - Response'!$N:$N,'Cleansing - Response'!$O:$O,)</f>
        <v>Yes / Sometimes</v>
      </c>
      <c r="CC58" s="86" t="str">
        <f>_xlfn.XLOOKUP(AZ58,'Cleansing - Response'!$N:$N,'Cleansing - Response'!$O:$O,)</f>
        <v>Yes / Sometimes</v>
      </c>
      <c r="CD58" s="86" t="str">
        <f>_xlfn.XLOOKUP(BA58,'Cleansing - Response'!$N:$N,'Cleansing - Response'!$O:$O,)</f>
        <v>No</v>
      </c>
      <c r="CE58" s="86" t="str">
        <f>_xlfn.XLOOKUP(BB58,'Cleansing - Response'!$N:$N,'Cleansing - Response'!$O:$O,)</f>
        <v>No</v>
      </c>
      <c r="CF58" s="87" t="str">
        <f>IF(COUNTIF(Form_Responses18111213[[#This Row],[Answer - B7-1]:[Answer - B7-6]], "Yes / Sometimes") &gt; 4, "More than 4 times","Up to 4 times")</f>
        <v>Up to 4 times</v>
      </c>
    </row>
    <row r="59" spans="1:84" ht="13.2" x14ac:dyDescent="0.25">
      <c r="A59" s="82">
        <v>45569.498824108799</v>
      </c>
      <c r="B59" s="83" t="s">
        <v>245</v>
      </c>
      <c r="C59" s="84" t="s">
        <v>246</v>
      </c>
      <c r="D59" s="83">
        <v>7.14</v>
      </c>
      <c r="E59" s="83">
        <v>0.54</v>
      </c>
      <c r="F59" s="83" t="s">
        <v>60</v>
      </c>
      <c r="G59" s="83" t="s">
        <v>76</v>
      </c>
      <c r="H59" s="83" t="s">
        <v>62</v>
      </c>
      <c r="I59" s="83" t="s">
        <v>63</v>
      </c>
      <c r="J59" s="83" t="s">
        <v>64</v>
      </c>
      <c r="K59" s="83" t="s">
        <v>78</v>
      </c>
      <c r="L59" s="83" t="s">
        <v>64</v>
      </c>
      <c r="M59" s="83" t="s">
        <v>84</v>
      </c>
      <c r="N59" s="83" t="s">
        <v>64</v>
      </c>
      <c r="O59" s="83" t="s">
        <v>64</v>
      </c>
      <c r="P59" s="83" t="s">
        <v>84</v>
      </c>
      <c r="Q59" s="83" t="s">
        <v>64</v>
      </c>
      <c r="R59" s="83" t="s">
        <v>64</v>
      </c>
      <c r="S59" s="83" t="s">
        <v>64</v>
      </c>
      <c r="T59" s="83" t="s">
        <v>84</v>
      </c>
      <c r="U59" s="83" t="s">
        <v>84</v>
      </c>
      <c r="V59" s="83" t="s">
        <v>64</v>
      </c>
      <c r="W59" s="83" t="s">
        <v>64</v>
      </c>
      <c r="X59" s="83" t="s">
        <v>64</v>
      </c>
      <c r="Y59" s="83" t="s">
        <v>64</v>
      </c>
      <c r="Z59" s="83" t="s">
        <v>65</v>
      </c>
      <c r="AA59" s="83" t="s">
        <v>66</v>
      </c>
      <c r="AB59" s="83" t="s">
        <v>66</v>
      </c>
      <c r="AC59" s="83" t="s">
        <v>65</v>
      </c>
      <c r="AD59" s="83" t="s">
        <v>65</v>
      </c>
      <c r="AE59" s="83" t="s">
        <v>65</v>
      </c>
      <c r="AF59" s="83" t="s">
        <v>65</v>
      </c>
      <c r="AG59" s="83" t="s">
        <v>65</v>
      </c>
      <c r="AH59" s="83" t="s">
        <v>65</v>
      </c>
      <c r="AI59" s="83" t="s">
        <v>101</v>
      </c>
      <c r="AJ59" s="83" t="s">
        <v>65</v>
      </c>
      <c r="AK59" s="83" t="s">
        <v>65</v>
      </c>
      <c r="AL59" s="83" t="s">
        <v>65</v>
      </c>
      <c r="AM59" s="83" t="s">
        <v>65</v>
      </c>
      <c r="AN59" s="83" t="s">
        <v>66</v>
      </c>
      <c r="AO59" s="83" t="s">
        <v>66</v>
      </c>
      <c r="AP59" s="83" t="s">
        <v>67</v>
      </c>
      <c r="AQ59" s="83" t="s">
        <v>67</v>
      </c>
      <c r="AR59" s="83" t="s">
        <v>73</v>
      </c>
      <c r="AS59" s="83" t="s">
        <v>247</v>
      </c>
      <c r="AT59" s="83" t="s">
        <v>169</v>
      </c>
      <c r="AU59" s="83" t="s">
        <v>70</v>
      </c>
      <c r="AV59" s="83" t="s">
        <v>71</v>
      </c>
      <c r="AW59" s="83" t="s">
        <v>73</v>
      </c>
      <c r="AX59" s="83" t="s">
        <v>73</v>
      </c>
      <c r="AY59" s="83" t="s">
        <v>63</v>
      </c>
      <c r="AZ59" s="83" t="s">
        <v>73</v>
      </c>
      <c r="BA59" s="83" t="s">
        <v>63</v>
      </c>
      <c r="BB59" s="83" t="s">
        <v>73</v>
      </c>
      <c r="BC59" s="83" t="s">
        <v>73</v>
      </c>
      <c r="BE59" s="83" t="s">
        <v>73</v>
      </c>
      <c r="BG59" s="76" t="s">
        <v>100</v>
      </c>
      <c r="BH59" s="76" t="s">
        <v>60</v>
      </c>
      <c r="BI59" s="76" t="s">
        <v>1414</v>
      </c>
      <c r="BJ59">
        <f t="shared" si="0"/>
        <v>11</v>
      </c>
      <c r="BK59">
        <f t="shared" si="1"/>
        <v>60</v>
      </c>
      <c r="BM59" s="86" t="str">
        <f>_xlfn.XLOOKUP(Form_Responses18111213[[#This Row],[Sekolah School (Cleansed)]],'Quality Check'!$B$11:$B$14,'Quality Check'!$C$11:$C$14,)</f>
        <v>Rural</v>
      </c>
      <c r="BN59" s="86" t="str">
        <f>_xlfn.XLOOKUP(Form_Responses18111213[[#This Row],[Sekolah School (Cleansed)]],'Quality Check'!$B$11:$B$14,'Quality Check'!$D$11:$D$14,)</f>
        <v>Intervention Group (IG)</v>
      </c>
      <c r="BO59" s="87" t="str">
        <f>_xlfn.XLOOKUP(AS59,'Cleansing - Toothpaste Brand'!A:A,'Cleansing - Toothpaste Brand'!B:B,)</f>
        <v>Sensodyne</v>
      </c>
      <c r="BP59" s="87"/>
      <c r="BQ5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59" s="86" t="str">
        <f>_xlfn.XLOOKUP(AP59,'Cleansing - Response'!E:E,'Cleansing - Response'!F:F,)</f>
        <v>2 days and more</v>
      </c>
      <c r="BS59" s="86"/>
      <c r="BT59" s="86" t="str">
        <f>_xlfn.XLOOKUP(AQ59,'Cleansing - Response'!E:E,'Cleansing - Response'!F:F,)</f>
        <v>2 days and more</v>
      </c>
      <c r="BU59" s="86"/>
      <c r="BV59" s="86" t="str">
        <f t="shared" si="2"/>
        <v>Tidak / No</v>
      </c>
      <c r="BW59" s="86" t="str">
        <f>_xlfn.XLOOKUP(AT59,'Cleansing - Response'!E:E,'Cleansing - Response'!F:F,)</f>
        <v>Rarely / Sometimes</v>
      </c>
      <c r="BX59" s="86" t="str">
        <f>_xlfn.XLOOKUP(AU59,'Cleansing - Response'!H:H,'Cleansing - Response'!I:I,)</f>
        <v>Sometimes / When in need</v>
      </c>
      <c r="BY59" s="86" t="str">
        <f>_xlfn.XLOOKUP(AV59,'Cleansing - Response'!K:K,'Cleansing - Response'!L:L,)</f>
        <v>Up to 1 time a day</v>
      </c>
      <c r="BZ59" s="86" t="str">
        <f>_xlfn.XLOOKUP(AW59,'Cleansing - Response'!$N:$N,'Cleansing - Response'!$O:$O,)</f>
        <v>No</v>
      </c>
      <c r="CA59" s="86" t="str">
        <f>_xlfn.XLOOKUP(AX59,'Cleansing - Response'!$N:$N,'Cleansing - Response'!$O:$O,)</f>
        <v>No</v>
      </c>
      <c r="CB59" s="86" t="str">
        <f>_xlfn.XLOOKUP(AY59,'Cleansing - Response'!$N:$N,'Cleansing - Response'!$O:$O,)</f>
        <v>Yes / Sometimes</v>
      </c>
      <c r="CC59" s="86" t="str">
        <f>_xlfn.XLOOKUP(AZ59,'Cleansing - Response'!$N:$N,'Cleansing - Response'!$O:$O,)</f>
        <v>No</v>
      </c>
      <c r="CD59" s="86" t="str">
        <f>_xlfn.XLOOKUP(BA59,'Cleansing - Response'!$N:$N,'Cleansing - Response'!$O:$O,)</f>
        <v>Yes / Sometimes</v>
      </c>
      <c r="CE59" s="86" t="str">
        <f>_xlfn.XLOOKUP(BB59,'Cleansing - Response'!$N:$N,'Cleansing - Response'!$O:$O,)</f>
        <v>No</v>
      </c>
      <c r="CF59" s="87" t="str">
        <f>IF(COUNTIF(Form_Responses18111213[[#This Row],[Answer - B7-1]:[Answer - B7-6]], "Yes / Sometimes") &gt; 4, "More than 4 times","Up to 4 times")</f>
        <v>Up to 4 times</v>
      </c>
    </row>
    <row r="60" spans="1:84" ht="13.2" x14ac:dyDescent="0.25">
      <c r="A60" s="82">
        <v>45569.501395266205</v>
      </c>
      <c r="B60" s="83" t="s">
        <v>248</v>
      </c>
      <c r="C60" s="84" t="s">
        <v>249</v>
      </c>
      <c r="D60" s="83">
        <v>100</v>
      </c>
      <c r="E60" s="83">
        <v>0.75</v>
      </c>
      <c r="F60" s="83" t="s">
        <v>60</v>
      </c>
      <c r="G60" s="83" t="s">
        <v>76</v>
      </c>
      <c r="H60" s="83" t="s">
        <v>100</v>
      </c>
      <c r="I60" s="83" t="s">
        <v>73</v>
      </c>
      <c r="J60" s="83" t="s">
        <v>64</v>
      </c>
      <c r="K60" s="83" t="s">
        <v>64</v>
      </c>
      <c r="L60" s="83" t="s">
        <v>64</v>
      </c>
      <c r="M60" s="83" t="s">
        <v>84</v>
      </c>
      <c r="N60" s="83" t="s">
        <v>64</v>
      </c>
      <c r="O60" s="83" t="s">
        <v>64</v>
      </c>
      <c r="P60" s="83" t="s">
        <v>84</v>
      </c>
      <c r="Q60" s="83" t="s">
        <v>64</v>
      </c>
      <c r="R60" s="83" t="s">
        <v>64</v>
      </c>
      <c r="S60" s="83" t="s">
        <v>64</v>
      </c>
      <c r="T60" s="83" t="s">
        <v>64</v>
      </c>
      <c r="U60" s="83" t="s">
        <v>84</v>
      </c>
      <c r="V60" s="83" t="s">
        <v>64</v>
      </c>
      <c r="W60" s="83" t="s">
        <v>64</v>
      </c>
      <c r="X60" s="83" t="s">
        <v>64</v>
      </c>
      <c r="Y60" s="83" t="s">
        <v>64</v>
      </c>
      <c r="Z60" s="83" t="s">
        <v>65</v>
      </c>
      <c r="AA60" s="83" t="s">
        <v>65</v>
      </c>
      <c r="AB60" s="83" t="s">
        <v>66</v>
      </c>
      <c r="AC60" s="83" t="s">
        <v>65</v>
      </c>
      <c r="AD60" s="83" t="s">
        <v>66</v>
      </c>
      <c r="AE60" s="83" t="s">
        <v>65</v>
      </c>
      <c r="AF60" s="83" t="s">
        <v>66</v>
      </c>
      <c r="AG60" s="83" t="s">
        <v>65</v>
      </c>
      <c r="AH60" s="83" t="s">
        <v>65</v>
      </c>
      <c r="AI60" s="83" t="s">
        <v>79</v>
      </c>
      <c r="AJ60" s="83" t="s">
        <v>65</v>
      </c>
      <c r="AK60" s="83" t="s">
        <v>65</v>
      </c>
      <c r="AL60" s="83" t="s">
        <v>65</v>
      </c>
      <c r="AM60" s="83" t="s">
        <v>65</v>
      </c>
      <c r="AN60" s="83" t="s">
        <v>79</v>
      </c>
      <c r="AO60" s="83" t="s">
        <v>66</v>
      </c>
      <c r="AP60" s="83" t="s">
        <v>85</v>
      </c>
      <c r="AQ60" s="83" t="s">
        <v>85</v>
      </c>
      <c r="AR60" s="83" t="s">
        <v>86</v>
      </c>
      <c r="AS60" s="83" t="s">
        <v>81</v>
      </c>
      <c r="AT60" s="83" t="s">
        <v>69</v>
      </c>
      <c r="AU60" s="83" t="s">
        <v>93</v>
      </c>
      <c r="AV60" s="83" t="s">
        <v>71</v>
      </c>
      <c r="AW60" s="83" t="s">
        <v>63</v>
      </c>
      <c r="AX60" s="83" t="s">
        <v>72</v>
      </c>
      <c r="AY60" s="83" t="s">
        <v>72</v>
      </c>
      <c r="AZ60" s="83" t="s">
        <v>72</v>
      </c>
      <c r="BA60" s="83" t="s">
        <v>63</v>
      </c>
      <c r="BB60" s="83" t="s">
        <v>72</v>
      </c>
      <c r="BC60" s="83" t="s">
        <v>73</v>
      </c>
      <c r="BE60" s="83" t="s">
        <v>73</v>
      </c>
      <c r="BG60" s="76" t="s">
        <v>100</v>
      </c>
      <c r="BH60" s="76" t="s">
        <v>60</v>
      </c>
      <c r="BI60" s="76" t="s">
        <v>1415</v>
      </c>
      <c r="BJ60">
        <f t="shared" si="0"/>
        <v>13</v>
      </c>
      <c r="BK60">
        <f t="shared" si="1"/>
        <v>57</v>
      </c>
      <c r="BM60" s="86" t="str">
        <f>_xlfn.XLOOKUP(Form_Responses18111213[[#This Row],[Sekolah School (Cleansed)]],'Quality Check'!$B$11:$B$14,'Quality Check'!$C$11:$C$14,)</f>
        <v>Rural</v>
      </c>
      <c r="BN60" s="86" t="str">
        <f>_xlfn.XLOOKUP(Form_Responses18111213[[#This Row],[Sekolah School (Cleansed)]],'Quality Check'!$B$11:$B$14,'Quality Check'!$D$11:$D$14,)</f>
        <v>Intervention Group (IG)</v>
      </c>
      <c r="BO60" s="87" t="str">
        <f>_xlfn.XLOOKUP(AS60,'Cleansing - Toothpaste Brand'!A:A,'Cleansing - Toothpaste Brand'!B:B,)</f>
        <v>Colgate</v>
      </c>
      <c r="BP60" s="87"/>
      <c r="BQ6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60" s="86" t="str">
        <f>_xlfn.XLOOKUP(AP60,'Cleansing - Response'!E:E,'Cleansing - Response'!F:F,)</f>
        <v>2 days and more</v>
      </c>
      <c r="BS60" s="86"/>
      <c r="BT60" s="86" t="str">
        <f>_xlfn.XLOOKUP(AQ60,'Cleansing - Response'!E:E,'Cleansing - Response'!F:F,)</f>
        <v>2 days and more</v>
      </c>
      <c r="BU60" s="86"/>
      <c r="BV60" s="86" t="str">
        <f t="shared" si="2"/>
        <v>Ya / Yes</v>
      </c>
      <c r="BW60" s="86" t="str">
        <f>_xlfn.XLOOKUP(AT60,'Cleansing - Response'!E:E,'Cleansing - Response'!F:F,)</f>
        <v>Rarely / Sometimes</v>
      </c>
      <c r="BX60" s="86" t="str">
        <f>_xlfn.XLOOKUP(AU60,'Cleansing - Response'!H:H,'Cleansing - Response'!I:I,)</f>
        <v>Not using dental floss</v>
      </c>
      <c r="BY60" s="86" t="str">
        <f>_xlfn.XLOOKUP(AV60,'Cleansing - Response'!K:K,'Cleansing - Response'!L:L,)</f>
        <v>Up to 1 time a day</v>
      </c>
      <c r="BZ60" s="86" t="str">
        <f>_xlfn.XLOOKUP(AW60,'Cleansing - Response'!$N:$N,'Cleansing - Response'!$O:$O,)</f>
        <v>Yes / Sometimes</v>
      </c>
      <c r="CA60" s="86" t="str">
        <f>_xlfn.XLOOKUP(AX60,'Cleansing - Response'!$N:$N,'Cleansing - Response'!$O:$O,)</f>
        <v>Yes / Sometimes</v>
      </c>
      <c r="CB60" s="86" t="str">
        <f>_xlfn.XLOOKUP(AY60,'Cleansing - Response'!$N:$N,'Cleansing - Response'!$O:$O,)</f>
        <v>Yes / Sometimes</v>
      </c>
      <c r="CC60" s="86" t="str">
        <f>_xlfn.XLOOKUP(AZ60,'Cleansing - Response'!$N:$N,'Cleansing - Response'!$O:$O,)</f>
        <v>Yes / Sometimes</v>
      </c>
      <c r="CD60" s="86" t="str">
        <f>_xlfn.XLOOKUP(BA60,'Cleansing - Response'!$N:$N,'Cleansing - Response'!$O:$O,)</f>
        <v>Yes / Sometimes</v>
      </c>
      <c r="CE60" s="86" t="str">
        <f>_xlfn.XLOOKUP(BB60,'Cleansing - Response'!$N:$N,'Cleansing - Response'!$O:$O,)</f>
        <v>Yes / Sometimes</v>
      </c>
      <c r="CF60" s="87" t="str">
        <f>IF(COUNTIF(Form_Responses18111213[[#This Row],[Answer - B7-1]:[Answer - B7-6]], "Yes / Sometimes") &gt; 4, "More than 4 times","Up to 4 times")</f>
        <v>More than 4 times</v>
      </c>
    </row>
    <row r="61" spans="1:84" ht="13.2" x14ac:dyDescent="0.25">
      <c r="A61" s="82">
        <v>45569.501503726853</v>
      </c>
      <c r="B61" s="83" t="s">
        <v>250</v>
      </c>
      <c r="C61" s="84" t="s">
        <v>251</v>
      </c>
      <c r="D61" s="83">
        <v>31.25</v>
      </c>
      <c r="E61" s="83">
        <v>0.17</v>
      </c>
      <c r="F61" s="83" t="s">
        <v>60</v>
      </c>
      <c r="G61" s="83" t="s">
        <v>76</v>
      </c>
      <c r="H61" s="83" t="s">
        <v>62</v>
      </c>
      <c r="I61" s="83" t="s">
        <v>63</v>
      </c>
      <c r="J61" s="83" t="s">
        <v>64</v>
      </c>
      <c r="K61" s="83" t="s">
        <v>64</v>
      </c>
      <c r="L61" s="83" t="s">
        <v>64</v>
      </c>
      <c r="M61" s="83" t="s">
        <v>64</v>
      </c>
      <c r="N61" s="83" t="s">
        <v>64</v>
      </c>
      <c r="O61" s="83" t="s">
        <v>64</v>
      </c>
      <c r="P61" s="83" t="s">
        <v>64</v>
      </c>
      <c r="Q61" s="83" t="s">
        <v>64</v>
      </c>
      <c r="R61" s="83" t="s">
        <v>64</v>
      </c>
      <c r="S61" s="83" t="s">
        <v>78</v>
      </c>
      <c r="T61" s="83" t="s">
        <v>64</v>
      </c>
      <c r="U61" s="83" t="s">
        <v>64</v>
      </c>
      <c r="V61" s="83" t="s">
        <v>64</v>
      </c>
      <c r="W61" s="83" t="s">
        <v>78</v>
      </c>
      <c r="X61" s="83" t="s">
        <v>64</v>
      </c>
      <c r="Y61" s="83" t="s">
        <v>64</v>
      </c>
      <c r="Z61" s="83" t="s">
        <v>65</v>
      </c>
      <c r="AA61" s="83" t="s">
        <v>65</v>
      </c>
      <c r="AB61" s="83" t="s">
        <v>66</v>
      </c>
      <c r="AC61" s="83" t="s">
        <v>66</v>
      </c>
      <c r="AD61" s="83" t="s">
        <v>66</v>
      </c>
      <c r="AE61" s="83" t="s">
        <v>66</v>
      </c>
      <c r="AF61" s="83" t="s">
        <v>66</v>
      </c>
      <c r="AG61" s="83" t="s">
        <v>65</v>
      </c>
      <c r="AH61" s="83" t="s">
        <v>65</v>
      </c>
      <c r="AI61" s="83" t="s">
        <v>79</v>
      </c>
      <c r="AJ61" s="83" t="s">
        <v>65</v>
      </c>
      <c r="AK61" s="83" t="s">
        <v>65</v>
      </c>
      <c r="AL61" s="83" t="s">
        <v>66</v>
      </c>
      <c r="AM61" s="83" t="s">
        <v>65</v>
      </c>
      <c r="AN61" s="83" t="s">
        <v>66</v>
      </c>
      <c r="AO61" s="83" t="s">
        <v>65</v>
      </c>
      <c r="AP61" s="83" t="s">
        <v>67</v>
      </c>
      <c r="AQ61" s="83" t="s">
        <v>67</v>
      </c>
      <c r="AR61" s="83" t="s">
        <v>63</v>
      </c>
      <c r="AS61" s="83" t="s">
        <v>252</v>
      </c>
      <c r="AT61" s="83" t="s">
        <v>69</v>
      </c>
      <c r="AU61" s="83" t="s">
        <v>67</v>
      </c>
      <c r="AV61" s="83" t="s">
        <v>132</v>
      </c>
      <c r="AW61" s="83" t="s">
        <v>73</v>
      </c>
      <c r="AX61" s="83" t="s">
        <v>73</v>
      </c>
      <c r="AY61" s="83" t="s">
        <v>72</v>
      </c>
      <c r="AZ61" s="83" t="s">
        <v>72</v>
      </c>
      <c r="BA61" s="83" t="s">
        <v>73</v>
      </c>
      <c r="BB61" s="83" t="s">
        <v>73</v>
      </c>
      <c r="BC61" s="83" t="s">
        <v>73</v>
      </c>
      <c r="BE61" s="83" t="s">
        <v>73</v>
      </c>
      <c r="BG61" s="76" t="s">
        <v>100</v>
      </c>
      <c r="BH61" s="76" t="s">
        <v>60</v>
      </c>
      <c r="BI61" s="76" t="s">
        <v>1414</v>
      </c>
      <c r="BJ61">
        <f t="shared" si="0"/>
        <v>13</v>
      </c>
      <c r="BK61">
        <f t="shared" si="1"/>
        <v>56</v>
      </c>
      <c r="BM61" s="86" t="str">
        <f>_xlfn.XLOOKUP(Form_Responses18111213[[#This Row],[Sekolah School (Cleansed)]],'Quality Check'!$B$11:$B$14,'Quality Check'!$C$11:$C$14,)</f>
        <v>Rural</v>
      </c>
      <c r="BN61" s="86" t="str">
        <f>_xlfn.XLOOKUP(Form_Responses18111213[[#This Row],[Sekolah School (Cleansed)]],'Quality Check'!$B$11:$B$14,'Quality Check'!$D$11:$D$14,)</f>
        <v>Intervention Group (IG)</v>
      </c>
      <c r="BO61" s="87" t="str">
        <f>_xlfn.XLOOKUP(AS61,'Cleansing - Toothpaste Brand'!A:A,'Cleansing - Toothpaste Brand'!B:B,)</f>
        <v>Safi</v>
      </c>
      <c r="BP61" s="87"/>
      <c r="BQ6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61" s="86" t="str">
        <f>_xlfn.XLOOKUP(AP61,'Cleansing - Response'!E:E,'Cleansing - Response'!F:F,)</f>
        <v>2 days and more</v>
      </c>
      <c r="BS61" s="86"/>
      <c r="BT61" s="86" t="str">
        <f>_xlfn.XLOOKUP(AQ61,'Cleansing - Response'!E:E,'Cleansing - Response'!F:F,)</f>
        <v>2 days and more</v>
      </c>
      <c r="BU61" s="86"/>
      <c r="BV61" s="86" t="str">
        <f t="shared" si="2"/>
        <v>Ya / Yes</v>
      </c>
      <c r="BW61" s="86" t="str">
        <f>_xlfn.XLOOKUP(AT61,'Cleansing - Response'!E:E,'Cleansing - Response'!F:F,)</f>
        <v>Rarely / Sometimes</v>
      </c>
      <c r="BX61" s="86" t="str">
        <f>_xlfn.XLOOKUP(AU61,'Cleansing - Response'!H:H,'Cleansing - Response'!I:I,)</f>
        <v>Using dental floss at least once</v>
      </c>
      <c r="BY61" s="86" t="str">
        <f>_xlfn.XLOOKUP(AV61,'Cleansing - Response'!K:K,'Cleansing - Response'!L:L,)</f>
        <v>Up to 1 time a day</v>
      </c>
      <c r="BZ61" s="86" t="str">
        <f>_xlfn.XLOOKUP(AW61,'Cleansing - Response'!$N:$N,'Cleansing - Response'!$O:$O,)</f>
        <v>No</v>
      </c>
      <c r="CA61" s="86" t="str">
        <f>_xlfn.XLOOKUP(AX61,'Cleansing - Response'!$N:$N,'Cleansing - Response'!$O:$O,)</f>
        <v>No</v>
      </c>
      <c r="CB61" s="86" t="str">
        <f>_xlfn.XLOOKUP(AY61,'Cleansing - Response'!$N:$N,'Cleansing - Response'!$O:$O,)</f>
        <v>Yes / Sometimes</v>
      </c>
      <c r="CC61" s="86" t="str">
        <f>_xlfn.XLOOKUP(AZ61,'Cleansing - Response'!$N:$N,'Cleansing - Response'!$O:$O,)</f>
        <v>Yes / Sometimes</v>
      </c>
      <c r="CD61" s="86" t="str">
        <f>_xlfn.XLOOKUP(BA61,'Cleansing - Response'!$N:$N,'Cleansing - Response'!$O:$O,)</f>
        <v>No</v>
      </c>
      <c r="CE61" s="86" t="str">
        <f>_xlfn.XLOOKUP(BB61,'Cleansing - Response'!$N:$N,'Cleansing - Response'!$O:$O,)</f>
        <v>No</v>
      </c>
      <c r="CF61" s="87" t="str">
        <f>IF(COUNTIF(Form_Responses18111213[[#This Row],[Answer - B7-1]:[Answer - B7-6]], "Yes / Sometimes") &gt; 4, "More than 4 times","Up to 4 times")</f>
        <v>Up to 4 times</v>
      </c>
    </row>
    <row r="62" spans="1:84" ht="13.2" x14ac:dyDescent="0.25">
      <c r="A62" s="82">
        <v>45569.502187199076</v>
      </c>
      <c r="B62" s="83" t="s">
        <v>253</v>
      </c>
      <c r="C62" s="84" t="s">
        <v>254</v>
      </c>
      <c r="D62" s="83">
        <v>37.5</v>
      </c>
      <c r="E62" s="83">
        <v>0.54</v>
      </c>
      <c r="F62" s="83" t="s">
        <v>60</v>
      </c>
      <c r="G62" s="83" t="s">
        <v>76</v>
      </c>
      <c r="H62" s="83" t="s">
        <v>100</v>
      </c>
      <c r="I62" s="83" t="s">
        <v>63</v>
      </c>
      <c r="J62" s="83" t="s">
        <v>64</v>
      </c>
      <c r="K62" s="83" t="s">
        <v>64</v>
      </c>
      <c r="L62" s="83" t="s">
        <v>64</v>
      </c>
      <c r="M62" s="83" t="s">
        <v>64</v>
      </c>
      <c r="N62" s="83" t="s">
        <v>64</v>
      </c>
      <c r="O62" s="83" t="s">
        <v>64</v>
      </c>
      <c r="P62" s="83" t="s">
        <v>84</v>
      </c>
      <c r="Q62" s="83" t="s">
        <v>64</v>
      </c>
      <c r="R62" s="83" t="s">
        <v>64</v>
      </c>
      <c r="S62" s="83" t="s">
        <v>78</v>
      </c>
      <c r="T62" s="83" t="s">
        <v>64</v>
      </c>
      <c r="U62" s="83" t="s">
        <v>64</v>
      </c>
      <c r="V62" s="83" t="s">
        <v>64</v>
      </c>
      <c r="W62" s="83" t="s">
        <v>64</v>
      </c>
      <c r="X62" s="83" t="s">
        <v>64</v>
      </c>
      <c r="Y62" s="83" t="s">
        <v>64</v>
      </c>
      <c r="Z62" s="83" t="s">
        <v>65</v>
      </c>
      <c r="AA62" s="83" t="s">
        <v>66</v>
      </c>
      <c r="AB62" s="83" t="s">
        <v>66</v>
      </c>
      <c r="AC62" s="83" t="s">
        <v>66</v>
      </c>
      <c r="AD62" s="83" t="s">
        <v>66</v>
      </c>
      <c r="AE62" s="83" t="s">
        <v>65</v>
      </c>
      <c r="AF62" s="83" t="s">
        <v>66</v>
      </c>
      <c r="AG62" s="83" t="s">
        <v>66</v>
      </c>
      <c r="AH62" s="83" t="s">
        <v>65</v>
      </c>
      <c r="AI62" s="83" t="s">
        <v>79</v>
      </c>
      <c r="AJ62" s="83" t="s">
        <v>65</v>
      </c>
      <c r="AK62" s="83" t="s">
        <v>66</v>
      </c>
      <c r="AL62" s="83" t="s">
        <v>66</v>
      </c>
      <c r="AM62" s="83" t="s">
        <v>65</v>
      </c>
      <c r="AN62" s="83" t="s">
        <v>79</v>
      </c>
      <c r="AO62" s="83" t="s">
        <v>66</v>
      </c>
      <c r="AP62" s="83" t="s">
        <v>67</v>
      </c>
      <c r="AQ62" s="83" t="s">
        <v>85</v>
      </c>
      <c r="AR62" s="83" t="s">
        <v>63</v>
      </c>
      <c r="AS62" s="83" t="s">
        <v>115</v>
      </c>
      <c r="AT62" s="83" t="s">
        <v>69</v>
      </c>
      <c r="AU62" s="83" t="s">
        <v>93</v>
      </c>
      <c r="AV62" s="83" t="s">
        <v>71</v>
      </c>
      <c r="AW62" s="83" t="s">
        <v>63</v>
      </c>
      <c r="AX62" s="83" t="s">
        <v>63</v>
      </c>
      <c r="AY62" s="83" t="s">
        <v>73</v>
      </c>
      <c r="AZ62" s="83" t="s">
        <v>73</v>
      </c>
      <c r="BA62" s="83" t="s">
        <v>73</v>
      </c>
      <c r="BB62" s="83" t="s">
        <v>73</v>
      </c>
      <c r="BC62" s="83" t="s">
        <v>73</v>
      </c>
      <c r="BE62" s="83" t="s">
        <v>73</v>
      </c>
      <c r="BG62" s="76" t="s">
        <v>100</v>
      </c>
      <c r="BH62" s="76" t="s">
        <v>60</v>
      </c>
      <c r="BI62" s="76" t="s">
        <v>1414</v>
      </c>
      <c r="BJ62">
        <f t="shared" si="0"/>
        <v>13</v>
      </c>
      <c r="BK62">
        <f t="shared" si="1"/>
        <v>52</v>
      </c>
      <c r="BM62" s="86" t="str">
        <f>_xlfn.XLOOKUP(Form_Responses18111213[[#This Row],[Sekolah School (Cleansed)]],'Quality Check'!$B$11:$B$14,'Quality Check'!$C$11:$C$14,)</f>
        <v>Rural</v>
      </c>
      <c r="BN62" s="86" t="str">
        <f>_xlfn.XLOOKUP(Form_Responses18111213[[#This Row],[Sekolah School (Cleansed)]],'Quality Check'!$B$11:$B$14,'Quality Check'!$D$11:$D$14,)</f>
        <v>Intervention Group (IG)</v>
      </c>
      <c r="BO62" s="87" t="str">
        <f>_xlfn.XLOOKUP(AS62,'Cleansing - Toothpaste Brand'!A:A,'Cleansing - Toothpaste Brand'!B:B,)</f>
        <v>Darlie</v>
      </c>
      <c r="BP62" s="87"/>
      <c r="BQ6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62" s="86" t="str">
        <f>_xlfn.XLOOKUP(AP62,'Cleansing - Response'!E:E,'Cleansing - Response'!F:F,)</f>
        <v>2 days and more</v>
      </c>
      <c r="BS62" s="86"/>
      <c r="BT62" s="86" t="str">
        <f>_xlfn.XLOOKUP(AQ62,'Cleansing - Response'!E:E,'Cleansing - Response'!F:F,)</f>
        <v>2 days and more</v>
      </c>
      <c r="BU62" s="86"/>
      <c r="BV62" s="86" t="str">
        <f t="shared" si="2"/>
        <v>Ya / Yes</v>
      </c>
      <c r="BW62" s="86" t="str">
        <f>_xlfn.XLOOKUP(AT62,'Cleansing - Response'!E:E,'Cleansing - Response'!F:F,)</f>
        <v>Rarely / Sometimes</v>
      </c>
      <c r="BX62" s="86" t="str">
        <f>_xlfn.XLOOKUP(AU62,'Cleansing - Response'!H:H,'Cleansing - Response'!I:I,)</f>
        <v>Not using dental floss</v>
      </c>
      <c r="BY62" s="86" t="str">
        <f>_xlfn.XLOOKUP(AV62,'Cleansing - Response'!K:K,'Cleansing - Response'!L:L,)</f>
        <v>Up to 1 time a day</v>
      </c>
      <c r="BZ62" s="86" t="str">
        <f>_xlfn.XLOOKUP(AW62,'Cleansing - Response'!$N:$N,'Cleansing - Response'!$O:$O,)</f>
        <v>Yes / Sometimes</v>
      </c>
      <c r="CA62" s="86" t="str">
        <f>_xlfn.XLOOKUP(AX62,'Cleansing - Response'!$N:$N,'Cleansing - Response'!$O:$O,)</f>
        <v>Yes / Sometimes</v>
      </c>
      <c r="CB62" s="86" t="str">
        <f>_xlfn.XLOOKUP(AY62,'Cleansing - Response'!$N:$N,'Cleansing - Response'!$O:$O,)</f>
        <v>No</v>
      </c>
      <c r="CC62" s="86" t="str">
        <f>_xlfn.XLOOKUP(AZ62,'Cleansing - Response'!$N:$N,'Cleansing - Response'!$O:$O,)</f>
        <v>No</v>
      </c>
      <c r="CD62" s="86" t="str">
        <f>_xlfn.XLOOKUP(BA62,'Cleansing - Response'!$N:$N,'Cleansing - Response'!$O:$O,)</f>
        <v>No</v>
      </c>
      <c r="CE62" s="86" t="str">
        <f>_xlfn.XLOOKUP(BB62,'Cleansing - Response'!$N:$N,'Cleansing - Response'!$O:$O,)</f>
        <v>No</v>
      </c>
      <c r="CF62" s="87" t="str">
        <f>IF(COUNTIF(Form_Responses18111213[[#This Row],[Answer - B7-1]:[Answer - B7-6]], "Yes / Sometimes") &gt; 4, "More than 4 times","Up to 4 times")</f>
        <v>Up to 4 times</v>
      </c>
    </row>
    <row r="63" spans="1:84" ht="13.2" x14ac:dyDescent="0.25">
      <c r="A63" s="82">
        <v>45569.503389965277</v>
      </c>
      <c r="B63" s="83" t="s">
        <v>255</v>
      </c>
      <c r="C63" s="84" t="s">
        <v>256</v>
      </c>
      <c r="D63" s="83">
        <v>28.57</v>
      </c>
      <c r="E63" s="83">
        <v>0.17</v>
      </c>
      <c r="F63" s="83" t="s">
        <v>60</v>
      </c>
      <c r="G63" s="83" t="s">
        <v>76</v>
      </c>
      <c r="H63" s="83" t="s">
        <v>100</v>
      </c>
      <c r="I63" s="83" t="s">
        <v>63</v>
      </c>
      <c r="J63" s="83" t="s">
        <v>78</v>
      </c>
      <c r="K63" s="83" t="s">
        <v>78</v>
      </c>
      <c r="L63" s="83" t="s">
        <v>64</v>
      </c>
      <c r="M63" s="83" t="s">
        <v>64</v>
      </c>
      <c r="N63" s="83" t="s">
        <v>64</v>
      </c>
      <c r="O63" s="83" t="s">
        <v>64</v>
      </c>
      <c r="P63" s="83" t="s">
        <v>84</v>
      </c>
      <c r="Q63" s="83" t="s">
        <v>84</v>
      </c>
      <c r="R63" s="83" t="s">
        <v>64</v>
      </c>
      <c r="S63" s="83" t="s">
        <v>78</v>
      </c>
      <c r="T63" s="83" t="s">
        <v>64</v>
      </c>
      <c r="U63" s="83" t="s">
        <v>64</v>
      </c>
      <c r="V63" s="83" t="s">
        <v>84</v>
      </c>
      <c r="W63" s="83" t="s">
        <v>64</v>
      </c>
      <c r="X63" s="83" t="s">
        <v>84</v>
      </c>
      <c r="Y63" s="83" t="s">
        <v>64</v>
      </c>
      <c r="Z63" s="83" t="s">
        <v>66</v>
      </c>
      <c r="AA63" s="83" t="s">
        <v>65</v>
      </c>
      <c r="AB63" s="83" t="s">
        <v>66</v>
      </c>
      <c r="AC63" s="83" t="s">
        <v>65</v>
      </c>
      <c r="AD63" s="83" t="s">
        <v>65</v>
      </c>
      <c r="AE63" s="83" t="s">
        <v>65</v>
      </c>
      <c r="AF63" s="83" t="s">
        <v>66</v>
      </c>
      <c r="AG63" s="83" t="s">
        <v>65</v>
      </c>
      <c r="AH63" s="83" t="s">
        <v>65</v>
      </c>
      <c r="AI63" s="83" t="s">
        <v>101</v>
      </c>
      <c r="AJ63" s="83" t="s">
        <v>65</v>
      </c>
      <c r="AK63" s="83" t="s">
        <v>65</v>
      </c>
      <c r="AL63" s="83" t="s">
        <v>65</v>
      </c>
      <c r="AM63" s="83" t="s">
        <v>65</v>
      </c>
      <c r="AN63" s="83" t="s">
        <v>66</v>
      </c>
      <c r="AO63" s="83" t="s">
        <v>66</v>
      </c>
      <c r="AP63" s="83" t="s">
        <v>85</v>
      </c>
      <c r="AQ63" s="83" t="s">
        <v>85</v>
      </c>
      <c r="AR63" s="83" t="s">
        <v>86</v>
      </c>
      <c r="AS63" s="83" t="s">
        <v>68</v>
      </c>
      <c r="AT63" s="83" t="s">
        <v>69</v>
      </c>
      <c r="AU63" s="83" t="s">
        <v>70</v>
      </c>
      <c r="AV63" s="83" t="s">
        <v>132</v>
      </c>
      <c r="AW63" s="83" t="s">
        <v>73</v>
      </c>
      <c r="AX63" s="83" t="s">
        <v>73</v>
      </c>
      <c r="AY63" s="83" t="s">
        <v>63</v>
      </c>
      <c r="AZ63" s="83" t="s">
        <v>63</v>
      </c>
      <c r="BA63" s="83" t="s">
        <v>72</v>
      </c>
      <c r="BB63" s="83" t="s">
        <v>73</v>
      </c>
      <c r="BC63" s="83" t="s">
        <v>73</v>
      </c>
      <c r="BE63" s="83" t="s">
        <v>73</v>
      </c>
      <c r="BG63" s="76" t="s">
        <v>100</v>
      </c>
      <c r="BH63" s="76" t="s">
        <v>60</v>
      </c>
      <c r="BI63" s="76" t="s">
        <v>1414</v>
      </c>
      <c r="BJ63">
        <f t="shared" si="0"/>
        <v>8</v>
      </c>
      <c r="BK63">
        <f t="shared" si="1"/>
        <v>59</v>
      </c>
      <c r="BM63" s="86" t="str">
        <f>_xlfn.XLOOKUP(Form_Responses18111213[[#This Row],[Sekolah School (Cleansed)]],'Quality Check'!$B$11:$B$14,'Quality Check'!$C$11:$C$14,)</f>
        <v>Rural</v>
      </c>
      <c r="BN63" s="86" t="str">
        <f>_xlfn.XLOOKUP(Form_Responses18111213[[#This Row],[Sekolah School (Cleansed)]],'Quality Check'!$B$11:$B$14,'Quality Check'!$D$11:$D$14,)</f>
        <v>Intervention Group (IG)</v>
      </c>
      <c r="BO63" s="87" t="str">
        <f>_xlfn.XLOOKUP(AS63,'Cleansing - Toothpaste Brand'!A:A,'Cleansing - Toothpaste Brand'!B:B,)</f>
        <v>Colgate</v>
      </c>
      <c r="BP63" s="87"/>
      <c r="BQ6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63" s="86" t="str">
        <f>_xlfn.XLOOKUP(AP63,'Cleansing - Response'!E:E,'Cleansing - Response'!F:F,)</f>
        <v>2 days and more</v>
      </c>
      <c r="BS63" s="86"/>
      <c r="BT63" s="86" t="str">
        <f>_xlfn.XLOOKUP(AQ63,'Cleansing - Response'!E:E,'Cleansing - Response'!F:F,)</f>
        <v>2 days and more</v>
      </c>
      <c r="BU63" s="86"/>
      <c r="BV63" s="86" t="str">
        <f t="shared" si="2"/>
        <v>Ya / Yes</v>
      </c>
      <c r="BW63" s="86" t="str">
        <f>_xlfn.XLOOKUP(AT63,'Cleansing - Response'!E:E,'Cleansing - Response'!F:F,)</f>
        <v>Rarely / Sometimes</v>
      </c>
      <c r="BX63" s="86" t="str">
        <f>_xlfn.XLOOKUP(AU63,'Cleansing - Response'!H:H,'Cleansing - Response'!I:I,)</f>
        <v>Sometimes / When in need</v>
      </c>
      <c r="BY63" s="86" t="str">
        <f>_xlfn.XLOOKUP(AV63,'Cleansing - Response'!K:K,'Cleansing - Response'!L:L,)</f>
        <v>Up to 1 time a day</v>
      </c>
      <c r="BZ63" s="86" t="str">
        <f>_xlfn.XLOOKUP(AW63,'Cleansing - Response'!$N:$N,'Cleansing - Response'!$O:$O,)</f>
        <v>No</v>
      </c>
      <c r="CA63" s="86" t="str">
        <f>_xlfn.XLOOKUP(AX63,'Cleansing - Response'!$N:$N,'Cleansing - Response'!$O:$O,)</f>
        <v>No</v>
      </c>
      <c r="CB63" s="86" t="str">
        <f>_xlfn.XLOOKUP(AY63,'Cleansing - Response'!$N:$N,'Cleansing - Response'!$O:$O,)</f>
        <v>Yes / Sometimes</v>
      </c>
      <c r="CC63" s="86" t="str">
        <f>_xlfn.XLOOKUP(AZ63,'Cleansing - Response'!$N:$N,'Cleansing - Response'!$O:$O,)</f>
        <v>Yes / Sometimes</v>
      </c>
      <c r="CD63" s="86" t="str">
        <f>_xlfn.XLOOKUP(BA63,'Cleansing - Response'!$N:$N,'Cleansing - Response'!$O:$O,)</f>
        <v>Yes / Sometimes</v>
      </c>
      <c r="CE63" s="86" t="str">
        <f>_xlfn.XLOOKUP(BB63,'Cleansing - Response'!$N:$N,'Cleansing - Response'!$O:$O,)</f>
        <v>No</v>
      </c>
      <c r="CF63" s="87" t="str">
        <f>IF(COUNTIF(Form_Responses18111213[[#This Row],[Answer - B7-1]:[Answer - B7-6]], "Yes / Sometimes") &gt; 4, "More than 4 times","Up to 4 times")</f>
        <v>Up to 4 times</v>
      </c>
    </row>
    <row r="64" spans="1:84" ht="13.2" x14ac:dyDescent="0.25">
      <c r="A64" s="82">
        <v>45569.505584247687</v>
      </c>
      <c r="B64" s="83" t="s">
        <v>257</v>
      </c>
      <c r="C64" s="84" t="s">
        <v>258</v>
      </c>
      <c r="D64" s="83">
        <v>42.86</v>
      </c>
      <c r="E64" s="83">
        <v>0</v>
      </c>
      <c r="F64" s="83" t="s">
        <v>60</v>
      </c>
      <c r="G64" s="83" t="s">
        <v>76</v>
      </c>
      <c r="H64" s="83" t="s">
        <v>125</v>
      </c>
      <c r="I64" s="83" t="s">
        <v>63</v>
      </c>
      <c r="J64" s="83" t="s">
        <v>64</v>
      </c>
      <c r="K64" s="83" t="s">
        <v>64</v>
      </c>
      <c r="L64" s="83" t="s">
        <v>64</v>
      </c>
      <c r="M64" s="83" t="s">
        <v>84</v>
      </c>
      <c r="N64" s="83" t="s">
        <v>64</v>
      </c>
      <c r="O64" s="83" t="s">
        <v>64</v>
      </c>
      <c r="P64" s="83" t="s">
        <v>84</v>
      </c>
      <c r="Q64" s="83" t="s">
        <v>64</v>
      </c>
      <c r="R64" s="83" t="s">
        <v>64</v>
      </c>
      <c r="S64" s="83" t="s">
        <v>64</v>
      </c>
      <c r="T64" s="83" t="s">
        <v>64</v>
      </c>
      <c r="U64" s="83" t="s">
        <v>84</v>
      </c>
      <c r="V64" s="83" t="s">
        <v>64</v>
      </c>
      <c r="W64" s="83" t="s">
        <v>64</v>
      </c>
      <c r="X64" s="83" t="s">
        <v>84</v>
      </c>
      <c r="Y64" s="83" t="s">
        <v>64</v>
      </c>
      <c r="Z64" s="83" t="s">
        <v>66</v>
      </c>
      <c r="AA64" s="83" t="s">
        <v>65</v>
      </c>
      <c r="AB64" s="83" t="s">
        <v>66</v>
      </c>
      <c r="AC64" s="83" t="s">
        <v>65</v>
      </c>
      <c r="AD64" s="83" t="s">
        <v>65</v>
      </c>
      <c r="AE64" s="83" t="s">
        <v>65</v>
      </c>
      <c r="AF64" s="83" t="s">
        <v>65</v>
      </c>
      <c r="AG64" s="83" t="s">
        <v>66</v>
      </c>
      <c r="AH64" s="83" t="s">
        <v>65</v>
      </c>
      <c r="AI64" s="83" t="s">
        <v>101</v>
      </c>
      <c r="AJ64" s="83" t="s">
        <v>65</v>
      </c>
      <c r="AK64" s="83" t="s">
        <v>65</v>
      </c>
      <c r="AL64" s="83" t="s">
        <v>65</v>
      </c>
      <c r="AM64" s="83" t="s">
        <v>65</v>
      </c>
      <c r="AN64" s="83" t="s">
        <v>65</v>
      </c>
      <c r="AO64" s="83" t="s">
        <v>65</v>
      </c>
      <c r="AP64" s="83" t="s">
        <v>67</v>
      </c>
      <c r="AQ64" s="83" t="s">
        <v>67</v>
      </c>
      <c r="AR64" s="83" t="s">
        <v>86</v>
      </c>
      <c r="AS64" s="83" t="s">
        <v>259</v>
      </c>
      <c r="AT64" s="83" t="s">
        <v>87</v>
      </c>
      <c r="AU64" s="83" t="s">
        <v>85</v>
      </c>
      <c r="AV64" s="83" t="s">
        <v>80</v>
      </c>
      <c r="AW64" s="83" t="s">
        <v>63</v>
      </c>
      <c r="AX64" s="83" t="s">
        <v>63</v>
      </c>
      <c r="AY64" s="83" t="s">
        <v>63</v>
      </c>
      <c r="AZ64" s="83" t="s">
        <v>63</v>
      </c>
      <c r="BA64" s="83" t="s">
        <v>63</v>
      </c>
      <c r="BB64" s="83" t="s">
        <v>63</v>
      </c>
      <c r="BC64" s="83" t="s">
        <v>73</v>
      </c>
      <c r="BE64" s="83" t="s">
        <v>73</v>
      </c>
      <c r="BG64" s="76" t="s">
        <v>100</v>
      </c>
      <c r="BH64" s="76" t="s">
        <v>60</v>
      </c>
      <c r="BI64" s="76" t="s">
        <v>1414</v>
      </c>
      <c r="BJ64">
        <f t="shared" si="0"/>
        <v>12</v>
      </c>
      <c r="BK64">
        <f t="shared" si="1"/>
        <v>61</v>
      </c>
      <c r="BM64" s="86" t="str">
        <f>_xlfn.XLOOKUP(Form_Responses18111213[[#This Row],[Sekolah School (Cleansed)]],'Quality Check'!$B$11:$B$14,'Quality Check'!$C$11:$C$14,)</f>
        <v>Rural</v>
      </c>
      <c r="BN64" s="86" t="str">
        <f>_xlfn.XLOOKUP(Form_Responses18111213[[#This Row],[Sekolah School (Cleansed)]],'Quality Check'!$B$11:$B$14,'Quality Check'!$D$11:$D$14,)</f>
        <v>Intervention Group (IG)</v>
      </c>
      <c r="BO64" s="87" t="str">
        <f>_xlfn.XLOOKUP(AS64,'Cleansing - Toothpaste Brand'!A:A,'Cleansing - Toothpaste Brand'!B:B,)</f>
        <v>Pepsodent</v>
      </c>
      <c r="BP64" s="87"/>
      <c r="BQ6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64" s="86" t="str">
        <f>_xlfn.XLOOKUP(AP64,'Cleansing - Response'!E:E,'Cleansing - Response'!F:F,)</f>
        <v>2 days and more</v>
      </c>
      <c r="BS64" s="86"/>
      <c r="BT64" s="86" t="str">
        <f>_xlfn.XLOOKUP(AQ64,'Cleansing - Response'!E:E,'Cleansing - Response'!F:F,)</f>
        <v>2 days and more</v>
      </c>
      <c r="BU64" s="86"/>
      <c r="BV64" s="86" t="str">
        <f t="shared" si="2"/>
        <v>Ya / Yes</v>
      </c>
      <c r="BW64" s="86" t="str">
        <f>_xlfn.XLOOKUP(AT64,'Cleansing - Response'!E:E,'Cleansing - Response'!F:F,)</f>
        <v>Always</v>
      </c>
      <c r="BX64" s="86" t="str">
        <f>_xlfn.XLOOKUP(AU64,'Cleansing - Response'!H:H,'Cleansing - Response'!I:I,)</f>
        <v>Using dental floss at least once</v>
      </c>
      <c r="BY64" s="86" t="str">
        <f>_xlfn.XLOOKUP(AV64,'Cleansing - Response'!K:K,'Cleansing - Response'!L:L,)</f>
        <v>Up to 1 time a day</v>
      </c>
      <c r="BZ64" s="86" t="str">
        <f>_xlfn.XLOOKUP(AW64,'Cleansing - Response'!$N:$N,'Cleansing - Response'!$O:$O,)</f>
        <v>Yes / Sometimes</v>
      </c>
      <c r="CA64" s="86" t="str">
        <f>_xlfn.XLOOKUP(AX64,'Cleansing - Response'!$N:$N,'Cleansing - Response'!$O:$O,)</f>
        <v>Yes / Sometimes</v>
      </c>
      <c r="CB64" s="86" t="str">
        <f>_xlfn.XLOOKUP(AY64,'Cleansing - Response'!$N:$N,'Cleansing - Response'!$O:$O,)</f>
        <v>Yes / Sometimes</v>
      </c>
      <c r="CC64" s="86" t="str">
        <f>_xlfn.XLOOKUP(AZ64,'Cleansing - Response'!$N:$N,'Cleansing - Response'!$O:$O,)</f>
        <v>Yes / Sometimes</v>
      </c>
      <c r="CD64" s="86" t="str">
        <f>_xlfn.XLOOKUP(BA64,'Cleansing - Response'!$N:$N,'Cleansing - Response'!$O:$O,)</f>
        <v>Yes / Sometimes</v>
      </c>
      <c r="CE64" s="86" t="str">
        <f>_xlfn.XLOOKUP(BB64,'Cleansing - Response'!$N:$N,'Cleansing - Response'!$O:$O,)</f>
        <v>Yes / Sometimes</v>
      </c>
      <c r="CF64" s="87" t="str">
        <f>IF(COUNTIF(Form_Responses18111213[[#This Row],[Answer - B7-1]:[Answer - B7-6]], "Yes / Sometimes") &gt; 4, "More than 4 times","Up to 4 times")</f>
        <v>More than 4 times</v>
      </c>
    </row>
    <row r="65" spans="1:84" ht="13.2" x14ac:dyDescent="0.25">
      <c r="A65" s="82">
        <v>45569.505604409722</v>
      </c>
      <c r="B65" s="83" t="s">
        <v>260</v>
      </c>
      <c r="C65" s="84" t="s">
        <v>261</v>
      </c>
      <c r="D65" s="83">
        <v>100</v>
      </c>
      <c r="E65" s="83">
        <v>0.54</v>
      </c>
      <c r="F65" s="83" t="s">
        <v>60</v>
      </c>
      <c r="G65" s="83" t="s">
        <v>76</v>
      </c>
      <c r="H65" s="83" t="s">
        <v>100</v>
      </c>
      <c r="I65" s="83" t="s">
        <v>63</v>
      </c>
      <c r="J65" s="83" t="s">
        <v>64</v>
      </c>
      <c r="K65" s="83" t="s">
        <v>64</v>
      </c>
      <c r="L65" s="83" t="s">
        <v>64</v>
      </c>
      <c r="M65" s="83" t="s">
        <v>84</v>
      </c>
      <c r="N65" s="83" t="s">
        <v>64</v>
      </c>
      <c r="O65" s="83" t="s">
        <v>64</v>
      </c>
      <c r="P65" s="83" t="s">
        <v>64</v>
      </c>
      <c r="Q65" s="83" t="s">
        <v>64</v>
      </c>
      <c r="R65" s="83" t="s">
        <v>64</v>
      </c>
      <c r="S65" s="83" t="s">
        <v>84</v>
      </c>
      <c r="T65" s="83" t="s">
        <v>64</v>
      </c>
      <c r="U65" s="83" t="s">
        <v>84</v>
      </c>
      <c r="V65" s="83" t="s">
        <v>64</v>
      </c>
      <c r="W65" s="83" t="s">
        <v>64</v>
      </c>
      <c r="X65" s="83" t="s">
        <v>64</v>
      </c>
      <c r="Y65" s="83" t="s">
        <v>64</v>
      </c>
      <c r="Z65" s="83" t="s">
        <v>66</v>
      </c>
      <c r="AA65" s="83" t="s">
        <v>65</v>
      </c>
      <c r="AB65" s="83" t="s">
        <v>65</v>
      </c>
      <c r="AC65" s="83" t="s">
        <v>66</v>
      </c>
      <c r="AD65" s="83" t="s">
        <v>66</v>
      </c>
      <c r="AE65" s="83" t="s">
        <v>66</v>
      </c>
      <c r="AF65" s="83" t="s">
        <v>66</v>
      </c>
      <c r="AG65" s="83" t="s">
        <v>66</v>
      </c>
      <c r="AH65" s="83" t="s">
        <v>66</v>
      </c>
      <c r="AI65" s="83" t="s">
        <v>79</v>
      </c>
      <c r="AJ65" s="83" t="s">
        <v>65</v>
      </c>
      <c r="AK65" s="83" t="s">
        <v>65</v>
      </c>
      <c r="AL65" s="83" t="s">
        <v>65</v>
      </c>
      <c r="AM65" s="83" t="s">
        <v>65</v>
      </c>
      <c r="AN65" s="83" t="s">
        <v>66</v>
      </c>
      <c r="AO65" s="83" t="s">
        <v>66</v>
      </c>
      <c r="AP65" s="83" t="s">
        <v>85</v>
      </c>
      <c r="AQ65" s="83" t="s">
        <v>67</v>
      </c>
      <c r="AR65" s="83" t="s">
        <v>73</v>
      </c>
      <c r="AS65" s="83" t="s">
        <v>120</v>
      </c>
      <c r="AT65" s="83" t="s">
        <v>69</v>
      </c>
      <c r="AU65" s="83" t="s">
        <v>80</v>
      </c>
      <c r="AV65" s="83" t="s">
        <v>71</v>
      </c>
      <c r="AW65" s="83" t="s">
        <v>63</v>
      </c>
      <c r="AX65" s="83" t="s">
        <v>72</v>
      </c>
      <c r="AY65" s="83" t="s">
        <v>63</v>
      </c>
      <c r="AZ65" s="83" t="s">
        <v>72</v>
      </c>
      <c r="BA65" s="83" t="s">
        <v>63</v>
      </c>
      <c r="BB65" s="83" t="s">
        <v>72</v>
      </c>
      <c r="BC65" s="83" t="s">
        <v>73</v>
      </c>
      <c r="BD65" s="83" t="s">
        <v>262</v>
      </c>
      <c r="BE65" s="83" t="s">
        <v>73</v>
      </c>
      <c r="BG65" s="76" t="s">
        <v>100</v>
      </c>
      <c r="BH65" s="76" t="s">
        <v>60</v>
      </c>
      <c r="BI65" s="76" t="s">
        <v>1414</v>
      </c>
      <c r="BJ65">
        <f t="shared" si="0"/>
        <v>13</v>
      </c>
      <c r="BK65">
        <f t="shared" si="1"/>
        <v>54</v>
      </c>
      <c r="BM65" s="86" t="str">
        <f>_xlfn.XLOOKUP(Form_Responses18111213[[#This Row],[Sekolah School (Cleansed)]],'Quality Check'!$B$11:$B$14,'Quality Check'!$C$11:$C$14,)</f>
        <v>Rural</v>
      </c>
      <c r="BN65" s="86" t="str">
        <f>_xlfn.XLOOKUP(Form_Responses18111213[[#This Row],[Sekolah School (Cleansed)]],'Quality Check'!$B$11:$B$14,'Quality Check'!$D$11:$D$14,)</f>
        <v>Intervention Group (IG)</v>
      </c>
      <c r="BO65" s="87" t="str">
        <f>_xlfn.XLOOKUP(AS65,'Cleansing - Toothpaste Brand'!A:A,'Cleansing - Toothpaste Brand'!B:B,)</f>
        <v>Colgate</v>
      </c>
      <c r="BP65" s="87"/>
      <c r="BQ6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65" s="86" t="str">
        <f>_xlfn.XLOOKUP(AP65,'Cleansing - Response'!E:E,'Cleansing - Response'!F:F,)</f>
        <v>2 days and more</v>
      </c>
      <c r="BS65" s="86"/>
      <c r="BT65" s="86" t="str">
        <f>_xlfn.XLOOKUP(AQ65,'Cleansing - Response'!E:E,'Cleansing - Response'!F:F,)</f>
        <v>2 days and more</v>
      </c>
      <c r="BU65" s="86"/>
      <c r="BV65" s="86" t="str">
        <f t="shared" si="2"/>
        <v>Tidak / No</v>
      </c>
      <c r="BW65" s="86" t="str">
        <f>_xlfn.XLOOKUP(AT65,'Cleansing - Response'!E:E,'Cleansing - Response'!F:F,)</f>
        <v>Rarely / Sometimes</v>
      </c>
      <c r="BX65" s="86" t="str">
        <f>_xlfn.XLOOKUP(AU65,'Cleansing - Response'!H:H,'Cleansing - Response'!I:I,)</f>
        <v>Using dental floss at least once</v>
      </c>
      <c r="BY65" s="86" t="str">
        <f>_xlfn.XLOOKUP(AV65,'Cleansing - Response'!K:K,'Cleansing - Response'!L:L,)</f>
        <v>Up to 1 time a day</v>
      </c>
      <c r="BZ65" s="86" t="str">
        <f>_xlfn.XLOOKUP(AW65,'Cleansing - Response'!$N:$N,'Cleansing - Response'!$O:$O,)</f>
        <v>Yes / Sometimes</v>
      </c>
      <c r="CA65" s="86" t="str">
        <f>_xlfn.XLOOKUP(AX65,'Cleansing - Response'!$N:$N,'Cleansing - Response'!$O:$O,)</f>
        <v>Yes / Sometimes</v>
      </c>
      <c r="CB65" s="86" t="str">
        <f>_xlfn.XLOOKUP(AY65,'Cleansing - Response'!$N:$N,'Cleansing - Response'!$O:$O,)</f>
        <v>Yes / Sometimes</v>
      </c>
      <c r="CC65" s="86" t="str">
        <f>_xlfn.XLOOKUP(AZ65,'Cleansing - Response'!$N:$N,'Cleansing - Response'!$O:$O,)</f>
        <v>Yes / Sometimes</v>
      </c>
      <c r="CD65" s="86" t="str">
        <f>_xlfn.XLOOKUP(BA65,'Cleansing - Response'!$N:$N,'Cleansing - Response'!$O:$O,)</f>
        <v>Yes / Sometimes</v>
      </c>
      <c r="CE65" s="86" t="str">
        <f>_xlfn.XLOOKUP(BB65,'Cleansing - Response'!$N:$N,'Cleansing - Response'!$O:$O,)</f>
        <v>Yes / Sometimes</v>
      </c>
      <c r="CF65" s="87" t="str">
        <f>IF(COUNTIF(Form_Responses18111213[[#This Row],[Answer - B7-1]:[Answer - B7-6]], "Yes / Sometimes") &gt; 4, "More than 4 times","Up to 4 times")</f>
        <v>More than 4 times</v>
      </c>
    </row>
    <row r="66" spans="1:84" ht="13.2" x14ac:dyDescent="0.25">
      <c r="A66" s="82">
        <v>45569.506849988422</v>
      </c>
      <c r="B66" s="83" t="s">
        <v>263</v>
      </c>
      <c r="C66" s="84" t="s">
        <v>264</v>
      </c>
      <c r="D66" s="83">
        <v>28.57</v>
      </c>
      <c r="E66" s="83">
        <v>0.17</v>
      </c>
      <c r="F66" s="83" t="s">
        <v>60</v>
      </c>
      <c r="G66" s="83" t="s">
        <v>76</v>
      </c>
      <c r="H66" s="83" t="s">
        <v>100</v>
      </c>
      <c r="I66" s="83" t="s">
        <v>63</v>
      </c>
      <c r="J66" s="83" t="s">
        <v>64</v>
      </c>
      <c r="K66" s="83" t="s">
        <v>64</v>
      </c>
      <c r="L66" s="83" t="s">
        <v>64</v>
      </c>
      <c r="M66" s="83" t="s">
        <v>64</v>
      </c>
      <c r="N66" s="83" t="s">
        <v>64</v>
      </c>
      <c r="O66" s="83" t="s">
        <v>64</v>
      </c>
      <c r="P66" s="83" t="s">
        <v>64</v>
      </c>
      <c r="Q66" s="83" t="s">
        <v>64</v>
      </c>
      <c r="R66" s="83" t="s">
        <v>64</v>
      </c>
      <c r="S66" s="83" t="s">
        <v>64</v>
      </c>
      <c r="T66" s="83" t="s">
        <v>64</v>
      </c>
      <c r="U66" s="83" t="s">
        <v>64</v>
      </c>
      <c r="V66" s="83" t="s">
        <v>64</v>
      </c>
      <c r="W66" s="83" t="s">
        <v>64</v>
      </c>
      <c r="X66" s="83" t="s">
        <v>64</v>
      </c>
      <c r="Y66" s="83" t="s">
        <v>64</v>
      </c>
      <c r="Z66" s="83" t="s">
        <v>66</v>
      </c>
      <c r="AA66" s="83" t="s">
        <v>65</v>
      </c>
      <c r="AB66" s="83" t="s">
        <v>66</v>
      </c>
      <c r="AC66" s="83" t="s">
        <v>65</v>
      </c>
      <c r="AD66" s="83" t="s">
        <v>66</v>
      </c>
      <c r="AE66" s="83" t="s">
        <v>65</v>
      </c>
      <c r="AF66" s="83" t="s">
        <v>66</v>
      </c>
      <c r="AG66" s="83" t="s">
        <v>65</v>
      </c>
      <c r="AH66" s="83" t="s">
        <v>66</v>
      </c>
      <c r="AI66" s="83" t="s">
        <v>79</v>
      </c>
      <c r="AJ66" s="83" t="s">
        <v>65</v>
      </c>
      <c r="AK66" s="83" t="s">
        <v>65</v>
      </c>
      <c r="AL66" s="83" t="s">
        <v>65</v>
      </c>
      <c r="AM66" s="83" t="s">
        <v>65</v>
      </c>
      <c r="AN66" s="83" t="s">
        <v>66</v>
      </c>
      <c r="AO66" s="83" t="s">
        <v>66</v>
      </c>
      <c r="AP66" s="83" t="s">
        <v>67</v>
      </c>
      <c r="AQ66" s="83" t="s">
        <v>67</v>
      </c>
      <c r="AR66" s="83" t="s">
        <v>63</v>
      </c>
      <c r="AS66" s="83" t="s">
        <v>265</v>
      </c>
      <c r="AT66" s="83" t="s">
        <v>87</v>
      </c>
      <c r="AU66" s="83" t="s">
        <v>80</v>
      </c>
      <c r="AV66" s="83" t="s">
        <v>71</v>
      </c>
      <c r="AW66" s="83" t="s">
        <v>63</v>
      </c>
      <c r="AX66" s="83" t="s">
        <v>63</v>
      </c>
      <c r="AY66" s="83" t="s">
        <v>72</v>
      </c>
      <c r="AZ66" s="83" t="s">
        <v>73</v>
      </c>
      <c r="BA66" s="83" t="s">
        <v>72</v>
      </c>
      <c r="BB66" s="83" t="s">
        <v>73</v>
      </c>
      <c r="BC66" s="83" t="s">
        <v>73</v>
      </c>
      <c r="BE66" s="83" t="s">
        <v>73</v>
      </c>
      <c r="BG66" s="76" t="s">
        <v>100</v>
      </c>
      <c r="BH66" s="76" t="s">
        <v>60</v>
      </c>
      <c r="BI66" s="76" t="s">
        <v>1414</v>
      </c>
      <c r="BJ66">
        <f t="shared" ref="BJ66:BJ129" si="3">SUM(IF(J66="Betul / True",1,IF(J66="Salah / False",0,IF(J66="Tidak tahu / Dont Know",0,"PLEASE CHECK"))),IF(K66="Betul / True",1,IF(K66="Salah / False",0,IF(K66="Tidak tahu / Dont Know",0,"PLEASE CHECK"))),IF(L66="Betul / True",1,IF(L66="Salah / False",0,IF(L66="Tidak tahu / Dont Know",0,"PLEASE CHECK"))),IF(M66="Betul / True",0,IF(M66="Salah / False",1,IF(M66="Tidak tahu / Dont Know",0,"PLEASE CHECK"))),IF(N66="Betul / True",1,IF(N66="Salah / False",0,IF(N66="Tidak tahu / Dont Know",0,"PLEASE CHECK"))),IF(O66="Betul / True",1,IF(O66="Salah / False",0,IF(O66="Tidak tahu / Dont Know",0,"PLEASE CHECK"))),IF(P66="Betul / True",1,IF(P66="Salah / False",0,IF(P66="Tidak tahu / Dont Know",0,"PLEASE CHECK"))),IF(Q66="Betul / True",1,IF(Q66="Salah / False",0,IF(Q66="Tidak tahu / Dont Know",0,"PLEASE CHECK"))),IF(R66="Betul / True",1,IF(R66="Salah / False",0,IF(R66="Tidak tahu / Dont Know",0,"PLEASE CHECK"))),IF(S66="Betul / True",1,IF(S66="Salah / False",0,IF(S66="Tidak tahu / Dont Know",0,"PLEASE CHECK"))),IF(T66="Betul / True",1,IF(T66="Salah / False",0,IF(T66="Tidak tahu / Dont Know",0,"PLEASE CHECK"))),IF(U66="Betul / True",1,IF(U66="Salah / False",0,IF(U66="Tidak tahu / Dont Know",0,"PLEASE CHECK"))),IF(V66="Betul / True",1,IF(V66="Salah / False",0,IF(V66="Tidak tahu / Dont Know",0,"PLEASE CHECK"))),IF(W66="Betul / True",1,IF(W66="Salah / False",0,IF(W66="Tidak tahu / Dont Know",0,"PLEASE CHECK"))),IF(X66="Betul / True",1,IF(X66="Salah / False",0,IF(X66="Tidak tahu / Dont Know",0,"PLEASE CHECK"))),IF(Y66="Betul / True",1,IF(Y66="Salah / False",0,IF(Y66="Tidak tahu / Dont Know",0,"PLEASE CHECK"))))</f>
        <v>15</v>
      </c>
      <c r="BK66">
        <f t="shared" ref="BK66:BK129" si="4">SUM(IF(Z66="Sangat setuju / Strongly agree",4,IF(Z66="Setuju / Slightly agree",3,IF(Z66="Tidak setuju / Slightly disagree",2,IF(Z66="Sangat tidak setuju / Strongly disagree",1,"PLEASECHECK")))),IF(AA66="Sangat setuju / Strongly agree",4,IF(AA66="Setuju / Slightly agree",3,IF(AA66="Tidak setuju / Slightly disagree",2,IF(AA66="Sangat tidak setuju / Strongly disagree",1,"PLEASECHECK")))),IF(AB66="Sangat setuju / Strongly agree",4,IF(AB66="Setuju / Slightly agree",3,IF(AB66="Tidak setuju / Slightly disagree",2,IF(AB66="Sangat tidak setuju / Strongly disagree",1,"PLEASECHECK")))),IF(AC66="Sangat setuju / Strongly agree",4,IF(AC66="Setuju / Slightly agree",3,IF(AC66="Tidak setuju / Slightly disagree",2,IF(AC66="Sangat tidak setuju / Strongly disagree",1,"PLEASECHECK")))),IF(AD66="Sangat setuju / Strongly agree",4,IF(AD66="Setuju / Slightly agree",3,IF(AD66="Tidak setuju / Slightly disagree",2,IF(AD66="Sangat tidak setuju / Strongly disagree",1,"PLEASECHECK")))),IF(AE66="Sangat setuju / Strongly agree",4,IF(AE66="Setuju / Slightly agree",3,IF(AE66="Tidak setuju / Slightly disagree",2,IF(AE66="Sangat tidak setuju / Strongly disagree",1,"PLEASECHECK")))),IF(AF66="Sangat setuju / Strongly agree",4,IF(AF66="Setuju / Slightly agree",3,IF(AF66="Tidak setuju / Slightly disagree",2,IF(AF66="Sangat tidak setuju / Strongly disagree",1,"PLEASECHECK")))),IF(AG66="Sangat setuju / Strongly agree",4,IF(AG66="Setuju / Slightly agree",3,IF(AG66="Tidak setuju / Slightly disagree",2,IF(AG66="Sangat tidak setuju / Strongly disagree",2,"PLEASECHECK")))),IF(AH66="Sangat setuju / Strongly agree",4,IF(AH66="Setuju / Slightly agree",3,IF(AH66="Tidak setuju / Slightly disagree",2,IF(AH66="Sangat tidak setuju / Strongly disagree",2,"PLEASECHECK")))),IF(AI66="Sangat setuju / Strongly agree",1,IF(AI66="Setuju / Slightly agree",2,IF(AI66="Tidak setuju / Slightly disagree",3,IF(AI66="Sangat tidak setuju / Strongly disagree",4,"PLEASECHECK")))),IF(AJ66="Sangat setuju / Strongly agree",4,IF(AJ66="Setuju / Slightly agree",3,IF(AJ66="Tidak setuju / Slightly disagree",2,IF(AJ66="Sangat tidak setuju / Strongly disagree",3,"PLEASECHECK")))),IF(AK66="Sangat setuju / Strongly agree",4,IF(AK66="Setuju / Slightly agree",3,IF(AK66="Tidak setuju / Slightly disagree",2,IF(AK66="Sangat tidak setuju / Strongly disagree",3,"PLEASECHECK")))),IF(AL66="Sangat setuju / Strongly agree",4,IF(AL66="Setuju / Slightly agree",3,IF(AL66="Tidak setuju / Slightly disagree",2,IF(AL66="Sangat tidak setuju / Strongly disagree",3,"PLEASECHECK")))),IF(AM66="Sangat setuju / Strongly agree",4,IF(AM66="Setuju / Slightly agree",3,IF(AM66="Tidak setuju / Slightly disagree",2,IF(AM66="Sangat tidak setuju / Strongly disagree",3,"PLEASECHECK")))),IF(AN66="Sangat setuju / Strongly agree",4,IF(AN66="Setuju / Slightly agree",3,IF(AN66="Tidak setuju / Slightly disagree",2,IF(AN66="Sangat tidak setuju / Strongly disagree",4,"PLEASECHECK")))),IF(AO66="Sangat setuju / Strongly agree",4,IF(AO66="Setuju / Slightly agree",3,IF(AO66="Tidak setuju / Slightly disagree",2,IF(AO66="Sangat tidak setuju / Strongly disagree",4,"PLEASECHECK")))))</f>
        <v>56</v>
      </c>
      <c r="BM66" s="86" t="str">
        <f>_xlfn.XLOOKUP(Form_Responses18111213[[#This Row],[Sekolah School (Cleansed)]],'Quality Check'!$B$11:$B$14,'Quality Check'!$C$11:$C$14,)</f>
        <v>Rural</v>
      </c>
      <c r="BN66" s="86" t="str">
        <f>_xlfn.XLOOKUP(Form_Responses18111213[[#This Row],[Sekolah School (Cleansed)]],'Quality Check'!$B$11:$B$14,'Quality Check'!$D$11:$D$14,)</f>
        <v>Intervention Group (IG)</v>
      </c>
      <c r="BO66" s="87" t="str">
        <f>_xlfn.XLOOKUP(AS66,'Cleansing - Toothpaste Brand'!A:A,'Cleansing - Toothpaste Brand'!B:B,)</f>
        <v>Fresh and White</v>
      </c>
      <c r="BP66" s="87"/>
      <c r="BQ6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66" s="86" t="str">
        <f>_xlfn.XLOOKUP(AP66,'Cleansing - Response'!E:E,'Cleansing - Response'!F:F,)</f>
        <v>2 days and more</v>
      </c>
      <c r="BS66" s="86"/>
      <c r="BT66" s="86" t="str">
        <f>_xlfn.XLOOKUP(AQ66,'Cleansing - Response'!E:E,'Cleansing - Response'!F:F,)</f>
        <v>2 days and more</v>
      </c>
      <c r="BU66" s="86"/>
      <c r="BV66" s="86" t="str">
        <f t="shared" ref="BV66:BV129" si="5">IF(OR(AR66="Ya / Yes",AR66="Tidak / No"),AR66,IF(BQ66="Flouride-based","Ya / Yes","Tidak / No"))</f>
        <v>Ya / Yes</v>
      </c>
      <c r="BW66" s="86" t="str">
        <f>_xlfn.XLOOKUP(AT66,'Cleansing - Response'!E:E,'Cleansing - Response'!F:F,)</f>
        <v>Always</v>
      </c>
      <c r="BX66" s="86" t="str">
        <f>_xlfn.XLOOKUP(AU66,'Cleansing - Response'!H:H,'Cleansing - Response'!I:I,)</f>
        <v>Using dental floss at least once</v>
      </c>
      <c r="BY66" s="86" t="str">
        <f>_xlfn.XLOOKUP(AV66,'Cleansing - Response'!K:K,'Cleansing - Response'!L:L,)</f>
        <v>Up to 1 time a day</v>
      </c>
      <c r="BZ66" s="86" t="str">
        <f>_xlfn.XLOOKUP(AW66,'Cleansing - Response'!$N:$N,'Cleansing - Response'!$O:$O,)</f>
        <v>Yes / Sometimes</v>
      </c>
      <c r="CA66" s="86" t="str">
        <f>_xlfn.XLOOKUP(AX66,'Cleansing - Response'!$N:$N,'Cleansing - Response'!$O:$O,)</f>
        <v>Yes / Sometimes</v>
      </c>
      <c r="CB66" s="86" t="str">
        <f>_xlfn.XLOOKUP(AY66,'Cleansing - Response'!$N:$N,'Cleansing - Response'!$O:$O,)</f>
        <v>Yes / Sometimes</v>
      </c>
      <c r="CC66" s="86" t="str">
        <f>_xlfn.XLOOKUP(AZ66,'Cleansing - Response'!$N:$N,'Cleansing - Response'!$O:$O,)</f>
        <v>No</v>
      </c>
      <c r="CD66" s="86" t="str">
        <f>_xlfn.XLOOKUP(BA66,'Cleansing - Response'!$N:$N,'Cleansing - Response'!$O:$O,)</f>
        <v>Yes / Sometimes</v>
      </c>
      <c r="CE66" s="86" t="str">
        <f>_xlfn.XLOOKUP(BB66,'Cleansing - Response'!$N:$N,'Cleansing - Response'!$O:$O,)</f>
        <v>No</v>
      </c>
      <c r="CF66" s="87" t="str">
        <f>IF(COUNTIF(Form_Responses18111213[[#This Row],[Answer - B7-1]:[Answer - B7-6]], "Yes / Sometimes") &gt; 4, "More than 4 times","Up to 4 times")</f>
        <v>Up to 4 times</v>
      </c>
    </row>
    <row r="67" spans="1:84" ht="13.2" x14ac:dyDescent="0.25">
      <c r="A67" s="82">
        <v>45569.507287650464</v>
      </c>
      <c r="B67" s="83" t="s">
        <v>266</v>
      </c>
      <c r="C67" s="84" t="s">
        <v>267</v>
      </c>
      <c r="D67" s="83">
        <v>44.64</v>
      </c>
      <c r="E67" s="83">
        <v>0.33</v>
      </c>
      <c r="F67" s="83" t="s">
        <v>60</v>
      </c>
      <c r="G67" s="83" t="s">
        <v>76</v>
      </c>
      <c r="H67" s="83" t="s">
        <v>62</v>
      </c>
      <c r="I67" s="83" t="s">
        <v>73</v>
      </c>
      <c r="J67" s="83" t="s">
        <v>64</v>
      </c>
      <c r="K67" s="83" t="s">
        <v>64</v>
      </c>
      <c r="L67" s="83" t="s">
        <v>64</v>
      </c>
      <c r="M67" s="83" t="s">
        <v>64</v>
      </c>
      <c r="N67" s="83" t="s">
        <v>64</v>
      </c>
      <c r="O67" s="83" t="s">
        <v>84</v>
      </c>
      <c r="P67" s="83" t="s">
        <v>84</v>
      </c>
      <c r="Q67" s="83" t="s">
        <v>84</v>
      </c>
      <c r="R67" s="83" t="s">
        <v>64</v>
      </c>
      <c r="S67" s="83" t="s">
        <v>84</v>
      </c>
      <c r="T67" s="83" t="s">
        <v>64</v>
      </c>
      <c r="U67" s="83" t="s">
        <v>64</v>
      </c>
      <c r="V67" s="83" t="s">
        <v>64</v>
      </c>
      <c r="W67" s="83" t="s">
        <v>64</v>
      </c>
      <c r="X67" s="83" t="s">
        <v>64</v>
      </c>
      <c r="Y67" s="83" t="s">
        <v>64</v>
      </c>
      <c r="Z67" s="83" t="s">
        <v>66</v>
      </c>
      <c r="AA67" s="83" t="s">
        <v>66</v>
      </c>
      <c r="AB67" s="83" t="s">
        <v>66</v>
      </c>
      <c r="AC67" s="83" t="s">
        <v>66</v>
      </c>
      <c r="AD67" s="83" t="s">
        <v>66</v>
      </c>
      <c r="AE67" s="83" t="s">
        <v>66</v>
      </c>
      <c r="AF67" s="83" t="s">
        <v>66</v>
      </c>
      <c r="AG67" s="83" t="s">
        <v>79</v>
      </c>
      <c r="AH67" s="83" t="s">
        <v>79</v>
      </c>
      <c r="AI67" s="83" t="s">
        <v>66</v>
      </c>
      <c r="AJ67" s="83" t="s">
        <v>66</v>
      </c>
      <c r="AK67" s="83" t="s">
        <v>66</v>
      </c>
      <c r="AL67" s="83" t="s">
        <v>66</v>
      </c>
      <c r="AM67" s="83" t="s">
        <v>66</v>
      </c>
      <c r="AN67" s="83" t="s">
        <v>66</v>
      </c>
      <c r="AO67" s="83" t="s">
        <v>66</v>
      </c>
      <c r="AP67" s="83" t="s">
        <v>67</v>
      </c>
      <c r="AQ67" s="83" t="s">
        <v>67</v>
      </c>
      <c r="AR67" s="83" t="s">
        <v>63</v>
      </c>
      <c r="AS67" s="83" t="s">
        <v>268</v>
      </c>
      <c r="AT67" s="83" t="s">
        <v>87</v>
      </c>
      <c r="AU67" s="83" t="s">
        <v>70</v>
      </c>
      <c r="AV67" s="83" t="s">
        <v>71</v>
      </c>
      <c r="AW67" s="83" t="s">
        <v>63</v>
      </c>
      <c r="AX67" s="83" t="s">
        <v>72</v>
      </c>
      <c r="AY67" s="83" t="s">
        <v>63</v>
      </c>
      <c r="AZ67" s="83" t="s">
        <v>63</v>
      </c>
      <c r="BA67" s="83" t="s">
        <v>72</v>
      </c>
      <c r="BB67" s="83" t="s">
        <v>73</v>
      </c>
      <c r="BC67" s="83" t="s">
        <v>73</v>
      </c>
      <c r="BE67" s="83" t="s">
        <v>73</v>
      </c>
      <c r="BG67" s="76" t="s">
        <v>100</v>
      </c>
      <c r="BH67" s="76" t="s">
        <v>60</v>
      </c>
      <c r="BI67" s="76" t="s">
        <v>1415</v>
      </c>
      <c r="BJ67">
        <f t="shared" si="3"/>
        <v>11</v>
      </c>
      <c r="BK67">
        <f t="shared" si="4"/>
        <v>45</v>
      </c>
      <c r="BM67" s="86" t="str">
        <f>_xlfn.XLOOKUP(Form_Responses18111213[[#This Row],[Sekolah School (Cleansed)]],'Quality Check'!$B$11:$B$14,'Quality Check'!$C$11:$C$14,)</f>
        <v>Rural</v>
      </c>
      <c r="BN67" s="86" t="str">
        <f>_xlfn.XLOOKUP(Form_Responses18111213[[#This Row],[Sekolah School (Cleansed)]],'Quality Check'!$B$11:$B$14,'Quality Check'!$D$11:$D$14,)</f>
        <v>Intervention Group (IG)</v>
      </c>
      <c r="BO67" s="87" t="str">
        <f>_xlfn.XLOOKUP(AS67,'Cleansing - Toothpaste Brand'!A:A,'Cleansing - Toothpaste Brand'!B:B,)</f>
        <v>Colgate</v>
      </c>
      <c r="BP67" s="87"/>
      <c r="BQ6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67" s="86" t="str">
        <f>_xlfn.XLOOKUP(AP67,'Cleansing - Response'!E:E,'Cleansing - Response'!F:F,)</f>
        <v>2 days and more</v>
      </c>
      <c r="BS67" s="86"/>
      <c r="BT67" s="86" t="str">
        <f>_xlfn.XLOOKUP(AQ67,'Cleansing - Response'!E:E,'Cleansing - Response'!F:F,)</f>
        <v>2 days and more</v>
      </c>
      <c r="BU67" s="86"/>
      <c r="BV67" s="86" t="str">
        <f t="shared" si="5"/>
        <v>Ya / Yes</v>
      </c>
      <c r="BW67" s="86" t="str">
        <f>_xlfn.XLOOKUP(AT67,'Cleansing - Response'!E:E,'Cleansing - Response'!F:F,)</f>
        <v>Always</v>
      </c>
      <c r="BX67" s="86" t="str">
        <f>_xlfn.XLOOKUP(AU67,'Cleansing - Response'!H:H,'Cleansing - Response'!I:I,)</f>
        <v>Sometimes / When in need</v>
      </c>
      <c r="BY67" s="86" t="str">
        <f>_xlfn.XLOOKUP(AV67,'Cleansing - Response'!K:K,'Cleansing - Response'!L:L,)</f>
        <v>Up to 1 time a day</v>
      </c>
      <c r="BZ67" s="86" t="str">
        <f>_xlfn.XLOOKUP(AW67,'Cleansing - Response'!$N:$N,'Cleansing - Response'!$O:$O,)</f>
        <v>Yes / Sometimes</v>
      </c>
      <c r="CA67" s="86" t="str">
        <f>_xlfn.XLOOKUP(AX67,'Cleansing - Response'!$N:$N,'Cleansing - Response'!$O:$O,)</f>
        <v>Yes / Sometimes</v>
      </c>
      <c r="CB67" s="86" t="str">
        <f>_xlfn.XLOOKUP(AY67,'Cleansing - Response'!$N:$N,'Cleansing - Response'!$O:$O,)</f>
        <v>Yes / Sometimes</v>
      </c>
      <c r="CC67" s="86" t="str">
        <f>_xlfn.XLOOKUP(AZ67,'Cleansing - Response'!$N:$N,'Cleansing - Response'!$O:$O,)</f>
        <v>Yes / Sometimes</v>
      </c>
      <c r="CD67" s="86" t="str">
        <f>_xlfn.XLOOKUP(BA67,'Cleansing - Response'!$N:$N,'Cleansing - Response'!$O:$O,)</f>
        <v>Yes / Sometimes</v>
      </c>
      <c r="CE67" s="86" t="str">
        <f>_xlfn.XLOOKUP(BB67,'Cleansing - Response'!$N:$N,'Cleansing - Response'!$O:$O,)</f>
        <v>No</v>
      </c>
      <c r="CF67" s="87" t="str">
        <f>IF(COUNTIF(Form_Responses18111213[[#This Row],[Answer - B7-1]:[Answer - B7-6]], "Yes / Sometimes") &gt; 4, "More than 4 times","Up to 4 times")</f>
        <v>More than 4 times</v>
      </c>
    </row>
    <row r="68" spans="1:84" ht="13.2" x14ac:dyDescent="0.25">
      <c r="A68" s="82">
        <v>45569.508050347227</v>
      </c>
      <c r="B68" s="83" t="s">
        <v>269</v>
      </c>
      <c r="C68" s="84" t="s">
        <v>270</v>
      </c>
      <c r="D68" s="83">
        <v>100</v>
      </c>
      <c r="E68" s="83">
        <v>0.54</v>
      </c>
      <c r="F68" s="83" t="s">
        <v>60</v>
      </c>
      <c r="G68" s="83" t="s">
        <v>76</v>
      </c>
      <c r="H68" s="83" t="s">
        <v>100</v>
      </c>
      <c r="I68" s="83" t="s">
        <v>63</v>
      </c>
      <c r="J68" s="83" t="s">
        <v>64</v>
      </c>
      <c r="K68" s="83" t="s">
        <v>64</v>
      </c>
      <c r="L68" s="83" t="s">
        <v>64</v>
      </c>
      <c r="M68" s="83" t="s">
        <v>84</v>
      </c>
      <c r="N68" s="83" t="s">
        <v>64</v>
      </c>
      <c r="O68" s="83" t="s">
        <v>64</v>
      </c>
      <c r="P68" s="83" t="s">
        <v>84</v>
      </c>
      <c r="Q68" s="83" t="s">
        <v>84</v>
      </c>
      <c r="R68" s="83" t="s">
        <v>64</v>
      </c>
      <c r="S68" s="83" t="s">
        <v>64</v>
      </c>
      <c r="T68" s="83" t="s">
        <v>64</v>
      </c>
      <c r="U68" s="83" t="s">
        <v>84</v>
      </c>
      <c r="V68" s="83" t="s">
        <v>64</v>
      </c>
      <c r="W68" s="83" t="s">
        <v>64</v>
      </c>
      <c r="X68" s="83" t="s">
        <v>64</v>
      </c>
      <c r="Y68" s="83" t="s">
        <v>64</v>
      </c>
      <c r="Z68" s="83" t="s">
        <v>65</v>
      </c>
      <c r="AA68" s="83" t="s">
        <v>65</v>
      </c>
      <c r="AB68" s="83" t="s">
        <v>65</v>
      </c>
      <c r="AC68" s="83" t="s">
        <v>65</v>
      </c>
      <c r="AD68" s="83" t="s">
        <v>65</v>
      </c>
      <c r="AE68" s="83" t="s">
        <v>65</v>
      </c>
      <c r="AF68" s="83" t="s">
        <v>66</v>
      </c>
      <c r="AG68" s="83" t="s">
        <v>65</v>
      </c>
      <c r="AH68" s="83" t="s">
        <v>65</v>
      </c>
      <c r="AI68" s="83" t="s">
        <v>101</v>
      </c>
      <c r="AJ68" s="83" t="s">
        <v>65</v>
      </c>
      <c r="AK68" s="83" t="s">
        <v>65</v>
      </c>
      <c r="AL68" s="83" t="s">
        <v>65</v>
      </c>
      <c r="AM68" s="83" t="s">
        <v>65</v>
      </c>
      <c r="AN68" s="83" t="s">
        <v>66</v>
      </c>
      <c r="AO68" s="83" t="s">
        <v>65</v>
      </c>
      <c r="AP68" s="83" t="s">
        <v>67</v>
      </c>
      <c r="AQ68" s="83" t="s">
        <v>67</v>
      </c>
      <c r="AR68" s="83" t="s">
        <v>86</v>
      </c>
      <c r="AS68" s="83" t="s">
        <v>68</v>
      </c>
      <c r="AT68" s="83" t="s">
        <v>69</v>
      </c>
      <c r="AU68" s="83" t="s">
        <v>93</v>
      </c>
      <c r="AV68" s="83" t="s">
        <v>71</v>
      </c>
      <c r="AW68" s="83" t="s">
        <v>73</v>
      </c>
      <c r="AX68" s="83" t="s">
        <v>73</v>
      </c>
      <c r="AY68" s="83" t="s">
        <v>63</v>
      </c>
      <c r="AZ68" s="83" t="s">
        <v>63</v>
      </c>
      <c r="BA68" s="83" t="s">
        <v>72</v>
      </c>
      <c r="BB68" s="83" t="s">
        <v>73</v>
      </c>
      <c r="BC68" s="83" t="s">
        <v>73</v>
      </c>
      <c r="BE68" s="83" t="s">
        <v>63</v>
      </c>
      <c r="BF68" s="83" t="s">
        <v>271</v>
      </c>
      <c r="BG68" s="76" t="s">
        <v>100</v>
      </c>
      <c r="BH68" s="76" t="s">
        <v>60</v>
      </c>
      <c r="BI68" s="76" t="s">
        <v>1414</v>
      </c>
      <c r="BJ68">
        <f t="shared" si="3"/>
        <v>12</v>
      </c>
      <c r="BK68">
        <f t="shared" si="4"/>
        <v>62</v>
      </c>
      <c r="BM68" s="86" t="str">
        <f>_xlfn.XLOOKUP(Form_Responses18111213[[#This Row],[Sekolah School (Cleansed)]],'Quality Check'!$B$11:$B$14,'Quality Check'!$C$11:$C$14,)</f>
        <v>Rural</v>
      </c>
      <c r="BN68" s="86" t="str">
        <f>_xlfn.XLOOKUP(Form_Responses18111213[[#This Row],[Sekolah School (Cleansed)]],'Quality Check'!$B$11:$B$14,'Quality Check'!$D$11:$D$14,)</f>
        <v>Intervention Group (IG)</v>
      </c>
      <c r="BO68" s="87" t="str">
        <f>_xlfn.XLOOKUP(AS68,'Cleansing - Toothpaste Brand'!A:A,'Cleansing - Toothpaste Brand'!B:B,)</f>
        <v>Colgate</v>
      </c>
      <c r="BP68" s="87"/>
      <c r="BQ6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68" s="86" t="str">
        <f>_xlfn.XLOOKUP(AP68,'Cleansing - Response'!E:E,'Cleansing - Response'!F:F,)</f>
        <v>2 days and more</v>
      </c>
      <c r="BS68" s="86"/>
      <c r="BT68" s="86" t="str">
        <f>_xlfn.XLOOKUP(AQ68,'Cleansing - Response'!E:E,'Cleansing - Response'!F:F,)</f>
        <v>2 days and more</v>
      </c>
      <c r="BU68" s="86"/>
      <c r="BV68" s="86" t="str">
        <f t="shared" si="5"/>
        <v>Ya / Yes</v>
      </c>
      <c r="BW68" s="86" t="str">
        <f>_xlfn.XLOOKUP(AT68,'Cleansing - Response'!E:E,'Cleansing - Response'!F:F,)</f>
        <v>Rarely / Sometimes</v>
      </c>
      <c r="BX68" s="86" t="str">
        <f>_xlfn.XLOOKUP(AU68,'Cleansing - Response'!H:H,'Cleansing - Response'!I:I,)</f>
        <v>Not using dental floss</v>
      </c>
      <c r="BY68" s="86" t="str">
        <f>_xlfn.XLOOKUP(AV68,'Cleansing - Response'!K:K,'Cleansing - Response'!L:L,)</f>
        <v>Up to 1 time a day</v>
      </c>
      <c r="BZ68" s="86" t="str">
        <f>_xlfn.XLOOKUP(AW68,'Cleansing - Response'!$N:$N,'Cleansing - Response'!$O:$O,)</f>
        <v>No</v>
      </c>
      <c r="CA68" s="86" t="str">
        <f>_xlfn.XLOOKUP(AX68,'Cleansing - Response'!$N:$N,'Cleansing - Response'!$O:$O,)</f>
        <v>No</v>
      </c>
      <c r="CB68" s="86" t="str">
        <f>_xlfn.XLOOKUP(AY68,'Cleansing - Response'!$N:$N,'Cleansing - Response'!$O:$O,)</f>
        <v>Yes / Sometimes</v>
      </c>
      <c r="CC68" s="86" t="str">
        <f>_xlfn.XLOOKUP(AZ68,'Cleansing - Response'!$N:$N,'Cleansing - Response'!$O:$O,)</f>
        <v>Yes / Sometimes</v>
      </c>
      <c r="CD68" s="86" t="str">
        <f>_xlfn.XLOOKUP(BA68,'Cleansing - Response'!$N:$N,'Cleansing - Response'!$O:$O,)</f>
        <v>Yes / Sometimes</v>
      </c>
      <c r="CE68" s="86" t="str">
        <f>_xlfn.XLOOKUP(BB68,'Cleansing - Response'!$N:$N,'Cleansing - Response'!$O:$O,)</f>
        <v>No</v>
      </c>
      <c r="CF68" s="87" t="str">
        <f>IF(COUNTIF(Form_Responses18111213[[#This Row],[Answer - B7-1]:[Answer - B7-6]], "Yes / Sometimes") &gt; 4, "More than 4 times","Up to 4 times")</f>
        <v>Up to 4 times</v>
      </c>
    </row>
    <row r="69" spans="1:84" ht="13.2" x14ac:dyDescent="0.25">
      <c r="A69" s="82">
        <v>45569.510554050925</v>
      </c>
      <c r="B69" s="83" t="s">
        <v>272</v>
      </c>
      <c r="C69" s="84" t="s">
        <v>273</v>
      </c>
      <c r="D69" s="83">
        <v>21.43</v>
      </c>
      <c r="E69" s="83">
        <v>0</v>
      </c>
      <c r="F69" s="83" t="s">
        <v>60</v>
      </c>
      <c r="G69" s="83" t="s">
        <v>76</v>
      </c>
      <c r="H69" s="83" t="s">
        <v>100</v>
      </c>
      <c r="I69" s="83" t="s">
        <v>63</v>
      </c>
      <c r="J69" s="83" t="s">
        <v>64</v>
      </c>
      <c r="K69" s="83" t="s">
        <v>64</v>
      </c>
      <c r="L69" s="83" t="s">
        <v>64</v>
      </c>
      <c r="M69" s="83" t="s">
        <v>84</v>
      </c>
      <c r="N69" s="83" t="s">
        <v>84</v>
      </c>
      <c r="O69" s="83" t="s">
        <v>78</v>
      </c>
      <c r="P69" s="83" t="s">
        <v>84</v>
      </c>
      <c r="Q69" s="83" t="s">
        <v>64</v>
      </c>
      <c r="R69" s="83" t="s">
        <v>64</v>
      </c>
      <c r="S69" s="83" t="s">
        <v>64</v>
      </c>
      <c r="T69" s="83" t="s">
        <v>64</v>
      </c>
      <c r="U69" s="83" t="s">
        <v>84</v>
      </c>
      <c r="V69" s="83" t="s">
        <v>84</v>
      </c>
      <c r="W69" s="83" t="s">
        <v>64</v>
      </c>
      <c r="X69" s="83" t="s">
        <v>64</v>
      </c>
      <c r="Y69" s="83" t="s">
        <v>64</v>
      </c>
      <c r="Z69" s="83" t="s">
        <v>65</v>
      </c>
      <c r="AA69" s="83" t="s">
        <v>65</v>
      </c>
      <c r="AB69" s="83" t="s">
        <v>65</v>
      </c>
      <c r="AC69" s="83" t="s">
        <v>66</v>
      </c>
      <c r="AD69" s="83" t="s">
        <v>79</v>
      </c>
      <c r="AE69" s="83" t="s">
        <v>65</v>
      </c>
      <c r="AF69" s="83" t="s">
        <v>66</v>
      </c>
      <c r="AG69" s="83" t="s">
        <v>66</v>
      </c>
      <c r="AH69" s="83" t="s">
        <v>65</v>
      </c>
      <c r="AI69" s="83" t="s">
        <v>66</v>
      </c>
      <c r="AJ69" s="83" t="s">
        <v>65</v>
      </c>
      <c r="AK69" s="83" t="s">
        <v>65</v>
      </c>
      <c r="AL69" s="83" t="s">
        <v>65</v>
      </c>
      <c r="AM69" s="83" t="s">
        <v>66</v>
      </c>
      <c r="AN69" s="83" t="s">
        <v>79</v>
      </c>
      <c r="AO69" s="83" t="s">
        <v>66</v>
      </c>
      <c r="AP69" s="83" t="s">
        <v>67</v>
      </c>
      <c r="AQ69" s="83" t="s">
        <v>67</v>
      </c>
      <c r="AR69" s="83" t="s">
        <v>63</v>
      </c>
      <c r="AS69" s="83" t="s">
        <v>274</v>
      </c>
      <c r="AT69" s="83" t="s">
        <v>69</v>
      </c>
      <c r="AU69" s="83" t="s">
        <v>70</v>
      </c>
      <c r="AV69" s="83" t="s">
        <v>67</v>
      </c>
      <c r="AW69" s="83" t="s">
        <v>72</v>
      </c>
      <c r="AX69" s="83" t="s">
        <v>63</v>
      </c>
      <c r="AY69" s="83" t="s">
        <v>63</v>
      </c>
      <c r="AZ69" s="83" t="s">
        <v>73</v>
      </c>
      <c r="BA69" s="83" t="s">
        <v>63</v>
      </c>
      <c r="BB69" s="83" t="s">
        <v>63</v>
      </c>
      <c r="BC69" s="83" t="s">
        <v>73</v>
      </c>
      <c r="BE69" s="83" t="s">
        <v>73</v>
      </c>
      <c r="BG69" s="76" t="s">
        <v>100</v>
      </c>
      <c r="BH69" s="76" t="s">
        <v>60</v>
      </c>
      <c r="BI69" s="76" t="s">
        <v>1414</v>
      </c>
      <c r="BJ69">
        <f t="shared" si="3"/>
        <v>10</v>
      </c>
      <c r="BK69">
        <f t="shared" si="4"/>
        <v>53</v>
      </c>
      <c r="BM69" s="86" t="str">
        <f>_xlfn.XLOOKUP(Form_Responses18111213[[#This Row],[Sekolah School (Cleansed)]],'Quality Check'!$B$11:$B$14,'Quality Check'!$C$11:$C$14,)</f>
        <v>Rural</v>
      </c>
      <c r="BN69" s="86" t="str">
        <f>_xlfn.XLOOKUP(Form_Responses18111213[[#This Row],[Sekolah School (Cleansed)]],'Quality Check'!$B$11:$B$14,'Quality Check'!$D$11:$D$14,)</f>
        <v>Intervention Group (IG)</v>
      </c>
      <c r="BO69" s="87" t="str">
        <f>_xlfn.XLOOKUP(AS69,'Cleansing - Toothpaste Brand'!A:A,'Cleansing - Toothpaste Brand'!B:B,)</f>
        <v>Pepsodent</v>
      </c>
      <c r="BP69" s="87"/>
      <c r="BQ6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69" s="86" t="str">
        <f>_xlfn.XLOOKUP(AP69,'Cleansing - Response'!E:E,'Cleansing - Response'!F:F,)</f>
        <v>2 days and more</v>
      </c>
      <c r="BS69" s="86"/>
      <c r="BT69" s="86" t="str">
        <f>_xlfn.XLOOKUP(AQ69,'Cleansing - Response'!E:E,'Cleansing - Response'!F:F,)</f>
        <v>2 days and more</v>
      </c>
      <c r="BU69" s="86"/>
      <c r="BV69" s="86" t="str">
        <f t="shared" si="5"/>
        <v>Ya / Yes</v>
      </c>
      <c r="BW69" s="86" t="str">
        <f>_xlfn.XLOOKUP(AT69,'Cleansing - Response'!E:E,'Cleansing - Response'!F:F,)</f>
        <v>Rarely / Sometimes</v>
      </c>
      <c r="BX69" s="86" t="str">
        <f>_xlfn.XLOOKUP(AU69,'Cleansing - Response'!H:H,'Cleansing - Response'!I:I,)</f>
        <v>Sometimes / When in need</v>
      </c>
      <c r="BY69" s="86" t="str">
        <f>_xlfn.XLOOKUP(AV69,'Cleansing - Response'!K:K,'Cleansing - Response'!L:L,)</f>
        <v>More than 1 time a day</v>
      </c>
      <c r="BZ69" s="86" t="str">
        <f>_xlfn.XLOOKUP(AW69,'Cleansing - Response'!$N:$N,'Cleansing - Response'!$O:$O,)</f>
        <v>Yes / Sometimes</v>
      </c>
      <c r="CA69" s="86" t="str">
        <f>_xlfn.XLOOKUP(AX69,'Cleansing - Response'!$N:$N,'Cleansing - Response'!$O:$O,)</f>
        <v>Yes / Sometimes</v>
      </c>
      <c r="CB69" s="86" t="str">
        <f>_xlfn.XLOOKUP(AY69,'Cleansing - Response'!$N:$N,'Cleansing - Response'!$O:$O,)</f>
        <v>Yes / Sometimes</v>
      </c>
      <c r="CC69" s="86" t="str">
        <f>_xlfn.XLOOKUP(AZ69,'Cleansing - Response'!$N:$N,'Cleansing - Response'!$O:$O,)</f>
        <v>No</v>
      </c>
      <c r="CD69" s="86" t="str">
        <f>_xlfn.XLOOKUP(BA69,'Cleansing - Response'!$N:$N,'Cleansing - Response'!$O:$O,)</f>
        <v>Yes / Sometimes</v>
      </c>
      <c r="CE69" s="86" t="str">
        <f>_xlfn.XLOOKUP(BB69,'Cleansing - Response'!$N:$N,'Cleansing - Response'!$O:$O,)</f>
        <v>Yes / Sometimes</v>
      </c>
      <c r="CF69" s="87" t="str">
        <f>IF(COUNTIF(Form_Responses18111213[[#This Row],[Answer - B7-1]:[Answer - B7-6]], "Yes / Sometimes") &gt; 4, "More than 4 times","Up to 4 times")</f>
        <v>More than 4 times</v>
      </c>
    </row>
    <row r="70" spans="1:84" ht="13.2" x14ac:dyDescent="0.25">
      <c r="A70" s="82">
        <v>45569.51123877315</v>
      </c>
      <c r="B70" s="83" t="s">
        <v>275</v>
      </c>
      <c r="C70" s="84" t="s">
        <v>276</v>
      </c>
      <c r="D70" s="83">
        <v>100</v>
      </c>
      <c r="E70" s="83">
        <v>0.33</v>
      </c>
      <c r="F70" s="83" t="s">
        <v>60</v>
      </c>
      <c r="G70" s="83" t="s">
        <v>76</v>
      </c>
      <c r="H70" s="83" t="s">
        <v>77</v>
      </c>
      <c r="I70" s="83" t="s">
        <v>63</v>
      </c>
      <c r="J70" s="83" t="s">
        <v>64</v>
      </c>
      <c r="K70" s="83" t="s">
        <v>64</v>
      </c>
      <c r="L70" s="83" t="s">
        <v>64</v>
      </c>
      <c r="M70" s="83" t="s">
        <v>84</v>
      </c>
      <c r="N70" s="83" t="s">
        <v>84</v>
      </c>
      <c r="O70" s="83" t="s">
        <v>64</v>
      </c>
      <c r="P70" s="83" t="s">
        <v>64</v>
      </c>
      <c r="Q70" s="83" t="s">
        <v>64</v>
      </c>
      <c r="R70" s="83" t="s">
        <v>64</v>
      </c>
      <c r="S70" s="83" t="s">
        <v>64</v>
      </c>
      <c r="T70" s="83" t="s">
        <v>84</v>
      </c>
      <c r="U70" s="83" t="s">
        <v>78</v>
      </c>
      <c r="V70" s="83" t="s">
        <v>84</v>
      </c>
      <c r="W70" s="83" t="s">
        <v>78</v>
      </c>
      <c r="X70" s="83" t="s">
        <v>78</v>
      </c>
      <c r="Y70" s="83" t="s">
        <v>84</v>
      </c>
      <c r="Z70" s="83" t="s">
        <v>79</v>
      </c>
      <c r="AA70" s="83" t="s">
        <v>66</v>
      </c>
      <c r="AB70" s="83" t="s">
        <v>66</v>
      </c>
      <c r="AC70" s="83" t="s">
        <v>79</v>
      </c>
      <c r="AD70" s="83" t="s">
        <v>66</v>
      </c>
      <c r="AE70" s="83" t="s">
        <v>65</v>
      </c>
      <c r="AF70" s="83" t="s">
        <v>65</v>
      </c>
      <c r="AG70" s="83" t="s">
        <v>65</v>
      </c>
      <c r="AH70" s="83" t="s">
        <v>65</v>
      </c>
      <c r="AI70" s="83" t="s">
        <v>66</v>
      </c>
      <c r="AJ70" s="83" t="s">
        <v>79</v>
      </c>
      <c r="AK70" s="83" t="s">
        <v>66</v>
      </c>
      <c r="AL70" s="83" t="s">
        <v>66</v>
      </c>
      <c r="AM70" s="83" t="s">
        <v>66</v>
      </c>
      <c r="AN70" s="83" t="s">
        <v>66</v>
      </c>
      <c r="AO70" s="83" t="s">
        <v>66</v>
      </c>
      <c r="AP70" s="83" t="s">
        <v>85</v>
      </c>
      <c r="AQ70" s="83" t="s">
        <v>277</v>
      </c>
      <c r="AR70" s="83" t="s">
        <v>73</v>
      </c>
      <c r="AS70" s="83" t="s">
        <v>278</v>
      </c>
      <c r="AT70" s="83" t="s">
        <v>169</v>
      </c>
      <c r="AU70" s="83" t="s">
        <v>67</v>
      </c>
      <c r="AV70" s="83" t="s">
        <v>132</v>
      </c>
      <c r="AW70" s="83" t="s">
        <v>72</v>
      </c>
      <c r="AX70" s="83" t="s">
        <v>73</v>
      </c>
      <c r="AY70" s="83" t="s">
        <v>63</v>
      </c>
      <c r="AZ70" s="83" t="s">
        <v>72</v>
      </c>
      <c r="BA70" s="83" t="s">
        <v>72</v>
      </c>
      <c r="BB70" s="83" t="s">
        <v>63</v>
      </c>
      <c r="BC70" s="83" t="s">
        <v>73</v>
      </c>
      <c r="BD70" s="83" t="s">
        <v>279</v>
      </c>
      <c r="BE70" s="83" t="s">
        <v>73</v>
      </c>
      <c r="BF70" s="83" t="s">
        <v>271</v>
      </c>
      <c r="BG70" s="76" t="s">
        <v>100</v>
      </c>
      <c r="BH70" s="76" t="s">
        <v>60</v>
      </c>
      <c r="BI70" s="76" t="s">
        <v>1414</v>
      </c>
      <c r="BJ70">
        <f t="shared" si="3"/>
        <v>8</v>
      </c>
      <c r="BK70">
        <f t="shared" si="4"/>
        <v>48</v>
      </c>
      <c r="BM70" s="86" t="str">
        <f>_xlfn.XLOOKUP(Form_Responses18111213[[#This Row],[Sekolah School (Cleansed)]],'Quality Check'!$B$11:$B$14,'Quality Check'!$C$11:$C$14,)</f>
        <v>Rural</v>
      </c>
      <c r="BN70" s="86" t="str">
        <f>_xlfn.XLOOKUP(Form_Responses18111213[[#This Row],[Sekolah School (Cleansed)]],'Quality Check'!$B$11:$B$14,'Quality Check'!$D$11:$D$14,)</f>
        <v>Intervention Group (IG)</v>
      </c>
      <c r="BO70" s="87" t="str">
        <f>_xlfn.XLOOKUP(AS70,'Cleansing - Toothpaste Brand'!A:A,'Cleansing - Toothpaste Brand'!B:B,)</f>
        <v>Colgate</v>
      </c>
      <c r="BP70" s="87"/>
      <c r="BQ7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70" s="86" t="str">
        <f>_xlfn.XLOOKUP(AP70,'Cleansing - Response'!E:E,'Cleansing - Response'!F:F,)</f>
        <v>2 days and more</v>
      </c>
      <c r="BS70" s="86"/>
      <c r="BT70" s="86" t="str">
        <f>_xlfn.XLOOKUP(AQ70,'Cleansing - Response'!E:E,'Cleansing - Response'!F:F,)</f>
        <v>Less than 2 days</v>
      </c>
      <c r="BU70" s="86"/>
      <c r="BV70" s="86" t="str">
        <f t="shared" si="5"/>
        <v>Tidak / No</v>
      </c>
      <c r="BW70" s="86" t="str">
        <f>_xlfn.XLOOKUP(AT70,'Cleansing - Response'!E:E,'Cleansing - Response'!F:F,)</f>
        <v>Rarely / Sometimes</v>
      </c>
      <c r="BX70" s="86" t="str">
        <f>_xlfn.XLOOKUP(AU70,'Cleansing - Response'!H:H,'Cleansing - Response'!I:I,)</f>
        <v>Using dental floss at least once</v>
      </c>
      <c r="BY70" s="86" t="str">
        <f>_xlfn.XLOOKUP(AV70,'Cleansing - Response'!K:K,'Cleansing - Response'!L:L,)</f>
        <v>Up to 1 time a day</v>
      </c>
      <c r="BZ70" s="86" t="str">
        <f>_xlfn.XLOOKUP(AW70,'Cleansing - Response'!$N:$N,'Cleansing - Response'!$O:$O,)</f>
        <v>Yes / Sometimes</v>
      </c>
      <c r="CA70" s="86" t="str">
        <f>_xlfn.XLOOKUP(AX70,'Cleansing - Response'!$N:$N,'Cleansing - Response'!$O:$O,)</f>
        <v>No</v>
      </c>
      <c r="CB70" s="86" t="str">
        <f>_xlfn.XLOOKUP(AY70,'Cleansing - Response'!$N:$N,'Cleansing - Response'!$O:$O,)</f>
        <v>Yes / Sometimes</v>
      </c>
      <c r="CC70" s="86" t="str">
        <f>_xlfn.XLOOKUP(AZ70,'Cleansing - Response'!$N:$N,'Cleansing - Response'!$O:$O,)</f>
        <v>Yes / Sometimes</v>
      </c>
      <c r="CD70" s="86" t="str">
        <f>_xlfn.XLOOKUP(BA70,'Cleansing - Response'!$N:$N,'Cleansing - Response'!$O:$O,)</f>
        <v>Yes / Sometimes</v>
      </c>
      <c r="CE70" s="86" t="str">
        <f>_xlfn.XLOOKUP(BB70,'Cleansing - Response'!$N:$N,'Cleansing - Response'!$O:$O,)</f>
        <v>Yes / Sometimes</v>
      </c>
      <c r="CF70" s="87" t="str">
        <f>IF(COUNTIF(Form_Responses18111213[[#This Row],[Answer - B7-1]:[Answer - B7-6]], "Yes / Sometimes") &gt; 4, "More than 4 times","Up to 4 times")</f>
        <v>More than 4 times</v>
      </c>
    </row>
    <row r="71" spans="1:84" ht="13.2" x14ac:dyDescent="0.25">
      <c r="A71" s="82">
        <v>45569.511598668978</v>
      </c>
      <c r="B71" s="83" t="s">
        <v>280</v>
      </c>
      <c r="C71" s="84" t="s">
        <v>281</v>
      </c>
      <c r="D71" s="83">
        <v>100</v>
      </c>
      <c r="E71" s="83">
        <v>1.37</v>
      </c>
      <c r="F71" s="83" t="s">
        <v>60</v>
      </c>
      <c r="G71" s="83" t="s">
        <v>76</v>
      </c>
      <c r="H71" s="83" t="s">
        <v>100</v>
      </c>
      <c r="I71" s="83" t="s">
        <v>63</v>
      </c>
      <c r="J71" s="83" t="s">
        <v>145</v>
      </c>
      <c r="K71" s="83" t="s">
        <v>78</v>
      </c>
      <c r="L71" s="83" t="s">
        <v>64</v>
      </c>
      <c r="M71" s="83" t="s">
        <v>84</v>
      </c>
      <c r="N71" s="83" t="s">
        <v>64</v>
      </c>
      <c r="O71" s="83" t="s">
        <v>64</v>
      </c>
      <c r="P71" s="83" t="s">
        <v>84</v>
      </c>
      <c r="Q71" s="83" t="s">
        <v>64</v>
      </c>
      <c r="R71" s="83" t="s">
        <v>84</v>
      </c>
      <c r="S71" s="83" t="s">
        <v>64</v>
      </c>
      <c r="T71" s="83" t="s">
        <v>78</v>
      </c>
      <c r="U71" s="83" t="s">
        <v>64</v>
      </c>
      <c r="V71" s="83" t="s">
        <v>64</v>
      </c>
      <c r="W71" s="83" t="s">
        <v>64</v>
      </c>
      <c r="X71" s="83" t="s">
        <v>64</v>
      </c>
      <c r="Y71" s="83" t="s">
        <v>64</v>
      </c>
      <c r="Z71" s="83" t="s">
        <v>65</v>
      </c>
      <c r="AA71" s="83" t="s">
        <v>66</v>
      </c>
      <c r="AB71" s="83" t="s">
        <v>66</v>
      </c>
      <c r="AC71" s="83" t="s">
        <v>65</v>
      </c>
      <c r="AD71" s="83" t="s">
        <v>66</v>
      </c>
      <c r="AE71" s="83" t="s">
        <v>66</v>
      </c>
      <c r="AF71" s="83" t="s">
        <v>79</v>
      </c>
      <c r="AG71" s="83" t="s">
        <v>65</v>
      </c>
      <c r="AH71" s="83" t="s">
        <v>65</v>
      </c>
      <c r="AI71" s="83" t="s">
        <v>79</v>
      </c>
      <c r="AJ71" s="83" t="s">
        <v>65</v>
      </c>
      <c r="AK71" s="83" t="s">
        <v>65</v>
      </c>
      <c r="AL71" s="83" t="s">
        <v>65</v>
      </c>
      <c r="AM71" s="83" t="s">
        <v>66</v>
      </c>
      <c r="AN71" s="83" t="s">
        <v>66</v>
      </c>
      <c r="AO71" s="83" t="s">
        <v>66</v>
      </c>
      <c r="AP71" s="83" t="s">
        <v>85</v>
      </c>
      <c r="AQ71" s="83" t="s">
        <v>85</v>
      </c>
      <c r="AR71" s="83" t="s">
        <v>86</v>
      </c>
      <c r="AS71" s="83" t="s">
        <v>81</v>
      </c>
      <c r="AT71" s="83" t="s">
        <v>87</v>
      </c>
      <c r="AU71" s="83" t="s">
        <v>93</v>
      </c>
      <c r="AV71" s="83" t="s">
        <v>71</v>
      </c>
      <c r="AW71" s="83" t="s">
        <v>73</v>
      </c>
      <c r="AX71" s="83" t="s">
        <v>73</v>
      </c>
      <c r="AY71" s="83" t="s">
        <v>63</v>
      </c>
      <c r="AZ71" s="83" t="s">
        <v>63</v>
      </c>
      <c r="BA71" s="83" t="s">
        <v>72</v>
      </c>
      <c r="BB71" s="83" t="s">
        <v>73</v>
      </c>
      <c r="BC71" s="83" t="s">
        <v>73</v>
      </c>
      <c r="BE71" s="83" t="s">
        <v>73</v>
      </c>
      <c r="BG71" s="76" t="s">
        <v>100</v>
      </c>
      <c r="BH71" s="76" t="s">
        <v>60</v>
      </c>
      <c r="BI71" s="76" t="s">
        <v>1414</v>
      </c>
      <c r="BJ71">
        <f t="shared" si="3"/>
        <v>10</v>
      </c>
      <c r="BK71">
        <f t="shared" si="4"/>
        <v>54</v>
      </c>
      <c r="BM71" s="86" t="str">
        <f>_xlfn.XLOOKUP(Form_Responses18111213[[#This Row],[Sekolah School (Cleansed)]],'Quality Check'!$B$11:$B$14,'Quality Check'!$C$11:$C$14,)</f>
        <v>Rural</v>
      </c>
      <c r="BN71" s="86" t="str">
        <f>_xlfn.XLOOKUP(Form_Responses18111213[[#This Row],[Sekolah School (Cleansed)]],'Quality Check'!$B$11:$B$14,'Quality Check'!$D$11:$D$14,)</f>
        <v>Intervention Group (IG)</v>
      </c>
      <c r="BO71" s="87" t="str">
        <f>_xlfn.XLOOKUP(AS71,'Cleansing - Toothpaste Brand'!A:A,'Cleansing - Toothpaste Brand'!B:B,)</f>
        <v>Colgate</v>
      </c>
      <c r="BP71" s="87"/>
      <c r="BQ7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71" s="86" t="str">
        <f>_xlfn.XLOOKUP(AP71,'Cleansing - Response'!E:E,'Cleansing - Response'!F:F,)</f>
        <v>2 days and more</v>
      </c>
      <c r="BS71" s="86"/>
      <c r="BT71" s="86" t="str">
        <f>_xlfn.XLOOKUP(AQ71,'Cleansing - Response'!E:E,'Cleansing - Response'!F:F,)</f>
        <v>2 days and more</v>
      </c>
      <c r="BU71" s="86"/>
      <c r="BV71" s="86" t="str">
        <f t="shared" si="5"/>
        <v>Ya / Yes</v>
      </c>
      <c r="BW71" s="86" t="str">
        <f>_xlfn.XLOOKUP(AT71,'Cleansing - Response'!E:E,'Cleansing - Response'!F:F,)</f>
        <v>Always</v>
      </c>
      <c r="BX71" s="86" t="str">
        <f>_xlfn.XLOOKUP(AU71,'Cleansing - Response'!H:H,'Cleansing - Response'!I:I,)</f>
        <v>Not using dental floss</v>
      </c>
      <c r="BY71" s="86" t="str">
        <f>_xlfn.XLOOKUP(AV71,'Cleansing - Response'!K:K,'Cleansing - Response'!L:L,)</f>
        <v>Up to 1 time a day</v>
      </c>
      <c r="BZ71" s="86" t="str">
        <f>_xlfn.XLOOKUP(AW71,'Cleansing - Response'!$N:$N,'Cleansing - Response'!$O:$O,)</f>
        <v>No</v>
      </c>
      <c r="CA71" s="86" t="str">
        <f>_xlfn.XLOOKUP(AX71,'Cleansing - Response'!$N:$N,'Cleansing - Response'!$O:$O,)</f>
        <v>No</v>
      </c>
      <c r="CB71" s="86" t="str">
        <f>_xlfn.XLOOKUP(AY71,'Cleansing - Response'!$N:$N,'Cleansing - Response'!$O:$O,)</f>
        <v>Yes / Sometimes</v>
      </c>
      <c r="CC71" s="86" t="str">
        <f>_xlfn.XLOOKUP(AZ71,'Cleansing - Response'!$N:$N,'Cleansing - Response'!$O:$O,)</f>
        <v>Yes / Sometimes</v>
      </c>
      <c r="CD71" s="86" t="str">
        <f>_xlfn.XLOOKUP(BA71,'Cleansing - Response'!$N:$N,'Cleansing - Response'!$O:$O,)</f>
        <v>Yes / Sometimes</v>
      </c>
      <c r="CE71" s="86" t="str">
        <f>_xlfn.XLOOKUP(BB71,'Cleansing - Response'!$N:$N,'Cleansing - Response'!$O:$O,)</f>
        <v>No</v>
      </c>
      <c r="CF71" s="87" t="str">
        <f>IF(COUNTIF(Form_Responses18111213[[#This Row],[Answer - B7-1]:[Answer - B7-6]], "Yes / Sometimes") &gt; 4, "More than 4 times","Up to 4 times")</f>
        <v>Up to 4 times</v>
      </c>
    </row>
    <row r="72" spans="1:84" ht="13.2" x14ac:dyDescent="0.25">
      <c r="A72" s="82">
        <v>45569.512150393522</v>
      </c>
      <c r="B72" s="83" t="s">
        <v>282</v>
      </c>
      <c r="C72" s="84" t="s">
        <v>283</v>
      </c>
      <c r="D72" s="83">
        <v>17.86</v>
      </c>
      <c r="E72" s="83">
        <v>0</v>
      </c>
      <c r="F72" s="83" t="s">
        <v>60</v>
      </c>
      <c r="G72" s="83" t="s">
        <v>76</v>
      </c>
      <c r="H72" s="83" t="s">
        <v>125</v>
      </c>
      <c r="I72" s="83" t="s">
        <v>63</v>
      </c>
      <c r="J72" s="83" t="s">
        <v>64</v>
      </c>
      <c r="K72" s="83" t="s">
        <v>64</v>
      </c>
      <c r="L72" s="83" t="s">
        <v>64</v>
      </c>
      <c r="M72" s="83" t="s">
        <v>78</v>
      </c>
      <c r="N72" s="83" t="s">
        <v>64</v>
      </c>
      <c r="O72" s="83" t="s">
        <v>84</v>
      </c>
      <c r="P72" s="83" t="s">
        <v>84</v>
      </c>
      <c r="Q72" s="83" t="s">
        <v>64</v>
      </c>
      <c r="R72" s="83" t="s">
        <v>64</v>
      </c>
      <c r="S72" s="83" t="s">
        <v>78</v>
      </c>
      <c r="T72" s="83" t="s">
        <v>64</v>
      </c>
      <c r="U72" s="83" t="s">
        <v>64</v>
      </c>
      <c r="V72" s="83" t="s">
        <v>64</v>
      </c>
      <c r="W72" s="83" t="s">
        <v>64</v>
      </c>
      <c r="X72" s="83" t="s">
        <v>64</v>
      </c>
      <c r="Y72" s="83" t="s">
        <v>64</v>
      </c>
      <c r="Z72" s="83" t="s">
        <v>65</v>
      </c>
      <c r="AA72" s="83" t="s">
        <v>65</v>
      </c>
      <c r="AB72" s="83" t="s">
        <v>65</v>
      </c>
      <c r="AC72" s="83" t="s">
        <v>65</v>
      </c>
      <c r="AD72" s="83" t="s">
        <v>65</v>
      </c>
      <c r="AE72" s="83" t="s">
        <v>65</v>
      </c>
      <c r="AF72" s="83" t="s">
        <v>65</v>
      </c>
      <c r="AG72" s="83" t="s">
        <v>65</v>
      </c>
      <c r="AH72" s="83" t="s">
        <v>65</v>
      </c>
      <c r="AI72" s="83" t="s">
        <v>101</v>
      </c>
      <c r="AJ72" s="83" t="s">
        <v>65</v>
      </c>
      <c r="AK72" s="83" t="s">
        <v>66</v>
      </c>
      <c r="AL72" s="83" t="s">
        <v>65</v>
      </c>
      <c r="AM72" s="83" t="s">
        <v>65</v>
      </c>
      <c r="AN72" s="83" t="s">
        <v>66</v>
      </c>
      <c r="AO72" s="83" t="s">
        <v>66</v>
      </c>
      <c r="AP72" s="83" t="s">
        <v>85</v>
      </c>
      <c r="AQ72" s="83" t="s">
        <v>85</v>
      </c>
      <c r="AR72" s="83" t="s">
        <v>86</v>
      </c>
      <c r="AS72" s="83" t="s">
        <v>68</v>
      </c>
      <c r="AT72" s="83" t="s">
        <v>69</v>
      </c>
      <c r="AU72" s="83" t="s">
        <v>93</v>
      </c>
      <c r="AV72" s="83" t="s">
        <v>71</v>
      </c>
      <c r="AW72" s="83" t="s">
        <v>72</v>
      </c>
      <c r="AX72" s="83" t="s">
        <v>72</v>
      </c>
      <c r="AY72" s="83" t="s">
        <v>72</v>
      </c>
      <c r="AZ72" s="83" t="s">
        <v>72</v>
      </c>
      <c r="BA72" s="83" t="s">
        <v>72</v>
      </c>
      <c r="BB72" s="83" t="s">
        <v>73</v>
      </c>
      <c r="BC72" s="83" t="s">
        <v>73</v>
      </c>
      <c r="BE72" s="83" t="s">
        <v>73</v>
      </c>
      <c r="BG72" s="76" t="s">
        <v>100</v>
      </c>
      <c r="BH72" s="76" t="s">
        <v>60</v>
      </c>
      <c r="BI72" s="76" t="s">
        <v>1414</v>
      </c>
      <c r="BJ72">
        <f t="shared" si="3"/>
        <v>13</v>
      </c>
      <c r="BK72">
        <f t="shared" si="4"/>
        <v>61</v>
      </c>
      <c r="BM72" s="86" t="str">
        <f>_xlfn.XLOOKUP(Form_Responses18111213[[#This Row],[Sekolah School (Cleansed)]],'Quality Check'!$B$11:$B$14,'Quality Check'!$C$11:$C$14,)</f>
        <v>Rural</v>
      </c>
      <c r="BN72" s="86" t="str">
        <f>_xlfn.XLOOKUP(Form_Responses18111213[[#This Row],[Sekolah School (Cleansed)]],'Quality Check'!$B$11:$B$14,'Quality Check'!$D$11:$D$14,)</f>
        <v>Intervention Group (IG)</v>
      </c>
      <c r="BO72" s="87" t="str">
        <f>_xlfn.XLOOKUP(AS72,'Cleansing - Toothpaste Brand'!A:A,'Cleansing - Toothpaste Brand'!B:B,)</f>
        <v>Colgate</v>
      </c>
      <c r="BP72" s="87"/>
      <c r="BQ7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72" s="86" t="str">
        <f>_xlfn.XLOOKUP(AP72,'Cleansing - Response'!E:E,'Cleansing - Response'!F:F,)</f>
        <v>2 days and more</v>
      </c>
      <c r="BS72" s="86"/>
      <c r="BT72" s="86" t="str">
        <f>_xlfn.XLOOKUP(AQ72,'Cleansing - Response'!E:E,'Cleansing - Response'!F:F,)</f>
        <v>2 days and more</v>
      </c>
      <c r="BU72" s="86"/>
      <c r="BV72" s="86" t="str">
        <f t="shared" si="5"/>
        <v>Ya / Yes</v>
      </c>
      <c r="BW72" s="86" t="str">
        <f>_xlfn.XLOOKUP(AT72,'Cleansing - Response'!E:E,'Cleansing - Response'!F:F,)</f>
        <v>Rarely / Sometimes</v>
      </c>
      <c r="BX72" s="86" t="str">
        <f>_xlfn.XLOOKUP(AU72,'Cleansing - Response'!H:H,'Cleansing - Response'!I:I,)</f>
        <v>Not using dental floss</v>
      </c>
      <c r="BY72" s="86" t="str">
        <f>_xlfn.XLOOKUP(AV72,'Cleansing - Response'!K:K,'Cleansing - Response'!L:L,)</f>
        <v>Up to 1 time a day</v>
      </c>
      <c r="BZ72" s="86" t="str">
        <f>_xlfn.XLOOKUP(AW72,'Cleansing - Response'!$N:$N,'Cleansing - Response'!$O:$O,)</f>
        <v>Yes / Sometimes</v>
      </c>
      <c r="CA72" s="86" t="str">
        <f>_xlfn.XLOOKUP(AX72,'Cleansing - Response'!$N:$N,'Cleansing - Response'!$O:$O,)</f>
        <v>Yes / Sometimes</v>
      </c>
      <c r="CB72" s="86" t="str">
        <f>_xlfn.XLOOKUP(AY72,'Cleansing - Response'!$N:$N,'Cleansing - Response'!$O:$O,)</f>
        <v>Yes / Sometimes</v>
      </c>
      <c r="CC72" s="86" t="str">
        <f>_xlfn.XLOOKUP(AZ72,'Cleansing - Response'!$N:$N,'Cleansing - Response'!$O:$O,)</f>
        <v>Yes / Sometimes</v>
      </c>
      <c r="CD72" s="86" t="str">
        <f>_xlfn.XLOOKUP(BA72,'Cleansing - Response'!$N:$N,'Cleansing - Response'!$O:$O,)</f>
        <v>Yes / Sometimes</v>
      </c>
      <c r="CE72" s="86" t="str">
        <f>_xlfn.XLOOKUP(BB72,'Cleansing - Response'!$N:$N,'Cleansing - Response'!$O:$O,)</f>
        <v>No</v>
      </c>
      <c r="CF72" s="87" t="str">
        <f>IF(COUNTIF(Form_Responses18111213[[#This Row],[Answer - B7-1]:[Answer - B7-6]], "Yes / Sometimes") &gt; 4, "More than 4 times","Up to 4 times")</f>
        <v>More than 4 times</v>
      </c>
    </row>
    <row r="73" spans="1:84" ht="13.2" x14ac:dyDescent="0.25">
      <c r="A73" s="82">
        <v>45569.514198738427</v>
      </c>
      <c r="B73" s="83" t="s">
        <v>284</v>
      </c>
      <c r="C73" s="84" t="s">
        <v>285</v>
      </c>
      <c r="D73" s="83">
        <v>100</v>
      </c>
      <c r="E73" s="83">
        <v>0</v>
      </c>
      <c r="F73" s="83" t="s">
        <v>60</v>
      </c>
      <c r="G73" s="83" t="s">
        <v>76</v>
      </c>
      <c r="H73" s="83" t="s">
        <v>62</v>
      </c>
      <c r="I73" s="83" t="s">
        <v>63</v>
      </c>
      <c r="J73" s="83" t="s">
        <v>64</v>
      </c>
      <c r="K73" s="83" t="s">
        <v>84</v>
      </c>
      <c r="L73" s="83" t="s">
        <v>64</v>
      </c>
      <c r="M73" s="83" t="s">
        <v>84</v>
      </c>
      <c r="N73" s="83" t="s">
        <v>64</v>
      </c>
      <c r="O73" s="83" t="s">
        <v>78</v>
      </c>
      <c r="P73" s="83" t="s">
        <v>84</v>
      </c>
      <c r="Q73" s="83" t="s">
        <v>64</v>
      </c>
      <c r="R73" s="83" t="s">
        <v>64</v>
      </c>
      <c r="S73" s="83" t="s">
        <v>64</v>
      </c>
      <c r="T73" s="83" t="s">
        <v>64</v>
      </c>
      <c r="U73" s="83" t="s">
        <v>64</v>
      </c>
      <c r="V73" s="83" t="s">
        <v>64</v>
      </c>
      <c r="W73" s="83" t="s">
        <v>64</v>
      </c>
      <c r="X73" s="83" t="s">
        <v>64</v>
      </c>
      <c r="Y73" s="83" t="s">
        <v>64</v>
      </c>
      <c r="Z73" s="83" t="s">
        <v>65</v>
      </c>
      <c r="AA73" s="83" t="s">
        <v>65</v>
      </c>
      <c r="AB73" s="83" t="s">
        <v>65</v>
      </c>
      <c r="AC73" s="83" t="s">
        <v>65</v>
      </c>
      <c r="AD73" s="83" t="s">
        <v>65</v>
      </c>
      <c r="AE73" s="83" t="s">
        <v>65</v>
      </c>
      <c r="AF73" s="83" t="s">
        <v>65</v>
      </c>
      <c r="AG73" s="83" t="s">
        <v>65</v>
      </c>
      <c r="AH73" s="83" t="s">
        <v>65</v>
      </c>
      <c r="AI73" s="83" t="s">
        <v>101</v>
      </c>
      <c r="AJ73" s="83" t="s">
        <v>65</v>
      </c>
      <c r="AK73" s="83" t="s">
        <v>65</v>
      </c>
      <c r="AL73" s="83" t="s">
        <v>65</v>
      </c>
      <c r="AM73" s="83" t="s">
        <v>65</v>
      </c>
      <c r="AN73" s="83" t="s">
        <v>66</v>
      </c>
      <c r="AO73" s="83" t="s">
        <v>66</v>
      </c>
      <c r="AP73" s="83" t="s">
        <v>67</v>
      </c>
      <c r="AQ73" s="83" t="s">
        <v>67</v>
      </c>
      <c r="AR73" s="83" t="s">
        <v>86</v>
      </c>
      <c r="AS73" s="83" t="s">
        <v>68</v>
      </c>
      <c r="AT73" s="83" t="s">
        <v>69</v>
      </c>
      <c r="AU73" s="83" t="s">
        <v>85</v>
      </c>
      <c r="AV73" s="83" t="s">
        <v>71</v>
      </c>
      <c r="AW73" s="83" t="s">
        <v>73</v>
      </c>
      <c r="AX73" s="83" t="s">
        <v>73</v>
      </c>
      <c r="AY73" s="83" t="s">
        <v>73</v>
      </c>
      <c r="AZ73" s="83" t="s">
        <v>72</v>
      </c>
      <c r="BA73" s="83" t="s">
        <v>73</v>
      </c>
      <c r="BB73" s="83" t="s">
        <v>72</v>
      </c>
      <c r="BC73" s="83" t="s">
        <v>73</v>
      </c>
      <c r="BE73" s="83" t="s">
        <v>73</v>
      </c>
      <c r="BG73" s="76" t="s">
        <v>100</v>
      </c>
      <c r="BH73" s="76" t="s">
        <v>60</v>
      </c>
      <c r="BI73" s="76" t="s">
        <v>1414</v>
      </c>
      <c r="BJ73">
        <f t="shared" si="3"/>
        <v>12</v>
      </c>
      <c r="BK73">
        <f t="shared" si="4"/>
        <v>62</v>
      </c>
      <c r="BM73" s="86" t="str">
        <f>_xlfn.XLOOKUP(Form_Responses18111213[[#This Row],[Sekolah School (Cleansed)]],'Quality Check'!$B$11:$B$14,'Quality Check'!$C$11:$C$14,)</f>
        <v>Rural</v>
      </c>
      <c r="BN73" s="86" t="str">
        <f>_xlfn.XLOOKUP(Form_Responses18111213[[#This Row],[Sekolah School (Cleansed)]],'Quality Check'!$B$11:$B$14,'Quality Check'!$D$11:$D$14,)</f>
        <v>Intervention Group (IG)</v>
      </c>
      <c r="BO73" s="87" t="str">
        <f>_xlfn.XLOOKUP(AS73,'Cleansing - Toothpaste Brand'!A:A,'Cleansing - Toothpaste Brand'!B:B,)</f>
        <v>Colgate</v>
      </c>
      <c r="BP73" s="87"/>
      <c r="BQ7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73" s="86" t="str">
        <f>_xlfn.XLOOKUP(AP73,'Cleansing - Response'!E:E,'Cleansing - Response'!F:F,)</f>
        <v>2 days and more</v>
      </c>
      <c r="BS73" s="86"/>
      <c r="BT73" s="86" t="str">
        <f>_xlfn.XLOOKUP(AQ73,'Cleansing - Response'!E:E,'Cleansing - Response'!F:F,)</f>
        <v>2 days and more</v>
      </c>
      <c r="BU73" s="86"/>
      <c r="BV73" s="86" t="str">
        <f t="shared" si="5"/>
        <v>Ya / Yes</v>
      </c>
      <c r="BW73" s="86" t="str">
        <f>_xlfn.XLOOKUP(AT73,'Cleansing - Response'!E:E,'Cleansing - Response'!F:F,)</f>
        <v>Rarely / Sometimes</v>
      </c>
      <c r="BX73" s="86" t="str">
        <f>_xlfn.XLOOKUP(AU73,'Cleansing - Response'!H:H,'Cleansing - Response'!I:I,)</f>
        <v>Using dental floss at least once</v>
      </c>
      <c r="BY73" s="86" t="str">
        <f>_xlfn.XLOOKUP(AV73,'Cleansing - Response'!K:K,'Cleansing - Response'!L:L,)</f>
        <v>Up to 1 time a day</v>
      </c>
      <c r="BZ73" s="86" t="str">
        <f>_xlfn.XLOOKUP(AW73,'Cleansing - Response'!$N:$N,'Cleansing - Response'!$O:$O,)</f>
        <v>No</v>
      </c>
      <c r="CA73" s="86" t="str">
        <f>_xlfn.XLOOKUP(AX73,'Cleansing - Response'!$N:$N,'Cleansing - Response'!$O:$O,)</f>
        <v>No</v>
      </c>
      <c r="CB73" s="86" t="str">
        <f>_xlfn.XLOOKUP(AY73,'Cleansing - Response'!$N:$N,'Cleansing - Response'!$O:$O,)</f>
        <v>No</v>
      </c>
      <c r="CC73" s="86" t="str">
        <f>_xlfn.XLOOKUP(AZ73,'Cleansing - Response'!$N:$N,'Cleansing - Response'!$O:$O,)</f>
        <v>Yes / Sometimes</v>
      </c>
      <c r="CD73" s="86" t="str">
        <f>_xlfn.XLOOKUP(BA73,'Cleansing - Response'!$N:$N,'Cleansing - Response'!$O:$O,)</f>
        <v>No</v>
      </c>
      <c r="CE73" s="86" t="str">
        <f>_xlfn.XLOOKUP(BB73,'Cleansing - Response'!$N:$N,'Cleansing - Response'!$O:$O,)</f>
        <v>Yes / Sometimes</v>
      </c>
      <c r="CF73" s="87" t="str">
        <f>IF(COUNTIF(Form_Responses18111213[[#This Row],[Answer - B7-1]:[Answer - B7-6]], "Yes / Sometimes") &gt; 4, "More than 4 times","Up to 4 times")</f>
        <v>Up to 4 times</v>
      </c>
    </row>
    <row r="74" spans="1:84" ht="13.2" x14ac:dyDescent="0.25">
      <c r="A74" s="82">
        <v>45569.51578332176</v>
      </c>
      <c r="B74" s="83" t="s">
        <v>286</v>
      </c>
      <c r="C74" s="84" t="s">
        <v>287</v>
      </c>
      <c r="D74" s="83">
        <v>100</v>
      </c>
      <c r="E74" s="83">
        <v>0.7</v>
      </c>
      <c r="F74" s="83" t="s">
        <v>60</v>
      </c>
      <c r="G74" s="83" t="s">
        <v>76</v>
      </c>
      <c r="H74" s="83" t="s">
        <v>62</v>
      </c>
      <c r="I74" s="83" t="s">
        <v>63</v>
      </c>
      <c r="J74" s="83" t="s">
        <v>145</v>
      </c>
      <c r="K74" s="83" t="s">
        <v>78</v>
      </c>
      <c r="L74" s="83" t="s">
        <v>64</v>
      </c>
      <c r="M74" s="83" t="s">
        <v>84</v>
      </c>
      <c r="N74" s="83" t="s">
        <v>64</v>
      </c>
      <c r="O74" s="83" t="s">
        <v>64</v>
      </c>
      <c r="P74" s="83" t="s">
        <v>64</v>
      </c>
      <c r="Q74" s="83" t="s">
        <v>64</v>
      </c>
      <c r="R74" s="83" t="s">
        <v>64</v>
      </c>
      <c r="S74" s="83" t="s">
        <v>64</v>
      </c>
      <c r="T74" s="83" t="s">
        <v>64</v>
      </c>
      <c r="U74" s="83" t="s">
        <v>64</v>
      </c>
      <c r="V74" s="83" t="s">
        <v>64</v>
      </c>
      <c r="W74" s="83" t="s">
        <v>64</v>
      </c>
      <c r="X74" s="83" t="s">
        <v>64</v>
      </c>
      <c r="Y74" s="83" t="s">
        <v>64</v>
      </c>
      <c r="Z74" s="83" t="s">
        <v>66</v>
      </c>
      <c r="AA74" s="83" t="s">
        <v>65</v>
      </c>
      <c r="AB74" s="83" t="s">
        <v>65</v>
      </c>
      <c r="AC74" s="83" t="s">
        <v>65</v>
      </c>
      <c r="AD74" s="83" t="s">
        <v>65</v>
      </c>
      <c r="AE74" s="83" t="s">
        <v>65</v>
      </c>
      <c r="AF74" s="83" t="s">
        <v>65</v>
      </c>
      <c r="AG74" s="83" t="s">
        <v>65</v>
      </c>
      <c r="AH74" s="83" t="s">
        <v>65</v>
      </c>
      <c r="AI74" s="83" t="s">
        <v>65</v>
      </c>
      <c r="AJ74" s="83" t="s">
        <v>65</v>
      </c>
      <c r="AK74" s="83" t="s">
        <v>65</v>
      </c>
      <c r="AL74" s="83" t="s">
        <v>65</v>
      </c>
      <c r="AM74" s="83" t="s">
        <v>65</v>
      </c>
      <c r="AN74" s="83" t="s">
        <v>65</v>
      </c>
      <c r="AO74" s="83" t="s">
        <v>65</v>
      </c>
      <c r="AP74" s="83" t="s">
        <v>67</v>
      </c>
      <c r="AQ74" s="83" t="s">
        <v>67</v>
      </c>
      <c r="AR74" s="83" t="s">
        <v>63</v>
      </c>
      <c r="AS74" s="83" t="s">
        <v>288</v>
      </c>
      <c r="AT74" s="83" t="s">
        <v>169</v>
      </c>
      <c r="AU74" s="83" t="s">
        <v>70</v>
      </c>
      <c r="AV74" s="83" t="s">
        <v>71</v>
      </c>
      <c r="AW74" s="83" t="s">
        <v>72</v>
      </c>
      <c r="AX74" s="83" t="s">
        <v>63</v>
      </c>
      <c r="AY74" s="83" t="s">
        <v>72</v>
      </c>
      <c r="AZ74" s="83" t="s">
        <v>72</v>
      </c>
      <c r="BA74" s="83" t="s">
        <v>72</v>
      </c>
      <c r="BB74" s="83" t="s">
        <v>72</v>
      </c>
      <c r="BC74" s="83" t="s">
        <v>73</v>
      </c>
      <c r="BE74" s="83" t="s">
        <v>73</v>
      </c>
      <c r="BG74" s="76" t="s">
        <v>100</v>
      </c>
      <c r="BH74" s="76" t="s">
        <v>60</v>
      </c>
      <c r="BI74" s="76" t="s">
        <v>1414</v>
      </c>
      <c r="BJ74">
        <f t="shared" si="3"/>
        <v>13</v>
      </c>
      <c r="BK74">
        <f t="shared" si="4"/>
        <v>60</v>
      </c>
      <c r="BM74" s="86" t="str">
        <f>_xlfn.XLOOKUP(Form_Responses18111213[[#This Row],[Sekolah School (Cleansed)]],'Quality Check'!$B$11:$B$14,'Quality Check'!$C$11:$C$14,)</f>
        <v>Rural</v>
      </c>
      <c r="BN74" s="86" t="str">
        <f>_xlfn.XLOOKUP(Form_Responses18111213[[#This Row],[Sekolah School (Cleansed)]],'Quality Check'!$B$11:$B$14,'Quality Check'!$D$11:$D$14,)</f>
        <v>Intervention Group (IG)</v>
      </c>
      <c r="BO74" s="87" t="str">
        <f>_xlfn.XLOOKUP(AS74,'Cleansing - Toothpaste Brand'!A:A,'Cleansing - Toothpaste Brand'!B:B,)</f>
        <v>Colgate</v>
      </c>
      <c r="BP74" s="87"/>
      <c r="BQ7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74" s="86" t="str">
        <f>_xlfn.XLOOKUP(AP74,'Cleansing - Response'!E:E,'Cleansing - Response'!F:F,)</f>
        <v>2 days and more</v>
      </c>
      <c r="BS74" s="86"/>
      <c r="BT74" s="86" t="str">
        <f>_xlfn.XLOOKUP(AQ74,'Cleansing - Response'!E:E,'Cleansing - Response'!F:F,)</f>
        <v>2 days and more</v>
      </c>
      <c r="BU74" s="86"/>
      <c r="BV74" s="86" t="str">
        <f t="shared" si="5"/>
        <v>Ya / Yes</v>
      </c>
      <c r="BW74" s="86" t="str">
        <f>_xlfn.XLOOKUP(AT74,'Cleansing - Response'!E:E,'Cleansing - Response'!F:F,)</f>
        <v>Rarely / Sometimes</v>
      </c>
      <c r="BX74" s="86" t="str">
        <f>_xlfn.XLOOKUP(AU74,'Cleansing - Response'!H:H,'Cleansing - Response'!I:I,)</f>
        <v>Sometimes / When in need</v>
      </c>
      <c r="BY74" s="86" t="str">
        <f>_xlfn.XLOOKUP(AV74,'Cleansing - Response'!K:K,'Cleansing - Response'!L:L,)</f>
        <v>Up to 1 time a day</v>
      </c>
      <c r="BZ74" s="86" t="str">
        <f>_xlfn.XLOOKUP(AW74,'Cleansing - Response'!$N:$N,'Cleansing - Response'!$O:$O,)</f>
        <v>Yes / Sometimes</v>
      </c>
      <c r="CA74" s="86" t="str">
        <f>_xlfn.XLOOKUP(AX74,'Cleansing - Response'!$N:$N,'Cleansing - Response'!$O:$O,)</f>
        <v>Yes / Sometimes</v>
      </c>
      <c r="CB74" s="86" t="str">
        <f>_xlfn.XLOOKUP(AY74,'Cleansing - Response'!$N:$N,'Cleansing - Response'!$O:$O,)</f>
        <v>Yes / Sometimes</v>
      </c>
      <c r="CC74" s="86" t="str">
        <f>_xlfn.XLOOKUP(AZ74,'Cleansing - Response'!$N:$N,'Cleansing - Response'!$O:$O,)</f>
        <v>Yes / Sometimes</v>
      </c>
      <c r="CD74" s="86" t="str">
        <f>_xlfn.XLOOKUP(BA74,'Cleansing - Response'!$N:$N,'Cleansing - Response'!$O:$O,)</f>
        <v>Yes / Sometimes</v>
      </c>
      <c r="CE74" s="86" t="str">
        <f>_xlfn.XLOOKUP(BB74,'Cleansing - Response'!$N:$N,'Cleansing - Response'!$O:$O,)</f>
        <v>Yes / Sometimes</v>
      </c>
      <c r="CF74" s="87" t="str">
        <f>IF(COUNTIF(Form_Responses18111213[[#This Row],[Answer - B7-1]:[Answer - B7-6]], "Yes / Sometimes") &gt; 4, "More than 4 times","Up to 4 times")</f>
        <v>More than 4 times</v>
      </c>
    </row>
    <row r="75" spans="1:84" ht="13.2" x14ac:dyDescent="0.25">
      <c r="A75" s="82">
        <v>45569.518551620371</v>
      </c>
      <c r="B75" s="83" t="s">
        <v>289</v>
      </c>
      <c r="C75" s="84" t="s">
        <v>290</v>
      </c>
      <c r="D75" s="83">
        <v>100</v>
      </c>
      <c r="E75" s="83">
        <v>0.33</v>
      </c>
      <c r="F75" s="83" t="s">
        <v>60</v>
      </c>
      <c r="G75" s="83" t="s">
        <v>291</v>
      </c>
      <c r="H75" s="83" t="s">
        <v>100</v>
      </c>
      <c r="I75" s="83" t="s">
        <v>63</v>
      </c>
      <c r="J75" s="83" t="s">
        <v>64</v>
      </c>
      <c r="K75" s="83" t="s">
        <v>84</v>
      </c>
      <c r="L75" s="83" t="s">
        <v>64</v>
      </c>
      <c r="M75" s="83" t="s">
        <v>84</v>
      </c>
      <c r="N75" s="83" t="s">
        <v>64</v>
      </c>
      <c r="O75" s="83" t="s">
        <v>64</v>
      </c>
      <c r="P75" s="83" t="s">
        <v>84</v>
      </c>
      <c r="Q75" s="83" t="s">
        <v>64</v>
      </c>
      <c r="R75" s="83" t="s">
        <v>64</v>
      </c>
      <c r="S75" s="83" t="s">
        <v>64</v>
      </c>
      <c r="T75" s="83" t="s">
        <v>64</v>
      </c>
      <c r="U75" s="83" t="s">
        <v>84</v>
      </c>
      <c r="V75" s="83" t="s">
        <v>64</v>
      </c>
      <c r="W75" s="83" t="s">
        <v>84</v>
      </c>
      <c r="X75" s="83" t="s">
        <v>84</v>
      </c>
      <c r="Y75" s="83" t="s">
        <v>64</v>
      </c>
      <c r="Z75" s="83" t="s">
        <v>66</v>
      </c>
      <c r="AA75" s="83" t="s">
        <v>66</v>
      </c>
      <c r="AB75" s="83" t="s">
        <v>66</v>
      </c>
      <c r="AC75" s="83" t="s">
        <v>66</v>
      </c>
      <c r="AD75" s="83" t="s">
        <v>66</v>
      </c>
      <c r="AE75" s="83" t="s">
        <v>66</v>
      </c>
      <c r="AF75" s="83" t="s">
        <v>66</v>
      </c>
      <c r="AG75" s="83" t="s">
        <v>66</v>
      </c>
      <c r="AH75" s="83" t="s">
        <v>66</v>
      </c>
      <c r="AI75" s="83" t="s">
        <v>79</v>
      </c>
      <c r="AJ75" s="83" t="s">
        <v>66</v>
      </c>
      <c r="AK75" s="83" t="s">
        <v>66</v>
      </c>
      <c r="AL75" s="83" t="s">
        <v>66</v>
      </c>
      <c r="AM75" s="83" t="s">
        <v>66</v>
      </c>
      <c r="AN75" s="83" t="s">
        <v>66</v>
      </c>
      <c r="AO75" s="83" t="s">
        <v>66</v>
      </c>
      <c r="AP75" s="83" t="s">
        <v>85</v>
      </c>
      <c r="AQ75" s="83" t="s">
        <v>67</v>
      </c>
      <c r="AR75" s="83" t="s">
        <v>73</v>
      </c>
      <c r="AS75" s="83" t="s">
        <v>292</v>
      </c>
      <c r="AT75" s="83" t="s">
        <v>87</v>
      </c>
      <c r="AU75" s="83" t="s">
        <v>93</v>
      </c>
      <c r="AV75" s="83" t="s">
        <v>132</v>
      </c>
      <c r="AW75" s="83" t="s">
        <v>73</v>
      </c>
      <c r="AX75" s="83" t="s">
        <v>73</v>
      </c>
      <c r="AY75" s="83" t="s">
        <v>72</v>
      </c>
      <c r="AZ75" s="83" t="s">
        <v>72</v>
      </c>
      <c r="BA75" s="83" t="s">
        <v>73</v>
      </c>
      <c r="BB75" s="83" t="s">
        <v>73</v>
      </c>
      <c r="BC75" s="83" t="s">
        <v>73</v>
      </c>
      <c r="BE75" s="83" t="s">
        <v>73</v>
      </c>
      <c r="BG75" s="76" t="s">
        <v>100</v>
      </c>
      <c r="BH75" s="76" t="s">
        <v>60</v>
      </c>
      <c r="BI75" s="76" t="s">
        <v>1414</v>
      </c>
      <c r="BJ75">
        <f t="shared" si="3"/>
        <v>10</v>
      </c>
      <c r="BK75">
        <f t="shared" si="4"/>
        <v>48</v>
      </c>
      <c r="BM75" s="86" t="str">
        <f>_xlfn.XLOOKUP(Form_Responses18111213[[#This Row],[Sekolah School (Cleansed)]],'Quality Check'!$B$11:$B$14,'Quality Check'!$C$11:$C$14,)</f>
        <v>Rural</v>
      </c>
      <c r="BN75" s="86" t="str">
        <f>_xlfn.XLOOKUP(Form_Responses18111213[[#This Row],[Sekolah School (Cleansed)]],'Quality Check'!$B$11:$B$14,'Quality Check'!$D$11:$D$14,)</f>
        <v>Intervention Group (IG)</v>
      </c>
      <c r="BO75" s="87" t="str">
        <f>_xlfn.XLOOKUP(AS75,'Cleansing - Toothpaste Brand'!A:A,'Cleansing - Toothpaste Brand'!B:B,)</f>
        <v>Colgate</v>
      </c>
      <c r="BP75" s="87"/>
      <c r="BQ7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75" s="86" t="str">
        <f>_xlfn.XLOOKUP(AP75,'Cleansing - Response'!E:E,'Cleansing - Response'!F:F,)</f>
        <v>2 days and more</v>
      </c>
      <c r="BS75" s="86"/>
      <c r="BT75" s="86" t="str">
        <f>_xlfn.XLOOKUP(AQ75,'Cleansing - Response'!E:E,'Cleansing - Response'!F:F,)</f>
        <v>2 days and more</v>
      </c>
      <c r="BU75" s="86"/>
      <c r="BV75" s="86" t="str">
        <f t="shared" si="5"/>
        <v>Tidak / No</v>
      </c>
      <c r="BW75" s="86" t="str">
        <f>_xlfn.XLOOKUP(AT75,'Cleansing - Response'!E:E,'Cleansing - Response'!F:F,)</f>
        <v>Always</v>
      </c>
      <c r="BX75" s="86" t="str">
        <f>_xlfn.XLOOKUP(AU75,'Cleansing - Response'!H:H,'Cleansing - Response'!I:I,)</f>
        <v>Not using dental floss</v>
      </c>
      <c r="BY75" s="86" t="str">
        <f>_xlfn.XLOOKUP(AV75,'Cleansing - Response'!K:K,'Cleansing - Response'!L:L,)</f>
        <v>Up to 1 time a day</v>
      </c>
      <c r="BZ75" s="86" t="str">
        <f>_xlfn.XLOOKUP(AW75,'Cleansing - Response'!$N:$N,'Cleansing - Response'!$O:$O,)</f>
        <v>No</v>
      </c>
      <c r="CA75" s="86" t="str">
        <f>_xlfn.XLOOKUP(AX75,'Cleansing - Response'!$N:$N,'Cleansing - Response'!$O:$O,)</f>
        <v>No</v>
      </c>
      <c r="CB75" s="86" t="str">
        <f>_xlfn.XLOOKUP(AY75,'Cleansing - Response'!$N:$N,'Cleansing - Response'!$O:$O,)</f>
        <v>Yes / Sometimes</v>
      </c>
      <c r="CC75" s="86" t="str">
        <f>_xlfn.XLOOKUP(AZ75,'Cleansing - Response'!$N:$N,'Cleansing - Response'!$O:$O,)</f>
        <v>Yes / Sometimes</v>
      </c>
      <c r="CD75" s="86" t="str">
        <f>_xlfn.XLOOKUP(BA75,'Cleansing - Response'!$N:$N,'Cleansing - Response'!$O:$O,)</f>
        <v>No</v>
      </c>
      <c r="CE75" s="86" t="str">
        <f>_xlfn.XLOOKUP(BB75,'Cleansing - Response'!$N:$N,'Cleansing - Response'!$O:$O,)</f>
        <v>No</v>
      </c>
      <c r="CF75" s="87" t="str">
        <f>IF(COUNTIF(Form_Responses18111213[[#This Row],[Answer - B7-1]:[Answer - B7-6]], "Yes / Sometimes") &gt; 4, "More than 4 times","Up to 4 times")</f>
        <v>Up to 4 times</v>
      </c>
    </row>
    <row r="76" spans="1:84" ht="13.2" x14ac:dyDescent="0.25">
      <c r="A76" s="82">
        <v>45569.519079340273</v>
      </c>
      <c r="B76" s="83" t="s">
        <v>293</v>
      </c>
      <c r="C76" s="84" t="s">
        <v>294</v>
      </c>
      <c r="D76" s="83">
        <v>100</v>
      </c>
      <c r="E76" s="83">
        <v>0.7</v>
      </c>
      <c r="F76" s="83" t="s">
        <v>60</v>
      </c>
      <c r="G76" s="83" t="s">
        <v>76</v>
      </c>
      <c r="H76" s="83" t="s">
        <v>100</v>
      </c>
      <c r="I76" s="83" t="s">
        <v>63</v>
      </c>
      <c r="J76" s="83" t="s">
        <v>64</v>
      </c>
      <c r="K76" s="83" t="s">
        <v>64</v>
      </c>
      <c r="L76" s="83" t="s">
        <v>64</v>
      </c>
      <c r="M76" s="83" t="s">
        <v>84</v>
      </c>
      <c r="N76" s="83" t="s">
        <v>64</v>
      </c>
      <c r="O76" s="83" t="s">
        <v>64</v>
      </c>
      <c r="P76" s="83" t="s">
        <v>64</v>
      </c>
      <c r="Q76" s="83" t="s">
        <v>64</v>
      </c>
      <c r="R76" s="83" t="s">
        <v>64</v>
      </c>
      <c r="S76" s="83" t="s">
        <v>64</v>
      </c>
      <c r="T76" s="83" t="s">
        <v>84</v>
      </c>
      <c r="U76" s="83" t="s">
        <v>84</v>
      </c>
      <c r="V76" s="83" t="s">
        <v>84</v>
      </c>
      <c r="W76" s="83" t="s">
        <v>84</v>
      </c>
      <c r="X76" s="83" t="s">
        <v>64</v>
      </c>
      <c r="Y76" s="83" t="s">
        <v>64</v>
      </c>
      <c r="Z76" s="83" t="s">
        <v>66</v>
      </c>
      <c r="AA76" s="83" t="s">
        <v>65</v>
      </c>
      <c r="AB76" s="83" t="s">
        <v>65</v>
      </c>
      <c r="AC76" s="83" t="s">
        <v>66</v>
      </c>
      <c r="AD76" s="83" t="s">
        <v>66</v>
      </c>
      <c r="AE76" s="83" t="s">
        <v>66</v>
      </c>
      <c r="AF76" s="83" t="s">
        <v>66</v>
      </c>
      <c r="AG76" s="83" t="s">
        <v>79</v>
      </c>
      <c r="AH76" s="83" t="s">
        <v>66</v>
      </c>
      <c r="AI76" s="83" t="s">
        <v>66</v>
      </c>
      <c r="AJ76" s="83" t="s">
        <v>66</v>
      </c>
      <c r="AK76" s="83" t="s">
        <v>66</v>
      </c>
      <c r="AL76" s="83" t="s">
        <v>66</v>
      </c>
      <c r="AM76" s="83" t="s">
        <v>65</v>
      </c>
      <c r="AN76" s="83" t="s">
        <v>65</v>
      </c>
      <c r="AO76" s="83" t="s">
        <v>65</v>
      </c>
      <c r="AP76" s="83" t="s">
        <v>67</v>
      </c>
      <c r="AQ76" s="83" t="s">
        <v>80</v>
      </c>
      <c r="AR76" s="83" t="s">
        <v>86</v>
      </c>
      <c r="AS76" s="83" t="s">
        <v>81</v>
      </c>
      <c r="AT76" s="83" t="s">
        <v>87</v>
      </c>
      <c r="AU76" s="83" t="s">
        <v>93</v>
      </c>
      <c r="AV76" s="83" t="s">
        <v>71</v>
      </c>
      <c r="AW76" s="83" t="s">
        <v>73</v>
      </c>
      <c r="AX76" s="83" t="s">
        <v>73</v>
      </c>
      <c r="AY76" s="83" t="s">
        <v>72</v>
      </c>
      <c r="AZ76" s="83" t="s">
        <v>73</v>
      </c>
      <c r="BA76" s="83" t="s">
        <v>73</v>
      </c>
      <c r="BB76" s="83" t="s">
        <v>72</v>
      </c>
      <c r="BC76" s="83" t="s">
        <v>73</v>
      </c>
      <c r="BD76" s="83" t="s">
        <v>295</v>
      </c>
      <c r="BE76" s="83" t="s">
        <v>73</v>
      </c>
      <c r="BG76" s="76" t="s">
        <v>100</v>
      </c>
      <c r="BH76" s="76" t="s">
        <v>60</v>
      </c>
      <c r="BI76" s="76" t="s">
        <v>1414</v>
      </c>
      <c r="BJ76">
        <f t="shared" si="3"/>
        <v>11</v>
      </c>
      <c r="BK76">
        <f t="shared" si="4"/>
        <v>51</v>
      </c>
      <c r="BM76" s="86" t="str">
        <f>_xlfn.XLOOKUP(Form_Responses18111213[[#This Row],[Sekolah School (Cleansed)]],'Quality Check'!$B$11:$B$14,'Quality Check'!$C$11:$C$14,)</f>
        <v>Rural</v>
      </c>
      <c r="BN76" s="86" t="str">
        <f>_xlfn.XLOOKUP(Form_Responses18111213[[#This Row],[Sekolah School (Cleansed)]],'Quality Check'!$B$11:$B$14,'Quality Check'!$D$11:$D$14,)</f>
        <v>Intervention Group (IG)</v>
      </c>
      <c r="BO76" s="87" t="str">
        <f>_xlfn.XLOOKUP(AS76,'Cleansing - Toothpaste Brand'!A:A,'Cleansing - Toothpaste Brand'!B:B,)</f>
        <v>Colgate</v>
      </c>
      <c r="BP76" s="87"/>
      <c r="BQ7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76" s="86" t="str">
        <f>_xlfn.XLOOKUP(AP76,'Cleansing - Response'!E:E,'Cleansing - Response'!F:F,)</f>
        <v>2 days and more</v>
      </c>
      <c r="BS76" s="86"/>
      <c r="BT76" s="86" t="str">
        <f>_xlfn.XLOOKUP(AQ76,'Cleansing - Response'!E:E,'Cleansing - Response'!F:F,)</f>
        <v>Less than 2 days</v>
      </c>
      <c r="BU76" s="86"/>
      <c r="BV76" s="86" t="str">
        <f t="shared" si="5"/>
        <v>Ya / Yes</v>
      </c>
      <c r="BW76" s="86" t="str">
        <f>_xlfn.XLOOKUP(AT76,'Cleansing - Response'!E:E,'Cleansing - Response'!F:F,)</f>
        <v>Always</v>
      </c>
      <c r="BX76" s="86" t="str">
        <f>_xlfn.XLOOKUP(AU76,'Cleansing - Response'!H:H,'Cleansing - Response'!I:I,)</f>
        <v>Not using dental floss</v>
      </c>
      <c r="BY76" s="86" t="str">
        <f>_xlfn.XLOOKUP(AV76,'Cleansing - Response'!K:K,'Cleansing - Response'!L:L,)</f>
        <v>Up to 1 time a day</v>
      </c>
      <c r="BZ76" s="86" t="str">
        <f>_xlfn.XLOOKUP(AW76,'Cleansing - Response'!$N:$N,'Cleansing - Response'!$O:$O,)</f>
        <v>No</v>
      </c>
      <c r="CA76" s="86" t="str">
        <f>_xlfn.XLOOKUP(AX76,'Cleansing - Response'!$N:$N,'Cleansing - Response'!$O:$O,)</f>
        <v>No</v>
      </c>
      <c r="CB76" s="86" t="str">
        <f>_xlfn.XLOOKUP(AY76,'Cleansing - Response'!$N:$N,'Cleansing - Response'!$O:$O,)</f>
        <v>Yes / Sometimes</v>
      </c>
      <c r="CC76" s="86" t="str">
        <f>_xlfn.XLOOKUP(AZ76,'Cleansing - Response'!$N:$N,'Cleansing - Response'!$O:$O,)</f>
        <v>No</v>
      </c>
      <c r="CD76" s="86" t="str">
        <f>_xlfn.XLOOKUP(BA76,'Cleansing - Response'!$N:$N,'Cleansing - Response'!$O:$O,)</f>
        <v>No</v>
      </c>
      <c r="CE76" s="86" t="str">
        <f>_xlfn.XLOOKUP(BB76,'Cleansing - Response'!$N:$N,'Cleansing - Response'!$O:$O,)</f>
        <v>Yes / Sometimes</v>
      </c>
      <c r="CF76" s="87" t="str">
        <f>IF(COUNTIF(Form_Responses18111213[[#This Row],[Answer - B7-1]:[Answer - B7-6]], "Yes / Sometimes") &gt; 4, "More than 4 times","Up to 4 times")</f>
        <v>Up to 4 times</v>
      </c>
    </row>
    <row r="77" spans="1:84" ht="13.2" x14ac:dyDescent="0.25">
      <c r="A77" s="82">
        <v>45569.519544236115</v>
      </c>
      <c r="B77" s="83" t="s">
        <v>296</v>
      </c>
      <c r="C77" s="84" t="s">
        <v>297</v>
      </c>
      <c r="D77" s="83">
        <v>28.57</v>
      </c>
      <c r="E77" s="83">
        <v>0.79</v>
      </c>
      <c r="F77" s="83" t="s">
        <v>60</v>
      </c>
      <c r="G77" s="83" t="s">
        <v>76</v>
      </c>
      <c r="H77" s="83" t="s">
        <v>186</v>
      </c>
      <c r="I77" s="83" t="s">
        <v>63</v>
      </c>
      <c r="J77" s="83" t="s">
        <v>64</v>
      </c>
      <c r="K77" s="83" t="s">
        <v>64</v>
      </c>
      <c r="L77" s="83" t="s">
        <v>64</v>
      </c>
      <c r="M77" s="83" t="s">
        <v>84</v>
      </c>
      <c r="N77" s="83" t="s">
        <v>64</v>
      </c>
      <c r="O77" s="83" t="s">
        <v>64</v>
      </c>
      <c r="P77" s="83" t="s">
        <v>64</v>
      </c>
      <c r="Q77" s="83" t="s">
        <v>64</v>
      </c>
      <c r="R77" s="83" t="s">
        <v>64</v>
      </c>
      <c r="S77" s="83" t="s">
        <v>64</v>
      </c>
      <c r="T77" s="83" t="s">
        <v>64</v>
      </c>
      <c r="U77" s="83" t="s">
        <v>84</v>
      </c>
      <c r="V77" s="83" t="s">
        <v>64</v>
      </c>
      <c r="W77" s="83" t="s">
        <v>64</v>
      </c>
      <c r="X77" s="83" t="s">
        <v>64</v>
      </c>
      <c r="Y77" s="83" t="s">
        <v>64</v>
      </c>
      <c r="Z77" s="83" t="s">
        <v>65</v>
      </c>
      <c r="AA77" s="83" t="s">
        <v>65</v>
      </c>
      <c r="AB77" s="83" t="s">
        <v>65</v>
      </c>
      <c r="AC77" s="83" t="s">
        <v>65</v>
      </c>
      <c r="AD77" s="83" t="s">
        <v>65</v>
      </c>
      <c r="AE77" s="83" t="s">
        <v>65</v>
      </c>
      <c r="AF77" s="83" t="s">
        <v>65</v>
      </c>
      <c r="AG77" s="83" t="s">
        <v>65</v>
      </c>
      <c r="AH77" s="83" t="s">
        <v>65</v>
      </c>
      <c r="AI77" s="83" t="s">
        <v>101</v>
      </c>
      <c r="AJ77" s="83" t="s">
        <v>65</v>
      </c>
      <c r="AK77" s="83" t="s">
        <v>65</v>
      </c>
      <c r="AL77" s="83" t="s">
        <v>65</v>
      </c>
      <c r="AM77" s="83" t="s">
        <v>65</v>
      </c>
      <c r="AN77" s="83" t="s">
        <v>65</v>
      </c>
      <c r="AO77" s="83" t="s">
        <v>65</v>
      </c>
      <c r="AP77" s="83" t="s">
        <v>85</v>
      </c>
      <c r="AQ77" s="83" t="s">
        <v>85</v>
      </c>
      <c r="AR77" s="83" t="s">
        <v>63</v>
      </c>
      <c r="AS77" s="83" t="s">
        <v>298</v>
      </c>
      <c r="AT77" s="83" t="s">
        <v>87</v>
      </c>
      <c r="AU77" s="83" t="s">
        <v>93</v>
      </c>
      <c r="AV77" s="83" t="s">
        <v>71</v>
      </c>
      <c r="AW77" s="83" t="s">
        <v>73</v>
      </c>
      <c r="AX77" s="83" t="s">
        <v>73</v>
      </c>
      <c r="AY77" s="83" t="s">
        <v>73</v>
      </c>
      <c r="AZ77" s="83" t="s">
        <v>73</v>
      </c>
      <c r="BA77" s="83" t="s">
        <v>73</v>
      </c>
      <c r="BB77" s="83" t="s">
        <v>73</v>
      </c>
      <c r="BC77" s="83" t="s">
        <v>73</v>
      </c>
      <c r="BD77" s="83">
        <v>0</v>
      </c>
      <c r="BE77" s="83" t="s">
        <v>73</v>
      </c>
      <c r="BG77" s="76" t="s">
        <v>100</v>
      </c>
      <c r="BH77" s="76" t="s">
        <v>60</v>
      </c>
      <c r="BI77" s="76" t="s">
        <v>1414</v>
      </c>
      <c r="BJ77">
        <f t="shared" si="3"/>
        <v>14</v>
      </c>
      <c r="BK77">
        <f t="shared" si="4"/>
        <v>64</v>
      </c>
      <c r="BM77" s="86" t="str">
        <f>_xlfn.XLOOKUP(Form_Responses18111213[[#This Row],[Sekolah School (Cleansed)]],'Quality Check'!$B$11:$B$14,'Quality Check'!$C$11:$C$14,)</f>
        <v>Rural</v>
      </c>
      <c r="BN77" s="86" t="str">
        <f>_xlfn.XLOOKUP(Form_Responses18111213[[#This Row],[Sekolah School (Cleansed)]],'Quality Check'!$B$11:$B$14,'Quality Check'!$D$11:$D$14,)</f>
        <v>Intervention Group (IG)</v>
      </c>
      <c r="BO77" s="87" t="str">
        <f>_xlfn.XLOOKUP(AS77,'Cleansing - Toothpaste Brand'!A:A,'Cleansing - Toothpaste Brand'!B:B,)</f>
        <v>Pepsodent</v>
      </c>
      <c r="BP77" s="87"/>
      <c r="BQ7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77" s="86" t="str">
        <f>_xlfn.XLOOKUP(AP77,'Cleansing - Response'!E:E,'Cleansing - Response'!F:F,)</f>
        <v>2 days and more</v>
      </c>
      <c r="BS77" s="86"/>
      <c r="BT77" s="86" t="str">
        <f>_xlfn.XLOOKUP(AQ77,'Cleansing - Response'!E:E,'Cleansing - Response'!F:F,)</f>
        <v>2 days and more</v>
      </c>
      <c r="BU77" s="86"/>
      <c r="BV77" s="86" t="str">
        <f t="shared" si="5"/>
        <v>Ya / Yes</v>
      </c>
      <c r="BW77" s="86" t="str">
        <f>_xlfn.XLOOKUP(AT77,'Cleansing - Response'!E:E,'Cleansing - Response'!F:F,)</f>
        <v>Always</v>
      </c>
      <c r="BX77" s="86" t="str">
        <f>_xlfn.XLOOKUP(AU77,'Cleansing - Response'!H:H,'Cleansing - Response'!I:I,)</f>
        <v>Not using dental floss</v>
      </c>
      <c r="BY77" s="86" t="str">
        <f>_xlfn.XLOOKUP(AV77,'Cleansing - Response'!K:K,'Cleansing - Response'!L:L,)</f>
        <v>Up to 1 time a day</v>
      </c>
      <c r="BZ77" s="86" t="str">
        <f>_xlfn.XLOOKUP(AW77,'Cleansing - Response'!$N:$N,'Cleansing - Response'!$O:$O,)</f>
        <v>No</v>
      </c>
      <c r="CA77" s="86" t="str">
        <f>_xlfn.XLOOKUP(AX77,'Cleansing - Response'!$N:$N,'Cleansing - Response'!$O:$O,)</f>
        <v>No</v>
      </c>
      <c r="CB77" s="86" t="str">
        <f>_xlfn.XLOOKUP(AY77,'Cleansing - Response'!$N:$N,'Cleansing - Response'!$O:$O,)</f>
        <v>No</v>
      </c>
      <c r="CC77" s="86" t="str">
        <f>_xlfn.XLOOKUP(AZ77,'Cleansing - Response'!$N:$N,'Cleansing - Response'!$O:$O,)</f>
        <v>No</v>
      </c>
      <c r="CD77" s="86" t="str">
        <f>_xlfn.XLOOKUP(BA77,'Cleansing - Response'!$N:$N,'Cleansing - Response'!$O:$O,)</f>
        <v>No</v>
      </c>
      <c r="CE77" s="86" t="str">
        <f>_xlfn.XLOOKUP(BB77,'Cleansing - Response'!$N:$N,'Cleansing - Response'!$O:$O,)</f>
        <v>No</v>
      </c>
      <c r="CF77" s="87" t="str">
        <f>IF(COUNTIF(Form_Responses18111213[[#This Row],[Answer - B7-1]:[Answer - B7-6]], "Yes / Sometimes") &gt; 4, "More than 4 times","Up to 4 times")</f>
        <v>Up to 4 times</v>
      </c>
    </row>
    <row r="78" spans="1:84" ht="13.2" x14ac:dyDescent="0.25">
      <c r="A78" s="82">
        <v>45569.519562581016</v>
      </c>
      <c r="B78" s="83" t="s">
        <v>299</v>
      </c>
      <c r="C78" s="84" t="s">
        <v>300</v>
      </c>
      <c r="D78" s="83">
        <v>100</v>
      </c>
      <c r="E78" s="83">
        <v>0.88</v>
      </c>
      <c r="F78" s="83" t="s">
        <v>114</v>
      </c>
      <c r="G78" s="83" t="s">
        <v>76</v>
      </c>
      <c r="H78" s="83" t="s">
        <v>108</v>
      </c>
      <c r="I78" s="83" t="s">
        <v>63</v>
      </c>
      <c r="J78" s="83" t="s">
        <v>64</v>
      </c>
      <c r="K78" s="83" t="s">
        <v>64</v>
      </c>
      <c r="L78" s="83" t="s">
        <v>64</v>
      </c>
      <c r="M78" s="83" t="s">
        <v>84</v>
      </c>
      <c r="N78" s="83" t="s">
        <v>84</v>
      </c>
      <c r="O78" s="83" t="s">
        <v>84</v>
      </c>
      <c r="P78" s="83" t="s">
        <v>64</v>
      </c>
      <c r="Q78" s="83" t="s">
        <v>64</v>
      </c>
      <c r="R78" s="83" t="s">
        <v>64</v>
      </c>
      <c r="S78" s="83" t="s">
        <v>64</v>
      </c>
      <c r="T78" s="83" t="s">
        <v>64</v>
      </c>
      <c r="U78" s="83" t="s">
        <v>64</v>
      </c>
      <c r="V78" s="83" t="s">
        <v>84</v>
      </c>
      <c r="W78" s="83" t="s">
        <v>84</v>
      </c>
      <c r="X78" s="83" t="s">
        <v>64</v>
      </c>
      <c r="Y78" s="83" t="s">
        <v>64</v>
      </c>
      <c r="Z78" s="83" t="s">
        <v>66</v>
      </c>
      <c r="AA78" s="83" t="s">
        <v>66</v>
      </c>
      <c r="AB78" s="83" t="s">
        <v>66</v>
      </c>
      <c r="AC78" s="83" t="s">
        <v>66</v>
      </c>
      <c r="AD78" s="83" t="s">
        <v>66</v>
      </c>
      <c r="AE78" s="83" t="s">
        <v>66</v>
      </c>
      <c r="AF78" s="83" t="s">
        <v>66</v>
      </c>
      <c r="AG78" s="83" t="s">
        <v>66</v>
      </c>
      <c r="AH78" s="83" t="s">
        <v>79</v>
      </c>
      <c r="AI78" s="83" t="s">
        <v>79</v>
      </c>
      <c r="AJ78" s="83" t="s">
        <v>65</v>
      </c>
      <c r="AK78" s="83" t="s">
        <v>66</v>
      </c>
      <c r="AL78" s="83" t="s">
        <v>66</v>
      </c>
      <c r="AM78" s="83" t="s">
        <v>66</v>
      </c>
      <c r="AN78" s="83" t="s">
        <v>66</v>
      </c>
      <c r="AO78" s="83" t="s">
        <v>66</v>
      </c>
      <c r="AP78" s="83" t="s">
        <v>67</v>
      </c>
      <c r="AQ78" s="83" t="s">
        <v>67</v>
      </c>
      <c r="AR78" s="83" t="s">
        <v>63</v>
      </c>
      <c r="AS78" s="83" t="s">
        <v>252</v>
      </c>
      <c r="AT78" s="83" t="s">
        <v>69</v>
      </c>
      <c r="AU78" s="83" t="s">
        <v>70</v>
      </c>
      <c r="AV78" s="83" t="s">
        <v>80</v>
      </c>
      <c r="AW78" s="83" t="s">
        <v>63</v>
      </c>
      <c r="AX78" s="83" t="s">
        <v>72</v>
      </c>
      <c r="AY78" s="83" t="s">
        <v>72</v>
      </c>
      <c r="AZ78" s="83" t="s">
        <v>72</v>
      </c>
      <c r="BA78" s="83" t="s">
        <v>63</v>
      </c>
      <c r="BB78" s="83" t="s">
        <v>72</v>
      </c>
      <c r="BC78" s="83" t="s">
        <v>73</v>
      </c>
      <c r="BE78" s="83" t="s">
        <v>73</v>
      </c>
      <c r="BG78" s="76" t="s">
        <v>100</v>
      </c>
      <c r="BH78" s="76" t="s">
        <v>114</v>
      </c>
      <c r="BI78" s="76" t="s">
        <v>1414</v>
      </c>
      <c r="BJ78">
        <f t="shared" si="3"/>
        <v>11</v>
      </c>
      <c r="BK78">
        <f t="shared" si="4"/>
        <v>48</v>
      </c>
      <c r="BM78" s="86" t="str">
        <f>_xlfn.XLOOKUP(Form_Responses18111213[[#This Row],[Sekolah School (Cleansed)]],'Quality Check'!$B$11:$B$14,'Quality Check'!$C$11:$C$14,)</f>
        <v>Rural</v>
      </c>
      <c r="BN78" s="86" t="str">
        <f>_xlfn.XLOOKUP(Form_Responses18111213[[#This Row],[Sekolah School (Cleansed)]],'Quality Check'!$B$11:$B$14,'Quality Check'!$D$11:$D$14,)</f>
        <v>Intervention Group (IG)</v>
      </c>
      <c r="BO78" s="87" t="str">
        <f>_xlfn.XLOOKUP(AS78,'Cleansing - Toothpaste Brand'!A:A,'Cleansing - Toothpaste Brand'!B:B,)</f>
        <v>Safi</v>
      </c>
      <c r="BP78" s="87"/>
      <c r="BQ7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78" s="86" t="str">
        <f>_xlfn.XLOOKUP(AP78,'Cleansing - Response'!E:E,'Cleansing - Response'!F:F,)</f>
        <v>2 days and more</v>
      </c>
      <c r="BS78" s="86"/>
      <c r="BT78" s="86" t="str">
        <f>_xlfn.XLOOKUP(AQ78,'Cleansing - Response'!E:E,'Cleansing - Response'!F:F,)</f>
        <v>2 days and more</v>
      </c>
      <c r="BU78" s="86"/>
      <c r="BV78" s="86" t="str">
        <f t="shared" si="5"/>
        <v>Ya / Yes</v>
      </c>
      <c r="BW78" s="86" t="str">
        <f>_xlfn.XLOOKUP(AT78,'Cleansing - Response'!E:E,'Cleansing - Response'!F:F,)</f>
        <v>Rarely / Sometimes</v>
      </c>
      <c r="BX78" s="86" t="str">
        <f>_xlfn.XLOOKUP(AU78,'Cleansing - Response'!H:H,'Cleansing - Response'!I:I,)</f>
        <v>Sometimes / When in need</v>
      </c>
      <c r="BY78" s="86" t="str">
        <f>_xlfn.XLOOKUP(AV78,'Cleansing - Response'!K:K,'Cleansing - Response'!L:L,)</f>
        <v>Up to 1 time a day</v>
      </c>
      <c r="BZ78" s="86" t="str">
        <f>_xlfn.XLOOKUP(AW78,'Cleansing - Response'!$N:$N,'Cleansing - Response'!$O:$O,)</f>
        <v>Yes / Sometimes</v>
      </c>
      <c r="CA78" s="86" t="str">
        <f>_xlfn.XLOOKUP(AX78,'Cleansing - Response'!$N:$N,'Cleansing - Response'!$O:$O,)</f>
        <v>Yes / Sometimes</v>
      </c>
      <c r="CB78" s="86" t="str">
        <f>_xlfn.XLOOKUP(AY78,'Cleansing - Response'!$N:$N,'Cleansing - Response'!$O:$O,)</f>
        <v>Yes / Sometimes</v>
      </c>
      <c r="CC78" s="86" t="str">
        <f>_xlfn.XLOOKUP(AZ78,'Cleansing - Response'!$N:$N,'Cleansing - Response'!$O:$O,)</f>
        <v>Yes / Sometimes</v>
      </c>
      <c r="CD78" s="86" t="str">
        <f>_xlfn.XLOOKUP(BA78,'Cleansing - Response'!$N:$N,'Cleansing - Response'!$O:$O,)</f>
        <v>Yes / Sometimes</v>
      </c>
      <c r="CE78" s="86" t="str">
        <f>_xlfn.XLOOKUP(BB78,'Cleansing - Response'!$N:$N,'Cleansing - Response'!$O:$O,)</f>
        <v>Yes / Sometimes</v>
      </c>
      <c r="CF78" s="87" t="str">
        <f>IF(COUNTIF(Form_Responses18111213[[#This Row],[Answer - B7-1]:[Answer - B7-6]], "Yes / Sometimes") &gt; 4, "More than 4 times","Up to 4 times")</f>
        <v>More than 4 times</v>
      </c>
    </row>
    <row r="79" spans="1:84" ht="13.2" x14ac:dyDescent="0.25">
      <c r="A79" s="82">
        <v>45569.521714513889</v>
      </c>
      <c r="B79" s="83" t="s">
        <v>301</v>
      </c>
      <c r="C79" s="84" t="s">
        <v>302</v>
      </c>
      <c r="D79" s="83">
        <v>100</v>
      </c>
      <c r="E79" s="83">
        <v>0.5</v>
      </c>
      <c r="F79" s="83" t="s">
        <v>114</v>
      </c>
      <c r="G79" s="83" t="s">
        <v>76</v>
      </c>
      <c r="H79" s="83" t="s">
        <v>100</v>
      </c>
      <c r="I79" s="83" t="s">
        <v>63</v>
      </c>
      <c r="J79" s="83" t="s">
        <v>64</v>
      </c>
      <c r="K79" s="83" t="s">
        <v>64</v>
      </c>
      <c r="L79" s="83" t="s">
        <v>64</v>
      </c>
      <c r="M79" s="83" t="s">
        <v>64</v>
      </c>
      <c r="N79" s="83" t="s">
        <v>64</v>
      </c>
      <c r="O79" s="83" t="s">
        <v>64</v>
      </c>
      <c r="P79" s="83" t="s">
        <v>64</v>
      </c>
      <c r="Q79" s="83" t="s">
        <v>64</v>
      </c>
      <c r="R79" s="83" t="s">
        <v>64</v>
      </c>
      <c r="S79" s="83" t="s">
        <v>64</v>
      </c>
      <c r="T79" s="83" t="s">
        <v>64</v>
      </c>
      <c r="U79" s="83" t="s">
        <v>64</v>
      </c>
      <c r="V79" s="83" t="s">
        <v>64</v>
      </c>
      <c r="W79" s="83" t="s">
        <v>64</v>
      </c>
      <c r="X79" s="83" t="s">
        <v>64</v>
      </c>
      <c r="Y79" s="83" t="s">
        <v>64</v>
      </c>
      <c r="Z79" s="83" t="s">
        <v>66</v>
      </c>
      <c r="AA79" s="83" t="s">
        <v>66</v>
      </c>
      <c r="AB79" s="83" t="s">
        <v>66</v>
      </c>
      <c r="AC79" s="83" t="s">
        <v>66</v>
      </c>
      <c r="AD79" s="83" t="s">
        <v>66</v>
      </c>
      <c r="AE79" s="83" t="s">
        <v>66</v>
      </c>
      <c r="AF79" s="83" t="s">
        <v>66</v>
      </c>
      <c r="AG79" s="83" t="s">
        <v>66</v>
      </c>
      <c r="AH79" s="83" t="s">
        <v>66</v>
      </c>
      <c r="AI79" s="83" t="s">
        <v>66</v>
      </c>
      <c r="AJ79" s="83" t="s">
        <v>66</v>
      </c>
      <c r="AK79" s="83" t="s">
        <v>66</v>
      </c>
      <c r="AL79" s="83" t="s">
        <v>66</v>
      </c>
      <c r="AM79" s="83" t="s">
        <v>66</v>
      </c>
      <c r="AN79" s="83" t="s">
        <v>66</v>
      </c>
      <c r="AO79" s="83" t="s">
        <v>66</v>
      </c>
      <c r="AP79" s="83" t="s">
        <v>85</v>
      </c>
      <c r="AQ79" s="83" t="s">
        <v>85</v>
      </c>
      <c r="AR79" s="83" t="s">
        <v>63</v>
      </c>
      <c r="AS79" s="83" t="s">
        <v>68</v>
      </c>
      <c r="AT79" s="83" t="s">
        <v>87</v>
      </c>
      <c r="AU79" s="83" t="s">
        <v>70</v>
      </c>
      <c r="AV79" s="83" t="s">
        <v>71</v>
      </c>
      <c r="AW79" s="83" t="s">
        <v>63</v>
      </c>
      <c r="AX79" s="83" t="s">
        <v>63</v>
      </c>
      <c r="AY79" s="83" t="s">
        <v>63</v>
      </c>
      <c r="AZ79" s="83" t="s">
        <v>72</v>
      </c>
      <c r="BA79" s="83" t="s">
        <v>63</v>
      </c>
      <c r="BB79" s="83" t="s">
        <v>72</v>
      </c>
      <c r="BC79" s="83" t="s">
        <v>73</v>
      </c>
      <c r="BD79" s="83" t="s">
        <v>146</v>
      </c>
      <c r="BE79" s="83" t="s">
        <v>73</v>
      </c>
      <c r="BG79" s="76" t="s">
        <v>100</v>
      </c>
      <c r="BH79" s="76" t="s">
        <v>114</v>
      </c>
      <c r="BI79" s="76" t="s">
        <v>1414</v>
      </c>
      <c r="BJ79">
        <f t="shared" si="3"/>
        <v>15</v>
      </c>
      <c r="BK79">
        <f t="shared" si="4"/>
        <v>47</v>
      </c>
      <c r="BM79" s="86" t="str">
        <f>_xlfn.XLOOKUP(Form_Responses18111213[[#This Row],[Sekolah School (Cleansed)]],'Quality Check'!$B$11:$B$14,'Quality Check'!$C$11:$C$14,)</f>
        <v>Rural</v>
      </c>
      <c r="BN79" s="86" t="str">
        <f>_xlfn.XLOOKUP(Form_Responses18111213[[#This Row],[Sekolah School (Cleansed)]],'Quality Check'!$B$11:$B$14,'Quality Check'!$D$11:$D$14,)</f>
        <v>Intervention Group (IG)</v>
      </c>
      <c r="BO79" s="87" t="str">
        <f>_xlfn.XLOOKUP(AS79,'Cleansing - Toothpaste Brand'!A:A,'Cleansing - Toothpaste Brand'!B:B,)</f>
        <v>Colgate</v>
      </c>
      <c r="BP79" s="87"/>
      <c r="BQ7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79" s="86" t="str">
        <f>_xlfn.XLOOKUP(AP79,'Cleansing - Response'!E:E,'Cleansing - Response'!F:F,)</f>
        <v>2 days and more</v>
      </c>
      <c r="BS79" s="86"/>
      <c r="BT79" s="86" t="str">
        <f>_xlfn.XLOOKUP(AQ79,'Cleansing - Response'!E:E,'Cleansing - Response'!F:F,)</f>
        <v>2 days and more</v>
      </c>
      <c r="BU79" s="86"/>
      <c r="BV79" s="86" t="str">
        <f t="shared" si="5"/>
        <v>Ya / Yes</v>
      </c>
      <c r="BW79" s="86" t="str">
        <f>_xlfn.XLOOKUP(AT79,'Cleansing - Response'!E:E,'Cleansing - Response'!F:F,)</f>
        <v>Always</v>
      </c>
      <c r="BX79" s="86" t="str">
        <f>_xlfn.XLOOKUP(AU79,'Cleansing - Response'!H:H,'Cleansing - Response'!I:I,)</f>
        <v>Sometimes / When in need</v>
      </c>
      <c r="BY79" s="86" t="str">
        <f>_xlfn.XLOOKUP(AV79,'Cleansing - Response'!K:K,'Cleansing - Response'!L:L,)</f>
        <v>Up to 1 time a day</v>
      </c>
      <c r="BZ79" s="86" t="str">
        <f>_xlfn.XLOOKUP(AW79,'Cleansing - Response'!$N:$N,'Cleansing - Response'!$O:$O,)</f>
        <v>Yes / Sometimes</v>
      </c>
      <c r="CA79" s="86" t="str">
        <f>_xlfn.XLOOKUP(AX79,'Cleansing - Response'!$N:$N,'Cleansing - Response'!$O:$O,)</f>
        <v>Yes / Sometimes</v>
      </c>
      <c r="CB79" s="86" t="str">
        <f>_xlfn.XLOOKUP(AY79,'Cleansing - Response'!$N:$N,'Cleansing - Response'!$O:$O,)</f>
        <v>Yes / Sometimes</v>
      </c>
      <c r="CC79" s="86" t="str">
        <f>_xlfn.XLOOKUP(AZ79,'Cleansing - Response'!$N:$N,'Cleansing - Response'!$O:$O,)</f>
        <v>Yes / Sometimes</v>
      </c>
      <c r="CD79" s="86" t="str">
        <f>_xlfn.XLOOKUP(BA79,'Cleansing - Response'!$N:$N,'Cleansing - Response'!$O:$O,)</f>
        <v>Yes / Sometimes</v>
      </c>
      <c r="CE79" s="86" t="str">
        <f>_xlfn.XLOOKUP(BB79,'Cleansing - Response'!$N:$N,'Cleansing - Response'!$O:$O,)</f>
        <v>Yes / Sometimes</v>
      </c>
      <c r="CF79" s="87" t="str">
        <f>IF(COUNTIF(Form_Responses18111213[[#This Row],[Answer - B7-1]:[Answer - B7-6]], "Yes / Sometimes") &gt; 4, "More than 4 times","Up to 4 times")</f>
        <v>More than 4 times</v>
      </c>
    </row>
    <row r="80" spans="1:84" ht="13.2" x14ac:dyDescent="0.25">
      <c r="A80" s="82">
        <v>45569.522282291669</v>
      </c>
      <c r="B80" s="83" t="s">
        <v>303</v>
      </c>
      <c r="C80" s="84" t="s">
        <v>304</v>
      </c>
      <c r="D80" s="83">
        <v>100</v>
      </c>
      <c r="E80" s="83">
        <v>0.54</v>
      </c>
      <c r="F80" s="83" t="s">
        <v>114</v>
      </c>
      <c r="G80" s="83" t="s">
        <v>76</v>
      </c>
      <c r="H80" s="83" t="s">
        <v>100</v>
      </c>
      <c r="I80" s="83" t="s">
        <v>63</v>
      </c>
      <c r="J80" s="83" t="s">
        <v>64</v>
      </c>
      <c r="K80" s="83" t="s">
        <v>78</v>
      </c>
      <c r="L80" s="83" t="s">
        <v>64</v>
      </c>
      <c r="M80" s="83" t="s">
        <v>64</v>
      </c>
      <c r="N80" s="83" t="s">
        <v>64</v>
      </c>
      <c r="O80" s="83" t="s">
        <v>64</v>
      </c>
      <c r="P80" s="83" t="s">
        <v>78</v>
      </c>
      <c r="Q80" s="83" t="s">
        <v>78</v>
      </c>
      <c r="R80" s="83" t="s">
        <v>78</v>
      </c>
      <c r="S80" s="83" t="s">
        <v>64</v>
      </c>
      <c r="T80" s="83" t="s">
        <v>64</v>
      </c>
      <c r="U80" s="83" t="s">
        <v>64</v>
      </c>
      <c r="V80" s="83" t="s">
        <v>64</v>
      </c>
      <c r="W80" s="83" t="s">
        <v>78</v>
      </c>
      <c r="X80" s="83" t="s">
        <v>78</v>
      </c>
      <c r="Y80" s="83" t="s">
        <v>64</v>
      </c>
      <c r="Z80" s="83" t="s">
        <v>66</v>
      </c>
      <c r="AA80" s="83" t="s">
        <v>66</v>
      </c>
      <c r="AB80" s="83" t="s">
        <v>66</v>
      </c>
      <c r="AC80" s="83" t="s">
        <v>79</v>
      </c>
      <c r="AD80" s="83" t="s">
        <v>79</v>
      </c>
      <c r="AE80" s="83" t="s">
        <v>66</v>
      </c>
      <c r="AF80" s="83" t="s">
        <v>79</v>
      </c>
      <c r="AG80" s="83" t="s">
        <v>66</v>
      </c>
      <c r="AH80" s="83" t="s">
        <v>79</v>
      </c>
      <c r="AI80" s="83" t="s">
        <v>79</v>
      </c>
      <c r="AJ80" s="83" t="s">
        <v>66</v>
      </c>
      <c r="AK80" s="83" t="s">
        <v>66</v>
      </c>
      <c r="AL80" s="83" t="s">
        <v>66</v>
      </c>
      <c r="AM80" s="83" t="s">
        <v>66</v>
      </c>
      <c r="AN80" s="83" t="s">
        <v>79</v>
      </c>
      <c r="AO80" s="83" t="s">
        <v>79</v>
      </c>
      <c r="AP80" s="83" t="s">
        <v>85</v>
      </c>
      <c r="AQ80" s="83" t="s">
        <v>85</v>
      </c>
      <c r="AR80" s="83" t="s">
        <v>63</v>
      </c>
      <c r="AS80" s="83" t="s">
        <v>252</v>
      </c>
      <c r="AT80" s="83" t="s">
        <v>87</v>
      </c>
      <c r="AU80" s="83" t="s">
        <v>70</v>
      </c>
      <c r="AV80" s="83" t="s">
        <v>67</v>
      </c>
      <c r="AW80" s="83" t="s">
        <v>63</v>
      </c>
      <c r="AX80" s="83" t="s">
        <v>72</v>
      </c>
      <c r="AY80" s="83" t="s">
        <v>72</v>
      </c>
      <c r="AZ80" s="83" t="s">
        <v>72</v>
      </c>
      <c r="BA80" s="83" t="s">
        <v>72</v>
      </c>
      <c r="BB80" s="83" t="s">
        <v>72</v>
      </c>
      <c r="BC80" s="83" t="s">
        <v>73</v>
      </c>
      <c r="BE80" s="83" t="s">
        <v>73</v>
      </c>
      <c r="BG80" s="76" t="s">
        <v>100</v>
      </c>
      <c r="BH80" s="76" t="s">
        <v>114</v>
      </c>
      <c r="BI80" s="76" t="s">
        <v>1414</v>
      </c>
      <c r="BJ80">
        <f t="shared" si="3"/>
        <v>9</v>
      </c>
      <c r="BK80">
        <f t="shared" si="4"/>
        <v>42</v>
      </c>
      <c r="BM80" s="86" t="str">
        <f>_xlfn.XLOOKUP(Form_Responses18111213[[#This Row],[Sekolah School (Cleansed)]],'Quality Check'!$B$11:$B$14,'Quality Check'!$C$11:$C$14,)</f>
        <v>Rural</v>
      </c>
      <c r="BN80" s="86" t="str">
        <f>_xlfn.XLOOKUP(Form_Responses18111213[[#This Row],[Sekolah School (Cleansed)]],'Quality Check'!$B$11:$B$14,'Quality Check'!$D$11:$D$14,)</f>
        <v>Intervention Group (IG)</v>
      </c>
      <c r="BO80" s="87" t="str">
        <f>_xlfn.XLOOKUP(AS80,'Cleansing - Toothpaste Brand'!A:A,'Cleansing - Toothpaste Brand'!B:B,)</f>
        <v>Safi</v>
      </c>
      <c r="BP80" s="87"/>
      <c r="BQ8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80" s="86" t="str">
        <f>_xlfn.XLOOKUP(AP80,'Cleansing - Response'!E:E,'Cleansing - Response'!F:F,)</f>
        <v>2 days and more</v>
      </c>
      <c r="BS80" s="86"/>
      <c r="BT80" s="86" t="str">
        <f>_xlfn.XLOOKUP(AQ80,'Cleansing - Response'!E:E,'Cleansing - Response'!F:F,)</f>
        <v>2 days and more</v>
      </c>
      <c r="BU80" s="86"/>
      <c r="BV80" s="86" t="str">
        <f t="shared" si="5"/>
        <v>Ya / Yes</v>
      </c>
      <c r="BW80" s="86" t="str">
        <f>_xlfn.XLOOKUP(AT80,'Cleansing - Response'!E:E,'Cleansing - Response'!F:F,)</f>
        <v>Always</v>
      </c>
      <c r="BX80" s="86" t="str">
        <f>_xlfn.XLOOKUP(AU80,'Cleansing - Response'!H:H,'Cleansing - Response'!I:I,)</f>
        <v>Sometimes / When in need</v>
      </c>
      <c r="BY80" s="86" t="str">
        <f>_xlfn.XLOOKUP(AV80,'Cleansing - Response'!K:K,'Cleansing - Response'!L:L,)</f>
        <v>More than 1 time a day</v>
      </c>
      <c r="BZ80" s="86" t="str">
        <f>_xlfn.XLOOKUP(AW80,'Cleansing - Response'!$N:$N,'Cleansing - Response'!$O:$O,)</f>
        <v>Yes / Sometimes</v>
      </c>
      <c r="CA80" s="86" t="str">
        <f>_xlfn.XLOOKUP(AX80,'Cleansing - Response'!$N:$N,'Cleansing - Response'!$O:$O,)</f>
        <v>Yes / Sometimes</v>
      </c>
      <c r="CB80" s="86" t="str">
        <f>_xlfn.XLOOKUP(AY80,'Cleansing - Response'!$N:$N,'Cleansing - Response'!$O:$O,)</f>
        <v>Yes / Sometimes</v>
      </c>
      <c r="CC80" s="86" t="str">
        <f>_xlfn.XLOOKUP(AZ80,'Cleansing - Response'!$N:$N,'Cleansing - Response'!$O:$O,)</f>
        <v>Yes / Sometimes</v>
      </c>
      <c r="CD80" s="86" t="str">
        <f>_xlfn.XLOOKUP(BA80,'Cleansing - Response'!$N:$N,'Cleansing - Response'!$O:$O,)</f>
        <v>Yes / Sometimes</v>
      </c>
      <c r="CE80" s="86" t="str">
        <f>_xlfn.XLOOKUP(BB80,'Cleansing - Response'!$N:$N,'Cleansing - Response'!$O:$O,)</f>
        <v>Yes / Sometimes</v>
      </c>
      <c r="CF80" s="87" t="str">
        <f>IF(COUNTIF(Form_Responses18111213[[#This Row],[Answer - B7-1]:[Answer - B7-6]], "Yes / Sometimes") &gt; 4, "More than 4 times","Up to 4 times")</f>
        <v>More than 4 times</v>
      </c>
    </row>
    <row r="81" spans="1:84" ht="13.2" x14ac:dyDescent="0.25">
      <c r="A81" s="82">
        <v>45569.522587141204</v>
      </c>
      <c r="B81" s="83" t="s">
        <v>305</v>
      </c>
      <c r="C81" s="84" t="s">
        <v>306</v>
      </c>
      <c r="D81" s="83">
        <v>0</v>
      </c>
      <c r="E81" s="83">
        <v>0.5</v>
      </c>
      <c r="F81" s="83" t="s">
        <v>60</v>
      </c>
      <c r="G81" s="83" t="s">
        <v>76</v>
      </c>
      <c r="H81" s="83" t="s">
        <v>108</v>
      </c>
      <c r="I81" s="83" t="s">
        <v>63</v>
      </c>
      <c r="J81" s="83" t="s">
        <v>64</v>
      </c>
      <c r="K81" s="83" t="s">
        <v>64</v>
      </c>
      <c r="L81" s="83" t="s">
        <v>64</v>
      </c>
      <c r="M81" s="83" t="s">
        <v>64</v>
      </c>
      <c r="N81" s="83" t="s">
        <v>78</v>
      </c>
      <c r="O81" s="83" t="s">
        <v>78</v>
      </c>
      <c r="P81" s="83" t="s">
        <v>84</v>
      </c>
      <c r="Q81" s="83" t="s">
        <v>64</v>
      </c>
      <c r="R81" s="83" t="s">
        <v>64</v>
      </c>
      <c r="S81" s="83" t="s">
        <v>64</v>
      </c>
      <c r="T81" s="83" t="s">
        <v>64</v>
      </c>
      <c r="U81" s="83" t="s">
        <v>84</v>
      </c>
      <c r="V81" s="83" t="s">
        <v>64</v>
      </c>
      <c r="W81" s="83" t="s">
        <v>64</v>
      </c>
      <c r="X81" s="83" t="s">
        <v>64</v>
      </c>
      <c r="Y81" s="83" t="s">
        <v>64</v>
      </c>
      <c r="Z81" s="83" t="s">
        <v>65</v>
      </c>
      <c r="AA81" s="83" t="s">
        <v>65</v>
      </c>
      <c r="AB81" s="83" t="s">
        <v>65</v>
      </c>
      <c r="AC81" s="83" t="s">
        <v>65</v>
      </c>
      <c r="AD81" s="83" t="s">
        <v>65</v>
      </c>
      <c r="AE81" s="83" t="s">
        <v>65</v>
      </c>
      <c r="AF81" s="83" t="s">
        <v>65</v>
      </c>
      <c r="AG81" s="83" t="s">
        <v>65</v>
      </c>
      <c r="AH81" s="83" t="s">
        <v>66</v>
      </c>
      <c r="AI81" s="83" t="s">
        <v>101</v>
      </c>
      <c r="AJ81" s="83" t="s">
        <v>65</v>
      </c>
      <c r="AK81" s="83" t="s">
        <v>65</v>
      </c>
      <c r="AL81" s="83" t="s">
        <v>65</v>
      </c>
      <c r="AM81" s="83" t="s">
        <v>65</v>
      </c>
      <c r="AN81" s="83" t="s">
        <v>66</v>
      </c>
      <c r="AO81" s="83" t="s">
        <v>65</v>
      </c>
      <c r="AP81" s="83" t="s">
        <v>85</v>
      </c>
      <c r="AQ81" s="83" t="s">
        <v>85</v>
      </c>
      <c r="AR81" s="83" t="s">
        <v>86</v>
      </c>
      <c r="AS81" s="83" t="s">
        <v>68</v>
      </c>
      <c r="AT81" s="83" t="s">
        <v>87</v>
      </c>
      <c r="AU81" s="83" t="s">
        <v>67</v>
      </c>
      <c r="AV81" s="83" t="s">
        <v>132</v>
      </c>
      <c r="AW81" s="83" t="s">
        <v>73</v>
      </c>
      <c r="AX81" s="83" t="s">
        <v>73</v>
      </c>
      <c r="AY81" s="83" t="s">
        <v>73</v>
      </c>
      <c r="AZ81" s="83" t="s">
        <v>63</v>
      </c>
      <c r="BA81" s="83" t="s">
        <v>72</v>
      </c>
      <c r="BB81" s="83" t="s">
        <v>73</v>
      </c>
      <c r="BC81" s="83" t="s">
        <v>73</v>
      </c>
      <c r="BE81" s="83" t="s">
        <v>73</v>
      </c>
      <c r="BG81" s="76" t="s">
        <v>100</v>
      </c>
      <c r="BH81" s="76" t="s">
        <v>60</v>
      </c>
      <c r="BI81" s="76" t="s">
        <v>1414</v>
      </c>
      <c r="BJ81">
        <f t="shared" si="3"/>
        <v>11</v>
      </c>
      <c r="BK81">
        <f t="shared" si="4"/>
        <v>62</v>
      </c>
      <c r="BM81" s="86" t="str">
        <f>_xlfn.XLOOKUP(Form_Responses18111213[[#This Row],[Sekolah School (Cleansed)]],'Quality Check'!$B$11:$B$14,'Quality Check'!$C$11:$C$14,)</f>
        <v>Rural</v>
      </c>
      <c r="BN81" s="86" t="str">
        <f>_xlfn.XLOOKUP(Form_Responses18111213[[#This Row],[Sekolah School (Cleansed)]],'Quality Check'!$B$11:$B$14,'Quality Check'!$D$11:$D$14,)</f>
        <v>Intervention Group (IG)</v>
      </c>
      <c r="BO81" s="87" t="str">
        <f>_xlfn.XLOOKUP(AS81,'Cleansing - Toothpaste Brand'!A:A,'Cleansing - Toothpaste Brand'!B:B,)</f>
        <v>Colgate</v>
      </c>
      <c r="BP81" s="87"/>
      <c r="BQ8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81" s="86" t="str">
        <f>_xlfn.XLOOKUP(AP81,'Cleansing - Response'!E:E,'Cleansing - Response'!F:F,)</f>
        <v>2 days and more</v>
      </c>
      <c r="BS81" s="86"/>
      <c r="BT81" s="86" t="str">
        <f>_xlfn.XLOOKUP(AQ81,'Cleansing - Response'!E:E,'Cleansing - Response'!F:F,)</f>
        <v>2 days and more</v>
      </c>
      <c r="BU81" s="86"/>
      <c r="BV81" s="86" t="str">
        <f t="shared" si="5"/>
        <v>Ya / Yes</v>
      </c>
      <c r="BW81" s="86" t="str">
        <f>_xlfn.XLOOKUP(AT81,'Cleansing - Response'!E:E,'Cleansing - Response'!F:F,)</f>
        <v>Always</v>
      </c>
      <c r="BX81" s="86" t="str">
        <f>_xlfn.XLOOKUP(AU81,'Cleansing - Response'!H:H,'Cleansing - Response'!I:I,)</f>
        <v>Using dental floss at least once</v>
      </c>
      <c r="BY81" s="86" t="str">
        <f>_xlfn.XLOOKUP(AV81,'Cleansing - Response'!K:K,'Cleansing - Response'!L:L,)</f>
        <v>Up to 1 time a day</v>
      </c>
      <c r="BZ81" s="86" t="str">
        <f>_xlfn.XLOOKUP(AW81,'Cleansing - Response'!$N:$N,'Cleansing - Response'!$O:$O,)</f>
        <v>No</v>
      </c>
      <c r="CA81" s="86" t="str">
        <f>_xlfn.XLOOKUP(AX81,'Cleansing - Response'!$N:$N,'Cleansing - Response'!$O:$O,)</f>
        <v>No</v>
      </c>
      <c r="CB81" s="86" t="str">
        <f>_xlfn.XLOOKUP(AY81,'Cleansing - Response'!$N:$N,'Cleansing - Response'!$O:$O,)</f>
        <v>No</v>
      </c>
      <c r="CC81" s="86" t="str">
        <f>_xlfn.XLOOKUP(AZ81,'Cleansing - Response'!$N:$N,'Cleansing - Response'!$O:$O,)</f>
        <v>Yes / Sometimes</v>
      </c>
      <c r="CD81" s="86" t="str">
        <f>_xlfn.XLOOKUP(BA81,'Cleansing - Response'!$N:$N,'Cleansing - Response'!$O:$O,)</f>
        <v>Yes / Sometimes</v>
      </c>
      <c r="CE81" s="86" t="str">
        <f>_xlfn.XLOOKUP(BB81,'Cleansing - Response'!$N:$N,'Cleansing - Response'!$O:$O,)</f>
        <v>No</v>
      </c>
      <c r="CF81" s="87" t="str">
        <f>IF(COUNTIF(Form_Responses18111213[[#This Row],[Answer - B7-1]:[Answer - B7-6]], "Yes / Sometimes") &gt; 4, "More than 4 times","Up to 4 times")</f>
        <v>Up to 4 times</v>
      </c>
    </row>
    <row r="82" spans="1:84" ht="13.2" x14ac:dyDescent="0.25">
      <c r="A82" s="82">
        <v>45569.523440613426</v>
      </c>
      <c r="B82" s="83" t="s">
        <v>307</v>
      </c>
      <c r="C82" s="84" t="s">
        <v>308</v>
      </c>
      <c r="D82" s="83">
        <v>100</v>
      </c>
      <c r="E82" s="83">
        <v>1</v>
      </c>
      <c r="F82" s="83" t="s">
        <v>114</v>
      </c>
      <c r="G82" s="83" t="s">
        <v>76</v>
      </c>
      <c r="H82" s="83" t="s">
        <v>108</v>
      </c>
      <c r="I82" s="83" t="s">
        <v>63</v>
      </c>
      <c r="J82" s="83" t="s">
        <v>64</v>
      </c>
      <c r="K82" s="83" t="s">
        <v>64</v>
      </c>
      <c r="L82" s="83" t="s">
        <v>64</v>
      </c>
      <c r="M82" s="83" t="s">
        <v>78</v>
      </c>
      <c r="N82" s="83" t="s">
        <v>64</v>
      </c>
      <c r="O82" s="83" t="s">
        <v>84</v>
      </c>
      <c r="P82" s="83" t="s">
        <v>64</v>
      </c>
      <c r="Q82" s="83" t="s">
        <v>64</v>
      </c>
      <c r="R82" s="83" t="s">
        <v>64</v>
      </c>
      <c r="S82" s="83" t="s">
        <v>64</v>
      </c>
      <c r="T82" s="83" t="s">
        <v>64</v>
      </c>
      <c r="U82" s="83" t="s">
        <v>64</v>
      </c>
      <c r="V82" s="83" t="s">
        <v>64</v>
      </c>
      <c r="W82" s="83" t="s">
        <v>64</v>
      </c>
      <c r="X82" s="83" t="s">
        <v>64</v>
      </c>
      <c r="Y82" s="83" t="s">
        <v>64</v>
      </c>
      <c r="Z82" s="83" t="s">
        <v>65</v>
      </c>
      <c r="AA82" s="83" t="s">
        <v>65</v>
      </c>
      <c r="AB82" s="83" t="s">
        <v>65</v>
      </c>
      <c r="AC82" s="83" t="s">
        <v>65</v>
      </c>
      <c r="AD82" s="83" t="s">
        <v>65</v>
      </c>
      <c r="AE82" s="83" t="s">
        <v>65</v>
      </c>
      <c r="AF82" s="83" t="s">
        <v>65</v>
      </c>
      <c r="AG82" s="83" t="s">
        <v>65</v>
      </c>
      <c r="AH82" s="83" t="s">
        <v>66</v>
      </c>
      <c r="AI82" s="83" t="s">
        <v>101</v>
      </c>
      <c r="AJ82" s="83" t="s">
        <v>66</v>
      </c>
      <c r="AK82" s="83" t="s">
        <v>66</v>
      </c>
      <c r="AL82" s="83" t="s">
        <v>65</v>
      </c>
      <c r="AM82" s="83" t="s">
        <v>65</v>
      </c>
      <c r="AN82" s="83" t="s">
        <v>65</v>
      </c>
      <c r="AO82" s="83" t="s">
        <v>65</v>
      </c>
      <c r="AP82" s="83" t="s">
        <v>67</v>
      </c>
      <c r="AQ82" s="83" t="s">
        <v>67</v>
      </c>
      <c r="AR82" s="83" t="s">
        <v>63</v>
      </c>
      <c r="AS82" s="83" t="s">
        <v>68</v>
      </c>
      <c r="AT82" s="83" t="s">
        <v>87</v>
      </c>
      <c r="AU82" s="83" t="s">
        <v>80</v>
      </c>
      <c r="AV82" s="83" t="s">
        <v>132</v>
      </c>
      <c r="AW82" s="83" t="s">
        <v>73</v>
      </c>
      <c r="AX82" s="83" t="s">
        <v>72</v>
      </c>
      <c r="AY82" s="83" t="s">
        <v>72</v>
      </c>
      <c r="AZ82" s="83" t="s">
        <v>72</v>
      </c>
      <c r="BA82" s="83" t="s">
        <v>73</v>
      </c>
      <c r="BB82" s="83" t="s">
        <v>73</v>
      </c>
      <c r="BC82" s="83" t="s">
        <v>73</v>
      </c>
      <c r="BE82" s="83" t="s">
        <v>73</v>
      </c>
      <c r="BG82" s="76" t="s">
        <v>100</v>
      </c>
      <c r="BH82" s="76" t="s">
        <v>114</v>
      </c>
      <c r="BI82" s="76" t="s">
        <v>1414</v>
      </c>
      <c r="BJ82">
        <f t="shared" si="3"/>
        <v>15</v>
      </c>
      <c r="BK82">
        <f t="shared" si="4"/>
        <v>61</v>
      </c>
      <c r="BM82" s="86" t="str">
        <f>_xlfn.XLOOKUP(Form_Responses18111213[[#This Row],[Sekolah School (Cleansed)]],'Quality Check'!$B$11:$B$14,'Quality Check'!$C$11:$C$14,)</f>
        <v>Rural</v>
      </c>
      <c r="BN82" s="86" t="str">
        <f>_xlfn.XLOOKUP(Form_Responses18111213[[#This Row],[Sekolah School (Cleansed)]],'Quality Check'!$B$11:$B$14,'Quality Check'!$D$11:$D$14,)</f>
        <v>Intervention Group (IG)</v>
      </c>
      <c r="BO82" s="87" t="str">
        <f>_xlfn.XLOOKUP(AS82,'Cleansing - Toothpaste Brand'!A:A,'Cleansing - Toothpaste Brand'!B:B,)</f>
        <v>Colgate</v>
      </c>
      <c r="BP82" s="87"/>
      <c r="BQ8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82" s="86" t="str">
        <f>_xlfn.XLOOKUP(AP82,'Cleansing - Response'!E:E,'Cleansing - Response'!F:F,)</f>
        <v>2 days and more</v>
      </c>
      <c r="BS82" s="86"/>
      <c r="BT82" s="86" t="str">
        <f>_xlfn.XLOOKUP(AQ82,'Cleansing - Response'!E:E,'Cleansing - Response'!F:F,)</f>
        <v>2 days and more</v>
      </c>
      <c r="BU82" s="86"/>
      <c r="BV82" s="86" t="str">
        <f t="shared" si="5"/>
        <v>Ya / Yes</v>
      </c>
      <c r="BW82" s="86" t="str">
        <f>_xlfn.XLOOKUP(AT82,'Cleansing - Response'!E:E,'Cleansing - Response'!F:F,)</f>
        <v>Always</v>
      </c>
      <c r="BX82" s="86" t="str">
        <f>_xlfn.XLOOKUP(AU82,'Cleansing - Response'!H:H,'Cleansing - Response'!I:I,)</f>
        <v>Using dental floss at least once</v>
      </c>
      <c r="BY82" s="86" t="str">
        <f>_xlfn.XLOOKUP(AV82,'Cleansing - Response'!K:K,'Cleansing - Response'!L:L,)</f>
        <v>Up to 1 time a day</v>
      </c>
      <c r="BZ82" s="86" t="str">
        <f>_xlfn.XLOOKUP(AW82,'Cleansing - Response'!$N:$N,'Cleansing - Response'!$O:$O,)</f>
        <v>No</v>
      </c>
      <c r="CA82" s="86" t="str">
        <f>_xlfn.XLOOKUP(AX82,'Cleansing - Response'!$N:$N,'Cleansing - Response'!$O:$O,)</f>
        <v>Yes / Sometimes</v>
      </c>
      <c r="CB82" s="86" t="str">
        <f>_xlfn.XLOOKUP(AY82,'Cleansing - Response'!$N:$N,'Cleansing - Response'!$O:$O,)</f>
        <v>Yes / Sometimes</v>
      </c>
      <c r="CC82" s="86" t="str">
        <f>_xlfn.XLOOKUP(AZ82,'Cleansing - Response'!$N:$N,'Cleansing - Response'!$O:$O,)</f>
        <v>Yes / Sometimes</v>
      </c>
      <c r="CD82" s="86" t="str">
        <f>_xlfn.XLOOKUP(BA82,'Cleansing - Response'!$N:$N,'Cleansing - Response'!$O:$O,)</f>
        <v>No</v>
      </c>
      <c r="CE82" s="86" t="str">
        <f>_xlfn.XLOOKUP(BB82,'Cleansing - Response'!$N:$N,'Cleansing - Response'!$O:$O,)</f>
        <v>No</v>
      </c>
      <c r="CF82" s="87" t="str">
        <f>IF(COUNTIF(Form_Responses18111213[[#This Row],[Answer - B7-1]:[Answer - B7-6]], "Yes / Sometimes") &gt; 4, "More than 4 times","Up to 4 times")</f>
        <v>Up to 4 times</v>
      </c>
    </row>
    <row r="83" spans="1:84" ht="13.2" x14ac:dyDescent="0.25">
      <c r="A83" s="82">
        <v>45569.525176516203</v>
      </c>
      <c r="B83" s="83" t="s">
        <v>309</v>
      </c>
      <c r="C83" s="84" t="s">
        <v>310</v>
      </c>
      <c r="D83" s="83">
        <v>100</v>
      </c>
      <c r="E83" s="83">
        <v>0.33</v>
      </c>
      <c r="F83" s="83" t="s">
        <v>114</v>
      </c>
      <c r="G83" s="83" t="s">
        <v>76</v>
      </c>
      <c r="H83" s="83" t="s">
        <v>62</v>
      </c>
      <c r="I83" s="83" t="s">
        <v>63</v>
      </c>
      <c r="J83" s="83" t="s">
        <v>64</v>
      </c>
      <c r="K83" s="83" t="s">
        <v>78</v>
      </c>
      <c r="L83" s="83" t="s">
        <v>64</v>
      </c>
      <c r="M83" s="83" t="s">
        <v>78</v>
      </c>
      <c r="N83" s="83" t="s">
        <v>64</v>
      </c>
      <c r="O83" s="83" t="s">
        <v>64</v>
      </c>
      <c r="P83" s="83" t="s">
        <v>84</v>
      </c>
      <c r="Q83" s="83" t="s">
        <v>64</v>
      </c>
      <c r="R83" s="83" t="s">
        <v>64</v>
      </c>
      <c r="S83" s="83" t="s">
        <v>64</v>
      </c>
      <c r="T83" s="83" t="s">
        <v>64</v>
      </c>
      <c r="U83" s="83" t="s">
        <v>64</v>
      </c>
      <c r="V83" s="83" t="s">
        <v>64</v>
      </c>
      <c r="W83" s="83" t="s">
        <v>64</v>
      </c>
      <c r="X83" s="83" t="s">
        <v>64</v>
      </c>
      <c r="Y83" s="83" t="s">
        <v>64</v>
      </c>
      <c r="Z83" s="83" t="s">
        <v>65</v>
      </c>
      <c r="AA83" s="83" t="s">
        <v>65</v>
      </c>
      <c r="AB83" s="83" t="s">
        <v>65</v>
      </c>
      <c r="AC83" s="83" t="s">
        <v>65</v>
      </c>
      <c r="AD83" s="83" t="s">
        <v>65</v>
      </c>
      <c r="AE83" s="83" t="s">
        <v>65</v>
      </c>
      <c r="AF83" s="83" t="s">
        <v>65</v>
      </c>
      <c r="AG83" s="83" t="s">
        <v>65</v>
      </c>
      <c r="AH83" s="83" t="s">
        <v>65</v>
      </c>
      <c r="AI83" s="83" t="s">
        <v>101</v>
      </c>
      <c r="AJ83" s="83" t="s">
        <v>65</v>
      </c>
      <c r="AK83" s="83" t="s">
        <v>65</v>
      </c>
      <c r="AL83" s="83" t="s">
        <v>65</v>
      </c>
      <c r="AM83" s="83" t="s">
        <v>65</v>
      </c>
      <c r="AN83" s="83" t="s">
        <v>65</v>
      </c>
      <c r="AO83" s="83" t="s">
        <v>65</v>
      </c>
      <c r="AP83" s="83" t="s">
        <v>80</v>
      </c>
      <c r="AQ83" s="83" t="s">
        <v>80</v>
      </c>
      <c r="AR83" s="83" t="s">
        <v>73</v>
      </c>
      <c r="AS83" s="83" t="s">
        <v>68</v>
      </c>
      <c r="AT83" s="83" t="s">
        <v>69</v>
      </c>
      <c r="AU83" s="83" t="s">
        <v>70</v>
      </c>
      <c r="AV83" s="83" t="s">
        <v>71</v>
      </c>
      <c r="AW83" s="83" t="s">
        <v>72</v>
      </c>
      <c r="AX83" s="83" t="s">
        <v>72</v>
      </c>
      <c r="AY83" s="83" t="s">
        <v>73</v>
      </c>
      <c r="AZ83" s="83" t="s">
        <v>72</v>
      </c>
      <c r="BA83" s="83" t="s">
        <v>63</v>
      </c>
      <c r="BB83" s="83" t="s">
        <v>63</v>
      </c>
      <c r="BC83" s="83" t="s">
        <v>73</v>
      </c>
      <c r="BE83" s="83" t="s">
        <v>73</v>
      </c>
      <c r="BG83" s="76" t="s">
        <v>100</v>
      </c>
      <c r="BH83" s="76" t="s">
        <v>114</v>
      </c>
      <c r="BI83" s="76" t="s">
        <v>1414</v>
      </c>
      <c r="BJ83">
        <f t="shared" si="3"/>
        <v>14</v>
      </c>
      <c r="BK83">
        <f t="shared" si="4"/>
        <v>64</v>
      </c>
      <c r="BM83" s="86" t="str">
        <f>_xlfn.XLOOKUP(Form_Responses18111213[[#This Row],[Sekolah School (Cleansed)]],'Quality Check'!$B$11:$B$14,'Quality Check'!$C$11:$C$14,)</f>
        <v>Rural</v>
      </c>
      <c r="BN83" s="86" t="str">
        <f>_xlfn.XLOOKUP(Form_Responses18111213[[#This Row],[Sekolah School (Cleansed)]],'Quality Check'!$B$11:$B$14,'Quality Check'!$D$11:$D$14,)</f>
        <v>Intervention Group (IG)</v>
      </c>
      <c r="BO83" s="87" t="str">
        <f>_xlfn.XLOOKUP(AS83,'Cleansing - Toothpaste Brand'!A:A,'Cleansing - Toothpaste Brand'!B:B,)</f>
        <v>Colgate</v>
      </c>
      <c r="BP83" s="87"/>
      <c r="BQ8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83" s="86" t="str">
        <f>_xlfn.XLOOKUP(AP83,'Cleansing - Response'!E:E,'Cleansing - Response'!F:F,)</f>
        <v>Less than 2 days</v>
      </c>
      <c r="BS83" s="86"/>
      <c r="BT83" s="86" t="str">
        <f>_xlfn.XLOOKUP(AQ83,'Cleansing - Response'!E:E,'Cleansing - Response'!F:F,)</f>
        <v>Less than 2 days</v>
      </c>
      <c r="BU83" s="86"/>
      <c r="BV83" s="86" t="str">
        <f t="shared" si="5"/>
        <v>Tidak / No</v>
      </c>
      <c r="BW83" s="86" t="str">
        <f>_xlfn.XLOOKUP(AT83,'Cleansing - Response'!E:E,'Cleansing - Response'!F:F,)</f>
        <v>Rarely / Sometimes</v>
      </c>
      <c r="BX83" s="86" t="str">
        <f>_xlfn.XLOOKUP(AU83,'Cleansing - Response'!H:H,'Cleansing - Response'!I:I,)</f>
        <v>Sometimes / When in need</v>
      </c>
      <c r="BY83" s="86" t="str">
        <f>_xlfn.XLOOKUP(AV83,'Cleansing - Response'!K:K,'Cleansing - Response'!L:L,)</f>
        <v>Up to 1 time a day</v>
      </c>
      <c r="BZ83" s="86" t="str">
        <f>_xlfn.XLOOKUP(AW83,'Cleansing - Response'!$N:$N,'Cleansing - Response'!$O:$O,)</f>
        <v>Yes / Sometimes</v>
      </c>
      <c r="CA83" s="86" t="str">
        <f>_xlfn.XLOOKUP(AX83,'Cleansing - Response'!$N:$N,'Cleansing - Response'!$O:$O,)</f>
        <v>Yes / Sometimes</v>
      </c>
      <c r="CB83" s="86" t="str">
        <f>_xlfn.XLOOKUP(AY83,'Cleansing - Response'!$N:$N,'Cleansing - Response'!$O:$O,)</f>
        <v>No</v>
      </c>
      <c r="CC83" s="86" t="str">
        <f>_xlfn.XLOOKUP(AZ83,'Cleansing - Response'!$N:$N,'Cleansing - Response'!$O:$O,)</f>
        <v>Yes / Sometimes</v>
      </c>
      <c r="CD83" s="86" t="str">
        <f>_xlfn.XLOOKUP(BA83,'Cleansing - Response'!$N:$N,'Cleansing - Response'!$O:$O,)</f>
        <v>Yes / Sometimes</v>
      </c>
      <c r="CE83" s="86" t="str">
        <f>_xlfn.XLOOKUP(BB83,'Cleansing - Response'!$N:$N,'Cleansing - Response'!$O:$O,)</f>
        <v>Yes / Sometimes</v>
      </c>
      <c r="CF83" s="87" t="str">
        <f>IF(COUNTIF(Form_Responses18111213[[#This Row],[Answer - B7-1]:[Answer - B7-6]], "Yes / Sometimes") &gt; 4, "More than 4 times","Up to 4 times")</f>
        <v>More than 4 times</v>
      </c>
    </row>
    <row r="84" spans="1:84" ht="13.2" x14ac:dyDescent="0.25">
      <c r="A84" s="82">
        <v>45569.52725506945</v>
      </c>
      <c r="B84" s="83" t="s">
        <v>311</v>
      </c>
      <c r="C84" s="84" t="s">
        <v>312</v>
      </c>
      <c r="D84" s="83">
        <v>100</v>
      </c>
      <c r="E84" s="83">
        <v>0.33</v>
      </c>
      <c r="F84" s="83" t="s">
        <v>60</v>
      </c>
      <c r="G84" s="83" t="s">
        <v>76</v>
      </c>
      <c r="H84" s="83" t="s">
        <v>62</v>
      </c>
      <c r="I84" s="83" t="s">
        <v>63</v>
      </c>
      <c r="J84" s="83" t="s">
        <v>145</v>
      </c>
      <c r="K84" s="83" t="s">
        <v>84</v>
      </c>
      <c r="L84" s="83" t="s">
        <v>145</v>
      </c>
      <c r="M84" s="83" t="s">
        <v>84</v>
      </c>
      <c r="N84" s="83" t="s">
        <v>84</v>
      </c>
      <c r="O84" s="83" t="s">
        <v>64</v>
      </c>
      <c r="P84" s="83" t="s">
        <v>84</v>
      </c>
      <c r="Q84" s="83" t="s">
        <v>64</v>
      </c>
      <c r="R84" s="83" t="s">
        <v>64</v>
      </c>
      <c r="S84" s="83" t="s">
        <v>64</v>
      </c>
      <c r="T84" s="83" t="s">
        <v>64</v>
      </c>
      <c r="U84" s="83" t="s">
        <v>64</v>
      </c>
      <c r="V84" s="83" t="s">
        <v>84</v>
      </c>
      <c r="W84" s="83" t="s">
        <v>64</v>
      </c>
      <c r="X84" s="83" t="s">
        <v>64</v>
      </c>
      <c r="Y84" s="83" t="s">
        <v>84</v>
      </c>
      <c r="Z84" s="83" t="s">
        <v>66</v>
      </c>
      <c r="AA84" s="83" t="s">
        <v>66</v>
      </c>
      <c r="AB84" s="83" t="s">
        <v>79</v>
      </c>
      <c r="AC84" s="83" t="s">
        <v>65</v>
      </c>
      <c r="AD84" s="83" t="s">
        <v>65</v>
      </c>
      <c r="AE84" s="83" t="s">
        <v>66</v>
      </c>
      <c r="AF84" s="83" t="s">
        <v>66</v>
      </c>
      <c r="AG84" s="83" t="s">
        <v>66</v>
      </c>
      <c r="AH84" s="83" t="s">
        <v>66</v>
      </c>
      <c r="AI84" s="83" t="s">
        <v>66</v>
      </c>
      <c r="AJ84" s="83" t="s">
        <v>66</v>
      </c>
      <c r="AK84" s="83" t="s">
        <v>66</v>
      </c>
      <c r="AL84" s="83" t="s">
        <v>79</v>
      </c>
      <c r="AM84" s="83" t="s">
        <v>66</v>
      </c>
      <c r="AN84" s="83" t="s">
        <v>66</v>
      </c>
      <c r="AO84" s="83" t="s">
        <v>66</v>
      </c>
      <c r="AP84" s="83" t="s">
        <v>67</v>
      </c>
      <c r="AQ84" s="83" t="s">
        <v>67</v>
      </c>
      <c r="AR84" s="83" t="s">
        <v>86</v>
      </c>
      <c r="AS84" s="83" t="s">
        <v>68</v>
      </c>
      <c r="AT84" s="83" t="s">
        <v>69</v>
      </c>
      <c r="AU84" s="83" t="s">
        <v>70</v>
      </c>
      <c r="AV84" s="83" t="s">
        <v>71</v>
      </c>
      <c r="AW84" s="83" t="s">
        <v>72</v>
      </c>
      <c r="AX84" s="83" t="s">
        <v>72</v>
      </c>
      <c r="AY84" s="83" t="s">
        <v>72</v>
      </c>
      <c r="AZ84" s="83" t="s">
        <v>72</v>
      </c>
      <c r="BA84" s="83" t="s">
        <v>72</v>
      </c>
      <c r="BB84" s="83" t="s">
        <v>72</v>
      </c>
      <c r="BC84" s="83" t="s">
        <v>73</v>
      </c>
      <c r="BE84" s="83" t="s">
        <v>73</v>
      </c>
      <c r="BG84" s="76" t="s">
        <v>100</v>
      </c>
      <c r="BH84" s="76" t="s">
        <v>60</v>
      </c>
      <c r="BI84" s="76" t="s">
        <v>1414</v>
      </c>
      <c r="BJ84">
        <f t="shared" si="3"/>
        <v>8</v>
      </c>
      <c r="BK84">
        <f t="shared" si="4"/>
        <v>47</v>
      </c>
      <c r="BM84" s="86" t="str">
        <f>_xlfn.XLOOKUP(Form_Responses18111213[[#This Row],[Sekolah School (Cleansed)]],'Quality Check'!$B$11:$B$14,'Quality Check'!$C$11:$C$14,)</f>
        <v>Rural</v>
      </c>
      <c r="BN84" s="86" t="str">
        <f>_xlfn.XLOOKUP(Form_Responses18111213[[#This Row],[Sekolah School (Cleansed)]],'Quality Check'!$B$11:$B$14,'Quality Check'!$D$11:$D$14,)</f>
        <v>Intervention Group (IG)</v>
      </c>
      <c r="BO84" s="87" t="str">
        <f>_xlfn.XLOOKUP(AS84,'Cleansing - Toothpaste Brand'!A:A,'Cleansing - Toothpaste Brand'!B:B,)</f>
        <v>Colgate</v>
      </c>
      <c r="BP84" s="87"/>
      <c r="BQ8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84" s="86" t="str">
        <f>_xlfn.XLOOKUP(AP84,'Cleansing - Response'!E:E,'Cleansing - Response'!F:F,)</f>
        <v>2 days and more</v>
      </c>
      <c r="BS84" s="86"/>
      <c r="BT84" s="86" t="str">
        <f>_xlfn.XLOOKUP(AQ84,'Cleansing - Response'!E:E,'Cleansing - Response'!F:F,)</f>
        <v>2 days and more</v>
      </c>
      <c r="BU84" s="86"/>
      <c r="BV84" s="86" t="str">
        <f t="shared" si="5"/>
        <v>Ya / Yes</v>
      </c>
      <c r="BW84" s="86" t="str">
        <f>_xlfn.XLOOKUP(AT84,'Cleansing - Response'!E:E,'Cleansing - Response'!F:F,)</f>
        <v>Rarely / Sometimes</v>
      </c>
      <c r="BX84" s="86" t="str">
        <f>_xlfn.XLOOKUP(AU84,'Cleansing - Response'!H:H,'Cleansing - Response'!I:I,)</f>
        <v>Sometimes / When in need</v>
      </c>
      <c r="BY84" s="86" t="str">
        <f>_xlfn.XLOOKUP(AV84,'Cleansing - Response'!K:K,'Cleansing - Response'!L:L,)</f>
        <v>Up to 1 time a day</v>
      </c>
      <c r="BZ84" s="86" t="str">
        <f>_xlfn.XLOOKUP(AW84,'Cleansing - Response'!$N:$N,'Cleansing - Response'!$O:$O,)</f>
        <v>Yes / Sometimes</v>
      </c>
      <c r="CA84" s="86" t="str">
        <f>_xlfn.XLOOKUP(AX84,'Cleansing - Response'!$N:$N,'Cleansing - Response'!$O:$O,)</f>
        <v>Yes / Sometimes</v>
      </c>
      <c r="CB84" s="86" t="str">
        <f>_xlfn.XLOOKUP(AY84,'Cleansing - Response'!$N:$N,'Cleansing - Response'!$O:$O,)</f>
        <v>Yes / Sometimes</v>
      </c>
      <c r="CC84" s="86" t="str">
        <f>_xlfn.XLOOKUP(AZ84,'Cleansing - Response'!$N:$N,'Cleansing - Response'!$O:$O,)</f>
        <v>Yes / Sometimes</v>
      </c>
      <c r="CD84" s="86" t="str">
        <f>_xlfn.XLOOKUP(BA84,'Cleansing - Response'!$N:$N,'Cleansing - Response'!$O:$O,)</f>
        <v>Yes / Sometimes</v>
      </c>
      <c r="CE84" s="86" t="str">
        <f>_xlfn.XLOOKUP(BB84,'Cleansing - Response'!$N:$N,'Cleansing - Response'!$O:$O,)</f>
        <v>Yes / Sometimes</v>
      </c>
      <c r="CF84" s="87" t="str">
        <f>IF(COUNTIF(Form_Responses18111213[[#This Row],[Answer - B7-1]:[Answer - B7-6]], "Yes / Sometimes") &gt; 4, "More than 4 times","Up to 4 times")</f>
        <v>More than 4 times</v>
      </c>
    </row>
    <row r="85" spans="1:84" ht="13.2" x14ac:dyDescent="0.25">
      <c r="A85" s="82">
        <v>45569.527449583329</v>
      </c>
      <c r="B85" s="83" t="s">
        <v>313</v>
      </c>
      <c r="C85" s="84" t="s">
        <v>314</v>
      </c>
      <c r="D85" s="83">
        <v>41.96</v>
      </c>
      <c r="E85" s="83">
        <v>0.83</v>
      </c>
      <c r="F85" s="83" t="s">
        <v>114</v>
      </c>
      <c r="G85" s="83" t="s">
        <v>76</v>
      </c>
      <c r="H85" s="83" t="s">
        <v>100</v>
      </c>
      <c r="I85" s="83" t="s">
        <v>63</v>
      </c>
      <c r="J85" s="83" t="s">
        <v>78</v>
      </c>
      <c r="K85" s="83" t="s">
        <v>64</v>
      </c>
      <c r="L85" s="83" t="s">
        <v>64</v>
      </c>
      <c r="M85" s="83" t="s">
        <v>84</v>
      </c>
      <c r="N85" s="83" t="s">
        <v>84</v>
      </c>
      <c r="O85" s="83" t="s">
        <v>64</v>
      </c>
      <c r="P85" s="83" t="s">
        <v>84</v>
      </c>
      <c r="Q85" s="83" t="s">
        <v>84</v>
      </c>
      <c r="R85" s="83" t="s">
        <v>84</v>
      </c>
      <c r="S85" s="83" t="s">
        <v>84</v>
      </c>
      <c r="T85" s="83" t="s">
        <v>64</v>
      </c>
      <c r="U85" s="83" t="s">
        <v>84</v>
      </c>
      <c r="V85" s="83" t="s">
        <v>84</v>
      </c>
      <c r="W85" s="83" t="s">
        <v>84</v>
      </c>
      <c r="X85" s="83" t="s">
        <v>84</v>
      </c>
      <c r="Y85" s="83" t="s">
        <v>64</v>
      </c>
      <c r="Z85" s="83" t="s">
        <v>66</v>
      </c>
      <c r="AA85" s="83" t="s">
        <v>66</v>
      </c>
      <c r="AB85" s="83" t="s">
        <v>66</v>
      </c>
      <c r="AC85" s="83" t="s">
        <v>66</v>
      </c>
      <c r="AD85" s="83" t="s">
        <v>66</v>
      </c>
      <c r="AE85" s="83" t="s">
        <v>66</v>
      </c>
      <c r="AF85" s="83" t="s">
        <v>79</v>
      </c>
      <c r="AG85" s="83" t="s">
        <v>66</v>
      </c>
      <c r="AH85" s="83" t="s">
        <v>66</v>
      </c>
      <c r="AI85" s="83" t="s">
        <v>79</v>
      </c>
      <c r="AJ85" s="83" t="s">
        <v>66</v>
      </c>
      <c r="AK85" s="83" t="s">
        <v>66</v>
      </c>
      <c r="AL85" s="83" t="s">
        <v>66</v>
      </c>
      <c r="AM85" s="83" t="s">
        <v>66</v>
      </c>
      <c r="AN85" s="83" t="s">
        <v>66</v>
      </c>
      <c r="AO85" s="83" t="s">
        <v>66</v>
      </c>
      <c r="AP85" s="83" t="s">
        <v>80</v>
      </c>
      <c r="AQ85" s="83" t="s">
        <v>80</v>
      </c>
      <c r="AR85" s="83" t="s">
        <v>86</v>
      </c>
      <c r="AS85" s="83" t="s">
        <v>315</v>
      </c>
      <c r="AT85" s="83" t="s">
        <v>87</v>
      </c>
      <c r="AU85" s="83" t="s">
        <v>70</v>
      </c>
      <c r="AV85" s="83" t="s">
        <v>71</v>
      </c>
      <c r="AW85" s="83" t="s">
        <v>63</v>
      </c>
      <c r="AX85" s="83" t="s">
        <v>63</v>
      </c>
      <c r="AY85" s="83" t="s">
        <v>63</v>
      </c>
      <c r="AZ85" s="83" t="s">
        <v>63</v>
      </c>
      <c r="BA85" s="83" t="s">
        <v>63</v>
      </c>
      <c r="BB85" s="83" t="s">
        <v>73</v>
      </c>
      <c r="BC85" s="83" t="s">
        <v>73</v>
      </c>
      <c r="BE85" s="83" t="s">
        <v>73</v>
      </c>
      <c r="BG85" s="76" t="s">
        <v>100</v>
      </c>
      <c r="BH85" s="76" t="s">
        <v>114</v>
      </c>
      <c r="BI85" s="76" t="s">
        <v>1414</v>
      </c>
      <c r="BJ85">
        <f t="shared" si="3"/>
        <v>5</v>
      </c>
      <c r="BK85">
        <f t="shared" si="4"/>
        <v>47</v>
      </c>
      <c r="BM85" s="86" t="str">
        <f>_xlfn.XLOOKUP(Form_Responses18111213[[#This Row],[Sekolah School (Cleansed)]],'Quality Check'!$B$11:$B$14,'Quality Check'!$C$11:$C$14,)</f>
        <v>Rural</v>
      </c>
      <c r="BN85" s="86" t="str">
        <f>_xlfn.XLOOKUP(Form_Responses18111213[[#This Row],[Sekolah School (Cleansed)]],'Quality Check'!$B$11:$B$14,'Quality Check'!$D$11:$D$14,)</f>
        <v>Intervention Group (IG)</v>
      </c>
      <c r="BO85" s="87" t="str">
        <f>_xlfn.XLOOKUP(AS85,'Cleansing - Toothpaste Brand'!A:A,'Cleansing - Toothpaste Brand'!B:B,)</f>
        <v>Colgate</v>
      </c>
      <c r="BP85" s="87"/>
      <c r="BQ8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85" s="86" t="str">
        <f>_xlfn.XLOOKUP(AP85,'Cleansing - Response'!E:E,'Cleansing - Response'!F:F,)</f>
        <v>Less than 2 days</v>
      </c>
      <c r="BS85" s="86"/>
      <c r="BT85" s="86" t="str">
        <f>_xlfn.XLOOKUP(AQ85,'Cleansing - Response'!E:E,'Cleansing - Response'!F:F,)</f>
        <v>Less than 2 days</v>
      </c>
      <c r="BU85" s="86"/>
      <c r="BV85" s="86" t="str">
        <f t="shared" si="5"/>
        <v>Ya / Yes</v>
      </c>
      <c r="BW85" s="86" t="str">
        <f>_xlfn.XLOOKUP(AT85,'Cleansing - Response'!E:E,'Cleansing - Response'!F:F,)</f>
        <v>Always</v>
      </c>
      <c r="BX85" s="86" t="str">
        <f>_xlfn.XLOOKUP(AU85,'Cleansing - Response'!H:H,'Cleansing - Response'!I:I,)</f>
        <v>Sometimes / When in need</v>
      </c>
      <c r="BY85" s="86" t="str">
        <f>_xlfn.XLOOKUP(AV85,'Cleansing - Response'!K:K,'Cleansing - Response'!L:L,)</f>
        <v>Up to 1 time a day</v>
      </c>
      <c r="BZ85" s="86" t="str">
        <f>_xlfn.XLOOKUP(AW85,'Cleansing - Response'!$N:$N,'Cleansing - Response'!$O:$O,)</f>
        <v>Yes / Sometimes</v>
      </c>
      <c r="CA85" s="86" t="str">
        <f>_xlfn.XLOOKUP(AX85,'Cleansing - Response'!$N:$N,'Cleansing - Response'!$O:$O,)</f>
        <v>Yes / Sometimes</v>
      </c>
      <c r="CB85" s="86" t="str">
        <f>_xlfn.XLOOKUP(AY85,'Cleansing - Response'!$N:$N,'Cleansing - Response'!$O:$O,)</f>
        <v>Yes / Sometimes</v>
      </c>
      <c r="CC85" s="86" t="str">
        <f>_xlfn.XLOOKUP(AZ85,'Cleansing - Response'!$N:$N,'Cleansing - Response'!$O:$O,)</f>
        <v>Yes / Sometimes</v>
      </c>
      <c r="CD85" s="86" t="str">
        <f>_xlfn.XLOOKUP(BA85,'Cleansing - Response'!$N:$N,'Cleansing - Response'!$O:$O,)</f>
        <v>Yes / Sometimes</v>
      </c>
      <c r="CE85" s="86" t="str">
        <f>_xlfn.XLOOKUP(BB85,'Cleansing - Response'!$N:$N,'Cleansing - Response'!$O:$O,)</f>
        <v>No</v>
      </c>
      <c r="CF85" s="87" t="str">
        <f>IF(COUNTIF(Form_Responses18111213[[#This Row],[Answer - B7-1]:[Answer - B7-6]], "Yes / Sometimes") &gt; 4, "More than 4 times","Up to 4 times")</f>
        <v>More than 4 times</v>
      </c>
    </row>
    <row r="86" spans="1:84" ht="13.2" x14ac:dyDescent="0.25">
      <c r="A86" s="82">
        <v>45569.528549374998</v>
      </c>
      <c r="B86" s="83" t="s">
        <v>316</v>
      </c>
      <c r="C86" s="84" t="s">
        <v>317</v>
      </c>
      <c r="D86" s="83">
        <v>100</v>
      </c>
      <c r="E86" s="83">
        <v>0.04</v>
      </c>
      <c r="F86" s="83" t="s">
        <v>60</v>
      </c>
      <c r="G86" s="83" t="s">
        <v>76</v>
      </c>
      <c r="H86" s="83" t="s">
        <v>62</v>
      </c>
      <c r="I86" s="83" t="s">
        <v>63</v>
      </c>
      <c r="J86" s="83" t="s">
        <v>64</v>
      </c>
      <c r="K86" s="83" t="s">
        <v>84</v>
      </c>
      <c r="L86" s="83" t="s">
        <v>64</v>
      </c>
      <c r="M86" s="83" t="s">
        <v>84</v>
      </c>
      <c r="N86" s="83" t="s">
        <v>64</v>
      </c>
      <c r="O86" s="83" t="s">
        <v>84</v>
      </c>
      <c r="P86" s="83" t="s">
        <v>64</v>
      </c>
      <c r="Q86" s="83" t="s">
        <v>64</v>
      </c>
      <c r="R86" s="83" t="s">
        <v>64</v>
      </c>
      <c r="S86" s="83" t="s">
        <v>64</v>
      </c>
      <c r="T86" s="83" t="s">
        <v>64</v>
      </c>
      <c r="U86" s="83" t="s">
        <v>64</v>
      </c>
      <c r="V86" s="83" t="s">
        <v>64</v>
      </c>
      <c r="W86" s="83" t="s">
        <v>64</v>
      </c>
      <c r="X86" s="83" t="s">
        <v>64</v>
      </c>
      <c r="Y86" s="83" t="s">
        <v>64</v>
      </c>
      <c r="Z86" s="83" t="s">
        <v>66</v>
      </c>
      <c r="AA86" s="83" t="s">
        <v>66</v>
      </c>
      <c r="AB86" s="83" t="s">
        <v>66</v>
      </c>
      <c r="AC86" s="83" t="s">
        <v>66</v>
      </c>
      <c r="AD86" s="83" t="s">
        <v>66</v>
      </c>
      <c r="AE86" s="83" t="s">
        <v>66</v>
      </c>
      <c r="AF86" s="83" t="s">
        <v>66</v>
      </c>
      <c r="AG86" s="83" t="s">
        <v>66</v>
      </c>
      <c r="AH86" s="83" t="s">
        <v>66</v>
      </c>
      <c r="AI86" s="83" t="s">
        <v>79</v>
      </c>
      <c r="AJ86" s="83" t="s">
        <v>65</v>
      </c>
      <c r="AK86" s="83" t="s">
        <v>66</v>
      </c>
      <c r="AL86" s="83" t="s">
        <v>66</v>
      </c>
      <c r="AM86" s="83" t="s">
        <v>66</v>
      </c>
      <c r="AN86" s="83" t="s">
        <v>66</v>
      </c>
      <c r="AO86" s="83" t="s">
        <v>66</v>
      </c>
      <c r="AP86" s="83" t="s">
        <v>67</v>
      </c>
      <c r="AQ86" s="83" t="s">
        <v>67</v>
      </c>
      <c r="AR86" s="83" t="s">
        <v>86</v>
      </c>
      <c r="AS86" s="83" t="s">
        <v>68</v>
      </c>
      <c r="AT86" s="83" t="s">
        <v>69</v>
      </c>
      <c r="AU86" s="83" t="s">
        <v>80</v>
      </c>
      <c r="AV86" s="83" t="s">
        <v>132</v>
      </c>
      <c r="AW86" s="83" t="s">
        <v>73</v>
      </c>
      <c r="AX86" s="83" t="s">
        <v>63</v>
      </c>
      <c r="AY86" s="83" t="s">
        <v>63</v>
      </c>
      <c r="AZ86" s="83" t="s">
        <v>63</v>
      </c>
      <c r="BA86" s="83" t="s">
        <v>73</v>
      </c>
      <c r="BB86" s="83" t="s">
        <v>73</v>
      </c>
      <c r="BC86" s="83" t="s">
        <v>73</v>
      </c>
      <c r="BE86" s="83" t="s">
        <v>73</v>
      </c>
      <c r="BG86" s="76" t="s">
        <v>100</v>
      </c>
      <c r="BH86" s="76" t="s">
        <v>60</v>
      </c>
      <c r="BI86" s="76" t="s">
        <v>1414</v>
      </c>
      <c r="BJ86">
        <f t="shared" si="3"/>
        <v>13</v>
      </c>
      <c r="BK86">
        <f t="shared" si="4"/>
        <v>49</v>
      </c>
      <c r="BM86" s="86" t="str">
        <f>_xlfn.XLOOKUP(Form_Responses18111213[[#This Row],[Sekolah School (Cleansed)]],'Quality Check'!$B$11:$B$14,'Quality Check'!$C$11:$C$14,)</f>
        <v>Rural</v>
      </c>
      <c r="BN86" s="86" t="str">
        <f>_xlfn.XLOOKUP(Form_Responses18111213[[#This Row],[Sekolah School (Cleansed)]],'Quality Check'!$B$11:$B$14,'Quality Check'!$D$11:$D$14,)</f>
        <v>Intervention Group (IG)</v>
      </c>
      <c r="BO86" s="87" t="str">
        <f>_xlfn.XLOOKUP(AS86,'Cleansing - Toothpaste Brand'!A:A,'Cleansing - Toothpaste Brand'!B:B,)</f>
        <v>Colgate</v>
      </c>
      <c r="BP86" s="87"/>
      <c r="BQ8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86" s="86" t="str">
        <f>_xlfn.XLOOKUP(AP86,'Cleansing - Response'!E:E,'Cleansing - Response'!F:F,)</f>
        <v>2 days and more</v>
      </c>
      <c r="BS86" s="86"/>
      <c r="BT86" s="86" t="str">
        <f>_xlfn.XLOOKUP(AQ86,'Cleansing - Response'!E:E,'Cleansing - Response'!F:F,)</f>
        <v>2 days and more</v>
      </c>
      <c r="BU86" s="86"/>
      <c r="BV86" s="86" t="str">
        <f t="shared" si="5"/>
        <v>Ya / Yes</v>
      </c>
      <c r="BW86" s="86" t="str">
        <f>_xlfn.XLOOKUP(AT86,'Cleansing - Response'!E:E,'Cleansing - Response'!F:F,)</f>
        <v>Rarely / Sometimes</v>
      </c>
      <c r="BX86" s="86" t="str">
        <f>_xlfn.XLOOKUP(AU86,'Cleansing - Response'!H:H,'Cleansing - Response'!I:I,)</f>
        <v>Using dental floss at least once</v>
      </c>
      <c r="BY86" s="86" t="str">
        <f>_xlfn.XLOOKUP(AV86,'Cleansing - Response'!K:K,'Cleansing - Response'!L:L,)</f>
        <v>Up to 1 time a day</v>
      </c>
      <c r="BZ86" s="86" t="str">
        <f>_xlfn.XLOOKUP(AW86,'Cleansing - Response'!$N:$N,'Cleansing - Response'!$O:$O,)</f>
        <v>No</v>
      </c>
      <c r="CA86" s="86" t="str">
        <f>_xlfn.XLOOKUP(AX86,'Cleansing - Response'!$N:$N,'Cleansing - Response'!$O:$O,)</f>
        <v>Yes / Sometimes</v>
      </c>
      <c r="CB86" s="86" t="str">
        <f>_xlfn.XLOOKUP(AY86,'Cleansing - Response'!$N:$N,'Cleansing - Response'!$O:$O,)</f>
        <v>Yes / Sometimes</v>
      </c>
      <c r="CC86" s="86" t="str">
        <f>_xlfn.XLOOKUP(AZ86,'Cleansing - Response'!$N:$N,'Cleansing - Response'!$O:$O,)</f>
        <v>Yes / Sometimes</v>
      </c>
      <c r="CD86" s="86" t="str">
        <f>_xlfn.XLOOKUP(BA86,'Cleansing - Response'!$N:$N,'Cleansing - Response'!$O:$O,)</f>
        <v>No</v>
      </c>
      <c r="CE86" s="86" t="str">
        <f>_xlfn.XLOOKUP(BB86,'Cleansing - Response'!$N:$N,'Cleansing - Response'!$O:$O,)</f>
        <v>No</v>
      </c>
      <c r="CF86" s="87" t="str">
        <f>IF(COUNTIF(Form_Responses18111213[[#This Row],[Answer - B7-1]:[Answer - B7-6]], "Yes / Sometimes") &gt; 4, "More than 4 times","Up to 4 times")</f>
        <v>Up to 4 times</v>
      </c>
    </row>
    <row r="87" spans="1:84" ht="13.2" x14ac:dyDescent="0.25">
      <c r="A87" s="82">
        <v>45569.528627847219</v>
      </c>
      <c r="B87" s="83" t="s">
        <v>318</v>
      </c>
      <c r="C87" s="84" t="s">
        <v>319</v>
      </c>
      <c r="D87" s="83">
        <v>100</v>
      </c>
      <c r="E87" s="83">
        <v>0.57999999999999996</v>
      </c>
      <c r="F87" s="83" t="s">
        <v>60</v>
      </c>
      <c r="G87" s="83" t="s">
        <v>76</v>
      </c>
      <c r="H87" s="83" t="s">
        <v>100</v>
      </c>
      <c r="I87" s="83" t="s">
        <v>63</v>
      </c>
      <c r="J87" s="83" t="s">
        <v>64</v>
      </c>
      <c r="K87" s="83" t="s">
        <v>64</v>
      </c>
      <c r="L87" s="83" t="s">
        <v>78</v>
      </c>
      <c r="M87" s="83" t="s">
        <v>78</v>
      </c>
      <c r="N87" s="83" t="s">
        <v>64</v>
      </c>
      <c r="O87" s="83" t="s">
        <v>64</v>
      </c>
      <c r="P87" s="83" t="s">
        <v>84</v>
      </c>
      <c r="Q87" s="83" t="s">
        <v>64</v>
      </c>
      <c r="R87" s="83" t="s">
        <v>64</v>
      </c>
      <c r="S87" s="83" t="s">
        <v>64</v>
      </c>
      <c r="T87" s="83" t="s">
        <v>64</v>
      </c>
      <c r="U87" s="83" t="s">
        <v>64</v>
      </c>
      <c r="V87" s="83" t="s">
        <v>64</v>
      </c>
      <c r="W87" s="83" t="s">
        <v>64</v>
      </c>
      <c r="X87" s="83" t="s">
        <v>64</v>
      </c>
      <c r="Y87" s="83" t="s">
        <v>64</v>
      </c>
      <c r="Z87" s="83" t="s">
        <v>101</v>
      </c>
      <c r="AA87" s="83" t="s">
        <v>101</v>
      </c>
      <c r="AB87" s="83" t="s">
        <v>101</v>
      </c>
      <c r="AC87" s="83" t="s">
        <v>66</v>
      </c>
      <c r="AD87" s="83" t="s">
        <v>66</v>
      </c>
      <c r="AE87" s="83" t="s">
        <v>66</v>
      </c>
      <c r="AF87" s="83" t="s">
        <v>66</v>
      </c>
      <c r="AG87" s="83" t="s">
        <v>101</v>
      </c>
      <c r="AH87" s="83" t="s">
        <v>66</v>
      </c>
      <c r="AI87" s="83" t="s">
        <v>66</v>
      </c>
      <c r="AJ87" s="83" t="s">
        <v>65</v>
      </c>
      <c r="AK87" s="83" t="s">
        <v>65</v>
      </c>
      <c r="AL87" s="83" t="s">
        <v>65</v>
      </c>
      <c r="AM87" s="83" t="s">
        <v>66</v>
      </c>
      <c r="AN87" s="83" t="s">
        <v>66</v>
      </c>
      <c r="AO87" s="83" t="s">
        <v>66</v>
      </c>
      <c r="AP87" s="83" t="s">
        <v>67</v>
      </c>
      <c r="AQ87" s="83" t="s">
        <v>67</v>
      </c>
      <c r="AR87" s="83" t="s">
        <v>86</v>
      </c>
      <c r="AS87" s="83" t="s">
        <v>320</v>
      </c>
      <c r="AT87" s="83" t="s">
        <v>87</v>
      </c>
      <c r="AU87" s="83" t="s">
        <v>93</v>
      </c>
      <c r="AV87" s="83" t="s">
        <v>71</v>
      </c>
      <c r="AW87" s="83" t="s">
        <v>72</v>
      </c>
      <c r="AX87" s="83" t="s">
        <v>73</v>
      </c>
      <c r="AY87" s="83" t="s">
        <v>73</v>
      </c>
      <c r="AZ87" s="83" t="s">
        <v>63</v>
      </c>
      <c r="BA87" s="83" t="s">
        <v>72</v>
      </c>
      <c r="BB87" s="83" t="s">
        <v>72</v>
      </c>
      <c r="BC87" s="83" t="s">
        <v>73</v>
      </c>
      <c r="BE87" s="83" t="s">
        <v>73</v>
      </c>
      <c r="BG87" s="76" t="s">
        <v>100</v>
      </c>
      <c r="BH87" s="76" t="s">
        <v>60</v>
      </c>
      <c r="BI87" s="76" t="s">
        <v>1414</v>
      </c>
      <c r="BJ87">
        <f t="shared" si="3"/>
        <v>14</v>
      </c>
      <c r="BK87">
        <f t="shared" si="4"/>
        <v>43</v>
      </c>
      <c r="BM87" s="86" t="str">
        <f>_xlfn.XLOOKUP(Form_Responses18111213[[#This Row],[Sekolah School (Cleansed)]],'Quality Check'!$B$11:$B$14,'Quality Check'!$C$11:$C$14,)</f>
        <v>Rural</v>
      </c>
      <c r="BN87" s="86" t="str">
        <f>_xlfn.XLOOKUP(Form_Responses18111213[[#This Row],[Sekolah School (Cleansed)]],'Quality Check'!$B$11:$B$14,'Quality Check'!$D$11:$D$14,)</f>
        <v>Intervention Group (IG)</v>
      </c>
      <c r="BO87" s="87" t="str">
        <f>_xlfn.XLOOKUP(AS87,'Cleansing - Toothpaste Brand'!A:A,'Cleansing - Toothpaste Brand'!B:B,)</f>
        <v>Safi</v>
      </c>
      <c r="BP87" s="87"/>
      <c r="BQ8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87" s="86" t="str">
        <f>_xlfn.XLOOKUP(AP87,'Cleansing - Response'!E:E,'Cleansing - Response'!F:F,)</f>
        <v>2 days and more</v>
      </c>
      <c r="BS87" s="86"/>
      <c r="BT87" s="86" t="str">
        <f>_xlfn.XLOOKUP(AQ87,'Cleansing - Response'!E:E,'Cleansing - Response'!F:F,)</f>
        <v>2 days and more</v>
      </c>
      <c r="BU87" s="86"/>
      <c r="BV87" s="86" t="str">
        <f t="shared" si="5"/>
        <v>Ya / Yes</v>
      </c>
      <c r="BW87" s="86" t="str">
        <f>_xlfn.XLOOKUP(AT87,'Cleansing - Response'!E:E,'Cleansing - Response'!F:F,)</f>
        <v>Always</v>
      </c>
      <c r="BX87" s="86" t="str">
        <f>_xlfn.XLOOKUP(AU87,'Cleansing - Response'!H:H,'Cleansing - Response'!I:I,)</f>
        <v>Not using dental floss</v>
      </c>
      <c r="BY87" s="86" t="str">
        <f>_xlfn.XLOOKUP(AV87,'Cleansing - Response'!K:K,'Cleansing - Response'!L:L,)</f>
        <v>Up to 1 time a day</v>
      </c>
      <c r="BZ87" s="86" t="str">
        <f>_xlfn.XLOOKUP(AW87,'Cleansing - Response'!$N:$N,'Cleansing - Response'!$O:$O,)</f>
        <v>Yes / Sometimes</v>
      </c>
      <c r="CA87" s="86" t="str">
        <f>_xlfn.XLOOKUP(AX87,'Cleansing - Response'!$N:$N,'Cleansing - Response'!$O:$O,)</f>
        <v>No</v>
      </c>
      <c r="CB87" s="86" t="str">
        <f>_xlfn.XLOOKUP(AY87,'Cleansing - Response'!$N:$N,'Cleansing - Response'!$O:$O,)</f>
        <v>No</v>
      </c>
      <c r="CC87" s="86" t="str">
        <f>_xlfn.XLOOKUP(AZ87,'Cleansing - Response'!$N:$N,'Cleansing - Response'!$O:$O,)</f>
        <v>Yes / Sometimes</v>
      </c>
      <c r="CD87" s="86" t="str">
        <f>_xlfn.XLOOKUP(BA87,'Cleansing - Response'!$N:$N,'Cleansing - Response'!$O:$O,)</f>
        <v>Yes / Sometimes</v>
      </c>
      <c r="CE87" s="86" t="str">
        <f>_xlfn.XLOOKUP(BB87,'Cleansing - Response'!$N:$N,'Cleansing - Response'!$O:$O,)</f>
        <v>Yes / Sometimes</v>
      </c>
      <c r="CF87" s="87" t="str">
        <f>IF(COUNTIF(Form_Responses18111213[[#This Row],[Answer - B7-1]:[Answer - B7-6]], "Yes / Sometimes") &gt; 4, "More than 4 times","Up to 4 times")</f>
        <v>Up to 4 times</v>
      </c>
    </row>
    <row r="88" spans="1:84" ht="13.2" x14ac:dyDescent="0.25">
      <c r="A88" s="82">
        <v>45569.52970731481</v>
      </c>
      <c r="B88" s="83" t="s">
        <v>321</v>
      </c>
      <c r="C88" s="84" t="s">
        <v>322</v>
      </c>
      <c r="D88" s="83">
        <v>100</v>
      </c>
      <c r="E88" s="83">
        <v>0.17</v>
      </c>
      <c r="F88" s="83" t="s">
        <v>60</v>
      </c>
      <c r="G88" s="83" t="s">
        <v>76</v>
      </c>
      <c r="H88" s="83" t="s">
        <v>100</v>
      </c>
      <c r="I88" s="83" t="s">
        <v>63</v>
      </c>
      <c r="J88" s="83" t="s">
        <v>64</v>
      </c>
      <c r="K88" s="83" t="s">
        <v>64</v>
      </c>
      <c r="L88" s="83" t="s">
        <v>64</v>
      </c>
      <c r="M88" s="83" t="s">
        <v>84</v>
      </c>
      <c r="N88" s="83" t="s">
        <v>64</v>
      </c>
      <c r="O88" s="83" t="s">
        <v>78</v>
      </c>
      <c r="P88" s="83" t="s">
        <v>64</v>
      </c>
      <c r="Q88" s="83" t="s">
        <v>64</v>
      </c>
      <c r="R88" s="83" t="s">
        <v>78</v>
      </c>
      <c r="S88" s="83" t="s">
        <v>64</v>
      </c>
      <c r="T88" s="83" t="s">
        <v>64</v>
      </c>
      <c r="U88" s="83" t="s">
        <v>64</v>
      </c>
      <c r="V88" s="83" t="s">
        <v>78</v>
      </c>
      <c r="W88" s="83" t="s">
        <v>64</v>
      </c>
      <c r="X88" s="83" t="s">
        <v>64</v>
      </c>
      <c r="Y88" s="83" t="s">
        <v>64</v>
      </c>
      <c r="Z88" s="83" t="s">
        <v>101</v>
      </c>
      <c r="AA88" s="83" t="s">
        <v>101</v>
      </c>
      <c r="AB88" s="83" t="s">
        <v>101</v>
      </c>
      <c r="AC88" s="83" t="s">
        <v>101</v>
      </c>
      <c r="AD88" s="83" t="s">
        <v>101</v>
      </c>
      <c r="AE88" s="83" t="s">
        <v>101</v>
      </c>
      <c r="AF88" s="83" t="s">
        <v>101</v>
      </c>
      <c r="AG88" s="83" t="s">
        <v>101</v>
      </c>
      <c r="AH88" s="83" t="s">
        <v>79</v>
      </c>
      <c r="AI88" s="83" t="s">
        <v>101</v>
      </c>
      <c r="AJ88" s="83" t="s">
        <v>79</v>
      </c>
      <c r="AK88" s="83" t="s">
        <v>66</v>
      </c>
      <c r="AL88" s="83" t="s">
        <v>101</v>
      </c>
      <c r="AM88" s="83" t="s">
        <v>101</v>
      </c>
      <c r="AN88" s="83" t="s">
        <v>101</v>
      </c>
      <c r="AO88" s="83" t="s">
        <v>101</v>
      </c>
      <c r="AP88" s="83" t="s">
        <v>67</v>
      </c>
      <c r="AQ88" s="83" t="s">
        <v>80</v>
      </c>
      <c r="AR88" s="83" t="s">
        <v>73</v>
      </c>
      <c r="AS88" s="83" t="s">
        <v>68</v>
      </c>
      <c r="AT88" s="83" t="s">
        <v>87</v>
      </c>
      <c r="AU88" s="83" t="s">
        <v>70</v>
      </c>
      <c r="AV88" s="83" t="s">
        <v>80</v>
      </c>
      <c r="AW88" s="83" t="s">
        <v>63</v>
      </c>
      <c r="AX88" s="83" t="s">
        <v>72</v>
      </c>
      <c r="AY88" s="83" t="s">
        <v>63</v>
      </c>
      <c r="AZ88" s="83" t="s">
        <v>72</v>
      </c>
      <c r="BA88" s="83" t="s">
        <v>72</v>
      </c>
      <c r="BB88" s="83" t="s">
        <v>72</v>
      </c>
      <c r="BC88" s="83" t="s">
        <v>73</v>
      </c>
      <c r="BE88" s="83" t="s">
        <v>73</v>
      </c>
      <c r="BG88" s="76" t="s">
        <v>100</v>
      </c>
      <c r="BH88" s="76" t="s">
        <v>60</v>
      </c>
      <c r="BI88" s="76" t="s">
        <v>1414</v>
      </c>
      <c r="BJ88">
        <f t="shared" si="3"/>
        <v>12</v>
      </c>
      <c r="BK88">
        <f t="shared" si="4"/>
        <v>34</v>
      </c>
      <c r="BM88" s="86" t="str">
        <f>_xlfn.XLOOKUP(Form_Responses18111213[[#This Row],[Sekolah School (Cleansed)]],'Quality Check'!$B$11:$B$14,'Quality Check'!$C$11:$C$14,)</f>
        <v>Rural</v>
      </c>
      <c r="BN88" s="86" t="str">
        <f>_xlfn.XLOOKUP(Form_Responses18111213[[#This Row],[Sekolah School (Cleansed)]],'Quality Check'!$B$11:$B$14,'Quality Check'!$D$11:$D$14,)</f>
        <v>Intervention Group (IG)</v>
      </c>
      <c r="BO88" s="87" t="str">
        <f>_xlfn.XLOOKUP(AS88,'Cleansing - Toothpaste Brand'!A:A,'Cleansing - Toothpaste Brand'!B:B,)</f>
        <v>Colgate</v>
      </c>
      <c r="BP88" s="87"/>
      <c r="BQ8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88" s="86" t="str">
        <f>_xlfn.XLOOKUP(AP88,'Cleansing - Response'!E:E,'Cleansing - Response'!F:F,)</f>
        <v>2 days and more</v>
      </c>
      <c r="BS88" s="86"/>
      <c r="BT88" s="86" t="str">
        <f>_xlfn.XLOOKUP(AQ88,'Cleansing - Response'!E:E,'Cleansing - Response'!F:F,)</f>
        <v>Less than 2 days</v>
      </c>
      <c r="BU88" s="86"/>
      <c r="BV88" s="86" t="str">
        <f t="shared" si="5"/>
        <v>Tidak / No</v>
      </c>
      <c r="BW88" s="86" t="str">
        <f>_xlfn.XLOOKUP(AT88,'Cleansing - Response'!E:E,'Cleansing - Response'!F:F,)</f>
        <v>Always</v>
      </c>
      <c r="BX88" s="86" t="str">
        <f>_xlfn.XLOOKUP(AU88,'Cleansing - Response'!H:H,'Cleansing - Response'!I:I,)</f>
        <v>Sometimes / When in need</v>
      </c>
      <c r="BY88" s="86" t="str">
        <f>_xlfn.XLOOKUP(AV88,'Cleansing - Response'!K:K,'Cleansing - Response'!L:L,)</f>
        <v>Up to 1 time a day</v>
      </c>
      <c r="BZ88" s="86" t="str">
        <f>_xlfn.XLOOKUP(AW88,'Cleansing - Response'!$N:$N,'Cleansing - Response'!$O:$O,)</f>
        <v>Yes / Sometimes</v>
      </c>
      <c r="CA88" s="86" t="str">
        <f>_xlfn.XLOOKUP(AX88,'Cleansing - Response'!$N:$N,'Cleansing - Response'!$O:$O,)</f>
        <v>Yes / Sometimes</v>
      </c>
      <c r="CB88" s="86" t="str">
        <f>_xlfn.XLOOKUP(AY88,'Cleansing - Response'!$N:$N,'Cleansing - Response'!$O:$O,)</f>
        <v>Yes / Sometimes</v>
      </c>
      <c r="CC88" s="86" t="str">
        <f>_xlfn.XLOOKUP(AZ88,'Cleansing - Response'!$N:$N,'Cleansing - Response'!$O:$O,)</f>
        <v>Yes / Sometimes</v>
      </c>
      <c r="CD88" s="86" t="str">
        <f>_xlfn.XLOOKUP(BA88,'Cleansing - Response'!$N:$N,'Cleansing - Response'!$O:$O,)</f>
        <v>Yes / Sometimes</v>
      </c>
      <c r="CE88" s="86" t="str">
        <f>_xlfn.XLOOKUP(BB88,'Cleansing - Response'!$N:$N,'Cleansing - Response'!$O:$O,)</f>
        <v>Yes / Sometimes</v>
      </c>
      <c r="CF88" s="87" t="str">
        <f>IF(COUNTIF(Form_Responses18111213[[#This Row],[Answer - B7-1]:[Answer - B7-6]], "Yes / Sometimes") &gt; 4, "More than 4 times","Up to 4 times")</f>
        <v>More than 4 times</v>
      </c>
    </row>
    <row r="89" spans="1:84" ht="13.2" x14ac:dyDescent="0.25">
      <c r="A89" s="82">
        <v>45569.532171516199</v>
      </c>
      <c r="B89" s="83" t="s">
        <v>323</v>
      </c>
      <c r="C89" s="84" t="s">
        <v>324</v>
      </c>
      <c r="D89" s="83">
        <v>28.57</v>
      </c>
      <c r="E89" s="83">
        <v>0.33</v>
      </c>
      <c r="F89" s="83" t="s">
        <v>114</v>
      </c>
      <c r="G89" s="83" t="s">
        <v>291</v>
      </c>
      <c r="H89" s="83" t="s">
        <v>108</v>
      </c>
      <c r="I89" s="83" t="s">
        <v>63</v>
      </c>
      <c r="J89" s="83" t="s">
        <v>78</v>
      </c>
      <c r="K89" s="83" t="s">
        <v>78</v>
      </c>
      <c r="L89" s="83" t="s">
        <v>78</v>
      </c>
      <c r="M89" s="83" t="s">
        <v>84</v>
      </c>
      <c r="N89" s="83" t="s">
        <v>64</v>
      </c>
      <c r="O89" s="83" t="s">
        <v>64</v>
      </c>
      <c r="P89" s="83" t="s">
        <v>84</v>
      </c>
      <c r="Q89" s="83" t="s">
        <v>64</v>
      </c>
      <c r="R89" s="83" t="s">
        <v>64</v>
      </c>
      <c r="S89" s="83" t="s">
        <v>64</v>
      </c>
      <c r="T89" s="83" t="s">
        <v>78</v>
      </c>
      <c r="U89" s="83" t="s">
        <v>64</v>
      </c>
      <c r="V89" s="83" t="s">
        <v>64</v>
      </c>
      <c r="W89" s="83" t="s">
        <v>64</v>
      </c>
      <c r="X89" s="83" t="s">
        <v>64</v>
      </c>
      <c r="Y89" s="83" t="s">
        <v>64</v>
      </c>
      <c r="Z89" s="83" t="s">
        <v>65</v>
      </c>
      <c r="AA89" s="83" t="s">
        <v>65</v>
      </c>
      <c r="AB89" s="83" t="s">
        <v>65</v>
      </c>
      <c r="AC89" s="83" t="s">
        <v>65</v>
      </c>
      <c r="AD89" s="83" t="s">
        <v>65</v>
      </c>
      <c r="AE89" s="83" t="s">
        <v>66</v>
      </c>
      <c r="AF89" s="83" t="s">
        <v>65</v>
      </c>
      <c r="AG89" s="83" t="s">
        <v>65</v>
      </c>
      <c r="AH89" s="83" t="s">
        <v>66</v>
      </c>
      <c r="AI89" s="83" t="s">
        <v>65</v>
      </c>
      <c r="AJ89" s="83" t="s">
        <v>65</v>
      </c>
      <c r="AK89" s="83" t="s">
        <v>66</v>
      </c>
      <c r="AL89" s="83" t="s">
        <v>65</v>
      </c>
      <c r="AM89" s="83" t="s">
        <v>65</v>
      </c>
      <c r="AN89" s="83" t="s">
        <v>66</v>
      </c>
      <c r="AO89" s="83" t="s">
        <v>66</v>
      </c>
      <c r="AP89" s="83" t="s">
        <v>67</v>
      </c>
      <c r="AQ89" s="83" t="s">
        <v>67</v>
      </c>
      <c r="AR89" s="83" t="s">
        <v>63</v>
      </c>
      <c r="AS89" s="83" t="s">
        <v>68</v>
      </c>
      <c r="AT89" s="83" t="s">
        <v>87</v>
      </c>
      <c r="AU89" s="83" t="s">
        <v>70</v>
      </c>
      <c r="AV89" s="83" t="s">
        <v>80</v>
      </c>
      <c r="AW89" s="83" t="s">
        <v>73</v>
      </c>
      <c r="AX89" s="83" t="s">
        <v>73</v>
      </c>
      <c r="AY89" s="83" t="s">
        <v>63</v>
      </c>
      <c r="AZ89" s="83" t="s">
        <v>73</v>
      </c>
      <c r="BA89" s="83" t="s">
        <v>63</v>
      </c>
      <c r="BB89" s="83" t="s">
        <v>73</v>
      </c>
      <c r="BC89" s="83" t="s">
        <v>73</v>
      </c>
      <c r="BE89" s="83" t="s">
        <v>73</v>
      </c>
      <c r="BG89" s="76" t="s">
        <v>100</v>
      </c>
      <c r="BH89" s="76" t="s">
        <v>114</v>
      </c>
      <c r="BI89" s="76" t="s">
        <v>1414</v>
      </c>
      <c r="BJ89">
        <f t="shared" si="3"/>
        <v>10</v>
      </c>
      <c r="BK89">
        <f t="shared" si="4"/>
        <v>56</v>
      </c>
      <c r="BM89" s="86" t="str">
        <f>_xlfn.XLOOKUP(Form_Responses18111213[[#This Row],[Sekolah School (Cleansed)]],'Quality Check'!$B$11:$B$14,'Quality Check'!$C$11:$C$14,)</f>
        <v>Rural</v>
      </c>
      <c r="BN89" s="86" t="str">
        <f>_xlfn.XLOOKUP(Form_Responses18111213[[#This Row],[Sekolah School (Cleansed)]],'Quality Check'!$B$11:$B$14,'Quality Check'!$D$11:$D$14,)</f>
        <v>Intervention Group (IG)</v>
      </c>
      <c r="BO89" s="87" t="str">
        <f>_xlfn.XLOOKUP(AS89,'Cleansing - Toothpaste Brand'!A:A,'Cleansing - Toothpaste Brand'!B:B,)</f>
        <v>Colgate</v>
      </c>
      <c r="BP89" s="87"/>
      <c r="BQ8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89" s="86" t="str">
        <f>_xlfn.XLOOKUP(AP89,'Cleansing - Response'!E:E,'Cleansing - Response'!F:F,)</f>
        <v>2 days and more</v>
      </c>
      <c r="BS89" s="86"/>
      <c r="BT89" s="86" t="str">
        <f>_xlfn.XLOOKUP(AQ89,'Cleansing - Response'!E:E,'Cleansing - Response'!F:F,)</f>
        <v>2 days and more</v>
      </c>
      <c r="BU89" s="86"/>
      <c r="BV89" s="86" t="str">
        <f t="shared" si="5"/>
        <v>Ya / Yes</v>
      </c>
      <c r="BW89" s="86" t="str">
        <f>_xlfn.XLOOKUP(AT89,'Cleansing - Response'!E:E,'Cleansing - Response'!F:F,)</f>
        <v>Always</v>
      </c>
      <c r="BX89" s="86" t="str">
        <f>_xlfn.XLOOKUP(AU89,'Cleansing - Response'!H:H,'Cleansing - Response'!I:I,)</f>
        <v>Sometimes / When in need</v>
      </c>
      <c r="BY89" s="86" t="str">
        <f>_xlfn.XLOOKUP(AV89,'Cleansing - Response'!K:K,'Cleansing - Response'!L:L,)</f>
        <v>Up to 1 time a day</v>
      </c>
      <c r="BZ89" s="86" t="str">
        <f>_xlfn.XLOOKUP(AW89,'Cleansing - Response'!$N:$N,'Cleansing - Response'!$O:$O,)</f>
        <v>No</v>
      </c>
      <c r="CA89" s="86" t="str">
        <f>_xlfn.XLOOKUP(AX89,'Cleansing - Response'!$N:$N,'Cleansing - Response'!$O:$O,)</f>
        <v>No</v>
      </c>
      <c r="CB89" s="86" t="str">
        <f>_xlfn.XLOOKUP(AY89,'Cleansing - Response'!$N:$N,'Cleansing - Response'!$O:$O,)</f>
        <v>Yes / Sometimes</v>
      </c>
      <c r="CC89" s="86" t="str">
        <f>_xlfn.XLOOKUP(AZ89,'Cleansing - Response'!$N:$N,'Cleansing - Response'!$O:$O,)</f>
        <v>No</v>
      </c>
      <c r="CD89" s="86" t="str">
        <f>_xlfn.XLOOKUP(BA89,'Cleansing - Response'!$N:$N,'Cleansing - Response'!$O:$O,)</f>
        <v>Yes / Sometimes</v>
      </c>
      <c r="CE89" s="86" t="str">
        <f>_xlfn.XLOOKUP(BB89,'Cleansing - Response'!$N:$N,'Cleansing - Response'!$O:$O,)</f>
        <v>No</v>
      </c>
      <c r="CF89" s="87" t="str">
        <f>IF(COUNTIF(Form_Responses18111213[[#This Row],[Answer - B7-1]:[Answer - B7-6]], "Yes / Sometimes") &gt; 4, "More than 4 times","Up to 4 times")</f>
        <v>Up to 4 times</v>
      </c>
    </row>
    <row r="90" spans="1:84" ht="13.2" x14ac:dyDescent="0.25">
      <c r="A90" s="82">
        <v>45569.534228935183</v>
      </c>
      <c r="B90" s="83" t="s">
        <v>325</v>
      </c>
      <c r="C90" s="83" t="s">
        <v>326</v>
      </c>
      <c r="D90" s="83">
        <v>53.57</v>
      </c>
      <c r="E90" s="83">
        <v>0.33</v>
      </c>
      <c r="F90" s="83" t="s">
        <v>60</v>
      </c>
      <c r="G90" s="85" t="s">
        <v>1413</v>
      </c>
      <c r="H90" s="83" t="s">
        <v>100</v>
      </c>
      <c r="I90" s="83" t="s">
        <v>63</v>
      </c>
      <c r="J90" s="83" t="s">
        <v>64</v>
      </c>
      <c r="K90" s="83" t="s">
        <v>64</v>
      </c>
      <c r="L90" s="83" t="s">
        <v>64</v>
      </c>
      <c r="M90" s="83" t="s">
        <v>84</v>
      </c>
      <c r="N90" s="83" t="s">
        <v>78</v>
      </c>
      <c r="O90" s="83" t="s">
        <v>64</v>
      </c>
      <c r="P90" s="83" t="s">
        <v>64</v>
      </c>
      <c r="Q90" s="83" t="s">
        <v>64</v>
      </c>
      <c r="R90" s="83" t="s">
        <v>64</v>
      </c>
      <c r="S90" s="83" t="s">
        <v>64</v>
      </c>
      <c r="T90" s="83" t="s">
        <v>64</v>
      </c>
      <c r="U90" s="83" t="s">
        <v>64</v>
      </c>
      <c r="V90" s="83" t="s">
        <v>64</v>
      </c>
      <c r="W90" s="83" t="s">
        <v>64</v>
      </c>
      <c r="X90" s="83" t="s">
        <v>64</v>
      </c>
      <c r="Y90" s="83" t="s">
        <v>64</v>
      </c>
      <c r="Z90" s="83" t="s">
        <v>66</v>
      </c>
      <c r="AA90" s="83" t="s">
        <v>65</v>
      </c>
      <c r="AB90" s="83" t="s">
        <v>66</v>
      </c>
      <c r="AC90" s="83" t="s">
        <v>66</v>
      </c>
      <c r="AD90" s="83" t="s">
        <v>66</v>
      </c>
      <c r="AE90" s="83" t="s">
        <v>66</v>
      </c>
      <c r="AF90" s="83" t="s">
        <v>66</v>
      </c>
      <c r="AG90" s="83" t="s">
        <v>65</v>
      </c>
      <c r="AH90" s="83" t="s">
        <v>66</v>
      </c>
      <c r="AI90" s="83" t="s">
        <v>79</v>
      </c>
      <c r="AJ90" s="83" t="s">
        <v>66</v>
      </c>
      <c r="AK90" s="83" t="s">
        <v>66</v>
      </c>
      <c r="AL90" s="83" t="s">
        <v>66</v>
      </c>
      <c r="AM90" s="83" t="s">
        <v>66</v>
      </c>
      <c r="AN90" s="83" t="s">
        <v>66</v>
      </c>
      <c r="AO90" s="83" t="s">
        <v>66</v>
      </c>
      <c r="AP90" s="83" t="s">
        <v>85</v>
      </c>
      <c r="AQ90" s="83" t="s">
        <v>151</v>
      </c>
      <c r="AR90" s="83" t="s">
        <v>63</v>
      </c>
      <c r="AS90" s="83" t="s">
        <v>120</v>
      </c>
      <c r="AT90" s="83" t="s">
        <v>87</v>
      </c>
      <c r="AU90" s="83" t="s">
        <v>70</v>
      </c>
      <c r="AV90" s="83" t="s">
        <v>80</v>
      </c>
      <c r="AW90" s="83" t="s">
        <v>72</v>
      </c>
      <c r="AX90" s="83" t="s">
        <v>72</v>
      </c>
      <c r="AY90" s="83" t="s">
        <v>72</v>
      </c>
      <c r="AZ90" s="83" t="s">
        <v>72</v>
      </c>
      <c r="BA90" s="83" t="s">
        <v>72</v>
      </c>
      <c r="BB90" s="83" t="s">
        <v>72</v>
      </c>
      <c r="BC90" s="83" t="s">
        <v>73</v>
      </c>
      <c r="BE90" s="83" t="s">
        <v>73</v>
      </c>
      <c r="BG90" s="76" t="s">
        <v>100</v>
      </c>
      <c r="BH90" s="76" t="s">
        <v>60</v>
      </c>
      <c r="BI90" s="76" t="s">
        <v>1414</v>
      </c>
      <c r="BJ90">
        <f t="shared" si="3"/>
        <v>14</v>
      </c>
      <c r="BK90">
        <f t="shared" si="4"/>
        <v>50</v>
      </c>
      <c r="BM90" s="86" t="str">
        <f>_xlfn.XLOOKUP(Form_Responses18111213[[#This Row],[Sekolah School (Cleansed)]],'Quality Check'!$B$11:$B$14,'Quality Check'!$C$11:$C$14,)</f>
        <v>Rural</v>
      </c>
      <c r="BN90" s="86" t="str">
        <f>_xlfn.XLOOKUP(Form_Responses18111213[[#This Row],[Sekolah School (Cleansed)]],'Quality Check'!$B$11:$B$14,'Quality Check'!$D$11:$D$14,)</f>
        <v>Intervention Group (IG)</v>
      </c>
      <c r="BO90" s="87" t="str">
        <f>_xlfn.XLOOKUP(AS90,'Cleansing - Toothpaste Brand'!A:A,'Cleansing - Toothpaste Brand'!B:B,)</f>
        <v>Colgate</v>
      </c>
      <c r="BP90" s="87"/>
      <c r="BQ9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90" s="86" t="str">
        <f>_xlfn.XLOOKUP(AP90,'Cleansing - Response'!E:E,'Cleansing - Response'!F:F,)</f>
        <v>2 days and more</v>
      </c>
      <c r="BS90" s="86"/>
      <c r="BT90" s="86" t="str">
        <f>_xlfn.XLOOKUP(AQ90,'Cleansing - Response'!E:E,'Cleansing - Response'!F:F,)</f>
        <v>2 days and more</v>
      </c>
      <c r="BU90" s="86"/>
      <c r="BV90" s="86" t="str">
        <f t="shared" si="5"/>
        <v>Ya / Yes</v>
      </c>
      <c r="BW90" s="86" t="str">
        <f>_xlfn.XLOOKUP(AT90,'Cleansing - Response'!E:E,'Cleansing - Response'!F:F,)</f>
        <v>Always</v>
      </c>
      <c r="BX90" s="86" t="str">
        <f>_xlfn.XLOOKUP(AU90,'Cleansing - Response'!H:H,'Cleansing - Response'!I:I,)</f>
        <v>Sometimes / When in need</v>
      </c>
      <c r="BY90" s="86" t="str">
        <f>_xlfn.XLOOKUP(AV90,'Cleansing - Response'!K:K,'Cleansing - Response'!L:L,)</f>
        <v>Up to 1 time a day</v>
      </c>
      <c r="BZ90" s="86" t="str">
        <f>_xlfn.XLOOKUP(AW90,'Cleansing - Response'!$N:$N,'Cleansing - Response'!$O:$O,)</f>
        <v>Yes / Sometimes</v>
      </c>
      <c r="CA90" s="86" t="str">
        <f>_xlfn.XLOOKUP(AX90,'Cleansing - Response'!$N:$N,'Cleansing - Response'!$O:$O,)</f>
        <v>Yes / Sometimes</v>
      </c>
      <c r="CB90" s="86" t="str">
        <f>_xlfn.XLOOKUP(AY90,'Cleansing - Response'!$N:$N,'Cleansing - Response'!$O:$O,)</f>
        <v>Yes / Sometimes</v>
      </c>
      <c r="CC90" s="86" t="str">
        <f>_xlfn.XLOOKUP(AZ90,'Cleansing - Response'!$N:$N,'Cleansing - Response'!$O:$O,)</f>
        <v>Yes / Sometimes</v>
      </c>
      <c r="CD90" s="86" t="str">
        <f>_xlfn.XLOOKUP(BA90,'Cleansing - Response'!$N:$N,'Cleansing - Response'!$O:$O,)</f>
        <v>Yes / Sometimes</v>
      </c>
      <c r="CE90" s="86" t="str">
        <f>_xlfn.XLOOKUP(BB90,'Cleansing - Response'!$N:$N,'Cleansing - Response'!$O:$O,)</f>
        <v>Yes / Sometimes</v>
      </c>
      <c r="CF90" s="87" t="str">
        <f>IF(COUNTIF(Form_Responses18111213[[#This Row],[Answer - B7-1]:[Answer - B7-6]], "Yes / Sometimes") &gt; 4, "More than 4 times","Up to 4 times")</f>
        <v>More than 4 times</v>
      </c>
    </row>
    <row r="91" spans="1:84" ht="13.2" x14ac:dyDescent="0.25">
      <c r="A91" s="82">
        <v>45572.364509907406</v>
      </c>
      <c r="B91" s="83" t="s">
        <v>328</v>
      </c>
      <c r="C91" s="84" t="s">
        <v>329</v>
      </c>
      <c r="D91" s="83">
        <v>28.57</v>
      </c>
      <c r="E91" s="83">
        <v>0.17</v>
      </c>
      <c r="F91" s="83" t="s">
        <v>114</v>
      </c>
      <c r="G91" s="83" t="s">
        <v>76</v>
      </c>
      <c r="H91" s="83" t="s">
        <v>330</v>
      </c>
      <c r="I91" s="83" t="s">
        <v>63</v>
      </c>
      <c r="J91" s="83" t="s">
        <v>64</v>
      </c>
      <c r="K91" s="83" t="s">
        <v>64</v>
      </c>
      <c r="L91" s="83" t="s">
        <v>64</v>
      </c>
      <c r="M91" s="83" t="s">
        <v>64</v>
      </c>
      <c r="N91" s="83" t="s">
        <v>84</v>
      </c>
      <c r="O91" s="83" t="s">
        <v>84</v>
      </c>
      <c r="P91" s="83" t="s">
        <v>64</v>
      </c>
      <c r="Q91" s="83" t="s">
        <v>84</v>
      </c>
      <c r="R91" s="83" t="s">
        <v>64</v>
      </c>
      <c r="S91" s="83" t="s">
        <v>64</v>
      </c>
      <c r="T91" s="83" t="s">
        <v>64</v>
      </c>
      <c r="U91" s="83" t="s">
        <v>84</v>
      </c>
      <c r="V91" s="83" t="s">
        <v>64</v>
      </c>
      <c r="W91" s="83" t="s">
        <v>84</v>
      </c>
      <c r="X91" s="83" t="s">
        <v>64</v>
      </c>
      <c r="Y91" s="83" t="s">
        <v>84</v>
      </c>
      <c r="Z91" s="83" t="s">
        <v>66</v>
      </c>
      <c r="AA91" s="83" t="s">
        <v>65</v>
      </c>
      <c r="AB91" s="83" t="s">
        <v>66</v>
      </c>
      <c r="AC91" s="83" t="s">
        <v>66</v>
      </c>
      <c r="AD91" s="83" t="s">
        <v>65</v>
      </c>
      <c r="AE91" s="83" t="s">
        <v>65</v>
      </c>
      <c r="AF91" s="83" t="s">
        <v>66</v>
      </c>
      <c r="AG91" s="83" t="s">
        <v>66</v>
      </c>
      <c r="AH91" s="83" t="s">
        <v>65</v>
      </c>
      <c r="AI91" s="83" t="s">
        <v>66</v>
      </c>
      <c r="AJ91" s="83" t="s">
        <v>66</v>
      </c>
      <c r="AK91" s="83" t="s">
        <v>65</v>
      </c>
      <c r="AL91" s="83" t="s">
        <v>66</v>
      </c>
      <c r="AM91" s="83" t="s">
        <v>65</v>
      </c>
      <c r="AN91" s="83" t="s">
        <v>66</v>
      </c>
      <c r="AO91" s="83" t="s">
        <v>66</v>
      </c>
      <c r="AP91" s="83" t="s">
        <v>67</v>
      </c>
      <c r="AQ91" s="83" t="s">
        <v>67</v>
      </c>
      <c r="AR91" s="83" t="s">
        <v>63</v>
      </c>
      <c r="AS91" s="83" t="s">
        <v>115</v>
      </c>
      <c r="AT91" s="83" t="s">
        <v>69</v>
      </c>
      <c r="AU91" s="83" t="s">
        <v>67</v>
      </c>
      <c r="AV91" s="83" t="s">
        <v>67</v>
      </c>
      <c r="AW91" s="83" t="s">
        <v>73</v>
      </c>
      <c r="AX91" s="83" t="s">
        <v>63</v>
      </c>
      <c r="AY91" s="83" t="s">
        <v>63</v>
      </c>
      <c r="AZ91" s="83" t="s">
        <v>72</v>
      </c>
      <c r="BA91" s="83" t="s">
        <v>63</v>
      </c>
      <c r="BB91" s="83" t="s">
        <v>72</v>
      </c>
      <c r="BC91" s="83" t="s">
        <v>73</v>
      </c>
      <c r="BD91" s="83"/>
      <c r="BE91" s="83" t="s">
        <v>73</v>
      </c>
      <c r="BF91" s="83"/>
      <c r="BG91" s="86" t="s">
        <v>335</v>
      </c>
      <c r="BH91" s="86" t="s">
        <v>114</v>
      </c>
      <c r="BI91" s="76" t="s">
        <v>1414</v>
      </c>
      <c r="BJ91">
        <f t="shared" si="3"/>
        <v>9</v>
      </c>
      <c r="BK91" s="87">
        <f t="shared" si="4"/>
        <v>53</v>
      </c>
      <c r="BL91" s="87"/>
      <c r="BM91" s="86" t="str">
        <f>_xlfn.XLOOKUP(Form_Responses18111213[[#This Row],[Sekolah School (Cleansed)]],'Quality Check'!$B$11:$B$14,'Quality Check'!$C$11:$C$14,)</f>
        <v>Rural</v>
      </c>
      <c r="BN91" s="86" t="str">
        <f>_xlfn.XLOOKUP(Form_Responses18111213[[#This Row],[Sekolah School (Cleansed)]],'Quality Check'!$B$11:$B$14,'Quality Check'!$D$11:$D$14,)</f>
        <v>Controlled Group (CG)</v>
      </c>
      <c r="BO91" s="87" t="str">
        <f>_xlfn.XLOOKUP(AS91,'Cleansing - Toothpaste Brand'!A:A,'Cleansing - Toothpaste Brand'!B:B,)</f>
        <v>Darlie</v>
      </c>
      <c r="BP91" s="87"/>
      <c r="BQ9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91" s="86" t="str">
        <f>_xlfn.XLOOKUP(AP91,'Cleansing - Response'!E:E,'Cleansing - Response'!F:F,)</f>
        <v>2 days and more</v>
      </c>
      <c r="BS91" s="86"/>
      <c r="BT91" s="86" t="str">
        <f>_xlfn.XLOOKUP(AQ91,'Cleansing - Response'!E:E,'Cleansing - Response'!F:F,)</f>
        <v>2 days and more</v>
      </c>
      <c r="BU91" s="86"/>
      <c r="BV91" s="86" t="str">
        <f t="shared" si="5"/>
        <v>Ya / Yes</v>
      </c>
      <c r="BW91" s="86" t="str">
        <f>_xlfn.XLOOKUP(AT91,'Cleansing - Response'!E:E,'Cleansing - Response'!F:F,)</f>
        <v>Rarely / Sometimes</v>
      </c>
      <c r="BX91" s="86" t="str">
        <f>_xlfn.XLOOKUP(AU91,'Cleansing - Response'!H:H,'Cleansing - Response'!I:I,)</f>
        <v>Using dental floss at least once</v>
      </c>
      <c r="BY91" s="86" t="str">
        <f>_xlfn.XLOOKUP(AV91,'Cleansing - Response'!K:K,'Cleansing - Response'!L:L,)</f>
        <v>More than 1 time a day</v>
      </c>
      <c r="BZ91" s="86" t="str">
        <f>_xlfn.XLOOKUP(AW91,'Cleansing - Response'!$N:$N,'Cleansing - Response'!$O:$O,)</f>
        <v>No</v>
      </c>
      <c r="CA91" s="86" t="str">
        <f>_xlfn.XLOOKUP(AX91,'Cleansing - Response'!$N:$N,'Cleansing - Response'!$O:$O,)</f>
        <v>Yes / Sometimes</v>
      </c>
      <c r="CB91" s="86" t="str">
        <f>_xlfn.XLOOKUP(AY91,'Cleansing - Response'!$N:$N,'Cleansing - Response'!$O:$O,)</f>
        <v>Yes / Sometimes</v>
      </c>
      <c r="CC91" s="86" t="str">
        <f>_xlfn.XLOOKUP(AZ91,'Cleansing - Response'!$N:$N,'Cleansing - Response'!$O:$O,)</f>
        <v>Yes / Sometimes</v>
      </c>
      <c r="CD91" s="86" t="str">
        <f>_xlfn.XLOOKUP(BA91,'Cleansing - Response'!$N:$N,'Cleansing - Response'!$O:$O,)</f>
        <v>Yes / Sometimes</v>
      </c>
      <c r="CE91" s="86" t="str">
        <f>_xlfn.XLOOKUP(BB91,'Cleansing - Response'!$N:$N,'Cleansing - Response'!$O:$O,)</f>
        <v>Yes / Sometimes</v>
      </c>
      <c r="CF91" s="87" t="str">
        <f>IF(COUNTIF(Form_Responses18111213[[#This Row],[Answer - B7-1]:[Answer - B7-6]], "Yes / Sometimes") &gt; 4, "More than 4 times","Up to 4 times")</f>
        <v>More than 4 times</v>
      </c>
    </row>
    <row r="92" spans="1:84" ht="13.2" x14ac:dyDescent="0.25">
      <c r="A92" s="82">
        <v>45572.364512777778</v>
      </c>
      <c r="B92" s="83" t="s">
        <v>331</v>
      </c>
      <c r="C92" s="84" t="s">
        <v>332</v>
      </c>
      <c r="D92" s="83">
        <v>29.46</v>
      </c>
      <c r="E92" s="83">
        <v>0.5</v>
      </c>
      <c r="F92" s="83" t="s">
        <v>114</v>
      </c>
      <c r="G92" s="83" t="s">
        <v>76</v>
      </c>
      <c r="H92" s="83" t="s">
        <v>330</v>
      </c>
      <c r="I92" s="83" t="s">
        <v>63</v>
      </c>
      <c r="J92" s="83" t="s">
        <v>64</v>
      </c>
      <c r="K92" s="83" t="s">
        <v>64</v>
      </c>
      <c r="L92" s="83" t="s">
        <v>64</v>
      </c>
      <c r="M92" s="83" t="s">
        <v>84</v>
      </c>
      <c r="N92" s="83" t="s">
        <v>64</v>
      </c>
      <c r="O92" s="83" t="s">
        <v>64</v>
      </c>
      <c r="P92" s="83" t="s">
        <v>84</v>
      </c>
      <c r="Q92" s="83" t="s">
        <v>64</v>
      </c>
      <c r="R92" s="83" t="s">
        <v>64</v>
      </c>
      <c r="S92" s="83" t="s">
        <v>64</v>
      </c>
      <c r="T92" s="83" t="s">
        <v>64</v>
      </c>
      <c r="U92" s="83" t="s">
        <v>64</v>
      </c>
      <c r="V92" s="83" t="s">
        <v>64</v>
      </c>
      <c r="W92" s="83" t="s">
        <v>64</v>
      </c>
      <c r="X92" s="83" t="s">
        <v>64</v>
      </c>
      <c r="Y92" s="83" t="s">
        <v>64</v>
      </c>
      <c r="Z92" s="83" t="s">
        <v>65</v>
      </c>
      <c r="AA92" s="83" t="s">
        <v>66</v>
      </c>
      <c r="AB92" s="83" t="s">
        <v>65</v>
      </c>
      <c r="AC92" s="83" t="s">
        <v>65</v>
      </c>
      <c r="AD92" s="83" t="s">
        <v>65</v>
      </c>
      <c r="AE92" s="83" t="s">
        <v>65</v>
      </c>
      <c r="AF92" s="83" t="s">
        <v>66</v>
      </c>
      <c r="AG92" s="83" t="s">
        <v>66</v>
      </c>
      <c r="AH92" s="83" t="s">
        <v>65</v>
      </c>
      <c r="AI92" s="83" t="s">
        <v>79</v>
      </c>
      <c r="AJ92" s="83" t="s">
        <v>65</v>
      </c>
      <c r="AK92" s="83" t="s">
        <v>65</v>
      </c>
      <c r="AL92" s="83" t="s">
        <v>65</v>
      </c>
      <c r="AM92" s="83" t="s">
        <v>65</v>
      </c>
      <c r="AN92" s="83" t="s">
        <v>66</v>
      </c>
      <c r="AO92" s="83" t="s">
        <v>65</v>
      </c>
      <c r="AP92" s="83" t="s">
        <v>85</v>
      </c>
      <c r="AQ92" s="83" t="s">
        <v>85</v>
      </c>
      <c r="AR92" s="83" t="s">
        <v>86</v>
      </c>
      <c r="AS92" s="83" t="s">
        <v>115</v>
      </c>
      <c r="AT92" s="83" t="s">
        <v>87</v>
      </c>
      <c r="AU92" s="83" t="s">
        <v>70</v>
      </c>
      <c r="AV92" s="83" t="s">
        <v>71</v>
      </c>
      <c r="AW92" s="83" t="s">
        <v>72</v>
      </c>
      <c r="AX92" s="83" t="s">
        <v>72</v>
      </c>
      <c r="AY92" s="83" t="s">
        <v>63</v>
      </c>
      <c r="AZ92" s="83" t="s">
        <v>63</v>
      </c>
      <c r="BA92" s="83" t="s">
        <v>63</v>
      </c>
      <c r="BB92" s="83" t="s">
        <v>72</v>
      </c>
      <c r="BC92" s="83" t="s">
        <v>73</v>
      </c>
      <c r="BD92" s="83"/>
      <c r="BE92" s="83" t="s">
        <v>73</v>
      </c>
      <c r="BF92" s="83"/>
      <c r="BG92" s="87" t="s">
        <v>335</v>
      </c>
      <c r="BH92" s="87" t="s">
        <v>114</v>
      </c>
      <c r="BI92" s="76" t="s">
        <v>1414</v>
      </c>
      <c r="BJ92">
        <f t="shared" si="3"/>
        <v>14</v>
      </c>
      <c r="BK92" s="87">
        <f t="shared" si="4"/>
        <v>59</v>
      </c>
      <c r="BL92" s="87"/>
      <c r="BM92" s="86" t="str">
        <f>_xlfn.XLOOKUP(Form_Responses18111213[[#This Row],[Sekolah School (Cleansed)]],'Quality Check'!$B$11:$B$14,'Quality Check'!$C$11:$C$14,)</f>
        <v>Rural</v>
      </c>
      <c r="BN92" s="86" t="str">
        <f>_xlfn.XLOOKUP(Form_Responses18111213[[#This Row],[Sekolah School (Cleansed)]],'Quality Check'!$B$11:$B$14,'Quality Check'!$D$11:$D$14,)</f>
        <v>Controlled Group (CG)</v>
      </c>
      <c r="BO92" s="87" t="str">
        <f>_xlfn.XLOOKUP(AS92,'Cleansing - Toothpaste Brand'!A:A,'Cleansing - Toothpaste Brand'!B:B,)</f>
        <v>Darlie</v>
      </c>
      <c r="BP92" s="87"/>
      <c r="BQ9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92" s="86" t="str">
        <f>_xlfn.XLOOKUP(AP92,'Cleansing - Response'!E:E,'Cleansing - Response'!F:F,)</f>
        <v>2 days and more</v>
      </c>
      <c r="BS92" s="86"/>
      <c r="BT92" s="86" t="str">
        <f>_xlfn.XLOOKUP(AQ92,'Cleansing - Response'!E:E,'Cleansing - Response'!F:F,)</f>
        <v>2 days and more</v>
      </c>
      <c r="BU92" s="86"/>
      <c r="BV92" s="86" t="str">
        <f t="shared" si="5"/>
        <v>Ya / Yes</v>
      </c>
      <c r="BW92" s="86" t="str">
        <f>_xlfn.XLOOKUP(AT92,'Cleansing - Response'!E:E,'Cleansing - Response'!F:F,)</f>
        <v>Always</v>
      </c>
      <c r="BX92" s="86" t="str">
        <f>_xlfn.XLOOKUP(AU92,'Cleansing - Response'!H:H,'Cleansing - Response'!I:I,)</f>
        <v>Sometimes / When in need</v>
      </c>
      <c r="BY92" s="86" t="str">
        <f>_xlfn.XLOOKUP(AV92,'Cleansing - Response'!K:K,'Cleansing - Response'!L:L,)</f>
        <v>Up to 1 time a day</v>
      </c>
      <c r="BZ92" s="86" t="str">
        <f>_xlfn.XLOOKUP(AW92,'Cleansing - Response'!$N:$N,'Cleansing - Response'!$O:$O,)</f>
        <v>Yes / Sometimes</v>
      </c>
      <c r="CA92" s="86" t="str">
        <f>_xlfn.XLOOKUP(AX92,'Cleansing - Response'!$N:$N,'Cleansing - Response'!$O:$O,)</f>
        <v>Yes / Sometimes</v>
      </c>
      <c r="CB92" s="86" t="str">
        <f>_xlfn.XLOOKUP(AY92,'Cleansing - Response'!$N:$N,'Cleansing - Response'!$O:$O,)</f>
        <v>Yes / Sometimes</v>
      </c>
      <c r="CC92" s="86" t="str">
        <f>_xlfn.XLOOKUP(AZ92,'Cleansing - Response'!$N:$N,'Cleansing - Response'!$O:$O,)</f>
        <v>Yes / Sometimes</v>
      </c>
      <c r="CD92" s="86" t="str">
        <f>_xlfn.XLOOKUP(BA92,'Cleansing - Response'!$N:$N,'Cleansing - Response'!$O:$O,)</f>
        <v>Yes / Sometimes</v>
      </c>
      <c r="CE92" s="86" t="str">
        <f>_xlfn.XLOOKUP(BB92,'Cleansing - Response'!$N:$N,'Cleansing - Response'!$O:$O,)</f>
        <v>Yes / Sometimes</v>
      </c>
      <c r="CF92" s="87" t="str">
        <f>IF(COUNTIF(Form_Responses18111213[[#This Row],[Answer - B7-1]:[Answer - B7-6]], "Yes / Sometimes") &gt; 4, "More than 4 times","Up to 4 times")</f>
        <v>More than 4 times</v>
      </c>
    </row>
    <row r="93" spans="1:84" ht="13.2" x14ac:dyDescent="0.25">
      <c r="A93" s="82">
        <v>45572.365746388889</v>
      </c>
      <c r="B93" s="83" t="s">
        <v>333</v>
      </c>
      <c r="C93" s="84" t="s">
        <v>334</v>
      </c>
      <c r="D93" s="83">
        <v>37.5</v>
      </c>
      <c r="E93" s="83">
        <v>0.17</v>
      </c>
      <c r="F93" s="83" t="s">
        <v>114</v>
      </c>
      <c r="G93" s="83" t="s">
        <v>76</v>
      </c>
      <c r="H93" s="83" t="s">
        <v>335</v>
      </c>
      <c r="I93" s="83" t="s">
        <v>63</v>
      </c>
      <c r="J93" s="83" t="s">
        <v>64</v>
      </c>
      <c r="K93" s="83" t="s">
        <v>84</v>
      </c>
      <c r="L93" s="83" t="s">
        <v>64</v>
      </c>
      <c r="M93" s="83" t="s">
        <v>84</v>
      </c>
      <c r="N93" s="83" t="s">
        <v>64</v>
      </c>
      <c r="O93" s="83" t="s">
        <v>64</v>
      </c>
      <c r="P93" s="83" t="s">
        <v>84</v>
      </c>
      <c r="Q93" s="83" t="s">
        <v>64</v>
      </c>
      <c r="R93" s="83" t="s">
        <v>64</v>
      </c>
      <c r="S93" s="83" t="s">
        <v>64</v>
      </c>
      <c r="T93" s="83" t="s">
        <v>64</v>
      </c>
      <c r="U93" s="83" t="s">
        <v>64</v>
      </c>
      <c r="V93" s="83" t="s">
        <v>64</v>
      </c>
      <c r="W93" s="83" t="s">
        <v>64</v>
      </c>
      <c r="X93" s="83" t="s">
        <v>64</v>
      </c>
      <c r="Y93" s="83" t="s">
        <v>64</v>
      </c>
      <c r="Z93" s="83" t="s">
        <v>66</v>
      </c>
      <c r="AA93" s="83" t="s">
        <v>66</v>
      </c>
      <c r="AB93" s="83" t="s">
        <v>65</v>
      </c>
      <c r="AC93" s="83" t="s">
        <v>66</v>
      </c>
      <c r="AD93" s="83" t="s">
        <v>66</v>
      </c>
      <c r="AE93" s="83" t="s">
        <v>65</v>
      </c>
      <c r="AF93" s="83" t="s">
        <v>66</v>
      </c>
      <c r="AG93" s="83" t="s">
        <v>65</v>
      </c>
      <c r="AH93" s="83" t="s">
        <v>66</v>
      </c>
      <c r="AI93" s="83" t="s">
        <v>101</v>
      </c>
      <c r="AJ93" s="83" t="s">
        <v>66</v>
      </c>
      <c r="AK93" s="83" t="s">
        <v>79</v>
      </c>
      <c r="AL93" s="83" t="s">
        <v>66</v>
      </c>
      <c r="AM93" s="83" t="s">
        <v>79</v>
      </c>
      <c r="AN93" s="83" t="s">
        <v>66</v>
      </c>
      <c r="AO93" s="83" t="s">
        <v>65</v>
      </c>
      <c r="AP93" s="83" t="s">
        <v>85</v>
      </c>
      <c r="AQ93" s="83" t="s">
        <v>151</v>
      </c>
      <c r="AR93" s="83" t="s">
        <v>86</v>
      </c>
      <c r="AS93" s="83" t="s">
        <v>115</v>
      </c>
      <c r="AT93" s="83" t="s">
        <v>69</v>
      </c>
      <c r="AU93" s="83" t="s">
        <v>80</v>
      </c>
      <c r="AV93" s="83" t="s">
        <v>71</v>
      </c>
      <c r="AW93" s="83" t="s">
        <v>72</v>
      </c>
      <c r="AX93" s="83" t="s">
        <v>73</v>
      </c>
      <c r="AY93" s="83" t="s">
        <v>73</v>
      </c>
      <c r="AZ93" s="83" t="s">
        <v>63</v>
      </c>
      <c r="BA93" s="83" t="s">
        <v>72</v>
      </c>
      <c r="BB93" s="83" t="s">
        <v>73</v>
      </c>
      <c r="BC93" s="83" t="s">
        <v>73</v>
      </c>
      <c r="BD93" s="83"/>
      <c r="BE93" s="83" t="s">
        <v>73</v>
      </c>
      <c r="BF93" s="83"/>
      <c r="BG93" s="87" t="s">
        <v>335</v>
      </c>
      <c r="BH93" s="87" t="s">
        <v>114</v>
      </c>
      <c r="BI93" s="76" t="s">
        <v>1414</v>
      </c>
      <c r="BJ93">
        <f t="shared" si="3"/>
        <v>13</v>
      </c>
      <c r="BK93" s="87">
        <f t="shared" si="4"/>
        <v>51</v>
      </c>
      <c r="BL93" s="87"/>
      <c r="BM93" s="86" t="str">
        <f>_xlfn.XLOOKUP(Form_Responses18111213[[#This Row],[Sekolah School (Cleansed)]],'Quality Check'!$B$11:$B$14,'Quality Check'!$C$11:$C$14,)</f>
        <v>Rural</v>
      </c>
      <c r="BN93" s="86" t="str">
        <f>_xlfn.XLOOKUP(Form_Responses18111213[[#This Row],[Sekolah School (Cleansed)]],'Quality Check'!$B$11:$B$14,'Quality Check'!$D$11:$D$14,)</f>
        <v>Controlled Group (CG)</v>
      </c>
      <c r="BO93" s="87" t="str">
        <f>_xlfn.XLOOKUP(AS93,'Cleansing - Toothpaste Brand'!A:A,'Cleansing - Toothpaste Brand'!B:B,)</f>
        <v>Darlie</v>
      </c>
      <c r="BP93" s="87"/>
      <c r="BQ9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93" s="86" t="str">
        <f>_xlfn.XLOOKUP(AP93,'Cleansing - Response'!E:E,'Cleansing - Response'!F:F,)</f>
        <v>2 days and more</v>
      </c>
      <c r="BS93" s="86"/>
      <c r="BT93" s="86" t="str">
        <f>_xlfn.XLOOKUP(AQ93,'Cleansing - Response'!E:E,'Cleansing - Response'!F:F,)</f>
        <v>2 days and more</v>
      </c>
      <c r="BU93" s="86"/>
      <c r="BV93" s="86" t="str">
        <f t="shared" si="5"/>
        <v>Ya / Yes</v>
      </c>
      <c r="BW93" s="86" t="str">
        <f>_xlfn.XLOOKUP(AT93,'Cleansing - Response'!E:E,'Cleansing - Response'!F:F,)</f>
        <v>Rarely / Sometimes</v>
      </c>
      <c r="BX93" s="86" t="str">
        <f>_xlfn.XLOOKUP(AU93,'Cleansing - Response'!H:H,'Cleansing - Response'!I:I,)</f>
        <v>Using dental floss at least once</v>
      </c>
      <c r="BY93" s="86" t="str">
        <f>_xlfn.XLOOKUP(AV93,'Cleansing - Response'!K:K,'Cleansing - Response'!L:L,)</f>
        <v>Up to 1 time a day</v>
      </c>
      <c r="BZ93" s="86" t="str">
        <f>_xlfn.XLOOKUP(AW93,'Cleansing - Response'!$N:$N,'Cleansing - Response'!$O:$O,)</f>
        <v>Yes / Sometimes</v>
      </c>
      <c r="CA93" s="86" t="str">
        <f>_xlfn.XLOOKUP(AX93,'Cleansing - Response'!$N:$N,'Cleansing - Response'!$O:$O,)</f>
        <v>No</v>
      </c>
      <c r="CB93" s="86" t="str">
        <f>_xlfn.XLOOKUP(AY93,'Cleansing - Response'!$N:$N,'Cleansing - Response'!$O:$O,)</f>
        <v>No</v>
      </c>
      <c r="CC93" s="86" t="str">
        <f>_xlfn.XLOOKUP(AZ93,'Cleansing - Response'!$N:$N,'Cleansing - Response'!$O:$O,)</f>
        <v>Yes / Sometimes</v>
      </c>
      <c r="CD93" s="86" t="str">
        <f>_xlfn.XLOOKUP(BA93,'Cleansing - Response'!$N:$N,'Cleansing - Response'!$O:$O,)</f>
        <v>Yes / Sometimes</v>
      </c>
      <c r="CE93" s="86" t="str">
        <f>_xlfn.XLOOKUP(BB93,'Cleansing - Response'!$N:$N,'Cleansing - Response'!$O:$O,)</f>
        <v>No</v>
      </c>
      <c r="CF93" s="87" t="str">
        <f>IF(COUNTIF(Form_Responses18111213[[#This Row],[Answer - B7-1]:[Answer - B7-6]], "Yes / Sometimes") &gt; 4, "More than 4 times","Up to 4 times")</f>
        <v>Up to 4 times</v>
      </c>
    </row>
    <row r="94" spans="1:84" ht="13.2" x14ac:dyDescent="0.25">
      <c r="A94" s="82">
        <v>45572.369467696757</v>
      </c>
      <c r="B94" s="83" t="s">
        <v>336</v>
      </c>
      <c r="C94" s="84" t="s">
        <v>337</v>
      </c>
      <c r="D94" s="83">
        <v>44.64</v>
      </c>
      <c r="E94" s="83">
        <v>0.25</v>
      </c>
      <c r="F94" s="83" t="s">
        <v>114</v>
      </c>
      <c r="G94" s="83" t="s">
        <v>76</v>
      </c>
      <c r="H94" s="83" t="s">
        <v>330</v>
      </c>
      <c r="I94" s="83" t="s">
        <v>63</v>
      </c>
      <c r="J94" s="83" t="s">
        <v>64</v>
      </c>
      <c r="K94" s="83" t="s">
        <v>78</v>
      </c>
      <c r="L94" s="83" t="s">
        <v>64</v>
      </c>
      <c r="M94" s="83" t="s">
        <v>78</v>
      </c>
      <c r="N94" s="83" t="s">
        <v>64</v>
      </c>
      <c r="O94" s="83" t="s">
        <v>64</v>
      </c>
      <c r="P94" s="83" t="s">
        <v>64</v>
      </c>
      <c r="Q94" s="83" t="s">
        <v>64</v>
      </c>
      <c r="R94" s="83" t="s">
        <v>64</v>
      </c>
      <c r="S94" s="83" t="s">
        <v>64</v>
      </c>
      <c r="T94" s="83" t="s">
        <v>84</v>
      </c>
      <c r="U94" s="83" t="s">
        <v>64</v>
      </c>
      <c r="V94" s="83" t="s">
        <v>64</v>
      </c>
      <c r="W94" s="83" t="s">
        <v>84</v>
      </c>
      <c r="X94" s="83" t="s">
        <v>64</v>
      </c>
      <c r="Y94" s="83" t="s">
        <v>64</v>
      </c>
      <c r="Z94" s="83" t="s">
        <v>65</v>
      </c>
      <c r="AA94" s="83" t="s">
        <v>65</v>
      </c>
      <c r="AB94" s="83" t="s">
        <v>65</v>
      </c>
      <c r="AC94" s="83" t="s">
        <v>65</v>
      </c>
      <c r="AD94" s="83" t="s">
        <v>65</v>
      </c>
      <c r="AE94" s="83" t="s">
        <v>65</v>
      </c>
      <c r="AF94" s="83" t="s">
        <v>66</v>
      </c>
      <c r="AG94" s="83" t="s">
        <v>65</v>
      </c>
      <c r="AH94" s="83" t="s">
        <v>66</v>
      </c>
      <c r="AI94" s="83" t="s">
        <v>101</v>
      </c>
      <c r="AJ94" s="83" t="s">
        <v>65</v>
      </c>
      <c r="AK94" s="83" t="s">
        <v>66</v>
      </c>
      <c r="AL94" s="83" t="s">
        <v>65</v>
      </c>
      <c r="AM94" s="83" t="s">
        <v>65</v>
      </c>
      <c r="AN94" s="83" t="s">
        <v>66</v>
      </c>
      <c r="AO94" s="83" t="s">
        <v>66</v>
      </c>
      <c r="AP94" s="83" t="s">
        <v>277</v>
      </c>
      <c r="AQ94" s="83" t="s">
        <v>277</v>
      </c>
      <c r="AR94" s="83" t="s">
        <v>63</v>
      </c>
      <c r="AS94" s="83" t="s">
        <v>68</v>
      </c>
      <c r="AT94" s="83" t="s">
        <v>69</v>
      </c>
      <c r="AU94" s="83" t="s">
        <v>93</v>
      </c>
      <c r="AV94" s="83" t="s">
        <v>71</v>
      </c>
      <c r="AW94" s="83" t="s">
        <v>73</v>
      </c>
      <c r="AX94" s="83" t="s">
        <v>73</v>
      </c>
      <c r="AY94" s="83" t="s">
        <v>73</v>
      </c>
      <c r="AZ94" s="83" t="s">
        <v>63</v>
      </c>
      <c r="BA94" s="83" t="s">
        <v>72</v>
      </c>
      <c r="BB94" s="83" t="s">
        <v>63</v>
      </c>
      <c r="BC94" s="83" t="s">
        <v>73</v>
      </c>
      <c r="BD94" s="83"/>
      <c r="BE94" s="83" t="s">
        <v>73</v>
      </c>
      <c r="BF94" s="83"/>
      <c r="BG94" s="87" t="s">
        <v>335</v>
      </c>
      <c r="BH94" s="87" t="s">
        <v>114</v>
      </c>
      <c r="BI94" s="76" t="s">
        <v>1414</v>
      </c>
      <c r="BJ94">
        <f t="shared" si="3"/>
        <v>13</v>
      </c>
      <c r="BK94" s="87">
        <f t="shared" si="4"/>
        <v>59</v>
      </c>
      <c r="BL94" s="87"/>
      <c r="BM94" s="86" t="str">
        <f>_xlfn.XLOOKUP(Form_Responses18111213[[#This Row],[Sekolah School (Cleansed)]],'Quality Check'!$B$11:$B$14,'Quality Check'!$C$11:$C$14,)</f>
        <v>Rural</v>
      </c>
      <c r="BN94" s="86" t="str">
        <f>_xlfn.XLOOKUP(Form_Responses18111213[[#This Row],[Sekolah School (Cleansed)]],'Quality Check'!$B$11:$B$14,'Quality Check'!$D$11:$D$14,)</f>
        <v>Controlled Group (CG)</v>
      </c>
      <c r="BO94" s="87" t="str">
        <f>_xlfn.XLOOKUP(AS94,'Cleansing - Toothpaste Brand'!A:A,'Cleansing - Toothpaste Brand'!B:B,)</f>
        <v>Colgate</v>
      </c>
      <c r="BP94" s="87"/>
      <c r="BQ9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94" s="86" t="str">
        <f>_xlfn.XLOOKUP(AP94,'Cleansing - Response'!E:E,'Cleansing - Response'!F:F,)</f>
        <v>Less than 2 days</v>
      </c>
      <c r="BS94" s="86"/>
      <c r="BT94" s="86" t="str">
        <f>_xlfn.XLOOKUP(AQ94,'Cleansing - Response'!E:E,'Cleansing - Response'!F:F,)</f>
        <v>Less than 2 days</v>
      </c>
      <c r="BU94" s="86"/>
      <c r="BV94" s="86" t="str">
        <f t="shared" si="5"/>
        <v>Ya / Yes</v>
      </c>
      <c r="BW94" s="86" t="str">
        <f>_xlfn.XLOOKUP(AT94,'Cleansing - Response'!E:E,'Cleansing - Response'!F:F,)</f>
        <v>Rarely / Sometimes</v>
      </c>
      <c r="BX94" s="86" t="str">
        <f>_xlfn.XLOOKUP(AU94,'Cleansing - Response'!H:H,'Cleansing - Response'!I:I,)</f>
        <v>Not using dental floss</v>
      </c>
      <c r="BY94" s="86" t="str">
        <f>_xlfn.XLOOKUP(AV94,'Cleansing - Response'!K:K,'Cleansing - Response'!L:L,)</f>
        <v>Up to 1 time a day</v>
      </c>
      <c r="BZ94" s="86" t="str">
        <f>_xlfn.XLOOKUP(AW94,'Cleansing - Response'!$N:$N,'Cleansing - Response'!$O:$O,)</f>
        <v>No</v>
      </c>
      <c r="CA94" s="86" t="str">
        <f>_xlfn.XLOOKUP(AX94,'Cleansing - Response'!$N:$N,'Cleansing - Response'!$O:$O,)</f>
        <v>No</v>
      </c>
      <c r="CB94" s="86" t="str">
        <f>_xlfn.XLOOKUP(AY94,'Cleansing - Response'!$N:$N,'Cleansing - Response'!$O:$O,)</f>
        <v>No</v>
      </c>
      <c r="CC94" s="86" t="str">
        <f>_xlfn.XLOOKUP(AZ94,'Cleansing - Response'!$N:$N,'Cleansing - Response'!$O:$O,)</f>
        <v>Yes / Sometimes</v>
      </c>
      <c r="CD94" s="86" t="str">
        <f>_xlfn.XLOOKUP(BA94,'Cleansing - Response'!$N:$N,'Cleansing - Response'!$O:$O,)</f>
        <v>Yes / Sometimes</v>
      </c>
      <c r="CE94" s="86" t="str">
        <f>_xlfn.XLOOKUP(BB94,'Cleansing - Response'!$N:$N,'Cleansing - Response'!$O:$O,)</f>
        <v>Yes / Sometimes</v>
      </c>
      <c r="CF94" s="87" t="str">
        <f>IF(COUNTIF(Form_Responses18111213[[#This Row],[Answer - B7-1]:[Answer - B7-6]], "Yes / Sometimes") &gt; 4, "More than 4 times","Up to 4 times")</f>
        <v>Up to 4 times</v>
      </c>
    </row>
    <row r="95" spans="1:84" ht="13.2" x14ac:dyDescent="0.25">
      <c r="A95" s="82">
        <v>45572.370179606485</v>
      </c>
      <c r="B95" s="83" t="s">
        <v>338</v>
      </c>
      <c r="C95" s="84" t="s">
        <v>339</v>
      </c>
      <c r="D95" s="83">
        <v>54.46</v>
      </c>
      <c r="E95" s="83">
        <v>0.71</v>
      </c>
      <c r="F95" s="83" t="s">
        <v>114</v>
      </c>
      <c r="G95" s="83" t="s">
        <v>76</v>
      </c>
      <c r="H95" s="83" t="s">
        <v>340</v>
      </c>
      <c r="I95" s="83" t="s">
        <v>63</v>
      </c>
      <c r="J95" s="83" t="s">
        <v>64</v>
      </c>
      <c r="K95" s="83" t="s">
        <v>64</v>
      </c>
      <c r="L95" s="83" t="s">
        <v>64</v>
      </c>
      <c r="M95" s="83" t="s">
        <v>78</v>
      </c>
      <c r="N95" s="83" t="s">
        <v>64</v>
      </c>
      <c r="O95" s="83" t="s">
        <v>64</v>
      </c>
      <c r="P95" s="83" t="s">
        <v>64</v>
      </c>
      <c r="Q95" s="83" t="s">
        <v>64</v>
      </c>
      <c r="R95" s="83" t="s">
        <v>64</v>
      </c>
      <c r="S95" s="83" t="s">
        <v>64</v>
      </c>
      <c r="T95" s="83" t="s">
        <v>64</v>
      </c>
      <c r="U95" s="83" t="s">
        <v>64</v>
      </c>
      <c r="V95" s="83" t="s">
        <v>64</v>
      </c>
      <c r="W95" s="83" t="s">
        <v>64</v>
      </c>
      <c r="X95" s="83" t="s">
        <v>64</v>
      </c>
      <c r="Y95" s="83" t="s">
        <v>64</v>
      </c>
      <c r="Z95" s="83" t="s">
        <v>65</v>
      </c>
      <c r="AA95" s="83" t="s">
        <v>65</v>
      </c>
      <c r="AB95" s="83" t="s">
        <v>65</v>
      </c>
      <c r="AC95" s="83" t="s">
        <v>65</v>
      </c>
      <c r="AD95" s="83" t="s">
        <v>65</v>
      </c>
      <c r="AE95" s="83" t="s">
        <v>66</v>
      </c>
      <c r="AF95" s="83" t="s">
        <v>65</v>
      </c>
      <c r="AG95" s="83" t="s">
        <v>65</v>
      </c>
      <c r="AH95" s="83" t="s">
        <v>66</v>
      </c>
      <c r="AI95" s="83" t="s">
        <v>101</v>
      </c>
      <c r="AJ95" s="83" t="s">
        <v>65</v>
      </c>
      <c r="AK95" s="83" t="s">
        <v>65</v>
      </c>
      <c r="AL95" s="83" t="s">
        <v>65</v>
      </c>
      <c r="AM95" s="83" t="s">
        <v>65</v>
      </c>
      <c r="AN95" s="83" t="s">
        <v>66</v>
      </c>
      <c r="AO95" s="83" t="s">
        <v>66</v>
      </c>
      <c r="AP95" s="83" t="s">
        <v>80</v>
      </c>
      <c r="AQ95" s="83" t="s">
        <v>80</v>
      </c>
      <c r="AR95" s="83" t="s">
        <v>63</v>
      </c>
      <c r="AS95" s="83" t="s">
        <v>120</v>
      </c>
      <c r="AT95" s="83" t="s">
        <v>87</v>
      </c>
      <c r="AU95" s="83" t="s">
        <v>70</v>
      </c>
      <c r="AV95" s="83" t="s">
        <v>71</v>
      </c>
      <c r="AW95" s="83" t="s">
        <v>72</v>
      </c>
      <c r="AX95" s="83" t="s">
        <v>72</v>
      </c>
      <c r="AY95" s="83" t="s">
        <v>72</v>
      </c>
      <c r="AZ95" s="83" t="s">
        <v>73</v>
      </c>
      <c r="BA95" s="83" t="s">
        <v>73</v>
      </c>
      <c r="BB95" s="83" t="s">
        <v>73</v>
      </c>
      <c r="BC95" s="83" t="s">
        <v>73</v>
      </c>
      <c r="BD95" s="83"/>
      <c r="BE95" s="83" t="s">
        <v>73</v>
      </c>
      <c r="BF95" s="83"/>
      <c r="BG95" s="87" t="s">
        <v>335</v>
      </c>
      <c r="BH95" s="87" t="s">
        <v>114</v>
      </c>
      <c r="BI95" s="76" t="s">
        <v>1414</v>
      </c>
      <c r="BJ95">
        <f t="shared" si="3"/>
        <v>16</v>
      </c>
      <c r="BK95" s="87">
        <f t="shared" si="4"/>
        <v>60</v>
      </c>
      <c r="BL95" s="87"/>
      <c r="BM95" s="86" t="str">
        <f>_xlfn.XLOOKUP(Form_Responses18111213[[#This Row],[Sekolah School (Cleansed)]],'Quality Check'!$B$11:$B$14,'Quality Check'!$C$11:$C$14,)</f>
        <v>Rural</v>
      </c>
      <c r="BN95" s="86" t="str">
        <f>_xlfn.XLOOKUP(Form_Responses18111213[[#This Row],[Sekolah School (Cleansed)]],'Quality Check'!$B$11:$B$14,'Quality Check'!$D$11:$D$14,)</f>
        <v>Controlled Group (CG)</v>
      </c>
      <c r="BO95" s="87" t="str">
        <f>_xlfn.XLOOKUP(AS95,'Cleansing - Toothpaste Brand'!A:A,'Cleansing - Toothpaste Brand'!B:B,)</f>
        <v>Colgate</v>
      </c>
      <c r="BP95" s="87"/>
      <c r="BQ9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95" s="86" t="str">
        <f>_xlfn.XLOOKUP(AP95,'Cleansing - Response'!E:E,'Cleansing - Response'!F:F,)</f>
        <v>Less than 2 days</v>
      </c>
      <c r="BS95" s="86"/>
      <c r="BT95" s="86" t="str">
        <f>_xlfn.XLOOKUP(AQ95,'Cleansing - Response'!E:E,'Cleansing - Response'!F:F,)</f>
        <v>Less than 2 days</v>
      </c>
      <c r="BU95" s="86"/>
      <c r="BV95" s="86" t="str">
        <f t="shared" si="5"/>
        <v>Ya / Yes</v>
      </c>
      <c r="BW95" s="86" t="str">
        <f>_xlfn.XLOOKUP(AT95,'Cleansing - Response'!E:E,'Cleansing - Response'!F:F,)</f>
        <v>Always</v>
      </c>
      <c r="BX95" s="86" t="str">
        <f>_xlfn.XLOOKUP(AU95,'Cleansing - Response'!H:H,'Cleansing - Response'!I:I,)</f>
        <v>Sometimes / When in need</v>
      </c>
      <c r="BY95" s="86" t="str">
        <f>_xlfn.XLOOKUP(AV95,'Cleansing - Response'!K:K,'Cleansing - Response'!L:L,)</f>
        <v>Up to 1 time a day</v>
      </c>
      <c r="BZ95" s="86" t="str">
        <f>_xlfn.XLOOKUP(AW95,'Cleansing - Response'!$N:$N,'Cleansing - Response'!$O:$O,)</f>
        <v>Yes / Sometimes</v>
      </c>
      <c r="CA95" s="86" t="str">
        <f>_xlfn.XLOOKUP(AX95,'Cleansing - Response'!$N:$N,'Cleansing - Response'!$O:$O,)</f>
        <v>Yes / Sometimes</v>
      </c>
      <c r="CB95" s="86" t="str">
        <f>_xlfn.XLOOKUP(AY95,'Cleansing - Response'!$N:$N,'Cleansing - Response'!$O:$O,)</f>
        <v>Yes / Sometimes</v>
      </c>
      <c r="CC95" s="86" t="str">
        <f>_xlfn.XLOOKUP(AZ95,'Cleansing - Response'!$N:$N,'Cleansing - Response'!$O:$O,)</f>
        <v>No</v>
      </c>
      <c r="CD95" s="86" t="str">
        <f>_xlfn.XLOOKUP(BA95,'Cleansing - Response'!$N:$N,'Cleansing - Response'!$O:$O,)</f>
        <v>No</v>
      </c>
      <c r="CE95" s="86" t="str">
        <f>_xlfn.XLOOKUP(BB95,'Cleansing - Response'!$N:$N,'Cleansing - Response'!$O:$O,)</f>
        <v>No</v>
      </c>
      <c r="CF95" s="87" t="str">
        <f>IF(COUNTIF(Form_Responses18111213[[#This Row],[Answer - B7-1]:[Answer - B7-6]], "Yes / Sometimes") &gt; 4, "More than 4 times","Up to 4 times")</f>
        <v>Up to 4 times</v>
      </c>
    </row>
    <row r="96" spans="1:84" ht="13.2" x14ac:dyDescent="0.25">
      <c r="A96" s="82">
        <v>45572.370500717589</v>
      </c>
      <c r="B96" s="83" t="s">
        <v>341</v>
      </c>
      <c r="C96" s="84" t="s">
        <v>342</v>
      </c>
      <c r="D96" s="83">
        <v>100</v>
      </c>
      <c r="E96" s="83">
        <v>0.57999999999999996</v>
      </c>
      <c r="F96" s="83" t="s">
        <v>60</v>
      </c>
      <c r="G96" s="83" t="s">
        <v>76</v>
      </c>
      <c r="H96" s="83" t="s">
        <v>330</v>
      </c>
      <c r="I96" s="83" t="s">
        <v>63</v>
      </c>
      <c r="J96" s="83" t="s">
        <v>145</v>
      </c>
      <c r="K96" s="83" t="s">
        <v>64</v>
      </c>
      <c r="L96" s="83" t="s">
        <v>64</v>
      </c>
      <c r="M96" s="83" t="s">
        <v>64</v>
      </c>
      <c r="N96" s="83" t="s">
        <v>64</v>
      </c>
      <c r="O96" s="83" t="s">
        <v>64</v>
      </c>
      <c r="P96" s="83" t="s">
        <v>64</v>
      </c>
      <c r="Q96" s="83" t="s">
        <v>64</v>
      </c>
      <c r="R96" s="83" t="s">
        <v>64</v>
      </c>
      <c r="S96" s="83" t="s">
        <v>64</v>
      </c>
      <c r="T96" s="83" t="s">
        <v>64</v>
      </c>
      <c r="U96" s="83" t="s">
        <v>84</v>
      </c>
      <c r="V96" s="83" t="s">
        <v>64</v>
      </c>
      <c r="W96" s="83" t="s">
        <v>64</v>
      </c>
      <c r="X96" s="83" t="s">
        <v>64</v>
      </c>
      <c r="Y96" s="83" t="s">
        <v>64</v>
      </c>
      <c r="Z96" s="83" t="s">
        <v>66</v>
      </c>
      <c r="AA96" s="83" t="s">
        <v>66</v>
      </c>
      <c r="AB96" s="83" t="s">
        <v>66</v>
      </c>
      <c r="AC96" s="83" t="s">
        <v>66</v>
      </c>
      <c r="AD96" s="83" t="s">
        <v>79</v>
      </c>
      <c r="AE96" s="83" t="s">
        <v>66</v>
      </c>
      <c r="AF96" s="83" t="s">
        <v>66</v>
      </c>
      <c r="AG96" s="83" t="s">
        <v>65</v>
      </c>
      <c r="AH96" s="83" t="s">
        <v>65</v>
      </c>
      <c r="AI96" s="83" t="s">
        <v>101</v>
      </c>
      <c r="AJ96" s="83" t="s">
        <v>66</v>
      </c>
      <c r="AK96" s="83" t="s">
        <v>65</v>
      </c>
      <c r="AL96" s="83" t="s">
        <v>66</v>
      </c>
      <c r="AM96" s="83" t="s">
        <v>65</v>
      </c>
      <c r="AN96" s="83" t="s">
        <v>79</v>
      </c>
      <c r="AO96" s="83" t="s">
        <v>79</v>
      </c>
      <c r="AP96" s="83" t="s">
        <v>85</v>
      </c>
      <c r="AQ96" s="83" t="s">
        <v>85</v>
      </c>
      <c r="AR96" s="83" t="s">
        <v>73</v>
      </c>
      <c r="AS96" s="83" t="s">
        <v>343</v>
      </c>
      <c r="AT96" s="83" t="s">
        <v>69</v>
      </c>
      <c r="AU96" s="83" t="s">
        <v>70</v>
      </c>
      <c r="AV96" s="83" t="s">
        <v>71</v>
      </c>
      <c r="AW96" s="83" t="s">
        <v>72</v>
      </c>
      <c r="AX96" s="83" t="s">
        <v>73</v>
      </c>
      <c r="AY96" s="83" t="s">
        <v>73</v>
      </c>
      <c r="AZ96" s="83" t="s">
        <v>72</v>
      </c>
      <c r="BA96" s="83" t="s">
        <v>73</v>
      </c>
      <c r="BB96" s="83" t="s">
        <v>73</v>
      </c>
      <c r="BC96" s="83" t="s">
        <v>73</v>
      </c>
      <c r="BD96" s="83"/>
      <c r="BE96" s="83" t="s">
        <v>73</v>
      </c>
      <c r="BF96" s="83" t="s">
        <v>271</v>
      </c>
      <c r="BG96" s="87" t="s">
        <v>335</v>
      </c>
      <c r="BH96" s="87" t="s">
        <v>60</v>
      </c>
      <c r="BI96" s="76" t="s">
        <v>1414</v>
      </c>
      <c r="BJ96">
        <f t="shared" si="3"/>
        <v>13</v>
      </c>
      <c r="BK96" s="87">
        <f t="shared" si="4"/>
        <v>50</v>
      </c>
      <c r="BL96" s="87"/>
      <c r="BM96" s="86" t="str">
        <f>_xlfn.XLOOKUP(Form_Responses18111213[[#This Row],[Sekolah School (Cleansed)]],'Quality Check'!$B$11:$B$14,'Quality Check'!$C$11:$C$14,)</f>
        <v>Rural</v>
      </c>
      <c r="BN96" s="86" t="str">
        <f>_xlfn.XLOOKUP(Form_Responses18111213[[#This Row],[Sekolah School (Cleansed)]],'Quality Check'!$B$11:$B$14,'Quality Check'!$D$11:$D$14,)</f>
        <v>Controlled Group (CG)</v>
      </c>
      <c r="BO96" s="87" t="str">
        <f>_xlfn.XLOOKUP(AS96,'Cleansing - Toothpaste Brand'!A:A,'Cleansing - Toothpaste Brand'!B:B,)</f>
        <v>Darlie</v>
      </c>
      <c r="BP96" s="87"/>
      <c r="BQ9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96" s="86" t="str">
        <f>_xlfn.XLOOKUP(AP96,'Cleansing - Response'!E:E,'Cleansing - Response'!F:F,)</f>
        <v>2 days and more</v>
      </c>
      <c r="BS96" s="86"/>
      <c r="BT96" s="86" t="str">
        <f>_xlfn.XLOOKUP(AQ96,'Cleansing - Response'!E:E,'Cleansing - Response'!F:F,)</f>
        <v>2 days and more</v>
      </c>
      <c r="BU96" s="86"/>
      <c r="BV96" s="86" t="str">
        <f t="shared" si="5"/>
        <v>Tidak / No</v>
      </c>
      <c r="BW96" s="86" t="str">
        <f>_xlfn.XLOOKUP(AT96,'Cleansing - Response'!E:E,'Cleansing - Response'!F:F,)</f>
        <v>Rarely / Sometimes</v>
      </c>
      <c r="BX96" s="86" t="str">
        <f>_xlfn.XLOOKUP(AU96,'Cleansing - Response'!H:H,'Cleansing - Response'!I:I,)</f>
        <v>Sometimes / When in need</v>
      </c>
      <c r="BY96" s="86" t="str">
        <f>_xlfn.XLOOKUP(AV96,'Cleansing - Response'!K:K,'Cleansing - Response'!L:L,)</f>
        <v>Up to 1 time a day</v>
      </c>
      <c r="BZ96" s="86" t="str">
        <f>_xlfn.XLOOKUP(AW96,'Cleansing - Response'!$N:$N,'Cleansing - Response'!$O:$O,)</f>
        <v>Yes / Sometimes</v>
      </c>
      <c r="CA96" s="86" t="str">
        <f>_xlfn.XLOOKUP(AX96,'Cleansing - Response'!$N:$N,'Cleansing - Response'!$O:$O,)</f>
        <v>No</v>
      </c>
      <c r="CB96" s="86" t="str">
        <f>_xlfn.XLOOKUP(AY96,'Cleansing - Response'!$N:$N,'Cleansing - Response'!$O:$O,)</f>
        <v>No</v>
      </c>
      <c r="CC96" s="86" t="str">
        <f>_xlfn.XLOOKUP(AZ96,'Cleansing - Response'!$N:$N,'Cleansing - Response'!$O:$O,)</f>
        <v>Yes / Sometimes</v>
      </c>
      <c r="CD96" s="86" t="str">
        <f>_xlfn.XLOOKUP(BA96,'Cleansing - Response'!$N:$N,'Cleansing - Response'!$O:$O,)</f>
        <v>No</v>
      </c>
      <c r="CE96" s="86" t="str">
        <f>_xlfn.XLOOKUP(BB96,'Cleansing - Response'!$N:$N,'Cleansing - Response'!$O:$O,)</f>
        <v>No</v>
      </c>
      <c r="CF96" s="87" t="str">
        <f>IF(COUNTIF(Form_Responses18111213[[#This Row],[Answer - B7-1]:[Answer - B7-6]], "Yes / Sometimes") &gt; 4, "More than 4 times","Up to 4 times")</f>
        <v>Up to 4 times</v>
      </c>
    </row>
    <row r="97" spans="1:84" ht="13.2" x14ac:dyDescent="0.25">
      <c r="A97" s="82">
        <v>45572.370670995369</v>
      </c>
      <c r="B97" s="83" t="s">
        <v>344</v>
      </c>
      <c r="C97" s="84" t="s">
        <v>345</v>
      </c>
      <c r="D97" s="83">
        <v>100</v>
      </c>
      <c r="E97" s="83">
        <v>0.96</v>
      </c>
      <c r="F97" s="83" t="s">
        <v>60</v>
      </c>
      <c r="G97" s="83" t="s">
        <v>76</v>
      </c>
      <c r="H97" s="83" t="s">
        <v>346</v>
      </c>
      <c r="I97" s="83" t="s">
        <v>63</v>
      </c>
      <c r="J97" s="83" t="s">
        <v>64</v>
      </c>
      <c r="K97" s="83" t="s">
        <v>64</v>
      </c>
      <c r="L97" s="83" t="s">
        <v>64</v>
      </c>
      <c r="M97" s="83" t="s">
        <v>84</v>
      </c>
      <c r="N97" s="83" t="s">
        <v>84</v>
      </c>
      <c r="O97" s="83" t="s">
        <v>64</v>
      </c>
      <c r="P97" s="83" t="s">
        <v>84</v>
      </c>
      <c r="Q97" s="83" t="s">
        <v>64</v>
      </c>
      <c r="R97" s="83" t="s">
        <v>64</v>
      </c>
      <c r="S97" s="83" t="s">
        <v>64</v>
      </c>
      <c r="T97" s="83" t="s">
        <v>64</v>
      </c>
      <c r="U97" s="83" t="s">
        <v>64</v>
      </c>
      <c r="V97" s="83" t="s">
        <v>64</v>
      </c>
      <c r="W97" s="83" t="s">
        <v>64</v>
      </c>
      <c r="X97" s="83" t="s">
        <v>64</v>
      </c>
      <c r="Y97" s="83" t="s">
        <v>64</v>
      </c>
      <c r="Z97" s="83" t="s">
        <v>65</v>
      </c>
      <c r="AA97" s="83" t="s">
        <v>65</v>
      </c>
      <c r="AB97" s="83" t="s">
        <v>65</v>
      </c>
      <c r="AC97" s="83" t="s">
        <v>65</v>
      </c>
      <c r="AD97" s="83" t="s">
        <v>65</v>
      </c>
      <c r="AE97" s="83" t="s">
        <v>65</v>
      </c>
      <c r="AF97" s="83" t="s">
        <v>65</v>
      </c>
      <c r="AG97" s="83" t="s">
        <v>65</v>
      </c>
      <c r="AH97" s="83" t="s">
        <v>66</v>
      </c>
      <c r="AI97" s="83" t="s">
        <v>79</v>
      </c>
      <c r="AJ97" s="83" t="s">
        <v>65</v>
      </c>
      <c r="AK97" s="83" t="s">
        <v>66</v>
      </c>
      <c r="AL97" s="83" t="s">
        <v>79</v>
      </c>
      <c r="AM97" s="83" t="s">
        <v>65</v>
      </c>
      <c r="AN97" s="83" t="s">
        <v>65</v>
      </c>
      <c r="AO97" s="83" t="s">
        <v>65</v>
      </c>
      <c r="AP97" s="83" t="s">
        <v>85</v>
      </c>
      <c r="AQ97" s="83" t="s">
        <v>85</v>
      </c>
      <c r="AR97" s="83" t="s">
        <v>73</v>
      </c>
      <c r="AS97" s="83" t="s">
        <v>115</v>
      </c>
      <c r="AT97" s="83" t="s">
        <v>87</v>
      </c>
      <c r="AU97" s="83" t="s">
        <v>70</v>
      </c>
      <c r="AV97" s="83" t="s">
        <v>71</v>
      </c>
      <c r="AW97" s="83" t="s">
        <v>73</v>
      </c>
      <c r="AX97" s="83" t="s">
        <v>63</v>
      </c>
      <c r="AY97" s="83" t="s">
        <v>63</v>
      </c>
      <c r="AZ97" s="83" t="s">
        <v>63</v>
      </c>
      <c r="BA97" s="83" t="s">
        <v>63</v>
      </c>
      <c r="BB97" s="83" t="s">
        <v>63</v>
      </c>
      <c r="BC97" s="83" t="s">
        <v>73</v>
      </c>
      <c r="BD97" s="83"/>
      <c r="BE97" s="83" t="s">
        <v>73</v>
      </c>
      <c r="BF97" s="83"/>
      <c r="BG97" s="87" t="s">
        <v>335</v>
      </c>
      <c r="BH97" s="87" t="s">
        <v>60</v>
      </c>
      <c r="BI97" s="76" t="s">
        <v>1414</v>
      </c>
      <c r="BJ97">
        <f t="shared" si="3"/>
        <v>13</v>
      </c>
      <c r="BK97" s="87">
        <f t="shared" si="4"/>
        <v>59</v>
      </c>
      <c r="BL97" s="87"/>
      <c r="BM97" s="86" t="str">
        <f>_xlfn.XLOOKUP(Form_Responses18111213[[#This Row],[Sekolah School (Cleansed)]],'Quality Check'!$B$11:$B$14,'Quality Check'!$C$11:$C$14,)</f>
        <v>Rural</v>
      </c>
      <c r="BN97" s="86" t="str">
        <f>_xlfn.XLOOKUP(Form_Responses18111213[[#This Row],[Sekolah School (Cleansed)]],'Quality Check'!$B$11:$B$14,'Quality Check'!$D$11:$D$14,)</f>
        <v>Controlled Group (CG)</v>
      </c>
      <c r="BO97" s="87" t="str">
        <f>_xlfn.XLOOKUP(AS97,'Cleansing - Toothpaste Brand'!A:A,'Cleansing - Toothpaste Brand'!B:B,)</f>
        <v>Darlie</v>
      </c>
      <c r="BP97" s="87"/>
      <c r="BQ9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97" s="86" t="str">
        <f>_xlfn.XLOOKUP(AP97,'Cleansing - Response'!E:E,'Cleansing - Response'!F:F,)</f>
        <v>2 days and more</v>
      </c>
      <c r="BS97" s="86"/>
      <c r="BT97" s="86" t="str">
        <f>_xlfn.XLOOKUP(AQ97,'Cleansing - Response'!E:E,'Cleansing - Response'!F:F,)</f>
        <v>2 days and more</v>
      </c>
      <c r="BU97" s="86"/>
      <c r="BV97" s="86" t="str">
        <f t="shared" si="5"/>
        <v>Tidak / No</v>
      </c>
      <c r="BW97" s="86" t="str">
        <f>_xlfn.XLOOKUP(AT97,'Cleansing - Response'!E:E,'Cleansing - Response'!F:F,)</f>
        <v>Always</v>
      </c>
      <c r="BX97" s="86" t="str">
        <f>_xlfn.XLOOKUP(AU97,'Cleansing - Response'!H:H,'Cleansing - Response'!I:I,)</f>
        <v>Sometimes / When in need</v>
      </c>
      <c r="BY97" s="86" t="str">
        <f>_xlfn.XLOOKUP(AV97,'Cleansing - Response'!K:K,'Cleansing - Response'!L:L,)</f>
        <v>Up to 1 time a day</v>
      </c>
      <c r="BZ97" s="86" t="str">
        <f>_xlfn.XLOOKUP(AW97,'Cleansing - Response'!$N:$N,'Cleansing - Response'!$O:$O,)</f>
        <v>No</v>
      </c>
      <c r="CA97" s="86" t="str">
        <f>_xlfn.XLOOKUP(AX97,'Cleansing - Response'!$N:$N,'Cleansing - Response'!$O:$O,)</f>
        <v>Yes / Sometimes</v>
      </c>
      <c r="CB97" s="86" t="str">
        <f>_xlfn.XLOOKUP(AY97,'Cleansing - Response'!$N:$N,'Cleansing - Response'!$O:$O,)</f>
        <v>Yes / Sometimes</v>
      </c>
      <c r="CC97" s="86" t="str">
        <f>_xlfn.XLOOKUP(AZ97,'Cleansing - Response'!$N:$N,'Cleansing - Response'!$O:$O,)</f>
        <v>Yes / Sometimes</v>
      </c>
      <c r="CD97" s="86" t="str">
        <f>_xlfn.XLOOKUP(BA97,'Cleansing - Response'!$N:$N,'Cleansing - Response'!$O:$O,)</f>
        <v>Yes / Sometimes</v>
      </c>
      <c r="CE97" s="86" t="str">
        <f>_xlfn.XLOOKUP(BB97,'Cleansing - Response'!$N:$N,'Cleansing - Response'!$O:$O,)</f>
        <v>Yes / Sometimes</v>
      </c>
      <c r="CF97" s="87" t="str">
        <f>IF(COUNTIF(Form_Responses18111213[[#This Row],[Answer - B7-1]:[Answer - B7-6]], "Yes / Sometimes") &gt; 4, "More than 4 times","Up to 4 times")</f>
        <v>More than 4 times</v>
      </c>
    </row>
    <row r="98" spans="1:84" ht="13.2" x14ac:dyDescent="0.25">
      <c r="A98" s="82">
        <v>45572.374615833338</v>
      </c>
      <c r="B98" s="83" t="s">
        <v>347</v>
      </c>
      <c r="C98" s="83" t="s">
        <v>348</v>
      </c>
      <c r="D98" s="83">
        <v>86.72</v>
      </c>
      <c r="E98" s="83">
        <v>0.79</v>
      </c>
      <c r="F98" s="83" t="s">
        <v>114</v>
      </c>
      <c r="G98" s="83" t="s">
        <v>76</v>
      </c>
      <c r="H98" s="83" t="s">
        <v>349</v>
      </c>
      <c r="I98" s="83" t="s">
        <v>63</v>
      </c>
      <c r="J98" s="83" t="s">
        <v>64</v>
      </c>
      <c r="K98" s="83" t="s">
        <v>64</v>
      </c>
      <c r="L98" s="83" t="s">
        <v>64</v>
      </c>
      <c r="M98" s="83" t="s">
        <v>84</v>
      </c>
      <c r="N98" s="83" t="s">
        <v>64</v>
      </c>
      <c r="O98" s="83" t="s">
        <v>64</v>
      </c>
      <c r="P98" s="83" t="s">
        <v>64</v>
      </c>
      <c r="Q98" s="83" t="s">
        <v>64</v>
      </c>
      <c r="R98" s="83" t="s">
        <v>64</v>
      </c>
      <c r="S98" s="83" t="s">
        <v>64</v>
      </c>
      <c r="T98" s="83" t="s">
        <v>64</v>
      </c>
      <c r="U98" s="83" t="s">
        <v>78</v>
      </c>
      <c r="V98" s="83" t="s">
        <v>84</v>
      </c>
      <c r="W98" s="83" t="s">
        <v>64</v>
      </c>
      <c r="X98" s="83" t="s">
        <v>64</v>
      </c>
      <c r="Y98" s="83" t="s">
        <v>78</v>
      </c>
      <c r="Z98" s="83" t="s">
        <v>65</v>
      </c>
      <c r="AA98" s="83" t="s">
        <v>65</v>
      </c>
      <c r="AB98" s="83" t="s">
        <v>65</v>
      </c>
      <c r="AC98" s="83" t="s">
        <v>65</v>
      </c>
      <c r="AD98" s="83" t="s">
        <v>65</v>
      </c>
      <c r="AE98" s="83" t="s">
        <v>65</v>
      </c>
      <c r="AF98" s="83" t="s">
        <v>65</v>
      </c>
      <c r="AG98" s="83" t="s">
        <v>65</v>
      </c>
      <c r="AH98" s="83" t="s">
        <v>65</v>
      </c>
      <c r="AI98" s="83" t="s">
        <v>79</v>
      </c>
      <c r="AJ98" s="83" t="s">
        <v>65</v>
      </c>
      <c r="AK98" s="83" t="s">
        <v>65</v>
      </c>
      <c r="AL98" s="83" t="s">
        <v>65</v>
      </c>
      <c r="AM98" s="83" t="s">
        <v>65</v>
      </c>
      <c r="AN98" s="83" t="s">
        <v>65</v>
      </c>
      <c r="AO98" s="83" t="s">
        <v>65</v>
      </c>
      <c r="AP98" s="83" t="s">
        <v>85</v>
      </c>
      <c r="AQ98" s="83" t="s">
        <v>85</v>
      </c>
      <c r="AR98" s="83" t="s">
        <v>73</v>
      </c>
      <c r="AS98" s="83" t="s">
        <v>68</v>
      </c>
      <c r="AT98" s="83" t="s">
        <v>169</v>
      </c>
      <c r="AU98" s="83" t="s">
        <v>70</v>
      </c>
      <c r="AV98" s="83" t="s">
        <v>80</v>
      </c>
      <c r="AW98" s="83" t="s">
        <v>63</v>
      </c>
      <c r="AX98" s="83" t="s">
        <v>63</v>
      </c>
      <c r="AY98" s="83" t="s">
        <v>72</v>
      </c>
      <c r="AZ98" s="83" t="s">
        <v>72</v>
      </c>
      <c r="BA98" s="83" t="s">
        <v>72</v>
      </c>
      <c r="BB98" s="83" t="s">
        <v>72</v>
      </c>
      <c r="BC98" s="83" t="s">
        <v>73</v>
      </c>
      <c r="BD98" s="83"/>
      <c r="BE98" s="83" t="s">
        <v>73</v>
      </c>
      <c r="BF98" s="83"/>
      <c r="BG98" s="87" t="s">
        <v>335</v>
      </c>
      <c r="BH98" s="87" t="s">
        <v>114</v>
      </c>
      <c r="BI98" s="76" t="s">
        <v>1414</v>
      </c>
      <c r="BJ98">
        <f t="shared" si="3"/>
        <v>12</v>
      </c>
      <c r="BK98" s="87">
        <f t="shared" si="4"/>
        <v>63</v>
      </c>
      <c r="BL98" s="87"/>
      <c r="BM98" s="86" t="str">
        <f>_xlfn.XLOOKUP(Form_Responses18111213[[#This Row],[Sekolah School (Cleansed)]],'Quality Check'!$B$11:$B$14,'Quality Check'!$C$11:$C$14,)</f>
        <v>Rural</v>
      </c>
      <c r="BN98" s="86" t="str">
        <f>_xlfn.XLOOKUP(Form_Responses18111213[[#This Row],[Sekolah School (Cleansed)]],'Quality Check'!$B$11:$B$14,'Quality Check'!$D$11:$D$14,)</f>
        <v>Controlled Group (CG)</v>
      </c>
      <c r="BO98" s="87" t="str">
        <f>_xlfn.XLOOKUP(AS98,'Cleansing - Toothpaste Brand'!A:A,'Cleansing - Toothpaste Brand'!B:B,)</f>
        <v>Colgate</v>
      </c>
      <c r="BP98" s="87"/>
      <c r="BQ9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98" s="86" t="str">
        <f>_xlfn.XLOOKUP(AP98,'Cleansing - Response'!E:E,'Cleansing - Response'!F:F,)</f>
        <v>2 days and more</v>
      </c>
      <c r="BS98" s="86"/>
      <c r="BT98" s="86" t="str">
        <f>_xlfn.XLOOKUP(AQ98,'Cleansing - Response'!E:E,'Cleansing - Response'!F:F,)</f>
        <v>2 days and more</v>
      </c>
      <c r="BU98" s="86"/>
      <c r="BV98" s="86" t="str">
        <f t="shared" si="5"/>
        <v>Tidak / No</v>
      </c>
      <c r="BW98" s="86" t="str">
        <f>_xlfn.XLOOKUP(AT98,'Cleansing - Response'!E:E,'Cleansing - Response'!F:F,)</f>
        <v>Rarely / Sometimes</v>
      </c>
      <c r="BX98" s="86" t="str">
        <f>_xlfn.XLOOKUP(AU98,'Cleansing - Response'!H:H,'Cleansing - Response'!I:I,)</f>
        <v>Sometimes / When in need</v>
      </c>
      <c r="BY98" s="86" t="str">
        <f>_xlfn.XLOOKUP(AV98,'Cleansing - Response'!K:K,'Cleansing - Response'!L:L,)</f>
        <v>Up to 1 time a day</v>
      </c>
      <c r="BZ98" s="86" t="str">
        <f>_xlfn.XLOOKUP(AW98,'Cleansing - Response'!$N:$N,'Cleansing - Response'!$O:$O,)</f>
        <v>Yes / Sometimes</v>
      </c>
      <c r="CA98" s="86" t="str">
        <f>_xlfn.XLOOKUP(AX98,'Cleansing - Response'!$N:$N,'Cleansing - Response'!$O:$O,)</f>
        <v>Yes / Sometimes</v>
      </c>
      <c r="CB98" s="86" t="str">
        <f>_xlfn.XLOOKUP(AY98,'Cleansing - Response'!$N:$N,'Cleansing - Response'!$O:$O,)</f>
        <v>Yes / Sometimes</v>
      </c>
      <c r="CC98" s="86" t="str">
        <f>_xlfn.XLOOKUP(AZ98,'Cleansing - Response'!$N:$N,'Cleansing - Response'!$O:$O,)</f>
        <v>Yes / Sometimes</v>
      </c>
      <c r="CD98" s="86" t="str">
        <f>_xlfn.XLOOKUP(BA98,'Cleansing - Response'!$N:$N,'Cleansing - Response'!$O:$O,)</f>
        <v>Yes / Sometimes</v>
      </c>
      <c r="CE98" s="86" t="str">
        <f>_xlfn.XLOOKUP(BB98,'Cleansing - Response'!$N:$N,'Cleansing - Response'!$O:$O,)</f>
        <v>Yes / Sometimes</v>
      </c>
      <c r="CF98" s="87" t="str">
        <f>IF(COUNTIF(Form_Responses18111213[[#This Row],[Answer - B7-1]:[Answer - B7-6]], "Yes / Sometimes") &gt; 4, "More than 4 times","Up to 4 times")</f>
        <v>More than 4 times</v>
      </c>
    </row>
    <row r="99" spans="1:84" ht="13.2" x14ac:dyDescent="0.25">
      <c r="A99" s="82">
        <v>45572.375294675927</v>
      </c>
      <c r="B99" s="83" t="s">
        <v>350</v>
      </c>
      <c r="C99" s="84" t="s">
        <v>351</v>
      </c>
      <c r="D99" s="83">
        <v>100</v>
      </c>
      <c r="E99" s="83">
        <v>0.57999999999999996</v>
      </c>
      <c r="F99" s="83" t="s">
        <v>60</v>
      </c>
      <c r="G99" s="83" t="s">
        <v>76</v>
      </c>
      <c r="H99" s="83" t="s">
        <v>352</v>
      </c>
      <c r="I99" s="83" t="s">
        <v>63</v>
      </c>
      <c r="J99" s="83" t="s">
        <v>64</v>
      </c>
      <c r="K99" s="83" t="s">
        <v>64</v>
      </c>
      <c r="L99" s="83" t="s">
        <v>64</v>
      </c>
      <c r="M99" s="83" t="s">
        <v>84</v>
      </c>
      <c r="N99" s="83" t="s">
        <v>64</v>
      </c>
      <c r="O99" s="83" t="s">
        <v>64</v>
      </c>
      <c r="P99" s="83" t="s">
        <v>64</v>
      </c>
      <c r="Q99" s="83" t="s">
        <v>64</v>
      </c>
      <c r="R99" s="83" t="s">
        <v>64</v>
      </c>
      <c r="S99" s="83" t="s">
        <v>84</v>
      </c>
      <c r="T99" s="83" t="s">
        <v>64</v>
      </c>
      <c r="U99" s="83" t="s">
        <v>64</v>
      </c>
      <c r="V99" s="83" t="s">
        <v>64</v>
      </c>
      <c r="W99" s="83" t="s">
        <v>64</v>
      </c>
      <c r="X99" s="83" t="s">
        <v>64</v>
      </c>
      <c r="Y99" s="83" t="s">
        <v>64</v>
      </c>
      <c r="Z99" s="83" t="s">
        <v>65</v>
      </c>
      <c r="AA99" s="83" t="s">
        <v>65</v>
      </c>
      <c r="AB99" s="83" t="s">
        <v>65</v>
      </c>
      <c r="AC99" s="83" t="s">
        <v>65</v>
      </c>
      <c r="AD99" s="83" t="s">
        <v>65</v>
      </c>
      <c r="AE99" s="83" t="s">
        <v>65</v>
      </c>
      <c r="AF99" s="83" t="s">
        <v>66</v>
      </c>
      <c r="AG99" s="83" t="s">
        <v>65</v>
      </c>
      <c r="AH99" s="83" t="s">
        <v>65</v>
      </c>
      <c r="AI99" s="83" t="s">
        <v>101</v>
      </c>
      <c r="AJ99" s="83" t="s">
        <v>65</v>
      </c>
      <c r="AK99" s="83" t="s">
        <v>65</v>
      </c>
      <c r="AL99" s="83" t="s">
        <v>65</v>
      </c>
      <c r="AM99" s="83" t="s">
        <v>66</v>
      </c>
      <c r="AN99" s="83" t="s">
        <v>66</v>
      </c>
      <c r="AO99" s="83" t="s">
        <v>66</v>
      </c>
      <c r="AP99" s="83" t="s">
        <v>67</v>
      </c>
      <c r="AQ99" s="83" t="s">
        <v>67</v>
      </c>
      <c r="AR99" s="83" t="s">
        <v>63</v>
      </c>
      <c r="AS99" s="83" t="s">
        <v>353</v>
      </c>
      <c r="AT99" s="83" t="s">
        <v>69</v>
      </c>
      <c r="AU99" s="83" t="s">
        <v>93</v>
      </c>
      <c r="AV99" s="83" t="s">
        <v>132</v>
      </c>
      <c r="AW99" s="83" t="s">
        <v>72</v>
      </c>
      <c r="AX99" s="83" t="s">
        <v>72</v>
      </c>
      <c r="AY99" s="83" t="s">
        <v>73</v>
      </c>
      <c r="AZ99" s="83" t="s">
        <v>73</v>
      </c>
      <c r="BA99" s="83" t="s">
        <v>73</v>
      </c>
      <c r="BB99" s="83" t="s">
        <v>73</v>
      </c>
      <c r="BC99" s="83" t="s">
        <v>73</v>
      </c>
      <c r="BD99" s="83"/>
      <c r="BE99" s="83" t="s">
        <v>73</v>
      </c>
      <c r="BF99" s="83"/>
      <c r="BG99" s="87" t="s">
        <v>335</v>
      </c>
      <c r="BH99" s="87" t="s">
        <v>60</v>
      </c>
      <c r="BI99" s="76" t="s">
        <v>1414</v>
      </c>
      <c r="BJ99">
        <f t="shared" si="3"/>
        <v>14</v>
      </c>
      <c r="BK99" s="87">
        <f t="shared" si="4"/>
        <v>60</v>
      </c>
      <c r="BL99" s="87"/>
      <c r="BM99" s="86" t="str">
        <f>_xlfn.XLOOKUP(Form_Responses18111213[[#This Row],[Sekolah School (Cleansed)]],'Quality Check'!$B$11:$B$14,'Quality Check'!$C$11:$C$14,)</f>
        <v>Rural</v>
      </c>
      <c r="BN99" s="86" t="str">
        <f>_xlfn.XLOOKUP(Form_Responses18111213[[#This Row],[Sekolah School (Cleansed)]],'Quality Check'!$B$11:$B$14,'Quality Check'!$D$11:$D$14,)</f>
        <v>Controlled Group (CG)</v>
      </c>
      <c r="BO99" s="87" t="str">
        <f>_xlfn.XLOOKUP(AS99,'Cleansing - Toothpaste Brand'!A:A,'Cleansing - Toothpaste Brand'!B:B,)</f>
        <v>Halagel</v>
      </c>
      <c r="BP99" s="87"/>
      <c r="BQ9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99" s="86" t="str">
        <f>_xlfn.XLOOKUP(AP99,'Cleansing - Response'!E:E,'Cleansing - Response'!F:F,)</f>
        <v>2 days and more</v>
      </c>
      <c r="BS99" s="86"/>
      <c r="BT99" s="86" t="str">
        <f>_xlfn.XLOOKUP(AQ99,'Cleansing - Response'!E:E,'Cleansing - Response'!F:F,)</f>
        <v>2 days and more</v>
      </c>
      <c r="BU99" s="86"/>
      <c r="BV99" s="86" t="str">
        <f t="shared" si="5"/>
        <v>Ya / Yes</v>
      </c>
      <c r="BW99" s="86" t="str">
        <f>_xlfn.XLOOKUP(AT99,'Cleansing - Response'!E:E,'Cleansing - Response'!F:F,)</f>
        <v>Rarely / Sometimes</v>
      </c>
      <c r="BX99" s="86" t="str">
        <f>_xlfn.XLOOKUP(AU99,'Cleansing - Response'!H:H,'Cleansing - Response'!I:I,)</f>
        <v>Not using dental floss</v>
      </c>
      <c r="BY99" s="86" t="str">
        <f>_xlfn.XLOOKUP(AV99,'Cleansing - Response'!K:K,'Cleansing - Response'!L:L,)</f>
        <v>Up to 1 time a day</v>
      </c>
      <c r="BZ99" s="86" t="str">
        <f>_xlfn.XLOOKUP(AW99,'Cleansing - Response'!$N:$N,'Cleansing - Response'!$O:$O,)</f>
        <v>Yes / Sometimes</v>
      </c>
      <c r="CA99" s="86" t="str">
        <f>_xlfn.XLOOKUP(AX99,'Cleansing - Response'!$N:$N,'Cleansing - Response'!$O:$O,)</f>
        <v>Yes / Sometimes</v>
      </c>
      <c r="CB99" s="86" t="str">
        <f>_xlfn.XLOOKUP(AY99,'Cleansing - Response'!$N:$N,'Cleansing - Response'!$O:$O,)</f>
        <v>No</v>
      </c>
      <c r="CC99" s="86" t="str">
        <f>_xlfn.XLOOKUP(AZ99,'Cleansing - Response'!$N:$N,'Cleansing - Response'!$O:$O,)</f>
        <v>No</v>
      </c>
      <c r="CD99" s="86" t="str">
        <f>_xlfn.XLOOKUP(BA99,'Cleansing - Response'!$N:$N,'Cleansing - Response'!$O:$O,)</f>
        <v>No</v>
      </c>
      <c r="CE99" s="86" t="str">
        <f>_xlfn.XLOOKUP(BB99,'Cleansing - Response'!$N:$N,'Cleansing - Response'!$O:$O,)</f>
        <v>No</v>
      </c>
      <c r="CF99" s="87" t="str">
        <f>IF(COUNTIF(Form_Responses18111213[[#This Row],[Answer - B7-1]:[Answer - B7-6]], "Yes / Sometimes") &gt; 4, "More than 4 times","Up to 4 times")</f>
        <v>Up to 4 times</v>
      </c>
    </row>
    <row r="100" spans="1:84" ht="13.2" x14ac:dyDescent="0.25">
      <c r="A100" s="82">
        <v>45572.375980613426</v>
      </c>
      <c r="B100" s="83" t="s">
        <v>354</v>
      </c>
      <c r="C100" s="84" t="s">
        <v>355</v>
      </c>
      <c r="D100" s="83">
        <v>47</v>
      </c>
      <c r="E100" s="83">
        <v>0.25</v>
      </c>
      <c r="F100" s="83" t="s">
        <v>60</v>
      </c>
      <c r="G100" s="83" t="s">
        <v>76</v>
      </c>
      <c r="H100" s="83" t="s">
        <v>330</v>
      </c>
      <c r="I100" s="83" t="s">
        <v>63</v>
      </c>
      <c r="J100" s="83" t="s">
        <v>145</v>
      </c>
      <c r="K100" s="83" t="s">
        <v>84</v>
      </c>
      <c r="L100" s="83" t="s">
        <v>64</v>
      </c>
      <c r="M100" s="83" t="s">
        <v>84</v>
      </c>
      <c r="N100" s="83" t="s">
        <v>84</v>
      </c>
      <c r="O100" s="83" t="s">
        <v>84</v>
      </c>
      <c r="P100" s="83" t="s">
        <v>84</v>
      </c>
      <c r="Q100" s="83" t="s">
        <v>84</v>
      </c>
      <c r="R100" s="83" t="s">
        <v>64</v>
      </c>
      <c r="S100" s="83" t="s">
        <v>64</v>
      </c>
      <c r="T100" s="83" t="s">
        <v>64</v>
      </c>
      <c r="U100" s="83" t="s">
        <v>84</v>
      </c>
      <c r="V100" s="83" t="s">
        <v>64</v>
      </c>
      <c r="W100" s="83" t="s">
        <v>64</v>
      </c>
      <c r="X100" s="83" t="s">
        <v>64</v>
      </c>
      <c r="Y100" s="83" t="s">
        <v>64</v>
      </c>
      <c r="Z100" s="83" t="s">
        <v>65</v>
      </c>
      <c r="AA100" s="83" t="s">
        <v>65</v>
      </c>
      <c r="AB100" s="83" t="s">
        <v>65</v>
      </c>
      <c r="AC100" s="83" t="s">
        <v>65</v>
      </c>
      <c r="AD100" s="83" t="s">
        <v>65</v>
      </c>
      <c r="AE100" s="83" t="s">
        <v>65</v>
      </c>
      <c r="AF100" s="83" t="s">
        <v>65</v>
      </c>
      <c r="AG100" s="83" t="s">
        <v>65</v>
      </c>
      <c r="AH100" s="83" t="s">
        <v>66</v>
      </c>
      <c r="AI100" s="83" t="s">
        <v>101</v>
      </c>
      <c r="AJ100" s="83" t="s">
        <v>65</v>
      </c>
      <c r="AK100" s="83" t="s">
        <v>65</v>
      </c>
      <c r="AL100" s="83" t="s">
        <v>65</v>
      </c>
      <c r="AM100" s="83" t="s">
        <v>65</v>
      </c>
      <c r="AN100" s="83" t="s">
        <v>66</v>
      </c>
      <c r="AO100" s="83" t="s">
        <v>66</v>
      </c>
      <c r="AP100" s="83" t="s">
        <v>85</v>
      </c>
      <c r="AQ100" s="83" t="s">
        <v>85</v>
      </c>
      <c r="AR100" s="83" t="s">
        <v>86</v>
      </c>
      <c r="AS100" s="83" t="s">
        <v>81</v>
      </c>
      <c r="AT100" s="83" t="s">
        <v>87</v>
      </c>
      <c r="AU100" s="83" t="s">
        <v>85</v>
      </c>
      <c r="AV100" s="83" t="s">
        <v>71</v>
      </c>
      <c r="AW100" s="83" t="s">
        <v>72</v>
      </c>
      <c r="AX100" s="83" t="s">
        <v>73</v>
      </c>
      <c r="AY100" s="83" t="s">
        <v>63</v>
      </c>
      <c r="AZ100" s="83" t="s">
        <v>63</v>
      </c>
      <c r="BA100" s="83" t="s">
        <v>72</v>
      </c>
      <c r="BB100" s="83" t="s">
        <v>73</v>
      </c>
      <c r="BC100" s="83" t="s">
        <v>73</v>
      </c>
      <c r="BD100" s="83"/>
      <c r="BE100" s="83" t="s">
        <v>73</v>
      </c>
      <c r="BF100" s="83"/>
      <c r="BG100" s="87" t="s">
        <v>335</v>
      </c>
      <c r="BH100" s="87" t="s">
        <v>60</v>
      </c>
      <c r="BI100" s="76" t="s">
        <v>1414</v>
      </c>
      <c r="BJ100">
        <f t="shared" si="3"/>
        <v>8</v>
      </c>
      <c r="BK100" s="87">
        <f t="shared" si="4"/>
        <v>61</v>
      </c>
      <c r="BL100" s="87"/>
      <c r="BM100" s="86" t="str">
        <f>_xlfn.XLOOKUP(Form_Responses18111213[[#This Row],[Sekolah School (Cleansed)]],'Quality Check'!$B$11:$B$14,'Quality Check'!$C$11:$C$14,)</f>
        <v>Rural</v>
      </c>
      <c r="BN100" s="86" t="str">
        <f>_xlfn.XLOOKUP(Form_Responses18111213[[#This Row],[Sekolah School (Cleansed)]],'Quality Check'!$B$11:$B$14,'Quality Check'!$D$11:$D$14,)</f>
        <v>Controlled Group (CG)</v>
      </c>
      <c r="BO100" s="87" t="str">
        <f>_xlfn.XLOOKUP(AS100,'Cleansing - Toothpaste Brand'!A:A,'Cleansing - Toothpaste Brand'!B:B,)</f>
        <v>Colgate</v>
      </c>
      <c r="BP100" s="87"/>
      <c r="BQ10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00" s="86" t="str">
        <f>_xlfn.XLOOKUP(AP100,'Cleansing - Response'!E:E,'Cleansing - Response'!F:F,)</f>
        <v>2 days and more</v>
      </c>
      <c r="BS100" s="86"/>
      <c r="BT100" s="86" t="str">
        <f>_xlfn.XLOOKUP(AQ100,'Cleansing - Response'!E:E,'Cleansing - Response'!F:F,)</f>
        <v>2 days and more</v>
      </c>
      <c r="BU100" s="86"/>
      <c r="BV100" s="86" t="str">
        <f t="shared" si="5"/>
        <v>Ya / Yes</v>
      </c>
      <c r="BW100" s="86" t="str">
        <f>_xlfn.XLOOKUP(AT100,'Cleansing - Response'!E:E,'Cleansing - Response'!F:F,)</f>
        <v>Always</v>
      </c>
      <c r="BX100" s="86" t="str">
        <f>_xlfn.XLOOKUP(AU100,'Cleansing - Response'!H:H,'Cleansing - Response'!I:I,)</f>
        <v>Using dental floss at least once</v>
      </c>
      <c r="BY100" s="86" t="str">
        <f>_xlfn.XLOOKUP(AV100,'Cleansing - Response'!K:K,'Cleansing - Response'!L:L,)</f>
        <v>Up to 1 time a day</v>
      </c>
      <c r="BZ100" s="86" t="str">
        <f>_xlfn.XLOOKUP(AW100,'Cleansing - Response'!$N:$N,'Cleansing - Response'!$O:$O,)</f>
        <v>Yes / Sometimes</v>
      </c>
      <c r="CA100" s="86" t="str">
        <f>_xlfn.XLOOKUP(AX100,'Cleansing - Response'!$N:$N,'Cleansing - Response'!$O:$O,)</f>
        <v>No</v>
      </c>
      <c r="CB100" s="86" t="str">
        <f>_xlfn.XLOOKUP(AY100,'Cleansing - Response'!$N:$N,'Cleansing - Response'!$O:$O,)</f>
        <v>Yes / Sometimes</v>
      </c>
      <c r="CC100" s="86" t="str">
        <f>_xlfn.XLOOKUP(AZ100,'Cleansing - Response'!$N:$N,'Cleansing - Response'!$O:$O,)</f>
        <v>Yes / Sometimes</v>
      </c>
      <c r="CD100" s="86" t="str">
        <f>_xlfn.XLOOKUP(BA100,'Cleansing - Response'!$N:$N,'Cleansing - Response'!$O:$O,)</f>
        <v>Yes / Sometimes</v>
      </c>
      <c r="CE100" s="86" t="str">
        <f>_xlfn.XLOOKUP(BB100,'Cleansing - Response'!$N:$N,'Cleansing - Response'!$O:$O,)</f>
        <v>No</v>
      </c>
      <c r="CF100" s="87" t="str">
        <f>IF(COUNTIF(Form_Responses18111213[[#This Row],[Answer - B7-1]:[Answer - B7-6]], "Yes / Sometimes") &gt; 4, "More than 4 times","Up to 4 times")</f>
        <v>Up to 4 times</v>
      </c>
    </row>
    <row r="101" spans="1:84" ht="13.2" x14ac:dyDescent="0.25">
      <c r="A101" s="82">
        <v>45572.376368773148</v>
      </c>
      <c r="B101" s="83" t="s">
        <v>356</v>
      </c>
      <c r="C101" s="84" t="s">
        <v>357</v>
      </c>
      <c r="D101" s="83">
        <v>100</v>
      </c>
      <c r="E101" s="83">
        <v>1</v>
      </c>
      <c r="F101" s="83" t="s">
        <v>60</v>
      </c>
      <c r="G101" s="83" t="s">
        <v>76</v>
      </c>
      <c r="H101" s="83" t="s">
        <v>358</v>
      </c>
      <c r="I101" s="83" t="s">
        <v>63</v>
      </c>
      <c r="J101" s="83" t="s">
        <v>64</v>
      </c>
      <c r="K101" s="83" t="s">
        <v>84</v>
      </c>
      <c r="L101" s="83" t="s">
        <v>145</v>
      </c>
      <c r="M101" s="83" t="s">
        <v>78</v>
      </c>
      <c r="N101" s="83" t="s">
        <v>64</v>
      </c>
      <c r="O101" s="83" t="s">
        <v>84</v>
      </c>
      <c r="P101" s="83" t="s">
        <v>78</v>
      </c>
      <c r="Q101" s="83" t="s">
        <v>64</v>
      </c>
      <c r="R101" s="83" t="s">
        <v>64</v>
      </c>
      <c r="S101" s="83" t="s">
        <v>84</v>
      </c>
      <c r="T101" s="83" t="s">
        <v>64</v>
      </c>
      <c r="U101" s="83" t="s">
        <v>84</v>
      </c>
      <c r="V101" s="83" t="s">
        <v>64</v>
      </c>
      <c r="W101" s="83" t="s">
        <v>64</v>
      </c>
      <c r="X101" s="83" t="s">
        <v>64</v>
      </c>
      <c r="Y101" s="83" t="s">
        <v>64</v>
      </c>
      <c r="Z101" s="83" t="s">
        <v>65</v>
      </c>
      <c r="AA101" s="83" t="s">
        <v>65</v>
      </c>
      <c r="AB101" s="83" t="s">
        <v>65</v>
      </c>
      <c r="AC101" s="83" t="s">
        <v>65</v>
      </c>
      <c r="AD101" s="83" t="s">
        <v>65</v>
      </c>
      <c r="AE101" s="83" t="s">
        <v>65</v>
      </c>
      <c r="AF101" s="83" t="s">
        <v>66</v>
      </c>
      <c r="AG101" s="83" t="s">
        <v>66</v>
      </c>
      <c r="AH101" s="83" t="s">
        <v>65</v>
      </c>
      <c r="AI101" s="83" t="s">
        <v>79</v>
      </c>
      <c r="AJ101" s="83" t="s">
        <v>65</v>
      </c>
      <c r="AK101" s="83" t="s">
        <v>65</v>
      </c>
      <c r="AL101" s="83" t="s">
        <v>65</v>
      </c>
      <c r="AM101" s="83" t="s">
        <v>66</v>
      </c>
      <c r="AN101" s="83" t="s">
        <v>66</v>
      </c>
      <c r="AO101" s="83" t="s">
        <v>66</v>
      </c>
      <c r="AP101" s="83" t="s">
        <v>67</v>
      </c>
      <c r="AQ101" s="83" t="s">
        <v>67</v>
      </c>
      <c r="AR101" s="83" t="s">
        <v>63</v>
      </c>
      <c r="AS101" s="83" t="s">
        <v>207</v>
      </c>
      <c r="AT101" s="83" t="s">
        <v>87</v>
      </c>
      <c r="AU101" s="83" t="s">
        <v>70</v>
      </c>
      <c r="AV101" s="83" t="s">
        <v>71</v>
      </c>
      <c r="AW101" s="83" t="s">
        <v>73</v>
      </c>
      <c r="AX101" s="83" t="s">
        <v>72</v>
      </c>
      <c r="AY101" s="83" t="s">
        <v>73</v>
      </c>
      <c r="AZ101" s="83" t="s">
        <v>72</v>
      </c>
      <c r="BA101" s="83" t="s">
        <v>73</v>
      </c>
      <c r="BB101" s="83" t="s">
        <v>73</v>
      </c>
      <c r="BC101" s="83" t="s">
        <v>73</v>
      </c>
      <c r="BD101" s="83"/>
      <c r="BE101" s="83" t="s">
        <v>73</v>
      </c>
      <c r="BF101" s="83"/>
      <c r="BG101" s="87" t="s">
        <v>335</v>
      </c>
      <c r="BH101" s="87" t="s">
        <v>60</v>
      </c>
      <c r="BI101" s="76" t="s">
        <v>1414</v>
      </c>
      <c r="BJ101">
        <f t="shared" si="3"/>
        <v>10</v>
      </c>
      <c r="BK101" s="87">
        <f t="shared" si="4"/>
        <v>58</v>
      </c>
      <c r="BL101" s="87"/>
      <c r="BM101" s="86" t="str">
        <f>_xlfn.XLOOKUP(Form_Responses18111213[[#This Row],[Sekolah School (Cleansed)]],'Quality Check'!$B$11:$B$14,'Quality Check'!$C$11:$C$14,)</f>
        <v>Rural</v>
      </c>
      <c r="BN101" s="86" t="str">
        <f>_xlfn.XLOOKUP(Form_Responses18111213[[#This Row],[Sekolah School (Cleansed)]],'Quality Check'!$B$11:$B$14,'Quality Check'!$D$11:$D$14,)</f>
        <v>Controlled Group (CG)</v>
      </c>
      <c r="BO101" s="87" t="str">
        <f>_xlfn.XLOOKUP(AS101,'Cleansing - Toothpaste Brand'!A:A,'Cleansing - Toothpaste Brand'!B:B,)</f>
        <v>Fresh and White</v>
      </c>
      <c r="BP101" s="87"/>
      <c r="BQ10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01" s="86" t="str">
        <f>_xlfn.XLOOKUP(AP101,'Cleansing - Response'!E:E,'Cleansing - Response'!F:F,)</f>
        <v>2 days and more</v>
      </c>
      <c r="BS101" s="86"/>
      <c r="BT101" s="86" t="str">
        <f>_xlfn.XLOOKUP(AQ101,'Cleansing - Response'!E:E,'Cleansing - Response'!F:F,)</f>
        <v>2 days and more</v>
      </c>
      <c r="BU101" s="86"/>
      <c r="BV101" s="86" t="str">
        <f t="shared" si="5"/>
        <v>Ya / Yes</v>
      </c>
      <c r="BW101" s="86" t="str">
        <f>_xlfn.XLOOKUP(AT101,'Cleansing - Response'!E:E,'Cleansing - Response'!F:F,)</f>
        <v>Always</v>
      </c>
      <c r="BX101" s="86" t="str">
        <f>_xlfn.XLOOKUP(AU101,'Cleansing - Response'!H:H,'Cleansing - Response'!I:I,)</f>
        <v>Sometimes / When in need</v>
      </c>
      <c r="BY101" s="86" t="str">
        <f>_xlfn.XLOOKUP(AV101,'Cleansing - Response'!K:K,'Cleansing - Response'!L:L,)</f>
        <v>Up to 1 time a day</v>
      </c>
      <c r="BZ101" s="86" t="str">
        <f>_xlfn.XLOOKUP(AW101,'Cleansing - Response'!$N:$N,'Cleansing - Response'!$O:$O,)</f>
        <v>No</v>
      </c>
      <c r="CA101" s="86" t="str">
        <f>_xlfn.XLOOKUP(AX101,'Cleansing - Response'!$N:$N,'Cleansing - Response'!$O:$O,)</f>
        <v>Yes / Sometimes</v>
      </c>
      <c r="CB101" s="86" t="str">
        <f>_xlfn.XLOOKUP(AY101,'Cleansing - Response'!$N:$N,'Cleansing - Response'!$O:$O,)</f>
        <v>No</v>
      </c>
      <c r="CC101" s="86" t="str">
        <f>_xlfn.XLOOKUP(AZ101,'Cleansing - Response'!$N:$N,'Cleansing - Response'!$O:$O,)</f>
        <v>Yes / Sometimes</v>
      </c>
      <c r="CD101" s="86" t="str">
        <f>_xlfn.XLOOKUP(BA101,'Cleansing - Response'!$N:$N,'Cleansing - Response'!$O:$O,)</f>
        <v>No</v>
      </c>
      <c r="CE101" s="86" t="str">
        <f>_xlfn.XLOOKUP(BB101,'Cleansing - Response'!$N:$N,'Cleansing - Response'!$O:$O,)</f>
        <v>No</v>
      </c>
      <c r="CF101" s="87" t="str">
        <f>IF(COUNTIF(Form_Responses18111213[[#This Row],[Answer - B7-1]:[Answer - B7-6]], "Yes / Sometimes") &gt; 4, "More than 4 times","Up to 4 times")</f>
        <v>Up to 4 times</v>
      </c>
    </row>
    <row r="102" spans="1:84" ht="13.2" x14ac:dyDescent="0.25">
      <c r="A102" s="82">
        <v>45572.378826875</v>
      </c>
      <c r="B102" s="83" t="s">
        <v>359</v>
      </c>
      <c r="C102" s="84" t="s">
        <v>360</v>
      </c>
      <c r="D102" s="83">
        <v>100</v>
      </c>
      <c r="E102" s="83">
        <v>0.76</v>
      </c>
      <c r="F102" s="83" t="s">
        <v>60</v>
      </c>
      <c r="G102" s="83" t="s">
        <v>76</v>
      </c>
      <c r="H102" s="83" t="s">
        <v>330</v>
      </c>
      <c r="I102" s="83" t="s">
        <v>63</v>
      </c>
      <c r="J102" s="83" t="s">
        <v>64</v>
      </c>
      <c r="K102" s="83" t="s">
        <v>84</v>
      </c>
      <c r="L102" s="83" t="s">
        <v>64</v>
      </c>
      <c r="M102" s="83" t="s">
        <v>78</v>
      </c>
      <c r="N102" s="83" t="s">
        <v>64</v>
      </c>
      <c r="O102" s="83" t="s">
        <v>64</v>
      </c>
      <c r="P102" s="83" t="s">
        <v>84</v>
      </c>
      <c r="Q102" s="83" t="s">
        <v>64</v>
      </c>
      <c r="R102" s="83" t="s">
        <v>64</v>
      </c>
      <c r="S102" s="83" t="s">
        <v>64</v>
      </c>
      <c r="T102" s="83" t="s">
        <v>64</v>
      </c>
      <c r="U102" s="83" t="s">
        <v>64</v>
      </c>
      <c r="V102" s="83" t="s">
        <v>64</v>
      </c>
      <c r="W102" s="83" t="s">
        <v>84</v>
      </c>
      <c r="X102" s="83" t="s">
        <v>78</v>
      </c>
      <c r="Y102" s="83" t="s">
        <v>64</v>
      </c>
      <c r="Z102" s="83" t="s">
        <v>65</v>
      </c>
      <c r="AA102" s="83" t="s">
        <v>65</v>
      </c>
      <c r="AB102" s="83" t="s">
        <v>79</v>
      </c>
      <c r="AC102" s="83" t="s">
        <v>65</v>
      </c>
      <c r="AD102" s="83" t="s">
        <v>66</v>
      </c>
      <c r="AE102" s="83" t="s">
        <v>65</v>
      </c>
      <c r="AF102" s="83" t="s">
        <v>65</v>
      </c>
      <c r="AG102" s="83" t="s">
        <v>65</v>
      </c>
      <c r="AH102" s="83" t="s">
        <v>66</v>
      </c>
      <c r="AI102" s="83" t="s">
        <v>79</v>
      </c>
      <c r="AJ102" s="83" t="s">
        <v>65</v>
      </c>
      <c r="AK102" s="83" t="s">
        <v>65</v>
      </c>
      <c r="AL102" s="83" t="s">
        <v>65</v>
      </c>
      <c r="AM102" s="83" t="s">
        <v>66</v>
      </c>
      <c r="AN102" s="83" t="s">
        <v>79</v>
      </c>
      <c r="AO102" s="83" t="s">
        <v>79</v>
      </c>
      <c r="AP102" s="83" t="s">
        <v>67</v>
      </c>
      <c r="AQ102" s="83" t="s">
        <v>67</v>
      </c>
      <c r="AR102" s="83" t="s">
        <v>63</v>
      </c>
      <c r="AS102" s="83" t="s">
        <v>353</v>
      </c>
      <c r="AT102" s="83" t="s">
        <v>69</v>
      </c>
      <c r="AU102" s="83" t="s">
        <v>93</v>
      </c>
      <c r="AV102" s="83" t="s">
        <v>71</v>
      </c>
      <c r="AW102" s="83" t="s">
        <v>63</v>
      </c>
      <c r="AX102" s="83" t="s">
        <v>63</v>
      </c>
      <c r="AY102" s="83" t="s">
        <v>63</v>
      </c>
      <c r="AZ102" s="83" t="s">
        <v>72</v>
      </c>
      <c r="BA102" s="83" t="s">
        <v>63</v>
      </c>
      <c r="BB102" s="83" t="s">
        <v>72</v>
      </c>
      <c r="BC102" s="83" t="s">
        <v>73</v>
      </c>
      <c r="BD102" s="83"/>
      <c r="BE102" s="83" t="s">
        <v>73</v>
      </c>
      <c r="BF102" s="83"/>
      <c r="BG102" s="87" t="s">
        <v>335</v>
      </c>
      <c r="BH102" s="87" t="s">
        <v>60</v>
      </c>
      <c r="BI102" s="76" t="s">
        <v>1414</v>
      </c>
      <c r="BJ102">
        <f t="shared" si="3"/>
        <v>12</v>
      </c>
      <c r="BK102" s="87">
        <f t="shared" si="4"/>
        <v>54</v>
      </c>
      <c r="BL102" s="87"/>
      <c r="BM102" s="86" t="str">
        <f>_xlfn.XLOOKUP(Form_Responses18111213[[#This Row],[Sekolah School (Cleansed)]],'Quality Check'!$B$11:$B$14,'Quality Check'!$C$11:$C$14,)</f>
        <v>Rural</v>
      </c>
      <c r="BN102" s="86" t="str">
        <f>_xlfn.XLOOKUP(Form_Responses18111213[[#This Row],[Sekolah School (Cleansed)]],'Quality Check'!$B$11:$B$14,'Quality Check'!$D$11:$D$14,)</f>
        <v>Controlled Group (CG)</v>
      </c>
      <c r="BO102" s="87" t="str">
        <f>_xlfn.XLOOKUP(AS102,'Cleansing - Toothpaste Brand'!A:A,'Cleansing - Toothpaste Brand'!B:B,)</f>
        <v>Halagel</v>
      </c>
      <c r="BP102" s="87"/>
      <c r="BQ10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102" s="86" t="str">
        <f>_xlfn.XLOOKUP(AP102,'Cleansing - Response'!E:E,'Cleansing - Response'!F:F,)</f>
        <v>2 days and more</v>
      </c>
      <c r="BS102" s="86"/>
      <c r="BT102" s="86" t="str">
        <f>_xlfn.XLOOKUP(AQ102,'Cleansing - Response'!E:E,'Cleansing - Response'!F:F,)</f>
        <v>2 days and more</v>
      </c>
      <c r="BU102" s="86"/>
      <c r="BV102" s="86" t="str">
        <f t="shared" si="5"/>
        <v>Ya / Yes</v>
      </c>
      <c r="BW102" s="86" t="str">
        <f>_xlfn.XLOOKUP(AT102,'Cleansing - Response'!E:E,'Cleansing - Response'!F:F,)</f>
        <v>Rarely / Sometimes</v>
      </c>
      <c r="BX102" s="86" t="str">
        <f>_xlfn.XLOOKUP(AU102,'Cleansing - Response'!H:H,'Cleansing - Response'!I:I,)</f>
        <v>Not using dental floss</v>
      </c>
      <c r="BY102" s="86" t="str">
        <f>_xlfn.XLOOKUP(AV102,'Cleansing - Response'!K:K,'Cleansing - Response'!L:L,)</f>
        <v>Up to 1 time a day</v>
      </c>
      <c r="BZ102" s="86" t="str">
        <f>_xlfn.XLOOKUP(AW102,'Cleansing - Response'!$N:$N,'Cleansing - Response'!$O:$O,)</f>
        <v>Yes / Sometimes</v>
      </c>
      <c r="CA102" s="86" t="str">
        <f>_xlfn.XLOOKUP(AX102,'Cleansing - Response'!$N:$N,'Cleansing - Response'!$O:$O,)</f>
        <v>Yes / Sometimes</v>
      </c>
      <c r="CB102" s="86" t="str">
        <f>_xlfn.XLOOKUP(AY102,'Cleansing - Response'!$N:$N,'Cleansing - Response'!$O:$O,)</f>
        <v>Yes / Sometimes</v>
      </c>
      <c r="CC102" s="86" t="str">
        <f>_xlfn.XLOOKUP(AZ102,'Cleansing - Response'!$N:$N,'Cleansing - Response'!$O:$O,)</f>
        <v>Yes / Sometimes</v>
      </c>
      <c r="CD102" s="86" t="str">
        <f>_xlfn.XLOOKUP(BA102,'Cleansing - Response'!$N:$N,'Cleansing - Response'!$O:$O,)</f>
        <v>Yes / Sometimes</v>
      </c>
      <c r="CE102" s="86" t="str">
        <f>_xlfn.XLOOKUP(BB102,'Cleansing - Response'!$N:$N,'Cleansing - Response'!$O:$O,)</f>
        <v>Yes / Sometimes</v>
      </c>
      <c r="CF102" s="87" t="str">
        <f>IF(COUNTIF(Form_Responses18111213[[#This Row],[Answer - B7-1]:[Answer - B7-6]], "Yes / Sometimes") &gt; 4, "More than 4 times","Up to 4 times")</f>
        <v>More than 4 times</v>
      </c>
    </row>
    <row r="103" spans="1:84" ht="13.2" x14ac:dyDescent="0.25">
      <c r="A103" s="82">
        <v>45572.380488587965</v>
      </c>
      <c r="B103" s="83" t="s">
        <v>361</v>
      </c>
      <c r="C103" s="84" t="s">
        <v>362</v>
      </c>
      <c r="D103" s="83">
        <v>41.07</v>
      </c>
      <c r="E103" s="83">
        <v>0.08</v>
      </c>
      <c r="F103" s="83" t="s">
        <v>60</v>
      </c>
      <c r="G103" s="83" t="s">
        <v>76</v>
      </c>
      <c r="H103" s="83" t="s">
        <v>330</v>
      </c>
      <c r="I103" s="83" t="s">
        <v>63</v>
      </c>
      <c r="J103" s="83" t="s">
        <v>145</v>
      </c>
      <c r="K103" s="83" t="s">
        <v>84</v>
      </c>
      <c r="L103" s="83" t="s">
        <v>64</v>
      </c>
      <c r="M103" s="83" t="s">
        <v>84</v>
      </c>
      <c r="N103" s="83" t="s">
        <v>64</v>
      </c>
      <c r="O103" s="83" t="s">
        <v>64</v>
      </c>
      <c r="P103" s="83" t="s">
        <v>84</v>
      </c>
      <c r="Q103" s="83" t="s">
        <v>84</v>
      </c>
      <c r="R103" s="83" t="s">
        <v>64</v>
      </c>
      <c r="S103" s="83" t="s">
        <v>64</v>
      </c>
      <c r="T103" s="83" t="s">
        <v>64</v>
      </c>
      <c r="U103" s="83" t="s">
        <v>64</v>
      </c>
      <c r="V103" s="83" t="s">
        <v>64</v>
      </c>
      <c r="W103" s="83" t="s">
        <v>64</v>
      </c>
      <c r="X103" s="83" t="s">
        <v>64</v>
      </c>
      <c r="Y103" s="83" t="s">
        <v>64</v>
      </c>
      <c r="Z103" s="83" t="s">
        <v>65</v>
      </c>
      <c r="AA103" s="83" t="s">
        <v>65</v>
      </c>
      <c r="AB103" s="83" t="s">
        <v>65</v>
      </c>
      <c r="AC103" s="83" t="s">
        <v>65</v>
      </c>
      <c r="AD103" s="83" t="s">
        <v>65</v>
      </c>
      <c r="AE103" s="83" t="s">
        <v>65</v>
      </c>
      <c r="AF103" s="83" t="s">
        <v>65</v>
      </c>
      <c r="AG103" s="83" t="s">
        <v>65</v>
      </c>
      <c r="AH103" s="83" t="s">
        <v>65</v>
      </c>
      <c r="AI103" s="83" t="s">
        <v>101</v>
      </c>
      <c r="AJ103" s="83" t="s">
        <v>65</v>
      </c>
      <c r="AK103" s="83" t="s">
        <v>79</v>
      </c>
      <c r="AL103" s="83" t="s">
        <v>65</v>
      </c>
      <c r="AM103" s="83" t="s">
        <v>65</v>
      </c>
      <c r="AN103" s="83" t="s">
        <v>65</v>
      </c>
      <c r="AO103" s="83" t="s">
        <v>65</v>
      </c>
      <c r="AP103" s="83" t="s">
        <v>85</v>
      </c>
      <c r="AQ103" s="83" t="s">
        <v>85</v>
      </c>
      <c r="AR103" s="83" t="s">
        <v>73</v>
      </c>
      <c r="AS103" s="83" t="s">
        <v>68</v>
      </c>
      <c r="AT103" s="83" t="s">
        <v>87</v>
      </c>
      <c r="AU103" s="83" t="s">
        <v>70</v>
      </c>
      <c r="AV103" s="83" t="s">
        <v>132</v>
      </c>
      <c r="AW103" s="83" t="s">
        <v>73</v>
      </c>
      <c r="AX103" s="83" t="s">
        <v>63</v>
      </c>
      <c r="AY103" s="83" t="s">
        <v>73</v>
      </c>
      <c r="AZ103" s="83" t="s">
        <v>73</v>
      </c>
      <c r="BA103" s="83" t="s">
        <v>73</v>
      </c>
      <c r="BB103" s="83" t="s">
        <v>73</v>
      </c>
      <c r="BC103" s="83" t="s">
        <v>73</v>
      </c>
      <c r="BD103" s="83"/>
      <c r="BE103" s="83" t="s">
        <v>73</v>
      </c>
      <c r="BF103" s="83"/>
      <c r="BG103" s="87" t="s">
        <v>335</v>
      </c>
      <c r="BH103" s="87" t="s">
        <v>60</v>
      </c>
      <c r="BI103" s="76" t="s">
        <v>1414</v>
      </c>
      <c r="BJ103">
        <f t="shared" si="3"/>
        <v>11</v>
      </c>
      <c r="BK103" s="87">
        <f t="shared" si="4"/>
        <v>62</v>
      </c>
      <c r="BL103" s="87"/>
      <c r="BM103" s="86" t="str">
        <f>_xlfn.XLOOKUP(Form_Responses18111213[[#This Row],[Sekolah School (Cleansed)]],'Quality Check'!$B$11:$B$14,'Quality Check'!$C$11:$C$14,)</f>
        <v>Rural</v>
      </c>
      <c r="BN103" s="86" t="str">
        <f>_xlfn.XLOOKUP(Form_Responses18111213[[#This Row],[Sekolah School (Cleansed)]],'Quality Check'!$B$11:$B$14,'Quality Check'!$D$11:$D$14,)</f>
        <v>Controlled Group (CG)</v>
      </c>
      <c r="BO103" s="87" t="str">
        <f>_xlfn.XLOOKUP(AS103,'Cleansing - Toothpaste Brand'!A:A,'Cleansing - Toothpaste Brand'!B:B,)</f>
        <v>Colgate</v>
      </c>
      <c r="BP103" s="87"/>
      <c r="BQ10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03" s="86" t="str">
        <f>_xlfn.XLOOKUP(AP103,'Cleansing - Response'!E:E,'Cleansing - Response'!F:F,)</f>
        <v>2 days and more</v>
      </c>
      <c r="BS103" s="86"/>
      <c r="BT103" s="86" t="str">
        <f>_xlfn.XLOOKUP(AQ103,'Cleansing - Response'!E:E,'Cleansing - Response'!F:F,)</f>
        <v>2 days and more</v>
      </c>
      <c r="BU103" s="86"/>
      <c r="BV103" s="86" t="str">
        <f t="shared" si="5"/>
        <v>Tidak / No</v>
      </c>
      <c r="BW103" s="86" t="str">
        <f>_xlfn.XLOOKUP(AT103,'Cleansing - Response'!E:E,'Cleansing - Response'!F:F,)</f>
        <v>Always</v>
      </c>
      <c r="BX103" s="86" t="str">
        <f>_xlfn.XLOOKUP(AU103,'Cleansing - Response'!H:H,'Cleansing - Response'!I:I,)</f>
        <v>Sometimes / When in need</v>
      </c>
      <c r="BY103" s="86" t="str">
        <f>_xlfn.XLOOKUP(AV103,'Cleansing - Response'!K:K,'Cleansing - Response'!L:L,)</f>
        <v>Up to 1 time a day</v>
      </c>
      <c r="BZ103" s="86" t="str">
        <f>_xlfn.XLOOKUP(AW103,'Cleansing - Response'!$N:$N,'Cleansing - Response'!$O:$O,)</f>
        <v>No</v>
      </c>
      <c r="CA103" s="86" t="str">
        <f>_xlfn.XLOOKUP(AX103,'Cleansing - Response'!$N:$N,'Cleansing - Response'!$O:$O,)</f>
        <v>Yes / Sometimes</v>
      </c>
      <c r="CB103" s="86" t="str">
        <f>_xlfn.XLOOKUP(AY103,'Cleansing - Response'!$N:$N,'Cleansing - Response'!$O:$O,)</f>
        <v>No</v>
      </c>
      <c r="CC103" s="86" t="str">
        <f>_xlfn.XLOOKUP(AZ103,'Cleansing - Response'!$N:$N,'Cleansing - Response'!$O:$O,)</f>
        <v>No</v>
      </c>
      <c r="CD103" s="86" t="str">
        <f>_xlfn.XLOOKUP(BA103,'Cleansing - Response'!$N:$N,'Cleansing - Response'!$O:$O,)</f>
        <v>No</v>
      </c>
      <c r="CE103" s="86" t="str">
        <f>_xlfn.XLOOKUP(BB103,'Cleansing - Response'!$N:$N,'Cleansing - Response'!$O:$O,)</f>
        <v>No</v>
      </c>
      <c r="CF103" s="87" t="str">
        <f>IF(COUNTIF(Form_Responses18111213[[#This Row],[Answer - B7-1]:[Answer - B7-6]], "Yes / Sometimes") &gt; 4, "More than 4 times","Up to 4 times")</f>
        <v>Up to 4 times</v>
      </c>
    </row>
    <row r="104" spans="1:84" ht="13.2" x14ac:dyDescent="0.25">
      <c r="A104" s="82">
        <v>45572.382133321764</v>
      </c>
      <c r="B104" s="83" t="s">
        <v>363</v>
      </c>
      <c r="C104" s="84" t="s">
        <v>364</v>
      </c>
      <c r="D104" s="83">
        <v>85.71</v>
      </c>
      <c r="E104" s="83">
        <v>0.75</v>
      </c>
      <c r="F104" s="83" t="s">
        <v>60</v>
      </c>
      <c r="G104" s="83" t="s">
        <v>76</v>
      </c>
      <c r="H104" s="83" t="s">
        <v>365</v>
      </c>
      <c r="I104" s="83" t="s">
        <v>63</v>
      </c>
      <c r="J104" s="83" t="s">
        <v>64</v>
      </c>
      <c r="K104" s="83" t="s">
        <v>64</v>
      </c>
      <c r="L104" s="83" t="s">
        <v>145</v>
      </c>
      <c r="M104" s="83" t="s">
        <v>84</v>
      </c>
      <c r="N104" s="83" t="s">
        <v>64</v>
      </c>
      <c r="O104" s="83" t="s">
        <v>84</v>
      </c>
      <c r="P104" s="83" t="s">
        <v>64</v>
      </c>
      <c r="Q104" s="83" t="s">
        <v>78</v>
      </c>
      <c r="R104" s="83" t="s">
        <v>64</v>
      </c>
      <c r="S104" s="83" t="s">
        <v>64</v>
      </c>
      <c r="T104" s="83" t="s">
        <v>64</v>
      </c>
      <c r="U104" s="83" t="s">
        <v>84</v>
      </c>
      <c r="V104" s="83" t="s">
        <v>64</v>
      </c>
      <c r="W104" s="83" t="s">
        <v>78</v>
      </c>
      <c r="X104" s="83" t="s">
        <v>64</v>
      </c>
      <c r="Y104" s="83" t="s">
        <v>64</v>
      </c>
      <c r="Z104" s="83" t="s">
        <v>66</v>
      </c>
      <c r="AA104" s="83" t="s">
        <v>66</v>
      </c>
      <c r="AB104" s="83" t="s">
        <v>66</v>
      </c>
      <c r="AC104" s="83" t="s">
        <v>65</v>
      </c>
      <c r="AD104" s="83" t="s">
        <v>66</v>
      </c>
      <c r="AE104" s="83" t="s">
        <v>66</v>
      </c>
      <c r="AF104" s="83" t="s">
        <v>66</v>
      </c>
      <c r="AG104" s="83" t="s">
        <v>66</v>
      </c>
      <c r="AH104" s="83" t="s">
        <v>66</v>
      </c>
      <c r="AI104" s="83" t="s">
        <v>79</v>
      </c>
      <c r="AJ104" s="83" t="s">
        <v>66</v>
      </c>
      <c r="AK104" s="83" t="s">
        <v>66</v>
      </c>
      <c r="AL104" s="83" t="s">
        <v>66</v>
      </c>
      <c r="AM104" s="83" t="s">
        <v>66</v>
      </c>
      <c r="AN104" s="83" t="s">
        <v>65</v>
      </c>
      <c r="AO104" s="83" t="s">
        <v>66</v>
      </c>
      <c r="AP104" s="83" t="s">
        <v>85</v>
      </c>
      <c r="AQ104" s="83" t="s">
        <v>85</v>
      </c>
      <c r="AR104" s="83" t="s">
        <v>63</v>
      </c>
      <c r="AS104" s="83" t="s">
        <v>366</v>
      </c>
      <c r="AT104" s="83" t="s">
        <v>69</v>
      </c>
      <c r="AU104" s="83" t="s">
        <v>67</v>
      </c>
      <c r="AV104" s="83" t="s">
        <v>132</v>
      </c>
      <c r="AW104" s="83" t="s">
        <v>63</v>
      </c>
      <c r="AX104" s="83" t="s">
        <v>72</v>
      </c>
      <c r="AY104" s="83" t="s">
        <v>63</v>
      </c>
      <c r="AZ104" s="83" t="s">
        <v>63</v>
      </c>
      <c r="BA104" s="83" t="s">
        <v>63</v>
      </c>
      <c r="BB104" s="83" t="s">
        <v>63</v>
      </c>
      <c r="BC104" s="83" t="s">
        <v>73</v>
      </c>
      <c r="BD104" s="83"/>
      <c r="BE104" s="83" t="s">
        <v>73</v>
      </c>
      <c r="BF104" s="83"/>
      <c r="BG104" s="87" t="s">
        <v>335</v>
      </c>
      <c r="BH104" s="87" t="s">
        <v>60</v>
      </c>
      <c r="BI104" s="76" t="s">
        <v>1414</v>
      </c>
      <c r="BJ104">
        <f t="shared" si="3"/>
        <v>10</v>
      </c>
      <c r="BK104" s="87">
        <f t="shared" si="4"/>
        <v>50</v>
      </c>
      <c r="BL104" s="87"/>
      <c r="BM104" s="86" t="str">
        <f>_xlfn.XLOOKUP(Form_Responses18111213[[#This Row],[Sekolah School (Cleansed)]],'Quality Check'!$B$11:$B$14,'Quality Check'!$C$11:$C$14,)</f>
        <v>Rural</v>
      </c>
      <c r="BN104" s="86" t="str">
        <f>_xlfn.XLOOKUP(Form_Responses18111213[[#This Row],[Sekolah School (Cleansed)]],'Quality Check'!$B$11:$B$14,'Quality Check'!$D$11:$D$14,)</f>
        <v>Controlled Group (CG)</v>
      </c>
      <c r="BO104" s="87" t="str">
        <f>_xlfn.XLOOKUP(AS104,'Cleansing - Toothpaste Brand'!A:A,'Cleansing - Toothpaste Brand'!B:B,)</f>
        <v>Fresh and White</v>
      </c>
      <c r="BP104" s="87"/>
      <c r="BQ10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04" s="86" t="str">
        <f>_xlfn.XLOOKUP(AP104,'Cleansing - Response'!E:E,'Cleansing - Response'!F:F,)</f>
        <v>2 days and more</v>
      </c>
      <c r="BS104" s="86"/>
      <c r="BT104" s="86" t="str">
        <f>_xlfn.XLOOKUP(AQ104,'Cleansing - Response'!E:E,'Cleansing - Response'!F:F,)</f>
        <v>2 days and more</v>
      </c>
      <c r="BU104" s="86"/>
      <c r="BV104" s="86" t="str">
        <f t="shared" si="5"/>
        <v>Ya / Yes</v>
      </c>
      <c r="BW104" s="86" t="str">
        <f>_xlfn.XLOOKUP(AT104,'Cleansing - Response'!E:E,'Cleansing - Response'!F:F,)</f>
        <v>Rarely / Sometimes</v>
      </c>
      <c r="BX104" s="86" t="str">
        <f>_xlfn.XLOOKUP(AU104,'Cleansing - Response'!H:H,'Cleansing - Response'!I:I,)</f>
        <v>Using dental floss at least once</v>
      </c>
      <c r="BY104" s="86" t="str">
        <f>_xlfn.XLOOKUP(AV104,'Cleansing - Response'!K:K,'Cleansing - Response'!L:L,)</f>
        <v>Up to 1 time a day</v>
      </c>
      <c r="BZ104" s="86" t="str">
        <f>_xlfn.XLOOKUP(AW104,'Cleansing - Response'!$N:$N,'Cleansing - Response'!$O:$O,)</f>
        <v>Yes / Sometimes</v>
      </c>
      <c r="CA104" s="86" t="str">
        <f>_xlfn.XLOOKUP(AX104,'Cleansing - Response'!$N:$N,'Cleansing - Response'!$O:$O,)</f>
        <v>Yes / Sometimes</v>
      </c>
      <c r="CB104" s="86" t="str">
        <f>_xlfn.XLOOKUP(AY104,'Cleansing - Response'!$N:$N,'Cleansing - Response'!$O:$O,)</f>
        <v>Yes / Sometimes</v>
      </c>
      <c r="CC104" s="86" t="str">
        <f>_xlfn.XLOOKUP(AZ104,'Cleansing - Response'!$N:$N,'Cleansing - Response'!$O:$O,)</f>
        <v>Yes / Sometimes</v>
      </c>
      <c r="CD104" s="86" t="str">
        <f>_xlfn.XLOOKUP(BA104,'Cleansing - Response'!$N:$N,'Cleansing - Response'!$O:$O,)</f>
        <v>Yes / Sometimes</v>
      </c>
      <c r="CE104" s="86" t="str">
        <f>_xlfn.XLOOKUP(BB104,'Cleansing - Response'!$N:$N,'Cleansing - Response'!$O:$O,)</f>
        <v>Yes / Sometimes</v>
      </c>
      <c r="CF104" s="87" t="str">
        <f>IF(COUNTIF(Form_Responses18111213[[#This Row],[Answer - B7-1]:[Answer - B7-6]], "Yes / Sometimes") &gt; 4, "More than 4 times","Up to 4 times")</f>
        <v>More than 4 times</v>
      </c>
    </row>
    <row r="105" spans="1:84" ht="13.2" x14ac:dyDescent="0.25">
      <c r="A105" s="82">
        <v>45572.383372407407</v>
      </c>
      <c r="B105" s="83" t="s">
        <v>367</v>
      </c>
      <c r="C105" s="84" t="s">
        <v>368</v>
      </c>
      <c r="D105" s="83">
        <v>34.82</v>
      </c>
      <c r="E105" s="83">
        <v>0.08</v>
      </c>
      <c r="F105" s="83" t="s">
        <v>60</v>
      </c>
      <c r="G105" s="83" t="s">
        <v>76</v>
      </c>
      <c r="H105" s="83" t="s">
        <v>369</v>
      </c>
      <c r="I105" s="83" t="s">
        <v>63</v>
      </c>
      <c r="J105" s="83" t="s">
        <v>64</v>
      </c>
      <c r="K105" s="83" t="s">
        <v>64</v>
      </c>
      <c r="L105" s="83" t="s">
        <v>64</v>
      </c>
      <c r="M105" s="83" t="s">
        <v>78</v>
      </c>
      <c r="N105" s="83" t="s">
        <v>64</v>
      </c>
      <c r="O105" s="83" t="s">
        <v>78</v>
      </c>
      <c r="P105" s="83" t="s">
        <v>78</v>
      </c>
      <c r="Q105" s="83" t="s">
        <v>78</v>
      </c>
      <c r="R105" s="83" t="s">
        <v>64</v>
      </c>
      <c r="S105" s="83" t="s">
        <v>78</v>
      </c>
      <c r="T105" s="83" t="s">
        <v>64</v>
      </c>
      <c r="U105" s="83" t="s">
        <v>64</v>
      </c>
      <c r="V105" s="83" t="s">
        <v>64</v>
      </c>
      <c r="W105" s="83" t="s">
        <v>64</v>
      </c>
      <c r="X105" s="83" t="s">
        <v>64</v>
      </c>
      <c r="Y105" s="83" t="s">
        <v>64</v>
      </c>
      <c r="Z105" s="83" t="s">
        <v>66</v>
      </c>
      <c r="AA105" s="83" t="s">
        <v>65</v>
      </c>
      <c r="AB105" s="83" t="s">
        <v>66</v>
      </c>
      <c r="AC105" s="83" t="s">
        <v>66</v>
      </c>
      <c r="AD105" s="83" t="s">
        <v>66</v>
      </c>
      <c r="AE105" s="83" t="s">
        <v>66</v>
      </c>
      <c r="AF105" s="83" t="s">
        <v>66</v>
      </c>
      <c r="AG105" s="83" t="s">
        <v>65</v>
      </c>
      <c r="AH105" s="83" t="s">
        <v>66</v>
      </c>
      <c r="AI105" s="83" t="s">
        <v>79</v>
      </c>
      <c r="AJ105" s="83" t="s">
        <v>66</v>
      </c>
      <c r="AK105" s="83" t="s">
        <v>66</v>
      </c>
      <c r="AL105" s="83" t="s">
        <v>66</v>
      </c>
      <c r="AM105" s="83" t="s">
        <v>66</v>
      </c>
      <c r="AN105" s="83" t="s">
        <v>79</v>
      </c>
      <c r="AO105" s="83" t="s">
        <v>79</v>
      </c>
      <c r="AP105" s="83" t="s">
        <v>85</v>
      </c>
      <c r="AQ105" s="83" t="s">
        <v>85</v>
      </c>
      <c r="AR105" s="83" t="s">
        <v>63</v>
      </c>
      <c r="AS105" s="83" t="s">
        <v>370</v>
      </c>
      <c r="AT105" s="83" t="s">
        <v>87</v>
      </c>
      <c r="AU105" s="83" t="s">
        <v>70</v>
      </c>
      <c r="AV105" s="83" t="s">
        <v>71</v>
      </c>
      <c r="AW105" s="83" t="s">
        <v>73</v>
      </c>
      <c r="AX105" s="83" t="s">
        <v>73</v>
      </c>
      <c r="AY105" s="83" t="s">
        <v>72</v>
      </c>
      <c r="AZ105" s="83" t="s">
        <v>73</v>
      </c>
      <c r="BA105" s="83" t="s">
        <v>72</v>
      </c>
      <c r="BB105" s="83" t="s">
        <v>73</v>
      </c>
      <c r="BC105" s="83" t="s">
        <v>73</v>
      </c>
      <c r="BD105" s="83"/>
      <c r="BE105" s="83" t="s">
        <v>73</v>
      </c>
      <c r="BF105" s="83"/>
      <c r="BG105" s="87" t="s">
        <v>335</v>
      </c>
      <c r="BH105" s="87" t="s">
        <v>60</v>
      </c>
      <c r="BI105" s="76" t="s">
        <v>1414</v>
      </c>
      <c r="BJ105">
        <f t="shared" si="3"/>
        <v>12</v>
      </c>
      <c r="BK105" s="87">
        <f t="shared" si="4"/>
        <v>48</v>
      </c>
      <c r="BL105" s="87"/>
      <c r="BM105" s="86" t="str">
        <f>_xlfn.XLOOKUP(Form_Responses18111213[[#This Row],[Sekolah School (Cleansed)]],'Quality Check'!$B$11:$B$14,'Quality Check'!$C$11:$C$14,)</f>
        <v>Rural</v>
      </c>
      <c r="BN105" s="86" t="str">
        <f>_xlfn.XLOOKUP(Form_Responses18111213[[#This Row],[Sekolah School (Cleansed)]],'Quality Check'!$B$11:$B$14,'Quality Check'!$D$11:$D$14,)</f>
        <v>Controlled Group (CG)</v>
      </c>
      <c r="BO105" s="87" t="str">
        <f>_xlfn.XLOOKUP(AS105,'Cleansing - Toothpaste Brand'!A:A,'Cleansing - Toothpaste Brand'!B:B,)</f>
        <v>Mukmin</v>
      </c>
      <c r="BP105" s="87"/>
      <c r="BQ10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105" s="86" t="str">
        <f>_xlfn.XLOOKUP(AP105,'Cleansing - Response'!E:E,'Cleansing - Response'!F:F,)</f>
        <v>2 days and more</v>
      </c>
      <c r="BS105" s="86"/>
      <c r="BT105" s="86" t="str">
        <f>_xlfn.XLOOKUP(AQ105,'Cleansing - Response'!E:E,'Cleansing - Response'!F:F,)</f>
        <v>2 days and more</v>
      </c>
      <c r="BU105" s="86"/>
      <c r="BV105" s="86" t="str">
        <f t="shared" si="5"/>
        <v>Ya / Yes</v>
      </c>
      <c r="BW105" s="86" t="str">
        <f>_xlfn.XLOOKUP(AT105,'Cleansing - Response'!E:E,'Cleansing - Response'!F:F,)</f>
        <v>Always</v>
      </c>
      <c r="BX105" s="86" t="str">
        <f>_xlfn.XLOOKUP(AU105,'Cleansing - Response'!H:H,'Cleansing - Response'!I:I,)</f>
        <v>Sometimes / When in need</v>
      </c>
      <c r="BY105" s="86" t="str">
        <f>_xlfn.XLOOKUP(AV105,'Cleansing - Response'!K:K,'Cleansing - Response'!L:L,)</f>
        <v>Up to 1 time a day</v>
      </c>
      <c r="BZ105" s="86" t="str">
        <f>_xlfn.XLOOKUP(AW105,'Cleansing - Response'!$N:$N,'Cleansing - Response'!$O:$O,)</f>
        <v>No</v>
      </c>
      <c r="CA105" s="86" t="str">
        <f>_xlfn.XLOOKUP(AX105,'Cleansing - Response'!$N:$N,'Cleansing - Response'!$O:$O,)</f>
        <v>No</v>
      </c>
      <c r="CB105" s="86" t="str">
        <f>_xlfn.XLOOKUP(AY105,'Cleansing - Response'!$N:$N,'Cleansing - Response'!$O:$O,)</f>
        <v>Yes / Sometimes</v>
      </c>
      <c r="CC105" s="86" t="str">
        <f>_xlfn.XLOOKUP(AZ105,'Cleansing - Response'!$N:$N,'Cleansing - Response'!$O:$O,)</f>
        <v>No</v>
      </c>
      <c r="CD105" s="86" t="str">
        <f>_xlfn.XLOOKUP(BA105,'Cleansing - Response'!$N:$N,'Cleansing - Response'!$O:$O,)</f>
        <v>Yes / Sometimes</v>
      </c>
      <c r="CE105" s="86" t="str">
        <f>_xlfn.XLOOKUP(BB105,'Cleansing - Response'!$N:$N,'Cleansing - Response'!$O:$O,)</f>
        <v>No</v>
      </c>
      <c r="CF105" s="87" t="str">
        <f>IF(COUNTIF(Form_Responses18111213[[#This Row],[Answer - B7-1]:[Answer - B7-6]], "Yes / Sometimes") &gt; 4, "More than 4 times","Up to 4 times")</f>
        <v>Up to 4 times</v>
      </c>
    </row>
    <row r="106" spans="1:84" ht="13.2" x14ac:dyDescent="0.25">
      <c r="A106" s="82">
        <v>45572.383376296297</v>
      </c>
      <c r="B106" s="83" t="s">
        <v>371</v>
      </c>
      <c r="C106" s="84" t="s">
        <v>372</v>
      </c>
      <c r="D106" s="83">
        <v>41.96</v>
      </c>
      <c r="E106" s="83">
        <v>0.28999999999999998</v>
      </c>
      <c r="F106" s="83" t="s">
        <v>60</v>
      </c>
      <c r="G106" s="83" t="s">
        <v>76</v>
      </c>
      <c r="H106" s="83" t="s">
        <v>373</v>
      </c>
      <c r="I106" s="83" t="s">
        <v>63</v>
      </c>
      <c r="J106" s="83" t="s">
        <v>64</v>
      </c>
      <c r="K106" s="83" t="s">
        <v>64</v>
      </c>
      <c r="L106" s="83" t="s">
        <v>64</v>
      </c>
      <c r="M106" s="83" t="s">
        <v>84</v>
      </c>
      <c r="N106" s="83" t="s">
        <v>64</v>
      </c>
      <c r="O106" s="83" t="s">
        <v>64</v>
      </c>
      <c r="P106" s="83" t="s">
        <v>84</v>
      </c>
      <c r="Q106" s="83" t="s">
        <v>64</v>
      </c>
      <c r="R106" s="83" t="s">
        <v>64</v>
      </c>
      <c r="S106" s="83" t="s">
        <v>64</v>
      </c>
      <c r="T106" s="83" t="s">
        <v>64</v>
      </c>
      <c r="U106" s="83" t="s">
        <v>64</v>
      </c>
      <c r="V106" s="83" t="s">
        <v>64</v>
      </c>
      <c r="W106" s="83" t="s">
        <v>64</v>
      </c>
      <c r="X106" s="83" t="s">
        <v>64</v>
      </c>
      <c r="Y106" s="83" t="s">
        <v>64</v>
      </c>
      <c r="Z106" s="83" t="s">
        <v>65</v>
      </c>
      <c r="AA106" s="83" t="s">
        <v>65</v>
      </c>
      <c r="AB106" s="83" t="s">
        <v>66</v>
      </c>
      <c r="AC106" s="83" t="s">
        <v>65</v>
      </c>
      <c r="AD106" s="83" t="s">
        <v>65</v>
      </c>
      <c r="AE106" s="83" t="s">
        <v>65</v>
      </c>
      <c r="AF106" s="83" t="s">
        <v>66</v>
      </c>
      <c r="AG106" s="83" t="s">
        <v>65</v>
      </c>
      <c r="AH106" s="83" t="s">
        <v>66</v>
      </c>
      <c r="AI106" s="83" t="s">
        <v>65</v>
      </c>
      <c r="AJ106" s="83" t="s">
        <v>65</v>
      </c>
      <c r="AK106" s="83" t="s">
        <v>65</v>
      </c>
      <c r="AL106" s="83" t="s">
        <v>65</v>
      </c>
      <c r="AM106" s="83" t="s">
        <v>65</v>
      </c>
      <c r="AN106" s="83" t="s">
        <v>65</v>
      </c>
      <c r="AO106" s="83" t="s">
        <v>65</v>
      </c>
      <c r="AP106" s="83" t="s">
        <v>67</v>
      </c>
      <c r="AQ106" s="83" t="s">
        <v>67</v>
      </c>
      <c r="AR106" s="83" t="s">
        <v>86</v>
      </c>
      <c r="AS106" s="83" t="s">
        <v>68</v>
      </c>
      <c r="AT106" s="83" t="s">
        <v>69</v>
      </c>
      <c r="AU106" s="83" t="s">
        <v>70</v>
      </c>
      <c r="AV106" s="83" t="s">
        <v>71</v>
      </c>
      <c r="AW106" s="83" t="s">
        <v>63</v>
      </c>
      <c r="AX106" s="83" t="s">
        <v>72</v>
      </c>
      <c r="AY106" s="83" t="s">
        <v>73</v>
      </c>
      <c r="AZ106" s="83" t="s">
        <v>72</v>
      </c>
      <c r="BA106" s="83" t="s">
        <v>73</v>
      </c>
      <c r="BB106" s="83" t="s">
        <v>73</v>
      </c>
      <c r="BC106" s="83" t="s">
        <v>73</v>
      </c>
      <c r="BD106" s="83"/>
      <c r="BE106" s="83" t="s">
        <v>73</v>
      </c>
      <c r="BF106" s="83"/>
      <c r="BG106" s="87" t="s">
        <v>335</v>
      </c>
      <c r="BH106" s="87" t="s">
        <v>60</v>
      </c>
      <c r="BI106" s="76" t="s">
        <v>1414</v>
      </c>
      <c r="BJ106">
        <f t="shared" si="3"/>
        <v>14</v>
      </c>
      <c r="BK106" s="87">
        <f t="shared" si="4"/>
        <v>58</v>
      </c>
      <c r="BL106" s="87"/>
      <c r="BM106" s="86" t="str">
        <f>_xlfn.XLOOKUP(Form_Responses18111213[[#This Row],[Sekolah School (Cleansed)]],'Quality Check'!$B$11:$B$14,'Quality Check'!$C$11:$C$14,)</f>
        <v>Rural</v>
      </c>
      <c r="BN106" s="86" t="str">
        <f>_xlfn.XLOOKUP(Form_Responses18111213[[#This Row],[Sekolah School (Cleansed)]],'Quality Check'!$B$11:$B$14,'Quality Check'!$D$11:$D$14,)</f>
        <v>Controlled Group (CG)</v>
      </c>
      <c r="BO106" s="87" t="str">
        <f>_xlfn.XLOOKUP(AS106,'Cleansing - Toothpaste Brand'!A:A,'Cleansing - Toothpaste Brand'!B:B,)</f>
        <v>Colgate</v>
      </c>
      <c r="BP106" s="87"/>
      <c r="BQ10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06" s="86" t="str">
        <f>_xlfn.XLOOKUP(AP106,'Cleansing - Response'!E:E,'Cleansing - Response'!F:F,)</f>
        <v>2 days and more</v>
      </c>
      <c r="BS106" s="86"/>
      <c r="BT106" s="86" t="str">
        <f>_xlfn.XLOOKUP(AQ106,'Cleansing - Response'!E:E,'Cleansing - Response'!F:F,)</f>
        <v>2 days and more</v>
      </c>
      <c r="BU106" s="86"/>
      <c r="BV106" s="86" t="str">
        <f t="shared" si="5"/>
        <v>Ya / Yes</v>
      </c>
      <c r="BW106" s="86" t="str">
        <f>_xlfn.XLOOKUP(AT106,'Cleansing - Response'!E:E,'Cleansing - Response'!F:F,)</f>
        <v>Rarely / Sometimes</v>
      </c>
      <c r="BX106" s="86" t="str">
        <f>_xlfn.XLOOKUP(AU106,'Cleansing - Response'!H:H,'Cleansing - Response'!I:I,)</f>
        <v>Sometimes / When in need</v>
      </c>
      <c r="BY106" s="86" t="str">
        <f>_xlfn.XLOOKUP(AV106,'Cleansing - Response'!K:K,'Cleansing - Response'!L:L,)</f>
        <v>Up to 1 time a day</v>
      </c>
      <c r="BZ106" s="86" t="str">
        <f>_xlfn.XLOOKUP(AW106,'Cleansing - Response'!$N:$N,'Cleansing - Response'!$O:$O,)</f>
        <v>Yes / Sometimes</v>
      </c>
      <c r="CA106" s="86" t="str">
        <f>_xlfn.XLOOKUP(AX106,'Cleansing - Response'!$N:$N,'Cleansing - Response'!$O:$O,)</f>
        <v>Yes / Sometimes</v>
      </c>
      <c r="CB106" s="86" t="str">
        <f>_xlfn.XLOOKUP(AY106,'Cleansing - Response'!$N:$N,'Cleansing - Response'!$O:$O,)</f>
        <v>No</v>
      </c>
      <c r="CC106" s="86" t="str">
        <f>_xlfn.XLOOKUP(AZ106,'Cleansing - Response'!$N:$N,'Cleansing - Response'!$O:$O,)</f>
        <v>Yes / Sometimes</v>
      </c>
      <c r="CD106" s="86" t="str">
        <f>_xlfn.XLOOKUP(BA106,'Cleansing - Response'!$N:$N,'Cleansing - Response'!$O:$O,)</f>
        <v>No</v>
      </c>
      <c r="CE106" s="86" t="str">
        <f>_xlfn.XLOOKUP(BB106,'Cleansing - Response'!$N:$N,'Cleansing - Response'!$O:$O,)</f>
        <v>No</v>
      </c>
      <c r="CF106" s="87" t="str">
        <f>IF(COUNTIF(Form_Responses18111213[[#This Row],[Answer - B7-1]:[Answer - B7-6]], "Yes / Sometimes") &gt; 4, "More than 4 times","Up to 4 times")</f>
        <v>Up to 4 times</v>
      </c>
    </row>
    <row r="107" spans="1:84" ht="13.2" x14ac:dyDescent="0.25">
      <c r="A107" s="82">
        <v>45572.385504074075</v>
      </c>
      <c r="B107" s="83" t="s">
        <v>374</v>
      </c>
      <c r="C107" s="84" t="s">
        <v>375</v>
      </c>
      <c r="D107" s="83">
        <v>53.57</v>
      </c>
      <c r="E107" s="83">
        <v>0.33</v>
      </c>
      <c r="F107" s="83" t="s">
        <v>60</v>
      </c>
      <c r="G107" s="83" t="s">
        <v>76</v>
      </c>
      <c r="H107" s="83" t="s">
        <v>352</v>
      </c>
      <c r="I107" s="83" t="s">
        <v>63</v>
      </c>
      <c r="J107" s="83" t="s">
        <v>64</v>
      </c>
      <c r="K107" s="83" t="s">
        <v>84</v>
      </c>
      <c r="L107" s="83" t="s">
        <v>64</v>
      </c>
      <c r="M107" s="83" t="s">
        <v>84</v>
      </c>
      <c r="N107" s="83" t="s">
        <v>64</v>
      </c>
      <c r="O107" s="83" t="s">
        <v>64</v>
      </c>
      <c r="P107" s="83" t="s">
        <v>78</v>
      </c>
      <c r="Q107" s="83" t="s">
        <v>64</v>
      </c>
      <c r="R107" s="83" t="s">
        <v>64</v>
      </c>
      <c r="S107" s="83" t="s">
        <v>84</v>
      </c>
      <c r="T107" s="83" t="s">
        <v>64</v>
      </c>
      <c r="U107" s="83" t="s">
        <v>64</v>
      </c>
      <c r="V107" s="83" t="s">
        <v>64</v>
      </c>
      <c r="W107" s="83" t="s">
        <v>64</v>
      </c>
      <c r="X107" s="83" t="s">
        <v>64</v>
      </c>
      <c r="Y107" s="83" t="s">
        <v>64</v>
      </c>
      <c r="Z107" s="83" t="s">
        <v>65</v>
      </c>
      <c r="AA107" s="83" t="s">
        <v>65</v>
      </c>
      <c r="AB107" s="83" t="s">
        <v>66</v>
      </c>
      <c r="AC107" s="83" t="s">
        <v>65</v>
      </c>
      <c r="AD107" s="83" t="s">
        <v>66</v>
      </c>
      <c r="AE107" s="83" t="s">
        <v>66</v>
      </c>
      <c r="AF107" s="83" t="s">
        <v>66</v>
      </c>
      <c r="AG107" s="83" t="s">
        <v>65</v>
      </c>
      <c r="AH107" s="83" t="s">
        <v>66</v>
      </c>
      <c r="AI107" s="83" t="s">
        <v>79</v>
      </c>
      <c r="AJ107" s="83" t="s">
        <v>65</v>
      </c>
      <c r="AK107" s="83" t="s">
        <v>65</v>
      </c>
      <c r="AL107" s="83" t="s">
        <v>66</v>
      </c>
      <c r="AM107" s="83" t="s">
        <v>65</v>
      </c>
      <c r="AN107" s="83" t="s">
        <v>79</v>
      </c>
      <c r="AO107" s="83" t="s">
        <v>66</v>
      </c>
      <c r="AP107" s="83" t="s">
        <v>67</v>
      </c>
      <c r="AQ107" s="83" t="s">
        <v>67</v>
      </c>
      <c r="AR107" s="83" t="s">
        <v>86</v>
      </c>
      <c r="AS107" s="83" t="s">
        <v>115</v>
      </c>
      <c r="AT107" s="83" t="s">
        <v>87</v>
      </c>
      <c r="AU107" s="83" t="s">
        <v>93</v>
      </c>
      <c r="AV107" s="83" t="s">
        <v>71</v>
      </c>
      <c r="AW107" s="83" t="s">
        <v>73</v>
      </c>
      <c r="AX107" s="83" t="s">
        <v>72</v>
      </c>
      <c r="AY107" s="83" t="s">
        <v>73</v>
      </c>
      <c r="AZ107" s="83" t="s">
        <v>73</v>
      </c>
      <c r="BA107" s="83" t="s">
        <v>72</v>
      </c>
      <c r="BB107" s="83" t="s">
        <v>73</v>
      </c>
      <c r="BC107" s="83" t="s">
        <v>73</v>
      </c>
      <c r="BD107" s="83"/>
      <c r="BE107" s="83" t="s">
        <v>73</v>
      </c>
      <c r="BF107" s="83"/>
      <c r="BG107" s="87" t="s">
        <v>335</v>
      </c>
      <c r="BH107" s="87" t="s">
        <v>60</v>
      </c>
      <c r="BI107" s="76" t="s">
        <v>1414</v>
      </c>
      <c r="BJ107">
        <f t="shared" si="3"/>
        <v>12</v>
      </c>
      <c r="BK107" s="87">
        <f t="shared" si="4"/>
        <v>54</v>
      </c>
      <c r="BL107" s="87"/>
      <c r="BM107" s="86" t="str">
        <f>_xlfn.XLOOKUP(Form_Responses18111213[[#This Row],[Sekolah School (Cleansed)]],'Quality Check'!$B$11:$B$14,'Quality Check'!$C$11:$C$14,)</f>
        <v>Rural</v>
      </c>
      <c r="BN107" s="86" t="str">
        <f>_xlfn.XLOOKUP(Form_Responses18111213[[#This Row],[Sekolah School (Cleansed)]],'Quality Check'!$B$11:$B$14,'Quality Check'!$D$11:$D$14,)</f>
        <v>Controlled Group (CG)</v>
      </c>
      <c r="BO107" s="87" t="str">
        <f>_xlfn.XLOOKUP(AS107,'Cleansing - Toothpaste Brand'!A:A,'Cleansing - Toothpaste Brand'!B:B,)</f>
        <v>Darlie</v>
      </c>
      <c r="BP107" s="87"/>
      <c r="BQ10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07" s="86" t="str">
        <f>_xlfn.XLOOKUP(AP107,'Cleansing - Response'!E:E,'Cleansing - Response'!F:F,)</f>
        <v>2 days and more</v>
      </c>
      <c r="BS107" s="86"/>
      <c r="BT107" s="86" t="str">
        <f>_xlfn.XLOOKUP(AQ107,'Cleansing - Response'!E:E,'Cleansing - Response'!F:F,)</f>
        <v>2 days and more</v>
      </c>
      <c r="BU107" s="86"/>
      <c r="BV107" s="86" t="str">
        <f t="shared" si="5"/>
        <v>Ya / Yes</v>
      </c>
      <c r="BW107" s="86" t="str">
        <f>_xlfn.XLOOKUP(AT107,'Cleansing - Response'!E:E,'Cleansing - Response'!F:F,)</f>
        <v>Always</v>
      </c>
      <c r="BX107" s="86" t="str">
        <f>_xlfn.XLOOKUP(AU107,'Cleansing - Response'!H:H,'Cleansing - Response'!I:I,)</f>
        <v>Not using dental floss</v>
      </c>
      <c r="BY107" s="86" t="str">
        <f>_xlfn.XLOOKUP(AV107,'Cleansing - Response'!K:K,'Cleansing - Response'!L:L,)</f>
        <v>Up to 1 time a day</v>
      </c>
      <c r="BZ107" s="86" t="str">
        <f>_xlfn.XLOOKUP(AW107,'Cleansing - Response'!$N:$N,'Cleansing - Response'!$O:$O,)</f>
        <v>No</v>
      </c>
      <c r="CA107" s="86" t="str">
        <f>_xlfn.XLOOKUP(AX107,'Cleansing - Response'!$N:$N,'Cleansing - Response'!$O:$O,)</f>
        <v>Yes / Sometimes</v>
      </c>
      <c r="CB107" s="86" t="str">
        <f>_xlfn.XLOOKUP(AY107,'Cleansing - Response'!$N:$N,'Cleansing - Response'!$O:$O,)</f>
        <v>No</v>
      </c>
      <c r="CC107" s="86" t="str">
        <f>_xlfn.XLOOKUP(AZ107,'Cleansing - Response'!$N:$N,'Cleansing - Response'!$O:$O,)</f>
        <v>No</v>
      </c>
      <c r="CD107" s="86" t="str">
        <f>_xlfn.XLOOKUP(BA107,'Cleansing - Response'!$N:$N,'Cleansing - Response'!$O:$O,)</f>
        <v>Yes / Sometimes</v>
      </c>
      <c r="CE107" s="86" t="str">
        <f>_xlfn.XLOOKUP(BB107,'Cleansing - Response'!$N:$N,'Cleansing - Response'!$O:$O,)</f>
        <v>No</v>
      </c>
      <c r="CF107" s="87" t="str">
        <f>IF(COUNTIF(Form_Responses18111213[[#This Row],[Answer - B7-1]:[Answer - B7-6]], "Yes / Sometimes") &gt; 4, "More than 4 times","Up to 4 times")</f>
        <v>Up to 4 times</v>
      </c>
    </row>
    <row r="108" spans="1:84" ht="13.2" x14ac:dyDescent="0.25">
      <c r="A108" s="82">
        <v>45572.386470613426</v>
      </c>
      <c r="B108" s="83" t="s">
        <v>376</v>
      </c>
      <c r="C108" s="84" t="s">
        <v>377</v>
      </c>
      <c r="D108" s="83">
        <v>58.06</v>
      </c>
      <c r="E108" s="83">
        <v>0.83</v>
      </c>
      <c r="F108" s="83" t="s">
        <v>60</v>
      </c>
      <c r="G108" s="83" t="s">
        <v>76</v>
      </c>
      <c r="H108" s="83" t="s">
        <v>378</v>
      </c>
      <c r="I108" s="83" t="s">
        <v>63</v>
      </c>
      <c r="J108" s="83" t="s">
        <v>64</v>
      </c>
      <c r="K108" s="83" t="s">
        <v>64</v>
      </c>
      <c r="L108" s="83" t="s">
        <v>64</v>
      </c>
      <c r="M108" s="83" t="s">
        <v>84</v>
      </c>
      <c r="N108" s="83" t="s">
        <v>64</v>
      </c>
      <c r="O108" s="83" t="s">
        <v>84</v>
      </c>
      <c r="P108" s="83" t="s">
        <v>84</v>
      </c>
      <c r="Q108" s="83" t="s">
        <v>64</v>
      </c>
      <c r="R108" s="83" t="s">
        <v>64</v>
      </c>
      <c r="S108" s="83" t="s">
        <v>64</v>
      </c>
      <c r="T108" s="83" t="s">
        <v>64</v>
      </c>
      <c r="U108" s="83" t="s">
        <v>84</v>
      </c>
      <c r="V108" s="83" t="s">
        <v>64</v>
      </c>
      <c r="W108" s="83" t="s">
        <v>64</v>
      </c>
      <c r="X108" s="83" t="s">
        <v>64</v>
      </c>
      <c r="Y108" s="83" t="s">
        <v>64</v>
      </c>
      <c r="Z108" s="83" t="s">
        <v>65</v>
      </c>
      <c r="AA108" s="83" t="s">
        <v>65</v>
      </c>
      <c r="AB108" s="83" t="s">
        <v>65</v>
      </c>
      <c r="AC108" s="83" t="s">
        <v>65</v>
      </c>
      <c r="AD108" s="83" t="s">
        <v>65</v>
      </c>
      <c r="AE108" s="83" t="s">
        <v>65</v>
      </c>
      <c r="AF108" s="83" t="s">
        <v>66</v>
      </c>
      <c r="AG108" s="83" t="s">
        <v>66</v>
      </c>
      <c r="AH108" s="83" t="s">
        <v>66</v>
      </c>
      <c r="AI108" s="83" t="s">
        <v>101</v>
      </c>
      <c r="AJ108" s="83" t="s">
        <v>65</v>
      </c>
      <c r="AK108" s="83" t="s">
        <v>65</v>
      </c>
      <c r="AL108" s="83" t="s">
        <v>65</v>
      </c>
      <c r="AM108" s="83" t="s">
        <v>65</v>
      </c>
      <c r="AN108" s="83" t="s">
        <v>65</v>
      </c>
      <c r="AO108" s="83" t="s">
        <v>65</v>
      </c>
      <c r="AP108" s="83" t="s">
        <v>67</v>
      </c>
      <c r="AQ108" s="83" t="s">
        <v>151</v>
      </c>
      <c r="AR108" s="83" t="s">
        <v>63</v>
      </c>
      <c r="AS108" s="83" t="s">
        <v>81</v>
      </c>
      <c r="AT108" s="83" t="s">
        <v>69</v>
      </c>
      <c r="AU108" s="83" t="s">
        <v>70</v>
      </c>
      <c r="AV108" s="83" t="s">
        <v>71</v>
      </c>
      <c r="AW108" s="83" t="s">
        <v>72</v>
      </c>
      <c r="AX108" s="83" t="s">
        <v>72</v>
      </c>
      <c r="AY108" s="83" t="s">
        <v>72</v>
      </c>
      <c r="AZ108" s="83" t="s">
        <v>72</v>
      </c>
      <c r="BA108" s="83" t="s">
        <v>63</v>
      </c>
      <c r="BB108" s="83" t="s">
        <v>63</v>
      </c>
      <c r="BC108" s="83" t="s">
        <v>73</v>
      </c>
      <c r="BD108" s="83"/>
      <c r="BE108" s="83" t="s">
        <v>73</v>
      </c>
      <c r="BF108" s="83"/>
      <c r="BG108" s="87" t="s">
        <v>335</v>
      </c>
      <c r="BH108" s="87" t="s">
        <v>60</v>
      </c>
      <c r="BI108" s="76" t="s">
        <v>1414</v>
      </c>
      <c r="BJ108">
        <f t="shared" si="3"/>
        <v>12</v>
      </c>
      <c r="BK108" s="87">
        <f t="shared" si="4"/>
        <v>61</v>
      </c>
      <c r="BL108" s="87"/>
      <c r="BM108" s="86" t="str">
        <f>_xlfn.XLOOKUP(Form_Responses18111213[[#This Row],[Sekolah School (Cleansed)]],'Quality Check'!$B$11:$B$14,'Quality Check'!$C$11:$C$14,)</f>
        <v>Rural</v>
      </c>
      <c r="BN108" s="86" t="str">
        <f>_xlfn.XLOOKUP(Form_Responses18111213[[#This Row],[Sekolah School (Cleansed)]],'Quality Check'!$B$11:$B$14,'Quality Check'!$D$11:$D$14,)</f>
        <v>Controlled Group (CG)</v>
      </c>
      <c r="BO108" s="87" t="str">
        <f>_xlfn.XLOOKUP(AS108,'Cleansing - Toothpaste Brand'!A:A,'Cleansing - Toothpaste Brand'!B:B,)</f>
        <v>Colgate</v>
      </c>
      <c r="BP108" s="87"/>
      <c r="BQ10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08" s="86" t="str">
        <f>_xlfn.XLOOKUP(AP108,'Cleansing - Response'!E:E,'Cleansing - Response'!F:F,)</f>
        <v>2 days and more</v>
      </c>
      <c r="BS108" s="86"/>
      <c r="BT108" s="86" t="str">
        <f>_xlfn.XLOOKUP(AQ108,'Cleansing - Response'!E:E,'Cleansing - Response'!F:F,)</f>
        <v>2 days and more</v>
      </c>
      <c r="BU108" s="86"/>
      <c r="BV108" s="86" t="str">
        <f t="shared" si="5"/>
        <v>Ya / Yes</v>
      </c>
      <c r="BW108" s="86" t="str">
        <f>_xlfn.XLOOKUP(AT108,'Cleansing - Response'!E:E,'Cleansing - Response'!F:F,)</f>
        <v>Rarely / Sometimes</v>
      </c>
      <c r="BX108" s="86" t="str">
        <f>_xlfn.XLOOKUP(AU108,'Cleansing - Response'!H:H,'Cleansing - Response'!I:I,)</f>
        <v>Sometimes / When in need</v>
      </c>
      <c r="BY108" s="86" t="str">
        <f>_xlfn.XLOOKUP(AV108,'Cleansing - Response'!K:K,'Cleansing - Response'!L:L,)</f>
        <v>Up to 1 time a day</v>
      </c>
      <c r="BZ108" s="86" t="str">
        <f>_xlfn.XLOOKUP(AW108,'Cleansing - Response'!$N:$N,'Cleansing - Response'!$O:$O,)</f>
        <v>Yes / Sometimes</v>
      </c>
      <c r="CA108" s="86" t="str">
        <f>_xlfn.XLOOKUP(AX108,'Cleansing - Response'!$N:$N,'Cleansing - Response'!$O:$O,)</f>
        <v>Yes / Sometimes</v>
      </c>
      <c r="CB108" s="86" t="str">
        <f>_xlfn.XLOOKUP(AY108,'Cleansing - Response'!$N:$N,'Cleansing - Response'!$O:$O,)</f>
        <v>Yes / Sometimes</v>
      </c>
      <c r="CC108" s="86" t="str">
        <f>_xlfn.XLOOKUP(AZ108,'Cleansing - Response'!$N:$N,'Cleansing - Response'!$O:$O,)</f>
        <v>Yes / Sometimes</v>
      </c>
      <c r="CD108" s="86" t="str">
        <f>_xlfn.XLOOKUP(BA108,'Cleansing - Response'!$N:$N,'Cleansing - Response'!$O:$O,)</f>
        <v>Yes / Sometimes</v>
      </c>
      <c r="CE108" s="86" t="str">
        <f>_xlfn.XLOOKUP(BB108,'Cleansing - Response'!$N:$N,'Cleansing - Response'!$O:$O,)</f>
        <v>Yes / Sometimes</v>
      </c>
      <c r="CF108" s="87" t="str">
        <f>IF(COUNTIF(Form_Responses18111213[[#This Row],[Answer - B7-1]:[Answer - B7-6]], "Yes / Sometimes") &gt; 4, "More than 4 times","Up to 4 times")</f>
        <v>More than 4 times</v>
      </c>
    </row>
    <row r="109" spans="1:84" ht="13.2" x14ac:dyDescent="0.25">
      <c r="A109" s="82">
        <v>45572.388167002311</v>
      </c>
      <c r="B109" s="83" t="s">
        <v>379</v>
      </c>
      <c r="C109" s="83" t="s">
        <v>380</v>
      </c>
      <c r="D109" s="83">
        <v>100</v>
      </c>
      <c r="E109" s="83">
        <v>1.17</v>
      </c>
      <c r="F109" s="83" t="s">
        <v>60</v>
      </c>
      <c r="G109" s="83" t="s">
        <v>76</v>
      </c>
      <c r="H109" s="83" t="s">
        <v>381</v>
      </c>
      <c r="I109" s="83" t="s">
        <v>73</v>
      </c>
      <c r="J109" s="83" t="s">
        <v>64</v>
      </c>
      <c r="K109" s="83" t="s">
        <v>84</v>
      </c>
      <c r="L109" s="83" t="s">
        <v>64</v>
      </c>
      <c r="M109" s="83" t="s">
        <v>84</v>
      </c>
      <c r="N109" s="83" t="s">
        <v>64</v>
      </c>
      <c r="O109" s="83" t="s">
        <v>64</v>
      </c>
      <c r="P109" s="83" t="s">
        <v>64</v>
      </c>
      <c r="Q109" s="83" t="s">
        <v>84</v>
      </c>
      <c r="R109" s="83" t="s">
        <v>64</v>
      </c>
      <c r="S109" s="83" t="s">
        <v>64</v>
      </c>
      <c r="T109" s="83" t="s">
        <v>84</v>
      </c>
      <c r="U109" s="83" t="s">
        <v>84</v>
      </c>
      <c r="V109" s="83" t="s">
        <v>84</v>
      </c>
      <c r="W109" s="83" t="s">
        <v>64</v>
      </c>
      <c r="X109" s="83" t="s">
        <v>64</v>
      </c>
      <c r="Y109" s="83" t="s">
        <v>78</v>
      </c>
      <c r="Z109" s="83" t="s">
        <v>65</v>
      </c>
      <c r="AA109" s="83" t="s">
        <v>65</v>
      </c>
      <c r="AB109" s="83" t="s">
        <v>66</v>
      </c>
      <c r="AC109" s="83" t="s">
        <v>65</v>
      </c>
      <c r="AD109" s="83" t="s">
        <v>65</v>
      </c>
      <c r="AE109" s="83" t="s">
        <v>66</v>
      </c>
      <c r="AF109" s="83" t="s">
        <v>79</v>
      </c>
      <c r="AG109" s="83" t="s">
        <v>65</v>
      </c>
      <c r="AH109" s="83" t="s">
        <v>66</v>
      </c>
      <c r="AI109" s="83" t="s">
        <v>101</v>
      </c>
      <c r="AJ109" s="83" t="s">
        <v>66</v>
      </c>
      <c r="AK109" s="83" t="s">
        <v>66</v>
      </c>
      <c r="AL109" s="83" t="s">
        <v>65</v>
      </c>
      <c r="AM109" s="83" t="s">
        <v>65</v>
      </c>
      <c r="AN109" s="83" t="s">
        <v>66</v>
      </c>
      <c r="AO109" s="83" t="s">
        <v>65</v>
      </c>
      <c r="AP109" s="83" t="s">
        <v>85</v>
      </c>
      <c r="AQ109" s="83" t="s">
        <v>85</v>
      </c>
      <c r="AR109" s="83" t="s">
        <v>86</v>
      </c>
      <c r="AS109" s="83" t="s">
        <v>68</v>
      </c>
      <c r="AT109" s="83" t="s">
        <v>69</v>
      </c>
      <c r="AU109" s="83" t="s">
        <v>70</v>
      </c>
      <c r="AV109" s="83" t="s">
        <v>132</v>
      </c>
      <c r="AW109" s="83" t="s">
        <v>72</v>
      </c>
      <c r="AX109" s="83" t="s">
        <v>72</v>
      </c>
      <c r="AY109" s="83" t="s">
        <v>72</v>
      </c>
      <c r="AZ109" s="83" t="s">
        <v>72</v>
      </c>
      <c r="BA109" s="83" t="s">
        <v>72</v>
      </c>
      <c r="BB109" s="83" t="s">
        <v>73</v>
      </c>
      <c r="BC109" s="83" t="s">
        <v>73</v>
      </c>
      <c r="BD109" s="83"/>
      <c r="BE109" s="83" t="s">
        <v>73</v>
      </c>
      <c r="BF109" s="83"/>
      <c r="BG109" s="87" t="s">
        <v>335</v>
      </c>
      <c r="BH109" s="87" t="s">
        <v>60</v>
      </c>
      <c r="BI109" s="76" t="s">
        <v>1415</v>
      </c>
      <c r="BJ109">
        <f t="shared" si="3"/>
        <v>9</v>
      </c>
      <c r="BK109" s="87">
        <f t="shared" si="4"/>
        <v>56</v>
      </c>
      <c r="BL109" s="87"/>
      <c r="BM109" s="86" t="str">
        <f>_xlfn.XLOOKUP(Form_Responses18111213[[#This Row],[Sekolah School (Cleansed)]],'Quality Check'!$B$11:$B$14,'Quality Check'!$C$11:$C$14,)</f>
        <v>Rural</v>
      </c>
      <c r="BN109" s="86" t="str">
        <f>_xlfn.XLOOKUP(Form_Responses18111213[[#This Row],[Sekolah School (Cleansed)]],'Quality Check'!$B$11:$B$14,'Quality Check'!$D$11:$D$14,)</f>
        <v>Controlled Group (CG)</v>
      </c>
      <c r="BO109" s="87" t="str">
        <f>_xlfn.XLOOKUP(AS109,'Cleansing - Toothpaste Brand'!A:A,'Cleansing - Toothpaste Brand'!B:B,)</f>
        <v>Colgate</v>
      </c>
      <c r="BP109" s="87"/>
      <c r="BQ10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09" s="86" t="str">
        <f>_xlfn.XLOOKUP(AP109,'Cleansing - Response'!E:E,'Cleansing - Response'!F:F,)</f>
        <v>2 days and more</v>
      </c>
      <c r="BS109" s="86"/>
      <c r="BT109" s="86" t="str">
        <f>_xlfn.XLOOKUP(AQ109,'Cleansing - Response'!E:E,'Cleansing - Response'!F:F,)</f>
        <v>2 days and more</v>
      </c>
      <c r="BU109" s="86"/>
      <c r="BV109" s="86" t="str">
        <f t="shared" si="5"/>
        <v>Ya / Yes</v>
      </c>
      <c r="BW109" s="86" t="str">
        <f>_xlfn.XLOOKUP(AT109,'Cleansing - Response'!E:E,'Cleansing - Response'!F:F,)</f>
        <v>Rarely / Sometimes</v>
      </c>
      <c r="BX109" s="86" t="str">
        <f>_xlfn.XLOOKUP(AU109,'Cleansing - Response'!H:H,'Cleansing - Response'!I:I,)</f>
        <v>Sometimes / When in need</v>
      </c>
      <c r="BY109" s="86" t="str">
        <f>_xlfn.XLOOKUP(AV109,'Cleansing - Response'!K:K,'Cleansing - Response'!L:L,)</f>
        <v>Up to 1 time a day</v>
      </c>
      <c r="BZ109" s="86" t="str">
        <f>_xlfn.XLOOKUP(AW109,'Cleansing - Response'!$N:$N,'Cleansing - Response'!$O:$O,)</f>
        <v>Yes / Sometimes</v>
      </c>
      <c r="CA109" s="86" t="str">
        <f>_xlfn.XLOOKUP(AX109,'Cleansing - Response'!$N:$N,'Cleansing - Response'!$O:$O,)</f>
        <v>Yes / Sometimes</v>
      </c>
      <c r="CB109" s="86" t="str">
        <f>_xlfn.XLOOKUP(AY109,'Cleansing - Response'!$N:$N,'Cleansing - Response'!$O:$O,)</f>
        <v>Yes / Sometimes</v>
      </c>
      <c r="CC109" s="86" t="str">
        <f>_xlfn.XLOOKUP(AZ109,'Cleansing - Response'!$N:$N,'Cleansing - Response'!$O:$O,)</f>
        <v>Yes / Sometimes</v>
      </c>
      <c r="CD109" s="86" t="str">
        <f>_xlfn.XLOOKUP(BA109,'Cleansing - Response'!$N:$N,'Cleansing - Response'!$O:$O,)</f>
        <v>Yes / Sometimes</v>
      </c>
      <c r="CE109" s="86" t="str">
        <f>_xlfn.XLOOKUP(BB109,'Cleansing - Response'!$N:$N,'Cleansing - Response'!$O:$O,)</f>
        <v>No</v>
      </c>
      <c r="CF109" s="87" t="str">
        <f>IF(COUNTIF(Form_Responses18111213[[#This Row],[Answer - B7-1]:[Answer - B7-6]], "Yes / Sometimes") &gt; 4, "More than 4 times","Up to 4 times")</f>
        <v>More than 4 times</v>
      </c>
    </row>
    <row r="110" spans="1:84" ht="13.2" x14ac:dyDescent="0.25">
      <c r="A110" s="82">
        <v>45572.397934583336</v>
      </c>
      <c r="B110" s="83" t="s">
        <v>382</v>
      </c>
      <c r="C110" s="84" t="s">
        <v>383</v>
      </c>
      <c r="D110" s="83">
        <v>100</v>
      </c>
      <c r="E110" s="83">
        <v>1.1299999999999999</v>
      </c>
      <c r="F110" s="83" t="s">
        <v>114</v>
      </c>
      <c r="G110" s="83" t="s">
        <v>76</v>
      </c>
      <c r="H110" s="83" t="s">
        <v>384</v>
      </c>
      <c r="I110" s="83" t="s">
        <v>63</v>
      </c>
      <c r="J110" s="83" t="s">
        <v>64</v>
      </c>
      <c r="K110" s="83" t="s">
        <v>78</v>
      </c>
      <c r="L110" s="83" t="s">
        <v>64</v>
      </c>
      <c r="M110" s="83" t="s">
        <v>84</v>
      </c>
      <c r="N110" s="83" t="s">
        <v>64</v>
      </c>
      <c r="O110" s="83" t="s">
        <v>64</v>
      </c>
      <c r="P110" s="83" t="s">
        <v>64</v>
      </c>
      <c r="Q110" s="83" t="s">
        <v>64</v>
      </c>
      <c r="R110" s="83" t="s">
        <v>64</v>
      </c>
      <c r="S110" s="83" t="s">
        <v>64</v>
      </c>
      <c r="T110" s="83" t="s">
        <v>64</v>
      </c>
      <c r="U110" s="83" t="s">
        <v>64</v>
      </c>
      <c r="V110" s="83" t="s">
        <v>64</v>
      </c>
      <c r="W110" s="83" t="s">
        <v>64</v>
      </c>
      <c r="X110" s="83" t="s">
        <v>64</v>
      </c>
      <c r="Y110" s="83" t="s">
        <v>64</v>
      </c>
      <c r="Z110" s="83" t="s">
        <v>65</v>
      </c>
      <c r="AA110" s="83" t="s">
        <v>65</v>
      </c>
      <c r="AB110" s="83" t="s">
        <v>66</v>
      </c>
      <c r="AC110" s="83" t="s">
        <v>65</v>
      </c>
      <c r="AD110" s="83" t="s">
        <v>66</v>
      </c>
      <c r="AE110" s="83" t="s">
        <v>65</v>
      </c>
      <c r="AF110" s="83" t="s">
        <v>66</v>
      </c>
      <c r="AG110" s="83" t="s">
        <v>66</v>
      </c>
      <c r="AH110" s="83" t="s">
        <v>66</v>
      </c>
      <c r="AI110" s="83" t="s">
        <v>79</v>
      </c>
      <c r="AJ110" s="83" t="s">
        <v>66</v>
      </c>
      <c r="AK110" s="83" t="s">
        <v>66</v>
      </c>
      <c r="AL110" s="83" t="s">
        <v>66</v>
      </c>
      <c r="AM110" s="83" t="s">
        <v>66</v>
      </c>
      <c r="AN110" s="83" t="s">
        <v>66</v>
      </c>
      <c r="AO110" s="83" t="s">
        <v>66</v>
      </c>
      <c r="AP110" s="83" t="s">
        <v>85</v>
      </c>
      <c r="AQ110" s="83" t="s">
        <v>85</v>
      </c>
      <c r="AR110" s="83" t="s">
        <v>86</v>
      </c>
      <c r="AS110" s="83" t="s">
        <v>81</v>
      </c>
      <c r="AT110" s="83" t="s">
        <v>69</v>
      </c>
      <c r="AU110" s="83" t="s">
        <v>93</v>
      </c>
      <c r="AV110" s="83" t="s">
        <v>71</v>
      </c>
      <c r="AW110" s="83" t="s">
        <v>63</v>
      </c>
      <c r="AX110" s="83" t="s">
        <v>72</v>
      </c>
      <c r="AY110" s="83" t="s">
        <v>63</v>
      </c>
      <c r="AZ110" s="83" t="s">
        <v>72</v>
      </c>
      <c r="BA110" s="83" t="s">
        <v>63</v>
      </c>
      <c r="BB110" s="83" t="s">
        <v>73</v>
      </c>
      <c r="BC110" s="83" t="s">
        <v>73</v>
      </c>
      <c r="BD110" s="83"/>
      <c r="BE110" s="83" t="s">
        <v>73</v>
      </c>
      <c r="BF110" s="83"/>
      <c r="BG110" s="87" t="s">
        <v>335</v>
      </c>
      <c r="BH110" s="87" t="s">
        <v>114</v>
      </c>
      <c r="BI110" s="76" t="s">
        <v>1414</v>
      </c>
      <c r="BJ110">
        <f t="shared" si="3"/>
        <v>14</v>
      </c>
      <c r="BK110" s="87">
        <f t="shared" si="4"/>
        <v>52</v>
      </c>
      <c r="BL110" s="87"/>
      <c r="BM110" s="86" t="str">
        <f>_xlfn.XLOOKUP(Form_Responses18111213[[#This Row],[Sekolah School (Cleansed)]],'Quality Check'!$B$11:$B$14,'Quality Check'!$C$11:$C$14,)</f>
        <v>Rural</v>
      </c>
      <c r="BN110" s="86" t="str">
        <f>_xlfn.XLOOKUP(Form_Responses18111213[[#This Row],[Sekolah School (Cleansed)]],'Quality Check'!$B$11:$B$14,'Quality Check'!$D$11:$D$14,)</f>
        <v>Controlled Group (CG)</v>
      </c>
      <c r="BO110" s="87" t="str">
        <f>_xlfn.XLOOKUP(AS110,'Cleansing - Toothpaste Brand'!A:A,'Cleansing - Toothpaste Brand'!B:B,)</f>
        <v>Colgate</v>
      </c>
      <c r="BP110" s="87"/>
      <c r="BQ11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10" s="86" t="str">
        <f>_xlfn.XLOOKUP(AP110,'Cleansing - Response'!E:E,'Cleansing - Response'!F:F,)</f>
        <v>2 days and more</v>
      </c>
      <c r="BS110" s="86"/>
      <c r="BT110" s="86" t="str">
        <f>_xlfn.XLOOKUP(AQ110,'Cleansing - Response'!E:E,'Cleansing - Response'!F:F,)</f>
        <v>2 days and more</v>
      </c>
      <c r="BU110" s="86"/>
      <c r="BV110" s="86" t="str">
        <f t="shared" si="5"/>
        <v>Ya / Yes</v>
      </c>
      <c r="BW110" s="86" t="str">
        <f>_xlfn.XLOOKUP(AT110,'Cleansing - Response'!E:E,'Cleansing - Response'!F:F,)</f>
        <v>Rarely / Sometimes</v>
      </c>
      <c r="BX110" s="86" t="str">
        <f>_xlfn.XLOOKUP(AU110,'Cleansing - Response'!H:H,'Cleansing - Response'!I:I,)</f>
        <v>Not using dental floss</v>
      </c>
      <c r="BY110" s="86" t="str">
        <f>_xlfn.XLOOKUP(AV110,'Cleansing - Response'!K:K,'Cleansing - Response'!L:L,)</f>
        <v>Up to 1 time a day</v>
      </c>
      <c r="BZ110" s="86" t="str">
        <f>_xlfn.XLOOKUP(AW110,'Cleansing - Response'!$N:$N,'Cleansing - Response'!$O:$O,)</f>
        <v>Yes / Sometimes</v>
      </c>
      <c r="CA110" s="86" t="str">
        <f>_xlfn.XLOOKUP(AX110,'Cleansing - Response'!$N:$N,'Cleansing - Response'!$O:$O,)</f>
        <v>Yes / Sometimes</v>
      </c>
      <c r="CB110" s="86" t="str">
        <f>_xlfn.XLOOKUP(AY110,'Cleansing - Response'!$N:$N,'Cleansing - Response'!$O:$O,)</f>
        <v>Yes / Sometimes</v>
      </c>
      <c r="CC110" s="86" t="str">
        <f>_xlfn.XLOOKUP(AZ110,'Cleansing - Response'!$N:$N,'Cleansing - Response'!$O:$O,)</f>
        <v>Yes / Sometimes</v>
      </c>
      <c r="CD110" s="86" t="str">
        <f>_xlfn.XLOOKUP(BA110,'Cleansing - Response'!$N:$N,'Cleansing - Response'!$O:$O,)</f>
        <v>Yes / Sometimes</v>
      </c>
      <c r="CE110" s="86" t="str">
        <f>_xlfn.XLOOKUP(BB110,'Cleansing - Response'!$N:$N,'Cleansing - Response'!$O:$O,)</f>
        <v>No</v>
      </c>
      <c r="CF110" s="87" t="str">
        <f>IF(COUNTIF(Form_Responses18111213[[#This Row],[Answer - B7-1]:[Answer - B7-6]], "Yes / Sometimes") &gt; 4, "More than 4 times","Up to 4 times")</f>
        <v>More than 4 times</v>
      </c>
    </row>
    <row r="111" spans="1:84" ht="13.2" x14ac:dyDescent="0.25">
      <c r="A111" s="82">
        <v>45572.398379074075</v>
      </c>
      <c r="B111" s="83" t="s">
        <v>385</v>
      </c>
      <c r="C111" s="84" t="s">
        <v>386</v>
      </c>
      <c r="D111" s="83">
        <v>94.64</v>
      </c>
      <c r="E111" s="83">
        <v>1.29</v>
      </c>
      <c r="F111" s="83" t="s">
        <v>114</v>
      </c>
      <c r="G111" s="83" t="s">
        <v>76</v>
      </c>
      <c r="H111" s="83" t="s">
        <v>387</v>
      </c>
      <c r="I111" s="83" t="s">
        <v>73</v>
      </c>
      <c r="J111" s="83" t="s">
        <v>64</v>
      </c>
      <c r="K111" s="83" t="s">
        <v>78</v>
      </c>
      <c r="L111" s="83" t="s">
        <v>64</v>
      </c>
      <c r="M111" s="83" t="s">
        <v>84</v>
      </c>
      <c r="N111" s="83" t="s">
        <v>64</v>
      </c>
      <c r="O111" s="83" t="s">
        <v>64</v>
      </c>
      <c r="P111" s="83" t="s">
        <v>84</v>
      </c>
      <c r="Q111" s="83" t="s">
        <v>64</v>
      </c>
      <c r="R111" s="83" t="s">
        <v>64</v>
      </c>
      <c r="S111" s="83" t="s">
        <v>78</v>
      </c>
      <c r="T111" s="83" t="s">
        <v>64</v>
      </c>
      <c r="U111" s="83" t="s">
        <v>78</v>
      </c>
      <c r="V111" s="83" t="s">
        <v>64</v>
      </c>
      <c r="W111" s="83" t="s">
        <v>64</v>
      </c>
      <c r="X111" s="83" t="s">
        <v>64</v>
      </c>
      <c r="Y111" s="83" t="s">
        <v>64</v>
      </c>
      <c r="Z111" s="83" t="s">
        <v>79</v>
      </c>
      <c r="AA111" s="83" t="s">
        <v>66</v>
      </c>
      <c r="AB111" s="83" t="s">
        <v>66</v>
      </c>
      <c r="AC111" s="83" t="s">
        <v>66</v>
      </c>
      <c r="AD111" s="83" t="s">
        <v>65</v>
      </c>
      <c r="AE111" s="83" t="s">
        <v>66</v>
      </c>
      <c r="AF111" s="83" t="s">
        <v>66</v>
      </c>
      <c r="AG111" s="83" t="s">
        <v>66</v>
      </c>
      <c r="AH111" s="83" t="s">
        <v>66</v>
      </c>
      <c r="AI111" s="83" t="s">
        <v>101</v>
      </c>
      <c r="AJ111" s="83" t="s">
        <v>65</v>
      </c>
      <c r="AK111" s="83" t="s">
        <v>65</v>
      </c>
      <c r="AL111" s="83" t="s">
        <v>66</v>
      </c>
      <c r="AM111" s="83" t="s">
        <v>66</v>
      </c>
      <c r="AN111" s="83" t="s">
        <v>79</v>
      </c>
      <c r="AO111" s="83" t="s">
        <v>79</v>
      </c>
      <c r="AP111" s="83" t="s">
        <v>119</v>
      </c>
      <c r="AQ111" s="83" t="s">
        <v>119</v>
      </c>
      <c r="AR111" s="83" t="s">
        <v>86</v>
      </c>
      <c r="AS111" s="83" t="s">
        <v>388</v>
      </c>
      <c r="AT111" s="83" t="s">
        <v>169</v>
      </c>
      <c r="AU111" s="83" t="s">
        <v>93</v>
      </c>
      <c r="AV111" s="83" t="s">
        <v>67</v>
      </c>
      <c r="AW111" s="83" t="s">
        <v>72</v>
      </c>
      <c r="AX111" s="83" t="s">
        <v>72</v>
      </c>
      <c r="AY111" s="83" t="s">
        <v>63</v>
      </c>
      <c r="AZ111" s="83" t="s">
        <v>63</v>
      </c>
      <c r="BA111" s="83" t="s">
        <v>72</v>
      </c>
      <c r="BB111" s="83" t="s">
        <v>72</v>
      </c>
      <c r="BC111" s="83" t="s">
        <v>73</v>
      </c>
      <c r="BD111" s="83"/>
      <c r="BE111" s="83" t="s">
        <v>73</v>
      </c>
      <c r="BF111" s="83"/>
      <c r="BG111" s="87" t="s">
        <v>335</v>
      </c>
      <c r="BH111" s="87" t="s">
        <v>114</v>
      </c>
      <c r="BI111" s="76" t="s">
        <v>1415</v>
      </c>
      <c r="BJ111">
        <f t="shared" si="3"/>
        <v>11</v>
      </c>
      <c r="BK111" s="87">
        <f t="shared" si="4"/>
        <v>49</v>
      </c>
      <c r="BL111" s="87"/>
      <c r="BM111" s="86" t="str">
        <f>_xlfn.XLOOKUP(Form_Responses18111213[[#This Row],[Sekolah School (Cleansed)]],'Quality Check'!$B$11:$B$14,'Quality Check'!$C$11:$C$14,)</f>
        <v>Rural</v>
      </c>
      <c r="BN111" s="86" t="str">
        <f>_xlfn.XLOOKUP(Form_Responses18111213[[#This Row],[Sekolah School (Cleansed)]],'Quality Check'!$B$11:$B$14,'Quality Check'!$D$11:$D$14,)</f>
        <v>Controlled Group (CG)</v>
      </c>
      <c r="BO111" s="87" t="str">
        <f>_xlfn.XLOOKUP(AS111,'Cleansing - Toothpaste Brand'!A:A,'Cleansing - Toothpaste Brand'!B:B,)</f>
        <v>Colgate</v>
      </c>
      <c r="BP111" s="87"/>
      <c r="BQ11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11" s="86" t="str">
        <f>_xlfn.XLOOKUP(AP111,'Cleansing - Response'!E:E,'Cleansing - Response'!F:F,)</f>
        <v>Less than 2 days</v>
      </c>
      <c r="BS111" s="86"/>
      <c r="BT111" s="86" t="str">
        <f>_xlfn.XLOOKUP(AQ111,'Cleansing - Response'!E:E,'Cleansing - Response'!F:F,)</f>
        <v>Less than 2 days</v>
      </c>
      <c r="BU111" s="86"/>
      <c r="BV111" s="86" t="str">
        <f t="shared" si="5"/>
        <v>Ya / Yes</v>
      </c>
      <c r="BW111" s="86" t="str">
        <f>_xlfn.XLOOKUP(AT111,'Cleansing - Response'!E:E,'Cleansing - Response'!F:F,)</f>
        <v>Rarely / Sometimes</v>
      </c>
      <c r="BX111" s="86" t="str">
        <f>_xlfn.XLOOKUP(AU111,'Cleansing - Response'!H:H,'Cleansing - Response'!I:I,)</f>
        <v>Not using dental floss</v>
      </c>
      <c r="BY111" s="86" t="str">
        <f>_xlfn.XLOOKUP(AV111,'Cleansing - Response'!K:K,'Cleansing - Response'!L:L,)</f>
        <v>More than 1 time a day</v>
      </c>
      <c r="BZ111" s="86" t="str">
        <f>_xlfn.XLOOKUP(AW111,'Cleansing - Response'!$N:$N,'Cleansing - Response'!$O:$O,)</f>
        <v>Yes / Sometimes</v>
      </c>
      <c r="CA111" s="86" t="str">
        <f>_xlfn.XLOOKUP(AX111,'Cleansing - Response'!$N:$N,'Cleansing - Response'!$O:$O,)</f>
        <v>Yes / Sometimes</v>
      </c>
      <c r="CB111" s="86" t="str">
        <f>_xlfn.XLOOKUP(AY111,'Cleansing - Response'!$N:$N,'Cleansing - Response'!$O:$O,)</f>
        <v>Yes / Sometimes</v>
      </c>
      <c r="CC111" s="86" t="str">
        <f>_xlfn.XLOOKUP(AZ111,'Cleansing - Response'!$N:$N,'Cleansing - Response'!$O:$O,)</f>
        <v>Yes / Sometimes</v>
      </c>
      <c r="CD111" s="86" t="str">
        <f>_xlfn.XLOOKUP(BA111,'Cleansing - Response'!$N:$N,'Cleansing - Response'!$O:$O,)</f>
        <v>Yes / Sometimes</v>
      </c>
      <c r="CE111" s="86" t="str">
        <f>_xlfn.XLOOKUP(BB111,'Cleansing - Response'!$N:$N,'Cleansing - Response'!$O:$O,)</f>
        <v>Yes / Sometimes</v>
      </c>
      <c r="CF111" s="87" t="str">
        <f>IF(COUNTIF(Form_Responses18111213[[#This Row],[Answer - B7-1]:[Answer - B7-6]], "Yes / Sometimes") &gt; 4, "More than 4 times","Up to 4 times")</f>
        <v>More than 4 times</v>
      </c>
    </row>
    <row r="112" spans="1:84" ht="13.2" x14ac:dyDescent="0.25">
      <c r="A112" s="82">
        <v>45572.398872638892</v>
      </c>
      <c r="B112" s="83" t="s">
        <v>389</v>
      </c>
      <c r="C112" s="84" t="s">
        <v>390</v>
      </c>
      <c r="D112" s="83">
        <v>100</v>
      </c>
      <c r="E112" s="83">
        <v>0.53</v>
      </c>
      <c r="F112" s="83" t="s">
        <v>60</v>
      </c>
      <c r="G112" s="83" t="s">
        <v>76</v>
      </c>
      <c r="H112" s="83" t="s">
        <v>335</v>
      </c>
      <c r="I112" s="83" t="s">
        <v>63</v>
      </c>
      <c r="J112" s="83" t="s">
        <v>64</v>
      </c>
      <c r="K112" s="83" t="s">
        <v>78</v>
      </c>
      <c r="L112" s="83" t="s">
        <v>64</v>
      </c>
      <c r="M112" s="83" t="s">
        <v>84</v>
      </c>
      <c r="N112" s="83" t="s">
        <v>84</v>
      </c>
      <c r="O112" s="83" t="s">
        <v>64</v>
      </c>
      <c r="P112" s="83" t="s">
        <v>84</v>
      </c>
      <c r="Q112" s="83" t="s">
        <v>64</v>
      </c>
      <c r="R112" s="83" t="s">
        <v>64</v>
      </c>
      <c r="S112" s="83" t="s">
        <v>64</v>
      </c>
      <c r="T112" s="83" t="s">
        <v>64</v>
      </c>
      <c r="U112" s="83" t="s">
        <v>64</v>
      </c>
      <c r="V112" s="83" t="s">
        <v>64</v>
      </c>
      <c r="W112" s="83" t="s">
        <v>64</v>
      </c>
      <c r="X112" s="83" t="s">
        <v>64</v>
      </c>
      <c r="Y112" s="83" t="s">
        <v>64</v>
      </c>
      <c r="Z112" s="83" t="s">
        <v>65</v>
      </c>
      <c r="AA112" s="83" t="s">
        <v>66</v>
      </c>
      <c r="AB112" s="83" t="s">
        <v>66</v>
      </c>
      <c r="AC112" s="83" t="s">
        <v>66</v>
      </c>
      <c r="AD112" s="83" t="s">
        <v>65</v>
      </c>
      <c r="AE112" s="83" t="s">
        <v>66</v>
      </c>
      <c r="AF112" s="83" t="s">
        <v>66</v>
      </c>
      <c r="AG112" s="83" t="s">
        <v>65</v>
      </c>
      <c r="AH112" s="83" t="s">
        <v>66</v>
      </c>
      <c r="AI112" s="83" t="s">
        <v>66</v>
      </c>
      <c r="AJ112" s="83" t="s">
        <v>66</v>
      </c>
      <c r="AK112" s="83" t="s">
        <v>66</v>
      </c>
      <c r="AL112" s="83" t="s">
        <v>65</v>
      </c>
      <c r="AM112" s="83" t="s">
        <v>66</v>
      </c>
      <c r="AN112" s="83" t="s">
        <v>66</v>
      </c>
      <c r="AO112" s="83" t="s">
        <v>66</v>
      </c>
      <c r="AP112" s="83" t="s">
        <v>67</v>
      </c>
      <c r="AQ112" s="83" t="s">
        <v>67</v>
      </c>
      <c r="AR112" s="83" t="s">
        <v>86</v>
      </c>
      <c r="AS112" s="83" t="s">
        <v>391</v>
      </c>
      <c r="AT112" s="83" t="s">
        <v>69</v>
      </c>
      <c r="AU112" s="83" t="s">
        <v>70</v>
      </c>
      <c r="AV112" s="83" t="s">
        <v>67</v>
      </c>
      <c r="AW112" s="83" t="s">
        <v>73</v>
      </c>
      <c r="AX112" s="83" t="s">
        <v>73</v>
      </c>
      <c r="AY112" s="83" t="s">
        <v>72</v>
      </c>
      <c r="AZ112" s="83" t="s">
        <v>73</v>
      </c>
      <c r="BA112" s="83" t="s">
        <v>72</v>
      </c>
      <c r="BB112" s="83" t="s">
        <v>73</v>
      </c>
      <c r="BC112" s="83" t="s">
        <v>73</v>
      </c>
      <c r="BD112" s="83"/>
      <c r="BE112" s="83" t="s">
        <v>73</v>
      </c>
      <c r="BF112" s="83"/>
      <c r="BG112" s="87" t="s">
        <v>335</v>
      </c>
      <c r="BH112" s="87" t="s">
        <v>60</v>
      </c>
      <c r="BI112" s="76" t="s">
        <v>1414</v>
      </c>
      <c r="BJ112">
        <f t="shared" si="3"/>
        <v>12</v>
      </c>
      <c r="BK112" s="87">
        <f t="shared" si="4"/>
        <v>51</v>
      </c>
      <c r="BL112" s="87"/>
      <c r="BM112" s="86" t="str">
        <f>_xlfn.XLOOKUP(Form_Responses18111213[[#This Row],[Sekolah School (Cleansed)]],'Quality Check'!$B$11:$B$14,'Quality Check'!$C$11:$C$14,)</f>
        <v>Rural</v>
      </c>
      <c r="BN112" s="86" t="str">
        <f>_xlfn.XLOOKUP(Form_Responses18111213[[#This Row],[Sekolah School (Cleansed)]],'Quality Check'!$B$11:$B$14,'Quality Check'!$D$11:$D$14,)</f>
        <v>Controlled Group (CG)</v>
      </c>
      <c r="BO112" s="87" t="str">
        <f>_xlfn.XLOOKUP(AS112,'Cleansing - Toothpaste Brand'!A:A,'Cleansing - Toothpaste Brand'!B:B,)</f>
        <v>Colgate</v>
      </c>
      <c r="BP112" s="87"/>
      <c r="BQ11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12" s="86" t="str">
        <f>_xlfn.XLOOKUP(AP112,'Cleansing - Response'!E:E,'Cleansing - Response'!F:F,)</f>
        <v>2 days and more</v>
      </c>
      <c r="BS112" s="86"/>
      <c r="BT112" s="86" t="str">
        <f>_xlfn.XLOOKUP(AQ112,'Cleansing - Response'!E:E,'Cleansing - Response'!F:F,)</f>
        <v>2 days and more</v>
      </c>
      <c r="BU112" s="86"/>
      <c r="BV112" s="86" t="str">
        <f t="shared" si="5"/>
        <v>Ya / Yes</v>
      </c>
      <c r="BW112" s="86" t="str">
        <f>_xlfn.XLOOKUP(AT112,'Cleansing - Response'!E:E,'Cleansing - Response'!F:F,)</f>
        <v>Rarely / Sometimes</v>
      </c>
      <c r="BX112" s="86" t="str">
        <f>_xlfn.XLOOKUP(AU112,'Cleansing - Response'!H:H,'Cleansing - Response'!I:I,)</f>
        <v>Sometimes / When in need</v>
      </c>
      <c r="BY112" s="86" t="str">
        <f>_xlfn.XLOOKUP(AV112,'Cleansing - Response'!K:K,'Cleansing - Response'!L:L,)</f>
        <v>More than 1 time a day</v>
      </c>
      <c r="BZ112" s="86" t="str">
        <f>_xlfn.XLOOKUP(AW112,'Cleansing - Response'!$N:$N,'Cleansing - Response'!$O:$O,)</f>
        <v>No</v>
      </c>
      <c r="CA112" s="86" t="str">
        <f>_xlfn.XLOOKUP(AX112,'Cleansing - Response'!$N:$N,'Cleansing - Response'!$O:$O,)</f>
        <v>No</v>
      </c>
      <c r="CB112" s="86" t="str">
        <f>_xlfn.XLOOKUP(AY112,'Cleansing - Response'!$N:$N,'Cleansing - Response'!$O:$O,)</f>
        <v>Yes / Sometimes</v>
      </c>
      <c r="CC112" s="86" t="str">
        <f>_xlfn.XLOOKUP(AZ112,'Cleansing - Response'!$N:$N,'Cleansing - Response'!$O:$O,)</f>
        <v>No</v>
      </c>
      <c r="CD112" s="86" t="str">
        <f>_xlfn.XLOOKUP(BA112,'Cleansing - Response'!$N:$N,'Cleansing - Response'!$O:$O,)</f>
        <v>Yes / Sometimes</v>
      </c>
      <c r="CE112" s="86" t="str">
        <f>_xlfn.XLOOKUP(BB112,'Cleansing - Response'!$N:$N,'Cleansing - Response'!$O:$O,)</f>
        <v>No</v>
      </c>
      <c r="CF112" s="87" t="str">
        <f>IF(COUNTIF(Form_Responses18111213[[#This Row],[Answer - B7-1]:[Answer - B7-6]], "Yes / Sometimes") &gt; 4, "More than 4 times","Up to 4 times")</f>
        <v>Up to 4 times</v>
      </c>
    </row>
    <row r="113" spans="1:84" ht="13.2" x14ac:dyDescent="0.25">
      <c r="A113" s="82">
        <v>45572.399304699073</v>
      </c>
      <c r="B113" s="83" t="s">
        <v>392</v>
      </c>
      <c r="C113" s="84" t="s">
        <v>393</v>
      </c>
      <c r="D113" s="83">
        <v>100</v>
      </c>
      <c r="E113" s="83">
        <v>0.75</v>
      </c>
      <c r="F113" s="83" t="s">
        <v>114</v>
      </c>
      <c r="G113" s="83" t="s">
        <v>76</v>
      </c>
      <c r="H113" s="83" t="s">
        <v>394</v>
      </c>
      <c r="I113" s="83" t="s">
        <v>63</v>
      </c>
      <c r="J113" s="83" t="s">
        <v>64</v>
      </c>
      <c r="K113" s="83" t="s">
        <v>64</v>
      </c>
      <c r="L113" s="83" t="s">
        <v>64</v>
      </c>
      <c r="M113" s="83" t="s">
        <v>78</v>
      </c>
      <c r="N113" s="83" t="s">
        <v>64</v>
      </c>
      <c r="O113" s="83" t="s">
        <v>84</v>
      </c>
      <c r="P113" s="83" t="s">
        <v>84</v>
      </c>
      <c r="Q113" s="83" t="s">
        <v>64</v>
      </c>
      <c r="R113" s="83" t="s">
        <v>64</v>
      </c>
      <c r="S113" s="83" t="s">
        <v>78</v>
      </c>
      <c r="T113" s="83" t="s">
        <v>78</v>
      </c>
      <c r="U113" s="83" t="s">
        <v>84</v>
      </c>
      <c r="V113" s="83" t="s">
        <v>64</v>
      </c>
      <c r="W113" s="83" t="s">
        <v>78</v>
      </c>
      <c r="X113" s="83" t="s">
        <v>84</v>
      </c>
      <c r="Y113" s="83" t="s">
        <v>78</v>
      </c>
      <c r="Z113" s="83" t="s">
        <v>65</v>
      </c>
      <c r="AA113" s="83" t="s">
        <v>65</v>
      </c>
      <c r="AB113" s="83" t="s">
        <v>65</v>
      </c>
      <c r="AC113" s="83" t="s">
        <v>65</v>
      </c>
      <c r="AD113" s="83" t="s">
        <v>65</v>
      </c>
      <c r="AE113" s="83" t="s">
        <v>65</v>
      </c>
      <c r="AF113" s="83" t="s">
        <v>66</v>
      </c>
      <c r="AG113" s="83" t="s">
        <v>66</v>
      </c>
      <c r="AH113" s="83" t="s">
        <v>66</v>
      </c>
      <c r="AI113" s="83" t="s">
        <v>101</v>
      </c>
      <c r="AJ113" s="83" t="s">
        <v>65</v>
      </c>
      <c r="AK113" s="83" t="s">
        <v>65</v>
      </c>
      <c r="AL113" s="83" t="s">
        <v>65</v>
      </c>
      <c r="AM113" s="83" t="s">
        <v>66</v>
      </c>
      <c r="AN113" s="83" t="s">
        <v>79</v>
      </c>
      <c r="AO113" s="83" t="s">
        <v>66</v>
      </c>
      <c r="AP113" s="83" t="s">
        <v>67</v>
      </c>
      <c r="AQ113" s="83" t="s">
        <v>67</v>
      </c>
      <c r="AR113" s="83" t="s">
        <v>63</v>
      </c>
      <c r="AS113" s="83" t="s">
        <v>81</v>
      </c>
      <c r="AT113" s="83" t="s">
        <v>87</v>
      </c>
      <c r="AU113" s="83" t="s">
        <v>70</v>
      </c>
      <c r="AV113" s="83" t="s">
        <v>67</v>
      </c>
      <c r="AW113" s="83" t="s">
        <v>72</v>
      </c>
      <c r="AX113" s="83" t="s">
        <v>73</v>
      </c>
      <c r="AY113" s="83" t="s">
        <v>73</v>
      </c>
      <c r="AZ113" s="83" t="s">
        <v>63</v>
      </c>
      <c r="BA113" s="83" t="s">
        <v>63</v>
      </c>
      <c r="BB113" s="83" t="s">
        <v>73</v>
      </c>
      <c r="BC113" s="83" t="s">
        <v>73</v>
      </c>
      <c r="BD113" s="83"/>
      <c r="BE113" s="83" t="s">
        <v>73</v>
      </c>
      <c r="BF113" s="83"/>
      <c r="BG113" s="87" t="s">
        <v>335</v>
      </c>
      <c r="BH113" s="87" t="s">
        <v>114</v>
      </c>
      <c r="BI113" s="76" t="s">
        <v>1414</v>
      </c>
      <c r="BJ113">
        <f t="shared" si="3"/>
        <v>8</v>
      </c>
      <c r="BK113" s="87">
        <f t="shared" si="4"/>
        <v>57</v>
      </c>
      <c r="BL113" s="87"/>
      <c r="BM113" s="86" t="str">
        <f>_xlfn.XLOOKUP(Form_Responses18111213[[#This Row],[Sekolah School (Cleansed)]],'Quality Check'!$B$11:$B$14,'Quality Check'!$C$11:$C$14,)</f>
        <v>Rural</v>
      </c>
      <c r="BN113" s="86" t="str">
        <f>_xlfn.XLOOKUP(Form_Responses18111213[[#This Row],[Sekolah School (Cleansed)]],'Quality Check'!$B$11:$B$14,'Quality Check'!$D$11:$D$14,)</f>
        <v>Controlled Group (CG)</v>
      </c>
      <c r="BO113" s="87" t="str">
        <f>_xlfn.XLOOKUP(AS113,'Cleansing - Toothpaste Brand'!A:A,'Cleansing - Toothpaste Brand'!B:B,)</f>
        <v>Colgate</v>
      </c>
      <c r="BP113" s="87"/>
      <c r="BQ11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13" s="86" t="str">
        <f>_xlfn.XLOOKUP(AP113,'Cleansing - Response'!E:E,'Cleansing - Response'!F:F,)</f>
        <v>2 days and more</v>
      </c>
      <c r="BS113" s="86"/>
      <c r="BT113" s="86" t="str">
        <f>_xlfn.XLOOKUP(AQ113,'Cleansing - Response'!E:E,'Cleansing - Response'!F:F,)</f>
        <v>2 days and more</v>
      </c>
      <c r="BU113" s="86"/>
      <c r="BV113" s="86" t="str">
        <f t="shared" si="5"/>
        <v>Ya / Yes</v>
      </c>
      <c r="BW113" s="86" t="str">
        <f>_xlfn.XLOOKUP(AT113,'Cleansing - Response'!E:E,'Cleansing - Response'!F:F,)</f>
        <v>Always</v>
      </c>
      <c r="BX113" s="86" t="str">
        <f>_xlfn.XLOOKUP(AU113,'Cleansing - Response'!H:H,'Cleansing - Response'!I:I,)</f>
        <v>Sometimes / When in need</v>
      </c>
      <c r="BY113" s="86" t="str">
        <f>_xlfn.XLOOKUP(AV113,'Cleansing - Response'!K:K,'Cleansing - Response'!L:L,)</f>
        <v>More than 1 time a day</v>
      </c>
      <c r="BZ113" s="86" t="str">
        <f>_xlfn.XLOOKUP(AW113,'Cleansing - Response'!$N:$N,'Cleansing - Response'!$O:$O,)</f>
        <v>Yes / Sometimes</v>
      </c>
      <c r="CA113" s="86" t="str">
        <f>_xlfn.XLOOKUP(AX113,'Cleansing - Response'!$N:$N,'Cleansing - Response'!$O:$O,)</f>
        <v>No</v>
      </c>
      <c r="CB113" s="86" t="str">
        <f>_xlfn.XLOOKUP(AY113,'Cleansing - Response'!$N:$N,'Cleansing - Response'!$O:$O,)</f>
        <v>No</v>
      </c>
      <c r="CC113" s="86" t="str">
        <f>_xlfn.XLOOKUP(AZ113,'Cleansing - Response'!$N:$N,'Cleansing - Response'!$O:$O,)</f>
        <v>Yes / Sometimes</v>
      </c>
      <c r="CD113" s="86" t="str">
        <f>_xlfn.XLOOKUP(BA113,'Cleansing - Response'!$N:$N,'Cleansing - Response'!$O:$O,)</f>
        <v>Yes / Sometimes</v>
      </c>
      <c r="CE113" s="86" t="str">
        <f>_xlfn.XLOOKUP(BB113,'Cleansing - Response'!$N:$N,'Cleansing - Response'!$O:$O,)</f>
        <v>No</v>
      </c>
      <c r="CF113" s="87" t="str">
        <f>IF(COUNTIF(Form_Responses18111213[[#This Row],[Answer - B7-1]:[Answer - B7-6]], "Yes / Sometimes") &gt; 4, "More than 4 times","Up to 4 times")</f>
        <v>Up to 4 times</v>
      </c>
    </row>
    <row r="114" spans="1:84" ht="13.2" x14ac:dyDescent="0.25">
      <c r="A114" s="82">
        <v>45572.402199953707</v>
      </c>
      <c r="B114" s="83" t="s">
        <v>395</v>
      </c>
      <c r="C114" s="84" t="s">
        <v>396</v>
      </c>
      <c r="D114" s="83">
        <v>100</v>
      </c>
      <c r="E114" s="83">
        <v>0.75</v>
      </c>
      <c r="F114" s="83" t="s">
        <v>114</v>
      </c>
      <c r="G114" s="83" t="s">
        <v>76</v>
      </c>
      <c r="H114" s="83" t="s">
        <v>349</v>
      </c>
      <c r="I114" s="83" t="s">
        <v>63</v>
      </c>
      <c r="J114" s="83" t="s">
        <v>64</v>
      </c>
      <c r="K114" s="83" t="s">
        <v>64</v>
      </c>
      <c r="L114" s="83" t="s">
        <v>64</v>
      </c>
      <c r="M114" s="83" t="s">
        <v>78</v>
      </c>
      <c r="N114" s="83" t="s">
        <v>64</v>
      </c>
      <c r="O114" s="83" t="s">
        <v>78</v>
      </c>
      <c r="P114" s="83" t="s">
        <v>64</v>
      </c>
      <c r="Q114" s="83" t="s">
        <v>78</v>
      </c>
      <c r="R114" s="83" t="s">
        <v>64</v>
      </c>
      <c r="S114" s="83" t="s">
        <v>64</v>
      </c>
      <c r="T114" s="83" t="s">
        <v>64</v>
      </c>
      <c r="U114" s="83" t="s">
        <v>64</v>
      </c>
      <c r="V114" s="83" t="s">
        <v>64</v>
      </c>
      <c r="W114" s="83" t="s">
        <v>64</v>
      </c>
      <c r="X114" s="83" t="s">
        <v>64</v>
      </c>
      <c r="Y114" s="83" t="s">
        <v>64</v>
      </c>
      <c r="Z114" s="83" t="s">
        <v>65</v>
      </c>
      <c r="AA114" s="83" t="s">
        <v>65</v>
      </c>
      <c r="AB114" s="83" t="s">
        <v>65</v>
      </c>
      <c r="AC114" s="83" t="s">
        <v>65</v>
      </c>
      <c r="AD114" s="83" t="s">
        <v>65</v>
      </c>
      <c r="AE114" s="83" t="s">
        <v>65</v>
      </c>
      <c r="AF114" s="83" t="s">
        <v>65</v>
      </c>
      <c r="AG114" s="83" t="s">
        <v>65</v>
      </c>
      <c r="AH114" s="83" t="s">
        <v>65</v>
      </c>
      <c r="AI114" s="83" t="s">
        <v>65</v>
      </c>
      <c r="AJ114" s="83" t="s">
        <v>65</v>
      </c>
      <c r="AK114" s="83" t="s">
        <v>65</v>
      </c>
      <c r="AL114" s="83" t="s">
        <v>65</v>
      </c>
      <c r="AM114" s="83" t="s">
        <v>65</v>
      </c>
      <c r="AN114" s="83" t="s">
        <v>65</v>
      </c>
      <c r="AO114" s="83" t="s">
        <v>65</v>
      </c>
      <c r="AP114" s="83" t="s">
        <v>67</v>
      </c>
      <c r="AQ114" s="83" t="s">
        <v>67</v>
      </c>
      <c r="AR114" s="83" t="s">
        <v>63</v>
      </c>
      <c r="AS114" s="83" t="s">
        <v>81</v>
      </c>
      <c r="AT114" s="83" t="s">
        <v>87</v>
      </c>
      <c r="AU114" s="83" t="s">
        <v>93</v>
      </c>
      <c r="AV114" s="83" t="s">
        <v>71</v>
      </c>
      <c r="AW114" s="83" t="s">
        <v>73</v>
      </c>
      <c r="AX114" s="83" t="s">
        <v>73</v>
      </c>
      <c r="AY114" s="83" t="s">
        <v>72</v>
      </c>
      <c r="AZ114" s="83" t="s">
        <v>72</v>
      </c>
      <c r="BA114" s="83" t="s">
        <v>72</v>
      </c>
      <c r="BB114" s="83" t="s">
        <v>72</v>
      </c>
      <c r="BC114" s="83" t="s">
        <v>73</v>
      </c>
      <c r="BD114" s="83"/>
      <c r="BE114" s="83" t="s">
        <v>73</v>
      </c>
      <c r="BF114" s="83"/>
      <c r="BG114" s="87" t="s">
        <v>335</v>
      </c>
      <c r="BH114" s="87" t="s">
        <v>114</v>
      </c>
      <c r="BI114" s="76" t="s">
        <v>1414</v>
      </c>
      <c r="BJ114">
        <f t="shared" si="3"/>
        <v>14</v>
      </c>
      <c r="BK114" s="87">
        <f t="shared" si="4"/>
        <v>61</v>
      </c>
      <c r="BL114" s="87"/>
      <c r="BM114" s="86" t="str">
        <f>_xlfn.XLOOKUP(Form_Responses18111213[[#This Row],[Sekolah School (Cleansed)]],'Quality Check'!$B$11:$B$14,'Quality Check'!$C$11:$C$14,)</f>
        <v>Rural</v>
      </c>
      <c r="BN114" s="86" t="str">
        <f>_xlfn.XLOOKUP(Form_Responses18111213[[#This Row],[Sekolah School (Cleansed)]],'Quality Check'!$B$11:$B$14,'Quality Check'!$D$11:$D$14,)</f>
        <v>Controlled Group (CG)</v>
      </c>
      <c r="BO114" s="87" t="str">
        <f>_xlfn.XLOOKUP(AS114,'Cleansing - Toothpaste Brand'!A:A,'Cleansing - Toothpaste Brand'!B:B,)</f>
        <v>Colgate</v>
      </c>
      <c r="BP114" s="87"/>
      <c r="BQ11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14" s="86" t="str">
        <f>_xlfn.XLOOKUP(AP114,'Cleansing - Response'!E:E,'Cleansing - Response'!F:F,)</f>
        <v>2 days and more</v>
      </c>
      <c r="BS114" s="86"/>
      <c r="BT114" s="86" t="str">
        <f>_xlfn.XLOOKUP(AQ114,'Cleansing - Response'!E:E,'Cleansing - Response'!F:F,)</f>
        <v>2 days and more</v>
      </c>
      <c r="BU114" s="86"/>
      <c r="BV114" s="86" t="str">
        <f t="shared" si="5"/>
        <v>Ya / Yes</v>
      </c>
      <c r="BW114" s="86" t="str">
        <f>_xlfn.XLOOKUP(AT114,'Cleansing - Response'!E:E,'Cleansing - Response'!F:F,)</f>
        <v>Always</v>
      </c>
      <c r="BX114" s="86" t="str">
        <f>_xlfn.XLOOKUP(AU114,'Cleansing - Response'!H:H,'Cleansing - Response'!I:I,)</f>
        <v>Not using dental floss</v>
      </c>
      <c r="BY114" s="86" t="str">
        <f>_xlfn.XLOOKUP(AV114,'Cleansing - Response'!K:K,'Cleansing - Response'!L:L,)</f>
        <v>Up to 1 time a day</v>
      </c>
      <c r="BZ114" s="86" t="str">
        <f>_xlfn.XLOOKUP(AW114,'Cleansing - Response'!$N:$N,'Cleansing - Response'!$O:$O,)</f>
        <v>No</v>
      </c>
      <c r="CA114" s="86" t="str">
        <f>_xlfn.XLOOKUP(AX114,'Cleansing - Response'!$N:$N,'Cleansing - Response'!$O:$O,)</f>
        <v>No</v>
      </c>
      <c r="CB114" s="86" t="str">
        <f>_xlfn.XLOOKUP(AY114,'Cleansing - Response'!$N:$N,'Cleansing - Response'!$O:$O,)</f>
        <v>Yes / Sometimes</v>
      </c>
      <c r="CC114" s="86" t="str">
        <f>_xlfn.XLOOKUP(AZ114,'Cleansing - Response'!$N:$N,'Cleansing - Response'!$O:$O,)</f>
        <v>Yes / Sometimes</v>
      </c>
      <c r="CD114" s="86" t="str">
        <f>_xlfn.XLOOKUP(BA114,'Cleansing - Response'!$N:$N,'Cleansing - Response'!$O:$O,)</f>
        <v>Yes / Sometimes</v>
      </c>
      <c r="CE114" s="86" t="str">
        <f>_xlfn.XLOOKUP(BB114,'Cleansing - Response'!$N:$N,'Cleansing - Response'!$O:$O,)</f>
        <v>Yes / Sometimes</v>
      </c>
      <c r="CF114" s="87" t="str">
        <f>IF(COUNTIF(Form_Responses18111213[[#This Row],[Answer - B7-1]:[Answer - B7-6]], "Yes / Sometimes") &gt; 4, "More than 4 times","Up to 4 times")</f>
        <v>Up to 4 times</v>
      </c>
    </row>
    <row r="115" spans="1:84" ht="13.2" x14ac:dyDescent="0.25">
      <c r="A115" s="82">
        <v>45572.402884201394</v>
      </c>
      <c r="B115" s="83" t="s">
        <v>397</v>
      </c>
      <c r="C115" s="84" t="s">
        <v>398</v>
      </c>
      <c r="D115" s="83">
        <v>100</v>
      </c>
      <c r="E115" s="83">
        <v>1.46</v>
      </c>
      <c r="F115" s="83" t="s">
        <v>114</v>
      </c>
      <c r="G115" s="83" t="s">
        <v>76</v>
      </c>
      <c r="H115" s="83" t="s">
        <v>399</v>
      </c>
      <c r="I115" s="83" t="s">
        <v>63</v>
      </c>
      <c r="J115" s="83" t="s">
        <v>64</v>
      </c>
      <c r="K115" s="83" t="s">
        <v>64</v>
      </c>
      <c r="L115" s="83" t="s">
        <v>78</v>
      </c>
      <c r="M115" s="83" t="s">
        <v>84</v>
      </c>
      <c r="N115" s="83" t="s">
        <v>64</v>
      </c>
      <c r="O115" s="83" t="s">
        <v>64</v>
      </c>
      <c r="P115" s="83" t="s">
        <v>84</v>
      </c>
      <c r="Q115" s="83" t="s">
        <v>64</v>
      </c>
      <c r="R115" s="83" t="s">
        <v>64</v>
      </c>
      <c r="S115" s="83" t="s">
        <v>64</v>
      </c>
      <c r="T115" s="83" t="s">
        <v>64</v>
      </c>
      <c r="U115" s="83" t="s">
        <v>78</v>
      </c>
      <c r="V115" s="83" t="s">
        <v>64</v>
      </c>
      <c r="W115" s="83" t="s">
        <v>64</v>
      </c>
      <c r="X115" s="83" t="s">
        <v>64</v>
      </c>
      <c r="Y115" s="83" t="s">
        <v>64</v>
      </c>
      <c r="Z115" s="83" t="s">
        <v>66</v>
      </c>
      <c r="AA115" s="83" t="s">
        <v>65</v>
      </c>
      <c r="AB115" s="83" t="s">
        <v>65</v>
      </c>
      <c r="AC115" s="83" t="s">
        <v>65</v>
      </c>
      <c r="AD115" s="83" t="s">
        <v>65</v>
      </c>
      <c r="AE115" s="83" t="s">
        <v>65</v>
      </c>
      <c r="AF115" s="83" t="s">
        <v>65</v>
      </c>
      <c r="AG115" s="83" t="s">
        <v>65</v>
      </c>
      <c r="AH115" s="83" t="s">
        <v>65</v>
      </c>
      <c r="AI115" s="83" t="s">
        <v>101</v>
      </c>
      <c r="AJ115" s="83" t="s">
        <v>65</v>
      </c>
      <c r="AK115" s="83" t="s">
        <v>65</v>
      </c>
      <c r="AL115" s="83" t="s">
        <v>66</v>
      </c>
      <c r="AM115" s="83" t="s">
        <v>65</v>
      </c>
      <c r="AN115" s="83" t="s">
        <v>65</v>
      </c>
      <c r="AO115" s="83" t="s">
        <v>65</v>
      </c>
      <c r="AP115" s="83" t="s">
        <v>67</v>
      </c>
      <c r="AQ115" s="83" t="s">
        <v>67</v>
      </c>
      <c r="AR115" s="83" t="s">
        <v>86</v>
      </c>
      <c r="AS115" s="83" t="s">
        <v>115</v>
      </c>
      <c r="AT115" s="83" t="s">
        <v>87</v>
      </c>
      <c r="AU115" s="83" t="s">
        <v>70</v>
      </c>
      <c r="AV115" s="83" t="s">
        <v>71</v>
      </c>
      <c r="AW115" s="83" t="s">
        <v>72</v>
      </c>
      <c r="AX115" s="83" t="s">
        <v>63</v>
      </c>
      <c r="AY115" s="83" t="s">
        <v>72</v>
      </c>
      <c r="AZ115" s="83" t="s">
        <v>72</v>
      </c>
      <c r="BA115" s="83" t="s">
        <v>72</v>
      </c>
      <c r="BB115" s="83" t="s">
        <v>73</v>
      </c>
      <c r="BC115" s="83" t="s">
        <v>73</v>
      </c>
      <c r="BD115" s="83"/>
      <c r="BE115" s="83" t="s">
        <v>73</v>
      </c>
      <c r="BF115" s="83"/>
      <c r="BG115" s="87" t="s">
        <v>335</v>
      </c>
      <c r="BH115" s="87" t="s">
        <v>114</v>
      </c>
      <c r="BI115" s="76" t="s">
        <v>1414</v>
      </c>
      <c r="BJ115">
        <f t="shared" si="3"/>
        <v>12</v>
      </c>
      <c r="BK115" s="87">
        <f t="shared" si="4"/>
        <v>62</v>
      </c>
      <c r="BL115" s="87"/>
      <c r="BM115" s="86" t="str">
        <f>_xlfn.XLOOKUP(Form_Responses18111213[[#This Row],[Sekolah School (Cleansed)]],'Quality Check'!$B$11:$B$14,'Quality Check'!$C$11:$C$14,)</f>
        <v>Rural</v>
      </c>
      <c r="BN115" s="86" t="str">
        <f>_xlfn.XLOOKUP(Form_Responses18111213[[#This Row],[Sekolah School (Cleansed)]],'Quality Check'!$B$11:$B$14,'Quality Check'!$D$11:$D$14,)</f>
        <v>Controlled Group (CG)</v>
      </c>
      <c r="BO115" s="87" t="str">
        <f>_xlfn.XLOOKUP(AS115,'Cleansing - Toothpaste Brand'!A:A,'Cleansing - Toothpaste Brand'!B:B,)</f>
        <v>Darlie</v>
      </c>
      <c r="BP115" s="87"/>
      <c r="BQ11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15" s="86" t="str">
        <f>_xlfn.XLOOKUP(AP115,'Cleansing - Response'!E:E,'Cleansing - Response'!F:F,)</f>
        <v>2 days and more</v>
      </c>
      <c r="BS115" s="86"/>
      <c r="BT115" s="86" t="str">
        <f>_xlfn.XLOOKUP(AQ115,'Cleansing - Response'!E:E,'Cleansing - Response'!F:F,)</f>
        <v>2 days and more</v>
      </c>
      <c r="BU115" s="86"/>
      <c r="BV115" s="86" t="str">
        <f t="shared" si="5"/>
        <v>Ya / Yes</v>
      </c>
      <c r="BW115" s="86" t="str">
        <f>_xlfn.XLOOKUP(AT115,'Cleansing - Response'!E:E,'Cleansing - Response'!F:F,)</f>
        <v>Always</v>
      </c>
      <c r="BX115" s="86" t="str">
        <f>_xlfn.XLOOKUP(AU115,'Cleansing - Response'!H:H,'Cleansing - Response'!I:I,)</f>
        <v>Sometimes / When in need</v>
      </c>
      <c r="BY115" s="86" t="str">
        <f>_xlfn.XLOOKUP(AV115,'Cleansing - Response'!K:K,'Cleansing - Response'!L:L,)</f>
        <v>Up to 1 time a day</v>
      </c>
      <c r="BZ115" s="86" t="str">
        <f>_xlfn.XLOOKUP(AW115,'Cleansing - Response'!$N:$N,'Cleansing - Response'!$O:$O,)</f>
        <v>Yes / Sometimes</v>
      </c>
      <c r="CA115" s="86" t="str">
        <f>_xlfn.XLOOKUP(AX115,'Cleansing - Response'!$N:$N,'Cleansing - Response'!$O:$O,)</f>
        <v>Yes / Sometimes</v>
      </c>
      <c r="CB115" s="86" t="str">
        <f>_xlfn.XLOOKUP(AY115,'Cleansing - Response'!$N:$N,'Cleansing - Response'!$O:$O,)</f>
        <v>Yes / Sometimes</v>
      </c>
      <c r="CC115" s="86" t="str">
        <f>_xlfn.XLOOKUP(AZ115,'Cleansing - Response'!$N:$N,'Cleansing - Response'!$O:$O,)</f>
        <v>Yes / Sometimes</v>
      </c>
      <c r="CD115" s="86" t="str">
        <f>_xlfn.XLOOKUP(BA115,'Cleansing - Response'!$N:$N,'Cleansing - Response'!$O:$O,)</f>
        <v>Yes / Sometimes</v>
      </c>
      <c r="CE115" s="86" t="str">
        <f>_xlfn.XLOOKUP(BB115,'Cleansing - Response'!$N:$N,'Cleansing - Response'!$O:$O,)</f>
        <v>No</v>
      </c>
      <c r="CF115" s="87" t="str">
        <f>IF(COUNTIF(Form_Responses18111213[[#This Row],[Answer - B7-1]:[Answer - B7-6]], "Yes / Sometimes") &gt; 4, "More than 4 times","Up to 4 times")</f>
        <v>More than 4 times</v>
      </c>
    </row>
    <row r="116" spans="1:84" ht="13.2" x14ac:dyDescent="0.25">
      <c r="A116" s="82">
        <v>45572.403261018517</v>
      </c>
      <c r="B116" s="83" t="s">
        <v>400</v>
      </c>
      <c r="C116" s="84" t="s">
        <v>401</v>
      </c>
      <c r="D116" s="83">
        <v>100</v>
      </c>
      <c r="E116" s="83">
        <v>0.46</v>
      </c>
      <c r="F116" s="83" t="s">
        <v>114</v>
      </c>
      <c r="G116" s="83" t="s">
        <v>76</v>
      </c>
      <c r="H116" s="83" t="s">
        <v>335</v>
      </c>
      <c r="I116" s="83" t="s">
        <v>63</v>
      </c>
      <c r="J116" s="83" t="s">
        <v>64</v>
      </c>
      <c r="K116" s="83" t="s">
        <v>78</v>
      </c>
      <c r="L116" s="83" t="s">
        <v>78</v>
      </c>
      <c r="M116" s="83" t="s">
        <v>64</v>
      </c>
      <c r="N116" s="83" t="s">
        <v>84</v>
      </c>
      <c r="O116" s="83" t="s">
        <v>64</v>
      </c>
      <c r="P116" s="83" t="s">
        <v>84</v>
      </c>
      <c r="Q116" s="83" t="s">
        <v>84</v>
      </c>
      <c r="R116" s="83" t="s">
        <v>64</v>
      </c>
      <c r="S116" s="83" t="s">
        <v>84</v>
      </c>
      <c r="T116" s="83" t="s">
        <v>64</v>
      </c>
      <c r="U116" s="83" t="s">
        <v>64</v>
      </c>
      <c r="V116" s="83" t="s">
        <v>84</v>
      </c>
      <c r="W116" s="83" t="s">
        <v>64</v>
      </c>
      <c r="X116" s="83" t="s">
        <v>64</v>
      </c>
      <c r="Y116" s="83" t="s">
        <v>64</v>
      </c>
      <c r="Z116" s="83" t="s">
        <v>101</v>
      </c>
      <c r="AA116" s="83" t="s">
        <v>101</v>
      </c>
      <c r="AB116" s="83" t="s">
        <v>65</v>
      </c>
      <c r="AC116" s="83" t="s">
        <v>101</v>
      </c>
      <c r="AD116" s="83" t="s">
        <v>101</v>
      </c>
      <c r="AE116" s="83" t="s">
        <v>79</v>
      </c>
      <c r="AF116" s="83" t="s">
        <v>79</v>
      </c>
      <c r="AG116" s="83" t="s">
        <v>65</v>
      </c>
      <c r="AH116" s="83" t="s">
        <v>65</v>
      </c>
      <c r="AI116" s="83" t="s">
        <v>65</v>
      </c>
      <c r="AJ116" s="83" t="s">
        <v>101</v>
      </c>
      <c r="AK116" s="83" t="s">
        <v>101</v>
      </c>
      <c r="AL116" s="83" t="s">
        <v>79</v>
      </c>
      <c r="AM116" s="83" t="s">
        <v>101</v>
      </c>
      <c r="AN116" s="83" t="s">
        <v>101</v>
      </c>
      <c r="AO116" s="83" t="s">
        <v>101</v>
      </c>
      <c r="AP116" s="83" t="s">
        <v>67</v>
      </c>
      <c r="AQ116" s="83" t="s">
        <v>67</v>
      </c>
      <c r="AR116" s="83" t="s">
        <v>73</v>
      </c>
      <c r="AS116" s="83" t="s">
        <v>402</v>
      </c>
      <c r="AT116" s="83" t="s">
        <v>69</v>
      </c>
      <c r="AU116" s="83" t="s">
        <v>67</v>
      </c>
      <c r="AV116" s="83" t="s">
        <v>132</v>
      </c>
      <c r="AW116" s="83" t="s">
        <v>72</v>
      </c>
      <c r="AX116" s="83" t="s">
        <v>73</v>
      </c>
      <c r="AY116" s="83" t="s">
        <v>73</v>
      </c>
      <c r="AZ116" s="83" t="s">
        <v>72</v>
      </c>
      <c r="BA116" s="83" t="s">
        <v>73</v>
      </c>
      <c r="BB116" s="83" t="s">
        <v>72</v>
      </c>
      <c r="BC116" s="83" t="s">
        <v>73</v>
      </c>
      <c r="BD116" s="83" t="s">
        <v>403</v>
      </c>
      <c r="BE116" s="83" t="s">
        <v>73</v>
      </c>
      <c r="BF116" s="83" t="s">
        <v>271</v>
      </c>
      <c r="BG116" s="87" t="s">
        <v>335</v>
      </c>
      <c r="BH116" s="87" t="s">
        <v>114</v>
      </c>
      <c r="BI116" s="76" t="s">
        <v>1414</v>
      </c>
      <c r="BJ116">
        <f t="shared" si="3"/>
        <v>8</v>
      </c>
      <c r="BK116" s="87">
        <f t="shared" si="4"/>
        <v>40</v>
      </c>
      <c r="BL116" s="87"/>
      <c r="BM116" s="86" t="str">
        <f>_xlfn.XLOOKUP(Form_Responses18111213[[#This Row],[Sekolah School (Cleansed)]],'Quality Check'!$B$11:$B$14,'Quality Check'!$C$11:$C$14,)</f>
        <v>Rural</v>
      </c>
      <c r="BN116" s="86" t="str">
        <f>_xlfn.XLOOKUP(Form_Responses18111213[[#This Row],[Sekolah School (Cleansed)]],'Quality Check'!$B$11:$B$14,'Quality Check'!$D$11:$D$14,)</f>
        <v>Controlled Group (CG)</v>
      </c>
      <c r="BO116" s="87" t="str">
        <f>_xlfn.XLOOKUP(AS116,'Cleansing - Toothpaste Brand'!A:A,'Cleansing - Toothpaste Brand'!B:B,)</f>
        <v>Colgate</v>
      </c>
      <c r="BP116" s="87" t="str">
        <f>_xlfn.XLOOKUP(BD116,'Cleansing - Toothpaste Brand'!E:E,'Cleansing - Toothpaste Brand'!F:F,)</f>
        <v>1 batang</v>
      </c>
      <c r="BQ11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16" s="86" t="str">
        <f>_xlfn.XLOOKUP(AP116,'Cleansing - Response'!E:E,'Cleansing - Response'!F:F,)</f>
        <v>2 days and more</v>
      </c>
      <c r="BS116" s="86"/>
      <c r="BT116" s="86" t="str">
        <f>_xlfn.XLOOKUP(AQ116,'Cleansing - Response'!E:E,'Cleansing - Response'!F:F,)</f>
        <v>2 days and more</v>
      </c>
      <c r="BU116" s="86"/>
      <c r="BV116" s="86" t="str">
        <f t="shared" si="5"/>
        <v>Tidak / No</v>
      </c>
      <c r="BW116" s="86" t="str">
        <f>_xlfn.XLOOKUP(AT116,'Cleansing - Response'!E:E,'Cleansing - Response'!F:F,)</f>
        <v>Rarely / Sometimes</v>
      </c>
      <c r="BX116" s="86" t="str">
        <f>_xlfn.XLOOKUP(AU116,'Cleansing - Response'!H:H,'Cleansing - Response'!I:I,)</f>
        <v>Using dental floss at least once</v>
      </c>
      <c r="BY116" s="86" t="str">
        <f>_xlfn.XLOOKUP(AV116,'Cleansing - Response'!K:K,'Cleansing - Response'!L:L,)</f>
        <v>Up to 1 time a day</v>
      </c>
      <c r="BZ116" s="86" t="str">
        <f>_xlfn.XLOOKUP(AW116,'Cleansing - Response'!$N:$N,'Cleansing - Response'!$O:$O,)</f>
        <v>Yes / Sometimes</v>
      </c>
      <c r="CA116" s="86" t="str">
        <f>_xlfn.XLOOKUP(AX116,'Cleansing - Response'!$N:$N,'Cleansing - Response'!$O:$O,)</f>
        <v>No</v>
      </c>
      <c r="CB116" s="86" t="str">
        <f>_xlfn.XLOOKUP(AY116,'Cleansing - Response'!$N:$N,'Cleansing - Response'!$O:$O,)</f>
        <v>No</v>
      </c>
      <c r="CC116" s="86" t="str">
        <f>_xlfn.XLOOKUP(AZ116,'Cleansing - Response'!$N:$N,'Cleansing - Response'!$O:$O,)</f>
        <v>Yes / Sometimes</v>
      </c>
      <c r="CD116" s="86" t="str">
        <f>_xlfn.XLOOKUP(BA116,'Cleansing - Response'!$N:$N,'Cleansing - Response'!$O:$O,)</f>
        <v>No</v>
      </c>
      <c r="CE116" s="86" t="str">
        <f>_xlfn.XLOOKUP(BB116,'Cleansing - Response'!$N:$N,'Cleansing - Response'!$O:$O,)</f>
        <v>Yes / Sometimes</v>
      </c>
      <c r="CF116" s="87" t="str">
        <f>IF(COUNTIF(Form_Responses18111213[[#This Row],[Answer - B7-1]:[Answer - B7-6]], "Yes / Sometimes") &gt; 4, "More than 4 times","Up to 4 times")</f>
        <v>Up to 4 times</v>
      </c>
    </row>
    <row r="117" spans="1:84" ht="13.2" x14ac:dyDescent="0.25">
      <c r="A117" s="82">
        <v>45572.403505196758</v>
      </c>
      <c r="B117" s="83" t="s">
        <v>404</v>
      </c>
      <c r="C117" s="84" t="s">
        <v>405</v>
      </c>
      <c r="D117" s="83">
        <v>100</v>
      </c>
      <c r="E117" s="83">
        <v>1.96</v>
      </c>
      <c r="F117" s="83" t="s">
        <v>114</v>
      </c>
      <c r="G117" s="83" t="s">
        <v>76</v>
      </c>
      <c r="H117" s="83" t="s">
        <v>349</v>
      </c>
      <c r="I117" s="83" t="s">
        <v>63</v>
      </c>
      <c r="J117" s="83" t="s">
        <v>64</v>
      </c>
      <c r="K117" s="83" t="s">
        <v>64</v>
      </c>
      <c r="L117" s="83" t="s">
        <v>64</v>
      </c>
      <c r="M117" s="83" t="s">
        <v>84</v>
      </c>
      <c r="N117" s="83" t="s">
        <v>64</v>
      </c>
      <c r="O117" s="83" t="s">
        <v>84</v>
      </c>
      <c r="P117" s="83" t="s">
        <v>84</v>
      </c>
      <c r="Q117" s="83" t="s">
        <v>64</v>
      </c>
      <c r="R117" s="83" t="s">
        <v>64</v>
      </c>
      <c r="S117" s="83" t="s">
        <v>64</v>
      </c>
      <c r="T117" s="83" t="s">
        <v>64</v>
      </c>
      <c r="U117" s="83" t="s">
        <v>64</v>
      </c>
      <c r="V117" s="83" t="s">
        <v>64</v>
      </c>
      <c r="W117" s="83" t="s">
        <v>64</v>
      </c>
      <c r="X117" s="83" t="s">
        <v>64</v>
      </c>
      <c r="Y117" s="83" t="s">
        <v>64</v>
      </c>
      <c r="Z117" s="83" t="s">
        <v>66</v>
      </c>
      <c r="AA117" s="83" t="s">
        <v>66</v>
      </c>
      <c r="AB117" s="83" t="s">
        <v>66</v>
      </c>
      <c r="AC117" s="83" t="s">
        <v>66</v>
      </c>
      <c r="AD117" s="83" t="s">
        <v>66</v>
      </c>
      <c r="AE117" s="83" t="s">
        <v>65</v>
      </c>
      <c r="AF117" s="83" t="s">
        <v>66</v>
      </c>
      <c r="AG117" s="83" t="s">
        <v>65</v>
      </c>
      <c r="AH117" s="83" t="s">
        <v>65</v>
      </c>
      <c r="AI117" s="83" t="s">
        <v>79</v>
      </c>
      <c r="AJ117" s="83" t="s">
        <v>65</v>
      </c>
      <c r="AK117" s="83" t="s">
        <v>65</v>
      </c>
      <c r="AL117" s="83" t="s">
        <v>65</v>
      </c>
      <c r="AM117" s="83" t="s">
        <v>65</v>
      </c>
      <c r="AN117" s="83" t="s">
        <v>66</v>
      </c>
      <c r="AO117" s="83" t="s">
        <v>66</v>
      </c>
      <c r="AP117" s="83" t="s">
        <v>119</v>
      </c>
      <c r="AQ117" s="83" t="s">
        <v>119</v>
      </c>
      <c r="AR117" s="83" t="s">
        <v>86</v>
      </c>
      <c r="AS117" s="83" t="s">
        <v>406</v>
      </c>
      <c r="AT117" s="83" t="s">
        <v>69</v>
      </c>
      <c r="AU117" s="83" t="s">
        <v>70</v>
      </c>
      <c r="AV117" s="83" t="s">
        <v>132</v>
      </c>
      <c r="AW117" s="83" t="s">
        <v>72</v>
      </c>
      <c r="AX117" s="83" t="s">
        <v>73</v>
      </c>
      <c r="AY117" s="83" t="s">
        <v>63</v>
      </c>
      <c r="AZ117" s="83" t="s">
        <v>72</v>
      </c>
      <c r="BA117" s="83" t="s">
        <v>63</v>
      </c>
      <c r="BB117" s="83" t="s">
        <v>63</v>
      </c>
      <c r="BC117" s="83" t="s">
        <v>63</v>
      </c>
      <c r="BD117" s="83" t="s">
        <v>407</v>
      </c>
      <c r="BE117" s="83" t="s">
        <v>63</v>
      </c>
      <c r="BF117" s="83" t="s">
        <v>408</v>
      </c>
      <c r="BG117" s="87" t="s">
        <v>335</v>
      </c>
      <c r="BH117" s="87" t="s">
        <v>114</v>
      </c>
      <c r="BI117" s="76" t="s">
        <v>1414</v>
      </c>
      <c r="BJ117">
        <f t="shared" si="3"/>
        <v>13</v>
      </c>
      <c r="BK117" s="87">
        <f t="shared" si="4"/>
        <v>55</v>
      </c>
      <c r="BL117" s="87"/>
      <c r="BM117" s="86" t="str">
        <f>_xlfn.XLOOKUP(Form_Responses18111213[[#This Row],[Sekolah School (Cleansed)]],'Quality Check'!$B$11:$B$14,'Quality Check'!$C$11:$C$14,)</f>
        <v>Rural</v>
      </c>
      <c r="BN117" s="86" t="str">
        <f>_xlfn.XLOOKUP(Form_Responses18111213[[#This Row],[Sekolah School (Cleansed)]],'Quality Check'!$B$11:$B$14,'Quality Check'!$D$11:$D$14,)</f>
        <v>Controlled Group (CG)</v>
      </c>
      <c r="BO117" s="87" t="str">
        <f>_xlfn.XLOOKUP(AS117,'Cleansing - Toothpaste Brand'!A:A,'Cleansing - Toothpaste Brand'!B:B,)</f>
        <v>Darlie</v>
      </c>
      <c r="BP117" s="87" t="str">
        <f>_xlfn.XLOOKUP(BD117,'Cleansing - Toothpaste Brand'!E:E,'Cleansing - Toothpaste Brand'!F:F,)</f>
        <v>3 batang</v>
      </c>
      <c r="BQ11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17" s="86" t="str">
        <f>_xlfn.XLOOKUP(AP117,'Cleansing - Response'!E:E,'Cleansing - Response'!F:F,)</f>
        <v>Less than 2 days</v>
      </c>
      <c r="BS117" s="86"/>
      <c r="BT117" s="86" t="str">
        <f>_xlfn.XLOOKUP(AQ117,'Cleansing - Response'!E:E,'Cleansing - Response'!F:F,)</f>
        <v>Less than 2 days</v>
      </c>
      <c r="BU117" s="86"/>
      <c r="BV117" s="86" t="str">
        <f t="shared" si="5"/>
        <v>Ya / Yes</v>
      </c>
      <c r="BW117" s="86" t="str">
        <f>_xlfn.XLOOKUP(AT117,'Cleansing - Response'!E:E,'Cleansing - Response'!F:F,)</f>
        <v>Rarely / Sometimes</v>
      </c>
      <c r="BX117" s="86" t="str">
        <f>_xlfn.XLOOKUP(AU117,'Cleansing - Response'!H:H,'Cleansing - Response'!I:I,)</f>
        <v>Sometimes / When in need</v>
      </c>
      <c r="BY117" s="86" t="str">
        <f>_xlfn.XLOOKUP(AV117,'Cleansing - Response'!K:K,'Cleansing - Response'!L:L,)</f>
        <v>Up to 1 time a day</v>
      </c>
      <c r="BZ117" s="86" t="str">
        <f>_xlfn.XLOOKUP(AW117,'Cleansing - Response'!$N:$N,'Cleansing - Response'!$O:$O,)</f>
        <v>Yes / Sometimes</v>
      </c>
      <c r="CA117" s="86" t="str">
        <f>_xlfn.XLOOKUP(AX117,'Cleansing - Response'!$N:$N,'Cleansing - Response'!$O:$O,)</f>
        <v>No</v>
      </c>
      <c r="CB117" s="86" t="str">
        <f>_xlfn.XLOOKUP(AY117,'Cleansing - Response'!$N:$N,'Cleansing - Response'!$O:$O,)</f>
        <v>Yes / Sometimes</v>
      </c>
      <c r="CC117" s="86" t="str">
        <f>_xlfn.XLOOKUP(AZ117,'Cleansing - Response'!$N:$N,'Cleansing - Response'!$O:$O,)</f>
        <v>Yes / Sometimes</v>
      </c>
      <c r="CD117" s="86" t="str">
        <f>_xlfn.XLOOKUP(BA117,'Cleansing - Response'!$N:$N,'Cleansing - Response'!$O:$O,)</f>
        <v>Yes / Sometimes</v>
      </c>
      <c r="CE117" s="86" t="str">
        <f>_xlfn.XLOOKUP(BB117,'Cleansing - Response'!$N:$N,'Cleansing - Response'!$O:$O,)</f>
        <v>Yes / Sometimes</v>
      </c>
      <c r="CF117" s="87" t="str">
        <f>IF(COUNTIF(Form_Responses18111213[[#This Row],[Answer - B7-1]:[Answer - B7-6]], "Yes / Sometimes") &gt; 4, "More than 4 times","Up to 4 times")</f>
        <v>More than 4 times</v>
      </c>
    </row>
    <row r="118" spans="1:84" ht="13.2" x14ac:dyDescent="0.25">
      <c r="A118" s="82">
        <v>45572.405997557871</v>
      </c>
      <c r="B118" s="83" t="s">
        <v>409</v>
      </c>
      <c r="C118" s="83" t="s">
        <v>410</v>
      </c>
      <c r="D118" s="83">
        <v>44.44</v>
      </c>
      <c r="E118" s="83">
        <v>0.46</v>
      </c>
      <c r="F118" s="83" t="s">
        <v>114</v>
      </c>
      <c r="G118" s="83" t="s">
        <v>76</v>
      </c>
      <c r="H118" s="83" t="s">
        <v>411</v>
      </c>
      <c r="I118" s="83" t="s">
        <v>73</v>
      </c>
      <c r="J118" s="83" t="s">
        <v>64</v>
      </c>
      <c r="K118" s="83" t="s">
        <v>84</v>
      </c>
      <c r="L118" s="83" t="s">
        <v>64</v>
      </c>
      <c r="M118" s="83" t="s">
        <v>78</v>
      </c>
      <c r="N118" s="83" t="s">
        <v>64</v>
      </c>
      <c r="O118" s="83" t="s">
        <v>64</v>
      </c>
      <c r="P118" s="83" t="s">
        <v>64</v>
      </c>
      <c r="Q118" s="83" t="s">
        <v>64</v>
      </c>
      <c r="R118" s="83" t="s">
        <v>64</v>
      </c>
      <c r="S118" s="83" t="s">
        <v>64</v>
      </c>
      <c r="T118" s="83" t="s">
        <v>64</v>
      </c>
      <c r="U118" s="83" t="s">
        <v>64</v>
      </c>
      <c r="V118" s="83" t="s">
        <v>64</v>
      </c>
      <c r="W118" s="83" t="s">
        <v>64</v>
      </c>
      <c r="X118" s="83" t="s">
        <v>64</v>
      </c>
      <c r="Y118" s="83" t="s">
        <v>64</v>
      </c>
      <c r="Z118" s="83" t="s">
        <v>65</v>
      </c>
      <c r="AA118" s="83" t="s">
        <v>65</v>
      </c>
      <c r="AB118" s="83" t="s">
        <v>65</v>
      </c>
      <c r="AC118" s="83" t="s">
        <v>65</v>
      </c>
      <c r="AD118" s="83" t="s">
        <v>65</v>
      </c>
      <c r="AE118" s="83" t="s">
        <v>65</v>
      </c>
      <c r="AF118" s="83" t="s">
        <v>65</v>
      </c>
      <c r="AG118" s="83" t="s">
        <v>66</v>
      </c>
      <c r="AH118" s="83" t="s">
        <v>79</v>
      </c>
      <c r="AI118" s="83" t="s">
        <v>66</v>
      </c>
      <c r="AJ118" s="83" t="s">
        <v>65</v>
      </c>
      <c r="AK118" s="83" t="s">
        <v>66</v>
      </c>
      <c r="AL118" s="83" t="s">
        <v>66</v>
      </c>
      <c r="AM118" s="83" t="s">
        <v>65</v>
      </c>
      <c r="AN118" s="83" t="s">
        <v>66</v>
      </c>
      <c r="AO118" s="83" t="s">
        <v>66</v>
      </c>
      <c r="AP118" s="83" t="s">
        <v>67</v>
      </c>
      <c r="AQ118" s="83" t="s">
        <v>67</v>
      </c>
      <c r="AR118" s="83" t="s">
        <v>63</v>
      </c>
      <c r="AS118" s="83" t="s">
        <v>81</v>
      </c>
      <c r="AT118" s="83" t="s">
        <v>87</v>
      </c>
      <c r="AU118" s="83" t="s">
        <v>93</v>
      </c>
      <c r="AV118" s="83" t="s">
        <v>71</v>
      </c>
      <c r="AW118" s="83" t="s">
        <v>63</v>
      </c>
      <c r="AX118" s="83" t="s">
        <v>63</v>
      </c>
      <c r="AY118" s="83" t="s">
        <v>73</v>
      </c>
      <c r="AZ118" s="83" t="s">
        <v>63</v>
      </c>
      <c r="BA118" s="83" t="s">
        <v>73</v>
      </c>
      <c r="BB118" s="83" t="s">
        <v>73</v>
      </c>
      <c r="BC118" s="83" t="s">
        <v>73</v>
      </c>
      <c r="BD118" s="83"/>
      <c r="BE118" s="83" t="s">
        <v>73</v>
      </c>
      <c r="BF118" s="83"/>
      <c r="BG118" s="87" t="s">
        <v>335</v>
      </c>
      <c r="BH118" s="87" t="s">
        <v>114</v>
      </c>
      <c r="BI118" s="76" t="s">
        <v>1415</v>
      </c>
      <c r="BJ118">
        <f t="shared" si="3"/>
        <v>15</v>
      </c>
      <c r="BK118" s="87">
        <f t="shared" si="4"/>
        <v>55</v>
      </c>
      <c r="BL118" s="87"/>
      <c r="BM118" s="86" t="str">
        <f>_xlfn.XLOOKUP(Form_Responses18111213[[#This Row],[Sekolah School (Cleansed)]],'Quality Check'!$B$11:$B$14,'Quality Check'!$C$11:$C$14,)</f>
        <v>Rural</v>
      </c>
      <c r="BN118" s="86" t="str">
        <f>_xlfn.XLOOKUP(Form_Responses18111213[[#This Row],[Sekolah School (Cleansed)]],'Quality Check'!$B$11:$B$14,'Quality Check'!$D$11:$D$14,)</f>
        <v>Controlled Group (CG)</v>
      </c>
      <c r="BO118" s="87" t="str">
        <f>_xlfn.XLOOKUP(AS118,'Cleansing - Toothpaste Brand'!A:A,'Cleansing - Toothpaste Brand'!B:B,)</f>
        <v>Colgate</v>
      </c>
      <c r="BP118" s="87"/>
      <c r="BQ11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18" s="86" t="str">
        <f>_xlfn.XLOOKUP(AP118,'Cleansing - Response'!E:E,'Cleansing - Response'!F:F,)</f>
        <v>2 days and more</v>
      </c>
      <c r="BS118" s="86"/>
      <c r="BT118" s="86" t="str">
        <f>_xlfn.XLOOKUP(AQ118,'Cleansing - Response'!E:E,'Cleansing - Response'!F:F,)</f>
        <v>2 days and more</v>
      </c>
      <c r="BU118" s="86"/>
      <c r="BV118" s="86" t="str">
        <f t="shared" si="5"/>
        <v>Ya / Yes</v>
      </c>
      <c r="BW118" s="86" t="str">
        <f>_xlfn.XLOOKUP(AT118,'Cleansing - Response'!E:E,'Cleansing - Response'!F:F,)</f>
        <v>Always</v>
      </c>
      <c r="BX118" s="86" t="str">
        <f>_xlfn.XLOOKUP(AU118,'Cleansing - Response'!H:H,'Cleansing - Response'!I:I,)</f>
        <v>Not using dental floss</v>
      </c>
      <c r="BY118" s="86" t="str">
        <f>_xlfn.XLOOKUP(AV118,'Cleansing - Response'!K:K,'Cleansing - Response'!L:L,)</f>
        <v>Up to 1 time a day</v>
      </c>
      <c r="BZ118" s="86" t="str">
        <f>_xlfn.XLOOKUP(AW118,'Cleansing - Response'!$N:$N,'Cleansing - Response'!$O:$O,)</f>
        <v>Yes / Sometimes</v>
      </c>
      <c r="CA118" s="86" t="str">
        <f>_xlfn.XLOOKUP(AX118,'Cleansing - Response'!$N:$N,'Cleansing - Response'!$O:$O,)</f>
        <v>Yes / Sometimes</v>
      </c>
      <c r="CB118" s="86" t="str">
        <f>_xlfn.XLOOKUP(AY118,'Cleansing - Response'!$N:$N,'Cleansing - Response'!$O:$O,)</f>
        <v>No</v>
      </c>
      <c r="CC118" s="86" t="str">
        <f>_xlfn.XLOOKUP(AZ118,'Cleansing - Response'!$N:$N,'Cleansing - Response'!$O:$O,)</f>
        <v>Yes / Sometimes</v>
      </c>
      <c r="CD118" s="86" t="str">
        <f>_xlfn.XLOOKUP(BA118,'Cleansing - Response'!$N:$N,'Cleansing - Response'!$O:$O,)</f>
        <v>No</v>
      </c>
      <c r="CE118" s="86" t="str">
        <f>_xlfn.XLOOKUP(BB118,'Cleansing - Response'!$N:$N,'Cleansing - Response'!$O:$O,)</f>
        <v>No</v>
      </c>
      <c r="CF118" s="87" t="str">
        <f>IF(COUNTIF(Form_Responses18111213[[#This Row],[Answer - B7-1]:[Answer - B7-6]], "Yes / Sometimes") &gt; 4, "More than 4 times","Up to 4 times")</f>
        <v>Up to 4 times</v>
      </c>
    </row>
    <row r="119" spans="1:84" ht="13.2" x14ac:dyDescent="0.25">
      <c r="A119" s="82">
        <v>45572.407035567128</v>
      </c>
      <c r="B119" s="83" t="s">
        <v>412</v>
      </c>
      <c r="C119" s="84" t="s">
        <v>413</v>
      </c>
      <c r="D119" s="83">
        <v>100</v>
      </c>
      <c r="E119" s="83">
        <v>1.1299999999999999</v>
      </c>
      <c r="F119" s="83" t="s">
        <v>60</v>
      </c>
      <c r="G119" s="83" t="s">
        <v>76</v>
      </c>
      <c r="H119" s="83" t="s">
        <v>414</v>
      </c>
      <c r="I119" s="83" t="s">
        <v>73</v>
      </c>
      <c r="J119" s="83" t="s">
        <v>64</v>
      </c>
      <c r="K119" s="83" t="s">
        <v>78</v>
      </c>
      <c r="L119" s="83" t="s">
        <v>64</v>
      </c>
      <c r="M119" s="83" t="s">
        <v>78</v>
      </c>
      <c r="N119" s="83" t="s">
        <v>64</v>
      </c>
      <c r="O119" s="83" t="s">
        <v>64</v>
      </c>
      <c r="P119" s="83" t="s">
        <v>78</v>
      </c>
      <c r="Q119" s="83" t="s">
        <v>84</v>
      </c>
      <c r="R119" s="83" t="s">
        <v>64</v>
      </c>
      <c r="S119" s="83" t="s">
        <v>64</v>
      </c>
      <c r="T119" s="83" t="s">
        <v>64</v>
      </c>
      <c r="U119" s="83" t="s">
        <v>64</v>
      </c>
      <c r="V119" s="83" t="s">
        <v>64</v>
      </c>
      <c r="W119" s="83" t="s">
        <v>84</v>
      </c>
      <c r="X119" s="83" t="s">
        <v>64</v>
      </c>
      <c r="Y119" s="83" t="s">
        <v>64</v>
      </c>
      <c r="Z119" s="83" t="s">
        <v>66</v>
      </c>
      <c r="AA119" s="83" t="s">
        <v>65</v>
      </c>
      <c r="AB119" s="83" t="s">
        <v>65</v>
      </c>
      <c r="AC119" s="83" t="s">
        <v>66</v>
      </c>
      <c r="AD119" s="83" t="s">
        <v>65</v>
      </c>
      <c r="AE119" s="83" t="s">
        <v>65</v>
      </c>
      <c r="AF119" s="83" t="s">
        <v>66</v>
      </c>
      <c r="AG119" s="83" t="s">
        <v>66</v>
      </c>
      <c r="AH119" s="83" t="s">
        <v>66</v>
      </c>
      <c r="AI119" s="83" t="s">
        <v>101</v>
      </c>
      <c r="AJ119" s="83" t="s">
        <v>66</v>
      </c>
      <c r="AK119" s="83" t="s">
        <v>65</v>
      </c>
      <c r="AL119" s="83" t="s">
        <v>65</v>
      </c>
      <c r="AM119" s="83" t="s">
        <v>65</v>
      </c>
      <c r="AN119" s="83" t="s">
        <v>66</v>
      </c>
      <c r="AO119" s="83" t="s">
        <v>66</v>
      </c>
      <c r="AP119" s="83" t="s">
        <v>85</v>
      </c>
      <c r="AQ119" s="83" t="s">
        <v>85</v>
      </c>
      <c r="AR119" s="83" t="s">
        <v>86</v>
      </c>
      <c r="AS119" s="83" t="s">
        <v>68</v>
      </c>
      <c r="AT119" s="83" t="s">
        <v>69</v>
      </c>
      <c r="AU119" s="83" t="s">
        <v>67</v>
      </c>
      <c r="AV119" s="83" t="s">
        <v>67</v>
      </c>
      <c r="AW119" s="83" t="s">
        <v>73</v>
      </c>
      <c r="AX119" s="83" t="s">
        <v>73</v>
      </c>
      <c r="AY119" s="83" t="s">
        <v>63</v>
      </c>
      <c r="AZ119" s="83" t="s">
        <v>73</v>
      </c>
      <c r="BA119" s="83" t="s">
        <v>63</v>
      </c>
      <c r="BB119" s="83" t="s">
        <v>72</v>
      </c>
      <c r="BC119" s="83" t="s">
        <v>73</v>
      </c>
      <c r="BD119" s="83"/>
      <c r="BE119" s="83" t="s">
        <v>73</v>
      </c>
      <c r="BF119" s="83"/>
      <c r="BG119" s="87" t="s">
        <v>335</v>
      </c>
      <c r="BH119" s="87" t="s">
        <v>60</v>
      </c>
      <c r="BI119" s="76" t="s">
        <v>1415</v>
      </c>
      <c r="BJ119">
        <f t="shared" si="3"/>
        <v>12</v>
      </c>
      <c r="BK119" s="87">
        <f t="shared" si="4"/>
        <v>56</v>
      </c>
      <c r="BL119" s="87"/>
      <c r="BM119" s="86" t="str">
        <f>_xlfn.XLOOKUP(Form_Responses18111213[[#This Row],[Sekolah School (Cleansed)]],'Quality Check'!$B$11:$B$14,'Quality Check'!$C$11:$C$14,)</f>
        <v>Rural</v>
      </c>
      <c r="BN119" s="86" t="str">
        <f>_xlfn.XLOOKUP(Form_Responses18111213[[#This Row],[Sekolah School (Cleansed)]],'Quality Check'!$B$11:$B$14,'Quality Check'!$D$11:$D$14,)</f>
        <v>Controlled Group (CG)</v>
      </c>
      <c r="BO119" s="87" t="str">
        <f>_xlfn.XLOOKUP(AS119,'Cleansing - Toothpaste Brand'!A:A,'Cleansing - Toothpaste Brand'!B:B,)</f>
        <v>Colgate</v>
      </c>
      <c r="BP119" s="87"/>
      <c r="BQ11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19" s="86" t="str">
        <f>_xlfn.XLOOKUP(AP119,'Cleansing - Response'!E:E,'Cleansing - Response'!F:F,)</f>
        <v>2 days and more</v>
      </c>
      <c r="BS119" s="86"/>
      <c r="BT119" s="86" t="str">
        <f>_xlfn.XLOOKUP(AQ119,'Cleansing - Response'!E:E,'Cleansing - Response'!F:F,)</f>
        <v>2 days and more</v>
      </c>
      <c r="BU119" s="86"/>
      <c r="BV119" s="86" t="str">
        <f t="shared" si="5"/>
        <v>Ya / Yes</v>
      </c>
      <c r="BW119" s="86" t="str">
        <f>_xlfn.XLOOKUP(AT119,'Cleansing - Response'!E:E,'Cleansing - Response'!F:F,)</f>
        <v>Rarely / Sometimes</v>
      </c>
      <c r="BX119" s="86" t="str">
        <f>_xlfn.XLOOKUP(AU119,'Cleansing - Response'!H:H,'Cleansing - Response'!I:I,)</f>
        <v>Using dental floss at least once</v>
      </c>
      <c r="BY119" s="86" t="str">
        <f>_xlfn.XLOOKUP(AV119,'Cleansing - Response'!K:K,'Cleansing - Response'!L:L,)</f>
        <v>More than 1 time a day</v>
      </c>
      <c r="BZ119" s="86" t="str">
        <f>_xlfn.XLOOKUP(AW119,'Cleansing - Response'!$N:$N,'Cleansing - Response'!$O:$O,)</f>
        <v>No</v>
      </c>
      <c r="CA119" s="86" t="str">
        <f>_xlfn.XLOOKUP(AX119,'Cleansing - Response'!$N:$N,'Cleansing - Response'!$O:$O,)</f>
        <v>No</v>
      </c>
      <c r="CB119" s="86" t="str">
        <f>_xlfn.XLOOKUP(AY119,'Cleansing - Response'!$N:$N,'Cleansing - Response'!$O:$O,)</f>
        <v>Yes / Sometimes</v>
      </c>
      <c r="CC119" s="86" t="str">
        <f>_xlfn.XLOOKUP(AZ119,'Cleansing - Response'!$N:$N,'Cleansing - Response'!$O:$O,)</f>
        <v>No</v>
      </c>
      <c r="CD119" s="86" t="str">
        <f>_xlfn.XLOOKUP(BA119,'Cleansing - Response'!$N:$N,'Cleansing - Response'!$O:$O,)</f>
        <v>Yes / Sometimes</v>
      </c>
      <c r="CE119" s="86" t="str">
        <f>_xlfn.XLOOKUP(BB119,'Cleansing - Response'!$N:$N,'Cleansing - Response'!$O:$O,)</f>
        <v>Yes / Sometimes</v>
      </c>
      <c r="CF119" s="87" t="str">
        <f>IF(COUNTIF(Form_Responses18111213[[#This Row],[Answer - B7-1]:[Answer - B7-6]], "Yes / Sometimes") &gt; 4, "More than 4 times","Up to 4 times")</f>
        <v>Up to 4 times</v>
      </c>
    </row>
    <row r="120" spans="1:84" ht="13.2" x14ac:dyDescent="0.25">
      <c r="A120" s="82">
        <v>45572.409341099541</v>
      </c>
      <c r="B120" s="83" t="s">
        <v>415</v>
      </c>
      <c r="C120" s="84" t="s">
        <v>416</v>
      </c>
      <c r="D120" s="83">
        <v>40.18</v>
      </c>
      <c r="E120" s="83">
        <v>0.96</v>
      </c>
      <c r="F120" s="83" t="s">
        <v>60</v>
      </c>
      <c r="G120" s="83" t="s">
        <v>76</v>
      </c>
      <c r="H120" s="83" t="s">
        <v>417</v>
      </c>
      <c r="I120" s="83" t="s">
        <v>63</v>
      </c>
      <c r="J120" s="83" t="s">
        <v>64</v>
      </c>
      <c r="K120" s="83" t="s">
        <v>84</v>
      </c>
      <c r="L120" s="83" t="s">
        <v>64</v>
      </c>
      <c r="M120" s="83" t="s">
        <v>84</v>
      </c>
      <c r="N120" s="83" t="s">
        <v>64</v>
      </c>
      <c r="O120" s="83" t="s">
        <v>64</v>
      </c>
      <c r="P120" s="83" t="s">
        <v>84</v>
      </c>
      <c r="Q120" s="83" t="s">
        <v>84</v>
      </c>
      <c r="R120" s="83" t="s">
        <v>64</v>
      </c>
      <c r="S120" s="83" t="s">
        <v>64</v>
      </c>
      <c r="T120" s="83" t="s">
        <v>64</v>
      </c>
      <c r="U120" s="83" t="s">
        <v>84</v>
      </c>
      <c r="V120" s="83" t="s">
        <v>84</v>
      </c>
      <c r="W120" s="83" t="s">
        <v>64</v>
      </c>
      <c r="X120" s="83" t="s">
        <v>64</v>
      </c>
      <c r="Y120" s="83" t="s">
        <v>64</v>
      </c>
      <c r="Z120" s="83" t="s">
        <v>66</v>
      </c>
      <c r="AA120" s="83" t="s">
        <v>66</v>
      </c>
      <c r="AB120" s="83" t="s">
        <v>66</v>
      </c>
      <c r="AC120" s="83" t="s">
        <v>65</v>
      </c>
      <c r="AD120" s="83" t="s">
        <v>65</v>
      </c>
      <c r="AE120" s="83" t="s">
        <v>66</v>
      </c>
      <c r="AF120" s="83" t="s">
        <v>66</v>
      </c>
      <c r="AG120" s="83" t="s">
        <v>65</v>
      </c>
      <c r="AH120" s="83" t="s">
        <v>66</v>
      </c>
      <c r="AI120" s="83" t="s">
        <v>101</v>
      </c>
      <c r="AJ120" s="83" t="s">
        <v>66</v>
      </c>
      <c r="AK120" s="83" t="s">
        <v>66</v>
      </c>
      <c r="AL120" s="83" t="s">
        <v>66</v>
      </c>
      <c r="AM120" s="83" t="s">
        <v>65</v>
      </c>
      <c r="AN120" s="83" t="s">
        <v>79</v>
      </c>
      <c r="AO120" s="83" t="s">
        <v>66</v>
      </c>
      <c r="AP120" s="83" t="s">
        <v>67</v>
      </c>
      <c r="AQ120" s="83" t="s">
        <v>67</v>
      </c>
      <c r="AR120" s="83" t="s">
        <v>86</v>
      </c>
      <c r="AS120" s="83" t="s">
        <v>68</v>
      </c>
      <c r="AT120" s="83" t="s">
        <v>69</v>
      </c>
      <c r="AU120" s="83" t="s">
        <v>93</v>
      </c>
      <c r="AV120" s="83" t="s">
        <v>71</v>
      </c>
      <c r="AW120" s="83" t="s">
        <v>72</v>
      </c>
      <c r="AX120" s="83" t="s">
        <v>72</v>
      </c>
      <c r="AY120" s="83" t="s">
        <v>73</v>
      </c>
      <c r="AZ120" s="83" t="s">
        <v>72</v>
      </c>
      <c r="BA120" s="83" t="s">
        <v>72</v>
      </c>
      <c r="BB120" s="83" t="s">
        <v>72</v>
      </c>
      <c r="BC120" s="83" t="s">
        <v>73</v>
      </c>
      <c r="BD120" s="83">
        <v>0</v>
      </c>
      <c r="BE120" s="83" t="s">
        <v>73</v>
      </c>
      <c r="BF120" s="83"/>
      <c r="BG120" s="87" t="s">
        <v>335</v>
      </c>
      <c r="BH120" s="87" t="s">
        <v>60</v>
      </c>
      <c r="BI120" s="76" t="s">
        <v>1414</v>
      </c>
      <c r="BJ120">
        <f t="shared" si="3"/>
        <v>10</v>
      </c>
      <c r="BK120" s="87">
        <f t="shared" si="4"/>
        <v>52</v>
      </c>
      <c r="BL120" s="87"/>
      <c r="BM120" s="86" t="str">
        <f>_xlfn.XLOOKUP(Form_Responses18111213[[#This Row],[Sekolah School (Cleansed)]],'Quality Check'!$B$11:$B$14,'Quality Check'!$C$11:$C$14,)</f>
        <v>Rural</v>
      </c>
      <c r="BN120" s="86" t="str">
        <f>_xlfn.XLOOKUP(Form_Responses18111213[[#This Row],[Sekolah School (Cleansed)]],'Quality Check'!$B$11:$B$14,'Quality Check'!$D$11:$D$14,)</f>
        <v>Controlled Group (CG)</v>
      </c>
      <c r="BO120" s="87" t="str">
        <f>_xlfn.XLOOKUP(AS120,'Cleansing - Toothpaste Brand'!A:A,'Cleansing - Toothpaste Brand'!B:B,)</f>
        <v>Colgate</v>
      </c>
      <c r="BP120" s="87"/>
      <c r="BQ12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20" s="86" t="str">
        <f>_xlfn.XLOOKUP(AP120,'Cleansing - Response'!E:E,'Cleansing - Response'!F:F,)</f>
        <v>2 days and more</v>
      </c>
      <c r="BS120" s="86"/>
      <c r="BT120" s="86" t="str">
        <f>_xlfn.XLOOKUP(AQ120,'Cleansing - Response'!E:E,'Cleansing - Response'!F:F,)</f>
        <v>2 days and more</v>
      </c>
      <c r="BU120" s="86"/>
      <c r="BV120" s="86" t="str">
        <f t="shared" si="5"/>
        <v>Ya / Yes</v>
      </c>
      <c r="BW120" s="86" t="str">
        <f>_xlfn.XLOOKUP(AT120,'Cleansing - Response'!E:E,'Cleansing - Response'!F:F,)</f>
        <v>Rarely / Sometimes</v>
      </c>
      <c r="BX120" s="86" t="str">
        <f>_xlfn.XLOOKUP(AU120,'Cleansing - Response'!H:H,'Cleansing - Response'!I:I,)</f>
        <v>Not using dental floss</v>
      </c>
      <c r="BY120" s="86" t="str">
        <f>_xlfn.XLOOKUP(AV120,'Cleansing - Response'!K:K,'Cleansing - Response'!L:L,)</f>
        <v>Up to 1 time a day</v>
      </c>
      <c r="BZ120" s="86" t="str">
        <f>_xlfn.XLOOKUP(AW120,'Cleansing - Response'!$N:$N,'Cleansing - Response'!$O:$O,)</f>
        <v>Yes / Sometimes</v>
      </c>
      <c r="CA120" s="86" t="str">
        <f>_xlfn.XLOOKUP(AX120,'Cleansing - Response'!$N:$N,'Cleansing - Response'!$O:$O,)</f>
        <v>Yes / Sometimes</v>
      </c>
      <c r="CB120" s="86" t="str">
        <f>_xlfn.XLOOKUP(AY120,'Cleansing - Response'!$N:$N,'Cleansing - Response'!$O:$O,)</f>
        <v>No</v>
      </c>
      <c r="CC120" s="86" t="str">
        <f>_xlfn.XLOOKUP(AZ120,'Cleansing - Response'!$N:$N,'Cleansing - Response'!$O:$O,)</f>
        <v>Yes / Sometimes</v>
      </c>
      <c r="CD120" s="86" t="str">
        <f>_xlfn.XLOOKUP(BA120,'Cleansing - Response'!$N:$N,'Cleansing - Response'!$O:$O,)</f>
        <v>Yes / Sometimes</v>
      </c>
      <c r="CE120" s="86" t="str">
        <f>_xlfn.XLOOKUP(BB120,'Cleansing - Response'!$N:$N,'Cleansing - Response'!$O:$O,)</f>
        <v>Yes / Sometimes</v>
      </c>
      <c r="CF120" s="87" t="str">
        <f>IF(COUNTIF(Form_Responses18111213[[#This Row],[Answer - B7-1]:[Answer - B7-6]], "Yes / Sometimes") &gt; 4, "More than 4 times","Up to 4 times")</f>
        <v>More than 4 times</v>
      </c>
    </row>
    <row r="121" spans="1:84" ht="13.2" x14ac:dyDescent="0.25">
      <c r="A121" s="82">
        <v>45572.409712476852</v>
      </c>
      <c r="B121" s="83" t="s">
        <v>418</v>
      </c>
      <c r="C121" s="84" t="s">
        <v>419</v>
      </c>
      <c r="D121" s="83">
        <v>100</v>
      </c>
      <c r="E121" s="83">
        <v>1.21</v>
      </c>
      <c r="F121" s="83" t="s">
        <v>60</v>
      </c>
      <c r="G121" s="83" t="s">
        <v>76</v>
      </c>
      <c r="H121" s="83" t="s">
        <v>420</v>
      </c>
      <c r="I121" s="83" t="s">
        <v>63</v>
      </c>
      <c r="J121" s="83" t="s">
        <v>64</v>
      </c>
      <c r="K121" s="83" t="s">
        <v>84</v>
      </c>
      <c r="L121" s="83" t="s">
        <v>64</v>
      </c>
      <c r="M121" s="83" t="s">
        <v>84</v>
      </c>
      <c r="N121" s="83" t="s">
        <v>64</v>
      </c>
      <c r="O121" s="83" t="s">
        <v>84</v>
      </c>
      <c r="P121" s="83" t="s">
        <v>84</v>
      </c>
      <c r="Q121" s="83" t="s">
        <v>64</v>
      </c>
      <c r="R121" s="83" t="s">
        <v>64</v>
      </c>
      <c r="S121" s="83" t="s">
        <v>64</v>
      </c>
      <c r="T121" s="83" t="s">
        <v>64</v>
      </c>
      <c r="U121" s="83" t="s">
        <v>84</v>
      </c>
      <c r="V121" s="83" t="s">
        <v>64</v>
      </c>
      <c r="W121" s="83" t="s">
        <v>64</v>
      </c>
      <c r="X121" s="83" t="s">
        <v>78</v>
      </c>
      <c r="Y121" s="83" t="s">
        <v>64</v>
      </c>
      <c r="Z121" s="83" t="s">
        <v>66</v>
      </c>
      <c r="AA121" s="83" t="s">
        <v>65</v>
      </c>
      <c r="AB121" s="83" t="s">
        <v>66</v>
      </c>
      <c r="AC121" s="83" t="s">
        <v>65</v>
      </c>
      <c r="AD121" s="83" t="s">
        <v>66</v>
      </c>
      <c r="AE121" s="83" t="s">
        <v>65</v>
      </c>
      <c r="AF121" s="83" t="s">
        <v>66</v>
      </c>
      <c r="AG121" s="83" t="s">
        <v>66</v>
      </c>
      <c r="AH121" s="83" t="s">
        <v>65</v>
      </c>
      <c r="AI121" s="83" t="s">
        <v>79</v>
      </c>
      <c r="AJ121" s="83" t="s">
        <v>66</v>
      </c>
      <c r="AK121" s="83" t="s">
        <v>65</v>
      </c>
      <c r="AL121" s="83" t="s">
        <v>66</v>
      </c>
      <c r="AM121" s="83" t="s">
        <v>65</v>
      </c>
      <c r="AN121" s="83" t="s">
        <v>65</v>
      </c>
      <c r="AO121" s="83" t="s">
        <v>65</v>
      </c>
      <c r="AP121" s="83" t="s">
        <v>85</v>
      </c>
      <c r="AQ121" s="83" t="s">
        <v>85</v>
      </c>
      <c r="AR121" s="83" t="s">
        <v>86</v>
      </c>
      <c r="AS121" s="83" t="s">
        <v>223</v>
      </c>
      <c r="AT121" s="83" t="s">
        <v>169</v>
      </c>
      <c r="AU121" s="83" t="s">
        <v>85</v>
      </c>
      <c r="AV121" s="83" t="s">
        <v>71</v>
      </c>
      <c r="AW121" s="83" t="s">
        <v>63</v>
      </c>
      <c r="AX121" s="83" t="s">
        <v>72</v>
      </c>
      <c r="AY121" s="83" t="s">
        <v>63</v>
      </c>
      <c r="AZ121" s="83" t="s">
        <v>63</v>
      </c>
      <c r="BA121" s="83" t="s">
        <v>63</v>
      </c>
      <c r="BB121" s="83" t="s">
        <v>73</v>
      </c>
      <c r="BC121" s="83" t="s">
        <v>73</v>
      </c>
      <c r="BD121" s="83"/>
      <c r="BE121" s="83" t="s">
        <v>73</v>
      </c>
      <c r="BF121" s="83"/>
      <c r="BG121" s="87" t="s">
        <v>335</v>
      </c>
      <c r="BH121" s="87" t="s">
        <v>60</v>
      </c>
      <c r="BI121" s="76" t="s">
        <v>1414</v>
      </c>
      <c r="BJ121">
        <f t="shared" si="3"/>
        <v>10</v>
      </c>
      <c r="BK121" s="87">
        <f t="shared" si="4"/>
        <v>56</v>
      </c>
      <c r="BL121" s="87"/>
      <c r="BM121" s="86" t="str">
        <f>_xlfn.XLOOKUP(Form_Responses18111213[[#This Row],[Sekolah School (Cleansed)]],'Quality Check'!$B$11:$B$14,'Quality Check'!$C$11:$C$14,)</f>
        <v>Rural</v>
      </c>
      <c r="BN121" s="86" t="str">
        <f>_xlfn.XLOOKUP(Form_Responses18111213[[#This Row],[Sekolah School (Cleansed)]],'Quality Check'!$B$11:$B$14,'Quality Check'!$D$11:$D$14,)</f>
        <v>Controlled Group (CG)</v>
      </c>
      <c r="BO121" s="87" t="str">
        <f>_xlfn.XLOOKUP(AS121,'Cleansing - Toothpaste Brand'!A:A,'Cleansing - Toothpaste Brand'!B:B,)</f>
        <v>Colgate</v>
      </c>
      <c r="BP121" s="87"/>
      <c r="BQ12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21" s="86" t="str">
        <f>_xlfn.XLOOKUP(AP121,'Cleansing - Response'!E:E,'Cleansing - Response'!F:F,)</f>
        <v>2 days and more</v>
      </c>
      <c r="BS121" s="86"/>
      <c r="BT121" s="86" t="str">
        <f>_xlfn.XLOOKUP(AQ121,'Cleansing - Response'!E:E,'Cleansing - Response'!F:F,)</f>
        <v>2 days and more</v>
      </c>
      <c r="BU121" s="86"/>
      <c r="BV121" s="86" t="str">
        <f t="shared" si="5"/>
        <v>Ya / Yes</v>
      </c>
      <c r="BW121" s="86" t="str">
        <f>_xlfn.XLOOKUP(AT121,'Cleansing - Response'!E:E,'Cleansing - Response'!F:F,)</f>
        <v>Rarely / Sometimes</v>
      </c>
      <c r="BX121" s="86" t="str">
        <f>_xlfn.XLOOKUP(AU121,'Cleansing - Response'!H:H,'Cleansing - Response'!I:I,)</f>
        <v>Using dental floss at least once</v>
      </c>
      <c r="BY121" s="86" t="str">
        <f>_xlfn.XLOOKUP(AV121,'Cleansing - Response'!K:K,'Cleansing - Response'!L:L,)</f>
        <v>Up to 1 time a day</v>
      </c>
      <c r="BZ121" s="86" t="str">
        <f>_xlfn.XLOOKUP(AW121,'Cleansing - Response'!$N:$N,'Cleansing - Response'!$O:$O,)</f>
        <v>Yes / Sometimes</v>
      </c>
      <c r="CA121" s="86" t="str">
        <f>_xlfn.XLOOKUP(AX121,'Cleansing - Response'!$N:$N,'Cleansing - Response'!$O:$O,)</f>
        <v>Yes / Sometimes</v>
      </c>
      <c r="CB121" s="86" t="str">
        <f>_xlfn.XLOOKUP(AY121,'Cleansing - Response'!$N:$N,'Cleansing - Response'!$O:$O,)</f>
        <v>Yes / Sometimes</v>
      </c>
      <c r="CC121" s="86" t="str">
        <f>_xlfn.XLOOKUP(AZ121,'Cleansing - Response'!$N:$N,'Cleansing - Response'!$O:$O,)</f>
        <v>Yes / Sometimes</v>
      </c>
      <c r="CD121" s="86" t="str">
        <f>_xlfn.XLOOKUP(BA121,'Cleansing - Response'!$N:$N,'Cleansing - Response'!$O:$O,)</f>
        <v>Yes / Sometimes</v>
      </c>
      <c r="CE121" s="86" t="str">
        <f>_xlfn.XLOOKUP(BB121,'Cleansing - Response'!$N:$N,'Cleansing - Response'!$O:$O,)</f>
        <v>No</v>
      </c>
      <c r="CF121" s="87" t="str">
        <f>IF(COUNTIF(Form_Responses18111213[[#This Row],[Answer - B7-1]:[Answer - B7-6]], "Yes / Sometimes") &gt; 4, "More than 4 times","Up to 4 times")</f>
        <v>More than 4 times</v>
      </c>
    </row>
    <row r="122" spans="1:84" ht="13.2" x14ac:dyDescent="0.25">
      <c r="A122" s="82">
        <v>45572.412009444444</v>
      </c>
      <c r="B122" s="83" t="s">
        <v>421</v>
      </c>
      <c r="C122" s="84" t="s">
        <v>422</v>
      </c>
      <c r="D122" s="83">
        <v>100</v>
      </c>
      <c r="E122" s="83">
        <v>1.38</v>
      </c>
      <c r="F122" s="83" t="s">
        <v>423</v>
      </c>
      <c r="G122" s="83" t="s">
        <v>76</v>
      </c>
      <c r="H122" s="83" t="s">
        <v>424</v>
      </c>
      <c r="I122" s="83" t="s">
        <v>63</v>
      </c>
      <c r="J122" s="83" t="s">
        <v>64</v>
      </c>
      <c r="K122" s="83" t="s">
        <v>64</v>
      </c>
      <c r="L122" s="83" t="s">
        <v>64</v>
      </c>
      <c r="M122" s="83" t="s">
        <v>64</v>
      </c>
      <c r="N122" s="83" t="s">
        <v>64</v>
      </c>
      <c r="O122" s="83" t="s">
        <v>64</v>
      </c>
      <c r="P122" s="83" t="s">
        <v>64</v>
      </c>
      <c r="Q122" s="83" t="s">
        <v>64</v>
      </c>
      <c r="R122" s="83" t="s">
        <v>64</v>
      </c>
      <c r="S122" s="83" t="s">
        <v>64</v>
      </c>
      <c r="T122" s="83" t="s">
        <v>64</v>
      </c>
      <c r="U122" s="83" t="s">
        <v>64</v>
      </c>
      <c r="V122" s="83" t="s">
        <v>64</v>
      </c>
      <c r="W122" s="83" t="s">
        <v>64</v>
      </c>
      <c r="X122" s="83" t="s">
        <v>64</v>
      </c>
      <c r="Y122" s="83" t="s">
        <v>64</v>
      </c>
      <c r="Z122" s="83" t="s">
        <v>101</v>
      </c>
      <c r="AA122" s="83" t="s">
        <v>101</v>
      </c>
      <c r="AB122" s="83" t="s">
        <v>101</v>
      </c>
      <c r="AC122" s="83" t="s">
        <v>101</v>
      </c>
      <c r="AD122" s="83" t="s">
        <v>79</v>
      </c>
      <c r="AE122" s="83" t="s">
        <v>66</v>
      </c>
      <c r="AF122" s="83" t="s">
        <v>66</v>
      </c>
      <c r="AG122" s="83" t="s">
        <v>66</v>
      </c>
      <c r="AH122" s="83" t="s">
        <v>66</v>
      </c>
      <c r="AI122" s="83" t="s">
        <v>79</v>
      </c>
      <c r="AJ122" s="83" t="s">
        <v>66</v>
      </c>
      <c r="AK122" s="83" t="s">
        <v>101</v>
      </c>
      <c r="AL122" s="83" t="s">
        <v>66</v>
      </c>
      <c r="AM122" s="83" t="s">
        <v>66</v>
      </c>
      <c r="AN122" s="83" t="s">
        <v>66</v>
      </c>
      <c r="AO122" s="83" t="s">
        <v>66</v>
      </c>
      <c r="AP122" s="83" t="s">
        <v>80</v>
      </c>
      <c r="AQ122" s="83" t="s">
        <v>80</v>
      </c>
      <c r="AR122" s="83" t="s">
        <v>63</v>
      </c>
      <c r="AS122" s="83" t="s">
        <v>425</v>
      </c>
      <c r="AT122" s="83" t="s">
        <v>87</v>
      </c>
      <c r="AU122" s="83" t="s">
        <v>80</v>
      </c>
      <c r="AV122" s="83" t="s">
        <v>80</v>
      </c>
      <c r="AW122" s="83" t="s">
        <v>63</v>
      </c>
      <c r="AX122" s="83" t="s">
        <v>63</v>
      </c>
      <c r="AY122" s="83" t="s">
        <v>63</v>
      </c>
      <c r="AZ122" s="83" t="s">
        <v>63</v>
      </c>
      <c r="BA122" s="83" t="s">
        <v>72</v>
      </c>
      <c r="BB122" s="83" t="s">
        <v>72</v>
      </c>
      <c r="BC122" s="83" t="s">
        <v>73</v>
      </c>
      <c r="BD122" s="83" t="s">
        <v>426</v>
      </c>
      <c r="BE122" s="83" t="s">
        <v>63</v>
      </c>
      <c r="BF122" s="83" t="s">
        <v>408</v>
      </c>
      <c r="BG122" s="87" t="s">
        <v>335</v>
      </c>
      <c r="BH122" s="86" t="s">
        <v>60</v>
      </c>
      <c r="BI122" s="76" t="s">
        <v>1414</v>
      </c>
      <c r="BJ122">
        <f t="shared" si="3"/>
        <v>15</v>
      </c>
      <c r="BK122" s="87">
        <f t="shared" si="4"/>
        <v>39</v>
      </c>
      <c r="BL122" s="87"/>
      <c r="BM122" s="86" t="str">
        <f>_xlfn.XLOOKUP(Form_Responses18111213[[#This Row],[Sekolah School (Cleansed)]],'Quality Check'!$B$11:$B$14,'Quality Check'!$C$11:$C$14,)</f>
        <v>Rural</v>
      </c>
      <c r="BN122" s="86" t="str">
        <f>_xlfn.XLOOKUP(Form_Responses18111213[[#This Row],[Sekolah School (Cleansed)]],'Quality Check'!$B$11:$B$14,'Quality Check'!$D$11:$D$14,)</f>
        <v>Controlled Group (CG)</v>
      </c>
      <c r="BO122" s="87" t="str">
        <f>_xlfn.XLOOKUP(AS122,'Cleansing - Toothpaste Brand'!A:A,'Cleansing - Toothpaste Brand'!B:B,)</f>
        <v>Colgate</v>
      </c>
      <c r="BP122" s="87" t="str">
        <f>_xlfn.XLOOKUP(BD122,'Cleansing - Toothpaste Brand'!E:E,'Cleansing - Toothpaste Brand'!F:F,)</f>
        <v>1 batang</v>
      </c>
      <c r="BQ12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22" s="86" t="str">
        <f>_xlfn.XLOOKUP(AP122,'Cleansing - Response'!E:E,'Cleansing - Response'!F:F,)</f>
        <v>Less than 2 days</v>
      </c>
      <c r="BS122" s="86"/>
      <c r="BT122" s="86" t="str">
        <f>_xlfn.XLOOKUP(AQ122,'Cleansing - Response'!E:E,'Cleansing - Response'!F:F,)</f>
        <v>Less than 2 days</v>
      </c>
      <c r="BU122" s="86"/>
      <c r="BV122" s="86" t="str">
        <f t="shared" si="5"/>
        <v>Ya / Yes</v>
      </c>
      <c r="BW122" s="86" t="str">
        <f>_xlfn.XLOOKUP(AT122,'Cleansing - Response'!E:E,'Cleansing - Response'!F:F,)</f>
        <v>Always</v>
      </c>
      <c r="BX122" s="86" t="str">
        <f>_xlfn.XLOOKUP(AU122,'Cleansing - Response'!H:H,'Cleansing - Response'!I:I,)</f>
        <v>Using dental floss at least once</v>
      </c>
      <c r="BY122" s="86" t="str">
        <f>_xlfn.XLOOKUP(AV122,'Cleansing - Response'!K:K,'Cleansing - Response'!L:L,)</f>
        <v>Up to 1 time a day</v>
      </c>
      <c r="BZ122" s="86" t="str">
        <f>_xlfn.XLOOKUP(AW122,'Cleansing - Response'!$N:$N,'Cleansing - Response'!$O:$O,)</f>
        <v>Yes / Sometimes</v>
      </c>
      <c r="CA122" s="86" t="str">
        <f>_xlfn.XLOOKUP(AX122,'Cleansing - Response'!$N:$N,'Cleansing - Response'!$O:$O,)</f>
        <v>Yes / Sometimes</v>
      </c>
      <c r="CB122" s="86" t="str">
        <f>_xlfn.XLOOKUP(AY122,'Cleansing - Response'!$N:$N,'Cleansing - Response'!$O:$O,)</f>
        <v>Yes / Sometimes</v>
      </c>
      <c r="CC122" s="86" t="str">
        <f>_xlfn.XLOOKUP(AZ122,'Cleansing - Response'!$N:$N,'Cleansing - Response'!$O:$O,)</f>
        <v>Yes / Sometimes</v>
      </c>
      <c r="CD122" s="86" t="str">
        <f>_xlfn.XLOOKUP(BA122,'Cleansing - Response'!$N:$N,'Cleansing - Response'!$O:$O,)</f>
        <v>Yes / Sometimes</v>
      </c>
      <c r="CE122" s="86" t="str">
        <f>_xlfn.XLOOKUP(BB122,'Cleansing - Response'!$N:$N,'Cleansing - Response'!$O:$O,)</f>
        <v>Yes / Sometimes</v>
      </c>
      <c r="CF122" s="87" t="str">
        <f>IF(COUNTIF(Form_Responses18111213[[#This Row],[Answer - B7-1]:[Answer - B7-6]], "Yes / Sometimes") &gt; 4, "More than 4 times","Up to 4 times")</f>
        <v>More than 4 times</v>
      </c>
    </row>
    <row r="123" spans="1:84" ht="13.2" x14ac:dyDescent="0.25">
      <c r="A123" s="82">
        <v>45572.413884594906</v>
      </c>
      <c r="B123" s="83" t="s">
        <v>427</v>
      </c>
      <c r="C123" s="84" t="s">
        <v>428</v>
      </c>
      <c r="D123" s="83">
        <v>67.86</v>
      </c>
      <c r="E123" s="83">
        <v>1.04</v>
      </c>
      <c r="F123" s="83" t="s">
        <v>423</v>
      </c>
      <c r="G123" s="83" t="s">
        <v>76</v>
      </c>
      <c r="H123" s="83" t="s">
        <v>384</v>
      </c>
      <c r="I123" s="83" t="s">
        <v>63</v>
      </c>
      <c r="J123" s="83" t="s">
        <v>64</v>
      </c>
      <c r="K123" s="83" t="s">
        <v>78</v>
      </c>
      <c r="L123" s="83" t="s">
        <v>64</v>
      </c>
      <c r="M123" s="83" t="s">
        <v>84</v>
      </c>
      <c r="N123" s="83" t="s">
        <v>64</v>
      </c>
      <c r="O123" s="83" t="s">
        <v>64</v>
      </c>
      <c r="P123" s="83" t="s">
        <v>84</v>
      </c>
      <c r="Q123" s="83" t="s">
        <v>64</v>
      </c>
      <c r="R123" s="83" t="s">
        <v>64</v>
      </c>
      <c r="S123" s="83" t="s">
        <v>64</v>
      </c>
      <c r="T123" s="83" t="s">
        <v>64</v>
      </c>
      <c r="U123" s="83" t="s">
        <v>64</v>
      </c>
      <c r="V123" s="83" t="s">
        <v>64</v>
      </c>
      <c r="W123" s="83" t="s">
        <v>64</v>
      </c>
      <c r="X123" s="83" t="s">
        <v>64</v>
      </c>
      <c r="Y123" s="83" t="s">
        <v>64</v>
      </c>
      <c r="Z123" s="83" t="s">
        <v>66</v>
      </c>
      <c r="AA123" s="83" t="s">
        <v>66</v>
      </c>
      <c r="AB123" s="83" t="s">
        <v>66</v>
      </c>
      <c r="AC123" s="83" t="s">
        <v>66</v>
      </c>
      <c r="AD123" s="83" t="s">
        <v>66</v>
      </c>
      <c r="AE123" s="83" t="s">
        <v>66</v>
      </c>
      <c r="AF123" s="83" t="s">
        <v>66</v>
      </c>
      <c r="AG123" s="83" t="s">
        <v>66</v>
      </c>
      <c r="AH123" s="83" t="s">
        <v>65</v>
      </c>
      <c r="AI123" s="83" t="s">
        <v>79</v>
      </c>
      <c r="AJ123" s="83" t="s">
        <v>65</v>
      </c>
      <c r="AK123" s="83" t="s">
        <v>65</v>
      </c>
      <c r="AL123" s="83" t="s">
        <v>65</v>
      </c>
      <c r="AM123" s="83" t="s">
        <v>66</v>
      </c>
      <c r="AN123" s="83" t="s">
        <v>66</v>
      </c>
      <c r="AO123" s="83" t="s">
        <v>66</v>
      </c>
      <c r="AP123" s="83" t="s">
        <v>67</v>
      </c>
      <c r="AQ123" s="83" t="s">
        <v>67</v>
      </c>
      <c r="AR123" s="83" t="s">
        <v>63</v>
      </c>
      <c r="AS123" s="83" t="s">
        <v>223</v>
      </c>
      <c r="AT123" s="83" t="s">
        <v>69</v>
      </c>
      <c r="AU123" s="83" t="s">
        <v>70</v>
      </c>
      <c r="AV123" s="83" t="s">
        <v>67</v>
      </c>
      <c r="AW123" s="83" t="s">
        <v>63</v>
      </c>
      <c r="AX123" s="83" t="s">
        <v>73</v>
      </c>
      <c r="AY123" s="83" t="s">
        <v>72</v>
      </c>
      <c r="AZ123" s="83" t="s">
        <v>73</v>
      </c>
      <c r="BA123" s="83" t="s">
        <v>72</v>
      </c>
      <c r="BB123" s="83" t="s">
        <v>63</v>
      </c>
      <c r="BC123" s="83" t="s">
        <v>73</v>
      </c>
      <c r="BD123" s="83"/>
      <c r="BE123" s="83" t="s">
        <v>73</v>
      </c>
      <c r="BF123" s="83"/>
      <c r="BG123" s="87" t="s">
        <v>335</v>
      </c>
      <c r="BH123" s="86" t="s">
        <v>60</v>
      </c>
      <c r="BI123" s="76" t="s">
        <v>1414</v>
      </c>
      <c r="BJ123">
        <f t="shared" si="3"/>
        <v>13</v>
      </c>
      <c r="BK123" s="87">
        <f t="shared" si="4"/>
        <v>52</v>
      </c>
      <c r="BL123" s="87"/>
      <c r="BM123" s="86" t="str">
        <f>_xlfn.XLOOKUP(Form_Responses18111213[[#This Row],[Sekolah School (Cleansed)]],'Quality Check'!$B$11:$B$14,'Quality Check'!$C$11:$C$14,)</f>
        <v>Rural</v>
      </c>
      <c r="BN123" s="86" t="str">
        <f>_xlfn.XLOOKUP(Form_Responses18111213[[#This Row],[Sekolah School (Cleansed)]],'Quality Check'!$B$11:$B$14,'Quality Check'!$D$11:$D$14,)</f>
        <v>Controlled Group (CG)</v>
      </c>
      <c r="BO123" s="87" t="str">
        <f>_xlfn.XLOOKUP(AS123,'Cleansing - Toothpaste Brand'!A:A,'Cleansing - Toothpaste Brand'!B:B,)</f>
        <v>Colgate</v>
      </c>
      <c r="BP123" s="87"/>
      <c r="BQ12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23" s="86" t="str">
        <f>_xlfn.XLOOKUP(AP123,'Cleansing - Response'!E:E,'Cleansing - Response'!F:F,)</f>
        <v>2 days and more</v>
      </c>
      <c r="BS123" s="86"/>
      <c r="BT123" s="86" t="str">
        <f>_xlfn.XLOOKUP(AQ123,'Cleansing - Response'!E:E,'Cleansing - Response'!F:F,)</f>
        <v>2 days and more</v>
      </c>
      <c r="BU123" s="86"/>
      <c r="BV123" s="86" t="str">
        <f t="shared" si="5"/>
        <v>Ya / Yes</v>
      </c>
      <c r="BW123" s="86" t="str">
        <f>_xlfn.XLOOKUP(AT123,'Cleansing - Response'!E:E,'Cleansing - Response'!F:F,)</f>
        <v>Rarely / Sometimes</v>
      </c>
      <c r="BX123" s="86" t="str">
        <f>_xlfn.XLOOKUP(AU123,'Cleansing - Response'!H:H,'Cleansing - Response'!I:I,)</f>
        <v>Sometimes / When in need</v>
      </c>
      <c r="BY123" s="86" t="str">
        <f>_xlfn.XLOOKUP(AV123,'Cleansing - Response'!K:K,'Cleansing - Response'!L:L,)</f>
        <v>More than 1 time a day</v>
      </c>
      <c r="BZ123" s="86" t="str">
        <f>_xlfn.XLOOKUP(AW123,'Cleansing - Response'!$N:$N,'Cleansing - Response'!$O:$O,)</f>
        <v>Yes / Sometimes</v>
      </c>
      <c r="CA123" s="86" t="str">
        <f>_xlfn.XLOOKUP(AX123,'Cleansing - Response'!$N:$N,'Cleansing - Response'!$O:$O,)</f>
        <v>No</v>
      </c>
      <c r="CB123" s="86" t="str">
        <f>_xlfn.XLOOKUP(AY123,'Cleansing - Response'!$N:$N,'Cleansing - Response'!$O:$O,)</f>
        <v>Yes / Sometimes</v>
      </c>
      <c r="CC123" s="86" t="str">
        <f>_xlfn.XLOOKUP(AZ123,'Cleansing - Response'!$N:$N,'Cleansing - Response'!$O:$O,)</f>
        <v>No</v>
      </c>
      <c r="CD123" s="86" t="str">
        <f>_xlfn.XLOOKUP(BA123,'Cleansing - Response'!$N:$N,'Cleansing - Response'!$O:$O,)</f>
        <v>Yes / Sometimes</v>
      </c>
      <c r="CE123" s="86" t="str">
        <f>_xlfn.XLOOKUP(BB123,'Cleansing - Response'!$N:$N,'Cleansing - Response'!$O:$O,)</f>
        <v>Yes / Sometimes</v>
      </c>
      <c r="CF123" s="87" t="str">
        <f>IF(COUNTIF(Form_Responses18111213[[#This Row],[Answer - B7-1]:[Answer - B7-6]], "Yes / Sometimes") &gt; 4, "More than 4 times","Up to 4 times")</f>
        <v>Up to 4 times</v>
      </c>
    </row>
    <row r="124" spans="1:84" ht="13.2" x14ac:dyDescent="0.25">
      <c r="A124" s="82">
        <v>45572.415002002315</v>
      </c>
      <c r="B124" s="83" t="s">
        <v>429</v>
      </c>
      <c r="C124" s="84" t="s">
        <v>430</v>
      </c>
      <c r="D124" s="83">
        <v>63.4</v>
      </c>
      <c r="E124" s="83">
        <v>0.38</v>
      </c>
      <c r="F124" s="83" t="s">
        <v>114</v>
      </c>
      <c r="G124" s="83" t="s">
        <v>76</v>
      </c>
      <c r="H124" s="83" t="s">
        <v>431</v>
      </c>
      <c r="I124" s="83" t="s">
        <v>63</v>
      </c>
      <c r="J124" s="83" t="s">
        <v>64</v>
      </c>
      <c r="K124" s="83" t="s">
        <v>64</v>
      </c>
      <c r="L124" s="83" t="s">
        <v>64</v>
      </c>
      <c r="M124" s="83" t="s">
        <v>84</v>
      </c>
      <c r="N124" s="83" t="s">
        <v>64</v>
      </c>
      <c r="O124" s="83" t="s">
        <v>64</v>
      </c>
      <c r="P124" s="83" t="s">
        <v>64</v>
      </c>
      <c r="Q124" s="83" t="s">
        <v>64</v>
      </c>
      <c r="R124" s="83" t="s">
        <v>64</v>
      </c>
      <c r="S124" s="83" t="s">
        <v>84</v>
      </c>
      <c r="T124" s="83" t="s">
        <v>64</v>
      </c>
      <c r="U124" s="83" t="s">
        <v>64</v>
      </c>
      <c r="V124" s="83" t="s">
        <v>84</v>
      </c>
      <c r="W124" s="83" t="s">
        <v>78</v>
      </c>
      <c r="X124" s="83" t="s">
        <v>64</v>
      </c>
      <c r="Y124" s="83" t="s">
        <v>78</v>
      </c>
      <c r="Z124" s="83" t="s">
        <v>65</v>
      </c>
      <c r="AA124" s="83" t="s">
        <v>66</v>
      </c>
      <c r="AB124" s="83" t="s">
        <v>65</v>
      </c>
      <c r="AC124" s="83" t="s">
        <v>65</v>
      </c>
      <c r="AD124" s="83" t="s">
        <v>66</v>
      </c>
      <c r="AE124" s="83" t="s">
        <v>66</v>
      </c>
      <c r="AF124" s="83" t="s">
        <v>65</v>
      </c>
      <c r="AG124" s="83" t="s">
        <v>66</v>
      </c>
      <c r="AH124" s="83" t="s">
        <v>66</v>
      </c>
      <c r="AI124" s="83" t="s">
        <v>101</v>
      </c>
      <c r="AJ124" s="83" t="s">
        <v>65</v>
      </c>
      <c r="AK124" s="83" t="s">
        <v>65</v>
      </c>
      <c r="AL124" s="83" t="s">
        <v>65</v>
      </c>
      <c r="AM124" s="83" t="s">
        <v>65</v>
      </c>
      <c r="AN124" s="83" t="s">
        <v>66</v>
      </c>
      <c r="AO124" s="83" t="s">
        <v>66</v>
      </c>
      <c r="AP124" s="83" t="s">
        <v>67</v>
      </c>
      <c r="AQ124" s="83" t="s">
        <v>67</v>
      </c>
      <c r="AR124" s="83" t="s">
        <v>73</v>
      </c>
      <c r="AS124" s="83" t="s">
        <v>68</v>
      </c>
      <c r="AT124" s="83" t="s">
        <v>87</v>
      </c>
      <c r="AU124" s="83" t="s">
        <v>93</v>
      </c>
      <c r="AV124" s="83" t="s">
        <v>71</v>
      </c>
      <c r="AW124" s="83" t="s">
        <v>73</v>
      </c>
      <c r="AX124" s="83" t="s">
        <v>63</v>
      </c>
      <c r="AY124" s="83" t="s">
        <v>63</v>
      </c>
      <c r="AZ124" s="83" t="s">
        <v>63</v>
      </c>
      <c r="BA124" s="83" t="s">
        <v>72</v>
      </c>
      <c r="BB124" s="83" t="s">
        <v>72</v>
      </c>
      <c r="BC124" s="83" t="s">
        <v>73</v>
      </c>
      <c r="BD124" s="83"/>
      <c r="BE124" s="83" t="s">
        <v>73</v>
      </c>
      <c r="BF124" s="83"/>
      <c r="BG124" s="87" t="s">
        <v>335</v>
      </c>
      <c r="BH124" s="87" t="s">
        <v>114</v>
      </c>
      <c r="BI124" s="76" t="s">
        <v>1414</v>
      </c>
      <c r="BJ124">
        <f t="shared" si="3"/>
        <v>11</v>
      </c>
      <c r="BK124" s="87">
        <f t="shared" si="4"/>
        <v>57</v>
      </c>
      <c r="BL124" s="87"/>
      <c r="BM124" s="86" t="str">
        <f>_xlfn.XLOOKUP(Form_Responses18111213[[#This Row],[Sekolah School (Cleansed)]],'Quality Check'!$B$11:$B$14,'Quality Check'!$C$11:$C$14,)</f>
        <v>Rural</v>
      </c>
      <c r="BN124" s="86" t="str">
        <f>_xlfn.XLOOKUP(Form_Responses18111213[[#This Row],[Sekolah School (Cleansed)]],'Quality Check'!$B$11:$B$14,'Quality Check'!$D$11:$D$14,)</f>
        <v>Controlled Group (CG)</v>
      </c>
      <c r="BO124" s="87" t="str">
        <f>_xlfn.XLOOKUP(AS124,'Cleansing - Toothpaste Brand'!A:A,'Cleansing - Toothpaste Brand'!B:B,)</f>
        <v>Colgate</v>
      </c>
      <c r="BP124" s="87"/>
      <c r="BQ12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24" s="86" t="str">
        <f>_xlfn.XLOOKUP(AP124,'Cleansing - Response'!E:E,'Cleansing - Response'!F:F,)</f>
        <v>2 days and more</v>
      </c>
      <c r="BS124" s="86"/>
      <c r="BT124" s="86" t="str">
        <f>_xlfn.XLOOKUP(AQ124,'Cleansing - Response'!E:E,'Cleansing - Response'!F:F,)</f>
        <v>2 days and more</v>
      </c>
      <c r="BU124" s="86"/>
      <c r="BV124" s="86" t="str">
        <f t="shared" si="5"/>
        <v>Tidak / No</v>
      </c>
      <c r="BW124" s="86" t="str">
        <f>_xlfn.XLOOKUP(AT124,'Cleansing - Response'!E:E,'Cleansing - Response'!F:F,)</f>
        <v>Always</v>
      </c>
      <c r="BX124" s="86" t="str">
        <f>_xlfn.XLOOKUP(AU124,'Cleansing - Response'!H:H,'Cleansing - Response'!I:I,)</f>
        <v>Not using dental floss</v>
      </c>
      <c r="BY124" s="86" t="str">
        <f>_xlfn.XLOOKUP(AV124,'Cleansing - Response'!K:K,'Cleansing - Response'!L:L,)</f>
        <v>Up to 1 time a day</v>
      </c>
      <c r="BZ124" s="86" t="str">
        <f>_xlfn.XLOOKUP(AW124,'Cleansing - Response'!$N:$N,'Cleansing - Response'!$O:$O,)</f>
        <v>No</v>
      </c>
      <c r="CA124" s="86" t="str">
        <f>_xlfn.XLOOKUP(AX124,'Cleansing - Response'!$N:$N,'Cleansing - Response'!$O:$O,)</f>
        <v>Yes / Sometimes</v>
      </c>
      <c r="CB124" s="86" t="str">
        <f>_xlfn.XLOOKUP(AY124,'Cleansing - Response'!$N:$N,'Cleansing - Response'!$O:$O,)</f>
        <v>Yes / Sometimes</v>
      </c>
      <c r="CC124" s="86" t="str">
        <f>_xlfn.XLOOKUP(AZ124,'Cleansing - Response'!$N:$N,'Cleansing - Response'!$O:$O,)</f>
        <v>Yes / Sometimes</v>
      </c>
      <c r="CD124" s="86" t="str">
        <f>_xlfn.XLOOKUP(BA124,'Cleansing - Response'!$N:$N,'Cleansing - Response'!$O:$O,)</f>
        <v>Yes / Sometimes</v>
      </c>
      <c r="CE124" s="86" t="str">
        <f>_xlfn.XLOOKUP(BB124,'Cleansing - Response'!$N:$N,'Cleansing - Response'!$O:$O,)</f>
        <v>Yes / Sometimes</v>
      </c>
      <c r="CF124" s="87" t="str">
        <f>IF(COUNTIF(Form_Responses18111213[[#This Row],[Answer - B7-1]:[Answer - B7-6]], "Yes / Sometimes") &gt; 4, "More than 4 times","Up to 4 times")</f>
        <v>More than 4 times</v>
      </c>
    </row>
    <row r="125" spans="1:84" ht="13.2" x14ac:dyDescent="0.25">
      <c r="A125" s="82">
        <v>45572.415546666671</v>
      </c>
      <c r="B125" s="83" t="s">
        <v>432</v>
      </c>
      <c r="C125" s="84" t="s">
        <v>433</v>
      </c>
      <c r="D125" s="83">
        <v>14.29</v>
      </c>
      <c r="E125" s="83">
        <v>0.57999999999999996</v>
      </c>
      <c r="F125" s="83" t="s">
        <v>114</v>
      </c>
      <c r="G125" s="83" t="s">
        <v>76</v>
      </c>
      <c r="H125" s="83" t="s">
        <v>434</v>
      </c>
      <c r="I125" s="83" t="s">
        <v>73</v>
      </c>
      <c r="J125" s="83" t="s">
        <v>64</v>
      </c>
      <c r="K125" s="83" t="s">
        <v>64</v>
      </c>
      <c r="L125" s="83" t="s">
        <v>64</v>
      </c>
      <c r="M125" s="83" t="s">
        <v>84</v>
      </c>
      <c r="N125" s="83" t="s">
        <v>64</v>
      </c>
      <c r="O125" s="83" t="s">
        <v>64</v>
      </c>
      <c r="P125" s="83" t="s">
        <v>64</v>
      </c>
      <c r="Q125" s="83" t="s">
        <v>64</v>
      </c>
      <c r="R125" s="83" t="s">
        <v>64</v>
      </c>
      <c r="S125" s="83" t="s">
        <v>64</v>
      </c>
      <c r="T125" s="83" t="s">
        <v>64</v>
      </c>
      <c r="U125" s="83" t="s">
        <v>78</v>
      </c>
      <c r="V125" s="83" t="s">
        <v>64</v>
      </c>
      <c r="W125" s="83" t="s">
        <v>64</v>
      </c>
      <c r="X125" s="83" t="s">
        <v>64</v>
      </c>
      <c r="Y125" s="83" t="s">
        <v>64</v>
      </c>
      <c r="Z125" s="83" t="s">
        <v>66</v>
      </c>
      <c r="AA125" s="83" t="s">
        <v>65</v>
      </c>
      <c r="AB125" s="83" t="s">
        <v>65</v>
      </c>
      <c r="AC125" s="83" t="s">
        <v>66</v>
      </c>
      <c r="AD125" s="83" t="s">
        <v>66</v>
      </c>
      <c r="AE125" s="83" t="s">
        <v>65</v>
      </c>
      <c r="AF125" s="83" t="s">
        <v>66</v>
      </c>
      <c r="AG125" s="83" t="s">
        <v>66</v>
      </c>
      <c r="AH125" s="83" t="s">
        <v>66</v>
      </c>
      <c r="AI125" s="83" t="s">
        <v>79</v>
      </c>
      <c r="AJ125" s="83" t="s">
        <v>65</v>
      </c>
      <c r="AK125" s="83" t="s">
        <v>65</v>
      </c>
      <c r="AL125" s="83" t="s">
        <v>66</v>
      </c>
      <c r="AM125" s="83" t="s">
        <v>65</v>
      </c>
      <c r="AN125" s="83" t="s">
        <v>66</v>
      </c>
      <c r="AO125" s="83" t="s">
        <v>66</v>
      </c>
      <c r="AP125" s="83" t="s">
        <v>85</v>
      </c>
      <c r="AQ125" s="83" t="s">
        <v>85</v>
      </c>
      <c r="AR125" s="83" t="s">
        <v>63</v>
      </c>
      <c r="AS125" s="83" t="s">
        <v>81</v>
      </c>
      <c r="AT125" s="83" t="s">
        <v>87</v>
      </c>
      <c r="AU125" s="83" t="s">
        <v>85</v>
      </c>
      <c r="AV125" s="83" t="s">
        <v>80</v>
      </c>
      <c r="AW125" s="83" t="s">
        <v>63</v>
      </c>
      <c r="AX125" s="83" t="s">
        <v>73</v>
      </c>
      <c r="AY125" s="83" t="s">
        <v>63</v>
      </c>
      <c r="AZ125" s="83" t="s">
        <v>73</v>
      </c>
      <c r="BA125" s="83" t="s">
        <v>73</v>
      </c>
      <c r="BB125" s="83" t="s">
        <v>72</v>
      </c>
      <c r="BC125" s="83" t="s">
        <v>73</v>
      </c>
      <c r="BD125" s="83"/>
      <c r="BE125" s="83" t="s">
        <v>73</v>
      </c>
      <c r="BF125" s="83"/>
      <c r="BG125" s="87" t="s">
        <v>335</v>
      </c>
      <c r="BH125" s="87" t="s">
        <v>114</v>
      </c>
      <c r="BI125" s="76" t="s">
        <v>1415</v>
      </c>
      <c r="BJ125">
        <f t="shared" si="3"/>
        <v>14</v>
      </c>
      <c r="BK125" s="87">
        <f t="shared" si="4"/>
        <v>54</v>
      </c>
      <c r="BL125" s="87"/>
      <c r="BM125" s="86" t="str">
        <f>_xlfn.XLOOKUP(Form_Responses18111213[[#This Row],[Sekolah School (Cleansed)]],'Quality Check'!$B$11:$B$14,'Quality Check'!$C$11:$C$14,)</f>
        <v>Rural</v>
      </c>
      <c r="BN125" s="86" t="str">
        <f>_xlfn.XLOOKUP(Form_Responses18111213[[#This Row],[Sekolah School (Cleansed)]],'Quality Check'!$B$11:$B$14,'Quality Check'!$D$11:$D$14,)</f>
        <v>Controlled Group (CG)</v>
      </c>
      <c r="BO125" s="87" t="str">
        <f>_xlfn.XLOOKUP(AS125,'Cleansing - Toothpaste Brand'!A:A,'Cleansing - Toothpaste Brand'!B:B,)</f>
        <v>Colgate</v>
      </c>
      <c r="BP125" s="87"/>
      <c r="BQ12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25" s="86" t="str">
        <f>_xlfn.XLOOKUP(AP125,'Cleansing - Response'!E:E,'Cleansing - Response'!F:F,)</f>
        <v>2 days and more</v>
      </c>
      <c r="BS125" s="86"/>
      <c r="BT125" s="86" t="str">
        <f>_xlfn.XLOOKUP(AQ125,'Cleansing - Response'!E:E,'Cleansing - Response'!F:F,)</f>
        <v>2 days and more</v>
      </c>
      <c r="BU125" s="86"/>
      <c r="BV125" s="86" t="str">
        <f t="shared" si="5"/>
        <v>Ya / Yes</v>
      </c>
      <c r="BW125" s="86" t="str">
        <f>_xlfn.XLOOKUP(AT125,'Cleansing - Response'!E:E,'Cleansing - Response'!F:F,)</f>
        <v>Always</v>
      </c>
      <c r="BX125" s="86" t="str">
        <f>_xlfn.XLOOKUP(AU125,'Cleansing - Response'!H:H,'Cleansing - Response'!I:I,)</f>
        <v>Using dental floss at least once</v>
      </c>
      <c r="BY125" s="86" t="str">
        <f>_xlfn.XLOOKUP(AV125,'Cleansing - Response'!K:K,'Cleansing - Response'!L:L,)</f>
        <v>Up to 1 time a day</v>
      </c>
      <c r="BZ125" s="86" t="str">
        <f>_xlfn.XLOOKUP(AW125,'Cleansing - Response'!$N:$N,'Cleansing - Response'!$O:$O,)</f>
        <v>Yes / Sometimes</v>
      </c>
      <c r="CA125" s="86" t="str">
        <f>_xlfn.XLOOKUP(AX125,'Cleansing - Response'!$N:$N,'Cleansing - Response'!$O:$O,)</f>
        <v>No</v>
      </c>
      <c r="CB125" s="86" t="str">
        <f>_xlfn.XLOOKUP(AY125,'Cleansing - Response'!$N:$N,'Cleansing - Response'!$O:$O,)</f>
        <v>Yes / Sometimes</v>
      </c>
      <c r="CC125" s="86" t="str">
        <f>_xlfn.XLOOKUP(AZ125,'Cleansing - Response'!$N:$N,'Cleansing - Response'!$O:$O,)</f>
        <v>No</v>
      </c>
      <c r="CD125" s="86" t="str">
        <f>_xlfn.XLOOKUP(BA125,'Cleansing - Response'!$N:$N,'Cleansing - Response'!$O:$O,)</f>
        <v>No</v>
      </c>
      <c r="CE125" s="86" t="str">
        <f>_xlfn.XLOOKUP(BB125,'Cleansing - Response'!$N:$N,'Cleansing - Response'!$O:$O,)</f>
        <v>Yes / Sometimes</v>
      </c>
      <c r="CF125" s="87" t="str">
        <f>IF(COUNTIF(Form_Responses18111213[[#This Row],[Answer - B7-1]:[Answer - B7-6]], "Yes / Sometimes") &gt; 4, "More than 4 times","Up to 4 times")</f>
        <v>Up to 4 times</v>
      </c>
    </row>
    <row r="126" spans="1:84" ht="13.2" x14ac:dyDescent="0.25">
      <c r="A126" s="82">
        <v>45572.417262650459</v>
      </c>
      <c r="B126" s="83" t="s">
        <v>435</v>
      </c>
      <c r="C126" s="84" t="s">
        <v>436</v>
      </c>
      <c r="D126" s="83">
        <v>66.069999999999993</v>
      </c>
      <c r="E126" s="83">
        <v>1.29</v>
      </c>
      <c r="F126" s="83" t="s">
        <v>114</v>
      </c>
      <c r="G126" s="83" t="s">
        <v>76</v>
      </c>
      <c r="H126" s="83" t="s">
        <v>352</v>
      </c>
      <c r="I126" s="83" t="s">
        <v>63</v>
      </c>
      <c r="J126" s="83" t="s">
        <v>64</v>
      </c>
      <c r="K126" s="83" t="s">
        <v>64</v>
      </c>
      <c r="L126" s="83" t="s">
        <v>64</v>
      </c>
      <c r="M126" s="83" t="s">
        <v>78</v>
      </c>
      <c r="N126" s="83" t="s">
        <v>64</v>
      </c>
      <c r="O126" s="83" t="s">
        <v>64</v>
      </c>
      <c r="P126" s="83" t="s">
        <v>78</v>
      </c>
      <c r="Q126" s="83" t="s">
        <v>84</v>
      </c>
      <c r="R126" s="83" t="s">
        <v>64</v>
      </c>
      <c r="S126" s="83" t="s">
        <v>64</v>
      </c>
      <c r="T126" s="83" t="s">
        <v>64</v>
      </c>
      <c r="U126" s="83" t="s">
        <v>64</v>
      </c>
      <c r="V126" s="83" t="s">
        <v>64</v>
      </c>
      <c r="W126" s="83" t="s">
        <v>64</v>
      </c>
      <c r="X126" s="83" t="s">
        <v>64</v>
      </c>
      <c r="Y126" s="83" t="s">
        <v>64</v>
      </c>
      <c r="Z126" s="83" t="s">
        <v>66</v>
      </c>
      <c r="AA126" s="83" t="s">
        <v>65</v>
      </c>
      <c r="AB126" s="83" t="s">
        <v>65</v>
      </c>
      <c r="AC126" s="83" t="s">
        <v>65</v>
      </c>
      <c r="AD126" s="83" t="s">
        <v>66</v>
      </c>
      <c r="AE126" s="83" t="s">
        <v>66</v>
      </c>
      <c r="AF126" s="83" t="s">
        <v>66</v>
      </c>
      <c r="AG126" s="83" t="s">
        <v>66</v>
      </c>
      <c r="AH126" s="83" t="s">
        <v>79</v>
      </c>
      <c r="AI126" s="83" t="s">
        <v>101</v>
      </c>
      <c r="AJ126" s="83" t="s">
        <v>66</v>
      </c>
      <c r="AK126" s="83" t="s">
        <v>66</v>
      </c>
      <c r="AL126" s="83" t="s">
        <v>66</v>
      </c>
      <c r="AM126" s="83" t="s">
        <v>66</v>
      </c>
      <c r="AN126" s="83" t="s">
        <v>66</v>
      </c>
      <c r="AO126" s="83" t="s">
        <v>66</v>
      </c>
      <c r="AP126" s="83" t="s">
        <v>67</v>
      </c>
      <c r="AQ126" s="83" t="s">
        <v>67</v>
      </c>
      <c r="AR126" s="83" t="s">
        <v>73</v>
      </c>
      <c r="AS126" s="83" t="s">
        <v>120</v>
      </c>
      <c r="AT126" s="83" t="s">
        <v>87</v>
      </c>
      <c r="AU126" s="83" t="s">
        <v>80</v>
      </c>
      <c r="AV126" s="83" t="s">
        <v>67</v>
      </c>
      <c r="AW126" s="83" t="s">
        <v>72</v>
      </c>
      <c r="AX126" s="83" t="s">
        <v>72</v>
      </c>
      <c r="AY126" s="83" t="s">
        <v>72</v>
      </c>
      <c r="AZ126" s="83" t="s">
        <v>72</v>
      </c>
      <c r="BA126" s="83" t="s">
        <v>72</v>
      </c>
      <c r="BB126" s="83" t="s">
        <v>72</v>
      </c>
      <c r="BC126" s="83" t="s">
        <v>73</v>
      </c>
      <c r="BD126" s="83"/>
      <c r="BE126" s="83" t="s">
        <v>73</v>
      </c>
      <c r="BF126" s="83"/>
      <c r="BG126" s="87" t="s">
        <v>335</v>
      </c>
      <c r="BH126" s="87" t="s">
        <v>114</v>
      </c>
      <c r="BI126" s="76" t="s">
        <v>1414</v>
      </c>
      <c r="BJ126">
        <f t="shared" si="3"/>
        <v>14</v>
      </c>
      <c r="BK126" s="87">
        <f t="shared" si="4"/>
        <v>51</v>
      </c>
      <c r="BL126" s="87"/>
      <c r="BM126" s="86" t="str">
        <f>_xlfn.XLOOKUP(Form_Responses18111213[[#This Row],[Sekolah School (Cleansed)]],'Quality Check'!$B$11:$B$14,'Quality Check'!$C$11:$C$14,)</f>
        <v>Rural</v>
      </c>
      <c r="BN126" s="86" t="str">
        <f>_xlfn.XLOOKUP(Form_Responses18111213[[#This Row],[Sekolah School (Cleansed)]],'Quality Check'!$B$11:$B$14,'Quality Check'!$D$11:$D$14,)</f>
        <v>Controlled Group (CG)</v>
      </c>
      <c r="BO126" s="87" t="str">
        <f>_xlfn.XLOOKUP(AS126,'Cleansing - Toothpaste Brand'!A:A,'Cleansing - Toothpaste Brand'!B:B,)</f>
        <v>Colgate</v>
      </c>
      <c r="BP126" s="87"/>
      <c r="BQ12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26" s="86" t="str">
        <f>_xlfn.XLOOKUP(AP126,'Cleansing - Response'!E:E,'Cleansing - Response'!F:F,)</f>
        <v>2 days and more</v>
      </c>
      <c r="BS126" s="86"/>
      <c r="BT126" s="86" t="str">
        <f>_xlfn.XLOOKUP(AQ126,'Cleansing - Response'!E:E,'Cleansing - Response'!F:F,)</f>
        <v>2 days and more</v>
      </c>
      <c r="BU126" s="86"/>
      <c r="BV126" s="86" t="str">
        <f t="shared" si="5"/>
        <v>Tidak / No</v>
      </c>
      <c r="BW126" s="86" t="str">
        <f>_xlfn.XLOOKUP(AT126,'Cleansing - Response'!E:E,'Cleansing - Response'!F:F,)</f>
        <v>Always</v>
      </c>
      <c r="BX126" s="86" t="str">
        <f>_xlfn.XLOOKUP(AU126,'Cleansing - Response'!H:H,'Cleansing - Response'!I:I,)</f>
        <v>Using dental floss at least once</v>
      </c>
      <c r="BY126" s="86" t="str">
        <f>_xlfn.XLOOKUP(AV126,'Cleansing - Response'!K:K,'Cleansing - Response'!L:L,)</f>
        <v>More than 1 time a day</v>
      </c>
      <c r="BZ126" s="86" t="str">
        <f>_xlfn.XLOOKUP(AW126,'Cleansing - Response'!$N:$N,'Cleansing - Response'!$O:$O,)</f>
        <v>Yes / Sometimes</v>
      </c>
      <c r="CA126" s="86" t="str">
        <f>_xlfn.XLOOKUP(AX126,'Cleansing - Response'!$N:$N,'Cleansing - Response'!$O:$O,)</f>
        <v>Yes / Sometimes</v>
      </c>
      <c r="CB126" s="86" t="str">
        <f>_xlfn.XLOOKUP(AY126,'Cleansing - Response'!$N:$N,'Cleansing - Response'!$O:$O,)</f>
        <v>Yes / Sometimes</v>
      </c>
      <c r="CC126" s="86" t="str">
        <f>_xlfn.XLOOKUP(AZ126,'Cleansing - Response'!$N:$N,'Cleansing - Response'!$O:$O,)</f>
        <v>Yes / Sometimes</v>
      </c>
      <c r="CD126" s="86" t="str">
        <f>_xlfn.XLOOKUP(BA126,'Cleansing - Response'!$N:$N,'Cleansing - Response'!$O:$O,)</f>
        <v>Yes / Sometimes</v>
      </c>
      <c r="CE126" s="86" t="str">
        <f>_xlfn.XLOOKUP(BB126,'Cleansing - Response'!$N:$N,'Cleansing - Response'!$O:$O,)</f>
        <v>Yes / Sometimes</v>
      </c>
      <c r="CF126" s="87" t="str">
        <f>IF(COUNTIF(Form_Responses18111213[[#This Row],[Answer - B7-1]:[Answer - B7-6]], "Yes / Sometimes") &gt; 4, "More than 4 times","Up to 4 times")</f>
        <v>More than 4 times</v>
      </c>
    </row>
    <row r="127" spans="1:84" ht="13.2" x14ac:dyDescent="0.25">
      <c r="A127" s="82">
        <v>45572.419156122683</v>
      </c>
      <c r="B127" s="83" t="s">
        <v>437</v>
      </c>
      <c r="C127" s="84" t="s">
        <v>438</v>
      </c>
      <c r="D127" s="83">
        <v>100</v>
      </c>
      <c r="E127" s="83">
        <v>0.87</v>
      </c>
      <c r="F127" s="83" t="s">
        <v>114</v>
      </c>
      <c r="G127" s="83" t="s">
        <v>76</v>
      </c>
      <c r="H127" s="83" t="s">
        <v>439</v>
      </c>
      <c r="I127" s="83" t="s">
        <v>73</v>
      </c>
      <c r="J127" s="83" t="s">
        <v>64</v>
      </c>
      <c r="K127" s="83" t="s">
        <v>64</v>
      </c>
      <c r="L127" s="83" t="s">
        <v>64</v>
      </c>
      <c r="M127" s="83" t="s">
        <v>64</v>
      </c>
      <c r="N127" s="83" t="s">
        <v>84</v>
      </c>
      <c r="O127" s="83" t="s">
        <v>64</v>
      </c>
      <c r="P127" s="83" t="s">
        <v>64</v>
      </c>
      <c r="Q127" s="83" t="s">
        <v>64</v>
      </c>
      <c r="R127" s="83" t="s">
        <v>64</v>
      </c>
      <c r="S127" s="83" t="s">
        <v>84</v>
      </c>
      <c r="T127" s="83" t="s">
        <v>64</v>
      </c>
      <c r="U127" s="83" t="s">
        <v>64</v>
      </c>
      <c r="V127" s="83" t="s">
        <v>64</v>
      </c>
      <c r="W127" s="83" t="s">
        <v>64</v>
      </c>
      <c r="X127" s="83" t="s">
        <v>64</v>
      </c>
      <c r="Y127" s="83" t="s">
        <v>64</v>
      </c>
      <c r="Z127" s="83" t="s">
        <v>101</v>
      </c>
      <c r="AA127" s="83" t="s">
        <v>101</v>
      </c>
      <c r="AB127" s="83" t="s">
        <v>101</v>
      </c>
      <c r="AC127" s="83" t="s">
        <v>101</v>
      </c>
      <c r="AD127" s="83" t="s">
        <v>101</v>
      </c>
      <c r="AE127" s="83" t="s">
        <v>101</v>
      </c>
      <c r="AF127" s="83" t="s">
        <v>101</v>
      </c>
      <c r="AG127" s="83" t="s">
        <v>101</v>
      </c>
      <c r="AH127" s="83" t="s">
        <v>101</v>
      </c>
      <c r="AI127" s="83" t="s">
        <v>65</v>
      </c>
      <c r="AJ127" s="83" t="s">
        <v>66</v>
      </c>
      <c r="AK127" s="83" t="s">
        <v>65</v>
      </c>
      <c r="AL127" s="83" t="s">
        <v>65</v>
      </c>
      <c r="AM127" s="83" t="s">
        <v>65</v>
      </c>
      <c r="AN127" s="83" t="s">
        <v>66</v>
      </c>
      <c r="AO127" s="83" t="s">
        <v>66</v>
      </c>
      <c r="AP127" s="83" t="s">
        <v>85</v>
      </c>
      <c r="AQ127" s="83" t="s">
        <v>80</v>
      </c>
      <c r="AR127" s="83" t="s">
        <v>63</v>
      </c>
      <c r="AS127" s="83" t="s">
        <v>68</v>
      </c>
      <c r="AT127" s="83" t="s">
        <v>87</v>
      </c>
      <c r="AU127" s="83" t="s">
        <v>67</v>
      </c>
      <c r="AV127" s="83" t="s">
        <v>80</v>
      </c>
      <c r="AW127" s="83" t="s">
        <v>72</v>
      </c>
      <c r="AX127" s="83" t="s">
        <v>73</v>
      </c>
      <c r="AY127" s="83" t="s">
        <v>63</v>
      </c>
      <c r="AZ127" s="83" t="s">
        <v>72</v>
      </c>
      <c r="BA127" s="83" t="s">
        <v>73</v>
      </c>
      <c r="BB127" s="83" t="s">
        <v>73</v>
      </c>
      <c r="BC127" s="83" t="s">
        <v>73</v>
      </c>
      <c r="BD127" s="83"/>
      <c r="BE127" s="83" t="s">
        <v>73</v>
      </c>
      <c r="BF127" s="83"/>
      <c r="BG127" s="87" t="s">
        <v>335</v>
      </c>
      <c r="BH127" s="87" t="s">
        <v>114</v>
      </c>
      <c r="BI127" s="76" t="s">
        <v>1415</v>
      </c>
      <c r="BJ127">
        <f t="shared" si="3"/>
        <v>13</v>
      </c>
      <c r="BK127" s="87">
        <f t="shared" si="4"/>
        <v>33</v>
      </c>
      <c r="BL127" s="87"/>
      <c r="BM127" s="86" t="str">
        <f>_xlfn.XLOOKUP(Form_Responses18111213[[#This Row],[Sekolah School (Cleansed)]],'Quality Check'!$B$11:$B$14,'Quality Check'!$C$11:$C$14,)</f>
        <v>Rural</v>
      </c>
      <c r="BN127" s="86" t="str">
        <f>_xlfn.XLOOKUP(Form_Responses18111213[[#This Row],[Sekolah School (Cleansed)]],'Quality Check'!$B$11:$B$14,'Quality Check'!$D$11:$D$14,)</f>
        <v>Controlled Group (CG)</v>
      </c>
      <c r="BO127" s="87" t="str">
        <f>_xlfn.XLOOKUP(AS127,'Cleansing - Toothpaste Brand'!A:A,'Cleansing - Toothpaste Brand'!B:B,)</f>
        <v>Colgate</v>
      </c>
      <c r="BP127" s="87"/>
      <c r="BQ12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27" s="86" t="str">
        <f>_xlfn.XLOOKUP(AP127,'Cleansing - Response'!E:E,'Cleansing - Response'!F:F,)</f>
        <v>2 days and more</v>
      </c>
      <c r="BS127" s="86"/>
      <c r="BT127" s="86" t="str">
        <f>_xlfn.XLOOKUP(AQ127,'Cleansing - Response'!E:E,'Cleansing - Response'!F:F,)</f>
        <v>Less than 2 days</v>
      </c>
      <c r="BU127" s="86"/>
      <c r="BV127" s="86" t="str">
        <f t="shared" si="5"/>
        <v>Ya / Yes</v>
      </c>
      <c r="BW127" s="86" t="str">
        <f>_xlfn.XLOOKUP(AT127,'Cleansing - Response'!E:E,'Cleansing - Response'!F:F,)</f>
        <v>Always</v>
      </c>
      <c r="BX127" s="86" t="str">
        <f>_xlfn.XLOOKUP(AU127,'Cleansing - Response'!H:H,'Cleansing - Response'!I:I,)</f>
        <v>Using dental floss at least once</v>
      </c>
      <c r="BY127" s="86" t="str">
        <f>_xlfn.XLOOKUP(AV127,'Cleansing - Response'!K:K,'Cleansing - Response'!L:L,)</f>
        <v>Up to 1 time a day</v>
      </c>
      <c r="BZ127" s="86" t="str">
        <f>_xlfn.XLOOKUP(AW127,'Cleansing - Response'!$N:$N,'Cleansing - Response'!$O:$O,)</f>
        <v>Yes / Sometimes</v>
      </c>
      <c r="CA127" s="86" t="str">
        <f>_xlfn.XLOOKUP(AX127,'Cleansing - Response'!$N:$N,'Cleansing - Response'!$O:$O,)</f>
        <v>No</v>
      </c>
      <c r="CB127" s="86" t="str">
        <f>_xlfn.XLOOKUP(AY127,'Cleansing - Response'!$N:$N,'Cleansing - Response'!$O:$O,)</f>
        <v>Yes / Sometimes</v>
      </c>
      <c r="CC127" s="86" t="str">
        <f>_xlfn.XLOOKUP(AZ127,'Cleansing - Response'!$N:$N,'Cleansing - Response'!$O:$O,)</f>
        <v>Yes / Sometimes</v>
      </c>
      <c r="CD127" s="86" t="str">
        <f>_xlfn.XLOOKUP(BA127,'Cleansing - Response'!$N:$N,'Cleansing - Response'!$O:$O,)</f>
        <v>No</v>
      </c>
      <c r="CE127" s="86" t="str">
        <f>_xlfn.XLOOKUP(BB127,'Cleansing - Response'!$N:$N,'Cleansing - Response'!$O:$O,)</f>
        <v>No</v>
      </c>
      <c r="CF127" s="87" t="str">
        <f>IF(COUNTIF(Form_Responses18111213[[#This Row],[Answer - B7-1]:[Answer - B7-6]], "Yes / Sometimes") &gt; 4, "More than 4 times","Up to 4 times")</f>
        <v>Up to 4 times</v>
      </c>
    </row>
    <row r="128" spans="1:84" ht="13.2" x14ac:dyDescent="0.25">
      <c r="A128" s="82">
        <v>45572.419682060186</v>
      </c>
      <c r="B128" s="83" t="s">
        <v>440</v>
      </c>
      <c r="C128" s="84" t="s">
        <v>441</v>
      </c>
      <c r="D128" s="83">
        <v>32.14</v>
      </c>
      <c r="E128" s="83">
        <v>0.13</v>
      </c>
      <c r="F128" s="83" t="s">
        <v>114</v>
      </c>
      <c r="G128" s="83" t="s">
        <v>76</v>
      </c>
      <c r="H128" s="83" t="s">
        <v>335</v>
      </c>
      <c r="I128" s="83" t="s">
        <v>63</v>
      </c>
      <c r="J128" s="83" t="s">
        <v>64</v>
      </c>
      <c r="K128" s="83" t="s">
        <v>64</v>
      </c>
      <c r="L128" s="83" t="s">
        <v>64</v>
      </c>
      <c r="M128" s="83" t="s">
        <v>64</v>
      </c>
      <c r="N128" s="83" t="s">
        <v>64</v>
      </c>
      <c r="O128" s="83" t="s">
        <v>84</v>
      </c>
      <c r="P128" s="83" t="s">
        <v>84</v>
      </c>
      <c r="Q128" s="83" t="s">
        <v>64</v>
      </c>
      <c r="R128" s="83" t="s">
        <v>64</v>
      </c>
      <c r="S128" s="83" t="s">
        <v>64</v>
      </c>
      <c r="T128" s="83" t="s">
        <v>64</v>
      </c>
      <c r="U128" s="83" t="s">
        <v>84</v>
      </c>
      <c r="V128" s="83" t="s">
        <v>64</v>
      </c>
      <c r="W128" s="83" t="s">
        <v>84</v>
      </c>
      <c r="X128" s="83" t="s">
        <v>64</v>
      </c>
      <c r="Y128" s="83" t="s">
        <v>64</v>
      </c>
      <c r="Z128" s="83" t="s">
        <v>65</v>
      </c>
      <c r="AA128" s="83" t="s">
        <v>65</v>
      </c>
      <c r="AB128" s="83" t="s">
        <v>65</v>
      </c>
      <c r="AC128" s="83" t="s">
        <v>65</v>
      </c>
      <c r="AD128" s="83" t="s">
        <v>65</v>
      </c>
      <c r="AE128" s="83" t="s">
        <v>65</v>
      </c>
      <c r="AF128" s="83" t="s">
        <v>65</v>
      </c>
      <c r="AG128" s="83" t="s">
        <v>66</v>
      </c>
      <c r="AH128" s="83" t="s">
        <v>79</v>
      </c>
      <c r="AI128" s="83" t="s">
        <v>79</v>
      </c>
      <c r="AJ128" s="83" t="s">
        <v>65</v>
      </c>
      <c r="AK128" s="83" t="s">
        <v>65</v>
      </c>
      <c r="AL128" s="83" t="s">
        <v>65</v>
      </c>
      <c r="AM128" s="83" t="s">
        <v>65</v>
      </c>
      <c r="AN128" s="83" t="s">
        <v>66</v>
      </c>
      <c r="AO128" s="83" t="s">
        <v>66</v>
      </c>
      <c r="AP128" s="83" t="s">
        <v>67</v>
      </c>
      <c r="AQ128" s="83" t="s">
        <v>67</v>
      </c>
      <c r="AR128" s="83" t="s">
        <v>86</v>
      </c>
      <c r="AS128" s="83" t="s">
        <v>68</v>
      </c>
      <c r="AT128" s="83" t="s">
        <v>87</v>
      </c>
      <c r="AU128" s="83" t="s">
        <v>80</v>
      </c>
      <c r="AV128" s="83" t="s">
        <v>71</v>
      </c>
      <c r="AW128" s="83" t="s">
        <v>72</v>
      </c>
      <c r="AX128" s="83" t="s">
        <v>63</v>
      </c>
      <c r="AY128" s="83" t="s">
        <v>72</v>
      </c>
      <c r="AZ128" s="83" t="s">
        <v>72</v>
      </c>
      <c r="BA128" s="83" t="s">
        <v>63</v>
      </c>
      <c r="BB128" s="83" t="s">
        <v>72</v>
      </c>
      <c r="BC128" s="83" t="s">
        <v>73</v>
      </c>
      <c r="BD128" s="83"/>
      <c r="BE128" s="83" t="s">
        <v>73</v>
      </c>
      <c r="BF128" s="83"/>
      <c r="BG128" s="87" t="s">
        <v>335</v>
      </c>
      <c r="BH128" s="87" t="s">
        <v>114</v>
      </c>
      <c r="BI128" s="76" t="s">
        <v>1414</v>
      </c>
      <c r="BJ128">
        <f t="shared" si="3"/>
        <v>11</v>
      </c>
      <c r="BK128" s="87">
        <f t="shared" si="4"/>
        <v>58</v>
      </c>
      <c r="BL128" s="87"/>
      <c r="BM128" s="86" t="str">
        <f>_xlfn.XLOOKUP(Form_Responses18111213[[#This Row],[Sekolah School (Cleansed)]],'Quality Check'!$B$11:$B$14,'Quality Check'!$C$11:$C$14,)</f>
        <v>Rural</v>
      </c>
      <c r="BN128" s="86" t="str">
        <f>_xlfn.XLOOKUP(Form_Responses18111213[[#This Row],[Sekolah School (Cleansed)]],'Quality Check'!$B$11:$B$14,'Quality Check'!$D$11:$D$14,)</f>
        <v>Controlled Group (CG)</v>
      </c>
      <c r="BO128" s="87" t="str">
        <f>_xlfn.XLOOKUP(AS128,'Cleansing - Toothpaste Brand'!A:A,'Cleansing - Toothpaste Brand'!B:B,)</f>
        <v>Colgate</v>
      </c>
      <c r="BP128" s="87"/>
      <c r="BQ12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28" s="86" t="str">
        <f>_xlfn.XLOOKUP(AP128,'Cleansing - Response'!E:E,'Cleansing - Response'!F:F,)</f>
        <v>2 days and more</v>
      </c>
      <c r="BS128" s="86"/>
      <c r="BT128" s="86" t="str">
        <f>_xlfn.XLOOKUP(AQ128,'Cleansing - Response'!E:E,'Cleansing - Response'!F:F,)</f>
        <v>2 days and more</v>
      </c>
      <c r="BU128" s="86"/>
      <c r="BV128" s="86" t="str">
        <f t="shared" si="5"/>
        <v>Ya / Yes</v>
      </c>
      <c r="BW128" s="86" t="str">
        <f>_xlfn.XLOOKUP(AT128,'Cleansing - Response'!E:E,'Cleansing - Response'!F:F,)</f>
        <v>Always</v>
      </c>
      <c r="BX128" s="86" t="str">
        <f>_xlfn.XLOOKUP(AU128,'Cleansing - Response'!H:H,'Cleansing - Response'!I:I,)</f>
        <v>Using dental floss at least once</v>
      </c>
      <c r="BY128" s="86" t="str">
        <f>_xlfn.XLOOKUP(AV128,'Cleansing - Response'!K:K,'Cleansing - Response'!L:L,)</f>
        <v>Up to 1 time a day</v>
      </c>
      <c r="BZ128" s="86" t="str">
        <f>_xlfn.XLOOKUP(AW128,'Cleansing - Response'!$N:$N,'Cleansing - Response'!$O:$O,)</f>
        <v>Yes / Sometimes</v>
      </c>
      <c r="CA128" s="86" t="str">
        <f>_xlfn.XLOOKUP(AX128,'Cleansing - Response'!$N:$N,'Cleansing - Response'!$O:$O,)</f>
        <v>Yes / Sometimes</v>
      </c>
      <c r="CB128" s="86" t="str">
        <f>_xlfn.XLOOKUP(AY128,'Cleansing - Response'!$N:$N,'Cleansing - Response'!$O:$O,)</f>
        <v>Yes / Sometimes</v>
      </c>
      <c r="CC128" s="86" t="str">
        <f>_xlfn.XLOOKUP(AZ128,'Cleansing - Response'!$N:$N,'Cleansing - Response'!$O:$O,)</f>
        <v>Yes / Sometimes</v>
      </c>
      <c r="CD128" s="86" t="str">
        <f>_xlfn.XLOOKUP(BA128,'Cleansing - Response'!$N:$N,'Cleansing - Response'!$O:$O,)</f>
        <v>Yes / Sometimes</v>
      </c>
      <c r="CE128" s="86" t="str">
        <f>_xlfn.XLOOKUP(BB128,'Cleansing - Response'!$N:$N,'Cleansing - Response'!$O:$O,)</f>
        <v>Yes / Sometimes</v>
      </c>
      <c r="CF128" s="87" t="str">
        <f>IF(COUNTIF(Form_Responses18111213[[#This Row],[Answer - B7-1]:[Answer - B7-6]], "Yes / Sometimes") &gt; 4, "More than 4 times","Up to 4 times")</f>
        <v>More than 4 times</v>
      </c>
    </row>
    <row r="129" spans="1:84" ht="13.2" x14ac:dyDescent="0.25">
      <c r="A129" s="82">
        <v>45572.42013569444</v>
      </c>
      <c r="B129" s="83" t="s">
        <v>442</v>
      </c>
      <c r="C129" s="84" t="s">
        <v>443</v>
      </c>
      <c r="D129" s="83">
        <v>46.3</v>
      </c>
      <c r="E129" s="83">
        <v>0.08</v>
      </c>
      <c r="F129" s="83" t="s">
        <v>423</v>
      </c>
      <c r="G129" s="83" t="s">
        <v>76</v>
      </c>
      <c r="H129" s="83" t="s">
        <v>335</v>
      </c>
      <c r="I129" s="83" t="s">
        <v>63</v>
      </c>
      <c r="J129" s="83" t="s">
        <v>64</v>
      </c>
      <c r="K129" s="83" t="s">
        <v>84</v>
      </c>
      <c r="L129" s="83" t="s">
        <v>64</v>
      </c>
      <c r="M129" s="83" t="s">
        <v>84</v>
      </c>
      <c r="N129" s="83" t="s">
        <v>64</v>
      </c>
      <c r="O129" s="83" t="s">
        <v>84</v>
      </c>
      <c r="P129" s="83" t="s">
        <v>84</v>
      </c>
      <c r="Q129" s="83" t="s">
        <v>84</v>
      </c>
      <c r="R129" s="83" t="s">
        <v>64</v>
      </c>
      <c r="S129" s="83" t="s">
        <v>84</v>
      </c>
      <c r="T129" s="83" t="s">
        <v>64</v>
      </c>
      <c r="U129" s="83" t="s">
        <v>64</v>
      </c>
      <c r="V129" s="83" t="s">
        <v>84</v>
      </c>
      <c r="W129" s="83" t="s">
        <v>64</v>
      </c>
      <c r="X129" s="83" t="s">
        <v>64</v>
      </c>
      <c r="Y129" s="83" t="s">
        <v>64</v>
      </c>
      <c r="Z129" s="83" t="s">
        <v>65</v>
      </c>
      <c r="AA129" s="83" t="s">
        <v>65</v>
      </c>
      <c r="AB129" s="83" t="s">
        <v>65</v>
      </c>
      <c r="AC129" s="83" t="s">
        <v>65</v>
      </c>
      <c r="AD129" s="83" t="s">
        <v>65</v>
      </c>
      <c r="AE129" s="83" t="s">
        <v>65</v>
      </c>
      <c r="AF129" s="83" t="s">
        <v>66</v>
      </c>
      <c r="AG129" s="83" t="s">
        <v>66</v>
      </c>
      <c r="AH129" s="83" t="s">
        <v>65</v>
      </c>
      <c r="AI129" s="83" t="s">
        <v>101</v>
      </c>
      <c r="AJ129" s="83" t="s">
        <v>65</v>
      </c>
      <c r="AK129" s="83" t="s">
        <v>79</v>
      </c>
      <c r="AL129" s="83" t="s">
        <v>66</v>
      </c>
      <c r="AM129" s="83" t="s">
        <v>66</v>
      </c>
      <c r="AN129" s="83" t="s">
        <v>79</v>
      </c>
      <c r="AO129" s="83" t="s">
        <v>79</v>
      </c>
      <c r="AP129" s="83" t="s">
        <v>85</v>
      </c>
      <c r="AQ129" s="83" t="s">
        <v>85</v>
      </c>
      <c r="AR129" s="83" t="s">
        <v>63</v>
      </c>
      <c r="AS129" s="83" t="s">
        <v>68</v>
      </c>
      <c r="AT129" s="83" t="s">
        <v>87</v>
      </c>
      <c r="AU129" s="83" t="s">
        <v>70</v>
      </c>
      <c r="AV129" s="83" t="s">
        <v>80</v>
      </c>
      <c r="AW129" s="83" t="s">
        <v>72</v>
      </c>
      <c r="AX129" s="83" t="s">
        <v>73</v>
      </c>
      <c r="AY129" s="83" t="s">
        <v>72</v>
      </c>
      <c r="AZ129" s="83" t="s">
        <v>63</v>
      </c>
      <c r="BA129" s="83" t="s">
        <v>73</v>
      </c>
      <c r="BB129" s="83" t="s">
        <v>73</v>
      </c>
      <c r="BC129" s="83" t="s">
        <v>73</v>
      </c>
      <c r="BD129" s="83"/>
      <c r="BE129" s="83" t="s">
        <v>73</v>
      </c>
      <c r="BF129" s="83"/>
      <c r="BG129" s="87" t="s">
        <v>335</v>
      </c>
      <c r="BH129" s="86" t="s">
        <v>60</v>
      </c>
      <c r="BI129" s="76" t="s">
        <v>1414</v>
      </c>
      <c r="BJ129">
        <f t="shared" si="3"/>
        <v>9</v>
      </c>
      <c r="BK129" s="87">
        <f t="shared" si="4"/>
        <v>54</v>
      </c>
      <c r="BL129" s="87"/>
      <c r="BM129" s="86" t="str">
        <f>_xlfn.XLOOKUP(Form_Responses18111213[[#This Row],[Sekolah School (Cleansed)]],'Quality Check'!$B$11:$B$14,'Quality Check'!$C$11:$C$14,)</f>
        <v>Rural</v>
      </c>
      <c r="BN129" s="86" t="str">
        <f>_xlfn.XLOOKUP(Form_Responses18111213[[#This Row],[Sekolah School (Cleansed)]],'Quality Check'!$B$11:$B$14,'Quality Check'!$D$11:$D$14,)</f>
        <v>Controlled Group (CG)</v>
      </c>
      <c r="BO129" s="87" t="str">
        <f>_xlfn.XLOOKUP(AS129,'Cleansing - Toothpaste Brand'!A:A,'Cleansing - Toothpaste Brand'!B:B,)</f>
        <v>Colgate</v>
      </c>
      <c r="BP129" s="87"/>
      <c r="BQ12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29" s="86" t="str">
        <f>_xlfn.XLOOKUP(AP129,'Cleansing - Response'!E:E,'Cleansing - Response'!F:F,)</f>
        <v>2 days and more</v>
      </c>
      <c r="BS129" s="86"/>
      <c r="BT129" s="86" t="str">
        <f>_xlfn.XLOOKUP(AQ129,'Cleansing - Response'!E:E,'Cleansing - Response'!F:F,)</f>
        <v>2 days and more</v>
      </c>
      <c r="BU129" s="86"/>
      <c r="BV129" s="86" t="str">
        <f t="shared" si="5"/>
        <v>Ya / Yes</v>
      </c>
      <c r="BW129" s="86" t="str">
        <f>_xlfn.XLOOKUP(AT129,'Cleansing - Response'!E:E,'Cleansing - Response'!F:F,)</f>
        <v>Always</v>
      </c>
      <c r="BX129" s="86" t="str">
        <f>_xlfn.XLOOKUP(AU129,'Cleansing - Response'!H:H,'Cleansing - Response'!I:I,)</f>
        <v>Sometimes / When in need</v>
      </c>
      <c r="BY129" s="86" t="str">
        <f>_xlfn.XLOOKUP(AV129,'Cleansing - Response'!K:K,'Cleansing - Response'!L:L,)</f>
        <v>Up to 1 time a day</v>
      </c>
      <c r="BZ129" s="86" t="str">
        <f>_xlfn.XLOOKUP(AW129,'Cleansing - Response'!$N:$N,'Cleansing - Response'!$O:$O,)</f>
        <v>Yes / Sometimes</v>
      </c>
      <c r="CA129" s="86" t="str">
        <f>_xlfn.XLOOKUP(AX129,'Cleansing - Response'!$N:$N,'Cleansing - Response'!$O:$O,)</f>
        <v>No</v>
      </c>
      <c r="CB129" s="86" t="str">
        <f>_xlfn.XLOOKUP(AY129,'Cleansing - Response'!$N:$N,'Cleansing - Response'!$O:$O,)</f>
        <v>Yes / Sometimes</v>
      </c>
      <c r="CC129" s="86" t="str">
        <f>_xlfn.XLOOKUP(AZ129,'Cleansing - Response'!$N:$N,'Cleansing - Response'!$O:$O,)</f>
        <v>Yes / Sometimes</v>
      </c>
      <c r="CD129" s="86" t="str">
        <f>_xlfn.XLOOKUP(BA129,'Cleansing - Response'!$N:$N,'Cleansing - Response'!$O:$O,)</f>
        <v>No</v>
      </c>
      <c r="CE129" s="86" t="str">
        <f>_xlfn.XLOOKUP(BB129,'Cleansing - Response'!$N:$N,'Cleansing - Response'!$O:$O,)</f>
        <v>No</v>
      </c>
      <c r="CF129" s="87" t="str">
        <f>IF(COUNTIF(Form_Responses18111213[[#This Row],[Answer - B7-1]:[Answer - B7-6]], "Yes / Sometimes") &gt; 4, "More than 4 times","Up to 4 times")</f>
        <v>Up to 4 times</v>
      </c>
    </row>
    <row r="130" spans="1:84" ht="13.2" x14ac:dyDescent="0.25">
      <c r="A130" s="82">
        <v>45572.421749351852</v>
      </c>
      <c r="B130" s="83" t="s">
        <v>444</v>
      </c>
      <c r="C130" s="84" t="s">
        <v>445</v>
      </c>
      <c r="D130" s="83">
        <v>42.86</v>
      </c>
      <c r="E130" s="83">
        <v>0.38</v>
      </c>
      <c r="F130" s="83" t="s">
        <v>423</v>
      </c>
      <c r="G130" s="83" t="s">
        <v>76</v>
      </c>
      <c r="H130" s="83" t="s">
        <v>335</v>
      </c>
      <c r="I130" s="83" t="s">
        <v>73</v>
      </c>
      <c r="J130" s="83" t="s">
        <v>145</v>
      </c>
      <c r="K130" s="83" t="s">
        <v>78</v>
      </c>
      <c r="L130" s="83" t="s">
        <v>64</v>
      </c>
      <c r="M130" s="83" t="s">
        <v>84</v>
      </c>
      <c r="N130" s="83" t="s">
        <v>64</v>
      </c>
      <c r="O130" s="83" t="s">
        <v>64</v>
      </c>
      <c r="P130" s="83" t="s">
        <v>64</v>
      </c>
      <c r="Q130" s="83" t="s">
        <v>64</v>
      </c>
      <c r="R130" s="83" t="s">
        <v>64</v>
      </c>
      <c r="S130" s="83" t="s">
        <v>84</v>
      </c>
      <c r="T130" s="83" t="s">
        <v>64</v>
      </c>
      <c r="U130" s="83" t="s">
        <v>84</v>
      </c>
      <c r="V130" s="83" t="s">
        <v>64</v>
      </c>
      <c r="W130" s="83" t="s">
        <v>64</v>
      </c>
      <c r="X130" s="83" t="s">
        <v>64</v>
      </c>
      <c r="Y130" s="83" t="s">
        <v>64</v>
      </c>
      <c r="Z130" s="83" t="s">
        <v>66</v>
      </c>
      <c r="AA130" s="83" t="s">
        <v>65</v>
      </c>
      <c r="AB130" s="83" t="s">
        <v>66</v>
      </c>
      <c r="AC130" s="83" t="s">
        <v>65</v>
      </c>
      <c r="AD130" s="83" t="s">
        <v>66</v>
      </c>
      <c r="AE130" s="83" t="s">
        <v>65</v>
      </c>
      <c r="AF130" s="83" t="s">
        <v>66</v>
      </c>
      <c r="AG130" s="83" t="s">
        <v>65</v>
      </c>
      <c r="AH130" s="83" t="s">
        <v>66</v>
      </c>
      <c r="AI130" s="83" t="s">
        <v>79</v>
      </c>
      <c r="AJ130" s="83" t="s">
        <v>65</v>
      </c>
      <c r="AK130" s="83" t="s">
        <v>65</v>
      </c>
      <c r="AL130" s="83" t="s">
        <v>66</v>
      </c>
      <c r="AM130" s="83" t="s">
        <v>65</v>
      </c>
      <c r="AN130" s="83" t="s">
        <v>66</v>
      </c>
      <c r="AO130" s="83" t="s">
        <v>66</v>
      </c>
      <c r="AP130" s="83" t="s">
        <v>85</v>
      </c>
      <c r="AQ130" s="83" t="s">
        <v>85</v>
      </c>
      <c r="AR130" s="83" t="s">
        <v>86</v>
      </c>
      <c r="AS130" s="83" t="s">
        <v>446</v>
      </c>
      <c r="AT130" s="83" t="s">
        <v>87</v>
      </c>
      <c r="AU130" s="83" t="s">
        <v>70</v>
      </c>
      <c r="AV130" s="83" t="s">
        <v>71</v>
      </c>
      <c r="AW130" s="83" t="s">
        <v>73</v>
      </c>
      <c r="AX130" s="83" t="s">
        <v>72</v>
      </c>
      <c r="AY130" s="83" t="s">
        <v>73</v>
      </c>
      <c r="AZ130" s="83" t="s">
        <v>72</v>
      </c>
      <c r="BA130" s="83" t="s">
        <v>73</v>
      </c>
      <c r="BB130" s="83" t="s">
        <v>73</v>
      </c>
      <c r="BC130" s="83" t="s">
        <v>73</v>
      </c>
      <c r="BD130" s="83"/>
      <c r="BE130" s="83" t="s">
        <v>73</v>
      </c>
      <c r="BF130" s="83"/>
      <c r="BG130" s="87" t="s">
        <v>335</v>
      </c>
      <c r="BH130" s="86" t="s">
        <v>60</v>
      </c>
      <c r="BI130" s="76" t="s">
        <v>1415</v>
      </c>
      <c r="BJ130">
        <f t="shared" ref="BJ130:BJ193" si="6">SUM(IF(J130="Betul / True",1,IF(J130="Salah / False",0,IF(J130="Tidak tahu / Dont Know",0,"PLEASE CHECK"))),IF(K130="Betul / True",1,IF(K130="Salah / False",0,IF(K130="Tidak tahu / Dont Know",0,"PLEASE CHECK"))),IF(L130="Betul / True",1,IF(L130="Salah / False",0,IF(L130="Tidak tahu / Dont Know",0,"PLEASE CHECK"))),IF(M130="Betul / True",0,IF(M130="Salah / False",1,IF(M130="Tidak tahu / Dont Know",0,"PLEASE CHECK"))),IF(N130="Betul / True",1,IF(N130="Salah / False",0,IF(N130="Tidak tahu / Dont Know",0,"PLEASE CHECK"))),IF(O130="Betul / True",1,IF(O130="Salah / False",0,IF(O130="Tidak tahu / Dont Know",0,"PLEASE CHECK"))),IF(P130="Betul / True",1,IF(P130="Salah / False",0,IF(P130="Tidak tahu / Dont Know",0,"PLEASE CHECK"))),IF(Q130="Betul / True",1,IF(Q130="Salah / False",0,IF(Q130="Tidak tahu / Dont Know",0,"PLEASE CHECK"))),IF(R130="Betul / True",1,IF(R130="Salah / False",0,IF(R130="Tidak tahu / Dont Know",0,"PLEASE CHECK"))),IF(S130="Betul / True",1,IF(S130="Salah / False",0,IF(S130="Tidak tahu / Dont Know",0,"PLEASE CHECK"))),IF(T130="Betul / True",1,IF(T130="Salah / False",0,IF(T130="Tidak tahu / Dont Know",0,"PLEASE CHECK"))),IF(U130="Betul / True",1,IF(U130="Salah / False",0,IF(U130="Tidak tahu / Dont Know",0,"PLEASE CHECK"))),IF(V130="Betul / True",1,IF(V130="Salah / False",0,IF(V130="Tidak tahu / Dont Know",0,"PLEASE CHECK"))),IF(W130="Betul / True",1,IF(W130="Salah / False",0,IF(W130="Tidak tahu / Dont Know",0,"PLEASE CHECK"))),IF(X130="Betul / True",1,IF(X130="Salah / False",0,IF(X130="Tidak tahu / Dont Know",0,"PLEASE CHECK"))),IF(Y130="Betul / True",1,IF(Y130="Salah / False",0,IF(Y130="Tidak tahu / Dont Know",0,"PLEASE CHECK"))))</f>
        <v>11</v>
      </c>
      <c r="BK130" s="87">
        <f t="shared" ref="BK130:BK193" si="7">SUM(IF(Z130="Sangat setuju / Strongly agree",4,IF(Z130="Setuju / Slightly agree",3,IF(Z130="Tidak setuju / Slightly disagree",2,IF(Z130="Sangat tidak setuju / Strongly disagree",1,"PLEASECHECK")))),IF(AA130="Sangat setuju / Strongly agree",4,IF(AA130="Setuju / Slightly agree",3,IF(AA130="Tidak setuju / Slightly disagree",2,IF(AA130="Sangat tidak setuju / Strongly disagree",1,"PLEASECHECK")))),IF(AB130="Sangat setuju / Strongly agree",4,IF(AB130="Setuju / Slightly agree",3,IF(AB130="Tidak setuju / Slightly disagree",2,IF(AB130="Sangat tidak setuju / Strongly disagree",1,"PLEASECHECK")))),IF(AC130="Sangat setuju / Strongly agree",4,IF(AC130="Setuju / Slightly agree",3,IF(AC130="Tidak setuju / Slightly disagree",2,IF(AC130="Sangat tidak setuju / Strongly disagree",1,"PLEASECHECK")))),IF(AD130="Sangat setuju / Strongly agree",4,IF(AD130="Setuju / Slightly agree",3,IF(AD130="Tidak setuju / Slightly disagree",2,IF(AD130="Sangat tidak setuju / Strongly disagree",1,"PLEASECHECK")))),IF(AE130="Sangat setuju / Strongly agree",4,IF(AE130="Setuju / Slightly agree",3,IF(AE130="Tidak setuju / Slightly disagree",2,IF(AE130="Sangat tidak setuju / Strongly disagree",1,"PLEASECHECK")))),IF(AF130="Sangat setuju / Strongly agree",4,IF(AF130="Setuju / Slightly agree",3,IF(AF130="Tidak setuju / Slightly disagree",2,IF(AF130="Sangat tidak setuju / Strongly disagree",1,"PLEASECHECK")))),IF(AG130="Sangat setuju / Strongly agree",4,IF(AG130="Setuju / Slightly agree",3,IF(AG130="Tidak setuju / Slightly disagree",2,IF(AG130="Sangat tidak setuju / Strongly disagree",2,"PLEASECHECK")))),IF(AH130="Sangat setuju / Strongly agree",4,IF(AH130="Setuju / Slightly agree",3,IF(AH130="Tidak setuju / Slightly disagree",2,IF(AH130="Sangat tidak setuju / Strongly disagree",2,"PLEASECHECK")))),IF(AI130="Sangat setuju / Strongly agree",1,IF(AI130="Setuju / Slightly agree",2,IF(AI130="Tidak setuju / Slightly disagree",3,IF(AI130="Sangat tidak setuju / Strongly disagree",4,"PLEASECHECK")))),IF(AJ130="Sangat setuju / Strongly agree",4,IF(AJ130="Setuju / Slightly agree",3,IF(AJ130="Tidak setuju / Slightly disagree",2,IF(AJ130="Sangat tidak setuju / Strongly disagree",3,"PLEASECHECK")))),IF(AK130="Sangat setuju / Strongly agree",4,IF(AK130="Setuju / Slightly agree",3,IF(AK130="Tidak setuju / Slightly disagree",2,IF(AK130="Sangat tidak setuju / Strongly disagree",3,"PLEASECHECK")))),IF(AL130="Sangat setuju / Strongly agree",4,IF(AL130="Setuju / Slightly agree",3,IF(AL130="Tidak setuju / Slightly disagree",2,IF(AL130="Sangat tidak setuju / Strongly disagree",3,"PLEASECHECK")))),IF(AM130="Sangat setuju / Strongly agree",4,IF(AM130="Setuju / Slightly agree",3,IF(AM130="Tidak setuju / Slightly disagree",2,IF(AM130="Sangat tidak setuju / Strongly disagree",3,"PLEASECHECK")))),IF(AN130="Sangat setuju / Strongly agree",4,IF(AN130="Setuju / Slightly agree",3,IF(AN130="Tidak setuju / Slightly disagree",2,IF(AN130="Sangat tidak setuju / Strongly disagree",4,"PLEASECHECK")))),IF(AO130="Sangat setuju / Strongly agree",4,IF(AO130="Setuju / Slightly agree",3,IF(AO130="Tidak setuju / Slightly disagree",2,IF(AO130="Sangat tidak setuju / Strongly disagree",4,"PLEASECHECK")))))</f>
        <v>55</v>
      </c>
      <c r="BL130" s="87"/>
      <c r="BM130" s="86" t="str">
        <f>_xlfn.XLOOKUP(Form_Responses18111213[[#This Row],[Sekolah School (Cleansed)]],'Quality Check'!$B$11:$B$14,'Quality Check'!$C$11:$C$14,)</f>
        <v>Rural</v>
      </c>
      <c r="BN130" s="86" t="str">
        <f>_xlfn.XLOOKUP(Form_Responses18111213[[#This Row],[Sekolah School (Cleansed)]],'Quality Check'!$B$11:$B$14,'Quality Check'!$D$11:$D$14,)</f>
        <v>Controlled Group (CG)</v>
      </c>
      <c r="BO130" s="87" t="str">
        <f>_xlfn.XLOOKUP(AS130,'Cleansing - Toothpaste Brand'!A:A,'Cleansing - Toothpaste Brand'!B:B,)</f>
        <v>Himalaya</v>
      </c>
      <c r="BP130" s="87"/>
      <c r="BQ13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30" s="86" t="str">
        <f>_xlfn.XLOOKUP(AP130,'Cleansing - Response'!E:E,'Cleansing - Response'!F:F,)</f>
        <v>2 days and more</v>
      </c>
      <c r="BS130" s="86"/>
      <c r="BT130" s="86" t="str">
        <f>_xlfn.XLOOKUP(AQ130,'Cleansing - Response'!E:E,'Cleansing - Response'!F:F,)</f>
        <v>2 days and more</v>
      </c>
      <c r="BU130" s="86"/>
      <c r="BV130" s="86" t="str">
        <f t="shared" ref="BV130:BV193" si="8">IF(OR(AR130="Ya / Yes",AR130="Tidak / No"),AR130,IF(BQ130="Flouride-based","Ya / Yes","Tidak / No"))</f>
        <v>Ya / Yes</v>
      </c>
      <c r="BW130" s="86" t="str">
        <f>_xlfn.XLOOKUP(AT130,'Cleansing - Response'!E:E,'Cleansing - Response'!F:F,)</f>
        <v>Always</v>
      </c>
      <c r="BX130" s="86" t="str">
        <f>_xlfn.XLOOKUP(AU130,'Cleansing - Response'!H:H,'Cleansing - Response'!I:I,)</f>
        <v>Sometimes / When in need</v>
      </c>
      <c r="BY130" s="86" t="str">
        <f>_xlfn.XLOOKUP(AV130,'Cleansing - Response'!K:K,'Cleansing - Response'!L:L,)</f>
        <v>Up to 1 time a day</v>
      </c>
      <c r="BZ130" s="86" t="str">
        <f>_xlfn.XLOOKUP(AW130,'Cleansing - Response'!$N:$N,'Cleansing - Response'!$O:$O,)</f>
        <v>No</v>
      </c>
      <c r="CA130" s="86" t="str">
        <f>_xlfn.XLOOKUP(AX130,'Cleansing - Response'!$N:$N,'Cleansing - Response'!$O:$O,)</f>
        <v>Yes / Sometimes</v>
      </c>
      <c r="CB130" s="86" t="str">
        <f>_xlfn.XLOOKUP(AY130,'Cleansing - Response'!$N:$N,'Cleansing - Response'!$O:$O,)</f>
        <v>No</v>
      </c>
      <c r="CC130" s="86" t="str">
        <f>_xlfn.XLOOKUP(AZ130,'Cleansing - Response'!$N:$N,'Cleansing - Response'!$O:$O,)</f>
        <v>Yes / Sometimes</v>
      </c>
      <c r="CD130" s="86" t="str">
        <f>_xlfn.XLOOKUP(BA130,'Cleansing - Response'!$N:$N,'Cleansing - Response'!$O:$O,)</f>
        <v>No</v>
      </c>
      <c r="CE130" s="86" t="str">
        <f>_xlfn.XLOOKUP(BB130,'Cleansing - Response'!$N:$N,'Cleansing - Response'!$O:$O,)</f>
        <v>No</v>
      </c>
      <c r="CF130" s="87" t="str">
        <f>IF(COUNTIF(Form_Responses18111213[[#This Row],[Answer - B7-1]:[Answer - B7-6]], "Yes / Sometimes") &gt; 4, "More than 4 times","Up to 4 times")</f>
        <v>Up to 4 times</v>
      </c>
    </row>
    <row r="131" spans="1:84" ht="13.2" x14ac:dyDescent="0.25">
      <c r="A131" s="82">
        <v>45572.423066400464</v>
      </c>
      <c r="B131" s="83" t="s">
        <v>447</v>
      </c>
      <c r="C131" s="84" t="s">
        <v>448</v>
      </c>
      <c r="D131" s="83">
        <v>100</v>
      </c>
      <c r="E131" s="83">
        <v>0.5</v>
      </c>
      <c r="F131" s="83" t="s">
        <v>423</v>
      </c>
      <c r="G131" s="83" t="s">
        <v>76</v>
      </c>
      <c r="H131" s="83" t="s">
        <v>449</v>
      </c>
      <c r="I131" s="83" t="s">
        <v>63</v>
      </c>
      <c r="J131" s="83" t="s">
        <v>64</v>
      </c>
      <c r="K131" s="83" t="s">
        <v>64</v>
      </c>
      <c r="L131" s="83" t="s">
        <v>64</v>
      </c>
      <c r="M131" s="83" t="s">
        <v>84</v>
      </c>
      <c r="N131" s="83" t="s">
        <v>64</v>
      </c>
      <c r="O131" s="83" t="s">
        <v>64</v>
      </c>
      <c r="P131" s="83" t="s">
        <v>64</v>
      </c>
      <c r="Q131" s="83" t="s">
        <v>84</v>
      </c>
      <c r="R131" s="83" t="s">
        <v>64</v>
      </c>
      <c r="S131" s="83" t="s">
        <v>84</v>
      </c>
      <c r="T131" s="83" t="s">
        <v>64</v>
      </c>
      <c r="U131" s="83" t="s">
        <v>84</v>
      </c>
      <c r="V131" s="83" t="s">
        <v>64</v>
      </c>
      <c r="W131" s="83" t="s">
        <v>64</v>
      </c>
      <c r="X131" s="83" t="s">
        <v>84</v>
      </c>
      <c r="Y131" s="83" t="s">
        <v>64</v>
      </c>
      <c r="Z131" s="83" t="s">
        <v>65</v>
      </c>
      <c r="AA131" s="83" t="s">
        <v>65</v>
      </c>
      <c r="AB131" s="83" t="s">
        <v>66</v>
      </c>
      <c r="AC131" s="83" t="s">
        <v>65</v>
      </c>
      <c r="AD131" s="83" t="s">
        <v>65</v>
      </c>
      <c r="AE131" s="83" t="s">
        <v>65</v>
      </c>
      <c r="AF131" s="83" t="s">
        <v>66</v>
      </c>
      <c r="AG131" s="83" t="s">
        <v>65</v>
      </c>
      <c r="AH131" s="83" t="s">
        <v>65</v>
      </c>
      <c r="AI131" s="83" t="s">
        <v>101</v>
      </c>
      <c r="AJ131" s="83" t="s">
        <v>66</v>
      </c>
      <c r="AK131" s="83" t="s">
        <v>66</v>
      </c>
      <c r="AL131" s="83" t="s">
        <v>65</v>
      </c>
      <c r="AM131" s="83" t="s">
        <v>65</v>
      </c>
      <c r="AN131" s="83" t="s">
        <v>66</v>
      </c>
      <c r="AO131" s="83" t="s">
        <v>66</v>
      </c>
      <c r="AP131" s="83" t="s">
        <v>67</v>
      </c>
      <c r="AQ131" s="83" t="s">
        <v>67</v>
      </c>
      <c r="AR131" s="83" t="s">
        <v>86</v>
      </c>
      <c r="AS131" s="83" t="s">
        <v>68</v>
      </c>
      <c r="AT131" s="83" t="s">
        <v>69</v>
      </c>
      <c r="AU131" s="83" t="s">
        <v>70</v>
      </c>
      <c r="AV131" s="83" t="s">
        <v>71</v>
      </c>
      <c r="AW131" s="83" t="s">
        <v>73</v>
      </c>
      <c r="AX131" s="83" t="s">
        <v>73</v>
      </c>
      <c r="AY131" s="83" t="s">
        <v>72</v>
      </c>
      <c r="AZ131" s="83" t="s">
        <v>72</v>
      </c>
      <c r="BA131" s="83" t="s">
        <v>72</v>
      </c>
      <c r="BB131" s="83" t="s">
        <v>73</v>
      </c>
      <c r="BC131" s="83" t="s">
        <v>73</v>
      </c>
      <c r="BD131" s="83"/>
      <c r="BE131" s="83" t="s">
        <v>73</v>
      </c>
      <c r="BF131" s="83"/>
      <c r="BG131" s="87" t="s">
        <v>335</v>
      </c>
      <c r="BH131" s="86" t="s">
        <v>60</v>
      </c>
      <c r="BI131" s="76" t="s">
        <v>1414</v>
      </c>
      <c r="BJ131">
        <f t="shared" si="6"/>
        <v>11</v>
      </c>
      <c r="BK131" s="87">
        <f t="shared" si="7"/>
        <v>58</v>
      </c>
      <c r="BL131" s="87"/>
      <c r="BM131" s="86" t="str">
        <f>_xlfn.XLOOKUP(Form_Responses18111213[[#This Row],[Sekolah School (Cleansed)]],'Quality Check'!$B$11:$B$14,'Quality Check'!$C$11:$C$14,)</f>
        <v>Rural</v>
      </c>
      <c r="BN131" s="86" t="str">
        <f>_xlfn.XLOOKUP(Form_Responses18111213[[#This Row],[Sekolah School (Cleansed)]],'Quality Check'!$B$11:$B$14,'Quality Check'!$D$11:$D$14,)</f>
        <v>Controlled Group (CG)</v>
      </c>
      <c r="BO131" s="87" t="str">
        <f>_xlfn.XLOOKUP(AS131,'Cleansing - Toothpaste Brand'!A:A,'Cleansing - Toothpaste Brand'!B:B,)</f>
        <v>Colgate</v>
      </c>
      <c r="BP131" s="87"/>
      <c r="BQ13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31" s="86" t="str">
        <f>_xlfn.XLOOKUP(AP131,'Cleansing - Response'!E:E,'Cleansing - Response'!F:F,)</f>
        <v>2 days and more</v>
      </c>
      <c r="BS131" s="86"/>
      <c r="BT131" s="86" t="str">
        <f>_xlfn.XLOOKUP(AQ131,'Cleansing - Response'!E:E,'Cleansing - Response'!F:F,)</f>
        <v>2 days and more</v>
      </c>
      <c r="BU131" s="86"/>
      <c r="BV131" s="86" t="str">
        <f t="shared" si="8"/>
        <v>Ya / Yes</v>
      </c>
      <c r="BW131" s="86" t="str">
        <f>_xlfn.XLOOKUP(AT131,'Cleansing - Response'!E:E,'Cleansing - Response'!F:F,)</f>
        <v>Rarely / Sometimes</v>
      </c>
      <c r="BX131" s="86" t="str">
        <f>_xlfn.XLOOKUP(AU131,'Cleansing - Response'!H:H,'Cleansing - Response'!I:I,)</f>
        <v>Sometimes / When in need</v>
      </c>
      <c r="BY131" s="86" t="str">
        <f>_xlfn.XLOOKUP(AV131,'Cleansing - Response'!K:K,'Cleansing - Response'!L:L,)</f>
        <v>Up to 1 time a day</v>
      </c>
      <c r="BZ131" s="86" t="str">
        <f>_xlfn.XLOOKUP(AW131,'Cleansing - Response'!$N:$N,'Cleansing - Response'!$O:$O,)</f>
        <v>No</v>
      </c>
      <c r="CA131" s="86" t="str">
        <f>_xlfn.XLOOKUP(AX131,'Cleansing - Response'!$N:$N,'Cleansing - Response'!$O:$O,)</f>
        <v>No</v>
      </c>
      <c r="CB131" s="86" t="str">
        <f>_xlfn.XLOOKUP(AY131,'Cleansing - Response'!$N:$N,'Cleansing - Response'!$O:$O,)</f>
        <v>Yes / Sometimes</v>
      </c>
      <c r="CC131" s="86" t="str">
        <f>_xlfn.XLOOKUP(AZ131,'Cleansing - Response'!$N:$N,'Cleansing - Response'!$O:$O,)</f>
        <v>Yes / Sometimes</v>
      </c>
      <c r="CD131" s="86" t="str">
        <f>_xlfn.XLOOKUP(BA131,'Cleansing - Response'!$N:$N,'Cleansing - Response'!$O:$O,)</f>
        <v>Yes / Sometimes</v>
      </c>
      <c r="CE131" s="86" t="str">
        <f>_xlfn.XLOOKUP(BB131,'Cleansing - Response'!$N:$N,'Cleansing - Response'!$O:$O,)</f>
        <v>No</v>
      </c>
      <c r="CF131" s="87" t="str">
        <f>IF(COUNTIF(Form_Responses18111213[[#This Row],[Answer - B7-1]:[Answer - B7-6]], "Yes / Sometimes") &gt; 4, "More than 4 times","Up to 4 times")</f>
        <v>Up to 4 times</v>
      </c>
    </row>
    <row r="132" spans="1:84" ht="13.2" x14ac:dyDescent="0.25">
      <c r="A132" s="82">
        <v>45572.424187581018</v>
      </c>
      <c r="B132" s="83" t="s">
        <v>450</v>
      </c>
      <c r="C132" s="84" t="s">
        <v>451</v>
      </c>
      <c r="D132" s="83">
        <v>100</v>
      </c>
      <c r="E132" s="83">
        <v>0.57999999999999996</v>
      </c>
      <c r="F132" s="83" t="s">
        <v>423</v>
      </c>
      <c r="G132" s="83" t="s">
        <v>76</v>
      </c>
      <c r="H132" s="83" t="s">
        <v>330</v>
      </c>
      <c r="I132" s="83" t="s">
        <v>63</v>
      </c>
      <c r="J132" s="83" t="s">
        <v>64</v>
      </c>
      <c r="K132" s="83" t="s">
        <v>84</v>
      </c>
      <c r="L132" s="83" t="s">
        <v>64</v>
      </c>
      <c r="M132" s="83" t="s">
        <v>84</v>
      </c>
      <c r="N132" s="83" t="s">
        <v>64</v>
      </c>
      <c r="O132" s="83" t="s">
        <v>64</v>
      </c>
      <c r="P132" s="83" t="s">
        <v>84</v>
      </c>
      <c r="Q132" s="83" t="s">
        <v>84</v>
      </c>
      <c r="R132" s="83" t="s">
        <v>84</v>
      </c>
      <c r="S132" s="83" t="s">
        <v>64</v>
      </c>
      <c r="T132" s="83" t="s">
        <v>64</v>
      </c>
      <c r="U132" s="83" t="s">
        <v>64</v>
      </c>
      <c r="V132" s="83" t="s">
        <v>64</v>
      </c>
      <c r="W132" s="83" t="s">
        <v>64</v>
      </c>
      <c r="X132" s="83" t="s">
        <v>64</v>
      </c>
      <c r="Y132" s="83" t="s">
        <v>64</v>
      </c>
      <c r="Z132" s="83" t="s">
        <v>66</v>
      </c>
      <c r="AA132" s="83" t="s">
        <v>65</v>
      </c>
      <c r="AB132" s="83" t="s">
        <v>66</v>
      </c>
      <c r="AC132" s="83" t="s">
        <v>65</v>
      </c>
      <c r="AD132" s="83" t="s">
        <v>65</v>
      </c>
      <c r="AE132" s="83" t="s">
        <v>66</v>
      </c>
      <c r="AF132" s="83" t="s">
        <v>66</v>
      </c>
      <c r="AG132" s="83" t="s">
        <v>65</v>
      </c>
      <c r="AH132" s="83" t="s">
        <v>66</v>
      </c>
      <c r="AI132" s="83" t="s">
        <v>66</v>
      </c>
      <c r="AJ132" s="83" t="s">
        <v>66</v>
      </c>
      <c r="AK132" s="83" t="s">
        <v>65</v>
      </c>
      <c r="AL132" s="83" t="s">
        <v>66</v>
      </c>
      <c r="AM132" s="83" t="s">
        <v>65</v>
      </c>
      <c r="AN132" s="83" t="s">
        <v>66</v>
      </c>
      <c r="AO132" s="83" t="s">
        <v>66</v>
      </c>
      <c r="AP132" s="83" t="s">
        <v>67</v>
      </c>
      <c r="AQ132" s="83" t="s">
        <v>67</v>
      </c>
      <c r="AR132" s="83" t="s">
        <v>86</v>
      </c>
      <c r="AS132" s="83" t="s">
        <v>68</v>
      </c>
      <c r="AT132" s="83" t="s">
        <v>69</v>
      </c>
      <c r="AU132" s="83" t="s">
        <v>70</v>
      </c>
      <c r="AV132" s="83" t="s">
        <v>71</v>
      </c>
      <c r="AW132" s="83" t="s">
        <v>72</v>
      </c>
      <c r="AX132" s="83" t="s">
        <v>63</v>
      </c>
      <c r="AY132" s="83" t="s">
        <v>63</v>
      </c>
      <c r="AZ132" s="83" t="s">
        <v>72</v>
      </c>
      <c r="BA132" s="83" t="s">
        <v>73</v>
      </c>
      <c r="BB132" s="83" t="s">
        <v>73</v>
      </c>
      <c r="BC132" s="83" t="s">
        <v>73</v>
      </c>
      <c r="BD132" s="83"/>
      <c r="BE132" s="83" t="s">
        <v>73</v>
      </c>
      <c r="BF132" s="83"/>
      <c r="BG132" s="87" t="s">
        <v>335</v>
      </c>
      <c r="BH132" s="86" t="s">
        <v>60</v>
      </c>
      <c r="BI132" s="76" t="s">
        <v>1414</v>
      </c>
      <c r="BJ132">
        <f t="shared" si="6"/>
        <v>11</v>
      </c>
      <c r="BK132" s="87">
        <f t="shared" si="7"/>
        <v>53</v>
      </c>
      <c r="BL132" s="87"/>
      <c r="BM132" s="86" t="str">
        <f>_xlfn.XLOOKUP(Form_Responses18111213[[#This Row],[Sekolah School (Cleansed)]],'Quality Check'!$B$11:$B$14,'Quality Check'!$C$11:$C$14,)</f>
        <v>Rural</v>
      </c>
      <c r="BN132" s="86" t="str">
        <f>_xlfn.XLOOKUP(Form_Responses18111213[[#This Row],[Sekolah School (Cleansed)]],'Quality Check'!$B$11:$B$14,'Quality Check'!$D$11:$D$14,)</f>
        <v>Controlled Group (CG)</v>
      </c>
      <c r="BO132" s="87" t="str">
        <f>_xlfn.XLOOKUP(AS132,'Cleansing - Toothpaste Brand'!A:A,'Cleansing - Toothpaste Brand'!B:B,)</f>
        <v>Colgate</v>
      </c>
      <c r="BP132" s="87"/>
      <c r="BQ13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32" s="86" t="str">
        <f>_xlfn.XLOOKUP(AP132,'Cleansing - Response'!E:E,'Cleansing - Response'!F:F,)</f>
        <v>2 days and more</v>
      </c>
      <c r="BS132" s="86"/>
      <c r="BT132" s="86" t="str">
        <f>_xlfn.XLOOKUP(AQ132,'Cleansing - Response'!E:E,'Cleansing - Response'!F:F,)</f>
        <v>2 days and more</v>
      </c>
      <c r="BU132" s="86"/>
      <c r="BV132" s="86" t="str">
        <f t="shared" si="8"/>
        <v>Ya / Yes</v>
      </c>
      <c r="BW132" s="86" t="str">
        <f>_xlfn.XLOOKUP(AT132,'Cleansing - Response'!E:E,'Cleansing - Response'!F:F,)</f>
        <v>Rarely / Sometimes</v>
      </c>
      <c r="BX132" s="86" t="str">
        <f>_xlfn.XLOOKUP(AU132,'Cleansing - Response'!H:H,'Cleansing - Response'!I:I,)</f>
        <v>Sometimes / When in need</v>
      </c>
      <c r="BY132" s="86" t="str">
        <f>_xlfn.XLOOKUP(AV132,'Cleansing - Response'!K:K,'Cleansing - Response'!L:L,)</f>
        <v>Up to 1 time a day</v>
      </c>
      <c r="BZ132" s="86" t="str">
        <f>_xlfn.XLOOKUP(AW132,'Cleansing - Response'!$N:$N,'Cleansing - Response'!$O:$O,)</f>
        <v>Yes / Sometimes</v>
      </c>
      <c r="CA132" s="86" t="str">
        <f>_xlfn.XLOOKUP(AX132,'Cleansing - Response'!$N:$N,'Cleansing - Response'!$O:$O,)</f>
        <v>Yes / Sometimes</v>
      </c>
      <c r="CB132" s="86" t="str">
        <f>_xlfn.XLOOKUP(AY132,'Cleansing - Response'!$N:$N,'Cleansing - Response'!$O:$O,)</f>
        <v>Yes / Sometimes</v>
      </c>
      <c r="CC132" s="86" t="str">
        <f>_xlfn.XLOOKUP(AZ132,'Cleansing - Response'!$N:$N,'Cleansing - Response'!$O:$O,)</f>
        <v>Yes / Sometimes</v>
      </c>
      <c r="CD132" s="86" t="str">
        <f>_xlfn.XLOOKUP(BA132,'Cleansing - Response'!$N:$N,'Cleansing - Response'!$O:$O,)</f>
        <v>No</v>
      </c>
      <c r="CE132" s="86" t="str">
        <f>_xlfn.XLOOKUP(BB132,'Cleansing - Response'!$N:$N,'Cleansing - Response'!$O:$O,)</f>
        <v>No</v>
      </c>
      <c r="CF132" s="87" t="str">
        <f>IF(COUNTIF(Form_Responses18111213[[#This Row],[Answer - B7-1]:[Answer - B7-6]], "Yes / Sometimes") &gt; 4, "More than 4 times","Up to 4 times")</f>
        <v>Up to 4 times</v>
      </c>
    </row>
    <row r="133" spans="1:84" ht="13.2" x14ac:dyDescent="0.25">
      <c r="A133" s="82">
        <v>45572.425295925925</v>
      </c>
      <c r="B133" s="83" t="s">
        <v>452</v>
      </c>
      <c r="C133" s="84" t="s">
        <v>453</v>
      </c>
      <c r="D133" s="83">
        <v>77.680000000000007</v>
      </c>
      <c r="E133" s="83">
        <v>0.38</v>
      </c>
      <c r="F133" s="83" t="s">
        <v>423</v>
      </c>
      <c r="G133" s="83" t="s">
        <v>76</v>
      </c>
      <c r="H133" s="83" t="s">
        <v>454</v>
      </c>
      <c r="I133" s="83" t="s">
        <v>63</v>
      </c>
      <c r="J133" s="83" t="s">
        <v>64</v>
      </c>
      <c r="K133" s="83" t="s">
        <v>84</v>
      </c>
      <c r="L133" s="83" t="s">
        <v>64</v>
      </c>
      <c r="M133" s="83" t="s">
        <v>84</v>
      </c>
      <c r="N133" s="83" t="s">
        <v>64</v>
      </c>
      <c r="O133" s="83" t="s">
        <v>64</v>
      </c>
      <c r="P133" s="83" t="s">
        <v>84</v>
      </c>
      <c r="Q133" s="83" t="s">
        <v>84</v>
      </c>
      <c r="R133" s="83" t="s">
        <v>64</v>
      </c>
      <c r="S133" s="83" t="s">
        <v>64</v>
      </c>
      <c r="T133" s="83" t="s">
        <v>84</v>
      </c>
      <c r="U133" s="83" t="s">
        <v>64</v>
      </c>
      <c r="V133" s="83" t="s">
        <v>64</v>
      </c>
      <c r="W133" s="83" t="s">
        <v>84</v>
      </c>
      <c r="X133" s="83" t="s">
        <v>64</v>
      </c>
      <c r="Y133" s="83" t="s">
        <v>64</v>
      </c>
      <c r="Z133" s="83" t="s">
        <v>65</v>
      </c>
      <c r="AA133" s="83" t="s">
        <v>65</v>
      </c>
      <c r="AB133" s="83" t="s">
        <v>65</v>
      </c>
      <c r="AC133" s="83" t="s">
        <v>65</v>
      </c>
      <c r="AD133" s="83" t="s">
        <v>65</v>
      </c>
      <c r="AE133" s="83" t="s">
        <v>66</v>
      </c>
      <c r="AF133" s="83" t="s">
        <v>65</v>
      </c>
      <c r="AG133" s="83" t="s">
        <v>65</v>
      </c>
      <c r="AH133" s="83" t="s">
        <v>65</v>
      </c>
      <c r="AI133" s="83" t="s">
        <v>101</v>
      </c>
      <c r="AJ133" s="83" t="s">
        <v>65</v>
      </c>
      <c r="AK133" s="83" t="s">
        <v>66</v>
      </c>
      <c r="AL133" s="83" t="s">
        <v>66</v>
      </c>
      <c r="AM133" s="83" t="s">
        <v>65</v>
      </c>
      <c r="AN133" s="83" t="s">
        <v>66</v>
      </c>
      <c r="AO133" s="83" t="s">
        <v>66</v>
      </c>
      <c r="AP133" s="83" t="s">
        <v>85</v>
      </c>
      <c r="AQ133" s="83" t="s">
        <v>85</v>
      </c>
      <c r="AR133" s="83" t="s">
        <v>63</v>
      </c>
      <c r="AS133" s="83" t="s">
        <v>81</v>
      </c>
      <c r="AT133" s="83" t="s">
        <v>69</v>
      </c>
      <c r="AU133" s="83" t="s">
        <v>70</v>
      </c>
      <c r="AV133" s="83" t="s">
        <v>71</v>
      </c>
      <c r="AW133" s="83" t="s">
        <v>72</v>
      </c>
      <c r="AX133" s="83" t="s">
        <v>73</v>
      </c>
      <c r="AY133" s="83" t="s">
        <v>72</v>
      </c>
      <c r="AZ133" s="83" t="s">
        <v>72</v>
      </c>
      <c r="BA133" s="83" t="s">
        <v>73</v>
      </c>
      <c r="BB133" s="83" t="s">
        <v>73</v>
      </c>
      <c r="BC133" s="83" t="s">
        <v>73</v>
      </c>
      <c r="BD133" s="83"/>
      <c r="BE133" s="83" t="s">
        <v>73</v>
      </c>
      <c r="BF133" s="83"/>
      <c r="BG133" s="87" t="s">
        <v>335</v>
      </c>
      <c r="BH133" s="86" t="s">
        <v>60</v>
      </c>
      <c r="BI133" s="76" t="s">
        <v>1414</v>
      </c>
      <c r="BJ133">
        <f t="shared" si="6"/>
        <v>10</v>
      </c>
      <c r="BK133" s="87">
        <f t="shared" si="7"/>
        <v>59</v>
      </c>
      <c r="BL133" s="87"/>
      <c r="BM133" s="86" t="str">
        <f>_xlfn.XLOOKUP(Form_Responses18111213[[#This Row],[Sekolah School (Cleansed)]],'Quality Check'!$B$11:$B$14,'Quality Check'!$C$11:$C$14,)</f>
        <v>Rural</v>
      </c>
      <c r="BN133" s="86" t="str">
        <f>_xlfn.XLOOKUP(Form_Responses18111213[[#This Row],[Sekolah School (Cleansed)]],'Quality Check'!$B$11:$B$14,'Quality Check'!$D$11:$D$14,)</f>
        <v>Controlled Group (CG)</v>
      </c>
      <c r="BO133" s="87" t="str">
        <f>_xlfn.XLOOKUP(AS133,'Cleansing - Toothpaste Brand'!A:A,'Cleansing - Toothpaste Brand'!B:B,)</f>
        <v>Colgate</v>
      </c>
      <c r="BP133" s="87"/>
      <c r="BQ13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33" s="86" t="str">
        <f>_xlfn.XLOOKUP(AP133,'Cleansing - Response'!E:E,'Cleansing - Response'!F:F,)</f>
        <v>2 days and more</v>
      </c>
      <c r="BS133" s="86"/>
      <c r="BT133" s="86" t="str">
        <f>_xlfn.XLOOKUP(AQ133,'Cleansing - Response'!E:E,'Cleansing - Response'!F:F,)</f>
        <v>2 days and more</v>
      </c>
      <c r="BU133" s="86"/>
      <c r="BV133" s="86" t="str">
        <f t="shared" si="8"/>
        <v>Ya / Yes</v>
      </c>
      <c r="BW133" s="86" t="str">
        <f>_xlfn.XLOOKUP(AT133,'Cleansing - Response'!E:E,'Cleansing - Response'!F:F,)</f>
        <v>Rarely / Sometimes</v>
      </c>
      <c r="BX133" s="86" t="str">
        <f>_xlfn.XLOOKUP(AU133,'Cleansing - Response'!H:H,'Cleansing - Response'!I:I,)</f>
        <v>Sometimes / When in need</v>
      </c>
      <c r="BY133" s="86" t="str">
        <f>_xlfn.XLOOKUP(AV133,'Cleansing - Response'!K:K,'Cleansing - Response'!L:L,)</f>
        <v>Up to 1 time a day</v>
      </c>
      <c r="BZ133" s="86" t="str">
        <f>_xlfn.XLOOKUP(AW133,'Cleansing - Response'!$N:$N,'Cleansing - Response'!$O:$O,)</f>
        <v>Yes / Sometimes</v>
      </c>
      <c r="CA133" s="86" t="str">
        <f>_xlfn.XLOOKUP(AX133,'Cleansing - Response'!$N:$N,'Cleansing - Response'!$O:$O,)</f>
        <v>No</v>
      </c>
      <c r="CB133" s="86" t="str">
        <f>_xlfn.XLOOKUP(AY133,'Cleansing - Response'!$N:$N,'Cleansing - Response'!$O:$O,)</f>
        <v>Yes / Sometimes</v>
      </c>
      <c r="CC133" s="86" t="str">
        <f>_xlfn.XLOOKUP(AZ133,'Cleansing - Response'!$N:$N,'Cleansing - Response'!$O:$O,)</f>
        <v>Yes / Sometimes</v>
      </c>
      <c r="CD133" s="86" t="str">
        <f>_xlfn.XLOOKUP(BA133,'Cleansing - Response'!$N:$N,'Cleansing - Response'!$O:$O,)</f>
        <v>No</v>
      </c>
      <c r="CE133" s="86" t="str">
        <f>_xlfn.XLOOKUP(BB133,'Cleansing - Response'!$N:$N,'Cleansing - Response'!$O:$O,)</f>
        <v>No</v>
      </c>
      <c r="CF133" s="87" t="str">
        <f>IF(COUNTIF(Form_Responses18111213[[#This Row],[Answer - B7-1]:[Answer - B7-6]], "Yes / Sometimes") &gt; 4, "More than 4 times","Up to 4 times")</f>
        <v>Up to 4 times</v>
      </c>
    </row>
    <row r="134" spans="1:84" ht="13.2" x14ac:dyDescent="0.25">
      <c r="A134" s="82">
        <v>45572.427031157407</v>
      </c>
      <c r="B134" s="83" t="s">
        <v>455</v>
      </c>
      <c r="C134" s="84" t="s">
        <v>456</v>
      </c>
      <c r="D134" s="83">
        <v>100</v>
      </c>
      <c r="E134" s="83">
        <v>0.57999999999999996</v>
      </c>
      <c r="F134" s="83" t="s">
        <v>423</v>
      </c>
      <c r="G134" s="83" t="s">
        <v>76</v>
      </c>
      <c r="H134" s="83" t="s">
        <v>457</v>
      </c>
      <c r="I134" s="83" t="s">
        <v>63</v>
      </c>
      <c r="J134" s="83" t="s">
        <v>64</v>
      </c>
      <c r="K134" s="83" t="s">
        <v>64</v>
      </c>
      <c r="L134" s="83" t="s">
        <v>64</v>
      </c>
      <c r="M134" s="83" t="s">
        <v>78</v>
      </c>
      <c r="N134" s="83" t="s">
        <v>84</v>
      </c>
      <c r="O134" s="83" t="s">
        <v>78</v>
      </c>
      <c r="P134" s="83" t="s">
        <v>64</v>
      </c>
      <c r="Q134" s="83" t="s">
        <v>64</v>
      </c>
      <c r="R134" s="83" t="s">
        <v>64</v>
      </c>
      <c r="S134" s="83" t="s">
        <v>64</v>
      </c>
      <c r="T134" s="83" t="s">
        <v>64</v>
      </c>
      <c r="U134" s="83" t="s">
        <v>64</v>
      </c>
      <c r="V134" s="83" t="s">
        <v>64</v>
      </c>
      <c r="W134" s="83" t="s">
        <v>64</v>
      </c>
      <c r="X134" s="83" t="s">
        <v>64</v>
      </c>
      <c r="Y134" s="83" t="s">
        <v>64</v>
      </c>
      <c r="Z134" s="83" t="s">
        <v>65</v>
      </c>
      <c r="AA134" s="83" t="s">
        <v>65</v>
      </c>
      <c r="AB134" s="83" t="s">
        <v>66</v>
      </c>
      <c r="AC134" s="83" t="s">
        <v>65</v>
      </c>
      <c r="AD134" s="83" t="s">
        <v>65</v>
      </c>
      <c r="AE134" s="83" t="s">
        <v>65</v>
      </c>
      <c r="AF134" s="83" t="s">
        <v>65</v>
      </c>
      <c r="AG134" s="83" t="s">
        <v>65</v>
      </c>
      <c r="AH134" s="83" t="s">
        <v>66</v>
      </c>
      <c r="AI134" s="83" t="s">
        <v>101</v>
      </c>
      <c r="AJ134" s="83" t="s">
        <v>65</v>
      </c>
      <c r="AK134" s="83" t="s">
        <v>65</v>
      </c>
      <c r="AL134" s="83" t="s">
        <v>65</v>
      </c>
      <c r="AM134" s="83" t="s">
        <v>66</v>
      </c>
      <c r="AN134" s="83" t="s">
        <v>66</v>
      </c>
      <c r="AO134" s="83" t="s">
        <v>65</v>
      </c>
      <c r="AP134" s="83" t="s">
        <v>67</v>
      </c>
      <c r="AQ134" s="83" t="s">
        <v>67</v>
      </c>
      <c r="AR134" s="83" t="s">
        <v>63</v>
      </c>
      <c r="AS134" s="83" t="s">
        <v>120</v>
      </c>
      <c r="AT134" s="83" t="s">
        <v>87</v>
      </c>
      <c r="AU134" s="83" t="s">
        <v>70</v>
      </c>
      <c r="AV134" s="83" t="s">
        <v>71</v>
      </c>
      <c r="AW134" s="83" t="s">
        <v>73</v>
      </c>
      <c r="AX134" s="83" t="s">
        <v>73</v>
      </c>
      <c r="AY134" s="83" t="s">
        <v>72</v>
      </c>
      <c r="AZ134" s="83" t="s">
        <v>72</v>
      </c>
      <c r="BA134" s="83" t="s">
        <v>72</v>
      </c>
      <c r="BB134" s="83" t="s">
        <v>73</v>
      </c>
      <c r="BC134" s="83" t="s">
        <v>73</v>
      </c>
      <c r="BD134" s="83"/>
      <c r="BE134" s="83" t="s">
        <v>73</v>
      </c>
      <c r="BF134" s="83"/>
      <c r="BG134" s="87" t="s">
        <v>335</v>
      </c>
      <c r="BH134" s="86" t="s">
        <v>60</v>
      </c>
      <c r="BI134" s="76" t="s">
        <v>1414</v>
      </c>
      <c r="BJ134">
        <f t="shared" si="6"/>
        <v>14</v>
      </c>
      <c r="BK134" s="87">
        <f t="shared" si="7"/>
        <v>60</v>
      </c>
      <c r="BL134" s="87"/>
      <c r="BM134" s="86" t="str">
        <f>_xlfn.XLOOKUP(Form_Responses18111213[[#This Row],[Sekolah School (Cleansed)]],'Quality Check'!$B$11:$B$14,'Quality Check'!$C$11:$C$14,)</f>
        <v>Rural</v>
      </c>
      <c r="BN134" s="86" t="str">
        <f>_xlfn.XLOOKUP(Form_Responses18111213[[#This Row],[Sekolah School (Cleansed)]],'Quality Check'!$B$11:$B$14,'Quality Check'!$D$11:$D$14,)</f>
        <v>Controlled Group (CG)</v>
      </c>
      <c r="BO134" s="87" t="str">
        <f>_xlfn.XLOOKUP(AS134,'Cleansing - Toothpaste Brand'!A:A,'Cleansing - Toothpaste Brand'!B:B,)</f>
        <v>Colgate</v>
      </c>
      <c r="BP134" s="87"/>
      <c r="BQ13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34" s="86" t="str">
        <f>_xlfn.XLOOKUP(AP134,'Cleansing - Response'!E:E,'Cleansing - Response'!F:F,)</f>
        <v>2 days and more</v>
      </c>
      <c r="BS134" s="86"/>
      <c r="BT134" s="86" t="str">
        <f>_xlfn.XLOOKUP(AQ134,'Cleansing - Response'!E:E,'Cleansing - Response'!F:F,)</f>
        <v>2 days and more</v>
      </c>
      <c r="BU134" s="86"/>
      <c r="BV134" s="86" t="str">
        <f t="shared" si="8"/>
        <v>Ya / Yes</v>
      </c>
      <c r="BW134" s="86" t="str">
        <f>_xlfn.XLOOKUP(AT134,'Cleansing - Response'!E:E,'Cleansing - Response'!F:F,)</f>
        <v>Always</v>
      </c>
      <c r="BX134" s="86" t="str">
        <f>_xlfn.XLOOKUP(AU134,'Cleansing - Response'!H:H,'Cleansing - Response'!I:I,)</f>
        <v>Sometimes / When in need</v>
      </c>
      <c r="BY134" s="86" t="str">
        <f>_xlfn.XLOOKUP(AV134,'Cleansing - Response'!K:K,'Cleansing - Response'!L:L,)</f>
        <v>Up to 1 time a day</v>
      </c>
      <c r="BZ134" s="86" t="str">
        <f>_xlfn.XLOOKUP(AW134,'Cleansing - Response'!$N:$N,'Cleansing - Response'!$O:$O,)</f>
        <v>No</v>
      </c>
      <c r="CA134" s="86" t="str">
        <f>_xlfn.XLOOKUP(AX134,'Cleansing - Response'!$N:$N,'Cleansing - Response'!$O:$O,)</f>
        <v>No</v>
      </c>
      <c r="CB134" s="86" t="str">
        <f>_xlfn.XLOOKUP(AY134,'Cleansing - Response'!$N:$N,'Cleansing - Response'!$O:$O,)</f>
        <v>Yes / Sometimes</v>
      </c>
      <c r="CC134" s="86" t="str">
        <f>_xlfn.XLOOKUP(AZ134,'Cleansing - Response'!$N:$N,'Cleansing - Response'!$O:$O,)</f>
        <v>Yes / Sometimes</v>
      </c>
      <c r="CD134" s="86" t="str">
        <f>_xlfn.XLOOKUP(BA134,'Cleansing - Response'!$N:$N,'Cleansing - Response'!$O:$O,)</f>
        <v>Yes / Sometimes</v>
      </c>
      <c r="CE134" s="86" t="str">
        <f>_xlfn.XLOOKUP(BB134,'Cleansing - Response'!$N:$N,'Cleansing - Response'!$O:$O,)</f>
        <v>No</v>
      </c>
      <c r="CF134" s="87" t="str">
        <f>IF(COUNTIF(Form_Responses18111213[[#This Row],[Answer - B7-1]:[Answer - B7-6]], "Yes / Sometimes") &gt; 4, "More than 4 times","Up to 4 times")</f>
        <v>Up to 4 times</v>
      </c>
    </row>
    <row r="135" spans="1:84" ht="13.2" x14ac:dyDescent="0.25">
      <c r="A135" s="82">
        <v>45572.428366192129</v>
      </c>
      <c r="B135" s="83" t="s">
        <v>458</v>
      </c>
      <c r="C135" s="84" t="s">
        <v>459</v>
      </c>
      <c r="D135" s="83">
        <v>86.61</v>
      </c>
      <c r="E135" s="83">
        <v>0.46</v>
      </c>
      <c r="F135" s="83" t="s">
        <v>423</v>
      </c>
      <c r="G135" s="83" t="s">
        <v>76</v>
      </c>
      <c r="H135" s="83" t="s">
        <v>449</v>
      </c>
      <c r="I135" s="83" t="s">
        <v>63</v>
      </c>
      <c r="J135" s="83" t="s">
        <v>64</v>
      </c>
      <c r="K135" s="83" t="s">
        <v>64</v>
      </c>
      <c r="L135" s="83" t="s">
        <v>64</v>
      </c>
      <c r="M135" s="83" t="s">
        <v>84</v>
      </c>
      <c r="N135" s="83" t="s">
        <v>84</v>
      </c>
      <c r="O135" s="83" t="s">
        <v>64</v>
      </c>
      <c r="P135" s="83" t="s">
        <v>84</v>
      </c>
      <c r="Q135" s="83" t="s">
        <v>64</v>
      </c>
      <c r="R135" s="83" t="s">
        <v>64</v>
      </c>
      <c r="S135" s="83" t="s">
        <v>84</v>
      </c>
      <c r="T135" s="83" t="s">
        <v>64</v>
      </c>
      <c r="U135" s="83" t="s">
        <v>84</v>
      </c>
      <c r="V135" s="83" t="s">
        <v>64</v>
      </c>
      <c r="W135" s="83" t="s">
        <v>84</v>
      </c>
      <c r="X135" s="83" t="s">
        <v>64</v>
      </c>
      <c r="Y135" s="83" t="s">
        <v>64</v>
      </c>
      <c r="Z135" s="83" t="s">
        <v>66</v>
      </c>
      <c r="AA135" s="83" t="s">
        <v>66</v>
      </c>
      <c r="AB135" s="83" t="s">
        <v>79</v>
      </c>
      <c r="AC135" s="83" t="s">
        <v>66</v>
      </c>
      <c r="AD135" s="83" t="s">
        <v>66</v>
      </c>
      <c r="AE135" s="83" t="s">
        <v>66</v>
      </c>
      <c r="AF135" s="83" t="s">
        <v>66</v>
      </c>
      <c r="AG135" s="83" t="s">
        <v>65</v>
      </c>
      <c r="AH135" s="83" t="s">
        <v>66</v>
      </c>
      <c r="AI135" s="83" t="s">
        <v>79</v>
      </c>
      <c r="AJ135" s="83" t="s">
        <v>66</v>
      </c>
      <c r="AK135" s="83" t="s">
        <v>66</v>
      </c>
      <c r="AL135" s="83" t="s">
        <v>66</v>
      </c>
      <c r="AM135" s="83" t="s">
        <v>66</v>
      </c>
      <c r="AN135" s="83" t="s">
        <v>66</v>
      </c>
      <c r="AO135" s="83" t="s">
        <v>79</v>
      </c>
      <c r="AP135" s="83" t="s">
        <v>67</v>
      </c>
      <c r="AQ135" s="83" t="s">
        <v>67</v>
      </c>
      <c r="AR135" s="83" t="s">
        <v>73</v>
      </c>
      <c r="AS135" s="83" t="s">
        <v>292</v>
      </c>
      <c r="AT135" s="83" t="s">
        <v>87</v>
      </c>
      <c r="AU135" s="83" t="s">
        <v>67</v>
      </c>
      <c r="AV135" s="83" t="s">
        <v>132</v>
      </c>
      <c r="AW135" s="83" t="s">
        <v>73</v>
      </c>
      <c r="AX135" s="83" t="s">
        <v>73</v>
      </c>
      <c r="AY135" s="83" t="s">
        <v>63</v>
      </c>
      <c r="AZ135" s="83" t="s">
        <v>73</v>
      </c>
      <c r="BA135" s="83" t="s">
        <v>73</v>
      </c>
      <c r="BB135" s="83" t="s">
        <v>73</v>
      </c>
      <c r="BC135" s="83" t="s">
        <v>73</v>
      </c>
      <c r="BD135" s="83"/>
      <c r="BE135" s="83" t="s">
        <v>73</v>
      </c>
      <c r="BF135" s="83"/>
      <c r="BG135" s="87" t="s">
        <v>335</v>
      </c>
      <c r="BH135" s="86" t="s">
        <v>60</v>
      </c>
      <c r="BI135" s="76" t="s">
        <v>1414</v>
      </c>
      <c r="BJ135">
        <f t="shared" si="6"/>
        <v>10</v>
      </c>
      <c r="BK135" s="87">
        <f t="shared" si="7"/>
        <v>47</v>
      </c>
      <c r="BL135" s="87"/>
      <c r="BM135" s="86" t="str">
        <f>_xlfn.XLOOKUP(Form_Responses18111213[[#This Row],[Sekolah School (Cleansed)]],'Quality Check'!$B$11:$B$14,'Quality Check'!$C$11:$C$14,)</f>
        <v>Rural</v>
      </c>
      <c r="BN135" s="86" t="str">
        <f>_xlfn.XLOOKUP(Form_Responses18111213[[#This Row],[Sekolah School (Cleansed)]],'Quality Check'!$B$11:$B$14,'Quality Check'!$D$11:$D$14,)</f>
        <v>Controlled Group (CG)</v>
      </c>
      <c r="BO135" s="87" t="str">
        <f>_xlfn.XLOOKUP(AS135,'Cleansing - Toothpaste Brand'!A:A,'Cleansing - Toothpaste Brand'!B:B,)</f>
        <v>Colgate</v>
      </c>
      <c r="BP135" s="87"/>
      <c r="BQ13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35" s="86" t="str">
        <f>_xlfn.XLOOKUP(AP135,'Cleansing - Response'!E:E,'Cleansing - Response'!F:F,)</f>
        <v>2 days and more</v>
      </c>
      <c r="BS135" s="86"/>
      <c r="BT135" s="86" t="str">
        <f>_xlfn.XLOOKUP(AQ135,'Cleansing - Response'!E:E,'Cleansing - Response'!F:F,)</f>
        <v>2 days and more</v>
      </c>
      <c r="BU135" s="86"/>
      <c r="BV135" s="86" t="str">
        <f t="shared" si="8"/>
        <v>Tidak / No</v>
      </c>
      <c r="BW135" s="86" t="str">
        <f>_xlfn.XLOOKUP(AT135,'Cleansing - Response'!E:E,'Cleansing - Response'!F:F,)</f>
        <v>Always</v>
      </c>
      <c r="BX135" s="86" t="str">
        <f>_xlfn.XLOOKUP(AU135,'Cleansing - Response'!H:H,'Cleansing - Response'!I:I,)</f>
        <v>Using dental floss at least once</v>
      </c>
      <c r="BY135" s="86" t="str">
        <f>_xlfn.XLOOKUP(AV135,'Cleansing - Response'!K:K,'Cleansing - Response'!L:L,)</f>
        <v>Up to 1 time a day</v>
      </c>
      <c r="BZ135" s="86" t="str">
        <f>_xlfn.XLOOKUP(AW135,'Cleansing - Response'!$N:$N,'Cleansing - Response'!$O:$O,)</f>
        <v>No</v>
      </c>
      <c r="CA135" s="86" t="str">
        <f>_xlfn.XLOOKUP(AX135,'Cleansing - Response'!$N:$N,'Cleansing - Response'!$O:$O,)</f>
        <v>No</v>
      </c>
      <c r="CB135" s="86" t="str">
        <f>_xlfn.XLOOKUP(AY135,'Cleansing - Response'!$N:$N,'Cleansing - Response'!$O:$O,)</f>
        <v>Yes / Sometimes</v>
      </c>
      <c r="CC135" s="86" t="str">
        <f>_xlfn.XLOOKUP(AZ135,'Cleansing - Response'!$N:$N,'Cleansing - Response'!$O:$O,)</f>
        <v>No</v>
      </c>
      <c r="CD135" s="86" t="str">
        <f>_xlfn.XLOOKUP(BA135,'Cleansing - Response'!$N:$N,'Cleansing - Response'!$O:$O,)</f>
        <v>No</v>
      </c>
      <c r="CE135" s="86" t="str">
        <f>_xlfn.XLOOKUP(BB135,'Cleansing - Response'!$N:$N,'Cleansing - Response'!$O:$O,)</f>
        <v>No</v>
      </c>
      <c r="CF135" s="87" t="str">
        <f>IF(COUNTIF(Form_Responses18111213[[#This Row],[Answer - B7-1]:[Answer - B7-6]], "Yes / Sometimes") &gt; 4, "More than 4 times","Up to 4 times")</f>
        <v>Up to 4 times</v>
      </c>
    </row>
    <row r="136" spans="1:84" ht="13.2" x14ac:dyDescent="0.25">
      <c r="A136" s="82">
        <v>45572.432245289354</v>
      </c>
      <c r="B136" s="83" t="s">
        <v>460</v>
      </c>
      <c r="C136" s="84" t="s">
        <v>461</v>
      </c>
      <c r="D136" s="83">
        <v>19.64</v>
      </c>
      <c r="E136" s="83">
        <v>0.17</v>
      </c>
      <c r="F136" s="83" t="s">
        <v>114</v>
      </c>
      <c r="G136" s="83" t="s">
        <v>76</v>
      </c>
      <c r="H136" s="83" t="s">
        <v>335</v>
      </c>
      <c r="I136" s="83" t="s">
        <v>63</v>
      </c>
      <c r="J136" s="83" t="s">
        <v>145</v>
      </c>
      <c r="K136" s="83" t="s">
        <v>84</v>
      </c>
      <c r="L136" s="83" t="s">
        <v>64</v>
      </c>
      <c r="M136" s="83" t="s">
        <v>84</v>
      </c>
      <c r="N136" s="83" t="s">
        <v>64</v>
      </c>
      <c r="O136" s="83" t="s">
        <v>78</v>
      </c>
      <c r="P136" s="83" t="s">
        <v>64</v>
      </c>
      <c r="Q136" s="83" t="s">
        <v>64</v>
      </c>
      <c r="R136" s="83" t="s">
        <v>64</v>
      </c>
      <c r="S136" s="83" t="s">
        <v>64</v>
      </c>
      <c r="T136" s="83" t="s">
        <v>64</v>
      </c>
      <c r="U136" s="83" t="s">
        <v>64</v>
      </c>
      <c r="V136" s="83" t="s">
        <v>64</v>
      </c>
      <c r="W136" s="83" t="s">
        <v>64</v>
      </c>
      <c r="X136" s="83" t="s">
        <v>64</v>
      </c>
      <c r="Y136" s="83" t="s">
        <v>64</v>
      </c>
      <c r="Z136" s="83" t="s">
        <v>65</v>
      </c>
      <c r="AA136" s="83" t="s">
        <v>65</v>
      </c>
      <c r="AB136" s="83" t="s">
        <v>65</v>
      </c>
      <c r="AC136" s="83" t="s">
        <v>65</v>
      </c>
      <c r="AD136" s="83" t="s">
        <v>65</v>
      </c>
      <c r="AE136" s="83" t="s">
        <v>65</v>
      </c>
      <c r="AF136" s="83" t="s">
        <v>65</v>
      </c>
      <c r="AG136" s="83" t="s">
        <v>65</v>
      </c>
      <c r="AH136" s="83" t="s">
        <v>65</v>
      </c>
      <c r="AI136" s="83" t="s">
        <v>101</v>
      </c>
      <c r="AJ136" s="83" t="s">
        <v>65</v>
      </c>
      <c r="AK136" s="83" t="s">
        <v>65</v>
      </c>
      <c r="AL136" s="83" t="s">
        <v>65</v>
      </c>
      <c r="AM136" s="83" t="s">
        <v>79</v>
      </c>
      <c r="AN136" s="83" t="s">
        <v>66</v>
      </c>
      <c r="AO136" s="83" t="s">
        <v>66</v>
      </c>
      <c r="AP136" s="83" t="s">
        <v>85</v>
      </c>
      <c r="AQ136" s="83" t="s">
        <v>85</v>
      </c>
      <c r="AR136" s="83" t="s">
        <v>73</v>
      </c>
      <c r="AS136" s="83" t="s">
        <v>298</v>
      </c>
      <c r="AT136" s="83" t="s">
        <v>87</v>
      </c>
      <c r="AU136" s="83" t="s">
        <v>93</v>
      </c>
      <c r="AV136" s="83" t="s">
        <v>71</v>
      </c>
      <c r="AW136" s="83" t="s">
        <v>72</v>
      </c>
      <c r="AX136" s="83" t="s">
        <v>72</v>
      </c>
      <c r="AY136" s="83" t="s">
        <v>72</v>
      </c>
      <c r="AZ136" s="83" t="s">
        <v>72</v>
      </c>
      <c r="BA136" s="83" t="s">
        <v>72</v>
      </c>
      <c r="BB136" s="83" t="s">
        <v>72</v>
      </c>
      <c r="BC136" s="83" t="s">
        <v>73</v>
      </c>
      <c r="BD136" s="83"/>
      <c r="BE136" s="83" t="s">
        <v>73</v>
      </c>
      <c r="BF136" s="83"/>
      <c r="BG136" s="87" t="s">
        <v>335</v>
      </c>
      <c r="BH136" s="87" t="s">
        <v>114</v>
      </c>
      <c r="BI136" s="76" t="s">
        <v>1414</v>
      </c>
      <c r="BJ136">
        <f t="shared" si="6"/>
        <v>12</v>
      </c>
      <c r="BK136" s="87">
        <f t="shared" si="7"/>
        <v>60</v>
      </c>
      <c r="BL136" s="87"/>
      <c r="BM136" s="86" t="str">
        <f>_xlfn.XLOOKUP(Form_Responses18111213[[#This Row],[Sekolah School (Cleansed)]],'Quality Check'!$B$11:$B$14,'Quality Check'!$C$11:$C$14,)</f>
        <v>Rural</v>
      </c>
      <c r="BN136" s="86" t="str">
        <f>_xlfn.XLOOKUP(Form_Responses18111213[[#This Row],[Sekolah School (Cleansed)]],'Quality Check'!$B$11:$B$14,'Quality Check'!$D$11:$D$14,)</f>
        <v>Controlled Group (CG)</v>
      </c>
      <c r="BO136" s="87" t="str">
        <f>_xlfn.XLOOKUP(AS136,'Cleansing - Toothpaste Brand'!A:A,'Cleansing - Toothpaste Brand'!B:B,)</f>
        <v>Pepsodent</v>
      </c>
      <c r="BP136" s="87"/>
      <c r="BQ13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36" s="86" t="str">
        <f>_xlfn.XLOOKUP(AP136,'Cleansing - Response'!E:E,'Cleansing - Response'!F:F,)</f>
        <v>2 days and more</v>
      </c>
      <c r="BS136" s="86"/>
      <c r="BT136" s="86" t="str">
        <f>_xlfn.XLOOKUP(AQ136,'Cleansing - Response'!E:E,'Cleansing - Response'!F:F,)</f>
        <v>2 days and more</v>
      </c>
      <c r="BU136" s="86"/>
      <c r="BV136" s="86" t="str">
        <f t="shared" si="8"/>
        <v>Tidak / No</v>
      </c>
      <c r="BW136" s="86" t="str">
        <f>_xlfn.XLOOKUP(AT136,'Cleansing - Response'!E:E,'Cleansing - Response'!F:F,)</f>
        <v>Always</v>
      </c>
      <c r="BX136" s="86" t="str">
        <f>_xlfn.XLOOKUP(AU136,'Cleansing - Response'!H:H,'Cleansing - Response'!I:I,)</f>
        <v>Not using dental floss</v>
      </c>
      <c r="BY136" s="86" t="str">
        <f>_xlfn.XLOOKUP(AV136,'Cleansing - Response'!K:K,'Cleansing - Response'!L:L,)</f>
        <v>Up to 1 time a day</v>
      </c>
      <c r="BZ136" s="86" t="str">
        <f>_xlfn.XLOOKUP(AW136,'Cleansing - Response'!$N:$N,'Cleansing - Response'!$O:$O,)</f>
        <v>Yes / Sometimes</v>
      </c>
      <c r="CA136" s="86" t="str">
        <f>_xlfn.XLOOKUP(AX136,'Cleansing - Response'!$N:$N,'Cleansing - Response'!$O:$O,)</f>
        <v>Yes / Sometimes</v>
      </c>
      <c r="CB136" s="86" t="str">
        <f>_xlfn.XLOOKUP(AY136,'Cleansing - Response'!$N:$N,'Cleansing - Response'!$O:$O,)</f>
        <v>Yes / Sometimes</v>
      </c>
      <c r="CC136" s="86" t="str">
        <f>_xlfn.XLOOKUP(AZ136,'Cleansing - Response'!$N:$N,'Cleansing - Response'!$O:$O,)</f>
        <v>Yes / Sometimes</v>
      </c>
      <c r="CD136" s="86" t="str">
        <f>_xlfn.XLOOKUP(BA136,'Cleansing - Response'!$N:$N,'Cleansing - Response'!$O:$O,)</f>
        <v>Yes / Sometimes</v>
      </c>
      <c r="CE136" s="86" t="str">
        <f>_xlfn.XLOOKUP(BB136,'Cleansing - Response'!$N:$N,'Cleansing - Response'!$O:$O,)</f>
        <v>Yes / Sometimes</v>
      </c>
      <c r="CF136" s="87" t="str">
        <f>IF(COUNTIF(Form_Responses18111213[[#This Row],[Answer - B7-1]:[Answer - B7-6]], "Yes / Sometimes") &gt; 4, "More than 4 times","Up to 4 times")</f>
        <v>More than 4 times</v>
      </c>
    </row>
    <row r="137" spans="1:84" ht="13.2" x14ac:dyDescent="0.25">
      <c r="A137" s="82">
        <v>45572.432329224539</v>
      </c>
      <c r="B137" s="83" t="s">
        <v>462</v>
      </c>
      <c r="C137" s="84" t="s">
        <v>463</v>
      </c>
      <c r="D137" s="83">
        <v>71.430000000000007</v>
      </c>
      <c r="E137" s="83">
        <v>0.56999999999999995</v>
      </c>
      <c r="F137" s="83" t="s">
        <v>114</v>
      </c>
      <c r="G137" s="83" t="s">
        <v>76</v>
      </c>
      <c r="H137" s="83" t="s">
        <v>464</v>
      </c>
      <c r="I137" s="83" t="s">
        <v>63</v>
      </c>
      <c r="J137" s="83" t="s">
        <v>64</v>
      </c>
      <c r="K137" s="83" t="s">
        <v>78</v>
      </c>
      <c r="L137" s="83" t="s">
        <v>64</v>
      </c>
      <c r="M137" s="83" t="s">
        <v>84</v>
      </c>
      <c r="N137" s="83" t="s">
        <v>78</v>
      </c>
      <c r="O137" s="83" t="s">
        <v>78</v>
      </c>
      <c r="P137" s="83" t="s">
        <v>78</v>
      </c>
      <c r="Q137" s="83" t="s">
        <v>64</v>
      </c>
      <c r="R137" s="83" t="s">
        <v>64</v>
      </c>
      <c r="S137" s="83" t="s">
        <v>64</v>
      </c>
      <c r="T137" s="83" t="s">
        <v>64</v>
      </c>
      <c r="U137" s="83" t="s">
        <v>78</v>
      </c>
      <c r="V137" s="83" t="s">
        <v>78</v>
      </c>
      <c r="W137" s="83" t="s">
        <v>78</v>
      </c>
      <c r="X137" s="83" t="s">
        <v>64</v>
      </c>
      <c r="Y137" s="83" t="s">
        <v>64</v>
      </c>
      <c r="Z137" s="83" t="s">
        <v>65</v>
      </c>
      <c r="AA137" s="83" t="s">
        <v>65</v>
      </c>
      <c r="AB137" s="83" t="s">
        <v>65</v>
      </c>
      <c r="AC137" s="83" t="s">
        <v>65</v>
      </c>
      <c r="AD137" s="83" t="s">
        <v>65</v>
      </c>
      <c r="AE137" s="83" t="s">
        <v>65</v>
      </c>
      <c r="AF137" s="83" t="s">
        <v>65</v>
      </c>
      <c r="AG137" s="83" t="s">
        <v>65</v>
      </c>
      <c r="AH137" s="83" t="s">
        <v>65</v>
      </c>
      <c r="AI137" s="83" t="s">
        <v>101</v>
      </c>
      <c r="AJ137" s="83" t="s">
        <v>65</v>
      </c>
      <c r="AK137" s="83" t="s">
        <v>65</v>
      </c>
      <c r="AL137" s="83" t="s">
        <v>65</v>
      </c>
      <c r="AM137" s="83" t="s">
        <v>65</v>
      </c>
      <c r="AN137" s="83" t="s">
        <v>65</v>
      </c>
      <c r="AO137" s="83" t="s">
        <v>65</v>
      </c>
      <c r="AP137" s="83" t="s">
        <v>85</v>
      </c>
      <c r="AQ137" s="83" t="s">
        <v>85</v>
      </c>
      <c r="AR137" s="83" t="s">
        <v>86</v>
      </c>
      <c r="AS137" s="83" t="s">
        <v>68</v>
      </c>
      <c r="AT137" s="83" t="s">
        <v>87</v>
      </c>
      <c r="AU137" s="83" t="s">
        <v>70</v>
      </c>
      <c r="AV137" s="83" t="s">
        <v>154</v>
      </c>
      <c r="AW137" s="83" t="s">
        <v>73</v>
      </c>
      <c r="AX137" s="83" t="s">
        <v>72</v>
      </c>
      <c r="AY137" s="83" t="s">
        <v>63</v>
      </c>
      <c r="AZ137" s="83" t="s">
        <v>63</v>
      </c>
      <c r="BA137" s="83" t="s">
        <v>72</v>
      </c>
      <c r="BB137" s="83" t="s">
        <v>72</v>
      </c>
      <c r="BC137" s="83" t="s">
        <v>73</v>
      </c>
      <c r="BD137" s="83"/>
      <c r="BE137" s="83" t="s">
        <v>73</v>
      </c>
      <c r="BF137" s="83"/>
      <c r="BG137" s="87" t="s">
        <v>335</v>
      </c>
      <c r="BH137" s="87" t="s">
        <v>114</v>
      </c>
      <c r="BI137" s="76" t="s">
        <v>1414</v>
      </c>
      <c r="BJ137">
        <f t="shared" si="6"/>
        <v>8</v>
      </c>
      <c r="BK137" s="87">
        <f t="shared" si="7"/>
        <v>64</v>
      </c>
      <c r="BL137" s="87"/>
      <c r="BM137" s="86" t="str">
        <f>_xlfn.XLOOKUP(Form_Responses18111213[[#This Row],[Sekolah School (Cleansed)]],'Quality Check'!$B$11:$B$14,'Quality Check'!$C$11:$C$14,)</f>
        <v>Rural</v>
      </c>
      <c r="BN137" s="86" t="str">
        <f>_xlfn.XLOOKUP(Form_Responses18111213[[#This Row],[Sekolah School (Cleansed)]],'Quality Check'!$B$11:$B$14,'Quality Check'!$D$11:$D$14,)</f>
        <v>Controlled Group (CG)</v>
      </c>
      <c r="BO137" s="87" t="str">
        <f>_xlfn.XLOOKUP(AS137,'Cleansing - Toothpaste Brand'!A:A,'Cleansing - Toothpaste Brand'!B:B,)</f>
        <v>Colgate</v>
      </c>
      <c r="BP137" s="87"/>
      <c r="BQ13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37" s="86" t="str">
        <f>_xlfn.XLOOKUP(AP137,'Cleansing - Response'!E:E,'Cleansing - Response'!F:F,)</f>
        <v>2 days and more</v>
      </c>
      <c r="BS137" s="86"/>
      <c r="BT137" s="86" t="str">
        <f>_xlfn.XLOOKUP(AQ137,'Cleansing - Response'!E:E,'Cleansing - Response'!F:F,)</f>
        <v>2 days and more</v>
      </c>
      <c r="BU137" s="86"/>
      <c r="BV137" s="86" t="str">
        <f t="shared" si="8"/>
        <v>Ya / Yes</v>
      </c>
      <c r="BW137" s="86" t="str">
        <f>_xlfn.XLOOKUP(AT137,'Cleansing - Response'!E:E,'Cleansing - Response'!F:F,)</f>
        <v>Always</v>
      </c>
      <c r="BX137" s="86" t="str">
        <f>_xlfn.XLOOKUP(AU137,'Cleansing - Response'!H:H,'Cleansing - Response'!I:I,)</f>
        <v>Sometimes / When in need</v>
      </c>
      <c r="BY137" s="86" t="str">
        <f>_xlfn.XLOOKUP(AV137,'Cleansing - Response'!K:K,'Cleansing - Response'!L:L,)</f>
        <v>More than 1 time a day</v>
      </c>
      <c r="BZ137" s="86" t="str">
        <f>_xlfn.XLOOKUP(AW137,'Cleansing - Response'!$N:$N,'Cleansing - Response'!$O:$O,)</f>
        <v>No</v>
      </c>
      <c r="CA137" s="86" t="str">
        <f>_xlfn.XLOOKUP(AX137,'Cleansing - Response'!$N:$N,'Cleansing - Response'!$O:$O,)</f>
        <v>Yes / Sometimes</v>
      </c>
      <c r="CB137" s="86" t="str">
        <f>_xlfn.XLOOKUP(AY137,'Cleansing - Response'!$N:$N,'Cleansing - Response'!$O:$O,)</f>
        <v>Yes / Sometimes</v>
      </c>
      <c r="CC137" s="86" t="str">
        <f>_xlfn.XLOOKUP(AZ137,'Cleansing - Response'!$N:$N,'Cleansing - Response'!$O:$O,)</f>
        <v>Yes / Sometimes</v>
      </c>
      <c r="CD137" s="86" t="str">
        <f>_xlfn.XLOOKUP(BA137,'Cleansing - Response'!$N:$N,'Cleansing - Response'!$O:$O,)</f>
        <v>Yes / Sometimes</v>
      </c>
      <c r="CE137" s="86" t="str">
        <f>_xlfn.XLOOKUP(BB137,'Cleansing - Response'!$N:$N,'Cleansing - Response'!$O:$O,)</f>
        <v>Yes / Sometimes</v>
      </c>
      <c r="CF137" s="87" t="str">
        <f>IF(COUNTIF(Form_Responses18111213[[#This Row],[Answer - B7-1]:[Answer - B7-6]], "Yes / Sometimes") &gt; 4, "More than 4 times","Up to 4 times")</f>
        <v>More than 4 times</v>
      </c>
    </row>
    <row r="138" spans="1:84" ht="13.2" x14ac:dyDescent="0.25">
      <c r="A138" s="82">
        <v>45572.432788738428</v>
      </c>
      <c r="B138" s="83" t="s">
        <v>465</v>
      </c>
      <c r="C138" s="84" t="s">
        <v>466</v>
      </c>
      <c r="D138" s="83">
        <v>100</v>
      </c>
      <c r="E138" s="83">
        <v>0.41</v>
      </c>
      <c r="F138" s="83" t="s">
        <v>114</v>
      </c>
      <c r="G138" s="83" t="s">
        <v>76</v>
      </c>
      <c r="H138" s="83" t="s">
        <v>352</v>
      </c>
      <c r="I138" s="83" t="s">
        <v>63</v>
      </c>
      <c r="J138" s="83" t="s">
        <v>64</v>
      </c>
      <c r="K138" s="83" t="s">
        <v>78</v>
      </c>
      <c r="L138" s="83" t="s">
        <v>64</v>
      </c>
      <c r="M138" s="83" t="s">
        <v>84</v>
      </c>
      <c r="N138" s="83" t="s">
        <v>78</v>
      </c>
      <c r="O138" s="83" t="s">
        <v>64</v>
      </c>
      <c r="P138" s="83" t="s">
        <v>64</v>
      </c>
      <c r="Q138" s="83" t="s">
        <v>64</v>
      </c>
      <c r="R138" s="83" t="s">
        <v>64</v>
      </c>
      <c r="S138" s="83" t="s">
        <v>78</v>
      </c>
      <c r="T138" s="83" t="s">
        <v>64</v>
      </c>
      <c r="U138" s="83" t="s">
        <v>78</v>
      </c>
      <c r="V138" s="83" t="s">
        <v>64</v>
      </c>
      <c r="W138" s="83" t="s">
        <v>64</v>
      </c>
      <c r="X138" s="83" t="s">
        <v>64</v>
      </c>
      <c r="Y138" s="83" t="s">
        <v>64</v>
      </c>
      <c r="Z138" s="83" t="s">
        <v>65</v>
      </c>
      <c r="AA138" s="83" t="s">
        <v>65</v>
      </c>
      <c r="AB138" s="83" t="s">
        <v>65</v>
      </c>
      <c r="AC138" s="83" t="s">
        <v>66</v>
      </c>
      <c r="AD138" s="83" t="s">
        <v>65</v>
      </c>
      <c r="AE138" s="83" t="s">
        <v>65</v>
      </c>
      <c r="AF138" s="83" t="s">
        <v>65</v>
      </c>
      <c r="AG138" s="83" t="s">
        <v>65</v>
      </c>
      <c r="AH138" s="83" t="s">
        <v>65</v>
      </c>
      <c r="AI138" s="83" t="s">
        <v>79</v>
      </c>
      <c r="AJ138" s="83" t="s">
        <v>65</v>
      </c>
      <c r="AK138" s="83" t="s">
        <v>65</v>
      </c>
      <c r="AL138" s="83" t="s">
        <v>65</v>
      </c>
      <c r="AM138" s="83" t="s">
        <v>65</v>
      </c>
      <c r="AN138" s="83" t="s">
        <v>66</v>
      </c>
      <c r="AO138" s="83" t="s">
        <v>79</v>
      </c>
      <c r="AP138" s="83" t="s">
        <v>85</v>
      </c>
      <c r="AQ138" s="83" t="s">
        <v>85</v>
      </c>
      <c r="AR138" s="83" t="s">
        <v>86</v>
      </c>
      <c r="AS138" s="83" t="s">
        <v>120</v>
      </c>
      <c r="AT138" s="83" t="s">
        <v>87</v>
      </c>
      <c r="AU138" s="83" t="s">
        <v>67</v>
      </c>
      <c r="AV138" s="83" t="s">
        <v>71</v>
      </c>
      <c r="AW138" s="83" t="s">
        <v>72</v>
      </c>
      <c r="AX138" s="83" t="s">
        <v>63</v>
      </c>
      <c r="AY138" s="83" t="s">
        <v>72</v>
      </c>
      <c r="AZ138" s="83" t="s">
        <v>72</v>
      </c>
      <c r="BA138" s="83" t="s">
        <v>63</v>
      </c>
      <c r="BB138" s="83" t="s">
        <v>73</v>
      </c>
      <c r="BC138" s="83" t="s">
        <v>73</v>
      </c>
      <c r="BD138" s="83">
        <v>0</v>
      </c>
      <c r="BE138" s="83" t="s">
        <v>73</v>
      </c>
      <c r="BF138" s="83"/>
      <c r="BG138" s="87" t="s">
        <v>335</v>
      </c>
      <c r="BH138" s="87" t="s">
        <v>114</v>
      </c>
      <c r="BI138" s="76" t="s">
        <v>1414</v>
      </c>
      <c r="BJ138">
        <f t="shared" si="6"/>
        <v>11</v>
      </c>
      <c r="BK138" s="87">
        <f t="shared" si="7"/>
        <v>59</v>
      </c>
      <c r="BL138" s="87"/>
      <c r="BM138" s="86" t="str">
        <f>_xlfn.XLOOKUP(Form_Responses18111213[[#This Row],[Sekolah School (Cleansed)]],'Quality Check'!$B$11:$B$14,'Quality Check'!$C$11:$C$14,)</f>
        <v>Rural</v>
      </c>
      <c r="BN138" s="86" t="str">
        <f>_xlfn.XLOOKUP(Form_Responses18111213[[#This Row],[Sekolah School (Cleansed)]],'Quality Check'!$B$11:$B$14,'Quality Check'!$D$11:$D$14,)</f>
        <v>Controlled Group (CG)</v>
      </c>
      <c r="BO138" s="87" t="str">
        <f>_xlfn.XLOOKUP(AS138,'Cleansing - Toothpaste Brand'!A:A,'Cleansing - Toothpaste Brand'!B:B,)</f>
        <v>Colgate</v>
      </c>
      <c r="BP138" s="87"/>
      <c r="BQ13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38" s="86" t="str">
        <f>_xlfn.XLOOKUP(AP138,'Cleansing - Response'!E:E,'Cleansing - Response'!F:F,)</f>
        <v>2 days and more</v>
      </c>
      <c r="BS138" s="86"/>
      <c r="BT138" s="86" t="str">
        <f>_xlfn.XLOOKUP(AQ138,'Cleansing - Response'!E:E,'Cleansing - Response'!F:F,)</f>
        <v>2 days and more</v>
      </c>
      <c r="BU138" s="86"/>
      <c r="BV138" s="86" t="str">
        <f t="shared" si="8"/>
        <v>Ya / Yes</v>
      </c>
      <c r="BW138" s="86" t="str">
        <f>_xlfn.XLOOKUP(AT138,'Cleansing - Response'!E:E,'Cleansing - Response'!F:F,)</f>
        <v>Always</v>
      </c>
      <c r="BX138" s="86" t="str">
        <f>_xlfn.XLOOKUP(AU138,'Cleansing - Response'!H:H,'Cleansing - Response'!I:I,)</f>
        <v>Using dental floss at least once</v>
      </c>
      <c r="BY138" s="86" t="str">
        <f>_xlfn.XLOOKUP(AV138,'Cleansing - Response'!K:K,'Cleansing - Response'!L:L,)</f>
        <v>Up to 1 time a day</v>
      </c>
      <c r="BZ138" s="86" t="str">
        <f>_xlfn.XLOOKUP(AW138,'Cleansing - Response'!$N:$N,'Cleansing - Response'!$O:$O,)</f>
        <v>Yes / Sometimes</v>
      </c>
      <c r="CA138" s="86" t="str">
        <f>_xlfn.XLOOKUP(AX138,'Cleansing - Response'!$N:$N,'Cleansing - Response'!$O:$O,)</f>
        <v>Yes / Sometimes</v>
      </c>
      <c r="CB138" s="86" t="str">
        <f>_xlfn.XLOOKUP(AY138,'Cleansing - Response'!$N:$N,'Cleansing - Response'!$O:$O,)</f>
        <v>Yes / Sometimes</v>
      </c>
      <c r="CC138" s="86" t="str">
        <f>_xlfn.XLOOKUP(AZ138,'Cleansing - Response'!$N:$N,'Cleansing - Response'!$O:$O,)</f>
        <v>Yes / Sometimes</v>
      </c>
      <c r="CD138" s="86" t="str">
        <f>_xlfn.XLOOKUP(BA138,'Cleansing - Response'!$N:$N,'Cleansing - Response'!$O:$O,)</f>
        <v>Yes / Sometimes</v>
      </c>
      <c r="CE138" s="86" t="str">
        <f>_xlfn.XLOOKUP(BB138,'Cleansing - Response'!$N:$N,'Cleansing - Response'!$O:$O,)</f>
        <v>No</v>
      </c>
      <c r="CF138" s="87" t="str">
        <f>IF(COUNTIF(Form_Responses18111213[[#This Row],[Answer - B7-1]:[Answer - B7-6]], "Yes / Sometimes") &gt; 4, "More than 4 times","Up to 4 times")</f>
        <v>More than 4 times</v>
      </c>
    </row>
    <row r="139" spans="1:84" ht="13.2" x14ac:dyDescent="0.25">
      <c r="A139" s="82">
        <v>45572.432825324075</v>
      </c>
      <c r="B139" s="83" t="s">
        <v>467</v>
      </c>
      <c r="C139" s="84" t="s">
        <v>468</v>
      </c>
      <c r="D139" s="83">
        <v>4.46</v>
      </c>
      <c r="E139" s="83">
        <v>0.13</v>
      </c>
      <c r="F139" s="83" t="s">
        <v>114</v>
      </c>
      <c r="G139" s="83" t="s">
        <v>76</v>
      </c>
      <c r="H139" s="83" t="s">
        <v>384</v>
      </c>
      <c r="I139" s="83" t="s">
        <v>63</v>
      </c>
      <c r="J139" s="83" t="s">
        <v>64</v>
      </c>
      <c r="K139" s="83" t="s">
        <v>84</v>
      </c>
      <c r="L139" s="83" t="s">
        <v>64</v>
      </c>
      <c r="M139" s="83" t="s">
        <v>64</v>
      </c>
      <c r="N139" s="83" t="s">
        <v>84</v>
      </c>
      <c r="O139" s="83" t="s">
        <v>84</v>
      </c>
      <c r="P139" s="83" t="s">
        <v>64</v>
      </c>
      <c r="Q139" s="83" t="s">
        <v>64</v>
      </c>
      <c r="R139" s="83" t="s">
        <v>64</v>
      </c>
      <c r="S139" s="83" t="s">
        <v>84</v>
      </c>
      <c r="T139" s="83" t="s">
        <v>64</v>
      </c>
      <c r="U139" s="83" t="s">
        <v>78</v>
      </c>
      <c r="V139" s="83" t="s">
        <v>64</v>
      </c>
      <c r="W139" s="83" t="s">
        <v>64</v>
      </c>
      <c r="X139" s="83" t="s">
        <v>64</v>
      </c>
      <c r="Y139" s="83" t="s">
        <v>64</v>
      </c>
      <c r="Z139" s="83" t="s">
        <v>66</v>
      </c>
      <c r="AA139" s="83" t="s">
        <v>66</v>
      </c>
      <c r="AB139" s="83" t="s">
        <v>65</v>
      </c>
      <c r="AC139" s="83" t="s">
        <v>65</v>
      </c>
      <c r="AD139" s="83" t="s">
        <v>65</v>
      </c>
      <c r="AE139" s="83" t="s">
        <v>65</v>
      </c>
      <c r="AF139" s="83" t="s">
        <v>65</v>
      </c>
      <c r="AG139" s="83" t="s">
        <v>66</v>
      </c>
      <c r="AH139" s="83" t="s">
        <v>66</v>
      </c>
      <c r="AI139" s="83" t="s">
        <v>79</v>
      </c>
      <c r="AJ139" s="83" t="s">
        <v>65</v>
      </c>
      <c r="AK139" s="83" t="s">
        <v>66</v>
      </c>
      <c r="AL139" s="83" t="s">
        <v>65</v>
      </c>
      <c r="AM139" s="83" t="s">
        <v>66</v>
      </c>
      <c r="AN139" s="83" t="s">
        <v>66</v>
      </c>
      <c r="AO139" s="83" t="s">
        <v>79</v>
      </c>
      <c r="AP139" s="83" t="s">
        <v>85</v>
      </c>
      <c r="AQ139" s="83" t="s">
        <v>85</v>
      </c>
      <c r="AR139" s="83" t="s">
        <v>86</v>
      </c>
      <c r="AS139" s="83" t="s">
        <v>120</v>
      </c>
      <c r="AT139" s="83" t="s">
        <v>69</v>
      </c>
      <c r="AU139" s="83" t="s">
        <v>80</v>
      </c>
      <c r="AV139" s="83" t="s">
        <v>469</v>
      </c>
      <c r="AW139" s="83" t="s">
        <v>72</v>
      </c>
      <c r="AX139" s="83" t="s">
        <v>72</v>
      </c>
      <c r="AY139" s="83" t="s">
        <v>73</v>
      </c>
      <c r="AZ139" s="83" t="s">
        <v>63</v>
      </c>
      <c r="BA139" s="83" t="s">
        <v>63</v>
      </c>
      <c r="BB139" s="83" t="s">
        <v>72</v>
      </c>
      <c r="BC139" s="83" t="s">
        <v>73</v>
      </c>
      <c r="BD139" s="83"/>
      <c r="BE139" s="83" t="s">
        <v>73</v>
      </c>
      <c r="BF139" s="83"/>
      <c r="BG139" s="87" t="s">
        <v>335</v>
      </c>
      <c r="BH139" s="87" t="s">
        <v>114</v>
      </c>
      <c r="BI139" s="76" t="s">
        <v>1414</v>
      </c>
      <c r="BJ139">
        <f t="shared" si="6"/>
        <v>10</v>
      </c>
      <c r="BK139" s="87">
        <f t="shared" si="7"/>
        <v>54</v>
      </c>
      <c r="BL139" s="87"/>
      <c r="BM139" s="86" t="str">
        <f>_xlfn.XLOOKUP(Form_Responses18111213[[#This Row],[Sekolah School (Cleansed)]],'Quality Check'!$B$11:$B$14,'Quality Check'!$C$11:$C$14,)</f>
        <v>Rural</v>
      </c>
      <c r="BN139" s="86" t="str">
        <f>_xlfn.XLOOKUP(Form_Responses18111213[[#This Row],[Sekolah School (Cleansed)]],'Quality Check'!$B$11:$B$14,'Quality Check'!$D$11:$D$14,)</f>
        <v>Controlled Group (CG)</v>
      </c>
      <c r="BO139" s="87" t="str">
        <f>_xlfn.XLOOKUP(AS139,'Cleansing - Toothpaste Brand'!A:A,'Cleansing - Toothpaste Brand'!B:B,)</f>
        <v>Colgate</v>
      </c>
      <c r="BP139" s="87"/>
      <c r="BQ13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39" s="86" t="str">
        <f>_xlfn.XLOOKUP(AP139,'Cleansing - Response'!E:E,'Cleansing - Response'!F:F,)</f>
        <v>2 days and more</v>
      </c>
      <c r="BS139" s="86"/>
      <c r="BT139" s="86" t="str">
        <f>_xlfn.XLOOKUP(AQ139,'Cleansing - Response'!E:E,'Cleansing - Response'!F:F,)</f>
        <v>2 days and more</v>
      </c>
      <c r="BU139" s="86"/>
      <c r="BV139" s="86" t="str">
        <f t="shared" si="8"/>
        <v>Ya / Yes</v>
      </c>
      <c r="BW139" s="86" t="str">
        <f>_xlfn.XLOOKUP(AT139,'Cleansing - Response'!E:E,'Cleansing - Response'!F:F,)</f>
        <v>Rarely / Sometimes</v>
      </c>
      <c r="BX139" s="86" t="str">
        <f>_xlfn.XLOOKUP(AU139,'Cleansing - Response'!H:H,'Cleansing - Response'!I:I,)</f>
        <v>Using dental floss at least once</v>
      </c>
      <c r="BY139" s="86" t="str">
        <f>_xlfn.XLOOKUP(AV139,'Cleansing - Response'!K:K,'Cleansing - Response'!L:L,)</f>
        <v>More than 1 time a day</v>
      </c>
      <c r="BZ139" s="86" t="str">
        <f>_xlfn.XLOOKUP(AW139,'Cleansing - Response'!$N:$N,'Cleansing - Response'!$O:$O,)</f>
        <v>Yes / Sometimes</v>
      </c>
      <c r="CA139" s="86" t="str">
        <f>_xlfn.XLOOKUP(AX139,'Cleansing - Response'!$N:$N,'Cleansing - Response'!$O:$O,)</f>
        <v>Yes / Sometimes</v>
      </c>
      <c r="CB139" s="86" t="str">
        <f>_xlfn.XLOOKUP(AY139,'Cleansing - Response'!$N:$N,'Cleansing - Response'!$O:$O,)</f>
        <v>No</v>
      </c>
      <c r="CC139" s="86" t="str">
        <f>_xlfn.XLOOKUP(AZ139,'Cleansing - Response'!$N:$N,'Cleansing - Response'!$O:$O,)</f>
        <v>Yes / Sometimes</v>
      </c>
      <c r="CD139" s="86" t="str">
        <f>_xlfn.XLOOKUP(BA139,'Cleansing - Response'!$N:$N,'Cleansing - Response'!$O:$O,)</f>
        <v>Yes / Sometimes</v>
      </c>
      <c r="CE139" s="86" t="str">
        <f>_xlfn.XLOOKUP(BB139,'Cleansing - Response'!$N:$N,'Cleansing - Response'!$O:$O,)</f>
        <v>Yes / Sometimes</v>
      </c>
      <c r="CF139" s="87" t="str">
        <f>IF(COUNTIF(Form_Responses18111213[[#This Row],[Answer - B7-1]:[Answer - B7-6]], "Yes / Sometimes") &gt; 4, "More than 4 times","Up to 4 times")</f>
        <v>More than 4 times</v>
      </c>
    </row>
    <row r="140" spans="1:84" ht="13.2" x14ac:dyDescent="0.25">
      <c r="A140" s="82">
        <v>45572.437563576386</v>
      </c>
      <c r="B140" s="83" t="s">
        <v>470</v>
      </c>
      <c r="C140" s="84" t="s">
        <v>471</v>
      </c>
      <c r="D140" s="83">
        <v>100</v>
      </c>
      <c r="E140" s="83">
        <v>0.83</v>
      </c>
      <c r="F140" s="83" t="s">
        <v>114</v>
      </c>
      <c r="G140" s="83" t="s">
        <v>76</v>
      </c>
      <c r="H140" s="83" t="s">
        <v>330</v>
      </c>
      <c r="I140" s="83" t="s">
        <v>73</v>
      </c>
      <c r="J140" s="83" t="s">
        <v>64</v>
      </c>
      <c r="K140" s="83" t="s">
        <v>78</v>
      </c>
      <c r="L140" s="83" t="s">
        <v>64</v>
      </c>
      <c r="M140" s="83" t="s">
        <v>78</v>
      </c>
      <c r="N140" s="83" t="s">
        <v>64</v>
      </c>
      <c r="O140" s="83" t="s">
        <v>64</v>
      </c>
      <c r="P140" s="83" t="s">
        <v>64</v>
      </c>
      <c r="Q140" s="83" t="s">
        <v>64</v>
      </c>
      <c r="R140" s="83" t="s">
        <v>64</v>
      </c>
      <c r="S140" s="83" t="s">
        <v>64</v>
      </c>
      <c r="T140" s="83" t="s">
        <v>64</v>
      </c>
      <c r="U140" s="83" t="s">
        <v>64</v>
      </c>
      <c r="V140" s="83" t="s">
        <v>64</v>
      </c>
      <c r="W140" s="83" t="s">
        <v>64</v>
      </c>
      <c r="X140" s="83" t="s">
        <v>64</v>
      </c>
      <c r="Y140" s="83" t="s">
        <v>64</v>
      </c>
      <c r="Z140" s="83" t="s">
        <v>65</v>
      </c>
      <c r="AA140" s="83" t="s">
        <v>65</v>
      </c>
      <c r="AB140" s="83" t="s">
        <v>65</v>
      </c>
      <c r="AC140" s="83" t="s">
        <v>65</v>
      </c>
      <c r="AD140" s="83" t="s">
        <v>65</v>
      </c>
      <c r="AE140" s="83" t="s">
        <v>65</v>
      </c>
      <c r="AF140" s="83" t="s">
        <v>79</v>
      </c>
      <c r="AG140" s="83" t="s">
        <v>79</v>
      </c>
      <c r="AH140" s="83" t="s">
        <v>66</v>
      </c>
      <c r="AI140" s="83" t="s">
        <v>66</v>
      </c>
      <c r="AJ140" s="83" t="s">
        <v>66</v>
      </c>
      <c r="AK140" s="83" t="s">
        <v>66</v>
      </c>
      <c r="AL140" s="83" t="s">
        <v>66</v>
      </c>
      <c r="AM140" s="83" t="s">
        <v>65</v>
      </c>
      <c r="AN140" s="83" t="s">
        <v>66</v>
      </c>
      <c r="AO140" s="83" t="s">
        <v>66</v>
      </c>
      <c r="AP140" s="83" t="s">
        <v>67</v>
      </c>
      <c r="AQ140" s="83" t="s">
        <v>67</v>
      </c>
      <c r="AR140" s="83" t="s">
        <v>63</v>
      </c>
      <c r="AS140" s="83" t="s">
        <v>472</v>
      </c>
      <c r="AT140" s="83" t="s">
        <v>169</v>
      </c>
      <c r="AU140" s="83" t="s">
        <v>93</v>
      </c>
      <c r="AV140" s="83" t="s">
        <v>67</v>
      </c>
      <c r="AW140" s="83" t="s">
        <v>72</v>
      </c>
      <c r="AX140" s="83" t="s">
        <v>63</v>
      </c>
      <c r="AY140" s="83" t="s">
        <v>63</v>
      </c>
      <c r="AZ140" s="83" t="s">
        <v>63</v>
      </c>
      <c r="BA140" s="83" t="s">
        <v>72</v>
      </c>
      <c r="BB140" s="83" t="s">
        <v>72</v>
      </c>
      <c r="BC140" s="83" t="s">
        <v>73</v>
      </c>
      <c r="BD140" s="83" t="s">
        <v>146</v>
      </c>
      <c r="BE140" s="83" t="s">
        <v>73</v>
      </c>
      <c r="BF140" s="83"/>
      <c r="BG140" s="87" t="s">
        <v>335</v>
      </c>
      <c r="BH140" s="87" t="s">
        <v>114</v>
      </c>
      <c r="BI140" s="76" t="s">
        <v>1415</v>
      </c>
      <c r="BJ140">
        <f t="shared" si="6"/>
        <v>15</v>
      </c>
      <c r="BK140" s="87">
        <f t="shared" si="7"/>
        <v>52</v>
      </c>
      <c r="BL140" s="87"/>
      <c r="BM140" s="86" t="str">
        <f>_xlfn.XLOOKUP(Form_Responses18111213[[#This Row],[Sekolah School (Cleansed)]],'Quality Check'!$B$11:$B$14,'Quality Check'!$C$11:$C$14,)</f>
        <v>Rural</v>
      </c>
      <c r="BN140" s="86" t="str">
        <f>_xlfn.XLOOKUP(Form_Responses18111213[[#This Row],[Sekolah School (Cleansed)]],'Quality Check'!$B$11:$B$14,'Quality Check'!$D$11:$D$14,)</f>
        <v>Controlled Group (CG)</v>
      </c>
      <c r="BO140" s="87" t="str">
        <f>_xlfn.XLOOKUP(AS140,'Cleansing - Toothpaste Brand'!A:A,'Cleansing - Toothpaste Brand'!B:B,)</f>
        <v>Colgate</v>
      </c>
      <c r="BP140" s="87"/>
      <c r="BQ14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40" s="86" t="str">
        <f>_xlfn.XLOOKUP(AP140,'Cleansing - Response'!E:E,'Cleansing - Response'!F:F,)</f>
        <v>2 days and more</v>
      </c>
      <c r="BS140" s="86"/>
      <c r="BT140" s="86" t="str">
        <f>_xlfn.XLOOKUP(AQ140,'Cleansing - Response'!E:E,'Cleansing - Response'!F:F,)</f>
        <v>2 days and more</v>
      </c>
      <c r="BU140" s="86"/>
      <c r="BV140" s="86" t="str">
        <f t="shared" si="8"/>
        <v>Ya / Yes</v>
      </c>
      <c r="BW140" s="86" t="str">
        <f>_xlfn.XLOOKUP(AT140,'Cleansing - Response'!E:E,'Cleansing - Response'!F:F,)</f>
        <v>Rarely / Sometimes</v>
      </c>
      <c r="BX140" s="86" t="str">
        <f>_xlfn.XLOOKUP(AU140,'Cleansing - Response'!H:H,'Cleansing - Response'!I:I,)</f>
        <v>Not using dental floss</v>
      </c>
      <c r="BY140" s="86" t="str">
        <f>_xlfn.XLOOKUP(AV140,'Cleansing - Response'!K:K,'Cleansing - Response'!L:L,)</f>
        <v>More than 1 time a day</v>
      </c>
      <c r="BZ140" s="86" t="str">
        <f>_xlfn.XLOOKUP(AW140,'Cleansing - Response'!$N:$N,'Cleansing - Response'!$O:$O,)</f>
        <v>Yes / Sometimes</v>
      </c>
      <c r="CA140" s="86" t="str">
        <f>_xlfn.XLOOKUP(AX140,'Cleansing - Response'!$N:$N,'Cleansing - Response'!$O:$O,)</f>
        <v>Yes / Sometimes</v>
      </c>
      <c r="CB140" s="86" t="str">
        <f>_xlfn.XLOOKUP(AY140,'Cleansing - Response'!$N:$N,'Cleansing - Response'!$O:$O,)</f>
        <v>Yes / Sometimes</v>
      </c>
      <c r="CC140" s="86" t="str">
        <f>_xlfn.XLOOKUP(AZ140,'Cleansing - Response'!$N:$N,'Cleansing - Response'!$O:$O,)</f>
        <v>Yes / Sometimes</v>
      </c>
      <c r="CD140" s="86" t="str">
        <f>_xlfn.XLOOKUP(BA140,'Cleansing - Response'!$N:$N,'Cleansing - Response'!$O:$O,)</f>
        <v>Yes / Sometimes</v>
      </c>
      <c r="CE140" s="86" t="str">
        <f>_xlfn.XLOOKUP(BB140,'Cleansing - Response'!$N:$N,'Cleansing - Response'!$O:$O,)</f>
        <v>Yes / Sometimes</v>
      </c>
      <c r="CF140" s="87" t="str">
        <f>IF(COUNTIF(Form_Responses18111213[[#This Row],[Answer - B7-1]:[Answer - B7-6]], "Yes / Sometimes") &gt; 4, "More than 4 times","Up to 4 times")</f>
        <v>More than 4 times</v>
      </c>
    </row>
    <row r="141" spans="1:84" ht="13.2" x14ac:dyDescent="0.25">
      <c r="A141" s="82">
        <v>45572.438146261571</v>
      </c>
      <c r="B141" s="83" t="s">
        <v>473</v>
      </c>
      <c r="C141" s="84" t="s">
        <v>474</v>
      </c>
      <c r="D141" s="83">
        <v>34.82</v>
      </c>
      <c r="E141" s="83">
        <v>0.13</v>
      </c>
      <c r="F141" s="83" t="s">
        <v>114</v>
      </c>
      <c r="G141" s="83" t="s">
        <v>76</v>
      </c>
      <c r="H141" s="83" t="s">
        <v>475</v>
      </c>
      <c r="I141" s="83" t="s">
        <v>63</v>
      </c>
      <c r="J141" s="83" t="s">
        <v>64</v>
      </c>
      <c r="K141" s="83" t="s">
        <v>64</v>
      </c>
      <c r="L141" s="83" t="s">
        <v>64</v>
      </c>
      <c r="M141" s="83" t="s">
        <v>64</v>
      </c>
      <c r="N141" s="83" t="s">
        <v>64</v>
      </c>
      <c r="O141" s="83" t="s">
        <v>64</v>
      </c>
      <c r="P141" s="83" t="s">
        <v>78</v>
      </c>
      <c r="Q141" s="83" t="s">
        <v>64</v>
      </c>
      <c r="R141" s="83" t="s">
        <v>64</v>
      </c>
      <c r="S141" s="83" t="s">
        <v>64</v>
      </c>
      <c r="T141" s="83" t="s">
        <v>64</v>
      </c>
      <c r="U141" s="83" t="s">
        <v>64</v>
      </c>
      <c r="V141" s="83" t="s">
        <v>64</v>
      </c>
      <c r="W141" s="83" t="s">
        <v>64</v>
      </c>
      <c r="X141" s="83" t="s">
        <v>78</v>
      </c>
      <c r="Y141" s="83" t="s">
        <v>64</v>
      </c>
      <c r="Z141" s="83" t="s">
        <v>65</v>
      </c>
      <c r="AA141" s="83" t="s">
        <v>65</v>
      </c>
      <c r="AB141" s="83" t="s">
        <v>65</v>
      </c>
      <c r="AC141" s="83" t="s">
        <v>65</v>
      </c>
      <c r="AD141" s="83" t="s">
        <v>65</v>
      </c>
      <c r="AE141" s="83" t="s">
        <v>65</v>
      </c>
      <c r="AF141" s="83" t="s">
        <v>65</v>
      </c>
      <c r="AG141" s="83" t="s">
        <v>66</v>
      </c>
      <c r="AH141" s="83" t="s">
        <v>79</v>
      </c>
      <c r="AI141" s="83" t="s">
        <v>79</v>
      </c>
      <c r="AJ141" s="83" t="s">
        <v>65</v>
      </c>
      <c r="AK141" s="83" t="s">
        <v>65</v>
      </c>
      <c r="AL141" s="83" t="s">
        <v>65</v>
      </c>
      <c r="AM141" s="83" t="s">
        <v>65</v>
      </c>
      <c r="AN141" s="83" t="s">
        <v>66</v>
      </c>
      <c r="AO141" s="83" t="s">
        <v>66</v>
      </c>
      <c r="AP141" s="83" t="s">
        <v>85</v>
      </c>
      <c r="AQ141" s="83" t="s">
        <v>85</v>
      </c>
      <c r="AR141" s="83" t="s">
        <v>63</v>
      </c>
      <c r="AS141" s="83" t="s">
        <v>223</v>
      </c>
      <c r="AT141" s="83" t="s">
        <v>69</v>
      </c>
      <c r="AU141" s="83" t="s">
        <v>70</v>
      </c>
      <c r="AV141" s="83" t="s">
        <v>71</v>
      </c>
      <c r="AW141" s="83" t="s">
        <v>72</v>
      </c>
      <c r="AX141" s="83" t="s">
        <v>72</v>
      </c>
      <c r="AY141" s="83" t="s">
        <v>63</v>
      </c>
      <c r="AZ141" s="83" t="s">
        <v>63</v>
      </c>
      <c r="BA141" s="83" t="s">
        <v>63</v>
      </c>
      <c r="BB141" s="83" t="s">
        <v>72</v>
      </c>
      <c r="BC141" s="83" t="s">
        <v>73</v>
      </c>
      <c r="BD141" s="83"/>
      <c r="BE141" s="83" t="s">
        <v>73</v>
      </c>
      <c r="BF141" s="83"/>
      <c r="BG141" s="87" t="s">
        <v>335</v>
      </c>
      <c r="BH141" s="87" t="s">
        <v>114</v>
      </c>
      <c r="BI141" s="76" t="s">
        <v>1414</v>
      </c>
      <c r="BJ141">
        <f t="shared" si="6"/>
        <v>13</v>
      </c>
      <c r="BK141" s="87">
        <f t="shared" si="7"/>
        <v>58</v>
      </c>
      <c r="BL141" s="87"/>
      <c r="BM141" s="86" t="str">
        <f>_xlfn.XLOOKUP(Form_Responses18111213[[#This Row],[Sekolah School (Cleansed)]],'Quality Check'!$B$11:$B$14,'Quality Check'!$C$11:$C$14,)</f>
        <v>Rural</v>
      </c>
      <c r="BN141" s="86" t="str">
        <f>_xlfn.XLOOKUP(Form_Responses18111213[[#This Row],[Sekolah School (Cleansed)]],'Quality Check'!$B$11:$B$14,'Quality Check'!$D$11:$D$14,)</f>
        <v>Controlled Group (CG)</v>
      </c>
      <c r="BO141" s="87" t="str">
        <f>_xlfn.XLOOKUP(AS141,'Cleansing - Toothpaste Brand'!A:A,'Cleansing - Toothpaste Brand'!B:B,)</f>
        <v>Colgate</v>
      </c>
      <c r="BP141" s="87"/>
      <c r="BQ14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41" s="86" t="str">
        <f>_xlfn.XLOOKUP(AP141,'Cleansing - Response'!E:E,'Cleansing - Response'!F:F,)</f>
        <v>2 days and more</v>
      </c>
      <c r="BS141" s="86"/>
      <c r="BT141" s="86" t="str">
        <f>_xlfn.XLOOKUP(AQ141,'Cleansing - Response'!E:E,'Cleansing - Response'!F:F,)</f>
        <v>2 days and more</v>
      </c>
      <c r="BU141" s="86"/>
      <c r="BV141" s="86" t="str">
        <f t="shared" si="8"/>
        <v>Ya / Yes</v>
      </c>
      <c r="BW141" s="86" t="str">
        <f>_xlfn.XLOOKUP(AT141,'Cleansing - Response'!E:E,'Cleansing - Response'!F:F,)</f>
        <v>Rarely / Sometimes</v>
      </c>
      <c r="BX141" s="86" t="str">
        <f>_xlfn.XLOOKUP(AU141,'Cleansing - Response'!H:H,'Cleansing - Response'!I:I,)</f>
        <v>Sometimes / When in need</v>
      </c>
      <c r="BY141" s="86" t="str">
        <f>_xlfn.XLOOKUP(AV141,'Cleansing - Response'!K:K,'Cleansing - Response'!L:L,)</f>
        <v>Up to 1 time a day</v>
      </c>
      <c r="BZ141" s="86" t="str">
        <f>_xlfn.XLOOKUP(AW141,'Cleansing - Response'!$N:$N,'Cleansing - Response'!$O:$O,)</f>
        <v>Yes / Sometimes</v>
      </c>
      <c r="CA141" s="86" t="str">
        <f>_xlfn.XLOOKUP(AX141,'Cleansing - Response'!$N:$N,'Cleansing - Response'!$O:$O,)</f>
        <v>Yes / Sometimes</v>
      </c>
      <c r="CB141" s="86" t="str">
        <f>_xlfn.XLOOKUP(AY141,'Cleansing - Response'!$N:$N,'Cleansing - Response'!$O:$O,)</f>
        <v>Yes / Sometimes</v>
      </c>
      <c r="CC141" s="86" t="str">
        <f>_xlfn.XLOOKUP(AZ141,'Cleansing - Response'!$N:$N,'Cleansing - Response'!$O:$O,)</f>
        <v>Yes / Sometimes</v>
      </c>
      <c r="CD141" s="86" t="str">
        <f>_xlfn.XLOOKUP(BA141,'Cleansing - Response'!$N:$N,'Cleansing - Response'!$O:$O,)</f>
        <v>Yes / Sometimes</v>
      </c>
      <c r="CE141" s="86" t="str">
        <f>_xlfn.XLOOKUP(BB141,'Cleansing - Response'!$N:$N,'Cleansing - Response'!$O:$O,)</f>
        <v>Yes / Sometimes</v>
      </c>
      <c r="CF141" s="87" t="str">
        <f>IF(COUNTIF(Form_Responses18111213[[#This Row],[Answer - B7-1]:[Answer - B7-6]], "Yes / Sometimes") &gt; 4, "More than 4 times","Up to 4 times")</f>
        <v>More than 4 times</v>
      </c>
    </row>
    <row r="142" spans="1:84" ht="13.2" x14ac:dyDescent="0.25">
      <c r="A142" s="82">
        <v>45572.440220925928</v>
      </c>
      <c r="B142" s="83" t="s">
        <v>476</v>
      </c>
      <c r="C142" s="84" t="s">
        <v>477</v>
      </c>
      <c r="D142" s="83">
        <v>100</v>
      </c>
      <c r="E142" s="83">
        <v>0.5</v>
      </c>
      <c r="F142" s="83" t="s">
        <v>114</v>
      </c>
      <c r="G142" s="83" t="s">
        <v>76</v>
      </c>
      <c r="H142" s="83" t="s">
        <v>330</v>
      </c>
      <c r="I142" s="83" t="s">
        <v>63</v>
      </c>
      <c r="J142" s="83" t="s">
        <v>64</v>
      </c>
      <c r="K142" s="83" t="s">
        <v>64</v>
      </c>
      <c r="L142" s="83" t="s">
        <v>64</v>
      </c>
      <c r="M142" s="83" t="s">
        <v>78</v>
      </c>
      <c r="N142" s="83" t="s">
        <v>64</v>
      </c>
      <c r="O142" s="83" t="s">
        <v>64</v>
      </c>
      <c r="P142" s="83" t="s">
        <v>64</v>
      </c>
      <c r="Q142" s="83" t="s">
        <v>64</v>
      </c>
      <c r="R142" s="83" t="s">
        <v>64</v>
      </c>
      <c r="S142" s="83" t="s">
        <v>64</v>
      </c>
      <c r="T142" s="83" t="s">
        <v>64</v>
      </c>
      <c r="U142" s="83" t="s">
        <v>64</v>
      </c>
      <c r="V142" s="83" t="s">
        <v>64</v>
      </c>
      <c r="W142" s="83" t="s">
        <v>64</v>
      </c>
      <c r="X142" s="83" t="s">
        <v>64</v>
      </c>
      <c r="Y142" s="83" t="s">
        <v>64</v>
      </c>
      <c r="Z142" s="83" t="s">
        <v>65</v>
      </c>
      <c r="AA142" s="83" t="s">
        <v>65</v>
      </c>
      <c r="AB142" s="83" t="s">
        <v>65</v>
      </c>
      <c r="AC142" s="83" t="s">
        <v>66</v>
      </c>
      <c r="AD142" s="83" t="s">
        <v>65</v>
      </c>
      <c r="AE142" s="83" t="s">
        <v>65</v>
      </c>
      <c r="AF142" s="83" t="s">
        <v>65</v>
      </c>
      <c r="AG142" s="83" t="s">
        <v>65</v>
      </c>
      <c r="AH142" s="83" t="s">
        <v>65</v>
      </c>
      <c r="AI142" s="83" t="s">
        <v>65</v>
      </c>
      <c r="AJ142" s="83" t="s">
        <v>65</v>
      </c>
      <c r="AK142" s="83" t="s">
        <v>65</v>
      </c>
      <c r="AL142" s="83" t="s">
        <v>66</v>
      </c>
      <c r="AM142" s="83" t="s">
        <v>65</v>
      </c>
      <c r="AN142" s="83" t="s">
        <v>66</v>
      </c>
      <c r="AO142" s="83" t="s">
        <v>65</v>
      </c>
      <c r="AP142" s="83" t="s">
        <v>67</v>
      </c>
      <c r="AQ142" s="83" t="s">
        <v>67</v>
      </c>
      <c r="AR142" s="83" t="s">
        <v>63</v>
      </c>
      <c r="AS142" s="83" t="s">
        <v>120</v>
      </c>
      <c r="AT142" s="83" t="s">
        <v>69</v>
      </c>
      <c r="AU142" s="83" t="s">
        <v>80</v>
      </c>
      <c r="AV142" s="83" t="s">
        <v>71</v>
      </c>
      <c r="AW142" s="83" t="s">
        <v>72</v>
      </c>
      <c r="AX142" s="83" t="s">
        <v>72</v>
      </c>
      <c r="AY142" s="83" t="s">
        <v>72</v>
      </c>
      <c r="AZ142" s="83" t="s">
        <v>72</v>
      </c>
      <c r="BA142" s="83" t="s">
        <v>72</v>
      </c>
      <c r="BB142" s="83" t="s">
        <v>72</v>
      </c>
      <c r="BC142" s="83" t="s">
        <v>73</v>
      </c>
      <c r="BD142" s="83"/>
      <c r="BE142" s="83" t="s">
        <v>73</v>
      </c>
      <c r="BF142" s="83"/>
      <c r="BG142" s="87" t="s">
        <v>335</v>
      </c>
      <c r="BH142" s="87" t="s">
        <v>114</v>
      </c>
      <c r="BI142" s="76" t="s">
        <v>1414</v>
      </c>
      <c r="BJ142">
        <f t="shared" si="6"/>
        <v>16</v>
      </c>
      <c r="BK142" s="87">
        <f t="shared" si="7"/>
        <v>58</v>
      </c>
      <c r="BL142" s="87"/>
      <c r="BM142" s="86" t="str">
        <f>_xlfn.XLOOKUP(Form_Responses18111213[[#This Row],[Sekolah School (Cleansed)]],'Quality Check'!$B$11:$B$14,'Quality Check'!$C$11:$C$14,)</f>
        <v>Rural</v>
      </c>
      <c r="BN142" s="86" t="str">
        <f>_xlfn.XLOOKUP(Form_Responses18111213[[#This Row],[Sekolah School (Cleansed)]],'Quality Check'!$B$11:$B$14,'Quality Check'!$D$11:$D$14,)</f>
        <v>Controlled Group (CG)</v>
      </c>
      <c r="BO142" s="87" t="str">
        <f>_xlfn.XLOOKUP(AS142,'Cleansing - Toothpaste Brand'!A:A,'Cleansing - Toothpaste Brand'!B:B,)</f>
        <v>Colgate</v>
      </c>
      <c r="BP142" s="87"/>
      <c r="BQ14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42" s="86" t="str">
        <f>_xlfn.XLOOKUP(AP142,'Cleansing - Response'!E:E,'Cleansing - Response'!F:F,)</f>
        <v>2 days and more</v>
      </c>
      <c r="BS142" s="86"/>
      <c r="BT142" s="86" t="str">
        <f>_xlfn.XLOOKUP(AQ142,'Cleansing - Response'!E:E,'Cleansing - Response'!F:F,)</f>
        <v>2 days and more</v>
      </c>
      <c r="BU142" s="86"/>
      <c r="BV142" s="86" t="str">
        <f t="shared" si="8"/>
        <v>Ya / Yes</v>
      </c>
      <c r="BW142" s="86" t="str">
        <f>_xlfn.XLOOKUP(AT142,'Cleansing - Response'!E:E,'Cleansing - Response'!F:F,)</f>
        <v>Rarely / Sometimes</v>
      </c>
      <c r="BX142" s="86" t="str">
        <f>_xlfn.XLOOKUP(AU142,'Cleansing - Response'!H:H,'Cleansing - Response'!I:I,)</f>
        <v>Using dental floss at least once</v>
      </c>
      <c r="BY142" s="86" t="str">
        <f>_xlfn.XLOOKUP(AV142,'Cleansing - Response'!K:K,'Cleansing - Response'!L:L,)</f>
        <v>Up to 1 time a day</v>
      </c>
      <c r="BZ142" s="86" t="str">
        <f>_xlfn.XLOOKUP(AW142,'Cleansing - Response'!$N:$N,'Cleansing - Response'!$O:$O,)</f>
        <v>Yes / Sometimes</v>
      </c>
      <c r="CA142" s="86" t="str">
        <f>_xlfn.XLOOKUP(AX142,'Cleansing - Response'!$N:$N,'Cleansing - Response'!$O:$O,)</f>
        <v>Yes / Sometimes</v>
      </c>
      <c r="CB142" s="86" t="str">
        <f>_xlfn.XLOOKUP(AY142,'Cleansing - Response'!$N:$N,'Cleansing - Response'!$O:$O,)</f>
        <v>Yes / Sometimes</v>
      </c>
      <c r="CC142" s="86" t="str">
        <f>_xlfn.XLOOKUP(AZ142,'Cleansing - Response'!$N:$N,'Cleansing - Response'!$O:$O,)</f>
        <v>Yes / Sometimes</v>
      </c>
      <c r="CD142" s="86" t="str">
        <f>_xlfn.XLOOKUP(BA142,'Cleansing - Response'!$N:$N,'Cleansing - Response'!$O:$O,)</f>
        <v>Yes / Sometimes</v>
      </c>
      <c r="CE142" s="86" t="str">
        <f>_xlfn.XLOOKUP(BB142,'Cleansing - Response'!$N:$N,'Cleansing - Response'!$O:$O,)</f>
        <v>Yes / Sometimes</v>
      </c>
      <c r="CF142" s="87" t="str">
        <f>IF(COUNTIF(Form_Responses18111213[[#This Row],[Answer - B7-1]:[Answer - B7-6]], "Yes / Sometimes") &gt; 4, "More than 4 times","Up to 4 times")</f>
        <v>More than 4 times</v>
      </c>
    </row>
    <row r="143" spans="1:84" ht="13.2" x14ac:dyDescent="0.25">
      <c r="A143" s="82">
        <v>45572.442428622686</v>
      </c>
      <c r="B143" s="83" t="s">
        <v>478</v>
      </c>
      <c r="C143" s="84" t="s">
        <v>479</v>
      </c>
      <c r="D143" s="83">
        <v>100</v>
      </c>
      <c r="E143" s="83">
        <v>0.56999999999999995</v>
      </c>
      <c r="F143" s="83" t="s">
        <v>423</v>
      </c>
      <c r="G143" s="83" t="s">
        <v>76</v>
      </c>
      <c r="H143" s="83" t="s">
        <v>420</v>
      </c>
      <c r="I143" s="83" t="s">
        <v>73</v>
      </c>
      <c r="J143" s="83" t="s">
        <v>64</v>
      </c>
      <c r="K143" s="83" t="s">
        <v>78</v>
      </c>
      <c r="L143" s="83" t="s">
        <v>78</v>
      </c>
      <c r="M143" s="83" t="s">
        <v>78</v>
      </c>
      <c r="N143" s="83" t="s">
        <v>64</v>
      </c>
      <c r="O143" s="83" t="s">
        <v>84</v>
      </c>
      <c r="P143" s="83" t="s">
        <v>64</v>
      </c>
      <c r="Q143" s="83" t="s">
        <v>64</v>
      </c>
      <c r="R143" s="83" t="s">
        <v>64</v>
      </c>
      <c r="S143" s="83" t="s">
        <v>64</v>
      </c>
      <c r="T143" s="83" t="s">
        <v>84</v>
      </c>
      <c r="U143" s="83" t="s">
        <v>84</v>
      </c>
      <c r="V143" s="83" t="s">
        <v>64</v>
      </c>
      <c r="W143" s="83" t="s">
        <v>64</v>
      </c>
      <c r="X143" s="83" t="s">
        <v>78</v>
      </c>
      <c r="Y143" s="83" t="s">
        <v>78</v>
      </c>
      <c r="Z143" s="83" t="s">
        <v>65</v>
      </c>
      <c r="AA143" s="83" t="s">
        <v>65</v>
      </c>
      <c r="AB143" s="83" t="s">
        <v>66</v>
      </c>
      <c r="AC143" s="83" t="s">
        <v>65</v>
      </c>
      <c r="AD143" s="83" t="s">
        <v>65</v>
      </c>
      <c r="AE143" s="83" t="s">
        <v>65</v>
      </c>
      <c r="AF143" s="83" t="s">
        <v>66</v>
      </c>
      <c r="AG143" s="83" t="s">
        <v>66</v>
      </c>
      <c r="AH143" s="83" t="s">
        <v>66</v>
      </c>
      <c r="AI143" s="83" t="s">
        <v>79</v>
      </c>
      <c r="AJ143" s="83" t="s">
        <v>65</v>
      </c>
      <c r="AK143" s="83" t="s">
        <v>65</v>
      </c>
      <c r="AL143" s="83" t="s">
        <v>66</v>
      </c>
      <c r="AM143" s="83" t="s">
        <v>65</v>
      </c>
      <c r="AN143" s="83" t="s">
        <v>65</v>
      </c>
      <c r="AO143" s="83" t="s">
        <v>65</v>
      </c>
      <c r="AP143" s="83" t="s">
        <v>67</v>
      </c>
      <c r="AQ143" s="83" t="s">
        <v>67</v>
      </c>
      <c r="AR143" s="83" t="s">
        <v>63</v>
      </c>
      <c r="AS143" s="83" t="s">
        <v>223</v>
      </c>
      <c r="AT143" s="83" t="s">
        <v>69</v>
      </c>
      <c r="AU143" s="83" t="s">
        <v>80</v>
      </c>
      <c r="AV143" s="83" t="s">
        <v>71</v>
      </c>
      <c r="AW143" s="83" t="s">
        <v>73</v>
      </c>
      <c r="AX143" s="83" t="s">
        <v>72</v>
      </c>
      <c r="AY143" s="83" t="s">
        <v>63</v>
      </c>
      <c r="AZ143" s="83" t="s">
        <v>72</v>
      </c>
      <c r="BA143" s="83" t="s">
        <v>73</v>
      </c>
      <c r="BB143" s="83" t="s">
        <v>72</v>
      </c>
      <c r="BC143" s="83" t="s">
        <v>73</v>
      </c>
      <c r="BD143" s="83"/>
      <c r="BE143" s="83" t="s">
        <v>73</v>
      </c>
      <c r="BF143" s="83"/>
      <c r="BG143" s="87" t="s">
        <v>335</v>
      </c>
      <c r="BH143" s="86" t="s">
        <v>60</v>
      </c>
      <c r="BI143" s="76" t="s">
        <v>1415</v>
      </c>
      <c r="BJ143">
        <f t="shared" si="6"/>
        <v>9</v>
      </c>
      <c r="BK143" s="87">
        <f t="shared" si="7"/>
        <v>58</v>
      </c>
      <c r="BL143" s="87"/>
      <c r="BM143" s="86" t="str">
        <f>_xlfn.XLOOKUP(Form_Responses18111213[[#This Row],[Sekolah School (Cleansed)]],'Quality Check'!$B$11:$B$14,'Quality Check'!$C$11:$C$14,)</f>
        <v>Rural</v>
      </c>
      <c r="BN143" s="86" t="str">
        <f>_xlfn.XLOOKUP(Form_Responses18111213[[#This Row],[Sekolah School (Cleansed)]],'Quality Check'!$B$11:$B$14,'Quality Check'!$D$11:$D$14,)</f>
        <v>Controlled Group (CG)</v>
      </c>
      <c r="BO143" s="87" t="str">
        <f>_xlfn.XLOOKUP(AS143,'Cleansing - Toothpaste Brand'!A:A,'Cleansing - Toothpaste Brand'!B:B,)</f>
        <v>Colgate</v>
      </c>
      <c r="BP143" s="87"/>
      <c r="BQ14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43" s="86" t="str">
        <f>_xlfn.XLOOKUP(AP143,'Cleansing - Response'!E:E,'Cleansing - Response'!F:F,)</f>
        <v>2 days and more</v>
      </c>
      <c r="BS143" s="86"/>
      <c r="BT143" s="86" t="str">
        <f>_xlfn.XLOOKUP(AQ143,'Cleansing - Response'!E:E,'Cleansing - Response'!F:F,)</f>
        <v>2 days and more</v>
      </c>
      <c r="BU143" s="86"/>
      <c r="BV143" s="86" t="str">
        <f t="shared" si="8"/>
        <v>Ya / Yes</v>
      </c>
      <c r="BW143" s="86" t="str">
        <f>_xlfn.XLOOKUP(AT143,'Cleansing - Response'!E:E,'Cleansing - Response'!F:F,)</f>
        <v>Rarely / Sometimes</v>
      </c>
      <c r="BX143" s="86" t="str">
        <f>_xlfn.XLOOKUP(AU143,'Cleansing - Response'!H:H,'Cleansing - Response'!I:I,)</f>
        <v>Using dental floss at least once</v>
      </c>
      <c r="BY143" s="86" t="str">
        <f>_xlfn.XLOOKUP(AV143,'Cleansing - Response'!K:K,'Cleansing - Response'!L:L,)</f>
        <v>Up to 1 time a day</v>
      </c>
      <c r="BZ143" s="86" t="str">
        <f>_xlfn.XLOOKUP(AW143,'Cleansing - Response'!$N:$N,'Cleansing - Response'!$O:$O,)</f>
        <v>No</v>
      </c>
      <c r="CA143" s="86" t="str">
        <f>_xlfn.XLOOKUP(AX143,'Cleansing - Response'!$N:$N,'Cleansing - Response'!$O:$O,)</f>
        <v>Yes / Sometimes</v>
      </c>
      <c r="CB143" s="86" t="str">
        <f>_xlfn.XLOOKUP(AY143,'Cleansing - Response'!$N:$N,'Cleansing - Response'!$O:$O,)</f>
        <v>Yes / Sometimes</v>
      </c>
      <c r="CC143" s="86" t="str">
        <f>_xlfn.XLOOKUP(AZ143,'Cleansing - Response'!$N:$N,'Cleansing - Response'!$O:$O,)</f>
        <v>Yes / Sometimes</v>
      </c>
      <c r="CD143" s="86" t="str">
        <f>_xlfn.XLOOKUP(BA143,'Cleansing - Response'!$N:$N,'Cleansing - Response'!$O:$O,)</f>
        <v>No</v>
      </c>
      <c r="CE143" s="86" t="str">
        <f>_xlfn.XLOOKUP(BB143,'Cleansing - Response'!$N:$N,'Cleansing - Response'!$O:$O,)</f>
        <v>Yes / Sometimes</v>
      </c>
      <c r="CF143" s="87" t="str">
        <f>IF(COUNTIF(Form_Responses18111213[[#This Row],[Answer - B7-1]:[Answer - B7-6]], "Yes / Sometimes") &gt; 4, "More than 4 times","Up to 4 times")</f>
        <v>Up to 4 times</v>
      </c>
    </row>
    <row r="144" spans="1:84" ht="13.2" x14ac:dyDescent="0.25">
      <c r="A144" s="82">
        <v>45572.443728680555</v>
      </c>
      <c r="B144" s="83" t="s">
        <v>480</v>
      </c>
      <c r="C144" s="84" t="s">
        <v>481</v>
      </c>
      <c r="D144" s="83">
        <v>100</v>
      </c>
      <c r="E144" s="83">
        <v>0.67</v>
      </c>
      <c r="F144" s="83" t="s">
        <v>423</v>
      </c>
      <c r="G144" s="83" t="s">
        <v>76</v>
      </c>
      <c r="H144" s="83" t="s">
        <v>373</v>
      </c>
      <c r="I144" s="83" t="s">
        <v>63</v>
      </c>
      <c r="J144" s="83" t="s">
        <v>64</v>
      </c>
      <c r="K144" s="83" t="s">
        <v>84</v>
      </c>
      <c r="L144" s="83" t="s">
        <v>64</v>
      </c>
      <c r="M144" s="83" t="s">
        <v>84</v>
      </c>
      <c r="N144" s="83" t="s">
        <v>64</v>
      </c>
      <c r="O144" s="83" t="s">
        <v>84</v>
      </c>
      <c r="P144" s="83" t="s">
        <v>84</v>
      </c>
      <c r="Q144" s="83" t="s">
        <v>64</v>
      </c>
      <c r="R144" s="83" t="s">
        <v>64</v>
      </c>
      <c r="S144" s="83" t="s">
        <v>64</v>
      </c>
      <c r="T144" s="83" t="s">
        <v>64</v>
      </c>
      <c r="U144" s="83" t="s">
        <v>84</v>
      </c>
      <c r="V144" s="83" t="s">
        <v>84</v>
      </c>
      <c r="W144" s="83" t="s">
        <v>64</v>
      </c>
      <c r="X144" s="83" t="s">
        <v>64</v>
      </c>
      <c r="Y144" s="83" t="s">
        <v>64</v>
      </c>
      <c r="Z144" s="83" t="s">
        <v>66</v>
      </c>
      <c r="AA144" s="83" t="s">
        <v>66</v>
      </c>
      <c r="AB144" s="83" t="s">
        <v>79</v>
      </c>
      <c r="AC144" s="83" t="s">
        <v>65</v>
      </c>
      <c r="AD144" s="83" t="s">
        <v>66</v>
      </c>
      <c r="AE144" s="83" t="s">
        <v>66</v>
      </c>
      <c r="AF144" s="83" t="s">
        <v>66</v>
      </c>
      <c r="AG144" s="83" t="s">
        <v>66</v>
      </c>
      <c r="AH144" s="83" t="s">
        <v>66</v>
      </c>
      <c r="AI144" s="83" t="s">
        <v>79</v>
      </c>
      <c r="AJ144" s="83" t="s">
        <v>66</v>
      </c>
      <c r="AK144" s="83" t="s">
        <v>65</v>
      </c>
      <c r="AL144" s="83" t="s">
        <v>66</v>
      </c>
      <c r="AM144" s="83" t="s">
        <v>66</v>
      </c>
      <c r="AN144" s="83" t="s">
        <v>66</v>
      </c>
      <c r="AO144" s="83" t="s">
        <v>66</v>
      </c>
      <c r="AP144" s="83" t="s">
        <v>67</v>
      </c>
      <c r="AQ144" s="83" t="s">
        <v>67</v>
      </c>
      <c r="AR144" s="83" t="s">
        <v>86</v>
      </c>
      <c r="AS144" s="83" t="s">
        <v>68</v>
      </c>
      <c r="AT144" s="83" t="s">
        <v>87</v>
      </c>
      <c r="AU144" s="83" t="s">
        <v>70</v>
      </c>
      <c r="AV144" s="83" t="s">
        <v>71</v>
      </c>
      <c r="AW144" s="83" t="s">
        <v>72</v>
      </c>
      <c r="AX144" s="83" t="s">
        <v>63</v>
      </c>
      <c r="AY144" s="83" t="s">
        <v>63</v>
      </c>
      <c r="AZ144" s="83" t="s">
        <v>63</v>
      </c>
      <c r="BA144" s="83" t="s">
        <v>72</v>
      </c>
      <c r="BB144" s="83" t="s">
        <v>72</v>
      </c>
      <c r="BC144" s="83" t="s">
        <v>73</v>
      </c>
      <c r="BD144" s="83"/>
      <c r="BE144" s="83" t="s">
        <v>73</v>
      </c>
      <c r="BF144" s="83"/>
      <c r="BG144" s="87" t="s">
        <v>335</v>
      </c>
      <c r="BH144" s="86" t="s">
        <v>60</v>
      </c>
      <c r="BI144" s="76" t="s">
        <v>1414</v>
      </c>
      <c r="BJ144">
        <f t="shared" si="6"/>
        <v>10</v>
      </c>
      <c r="BK144" s="87">
        <f t="shared" si="7"/>
        <v>49</v>
      </c>
      <c r="BL144" s="87"/>
      <c r="BM144" s="86" t="str">
        <f>_xlfn.XLOOKUP(Form_Responses18111213[[#This Row],[Sekolah School (Cleansed)]],'Quality Check'!$B$11:$B$14,'Quality Check'!$C$11:$C$14,)</f>
        <v>Rural</v>
      </c>
      <c r="BN144" s="86" t="str">
        <f>_xlfn.XLOOKUP(Form_Responses18111213[[#This Row],[Sekolah School (Cleansed)]],'Quality Check'!$B$11:$B$14,'Quality Check'!$D$11:$D$14,)</f>
        <v>Controlled Group (CG)</v>
      </c>
      <c r="BO144" s="87" t="str">
        <f>_xlfn.XLOOKUP(AS144,'Cleansing - Toothpaste Brand'!A:A,'Cleansing - Toothpaste Brand'!B:B,)</f>
        <v>Colgate</v>
      </c>
      <c r="BP144" s="87"/>
      <c r="BQ14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44" s="86" t="str">
        <f>_xlfn.XLOOKUP(AP144,'Cleansing - Response'!E:E,'Cleansing - Response'!F:F,)</f>
        <v>2 days and more</v>
      </c>
      <c r="BS144" s="86"/>
      <c r="BT144" s="86" t="str">
        <f>_xlfn.XLOOKUP(AQ144,'Cleansing - Response'!E:E,'Cleansing - Response'!F:F,)</f>
        <v>2 days and more</v>
      </c>
      <c r="BU144" s="86"/>
      <c r="BV144" s="86" t="str">
        <f t="shared" si="8"/>
        <v>Ya / Yes</v>
      </c>
      <c r="BW144" s="86" t="str">
        <f>_xlfn.XLOOKUP(AT144,'Cleansing - Response'!E:E,'Cleansing - Response'!F:F,)</f>
        <v>Always</v>
      </c>
      <c r="BX144" s="86" t="str">
        <f>_xlfn.XLOOKUP(AU144,'Cleansing - Response'!H:H,'Cleansing - Response'!I:I,)</f>
        <v>Sometimes / When in need</v>
      </c>
      <c r="BY144" s="86" t="str">
        <f>_xlfn.XLOOKUP(AV144,'Cleansing - Response'!K:K,'Cleansing - Response'!L:L,)</f>
        <v>Up to 1 time a day</v>
      </c>
      <c r="BZ144" s="86" t="str">
        <f>_xlfn.XLOOKUP(AW144,'Cleansing - Response'!$N:$N,'Cleansing - Response'!$O:$O,)</f>
        <v>Yes / Sometimes</v>
      </c>
      <c r="CA144" s="86" t="str">
        <f>_xlfn.XLOOKUP(AX144,'Cleansing - Response'!$N:$N,'Cleansing - Response'!$O:$O,)</f>
        <v>Yes / Sometimes</v>
      </c>
      <c r="CB144" s="86" t="str">
        <f>_xlfn.XLOOKUP(AY144,'Cleansing - Response'!$N:$N,'Cleansing - Response'!$O:$O,)</f>
        <v>Yes / Sometimes</v>
      </c>
      <c r="CC144" s="86" t="str">
        <f>_xlfn.XLOOKUP(AZ144,'Cleansing - Response'!$N:$N,'Cleansing - Response'!$O:$O,)</f>
        <v>Yes / Sometimes</v>
      </c>
      <c r="CD144" s="86" t="str">
        <f>_xlfn.XLOOKUP(BA144,'Cleansing - Response'!$N:$N,'Cleansing - Response'!$O:$O,)</f>
        <v>Yes / Sometimes</v>
      </c>
      <c r="CE144" s="86" t="str">
        <f>_xlfn.XLOOKUP(BB144,'Cleansing - Response'!$N:$N,'Cleansing - Response'!$O:$O,)</f>
        <v>Yes / Sometimes</v>
      </c>
      <c r="CF144" s="87" t="str">
        <f>IF(COUNTIF(Form_Responses18111213[[#This Row],[Answer - B7-1]:[Answer - B7-6]], "Yes / Sometimes") &gt; 4, "More than 4 times","Up to 4 times")</f>
        <v>More than 4 times</v>
      </c>
    </row>
    <row r="145" spans="1:84" ht="13.2" x14ac:dyDescent="0.25">
      <c r="A145" s="82">
        <v>45572.443822534726</v>
      </c>
      <c r="B145" s="83" t="s">
        <v>482</v>
      </c>
      <c r="C145" s="84" t="s">
        <v>483</v>
      </c>
      <c r="D145" s="83">
        <v>11.66</v>
      </c>
      <c r="E145" s="83">
        <v>0.21</v>
      </c>
      <c r="F145" s="83" t="s">
        <v>423</v>
      </c>
      <c r="G145" s="83" t="s">
        <v>76</v>
      </c>
      <c r="H145" s="83" t="s">
        <v>335</v>
      </c>
      <c r="I145" s="83" t="s">
        <v>73</v>
      </c>
      <c r="J145" s="83" t="s">
        <v>64</v>
      </c>
      <c r="K145" s="83" t="s">
        <v>64</v>
      </c>
      <c r="L145" s="83" t="s">
        <v>64</v>
      </c>
      <c r="M145" s="83" t="s">
        <v>84</v>
      </c>
      <c r="N145" s="83" t="s">
        <v>64</v>
      </c>
      <c r="O145" s="83" t="s">
        <v>64</v>
      </c>
      <c r="P145" s="83" t="s">
        <v>84</v>
      </c>
      <c r="Q145" s="83" t="s">
        <v>84</v>
      </c>
      <c r="R145" s="83" t="s">
        <v>64</v>
      </c>
      <c r="S145" s="83" t="s">
        <v>84</v>
      </c>
      <c r="T145" s="83" t="s">
        <v>64</v>
      </c>
      <c r="U145" s="83" t="s">
        <v>78</v>
      </c>
      <c r="V145" s="83" t="s">
        <v>64</v>
      </c>
      <c r="W145" s="83" t="s">
        <v>64</v>
      </c>
      <c r="X145" s="83" t="s">
        <v>64</v>
      </c>
      <c r="Y145" s="83" t="s">
        <v>64</v>
      </c>
      <c r="Z145" s="83" t="s">
        <v>65</v>
      </c>
      <c r="AA145" s="83" t="s">
        <v>65</v>
      </c>
      <c r="AB145" s="83" t="s">
        <v>65</v>
      </c>
      <c r="AC145" s="83" t="s">
        <v>66</v>
      </c>
      <c r="AD145" s="83" t="s">
        <v>66</v>
      </c>
      <c r="AE145" s="83" t="s">
        <v>65</v>
      </c>
      <c r="AF145" s="83" t="s">
        <v>66</v>
      </c>
      <c r="AG145" s="83" t="s">
        <v>65</v>
      </c>
      <c r="AH145" s="83" t="s">
        <v>66</v>
      </c>
      <c r="AI145" s="83" t="s">
        <v>79</v>
      </c>
      <c r="AJ145" s="83" t="s">
        <v>65</v>
      </c>
      <c r="AK145" s="83" t="s">
        <v>65</v>
      </c>
      <c r="AL145" s="83" t="s">
        <v>65</v>
      </c>
      <c r="AM145" s="83" t="s">
        <v>66</v>
      </c>
      <c r="AN145" s="83" t="s">
        <v>66</v>
      </c>
      <c r="AO145" s="83" t="s">
        <v>66</v>
      </c>
      <c r="AP145" s="83" t="s">
        <v>67</v>
      </c>
      <c r="AQ145" s="83" t="s">
        <v>67</v>
      </c>
      <c r="AR145" s="83" t="s">
        <v>63</v>
      </c>
      <c r="AS145" s="83" t="s">
        <v>120</v>
      </c>
      <c r="AT145" s="83" t="s">
        <v>87</v>
      </c>
      <c r="AU145" s="83" t="s">
        <v>80</v>
      </c>
      <c r="AV145" s="83" t="s">
        <v>67</v>
      </c>
      <c r="AW145" s="83" t="s">
        <v>73</v>
      </c>
      <c r="AX145" s="83" t="s">
        <v>72</v>
      </c>
      <c r="AY145" s="83" t="s">
        <v>63</v>
      </c>
      <c r="AZ145" s="83" t="s">
        <v>63</v>
      </c>
      <c r="BA145" s="83" t="s">
        <v>73</v>
      </c>
      <c r="BB145" s="83" t="s">
        <v>72</v>
      </c>
      <c r="BC145" s="83" t="s">
        <v>73</v>
      </c>
      <c r="BD145" s="83"/>
      <c r="BE145" s="83" t="s">
        <v>73</v>
      </c>
      <c r="BF145" s="83"/>
      <c r="BG145" s="87" t="s">
        <v>335</v>
      </c>
      <c r="BH145" s="86" t="s">
        <v>60</v>
      </c>
      <c r="BI145" s="76" t="s">
        <v>1415</v>
      </c>
      <c r="BJ145">
        <f t="shared" si="6"/>
        <v>11</v>
      </c>
      <c r="BK145" s="87">
        <f t="shared" si="7"/>
        <v>56</v>
      </c>
      <c r="BL145" s="87"/>
      <c r="BM145" s="86" t="str">
        <f>_xlfn.XLOOKUP(Form_Responses18111213[[#This Row],[Sekolah School (Cleansed)]],'Quality Check'!$B$11:$B$14,'Quality Check'!$C$11:$C$14,)</f>
        <v>Rural</v>
      </c>
      <c r="BN145" s="86" t="str">
        <f>_xlfn.XLOOKUP(Form_Responses18111213[[#This Row],[Sekolah School (Cleansed)]],'Quality Check'!$B$11:$B$14,'Quality Check'!$D$11:$D$14,)</f>
        <v>Controlled Group (CG)</v>
      </c>
      <c r="BO145" s="87" t="str">
        <f>_xlfn.XLOOKUP(AS145,'Cleansing - Toothpaste Brand'!A:A,'Cleansing - Toothpaste Brand'!B:B,)</f>
        <v>Colgate</v>
      </c>
      <c r="BP145" s="87"/>
      <c r="BQ14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45" s="86" t="str">
        <f>_xlfn.XLOOKUP(AP145,'Cleansing - Response'!E:E,'Cleansing - Response'!F:F,)</f>
        <v>2 days and more</v>
      </c>
      <c r="BS145" s="86"/>
      <c r="BT145" s="86" t="str">
        <f>_xlfn.XLOOKUP(AQ145,'Cleansing - Response'!E:E,'Cleansing - Response'!F:F,)</f>
        <v>2 days and more</v>
      </c>
      <c r="BU145" s="86"/>
      <c r="BV145" s="86" t="str">
        <f t="shared" si="8"/>
        <v>Ya / Yes</v>
      </c>
      <c r="BW145" s="86" t="str">
        <f>_xlfn.XLOOKUP(AT145,'Cleansing - Response'!E:E,'Cleansing - Response'!F:F,)</f>
        <v>Always</v>
      </c>
      <c r="BX145" s="86" t="str">
        <f>_xlfn.XLOOKUP(AU145,'Cleansing - Response'!H:H,'Cleansing - Response'!I:I,)</f>
        <v>Using dental floss at least once</v>
      </c>
      <c r="BY145" s="86" t="str">
        <f>_xlfn.XLOOKUP(AV145,'Cleansing - Response'!K:K,'Cleansing - Response'!L:L,)</f>
        <v>More than 1 time a day</v>
      </c>
      <c r="BZ145" s="86" t="str">
        <f>_xlfn.XLOOKUP(AW145,'Cleansing - Response'!$N:$N,'Cleansing - Response'!$O:$O,)</f>
        <v>No</v>
      </c>
      <c r="CA145" s="86" t="str">
        <f>_xlfn.XLOOKUP(AX145,'Cleansing - Response'!$N:$N,'Cleansing - Response'!$O:$O,)</f>
        <v>Yes / Sometimes</v>
      </c>
      <c r="CB145" s="86" t="str">
        <f>_xlfn.XLOOKUP(AY145,'Cleansing - Response'!$N:$N,'Cleansing - Response'!$O:$O,)</f>
        <v>Yes / Sometimes</v>
      </c>
      <c r="CC145" s="86" t="str">
        <f>_xlfn.XLOOKUP(AZ145,'Cleansing - Response'!$N:$N,'Cleansing - Response'!$O:$O,)</f>
        <v>Yes / Sometimes</v>
      </c>
      <c r="CD145" s="86" t="str">
        <f>_xlfn.XLOOKUP(BA145,'Cleansing - Response'!$N:$N,'Cleansing - Response'!$O:$O,)</f>
        <v>No</v>
      </c>
      <c r="CE145" s="86" t="str">
        <f>_xlfn.XLOOKUP(BB145,'Cleansing - Response'!$N:$N,'Cleansing - Response'!$O:$O,)</f>
        <v>Yes / Sometimes</v>
      </c>
      <c r="CF145" s="87" t="str">
        <f>IF(COUNTIF(Form_Responses18111213[[#This Row],[Answer - B7-1]:[Answer - B7-6]], "Yes / Sometimes") &gt; 4, "More than 4 times","Up to 4 times")</f>
        <v>Up to 4 times</v>
      </c>
    </row>
    <row r="146" spans="1:84" ht="13.2" x14ac:dyDescent="0.25">
      <c r="A146" s="82">
        <v>45572.445953703704</v>
      </c>
      <c r="B146" s="83" t="s">
        <v>484</v>
      </c>
      <c r="C146" s="84" t="s">
        <v>485</v>
      </c>
      <c r="D146" s="83">
        <v>32.14</v>
      </c>
      <c r="E146" s="83">
        <v>0.28999999999999998</v>
      </c>
      <c r="F146" s="83" t="s">
        <v>423</v>
      </c>
      <c r="G146" s="83" t="s">
        <v>76</v>
      </c>
      <c r="H146" s="83" t="s">
        <v>369</v>
      </c>
      <c r="I146" s="83" t="s">
        <v>63</v>
      </c>
      <c r="J146" s="83" t="s">
        <v>64</v>
      </c>
      <c r="K146" s="83" t="s">
        <v>84</v>
      </c>
      <c r="L146" s="83" t="s">
        <v>64</v>
      </c>
      <c r="M146" s="83" t="s">
        <v>64</v>
      </c>
      <c r="N146" s="83" t="s">
        <v>64</v>
      </c>
      <c r="O146" s="83" t="s">
        <v>64</v>
      </c>
      <c r="P146" s="83" t="s">
        <v>84</v>
      </c>
      <c r="Q146" s="83" t="s">
        <v>64</v>
      </c>
      <c r="R146" s="83" t="s">
        <v>64</v>
      </c>
      <c r="S146" s="83" t="s">
        <v>64</v>
      </c>
      <c r="T146" s="83" t="s">
        <v>64</v>
      </c>
      <c r="U146" s="83" t="s">
        <v>64</v>
      </c>
      <c r="V146" s="83" t="s">
        <v>64</v>
      </c>
      <c r="W146" s="83" t="s">
        <v>64</v>
      </c>
      <c r="X146" s="83" t="s">
        <v>64</v>
      </c>
      <c r="Y146" s="83" t="s">
        <v>64</v>
      </c>
      <c r="Z146" s="83" t="s">
        <v>66</v>
      </c>
      <c r="AA146" s="83" t="s">
        <v>65</v>
      </c>
      <c r="AB146" s="83" t="s">
        <v>66</v>
      </c>
      <c r="AC146" s="83" t="s">
        <v>65</v>
      </c>
      <c r="AD146" s="83" t="s">
        <v>66</v>
      </c>
      <c r="AE146" s="83" t="s">
        <v>65</v>
      </c>
      <c r="AF146" s="83" t="s">
        <v>65</v>
      </c>
      <c r="AG146" s="83" t="s">
        <v>66</v>
      </c>
      <c r="AH146" s="83" t="s">
        <v>66</v>
      </c>
      <c r="AI146" s="83" t="s">
        <v>66</v>
      </c>
      <c r="AJ146" s="83" t="s">
        <v>65</v>
      </c>
      <c r="AK146" s="83" t="s">
        <v>66</v>
      </c>
      <c r="AL146" s="83" t="s">
        <v>66</v>
      </c>
      <c r="AM146" s="83" t="s">
        <v>65</v>
      </c>
      <c r="AN146" s="83" t="s">
        <v>66</v>
      </c>
      <c r="AO146" s="83" t="s">
        <v>66</v>
      </c>
      <c r="AP146" s="83" t="s">
        <v>85</v>
      </c>
      <c r="AQ146" s="83" t="s">
        <v>85</v>
      </c>
      <c r="AR146" s="83" t="s">
        <v>86</v>
      </c>
      <c r="AS146" s="83" t="s">
        <v>81</v>
      </c>
      <c r="AT146" s="83" t="s">
        <v>87</v>
      </c>
      <c r="AU146" s="83" t="s">
        <v>70</v>
      </c>
      <c r="AV146" s="83" t="s">
        <v>71</v>
      </c>
      <c r="AW146" s="83" t="s">
        <v>72</v>
      </c>
      <c r="AX146" s="83" t="s">
        <v>72</v>
      </c>
      <c r="AY146" s="83" t="s">
        <v>63</v>
      </c>
      <c r="AZ146" s="83" t="s">
        <v>72</v>
      </c>
      <c r="BA146" s="83" t="s">
        <v>63</v>
      </c>
      <c r="BB146" s="83" t="s">
        <v>63</v>
      </c>
      <c r="BC146" s="83" t="s">
        <v>73</v>
      </c>
      <c r="BD146" s="83"/>
      <c r="BE146" s="83" t="s">
        <v>73</v>
      </c>
      <c r="BF146" s="83"/>
      <c r="BG146" s="87" t="s">
        <v>335</v>
      </c>
      <c r="BH146" s="86" t="s">
        <v>60</v>
      </c>
      <c r="BI146" s="76" t="s">
        <v>1414</v>
      </c>
      <c r="BJ146">
        <f t="shared" si="6"/>
        <v>13</v>
      </c>
      <c r="BK146" s="87">
        <f t="shared" si="7"/>
        <v>53</v>
      </c>
      <c r="BL146" s="87"/>
      <c r="BM146" s="86" t="str">
        <f>_xlfn.XLOOKUP(Form_Responses18111213[[#This Row],[Sekolah School (Cleansed)]],'Quality Check'!$B$11:$B$14,'Quality Check'!$C$11:$C$14,)</f>
        <v>Rural</v>
      </c>
      <c r="BN146" s="86" t="str">
        <f>_xlfn.XLOOKUP(Form_Responses18111213[[#This Row],[Sekolah School (Cleansed)]],'Quality Check'!$B$11:$B$14,'Quality Check'!$D$11:$D$14,)</f>
        <v>Controlled Group (CG)</v>
      </c>
      <c r="BO146" s="87" t="str">
        <f>_xlfn.XLOOKUP(AS146,'Cleansing - Toothpaste Brand'!A:A,'Cleansing - Toothpaste Brand'!B:B,)</f>
        <v>Colgate</v>
      </c>
      <c r="BP146" s="87"/>
      <c r="BQ14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46" s="86" t="str">
        <f>_xlfn.XLOOKUP(AP146,'Cleansing - Response'!E:E,'Cleansing - Response'!F:F,)</f>
        <v>2 days and more</v>
      </c>
      <c r="BS146" s="86"/>
      <c r="BT146" s="86" t="str">
        <f>_xlfn.XLOOKUP(AQ146,'Cleansing - Response'!E:E,'Cleansing - Response'!F:F,)</f>
        <v>2 days and more</v>
      </c>
      <c r="BU146" s="86"/>
      <c r="BV146" s="86" t="str">
        <f t="shared" si="8"/>
        <v>Ya / Yes</v>
      </c>
      <c r="BW146" s="86" t="str">
        <f>_xlfn.XLOOKUP(AT146,'Cleansing - Response'!E:E,'Cleansing - Response'!F:F,)</f>
        <v>Always</v>
      </c>
      <c r="BX146" s="86" t="str">
        <f>_xlfn.XLOOKUP(AU146,'Cleansing - Response'!H:H,'Cleansing - Response'!I:I,)</f>
        <v>Sometimes / When in need</v>
      </c>
      <c r="BY146" s="86" t="str">
        <f>_xlfn.XLOOKUP(AV146,'Cleansing - Response'!K:K,'Cleansing - Response'!L:L,)</f>
        <v>Up to 1 time a day</v>
      </c>
      <c r="BZ146" s="86" t="str">
        <f>_xlfn.XLOOKUP(AW146,'Cleansing - Response'!$N:$N,'Cleansing - Response'!$O:$O,)</f>
        <v>Yes / Sometimes</v>
      </c>
      <c r="CA146" s="86" t="str">
        <f>_xlfn.XLOOKUP(AX146,'Cleansing - Response'!$N:$N,'Cleansing - Response'!$O:$O,)</f>
        <v>Yes / Sometimes</v>
      </c>
      <c r="CB146" s="86" t="str">
        <f>_xlfn.XLOOKUP(AY146,'Cleansing - Response'!$N:$N,'Cleansing - Response'!$O:$O,)</f>
        <v>Yes / Sometimes</v>
      </c>
      <c r="CC146" s="86" t="str">
        <f>_xlfn.XLOOKUP(AZ146,'Cleansing - Response'!$N:$N,'Cleansing - Response'!$O:$O,)</f>
        <v>Yes / Sometimes</v>
      </c>
      <c r="CD146" s="86" t="str">
        <f>_xlfn.XLOOKUP(BA146,'Cleansing - Response'!$N:$N,'Cleansing - Response'!$O:$O,)</f>
        <v>Yes / Sometimes</v>
      </c>
      <c r="CE146" s="86" t="str">
        <f>_xlfn.XLOOKUP(BB146,'Cleansing - Response'!$N:$N,'Cleansing - Response'!$O:$O,)</f>
        <v>Yes / Sometimes</v>
      </c>
      <c r="CF146" s="87" t="str">
        <f>IF(COUNTIF(Form_Responses18111213[[#This Row],[Answer - B7-1]:[Answer - B7-6]], "Yes / Sometimes") &gt; 4, "More than 4 times","Up to 4 times")</f>
        <v>More than 4 times</v>
      </c>
    </row>
    <row r="147" spans="1:84" ht="13.2" x14ac:dyDescent="0.25">
      <c r="A147" s="82">
        <v>45572.447336030091</v>
      </c>
      <c r="B147" s="83" t="s">
        <v>486</v>
      </c>
      <c r="C147" s="84" t="s">
        <v>487</v>
      </c>
      <c r="D147" s="83">
        <v>4.46</v>
      </c>
      <c r="E147" s="83">
        <v>0.08</v>
      </c>
      <c r="F147" s="83" t="s">
        <v>423</v>
      </c>
      <c r="G147" s="83" t="s">
        <v>76</v>
      </c>
      <c r="H147" s="83" t="s">
        <v>488</v>
      </c>
      <c r="I147" s="83" t="s">
        <v>63</v>
      </c>
      <c r="J147" s="83" t="s">
        <v>64</v>
      </c>
      <c r="K147" s="83" t="s">
        <v>64</v>
      </c>
      <c r="L147" s="83" t="s">
        <v>64</v>
      </c>
      <c r="M147" s="83" t="s">
        <v>78</v>
      </c>
      <c r="N147" s="83" t="s">
        <v>64</v>
      </c>
      <c r="O147" s="83" t="s">
        <v>64</v>
      </c>
      <c r="P147" s="83" t="s">
        <v>78</v>
      </c>
      <c r="Q147" s="83" t="s">
        <v>64</v>
      </c>
      <c r="R147" s="83" t="s">
        <v>64</v>
      </c>
      <c r="S147" s="83" t="s">
        <v>64</v>
      </c>
      <c r="T147" s="83" t="s">
        <v>64</v>
      </c>
      <c r="U147" s="83" t="s">
        <v>64</v>
      </c>
      <c r="V147" s="83" t="s">
        <v>64</v>
      </c>
      <c r="W147" s="83" t="s">
        <v>64</v>
      </c>
      <c r="X147" s="83" t="s">
        <v>64</v>
      </c>
      <c r="Y147" s="83" t="s">
        <v>64</v>
      </c>
      <c r="Z147" s="83" t="s">
        <v>66</v>
      </c>
      <c r="AA147" s="83" t="s">
        <v>65</v>
      </c>
      <c r="AB147" s="83" t="s">
        <v>65</v>
      </c>
      <c r="AC147" s="83" t="s">
        <v>65</v>
      </c>
      <c r="AD147" s="83" t="s">
        <v>65</v>
      </c>
      <c r="AE147" s="83" t="s">
        <v>65</v>
      </c>
      <c r="AF147" s="83" t="s">
        <v>65</v>
      </c>
      <c r="AG147" s="83" t="s">
        <v>65</v>
      </c>
      <c r="AH147" s="83" t="s">
        <v>65</v>
      </c>
      <c r="AI147" s="83" t="s">
        <v>101</v>
      </c>
      <c r="AJ147" s="83" t="s">
        <v>65</v>
      </c>
      <c r="AK147" s="83" t="s">
        <v>65</v>
      </c>
      <c r="AL147" s="83" t="s">
        <v>65</v>
      </c>
      <c r="AM147" s="83" t="s">
        <v>66</v>
      </c>
      <c r="AN147" s="83" t="s">
        <v>66</v>
      </c>
      <c r="AO147" s="83" t="s">
        <v>66</v>
      </c>
      <c r="AP147" s="83" t="s">
        <v>85</v>
      </c>
      <c r="AQ147" s="83" t="s">
        <v>85</v>
      </c>
      <c r="AR147" s="83" t="s">
        <v>86</v>
      </c>
      <c r="AS147" s="83" t="s">
        <v>223</v>
      </c>
      <c r="AT147" s="83" t="s">
        <v>87</v>
      </c>
      <c r="AU147" s="83" t="s">
        <v>70</v>
      </c>
      <c r="AV147" s="83" t="s">
        <v>132</v>
      </c>
      <c r="AW147" s="83" t="s">
        <v>72</v>
      </c>
      <c r="AX147" s="83" t="s">
        <v>72</v>
      </c>
      <c r="AY147" s="83" t="s">
        <v>72</v>
      </c>
      <c r="AZ147" s="83" t="s">
        <v>72</v>
      </c>
      <c r="BA147" s="83" t="s">
        <v>63</v>
      </c>
      <c r="BB147" s="83" t="s">
        <v>63</v>
      </c>
      <c r="BC147" s="83" t="s">
        <v>73</v>
      </c>
      <c r="BD147" s="83"/>
      <c r="BE147" s="83" t="s">
        <v>73</v>
      </c>
      <c r="BF147" s="83"/>
      <c r="BG147" s="87" t="s">
        <v>335</v>
      </c>
      <c r="BH147" s="86" t="s">
        <v>60</v>
      </c>
      <c r="BI147" s="76" t="s">
        <v>1414</v>
      </c>
      <c r="BJ147">
        <f t="shared" si="6"/>
        <v>15</v>
      </c>
      <c r="BK147" s="87">
        <f t="shared" si="7"/>
        <v>60</v>
      </c>
      <c r="BL147" s="87"/>
      <c r="BM147" s="86" t="str">
        <f>_xlfn.XLOOKUP(Form_Responses18111213[[#This Row],[Sekolah School (Cleansed)]],'Quality Check'!$B$11:$B$14,'Quality Check'!$C$11:$C$14,)</f>
        <v>Rural</v>
      </c>
      <c r="BN147" s="86" t="str">
        <f>_xlfn.XLOOKUP(Form_Responses18111213[[#This Row],[Sekolah School (Cleansed)]],'Quality Check'!$B$11:$B$14,'Quality Check'!$D$11:$D$14,)</f>
        <v>Controlled Group (CG)</v>
      </c>
      <c r="BO147" s="87" t="str">
        <f>_xlfn.XLOOKUP(AS147,'Cleansing - Toothpaste Brand'!A:A,'Cleansing - Toothpaste Brand'!B:B,)</f>
        <v>Colgate</v>
      </c>
      <c r="BP147" s="87"/>
      <c r="BQ14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47" s="86" t="str">
        <f>_xlfn.XLOOKUP(AP147,'Cleansing - Response'!E:E,'Cleansing - Response'!F:F,)</f>
        <v>2 days and more</v>
      </c>
      <c r="BS147" s="86"/>
      <c r="BT147" s="86" t="str">
        <f>_xlfn.XLOOKUP(AQ147,'Cleansing - Response'!E:E,'Cleansing - Response'!F:F,)</f>
        <v>2 days and more</v>
      </c>
      <c r="BU147" s="86"/>
      <c r="BV147" s="86" t="str">
        <f t="shared" si="8"/>
        <v>Ya / Yes</v>
      </c>
      <c r="BW147" s="86" t="str">
        <f>_xlfn.XLOOKUP(AT147,'Cleansing - Response'!E:E,'Cleansing - Response'!F:F,)</f>
        <v>Always</v>
      </c>
      <c r="BX147" s="86" t="str">
        <f>_xlfn.XLOOKUP(AU147,'Cleansing - Response'!H:H,'Cleansing - Response'!I:I,)</f>
        <v>Sometimes / When in need</v>
      </c>
      <c r="BY147" s="86" t="str">
        <f>_xlfn.XLOOKUP(AV147,'Cleansing - Response'!K:K,'Cleansing - Response'!L:L,)</f>
        <v>Up to 1 time a day</v>
      </c>
      <c r="BZ147" s="86" t="str">
        <f>_xlfn.XLOOKUP(AW147,'Cleansing - Response'!$N:$N,'Cleansing - Response'!$O:$O,)</f>
        <v>Yes / Sometimes</v>
      </c>
      <c r="CA147" s="86" t="str">
        <f>_xlfn.XLOOKUP(AX147,'Cleansing - Response'!$N:$N,'Cleansing - Response'!$O:$O,)</f>
        <v>Yes / Sometimes</v>
      </c>
      <c r="CB147" s="86" t="str">
        <f>_xlfn.XLOOKUP(AY147,'Cleansing - Response'!$N:$N,'Cleansing - Response'!$O:$O,)</f>
        <v>Yes / Sometimes</v>
      </c>
      <c r="CC147" s="86" t="str">
        <f>_xlfn.XLOOKUP(AZ147,'Cleansing - Response'!$N:$N,'Cleansing - Response'!$O:$O,)</f>
        <v>Yes / Sometimes</v>
      </c>
      <c r="CD147" s="86" t="str">
        <f>_xlfn.XLOOKUP(BA147,'Cleansing - Response'!$N:$N,'Cleansing - Response'!$O:$O,)</f>
        <v>Yes / Sometimes</v>
      </c>
      <c r="CE147" s="86" t="str">
        <f>_xlfn.XLOOKUP(BB147,'Cleansing - Response'!$N:$N,'Cleansing - Response'!$O:$O,)</f>
        <v>Yes / Sometimes</v>
      </c>
      <c r="CF147" s="87" t="str">
        <f>IF(COUNTIF(Form_Responses18111213[[#This Row],[Answer - B7-1]:[Answer - B7-6]], "Yes / Sometimes") &gt; 4, "More than 4 times","Up to 4 times")</f>
        <v>More than 4 times</v>
      </c>
    </row>
    <row r="148" spans="1:84" ht="13.2" x14ac:dyDescent="0.25">
      <c r="A148" s="82">
        <v>45572.448331851847</v>
      </c>
      <c r="B148" s="83" t="s">
        <v>489</v>
      </c>
      <c r="C148" s="84" t="s">
        <v>490</v>
      </c>
      <c r="D148" s="83">
        <v>100</v>
      </c>
      <c r="E148" s="83">
        <v>1.42</v>
      </c>
      <c r="F148" s="83" t="s">
        <v>423</v>
      </c>
      <c r="G148" s="83" t="s">
        <v>76</v>
      </c>
      <c r="H148" s="83" t="s">
        <v>491</v>
      </c>
      <c r="I148" s="83" t="s">
        <v>63</v>
      </c>
      <c r="J148" s="83" t="s">
        <v>64</v>
      </c>
      <c r="K148" s="83" t="s">
        <v>84</v>
      </c>
      <c r="L148" s="83" t="s">
        <v>145</v>
      </c>
      <c r="M148" s="83" t="s">
        <v>78</v>
      </c>
      <c r="N148" s="83" t="s">
        <v>64</v>
      </c>
      <c r="O148" s="83" t="s">
        <v>78</v>
      </c>
      <c r="P148" s="83" t="s">
        <v>84</v>
      </c>
      <c r="Q148" s="83" t="s">
        <v>84</v>
      </c>
      <c r="R148" s="83" t="s">
        <v>84</v>
      </c>
      <c r="S148" s="83" t="s">
        <v>78</v>
      </c>
      <c r="T148" s="83" t="s">
        <v>64</v>
      </c>
      <c r="U148" s="83" t="s">
        <v>78</v>
      </c>
      <c r="V148" s="83" t="s">
        <v>64</v>
      </c>
      <c r="W148" s="83" t="s">
        <v>64</v>
      </c>
      <c r="X148" s="83" t="s">
        <v>64</v>
      </c>
      <c r="Y148" s="83" t="s">
        <v>64</v>
      </c>
      <c r="Z148" s="83" t="s">
        <v>66</v>
      </c>
      <c r="AA148" s="83" t="s">
        <v>65</v>
      </c>
      <c r="AB148" s="83" t="s">
        <v>65</v>
      </c>
      <c r="AC148" s="83" t="s">
        <v>66</v>
      </c>
      <c r="AD148" s="83" t="s">
        <v>66</v>
      </c>
      <c r="AE148" s="83" t="s">
        <v>65</v>
      </c>
      <c r="AF148" s="83" t="s">
        <v>66</v>
      </c>
      <c r="AG148" s="83" t="s">
        <v>66</v>
      </c>
      <c r="AH148" s="83" t="s">
        <v>66</v>
      </c>
      <c r="AI148" s="83" t="s">
        <v>79</v>
      </c>
      <c r="AJ148" s="83" t="s">
        <v>65</v>
      </c>
      <c r="AK148" s="83" t="s">
        <v>65</v>
      </c>
      <c r="AL148" s="83" t="s">
        <v>65</v>
      </c>
      <c r="AM148" s="83" t="s">
        <v>65</v>
      </c>
      <c r="AN148" s="83" t="s">
        <v>66</v>
      </c>
      <c r="AO148" s="83" t="s">
        <v>66</v>
      </c>
      <c r="AP148" s="83" t="s">
        <v>67</v>
      </c>
      <c r="AQ148" s="83" t="s">
        <v>67</v>
      </c>
      <c r="AR148" s="83" t="s">
        <v>86</v>
      </c>
      <c r="AS148" s="83" t="s">
        <v>68</v>
      </c>
      <c r="AT148" s="83" t="s">
        <v>69</v>
      </c>
      <c r="AU148" s="83" t="s">
        <v>67</v>
      </c>
      <c r="AV148" s="83" t="s">
        <v>469</v>
      </c>
      <c r="AW148" s="83" t="s">
        <v>73</v>
      </c>
      <c r="AX148" s="83" t="s">
        <v>73</v>
      </c>
      <c r="AY148" s="83" t="s">
        <v>73</v>
      </c>
      <c r="AZ148" s="83" t="s">
        <v>73</v>
      </c>
      <c r="BA148" s="83" t="s">
        <v>72</v>
      </c>
      <c r="BB148" s="83" t="s">
        <v>72</v>
      </c>
      <c r="BC148" s="83" t="s">
        <v>73</v>
      </c>
      <c r="BD148" s="83"/>
      <c r="BE148" s="83" t="s">
        <v>73</v>
      </c>
      <c r="BF148" s="83"/>
      <c r="BG148" s="87" t="s">
        <v>335</v>
      </c>
      <c r="BH148" s="86" t="s">
        <v>60</v>
      </c>
      <c r="BI148" s="76" t="s">
        <v>1414</v>
      </c>
      <c r="BJ148">
        <f t="shared" si="6"/>
        <v>8</v>
      </c>
      <c r="BK148" s="87">
        <f t="shared" si="7"/>
        <v>55</v>
      </c>
      <c r="BL148" s="87"/>
      <c r="BM148" s="86" t="str">
        <f>_xlfn.XLOOKUP(Form_Responses18111213[[#This Row],[Sekolah School (Cleansed)]],'Quality Check'!$B$11:$B$14,'Quality Check'!$C$11:$C$14,)</f>
        <v>Rural</v>
      </c>
      <c r="BN148" s="86" t="str">
        <f>_xlfn.XLOOKUP(Form_Responses18111213[[#This Row],[Sekolah School (Cleansed)]],'Quality Check'!$B$11:$B$14,'Quality Check'!$D$11:$D$14,)</f>
        <v>Controlled Group (CG)</v>
      </c>
      <c r="BO148" s="87" t="str">
        <f>_xlfn.XLOOKUP(AS148,'Cleansing - Toothpaste Brand'!A:A,'Cleansing - Toothpaste Brand'!B:B,)</f>
        <v>Colgate</v>
      </c>
      <c r="BP148" s="87"/>
      <c r="BQ14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48" s="86" t="str">
        <f>_xlfn.XLOOKUP(AP148,'Cleansing - Response'!E:E,'Cleansing - Response'!F:F,)</f>
        <v>2 days and more</v>
      </c>
      <c r="BS148" s="86"/>
      <c r="BT148" s="86" t="str">
        <f>_xlfn.XLOOKUP(AQ148,'Cleansing - Response'!E:E,'Cleansing - Response'!F:F,)</f>
        <v>2 days and more</v>
      </c>
      <c r="BU148" s="86"/>
      <c r="BV148" s="86" t="str">
        <f t="shared" si="8"/>
        <v>Ya / Yes</v>
      </c>
      <c r="BW148" s="86" t="str">
        <f>_xlfn.XLOOKUP(AT148,'Cleansing - Response'!E:E,'Cleansing - Response'!F:F,)</f>
        <v>Rarely / Sometimes</v>
      </c>
      <c r="BX148" s="86" t="str">
        <f>_xlfn.XLOOKUP(AU148,'Cleansing - Response'!H:H,'Cleansing - Response'!I:I,)</f>
        <v>Using dental floss at least once</v>
      </c>
      <c r="BY148" s="86" t="str">
        <f>_xlfn.XLOOKUP(AV148,'Cleansing - Response'!K:K,'Cleansing - Response'!L:L,)</f>
        <v>More than 1 time a day</v>
      </c>
      <c r="BZ148" s="86" t="str">
        <f>_xlfn.XLOOKUP(AW148,'Cleansing - Response'!$N:$N,'Cleansing - Response'!$O:$O,)</f>
        <v>No</v>
      </c>
      <c r="CA148" s="86" t="str">
        <f>_xlfn.XLOOKUP(AX148,'Cleansing - Response'!$N:$N,'Cleansing - Response'!$O:$O,)</f>
        <v>No</v>
      </c>
      <c r="CB148" s="86" t="str">
        <f>_xlfn.XLOOKUP(AY148,'Cleansing - Response'!$N:$N,'Cleansing - Response'!$O:$O,)</f>
        <v>No</v>
      </c>
      <c r="CC148" s="86" t="str">
        <f>_xlfn.XLOOKUP(AZ148,'Cleansing - Response'!$N:$N,'Cleansing - Response'!$O:$O,)</f>
        <v>No</v>
      </c>
      <c r="CD148" s="86" t="str">
        <f>_xlfn.XLOOKUP(BA148,'Cleansing - Response'!$N:$N,'Cleansing - Response'!$O:$O,)</f>
        <v>Yes / Sometimes</v>
      </c>
      <c r="CE148" s="86" t="str">
        <f>_xlfn.XLOOKUP(BB148,'Cleansing - Response'!$N:$N,'Cleansing - Response'!$O:$O,)</f>
        <v>Yes / Sometimes</v>
      </c>
      <c r="CF148" s="87" t="str">
        <f>IF(COUNTIF(Form_Responses18111213[[#This Row],[Answer - B7-1]:[Answer - B7-6]], "Yes / Sometimes") &gt; 4, "More than 4 times","Up to 4 times")</f>
        <v>Up to 4 times</v>
      </c>
    </row>
    <row r="149" spans="1:84" ht="13.2" x14ac:dyDescent="0.25">
      <c r="A149" s="82">
        <v>45572.449068402777</v>
      </c>
      <c r="B149" s="83" t="s">
        <v>492</v>
      </c>
      <c r="C149" s="84" t="s">
        <v>493</v>
      </c>
      <c r="D149" s="83">
        <v>32.14</v>
      </c>
      <c r="E149" s="83">
        <v>0.17</v>
      </c>
      <c r="F149" s="83" t="s">
        <v>423</v>
      </c>
      <c r="G149" s="83" t="s">
        <v>76</v>
      </c>
      <c r="H149" s="83" t="s">
        <v>330</v>
      </c>
      <c r="I149" s="83" t="s">
        <v>63</v>
      </c>
      <c r="J149" s="83" t="s">
        <v>64</v>
      </c>
      <c r="K149" s="83" t="s">
        <v>64</v>
      </c>
      <c r="L149" s="83" t="s">
        <v>64</v>
      </c>
      <c r="M149" s="83" t="s">
        <v>84</v>
      </c>
      <c r="N149" s="83" t="s">
        <v>84</v>
      </c>
      <c r="O149" s="83" t="s">
        <v>64</v>
      </c>
      <c r="P149" s="83" t="s">
        <v>64</v>
      </c>
      <c r="Q149" s="83" t="s">
        <v>64</v>
      </c>
      <c r="R149" s="83" t="s">
        <v>64</v>
      </c>
      <c r="S149" s="83" t="s">
        <v>64</v>
      </c>
      <c r="T149" s="83" t="s">
        <v>64</v>
      </c>
      <c r="U149" s="83" t="s">
        <v>84</v>
      </c>
      <c r="V149" s="83" t="s">
        <v>84</v>
      </c>
      <c r="W149" s="83" t="s">
        <v>64</v>
      </c>
      <c r="X149" s="83" t="s">
        <v>64</v>
      </c>
      <c r="Y149" s="83" t="s">
        <v>64</v>
      </c>
      <c r="Z149" s="83" t="s">
        <v>66</v>
      </c>
      <c r="AA149" s="83" t="s">
        <v>65</v>
      </c>
      <c r="AB149" s="83" t="s">
        <v>65</v>
      </c>
      <c r="AC149" s="83" t="s">
        <v>65</v>
      </c>
      <c r="AD149" s="83" t="s">
        <v>65</v>
      </c>
      <c r="AE149" s="83" t="s">
        <v>65</v>
      </c>
      <c r="AF149" s="83" t="s">
        <v>65</v>
      </c>
      <c r="AG149" s="83" t="s">
        <v>65</v>
      </c>
      <c r="AH149" s="83" t="s">
        <v>65</v>
      </c>
      <c r="AI149" s="83" t="s">
        <v>101</v>
      </c>
      <c r="AJ149" s="83" t="s">
        <v>65</v>
      </c>
      <c r="AK149" s="83" t="s">
        <v>65</v>
      </c>
      <c r="AL149" s="83" t="s">
        <v>65</v>
      </c>
      <c r="AM149" s="83" t="s">
        <v>65</v>
      </c>
      <c r="AN149" s="83" t="s">
        <v>66</v>
      </c>
      <c r="AO149" s="83" t="s">
        <v>66</v>
      </c>
      <c r="AP149" s="83" t="s">
        <v>85</v>
      </c>
      <c r="AQ149" s="83" t="s">
        <v>85</v>
      </c>
      <c r="AR149" s="83" t="s">
        <v>86</v>
      </c>
      <c r="AS149" s="83" t="s">
        <v>120</v>
      </c>
      <c r="AT149" s="83" t="s">
        <v>87</v>
      </c>
      <c r="AU149" s="83" t="s">
        <v>67</v>
      </c>
      <c r="AV149" s="83" t="s">
        <v>71</v>
      </c>
      <c r="AW149" s="83" t="s">
        <v>73</v>
      </c>
      <c r="AX149" s="83" t="s">
        <v>73</v>
      </c>
      <c r="AY149" s="83" t="s">
        <v>73</v>
      </c>
      <c r="AZ149" s="83" t="s">
        <v>73</v>
      </c>
      <c r="BA149" s="83" t="s">
        <v>73</v>
      </c>
      <c r="BB149" s="83" t="s">
        <v>73</v>
      </c>
      <c r="BC149" s="83" t="s">
        <v>73</v>
      </c>
      <c r="BD149" s="83"/>
      <c r="BE149" s="83" t="s">
        <v>73</v>
      </c>
      <c r="BF149" s="83"/>
      <c r="BG149" s="87" t="s">
        <v>335</v>
      </c>
      <c r="BH149" s="86" t="s">
        <v>60</v>
      </c>
      <c r="BI149" s="76" t="s">
        <v>1414</v>
      </c>
      <c r="BJ149">
        <f t="shared" si="6"/>
        <v>12</v>
      </c>
      <c r="BK149" s="87">
        <f t="shared" si="7"/>
        <v>61</v>
      </c>
      <c r="BL149" s="87"/>
      <c r="BM149" s="86" t="str">
        <f>_xlfn.XLOOKUP(Form_Responses18111213[[#This Row],[Sekolah School (Cleansed)]],'Quality Check'!$B$11:$B$14,'Quality Check'!$C$11:$C$14,)</f>
        <v>Rural</v>
      </c>
      <c r="BN149" s="86" t="str">
        <f>_xlfn.XLOOKUP(Form_Responses18111213[[#This Row],[Sekolah School (Cleansed)]],'Quality Check'!$B$11:$B$14,'Quality Check'!$D$11:$D$14,)</f>
        <v>Controlled Group (CG)</v>
      </c>
      <c r="BO149" s="87" t="str">
        <f>_xlfn.XLOOKUP(AS149,'Cleansing - Toothpaste Brand'!A:A,'Cleansing - Toothpaste Brand'!B:B,)</f>
        <v>Colgate</v>
      </c>
      <c r="BP149" s="87"/>
      <c r="BQ14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49" s="86" t="str">
        <f>_xlfn.XLOOKUP(AP149,'Cleansing - Response'!E:E,'Cleansing - Response'!F:F,)</f>
        <v>2 days and more</v>
      </c>
      <c r="BS149" s="86"/>
      <c r="BT149" s="86" t="str">
        <f>_xlfn.XLOOKUP(AQ149,'Cleansing - Response'!E:E,'Cleansing - Response'!F:F,)</f>
        <v>2 days and more</v>
      </c>
      <c r="BU149" s="86"/>
      <c r="BV149" s="86" t="str">
        <f t="shared" si="8"/>
        <v>Ya / Yes</v>
      </c>
      <c r="BW149" s="86" t="str">
        <f>_xlfn.XLOOKUP(AT149,'Cleansing - Response'!E:E,'Cleansing - Response'!F:F,)</f>
        <v>Always</v>
      </c>
      <c r="BX149" s="86" t="str">
        <f>_xlfn.XLOOKUP(AU149,'Cleansing - Response'!H:H,'Cleansing - Response'!I:I,)</f>
        <v>Using dental floss at least once</v>
      </c>
      <c r="BY149" s="86" t="str">
        <f>_xlfn.XLOOKUP(AV149,'Cleansing - Response'!K:K,'Cleansing - Response'!L:L,)</f>
        <v>Up to 1 time a day</v>
      </c>
      <c r="BZ149" s="86" t="str">
        <f>_xlfn.XLOOKUP(AW149,'Cleansing - Response'!$N:$N,'Cleansing - Response'!$O:$O,)</f>
        <v>No</v>
      </c>
      <c r="CA149" s="86" t="str">
        <f>_xlfn.XLOOKUP(AX149,'Cleansing - Response'!$N:$N,'Cleansing - Response'!$O:$O,)</f>
        <v>No</v>
      </c>
      <c r="CB149" s="86" t="str">
        <f>_xlfn.XLOOKUP(AY149,'Cleansing - Response'!$N:$N,'Cleansing - Response'!$O:$O,)</f>
        <v>No</v>
      </c>
      <c r="CC149" s="86" t="str">
        <f>_xlfn.XLOOKUP(AZ149,'Cleansing - Response'!$N:$N,'Cleansing - Response'!$O:$O,)</f>
        <v>No</v>
      </c>
      <c r="CD149" s="86" t="str">
        <f>_xlfn.XLOOKUP(BA149,'Cleansing - Response'!$N:$N,'Cleansing - Response'!$O:$O,)</f>
        <v>No</v>
      </c>
      <c r="CE149" s="86" t="str">
        <f>_xlfn.XLOOKUP(BB149,'Cleansing - Response'!$N:$N,'Cleansing - Response'!$O:$O,)</f>
        <v>No</v>
      </c>
      <c r="CF149" s="87" t="str">
        <f>IF(COUNTIF(Form_Responses18111213[[#This Row],[Answer - B7-1]:[Answer - B7-6]], "Yes / Sometimes") &gt; 4, "More than 4 times","Up to 4 times")</f>
        <v>Up to 4 times</v>
      </c>
    </row>
    <row r="150" spans="1:84" ht="13.2" x14ac:dyDescent="0.25">
      <c r="A150" s="82">
        <v>45572.452005960644</v>
      </c>
      <c r="B150" s="83" t="s">
        <v>494</v>
      </c>
      <c r="C150" s="84" t="s">
        <v>495</v>
      </c>
      <c r="D150" s="83">
        <v>100</v>
      </c>
      <c r="E150" s="83">
        <v>0.56999999999999995</v>
      </c>
      <c r="F150" s="83" t="s">
        <v>423</v>
      </c>
      <c r="G150" s="83" t="s">
        <v>76</v>
      </c>
      <c r="H150" s="83" t="s">
        <v>496</v>
      </c>
      <c r="I150" s="83" t="s">
        <v>63</v>
      </c>
      <c r="J150" s="83" t="s">
        <v>64</v>
      </c>
      <c r="K150" s="83" t="s">
        <v>64</v>
      </c>
      <c r="L150" s="83" t="s">
        <v>78</v>
      </c>
      <c r="M150" s="83" t="s">
        <v>64</v>
      </c>
      <c r="N150" s="83" t="s">
        <v>78</v>
      </c>
      <c r="O150" s="83" t="s">
        <v>64</v>
      </c>
      <c r="P150" s="83" t="s">
        <v>78</v>
      </c>
      <c r="Q150" s="83" t="s">
        <v>64</v>
      </c>
      <c r="R150" s="83" t="s">
        <v>64</v>
      </c>
      <c r="S150" s="83" t="s">
        <v>64</v>
      </c>
      <c r="T150" s="83" t="s">
        <v>64</v>
      </c>
      <c r="U150" s="83" t="s">
        <v>64</v>
      </c>
      <c r="V150" s="83" t="s">
        <v>64</v>
      </c>
      <c r="W150" s="83" t="s">
        <v>64</v>
      </c>
      <c r="X150" s="83" t="s">
        <v>64</v>
      </c>
      <c r="Y150" s="83" t="s">
        <v>64</v>
      </c>
      <c r="Z150" s="83" t="s">
        <v>65</v>
      </c>
      <c r="AA150" s="83" t="s">
        <v>65</v>
      </c>
      <c r="AB150" s="83" t="s">
        <v>65</v>
      </c>
      <c r="AC150" s="83" t="s">
        <v>65</v>
      </c>
      <c r="AD150" s="83" t="s">
        <v>65</v>
      </c>
      <c r="AE150" s="83" t="s">
        <v>65</v>
      </c>
      <c r="AF150" s="83" t="s">
        <v>65</v>
      </c>
      <c r="AG150" s="83" t="s">
        <v>65</v>
      </c>
      <c r="AH150" s="83" t="s">
        <v>66</v>
      </c>
      <c r="AI150" s="83" t="s">
        <v>101</v>
      </c>
      <c r="AJ150" s="83" t="s">
        <v>65</v>
      </c>
      <c r="AK150" s="83" t="s">
        <v>65</v>
      </c>
      <c r="AL150" s="83" t="s">
        <v>65</v>
      </c>
      <c r="AM150" s="83" t="s">
        <v>66</v>
      </c>
      <c r="AN150" s="83" t="s">
        <v>65</v>
      </c>
      <c r="AO150" s="83" t="s">
        <v>65</v>
      </c>
      <c r="AP150" s="83" t="s">
        <v>85</v>
      </c>
      <c r="AQ150" s="83" t="s">
        <v>85</v>
      </c>
      <c r="AR150" s="83" t="s">
        <v>63</v>
      </c>
      <c r="AS150" s="83" t="s">
        <v>497</v>
      </c>
      <c r="AT150" s="83" t="s">
        <v>87</v>
      </c>
      <c r="AU150" s="83" t="s">
        <v>85</v>
      </c>
      <c r="AV150" s="83" t="s">
        <v>132</v>
      </c>
      <c r="AW150" s="83" t="s">
        <v>73</v>
      </c>
      <c r="AX150" s="83" t="s">
        <v>73</v>
      </c>
      <c r="AY150" s="83" t="s">
        <v>73</v>
      </c>
      <c r="AZ150" s="83" t="s">
        <v>73</v>
      </c>
      <c r="BA150" s="83" t="s">
        <v>73</v>
      </c>
      <c r="BB150" s="83" t="s">
        <v>73</v>
      </c>
      <c r="BC150" s="83" t="s">
        <v>73</v>
      </c>
      <c r="BD150" s="83"/>
      <c r="BE150" s="83" t="s">
        <v>73</v>
      </c>
      <c r="BF150" s="83"/>
      <c r="BG150" s="87" t="s">
        <v>335</v>
      </c>
      <c r="BH150" s="86" t="s">
        <v>60</v>
      </c>
      <c r="BI150" s="76" t="s">
        <v>1414</v>
      </c>
      <c r="BJ150">
        <f t="shared" si="6"/>
        <v>12</v>
      </c>
      <c r="BK150" s="87">
        <f t="shared" si="7"/>
        <v>62</v>
      </c>
      <c r="BL150" s="87"/>
      <c r="BM150" s="86" t="str">
        <f>_xlfn.XLOOKUP(Form_Responses18111213[[#This Row],[Sekolah School (Cleansed)]],'Quality Check'!$B$11:$B$14,'Quality Check'!$C$11:$C$14,)</f>
        <v>Rural</v>
      </c>
      <c r="BN150" s="86" t="str">
        <f>_xlfn.XLOOKUP(Form_Responses18111213[[#This Row],[Sekolah School (Cleansed)]],'Quality Check'!$B$11:$B$14,'Quality Check'!$D$11:$D$14,)</f>
        <v>Controlled Group (CG)</v>
      </c>
      <c r="BO150" s="87" t="str">
        <f>_xlfn.XLOOKUP(AS150,'Cleansing - Toothpaste Brand'!A:A,'Cleansing - Toothpaste Brand'!B:B,)</f>
        <v>Murni</v>
      </c>
      <c r="BP150" s="87"/>
      <c r="BQ15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50" s="86" t="str">
        <f>_xlfn.XLOOKUP(AP150,'Cleansing - Response'!E:E,'Cleansing - Response'!F:F,)</f>
        <v>2 days and more</v>
      </c>
      <c r="BS150" s="86"/>
      <c r="BT150" s="86" t="str">
        <f>_xlfn.XLOOKUP(AQ150,'Cleansing - Response'!E:E,'Cleansing - Response'!F:F,)</f>
        <v>2 days and more</v>
      </c>
      <c r="BU150" s="86"/>
      <c r="BV150" s="86" t="str">
        <f t="shared" si="8"/>
        <v>Ya / Yes</v>
      </c>
      <c r="BW150" s="86" t="str">
        <f>_xlfn.XLOOKUP(AT150,'Cleansing - Response'!E:E,'Cleansing - Response'!F:F,)</f>
        <v>Always</v>
      </c>
      <c r="BX150" s="86" t="str">
        <f>_xlfn.XLOOKUP(AU150,'Cleansing - Response'!H:H,'Cleansing - Response'!I:I,)</f>
        <v>Using dental floss at least once</v>
      </c>
      <c r="BY150" s="86" t="str">
        <f>_xlfn.XLOOKUP(AV150,'Cleansing - Response'!K:K,'Cleansing - Response'!L:L,)</f>
        <v>Up to 1 time a day</v>
      </c>
      <c r="BZ150" s="86" t="str">
        <f>_xlfn.XLOOKUP(AW150,'Cleansing - Response'!$N:$N,'Cleansing - Response'!$O:$O,)</f>
        <v>No</v>
      </c>
      <c r="CA150" s="86" t="str">
        <f>_xlfn.XLOOKUP(AX150,'Cleansing - Response'!$N:$N,'Cleansing - Response'!$O:$O,)</f>
        <v>No</v>
      </c>
      <c r="CB150" s="86" t="str">
        <f>_xlfn.XLOOKUP(AY150,'Cleansing - Response'!$N:$N,'Cleansing - Response'!$O:$O,)</f>
        <v>No</v>
      </c>
      <c r="CC150" s="86" t="str">
        <f>_xlfn.XLOOKUP(AZ150,'Cleansing - Response'!$N:$N,'Cleansing - Response'!$O:$O,)</f>
        <v>No</v>
      </c>
      <c r="CD150" s="86" t="str">
        <f>_xlfn.XLOOKUP(BA150,'Cleansing - Response'!$N:$N,'Cleansing - Response'!$O:$O,)</f>
        <v>No</v>
      </c>
      <c r="CE150" s="86" t="str">
        <f>_xlfn.XLOOKUP(BB150,'Cleansing - Response'!$N:$N,'Cleansing - Response'!$O:$O,)</f>
        <v>No</v>
      </c>
      <c r="CF150" s="87" t="str">
        <f>IF(COUNTIF(Form_Responses18111213[[#This Row],[Answer - B7-1]:[Answer - B7-6]], "Yes / Sometimes") &gt; 4, "More than 4 times","Up to 4 times")</f>
        <v>Up to 4 times</v>
      </c>
    </row>
    <row r="151" spans="1:84" ht="13.2" x14ac:dyDescent="0.25">
      <c r="A151" s="82">
        <v>45572.452465092589</v>
      </c>
      <c r="B151" s="83" t="s">
        <v>498</v>
      </c>
      <c r="C151" s="84" t="s">
        <v>499</v>
      </c>
      <c r="D151" s="83">
        <v>41.07</v>
      </c>
      <c r="E151" s="83">
        <v>0.33</v>
      </c>
      <c r="F151" s="83" t="s">
        <v>423</v>
      </c>
      <c r="G151" s="83" t="s">
        <v>76</v>
      </c>
      <c r="H151" s="83" t="s">
        <v>335</v>
      </c>
      <c r="I151" s="83" t="s">
        <v>63</v>
      </c>
      <c r="J151" s="83" t="s">
        <v>64</v>
      </c>
      <c r="K151" s="83" t="s">
        <v>64</v>
      </c>
      <c r="L151" s="83" t="s">
        <v>64</v>
      </c>
      <c r="M151" s="83" t="s">
        <v>84</v>
      </c>
      <c r="N151" s="83" t="s">
        <v>64</v>
      </c>
      <c r="O151" s="83" t="s">
        <v>64</v>
      </c>
      <c r="P151" s="83" t="s">
        <v>84</v>
      </c>
      <c r="Q151" s="83" t="s">
        <v>78</v>
      </c>
      <c r="R151" s="83" t="s">
        <v>64</v>
      </c>
      <c r="S151" s="83" t="s">
        <v>84</v>
      </c>
      <c r="T151" s="83" t="s">
        <v>64</v>
      </c>
      <c r="U151" s="83" t="s">
        <v>84</v>
      </c>
      <c r="V151" s="83" t="s">
        <v>64</v>
      </c>
      <c r="W151" s="83" t="s">
        <v>64</v>
      </c>
      <c r="X151" s="83" t="s">
        <v>64</v>
      </c>
      <c r="Y151" s="83" t="s">
        <v>84</v>
      </c>
      <c r="Z151" s="83" t="s">
        <v>66</v>
      </c>
      <c r="AA151" s="83" t="s">
        <v>65</v>
      </c>
      <c r="AB151" s="83" t="s">
        <v>65</v>
      </c>
      <c r="AC151" s="83" t="s">
        <v>65</v>
      </c>
      <c r="AD151" s="83" t="s">
        <v>66</v>
      </c>
      <c r="AE151" s="83" t="s">
        <v>66</v>
      </c>
      <c r="AF151" s="83" t="s">
        <v>66</v>
      </c>
      <c r="AG151" s="83" t="s">
        <v>66</v>
      </c>
      <c r="AH151" s="83" t="s">
        <v>66</v>
      </c>
      <c r="AI151" s="83" t="s">
        <v>66</v>
      </c>
      <c r="AJ151" s="83" t="s">
        <v>65</v>
      </c>
      <c r="AK151" s="83" t="s">
        <v>65</v>
      </c>
      <c r="AL151" s="83" t="s">
        <v>66</v>
      </c>
      <c r="AM151" s="83" t="s">
        <v>65</v>
      </c>
      <c r="AN151" s="83" t="s">
        <v>66</v>
      </c>
      <c r="AO151" s="83" t="s">
        <v>66</v>
      </c>
      <c r="AP151" s="83" t="s">
        <v>67</v>
      </c>
      <c r="AQ151" s="83" t="s">
        <v>67</v>
      </c>
      <c r="AR151" s="83" t="s">
        <v>73</v>
      </c>
      <c r="AS151" s="83" t="s">
        <v>68</v>
      </c>
      <c r="AT151" s="83" t="s">
        <v>69</v>
      </c>
      <c r="AU151" s="83" t="s">
        <v>67</v>
      </c>
      <c r="AV151" s="83" t="s">
        <v>67</v>
      </c>
      <c r="AW151" s="83" t="s">
        <v>73</v>
      </c>
      <c r="AX151" s="83" t="s">
        <v>73</v>
      </c>
      <c r="AY151" s="83" t="s">
        <v>72</v>
      </c>
      <c r="AZ151" s="83" t="s">
        <v>63</v>
      </c>
      <c r="BA151" s="83" t="s">
        <v>63</v>
      </c>
      <c r="BB151" s="83" t="s">
        <v>72</v>
      </c>
      <c r="BC151" s="83" t="s">
        <v>73</v>
      </c>
      <c r="BD151" s="83"/>
      <c r="BE151" s="83" t="s">
        <v>73</v>
      </c>
      <c r="BF151" s="83"/>
      <c r="BG151" s="87" t="s">
        <v>335</v>
      </c>
      <c r="BH151" s="86" t="s">
        <v>60</v>
      </c>
      <c r="BI151" s="76" t="s">
        <v>1414</v>
      </c>
      <c r="BJ151">
        <f t="shared" si="6"/>
        <v>10</v>
      </c>
      <c r="BK151" s="87">
        <f t="shared" si="7"/>
        <v>53</v>
      </c>
      <c r="BL151" s="87"/>
      <c r="BM151" s="86" t="str">
        <f>_xlfn.XLOOKUP(Form_Responses18111213[[#This Row],[Sekolah School (Cleansed)]],'Quality Check'!$B$11:$B$14,'Quality Check'!$C$11:$C$14,)</f>
        <v>Rural</v>
      </c>
      <c r="BN151" s="86" t="str">
        <f>_xlfn.XLOOKUP(Form_Responses18111213[[#This Row],[Sekolah School (Cleansed)]],'Quality Check'!$B$11:$B$14,'Quality Check'!$D$11:$D$14,)</f>
        <v>Controlled Group (CG)</v>
      </c>
      <c r="BO151" s="87" t="str">
        <f>_xlfn.XLOOKUP(AS151,'Cleansing - Toothpaste Brand'!A:A,'Cleansing - Toothpaste Brand'!B:B,)</f>
        <v>Colgate</v>
      </c>
      <c r="BP151" s="87"/>
      <c r="BQ15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51" s="86" t="str">
        <f>_xlfn.XLOOKUP(AP151,'Cleansing - Response'!E:E,'Cleansing - Response'!F:F,)</f>
        <v>2 days and more</v>
      </c>
      <c r="BS151" s="86"/>
      <c r="BT151" s="86" t="str">
        <f>_xlfn.XLOOKUP(AQ151,'Cleansing - Response'!E:E,'Cleansing - Response'!F:F,)</f>
        <v>2 days and more</v>
      </c>
      <c r="BU151" s="86"/>
      <c r="BV151" s="86" t="str">
        <f t="shared" si="8"/>
        <v>Tidak / No</v>
      </c>
      <c r="BW151" s="86" t="str">
        <f>_xlfn.XLOOKUP(AT151,'Cleansing - Response'!E:E,'Cleansing - Response'!F:F,)</f>
        <v>Rarely / Sometimes</v>
      </c>
      <c r="BX151" s="86" t="str">
        <f>_xlfn.XLOOKUP(AU151,'Cleansing - Response'!H:H,'Cleansing - Response'!I:I,)</f>
        <v>Using dental floss at least once</v>
      </c>
      <c r="BY151" s="86" t="str">
        <f>_xlfn.XLOOKUP(AV151,'Cleansing - Response'!K:K,'Cleansing - Response'!L:L,)</f>
        <v>More than 1 time a day</v>
      </c>
      <c r="BZ151" s="86" t="str">
        <f>_xlfn.XLOOKUP(AW151,'Cleansing - Response'!$N:$N,'Cleansing - Response'!$O:$O,)</f>
        <v>No</v>
      </c>
      <c r="CA151" s="86" t="str">
        <f>_xlfn.XLOOKUP(AX151,'Cleansing - Response'!$N:$N,'Cleansing - Response'!$O:$O,)</f>
        <v>No</v>
      </c>
      <c r="CB151" s="86" t="str">
        <f>_xlfn.XLOOKUP(AY151,'Cleansing - Response'!$N:$N,'Cleansing - Response'!$O:$O,)</f>
        <v>Yes / Sometimes</v>
      </c>
      <c r="CC151" s="86" t="str">
        <f>_xlfn.XLOOKUP(AZ151,'Cleansing - Response'!$N:$N,'Cleansing - Response'!$O:$O,)</f>
        <v>Yes / Sometimes</v>
      </c>
      <c r="CD151" s="86" t="str">
        <f>_xlfn.XLOOKUP(BA151,'Cleansing - Response'!$N:$N,'Cleansing - Response'!$O:$O,)</f>
        <v>Yes / Sometimes</v>
      </c>
      <c r="CE151" s="86" t="str">
        <f>_xlfn.XLOOKUP(BB151,'Cleansing - Response'!$N:$N,'Cleansing - Response'!$O:$O,)</f>
        <v>Yes / Sometimes</v>
      </c>
      <c r="CF151" s="87" t="str">
        <f>IF(COUNTIF(Form_Responses18111213[[#This Row],[Answer - B7-1]:[Answer - B7-6]], "Yes / Sometimes") &gt; 4, "More than 4 times","Up to 4 times")</f>
        <v>Up to 4 times</v>
      </c>
    </row>
    <row r="152" spans="1:84" ht="13.2" x14ac:dyDescent="0.25">
      <c r="A152" s="82">
        <v>45572.45257548611</v>
      </c>
      <c r="B152" s="83" t="s">
        <v>500</v>
      </c>
      <c r="C152" s="84" t="s">
        <v>501</v>
      </c>
      <c r="D152" s="83">
        <v>100</v>
      </c>
      <c r="E152" s="83">
        <v>0.42</v>
      </c>
      <c r="F152" s="83" t="s">
        <v>423</v>
      </c>
      <c r="G152" s="83" t="s">
        <v>76</v>
      </c>
      <c r="H152" s="83" t="s">
        <v>502</v>
      </c>
      <c r="I152" s="83" t="s">
        <v>63</v>
      </c>
      <c r="J152" s="83" t="s">
        <v>145</v>
      </c>
      <c r="K152" s="83" t="s">
        <v>64</v>
      </c>
      <c r="L152" s="83" t="s">
        <v>64</v>
      </c>
      <c r="M152" s="83" t="s">
        <v>84</v>
      </c>
      <c r="N152" s="83" t="s">
        <v>78</v>
      </c>
      <c r="O152" s="83" t="s">
        <v>64</v>
      </c>
      <c r="P152" s="83" t="s">
        <v>84</v>
      </c>
      <c r="Q152" s="83" t="s">
        <v>64</v>
      </c>
      <c r="R152" s="83" t="s">
        <v>64</v>
      </c>
      <c r="S152" s="83" t="s">
        <v>64</v>
      </c>
      <c r="T152" s="83" t="s">
        <v>64</v>
      </c>
      <c r="U152" s="83" t="s">
        <v>64</v>
      </c>
      <c r="V152" s="83" t="s">
        <v>64</v>
      </c>
      <c r="W152" s="83" t="s">
        <v>84</v>
      </c>
      <c r="X152" s="83" t="s">
        <v>84</v>
      </c>
      <c r="Y152" s="83" t="s">
        <v>64</v>
      </c>
      <c r="Z152" s="83" t="s">
        <v>66</v>
      </c>
      <c r="AA152" s="83" t="s">
        <v>66</v>
      </c>
      <c r="AB152" s="83" t="s">
        <v>66</v>
      </c>
      <c r="AC152" s="83" t="s">
        <v>66</v>
      </c>
      <c r="AD152" s="83" t="s">
        <v>66</v>
      </c>
      <c r="AE152" s="83" t="s">
        <v>66</v>
      </c>
      <c r="AF152" s="83" t="s">
        <v>65</v>
      </c>
      <c r="AG152" s="83" t="s">
        <v>66</v>
      </c>
      <c r="AH152" s="83" t="s">
        <v>79</v>
      </c>
      <c r="AI152" s="83" t="s">
        <v>101</v>
      </c>
      <c r="AJ152" s="83" t="s">
        <v>66</v>
      </c>
      <c r="AK152" s="83" t="s">
        <v>66</v>
      </c>
      <c r="AL152" s="83" t="s">
        <v>66</v>
      </c>
      <c r="AM152" s="83" t="s">
        <v>79</v>
      </c>
      <c r="AN152" s="83" t="s">
        <v>66</v>
      </c>
      <c r="AO152" s="83" t="s">
        <v>66</v>
      </c>
      <c r="AP152" s="83" t="s">
        <v>85</v>
      </c>
      <c r="AQ152" s="83" t="s">
        <v>85</v>
      </c>
      <c r="AR152" s="83" t="s">
        <v>86</v>
      </c>
      <c r="AS152" s="83" t="s">
        <v>223</v>
      </c>
      <c r="AT152" s="83" t="s">
        <v>69</v>
      </c>
      <c r="AU152" s="83" t="s">
        <v>70</v>
      </c>
      <c r="AV152" s="83" t="s">
        <v>71</v>
      </c>
      <c r="AW152" s="83" t="s">
        <v>72</v>
      </c>
      <c r="AX152" s="83" t="s">
        <v>72</v>
      </c>
      <c r="AY152" s="83" t="s">
        <v>72</v>
      </c>
      <c r="AZ152" s="83" t="s">
        <v>63</v>
      </c>
      <c r="BA152" s="83" t="s">
        <v>63</v>
      </c>
      <c r="BB152" s="83" t="s">
        <v>72</v>
      </c>
      <c r="BC152" s="83" t="s">
        <v>73</v>
      </c>
      <c r="BD152" s="83"/>
      <c r="BE152" s="83" t="s">
        <v>73</v>
      </c>
      <c r="BF152" s="83"/>
      <c r="BG152" s="87" t="s">
        <v>335</v>
      </c>
      <c r="BH152" s="86" t="s">
        <v>60</v>
      </c>
      <c r="BI152" s="76" t="s">
        <v>1414</v>
      </c>
      <c r="BJ152">
        <f t="shared" si="6"/>
        <v>10</v>
      </c>
      <c r="BK152" s="87">
        <f t="shared" si="7"/>
        <v>48</v>
      </c>
      <c r="BL152" s="87"/>
      <c r="BM152" s="86" t="str">
        <f>_xlfn.XLOOKUP(Form_Responses18111213[[#This Row],[Sekolah School (Cleansed)]],'Quality Check'!$B$11:$B$14,'Quality Check'!$C$11:$C$14,)</f>
        <v>Rural</v>
      </c>
      <c r="BN152" s="86" t="str">
        <f>_xlfn.XLOOKUP(Form_Responses18111213[[#This Row],[Sekolah School (Cleansed)]],'Quality Check'!$B$11:$B$14,'Quality Check'!$D$11:$D$14,)</f>
        <v>Controlled Group (CG)</v>
      </c>
      <c r="BO152" s="87" t="str">
        <f>_xlfn.XLOOKUP(AS152,'Cleansing - Toothpaste Brand'!A:A,'Cleansing - Toothpaste Brand'!B:B,)</f>
        <v>Colgate</v>
      </c>
      <c r="BP152" s="87"/>
      <c r="BQ15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52" s="86" t="str">
        <f>_xlfn.XLOOKUP(AP152,'Cleansing - Response'!E:E,'Cleansing - Response'!F:F,)</f>
        <v>2 days and more</v>
      </c>
      <c r="BS152" s="86"/>
      <c r="BT152" s="86" t="str">
        <f>_xlfn.XLOOKUP(AQ152,'Cleansing - Response'!E:E,'Cleansing - Response'!F:F,)</f>
        <v>2 days and more</v>
      </c>
      <c r="BU152" s="86"/>
      <c r="BV152" s="86" t="str">
        <f t="shared" si="8"/>
        <v>Ya / Yes</v>
      </c>
      <c r="BW152" s="86" t="str">
        <f>_xlfn.XLOOKUP(AT152,'Cleansing - Response'!E:E,'Cleansing - Response'!F:F,)</f>
        <v>Rarely / Sometimes</v>
      </c>
      <c r="BX152" s="86" t="str">
        <f>_xlfn.XLOOKUP(AU152,'Cleansing - Response'!H:H,'Cleansing - Response'!I:I,)</f>
        <v>Sometimes / When in need</v>
      </c>
      <c r="BY152" s="86" t="str">
        <f>_xlfn.XLOOKUP(AV152,'Cleansing - Response'!K:K,'Cleansing - Response'!L:L,)</f>
        <v>Up to 1 time a day</v>
      </c>
      <c r="BZ152" s="86" t="str">
        <f>_xlfn.XLOOKUP(AW152,'Cleansing - Response'!$N:$N,'Cleansing - Response'!$O:$O,)</f>
        <v>Yes / Sometimes</v>
      </c>
      <c r="CA152" s="86" t="str">
        <f>_xlfn.XLOOKUP(AX152,'Cleansing - Response'!$N:$N,'Cleansing - Response'!$O:$O,)</f>
        <v>Yes / Sometimes</v>
      </c>
      <c r="CB152" s="86" t="str">
        <f>_xlfn.XLOOKUP(AY152,'Cleansing - Response'!$N:$N,'Cleansing - Response'!$O:$O,)</f>
        <v>Yes / Sometimes</v>
      </c>
      <c r="CC152" s="86" t="str">
        <f>_xlfn.XLOOKUP(AZ152,'Cleansing - Response'!$N:$N,'Cleansing - Response'!$O:$O,)</f>
        <v>Yes / Sometimes</v>
      </c>
      <c r="CD152" s="86" t="str">
        <f>_xlfn.XLOOKUP(BA152,'Cleansing - Response'!$N:$N,'Cleansing - Response'!$O:$O,)</f>
        <v>Yes / Sometimes</v>
      </c>
      <c r="CE152" s="86" t="str">
        <f>_xlfn.XLOOKUP(BB152,'Cleansing - Response'!$N:$N,'Cleansing - Response'!$O:$O,)</f>
        <v>Yes / Sometimes</v>
      </c>
      <c r="CF152" s="87" t="str">
        <f>IF(COUNTIF(Form_Responses18111213[[#This Row],[Answer - B7-1]:[Answer - B7-6]], "Yes / Sometimes") &gt; 4, "More than 4 times","Up to 4 times")</f>
        <v>More than 4 times</v>
      </c>
    </row>
    <row r="153" spans="1:84" ht="13.2" x14ac:dyDescent="0.25">
      <c r="A153" s="82">
        <v>45572.454714537038</v>
      </c>
      <c r="B153" s="83" t="s">
        <v>503</v>
      </c>
      <c r="C153" s="84" t="s">
        <v>504</v>
      </c>
      <c r="D153" s="83">
        <v>100</v>
      </c>
      <c r="E153" s="83">
        <v>0.42</v>
      </c>
      <c r="F153" s="83" t="s">
        <v>423</v>
      </c>
      <c r="G153" s="83" t="s">
        <v>76</v>
      </c>
      <c r="H153" s="83" t="s">
        <v>505</v>
      </c>
      <c r="I153" s="83" t="s">
        <v>63</v>
      </c>
      <c r="J153" s="83" t="s">
        <v>64</v>
      </c>
      <c r="K153" s="83" t="s">
        <v>84</v>
      </c>
      <c r="L153" s="83" t="s">
        <v>64</v>
      </c>
      <c r="M153" s="83" t="s">
        <v>78</v>
      </c>
      <c r="N153" s="83" t="s">
        <v>64</v>
      </c>
      <c r="O153" s="83" t="s">
        <v>84</v>
      </c>
      <c r="P153" s="83" t="s">
        <v>78</v>
      </c>
      <c r="Q153" s="83" t="s">
        <v>78</v>
      </c>
      <c r="R153" s="83" t="s">
        <v>64</v>
      </c>
      <c r="S153" s="83" t="s">
        <v>84</v>
      </c>
      <c r="T153" s="83" t="s">
        <v>64</v>
      </c>
      <c r="U153" s="83" t="s">
        <v>84</v>
      </c>
      <c r="V153" s="83" t="s">
        <v>64</v>
      </c>
      <c r="W153" s="83" t="s">
        <v>64</v>
      </c>
      <c r="X153" s="83" t="s">
        <v>64</v>
      </c>
      <c r="Y153" s="83" t="s">
        <v>64</v>
      </c>
      <c r="Z153" s="83" t="s">
        <v>65</v>
      </c>
      <c r="AA153" s="83" t="s">
        <v>65</v>
      </c>
      <c r="AB153" s="83" t="s">
        <v>66</v>
      </c>
      <c r="AC153" s="83" t="s">
        <v>66</v>
      </c>
      <c r="AD153" s="83" t="s">
        <v>66</v>
      </c>
      <c r="AE153" s="83" t="s">
        <v>66</v>
      </c>
      <c r="AF153" s="83" t="s">
        <v>65</v>
      </c>
      <c r="AG153" s="83" t="s">
        <v>101</v>
      </c>
      <c r="AH153" s="83" t="s">
        <v>79</v>
      </c>
      <c r="AI153" s="83" t="s">
        <v>79</v>
      </c>
      <c r="AJ153" s="83" t="s">
        <v>65</v>
      </c>
      <c r="AK153" s="83" t="s">
        <v>65</v>
      </c>
      <c r="AL153" s="83" t="s">
        <v>65</v>
      </c>
      <c r="AM153" s="83" t="s">
        <v>65</v>
      </c>
      <c r="AN153" s="83" t="s">
        <v>66</v>
      </c>
      <c r="AO153" s="83" t="s">
        <v>66</v>
      </c>
      <c r="AP153" s="83" t="s">
        <v>85</v>
      </c>
      <c r="AQ153" s="83" t="s">
        <v>85</v>
      </c>
      <c r="AR153" s="83" t="s">
        <v>86</v>
      </c>
      <c r="AS153" s="83" t="s">
        <v>81</v>
      </c>
      <c r="AT153" s="83" t="s">
        <v>87</v>
      </c>
      <c r="AU153" s="83" t="s">
        <v>67</v>
      </c>
      <c r="AV153" s="83" t="s">
        <v>469</v>
      </c>
      <c r="AW153" s="83" t="s">
        <v>72</v>
      </c>
      <c r="AX153" s="83" t="s">
        <v>63</v>
      </c>
      <c r="AY153" s="83" t="s">
        <v>72</v>
      </c>
      <c r="AZ153" s="83" t="s">
        <v>73</v>
      </c>
      <c r="BA153" s="83" t="s">
        <v>63</v>
      </c>
      <c r="BB153" s="83" t="s">
        <v>72</v>
      </c>
      <c r="BC153" s="83" t="s">
        <v>73</v>
      </c>
      <c r="BD153" s="83"/>
      <c r="BE153" s="83" t="s">
        <v>73</v>
      </c>
      <c r="BF153" s="83"/>
      <c r="BG153" s="87" t="s">
        <v>335</v>
      </c>
      <c r="BH153" s="86" t="s">
        <v>60</v>
      </c>
      <c r="BI153" s="76" t="s">
        <v>1414</v>
      </c>
      <c r="BJ153">
        <f t="shared" si="6"/>
        <v>10</v>
      </c>
      <c r="BK153" s="87">
        <f t="shared" si="7"/>
        <v>53</v>
      </c>
      <c r="BL153" s="87"/>
      <c r="BM153" s="86" t="str">
        <f>_xlfn.XLOOKUP(Form_Responses18111213[[#This Row],[Sekolah School (Cleansed)]],'Quality Check'!$B$11:$B$14,'Quality Check'!$C$11:$C$14,)</f>
        <v>Rural</v>
      </c>
      <c r="BN153" s="86" t="str">
        <f>_xlfn.XLOOKUP(Form_Responses18111213[[#This Row],[Sekolah School (Cleansed)]],'Quality Check'!$B$11:$B$14,'Quality Check'!$D$11:$D$14,)</f>
        <v>Controlled Group (CG)</v>
      </c>
      <c r="BO153" s="87" t="str">
        <f>_xlfn.XLOOKUP(AS153,'Cleansing - Toothpaste Brand'!A:A,'Cleansing - Toothpaste Brand'!B:B,)</f>
        <v>Colgate</v>
      </c>
      <c r="BP153" s="87"/>
      <c r="BQ15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53" s="86" t="str">
        <f>_xlfn.XLOOKUP(AP153,'Cleansing - Response'!E:E,'Cleansing - Response'!F:F,)</f>
        <v>2 days and more</v>
      </c>
      <c r="BS153" s="86"/>
      <c r="BT153" s="86" t="str">
        <f>_xlfn.XLOOKUP(AQ153,'Cleansing - Response'!E:E,'Cleansing - Response'!F:F,)</f>
        <v>2 days and more</v>
      </c>
      <c r="BU153" s="86"/>
      <c r="BV153" s="86" t="str">
        <f t="shared" si="8"/>
        <v>Ya / Yes</v>
      </c>
      <c r="BW153" s="86" t="str">
        <f>_xlfn.XLOOKUP(AT153,'Cleansing - Response'!E:E,'Cleansing - Response'!F:F,)</f>
        <v>Always</v>
      </c>
      <c r="BX153" s="86" t="str">
        <f>_xlfn.XLOOKUP(AU153,'Cleansing - Response'!H:H,'Cleansing - Response'!I:I,)</f>
        <v>Using dental floss at least once</v>
      </c>
      <c r="BY153" s="86" t="str">
        <f>_xlfn.XLOOKUP(AV153,'Cleansing - Response'!K:K,'Cleansing - Response'!L:L,)</f>
        <v>More than 1 time a day</v>
      </c>
      <c r="BZ153" s="86" t="str">
        <f>_xlfn.XLOOKUP(AW153,'Cleansing - Response'!$N:$N,'Cleansing - Response'!$O:$O,)</f>
        <v>Yes / Sometimes</v>
      </c>
      <c r="CA153" s="86" t="str">
        <f>_xlfn.XLOOKUP(AX153,'Cleansing - Response'!$N:$N,'Cleansing - Response'!$O:$O,)</f>
        <v>Yes / Sometimes</v>
      </c>
      <c r="CB153" s="86" t="str">
        <f>_xlfn.XLOOKUP(AY153,'Cleansing - Response'!$N:$N,'Cleansing - Response'!$O:$O,)</f>
        <v>Yes / Sometimes</v>
      </c>
      <c r="CC153" s="86" t="str">
        <f>_xlfn.XLOOKUP(AZ153,'Cleansing - Response'!$N:$N,'Cleansing - Response'!$O:$O,)</f>
        <v>No</v>
      </c>
      <c r="CD153" s="86" t="str">
        <f>_xlfn.XLOOKUP(BA153,'Cleansing - Response'!$N:$N,'Cleansing - Response'!$O:$O,)</f>
        <v>Yes / Sometimes</v>
      </c>
      <c r="CE153" s="86" t="str">
        <f>_xlfn.XLOOKUP(BB153,'Cleansing - Response'!$N:$N,'Cleansing - Response'!$O:$O,)</f>
        <v>Yes / Sometimes</v>
      </c>
      <c r="CF153" s="87" t="str">
        <f>IF(COUNTIF(Form_Responses18111213[[#This Row],[Answer - B7-1]:[Answer - B7-6]], "Yes / Sometimes") &gt; 4, "More than 4 times","Up to 4 times")</f>
        <v>More than 4 times</v>
      </c>
    </row>
    <row r="154" spans="1:84" ht="13.2" x14ac:dyDescent="0.25">
      <c r="A154" s="82">
        <v>45572.458954363421</v>
      </c>
      <c r="B154" s="83" t="s">
        <v>506</v>
      </c>
      <c r="C154" s="84" t="s">
        <v>507</v>
      </c>
      <c r="D154" s="83">
        <v>14.29</v>
      </c>
      <c r="E154" s="83">
        <v>0.28999999999999998</v>
      </c>
      <c r="F154" s="83" t="s">
        <v>423</v>
      </c>
      <c r="G154" s="83" t="s">
        <v>76</v>
      </c>
      <c r="H154" s="83" t="s">
        <v>508</v>
      </c>
      <c r="I154" s="83" t="s">
        <v>63</v>
      </c>
      <c r="J154" s="83" t="s">
        <v>64</v>
      </c>
      <c r="K154" s="83" t="s">
        <v>64</v>
      </c>
      <c r="L154" s="83" t="s">
        <v>64</v>
      </c>
      <c r="M154" s="83" t="s">
        <v>78</v>
      </c>
      <c r="N154" s="83" t="s">
        <v>64</v>
      </c>
      <c r="O154" s="83" t="s">
        <v>84</v>
      </c>
      <c r="P154" s="83" t="s">
        <v>84</v>
      </c>
      <c r="Q154" s="83" t="s">
        <v>64</v>
      </c>
      <c r="R154" s="83" t="s">
        <v>64</v>
      </c>
      <c r="S154" s="83" t="s">
        <v>64</v>
      </c>
      <c r="T154" s="83" t="s">
        <v>64</v>
      </c>
      <c r="U154" s="83" t="s">
        <v>78</v>
      </c>
      <c r="V154" s="83" t="s">
        <v>64</v>
      </c>
      <c r="W154" s="83" t="s">
        <v>64</v>
      </c>
      <c r="X154" s="83" t="s">
        <v>64</v>
      </c>
      <c r="Y154" s="83" t="s">
        <v>64</v>
      </c>
      <c r="Z154" s="83" t="s">
        <v>66</v>
      </c>
      <c r="AA154" s="83" t="s">
        <v>65</v>
      </c>
      <c r="AB154" s="83" t="s">
        <v>66</v>
      </c>
      <c r="AC154" s="83" t="s">
        <v>65</v>
      </c>
      <c r="AD154" s="83" t="s">
        <v>66</v>
      </c>
      <c r="AE154" s="83" t="s">
        <v>66</v>
      </c>
      <c r="AF154" s="83" t="s">
        <v>66</v>
      </c>
      <c r="AG154" s="83" t="s">
        <v>66</v>
      </c>
      <c r="AH154" s="83" t="s">
        <v>65</v>
      </c>
      <c r="AI154" s="83" t="s">
        <v>66</v>
      </c>
      <c r="AJ154" s="83" t="s">
        <v>66</v>
      </c>
      <c r="AK154" s="83" t="s">
        <v>66</v>
      </c>
      <c r="AL154" s="83" t="s">
        <v>66</v>
      </c>
      <c r="AM154" s="83" t="s">
        <v>66</v>
      </c>
      <c r="AN154" s="83" t="s">
        <v>66</v>
      </c>
      <c r="AO154" s="83" t="s">
        <v>66</v>
      </c>
      <c r="AP154" s="83" t="s">
        <v>85</v>
      </c>
      <c r="AQ154" s="83" t="s">
        <v>151</v>
      </c>
      <c r="AR154" s="83" t="s">
        <v>86</v>
      </c>
      <c r="AS154" s="83" t="s">
        <v>120</v>
      </c>
      <c r="AT154" s="83" t="s">
        <v>69</v>
      </c>
      <c r="AU154" s="83" t="s">
        <v>70</v>
      </c>
      <c r="AV154" s="83" t="s">
        <v>71</v>
      </c>
      <c r="AW154" s="83" t="s">
        <v>63</v>
      </c>
      <c r="AX154" s="83" t="s">
        <v>72</v>
      </c>
      <c r="AY154" s="83" t="s">
        <v>72</v>
      </c>
      <c r="AZ154" s="83" t="s">
        <v>63</v>
      </c>
      <c r="BA154" s="83" t="s">
        <v>73</v>
      </c>
      <c r="BB154" s="83" t="s">
        <v>73</v>
      </c>
      <c r="BC154" s="83" t="s">
        <v>73</v>
      </c>
      <c r="BD154" s="83"/>
      <c r="BE154" s="83" t="s">
        <v>73</v>
      </c>
      <c r="BF154" s="83"/>
      <c r="BG154" s="87" t="s">
        <v>335</v>
      </c>
      <c r="BH154" s="86" t="s">
        <v>60</v>
      </c>
      <c r="BI154" s="76" t="s">
        <v>1414</v>
      </c>
      <c r="BJ154">
        <f t="shared" si="6"/>
        <v>13</v>
      </c>
      <c r="BK154" s="87">
        <f t="shared" si="7"/>
        <v>50</v>
      </c>
      <c r="BL154" s="87"/>
      <c r="BM154" s="86" t="str">
        <f>_xlfn.XLOOKUP(Form_Responses18111213[[#This Row],[Sekolah School (Cleansed)]],'Quality Check'!$B$11:$B$14,'Quality Check'!$C$11:$C$14,)</f>
        <v>Rural</v>
      </c>
      <c r="BN154" s="86" t="str">
        <f>_xlfn.XLOOKUP(Form_Responses18111213[[#This Row],[Sekolah School (Cleansed)]],'Quality Check'!$B$11:$B$14,'Quality Check'!$D$11:$D$14,)</f>
        <v>Controlled Group (CG)</v>
      </c>
      <c r="BO154" s="87" t="str">
        <f>_xlfn.XLOOKUP(AS154,'Cleansing - Toothpaste Brand'!A:A,'Cleansing - Toothpaste Brand'!B:B,)</f>
        <v>Colgate</v>
      </c>
      <c r="BP154" s="87"/>
      <c r="BQ15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54" s="86" t="str">
        <f>_xlfn.XLOOKUP(AP154,'Cleansing - Response'!E:E,'Cleansing - Response'!F:F,)</f>
        <v>2 days and more</v>
      </c>
      <c r="BS154" s="86"/>
      <c r="BT154" s="86" t="str">
        <f>_xlfn.XLOOKUP(AQ154,'Cleansing - Response'!E:E,'Cleansing - Response'!F:F,)</f>
        <v>2 days and more</v>
      </c>
      <c r="BU154" s="86"/>
      <c r="BV154" s="86" t="str">
        <f t="shared" si="8"/>
        <v>Ya / Yes</v>
      </c>
      <c r="BW154" s="86" t="str">
        <f>_xlfn.XLOOKUP(AT154,'Cleansing - Response'!E:E,'Cleansing - Response'!F:F,)</f>
        <v>Rarely / Sometimes</v>
      </c>
      <c r="BX154" s="86" t="str">
        <f>_xlfn.XLOOKUP(AU154,'Cleansing - Response'!H:H,'Cleansing - Response'!I:I,)</f>
        <v>Sometimes / When in need</v>
      </c>
      <c r="BY154" s="86" t="str">
        <f>_xlfn.XLOOKUP(AV154,'Cleansing - Response'!K:K,'Cleansing - Response'!L:L,)</f>
        <v>Up to 1 time a day</v>
      </c>
      <c r="BZ154" s="86" t="str">
        <f>_xlfn.XLOOKUP(AW154,'Cleansing - Response'!$N:$N,'Cleansing - Response'!$O:$O,)</f>
        <v>Yes / Sometimes</v>
      </c>
      <c r="CA154" s="86" t="str">
        <f>_xlfn.XLOOKUP(AX154,'Cleansing - Response'!$N:$N,'Cleansing - Response'!$O:$O,)</f>
        <v>Yes / Sometimes</v>
      </c>
      <c r="CB154" s="86" t="str">
        <f>_xlfn.XLOOKUP(AY154,'Cleansing - Response'!$N:$N,'Cleansing - Response'!$O:$O,)</f>
        <v>Yes / Sometimes</v>
      </c>
      <c r="CC154" s="86" t="str">
        <f>_xlfn.XLOOKUP(AZ154,'Cleansing - Response'!$N:$N,'Cleansing - Response'!$O:$O,)</f>
        <v>Yes / Sometimes</v>
      </c>
      <c r="CD154" s="86" t="str">
        <f>_xlfn.XLOOKUP(BA154,'Cleansing - Response'!$N:$N,'Cleansing - Response'!$O:$O,)</f>
        <v>No</v>
      </c>
      <c r="CE154" s="86" t="str">
        <f>_xlfn.XLOOKUP(BB154,'Cleansing - Response'!$N:$N,'Cleansing - Response'!$O:$O,)</f>
        <v>No</v>
      </c>
      <c r="CF154" s="87" t="str">
        <f>IF(COUNTIF(Form_Responses18111213[[#This Row],[Answer - B7-1]:[Answer - B7-6]], "Yes / Sometimes") &gt; 4, "More than 4 times","Up to 4 times")</f>
        <v>Up to 4 times</v>
      </c>
    </row>
    <row r="155" spans="1:84" ht="13.2" x14ac:dyDescent="0.25">
      <c r="A155" s="82">
        <v>45572.459884039352</v>
      </c>
      <c r="B155" s="83" t="s">
        <v>509</v>
      </c>
      <c r="C155" s="84" t="s">
        <v>510</v>
      </c>
      <c r="D155" s="83">
        <v>100</v>
      </c>
      <c r="E155" s="83">
        <v>0.71</v>
      </c>
      <c r="F155" s="83" t="s">
        <v>423</v>
      </c>
      <c r="G155" s="83" t="s">
        <v>76</v>
      </c>
      <c r="H155" s="83" t="s">
        <v>352</v>
      </c>
      <c r="I155" s="83" t="s">
        <v>63</v>
      </c>
      <c r="J155" s="83" t="s">
        <v>64</v>
      </c>
      <c r="K155" s="83" t="s">
        <v>64</v>
      </c>
      <c r="L155" s="83" t="s">
        <v>64</v>
      </c>
      <c r="M155" s="83" t="s">
        <v>78</v>
      </c>
      <c r="N155" s="83" t="s">
        <v>84</v>
      </c>
      <c r="O155" s="83" t="s">
        <v>64</v>
      </c>
      <c r="P155" s="83" t="s">
        <v>84</v>
      </c>
      <c r="Q155" s="83" t="s">
        <v>64</v>
      </c>
      <c r="R155" s="83" t="s">
        <v>64</v>
      </c>
      <c r="S155" s="83" t="s">
        <v>64</v>
      </c>
      <c r="T155" s="83" t="s">
        <v>64</v>
      </c>
      <c r="U155" s="83" t="s">
        <v>64</v>
      </c>
      <c r="V155" s="83" t="s">
        <v>64</v>
      </c>
      <c r="W155" s="83" t="s">
        <v>64</v>
      </c>
      <c r="X155" s="83" t="s">
        <v>64</v>
      </c>
      <c r="Y155" s="83" t="s">
        <v>64</v>
      </c>
      <c r="Z155" s="83" t="s">
        <v>65</v>
      </c>
      <c r="AA155" s="83" t="s">
        <v>65</v>
      </c>
      <c r="AB155" s="83" t="s">
        <v>65</v>
      </c>
      <c r="AC155" s="83" t="s">
        <v>65</v>
      </c>
      <c r="AD155" s="83" t="s">
        <v>65</v>
      </c>
      <c r="AE155" s="83" t="s">
        <v>65</v>
      </c>
      <c r="AF155" s="83" t="s">
        <v>65</v>
      </c>
      <c r="AG155" s="83" t="s">
        <v>65</v>
      </c>
      <c r="AH155" s="83" t="s">
        <v>65</v>
      </c>
      <c r="AI155" s="83" t="s">
        <v>79</v>
      </c>
      <c r="AJ155" s="83" t="s">
        <v>65</v>
      </c>
      <c r="AK155" s="83" t="s">
        <v>66</v>
      </c>
      <c r="AL155" s="83" t="s">
        <v>65</v>
      </c>
      <c r="AM155" s="83" t="s">
        <v>66</v>
      </c>
      <c r="AN155" s="83" t="s">
        <v>66</v>
      </c>
      <c r="AO155" s="83" t="s">
        <v>65</v>
      </c>
      <c r="AP155" s="83" t="s">
        <v>67</v>
      </c>
      <c r="AQ155" s="83" t="s">
        <v>67</v>
      </c>
      <c r="AR155" s="83" t="s">
        <v>63</v>
      </c>
      <c r="AS155" s="83" t="s">
        <v>68</v>
      </c>
      <c r="AT155" s="83" t="s">
        <v>69</v>
      </c>
      <c r="AU155" s="83" t="s">
        <v>70</v>
      </c>
      <c r="AV155" s="83" t="s">
        <v>132</v>
      </c>
      <c r="AW155" s="83" t="s">
        <v>73</v>
      </c>
      <c r="AX155" s="83" t="s">
        <v>72</v>
      </c>
      <c r="AY155" s="83" t="s">
        <v>73</v>
      </c>
      <c r="AZ155" s="83" t="s">
        <v>72</v>
      </c>
      <c r="BA155" s="83" t="s">
        <v>73</v>
      </c>
      <c r="BB155" s="83" t="s">
        <v>73</v>
      </c>
      <c r="BC155" s="83" t="s">
        <v>73</v>
      </c>
      <c r="BD155" s="83"/>
      <c r="BE155" s="83" t="s">
        <v>73</v>
      </c>
      <c r="BF155" s="83"/>
      <c r="BG155" s="87" t="s">
        <v>335</v>
      </c>
      <c r="BH155" s="86" t="s">
        <v>60</v>
      </c>
      <c r="BI155" s="76" t="s">
        <v>1414</v>
      </c>
      <c r="BJ155">
        <f t="shared" si="6"/>
        <v>14</v>
      </c>
      <c r="BK155" s="87">
        <f t="shared" si="7"/>
        <v>60</v>
      </c>
      <c r="BL155" s="87"/>
      <c r="BM155" s="86" t="str">
        <f>_xlfn.XLOOKUP(Form_Responses18111213[[#This Row],[Sekolah School (Cleansed)]],'Quality Check'!$B$11:$B$14,'Quality Check'!$C$11:$C$14,)</f>
        <v>Rural</v>
      </c>
      <c r="BN155" s="86" t="str">
        <f>_xlfn.XLOOKUP(Form_Responses18111213[[#This Row],[Sekolah School (Cleansed)]],'Quality Check'!$B$11:$B$14,'Quality Check'!$D$11:$D$14,)</f>
        <v>Controlled Group (CG)</v>
      </c>
      <c r="BO155" s="87" t="str">
        <f>_xlfn.XLOOKUP(AS155,'Cleansing - Toothpaste Brand'!A:A,'Cleansing - Toothpaste Brand'!B:B,)</f>
        <v>Colgate</v>
      </c>
      <c r="BP155" s="87"/>
      <c r="BQ15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55" s="86" t="str">
        <f>_xlfn.XLOOKUP(AP155,'Cleansing - Response'!E:E,'Cleansing - Response'!F:F,)</f>
        <v>2 days and more</v>
      </c>
      <c r="BS155" s="86"/>
      <c r="BT155" s="86" t="str">
        <f>_xlfn.XLOOKUP(AQ155,'Cleansing - Response'!E:E,'Cleansing - Response'!F:F,)</f>
        <v>2 days and more</v>
      </c>
      <c r="BU155" s="86"/>
      <c r="BV155" s="86" t="str">
        <f t="shared" si="8"/>
        <v>Ya / Yes</v>
      </c>
      <c r="BW155" s="86" t="str">
        <f>_xlfn.XLOOKUP(AT155,'Cleansing - Response'!E:E,'Cleansing - Response'!F:F,)</f>
        <v>Rarely / Sometimes</v>
      </c>
      <c r="BX155" s="86" t="str">
        <f>_xlfn.XLOOKUP(AU155,'Cleansing - Response'!H:H,'Cleansing - Response'!I:I,)</f>
        <v>Sometimes / When in need</v>
      </c>
      <c r="BY155" s="86" t="str">
        <f>_xlfn.XLOOKUP(AV155,'Cleansing - Response'!K:K,'Cleansing - Response'!L:L,)</f>
        <v>Up to 1 time a day</v>
      </c>
      <c r="BZ155" s="86" t="str">
        <f>_xlfn.XLOOKUP(AW155,'Cleansing - Response'!$N:$N,'Cleansing - Response'!$O:$O,)</f>
        <v>No</v>
      </c>
      <c r="CA155" s="86" t="str">
        <f>_xlfn.XLOOKUP(AX155,'Cleansing - Response'!$N:$N,'Cleansing - Response'!$O:$O,)</f>
        <v>Yes / Sometimes</v>
      </c>
      <c r="CB155" s="86" t="str">
        <f>_xlfn.XLOOKUP(AY155,'Cleansing - Response'!$N:$N,'Cleansing - Response'!$O:$O,)</f>
        <v>No</v>
      </c>
      <c r="CC155" s="86" t="str">
        <f>_xlfn.XLOOKUP(AZ155,'Cleansing - Response'!$N:$N,'Cleansing - Response'!$O:$O,)</f>
        <v>Yes / Sometimes</v>
      </c>
      <c r="CD155" s="86" t="str">
        <f>_xlfn.XLOOKUP(BA155,'Cleansing - Response'!$N:$N,'Cleansing - Response'!$O:$O,)</f>
        <v>No</v>
      </c>
      <c r="CE155" s="86" t="str">
        <f>_xlfn.XLOOKUP(BB155,'Cleansing - Response'!$N:$N,'Cleansing - Response'!$O:$O,)</f>
        <v>No</v>
      </c>
      <c r="CF155" s="87" t="str">
        <f>IF(COUNTIF(Form_Responses18111213[[#This Row],[Answer - B7-1]:[Answer - B7-6]], "Yes / Sometimes") &gt; 4, "More than 4 times","Up to 4 times")</f>
        <v>Up to 4 times</v>
      </c>
    </row>
    <row r="156" spans="1:84" ht="13.2" x14ac:dyDescent="0.25">
      <c r="A156" s="82">
        <v>45572.464337916666</v>
      </c>
      <c r="B156" s="83" t="s">
        <v>511</v>
      </c>
      <c r="C156" s="84" t="s">
        <v>512</v>
      </c>
      <c r="D156" s="83">
        <v>100</v>
      </c>
      <c r="E156" s="83">
        <v>0.45</v>
      </c>
      <c r="F156" s="83" t="s">
        <v>423</v>
      </c>
      <c r="G156" s="83" t="s">
        <v>76</v>
      </c>
      <c r="H156" s="83" t="s">
        <v>335</v>
      </c>
      <c r="I156" s="83" t="s">
        <v>63</v>
      </c>
      <c r="J156" s="83" t="s">
        <v>64</v>
      </c>
      <c r="K156" s="83" t="s">
        <v>78</v>
      </c>
      <c r="L156" s="83" t="s">
        <v>64</v>
      </c>
      <c r="M156" s="83" t="s">
        <v>64</v>
      </c>
      <c r="N156" s="83" t="s">
        <v>84</v>
      </c>
      <c r="O156" s="83" t="s">
        <v>78</v>
      </c>
      <c r="P156" s="83" t="s">
        <v>84</v>
      </c>
      <c r="Q156" s="83" t="s">
        <v>84</v>
      </c>
      <c r="R156" s="83" t="s">
        <v>64</v>
      </c>
      <c r="S156" s="83" t="s">
        <v>84</v>
      </c>
      <c r="T156" s="83" t="s">
        <v>64</v>
      </c>
      <c r="U156" s="83" t="s">
        <v>84</v>
      </c>
      <c r="V156" s="83" t="s">
        <v>64</v>
      </c>
      <c r="W156" s="83" t="s">
        <v>64</v>
      </c>
      <c r="X156" s="83" t="s">
        <v>64</v>
      </c>
      <c r="Y156" s="83" t="s">
        <v>64</v>
      </c>
      <c r="Z156" s="83" t="s">
        <v>66</v>
      </c>
      <c r="AA156" s="83" t="s">
        <v>65</v>
      </c>
      <c r="AB156" s="83" t="s">
        <v>65</v>
      </c>
      <c r="AC156" s="83" t="s">
        <v>65</v>
      </c>
      <c r="AD156" s="83" t="s">
        <v>66</v>
      </c>
      <c r="AE156" s="83" t="s">
        <v>65</v>
      </c>
      <c r="AF156" s="83" t="s">
        <v>66</v>
      </c>
      <c r="AG156" s="83" t="s">
        <v>66</v>
      </c>
      <c r="AH156" s="83" t="s">
        <v>66</v>
      </c>
      <c r="AI156" s="83" t="s">
        <v>79</v>
      </c>
      <c r="AJ156" s="83" t="s">
        <v>65</v>
      </c>
      <c r="AK156" s="83" t="s">
        <v>66</v>
      </c>
      <c r="AL156" s="83" t="s">
        <v>66</v>
      </c>
      <c r="AM156" s="83" t="s">
        <v>66</v>
      </c>
      <c r="AN156" s="83" t="s">
        <v>66</v>
      </c>
      <c r="AO156" s="83" t="s">
        <v>65</v>
      </c>
      <c r="AP156" s="83" t="s">
        <v>67</v>
      </c>
      <c r="AQ156" s="83" t="s">
        <v>67</v>
      </c>
      <c r="AR156" s="83" t="s">
        <v>86</v>
      </c>
      <c r="AS156" s="83" t="s">
        <v>68</v>
      </c>
      <c r="AT156" s="83" t="s">
        <v>87</v>
      </c>
      <c r="AU156" s="83" t="s">
        <v>70</v>
      </c>
      <c r="AV156" s="83" t="s">
        <v>132</v>
      </c>
      <c r="AW156" s="83" t="s">
        <v>72</v>
      </c>
      <c r="AX156" s="83" t="s">
        <v>73</v>
      </c>
      <c r="AY156" s="83" t="s">
        <v>63</v>
      </c>
      <c r="AZ156" s="83" t="s">
        <v>72</v>
      </c>
      <c r="BA156" s="83" t="s">
        <v>63</v>
      </c>
      <c r="BB156" s="83" t="s">
        <v>73</v>
      </c>
      <c r="BC156" s="83" t="s">
        <v>73</v>
      </c>
      <c r="BD156" s="83"/>
      <c r="BE156" s="83" t="s">
        <v>73</v>
      </c>
      <c r="BF156" s="83"/>
      <c r="BG156" s="87" t="s">
        <v>335</v>
      </c>
      <c r="BH156" s="86" t="s">
        <v>60</v>
      </c>
      <c r="BI156" s="76" t="s">
        <v>1414</v>
      </c>
      <c r="BJ156">
        <f t="shared" si="6"/>
        <v>8</v>
      </c>
      <c r="BK156" s="87">
        <f t="shared" si="7"/>
        <v>54</v>
      </c>
      <c r="BL156" s="87"/>
      <c r="BM156" s="86" t="str">
        <f>_xlfn.XLOOKUP(Form_Responses18111213[[#This Row],[Sekolah School (Cleansed)]],'Quality Check'!$B$11:$B$14,'Quality Check'!$C$11:$C$14,)</f>
        <v>Rural</v>
      </c>
      <c r="BN156" s="86" t="str">
        <f>_xlfn.XLOOKUP(Form_Responses18111213[[#This Row],[Sekolah School (Cleansed)]],'Quality Check'!$B$11:$B$14,'Quality Check'!$D$11:$D$14,)</f>
        <v>Controlled Group (CG)</v>
      </c>
      <c r="BO156" s="87" t="str">
        <f>_xlfn.XLOOKUP(AS156,'Cleansing - Toothpaste Brand'!A:A,'Cleansing - Toothpaste Brand'!B:B,)</f>
        <v>Colgate</v>
      </c>
      <c r="BP156" s="87"/>
      <c r="BQ15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56" s="86" t="str">
        <f>_xlfn.XLOOKUP(AP156,'Cleansing - Response'!E:E,'Cleansing - Response'!F:F,)</f>
        <v>2 days and more</v>
      </c>
      <c r="BS156" s="86"/>
      <c r="BT156" s="86" t="str">
        <f>_xlfn.XLOOKUP(AQ156,'Cleansing - Response'!E:E,'Cleansing - Response'!F:F,)</f>
        <v>2 days and more</v>
      </c>
      <c r="BU156" s="86"/>
      <c r="BV156" s="86" t="str">
        <f t="shared" si="8"/>
        <v>Ya / Yes</v>
      </c>
      <c r="BW156" s="86" t="str">
        <f>_xlfn.XLOOKUP(AT156,'Cleansing - Response'!E:E,'Cleansing - Response'!F:F,)</f>
        <v>Always</v>
      </c>
      <c r="BX156" s="86" t="str">
        <f>_xlfn.XLOOKUP(AU156,'Cleansing - Response'!H:H,'Cleansing - Response'!I:I,)</f>
        <v>Sometimes / When in need</v>
      </c>
      <c r="BY156" s="86" t="str">
        <f>_xlfn.XLOOKUP(AV156,'Cleansing - Response'!K:K,'Cleansing - Response'!L:L,)</f>
        <v>Up to 1 time a day</v>
      </c>
      <c r="BZ156" s="86" t="str">
        <f>_xlfn.XLOOKUP(AW156,'Cleansing - Response'!$N:$N,'Cleansing - Response'!$O:$O,)</f>
        <v>Yes / Sometimes</v>
      </c>
      <c r="CA156" s="86" t="str">
        <f>_xlfn.XLOOKUP(AX156,'Cleansing - Response'!$N:$N,'Cleansing - Response'!$O:$O,)</f>
        <v>No</v>
      </c>
      <c r="CB156" s="86" t="str">
        <f>_xlfn.XLOOKUP(AY156,'Cleansing - Response'!$N:$N,'Cleansing - Response'!$O:$O,)</f>
        <v>Yes / Sometimes</v>
      </c>
      <c r="CC156" s="86" t="str">
        <f>_xlfn.XLOOKUP(AZ156,'Cleansing - Response'!$N:$N,'Cleansing - Response'!$O:$O,)</f>
        <v>Yes / Sometimes</v>
      </c>
      <c r="CD156" s="86" t="str">
        <f>_xlfn.XLOOKUP(BA156,'Cleansing - Response'!$N:$N,'Cleansing - Response'!$O:$O,)</f>
        <v>Yes / Sometimes</v>
      </c>
      <c r="CE156" s="86" t="str">
        <f>_xlfn.XLOOKUP(BB156,'Cleansing - Response'!$N:$N,'Cleansing - Response'!$O:$O,)</f>
        <v>No</v>
      </c>
      <c r="CF156" s="87" t="str">
        <f>IF(COUNTIF(Form_Responses18111213[[#This Row],[Answer - B7-1]:[Answer - B7-6]], "Yes / Sometimes") &gt; 4, "More than 4 times","Up to 4 times")</f>
        <v>Up to 4 times</v>
      </c>
    </row>
    <row r="157" spans="1:84" ht="13.2" x14ac:dyDescent="0.25">
      <c r="A157" s="82">
        <v>45572.464793240739</v>
      </c>
      <c r="B157" s="83" t="s">
        <v>513</v>
      </c>
      <c r="C157" s="84" t="s">
        <v>514</v>
      </c>
      <c r="D157" s="83">
        <v>100</v>
      </c>
      <c r="E157" s="83">
        <v>0.63</v>
      </c>
      <c r="F157" s="83" t="s">
        <v>423</v>
      </c>
      <c r="G157" s="83" t="s">
        <v>76</v>
      </c>
      <c r="H157" s="83" t="s">
        <v>335</v>
      </c>
      <c r="I157" s="83" t="s">
        <v>63</v>
      </c>
      <c r="J157" s="83" t="s">
        <v>64</v>
      </c>
      <c r="K157" s="83" t="s">
        <v>84</v>
      </c>
      <c r="L157" s="83" t="s">
        <v>64</v>
      </c>
      <c r="M157" s="83" t="s">
        <v>78</v>
      </c>
      <c r="N157" s="83" t="s">
        <v>64</v>
      </c>
      <c r="O157" s="83" t="s">
        <v>64</v>
      </c>
      <c r="P157" s="83" t="s">
        <v>64</v>
      </c>
      <c r="Q157" s="83" t="s">
        <v>64</v>
      </c>
      <c r="R157" s="83" t="s">
        <v>64</v>
      </c>
      <c r="S157" s="83" t="s">
        <v>64</v>
      </c>
      <c r="T157" s="83" t="s">
        <v>64</v>
      </c>
      <c r="U157" s="83" t="s">
        <v>64</v>
      </c>
      <c r="V157" s="83" t="s">
        <v>84</v>
      </c>
      <c r="W157" s="83" t="s">
        <v>64</v>
      </c>
      <c r="X157" s="83" t="s">
        <v>64</v>
      </c>
      <c r="Y157" s="83" t="s">
        <v>84</v>
      </c>
      <c r="Z157" s="83" t="s">
        <v>66</v>
      </c>
      <c r="AA157" s="83" t="s">
        <v>65</v>
      </c>
      <c r="AB157" s="83" t="s">
        <v>66</v>
      </c>
      <c r="AC157" s="83" t="s">
        <v>66</v>
      </c>
      <c r="AD157" s="83" t="s">
        <v>66</v>
      </c>
      <c r="AE157" s="83" t="s">
        <v>66</v>
      </c>
      <c r="AF157" s="83" t="s">
        <v>65</v>
      </c>
      <c r="AG157" s="83" t="s">
        <v>65</v>
      </c>
      <c r="AH157" s="83" t="s">
        <v>65</v>
      </c>
      <c r="AI157" s="83" t="s">
        <v>101</v>
      </c>
      <c r="AJ157" s="83" t="s">
        <v>65</v>
      </c>
      <c r="AK157" s="83" t="s">
        <v>66</v>
      </c>
      <c r="AL157" s="83" t="s">
        <v>65</v>
      </c>
      <c r="AM157" s="83" t="s">
        <v>65</v>
      </c>
      <c r="AN157" s="83" t="s">
        <v>65</v>
      </c>
      <c r="AO157" s="83" t="s">
        <v>65</v>
      </c>
      <c r="AP157" s="83" t="s">
        <v>67</v>
      </c>
      <c r="AQ157" s="83" t="s">
        <v>67</v>
      </c>
      <c r="AR157" s="83" t="s">
        <v>63</v>
      </c>
      <c r="AS157" s="83" t="s">
        <v>120</v>
      </c>
      <c r="AT157" s="83" t="s">
        <v>69</v>
      </c>
      <c r="AU157" s="83" t="s">
        <v>80</v>
      </c>
      <c r="AV157" s="83" t="s">
        <v>80</v>
      </c>
      <c r="AW157" s="83" t="s">
        <v>73</v>
      </c>
      <c r="AX157" s="83" t="s">
        <v>73</v>
      </c>
      <c r="AY157" s="83" t="s">
        <v>72</v>
      </c>
      <c r="AZ157" s="83" t="s">
        <v>63</v>
      </c>
      <c r="BA157" s="83" t="s">
        <v>72</v>
      </c>
      <c r="BB157" s="83" t="s">
        <v>72</v>
      </c>
      <c r="BC157" s="83" t="s">
        <v>73</v>
      </c>
      <c r="BD157" s="83"/>
      <c r="BE157" s="83" t="s">
        <v>73</v>
      </c>
      <c r="BF157" s="83"/>
      <c r="BG157" s="87" t="s">
        <v>335</v>
      </c>
      <c r="BH157" s="86" t="s">
        <v>60</v>
      </c>
      <c r="BI157" s="76" t="s">
        <v>1414</v>
      </c>
      <c r="BJ157">
        <f t="shared" si="6"/>
        <v>13</v>
      </c>
      <c r="BK157" s="87">
        <f t="shared" si="7"/>
        <v>58</v>
      </c>
      <c r="BL157" s="87"/>
      <c r="BM157" s="86" t="str">
        <f>_xlfn.XLOOKUP(Form_Responses18111213[[#This Row],[Sekolah School (Cleansed)]],'Quality Check'!$B$11:$B$14,'Quality Check'!$C$11:$C$14,)</f>
        <v>Rural</v>
      </c>
      <c r="BN157" s="86" t="str">
        <f>_xlfn.XLOOKUP(Form_Responses18111213[[#This Row],[Sekolah School (Cleansed)]],'Quality Check'!$B$11:$B$14,'Quality Check'!$D$11:$D$14,)</f>
        <v>Controlled Group (CG)</v>
      </c>
      <c r="BO157" s="87" t="str">
        <f>_xlfn.XLOOKUP(AS157,'Cleansing - Toothpaste Brand'!A:A,'Cleansing - Toothpaste Brand'!B:B,)</f>
        <v>Colgate</v>
      </c>
      <c r="BP157" s="87"/>
      <c r="BQ15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57" s="86" t="str">
        <f>_xlfn.XLOOKUP(AP157,'Cleansing - Response'!E:E,'Cleansing - Response'!F:F,)</f>
        <v>2 days and more</v>
      </c>
      <c r="BS157" s="86"/>
      <c r="BT157" s="86" t="str">
        <f>_xlfn.XLOOKUP(AQ157,'Cleansing - Response'!E:E,'Cleansing - Response'!F:F,)</f>
        <v>2 days and more</v>
      </c>
      <c r="BU157" s="86"/>
      <c r="BV157" s="86" t="str">
        <f t="shared" si="8"/>
        <v>Ya / Yes</v>
      </c>
      <c r="BW157" s="86" t="str">
        <f>_xlfn.XLOOKUP(AT157,'Cleansing - Response'!E:E,'Cleansing - Response'!F:F,)</f>
        <v>Rarely / Sometimes</v>
      </c>
      <c r="BX157" s="86" t="str">
        <f>_xlfn.XLOOKUP(AU157,'Cleansing - Response'!H:H,'Cleansing - Response'!I:I,)</f>
        <v>Using dental floss at least once</v>
      </c>
      <c r="BY157" s="86" t="str">
        <f>_xlfn.XLOOKUP(AV157,'Cleansing - Response'!K:K,'Cleansing - Response'!L:L,)</f>
        <v>Up to 1 time a day</v>
      </c>
      <c r="BZ157" s="86" t="str">
        <f>_xlfn.XLOOKUP(AW157,'Cleansing - Response'!$N:$N,'Cleansing - Response'!$O:$O,)</f>
        <v>No</v>
      </c>
      <c r="CA157" s="86" t="str">
        <f>_xlfn.XLOOKUP(AX157,'Cleansing - Response'!$N:$N,'Cleansing - Response'!$O:$O,)</f>
        <v>No</v>
      </c>
      <c r="CB157" s="86" t="str">
        <f>_xlfn.XLOOKUP(AY157,'Cleansing - Response'!$N:$N,'Cleansing - Response'!$O:$O,)</f>
        <v>Yes / Sometimes</v>
      </c>
      <c r="CC157" s="86" t="str">
        <f>_xlfn.XLOOKUP(AZ157,'Cleansing - Response'!$N:$N,'Cleansing - Response'!$O:$O,)</f>
        <v>Yes / Sometimes</v>
      </c>
      <c r="CD157" s="86" t="str">
        <f>_xlfn.XLOOKUP(BA157,'Cleansing - Response'!$N:$N,'Cleansing - Response'!$O:$O,)</f>
        <v>Yes / Sometimes</v>
      </c>
      <c r="CE157" s="86" t="str">
        <f>_xlfn.XLOOKUP(BB157,'Cleansing - Response'!$N:$N,'Cleansing - Response'!$O:$O,)</f>
        <v>Yes / Sometimes</v>
      </c>
      <c r="CF157" s="87" t="str">
        <f>IF(COUNTIF(Form_Responses18111213[[#This Row],[Answer - B7-1]:[Answer - B7-6]], "Yes / Sometimes") &gt; 4, "More than 4 times","Up to 4 times")</f>
        <v>Up to 4 times</v>
      </c>
    </row>
    <row r="158" spans="1:84" ht="13.2" x14ac:dyDescent="0.25">
      <c r="A158" s="82">
        <v>45572.464955949079</v>
      </c>
      <c r="B158" s="83" t="s">
        <v>515</v>
      </c>
      <c r="C158" s="84" t="s">
        <v>516</v>
      </c>
      <c r="D158" s="83">
        <v>30.36</v>
      </c>
      <c r="E158" s="83">
        <v>0.46</v>
      </c>
      <c r="F158" s="83" t="s">
        <v>423</v>
      </c>
      <c r="G158" s="83" t="s">
        <v>76</v>
      </c>
      <c r="H158" s="83" t="s">
        <v>352</v>
      </c>
      <c r="I158" s="83" t="s">
        <v>63</v>
      </c>
      <c r="J158" s="83" t="s">
        <v>64</v>
      </c>
      <c r="K158" s="83" t="s">
        <v>64</v>
      </c>
      <c r="L158" s="83" t="s">
        <v>64</v>
      </c>
      <c r="M158" s="83" t="s">
        <v>84</v>
      </c>
      <c r="N158" s="83" t="s">
        <v>64</v>
      </c>
      <c r="O158" s="83" t="s">
        <v>64</v>
      </c>
      <c r="P158" s="83" t="s">
        <v>84</v>
      </c>
      <c r="Q158" s="83" t="s">
        <v>64</v>
      </c>
      <c r="R158" s="83" t="s">
        <v>64</v>
      </c>
      <c r="S158" s="83" t="s">
        <v>64</v>
      </c>
      <c r="T158" s="83" t="s">
        <v>64</v>
      </c>
      <c r="U158" s="83" t="s">
        <v>64</v>
      </c>
      <c r="V158" s="83" t="s">
        <v>64</v>
      </c>
      <c r="W158" s="83" t="s">
        <v>64</v>
      </c>
      <c r="X158" s="83" t="s">
        <v>84</v>
      </c>
      <c r="Y158" s="83" t="s">
        <v>64</v>
      </c>
      <c r="Z158" s="83" t="s">
        <v>66</v>
      </c>
      <c r="AA158" s="83" t="s">
        <v>65</v>
      </c>
      <c r="AB158" s="83" t="s">
        <v>66</v>
      </c>
      <c r="AC158" s="83" t="s">
        <v>66</v>
      </c>
      <c r="AD158" s="83" t="s">
        <v>66</v>
      </c>
      <c r="AE158" s="83" t="s">
        <v>65</v>
      </c>
      <c r="AF158" s="83" t="s">
        <v>65</v>
      </c>
      <c r="AG158" s="83" t="s">
        <v>65</v>
      </c>
      <c r="AH158" s="83" t="s">
        <v>66</v>
      </c>
      <c r="AI158" s="83" t="s">
        <v>101</v>
      </c>
      <c r="AJ158" s="83" t="s">
        <v>65</v>
      </c>
      <c r="AK158" s="83" t="s">
        <v>66</v>
      </c>
      <c r="AL158" s="83" t="s">
        <v>66</v>
      </c>
      <c r="AM158" s="83" t="s">
        <v>65</v>
      </c>
      <c r="AN158" s="83" t="s">
        <v>66</v>
      </c>
      <c r="AO158" s="83" t="s">
        <v>66</v>
      </c>
      <c r="AP158" s="83" t="s">
        <v>85</v>
      </c>
      <c r="AQ158" s="83" t="s">
        <v>85</v>
      </c>
      <c r="AR158" s="83" t="s">
        <v>86</v>
      </c>
      <c r="AS158" s="83" t="s">
        <v>517</v>
      </c>
      <c r="AT158" s="83" t="s">
        <v>87</v>
      </c>
      <c r="AU158" s="83" t="s">
        <v>70</v>
      </c>
      <c r="AV158" s="83" t="s">
        <v>132</v>
      </c>
      <c r="AW158" s="83" t="s">
        <v>73</v>
      </c>
      <c r="AX158" s="83" t="s">
        <v>73</v>
      </c>
      <c r="AY158" s="83" t="s">
        <v>73</v>
      </c>
      <c r="AZ158" s="83" t="s">
        <v>72</v>
      </c>
      <c r="BA158" s="83" t="s">
        <v>73</v>
      </c>
      <c r="BB158" s="83" t="s">
        <v>73</v>
      </c>
      <c r="BC158" s="83" t="s">
        <v>73</v>
      </c>
      <c r="BD158" s="83"/>
      <c r="BE158" s="83" t="s">
        <v>73</v>
      </c>
      <c r="BF158" s="83"/>
      <c r="BG158" s="87" t="s">
        <v>335</v>
      </c>
      <c r="BH158" s="86" t="s">
        <v>60</v>
      </c>
      <c r="BI158" s="76" t="s">
        <v>1414</v>
      </c>
      <c r="BJ158">
        <f t="shared" si="6"/>
        <v>13</v>
      </c>
      <c r="BK158" s="87">
        <f t="shared" si="7"/>
        <v>55</v>
      </c>
      <c r="BL158" s="87"/>
      <c r="BM158" s="86" t="str">
        <f>_xlfn.XLOOKUP(Form_Responses18111213[[#This Row],[Sekolah School (Cleansed)]],'Quality Check'!$B$11:$B$14,'Quality Check'!$C$11:$C$14,)</f>
        <v>Rural</v>
      </c>
      <c r="BN158" s="86" t="str">
        <f>_xlfn.XLOOKUP(Form_Responses18111213[[#This Row],[Sekolah School (Cleansed)]],'Quality Check'!$B$11:$B$14,'Quality Check'!$D$11:$D$14,)</f>
        <v>Controlled Group (CG)</v>
      </c>
      <c r="BO158" s="87" t="str">
        <f>_xlfn.XLOOKUP(AS158,'Cleansing - Toothpaste Brand'!A:A,'Cleansing - Toothpaste Brand'!B:B,)</f>
        <v>Atomy</v>
      </c>
      <c r="BP158" s="87"/>
      <c r="BQ15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158" s="86" t="str">
        <f>_xlfn.XLOOKUP(AP158,'Cleansing - Response'!E:E,'Cleansing - Response'!F:F,)</f>
        <v>2 days and more</v>
      </c>
      <c r="BS158" s="86"/>
      <c r="BT158" s="86" t="str">
        <f>_xlfn.XLOOKUP(AQ158,'Cleansing - Response'!E:E,'Cleansing - Response'!F:F,)</f>
        <v>2 days and more</v>
      </c>
      <c r="BU158" s="86"/>
      <c r="BV158" s="86" t="str">
        <f t="shared" si="8"/>
        <v>Tidak / No</v>
      </c>
      <c r="BW158" s="86" t="str">
        <f>_xlfn.XLOOKUP(AT158,'Cleansing - Response'!E:E,'Cleansing - Response'!F:F,)</f>
        <v>Always</v>
      </c>
      <c r="BX158" s="86" t="str">
        <f>_xlfn.XLOOKUP(AU158,'Cleansing - Response'!H:H,'Cleansing - Response'!I:I,)</f>
        <v>Sometimes / When in need</v>
      </c>
      <c r="BY158" s="86" t="str">
        <f>_xlfn.XLOOKUP(AV158,'Cleansing - Response'!K:K,'Cleansing - Response'!L:L,)</f>
        <v>Up to 1 time a day</v>
      </c>
      <c r="BZ158" s="86" t="str">
        <f>_xlfn.XLOOKUP(AW158,'Cleansing - Response'!$N:$N,'Cleansing - Response'!$O:$O,)</f>
        <v>No</v>
      </c>
      <c r="CA158" s="86" t="str">
        <f>_xlfn.XLOOKUP(AX158,'Cleansing - Response'!$N:$N,'Cleansing - Response'!$O:$O,)</f>
        <v>No</v>
      </c>
      <c r="CB158" s="86" t="str">
        <f>_xlfn.XLOOKUP(AY158,'Cleansing - Response'!$N:$N,'Cleansing - Response'!$O:$O,)</f>
        <v>No</v>
      </c>
      <c r="CC158" s="86" t="str">
        <f>_xlfn.XLOOKUP(AZ158,'Cleansing - Response'!$N:$N,'Cleansing - Response'!$O:$O,)</f>
        <v>Yes / Sometimes</v>
      </c>
      <c r="CD158" s="86" t="str">
        <f>_xlfn.XLOOKUP(BA158,'Cleansing - Response'!$N:$N,'Cleansing - Response'!$O:$O,)</f>
        <v>No</v>
      </c>
      <c r="CE158" s="86" t="str">
        <f>_xlfn.XLOOKUP(BB158,'Cleansing - Response'!$N:$N,'Cleansing - Response'!$O:$O,)</f>
        <v>No</v>
      </c>
      <c r="CF158" s="87" t="str">
        <f>IF(COUNTIF(Form_Responses18111213[[#This Row],[Answer - B7-1]:[Answer - B7-6]], "Yes / Sometimes") &gt; 4, "More than 4 times","Up to 4 times")</f>
        <v>Up to 4 times</v>
      </c>
    </row>
    <row r="159" spans="1:84" ht="13.2" x14ac:dyDescent="0.25">
      <c r="A159" s="82">
        <v>45572.468757905095</v>
      </c>
      <c r="B159" s="83" t="s">
        <v>518</v>
      </c>
      <c r="C159" s="84" t="s">
        <v>519</v>
      </c>
      <c r="D159" s="83">
        <v>42.86</v>
      </c>
      <c r="E159" s="83">
        <v>0.83</v>
      </c>
      <c r="F159" s="83" t="s">
        <v>423</v>
      </c>
      <c r="G159" s="83" t="s">
        <v>76</v>
      </c>
      <c r="H159" s="83" t="s">
        <v>384</v>
      </c>
      <c r="I159" s="83" t="s">
        <v>63</v>
      </c>
      <c r="J159" s="83" t="s">
        <v>64</v>
      </c>
      <c r="K159" s="83" t="s">
        <v>64</v>
      </c>
      <c r="L159" s="83" t="s">
        <v>64</v>
      </c>
      <c r="M159" s="83" t="s">
        <v>78</v>
      </c>
      <c r="N159" s="83" t="s">
        <v>64</v>
      </c>
      <c r="O159" s="83" t="s">
        <v>64</v>
      </c>
      <c r="P159" s="83" t="s">
        <v>78</v>
      </c>
      <c r="Q159" s="83" t="s">
        <v>64</v>
      </c>
      <c r="R159" s="83" t="s">
        <v>64</v>
      </c>
      <c r="S159" s="83" t="s">
        <v>64</v>
      </c>
      <c r="T159" s="83" t="s">
        <v>64</v>
      </c>
      <c r="U159" s="83" t="s">
        <v>64</v>
      </c>
      <c r="V159" s="83" t="s">
        <v>64</v>
      </c>
      <c r="W159" s="83" t="s">
        <v>64</v>
      </c>
      <c r="X159" s="83" t="s">
        <v>64</v>
      </c>
      <c r="Y159" s="83" t="s">
        <v>64</v>
      </c>
      <c r="Z159" s="83" t="s">
        <v>65</v>
      </c>
      <c r="AA159" s="83" t="s">
        <v>65</v>
      </c>
      <c r="AB159" s="83" t="s">
        <v>65</v>
      </c>
      <c r="AC159" s="83" t="s">
        <v>65</v>
      </c>
      <c r="AD159" s="83" t="s">
        <v>65</v>
      </c>
      <c r="AE159" s="83" t="s">
        <v>65</v>
      </c>
      <c r="AF159" s="83" t="s">
        <v>66</v>
      </c>
      <c r="AG159" s="83" t="s">
        <v>65</v>
      </c>
      <c r="AH159" s="83" t="s">
        <v>66</v>
      </c>
      <c r="AI159" s="83" t="s">
        <v>101</v>
      </c>
      <c r="AJ159" s="83" t="s">
        <v>65</v>
      </c>
      <c r="AK159" s="83" t="s">
        <v>65</v>
      </c>
      <c r="AL159" s="83" t="s">
        <v>66</v>
      </c>
      <c r="AM159" s="83" t="s">
        <v>65</v>
      </c>
      <c r="AN159" s="83" t="s">
        <v>66</v>
      </c>
      <c r="AO159" s="83" t="s">
        <v>65</v>
      </c>
      <c r="AP159" s="83" t="s">
        <v>67</v>
      </c>
      <c r="AQ159" s="83" t="s">
        <v>67</v>
      </c>
      <c r="AR159" s="83" t="s">
        <v>63</v>
      </c>
      <c r="AS159" s="83" t="s">
        <v>68</v>
      </c>
      <c r="AT159" s="83" t="s">
        <v>87</v>
      </c>
      <c r="AU159" s="83" t="s">
        <v>70</v>
      </c>
      <c r="AV159" s="83" t="s">
        <v>71</v>
      </c>
      <c r="AW159" s="83" t="s">
        <v>72</v>
      </c>
      <c r="AX159" s="83" t="s">
        <v>73</v>
      </c>
      <c r="AY159" s="83" t="s">
        <v>72</v>
      </c>
      <c r="AZ159" s="83" t="s">
        <v>63</v>
      </c>
      <c r="BA159" s="83" t="s">
        <v>63</v>
      </c>
      <c r="BB159" s="83" t="s">
        <v>72</v>
      </c>
      <c r="BC159" s="83" t="s">
        <v>73</v>
      </c>
      <c r="BD159" s="83"/>
      <c r="BE159" s="83" t="s">
        <v>73</v>
      </c>
      <c r="BF159" s="83"/>
      <c r="BG159" s="87" t="s">
        <v>335</v>
      </c>
      <c r="BH159" s="86" t="s">
        <v>60</v>
      </c>
      <c r="BI159" s="76" t="s">
        <v>1414</v>
      </c>
      <c r="BJ159">
        <f t="shared" si="6"/>
        <v>15</v>
      </c>
      <c r="BK159" s="87">
        <f t="shared" si="7"/>
        <v>60</v>
      </c>
      <c r="BL159" s="87"/>
      <c r="BM159" s="86" t="str">
        <f>_xlfn.XLOOKUP(Form_Responses18111213[[#This Row],[Sekolah School (Cleansed)]],'Quality Check'!$B$11:$B$14,'Quality Check'!$C$11:$C$14,)</f>
        <v>Rural</v>
      </c>
      <c r="BN159" s="86" t="str">
        <f>_xlfn.XLOOKUP(Form_Responses18111213[[#This Row],[Sekolah School (Cleansed)]],'Quality Check'!$B$11:$B$14,'Quality Check'!$D$11:$D$14,)</f>
        <v>Controlled Group (CG)</v>
      </c>
      <c r="BO159" s="87" t="str">
        <f>_xlfn.XLOOKUP(AS159,'Cleansing - Toothpaste Brand'!A:A,'Cleansing - Toothpaste Brand'!B:B,)</f>
        <v>Colgate</v>
      </c>
      <c r="BP159" s="87"/>
      <c r="BQ15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59" s="86" t="str">
        <f>_xlfn.XLOOKUP(AP159,'Cleansing - Response'!E:E,'Cleansing - Response'!F:F,)</f>
        <v>2 days and more</v>
      </c>
      <c r="BS159" s="86"/>
      <c r="BT159" s="86" t="str">
        <f>_xlfn.XLOOKUP(AQ159,'Cleansing - Response'!E:E,'Cleansing - Response'!F:F,)</f>
        <v>2 days and more</v>
      </c>
      <c r="BU159" s="86"/>
      <c r="BV159" s="86" t="str">
        <f t="shared" si="8"/>
        <v>Ya / Yes</v>
      </c>
      <c r="BW159" s="86" t="str">
        <f>_xlfn.XLOOKUP(AT159,'Cleansing - Response'!E:E,'Cleansing - Response'!F:F,)</f>
        <v>Always</v>
      </c>
      <c r="BX159" s="86" t="str">
        <f>_xlfn.XLOOKUP(AU159,'Cleansing - Response'!H:H,'Cleansing - Response'!I:I,)</f>
        <v>Sometimes / When in need</v>
      </c>
      <c r="BY159" s="86" t="str">
        <f>_xlfn.XLOOKUP(AV159,'Cleansing - Response'!K:K,'Cleansing - Response'!L:L,)</f>
        <v>Up to 1 time a day</v>
      </c>
      <c r="BZ159" s="86" t="str">
        <f>_xlfn.XLOOKUP(AW159,'Cleansing - Response'!$N:$N,'Cleansing - Response'!$O:$O,)</f>
        <v>Yes / Sometimes</v>
      </c>
      <c r="CA159" s="86" t="str">
        <f>_xlfn.XLOOKUP(AX159,'Cleansing - Response'!$N:$N,'Cleansing - Response'!$O:$O,)</f>
        <v>No</v>
      </c>
      <c r="CB159" s="86" t="str">
        <f>_xlfn.XLOOKUP(AY159,'Cleansing - Response'!$N:$N,'Cleansing - Response'!$O:$O,)</f>
        <v>Yes / Sometimes</v>
      </c>
      <c r="CC159" s="86" t="str">
        <f>_xlfn.XLOOKUP(AZ159,'Cleansing - Response'!$N:$N,'Cleansing - Response'!$O:$O,)</f>
        <v>Yes / Sometimes</v>
      </c>
      <c r="CD159" s="86" t="str">
        <f>_xlfn.XLOOKUP(BA159,'Cleansing - Response'!$N:$N,'Cleansing - Response'!$O:$O,)</f>
        <v>Yes / Sometimes</v>
      </c>
      <c r="CE159" s="86" t="str">
        <f>_xlfn.XLOOKUP(BB159,'Cleansing - Response'!$N:$N,'Cleansing - Response'!$O:$O,)</f>
        <v>Yes / Sometimes</v>
      </c>
      <c r="CF159" s="87" t="str">
        <f>IF(COUNTIF(Form_Responses18111213[[#This Row],[Answer - B7-1]:[Answer - B7-6]], "Yes / Sometimes") &gt; 4, "More than 4 times","Up to 4 times")</f>
        <v>More than 4 times</v>
      </c>
    </row>
    <row r="160" spans="1:84" ht="13.2" x14ac:dyDescent="0.25">
      <c r="A160" s="82">
        <v>45572.469107268524</v>
      </c>
      <c r="B160" s="83" t="s">
        <v>520</v>
      </c>
      <c r="C160" s="84" t="s">
        <v>521</v>
      </c>
      <c r="D160" s="83">
        <v>17.86</v>
      </c>
      <c r="E160" s="83">
        <v>0.04</v>
      </c>
      <c r="F160" s="83" t="s">
        <v>423</v>
      </c>
      <c r="G160" s="83" t="s">
        <v>76</v>
      </c>
      <c r="H160" s="83" t="s">
        <v>522</v>
      </c>
      <c r="I160" s="83" t="s">
        <v>63</v>
      </c>
      <c r="J160" s="83" t="s">
        <v>78</v>
      </c>
      <c r="K160" s="83" t="s">
        <v>64</v>
      </c>
      <c r="L160" s="83" t="s">
        <v>78</v>
      </c>
      <c r="M160" s="83" t="s">
        <v>84</v>
      </c>
      <c r="N160" s="83" t="s">
        <v>64</v>
      </c>
      <c r="O160" s="83" t="s">
        <v>64</v>
      </c>
      <c r="P160" s="83" t="s">
        <v>64</v>
      </c>
      <c r="Q160" s="83" t="s">
        <v>78</v>
      </c>
      <c r="R160" s="83" t="s">
        <v>64</v>
      </c>
      <c r="S160" s="83" t="s">
        <v>78</v>
      </c>
      <c r="T160" s="83" t="s">
        <v>78</v>
      </c>
      <c r="U160" s="83" t="s">
        <v>84</v>
      </c>
      <c r="V160" s="83" t="s">
        <v>64</v>
      </c>
      <c r="W160" s="83" t="s">
        <v>84</v>
      </c>
      <c r="X160" s="83" t="s">
        <v>64</v>
      </c>
      <c r="Y160" s="83" t="s">
        <v>64</v>
      </c>
      <c r="Z160" s="83" t="s">
        <v>66</v>
      </c>
      <c r="AA160" s="83" t="s">
        <v>65</v>
      </c>
      <c r="AB160" s="83" t="s">
        <v>65</v>
      </c>
      <c r="AC160" s="83" t="s">
        <v>66</v>
      </c>
      <c r="AD160" s="83" t="s">
        <v>65</v>
      </c>
      <c r="AE160" s="83" t="s">
        <v>65</v>
      </c>
      <c r="AF160" s="83" t="s">
        <v>66</v>
      </c>
      <c r="AG160" s="83" t="s">
        <v>66</v>
      </c>
      <c r="AH160" s="83" t="s">
        <v>79</v>
      </c>
      <c r="AI160" s="83" t="s">
        <v>79</v>
      </c>
      <c r="AJ160" s="83" t="s">
        <v>66</v>
      </c>
      <c r="AK160" s="83" t="s">
        <v>66</v>
      </c>
      <c r="AL160" s="83" t="s">
        <v>79</v>
      </c>
      <c r="AM160" s="83" t="s">
        <v>65</v>
      </c>
      <c r="AN160" s="83" t="s">
        <v>66</v>
      </c>
      <c r="AO160" s="83" t="s">
        <v>66</v>
      </c>
      <c r="AP160" s="83" t="s">
        <v>67</v>
      </c>
      <c r="AQ160" s="83" t="s">
        <v>67</v>
      </c>
      <c r="AR160" s="83" t="s">
        <v>86</v>
      </c>
      <c r="AS160" s="83" t="s">
        <v>523</v>
      </c>
      <c r="AT160" s="83" t="s">
        <v>87</v>
      </c>
      <c r="AU160" s="83" t="s">
        <v>80</v>
      </c>
      <c r="AV160" s="83" t="s">
        <v>71</v>
      </c>
      <c r="AW160" s="83" t="s">
        <v>73</v>
      </c>
      <c r="AX160" s="83" t="s">
        <v>73</v>
      </c>
      <c r="AY160" s="83" t="s">
        <v>72</v>
      </c>
      <c r="AZ160" s="83" t="s">
        <v>72</v>
      </c>
      <c r="BA160" s="83" t="s">
        <v>72</v>
      </c>
      <c r="BB160" s="83" t="s">
        <v>73</v>
      </c>
      <c r="BC160" s="83" t="s">
        <v>73</v>
      </c>
      <c r="BD160" s="83"/>
      <c r="BE160" s="83" t="s">
        <v>73</v>
      </c>
      <c r="BF160" s="83"/>
      <c r="BG160" s="87" t="s">
        <v>335</v>
      </c>
      <c r="BH160" s="86" t="s">
        <v>60</v>
      </c>
      <c r="BI160" s="76" t="s">
        <v>1414</v>
      </c>
      <c r="BJ160">
        <f t="shared" si="6"/>
        <v>8</v>
      </c>
      <c r="BK160" s="87">
        <f t="shared" si="7"/>
        <v>51</v>
      </c>
      <c r="BL160" s="87"/>
      <c r="BM160" s="86" t="str">
        <f>_xlfn.XLOOKUP(Form_Responses18111213[[#This Row],[Sekolah School (Cleansed)]],'Quality Check'!$B$11:$B$14,'Quality Check'!$C$11:$C$14,)</f>
        <v>Rural</v>
      </c>
      <c r="BN160" s="86" t="str">
        <f>_xlfn.XLOOKUP(Form_Responses18111213[[#This Row],[Sekolah School (Cleansed)]],'Quality Check'!$B$11:$B$14,'Quality Check'!$D$11:$D$14,)</f>
        <v>Controlled Group (CG)</v>
      </c>
      <c r="BO160" s="87" t="str">
        <f>_xlfn.XLOOKUP(AS160,'Cleansing - Toothpaste Brand'!A:A,'Cleansing - Toothpaste Brand'!B:B,)</f>
        <v>Fresh and White</v>
      </c>
      <c r="BP160" s="87"/>
      <c r="BQ16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60" s="86" t="str">
        <f>_xlfn.XLOOKUP(AP160,'Cleansing - Response'!E:E,'Cleansing - Response'!F:F,)</f>
        <v>2 days and more</v>
      </c>
      <c r="BS160" s="86"/>
      <c r="BT160" s="86" t="str">
        <f>_xlfn.XLOOKUP(AQ160,'Cleansing - Response'!E:E,'Cleansing - Response'!F:F,)</f>
        <v>2 days and more</v>
      </c>
      <c r="BU160" s="86"/>
      <c r="BV160" s="86" t="str">
        <f t="shared" si="8"/>
        <v>Ya / Yes</v>
      </c>
      <c r="BW160" s="86" t="str">
        <f>_xlfn.XLOOKUP(AT160,'Cleansing - Response'!E:E,'Cleansing - Response'!F:F,)</f>
        <v>Always</v>
      </c>
      <c r="BX160" s="86" t="str">
        <f>_xlfn.XLOOKUP(AU160,'Cleansing - Response'!H:H,'Cleansing - Response'!I:I,)</f>
        <v>Using dental floss at least once</v>
      </c>
      <c r="BY160" s="86" t="str">
        <f>_xlfn.XLOOKUP(AV160,'Cleansing - Response'!K:K,'Cleansing - Response'!L:L,)</f>
        <v>Up to 1 time a day</v>
      </c>
      <c r="BZ160" s="86" t="str">
        <f>_xlfn.XLOOKUP(AW160,'Cleansing - Response'!$N:$N,'Cleansing - Response'!$O:$O,)</f>
        <v>No</v>
      </c>
      <c r="CA160" s="86" t="str">
        <f>_xlfn.XLOOKUP(AX160,'Cleansing - Response'!$N:$N,'Cleansing - Response'!$O:$O,)</f>
        <v>No</v>
      </c>
      <c r="CB160" s="86" t="str">
        <f>_xlfn.XLOOKUP(AY160,'Cleansing - Response'!$N:$N,'Cleansing - Response'!$O:$O,)</f>
        <v>Yes / Sometimes</v>
      </c>
      <c r="CC160" s="86" t="str">
        <f>_xlfn.XLOOKUP(AZ160,'Cleansing - Response'!$N:$N,'Cleansing - Response'!$O:$O,)</f>
        <v>Yes / Sometimes</v>
      </c>
      <c r="CD160" s="86" t="str">
        <f>_xlfn.XLOOKUP(BA160,'Cleansing - Response'!$N:$N,'Cleansing - Response'!$O:$O,)</f>
        <v>Yes / Sometimes</v>
      </c>
      <c r="CE160" s="86" t="str">
        <f>_xlfn.XLOOKUP(BB160,'Cleansing - Response'!$N:$N,'Cleansing - Response'!$O:$O,)</f>
        <v>No</v>
      </c>
      <c r="CF160" s="87" t="str">
        <f>IF(COUNTIF(Form_Responses18111213[[#This Row],[Answer - B7-1]:[Answer - B7-6]], "Yes / Sometimes") &gt; 4, "More than 4 times","Up to 4 times")</f>
        <v>Up to 4 times</v>
      </c>
    </row>
    <row r="161" spans="1:84" ht="13.2" x14ac:dyDescent="0.25">
      <c r="A161" s="82">
        <v>45572.472420578706</v>
      </c>
      <c r="B161" s="83" t="s">
        <v>524</v>
      </c>
      <c r="C161" s="84" t="s">
        <v>525</v>
      </c>
      <c r="D161" s="83">
        <v>58.93</v>
      </c>
      <c r="E161" s="83">
        <v>0.79</v>
      </c>
      <c r="F161" s="83" t="s">
        <v>423</v>
      </c>
      <c r="G161" s="83" t="s">
        <v>76</v>
      </c>
      <c r="H161" s="83" t="s">
        <v>349</v>
      </c>
      <c r="I161" s="83" t="s">
        <v>63</v>
      </c>
      <c r="J161" s="83" t="s">
        <v>64</v>
      </c>
      <c r="K161" s="83" t="s">
        <v>64</v>
      </c>
      <c r="L161" s="83" t="s">
        <v>64</v>
      </c>
      <c r="M161" s="83" t="s">
        <v>78</v>
      </c>
      <c r="N161" s="83" t="s">
        <v>64</v>
      </c>
      <c r="O161" s="83" t="s">
        <v>64</v>
      </c>
      <c r="P161" s="83" t="s">
        <v>78</v>
      </c>
      <c r="Q161" s="83" t="s">
        <v>84</v>
      </c>
      <c r="R161" s="83" t="s">
        <v>64</v>
      </c>
      <c r="S161" s="83" t="s">
        <v>64</v>
      </c>
      <c r="T161" s="83" t="s">
        <v>64</v>
      </c>
      <c r="U161" s="83" t="s">
        <v>64</v>
      </c>
      <c r="V161" s="83" t="s">
        <v>64</v>
      </c>
      <c r="W161" s="83" t="s">
        <v>84</v>
      </c>
      <c r="X161" s="83" t="s">
        <v>64</v>
      </c>
      <c r="Y161" s="83" t="s">
        <v>64</v>
      </c>
      <c r="Z161" s="83" t="s">
        <v>65</v>
      </c>
      <c r="AA161" s="83" t="s">
        <v>65</v>
      </c>
      <c r="AB161" s="83" t="s">
        <v>65</v>
      </c>
      <c r="AC161" s="83" t="s">
        <v>66</v>
      </c>
      <c r="AD161" s="83" t="s">
        <v>65</v>
      </c>
      <c r="AE161" s="83" t="s">
        <v>65</v>
      </c>
      <c r="AF161" s="83" t="s">
        <v>65</v>
      </c>
      <c r="AG161" s="83" t="s">
        <v>65</v>
      </c>
      <c r="AH161" s="83" t="s">
        <v>66</v>
      </c>
      <c r="AI161" s="83" t="s">
        <v>101</v>
      </c>
      <c r="AJ161" s="83" t="s">
        <v>65</v>
      </c>
      <c r="AK161" s="83" t="s">
        <v>65</v>
      </c>
      <c r="AL161" s="83" t="s">
        <v>79</v>
      </c>
      <c r="AM161" s="83" t="s">
        <v>65</v>
      </c>
      <c r="AN161" s="83" t="s">
        <v>65</v>
      </c>
      <c r="AO161" s="83" t="s">
        <v>65</v>
      </c>
      <c r="AP161" s="83" t="s">
        <v>67</v>
      </c>
      <c r="AQ161" s="83" t="s">
        <v>67</v>
      </c>
      <c r="AR161" s="83" t="s">
        <v>63</v>
      </c>
      <c r="AS161" s="83" t="s">
        <v>137</v>
      </c>
      <c r="AT161" s="83" t="s">
        <v>69</v>
      </c>
      <c r="AU161" s="83" t="s">
        <v>80</v>
      </c>
      <c r="AV161" s="83" t="s">
        <v>71</v>
      </c>
      <c r="AW161" s="83" t="s">
        <v>72</v>
      </c>
      <c r="AX161" s="83" t="s">
        <v>72</v>
      </c>
      <c r="AY161" s="83" t="s">
        <v>63</v>
      </c>
      <c r="AZ161" s="83" t="s">
        <v>63</v>
      </c>
      <c r="BA161" s="83" t="s">
        <v>73</v>
      </c>
      <c r="BB161" s="83" t="s">
        <v>73</v>
      </c>
      <c r="BC161" s="83" t="s">
        <v>73</v>
      </c>
      <c r="BD161" s="83"/>
      <c r="BE161" s="83" t="s">
        <v>73</v>
      </c>
      <c r="BF161" s="83"/>
      <c r="BG161" s="87" t="s">
        <v>335</v>
      </c>
      <c r="BH161" s="86" t="s">
        <v>60</v>
      </c>
      <c r="BI161" s="76" t="s">
        <v>1414</v>
      </c>
      <c r="BJ161">
        <f t="shared" si="6"/>
        <v>13</v>
      </c>
      <c r="BK161" s="87">
        <f t="shared" si="7"/>
        <v>60</v>
      </c>
      <c r="BL161" s="87"/>
      <c r="BM161" s="86" t="str">
        <f>_xlfn.XLOOKUP(Form_Responses18111213[[#This Row],[Sekolah School (Cleansed)]],'Quality Check'!$B$11:$B$14,'Quality Check'!$C$11:$C$14,)</f>
        <v>Rural</v>
      </c>
      <c r="BN161" s="86" t="str">
        <f>_xlfn.XLOOKUP(Form_Responses18111213[[#This Row],[Sekolah School (Cleansed)]],'Quality Check'!$B$11:$B$14,'Quality Check'!$D$11:$D$14,)</f>
        <v>Controlled Group (CG)</v>
      </c>
      <c r="BO161" s="87" t="str">
        <f>_xlfn.XLOOKUP(AS161,'Cleansing - Toothpaste Brand'!A:A,'Cleansing - Toothpaste Brand'!B:B,)</f>
        <v>Mukmin</v>
      </c>
      <c r="BP161" s="87"/>
      <c r="BQ16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161" s="86" t="str">
        <f>_xlfn.XLOOKUP(AP161,'Cleansing - Response'!E:E,'Cleansing - Response'!F:F,)</f>
        <v>2 days and more</v>
      </c>
      <c r="BS161" s="86"/>
      <c r="BT161" s="86" t="str">
        <f>_xlfn.XLOOKUP(AQ161,'Cleansing - Response'!E:E,'Cleansing - Response'!F:F,)</f>
        <v>2 days and more</v>
      </c>
      <c r="BU161" s="86"/>
      <c r="BV161" s="86" t="str">
        <f t="shared" si="8"/>
        <v>Ya / Yes</v>
      </c>
      <c r="BW161" s="86" t="str">
        <f>_xlfn.XLOOKUP(AT161,'Cleansing - Response'!E:E,'Cleansing - Response'!F:F,)</f>
        <v>Rarely / Sometimes</v>
      </c>
      <c r="BX161" s="86" t="str">
        <f>_xlfn.XLOOKUP(AU161,'Cleansing - Response'!H:H,'Cleansing - Response'!I:I,)</f>
        <v>Using dental floss at least once</v>
      </c>
      <c r="BY161" s="86" t="str">
        <f>_xlfn.XLOOKUP(AV161,'Cleansing - Response'!K:K,'Cleansing - Response'!L:L,)</f>
        <v>Up to 1 time a day</v>
      </c>
      <c r="BZ161" s="86" t="str">
        <f>_xlfn.XLOOKUP(AW161,'Cleansing - Response'!$N:$N,'Cleansing - Response'!$O:$O,)</f>
        <v>Yes / Sometimes</v>
      </c>
      <c r="CA161" s="86" t="str">
        <f>_xlfn.XLOOKUP(AX161,'Cleansing - Response'!$N:$N,'Cleansing - Response'!$O:$O,)</f>
        <v>Yes / Sometimes</v>
      </c>
      <c r="CB161" s="86" t="str">
        <f>_xlfn.XLOOKUP(AY161,'Cleansing - Response'!$N:$N,'Cleansing - Response'!$O:$O,)</f>
        <v>Yes / Sometimes</v>
      </c>
      <c r="CC161" s="86" t="str">
        <f>_xlfn.XLOOKUP(AZ161,'Cleansing - Response'!$N:$N,'Cleansing - Response'!$O:$O,)</f>
        <v>Yes / Sometimes</v>
      </c>
      <c r="CD161" s="86" t="str">
        <f>_xlfn.XLOOKUP(BA161,'Cleansing - Response'!$N:$N,'Cleansing - Response'!$O:$O,)</f>
        <v>No</v>
      </c>
      <c r="CE161" s="86" t="str">
        <f>_xlfn.XLOOKUP(BB161,'Cleansing - Response'!$N:$N,'Cleansing - Response'!$O:$O,)</f>
        <v>No</v>
      </c>
      <c r="CF161" s="87" t="str">
        <f>IF(COUNTIF(Form_Responses18111213[[#This Row],[Answer - B7-1]:[Answer - B7-6]], "Yes / Sometimes") &gt; 4, "More than 4 times","Up to 4 times")</f>
        <v>Up to 4 times</v>
      </c>
    </row>
    <row r="162" spans="1:84" ht="13.2" x14ac:dyDescent="0.25">
      <c r="A162" s="82">
        <v>45572.473229745374</v>
      </c>
      <c r="B162" s="83" t="s">
        <v>526</v>
      </c>
      <c r="C162" s="84" t="s">
        <v>527</v>
      </c>
      <c r="D162" s="83">
        <v>34.82</v>
      </c>
      <c r="E162" s="83">
        <v>1.17</v>
      </c>
      <c r="F162" s="83" t="s">
        <v>423</v>
      </c>
      <c r="G162" s="83" t="s">
        <v>76</v>
      </c>
      <c r="H162" s="83" t="s">
        <v>528</v>
      </c>
      <c r="I162" s="83" t="s">
        <v>63</v>
      </c>
      <c r="J162" s="83" t="s">
        <v>64</v>
      </c>
      <c r="K162" s="83" t="s">
        <v>84</v>
      </c>
      <c r="L162" s="83" t="s">
        <v>64</v>
      </c>
      <c r="M162" s="83" t="s">
        <v>84</v>
      </c>
      <c r="N162" s="83" t="s">
        <v>84</v>
      </c>
      <c r="O162" s="83" t="s">
        <v>84</v>
      </c>
      <c r="P162" s="83" t="s">
        <v>84</v>
      </c>
      <c r="Q162" s="83" t="s">
        <v>84</v>
      </c>
      <c r="R162" s="83" t="s">
        <v>64</v>
      </c>
      <c r="S162" s="83" t="s">
        <v>64</v>
      </c>
      <c r="T162" s="83" t="s">
        <v>84</v>
      </c>
      <c r="U162" s="83" t="s">
        <v>84</v>
      </c>
      <c r="V162" s="83" t="s">
        <v>64</v>
      </c>
      <c r="W162" s="83" t="s">
        <v>64</v>
      </c>
      <c r="X162" s="83" t="s">
        <v>64</v>
      </c>
      <c r="Y162" s="83" t="s">
        <v>64</v>
      </c>
      <c r="Z162" s="83" t="s">
        <v>65</v>
      </c>
      <c r="AA162" s="83" t="s">
        <v>65</v>
      </c>
      <c r="AB162" s="83" t="s">
        <v>66</v>
      </c>
      <c r="AC162" s="83" t="s">
        <v>65</v>
      </c>
      <c r="AD162" s="83" t="s">
        <v>66</v>
      </c>
      <c r="AE162" s="83" t="s">
        <v>65</v>
      </c>
      <c r="AF162" s="83" t="s">
        <v>65</v>
      </c>
      <c r="AG162" s="83" t="s">
        <v>65</v>
      </c>
      <c r="AH162" s="83" t="s">
        <v>79</v>
      </c>
      <c r="AI162" s="83" t="s">
        <v>79</v>
      </c>
      <c r="AJ162" s="83" t="s">
        <v>66</v>
      </c>
      <c r="AK162" s="83" t="s">
        <v>66</v>
      </c>
      <c r="AL162" s="83" t="s">
        <v>66</v>
      </c>
      <c r="AM162" s="83" t="s">
        <v>66</v>
      </c>
      <c r="AN162" s="83" t="s">
        <v>66</v>
      </c>
      <c r="AO162" s="83" t="s">
        <v>66</v>
      </c>
      <c r="AP162" s="83" t="s">
        <v>67</v>
      </c>
      <c r="AQ162" s="83" t="s">
        <v>67</v>
      </c>
      <c r="AR162" s="83" t="s">
        <v>63</v>
      </c>
      <c r="AS162" s="83" t="s">
        <v>68</v>
      </c>
      <c r="AT162" s="83" t="s">
        <v>169</v>
      </c>
      <c r="AU162" s="83" t="s">
        <v>93</v>
      </c>
      <c r="AV162" s="83" t="s">
        <v>71</v>
      </c>
      <c r="AW162" s="83" t="s">
        <v>72</v>
      </c>
      <c r="AX162" s="83" t="s">
        <v>63</v>
      </c>
      <c r="AY162" s="83" t="s">
        <v>72</v>
      </c>
      <c r="AZ162" s="83" t="s">
        <v>72</v>
      </c>
      <c r="BA162" s="83" t="s">
        <v>72</v>
      </c>
      <c r="BB162" s="83" t="s">
        <v>72</v>
      </c>
      <c r="BC162" s="83" t="s">
        <v>73</v>
      </c>
      <c r="BD162" s="83"/>
      <c r="BE162" s="83" t="s">
        <v>73</v>
      </c>
      <c r="BF162" s="83"/>
      <c r="BG162" s="87" t="s">
        <v>335</v>
      </c>
      <c r="BH162" s="86" t="s">
        <v>60</v>
      </c>
      <c r="BI162" s="76" t="s">
        <v>1414</v>
      </c>
      <c r="BJ162">
        <f t="shared" si="6"/>
        <v>8</v>
      </c>
      <c r="BK162" s="87">
        <f t="shared" si="7"/>
        <v>53</v>
      </c>
      <c r="BL162" s="87"/>
      <c r="BM162" s="86" t="str">
        <f>_xlfn.XLOOKUP(Form_Responses18111213[[#This Row],[Sekolah School (Cleansed)]],'Quality Check'!$B$11:$B$14,'Quality Check'!$C$11:$C$14,)</f>
        <v>Rural</v>
      </c>
      <c r="BN162" s="86" t="str">
        <f>_xlfn.XLOOKUP(Form_Responses18111213[[#This Row],[Sekolah School (Cleansed)]],'Quality Check'!$B$11:$B$14,'Quality Check'!$D$11:$D$14,)</f>
        <v>Controlled Group (CG)</v>
      </c>
      <c r="BO162" s="87" t="str">
        <f>_xlfn.XLOOKUP(AS162,'Cleansing - Toothpaste Brand'!A:A,'Cleansing - Toothpaste Brand'!B:B,)</f>
        <v>Colgate</v>
      </c>
      <c r="BP162" s="87"/>
      <c r="BQ16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62" s="86" t="str">
        <f>_xlfn.XLOOKUP(AP162,'Cleansing - Response'!E:E,'Cleansing - Response'!F:F,)</f>
        <v>2 days and more</v>
      </c>
      <c r="BS162" s="86"/>
      <c r="BT162" s="86" t="str">
        <f>_xlfn.XLOOKUP(AQ162,'Cleansing - Response'!E:E,'Cleansing - Response'!F:F,)</f>
        <v>2 days and more</v>
      </c>
      <c r="BU162" s="86"/>
      <c r="BV162" s="86" t="str">
        <f t="shared" si="8"/>
        <v>Ya / Yes</v>
      </c>
      <c r="BW162" s="86" t="str">
        <f>_xlfn.XLOOKUP(AT162,'Cleansing - Response'!E:E,'Cleansing - Response'!F:F,)</f>
        <v>Rarely / Sometimes</v>
      </c>
      <c r="BX162" s="86" t="str">
        <f>_xlfn.XLOOKUP(AU162,'Cleansing - Response'!H:H,'Cleansing - Response'!I:I,)</f>
        <v>Not using dental floss</v>
      </c>
      <c r="BY162" s="86" t="str">
        <f>_xlfn.XLOOKUP(AV162,'Cleansing - Response'!K:K,'Cleansing - Response'!L:L,)</f>
        <v>Up to 1 time a day</v>
      </c>
      <c r="BZ162" s="86" t="str">
        <f>_xlfn.XLOOKUP(AW162,'Cleansing - Response'!$N:$N,'Cleansing - Response'!$O:$O,)</f>
        <v>Yes / Sometimes</v>
      </c>
      <c r="CA162" s="86" t="str">
        <f>_xlfn.XLOOKUP(AX162,'Cleansing - Response'!$N:$N,'Cleansing - Response'!$O:$O,)</f>
        <v>Yes / Sometimes</v>
      </c>
      <c r="CB162" s="86" t="str">
        <f>_xlfn.XLOOKUP(AY162,'Cleansing - Response'!$N:$N,'Cleansing - Response'!$O:$O,)</f>
        <v>Yes / Sometimes</v>
      </c>
      <c r="CC162" s="86" t="str">
        <f>_xlfn.XLOOKUP(AZ162,'Cleansing - Response'!$N:$N,'Cleansing - Response'!$O:$O,)</f>
        <v>Yes / Sometimes</v>
      </c>
      <c r="CD162" s="86" t="str">
        <f>_xlfn.XLOOKUP(BA162,'Cleansing - Response'!$N:$N,'Cleansing - Response'!$O:$O,)</f>
        <v>Yes / Sometimes</v>
      </c>
      <c r="CE162" s="86" t="str">
        <f>_xlfn.XLOOKUP(BB162,'Cleansing - Response'!$N:$N,'Cleansing - Response'!$O:$O,)</f>
        <v>Yes / Sometimes</v>
      </c>
      <c r="CF162" s="87" t="str">
        <f>IF(COUNTIF(Form_Responses18111213[[#This Row],[Answer - B7-1]:[Answer - B7-6]], "Yes / Sometimes") &gt; 4, "More than 4 times","Up to 4 times")</f>
        <v>More than 4 times</v>
      </c>
    </row>
    <row r="163" spans="1:84" ht="13.2" x14ac:dyDescent="0.25">
      <c r="A163" s="82">
        <v>45572.473689224542</v>
      </c>
      <c r="B163" s="83" t="s">
        <v>529</v>
      </c>
      <c r="C163" s="84" t="s">
        <v>530</v>
      </c>
      <c r="D163" s="83">
        <v>27.68</v>
      </c>
      <c r="E163" s="83">
        <v>0.17</v>
      </c>
      <c r="F163" s="83" t="s">
        <v>423</v>
      </c>
      <c r="G163" s="83" t="s">
        <v>76</v>
      </c>
      <c r="H163" s="83" t="s">
        <v>330</v>
      </c>
      <c r="I163" s="83" t="s">
        <v>63</v>
      </c>
      <c r="J163" s="83" t="s">
        <v>64</v>
      </c>
      <c r="K163" s="83" t="s">
        <v>84</v>
      </c>
      <c r="L163" s="83" t="s">
        <v>64</v>
      </c>
      <c r="M163" s="83" t="s">
        <v>78</v>
      </c>
      <c r="N163" s="83" t="s">
        <v>64</v>
      </c>
      <c r="O163" s="83" t="s">
        <v>78</v>
      </c>
      <c r="P163" s="83" t="s">
        <v>84</v>
      </c>
      <c r="Q163" s="83" t="s">
        <v>64</v>
      </c>
      <c r="R163" s="83" t="s">
        <v>64</v>
      </c>
      <c r="S163" s="83" t="s">
        <v>64</v>
      </c>
      <c r="T163" s="83" t="s">
        <v>78</v>
      </c>
      <c r="U163" s="83" t="s">
        <v>64</v>
      </c>
      <c r="V163" s="83" t="s">
        <v>64</v>
      </c>
      <c r="W163" s="83" t="s">
        <v>64</v>
      </c>
      <c r="X163" s="83" t="s">
        <v>84</v>
      </c>
      <c r="Y163" s="83" t="s">
        <v>64</v>
      </c>
      <c r="Z163" s="83" t="s">
        <v>66</v>
      </c>
      <c r="AA163" s="83" t="s">
        <v>65</v>
      </c>
      <c r="AB163" s="83" t="s">
        <v>66</v>
      </c>
      <c r="AC163" s="83" t="s">
        <v>65</v>
      </c>
      <c r="AD163" s="83" t="s">
        <v>66</v>
      </c>
      <c r="AE163" s="83" t="s">
        <v>65</v>
      </c>
      <c r="AF163" s="83" t="s">
        <v>66</v>
      </c>
      <c r="AG163" s="83" t="s">
        <v>66</v>
      </c>
      <c r="AH163" s="83" t="s">
        <v>65</v>
      </c>
      <c r="AI163" s="83" t="s">
        <v>65</v>
      </c>
      <c r="AJ163" s="83" t="s">
        <v>66</v>
      </c>
      <c r="AK163" s="83" t="s">
        <v>65</v>
      </c>
      <c r="AL163" s="83" t="s">
        <v>79</v>
      </c>
      <c r="AM163" s="83" t="s">
        <v>65</v>
      </c>
      <c r="AN163" s="83" t="s">
        <v>79</v>
      </c>
      <c r="AO163" s="83" t="s">
        <v>66</v>
      </c>
      <c r="AP163" s="83" t="s">
        <v>85</v>
      </c>
      <c r="AQ163" s="83" t="s">
        <v>80</v>
      </c>
      <c r="AR163" s="83" t="s">
        <v>63</v>
      </c>
      <c r="AS163" s="83" t="s">
        <v>68</v>
      </c>
      <c r="AT163" s="83" t="s">
        <v>169</v>
      </c>
      <c r="AU163" s="83" t="s">
        <v>93</v>
      </c>
      <c r="AV163" s="83" t="s">
        <v>71</v>
      </c>
      <c r="AW163" s="83" t="s">
        <v>72</v>
      </c>
      <c r="AX163" s="83" t="s">
        <v>72</v>
      </c>
      <c r="AY163" s="83" t="s">
        <v>63</v>
      </c>
      <c r="AZ163" s="83" t="s">
        <v>72</v>
      </c>
      <c r="BA163" s="83" t="s">
        <v>63</v>
      </c>
      <c r="BB163" s="83" t="s">
        <v>63</v>
      </c>
      <c r="BC163" s="83" t="s">
        <v>73</v>
      </c>
      <c r="BD163" s="83" t="s">
        <v>531</v>
      </c>
      <c r="BE163" s="83" t="s">
        <v>73</v>
      </c>
      <c r="BF163" s="83"/>
      <c r="BG163" s="87" t="s">
        <v>335</v>
      </c>
      <c r="BH163" s="86" t="s">
        <v>60</v>
      </c>
      <c r="BI163" s="76" t="s">
        <v>1414</v>
      </c>
      <c r="BJ163">
        <f t="shared" si="6"/>
        <v>11</v>
      </c>
      <c r="BK163" s="87">
        <f t="shared" si="7"/>
        <v>50</v>
      </c>
      <c r="BL163" s="87"/>
      <c r="BM163" s="86" t="str">
        <f>_xlfn.XLOOKUP(Form_Responses18111213[[#This Row],[Sekolah School (Cleansed)]],'Quality Check'!$B$11:$B$14,'Quality Check'!$C$11:$C$14,)</f>
        <v>Rural</v>
      </c>
      <c r="BN163" s="86" t="str">
        <f>_xlfn.XLOOKUP(Form_Responses18111213[[#This Row],[Sekolah School (Cleansed)]],'Quality Check'!$B$11:$B$14,'Quality Check'!$D$11:$D$14,)</f>
        <v>Controlled Group (CG)</v>
      </c>
      <c r="BO163" s="87" t="str">
        <f>_xlfn.XLOOKUP(AS163,'Cleansing - Toothpaste Brand'!A:A,'Cleansing - Toothpaste Brand'!B:B,)</f>
        <v>Colgate</v>
      </c>
      <c r="BP163" s="87"/>
      <c r="BQ16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63" s="86" t="str">
        <f>_xlfn.XLOOKUP(AP163,'Cleansing - Response'!E:E,'Cleansing - Response'!F:F,)</f>
        <v>2 days and more</v>
      </c>
      <c r="BS163" s="86"/>
      <c r="BT163" s="86" t="str">
        <f>_xlfn.XLOOKUP(AQ163,'Cleansing - Response'!E:E,'Cleansing - Response'!F:F,)</f>
        <v>Less than 2 days</v>
      </c>
      <c r="BU163" s="86"/>
      <c r="BV163" s="86" t="str">
        <f t="shared" si="8"/>
        <v>Ya / Yes</v>
      </c>
      <c r="BW163" s="86" t="str">
        <f>_xlfn.XLOOKUP(AT163,'Cleansing - Response'!E:E,'Cleansing - Response'!F:F,)</f>
        <v>Rarely / Sometimes</v>
      </c>
      <c r="BX163" s="86" t="str">
        <f>_xlfn.XLOOKUP(AU163,'Cleansing - Response'!H:H,'Cleansing - Response'!I:I,)</f>
        <v>Not using dental floss</v>
      </c>
      <c r="BY163" s="86" t="str">
        <f>_xlfn.XLOOKUP(AV163,'Cleansing - Response'!K:K,'Cleansing - Response'!L:L,)</f>
        <v>Up to 1 time a day</v>
      </c>
      <c r="BZ163" s="86" t="str">
        <f>_xlfn.XLOOKUP(AW163,'Cleansing - Response'!$N:$N,'Cleansing - Response'!$O:$O,)</f>
        <v>Yes / Sometimes</v>
      </c>
      <c r="CA163" s="86" t="str">
        <f>_xlfn.XLOOKUP(AX163,'Cleansing - Response'!$N:$N,'Cleansing - Response'!$O:$O,)</f>
        <v>Yes / Sometimes</v>
      </c>
      <c r="CB163" s="86" t="str">
        <f>_xlfn.XLOOKUP(AY163,'Cleansing - Response'!$N:$N,'Cleansing - Response'!$O:$O,)</f>
        <v>Yes / Sometimes</v>
      </c>
      <c r="CC163" s="86" t="str">
        <f>_xlfn.XLOOKUP(AZ163,'Cleansing - Response'!$N:$N,'Cleansing - Response'!$O:$O,)</f>
        <v>Yes / Sometimes</v>
      </c>
      <c r="CD163" s="86" t="str">
        <f>_xlfn.XLOOKUP(BA163,'Cleansing - Response'!$N:$N,'Cleansing - Response'!$O:$O,)</f>
        <v>Yes / Sometimes</v>
      </c>
      <c r="CE163" s="86" t="str">
        <f>_xlfn.XLOOKUP(BB163,'Cleansing - Response'!$N:$N,'Cleansing - Response'!$O:$O,)</f>
        <v>Yes / Sometimes</v>
      </c>
      <c r="CF163" s="87" t="str">
        <f>IF(COUNTIF(Form_Responses18111213[[#This Row],[Answer - B7-1]:[Answer - B7-6]], "Yes / Sometimes") &gt; 4, "More than 4 times","Up to 4 times")</f>
        <v>More than 4 times</v>
      </c>
    </row>
    <row r="164" spans="1:84" ht="13.2" x14ac:dyDescent="0.25">
      <c r="A164" s="82">
        <v>45572.474216793984</v>
      </c>
      <c r="B164" s="83" t="s">
        <v>532</v>
      </c>
      <c r="C164" s="84" t="s">
        <v>533</v>
      </c>
      <c r="D164" s="83">
        <v>29.46</v>
      </c>
      <c r="E164" s="83">
        <v>0.28999999999999998</v>
      </c>
      <c r="F164" s="83" t="s">
        <v>423</v>
      </c>
      <c r="G164" s="83" t="s">
        <v>76</v>
      </c>
      <c r="H164" s="83" t="s">
        <v>330</v>
      </c>
      <c r="I164" s="83" t="s">
        <v>63</v>
      </c>
      <c r="J164" s="83" t="s">
        <v>64</v>
      </c>
      <c r="K164" s="83" t="s">
        <v>64</v>
      </c>
      <c r="L164" s="83" t="s">
        <v>64</v>
      </c>
      <c r="M164" s="83" t="s">
        <v>84</v>
      </c>
      <c r="N164" s="83" t="s">
        <v>64</v>
      </c>
      <c r="O164" s="83" t="s">
        <v>64</v>
      </c>
      <c r="P164" s="83" t="s">
        <v>64</v>
      </c>
      <c r="Q164" s="83" t="s">
        <v>64</v>
      </c>
      <c r="R164" s="83" t="s">
        <v>84</v>
      </c>
      <c r="S164" s="83" t="s">
        <v>64</v>
      </c>
      <c r="T164" s="83" t="s">
        <v>84</v>
      </c>
      <c r="U164" s="83" t="s">
        <v>84</v>
      </c>
      <c r="V164" s="83" t="s">
        <v>84</v>
      </c>
      <c r="W164" s="83" t="s">
        <v>64</v>
      </c>
      <c r="X164" s="83" t="s">
        <v>64</v>
      </c>
      <c r="Y164" s="83" t="s">
        <v>64</v>
      </c>
      <c r="Z164" s="83" t="s">
        <v>66</v>
      </c>
      <c r="AA164" s="83" t="s">
        <v>65</v>
      </c>
      <c r="AB164" s="83" t="s">
        <v>66</v>
      </c>
      <c r="AC164" s="83" t="s">
        <v>65</v>
      </c>
      <c r="AD164" s="83" t="s">
        <v>79</v>
      </c>
      <c r="AE164" s="83" t="s">
        <v>65</v>
      </c>
      <c r="AF164" s="83" t="s">
        <v>66</v>
      </c>
      <c r="AG164" s="83" t="s">
        <v>66</v>
      </c>
      <c r="AH164" s="83" t="s">
        <v>66</v>
      </c>
      <c r="AI164" s="83" t="s">
        <v>101</v>
      </c>
      <c r="AJ164" s="83" t="s">
        <v>65</v>
      </c>
      <c r="AK164" s="83" t="s">
        <v>65</v>
      </c>
      <c r="AL164" s="83" t="s">
        <v>65</v>
      </c>
      <c r="AM164" s="83" t="s">
        <v>65</v>
      </c>
      <c r="AN164" s="83" t="s">
        <v>66</v>
      </c>
      <c r="AO164" s="83" t="s">
        <v>65</v>
      </c>
      <c r="AP164" s="83" t="s">
        <v>67</v>
      </c>
      <c r="AQ164" s="83" t="s">
        <v>67</v>
      </c>
      <c r="AR164" s="83" t="s">
        <v>86</v>
      </c>
      <c r="AS164" s="83" t="s">
        <v>534</v>
      </c>
      <c r="AT164" s="83" t="s">
        <v>69</v>
      </c>
      <c r="AU164" s="83" t="s">
        <v>70</v>
      </c>
      <c r="AV164" s="83" t="s">
        <v>132</v>
      </c>
      <c r="AW164" s="83" t="s">
        <v>73</v>
      </c>
      <c r="AX164" s="83" t="s">
        <v>72</v>
      </c>
      <c r="AY164" s="83" t="s">
        <v>72</v>
      </c>
      <c r="AZ164" s="83" t="s">
        <v>63</v>
      </c>
      <c r="BA164" s="83" t="s">
        <v>63</v>
      </c>
      <c r="BB164" s="83" t="s">
        <v>72</v>
      </c>
      <c r="BC164" s="83" t="s">
        <v>73</v>
      </c>
      <c r="BD164" s="83"/>
      <c r="BE164" s="83" t="s">
        <v>73</v>
      </c>
      <c r="BF164" s="83"/>
      <c r="BG164" s="87" t="s">
        <v>335</v>
      </c>
      <c r="BH164" s="86" t="s">
        <v>60</v>
      </c>
      <c r="BI164" s="76" t="s">
        <v>1414</v>
      </c>
      <c r="BJ164">
        <f t="shared" si="6"/>
        <v>11</v>
      </c>
      <c r="BK164" s="87">
        <f t="shared" si="7"/>
        <v>56</v>
      </c>
      <c r="BL164" s="87"/>
      <c r="BM164" s="86" t="str">
        <f>_xlfn.XLOOKUP(Form_Responses18111213[[#This Row],[Sekolah School (Cleansed)]],'Quality Check'!$B$11:$B$14,'Quality Check'!$C$11:$C$14,)</f>
        <v>Rural</v>
      </c>
      <c r="BN164" s="86" t="str">
        <f>_xlfn.XLOOKUP(Form_Responses18111213[[#This Row],[Sekolah School (Cleansed)]],'Quality Check'!$B$11:$B$14,'Quality Check'!$D$11:$D$14,)</f>
        <v>Controlled Group (CG)</v>
      </c>
      <c r="BO164" s="87" t="str">
        <f>_xlfn.XLOOKUP(AS164,'Cleansing - Toothpaste Brand'!A:A,'Cleansing - Toothpaste Brand'!B:B,)</f>
        <v>Darlie</v>
      </c>
      <c r="BP164" s="87"/>
      <c r="BQ16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64" s="86" t="str">
        <f>_xlfn.XLOOKUP(AP164,'Cleansing - Response'!E:E,'Cleansing - Response'!F:F,)</f>
        <v>2 days and more</v>
      </c>
      <c r="BS164" s="86"/>
      <c r="BT164" s="86" t="str">
        <f>_xlfn.XLOOKUP(AQ164,'Cleansing - Response'!E:E,'Cleansing - Response'!F:F,)</f>
        <v>2 days and more</v>
      </c>
      <c r="BU164" s="86"/>
      <c r="BV164" s="86" t="str">
        <f t="shared" si="8"/>
        <v>Ya / Yes</v>
      </c>
      <c r="BW164" s="86" t="str">
        <f>_xlfn.XLOOKUP(AT164,'Cleansing - Response'!E:E,'Cleansing - Response'!F:F,)</f>
        <v>Rarely / Sometimes</v>
      </c>
      <c r="BX164" s="86" t="str">
        <f>_xlfn.XLOOKUP(AU164,'Cleansing - Response'!H:H,'Cleansing - Response'!I:I,)</f>
        <v>Sometimes / When in need</v>
      </c>
      <c r="BY164" s="86" t="str">
        <f>_xlfn.XLOOKUP(AV164,'Cleansing - Response'!K:K,'Cleansing - Response'!L:L,)</f>
        <v>Up to 1 time a day</v>
      </c>
      <c r="BZ164" s="86" t="str">
        <f>_xlfn.XLOOKUP(AW164,'Cleansing - Response'!$N:$N,'Cleansing - Response'!$O:$O,)</f>
        <v>No</v>
      </c>
      <c r="CA164" s="86" t="str">
        <f>_xlfn.XLOOKUP(AX164,'Cleansing - Response'!$N:$N,'Cleansing - Response'!$O:$O,)</f>
        <v>Yes / Sometimes</v>
      </c>
      <c r="CB164" s="86" t="str">
        <f>_xlfn.XLOOKUP(AY164,'Cleansing - Response'!$N:$N,'Cleansing - Response'!$O:$O,)</f>
        <v>Yes / Sometimes</v>
      </c>
      <c r="CC164" s="86" t="str">
        <f>_xlfn.XLOOKUP(AZ164,'Cleansing - Response'!$N:$N,'Cleansing - Response'!$O:$O,)</f>
        <v>Yes / Sometimes</v>
      </c>
      <c r="CD164" s="86" t="str">
        <f>_xlfn.XLOOKUP(BA164,'Cleansing - Response'!$N:$N,'Cleansing - Response'!$O:$O,)</f>
        <v>Yes / Sometimes</v>
      </c>
      <c r="CE164" s="86" t="str">
        <f>_xlfn.XLOOKUP(BB164,'Cleansing - Response'!$N:$N,'Cleansing - Response'!$O:$O,)</f>
        <v>Yes / Sometimes</v>
      </c>
      <c r="CF164" s="87" t="str">
        <f>IF(COUNTIF(Form_Responses18111213[[#This Row],[Answer - B7-1]:[Answer - B7-6]], "Yes / Sometimes") &gt; 4, "More than 4 times","Up to 4 times")</f>
        <v>More than 4 times</v>
      </c>
    </row>
    <row r="165" spans="1:84" ht="13.2" x14ac:dyDescent="0.25">
      <c r="A165" s="82">
        <v>45572.488330520835</v>
      </c>
      <c r="B165" s="83" t="s">
        <v>535</v>
      </c>
      <c r="C165" s="84" t="s">
        <v>536</v>
      </c>
      <c r="D165" s="83">
        <v>100</v>
      </c>
      <c r="E165" s="83">
        <v>1.25</v>
      </c>
      <c r="F165" s="83" t="s">
        <v>114</v>
      </c>
      <c r="G165" s="83" t="s">
        <v>76</v>
      </c>
      <c r="H165" s="83" t="s">
        <v>369</v>
      </c>
      <c r="I165" s="83" t="s">
        <v>63</v>
      </c>
      <c r="J165" s="83" t="s">
        <v>64</v>
      </c>
      <c r="K165" s="83" t="s">
        <v>64</v>
      </c>
      <c r="L165" s="83" t="s">
        <v>64</v>
      </c>
      <c r="M165" s="83" t="s">
        <v>78</v>
      </c>
      <c r="N165" s="83" t="s">
        <v>64</v>
      </c>
      <c r="O165" s="83" t="s">
        <v>64</v>
      </c>
      <c r="P165" s="83" t="s">
        <v>64</v>
      </c>
      <c r="Q165" s="83" t="s">
        <v>64</v>
      </c>
      <c r="R165" s="83" t="s">
        <v>64</v>
      </c>
      <c r="S165" s="83" t="s">
        <v>64</v>
      </c>
      <c r="T165" s="83" t="s">
        <v>64</v>
      </c>
      <c r="U165" s="83" t="s">
        <v>64</v>
      </c>
      <c r="V165" s="83" t="s">
        <v>64</v>
      </c>
      <c r="W165" s="83" t="s">
        <v>78</v>
      </c>
      <c r="X165" s="83" t="s">
        <v>78</v>
      </c>
      <c r="Y165" s="83" t="s">
        <v>64</v>
      </c>
      <c r="Z165" s="83" t="s">
        <v>66</v>
      </c>
      <c r="AA165" s="83" t="s">
        <v>65</v>
      </c>
      <c r="AB165" s="83" t="s">
        <v>65</v>
      </c>
      <c r="AC165" s="83" t="s">
        <v>65</v>
      </c>
      <c r="AD165" s="83" t="s">
        <v>66</v>
      </c>
      <c r="AE165" s="83" t="s">
        <v>66</v>
      </c>
      <c r="AF165" s="83" t="s">
        <v>101</v>
      </c>
      <c r="AG165" s="83" t="s">
        <v>66</v>
      </c>
      <c r="AH165" s="83" t="s">
        <v>65</v>
      </c>
      <c r="AI165" s="83" t="s">
        <v>79</v>
      </c>
      <c r="AJ165" s="83" t="s">
        <v>66</v>
      </c>
      <c r="AK165" s="83" t="s">
        <v>101</v>
      </c>
      <c r="AL165" s="83" t="s">
        <v>101</v>
      </c>
      <c r="AM165" s="83" t="s">
        <v>65</v>
      </c>
      <c r="AN165" s="83" t="s">
        <v>65</v>
      </c>
      <c r="AO165" s="83" t="s">
        <v>65</v>
      </c>
      <c r="AP165" s="83" t="s">
        <v>67</v>
      </c>
      <c r="AQ165" s="83" t="s">
        <v>67</v>
      </c>
      <c r="AR165" s="83" t="s">
        <v>63</v>
      </c>
      <c r="AS165" s="83" t="s">
        <v>97</v>
      </c>
      <c r="AT165" s="83" t="s">
        <v>69</v>
      </c>
      <c r="AU165" s="83" t="s">
        <v>70</v>
      </c>
      <c r="AV165" s="83" t="s">
        <v>132</v>
      </c>
      <c r="AW165" s="83" t="s">
        <v>73</v>
      </c>
      <c r="AX165" s="83" t="s">
        <v>73</v>
      </c>
      <c r="AY165" s="83" t="s">
        <v>73</v>
      </c>
      <c r="AZ165" s="83" t="s">
        <v>72</v>
      </c>
      <c r="BA165" s="83" t="s">
        <v>73</v>
      </c>
      <c r="BB165" s="83" t="s">
        <v>72</v>
      </c>
      <c r="BC165" s="83" t="s">
        <v>73</v>
      </c>
      <c r="BD165" s="83"/>
      <c r="BE165" s="83" t="s">
        <v>73</v>
      </c>
      <c r="BF165" s="83"/>
      <c r="BG165" s="87" t="s">
        <v>335</v>
      </c>
      <c r="BH165" s="87" t="s">
        <v>114</v>
      </c>
      <c r="BI165" s="76" t="s">
        <v>1414</v>
      </c>
      <c r="BJ165">
        <f t="shared" si="6"/>
        <v>14</v>
      </c>
      <c r="BK165" s="87">
        <f t="shared" si="7"/>
        <v>53</v>
      </c>
      <c r="BL165" s="87"/>
      <c r="BM165" s="86" t="str">
        <f>_xlfn.XLOOKUP(Form_Responses18111213[[#This Row],[Sekolah School (Cleansed)]],'Quality Check'!$B$11:$B$14,'Quality Check'!$C$11:$C$14,)</f>
        <v>Rural</v>
      </c>
      <c r="BN165" s="86" t="str">
        <f>_xlfn.XLOOKUP(Form_Responses18111213[[#This Row],[Sekolah School (Cleansed)]],'Quality Check'!$B$11:$B$14,'Quality Check'!$D$11:$D$14,)</f>
        <v>Controlled Group (CG)</v>
      </c>
      <c r="BO165" s="87" t="str">
        <f>_xlfn.XLOOKUP(AS165,'Cleansing - Toothpaste Brand'!A:A,'Cleansing - Toothpaste Brand'!B:B,)</f>
        <v>Darlie</v>
      </c>
      <c r="BP165" s="87"/>
      <c r="BQ16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65" s="86" t="str">
        <f>_xlfn.XLOOKUP(AP165,'Cleansing - Response'!E:E,'Cleansing - Response'!F:F,)</f>
        <v>2 days and more</v>
      </c>
      <c r="BS165" s="86"/>
      <c r="BT165" s="86" t="str">
        <f>_xlfn.XLOOKUP(AQ165,'Cleansing - Response'!E:E,'Cleansing - Response'!F:F,)</f>
        <v>2 days and more</v>
      </c>
      <c r="BU165" s="86"/>
      <c r="BV165" s="86" t="str">
        <f t="shared" si="8"/>
        <v>Ya / Yes</v>
      </c>
      <c r="BW165" s="86" t="str">
        <f>_xlfn.XLOOKUP(AT165,'Cleansing - Response'!E:E,'Cleansing - Response'!F:F,)</f>
        <v>Rarely / Sometimes</v>
      </c>
      <c r="BX165" s="86" t="str">
        <f>_xlfn.XLOOKUP(AU165,'Cleansing - Response'!H:H,'Cleansing - Response'!I:I,)</f>
        <v>Sometimes / When in need</v>
      </c>
      <c r="BY165" s="86" t="str">
        <f>_xlfn.XLOOKUP(AV165,'Cleansing - Response'!K:K,'Cleansing - Response'!L:L,)</f>
        <v>Up to 1 time a day</v>
      </c>
      <c r="BZ165" s="86" t="str">
        <f>_xlfn.XLOOKUP(AW165,'Cleansing - Response'!$N:$N,'Cleansing - Response'!$O:$O,)</f>
        <v>No</v>
      </c>
      <c r="CA165" s="86" t="str">
        <f>_xlfn.XLOOKUP(AX165,'Cleansing - Response'!$N:$N,'Cleansing - Response'!$O:$O,)</f>
        <v>No</v>
      </c>
      <c r="CB165" s="86" t="str">
        <f>_xlfn.XLOOKUP(AY165,'Cleansing - Response'!$N:$N,'Cleansing - Response'!$O:$O,)</f>
        <v>No</v>
      </c>
      <c r="CC165" s="86" t="str">
        <f>_xlfn.XLOOKUP(AZ165,'Cleansing - Response'!$N:$N,'Cleansing - Response'!$O:$O,)</f>
        <v>Yes / Sometimes</v>
      </c>
      <c r="CD165" s="86" t="str">
        <f>_xlfn.XLOOKUP(BA165,'Cleansing - Response'!$N:$N,'Cleansing - Response'!$O:$O,)</f>
        <v>No</v>
      </c>
      <c r="CE165" s="86" t="str">
        <f>_xlfn.XLOOKUP(BB165,'Cleansing - Response'!$N:$N,'Cleansing - Response'!$O:$O,)</f>
        <v>Yes / Sometimes</v>
      </c>
      <c r="CF165" s="87" t="str">
        <f>IF(COUNTIF(Form_Responses18111213[[#This Row],[Answer - B7-1]:[Answer - B7-6]], "Yes / Sometimes") &gt; 4, "More than 4 times","Up to 4 times")</f>
        <v>Up to 4 times</v>
      </c>
    </row>
    <row r="166" spans="1:84" ht="13.2" x14ac:dyDescent="0.25">
      <c r="A166" s="82">
        <v>45572.488826087967</v>
      </c>
      <c r="B166" s="83" t="s">
        <v>537</v>
      </c>
      <c r="C166" s="84" t="s">
        <v>538</v>
      </c>
      <c r="D166" s="83">
        <v>77.680000000000007</v>
      </c>
      <c r="E166" s="83">
        <v>0.54</v>
      </c>
      <c r="F166" s="83" t="s">
        <v>114</v>
      </c>
      <c r="G166" s="83" t="s">
        <v>539</v>
      </c>
      <c r="H166" s="83" t="s">
        <v>540</v>
      </c>
      <c r="I166" s="83" t="s">
        <v>73</v>
      </c>
      <c r="J166" s="83" t="s">
        <v>145</v>
      </c>
      <c r="K166" s="83" t="s">
        <v>64</v>
      </c>
      <c r="L166" s="83" t="s">
        <v>64</v>
      </c>
      <c r="M166" s="83" t="s">
        <v>84</v>
      </c>
      <c r="N166" s="83" t="s">
        <v>64</v>
      </c>
      <c r="O166" s="83" t="s">
        <v>64</v>
      </c>
      <c r="P166" s="83" t="s">
        <v>84</v>
      </c>
      <c r="Q166" s="83" t="s">
        <v>84</v>
      </c>
      <c r="R166" s="83" t="s">
        <v>84</v>
      </c>
      <c r="S166" s="83" t="s">
        <v>64</v>
      </c>
      <c r="T166" s="83" t="s">
        <v>64</v>
      </c>
      <c r="U166" s="83" t="s">
        <v>84</v>
      </c>
      <c r="V166" s="83" t="s">
        <v>84</v>
      </c>
      <c r="W166" s="83" t="s">
        <v>64</v>
      </c>
      <c r="X166" s="83" t="s">
        <v>84</v>
      </c>
      <c r="Y166" s="83" t="s">
        <v>64</v>
      </c>
      <c r="Z166" s="83" t="s">
        <v>66</v>
      </c>
      <c r="AA166" s="83" t="s">
        <v>66</v>
      </c>
      <c r="AB166" s="83" t="s">
        <v>66</v>
      </c>
      <c r="AC166" s="83" t="s">
        <v>66</v>
      </c>
      <c r="AD166" s="83" t="s">
        <v>66</v>
      </c>
      <c r="AE166" s="83" t="s">
        <v>66</v>
      </c>
      <c r="AF166" s="83" t="s">
        <v>101</v>
      </c>
      <c r="AG166" s="83" t="s">
        <v>66</v>
      </c>
      <c r="AH166" s="83" t="s">
        <v>66</v>
      </c>
      <c r="AI166" s="83" t="s">
        <v>101</v>
      </c>
      <c r="AJ166" s="83" t="s">
        <v>66</v>
      </c>
      <c r="AK166" s="83" t="s">
        <v>66</v>
      </c>
      <c r="AL166" s="83" t="s">
        <v>66</v>
      </c>
      <c r="AM166" s="83" t="s">
        <v>79</v>
      </c>
      <c r="AN166" s="83" t="s">
        <v>66</v>
      </c>
      <c r="AO166" s="83" t="s">
        <v>66</v>
      </c>
      <c r="AP166" s="83" t="s">
        <v>80</v>
      </c>
      <c r="AQ166" s="83" t="s">
        <v>80</v>
      </c>
      <c r="AR166" s="83" t="s">
        <v>86</v>
      </c>
      <c r="AS166" s="83" t="s">
        <v>68</v>
      </c>
      <c r="AT166" s="83" t="s">
        <v>169</v>
      </c>
      <c r="AU166" s="83" t="s">
        <v>93</v>
      </c>
      <c r="AV166" s="83" t="s">
        <v>132</v>
      </c>
      <c r="AW166" s="83" t="s">
        <v>72</v>
      </c>
      <c r="AX166" s="83" t="s">
        <v>72</v>
      </c>
      <c r="AY166" s="83" t="s">
        <v>63</v>
      </c>
      <c r="AZ166" s="83" t="s">
        <v>63</v>
      </c>
      <c r="BA166" s="83" t="s">
        <v>63</v>
      </c>
      <c r="BB166" s="83" t="s">
        <v>72</v>
      </c>
      <c r="BC166" s="83" t="s">
        <v>73</v>
      </c>
      <c r="BD166" s="83"/>
      <c r="BE166" s="83" t="s">
        <v>73</v>
      </c>
      <c r="BF166" s="83"/>
      <c r="BG166" s="87" t="s">
        <v>335</v>
      </c>
      <c r="BH166" s="87" t="s">
        <v>114</v>
      </c>
      <c r="BI166" s="76" t="s">
        <v>1415</v>
      </c>
      <c r="BJ166">
        <f t="shared" si="6"/>
        <v>8</v>
      </c>
      <c r="BK166" s="87">
        <f t="shared" si="7"/>
        <v>46</v>
      </c>
      <c r="BL166" s="87"/>
      <c r="BM166" s="86" t="str">
        <f>_xlfn.XLOOKUP(Form_Responses18111213[[#This Row],[Sekolah School (Cleansed)]],'Quality Check'!$B$11:$B$14,'Quality Check'!$C$11:$C$14,)</f>
        <v>Rural</v>
      </c>
      <c r="BN166" s="86" t="str">
        <f>_xlfn.XLOOKUP(Form_Responses18111213[[#This Row],[Sekolah School (Cleansed)]],'Quality Check'!$B$11:$B$14,'Quality Check'!$D$11:$D$14,)</f>
        <v>Controlled Group (CG)</v>
      </c>
      <c r="BO166" s="87" t="str">
        <f>_xlfn.XLOOKUP(AS166,'Cleansing - Toothpaste Brand'!A:A,'Cleansing - Toothpaste Brand'!B:B,)</f>
        <v>Colgate</v>
      </c>
      <c r="BP166" s="87"/>
      <c r="BQ16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66" s="86" t="str">
        <f>_xlfn.XLOOKUP(AP166,'Cleansing - Response'!E:E,'Cleansing - Response'!F:F,)</f>
        <v>Less than 2 days</v>
      </c>
      <c r="BS166" s="86"/>
      <c r="BT166" s="86" t="str">
        <f>_xlfn.XLOOKUP(AQ166,'Cleansing - Response'!E:E,'Cleansing - Response'!F:F,)</f>
        <v>Less than 2 days</v>
      </c>
      <c r="BU166" s="86"/>
      <c r="BV166" s="86" t="str">
        <f t="shared" si="8"/>
        <v>Ya / Yes</v>
      </c>
      <c r="BW166" s="86" t="str">
        <f>_xlfn.XLOOKUP(AT166,'Cleansing - Response'!E:E,'Cleansing - Response'!F:F,)</f>
        <v>Rarely / Sometimes</v>
      </c>
      <c r="BX166" s="86" t="str">
        <f>_xlfn.XLOOKUP(AU166,'Cleansing - Response'!H:H,'Cleansing - Response'!I:I,)</f>
        <v>Not using dental floss</v>
      </c>
      <c r="BY166" s="86" t="str">
        <f>_xlfn.XLOOKUP(AV166,'Cleansing - Response'!K:K,'Cleansing - Response'!L:L,)</f>
        <v>Up to 1 time a day</v>
      </c>
      <c r="BZ166" s="86" t="str">
        <f>_xlfn.XLOOKUP(AW166,'Cleansing - Response'!$N:$N,'Cleansing - Response'!$O:$O,)</f>
        <v>Yes / Sometimes</v>
      </c>
      <c r="CA166" s="86" t="str">
        <f>_xlfn.XLOOKUP(AX166,'Cleansing - Response'!$N:$N,'Cleansing - Response'!$O:$O,)</f>
        <v>Yes / Sometimes</v>
      </c>
      <c r="CB166" s="86" t="str">
        <f>_xlfn.XLOOKUP(AY166,'Cleansing - Response'!$N:$N,'Cleansing - Response'!$O:$O,)</f>
        <v>Yes / Sometimes</v>
      </c>
      <c r="CC166" s="86" t="str">
        <f>_xlfn.XLOOKUP(AZ166,'Cleansing - Response'!$N:$N,'Cleansing - Response'!$O:$O,)</f>
        <v>Yes / Sometimes</v>
      </c>
      <c r="CD166" s="86" t="str">
        <f>_xlfn.XLOOKUP(BA166,'Cleansing - Response'!$N:$N,'Cleansing - Response'!$O:$O,)</f>
        <v>Yes / Sometimes</v>
      </c>
      <c r="CE166" s="86" t="str">
        <f>_xlfn.XLOOKUP(BB166,'Cleansing - Response'!$N:$N,'Cleansing - Response'!$O:$O,)</f>
        <v>Yes / Sometimes</v>
      </c>
      <c r="CF166" s="87" t="str">
        <f>IF(COUNTIF(Form_Responses18111213[[#This Row],[Answer - B7-1]:[Answer - B7-6]], "Yes / Sometimes") &gt; 4, "More than 4 times","Up to 4 times")</f>
        <v>More than 4 times</v>
      </c>
    </row>
    <row r="167" spans="1:84" ht="13.2" x14ac:dyDescent="0.25">
      <c r="A167" s="82">
        <v>45572.489155763891</v>
      </c>
      <c r="B167" s="83" t="s">
        <v>541</v>
      </c>
      <c r="C167" s="84" t="s">
        <v>542</v>
      </c>
      <c r="D167" s="83">
        <v>100</v>
      </c>
      <c r="E167" s="83">
        <v>0.96</v>
      </c>
      <c r="F167" s="83" t="s">
        <v>114</v>
      </c>
      <c r="G167" s="83" t="s">
        <v>76</v>
      </c>
      <c r="H167" s="83" t="s">
        <v>420</v>
      </c>
      <c r="I167" s="83" t="s">
        <v>63</v>
      </c>
      <c r="J167" s="83" t="s">
        <v>145</v>
      </c>
      <c r="K167" s="83" t="s">
        <v>78</v>
      </c>
      <c r="L167" s="83" t="s">
        <v>64</v>
      </c>
      <c r="M167" s="83" t="s">
        <v>84</v>
      </c>
      <c r="N167" s="83" t="s">
        <v>64</v>
      </c>
      <c r="O167" s="83" t="s">
        <v>64</v>
      </c>
      <c r="P167" s="83" t="s">
        <v>84</v>
      </c>
      <c r="Q167" s="83" t="s">
        <v>84</v>
      </c>
      <c r="R167" s="83" t="s">
        <v>64</v>
      </c>
      <c r="S167" s="83" t="s">
        <v>64</v>
      </c>
      <c r="T167" s="83" t="s">
        <v>84</v>
      </c>
      <c r="U167" s="83" t="s">
        <v>84</v>
      </c>
      <c r="V167" s="83" t="s">
        <v>64</v>
      </c>
      <c r="W167" s="83" t="s">
        <v>64</v>
      </c>
      <c r="X167" s="83" t="s">
        <v>64</v>
      </c>
      <c r="Y167" s="83" t="s">
        <v>64</v>
      </c>
      <c r="Z167" s="83" t="s">
        <v>65</v>
      </c>
      <c r="AA167" s="83" t="s">
        <v>65</v>
      </c>
      <c r="AB167" s="83" t="s">
        <v>65</v>
      </c>
      <c r="AC167" s="83" t="s">
        <v>65</v>
      </c>
      <c r="AD167" s="83" t="s">
        <v>65</v>
      </c>
      <c r="AE167" s="83" t="s">
        <v>65</v>
      </c>
      <c r="AF167" s="83" t="s">
        <v>66</v>
      </c>
      <c r="AG167" s="83" t="s">
        <v>66</v>
      </c>
      <c r="AH167" s="83" t="s">
        <v>65</v>
      </c>
      <c r="AI167" s="83" t="s">
        <v>101</v>
      </c>
      <c r="AJ167" s="83" t="s">
        <v>66</v>
      </c>
      <c r="AK167" s="83" t="s">
        <v>66</v>
      </c>
      <c r="AL167" s="83" t="s">
        <v>66</v>
      </c>
      <c r="AM167" s="83" t="s">
        <v>66</v>
      </c>
      <c r="AN167" s="83" t="s">
        <v>66</v>
      </c>
      <c r="AO167" s="83" t="s">
        <v>66</v>
      </c>
      <c r="AP167" s="83" t="s">
        <v>67</v>
      </c>
      <c r="AQ167" s="83" t="s">
        <v>67</v>
      </c>
      <c r="AR167" s="83" t="s">
        <v>86</v>
      </c>
      <c r="AS167" s="83" t="s">
        <v>223</v>
      </c>
      <c r="AT167" s="83" t="s">
        <v>69</v>
      </c>
      <c r="AU167" s="83" t="s">
        <v>70</v>
      </c>
      <c r="AV167" s="83" t="s">
        <v>80</v>
      </c>
      <c r="AW167" s="83" t="s">
        <v>72</v>
      </c>
      <c r="AX167" s="83" t="s">
        <v>72</v>
      </c>
      <c r="AY167" s="83" t="s">
        <v>63</v>
      </c>
      <c r="AZ167" s="83" t="s">
        <v>63</v>
      </c>
      <c r="BA167" s="83" t="s">
        <v>72</v>
      </c>
      <c r="BB167" s="83" t="s">
        <v>72</v>
      </c>
      <c r="BC167" s="83" t="s">
        <v>73</v>
      </c>
      <c r="BD167" s="83"/>
      <c r="BE167" s="83" t="s">
        <v>73</v>
      </c>
      <c r="BF167" s="83"/>
      <c r="BG167" s="87" t="s">
        <v>335</v>
      </c>
      <c r="BH167" s="87" t="s">
        <v>114</v>
      </c>
      <c r="BI167" s="76" t="s">
        <v>1414</v>
      </c>
      <c r="BJ167">
        <f t="shared" si="6"/>
        <v>9</v>
      </c>
      <c r="BK167" s="87">
        <f t="shared" si="7"/>
        <v>56</v>
      </c>
      <c r="BL167" s="87"/>
      <c r="BM167" s="86" t="str">
        <f>_xlfn.XLOOKUP(Form_Responses18111213[[#This Row],[Sekolah School (Cleansed)]],'Quality Check'!$B$11:$B$14,'Quality Check'!$C$11:$C$14,)</f>
        <v>Rural</v>
      </c>
      <c r="BN167" s="86" t="str">
        <f>_xlfn.XLOOKUP(Form_Responses18111213[[#This Row],[Sekolah School (Cleansed)]],'Quality Check'!$B$11:$B$14,'Quality Check'!$D$11:$D$14,)</f>
        <v>Controlled Group (CG)</v>
      </c>
      <c r="BO167" s="87" t="str">
        <f>_xlfn.XLOOKUP(AS167,'Cleansing - Toothpaste Brand'!A:A,'Cleansing - Toothpaste Brand'!B:B,)</f>
        <v>Colgate</v>
      </c>
      <c r="BP167" s="87"/>
      <c r="BQ16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67" s="86" t="str">
        <f>_xlfn.XLOOKUP(AP167,'Cleansing - Response'!E:E,'Cleansing - Response'!F:F,)</f>
        <v>2 days and more</v>
      </c>
      <c r="BS167" s="86"/>
      <c r="BT167" s="86" t="str">
        <f>_xlfn.XLOOKUP(AQ167,'Cleansing - Response'!E:E,'Cleansing - Response'!F:F,)</f>
        <v>2 days and more</v>
      </c>
      <c r="BU167" s="86"/>
      <c r="BV167" s="86" t="str">
        <f t="shared" si="8"/>
        <v>Ya / Yes</v>
      </c>
      <c r="BW167" s="86" t="str">
        <f>_xlfn.XLOOKUP(AT167,'Cleansing - Response'!E:E,'Cleansing - Response'!F:F,)</f>
        <v>Rarely / Sometimes</v>
      </c>
      <c r="BX167" s="86" t="str">
        <f>_xlfn.XLOOKUP(AU167,'Cleansing - Response'!H:H,'Cleansing - Response'!I:I,)</f>
        <v>Sometimes / When in need</v>
      </c>
      <c r="BY167" s="86" t="str">
        <f>_xlfn.XLOOKUP(AV167,'Cleansing - Response'!K:K,'Cleansing - Response'!L:L,)</f>
        <v>Up to 1 time a day</v>
      </c>
      <c r="BZ167" s="86" t="str">
        <f>_xlfn.XLOOKUP(AW167,'Cleansing - Response'!$N:$N,'Cleansing - Response'!$O:$O,)</f>
        <v>Yes / Sometimes</v>
      </c>
      <c r="CA167" s="86" t="str">
        <f>_xlfn.XLOOKUP(AX167,'Cleansing - Response'!$N:$N,'Cleansing - Response'!$O:$O,)</f>
        <v>Yes / Sometimes</v>
      </c>
      <c r="CB167" s="86" t="str">
        <f>_xlfn.XLOOKUP(AY167,'Cleansing - Response'!$N:$N,'Cleansing - Response'!$O:$O,)</f>
        <v>Yes / Sometimes</v>
      </c>
      <c r="CC167" s="86" t="str">
        <f>_xlfn.XLOOKUP(AZ167,'Cleansing - Response'!$N:$N,'Cleansing - Response'!$O:$O,)</f>
        <v>Yes / Sometimes</v>
      </c>
      <c r="CD167" s="86" t="str">
        <f>_xlfn.XLOOKUP(BA167,'Cleansing - Response'!$N:$N,'Cleansing - Response'!$O:$O,)</f>
        <v>Yes / Sometimes</v>
      </c>
      <c r="CE167" s="86" t="str">
        <f>_xlfn.XLOOKUP(BB167,'Cleansing - Response'!$N:$N,'Cleansing - Response'!$O:$O,)</f>
        <v>Yes / Sometimes</v>
      </c>
      <c r="CF167" s="87" t="str">
        <f>IF(COUNTIF(Form_Responses18111213[[#This Row],[Answer - B7-1]:[Answer - B7-6]], "Yes / Sometimes") &gt; 4, "More than 4 times","Up to 4 times")</f>
        <v>More than 4 times</v>
      </c>
    </row>
    <row r="168" spans="1:84" ht="13.2" x14ac:dyDescent="0.25">
      <c r="A168" s="82">
        <v>45572.490011180555</v>
      </c>
      <c r="B168" s="83" t="s">
        <v>543</v>
      </c>
      <c r="C168" s="84" t="s">
        <v>544</v>
      </c>
      <c r="D168" s="83">
        <v>71.430000000000007</v>
      </c>
      <c r="E168" s="83">
        <v>1.1299999999999999</v>
      </c>
      <c r="F168" s="83" t="s">
        <v>114</v>
      </c>
      <c r="G168" s="83" t="s">
        <v>76</v>
      </c>
      <c r="H168" s="83" t="s">
        <v>505</v>
      </c>
      <c r="I168" s="83" t="s">
        <v>63</v>
      </c>
      <c r="J168" s="83" t="s">
        <v>64</v>
      </c>
      <c r="K168" s="83" t="s">
        <v>78</v>
      </c>
      <c r="L168" s="83" t="s">
        <v>64</v>
      </c>
      <c r="M168" s="83" t="s">
        <v>78</v>
      </c>
      <c r="N168" s="83" t="s">
        <v>64</v>
      </c>
      <c r="O168" s="83" t="s">
        <v>64</v>
      </c>
      <c r="P168" s="83" t="s">
        <v>78</v>
      </c>
      <c r="Q168" s="83" t="s">
        <v>64</v>
      </c>
      <c r="R168" s="83" t="s">
        <v>64</v>
      </c>
      <c r="S168" s="83" t="s">
        <v>78</v>
      </c>
      <c r="T168" s="83" t="s">
        <v>64</v>
      </c>
      <c r="U168" s="83" t="s">
        <v>64</v>
      </c>
      <c r="V168" s="83" t="s">
        <v>64</v>
      </c>
      <c r="W168" s="83" t="s">
        <v>64</v>
      </c>
      <c r="X168" s="83" t="s">
        <v>64</v>
      </c>
      <c r="Y168" s="83" t="s">
        <v>64</v>
      </c>
      <c r="Z168" s="83" t="s">
        <v>79</v>
      </c>
      <c r="AA168" s="83" t="s">
        <v>66</v>
      </c>
      <c r="AB168" s="83" t="s">
        <v>66</v>
      </c>
      <c r="AC168" s="83" t="s">
        <v>66</v>
      </c>
      <c r="AD168" s="83" t="s">
        <v>66</v>
      </c>
      <c r="AE168" s="83" t="s">
        <v>66</v>
      </c>
      <c r="AF168" s="83" t="s">
        <v>65</v>
      </c>
      <c r="AG168" s="83" t="s">
        <v>66</v>
      </c>
      <c r="AH168" s="83" t="s">
        <v>66</v>
      </c>
      <c r="AI168" s="83" t="s">
        <v>101</v>
      </c>
      <c r="AJ168" s="83" t="s">
        <v>79</v>
      </c>
      <c r="AK168" s="83" t="s">
        <v>79</v>
      </c>
      <c r="AL168" s="83" t="s">
        <v>79</v>
      </c>
      <c r="AM168" s="83" t="s">
        <v>66</v>
      </c>
      <c r="AN168" s="83" t="s">
        <v>66</v>
      </c>
      <c r="AO168" s="83" t="s">
        <v>66</v>
      </c>
      <c r="AP168" s="83" t="s">
        <v>67</v>
      </c>
      <c r="AQ168" s="83" t="s">
        <v>67</v>
      </c>
      <c r="AR168" s="83" t="s">
        <v>86</v>
      </c>
      <c r="AS168" s="83" t="s">
        <v>81</v>
      </c>
      <c r="AT168" s="83" t="s">
        <v>87</v>
      </c>
      <c r="AU168" s="83" t="s">
        <v>93</v>
      </c>
      <c r="AV168" s="83" t="s">
        <v>71</v>
      </c>
      <c r="AW168" s="83" t="s">
        <v>63</v>
      </c>
      <c r="AX168" s="83" t="s">
        <v>63</v>
      </c>
      <c r="AY168" s="83" t="s">
        <v>63</v>
      </c>
      <c r="AZ168" s="83" t="s">
        <v>63</v>
      </c>
      <c r="BA168" s="83" t="s">
        <v>63</v>
      </c>
      <c r="BB168" s="83" t="s">
        <v>63</v>
      </c>
      <c r="BC168" s="83" t="s">
        <v>73</v>
      </c>
      <c r="BD168" s="83"/>
      <c r="BE168" s="83" t="s">
        <v>73</v>
      </c>
      <c r="BF168" s="83"/>
      <c r="BG168" s="87" t="s">
        <v>335</v>
      </c>
      <c r="BH168" s="87" t="s">
        <v>114</v>
      </c>
      <c r="BI168" s="76" t="s">
        <v>1414</v>
      </c>
      <c r="BJ168">
        <f t="shared" si="6"/>
        <v>13</v>
      </c>
      <c r="BK168" s="87">
        <f t="shared" si="7"/>
        <v>46</v>
      </c>
      <c r="BL168" s="87"/>
      <c r="BM168" s="86" t="str">
        <f>_xlfn.XLOOKUP(Form_Responses18111213[[#This Row],[Sekolah School (Cleansed)]],'Quality Check'!$B$11:$B$14,'Quality Check'!$C$11:$C$14,)</f>
        <v>Rural</v>
      </c>
      <c r="BN168" s="86" t="str">
        <f>_xlfn.XLOOKUP(Form_Responses18111213[[#This Row],[Sekolah School (Cleansed)]],'Quality Check'!$B$11:$B$14,'Quality Check'!$D$11:$D$14,)</f>
        <v>Controlled Group (CG)</v>
      </c>
      <c r="BO168" s="87" t="str">
        <f>_xlfn.XLOOKUP(AS168,'Cleansing - Toothpaste Brand'!A:A,'Cleansing - Toothpaste Brand'!B:B,)</f>
        <v>Colgate</v>
      </c>
      <c r="BP168" s="87"/>
      <c r="BQ16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68" s="86" t="str">
        <f>_xlfn.XLOOKUP(AP168,'Cleansing - Response'!E:E,'Cleansing - Response'!F:F,)</f>
        <v>2 days and more</v>
      </c>
      <c r="BS168" s="86"/>
      <c r="BT168" s="86" t="str">
        <f>_xlfn.XLOOKUP(AQ168,'Cleansing - Response'!E:E,'Cleansing - Response'!F:F,)</f>
        <v>2 days and more</v>
      </c>
      <c r="BU168" s="86"/>
      <c r="BV168" s="86" t="str">
        <f t="shared" si="8"/>
        <v>Ya / Yes</v>
      </c>
      <c r="BW168" s="86" t="str">
        <f>_xlfn.XLOOKUP(AT168,'Cleansing - Response'!E:E,'Cleansing - Response'!F:F,)</f>
        <v>Always</v>
      </c>
      <c r="BX168" s="86" t="str">
        <f>_xlfn.XLOOKUP(AU168,'Cleansing - Response'!H:H,'Cleansing - Response'!I:I,)</f>
        <v>Not using dental floss</v>
      </c>
      <c r="BY168" s="86" t="str">
        <f>_xlfn.XLOOKUP(AV168,'Cleansing - Response'!K:K,'Cleansing - Response'!L:L,)</f>
        <v>Up to 1 time a day</v>
      </c>
      <c r="BZ168" s="86" t="str">
        <f>_xlfn.XLOOKUP(AW168,'Cleansing - Response'!$N:$N,'Cleansing - Response'!$O:$O,)</f>
        <v>Yes / Sometimes</v>
      </c>
      <c r="CA168" s="86" t="str">
        <f>_xlfn.XLOOKUP(AX168,'Cleansing - Response'!$N:$N,'Cleansing - Response'!$O:$O,)</f>
        <v>Yes / Sometimes</v>
      </c>
      <c r="CB168" s="86" t="str">
        <f>_xlfn.XLOOKUP(AY168,'Cleansing - Response'!$N:$N,'Cleansing - Response'!$O:$O,)</f>
        <v>Yes / Sometimes</v>
      </c>
      <c r="CC168" s="86" t="str">
        <f>_xlfn.XLOOKUP(AZ168,'Cleansing - Response'!$N:$N,'Cleansing - Response'!$O:$O,)</f>
        <v>Yes / Sometimes</v>
      </c>
      <c r="CD168" s="86" t="str">
        <f>_xlfn.XLOOKUP(BA168,'Cleansing - Response'!$N:$N,'Cleansing - Response'!$O:$O,)</f>
        <v>Yes / Sometimes</v>
      </c>
      <c r="CE168" s="86" t="str">
        <f>_xlfn.XLOOKUP(BB168,'Cleansing - Response'!$N:$N,'Cleansing - Response'!$O:$O,)</f>
        <v>Yes / Sometimes</v>
      </c>
      <c r="CF168" s="87" t="str">
        <f>IF(COUNTIF(Form_Responses18111213[[#This Row],[Answer - B7-1]:[Answer - B7-6]], "Yes / Sometimes") &gt; 4, "More than 4 times","Up to 4 times")</f>
        <v>More than 4 times</v>
      </c>
    </row>
    <row r="169" spans="1:84" ht="13.2" x14ac:dyDescent="0.25">
      <c r="A169" s="82">
        <v>45572.493824502315</v>
      </c>
      <c r="B169" s="83" t="s">
        <v>545</v>
      </c>
      <c r="C169" s="84" t="s">
        <v>546</v>
      </c>
      <c r="D169" s="83">
        <v>100</v>
      </c>
      <c r="E169" s="83">
        <v>0.71</v>
      </c>
      <c r="F169" s="83" t="s">
        <v>423</v>
      </c>
      <c r="G169" s="83" t="s">
        <v>76</v>
      </c>
      <c r="H169" s="83" t="s">
        <v>547</v>
      </c>
      <c r="I169" s="83" t="s">
        <v>63</v>
      </c>
      <c r="J169" s="83" t="s">
        <v>64</v>
      </c>
      <c r="K169" s="83" t="s">
        <v>78</v>
      </c>
      <c r="L169" s="83" t="s">
        <v>64</v>
      </c>
      <c r="M169" s="83" t="s">
        <v>84</v>
      </c>
      <c r="N169" s="83" t="s">
        <v>84</v>
      </c>
      <c r="O169" s="83" t="s">
        <v>64</v>
      </c>
      <c r="P169" s="83" t="s">
        <v>84</v>
      </c>
      <c r="Q169" s="83" t="s">
        <v>64</v>
      </c>
      <c r="R169" s="83" t="s">
        <v>64</v>
      </c>
      <c r="S169" s="83" t="s">
        <v>84</v>
      </c>
      <c r="T169" s="83" t="s">
        <v>64</v>
      </c>
      <c r="U169" s="83" t="s">
        <v>84</v>
      </c>
      <c r="V169" s="83" t="s">
        <v>64</v>
      </c>
      <c r="W169" s="83" t="s">
        <v>64</v>
      </c>
      <c r="X169" s="83" t="s">
        <v>64</v>
      </c>
      <c r="Y169" s="83" t="s">
        <v>64</v>
      </c>
      <c r="Z169" s="83" t="s">
        <v>66</v>
      </c>
      <c r="AA169" s="83" t="s">
        <v>66</v>
      </c>
      <c r="AB169" s="83" t="s">
        <v>66</v>
      </c>
      <c r="AC169" s="83" t="s">
        <v>65</v>
      </c>
      <c r="AD169" s="83" t="s">
        <v>66</v>
      </c>
      <c r="AE169" s="83" t="s">
        <v>66</v>
      </c>
      <c r="AF169" s="83" t="s">
        <v>66</v>
      </c>
      <c r="AG169" s="83" t="s">
        <v>66</v>
      </c>
      <c r="AH169" s="83" t="s">
        <v>65</v>
      </c>
      <c r="AI169" s="83" t="s">
        <v>79</v>
      </c>
      <c r="AJ169" s="83" t="s">
        <v>65</v>
      </c>
      <c r="AK169" s="83" t="s">
        <v>66</v>
      </c>
      <c r="AL169" s="83" t="s">
        <v>66</v>
      </c>
      <c r="AM169" s="83" t="s">
        <v>66</v>
      </c>
      <c r="AN169" s="83" t="s">
        <v>66</v>
      </c>
      <c r="AO169" s="83" t="s">
        <v>66</v>
      </c>
      <c r="AP169" s="83" t="s">
        <v>67</v>
      </c>
      <c r="AQ169" s="83" t="s">
        <v>67</v>
      </c>
      <c r="AR169" s="83" t="s">
        <v>73</v>
      </c>
      <c r="AS169" s="83" t="s">
        <v>68</v>
      </c>
      <c r="AT169" s="83" t="s">
        <v>69</v>
      </c>
      <c r="AU169" s="83" t="s">
        <v>80</v>
      </c>
      <c r="AV169" s="83" t="s">
        <v>67</v>
      </c>
      <c r="AW169" s="83" t="s">
        <v>63</v>
      </c>
      <c r="AX169" s="83" t="s">
        <v>72</v>
      </c>
      <c r="AY169" s="83" t="s">
        <v>63</v>
      </c>
      <c r="AZ169" s="83" t="s">
        <v>63</v>
      </c>
      <c r="BA169" s="83" t="s">
        <v>72</v>
      </c>
      <c r="BB169" s="83" t="s">
        <v>72</v>
      </c>
      <c r="BC169" s="83" t="s">
        <v>73</v>
      </c>
      <c r="BD169" s="83"/>
      <c r="BE169" s="83" t="s">
        <v>73</v>
      </c>
      <c r="BF169" s="83"/>
      <c r="BG169" s="87" t="s">
        <v>335</v>
      </c>
      <c r="BH169" s="86" t="s">
        <v>60</v>
      </c>
      <c r="BI169" s="76" t="s">
        <v>1414</v>
      </c>
      <c r="BJ169">
        <f t="shared" si="6"/>
        <v>10</v>
      </c>
      <c r="BK169" s="87">
        <f t="shared" si="7"/>
        <v>51</v>
      </c>
      <c r="BL169" s="87"/>
      <c r="BM169" s="86" t="str">
        <f>_xlfn.XLOOKUP(Form_Responses18111213[[#This Row],[Sekolah School (Cleansed)]],'Quality Check'!$B$11:$B$14,'Quality Check'!$C$11:$C$14,)</f>
        <v>Rural</v>
      </c>
      <c r="BN169" s="86" t="str">
        <f>_xlfn.XLOOKUP(Form_Responses18111213[[#This Row],[Sekolah School (Cleansed)]],'Quality Check'!$B$11:$B$14,'Quality Check'!$D$11:$D$14,)</f>
        <v>Controlled Group (CG)</v>
      </c>
      <c r="BO169" s="87" t="str">
        <f>_xlfn.XLOOKUP(AS169,'Cleansing - Toothpaste Brand'!A:A,'Cleansing - Toothpaste Brand'!B:B,)</f>
        <v>Colgate</v>
      </c>
      <c r="BP169" s="87"/>
      <c r="BQ16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69" s="86" t="str">
        <f>_xlfn.XLOOKUP(AP169,'Cleansing - Response'!E:E,'Cleansing - Response'!F:F,)</f>
        <v>2 days and more</v>
      </c>
      <c r="BS169" s="86"/>
      <c r="BT169" s="86" t="str">
        <f>_xlfn.XLOOKUP(AQ169,'Cleansing - Response'!E:E,'Cleansing - Response'!F:F,)</f>
        <v>2 days and more</v>
      </c>
      <c r="BU169" s="86"/>
      <c r="BV169" s="86" t="str">
        <f t="shared" si="8"/>
        <v>Tidak / No</v>
      </c>
      <c r="BW169" s="86" t="str">
        <f>_xlfn.XLOOKUP(AT169,'Cleansing - Response'!E:E,'Cleansing - Response'!F:F,)</f>
        <v>Rarely / Sometimes</v>
      </c>
      <c r="BX169" s="86" t="str">
        <f>_xlfn.XLOOKUP(AU169,'Cleansing - Response'!H:H,'Cleansing - Response'!I:I,)</f>
        <v>Using dental floss at least once</v>
      </c>
      <c r="BY169" s="86" t="str">
        <f>_xlfn.XLOOKUP(AV169,'Cleansing - Response'!K:K,'Cleansing - Response'!L:L,)</f>
        <v>More than 1 time a day</v>
      </c>
      <c r="BZ169" s="86" t="str">
        <f>_xlfn.XLOOKUP(AW169,'Cleansing - Response'!$N:$N,'Cleansing - Response'!$O:$O,)</f>
        <v>Yes / Sometimes</v>
      </c>
      <c r="CA169" s="86" t="str">
        <f>_xlfn.XLOOKUP(AX169,'Cleansing - Response'!$N:$N,'Cleansing - Response'!$O:$O,)</f>
        <v>Yes / Sometimes</v>
      </c>
      <c r="CB169" s="86" t="str">
        <f>_xlfn.XLOOKUP(AY169,'Cleansing - Response'!$N:$N,'Cleansing - Response'!$O:$O,)</f>
        <v>Yes / Sometimes</v>
      </c>
      <c r="CC169" s="86" t="str">
        <f>_xlfn.XLOOKUP(AZ169,'Cleansing - Response'!$N:$N,'Cleansing - Response'!$O:$O,)</f>
        <v>Yes / Sometimes</v>
      </c>
      <c r="CD169" s="86" t="str">
        <f>_xlfn.XLOOKUP(BA169,'Cleansing - Response'!$N:$N,'Cleansing - Response'!$O:$O,)</f>
        <v>Yes / Sometimes</v>
      </c>
      <c r="CE169" s="86" t="str">
        <f>_xlfn.XLOOKUP(BB169,'Cleansing - Response'!$N:$N,'Cleansing - Response'!$O:$O,)</f>
        <v>Yes / Sometimes</v>
      </c>
      <c r="CF169" s="87" t="str">
        <f>IF(COUNTIF(Form_Responses18111213[[#This Row],[Answer - B7-1]:[Answer - B7-6]], "Yes / Sometimes") &gt; 4, "More than 4 times","Up to 4 times")</f>
        <v>More than 4 times</v>
      </c>
    </row>
    <row r="170" spans="1:84" ht="13.2" x14ac:dyDescent="0.25">
      <c r="A170" s="82">
        <v>45572.494286076384</v>
      </c>
      <c r="B170" s="83" t="s">
        <v>548</v>
      </c>
      <c r="C170" s="84" t="s">
        <v>549</v>
      </c>
      <c r="D170" s="83">
        <v>52.67</v>
      </c>
      <c r="E170" s="83">
        <v>0.62</v>
      </c>
      <c r="F170" s="83" t="s">
        <v>423</v>
      </c>
      <c r="G170" s="83" t="s">
        <v>76</v>
      </c>
      <c r="H170" s="83" t="s">
        <v>550</v>
      </c>
      <c r="I170" s="83" t="s">
        <v>63</v>
      </c>
      <c r="J170" s="83" t="s">
        <v>64</v>
      </c>
      <c r="K170" s="83" t="s">
        <v>84</v>
      </c>
      <c r="L170" s="83" t="s">
        <v>64</v>
      </c>
      <c r="M170" s="83" t="s">
        <v>64</v>
      </c>
      <c r="N170" s="83" t="s">
        <v>84</v>
      </c>
      <c r="O170" s="83" t="s">
        <v>64</v>
      </c>
      <c r="P170" s="83" t="s">
        <v>84</v>
      </c>
      <c r="Q170" s="83" t="s">
        <v>64</v>
      </c>
      <c r="R170" s="83" t="s">
        <v>64</v>
      </c>
      <c r="S170" s="83" t="s">
        <v>84</v>
      </c>
      <c r="T170" s="83" t="s">
        <v>64</v>
      </c>
      <c r="U170" s="83" t="s">
        <v>84</v>
      </c>
      <c r="V170" s="83" t="s">
        <v>64</v>
      </c>
      <c r="W170" s="83" t="s">
        <v>84</v>
      </c>
      <c r="X170" s="83" t="s">
        <v>64</v>
      </c>
      <c r="Y170" s="83" t="s">
        <v>64</v>
      </c>
      <c r="Z170" s="83" t="s">
        <v>66</v>
      </c>
      <c r="AA170" s="83" t="s">
        <v>65</v>
      </c>
      <c r="AB170" s="83" t="s">
        <v>65</v>
      </c>
      <c r="AC170" s="83" t="s">
        <v>66</v>
      </c>
      <c r="AD170" s="83" t="s">
        <v>66</v>
      </c>
      <c r="AE170" s="83" t="s">
        <v>65</v>
      </c>
      <c r="AF170" s="83" t="s">
        <v>66</v>
      </c>
      <c r="AG170" s="83" t="s">
        <v>66</v>
      </c>
      <c r="AH170" s="83" t="s">
        <v>65</v>
      </c>
      <c r="AI170" s="83" t="s">
        <v>101</v>
      </c>
      <c r="AJ170" s="83" t="s">
        <v>65</v>
      </c>
      <c r="AK170" s="83" t="s">
        <v>66</v>
      </c>
      <c r="AL170" s="83" t="s">
        <v>65</v>
      </c>
      <c r="AM170" s="83" t="s">
        <v>66</v>
      </c>
      <c r="AN170" s="83" t="s">
        <v>66</v>
      </c>
      <c r="AO170" s="83" t="s">
        <v>65</v>
      </c>
      <c r="AP170" s="83" t="s">
        <v>85</v>
      </c>
      <c r="AQ170" s="83" t="s">
        <v>85</v>
      </c>
      <c r="AR170" s="83" t="s">
        <v>63</v>
      </c>
      <c r="AS170" s="83" t="s">
        <v>97</v>
      </c>
      <c r="AT170" s="83" t="s">
        <v>69</v>
      </c>
      <c r="AU170" s="83" t="s">
        <v>93</v>
      </c>
      <c r="AV170" s="83" t="s">
        <v>71</v>
      </c>
      <c r="AW170" s="83" t="s">
        <v>73</v>
      </c>
      <c r="AX170" s="83" t="s">
        <v>73</v>
      </c>
      <c r="AY170" s="83" t="s">
        <v>72</v>
      </c>
      <c r="AZ170" s="83" t="s">
        <v>73</v>
      </c>
      <c r="BA170" s="83" t="s">
        <v>72</v>
      </c>
      <c r="BB170" s="83" t="s">
        <v>73</v>
      </c>
      <c r="BC170" s="83" t="s">
        <v>73</v>
      </c>
      <c r="BD170" s="83"/>
      <c r="BE170" s="83" t="s">
        <v>73</v>
      </c>
      <c r="BF170" s="83"/>
      <c r="BG170" s="87" t="s">
        <v>335</v>
      </c>
      <c r="BH170" s="86" t="s">
        <v>60</v>
      </c>
      <c r="BI170" s="76" t="s">
        <v>1414</v>
      </c>
      <c r="BJ170">
        <f t="shared" si="6"/>
        <v>9</v>
      </c>
      <c r="BK170" s="87">
        <f t="shared" si="7"/>
        <v>56</v>
      </c>
      <c r="BL170" s="87"/>
      <c r="BM170" s="86" t="str">
        <f>_xlfn.XLOOKUP(Form_Responses18111213[[#This Row],[Sekolah School (Cleansed)]],'Quality Check'!$B$11:$B$14,'Quality Check'!$C$11:$C$14,)</f>
        <v>Rural</v>
      </c>
      <c r="BN170" s="86" t="str">
        <f>_xlfn.XLOOKUP(Form_Responses18111213[[#This Row],[Sekolah School (Cleansed)]],'Quality Check'!$B$11:$B$14,'Quality Check'!$D$11:$D$14,)</f>
        <v>Controlled Group (CG)</v>
      </c>
      <c r="BO170" s="87" t="str">
        <f>_xlfn.XLOOKUP(AS170,'Cleansing - Toothpaste Brand'!A:A,'Cleansing - Toothpaste Brand'!B:B,)</f>
        <v>Darlie</v>
      </c>
      <c r="BP170" s="87"/>
      <c r="BQ17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70" s="86" t="str">
        <f>_xlfn.XLOOKUP(AP170,'Cleansing - Response'!E:E,'Cleansing - Response'!F:F,)</f>
        <v>2 days and more</v>
      </c>
      <c r="BS170" s="86"/>
      <c r="BT170" s="86" t="str">
        <f>_xlfn.XLOOKUP(AQ170,'Cleansing - Response'!E:E,'Cleansing - Response'!F:F,)</f>
        <v>2 days and more</v>
      </c>
      <c r="BU170" s="86"/>
      <c r="BV170" s="86" t="str">
        <f t="shared" si="8"/>
        <v>Ya / Yes</v>
      </c>
      <c r="BW170" s="86" t="str">
        <f>_xlfn.XLOOKUP(AT170,'Cleansing - Response'!E:E,'Cleansing - Response'!F:F,)</f>
        <v>Rarely / Sometimes</v>
      </c>
      <c r="BX170" s="86" t="str">
        <f>_xlfn.XLOOKUP(AU170,'Cleansing - Response'!H:H,'Cleansing - Response'!I:I,)</f>
        <v>Not using dental floss</v>
      </c>
      <c r="BY170" s="86" t="str">
        <f>_xlfn.XLOOKUP(AV170,'Cleansing - Response'!K:K,'Cleansing - Response'!L:L,)</f>
        <v>Up to 1 time a day</v>
      </c>
      <c r="BZ170" s="86" t="str">
        <f>_xlfn.XLOOKUP(AW170,'Cleansing - Response'!$N:$N,'Cleansing - Response'!$O:$O,)</f>
        <v>No</v>
      </c>
      <c r="CA170" s="86" t="str">
        <f>_xlfn.XLOOKUP(AX170,'Cleansing - Response'!$N:$N,'Cleansing - Response'!$O:$O,)</f>
        <v>No</v>
      </c>
      <c r="CB170" s="86" t="str">
        <f>_xlfn.XLOOKUP(AY170,'Cleansing - Response'!$N:$N,'Cleansing - Response'!$O:$O,)</f>
        <v>Yes / Sometimes</v>
      </c>
      <c r="CC170" s="86" t="str">
        <f>_xlfn.XLOOKUP(AZ170,'Cleansing - Response'!$N:$N,'Cleansing - Response'!$O:$O,)</f>
        <v>No</v>
      </c>
      <c r="CD170" s="86" t="str">
        <f>_xlfn.XLOOKUP(BA170,'Cleansing - Response'!$N:$N,'Cleansing - Response'!$O:$O,)</f>
        <v>Yes / Sometimes</v>
      </c>
      <c r="CE170" s="86" t="str">
        <f>_xlfn.XLOOKUP(BB170,'Cleansing - Response'!$N:$N,'Cleansing - Response'!$O:$O,)</f>
        <v>No</v>
      </c>
      <c r="CF170" s="87" t="str">
        <f>IF(COUNTIF(Form_Responses18111213[[#This Row],[Answer - B7-1]:[Answer - B7-6]], "Yes / Sometimes") &gt; 4, "More than 4 times","Up to 4 times")</f>
        <v>Up to 4 times</v>
      </c>
    </row>
    <row r="171" spans="1:84" ht="13.2" x14ac:dyDescent="0.25">
      <c r="A171" s="82">
        <v>45572.495821296296</v>
      </c>
      <c r="B171" s="83" t="s">
        <v>551</v>
      </c>
      <c r="C171" s="84" t="s">
        <v>552</v>
      </c>
      <c r="D171" s="83">
        <v>100</v>
      </c>
      <c r="E171" s="83">
        <v>0.21</v>
      </c>
      <c r="F171" s="83" t="s">
        <v>423</v>
      </c>
      <c r="G171" s="83" t="s">
        <v>76</v>
      </c>
      <c r="H171" s="83" t="s">
        <v>553</v>
      </c>
      <c r="I171" s="83" t="s">
        <v>63</v>
      </c>
      <c r="J171" s="83" t="s">
        <v>64</v>
      </c>
      <c r="K171" s="83" t="s">
        <v>78</v>
      </c>
      <c r="L171" s="83" t="s">
        <v>64</v>
      </c>
      <c r="M171" s="83" t="s">
        <v>84</v>
      </c>
      <c r="N171" s="83" t="s">
        <v>64</v>
      </c>
      <c r="O171" s="83" t="s">
        <v>84</v>
      </c>
      <c r="P171" s="83" t="s">
        <v>84</v>
      </c>
      <c r="Q171" s="83" t="s">
        <v>64</v>
      </c>
      <c r="R171" s="83" t="s">
        <v>64</v>
      </c>
      <c r="S171" s="83" t="s">
        <v>64</v>
      </c>
      <c r="T171" s="83" t="s">
        <v>64</v>
      </c>
      <c r="U171" s="83" t="s">
        <v>64</v>
      </c>
      <c r="V171" s="83" t="s">
        <v>84</v>
      </c>
      <c r="W171" s="83" t="s">
        <v>64</v>
      </c>
      <c r="X171" s="83" t="s">
        <v>64</v>
      </c>
      <c r="Y171" s="83" t="s">
        <v>64</v>
      </c>
      <c r="Z171" s="83" t="s">
        <v>79</v>
      </c>
      <c r="AA171" s="83" t="s">
        <v>65</v>
      </c>
      <c r="AB171" s="83" t="s">
        <v>66</v>
      </c>
      <c r="AC171" s="83" t="s">
        <v>65</v>
      </c>
      <c r="AD171" s="83" t="s">
        <v>66</v>
      </c>
      <c r="AE171" s="83" t="s">
        <v>65</v>
      </c>
      <c r="AF171" s="83" t="s">
        <v>66</v>
      </c>
      <c r="AG171" s="83" t="s">
        <v>65</v>
      </c>
      <c r="AH171" s="83" t="s">
        <v>65</v>
      </c>
      <c r="AI171" s="83" t="s">
        <v>101</v>
      </c>
      <c r="AJ171" s="83" t="s">
        <v>65</v>
      </c>
      <c r="AK171" s="83" t="s">
        <v>66</v>
      </c>
      <c r="AL171" s="83" t="s">
        <v>65</v>
      </c>
      <c r="AM171" s="83" t="s">
        <v>66</v>
      </c>
      <c r="AN171" s="83" t="s">
        <v>66</v>
      </c>
      <c r="AO171" s="83" t="s">
        <v>66</v>
      </c>
      <c r="AP171" s="83" t="s">
        <v>67</v>
      </c>
      <c r="AQ171" s="83" t="s">
        <v>67</v>
      </c>
      <c r="AR171" s="83" t="s">
        <v>86</v>
      </c>
      <c r="AS171" s="83" t="s">
        <v>554</v>
      </c>
      <c r="AT171" s="83" t="s">
        <v>69</v>
      </c>
      <c r="AU171" s="83" t="s">
        <v>93</v>
      </c>
      <c r="AV171" s="83" t="s">
        <v>469</v>
      </c>
      <c r="AW171" s="83" t="s">
        <v>72</v>
      </c>
      <c r="AX171" s="83" t="s">
        <v>63</v>
      </c>
      <c r="AY171" s="83" t="s">
        <v>72</v>
      </c>
      <c r="AZ171" s="83" t="s">
        <v>72</v>
      </c>
      <c r="BA171" s="83" t="s">
        <v>63</v>
      </c>
      <c r="BB171" s="83" t="s">
        <v>73</v>
      </c>
      <c r="BC171" s="83" t="s">
        <v>73</v>
      </c>
      <c r="BD171" s="83"/>
      <c r="BE171" s="83" t="s">
        <v>73</v>
      </c>
      <c r="BF171" s="83"/>
      <c r="BG171" s="87" t="s">
        <v>335</v>
      </c>
      <c r="BH171" s="86" t="s">
        <v>60</v>
      </c>
      <c r="BI171" s="76" t="s">
        <v>1414</v>
      </c>
      <c r="BJ171">
        <f t="shared" si="6"/>
        <v>11</v>
      </c>
      <c r="BK171" s="87">
        <f t="shared" si="7"/>
        <v>55</v>
      </c>
      <c r="BL171" s="87"/>
      <c r="BM171" s="86" t="str">
        <f>_xlfn.XLOOKUP(Form_Responses18111213[[#This Row],[Sekolah School (Cleansed)]],'Quality Check'!$B$11:$B$14,'Quality Check'!$C$11:$C$14,)</f>
        <v>Rural</v>
      </c>
      <c r="BN171" s="86" t="str">
        <f>_xlfn.XLOOKUP(Form_Responses18111213[[#This Row],[Sekolah School (Cleansed)]],'Quality Check'!$B$11:$B$14,'Quality Check'!$D$11:$D$14,)</f>
        <v>Controlled Group (CG)</v>
      </c>
      <c r="BO171" s="87" t="str">
        <f>_xlfn.XLOOKUP(AS171,'Cleansing - Toothpaste Brand'!A:A,'Cleansing - Toothpaste Brand'!B:B,)</f>
        <v>Colgate</v>
      </c>
      <c r="BP171" s="87"/>
      <c r="BQ17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71" s="86" t="str">
        <f>_xlfn.XLOOKUP(AP171,'Cleansing - Response'!E:E,'Cleansing - Response'!F:F,)</f>
        <v>2 days and more</v>
      </c>
      <c r="BS171" s="86"/>
      <c r="BT171" s="86" t="str">
        <f>_xlfn.XLOOKUP(AQ171,'Cleansing - Response'!E:E,'Cleansing - Response'!F:F,)</f>
        <v>2 days and more</v>
      </c>
      <c r="BU171" s="86"/>
      <c r="BV171" s="86" t="str">
        <f t="shared" si="8"/>
        <v>Ya / Yes</v>
      </c>
      <c r="BW171" s="86" t="str">
        <f>_xlfn.XLOOKUP(AT171,'Cleansing - Response'!E:E,'Cleansing - Response'!F:F,)</f>
        <v>Rarely / Sometimes</v>
      </c>
      <c r="BX171" s="86" t="str">
        <f>_xlfn.XLOOKUP(AU171,'Cleansing - Response'!H:H,'Cleansing - Response'!I:I,)</f>
        <v>Not using dental floss</v>
      </c>
      <c r="BY171" s="86" t="str">
        <f>_xlfn.XLOOKUP(AV171,'Cleansing - Response'!K:K,'Cleansing - Response'!L:L,)</f>
        <v>More than 1 time a day</v>
      </c>
      <c r="BZ171" s="86" t="str">
        <f>_xlfn.XLOOKUP(AW171,'Cleansing - Response'!$N:$N,'Cleansing - Response'!$O:$O,)</f>
        <v>Yes / Sometimes</v>
      </c>
      <c r="CA171" s="86" t="str">
        <f>_xlfn.XLOOKUP(AX171,'Cleansing - Response'!$N:$N,'Cleansing - Response'!$O:$O,)</f>
        <v>Yes / Sometimes</v>
      </c>
      <c r="CB171" s="86" t="str">
        <f>_xlfn.XLOOKUP(AY171,'Cleansing - Response'!$N:$N,'Cleansing - Response'!$O:$O,)</f>
        <v>Yes / Sometimes</v>
      </c>
      <c r="CC171" s="86" t="str">
        <f>_xlfn.XLOOKUP(AZ171,'Cleansing - Response'!$N:$N,'Cleansing - Response'!$O:$O,)</f>
        <v>Yes / Sometimes</v>
      </c>
      <c r="CD171" s="86" t="str">
        <f>_xlfn.XLOOKUP(BA171,'Cleansing - Response'!$N:$N,'Cleansing - Response'!$O:$O,)</f>
        <v>Yes / Sometimes</v>
      </c>
      <c r="CE171" s="86" t="str">
        <f>_xlfn.XLOOKUP(BB171,'Cleansing - Response'!$N:$N,'Cleansing - Response'!$O:$O,)</f>
        <v>No</v>
      </c>
      <c r="CF171" s="87" t="str">
        <f>IF(COUNTIF(Form_Responses18111213[[#This Row],[Answer - B7-1]:[Answer - B7-6]], "Yes / Sometimes") &gt; 4, "More than 4 times","Up to 4 times")</f>
        <v>More than 4 times</v>
      </c>
    </row>
    <row r="172" spans="1:84" ht="13.2" x14ac:dyDescent="0.25">
      <c r="A172" s="82">
        <v>45572.496321724539</v>
      </c>
      <c r="B172" s="83" t="s">
        <v>555</v>
      </c>
      <c r="C172" s="84" t="s">
        <v>556</v>
      </c>
      <c r="D172" s="83">
        <v>75.89</v>
      </c>
      <c r="E172" s="83">
        <v>1</v>
      </c>
      <c r="F172" s="83" t="s">
        <v>423</v>
      </c>
      <c r="G172" s="83" t="s">
        <v>76</v>
      </c>
      <c r="H172" s="83" t="s">
        <v>352</v>
      </c>
      <c r="I172" s="83" t="s">
        <v>73</v>
      </c>
      <c r="J172" s="83" t="s">
        <v>64</v>
      </c>
      <c r="K172" s="83" t="s">
        <v>78</v>
      </c>
      <c r="L172" s="83" t="s">
        <v>64</v>
      </c>
      <c r="M172" s="83" t="s">
        <v>84</v>
      </c>
      <c r="N172" s="83" t="s">
        <v>64</v>
      </c>
      <c r="O172" s="83" t="s">
        <v>64</v>
      </c>
      <c r="P172" s="83" t="s">
        <v>84</v>
      </c>
      <c r="Q172" s="83" t="s">
        <v>64</v>
      </c>
      <c r="R172" s="83" t="s">
        <v>64</v>
      </c>
      <c r="S172" s="83" t="s">
        <v>64</v>
      </c>
      <c r="T172" s="83" t="s">
        <v>84</v>
      </c>
      <c r="U172" s="83" t="s">
        <v>84</v>
      </c>
      <c r="V172" s="83" t="s">
        <v>64</v>
      </c>
      <c r="W172" s="83" t="s">
        <v>64</v>
      </c>
      <c r="X172" s="83" t="s">
        <v>64</v>
      </c>
      <c r="Y172" s="83" t="s">
        <v>84</v>
      </c>
      <c r="Z172" s="83" t="s">
        <v>66</v>
      </c>
      <c r="AA172" s="83" t="s">
        <v>65</v>
      </c>
      <c r="AB172" s="83" t="s">
        <v>66</v>
      </c>
      <c r="AC172" s="83" t="s">
        <v>66</v>
      </c>
      <c r="AD172" s="83" t="s">
        <v>66</v>
      </c>
      <c r="AE172" s="83" t="s">
        <v>66</v>
      </c>
      <c r="AF172" s="83" t="s">
        <v>66</v>
      </c>
      <c r="AG172" s="83" t="s">
        <v>66</v>
      </c>
      <c r="AH172" s="83" t="s">
        <v>65</v>
      </c>
      <c r="AI172" s="83" t="s">
        <v>79</v>
      </c>
      <c r="AJ172" s="83" t="s">
        <v>66</v>
      </c>
      <c r="AK172" s="83" t="s">
        <v>66</v>
      </c>
      <c r="AL172" s="83" t="s">
        <v>66</v>
      </c>
      <c r="AM172" s="83" t="s">
        <v>66</v>
      </c>
      <c r="AN172" s="83" t="s">
        <v>66</v>
      </c>
      <c r="AO172" s="83" t="s">
        <v>66</v>
      </c>
      <c r="AP172" s="83" t="s">
        <v>67</v>
      </c>
      <c r="AQ172" s="83" t="s">
        <v>67</v>
      </c>
      <c r="AR172" s="83" t="s">
        <v>73</v>
      </c>
      <c r="AS172" s="83" t="s">
        <v>120</v>
      </c>
      <c r="AT172" s="83" t="s">
        <v>69</v>
      </c>
      <c r="AU172" s="83" t="s">
        <v>70</v>
      </c>
      <c r="AV172" s="83" t="s">
        <v>67</v>
      </c>
      <c r="AW172" s="83" t="s">
        <v>73</v>
      </c>
      <c r="AX172" s="83" t="s">
        <v>72</v>
      </c>
      <c r="AY172" s="83" t="s">
        <v>73</v>
      </c>
      <c r="AZ172" s="83" t="s">
        <v>63</v>
      </c>
      <c r="BA172" s="83" t="s">
        <v>63</v>
      </c>
      <c r="BB172" s="83" t="s">
        <v>73</v>
      </c>
      <c r="BC172" s="83" t="s">
        <v>73</v>
      </c>
      <c r="BD172" s="83"/>
      <c r="BE172" s="83" t="s">
        <v>73</v>
      </c>
      <c r="BF172" s="83"/>
      <c r="BG172" s="87" t="s">
        <v>335</v>
      </c>
      <c r="BH172" s="86" t="s">
        <v>60</v>
      </c>
      <c r="BI172" s="76" t="s">
        <v>1415</v>
      </c>
      <c r="BJ172">
        <f t="shared" si="6"/>
        <v>10</v>
      </c>
      <c r="BK172" s="87">
        <f t="shared" si="7"/>
        <v>50</v>
      </c>
      <c r="BL172" s="87"/>
      <c r="BM172" s="86" t="str">
        <f>_xlfn.XLOOKUP(Form_Responses18111213[[#This Row],[Sekolah School (Cleansed)]],'Quality Check'!$B$11:$B$14,'Quality Check'!$C$11:$C$14,)</f>
        <v>Rural</v>
      </c>
      <c r="BN172" s="86" t="str">
        <f>_xlfn.XLOOKUP(Form_Responses18111213[[#This Row],[Sekolah School (Cleansed)]],'Quality Check'!$B$11:$B$14,'Quality Check'!$D$11:$D$14,)</f>
        <v>Controlled Group (CG)</v>
      </c>
      <c r="BO172" s="87" t="str">
        <f>_xlfn.XLOOKUP(AS172,'Cleansing - Toothpaste Brand'!A:A,'Cleansing - Toothpaste Brand'!B:B,)</f>
        <v>Colgate</v>
      </c>
      <c r="BP172" s="87"/>
      <c r="BQ17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72" s="86" t="str">
        <f>_xlfn.XLOOKUP(AP172,'Cleansing - Response'!E:E,'Cleansing - Response'!F:F,)</f>
        <v>2 days and more</v>
      </c>
      <c r="BS172" s="86"/>
      <c r="BT172" s="86" t="str">
        <f>_xlfn.XLOOKUP(AQ172,'Cleansing - Response'!E:E,'Cleansing - Response'!F:F,)</f>
        <v>2 days and more</v>
      </c>
      <c r="BU172" s="86"/>
      <c r="BV172" s="86" t="str">
        <f t="shared" si="8"/>
        <v>Tidak / No</v>
      </c>
      <c r="BW172" s="86" t="str">
        <f>_xlfn.XLOOKUP(AT172,'Cleansing - Response'!E:E,'Cleansing - Response'!F:F,)</f>
        <v>Rarely / Sometimes</v>
      </c>
      <c r="BX172" s="86" t="str">
        <f>_xlfn.XLOOKUP(AU172,'Cleansing - Response'!H:H,'Cleansing - Response'!I:I,)</f>
        <v>Sometimes / When in need</v>
      </c>
      <c r="BY172" s="86" t="str">
        <f>_xlfn.XLOOKUP(AV172,'Cleansing - Response'!K:K,'Cleansing - Response'!L:L,)</f>
        <v>More than 1 time a day</v>
      </c>
      <c r="BZ172" s="86" t="str">
        <f>_xlfn.XLOOKUP(AW172,'Cleansing - Response'!$N:$N,'Cleansing - Response'!$O:$O,)</f>
        <v>No</v>
      </c>
      <c r="CA172" s="86" t="str">
        <f>_xlfn.XLOOKUP(AX172,'Cleansing - Response'!$N:$N,'Cleansing - Response'!$O:$O,)</f>
        <v>Yes / Sometimes</v>
      </c>
      <c r="CB172" s="86" t="str">
        <f>_xlfn.XLOOKUP(AY172,'Cleansing - Response'!$N:$N,'Cleansing - Response'!$O:$O,)</f>
        <v>No</v>
      </c>
      <c r="CC172" s="86" t="str">
        <f>_xlfn.XLOOKUP(AZ172,'Cleansing - Response'!$N:$N,'Cleansing - Response'!$O:$O,)</f>
        <v>Yes / Sometimes</v>
      </c>
      <c r="CD172" s="86" t="str">
        <f>_xlfn.XLOOKUP(BA172,'Cleansing - Response'!$N:$N,'Cleansing - Response'!$O:$O,)</f>
        <v>Yes / Sometimes</v>
      </c>
      <c r="CE172" s="86" t="str">
        <f>_xlfn.XLOOKUP(BB172,'Cleansing - Response'!$N:$N,'Cleansing - Response'!$O:$O,)</f>
        <v>No</v>
      </c>
      <c r="CF172" s="87" t="str">
        <f>IF(COUNTIF(Form_Responses18111213[[#This Row],[Answer - B7-1]:[Answer - B7-6]], "Yes / Sometimes") &gt; 4, "More than 4 times","Up to 4 times")</f>
        <v>Up to 4 times</v>
      </c>
    </row>
    <row r="173" spans="1:84" ht="13.2" x14ac:dyDescent="0.25">
      <c r="A173" s="82">
        <v>45572.49848149305</v>
      </c>
      <c r="B173" s="83" t="s">
        <v>557</v>
      </c>
      <c r="C173" s="84" t="s">
        <v>558</v>
      </c>
      <c r="D173" s="83">
        <v>100</v>
      </c>
      <c r="E173" s="83">
        <v>0.54</v>
      </c>
      <c r="F173" s="83" t="s">
        <v>423</v>
      </c>
      <c r="G173" s="83" t="s">
        <v>76</v>
      </c>
      <c r="H173" s="83" t="s">
        <v>559</v>
      </c>
      <c r="I173" s="83" t="s">
        <v>63</v>
      </c>
      <c r="J173" s="83" t="s">
        <v>64</v>
      </c>
      <c r="K173" s="83" t="s">
        <v>84</v>
      </c>
      <c r="L173" s="83" t="s">
        <v>64</v>
      </c>
      <c r="M173" s="83" t="s">
        <v>64</v>
      </c>
      <c r="N173" s="83" t="s">
        <v>64</v>
      </c>
      <c r="O173" s="83" t="s">
        <v>64</v>
      </c>
      <c r="P173" s="83" t="s">
        <v>64</v>
      </c>
      <c r="Q173" s="83" t="s">
        <v>64</v>
      </c>
      <c r="R173" s="83" t="s">
        <v>64</v>
      </c>
      <c r="S173" s="83" t="s">
        <v>64</v>
      </c>
      <c r="T173" s="83" t="s">
        <v>64</v>
      </c>
      <c r="U173" s="83" t="s">
        <v>64</v>
      </c>
      <c r="V173" s="83" t="s">
        <v>64</v>
      </c>
      <c r="W173" s="83" t="s">
        <v>64</v>
      </c>
      <c r="X173" s="83" t="s">
        <v>64</v>
      </c>
      <c r="Y173" s="83" t="s">
        <v>64</v>
      </c>
      <c r="Z173" s="83" t="s">
        <v>65</v>
      </c>
      <c r="AA173" s="83" t="s">
        <v>66</v>
      </c>
      <c r="AB173" s="83" t="s">
        <v>66</v>
      </c>
      <c r="AC173" s="83" t="s">
        <v>66</v>
      </c>
      <c r="AD173" s="83" t="s">
        <v>66</v>
      </c>
      <c r="AE173" s="83" t="s">
        <v>65</v>
      </c>
      <c r="AF173" s="83" t="s">
        <v>65</v>
      </c>
      <c r="AG173" s="83" t="s">
        <v>66</v>
      </c>
      <c r="AH173" s="83" t="s">
        <v>66</v>
      </c>
      <c r="AI173" s="83" t="s">
        <v>79</v>
      </c>
      <c r="AJ173" s="83" t="s">
        <v>65</v>
      </c>
      <c r="AK173" s="83" t="s">
        <v>65</v>
      </c>
      <c r="AL173" s="83" t="s">
        <v>65</v>
      </c>
      <c r="AM173" s="83" t="s">
        <v>65</v>
      </c>
      <c r="AN173" s="83" t="s">
        <v>66</v>
      </c>
      <c r="AO173" s="83" t="s">
        <v>66</v>
      </c>
      <c r="AP173" s="83" t="s">
        <v>67</v>
      </c>
      <c r="AQ173" s="83" t="s">
        <v>67</v>
      </c>
      <c r="AR173" s="83" t="s">
        <v>73</v>
      </c>
      <c r="AS173" s="83" t="s">
        <v>68</v>
      </c>
      <c r="AT173" s="83" t="s">
        <v>87</v>
      </c>
      <c r="AU173" s="83" t="s">
        <v>70</v>
      </c>
      <c r="AV173" s="83" t="s">
        <v>71</v>
      </c>
      <c r="AW173" s="83" t="s">
        <v>72</v>
      </c>
      <c r="AX173" s="83" t="s">
        <v>73</v>
      </c>
      <c r="AY173" s="83" t="s">
        <v>72</v>
      </c>
      <c r="AZ173" s="83" t="s">
        <v>72</v>
      </c>
      <c r="BA173" s="83" t="s">
        <v>63</v>
      </c>
      <c r="BB173" s="83" t="s">
        <v>63</v>
      </c>
      <c r="BC173" s="83" t="s">
        <v>73</v>
      </c>
      <c r="BD173" s="83"/>
      <c r="BE173" s="83" t="s">
        <v>73</v>
      </c>
      <c r="BF173" s="83"/>
      <c r="BG173" s="87" t="s">
        <v>335</v>
      </c>
      <c r="BH173" s="86" t="s">
        <v>60</v>
      </c>
      <c r="BI173" s="76" t="s">
        <v>1414</v>
      </c>
      <c r="BJ173">
        <f t="shared" si="6"/>
        <v>14</v>
      </c>
      <c r="BK173" s="87">
        <f t="shared" si="7"/>
        <v>55</v>
      </c>
      <c r="BL173" s="87"/>
      <c r="BM173" s="86" t="str">
        <f>_xlfn.XLOOKUP(Form_Responses18111213[[#This Row],[Sekolah School (Cleansed)]],'Quality Check'!$B$11:$B$14,'Quality Check'!$C$11:$C$14,)</f>
        <v>Rural</v>
      </c>
      <c r="BN173" s="86" t="str">
        <f>_xlfn.XLOOKUP(Form_Responses18111213[[#This Row],[Sekolah School (Cleansed)]],'Quality Check'!$B$11:$B$14,'Quality Check'!$D$11:$D$14,)</f>
        <v>Controlled Group (CG)</v>
      </c>
      <c r="BO173" s="87" t="str">
        <f>_xlfn.XLOOKUP(AS173,'Cleansing - Toothpaste Brand'!A:A,'Cleansing - Toothpaste Brand'!B:B,)</f>
        <v>Colgate</v>
      </c>
      <c r="BP173" s="87"/>
      <c r="BQ17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73" s="86" t="str">
        <f>_xlfn.XLOOKUP(AP173,'Cleansing - Response'!E:E,'Cleansing - Response'!F:F,)</f>
        <v>2 days and more</v>
      </c>
      <c r="BS173" s="86"/>
      <c r="BT173" s="86" t="str">
        <f>_xlfn.XLOOKUP(AQ173,'Cleansing - Response'!E:E,'Cleansing - Response'!F:F,)</f>
        <v>2 days and more</v>
      </c>
      <c r="BU173" s="86"/>
      <c r="BV173" s="86" t="str">
        <f t="shared" si="8"/>
        <v>Tidak / No</v>
      </c>
      <c r="BW173" s="86" t="str">
        <f>_xlfn.XLOOKUP(AT173,'Cleansing - Response'!E:E,'Cleansing - Response'!F:F,)</f>
        <v>Always</v>
      </c>
      <c r="BX173" s="86" t="str">
        <f>_xlfn.XLOOKUP(AU173,'Cleansing - Response'!H:H,'Cleansing - Response'!I:I,)</f>
        <v>Sometimes / When in need</v>
      </c>
      <c r="BY173" s="86" t="str">
        <f>_xlfn.XLOOKUP(AV173,'Cleansing - Response'!K:K,'Cleansing - Response'!L:L,)</f>
        <v>Up to 1 time a day</v>
      </c>
      <c r="BZ173" s="86" t="str">
        <f>_xlfn.XLOOKUP(AW173,'Cleansing - Response'!$N:$N,'Cleansing - Response'!$O:$O,)</f>
        <v>Yes / Sometimes</v>
      </c>
      <c r="CA173" s="86" t="str">
        <f>_xlfn.XLOOKUP(AX173,'Cleansing - Response'!$N:$N,'Cleansing - Response'!$O:$O,)</f>
        <v>No</v>
      </c>
      <c r="CB173" s="86" t="str">
        <f>_xlfn.XLOOKUP(AY173,'Cleansing - Response'!$N:$N,'Cleansing - Response'!$O:$O,)</f>
        <v>Yes / Sometimes</v>
      </c>
      <c r="CC173" s="86" t="str">
        <f>_xlfn.XLOOKUP(AZ173,'Cleansing - Response'!$N:$N,'Cleansing - Response'!$O:$O,)</f>
        <v>Yes / Sometimes</v>
      </c>
      <c r="CD173" s="86" t="str">
        <f>_xlfn.XLOOKUP(BA173,'Cleansing - Response'!$N:$N,'Cleansing - Response'!$O:$O,)</f>
        <v>Yes / Sometimes</v>
      </c>
      <c r="CE173" s="86" t="str">
        <f>_xlfn.XLOOKUP(BB173,'Cleansing - Response'!$N:$N,'Cleansing - Response'!$O:$O,)</f>
        <v>Yes / Sometimes</v>
      </c>
      <c r="CF173" s="87" t="str">
        <f>IF(COUNTIF(Form_Responses18111213[[#This Row],[Answer - B7-1]:[Answer - B7-6]], "Yes / Sometimes") &gt; 4, "More than 4 times","Up to 4 times")</f>
        <v>More than 4 times</v>
      </c>
    </row>
    <row r="174" spans="1:84" ht="13.2" x14ac:dyDescent="0.25">
      <c r="A174" s="82">
        <v>45572.50100319444</v>
      </c>
      <c r="B174" s="83" t="s">
        <v>560</v>
      </c>
      <c r="C174" s="84" t="s">
        <v>561</v>
      </c>
      <c r="D174" s="83">
        <v>14.29</v>
      </c>
      <c r="E174" s="83">
        <v>0.04</v>
      </c>
      <c r="F174" s="83" t="s">
        <v>423</v>
      </c>
      <c r="G174" s="83" t="s">
        <v>76</v>
      </c>
      <c r="H174" s="83" t="s">
        <v>562</v>
      </c>
      <c r="I174" s="83" t="s">
        <v>73</v>
      </c>
      <c r="J174" s="83" t="s">
        <v>64</v>
      </c>
      <c r="K174" s="83" t="s">
        <v>64</v>
      </c>
      <c r="L174" s="83" t="s">
        <v>64</v>
      </c>
      <c r="M174" s="83" t="s">
        <v>84</v>
      </c>
      <c r="N174" s="83" t="s">
        <v>64</v>
      </c>
      <c r="O174" s="83" t="s">
        <v>64</v>
      </c>
      <c r="P174" s="83" t="s">
        <v>64</v>
      </c>
      <c r="Q174" s="83" t="s">
        <v>64</v>
      </c>
      <c r="R174" s="83" t="s">
        <v>64</v>
      </c>
      <c r="S174" s="83" t="s">
        <v>64</v>
      </c>
      <c r="T174" s="83" t="s">
        <v>64</v>
      </c>
      <c r="U174" s="83" t="s">
        <v>64</v>
      </c>
      <c r="V174" s="83" t="s">
        <v>64</v>
      </c>
      <c r="W174" s="83" t="s">
        <v>64</v>
      </c>
      <c r="X174" s="83" t="s">
        <v>64</v>
      </c>
      <c r="Y174" s="83" t="s">
        <v>64</v>
      </c>
      <c r="Z174" s="83" t="s">
        <v>65</v>
      </c>
      <c r="AA174" s="83" t="s">
        <v>65</v>
      </c>
      <c r="AB174" s="83" t="s">
        <v>65</v>
      </c>
      <c r="AC174" s="83" t="s">
        <v>66</v>
      </c>
      <c r="AD174" s="83" t="s">
        <v>65</v>
      </c>
      <c r="AE174" s="83" t="s">
        <v>65</v>
      </c>
      <c r="AF174" s="83" t="s">
        <v>65</v>
      </c>
      <c r="AG174" s="83" t="s">
        <v>65</v>
      </c>
      <c r="AH174" s="83" t="s">
        <v>65</v>
      </c>
      <c r="AI174" s="83" t="s">
        <v>65</v>
      </c>
      <c r="AJ174" s="83" t="s">
        <v>65</v>
      </c>
      <c r="AK174" s="83" t="s">
        <v>65</v>
      </c>
      <c r="AL174" s="83" t="s">
        <v>65</v>
      </c>
      <c r="AM174" s="83" t="s">
        <v>65</v>
      </c>
      <c r="AN174" s="83" t="s">
        <v>66</v>
      </c>
      <c r="AO174" s="83" t="s">
        <v>65</v>
      </c>
      <c r="AP174" s="83" t="s">
        <v>85</v>
      </c>
      <c r="AQ174" s="83" t="s">
        <v>85</v>
      </c>
      <c r="AR174" s="83" t="s">
        <v>86</v>
      </c>
      <c r="AS174" s="83" t="s">
        <v>81</v>
      </c>
      <c r="AT174" s="83" t="s">
        <v>69</v>
      </c>
      <c r="AU174" s="83" t="s">
        <v>93</v>
      </c>
      <c r="AV174" s="83" t="s">
        <v>80</v>
      </c>
      <c r="AW174" s="83" t="s">
        <v>73</v>
      </c>
      <c r="AX174" s="83" t="s">
        <v>72</v>
      </c>
      <c r="AY174" s="83" t="s">
        <v>72</v>
      </c>
      <c r="AZ174" s="83" t="s">
        <v>72</v>
      </c>
      <c r="BA174" s="83" t="s">
        <v>72</v>
      </c>
      <c r="BB174" s="83" t="s">
        <v>73</v>
      </c>
      <c r="BC174" s="83" t="s">
        <v>73</v>
      </c>
      <c r="BD174" s="83"/>
      <c r="BE174" s="83" t="s">
        <v>73</v>
      </c>
      <c r="BF174" s="83"/>
      <c r="BG174" s="87" t="s">
        <v>335</v>
      </c>
      <c r="BH174" s="86" t="s">
        <v>60</v>
      </c>
      <c r="BI174" s="76" t="s">
        <v>1415</v>
      </c>
      <c r="BJ174">
        <f t="shared" si="6"/>
        <v>15</v>
      </c>
      <c r="BK174" s="87">
        <f t="shared" si="7"/>
        <v>59</v>
      </c>
      <c r="BL174" s="87"/>
      <c r="BM174" s="86" t="str">
        <f>_xlfn.XLOOKUP(Form_Responses18111213[[#This Row],[Sekolah School (Cleansed)]],'Quality Check'!$B$11:$B$14,'Quality Check'!$C$11:$C$14,)</f>
        <v>Rural</v>
      </c>
      <c r="BN174" s="86" t="str">
        <f>_xlfn.XLOOKUP(Form_Responses18111213[[#This Row],[Sekolah School (Cleansed)]],'Quality Check'!$B$11:$B$14,'Quality Check'!$D$11:$D$14,)</f>
        <v>Controlled Group (CG)</v>
      </c>
      <c r="BO174" s="87" t="str">
        <f>_xlfn.XLOOKUP(AS174,'Cleansing - Toothpaste Brand'!A:A,'Cleansing - Toothpaste Brand'!B:B,)</f>
        <v>Colgate</v>
      </c>
      <c r="BP174" s="87"/>
      <c r="BQ17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74" s="86" t="str">
        <f>_xlfn.XLOOKUP(AP174,'Cleansing - Response'!E:E,'Cleansing - Response'!F:F,)</f>
        <v>2 days and more</v>
      </c>
      <c r="BS174" s="86"/>
      <c r="BT174" s="86" t="str">
        <f>_xlfn.XLOOKUP(AQ174,'Cleansing - Response'!E:E,'Cleansing - Response'!F:F,)</f>
        <v>2 days and more</v>
      </c>
      <c r="BU174" s="86"/>
      <c r="BV174" s="86" t="str">
        <f t="shared" si="8"/>
        <v>Ya / Yes</v>
      </c>
      <c r="BW174" s="86" t="str">
        <f>_xlfn.XLOOKUP(AT174,'Cleansing - Response'!E:E,'Cleansing - Response'!F:F,)</f>
        <v>Rarely / Sometimes</v>
      </c>
      <c r="BX174" s="86" t="str">
        <f>_xlfn.XLOOKUP(AU174,'Cleansing - Response'!H:H,'Cleansing - Response'!I:I,)</f>
        <v>Not using dental floss</v>
      </c>
      <c r="BY174" s="86" t="str">
        <f>_xlfn.XLOOKUP(AV174,'Cleansing - Response'!K:K,'Cleansing - Response'!L:L,)</f>
        <v>Up to 1 time a day</v>
      </c>
      <c r="BZ174" s="86" t="str">
        <f>_xlfn.XLOOKUP(AW174,'Cleansing - Response'!$N:$N,'Cleansing - Response'!$O:$O,)</f>
        <v>No</v>
      </c>
      <c r="CA174" s="86" t="str">
        <f>_xlfn.XLOOKUP(AX174,'Cleansing - Response'!$N:$N,'Cleansing - Response'!$O:$O,)</f>
        <v>Yes / Sometimes</v>
      </c>
      <c r="CB174" s="86" t="str">
        <f>_xlfn.XLOOKUP(AY174,'Cleansing - Response'!$N:$N,'Cleansing - Response'!$O:$O,)</f>
        <v>Yes / Sometimes</v>
      </c>
      <c r="CC174" s="86" t="str">
        <f>_xlfn.XLOOKUP(AZ174,'Cleansing - Response'!$N:$N,'Cleansing - Response'!$O:$O,)</f>
        <v>Yes / Sometimes</v>
      </c>
      <c r="CD174" s="86" t="str">
        <f>_xlfn.XLOOKUP(BA174,'Cleansing - Response'!$N:$N,'Cleansing - Response'!$O:$O,)</f>
        <v>Yes / Sometimes</v>
      </c>
      <c r="CE174" s="86" t="str">
        <f>_xlfn.XLOOKUP(BB174,'Cleansing - Response'!$N:$N,'Cleansing - Response'!$O:$O,)</f>
        <v>No</v>
      </c>
      <c r="CF174" s="87" t="str">
        <f>IF(COUNTIF(Form_Responses18111213[[#This Row],[Answer - B7-1]:[Answer - B7-6]], "Yes / Sometimes") &gt; 4, "More than 4 times","Up to 4 times")</f>
        <v>Up to 4 times</v>
      </c>
    </row>
    <row r="175" spans="1:84" ht="13.2" x14ac:dyDescent="0.25">
      <c r="A175" s="82">
        <v>45572.501242557875</v>
      </c>
      <c r="B175" s="83" t="s">
        <v>563</v>
      </c>
      <c r="C175" s="84" t="s">
        <v>564</v>
      </c>
      <c r="D175" s="83">
        <v>26.85</v>
      </c>
      <c r="E175" s="83">
        <v>0.12</v>
      </c>
      <c r="F175" s="83" t="s">
        <v>423</v>
      </c>
      <c r="G175" s="83" t="s">
        <v>76</v>
      </c>
      <c r="H175" s="83" t="s">
        <v>565</v>
      </c>
      <c r="I175" s="83" t="s">
        <v>63</v>
      </c>
      <c r="J175" s="83" t="s">
        <v>64</v>
      </c>
      <c r="K175" s="83" t="s">
        <v>64</v>
      </c>
      <c r="L175" s="83" t="s">
        <v>64</v>
      </c>
      <c r="M175" s="83" t="s">
        <v>78</v>
      </c>
      <c r="N175" s="83" t="s">
        <v>64</v>
      </c>
      <c r="O175" s="83" t="s">
        <v>64</v>
      </c>
      <c r="P175" s="83" t="s">
        <v>84</v>
      </c>
      <c r="Q175" s="83" t="s">
        <v>78</v>
      </c>
      <c r="R175" s="83" t="s">
        <v>64</v>
      </c>
      <c r="S175" s="83" t="s">
        <v>64</v>
      </c>
      <c r="T175" s="83" t="s">
        <v>78</v>
      </c>
      <c r="U175" s="83" t="s">
        <v>78</v>
      </c>
      <c r="V175" s="83" t="s">
        <v>64</v>
      </c>
      <c r="W175" s="83" t="s">
        <v>64</v>
      </c>
      <c r="X175" s="83" t="s">
        <v>64</v>
      </c>
      <c r="Y175" s="83" t="s">
        <v>64</v>
      </c>
      <c r="Z175" s="83" t="s">
        <v>65</v>
      </c>
      <c r="AA175" s="83" t="s">
        <v>65</v>
      </c>
      <c r="AB175" s="83" t="s">
        <v>79</v>
      </c>
      <c r="AC175" s="83" t="s">
        <v>65</v>
      </c>
      <c r="AD175" s="83" t="s">
        <v>65</v>
      </c>
      <c r="AE175" s="83" t="s">
        <v>65</v>
      </c>
      <c r="AF175" s="83" t="s">
        <v>65</v>
      </c>
      <c r="AG175" s="83" t="s">
        <v>65</v>
      </c>
      <c r="AH175" s="83" t="s">
        <v>65</v>
      </c>
      <c r="AI175" s="83" t="s">
        <v>101</v>
      </c>
      <c r="AJ175" s="83" t="s">
        <v>65</v>
      </c>
      <c r="AK175" s="83" t="s">
        <v>65</v>
      </c>
      <c r="AL175" s="83" t="s">
        <v>65</v>
      </c>
      <c r="AM175" s="83" t="s">
        <v>65</v>
      </c>
      <c r="AN175" s="83" t="s">
        <v>66</v>
      </c>
      <c r="AO175" s="83" t="s">
        <v>65</v>
      </c>
      <c r="AP175" s="83" t="s">
        <v>85</v>
      </c>
      <c r="AQ175" s="83" t="s">
        <v>85</v>
      </c>
      <c r="AR175" s="83" t="s">
        <v>63</v>
      </c>
      <c r="AS175" s="83" t="s">
        <v>120</v>
      </c>
      <c r="AT175" s="83" t="s">
        <v>87</v>
      </c>
      <c r="AU175" s="83" t="s">
        <v>70</v>
      </c>
      <c r="AV175" s="83" t="s">
        <v>71</v>
      </c>
      <c r="AW175" s="83" t="s">
        <v>72</v>
      </c>
      <c r="AX175" s="83" t="s">
        <v>73</v>
      </c>
      <c r="AY175" s="83" t="s">
        <v>72</v>
      </c>
      <c r="AZ175" s="83" t="s">
        <v>73</v>
      </c>
      <c r="BA175" s="83" t="s">
        <v>73</v>
      </c>
      <c r="BB175" s="83" t="s">
        <v>63</v>
      </c>
      <c r="BC175" s="83" t="s">
        <v>73</v>
      </c>
      <c r="BD175" s="83"/>
      <c r="BE175" s="83" t="s">
        <v>73</v>
      </c>
      <c r="BF175" s="83"/>
      <c r="BG175" s="87" t="s">
        <v>335</v>
      </c>
      <c r="BH175" s="86" t="s">
        <v>60</v>
      </c>
      <c r="BI175" s="76" t="s">
        <v>1414</v>
      </c>
      <c r="BJ175">
        <f t="shared" si="6"/>
        <v>12</v>
      </c>
      <c r="BK175" s="87">
        <f t="shared" si="7"/>
        <v>61</v>
      </c>
      <c r="BL175" s="87"/>
      <c r="BM175" s="86" t="str">
        <f>_xlfn.XLOOKUP(Form_Responses18111213[[#This Row],[Sekolah School (Cleansed)]],'Quality Check'!$B$11:$B$14,'Quality Check'!$C$11:$C$14,)</f>
        <v>Rural</v>
      </c>
      <c r="BN175" s="86" t="str">
        <f>_xlfn.XLOOKUP(Form_Responses18111213[[#This Row],[Sekolah School (Cleansed)]],'Quality Check'!$B$11:$B$14,'Quality Check'!$D$11:$D$14,)</f>
        <v>Controlled Group (CG)</v>
      </c>
      <c r="BO175" s="87" t="str">
        <f>_xlfn.XLOOKUP(AS175,'Cleansing - Toothpaste Brand'!A:A,'Cleansing - Toothpaste Brand'!B:B,)</f>
        <v>Colgate</v>
      </c>
      <c r="BP175" s="87"/>
      <c r="BQ17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75" s="86" t="str">
        <f>_xlfn.XLOOKUP(AP175,'Cleansing - Response'!E:E,'Cleansing - Response'!F:F,)</f>
        <v>2 days and more</v>
      </c>
      <c r="BS175" s="86"/>
      <c r="BT175" s="86" t="str">
        <f>_xlfn.XLOOKUP(AQ175,'Cleansing - Response'!E:E,'Cleansing - Response'!F:F,)</f>
        <v>2 days and more</v>
      </c>
      <c r="BU175" s="86"/>
      <c r="BV175" s="86" t="str">
        <f t="shared" si="8"/>
        <v>Ya / Yes</v>
      </c>
      <c r="BW175" s="86" t="str">
        <f>_xlfn.XLOOKUP(AT175,'Cleansing - Response'!E:E,'Cleansing - Response'!F:F,)</f>
        <v>Always</v>
      </c>
      <c r="BX175" s="86" t="str">
        <f>_xlfn.XLOOKUP(AU175,'Cleansing - Response'!H:H,'Cleansing - Response'!I:I,)</f>
        <v>Sometimes / When in need</v>
      </c>
      <c r="BY175" s="86" t="str">
        <f>_xlfn.XLOOKUP(AV175,'Cleansing - Response'!K:K,'Cleansing - Response'!L:L,)</f>
        <v>Up to 1 time a day</v>
      </c>
      <c r="BZ175" s="86" t="str">
        <f>_xlfn.XLOOKUP(AW175,'Cleansing - Response'!$N:$N,'Cleansing - Response'!$O:$O,)</f>
        <v>Yes / Sometimes</v>
      </c>
      <c r="CA175" s="86" t="str">
        <f>_xlfn.XLOOKUP(AX175,'Cleansing - Response'!$N:$N,'Cleansing - Response'!$O:$O,)</f>
        <v>No</v>
      </c>
      <c r="CB175" s="86" t="str">
        <f>_xlfn.XLOOKUP(AY175,'Cleansing - Response'!$N:$N,'Cleansing - Response'!$O:$O,)</f>
        <v>Yes / Sometimes</v>
      </c>
      <c r="CC175" s="86" t="str">
        <f>_xlfn.XLOOKUP(AZ175,'Cleansing - Response'!$N:$N,'Cleansing - Response'!$O:$O,)</f>
        <v>No</v>
      </c>
      <c r="CD175" s="86" t="str">
        <f>_xlfn.XLOOKUP(BA175,'Cleansing - Response'!$N:$N,'Cleansing - Response'!$O:$O,)</f>
        <v>No</v>
      </c>
      <c r="CE175" s="86" t="str">
        <f>_xlfn.XLOOKUP(BB175,'Cleansing - Response'!$N:$N,'Cleansing - Response'!$O:$O,)</f>
        <v>Yes / Sometimes</v>
      </c>
      <c r="CF175" s="87" t="str">
        <f>IF(COUNTIF(Form_Responses18111213[[#This Row],[Answer - B7-1]:[Answer - B7-6]], "Yes / Sometimes") &gt; 4, "More than 4 times","Up to 4 times")</f>
        <v>Up to 4 times</v>
      </c>
    </row>
    <row r="176" spans="1:84" ht="13.2" x14ac:dyDescent="0.25">
      <c r="A176" s="82">
        <v>45572.50129576389</v>
      </c>
      <c r="B176" s="83" t="s">
        <v>566</v>
      </c>
      <c r="C176" s="84" t="s">
        <v>567</v>
      </c>
      <c r="D176" s="83">
        <v>58.03</v>
      </c>
      <c r="E176" s="83">
        <v>0.57999999999999996</v>
      </c>
      <c r="F176" s="83" t="s">
        <v>423</v>
      </c>
      <c r="G176" s="83" t="s">
        <v>76</v>
      </c>
      <c r="H176" s="83" t="s">
        <v>449</v>
      </c>
      <c r="I176" s="83" t="s">
        <v>63</v>
      </c>
      <c r="J176" s="83" t="s">
        <v>64</v>
      </c>
      <c r="K176" s="83" t="s">
        <v>84</v>
      </c>
      <c r="L176" s="83" t="s">
        <v>145</v>
      </c>
      <c r="M176" s="83" t="s">
        <v>84</v>
      </c>
      <c r="N176" s="83" t="s">
        <v>84</v>
      </c>
      <c r="O176" s="83" t="s">
        <v>84</v>
      </c>
      <c r="P176" s="83" t="s">
        <v>84</v>
      </c>
      <c r="Q176" s="83" t="s">
        <v>64</v>
      </c>
      <c r="R176" s="83" t="s">
        <v>84</v>
      </c>
      <c r="S176" s="83" t="s">
        <v>84</v>
      </c>
      <c r="T176" s="83" t="s">
        <v>84</v>
      </c>
      <c r="U176" s="83" t="s">
        <v>84</v>
      </c>
      <c r="V176" s="83" t="s">
        <v>64</v>
      </c>
      <c r="W176" s="83" t="s">
        <v>64</v>
      </c>
      <c r="X176" s="83" t="s">
        <v>84</v>
      </c>
      <c r="Y176" s="83" t="s">
        <v>64</v>
      </c>
      <c r="Z176" s="83" t="s">
        <v>66</v>
      </c>
      <c r="AA176" s="83" t="s">
        <v>66</v>
      </c>
      <c r="AB176" s="83" t="s">
        <v>66</v>
      </c>
      <c r="AC176" s="83" t="s">
        <v>66</v>
      </c>
      <c r="AD176" s="83" t="s">
        <v>66</v>
      </c>
      <c r="AE176" s="83" t="s">
        <v>65</v>
      </c>
      <c r="AF176" s="83" t="s">
        <v>66</v>
      </c>
      <c r="AG176" s="83" t="s">
        <v>66</v>
      </c>
      <c r="AH176" s="83" t="s">
        <v>66</v>
      </c>
      <c r="AI176" s="83" t="s">
        <v>79</v>
      </c>
      <c r="AJ176" s="83" t="s">
        <v>66</v>
      </c>
      <c r="AK176" s="83" t="s">
        <v>65</v>
      </c>
      <c r="AL176" s="83" t="s">
        <v>66</v>
      </c>
      <c r="AM176" s="83" t="s">
        <v>66</v>
      </c>
      <c r="AN176" s="83" t="s">
        <v>66</v>
      </c>
      <c r="AO176" s="83" t="s">
        <v>66</v>
      </c>
      <c r="AP176" s="83" t="s">
        <v>67</v>
      </c>
      <c r="AQ176" s="83" t="s">
        <v>67</v>
      </c>
      <c r="AR176" s="83" t="s">
        <v>86</v>
      </c>
      <c r="AS176" s="83" t="s">
        <v>223</v>
      </c>
      <c r="AT176" s="83" t="s">
        <v>87</v>
      </c>
      <c r="AU176" s="83" t="s">
        <v>70</v>
      </c>
      <c r="AV176" s="83" t="s">
        <v>71</v>
      </c>
      <c r="AW176" s="83" t="s">
        <v>73</v>
      </c>
      <c r="AX176" s="83" t="s">
        <v>73</v>
      </c>
      <c r="AY176" s="83" t="s">
        <v>72</v>
      </c>
      <c r="AZ176" s="83" t="s">
        <v>72</v>
      </c>
      <c r="BA176" s="83" t="s">
        <v>72</v>
      </c>
      <c r="BB176" s="83" t="s">
        <v>72</v>
      </c>
      <c r="BC176" s="83" t="s">
        <v>73</v>
      </c>
      <c r="BD176" s="83"/>
      <c r="BE176" s="83" t="s">
        <v>73</v>
      </c>
      <c r="BF176" s="83"/>
      <c r="BG176" s="87" t="s">
        <v>335</v>
      </c>
      <c r="BH176" s="86" t="s">
        <v>60</v>
      </c>
      <c r="BI176" s="76" t="s">
        <v>1414</v>
      </c>
      <c r="BJ176">
        <f t="shared" si="6"/>
        <v>5</v>
      </c>
      <c r="BK176" s="87">
        <f t="shared" si="7"/>
        <v>50</v>
      </c>
      <c r="BL176" s="87"/>
      <c r="BM176" s="86" t="str">
        <f>_xlfn.XLOOKUP(Form_Responses18111213[[#This Row],[Sekolah School (Cleansed)]],'Quality Check'!$B$11:$B$14,'Quality Check'!$C$11:$C$14,)</f>
        <v>Rural</v>
      </c>
      <c r="BN176" s="86" t="str">
        <f>_xlfn.XLOOKUP(Form_Responses18111213[[#This Row],[Sekolah School (Cleansed)]],'Quality Check'!$B$11:$B$14,'Quality Check'!$D$11:$D$14,)</f>
        <v>Controlled Group (CG)</v>
      </c>
      <c r="BO176" s="87" t="str">
        <f>_xlfn.XLOOKUP(AS176,'Cleansing - Toothpaste Brand'!A:A,'Cleansing - Toothpaste Brand'!B:B,)</f>
        <v>Colgate</v>
      </c>
      <c r="BP176" s="87"/>
      <c r="BQ17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76" s="86" t="str">
        <f>_xlfn.XLOOKUP(AP176,'Cleansing - Response'!E:E,'Cleansing - Response'!F:F,)</f>
        <v>2 days and more</v>
      </c>
      <c r="BS176" s="86"/>
      <c r="BT176" s="86" t="str">
        <f>_xlfn.XLOOKUP(AQ176,'Cleansing - Response'!E:E,'Cleansing - Response'!F:F,)</f>
        <v>2 days and more</v>
      </c>
      <c r="BU176" s="86"/>
      <c r="BV176" s="86" t="str">
        <f t="shared" si="8"/>
        <v>Ya / Yes</v>
      </c>
      <c r="BW176" s="86" t="str">
        <f>_xlfn.XLOOKUP(AT176,'Cleansing - Response'!E:E,'Cleansing - Response'!F:F,)</f>
        <v>Always</v>
      </c>
      <c r="BX176" s="86" t="str">
        <f>_xlfn.XLOOKUP(AU176,'Cleansing - Response'!H:H,'Cleansing - Response'!I:I,)</f>
        <v>Sometimes / When in need</v>
      </c>
      <c r="BY176" s="86" t="str">
        <f>_xlfn.XLOOKUP(AV176,'Cleansing - Response'!K:K,'Cleansing - Response'!L:L,)</f>
        <v>Up to 1 time a day</v>
      </c>
      <c r="BZ176" s="86" t="str">
        <f>_xlfn.XLOOKUP(AW176,'Cleansing - Response'!$N:$N,'Cleansing - Response'!$O:$O,)</f>
        <v>No</v>
      </c>
      <c r="CA176" s="86" t="str">
        <f>_xlfn.XLOOKUP(AX176,'Cleansing - Response'!$N:$N,'Cleansing - Response'!$O:$O,)</f>
        <v>No</v>
      </c>
      <c r="CB176" s="86" t="str">
        <f>_xlfn.XLOOKUP(AY176,'Cleansing - Response'!$N:$N,'Cleansing - Response'!$O:$O,)</f>
        <v>Yes / Sometimes</v>
      </c>
      <c r="CC176" s="86" t="str">
        <f>_xlfn.XLOOKUP(AZ176,'Cleansing - Response'!$N:$N,'Cleansing - Response'!$O:$O,)</f>
        <v>Yes / Sometimes</v>
      </c>
      <c r="CD176" s="86" t="str">
        <f>_xlfn.XLOOKUP(BA176,'Cleansing - Response'!$N:$N,'Cleansing - Response'!$O:$O,)</f>
        <v>Yes / Sometimes</v>
      </c>
      <c r="CE176" s="86" t="str">
        <f>_xlfn.XLOOKUP(BB176,'Cleansing - Response'!$N:$N,'Cleansing - Response'!$O:$O,)</f>
        <v>Yes / Sometimes</v>
      </c>
      <c r="CF176" s="87" t="str">
        <f>IF(COUNTIF(Form_Responses18111213[[#This Row],[Answer - B7-1]:[Answer - B7-6]], "Yes / Sometimes") &gt; 4, "More than 4 times","Up to 4 times")</f>
        <v>Up to 4 times</v>
      </c>
    </row>
    <row r="177" spans="1:84" ht="13.2" x14ac:dyDescent="0.25">
      <c r="A177" s="82">
        <v>45572.502873460646</v>
      </c>
      <c r="B177" s="83" t="s">
        <v>568</v>
      </c>
      <c r="C177" s="84" t="s">
        <v>569</v>
      </c>
      <c r="D177" s="83">
        <v>60.71</v>
      </c>
      <c r="E177" s="83">
        <v>0.57999999999999996</v>
      </c>
      <c r="F177" s="83" t="s">
        <v>423</v>
      </c>
      <c r="G177" s="83" t="s">
        <v>76</v>
      </c>
      <c r="H177" s="83" t="s">
        <v>570</v>
      </c>
      <c r="I177" s="83" t="s">
        <v>63</v>
      </c>
      <c r="J177" s="83" t="s">
        <v>64</v>
      </c>
      <c r="K177" s="83" t="s">
        <v>64</v>
      </c>
      <c r="L177" s="83" t="s">
        <v>64</v>
      </c>
      <c r="M177" s="83" t="s">
        <v>84</v>
      </c>
      <c r="N177" s="83" t="s">
        <v>64</v>
      </c>
      <c r="O177" s="83" t="s">
        <v>64</v>
      </c>
      <c r="P177" s="83" t="s">
        <v>84</v>
      </c>
      <c r="Q177" s="83" t="s">
        <v>64</v>
      </c>
      <c r="R177" s="83" t="s">
        <v>64</v>
      </c>
      <c r="S177" s="83" t="s">
        <v>64</v>
      </c>
      <c r="T177" s="83" t="s">
        <v>84</v>
      </c>
      <c r="U177" s="83" t="s">
        <v>84</v>
      </c>
      <c r="V177" s="83" t="s">
        <v>64</v>
      </c>
      <c r="W177" s="83" t="s">
        <v>84</v>
      </c>
      <c r="X177" s="83" t="s">
        <v>84</v>
      </c>
      <c r="Y177" s="83" t="s">
        <v>84</v>
      </c>
      <c r="Z177" s="83" t="s">
        <v>66</v>
      </c>
      <c r="AA177" s="83" t="s">
        <v>65</v>
      </c>
      <c r="AB177" s="83" t="s">
        <v>66</v>
      </c>
      <c r="AC177" s="83" t="s">
        <v>66</v>
      </c>
      <c r="AD177" s="83" t="s">
        <v>66</v>
      </c>
      <c r="AE177" s="83" t="s">
        <v>65</v>
      </c>
      <c r="AF177" s="83" t="s">
        <v>66</v>
      </c>
      <c r="AG177" s="83" t="s">
        <v>66</v>
      </c>
      <c r="AH177" s="83" t="s">
        <v>66</v>
      </c>
      <c r="AI177" s="83" t="s">
        <v>101</v>
      </c>
      <c r="AJ177" s="83" t="s">
        <v>65</v>
      </c>
      <c r="AK177" s="83" t="s">
        <v>66</v>
      </c>
      <c r="AL177" s="83" t="s">
        <v>66</v>
      </c>
      <c r="AM177" s="83" t="s">
        <v>66</v>
      </c>
      <c r="AN177" s="83" t="s">
        <v>66</v>
      </c>
      <c r="AO177" s="83" t="s">
        <v>66</v>
      </c>
      <c r="AP177" s="83" t="s">
        <v>67</v>
      </c>
      <c r="AQ177" s="83" t="s">
        <v>80</v>
      </c>
      <c r="AR177" s="83" t="s">
        <v>86</v>
      </c>
      <c r="AS177" s="83" t="s">
        <v>571</v>
      </c>
      <c r="AT177" s="83" t="s">
        <v>87</v>
      </c>
      <c r="AU177" s="83" t="s">
        <v>93</v>
      </c>
      <c r="AV177" s="83" t="s">
        <v>71</v>
      </c>
      <c r="AW177" s="83" t="s">
        <v>72</v>
      </c>
      <c r="AX177" s="83" t="s">
        <v>72</v>
      </c>
      <c r="AY177" s="83" t="s">
        <v>72</v>
      </c>
      <c r="AZ177" s="83" t="s">
        <v>72</v>
      </c>
      <c r="BA177" s="83" t="s">
        <v>72</v>
      </c>
      <c r="BB177" s="83" t="s">
        <v>72</v>
      </c>
      <c r="BC177" s="83" t="s">
        <v>73</v>
      </c>
      <c r="BD177" s="83"/>
      <c r="BE177" s="83" t="s">
        <v>73</v>
      </c>
      <c r="BF177" s="83"/>
      <c r="BG177" s="87" t="s">
        <v>335</v>
      </c>
      <c r="BH177" s="86" t="s">
        <v>60</v>
      </c>
      <c r="BI177" s="76" t="s">
        <v>1414</v>
      </c>
      <c r="BJ177">
        <f t="shared" si="6"/>
        <v>9</v>
      </c>
      <c r="BK177" s="87">
        <f t="shared" si="7"/>
        <v>52</v>
      </c>
      <c r="BL177" s="87"/>
      <c r="BM177" s="86" t="str">
        <f>_xlfn.XLOOKUP(Form_Responses18111213[[#This Row],[Sekolah School (Cleansed)]],'Quality Check'!$B$11:$B$14,'Quality Check'!$C$11:$C$14,)</f>
        <v>Rural</v>
      </c>
      <c r="BN177" s="86" t="str">
        <f>_xlfn.XLOOKUP(Form_Responses18111213[[#This Row],[Sekolah School (Cleansed)]],'Quality Check'!$B$11:$B$14,'Quality Check'!$D$11:$D$14,)</f>
        <v>Controlled Group (CG)</v>
      </c>
      <c r="BO177" s="87" t="str">
        <f>_xlfn.XLOOKUP(AS177,'Cleansing - Toothpaste Brand'!A:A,'Cleansing - Toothpaste Brand'!B:B,)</f>
        <v>Colgate</v>
      </c>
      <c r="BP177" s="87"/>
      <c r="BQ17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77" s="86" t="str">
        <f>_xlfn.XLOOKUP(AP177,'Cleansing - Response'!E:E,'Cleansing - Response'!F:F,)</f>
        <v>2 days and more</v>
      </c>
      <c r="BS177" s="86"/>
      <c r="BT177" s="86" t="str">
        <f>_xlfn.XLOOKUP(AQ177,'Cleansing - Response'!E:E,'Cleansing - Response'!F:F,)</f>
        <v>Less than 2 days</v>
      </c>
      <c r="BU177" s="86"/>
      <c r="BV177" s="86" t="str">
        <f t="shared" si="8"/>
        <v>Ya / Yes</v>
      </c>
      <c r="BW177" s="86" t="str">
        <f>_xlfn.XLOOKUP(AT177,'Cleansing - Response'!E:E,'Cleansing - Response'!F:F,)</f>
        <v>Always</v>
      </c>
      <c r="BX177" s="86" t="str">
        <f>_xlfn.XLOOKUP(AU177,'Cleansing - Response'!H:H,'Cleansing - Response'!I:I,)</f>
        <v>Not using dental floss</v>
      </c>
      <c r="BY177" s="86" t="str">
        <f>_xlfn.XLOOKUP(AV177,'Cleansing - Response'!K:K,'Cleansing - Response'!L:L,)</f>
        <v>Up to 1 time a day</v>
      </c>
      <c r="BZ177" s="86" t="str">
        <f>_xlfn.XLOOKUP(AW177,'Cleansing - Response'!$N:$N,'Cleansing - Response'!$O:$O,)</f>
        <v>Yes / Sometimes</v>
      </c>
      <c r="CA177" s="86" t="str">
        <f>_xlfn.XLOOKUP(AX177,'Cleansing - Response'!$N:$N,'Cleansing - Response'!$O:$O,)</f>
        <v>Yes / Sometimes</v>
      </c>
      <c r="CB177" s="86" t="str">
        <f>_xlfn.XLOOKUP(AY177,'Cleansing - Response'!$N:$N,'Cleansing - Response'!$O:$O,)</f>
        <v>Yes / Sometimes</v>
      </c>
      <c r="CC177" s="86" t="str">
        <f>_xlfn.XLOOKUP(AZ177,'Cleansing - Response'!$N:$N,'Cleansing - Response'!$O:$O,)</f>
        <v>Yes / Sometimes</v>
      </c>
      <c r="CD177" s="86" t="str">
        <f>_xlfn.XLOOKUP(BA177,'Cleansing - Response'!$N:$N,'Cleansing - Response'!$O:$O,)</f>
        <v>Yes / Sometimes</v>
      </c>
      <c r="CE177" s="86" t="str">
        <f>_xlfn.XLOOKUP(BB177,'Cleansing - Response'!$N:$N,'Cleansing - Response'!$O:$O,)</f>
        <v>Yes / Sometimes</v>
      </c>
      <c r="CF177" s="87" t="str">
        <f>IF(COUNTIF(Form_Responses18111213[[#This Row],[Answer - B7-1]:[Answer - B7-6]], "Yes / Sometimes") &gt; 4, "More than 4 times","Up to 4 times")</f>
        <v>More than 4 times</v>
      </c>
    </row>
    <row r="178" spans="1:84" ht="13.2" x14ac:dyDescent="0.25">
      <c r="A178" s="82">
        <v>45572.506699999998</v>
      </c>
      <c r="B178" s="83" t="s">
        <v>572</v>
      </c>
      <c r="C178" s="84" t="s">
        <v>573</v>
      </c>
      <c r="D178" s="83">
        <v>57.14</v>
      </c>
      <c r="E178" s="83">
        <v>0.79</v>
      </c>
      <c r="F178" s="83" t="s">
        <v>423</v>
      </c>
      <c r="G178" s="83" t="s">
        <v>76</v>
      </c>
      <c r="H178" s="83" t="s">
        <v>574</v>
      </c>
      <c r="I178" s="83" t="s">
        <v>63</v>
      </c>
      <c r="J178" s="83" t="s">
        <v>145</v>
      </c>
      <c r="K178" s="83" t="s">
        <v>64</v>
      </c>
      <c r="L178" s="83" t="s">
        <v>64</v>
      </c>
      <c r="M178" s="83" t="s">
        <v>84</v>
      </c>
      <c r="N178" s="83" t="s">
        <v>64</v>
      </c>
      <c r="O178" s="83" t="s">
        <v>64</v>
      </c>
      <c r="P178" s="83" t="s">
        <v>84</v>
      </c>
      <c r="Q178" s="83" t="s">
        <v>64</v>
      </c>
      <c r="R178" s="83" t="s">
        <v>64</v>
      </c>
      <c r="S178" s="83" t="s">
        <v>64</v>
      </c>
      <c r="T178" s="83" t="s">
        <v>64</v>
      </c>
      <c r="U178" s="83" t="s">
        <v>84</v>
      </c>
      <c r="V178" s="83" t="s">
        <v>64</v>
      </c>
      <c r="W178" s="83" t="s">
        <v>64</v>
      </c>
      <c r="X178" s="83" t="s">
        <v>84</v>
      </c>
      <c r="Y178" s="83" t="s">
        <v>64</v>
      </c>
      <c r="Z178" s="83" t="s">
        <v>66</v>
      </c>
      <c r="AA178" s="83" t="s">
        <v>65</v>
      </c>
      <c r="AB178" s="83" t="s">
        <v>66</v>
      </c>
      <c r="AC178" s="83" t="s">
        <v>65</v>
      </c>
      <c r="AD178" s="83" t="s">
        <v>66</v>
      </c>
      <c r="AE178" s="83" t="s">
        <v>66</v>
      </c>
      <c r="AF178" s="83" t="s">
        <v>66</v>
      </c>
      <c r="AG178" s="83" t="s">
        <v>66</v>
      </c>
      <c r="AH178" s="83" t="s">
        <v>66</v>
      </c>
      <c r="AI178" s="83" t="s">
        <v>79</v>
      </c>
      <c r="AJ178" s="83" t="s">
        <v>66</v>
      </c>
      <c r="AK178" s="83" t="s">
        <v>66</v>
      </c>
      <c r="AL178" s="83" t="s">
        <v>66</v>
      </c>
      <c r="AM178" s="83" t="s">
        <v>66</v>
      </c>
      <c r="AN178" s="83" t="s">
        <v>66</v>
      </c>
      <c r="AO178" s="83" t="s">
        <v>66</v>
      </c>
      <c r="AP178" s="83" t="s">
        <v>85</v>
      </c>
      <c r="AQ178" s="83" t="s">
        <v>85</v>
      </c>
      <c r="AR178" s="83" t="s">
        <v>63</v>
      </c>
      <c r="AS178" s="83" t="s">
        <v>120</v>
      </c>
      <c r="AT178" s="83" t="s">
        <v>69</v>
      </c>
      <c r="AU178" s="83" t="s">
        <v>70</v>
      </c>
      <c r="AV178" s="83" t="s">
        <v>71</v>
      </c>
      <c r="AW178" s="83" t="s">
        <v>72</v>
      </c>
      <c r="AX178" s="83" t="s">
        <v>63</v>
      </c>
      <c r="AY178" s="83" t="s">
        <v>73</v>
      </c>
      <c r="AZ178" s="83" t="s">
        <v>63</v>
      </c>
      <c r="BA178" s="83" t="s">
        <v>72</v>
      </c>
      <c r="BB178" s="83" t="s">
        <v>72</v>
      </c>
      <c r="BC178" s="83" t="s">
        <v>73</v>
      </c>
      <c r="BD178" s="83"/>
      <c r="BE178" s="83" t="s">
        <v>73</v>
      </c>
      <c r="BF178" s="83"/>
      <c r="BG178" s="87" t="s">
        <v>335</v>
      </c>
      <c r="BH178" s="86" t="s">
        <v>60</v>
      </c>
      <c r="BI178" s="76" t="s">
        <v>1414</v>
      </c>
      <c r="BJ178">
        <f t="shared" si="6"/>
        <v>11</v>
      </c>
      <c r="BK178" s="87">
        <f t="shared" si="7"/>
        <v>50</v>
      </c>
      <c r="BL178" s="87"/>
      <c r="BM178" s="86" t="str">
        <f>_xlfn.XLOOKUP(Form_Responses18111213[[#This Row],[Sekolah School (Cleansed)]],'Quality Check'!$B$11:$B$14,'Quality Check'!$C$11:$C$14,)</f>
        <v>Rural</v>
      </c>
      <c r="BN178" s="86" t="str">
        <f>_xlfn.XLOOKUP(Form_Responses18111213[[#This Row],[Sekolah School (Cleansed)]],'Quality Check'!$B$11:$B$14,'Quality Check'!$D$11:$D$14,)</f>
        <v>Controlled Group (CG)</v>
      </c>
      <c r="BO178" s="87" t="str">
        <f>_xlfn.XLOOKUP(AS178,'Cleansing - Toothpaste Brand'!A:A,'Cleansing - Toothpaste Brand'!B:B,)</f>
        <v>Colgate</v>
      </c>
      <c r="BP178" s="87"/>
      <c r="BQ17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78" s="86" t="str">
        <f>_xlfn.XLOOKUP(AP178,'Cleansing - Response'!E:E,'Cleansing - Response'!F:F,)</f>
        <v>2 days and more</v>
      </c>
      <c r="BS178" s="86"/>
      <c r="BT178" s="86" t="str">
        <f>_xlfn.XLOOKUP(AQ178,'Cleansing - Response'!E:E,'Cleansing - Response'!F:F,)</f>
        <v>2 days and more</v>
      </c>
      <c r="BU178" s="86"/>
      <c r="BV178" s="86" t="str">
        <f t="shared" si="8"/>
        <v>Ya / Yes</v>
      </c>
      <c r="BW178" s="86" t="str">
        <f>_xlfn.XLOOKUP(AT178,'Cleansing - Response'!E:E,'Cleansing - Response'!F:F,)</f>
        <v>Rarely / Sometimes</v>
      </c>
      <c r="BX178" s="86" t="str">
        <f>_xlfn.XLOOKUP(AU178,'Cleansing - Response'!H:H,'Cleansing - Response'!I:I,)</f>
        <v>Sometimes / When in need</v>
      </c>
      <c r="BY178" s="86" t="str">
        <f>_xlfn.XLOOKUP(AV178,'Cleansing - Response'!K:K,'Cleansing - Response'!L:L,)</f>
        <v>Up to 1 time a day</v>
      </c>
      <c r="BZ178" s="86" t="str">
        <f>_xlfn.XLOOKUP(AW178,'Cleansing - Response'!$N:$N,'Cleansing - Response'!$O:$O,)</f>
        <v>Yes / Sometimes</v>
      </c>
      <c r="CA178" s="86" t="str">
        <f>_xlfn.XLOOKUP(AX178,'Cleansing - Response'!$N:$N,'Cleansing - Response'!$O:$O,)</f>
        <v>Yes / Sometimes</v>
      </c>
      <c r="CB178" s="86" t="str">
        <f>_xlfn.XLOOKUP(AY178,'Cleansing - Response'!$N:$N,'Cleansing - Response'!$O:$O,)</f>
        <v>No</v>
      </c>
      <c r="CC178" s="86" t="str">
        <f>_xlfn.XLOOKUP(AZ178,'Cleansing - Response'!$N:$N,'Cleansing - Response'!$O:$O,)</f>
        <v>Yes / Sometimes</v>
      </c>
      <c r="CD178" s="86" t="str">
        <f>_xlfn.XLOOKUP(BA178,'Cleansing - Response'!$N:$N,'Cleansing - Response'!$O:$O,)</f>
        <v>Yes / Sometimes</v>
      </c>
      <c r="CE178" s="86" t="str">
        <f>_xlfn.XLOOKUP(BB178,'Cleansing - Response'!$N:$N,'Cleansing - Response'!$O:$O,)</f>
        <v>Yes / Sometimes</v>
      </c>
      <c r="CF178" s="87" t="str">
        <f>IF(COUNTIF(Form_Responses18111213[[#This Row],[Answer - B7-1]:[Answer - B7-6]], "Yes / Sometimes") &gt; 4, "More than 4 times","Up to 4 times")</f>
        <v>More than 4 times</v>
      </c>
    </row>
    <row r="179" spans="1:84" ht="13.2" x14ac:dyDescent="0.25">
      <c r="A179" s="82">
        <v>45572.507732523147</v>
      </c>
      <c r="B179" s="83" t="s">
        <v>575</v>
      </c>
      <c r="C179" s="84" t="s">
        <v>576</v>
      </c>
      <c r="D179" s="83">
        <v>75</v>
      </c>
      <c r="E179" s="83">
        <v>0.33</v>
      </c>
      <c r="F179" s="83" t="s">
        <v>423</v>
      </c>
      <c r="G179" s="83" t="s">
        <v>76</v>
      </c>
      <c r="H179" s="83" t="s">
        <v>420</v>
      </c>
      <c r="I179" s="83" t="s">
        <v>63</v>
      </c>
      <c r="J179" s="83" t="s">
        <v>64</v>
      </c>
      <c r="K179" s="83" t="s">
        <v>84</v>
      </c>
      <c r="L179" s="83" t="s">
        <v>64</v>
      </c>
      <c r="M179" s="83" t="s">
        <v>64</v>
      </c>
      <c r="N179" s="83" t="s">
        <v>64</v>
      </c>
      <c r="O179" s="83" t="s">
        <v>64</v>
      </c>
      <c r="P179" s="83" t="s">
        <v>64</v>
      </c>
      <c r="Q179" s="83" t="s">
        <v>64</v>
      </c>
      <c r="R179" s="83" t="s">
        <v>84</v>
      </c>
      <c r="S179" s="83" t="s">
        <v>64</v>
      </c>
      <c r="T179" s="83" t="s">
        <v>84</v>
      </c>
      <c r="U179" s="83" t="s">
        <v>64</v>
      </c>
      <c r="V179" s="83" t="s">
        <v>64</v>
      </c>
      <c r="W179" s="83" t="s">
        <v>64</v>
      </c>
      <c r="X179" s="83" t="s">
        <v>84</v>
      </c>
      <c r="Y179" s="83" t="s">
        <v>64</v>
      </c>
      <c r="Z179" s="83" t="s">
        <v>66</v>
      </c>
      <c r="AA179" s="83" t="s">
        <v>65</v>
      </c>
      <c r="AB179" s="83" t="s">
        <v>66</v>
      </c>
      <c r="AC179" s="83" t="s">
        <v>65</v>
      </c>
      <c r="AD179" s="83" t="s">
        <v>66</v>
      </c>
      <c r="AE179" s="83" t="s">
        <v>65</v>
      </c>
      <c r="AF179" s="83" t="s">
        <v>65</v>
      </c>
      <c r="AG179" s="83" t="s">
        <v>65</v>
      </c>
      <c r="AH179" s="83" t="s">
        <v>66</v>
      </c>
      <c r="AI179" s="83" t="s">
        <v>79</v>
      </c>
      <c r="AJ179" s="83" t="s">
        <v>65</v>
      </c>
      <c r="AK179" s="83" t="s">
        <v>66</v>
      </c>
      <c r="AL179" s="83" t="s">
        <v>65</v>
      </c>
      <c r="AM179" s="83" t="s">
        <v>66</v>
      </c>
      <c r="AN179" s="83" t="s">
        <v>66</v>
      </c>
      <c r="AO179" s="83" t="s">
        <v>66</v>
      </c>
      <c r="AP179" s="83" t="s">
        <v>67</v>
      </c>
      <c r="AQ179" s="83" t="s">
        <v>85</v>
      </c>
      <c r="AR179" s="83" t="s">
        <v>86</v>
      </c>
      <c r="AS179" s="83" t="s">
        <v>68</v>
      </c>
      <c r="AT179" s="83" t="s">
        <v>69</v>
      </c>
      <c r="AU179" s="83" t="s">
        <v>70</v>
      </c>
      <c r="AV179" s="83" t="s">
        <v>71</v>
      </c>
      <c r="AW179" s="83" t="s">
        <v>72</v>
      </c>
      <c r="AX179" s="83" t="s">
        <v>72</v>
      </c>
      <c r="AY179" s="83" t="s">
        <v>73</v>
      </c>
      <c r="AZ179" s="83" t="s">
        <v>63</v>
      </c>
      <c r="BA179" s="83" t="s">
        <v>73</v>
      </c>
      <c r="BB179" s="83" t="s">
        <v>63</v>
      </c>
      <c r="BC179" s="83" t="s">
        <v>73</v>
      </c>
      <c r="BD179" s="83"/>
      <c r="BE179" s="83" t="s">
        <v>73</v>
      </c>
      <c r="BF179" s="83"/>
      <c r="BG179" s="87" t="s">
        <v>335</v>
      </c>
      <c r="BH179" s="86" t="s">
        <v>60</v>
      </c>
      <c r="BI179" s="76" t="s">
        <v>1414</v>
      </c>
      <c r="BJ179">
        <f t="shared" si="6"/>
        <v>11</v>
      </c>
      <c r="BK179" s="87">
        <f t="shared" si="7"/>
        <v>55</v>
      </c>
      <c r="BL179" s="87"/>
      <c r="BM179" s="86" t="str">
        <f>_xlfn.XLOOKUP(Form_Responses18111213[[#This Row],[Sekolah School (Cleansed)]],'Quality Check'!$B$11:$B$14,'Quality Check'!$C$11:$C$14,)</f>
        <v>Rural</v>
      </c>
      <c r="BN179" s="86" t="str">
        <f>_xlfn.XLOOKUP(Form_Responses18111213[[#This Row],[Sekolah School (Cleansed)]],'Quality Check'!$B$11:$B$14,'Quality Check'!$D$11:$D$14,)</f>
        <v>Controlled Group (CG)</v>
      </c>
      <c r="BO179" s="87" t="str">
        <f>_xlfn.XLOOKUP(AS179,'Cleansing - Toothpaste Brand'!A:A,'Cleansing - Toothpaste Brand'!B:B,)</f>
        <v>Colgate</v>
      </c>
      <c r="BP179" s="87"/>
      <c r="BQ17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79" s="86" t="str">
        <f>_xlfn.XLOOKUP(AP179,'Cleansing - Response'!E:E,'Cleansing - Response'!F:F,)</f>
        <v>2 days and more</v>
      </c>
      <c r="BS179" s="86"/>
      <c r="BT179" s="86" t="str">
        <f>_xlfn.XLOOKUP(AQ179,'Cleansing - Response'!E:E,'Cleansing - Response'!F:F,)</f>
        <v>2 days and more</v>
      </c>
      <c r="BU179" s="86"/>
      <c r="BV179" s="86" t="str">
        <f t="shared" si="8"/>
        <v>Ya / Yes</v>
      </c>
      <c r="BW179" s="86" t="str">
        <f>_xlfn.XLOOKUP(AT179,'Cleansing - Response'!E:E,'Cleansing - Response'!F:F,)</f>
        <v>Rarely / Sometimes</v>
      </c>
      <c r="BX179" s="86" t="str">
        <f>_xlfn.XLOOKUP(AU179,'Cleansing - Response'!H:H,'Cleansing - Response'!I:I,)</f>
        <v>Sometimes / When in need</v>
      </c>
      <c r="BY179" s="86" t="str">
        <f>_xlfn.XLOOKUP(AV179,'Cleansing - Response'!K:K,'Cleansing - Response'!L:L,)</f>
        <v>Up to 1 time a day</v>
      </c>
      <c r="BZ179" s="86" t="str">
        <f>_xlfn.XLOOKUP(AW179,'Cleansing - Response'!$N:$N,'Cleansing - Response'!$O:$O,)</f>
        <v>Yes / Sometimes</v>
      </c>
      <c r="CA179" s="86" t="str">
        <f>_xlfn.XLOOKUP(AX179,'Cleansing - Response'!$N:$N,'Cleansing - Response'!$O:$O,)</f>
        <v>Yes / Sometimes</v>
      </c>
      <c r="CB179" s="86" t="str">
        <f>_xlfn.XLOOKUP(AY179,'Cleansing - Response'!$N:$N,'Cleansing - Response'!$O:$O,)</f>
        <v>No</v>
      </c>
      <c r="CC179" s="86" t="str">
        <f>_xlfn.XLOOKUP(AZ179,'Cleansing - Response'!$N:$N,'Cleansing - Response'!$O:$O,)</f>
        <v>Yes / Sometimes</v>
      </c>
      <c r="CD179" s="86" t="str">
        <f>_xlfn.XLOOKUP(BA179,'Cleansing - Response'!$N:$N,'Cleansing - Response'!$O:$O,)</f>
        <v>No</v>
      </c>
      <c r="CE179" s="86" t="str">
        <f>_xlfn.XLOOKUP(BB179,'Cleansing - Response'!$N:$N,'Cleansing - Response'!$O:$O,)</f>
        <v>Yes / Sometimes</v>
      </c>
      <c r="CF179" s="87" t="str">
        <f>IF(COUNTIF(Form_Responses18111213[[#This Row],[Answer - B7-1]:[Answer - B7-6]], "Yes / Sometimes") &gt; 4, "More than 4 times","Up to 4 times")</f>
        <v>Up to 4 times</v>
      </c>
    </row>
    <row r="180" spans="1:84" ht="13.2" x14ac:dyDescent="0.25">
      <c r="A180" s="82">
        <v>45572.50784961805</v>
      </c>
      <c r="B180" s="83" t="s">
        <v>577</v>
      </c>
      <c r="C180" s="84" t="s">
        <v>578</v>
      </c>
      <c r="D180" s="83">
        <v>100</v>
      </c>
      <c r="E180" s="83">
        <v>0.92</v>
      </c>
      <c r="F180" s="83" t="s">
        <v>423</v>
      </c>
      <c r="G180" s="83" t="s">
        <v>76</v>
      </c>
      <c r="H180" s="83" t="s">
        <v>579</v>
      </c>
      <c r="I180" s="83" t="s">
        <v>63</v>
      </c>
      <c r="J180" s="83" t="s">
        <v>64</v>
      </c>
      <c r="K180" s="83" t="s">
        <v>84</v>
      </c>
      <c r="L180" s="83" t="s">
        <v>64</v>
      </c>
      <c r="M180" s="83" t="s">
        <v>84</v>
      </c>
      <c r="N180" s="83" t="s">
        <v>64</v>
      </c>
      <c r="O180" s="83" t="s">
        <v>84</v>
      </c>
      <c r="P180" s="83" t="s">
        <v>84</v>
      </c>
      <c r="Q180" s="83" t="s">
        <v>84</v>
      </c>
      <c r="R180" s="83" t="s">
        <v>64</v>
      </c>
      <c r="S180" s="83" t="s">
        <v>64</v>
      </c>
      <c r="T180" s="83" t="s">
        <v>64</v>
      </c>
      <c r="U180" s="83" t="s">
        <v>84</v>
      </c>
      <c r="V180" s="83" t="s">
        <v>84</v>
      </c>
      <c r="W180" s="83" t="s">
        <v>84</v>
      </c>
      <c r="X180" s="83" t="s">
        <v>64</v>
      </c>
      <c r="Y180" s="83" t="s">
        <v>64</v>
      </c>
      <c r="Z180" s="83" t="s">
        <v>66</v>
      </c>
      <c r="AA180" s="83" t="s">
        <v>66</v>
      </c>
      <c r="AB180" s="83" t="s">
        <v>66</v>
      </c>
      <c r="AC180" s="83" t="s">
        <v>79</v>
      </c>
      <c r="AD180" s="83" t="s">
        <v>65</v>
      </c>
      <c r="AE180" s="83" t="s">
        <v>66</v>
      </c>
      <c r="AF180" s="83" t="s">
        <v>79</v>
      </c>
      <c r="AG180" s="83" t="s">
        <v>66</v>
      </c>
      <c r="AH180" s="83" t="s">
        <v>66</v>
      </c>
      <c r="AI180" s="83" t="s">
        <v>66</v>
      </c>
      <c r="AJ180" s="83" t="s">
        <v>66</v>
      </c>
      <c r="AK180" s="83" t="s">
        <v>66</v>
      </c>
      <c r="AL180" s="83" t="s">
        <v>66</v>
      </c>
      <c r="AM180" s="83" t="s">
        <v>66</v>
      </c>
      <c r="AN180" s="83" t="s">
        <v>66</v>
      </c>
      <c r="AO180" s="83" t="s">
        <v>101</v>
      </c>
      <c r="AP180" s="83" t="s">
        <v>67</v>
      </c>
      <c r="AQ180" s="83" t="s">
        <v>67</v>
      </c>
      <c r="AR180" s="83" t="s">
        <v>86</v>
      </c>
      <c r="AS180" s="83" t="s">
        <v>580</v>
      </c>
      <c r="AT180" s="83" t="s">
        <v>69</v>
      </c>
      <c r="AU180" s="83" t="s">
        <v>67</v>
      </c>
      <c r="AV180" s="83" t="s">
        <v>71</v>
      </c>
      <c r="AW180" s="83" t="s">
        <v>63</v>
      </c>
      <c r="AX180" s="83" t="s">
        <v>72</v>
      </c>
      <c r="AY180" s="83" t="s">
        <v>63</v>
      </c>
      <c r="AZ180" s="83" t="s">
        <v>72</v>
      </c>
      <c r="BA180" s="83" t="s">
        <v>73</v>
      </c>
      <c r="BB180" s="83" t="s">
        <v>73</v>
      </c>
      <c r="BC180" s="83" t="s">
        <v>73</v>
      </c>
      <c r="BD180" s="83"/>
      <c r="BE180" s="83" t="s">
        <v>73</v>
      </c>
      <c r="BF180" s="83" t="s">
        <v>122</v>
      </c>
      <c r="BG180" s="87" t="s">
        <v>335</v>
      </c>
      <c r="BH180" s="86" t="s">
        <v>60</v>
      </c>
      <c r="BI180" s="76" t="s">
        <v>1414</v>
      </c>
      <c r="BJ180">
        <f t="shared" si="6"/>
        <v>8</v>
      </c>
      <c r="BK180" s="87">
        <f t="shared" si="7"/>
        <v>47</v>
      </c>
      <c r="BL180" s="87"/>
      <c r="BM180" s="86" t="str">
        <f>_xlfn.XLOOKUP(Form_Responses18111213[[#This Row],[Sekolah School (Cleansed)]],'Quality Check'!$B$11:$B$14,'Quality Check'!$C$11:$C$14,)</f>
        <v>Rural</v>
      </c>
      <c r="BN180" s="86" t="str">
        <f>_xlfn.XLOOKUP(Form_Responses18111213[[#This Row],[Sekolah School (Cleansed)]],'Quality Check'!$B$11:$B$14,'Quality Check'!$D$11:$D$14,)</f>
        <v>Controlled Group (CG)</v>
      </c>
      <c r="BO180" s="87" t="str">
        <f>_xlfn.XLOOKUP(AS180,'Cleansing - Toothpaste Brand'!A:A,'Cleansing - Toothpaste Brand'!B:B,)</f>
        <v>Dentific</v>
      </c>
      <c r="BP180" s="87"/>
      <c r="BQ18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80" s="86" t="str">
        <f>_xlfn.XLOOKUP(AP180,'Cleansing - Response'!E:E,'Cleansing - Response'!F:F,)</f>
        <v>2 days and more</v>
      </c>
      <c r="BS180" s="86"/>
      <c r="BT180" s="86" t="str">
        <f>_xlfn.XLOOKUP(AQ180,'Cleansing - Response'!E:E,'Cleansing - Response'!F:F,)</f>
        <v>2 days and more</v>
      </c>
      <c r="BU180" s="86"/>
      <c r="BV180" s="86" t="str">
        <f t="shared" si="8"/>
        <v>Ya / Yes</v>
      </c>
      <c r="BW180" s="86" t="str">
        <f>_xlfn.XLOOKUP(AT180,'Cleansing - Response'!E:E,'Cleansing - Response'!F:F,)</f>
        <v>Rarely / Sometimes</v>
      </c>
      <c r="BX180" s="86" t="str">
        <f>_xlfn.XLOOKUP(AU180,'Cleansing - Response'!H:H,'Cleansing - Response'!I:I,)</f>
        <v>Using dental floss at least once</v>
      </c>
      <c r="BY180" s="86" t="str">
        <f>_xlfn.XLOOKUP(AV180,'Cleansing - Response'!K:K,'Cleansing - Response'!L:L,)</f>
        <v>Up to 1 time a day</v>
      </c>
      <c r="BZ180" s="86" t="str">
        <f>_xlfn.XLOOKUP(AW180,'Cleansing - Response'!$N:$N,'Cleansing - Response'!$O:$O,)</f>
        <v>Yes / Sometimes</v>
      </c>
      <c r="CA180" s="86" t="str">
        <f>_xlfn.XLOOKUP(AX180,'Cleansing - Response'!$N:$N,'Cleansing - Response'!$O:$O,)</f>
        <v>Yes / Sometimes</v>
      </c>
      <c r="CB180" s="86" t="str">
        <f>_xlfn.XLOOKUP(AY180,'Cleansing - Response'!$N:$N,'Cleansing - Response'!$O:$O,)</f>
        <v>Yes / Sometimes</v>
      </c>
      <c r="CC180" s="86" t="str">
        <f>_xlfn.XLOOKUP(AZ180,'Cleansing - Response'!$N:$N,'Cleansing - Response'!$O:$O,)</f>
        <v>Yes / Sometimes</v>
      </c>
      <c r="CD180" s="86" t="str">
        <f>_xlfn.XLOOKUP(BA180,'Cleansing - Response'!$N:$N,'Cleansing - Response'!$O:$O,)</f>
        <v>No</v>
      </c>
      <c r="CE180" s="86" t="str">
        <f>_xlfn.XLOOKUP(BB180,'Cleansing - Response'!$N:$N,'Cleansing - Response'!$O:$O,)</f>
        <v>No</v>
      </c>
      <c r="CF180" s="87" t="str">
        <f>IF(COUNTIF(Form_Responses18111213[[#This Row],[Answer - B7-1]:[Answer - B7-6]], "Yes / Sometimes") &gt; 4, "More than 4 times","Up to 4 times")</f>
        <v>Up to 4 times</v>
      </c>
    </row>
    <row r="181" spans="1:84" ht="13.2" x14ac:dyDescent="0.25">
      <c r="A181" s="82">
        <v>45572.508799513889</v>
      </c>
      <c r="B181" s="83" t="s">
        <v>581</v>
      </c>
      <c r="C181" s="84" t="s">
        <v>582</v>
      </c>
      <c r="D181" s="83">
        <v>100</v>
      </c>
      <c r="E181" s="83">
        <v>0.87</v>
      </c>
      <c r="F181" s="83" t="s">
        <v>423</v>
      </c>
      <c r="G181" s="83" t="s">
        <v>76</v>
      </c>
      <c r="H181" s="83" t="s">
        <v>399</v>
      </c>
      <c r="I181" s="83" t="s">
        <v>63</v>
      </c>
      <c r="J181" s="83" t="s">
        <v>64</v>
      </c>
      <c r="K181" s="83" t="s">
        <v>84</v>
      </c>
      <c r="L181" s="83" t="s">
        <v>64</v>
      </c>
      <c r="M181" s="83" t="s">
        <v>64</v>
      </c>
      <c r="N181" s="83" t="s">
        <v>64</v>
      </c>
      <c r="O181" s="83" t="s">
        <v>64</v>
      </c>
      <c r="P181" s="83" t="s">
        <v>84</v>
      </c>
      <c r="Q181" s="83" t="s">
        <v>64</v>
      </c>
      <c r="R181" s="83" t="s">
        <v>64</v>
      </c>
      <c r="S181" s="83" t="s">
        <v>84</v>
      </c>
      <c r="T181" s="83" t="s">
        <v>84</v>
      </c>
      <c r="U181" s="83" t="s">
        <v>84</v>
      </c>
      <c r="V181" s="83" t="s">
        <v>64</v>
      </c>
      <c r="W181" s="83" t="s">
        <v>64</v>
      </c>
      <c r="X181" s="83" t="s">
        <v>64</v>
      </c>
      <c r="Y181" s="83" t="s">
        <v>64</v>
      </c>
      <c r="Z181" s="83" t="s">
        <v>66</v>
      </c>
      <c r="AA181" s="83" t="s">
        <v>66</v>
      </c>
      <c r="AB181" s="83" t="s">
        <v>66</v>
      </c>
      <c r="AC181" s="83" t="s">
        <v>65</v>
      </c>
      <c r="AD181" s="83" t="s">
        <v>66</v>
      </c>
      <c r="AE181" s="83" t="s">
        <v>66</v>
      </c>
      <c r="AF181" s="83" t="s">
        <v>66</v>
      </c>
      <c r="AG181" s="83" t="s">
        <v>65</v>
      </c>
      <c r="AH181" s="83" t="s">
        <v>65</v>
      </c>
      <c r="AI181" s="83" t="s">
        <v>79</v>
      </c>
      <c r="AJ181" s="83" t="s">
        <v>65</v>
      </c>
      <c r="AK181" s="83" t="s">
        <v>65</v>
      </c>
      <c r="AL181" s="83" t="s">
        <v>65</v>
      </c>
      <c r="AM181" s="83" t="s">
        <v>66</v>
      </c>
      <c r="AN181" s="83" t="s">
        <v>66</v>
      </c>
      <c r="AO181" s="83" t="s">
        <v>66</v>
      </c>
      <c r="AP181" s="83" t="s">
        <v>67</v>
      </c>
      <c r="AQ181" s="83" t="s">
        <v>80</v>
      </c>
      <c r="AR181" s="83" t="s">
        <v>86</v>
      </c>
      <c r="AS181" s="83" t="s">
        <v>68</v>
      </c>
      <c r="AT181" s="83" t="s">
        <v>87</v>
      </c>
      <c r="AU181" s="83" t="s">
        <v>80</v>
      </c>
      <c r="AV181" s="83" t="s">
        <v>132</v>
      </c>
      <c r="AW181" s="83" t="s">
        <v>73</v>
      </c>
      <c r="AX181" s="83" t="s">
        <v>73</v>
      </c>
      <c r="AY181" s="83" t="s">
        <v>72</v>
      </c>
      <c r="AZ181" s="83" t="s">
        <v>72</v>
      </c>
      <c r="BA181" s="83" t="s">
        <v>72</v>
      </c>
      <c r="BB181" s="83" t="s">
        <v>73</v>
      </c>
      <c r="BC181" s="83" t="s">
        <v>73</v>
      </c>
      <c r="BD181" s="83"/>
      <c r="BE181" s="83" t="s">
        <v>73</v>
      </c>
      <c r="BF181" s="83"/>
      <c r="BG181" s="87" t="s">
        <v>335</v>
      </c>
      <c r="BH181" s="86" t="s">
        <v>60</v>
      </c>
      <c r="BI181" s="76" t="s">
        <v>1414</v>
      </c>
      <c r="BJ181">
        <f t="shared" si="6"/>
        <v>10</v>
      </c>
      <c r="BK181" s="87">
        <f t="shared" si="7"/>
        <v>54</v>
      </c>
      <c r="BL181" s="87"/>
      <c r="BM181" s="86" t="str">
        <f>_xlfn.XLOOKUP(Form_Responses18111213[[#This Row],[Sekolah School (Cleansed)]],'Quality Check'!$B$11:$B$14,'Quality Check'!$C$11:$C$14,)</f>
        <v>Rural</v>
      </c>
      <c r="BN181" s="86" t="str">
        <f>_xlfn.XLOOKUP(Form_Responses18111213[[#This Row],[Sekolah School (Cleansed)]],'Quality Check'!$B$11:$B$14,'Quality Check'!$D$11:$D$14,)</f>
        <v>Controlled Group (CG)</v>
      </c>
      <c r="BO181" s="87" t="str">
        <f>_xlfn.XLOOKUP(AS181,'Cleansing - Toothpaste Brand'!A:A,'Cleansing - Toothpaste Brand'!B:B,)</f>
        <v>Colgate</v>
      </c>
      <c r="BP181" s="87"/>
      <c r="BQ18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81" s="86" t="str">
        <f>_xlfn.XLOOKUP(AP181,'Cleansing - Response'!E:E,'Cleansing - Response'!F:F,)</f>
        <v>2 days and more</v>
      </c>
      <c r="BS181" s="86"/>
      <c r="BT181" s="86" t="str">
        <f>_xlfn.XLOOKUP(AQ181,'Cleansing - Response'!E:E,'Cleansing - Response'!F:F,)</f>
        <v>Less than 2 days</v>
      </c>
      <c r="BU181" s="86"/>
      <c r="BV181" s="86" t="str">
        <f t="shared" si="8"/>
        <v>Ya / Yes</v>
      </c>
      <c r="BW181" s="86" t="str">
        <f>_xlfn.XLOOKUP(AT181,'Cleansing - Response'!E:E,'Cleansing - Response'!F:F,)</f>
        <v>Always</v>
      </c>
      <c r="BX181" s="86" t="str">
        <f>_xlfn.XLOOKUP(AU181,'Cleansing - Response'!H:H,'Cleansing - Response'!I:I,)</f>
        <v>Using dental floss at least once</v>
      </c>
      <c r="BY181" s="86" t="str">
        <f>_xlfn.XLOOKUP(AV181,'Cleansing - Response'!K:K,'Cleansing - Response'!L:L,)</f>
        <v>Up to 1 time a day</v>
      </c>
      <c r="BZ181" s="86" t="str">
        <f>_xlfn.XLOOKUP(AW181,'Cleansing - Response'!$N:$N,'Cleansing - Response'!$O:$O,)</f>
        <v>No</v>
      </c>
      <c r="CA181" s="86" t="str">
        <f>_xlfn.XLOOKUP(AX181,'Cleansing - Response'!$N:$N,'Cleansing - Response'!$O:$O,)</f>
        <v>No</v>
      </c>
      <c r="CB181" s="86" t="str">
        <f>_xlfn.XLOOKUP(AY181,'Cleansing - Response'!$N:$N,'Cleansing - Response'!$O:$O,)</f>
        <v>Yes / Sometimes</v>
      </c>
      <c r="CC181" s="86" t="str">
        <f>_xlfn.XLOOKUP(AZ181,'Cleansing - Response'!$N:$N,'Cleansing - Response'!$O:$O,)</f>
        <v>Yes / Sometimes</v>
      </c>
      <c r="CD181" s="86" t="str">
        <f>_xlfn.XLOOKUP(BA181,'Cleansing - Response'!$N:$N,'Cleansing - Response'!$O:$O,)</f>
        <v>Yes / Sometimes</v>
      </c>
      <c r="CE181" s="86" t="str">
        <f>_xlfn.XLOOKUP(BB181,'Cleansing - Response'!$N:$N,'Cleansing - Response'!$O:$O,)</f>
        <v>No</v>
      </c>
      <c r="CF181" s="87" t="str">
        <f>IF(COUNTIF(Form_Responses18111213[[#This Row],[Answer - B7-1]:[Answer - B7-6]], "Yes / Sometimes") &gt; 4, "More than 4 times","Up to 4 times")</f>
        <v>Up to 4 times</v>
      </c>
    </row>
    <row r="182" spans="1:84" ht="13.2" x14ac:dyDescent="0.25">
      <c r="A182" s="82">
        <v>45572.514153020835</v>
      </c>
      <c r="B182" s="83" t="s">
        <v>583</v>
      </c>
      <c r="C182" s="84" t="s">
        <v>584</v>
      </c>
      <c r="D182" s="83">
        <v>100</v>
      </c>
      <c r="E182" s="83">
        <v>1.46</v>
      </c>
      <c r="F182" s="83" t="s">
        <v>423</v>
      </c>
      <c r="G182" s="83" t="s">
        <v>76</v>
      </c>
      <c r="H182" s="83" t="s">
        <v>352</v>
      </c>
      <c r="I182" s="83" t="s">
        <v>63</v>
      </c>
      <c r="J182" s="83" t="s">
        <v>64</v>
      </c>
      <c r="K182" s="83" t="s">
        <v>64</v>
      </c>
      <c r="L182" s="83" t="s">
        <v>64</v>
      </c>
      <c r="M182" s="83" t="s">
        <v>84</v>
      </c>
      <c r="N182" s="83" t="s">
        <v>84</v>
      </c>
      <c r="O182" s="83" t="s">
        <v>64</v>
      </c>
      <c r="P182" s="83" t="s">
        <v>64</v>
      </c>
      <c r="Q182" s="83" t="s">
        <v>78</v>
      </c>
      <c r="R182" s="83" t="s">
        <v>64</v>
      </c>
      <c r="S182" s="83" t="s">
        <v>64</v>
      </c>
      <c r="T182" s="83" t="s">
        <v>64</v>
      </c>
      <c r="U182" s="83" t="s">
        <v>84</v>
      </c>
      <c r="V182" s="83" t="s">
        <v>64</v>
      </c>
      <c r="W182" s="83" t="s">
        <v>64</v>
      </c>
      <c r="X182" s="83" t="s">
        <v>64</v>
      </c>
      <c r="Y182" s="83" t="s">
        <v>64</v>
      </c>
      <c r="Z182" s="83" t="s">
        <v>65</v>
      </c>
      <c r="AA182" s="83" t="s">
        <v>65</v>
      </c>
      <c r="AB182" s="83" t="s">
        <v>65</v>
      </c>
      <c r="AC182" s="83" t="s">
        <v>65</v>
      </c>
      <c r="AD182" s="83" t="s">
        <v>65</v>
      </c>
      <c r="AE182" s="83" t="s">
        <v>65</v>
      </c>
      <c r="AF182" s="83" t="s">
        <v>66</v>
      </c>
      <c r="AG182" s="83" t="s">
        <v>65</v>
      </c>
      <c r="AH182" s="83" t="s">
        <v>65</v>
      </c>
      <c r="AI182" s="83" t="s">
        <v>101</v>
      </c>
      <c r="AJ182" s="83" t="s">
        <v>65</v>
      </c>
      <c r="AK182" s="83" t="s">
        <v>65</v>
      </c>
      <c r="AL182" s="83" t="s">
        <v>65</v>
      </c>
      <c r="AM182" s="83" t="s">
        <v>66</v>
      </c>
      <c r="AN182" s="83" t="s">
        <v>66</v>
      </c>
      <c r="AO182" s="83" t="s">
        <v>66</v>
      </c>
      <c r="AP182" s="83" t="s">
        <v>67</v>
      </c>
      <c r="AQ182" s="83" t="s">
        <v>67</v>
      </c>
      <c r="AR182" s="83" t="s">
        <v>86</v>
      </c>
      <c r="AS182" s="83" t="s">
        <v>68</v>
      </c>
      <c r="AT182" s="83" t="s">
        <v>87</v>
      </c>
      <c r="AU182" s="83" t="s">
        <v>93</v>
      </c>
      <c r="AV182" s="83" t="s">
        <v>71</v>
      </c>
      <c r="AW182" s="83" t="s">
        <v>73</v>
      </c>
      <c r="AX182" s="83" t="s">
        <v>73</v>
      </c>
      <c r="AY182" s="83" t="s">
        <v>73</v>
      </c>
      <c r="AZ182" s="83" t="s">
        <v>72</v>
      </c>
      <c r="BA182" s="83" t="s">
        <v>73</v>
      </c>
      <c r="BB182" s="83" t="s">
        <v>73</v>
      </c>
      <c r="BC182" s="83" t="s">
        <v>73</v>
      </c>
      <c r="BD182" s="83"/>
      <c r="BE182" s="83" t="s">
        <v>73</v>
      </c>
      <c r="BF182" s="83"/>
      <c r="BG182" s="87" t="s">
        <v>335</v>
      </c>
      <c r="BH182" s="86" t="s">
        <v>60</v>
      </c>
      <c r="BI182" s="76" t="s">
        <v>1414</v>
      </c>
      <c r="BJ182">
        <f t="shared" si="6"/>
        <v>12</v>
      </c>
      <c r="BK182" s="87">
        <f t="shared" si="7"/>
        <v>60</v>
      </c>
      <c r="BL182" s="87"/>
      <c r="BM182" s="86" t="str">
        <f>_xlfn.XLOOKUP(Form_Responses18111213[[#This Row],[Sekolah School (Cleansed)]],'Quality Check'!$B$11:$B$14,'Quality Check'!$C$11:$C$14,)</f>
        <v>Rural</v>
      </c>
      <c r="BN182" s="86" t="str">
        <f>_xlfn.XLOOKUP(Form_Responses18111213[[#This Row],[Sekolah School (Cleansed)]],'Quality Check'!$B$11:$B$14,'Quality Check'!$D$11:$D$14,)</f>
        <v>Controlled Group (CG)</v>
      </c>
      <c r="BO182" s="87" t="str">
        <f>_xlfn.XLOOKUP(AS182,'Cleansing - Toothpaste Brand'!A:A,'Cleansing - Toothpaste Brand'!B:B,)</f>
        <v>Colgate</v>
      </c>
      <c r="BP182" s="87"/>
      <c r="BQ18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82" s="86" t="str">
        <f>_xlfn.XLOOKUP(AP182,'Cleansing - Response'!E:E,'Cleansing - Response'!F:F,)</f>
        <v>2 days and more</v>
      </c>
      <c r="BS182" s="86"/>
      <c r="BT182" s="86" t="str">
        <f>_xlfn.XLOOKUP(AQ182,'Cleansing - Response'!E:E,'Cleansing - Response'!F:F,)</f>
        <v>2 days and more</v>
      </c>
      <c r="BU182" s="86"/>
      <c r="BV182" s="86" t="str">
        <f t="shared" si="8"/>
        <v>Ya / Yes</v>
      </c>
      <c r="BW182" s="86" t="str">
        <f>_xlfn.XLOOKUP(AT182,'Cleansing - Response'!E:E,'Cleansing - Response'!F:F,)</f>
        <v>Always</v>
      </c>
      <c r="BX182" s="86" t="str">
        <f>_xlfn.XLOOKUP(AU182,'Cleansing - Response'!H:H,'Cleansing - Response'!I:I,)</f>
        <v>Not using dental floss</v>
      </c>
      <c r="BY182" s="86" t="str">
        <f>_xlfn.XLOOKUP(AV182,'Cleansing - Response'!K:K,'Cleansing - Response'!L:L,)</f>
        <v>Up to 1 time a day</v>
      </c>
      <c r="BZ182" s="86" t="str">
        <f>_xlfn.XLOOKUP(AW182,'Cleansing - Response'!$N:$N,'Cleansing - Response'!$O:$O,)</f>
        <v>No</v>
      </c>
      <c r="CA182" s="86" t="str">
        <f>_xlfn.XLOOKUP(AX182,'Cleansing - Response'!$N:$N,'Cleansing - Response'!$O:$O,)</f>
        <v>No</v>
      </c>
      <c r="CB182" s="86" t="str">
        <f>_xlfn.XLOOKUP(AY182,'Cleansing - Response'!$N:$N,'Cleansing - Response'!$O:$O,)</f>
        <v>No</v>
      </c>
      <c r="CC182" s="86" t="str">
        <f>_xlfn.XLOOKUP(AZ182,'Cleansing - Response'!$N:$N,'Cleansing - Response'!$O:$O,)</f>
        <v>Yes / Sometimes</v>
      </c>
      <c r="CD182" s="86" t="str">
        <f>_xlfn.XLOOKUP(BA182,'Cleansing - Response'!$N:$N,'Cleansing - Response'!$O:$O,)</f>
        <v>No</v>
      </c>
      <c r="CE182" s="86" t="str">
        <f>_xlfn.XLOOKUP(BB182,'Cleansing - Response'!$N:$N,'Cleansing - Response'!$O:$O,)</f>
        <v>No</v>
      </c>
      <c r="CF182" s="87" t="str">
        <f>IF(COUNTIF(Form_Responses18111213[[#This Row],[Answer - B7-1]:[Answer - B7-6]], "Yes / Sometimes") &gt; 4, "More than 4 times","Up to 4 times")</f>
        <v>Up to 4 times</v>
      </c>
    </row>
    <row r="183" spans="1:84" ht="13.2" x14ac:dyDescent="0.25">
      <c r="A183" s="82">
        <v>45572.514608761572</v>
      </c>
      <c r="B183" s="83" t="s">
        <v>585</v>
      </c>
      <c r="C183" s="84" t="s">
        <v>586</v>
      </c>
      <c r="D183" s="83">
        <v>30.35</v>
      </c>
      <c r="E183" s="83">
        <v>0.13</v>
      </c>
      <c r="F183" s="83" t="s">
        <v>423</v>
      </c>
      <c r="G183" s="83" t="s">
        <v>76</v>
      </c>
      <c r="H183" s="83" t="s">
        <v>335</v>
      </c>
      <c r="I183" s="83" t="s">
        <v>63</v>
      </c>
      <c r="J183" s="83" t="s">
        <v>64</v>
      </c>
      <c r="K183" s="83" t="s">
        <v>84</v>
      </c>
      <c r="L183" s="83" t="s">
        <v>64</v>
      </c>
      <c r="M183" s="83" t="s">
        <v>78</v>
      </c>
      <c r="N183" s="83" t="s">
        <v>64</v>
      </c>
      <c r="O183" s="83" t="s">
        <v>64</v>
      </c>
      <c r="P183" s="83" t="s">
        <v>84</v>
      </c>
      <c r="Q183" s="83" t="s">
        <v>78</v>
      </c>
      <c r="R183" s="83" t="s">
        <v>64</v>
      </c>
      <c r="S183" s="83" t="s">
        <v>64</v>
      </c>
      <c r="T183" s="83" t="s">
        <v>64</v>
      </c>
      <c r="U183" s="83" t="s">
        <v>78</v>
      </c>
      <c r="V183" s="83" t="s">
        <v>64</v>
      </c>
      <c r="W183" s="83" t="s">
        <v>64</v>
      </c>
      <c r="X183" s="83" t="s">
        <v>84</v>
      </c>
      <c r="Y183" s="83" t="s">
        <v>64</v>
      </c>
      <c r="Z183" s="83" t="s">
        <v>65</v>
      </c>
      <c r="AA183" s="83" t="s">
        <v>65</v>
      </c>
      <c r="AB183" s="83" t="s">
        <v>66</v>
      </c>
      <c r="AC183" s="83" t="s">
        <v>65</v>
      </c>
      <c r="AD183" s="83" t="s">
        <v>66</v>
      </c>
      <c r="AE183" s="83" t="s">
        <v>65</v>
      </c>
      <c r="AF183" s="83" t="s">
        <v>66</v>
      </c>
      <c r="AG183" s="83" t="s">
        <v>66</v>
      </c>
      <c r="AH183" s="83" t="s">
        <v>66</v>
      </c>
      <c r="AI183" s="83" t="s">
        <v>79</v>
      </c>
      <c r="AJ183" s="83" t="s">
        <v>66</v>
      </c>
      <c r="AK183" s="83" t="s">
        <v>66</v>
      </c>
      <c r="AL183" s="83" t="s">
        <v>65</v>
      </c>
      <c r="AM183" s="83" t="s">
        <v>66</v>
      </c>
      <c r="AN183" s="83" t="s">
        <v>66</v>
      </c>
      <c r="AO183" s="83" t="s">
        <v>66</v>
      </c>
      <c r="AP183" s="83" t="s">
        <v>85</v>
      </c>
      <c r="AQ183" s="83" t="s">
        <v>85</v>
      </c>
      <c r="AR183" s="83" t="s">
        <v>63</v>
      </c>
      <c r="AS183" s="83" t="s">
        <v>81</v>
      </c>
      <c r="AT183" s="83" t="s">
        <v>87</v>
      </c>
      <c r="AU183" s="83" t="s">
        <v>85</v>
      </c>
      <c r="AV183" s="83" t="s">
        <v>71</v>
      </c>
      <c r="AW183" s="83" t="s">
        <v>73</v>
      </c>
      <c r="AX183" s="83" t="s">
        <v>72</v>
      </c>
      <c r="AY183" s="83" t="s">
        <v>72</v>
      </c>
      <c r="AZ183" s="83" t="s">
        <v>72</v>
      </c>
      <c r="BA183" s="83" t="s">
        <v>72</v>
      </c>
      <c r="BB183" s="83" t="s">
        <v>73</v>
      </c>
      <c r="BC183" s="83" t="s">
        <v>73</v>
      </c>
      <c r="BD183" s="83"/>
      <c r="BE183" s="83" t="s">
        <v>73</v>
      </c>
      <c r="BF183" s="83"/>
      <c r="BG183" s="87" t="s">
        <v>335</v>
      </c>
      <c r="BH183" s="86" t="s">
        <v>60</v>
      </c>
      <c r="BI183" s="76" t="s">
        <v>1414</v>
      </c>
      <c r="BJ183">
        <f t="shared" si="6"/>
        <v>11</v>
      </c>
      <c r="BK183" s="87">
        <f t="shared" si="7"/>
        <v>53</v>
      </c>
      <c r="BL183" s="87"/>
      <c r="BM183" s="86" t="str">
        <f>_xlfn.XLOOKUP(Form_Responses18111213[[#This Row],[Sekolah School (Cleansed)]],'Quality Check'!$B$11:$B$14,'Quality Check'!$C$11:$C$14,)</f>
        <v>Rural</v>
      </c>
      <c r="BN183" s="86" t="str">
        <f>_xlfn.XLOOKUP(Form_Responses18111213[[#This Row],[Sekolah School (Cleansed)]],'Quality Check'!$B$11:$B$14,'Quality Check'!$D$11:$D$14,)</f>
        <v>Controlled Group (CG)</v>
      </c>
      <c r="BO183" s="87" t="str">
        <f>_xlfn.XLOOKUP(AS183,'Cleansing - Toothpaste Brand'!A:A,'Cleansing - Toothpaste Brand'!B:B,)</f>
        <v>Colgate</v>
      </c>
      <c r="BP183" s="87"/>
      <c r="BQ18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83" s="86" t="str">
        <f>_xlfn.XLOOKUP(AP183,'Cleansing - Response'!E:E,'Cleansing - Response'!F:F,)</f>
        <v>2 days and more</v>
      </c>
      <c r="BS183" s="86"/>
      <c r="BT183" s="86" t="str">
        <f>_xlfn.XLOOKUP(AQ183,'Cleansing - Response'!E:E,'Cleansing - Response'!F:F,)</f>
        <v>2 days and more</v>
      </c>
      <c r="BU183" s="86"/>
      <c r="BV183" s="86" t="str">
        <f t="shared" si="8"/>
        <v>Ya / Yes</v>
      </c>
      <c r="BW183" s="86" t="str">
        <f>_xlfn.XLOOKUP(AT183,'Cleansing - Response'!E:E,'Cleansing - Response'!F:F,)</f>
        <v>Always</v>
      </c>
      <c r="BX183" s="86" t="str">
        <f>_xlfn.XLOOKUP(AU183,'Cleansing - Response'!H:H,'Cleansing - Response'!I:I,)</f>
        <v>Using dental floss at least once</v>
      </c>
      <c r="BY183" s="86" t="str">
        <f>_xlfn.XLOOKUP(AV183,'Cleansing - Response'!K:K,'Cleansing - Response'!L:L,)</f>
        <v>Up to 1 time a day</v>
      </c>
      <c r="BZ183" s="86" t="str">
        <f>_xlfn.XLOOKUP(AW183,'Cleansing - Response'!$N:$N,'Cleansing - Response'!$O:$O,)</f>
        <v>No</v>
      </c>
      <c r="CA183" s="86" t="str">
        <f>_xlfn.XLOOKUP(AX183,'Cleansing - Response'!$N:$N,'Cleansing - Response'!$O:$O,)</f>
        <v>Yes / Sometimes</v>
      </c>
      <c r="CB183" s="86" t="str">
        <f>_xlfn.XLOOKUP(AY183,'Cleansing - Response'!$N:$N,'Cleansing - Response'!$O:$O,)</f>
        <v>Yes / Sometimes</v>
      </c>
      <c r="CC183" s="86" t="str">
        <f>_xlfn.XLOOKUP(AZ183,'Cleansing - Response'!$N:$N,'Cleansing - Response'!$O:$O,)</f>
        <v>Yes / Sometimes</v>
      </c>
      <c r="CD183" s="86" t="str">
        <f>_xlfn.XLOOKUP(BA183,'Cleansing - Response'!$N:$N,'Cleansing - Response'!$O:$O,)</f>
        <v>Yes / Sometimes</v>
      </c>
      <c r="CE183" s="86" t="str">
        <f>_xlfn.XLOOKUP(BB183,'Cleansing - Response'!$N:$N,'Cleansing - Response'!$O:$O,)</f>
        <v>No</v>
      </c>
      <c r="CF183" s="87" t="str">
        <f>IF(COUNTIF(Form_Responses18111213[[#This Row],[Answer - B7-1]:[Answer - B7-6]], "Yes / Sometimes") &gt; 4, "More than 4 times","Up to 4 times")</f>
        <v>Up to 4 times</v>
      </c>
    </row>
    <row r="184" spans="1:84" ht="13.2" x14ac:dyDescent="0.25">
      <c r="A184" s="82">
        <v>45572.514676284722</v>
      </c>
      <c r="B184" s="83" t="s">
        <v>587</v>
      </c>
      <c r="C184" s="84" t="s">
        <v>588</v>
      </c>
      <c r="D184" s="83">
        <v>54.46</v>
      </c>
      <c r="E184" s="83">
        <v>0.56999999999999995</v>
      </c>
      <c r="F184" s="83" t="s">
        <v>423</v>
      </c>
      <c r="G184" s="83" t="s">
        <v>76</v>
      </c>
      <c r="H184" s="83" t="s">
        <v>547</v>
      </c>
      <c r="I184" s="83" t="s">
        <v>63</v>
      </c>
      <c r="J184" s="83" t="s">
        <v>64</v>
      </c>
      <c r="K184" s="83" t="s">
        <v>64</v>
      </c>
      <c r="L184" s="83" t="s">
        <v>64</v>
      </c>
      <c r="M184" s="83" t="s">
        <v>78</v>
      </c>
      <c r="N184" s="83" t="s">
        <v>64</v>
      </c>
      <c r="O184" s="83" t="s">
        <v>78</v>
      </c>
      <c r="P184" s="83" t="s">
        <v>84</v>
      </c>
      <c r="Q184" s="83" t="s">
        <v>64</v>
      </c>
      <c r="R184" s="83" t="s">
        <v>64</v>
      </c>
      <c r="S184" s="83" t="s">
        <v>64</v>
      </c>
      <c r="T184" s="83" t="s">
        <v>64</v>
      </c>
      <c r="U184" s="83" t="s">
        <v>84</v>
      </c>
      <c r="V184" s="83" t="s">
        <v>64</v>
      </c>
      <c r="W184" s="83" t="s">
        <v>84</v>
      </c>
      <c r="X184" s="83" t="s">
        <v>64</v>
      </c>
      <c r="Y184" s="83" t="s">
        <v>64</v>
      </c>
      <c r="Z184" s="83" t="s">
        <v>65</v>
      </c>
      <c r="AA184" s="83" t="s">
        <v>65</v>
      </c>
      <c r="AB184" s="83" t="s">
        <v>65</v>
      </c>
      <c r="AC184" s="83" t="s">
        <v>65</v>
      </c>
      <c r="AD184" s="83" t="s">
        <v>66</v>
      </c>
      <c r="AE184" s="83" t="s">
        <v>66</v>
      </c>
      <c r="AF184" s="83" t="s">
        <v>66</v>
      </c>
      <c r="AG184" s="83" t="s">
        <v>65</v>
      </c>
      <c r="AH184" s="83" t="s">
        <v>66</v>
      </c>
      <c r="AI184" s="83" t="s">
        <v>79</v>
      </c>
      <c r="AJ184" s="83" t="s">
        <v>65</v>
      </c>
      <c r="AK184" s="83" t="s">
        <v>66</v>
      </c>
      <c r="AL184" s="83" t="s">
        <v>66</v>
      </c>
      <c r="AM184" s="83" t="s">
        <v>65</v>
      </c>
      <c r="AN184" s="83" t="s">
        <v>66</v>
      </c>
      <c r="AO184" s="83" t="s">
        <v>66</v>
      </c>
      <c r="AP184" s="83" t="s">
        <v>85</v>
      </c>
      <c r="AQ184" s="83" t="s">
        <v>85</v>
      </c>
      <c r="AR184" s="83" t="s">
        <v>86</v>
      </c>
      <c r="AS184" s="83" t="s">
        <v>223</v>
      </c>
      <c r="AT184" s="83" t="s">
        <v>87</v>
      </c>
      <c r="AU184" s="83" t="s">
        <v>85</v>
      </c>
      <c r="AV184" s="83" t="s">
        <v>67</v>
      </c>
      <c r="AW184" s="83" t="s">
        <v>72</v>
      </c>
      <c r="AX184" s="83" t="s">
        <v>72</v>
      </c>
      <c r="AY184" s="83" t="s">
        <v>72</v>
      </c>
      <c r="AZ184" s="83" t="s">
        <v>63</v>
      </c>
      <c r="BA184" s="83" t="s">
        <v>63</v>
      </c>
      <c r="BB184" s="83" t="s">
        <v>63</v>
      </c>
      <c r="BC184" s="83" t="s">
        <v>73</v>
      </c>
      <c r="BD184" s="83"/>
      <c r="BE184" s="83" t="s">
        <v>73</v>
      </c>
      <c r="BF184" s="83"/>
      <c r="BG184" s="87" t="s">
        <v>335</v>
      </c>
      <c r="BH184" s="86" t="s">
        <v>60</v>
      </c>
      <c r="BI184" s="76" t="s">
        <v>1414</v>
      </c>
      <c r="BJ184">
        <f t="shared" si="6"/>
        <v>12</v>
      </c>
      <c r="BK184" s="87">
        <f t="shared" si="7"/>
        <v>55</v>
      </c>
      <c r="BL184" s="87"/>
      <c r="BM184" s="86" t="str">
        <f>_xlfn.XLOOKUP(Form_Responses18111213[[#This Row],[Sekolah School (Cleansed)]],'Quality Check'!$B$11:$B$14,'Quality Check'!$C$11:$C$14,)</f>
        <v>Rural</v>
      </c>
      <c r="BN184" s="86" t="str">
        <f>_xlfn.XLOOKUP(Form_Responses18111213[[#This Row],[Sekolah School (Cleansed)]],'Quality Check'!$B$11:$B$14,'Quality Check'!$D$11:$D$14,)</f>
        <v>Controlled Group (CG)</v>
      </c>
      <c r="BO184" s="87" t="str">
        <f>_xlfn.XLOOKUP(AS184,'Cleansing - Toothpaste Brand'!A:A,'Cleansing - Toothpaste Brand'!B:B,)</f>
        <v>Colgate</v>
      </c>
      <c r="BP184" s="87"/>
      <c r="BQ18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84" s="86" t="str">
        <f>_xlfn.XLOOKUP(AP184,'Cleansing - Response'!E:E,'Cleansing - Response'!F:F,)</f>
        <v>2 days and more</v>
      </c>
      <c r="BS184" s="86"/>
      <c r="BT184" s="86" t="str">
        <f>_xlfn.XLOOKUP(AQ184,'Cleansing - Response'!E:E,'Cleansing - Response'!F:F,)</f>
        <v>2 days and more</v>
      </c>
      <c r="BU184" s="86"/>
      <c r="BV184" s="86" t="str">
        <f t="shared" si="8"/>
        <v>Ya / Yes</v>
      </c>
      <c r="BW184" s="86" t="str">
        <f>_xlfn.XLOOKUP(AT184,'Cleansing - Response'!E:E,'Cleansing - Response'!F:F,)</f>
        <v>Always</v>
      </c>
      <c r="BX184" s="86" t="str">
        <f>_xlfn.XLOOKUP(AU184,'Cleansing - Response'!H:H,'Cleansing - Response'!I:I,)</f>
        <v>Using dental floss at least once</v>
      </c>
      <c r="BY184" s="86" t="str">
        <f>_xlfn.XLOOKUP(AV184,'Cleansing - Response'!K:K,'Cleansing - Response'!L:L,)</f>
        <v>More than 1 time a day</v>
      </c>
      <c r="BZ184" s="86" t="str">
        <f>_xlfn.XLOOKUP(AW184,'Cleansing - Response'!$N:$N,'Cleansing - Response'!$O:$O,)</f>
        <v>Yes / Sometimes</v>
      </c>
      <c r="CA184" s="86" t="str">
        <f>_xlfn.XLOOKUP(AX184,'Cleansing - Response'!$N:$N,'Cleansing - Response'!$O:$O,)</f>
        <v>Yes / Sometimes</v>
      </c>
      <c r="CB184" s="86" t="str">
        <f>_xlfn.XLOOKUP(AY184,'Cleansing - Response'!$N:$N,'Cleansing - Response'!$O:$O,)</f>
        <v>Yes / Sometimes</v>
      </c>
      <c r="CC184" s="86" t="str">
        <f>_xlfn.XLOOKUP(AZ184,'Cleansing - Response'!$N:$N,'Cleansing - Response'!$O:$O,)</f>
        <v>Yes / Sometimes</v>
      </c>
      <c r="CD184" s="86" t="str">
        <f>_xlfn.XLOOKUP(BA184,'Cleansing - Response'!$N:$N,'Cleansing - Response'!$O:$O,)</f>
        <v>Yes / Sometimes</v>
      </c>
      <c r="CE184" s="86" t="str">
        <f>_xlfn.XLOOKUP(BB184,'Cleansing - Response'!$N:$N,'Cleansing - Response'!$O:$O,)</f>
        <v>Yes / Sometimes</v>
      </c>
      <c r="CF184" s="87" t="str">
        <f>IF(COUNTIF(Form_Responses18111213[[#This Row],[Answer - B7-1]:[Answer - B7-6]], "Yes / Sometimes") &gt; 4, "More than 4 times","Up to 4 times")</f>
        <v>More than 4 times</v>
      </c>
    </row>
    <row r="185" spans="1:84" ht="13.2" x14ac:dyDescent="0.25">
      <c r="A185" s="82">
        <v>45572.51702561343</v>
      </c>
      <c r="B185" s="83" t="s">
        <v>589</v>
      </c>
      <c r="C185" s="84" t="s">
        <v>590</v>
      </c>
      <c r="D185" s="83">
        <v>50.89</v>
      </c>
      <c r="E185" s="83">
        <v>0.08</v>
      </c>
      <c r="F185" s="83" t="s">
        <v>423</v>
      </c>
      <c r="G185" s="83" t="s">
        <v>76</v>
      </c>
      <c r="H185" s="83" t="s">
        <v>330</v>
      </c>
      <c r="I185" s="83" t="s">
        <v>63</v>
      </c>
      <c r="J185" s="83" t="s">
        <v>64</v>
      </c>
      <c r="K185" s="83" t="s">
        <v>64</v>
      </c>
      <c r="L185" s="83" t="s">
        <v>64</v>
      </c>
      <c r="M185" s="83" t="s">
        <v>84</v>
      </c>
      <c r="N185" s="83" t="s">
        <v>64</v>
      </c>
      <c r="O185" s="83" t="s">
        <v>64</v>
      </c>
      <c r="P185" s="83" t="s">
        <v>84</v>
      </c>
      <c r="Q185" s="83" t="s">
        <v>84</v>
      </c>
      <c r="R185" s="83" t="s">
        <v>64</v>
      </c>
      <c r="S185" s="83" t="s">
        <v>64</v>
      </c>
      <c r="T185" s="83" t="s">
        <v>64</v>
      </c>
      <c r="U185" s="83" t="s">
        <v>64</v>
      </c>
      <c r="V185" s="83" t="s">
        <v>84</v>
      </c>
      <c r="W185" s="83" t="s">
        <v>64</v>
      </c>
      <c r="X185" s="83" t="s">
        <v>64</v>
      </c>
      <c r="Y185" s="83" t="s">
        <v>64</v>
      </c>
      <c r="Z185" s="83" t="s">
        <v>65</v>
      </c>
      <c r="AA185" s="83" t="s">
        <v>65</v>
      </c>
      <c r="AB185" s="83" t="s">
        <v>65</v>
      </c>
      <c r="AC185" s="83" t="s">
        <v>66</v>
      </c>
      <c r="AD185" s="83" t="s">
        <v>66</v>
      </c>
      <c r="AE185" s="83" t="s">
        <v>66</v>
      </c>
      <c r="AF185" s="83" t="s">
        <v>66</v>
      </c>
      <c r="AG185" s="83" t="s">
        <v>66</v>
      </c>
      <c r="AH185" s="83" t="s">
        <v>66</v>
      </c>
      <c r="AI185" s="83" t="s">
        <v>66</v>
      </c>
      <c r="AJ185" s="83" t="s">
        <v>66</v>
      </c>
      <c r="AK185" s="83" t="s">
        <v>66</v>
      </c>
      <c r="AL185" s="83" t="s">
        <v>79</v>
      </c>
      <c r="AM185" s="83" t="s">
        <v>66</v>
      </c>
      <c r="AN185" s="83" t="s">
        <v>66</v>
      </c>
      <c r="AO185" s="83" t="s">
        <v>66</v>
      </c>
      <c r="AP185" s="83" t="s">
        <v>67</v>
      </c>
      <c r="AQ185" s="83" t="s">
        <v>67</v>
      </c>
      <c r="AR185" s="83" t="s">
        <v>63</v>
      </c>
      <c r="AS185" s="83" t="s">
        <v>247</v>
      </c>
      <c r="AT185" s="83" t="s">
        <v>87</v>
      </c>
      <c r="AU185" s="83" t="s">
        <v>67</v>
      </c>
      <c r="AV185" s="83" t="s">
        <v>132</v>
      </c>
      <c r="AW185" s="83" t="s">
        <v>73</v>
      </c>
      <c r="AX185" s="83" t="s">
        <v>73</v>
      </c>
      <c r="AY185" s="83" t="s">
        <v>72</v>
      </c>
      <c r="AZ185" s="83" t="s">
        <v>73</v>
      </c>
      <c r="BA185" s="83" t="s">
        <v>73</v>
      </c>
      <c r="BB185" s="83" t="s">
        <v>73</v>
      </c>
      <c r="BC185" s="83" t="s">
        <v>73</v>
      </c>
      <c r="BD185" s="83"/>
      <c r="BE185" s="83" t="s">
        <v>73</v>
      </c>
      <c r="BF185" s="83"/>
      <c r="BG185" s="87" t="s">
        <v>335</v>
      </c>
      <c r="BH185" s="86" t="s">
        <v>60</v>
      </c>
      <c r="BI185" s="76" t="s">
        <v>1414</v>
      </c>
      <c r="BJ185">
        <f t="shared" si="6"/>
        <v>12</v>
      </c>
      <c r="BK185" s="87">
        <f t="shared" si="7"/>
        <v>49</v>
      </c>
      <c r="BL185" s="87"/>
      <c r="BM185" s="86" t="str">
        <f>_xlfn.XLOOKUP(Form_Responses18111213[[#This Row],[Sekolah School (Cleansed)]],'Quality Check'!$B$11:$B$14,'Quality Check'!$C$11:$C$14,)</f>
        <v>Rural</v>
      </c>
      <c r="BN185" s="86" t="str">
        <f>_xlfn.XLOOKUP(Form_Responses18111213[[#This Row],[Sekolah School (Cleansed)]],'Quality Check'!$B$11:$B$14,'Quality Check'!$D$11:$D$14,)</f>
        <v>Controlled Group (CG)</v>
      </c>
      <c r="BO185" s="87" t="str">
        <f>_xlfn.XLOOKUP(AS185,'Cleansing - Toothpaste Brand'!A:A,'Cleansing - Toothpaste Brand'!B:B,)</f>
        <v>Sensodyne</v>
      </c>
      <c r="BP185" s="87"/>
      <c r="BQ18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85" s="86" t="str">
        <f>_xlfn.XLOOKUP(AP185,'Cleansing - Response'!E:E,'Cleansing - Response'!F:F,)</f>
        <v>2 days and more</v>
      </c>
      <c r="BS185" s="86"/>
      <c r="BT185" s="86" t="str">
        <f>_xlfn.XLOOKUP(AQ185,'Cleansing - Response'!E:E,'Cleansing - Response'!F:F,)</f>
        <v>2 days and more</v>
      </c>
      <c r="BU185" s="86"/>
      <c r="BV185" s="86" t="str">
        <f t="shared" si="8"/>
        <v>Ya / Yes</v>
      </c>
      <c r="BW185" s="86" t="str">
        <f>_xlfn.XLOOKUP(AT185,'Cleansing - Response'!E:E,'Cleansing - Response'!F:F,)</f>
        <v>Always</v>
      </c>
      <c r="BX185" s="86" t="str">
        <f>_xlfn.XLOOKUP(AU185,'Cleansing - Response'!H:H,'Cleansing - Response'!I:I,)</f>
        <v>Using dental floss at least once</v>
      </c>
      <c r="BY185" s="86" t="str">
        <f>_xlfn.XLOOKUP(AV185,'Cleansing - Response'!K:K,'Cleansing - Response'!L:L,)</f>
        <v>Up to 1 time a day</v>
      </c>
      <c r="BZ185" s="86" t="str">
        <f>_xlfn.XLOOKUP(AW185,'Cleansing - Response'!$N:$N,'Cleansing - Response'!$O:$O,)</f>
        <v>No</v>
      </c>
      <c r="CA185" s="86" t="str">
        <f>_xlfn.XLOOKUP(AX185,'Cleansing - Response'!$N:$N,'Cleansing - Response'!$O:$O,)</f>
        <v>No</v>
      </c>
      <c r="CB185" s="86" t="str">
        <f>_xlfn.XLOOKUP(AY185,'Cleansing - Response'!$N:$N,'Cleansing - Response'!$O:$O,)</f>
        <v>Yes / Sometimes</v>
      </c>
      <c r="CC185" s="86" t="str">
        <f>_xlfn.XLOOKUP(AZ185,'Cleansing - Response'!$N:$N,'Cleansing - Response'!$O:$O,)</f>
        <v>No</v>
      </c>
      <c r="CD185" s="86" t="str">
        <f>_xlfn.XLOOKUP(BA185,'Cleansing - Response'!$N:$N,'Cleansing - Response'!$O:$O,)</f>
        <v>No</v>
      </c>
      <c r="CE185" s="86" t="str">
        <f>_xlfn.XLOOKUP(BB185,'Cleansing - Response'!$N:$N,'Cleansing - Response'!$O:$O,)</f>
        <v>No</v>
      </c>
      <c r="CF185" s="87" t="str">
        <f>IF(COUNTIF(Form_Responses18111213[[#This Row],[Answer - B7-1]:[Answer - B7-6]], "Yes / Sometimes") &gt; 4, "More than 4 times","Up to 4 times")</f>
        <v>Up to 4 times</v>
      </c>
    </row>
    <row r="186" spans="1:84" ht="13.2" x14ac:dyDescent="0.25">
      <c r="A186" s="82">
        <v>45572.520917361107</v>
      </c>
      <c r="B186" s="83" t="s">
        <v>591</v>
      </c>
      <c r="C186" s="84" t="s">
        <v>592</v>
      </c>
      <c r="D186" s="83">
        <v>100</v>
      </c>
      <c r="E186" s="83">
        <v>0.54</v>
      </c>
      <c r="F186" s="83" t="s">
        <v>423</v>
      </c>
      <c r="G186" s="83" t="s">
        <v>76</v>
      </c>
      <c r="H186" s="83" t="s">
        <v>434</v>
      </c>
      <c r="I186" s="83" t="s">
        <v>63</v>
      </c>
      <c r="J186" s="83" t="s">
        <v>64</v>
      </c>
      <c r="K186" s="83" t="s">
        <v>64</v>
      </c>
      <c r="L186" s="83" t="s">
        <v>64</v>
      </c>
      <c r="M186" s="83" t="s">
        <v>64</v>
      </c>
      <c r="N186" s="83" t="s">
        <v>64</v>
      </c>
      <c r="O186" s="83" t="s">
        <v>84</v>
      </c>
      <c r="P186" s="83" t="s">
        <v>64</v>
      </c>
      <c r="Q186" s="83" t="s">
        <v>78</v>
      </c>
      <c r="R186" s="83" t="s">
        <v>64</v>
      </c>
      <c r="S186" s="83" t="s">
        <v>78</v>
      </c>
      <c r="T186" s="83" t="s">
        <v>78</v>
      </c>
      <c r="U186" s="83" t="s">
        <v>84</v>
      </c>
      <c r="V186" s="83" t="s">
        <v>64</v>
      </c>
      <c r="W186" s="83" t="s">
        <v>64</v>
      </c>
      <c r="X186" s="83" t="s">
        <v>78</v>
      </c>
      <c r="Y186" s="83" t="s">
        <v>64</v>
      </c>
      <c r="Z186" s="83" t="s">
        <v>66</v>
      </c>
      <c r="AA186" s="83" t="s">
        <v>66</v>
      </c>
      <c r="AB186" s="83" t="s">
        <v>66</v>
      </c>
      <c r="AC186" s="83" t="s">
        <v>66</v>
      </c>
      <c r="AD186" s="83" t="s">
        <v>66</v>
      </c>
      <c r="AE186" s="83" t="s">
        <v>66</v>
      </c>
      <c r="AF186" s="83" t="s">
        <v>66</v>
      </c>
      <c r="AG186" s="83" t="s">
        <v>66</v>
      </c>
      <c r="AH186" s="83" t="s">
        <v>79</v>
      </c>
      <c r="AI186" s="83" t="s">
        <v>66</v>
      </c>
      <c r="AJ186" s="83" t="s">
        <v>66</v>
      </c>
      <c r="AK186" s="83" t="s">
        <v>66</v>
      </c>
      <c r="AL186" s="83" t="s">
        <v>66</v>
      </c>
      <c r="AM186" s="83" t="s">
        <v>66</v>
      </c>
      <c r="AN186" s="83" t="s">
        <v>66</v>
      </c>
      <c r="AO186" s="83" t="s">
        <v>66</v>
      </c>
      <c r="AP186" s="83" t="s">
        <v>67</v>
      </c>
      <c r="AQ186" s="83" t="s">
        <v>67</v>
      </c>
      <c r="AR186" s="83" t="s">
        <v>86</v>
      </c>
      <c r="AS186" s="83" t="s">
        <v>593</v>
      </c>
      <c r="AT186" s="83" t="s">
        <v>169</v>
      </c>
      <c r="AU186" s="83" t="s">
        <v>93</v>
      </c>
      <c r="AV186" s="83" t="s">
        <v>67</v>
      </c>
      <c r="AW186" s="83" t="s">
        <v>73</v>
      </c>
      <c r="AX186" s="83" t="s">
        <v>73</v>
      </c>
      <c r="AY186" s="83" t="s">
        <v>63</v>
      </c>
      <c r="AZ186" s="83" t="s">
        <v>63</v>
      </c>
      <c r="BA186" s="83" t="s">
        <v>72</v>
      </c>
      <c r="BB186" s="83" t="s">
        <v>73</v>
      </c>
      <c r="BC186" s="83" t="s">
        <v>73</v>
      </c>
      <c r="BD186" s="83"/>
      <c r="BE186" s="83" t="s">
        <v>73</v>
      </c>
      <c r="BF186" s="83"/>
      <c r="BG186" s="87" t="s">
        <v>335</v>
      </c>
      <c r="BH186" s="86" t="s">
        <v>60</v>
      </c>
      <c r="BI186" s="76" t="s">
        <v>1414</v>
      </c>
      <c r="BJ186">
        <f t="shared" si="6"/>
        <v>9</v>
      </c>
      <c r="BK186" s="87">
        <f t="shared" si="7"/>
        <v>46</v>
      </c>
      <c r="BL186" s="87"/>
      <c r="BM186" s="86" t="str">
        <f>_xlfn.XLOOKUP(Form_Responses18111213[[#This Row],[Sekolah School (Cleansed)]],'Quality Check'!$B$11:$B$14,'Quality Check'!$C$11:$C$14,)</f>
        <v>Rural</v>
      </c>
      <c r="BN186" s="86" t="str">
        <f>_xlfn.XLOOKUP(Form_Responses18111213[[#This Row],[Sekolah School (Cleansed)]],'Quality Check'!$B$11:$B$14,'Quality Check'!$D$11:$D$14,)</f>
        <v>Controlled Group (CG)</v>
      </c>
      <c r="BO186" s="87" t="str">
        <f>_xlfn.XLOOKUP(AS186,'Cleansing - Toothpaste Brand'!A:A,'Cleansing - Toothpaste Brand'!B:B,)</f>
        <v>Fresh and White</v>
      </c>
      <c r="BP186" s="87"/>
      <c r="BQ18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86" s="86" t="str">
        <f>_xlfn.XLOOKUP(AP186,'Cleansing - Response'!E:E,'Cleansing - Response'!F:F,)</f>
        <v>2 days and more</v>
      </c>
      <c r="BS186" s="86"/>
      <c r="BT186" s="86" t="str">
        <f>_xlfn.XLOOKUP(AQ186,'Cleansing - Response'!E:E,'Cleansing - Response'!F:F,)</f>
        <v>2 days and more</v>
      </c>
      <c r="BU186" s="86"/>
      <c r="BV186" s="86" t="str">
        <f t="shared" si="8"/>
        <v>Ya / Yes</v>
      </c>
      <c r="BW186" s="86" t="str">
        <f>_xlfn.XLOOKUP(AT186,'Cleansing - Response'!E:E,'Cleansing - Response'!F:F,)</f>
        <v>Rarely / Sometimes</v>
      </c>
      <c r="BX186" s="86" t="str">
        <f>_xlfn.XLOOKUP(AU186,'Cleansing - Response'!H:H,'Cleansing - Response'!I:I,)</f>
        <v>Not using dental floss</v>
      </c>
      <c r="BY186" s="86" t="str">
        <f>_xlfn.XLOOKUP(AV186,'Cleansing - Response'!K:K,'Cleansing - Response'!L:L,)</f>
        <v>More than 1 time a day</v>
      </c>
      <c r="BZ186" s="86" t="str">
        <f>_xlfn.XLOOKUP(AW186,'Cleansing - Response'!$N:$N,'Cleansing - Response'!$O:$O,)</f>
        <v>No</v>
      </c>
      <c r="CA186" s="86" t="str">
        <f>_xlfn.XLOOKUP(AX186,'Cleansing - Response'!$N:$N,'Cleansing - Response'!$O:$O,)</f>
        <v>No</v>
      </c>
      <c r="CB186" s="86" t="str">
        <f>_xlfn.XLOOKUP(AY186,'Cleansing - Response'!$N:$N,'Cleansing - Response'!$O:$O,)</f>
        <v>Yes / Sometimes</v>
      </c>
      <c r="CC186" s="86" t="str">
        <f>_xlfn.XLOOKUP(AZ186,'Cleansing - Response'!$N:$N,'Cleansing - Response'!$O:$O,)</f>
        <v>Yes / Sometimes</v>
      </c>
      <c r="CD186" s="86" t="str">
        <f>_xlfn.XLOOKUP(BA186,'Cleansing - Response'!$N:$N,'Cleansing - Response'!$O:$O,)</f>
        <v>Yes / Sometimes</v>
      </c>
      <c r="CE186" s="86" t="str">
        <f>_xlfn.XLOOKUP(BB186,'Cleansing - Response'!$N:$N,'Cleansing - Response'!$O:$O,)</f>
        <v>No</v>
      </c>
      <c r="CF186" s="87" t="str">
        <f>IF(COUNTIF(Form_Responses18111213[[#This Row],[Answer - B7-1]:[Answer - B7-6]], "Yes / Sometimes") &gt; 4, "More than 4 times","Up to 4 times")</f>
        <v>Up to 4 times</v>
      </c>
    </row>
    <row r="187" spans="1:84" ht="13.2" x14ac:dyDescent="0.25">
      <c r="A187" s="82">
        <v>45572.521214432869</v>
      </c>
      <c r="B187" s="83" t="s">
        <v>594</v>
      </c>
      <c r="C187" s="84" t="s">
        <v>595</v>
      </c>
      <c r="D187" s="83">
        <v>67.86</v>
      </c>
      <c r="E187" s="83">
        <v>0.46</v>
      </c>
      <c r="F187" s="83" t="s">
        <v>423</v>
      </c>
      <c r="G187" s="83" t="s">
        <v>76</v>
      </c>
      <c r="H187" s="83" t="s">
        <v>434</v>
      </c>
      <c r="I187" s="83" t="s">
        <v>63</v>
      </c>
      <c r="J187" s="83" t="s">
        <v>64</v>
      </c>
      <c r="K187" s="83" t="s">
        <v>64</v>
      </c>
      <c r="L187" s="83" t="s">
        <v>64</v>
      </c>
      <c r="M187" s="83" t="s">
        <v>64</v>
      </c>
      <c r="N187" s="83" t="s">
        <v>64</v>
      </c>
      <c r="O187" s="83" t="s">
        <v>64</v>
      </c>
      <c r="P187" s="83" t="s">
        <v>78</v>
      </c>
      <c r="Q187" s="83" t="s">
        <v>64</v>
      </c>
      <c r="R187" s="83" t="s">
        <v>64</v>
      </c>
      <c r="S187" s="83" t="s">
        <v>64</v>
      </c>
      <c r="T187" s="83" t="s">
        <v>64</v>
      </c>
      <c r="U187" s="83" t="s">
        <v>64</v>
      </c>
      <c r="V187" s="83" t="s">
        <v>64</v>
      </c>
      <c r="W187" s="83" t="s">
        <v>64</v>
      </c>
      <c r="X187" s="83" t="s">
        <v>64</v>
      </c>
      <c r="Y187" s="83" t="s">
        <v>64</v>
      </c>
      <c r="Z187" s="83" t="s">
        <v>66</v>
      </c>
      <c r="AA187" s="83" t="s">
        <v>66</v>
      </c>
      <c r="AB187" s="83" t="s">
        <v>66</v>
      </c>
      <c r="AC187" s="83" t="s">
        <v>66</v>
      </c>
      <c r="AD187" s="83" t="s">
        <v>66</v>
      </c>
      <c r="AE187" s="83" t="s">
        <v>66</v>
      </c>
      <c r="AF187" s="83" t="s">
        <v>66</v>
      </c>
      <c r="AG187" s="83" t="s">
        <v>66</v>
      </c>
      <c r="AH187" s="83" t="s">
        <v>65</v>
      </c>
      <c r="AI187" s="83" t="s">
        <v>66</v>
      </c>
      <c r="AJ187" s="83" t="s">
        <v>66</v>
      </c>
      <c r="AK187" s="83" t="s">
        <v>66</v>
      </c>
      <c r="AL187" s="83" t="s">
        <v>66</v>
      </c>
      <c r="AM187" s="83" t="s">
        <v>66</v>
      </c>
      <c r="AN187" s="83" t="s">
        <v>65</v>
      </c>
      <c r="AO187" s="83" t="s">
        <v>65</v>
      </c>
      <c r="AP187" s="83" t="s">
        <v>67</v>
      </c>
      <c r="AQ187" s="83" t="s">
        <v>67</v>
      </c>
      <c r="AR187" s="83" t="s">
        <v>63</v>
      </c>
      <c r="AS187" s="83" t="s">
        <v>81</v>
      </c>
      <c r="AT187" s="83" t="s">
        <v>69</v>
      </c>
      <c r="AU187" s="83" t="s">
        <v>80</v>
      </c>
      <c r="AV187" s="83" t="s">
        <v>71</v>
      </c>
      <c r="AW187" s="83" t="s">
        <v>72</v>
      </c>
      <c r="AX187" s="83" t="s">
        <v>72</v>
      </c>
      <c r="AY187" s="83" t="s">
        <v>72</v>
      </c>
      <c r="AZ187" s="83" t="s">
        <v>72</v>
      </c>
      <c r="BA187" s="83" t="s">
        <v>72</v>
      </c>
      <c r="BB187" s="83" t="s">
        <v>72</v>
      </c>
      <c r="BC187" s="83" t="s">
        <v>73</v>
      </c>
      <c r="BD187" s="83"/>
      <c r="BE187" s="83" t="s">
        <v>73</v>
      </c>
      <c r="BF187" s="83"/>
      <c r="BG187" s="87" t="s">
        <v>335</v>
      </c>
      <c r="BH187" s="86" t="s">
        <v>60</v>
      </c>
      <c r="BI187" s="76" t="s">
        <v>1414</v>
      </c>
      <c r="BJ187">
        <f t="shared" si="6"/>
        <v>14</v>
      </c>
      <c r="BK187" s="87">
        <f t="shared" si="7"/>
        <v>50</v>
      </c>
      <c r="BL187" s="87"/>
      <c r="BM187" s="86" t="str">
        <f>_xlfn.XLOOKUP(Form_Responses18111213[[#This Row],[Sekolah School (Cleansed)]],'Quality Check'!$B$11:$B$14,'Quality Check'!$C$11:$C$14,)</f>
        <v>Rural</v>
      </c>
      <c r="BN187" s="86" t="str">
        <f>_xlfn.XLOOKUP(Form_Responses18111213[[#This Row],[Sekolah School (Cleansed)]],'Quality Check'!$B$11:$B$14,'Quality Check'!$D$11:$D$14,)</f>
        <v>Controlled Group (CG)</v>
      </c>
      <c r="BO187" s="87" t="str">
        <f>_xlfn.XLOOKUP(AS187,'Cleansing - Toothpaste Brand'!A:A,'Cleansing - Toothpaste Brand'!B:B,)</f>
        <v>Colgate</v>
      </c>
      <c r="BP187" s="87"/>
      <c r="BQ18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87" s="86" t="str">
        <f>_xlfn.XLOOKUP(AP187,'Cleansing - Response'!E:E,'Cleansing - Response'!F:F,)</f>
        <v>2 days and more</v>
      </c>
      <c r="BS187" s="86"/>
      <c r="BT187" s="86" t="str">
        <f>_xlfn.XLOOKUP(AQ187,'Cleansing - Response'!E:E,'Cleansing - Response'!F:F,)</f>
        <v>2 days and more</v>
      </c>
      <c r="BU187" s="86"/>
      <c r="BV187" s="86" t="str">
        <f t="shared" si="8"/>
        <v>Ya / Yes</v>
      </c>
      <c r="BW187" s="86" t="str">
        <f>_xlfn.XLOOKUP(AT187,'Cleansing - Response'!E:E,'Cleansing - Response'!F:F,)</f>
        <v>Rarely / Sometimes</v>
      </c>
      <c r="BX187" s="86" t="str">
        <f>_xlfn.XLOOKUP(AU187,'Cleansing - Response'!H:H,'Cleansing - Response'!I:I,)</f>
        <v>Using dental floss at least once</v>
      </c>
      <c r="BY187" s="86" t="str">
        <f>_xlfn.XLOOKUP(AV187,'Cleansing - Response'!K:K,'Cleansing - Response'!L:L,)</f>
        <v>Up to 1 time a day</v>
      </c>
      <c r="BZ187" s="86" t="str">
        <f>_xlfn.XLOOKUP(AW187,'Cleansing - Response'!$N:$N,'Cleansing - Response'!$O:$O,)</f>
        <v>Yes / Sometimes</v>
      </c>
      <c r="CA187" s="86" t="str">
        <f>_xlfn.XLOOKUP(AX187,'Cleansing - Response'!$N:$N,'Cleansing - Response'!$O:$O,)</f>
        <v>Yes / Sometimes</v>
      </c>
      <c r="CB187" s="86" t="str">
        <f>_xlfn.XLOOKUP(AY187,'Cleansing - Response'!$N:$N,'Cleansing - Response'!$O:$O,)</f>
        <v>Yes / Sometimes</v>
      </c>
      <c r="CC187" s="86" t="str">
        <f>_xlfn.XLOOKUP(AZ187,'Cleansing - Response'!$N:$N,'Cleansing - Response'!$O:$O,)</f>
        <v>Yes / Sometimes</v>
      </c>
      <c r="CD187" s="86" t="str">
        <f>_xlfn.XLOOKUP(BA187,'Cleansing - Response'!$N:$N,'Cleansing - Response'!$O:$O,)</f>
        <v>Yes / Sometimes</v>
      </c>
      <c r="CE187" s="86" t="str">
        <f>_xlfn.XLOOKUP(BB187,'Cleansing - Response'!$N:$N,'Cleansing - Response'!$O:$O,)</f>
        <v>Yes / Sometimes</v>
      </c>
      <c r="CF187" s="87" t="str">
        <f>IF(COUNTIF(Form_Responses18111213[[#This Row],[Answer - B7-1]:[Answer - B7-6]], "Yes / Sometimes") &gt; 4, "More than 4 times","Up to 4 times")</f>
        <v>More than 4 times</v>
      </c>
    </row>
    <row r="188" spans="1:84" ht="13.2" x14ac:dyDescent="0.25">
      <c r="A188" s="82">
        <v>45572.521337719911</v>
      </c>
      <c r="B188" s="83" t="s">
        <v>596</v>
      </c>
      <c r="C188" s="84" t="s">
        <v>597</v>
      </c>
      <c r="D188" s="83">
        <v>100</v>
      </c>
      <c r="E188" s="83">
        <v>0.38</v>
      </c>
      <c r="F188" s="83" t="s">
        <v>423</v>
      </c>
      <c r="G188" s="83" t="s">
        <v>76</v>
      </c>
      <c r="H188" s="83" t="s">
        <v>547</v>
      </c>
      <c r="I188" s="83" t="s">
        <v>63</v>
      </c>
      <c r="J188" s="83" t="s">
        <v>64</v>
      </c>
      <c r="K188" s="83" t="s">
        <v>84</v>
      </c>
      <c r="L188" s="83" t="s">
        <v>145</v>
      </c>
      <c r="M188" s="83" t="s">
        <v>84</v>
      </c>
      <c r="N188" s="83" t="s">
        <v>78</v>
      </c>
      <c r="O188" s="83" t="s">
        <v>64</v>
      </c>
      <c r="P188" s="83" t="s">
        <v>84</v>
      </c>
      <c r="Q188" s="83" t="s">
        <v>84</v>
      </c>
      <c r="R188" s="83" t="s">
        <v>64</v>
      </c>
      <c r="S188" s="83" t="s">
        <v>84</v>
      </c>
      <c r="T188" s="83" t="s">
        <v>64</v>
      </c>
      <c r="U188" s="83" t="s">
        <v>64</v>
      </c>
      <c r="V188" s="83" t="s">
        <v>84</v>
      </c>
      <c r="W188" s="83" t="s">
        <v>84</v>
      </c>
      <c r="X188" s="83" t="s">
        <v>84</v>
      </c>
      <c r="Y188" s="83" t="s">
        <v>84</v>
      </c>
      <c r="Z188" s="83" t="s">
        <v>66</v>
      </c>
      <c r="AA188" s="83" t="s">
        <v>66</v>
      </c>
      <c r="AB188" s="83" t="s">
        <v>66</v>
      </c>
      <c r="AC188" s="83" t="s">
        <v>65</v>
      </c>
      <c r="AD188" s="83" t="s">
        <v>66</v>
      </c>
      <c r="AE188" s="83" t="s">
        <v>66</v>
      </c>
      <c r="AF188" s="83" t="s">
        <v>66</v>
      </c>
      <c r="AG188" s="83" t="s">
        <v>65</v>
      </c>
      <c r="AH188" s="83" t="s">
        <v>65</v>
      </c>
      <c r="AI188" s="83" t="s">
        <v>101</v>
      </c>
      <c r="AJ188" s="83" t="s">
        <v>66</v>
      </c>
      <c r="AK188" s="83" t="s">
        <v>65</v>
      </c>
      <c r="AL188" s="83" t="s">
        <v>65</v>
      </c>
      <c r="AM188" s="83" t="s">
        <v>65</v>
      </c>
      <c r="AN188" s="83" t="s">
        <v>66</v>
      </c>
      <c r="AO188" s="83" t="s">
        <v>65</v>
      </c>
      <c r="AP188" s="83" t="s">
        <v>85</v>
      </c>
      <c r="AQ188" s="83" t="s">
        <v>85</v>
      </c>
      <c r="AR188" s="83" t="s">
        <v>86</v>
      </c>
      <c r="AS188" s="83" t="s">
        <v>598</v>
      </c>
      <c r="AT188" s="83" t="s">
        <v>87</v>
      </c>
      <c r="AU188" s="83" t="s">
        <v>85</v>
      </c>
      <c r="AV188" s="83" t="s">
        <v>469</v>
      </c>
      <c r="AW188" s="83" t="s">
        <v>63</v>
      </c>
      <c r="AX188" s="83" t="s">
        <v>72</v>
      </c>
      <c r="AY188" s="83" t="s">
        <v>63</v>
      </c>
      <c r="AZ188" s="83" t="s">
        <v>63</v>
      </c>
      <c r="BA188" s="83" t="s">
        <v>63</v>
      </c>
      <c r="BB188" s="83" t="s">
        <v>63</v>
      </c>
      <c r="BC188" s="83" t="s">
        <v>73</v>
      </c>
      <c r="BD188" s="83"/>
      <c r="BE188" s="83" t="s">
        <v>63</v>
      </c>
      <c r="BF188" s="83" t="s">
        <v>122</v>
      </c>
      <c r="BG188" s="87" t="s">
        <v>335</v>
      </c>
      <c r="BH188" s="86" t="s">
        <v>60</v>
      </c>
      <c r="BI188" s="76" t="s">
        <v>1414</v>
      </c>
      <c r="BJ188">
        <f t="shared" si="6"/>
        <v>5</v>
      </c>
      <c r="BK188" s="87">
        <f t="shared" si="7"/>
        <v>56</v>
      </c>
      <c r="BL188" s="87"/>
      <c r="BM188" s="86" t="str">
        <f>_xlfn.XLOOKUP(Form_Responses18111213[[#This Row],[Sekolah School (Cleansed)]],'Quality Check'!$B$11:$B$14,'Quality Check'!$C$11:$C$14,)</f>
        <v>Rural</v>
      </c>
      <c r="BN188" s="86" t="str">
        <f>_xlfn.XLOOKUP(Form_Responses18111213[[#This Row],[Sekolah School (Cleansed)]],'Quality Check'!$B$11:$B$14,'Quality Check'!$D$11:$D$14,)</f>
        <v>Controlled Group (CG)</v>
      </c>
      <c r="BO188" s="87" t="str">
        <f>_xlfn.XLOOKUP(AS188,'Cleansing - Toothpaste Brand'!A:A,'Cleansing - Toothpaste Brand'!B:B,)</f>
        <v>Colgate</v>
      </c>
      <c r="BP188" s="87"/>
      <c r="BQ18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88" s="86" t="str">
        <f>_xlfn.XLOOKUP(AP188,'Cleansing - Response'!E:E,'Cleansing - Response'!F:F,)</f>
        <v>2 days and more</v>
      </c>
      <c r="BS188" s="86"/>
      <c r="BT188" s="86" t="str">
        <f>_xlfn.XLOOKUP(AQ188,'Cleansing - Response'!E:E,'Cleansing - Response'!F:F,)</f>
        <v>2 days and more</v>
      </c>
      <c r="BU188" s="86"/>
      <c r="BV188" s="86" t="str">
        <f t="shared" si="8"/>
        <v>Ya / Yes</v>
      </c>
      <c r="BW188" s="86" t="str">
        <f>_xlfn.XLOOKUP(AT188,'Cleansing - Response'!E:E,'Cleansing - Response'!F:F,)</f>
        <v>Always</v>
      </c>
      <c r="BX188" s="86" t="str">
        <f>_xlfn.XLOOKUP(AU188,'Cleansing - Response'!H:H,'Cleansing - Response'!I:I,)</f>
        <v>Using dental floss at least once</v>
      </c>
      <c r="BY188" s="86" t="str">
        <f>_xlfn.XLOOKUP(AV188,'Cleansing - Response'!K:K,'Cleansing - Response'!L:L,)</f>
        <v>More than 1 time a day</v>
      </c>
      <c r="BZ188" s="86" t="str">
        <f>_xlfn.XLOOKUP(AW188,'Cleansing - Response'!$N:$N,'Cleansing - Response'!$O:$O,)</f>
        <v>Yes / Sometimes</v>
      </c>
      <c r="CA188" s="86" t="str">
        <f>_xlfn.XLOOKUP(AX188,'Cleansing - Response'!$N:$N,'Cleansing - Response'!$O:$O,)</f>
        <v>Yes / Sometimes</v>
      </c>
      <c r="CB188" s="86" t="str">
        <f>_xlfn.XLOOKUP(AY188,'Cleansing - Response'!$N:$N,'Cleansing - Response'!$O:$O,)</f>
        <v>Yes / Sometimes</v>
      </c>
      <c r="CC188" s="86" t="str">
        <f>_xlfn.XLOOKUP(AZ188,'Cleansing - Response'!$N:$N,'Cleansing - Response'!$O:$O,)</f>
        <v>Yes / Sometimes</v>
      </c>
      <c r="CD188" s="86" t="str">
        <f>_xlfn.XLOOKUP(BA188,'Cleansing - Response'!$N:$N,'Cleansing - Response'!$O:$O,)</f>
        <v>Yes / Sometimes</v>
      </c>
      <c r="CE188" s="86" t="str">
        <f>_xlfn.XLOOKUP(BB188,'Cleansing - Response'!$N:$N,'Cleansing - Response'!$O:$O,)</f>
        <v>Yes / Sometimes</v>
      </c>
      <c r="CF188" s="87" t="str">
        <f>IF(COUNTIF(Form_Responses18111213[[#This Row],[Answer - B7-1]:[Answer - B7-6]], "Yes / Sometimes") &gt; 4, "More than 4 times","Up to 4 times")</f>
        <v>More than 4 times</v>
      </c>
    </row>
    <row r="189" spans="1:84" ht="13.2" x14ac:dyDescent="0.25">
      <c r="A189" s="82">
        <v>45572.524186782408</v>
      </c>
      <c r="B189" s="83" t="s">
        <v>599</v>
      </c>
      <c r="C189" s="84" t="s">
        <v>600</v>
      </c>
      <c r="D189" s="83">
        <v>80.349999999999994</v>
      </c>
      <c r="E189" s="83">
        <v>0.54</v>
      </c>
      <c r="F189" s="83" t="s">
        <v>423</v>
      </c>
      <c r="G189" s="83" t="s">
        <v>76</v>
      </c>
      <c r="H189" s="83" t="s">
        <v>601</v>
      </c>
      <c r="I189" s="83" t="s">
        <v>63</v>
      </c>
      <c r="J189" s="83" t="s">
        <v>64</v>
      </c>
      <c r="K189" s="83" t="s">
        <v>64</v>
      </c>
      <c r="L189" s="83" t="s">
        <v>64</v>
      </c>
      <c r="M189" s="83" t="s">
        <v>64</v>
      </c>
      <c r="N189" s="83" t="s">
        <v>84</v>
      </c>
      <c r="O189" s="83" t="s">
        <v>64</v>
      </c>
      <c r="P189" s="83" t="s">
        <v>64</v>
      </c>
      <c r="Q189" s="83" t="s">
        <v>78</v>
      </c>
      <c r="R189" s="83" t="s">
        <v>64</v>
      </c>
      <c r="S189" s="83" t="s">
        <v>84</v>
      </c>
      <c r="T189" s="83" t="s">
        <v>64</v>
      </c>
      <c r="U189" s="83" t="s">
        <v>84</v>
      </c>
      <c r="V189" s="83" t="s">
        <v>64</v>
      </c>
      <c r="W189" s="83" t="s">
        <v>64</v>
      </c>
      <c r="X189" s="83" t="s">
        <v>84</v>
      </c>
      <c r="Y189" s="83" t="s">
        <v>64</v>
      </c>
      <c r="Z189" s="83" t="s">
        <v>66</v>
      </c>
      <c r="AA189" s="83" t="s">
        <v>65</v>
      </c>
      <c r="AB189" s="83" t="s">
        <v>66</v>
      </c>
      <c r="AC189" s="83" t="s">
        <v>66</v>
      </c>
      <c r="AD189" s="83" t="s">
        <v>66</v>
      </c>
      <c r="AE189" s="83" t="s">
        <v>66</v>
      </c>
      <c r="AF189" s="83" t="s">
        <v>66</v>
      </c>
      <c r="AG189" s="83" t="s">
        <v>66</v>
      </c>
      <c r="AH189" s="83" t="s">
        <v>66</v>
      </c>
      <c r="AI189" s="83" t="s">
        <v>101</v>
      </c>
      <c r="AJ189" s="83" t="s">
        <v>66</v>
      </c>
      <c r="AK189" s="83" t="s">
        <v>66</v>
      </c>
      <c r="AL189" s="83" t="s">
        <v>66</v>
      </c>
      <c r="AM189" s="83" t="s">
        <v>66</v>
      </c>
      <c r="AN189" s="83" t="s">
        <v>79</v>
      </c>
      <c r="AO189" s="83" t="s">
        <v>66</v>
      </c>
      <c r="AP189" s="83" t="s">
        <v>67</v>
      </c>
      <c r="AQ189" s="83" t="s">
        <v>67</v>
      </c>
      <c r="AR189" s="83" t="s">
        <v>63</v>
      </c>
      <c r="AS189" s="83" t="s">
        <v>602</v>
      </c>
      <c r="AT189" s="83" t="s">
        <v>69</v>
      </c>
      <c r="AU189" s="83" t="s">
        <v>93</v>
      </c>
      <c r="AV189" s="83" t="s">
        <v>132</v>
      </c>
      <c r="AW189" s="83" t="s">
        <v>73</v>
      </c>
      <c r="AX189" s="83" t="s">
        <v>73</v>
      </c>
      <c r="AY189" s="83" t="s">
        <v>73</v>
      </c>
      <c r="AZ189" s="83" t="s">
        <v>73</v>
      </c>
      <c r="BA189" s="83" t="s">
        <v>73</v>
      </c>
      <c r="BB189" s="83" t="s">
        <v>73</v>
      </c>
      <c r="BC189" s="83" t="s">
        <v>73</v>
      </c>
      <c r="BD189" s="83"/>
      <c r="BE189" s="83" t="s">
        <v>73</v>
      </c>
      <c r="BF189" s="83"/>
      <c r="BG189" s="87" t="s">
        <v>335</v>
      </c>
      <c r="BH189" s="86" t="s">
        <v>60</v>
      </c>
      <c r="BI189" s="76" t="s">
        <v>1414</v>
      </c>
      <c r="BJ189">
        <f t="shared" si="6"/>
        <v>10</v>
      </c>
      <c r="BK189" s="87">
        <f t="shared" si="7"/>
        <v>49</v>
      </c>
      <c r="BL189" s="87"/>
      <c r="BM189" s="86" t="str">
        <f>_xlfn.XLOOKUP(Form_Responses18111213[[#This Row],[Sekolah School (Cleansed)]],'Quality Check'!$B$11:$B$14,'Quality Check'!$C$11:$C$14,)</f>
        <v>Rural</v>
      </c>
      <c r="BN189" s="86" t="str">
        <f>_xlfn.XLOOKUP(Form_Responses18111213[[#This Row],[Sekolah School (Cleansed)]],'Quality Check'!$B$11:$B$14,'Quality Check'!$D$11:$D$14,)</f>
        <v>Controlled Group (CG)</v>
      </c>
      <c r="BO189" s="87" t="str">
        <f>_xlfn.XLOOKUP(AS189,'Cleansing - Toothpaste Brand'!A:A,'Cleansing - Toothpaste Brand'!B:B,)</f>
        <v>Colgate</v>
      </c>
      <c r="BP189" s="87"/>
      <c r="BQ18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89" s="86" t="str">
        <f>_xlfn.XLOOKUP(AP189,'Cleansing - Response'!E:E,'Cleansing - Response'!F:F,)</f>
        <v>2 days and more</v>
      </c>
      <c r="BS189" s="86"/>
      <c r="BT189" s="86" t="str">
        <f>_xlfn.XLOOKUP(AQ189,'Cleansing - Response'!E:E,'Cleansing - Response'!F:F,)</f>
        <v>2 days and more</v>
      </c>
      <c r="BU189" s="86"/>
      <c r="BV189" s="86" t="str">
        <f t="shared" si="8"/>
        <v>Ya / Yes</v>
      </c>
      <c r="BW189" s="86" t="str">
        <f>_xlfn.XLOOKUP(AT189,'Cleansing - Response'!E:E,'Cleansing - Response'!F:F,)</f>
        <v>Rarely / Sometimes</v>
      </c>
      <c r="BX189" s="86" t="str">
        <f>_xlfn.XLOOKUP(AU189,'Cleansing - Response'!H:H,'Cleansing - Response'!I:I,)</f>
        <v>Not using dental floss</v>
      </c>
      <c r="BY189" s="86" t="str">
        <f>_xlfn.XLOOKUP(AV189,'Cleansing - Response'!K:K,'Cleansing - Response'!L:L,)</f>
        <v>Up to 1 time a day</v>
      </c>
      <c r="BZ189" s="86" t="str">
        <f>_xlfn.XLOOKUP(AW189,'Cleansing - Response'!$N:$N,'Cleansing - Response'!$O:$O,)</f>
        <v>No</v>
      </c>
      <c r="CA189" s="86" t="str">
        <f>_xlfn.XLOOKUP(AX189,'Cleansing - Response'!$N:$N,'Cleansing - Response'!$O:$O,)</f>
        <v>No</v>
      </c>
      <c r="CB189" s="86" t="str">
        <f>_xlfn.XLOOKUP(AY189,'Cleansing - Response'!$N:$N,'Cleansing - Response'!$O:$O,)</f>
        <v>No</v>
      </c>
      <c r="CC189" s="86" t="str">
        <f>_xlfn.XLOOKUP(AZ189,'Cleansing - Response'!$N:$N,'Cleansing - Response'!$O:$O,)</f>
        <v>No</v>
      </c>
      <c r="CD189" s="86" t="str">
        <f>_xlfn.XLOOKUP(BA189,'Cleansing - Response'!$N:$N,'Cleansing - Response'!$O:$O,)</f>
        <v>No</v>
      </c>
      <c r="CE189" s="86" t="str">
        <f>_xlfn.XLOOKUP(BB189,'Cleansing - Response'!$N:$N,'Cleansing - Response'!$O:$O,)</f>
        <v>No</v>
      </c>
      <c r="CF189" s="87" t="str">
        <f>IF(COUNTIF(Form_Responses18111213[[#This Row],[Answer - B7-1]:[Answer - B7-6]], "Yes / Sometimes") &gt; 4, "More than 4 times","Up to 4 times")</f>
        <v>Up to 4 times</v>
      </c>
    </row>
    <row r="190" spans="1:84" ht="13.2" x14ac:dyDescent="0.25">
      <c r="A190" s="82">
        <v>45572.526068194449</v>
      </c>
      <c r="B190" s="83" t="s">
        <v>603</v>
      </c>
      <c r="C190" s="84" t="s">
        <v>604</v>
      </c>
      <c r="D190" s="83">
        <v>25</v>
      </c>
      <c r="E190" s="83">
        <v>0.13</v>
      </c>
      <c r="F190" s="83" t="s">
        <v>423</v>
      </c>
      <c r="G190" s="83" t="s">
        <v>76</v>
      </c>
      <c r="H190" s="83" t="s">
        <v>605</v>
      </c>
      <c r="I190" s="83" t="s">
        <v>63</v>
      </c>
      <c r="J190" s="83" t="s">
        <v>64</v>
      </c>
      <c r="K190" s="83" t="s">
        <v>84</v>
      </c>
      <c r="L190" s="83" t="s">
        <v>64</v>
      </c>
      <c r="M190" s="83" t="s">
        <v>84</v>
      </c>
      <c r="N190" s="83" t="s">
        <v>64</v>
      </c>
      <c r="O190" s="83" t="s">
        <v>78</v>
      </c>
      <c r="P190" s="83" t="s">
        <v>84</v>
      </c>
      <c r="Q190" s="83" t="s">
        <v>64</v>
      </c>
      <c r="R190" s="83" t="s">
        <v>64</v>
      </c>
      <c r="S190" s="83" t="s">
        <v>64</v>
      </c>
      <c r="T190" s="83" t="s">
        <v>64</v>
      </c>
      <c r="U190" s="83" t="s">
        <v>64</v>
      </c>
      <c r="V190" s="83" t="s">
        <v>64</v>
      </c>
      <c r="W190" s="83" t="s">
        <v>84</v>
      </c>
      <c r="X190" s="83" t="s">
        <v>64</v>
      </c>
      <c r="Y190" s="83" t="s">
        <v>64</v>
      </c>
      <c r="Z190" s="83" t="s">
        <v>66</v>
      </c>
      <c r="AA190" s="83" t="s">
        <v>65</v>
      </c>
      <c r="AB190" s="83" t="s">
        <v>66</v>
      </c>
      <c r="AC190" s="83" t="s">
        <v>66</v>
      </c>
      <c r="AD190" s="83" t="s">
        <v>66</v>
      </c>
      <c r="AE190" s="83" t="s">
        <v>66</v>
      </c>
      <c r="AF190" s="83" t="s">
        <v>65</v>
      </c>
      <c r="AG190" s="83" t="s">
        <v>65</v>
      </c>
      <c r="AH190" s="83" t="s">
        <v>65</v>
      </c>
      <c r="AI190" s="83" t="s">
        <v>101</v>
      </c>
      <c r="AJ190" s="83" t="s">
        <v>65</v>
      </c>
      <c r="AK190" s="83" t="s">
        <v>65</v>
      </c>
      <c r="AL190" s="83" t="s">
        <v>65</v>
      </c>
      <c r="AM190" s="83" t="s">
        <v>66</v>
      </c>
      <c r="AN190" s="83" t="s">
        <v>66</v>
      </c>
      <c r="AO190" s="83" t="s">
        <v>66</v>
      </c>
      <c r="AP190" s="83" t="s">
        <v>85</v>
      </c>
      <c r="AQ190" s="83" t="s">
        <v>85</v>
      </c>
      <c r="AR190" s="83" t="s">
        <v>63</v>
      </c>
      <c r="AS190" s="83" t="s">
        <v>81</v>
      </c>
      <c r="AT190" s="83" t="s">
        <v>87</v>
      </c>
      <c r="AU190" s="83" t="s">
        <v>70</v>
      </c>
      <c r="AV190" s="83" t="s">
        <v>80</v>
      </c>
      <c r="AW190" s="83" t="s">
        <v>63</v>
      </c>
      <c r="AX190" s="83" t="s">
        <v>72</v>
      </c>
      <c r="AY190" s="83" t="s">
        <v>72</v>
      </c>
      <c r="AZ190" s="83" t="s">
        <v>73</v>
      </c>
      <c r="BA190" s="83" t="s">
        <v>72</v>
      </c>
      <c r="BB190" s="83" t="s">
        <v>73</v>
      </c>
      <c r="BC190" s="83" t="s">
        <v>73</v>
      </c>
      <c r="BD190" s="83"/>
      <c r="BE190" s="83" t="s">
        <v>73</v>
      </c>
      <c r="BF190" s="83"/>
      <c r="BG190" s="87" t="s">
        <v>335</v>
      </c>
      <c r="BH190" s="86" t="s">
        <v>60</v>
      </c>
      <c r="BI190" s="76" t="s">
        <v>1414</v>
      </c>
      <c r="BJ190">
        <f t="shared" si="6"/>
        <v>11</v>
      </c>
      <c r="BK190" s="87">
        <f t="shared" si="7"/>
        <v>56</v>
      </c>
      <c r="BL190" s="87"/>
      <c r="BM190" s="86" t="str">
        <f>_xlfn.XLOOKUP(Form_Responses18111213[[#This Row],[Sekolah School (Cleansed)]],'Quality Check'!$B$11:$B$14,'Quality Check'!$C$11:$C$14,)</f>
        <v>Rural</v>
      </c>
      <c r="BN190" s="86" t="str">
        <f>_xlfn.XLOOKUP(Form_Responses18111213[[#This Row],[Sekolah School (Cleansed)]],'Quality Check'!$B$11:$B$14,'Quality Check'!$D$11:$D$14,)</f>
        <v>Controlled Group (CG)</v>
      </c>
      <c r="BO190" s="87" t="str">
        <f>_xlfn.XLOOKUP(AS190,'Cleansing - Toothpaste Brand'!A:A,'Cleansing - Toothpaste Brand'!B:B,)</f>
        <v>Colgate</v>
      </c>
      <c r="BP190" s="87"/>
      <c r="BQ19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90" s="86" t="str">
        <f>_xlfn.XLOOKUP(AP190,'Cleansing - Response'!E:E,'Cleansing - Response'!F:F,)</f>
        <v>2 days and more</v>
      </c>
      <c r="BS190" s="86"/>
      <c r="BT190" s="86" t="str">
        <f>_xlfn.XLOOKUP(AQ190,'Cleansing - Response'!E:E,'Cleansing - Response'!F:F,)</f>
        <v>2 days and more</v>
      </c>
      <c r="BU190" s="86"/>
      <c r="BV190" s="86" t="str">
        <f t="shared" si="8"/>
        <v>Ya / Yes</v>
      </c>
      <c r="BW190" s="86" t="str">
        <f>_xlfn.XLOOKUP(AT190,'Cleansing - Response'!E:E,'Cleansing - Response'!F:F,)</f>
        <v>Always</v>
      </c>
      <c r="BX190" s="86" t="str">
        <f>_xlfn.XLOOKUP(AU190,'Cleansing - Response'!H:H,'Cleansing - Response'!I:I,)</f>
        <v>Sometimes / When in need</v>
      </c>
      <c r="BY190" s="86" t="str">
        <f>_xlfn.XLOOKUP(AV190,'Cleansing - Response'!K:K,'Cleansing - Response'!L:L,)</f>
        <v>Up to 1 time a day</v>
      </c>
      <c r="BZ190" s="86" t="str">
        <f>_xlfn.XLOOKUP(AW190,'Cleansing - Response'!$N:$N,'Cleansing - Response'!$O:$O,)</f>
        <v>Yes / Sometimes</v>
      </c>
      <c r="CA190" s="86" t="str">
        <f>_xlfn.XLOOKUP(AX190,'Cleansing - Response'!$N:$N,'Cleansing - Response'!$O:$O,)</f>
        <v>Yes / Sometimes</v>
      </c>
      <c r="CB190" s="86" t="str">
        <f>_xlfn.XLOOKUP(AY190,'Cleansing - Response'!$N:$N,'Cleansing - Response'!$O:$O,)</f>
        <v>Yes / Sometimes</v>
      </c>
      <c r="CC190" s="86" t="str">
        <f>_xlfn.XLOOKUP(AZ190,'Cleansing - Response'!$N:$N,'Cleansing - Response'!$O:$O,)</f>
        <v>No</v>
      </c>
      <c r="CD190" s="86" t="str">
        <f>_xlfn.XLOOKUP(BA190,'Cleansing - Response'!$N:$N,'Cleansing - Response'!$O:$O,)</f>
        <v>Yes / Sometimes</v>
      </c>
      <c r="CE190" s="86" t="str">
        <f>_xlfn.XLOOKUP(BB190,'Cleansing - Response'!$N:$N,'Cleansing - Response'!$O:$O,)</f>
        <v>No</v>
      </c>
      <c r="CF190" s="87" t="str">
        <f>IF(COUNTIF(Form_Responses18111213[[#This Row],[Answer - B7-1]:[Answer - B7-6]], "Yes / Sometimes") &gt; 4, "More than 4 times","Up to 4 times")</f>
        <v>Up to 4 times</v>
      </c>
    </row>
    <row r="191" spans="1:84" ht="13.2" x14ac:dyDescent="0.25">
      <c r="A191" s="82">
        <v>45572.527178206015</v>
      </c>
      <c r="B191" s="83" t="s">
        <v>606</v>
      </c>
      <c r="C191" s="84" t="s">
        <v>607</v>
      </c>
      <c r="D191" s="83">
        <v>100</v>
      </c>
      <c r="E191" s="83">
        <v>0.67</v>
      </c>
      <c r="F191" s="83" t="s">
        <v>423</v>
      </c>
      <c r="G191" s="83" t="s">
        <v>76</v>
      </c>
      <c r="H191" s="83" t="s">
        <v>420</v>
      </c>
      <c r="I191" s="83" t="s">
        <v>63</v>
      </c>
      <c r="J191" s="83" t="s">
        <v>145</v>
      </c>
      <c r="K191" s="83" t="s">
        <v>84</v>
      </c>
      <c r="L191" s="83" t="s">
        <v>64</v>
      </c>
      <c r="M191" s="83" t="s">
        <v>84</v>
      </c>
      <c r="N191" s="83" t="s">
        <v>84</v>
      </c>
      <c r="O191" s="83" t="s">
        <v>64</v>
      </c>
      <c r="P191" s="83" t="s">
        <v>84</v>
      </c>
      <c r="Q191" s="83" t="s">
        <v>84</v>
      </c>
      <c r="R191" s="83" t="s">
        <v>64</v>
      </c>
      <c r="S191" s="83" t="s">
        <v>64</v>
      </c>
      <c r="T191" s="83" t="s">
        <v>64</v>
      </c>
      <c r="U191" s="83" t="s">
        <v>64</v>
      </c>
      <c r="V191" s="83" t="s">
        <v>64</v>
      </c>
      <c r="W191" s="83" t="s">
        <v>64</v>
      </c>
      <c r="X191" s="83" t="s">
        <v>84</v>
      </c>
      <c r="Y191" s="83" t="s">
        <v>84</v>
      </c>
      <c r="Z191" s="83" t="s">
        <v>66</v>
      </c>
      <c r="AA191" s="83" t="s">
        <v>66</v>
      </c>
      <c r="AB191" s="83" t="s">
        <v>65</v>
      </c>
      <c r="AC191" s="83" t="s">
        <v>66</v>
      </c>
      <c r="AD191" s="83" t="s">
        <v>65</v>
      </c>
      <c r="AE191" s="83" t="s">
        <v>66</v>
      </c>
      <c r="AF191" s="83" t="s">
        <v>66</v>
      </c>
      <c r="AG191" s="83" t="s">
        <v>65</v>
      </c>
      <c r="AH191" s="83" t="s">
        <v>79</v>
      </c>
      <c r="AI191" s="83" t="s">
        <v>79</v>
      </c>
      <c r="AJ191" s="83" t="s">
        <v>66</v>
      </c>
      <c r="AK191" s="83" t="s">
        <v>66</v>
      </c>
      <c r="AL191" s="83" t="s">
        <v>66</v>
      </c>
      <c r="AM191" s="83" t="s">
        <v>66</v>
      </c>
      <c r="AN191" s="83" t="s">
        <v>66</v>
      </c>
      <c r="AO191" s="83" t="s">
        <v>66</v>
      </c>
      <c r="AP191" s="83" t="s">
        <v>85</v>
      </c>
      <c r="AQ191" s="83" t="s">
        <v>85</v>
      </c>
      <c r="AR191" s="83" t="s">
        <v>63</v>
      </c>
      <c r="AS191" s="83" t="s">
        <v>223</v>
      </c>
      <c r="AT191" s="83" t="s">
        <v>87</v>
      </c>
      <c r="AU191" s="83" t="s">
        <v>93</v>
      </c>
      <c r="AV191" s="83" t="s">
        <v>71</v>
      </c>
      <c r="AW191" s="83" t="s">
        <v>72</v>
      </c>
      <c r="AX191" s="83" t="s">
        <v>72</v>
      </c>
      <c r="AY191" s="83" t="s">
        <v>63</v>
      </c>
      <c r="AZ191" s="83" t="s">
        <v>63</v>
      </c>
      <c r="BA191" s="83" t="s">
        <v>72</v>
      </c>
      <c r="BB191" s="83" t="s">
        <v>72</v>
      </c>
      <c r="BC191" s="83" t="s">
        <v>73</v>
      </c>
      <c r="BD191" s="83"/>
      <c r="BE191" s="83" t="s">
        <v>73</v>
      </c>
      <c r="BF191" s="83"/>
      <c r="BG191" s="87" t="s">
        <v>335</v>
      </c>
      <c r="BH191" s="86" t="s">
        <v>60</v>
      </c>
      <c r="BI191" s="76" t="s">
        <v>1414</v>
      </c>
      <c r="BJ191">
        <f t="shared" si="6"/>
        <v>8</v>
      </c>
      <c r="BK191" s="87">
        <f t="shared" si="7"/>
        <v>50</v>
      </c>
      <c r="BL191" s="87"/>
      <c r="BM191" s="86" t="str">
        <f>_xlfn.XLOOKUP(Form_Responses18111213[[#This Row],[Sekolah School (Cleansed)]],'Quality Check'!$B$11:$B$14,'Quality Check'!$C$11:$C$14,)</f>
        <v>Rural</v>
      </c>
      <c r="BN191" s="86" t="str">
        <f>_xlfn.XLOOKUP(Form_Responses18111213[[#This Row],[Sekolah School (Cleansed)]],'Quality Check'!$B$11:$B$14,'Quality Check'!$D$11:$D$14,)</f>
        <v>Controlled Group (CG)</v>
      </c>
      <c r="BO191" s="87" t="str">
        <f>_xlfn.XLOOKUP(AS191,'Cleansing - Toothpaste Brand'!A:A,'Cleansing - Toothpaste Brand'!B:B,)</f>
        <v>Colgate</v>
      </c>
      <c r="BP191" s="87"/>
      <c r="BQ19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91" s="86" t="str">
        <f>_xlfn.XLOOKUP(AP191,'Cleansing - Response'!E:E,'Cleansing - Response'!F:F,)</f>
        <v>2 days and more</v>
      </c>
      <c r="BS191" s="86"/>
      <c r="BT191" s="86" t="str">
        <f>_xlfn.XLOOKUP(AQ191,'Cleansing - Response'!E:E,'Cleansing - Response'!F:F,)</f>
        <v>2 days and more</v>
      </c>
      <c r="BU191" s="86"/>
      <c r="BV191" s="86" t="str">
        <f t="shared" si="8"/>
        <v>Ya / Yes</v>
      </c>
      <c r="BW191" s="86" t="str">
        <f>_xlfn.XLOOKUP(AT191,'Cleansing - Response'!E:E,'Cleansing - Response'!F:F,)</f>
        <v>Always</v>
      </c>
      <c r="BX191" s="86" t="str">
        <f>_xlfn.XLOOKUP(AU191,'Cleansing - Response'!H:H,'Cleansing - Response'!I:I,)</f>
        <v>Not using dental floss</v>
      </c>
      <c r="BY191" s="86" t="str">
        <f>_xlfn.XLOOKUP(AV191,'Cleansing - Response'!K:K,'Cleansing - Response'!L:L,)</f>
        <v>Up to 1 time a day</v>
      </c>
      <c r="BZ191" s="86" t="str">
        <f>_xlfn.XLOOKUP(AW191,'Cleansing - Response'!$N:$N,'Cleansing - Response'!$O:$O,)</f>
        <v>Yes / Sometimes</v>
      </c>
      <c r="CA191" s="86" t="str">
        <f>_xlfn.XLOOKUP(AX191,'Cleansing - Response'!$N:$N,'Cleansing - Response'!$O:$O,)</f>
        <v>Yes / Sometimes</v>
      </c>
      <c r="CB191" s="86" t="str">
        <f>_xlfn.XLOOKUP(AY191,'Cleansing - Response'!$N:$N,'Cleansing - Response'!$O:$O,)</f>
        <v>Yes / Sometimes</v>
      </c>
      <c r="CC191" s="86" t="str">
        <f>_xlfn.XLOOKUP(AZ191,'Cleansing - Response'!$N:$N,'Cleansing - Response'!$O:$O,)</f>
        <v>Yes / Sometimes</v>
      </c>
      <c r="CD191" s="86" t="str">
        <f>_xlfn.XLOOKUP(BA191,'Cleansing - Response'!$N:$N,'Cleansing - Response'!$O:$O,)</f>
        <v>Yes / Sometimes</v>
      </c>
      <c r="CE191" s="86" t="str">
        <f>_xlfn.XLOOKUP(BB191,'Cleansing - Response'!$N:$N,'Cleansing - Response'!$O:$O,)</f>
        <v>Yes / Sometimes</v>
      </c>
      <c r="CF191" s="87" t="str">
        <f>IF(COUNTIF(Form_Responses18111213[[#This Row],[Answer - B7-1]:[Answer - B7-6]], "Yes / Sometimes") &gt; 4, "More than 4 times","Up to 4 times")</f>
        <v>More than 4 times</v>
      </c>
    </row>
    <row r="192" spans="1:84" ht="13.2" x14ac:dyDescent="0.25">
      <c r="A192" s="82">
        <v>45572.528311215283</v>
      </c>
      <c r="B192" s="83" t="s">
        <v>608</v>
      </c>
      <c r="C192" s="84" t="s">
        <v>609</v>
      </c>
      <c r="D192" s="83">
        <v>100</v>
      </c>
      <c r="E192" s="83">
        <v>1.04</v>
      </c>
      <c r="F192" s="83" t="s">
        <v>423</v>
      </c>
      <c r="G192" s="83" t="s">
        <v>76</v>
      </c>
      <c r="H192" s="83" t="s">
        <v>358</v>
      </c>
      <c r="I192" s="83" t="s">
        <v>73</v>
      </c>
      <c r="J192" s="83" t="s">
        <v>64</v>
      </c>
      <c r="K192" s="83" t="s">
        <v>78</v>
      </c>
      <c r="L192" s="83" t="s">
        <v>64</v>
      </c>
      <c r="M192" s="83" t="s">
        <v>84</v>
      </c>
      <c r="N192" s="83" t="s">
        <v>64</v>
      </c>
      <c r="O192" s="83" t="s">
        <v>64</v>
      </c>
      <c r="P192" s="83" t="s">
        <v>78</v>
      </c>
      <c r="Q192" s="83" t="s">
        <v>64</v>
      </c>
      <c r="R192" s="83" t="s">
        <v>64</v>
      </c>
      <c r="S192" s="83" t="s">
        <v>84</v>
      </c>
      <c r="T192" s="83" t="s">
        <v>84</v>
      </c>
      <c r="U192" s="83" t="s">
        <v>84</v>
      </c>
      <c r="V192" s="83" t="s">
        <v>78</v>
      </c>
      <c r="W192" s="83" t="s">
        <v>64</v>
      </c>
      <c r="X192" s="83" t="s">
        <v>78</v>
      </c>
      <c r="Y192" s="83" t="s">
        <v>64</v>
      </c>
      <c r="Z192" s="83" t="s">
        <v>66</v>
      </c>
      <c r="AA192" s="83" t="s">
        <v>65</v>
      </c>
      <c r="AB192" s="83" t="s">
        <v>65</v>
      </c>
      <c r="AC192" s="83" t="s">
        <v>66</v>
      </c>
      <c r="AD192" s="83" t="s">
        <v>66</v>
      </c>
      <c r="AE192" s="83" t="s">
        <v>66</v>
      </c>
      <c r="AF192" s="83" t="s">
        <v>66</v>
      </c>
      <c r="AG192" s="83" t="s">
        <v>66</v>
      </c>
      <c r="AH192" s="83" t="s">
        <v>66</v>
      </c>
      <c r="AI192" s="83" t="s">
        <v>79</v>
      </c>
      <c r="AJ192" s="83" t="s">
        <v>65</v>
      </c>
      <c r="AK192" s="83" t="s">
        <v>66</v>
      </c>
      <c r="AL192" s="83" t="s">
        <v>79</v>
      </c>
      <c r="AM192" s="83" t="s">
        <v>66</v>
      </c>
      <c r="AN192" s="83" t="s">
        <v>65</v>
      </c>
      <c r="AO192" s="83" t="s">
        <v>66</v>
      </c>
      <c r="AP192" s="83" t="s">
        <v>85</v>
      </c>
      <c r="AQ192" s="83" t="s">
        <v>85</v>
      </c>
      <c r="AR192" s="83" t="s">
        <v>63</v>
      </c>
      <c r="AS192" s="83" t="s">
        <v>120</v>
      </c>
      <c r="AT192" s="83" t="s">
        <v>87</v>
      </c>
      <c r="AU192" s="83" t="s">
        <v>67</v>
      </c>
      <c r="AV192" s="83" t="s">
        <v>67</v>
      </c>
      <c r="AW192" s="83" t="s">
        <v>72</v>
      </c>
      <c r="AX192" s="83" t="s">
        <v>73</v>
      </c>
      <c r="AY192" s="83" t="s">
        <v>63</v>
      </c>
      <c r="AZ192" s="83" t="s">
        <v>63</v>
      </c>
      <c r="BA192" s="83" t="s">
        <v>63</v>
      </c>
      <c r="BB192" s="83" t="s">
        <v>72</v>
      </c>
      <c r="BC192" s="83" t="s">
        <v>73</v>
      </c>
      <c r="BD192" s="83"/>
      <c r="BE192" s="83" t="s">
        <v>73</v>
      </c>
      <c r="BF192" s="83"/>
      <c r="BG192" s="87" t="s">
        <v>335</v>
      </c>
      <c r="BH192" s="86" t="s">
        <v>60</v>
      </c>
      <c r="BI192" s="76" t="s">
        <v>1415</v>
      </c>
      <c r="BJ192">
        <f t="shared" si="6"/>
        <v>8</v>
      </c>
      <c r="BK192" s="87">
        <f t="shared" si="7"/>
        <v>51</v>
      </c>
      <c r="BL192" s="87"/>
      <c r="BM192" s="86" t="str">
        <f>_xlfn.XLOOKUP(Form_Responses18111213[[#This Row],[Sekolah School (Cleansed)]],'Quality Check'!$B$11:$B$14,'Quality Check'!$C$11:$C$14,)</f>
        <v>Rural</v>
      </c>
      <c r="BN192" s="86" t="str">
        <f>_xlfn.XLOOKUP(Form_Responses18111213[[#This Row],[Sekolah School (Cleansed)]],'Quality Check'!$B$11:$B$14,'Quality Check'!$D$11:$D$14,)</f>
        <v>Controlled Group (CG)</v>
      </c>
      <c r="BO192" s="87" t="str">
        <f>_xlfn.XLOOKUP(AS192,'Cleansing - Toothpaste Brand'!A:A,'Cleansing - Toothpaste Brand'!B:B,)</f>
        <v>Colgate</v>
      </c>
      <c r="BP192" s="87"/>
      <c r="BQ19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92" s="86" t="str">
        <f>_xlfn.XLOOKUP(AP192,'Cleansing - Response'!E:E,'Cleansing - Response'!F:F,)</f>
        <v>2 days and more</v>
      </c>
      <c r="BS192" s="86"/>
      <c r="BT192" s="86" t="str">
        <f>_xlfn.XLOOKUP(AQ192,'Cleansing - Response'!E:E,'Cleansing - Response'!F:F,)</f>
        <v>2 days and more</v>
      </c>
      <c r="BU192" s="86"/>
      <c r="BV192" s="86" t="str">
        <f t="shared" si="8"/>
        <v>Ya / Yes</v>
      </c>
      <c r="BW192" s="86" t="str">
        <f>_xlfn.XLOOKUP(AT192,'Cleansing - Response'!E:E,'Cleansing - Response'!F:F,)</f>
        <v>Always</v>
      </c>
      <c r="BX192" s="86" t="str">
        <f>_xlfn.XLOOKUP(AU192,'Cleansing - Response'!H:H,'Cleansing - Response'!I:I,)</f>
        <v>Using dental floss at least once</v>
      </c>
      <c r="BY192" s="86" t="str">
        <f>_xlfn.XLOOKUP(AV192,'Cleansing - Response'!K:K,'Cleansing - Response'!L:L,)</f>
        <v>More than 1 time a day</v>
      </c>
      <c r="BZ192" s="86" t="str">
        <f>_xlfn.XLOOKUP(AW192,'Cleansing - Response'!$N:$N,'Cleansing - Response'!$O:$O,)</f>
        <v>Yes / Sometimes</v>
      </c>
      <c r="CA192" s="86" t="str">
        <f>_xlfn.XLOOKUP(AX192,'Cleansing - Response'!$N:$N,'Cleansing - Response'!$O:$O,)</f>
        <v>No</v>
      </c>
      <c r="CB192" s="86" t="str">
        <f>_xlfn.XLOOKUP(AY192,'Cleansing - Response'!$N:$N,'Cleansing - Response'!$O:$O,)</f>
        <v>Yes / Sometimes</v>
      </c>
      <c r="CC192" s="86" t="str">
        <f>_xlfn.XLOOKUP(AZ192,'Cleansing - Response'!$N:$N,'Cleansing - Response'!$O:$O,)</f>
        <v>Yes / Sometimes</v>
      </c>
      <c r="CD192" s="86" t="str">
        <f>_xlfn.XLOOKUP(BA192,'Cleansing - Response'!$N:$N,'Cleansing - Response'!$O:$O,)</f>
        <v>Yes / Sometimes</v>
      </c>
      <c r="CE192" s="86" t="str">
        <f>_xlfn.XLOOKUP(BB192,'Cleansing - Response'!$N:$N,'Cleansing - Response'!$O:$O,)</f>
        <v>Yes / Sometimes</v>
      </c>
      <c r="CF192" s="87" t="str">
        <f>IF(COUNTIF(Form_Responses18111213[[#This Row],[Answer - B7-1]:[Answer - B7-6]], "Yes / Sometimes") &gt; 4, "More than 4 times","Up to 4 times")</f>
        <v>More than 4 times</v>
      </c>
    </row>
    <row r="193" spans="1:84" ht="13.2" x14ac:dyDescent="0.25">
      <c r="A193" s="82">
        <v>45572.536807777782</v>
      </c>
      <c r="B193" s="83" t="s">
        <v>610</v>
      </c>
      <c r="C193" s="84" t="s">
        <v>611</v>
      </c>
      <c r="D193" s="83">
        <v>100</v>
      </c>
      <c r="E193" s="83">
        <v>1.66</v>
      </c>
      <c r="F193" s="83" t="s">
        <v>423</v>
      </c>
      <c r="G193" s="83" t="s">
        <v>76</v>
      </c>
      <c r="H193" s="83" t="s">
        <v>414</v>
      </c>
      <c r="I193" s="83" t="s">
        <v>63</v>
      </c>
      <c r="J193" s="83" t="s">
        <v>64</v>
      </c>
      <c r="K193" s="83" t="s">
        <v>64</v>
      </c>
      <c r="L193" s="83" t="s">
        <v>78</v>
      </c>
      <c r="M193" s="83" t="s">
        <v>64</v>
      </c>
      <c r="N193" s="83" t="s">
        <v>64</v>
      </c>
      <c r="O193" s="83" t="s">
        <v>64</v>
      </c>
      <c r="P193" s="83" t="s">
        <v>64</v>
      </c>
      <c r="Q193" s="83" t="s">
        <v>64</v>
      </c>
      <c r="R193" s="83" t="s">
        <v>84</v>
      </c>
      <c r="S193" s="83" t="s">
        <v>64</v>
      </c>
      <c r="T193" s="83" t="s">
        <v>64</v>
      </c>
      <c r="U193" s="83" t="s">
        <v>78</v>
      </c>
      <c r="V193" s="83" t="s">
        <v>64</v>
      </c>
      <c r="W193" s="83" t="s">
        <v>64</v>
      </c>
      <c r="X193" s="83" t="s">
        <v>64</v>
      </c>
      <c r="Y193" s="83" t="s">
        <v>64</v>
      </c>
      <c r="Z193" s="83" t="s">
        <v>101</v>
      </c>
      <c r="AA193" s="83" t="s">
        <v>101</v>
      </c>
      <c r="AB193" s="83" t="s">
        <v>79</v>
      </c>
      <c r="AC193" s="83" t="s">
        <v>66</v>
      </c>
      <c r="AD193" s="83" t="s">
        <v>101</v>
      </c>
      <c r="AE193" s="83" t="s">
        <v>66</v>
      </c>
      <c r="AF193" s="83" t="s">
        <v>101</v>
      </c>
      <c r="AG193" s="83" t="s">
        <v>101</v>
      </c>
      <c r="AH193" s="83" t="s">
        <v>79</v>
      </c>
      <c r="AI193" s="83" t="s">
        <v>66</v>
      </c>
      <c r="AJ193" s="83" t="s">
        <v>79</v>
      </c>
      <c r="AK193" s="83" t="s">
        <v>66</v>
      </c>
      <c r="AL193" s="83" t="s">
        <v>66</v>
      </c>
      <c r="AM193" s="83" t="s">
        <v>101</v>
      </c>
      <c r="AN193" s="83" t="s">
        <v>65</v>
      </c>
      <c r="AO193" s="83" t="s">
        <v>65</v>
      </c>
      <c r="AP193" s="83" t="s">
        <v>85</v>
      </c>
      <c r="AQ193" s="83" t="s">
        <v>85</v>
      </c>
      <c r="AR193" s="83" t="s">
        <v>63</v>
      </c>
      <c r="AS193" s="83" t="s">
        <v>115</v>
      </c>
      <c r="AT193" s="83" t="s">
        <v>87</v>
      </c>
      <c r="AU193" s="83" t="s">
        <v>67</v>
      </c>
      <c r="AV193" s="83" t="s">
        <v>154</v>
      </c>
      <c r="AW193" s="83" t="s">
        <v>73</v>
      </c>
      <c r="AX193" s="83" t="s">
        <v>72</v>
      </c>
      <c r="AY193" s="83" t="s">
        <v>73</v>
      </c>
      <c r="AZ193" s="83" t="s">
        <v>72</v>
      </c>
      <c r="BA193" s="83" t="s">
        <v>73</v>
      </c>
      <c r="BB193" s="83" t="s">
        <v>73</v>
      </c>
      <c r="BC193" s="83" t="s">
        <v>73</v>
      </c>
      <c r="BD193" s="83"/>
      <c r="BE193" s="83" t="s">
        <v>73</v>
      </c>
      <c r="BF193" s="83"/>
      <c r="BG193" s="87" t="s">
        <v>335</v>
      </c>
      <c r="BH193" s="86" t="s">
        <v>60</v>
      </c>
      <c r="BI193" s="76" t="s">
        <v>1414</v>
      </c>
      <c r="BJ193">
        <f t="shared" si="6"/>
        <v>12</v>
      </c>
      <c r="BK193" s="87">
        <f t="shared" si="7"/>
        <v>37</v>
      </c>
      <c r="BL193" s="87"/>
      <c r="BM193" s="86" t="str">
        <f>_xlfn.XLOOKUP(Form_Responses18111213[[#This Row],[Sekolah School (Cleansed)]],'Quality Check'!$B$11:$B$14,'Quality Check'!$C$11:$C$14,)</f>
        <v>Rural</v>
      </c>
      <c r="BN193" s="86" t="str">
        <f>_xlfn.XLOOKUP(Form_Responses18111213[[#This Row],[Sekolah School (Cleansed)]],'Quality Check'!$B$11:$B$14,'Quality Check'!$D$11:$D$14,)</f>
        <v>Controlled Group (CG)</v>
      </c>
      <c r="BO193" s="87" t="str">
        <f>_xlfn.XLOOKUP(AS193,'Cleansing - Toothpaste Brand'!A:A,'Cleansing - Toothpaste Brand'!B:B,)</f>
        <v>Darlie</v>
      </c>
      <c r="BP193" s="87"/>
      <c r="BQ19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93" s="86" t="str">
        <f>_xlfn.XLOOKUP(AP193,'Cleansing - Response'!E:E,'Cleansing - Response'!F:F,)</f>
        <v>2 days and more</v>
      </c>
      <c r="BS193" s="86"/>
      <c r="BT193" s="86" t="str">
        <f>_xlfn.XLOOKUP(AQ193,'Cleansing - Response'!E:E,'Cleansing - Response'!F:F,)</f>
        <v>2 days and more</v>
      </c>
      <c r="BU193" s="86"/>
      <c r="BV193" s="86" t="str">
        <f t="shared" si="8"/>
        <v>Ya / Yes</v>
      </c>
      <c r="BW193" s="86" t="str">
        <f>_xlfn.XLOOKUP(AT193,'Cleansing - Response'!E:E,'Cleansing - Response'!F:F,)</f>
        <v>Always</v>
      </c>
      <c r="BX193" s="86" t="str">
        <f>_xlfn.XLOOKUP(AU193,'Cleansing - Response'!H:H,'Cleansing - Response'!I:I,)</f>
        <v>Using dental floss at least once</v>
      </c>
      <c r="BY193" s="86" t="str">
        <f>_xlfn.XLOOKUP(AV193,'Cleansing - Response'!K:K,'Cleansing - Response'!L:L,)</f>
        <v>More than 1 time a day</v>
      </c>
      <c r="BZ193" s="86" t="str">
        <f>_xlfn.XLOOKUP(AW193,'Cleansing - Response'!$N:$N,'Cleansing - Response'!$O:$O,)</f>
        <v>No</v>
      </c>
      <c r="CA193" s="86" t="str">
        <f>_xlfn.XLOOKUP(AX193,'Cleansing - Response'!$N:$N,'Cleansing - Response'!$O:$O,)</f>
        <v>Yes / Sometimes</v>
      </c>
      <c r="CB193" s="86" t="str">
        <f>_xlfn.XLOOKUP(AY193,'Cleansing - Response'!$N:$N,'Cleansing - Response'!$O:$O,)</f>
        <v>No</v>
      </c>
      <c r="CC193" s="86" t="str">
        <f>_xlfn.XLOOKUP(AZ193,'Cleansing - Response'!$N:$N,'Cleansing - Response'!$O:$O,)</f>
        <v>Yes / Sometimes</v>
      </c>
      <c r="CD193" s="86" t="str">
        <f>_xlfn.XLOOKUP(BA193,'Cleansing - Response'!$N:$N,'Cleansing - Response'!$O:$O,)</f>
        <v>No</v>
      </c>
      <c r="CE193" s="86" t="str">
        <f>_xlfn.XLOOKUP(BB193,'Cleansing - Response'!$N:$N,'Cleansing - Response'!$O:$O,)</f>
        <v>No</v>
      </c>
      <c r="CF193" s="87" t="str">
        <f>IF(COUNTIF(Form_Responses18111213[[#This Row],[Answer - B7-1]:[Answer - B7-6]], "Yes / Sometimes") &gt; 4, "More than 4 times","Up to 4 times")</f>
        <v>Up to 4 times</v>
      </c>
    </row>
    <row r="194" spans="1:84" ht="13.2" x14ac:dyDescent="0.25">
      <c r="A194" s="82">
        <v>45573.364077928243</v>
      </c>
      <c r="B194" s="83" t="s">
        <v>612</v>
      </c>
      <c r="C194" s="84" t="s">
        <v>613</v>
      </c>
      <c r="D194" s="83">
        <v>100</v>
      </c>
      <c r="E194" s="83">
        <v>0.17</v>
      </c>
      <c r="F194" s="83" t="s">
        <v>114</v>
      </c>
      <c r="G194" s="83" t="s">
        <v>291</v>
      </c>
      <c r="H194" s="83" t="s">
        <v>614</v>
      </c>
      <c r="I194" s="83" t="s">
        <v>63</v>
      </c>
      <c r="J194" s="83" t="s">
        <v>64</v>
      </c>
      <c r="K194" s="83" t="s">
        <v>64</v>
      </c>
      <c r="L194" s="83" t="s">
        <v>64</v>
      </c>
      <c r="M194" s="83" t="s">
        <v>78</v>
      </c>
      <c r="N194" s="83" t="s">
        <v>64</v>
      </c>
      <c r="O194" s="83" t="s">
        <v>64</v>
      </c>
      <c r="P194" s="83" t="s">
        <v>64</v>
      </c>
      <c r="Q194" s="83" t="s">
        <v>64</v>
      </c>
      <c r="R194" s="83" t="s">
        <v>64</v>
      </c>
      <c r="S194" s="83" t="s">
        <v>64</v>
      </c>
      <c r="T194" s="83" t="s">
        <v>64</v>
      </c>
      <c r="U194" s="83" t="s">
        <v>64</v>
      </c>
      <c r="V194" s="83" t="s">
        <v>78</v>
      </c>
      <c r="W194" s="83" t="s">
        <v>64</v>
      </c>
      <c r="X194" s="83" t="s">
        <v>84</v>
      </c>
      <c r="Y194" s="83" t="s">
        <v>64</v>
      </c>
      <c r="Z194" s="83" t="s">
        <v>65</v>
      </c>
      <c r="AA194" s="83" t="s">
        <v>65</v>
      </c>
      <c r="AB194" s="83" t="s">
        <v>65</v>
      </c>
      <c r="AC194" s="83" t="s">
        <v>65</v>
      </c>
      <c r="AD194" s="83" t="s">
        <v>65</v>
      </c>
      <c r="AE194" s="83" t="s">
        <v>65</v>
      </c>
      <c r="AF194" s="83" t="s">
        <v>65</v>
      </c>
      <c r="AG194" s="83" t="s">
        <v>65</v>
      </c>
      <c r="AH194" s="83" t="s">
        <v>66</v>
      </c>
      <c r="AI194" s="83" t="s">
        <v>66</v>
      </c>
      <c r="AJ194" s="83" t="s">
        <v>66</v>
      </c>
      <c r="AK194" s="83" t="s">
        <v>66</v>
      </c>
      <c r="AL194" s="83" t="s">
        <v>66</v>
      </c>
      <c r="AM194" s="83" t="s">
        <v>65</v>
      </c>
      <c r="AN194" s="83" t="s">
        <v>65</v>
      </c>
      <c r="AO194" s="83" t="s">
        <v>66</v>
      </c>
      <c r="AP194" s="83" t="s">
        <v>67</v>
      </c>
      <c r="AQ194" s="83" t="s">
        <v>67</v>
      </c>
      <c r="AR194" s="83" t="s">
        <v>73</v>
      </c>
      <c r="AS194" s="83" t="s">
        <v>615</v>
      </c>
      <c r="AT194" s="83" t="s">
        <v>87</v>
      </c>
      <c r="AU194" s="83" t="s">
        <v>93</v>
      </c>
      <c r="AV194" s="83" t="s">
        <v>71</v>
      </c>
      <c r="AW194" s="83" t="s">
        <v>72</v>
      </c>
      <c r="AX194" s="83" t="s">
        <v>72</v>
      </c>
      <c r="AY194" s="83" t="s">
        <v>63</v>
      </c>
      <c r="AZ194" s="83" t="s">
        <v>63</v>
      </c>
      <c r="BA194" s="83" t="s">
        <v>72</v>
      </c>
      <c r="BB194" s="83" t="s">
        <v>73</v>
      </c>
      <c r="BC194" s="83" t="s">
        <v>73</v>
      </c>
      <c r="BD194" s="83"/>
      <c r="BE194" s="83" t="s">
        <v>73</v>
      </c>
      <c r="BF194" s="83"/>
      <c r="BG194" s="86" t="s">
        <v>631</v>
      </c>
      <c r="BH194" s="86" t="s">
        <v>114</v>
      </c>
      <c r="BI194" s="76" t="s">
        <v>1414</v>
      </c>
      <c r="BJ194">
        <f t="shared" ref="BJ194:BJ257" si="9">SUM(IF(J194="Betul / True",1,IF(J194="Salah / False",0,IF(J194="Tidak tahu / Dont Know",0,"PLEASE CHECK"))),IF(K194="Betul / True",1,IF(K194="Salah / False",0,IF(K194="Tidak tahu / Dont Know",0,"PLEASE CHECK"))),IF(L194="Betul / True",1,IF(L194="Salah / False",0,IF(L194="Tidak tahu / Dont Know",0,"PLEASE CHECK"))),IF(M194="Betul / True",0,IF(M194="Salah / False",1,IF(M194="Tidak tahu / Dont Know",0,"PLEASE CHECK"))),IF(N194="Betul / True",1,IF(N194="Salah / False",0,IF(N194="Tidak tahu / Dont Know",0,"PLEASE CHECK"))),IF(O194="Betul / True",1,IF(O194="Salah / False",0,IF(O194="Tidak tahu / Dont Know",0,"PLEASE CHECK"))),IF(P194="Betul / True",1,IF(P194="Salah / False",0,IF(P194="Tidak tahu / Dont Know",0,"PLEASE CHECK"))),IF(Q194="Betul / True",1,IF(Q194="Salah / False",0,IF(Q194="Tidak tahu / Dont Know",0,"PLEASE CHECK"))),IF(R194="Betul / True",1,IF(R194="Salah / False",0,IF(R194="Tidak tahu / Dont Know",0,"PLEASE CHECK"))),IF(S194="Betul / True",1,IF(S194="Salah / False",0,IF(S194="Tidak tahu / Dont Know",0,"PLEASE CHECK"))),IF(T194="Betul / True",1,IF(T194="Salah / False",0,IF(T194="Tidak tahu / Dont Know",0,"PLEASE CHECK"))),IF(U194="Betul / True",1,IF(U194="Salah / False",0,IF(U194="Tidak tahu / Dont Know",0,"PLEASE CHECK"))),IF(V194="Betul / True",1,IF(V194="Salah / False",0,IF(V194="Tidak tahu / Dont Know",0,"PLEASE CHECK"))),IF(W194="Betul / True",1,IF(W194="Salah / False",0,IF(W194="Tidak tahu / Dont Know",0,"PLEASE CHECK"))),IF(X194="Betul / True",1,IF(X194="Salah / False",0,IF(X194="Tidak tahu / Dont Know",0,"PLEASE CHECK"))),IF(Y194="Betul / True",1,IF(Y194="Salah / False",0,IF(Y194="Tidak tahu / Dont Know",0,"PLEASE CHECK"))))</f>
        <v>14</v>
      </c>
      <c r="BK194" s="87">
        <f t="shared" ref="BK194:BK257" si="10">SUM(IF(Z194="Sangat setuju / Strongly agree",4,IF(Z194="Setuju / Slightly agree",3,IF(Z194="Tidak setuju / Slightly disagree",2,IF(Z194="Sangat tidak setuju / Strongly disagree",1,"PLEASECHECK")))),IF(AA194="Sangat setuju / Strongly agree",4,IF(AA194="Setuju / Slightly agree",3,IF(AA194="Tidak setuju / Slightly disagree",2,IF(AA194="Sangat tidak setuju / Strongly disagree",1,"PLEASECHECK")))),IF(AB194="Sangat setuju / Strongly agree",4,IF(AB194="Setuju / Slightly agree",3,IF(AB194="Tidak setuju / Slightly disagree",2,IF(AB194="Sangat tidak setuju / Strongly disagree",1,"PLEASECHECK")))),IF(AC194="Sangat setuju / Strongly agree",4,IF(AC194="Setuju / Slightly agree",3,IF(AC194="Tidak setuju / Slightly disagree",2,IF(AC194="Sangat tidak setuju / Strongly disagree",1,"PLEASECHECK")))),IF(AD194="Sangat setuju / Strongly agree",4,IF(AD194="Setuju / Slightly agree",3,IF(AD194="Tidak setuju / Slightly disagree",2,IF(AD194="Sangat tidak setuju / Strongly disagree",1,"PLEASECHECK")))),IF(AE194="Sangat setuju / Strongly agree",4,IF(AE194="Setuju / Slightly agree",3,IF(AE194="Tidak setuju / Slightly disagree",2,IF(AE194="Sangat tidak setuju / Strongly disagree",1,"PLEASECHECK")))),IF(AF194="Sangat setuju / Strongly agree",4,IF(AF194="Setuju / Slightly agree",3,IF(AF194="Tidak setuju / Slightly disagree",2,IF(AF194="Sangat tidak setuju / Strongly disagree",1,"PLEASECHECK")))),IF(AG194="Sangat setuju / Strongly agree",4,IF(AG194="Setuju / Slightly agree",3,IF(AG194="Tidak setuju / Slightly disagree",2,IF(AG194="Sangat tidak setuju / Strongly disagree",2,"PLEASECHECK")))),IF(AH194="Sangat setuju / Strongly agree",4,IF(AH194="Setuju / Slightly agree",3,IF(AH194="Tidak setuju / Slightly disagree",2,IF(AH194="Sangat tidak setuju / Strongly disagree",2,"PLEASECHECK")))),IF(AI194="Sangat setuju / Strongly agree",1,IF(AI194="Setuju / Slightly agree",2,IF(AI194="Tidak setuju / Slightly disagree",3,IF(AI194="Sangat tidak setuju / Strongly disagree",4,"PLEASECHECK")))),IF(AJ194="Sangat setuju / Strongly agree",4,IF(AJ194="Setuju / Slightly agree",3,IF(AJ194="Tidak setuju / Slightly disagree",2,IF(AJ194="Sangat tidak setuju / Strongly disagree",3,"PLEASECHECK")))),IF(AK194="Sangat setuju / Strongly agree",4,IF(AK194="Setuju / Slightly agree",3,IF(AK194="Tidak setuju / Slightly disagree",2,IF(AK194="Sangat tidak setuju / Strongly disagree",3,"PLEASECHECK")))),IF(AL194="Sangat setuju / Strongly agree",4,IF(AL194="Setuju / Slightly agree",3,IF(AL194="Tidak setuju / Slightly disagree",2,IF(AL194="Sangat tidak setuju / Strongly disagree",3,"PLEASECHECK")))),IF(AM194="Sangat setuju / Strongly agree",4,IF(AM194="Setuju / Slightly agree",3,IF(AM194="Tidak setuju / Slightly disagree",2,IF(AM194="Sangat tidak setuju / Strongly disagree",3,"PLEASECHECK")))),IF(AN194="Sangat setuju / Strongly agree",4,IF(AN194="Setuju / Slightly agree",3,IF(AN194="Tidak setuju / Slightly disagree",2,IF(AN194="Sangat tidak setuju / Strongly disagree",4,"PLEASECHECK")))),IF(AO194="Sangat setuju / Strongly agree",4,IF(AO194="Setuju / Slightly agree",3,IF(AO194="Tidak setuju / Slightly disagree",2,IF(AO194="Sangat tidak setuju / Strongly disagree",4,"PLEASECHECK")))))</f>
        <v>57</v>
      </c>
      <c r="BL194" s="87"/>
      <c r="BM194" s="86" t="str">
        <f>_xlfn.XLOOKUP(Form_Responses18111213[[#This Row],[Sekolah School (Cleansed)]],'Quality Check'!$B$11:$B$14,'Quality Check'!$C$11:$C$14,)</f>
        <v>Urban</v>
      </c>
      <c r="BN194" s="86" t="str">
        <f>_xlfn.XLOOKUP(Form_Responses18111213[[#This Row],[Sekolah School (Cleansed)]],'Quality Check'!$B$11:$B$14,'Quality Check'!$D$11:$D$14,)</f>
        <v>Intervention Group (IG)</v>
      </c>
      <c r="BO194" s="87" t="str">
        <f>_xlfn.XLOOKUP(AS194,'Cleansing - Toothpaste Brand'!A:A,'Cleansing - Toothpaste Brand'!B:B,)</f>
        <v>Colgate</v>
      </c>
      <c r="BP194" s="87"/>
      <c r="BQ19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94" s="86" t="str">
        <f>_xlfn.XLOOKUP(AP194,'Cleansing - Response'!E:E,'Cleansing - Response'!F:F,)</f>
        <v>2 days and more</v>
      </c>
      <c r="BS194" s="86"/>
      <c r="BT194" s="86" t="str">
        <f>_xlfn.XLOOKUP(AQ194,'Cleansing - Response'!E:E,'Cleansing - Response'!F:F,)</f>
        <v>2 days and more</v>
      </c>
      <c r="BU194" s="86"/>
      <c r="BV194" s="86" t="str">
        <f t="shared" ref="BV194:BV257" si="11">IF(OR(AR194="Ya / Yes",AR194="Tidak / No"),AR194,IF(BQ194="Flouride-based","Ya / Yes","Tidak / No"))</f>
        <v>Tidak / No</v>
      </c>
      <c r="BW194" s="86" t="str">
        <f>_xlfn.XLOOKUP(AT194,'Cleansing - Response'!E:E,'Cleansing - Response'!F:F,)</f>
        <v>Always</v>
      </c>
      <c r="BX194" s="86" t="str">
        <f>_xlfn.XLOOKUP(AU194,'Cleansing - Response'!H:H,'Cleansing - Response'!I:I,)</f>
        <v>Not using dental floss</v>
      </c>
      <c r="BY194" s="86" t="str">
        <f>_xlfn.XLOOKUP(AV194,'Cleansing - Response'!K:K,'Cleansing - Response'!L:L,)</f>
        <v>Up to 1 time a day</v>
      </c>
      <c r="BZ194" s="86" t="str">
        <f>_xlfn.XLOOKUP(AW194,'Cleansing - Response'!$N:$N,'Cleansing - Response'!$O:$O,)</f>
        <v>Yes / Sometimes</v>
      </c>
      <c r="CA194" s="86" t="str">
        <f>_xlfn.XLOOKUP(AX194,'Cleansing - Response'!$N:$N,'Cleansing - Response'!$O:$O,)</f>
        <v>Yes / Sometimes</v>
      </c>
      <c r="CB194" s="86" t="str">
        <f>_xlfn.XLOOKUP(AY194,'Cleansing - Response'!$N:$N,'Cleansing - Response'!$O:$O,)</f>
        <v>Yes / Sometimes</v>
      </c>
      <c r="CC194" s="86" t="str">
        <f>_xlfn.XLOOKUP(AZ194,'Cleansing - Response'!$N:$N,'Cleansing - Response'!$O:$O,)</f>
        <v>Yes / Sometimes</v>
      </c>
      <c r="CD194" s="86" t="str">
        <f>_xlfn.XLOOKUP(BA194,'Cleansing - Response'!$N:$N,'Cleansing - Response'!$O:$O,)</f>
        <v>Yes / Sometimes</v>
      </c>
      <c r="CE194" s="86" t="str">
        <f>_xlfn.XLOOKUP(BB194,'Cleansing - Response'!$N:$N,'Cleansing - Response'!$O:$O,)</f>
        <v>No</v>
      </c>
      <c r="CF194" s="87" t="str">
        <f>IF(COUNTIF(Form_Responses18111213[[#This Row],[Answer - B7-1]:[Answer - B7-6]], "Yes / Sometimes") &gt; 4, "More than 4 times","Up to 4 times")</f>
        <v>More than 4 times</v>
      </c>
    </row>
    <row r="195" spans="1:84" ht="13.2" x14ac:dyDescent="0.25">
      <c r="A195" s="82">
        <v>45573.364455347226</v>
      </c>
      <c r="B195" s="83" t="s">
        <v>616</v>
      </c>
      <c r="C195" s="84" t="s">
        <v>617</v>
      </c>
      <c r="D195" s="83">
        <v>65.180000000000007</v>
      </c>
      <c r="E195" s="83">
        <v>0.21</v>
      </c>
      <c r="F195" s="83" t="s">
        <v>114</v>
      </c>
      <c r="G195" s="83" t="s">
        <v>76</v>
      </c>
      <c r="H195" s="83" t="s">
        <v>618</v>
      </c>
      <c r="I195" s="83" t="s">
        <v>63</v>
      </c>
      <c r="J195" s="83" t="s">
        <v>78</v>
      </c>
      <c r="K195" s="83" t="s">
        <v>78</v>
      </c>
      <c r="L195" s="83" t="s">
        <v>64</v>
      </c>
      <c r="M195" s="83" t="s">
        <v>84</v>
      </c>
      <c r="N195" s="83" t="s">
        <v>64</v>
      </c>
      <c r="O195" s="83" t="s">
        <v>84</v>
      </c>
      <c r="P195" s="83" t="s">
        <v>84</v>
      </c>
      <c r="Q195" s="83" t="s">
        <v>84</v>
      </c>
      <c r="R195" s="83" t="s">
        <v>64</v>
      </c>
      <c r="S195" s="83" t="s">
        <v>64</v>
      </c>
      <c r="T195" s="83" t="s">
        <v>84</v>
      </c>
      <c r="U195" s="83" t="s">
        <v>84</v>
      </c>
      <c r="V195" s="83" t="s">
        <v>84</v>
      </c>
      <c r="W195" s="83" t="s">
        <v>64</v>
      </c>
      <c r="X195" s="83" t="s">
        <v>64</v>
      </c>
      <c r="Y195" s="83" t="s">
        <v>64</v>
      </c>
      <c r="Z195" s="83" t="s">
        <v>65</v>
      </c>
      <c r="AA195" s="83" t="s">
        <v>66</v>
      </c>
      <c r="AB195" s="83" t="s">
        <v>66</v>
      </c>
      <c r="AC195" s="83" t="s">
        <v>66</v>
      </c>
      <c r="AD195" s="83" t="s">
        <v>66</v>
      </c>
      <c r="AE195" s="83" t="s">
        <v>66</v>
      </c>
      <c r="AF195" s="83" t="s">
        <v>66</v>
      </c>
      <c r="AG195" s="83" t="s">
        <v>66</v>
      </c>
      <c r="AH195" s="83" t="s">
        <v>66</v>
      </c>
      <c r="AI195" s="83" t="s">
        <v>79</v>
      </c>
      <c r="AJ195" s="83" t="s">
        <v>66</v>
      </c>
      <c r="AK195" s="83" t="s">
        <v>66</v>
      </c>
      <c r="AL195" s="83" t="s">
        <v>66</v>
      </c>
      <c r="AM195" s="83" t="s">
        <v>66</v>
      </c>
      <c r="AN195" s="83" t="s">
        <v>66</v>
      </c>
      <c r="AO195" s="83" t="s">
        <v>66</v>
      </c>
      <c r="AP195" s="83" t="s">
        <v>67</v>
      </c>
      <c r="AQ195" s="83" t="s">
        <v>67</v>
      </c>
      <c r="AR195" s="83" t="s">
        <v>86</v>
      </c>
      <c r="AS195" s="83" t="s">
        <v>68</v>
      </c>
      <c r="AT195" s="83" t="s">
        <v>169</v>
      </c>
      <c r="AU195" s="83" t="s">
        <v>93</v>
      </c>
      <c r="AV195" s="83" t="s">
        <v>71</v>
      </c>
      <c r="AW195" s="83" t="s">
        <v>73</v>
      </c>
      <c r="AX195" s="83" t="s">
        <v>73</v>
      </c>
      <c r="AY195" s="83" t="s">
        <v>72</v>
      </c>
      <c r="AZ195" s="83" t="s">
        <v>72</v>
      </c>
      <c r="BA195" s="83" t="s">
        <v>72</v>
      </c>
      <c r="BB195" s="83" t="s">
        <v>73</v>
      </c>
      <c r="BC195" s="83" t="s">
        <v>73</v>
      </c>
      <c r="BD195" s="83"/>
      <c r="BE195" s="83" t="s">
        <v>73</v>
      </c>
      <c r="BF195" s="83"/>
      <c r="BG195" s="87" t="s">
        <v>631</v>
      </c>
      <c r="BH195" s="87" t="s">
        <v>114</v>
      </c>
      <c r="BI195" s="76" t="s">
        <v>1414</v>
      </c>
      <c r="BJ195">
        <f t="shared" si="9"/>
        <v>7</v>
      </c>
      <c r="BK195" s="87">
        <f t="shared" si="10"/>
        <v>49</v>
      </c>
      <c r="BL195" s="87"/>
      <c r="BM195" s="86" t="str">
        <f>_xlfn.XLOOKUP(Form_Responses18111213[[#This Row],[Sekolah School (Cleansed)]],'Quality Check'!$B$11:$B$14,'Quality Check'!$C$11:$C$14,)</f>
        <v>Urban</v>
      </c>
      <c r="BN195" s="86" t="str">
        <f>_xlfn.XLOOKUP(Form_Responses18111213[[#This Row],[Sekolah School (Cleansed)]],'Quality Check'!$B$11:$B$14,'Quality Check'!$D$11:$D$14,)</f>
        <v>Intervention Group (IG)</v>
      </c>
      <c r="BO195" s="87" t="str">
        <f>_xlfn.XLOOKUP(AS195,'Cleansing - Toothpaste Brand'!A:A,'Cleansing - Toothpaste Brand'!B:B,)</f>
        <v>Colgate</v>
      </c>
      <c r="BP195" s="87"/>
      <c r="BQ19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95" s="86" t="str">
        <f>_xlfn.XLOOKUP(AP195,'Cleansing - Response'!E:E,'Cleansing - Response'!F:F,)</f>
        <v>2 days and more</v>
      </c>
      <c r="BS195" s="86"/>
      <c r="BT195" s="86" t="str">
        <f>_xlfn.XLOOKUP(AQ195,'Cleansing - Response'!E:E,'Cleansing - Response'!F:F,)</f>
        <v>2 days and more</v>
      </c>
      <c r="BU195" s="86"/>
      <c r="BV195" s="86" t="str">
        <f t="shared" si="11"/>
        <v>Ya / Yes</v>
      </c>
      <c r="BW195" s="86" t="str">
        <f>_xlfn.XLOOKUP(AT195,'Cleansing - Response'!E:E,'Cleansing - Response'!F:F,)</f>
        <v>Rarely / Sometimes</v>
      </c>
      <c r="BX195" s="86" t="str">
        <f>_xlfn.XLOOKUP(AU195,'Cleansing - Response'!H:H,'Cleansing - Response'!I:I,)</f>
        <v>Not using dental floss</v>
      </c>
      <c r="BY195" s="86" t="str">
        <f>_xlfn.XLOOKUP(AV195,'Cleansing - Response'!K:K,'Cleansing - Response'!L:L,)</f>
        <v>Up to 1 time a day</v>
      </c>
      <c r="BZ195" s="86" t="str">
        <f>_xlfn.XLOOKUP(AW195,'Cleansing - Response'!$N:$N,'Cleansing - Response'!$O:$O,)</f>
        <v>No</v>
      </c>
      <c r="CA195" s="86" t="str">
        <f>_xlfn.XLOOKUP(AX195,'Cleansing - Response'!$N:$N,'Cleansing - Response'!$O:$O,)</f>
        <v>No</v>
      </c>
      <c r="CB195" s="86" t="str">
        <f>_xlfn.XLOOKUP(AY195,'Cleansing - Response'!$N:$N,'Cleansing - Response'!$O:$O,)</f>
        <v>Yes / Sometimes</v>
      </c>
      <c r="CC195" s="86" t="str">
        <f>_xlfn.XLOOKUP(AZ195,'Cleansing - Response'!$N:$N,'Cleansing - Response'!$O:$O,)</f>
        <v>Yes / Sometimes</v>
      </c>
      <c r="CD195" s="86" t="str">
        <f>_xlfn.XLOOKUP(BA195,'Cleansing - Response'!$N:$N,'Cleansing - Response'!$O:$O,)</f>
        <v>Yes / Sometimes</v>
      </c>
      <c r="CE195" s="86" t="str">
        <f>_xlfn.XLOOKUP(BB195,'Cleansing - Response'!$N:$N,'Cleansing - Response'!$O:$O,)</f>
        <v>No</v>
      </c>
      <c r="CF195" s="87" t="str">
        <f>IF(COUNTIF(Form_Responses18111213[[#This Row],[Answer - B7-1]:[Answer - B7-6]], "Yes / Sometimes") &gt; 4, "More than 4 times","Up to 4 times")</f>
        <v>Up to 4 times</v>
      </c>
    </row>
    <row r="196" spans="1:84" ht="13.2" x14ac:dyDescent="0.25">
      <c r="A196" s="82">
        <v>45573.364956226855</v>
      </c>
      <c r="B196" s="83" t="s">
        <v>619</v>
      </c>
      <c r="C196" s="84" t="s">
        <v>620</v>
      </c>
      <c r="D196" s="83">
        <v>100</v>
      </c>
      <c r="E196" s="83">
        <v>1.29</v>
      </c>
      <c r="F196" s="83" t="s">
        <v>114</v>
      </c>
      <c r="G196" s="83" t="s">
        <v>76</v>
      </c>
      <c r="H196" s="83" t="s">
        <v>618</v>
      </c>
      <c r="I196" s="83" t="s">
        <v>63</v>
      </c>
      <c r="J196" s="83" t="s">
        <v>64</v>
      </c>
      <c r="K196" s="83" t="s">
        <v>64</v>
      </c>
      <c r="L196" s="83" t="s">
        <v>64</v>
      </c>
      <c r="M196" s="83" t="s">
        <v>78</v>
      </c>
      <c r="N196" s="83" t="s">
        <v>78</v>
      </c>
      <c r="O196" s="83" t="s">
        <v>64</v>
      </c>
      <c r="P196" s="83" t="s">
        <v>64</v>
      </c>
      <c r="Q196" s="83" t="s">
        <v>64</v>
      </c>
      <c r="R196" s="83" t="s">
        <v>64</v>
      </c>
      <c r="S196" s="83" t="s">
        <v>64</v>
      </c>
      <c r="T196" s="83" t="s">
        <v>64</v>
      </c>
      <c r="U196" s="83" t="s">
        <v>64</v>
      </c>
      <c r="V196" s="83" t="s">
        <v>64</v>
      </c>
      <c r="W196" s="83" t="s">
        <v>64</v>
      </c>
      <c r="X196" s="83" t="s">
        <v>64</v>
      </c>
      <c r="Y196" s="83" t="s">
        <v>64</v>
      </c>
      <c r="Z196" s="83" t="s">
        <v>66</v>
      </c>
      <c r="AA196" s="83" t="s">
        <v>66</v>
      </c>
      <c r="AB196" s="83" t="s">
        <v>66</v>
      </c>
      <c r="AC196" s="83" t="s">
        <v>66</v>
      </c>
      <c r="AD196" s="83" t="s">
        <v>66</v>
      </c>
      <c r="AE196" s="83" t="s">
        <v>66</v>
      </c>
      <c r="AF196" s="83" t="s">
        <v>66</v>
      </c>
      <c r="AG196" s="83" t="s">
        <v>66</v>
      </c>
      <c r="AH196" s="83" t="s">
        <v>66</v>
      </c>
      <c r="AI196" s="83" t="s">
        <v>101</v>
      </c>
      <c r="AJ196" s="83" t="s">
        <v>66</v>
      </c>
      <c r="AK196" s="83" t="s">
        <v>66</v>
      </c>
      <c r="AL196" s="83" t="s">
        <v>66</v>
      </c>
      <c r="AM196" s="83" t="s">
        <v>66</v>
      </c>
      <c r="AN196" s="83" t="s">
        <v>66</v>
      </c>
      <c r="AO196" s="83" t="s">
        <v>65</v>
      </c>
      <c r="AP196" s="83" t="s">
        <v>67</v>
      </c>
      <c r="AQ196" s="83" t="s">
        <v>80</v>
      </c>
      <c r="AR196" s="83" t="s">
        <v>63</v>
      </c>
      <c r="AS196" s="83" t="s">
        <v>223</v>
      </c>
      <c r="AT196" s="83" t="s">
        <v>69</v>
      </c>
      <c r="AU196" s="83" t="s">
        <v>70</v>
      </c>
      <c r="AV196" s="83" t="s">
        <v>71</v>
      </c>
      <c r="AW196" s="83" t="s">
        <v>72</v>
      </c>
      <c r="AX196" s="83" t="s">
        <v>72</v>
      </c>
      <c r="AY196" s="83" t="s">
        <v>72</v>
      </c>
      <c r="AZ196" s="83" t="s">
        <v>72</v>
      </c>
      <c r="BA196" s="83" t="s">
        <v>72</v>
      </c>
      <c r="BB196" s="83" t="s">
        <v>72</v>
      </c>
      <c r="BC196" s="83" t="s">
        <v>73</v>
      </c>
      <c r="BD196" s="83"/>
      <c r="BE196" s="83" t="s">
        <v>73</v>
      </c>
      <c r="BF196" s="83"/>
      <c r="BG196" s="87" t="s">
        <v>631</v>
      </c>
      <c r="BH196" s="87" t="s">
        <v>114</v>
      </c>
      <c r="BI196" s="76" t="s">
        <v>1414</v>
      </c>
      <c r="BJ196">
        <f t="shared" si="9"/>
        <v>15</v>
      </c>
      <c r="BK196" s="87">
        <f t="shared" si="10"/>
        <v>50</v>
      </c>
      <c r="BL196" s="87"/>
      <c r="BM196" s="86" t="str">
        <f>_xlfn.XLOOKUP(Form_Responses18111213[[#This Row],[Sekolah School (Cleansed)]],'Quality Check'!$B$11:$B$14,'Quality Check'!$C$11:$C$14,)</f>
        <v>Urban</v>
      </c>
      <c r="BN196" s="86" t="str">
        <f>_xlfn.XLOOKUP(Form_Responses18111213[[#This Row],[Sekolah School (Cleansed)]],'Quality Check'!$B$11:$B$14,'Quality Check'!$D$11:$D$14,)</f>
        <v>Intervention Group (IG)</v>
      </c>
      <c r="BO196" s="87" t="str">
        <f>_xlfn.XLOOKUP(AS196,'Cleansing - Toothpaste Brand'!A:A,'Cleansing - Toothpaste Brand'!B:B,)</f>
        <v>Colgate</v>
      </c>
      <c r="BP196" s="87"/>
      <c r="BQ19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96" s="86" t="str">
        <f>_xlfn.XLOOKUP(AP196,'Cleansing - Response'!E:E,'Cleansing - Response'!F:F,)</f>
        <v>2 days and more</v>
      </c>
      <c r="BS196" s="86"/>
      <c r="BT196" s="86" t="str">
        <f>_xlfn.XLOOKUP(AQ196,'Cleansing - Response'!E:E,'Cleansing - Response'!F:F,)</f>
        <v>Less than 2 days</v>
      </c>
      <c r="BU196" s="86"/>
      <c r="BV196" s="86" t="str">
        <f t="shared" si="11"/>
        <v>Ya / Yes</v>
      </c>
      <c r="BW196" s="86" t="str">
        <f>_xlfn.XLOOKUP(AT196,'Cleansing - Response'!E:E,'Cleansing - Response'!F:F,)</f>
        <v>Rarely / Sometimes</v>
      </c>
      <c r="BX196" s="86" t="str">
        <f>_xlfn.XLOOKUP(AU196,'Cleansing - Response'!H:H,'Cleansing - Response'!I:I,)</f>
        <v>Sometimes / When in need</v>
      </c>
      <c r="BY196" s="86" t="str">
        <f>_xlfn.XLOOKUP(AV196,'Cleansing - Response'!K:K,'Cleansing - Response'!L:L,)</f>
        <v>Up to 1 time a day</v>
      </c>
      <c r="BZ196" s="86" t="str">
        <f>_xlfn.XLOOKUP(AW196,'Cleansing - Response'!$N:$N,'Cleansing - Response'!$O:$O,)</f>
        <v>Yes / Sometimes</v>
      </c>
      <c r="CA196" s="86" t="str">
        <f>_xlfn.XLOOKUP(AX196,'Cleansing - Response'!$N:$N,'Cleansing - Response'!$O:$O,)</f>
        <v>Yes / Sometimes</v>
      </c>
      <c r="CB196" s="86" t="str">
        <f>_xlfn.XLOOKUP(AY196,'Cleansing - Response'!$N:$N,'Cleansing - Response'!$O:$O,)</f>
        <v>Yes / Sometimes</v>
      </c>
      <c r="CC196" s="86" t="str">
        <f>_xlfn.XLOOKUP(AZ196,'Cleansing - Response'!$N:$N,'Cleansing - Response'!$O:$O,)</f>
        <v>Yes / Sometimes</v>
      </c>
      <c r="CD196" s="86" t="str">
        <f>_xlfn.XLOOKUP(BA196,'Cleansing - Response'!$N:$N,'Cleansing - Response'!$O:$O,)</f>
        <v>Yes / Sometimes</v>
      </c>
      <c r="CE196" s="86" t="str">
        <f>_xlfn.XLOOKUP(BB196,'Cleansing - Response'!$N:$N,'Cleansing - Response'!$O:$O,)</f>
        <v>Yes / Sometimes</v>
      </c>
      <c r="CF196" s="87" t="str">
        <f>IF(COUNTIF(Form_Responses18111213[[#This Row],[Answer - B7-1]:[Answer - B7-6]], "Yes / Sometimes") &gt; 4, "More than 4 times","Up to 4 times")</f>
        <v>More than 4 times</v>
      </c>
    </row>
    <row r="197" spans="1:84" ht="13.2" x14ac:dyDescent="0.25">
      <c r="A197" s="82">
        <v>45573.364978310186</v>
      </c>
      <c r="B197" s="83" t="s">
        <v>621</v>
      </c>
      <c r="C197" s="84" t="s">
        <v>622</v>
      </c>
      <c r="D197" s="83">
        <v>28.6</v>
      </c>
      <c r="E197" s="83">
        <v>0.46</v>
      </c>
      <c r="F197" s="83" t="s">
        <v>114</v>
      </c>
      <c r="G197" s="83" t="s">
        <v>291</v>
      </c>
      <c r="H197" s="83" t="s">
        <v>614</v>
      </c>
      <c r="I197" s="83" t="s">
        <v>63</v>
      </c>
      <c r="J197" s="83" t="s">
        <v>64</v>
      </c>
      <c r="K197" s="83" t="s">
        <v>64</v>
      </c>
      <c r="L197" s="83" t="s">
        <v>64</v>
      </c>
      <c r="M197" s="83" t="s">
        <v>64</v>
      </c>
      <c r="N197" s="83" t="s">
        <v>64</v>
      </c>
      <c r="O197" s="83" t="s">
        <v>64</v>
      </c>
      <c r="P197" s="83" t="s">
        <v>64</v>
      </c>
      <c r="Q197" s="83" t="s">
        <v>64</v>
      </c>
      <c r="R197" s="83" t="s">
        <v>64</v>
      </c>
      <c r="S197" s="83" t="s">
        <v>64</v>
      </c>
      <c r="T197" s="83" t="s">
        <v>64</v>
      </c>
      <c r="U197" s="83" t="s">
        <v>64</v>
      </c>
      <c r="V197" s="83" t="s">
        <v>64</v>
      </c>
      <c r="W197" s="83" t="s">
        <v>64</v>
      </c>
      <c r="X197" s="83" t="s">
        <v>64</v>
      </c>
      <c r="Y197" s="83" t="s">
        <v>64</v>
      </c>
      <c r="Z197" s="83" t="s">
        <v>101</v>
      </c>
      <c r="AA197" s="83" t="s">
        <v>101</v>
      </c>
      <c r="AB197" s="83" t="s">
        <v>101</v>
      </c>
      <c r="AC197" s="83" t="s">
        <v>101</v>
      </c>
      <c r="AD197" s="83" t="s">
        <v>79</v>
      </c>
      <c r="AE197" s="83" t="s">
        <v>101</v>
      </c>
      <c r="AF197" s="83" t="s">
        <v>66</v>
      </c>
      <c r="AG197" s="83" t="s">
        <v>79</v>
      </c>
      <c r="AH197" s="83" t="s">
        <v>66</v>
      </c>
      <c r="AI197" s="83" t="s">
        <v>79</v>
      </c>
      <c r="AJ197" s="83" t="s">
        <v>79</v>
      </c>
      <c r="AK197" s="83" t="s">
        <v>79</v>
      </c>
      <c r="AL197" s="83" t="s">
        <v>79</v>
      </c>
      <c r="AM197" s="83" t="s">
        <v>66</v>
      </c>
      <c r="AN197" s="83" t="s">
        <v>66</v>
      </c>
      <c r="AO197" s="83" t="s">
        <v>66</v>
      </c>
      <c r="AP197" s="83" t="s">
        <v>67</v>
      </c>
      <c r="AQ197" s="83" t="s">
        <v>67</v>
      </c>
      <c r="AR197" s="83" t="s">
        <v>63</v>
      </c>
      <c r="AS197" s="83" t="s">
        <v>97</v>
      </c>
      <c r="AT197" s="83" t="s">
        <v>87</v>
      </c>
      <c r="AU197" s="83" t="s">
        <v>67</v>
      </c>
      <c r="AV197" s="83" t="s">
        <v>71</v>
      </c>
      <c r="AW197" s="83" t="s">
        <v>63</v>
      </c>
      <c r="AX197" s="83" t="s">
        <v>63</v>
      </c>
      <c r="AY197" s="83" t="s">
        <v>63</v>
      </c>
      <c r="AZ197" s="83" t="s">
        <v>63</v>
      </c>
      <c r="BA197" s="83" t="s">
        <v>63</v>
      </c>
      <c r="BB197" s="83" t="s">
        <v>73</v>
      </c>
      <c r="BC197" s="83" t="s">
        <v>73</v>
      </c>
      <c r="BD197" s="83" t="s">
        <v>197</v>
      </c>
      <c r="BE197" s="83" t="s">
        <v>73</v>
      </c>
      <c r="BF197" s="83" t="s">
        <v>122</v>
      </c>
      <c r="BG197" s="87" t="s">
        <v>631</v>
      </c>
      <c r="BH197" s="87" t="s">
        <v>114</v>
      </c>
      <c r="BI197" s="76" t="s">
        <v>1414</v>
      </c>
      <c r="BJ197">
        <f t="shared" si="9"/>
        <v>15</v>
      </c>
      <c r="BK197" s="87">
        <f t="shared" si="10"/>
        <v>33</v>
      </c>
      <c r="BL197" s="87"/>
      <c r="BM197" s="86" t="str">
        <f>_xlfn.XLOOKUP(Form_Responses18111213[[#This Row],[Sekolah School (Cleansed)]],'Quality Check'!$B$11:$B$14,'Quality Check'!$C$11:$C$14,)</f>
        <v>Urban</v>
      </c>
      <c r="BN197" s="86" t="str">
        <f>_xlfn.XLOOKUP(Form_Responses18111213[[#This Row],[Sekolah School (Cleansed)]],'Quality Check'!$B$11:$B$14,'Quality Check'!$D$11:$D$14,)</f>
        <v>Intervention Group (IG)</v>
      </c>
      <c r="BO197" s="87" t="str">
        <f>_xlfn.XLOOKUP(AS197,'Cleansing - Toothpaste Brand'!A:A,'Cleansing - Toothpaste Brand'!B:B,)</f>
        <v>Darlie</v>
      </c>
      <c r="BP197" s="87"/>
      <c r="BQ19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97" s="86" t="str">
        <f>_xlfn.XLOOKUP(AP197,'Cleansing - Response'!E:E,'Cleansing - Response'!F:F,)</f>
        <v>2 days and more</v>
      </c>
      <c r="BS197" s="86"/>
      <c r="BT197" s="86" t="str">
        <f>_xlfn.XLOOKUP(AQ197,'Cleansing - Response'!E:E,'Cleansing - Response'!F:F,)</f>
        <v>2 days and more</v>
      </c>
      <c r="BU197" s="86"/>
      <c r="BV197" s="86" t="str">
        <f t="shared" si="11"/>
        <v>Ya / Yes</v>
      </c>
      <c r="BW197" s="86" t="str">
        <f>_xlfn.XLOOKUP(AT197,'Cleansing - Response'!E:E,'Cleansing - Response'!F:F,)</f>
        <v>Always</v>
      </c>
      <c r="BX197" s="86" t="str">
        <f>_xlfn.XLOOKUP(AU197,'Cleansing - Response'!H:H,'Cleansing - Response'!I:I,)</f>
        <v>Using dental floss at least once</v>
      </c>
      <c r="BY197" s="86" t="str">
        <f>_xlfn.XLOOKUP(AV197,'Cleansing - Response'!K:K,'Cleansing - Response'!L:L,)</f>
        <v>Up to 1 time a day</v>
      </c>
      <c r="BZ197" s="86" t="str">
        <f>_xlfn.XLOOKUP(AW197,'Cleansing - Response'!$N:$N,'Cleansing - Response'!$O:$O,)</f>
        <v>Yes / Sometimes</v>
      </c>
      <c r="CA197" s="86" t="str">
        <f>_xlfn.XLOOKUP(AX197,'Cleansing - Response'!$N:$N,'Cleansing - Response'!$O:$O,)</f>
        <v>Yes / Sometimes</v>
      </c>
      <c r="CB197" s="86" t="str">
        <f>_xlfn.XLOOKUP(AY197,'Cleansing - Response'!$N:$N,'Cleansing - Response'!$O:$O,)</f>
        <v>Yes / Sometimes</v>
      </c>
      <c r="CC197" s="86" t="str">
        <f>_xlfn.XLOOKUP(AZ197,'Cleansing - Response'!$N:$N,'Cleansing - Response'!$O:$O,)</f>
        <v>Yes / Sometimes</v>
      </c>
      <c r="CD197" s="86" t="str">
        <f>_xlfn.XLOOKUP(BA197,'Cleansing - Response'!$N:$N,'Cleansing - Response'!$O:$O,)</f>
        <v>Yes / Sometimes</v>
      </c>
      <c r="CE197" s="86" t="str">
        <f>_xlfn.XLOOKUP(BB197,'Cleansing - Response'!$N:$N,'Cleansing - Response'!$O:$O,)</f>
        <v>No</v>
      </c>
      <c r="CF197" s="87" t="str">
        <f>IF(COUNTIF(Form_Responses18111213[[#This Row],[Answer - B7-1]:[Answer - B7-6]], "Yes / Sometimes") &gt; 4, "More than 4 times","Up to 4 times")</f>
        <v>More than 4 times</v>
      </c>
    </row>
    <row r="198" spans="1:84" ht="13.2" x14ac:dyDescent="0.25">
      <c r="A198" s="82">
        <v>45573.369668414351</v>
      </c>
      <c r="B198" s="83" t="s">
        <v>623</v>
      </c>
      <c r="C198" s="84" t="s">
        <v>624</v>
      </c>
      <c r="D198" s="83">
        <v>100</v>
      </c>
      <c r="E198" s="83">
        <v>1</v>
      </c>
      <c r="F198" s="83" t="s">
        <v>114</v>
      </c>
      <c r="G198" s="83" t="s">
        <v>76</v>
      </c>
      <c r="H198" s="83" t="s">
        <v>614</v>
      </c>
      <c r="I198" s="83" t="s">
        <v>63</v>
      </c>
      <c r="J198" s="83" t="s">
        <v>64</v>
      </c>
      <c r="K198" s="83" t="s">
        <v>64</v>
      </c>
      <c r="L198" s="83" t="s">
        <v>64</v>
      </c>
      <c r="M198" s="83" t="s">
        <v>84</v>
      </c>
      <c r="N198" s="83" t="s">
        <v>64</v>
      </c>
      <c r="O198" s="83" t="s">
        <v>84</v>
      </c>
      <c r="P198" s="83" t="s">
        <v>84</v>
      </c>
      <c r="Q198" s="83" t="s">
        <v>84</v>
      </c>
      <c r="R198" s="83" t="s">
        <v>64</v>
      </c>
      <c r="S198" s="83" t="s">
        <v>64</v>
      </c>
      <c r="T198" s="83" t="s">
        <v>64</v>
      </c>
      <c r="U198" s="83" t="s">
        <v>84</v>
      </c>
      <c r="V198" s="83" t="s">
        <v>64</v>
      </c>
      <c r="W198" s="83" t="s">
        <v>64</v>
      </c>
      <c r="X198" s="83" t="s">
        <v>78</v>
      </c>
      <c r="Y198" s="83" t="s">
        <v>64</v>
      </c>
      <c r="Z198" s="83" t="s">
        <v>65</v>
      </c>
      <c r="AA198" s="83" t="s">
        <v>66</v>
      </c>
      <c r="AB198" s="83" t="s">
        <v>65</v>
      </c>
      <c r="AC198" s="83" t="s">
        <v>66</v>
      </c>
      <c r="AD198" s="83" t="s">
        <v>66</v>
      </c>
      <c r="AE198" s="83" t="s">
        <v>66</v>
      </c>
      <c r="AF198" s="83" t="s">
        <v>66</v>
      </c>
      <c r="AG198" s="83" t="s">
        <v>65</v>
      </c>
      <c r="AH198" s="83" t="s">
        <v>79</v>
      </c>
      <c r="AI198" s="83" t="s">
        <v>101</v>
      </c>
      <c r="AJ198" s="83" t="s">
        <v>66</v>
      </c>
      <c r="AK198" s="83" t="s">
        <v>65</v>
      </c>
      <c r="AL198" s="83" t="s">
        <v>66</v>
      </c>
      <c r="AM198" s="83" t="s">
        <v>65</v>
      </c>
      <c r="AN198" s="83" t="s">
        <v>79</v>
      </c>
      <c r="AO198" s="83" t="s">
        <v>66</v>
      </c>
      <c r="AP198" s="83" t="s">
        <v>67</v>
      </c>
      <c r="AQ198" s="83" t="s">
        <v>67</v>
      </c>
      <c r="AR198" s="83" t="s">
        <v>86</v>
      </c>
      <c r="AS198" s="83" t="s">
        <v>68</v>
      </c>
      <c r="AT198" s="83" t="s">
        <v>69</v>
      </c>
      <c r="AU198" s="83" t="s">
        <v>70</v>
      </c>
      <c r="AV198" s="83" t="s">
        <v>71</v>
      </c>
      <c r="AW198" s="83" t="s">
        <v>72</v>
      </c>
      <c r="AX198" s="83" t="s">
        <v>73</v>
      </c>
      <c r="AY198" s="83" t="s">
        <v>63</v>
      </c>
      <c r="AZ198" s="83" t="s">
        <v>72</v>
      </c>
      <c r="BA198" s="83" t="s">
        <v>72</v>
      </c>
      <c r="BB198" s="83" t="s">
        <v>73</v>
      </c>
      <c r="BC198" s="83" t="s">
        <v>73</v>
      </c>
      <c r="BD198" s="83"/>
      <c r="BE198" s="83" t="s">
        <v>73</v>
      </c>
      <c r="BF198" s="83"/>
      <c r="BG198" s="87" t="s">
        <v>631</v>
      </c>
      <c r="BH198" s="87" t="s">
        <v>114</v>
      </c>
      <c r="BI198" s="76" t="s">
        <v>1414</v>
      </c>
      <c r="BJ198">
        <f t="shared" si="9"/>
        <v>10</v>
      </c>
      <c r="BK198" s="87">
        <f t="shared" si="10"/>
        <v>52</v>
      </c>
      <c r="BL198" s="87"/>
      <c r="BM198" s="86" t="str">
        <f>_xlfn.XLOOKUP(Form_Responses18111213[[#This Row],[Sekolah School (Cleansed)]],'Quality Check'!$B$11:$B$14,'Quality Check'!$C$11:$C$14,)</f>
        <v>Urban</v>
      </c>
      <c r="BN198" s="86" t="str">
        <f>_xlfn.XLOOKUP(Form_Responses18111213[[#This Row],[Sekolah School (Cleansed)]],'Quality Check'!$B$11:$B$14,'Quality Check'!$D$11:$D$14,)</f>
        <v>Intervention Group (IG)</v>
      </c>
      <c r="BO198" s="87" t="str">
        <f>_xlfn.XLOOKUP(AS198,'Cleansing - Toothpaste Brand'!A:A,'Cleansing - Toothpaste Brand'!B:B,)</f>
        <v>Colgate</v>
      </c>
      <c r="BP198" s="87"/>
      <c r="BQ19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98" s="86" t="str">
        <f>_xlfn.XLOOKUP(AP198,'Cleansing - Response'!E:E,'Cleansing - Response'!F:F,)</f>
        <v>2 days and more</v>
      </c>
      <c r="BS198" s="86"/>
      <c r="BT198" s="86" t="str">
        <f>_xlfn.XLOOKUP(AQ198,'Cleansing - Response'!E:E,'Cleansing - Response'!F:F,)</f>
        <v>2 days and more</v>
      </c>
      <c r="BU198" s="86"/>
      <c r="BV198" s="86" t="str">
        <f t="shared" si="11"/>
        <v>Ya / Yes</v>
      </c>
      <c r="BW198" s="86" t="str">
        <f>_xlfn.XLOOKUP(AT198,'Cleansing - Response'!E:E,'Cleansing - Response'!F:F,)</f>
        <v>Rarely / Sometimes</v>
      </c>
      <c r="BX198" s="86" t="str">
        <f>_xlfn.XLOOKUP(AU198,'Cleansing - Response'!H:H,'Cleansing - Response'!I:I,)</f>
        <v>Sometimes / When in need</v>
      </c>
      <c r="BY198" s="86" t="str">
        <f>_xlfn.XLOOKUP(AV198,'Cleansing - Response'!K:K,'Cleansing - Response'!L:L,)</f>
        <v>Up to 1 time a day</v>
      </c>
      <c r="BZ198" s="86" t="str">
        <f>_xlfn.XLOOKUP(AW198,'Cleansing - Response'!$N:$N,'Cleansing - Response'!$O:$O,)</f>
        <v>Yes / Sometimes</v>
      </c>
      <c r="CA198" s="86" t="str">
        <f>_xlfn.XLOOKUP(AX198,'Cleansing - Response'!$N:$N,'Cleansing - Response'!$O:$O,)</f>
        <v>No</v>
      </c>
      <c r="CB198" s="86" t="str">
        <f>_xlfn.XLOOKUP(AY198,'Cleansing - Response'!$N:$N,'Cleansing - Response'!$O:$O,)</f>
        <v>Yes / Sometimes</v>
      </c>
      <c r="CC198" s="86" t="str">
        <f>_xlfn.XLOOKUP(AZ198,'Cleansing - Response'!$N:$N,'Cleansing - Response'!$O:$O,)</f>
        <v>Yes / Sometimes</v>
      </c>
      <c r="CD198" s="86" t="str">
        <f>_xlfn.XLOOKUP(BA198,'Cleansing - Response'!$N:$N,'Cleansing - Response'!$O:$O,)</f>
        <v>Yes / Sometimes</v>
      </c>
      <c r="CE198" s="86" t="str">
        <f>_xlfn.XLOOKUP(BB198,'Cleansing - Response'!$N:$N,'Cleansing - Response'!$O:$O,)</f>
        <v>No</v>
      </c>
      <c r="CF198" s="87" t="str">
        <f>IF(COUNTIF(Form_Responses18111213[[#This Row],[Answer - B7-1]:[Answer - B7-6]], "Yes / Sometimes") &gt; 4, "More than 4 times","Up to 4 times")</f>
        <v>Up to 4 times</v>
      </c>
    </row>
    <row r="199" spans="1:84" ht="13.2" x14ac:dyDescent="0.25">
      <c r="A199" s="82">
        <v>45573.370507708329</v>
      </c>
      <c r="B199" s="83" t="s">
        <v>625</v>
      </c>
      <c r="C199" s="84" t="s">
        <v>626</v>
      </c>
      <c r="D199" s="83">
        <v>28.6</v>
      </c>
      <c r="E199" s="83">
        <v>0.17</v>
      </c>
      <c r="F199" s="83" t="s">
        <v>114</v>
      </c>
      <c r="G199" s="83" t="s">
        <v>76</v>
      </c>
      <c r="H199" s="83" t="s">
        <v>627</v>
      </c>
      <c r="I199" s="83" t="s">
        <v>63</v>
      </c>
      <c r="J199" s="83" t="s">
        <v>64</v>
      </c>
      <c r="K199" s="83" t="s">
        <v>64</v>
      </c>
      <c r="L199" s="83" t="s">
        <v>78</v>
      </c>
      <c r="M199" s="83" t="s">
        <v>78</v>
      </c>
      <c r="N199" s="83" t="s">
        <v>64</v>
      </c>
      <c r="O199" s="83" t="s">
        <v>64</v>
      </c>
      <c r="P199" s="83" t="s">
        <v>64</v>
      </c>
      <c r="Q199" s="83" t="s">
        <v>64</v>
      </c>
      <c r="R199" s="83" t="s">
        <v>64</v>
      </c>
      <c r="S199" s="83" t="s">
        <v>64</v>
      </c>
      <c r="T199" s="83" t="s">
        <v>64</v>
      </c>
      <c r="U199" s="83" t="s">
        <v>64</v>
      </c>
      <c r="V199" s="83" t="s">
        <v>64</v>
      </c>
      <c r="W199" s="83" t="s">
        <v>64</v>
      </c>
      <c r="X199" s="83" t="s">
        <v>64</v>
      </c>
      <c r="Y199" s="83" t="s">
        <v>78</v>
      </c>
      <c r="Z199" s="83" t="s">
        <v>65</v>
      </c>
      <c r="AA199" s="83" t="s">
        <v>65</v>
      </c>
      <c r="AB199" s="83" t="s">
        <v>65</v>
      </c>
      <c r="AC199" s="83" t="s">
        <v>66</v>
      </c>
      <c r="AD199" s="83" t="s">
        <v>65</v>
      </c>
      <c r="AE199" s="83" t="s">
        <v>65</v>
      </c>
      <c r="AF199" s="83" t="s">
        <v>65</v>
      </c>
      <c r="AG199" s="83" t="s">
        <v>65</v>
      </c>
      <c r="AH199" s="83" t="s">
        <v>66</v>
      </c>
      <c r="AI199" s="83" t="s">
        <v>79</v>
      </c>
      <c r="AJ199" s="83" t="s">
        <v>65</v>
      </c>
      <c r="AK199" s="83" t="s">
        <v>66</v>
      </c>
      <c r="AL199" s="83" t="s">
        <v>66</v>
      </c>
      <c r="AM199" s="83" t="s">
        <v>65</v>
      </c>
      <c r="AN199" s="83" t="s">
        <v>66</v>
      </c>
      <c r="AO199" s="83" t="s">
        <v>66</v>
      </c>
      <c r="AP199" s="83" t="s">
        <v>85</v>
      </c>
      <c r="AQ199" s="83" t="s">
        <v>67</v>
      </c>
      <c r="AR199" s="83" t="s">
        <v>63</v>
      </c>
      <c r="AS199" s="83" t="s">
        <v>628</v>
      </c>
      <c r="AT199" s="83" t="s">
        <v>87</v>
      </c>
      <c r="AU199" s="83" t="s">
        <v>70</v>
      </c>
      <c r="AV199" s="83" t="s">
        <v>71</v>
      </c>
      <c r="AW199" s="83" t="s">
        <v>63</v>
      </c>
      <c r="AX199" s="83" t="s">
        <v>72</v>
      </c>
      <c r="AY199" s="83" t="s">
        <v>72</v>
      </c>
      <c r="AZ199" s="83" t="s">
        <v>72</v>
      </c>
      <c r="BA199" s="83" t="s">
        <v>73</v>
      </c>
      <c r="BB199" s="83" t="s">
        <v>73</v>
      </c>
      <c r="BC199" s="83" t="s">
        <v>73</v>
      </c>
      <c r="BD199" s="83"/>
      <c r="BE199" s="83" t="s">
        <v>73</v>
      </c>
      <c r="BF199" s="83"/>
      <c r="BG199" s="87" t="s">
        <v>631</v>
      </c>
      <c r="BH199" s="87" t="s">
        <v>114</v>
      </c>
      <c r="BI199" s="76" t="s">
        <v>1414</v>
      </c>
      <c r="BJ199">
        <f t="shared" si="9"/>
        <v>14</v>
      </c>
      <c r="BK199" s="87">
        <f t="shared" si="10"/>
        <v>57</v>
      </c>
      <c r="BL199" s="87"/>
      <c r="BM199" s="86" t="str">
        <f>_xlfn.XLOOKUP(Form_Responses18111213[[#This Row],[Sekolah School (Cleansed)]],'Quality Check'!$B$11:$B$14,'Quality Check'!$C$11:$C$14,)</f>
        <v>Urban</v>
      </c>
      <c r="BN199" s="86" t="str">
        <f>_xlfn.XLOOKUP(Form_Responses18111213[[#This Row],[Sekolah School (Cleansed)]],'Quality Check'!$B$11:$B$14,'Quality Check'!$D$11:$D$14,)</f>
        <v>Intervention Group (IG)</v>
      </c>
      <c r="BO199" s="87" t="str">
        <f>_xlfn.XLOOKUP(AS199,'Cleansing - Toothpaste Brand'!A:A,'Cleansing - Toothpaste Brand'!B:B,)</f>
        <v>Fresh and White</v>
      </c>
      <c r="BP199" s="87"/>
      <c r="BQ19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199" s="86" t="str">
        <f>_xlfn.XLOOKUP(AP199,'Cleansing - Response'!E:E,'Cleansing - Response'!F:F,)</f>
        <v>2 days and more</v>
      </c>
      <c r="BS199" s="86"/>
      <c r="BT199" s="86" t="str">
        <f>_xlfn.XLOOKUP(AQ199,'Cleansing - Response'!E:E,'Cleansing - Response'!F:F,)</f>
        <v>2 days and more</v>
      </c>
      <c r="BU199" s="86"/>
      <c r="BV199" s="86" t="str">
        <f t="shared" si="11"/>
        <v>Ya / Yes</v>
      </c>
      <c r="BW199" s="86" t="str">
        <f>_xlfn.XLOOKUP(AT199,'Cleansing - Response'!E:E,'Cleansing - Response'!F:F,)</f>
        <v>Always</v>
      </c>
      <c r="BX199" s="86" t="str">
        <f>_xlfn.XLOOKUP(AU199,'Cleansing - Response'!H:H,'Cleansing - Response'!I:I,)</f>
        <v>Sometimes / When in need</v>
      </c>
      <c r="BY199" s="86" t="str">
        <f>_xlfn.XLOOKUP(AV199,'Cleansing - Response'!K:K,'Cleansing - Response'!L:L,)</f>
        <v>Up to 1 time a day</v>
      </c>
      <c r="BZ199" s="86" t="str">
        <f>_xlfn.XLOOKUP(AW199,'Cleansing - Response'!$N:$N,'Cleansing - Response'!$O:$O,)</f>
        <v>Yes / Sometimes</v>
      </c>
      <c r="CA199" s="86" t="str">
        <f>_xlfn.XLOOKUP(AX199,'Cleansing - Response'!$N:$N,'Cleansing - Response'!$O:$O,)</f>
        <v>Yes / Sometimes</v>
      </c>
      <c r="CB199" s="86" t="str">
        <f>_xlfn.XLOOKUP(AY199,'Cleansing - Response'!$N:$N,'Cleansing - Response'!$O:$O,)</f>
        <v>Yes / Sometimes</v>
      </c>
      <c r="CC199" s="86" t="str">
        <f>_xlfn.XLOOKUP(AZ199,'Cleansing - Response'!$N:$N,'Cleansing - Response'!$O:$O,)</f>
        <v>Yes / Sometimes</v>
      </c>
      <c r="CD199" s="86" t="str">
        <f>_xlfn.XLOOKUP(BA199,'Cleansing - Response'!$N:$N,'Cleansing - Response'!$O:$O,)</f>
        <v>No</v>
      </c>
      <c r="CE199" s="86" t="str">
        <f>_xlfn.XLOOKUP(BB199,'Cleansing - Response'!$N:$N,'Cleansing - Response'!$O:$O,)</f>
        <v>No</v>
      </c>
      <c r="CF199" s="87" t="str">
        <f>IF(COUNTIF(Form_Responses18111213[[#This Row],[Answer - B7-1]:[Answer - B7-6]], "Yes / Sometimes") &gt; 4, "More than 4 times","Up to 4 times")</f>
        <v>Up to 4 times</v>
      </c>
    </row>
    <row r="200" spans="1:84" ht="13.2" x14ac:dyDescent="0.25">
      <c r="A200" s="82">
        <v>45573.370773217597</v>
      </c>
      <c r="B200" s="83" t="s">
        <v>629</v>
      </c>
      <c r="C200" s="84" t="s">
        <v>630</v>
      </c>
      <c r="D200" s="83">
        <v>62.5</v>
      </c>
      <c r="E200" s="83">
        <v>0.21</v>
      </c>
      <c r="F200" s="83" t="s">
        <v>114</v>
      </c>
      <c r="G200" s="83" t="s">
        <v>539</v>
      </c>
      <c r="H200" s="83" t="s">
        <v>631</v>
      </c>
      <c r="I200" s="83" t="s">
        <v>73</v>
      </c>
      <c r="J200" s="83" t="s">
        <v>64</v>
      </c>
      <c r="K200" s="83" t="s">
        <v>84</v>
      </c>
      <c r="L200" s="83" t="s">
        <v>64</v>
      </c>
      <c r="M200" s="83" t="s">
        <v>84</v>
      </c>
      <c r="N200" s="83" t="s">
        <v>64</v>
      </c>
      <c r="O200" s="83" t="s">
        <v>64</v>
      </c>
      <c r="P200" s="83" t="s">
        <v>84</v>
      </c>
      <c r="Q200" s="83" t="s">
        <v>84</v>
      </c>
      <c r="R200" s="83" t="s">
        <v>64</v>
      </c>
      <c r="S200" s="83" t="s">
        <v>64</v>
      </c>
      <c r="T200" s="83" t="s">
        <v>84</v>
      </c>
      <c r="U200" s="83" t="s">
        <v>78</v>
      </c>
      <c r="V200" s="83" t="s">
        <v>84</v>
      </c>
      <c r="W200" s="83" t="s">
        <v>64</v>
      </c>
      <c r="X200" s="83" t="s">
        <v>64</v>
      </c>
      <c r="Y200" s="83" t="s">
        <v>64</v>
      </c>
      <c r="Z200" s="83" t="s">
        <v>65</v>
      </c>
      <c r="AA200" s="83" t="s">
        <v>101</v>
      </c>
      <c r="AB200" s="83" t="s">
        <v>65</v>
      </c>
      <c r="AC200" s="83" t="s">
        <v>65</v>
      </c>
      <c r="AD200" s="83" t="s">
        <v>65</v>
      </c>
      <c r="AE200" s="83" t="s">
        <v>66</v>
      </c>
      <c r="AF200" s="83" t="s">
        <v>65</v>
      </c>
      <c r="AG200" s="83" t="s">
        <v>65</v>
      </c>
      <c r="AH200" s="83" t="s">
        <v>66</v>
      </c>
      <c r="AI200" s="83" t="s">
        <v>101</v>
      </c>
      <c r="AJ200" s="83" t="s">
        <v>65</v>
      </c>
      <c r="AK200" s="83" t="s">
        <v>65</v>
      </c>
      <c r="AL200" s="83" t="s">
        <v>65</v>
      </c>
      <c r="AM200" s="83" t="s">
        <v>66</v>
      </c>
      <c r="AN200" s="83" t="s">
        <v>66</v>
      </c>
      <c r="AO200" s="83" t="s">
        <v>66</v>
      </c>
      <c r="AP200" s="83" t="s">
        <v>67</v>
      </c>
      <c r="AQ200" s="83" t="s">
        <v>67</v>
      </c>
      <c r="AR200" s="83" t="s">
        <v>86</v>
      </c>
      <c r="AS200" s="83" t="s">
        <v>120</v>
      </c>
      <c r="AT200" s="83" t="s">
        <v>69</v>
      </c>
      <c r="AU200" s="83" t="s">
        <v>67</v>
      </c>
      <c r="AV200" s="83" t="s">
        <v>71</v>
      </c>
      <c r="AW200" s="83" t="s">
        <v>73</v>
      </c>
      <c r="AX200" s="83" t="s">
        <v>73</v>
      </c>
      <c r="AY200" s="83" t="s">
        <v>72</v>
      </c>
      <c r="AZ200" s="83" t="s">
        <v>73</v>
      </c>
      <c r="BA200" s="83" t="s">
        <v>72</v>
      </c>
      <c r="BB200" s="83" t="s">
        <v>73</v>
      </c>
      <c r="BC200" s="83" t="s">
        <v>73</v>
      </c>
      <c r="BD200" s="83"/>
      <c r="BE200" s="83" t="s">
        <v>73</v>
      </c>
      <c r="BF200" s="83"/>
      <c r="BG200" s="87" t="s">
        <v>631</v>
      </c>
      <c r="BH200" s="87" t="s">
        <v>114</v>
      </c>
      <c r="BI200" s="76" t="s">
        <v>1415</v>
      </c>
      <c r="BJ200">
        <f t="shared" si="9"/>
        <v>9</v>
      </c>
      <c r="BK200" s="87">
        <f t="shared" si="10"/>
        <v>56</v>
      </c>
      <c r="BL200" s="87"/>
      <c r="BM200" s="86" t="str">
        <f>_xlfn.XLOOKUP(Form_Responses18111213[[#This Row],[Sekolah School (Cleansed)]],'Quality Check'!$B$11:$B$14,'Quality Check'!$C$11:$C$14,)</f>
        <v>Urban</v>
      </c>
      <c r="BN200" s="86" t="str">
        <f>_xlfn.XLOOKUP(Form_Responses18111213[[#This Row],[Sekolah School (Cleansed)]],'Quality Check'!$B$11:$B$14,'Quality Check'!$D$11:$D$14,)</f>
        <v>Intervention Group (IG)</v>
      </c>
      <c r="BO200" s="87" t="str">
        <f>_xlfn.XLOOKUP(AS200,'Cleansing - Toothpaste Brand'!A:A,'Cleansing - Toothpaste Brand'!B:B,)</f>
        <v>Colgate</v>
      </c>
      <c r="BP200" s="87"/>
      <c r="BQ20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00" s="86" t="str">
        <f>_xlfn.XLOOKUP(AP200,'Cleansing - Response'!E:E,'Cleansing - Response'!F:F,)</f>
        <v>2 days and more</v>
      </c>
      <c r="BS200" s="86"/>
      <c r="BT200" s="86" t="str">
        <f>_xlfn.XLOOKUP(AQ200,'Cleansing - Response'!E:E,'Cleansing - Response'!F:F,)</f>
        <v>2 days and more</v>
      </c>
      <c r="BU200" s="86"/>
      <c r="BV200" s="86" t="str">
        <f t="shared" si="11"/>
        <v>Ya / Yes</v>
      </c>
      <c r="BW200" s="86" t="str">
        <f>_xlfn.XLOOKUP(AT200,'Cleansing - Response'!E:E,'Cleansing - Response'!F:F,)</f>
        <v>Rarely / Sometimes</v>
      </c>
      <c r="BX200" s="86" t="str">
        <f>_xlfn.XLOOKUP(AU200,'Cleansing - Response'!H:H,'Cleansing - Response'!I:I,)</f>
        <v>Using dental floss at least once</v>
      </c>
      <c r="BY200" s="86" t="str">
        <f>_xlfn.XLOOKUP(AV200,'Cleansing - Response'!K:K,'Cleansing - Response'!L:L,)</f>
        <v>Up to 1 time a day</v>
      </c>
      <c r="BZ200" s="86" t="str">
        <f>_xlfn.XLOOKUP(AW200,'Cleansing - Response'!$N:$N,'Cleansing - Response'!$O:$O,)</f>
        <v>No</v>
      </c>
      <c r="CA200" s="86" t="str">
        <f>_xlfn.XLOOKUP(AX200,'Cleansing - Response'!$N:$N,'Cleansing - Response'!$O:$O,)</f>
        <v>No</v>
      </c>
      <c r="CB200" s="86" t="str">
        <f>_xlfn.XLOOKUP(AY200,'Cleansing - Response'!$N:$N,'Cleansing - Response'!$O:$O,)</f>
        <v>Yes / Sometimes</v>
      </c>
      <c r="CC200" s="86" t="str">
        <f>_xlfn.XLOOKUP(AZ200,'Cleansing - Response'!$N:$N,'Cleansing - Response'!$O:$O,)</f>
        <v>No</v>
      </c>
      <c r="CD200" s="86" t="str">
        <f>_xlfn.XLOOKUP(BA200,'Cleansing - Response'!$N:$N,'Cleansing - Response'!$O:$O,)</f>
        <v>Yes / Sometimes</v>
      </c>
      <c r="CE200" s="86" t="str">
        <f>_xlfn.XLOOKUP(BB200,'Cleansing - Response'!$N:$N,'Cleansing - Response'!$O:$O,)</f>
        <v>No</v>
      </c>
      <c r="CF200" s="87" t="str">
        <f>IF(COUNTIF(Form_Responses18111213[[#This Row],[Answer - B7-1]:[Answer - B7-6]], "Yes / Sometimes") &gt; 4, "More than 4 times","Up to 4 times")</f>
        <v>Up to 4 times</v>
      </c>
    </row>
    <row r="201" spans="1:84" ht="13.2" x14ac:dyDescent="0.25">
      <c r="A201" s="82">
        <v>45573.370839490744</v>
      </c>
      <c r="B201" s="83" t="s">
        <v>632</v>
      </c>
      <c r="C201" s="84" t="s">
        <v>633</v>
      </c>
      <c r="D201" s="83">
        <v>21.4</v>
      </c>
      <c r="E201" s="83">
        <v>0.04</v>
      </c>
      <c r="F201" s="83" t="s">
        <v>114</v>
      </c>
      <c r="G201" s="83" t="s">
        <v>76</v>
      </c>
      <c r="H201" s="83" t="s">
        <v>634</v>
      </c>
      <c r="I201" s="83" t="s">
        <v>63</v>
      </c>
      <c r="J201" s="83" t="s">
        <v>64</v>
      </c>
      <c r="K201" s="83" t="s">
        <v>64</v>
      </c>
      <c r="L201" s="83" t="s">
        <v>64</v>
      </c>
      <c r="M201" s="83" t="s">
        <v>78</v>
      </c>
      <c r="N201" s="83" t="s">
        <v>64</v>
      </c>
      <c r="O201" s="83" t="s">
        <v>64</v>
      </c>
      <c r="P201" s="83" t="s">
        <v>84</v>
      </c>
      <c r="Q201" s="83" t="s">
        <v>84</v>
      </c>
      <c r="R201" s="83" t="s">
        <v>64</v>
      </c>
      <c r="S201" s="83" t="s">
        <v>64</v>
      </c>
      <c r="T201" s="83" t="s">
        <v>64</v>
      </c>
      <c r="U201" s="83" t="s">
        <v>64</v>
      </c>
      <c r="V201" s="83" t="s">
        <v>64</v>
      </c>
      <c r="W201" s="83" t="s">
        <v>64</v>
      </c>
      <c r="X201" s="83" t="s">
        <v>64</v>
      </c>
      <c r="Y201" s="83" t="s">
        <v>78</v>
      </c>
      <c r="Z201" s="83" t="s">
        <v>65</v>
      </c>
      <c r="AA201" s="83" t="s">
        <v>65</v>
      </c>
      <c r="AB201" s="83" t="s">
        <v>65</v>
      </c>
      <c r="AC201" s="83" t="s">
        <v>65</v>
      </c>
      <c r="AD201" s="83" t="s">
        <v>66</v>
      </c>
      <c r="AE201" s="83" t="s">
        <v>66</v>
      </c>
      <c r="AF201" s="83" t="s">
        <v>66</v>
      </c>
      <c r="AG201" s="83" t="s">
        <v>66</v>
      </c>
      <c r="AH201" s="83" t="s">
        <v>65</v>
      </c>
      <c r="AI201" s="83" t="s">
        <v>79</v>
      </c>
      <c r="AJ201" s="83" t="s">
        <v>66</v>
      </c>
      <c r="AK201" s="83" t="s">
        <v>66</v>
      </c>
      <c r="AL201" s="83" t="s">
        <v>66</v>
      </c>
      <c r="AM201" s="83" t="s">
        <v>66</v>
      </c>
      <c r="AN201" s="83" t="s">
        <v>66</v>
      </c>
      <c r="AO201" s="83" t="s">
        <v>66</v>
      </c>
      <c r="AP201" s="83" t="s">
        <v>85</v>
      </c>
      <c r="AQ201" s="83" t="s">
        <v>85</v>
      </c>
      <c r="AR201" s="83" t="s">
        <v>86</v>
      </c>
      <c r="AS201" s="83" t="s">
        <v>635</v>
      </c>
      <c r="AT201" s="83" t="s">
        <v>69</v>
      </c>
      <c r="AU201" s="83" t="s">
        <v>93</v>
      </c>
      <c r="AV201" s="83" t="s">
        <v>71</v>
      </c>
      <c r="AW201" s="83" t="s">
        <v>72</v>
      </c>
      <c r="AX201" s="83" t="s">
        <v>72</v>
      </c>
      <c r="AY201" s="83" t="s">
        <v>72</v>
      </c>
      <c r="AZ201" s="83" t="s">
        <v>72</v>
      </c>
      <c r="BA201" s="83" t="s">
        <v>73</v>
      </c>
      <c r="BB201" s="83" t="s">
        <v>72</v>
      </c>
      <c r="BC201" s="83" t="s">
        <v>73</v>
      </c>
      <c r="BD201" s="83" t="s">
        <v>146</v>
      </c>
      <c r="BE201" s="83" t="s">
        <v>73</v>
      </c>
      <c r="BF201" s="83"/>
      <c r="BG201" s="87" t="s">
        <v>631</v>
      </c>
      <c r="BH201" s="87" t="s">
        <v>114</v>
      </c>
      <c r="BI201" s="76" t="s">
        <v>1414</v>
      </c>
      <c r="BJ201">
        <f t="shared" si="9"/>
        <v>13</v>
      </c>
      <c r="BK201" s="87">
        <f t="shared" si="10"/>
        <v>53</v>
      </c>
      <c r="BL201" s="87"/>
      <c r="BM201" s="86" t="str">
        <f>_xlfn.XLOOKUP(Form_Responses18111213[[#This Row],[Sekolah School (Cleansed)]],'Quality Check'!$B$11:$B$14,'Quality Check'!$C$11:$C$14,)</f>
        <v>Urban</v>
      </c>
      <c r="BN201" s="86" t="str">
        <f>_xlfn.XLOOKUP(Form_Responses18111213[[#This Row],[Sekolah School (Cleansed)]],'Quality Check'!$B$11:$B$14,'Quality Check'!$D$11:$D$14,)</f>
        <v>Intervention Group (IG)</v>
      </c>
      <c r="BO201" s="87" t="str">
        <f>_xlfn.XLOOKUP(AS201,'Cleansing - Toothpaste Brand'!A:A,'Cleansing - Toothpaste Brand'!B:B,)</f>
        <v>Fresh and White</v>
      </c>
      <c r="BP201" s="87"/>
      <c r="BQ20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01" s="86" t="str">
        <f>_xlfn.XLOOKUP(AP201,'Cleansing - Response'!E:E,'Cleansing - Response'!F:F,)</f>
        <v>2 days and more</v>
      </c>
      <c r="BS201" s="86"/>
      <c r="BT201" s="86" t="str">
        <f>_xlfn.XLOOKUP(AQ201,'Cleansing - Response'!E:E,'Cleansing - Response'!F:F,)</f>
        <v>2 days and more</v>
      </c>
      <c r="BU201" s="86"/>
      <c r="BV201" s="86" t="str">
        <f t="shared" si="11"/>
        <v>Ya / Yes</v>
      </c>
      <c r="BW201" s="86" t="str">
        <f>_xlfn.XLOOKUP(AT201,'Cleansing - Response'!E:E,'Cleansing - Response'!F:F,)</f>
        <v>Rarely / Sometimes</v>
      </c>
      <c r="BX201" s="86" t="str">
        <f>_xlfn.XLOOKUP(AU201,'Cleansing - Response'!H:H,'Cleansing - Response'!I:I,)</f>
        <v>Not using dental floss</v>
      </c>
      <c r="BY201" s="86" t="str">
        <f>_xlfn.XLOOKUP(AV201,'Cleansing - Response'!K:K,'Cleansing - Response'!L:L,)</f>
        <v>Up to 1 time a day</v>
      </c>
      <c r="BZ201" s="86" t="str">
        <f>_xlfn.XLOOKUP(AW201,'Cleansing - Response'!$N:$N,'Cleansing - Response'!$O:$O,)</f>
        <v>Yes / Sometimes</v>
      </c>
      <c r="CA201" s="86" t="str">
        <f>_xlfn.XLOOKUP(AX201,'Cleansing - Response'!$N:$N,'Cleansing - Response'!$O:$O,)</f>
        <v>Yes / Sometimes</v>
      </c>
      <c r="CB201" s="86" t="str">
        <f>_xlfn.XLOOKUP(AY201,'Cleansing - Response'!$N:$N,'Cleansing - Response'!$O:$O,)</f>
        <v>Yes / Sometimes</v>
      </c>
      <c r="CC201" s="86" t="str">
        <f>_xlfn.XLOOKUP(AZ201,'Cleansing - Response'!$N:$N,'Cleansing - Response'!$O:$O,)</f>
        <v>Yes / Sometimes</v>
      </c>
      <c r="CD201" s="86" t="str">
        <f>_xlfn.XLOOKUP(BA201,'Cleansing - Response'!$N:$N,'Cleansing - Response'!$O:$O,)</f>
        <v>No</v>
      </c>
      <c r="CE201" s="86" t="str">
        <f>_xlfn.XLOOKUP(BB201,'Cleansing - Response'!$N:$N,'Cleansing - Response'!$O:$O,)</f>
        <v>Yes / Sometimes</v>
      </c>
      <c r="CF201" s="87" t="str">
        <f>IF(COUNTIF(Form_Responses18111213[[#This Row],[Answer - B7-1]:[Answer - B7-6]], "Yes / Sometimes") &gt; 4, "More than 4 times","Up to 4 times")</f>
        <v>More than 4 times</v>
      </c>
    </row>
    <row r="202" spans="1:84" ht="13.2" x14ac:dyDescent="0.25">
      <c r="A202" s="82">
        <v>45573.373880775463</v>
      </c>
      <c r="B202" s="83" t="s">
        <v>636</v>
      </c>
      <c r="C202" s="84" t="s">
        <v>637</v>
      </c>
      <c r="D202" s="83">
        <v>86.61</v>
      </c>
      <c r="E202" s="83">
        <v>0.17</v>
      </c>
      <c r="F202" s="83" t="s">
        <v>114</v>
      </c>
      <c r="G202" s="83" t="s">
        <v>76</v>
      </c>
      <c r="H202" s="83" t="s">
        <v>614</v>
      </c>
      <c r="I202" s="83" t="s">
        <v>63</v>
      </c>
      <c r="J202" s="83" t="s">
        <v>64</v>
      </c>
      <c r="K202" s="83" t="s">
        <v>64</v>
      </c>
      <c r="L202" s="83" t="s">
        <v>64</v>
      </c>
      <c r="M202" s="83" t="s">
        <v>64</v>
      </c>
      <c r="N202" s="83" t="s">
        <v>64</v>
      </c>
      <c r="O202" s="83" t="s">
        <v>84</v>
      </c>
      <c r="P202" s="83" t="s">
        <v>84</v>
      </c>
      <c r="Q202" s="83" t="s">
        <v>78</v>
      </c>
      <c r="R202" s="83" t="s">
        <v>64</v>
      </c>
      <c r="S202" s="83" t="s">
        <v>64</v>
      </c>
      <c r="T202" s="83" t="s">
        <v>78</v>
      </c>
      <c r="U202" s="83" t="s">
        <v>64</v>
      </c>
      <c r="V202" s="83" t="s">
        <v>64</v>
      </c>
      <c r="W202" s="83" t="s">
        <v>78</v>
      </c>
      <c r="X202" s="83" t="s">
        <v>64</v>
      </c>
      <c r="Y202" s="83" t="s">
        <v>64</v>
      </c>
      <c r="Z202" s="83" t="s">
        <v>65</v>
      </c>
      <c r="AA202" s="83" t="s">
        <v>65</v>
      </c>
      <c r="AB202" s="83" t="s">
        <v>66</v>
      </c>
      <c r="AC202" s="83" t="s">
        <v>66</v>
      </c>
      <c r="AD202" s="83" t="s">
        <v>66</v>
      </c>
      <c r="AE202" s="83" t="s">
        <v>66</v>
      </c>
      <c r="AF202" s="83" t="s">
        <v>66</v>
      </c>
      <c r="AG202" s="83" t="s">
        <v>66</v>
      </c>
      <c r="AH202" s="83" t="s">
        <v>66</v>
      </c>
      <c r="AI202" s="83" t="s">
        <v>79</v>
      </c>
      <c r="AJ202" s="83" t="s">
        <v>66</v>
      </c>
      <c r="AK202" s="83" t="s">
        <v>66</v>
      </c>
      <c r="AL202" s="83" t="s">
        <v>66</v>
      </c>
      <c r="AM202" s="83" t="s">
        <v>66</v>
      </c>
      <c r="AN202" s="83" t="s">
        <v>66</v>
      </c>
      <c r="AO202" s="83" t="s">
        <v>66</v>
      </c>
      <c r="AP202" s="83" t="s">
        <v>67</v>
      </c>
      <c r="AQ202" s="83" t="s">
        <v>67</v>
      </c>
      <c r="AR202" s="83" t="s">
        <v>86</v>
      </c>
      <c r="AS202" s="83" t="s">
        <v>81</v>
      </c>
      <c r="AT202" s="83" t="s">
        <v>87</v>
      </c>
      <c r="AU202" s="83" t="s">
        <v>70</v>
      </c>
      <c r="AV202" s="83" t="s">
        <v>132</v>
      </c>
      <c r="AW202" s="83" t="s">
        <v>73</v>
      </c>
      <c r="AX202" s="83" t="s">
        <v>72</v>
      </c>
      <c r="AY202" s="83" t="s">
        <v>73</v>
      </c>
      <c r="AZ202" s="83" t="s">
        <v>63</v>
      </c>
      <c r="BA202" s="83" t="s">
        <v>73</v>
      </c>
      <c r="BB202" s="83" t="s">
        <v>63</v>
      </c>
      <c r="BC202" s="83" t="s">
        <v>73</v>
      </c>
      <c r="BD202" s="83"/>
      <c r="BE202" s="83" t="s">
        <v>73</v>
      </c>
      <c r="BF202" s="83"/>
      <c r="BG202" s="87" t="s">
        <v>631</v>
      </c>
      <c r="BH202" s="87" t="s">
        <v>114</v>
      </c>
      <c r="BI202" s="76" t="s">
        <v>1414</v>
      </c>
      <c r="BJ202">
        <f t="shared" si="9"/>
        <v>10</v>
      </c>
      <c r="BK202" s="87">
        <f t="shared" si="10"/>
        <v>50</v>
      </c>
      <c r="BL202" s="87"/>
      <c r="BM202" s="86" t="str">
        <f>_xlfn.XLOOKUP(Form_Responses18111213[[#This Row],[Sekolah School (Cleansed)]],'Quality Check'!$B$11:$B$14,'Quality Check'!$C$11:$C$14,)</f>
        <v>Urban</v>
      </c>
      <c r="BN202" s="86" t="str">
        <f>_xlfn.XLOOKUP(Form_Responses18111213[[#This Row],[Sekolah School (Cleansed)]],'Quality Check'!$B$11:$B$14,'Quality Check'!$D$11:$D$14,)</f>
        <v>Intervention Group (IG)</v>
      </c>
      <c r="BO202" s="87" t="str">
        <f>_xlfn.XLOOKUP(AS202,'Cleansing - Toothpaste Brand'!A:A,'Cleansing - Toothpaste Brand'!B:B,)</f>
        <v>Colgate</v>
      </c>
      <c r="BP202" s="87"/>
      <c r="BQ20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02" s="86" t="str">
        <f>_xlfn.XLOOKUP(AP202,'Cleansing - Response'!E:E,'Cleansing - Response'!F:F,)</f>
        <v>2 days and more</v>
      </c>
      <c r="BS202" s="86"/>
      <c r="BT202" s="86" t="str">
        <f>_xlfn.XLOOKUP(AQ202,'Cleansing - Response'!E:E,'Cleansing - Response'!F:F,)</f>
        <v>2 days and more</v>
      </c>
      <c r="BU202" s="86"/>
      <c r="BV202" s="86" t="str">
        <f t="shared" si="11"/>
        <v>Ya / Yes</v>
      </c>
      <c r="BW202" s="86" t="str">
        <f>_xlfn.XLOOKUP(AT202,'Cleansing - Response'!E:E,'Cleansing - Response'!F:F,)</f>
        <v>Always</v>
      </c>
      <c r="BX202" s="86" t="str">
        <f>_xlfn.XLOOKUP(AU202,'Cleansing - Response'!H:H,'Cleansing - Response'!I:I,)</f>
        <v>Sometimes / When in need</v>
      </c>
      <c r="BY202" s="86" t="str">
        <f>_xlfn.XLOOKUP(AV202,'Cleansing - Response'!K:K,'Cleansing - Response'!L:L,)</f>
        <v>Up to 1 time a day</v>
      </c>
      <c r="BZ202" s="86" t="str">
        <f>_xlfn.XLOOKUP(AW202,'Cleansing - Response'!$N:$N,'Cleansing - Response'!$O:$O,)</f>
        <v>No</v>
      </c>
      <c r="CA202" s="86" t="str">
        <f>_xlfn.XLOOKUP(AX202,'Cleansing - Response'!$N:$N,'Cleansing - Response'!$O:$O,)</f>
        <v>Yes / Sometimes</v>
      </c>
      <c r="CB202" s="86" t="str">
        <f>_xlfn.XLOOKUP(AY202,'Cleansing - Response'!$N:$N,'Cleansing - Response'!$O:$O,)</f>
        <v>No</v>
      </c>
      <c r="CC202" s="86" t="str">
        <f>_xlfn.XLOOKUP(AZ202,'Cleansing - Response'!$N:$N,'Cleansing - Response'!$O:$O,)</f>
        <v>Yes / Sometimes</v>
      </c>
      <c r="CD202" s="86" t="str">
        <f>_xlfn.XLOOKUP(BA202,'Cleansing - Response'!$N:$N,'Cleansing - Response'!$O:$O,)</f>
        <v>No</v>
      </c>
      <c r="CE202" s="86" t="str">
        <f>_xlfn.XLOOKUP(BB202,'Cleansing - Response'!$N:$N,'Cleansing - Response'!$O:$O,)</f>
        <v>Yes / Sometimes</v>
      </c>
      <c r="CF202" s="87" t="str">
        <f>IF(COUNTIF(Form_Responses18111213[[#This Row],[Answer - B7-1]:[Answer - B7-6]], "Yes / Sometimes") &gt; 4, "More than 4 times","Up to 4 times")</f>
        <v>Up to 4 times</v>
      </c>
    </row>
    <row r="203" spans="1:84" ht="13.2" x14ac:dyDescent="0.25">
      <c r="A203" s="82">
        <v>45573.375507500001</v>
      </c>
      <c r="B203" s="83" t="s">
        <v>638</v>
      </c>
      <c r="C203" s="84" t="s">
        <v>639</v>
      </c>
      <c r="D203" s="83">
        <v>100</v>
      </c>
      <c r="E203" s="83">
        <v>0.83</v>
      </c>
      <c r="F203" s="83" t="s">
        <v>114</v>
      </c>
      <c r="G203" s="83" t="s">
        <v>76</v>
      </c>
      <c r="H203" s="83" t="s">
        <v>614</v>
      </c>
      <c r="I203" s="83" t="s">
        <v>63</v>
      </c>
      <c r="J203" s="83" t="s">
        <v>145</v>
      </c>
      <c r="K203" s="83" t="s">
        <v>64</v>
      </c>
      <c r="L203" s="83" t="s">
        <v>64</v>
      </c>
      <c r="M203" s="83" t="s">
        <v>64</v>
      </c>
      <c r="N203" s="83" t="s">
        <v>64</v>
      </c>
      <c r="O203" s="83" t="s">
        <v>64</v>
      </c>
      <c r="P203" s="83" t="s">
        <v>84</v>
      </c>
      <c r="Q203" s="83" t="s">
        <v>84</v>
      </c>
      <c r="R203" s="83" t="s">
        <v>64</v>
      </c>
      <c r="S203" s="83" t="s">
        <v>64</v>
      </c>
      <c r="T203" s="83" t="s">
        <v>84</v>
      </c>
      <c r="U203" s="83" t="s">
        <v>84</v>
      </c>
      <c r="V203" s="83" t="s">
        <v>84</v>
      </c>
      <c r="W203" s="83" t="s">
        <v>84</v>
      </c>
      <c r="X203" s="83" t="s">
        <v>64</v>
      </c>
      <c r="Y203" s="83" t="s">
        <v>64</v>
      </c>
      <c r="Z203" s="83" t="s">
        <v>66</v>
      </c>
      <c r="AA203" s="83" t="s">
        <v>66</v>
      </c>
      <c r="AB203" s="83" t="s">
        <v>66</v>
      </c>
      <c r="AC203" s="83" t="s">
        <v>65</v>
      </c>
      <c r="AD203" s="83" t="s">
        <v>65</v>
      </c>
      <c r="AE203" s="83" t="s">
        <v>66</v>
      </c>
      <c r="AF203" s="83" t="s">
        <v>66</v>
      </c>
      <c r="AG203" s="83" t="s">
        <v>66</v>
      </c>
      <c r="AH203" s="83" t="s">
        <v>66</v>
      </c>
      <c r="AI203" s="83" t="s">
        <v>66</v>
      </c>
      <c r="AJ203" s="83" t="s">
        <v>79</v>
      </c>
      <c r="AK203" s="83" t="s">
        <v>79</v>
      </c>
      <c r="AL203" s="83" t="s">
        <v>66</v>
      </c>
      <c r="AM203" s="83" t="s">
        <v>66</v>
      </c>
      <c r="AN203" s="83" t="s">
        <v>66</v>
      </c>
      <c r="AO203" s="83" t="s">
        <v>66</v>
      </c>
      <c r="AP203" s="83" t="s">
        <v>80</v>
      </c>
      <c r="AQ203" s="83" t="s">
        <v>80</v>
      </c>
      <c r="AR203" s="83" t="s">
        <v>73</v>
      </c>
      <c r="AS203" s="83" t="s">
        <v>81</v>
      </c>
      <c r="AT203" s="83" t="s">
        <v>69</v>
      </c>
      <c r="AU203" s="83" t="s">
        <v>93</v>
      </c>
      <c r="AV203" s="83" t="s">
        <v>71</v>
      </c>
      <c r="AW203" s="83" t="s">
        <v>72</v>
      </c>
      <c r="AX203" s="83" t="s">
        <v>73</v>
      </c>
      <c r="AY203" s="83" t="s">
        <v>63</v>
      </c>
      <c r="AZ203" s="83" t="s">
        <v>63</v>
      </c>
      <c r="BA203" s="83" t="s">
        <v>72</v>
      </c>
      <c r="BB203" s="83" t="s">
        <v>73</v>
      </c>
      <c r="BC203" s="83" t="s">
        <v>73</v>
      </c>
      <c r="BD203" s="83"/>
      <c r="BE203" s="83" t="s">
        <v>73</v>
      </c>
      <c r="BF203" s="83"/>
      <c r="BG203" s="87" t="s">
        <v>631</v>
      </c>
      <c r="BH203" s="87" t="s">
        <v>114</v>
      </c>
      <c r="BI203" s="76" t="s">
        <v>1414</v>
      </c>
      <c r="BJ203">
        <f t="shared" si="9"/>
        <v>8</v>
      </c>
      <c r="BK203" s="87">
        <f t="shared" si="10"/>
        <v>47</v>
      </c>
      <c r="BL203" s="87"/>
      <c r="BM203" s="86" t="str">
        <f>_xlfn.XLOOKUP(Form_Responses18111213[[#This Row],[Sekolah School (Cleansed)]],'Quality Check'!$B$11:$B$14,'Quality Check'!$C$11:$C$14,)</f>
        <v>Urban</v>
      </c>
      <c r="BN203" s="86" t="str">
        <f>_xlfn.XLOOKUP(Form_Responses18111213[[#This Row],[Sekolah School (Cleansed)]],'Quality Check'!$B$11:$B$14,'Quality Check'!$D$11:$D$14,)</f>
        <v>Intervention Group (IG)</v>
      </c>
      <c r="BO203" s="87" t="str">
        <f>_xlfn.XLOOKUP(AS203,'Cleansing - Toothpaste Brand'!A:A,'Cleansing - Toothpaste Brand'!B:B,)</f>
        <v>Colgate</v>
      </c>
      <c r="BP203" s="87"/>
      <c r="BQ20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03" s="86" t="str">
        <f>_xlfn.XLOOKUP(AP203,'Cleansing - Response'!E:E,'Cleansing - Response'!F:F,)</f>
        <v>Less than 2 days</v>
      </c>
      <c r="BS203" s="86"/>
      <c r="BT203" s="86" t="str">
        <f>_xlfn.XLOOKUP(AQ203,'Cleansing - Response'!E:E,'Cleansing - Response'!F:F,)</f>
        <v>Less than 2 days</v>
      </c>
      <c r="BU203" s="86"/>
      <c r="BV203" s="86" t="str">
        <f t="shared" si="11"/>
        <v>Tidak / No</v>
      </c>
      <c r="BW203" s="86" t="str">
        <f>_xlfn.XLOOKUP(AT203,'Cleansing - Response'!E:E,'Cleansing - Response'!F:F,)</f>
        <v>Rarely / Sometimes</v>
      </c>
      <c r="BX203" s="86" t="str">
        <f>_xlfn.XLOOKUP(AU203,'Cleansing - Response'!H:H,'Cleansing - Response'!I:I,)</f>
        <v>Not using dental floss</v>
      </c>
      <c r="BY203" s="86" t="str">
        <f>_xlfn.XLOOKUP(AV203,'Cleansing - Response'!K:K,'Cleansing - Response'!L:L,)</f>
        <v>Up to 1 time a day</v>
      </c>
      <c r="BZ203" s="86" t="str">
        <f>_xlfn.XLOOKUP(AW203,'Cleansing - Response'!$N:$N,'Cleansing - Response'!$O:$O,)</f>
        <v>Yes / Sometimes</v>
      </c>
      <c r="CA203" s="86" t="str">
        <f>_xlfn.XLOOKUP(AX203,'Cleansing - Response'!$N:$N,'Cleansing - Response'!$O:$O,)</f>
        <v>No</v>
      </c>
      <c r="CB203" s="86" t="str">
        <f>_xlfn.XLOOKUP(AY203,'Cleansing - Response'!$N:$N,'Cleansing - Response'!$O:$O,)</f>
        <v>Yes / Sometimes</v>
      </c>
      <c r="CC203" s="86" t="str">
        <f>_xlfn.XLOOKUP(AZ203,'Cleansing - Response'!$N:$N,'Cleansing - Response'!$O:$O,)</f>
        <v>Yes / Sometimes</v>
      </c>
      <c r="CD203" s="86" t="str">
        <f>_xlfn.XLOOKUP(BA203,'Cleansing - Response'!$N:$N,'Cleansing - Response'!$O:$O,)</f>
        <v>Yes / Sometimes</v>
      </c>
      <c r="CE203" s="86" t="str">
        <f>_xlfn.XLOOKUP(BB203,'Cleansing - Response'!$N:$N,'Cleansing - Response'!$O:$O,)</f>
        <v>No</v>
      </c>
      <c r="CF203" s="87" t="str">
        <f>IF(COUNTIF(Form_Responses18111213[[#This Row],[Answer - B7-1]:[Answer - B7-6]], "Yes / Sometimes") &gt; 4, "More than 4 times","Up to 4 times")</f>
        <v>Up to 4 times</v>
      </c>
    </row>
    <row r="204" spans="1:84" ht="13.2" x14ac:dyDescent="0.25">
      <c r="A204" s="82">
        <v>45573.376832731483</v>
      </c>
      <c r="B204" s="83" t="s">
        <v>640</v>
      </c>
      <c r="C204" s="84" t="s">
        <v>641</v>
      </c>
      <c r="D204" s="83">
        <v>91.96</v>
      </c>
      <c r="E204" s="83">
        <v>0.54</v>
      </c>
      <c r="F204" s="83" t="s">
        <v>114</v>
      </c>
      <c r="G204" s="83" t="s">
        <v>291</v>
      </c>
      <c r="H204" s="83" t="s">
        <v>631</v>
      </c>
      <c r="I204" s="83" t="s">
        <v>63</v>
      </c>
      <c r="J204" s="83" t="s">
        <v>78</v>
      </c>
      <c r="K204" s="83" t="s">
        <v>84</v>
      </c>
      <c r="L204" s="83" t="s">
        <v>64</v>
      </c>
      <c r="M204" s="83" t="s">
        <v>84</v>
      </c>
      <c r="N204" s="83" t="s">
        <v>64</v>
      </c>
      <c r="O204" s="83" t="s">
        <v>78</v>
      </c>
      <c r="P204" s="83" t="s">
        <v>64</v>
      </c>
      <c r="Q204" s="83" t="s">
        <v>64</v>
      </c>
      <c r="R204" s="83" t="s">
        <v>64</v>
      </c>
      <c r="S204" s="83" t="s">
        <v>64</v>
      </c>
      <c r="T204" s="83" t="s">
        <v>84</v>
      </c>
      <c r="U204" s="83" t="s">
        <v>64</v>
      </c>
      <c r="V204" s="83" t="s">
        <v>64</v>
      </c>
      <c r="W204" s="83" t="s">
        <v>64</v>
      </c>
      <c r="X204" s="83" t="s">
        <v>64</v>
      </c>
      <c r="Y204" s="83" t="s">
        <v>84</v>
      </c>
      <c r="Z204" s="83" t="s">
        <v>79</v>
      </c>
      <c r="AA204" s="83" t="s">
        <v>65</v>
      </c>
      <c r="AB204" s="83" t="s">
        <v>66</v>
      </c>
      <c r="AC204" s="83" t="s">
        <v>79</v>
      </c>
      <c r="AD204" s="83" t="s">
        <v>79</v>
      </c>
      <c r="AE204" s="83" t="s">
        <v>66</v>
      </c>
      <c r="AF204" s="83" t="s">
        <v>79</v>
      </c>
      <c r="AG204" s="83" t="s">
        <v>66</v>
      </c>
      <c r="AH204" s="83" t="s">
        <v>79</v>
      </c>
      <c r="AI204" s="83" t="s">
        <v>66</v>
      </c>
      <c r="AJ204" s="83" t="s">
        <v>101</v>
      </c>
      <c r="AK204" s="83" t="s">
        <v>101</v>
      </c>
      <c r="AL204" s="83" t="s">
        <v>101</v>
      </c>
      <c r="AM204" s="83" t="s">
        <v>79</v>
      </c>
      <c r="AN204" s="83" t="s">
        <v>79</v>
      </c>
      <c r="AO204" s="83" t="s">
        <v>66</v>
      </c>
      <c r="AP204" s="83" t="s">
        <v>67</v>
      </c>
      <c r="AQ204" s="83" t="s">
        <v>67</v>
      </c>
      <c r="AR204" s="83" t="s">
        <v>86</v>
      </c>
      <c r="AS204" s="83" t="s">
        <v>68</v>
      </c>
      <c r="AT204" s="83" t="s">
        <v>169</v>
      </c>
      <c r="AU204" s="83" t="s">
        <v>80</v>
      </c>
      <c r="AV204" s="83" t="s">
        <v>71</v>
      </c>
      <c r="AW204" s="83" t="s">
        <v>73</v>
      </c>
      <c r="AX204" s="83" t="s">
        <v>72</v>
      </c>
      <c r="AY204" s="83" t="s">
        <v>63</v>
      </c>
      <c r="AZ204" s="83" t="s">
        <v>63</v>
      </c>
      <c r="BA204" s="83" t="s">
        <v>72</v>
      </c>
      <c r="BB204" s="83" t="s">
        <v>73</v>
      </c>
      <c r="BC204" s="83" t="s">
        <v>73</v>
      </c>
      <c r="BD204" s="83"/>
      <c r="BE204" s="83" t="s">
        <v>73</v>
      </c>
      <c r="BF204" s="83"/>
      <c r="BG204" s="87" t="s">
        <v>631</v>
      </c>
      <c r="BH204" s="87" t="s">
        <v>114</v>
      </c>
      <c r="BI204" s="76" t="s">
        <v>1414</v>
      </c>
      <c r="BJ204">
        <f t="shared" si="9"/>
        <v>10</v>
      </c>
      <c r="BK204" s="87">
        <f t="shared" si="10"/>
        <v>41</v>
      </c>
      <c r="BL204" s="87"/>
      <c r="BM204" s="86" t="str">
        <f>_xlfn.XLOOKUP(Form_Responses18111213[[#This Row],[Sekolah School (Cleansed)]],'Quality Check'!$B$11:$B$14,'Quality Check'!$C$11:$C$14,)</f>
        <v>Urban</v>
      </c>
      <c r="BN204" s="86" t="str">
        <f>_xlfn.XLOOKUP(Form_Responses18111213[[#This Row],[Sekolah School (Cleansed)]],'Quality Check'!$B$11:$B$14,'Quality Check'!$D$11:$D$14,)</f>
        <v>Intervention Group (IG)</v>
      </c>
      <c r="BO204" s="87" t="str">
        <f>_xlfn.XLOOKUP(AS204,'Cleansing - Toothpaste Brand'!A:A,'Cleansing - Toothpaste Brand'!B:B,)</f>
        <v>Colgate</v>
      </c>
      <c r="BP204" s="87"/>
      <c r="BQ20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04" s="86" t="str">
        <f>_xlfn.XLOOKUP(AP204,'Cleansing - Response'!E:E,'Cleansing - Response'!F:F,)</f>
        <v>2 days and more</v>
      </c>
      <c r="BS204" s="86"/>
      <c r="BT204" s="86" t="str">
        <f>_xlfn.XLOOKUP(AQ204,'Cleansing - Response'!E:E,'Cleansing - Response'!F:F,)</f>
        <v>2 days and more</v>
      </c>
      <c r="BU204" s="86"/>
      <c r="BV204" s="86" t="str">
        <f t="shared" si="11"/>
        <v>Ya / Yes</v>
      </c>
      <c r="BW204" s="86" t="str">
        <f>_xlfn.XLOOKUP(AT204,'Cleansing - Response'!E:E,'Cleansing - Response'!F:F,)</f>
        <v>Rarely / Sometimes</v>
      </c>
      <c r="BX204" s="86" t="str">
        <f>_xlfn.XLOOKUP(AU204,'Cleansing - Response'!H:H,'Cleansing - Response'!I:I,)</f>
        <v>Using dental floss at least once</v>
      </c>
      <c r="BY204" s="86" t="str">
        <f>_xlfn.XLOOKUP(AV204,'Cleansing - Response'!K:K,'Cleansing - Response'!L:L,)</f>
        <v>Up to 1 time a day</v>
      </c>
      <c r="BZ204" s="86" t="str">
        <f>_xlfn.XLOOKUP(AW204,'Cleansing - Response'!$N:$N,'Cleansing - Response'!$O:$O,)</f>
        <v>No</v>
      </c>
      <c r="CA204" s="86" t="str">
        <f>_xlfn.XLOOKUP(AX204,'Cleansing - Response'!$N:$N,'Cleansing - Response'!$O:$O,)</f>
        <v>Yes / Sometimes</v>
      </c>
      <c r="CB204" s="86" t="str">
        <f>_xlfn.XLOOKUP(AY204,'Cleansing - Response'!$N:$N,'Cleansing - Response'!$O:$O,)</f>
        <v>Yes / Sometimes</v>
      </c>
      <c r="CC204" s="86" t="str">
        <f>_xlfn.XLOOKUP(AZ204,'Cleansing - Response'!$N:$N,'Cleansing - Response'!$O:$O,)</f>
        <v>Yes / Sometimes</v>
      </c>
      <c r="CD204" s="86" t="str">
        <f>_xlfn.XLOOKUP(BA204,'Cleansing - Response'!$N:$N,'Cleansing - Response'!$O:$O,)</f>
        <v>Yes / Sometimes</v>
      </c>
      <c r="CE204" s="86" t="str">
        <f>_xlfn.XLOOKUP(BB204,'Cleansing - Response'!$N:$N,'Cleansing - Response'!$O:$O,)</f>
        <v>No</v>
      </c>
      <c r="CF204" s="87" t="str">
        <f>IF(COUNTIF(Form_Responses18111213[[#This Row],[Answer - B7-1]:[Answer - B7-6]], "Yes / Sometimes") &gt; 4, "More than 4 times","Up to 4 times")</f>
        <v>Up to 4 times</v>
      </c>
    </row>
    <row r="205" spans="1:84" ht="13.2" x14ac:dyDescent="0.25">
      <c r="A205" s="82">
        <v>45573.37752065972</v>
      </c>
      <c r="B205" s="83" t="s">
        <v>642</v>
      </c>
      <c r="C205" s="84" t="s">
        <v>643</v>
      </c>
      <c r="D205" s="83">
        <v>30.4</v>
      </c>
      <c r="E205" s="83">
        <v>0.42</v>
      </c>
      <c r="F205" s="83" t="s">
        <v>114</v>
      </c>
      <c r="G205" s="83" t="s">
        <v>76</v>
      </c>
      <c r="H205" s="83" t="s">
        <v>631</v>
      </c>
      <c r="I205" s="83" t="s">
        <v>63</v>
      </c>
      <c r="J205" s="83" t="s">
        <v>64</v>
      </c>
      <c r="K205" s="83" t="s">
        <v>64</v>
      </c>
      <c r="L205" s="83" t="s">
        <v>64</v>
      </c>
      <c r="M205" s="83" t="s">
        <v>64</v>
      </c>
      <c r="N205" s="83" t="s">
        <v>84</v>
      </c>
      <c r="O205" s="83" t="s">
        <v>64</v>
      </c>
      <c r="P205" s="83" t="s">
        <v>84</v>
      </c>
      <c r="Q205" s="83" t="s">
        <v>64</v>
      </c>
      <c r="R205" s="83" t="s">
        <v>64</v>
      </c>
      <c r="S205" s="83" t="s">
        <v>64</v>
      </c>
      <c r="T205" s="83" t="s">
        <v>64</v>
      </c>
      <c r="U205" s="83" t="s">
        <v>84</v>
      </c>
      <c r="V205" s="83" t="s">
        <v>64</v>
      </c>
      <c r="W205" s="83" t="s">
        <v>64</v>
      </c>
      <c r="X205" s="83" t="s">
        <v>64</v>
      </c>
      <c r="Y205" s="83" t="s">
        <v>64</v>
      </c>
      <c r="Z205" s="83" t="s">
        <v>66</v>
      </c>
      <c r="AA205" s="83" t="s">
        <v>66</v>
      </c>
      <c r="AB205" s="83" t="s">
        <v>66</v>
      </c>
      <c r="AC205" s="83" t="s">
        <v>65</v>
      </c>
      <c r="AD205" s="83" t="s">
        <v>65</v>
      </c>
      <c r="AE205" s="83" t="s">
        <v>66</v>
      </c>
      <c r="AF205" s="83" t="s">
        <v>66</v>
      </c>
      <c r="AG205" s="83" t="s">
        <v>65</v>
      </c>
      <c r="AH205" s="83" t="s">
        <v>66</v>
      </c>
      <c r="AI205" s="83" t="s">
        <v>79</v>
      </c>
      <c r="AJ205" s="83" t="s">
        <v>66</v>
      </c>
      <c r="AK205" s="83" t="s">
        <v>66</v>
      </c>
      <c r="AL205" s="83" t="s">
        <v>66</v>
      </c>
      <c r="AM205" s="83" t="s">
        <v>66</v>
      </c>
      <c r="AN205" s="83" t="s">
        <v>66</v>
      </c>
      <c r="AO205" s="83" t="s">
        <v>66</v>
      </c>
      <c r="AP205" s="83" t="s">
        <v>80</v>
      </c>
      <c r="AQ205" s="83" t="s">
        <v>80</v>
      </c>
      <c r="AR205" s="83" t="s">
        <v>63</v>
      </c>
      <c r="AS205" s="83" t="s">
        <v>68</v>
      </c>
      <c r="AT205" s="83" t="s">
        <v>69</v>
      </c>
      <c r="AU205" s="83" t="s">
        <v>70</v>
      </c>
      <c r="AV205" s="83" t="s">
        <v>71</v>
      </c>
      <c r="AW205" s="83" t="s">
        <v>73</v>
      </c>
      <c r="AX205" s="83" t="s">
        <v>73</v>
      </c>
      <c r="AY205" s="83" t="s">
        <v>72</v>
      </c>
      <c r="AZ205" s="83" t="s">
        <v>72</v>
      </c>
      <c r="BA205" s="83" t="s">
        <v>73</v>
      </c>
      <c r="BB205" s="83" t="s">
        <v>73</v>
      </c>
      <c r="BC205" s="83" t="s">
        <v>73</v>
      </c>
      <c r="BD205" s="83"/>
      <c r="BE205" s="83" t="s">
        <v>73</v>
      </c>
      <c r="BF205" s="83"/>
      <c r="BG205" s="87" t="s">
        <v>631</v>
      </c>
      <c r="BH205" s="87" t="s">
        <v>114</v>
      </c>
      <c r="BI205" s="76" t="s">
        <v>1414</v>
      </c>
      <c r="BJ205">
        <f t="shared" si="9"/>
        <v>12</v>
      </c>
      <c r="BK205" s="87">
        <f t="shared" si="10"/>
        <v>51</v>
      </c>
      <c r="BL205" s="87"/>
      <c r="BM205" s="86" t="str">
        <f>_xlfn.XLOOKUP(Form_Responses18111213[[#This Row],[Sekolah School (Cleansed)]],'Quality Check'!$B$11:$B$14,'Quality Check'!$C$11:$C$14,)</f>
        <v>Urban</v>
      </c>
      <c r="BN205" s="86" t="str">
        <f>_xlfn.XLOOKUP(Form_Responses18111213[[#This Row],[Sekolah School (Cleansed)]],'Quality Check'!$B$11:$B$14,'Quality Check'!$D$11:$D$14,)</f>
        <v>Intervention Group (IG)</v>
      </c>
      <c r="BO205" s="87" t="str">
        <f>_xlfn.XLOOKUP(AS205,'Cleansing - Toothpaste Brand'!A:A,'Cleansing - Toothpaste Brand'!B:B,)</f>
        <v>Colgate</v>
      </c>
      <c r="BP205" s="87"/>
      <c r="BQ20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05" s="86" t="str">
        <f>_xlfn.XLOOKUP(AP205,'Cleansing - Response'!E:E,'Cleansing - Response'!F:F,)</f>
        <v>Less than 2 days</v>
      </c>
      <c r="BS205" s="86"/>
      <c r="BT205" s="86" t="str">
        <f>_xlfn.XLOOKUP(AQ205,'Cleansing - Response'!E:E,'Cleansing - Response'!F:F,)</f>
        <v>Less than 2 days</v>
      </c>
      <c r="BU205" s="86"/>
      <c r="BV205" s="86" t="str">
        <f t="shared" si="11"/>
        <v>Ya / Yes</v>
      </c>
      <c r="BW205" s="86" t="str">
        <f>_xlfn.XLOOKUP(AT205,'Cleansing - Response'!E:E,'Cleansing - Response'!F:F,)</f>
        <v>Rarely / Sometimes</v>
      </c>
      <c r="BX205" s="86" t="str">
        <f>_xlfn.XLOOKUP(AU205,'Cleansing - Response'!H:H,'Cleansing - Response'!I:I,)</f>
        <v>Sometimes / When in need</v>
      </c>
      <c r="BY205" s="86" t="str">
        <f>_xlfn.XLOOKUP(AV205,'Cleansing - Response'!K:K,'Cleansing - Response'!L:L,)</f>
        <v>Up to 1 time a day</v>
      </c>
      <c r="BZ205" s="86" t="str">
        <f>_xlfn.XLOOKUP(AW205,'Cleansing - Response'!$N:$N,'Cleansing - Response'!$O:$O,)</f>
        <v>No</v>
      </c>
      <c r="CA205" s="86" t="str">
        <f>_xlfn.XLOOKUP(AX205,'Cleansing - Response'!$N:$N,'Cleansing - Response'!$O:$O,)</f>
        <v>No</v>
      </c>
      <c r="CB205" s="86" t="str">
        <f>_xlfn.XLOOKUP(AY205,'Cleansing - Response'!$N:$N,'Cleansing - Response'!$O:$O,)</f>
        <v>Yes / Sometimes</v>
      </c>
      <c r="CC205" s="86" t="str">
        <f>_xlfn.XLOOKUP(AZ205,'Cleansing - Response'!$N:$N,'Cleansing - Response'!$O:$O,)</f>
        <v>Yes / Sometimes</v>
      </c>
      <c r="CD205" s="86" t="str">
        <f>_xlfn.XLOOKUP(BA205,'Cleansing - Response'!$N:$N,'Cleansing - Response'!$O:$O,)</f>
        <v>No</v>
      </c>
      <c r="CE205" s="86" t="str">
        <f>_xlfn.XLOOKUP(BB205,'Cleansing - Response'!$N:$N,'Cleansing - Response'!$O:$O,)</f>
        <v>No</v>
      </c>
      <c r="CF205" s="87" t="str">
        <f>IF(COUNTIF(Form_Responses18111213[[#This Row],[Answer - B7-1]:[Answer - B7-6]], "Yes / Sometimes") &gt; 4, "More than 4 times","Up to 4 times")</f>
        <v>Up to 4 times</v>
      </c>
    </row>
    <row r="206" spans="1:84" ht="13.2" x14ac:dyDescent="0.25">
      <c r="A206" s="82">
        <v>45573.378887581013</v>
      </c>
      <c r="B206" s="83" t="s">
        <v>644</v>
      </c>
      <c r="C206" s="84" t="s">
        <v>645</v>
      </c>
      <c r="D206" s="83">
        <v>39.299999999999997</v>
      </c>
      <c r="E206" s="83">
        <v>0.08</v>
      </c>
      <c r="F206" s="83" t="s">
        <v>423</v>
      </c>
      <c r="G206" s="83" t="s">
        <v>76</v>
      </c>
      <c r="H206" s="83" t="s">
        <v>631</v>
      </c>
      <c r="I206" s="83" t="s">
        <v>73</v>
      </c>
      <c r="J206" s="83" t="s">
        <v>145</v>
      </c>
      <c r="K206" s="83" t="s">
        <v>84</v>
      </c>
      <c r="L206" s="83" t="s">
        <v>64</v>
      </c>
      <c r="M206" s="83" t="s">
        <v>84</v>
      </c>
      <c r="N206" s="83" t="s">
        <v>64</v>
      </c>
      <c r="O206" s="83" t="s">
        <v>64</v>
      </c>
      <c r="P206" s="83" t="s">
        <v>84</v>
      </c>
      <c r="Q206" s="83" t="s">
        <v>84</v>
      </c>
      <c r="R206" s="83" t="s">
        <v>64</v>
      </c>
      <c r="S206" s="83" t="s">
        <v>64</v>
      </c>
      <c r="T206" s="83" t="s">
        <v>78</v>
      </c>
      <c r="U206" s="83" t="s">
        <v>84</v>
      </c>
      <c r="V206" s="83" t="s">
        <v>64</v>
      </c>
      <c r="W206" s="83" t="s">
        <v>84</v>
      </c>
      <c r="X206" s="83" t="s">
        <v>64</v>
      </c>
      <c r="Y206" s="83" t="s">
        <v>64</v>
      </c>
      <c r="Z206" s="83" t="s">
        <v>66</v>
      </c>
      <c r="AA206" s="83" t="s">
        <v>65</v>
      </c>
      <c r="AB206" s="83" t="s">
        <v>79</v>
      </c>
      <c r="AC206" s="83" t="s">
        <v>65</v>
      </c>
      <c r="AD206" s="83" t="s">
        <v>65</v>
      </c>
      <c r="AE206" s="83" t="s">
        <v>65</v>
      </c>
      <c r="AF206" s="83" t="s">
        <v>65</v>
      </c>
      <c r="AG206" s="83" t="s">
        <v>65</v>
      </c>
      <c r="AH206" s="83" t="s">
        <v>66</v>
      </c>
      <c r="AI206" s="83" t="s">
        <v>101</v>
      </c>
      <c r="AJ206" s="83" t="s">
        <v>65</v>
      </c>
      <c r="AK206" s="83" t="s">
        <v>65</v>
      </c>
      <c r="AL206" s="83" t="s">
        <v>66</v>
      </c>
      <c r="AM206" s="83" t="s">
        <v>66</v>
      </c>
      <c r="AN206" s="83" t="s">
        <v>66</v>
      </c>
      <c r="AO206" s="83" t="s">
        <v>66</v>
      </c>
      <c r="AP206" s="83" t="s">
        <v>67</v>
      </c>
      <c r="AQ206" s="83" t="s">
        <v>67</v>
      </c>
      <c r="AR206" s="83" t="s">
        <v>86</v>
      </c>
      <c r="AS206" s="83" t="s">
        <v>343</v>
      </c>
      <c r="AT206" s="83" t="s">
        <v>69</v>
      </c>
      <c r="AU206" s="83" t="s">
        <v>70</v>
      </c>
      <c r="AV206" s="83" t="s">
        <v>71</v>
      </c>
      <c r="AW206" s="83" t="s">
        <v>72</v>
      </c>
      <c r="AX206" s="83" t="s">
        <v>63</v>
      </c>
      <c r="AY206" s="83" t="s">
        <v>72</v>
      </c>
      <c r="AZ206" s="83" t="s">
        <v>72</v>
      </c>
      <c r="BA206" s="83" t="s">
        <v>72</v>
      </c>
      <c r="BB206" s="83" t="s">
        <v>72</v>
      </c>
      <c r="BC206" s="83" t="s">
        <v>73</v>
      </c>
      <c r="BD206" s="83"/>
      <c r="BE206" s="83" t="s">
        <v>73</v>
      </c>
      <c r="BF206" s="83"/>
      <c r="BG206" s="87" t="s">
        <v>631</v>
      </c>
      <c r="BH206" s="86" t="s">
        <v>60</v>
      </c>
      <c r="BI206" s="76" t="s">
        <v>1415</v>
      </c>
      <c r="BJ206">
        <f t="shared" si="9"/>
        <v>8</v>
      </c>
      <c r="BK206" s="87">
        <f t="shared" si="10"/>
        <v>56</v>
      </c>
      <c r="BL206" s="87"/>
      <c r="BM206" s="86" t="str">
        <f>_xlfn.XLOOKUP(Form_Responses18111213[[#This Row],[Sekolah School (Cleansed)]],'Quality Check'!$B$11:$B$14,'Quality Check'!$C$11:$C$14,)</f>
        <v>Urban</v>
      </c>
      <c r="BN206" s="86" t="str">
        <f>_xlfn.XLOOKUP(Form_Responses18111213[[#This Row],[Sekolah School (Cleansed)]],'Quality Check'!$B$11:$B$14,'Quality Check'!$D$11:$D$14,)</f>
        <v>Intervention Group (IG)</v>
      </c>
      <c r="BO206" s="87" t="str">
        <f>_xlfn.XLOOKUP(AS206,'Cleansing - Toothpaste Brand'!A:A,'Cleansing - Toothpaste Brand'!B:B,)</f>
        <v>Darlie</v>
      </c>
      <c r="BP206" s="87"/>
      <c r="BQ20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06" s="86" t="str">
        <f>_xlfn.XLOOKUP(AP206,'Cleansing - Response'!E:E,'Cleansing - Response'!F:F,)</f>
        <v>2 days and more</v>
      </c>
      <c r="BS206" s="86"/>
      <c r="BT206" s="86" t="str">
        <f>_xlfn.XLOOKUP(AQ206,'Cleansing - Response'!E:E,'Cleansing - Response'!F:F,)</f>
        <v>2 days and more</v>
      </c>
      <c r="BU206" s="86"/>
      <c r="BV206" s="86" t="str">
        <f t="shared" si="11"/>
        <v>Ya / Yes</v>
      </c>
      <c r="BW206" s="86" t="str">
        <f>_xlfn.XLOOKUP(AT206,'Cleansing - Response'!E:E,'Cleansing - Response'!F:F,)</f>
        <v>Rarely / Sometimes</v>
      </c>
      <c r="BX206" s="86" t="str">
        <f>_xlfn.XLOOKUP(AU206,'Cleansing - Response'!H:H,'Cleansing - Response'!I:I,)</f>
        <v>Sometimes / When in need</v>
      </c>
      <c r="BY206" s="86" t="str">
        <f>_xlfn.XLOOKUP(AV206,'Cleansing - Response'!K:K,'Cleansing - Response'!L:L,)</f>
        <v>Up to 1 time a day</v>
      </c>
      <c r="BZ206" s="86" t="str">
        <f>_xlfn.XLOOKUP(AW206,'Cleansing - Response'!$N:$N,'Cleansing - Response'!$O:$O,)</f>
        <v>Yes / Sometimes</v>
      </c>
      <c r="CA206" s="86" t="str">
        <f>_xlfn.XLOOKUP(AX206,'Cleansing - Response'!$N:$N,'Cleansing - Response'!$O:$O,)</f>
        <v>Yes / Sometimes</v>
      </c>
      <c r="CB206" s="86" t="str">
        <f>_xlfn.XLOOKUP(AY206,'Cleansing - Response'!$N:$N,'Cleansing - Response'!$O:$O,)</f>
        <v>Yes / Sometimes</v>
      </c>
      <c r="CC206" s="86" t="str">
        <f>_xlfn.XLOOKUP(AZ206,'Cleansing - Response'!$N:$N,'Cleansing - Response'!$O:$O,)</f>
        <v>Yes / Sometimes</v>
      </c>
      <c r="CD206" s="86" t="str">
        <f>_xlfn.XLOOKUP(BA206,'Cleansing - Response'!$N:$N,'Cleansing - Response'!$O:$O,)</f>
        <v>Yes / Sometimes</v>
      </c>
      <c r="CE206" s="86" t="str">
        <f>_xlfn.XLOOKUP(BB206,'Cleansing - Response'!$N:$N,'Cleansing - Response'!$O:$O,)</f>
        <v>Yes / Sometimes</v>
      </c>
      <c r="CF206" s="87" t="str">
        <f>IF(COUNTIF(Form_Responses18111213[[#This Row],[Answer - B7-1]:[Answer - B7-6]], "Yes / Sometimes") &gt; 4, "More than 4 times","Up to 4 times")</f>
        <v>More than 4 times</v>
      </c>
    </row>
    <row r="207" spans="1:84" ht="13.2" x14ac:dyDescent="0.25">
      <c r="A207" s="82">
        <v>45573.380233171294</v>
      </c>
      <c r="B207" s="83" t="s">
        <v>646</v>
      </c>
      <c r="C207" s="84" t="s">
        <v>647</v>
      </c>
      <c r="D207" s="83">
        <v>60.19</v>
      </c>
      <c r="E207" s="83">
        <v>0.33</v>
      </c>
      <c r="F207" s="83" t="s">
        <v>423</v>
      </c>
      <c r="G207" s="83" t="s">
        <v>76</v>
      </c>
      <c r="H207" s="83" t="s">
        <v>648</v>
      </c>
      <c r="I207" s="83" t="s">
        <v>63</v>
      </c>
      <c r="J207" s="83" t="s">
        <v>64</v>
      </c>
      <c r="K207" s="83" t="s">
        <v>84</v>
      </c>
      <c r="L207" s="83" t="s">
        <v>64</v>
      </c>
      <c r="M207" s="83" t="s">
        <v>84</v>
      </c>
      <c r="N207" s="83" t="s">
        <v>64</v>
      </c>
      <c r="O207" s="83" t="s">
        <v>64</v>
      </c>
      <c r="P207" s="83" t="s">
        <v>64</v>
      </c>
      <c r="Q207" s="83" t="s">
        <v>84</v>
      </c>
      <c r="R207" s="83" t="s">
        <v>64</v>
      </c>
      <c r="S207" s="83" t="s">
        <v>64</v>
      </c>
      <c r="T207" s="83" t="s">
        <v>64</v>
      </c>
      <c r="U207" s="83" t="s">
        <v>84</v>
      </c>
      <c r="V207" s="83" t="s">
        <v>64</v>
      </c>
      <c r="W207" s="83" t="s">
        <v>64</v>
      </c>
      <c r="X207" s="83" t="s">
        <v>64</v>
      </c>
      <c r="Y207" s="83" t="s">
        <v>64</v>
      </c>
      <c r="Z207" s="83" t="s">
        <v>66</v>
      </c>
      <c r="AA207" s="83" t="s">
        <v>65</v>
      </c>
      <c r="AB207" s="83" t="s">
        <v>65</v>
      </c>
      <c r="AC207" s="83" t="s">
        <v>66</v>
      </c>
      <c r="AD207" s="83" t="s">
        <v>66</v>
      </c>
      <c r="AE207" s="83" t="s">
        <v>65</v>
      </c>
      <c r="AF207" s="83" t="s">
        <v>66</v>
      </c>
      <c r="AG207" s="83" t="s">
        <v>66</v>
      </c>
      <c r="AH207" s="83" t="s">
        <v>66</v>
      </c>
      <c r="AI207" s="83" t="s">
        <v>66</v>
      </c>
      <c r="AJ207" s="83" t="s">
        <v>65</v>
      </c>
      <c r="AK207" s="83" t="s">
        <v>65</v>
      </c>
      <c r="AL207" s="83" t="s">
        <v>66</v>
      </c>
      <c r="AM207" s="83" t="s">
        <v>66</v>
      </c>
      <c r="AN207" s="83" t="s">
        <v>66</v>
      </c>
      <c r="AO207" s="83" t="s">
        <v>66</v>
      </c>
      <c r="AP207" s="83" t="s">
        <v>85</v>
      </c>
      <c r="AQ207" s="83" t="s">
        <v>151</v>
      </c>
      <c r="AR207" s="83" t="s">
        <v>63</v>
      </c>
      <c r="AS207" s="83" t="s">
        <v>81</v>
      </c>
      <c r="AT207" s="83" t="s">
        <v>69</v>
      </c>
      <c r="AU207" s="83" t="s">
        <v>70</v>
      </c>
      <c r="AV207" s="83" t="s">
        <v>67</v>
      </c>
      <c r="AW207" s="83" t="s">
        <v>63</v>
      </c>
      <c r="AX207" s="83" t="s">
        <v>73</v>
      </c>
      <c r="AY207" s="83" t="s">
        <v>63</v>
      </c>
      <c r="AZ207" s="83" t="s">
        <v>73</v>
      </c>
      <c r="BA207" s="83" t="s">
        <v>63</v>
      </c>
      <c r="BB207" s="83" t="s">
        <v>63</v>
      </c>
      <c r="BC207" s="83" t="s">
        <v>73</v>
      </c>
      <c r="BD207" s="83"/>
      <c r="BE207" s="83" t="s">
        <v>73</v>
      </c>
      <c r="BF207" s="83"/>
      <c r="BG207" s="87" t="s">
        <v>631</v>
      </c>
      <c r="BH207" s="86" t="s">
        <v>60</v>
      </c>
      <c r="BI207" s="76" t="s">
        <v>1414</v>
      </c>
      <c r="BJ207">
        <f t="shared" si="9"/>
        <v>12</v>
      </c>
      <c r="BK207" s="87">
        <f t="shared" si="10"/>
        <v>52</v>
      </c>
      <c r="BL207" s="87"/>
      <c r="BM207" s="86" t="str">
        <f>_xlfn.XLOOKUP(Form_Responses18111213[[#This Row],[Sekolah School (Cleansed)]],'Quality Check'!$B$11:$B$14,'Quality Check'!$C$11:$C$14,)</f>
        <v>Urban</v>
      </c>
      <c r="BN207" s="86" t="str">
        <f>_xlfn.XLOOKUP(Form_Responses18111213[[#This Row],[Sekolah School (Cleansed)]],'Quality Check'!$B$11:$B$14,'Quality Check'!$D$11:$D$14,)</f>
        <v>Intervention Group (IG)</v>
      </c>
      <c r="BO207" s="87" t="str">
        <f>_xlfn.XLOOKUP(AS207,'Cleansing - Toothpaste Brand'!A:A,'Cleansing - Toothpaste Brand'!B:B,)</f>
        <v>Colgate</v>
      </c>
      <c r="BP207" s="87"/>
      <c r="BQ20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07" s="86" t="str">
        <f>_xlfn.XLOOKUP(AP207,'Cleansing - Response'!E:E,'Cleansing - Response'!F:F,)</f>
        <v>2 days and more</v>
      </c>
      <c r="BS207" s="86"/>
      <c r="BT207" s="86" t="str">
        <f>_xlfn.XLOOKUP(AQ207,'Cleansing - Response'!E:E,'Cleansing - Response'!F:F,)</f>
        <v>2 days and more</v>
      </c>
      <c r="BU207" s="86"/>
      <c r="BV207" s="86" t="str">
        <f t="shared" si="11"/>
        <v>Ya / Yes</v>
      </c>
      <c r="BW207" s="86" t="str">
        <f>_xlfn.XLOOKUP(AT207,'Cleansing - Response'!E:E,'Cleansing - Response'!F:F,)</f>
        <v>Rarely / Sometimes</v>
      </c>
      <c r="BX207" s="86" t="str">
        <f>_xlfn.XLOOKUP(AU207,'Cleansing - Response'!H:H,'Cleansing - Response'!I:I,)</f>
        <v>Sometimes / When in need</v>
      </c>
      <c r="BY207" s="86" t="str">
        <f>_xlfn.XLOOKUP(AV207,'Cleansing - Response'!K:K,'Cleansing - Response'!L:L,)</f>
        <v>More than 1 time a day</v>
      </c>
      <c r="BZ207" s="86" t="str">
        <f>_xlfn.XLOOKUP(AW207,'Cleansing - Response'!$N:$N,'Cleansing - Response'!$O:$O,)</f>
        <v>Yes / Sometimes</v>
      </c>
      <c r="CA207" s="86" t="str">
        <f>_xlfn.XLOOKUP(AX207,'Cleansing - Response'!$N:$N,'Cleansing - Response'!$O:$O,)</f>
        <v>No</v>
      </c>
      <c r="CB207" s="86" t="str">
        <f>_xlfn.XLOOKUP(AY207,'Cleansing - Response'!$N:$N,'Cleansing - Response'!$O:$O,)</f>
        <v>Yes / Sometimes</v>
      </c>
      <c r="CC207" s="86" t="str">
        <f>_xlfn.XLOOKUP(AZ207,'Cleansing - Response'!$N:$N,'Cleansing - Response'!$O:$O,)</f>
        <v>No</v>
      </c>
      <c r="CD207" s="86" t="str">
        <f>_xlfn.XLOOKUP(BA207,'Cleansing - Response'!$N:$N,'Cleansing - Response'!$O:$O,)</f>
        <v>Yes / Sometimes</v>
      </c>
      <c r="CE207" s="86" t="str">
        <f>_xlfn.XLOOKUP(BB207,'Cleansing - Response'!$N:$N,'Cleansing - Response'!$O:$O,)</f>
        <v>Yes / Sometimes</v>
      </c>
      <c r="CF207" s="87" t="str">
        <f>IF(COUNTIF(Form_Responses18111213[[#This Row],[Answer - B7-1]:[Answer - B7-6]], "Yes / Sometimes") &gt; 4, "More than 4 times","Up to 4 times")</f>
        <v>Up to 4 times</v>
      </c>
    </row>
    <row r="208" spans="1:84" ht="13.2" x14ac:dyDescent="0.25">
      <c r="A208" s="82">
        <v>45573.380666921294</v>
      </c>
      <c r="B208" s="83" t="s">
        <v>649</v>
      </c>
      <c r="C208" s="84" t="s">
        <v>650</v>
      </c>
      <c r="D208" s="83">
        <v>100</v>
      </c>
      <c r="E208" s="83">
        <v>0.42</v>
      </c>
      <c r="F208" s="83" t="s">
        <v>423</v>
      </c>
      <c r="G208" s="83" t="s">
        <v>76</v>
      </c>
      <c r="H208" s="83" t="s">
        <v>651</v>
      </c>
      <c r="I208" s="83" t="s">
        <v>73</v>
      </c>
      <c r="J208" s="83" t="s">
        <v>64</v>
      </c>
      <c r="K208" s="83" t="s">
        <v>64</v>
      </c>
      <c r="L208" s="83" t="s">
        <v>64</v>
      </c>
      <c r="M208" s="83" t="s">
        <v>84</v>
      </c>
      <c r="N208" s="83" t="s">
        <v>64</v>
      </c>
      <c r="O208" s="83" t="s">
        <v>84</v>
      </c>
      <c r="P208" s="83" t="s">
        <v>84</v>
      </c>
      <c r="Q208" s="83" t="s">
        <v>84</v>
      </c>
      <c r="R208" s="83" t="s">
        <v>64</v>
      </c>
      <c r="S208" s="83" t="s">
        <v>64</v>
      </c>
      <c r="T208" s="83" t="s">
        <v>64</v>
      </c>
      <c r="U208" s="83" t="s">
        <v>84</v>
      </c>
      <c r="V208" s="83" t="s">
        <v>64</v>
      </c>
      <c r="W208" s="83" t="s">
        <v>64</v>
      </c>
      <c r="X208" s="83" t="s">
        <v>64</v>
      </c>
      <c r="Y208" s="83" t="s">
        <v>64</v>
      </c>
      <c r="Z208" s="83" t="s">
        <v>66</v>
      </c>
      <c r="AA208" s="83" t="s">
        <v>65</v>
      </c>
      <c r="AB208" s="83" t="s">
        <v>66</v>
      </c>
      <c r="AC208" s="83" t="s">
        <v>65</v>
      </c>
      <c r="AD208" s="83" t="s">
        <v>66</v>
      </c>
      <c r="AE208" s="83" t="s">
        <v>65</v>
      </c>
      <c r="AF208" s="83" t="s">
        <v>66</v>
      </c>
      <c r="AG208" s="83" t="s">
        <v>66</v>
      </c>
      <c r="AH208" s="83" t="s">
        <v>79</v>
      </c>
      <c r="AI208" s="83" t="s">
        <v>79</v>
      </c>
      <c r="AJ208" s="83" t="s">
        <v>66</v>
      </c>
      <c r="AK208" s="83" t="s">
        <v>65</v>
      </c>
      <c r="AL208" s="83" t="s">
        <v>66</v>
      </c>
      <c r="AM208" s="83" t="s">
        <v>65</v>
      </c>
      <c r="AN208" s="83" t="s">
        <v>65</v>
      </c>
      <c r="AO208" s="83" t="s">
        <v>66</v>
      </c>
      <c r="AP208" s="83" t="s">
        <v>67</v>
      </c>
      <c r="AQ208" s="83" t="s">
        <v>67</v>
      </c>
      <c r="AR208" s="83" t="s">
        <v>86</v>
      </c>
      <c r="AS208" s="83" t="s">
        <v>68</v>
      </c>
      <c r="AT208" s="83" t="s">
        <v>87</v>
      </c>
      <c r="AU208" s="83" t="s">
        <v>67</v>
      </c>
      <c r="AV208" s="83" t="s">
        <v>71</v>
      </c>
      <c r="AW208" s="83" t="s">
        <v>72</v>
      </c>
      <c r="AX208" s="83" t="s">
        <v>72</v>
      </c>
      <c r="AY208" s="83" t="s">
        <v>63</v>
      </c>
      <c r="AZ208" s="83" t="s">
        <v>63</v>
      </c>
      <c r="BA208" s="83" t="s">
        <v>63</v>
      </c>
      <c r="BB208" s="83" t="s">
        <v>63</v>
      </c>
      <c r="BC208" s="83" t="s">
        <v>73</v>
      </c>
      <c r="BD208" s="83"/>
      <c r="BE208" s="83" t="s">
        <v>73</v>
      </c>
      <c r="BF208" s="83"/>
      <c r="BG208" s="87" t="s">
        <v>631</v>
      </c>
      <c r="BH208" s="86" t="s">
        <v>60</v>
      </c>
      <c r="BI208" s="76" t="s">
        <v>1415</v>
      </c>
      <c r="BJ208">
        <f t="shared" si="9"/>
        <v>11</v>
      </c>
      <c r="BK208" s="87">
        <f t="shared" si="10"/>
        <v>53</v>
      </c>
      <c r="BL208" s="87"/>
      <c r="BM208" s="86" t="str">
        <f>_xlfn.XLOOKUP(Form_Responses18111213[[#This Row],[Sekolah School (Cleansed)]],'Quality Check'!$B$11:$B$14,'Quality Check'!$C$11:$C$14,)</f>
        <v>Urban</v>
      </c>
      <c r="BN208" s="86" t="str">
        <f>_xlfn.XLOOKUP(Form_Responses18111213[[#This Row],[Sekolah School (Cleansed)]],'Quality Check'!$B$11:$B$14,'Quality Check'!$D$11:$D$14,)</f>
        <v>Intervention Group (IG)</v>
      </c>
      <c r="BO208" s="87" t="str">
        <f>_xlfn.XLOOKUP(AS208,'Cleansing - Toothpaste Brand'!A:A,'Cleansing - Toothpaste Brand'!B:B,)</f>
        <v>Colgate</v>
      </c>
      <c r="BP208" s="87"/>
      <c r="BQ20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08" s="86" t="str">
        <f>_xlfn.XLOOKUP(AP208,'Cleansing - Response'!E:E,'Cleansing - Response'!F:F,)</f>
        <v>2 days and more</v>
      </c>
      <c r="BS208" s="86"/>
      <c r="BT208" s="86" t="str">
        <f>_xlfn.XLOOKUP(AQ208,'Cleansing - Response'!E:E,'Cleansing - Response'!F:F,)</f>
        <v>2 days and more</v>
      </c>
      <c r="BU208" s="86"/>
      <c r="BV208" s="86" t="str">
        <f t="shared" si="11"/>
        <v>Ya / Yes</v>
      </c>
      <c r="BW208" s="86" t="str">
        <f>_xlfn.XLOOKUP(AT208,'Cleansing - Response'!E:E,'Cleansing - Response'!F:F,)</f>
        <v>Always</v>
      </c>
      <c r="BX208" s="86" t="str">
        <f>_xlfn.XLOOKUP(AU208,'Cleansing - Response'!H:H,'Cleansing - Response'!I:I,)</f>
        <v>Using dental floss at least once</v>
      </c>
      <c r="BY208" s="86" t="str">
        <f>_xlfn.XLOOKUP(AV208,'Cleansing - Response'!K:K,'Cleansing - Response'!L:L,)</f>
        <v>Up to 1 time a day</v>
      </c>
      <c r="BZ208" s="86" t="str">
        <f>_xlfn.XLOOKUP(AW208,'Cleansing - Response'!$N:$N,'Cleansing - Response'!$O:$O,)</f>
        <v>Yes / Sometimes</v>
      </c>
      <c r="CA208" s="86" t="str">
        <f>_xlfn.XLOOKUP(AX208,'Cleansing - Response'!$N:$N,'Cleansing - Response'!$O:$O,)</f>
        <v>Yes / Sometimes</v>
      </c>
      <c r="CB208" s="86" t="str">
        <f>_xlfn.XLOOKUP(AY208,'Cleansing - Response'!$N:$N,'Cleansing - Response'!$O:$O,)</f>
        <v>Yes / Sometimes</v>
      </c>
      <c r="CC208" s="86" t="str">
        <f>_xlfn.XLOOKUP(AZ208,'Cleansing - Response'!$N:$N,'Cleansing - Response'!$O:$O,)</f>
        <v>Yes / Sometimes</v>
      </c>
      <c r="CD208" s="86" t="str">
        <f>_xlfn.XLOOKUP(BA208,'Cleansing - Response'!$N:$N,'Cleansing - Response'!$O:$O,)</f>
        <v>Yes / Sometimes</v>
      </c>
      <c r="CE208" s="86" t="str">
        <f>_xlfn.XLOOKUP(BB208,'Cleansing - Response'!$N:$N,'Cleansing - Response'!$O:$O,)</f>
        <v>Yes / Sometimes</v>
      </c>
      <c r="CF208" s="87" t="str">
        <f>IF(COUNTIF(Form_Responses18111213[[#This Row],[Answer - B7-1]:[Answer - B7-6]], "Yes / Sometimes") &gt; 4, "More than 4 times","Up to 4 times")</f>
        <v>More than 4 times</v>
      </c>
    </row>
    <row r="209" spans="1:84" ht="13.2" x14ac:dyDescent="0.25">
      <c r="A209" s="82">
        <v>45573.382040590281</v>
      </c>
      <c r="B209" s="83" t="s">
        <v>652</v>
      </c>
      <c r="C209" s="84" t="s">
        <v>653</v>
      </c>
      <c r="D209" s="83">
        <v>100</v>
      </c>
      <c r="E209" s="83">
        <v>0.5</v>
      </c>
      <c r="F209" s="83" t="s">
        <v>423</v>
      </c>
      <c r="G209" s="83" t="s">
        <v>76</v>
      </c>
      <c r="H209" s="83" t="s">
        <v>654</v>
      </c>
      <c r="I209" s="83" t="s">
        <v>63</v>
      </c>
      <c r="J209" s="83" t="s">
        <v>64</v>
      </c>
      <c r="K209" s="83" t="s">
        <v>64</v>
      </c>
      <c r="L209" s="83" t="s">
        <v>64</v>
      </c>
      <c r="M209" s="83" t="s">
        <v>84</v>
      </c>
      <c r="N209" s="83" t="s">
        <v>64</v>
      </c>
      <c r="O209" s="83" t="s">
        <v>78</v>
      </c>
      <c r="P209" s="83" t="s">
        <v>84</v>
      </c>
      <c r="Q209" s="83" t="s">
        <v>64</v>
      </c>
      <c r="R209" s="83" t="s">
        <v>64</v>
      </c>
      <c r="S209" s="83" t="s">
        <v>64</v>
      </c>
      <c r="T209" s="83" t="s">
        <v>78</v>
      </c>
      <c r="U209" s="83" t="s">
        <v>84</v>
      </c>
      <c r="V209" s="83" t="s">
        <v>64</v>
      </c>
      <c r="W209" s="83" t="s">
        <v>64</v>
      </c>
      <c r="X209" s="83" t="s">
        <v>84</v>
      </c>
      <c r="Y209" s="83" t="s">
        <v>64</v>
      </c>
      <c r="Z209" s="83" t="s">
        <v>65</v>
      </c>
      <c r="AA209" s="83" t="s">
        <v>65</v>
      </c>
      <c r="AB209" s="83" t="s">
        <v>66</v>
      </c>
      <c r="AC209" s="83" t="s">
        <v>65</v>
      </c>
      <c r="AD209" s="83" t="s">
        <v>66</v>
      </c>
      <c r="AE209" s="83" t="s">
        <v>65</v>
      </c>
      <c r="AF209" s="83" t="s">
        <v>66</v>
      </c>
      <c r="AG209" s="83" t="s">
        <v>65</v>
      </c>
      <c r="AH209" s="83" t="s">
        <v>65</v>
      </c>
      <c r="AI209" s="83" t="s">
        <v>79</v>
      </c>
      <c r="AJ209" s="83" t="s">
        <v>66</v>
      </c>
      <c r="AK209" s="83" t="s">
        <v>66</v>
      </c>
      <c r="AL209" s="83" t="s">
        <v>66</v>
      </c>
      <c r="AM209" s="83" t="s">
        <v>65</v>
      </c>
      <c r="AN209" s="83" t="s">
        <v>79</v>
      </c>
      <c r="AO209" s="83" t="s">
        <v>66</v>
      </c>
      <c r="AP209" s="83" t="s">
        <v>67</v>
      </c>
      <c r="AQ209" s="83" t="s">
        <v>67</v>
      </c>
      <c r="AR209" s="83" t="s">
        <v>86</v>
      </c>
      <c r="AS209" s="83" t="s">
        <v>655</v>
      </c>
      <c r="AT209" s="83" t="s">
        <v>69</v>
      </c>
      <c r="AU209" s="83" t="s">
        <v>93</v>
      </c>
      <c r="AV209" s="83" t="s">
        <v>71</v>
      </c>
      <c r="AW209" s="83" t="s">
        <v>73</v>
      </c>
      <c r="AX209" s="83" t="s">
        <v>73</v>
      </c>
      <c r="AY209" s="83" t="s">
        <v>72</v>
      </c>
      <c r="AZ209" s="83" t="s">
        <v>72</v>
      </c>
      <c r="BA209" s="83" t="s">
        <v>72</v>
      </c>
      <c r="BB209" s="83" t="s">
        <v>63</v>
      </c>
      <c r="BC209" s="83" t="s">
        <v>73</v>
      </c>
      <c r="BD209" s="83"/>
      <c r="BE209" s="83" t="s">
        <v>73</v>
      </c>
      <c r="BF209" s="83"/>
      <c r="BG209" s="87" t="s">
        <v>631</v>
      </c>
      <c r="BH209" s="86" t="s">
        <v>60</v>
      </c>
      <c r="BI209" s="76" t="s">
        <v>1414</v>
      </c>
      <c r="BJ209">
        <f t="shared" si="9"/>
        <v>10</v>
      </c>
      <c r="BK209" s="87">
        <f t="shared" si="10"/>
        <v>54</v>
      </c>
      <c r="BL209" s="87"/>
      <c r="BM209" s="86" t="str">
        <f>_xlfn.XLOOKUP(Form_Responses18111213[[#This Row],[Sekolah School (Cleansed)]],'Quality Check'!$B$11:$B$14,'Quality Check'!$C$11:$C$14,)</f>
        <v>Urban</v>
      </c>
      <c r="BN209" s="86" t="str">
        <f>_xlfn.XLOOKUP(Form_Responses18111213[[#This Row],[Sekolah School (Cleansed)]],'Quality Check'!$B$11:$B$14,'Quality Check'!$D$11:$D$14,)</f>
        <v>Intervention Group (IG)</v>
      </c>
      <c r="BO209" s="87" t="str">
        <f>_xlfn.XLOOKUP(AS209,'Cleansing - Toothpaste Brand'!A:A,'Cleansing - Toothpaste Brand'!B:B,)</f>
        <v>Colgate</v>
      </c>
      <c r="BP209" s="87"/>
      <c r="BQ20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09" s="86" t="str">
        <f>_xlfn.XLOOKUP(AP209,'Cleansing - Response'!E:E,'Cleansing - Response'!F:F,)</f>
        <v>2 days and more</v>
      </c>
      <c r="BS209" s="86"/>
      <c r="BT209" s="86" t="str">
        <f>_xlfn.XLOOKUP(AQ209,'Cleansing - Response'!E:E,'Cleansing - Response'!F:F,)</f>
        <v>2 days and more</v>
      </c>
      <c r="BU209" s="86"/>
      <c r="BV209" s="86" t="str">
        <f t="shared" si="11"/>
        <v>Ya / Yes</v>
      </c>
      <c r="BW209" s="86" t="str">
        <f>_xlfn.XLOOKUP(AT209,'Cleansing - Response'!E:E,'Cleansing - Response'!F:F,)</f>
        <v>Rarely / Sometimes</v>
      </c>
      <c r="BX209" s="86" t="str">
        <f>_xlfn.XLOOKUP(AU209,'Cleansing - Response'!H:H,'Cleansing - Response'!I:I,)</f>
        <v>Not using dental floss</v>
      </c>
      <c r="BY209" s="86" t="str">
        <f>_xlfn.XLOOKUP(AV209,'Cleansing - Response'!K:K,'Cleansing - Response'!L:L,)</f>
        <v>Up to 1 time a day</v>
      </c>
      <c r="BZ209" s="86" t="str">
        <f>_xlfn.XLOOKUP(AW209,'Cleansing - Response'!$N:$N,'Cleansing - Response'!$O:$O,)</f>
        <v>No</v>
      </c>
      <c r="CA209" s="86" t="str">
        <f>_xlfn.XLOOKUP(AX209,'Cleansing - Response'!$N:$N,'Cleansing - Response'!$O:$O,)</f>
        <v>No</v>
      </c>
      <c r="CB209" s="86" t="str">
        <f>_xlfn.XLOOKUP(AY209,'Cleansing - Response'!$N:$N,'Cleansing - Response'!$O:$O,)</f>
        <v>Yes / Sometimes</v>
      </c>
      <c r="CC209" s="86" t="str">
        <f>_xlfn.XLOOKUP(AZ209,'Cleansing - Response'!$N:$N,'Cleansing - Response'!$O:$O,)</f>
        <v>Yes / Sometimes</v>
      </c>
      <c r="CD209" s="86" t="str">
        <f>_xlfn.XLOOKUP(BA209,'Cleansing - Response'!$N:$N,'Cleansing - Response'!$O:$O,)</f>
        <v>Yes / Sometimes</v>
      </c>
      <c r="CE209" s="86" t="str">
        <f>_xlfn.XLOOKUP(BB209,'Cleansing - Response'!$N:$N,'Cleansing - Response'!$O:$O,)</f>
        <v>Yes / Sometimes</v>
      </c>
      <c r="CF209" s="87" t="str">
        <f>IF(COUNTIF(Form_Responses18111213[[#This Row],[Answer - B7-1]:[Answer - B7-6]], "Yes / Sometimes") &gt; 4, "More than 4 times","Up to 4 times")</f>
        <v>Up to 4 times</v>
      </c>
    </row>
    <row r="210" spans="1:84" ht="13.2" x14ac:dyDescent="0.25">
      <c r="A210" s="82">
        <v>45573.382158587963</v>
      </c>
      <c r="B210" s="83" t="s">
        <v>656</v>
      </c>
      <c r="C210" s="84" t="s">
        <v>657</v>
      </c>
      <c r="D210" s="83">
        <v>54.46</v>
      </c>
      <c r="E210" s="83">
        <v>0.46</v>
      </c>
      <c r="F210" s="83" t="s">
        <v>423</v>
      </c>
      <c r="G210" s="83" t="s">
        <v>76</v>
      </c>
      <c r="H210" s="83" t="s">
        <v>631</v>
      </c>
      <c r="I210" s="83" t="s">
        <v>63</v>
      </c>
      <c r="J210" s="83" t="s">
        <v>64</v>
      </c>
      <c r="K210" s="83" t="s">
        <v>64</v>
      </c>
      <c r="L210" s="83" t="s">
        <v>64</v>
      </c>
      <c r="M210" s="83" t="s">
        <v>84</v>
      </c>
      <c r="N210" s="83" t="s">
        <v>64</v>
      </c>
      <c r="O210" s="83" t="s">
        <v>64</v>
      </c>
      <c r="P210" s="83" t="s">
        <v>64</v>
      </c>
      <c r="Q210" s="83" t="s">
        <v>64</v>
      </c>
      <c r="R210" s="83" t="s">
        <v>64</v>
      </c>
      <c r="S210" s="83" t="s">
        <v>64</v>
      </c>
      <c r="T210" s="83" t="s">
        <v>64</v>
      </c>
      <c r="U210" s="83" t="s">
        <v>64</v>
      </c>
      <c r="V210" s="83" t="s">
        <v>64</v>
      </c>
      <c r="W210" s="83" t="s">
        <v>64</v>
      </c>
      <c r="X210" s="83" t="s">
        <v>64</v>
      </c>
      <c r="Y210" s="83" t="s">
        <v>64</v>
      </c>
      <c r="Z210" s="83" t="s">
        <v>65</v>
      </c>
      <c r="AA210" s="83" t="s">
        <v>65</v>
      </c>
      <c r="AB210" s="83" t="s">
        <v>65</v>
      </c>
      <c r="AC210" s="83" t="s">
        <v>65</v>
      </c>
      <c r="AD210" s="83" t="s">
        <v>65</v>
      </c>
      <c r="AE210" s="83" t="s">
        <v>65</v>
      </c>
      <c r="AF210" s="83" t="s">
        <v>65</v>
      </c>
      <c r="AG210" s="83" t="s">
        <v>66</v>
      </c>
      <c r="AH210" s="83" t="s">
        <v>66</v>
      </c>
      <c r="AI210" s="83" t="s">
        <v>79</v>
      </c>
      <c r="AJ210" s="83" t="s">
        <v>65</v>
      </c>
      <c r="AK210" s="83" t="s">
        <v>65</v>
      </c>
      <c r="AL210" s="83" t="s">
        <v>65</v>
      </c>
      <c r="AM210" s="83" t="s">
        <v>65</v>
      </c>
      <c r="AN210" s="83" t="s">
        <v>66</v>
      </c>
      <c r="AO210" s="83" t="s">
        <v>66</v>
      </c>
      <c r="AP210" s="83" t="s">
        <v>67</v>
      </c>
      <c r="AQ210" s="83" t="s">
        <v>85</v>
      </c>
      <c r="AR210" s="83" t="s">
        <v>63</v>
      </c>
      <c r="AS210" s="83" t="s">
        <v>343</v>
      </c>
      <c r="AT210" s="83" t="s">
        <v>87</v>
      </c>
      <c r="AU210" s="83" t="s">
        <v>67</v>
      </c>
      <c r="AV210" s="83" t="s">
        <v>71</v>
      </c>
      <c r="AW210" s="83" t="s">
        <v>72</v>
      </c>
      <c r="AX210" s="83" t="s">
        <v>72</v>
      </c>
      <c r="AY210" s="83" t="s">
        <v>63</v>
      </c>
      <c r="AZ210" s="83" t="s">
        <v>72</v>
      </c>
      <c r="BA210" s="83" t="s">
        <v>63</v>
      </c>
      <c r="BB210" s="83" t="s">
        <v>63</v>
      </c>
      <c r="BC210" s="83" t="s">
        <v>73</v>
      </c>
      <c r="BD210" s="83"/>
      <c r="BE210" s="83" t="s">
        <v>73</v>
      </c>
      <c r="BF210" s="83"/>
      <c r="BG210" s="87" t="s">
        <v>631</v>
      </c>
      <c r="BH210" s="86" t="s">
        <v>60</v>
      </c>
      <c r="BI210" s="76" t="s">
        <v>1414</v>
      </c>
      <c r="BJ210">
        <f t="shared" si="9"/>
        <v>15</v>
      </c>
      <c r="BK210" s="87">
        <f t="shared" si="10"/>
        <v>59</v>
      </c>
      <c r="BL210" s="87"/>
      <c r="BM210" s="86" t="str">
        <f>_xlfn.XLOOKUP(Form_Responses18111213[[#This Row],[Sekolah School (Cleansed)]],'Quality Check'!$B$11:$B$14,'Quality Check'!$C$11:$C$14,)</f>
        <v>Urban</v>
      </c>
      <c r="BN210" s="86" t="str">
        <f>_xlfn.XLOOKUP(Form_Responses18111213[[#This Row],[Sekolah School (Cleansed)]],'Quality Check'!$B$11:$B$14,'Quality Check'!$D$11:$D$14,)</f>
        <v>Intervention Group (IG)</v>
      </c>
      <c r="BO210" s="87" t="str">
        <f>_xlfn.XLOOKUP(AS210,'Cleansing - Toothpaste Brand'!A:A,'Cleansing - Toothpaste Brand'!B:B,)</f>
        <v>Darlie</v>
      </c>
      <c r="BP210" s="87"/>
      <c r="BQ21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10" s="86" t="str">
        <f>_xlfn.XLOOKUP(AP210,'Cleansing - Response'!E:E,'Cleansing - Response'!F:F,)</f>
        <v>2 days and more</v>
      </c>
      <c r="BS210" s="86"/>
      <c r="BT210" s="86" t="str">
        <f>_xlfn.XLOOKUP(AQ210,'Cleansing - Response'!E:E,'Cleansing - Response'!F:F,)</f>
        <v>2 days and more</v>
      </c>
      <c r="BU210" s="86"/>
      <c r="BV210" s="86" t="str">
        <f t="shared" si="11"/>
        <v>Ya / Yes</v>
      </c>
      <c r="BW210" s="86" t="str">
        <f>_xlfn.XLOOKUP(AT210,'Cleansing - Response'!E:E,'Cleansing - Response'!F:F,)</f>
        <v>Always</v>
      </c>
      <c r="BX210" s="86" t="str">
        <f>_xlfn.XLOOKUP(AU210,'Cleansing - Response'!H:H,'Cleansing - Response'!I:I,)</f>
        <v>Using dental floss at least once</v>
      </c>
      <c r="BY210" s="86" t="str">
        <f>_xlfn.XLOOKUP(AV210,'Cleansing - Response'!K:K,'Cleansing - Response'!L:L,)</f>
        <v>Up to 1 time a day</v>
      </c>
      <c r="BZ210" s="86" t="str">
        <f>_xlfn.XLOOKUP(AW210,'Cleansing - Response'!$N:$N,'Cleansing - Response'!$O:$O,)</f>
        <v>Yes / Sometimes</v>
      </c>
      <c r="CA210" s="86" t="str">
        <f>_xlfn.XLOOKUP(AX210,'Cleansing - Response'!$N:$N,'Cleansing - Response'!$O:$O,)</f>
        <v>Yes / Sometimes</v>
      </c>
      <c r="CB210" s="86" t="str">
        <f>_xlfn.XLOOKUP(AY210,'Cleansing - Response'!$N:$N,'Cleansing - Response'!$O:$O,)</f>
        <v>Yes / Sometimes</v>
      </c>
      <c r="CC210" s="86" t="str">
        <f>_xlfn.XLOOKUP(AZ210,'Cleansing - Response'!$N:$N,'Cleansing - Response'!$O:$O,)</f>
        <v>Yes / Sometimes</v>
      </c>
      <c r="CD210" s="86" t="str">
        <f>_xlfn.XLOOKUP(BA210,'Cleansing - Response'!$N:$N,'Cleansing - Response'!$O:$O,)</f>
        <v>Yes / Sometimes</v>
      </c>
      <c r="CE210" s="86" t="str">
        <f>_xlfn.XLOOKUP(BB210,'Cleansing - Response'!$N:$N,'Cleansing - Response'!$O:$O,)</f>
        <v>Yes / Sometimes</v>
      </c>
      <c r="CF210" s="87" t="str">
        <f>IF(COUNTIF(Form_Responses18111213[[#This Row],[Answer - B7-1]:[Answer - B7-6]], "Yes / Sometimes") &gt; 4, "More than 4 times","Up to 4 times")</f>
        <v>More than 4 times</v>
      </c>
    </row>
    <row r="211" spans="1:84" ht="13.2" x14ac:dyDescent="0.25">
      <c r="A211" s="82">
        <v>45573.384647337967</v>
      </c>
      <c r="B211" s="83" t="s">
        <v>658</v>
      </c>
      <c r="C211" s="84" t="s">
        <v>659</v>
      </c>
      <c r="D211" s="83">
        <v>10.7</v>
      </c>
      <c r="E211" s="83">
        <v>0.08</v>
      </c>
      <c r="F211" s="83" t="s">
        <v>423</v>
      </c>
      <c r="G211" s="83" t="s">
        <v>76</v>
      </c>
      <c r="H211" s="83" t="s">
        <v>648</v>
      </c>
      <c r="I211" s="83" t="s">
        <v>73</v>
      </c>
      <c r="J211" s="83" t="s">
        <v>64</v>
      </c>
      <c r="K211" s="83" t="s">
        <v>84</v>
      </c>
      <c r="L211" s="83" t="s">
        <v>64</v>
      </c>
      <c r="M211" s="83" t="s">
        <v>78</v>
      </c>
      <c r="N211" s="83" t="s">
        <v>64</v>
      </c>
      <c r="O211" s="83" t="s">
        <v>64</v>
      </c>
      <c r="P211" s="83" t="s">
        <v>84</v>
      </c>
      <c r="Q211" s="83" t="s">
        <v>64</v>
      </c>
      <c r="R211" s="83" t="s">
        <v>64</v>
      </c>
      <c r="S211" s="83" t="s">
        <v>64</v>
      </c>
      <c r="T211" s="83" t="s">
        <v>64</v>
      </c>
      <c r="U211" s="83" t="s">
        <v>84</v>
      </c>
      <c r="V211" s="83" t="s">
        <v>64</v>
      </c>
      <c r="W211" s="83" t="s">
        <v>64</v>
      </c>
      <c r="X211" s="83" t="s">
        <v>64</v>
      </c>
      <c r="Y211" s="83" t="s">
        <v>64</v>
      </c>
      <c r="Z211" s="83" t="s">
        <v>66</v>
      </c>
      <c r="AA211" s="83" t="s">
        <v>65</v>
      </c>
      <c r="AB211" s="83" t="s">
        <v>66</v>
      </c>
      <c r="AC211" s="83" t="s">
        <v>65</v>
      </c>
      <c r="AD211" s="83" t="s">
        <v>66</v>
      </c>
      <c r="AE211" s="83" t="s">
        <v>65</v>
      </c>
      <c r="AF211" s="83" t="s">
        <v>66</v>
      </c>
      <c r="AG211" s="83" t="s">
        <v>66</v>
      </c>
      <c r="AH211" s="83" t="s">
        <v>66</v>
      </c>
      <c r="AI211" s="83" t="s">
        <v>79</v>
      </c>
      <c r="AJ211" s="83" t="s">
        <v>65</v>
      </c>
      <c r="AK211" s="83" t="s">
        <v>65</v>
      </c>
      <c r="AL211" s="83" t="s">
        <v>66</v>
      </c>
      <c r="AM211" s="83" t="s">
        <v>66</v>
      </c>
      <c r="AN211" s="83" t="s">
        <v>65</v>
      </c>
      <c r="AO211" s="83" t="s">
        <v>66</v>
      </c>
      <c r="AP211" s="83" t="s">
        <v>85</v>
      </c>
      <c r="AQ211" s="83" t="s">
        <v>85</v>
      </c>
      <c r="AR211" s="83" t="s">
        <v>63</v>
      </c>
      <c r="AS211" s="83" t="s">
        <v>97</v>
      </c>
      <c r="AT211" s="83" t="s">
        <v>87</v>
      </c>
      <c r="AU211" s="83" t="s">
        <v>85</v>
      </c>
      <c r="AV211" s="83" t="s">
        <v>71</v>
      </c>
      <c r="AW211" s="83" t="s">
        <v>72</v>
      </c>
      <c r="AX211" s="83" t="s">
        <v>73</v>
      </c>
      <c r="AY211" s="83" t="s">
        <v>72</v>
      </c>
      <c r="AZ211" s="83" t="s">
        <v>63</v>
      </c>
      <c r="BA211" s="83" t="s">
        <v>72</v>
      </c>
      <c r="BB211" s="83" t="s">
        <v>73</v>
      </c>
      <c r="BC211" s="83" t="s">
        <v>73</v>
      </c>
      <c r="BD211" s="83"/>
      <c r="BE211" s="83" t="s">
        <v>73</v>
      </c>
      <c r="BF211" s="83"/>
      <c r="BG211" s="87" t="s">
        <v>631</v>
      </c>
      <c r="BH211" s="86" t="s">
        <v>60</v>
      </c>
      <c r="BI211" s="76" t="s">
        <v>1415</v>
      </c>
      <c r="BJ211">
        <f t="shared" si="9"/>
        <v>13</v>
      </c>
      <c r="BK211" s="87">
        <f t="shared" si="10"/>
        <v>54</v>
      </c>
      <c r="BL211" s="87"/>
      <c r="BM211" s="86" t="str">
        <f>_xlfn.XLOOKUP(Form_Responses18111213[[#This Row],[Sekolah School (Cleansed)]],'Quality Check'!$B$11:$B$14,'Quality Check'!$C$11:$C$14,)</f>
        <v>Urban</v>
      </c>
      <c r="BN211" s="86" t="str">
        <f>_xlfn.XLOOKUP(Form_Responses18111213[[#This Row],[Sekolah School (Cleansed)]],'Quality Check'!$B$11:$B$14,'Quality Check'!$D$11:$D$14,)</f>
        <v>Intervention Group (IG)</v>
      </c>
      <c r="BO211" s="87" t="str">
        <f>_xlfn.XLOOKUP(AS211,'Cleansing - Toothpaste Brand'!A:A,'Cleansing - Toothpaste Brand'!B:B,)</f>
        <v>Darlie</v>
      </c>
      <c r="BP211" s="87"/>
      <c r="BQ21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11" s="86" t="str">
        <f>_xlfn.XLOOKUP(AP211,'Cleansing - Response'!E:E,'Cleansing - Response'!F:F,)</f>
        <v>2 days and more</v>
      </c>
      <c r="BS211" s="86"/>
      <c r="BT211" s="86" t="str">
        <f>_xlfn.XLOOKUP(AQ211,'Cleansing - Response'!E:E,'Cleansing - Response'!F:F,)</f>
        <v>2 days and more</v>
      </c>
      <c r="BU211" s="86"/>
      <c r="BV211" s="86" t="str">
        <f t="shared" si="11"/>
        <v>Ya / Yes</v>
      </c>
      <c r="BW211" s="86" t="str">
        <f>_xlfn.XLOOKUP(AT211,'Cleansing - Response'!E:E,'Cleansing - Response'!F:F,)</f>
        <v>Always</v>
      </c>
      <c r="BX211" s="86" t="str">
        <f>_xlfn.XLOOKUP(AU211,'Cleansing - Response'!H:H,'Cleansing - Response'!I:I,)</f>
        <v>Using dental floss at least once</v>
      </c>
      <c r="BY211" s="86" t="str">
        <f>_xlfn.XLOOKUP(AV211,'Cleansing - Response'!K:K,'Cleansing - Response'!L:L,)</f>
        <v>Up to 1 time a day</v>
      </c>
      <c r="BZ211" s="86" t="str">
        <f>_xlfn.XLOOKUP(AW211,'Cleansing - Response'!$N:$N,'Cleansing - Response'!$O:$O,)</f>
        <v>Yes / Sometimes</v>
      </c>
      <c r="CA211" s="86" t="str">
        <f>_xlfn.XLOOKUP(AX211,'Cleansing - Response'!$N:$N,'Cleansing - Response'!$O:$O,)</f>
        <v>No</v>
      </c>
      <c r="CB211" s="86" t="str">
        <f>_xlfn.XLOOKUP(AY211,'Cleansing - Response'!$N:$N,'Cleansing - Response'!$O:$O,)</f>
        <v>Yes / Sometimes</v>
      </c>
      <c r="CC211" s="86" t="str">
        <f>_xlfn.XLOOKUP(AZ211,'Cleansing - Response'!$N:$N,'Cleansing - Response'!$O:$O,)</f>
        <v>Yes / Sometimes</v>
      </c>
      <c r="CD211" s="86" t="str">
        <f>_xlfn.XLOOKUP(BA211,'Cleansing - Response'!$N:$N,'Cleansing - Response'!$O:$O,)</f>
        <v>Yes / Sometimes</v>
      </c>
      <c r="CE211" s="86" t="str">
        <f>_xlfn.XLOOKUP(BB211,'Cleansing - Response'!$N:$N,'Cleansing - Response'!$O:$O,)</f>
        <v>No</v>
      </c>
      <c r="CF211" s="87" t="str">
        <f>IF(COUNTIF(Form_Responses18111213[[#This Row],[Answer - B7-1]:[Answer - B7-6]], "Yes / Sometimes") &gt; 4, "More than 4 times","Up to 4 times")</f>
        <v>Up to 4 times</v>
      </c>
    </row>
    <row r="212" spans="1:84" ht="13.2" x14ac:dyDescent="0.25">
      <c r="A212" s="82">
        <v>45573.385597905093</v>
      </c>
      <c r="B212" s="83" t="s">
        <v>660</v>
      </c>
      <c r="C212" s="84" t="s">
        <v>661</v>
      </c>
      <c r="D212" s="83">
        <v>100</v>
      </c>
      <c r="E212" s="83">
        <v>1.25</v>
      </c>
      <c r="F212" s="83" t="s">
        <v>423</v>
      </c>
      <c r="G212" s="83" t="s">
        <v>76</v>
      </c>
      <c r="H212" s="83" t="s">
        <v>634</v>
      </c>
      <c r="I212" s="83" t="s">
        <v>63</v>
      </c>
      <c r="J212" s="83" t="s">
        <v>64</v>
      </c>
      <c r="K212" s="83" t="s">
        <v>84</v>
      </c>
      <c r="L212" s="83" t="s">
        <v>64</v>
      </c>
      <c r="M212" s="83" t="s">
        <v>84</v>
      </c>
      <c r="N212" s="83" t="s">
        <v>64</v>
      </c>
      <c r="O212" s="83" t="s">
        <v>84</v>
      </c>
      <c r="P212" s="83" t="s">
        <v>84</v>
      </c>
      <c r="Q212" s="83" t="s">
        <v>84</v>
      </c>
      <c r="R212" s="83" t="s">
        <v>64</v>
      </c>
      <c r="S212" s="83" t="s">
        <v>64</v>
      </c>
      <c r="T212" s="83" t="s">
        <v>64</v>
      </c>
      <c r="U212" s="83" t="s">
        <v>84</v>
      </c>
      <c r="V212" s="83" t="s">
        <v>64</v>
      </c>
      <c r="W212" s="83" t="s">
        <v>84</v>
      </c>
      <c r="X212" s="83" t="s">
        <v>84</v>
      </c>
      <c r="Y212" s="83" t="s">
        <v>64</v>
      </c>
      <c r="Z212" s="83" t="s">
        <v>66</v>
      </c>
      <c r="AA212" s="83" t="s">
        <v>66</v>
      </c>
      <c r="AB212" s="83" t="s">
        <v>66</v>
      </c>
      <c r="AC212" s="83" t="s">
        <v>66</v>
      </c>
      <c r="AD212" s="83" t="s">
        <v>66</v>
      </c>
      <c r="AE212" s="83" t="s">
        <v>66</v>
      </c>
      <c r="AF212" s="83" t="s">
        <v>66</v>
      </c>
      <c r="AG212" s="83" t="s">
        <v>66</v>
      </c>
      <c r="AH212" s="83" t="s">
        <v>79</v>
      </c>
      <c r="AI212" s="83" t="s">
        <v>79</v>
      </c>
      <c r="AJ212" s="83" t="s">
        <v>66</v>
      </c>
      <c r="AK212" s="83" t="s">
        <v>66</v>
      </c>
      <c r="AL212" s="83" t="s">
        <v>66</v>
      </c>
      <c r="AM212" s="83" t="s">
        <v>66</v>
      </c>
      <c r="AN212" s="83" t="s">
        <v>66</v>
      </c>
      <c r="AO212" s="83" t="s">
        <v>66</v>
      </c>
      <c r="AP212" s="83" t="s">
        <v>67</v>
      </c>
      <c r="AQ212" s="83" t="s">
        <v>67</v>
      </c>
      <c r="AR212" s="83" t="s">
        <v>86</v>
      </c>
      <c r="AS212" s="83" t="s">
        <v>68</v>
      </c>
      <c r="AT212" s="83" t="s">
        <v>69</v>
      </c>
      <c r="AU212" s="83" t="s">
        <v>70</v>
      </c>
      <c r="AV212" s="83" t="s">
        <v>71</v>
      </c>
      <c r="AW212" s="83" t="s">
        <v>73</v>
      </c>
      <c r="AX212" s="83" t="s">
        <v>73</v>
      </c>
      <c r="AY212" s="83" t="s">
        <v>72</v>
      </c>
      <c r="AZ212" s="83" t="s">
        <v>63</v>
      </c>
      <c r="BA212" s="83" t="s">
        <v>63</v>
      </c>
      <c r="BB212" s="83" t="s">
        <v>72</v>
      </c>
      <c r="BC212" s="83" t="s">
        <v>73</v>
      </c>
      <c r="BD212" s="83"/>
      <c r="BE212" s="83" t="s">
        <v>73</v>
      </c>
      <c r="BF212" s="83"/>
      <c r="BG212" s="87" t="s">
        <v>631</v>
      </c>
      <c r="BH212" s="86" t="s">
        <v>60</v>
      </c>
      <c r="BI212" s="76" t="s">
        <v>1414</v>
      </c>
      <c r="BJ212">
        <f t="shared" si="9"/>
        <v>8</v>
      </c>
      <c r="BK212" s="87">
        <f t="shared" si="10"/>
        <v>47</v>
      </c>
      <c r="BL212" s="87"/>
      <c r="BM212" s="86" t="str">
        <f>_xlfn.XLOOKUP(Form_Responses18111213[[#This Row],[Sekolah School (Cleansed)]],'Quality Check'!$B$11:$B$14,'Quality Check'!$C$11:$C$14,)</f>
        <v>Urban</v>
      </c>
      <c r="BN212" s="86" t="str">
        <f>_xlfn.XLOOKUP(Form_Responses18111213[[#This Row],[Sekolah School (Cleansed)]],'Quality Check'!$B$11:$B$14,'Quality Check'!$D$11:$D$14,)</f>
        <v>Intervention Group (IG)</v>
      </c>
      <c r="BO212" s="87" t="str">
        <f>_xlfn.XLOOKUP(AS212,'Cleansing - Toothpaste Brand'!A:A,'Cleansing - Toothpaste Brand'!B:B,)</f>
        <v>Colgate</v>
      </c>
      <c r="BP212" s="87"/>
      <c r="BQ21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12" s="86" t="str">
        <f>_xlfn.XLOOKUP(AP212,'Cleansing - Response'!E:E,'Cleansing - Response'!F:F,)</f>
        <v>2 days and more</v>
      </c>
      <c r="BS212" s="86"/>
      <c r="BT212" s="86" t="str">
        <f>_xlfn.XLOOKUP(AQ212,'Cleansing - Response'!E:E,'Cleansing - Response'!F:F,)</f>
        <v>2 days and more</v>
      </c>
      <c r="BU212" s="86"/>
      <c r="BV212" s="86" t="str">
        <f t="shared" si="11"/>
        <v>Ya / Yes</v>
      </c>
      <c r="BW212" s="86" t="str">
        <f>_xlfn.XLOOKUP(AT212,'Cleansing - Response'!E:E,'Cleansing - Response'!F:F,)</f>
        <v>Rarely / Sometimes</v>
      </c>
      <c r="BX212" s="86" t="str">
        <f>_xlfn.XLOOKUP(AU212,'Cleansing - Response'!H:H,'Cleansing - Response'!I:I,)</f>
        <v>Sometimes / When in need</v>
      </c>
      <c r="BY212" s="86" t="str">
        <f>_xlfn.XLOOKUP(AV212,'Cleansing - Response'!K:K,'Cleansing - Response'!L:L,)</f>
        <v>Up to 1 time a day</v>
      </c>
      <c r="BZ212" s="86" t="str">
        <f>_xlfn.XLOOKUP(AW212,'Cleansing - Response'!$N:$N,'Cleansing - Response'!$O:$O,)</f>
        <v>No</v>
      </c>
      <c r="CA212" s="86" t="str">
        <f>_xlfn.XLOOKUP(AX212,'Cleansing - Response'!$N:$N,'Cleansing - Response'!$O:$O,)</f>
        <v>No</v>
      </c>
      <c r="CB212" s="86" t="str">
        <f>_xlfn.XLOOKUP(AY212,'Cleansing - Response'!$N:$N,'Cleansing - Response'!$O:$O,)</f>
        <v>Yes / Sometimes</v>
      </c>
      <c r="CC212" s="86" t="str">
        <f>_xlfn.XLOOKUP(AZ212,'Cleansing - Response'!$N:$N,'Cleansing - Response'!$O:$O,)</f>
        <v>Yes / Sometimes</v>
      </c>
      <c r="CD212" s="86" t="str">
        <f>_xlfn.XLOOKUP(BA212,'Cleansing - Response'!$N:$N,'Cleansing - Response'!$O:$O,)</f>
        <v>Yes / Sometimes</v>
      </c>
      <c r="CE212" s="86" t="str">
        <f>_xlfn.XLOOKUP(BB212,'Cleansing - Response'!$N:$N,'Cleansing - Response'!$O:$O,)</f>
        <v>Yes / Sometimes</v>
      </c>
      <c r="CF212" s="87" t="str">
        <f>IF(COUNTIF(Form_Responses18111213[[#This Row],[Answer - B7-1]:[Answer - B7-6]], "Yes / Sometimes") &gt; 4, "More than 4 times","Up to 4 times")</f>
        <v>Up to 4 times</v>
      </c>
    </row>
    <row r="213" spans="1:84" ht="13.2" x14ac:dyDescent="0.25">
      <c r="A213" s="82">
        <v>45573.386784317132</v>
      </c>
      <c r="B213" s="83" t="s">
        <v>662</v>
      </c>
      <c r="C213" s="84" t="s">
        <v>663</v>
      </c>
      <c r="D213" s="83">
        <v>100</v>
      </c>
      <c r="E213" s="83">
        <v>0.71</v>
      </c>
      <c r="F213" s="83" t="s">
        <v>423</v>
      </c>
      <c r="G213" s="83" t="s">
        <v>76</v>
      </c>
      <c r="H213" s="83" t="s">
        <v>614</v>
      </c>
      <c r="I213" s="83" t="s">
        <v>63</v>
      </c>
      <c r="J213" s="83" t="s">
        <v>64</v>
      </c>
      <c r="K213" s="83" t="s">
        <v>64</v>
      </c>
      <c r="L213" s="83" t="s">
        <v>64</v>
      </c>
      <c r="M213" s="83" t="s">
        <v>78</v>
      </c>
      <c r="N213" s="83" t="s">
        <v>64</v>
      </c>
      <c r="O213" s="83" t="s">
        <v>64</v>
      </c>
      <c r="P213" s="83" t="s">
        <v>64</v>
      </c>
      <c r="Q213" s="83" t="s">
        <v>64</v>
      </c>
      <c r="R213" s="83" t="s">
        <v>64</v>
      </c>
      <c r="S213" s="83" t="s">
        <v>64</v>
      </c>
      <c r="T213" s="83" t="s">
        <v>64</v>
      </c>
      <c r="U213" s="83" t="s">
        <v>64</v>
      </c>
      <c r="V213" s="83" t="s">
        <v>64</v>
      </c>
      <c r="W213" s="83" t="s">
        <v>64</v>
      </c>
      <c r="X213" s="83" t="s">
        <v>64</v>
      </c>
      <c r="Y213" s="83" t="s">
        <v>64</v>
      </c>
      <c r="Z213" s="83" t="s">
        <v>66</v>
      </c>
      <c r="AA213" s="83" t="s">
        <v>66</v>
      </c>
      <c r="AB213" s="83" t="s">
        <v>66</v>
      </c>
      <c r="AC213" s="83" t="s">
        <v>66</v>
      </c>
      <c r="AD213" s="83" t="s">
        <v>66</v>
      </c>
      <c r="AE213" s="83" t="s">
        <v>66</v>
      </c>
      <c r="AF213" s="83" t="s">
        <v>66</v>
      </c>
      <c r="AG213" s="83" t="s">
        <v>66</v>
      </c>
      <c r="AH213" s="83" t="s">
        <v>66</v>
      </c>
      <c r="AI213" s="83" t="s">
        <v>79</v>
      </c>
      <c r="AJ213" s="83" t="s">
        <v>66</v>
      </c>
      <c r="AK213" s="83" t="s">
        <v>66</v>
      </c>
      <c r="AL213" s="83" t="s">
        <v>66</v>
      </c>
      <c r="AM213" s="83" t="s">
        <v>66</v>
      </c>
      <c r="AN213" s="83" t="s">
        <v>66</v>
      </c>
      <c r="AO213" s="83" t="s">
        <v>66</v>
      </c>
      <c r="AP213" s="83" t="s">
        <v>67</v>
      </c>
      <c r="AQ213" s="83" t="s">
        <v>67</v>
      </c>
      <c r="AR213" s="83" t="s">
        <v>63</v>
      </c>
      <c r="AS213" s="83" t="s">
        <v>81</v>
      </c>
      <c r="AT213" s="83" t="s">
        <v>69</v>
      </c>
      <c r="AU213" s="83" t="s">
        <v>70</v>
      </c>
      <c r="AV213" s="83" t="s">
        <v>71</v>
      </c>
      <c r="AW213" s="83" t="s">
        <v>72</v>
      </c>
      <c r="AX213" s="83" t="s">
        <v>72</v>
      </c>
      <c r="AY213" s="83" t="s">
        <v>63</v>
      </c>
      <c r="AZ213" s="83" t="s">
        <v>63</v>
      </c>
      <c r="BA213" s="83" t="s">
        <v>63</v>
      </c>
      <c r="BB213" s="83" t="s">
        <v>63</v>
      </c>
      <c r="BC213" s="83" t="s">
        <v>73</v>
      </c>
      <c r="BD213" s="83"/>
      <c r="BE213" s="83" t="s">
        <v>73</v>
      </c>
      <c r="BF213" s="83"/>
      <c r="BG213" s="87" t="s">
        <v>631</v>
      </c>
      <c r="BH213" s="86" t="s">
        <v>60</v>
      </c>
      <c r="BI213" s="76" t="s">
        <v>1414</v>
      </c>
      <c r="BJ213">
        <f t="shared" si="9"/>
        <v>16</v>
      </c>
      <c r="BK213" s="87">
        <f t="shared" si="10"/>
        <v>48</v>
      </c>
      <c r="BL213" s="87"/>
      <c r="BM213" s="86" t="str">
        <f>_xlfn.XLOOKUP(Form_Responses18111213[[#This Row],[Sekolah School (Cleansed)]],'Quality Check'!$B$11:$B$14,'Quality Check'!$C$11:$C$14,)</f>
        <v>Urban</v>
      </c>
      <c r="BN213" s="86" t="str">
        <f>_xlfn.XLOOKUP(Form_Responses18111213[[#This Row],[Sekolah School (Cleansed)]],'Quality Check'!$B$11:$B$14,'Quality Check'!$D$11:$D$14,)</f>
        <v>Intervention Group (IG)</v>
      </c>
      <c r="BO213" s="87" t="str">
        <f>_xlfn.XLOOKUP(AS213,'Cleansing - Toothpaste Brand'!A:A,'Cleansing - Toothpaste Brand'!B:B,)</f>
        <v>Colgate</v>
      </c>
      <c r="BP213" s="87"/>
      <c r="BQ21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13" s="86" t="str">
        <f>_xlfn.XLOOKUP(AP213,'Cleansing - Response'!E:E,'Cleansing - Response'!F:F,)</f>
        <v>2 days and more</v>
      </c>
      <c r="BS213" s="86"/>
      <c r="BT213" s="86" t="str">
        <f>_xlfn.XLOOKUP(AQ213,'Cleansing - Response'!E:E,'Cleansing - Response'!F:F,)</f>
        <v>2 days and more</v>
      </c>
      <c r="BU213" s="86"/>
      <c r="BV213" s="86" t="str">
        <f t="shared" si="11"/>
        <v>Ya / Yes</v>
      </c>
      <c r="BW213" s="86" t="str">
        <f>_xlfn.XLOOKUP(AT213,'Cleansing - Response'!E:E,'Cleansing - Response'!F:F,)</f>
        <v>Rarely / Sometimes</v>
      </c>
      <c r="BX213" s="86" t="str">
        <f>_xlfn.XLOOKUP(AU213,'Cleansing - Response'!H:H,'Cleansing - Response'!I:I,)</f>
        <v>Sometimes / When in need</v>
      </c>
      <c r="BY213" s="86" t="str">
        <f>_xlfn.XLOOKUP(AV213,'Cleansing - Response'!K:K,'Cleansing - Response'!L:L,)</f>
        <v>Up to 1 time a day</v>
      </c>
      <c r="BZ213" s="86" t="str">
        <f>_xlfn.XLOOKUP(AW213,'Cleansing - Response'!$N:$N,'Cleansing - Response'!$O:$O,)</f>
        <v>Yes / Sometimes</v>
      </c>
      <c r="CA213" s="86" t="str">
        <f>_xlfn.XLOOKUP(AX213,'Cleansing - Response'!$N:$N,'Cleansing - Response'!$O:$O,)</f>
        <v>Yes / Sometimes</v>
      </c>
      <c r="CB213" s="86" t="str">
        <f>_xlfn.XLOOKUP(AY213,'Cleansing - Response'!$N:$N,'Cleansing - Response'!$O:$O,)</f>
        <v>Yes / Sometimes</v>
      </c>
      <c r="CC213" s="86" t="str">
        <f>_xlfn.XLOOKUP(AZ213,'Cleansing - Response'!$N:$N,'Cleansing - Response'!$O:$O,)</f>
        <v>Yes / Sometimes</v>
      </c>
      <c r="CD213" s="86" t="str">
        <f>_xlfn.XLOOKUP(BA213,'Cleansing - Response'!$N:$N,'Cleansing - Response'!$O:$O,)</f>
        <v>Yes / Sometimes</v>
      </c>
      <c r="CE213" s="86" t="str">
        <f>_xlfn.XLOOKUP(BB213,'Cleansing - Response'!$N:$N,'Cleansing - Response'!$O:$O,)</f>
        <v>Yes / Sometimes</v>
      </c>
      <c r="CF213" s="87" t="str">
        <f>IF(COUNTIF(Form_Responses18111213[[#This Row],[Answer - B7-1]:[Answer - B7-6]], "Yes / Sometimes") &gt; 4, "More than 4 times","Up to 4 times")</f>
        <v>More than 4 times</v>
      </c>
    </row>
    <row r="214" spans="1:84" ht="13.2" x14ac:dyDescent="0.25">
      <c r="A214" s="82">
        <v>45573.387280208335</v>
      </c>
      <c r="B214" s="83" t="s">
        <v>664</v>
      </c>
      <c r="C214" s="84" t="s">
        <v>665</v>
      </c>
      <c r="D214" s="83">
        <v>33.93</v>
      </c>
      <c r="E214" s="83">
        <v>0.21</v>
      </c>
      <c r="F214" s="83" t="s">
        <v>423</v>
      </c>
      <c r="G214" s="83" t="s">
        <v>539</v>
      </c>
      <c r="H214" s="83" t="s">
        <v>631</v>
      </c>
      <c r="I214" s="83" t="s">
        <v>63</v>
      </c>
      <c r="J214" s="83" t="s">
        <v>64</v>
      </c>
      <c r="K214" s="83" t="s">
        <v>64</v>
      </c>
      <c r="L214" s="83" t="s">
        <v>64</v>
      </c>
      <c r="M214" s="83" t="s">
        <v>78</v>
      </c>
      <c r="N214" s="83" t="s">
        <v>64</v>
      </c>
      <c r="O214" s="83" t="s">
        <v>84</v>
      </c>
      <c r="P214" s="83" t="s">
        <v>84</v>
      </c>
      <c r="Q214" s="83" t="s">
        <v>64</v>
      </c>
      <c r="R214" s="83" t="s">
        <v>64</v>
      </c>
      <c r="S214" s="83" t="s">
        <v>64</v>
      </c>
      <c r="T214" s="83" t="s">
        <v>64</v>
      </c>
      <c r="U214" s="83" t="s">
        <v>64</v>
      </c>
      <c r="V214" s="83" t="s">
        <v>64</v>
      </c>
      <c r="W214" s="83" t="s">
        <v>84</v>
      </c>
      <c r="X214" s="83" t="s">
        <v>84</v>
      </c>
      <c r="Y214" s="83" t="s">
        <v>64</v>
      </c>
      <c r="Z214" s="83" t="s">
        <v>66</v>
      </c>
      <c r="AA214" s="83" t="s">
        <v>66</v>
      </c>
      <c r="AB214" s="83" t="s">
        <v>66</v>
      </c>
      <c r="AC214" s="83" t="s">
        <v>101</v>
      </c>
      <c r="AD214" s="83" t="s">
        <v>66</v>
      </c>
      <c r="AE214" s="83" t="s">
        <v>66</v>
      </c>
      <c r="AF214" s="83" t="s">
        <v>66</v>
      </c>
      <c r="AG214" s="83" t="s">
        <v>66</v>
      </c>
      <c r="AH214" s="83" t="s">
        <v>66</v>
      </c>
      <c r="AI214" s="83" t="s">
        <v>66</v>
      </c>
      <c r="AJ214" s="83" t="s">
        <v>66</v>
      </c>
      <c r="AK214" s="83" t="s">
        <v>66</v>
      </c>
      <c r="AL214" s="83" t="s">
        <v>66</v>
      </c>
      <c r="AM214" s="83" t="s">
        <v>66</v>
      </c>
      <c r="AN214" s="83" t="s">
        <v>66</v>
      </c>
      <c r="AO214" s="83" t="s">
        <v>66</v>
      </c>
      <c r="AP214" s="83" t="s">
        <v>67</v>
      </c>
      <c r="AQ214" s="83" t="s">
        <v>67</v>
      </c>
      <c r="AR214" s="83" t="s">
        <v>86</v>
      </c>
      <c r="AS214" s="83" t="s">
        <v>68</v>
      </c>
      <c r="AT214" s="83" t="s">
        <v>87</v>
      </c>
      <c r="AU214" s="83" t="s">
        <v>67</v>
      </c>
      <c r="AV214" s="83" t="s">
        <v>71</v>
      </c>
      <c r="AW214" s="83" t="s">
        <v>63</v>
      </c>
      <c r="AX214" s="83" t="s">
        <v>72</v>
      </c>
      <c r="AY214" s="83" t="s">
        <v>63</v>
      </c>
      <c r="AZ214" s="83" t="s">
        <v>72</v>
      </c>
      <c r="BA214" s="83" t="s">
        <v>63</v>
      </c>
      <c r="BB214" s="83" t="s">
        <v>73</v>
      </c>
      <c r="BC214" s="83" t="s">
        <v>73</v>
      </c>
      <c r="BD214" s="83"/>
      <c r="BE214" s="83" t="s">
        <v>73</v>
      </c>
      <c r="BF214" s="83"/>
      <c r="BG214" s="87" t="s">
        <v>631</v>
      </c>
      <c r="BH214" s="86" t="s">
        <v>60</v>
      </c>
      <c r="BI214" s="76" t="s">
        <v>1414</v>
      </c>
      <c r="BJ214">
        <f t="shared" si="9"/>
        <v>12</v>
      </c>
      <c r="BK214" s="87">
        <f t="shared" si="10"/>
        <v>45</v>
      </c>
      <c r="BL214" s="87"/>
      <c r="BM214" s="86" t="str">
        <f>_xlfn.XLOOKUP(Form_Responses18111213[[#This Row],[Sekolah School (Cleansed)]],'Quality Check'!$B$11:$B$14,'Quality Check'!$C$11:$C$14,)</f>
        <v>Urban</v>
      </c>
      <c r="BN214" s="86" t="str">
        <f>_xlfn.XLOOKUP(Form_Responses18111213[[#This Row],[Sekolah School (Cleansed)]],'Quality Check'!$B$11:$B$14,'Quality Check'!$D$11:$D$14,)</f>
        <v>Intervention Group (IG)</v>
      </c>
      <c r="BO214" s="87" t="str">
        <f>_xlfn.XLOOKUP(AS214,'Cleansing - Toothpaste Brand'!A:A,'Cleansing - Toothpaste Brand'!B:B,)</f>
        <v>Colgate</v>
      </c>
      <c r="BP214" s="87"/>
      <c r="BQ21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14" s="86" t="str">
        <f>_xlfn.XLOOKUP(AP214,'Cleansing - Response'!E:E,'Cleansing - Response'!F:F,)</f>
        <v>2 days and more</v>
      </c>
      <c r="BS214" s="86"/>
      <c r="BT214" s="86" t="str">
        <f>_xlfn.XLOOKUP(AQ214,'Cleansing - Response'!E:E,'Cleansing - Response'!F:F,)</f>
        <v>2 days and more</v>
      </c>
      <c r="BU214" s="86"/>
      <c r="BV214" s="86" t="str">
        <f t="shared" si="11"/>
        <v>Ya / Yes</v>
      </c>
      <c r="BW214" s="86" t="str">
        <f>_xlfn.XLOOKUP(AT214,'Cleansing - Response'!E:E,'Cleansing - Response'!F:F,)</f>
        <v>Always</v>
      </c>
      <c r="BX214" s="86" t="str">
        <f>_xlfn.XLOOKUP(AU214,'Cleansing - Response'!H:H,'Cleansing - Response'!I:I,)</f>
        <v>Using dental floss at least once</v>
      </c>
      <c r="BY214" s="86" t="str">
        <f>_xlfn.XLOOKUP(AV214,'Cleansing - Response'!K:K,'Cleansing - Response'!L:L,)</f>
        <v>Up to 1 time a day</v>
      </c>
      <c r="BZ214" s="86" t="str">
        <f>_xlfn.XLOOKUP(AW214,'Cleansing - Response'!$N:$N,'Cleansing - Response'!$O:$O,)</f>
        <v>Yes / Sometimes</v>
      </c>
      <c r="CA214" s="86" t="str">
        <f>_xlfn.XLOOKUP(AX214,'Cleansing - Response'!$N:$N,'Cleansing - Response'!$O:$O,)</f>
        <v>Yes / Sometimes</v>
      </c>
      <c r="CB214" s="86" t="str">
        <f>_xlfn.XLOOKUP(AY214,'Cleansing - Response'!$N:$N,'Cleansing - Response'!$O:$O,)</f>
        <v>Yes / Sometimes</v>
      </c>
      <c r="CC214" s="86" t="str">
        <f>_xlfn.XLOOKUP(AZ214,'Cleansing - Response'!$N:$N,'Cleansing - Response'!$O:$O,)</f>
        <v>Yes / Sometimes</v>
      </c>
      <c r="CD214" s="86" t="str">
        <f>_xlfn.XLOOKUP(BA214,'Cleansing - Response'!$N:$N,'Cleansing - Response'!$O:$O,)</f>
        <v>Yes / Sometimes</v>
      </c>
      <c r="CE214" s="86" t="str">
        <f>_xlfn.XLOOKUP(BB214,'Cleansing - Response'!$N:$N,'Cleansing - Response'!$O:$O,)</f>
        <v>No</v>
      </c>
      <c r="CF214" s="87" t="str">
        <f>IF(COUNTIF(Form_Responses18111213[[#This Row],[Answer - B7-1]:[Answer - B7-6]], "Yes / Sometimes") &gt; 4, "More than 4 times","Up to 4 times")</f>
        <v>More than 4 times</v>
      </c>
    </row>
    <row r="215" spans="1:84" ht="13.2" x14ac:dyDescent="0.25">
      <c r="A215" s="82">
        <v>45573.394556840278</v>
      </c>
      <c r="B215" s="83" t="s">
        <v>666</v>
      </c>
      <c r="C215" s="84" t="s">
        <v>667</v>
      </c>
      <c r="D215" s="83">
        <v>100</v>
      </c>
      <c r="E215" s="83">
        <v>1.38</v>
      </c>
      <c r="F215" s="83" t="s">
        <v>423</v>
      </c>
      <c r="G215" s="83" t="s">
        <v>76</v>
      </c>
      <c r="H215" s="83" t="s">
        <v>631</v>
      </c>
      <c r="I215" s="83" t="s">
        <v>73</v>
      </c>
      <c r="J215" s="83" t="s">
        <v>64</v>
      </c>
      <c r="K215" s="83" t="s">
        <v>64</v>
      </c>
      <c r="L215" s="83" t="s">
        <v>64</v>
      </c>
      <c r="M215" s="83" t="s">
        <v>78</v>
      </c>
      <c r="N215" s="83" t="s">
        <v>64</v>
      </c>
      <c r="O215" s="83" t="s">
        <v>84</v>
      </c>
      <c r="P215" s="83" t="s">
        <v>84</v>
      </c>
      <c r="Q215" s="83" t="s">
        <v>84</v>
      </c>
      <c r="R215" s="83" t="s">
        <v>64</v>
      </c>
      <c r="S215" s="83" t="s">
        <v>64</v>
      </c>
      <c r="T215" s="83" t="s">
        <v>64</v>
      </c>
      <c r="U215" s="83" t="s">
        <v>64</v>
      </c>
      <c r="V215" s="83" t="s">
        <v>64</v>
      </c>
      <c r="W215" s="83" t="s">
        <v>64</v>
      </c>
      <c r="X215" s="83" t="s">
        <v>64</v>
      </c>
      <c r="Y215" s="83" t="s">
        <v>78</v>
      </c>
      <c r="Z215" s="83" t="s">
        <v>66</v>
      </c>
      <c r="AA215" s="83" t="s">
        <v>65</v>
      </c>
      <c r="AB215" s="83" t="s">
        <v>79</v>
      </c>
      <c r="AC215" s="83" t="s">
        <v>65</v>
      </c>
      <c r="AD215" s="83" t="s">
        <v>65</v>
      </c>
      <c r="AE215" s="83" t="s">
        <v>65</v>
      </c>
      <c r="AF215" s="83" t="s">
        <v>66</v>
      </c>
      <c r="AG215" s="83" t="s">
        <v>66</v>
      </c>
      <c r="AH215" s="83" t="s">
        <v>79</v>
      </c>
      <c r="AI215" s="83" t="s">
        <v>66</v>
      </c>
      <c r="AJ215" s="83" t="s">
        <v>66</v>
      </c>
      <c r="AK215" s="83" t="s">
        <v>65</v>
      </c>
      <c r="AL215" s="83" t="s">
        <v>66</v>
      </c>
      <c r="AM215" s="83" t="s">
        <v>65</v>
      </c>
      <c r="AN215" s="83" t="s">
        <v>79</v>
      </c>
      <c r="AO215" s="83" t="s">
        <v>66</v>
      </c>
      <c r="AP215" s="83" t="s">
        <v>67</v>
      </c>
      <c r="AQ215" s="83" t="s">
        <v>67</v>
      </c>
      <c r="AR215" s="83" t="s">
        <v>63</v>
      </c>
      <c r="AS215" s="83" t="s">
        <v>668</v>
      </c>
      <c r="AT215" s="83" t="s">
        <v>69</v>
      </c>
      <c r="AU215" s="83" t="s">
        <v>70</v>
      </c>
      <c r="AV215" s="83" t="s">
        <v>132</v>
      </c>
      <c r="AW215" s="83" t="s">
        <v>72</v>
      </c>
      <c r="AX215" s="83" t="s">
        <v>72</v>
      </c>
      <c r="AY215" s="83" t="s">
        <v>63</v>
      </c>
      <c r="AZ215" s="83" t="s">
        <v>63</v>
      </c>
      <c r="BA215" s="83" t="s">
        <v>73</v>
      </c>
      <c r="BB215" s="83" t="s">
        <v>73</v>
      </c>
      <c r="BC215" s="83" t="s">
        <v>73</v>
      </c>
      <c r="BD215" s="83"/>
      <c r="BE215" s="83" t="s">
        <v>73</v>
      </c>
      <c r="BF215" s="83"/>
      <c r="BG215" s="87" t="s">
        <v>631</v>
      </c>
      <c r="BH215" s="86" t="s">
        <v>60</v>
      </c>
      <c r="BI215" s="76" t="s">
        <v>1415</v>
      </c>
      <c r="BJ215">
        <f t="shared" si="9"/>
        <v>12</v>
      </c>
      <c r="BK215" s="87">
        <f t="shared" si="10"/>
        <v>50</v>
      </c>
      <c r="BL215" s="87"/>
      <c r="BM215" s="86" t="str">
        <f>_xlfn.XLOOKUP(Form_Responses18111213[[#This Row],[Sekolah School (Cleansed)]],'Quality Check'!$B$11:$B$14,'Quality Check'!$C$11:$C$14,)</f>
        <v>Urban</v>
      </c>
      <c r="BN215" s="86" t="str">
        <f>_xlfn.XLOOKUP(Form_Responses18111213[[#This Row],[Sekolah School (Cleansed)]],'Quality Check'!$B$11:$B$14,'Quality Check'!$D$11:$D$14,)</f>
        <v>Intervention Group (IG)</v>
      </c>
      <c r="BO215" s="87" t="str">
        <f>_xlfn.XLOOKUP(AS215,'Cleansing - Toothpaste Brand'!A:A,'Cleansing - Toothpaste Brand'!B:B,)</f>
        <v>Neem</v>
      </c>
      <c r="BP215" s="87"/>
      <c r="BQ21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15" s="86" t="str">
        <f>_xlfn.XLOOKUP(AP215,'Cleansing - Response'!E:E,'Cleansing - Response'!F:F,)</f>
        <v>2 days and more</v>
      </c>
      <c r="BS215" s="86"/>
      <c r="BT215" s="86" t="str">
        <f>_xlfn.XLOOKUP(AQ215,'Cleansing - Response'!E:E,'Cleansing - Response'!F:F,)</f>
        <v>2 days and more</v>
      </c>
      <c r="BU215" s="86"/>
      <c r="BV215" s="86" t="str">
        <f t="shared" si="11"/>
        <v>Ya / Yes</v>
      </c>
      <c r="BW215" s="86" t="str">
        <f>_xlfn.XLOOKUP(AT215,'Cleansing - Response'!E:E,'Cleansing - Response'!F:F,)</f>
        <v>Rarely / Sometimes</v>
      </c>
      <c r="BX215" s="86" t="str">
        <f>_xlfn.XLOOKUP(AU215,'Cleansing - Response'!H:H,'Cleansing - Response'!I:I,)</f>
        <v>Sometimes / When in need</v>
      </c>
      <c r="BY215" s="86" t="str">
        <f>_xlfn.XLOOKUP(AV215,'Cleansing - Response'!K:K,'Cleansing - Response'!L:L,)</f>
        <v>Up to 1 time a day</v>
      </c>
      <c r="BZ215" s="86" t="str">
        <f>_xlfn.XLOOKUP(AW215,'Cleansing - Response'!$N:$N,'Cleansing - Response'!$O:$O,)</f>
        <v>Yes / Sometimes</v>
      </c>
      <c r="CA215" s="86" t="str">
        <f>_xlfn.XLOOKUP(AX215,'Cleansing - Response'!$N:$N,'Cleansing - Response'!$O:$O,)</f>
        <v>Yes / Sometimes</v>
      </c>
      <c r="CB215" s="86" t="str">
        <f>_xlfn.XLOOKUP(AY215,'Cleansing - Response'!$N:$N,'Cleansing - Response'!$O:$O,)</f>
        <v>Yes / Sometimes</v>
      </c>
      <c r="CC215" s="86" t="str">
        <f>_xlfn.XLOOKUP(AZ215,'Cleansing - Response'!$N:$N,'Cleansing - Response'!$O:$O,)</f>
        <v>Yes / Sometimes</v>
      </c>
      <c r="CD215" s="86" t="str">
        <f>_xlfn.XLOOKUP(BA215,'Cleansing - Response'!$N:$N,'Cleansing - Response'!$O:$O,)</f>
        <v>No</v>
      </c>
      <c r="CE215" s="86" t="str">
        <f>_xlfn.XLOOKUP(BB215,'Cleansing - Response'!$N:$N,'Cleansing - Response'!$O:$O,)</f>
        <v>No</v>
      </c>
      <c r="CF215" s="87" t="str">
        <f>IF(COUNTIF(Form_Responses18111213[[#This Row],[Answer - B7-1]:[Answer - B7-6]], "Yes / Sometimes") &gt; 4, "More than 4 times","Up to 4 times")</f>
        <v>Up to 4 times</v>
      </c>
    </row>
    <row r="216" spans="1:84" ht="13.2" x14ac:dyDescent="0.25">
      <c r="A216" s="82">
        <v>45573.395885011574</v>
      </c>
      <c r="B216" s="83" t="s">
        <v>669</v>
      </c>
      <c r="C216" s="84" t="s">
        <v>670</v>
      </c>
      <c r="D216" s="83">
        <v>54.46</v>
      </c>
      <c r="E216" s="83">
        <v>0.08</v>
      </c>
      <c r="F216" s="83" t="s">
        <v>423</v>
      </c>
      <c r="G216" s="83" t="s">
        <v>76</v>
      </c>
      <c r="H216" s="83" t="s">
        <v>614</v>
      </c>
      <c r="I216" s="83" t="s">
        <v>63</v>
      </c>
      <c r="J216" s="83" t="s">
        <v>64</v>
      </c>
      <c r="K216" s="83" t="s">
        <v>64</v>
      </c>
      <c r="L216" s="83" t="s">
        <v>64</v>
      </c>
      <c r="M216" s="83" t="s">
        <v>78</v>
      </c>
      <c r="N216" s="83" t="s">
        <v>64</v>
      </c>
      <c r="O216" s="83" t="s">
        <v>64</v>
      </c>
      <c r="P216" s="83" t="s">
        <v>64</v>
      </c>
      <c r="Q216" s="83" t="s">
        <v>64</v>
      </c>
      <c r="R216" s="83" t="s">
        <v>64</v>
      </c>
      <c r="S216" s="83" t="s">
        <v>64</v>
      </c>
      <c r="T216" s="83" t="s">
        <v>64</v>
      </c>
      <c r="U216" s="83" t="s">
        <v>64</v>
      </c>
      <c r="V216" s="83" t="s">
        <v>64</v>
      </c>
      <c r="W216" s="83" t="s">
        <v>64</v>
      </c>
      <c r="X216" s="83" t="s">
        <v>64</v>
      </c>
      <c r="Y216" s="83" t="s">
        <v>64</v>
      </c>
      <c r="Z216" s="83" t="s">
        <v>65</v>
      </c>
      <c r="AA216" s="83" t="s">
        <v>65</v>
      </c>
      <c r="AB216" s="83" t="s">
        <v>66</v>
      </c>
      <c r="AC216" s="83" t="s">
        <v>65</v>
      </c>
      <c r="AD216" s="83" t="s">
        <v>65</v>
      </c>
      <c r="AE216" s="83" t="s">
        <v>65</v>
      </c>
      <c r="AF216" s="83" t="s">
        <v>66</v>
      </c>
      <c r="AG216" s="83" t="s">
        <v>65</v>
      </c>
      <c r="AH216" s="83" t="s">
        <v>65</v>
      </c>
      <c r="AI216" s="83" t="s">
        <v>101</v>
      </c>
      <c r="AJ216" s="83" t="s">
        <v>66</v>
      </c>
      <c r="AK216" s="83" t="s">
        <v>65</v>
      </c>
      <c r="AL216" s="83" t="s">
        <v>66</v>
      </c>
      <c r="AM216" s="83" t="s">
        <v>66</v>
      </c>
      <c r="AN216" s="83" t="s">
        <v>65</v>
      </c>
      <c r="AO216" s="83" t="s">
        <v>65</v>
      </c>
      <c r="AP216" s="83" t="s">
        <v>67</v>
      </c>
      <c r="AQ216" s="83" t="s">
        <v>67</v>
      </c>
      <c r="AR216" s="83" t="s">
        <v>63</v>
      </c>
      <c r="AS216" s="83" t="s">
        <v>68</v>
      </c>
      <c r="AT216" s="83" t="s">
        <v>87</v>
      </c>
      <c r="AU216" s="83" t="s">
        <v>70</v>
      </c>
      <c r="AV216" s="83" t="s">
        <v>71</v>
      </c>
      <c r="AW216" s="83" t="s">
        <v>72</v>
      </c>
      <c r="AX216" s="83" t="s">
        <v>72</v>
      </c>
      <c r="AY216" s="83" t="s">
        <v>72</v>
      </c>
      <c r="AZ216" s="83" t="s">
        <v>73</v>
      </c>
      <c r="BA216" s="83" t="s">
        <v>72</v>
      </c>
      <c r="BB216" s="83" t="s">
        <v>73</v>
      </c>
      <c r="BC216" s="83" t="s">
        <v>73</v>
      </c>
      <c r="BD216" s="83"/>
      <c r="BE216" s="83" t="s">
        <v>73</v>
      </c>
      <c r="BF216" s="83"/>
      <c r="BG216" s="87" t="s">
        <v>631</v>
      </c>
      <c r="BH216" s="86" t="s">
        <v>60</v>
      </c>
      <c r="BI216" s="76" t="s">
        <v>1414</v>
      </c>
      <c r="BJ216">
        <f t="shared" si="9"/>
        <v>16</v>
      </c>
      <c r="BK216" s="87">
        <f t="shared" si="10"/>
        <v>59</v>
      </c>
      <c r="BL216" s="87"/>
      <c r="BM216" s="86" t="str">
        <f>_xlfn.XLOOKUP(Form_Responses18111213[[#This Row],[Sekolah School (Cleansed)]],'Quality Check'!$B$11:$B$14,'Quality Check'!$C$11:$C$14,)</f>
        <v>Urban</v>
      </c>
      <c r="BN216" s="86" t="str">
        <f>_xlfn.XLOOKUP(Form_Responses18111213[[#This Row],[Sekolah School (Cleansed)]],'Quality Check'!$B$11:$B$14,'Quality Check'!$D$11:$D$14,)</f>
        <v>Intervention Group (IG)</v>
      </c>
      <c r="BO216" s="87" t="str">
        <f>_xlfn.XLOOKUP(AS216,'Cleansing - Toothpaste Brand'!A:A,'Cleansing - Toothpaste Brand'!B:B,)</f>
        <v>Colgate</v>
      </c>
      <c r="BP216" s="87"/>
      <c r="BQ21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16" s="86" t="str">
        <f>_xlfn.XLOOKUP(AP216,'Cleansing - Response'!E:E,'Cleansing - Response'!F:F,)</f>
        <v>2 days and more</v>
      </c>
      <c r="BS216" s="86"/>
      <c r="BT216" s="86" t="str">
        <f>_xlfn.XLOOKUP(AQ216,'Cleansing - Response'!E:E,'Cleansing - Response'!F:F,)</f>
        <v>2 days and more</v>
      </c>
      <c r="BU216" s="86"/>
      <c r="BV216" s="86" t="str">
        <f t="shared" si="11"/>
        <v>Ya / Yes</v>
      </c>
      <c r="BW216" s="86" t="str">
        <f>_xlfn.XLOOKUP(AT216,'Cleansing - Response'!E:E,'Cleansing - Response'!F:F,)</f>
        <v>Always</v>
      </c>
      <c r="BX216" s="86" t="str">
        <f>_xlfn.XLOOKUP(AU216,'Cleansing - Response'!H:H,'Cleansing - Response'!I:I,)</f>
        <v>Sometimes / When in need</v>
      </c>
      <c r="BY216" s="86" t="str">
        <f>_xlfn.XLOOKUP(AV216,'Cleansing - Response'!K:K,'Cleansing - Response'!L:L,)</f>
        <v>Up to 1 time a day</v>
      </c>
      <c r="BZ216" s="86" t="str">
        <f>_xlfn.XLOOKUP(AW216,'Cleansing - Response'!$N:$N,'Cleansing - Response'!$O:$O,)</f>
        <v>Yes / Sometimes</v>
      </c>
      <c r="CA216" s="86" t="str">
        <f>_xlfn.XLOOKUP(AX216,'Cleansing - Response'!$N:$N,'Cleansing - Response'!$O:$O,)</f>
        <v>Yes / Sometimes</v>
      </c>
      <c r="CB216" s="86" t="str">
        <f>_xlfn.XLOOKUP(AY216,'Cleansing - Response'!$N:$N,'Cleansing - Response'!$O:$O,)</f>
        <v>Yes / Sometimes</v>
      </c>
      <c r="CC216" s="86" t="str">
        <f>_xlfn.XLOOKUP(AZ216,'Cleansing - Response'!$N:$N,'Cleansing - Response'!$O:$O,)</f>
        <v>No</v>
      </c>
      <c r="CD216" s="86" t="str">
        <f>_xlfn.XLOOKUP(BA216,'Cleansing - Response'!$N:$N,'Cleansing - Response'!$O:$O,)</f>
        <v>Yes / Sometimes</v>
      </c>
      <c r="CE216" s="86" t="str">
        <f>_xlfn.XLOOKUP(BB216,'Cleansing - Response'!$N:$N,'Cleansing - Response'!$O:$O,)</f>
        <v>No</v>
      </c>
      <c r="CF216" s="87" t="str">
        <f>IF(COUNTIF(Form_Responses18111213[[#This Row],[Answer - B7-1]:[Answer - B7-6]], "Yes / Sometimes") &gt; 4, "More than 4 times","Up to 4 times")</f>
        <v>Up to 4 times</v>
      </c>
    </row>
    <row r="217" spans="1:84" ht="13.2" x14ac:dyDescent="0.25">
      <c r="A217" s="82">
        <v>45573.396000706023</v>
      </c>
      <c r="B217" s="83" t="s">
        <v>671</v>
      </c>
      <c r="C217" s="84" t="s">
        <v>672</v>
      </c>
      <c r="D217" s="83">
        <v>100</v>
      </c>
      <c r="E217" s="83">
        <v>1.29</v>
      </c>
      <c r="F217" s="83" t="s">
        <v>114</v>
      </c>
      <c r="G217" s="83" t="s">
        <v>76</v>
      </c>
      <c r="H217" s="83" t="s">
        <v>631</v>
      </c>
      <c r="I217" s="83" t="s">
        <v>63</v>
      </c>
      <c r="J217" s="83" t="s">
        <v>64</v>
      </c>
      <c r="K217" s="83" t="s">
        <v>64</v>
      </c>
      <c r="L217" s="83" t="s">
        <v>64</v>
      </c>
      <c r="M217" s="83" t="s">
        <v>78</v>
      </c>
      <c r="N217" s="83" t="s">
        <v>64</v>
      </c>
      <c r="O217" s="83" t="s">
        <v>84</v>
      </c>
      <c r="P217" s="83" t="s">
        <v>64</v>
      </c>
      <c r="Q217" s="83" t="s">
        <v>64</v>
      </c>
      <c r="R217" s="83" t="s">
        <v>64</v>
      </c>
      <c r="S217" s="83" t="s">
        <v>64</v>
      </c>
      <c r="T217" s="83" t="s">
        <v>64</v>
      </c>
      <c r="U217" s="83" t="s">
        <v>78</v>
      </c>
      <c r="V217" s="83" t="s">
        <v>64</v>
      </c>
      <c r="W217" s="83" t="s">
        <v>64</v>
      </c>
      <c r="X217" s="83" t="s">
        <v>64</v>
      </c>
      <c r="Y217" s="83" t="s">
        <v>64</v>
      </c>
      <c r="Z217" s="83" t="s">
        <v>66</v>
      </c>
      <c r="AA217" s="83" t="s">
        <v>65</v>
      </c>
      <c r="AB217" s="83" t="s">
        <v>66</v>
      </c>
      <c r="AC217" s="83" t="s">
        <v>66</v>
      </c>
      <c r="AD217" s="83" t="s">
        <v>65</v>
      </c>
      <c r="AE217" s="83" t="s">
        <v>66</v>
      </c>
      <c r="AF217" s="83" t="s">
        <v>66</v>
      </c>
      <c r="AG217" s="83" t="s">
        <v>66</v>
      </c>
      <c r="AH217" s="83" t="s">
        <v>65</v>
      </c>
      <c r="AI217" s="83" t="s">
        <v>79</v>
      </c>
      <c r="AJ217" s="83" t="s">
        <v>66</v>
      </c>
      <c r="AK217" s="83" t="s">
        <v>66</v>
      </c>
      <c r="AL217" s="83" t="s">
        <v>66</v>
      </c>
      <c r="AM217" s="83" t="s">
        <v>65</v>
      </c>
      <c r="AN217" s="83" t="s">
        <v>66</v>
      </c>
      <c r="AO217" s="83" t="s">
        <v>66</v>
      </c>
      <c r="AP217" s="83" t="s">
        <v>85</v>
      </c>
      <c r="AQ217" s="83" t="s">
        <v>85</v>
      </c>
      <c r="AR217" s="83" t="s">
        <v>63</v>
      </c>
      <c r="AS217" s="83" t="s">
        <v>115</v>
      </c>
      <c r="AT217" s="83" t="s">
        <v>87</v>
      </c>
      <c r="AU217" s="83" t="s">
        <v>67</v>
      </c>
      <c r="AV217" s="83" t="s">
        <v>71</v>
      </c>
      <c r="AW217" s="83" t="s">
        <v>72</v>
      </c>
      <c r="AX217" s="83" t="s">
        <v>72</v>
      </c>
      <c r="AY217" s="83" t="s">
        <v>72</v>
      </c>
      <c r="AZ217" s="83" t="s">
        <v>72</v>
      </c>
      <c r="BA217" s="83" t="s">
        <v>72</v>
      </c>
      <c r="BB217" s="83" t="s">
        <v>72</v>
      </c>
      <c r="BC217" s="83" t="s">
        <v>73</v>
      </c>
      <c r="BD217" s="83"/>
      <c r="BE217" s="83" t="s">
        <v>63</v>
      </c>
      <c r="BF217" s="83" t="s">
        <v>271</v>
      </c>
      <c r="BG217" s="87" t="s">
        <v>631</v>
      </c>
      <c r="BH217" s="87" t="s">
        <v>114</v>
      </c>
      <c r="BI217" s="76" t="s">
        <v>1414</v>
      </c>
      <c r="BJ217">
        <f t="shared" si="9"/>
        <v>14</v>
      </c>
      <c r="BK217" s="87">
        <f t="shared" si="10"/>
        <v>52</v>
      </c>
      <c r="BL217" s="87"/>
      <c r="BM217" s="86" t="str">
        <f>_xlfn.XLOOKUP(Form_Responses18111213[[#This Row],[Sekolah School (Cleansed)]],'Quality Check'!$B$11:$B$14,'Quality Check'!$C$11:$C$14,)</f>
        <v>Urban</v>
      </c>
      <c r="BN217" s="86" t="str">
        <f>_xlfn.XLOOKUP(Form_Responses18111213[[#This Row],[Sekolah School (Cleansed)]],'Quality Check'!$B$11:$B$14,'Quality Check'!$D$11:$D$14,)</f>
        <v>Intervention Group (IG)</v>
      </c>
      <c r="BO217" s="87" t="str">
        <f>_xlfn.XLOOKUP(AS217,'Cleansing - Toothpaste Brand'!A:A,'Cleansing - Toothpaste Brand'!B:B,)</f>
        <v>Darlie</v>
      </c>
      <c r="BP217" s="87"/>
      <c r="BQ21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17" s="86" t="str">
        <f>_xlfn.XLOOKUP(AP217,'Cleansing - Response'!E:E,'Cleansing - Response'!F:F,)</f>
        <v>2 days and more</v>
      </c>
      <c r="BS217" s="86"/>
      <c r="BT217" s="86" t="str">
        <f>_xlfn.XLOOKUP(AQ217,'Cleansing - Response'!E:E,'Cleansing - Response'!F:F,)</f>
        <v>2 days and more</v>
      </c>
      <c r="BU217" s="86"/>
      <c r="BV217" s="86" t="str">
        <f t="shared" si="11"/>
        <v>Ya / Yes</v>
      </c>
      <c r="BW217" s="86" t="str">
        <f>_xlfn.XLOOKUP(AT217,'Cleansing - Response'!E:E,'Cleansing - Response'!F:F,)</f>
        <v>Always</v>
      </c>
      <c r="BX217" s="86" t="str">
        <f>_xlfn.XLOOKUP(AU217,'Cleansing - Response'!H:H,'Cleansing - Response'!I:I,)</f>
        <v>Using dental floss at least once</v>
      </c>
      <c r="BY217" s="86" t="str">
        <f>_xlfn.XLOOKUP(AV217,'Cleansing - Response'!K:K,'Cleansing - Response'!L:L,)</f>
        <v>Up to 1 time a day</v>
      </c>
      <c r="BZ217" s="86" t="str">
        <f>_xlfn.XLOOKUP(AW217,'Cleansing - Response'!$N:$N,'Cleansing - Response'!$O:$O,)</f>
        <v>Yes / Sometimes</v>
      </c>
      <c r="CA217" s="86" t="str">
        <f>_xlfn.XLOOKUP(AX217,'Cleansing - Response'!$N:$N,'Cleansing - Response'!$O:$O,)</f>
        <v>Yes / Sometimes</v>
      </c>
      <c r="CB217" s="86" t="str">
        <f>_xlfn.XLOOKUP(AY217,'Cleansing - Response'!$N:$N,'Cleansing - Response'!$O:$O,)</f>
        <v>Yes / Sometimes</v>
      </c>
      <c r="CC217" s="86" t="str">
        <f>_xlfn.XLOOKUP(AZ217,'Cleansing - Response'!$N:$N,'Cleansing - Response'!$O:$O,)</f>
        <v>Yes / Sometimes</v>
      </c>
      <c r="CD217" s="86" t="str">
        <f>_xlfn.XLOOKUP(BA217,'Cleansing - Response'!$N:$N,'Cleansing - Response'!$O:$O,)</f>
        <v>Yes / Sometimes</v>
      </c>
      <c r="CE217" s="86" t="str">
        <f>_xlfn.XLOOKUP(BB217,'Cleansing - Response'!$N:$N,'Cleansing - Response'!$O:$O,)</f>
        <v>Yes / Sometimes</v>
      </c>
      <c r="CF217" s="87" t="str">
        <f>IF(COUNTIF(Form_Responses18111213[[#This Row],[Answer - B7-1]:[Answer - B7-6]], "Yes / Sometimes") &gt; 4, "More than 4 times","Up to 4 times")</f>
        <v>More than 4 times</v>
      </c>
    </row>
    <row r="218" spans="1:84" ht="13.2" x14ac:dyDescent="0.25">
      <c r="A218" s="82">
        <v>45573.396306041672</v>
      </c>
      <c r="B218" s="83" t="s">
        <v>673</v>
      </c>
      <c r="C218" s="84" t="s">
        <v>674</v>
      </c>
      <c r="D218" s="83">
        <v>58.93</v>
      </c>
      <c r="E218" s="83">
        <v>0.63</v>
      </c>
      <c r="F218" s="83" t="s">
        <v>423</v>
      </c>
      <c r="G218" s="83" t="s">
        <v>539</v>
      </c>
      <c r="H218" s="83" t="s">
        <v>618</v>
      </c>
      <c r="I218" s="83" t="s">
        <v>63</v>
      </c>
      <c r="J218" s="83" t="s">
        <v>64</v>
      </c>
      <c r="K218" s="83" t="s">
        <v>84</v>
      </c>
      <c r="L218" s="83" t="s">
        <v>64</v>
      </c>
      <c r="M218" s="83" t="s">
        <v>64</v>
      </c>
      <c r="N218" s="83" t="s">
        <v>64</v>
      </c>
      <c r="O218" s="83" t="s">
        <v>84</v>
      </c>
      <c r="P218" s="83" t="s">
        <v>84</v>
      </c>
      <c r="Q218" s="83" t="s">
        <v>84</v>
      </c>
      <c r="R218" s="83" t="s">
        <v>64</v>
      </c>
      <c r="S218" s="83" t="s">
        <v>64</v>
      </c>
      <c r="T218" s="83" t="s">
        <v>64</v>
      </c>
      <c r="U218" s="83" t="s">
        <v>84</v>
      </c>
      <c r="V218" s="83" t="s">
        <v>84</v>
      </c>
      <c r="W218" s="83" t="s">
        <v>64</v>
      </c>
      <c r="X218" s="83" t="s">
        <v>64</v>
      </c>
      <c r="Y218" s="83" t="s">
        <v>64</v>
      </c>
      <c r="Z218" s="83" t="s">
        <v>65</v>
      </c>
      <c r="AA218" s="83" t="s">
        <v>79</v>
      </c>
      <c r="AB218" s="83" t="s">
        <v>65</v>
      </c>
      <c r="AC218" s="83" t="s">
        <v>65</v>
      </c>
      <c r="AD218" s="83" t="s">
        <v>66</v>
      </c>
      <c r="AE218" s="83" t="s">
        <v>65</v>
      </c>
      <c r="AF218" s="83" t="s">
        <v>65</v>
      </c>
      <c r="AG218" s="83" t="s">
        <v>65</v>
      </c>
      <c r="AH218" s="83" t="s">
        <v>65</v>
      </c>
      <c r="AI218" s="83" t="s">
        <v>65</v>
      </c>
      <c r="AJ218" s="83" t="s">
        <v>66</v>
      </c>
      <c r="AK218" s="83" t="s">
        <v>66</v>
      </c>
      <c r="AL218" s="83" t="s">
        <v>66</v>
      </c>
      <c r="AM218" s="83" t="s">
        <v>79</v>
      </c>
      <c r="AN218" s="83" t="s">
        <v>65</v>
      </c>
      <c r="AO218" s="83" t="s">
        <v>65</v>
      </c>
      <c r="AP218" s="83" t="s">
        <v>67</v>
      </c>
      <c r="AQ218" s="83" t="s">
        <v>67</v>
      </c>
      <c r="AR218" s="83" t="s">
        <v>86</v>
      </c>
      <c r="AS218" s="83" t="s">
        <v>81</v>
      </c>
      <c r="AT218" s="83" t="s">
        <v>87</v>
      </c>
      <c r="AU218" s="83" t="s">
        <v>80</v>
      </c>
      <c r="AV218" s="83" t="s">
        <v>80</v>
      </c>
      <c r="AW218" s="83" t="s">
        <v>72</v>
      </c>
      <c r="AX218" s="83" t="s">
        <v>72</v>
      </c>
      <c r="AY218" s="83" t="s">
        <v>72</v>
      </c>
      <c r="AZ218" s="83" t="s">
        <v>72</v>
      </c>
      <c r="BA218" s="83" t="s">
        <v>73</v>
      </c>
      <c r="BB218" s="83" t="s">
        <v>73</v>
      </c>
      <c r="BC218" s="83" t="s">
        <v>73</v>
      </c>
      <c r="BD218" s="83" t="s">
        <v>116</v>
      </c>
      <c r="BE218" s="83" t="s">
        <v>73</v>
      </c>
      <c r="BF218" s="83"/>
      <c r="BG218" s="87" t="s">
        <v>631</v>
      </c>
      <c r="BH218" s="86" t="s">
        <v>60</v>
      </c>
      <c r="BI218" s="76" t="s">
        <v>1414</v>
      </c>
      <c r="BJ218">
        <f t="shared" si="9"/>
        <v>9</v>
      </c>
      <c r="BK218" s="87">
        <f t="shared" si="10"/>
        <v>53</v>
      </c>
      <c r="BL218" s="87"/>
      <c r="BM218" s="86" t="str">
        <f>_xlfn.XLOOKUP(Form_Responses18111213[[#This Row],[Sekolah School (Cleansed)]],'Quality Check'!$B$11:$B$14,'Quality Check'!$C$11:$C$14,)</f>
        <v>Urban</v>
      </c>
      <c r="BN218" s="86" t="str">
        <f>_xlfn.XLOOKUP(Form_Responses18111213[[#This Row],[Sekolah School (Cleansed)]],'Quality Check'!$B$11:$B$14,'Quality Check'!$D$11:$D$14,)</f>
        <v>Intervention Group (IG)</v>
      </c>
      <c r="BO218" s="87" t="str">
        <f>_xlfn.XLOOKUP(AS218,'Cleansing - Toothpaste Brand'!A:A,'Cleansing - Toothpaste Brand'!B:B,)</f>
        <v>Colgate</v>
      </c>
      <c r="BP218" s="87"/>
      <c r="BQ21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18" s="86" t="str">
        <f>_xlfn.XLOOKUP(AP218,'Cleansing - Response'!E:E,'Cleansing - Response'!F:F,)</f>
        <v>2 days and more</v>
      </c>
      <c r="BS218" s="86"/>
      <c r="BT218" s="86" t="str">
        <f>_xlfn.XLOOKUP(AQ218,'Cleansing - Response'!E:E,'Cleansing - Response'!F:F,)</f>
        <v>2 days and more</v>
      </c>
      <c r="BU218" s="86"/>
      <c r="BV218" s="86" t="str">
        <f t="shared" si="11"/>
        <v>Ya / Yes</v>
      </c>
      <c r="BW218" s="86" t="str">
        <f>_xlfn.XLOOKUP(AT218,'Cleansing - Response'!E:E,'Cleansing - Response'!F:F,)</f>
        <v>Always</v>
      </c>
      <c r="BX218" s="86" t="str">
        <f>_xlfn.XLOOKUP(AU218,'Cleansing - Response'!H:H,'Cleansing - Response'!I:I,)</f>
        <v>Using dental floss at least once</v>
      </c>
      <c r="BY218" s="86" t="str">
        <f>_xlfn.XLOOKUP(AV218,'Cleansing - Response'!K:K,'Cleansing - Response'!L:L,)</f>
        <v>Up to 1 time a day</v>
      </c>
      <c r="BZ218" s="86" t="str">
        <f>_xlfn.XLOOKUP(AW218,'Cleansing - Response'!$N:$N,'Cleansing - Response'!$O:$O,)</f>
        <v>Yes / Sometimes</v>
      </c>
      <c r="CA218" s="86" t="str">
        <f>_xlfn.XLOOKUP(AX218,'Cleansing - Response'!$N:$N,'Cleansing - Response'!$O:$O,)</f>
        <v>Yes / Sometimes</v>
      </c>
      <c r="CB218" s="86" t="str">
        <f>_xlfn.XLOOKUP(AY218,'Cleansing - Response'!$N:$N,'Cleansing - Response'!$O:$O,)</f>
        <v>Yes / Sometimes</v>
      </c>
      <c r="CC218" s="86" t="str">
        <f>_xlfn.XLOOKUP(AZ218,'Cleansing - Response'!$N:$N,'Cleansing - Response'!$O:$O,)</f>
        <v>Yes / Sometimes</v>
      </c>
      <c r="CD218" s="86" t="str">
        <f>_xlfn.XLOOKUP(BA218,'Cleansing - Response'!$N:$N,'Cleansing - Response'!$O:$O,)</f>
        <v>No</v>
      </c>
      <c r="CE218" s="86" t="str">
        <f>_xlfn.XLOOKUP(BB218,'Cleansing - Response'!$N:$N,'Cleansing - Response'!$O:$O,)</f>
        <v>No</v>
      </c>
      <c r="CF218" s="87" t="str">
        <f>IF(COUNTIF(Form_Responses18111213[[#This Row],[Answer - B7-1]:[Answer - B7-6]], "Yes / Sometimes") &gt; 4, "More than 4 times","Up to 4 times")</f>
        <v>Up to 4 times</v>
      </c>
    </row>
    <row r="219" spans="1:84" ht="13.2" x14ac:dyDescent="0.25">
      <c r="A219" s="82">
        <v>45573.397465902774</v>
      </c>
      <c r="B219" s="83" t="s">
        <v>675</v>
      </c>
      <c r="C219" s="84" t="s">
        <v>676</v>
      </c>
      <c r="D219" s="83">
        <v>14.3</v>
      </c>
      <c r="E219" s="83">
        <v>0.63</v>
      </c>
      <c r="F219" s="83" t="s">
        <v>114</v>
      </c>
      <c r="G219" s="83" t="s">
        <v>76</v>
      </c>
      <c r="H219" s="83" t="s">
        <v>631</v>
      </c>
      <c r="I219" s="83" t="s">
        <v>63</v>
      </c>
      <c r="J219" s="83" t="s">
        <v>64</v>
      </c>
      <c r="K219" s="83" t="s">
        <v>64</v>
      </c>
      <c r="L219" s="83" t="s">
        <v>64</v>
      </c>
      <c r="M219" s="83" t="s">
        <v>84</v>
      </c>
      <c r="N219" s="83" t="s">
        <v>84</v>
      </c>
      <c r="O219" s="83" t="s">
        <v>64</v>
      </c>
      <c r="P219" s="83" t="s">
        <v>84</v>
      </c>
      <c r="Q219" s="83" t="s">
        <v>78</v>
      </c>
      <c r="R219" s="83" t="s">
        <v>64</v>
      </c>
      <c r="S219" s="83" t="s">
        <v>64</v>
      </c>
      <c r="T219" s="83" t="s">
        <v>64</v>
      </c>
      <c r="U219" s="83" t="s">
        <v>84</v>
      </c>
      <c r="V219" s="83" t="s">
        <v>64</v>
      </c>
      <c r="W219" s="83" t="s">
        <v>64</v>
      </c>
      <c r="X219" s="83" t="s">
        <v>64</v>
      </c>
      <c r="Y219" s="83" t="s">
        <v>64</v>
      </c>
      <c r="Z219" s="83" t="s">
        <v>66</v>
      </c>
      <c r="AA219" s="83" t="s">
        <v>79</v>
      </c>
      <c r="AB219" s="83" t="s">
        <v>65</v>
      </c>
      <c r="AC219" s="83" t="s">
        <v>66</v>
      </c>
      <c r="AD219" s="83" t="s">
        <v>66</v>
      </c>
      <c r="AE219" s="83" t="s">
        <v>66</v>
      </c>
      <c r="AF219" s="83" t="s">
        <v>79</v>
      </c>
      <c r="AG219" s="83" t="s">
        <v>79</v>
      </c>
      <c r="AH219" s="83" t="s">
        <v>79</v>
      </c>
      <c r="AI219" s="83" t="s">
        <v>66</v>
      </c>
      <c r="AJ219" s="83" t="s">
        <v>79</v>
      </c>
      <c r="AK219" s="83" t="s">
        <v>79</v>
      </c>
      <c r="AL219" s="83" t="s">
        <v>79</v>
      </c>
      <c r="AM219" s="83" t="s">
        <v>66</v>
      </c>
      <c r="AN219" s="83" t="s">
        <v>66</v>
      </c>
      <c r="AO219" s="83" t="s">
        <v>66</v>
      </c>
      <c r="AP219" s="83" t="s">
        <v>67</v>
      </c>
      <c r="AQ219" s="83" t="s">
        <v>67</v>
      </c>
      <c r="AR219" s="83" t="s">
        <v>73</v>
      </c>
      <c r="AS219" s="83" t="s">
        <v>68</v>
      </c>
      <c r="AT219" s="83" t="s">
        <v>87</v>
      </c>
      <c r="AU219" s="83" t="s">
        <v>70</v>
      </c>
      <c r="AV219" s="83" t="s">
        <v>132</v>
      </c>
      <c r="AW219" s="83" t="s">
        <v>63</v>
      </c>
      <c r="AX219" s="83" t="s">
        <v>72</v>
      </c>
      <c r="AY219" s="83" t="s">
        <v>72</v>
      </c>
      <c r="AZ219" s="83" t="s">
        <v>63</v>
      </c>
      <c r="BA219" s="83" t="s">
        <v>72</v>
      </c>
      <c r="BB219" s="83" t="s">
        <v>72</v>
      </c>
      <c r="BC219" s="83" t="s">
        <v>73</v>
      </c>
      <c r="BD219" s="83"/>
      <c r="BE219" s="83" t="s">
        <v>73</v>
      </c>
      <c r="BF219" s="83"/>
      <c r="BG219" s="87" t="s">
        <v>631</v>
      </c>
      <c r="BH219" s="87" t="s">
        <v>114</v>
      </c>
      <c r="BI219" s="76" t="s">
        <v>1414</v>
      </c>
      <c r="BJ219">
        <f t="shared" si="9"/>
        <v>11</v>
      </c>
      <c r="BK219" s="87">
        <f t="shared" si="10"/>
        <v>41</v>
      </c>
      <c r="BL219" s="87"/>
      <c r="BM219" s="86" t="str">
        <f>_xlfn.XLOOKUP(Form_Responses18111213[[#This Row],[Sekolah School (Cleansed)]],'Quality Check'!$B$11:$B$14,'Quality Check'!$C$11:$C$14,)</f>
        <v>Urban</v>
      </c>
      <c r="BN219" s="86" t="str">
        <f>_xlfn.XLOOKUP(Form_Responses18111213[[#This Row],[Sekolah School (Cleansed)]],'Quality Check'!$B$11:$B$14,'Quality Check'!$D$11:$D$14,)</f>
        <v>Intervention Group (IG)</v>
      </c>
      <c r="BO219" s="87" t="str">
        <f>_xlfn.XLOOKUP(AS219,'Cleansing - Toothpaste Brand'!A:A,'Cleansing - Toothpaste Brand'!B:B,)</f>
        <v>Colgate</v>
      </c>
      <c r="BP219" s="87"/>
      <c r="BQ21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19" s="86" t="str">
        <f>_xlfn.XLOOKUP(AP219,'Cleansing - Response'!E:E,'Cleansing - Response'!F:F,)</f>
        <v>2 days and more</v>
      </c>
      <c r="BS219" s="86"/>
      <c r="BT219" s="86" t="str">
        <f>_xlfn.XLOOKUP(AQ219,'Cleansing - Response'!E:E,'Cleansing - Response'!F:F,)</f>
        <v>2 days and more</v>
      </c>
      <c r="BU219" s="86"/>
      <c r="BV219" s="86" t="str">
        <f t="shared" si="11"/>
        <v>Tidak / No</v>
      </c>
      <c r="BW219" s="86" t="str">
        <f>_xlfn.XLOOKUP(AT219,'Cleansing - Response'!E:E,'Cleansing - Response'!F:F,)</f>
        <v>Always</v>
      </c>
      <c r="BX219" s="86" t="str">
        <f>_xlfn.XLOOKUP(AU219,'Cleansing - Response'!H:H,'Cleansing - Response'!I:I,)</f>
        <v>Sometimes / When in need</v>
      </c>
      <c r="BY219" s="86" t="str">
        <f>_xlfn.XLOOKUP(AV219,'Cleansing - Response'!K:K,'Cleansing - Response'!L:L,)</f>
        <v>Up to 1 time a day</v>
      </c>
      <c r="BZ219" s="86" t="str">
        <f>_xlfn.XLOOKUP(AW219,'Cleansing - Response'!$N:$N,'Cleansing - Response'!$O:$O,)</f>
        <v>Yes / Sometimes</v>
      </c>
      <c r="CA219" s="86" t="str">
        <f>_xlfn.XLOOKUP(AX219,'Cleansing - Response'!$N:$N,'Cleansing - Response'!$O:$O,)</f>
        <v>Yes / Sometimes</v>
      </c>
      <c r="CB219" s="86" t="str">
        <f>_xlfn.XLOOKUP(AY219,'Cleansing - Response'!$N:$N,'Cleansing - Response'!$O:$O,)</f>
        <v>Yes / Sometimes</v>
      </c>
      <c r="CC219" s="86" t="str">
        <f>_xlfn.XLOOKUP(AZ219,'Cleansing - Response'!$N:$N,'Cleansing - Response'!$O:$O,)</f>
        <v>Yes / Sometimes</v>
      </c>
      <c r="CD219" s="86" t="str">
        <f>_xlfn.XLOOKUP(BA219,'Cleansing - Response'!$N:$N,'Cleansing - Response'!$O:$O,)</f>
        <v>Yes / Sometimes</v>
      </c>
      <c r="CE219" s="86" t="str">
        <f>_xlfn.XLOOKUP(BB219,'Cleansing - Response'!$N:$N,'Cleansing - Response'!$O:$O,)</f>
        <v>Yes / Sometimes</v>
      </c>
      <c r="CF219" s="87" t="str">
        <f>IF(COUNTIF(Form_Responses18111213[[#This Row],[Answer - B7-1]:[Answer - B7-6]], "Yes / Sometimes") &gt; 4, "More than 4 times","Up to 4 times")</f>
        <v>More than 4 times</v>
      </c>
    </row>
    <row r="220" spans="1:84" ht="13.2" x14ac:dyDescent="0.25">
      <c r="A220" s="82">
        <v>45573.400190150467</v>
      </c>
      <c r="B220" s="83" t="s">
        <v>677</v>
      </c>
      <c r="C220" s="84" t="s">
        <v>678</v>
      </c>
      <c r="D220" s="83">
        <v>25</v>
      </c>
      <c r="E220" s="83">
        <v>0.13</v>
      </c>
      <c r="F220" s="83" t="s">
        <v>423</v>
      </c>
      <c r="G220" s="83" t="s">
        <v>76</v>
      </c>
      <c r="H220" s="83" t="s">
        <v>614</v>
      </c>
      <c r="I220" s="83" t="s">
        <v>63</v>
      </c>
      <c r="J220" s="83" t="s">
        <v>64</v>
      </c>
      <c r="K220" s="83" t="s">
        <v>64</v>
      </c>
      <c r="L220" s="83" t="s">
        <v>64</v>
      </c>
      <c r="M220" s="83" t="s">
        <v>78</v>
      </c>
      <c r="N220" s="83" t="s">
        <v>64</v>
      </c>
      <c r="O220" s="83" t="s">
        <v>64</v>
      </c>
      <c r="P220" s="83" t="s">
        <v>84</v>
      </c>
      <c r="Q220" s="83" t="s">
        <v>64</v>
      </c>
      <c r="R220" s="83" t="s">
        <v>64</v>
      </c>
      <c r="S220" s="83" t="s">
        <v>64</v>
      </c>
      <c r="T220" s="83" t="s">
        <v>64</v>
      </c>
      <c r="U220" s="83" t="s">
        <v>64</v>
      </c>
      <c r="V220" s="83" t="s">
        <v>64</v>
      </c>
      <c r="W220" s="83" t="s">
        <v>64</v>
      </c>
      <c r="X220" s="83" t="s">
        <v>64</v>
      </c>
      <c r="Y220" s="83" t="s">
        <v>78</v>
      </c>
      <c r="Z220" s="83" t="s">
        <v>65</v>
      </c>
      <c r="AA220" s="83" t="s">
        <v>65</v>
      </c>
      <c r="AB220" s="83" t="s">
        <v>65</v>
      </c>
      <c r="AC220" s="83" t="s">
        <v>65</v>
      </c>
      <c r="AD220" s="83" t="s">
        <v>65</v>
      </c>
      <c r="AE220" s="83" t="s">
        <v>65</v>
      </c>
      <c r="AF220" s="83" t="s">
        <v>66</v>
      </c>
      <c r="AG220" s="83" t="s">
        <v>65</v>
      </c>
      <c r="AH220" s="83" t="s">
        <v>65</v>
      </c>
      <c r="AI220" s="83" t="s">
        <v>65</v>
      </c>
      <c r="AJ220" s="83" t="s">
        <v>65</v>
      </c>
      <c r="AK220" s="83" t="s">
        <v>65</v>
      </c>
      <c r="AL220" s="83" t="s">
        <v>65</v>
      </c>
      <c r="AM220" s="83" t="s">
        <v>65</v>
      </c>
      <c r="AN220" s="83" t="s">
        <v>65</v>
      </c>
      <c r="AO220" s="83" t="s">
        <v>65</v>
      </c>
      <c r="AP220" s="83" t="s">
        <v>85</v>
      </c>
      <c r="AQ220" s="83" t="s">
        <v>85</v>
      </c>
      <c r="AR220" s="83" t="s">
        <v>63</v>
      </c>
      <c r="AS220" s="83" t="s">
        <v>68</v>
      </c>
      <c r="AT220" s="83" t="s">
        <v>87</v>
      </c>
      <c r="AU220" s="83" t="s">
        <v>85</v>
      </c>
      <c r="AV220" s="83" t="s">
        <v>80</v>
      </c>
      <c r="AW220" s="83" t="s">
        <v>73</v>
      </c>
      <c r="AX220" s="83" t="s">
        <v>73</v>
      </c>
      <c r="AY220" s="83" t="s">
        <v>73</v>
      </c>
      <c r="AZ220" s="83" t="s">
        <v>73</v>
      </c>
      <c r="BA220" s="83" t="s">
        <v>73</v>
      </c>
      <c r="BB220" s="83" t="s">
        <v>73</v>
      </c>
      <c r="BC220" s="83" t="s">
        <v>73</v>
      </c>
      <c r="BD220" s="83"/>
      <c r="BE220" s="83" t="s">
        <v>73</v>
      </c>
      <c r="BF220" s="83"/>
      <c r="BG220" s="87" t="s">
        <v>631</v>
      </c>
      <c r="BH220" s="86" t="s">
        <v>60</v>
      </c>
      <c r="BI220" s="76" t="s">
        <v>1414</v>
      </c>
      <c r="BJ220">
        <f t="shared" si="9"/>
        <v>14</v>
      </c>
      <c r="BK220" s="87">
        <f t="shared" si="10"/>
        <v>60</v>
      </c>
      <c r="BL220" s="87"/>
      <c r="BM220" s="86" t="str">
        <f>_xlfn.XLOOKUP(Form_Responses18111213[[#This Row],[Sekolah School (Cleansed)]],'Quality Check'!$B$11:$B$14,'Quality Check'!$C$11:$C$14,)</f>
        <v>Urban</v>
      </c>
      <c r="BN220" s="86" t="str">
        <f>_xlfn.XLOOKUP(Form_Responses18111213[[#This Row],[Sekolah School (Cleansed)]],'Quality Check'!$B$11:$B$14,'Quality Check'!$D$11:$D$14,)</f>
        <v>Intervention Group (IG)</v>
      </c>
      <c r="BO220" s="87" t="str">
        <f>_xlfn.XLOOKUP(AS220,'Cleansing - Toothpaste Brand'!A:A,'Cleansing - Toothpaste Brand'!B:B,)</f>
        <v>Colgate</v>
      </c>
      <c r="BP220" s="87"/>
      <c r="BQ22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20" s="86" t="str">
        <f>_xlfn.XLOOKUP(AP220,'Cleansing - Response'!E:E,'Cleansing - Response'!F:F,)</f>
        <v>2 days and more</v>
      </c>
      <c r="BS220" s="86"/>
      <c r="BT220" s="86" t="str">
        <f>_xlfn.XLOOKUP(AQ220,'Cleansing - Response'!E:E,'Cleansing - Response'!F:F,)</f>
        <v>2 days and more</v>
      </c>
      <c r="BU220" s="86"/>
      <c r="BV220" s="86" t="str">
        <f t="shared" si="11"/>
        <v>Ya / Yes</v>
      </c>
      <c r="BW220" s="86" t="str">
        <f>_xlfn.XLOOKUP(AT220,'Cleansing - Response'!E:E,'Cleansing - Response'!F:F,)</f>
        <v>Always</v>
      </c>
      <c r="BX220" s="86" t="str">
        <f>_xlfn.XLOOKUP(AU220,'Cleansing - Response'!H:H,'Cleansing - Response'!I:I,)</f>
        <v>Using dental floss at least once</v>
      </c>
      <c r="BY220" s="86" t="str">
        <f>_xlfn.XLOOKUP(AV220,'Cleansing - Response'!K:K,'Cleansing - Response'!L:L,)</f>
        <v>Up to 1 time a day</v>
      </c>
      <c r="BZ220" s="86" t="str">
        <f>_xlfn.XLOOKUP(AW220,'Cleansing - Response'!$N:$N,'Cleansing - Response'!$O:$O,)</f>
        <v>No</v>
      </c>
      <c r="CA220" s="86" t="str">
        <f>_xlfn.XLOOKUP(AX220,'Cleansing - Response'!$N:$N,'Cleansing - Response'!$O:$O,)</f>
        <v>No</v>
      </c>
      <c r="CB220" s="86" t="str">
        <f>_xlfn.XLOOKUP(AY220,'Cleansing - Response'!$N:$N,'Cleansing - Response'!$O:$O,)</f>
        <v>No</v>
      </c>
      <c r="CC220" s="86" t="str">
        <f>_xlfn.XLOOKUP(AZ220,'Cleansing - Response'!$N:$N,'Cleansing - Response'!$O:$O,)</f>
        <v>No</v>
      </c>
      <c r="CD220" s="86" t="str">
        <f>_xlfn.XLOOKUP(BA220,'Cleansing - Response'!$N:$N,'Cleansing - Response'!$O:$O,)</f>
        <v>No</v>
      </c>
      <c r="CE220" s="86" t="str">
        <f>_xlfn.XLOOKUP(BB220,'Cleansing - Response'!$N:$N,'Cleansing - Response'!$O:$O,)</f>
        <v>No</v>
      </c>
      <c r="CF220" s="87" t="str">
        <f>IF(COUNTIF(Form_Responses18111213[[#This Row],[Answer - B7-1]:[Answer - B7-6]], "Yes / Sometimes") &gt; 4, "More than 4 times","Up to 4 times")</f>
        <v>Up to 4 times</v>
      </c>
    </row>
    <row r="221" spans="1:84" ht="13.2" x14ac:dyDescent="0.25">
      <c r="A221" s="82">
        <v>45573.400274108797</v>
      </c>
      <c r="B221" s="83" t="s">
        <v>679</v>
      </c>
      <c r="C221" s="84" t="s">
        <v>680</v>
      </c>
      <c r="D221" s="83">
        <v>100</v>
      </c>
      <c r="E221" s="83">
        <v>1.08</v>
      </c>
      <c r="F221" s="83" t="s">
        <v>114</v>
      </c>
      <c r="G221" s="83" t="s">
        <v>76</v>
      </c>
      <c r="H221" s="83" t="s">
        <v>631</v>
      </c>
      <c r="I221" s="83" t="s">
        <v>63</v>
      </c>
      <c r="J221" s="83" t="s">
        <v>64</v>
      </c>
      <c r="K221" s="83" t="s">
        <v>64</v>
      </c>
      <c r="L221" s="83" t="s">
        <v>64</v>
      </c>
      <c r="M221" s="83" t="s">
        <v>84</v>
      </c>
      <c r="N221" s="83" t="s">
        <v>84</v>
      </c>
      <c r="O221" s="83" t="s">
        <v>84</v>
      </c>
      <c r="P221" s="83" t="s">
        <v>84</v>
      </c>
      <c r="Q221" s="83" t="s">
        <v>64</v>
      </c>
      <c r="R221" s="83" t="s">
        <v>64</v>
      </c>
      <c r="S221" s="83" t="s">
        <v>64</v>
      </c>
      <c r="T221" s="83" t="s">
        <v>64</v>
      </c>
      <c r="U221" s="83" t="s">
        <v>64</v>
      </c>
      <c r="V221" s="83" t="s">
        <v>64</v>
      </c>
      <c r="W221" s="83" t="s">
        <v>64</v>
      </c>
      <c r="X221" s="83" t="s">
        <v>64</v>
      </c>
      <c r="Y221" s="83" t="s">
        <v>64</v>
      </c>
      <c r="Z221" s="83" t="s">
        <v>66</v>
      </c>
      <c r="AA221" s="83" t="s">
        <v>65</v>
      </c>
      <c r="AB221" s="83" t="s">
        <v>66</v>
      </c>
      <c r="AC221" s="83" t="s">
        <v>66</v>
      </c>
      <c r="AD221" s="83" t="s">
        <v>65</v>
      </c>
      <c r="AE221" s="83" t="s">
        <v>66</v>
      </c>
      <c r="AF221" s="83" t="s">
        <v>66</v>
      </c>
      <c r="AG221" s="83" t="s">
        <v>66</v>
      </c>
      <c r="AH221" s="83" t="s">
        <v>66</v>
      </c>
      <c r="AI221" s="83" t="s">
        <v>79</v>
      </c>
      <c r="AJ221" s="83" t="s">
        <v>66</v>
      </c>
      <c r="AK221" s="83" t="s">
        <v>66</v>
      </c>
      <c r="AL221" s="83" t="s">
        <v>66</v>
      </c>
      <c r="AM221" s="83" t="s">
        <v>66</v>
      </c>
      <c r="AN221" s="83" t="s">
        <v>66</v>
      </c>
      <c r="AO221" s="83" t="s">
        <v>66</v>
      </c>
      <c r="AP221" s="83" t="s">
        <v>119</v>
      </c>
      <c r="AQ221" s="83" t="s">
        <v>119</v>
      </c>
      <c r="AR221" s="83" t="s">
        <v>86</v>
      </c>
      <c r="AS221" s="83" t="s">
        <v>68</v>
      </c>
      <c r="AT221" s="83" t="s">
        <v>169</v>
      </c>
      <c r="AU221" s="83" t="s">
        <v>93</v>
      </c>
      <c r="AV221" s="83" t="s">
        <v>71</v>
      </c>
      <c r="AW221" s="83" t="s">
        <v>72</v>
      </c>
      <c r="AX221" s="83" t="s">
        <v>72</v>
      </c>
      <c r="AY221" s="83" t="s">
        <v>72</v>
      </c>
      <c r="AZ221" s="83" t="s">
        <v>73</v>
      </c>
      <c r="BA221" s="83" t="s">
        <v>63</v>
      </c>
      <c r="BB221" s="83" t="s">
        <v>73</v>
      </c>
      <c r="BC221" s="83" t="s">
        <v>73</v>
      </c>
      <c r="BD221" s="83"/>
      <c r="BE221" s="83" t="s">
        <v>73</v>
      </c>
      <c r="BF221" s="83"/>
      <c r="BG221" s="87" t="s">
        <v>631</v>
      </c>
      <c r="BH221" s="87" t="s">
        <v>114</v>
      </c>
      <c r="BI221" s="76" t="s">
        <v>1414</v>
      </c>
      <c r="BJ221">
        <f t="shared" si="9"/>
        <v>12</v>
      </c>
      <c r="BK221" s="87">
        <f t="shared" si="10"/>
        <v>50</v>
      </c>
      <c r="BL221" s="87"/>
      <c r="BM221" s="86" t="str">
        <f>_xlfn.XLOOKUP(Form_Responses18111213[[#This Row],[Sekolah School (Cleansed)]],'Quality Check'!$B$11:$B$14,'Quality Check'!$C$11:$C$14,)</f>
        <v>Urban</v>
      </c>
      <c r="BN221" s="86" t="str">
        <f>_xlfn.XLOOKUP(Form_Responses18111213[[#This Row],[Sekolah School (Cleansed)]],'Quality Check'!$B$11:$B$14,'Quality Check'!$D$11:$D$14,)</f>
        <v>Intervention Group (IG)</v>
      </c>
      <c r="BO221" s="87" t="str">
        <f>_xlfn.XLOOKUP(AS221,'Cleansing - Toothpaste Brand'!A:A,'Cleansing - Toothpaste Brand'!B:B,)</f>
        <v>Colgate</v>
      </c>
      <c r="BP221" s="87"/>
      <c r="BQ22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21" s="86" t="str">
        <f>_xlfn.XLOOKUP(AP221,'Cleansing - Response'!E:E,'Cleansing - Response'!F:F,)</f>
        <v>Less than 2 days</v>
      </c>
      <c r="BS221" s="86"/>
      <c r="BT221" s="86" t="str">
        <f>_xlfn.XLOOKUP(AQ221,'Cleansing - Response'!E:E,'Cleansing - Response'!F:F,)</f>
        <v>Less than 2 days</v>
      </c>
      <c r="BU221" s="86"/>
      <c r="BV221" s="86" t="str">
        <f t="shared" si="11"/>
        <v>Ya / Yes</v>
      </c>
      <c r="BW221" s="86" t="str">
        <f>_xlfn.XLOOKUP(AT221,'Cleansing - Response'!E:E,'Cleansing - Response'!F:F,)</f>
        <v>Rarely / Sometimes</v>
      </c>
      <c r="BX221" s="86" t="str">
        <f>_xlfn.XLOOKUP(AU221,'Cleansing - Response'!H:H,'Cleansing - Response'!I:I,)</f>
        <v>Not using dental floss</v>
      </c>
      <c r="BY221" s="86" t="str">
        <f>_xlfn.XLOOKUP(AV221,'Cleansing - Response'!K:K,'Cleansing - Response'!L:L,)</f>
        <v>Up to 1 time a day</v>
      </c>
      <c r="BZ221" s="86" t="str">
        <f>_xlfn.XLOOKUP(AW221,'Cleansing - Response'!$N:$N,'Cleansing - Response'!$O:$O,)</f>
        <v>Yes / Sometimes</v>
      </c>
      <c r="CA221" s="86" t="str">
        <f>_xlfn.XLOOKUP(AX221,'Cleansing - Response'!$N:$N,'Cleansing - Response'!$O:$O,)</f>
        <v>Yes / Sometimes</v>
      </c>
      <c r="CB221" s="86" t="str">
        <f>_xlfn.XLOOKUP(AY221,'Cleansing - Response'!$N:$N,'Cleansing - Response'!$O:$O,)</f>
        <v>Yes / Sometimes</v>
      </c>
      <c r="CC221" s="86" t="str">
        <f>_xlfn.XLOOKUP(AZ221,'Cleansing - Response'!$N:$N,'Cleansing - Response'!$O:$O,)</f>
        <v>No</v>
      </c>
      <c r="CD221" s="86" t="str">
        <f>_xlfn.XLOOKUP(BA221,'Cleansing - Response'!$N:$N,'Cleansing - Response'!$O:$O,)</f>
        <v>Yes / Sometimes</v>
      </c>
      <c r="CE221" s="86" t="str">
        <f>_xlfn.XLOOKUP(BB221,'Cleansing - Response'!$N:$N,'Cleansing - Response'!$O:$O,)</f>
        <v>No</v>
      </c>
      <c r="CF221" s="87" t="str">
        <f>IF(COUNTIF(Form_Responses18111213[[#This Row],[Answer - B7-1]:[Answer - B7-6]], "Yes / Sometimes") &gt; 4, "More than 4 times","Up to 4 times")</f>
        <v>Up to 4 times</v>
      </c>
    </row>
    <row r="222" spans="1:84" ht="13.2" x14ac:dyDescent="0.25">
      <c r="A222" s="82">
        <v>45573.401178506945</v>
      </c>
      <c r="B222" s="83" t="s">
        <v>681</v>
      </c>
      <c r="C222" s="84" t="s">
        <v>682</v>
      </c>
      <c r="D222" s="83">
        <v>100</v>
      </c>
      <c r="E222" s="83">
        <v>0.28999999999999998</v>
      </c>
      <c r="F222" s="83" t="s">
        <v>423</v>
      </c>
      <c r="G222" s="83" t="s">
        <v>76</v>
      </c>
      <c r="H222" s="83" t="s">
        <v>683</v>
      </c>
      <c r="I222" s="83" t="s">
        <v>63</v>
      </c>
      <c r="J222" s="83" t="s">
        <v>64</v>
      </c>
      <c r="K222" s="83" t="s">
        <v>64</v>
      </c>
      <c r="L222" s="83" t="s">
        <v>64</v>
      </c>
      <c r="M222" s="83" t="s">
        <v>78</v>
      </c>
      <c r="N222" s="83" t="s">
        <v>84</v>
      </c>
      <c r="O222" s="83" t="s">
        <v>84</v>
      </c>
      <c r="P222" s="83" t="s">
        <v>84</v>
      </c>
      <c r="Q222" s="83" t="s">
        <v>84</v>
      </c>
      <c r="R222" s="83" t="s">
        <v>64</v>
      </c>
      <c r="S222" s="83" t="s">
        <v>64</v>
      </c>
      <c r="T222" s="83" t="s">
        <v>78</v>
      </c>
      <c r="U222" s="83" t="s">
        <v>84</v>
      </c>
      <c r="V222" s="83" t="s">
        <v>64</v>
      </c>
      <c r="W222" s="83" t="s">
        <v>64</v>
      </c>
      <c r="X222" s="83" t="s">
        <v>64</v>
      </c>
      <c r="Y222" s="83" t="s">
        <v>64</v>
      </c>
      <c r="Z222" s="83" t="s">
        <v>65</v>
      </c>
      <c r="AA222" s="83" t="s">
        <v>65</v>
      </c>
      <c r="AB222" s="83" t="s">
        <v>65</v>
      </c>
      <c r="AC222" s="83" t="s">
        <v>65</v>
      </c>
      <c r="AD222" s="83" t="s">
        <v>66</v>
      </c>
      <c r="AE222" s="83" t="s">
        <v>65</v>
      </c>
      <c r="AF222" s="83" t="s">
        <v>65</v>
      </c>
      <c r="AG222" s="83" t="s">
        <v>65</v>
      </c>
      <c r="AH222" s="83" t="s">
        <v>66</v>
      </c>
      <c r="AI222" s="83" t="s">
        <v>101</v>
      </c>
      <c r="AJ222" s="83" t="s">
        <v>65</v>
      </c>
      <c r="AK222" s="83" t="s">
        <v>65</v>
      </c>
      <c r="AL222" s="83" t="s">
        <v>66</v>
      </c>
      <c r="AM222" s="83" t="s">
        <v>65</v>
      </c>
      <c r="AN222" s="83" t="s">
        <v>65</v>
      </c>
      <c r="AO222" s="83" t="s">
        <v>66</v>
      </c>
      <c r="AP222" s="83" t="s">
        <v>85</v>
      </c>
      <c r="AQ222" s="83" t="s">
        <v>85</v>
      </c>
      <c r="AR222" s="83" t="s">
        <v>63</v>
      </c>
      <c r="AS222" s="83" t="s">
        <v>115</v>
      </c>
      <c r="AT222" s="83" t="s">
        <v>87</v>
      </c>
      <c r="AU222" s="83" t="s">
        <v>80</v>
      </c>
      <c r="AV222" s="83" t="s">
        <v>71</v>
      </c>
      <c r="AW222" s="83" t="s">
        <v>73</v>
      </c>
      <c r="AX222" s="83" t="s">
        <v>72</v>
      </c>
      <c r="AY222" s="83" t="s">
        <v>72</v>
      </c>
      <c r="AZ222" s="83" t="s">
        <v>72</v>
      </c>
      <c r="BA222" s="83" t="s">
        <v>73</v>
      </c>
      <c r="BB222" s="83" t="s">
        <v>72</v>
      </c>
      <c r="BC222" s="83" t="s">
        <v>73</v>
      </c>
      <c r="BD222" s="83"/>
      <c r="BE222" s="83" t="s">
        <v>73</v>
      </c>
      <c r="BF222" s="83"/>
      <c r="BG222" s="87" t="s">
        <v>631</v>
      </c>
      <c r="BH222" s="86" t="s">
        <v>60</v>
      </c>
      <c r="BI222" s="76" t="s">
        <v>1414</v>
      </c>
      <c r="BJ222">
        <f t="shared" si="9"/>
        <v>10</v>
      </c>
      <c r="BK222" s="87">
        <f t="shared" si="10"/>
        <v>60</v>
      </c>
      <c r="BL222" s="87"/>
      <c r="BM222" s="86" t="str">
        <f>_xlfn.XLOOKUP(Form_Responses18111213[[#This Row],[Sekolah School (Cleansed)]],'Quality Check'!$B$11:$B$14,'Quality Check'!$C$11:$C$14,)</f>
        <v>Urban</v>
      </c>
      <c r="BN222" s="86" t="str">
        <f>_xlfn.XLOOKUP(Form_Responses18111213[[#This Row],[Sekolah School (Cleansed)]],'Quality Check'!$B$11:$B$14,'Quality Check'!$D$11:$D$14,)</f>
        <v>Intervention Group (IG)</v>
      </c>
      <c r="BO222" s="87" t="str">
        <f>_xlfn.XLOOKUP(AS222,'Cleansing - Toothpaste Brand'!A:A,'Cleansing - Toothpaste Brand'!B:B,)</f>
        <v>Darlie</v>
      </c>
      <c r="BP222" s="87"/>
      <c r="BQ22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22" s="86" t="str">
        <f>_xlfn.XLOOKUP(AP222,'Cleansing - Response'!E:E,'Cleansing - Response'!F:F,)</f>
        <v>2 days and more</v>
      </c>
      <c r="BS222" s="86"/>
      <c r="BT222" s="86" t="str">
        <f>_xlfn.XLOOKUP(AQ222,'Cleansing - Response'!E:E,'Cleansing - Response'!F:F,)</f>
        <v>2 days and more</v>
      </c>
      <c r="BU222" s="86"/>
      <c r="BV222" s="86" t="str">
        <f t="shared" si="11"/>
        <v>Ya / Yes</v>
      </c>
      <c r="BW222" s="86" t="str">
        <f>_xlfn.XLOOKUP(AT222,'Cleansing - Response'!E:E,'Cleansing - Response'!F:F,)</f>
        <v>Always</v>
      </c>
      <c r="BX222" s="86" t="str">
        <f>_xlfn.XLOOKUP(AU222,'Cleansing - Response'!H:H,'Cleansing - Response'!I:I,)</f>
        <v>Using dental floss at least once</v>
      </c>
      <c r="BY222" s="86" t="str">
        <f>_xlfn.XLOOKUP(AV222,'Cleansing - Response'!K:K,'Cleansing - Response'!L:L,)</f>
        <v>Up to 1 time a day</v>
      </c>
      <c r="BZ222" s="86" t="str">
        <f>_xlfn.XLOOKUP(AW222,'Cleansing - Response'!$N:$N,'Cleansing - Response'!$O:$O,)</f>
        <v>No</v>
      </c>
      <c r="CA222" s="86" t="str">
        <f>_xlfn.XLOOKUP(AX222,'Cleansing - Response'!$N:$N,'Cleansing - Response'!$O:$O,)</f>
        <v>Yes / Sometimes</v>
      </c>
      <c r="CB222" s="86" t="str">
        <f>_xlfn.XLOOKUP(AY222,'Cleansing - Response'!$N:$N,'Cleansing - Response'!$O:$O,)</f>
        <v>Yes / Sometimes</v>
      </c>
      <c r="CC222" s="86" t="str">
        <f>_xlfn.XLOOKUP(AZ222,'Cleansing - Response'!$N:$N,'Cleansing - Response'!$O:$O,)</f>
        <v>Yes / Sometimes</v>
      </c>
      <c r="CD222" s="86" t="str">
        <f>_xlfn.XLOOKUP(BA222,'Cleansing - Response'!$N:$N,'Cleansing - Response'!$O:$O,)</f>
        <v>No</v>
      </c>
      <c r="CE222" s="86" t="str">
        <f>_xlfn.XLOOKUP(BB222,'Cleansing - Response'!$N:$N,'Cleansing - Response'!$O:$O,)</f>
        <v>Yes / Sometimes</v>
      </c>
      <c r="CF222" s="87" t="str">
        <f>IF(COUNTIF(Form_Responses18111213[[#This Row],[Answer - B7-1]:[Answer - B7-6]], "Yes / Sometimes") &gt; 4, "More than 4 times","Up to 4 times")</f>
        <v>Up to 4 times</v>
      </c>
    </row>
    <row r="223" spans="1:84" ht="13.2" x14ac:dyDescent="0.25">
      <c r="A223" s="82">
        <v>45573.40183081018</v>
      </c>
      <c r="B223" s="83" t="s">
        <v>684</v>
      </c>
      <c r="C223" s="84" t="s">
        <v>685</v>
      </c>
      <c r="D223" s="83">
        <v>34.82</v>
      </c>
      <c r="E223" s="83">
        <v>0.17</v>
      </c>
      <c r="F223" s="83" t="s">
        <v>423</v>
      </c>
      <c r="G223" s="83" t="s">
        <v>76</v>
      </c>
      <c r="H223" s="83" t="s">
        <v>631</v>
      </c>
      <c r="I223" s="83" t="s">
        <v>73</v>
      </c>
      <c r="J223" s="83" t="s">
        <v>64</v>
      </c>
      <c r="K223" s="83" t="s">
        <v>84</v>
      </c>
      <c r="L223" s="83" t="s">
        <v>64</v>
      </c>
      <c r="M223" s="83" t="s">
        <v>84</v>
      </c>
      <c r="N223" s="83" t="s">
        <v>84</v>
      </c>
      <c r="O223" s="83" t="s">
        <v>64</v>
      </c>
      <c r="P223" s="83" t="s">
        <v>84</v>
      </c>
      <c r="Q223" s="83" t="s">
        <v>84</v>
      </c>
      <c r="R223" s="83" t="s">
        <v>64</v>
      </c>
      <c r="S223" s="83" t="s">
        <v>78</v>
      </c>
      <c r="T223" s="83" t="s">
        <v>78</v>
      </c>
      <c r="U223" s="83" t="s">
        <v>64</v>
      </c>
      <c r="V223" s="83" t="s">
        <v>64</v>
      </c>
      <c r="W223" s="83" t="s">
        <v>78</v>
      </c>
      <c r="X223" s="83" t="s">
        <v>84</v>
      </c>
      <c r="Y223" s="83" t="s">
        <v>64</v>
      </c>
      <c r="Z223" s="83" t="s">
        <v>66</v>
      </c>
      <c r="AA223" s="83" t="s">
        <v>79</v>
      </c>
      <c r="AB223" s="83" t="s">
        <v>66</v>
      </c>
      <c r="AC223" s="83" t="s">
        <v>66</v>
      </c>
      <c r="AD223" s="83" t="s">
        <v>79</v>
      </c>
      <c r="AE223" s="83" t="s">
        <v>66</v>
      </c>
      <c r="AF223" s="83" t="s">
        <v>66</v>
      </c>
      <c r="AG223" s="83" t="s">
        <v>66</v>
      </c>
      <c r="AH223" s="83" t="s">
        <v>79</v>
      </c>
      <c r="AI223" s="83" t="s">
        <v>79</v>
      </c>
      <c r="AJ223" s="83" t="s">
        <v>66</v>
      </c>
      <c r="AK223" s="83" t="s">
        <v>66</v>
      </c>
      <c r="AL223" s="83" t="s">
        <v>66</v>
      </c>
      <c r="AM223" s="83" t="s">
        <v>79</v>
      </c>
      <c r="AN223" s="83" t="s">
        <v>79</v>
      </c>
      <c r="AO223" s="83" t="s">
        <v>79</v>
      </c>
      <c r="AP223" s="83" t="s">
        <v>85</v>
      </c>
      <c r="AQ223" s="83" t="s">
        <v>85</v>
      </c>
      <c r="AR223" s="83" t="s">
        <v>63</v>
      </c>
      <c r="AS223" s="83" t="s">
        <v>81</v>
      </c>
      <c r="AT223" s="83" t="s">
        <v>87</v>
      </c>
      <c r="AU223" s="83" t="s">
        <v>93</v>
      </c>
      <c r="AV223" s="83" t="s">
        <v>67</v>
      </c>
      <c r="AW223" s="83" t="s">
        <v>73</v>
      </c>
      <c r="AX223" s="83" t="s">
        <v>73</v>
      </c>
      <c r="AY223" s="83" t="s">
        <v>72</v>
      </c>
      <c r="AZ223" s="83" t="s">
        <v>72</v>
      </c>
      <c r="BA223" s="83" t="s">
        <v>63</v>
      </c>
      <c r="BB223" s="83" t="s">
        <v>63</v>
      </c>
      <c r="BC223" s="83" t="s">
        <v>73</v>
      </c>
      <c r="BD223" s="83"/>
      <c r="BE223" s="83" t="s">
        <v>73</v>
      </c>
      <c r="BF223" s="83"/>
      <c r="BG223" s="87" t="s">
        <v>631</v>
      </c>
      <c r="BH223" s="86" t="s">
        <v>60</v>
      </c>
      <c r="BI223" s="76" t="s">
        <v>1415</v>
      </c>
      <c r="BJ223">
        <f t="shared" si="9"/>
        <v>7</v>
      </c>
      <c r="BK223" s="87">
        <f t="shared" si="10"/>
        <v>42</v>
      </c>
      <c r="BL223" s="87"/>
      <c r="BM223" s="86" t="str">
        <f>_xlfn.XLOOKUP(Form_Responses18111213[[#This Row],[Sekolah School (Cleansed)]],'Quality Check'!$B$11:$B$14,'Quality Check'!$C$11:$C$14,)</f>
        <v>Urban</v>
      </c>
      <c r="BN223" s="86" t="str">
        <f>_xlfn.XLOOKUP(Form_Responses18111213[[#This Row],[Sekolah School (Cleansed)]],'Quality Check'!$B$11:$B$14,'Quality Check'!$D$11:$D$14,)</f>
        <v>Intervention Group (IG)</v>
      </c>
      <c r="BO223" s="87" t="str">
        <f>_xlfn.XLOOKUP(AS223,'Cleansing - Toothpaste Brand'!A:A,'Cleansing - Toothpaste Brand'!B:B,)</f>
        <v>Colgate</v>
      </c>
      <c r="BP223" s="87"/>
      <c r="BQ22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23" s="86" t="str">
        <f>_xlfn.XLOOKUP(AP223,'Cleansing - Response'!E:E,'Cleansing - Response'!F:F,)</f>
        <v>2 days and more</v>
      </c>
      <c r="BS223" s="86"/>
      <c r="BT223" s="86" t="str">
        <f>_xlfn.XLOOKUP(AQ223,'Cleansing - Response'!E:E,'Cleansing - Response'!F:F,)</f>
        <v>2 days and more</v>
      </c>
      <c r="BU223" s="86"/>
      <c r="BV223" s="86" t="str">
        <f t="shared" si="11"/>
        <v>Ya / Yes</v>
      </c>
      <c r="BW223" s="86" t="str">
        <f>_xlfn.XLOOKUP(AT223,'Cleansing - Response'!E:E,'Cleansing - Response'!F:F,)</f>
        <v>Always</v>
      </c>
      <c r="BX223" s="86" t="str">
        <f>_xlfn.XLOOKUP(AU223,'Cleansing - Response'!H:H,'Cleansing - Response'!I:I,)</f>
        <v>Not using dental floss</v>
      </c>
      <c r="BY223" s="86" t="str">
        <f>_xlfn.XLOOKUP(AV223,'Cleansing - Response'!K:K,'Cleansing - Response'!L:L,)</f>
        <v>More than 1 time a day</v>
      </c>
      <c r="BZ223" s="86" t="str">
        <f>_xlfn.XLOOKUP(AW223,'Cleansing - Response'!$N:$N,'Cleansing - Response'!$O:$O,)</f>
        <v>No</v>
      </c>
      <c r="CA223" s="86" t="str">
        <f>_xlfn.XLOOKUP(AX223,'Cleansing - Response'!$N:$N,'Cleansing - Response'!$O:$O,)</f>
        <v>No</v>
      </c>
      <c r="CB223" s="86" t="str">
        <f>_xlfn.XLOOKUP(AY223,'Cleansing - Response'!$N:$N,'Cleansing - Response'!$O:$O,)</f>
        <v>Yes / Sometimes</v>
      </c>
      <c r="CC223" s="86" t="str">
        <f>_xlfn.XLOOKUP(AZ223,'Cleansing - Response'!$N:$N,'Cleansing - Response'!$O:$O,)</f>
        <v>Yes / Sometimes</v>
      </c>
      <c r="CD223" s="86" t="str">
        <f>_xlfn.XLOOKUP(BA223,'Cleansing - Response'!$N:$N,'Cleansing - Response'!$O:$O,)</f>
        <v>Yes / Sometimes</v>
      </c>
      <c r="CE223" s="86" t="str">
        <f>_xlfn.XLOOKUP(BB223,'Cleansing - Response'!$N:$N,'Cleansing - Response'!$O:$O,)</f>
        <v>Yes / Sometimes</v>
      </c>
      <c r="CF223" s="87" t="str">
        <f>IF(COUNTIF(Form_Responses18111213[[#This Row],[Answer - B7-1]:[Answer - B7-6]], "Yes / Sometimes") &gt; 4, "More than 4 times","Up to 4 times")</f>
        <v>Up to 4 times</v>
      </c>
    </row>
    <row r="224" spans="1:84" ht="13.2" x14ac:dyDescent="0.25">
      <c r="A224" s="82">
        <v>45573.404305405093</v>
      </c>
      <c r="B224" s="83" t="s">
        <v>686</v>
      </c>
      <c r="C224" s="84" t="s">
        <v>687</v>
      </c>
      <c r="D224" s="83">
        <v>100</v>
      </c>
      <c r="E224" s="83">
        <v>0.67</v>
      </c>
      <c r="F224" s="83" t="s">
        <v>423</v>
      </c>
      <c r="G224" s="83" t="s">
        <v>76</v>
      </c>
      <c r="H224" s="83" t="s">
        <v>683</v>
      </c>
      <c r="I224" s="83" t="s">
        <v>63</v>
      </c>
      <c r="J224" s="83" t="s">
        <v>64</v>
      </c>
      <c r="K224" s="83" t="s">
        <v>64</v>
      </c>
      <c r="L224" s="83" t="s">
        <v>64</v>
      </c>
      <c r="M224" s="83" t="s">
        <v>78</v>
      </c>
      <c r="N224" s="83" t="s">
        <v>64</v>
      </c>
      <c r="O224" s="83" t="s">
        <v>64</v>
      </c>
      <c r="P224" s="83" t="s">
        <v>64</v>
      </c>
      <c r="Q224" s="83" t="s">
        <v>64</v>
      </c>
      <c r="R224" s="83" t="s">
        <v>64</v>
      </c>
      <c r="S224" s="83" t="s">
        <v>64</v>
      </c>
      <c r="T224" s="83" t="s">
        <v>64</v>
      </c>
      <c r="U224" s="83" t="s">
        <v>64</v>
      </c>
      <c r="V224" s="83" t="s">
        <v>64</v>
      </c>
      <c r="W224" s="83" t="s">
        <v>64</v>
      </c>
      <c r="X224" s="83" t="s">
        <v>64</v>
      </c>
      <c r="Y224" s="83" t="s">
        <v>78</v>
      </c>
      <c r="Z224" s="83" t="s">
        <v>65</v>
      </c>
      <c r="AA224" s="83" t="s">
        <v>65</v>
      </c>
      <c r="AB224" s="83" t="s">
        <v>65</v>
      </c>
      <c r="AC224" s="83" t="s">
        <v>65</v>
      </c>
      <c r="AD224" s="83" t="s">
        <v>65</v>
      </c>
      <c r="AE224" s="83" t="s">
        <v>65</v>
      </c>
      <c r="AF224" s="83" t="s">
        <v>65</v>
      </c>
      <c r="AG224" s="83" t="s">
        <v>65</v>
      </c>
      <c r="AH224" s="83" t="s">
        <v>65</v>
      </c>
      <c r="AI224" s="83" t="s">
        <v>65</v>
      </c>
      <c r="AJ224" s="83" t="s">
        <v>101</v>
      </c>
      <c r="AK224" s="83" t="s">
        <v>65</v>
      </c>
      <c r="AL224" s="83" t="s">
        <v>65</v>
      </c>
      <c r="AM224" s="83" t="s">
        <v>65</v>
      </c>
      <c r="AN224" s="83" t="s">
        <v>65</v>
      </c>
      <c r="AO224" s="83" t="s">
        <v>65</v>
      </c>
      <c r="AP224" s="83" t="s">
        <v>85</v>
      </c>
      <c r="AQ224" s="83" t="s">
        <v>67</v>
      </c>
      <c r="AR224" s="83" t="s">
        <v>63</v>
      </c>
      <c r="AS224" s="83" t="s">
        <v>68</v>
      </c>
      <c r="AT224" s="83" t="s">
        <v>87</v>
      </c>
      <c r="AU224" s="83" t="s">
        <v>80</v>
      </c>
      <c r="AV224" s="83" t="s">
        <v>71</v>
      </c>
      <c r="AW224" s="83" t="s">
        <v>72</v>
      </c>
      <c r="AX224" s="83" t="s">
        <v>72</v>
      </c>
      <c r="AY224" s="83" t="s">
        <v>72</v>
      </c>
      <c r="AZ224" s="83" t="s">
        <v>72</v>
      </c>
      <c r="BA224" s="83" t="s">
        <v>63</v>
      </c>
      <c r="BB224" s="83" t="s">
        <v>72</v>
      </c>
      <c r="BC224" s="83" t="s">
        <v>73</v>
      </c>
      <c r="BD224" s="83"/>
      <c r="BE224" s="83" t="s">
        <v>73</v>
      </c>
      <c r="BF224" s="83"/>
      <c r="BG224" s="87" t="s">
        <v>631</v>
      </c>
      <c r="BH224" s="86" t="s">
        <v>60</v>
      </c>
      <c r="BI224" s="76" t="s">
        <v>1414</v>
      </c>
      <c r="BJ224">
        <f t="shared" si="9"/>
        <v>15</v>
      </c>
      <c r="BK224" s="87">
        <f t="shared" si="10"/>
        <v>60</v>
      </c>
      <c r="BL224" s="87"/>
      <c r="BM224" s="86" t="str">
        <f>_xlfn.XLOOKUP(Form_Responses18111213[[#This Row],[Sekolah School (Cleansed)]],'Quality Check'!$B$11:$B$14,'Quality Check'!$C$11:$C$14,)</f>
        <v>Urban</v>
      </c>
      <c r="BN224" s="86" t="str">
        <f>_xlfn.XLOOKUP(Form_Responses18111213[[#This Row],[Sekolah School (Cleansed)]],'Quality Check'!$B$11:$B$14,'Quality Check'!$D$11:$D$14,)</f>
        <v>Intervention Group (IG)</v>
      </c>
      <c r="BO224" s="87" t="str">
        <f>_xlfn.XLOOKUP(AS224,'Cleansing - Toothpaste Brand'!A:A,'Cleansing - Toothpaste Brand'!B:B,)</f>
        <v>Colgate</v>
      </c>
      <c r="BP224" s="87"/>
      <c r="BQ22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24" s="86" t="str">
        <f>_xlfn.XLOOKUP(AP224,'Cleansing - Response'!E:E,'Cleansing - Response'!F:F,)</f>
        <v>2 days and more</v>
      </c>
      <c r="BS224" s="86"/>
      <c r="BT224" s="86" t="str">
        <f>_xlfn.XLOOKUP(AQ224,'Cleansing - Response'!E:E,'Cleansing - Response'!F:F,)</f>
        <v>2 days and more</v>
      </c>
      <c r="BU224" s="86"/>
      <c r="BV224" s="86" t="str">
        <f t="shared" si="11"/>
        <v>Ya / Yes</v>
      </c>
      <c r="BW224" s="86" t="str">
        <f>_xlfn.XLOOKUP(AT224,'Cleansing - Response'!E:E,'Cleansing - Response'!F:F,)</f>
        <v>Always</v>
      </c>
      <c r="BX224" s="86" t="str">
        <f>_xlfn.XLOOKUP(AU224,'Cleansing - Response'!H:H,'Cleansing - Response'!I:I,)</f>
        <v>Using dental floss at least once</v>
      </c>
      <c r="BY224" s="86" t="str">
        <f>_xlfn.XLOOKUP(AV224,'Cleansing - Response'!K:K,'Cleansing - Response'!L:L,)</f>
        <v>Up to 1 time a day</v>
      </c>
      <c r="BZ224" s="86" t="str">
        <f>_xlfn.XLOOKUP(AW224,'Cleansing - Response'!$N:$N,'Cleansing - Response'!$O:$O,)</f>
        <v>Yes / Sometimes</v>
      </c>
      <c r="CA224" s="86" t="str">
        <f>_xlfn.XLOOKUP(AX224,'Cleansing - Response'!$N:$N,'Cleansing - Response'!$O:$O,)</f>
        <v>Yes / Sometimes</v>
      </c>
      <c r="CB224" s="86" t="str">
        <f>_xlfn.XLOOKUP(AY224,'Cleansing - Response'!$N:$N,'Cleansing - Response'!$O:$O,)</f>
        <v>Yes / Sometimes</v>
      </c>
      <c r="CC224" s="86" t="str">
        <f>_xlfn.XLOOKUP(AZ224,'Cleansing - Response'!$N:$N,'Cleansing - Response'!$O:$O,)</f>
        <v>Yes / Sometimes</v>
      </c>
      <c r="CD224" s="86" t="str">
        <f>_xlfn.XLOOKUP(BA224,'Cleansing - Response'!$N:$N,'Cleansing - Response'!$O:$O,)</f>
        <v>Yes / Sometimes</v>
      </c>
      <c r="CE224" s="86" t="str">
        <f>_xlfn.XLOOKUP(BB224,'Cleansing - Response'!$N:$N,'Cleansing - Response'!$O:$O,)</f>
        <v>Yes / Sometimes</v>
      </c>
      <c r="CF224" s="87" t="str">
        <f>IF(COUNTIF(Form_Responses18111213[[#This Row],[Answer - B7-1]:[Answer - B7-6]], "Yes / Sometimes") &gt; 4, "More than 4 times","Up to 4 times")</f>
        <v>More than 4 times</v>
      </c>
    </row>
    <row r="225" spans="1:84" ht="13.2" x14ac:dyDescent="0.25">
      <c r="A225" s="82">
        <v>45573.406376851854</v>
      </c>
      <c r="B225" s="83" t="s">
        <v>688</v>
      </c>
      <c r="C225" s="84" t="s">
        <v>689</v>
      </c>
      <c r="D225" s="83">
        <v>23</v>
      </c>
      <c r="E225" s="83">
        <v>0.08</v>
      </c>
      <c r="F225" s="83" t="s">
        <v>423</v>
      </c>
      <c r="G225" s="83" t="s">
        <v>76</v>
      </c>
      <c r="H225" s="83" t="s">
        <v>614</v>
      </c>
      <c r="I225" s="83" t="s">
        <v>63</v>
      </c>
      <c r="J225" s="83" t="s">
        <v>64</v>
      </c>
      <c r="K225" s="83" t="s">
        <v>64</v>
      </c>
      <c r="L225" s="83" t="s">
        <v>64</v>
      </c>
      <c r="M225" s="83" t="s">
        <v>64</v>
      </c>
      <c r="N225" s="83" t="s">
        <v>64</v>
      </c>
      <c r="O225" s="83" t="s">
        <v>64</v>
      </c>
      <c r="P225" s="83" t="s">
        <v>64</v>
      </c>
      <c r="Q225" s="83" t="s">
        <v>64</v>
      </c>
      <c r="R225" s="83" t="s">
        <v>64</v>
      </c>
      <c r="S225" s="83" t="s">
        <v>64</v>
      </c>
      <c r="T225" s="83" t="s">
        <v>64</v>
      </c>
      <c r="U225" s="83" t="s">
        <v>64</v>
      </c>
      <c r="V225" s="83" t="s">
        <v>64</v>
      </c>
      <c r="W225" s="83" t="s">
        <v>64</v>
      </c>
      <c r="X225" s="83" t="s">
        <v>64</v>
      </c>
      <c r="Y225" s="83" t="s">
        <v>64</v>
      </c>
      <c r="Z225" s="83" t="s">
        <v>65</v>
      </c>
      <c r="AA225" s="83" t="s">
        <v>65</v>
      </c>
      <c r="AB225" s="83" t="s">
        <v>65</v>
      </c>
      <c r="AC225" s="83" t="s">
        <v>65</v>
      </c>
      <c r="AD225" s="83" t="s">
        <v>65</v>
      </c>
      <c r="AE225" s="83" t="s">
        <v>65</v>
      </c>
      <c r="AF225" s="83" t="s">
        <v>65</v>
      </c>
      <c r="AG225" s="83" t="s">
        <v>65</v>
      </c>
      <c r="AH225" s="83" t="s">
        <v>65</v>
      </c>
      <c r="AI225" s="83" t="s">
        <v>101</v>
      </c>
      <c r="AJ225" s="83" t="s">
        <v>65</v>
      </c>
      <c r="AK225" s="83" t="s">
        <v>65</v>
      </c>
      <c r="AL225" s="83" t="s">
        <v>65</v>
      </c>
      <c r="AM225" s="83" t="s">
        <v>65</v>
      </c>
      <c r="AN225" s="83" t="s">
        <v>65</v>
      </c>
      <c r="AO225" s="83" t="s">
        <v>65</v>
      </c>
      <c r="AP225" s="83" t="s">
        <v>85</v>
      </c>
      <c r="AQ225" s="83" t="s">
        <v>85</v>
      </c>
      <c r="AR225" s="83" t="s">
        <v>63</v>
      </c>
      <c r="AS225" s="83" t="s">
        <v>68</v>
      </c>
      <c r="AT225" s="83" t="s">
        <v>69</v>
      </c>
      <c r="AU225" s="83" t="s">
        <v>80</v>
      </c>
      <c r="AV225" s="83" t="s">
        <v>71</v>
      </c>
      <c r="AW225" s="83" t="s">
        <v>72</v>
      </c>
      <c r="AX225" s="83" t="s">
        <v>72</v>
      </c>
      <c r="AY225" s="83" t="s">
        <v>72</v>
      </c>
      <c r="AZ225" s="83" t="s">
        <v>72</v>
      </c>
      <c r="BA225" s="83" t="s">
        <v>72</v>
      </c>
      <c r="BB225" s="83" t="s">
        <v>72</v>
      </c>
      <c r="BC225" s="83" t="s">
        <v>73</v>
      </c>
      <c r="BD225" s="83"/>
      <c r="BE225" s="83" t="s">
        <v>73</v>
      </c>
      <c r="BF225" s="83"/>
      <c r="BG225" s="87" t="s">
        <v>631</v>
      </c>
      <c r="BH225" s="86" t="s">
        <v>60</v>
      </c>
      <c r="BI225" s="76" t="s">
        <v>1414</v>
      </c>
      <c r="BJ225">
        <f t="shared" si="9"/>
        <v>15</v>
      </c>
      <c r="BK225" s="87">
        <f t="shared" si="10"/>
        <v>64</v>
      </c>
      <c r="BL225" s="87"/>
      <c r="BM225" s="86" t="str">
        <f>_xlfn.XLOOKUP(Form_Responses18111213[[#This Row],[Sekolah School (Cleansed)]],'Quality Check'!$B$11:$B$14,'Quality Check'!$C$11:$C$14,)</f>
        <v>Urban</v>
      </c>
      <c r="BN225" s="86" t="str">
        <f>_xlfn.XLOOKUP(Form_Responses18111213[[#This Row],[Sekolah School (Cleansed)]],'Quality Check'!$B$11:$B$14,'Quality Check'!$D$11:$D$14,)</f>
        <v>Intervention Group (IG)</v>
      </c>
      <c r="BO225" s="87" t="str">
        <f>_xlfn.XLOOKUP(AS225,'Cleansing - Toothpaste Brand'!A:A,'Cleansing - Toothpaste Brand'!B:B,)</f>
        <v>Colgate</v>
      </c>
      <c r="BP225" s="87"/>
      <c r="BQ22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25" s="86" t="str">
        <f>_xlfn.XLOOKUP(AP225,'Cleansing - Response'!E:E,'Cleansing - Response'!F:F,)</f>
        <v>2 days and more</v>
      </c>
      <c r="BS225" s="86"/>
      <c r="BT225" s="86" t="str">
        <f>_xlfn.XLOOKUP(AQ225,'Cleansing - Response'!E:E,'Cleansing - Response'!F:F,)</f>
        <v>2 days and more</v>
      </c>
      <c r="BU225" s="86"/>
      <c r="BV225" s="86" t="str">
        <f t="shared" si="11"/>
        <v>Ya / Yes</v>
      </c>
      <c r="BW225" s="86" t="str">
        <f>_xlfn.XLOOKUP(AT225,'Cleansing - Response'!E:E,'Cleansing - Response'!F:F,)</f>
        <v>Rarely / Sometimes</v>
      </c>
      <c r="BX225" s="86" t="str">
        <f>_xlfn.XLOOKUP(AU225,'Cleansing - Response'!H:H,'Cleansing - Response'!I:I,)</f>
        <v>Using dental floss at least once</v>
      </c>
      <c r="BY225" s="86" t="str">
        <f>_xlfn.XLOOKUP(AV225,'Cleansing - Response'!K:K,'Cleansing - Response'!L:L,)</f>
        <v>Up to 1 time a day</v>
      </c>
      <c r="BZ225" s="86" t="str">
        <f>_xlfn.XLOOKUP(AW225,'Cleansing - Response'!$N:$N,'Cleansing - Response'!$O:$O,)</f>
        <v>Yes / Sometimes</v>
      </c>
      <c r="CA225" s="86" t="str">
        <f>_xlfn.XLOOKUP(AX225,'Cleansing - Response'!$N:$N,'Cleansing - Response'!$O:$O,)</f>
        <v>Yes / Sometimes</v>
      </c>
      <c r="CB225" s="86" t="str">
        <f>_xlfn.XLOOKUP(AY225,'Cleansing - Response'!$N:$N,'Cleansing - Response'!$O:$O,)</f>
        <v>Yes / Sometimes</v>
      </c>
      <c r="CC225" s="86" t="str">
        <f>_xlfn.XLOOKUP(AZ225,'Cleansing - Response'!$N:$N,'Cleansing - Response'!$O:$O,)</f>
        <v>Yes / Sometimes</v>
      </c>
      <c r="CD225" s="86" t="str">
        <f>_xlfn.XLOOKUP(BA225,'Cleansing - Response'!$N:$N,'Cleansing - Response'!$O:$O,)</f>
        <v>Yes / Sometimes</v>
      </c>
      <c r="CE225" s="86" t="str">
        <f>_xlfn.XLOOKUP(BB225,'Cleansing - Response'!$N:$N,'Cleansing - Response'!$O:$O,)</f>
        <v>Yes / Sometimes</v>
      </c>
      <c r="CF225" s="87" t="str">
        <f>IF(COUNTIF(Form_Responses18111213[[#This Row],[Answer - B7-1]:[Answer - B7-6]], "Yes / Sometimes") &gt; 4, "More than 4 times","Up to 4 times")</f>
        <v>More than 4 times</v>
      </c>
    </row>
    <row r="226" spans="1:84" ht="13.2" x14ac:dyDescent="0.25">
      <c r="A226" s="82">
        <v>45573.406512037036</v>
      </c>
      <c r="B226" s="83" t="s">
        <v>690</v>
      </c>
      <c r="C226" s="84" t="s">
        <v>691</v>
      </c>
      <c r="D226" s="83">
        <v>77.680000000000007</v>
      </c>
      <c r="E226" s="83">
        <v>0.57999999999999996</v>
      </c>
      <c r="F226" s="83" t="s">
        <v>423</v>
      </c>
      <c r="G226" s="83" t="s">
        <v>76</v>
      </c>
      <c r="H226" s="83" t="s">
        <v>648</v>
      </c>
      <c r="I226" s="83" t="s">
        <v>73</v>
      </c>
      <c r="J226" s="83" t="s">
        <v>64</v>
      </c>
      <c r="K226" s="83" t="s">
        <v>64</v>
      </c>
      <c r="L226" s="83" t="s">
        <v>64</v>
      </c>
      <c r="M226" s="83" t="s">
        <v>84</v>
      </c>
      <c r="N226" s="83" t="s">
        <v>64</v>
      </c>
      <c r="O226" s="83" t="s">
        <v>84</v>
      </c>
      <c r="P226" s="83" t="s">
        <v>84</v>
      </c>
      <c r="Q226" s="83" t="s">
        <v>64</v>
      </c>
      <c r="R226" s="83" t="s">
        <v>64</v>
      </c>
      <c r="S226" s="83" t="s">
        <v>64</v>
      </c>
      <c r="T226" s="83" t="s">
        <v>64</v>
      </c>
      <c r="U226" s="83" t="s">
        <v>84</v>
      </c>
      <c r="V226" s="83" t="s">
        <v>64</v>
      </c>
      <c r="W226" s="83" t="s">
        <v>64</v>
      </c>
      <c r="X226" s="83" t="s">
        <v>64</v>
      </c>
      <c r="Y226" s="83" t="s">
        <v>64</v>
      </c>
      <c r="Z226" s="83" t="s">
        <v>66</v>
      </c>
      <c r="AA226" s="83" t="s">
        <v>101</v>
      </c>
      <c r="AB226" s="83" t="s">
        <v>66</v>
      </c>
      <c r="AC226" s="83" t="s">
        <v>101</v>
      </c>
      <c r="AD226" s="83" t="s">
        <v>101</v>
      </c>
      <c r="AE226" s="83" t="s">
        <v>101</v>
      </c>
      <c r="AF226" s="83" t="s">
        <v>66</v>
      </c>
      <c r="AG226" s="83" t="s">
        <v>66</v>
      </c>
      <c r="AH226" s="83" t="s">
        <v>101</v>
      </c>
      <c r="AI226" s="83" t="s">
        <v>79</v>
      </c>
      <c r="AJ226" s="83" t="s">
        <v>65</v>
      </c>
      <c r="AK226" s="83" t="s">
        <v>66</v>
      </c>
      <c r="AL226" s="83" t="s">
        <v>65</v>
      </c>
      <c r="AM226" s="83" t="s">
        <v>65</v>
      </c>
      <c r="AN226" s="83" t="s">
        <v>65</v>
      </c>
      <c r="AO226" s="83" t="s">
        <v>65</v>
      </c>
      <c r="AP226" s="83" t="s">
        <v>85</v>
      </c>
      <c r="AQ226" s="83" t="s">
        <v>85</v>
      </c>
      <c r="AR226" s="83" t="s">
        <v>63</v>
      </c>
      <c r="AS226" s="83" t="s">
        <v>81</v>
      </c>
      <c r="AT226" s="83" t="s">
        <v>87</v>
      </c>
      <c r="AU226" s="83" t="s">
        <v>67</v>
      </c>
      <c r="AV226" s="83" t="s">
        <v>132</v>
      </c>
      <c r="AW226" s="83" t="s">
        <v>73</v>
      </c>
      <c r="AX226" s="83" t="s">
        <v>72</v>
      </c>
      <c r="AY226" s="83" t="s">
        <v>72</v>
      </c>
      <c r="AZ226" s="83" t="s">
        <v>63</v>
      </c>
      <c r="BA226" s="83" t="s">
        <v>73</v>
      </c>
      <c r="BB226" s="83" t="s">
        <v>73</v>
      </c>
      <c r="BC226" s="83" t="s">
        <v>73</v>
      </c>
      <c r="BD226" s="83"/>
      <c r="BE226" s="83" t="s">
        <v>73</v>
      </c>
      <c r="BF226" s="83"/>
      <c r="BG226" s="87" t="s">
        <v>631</v>
      </c>
      <c r="BH226" s="86" t="s">
        <v>60</v>
      </c>
      <c r="BI226" s="76" t="s">
        <v>1415</v>
      </c>
      <c r="BJ226">
        <f t="shared" si="9"/>
        <v>12</v>
      </c>
      <c r="BK226" s="87">
        <f t="shared" si="10"/>
        <v>44</v>
      </c>
      <c r="BL226" s="87"/>
      <c r="BM226" s="86" t="str">
        <f>_xlfn.XLOOKUP(Form_Responses18111213[[#This Row],[Sekolah School (Cleansed)]],'Quality Check'!$B$11:$B$14,'Quality Check'!$C$11:$C$14,)</f>
        <v>Urban</v>
      </c>
      <c r="BN226" s="86" t="str">
        <f>_xlfn.XLOOKUP(Form_Responses18111213[[#This Row],[Sekolah School (Cleansed)]],'Quality Check'!$B$11:$B$14,'Quality Check'!$D$11:$D$14,)</f>
        <v>Intervention Group (IG)</v>
      </c>
      <c r="BO226" s="87" t="str">
        <f>_xlfn.XLOOKUP(AS226,'Cleansing - Toothpaste Brand'!A:A,'Cleansing - Toothpaste Brand'!B:B,)</f>
        <v>Colgate</v>
      </c>
      <c r="BP226" s="87"/>
      <c r="BQ22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26" s="86" t="str">
        <f>_xlfn.XLOOKUP(AP226,'Cleansing - Response'!E:E,'Cleansing - Response'!F:F,)</f>
        <v>2 days and more</v>
      </c>
      <c r="BS226" s="86"/>
      <c r="BT226" s="86" t="str">
        <f>_xlfn.XLOOKUP(AQ226,'Cleansing - Response'!E:E,'Cleansing - Response'!F:F,)</f>
        <v>2 days and more</v>
      </c>
      <c r="BU226" s="86"/>
      <c r="BV226" s="86" t="str">
        <f t="shared" si="11"/>
        <v>Ya / Yes</v>
      </c>
      <c r="BW226" s="86" t="str">
        <f>_xlfn.XLOOKUP(AT226,'Cleansing - Response'!E:E,'Cleansing - Response'!F:F,)</f>
        <v>Always</v>
      </c>
      <c r="BX226" s="86" t="str">
        <f>_xlfn.XLOOKUP(AU226,'Cleansing - Response'!H:H,'Cleansing - Response'!I:I,)</f>
        <v>Using dental floss at least once</v>
      </c>
      <c r="BY226" s="86" t="str">
        <f>_xlfn.XLOOKUP(AV226,'Cleansing - Response'!K:K,'Cleansing - Response'!L:L,)</f>
        <v>Up to 1 time a day</v>
      </c>
      <c r="BZ226" s="86" t="str">
        <f>_xlfn.XLOOKUP(AW226,'Cleansing - Response'!$N:$N,'Cleansing - Response'!$O:$O,)</f>
        <v>No</v>
      </c>
      <c r="CA226" s="86" t="str">
        <f>_xlfn.XLOOKUP(AX226,'Cleansing - Response'!$N:$N,'Cleansing - Response'!$O:$O,)</f>
        <v>Yes / Sometimes</v>
      </c>
      <c r="CB226" s="86" t="str">
        <f>_xlfn.XLOOKUP(AY226,'Cleansing - Response'!$N:$N,'Cleansing - Response'!$O:$O,)</f>
        <v>Yes / Sometimes</v>
      </c>
      <c r="CC226" s="86" t="str">
        <f>_xlfn.XLOOKUP(AZ226,'Cleansing - Response'!$N:$N,'Cleansing - Response'!$O:$O,)</f>
        <v>Yes / Sometimes</v>
      </c>
      <c r="CD226" s="86" t="str">
        <f>_xlfn.XLOOKUP(BA226,'Cleansing - Response'!$N:$N,'Cleansing - Response'!$O:$O,)</f>
        <v>No</v>
      </c>
      <c r="CE226" s="86" t="str">
        <f>_xlfn.XLOOKUP(BB226,'Cleansing - Response'!$N:$N,'Cleansing - Response'!$O:$O,)</f>
        <v>No</v>
      </c>
      <c r="CF226" s="87" t="str">
        <f>IF(COUNTIF(Form_Responses18111213[[#This Row],[Answer - B7-1]:[Answer - B7-6]], "Yes / Sometimes") &gt; 4, "More than 4 times","Up to 4 times")</f>
        <v>Up to 4 times</v>
      </c>
    </row>
    <row r="227" spans="1:84" ht="13.2" x14ac:dyDescent="0.25">
      <c r="A227" s="82">
        <v>45573.417968310183</v>
      </c>
      <c r="B227" s="83" t="s">
        <v>692</v>
      </c>
      <c r="C227" s="84" t="s">
        <v>693</v>
      </c>
      <c r="D227" s="83">
        <v>100</v>
      </c>
      <c r="E227" s="83">
        <v>0.71</v>
      </c>
      <c r="F227" s="83" t="s">
        <v>114</v>
      </c>
      <c r="G227" s="83" t="s">
        <v>291</v>
      </c>
      <c r="H227" s="83" t="s">
        <v>694</v>
      </c>
      <c r="I227" s="83" t="s">
        <v>63</v>
      </c>
      <c r="J227" s="83" t="s">
        <v>78</v>
      </c>
      <c r="K227" s="83" t="s">
        <v>64</v>
      </c>
      <c r="L227" s="83" t="s">
        <v>145</v>
      </c>
      <c r="M227" s="83" t="s">
        <v>84</v>
      </c>
      <c r="N227" s="83" t="s">
        <v>84</v>
      </c>
      <c r="O227" s="83" t="s">
        <v>84</v>
      </c>
      <c r="P227" s="83" t="s">
        <v>84</v>
      </c>
      <c r="Q227" s="83" t="s">
        <v>84</v>
      </c>
      <c r="R227" s="83" t="s">
        <v>64</v>
      </c>
      <c r="S227" s="83" t="s">
        <v>64</v>
      </c>
      <c r="T227" s="83" t="s">
        <v>84</v>
      </c>
      <c r="U227" s="83" t="s">
        <v>84</v>
      </c>
      <c r="V227" s="83" t="s">
        <v>84</v>
      </c>
      <c r="W227" s="83" t="s">
        <v>64</v>
      </c>
      <c r="X227" s="83" t="s">
        <v>64</v>
      </c>
      <c r="Y227" s="83" t="s">
        <v>84</v>
      </c>
      <c r="Z227" s="83" t="s">
        <v>66</v>
      </c>
      <c r="AA227" s="83" t="s">
        <v>66</v>
      </c>
      <c r="AB227" s="83" t="s">
        <v>66</v>
      </c>
      <c r="AC227" s="83" t="s">
        <v>66</v>
      </c>
      <c r="AD227" s="83" t="s">
        <v>66</v>
      </c>
      <c r="AE227" s="83" t="s">
        <v>66</v>
      </c>
      <c r="AF227" s="83" t="s">
        <v>66</v>
      </c>
      <c r="AG227" s="83" t="s">
        <v>66</v>
      </c>
      <c r="AH227" s="83" t="s">
        <v>66</v>
      </c>
      <c r="AI227" s="83" t="s">
        <v>79</v>
      </c>
      <c r="AJ227" s="83" t="s">
        <v>66</v>
      </c>
      <c r="AK227" s="83" t="s">
        <v>66</v>
      </c>
      <c r="AL227" s="83" t="s">
        <v>66</v>
      </c>
      <c r="AM227" s="83" t="s">
        <v>66</v>
      </c>
      <c r="AN227" s="83" t="s">
        <v>66</v>
      </c>
      <c r="AO227" s="83" t="s">
        <v>66</v>
      </c>
      <c r="AP227" s="83" t="s">
        <v>67</v>
      </c>
      <c r="AQ227" s="83" t="s">
        <v>85</v>
      </c>
      <c r="AR227" s="83" t="s">
        <v>63</v>
      </c>
      <c r="AS227" s="83" t="s">
        <v>223</v>
      </c>
      <c r="AT227" s="83" t="s">
        <v>169</v>
      </c>
      <c r="AU227" s="83" t="s">
        <v>80</v>
      </c>
      <c r="AV227" s="83" t="s">
        <v>71</v>
      </c>
      <c r="AW227" s="83" t="s">
        <v>63</v>
      </c>
      <c r="AX227" s="83" t="s">
        <v>63</v>
      </c>
      <c r="AY227" s="83" t="s">
        <v>73</v>
      </c>
      <c r="AZ227" s="83" t="s">
        <v>73</v>
      </c>
      <c r="BA227" s="83" t="s">
        <v>72</v>
      </c>
      <c r="BB227" s="83" t="s">
        <v>73</v>
      </c>
      <c r="BC227" s="83" t="s">
        <v>73</v>
      </c>
      <c r="BD227" s="83"/>
      <c r="BE227" s="83" t="s">
        <v>73</v>
      </c>
      <c r="BF227" s="83"/>
      <c r="BG227" s="87" t="s">
        <v>631</v>
      </c>
      <c r="BH227" s="87" t="s">
        <v>114</v>
      </c>
      <c r="BI227" s="76" t="s">
        <v>1414</v>
      </c>
      <c r="BJ227">
        <f t="shared" si="9"/>
        <v>5</v>
      </c>
      <c r="BK227" s="87">
        <f t="shared" si="10"/>
        <v>48</v>
      </c>
      <c r="BL227" s="87"/>
      <c r="BM227" s="86" t="str">
        <f>_xlfn.XLOOKUP(Form_Responses18111213[[#This Row],[Sekolah School (Cleansed)]],'Quality Check'!$B$11:$B$14,'Quality Check'!$C$11:$C$14,)</f>
        <v>Urban</v>
      </c>
      <c r="BN227" s="86" t="str">
        <f>_xlfn.XLOOKUP(Form_Responses18111213[[#This Row],[Sekolah School (Cleansed)]],'Quality Check'!$B$11:$B$14,'Quality Check'!$D$11:$D$14,)</f>
        <v>Intervention Group (IG)</v>
      </c>
      <c r="BO227" s="87" t="str">
        <f>_xlfn.XLOOKUP(AS227,'Cleansing - Toothpaste Brand'!A:A,'Cleansing - Toothpaste Brand'!B:B,)</f>
        <v>Colgate</v>
      </c>
      <c r="BP227" s="87"/>
      <c r="BQ22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27" s="86" t="str">
        <f>_xlfn.XLOOKUP(AP227,'Cleansing - Response'!E:E,'Cleansing - Response'!F:F,)</f>
        <v>2 days and more</v>
      </c>
      <c r="BS227" s="86"/>
      <c r="BT227" s="86" t="str">
        <f>_xlfn.XLOOKUP(AQ227,'Cleansing - Response'!E:E,'Cleansing - Response'!F:F,)</f>
        <v>2 days and more</v>
      </c>
      <c r="BU227" s="86"/>
      <c r="BV227" s="86" t="str">
        <f t="shared" si="11"/>
        <v>Ya / Yes</v>
      </c>
      <c r="BW227" s="86" t="str">
        <f>_xlfn.XLOOKUP(AT227,'Cleansing - Response'!E:E,'Cleansing - Response'!F:F,)</f>
        <v>Rarely / Sometimes</v>
      </c>
      <c r="BX227" s="86" t="str">
        <f>_xlfn.XLOOKUP(AU227,'Cleansing - Response'!H:H,'Cleansing - Response'!I:I,)</f>
        <v>Using dental floss at least once</v>
      </c>
      <c r="BY227" s="86" t="str">
        <f>_xlfn.XLOOKUP(AV227,'Cleansing - Response'!K:K,'Cleansing - Response'!L:L,)</f>
        <v>Up to 1 time a day</v>
      </c>
      <c r="BZ227" s="86" t="str">
        <f>_xlfn.XLOOKUP(AW227,'Cleansing - Response'!$N:$N,'Cleansing - Response'!$O:$O,)</f>
        <v>Yes / Sometimes</v>
      </c>
      <c r="CA227" s="86" t="str">
        <f>_xlfn.XLOOKUP(AX227,'Cleansing - Response'!$N:$N,'Cleansing - Response'!$O:$O,)</f>
        <v>Yes / Sometimes</v>
      </c>
      <c r="CB227" s="86" t="str">
        <f>_xlfn.XLOOKUP(AY227,'Cleansing - Response'!$N:$N,'Cleansing - Response'!$O:$O,)</f>
        <v>No</v>
      </c>
      <c r="CC227" s="86" t="str">
        <f>_xlfn.XLOOKUP(AZ227,'Cleansing - Response'!$N:$N,'Cleansing - Response'!$O:$O,)</f>
        <v>No</v>
      </c>
      <c r="CD227" s="86" t="str">
        <f>_xlfn.XLOOKUP(BA227,'Cleansing - Response'!$N:$N,'Cleansing - Response'!$O:$O,)</f>
        <v>Yes / Sometimes</v>
      </c>
      <c r="CE227" s="86" t="str">
        <f>_xlfn.XLOOKUP(BB227,'Cleansing - Response'!$N:$N,'Cleansing - Response'!$O:$O,)</f>
        <v>No</v>
      </c>
      <c r="CF227" s="87" t="str">
        <f>IF(COUNTIF(Form_Responses18111213[[#This Row],[Answer - B7-1]:[Answer - B7-6]], "Yes / Sometimes") &gt; 4, "More than 4 times","Up to 4 times")</f>
        <v>Up to 4 times</v>
      </c>
    </row>
    <row r="228" spans="1:84" ht="13.2" x14ac:dyDescent="0.25">
      <c r="A228" s="82">
        <v>45573.42921425926</v>
      </c>
      <c r="B228" s="83" t="s">
        <v>695</v>
      </c>
      <c r="C228" s="83">
        <v>100318140993</v>
      </c>
      <c r="D228" s="83">
        <v>100</v>
      </c>
      <c r="E228" s="83">
        <v>0.57999999999999996</v>
      </c>
      <c r="F228" s="83" t="s">
        <v>114</v>
      </c>
      <c r="G228" s="83" t="s">
        <v>291</v>
      </c>
      <c r="H228" s="83" t="s">
        <v>614</v>
      </c>
      <c r="I228" s="83" t="s">
        <v>63</v>
      </c>
      <c r="J228" s="83" t="s">
        <v>64</v>
      </c>
      <c r="K228" s="83" t="s">
        <v>78</v>
      </c>
      <c r="L228" s="83" t="s">
        <v>64</v>
      </c>
      <c r="M228" s="83" t="s">
        <v>78</v>
      </c>
      <c r="N228" s="83" t="s">
        <v>64</v>
      </c>
      <c r="O228" s="83" t="s">
        <v>64</v>
      </c>
      <c r="P228" s="83" t="s">
        <v>64</v>
      </c>
      <c r="Q228" s="83" t="s">
        <v>64</v>
      </c>
      <c r="R228" s="83" t="s">
        <v>64</v>
      </c>
      <c r="S228" s="83" t="s">
        <v>64</v>
      </c>
      <c r="T228" s="83" t="s">
        <v>64</v>
      </c>
      <c r="U228" s="83" t="s">
        <v>64</v>
      </c>
      <c r="V228" s="83" t="s">
        <v>84</v>
      </c>
      <c r="W228" s="83" t="s">
        <v>64</v>
      </c>
      <c r="X228" s="83" t="s">
        <v>64</v>
      </c>
      <c r="Y228" s="83" t="s">
        <v>64</v>
      </c>
      <c r="Z228" s="83" t="s">
        <v>65</v>
      </c>
      <c r="AA228" s="83" t="s">
        <v>66</v>
      </c>
      <c r="AB228" s="83" t="s">
        <v>66</v>
      </c>
      <c r="AC228" s="83" t="s">
        <v>65</v>
      </c>
      <c r="AD228" s="83" t="s">
        <v>65</v>
      </c>
      <c r="AE228" s="83" t="s">
        <v>65</v>
      </c>
      <c r="AF228" s="83" t="s">
        <v>66</v>
      </c>
      <c r="AG228" s="83" t="s">
        <v>65</v>
      </c>
      <c r="AH228" s="83" t="s">
        <v>65</v>
      </c>
      <c r="AI228" s="83" t="s">
        <v>101</v>
      </c>
      <c r="AJ228" s="83" t="s">
        <v>66</v>
      </c>
      <c r="AK228" s="83" t="s">
        <v>66</v>
      </c>
      <c r="AL228" s="83" t="s">
        <v>79</v>
      </c>
      <c r="AM228" s="83" t="s">
        <v>65</v>
      </c>
      <c r="AN228" s="83" t="s">
        <v>66</v>
      </c>
      <c r="AO228" s="83" t="s">
        <v>65</v>
      </c>
      <c r="AP228" s="83" t="s">
        <v>67</v>
      </c>
      <c r="AQ228" s="83" t="s">
        <v>67</v>
      </c>
      <c r="AR228" s="83" t="s">
        <v>63</v>
      </c>
      <c r="AS228" s="83" t="s">
        <v>696</v>
      </c>
      <c r="AT228" s="83" t="s">
        <v>87</v>
      </c>
      <c r="AU228" s="83" t="s">
        <v>70</v>
      </c>
      <c r="AV228" s="83" t="s">
        <v>71</v>
      </c>
      <c r="AW228" s="83" t="s">
        <v>73</v>
      </c>
      <c r="AX228" s="83" t="s">
        <v>73</v>
      </c>
      <c r="AY228" s="83" t="s">
        <v>72</v>
      </c>
      <c r="AZ228" s="83" t="s">
        <v>72</v>
      </c>
      <c r="BA228" s="83" t="s">
        <v>72</v>
      </c>
      <c r="BB228" s="83" t="s">
        <v>73</v>
      </c>
      <c r="BC228" s="83" t="s">
        <v>73</v>
      </c>
      <c r="BD228" s="83"/>
      <c r="BE228" s="83" t="s">
        <v>73</v>
      </c>
      <c r="BF228" s="83"/>
      <c r="BG228" s="87" t="s">
        <v>631</v>
      </c>
      <c r="BH228" s="87" t="s">
        <v>114</v>
      </c>
      <c r="BI228" s="76" t="s">
        <v>1414</v>
      </c>
      <c r="BJ228">
        <f t="shared" si="9"/>
        <v>14</v>
      </c>
      <c r="BK228" s="87">
        <f t="shared" si="10"/>
        <v>56</v>
      </c>
      <c r="BL228" s="87"/>
      <c r="BM228" s="86" t="str">
        <f>_xlfn.XLOOKUP(Form_Responses18111213[[#This Row],[Sekolah School (Cleansed)]],'Quality Check'!$B$11:$B$14,'Quality Check'!$C$11:$C$14,)</f>
        <v>Urban</v>
      </c>
      <c r="BN228" s="86" t="str">
        <f>_xlfn.XLOOKUP(Form_Responses18111213[[#This Row],[Sekolah School (Cleansed)]],'Quality Check'!$B$11:$B$14,'Quality Check'!$D$11:$D$14,)</f>
        <v>Intervention Group (IG)</v>
      </c>
      <c r="BO228" s="87" t="str">
        <f>_xlfn.XLOOKUP(AS228,'Cleansing - Toothpaste Brand'!A:A,'Cleansing - Toothpaste Brand'!B:B,)</f>
        <v>Lion</v>
      </c>
      <c r="BP228" s="87"/>
      <c r="BQ22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28" s="86" t="str">
        <f>_xlfn.XLOOKUP(AP228,'Cleansing - Response'!E:E,'Cleansing - Response'!F:F,)</f>
        <v>2 days and more</v>
      </c>
      <c r="BS228" s="86"/>
      <c r="BT228" s="86" t="str">
        <f>_xlfn.XLOOKUP(AQ228,'Cleansing - Response'!E:E,'Cleansing - Response'!F:F,)</f>
        <v>2 days and more</v>
      </c>
      <c r="BU228" s="86"/>
      <c r="BV228" s="86" t="str">
        <f t="shared" si="11"/>
        <v>Ya / Yes</v>
      </c>
      <c r="BW228" s="86" t="str">
        <f>_xlfn.XLOOKUP(AT228,'Cleansing - Response'!E:E,'Cleansing - Response'!F:F,)</f>
        <v>Always</v>
      </c>
      <c r="BX228" s="86" t="str">
        <f>_xlfn.XLOOKUP(AU228,'Cleansing - Response'!H:H,'Cleansing - Response'!I:I,)</f>
        <v>Sometimes / When in need</v>
      </c>
      <c r="BY228" s="86" t="str">
        <f>_xlfn.XLOOKUP(AV228,'Cleansing - Response'!K:K,'Cleansing - Response'!L:L,)</f>
        <v>Up to 1 time a day</v>
      </c>
      <c r="BZ228" s="86" t="str">
        <f>_xlfn.XLOOKUP(AW228,'Cleansing - Response'!$N:$N,'Cleansing - Response'!$O:$O,)</f>
        <v>No</v>
      </c>
      <c r="CA228" s="86" t="str">
        <f>_xlfn.XLOOKUP(AX228,'Cleansing - Response'!$N:$N,'Cleansing - Response'!$O:$O,)</f>
        <v>No</v>
      </c>
      <c r="CB228" s="86" t="str">
        <f>_xlfn.XLOOKUP(AY228,'Cleansing - Response'!$N:$N,'Cleansing - Response'!$O:$O,)</f>
        <v>Yes / Sometimes</v>
      </c>
      <c r="CC228" s="86" t="str">
        <f>_xlfn.XLOOKUP(AZ228,'Cleansing - Response'!$N:$N,'Cleansing - Response'!$O:$O,)</f>
        <v>Yes / Sometimes</v>
      </c>
      <c r="CD228" s="86" t="str">
        <f>_xlfn.XLOOKUP(BA228,'Cleansing - Response'!$N:$N,'Cleansing - Response'!$O:$O,)</f>
        <v>Yes / Sometimes</v>
      </c>
      <c r="CE228" s="86" t="str">
        <f>_xlfn.XLOOKUP(BB228,'Cleansing - Response'!$N:$N,'Cleansing - Response'!$O:$O,)</f>
        <v>No</v>
      </c>
      <c r="CF228" s="87" t="str">
        <f>IF(COUNTIF(Form_Responses18111213[[#This Row],[Answer - B7-1]:[Answer - B7-6]], "Yes / Sometimes") &gt; 4, "More than 4 times","Up to 4 times")</f>
        <v>Up to 4 times</v>
      </c>
    </row>
    <row r="229" spans="1:84" ht="13.2" x14ac:dyDescent="0.25">
      <c r="A229" s="82">
        <v>45573.429531921298</v>
      </c>
      <c r="B229" s="83" t="s">
        <v>697</v>
      </c>
      <c r="C229" s="83">
        <v>101109080407</v>
      </c>
      <c r="D229" s="83">
        <v>59.82</v>
      </c>
      <c r="E229" s="83">
        <v>0.95</v>
      </c>
      <c r="F229" s="83" t="s">
        <v>114</v>
      </c>
      <c r="G229" s="83" t="s">
        <v>76</v>
      </c>
      <c r="H229" s="83" t="s">
        <v>614</v>
      </c>
      <c r="I229" s="83" t="s">
        <v>63</v>
      </c>
      <c r="J229" s="83" t="s">
        <v>64</v>
      </c>
      <c r="K229" s="83" t="s">
        <v>84</v>
      </c>
      <c r="L229" s="83" t="s">
        <v>64</v>
      </c>
      <c r="M229" s="83" t="s">
        <v>84</v>
      </c>
      <c r="N229" s="83" t="s">
        <v>84</v>
      </c>
      <c r="O229" s="83" t="s">
        <v>64</v>
      </c>
      <c r="P229" s="83" t="s">
        <v>84</v>
      </c>
      <c r="Q229" s="83" t="s">
        <v>84</v>
      </c>
      <c r="R229" s="83" t="s">
        <v>64</v>
      </c>
      <c r="S229" s="83" t="s">
        <v>64</v>
      </c>
      <c r="T229" s="83" t="s">
        <v>64</v>
      </c>
      <c r="U229" s="83" t="s">
        <v>84</v>
      </c>
      <c r="V229" s="83" t="s">
        <v>84</v>
      </c>
      <c r="W229" s="83" t="s">
        <v>64</v>
      </c>
      <c r="X229" s="83" t="s">
        <v>64</v>
      </c>
      <c r="Y229" s="83" t="s">
        <v>64</v>
      </c>
      <c r="Z229" s="83" t="s">
        <v>65</v>
      </c>
      <c r="AA229" s="83" t="s">
        <v>65</v>
      </c>
      <c r="AB229" s="83" t="s">
        <v>65</v>
      </c>
      <c r="AC229" s="83" t="s">
        <v>65</v>
      </c>
      <c r="AD229" s="83" t="s">
        <v>65</v>
      </c>
      <c r="AE229" s="83" t="s">
        <v>66</v>
      </c>
      <c r="AF229" s="83" t="s">
        <v>66</v>
      </c>
      <c r="AG229" s="83" t="s">
        <v>66</v>
      </c>
      <c r="AH229" s="83" t="s">
        <v>66</v>
      </c>
      <c r="AI229" s="83" t="s">
        <v>101</v>
      </c>
      <c r="AJ229" s="83" t="s">
        <v>65</v>
      </c>
      <c r="AK229" s="83" t="s">
        <v>65</v>
      </c>
      <c r="AL229" s="83" t="s">
        <v>66</v>
      </c>
      <c r="AM229" s="83" t="s">
        <v>65</v>
      </c>
      <c r="AN229" s="83" t="s">
        <v>66</v>
      </c>
      <c r="AO229" s="83" t="s">
        <v>66</v>
      </c>
      <c r="AP229" s="83" t="s">
        <v>67</v>
      </c>
      <c r="AQ229" s="83" t="s">
        <v>67</v>
      </c>
      <c r="AR229" s="83" t="s">
        <v>86</v>
      </c>
      <c r="AS229" s="83" t="s">
        <v>698</v>
      </c>
      <c r="AT229" s="83" t="s">
        <v>69</v>
      </c>
      <c r="AU229" s="83" t="s">
        <v>70</v>
      </c>
      <c r="AV229" s="83" t="s">
        <v>67</v>
      </c>
      <c r="AW229" s="83" t="s">
        <v>72</v>
      </c>
      <c r="AX229" s="83" t="s">
        <v>63</v>
      </c>
      <c r="AY229" s="83" t="s">
        <v>72</v>
      </c>
      <c r="AZ229" s="83" t="s">
        <v>72</v>
      </c>
      <c r="BA229" s="83" t="s">
        <v>63</v>
      </c>
      <c r="BB229" s="83" t="s">
        <v>73</v>
      </c>
      <c r="BC229" s="83" t="s">
        <v>73</v>
      </c>
      <c r="BD229" s="83"/>
      <c r="BE229" s="83" t="s">
        <v>73</v>
      </c>
      <c r="BF229" s="83"/>
      <c r="BG229" s="87" t="s">
        <v>631</v>
      </c>
      <c r="BH229" s="87" t="s">
        <v>114</v>
      </c>
      <c r="BI229" s="76" t="s">
        <v>1414</v>
      </c>
      <c r="BJ229">
        <f t="shared" si="9"/>
        <v>9</v>
      </c>
      <c r="BK229" s="87">
        <f t="shared" si="10"/>
        <v>57</v>
      </c>
      <c r="BL229" s="87"/>
      <c r="BM229" s="86" t="str">
        <f>_xlfn.XLOOKUP(Form_Responses18111213[[#This Row],[Sekolah School (Cleansed)]],'Quality Check'!$B$11:$B$14,'Quality Check'!$C$11:$C$14,)</f>
        <v>Urban</v>
      </c>
      <c r="BN229" s="86" t="str">
        <f>_xlfn.XLOOKUP(Form_Responses18111213[[#This Row],[Sekolah School (Cleansed)]],'Quality Check'!$B$11:$B$14,'Quality Check'!$D$11:$D$14,)</f>
        <v>Intervention Group (IG)</v>
      </c>
      <c r="BO229" s="87" t="str">
        <f>_xlfn.XLOOKUP(AS229,'Cleansing - Toothpaste Brand'!A:A,'Cleansing - Toothpaste Brand'!B:B,)</f>
        <v>Colgate</v>
      </c>
      <c r="BP229" s="87"/>
      <c r="BQ22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29" s="86" t="str">
        <f>_xlfn.XLOOKUP(AP229,'Cleansing - Response'!E:E,'Cleansing - Response'!F:F,)</f>
        <v>2 days and more</v>
      </c>
      <c r="BS229" s="86"/>
      <c r="BT229" s="86" t="str">
        <f>_xlfn.XLOOKUP(AQ229,'Cleansing - Response'!E:E,'Cleansing - Response'!F:F,)</f>
        <v>2 days and more</v>
      </c>
      <c r="BU229" s="86"/>
      <c r="BV229" s="86" t="str">
        <f t="shared" si="11"/>
        <v>Ya / Yes</v>
      </c>
      <c r="BW229" s="86" t="str">
        <f>_xlfn.XLOOKUP(AT229,'Cleansing - Response'!E:E,'Cleansing - Response'!F:F,)</f>
        <v>Rarely / Sometimes</v>
      </c>
      <c r="BX229" s="86" t="str">
        <f>_xlfn.XLOOKUP(AU229,'Cleansing - Response'!H:H,'Cleansing - Response'!I:I,)</f>
        <v>Sometimes / When in need</v>
      </c>
      <c r="BY229" s="86" t="str">
        <f>_xlfn.XLOOKUP(AV229,'Cleansing - Response'!K:K,'Cleansing - Response'!L:L,)</f>
        <v>More than 1 time a day</v>
      </c>
      <c r="BZ229" s="86" t="str">
        <f>_xlfn.XLOOKUP(AW229,'Cleansing - Response'!$N:$N,'Cleansing - Response'!$O:$O,)</f>
        <v>Yes / Sometimes</v>
      </c>
      <c r="CA229" s="86" t="str">
        <f>_xlfn.XLOOKUP(AX229,'Cleansing - Response'!$N:$N,'Cleansing - Response'!$O:$O,)</f>
        <v>Yes / Sometimes</v>
      </c>
      <c r="CB229" s="86" t="str">
        <f>_xlfn.XLOOKUP(AY229,'Cleansing - Response'!$N:$N,'Cleansing - Response'!$O:$O,)</f>
        <v>Yes / Sometimes</v>
      </c>
      <c r="CC229" s="86" t="str">
        <f>_xlfn.XLOOKUP(AZ229,'Cleansing - Response'!$N:$N,'Cleansing - Response'!$O:$O,)</f>
        <v>Yes / Sometimes</v>
      </c>
      <c r="CD229" s="86" t="str">
        <f>_xlfn.XLOOKUP(BA229,'Cleansing - Response'!$N:$N,'Cleansing - Response'!$O:$O,)</f>
        <v>Yes / Sometimes</v>
      </c>
      <c r="CE229" s="86" t="str">
        <f>_xlfn.XLOOKUP(BB229,'Cleansing - Response'!$N:$N,'Cleansing - Response'!$O:$O,)</f>
        <v>No</v>
      </c>
      <c r="CF229" s="87" t="str">
        <f>IF(COUNTIF(Form_Responses18111213[[#This Row],[Answer - B7-1]:[Answer - B7-6]], "Yes / Sometimes") &gt; 4, "More than 4 times","Up to 4 times")</f>
        <v>More than 4 times</v>
      </c>
    </row>
    <row r="230" spans="1:84" ht="13.2" x14ac:dyDescent="0.25">
      <c r="A230" s="82">
        <v>45573.430272777783</v>
      </c>
      <c r="B230" s="83" t="s">
        <v>699</v>
      </c>
      <c r="C230" s="83">
        <v>100821080721</v>
      </c>
      <c r="D230" s="83">
        <v>25</v>
      </c>
      <c r="E230" s="83">
        <v>0.54</v>
      </c>
      <c r="F230" s="83" t="s">
        <v>114</v>
      </c>
      <c r="G230" s="83" t="s">
        <v>76</v>
      </c>
      <c r="H230" s="83" t="s">
        <v>614</v>
      </c>
      <c r="I230" s="83" t="s">
        <v>63</v>
      </c>
      <c r="J230" s="83" t="s">
        <v>64</v>
      </c>
      <c r="K230" s="83" t="s">
        <v>64</v>
      </c>
      <c r="L230" s="83" t="s">
        <v>64</v>
      </c>
      <c r="M230" s="83" t="s">
        <v>64</v>
      </c>
      <c r="N230" s="83" t="s">
        <v>64</v>
      </c>
      <c r="O230" s="83" t="s">
        <v>78</v>
      </c>
      <c r="P230" s="83" t="s">
        <v>64</v>
      </c>
      <c r="Q230" s="83" t="s">
        <v>84</v>
      </c>
      <c r="R230" s="83" t="s">
        <v>64</v>
      </c>
      <c r="S230" s="83" t="s">
        <v>64</v>
      </c>
      <c r="T230" s="83" t="s">
        <v>64</v>
      </c>
      <c r="U230" s="83" t="s">
        <v>64</v>
      </c>
      <c r="V230" s="83" t="s">
        <v>84</v>
      </c>
      <c r="W230" s="83" t="s">
        <v>64</v>
      </c>
      <c r="X230" s="83" t="s">
        <v>64</v>
      </c>
      <c r="Y230" s="83" t="s">
        <v>84</v>
      </c>
      <c r="Z230" s="83" t="s">
        <v>66</v>
      </c>
      <c r="AA230" s="83" t="s">
        <v>66</v>
      </c>
      <c r="AB230" s="83" t="s">
        <v>66</v>
      </c>
      <c r="AC230" s="83" t="s">
        <v>66</v>
      </c>
      <c r="AD230" s="83" t="s">
        <v>66</v>
      </c>
      <c r="AE230" s="83" t="s">
        <v>66</v>
      </c>
      <c r="AF230" s="83" t="s">
        <v>66</v>
      </c>
      <c r="AG230" s="83" t="s">
        <v>66</v>
      </c>
      <c r="AH230" s="83" t="s">
        <v>66</v>
      </c>
      <c r="AI230" s="83" t="s">
        <v>79</v>
      </c>
      <c r="AJ230" s="83" t="s">
        <v>66</v>
      </c>
      <c r="AK230" s="83" t="s">
        <v>66</v>
      </c>
      <c r="AL230" s="83" t="s">
        <v>66</v>
      </c>
      <c r="AM230" s="83" t="s">
        <v>65</v>
      </c>
      <c r="AN230" s="83" t="s">
        <v>66</v>
      </c>
      <c r="AO230" s="83" t="s">
        <v>66</v>
      </c>
      <c r="AP230" s="83" t="s">
        <v>67</v>
      </c>
      <c r="AQ230" s="83" t="s">
        <v>67</v>
      </c>
      <c r="AR230" s="83" t="s">
        <v>63</v>
      </c>
      <c r="AS230" s="83" t="s">
        <v>700</v>
      </c>
      <c r="AT230" s="83" t="s">
        <v>69</v>
      </c>
      <c r="AU230" s="83" t="s">
        <v>70</v>
      </c>
      <c r="AV230" s="83" t="s">
        <v>71</v>
      </c>
      <c r="AW230" s="83" t="s">
        <v>73</v>
      </c>
      <c r="AX230" s="83" t="s">
        <v>72</v>
      </c>
      <c r="AY230" s="83" t="s">
        <v>63</v>
      </c>
      <c r="AZ230" s="83" t="s">
        <v>63</v>
      </c>
      <c r="BA230" s="83" t="s">
        <v>63</v>
      </c>
      <c r="BB230" s="83" t="s">
        <v>63</v>
      </c>
      <c r="BC230" s="83" t="s">
        <v>73</v>
      </c>
      <c r="BD230" s="83"/>
      <c r="BE230" s="83" t="s">
        <v>73</v>
      </c>
      <c r="BF230" s="83"/>
      <c r="BG230" s="87" t="s">
        <v>631</v>
      </c>
      <c r="BH230" s="87" t="s">
        <v>114</v>
      </c>
      <c r="BI230" s="76" t="s">
        <v>1414</v>
      </c>
      <c r="BJ230">
        <f t="shared" si="9"/>
        <v>11</v>
      </c>
      <c r="BK230" s="87">
        <f t="shared" si="10"/>
        <v>49</v>
      </c>
      <c r="BL230" s="87"/>
      <c r="BM230" s="86" t="str">
        <f>_xlfn.XLOOKUP(Form_Responses18111213[[#This Row],[Sekolah School (Cleansed)]],'Quality Check'!$B$11:$B$14,'Quality Check'!$C$11:$C$14,)</f>
        <v>Urban</v>
      </c>
      <c r="BN230" s="86" t="str">
        <f>_xlfn.XLOOKUP(Form_Responses18111213[[#This Row],[Sekolah School (Cleansed)]],'Quality Check'!$B$11:$B$14,'Quality Check'!$D$11:$D$14,)</f>
        <v>Intervention Group (IG)</v>
      </c>
      <c r="BO230" s="87" t="str">
        <f>_xlfn.XLOOKUP(AS230,'Cleansing - Toothpaste Brand'!A:A,'Cleansing - Toothpaste Brand'!B:B,)</f>
        <v>Mukmin</v>
      </c>
      <c r="BP230" s="87"/>
      <c r="BQ23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230" s="86" t="str">
        <f>_xlfn.XLOOKUP(AP230,'Cleansing - Response'!E:E,'Cleansing - Response'!F:F,)</f>
        <v>2 days and more</v>
      </c>
      <c r="BS230" s="86"/>
      <c r="BT230" s="86" t="str">
        <f>_xlfn.XLOOKUP(AQ230,'Cleansing - Response'!E:E,'Cleansing - Response'!F:F,)</f>
        <v>2 days and more</v>
      </c>
      <c r="BU230" s="86"/>
      <c r="BV230" s="86" t="str">
        <f t="shared" si="11"/>
        <v>Ya / Yes</v>
      </c>
      <c r="BW230" s="86" t="str">
        <f>_xlfn.XLOOKUP(AT230,'Cleansing - Response'!E:E,'Cleansing - Response'!F:F,)</f>
        <v>Rarely / Sometimes</v>
      </c>
      <c r="BX230" s="86" t="str">
        <f>_xlfn.XLOOKUP(AU230,'Cleansing - Response'!H:H,'Cleansing - Response'!I:I,)</f>
        <v>Sometimes / When in need</v>
      </c>
      <c r="BY230" s="86" t="str">
        <f>_xlfn.XLOOKUP(AV230,'Cleansing - Response'!K:K,'Cleansing - Response'!L:L,)</f>
        <v>Up to 1 time a day</v>
      </c>
      <c r="BZ230" s="86" t="str">
        <f>_xlfn.XLOOKUP(AW230,'Cleansing - Response'!$N:$N,'Cleansing - Response'!$O:$O,)</f>
        <v>No</v>
      </c>
      <c r="CA230" s="86" t="str">
        <f>_xlfn.XLOOKUP(AX230,'Cleansing - Response'!$N:$N,'Cleansing - Response'!$O:$O,)</f>
        <v>Yes / Sometimes</v>
      </c>
      <c r="CB230" s="86" t="str">
        <f>_xlfn.XLOOKUP(AY230,'Cleansing - Response'!$N:$N,'Cleansing - Response'!$O:$O,)</f>
        <v>Yes / Sometimes</v>
      </c>
      <c r="CC230" s="86" t="str">
        <f>_xlfn.XLOOKUP(AZ230,'Cleansing - Response'!$N:$N,'Cleansing - Response'!$O:$O,)</f>
        <v>Yes / Sometimes</v>
      </c>
      <c r="CD230" s="86" t="str">
        <f>_xlfn.XLOOKUP(BA230,'Cleansing - Response'!$N:$N,'Cleansing - Response'!$O:$O,)</f>
        <v>Yes / Sometimes</v>
      </c>
      <c r="CE230" s="86" t="str">
        <f>_xlfn.XLOOKUP(BB230,'Cleansing - Response'!$N:$N,'Cleansing - Response'!$O:$O,)</f>
        <v>Yes / Sometimes</v>
      </c>
      <c r="CF230" s="87" t="str">
        <f>IF(COUNTIF(Form_Responses18111213[[#This Row],[Answer - B7-1]:[Answer - B7-6]], "Yes / Sometimes") &gt; 4, "More than 4 times","Up to 4 times")</f>
        <v>More than 4 times</v>
      </c>
    </row>
    <row r="231" spans="1:84" ht="13.2" x14ac:dyDescent="0.25">
      <c r="A231" s="82">
        <v>45573.431359224538</v>
      </c>
      <c r="B231" s="83" t="s">
        <v>701</v>
      </c>
      <c r="C231" s="83">
        <v>101103080457</v>
      </c>
      <c r="D231" s="83">
        <v>72.12</v>
      </c>
      <c r="E231" s="83">
        <v>0.28999999999999998</v>
      </c>
      <c r="F231" s="83" t="s">
        <v>114</v>
      </c>
      <c r="G231" s="83" t="s">
        <v>291</v>
      </c>
      <c r="H231" s="83" t="s">
        <v>631</v>
      </c>
      <c r="I231" s="83" t="s">
        <v>63</v>
      </c>
      <c r="J231" s="83" t="s">
        <v>64</v>
      </c>
      <c r="K231" s="83" t="s">
        <v>78</v>
      </c>
      <c r="L231" s="83" t="s">
        <v>145</v>
      </c>
      <c r="M231" s="83" t="s">
        <v>64</v>
      </c>
      <c r="N231" s="83" t="s">
        <v>64</v>
      </c>
      <c r="O231" s="83" t="s">
        <v>78</v>
      </c>
      <c r="P231" s="83" t="s">
        <v>84</v>
      </c>
      <c r="Q231" s="83" t="s">
        <v>64</v>
      </c>
      <c r="R231" s="83" t="s">
        <v>84</v>
      </c>
      <c r="S231" s="83" t="s">
        <v>84</v>
      </c>
      <c r="T231" s="83" t="s">
        <v>64</v>
      </c>
      <c r="U231" s="83" t="s">
        <v>64</v>
      </c>
      <c r="V231" s="83" t="s">
        <v>64</v>
      </c>
      <c r="W231" s="83" t="s">
        <v>64</v>
      </c>
      <c r="X231" s="83" t="s">
        <v>64</v>
      </c>
      <c r="Y231" s="83" t="s">
        <v>64</v>
      </c>
      <c r="Z231" s="83" t="s">
        <v>66</v>
      </c>
      <c r="AA231" s="83" t="s">
        <v>65</v>
      </c>
      <c r="AB231" s="83" t="s">
        <v>66</v>
      </c>
      <c r="AC231" s="83" t="s">
        <v>66</v>
      </c>
      <c r="AD231" s="83" t="s">
        <v>65</v>
      </c>
      <c r="AE231" s="83" t="s">
        <v>66</v>
      </c>
      <c r="AF231" s="83" t="s">
        <v>66</v>
      </c>
      <c r="AG231" s="83" t="s">
        <v>66</v>
      </c>
      <c r="AH231" s="83" t="s">
        <v>65</v>
      </c>
      <c r="AI231" s="83" t="s">
        <v>79</v>
      </c>
      <c r="AJ231" s="83" t="s">
        <v>79</v>
      </c>
      <c r="AK231" s="83" t="s">
        <v>79</v>
      </c>
      <c r="AL231" s="83" t="s">
        <v>79</v>
      </c>
      <c r="AM231" s="83" t="s">
        <v>65</v>
      </c>
      <c r="AN231" s="83" t="s">
        <v>66</v>
      </c>
      <c r="AO231" s="83" t="s">
        <v>66</v>
      </c>
      <c r="AP231" s="83" t="s">
        <v>67</v>
      </c>
      <c r="AQ231" s="83" t="s">
        <v>67</v>
      </c>
      <c r="AR231" s="83" t="s">
        <v>73</v>
      </c>
      <c r="AS231" s="83" t="s">
        <v>252</v>
      </c>
      <c r="AT231" s="83" t="s">
        <v>69</v>
      </c>
      <c r="AU231" s="83" t="s">
        <v>93</v>
      </c>
      <c r="AV231" s="83" t="s">
        <v>71</v>
      </c>
      <c r="AW231" s="83" t="s">
        <v>73</v>
      </c>
      <c r="AX231" s="83" t="s">
        <v>73</v>
      </c>
      <c r="AY231" s="83" t="s">
        <v>72</v>
      </c>
      <c r="AZ231" s="83" t="s">
        <v>72</v>
      </c>
      <c r="BA231" s="83" t="s">
        <v>63</v>
      </c>
      <c r="BB231" s="83" t="s">
        <v>63</v>
      </c>
      <c r="BC231" s="83" t="s">
        <v>73</v>
      </c>
      <c r="BD231" s="83"/>
      <c r="BE231" s="83" t="s">
        <v>73</v>
      </c>
      <c r="BF231" s="83"/>
      <c r="BG231" s="87" t="s">
        <v>631</v>
      </c>
      <c r="BH231" s="87" t="s">
        <v>114</v>
      </c>
      <c r="BI231" s="76" t="s">
        <v>1414</v>
      </c>
      <c r="BJ231">
        <f t="shared" si="9"/>
        <v>9</v>
      </c>
      <c r="BK231" s="87">
        <f t="shared" si="10"/>
        <v>49</v>
      </c>
      <c r="BL231" s="87"/>
      <c r="BM231" s="86" t="str">
        <f>_xlfn.XLOOKUP(Form_Responses18111213[[#This Row],[Sekolah School (Cleansed)]],'Quality Check'!$B$11:$B$14,'Quality Check'!$C$11:$C$14,)</f>
        <v>Urban</v>
      </c>
      <c r="BN231" s="86" t="str">
        <f>_xlfn.XLOOKUP(Form_Responses18111213[[#This Row],[Sekolah School (Cleansed)]],'Quality Check'!$B$11:$B$14,'Quality Check'!$D$11:$D$14,)</f>
        <v>Intervention Group (IG)</v>
      </c>
      <c r="BO231" s="87" t="str">
        <f>_xlfn.XLOOKUP(AS231,'Cleansing - Toothpaste Brand'!A:A,'Cleansing - Toothpaste Brand'!B:B,)</f>
        <v>Safi</v>
      </c>
      <c r="BP231" s="87"/>
      <c r="BQ23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31" s="86" t="str">
        <f>_xlfn.XLOOKUP(AP231,'Cleansing - Response'!E:E,'Cleansing - Response'!F:F,)</f>
        <v>2 days and more</v>
      </c>
      <c r="BS231" s="86"/>
      <c r="BT231" s="86" t="str">
        <f>_xlfn.XLOOKUP(AQ231,'Cleansing - Response'!E:E,'Cleansing - Response'!F:F,)</f>
        <v>2 days and more</v>
      </c>
      <c r="BU231" s="86"/>
      <c r="BV231" s="86" t="str">
        <f t="shared" si="11"/>
        <v>Tidak / No</v>
      </c>
      <c r="BW231" s="86" t="str">
        <f>_xlfn.XLOOKUP(AT231,'Cleansing - Response'!E:E,'Cleansing - Response'!F:F,)</f>
        <v>Rarely / Sometimes</v>
      </c>
      <c r="BX231" s="86" t="str">
        <f>_xlfn.XLOOKUP(AU231,'Cleansing - Response'!H:H,'Cleansing - Response'!I:I,)</f>
        <v>Not using dental floss</v>
      </c>
      <c r="BY231" s="86" t="str">
        <f>_xlfn.XLOOKUP(AV231,'Cleansing - Response'!K:K,'Cleansing - Response'!L:L,)</f>
        <v>Up to 1 time a day</v>
      </c>
      <c r="BZ231" s="86" t="str">
        <f>_xlfn.XLOOKUP(AW231,'Cleansing - Response'!$N:$N,'Cleansing - Response'!$O:$O,)</f>
        <v>No</v>
      </c>
      <c r="CA231" s="86" t="str">
        <f>_xlfn.XLOOKUP(AX231,'Cleansing - Response'!$N:$N,'Cleansing - Response'!$O:$O,)</f>
        <v>No</v>
      </c>
      <c r="CB231" s="86" t="str">
        <f>_xlfn.XLOOKUP(AY231,'Cleansing - Response'!$N:$N,'Cleansing - Response'!$O:$O,)</f>
        <v>Yes / Sometimes</v>
      </c>
      <c r="CC231" s="86" t="str">
        <f>_xlfn.XLOOKUP(AZ231,'Cleansing - Response'!$N:$N,'Cleansing - Response'!$O:$O,)</f>
        <v>Yes / Sometimes</v>
      </c>
      <c r="CD231" s="86" t="str">
        <f>_xlfn.XLOOKUP(BA231,'Cleansing - Response'!$N:$N,'Cleansing - Response'!$O:$O,)</f>
        <v>Yes / Sometimes</v>
      </c>
      <c r="CE231" s="86" t="str">
        <f>_xlfn.XLOOKUP(BB231,'Cleansing - Response'!$N:$N,'Cleansing - Response'!$O:$O,)</f>
        <v>Yes / Sometimes</v>
      </c>
      <c r="CF231" s="87" t="str">
        <f>IF(COUNTIF(Form_Responses18111213[[#This Row],[Answer - B7-1]:[Answer - B7-6]], "Yes / Sometimes") &gt; 4, "More than 4 times","Up to 4 times")</f>
        <v>Up to 4 times</v>
      </c>
    </row>
    <row r="232" spans="1:84" ht="13.2" x14ac:dyDescent="0.25">
      <c r="A232" s="82">
        <v>45573.432829826386</v>
      </c>
      <c r="B232" s="83" t="s">
        <v>702</v>
      </c>
      <c r="C232" s="83">
        <v>100221081819</v>
      </c>
      <c r="D232" s="83">
        <v>100</v>
      </c>
      <c r="E232" s="83">
        <v>0.33</v>
      </c>
      <c r="F232" s="83" t="s">
        <v>114</v>
      </c>
      <c r="G232" s="83" t="s">
        <v>76</v>
      </c>
      <c r="H232" s="83" t="s">
        <v>631</v>
      </c>
      <c r="I232" s="83" t="s">
        <v>63</v>
      </c>
      <c r="J232" s="83" t="s">
        <v>64</v>
      </c>
      <c r="K232" s="83" t="s">
        <v>64</v>
      </c>
      <c r="L232" s="83" t="s">
        <v>78</v>
      </c>
      <c r="M232" s="83" t="s">
        <v>78</v>
      </c>
      <c r="N232" s="83" t="s">
        <v>64</v>
      </c>
      <c r="O232" s="83" t="s">
        <v>78</v>
      </c>
      <c r="P232" s="83" t="s">
        <v>64</v>
      </c>
      <c r="Q232" s="83" t="s">
        <v>64</v>
      </c>
      <c r="R232" s="83" t="s">
        <v>78</v>
      </c>
      <c r="S232" s="83" t="s">
        <v>64</v>
      </c>
      <c r="T232" s="83" t="s">
        <v>64</v>
      </c>
      <c r="U232" s="83" t="s">
        <v>64</v>
      </c>
      <c r="V232" s="83" t="s">
        <v>78</v>
      </c>
      <c r="W232" s="83" t="s">
        <v>64</v>
      </c>
      <c r="X232" s="83" t="s">
        <v>64</v>
      </c>
      <c r="Y232" s="83" t="s">
        <v>64</v>
      </c>
      <c r="Z232" s="83" t="s">
        <v>66</v>
      </c>
      <c r="AA232" s="83" t="s">
        <v>66</v>
      </c>
      <c r="AB232" s="83" t="s">
        <v>66</v>
      </c>
      <c r="AC232" s="83" t="s">
        <v>66</v>
      </c>
      <c r="AD232" s="83" t="s">
        <v>66</v>
      </c>
      <c r="AE232" s="83" t="s">
        <v>66</v>
      </c>
      <c r="AF232" s="83" t="s">
        <v>66</v>
      </c>
      <c r="AG232" s="83" t="s">
        <v>66</v>
      </c>
      <c r="AH232" s="83" t="s">
        <v>65</v>
      </c>
      <c r="AI232" s="83" t="s">
        <v>79</v>
      </c>
      <c r="AJ232" s="83" t="s">
        <v>66</v>
      </c>
      <c r="AK232" s="83" t="s">
        <v>66</v>
      </c>
      <c r="AL232" s="83" t="s">
        <v>66</v>
      </c>
      <c r="AM232" s="83" t="s">
        <v>66</v>
      </c>
      <c r="AN232" s="83" t="s">
        <v>65</v>
      </c>
      <c r="AO232" s="83" t="s">
        <v>65</v>
      </c>
      <c r="AP232" s="83" t="s">
        <v>67</v>
      </c>
      <c r="AQ232" s="83" t="s">
        <v>67</v>
      </c>
      <c r="AR232" s="83" t="s">
        <v>63</v>
      </c>
      <c r="AS232" s="83" t="s">
        <v>120</v>
      </c>
      <c r="AT232" s="83" t="s">
        <v>87</v>
      </c>
      <c r="AU232" s="83" t="s">
        <v>67</v>
      </c>
      <c r="AV232" s="83" t="s">
        <v>80</v>
      </c>
      <c r="AW232" s="83" t="s">
        <v>72</v>
      </c>
      <c r="AX232" s="83" t="s">
        <v>63</v>
      </c>
      <c r="AY232" s="83" t="s">
        <v>63</v>
      </c>
      <c r="AZ232" s="83" t="s">
        <v>63</v>
      </c>
      <c r="BA232" s="83" t="s">
        <v>72</v>
      </c>
      <c r="BB232" s="83" t="s">
        <v>63</v>
      </c>
      <c r="BC232" s="83" t="s">
        <v>73</v>
      </c>
      <c r="BD232" s="83"/>
      <c r="BE232" s="83" t="s">
        <v>73</v>
      </c>
      <c r="BF232" s="83"/>
      <c r="BG232" s="87" t="s">
        <v>631</v>
      </c>
      <c r="BH232" s="87" t="s">
        <v>114</v>
      </c>
      <c r="BI232" s="76" t="s">
        <v>1414</v>
      </c>
      <c r="BJ232">
        <f t="shared" si="9"/>
        <v>12</v>
      </c>
      <c r="BK232" s="87">
        <f t="shared" si="10"/>
        <v>51</v>
      </c>
      <c r="BL232" s="87"/>
      <c r="BM232" s="86" t="str">
        <f>_xlfn.XLOOKUP(Form_Responses18111213[[#This Row],[Sekolah School (Cleansed)]],'Quality Check'!$B$11:$B$14,'Quality Check'!$C$11:$C$14,)</f>
        <v>Urban</v>
      </c>
      <c r="BN232" s="86" t="str">
        <f>_xlfn.XLOOKUP(Form_Responses18111213[[#This Row],[Sekolah School (Cleansed)]],'Quality Check'!$B$11:$B$14,'Quality Check'!$D$11:$D$14,)</f>
        <v>Intervention Group (IG)</v>
      </c>
      <c r="BO232" s="87" t="str">
        <f>_xlfn.XLOOKUP(AS232,'Cleansing - Toothpaste Brand'!A:A,'Cleansing - Toothpaste Brand'!B:B,)</f>
        <v>Colgate</v>
      </c>
      <c r="BP232" s="87"/>
      <c r="BQ23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32" s="86" t="str">
        <f>_xlfn.XLOOKUP(AP232,'Cleansing - Response'!E:E,'Cleansing - Response'!F:F,)</f>
        <v>2 days and more</v>
      </c>
      <c r="BS232" s="86"/>
      <c r="BT232" s="86" t="str">
        <f>_xlfn.XLOOKUP(AQ232,'Cleansing - Response'!E:E,'Cleansing - Response'!F:F,)</f>
        <v>2 days and more</v>
      </c>
      <c r="BU232" s="86"/>
      <c r="BV232" s="86" t="str">
        <f t="shared" si="11"/>
        <v>Ya / Yes</v>
      </c>
      <c r="BW232" s="86" t="str">
        <f>_xlfn.XLOOKUP(AT232,'Cleansing - Response'!E:E,'Cleansing - Response'!F:F,)</f>
        <v>Always</v>
      </c>
      <c r="BX232" s="86" t="str">
        <f>_xlfn.XLOOKUP(AU232,'Cleansing - Response'!H:H,'Cleansing - Response'!I:I,)</f>
        <v>Using dental floss at least once</v>
      </c>
      <c r="BY232" s="86" t="str">
        <f>_xlfn.XLOOKUP(AV232,'Cleansing - Response'!K:K,'Cleansing - Response'!L:L,)</f>
        <v>Up to 1 time a day</v>
      </c>
      <c r="BZ232" s="86" t="str">
        <f>_xlfn.XLOOKUP(AW232,'Cleansing - Response'!$N:$N,'Cleansing - Response'!$O:$O,)</f>
        <v>Yes / Sometimes</v>
      </c>
      <c r="CA232" s="86" t="str">
        <f>_xlfn.XLOOKUP(AX232,'Cleansing - Response'!$N:$N,'Cleansing - Response'!$O:$O,)</f>
        <v>Yes / Sometimes</v>
      </c>
      <c r="CB232" s="86" t="str">
        <f>_xlfn.XLOOKUP(AY232,'Cleansing - Response'!$N:$N,'Cleansing - Response'!$O:$O,)</f>
        <v>Yes / Sometimes</v>
      </c>
      <c r="CC232" s="86" t="str">
        <f>_xlfn.XLOOKUP(AZ232,'Cleansing - Response'!$N:$N,'Cleansing - Response'!$O:$O,)</f>
        <v>Yes / Sometimes</v>
      </c>
      <c r="CD232" s="86" t="str">
        <f>_xlfn.XLOOKUP(BA232,'Cleansing - Response'!$N:$N,'Cleansing - Response'!$O:$O,)</f>
        <v>Yes / Sometimes</v>
      </c>
      <c r="CE232" s="86" t="str">
        <f>_xlfn.XLOOKUP(BB232,'Cleansing - Response'!$N:$N,'Cleansing - Response'!$O:$O,)</f>
        <v>Yes / Sometimes</v>
      </c>
      <c r="CF232" s="87" t="str">
        <f>IF(COUNTIF(Form_Responses18111213[[#This Row],[Answer - B7-1]:[Answer - B7-6]], "Yes / Sometimes") &gt; 4, "More than 4 times","Up to 4 times")</f>
        <v>More than 4 times</v>
      </c>
    </row>
    <row r="233" spans="1:84" ht="13.2" x14ac:dyDescent="0.25">
      <c r="A233" s="82">
        <v>45573.434121307873</v>
      </c>
      <c r="B233" s="83" t="s">
        <v>703</v>
      </c>
      <c r="C233" s="83">
        <v>100930080501</v>
      </c>
      <c r="D233" s="83">
        <v>51.8</v>
      </c>
      <c r="E233" s="83">
        <v>0.28999999999999998</v>
      </c>
      <c r="F233" s="83" t="s">
        <v>114</v>
      </c>
      <c r="G233" s="83" t="s">
        <v>76</v>
      </c>
      <c r="H233" s="83" t="s">
        <v>634</v>
      </c>
      <c r="I233" s="83" t="s">
        <v>63</v>
      </c>
      <c r="J233" s="83" t="s">
        <v>64</v>
      </c>
      <c r="K233" s="83" t="s">
        <v>84</v>
      </c>
      <c r="L233" s="83" t="s">
        <v>64</v>
      </c>
      <c r="M233" s="83" t="s">
        <v>84</v>
      </c>
      <c r="N233" s="83" t="s">
        <v>64</v>
      </c>
      <c r="O233" s="83" t="s">
        <v>84</v>
      </c>
      <c r="P233" s="83" t="s">
        <v>78</v>
      </c>
      <c r="Q233" s="83" t="s">
        <v>64</v>
      </c>
      <c r="R233" s="83" t="s">
        <v>64</v>
      </c>
      <c r="S233" s="83" t="s">
        <v>78</v>
      </c>
      <c r="T233" s="83" t="s">
        <v>64</v>
      </c>
      <c r="U233" s="83" t="s">
        <v>64</v>
      </c>
      <c r="V233" s="83" t="s">
        <v>64</v>
      </c>
      <c r="W233" s="83" t="s">
        <v>64</v>
      </c>
      <c r="X233" s="83" t="s">
        <v>84</v>
      </c>
      <c r="Y233" s="83" t="s">
        <v>64</v>
      </c>
      <c r="Z233" s="83" t="s">
        <v>65</v>
      </c>
      <c r="AA233" s="83" t="s">
        <v>66</v>
      </c>
      <c r="AB233" s="83" t="s">
        <v>65</v>
      </c>
      <c r="AC233" s="83" t="s">
        <v>65</v>
      </c>
      <c r="AD233" s="83" t="s">
        <v>66</v>
      </c>
      <c r="AE233" s="83" t="s">
        <v>65</v>
      </c>
      <c r="AF233" s="83" t="s">
        <v>66</v>
      </c>
      <c r="AG233" s="83" t="s">
        <v>65</v>
      </c>
      <c r="AH233" s="83" t="s">
        <v>66</v>
      </c>
      <c r="AI233" s="83" t="s">
        <v>101</v>
      </c>
      <c r="AJ233" s="83" t="s">
        <v>65</v>
      </c>
      <c r="AK233" s="83" t="s">
        <v>66</v>
      </c>
      <c r="AL233" s="83" t="s">
        <v>65</v>
      </c>
      <c r="AM233" s="83" t="s">
        <v>65</v>
      </c>
      <c r="AN233" s="83" t="s">
        <v>66</v>
      </c>
      <c r="AO233" s="83" t="s">
        <v>65</v>
      </c>
      <c r="AP233" s="83" t="s">
        <v>85</v>
      </c>
      <c r="AQ233" s="83" t="s">
        <v>85</v>
      </c>
      <c r="AR233" s="83" t="s">
        <v>86</v>
      </c>
      <c r="AS233" s="83" t="s">
        <v>523</v>
      </c>
      <c r="AT233" s="83" t="s">
        <v>69</v>
      </c>
      <c r="AU233" s="83" t="s">
        <v>93</v>
      </c>
      <c r="AV233" s="83" t="s">
        <v>71</v>
      </c>
      <c r="AW233" s="83" t="s">
        <v>73</v>
      </c>
      <c r="AX233" s="83" t="s">
        <v>73</v>
      </c>
      <c r="AY233" s="83" t="s">
        <v>73</v>
      </c>
      <c r="AZ233" s="83" t="s">
        <v>73</v>
      </c>
      <c r="BA233" s="83" t="s">
        <v>72</v>
      </c>
      <c r="BB233" s="83" t="s">
        <v>73</v>
      </c>
      <c r="BC233" s="83" t="s">
        <v>73</v>
      </c>
      <c r="BD233" s="83"/>
      <c r="BE233" s="83" t="s">
        <v>73</v>
      </c>
      <c r="BF233" s="83"/>
      <c r="BG233" s="87" t="s">
        <v>631</v>
      </c>
      <c r="BH233" s="87" t="s">
        <v>114</v>
      </c>
      <c r="BI233" s="76" t="s">
        <v>1414</v>
      </c>
      <c r="BJ233">
        <f t="shared" si="9"/>
        <v>10</v>
      </c>
      <c r="BK233" s="87">
        <f t="shared" si="10"/>
        <v>58</v>
      </c>
      <c r="BL233" s="87"/>
      <c r="BM233" s="86" t="str">
        <f>_xlfn.XLOOKUP(Form_Responses18111213[[#This Row],[Sekolah School (Cleansed)]],'Quality Check'!$B$11:$B$14,'Quality Check'!$C$11:$C$14,)</f>
        <v>Urban</v>
      </c>
      <c r="BN233" s="86" t="str">
        <f>_xlfn.XLOOKUP(Form_Responses18111213[[#This Row],[Sekolah School (Cleansed)]],'Quality Check'!$B$11:$B$14,'Quality Check'!$D$11:$D$14,)</f>
        <v>Intervention Group (IG)</v>
      </c>
      <c r="BO233" s="87" t="str">
        <f>_xlfn.XLOOKUP(AS233,'Cleansing - Toothpaste Brand'!A:A,'Cleansing - Toothpaste Brand'!B:B,)</f>
        <v>Fresh and White</v>
      </c>
      <c r="BP233" s="87"/>
      <c r="BQ23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33" s="86" t="str">
        <f>_xlfn.XLOOKUP(AP233,'Cleansing - Response'!E:E,'Cleansing - Response'!F:F,)</f>
        <v>2 days and more</v>
      </c>
      <c r="BS233" s="86"/>
      <c r="BT233" s="86" t="str">
        <f>_xlfn.XLOOKUP(AQ233,'Cleansing - Response'!E:E,'Cleansing - Response'!F:F,)</f>
        <v>2 days and more</v>
      </c>
      <c r="BU233" s="86"/>
      <c r="BV233" s="86" t="str">
        <f t="shared" si="11"/>
        <v>Ya / Yes</v>
      </c>
      <c r="BW233" s="86" t="str">
        <f>_xlfn.XLOOKUP(AT233,'Cleansing - Response'!E:E,'Cleansing - Response'!F:F,)</f>
        <v>Rarely / Sometimes</v>
      </c>
      <c r="BX233" s="86" t="str">
        <f>_xlfn.XLOOKUP(AU233,'Cleansing - Response'!H:H,'Cleansing - Response'!I:I,)</f>
        <v>Not using dental floss</v>
      </c>
      <c r="BY233" s="86" t="str">
        <f>_xlfn.XLOOKUP(AV233,'Cleansing - Response'!K:K,'Cleansing - Response'!L:L,)</f>
        <v>Up to 1 time a day</v>
      </c>
      <c r="BZ233" s="86" t="str">
        <f>_xlfn.XLOOKUP(AW233,'Cleansing - Response'!$N:$N,'Cleansing - Response'!$O:$O,)</f>
        <v>No</v>
      </c>
      <c r="CA233" s="86" t="str">
        <f>_xlfn.XLOOKUP(AX233,'Cleansing - Response'!$N:$N,'Cleansing - Response'!$O:$O,)</f>
        <v>No</v>
      </c>
      <c r="CB233" s="86" t="str">
        <f>_xlfn.XLOOKUP(AY233,'Cleansing - Response'!$N:$N,'Cleansing - Response'!$O:$O,)</f>
        <v>No</v>
      </c>
      <c r="CC233" s="86" t="str">
        <f>_xlfn.XLOOKUP(AZ233,'Cleansing - Response'!$N:$N,'Cleansing - Response'!$O:$O,)</f>
        <v>No</v>
      </c>
      <c r="CD233" s="86" t="str">
        <f>_xlfn.XLOOKUP(BA233,'Cleansing - Response'!$N:$N,'Cleansing - Response'!$O:$O,)</f>
        <v>Yes / Sometimes</v>
      </c>
      <c r="CE233" s="86" t="str">
        <f>_xlfn.XLOOKUP(BB233,'Cleansing - Response'!$N:$N,'Cleansing - Response'!$O:$O,)</f>
        <v>No</v>
      </c>
      <c r="CF233" s="87" t="str">
        <f>IF(COUNTIF(Form_Responses18111213[[#This Row],[Answer - B7-1]:[Answer - B7-6]], "Yes / Sometimes") &gt; 4, "More than 4 times","Up to 4 times")</f>
        <v>Up to 4 times</v>
      </c>
    </row>
    <row r="234" spans="1:84" ht="13.2" x14ac:dyDescent="0.25">
      <c r="A234" s="82">
        <v>45573.435157835644</v>
      </c>
      <c r="B234" s="83" t="s">
        <v>704</v>
      </c>
      <c r="C234" s="83">
        <v>101126080337</v>
      </c>
      <c r="D234" s="83">
        <v>100</v>
      </c>
      <c r="E234" s="83">
        <v>0.38</v>
      </c>
      <c r="F234" s="83" t="s">
        <v>114</v>
      </c>
      <c r="G234" s="83" t="s">
        <v>76</v>
      </c>
      <c r="H234" s="83" t="s">
        <v>631</v>
      </c>
      <c r="I234" s="83" t="s">
        <v>63</v>
      </c>
      <c r="J234" s="83" t="s">
        <v>64</v>
      </c>
      <c r="K234" s="83" t="s">
        <v>84</v>
      </c>
      <c r="L234" s="83" t="s">
        <v>64</v>
      </c>
      <c r="M234" s="83" t="s">
        <v>78</v>
      </c>
      <c r="N234" s="83" t="s">
        <v>64</v>
      </c>
      <c r="O234" s="83" t="s">
        <v>64</v>
      </c>
      <c r="P234" s="83" t="s">
        <v>84</v>
      </c>
      <c r="Q234" s="83" t="s">
        <v>64</v>
      </c>
      <c r="R234" s="83" t="s">
        <v>64</v>
      </c>
      <c r="S234" s="83" t="s">
        <v>64</v>
      </c>
      <c r="T234" s="83" t="s">
        <v>64</v>
      </c>
      <c r="U234" s="83" t="s">
        <v>64</v>
      </c>
      <c r="V234" s="83" t="s">
        <v>64</v>
      </c>
      <c r="W234" s="83" t="s">
        <v>64</v>
      </c>
      <c r="X234" s="83" t="s">
        <v>64</v>
      </c>
      <c r="Y234" s="83" t="s">
        <v>64</v>
      </c>
      <c r="Z234" s="83" t="s">
        <v>66</v>
      </c>
      <c r="AA234" s="83" t="s">
        <v>65</v>
      </c>
      <c r="AB234" s="83" t="s">
        <v>66</v>
      </c>
      <c r="AC234" s="83" t="s">
        <v>66</v>
      </c>
      <c r="AD234" s="83" t="s">
        <v>66</v>
      </c>
      <c r="AE234" s="83" t="s">
        <v>66</v>
      </c>
      <c r="AF234" s="83" t="s">
        <v>66</v>
      </c>
      <c r="AG234" s="83" t="s">
        <v>66</v>
      </c>
      <c r="AH234" s="83" t="s">
        <v>66</v>
      </c>
      <c r="AI234" s="83" t="s">
        <v>79</v>
      </c>
      <c r="AJ234" s="83" t="s">
        <v>66</v>
      </c>
      <c r="AK234" s="83" t="s">
        <v>66</v>
      </c>
      <c r="AL234" s="83" t="s">
        <v>79</v>
      </c>
      <c r="AM234" s="83" t="s">
        <v>65</v>
      </c>
      <c r="AN234" s="83" t="s">
        <v>66</v>
      </c>
      <c r="AO234" s="83" t="s">
        <v>66</v>
      </c>
      <c r="AP234" s="83" t="s">
        <v>67</v>
      </c>
      <c r="AQ234" s="83" t="s">
        <v>67</v>
      </c>
      <c r="AR234" s="83" t="s">
        <v>86</v>
      </c>
      <c r="AS234" s="83" t="s">
        <v>120</v>
      </c>
      <c r="AT234" s="83" t="s">
        <v>69</v>
      </c>
      <c r="AU234" s="83" t="s">
        <v>70</v>
      </c>
      <c r="AV234" s="83" t="s">
        <v>71</v>
      </c>
      <c r="AW234" s="83" t="s">
        <v>73</v>
      </c>
      <c r="AX234" s="83" t="s">
        <v>72</v>
      </c>
      <c r="AY234" s="83" t="s">
        <v>63</v>
      </c>
      <c r="AZ234" s="83" t="s">
        <v>63</v>
      </c>
      <c r="BA234" s="83" t="s">
        <v>72</v>
      </c>
      <c r="BB234" s="83" t="s">
        <v>73</v>
      </c>
      <c r="BC234" s="83" t="s">
        <v>73</v>
      </c>
      <c r="BD234" s="83"/>
      <c r="BE234" s="83" t="s">
        <v>73</v>
      </c>
      <c r="BF234" s="83"/>
      <c r="BG234" s="87" t="s">
        <v>631</v>
      </c>
      <c r="BH234" s="87" t="s">
        <v>114</v>
      </c>
      <c r="BI234" s="76" t="s">
        <v>1414</v>
      </c>
      <c r="BJ234">
        <f t="shared" si="9"/>
        <v>14</v>
      </c>
      <c r="BK234" s="87">
        <f t="shared" si="10"/>
        <v>49</v>
      </c>
      <c r="BL234" s="87"/>
      <c r="BM234" s="86" t="str">
        <f>_xlfn.XLOOKUP(Form_Responses18111213[[#This Row],[Sekolah School (Cleansed)]],'Quality Check'!$B$11:$B$14,'Quality Check'!$C$11:$C$14,)</f>
        <v>Urban</v>
      </c>
      <c r="BN234" s="86" t="str">
        <f>_xlfn.XLOOKUP(Form_Responses18111213[[#This Row],[Sekolah School (Cleansed)]],'Quality Check'!$B$11:$B$14,'Quality Check'!$D$11:$D$14,)</f>
        <v>Intervention Group (IG)</v>
      </c>
      <c r="BO234" s="87" t="str">
        <f>_xlfn.XLOOKUP(AS234,'Cleansing - Toothpaste Brand'!A:A,'Cleansing - Toothpaste Brand'!B:B,)</f>
        <v>Colgate</v>
      </c>
      <c r="BP234" s="87"/>
      <c r="BQ23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34" s="86" t="str">
        <f>_xlfn.XLOOKUP(AP234,'Cleansing - Response'!E:E,'Cleansing - Response'!F:F,)</f>
        <v>2 days and more</v>
      </c>
      <c r="BS234" s="86"/>
      <c r="BT234" s="86" t="str">
        <f>_xlfn.XLOOKUP(AQ234,'Cleansing - Response'!E:E,'Cleansing - Response'!F:F,)</f>
        <v>2 days and more</v>
      </c>
      <c r="BU234" s="86"/>
      <c r="BV234" s="86" t="str">
        <f t="shared" si="11"/>
        <v>Ya / Yes</v>
      </c>
      <c r="BW234" s="86" t="str">
        <f>_xlfn.XLOOKUP(AT234,'Cleansing - Response'!E:E,'Cleansing - Response'!F:F,)</f>
        <v>Rarely / Sometimes</v>
      </c>
      <c r="BX234" s="86" t="str">
        <f>_xlfn.XLOOKUP(AU234,'Cleansing - Response'!H:H,'Cleansing - Response'!I:I,)</f>
        <v>Sometimes / When in need</v>
      </c>
      <c r="BY234" s="86" t="str">
        <f>_xlfn.XLOOKUP(AV234,'Cleansing - Response'!K:K,'Cleansing - Response'!L:L,)</f>
        <v>Up to 1 time a day</v>
      </c>
      <c r="BZ234" s="86" t="str">
        <f>_xlfn.XLOOKUP(AW234,'Cleansing - Response'!$N:$N,'Cleansing - Response'!$O:$O,)</f>
        <v>No</v>
      </c>
      <c r="CA234" s="86" t="str">
        <f>_xlfn.XLOOKUP(AX234,'Cleansing - Response'!$N:$N,'Cleansing - Response'!$O:$O,)</f>
        <v>Yes / Sometimes</v>
      </c>
      <c r="CB234" s="86" t="str">
        <f>_xlfn.XLOOKUP(AY234,'Cleansing - Response'!$N:$N,'Cleansing - Response'!$O:$O,)</f>
        <v>Yes / Sometimes</v>
      </c>
      <c r="CC234" s="86" t="str">
        <f>_xlfn.XLOOKUP(AZ234,'Cleansing - Response'!$N:$N,'Cleansing - Response'!$O:$O,)</f>
        <v>Yes / Sometimes</v>
      </c>
      <c r="CD234" s="86" t="str">
        <f>_xlfn.XLOOKUP(BA234,'Cleansing - Response'!$N:$N,'Cleansing - Response'!$O:$O,)</f>
        <v>Yes / Sometimes</v>
      </c>
      <c r="CE234" s="86" t="str">
        <f>_xlfn.XLOOKUP(BB234,'Cleansing - Response'!$N:$N,'Cleansing - Response'!$O:$O,)</f>
        <v>No</v>
      </c>
      <c r="CF234" s="87" t="str">
        <f>IF(COUNTIF(Form_Responses18111213[[#This Row],[Answer - B7-1]:[Answer - B7-6]], "Yes / Sometimes") &gt; 4, "More than 4 times","Up to 4 times")</f>
        <v>Up to 4 times</v>
      </c>
    </row>
    <row r="235" spans="1:84" ht="13.2" x14ac:dyDescent="0.25">
      <c r="A235" s="82">
        <v>45573.436831909727</v>
      </c>
      <c r="B235" s="83" t="s">
        <v>705</v>
      </c>
      <c r="C235" s="83">
        <v>100119080983</v>
      </c>
      <c r="D235" s="83">
        <v>10.7</v>
      </c>
      <c r="E235" s="83">
        <v>0.46</v>
      </c>
      <c r="F235" s="83" t="s">
        <v>114</v>
      </c>
      <c r="G235" s="83" t="s">
        <v>76</v>
      </c>
      <c r="H235" s="83" t="s">
        <v>706</v>
      </c>
      <c r="I235" s="83" t="s">
        <v>63</v>
      </c>
      <c r="J235" s="83" t="s">
        <v>64</v>
      </c>
      <c r="K235" s="83" t="s">
        <v>64</v>
      </c>
      <c r="L235" s="83" t="s">
        <v>78</v>
      </c>
      <c r="M235" s="83" t="s">
        <v>64</v>
      </c>
      <c r="N235" s="83" t="s">
        <v>64</v>
      </c>
      <c r="O235" s="83" t="s">
        <v>78</v>
      </c>
      <c r="P235" s="83" t="s">
        <v>64</v>
      </c>
      <c r="Q235" s="83" t="s">
        <v>64</v>
      </c>
      <c r="R235" s="83" t="s">
        <v>64</v>
      </c>
      <c r="S235" s="83" t="s">
        <v>64</v>
      </c>
      <c r="T235" s="83" t="s">
        <v>64</v>
      </c>
      <c r="U235" s="83" t="s">
        <v>64</v>
      </c>
      <c r="V235" s="83" t="s">
        <v>78</v>
      </c>
      <c r="W235" s="83" t="s">
        <v>64</v>
      </c>
      <c r="X235" s="83" t="s">
        <v>64</v>
      </c>
      <c r="Y235" s="83" t="s">
        <v>64</v>
      </c>
      <c r="Z235" s="83" t="s">
        <v>79</v>
      </c>
      <c r="AA235" s="83" t="s">
        <v>65</v>
      </c>
      <c r="AB235" s="83" t="s">
        <v>65</v>
      </c>
      <c r="AC235" s="83" t="s">
        <v>65</v>
      </c>
      <c r="AD235" s="83" t="s">
        <v>65</v>
      </c>
      <c r="AE235" s="83" t="s">
        <v>65</v>
      </c>
      <c r="AF235" s="83" t="s">
        <v>65</v>
      </c>
      <c r="AG235" s="83" t="s">
        <v>65</v>
      </c>
      <c r="AH235" s="83" t="s">
        <v>66</v>
      </c>
      <c r="AI235" s="83" t="s">
        <v>79</v>
      </c>
      <c r="AJ235" s="83" t="s">
        <v>65</v>
      </c>
      <c r="AK235" s="83" t="s">
        <v>66</v>
      </c>
      <c r="AL235" s="83" t="s">
        <v>65</v>
      </c>
      <c r="AM235" s="83" t="s">
        <v>65</v>
      </c>
      <c r="AN235" s="83" t="s">
        <v>65</v>
      </c>
      <c r="AO235" s="83" t="s">
        <v>65</v>
      </c>
      <c r="AP235" s="83" t="s">
        <v>67</v>
      </c>
      <c r="AQ235" s="83" t="s">
        <v>67</v>
      </c>
      <c r="AR235" s="83" t="s">
        <v>73</v>
      </c>
      <c r="AS235" s="83" t="s">
        <v>68</v>
      </c>
      <c r="AT235" s="83" t="s">
        <v>87</v>
      </c>
      <c r="AU235" s="83" t="s">
        <v>80</v>
      </c>
      <c r="AV235" s="83" t="s">
        <v>80</v>
      </c>
      <c r="AW235" s="83" t="s">
        <v>63</v>
      </c>
      <c r="AX235" s="83" t="s">
        <v>73</v>
      </c>
      <c r="AY235" s="83" t="s">
        <v>63</v>
      </c>
      <c r="AZ235" s="83" t="s">
        <v>73</v>
      </c>
      <c r="BA235" s="83" t="s">
        <v>63</v>
      </c>
      <c r="BB235" s="83" t="s">
        <v>72</v>
      </c>
      <c r="BC235" s="83" t="s">
        <v>73</v>
      </c>
      <c r="BD235" s="83"/>
      <c r="BE235" s="83" t="s">
        <v>73</v>
      </c>
      <c r="BF235" s="83"/>
      <c r="BG235" s="87" t="s">
        <v>631</v>
      </c>
      <c r="BH235" s="87" t="s">
        <v>114</v>
      </c>
      <c r="BI235" s="76" t="s">
        <v>1414</v>
      </c>
      <c r="BJ235">
        <f t="shared" si="9"/>
        <v>12</v>
      </c>
      <c r="BK235" s="87">
        <f t="shared" si="10"/>
        <v>59</v>
      </c>
      <c r="BL235" s="87"/>
      <c r="BM235" s="86" t="str">
        <f>_xlfn.XLOOKUP(Form_Responses18111213[[#This Row],[Sekolah School (Cleansed)]],'Quality Check'!$B$11:$B$14,'Quality Check'!$C$11:$C$14,)</f>
        <v>Urban</v>
      </c>
      <c r="BN235" s="86" t="str">
        <f>_xlfn.XLOOKUP(Form_Responses18111213[[#This Row],[Sekolah School (Cleansed)]],'Quality Check'!$B$11:$B$14,'Quality Check'!$D$11:$D$14,)</f>
        <v>Intervention Group (IG)</v>
      </c>
      <c r="BO235" s="87" t="str">
        <f>_xlfn.XLOOKUP(AS235,'Cleansing - Toothpaste Brand'!A:A,'Cleansing - Toothpaste Brand'!B:B,)</f>
        <v>Colgate</v>
      </c>
      <c r="BP235" s="87"/>
      <c r="BQ23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35" s="86" t="str">
        <f>_xlfn.XLOOKUP(AP235,'Cleansing - Response'!E:E,'Cleansing - Response'!F:F,)</f>
        <v>2 days and more</v>
      </c>
      <c r="BS235" s="86"/>
      <c r="BT235" s="86" t="str">
        <f>_xlfn.XLOOKUP(AQ235,'Cleansing - Response'!E:E,'Cleansing - Response'!F:F,)</f>
        <v>2 days and more</v>
      </c>
      <c r="BU235" s="86"/>
      <c r="BV235" s="86" t="str">
        <f t="shared" si="11"/>
        <v>Tidak / No</v>
      </c>
      <c r="BW235" s="86" t="str">
        <f>_xlfn.XLOOKUP(AT235,'Cleansing - Response'!E:E,'Cleansing - Response'!F:F,)</f>
        <v>Always</v>
      </c>
      <c r="BX235" s="86" t="str">
        <f>_xlfn.XLOOKUP(AU235,'Cleansing - Response'!H:H,'Cleansing - Response'!I:I,)</f>
        <v>Using dental floss at least once</v>
      </c>
      <c r="BY235" s="86" t="str">
        <f>_xlfn.XLOOKUP(AV235,'Cleansing - Response'!K:K,'Cleansing - Response'!L:L,)</f>
        <v>Up to 1 time a day</v>
      </c>
      <c r="BZ235" s="86" t="str">
        <f>_xlfn.XLOOKUP(AW235,'Cleansing - Response'!$N:$N,'Cleansing - Response'!$O:$O,)</f>
        <v>Yes / Sometimes</v>
      </c>
      <c r="CA235" s="86" t="str">
        <f>_xlfn.XLOOKUP(AX235,'Cleansing - Response'!$N:$N,'Cleansing - Response'!$O:$O,)</f>
        <v>No</v>
      </c>
      <c r="CB235" s="86" t="str">
        <f>_xlfn.XLOOKUP(AY235,'Cleansing - Response'!$N:$N,'Cleansing - Response'!$O:$O,)</f>
        <v>Yes / Sometimes</v>
      </c>
      <c r="CC235" s="86" t="str">
        <f>_xlfn.XLOOKUP(AZ235,'Cleansing - Response'!$N:$N,'Cleansing - Response'!$O:$O,)</f>
        <v>No</v>
      </c>
      <c r="CD235" s="86" t="str">
        <f>_xlfn.XLOOKUP(BA235,'Cleansing - Response'!$N:$N,'Cleansing - Response'!$O:$O,)</f>
        <v>Yes / Sometimes</v>
      </c>
      <c r="CE235" s="86" t="str">
        <f>_xlfn.XLOOKUP(BB235,'Cleansing - Response'!$N:$N,'Cleansing - Response'!$O:$O,)</f>
        <v>Yes / Sometimes</v>
      </c>
      <c r="CF235" s="87" t="str">
        <f>IF(COUNTIF(Form_Responses18111213[[#This Row],[Answer - B7-1]:[Answer - B7-6]], "Yes / Sometimes") &gt; 4, "More than 4 times","Up to 4 times")</f>
        <v>Up to 4 times</v>
      </c>
    </row>
    <row r="236" spans="1:84" ht="13.2" x14ac:dyDescent="0.25">
      <c r="A236" s="82">
        <v>45573.437946909718</v>
      </c>
      <c r="B236" s="83" t="s">
        <v>707</v>
      </c>
      <c r="C236" s="83">
        <v>100831080071</v>
      </c>
      <c r="D236" s="83">
        <v>92.86</v>
      </c>
      <c r="E236" s="83">
        <v>1.29</v>
      </c>
      <c r="F236" s="83" t="s">
        <v>114</v>
      </c>
      <c r="G236" s="83" t="s">
        <v>708</v>
      </c>
      <c r="H236" s="83" t="s">
        <v>709</v>
      </c>
      <c r="I236" s="83" t="s">
        <v>63</v>
      </c>
      <c r="J236" s="83" t="s">
        <v>64</v>
      </c>
      <c r="K236" s="83" t="s">
        <v>64</v>
      </c>
      <c r="L236" s="83" t="s">
        <v>64</v>
      </c>
      <c r="M236" s="83" t="s">
        <v>78</v>
      </c>
      <c r="N236" s="83" t="s">
        <v>64</v>
      </c>
      <c r="O236" s="83" t="s">
        <v>64</v>
      </c>
      <c r="P236" s="83" t="s">
        <v>78</v>
      </c>
      <c r="Q236" s="83" t="s">
        <v>84</v>
      </c>
      <c r="R236" s="83" t="s">
        <v>64</v>
      </c>
      <c r="S236" s="83" t="s">
        <v>84</v>
      </c>
      <c r="T236" s="83" t="s">
        <v>64</v>
      </c>
      <c r="U236" s="83" t="s">
        <v>64</v>
      </c>
      <c r="V236" s="83" t="s">
        <v>64</v>
      </c>
      <c r="W236" s="83" t="s">
        <v>64</v>
      </c>
      <c r="X236" s="83" t="s">
        <v>64</v>
      </c>
      <c r="Y236" s="83" t="s">
        <v>78</v>
      </c>
      <c r="Z236" s="83" t="s">
        <v>66</v>
      </c>
      <c r="AA236" s="83" t="s">
        <v>66</v>
      </c>
      <c r="AB236" s="83" t="s">
        <v>66</v>
      </c>
      <c r="AC236" s="83" t="s">
        <v>66</v>
      </c>
      <c r="AD236" s="83" t="s">
        <v>66</v>
      </c>
      <c r="AE236" s="83" t="s">
        <v>66</v>
      </c>
      <c r="AF236" s="83" t="s">
        <v>66</v>
      </c>
      <c r="AG236" s="83" t="s">
        <v>66</v>
      </c>
      <c r="AH236" s="83" t="s">
        <v>66</v>
      </c>
      <c r="AI236" s="83" t="s">
        <v>79</v>
      </c>
      <c r="AJ236" s="83" t="s">
        <v>66</v>
      </c>
      <c r="AK236" s="83" t="s">
        <v>66</v>
      </c>
      <c r="AL236" s="83" t="s">
        <v>66</v>
      </c>
      <c r="AM236" s="83" t="s">
        <v>66</v>
      </c>
      <c r="AN236" s="83" t="s">
        <v>66</v>
      </c>
      <c r="AO236" s="83" t="s">
        <v>66</v>
      </c>
      <c r="AP236" s="83" t="s">
        <v>85</v>
      </c>
      <c r="AQ236" s="83" t="s">
        <v>67</v>
      </c>
      <c r="AR236" s="83" t="s">
        <v>63</v>
      </c>
      <c r="AS236" s="83" t="s">
        <v>710</v>
      </c>
      <c r="AT236" s="83" t="s">
        <v>69</v>
      </c>
      <c r="AU236" s="83" t="s">
        <v>80</v>
      </c>
      <c r="AV236" s="83" t="s">
        <v>71</v>
      </c>
      <c r="AW236" s="83" t="s">
        <v>73</v>
      </c>
      <c r="AX236" s="83" t="s">
        <v>72</v>
      </c>
      <c r="AY236" s="83" t="s">
        <v>73</v>
      </c>
      <c r="AZ236" s="83" t="s">
        <v>63</v>
      </c>
      <c r="BA236" s="83" t="s">
        <v>72</v>
      </c>
      <c r="BB236" s="83" t="s">
        <v>73</v>
      </c>
      <c r="BC236" s="83" t="s">
        <v>73</v>
      </c>
      <c r="BD236" s="83"/>
      <c r="BE236" s="83" t="s">
        <v>73</v>
      </c>
      <c r="BF236" s="83"/>
      <c r="BG236" s="87" t="s">
        <v>631</v>
      </c>
      <c r="BH236" s="87" t="s">
        <v>114</v>
      </c>
      <c r="BI236" s="76" t="s">
        <v>1414</v>
      </c>
      <c r="BJ236">
        <f t="shared" si="9"/>
        <v>12</v>
      </c>
      <c r="BK236" s="87">
        <f t="shared" si="10"/>
        <v>48</v>
      </c>
      <c r="BL236" s="87"/>
      <c r="BM236" s="86" t="str">
        <f>_xlfn.XLOOKUP(Form_Responses18111213[[#This Row],[Sekolah School (Cleansed)]],'Quality Check'!$B$11:$B$14,'Quality Check'!$C$11:$C$14,)</f>
        <v>Urban</v>
      </c>
      <c r="BN236" s="86" t="str">
        <f>_xlfn.XLOOKUP(Form_Responses18111213[[#This Row],[Sekolah School (Cleansed)]],'Quality Check'!$B$11:$B$14,'Quality Check'!$D$11:$D$14,)</f>
        <v>Intervention Group (IG)</v>
      </c>
      <c r="BO236" s="87" t="str">
        <f>_xlfn.XLOOKUP(AS236,'Cleansing - Toothpaste Brand'!A:A,'Cleansing - Toothpaste Brand'!B:B,)</f>
        <v>Colgate</v>
      </c>
      <c r="BP236" s="87"/>
      <c r="BQ23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36" s="86" t="str">
        <f>_xlfn.XLOOKUP(AP236,'Cleansing - Response'!E:E,'Cleansing - Response'!F:F,)</f>
        <v>2 days and more</v>
      </c>
      <c r="BS236" s="86"/>
      <c r="BT236" s="86" t="str">
        <f>_xlfn.XLOOKUP(AQ236,'Cleansing - Response'!E:E,'Cleansing - Response'!F:F,)</f>
        <v>2 days and more</v>
      </c>
      <c r="BU236" s="86"/>
      <c r="BV236" s="86" t="str">
        <f t="shared" si="11"/>
        <v>Ya / Yes</v>
      </c>
      <c r="BW236" s="86" t="str">
        <f>_xlfn.XLOOKUP(AT236,'Cleansing - Response'!E:E,'Cleansing - Response'!F:F,)</f>
        <v>Rarely / Sometimes</v>
      </c>
      <c r="BX236" s="86" t="str">
        <f>_xlfn.XLOOKUP(AU236,'Cleansing - Response'!H:H,'Cleansing - Response'!I:I,)</f>
        <v>Using dental floss at least once</v>
      </c>
      <c r="BY236" s="86" t="str">
        <f>_xlfn.XLOOKUP(AV236,'Cleansing - Response'!K:K,'Cleansing - Response'!L:L,)</f>
        <v>Up to 1 time a day</v>
      </c>
      <c r="BZ236" s="86" t="str">
        <f>_xlfn.XLOOKUP(AW236,'Cleansing - Response'!$N:$N,'Cleansing - Response'!$O:$O,)</f>
        <v>No</v>
      </c>
      <c r="CA236" s="86" t="str">
        <f>_xlfn.XLOOKUP(AX236,'Cleansing - Response'!$N:$N,'Cleansing - Response'!$O:$O,)</f>
        <v>Yes / Sometimes</v>
      </c>
      <c r="CB236" s="86" t="str">
        <f>_xlfn.XLOOKUP(AY236,'Cleansing - Response'!$N:$N,'Cleansing - Response'!$O:$O,)</f>
        <v>No</v>
      </c>
      <c r="CC236" s="86" t="str">
        <f>_xlfn.XLOOKUP(AZ236,'Cleansing - Response'!$N:$N,'Cleansing - Response'!$O:$O,)</f>
        <v>Yes / Sometimes</v>
      </c>
      <c r="CD236" s="86" t="str">
        <f>_xlfn.XLOOKUP(BA236,'Cleansing - Response'!$N:$N,'Cleansing - Response'!$O:$O,)</f>
        <v>Yes / Sometimes</v>
      </c>
      <c r="CE236" s="86" t="str">
        <f>_xlfn.XLOOKUP(BB236,'Cleansing - Response'!$N:$N,'Cleansing - Response'!$O:$O,)</f>
        <v>No</v>
      </c>
      <c r="CF236" s="87" t="str">
        <f>IF(COUNTIF(Form_Responses18111213[[#This Row],[Answer - B7-1]:[Answer - B7-6]], "Yes / Sometimes") &gt; 4, "More than 4 times","Up to 4 times")</f>
        <v>Up to 4 times</v>
      </c>
    </row>
    <row r="237" spans="1:84" ht="13.2" x14ac:dyDescent="0.25">
      <c r="A237" s="82">
        <v>45573.439027766202</v>
      </c>
      <c r="B237" s="83" t="s">
        <v>711</v>
      </c>
      <c r="C237" s="83">
        <v>100830080221</v>
      </c>
      <c r="D237" s="83">
        <v>33.9</v>
      </c>
      <c r="E237" s="83">
        <v>0.13</v>
      </c>
      <c r="F237" s="83" t="s">
        <v>114</v>
      </c>
      <c r="G237" s="83" t="s">
        <v>76</v>
      </c>
      <c r="H237" s="83" t="s">
        <v>631</v>
      </c>
      <c r="I237" s="83" t="s">
        <v>63</v>
      </c>
      <c r="J237" s="83" t="s">
        <v>64</v>
      </c>
      <c r="K237" s="83" t="s">
        <v>78</v>
      </c>
      <c r="L237" s="83" t="s">
        <v>64</v>
      </c>
      <c r="M237" s="83" t="s">
        <v>78</v>
      </c>
      <c r="N237" s="83" t="s">
        <v>64</v>
      </c>
      <c r="O237" s="83" t="s">
        <v>64</v>
      </c>
      <c r="P237" s="83" t="s">
        <v>64</v>
      </c>
      <c r="Q237" s="83" t="s">
        <v>64</v>
      </c>
      <c r="R237" s="83" t="s">
        <v>64</v>
      </c>
      <c r="S237" s="83" t="s">
        <v>64</v>
      </c>
      <c r="T237" s="83" t="s">
        <v>64</v>
      </c>
      <c r="U237" s="83" t="s">
        <v>64</v>
      </c>
      <c r="V237" s="83" t="s">
        <v>64</v>
      </c>
      <c r="W237" s="83" t="s">
        <v>78</v>
      </c>
      <c r="X237" s="83" t="s">
        <v>64</v>
      </c>
      <c r="Y237" s="83" t="s">
        <v>64</v>
      </c>
      <c r="Z237" s="83" t="s">
        <v>65</v>
      </c>
      <c r="AA237" s="83" t="s">
        <v>65</v>
      </c>
      <c r="AB237" s="83" t="s">
        <v>66</v>
      </c>
      <c r="AC237" s="83" t="s">
        <v>66</v>
      </c>
      <c r="AD237" s="83" t="s">
        <v>66</v>
      </c>
      <c r="AE237" s="83" t="s">
        <v>66</v>
      </c>
      <c r="AF237" s="83" t="s">
        <v>66</v>
      </c>
      <c r="AG237" s="83" t="s">
        <v>66</v>
      </c>
      <c r="AH237" s="83" t="s">
        <v>66</v>
      </c>
      <c r="AI237" s="83" t="s">
        <v>79</v>
      </c>
      <c r="AJ237" s="83" t="s">
        <v>65</v>
      </c>
      <c r="AK237" s="83" t="s">
        <v>66</v>
      </c>
      <c r="AL237" s="83" t="s">
        <v>65</v>
      </c>
      <c r="AM237" s="83" t="s">
        <v>66</v>
      </c>
      <c r="AN237" s="83" t="s">
        <v>66</v>
      </c>
      <c r="AO237" s="83" t="s">
        <v>66</v>
      </c>
      <c r="AP237" s="83" t="s">
        <v>85</v>
      </c>
      <c r="AQ237" s="83" t="s">
        <v>67</v>
      </c>
      <c r="AR237" s="83" t="s">
        <v>63</v>
      </c>
      <c r="AS237" s="83" t="s">
        <v>68</v>
      </c>
      <c r="AT237" s="83" t="s">
        <v>87</v>
      </c>
      <c r="AU237" s="83" t="s">
        <v>67</v>
      </c>
      <c r="AV237" s="83" t="s">
        <v>67</v>
      </c>
      <c r="AW237" s="83" t="s">
        <v>72</v>
      </c>
      <c r="AX237" s="83" t="s">
        <v>63</v>
      </c>
      <c r="AY237" s="83" t="s">
        <v>63</v>
      </c>
      <c r="AZ237" s="83" t="s">
        <v>63</v>
      </c>
      <c r="BA237" s="83" t="s">
        <v>72</v>
      </c>
      <c r="BB237" s="83" t="s">
        <v>72</v>
      </c>
      <c r="BC237" s="83" t="s">
        <v>73</v>
      </c>
      <c r="BD237" s="83"/>
      <c r="BE237" s="83" t="s">
        <v>73</v>
      </c>
      <c r="BF237" s="83"/>
      <c r="BG237" s="87" t="s">
        <v>631</v>
      </c>
      <c r="BH237" s="87" t="s">
        <v>114</v>
      </c>
      <c r="BI237" s="76" t="s">
        <v>1414</v>
      </c>
      <c r="BJ237">
        <f t="shared" si="9"/>
        <v>14</v>
      </c>
      <c r="BK237" s="87">
        <f t="shared" si="10"/>
        <v>52</v>
      </c>
      <c r="BL237" s="87"/>
      <c r="BM237" s="86" t="str">
        <f>_xlfn.XLOOKUP(Form_Responses18111213[[#This Row],[Sekolah School (Cleansed)]],'Quality Check'!$B$11:$B$14,'Quality Check'!$C$11:$C$14,)</f>
        <v>Urban</v>
      </c>
      <c r="BN237" s="86" t="str">
        <f>_xlfn.XLOOKUP(Form_Responses18111213[[#This Row],[Sekolah School (Cleansed)]],'Quality Check'!$B$11:$B$14,'Quality Check'!$D$11:$D$14,)</f>
        <v>Intervention Group (IG)</v>
      </c>
      <c r="BO237" s="87" t="str">
        <f>_xlfn.XLOOKUP(AS237,'Cleansing - Toothpaste Brand'!A:A,'Cleansing - Toothpaste Brand'!B:B,)</f>
        <v>Colgate</v>
      </c>
      <c r="BP237" s="87"/>
      <c r="BQ23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37" s="86" t="str">
        <f>_xlfn.XLOOKUP(AP237,'Cleansing - Response'!E:E,'Cleansing - Response'!F:F,)</f>
        <v>2 days and more</v>
      </c>
      <c r="BS237" s="86"/>
      <c r="BT237" s="86" t="str">
        <f>_xlfn.XLOOKUP(AQ237,'Cleansing - Response'!E:E,'Cleansing - Response'!F:F,)</f>
        <v>2 days and more</v>
      </c>
      <c r="BU237" s="86"/>
      <c r="BV237" s="86" t="str">
        <f t="shared" si="11"/>
        <v>Ya / Yes</v>
      </c>
      <c r="BW237" s="86" t="str">
        <f>_xlfn.XLOOKUP(AT237,'Cleansing - Response'!E:E,'Cleansing - Response'!F:F,)</f>
        <v>Always</v>
      </c>
      <c r="BX237" s="86" t="str">
        <f>_xlfn.XLOOKUP(AU237,'Cleansing - Response'!H:H,'Cleansing - Response'!I:I,)</f>
        <v>Using dental floss at least once</v>
      </c>
      <c r="BY237" s="86" t="str">
        <f>_xlfn.XLOOKUP(AV237,'Cleansing - Response'!K:K,'Cleansing - Response'!L:L,)</f>
        <v>More than 1 time a day</v>
      </c>
      <c r="BZ237" s="86" t="str">
        <f>_xlfn.XLOOKUP(AW237,'Cleansing - Response'!$N:$N,'Cleansing - Response'!$O:$O,)</f>
        <v>Yes / Sometimes</v>
      </c>
      <c r="CA237" s="86" t="str">
        <f>_xlfn.XLOOKUP(AX237,'Cleansing - Response'!$N:$N,'Cleansing - Response'!$O:$O,)</f>
        <v>Yes / Sometimes</v>
      </c>
      <c r="CB237" s="86" t="str">
        <f>_xlfn.XLOOKUP(AY237,'Cleansing - Response'!$N:$N,'Cleansing - Response'!$O:$O,)</f>
        <v>Yes / Sometimes</v>
      </c>
      <c r="CC237" s="86" t="str">
        <f>_xlfn.XLOOKUP(AZ237,'Cleansing - Response'!$N:$N,'Cleansing - Response'!$O:$O,)</f>
        <v>Yes / Sometimes</v>
      </c>
      <c r="CD237" s="86" t="str">
        <f>_xlfn.XLOOKUP(BA237,'Cleansing - Response'!$N:$N,'Cleansing - Response'!$O:$O,)</f>
        <v>Yes / Sometimes</v>
      </c>
      <c r="CE237" s="86" t="str">
        <f>_xlfn.XLOOKUP(BB237,'Cleansing - Response'!$N:$N,'Cleansing - Response'!$O:$O,)</f>
        <v>Yes / Sometimes</v>
      </c>
      <c r="CF237" s="87" t="str">
        <f>IF(COUNTIF(Form_Responses18111213[[#This Row],[Answer - B7-1]:[Answer - B7-6]], "Yes / Sometimes") &gt; 4, "More than 4 times","Up to 4 times")</f>
        <v>More than 4 times</v>
      </c>
    </row>
    <row r="238" spans="1:84" ht="13.2" x14ac:dyDescent="0.25">
      <c r="A238" s="82">
        <v>45573.439280381943</v>
      </c>
      <c r="B238" s="83" t="s">
        <v>712</v>
      </c>
      <c r="C238" s="83">
        <v>101025080047</v>
      </c>
      <c r="D238" s="83">
        <v>57.14</v>
      </c>
      <c r="E238" s="83">
        <v>0.71</v>
      </c>
      <c r="F238" s="83" t="s">
        <v>114</v>
      </c>
      <c r="G238" s="83" t="s">
        <v>76</v>
      </c>
      <c r="H238" s="83" t="s">
        <v>631</v>
      </c>
      <c r="I238" s="83" t="s">
        <v>73</v>
      </c>
      <c r="J238" s="83" t="s">
        <v>64</v>
      </c>
      <c r="K238" s="83" t="s">
        <v>84</v>
      </c>
      <c r="L238" s="83" t="s">
        <v>64</v>
      </c>
      <c r="M238" s="83" t="s">
        <v>84</v>
      </c>
      <c r="N238" s="83" t="s">
        <v>64</v>
      </c>
      <c r="O238" s="83" t="s">
        <v>78</v>
      </c>
      <c r="P238" s="83" t="s">
        <v>84</v>
      </c>
      <c r="Q238" s="83" t="s">
        <v>84</v>
      </c>
      <c r="R238" s="83" t="s">
        <v>64</v>
      </c>
      <c r="S238" s="83" t="s">
        <v>64</v>
      </c>
      <c r="T238" s="83" t="s">
        <v>64</v>
      </c>
      <c r="U238" s="83" t="s">
        <v>64</v>
      </c>
      <c r="V238" s="83" t="s">
        <v>84</v>
      </c>
      <c r="W238" s="83" t="s">
        <v>84</v>
      </c>
      <c r="X238" s="83" t="s">
        <v>64</v>
      </c>
      <c r="Y238" s="83" t="s">
        <v>78</v>
      </c>
      <c r="Z238" s="83" t="s">
        <v>65</v>
      </c>
      <c r="AA238" s="83" t="s">
        <v>66</v>
      </c>
      <c r="AB238" s="83" t="s">
        <v>66</v>
      </c>
      <c r="AC238" s="83" t="s">
        <v>66</v>
      </c>
      <c r="AD238" s="83" t="s">
        <v>66</v>
      </c>
      <c r="AE238" s="83" t="s">
        <v>66</v>
      </c>
      <c r="AF238" s="83" t="s">
        <v>65</v>
      </c>
      <c r="AG238" s="83" t="s">
        <v>79</v>
      </c>
      <c r="AH238" s="83" t="s">
        <v>79</v>
      </c>
      <c r="AI238" s="83" t="s">
        <v>66</v>
      </c>
      <c r="AJ238" s="83" t="s">
        <v>101</v>
      </c>
      <c r="AK238" s="83" t="s">
        <v>79</v>
      </c>
      <c r="AL238" s="83" t="s">
        <v>79</v>
      </c>
      <c r="AM238" s="83" t="s">
        <v>66</v>
      </c>
      <c r="AN238" s="83" t="s">
        <v>66</v>
      </c>
      <c r="AO238" s="83" t="s">
        <v>66</v>
      </c>
      <c r="AP238" s="83" t="s">
        <v>67</v>
      </c>
      <c r="AQ238" s="83" t="s">
        <v>67</v>
      </c>
      <c r="AR238" s="83" t="s">
        <v>86</v>
      </c>
      <c r="AS238" s="83" t="s">
        <v>120</v>
      </c>
      <c r="AT238" s="83" t="s">
        <v>87</v>
      </c>
      <c r="AU238" s="83" t="s">
        <v>80</v>
      </c>
      <c r="AV238" s="83" t="s">
        <v>67</v>
      </c>
      <c r="AW238" s="83" t="s">
        <v>72</v>
      </c>
      <c r="AX238" s="83" t="s">
        <v>63</v>
      </c>
      <c r="AY238" s="83" t="s">
        <v>72</v>
      </c>
      <c r="AZ238" s="83" t="s">
        <v>73</v>
      </c>
      <c r="BA238" s="83" t="s">
        <v>72</v>
      </c>
      <c r="BB238" s="83" t="s">
        <v>73</v>
      </c>
      <c r="BC238" s="83" t="s">
        <v>73</v>
      </c>
      <c r="BD238" s="83"/>
      <c r="BE238" s="83" t="s">
        <v>73</v>
      </c>
      <c r="BF238" s="83"/>
      <c r="BG238" s="87" t="s">
        <v>631</v>
      </c>
      <c r="BH238" s="87" t="s">
        <v>114</v>
      </c>
      <c r="BI238" s="76" t="s">
        <v>1415</v>
      </c>
      <c r="BJ238">
        <f t="shared" si="9"/>
        <v>8</v>
      </c>
      <c r="BK238" s="87">
        <f t="shared" si="10"/>
        <v>45</v>
      </c>
      <c r="BL238" s="87"/>
      <c r="BM238" s="86" t="str">
        <f>_xlfn.XLOOKUP(Form_Responses18111213[[#This Row],[Sekolah School (Cleansed)]],'Quality Check'!$B$11:$B$14,'Quality Check'!$C$11:$C$14,)</f>
        <v>Urban</v>
      </c>
      <c r="BN238" s="86" t="str">
        <f>_xlfn.XLOOKUP(Form_Responses18111213[[#This Row],[Sekolah School (Cleansed)]],'Quality Check'!$B$11:$B$14,'Quality Check'!$D$11:$D$14,)</f>
        <v>Intervention Group (IG)</v>
      </c>
      <c r="BO238" s="87" t="str">
        <f>_xlfn.XLOOKUP(AS238,'Cleansing - Toothpaste Brand'!A:A,'Cleansing - Toothpaste Brand'!B:B,)</f>
        <v>Colgate</v>
      </c>
      <c r="BP238" s="87"/>
      <c r="BQ23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38" s="86" t="str">
        <f>_xlfn.XLOOKUP(AP238,'Cleansing - Response'!E:E,'Cleansing - Response'!F:F,)</f>
        <v>2 days and more</v>
      </c>
      <c r="BS238" s="86"/>
      <c r="BT238" s="86" t="str">
        <f>_xlfn.XLOOKUP(AQ238,'Cleansing - Response'!E:E,'Cleansing - Response'!F:F,)</f>
        <v>2 days and more</v>
      </c>
      <c r="BU238" s="86"/>
      <c r="BV238" s="86" t="str">
        <f t="shared" si="11"/>
        <v>Ya / Yes</v>
      </c>
      <c r="BW238" s="86" t="str">
        <f>_xlfn.XLOOKUP(AT238,'Cleansing - Response'!E:E,'Cleansing - Response'!F:F,)</f>
        <v>Always</v>
      </c>
      <c r="BX238" s="86" t="str">
        <f>_xlfn.XLOOKUP(AU238,'Cleansing - Response'!H:H,'Cleansing - Response'!I:I,)</f>
        <v>Using dental floss at least once</v>
      </c>
      <c r="BY238" s="86" t="str">
        <f>_xlfn.XLOOKUP(AV238,'Cleansing - Response'!K:K,'Cleansing - Response'!L:L,)</f>
        <v>More than 1 time a day</v>
      </c>
      <c r="BZ238" s="86" t="str">
        <f>_xlfn.XLOOKUP(AW238,'Cleansing - Response'!$N:$N,'Cleansing - Response'!$O:$O,)</f>
        <v>Yes / Sometimes</v>
      </c>
      <c r="CA238" s="86" t="str">
        <f>_xlfn.XLOOKUP(AX238,'Cleansing - Response'!$N:$N,'Cleansing - Response'!$O:$O,)</f>
        <v>Yes / Sometimes</v>
      </c>
      <c r="CB238" s="86" t="str">
        <f>_xlfn.XLOOKUP(AY238,'Cleansing - Response'!$N:$N,'Cleansing - Response'!$O:$O,)</f>
        <v>Yes / Sometimes</v>
      </c>
      <c r="CC238" s="86" t="str">
        <f>_xlfn.XLOOKUP(AZ238,'Cleansing - Response'!$N:$N,'Cleansing - Response'!$O:$O,)</f>
        <v>No</v>
      </c>
      <c r="CD238" s="86" t="str">
        <f>_xlfn.XLOOKUP(BA238,'Cleansing - Response'!$N:$N,'Cleansing - Response'!$O:$O,)</f>
        <v>Yes / Sometimes</v>
      </c>
      <c r="CE238" s="86" t="str">
        <f>_xlfn.XLOOKUP(BB238,'Cleansing - Response'!$N:$N,'Cleansing - Response'!$O:$O,)</f>
        <v>No</v>
      </c>
      <c r="CF238" s="87" t="str">
        <f>IF(COUNTIF(Form_Responses18111213[[#This Row],[Answer - B7-1]:[Answer - B7-6]], "Yes / Sometimes") &gt; 4, "More than 4 times","Up to 4 times")</f>
        <v>Up to 4 times</v>
      </c>
    </row>
    <row r="239" spans="1:84" ht="13.2" x14ac:dyDescent="0.25">
      <c r="A239" s="82">
        <v>45573.439965729165</v>
      </c>
      <c r="B239" s="83" t="s">
        <v>713</v>
      </c>
      <c r="C239" s="83">
        <v>100130060828</v>
      </c>
      <c r="D239" s="83">
        <v>39.299999999999997</v>
      </c>
      <c r="E239" s="83">
        <v>0.5</v>
      </c>
      <c r="F239" s="83" t="s">
        <v>423</v>
      </c>
      <c r="G239" s="83" t="s">
        <v>76</v>
      </c>
      <c r="H239" s="83" t="s">
        <v>614</v>
      </c>
      <c r="I239" s="83" t="s">
        <v>63</v>
      </c>
      <c r="J239" s="83" t="s">
        <v>64</v>
      </c>
      <c r="K239" s="83" t="s">
        <v>84</v>
      </c>
      <c r="L239" s="83" t="s">
        <v>64</v>
      </c>
      <c r="M239" s="83" t="s">
        <v>78</v>
      </c>
      <c r="N239" s="83" t="s">
        <v>64</v>
      </c>
      <c r="O239" s="83" t="s">
        <v>64</v>
      </c>
      <c r="P239" s="83" t="s">
        <v>64</v>
      </c>
      <c r="Q239" s="83" t="s">
        <v>64</v>
      </c>
      <c r="R239" s="83" t="s">
        <v>64</v>
      </c>
      <c r="S239" s="83" t="s">
        <v>64</v>
      </c>
      <c r="T239" s="83" t="s">
        <v>64</v>
      </c>
      <c r="U239" s="83" t="s">
        <v>64</v>
      </c>
      <c r="V239" s="83" t="s">
        <v>64</v>
      </c>
      <c r="W239" s="83" t="s">
        <v>64</v>
      </c>
      <c r="X239" s="83" t="s">
        <v>64</v>
      </c>
      <c r="Y239" s="83" t="s">
        <v>78</v>
      </c>
      <c r="Z239" s="83" t="s">
        <v>66</v>
      </c>
      <c r="AA239" s="83" t="s">
        <v>65</v>
      </c>
      <c r="AB239" s="83" t="s">
        <v>65</v>
      </c>
      <c r="AC239" s="83" t="s">
        <v>65</v>
      </c>
      <c r="AD239" s="83" t="s">
        <v>66</v>
      </c>
      <c r="AE239" s="83" t="s">
        <v>65</v>
      </c>
      <c r="AF239" s="83" t="s">
        <v>66</v>
      </c>
      <c r="AG239" s="83" t="s">
        <v>66</v>
      </c>
      <c r="AH239" s="83" t="s">
        <v>66</v>
      </c>
      <c r="AI239" s="83" t="s">
        <v>79</v>
      </c>
      <c r="AJ239" s="83" t="s">
        <v>65</v>
      </c>
      <c r="AK239" s="83" t="s">
        <v>65</v>
      </c>
      <c r="AL239" s="83" t="s">
        <v>66</v>
      </c>
      <c r="AM239" s="83" t="s">
        <v>66</v>
      </c>
      <c r="AN239" s="83" t="s">
        <v>66</v>
      </c>
      <c r="AO239" s="83" t="s">
        <v>66</v>
      </c>
      <c r="AP239" s="83" t="s">
        <v>67</v>
      </c>
      <c r="AQ239" s="83" t="s">
        <v>67</v>
      </c>
      <c r="AR239" s="83" t="s">
        <v>63</v>
      </c>
      <c r="AS239" s="83" t="s">
        <v>115</v>
      </c>
      <c r="AT239" s="83" t="s">
        <v>87</v>
      </c>
      <c r="AU239" s="83" t="s">
        <v>93</v>
      </c>
      <c r="AV239" s="83" t="s">
        <v>132</v>
      </c>
      <c r="AW239" s="83" t="s">
        <v>73</v>
      </c>
      <c r="AX239" s="83" t="s">
        <v>73</v>
      </c>
      <c r="AY239" s="83" t="s">
        <v>72</v>
      </c>
      <c r="AZ239" s="83" t="s">
        <v>73</v>
      </c>
      <c r="BA239" s="83" t="s">
        <v>72</v>
      </c>
      <c r="BB239" s="83" t="s">
        <v>73</v>
      </c>
      <c r="BC239" s="83" t="s">
        <v>73</v>
      </c>
      <c r="BD239" s="83"/>
      <c r="BE239" s="83" t="s">
        <v>73</v>
      </c>
      <c r="BF239" s="83"/>
      <c r="BG239" s="87" t="s">
        <v>631</v>
      </c>
      <c r="BH239" s="86" t="s">
        <v>60</v>
      </c>
      <c r="BI239" s="76" t="s">
        <v>1414</v>
      </c>
      <c r="BJ239">
        <f t="shared" si="9"/>
        <v>14</v>
      </c>
      <c r="BK239" s="87">
        <f t="shared" si="10"/>
        <v>54</v>
      </c>
      <c r="BL239" s="87"/>
      <c r="BM239" s="86" t="str">
        <f>_xlfn.XLOOKUP(Form_Responses18111213[[#This Row],[Sekolah School (Cleansed)]],'Quality Check'!$B$11:$B$14,'Quality Check'!$C$11:$C$14,)</f>
        <v>Urban</v>
      </c>
      <c r="BN239" s="86" t="str">
        <f>_xlfn.XLOOKUP(Form_Responses18111213[[#This Row],[Sekolah School (Cleansed)]],'Quality Check'!$B$11:$B$14,'Quality Check'!$D$11:$D$14,)</f>
        <v>Intervention Group (IG)</v>
      </c>
      <c r="BO239" s="87" t="str">
        <f>_xlfn.XLOOKUP(AS239,'Cleansing - Toothpaste Brand'!A:A,'Cleansing - Toothpaste Brand'!B:B,)</f>
        <v>Darlie</v>
      </c>
      <c r="BP239" s="87"/>
      <c r="BQ23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39" s="86" t="str">
        <f>_xlfn.XLOOKUP(AP239,'Cleansing - Response'!E:E,'Cleansing - Response'!F:F,)</f>
        <v>2 days and more</v>
      </c>
      <c r="BS239" s="86"/>
      <c r="BT239" s="86" t="str">
        <f>_xlfn.XLOOKUP(AQ239,'Cleansing - Response'!E:E,'Cleansing - Response'!F:F,)</f>
        <v>2 days and more</v>
      </c>
      <c r="BU239" s="86"/>
      <c r="BV239" s="86" t="str">
        <f t="shared" si="11"/>
        <v>Ya / Yes</v>
      </c>
      <c r="BW239" s="86" t="str">
        <f>_xlfn.XLOOKUP(AT239,'Cleansing - Response'!E:E,'Cleansing - Response'!F:F,)</f>
        <v>Always</v>
      </c>
      <c r="BX239" s="86" t="str">
        <f>_xlfn.XLOOKUP(AU239,'Cleansing - Response'!H:H,'Cleansing - Response'!I:I,)</f>
        <v>Not using dental floss</v>
      </c>
      <c r="BY239" s="86" t="str">
        <f>_xlfn.XLOOKUP(AV239,'Cleansing - Response'!K:K,'Cleansing - Response'!L:L,)</f>
        <v>Up to 1 time a day</v>
      </c>
      <c r="BZ239" s="86" t="str">
        <f>_xlfn.XLOOKUP(AW239,'Cleansing - Response'!$N:$N,'Cleansing - Response'!$O:$O,)</f>
        <v>No</v>
      </c>
      <c r="CA239" s="86" t="str">
        <f>_xlfn.XLOOKUP(AX239,'Cleansing - Response'!$N:$N,'Cleansing - Response'!$O:$O,)</f>
        <v>No</v>
      </c>
      <c r="CB239" s="86" t="str">
        <f>_xlfn.XLOOKUP(AY239,'Cleansing - Response'!$N:$N,'Cleansing - Response'!$O:$O,)</f>
        <v>Yes / Sometimes</v>
      </c>
      <c r="CC239" s="86" t="str">
        <f>_xlfn.XLOOKUP(AZ239,'Cleansing - Response'!$N:$N,'Cleansing - Response'!$O:$O,)</f>
        <v>No</v>
      </c>
      <c r="CD239" s="86" t="str">
        <f>_xlfn.XLOOKUP(BA239,'Cleansing - Response'!$N:$N,'Cleansing - Response'!$O:$O,)</f>
        <v>Yes / Sometimes</v>
      </c>
      <c r="CE239" s="86" t="str">
        <f>_xlfn.XLOOKUP(BB239,'Cleansing - Response'!$N:$N,'Cleansing - Response'!$O:$O,)</f>
        <v>No</v>
      </c>
      <c r="CF239" s="87" t="str">
        <f>IF(COUNTIF(Form_Responses18111213[[#This Row],[Answer - B7-1]:[Answer - B7-6]], "Yes / Sometimes") &gt; 4, "More than 4 times","Up to 4 times")</f>
        <v>Up to 4 times</v>
      </c>
    </row>
    <row r="240" spans="1:84" ht="13.2" x14ac:dyDescent="0.25">
      <c r="A240" s="82">
        <v>45573.442507291664</v>
      </c>
      <c r="B240" s="83" t="s">
        <v>714</v>
      </c>
      <c r="C240" s="83">
        <v>100513080578</v>
      </c>
      <c r="D240" s="83">
        <v>10.7</v>
      </c>
      <c r="E240" s="83">
        <v>0.25</v>
      </c>
      <c r="F240" s="83" t="s">
        <v>423</v>
      </c>
      <c r="G240" s="83" t="s">
        <v>76</v>
      </c>
      <c r="H240" s="83" t="s">
        <v>614</v>
      </c>
      <c r="I240" s="83" t="s">
        <v>63</v>
      </c>
      <c r="J240" s="83" t="s">
        <v>64</v>
      </c>
      <c r="K240" s="83" t="s">
        <v>64</v>
      </c>
      <c r="L240" s="83" t="s">
        <v>64</v>
      </c>
      <c r="M240" s="83" t="s">
        <v>78</v>
      </c>
      <c r="N240" s="83" t="s">
        <v>84</v>
      </c>
      <c r="O240" s="83" t="s">
        <v>64</v>
      </c>
      <c r="P240" s="83" t="s">
        <v>78</v>
      </c>
      <c r="Q240" s="83" t="s">
        <v>64</v>
      </c>
      <c r="R240" s="83" t="s">
        <v>64</v>
      </c>
      <c r="S240" s="83" t="s">
        <v>84</v>
      </c>
      <c r="T240" s="83" t="s">
        <v>64</v>
      </c>
      <c r="U240" s="83" t="s">
        <v>78</v>
      </c>
      <c r="V240" s="83" t="s">
        <v>64</v>
      </c>
      <c r="W240" s="83" t="s">
        <v>64</v>
      </c>
      <c r="X240" s="83" t="s">
        <v>78</v>
      </c>
      <c r="Y240" s="83" t="s">
        <v>64</v>
      </c>
      <c r="Z240" s="83" t="s">
        <v>66</v>
      </c>
      <c r="AA240" s="83" t="s">
        <v>65</v>
      </c>
      <c r="AB240" s="83" t="s">
        <v>66</v>
      </c>
      <c r="AC240" s="83" t="s">
        <v>66</v>
      </c>
      <c r="AD240" s="83" t="s">
        <v>65</v>
      </c>
      <c r="AE240" s="83" t="s">
        <v>66</v>
      </c>
      <c r="AF240" s="83" t="s">
        <v>79</v>
      </c>
      <c r="AG240" s="83" t="s">
        <v>65</v>
      </c>
      <c r="AH240" s="83" t="s">
        <v>65</v>
      </c>
      <c r="AI240" s="83" t="s">
        <v>101</v>
      </c>
      <c r="AJ240" s="83" t="s">
        <v>65</v>
      </c>
      <c r="AK240" s="83" t="s">
        <v>65</v>
      </c>
      <c r="AL240" s="83" t="s">
        <v>66</v>
      </c>
      <c r="AM240" s="83" t="s">
        <v>65</v>
      </c>
      <c r="AN240" s="83" t="s">
        <v>66</v>
      </c>
      <c r="AO240" s="83" t="s">
        <v>66</v>
      </c>
      <c r="AP240" s="83" t="s">
        <v>85</v>
      </c>
      <c r="AQ240" s="83" t="s">
        <v>80</v>
      </c>
      <c r="AR240" s="83" t="s">
        <v>86</v>
      </c>
      <c r="AS240" s="83" t="s">
        <v>223</v>
      </c>
      <c r="AT240" s="83" t="s">
        <v>87</v>
      </c>
      <c r="AU240" s="83" t="s">
        <v>67</v>
      </c>
      <c r="AV240" s="83" t="s">
        <v>71</v>
      </c>
      <c r="AW240" s="83" t="s">
        <v>73</v>
      </c>
      <c r="AX240" s="83" t="s">
        <v>72</v>
      </c>
      <c r="AY240" s="83" t="s">
        <v>63</v>
      </c>
      <c r="AZ240" s="83" t="s">
        <v>63</v>
      </c>
      <c r="BA240" s="83" t="s">
        <v>73</v>
      </c>
      <c r="BB240" s="83" t="s">
        <v>73</v>
      </c>
      <c r="BC240" s="83" t="s">
        <v>73</v>
      </c>
      <c r="BD240" s="83"/>
      <c r="BE240" s="83" t="s">
        <v>73</v>
      </c>
      <c r="BF240" s="83"/>
      <c r="BG240" s="87" t="s">
        <v>631</v>
      </c>
      <c r="BH240" s="86" t="s">
        <v>60</v>
      </c>
      <c r="BI240" s="76" t="s">
        <v>1414</v>
      </c>
      <c r="BJ240">
        <f t="shared" si="9"/>
        <v>11</v>
      </c>
      <c r="BK240" s="87">
        <f t="shared" si="10"/>
        <v>55</v>
      </c>
      <c r="BL240" s="87"/>
      <c r="BM240" s="86" t="str">
        <f>_xlfn.XLOOKUP(Form_Responses18111213[[#This Row],[Sekolah School (Cleansed)]],'Quality Check'!$B$11:$B$14,'Quality Check'!$C$11:$C$14,)</f>
        <v>Urban</v>
      </c>
      <c r="BN240" s="86" t="str">
        <f>_xlfn.XLOOKUP(Form_Responses18111213[[#This Row],[Sekolah School (Cleansed)]],'Quality Check'!$B$11:$B$14,'Quality Check'!$D$11:$D$14,)</f>
        <v>Intervention Group (IG)</v>
      </c>
      <c r="BO240" s="87" t="str">
        <f>_xlfn.XLOOKUP(AS240,'Cleansing - Toothpaste Brand'!A:A,'Cleansing - Toothpaste Brand'!B:B,)</f>
        <v>Colgate</v>
      </c>
      <c r="BP240" s="87"/>
      <c r="BQ24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40" s="86" t="str">
        <f>_xlfn.XLOOKUP(AP240,'Cleansing - Response'!E:E,'Cleansing - Response'!F:F,)</f>
        <v>2 days and more</v>
      </c>
      <c r="BS240" s="86"/>
      <c r="BT240" s="86" t="str">
        <f>_xlfn.XLOOKUP(AQ240,'Cleansing - Response'!E:E,'Cleansing - Response'!F:F,)</f>
        <v>Less than 2 days</v>
      </c>
      <c r="BU240" s="86"/>
      <c r="BV240" s="86" t="str">
        <f t="shared" si="11"/>
        <v>Ya / Yes</v>
      </c>
      <c r="BW240" s="86" t="str">
        <f>_xlfn.XLOOKUP(AT240,'Cleansing - Response'!E:E,'Cleansing - Response'!F:F,)</f>
        <v>Always</v>
      </c>
      <c r="BX240" s="86" t="str">
        <f>_xlfn.XLOOKUP(AU240,'Cleansing - Response'!H:H,'Cleansing - Response'!I:I,)</f>
        <v>Using dental floss at least once</v>
      </c>
      <c r="BY240" s="86" t="str">
        <f>_xlfn.XLOOKUP(AV240,'Cleansing - Response'!K:K,'Cleansing - Response'!L:L,)</f>
        <v>Up to 1 time a day</v>
      </c>
      <c r="BZ240" s="86" t="str">
        <f>_xlfn.XLOOKUP(AW240,'Cleansing - Response'!$N:$N,'Cleansing - Response'!$O:$O,)</f>
        <v>No</v>
      </c>
      <c r="CA240" s="86" t="str">
        <f>_xlfn.XLOOKUP(AX240,'Cleansing - Response'!$N:$N,'Cleansing - Response'!$O:$O,)</f>
        <v>Yes / Sometimes</v>
      </c>
      <c r="CB240" s="86" t="str">
        <f>_xlfn.XLOOKUP(AY240,'Cleansing - Response'!$N:$N,'Cleansing - Response'!$O:$O,)</f>
        <v>Yes / Sometimes</v>
      </c>
      <c r="CC240" s="86" t="str">
        <f>_xlfn.XLOOKUP(AZ240,'Cleansing - Response'!$N:$N,'Cleansing - Response'!$O:$O,)</f>
        <v>Yes / Sometimes</v>
      </c>
      <c r="CD240" s="86" t="str">
        <f>_xlfn.XLOOKUP(BA240,'Cleansing - Response'!$N:$N,'Cleansing - Response'!$O:$O,)</f>
        <v>No</v>
      </c>
      <c r="CE240" s="86" t="str">
        <f>_xlfn.XLOOKUP(BB240,'Cleansing - Response'!$N:$N,'Cleansing - Response'!$O:$O,)</f>
        <v>No</v>
      </c>
      <c r="CF240" s="87" t="str">
        <f>IF(COUNTIF(Form_Responses18111213[[#This Row],[Answer - B7-1]:[Answer - B7-6]], "Yes / Sometimes") &gt; 4, "More than 4 times","Up to 4 times")</f>
        <v>Up to 4 times</v>
      </c>
    </row>
    <row r="241" spans="1:84" ht="13.2" x14ac:dyDescent="0.25">
      <c r="A241" s="82">
        <v>45573.443500648151</v>
      </c>
      <c r="B241" s="83" t="s">
        <v>715</v>
      </c>
      <c r="C241" s="83">
        <v>100412081328</v>
      </c>
      <c r="D241" s="83">
        <v>75.89</v>
      </c>
      <c r="E241" s="83">
        <v>0.92</v>
      </c>
      <c r="F241" s="83" t="s">
        <v>423</v>
      </c>
      <c r="G241" s="83" t="s">
        <v>76</v>
      </c>
      <c r="H241" s="83" t="s">
        <v>716</v>
      </c>
      <c r="I241" s="83" t="s">
        <v>63</v>
      </c>
      <c r="J241" s="83" t="s">
        <v>64</v>
      </c>
      <c r="K241" s="83" t="s">
        <v>84</v>
      </c>
      <c r="L241" s="83" t="s">
        <v>64</v>
      </c>
      <c r="M241" s="83" t="s">
        <v>78</v>
      </c>
      <c r="N241" s="83" t="s">
        <v>64</v>
      </c>
      <c r="O241" s="83" t="s">
        <v>78</v>
      </c>
      <c r="P241" s="83" t="s">
        <v>78</v>
      </c>
      <c r="Q241" s="83" t="s">
        <v>64</v>
      </c>
      <c r="R241" s="83" t="s">
        <v>78</v>
      </c>
      <c r="S241" s="83" t="s">
        <v>64</v>
      </c>
      <c r="T241" s="83" t="s">
        <v>64</v>
      </c>
      <c r="U241" s="83" t="s">
        <v>84</v>
      </c>
      <c r="V241" s="83" t="s">
        <v>64</v>
      </c>
      <c r="W241" s="83" t="s">
        <v>84</v>
      </c>
      <c r="X241" s="83" t="s">
        <v>64</v>
      </c>
      <c r="Y241" s="83" t="s">
        <v>64</v>
      </c>
      <c r="Z241" s="83" t="s">
        <v>65</v>
      </c>
      <c r="AA241" s="83" t="s">
        <v>66</v>
      </c>
      <c r="AB241" s="83" t="s">
        <v>66</v>
      </c>
      <c r="AC241" s="83" t="s">
        <v>66</v>
      </c>
      <c r="AD241" s="83" t="s">
        <v>66</v>
      </c>
      <c r="AE241" s="83" t="s">
        <v>65</v>
      </c>
      <c r="AF241" s="83" t="s">
        <v>65</v>
      </c>
      <c r="AG241" s="83" t="s">
        <v>65</v>
      </c>
      <c r="AH241" s="83" t="s">
        <v>65</v>
      </c>
      <c r="AI241" s="83" t="s">
        <v>101</v>
      </c>
      <c r="AJ241" s="83" t="s">
        <v>65</v>
      </c>
      <c r="AK241" s="83" t="s">
        <v>65</v>
      </c>
      <c r="AL241" s="83" t="s">
        <v>65</v>
      </c>
      <c r="AM241" s="83" t="s">
        <v>65</v>
      </c>
      <c r="AN241" s="83" t="s">
        <v>65</v>
      </c>
      <c r="AO241" s="83" t="s">
        <v>65</v>
      </c>
      <c r="AP241" s="83" t="s">
        <v>67</v>
      </c>
      <c r="AQ241" s="83" t="s">
        <v>67</v>
      </c>
      <c r="AR241" s="83" t="s">
        <v>63</v>
      </c>
      <c r="AS241" s="83" t="s">
        <v>115</v>
      </c>
      <c r="AT241" s="83" t="s">
        <v>87</v>
      </c>
      <c r="AU241" s="83" t="s">
        <v>67</v>
      </c>
      <c r="AV241" s="83" t="s">
        <v>132</v>
      </c>
      <c r="AW241" s="83" t="s">
        <v>73</v>
      </c>
      <c r="AX241" s="83" t="s">
        <v>73</v>
      </c>
      <c r="AY241" s="83" t="s">
        <v>72</v>
      </c>
      <c r="AZ241" s="83" t="s">
        <v>72</v>
      </c>
      <c r="BA241" s="83" t="s">
        <v>63</v>
      </c>
      <c r="BB241" s="83" t="s">
        <v>72</v>
      </c>
      <c r="BC241" s="83" t="s">
        <v>73</v>
      </c>
      <c r="BD241" s="83"/>
      <c r="BE241" s="83" t="s">
        <v>73</v>
      </c>
      <c r="BF241" s="83"/>
      <c r="BG241" s="87" t="s">
        <v>631</v>
      </c>
      <c r="BH241" s="86" t="s">
        <v>60</v>
      </c>
      <c r="BI241" s="76" t="s">
        <v>1414</v>
      </c>
      <c r="BJ241">
        <f t="shared" si="9"/>
        <v>10</v>
      </c>
      <c r="BK241" s="87">
        <f t="shared" si="10"/>
        <v>60</v>
      </c>
      <c r="BL241" s="87"/>
      <c r="BM241" s="86" t="str">
        <f>_xlfn.XLOOKUP(Form_Responses18111213[[#This Row],[Sekolah School (Cleansed)]],'Quality Check'!$B$11:$B$14,'Quality Check'!$C$11:$C$14,)</f>
        <v>Urban</v>
      </c>
      <c r="BN241" s="86" t="str">
        <f>_xlfn.XLOOKUP(Form_Responses18111213[[#This Row],[Sekolah School (Cleansed)]],'Quality Check'!$B$11:$B$14,'Quality Check'!$D$11:$D$14,)</f>
        <v>Intervention Group (IG)</v>
      </c>
      <c r="BO241" s="87" t="str">
        <f>_xlfn.XLOOKUP(AS241,'Cleansing - Toothpaste Brand'!A:A,'Cleansing - Toothpaste Brand'!B:B,)</f>
        <v>Darlie</v>
      </c>
      <c r="BP241" s="87"/>
      <c r="BQ24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41" s="86" t="str">
        <f>_xlfn.XLOOKUP(AP241,'Cleansing - Response'!E:E,'Cleansing - Response'!F:F,)</f>
        <v>2 days and more</v>
      </c>
      <c r="BS241" s="86"/>
      <c r="BT241" s="86" t="str">
        <f>_xlfn.XLOOKUP(AQ241,'Cleansing - Response'!E:E,'Cleansing - Response'!F:F,)</f>
        <v>2 days and more</v>
      </c>
      <c r="BU241" s="86"/>
      <c r="BV241" s="86" t="str">
        <f t="shared" si="11"/>
        <v>Ya / Yes</v>
      </c>
      <c r="BW241" s="86" t="str">
        <f>_xlfn.XLOOKUP(AT241,'Cleansing - Response'!E:E,'Cleansing - Response'!F:F,)</f>
        <v>Always</v>
      </c>
      <c r="BX241" s="86" t="str">
        <f>_xlfn.XLOOKUP(AU241,'Cleansing - Response'!H:H,'Cleansing - Response'!I:I,)</f>
        <v>Using dental floss at least once</v>
      </c>
      <c r="BY241" s="86" t="str">
        <f>_xlfn.XLOOKUP(AV241,'Cleansing - Response'!K:K,'Cleansing - Response'!L:L,)</f>
        <v>Up to 1 time a day</v>
      </c>
      <c r="BZ241" s="86" t="str">
        <f>_xlfn.XLOOKUP(AW241,'Cleansing - Response'!$N:$N,'Cleansing - Response'!$O:$O,)</f>
        <v>No</v>
      </c>
      <c r="CA241" s="86" t="str">
        <f>_xlfn.XLOOKUP(AX241,'Cleansing - Response'!$N:$N,'Cleansing - Response'!$O:$O,)</f>
        <v>No</v>
      </c>
      <c r="CB241" s="86" t="str">
        <f>_xlfn.XLOOKUP(AY241,'Cleansing - Response'!$N:$N,'Cleansing - Response'!$O:$O,)</f>
        <v>Yes / Sometimes</v>
      </c>
      <c r="CC241" s="86" t="str">
        <f>_xlfn.XLOOKUP(AZ241,'Cleansing - Response'!$N:$N,'Cleansing - Response'!$O:$O,)</f>
        <v>Yes / Sometimes</v>
      </c>
      <c r="CD241" s="86" t="str">
        <f>_xlfn.XLOOKUP(BA241,'Cleansing - Response'!$N:$N,'Cleansing - Response'!$O:$O,)</f>
        <v>Yes / Sometimes</v>
      </c>
      <c r="CE241" s="86" t="str">
        <f>_xlfn.XLOOKUP(BB241,'Cleansing - Response'!$N:$N,'Cleansing - Response'!$O:$O,)</f>
        <v>Yes / Sometimes</v>
      </c>
      <c r="CF241" s="87" t="str">
        <f>IF(COUNTIF(Form_Responses18111213[[#This Row],[Answer - B7-1]:[Answer - B7-6]], "Yes / Sometimes") &gt; 4, "More than 4 times","Up to 4 times")</f>
        <v>Up to 4 times</v>
      </c>
    </row>
    <row r="242" spans="1:84" ht="13.2" x14ac:dyDescent="0.25">
      <c r="A242" s="82">
        <v>45573.443769259262</v>
      </c>
      <c r="B242" s="83" t="s">
        <v>717</v>
      </c>
      <c r="C242" s="83">
        <v>100729101876</v>
      </c>
      <c r="D242" s="83">
        <v>0</v>
      </c>
      <c r="E242" s="83">
        <v>0.21</v>
      </c>
      <c r="F242" s="83" t="s">
        <v>423</v>
      </c>
      <c r="G242" s="83" t="s">
        <v>539</v>
      </c>
      <c r="H242" s="83" t="s">
        <v>631</v>
      </c>
      <c r="I242" s="83" t="s">
        <v>73</v>
      </c>
      <c r="J242" s="83" t="s">
        <v>78</v>
      </c>
      <c r="K242" s="83" t="s">
        <v>64</v>
      </c>
      <c r="L242" s="83" t="s">
        <v>78</v>
      </c>
      <c r="M242" s="83" t="s">
        <v>78</v>
      </c>
      <c r="N242" s="83" t="s">
        <v>64</v>
      </c>
      <c r="O242" s="83" t="s">
        <v>64</v>
      </c>
      <c r="P242" s="83" t="s">
        <v>78</v>
      </c>
      <c r="Q242" s="83" t="s">
        <v>64</v>
      </c>
      <c r="R242" s="83" t="s">
        <v>84</v>
      </c>
      <c r="S242" s="83" t="s">
        <v>84</v>
      </c>
      <c r="T242" s="83" t="s">
        <v>64</v>
      </c>
      <c r="U242" s="83" t="s">
        <v>64</v>
      </c>
      <c r="V242" s="83" t="s">
        <v>64</v>
      </c>
      <c r="W242" s="83" t="s">
        <v>78</v>
      </c>
      <c r="X242" s="83" t="s">
        <v>64</v>
      </c>
      <c r="Y242" s="83" t="s">
        <v>64</v>
      </c>
      <c r="Z242" s="83" t="s">
        <v>65</v>
      </c>
      <c r="AA242" s="83" t="s">
        <v>65</v>
      </c>
      <c r="AB242" s="83" t="s">
        <v>65</v>
      </c>
      <c r="AC242" s="83" t="s">
        <v>65</v>
      </c>
      <c r="AD242" s="83" t="s">
        <v>65</v>
      </c>
      <c r="AE242" s="83" t="s">
        <v>65</v>
      </c>
      <c r="AF242" s="83" t="s">
        <v>66</v>
      </c>
      <c r="AG242" s="83" t="s">
        <v>66</v>
      </c>
      <c r="AH242" s="83" t="s">
        <v>66</v>
      </c>
      <c r="AI242" s="83" t="s">
        <v>101</v>
      </c>
      <c r="AJ242" s="83" t="s">
        <v>66</v>
      </c>
      <c r="AK242" s="83" t="s">
        <v>66</v>
      </c>
      <c r="AL242" s="83" t="s">
        <v>66</v>
      </c>
      <c r="AM242" s="83" t="s">
        <v>65</v>
      </c>
      <c r="AN242" s="83" t="s">
        <v>66</v>
      </c>
      <c r="AO242" s="83" t="s">
        <v>66</v>
      </c>
      <c r="AP242" s="83" t="s">
        <v>67</v>
      </c>
      <c r="AQ242" s="83" t="s">
        <v>85</v>
      </c>
      <c r="AR242" s="83" t="s">
        <v>63</v>
      </c>
      <c r="AS242" s="83" t="s">
        <v>81</v>
      </c>
      <c r="AT242" s="83" t="s">
        <v>69</v>
      </c>
      <c r="AU242" s="83" t="s">
        <v>67</v>
      </c>
      <c r="AV242" s="83" t="s">
        <v>71</v>
      </c>
      <c r="AW242" s="83" t="s">
        <v>73</v>
      </c>
      <c r="AX242" s="83" t="s">
        <v>73</v>
      </c>
      <c r="AY242" s="83" t="s">
        <v>73</v>
      </c>
      <c r="AZ242" s="83" t="s">
        <v>72</v>
      </c>
      <c r="BA242" s="83" t="s">
        <v>73</v>
      </c>
      <c r="BB242" s="83" t="s">
        <v>73</v>
      </c>
      <c r="BC242" s="83" t="s">
        <v>73</v>
      </c>
      <c r="BD242" s="83"/>
      <c r="BE242" s="83" t="s">
        <v>73</v>
      </c>
      <c r="BF242" s="83"/>
      <c r="BG242" s="87" t="s">
        <v>631</v>
      </c>
      <c r="BH242" s="86" t="s">
        <v>60</v>
      </c>
      <c r="BI242" s="76" t="s">
        <v>1415</v>
      </c>
      <c r="BJ242">
        <f t="shared" si="9"/>
        <v>10</v>
      </c>
      <c r="BK242" s="87">
        <f t="shared" si="10"/>
        <v>56</v>
      </c>
      <c r="BL242" s="87"/>
      <c r="BM242" s="86" t="str">
        <f>_xlfn.XLOOKUP(Form_Responses18111213[[#This Row],[Sekolah School (Cleansed)]],'Quality Check'!$B$11:$B$14,'Quality Check'!$C$11:$C$14,)</f>
        <v>Urban</v>
      </c>
      <c r="BN242" s="86" t="str">
        <f>_xlfn.XLOOKUP(Form_Responses18111213[[#This Row],[Sekolah School (Cleansed)]],'Quality Check'!$B$11:$B$14,'Quality Check'!$D$11:$D$14,)</f>
        <v>Intervention Group (IG)</v>
      </c>
      <c r="BO242" s="87" t="str">
        <f>_xlfn.XLOOKUP(AS242,'Cleansing - Toothpaste Brand'!A:A,'Cleansing - Toothpaste Brand'!B:B,)</f>
        <v>Colgate</v>
      </c>
      <c r="BP242" s="87"/>
      <c r="BQ24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42" s="86" t="str">
        <f>_xlfn.XLOOKUP(AP242,'Cleansing - Response'!E:E,'Cleansing - Response'!F:F,)</f>
        <v>2 days and more</v>
      </c>
      <c r="BS242" s="86"/>
      <c r="BT242" s="86" t="str">
        <f>_xlfn.XLOOKUP(AQ242,'Cleansing - Response'!E:E,'Cleansing - Response'!F:F,)</f>
        <v>2 days and more</v>
      </c>
      <c r="BU242" s="86"/>
      <c r="BV242" s="86" t="str">
        <f t="shared" si="11"/>
        <v>Ya / Yes</v>
      </c>
      <c r="BW242" s="86" t="str">
        <f>_xlfn.XLOOKUP(AT242,'Cleansing - Response'!E:E,'Cleansing - Response'!F:F,)</f>
        <v>Rarely / Sometimes</v>
      </c>
      <c r="BX242" s="86" t="str">
        <f>_xlfn.XLOOKUP(AU242,'Cleansing - Response'!H:H,'Cleansing - Response'!I:I,)</f>
        <v>Using dental floss at least once</v>
      </c>
      <c r="BY242" s="86" t="str">
        <f>_xlfn.XLOOKUP(AV242,'Cleansing - Response'!K:K,'Cleansing - Response'!L:L,)</f>
        <v>Up to 1 time a day</v>
      </c>
      <c r="BZ242" s="86" t="str">
        <f>_xlfn.XLOOKUP(AW242,'Cleansing - Response'!$N:$N,'Cleansing - Response'!$O:$O,)</f>
        <v>No</v>
      </c>
      <c r="CA242" s="86" t="str">
        <f>_xlfn.XLOOKUP(AX242,'Cleansing - Response'!$N:$N,'Cleansing - Response'!$O:$O,)</f>
        <v>No</v>
      </c>
      <c r="CB242" s="86" t="str">
        <f>_xlfn.XLOOKUP(AY242,'Cleansing - Response'!$N:$N,'Cleansing - Response'!$O:$O,)</f>
        <v>No</v>
      </c>
      <c r="CC242" s="86" t="str">
        <f>_xlfn.XLOOKUP(AZ242,'Cleansing - Response'!$N:$N,'Cleansing - Response'!$O:$O,)</f>
        <v>Yes / Sometimes</v>
      </c>
      <c r="CD242" s="86" t="str">
        <f>_xlfn.XLOOKUP(BA242,'Cleansing - Response'!$N:$N,'Cleansing - Response'!$O:$O,)</f>
        <v>No</v>
      </c>
      <c r="CE242" s="86" t="str">
        <f>_xlfn.XLOOKUP(BB242,'Cleansing - Response'!$N:$N,'Cleansing - Response'!$O:$O,)</f>
        <v>No</v>
      </c>
      <c r="CF242" s="87" t="str">
        <f>IF(COUNTIF(Form_Responses18111213[[#This Row],[Answer - B7-1]:[Answer - B7-6]], "Yes / Sometimes") &gt; 4, "More than 4 times","Up to 4 times")</f>
        <v>Up to 4 times</v>
      </c>
    </row>
    <row r="243" spans="1:84" ht="13.2" x14ac:dyDescent="0.25">
      <c r="A243" s="82">
        <v>45573.44528295139</v>
      </c>
      <c r="B243" s="83" t="s">
        <v>718</v>
      </c>
      <c r="C243" s="83">
        <v>100329030220</v>
      </c>
      <c r="D243" s="83">
        <v>39.299999999999997</v>
      </c>
      <c r="E243" s="83">
        <v>0.46</v>
      </c>
      <c r="F243" s="83" t="s">
        <v>423</v>
      </c>
      <c r="G243" s="83" t="s">
        <v>76</v>
      </c>
      <c r="H243" s="83" t="s">
        <v>654</v>
      </c>
      <c r="I243" s="83" t="s">
        <v>63</v>
      </c>
      <c r="J243" s="83" t="s">
        <v>64</v>
      </c>
      <c r="K243" s="83" t="s">
        <v>64</v>
      </c>
      <c r="L243" s="83" t="s">
        <v>64</v>
      </c>
      <c r="M243" s="83" t="s">
        <v>78</v>
      </c>
      <c r="N243" s="83" t="s">
        <v>64</v>
      </c>
      <c r="O243" s="83" t="s">
        <v>64</v>
      </c>
      <c r="P243" s="83" t="s">
        <v>64</v>
      </c>
      <c r="Q243" s="83" t="s">
        <v>64</v>
      </c>
      <c r="R243" s="83" t="s">
        <v>64</v>
      </c>
      <c r="S243" s="83" t="s">
        <v>64</v>
      </c>
      <c r="T243" s="83" t="s">
        <v>64</v>
      </c>
      <c r="U243" s="83" t="s">
        <v>64</v>
      </c>
      <c r="V243" s="83" t="s">
        <v>64</v>
      </c>
      <c r="W243" s="83" t="s">
        <v>64</v>
      </c>
      <c r="X243" s="83" t="s">
        <v>64</v>
      </c>
      <c r="Y243" s="83" t="s">
        <v>64</v>
      </c>
      <c r="Z243" s="83" t="s">
        <v>65</v>
      </c>
      <c r="AA243" s="83" t="s">
        <v>65</v>
      </c>
      <c r="AB243" s="83" t="s">
        <v>65</v>
      </c>
      <c r="AC243" s="83" t="s">
        <v>65</v>
      </c>
      <c r="AD243" s="83" t="s">
        <v>65</v>
      </c>
      <c r="AE243" s="83" t="s">
        <v>65</v>
      </c>
      <c r="AF243" s="83" t="s">
        <v>66</v>
      </c>
      <c r="AG243" s="83" t="s">
        <v>65</v>
      </c>
      <c r="AH243" s="83" t="s">
        <v>66</v>
      </c>
      <c r="AI243" s="83" t="s">
        <v>66</v>
      </c>
      <c r="AJ243" s="83" t="s">
        <v>66</v>
      </c>
      <c r="AK243" s="83" t="s">
        <v>66</v>
      </c>
      <c r="AL243" s="83" t="s">
        <v>66</v>
      </c>
      <c r="AM243" s="83" t="s">
        <v>66</v>
      </c>
      <c r="AN243" s="83" t="s">
        <v>66</v>
      </c>
      <c r="AO243" s="83" t="s">
        <v>66</v>
      </c>
      <c r="AP243" s="83" t="s">
        <v>67</v>
      </c>
      <c r="AQ243" s="83" t="s">
        <v>67</v>
      </c>
      <c r="AR243" s="83" t="s">
        <v>63</v>
      </c>
      <c r="AS243" s="83" t="s">
        <v>523</v>
      </c>
      <c r="AT243" s="83" t="s">
        <v>87</v>
      </c>
      <c r="AU243" s="83" t="s">
        <v>80</v>
      </c>
      <c r="AV243" s="83" t="s">
        <v>132</v>
      </c>
      <c r="AW243" s="83" t="s">
        <v>63</v>
      </c>
      <c r="AX243" s="83" t="s">
        <v>63</v>
      </c>
      <c r="AY243" s="83" t="s">
        <v>72</v>
      </c>
      <c r="AZ243" s="83" t="s">
        <v>63</v>
      </c>
      <c r="BA243" s="83" t="s">
        <v>63</v>
      </c>
      <c r="BB243" s="83" t="s">
        <v>72</v>
      </c>
      <c r="BC243" s="83" t="s">
        <v>73</v>
      </c>
      <c r="BD243" s="83"/>
      <c r="BE243" s="83" t="s">
        <v>73</v>
      </c>
      <c r="BF243" s="83"/>
      <c r="BG243" s="87" t="s">
        <v>631</v>
      </c>
      <c r="BH243" s="86" t="s">
        <v>60</v>
      </c>
      <c r="BI243" s="76" t="s">
        <v>1414</v>
      </c>
      <c r="BJ243">
        <f t="shared" si="9"/>
        <v>16</v>
      </c>
      <c r="BK243" s="87">
        <f t="shared" si="10"/>
        <v>54</v>
      </c>
      <c r="BL243" s="87"/>
      <c r="BM243" s="86" t="str">
        <f>_xlfn.XLOOKUP(Form_Responses18111213[[#This Row],[Sekolah School (Cleansed)]],'Quality Check'!$B$11:$B$14,'Quality Check'!$C$11:$C$14,)</f>
        <v>Urban</v>
      </c>
      <c r="BN243" s="86" t="str">
        <f>_xlfn.XLOOKUP(Form_Responses18111213[[#This Row],[Sekolah School (Cleansed)]],'Quality Check'!$B$11:$B$14,'Quality Check'!$D$11:$D$14,)</f>
        <v>Intervention Group (IG)</v>
      </c>
      <c r="BO243" s="87" t="str">
        <f>_xlfn.XLOOKUP(AS243,'Cleansing - Toothpaste Brand'!A:A,'Cleansing - Toothpaste Brand'!B:B,)</f>
        <v>Fresh and White</v>
      </c>
      <c r="BP243" s="87"/>
      <c r="BQ24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43" s="86" t="str">
        <f>_xlfn.XLOOKUP(AP243,'Cleansing - Response'!E:E,'Cleansing - Response'!F:F,)</f>
        <v>2 days and more</v>
      </c>
      <c r="BS243" s="86"/>
      <c r="BT243" s="86" t="str">
        <f>_xlfn.XLOOKUP(AQ243,'Cleansing - Response'!E:E,'Cleansing - Response'!F:F,)</f>
        <v>2 days and more</v>
      </c>
      <c r="BU243" s="86"/>
      <c r="BV243" s="86" t="str">
        <f t="shared" si="11"/>
        <v>Ya / Yes</v>
      </c>
      <c r="BW243" s="86" t="str">
        <f>_xlfn.XLOOKUP(AT243,'Cleansing - Response'!E:E,'Cleansing - Response'!F:F,)</f>
        <v>Always</v>
      </c>
      <c r="BX243" s="86" t="str">
        <f>_xlfn.XLOOKUP(AU243,'Cleansing - Response'!H:H,'Cleansing - Response'!I:I,)</f>
        <v>Using dental floss at least once</v>
      </c>
      <c r="BY243" s="86" t="str">
        <f>_xlfn.XLOOKUP(AV243,'Cleansing - Response'!K:K,'Cleansing - Response'!L:L,)</f>
        <v>Up to 1 time a day</v>
      </c>
      <c r="BZ243" s="86" t="str">
        <f>_xlfn.XLOOKUP(AW243,'Cleansing - Response'!$N:$N,'Cleansing - Response'!$O:$O,)</f>
        <v>Yes / Sometimes</v>
      </c>
      <c r="CA243" s="86" t="str">
        <f>_xlfn.XLOOKUP(AX243,'Cleansing - Response'!$N:$N,'Cleansing - Response'!$O:$O,)</f>
        <v>Yes / Sometimes</v>
      </c>
      <c r="CB243" s="86" t="str">
        <f>_xlfn.XLOOKUP(AY243,'Cleansing - Response'!$N:$N,'Cleansing - Response'!$O:$O,)</f>
        <v>Yes / Sometimes</v>
      </c>
      <c r="CC243" s="86" t="str">
        <f>_xlfn.XLOOKUP(AZ243,'Cleansing - Response'!$N:$N,'Cleansing - Response'!$O:$O,)</f>
        <v>Yes / Sometimes</v>
      </c>
      <c r="CD243" s="86" t="str">
        <f>_xlfn.XLOOKUP(BA243,'Cleansing - Response'!$N:$N,'Cleansing - Response'!$O:$O,)</f>
        <v>Yes / Sometimes</v>
      </c>
      <c r="CE243" s="86" t="str">
        <f>_xlfn.XLOOKUP(BB243,'Cleansing - Response'!$N:$N,'Cleansing - Response'!$O:$O,)</f>
        <v>Yes / Sometimes</v>
      </c>
      <c r="CF243" s="87" t="str">
        <f>IF(COUNTIF(Form_Responses18111213[[#This Row],[Answer - B7-1]:[Answer - B7-6]], "Yes / Sometimes") &gt; 4, "More than 4 times","Up to 4 times")</f>
        <v>More than 4 times</v>
      </c>
    </row>
    <row r="244" spans="1:84" ht="13.2" x14ac:dyDescent="0.25">
      <c r="A244" s="82">
        <v>45573.447302905093</v>
      </c>
      <c r="B244" s="83" t="s">
        <v>719</v>
      </c>
      <c r="C244" s="83">
        <v>100525080604</v>
      </c>
      <c r="D244" s="83">
        <v>55.4</v>
      </c>
      <c r="E244" s="83">
        <v>0.28999999999999998</v>
      </c>
      <c r="F244" s="83" t="s">
        <v>423</v>
      </c>
      <c r="G244" s="83" t="s">
        <v>539</v>
      </c>
      <c r="H244" s="83" t="s">
        <v>631</v>
      </c>
      <c r="I244" s="83" t="s">
        <v>63</v>
      </c>
      <c r="J244" s="83" t="s">
        <v>64</v>
      </c>
      <c r="K244" s="83" t="s">
        <v>78</v>
      </c>
      <c r="L244" s="83" t="s">
        <v>78</v>
      </c>
      <c r="M244" s="83" t="s">
        <v>84</v>
      </c>
      <c r="N244" s="83" t="s">
        <v>64</v>
      </c>
      <c r="O244" s="83" t="s">
        <v>84</v>
      </c>
      <c r="P244" s="83" t="s">
        <v>84</v>
      </c>
      <c r="Q244" s="83" t="s">
        <v>64</v>
      </c>
      <c r="R244" s="83" t="s">
        <v>64</v>
      </c>
      <c r="S244" s="83" t="s">
        <v>64</v>
      </c>
      <c r="T244" s="83" t="s">
        <v>64</v>
      </c>
      <c r="U244" s="83" t="s">
        <v>64</v>
      </c>
      <c r="V244" s="83" t="s">
        <v>84</v>
      </c>
      <c r="W244" s="83" t="s">
        <v>84</v>
      </c>
      <c r="X244" s="83" t="s">
        <v>78</v>
      </c>
      <c r="Y244" s="83" t="s">
        <v>78</v>
      </c>
      <c r="Z244" s="83" t="s">
        <v>101</v>
      </c>
      <c r="AA244" s="83" t="s">
        <v>66</v>
      </c>
      <c r="AB244" s="83" t="s">
        <v>79</v>
      </c>
      <c r="AC244" s="83" t="s">
        <v>66</v>
      </c>
      <c r="AD244" s="83" t="s">
        <v>66</v>
      </c>
      <c r="AE244" s="83" t="s">
        <v>66</v>
      </c>
      <c r="AF244" s="83" t="s">
        <v>66</v>
      </c>
      <c r="AG244" s="83" t="s">
        <v>65</v>
      </c>
      <c r="AH244" s="83" t="s">
        <v>66</v>
      </c>
      <c r="AI244" s="83" t="s">
        <v>66</v>
      </c>
      <c r="AJ244" s="83" t="s">
        <v>66</v>
      </c>
      <c r="AK244" s="83" t="s">
        <v>66</v>
      </c>
      <c r="AL244" s="83" t="s">
        <v>66</v>
      </c>
      <c r="AM244" s="83" t="s">
        <v>66</v>
      </c>
      <c r="AN244" s="83" t="s">
        <v>66</v>
      </c>
      <c r="AO244" s="83" t="s">
        <v>66</v>
      </c>
      <c r="AP244" s="83" t="s">
        <v>67</v>
      </c>
      <c r="AQ244" s="83" t="s">
        <v>67</v>
      </c>
      <c r="AR244" s="83" t="s">
        <v>86</v>
      </c>
      <c r="AS244" s="83" t="s">
        <v>120</v>
      </c>
      <c r="AT244" s="83" t="s">
        <v>87</v>
      </c>
      <c r="AU244" s="83" t="s">
        <v>85</v>
      </c>
      <c r="AV244" s="83" t="s">
        <v>80</v>
      </c>
      <c r="AW244" s="83" t="s">
        <v>73</v>
      </c>
      <c r="AX244" s="83" t="s">
        <v>73</v>
      </c>
      <c r="AY244" s="83" t="s">
        <v>72</v>
      </c>
      <c r="AZ244" s="83" t="s">
        <v>73</v>
      </c>
      <c r="BA244" s="83" t="s">
        <v>72</v>
      </c>
      <c r="BB244" s="83" t="s">
        <v>72</v>
      </c>
      <c r="BC244" s="83" t="s">
        <v>73</v>
      </c>
      <c r="BD244" s="83"/>
      <c r="BE244" s="83" t="s">
        <v>73</v>
      </c>
      <c r="BF244" s="83"/>
      <c r="BG244" s="87" t="s">
        <v>631</v>
      </c>
      <c r="BH244" s="86" t="s">
        <v>60</v>
      </c>
      <c r="BI244" s="76" t="s">
        <v>1414</v>
      </c>
      <c r="BJ244">
        <f t="shared" si="9"/>
        <v>7</v>
      </c>
      <c r="BK244" s="87">
        <f t="shared" si="10"/>
        <v>45</v>
      </c>
      <c r="BL244" s="87"/>
      <c r="BM244" s="86" t="str">
        <f>_xlfn.XLOOKUP(Form_Responses18111213[[#This Row],[Sekolah School (Cleansed)]],'Quality Check'!$B$11:$B$14,'Quality Check'!$C$11:$C$14,)</f>
        <v>Urban</v>
      </c>
      <c r="BN244" s="86" t="str">
        <f>_xlfn.XLOOKUP(Form_Responses18111213[[#This Row],[Sekolah School (Cleansed)]],'Quality Check'!$B$11:$B$14,'Quality Check'!$D$11:$D$14,)</f>
        <v>Intervention Group (IG)</v>
      </c>
      <c r="BO244" s="87" t="str">
        <f>_xlfn.XLOOKUP(AS244,'Cleansing - Toothpaste Brand'!A:A,'Cleansing - Toothpaste Brand'!B:B,)</f>
        <v>Colgate</v>
      </c>
      <c r="BP244" s="87"/>
      <c r="BQ24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44" s="86" t="str">
        <f>_xlfn.XLOOKUP(AP244,'Cleansing - Response'!E:E,'Cleansing - Response'!F:F,)</f>
        <v>2 days and more</v>
      </c>
      <c r="BS244" s="86"/>
      <c r="BT244" s="86" t="str">
        <f>_xlfn.XLOOKUP(AQ244,'Cleansing - Response'!E:E,'Cleansing - Response'!F:F,)</f>
        <v>2 days and more</v>
      </c>
      <c r="BU244" s="86"/>
      <c r="BV244" s="86" t="str">
        <f t="shared" si="11"/>
        <v>Ya / Yes</v>
      </c>
      <c r="BW244" s="86" t="str">
        <f>_xlfn.XLOOKUP(AT244,'Cleansing - Response'!E:E,'Cleansing - Response'!F:F,)</f>
        <v>Always</v>
      </c>
      <c r="BX244" s="86" t="str">
        <f>_xlfn.XLOOKUP(AU244,'Cleansing - Response'!H:H,'Cleansing - Response'!I:I,)</f>
        <v>Using dental floss at least once</v>
      </c>
      <c r="BY244" s="86" t="str">
        <f>_xlfn.XLOOKUP(AV244,'Cleansing - Response'!K:K,'Cleansing - Response'!L:L,)</f>
        <v>Up to 1 time a day</v>
      </c>
      <c r="BZ244" s="86" t="str">
        <f>_xlfn.XLOOKUP(AW244,'Cleansing - Response'!$N:$N,'Cleansing - Response'!$O:$O,)</f>
        <v>No</v>
      </c>
      <c r="CA244" s="86" t="str">
        <f>_xlfn.XLOOKUP(AX244,'Cleansing - Response'!$N:$N,'Cleansing - Response'!$O:$O,)</f>
        <v>No</v>
      </c>
      <c r="CB244" s="86" t="str">
        <f>_xlfn.XLOOKUP(AY244,'Cleansing - Response'!$N:$N,'Cleansing - Response'!$O:$O,)</f>
        <v>Yes / Sometimes</v>
      </c>
      <c r="CC244" s="86" t="str">
        <f>_xlfn.XLOOKUP(AZ244,'Cleansing - Response'!$N:$N,'Cleansing - Response'!$O:$O,)</f>
        <v>No</v>
      </c>
      <c r="CD244" s="86" t="str">
        <f>_xlfn.XLOOKUP(BA244,'Cleansing - Response'!$N:$N,'Cleansing - Response'!$O:$O,)</f>
        <v>Yes / Sometimes</v>
      </c>
      <c r="CE244" s="86" t="str">
        <f>_xlfn.XLOOKUP(BB244,'Cleansing - Response'!$N:$N,'Cleansing - Response'!$O:$O,)</f>
        <v>Yes / Sometimes</v>
      </c>
      <c r="CF244" s="87" t="str">
        <f>IF(COUNTIF(Form_Responses18111213[[#This Row],[Answer - B7-1]:[Answer - B7-6]], "Yes / Sometimes") &gt; 4, "More than 4 times","Up to 4 times")</f>
        <v>Up to 4 times</v>
      </c>
    </row>
    <row r="245" spans="1:84" ht="13.2" x14ac:dyDescent="0.25">
      <c r="A245" s="82">
        <v>45573.448091782411</v>
      </c>
      <c r="B245" s="83" t="s">
        <v>720</v>
      </c>
      <c r="C245" s="83">
        <v>100219080534</v>
      </c>
      <c r="D245" s="83">
        <v>97.73</v>
      </c>
      <c r="E245" s="83">
        <v>0.83</v>
      </c>
      <c r="F245" s="83" t="s">
        <v>423</v>
      </c>
      <c r="G245" s="83" t="s">
        <v>539</v>
      </c>
      <c r="H245" s="83" t="s">
        <v>716</v>
      </c>
      <c r="I245" s="83" t="s">
        <v>63</v>
      </c>
      <c r="J245" s="83" t="s">
        <v>64</v>
      </c>
      <c r="K245" s="83" t="s">
        <v>64</v>
      </c>
      <c r="L245" s="83" t="s">
        <v>64</v>
      </c>
      <c r="M245" s="83" t="s">
        <v>84</v>
      </c>
      <c r="N245" s="83" t="s">
        <v>64</v>
      </c>
      <c r="O245" s="83" t="s">
        <v>84</v>
      </c>
      <c r="P245" s="83" t="s">
        <v>84</v>
      </c>
      <c r="Q245" s="83" t="s">
        <v>84</v>
      </c>
      <c r="R245" s="83" t="s">
        <v>84</v>
      </c>
      <c r="S245" s="83" t="s">
        <v>84</v>
      </c>
      <c r="T245" s="83" t="s">
        <v>64</v>
      </c>
      <c r="U245" s="83" t="s">
        <v>64</v>
      </c>
      <c r="V245" s="83" t="s">
        <v>84</v>
      </c>
      <c r="W245" s="83" t="s">
        <v>84</v>
      </c>
      <c r="X245" s="83" t="s">
        <v>84</v>
      </c>
      <c r="Y245" s="83" t="s">
        <v>64</v>
      </c>
      <c r="Z245" s="83" t="s">
        <v>66</v>
      </c>
      <c r="AA245" s="83" t="s">
        <v>66</v>
      </c>
      <c r="AB245" s="83" t="s">
        <v>66</v>
      </c>
      <c r="AC245" s="83" t="s">
        <v>66</v>
      </c>
      <c r="AD245" s="83" t="s">
        <v>66</v>
      </c>
      <c r="AE245" s="83" t="s">
        <v>66</v>
      </c>
      <c r="AF245" s="83" t="s">
        <v>66</v>
      </c>
      <c r="AG245" s="83" t="s">
        <v>66</v>
      </c>
      <c r="AH245" s="83" t="s">
        <v>66</v>
      </c>
      <c r="AI245" s="83" t="s">
        <v>79</v>
      </c>
      <c r="AJ245" s="83" t="s">
        <v>66</v>
      </c>
      <c r="AK245" s="83" t="s">
        <v>66</v>
      </c>
      <c r="AL245" s="83" t="s">
        <v>66</v>
      </c>
      <c r="AM245" s="83" t="s">
        <v>66</v>
      </c>
      <c r="AN245" s="83" t="s">
        <v>66</v>
      </c>
      <c r="AO245" s="83" t="s">
        <v>66</v>
      </c>
      <c r="AP245" s="83" t="s">
        <v>67</v>
      </c>
      <c r="AQ245" s="83" t="s">
        <v>67</v>
      </c>
      <c r="AR245" s="83" t="s">
        <v>86</v>
      </c>
      <c r="AS245" s="83" t="s">
        <v>115</v>
      </c>
      <c r="AT245" s="83" t="s">
        <v>69</v>
      </c>
      <c r="AU245" s="83" t="s">
        <v>70</v>
      </c>
      <c r="AV245" s="83" t="s">
        <v>71</v>
      </c>
      <c r="AW245" s="83" t="s">
        <v>72</v>
      </c>
      <c r="AX245" s="83" t="s">
        <v>72</v>
      </c>
      <c r="AY245" s="83" t="s">
        <v>72</v>
      </c>
      <c r="AZ245" s="83" t="s">
        <v>72</v>
      </c>
      <c r="BA245" s="83" t="s">
        <v>72</v>
      </c>
      <c r="BB245" s="83" t="s">
        <v>72</v>
      </c>
      <c r="BC245" s="83" t="s">
        <v>73</v>
      </c>
      <c r="BD245" s="83"/>
      <c r="BE245" s="83" t="s">
        <v>73</v>
      </c>
      <c r="BF245" s="83"/>
      <c r="BG245" s="87" t="s">
        <v>631</v>
      </c>
      <c r="BH245" s="86" t="s">
        <v>60</v>
      </c>
      <c r="BI245" s="76" t="s">
        <v>1414</v>
      </c>
      <c r="BJ245">
        <f t="shared" si="9"/>
        <v>7</v>
      </c>
      <c r="BK245" s="87">
        <f t="shared" si="10"/>
        <v>48</v>
      </c>
      <c r="BL245" s="87"/>
      <c r="BM245" s="86" t="str">
        <f>_xlfn.XLOOKUP(Form_Responses18111213[[#This Row],[Sekolah School (Cleansed)]],'Quality Check'!$B$11:$B$14,'Quality Check'!$C$11:$C$14,)</f>
        <v>Urban</v>
      </c>
      <c r="BN245" s="86" t="str">
        <f>_xlfn.XLOOKUP(Form_Responses18111213[[#This Row],[Sekolah School (Cleansed)]],'Quality Check'!$B$11:$B$14,'Quality Check'!$D$11:$D$14,)</f>
        <v>Intervention Group (IG)</v>
      </c>
      <c r="BO245" s="87" t="str">
        <f>_xlfn.XLOOKUP(AS245,'Cleansing - Toothpaste Brand'!A:A,'Cleansing - Toothpaste Brand'!B:B,)</f>
        <v>Darlie</v>
      </c>
      <c r="BP245" s="87"/>
      <c r="BQ24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45" s="86" t="str">
        <f>_xlfn.XLOOKUP(AP245,'Cleansing - Response'!E:E,'Cleansing - Response'!F:F,)</f>
        <v>2 days and more</v>
      </c>
      <c r="BS245" s="86"/>
      <c r="BT245" s="86" t="str">
        <f>_xlfn.XLOOKUP(AQ245,'Cleansing - Response'!E:E,'Cleansing - Response'!F:F,)</f>
        <v>2 days and more</v>
      </c>
      <c r="BU245" s="86"/>
      <c r="BV245" s="86" t="str">
        <f t="shared" si="11"/>
        <v>Ya / Yes</v>
      </c>
      <c r="BW245" s="86" t="str">
        <f>_xlfn.XLOOKUP(AT245,'Cleansing - Response'!E:E,'Cleansing - Response'!F:F,)</f>
        <v>Rarely / Sometimes</v>
      </c>
      <c r="BX245" s="86" t="str">
        <f>_xlfn.XLOOKUP(AU245,'Cleansing - Response'!H:H,'Cleansing - Response'!I:I,)</f>
        <v>Sometimes / When in need</v>
      </c>
      <c r="BY245" s="86" t="str">
        <f>_xlfn.XLOOKUP(AV245,'Cleansing - Response'!K:K,'Cleansing - Response'!L:L,)</f>
        <v>Up to 1 time a day</v>
      </c>
      <c r="BZ245" s="86" t="str">
        <f>_xlfn.XLOOKUP(AW245,'Cleansing - Response'!$N:$N,'Cleansing - Response'!$O:$O,)</f>
        <v>Yes / Sometimes</v>
      </c>
      <c r="CA245" s="86" t="str">
        <f>_xlfn.XLOOKUP(AX245,'Cleansing - Response'!$N:$N,'Cleansing - Response'!$O:$O,)</f>
        <v>Yes / Sometimes</v>
      </c>
      <c r="CB245" s="86" t="str">
        <f>_xlfn.XLOOKUP(AY245,'Cleansing - Response'!$N:$N,'Cleansing - Response'!$O:$O,)</f>
        <v>Yes / Sometimes</v>
      </c>
      <c r="CC245" s="86" t="str">
        <f>_xlfn.XLOOKUP(AZ245,'Cleansing - Response'!$N:$N,'Cleansing - Response'!$O:$O,)</f>
        <v>Yes / Sometimes</v>
      </c>
      <c r="CD245" s="86" t="str">
        <f>_xlfn.XLOOKUP(BA245,'Cleansing - Response'!$N:$N,'Cleansing - Response'!$O:$O,)</f>
        <v>Yes / Sometimes</v>
      </c>
      <c r="CE245" s="86" t="str">
        <f>_xlfn.XLOOKUP(BB245,'Cleansing - Response'!$N:$N,'Cleansing - Response'!$O:$O,)</f>
        <v>Yes / Sometimes</v>
      </c>
      <c r="CF245" s="87" t="str">
        <f>IF(COUNTIF(Form_Responses18111213[[#This Row],[Answer - B7-1]:[Answer - B7-6]], "Yes / Sometimes") &gt; 4, "More than 4 times","Up to 4 times")</f>
        <v>More than 4 times</v>
      </c>
    </row>
    <row r="246" spans="1:84" ht="13.2" x14ac:dyDescent="0.25">
      <c r="A246" s="82">
        <v>45573.448971296297</v>
      </c>
      <c r="B246" s="83" t="s">
        <v>721</v>
      </c>
      <c r="C246" s="83">
        <v>100713080548</v>
      </c>
      <c r="D246" s="83">
        <v>5.4</v>
      </c>
      <c r="E246" s="83">
        <v>0.13</v>
      </c>
      <c r="F246" s="83" t="s">
        <v>423</v>
      </c>
      <c r="G246" s="83" t="s">
        <v>76</v>
      </c>
      <c r="H246" s="83" t="s">
        <v>683</v>
      </c>
      <c r="I246" s="83" t="s">
        <v>63</v>
      </c>
      <c r="J246" s="83" t="s">
        <v>64</v>
      </c>
      <c r="K246" s="83" t="s">
        <v>64</v>
      </c>
      <c r="L246" s="83" t="s">
        <v>64</v>
      </c>
      <c r="M246" s="83" t="s">
        <v>84</v>
      </c>
      <c r="N246" s="83" t="s">
        <v>64</v>
      </c>
      <c r="O246" s="83" t="s">
        <v>64</v>
      </c>
      <c r="P246" s="83" t="s">
        <v>84</v>
      </c>
      <c r="Q246" s="83" t="s">
        <v>64</v>
      </c>
      <c r="R246" s="83" t="s">
        <v>64</v>
      </c>
      <c r="S246" s="83" t="s">
        <v>78</v>
      </c>
      <c r="T246" s="83" t="s">
        <v>64</v>
      </c>
      <c r="U246" s="83" t="s">
        <v>64</v>
      </c>
      <c r="V246" s="83" t="s">
        <v>64</v>
      </c>
      <c r="W246" s="83" t="s">
        <v>64</v>
      </c>
      <c r="X246" s="83" t="s">
        <v>64</v>
      </c>
      <c r="Y246" s="83" t="s">
        <v>64</v>
      </c>
      <c r="Z246" s="83" t="s">
        <v>65</v>
      </c>
      <c r="AA246" s="83" t="s">
        <v>65</v>
      </c>
      <c r="AB246" s="83" t="s">
        <v>65</v>
      </c>
      <c r="AC246" s="83" t="s">
        <v>65</v>
      </c>
      <c r="AD246" s="83" t="s">
        <v>65</v>
      </c>
      <c r="AE246" s="83" t="s">
        <v>65</v>
      </c>
      <c r="AF246" s="83" t="s">
        <v>66</v>
      </c>
      <c r="AG246" s="83" t="s">
        <v>65</v>
      </c>
      <c r="AH246" s="83" t="s">
        <v>65</v>
      </c>
      <c r="AI246" s="83" t="s">
        <v>79</v>
      </c>
      <c r="AJ246" s="83" t="s">
        <v>65</v>
      </c>
      <c r="AK246" s="83" t="s">
        <v>65</v>
      </c>
      <c r="AL246" s="83" t="s">
        <v>65</v>
      </c>
      <c r="AM246" s="83" t="s">
        <v>65</v>
      </c>
      <c r="AN246" s="83" t="s">
        <v>66</v>
      </c>
      <c r="AO246" s="83" t="s">
        <v>65</v>
      </c>
      <c r="AP246" s="83" t="s">
        <v>85</v>
      </c>
      <c r="AQ246" s="83" t="s">
        <v>85</v>
      </c>
      <c r="AR246" s="83" t="s">
        <v>86</v>
      </c>
      <c r="AS246" s="83" t="s">
        <v>68</v>
      </c>
      <c r="AT246" s="83" t="s">
        <v>87</v>
      </c>
      <c r="AU246" s="83" t="s">
        <v>93</v>
      </c>
      <c r="AV246" s="83" t="s">
        <v>71</v>
      </c>
      <c r="AW246" s="83" t="s">
        <v>72</v>
      </c>
      <c r="AX246" s="83" t="s">
        <v>72</v>
      </c>
      <c r="AY246" s="83" t="s">
        <v>63</v>
      </c>
      <c r="AZ246" s="83" t="s">
        <v>63</v>
      </c>
      <c r="BA246" s="83" t="s">
        <v>72</v>
      </c>
      <c r="BB246" s="83" t="s">
        <v>72</v>
      </c>
      <c r="BC246" s="83" t="s">
        <v>73</v>
      </c>
      <c r="BD246" s="83"/>
      <c r="BE246" s="83" t="s">
        <v>73</v>
      </c>
      <c r="BF246" s="83"/>
      <c r="BG246" s="87" t="s">
        <v>631</v>
      </c>
      <c r="BH246" s="86" t="s">
        <v>60</v>
      </c>
      <c r="BI246" s="76" t="s">
        <v>1414</v>
      </c>
      <c r="BJ246">
        <f t="shared" si="9"/>
        <v>13</v>
      </c>
      <c r="BK246" s="87">
        <f t="shared" si="10"/>
        <v>61</v>
      </c>
      <c r="BL246" s="87"/>
      <c r="BM246" s="86" t="str">
        <f>_xlfn.XLOOKUP(Form_Responses18111213[[#This Row],[Sekolah School (Cleansed)]],'Quality Check'!$B$11:$B$14,'Quality Check'!$C$11:$C$14,)</f>
        <v>Urban</v>
      </c>
      <c r="BN246" s="86" t="str">
        <f>_xlfn.XLOOKUP(Form_Responses18111213[[#This Row],[Sekolah School (Cleansed)]],'Quality Check'!$B$11:$B$14,'Quality Check'!$D$11:$D$14,)</f>
        <v>Intervention Group (IG)</v>
      </c>
      <c r="BO246" s="87" t="str">
        <f>_xlfn.XLOOKUP(AS246,'Cleansing - Toothpaste Brand'!A:A,'Cleansing - Toothpaste Brand'!B:B,)</f>
        <v>Colgate</v>
      </c>
      <c r="BP246" s="87"/>
      <c r="BQ24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46" s="86" t="str">
        <f>_xlfn.XLOOKUP(AP246,'Cleansing - Response'!E:E,'Cleansing - Response'!F:F,)</f>
        <v>2 days and more</v>
      </c>
      <c r="BS246" s="86"/>
      <c r="BT246" s="86" t="str">
        <f>_xlfn.XLOOKUP(AQ246,'Cleansing - Response'!E:E,'Cleansing - Response'!F:F,)</f>
        <v>2 days and more</v>
      </c>
      <c r="BU246" s="86"/>
      <c r="BV246" s="86" t="str">
        <f t="shared" si="11"/>
        <v>Ya / Yes</v>
      </c>
      <c r="BW246" s="86" t="str">
        <f>_xlfn.XLOOKUP(AT246,'Cleansing - Response'!E:E,'Cleansing - Response'!F:F,)</f>
        <v>Always</v>
      </c>
      <c r="BX246" s="86" t="str">
        <f>_xlfn.XLOOKUP(AU246,'Cleansing - Response'!H:H,'Cleansing - Response'!I:I,)</f>
        <v>Not using dental floss</v>
      </c>
      <c r="BY246" s="86" t="str">
        <f>_xlfn.XLOOKUP(AV246,'Cleansing - Response'!K:K,'Cleansing - Response'!L:L,)</f>
        <v>Up to 1 time a day</v>
      </c>
      <c r="BZ246" s="86" t="str">
        <f>_xlfn.XLOOKUP(AW246,'Cleansing - Response'!$N:$N,'Cleansing - Response'!$O:$O,)</f>
        <v>Yes / Sometimes</v>
      </c>
      <c r="CA246" s="86" t="str">
        <f>_xlfn.XLOOKUP(AX246,'Cleansing - Response'!$N:$N,'Cleansing - Response'!$O:$O,)</f>
        <v>Yes / Sometimes</v>
      </c>
      <c r="CB246" s="86" t="str">
        <f>_xlfn.XLOOKUP(AY246,'Cleansing - Response'!$N:$N,'Cleansing - Response'!$O:$O,)</f>
        <v>Yes / Sometimes</v>
      </c>
      <c r="CC246" s="86" t="str">
        <f>_xlfn.XLOOKUP(AZ246,'Cleansing - Response'!$N:$N,'Cleansing - Response'!$O:$O,)</f>
        <v>Yes / Sometimes</v>
      </c>
      <c r="CD246" s="86" t="str">
        <f>_xlfn.XLOOKUP(BA246,'Cleansing - Response'!$N:$N,'Cleansing - Response'!$O:$O,)</f>
        <v>Yes / Sometimes</v>
      </c>
      <c r="CE246" s="86" t="str">
        <f>_xlfn.XLOOKUP(BB246,'Cleansing - Response'!$N:$N,'Cleansing - Response'!$O:$O,)</f>
        <v>Yes / Sometimes</v>
      </c>
      <c r="CF246" s="87" t="str">
        <f>IF(COUNTIF(Form_Responses18111213[[#This Row],[Answer - B7-1]:[Answer - B7-6]], "Yes / Sometimes") &gt; 4, "More than 4 times","Up to 4 times")</f>
        <v>More than 4 times</v>
      </c>
    </row>
    <row r="247" spans="1:84" ht="13.2" x14ac:dyDescent="0.25">
      <c r="A247" s="82">
        <v>45573.450111967592</v>
      </c>
      <c r="B247" s="83" t="s">
        <v>722</v>
      </c>
      <c r="C247" s="83">
        <v>100805080326</v>
      </c>
      <c r="D247" s="83">
        <v>74.11</v>
      </c>
      <c r="E247" s="83">
        <v>0.67</v>
      </c>
      <c r="F247" s="83" t="s">
        <v>423</v>
      </c>
      <c r="G247" s="83" t="s">
        <v>76</v>
      </c>
      <c r="H247" s="83" t="s">
        <v>631</v>
      </c>
      <c r="I247" s="83" t="s">
        <v>63</v>
      </c>
      <c r="J247" s="83" t="s">
        <v>64</v>
      </c>
      <c r="K247" s="83" t="s">
        <v>84</v>
      </c>
      <c r="L247" s="83" t="s">
        <v>64</v>
      </c>
      <c r="M247" s="83" t="s">
        <v>84</v>
      </c>
      <c r="N247" s="83" t="s">
        <v>84</v>
      </c>
      <c r="O247" s="83" t="s">
        <v>64</v>
      </c>
      <c r="P247" s="83" t="s">
        <v>64</v>
      </c>
      <c r="Q247" s="83" t="s">
        <v>78</v>
      </c>
      <c r="R247" s="83" t="s">
        <v>64</v>
      </c>
      <c r="S247" s="83" t="s">
        <v>64</v>
      </c>
      <c r="T247" s="83" t="s">
        <v>64</v>
      </c>
      <c r="U247" s="83" t="s">
        <v>84</v>
      </c>
      <c r="V247" s="83" t="s">
        <v>84</v>
      </c>
      <c r="W247" s="83" t="s">
        <v>64</v>
      </c>
      <c r="X247" s="83" t="s">
        <v>64</v>
      </c>
      <c r="Y247" s="83" t="s">
        <v>64</v>
      </c>
      <c r="Z247" s="83" t="s">
        <v>65</v>
      </c>
      <c r="AA247" s="83" t="s">
        <v>66</v>
      </c>
      <c r="AB247" s="83" t="s">
        <v>66</v>
      </c>
      <c r="AC247" s="83" t="s">
        <v>66</v>
      </c>
      <c r="AD247" s="83" t="s">
        <v>66</v>
      </c>
      <c r="AE247" s="83" t="s">
        <v>66</v>
      </c>
      <c r="AF247" s="83" t="s">
        <v>66</v>
      </c>
      <c r="AG247" s="83" t="s">
        <v>66</v>
      </c>
      <c r="AH247" s="83" t="s">
        <v>79</v>
      </c>
      <c r="AI247" s="83" t="s">
        <v>79</v>
      </c>
      <c r="AJ247" s="83" t="s">
        <v>66</v>
      </c>
      <c r="AK247" s="83" t="s">
        <v>66</v>
      </c>
      <c r="AL247" s="83" t="s">
        <v>66</v>
      </c>
      <c r="AM247" s="83" t="s">
        <v>66</v>
      </c>
      <c r="AN247" s="83" t="s">
        <v>66</v>
      </c>
      <c r="AO247" s="83" t="s">
        <v>66</v>
      </c>
      <c r="AP247" s="83" t="s">
        <v>67</v>
      </c>
      <c r="AQ247" s="83" t="s">
        <v>67</v>
      </c>
      <c r="AR247" s="83" t="s">
        <v>86</v>
      </c>
      <c r="AS247" s="83" t="s">
        <v>68</v>
      </c>
      <c r="AT247" s="83" t="s">
        <v>69</v>
      </c>
      <c r="AU247" s="83" t="s">
        <v>70</v>
      </c>
      <c r="AV247" s="83" t="s">
        <v>71</v>
      </c>
      <c r="AW247" s="83" t="s">
        <v>72</v>
      </c>
      <c r="AX247" s="83" t="s">
        <v>72</v>
      </c>
      <c r="AY247" s="83" t="s">
        <v>72</v>
      </c>
      <c r="AZ247" s="83" t="s">
        <v>72</v>
      </c>
      <c r="BA247" s="83" t="s">
        <v>72</v>
      </c>
      <c r="BB247" s="83" t="s">
        <v>73</v>
      </c>
      <c r="BC247" s="83" t="s">
        <v>73</v>
      </c>
      <c r="BD247" s="83"/>
      <c r="BE247" s="83" t="s">
        <v>73</v>
      </c>
      <c r="BF247" s="83"/>
      <c r="BG247" s="87" t="s">
        <v>631</v>
      </c>
      <c r="BH247" s="86" t="s">
        <v>60</v>
      </c>
      <c r="BI247" s="76" t="s">
        <v>1414</v>
      </c>
      <c r="BJ247">
        <f t="shared" si="9"/>
        <v>10</v>
      </c>
      <c r="BK247" s="87">
        <f t="shared" si="10"/>
        <v>48</v>
      </c>
      <c r="BL247" s="87"/>
      <c r="BM247" s="86" t="str">
        <f>_xlfn.XLOOKUP(Form_Responses18111213[[#This Row],[Sekolah School (Cleansed)]],'Quality Check'!$B$11:$B$14,'Quality Check'!$C$11:$C$14,)</f>
        <v>Urban</v>
      </c>
      <c r="BN247" s="86" t="str">
        <f>_xlfn.XLOOKUP(Form_Responses18111213[[#This Row],[Sekolah School (Cleansed)]],'Quality Check'!$B$11:$B$14,'Quality Check'!$D$11:$D$14,)</f>
        <v>Intervention Group (IG)</v>
      </c>
      <c r="BO247" s="87" t="str">
        <f>_xlfn.XLOOKUP(AS247,'Cleansing - Toothpaste Brand'!A:A,'Cleansing - Toothpaste Brand'!B:B,)</f>
        <v>Colgate</v>
      </c>
      <c r="BP247" s="87"/>
      <c r="BQ24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47" s="86" t="str">
        <f>_xlfn.XLOOKUP(AP247,'Cleansing - Response'!E:E,'Cleansing - Response'!F:F,)</f>
        <v>2 days and more</v>
      </c>
      <c r="BS247" s="86"/>
      <c r="BT247" s="86" t="str">
        <f>_xlfn.XLOOKUP(AQ247,'Cleansing - Response'!E:E,'Cleansing - Response'!F:F,)</f>
        <v>2 days and more</v>
      </c>
      <c r="BU247" s="86"/>
      <c r="BV247" s="86" t="str">
        <f t="shared" si="11"/>
        <v>Ya / Yes</v>
      </c>
      <c r="BW247" s="86" t="str">
        <f>_xlfn.XLOOKUP(AT247,'Cleansing - Response'!E:E,'Cleansing - Response'!F:F,)</f>
        <v>Rarely / Sometimes</v>
      </c>
      <c r="BX247" s="86" t="str">
        <f>_xlfn.XLOOKUP(AU247,'Cleansing - Response'!H:H,'Cleansing - Response'!I:I,)</f>
        <v>Sometimes / When in need</v>
      </c>
      <c r="BY247" s="86" t="str">
        <f>_xlfn.XLOOKUP(AV247,'Cleansing - Response'!K:K,'Cleansing - Response'!L:L,)</f>
        <v>Up to 1 time a day</v>
      </c>
      <c r="BZ247" s="86" t="str">
        <f>_xlfn.XLOOKUP(AW247,'Cleansing - Response'!$N:$N,'Cleansing - Response'!$O:$O,)</f>
        <v>Yes / Sometimes</v>
      </c>
      <c r="CA247" s="86" t="str">
        <f>_xlfn.XLOOKUP(AX247,'Cleansing - Response'!$N:$N,'Cleansing - Response'!$O:$O,)</f>
        <v>Yes / Sometimes</v>
      </c>
      <c r="CB247" s="86" t="str">
        <f>_xlfn.XLOOKUP(AY247,'Cleansing - Response'!$N:$N,'Cleansing - Response'!$O:$O,)</f>
        <v>Yes / Sometimes</v>
      </c>
      <c r="CC247" s="86" t="str">
        <f>_xlfn.XLOOKUP(AZ247,'Cleansing - Response'!$N:$N,'Cleansing - Response'!$O:$O,)</f>
        <v>Yes / Sometimes</v>
      </c>
      <c r="CD247" s="86" t="str">
        <f>_xlfn.XLOOKUP(BA247,'Cleansing - Response'!$N:$N,'Cleansing - Response'!$O:$O,)</f>
        <v>Yes / Sometimes</v>
      </c>
      <c r="CE247" s="86" t="str">
        <f>_xlfn.XLOOKUP(BB247,'Cleansing - Response'!$N:$N,'Cleansing - Response'!$O:$O,)</f>
        <v>No</v>
      </c>
      <c r="CF247" s="87" t="str">
        <f>IF(COUNTIF(Form_Responses18111213[[#This Row],[Answer - B7-1]:[Answer - B7-6]], "Yes / Sometimes") &gt; 4, "More than 4 times","Up to 4 times")</f>
        <v>More than 4 times</v>
      </c>
    </row>
    <row r="248" spans="1:84" ht="13.2" x14ac:dyDescent="0.25">
      <c r="A248" s="82">
        <v>45573.451085393521</v>
      </c>
      <c r="B248" s="83" t="s">
        <v>723</v>
      </c>
      <c r="C248" s="83">
        <v>100105080130</v>
      </c>
      <c r="D248" s="83">
        <v>14.3</v>
      </c>
      <c r="E248" s="83">
        <v>0.5</v>
      </c>
      <c r="F248" s="83" t="s">
        <v>423</v>
      </c>
      <c r="G248" s="83" t="s">
        <v>76</v>
      </c>
      <c r="H248" s="83" t="s">
        <v>631</v>
      </c>
      <c r="I248" s="83" t="s">
        <v>63</v>
      </c>
      <c r="J248" s="83" t="s">
        <v>64</v>
      </c>
      <c r="K248" s="83" t="s">
        <v>84</v>
      </c>
      <c r="L248" s="83" t="s">
        <v>64</v>
      </c>
      <c r="M248" s="83" t="s">
        <v>84</v>
      </c>
      <c r="N248" s="83" t="s">
        <v>64</v>
      </c>
      <c r="O248" s="83" t="s">
        <v>64</v>
      </c>
      <c r="P248" s="83" t="s">
        <v>84</v>
      </c>
      <c r="Q248" s="83" t="s">
        <v>64</v>
      </c>
      <c r="R248" s="83" t="s">
        <v>64</v>
      </c>
      <c r="S248" s="83" t="s">
        <v>64</v>
      </c>
      <c r="T248" s="83" t="s">
        <v>64</v>
      </c>
      <c r="U248" s="83" t="s">
        <v>84</v>
      </c>
      <c r="V248" s="83" t="s">
        <v>64</v>
      </c>
      <c r="W248" s="83" t="s">
        <v>64</v>
      </c>
      <c r="X248" s="83" t="s">
        <v>64</v>
      </c>
      <c r="Y248" s="83" t="s">
        <v>64</v>
      </c>
      <c r="Z248" s="83" t="s">
        <v>65</v>
      </c>
      <c r="AA248" s="83" t="s">
        <v>65</v>
      </c>
      <c r="AB248" s="83" t="s">
        <v>65</v>
      </c>
      <c r="AC248" s="83" t="s">
        <v>65</v>
      </c>
      <c r="AD248" s="83" t="s">
        <v>65</v>
      </c>
      <c r="AE248" s="83" t="s">
        <v>65</v>
      </c>
      <c r="AF248" s="83" t="s">
        <v>65</v>
      </c>
      <c r="AG248" s="83" t="s">
        <v>65</v>
      </c>
      <c r="AH248" s="83" t="s">
        <v>65</v>
      </c>
      <c r="AI248" s="83" t="s">
        <v>79</v>
      </c>
      <c r="AJ248" s="83" t="s">
        <v>65</v>
      </c>
      <c r="AK248" s="83" t="s">
        <v>65</v>
      </c>
      <c r="AL248" s="83" t="s">
        <v>65</v>
      </c>
      <c r="AM248" s="83" t="s">
        <v>65</v>
      </c>
      <c r="AN248" s="83" t="s">
        <v>65</v>
      </c>
      <c r="AO248" s="83" t="s">
        <v>65</v>
      </c>
      <c r="AP248" s="83" t="s">
        <v>67</v>
      </c>
      <c r="AQ248" s="83" t="s">
        <v>67</v>
      </c>
      <c r="AR248" s="83" t="s">
        <v>86</v>
      </c>
      <c r="AS248" s="83" t="s">
        <v>68</v>
      </c>
      <c r="AT248" s="83" t="s">
        <v>87</v>
      </c>
      <c r="AU248" s="83" t="s">
        <v>70</v>
      </c>
      <c r="AV248" s="83" t="s">
        <v>71</v>
      </c>
      <c r="AW248" s="83" t="s">
        <v>73</v>
      </c>
      <c r="AX248" s="83" t="s">
        <v>73</v>
      </c>
      <c r="AY248" s="83" t="s">
        <v>63</v>
      </c>
      <c r="AZ248" s="83" t="s">
        <v>72</v>
      </c>
      <c r="BA248" s="83" t="s">
        <v>73</v>
      </c>
      <c r="BB248" s="83" t="s">
        <v>73</v>
      </c>
      <c r="BC248" s="83" t="s">
        <v>73</v>
      </c>
      <c r="BD248" s="83"/>
      <c r="BE248" s="83" t="s">
        <v>73</v>
      </c>
      <c r="BF248" s="83"/>
      <c r="BG248" s="87" t="s">
        <v>631</v>
      </c>
      <c r="BH248" s="86" t="s">
        <v>60</v>
      </c>
      <c r="BI248" s="76" t="s">
        <v>1414</v>
      </c>
      <c r="BJ248">
        <f t="shared" si="9"/>
        <v>12</v>
      </c>
      <c r="BK248" s="87">
        <f t="shared" si="10"/>
        <v>63</v>
      </c>
      <c r="BL248" s="87"/>
      <c r="BM248" s="86" t="str">
        <f>_xlfn.XLOOKUP(Form_Responses18111213[[#This Row],[Sekolah School (Cleansed)]],'Quality Check'!$B$11:$B$14,'Quality Check'!$C$11:$C$14,)</f>
        <v>Urban</v>
      </c>
      <c r="BN248" s="86" t="str">
        <f>_xlfn.XLOOKUP(Form_Responses18111213[[#This Row],[Sekolah School (Cleansed)]],'Quality Check'!$B$11:$B$14,'Quality Check'!$D$11:$D$14,)</f>
        <v>Intervention Group (IG)</v>
      </c>
      <c r="BO248" s="87" t="str">
        <f>_xlfn.XLOOKUP(AS248,'Cleansing - Toothpaste Brand'!A:A,'Cleansing - Toothpaste Brand'!B:B,)</f>
        <v>Colgate</v>
      </c>
      <c r="BP248" s="87"/>
      <c r="BQ24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48" s="86" t="str">
        <f>_xlfn.XLOOKUP(AP248,'Cleansing - Response'!E:E,'Cleansing - Response'!F:F,)</f>
        <v>2 days and more</v>
      </c>
      <c r="BS248" s="86"/>
      <c r="BT248" s="86" t="str">
        <f>_xlfn.XLOOKUP(AQ248,'Cleansing - Response'!E:E,'Cleansing - Response'!F:F,)</f>
        <v>2 days and more</v>
      </c>
      <c r="BU248" s="86"/>
      <c r="BV248" s="86" t="str">
        <f t="shared" si="11"/>
        <v>Ya / Yes</v>
      </c>
      <c r="BW248" s="86" t="str">
        <f>_xlfn.XLOOKUP(AT248,'Cleansing - Response'!E:E,'Cleansing - Response'!F:F,)</f>
        <v>Always</v>
      </c>
      <c r="BX248" s="86" t="str">
        <f>_xlfn.XLOOKUP(AU248,'Cleansing - Response'!H:H,'Cleansing - Response'!I:I,)</f>
        <v>Sometimes / When in need</v>
      </c>
      <c r="BY248" s="86" t="str">
        <f>_xlfn.XLOOKUP(AV248,'Cleansing - Response'!K:K,'Cleansing - Response'!L:L,)</f>
        <v>Up to 1 time a day</v>
      </c>
      <c r="BZ248" s="86" t="str">
        <f>_xlfn.XLOOKUP(AW248,'Cleansing - Response'!$N:$N,'Cleansing - Response'!$O:$O,)</f>
        <v>No</v>
      </c>
      <c r="CA248" s="86" t="str">
        <f>_xlfn.XLOOKUP(AX248,'Cleansing - Response'!$N:$N,'Cleansing - Response'!$O:$O,)</f>
        <v>No</v>
      </c>
      <c r="CB248" s="86" t="str">
        <f>_xlfn.XLOOKUP(AY248,'Cleansing - Response'!$N:$N,'Cleansing - Response'!$O:$O,)</f>
        <v>Yes / Sometimes</v>
      </c>
      <c r="CC248" s="86" t="str">
        <f>_xlfn.XLOOKUP(AZ248,'Cleansing - Response'!$N:$N,'Cleansing - Response'!$O:$O,)</f>
        <v>Yes / Sometimes</v>
      </c>
      <c r="CD248" s="86" t="str">
        <f>_xlfn.XLOOKUP(BA248,'Cleansing - Response'!$N:$N,'Cleansing - Response'!$O:$O,)</f>
        <v>No</v>
      </c>
      <c r="CE248" s="86" t="str">
        <f>_xlfn.XLOOKUP(BB248,'Cleansing - Response'!$N:$N,'Cleansing - Response'!$O:$O,)</f>
        <v>No</v>
      </c>
      <c r="CF248" s="87" t="str">
        <f>IF(COUNTIF(Form_Responses18111213[[#This Row],[Answer - B7-1]:[Answer - B7-6]], "Yes / Sometimes") &gt; 4, "More than 4 times","Up to 4 times")</f>
        <v>Up to 4 times</v>
      </c>
    </row>
    <row r="249" spans="1:84" ht="13.2" x14ac:dyDescent="0.25">
      <c r="A249" s="82">
        <v>45573.452762835645</v>
      </c>
      <c r="B249" s="83" t="s">
        <v>724</v>
      </c>
      <c r="C249" s="83">
        <v>101124080800</v>
      </c>
      <c r="D249" s="83">
        <v>100</v>
      </c>
      <c r="E249" s="83">
        <v>1</v>
      </c>
      <c r="F249" s="83" t="s">
        <v>423</v>
      </c>
      <c r="G249" s="83" t="s">
        <v>76</v>
      </c>
      <c r="H249" s="83" t="s">
        <v>683</v>
      </c>
      <c r="I249" s="83" t="s">
        <v>63</v>
      </c>
      <c r="J249" s="83" t="s">
        <v>64</v>
      </c>
      <c r="K249" s="83" t="s">
        <v>84</v>
      </c>
      <c r="L249" s="83" t="s">
        <v>64</v>
      </c>
      <c r="M249" s="83" t="s">
        <v>84</v>
      </c>
      <c r="N249" s="83" t="s">
        <v>64</v>
      </c>
      <c r="O249" s="83" t="s">
        <v>64</v>
      </c>
      <c r="P249" s="83" t="s">
        <v>64</v>
      </c>
      <c r="Q249" s="83" t="s">
        <v>64</v>
      </c>
      <c r="R249" s="83" t="s">
        <v>64</v>
      </c>
      <c r="S249" s="83" t="s">
        <v>64</v>
      </c>
      <c r="T249" s="83" t="s">
        <v>64</v>
      </c>
      <c r="U249" s="83" t="s">
        <v>64</v>
      </c>
      <c r="V249" s="83" t="s">
        <v>64</v>
      </c>
      <c r="W249" s="83" t="s">
        <v>64</v>
      </c>
      <c r="X249" s="83" t="s">
        <v>64</v>
      </c>
      <c r="Y249" s="83" t="s">
        <v>64</v>
      </c>
      <c r="Z249" s="83" t="s">
        <v>66</v>
      </c>
      <c r="AA249" s="83" t="s">
        <v>65</v>
      </c>
      <c r="AB249" s="83" t="s">
        <v>66</v>
      </c>
      <c r="AC249" s="83" t="s">
        <v>66</v>
      </c>
      <c r="AD249" s="83" t="s">
        <v>65</v>
      </c>
      <c r="AE249" s="83" t="s">
        <v>65</v>
      </c>
      <c r="AF249" s="83" t="s">
        <v>65</v>
      </c>
      <c r="AG249" s="83" t="s">
        <v>65</v>
      </c>
      <c r="AH249" s="83" t="s">
        <v>65</v>
      </c>
      <c r="AI249" s="83" t="s">
        <v>101</v>
      </c>
      <c r="AJ249" s="83" t="s">
        <v>65</v>
      </c>
      <c r="AK249" s="83" t="s">
        <v>65</v>
      </c>
      <c r="AL249" s="83" t="s">
        <v>65</v>
      </c>
      <c r="AM249" s="83" t="s">
        <v>65</v>
      </c>
      <c r="AN249" s="83" t="s">
        <v>65</v>
      </c>
      <c r="AO249" s="83" t="s">
        <v>65</v>
      </c>
      <c r="AP249" s="83" t="s">
        <v>67</v>
      </c>
      <c r="AQ249" s="83" t="s">
        <v>67</v>
      </c>
      <c r="AR249" s="83" t="s">
        <v>63</v>
      </c>
      <c r="AS249" s="83" t="s">
        <v>68</v>
      </c>
      <c r="AT249" s="83" t="s">
        <v>69</v>
      </c>
      <c r="AU249" s="83" t="s">
        <v>67</v>
      </c>
      <c r="AV249" s="83" t="s">
        <v>80</v>
      </c>
      <c r="AW249" s="83" t="s">
        <v>63</v>
      </c>
      <c r="AX249" s="83" t="s">
        <v>72</v>
      </c>
      <c r="AY249" s="83" t="s">
        <v>63</v>
      </c>
      <c r="AZ249" s="83" t="s">
        <v>72</v>
      </c>
      <c r="BA249" s="83" t="s">
        <v>63</v>
      </c>
      <c r="BB249" s="83" t="s">
        <v>73</v>
      </c>
      <c r="BC249" s="83" t="s">
        <v>73</v>
      </c>
      <c r="BD249" s="83"/>
      <c r="BE249" s="83" t="s">
        <v>73</v>
      </c>
      <c r="BF249" s="83"/>
      <c r="BG249" s="87" t="s">
        <v>631</v>
      </c>
      <c r="BH249" s="86" t="s">
        <v>60</v>
      </c>
      <c r="BI249" s="76" t="s">
        <v>1414</v>
      </c>
      <c r="BJ249">
        <f t="shared" si="9"/>
        <v>14</v>
      </c>
      <c r="BK249" s="87">
        <f t="shared" si="10"/>
        <v>61</v>
      </c>
      <c r="BL249" s="87"/>
      <c r="BM249" s="86" t="str">
        <f>_xlfn.XLOOKUP(Form_Responses18111213[[#This Row],[Sekolah School (Cleansed)]],'Quality Check'!$B$11:$B$14,'Quality Check'!$C$11:$C$14,)</f>
        <v>Urban</v>
      </c>
      <c r="BN249" s="86" t="str">
        <f>_xlfn.XLOOKUP(Form_Responses18111213[[#This Row],[Sekolah School (Cleansed)]],'Quality Check'!$B$11:$B$14,'Quality Check'!$D$11:$D$14,)</f>
        <v>Intervention Group (IG)</v>
      </c>
      <c r="BO249" s="87" t="str">
        <f>_xlfn.XLOOKUP(AS249,'Cleansing - Toothpaste Brand'!A:A,'Cleansing - Toothpaste Brand'!B:B,)</f>
        <v>Colgate</v>
      </c>
      <c r="BP249" s="87"/>
      <c r="BQ24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49" s="86" t="str">
        <f>_xlfn.XLOOKUP(AP249,'Cleansing - Response'!E:E,'Cleansing - Response'!F:F,)</f>
        <v>2 days and more</v>
      </c>
      <c r="BS249" s="86"/>
      <c r="BT249" s="86" t="str">
        <f>_xlfn.XLOOKUP(AQ249,'Cleansing - Response'!E:E,'Cleansing - Response'!F:F,)</f>
        <v>2 days and more</v>
      </c>
      <c r="BU249" s="86"/>
      <c r="BV249" s="86" t="str">
        <f t="shared" si="11"/>
        <v>Ya / Yes</v>
      </c>
      <c r="BW249" s="86" t="str">
        <f>_xlfn.XLOOKUP(AT249,'Cleansing - Response'!E:E,'Cleansing - Response'!F:F,)</f>
        <v>Rarely / Sometimes</v>
      </c>
      <c r="BX249" s="86" t="str">
        <f>_xlfn.XLOOKUP(AU249,'Cleansing - Response'!H:H,'Cleansing - Response'!I:I,)</f>
        <v>Using dental floss at least once</v>
      </c>
      <c r="BY249" s="86" t="str">
        <f>_xlfn.XLOOKUP(AV249,'Cleansing - Response'!K:K,'Cleansing - Response'!L:L,)</f>
        <v>Up to 1 time a day</v>
      </c>
      <c r="BZ249" s="86" t="str">
        <f>_xlfn.XLOOKUP(AW249,'Cleansing - Response'!$N:$N,'Cleansing - Response'!$O:$O,)</f>
        <v>Yes / Sometimes</v>
      </c>
      <c r="CA249" s="86" t="str">
        <f>_xlfn.XLOOKUP(AX249,'Cleansing - Response'!$N:$N,'Cleansing - Response'!$O:$O,)</f>
        <v>Yes / Sometimes</v>
      </c>
      <c r="CB249" s="86" t="str">
        <f>_xlfn.XLOOKUP(AY249,'Cleansing - Response'!$N:$N,'Cleansing - Response'!$O:$O,)</f>
        <v>Yes / Sometimes</v>
      </c>
      <c r="CC249" s="86" t="str">
        <f>_xlfn.XLOOKUP(AZ249,'Cleansing - Response'!$N:$N,'Cleansing - Response'!$O:$O,)</f>
        <v>Yes / Sometimes</v>
      </c>
      <c r="CD249" s="86" t="str">
        <f>_xlfn.XLOOKUP(BA249,'Cleansing - Response'!$N:$N,'Cleansing - Response'!$O:$O,)</f>
        <v>Yes / Sometimes</v>
      </c>
      <c r="CE249" s="86" t="str">
        <f>_xlfn.XLOOKUP(BB249,'Cleansing - Response'!$N:$N,'Cleansing - Response'!$O:$O,)</f>
        <v>No</v>
      </c>
      <c r="CF249" s="87" t="str">
        <f>IF(COUNTIF(Form_Responses18111213[[#This Row],[Answer - B7-1]:[Answer - B7-6]], "Yes / Sometimes") &gt; 4, "More than 4 times","Up to 4 times")</f>
        <v>More than 4 times</v>
      </c>
    </row>
    <row r="250" spans="1:84" ht="13.2" x14ac:dyDescent="0.25">
      <c r="A250" s="82">
        <v>45573.453396527781</v>
      </c>
      <c r="B250" s="83" t="s">
        <v>725</v>
      </c>
      <c r="C250" s="83" t="s">
        <v>726</v>
      </c>
      <c r="D250" s="83">
        <v>84.82</v>
      </c>
      <c r="E250" s="83">
        <v>0.42</v>
      </c>
      <c r="F250" s="83" t="s">
        <v>423</v>
      </c>
      <c r="G250" s="83" t="s">
        <v>291</v>
      </c>
      <c r="H250" s="83" t="s">
        <v>631</v>
      </c>
      <c r="I250" s="83" t="s">
        <v>63</v>
      </c>
      <c r="J250" s="83" t="s">
        <v>64</v>
      </c>
      <c r="K250" s="83" t="s">
        <v>84</v>
      </c>
      <c r="L250" s="83" t="s">
        <v>78</v>
      </c>
      <c r="M250" s="83" t="s">
        <v>64</v>
      </c>
      <c r="N250" s="83" t="s">
        <v>84</v>
      </c>
      <c r="O250" s="83" t="s">
        <v>84</v>
      </c>
      <c r="P250" s="83" t="s">
        <v>84</v>
      </c>
      <c r="Q250" s="83" t="s">
        <v>78</v>
      </c>
      <c r="R250" s="83" t="s">
        <v>64</v>
      </c>
      <c r="S250" s="83" t="s">
        <v>84</v>
      </c>
      <c r="T250" s="83" t="s">
        <v>84</v>
      </c>
      <c r="U250" s="83" t="s">
        <v>64</v>
      </c>
      <c r="V250" s="83" t="s">
        <v>84</v>
      </c>
      <c r="W250" s="83" t="s">
        <v>78</v>
      </c>
      <c r="X250" s="83" t="s">
        <v>78</v>
      </c>
      <c r="Y250" s="83" t="s">
        <v>78</v>
      </c>
      <c r="Z250" s="83" t="s">
        <v>66</v>
      </c>
      <c r="AA250" s="83" t="s">
        <v>65</v>
      </c>
      <c r="AB250" s="83" t="s">
        <v>101</v>
      </c>
      <c r="AC250" s="83" t="s">
        <v>65</v>
      </c>
      <c r="AD250" s="83" t="s">
        <v>79</v>
      </c>
      <c r="AE250" s="83" t="s">
        <v>66</v>
      </c>
      <c r="AF250" s="83" t="s">
        <v>66</v>
      </c>
      <c r="AG250" s="83" t="s">
        <v>66</v>
      </c>
      <c r="AH250" s="83" t="s">
        <v>65</v>
      </c>
      <c r="AI250" s="83" t="s">
        <v>65</v>
      </c>
      <c r="AJ250" s="83" t="s">
        <v>66</v>
      </c>
      <c r="AK250" s="83" t="s">
        <v>79</v>
      </c>
      <c r="AL250" s="83" t="s">
        <v>79</v>
      </c>
      <c r="AM250" s="83" t="s">
        <v>65</v>
      </c>
      <c r="AN250" s="83" t="s">
        <v>65</v>
      </c>
      <c r="AO250" s="83" t="s">
        <v>79</v>
      </c>
      <c r="AP250" s="83" t="s">
        <v>67</v>
      </c>
      <c r="AQ250" s="83" t="s">
        <v>67</v>
      </c>
      <c r="AR250" s="83" t="s">
        <v>73</v>
      </c>
      <c r="AS250" s="83" t="s">
        <v>727</v>
      </c>
      <c r="AT250" s="83" t="s">
        <v>87</v>
      </c>
      <c r="AU250" s="83" t="s">
        <v>67</v>
      </c>
      <c r="AV250" s="83" t="s">
        <v>80</v>
      </c>
      <c r="AW250" s="83" t="s">
        <v>72</v>
      </c>
      <c r="AX250" s="83" t="s">
        <v>72</v>
      </c>
      <c r="AY250" s="83" t="s">
        <v>63</v>
      </c>
      <c r="AZ250" s="83" t="s">
        <v>63</v>
      </c>
      <c r="BA250" s="83" t="s">
        <v>73</v>
      </c>
      <c r="BB250" s="83" t="s">
        <v>73</v>
      </c>
      <c r="BC250" s="83" t="s">
        <v>73</v>
      </c>
      <c r="BD250" s="83"/>
      <c r="BE250" s="83" t="s">
        <v>73</v>
      </c>
      <c r="BF250" s="83"/>
      <c r="BG250" s="87" t="s">
        <v>631</v>
      </c>
      <c r="BH250" s="86" t="s">
        <v>60</v>
      </c>
      <c r="BI250" s="76" t="s">
        <v>1414</v>
      </c>
      <c r="BJ250">
        <f t="shared" si="9"/>
        <v>3</v>
      </c>
      <c r="BK250" s="87">
        <f t="shared" si="10"/>
        <v>45</v>
      </c>
      <c r="BL250" s="87"/>
      <c r="BM250" s="86" t="str">
        <f>_xlfn.XLOOKUP(Form_Responses18111213[[#This Row],[Sekolah School (Cleansed)]],'Quality Check'!$B$11:$B$14,'Quality Check'!$C$11:$C$14,)</f>
        <v>Urban</v>
      </c>
      <c r="BN250" s="86" t="str">
        <f>_xlfn.XLOOKUP(Form_Responses18111213[[#This Row],[Sekolah School (Cleansed)]],'Quality Check'!$B$11:$B$14,'Quality Check'!$D$11:$D$14,)</f>
        <v>Intervention Group (IG)</v>
      </c>
      <c r="BO250" s="87" t="str">
        <f>_xlfn.XLOOKUP(AS250,'Cleansing - Toothpaste Brand'!A:A,'Cleansing - Toothpaste Brand'!B:B,)</f>
        <v>Colgate</v>
      </c>
      <c r="BP250" s="87"/>
      <c r="BQ25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50" s="86" t="str">
        <f>_xlfn.XLOOKUP(AP250,'Cleansing - Response'!E:E,'Cleansing - Response'!F:F,)</f>
        <v>2 days and more</v>
      </c>
      <c r="BS250" s="86"/>
      <c r="BT250" s="86" t="str">
        <f>_xlfn.XLOOKUP(AQ250,'Cleansing - Response'!E:E,'Cleansing - Response'!F:F,)</f>
        <v>2 days and more</v>
      </c>
      <c r="BU250" s="86"/>
      <c r="BV250" s="86" t="str">
        <f t="shared" si="11"/>
        <v>Tidak / No</v>
      </c>
      <c r="BW250" s="86" t="str">
        <f>_xlfn.XLOOKUP(AT250,'Cleansing - Response'!E:E,'Cleansing - Response'!F:F,)</f>
        <v>Always</v>
      </c>
      <c r="BX250" s="86" t="str">
        <f>_xlfn.XLOOKUP(AU250,'Cleansing - Response'!H:H,'Cleansing - Response'!I:I,)</f>
        <v>Using dental floss at least once</v>
      </c>
      <c r="BY250" s="86" t="str">
        <f>_xlfn.XLOOKUP(AV250,'Cleansing - Response'!K:K,'Cleansing - Response'!L:L,)</f>
        <v>Up to 1 time a day</v>
      </c>
      <c r="BZ250" s="86" t="str">
        <f>_xlfn.XLOOKUP(AW250,'Cleansing - Response'!$N:$N,'Cleansing - Response'!$O:$O,)</f>
        <v>Yes / Sometimes</v>
      </c>
      <c r="CA250" s="86" t="str">
        <f>_xlfn.XLOOKUP(AX250,'Cleansing - Response'!$N:$N,'Cleansing - Response'!$O:$O,)</f>
        <v>Yes / Sometimes</v>
      </c>
      <c r="CB250" s="86" t="str">
        <f>_xlfn.XLOOKUP(AY250,'Cleansing - Response'!$N:$N,'Cleansing - Response'!$O:$O,)</f>
        <v>Yes / Sometimes</v>
      </c>
      <c r="CC250" s="86" t="str">
        <f>_xlfn.XLOOKUP(AZ250,'Cleansing - Response'!$N:$N,'Cleansing - Response'!$O:$O,)</f>
        <v>Yes / Sometimes</v>
      </c>
      <c r="CD250" s="86" t="str">
        <f>_xlfn.XLOOKUP(BA250,'Cleansing - Response'!$N:$N,'Cleansing - Response'!$O:$O,)</f>
        <v>No</v>
      </c>
      <c r="CE250" s="86" t="str">
        <f>_xlfn.XLOOKUP(BB250,'Cleansing - Response'!$N:$N,'Cleansing - Response'!$O:$O,)</f>
        <v>No</v>
      </c>
      <c r="CF250" s="87" t="str">
        <f>IF(COUNTIF(Form_Responses18111213[[#This Row],[Answer - B7-1]:[Answer - B7-6]], "Yes / Sometimes") &gt; 4, "More than 4 times","Up to 4 times")</f>
        <v>Up to 4 times</v>
      </c>
    </row>
    <row r="251" spans="1:84" ht="13.2" x14ac:dyDescent="0.25">
      <c r="A251" s="82">
        <v>45573.456702719908</v>
      </c>
      <c r="B251" s="83" t="s">
        <v>728</v>
      </c>
      <c r="C251" s="84" t="s">
        <v>729</v>
      </c>
      <c r="D251" s="83">
        <v>100</v>
      </c>
      <c r="E251" s="83">
        <v>0.67</v>
      </c>
      <c r="F251" s="83" t="s">
        <v>114</v>
      </c>
      <c r="G251" s="83" t="s">
        <v>76</v>
      </c>
      <c r="H251" s="83" t="s">
        <v>716</v>
      </c>
      <c r="I251" s="83" t="s">
        <v>63</v>
      </c>
      <c r="J251" s="83" t="s">
        <v>64</v>
      </c>
      <c r="K251" s="83" t="s">
        <v>64</v>
      </c>
      <c r="L251" s="83" t="s">
        <v>64</v>
      </c>
      <c r="M251" s="83" t="s">
        <v>64</v>
      </c>
      <c r="N251" s="83" t="s">
        <v>64</v>
      </c>
      <c r="O251" s="83" t="s">
        <v>64</v>
      </c>
      <c r="P251" s="83" t="s">
        <v>64</v>
      </c>
      <c r="Q251" s="83" t="s">
        <v>64</v>
      </c>
      <c r="R251" s="83" t="s">
        <v>64</v>
      </c>
      <c r="S251" s="83" t="s">
        <v>64</v>
      </c>
      <c r="T251" s="83" t="s">
        <v>64</v>
      </c>
      <c r="U251" s="83" t="s">
        <v>64</v>
      </c>
      <c r="V251" s="83" t="s">
        <v>64</v>
      </c>
      <c r="W251" s="83" t="s">
        <v>64</v>
      </c>
      <c r="X251" s="83" t="s">
        <v>64</v>
      </c>
      <c r="Y251" s="83" t="s">
        <v>64</v>
      </c>
      <c r="Z251" s="83" t="s">
        <v>66</v>
      </c>
      <c r="AA251" s="83" t="s">
        <v>66</v>
      </c>
      <c r="AB251" s="83" t="s">
        <v>66</v>
      </c>
      <c r="AC251" s="83" t="s">
        <v>66</v>
      </c>
      <c r="AD251" s="83" t="s">
        <v>66</v>
      </c>
      <c r="AE251" s="83" t="s">
        <v>66</v>
      </c>
      <c r="AF251" s="83" t="s">
        <v>66</v>
      </c>
      <c r="AG251" s="83" t="s">
        <v>66</v>
      </c>
      <c r="AH251" s="83" t="s">
        <v>66</v>
      </c>
      <c r="AI251" s="83" t="s">
        <v>101</v>
      </c>
      <c r="AJ251" s="83" t="s">
        <v>66</v>
      </c>
      <c r="AK251" s="83" t="s">
        <v>66</v>
      </c>
      <c r="AL251" s="83" t="s">
        <v>66</v>
      </c>
      <c r="AM251" s="83" t="s">
        <v>66</v>
      </c>
      <c r="AN251" s="83" t="s">
        <v>66</v>
      </c>
      <c r="AO251" s="83" t="s">
        <v>66</v>
      </c>
      <c r="AP251" s="83" t="s">
        <v>80</v>
      </c>
      <c r="AQ251" s="83" t="s">
        <v>80</v>
      </c>
      <c r="AR251" s="83" t="s">
        <v>63</v>
      </c>
      <c r="AS251" s="83" t="s">
        <v>68</v>
      </c>
      <c r="AT251" s="83" t="s">
        <v>69</v>
      </c>
      <c r="AU251" s="83" t="s">
        <v>93</v>
      </c>
      <c r="AV251" s="83" t="s">
        <v>80</v>
      </c>
      <c r="AW251" s="83" t="s">
        <v>63</v>
      </c>
      <c r="AX251" s="83" t="s">
        <v>63</v>
      </c>
      <c r="AY251" s="83" t="s">
        <v>63</v>
      </c>
      <c r="AZ251" s="83" t="s">
        <v>63</v>
      </c>
      <c r="BA251" s="83" t="s">
        <v>63</v>
      </c>
      <c r="BB251" s="83" t="s">
        <v>73</v>
      </c>
      <c r="BC251" s="83" t="s">
        <v>73</v>
      </c>
      <c r="BD251" s="83"/>
      <c r="BE251" s="83" t="s">
        <v>73</v>
      </c>
      <c r="BF251" s="83"/>
      <c r="BG251" s="87" t="s">
        <v>631</v>
      </c>
      <c r="BH251" s="87" t="s">
        <v>114</v>
      </c>
      <c r="BI251" s="76" t="s">
        <v>1414</v>
      </c>
      <c r="BJ251">
        <f t="shared" si="9"/>
        <v>15</v>
      </c>
      <c r="BK251" s="87">
        <f t="shared" si="10"/>
        <v>49</v>
      </c>
      <c r="BL251" s="87"/>
      <c r="BM251" s="86" t="str">
        <f>_xlfn.XLOOKUP(Form_Responses18111213[[#This Row],[Sekolah School (Cleansed)]],'Quality Check'!$B$11:$B$14,'Quality Check'!$C$11:$C$14,)</f>
        <v>Urban</v>
      </c>
      <c r="BN251" s="86" t="str">
        <f>_xlfn.XLOOKUP(Form_Responses18111213[[#This Row],[Sekolah School (Cleansed)]],'Quality Check'!$B$11:$B$14,'Quality Check'!$D$11:$D$14,)</f>
        <v>Intervention Group (IG)</v>
      </c>
      <c r="BO251" s="87" t="str">
        <f>_xlfn.XLOOKUP(AS251,'Cleansing - Toothpaste Brand'!A:A,'Cleansing - Toothpaste Brand'!B:B,)</f>
        <v>Colgate</v>
      </c>
      <c r="BP251" s="87"/>
      <c r="BQ25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51" s="86" t="str">
        <f>_xlfn.XLOOKUP(AP251,'Cleansing - Response'!E:E,'Cleansing - Response'!F:F,)</f>
        <v>Less than 2 days</v>
      </c>
      <c r="BS251" s="86"/>
      <c r="BT251" s="86" t="str">
        <f>_xlfn.XLOOKUP(AQ251,'Cleansing - Response'!E:E,'Cleansing - Response'!F:F,)</f>
        <v>Less than 2 days</v>
      </c>
      <c r="BU251" s="86"/>
      <c r="BV251" s="86" t="str">
        <f t="shared" si="11"/>
        <v>Ya / Yes</v>
      </c>
      <c r="BW251" s="86" t="str">
        <f>_xlfn.XLOOKUP(AT251,'Cleansing - Response'!E:E,'Cleansing - Response'!F:F,)</f>
        <v>Rarely / Sometimes</v>
      </c>
      <c r="BX251" s="86" t="str">
        <f>_xlfn.XLOOKUP(AU251,'Cleansing - Response'!H:H,'Cleansing - Response'!I:I,)</f>
        <v>Not using dental floss</v>
      </c>
      <c r="BY251" s="86" t="str">
        <f>_xlfn.XLOOKUP(AV251,'Cleansing - Response'!K:K,'Cleansing - Response'!L:L,)</f>
        <v>Up to 1 time a day</v>
      </c>
      <c r="BZ251" s="86" t="str">
        <f>_xlfn.XLOOKUP(AW251,'Cleansing - Response'!$N:$N,'Cleansing - Response'!$O:$O,)</f>
        <v>Yes / Sometimes</v>
      </c>
      <c r="CA251" s="86" t="str">
        <f>_xlfn.XLOOKUP(AX251,'Cleansing - Response'!$N:$N,'Cleansing - Response'!$O:$O,)</f>
        <v>Yes / Sometimes</v>
      </c>
      <c r="CB251" s="86" t="str">
        <f>_xlfn.XLOOKUP(AY251,'Cleansing - Response'!$N:$N,'Cleansing - Response'!$O:$O,)</f>
        <v>Yes / Sometimes</v>
      </c>
      <c r="CC251" s="86" t="str">
        <f>_xlfn.XLOOKUP(AZ251,'Cleansing - Response'!$N:$N,'Cleansing - Response'!$O:$O,)</f>
        <v>Yes / Sometimes</v>
      </c>
      <c r="CD251" s="86" t="str">
        <f>_xlfn.XLOOKUP(BA251,'Cleansing - Response'!$N:$N,'Cleansing - Response'!$O:$O,)</f>
        <v>Yes / Sometimes</v>
      </c>
      <c r="CE251" s="86" t="str">
        <f>_xlfn.XLOOKUP(BB251,'Cleansing - Response'!$N:$N,'Cleansing - Response'!$O:$O,)</f>
        <v>No</v>
      </c>
      <c r="CF251" s="87" t="str">
        <f>IF(COUNTIF(Form_Responses18111213[[#This Row],[Answer - B7-1]:[Answer - B7-6]], "Yes / Sometimes") &gt; 4, "More than 4 times","Up to 4 times")</f>
        <v>More than 4 times</v>
      </c>
    </row>
    <row r="252" spans="1:84" ht="13.2" x14ac:dyDescent="0.25">
      <c r="A252" s="82">
        <v>45573.460429236111</v>
      </c>
      <c r="B252" s="83" t="s">
        <v>730</v>
      </c>
      <c r="C252" s="84" t="s">
        <v>731</v>
      </c>
      <c r="D252" s="83">
        <v>92.86</v>
      </c>
      <c r="E252" s="83">
        <v>1.04</v>
      </c>
      <c r="F252" s="83" t="s">
        <v>114</v>
      </c>
      <c r="G252" s="83" t="s">
        <v>76</v>
      </c>
      <c r="H252" s="83" t="s">
        <v>631</v>
      </c>
      <c r="I252" s="83" t="s">
        <v>63</v>
      </c>
      <c r="J252" s="83" t="s">
        <v>64</v>
      </c>
      <c r="K252" s="83" t="s">
        <v>64</v>
      </c>
      <c r="L252" s="83" t="s">
        <v>64</v>
      </c>
      <c r="M252" s="83" t="s">
        <v>78</v>
      </c>
      <c r="N252" s="83" t="s">
        <v>64</v>
      </c>
      <c r="O252" s="83" t="s">
        <v>64</v>
      </c>
      <c r="P252" s="83" t="s">
        <v>64</v>
      </c>
      <c r="Q252" s="83" t="s">
        <v>64</v>
      </c>
      <c r="R252" s="83" t="s">
        <v>64</v>
      </c>
      <c r="S252" s="83" t="s">
        <v>64</v>
      </c>
      <c r="T252" s="83" t="s">
        <v>64</v>
      </c>
      <c r="U252" s="83" t="s">
        <v>78</v>
      </c>
      <c r="V252" s="83" t="s">
        <v>64</v>
      </c>
      <c r="W252" s="83" t="s">
        <v>64</v>
      </c>
      <c r="X252" s="83" t="s">
        <v>64</v>
      </c>
      <c r="Y252" s="83" t="s">
        <v>64</v>
      </c>
      <c r="Z252" s="83" t="s">
        <v>66</v>
      </c>
      <c r="AA252" s="83" t="s">
        <v>66</v>
      </c>
      <c r="AB252" s="83" t="s">
        <v>66</v>
      </c>
      <c r="AC252" s="83" t="s">
        <v>66</v>
      </c>
      <c r="AD252" s="83" t="s">
        <v>66</v>
      </c>
      <c r="AE252" s="83" t="s">
        <v>66</v>
      </c>
      <c r="AF252" s="83" t="s">
        <v>66</v>
      </c>
      <c r="AG252" s="83" t="s">
        <v>66</v>
      </c>
      <c r="AH252" s="83" t="s">
        <v>66</v>
      </c>
      <c r="AI252" s="83" t="s">
        <v>66</v>
      </c>
      <c r="AJ252" s="83" t="s">
        <v>66</v>
      </c>
      <c r="AK252" s="83" t="s">
        <v>66</v>
      </c>
      <c r="AL252" s="83" t="s">
        <v>66</v>
      </c>
      <c r="AM252" s="83" t="s">
        <v>66</v>
      </c>
      <c r="AN252" s="83" t="s">
        <v>66</v>
      </c>
      <c r="AO252" s="83" t="s">
        <v>66</v>
      </c>
      <c r="AP252" s="83" t="s">
        <v>67</v>
      </c>
      <c r="AQ252" s="83" t="s">
        <v>67</v>
      </c>
      <c r="AR252" s="83" t="s">
        <v>63</v>
      </c>
      <c r="AS252" s="83" t="s">
        <v>68</v>
      </c>
      <c r="AT252" s="83" t="s">
        <v>69</v>
      </c>
      <c r="AU252" s="83" t="s">
        <v>80</v>
      </c>
      <c r="AV252" s="83" t="s">
        <v>67</v>
      </c>
      <c r="AW252" s="83" t="s">
        <v>72</v>
      </c>
      <c r="AX252" s="83" t="s">
        <v>72</v>
      </c>
      <c r="AY252" s="83" t="s">
        <v>73</v>
      </c>
      <c r="AZ252" s="83" t="s">
        <v>72</v>
      </c>
      <c r="BA252" s="83" t="s">
        <v>72</v>
      </c>
      <c r="BB252" s="83" t="s">
        <v>73</v>
      </c>
      <c r="BC252" s="83" t="s">
        <v>73</v>
      </c>
      <c r="BD252" s="83"/>
      <c r="BE252" s="83" t="s">
        <v>73</v>
      </c>
      <c r="BF252" s="83"/>
      <c r="BG252" s="87" t="s">
        <v>631</v>
      </c>
      <c r="BH252" s="87" t="s">
        <v>114</v>
      </c>
      <c r="BI252" s="76" t="s">
        <v>1414</v>
      </c>
      <c r="BJ252">
        <f t="shared" si="9"/>
        <v>15</v>
      </c>
      <c r="BK252" s="87">
        <f t="shared" si="10"/>
        <v>47</v>
      </c>
      <c r="BL252" s="87"/>
      <c r="BM252" s="86" t="str">
        <f>_xlfn.XLOOKUP(Form_Responses18111213[[#This Row],[Sekolah School (Cleansed)]],'Quality Check'!$B$11:$B$14,'Quality Check'!$C$11:$C$14,)</f>
        <v>Urban</v>
      </c>
      <c r="BN252" s="86" t="str">
        <f>_xlfn.XLOOKUP(Form_Responses18111213[[#This Row],[Sekolah School (Cleansed)]],'Quality Check'!$B$11:$B$14,'Quality Check'!$D$11:$D$14,)</f>
        <v>Intervention Group (IG)</v>
      </c>
      <c r="BO252" s="87" t="str">
        <f>_xlfn.XLOOKUP(AS252,'Cleansing - Toothpaste Brand'!A:A,'Cleansing - Toothpaste Brand'!B:B,)</f>
        <v>Colgate</v>
      </c>
      <c r="BP252" s="87"/>
      <c r="BQ25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52" s="86" t="str">
        <f>_xlfn.XLOOKUP(AP252,'Cleansing - Response'!E:E,'Cleansing - Response'!F:F,)</f>
        <v>2 days and more</v>
      </c>
      <c r="BS252" s="86"/>
      <c r="BT252" s="86" t="str">
        <f>_xlfn.XLOOKUP(AQ252,'Cleansing - Response'!E:E,'Cleansing - Response'!F:F,)</f>
        <v>2 days and more</v>
      </c>
      <c r="BU252" s="86"/>
      <c r="BV252" s="86" t="str">
        <f t="shared" si="11"/>
        <v>Ya / Yes</v>
      </c>
      <c r="BW252" s="86" t="str">
        <f>_xlfn.XLOOKUP(AT252,'Cleansing - Response'!E:E,'Cleansing - Response'!F:F,)</f>
        <v>Rarely / Sometimes</v>
      </c>
      <c r="BX252" s="86" t="str">
        <f>_xlfn.XLOOKUP(AU252,'Cleansing - Response'!H:H,'Cleansing - Response'!I:I,)</f>
        <v>Using dental floss at least once</v>
      </c>
      <c r="BY252" s="86" t="str">
        <f>_xlfn.XLOOKUP(AV252,'Cleansing - Response'!K:K,'Cleansing - Response'!L:L,)</f>
        <v>More than 1 time a day</v>
      </c>
      <c r="BZ252" s="86" t="str">
        <f>_xlfn.XLOOKUP(AW252,'Cleansing - Response'!$N:$N,'Cleansing - Response'!$O:$O,)</f>
        <v>Yes / Sometimes</v>
      </c>
      <c r="CA252" s="86" t="str">
        <f>_xlfn.XLOOKUP(AX252,'Cleansing - Response'!$N:$N,'Cleansing - Response'!$O:$O,)</f>
        <v>Yes / Sometimes</v>
      </c>
      <c r="CB252" s="86" t="str">
        <f>_xlfn.XLOOKUP(AY252,'Cleansing - Response'!$N:$N,'Cleansing - Response'!$O:$O,)</f>
        <v>No</v>
      </c>
      <c r="CC252" s="86" t="str">
        <f>_xlfn.XLOOKUP(AZ252,'Cleansing - Response'!$N:$N,'Cleansing - Response'!$O:$O,)</f>
        <v>Yes / Sometimes</v>
      </c>
      <c r="CD252" s="86" t="str">
        <f>_xlfn.XLOOKUP(BA252,'Cleansing - Response'!$N:$N,'Cleansing - Response'!$O:$O,)</f>
        <v>Yes / Sometimes</v>
      </c>
      <c r="CE252" s="86" t="str">
        <f>_xlfn.XLOOKUP(BB252,'Cleansing - Response'!$N:$N,'Cleansing - Response'!$O:$O,)</f>
        <v>No</v>
      </c>
      <c r="CF252" s="87" t="str">
        <f>IF(COUNTIF(Form_Responses18111213[[#This Row],[Answer - B7-1]:[Answer - B7-6]], "Yes / Sometimes") &gt; 4, "More than 4 times","Up to 4 times")</f>
        <v>Up to 4 times</v>
      </c>
    </row>
    <row r="253" spans="1:84" ht="13.2" x14ac:dyDescent="0.25">
      <c r="A253" s="82">
        <v>45573.461398206018</v>
      </c>
      <c r="B253" s="83" t="s">
        <v>732</v>
      </c>
      <c r="C253" s="84" t="s">
        <v>733</v>
      </c>
      <c r="D253" s="83">
        <v>100</v>
      </c>
      <c r="E253" s="83">
        <v>0.67</v>
      </c>
      <c r="F253" s="83" t="s">
        <v>114</v>
      </c>
      <c r="G253" s="83" t="s">
        <v>291</v>
      </c>
      <c r="H253" s="83" t="s">
        <v>634</v>
      </c>
      <c r="I253" s="83" t="s">
        <v>63</v>
      </c>
      <c r="J253" s="83" t="s">
        <v>64</v>
      </c>
      <c r="K253" s="83" t="s">
        <v>64</v>
      </c>
      <c r="L253" s="83" t="s">
        <v>64</v>
      </c>
      <c r="M253" s="83" t="s">
        <v>78</v>
      </c>
      <c r="N253" s="83" t="s">
        <v>64</v>
      </c>
      <c r="O253" s="83" t="s">
        <v>64</v>
      </c>
      <c r="P253" s="83" t="s">
        <v>84</v>
      </c>
      <c r="Q253" s="83" t="s">
        <v>84</v>
      </c>
      <c r="R253" s="83" t="s">
        <v>64</v>
      </c>
      <c r="S253" s="83" t="s">
        <v>64</v>
      </c>
      <c r="T253" s="83" t="s">
        <v>64</v>
      </c>
      <c r="U253" s="83" t="s">
        <v>64</v>
      </c>
      <c r="V253" s="83" t="s">
        <v>84</v>
      </c>
      <c r="W253" s="83" t="s">
        <v>64</v>
      </c>
      <c r="X253" s="83" t="s">
        <v>64</v>
      </c>
      <c r="Y253" s="83" t="s">
        <v>84</v>
      </c>
      <c r="Z253" s="83" t="s">
        <v>66</v>
      </c>
      <c r="AA253" s="83" t="s">
        <v>65</v>
      </c>
      <c r="AB253" s="83" t="s">
        <v>66</v>
      </c>
      <c r="AC253" s="83" t="s">
        <v>66</v>
      </c>
      <c r="AD253" s="83" t="s">
        <v>66</v>
      </c>
      <c r="AE253" s="83" t="s">
        <v>79</v>
      </c>
      <c r="AF253" s="83" t="s">
        <v>65</v>
      </c>
      <c r="AG253" s="83" t="s">
        <v>65</v>
      </c>
      <c r="AH253" s="83" t="s">
        <v>65</v>
      </c>
      <c r="AI253" s="83" t="s">
        <v>101</v>
      </c>
      <c r="AJ253" s="83" t="s">
        <v>101</v>
      </c>
      <c r="AK253" s="83" t="s">
        <v>66</v>
      </c>
      <c r="AL253" s="83" t="s">
        <v>65</v>
      </c>
      <c r="AM253" s="83" t="s">
        <v>65</v>
      </c>
      <c r="AN253" s="83" t="s">
        <v>79</v>
      </c>
      <c r="AO253" s="83" t="s">
        <v>66</v>
      </c>
      <c r="AP253" s="83" t="s">
        <v>67</v>
      </c>
      <c r="AQ253" s="83" t="s">
        <v>67</v>
      </c>
      <c r="AR253" s="83" t="s">
        <v>73</v>
      </c>
      <c r="AS253" s="83" t="s">
        <v>68</v>
      </c>
      <c r="AT253" s="83" t="s">
        <v>87</v>
      </c>
      <c r="AU253" s="83" t="s">
        <v>70</v>
      </c>
      <c r="AV253" s="83" t="s">
        <v>71</v>
      </c>
      <c r="AW253" s="83" t="s">
        <v>73</v>
      </c>
      <c r="AX253" s="83" t="s">
        <v>73</v>
      </c>
      <c r="AY253" s="83" t="s">
        <v>73</v>
      </c>
      <c r="AZ253" s="83" t="s">
        <v>73</v>
      </c>
      <c r="BA253" s="83" t="s">
        <v>73</v>
      </c>
      <c r="BB253" s="83" t="s">
        <v>73</v>
      </c>
      <c r="BC253" s="83" t="s">
        <v>73</v>
      </c>
      <c r="BD253" s="83"/>
      <c r="BE253" s="83" t="s">
        <v>73</v>
      </c>
      <c r="BF253" s="83"/>
      <c r="BG253" s="87" t="s">
        <v>631</v>
      </c>
      <c r="BH253" s="87" t="s">
        <v>114</v>
      </c>
      <c r="BI253" s="76" t="s">
        <v>1414</v>
      </c>
      <c r="BJ253">
        <f t="shared" si="9"/>
        <v>12</v>
      </c>
      <c r="BK253" s="87">
        <f t="shared" si="10"/>
        <v>53</v>
      </c>
      <c r="BL253" s="87"/>
      <c r="BM253" s="86" t="str">
        <f>_xlfn.XLOOKUP(Form_Responses18111213[[#This Row],[Sekolah School (Cleansed)]],'Quality Check'!$B$11:$B$14,'Quality Check'!$C$11:$C$14,)</f>
        <v>Urban</v>
      </c>
      <c r="BN253" s="86" t="str">
        <f>_xlfn.XLOOKUP(Form_Responses18111213[[#This Row],[Sekolah School (Cleansed)]],'Quality Check'!$B$11:$B$14,'Quality Check'!$D$11:$D$14,)</f>
        <v>Intervention Group (IG)</v>
      </c>
      <c r="BO253" s="87" t="str">
        <f>_xlfn.XLOOKUP(AS253,'Cleansing - Toothpaste Brand'!A:A,'Cleansing - Toothpaste Brand'!B:B,)</f>
        <v>Colgate</v>
      </c>
      <c r="BP253" s="87"/>
      <c r="BQ25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53" s="86" t="str">
        <f>_xlfn.XLOOKUP(AP253,'Cleansing - Response'!E:E,'Cleansing - Response'!F:F,)</f>
        <v>2 days and more</v>
      </c>
      <c r="BS253" s="86"/>
      <c r="BT253" s="86" t="str">
        <f>_xlfn.XLOOKUP(AQ253,'Cleansing - Response'!E:E,'Cleansing - Response'!F:F,)</f>
        <v>2 days and more</v>
      </c>
      <c r="BU253" s="86"/>
      <c r="BV253" s="86" t="str">
        <f t="shared" si="11"/>
        <v>Tidak / No</v>
      </c>
      <c r="BW253" s="86" t="str">
        <f>_xlfn.XLOOKUP(AT253,'Cleansing - Response'!E:E,'Cleansing - Response'!F:F,)</f>
        <v>Always</v>
      </c>
      <c r="BX253" s="86" t="str">
        <f>_xlfn.XLOOKUP(AU253,'Cleansing - Response'!H:H,'Cleansing - Response'!I:I,)</f>
        <v>Sometimes / When in need</v>
      </c>
      <c r="BY253" s="86" t="str">
        <f>_xlfn.XLOOKUP(AV253,'Cleansing - Response'!K:K,'Cleansing - Response'!L:L,)</f>
        <v>Up to 1 time a day</v>
      </c>
      <c r="BZ253" s="86" t="str">
        <f>_xlfn.XLOOKUP(AW253,'Cleansing - Response'!$N:$N,'Cleansing - Response'!$O:$O,)</f>
        <v>No</v>
      </c>
      <c r="CA253" s="86" t="str">
        <f>_xlfn.XLOOKUP(AX253,'Cleansing - Response'!$N:$N,'Cleansing - Response'!$O:$O,)</f>
        <v>No</v>
      </c>
      <c r="CB253" s="86" t="str">
        <f>_xlfn.XLOOKUP(AY253,'Cleansing - Response'!$N:$N,'Cleansing - Response'!$O:$O,)</f>
        <v>No</v>
      </c>
      <c r="CC253" s="86" t="str">
        <f>_xlfn.XLOOKUP(AZ253,'Cleansing - Response'!$N:$N,'Cleansing - Response'!$O:$O,)</f>
        <v>No</v>
      </c>
      <c r="CD253" s="86" t="str">
        <f>_xlfn.XLOOKUP(BA253,'Cleansing - Response'!$N:$N,'Cleansing - Response'!$O:$O,)</f>
        <v>No</v>
      </c>
      <c r="CE253" s="86" t="str">
        <f>_xlfn.XLOOKUP(BB253,'Cleansing - Response'!$N:$N,'Cleansing - Response'!$O:$O,)</f>
        <v>No</v>
      </c>
      <c r="CF253" s="87" t="str">
        <f>IF(COUNTIF(Form_Responses18111213[[#This Row],[Answer - B7-1]:[Answer - B7-6]], "Yes / Sometimes") &gt; 4, "More than 4 times","Up to 4 times")</f>
        <v>Up to 4 times</v>
      </c>
    </row>
    <row r="254" spans="1:84" ht="13.2" x14ac:dyDescent="0.25">
      <c r="A254" s="82">
        <v>45573.461904166666</v>
      </c>
      <c r="B254" s="83" t="s">
        <v>734</v>
      </c>
      <c r="C254" s="84" t="s">
        <v>735</v>
      </c>
      <c r="D254" s="83">
        <v>85.71</v>
      </c>
      <c r="E254" s="83">
        <v>0.13</v>
      </c>
      <c r="F254" s="83" t="s">
        <v>114</v>
      </c>
      <c r="G254" s="83" t="s">
        <v>76</v>
      </c>
      <c r="H254" s="83" t="s">
        <v>736</v>
      </c>
      <c r="I254" s="83" t="s">
        <v>63</v>
      </c>
      <c r="J254" s="83" t="s">
        <v>78</v>
      </c>
      <c r="K254" s="83" t="s">
        <v>78</v>
      </c>
      <c r="L254" s="83" t="s">
        <v>78</v>
      </c>
      <c r="M254" s="83" t="s">
        <v>84</v>
      </c>
      <c r="N254" s="83" t="s">
        <v>78</v>
      </c>
      <c r="O254" s="83" t="s">
        <v>64</v>
      </c>
      <c r="P254" s="83" t="s">
        <v>78</v>
      </c>
      <c r="Q254" s="83" t="s">
        <v>64</v>
      </c>
      <c r="R254" s="83" t="s">
        <v>64</v>
      </c>
      <c r="S254" s="83" t="s">
        <v>84</v>
      </c>
      <c r="T254" s="83" t="s">
        <v>64</v>
      </c>
      <c r="U254" s="83" t="s">
        <v>64</v>
      </c>
      <c r="V254" s="83" t="s">
        <v>64</v>
      </c>
      <c r="W254" s="83" t="s">
        <v>64</v>
      </c>
      <c r="X254" s="83" t="s">
        <v>84</v>
      </c>
      <c r="Y254" s="83" t="s">
        <v>64</v>
      </c>
      <c r="Z254" s="83" t="s">
        <v>66</v>
      </c>
      <c r="AA254" s="83" t="s">
        <v>66</v>
      </c>
      <c r="AB254" s="83" t="s">
        <v>66</v>
      </c>
      <c r="AC254" s="83" t="s">
        <v>66</v>
      </c>
      <c r="AD254" s="83" t="s">
        <v>66</v>
      </c>
      <c r="AE254" s="83" t="s">
        <v>66</v>
      </c>
      <c r="AF254" s="83" t="s">
        <v>66</v>
      </c>
      <c r="AG254" s="83" t="s">
        <v>66</v>
      </c>
      <c r="AH254" s="83" t="s">
        <v>66</v>
      </c>
      <c r="AI254" s="83" t="s">
        <v>101</v>
      </c>
      <c r="AJ254" s="83" t="s">
        <v>65</v>
      </c>
      <c r="AK254" s="83" t="s">
        <v>66</v>
      </c>
      <c r="AL254" s="83" t="s">
        <v>66</v>
      </c>
      <c r="AM254" s="83" t="s">
        <v>66</v>
      </c>
      <c r="AN254" s="83" t="s">
        <v>79</v>
      </c>
      <c r="AO254" s="83" t="s">
        <v>66</v>
      </c>
      <c r="AP254" s="83" t="s">
        <v>85</v>
      </c>
      <c r="AQ254" s="83" t="s">
        <v>85</v>
      </c>
      <c r="AR254" s="83" t="s">
        <v>63</v>
      </c>
      <c r="AS254" s="83" t="s">
        <v>120</v>
      </c>
      <c r="AT254" s="83" t="s">
        <v>69</v>
      </c>
      <c r="AU254" s="83" t="s">
        <v>93</v>
      </c>
      <c r="AV254" s="83" t="s">
        <v>71</v>
      </c>
      <c r="AW254" s="83" t="s">
        <v>72</v>
      </c>
      <c r="AX254" s="83" t="s">
        <v>73</v>
      </c>
      <c r="AY254" s="83" t="s">
        <v>72</v>
      </c>
      <c r="AZ254" s="83" t="s">
        <v>72</v>
      </c>
      <c r="BA254" s="83" t="s">
        <v>72</v>
      </c>
      <c r="BB254" s="83" t="s">
        <v>72</v>
      </c>
      <c r="BC254" s="83" t="s">
        <v>73</v>
      </c>
      <c r="BD254" s="83"/>
      <c r="BE254" s="83" t="s">
        <v>73</v>
      </c>
      <c r="BF254" s="83"/>
      <c r="BG254" s="87" t="s">
        <v>631</v>
      </c>
      <c r="BH254" s="87" t="s">
        <v>114</v>
      </c>
      <c r="BI254" s="76" t="s">
        <v>1414</v>
      </c>
      <c r="BJ254">
        <f t="shared" si="9"/>
        <v>8</v>
      </c>
      <c r="BK254" s="87">
        <f t="shared" si="10"/>
        <v>49</v>
      </c>
      <c r="BL254" s="87"/>
      <c r="BM254" s="86" t="str">
        <f>_xlfn.XLOOKUP(Form_Responses18111213[[#This Row],[Sekolah School (Cleansed)]],'Quality Check'!$B$11:$B$14,'Quality Check'!$C$11:$C$14,)</f>
        <v>Urban</v>
      </c>
      <c r="BN254" s="86" t="str">
        <f>_xlfn.XLOOKUP(Form_Responses18111213[[#This Row],[Sekolah School (Cleansed)]],'Quality Check'!$B$11:$B$14,'Quality Check'!$D$11:$D$14,)</f>
        <v>Intervention Group (IG)</v>
      </c>
      <c r="BO254" s="87" t="str">
        <f>_xlfn.XLOOKUP(AS254,'Cleansing - Toothpaste Brand'!A:A,'Cleansing - Toothpaste Brand'!B:B,)</f>
        <v>Colgate</v>
      </c>
      <c r="BP254" s="87"/>
      <c r="BQ25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54" s="86" t="str">
        <f>_xlfn.XLOOKUP(AP254,'Cleansing - Response'!E:E,'Cleansing - Response'!F:F,)</f>
        <v>2 days and more</v>
      </c>
      <c r="BS254" s="86"/>
      <c r="BT254" s="86" t="str">
        <f>_xlfn.XLOOKUP(AQ254,'Cleansing - Response'!E:E,'Cleansing - Response'!F:F,)</f>
        <v>2 days and more</v>
      </c>
      <c r="BU254" s="86"/>
      <c r="BV254" s="86" t="str">
        <f t="shared" si="11"/>
        <v>Ya / Yes</v>
      </c>
      <c r="BW254" s="86" t="str">
        <f>_xlfn.XLOOKUP(AT254,'Cleansing - Response'!E:E,'Cleansing - Response'!F:F,)</f>
        <v>Rarely / Sometimes</v>
      </c>
      <c r="BX254" s="86" t="str">
        <f>_xlfn.XLOOKUP(AU254,'Cleansing - Response'!H:H,'Cleansing - Response'!I:I,)</f>
        <v>Not using dental floss</v>
      </c>
      <c r="BY254" s="86" t="str">
        <f>_xlfn.XLOOKUP(AV254,'Cleansing - Response'!K:K,'Cleansing - Response'!L:L,)</f>
        <v>Up to 1 time a day</v>
      </c>
      <c r="BZ254" s="86" t="str">
        <f>_xlfn.XLOOKUP(AW254,'Cleansing - Response'!$N:$N,'Cleansing - Response'!$O:$O,)</f>
        <v>Yes / Sometimes</v>
      </c>
      <c r="CA254" s="86" t="str">
        <f>_xlfn.XLOOKUP(AX254,'Cleansing - Response'!$N:$N,'Cleansing - Response'!$O:$O,)</f>
        <v>No</v>
      </c>
      <c r="CB254" s="86" t="str">
        <f>_xlfn.XLOOKUP(AY254,'Cleansing - Response'!$N:$N,'Cleansing - Response'!$O:$O,)</f>
        <v>Yes / Sometimes</v>
      </c>
      <c r="CC254" s="86" t="str">
        <f>_xlfn.XLOOKUP(AZ254,'Cleansing - Response'!$N:$N,'Cleansing - Response'!$O:$O,)</f>
        <v>Yes / Sometimes</v>
      </c>
      <c r="CD254" s="86" t="str">
        <f>_xlfn.XLOOKUP(BA254,'Cleansing - Response'!$N:$N,'Cleansing - Response'!$O:$O,)</f>
        <v>Yes / Sometimes</v>
      </c>
      <c r="CE254" s="86" t="str">
        <f>_xlfn.XLOOKUP(BB254,'Cleansing - Response'!$N:$N,'Cleansing - Response'!$O:$O,)</f>
        <v>Yes / Sometimes</v>
      </c>
      <c r="CF254" s="87" t="str">
        <f>IF(COUNTIF(Form_Responses18111213[[#This Row],[Answer - B7-1]:[Answer - B7-6]], "Yes / Sometimes") &gt; 4, "More than 4 times","Up to 4 times")</f>
        <v>More than 4 times</v>
      </c>
    </row>
    <row r="255" spans="1:84" ht="13.2" x14ac:dyDescent="0.25">
      <c r="A255" s="82">
        <v>45573.463333217587</v>
      </c>
      <c r="B255" s="83" t="s">
        <v>737</v>
      </c>
      <c r="C255" s="84" t="s">
        <v>738</v>
      </c>
      <c r="D255" s="83">
        <v>64.3</v>
      </c>
      <c r="E255" s="83">
        <v>1.25</v>
      </c>
      <c r="F255" s="83" t="s">
        <v>114</v>
      </c>
      <c r="G255" s="83" t="s">
        <v>76</v>
      </c>
      <c r="H255" s="83" t="s">
        <v>648</v>
      </c>
      <c r="I255" s="83" t="s">
        <v>63</v>
      </c>
      <c r="J255" s="83" t="s">
        <v>64</v>
      </c>
      <c r="K255" s="83" t="s">
        <v>84</v>
      </c>
      <c r="L255" s="83" t="s">
        <v>64</v>
      </c>
      <c r="M255" s="83" t="s">
        <v>84</v>
      </c>
      <c r="N255" s="83" t="s">
        <v>84</v>
      </c>
      <c r="O255" s="83" t="s">
        <v>64</v>
      </c>
      <c r="P255" s="83" t="s">
        <v>84</v>
      </c>
      <c r="Q255" s="83" t="s">
        <v>64</v>
      </c>
      <c r="R255" s="83" t="s">
        <v>64</v>
      </c>
      <c r="S255" s="83" t="s">
        <v>64</v>
      </c>
      <c r="T255" s="83" t="s">
        <v>64</v>
      </c>
      <c r="U255" s="83" t="s">
        <v>84</v>
      </c>
      <c r="V255" s="83" t="s">
        <v>64</v>
      </c>
      <c r="W255" s="83" t="s">
        <v>64</v>
      </c>
      <c r="X255" s="83" t="s">
        <v>64</v>
      </c>
      <c r="Y255" s="83" t="s">
        <v>64</v>
      </c>
      <c r="Z255" s="83" t="s">
        <v>66</v>
      </c>
      <c r="AA255" s="83" t="s">
        <v>66</v>
      </c>
      <c r="AB255" s="83" t="s">
        <v>66</v>
      </c>
      <c r="AC255" s="83" t="s">
        <v>66</v>
      </c>
      <c r="AD255" s="83" t="s">
        <v>66</v>
      </c>
      <c r="AE255" s="83" t="s">
        <v>66</v>
      </c>
      <c r="AF255" s="83" t="s">
        <v>66</v>
      </c>
      <c r="AG255" s="83" t="s">
        <v>66</v>
      </c>
      <c r="AH255" s="83" t="s">
        <v>79</v>
      </c>
      <c r="AI255" s="83" t="s">
        <v>66</v>
      </c>
      <c r="AJ255" s="83" t="s">
        <v>65</v>
      </c>
      <c r="AK255" s="83" t="s">
        <v>66</v>
      </c>
      <c r="AL255" s="83" t="s">
        <v>66</v>
      </c>
      <c r="AM255" s="83" t="s">
        <v>79</v>
      </c>
      <c r="AN255" s="83" t="s">
        <v>66</v>
      </c>
      <c r="AO255" s="83" t="s">
        <v>66</v>
      </c>
      <c r="AP255" s="83" t="s">
        <v>80</v>
      </c>
      <c r="AQ255" s="83" t="s">
        <v>80</v>
      </c>
      <c r="AR255" s="83" t="s">
        <v>86</v>
      </c>
      <c r="AS255" s="83" t="s">
        <v>81</v>
      </c>
      <c r="AT255" s="83" t="s">
        <v>69</v>
      </c>
      <c r="AU255" s="83" t="s">
        <v>80</v>
      </c>
      <c r="AV255" s="83" t="s">
        <v>71</v>
      </c>
      <c r="AW255" s="83" t="s">
        <v>72</v>
      </c>
      <c r="AX255" s="83" t="s">
        <v>72</v>
      </c>
      <c r="AY255" s="83" t="s">
        <v>63</v>
      </c>
      <c r="AZ255" s="83" t="s">
        <v>63</v>
      </c>
      <c r="BA255" s="83" t="s">
        <v>63</v>
      </c>
      <c r="BB255" s="83" t="s">
        <v>63</v>
      </c>
      <c r="BC255" s="83" t="s">
        <v>73</v>
      </c>
      <c r="BD255" s="83"/>
      <c r="BE255" s="83" t="s">
        <v>73</v>
      </c>
      <c r="BF255" s="83"/>
      <c r="BG255" s="87" t="s">
        <v>631</v>
      </c>
      <c r="BH255" s="87" t="s">
        <v>114</v>
      </c>
      <c r="BI255" s="76" t="s">
        <v>1414</v>
      </c>
      <c r="BJ255">
        <f t="shared" si="9"/>
        <v>11</v>
      </c>
      <c r="BK255" s="87">
        <f t="shared" si="10"/>
        <v>46</v>
      </c>
      <c r="BL255" s="87"/>
      <c r="BM255" s="86" t="str">
        <f>_xlfn.XLOOKUP(Form_Responses18111213[[#This Row],[Sekolah School (Cleansed)]],'Quality Check'!$B$11:$B$14,'Quality Check'!$C$11:$C$14,)</f>
        <v>Urban</v>
      </c>
      <c r="BN255" s="86" t="str">
        <f>_xlfn.XLOOKUP(Form_Responses18111213[[#This Row],[Sekolah School (Cleansed)]],'Quality Check'!$B$11:$B$14,'Quality Check'!$D$11:$D$14,)</f>
        <v>Intervention Group (IG)</v>
      </c>
      <c r="BO255" s="87" t="str">
        <f>_xlfn.XLOOKUP(AS255,'Cleansing - Toothpaste Brand'!A:A,'Cleansing - Toothpaste Brand'!B:B,)</f>
        <v>Colgate</v>
      </c>
      <c r="BP255" s="87"/>
      <c r="BQ25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55" s="86" t="str">
        <f>_xlfn.XLOOKUP(AP255,'Cleansing - Response'!E:E,'Cleansing - Response'!F:F,)</f>
        <v>Less than 2 days</v>
      </c>
      <c r="BS255" s="86"/>
      <c r="BT255" s="86" t="str">
        <f>_xlfn.XLOOKUP(AQ255,'Cleansing - Response'!E:E,'Cleansing - Response'!F:F,)</f>
        <v>Less than 2 days</v>
      </c>
      <c r="BU255" s="86"/>
      <c r="BV255" s="86" t="str">
        <f t="shared" si="11"/>
        <v>Ya / Yes</v>
      </c>
      <c r="BW255" s="86" t="str">
        <f>_xlfn.XLOOKUP(AT255,'Cleansing - Response'!E:E,'Cleansing - Response'!F:F,)</f>
        <v>Rarely / Sometimes</v>
      </c>
      <c r="BX255" s="86" t="str">
        <f>_xlfn.XLOOKUP(AU255,'Cleansing - Response'!H:H,'Cleansing - Response'!I:I,)</f>
        <v>Using dental floss at least once</v>
      </c>
      <c r="BY255" s="86" t="str">
        <f>_xlfn.XLOOKUP(AV255,'Cleansing - Response'!K:K,'Cleansing - Response'!L:L,)</f>
        <v>Up to 1 time a day</v>
      </c>
      <c r="BZ255" s="86" t="str">
        <f>_xlfn.XLOOKUP(AW255,'Cleansing - Response'!$N:$N,'Cleansing - Response'!$O:$O,)</f>
        <v>Yes / Sometimes</v>
      </c>
      <c r="CA255" s="86" t="str">
        <f>_xlfn.XLOOKUP(AX255,'Cleansing - Response'!$N:$N,'Cleansing - Response'!$O:$O,)</f>
        <v>Yes / Sometimes</v>
      </c>
      <c r="CB255" s="86" t="str">
        <f>_xlfn.XLOOKUP(AY255,'Cleansing - Response'!$N:$N,'Cleansing - Response'!$O:$O,)</f>
        <v>Yes / Sometimes</v>
      </c>
      <c r="CC255" s="86" t="str">
        <f>_xlfn.XLOOKUP(AZ255,'Cleansing - Response'!$N:$N,'Cleansing - Response'!$O:$O,)</f>
        <v>Yes / Sometimes</v>
      </c>
      <c r="CD255" s="86" t="str">
        <f>_xlfn.XLOOKUP(BA255,'Cleansing - Response'!$N:$N,'Cleansing - Response'!$O:$O,)</f>
        <v>Yes / Sometimes</v>
      </c>
      <c r="CE255" s="86" t="str">
        <f>_xlfn.XLOOKUP(BB255,'Cleansing - Response'!$N:$N,'Cleansing - Response'!$O:$O,)</f>
        <v>Yes / Sometimes</v>
      </c>
      <c r="CF255" s="87" t="str">
        <f>IF(COUNTIF(Form_Responses18111213[[#This Row],[Answer - B7-1]:[Answer - B7-6]], "Yes / Sometimes") &gt; 4, "More than 4 times","Up to 4 times")</f>
        <v>More than 4 times</v>
      </c>
    </row>
    <row r="256" spans="1:84" ht="13.2" x14ac:dyDescent="0.25">
      <c r="A256" s="82">
        <v>45573.464205439814</v>
      </c>
      <c r="B256" s="83" t="s">
        <v>739</v>
      </c>
      <c r="C256" s="84" t="s">
        <v>740</v>
      </c>
      <c r="D256" s="83">
        <v>100</v>
      </c>
      <c r="E256" s="83">
        <v>0.83</v>
      </c>
      <c r="F256" s="83" t="s">
        <v>114</v>
      </c>
      <c r="G256" s="83" t="s">
        <v>76</v>
      </c>
      <c r="H256" s="83" t="s">
        <v>716</v>
      </c>
      <c r="I256" s="83" t="s">
        <v>63</v>
      </c>
      <c r="J256" s="83" t="s">
        <v>64</v>
      </c>
      <c r="K256" s="83" t="s">
        <v>64</v>
      </c>
      <c r="L256" s="83" t="s">
        <v>64</v>
      </c>
      <c r="M256" s="83" t="s">
        <v>84</v>
      </c>
      <c r="N256" s="83" t="s">
        <v>84</v>
      </c>
      <c r="O256" s="83" t="s">
        <v>84</v>
      </c>
      <c r="P256" s="83" t="s">
        <v>84</v>
      </c>
      <c r="Q256" s="83" t="s">
        <v>84</v>
      </c>
      <c r="R256" s="83" t="s">
        <v>64</v>
      </c>
      <c r="S256" s="83" t="s">
        <v>64</v>
      </c>
      <c r="T256" s="83" t="s">
        <v>64</v>
      </c>
      <c r="U256" s="83" t="s">
        <v>84</v>
      </c>
      <c r="V256" s="83" t="s">
        <v>84</v>
      </c>
      <c r="W256" s="83" t="s">
        <v>84</v>
      </c>
      <c r="X256" s="83" t="s">
        <v>64</v>
      </c>
      <c r="Y256" s="83" t="s">
        <v>64</v>
      </c>
      <c r="Z256" s="83" t="s">
        <v>66</v>
      </c>
      <c r="AA256" s="83" t="s">
        <v>66</v>
      </c>
      <c r="AB256" s="83" t="s">
        <v>79</v>
      </c>
      <c r="AC256" s="83" t="s">
        <v>66</v>
      </c>
      <c r="AD256" s="83" t="s">
        <v>65</v>
      </c>
      <c r="AE256" s="83" t="s">
        <v>65</v>
      </c>
      <c r="AF256" s="83" t="s">
        <v>65</v>
      </c>
      <c r="AG256" s="83" t="s">
        <v>66</v>
      </c>
      <c r="AH256" s="83" t="s">
        <v>66</v>
      </c>
      <c r="AI256" s="83" t="s">
        <v>79</v>
      </c>
      <c r="AJ256" s="83" t="s">
        <v>66</v>
      </c>
      <c r="AK256" s="83" t="s">
        <v>66</v>
      </c>
      <c r="AL256" s="83" t="s">
        <v>66</v>
      </c>
      <c r="AM256" s="83" t="s">
        <v>66</v>
      </c>
      <c r="AN256" s="83" t="s">
        <v>66</v>
      </c>
      <c r="AO256" s="83" t="s">
        <v>65</v>
      </c>
      <c r="AP256" s="83" t="s">
        <v>67</v>
      </c>
      <c r="AQ256" s="83" t="s">
        <v>80</v>
      </c>
      <c r="AR256" s="83" t="s">
        <v>86</v>
      </c>
      <c r="AS256" s="83" t="s">
        <v>68</v>
      </c>
      <c r="AT256" s="83" t="s">
        <v>87</v>
      </c>
      <c r="AU256" s="83" t="s">
        <v>93</v>
      </c>
      <c r="AV256" s="83" t="s">
        <v>71</v>
      </c>
      <c r="AW256" s="83" t="s">
        <v>73</v>
      </c>
      <c r="AX256" s="83" t="s">
        <v>63</v>
      </c>
      <c r="AY256" s="83" t="s">
        <v>63</v>
      </c>
      <c r="AZ256" s="83" t="s">
        <v>73</v>
      </c>
      <c r="BA256" s="83" t="s">
        <v>63</v>
      </c>
      <c r="BB256" s="83" t="s">
        <v>73</v>
      </c>
      <c r="BC256" s="83" t="s">
        <v>73</v>
      </c>
      <c r="BD256" s="83"/>
      <c r="BE256" s="83" t="s">
        <v>73</v>
      </c>
      <c r="BF256" s="83"/>
      <c r="BG256" s="87" t="s">
        <v>631</v>
      </c>
      <c r="BH256" s="87" t="s">
        <v>114</v>
      </c>
      <c r="BI256" s="76" t="s">
        <v>1414</v>
      </c>
      <c r="BJ256">
        <f t="shared" si="9"/>
        <v>8</v>
      </c>
      <c r="BK256" s="87">
        <f t="shared" si="10"/>
        <v>51</v>
      </c>
      <c r="BL256" s="87"/>
      <c r="BM256" s="86" t="str">
        <f>_xlfn.XLOOKUP(Form_Responses18111213[[#This Row],[Sekolah School (Cleansed)]],'Quality Check'!$B$11:$B$14,'Quality Check'!$C$11:$C$14,)</f>
        <v>Urban</v>
      </c>
      <c r="BN256" s="86" t="str">
        <f>_xlfn.XLOOKUP(Form_Responses18111213[[#This Row],[Sekolah School (Cleansed)]],'Quality Check'!$B$11:$B$14,'Quality Check'!$D$11:$D$14,)</f>
        <v>Intervention Group (IG)</v>
      </c>
      <c r="BO256" s="87" t="str">
        <f>_xlfn.XLOOKUP(AS256,'Cleansing - Toothpaste Brand'!A:A,'Cleansing - Toothpaste Brand'!B:B,)</f>
        <v>Colgate</v>
      </c>
      <c r="BP256" s="87"/>
      <c r="BQ25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56" s="86" t="str">
        <f>_xlfn.XLOOKUP(AP256,'Cleansing - Response'!E:E,'Cleansing - Response'!F:F,)</f>
        <v>2 days and more</v>
      </c>
      <c r="BS256" s="86"/>
      <c r="BT256" s="86" t="str">
        <f>_xlfn.XLOOKUP(AQ256,'Cleansing - Response'!E:E,'Cleansing - Response'!F:F,)</f>
        <v>Less than 2 days</v>
      </c>
      <c r="BU256" s="86"/>
      <c r="BV256" s="86" t="str">
        <f t="shared" si="11"/>
        <v>Ya / Yes</v>
      </c>
      <c r="BW256" s="86" t="str">
        <f>_xlfn.XLOOKUP(AT256,'Cleansing - Response'!E:E,'Cleansing - Response'!F:F,)</f>
        <v>Always</v>
      </c>
      <c r="BX256" s="86" t="str">
        <f>_xlfn.XLOOKUP(AU256,'Cleansing - Response'!H:H,'Cleansing - Response'!I:I,)</f>
        <v>Not using dental floss</v>
      </c>
      <c r="BY256" s="86" t="str">
        <f>_xlfn.XLOOKUP(AV256,'Cleansing - Response'!K:K,'Cleansing - Response'!L:L,)</f>
        <v>Up to 1 time a day</v>
      </c>
      <c r="BZ256" s="86" t="str">
        <f>_xlfn.XLOOKUP(AW256,'Cleansing - Response'!$N:$N,'Cleansing - Response'!$O:$O,)</f>
        <v>No</v>
      </c>
      <c r="CA256" s="86" t="str">
        <f>_xlfn.XLOOKUP(AX256,'Cleansing - Response'!$N:$N,'Cleansing - Response'!$O:$O,)</f>
        <v>Yes / Sometimes</v>
      </c>
      <c r="CB256" s="86" t="str">
        <f>_xlfn.XLOOKUP(AY256,'Cleansing - Response'!$N:$N,'Cleansing - Response'!$O:$O,)</f>
        <v>Yes / Sometimes</v>
      </c>
      <c r="CC256" s="86" t="str">
        <f>_xlfn.XLOOKUP(AZ256,'Cleansing - Response'!$N:$N,'Cleansing - Response'!$O:$O,)</f>
        <v>No</v>
      </c>
      <c r="CD256" s="86" t="str">
        <f>_xlfn.XLOOKUP(BA256,'Cleansing - Response'!$N:$N,'Cleansing - Response'!$O:$O,)</f>
        <v>Yes / Sometimes</v>
      </c>
      <c r="CE256" s="86" t="str">
        <f>_xlfn.XLOOKUP(BB256,'Cleansing - Response'!$N:$N,'Cleansing - Response'!$O:$O,)</f>
        <v>No</v>
      </c>
      <c r="CF256" s="87" t="str">
        <f>IF(COUNTIF(Form_Responses18111213[[#This Row],[Answer - B7-1]:[Answer - B7-6]], "Yes / Sometimes") &gt; 4, "More than 4 times","Up to 4 times")</f>
        <v>Up to 4 times</v>
      </c>
    </row>
    <row r="257" spans="1:84" ht="13.2" x14ac:dyDescent="0.25">
      <c r="A257" s="82">
        <v>45573.466091157403</v>
      </c>
      <c r="B257" s="83" t="s">
        <v>741</v>
      </c>
      <c r="C257" s="84" t="s">
        <v>742</v>
      </c>
      <c r="D257" s="83">
        <v>67.86</v>
      </c>
      <c r="E257" s="83">
        <v>0.21</v>
      </c>
      <c r="F257" s="83" t="s">
        <v>114</v>
      </c>
      <c r="G257" s="83" t="s">
        <v>76</v>
      </c>
      <c r="H257" s="83" t="s">
        <v>683</v>
      </c>
      <c r="I257" s="83" t="s">
        <v>63</v>
      </c>
      <c r="J257" s="83" t="s">
        <v>64</v>
      </c>
      <c r="K257" s="83" t="s">
        <v>84</v>
      </c>
      <c r="L257" s="83" t="s">
        <v>64</v>
      </c>
      <c r="M257" s="83" t="s">
        <v>84</v>
      </c>
      <c r="N257" s="83" t="s">
        <v>64</v>
      </c>
      <c r="O257" s="83" t="s">
        <v>64</v>
      </c>
      <c r="P257" s="83" t="s">
        <v>84</v>
      </c>
      <c r="Q257" s="83" t="s">
        <v>64</v>
      </c>
      <c r="R257" s="83" t="s">
        <v>64</v>
      </c>
      <c r="S257" s="83" t="s">
        <v>64</v>
      </c>
      <c r="T257" s="83" t="s">
        <v>64</v>
      </c>
      <c r="U257" s="83" t="s">
        <v>64</v>
      </c>
      <c r="V257" s="83" t="s">
        <v>64</v>
      </c>
      <c r="W257" s="83" t="s">
        <v>64</v>
      </c>
      <c r="X257" s="83" t="s">
        <v>64</v>
      </c>
      <c r="Y257" s="83" t="s">
        <v>64</v>
      </c>
      <c r="Z257" s="83" t="s">
        <v>101</v>
      </c>
      <c r="AA257" s="83" t="s">
        <v>101</v>
      </c>
      <c r="AB257" s="83" t="s">
        <v>101</v>
      </c>
      <c r="AC257" s="83" t="s">
        <v>101</v>
      </c>
      <c r="AD257" s="83" t="s">
        <v>101</v>
      </c>
      <c r="AE257" s="83" t="s">
        <v>101</v>
      </c>
      <c r="AF257" s="83" t="s">
        <v>101</v>
      </c>
      <c r="AG257" s="83" t="s">
        <v>66</v>
      </c>
      <c r="AH257" s="83" t="s">
        <v>66</v>
      </c>
      <c r="AI257" s="83" t="s">
        <v>66</v>
      </c>
      <c r="AJ257" s="83" t="s">
        <v>101</v>
      </c>
      <c r="AK257" s="83" t="s">
        <v>101</v>
      </c>
      <c r="AL257" s="83" t="s">
        <v>101</v>
      </c>
      <c r="AM257" s="83" t="s">
        <v>101</v>
      </c>
      <c r="AN257" s="83" t="s">
        <v>66</v>
      </c>
      <c r="AO257" s="83" t="s">
        <v>101</v>
      </c>
      <c r="AP257" s="83" t="s">
        <v>67</v>
      </c>
      <c r="AQ257" s="83" t="s">
        <v>67</v>
      </c>
      <c r="AR257" s="83" t="s">
        <v>86</v>
      </c>
      <c r="AS257" s="83" t="s">
        <v>223</v>
      </c>
      <c r="AT257" s="83" t="s">
        <v>69</v>
      </c>
      <c r="AU257" s="83" t="s">
        <v>70</v>
      </c>
      <c r="AV257" s="83" t="s">
        <v>71</v>
      </c>
      <c r="AW257" s="83" t="s">
        <v>72</v>
      </c>
      <c r="AX257" s="83" t="s">
        <v>72</v>
      </c>
      <c r="AY257" s="83" t="s">
        <v>72</v>
      </c>
      <c r="AZ257" s="83" t="s">
        <v>72</v>
      </c>
      <c r="BA257" s="83" t="s">
        <v>72</v>
      </c>
      <c r="BB257" s="83" t="s">
        <v>72</v>
      </c>
      <c r="BC257" s="83" t="s">
        <v>73</v>
      </c>
      <c r="BD257" s="83"/>
      <c r="BE257" s="83" t="s">
        <v>73</v>
      </c>
      <c r="BF257" s="83"/>
      <c r="BG257" s="87" t="s">
        <v>631</v>
      </c>
      <c r="BH257" s="87" t="s">
        <v>114</v>
      </c>
      <c r="BI257" s="76" t="s">
        <v>1414</v>
      </c>
      <c r="BJ257">
        <f t="shared" si="9"/>
        <v>13</v>
      </c>
      <c r="BK257" s="87">
        <f t="shared" si="10"/>
        <v>34</v>
      </c>
      <c r="BL257" s="87"/>
      <c r="BM257" s="86" t="str">
        <f>_xlfn.XLOOKUP(Form_Responses18111213[[#This Row],[Sekolah School (Cleansed)]],'Quality Check'!$B$11:$B$14,'Quality Check'!$C$11:$C$14,)</f>
        <v>Urban</v>
      </c>
      <c r="BN257" s="86" t="str">
        <f>_xlfn.XLOOKUP(Form_Responses18111213[[#This Row],[Sekolah School (Cleansed)]],'Quality Check'!$B$11:$B$14,'Quality Check'!$D$11:$D$14,)</f>
        <v>Intervention Group (IG)</v>
      </c>
      <c r="BO257" s="87" t="str">
        <f>_xlfn.XLOOKUP(AS257,'Cleansing - Toothpaste Brand'!A:A,'Cleansing - Toothpaste Brand'!B:B,)</f>
        <v>Colgate</v>
      </c>
      <c r="BP257" s="87"/>
      <c r="BQ25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57" s="86" t="str">
        <f>_xlfn.XLOOKUP(AP257,'Cleansing - Response'!E:E,'Cleansing - Response'!F:F,)</f>
        <v>2 days and more</v>
      </c>
      <c r="BS257" s="86"/>
      <c r="BT257" s="86" t="str">
        <f>_xlfn.XLOOKUP(AQ257,'Cleansing - Response'!E:E,'Cleansing - Response'!F:F,)</f>
        <v>2 days and more</v>
      </c>
      <c r="BU257" s="86"/>
      <c r="BV257" s="86" t="str">
        <f t="shared" si="11"/>
        <v>Ya / Yes</v>
      </c>
      <c r="BW257" s="86" t="str">
        <f>_xlfn.XLOOKUP(AT257,'Cleansing - Response'!E:E,'Cleansing - Response'!F:F,)</f>
        <v>Rarely / Sometimes</v>
      </c>
      <c r="BX257" s="86" t="str">
        <f>_xlfn.XLOOKUP(AU257,'Cleansing - Response'!H:H,'Cleansing - Response'!I:I,)</f>
        <v>Sometimes / When in need</v>
      </c>
      <c r="BY257" s="86" t="str">
        <f>_xlfn.XLOOKUP(AV257,'Cleansing - Response'!K:K,'Cleansing - Response'!L:L,)</f>
        <v>Up to 1 time a day</v>
      </c>
      <c r="BZ257" s="86" t="str">
        <f>_xlfn.XLOOKUP(AW257,'Cleansing - Response'!$N:$N,'Cleansing - Response'!$O:$O,)</f>
        <v>Yes / Sometimes</v>
      </c>
      <c r="CA257" s="86" t="str">
        <f>_xlfn.XLOOKUP(AX257,'Cleansing - Response'!$N:$N,'Cleansing - Response'!$O:$O,)</f>
        <v>Yes / Sometimes</v>
      </c>
      <c r="CB257" s="86" t="str">
        <f>_xlfn.XLOOKUP(AY257,'Cleansing - Response'!$N:$N,'Cleansing - Response'!$O:$O,)</f>
        <v>Yes / Sometimes</v>
      </c>
      <c r="CC257" s="86" t="str">
        <f>_xlfn.XLOOKUP(AZ257,'Cleansing - Response'!$N:$N,'Cleansing - Response'!$O:$O,)</f>
        <v>Yes / Sometimes</v>
      </c>
      <c r="CD257" s="86" t="str">
        <f>_xlfn.XLOOKUP(BA257,'Cleansing - Response'!$N:$N,'Cleansing - Response'!$O:$O,)</f>
        <v>Yes / Sometimes</v>
      </c>
      <c r="CE257" s="86" t="str">
        <f>_xlfn.XLOOKUP(BB257,'Cleansing - Response'!$N:$N,'Cleansing - Response'!$O:$O,)</f>
        <v>Yes / Sometimes</v>
      </c>
      <c r="CF257" s="87" t="str">
        <f>IF(COUNTIF(Form_Responses18111213[[#This Row],[Answer - B7-1]:[Answer - B7-6]], "Yes / Sometimes") &gt; 4, "More than 4 times","Up to 4 times")</f>
        <v>More than 4 times</v>
      </c>
    </row>
    <row r="258" spans="1:84" ht="13.2" x14ac:dyDescent="0.25">
      <c r="A258" s="82">
        <v>45573.468671666662</v>
      </c>
      <c r="B258" s="83" t="s">
        <v>743</v>
      </c>
      <c r="C258" s="84" t="s">
        <v>744</v>
      </c>
      <c r="D258" s="83">
        <v>25</v>
      </c>
      <c r="E258" s="83">
        <v>0.5</v>
      </c>
      <c r="F258" s="83" t="s">
        <v>114</v>
      </c>
      <c r="G258" s="83" t="s">
        <v>76</v>
      </c>
      <c r="H258" s="83" t="s">
        <v>716</v>
      </c>
      <c r="I258" s="83" t="s">
        <v>63</v>
      </c>
      <c r="J258" s="83" t="s">
        <v>145</v>
      </c>
      <c r="K258" s="83" t="s">
        <v>84</v>
      </c>
      <c r="L258" s="83" t="s">
        <v>145</v>
      </c>
      <c r="M258" s="83" t="s">
        <v>84</v>
      </c>
      <c r="N258" s="83" t="s">
        <v>64</v>
      </c>
      <c r="O258" s="83" t="s">
        <v>84</v>
      </c>
      <c r="P258" s="83" t="s">
        <v>84</v>
      </c>
      <c r="Q258" s="83" t="s">
        <v>84</v>
      </c>
      <c r="R258" s="83" t="s">
        <v>84</v>
      </c>
      <c r="S258" s="83" t="s">
        <v>84</v>
      </c>
      <c r="T258" s="83" t="s">
        <v>84</v>
      </c>
      <c r="U258" s="83" t="s">
        <v>84</v>
      </c>
      <c r="V258" s="83" t="s">
        <v>84</v>
      </c>
      <c r="W258" s="83" t="s">
        <v>84</v>
      </c>
      <c r="X258" s="83" t="s">
        <v>64</v>
      </c>
      <c r="Y258" s="83" t="s">
        <v>84</v>
      </c>
      <c r="Z258" s="83" t="s">
        <v>66</v>
      </c>
      <c r="AA258" s="83" t="s">
        <v>66</v>
      </c>
      <c r="AB258" s="83" t="s">
        <v>66</v>
      </c>
      <c r="AC258" s="83" t="s">
        <v>65</v>
      </c>
      <c r="AD258" s="83" t="s">
        <v>66</v>
      </c>
      <c r="AE258" s="83" t="s">
        <v>66</v>
      </c>
      <c r="AF258" s="83" t="s">
        <v>66</v>
      </c>
      <c r="AG258" s="83" t="s">
        <v>66</v>
      </c>
      <c r="AH258" s="83" t="s">
        <v>66</v>
      </c>
      <c r="AI258" s="83" t="s">
        <v>79</v>
      </c>
      <c r="AJ258" s="83" t="s">
        <v>66</v>
      </c>
      <c r="AK258" s="83" t="s">
        <v>66</v>
      </c>
      <c r="AL258" s="83" t="s">
        <v>66</v>
      </c>
      <c r="AM258" s="83" t="s">
        <v>66</v>
      </c>
      <c r="AN258" s="83" t="s">
        <v>66</v>
      </c>
      <c r="AO258" s="83" t="s">
        <v>66</v>
      </c>
      <c r="AP258" s="83" t="s">
        <v>85</v>
      </c>
      <c r="AQ258" s="83" t="s">
        <v>85</v>
      </c>
      <c r="AR258" s="83" t="s">
        <v>86</v>
      </c>
      <c r="AS258" s="83" t="s">
        <v>68</v>
      </c>
      <c r="AT258" s="83" t="s">
        <v>87</v>
      </c>
      <c r="AU258" s="83" t="s">
        <v>70</v>
      </c>
      <c r="AV258" s="83" t="s">
        <v>71</v>
      </c>
      <c r="AW258" s="83" t="s">
        <v>63</v>
      </c>
      <c r="AX258" s="83" t="s">
        <v>72</v>
      </c>
      <c r="AY258" s="83" t="s">
        <v>63</v>
      </c>
      <c r="AZ258" s="83" t="s">
        <v>72</v>
      </c>
      <c r="BA258" s="83" t="s">
        <v>63</v>
      </c>
      <c r="BB258" s="83" t="s">
        <v>73</v>
      </c>
      <c r="BC258" s="83" t="s">
        <v>73</v>
      </c>
      <c r="BD258" s="83"/>
      <c r="BE258" s="83" t="s">
        <v>73</v>
      </c>
      <c r="BF258" s="83"/>
      <c r="BG258" s="87" t="s">
        <v>631</v>
      </c>
      <c r="BH258" s="87" t="s">
        <v>114</v>
      </c>
      <c r="BI258" s="76" t="s">
        <v>1414</v>
      </c>
      <c r="BJ258">
        <f t="shared" ref="BJ258:BJ321" si="12">SUM(IF(J258="Betul / True",1,IF(J258="Salah / False",0,IF(J258="Tidak tahu / Dont Know",0,"PLEASE CHECK"))),IF(K258="Betul / True",1,IF(K258="Salah / False",0,IF(K258="Tidak tahu / Dont Know",0,"PLEASE CHECK"))),IF(L258="Betul / True",1,IF(L258="Salah / False",0,IF(L258="Tidak tahu / Dont Know",0,"PLEASE CHECK"))),IF(M258="Betul / True",0,IF(M258="Salah / False",1,IF(M258="Tidak tahu / Dont Know",0,"PLEASE CHECK"))),IF(N258="Betul / True",1,IF(N258="Salah / False",0,IF(N258="Tidak tahu / Dont Know",0,"PLEASE CHECK"))),IF(O258="Betul / True",1,IF(O258="Salah / False",0,IF(O258="Tidak tahu / Dont Know",0,"PLEASE CHECK"))),IF(P258="Betul / True",1,IF(P258="Salah / False",0,IF(P258="Tidak tahu / Dont Know",0,"PLEASE CHECK"))),IF(Q258="Betul / True",1,IF(Q258="Salah / False",0,IF(Q258="Tidak tahu / Dont Know",0,"PLEASE CHECK"))),IF(R258="Betul / True",1,IF(R258="Salah / False",0,IF(R258="Tidak tahu / Dont Know",0,"PLEASE CHECK"))),IF(S258="Betul / True",1,IF(S258="Salah / False",0,IF(S258="Tidak tahu / Dont Know",0,"PLEASE CHECK"))),IF(T258="Betul / True",1,IF(T258="Salah / False",0,IF(T258="Tidak tahu / Dont Know",0,"PLEASE CHECK"))),IF(U258="Betul / True",1,IF(U258="Salah / False",0,IF(U258="Tidak tahu / Dont Know",0,"PLEASE CHECK"))),IF(V258="Betul / True",1,IF(V258="Salah / False",0,IF(V258="Tidak tahu / Dont Know",0,"PLEASE CHECK"))),IF(W258="Betul / True",1,IF(W258="Salah / False",0,IF(W258="Tidak tahu / Dont Know",0,"PLEASE CHECK"))),IF(X258="Betul / True",1,IF(X258="Salah / False",0,IF(X258="Tidak tahu / Dont Know",0,"PLEASE CHECK"))),IF(Y258="Betul / True",1,IF(Y258="Salah / False",0,IF(Y258="Tidak tahu / Dont Know",0,"PLEASE CHECK"))))</f>
        <v>2</v>
      </c>
      <c r="BK258" s="87">
        <f t="shared" ref="BK258:BK321" si="13">SUM(IF(Z258="Sangat setuju / Strongly agree",4,IF(Z258="Setuju / Slightly agree",3,IF(Z258="Tidak setuju / Slightly disagree",2,IF(Z258="Sangat tidak setuju / Strongly disagree",1,"PLEASECHECK")))),IF(AA258="Sangat setuju / Strongly agree",4,IF(AA258="Setuju / Slightly agree",3,IF(AA258="Tidak setuju / Slightly disagree",2,IF(AA258="Sangat tidak setuju / Strongly disagree",1,"PLEASECHECK")))),IF(AB258="Sangat setuju / Strongly agree",4,IF(AB258="Setuju / Slightly agree",3,IF(AB258="Tidak setuju / Slightly disagree",2,IF(AB258="Sangat tidak setuju / Strongly disagree",1,"PLEASECHECK")))),IF(AC258="Sangat setuju / Strongly agree",4,IF(AC258="Setuju / Slightly agree",3,IF(AC258="Tidak setuju / Slightly disagree",2,IF(AC258="Sangat tidak setuju / Strongly disagree",1,"PLEASECHECK")))),IF(AD258="Sangat setuju / Strongly agree",4,IF(AD258="Setuju / Slightly agree",3,IF(AD258="Tidak setuju / Slightly disagree",2,IF(AD258="Sangat tidak setuju / Strongly disagree",1,"PLEASECHECK")))),IF(AE258="Sangat setuju / Strongly agree",4,IF(AE258="Setuju / Slightly agree",3,IF(AE258="Tidak setuju / Slightly disagree",2,IF(AE258="Sangat tidak setuju / Strongly disagree",1,"PLEASECHECK")))),IF(AF258="Sangat setuju / Strongly agree",4,IF(AF258="Setuju / Slightly agree",3,IF(AF258="Tidak setuju / Slightly disagree",2,IF(AF258="Sangat tidak setuju / Strongly disagree",1,"PLEASECHECK")))),IF(AG258="Sangat setuju / Strongly agree",4,IF(AG258="Setuju / Slightly agree",3,IF(AG258="Tidak setuju / Slightly disagree",2,IF(AG258="Sangat tidak setuju / Strongly disagree",2,"PLEASECHECK")))),IF(AH258="Sangat setuju / Strongly agree",4,IF(AH258="Setuju / Slightly agree",3,IF(AH258="Tidak setuju / Slightly disagree",2,IF(AH258="Sangat tidak setuju / Strongly disagree",2,"PLEASECHECK")))),IF(AI258="Sangat setuju / Strongly agree",1,IF(AI258="Setuju / Slightly agree",2,IF(AI258="Tidak setuju / Slightly disagree",3,IF(AI258="Sangat tidak setuju / Strongly disagree",4,"PLEASECHECK")))),IF(AJ258="Sangat setuju / Strongly agree",4,IF(AJ258="Setuju / Slightly agree",3,IF(AJ258="Tidak setuju / Slightly disagree",2,IF(AJ258="Sangat tidak setuju / Strongly disagree",3,"PLEASECHECK")))),IF(AK258="Sangat setuju / Strongly agree",4,IF(AK258="Setuju / Slightly agree",3,IF(AK258="Tidak setuju / Slightly disagree",2,IF(AK258="Sangat tidak setuju / Strongly disagree",3,"PLEASECHECK")))),IF(AL258="Sangat setuju / Strongly agree",4,IF(AL258="Setuju / Slightly agree",3,IF(AL258="Tidak setuju / Slightly disagree",2,IF(AL258="Sangat tidak setuju / Strongly disagree",3,"PLEASECHECK")))),IF(AM258="Sangat setuju / Strongly agree",4,IF(AM258="Setuju / Slightly agree",3,IF(AM258="Tidak setuju / Slightly disagree",2,IF(AM258="Sangat tidak setuju / Strongly disagree",3,"PLEASECHECK")))),IF(AN258="Sangat setuju / Strongly agree",4,IF(AN258="Setuju / Slightly agree",3,IF(AN258="Tidak setuju / Slightly disagree",2,IF(AN258="Sangat tidak setuju / Strongly disagree",4,"PLEASECHECK")))),IF(AO258="Sangat setuju / Strongly agree",4,IF(AO258="Setuju / Slightly agree",3,IF(AO258="Tidak setuju / Slightly disagree",2,IF(AO258="Sangat tidak setuju / Strongly disagree",4,"PLEASECHECK")))))</f>
        <v>49</v>
      </c>
      <c r="BL258" s="87"/>
      <c r="BM258" s="86" t="str">
        <f>_xlfn.XLOOKUP(Form_Responses18111213[[#This Row],[Sekolah School (Cleansed)]],'Quality Check'!$B$11:$B$14,'Quality Check'!$C$11:$C$14,)</f>
        <v>Urban</v>
      </c>
      <c r="BN258" s="86" t="str">
        <f>_xlfn.XLOOKUP(Form_Responses18111213[[#This Row],[Sekolah School (Cleansed)]],'Quality Check'!$B$11:$B$14,'Quality Check'!$D$11:$D$14,)</f>
        <v>Intervention Group (IG)</v>
      </c>
      <c r="BO258" s="87" t="str">
        <f>_xlfn.XLOOKUP(AS258,'Cleansing - Toothpaste Brand'!A:A,'Cleansing - Toothpaste Brand'!B:B,)</f>
        <v>Colgate</v>
      </c>
      <c r="BP258" s="87"/>
      <c r="BQ25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58" s="86" t="str">
        <f>_xlfn.XLOOKUP(AP258,'Cleansing - Response'!E:E,'Cleansing - Response'!F:F,)</f>
        <v>2 days and more</v>
      </c>
      <c r="BS258" s="86"/>
      <c r="BT258" s="86" t="str">
        <f>_xlfn.XLOOKUP(AQ258,'Cleansing - Response'!E:E,'Cleansing - Response'!F:F,)</f>
        <v>2 days and more</v>
      </c>
      <c r="BU258" s="86"/>
      <c r="BV258" s="86" t="str">
        <f t="shared" ref="BV258:BV321" si="14">IF(OR(AR258="Ya / Yes",AR258="Tidak / No"),AR258,IF(BQ258="Flouride-based","Ya / Yes","Tidak / No"))</f>
        <v>Ya / Yes</v>
      </c>
      <c r="BW258" s="86" t="str">
        <f>_xlfn.XLOOKUP(AT258,'Cleansing - Response'!E:E,'Cleansing - Response'!F:F,)</f>
        <v>Always</v>
      </c>
      <c r="BX258" s="86" t="str">
        <f>_xlfn.XLOOKUP(AU258,'Cleansing - Response'!H:H,'Cleansing - Response'!I:I,)</f>
        <v>Sometimes / When in need</v>
      </c>
      <c r="BY258" s="86" t="str">
        <f>_xlfn.XLOOKUP(AV258,'Cleansing - Response'!K:K,'Cleansing - Response'!L:L,)</f>
        <v>Up to 1 time a day</v>
      </c>
      <c r="BZ258" s="86" t="str">
        <f>_xlfn.XLOOKUP(AW258,'Cleansing - Response'!$N:$N,'Cleansing - Response'!$O:$O,)</f>
        <v>Yes / Sometimes</v>
      </c>
      <c r="CA258" s="86" t="str">
        <f>_xlfn.XLOOKUP(AX258,'Cleansing - Response'!$N:$N,'Cleansing - Response'!$O:$O,)</f>
        <v>Yes / Sometimes</v>
      </c>
      <c r="CB258" s="86" t="str">
        <f>_xlfn.XLOOKUP(AY258,'Cleansing - Response'!$N:$N,'Cleansing - Response'!$O:$O,)</f>
        <v>Yes / Sometimes</v>
      </c>
      <c r="CC258" s="86" t="str">
        <f>_xlfn.XLOOKUP(AZ258,'Cleansing - Response'!$N:$N,'Cleansing - Response'!$O:$O,)</f>
        <v>Yes / Sometimes</v>
      </c>
      <c r="CD258" s="86" t="str">
        <f>_xlfn.XLOOKUP(BA258,'Cleansing - Response'!$N:$N,'Cleansing - Response'!$O:$O,)</f>
        <v>Yes / Sometimes</v>
      </c>
      <c r="CE258" s="86" t="str">
        <f>_xlfn.XLOOKUP(BB258,'Cleansing - Response'!$N:$N,'Cleansing - Response'!$O:$O,)</f>
        <v>No</v>
      </c>
      <c r="CF258" s="87" t="str">
        <f>IF(COUNTIF(Form_Responses18111213[[#This Row],[Answer - B7-1]:[Answer - B7-6]], "Yes / Sometimes") &gt; 4, "More than 4 times","Up to 4 times")</f>
        <v>More than 4 times</v>
      </c>
    </row>
    <row r="259" spans="1:84" ht="13.2" x14ac:dyDescent="0.25">
      <c r="A259" s="82">
        <v>45573.469543472223</v>
      </c>
      <c r="B259" s="83" t="s">
        <v>745</v>
      </c>
      <c r="C259" s="84" t="s">
        <v>746</v>
      </c>
      <c r="D259" s="83">
        <v>75.89</v>
      </c>
      <c r="E259" s="83">
        <v>0.21</v>
      </c>
      <c r="F259" s="83" t="s">
        <v>114</v>
      </c>
      <c r="G259" s="83" t="s">
        <v>76</v>
      </c>
      <c r="H259" s="83" t="s">
        <v>747</v>
      </c>
      <c r="I259" s="83" t="s">
        <v>63</v>
      </c>
      <c r="J259" s="83" t="s">
        <v>64</v>
      </c>
      <c r="K259" s="83" t="s">
        <v>78</v>
      </c>
      <c r="L259" s="83" t="s">
        <v>145</v>
      </c>
      <c r="M259" s="83" t="s">
        <v>64</v>
      </c>
      <c r="N259" s="83" t="s">
        <v>84</v>
      </c>
      <c r="O259" s="83" t="s">
        <v>64</v>
      </c>
      <c r="P259" s="83" t="s">
        <v>84</v>
      </c>
      <c r="Q259" s="83" t="s">
        <v>64</v>
      </c>
      <c r="R259" s="83" t="s">
        <v>64</v>
      </c>
      <c r="S259" s="83" t="s">
        <v>64</v>
      </c>
      <c r="T259" s="83" t="s">
        <v>64</v>
      </c>
      <c r="U259" s="83" t="s">
        <v>78</v>
      </c>
      <c r="V259" s="83" t="s">
        <v>64</v>
      </c>
      <c r="W259" s="83" t="s">
        <v>64</v>
      </c>
      <c r="X259" s="83" t="s">
        <v>64</v>
      </c>
      <c r="Y259" s="83" t="s">
        <v>64</v>
      </c>
      <c r="Z259" s="83" t="s">
        <v>66</v>
      </c>
      <c r="AA259" s="83" t="s">
        <v>65</v>
      </c>
      <c r="AB259" s="83" t="s">
        <v>66</v>
      </c>
      <c r="AC259" s="83" t="s">
        <v>65</v>
      </c>
      <c r="AD259" s="83" t="s">
        <v>66</v>
      </c>
      <c r="AE259" s="83" t="s">
        <v>66</v>
      </c>
      <c r="AF259" s="83" t="s">
        <v>65</v>
      </c>
      <c r="AG259" s="83" t="s">
        <v>66</v>
      </c>
      <c r="AH259" s="83" t="s">
        <v>66</v>
      </c>
      <c r="AI259" s="83" t="s">
        <v>79</v>
      </c>
      <c r="AJ259" s="83" t="s">
        <v>65</v>
      </c>
      <c r="AK259" s="83" t="s">
        <v>65</v>
      </c>
      <c r="AL259" s="83" t="s">
        <v>65</v>
      </c>
      <c r="AM259" s="83" t="s">
        <v>66</v>
      </c>
      <c r="AN259" s="83" t="s">
        <v>66</v>
      </c>
      <c r="AO259" s="83" t="s">
        <v>66</v>
      </c>
      <c r="AP259" s="83" t="s">
        <v>67</v>
      </c>
      <c r="AQ259" s="83" t="s">
        <v>67</v>
      </c>
      <c r="AR259" s="83" t="s">
        <v>63</v>
      </c>
      <c r="AS259" s="83" t="s">
        <v>81</v>
      </c>
      <c r="AT259" s="83" t="s">
        <v>87</v>
      </c>
      <c r="AU259" s="83" t="s">
        <v>80</v>
      </c>
      <c r="AV259" s="83" t="s">
        <v>71</v>
      </c>
      <c r="AW259" s="83" t="s">
        <v>73</v>
      </c>
      <c r="AX259" s="83" t="s">
        <v>72</v>
      </c>
      <c r="AY259" s="83" t="s">
        <v>63</v>
      </c>
      <c r="AZ259" s="83" t="s">
        <v>72</v>
      </c>
      <c r="BA259" s="83" t="s">
        <v>72</v>
      </c>
      <c r="BB259" s="83" t="s">
        <v>72</v>
      </c>
      <c r="BC259" s="83" t="s">
        <v>73</v>
      </c>
      <c r="BD259" s="83"/>
      <c r="BE259" s="83" t="s">
        <v>73</v>
      </c>
      <c r="BF259" s="83"/>
      <c r="BG259" s="87" t="s">
        <v>631</v>
      </c>
      <c r="BH259" s="87" t="s">
        <v>114</v>
      </c>
      <c r="BI259" s="76" t="s">
        <v>1414</v>
      </c>
      <c r="BJ259">
        <f t="shared" si="12"/>
        <v>10</v>
      </c>
      <c r="BK259" s="87">
        <f t="shared" si="13"/>
        <v>54</v>
      </c>
      <c r="BL259" s="87"/>
      <c r="BM259" s="86" t="str">
        <f>_xlfn.XLOOKUP(Form_Responses18111213[[#This Row],[Sekolah School (Cleansed)]],'Quality Check'!$B$11:$B$14,'Quality Check'!$C$11:$C$14,)</f>
        <v>Urban</v>
      </c>
      <c r="BN259" s="86" t="str">
        <f>_xlfn.XLOOKUP(Form_Responses18111213[[#This Row],[Sekolah School (Cleansed)]],'Quality Check'!$B$11:$B$14,'Quality Check'!$D$11:$D$14,)</f>
        <v>Intervention Group (IG)</v>
      </c>
      <c r="BO259" s="87" t="str">
        <f>_xlfn.XLOOKUP(AS259,'Cleansing - Toothpaste Brand'!A:A,'Cleansing - Toothpaste Brand'!B:B,)</f>
        <v>Colgate</v>
      </c>
      <c r="BP259" s="87"/>
      <c r="BQ25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59" s="86" t="str">
        <f>_xlfn.XLOOKUP(AP259,'Cleansing - Response'!E:E,'Cleansing - Response'!F:F,)</f>
        <v>2 days and more</v>
      </c>
      <c r="BS259" s="86"/>
      <c r="BT259" s="86" t="str">
        <f>_xlfn.XLOOKUP(AQ259,'Cleansing - Response'!E:E,'Cleansing - Response'!F:F,)</f>
        <v>2 days and more</v>
      </c>
      <c r="BU259" s="86"/>
      <c r="BV259" s="86" t="str">
        <f t="shared" si="14"/>
        <v>Ya / Yes</v>
      </c>
      <c r="BW259" s="86" t="str">
        <f>_xlfn.XLOOKUP(AT259,'Cleansing - Response'!E:E,'Cleansing - Response'!F:F,)</f>
        <v>Always</v>
      </c>
      <c r="BX259" s="86" t="str">
        <f>_xlfn.XLOOKUP(AU259,'Cleansing - Response'!H:H,'Cleansing - Response'!I:I,)</f>
        <v>Using dental floss at least once</v>
      </c>
      <c r="BY259" s="86" t="str">
        <f>_xlfn.XLOOKUP(AV259,'Cleansing - Response'!K:K,'Cleansing - Response'!L:L,)</f>
        <v>Up to 1 time a day</v>
      </c>
      <c r="BZ259" s="86" t="str">
        <f>_xlfn.XLOOKUP(AW259,'Cleansing - Response'!$N:$N,'Cleansing - Response'!$O:$O,)</f>
        <v>No</v>
      </c>
      <c r="CA259" s="86" t="str">
        <f>_xlfn.XLOOKUP(AX259,'Cleansing - Response'!$N:$N,'Cleansing - Response'!$O:$O,)</f>
        <v>Yes / Sometimes</v>
      </c>
      <c r="CB259" s="86" t="str">
        <f>_xlfn.XLOOKUP(AY259,'Cleansing - Response'!$N:$N,'Cleansing - Response'!$O:$O,)</f>
        <v>Yes / Sometimes</v>
      </c>
      <c r="CC259" s="86" t="str">
        <f>_xlfn.XLOOKUP(AZ259,'Cleansing - Response'!$N:$N,'Cleansing - Response'!$O:$O,)</f>
        <v>Yes / Sometimes</v>
      </c>
      <c r="CD259" s="86" t="str">
        <f>_xlfn.XLOOKUP(BA259,'Cleansing - Response'!$N:$N,'Cleansing - Response'!$O:$O,)</f>
        <v>Yes / Sometimes</v>
      </c>
      <c r="CE259" s="86" t="str">
        <f>_xlfn.XLOOKUP(BB259,'Cleansing - Response'!$N:$N,'Cleansing - Response'!$O:$O,)</f>
        <v>Yes / Sometimes</v>
      </c>
      <c r="CF259" s="87" t="str">
        <f>IF(COUNTIF(Form_Responses18111213[[#This Row],[Answer - B7-1]:[Answer - B7-6]], "Yes / Sometimes") &gt; 4, "More than 4 times","Up to 4 times")</f>
        <v>More than 4 times</v>
      </c>
    </row>
    <row r="260" spans="1:84" ht="13.2" x14ac:dyDescent="0.25">
      <c r="A260" s="82">
        <v>45573.470236643523</v>
      </c>
      <c r="B260" s="83" t="s">
        <v>748</v>
      </c>
      <c r="C260" s="84" t="s">
        <v>749</v>
      </c>
      <c r="D260" s="83">
        <v>100</v>
      </c>
      <c r="E260" s="83">
        <v>0.21</v>
      </c>
      <c r="F260" s="83" t="s">
        <v>114</v>
      </c>
      <c r="G260" s="83" t="s">
        <v>76</v>
      </c>
      <c r="H260" s="83" t="s">
        <v>706</v>
      </c>
      <c r="I260" s="83" t="s">
        <v>63</v>
      </c>
      <c r="J260" s="83" t="s">
        <v>64</v>
      </c>
      <c r="K260" s="83" t="s">
        <v>64</v>
      </c>
      <c r="L260" s="83" t="s">
        <v>64</v>
      </c>
      <c r="M260" s="83" t="s">
        <v>64</v>
      </c>
      <c r="N260" s="83" t="s">
        <v>64</v>
      </c>
      <c r="O260" s="83" t="s">
        <v>64</v>
      </c>
      <c r="P260" s="83" t="s">
        <v>64</v>
      </c>
      <c r="Q260" s="83" t="s">
        <v>64</v>
      </c>
      <c r="R260" s="83" t="s">
        <v>64</v>
      </c>
      <c r="S260" s="83" t="s">
        <v>64</v>
      </c>
      <c r="T260" s="83" t="s">
        <v>64</v>
      </c>
      <c r="U260" s="83" t="s">
        <v>64</v>
      </c>
      <c r="V260" s="83" t="s">
        <v>64</v>
      </c>
      <c r="W260" s="83" t="s">
        <v>64</v>
      </c>
      <c r="X260" s="83" t="s">
        <v>64</v>
      </c>
      <c r="Y260" s="83" t="s">
        <v>64</v>
      </c>
      <c r="Z260" s="83" t="s">
        <v>65</v>
      </c>
      <c r="AA260" s="83" t="s">
        <v>65</v>
      </c>
      <c r="AB260" s="83" t="s">
        <v>65</v>
      </c>
      <c r="AC260" s="83" t="s">
        <v>65</v>
      </c>
      <c r="AD260" s="83" t="s">
        <v>65</v>
      </c>
      <c r="AE260" s="83" t="s">
        <v>65</v>
      </c>
      <c r="AF260" s="83" t="s">
        <v>65</v>
      </c>
      <c r="AG260" s="83" t="s">
        <v>65</v>
      </c>
      <c r="AH260" s="83" t="s">
        <v>65</v>
      </c>
      <c r="AI260" s="83" t="s">
        <v>79</v>
      </c>
      <c r="AJ260" s="83" t="s">
        <v>65</v>
      </c>
      <c r="AK260" s="83" t="s">
        <v>65</v>
      </c>
      <c r="AL260" s="83" t="s">
        <v>65</v>
      </c>
      <c r="AM260" s="83" t="s">
        <v>65</v>
      </c>
      <c r="AN260" s="83" t="s">
        <v>66</v>
      </c>
      <c r="AO260" s="83" t="s">
        <v>65</v>
      </c>
      <c r="AP260" s="83" t="s">
        <v>67</v>
      </c>
      <c r="AQ260" s="83" t="s">
        <v>67</v>
      </c>
      <c r="AR260" s="83" t="s">
        <v>63</v>
      </c>
      <c r="AS260" s="83" t="s">
        <v>120</v>
      </c>
      <c r="AT260" s="83" t="s">
        <v>87</v>
      </c>
      <c r="AU260" s="83" t="s">
        <v>80</v>
      </c>
      <c r="AV260" s="83" t="s">
        <v>71</v>
      </c>
      <c r="AW260" s="83" t="s">
        <v>73</v>
      </c>
      <c r="AX260" s="83" t="s">
        <v>73</v>
      </c>
      <c r="AY260" s="83" t="s">
        <v>72</v>
      </c>
      <c r="AZ260" s="83" t="s">
        <v>72</v>
      </c>
      <c r="BA260" s="83" t="s">
        <v>63</v>
      </c>
      <c r="BB260" s="83" t="s">
        <v>63</v>
      </c>
      <c r="BC260" s="83" t="s">
        <v>63</v>
      </c>
      <c r="BD260" s="83"/>
      <c r="BE260" s="83" t="s">
        <v>73</v>
      </c>
      <c r="BF260" s="83"/>
      <c r="BG260" s="87" t="s">
        <v>631</v>
      </c>
      <c r="BH260" s="87" t="s">
        <v>114</v>
      </c>
      <c r="BI260" s="76" t="s">
        <v>1414</v>
      </c>
      <c r="BJ260">
        <f t="shared" si="12"/>
        <v>15</v>
      </c>
      <c r="BK260" s="87">
        <f t="shared" si="13"/>
        <v>62</v>
      </c>
      <c r="BL260" s="87"/>
      <c r="BM260" s="86" t="str">
        <f>_xlfn.XLOOKUP(Form_Responses18111213[[#This Row],[Sekolah School (Cleansed)]],'Quality Check'!$B$11:$B$14,'Quality Check'!$C$11:$C$14,)</f>
        <v>Urban</v>
      </c>
      <c r="BN260" s="86" t="str">
        <f>_xlfn.XLOOKUP(Form_Responses18111213[[#This Row],[Sekolah School (Cleansed)]],'Quality Check'!$B$11:$B$14,'Quality Check'!$D$11:$D$14,)</f>
        <v>Intervention Group (IG)</v>
      </c>
      <c r="BO260" s="87" t="str">
        <f>_xlfn.XLOOKUP(AS260,'Cleansing - Toothpaste Brand'!A:A,'Cleansing - Toothpaste Brand'!B:B,)</f>
        <v>Colgate</v>
      </c>
      <c r="BP260" s="87"/>
      <c r="BQ26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60" s="86" t="str">
        <f>_xlfn.XLOOKUP(AP260,'Cleansing - Response'!E:E,'Cleansing - Response'!F:F,)</f>
        <v>2 days and more</v>
      </c>
      <c r="BS260" s="86"/>
      <c r="BT260" s="86" t="str">
        <f>_xlfn.XLOOKUP(AQ260,'Cleansing - Response'!E:E,'Cleansing - Response'!F:F,)</f>
        <v>2 days and more</v>
      </c>
      <c r="BU260" s="86"/>
      <c r="BV260" s="86" t="str">
        <f t="shared" si="14"/>
        <v>Ya / Yes</v>
      </c>
      <c r="BW260" s="86" t="str">
        <f>_xlfn.XLOOKUP(AT260,'Cleansing - Response'!E:E,'Cleansing - Response'!F:F,)</f>
        <v>Always</v>
      </c>
      <c r="BX260" s="86" t="str">
        <f>_xlfn.XLOOKUP(AU260,'Cleansing - Response'!H:H,'Cleansing - Response'!I:I,)</f>
        <v>Using dental floss at least once</v>
      </c>
      <c r="BY260" s="86" t="str">
        <f>_xlfn.XLOOKUP(AV260,'Cleansing - Response'!K:K,'Cleansing - Response'!L:L,)</f>
        <v>Up to 1 time a day</v>
      </c>
      <c r="BZ260" s="86" t="str">
        <f>_xlfn.XLOOKUP(AW260,'Cleansing - Response'!$N:$N,'Cleansing - Response'!$O:$O,)</f>
        <v>No</v>
      </c>
      <c r="CA260" s="86" t="str">
        <f>_xlfn.XLOOKUP(AX260,'Cleansing - Response'!$N:$N,'Cleansing - Response'!$O:$O,)</f>
        <v>No</v>
      </c>
      <c r="CB260" s="86" t="str">
        <f>_xlfn.XLOOKUP(AY260,'Cleansing - Response'!$N:$N,'Cleansing - Response'!$O:$O,)</f>
        <v>Yes / Sometimes</v>
      </c>
      <c r="CC260" s="86" t="str">
        <f>_xlfn.XLOOKUP(AZ260,'Cleansing - Response'!$N:$N,'Cleansing - Response'!$O:$O,)</f>
        <v>Yes / Sometimes</v>
      </c>
      <c r="CD260" s="86" t="str">
        <f>_xlfn.XLOOKUP(BA260,'Cleansing - Response'!$N:$N,'Cleansing - Response'!$O:$O,)</f>
        <v>Yes / Sometimes</v>
      </c>
      <c r="CE260" s="86" t="str">
        <f>_xlfn.XLOOKUP(BB260,'Cleansing - Response'!$N:$N,'Cleansing - Response'!$O:$O,)</f>
        <v>Yes / Sometimes</v>
      </c>
      <c r="CF260" s="87" t="str">
        <f>IF(COUNTIF(Form_Responses18111213[[#This Row],[Answer - B7-1]:[Answer - B7-6]], "Yes / Sometimes") &gt; 4, "More than 4 times","Up to 4 times")</f>
        <v>Up to 4 times</v>
      </c>
    </row>
    <row r="261" spans="1:84" ht="13.2" x14ac:dyDescent="0.25">
      <c r="A261" s="82">
        <v>45573.471926354163</v>
      </c>
      <c r="B261" s="83" t="s">
        <v>750</v>
      </c>
      <c r="C261" s="84" t="s">
        <v>751</v>
      </c>
      <c r="D261" s="83">
        <v>55.36</v>
      </c>
      <c r="E261" s="83">
        <v>0.21</v>
      </c>
      <c r="F261" s="83" t="s">
        <v>114</v>
      </c>
      <c r="G261" s="83" t="s">
        <v>76</v>
      </c>
      <c r="H261" s="83" t="s">
        <v>654</v>
      </c>
      <c r="I261" s="83" t="s">
        <v>63</v>
      </c>
      <c r="J261" s="83" t="s">
        <v>64</v>
      </c>
      <c r="K261" s="83" t="s">
        <v>84</v>
      </c>
      <c r="L261" s="83" t="s">
        <v>145</v>
      </c>
      <c r="M261" s="83" t="s">
        <v>64</v>
      </c>
      <c r="N261" s="83" t="s">
        <v>84</v>
      </c>
      <c r="O261" s="83" t="s">
        <v>64</v>
      </c>
      <c r="P261" s="83" t="s">
        <v>84</v>
      </c>
      <c r="Q261" s="83" t="s">
        <v>84</v>
      </c>
      <c r="R261" s="83" t="s">
        <v>64</v>
      </c>
      <c r="S261" s="83" t="s">
        <v>64</v>
      </c>
      <c r="T261" s="83" t="s">
        <v>64</v>
      </c>
      <c r="U261" s="83" t="s">
        <v>84</v>
      </c>
      <c r="V261" s="83" t="s">
        <v>84</v>
      </c>
      <c r="W261" s="83" t="s">
        <v>64</v>
      </c>
      <c r="X261" s="83" t="s">
        <v>84</v>
      </c>
      <c r="Y261" s="83" t="s">
        <v>64</v>
      </c>
      <c r="Z261" s="83" t="s">
        <v>66</v>
      </c>
      <c r="AA261" s="83" t="s">
        <v>65</v>
      </c>
      <c r="AB261" s="83" t="s">
        <v>66</v>
      </c>
      <c r="AC261" s="83" t="s">
        <v>66</v>
      </c>
      <c r="AD261" s="83" t="s">
        <v>66</v>
      </c>
      <c r="AE261" s="83" t="s">
        <v>65</v>
      </c>
      <c r="AF261" s="83" t="s">
        <v>65</v>
      </c>
      <c r="AG261" s="83" t="s">
        <v>65</v>
      </c>
      <c r="AH261" s="83" t="s">
        <v>65</v>
      </c>
      <c r="AI261" s="83" t="s">
        <v>101</v>
      </c>
      <c r="AJ261" s="83" t="s">
        <v>66</v>
      </c>
      <c r="AK261" s="83" t="s">
        <v>66</v>
      </c>
      <c r="AL261" s="83" t="s">
        <v>66</v>
      </c>
      <c r="AM261" s="83" t="s">
        <v>65</v>
      </c>
      <c r="AN261" s="83" t="s">
        <v>66</v>
      </c>
      <c r="AO261" s="83" t="s">
        <v>65</v>
      </c>
      <c r="AP261" s="83" t="s">
        <v>85</v>
      </c>
      <c r="AQ261" s="83" t="s">
        <v>85</v>
      </c>
      <c r="AR261" s="83" t="s">
        <v>86</v>
      </c>
      <c r="AS261" s="83" t="s">
        <v>571</v>
      </c>
      <c r="AT261" s="83" t="s">
        <v>169</v>
      </c>
      <c r="AU261" s="83" t="s">
        <v>67</v>
      </c>
      <c r="AV261" s="83" t="s">
        <v>71</v>
      </c>
      <c r="AW261" s="83" t="s">
        <v>63</v>
      </c>
      <c r="AX261" s="83" t="s">
        <v>72</v>
      </c>
      <c r="AY261" s="83" t="s">
        <v>72</v>
      </c>
      <c r="AZ261" s="83" t="s">
        <v>63</v>
      </c>
      <c r="BA261" s="83" t="s">
        <v>72</v>
      </c>
      <c r="BB261" s="83" t="s">
        <v>73</v>
      </c>
      <c r="BC261" s="83" t="s">
        <v>73</v>
      </c>
      <c r="BD261" s="83"/>
      <c r="BE261" s="83" t="s">
        <v>73</v>
      </c>
      <c r="BF261" s="83"/>
      <c r="BG261" s="87" t="s">
        <v>631</v>
      </c>
      <c r="BH261" s="87" t="s">
        <v>114</v>
      </c>
      <c r="BI261" s="76" t="s">
        <v>1414</v>
      </c>
      <c r="BJ261">
        <f t="shared" si="12"/>
        <v>7</v>
      </c>
      <c r="BK261" s="87">
        <f t="shared" si="13"/>
        <v>56</v>
      </c>
      <c r="BL261" s="87"/>
      <c r="BM261" s="86" t="str">
        <f>_xlfn.XLOOKUP(Form_Responses18111213[[#This Row],[Sekolah School (Cleansed)]],'Quality Check'!$B$11:$B$14,'Quality Check'!$C$11:$C$14,)</f>
        <v>Urban</v>
      </c>
      <c r="BN261" s="86" t="str">
        <f>_xlfn.XLOOKUP(Form_Responses18111213[[#This Row],[Sekolah School (Cleansed)]],'Quality Check'!$B$11:$B$14,'Quality Check'!$D$11:$D$14,)</f>
        <v>Intervention Group (IG)</v>
      </c>
      <c r="BO261" s="87" t="str">
        <f>_xlfn.XLOOKUP(AS261,'Cleansing - Toothpaste Brand'!A:A,'Cleansing - Toothpaste Brand'!B:B,)</f>
        <v>Colgate</v>
      </c>
      <c r="BP261" s="87"/>
      <c r="BQ26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61" s="86" t="str">
        <f>_xlfn.XLOOKUP(AP261,'Cleansing - Response'!E:E,'Cleansing - Response'!F:F,)</f>
        <v>2 days and more</v>
      </c>
      <c r="BS261" s="86"/>
      <c r="BT261" s="86" t="str">
        <f>_xlfn.XLOOKUP(AQ261,'Cleansing - Response'!E:E,'Cleansing - Response'!F:F,)</f>
        <v>2 days and more</v>
      </c>
      <c r="BU261" s="86"/>
      <c r="BV261" s="86" t="str">
        <f t="shared" si="14"/>
        <v>Ya / Yes</v>
      </c>
      <c r="BW261" s="86" t="str">
        <f>_xlfn.XLOOKUP(AT261,'Cleansing - Response'!E:E,'Cleansing - Response'!F:F,)</f>
        <v>Rarely / Sometimes</v>
      </c>
      <c r="BX261" s="86" t="str">
        <f>_xlfn.XLOOKUP(AU261,'Cleansing - Response'!H:H,'Cleansing - Response'!I:I,)</f>
        <v>Using dental floss at least once</v>
      </c>
      <c r="BY261" s="86" t="str">
        <f>_xlfn.XLOOKUP(AV261,'Cleansing - Response'!K:K,'Cleansing - Response'!L:L,)</f>
        <v>Up to 1 time a day</v>
      </c>
      <c r="BZ261" s="86" t="str">
        <f>_xlfn.XLOOKUP(AW261,'Cleansing - Response'!$N:$N,'Cleansing - Response'!$O:$O,)</f>
        <v>Yes / Sometimes</v>
      </c>
      <c r="CA261" s="86" t="str">
        <f>_xlfn.XLOOKUP(AX261,'Cleansing - Response'!$N:$N,'Cleansing - Response'!$O:$O,)</f>
        <v>Yes / Sometimes</v>
      </c>
      <c r="CB261" s="86" t="str">
        <f>_xlfn.XLOOKUP(AY261,'Cleansing - Response'!$N:$N,'Cleansing - Response'!$O:$O,)</f>
        <v>Yes / Sometimes</v>
      </c>
      <c r="CC261" s="86" t="str">
        <f>_xlfn.XLOOKUP(AZ261,'Cleansing - Response'!$N:$N,'Cleansing - Response'!$O:$O,)</f>
        <v>Yes / Sometimes</v>
      </c>
      <c r="CD261" s="86" t="str">
        <f>_xlfn.XLOOKUP(BA261,'Cleansing - Response'!$N:$N,'Cleansing - Response'!$O:$O,)</f>
        <v>Yes / Sometimes</v>
      </c>
      <c r="CE261" s="86" t="str">
        <f>_xlfn.XLOOKUP(BB261,'Cleansing - Response'!$N:$N,'Cleansing - Response'!$O:$O,)</f>
        <v>No</v>
      </c>
      <c r="CF261" s="87" t="str">
        <f>IF(COUNTIF(Form_Responses18111213[[#This Row],[Answer - B7-1]:[Answer - B7-6]], "Yes / Sometimes") &gt; 4, "More than 4 times","Up to 4 times")</f>
        <v>More than 4 times</v>
      </c>
    </row>
    <row r="262" spans="1:84" ht="13.2" x14ac:dyDescent="0.25">
      <c r="A262" s="82">
        <v>45573.474516678238</v>
      </c>
      <c r="B262" s="83" t="s">
        <v>752</v>
      </c>
      <c r="C262" s="84" t="s">
        <v>753</v>
      </c>
      <c r="D262" s="83">
        <v>100</v>
      </c>
      <c r="E262" s="83">
        <v>0.21</v>
      </c>
      <c r="F262" s="83" t="s">
        <v>114</v>
      </c>
      <c r="G262" s="83" t="s">
        <v>76</v>
      </c>
      <c r="H262" s="83" t="s">
        <v>631</v>
      </c>
      <c r="I262" s="83" t="s">
        <v>63</v>
      </c>
      <c r="J262" s="83" t="s">
        <v>64</v>
      </c>
      <c r="K262" s="83" t="s">
        <v>64</v>
      </c>
      <c r="L262" s="83" t="s">
        <v>64</v>
      </c>
      <c r="M262" s="83" t="s">
        <v>84</v>
      </c>
      <c r="N262" s="83" t="s">
        <v>84</v>
      </c>
      <c r="O262" s="83" t="s">
        <v>64</v>
      </c>
      <c r="P262" s="83" t="s">
        <v>78</v>
      </c>
      <c r="Q262" s="83" t="s">
        <v>64</v>
      </c>
      <c r="R262" s="83" t="s">
        <v>64</v>
      </c>
      <c r="S262" s="83" t="s">
        <v>64</v>
      </c>
      <c r="T262" s="83" t="s">
        <v>64</v>
      </c>
      <c r="U262" s="83" t="s">
        <v>84</v>
      </c>
      <c r="V262" s="83" t="s">
        <v>64</v>
      </c>
      <c r="W262" s="83" t="s">
        <v>64</v>
      </c>
      <c r="X262" s="83" t="s">
        <v>64</v>
      </c>
      <c r="Y262" s="83" t="s">
        <v>64</v>
      </c>
      <c r="Z262" s="83" t="s">
        <v>65</v>
      </c>
      <c r="AA262" s="83" t="s">
        <v>65</v>
      </c>
      <c r="AB262" s="83" t="s">
        <v>65</v>
      </c>
      <c r="AC262" s="83" t="s">
        <v>65</v>
      </c>
      <c r="AD262" s="83" t="s">
        <v>65</v>
      </c>
      <c r="AE262" s="83" t="s">
        <v>65</v>
      </c>
      <c r="AF262" s="83" t="s">
        <v>66</v>
      </c>
      <c r="AG262" s="83" t="s">
        <v>66</v>
      </c>
      <c r="AH262" s="83" t="s">
        <v>66</v>
      </c>
      <c r="AI262" s="83" t="s">
        <v>66</v>
      </c>
      <c r="AJ262" s="83" t="s">
        <v>66</v>
      </c>
      <c r="AK262" s="83" t="s">
        <v>66</v>
      </c>
      <c r="AL262" s="83" t="s">
        <v>66</v>
      </c>
      <c r="AM262" s="83" t="s">
        <v>66</v>
      </c>
      <c r="AN262" s="83" t="s">
        <v>66</v>
      </c>
      <c r="AO262" s="83" t="s">
        <v>66</v>
      </c>
      <c r="AP262" s="83" t="s">
        <v>67</v>
      </c>
      <c r="AQ262" s="83" t="s">
        <v>67</v>
      </c>
      <c r="AR262" s="83" t="s">
        <v>86</v>
      </c>
      <c r="AS262" s="83" t="s">
        <v>68</v>
      </c>
      <c r="AT262" s="83" t="s">
        <v>87</v>
      </c>
      <c r="AU262" s="83" t="s">
        <v>67</v>
      </c>
      <c r="AV262" s="83" t="s">
        <v>132</v>
      </c>
      <c r="AW262" s="83" t="s">
        <v>63</v>
      </c>
      <c r="AX262" s="83" t="s">
        <v>72</v>
      </c>
      <c r="AY262" s="83" t="s">
        <v>72</v>
      </c>
      <c r="AZ262" s="83" t="s">
        <v>63</v>
      </c>
      <c r="BA262" s="83" t="s">
        <v>63</v>
      </c>
      <c r="BB262" s="83" t="s">
        <v>73</v>
      </c>
      <c r="BC262" s="83" t="s">
        <v>73</v>
      </c>
      <c r="BD262" s="83"/>
      <c r="BE262" s="83" t="s">
        <v>73</v>
      </c>
      <c r="BF262" s="83"/>
      <c r="BG262" s="87" t="s">
        <v>631</v>
      </c>
      <c r="BH262" s="87" t="s">
        <v>114</v>
      </c>
      <c r="BI262" s="76" t="s">
        <v>1414</v>
      </c>
      <c r="BJ262">
        <f t="shared" si="12"/>
        <v>12</v>
      </c>
      <c r="BK262" s="87">
        <f t="shared" si="13"/>
        <v>53</v>
      </c>
      <c r="BL262" s="87"/>
      <c r="BM262" s="86" t="str">
        <f>_xlfn.XLOOKUP(Form_Responses18111213[[#This Row],[Sekolah School (Cleansed)]],'Quality Check'!$B$11:$B$14,'Quality Check'!$C$11:$C$14,)</f>
        <v>Urban</v>
      </c>
      <c r="BN262" s="86" t="str">
        <f>_xlfn.XLOOKUP(Form_Responses18111213[[#This Row],[Sekolah School (Cleansed)]],'Quality Check'!$B$11:$B$14,'Quality Check'!$D$11:$D$14,)</f>
        <v>Intervention Group (IG)</v>
      </c>
      <c r="BO262" s="87" t="str">
        <f>_xlfn.XLOOKUP(AS262,'Cleansing - Toothpaste Brand'!A:A,'Cleansing - Toothpaste Brand'!B:B,)</f>
        <v>Colgate</v>
      </c>
      <c r="BP262" s="87"/>
      <c r="BQ26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62" s="86" t="str">
        <f>_xlfn.XLOOKUP(AP262,'Cleansing - Response'!E:E,'Cleansing - Response'!F:F,)</f>
        <v>2 days and more</v>
      </c>
      <c r="BS262" s="86"/>
      <c r="BT262" s="86" t="str">
        <f>_xlfn.XLOOKUP(AQ262,'Cleansing - Response'!E:E,'Cleansing - Response'!F:F,)</f>
        <v>2 days and more</v>
      </c>
      <c r="BU262" s="86"/>
      <c r="BV262" s="86" t="str">
        <f t="shared" si="14"/>
        <v>Ya / Yes</v>
      </c>
      <c r="BW262" s="86" t="str">
        <f>_xlfn.XLOOKUP(AT262,'Cleansing - Response'!E:E,'Cleansing - Response'!F:F,)</f>
        <v>Always</v>
      </c>
      <c r="BX262" s="86" t="str">
        <f>_xlfn.XLOOKUP(AU262,'Cleansing - Response'!H:H,'Cleansing - Response'!I:I,)</f>
        <v>Using dental floss at least once</v>
      </c>
      <c r="BY262" s="86" t="str">
        <f>_xlfn.XLOOKUP(AV262,'Cleansing - Response'!K:K,'Cleansing - Response'!L:L,)</f>
        <v>Up to 1 time a day</v>
      </c>
      <c r="BZ262" s="86" t="str">
        <f>_xlfn.XLOOKUP(AW262,'Cleansing - Response'!$N:$N,'Cleansing - Response'!$O:$O,)</f>
        <v>Yes / Sometimes</v>
      </c>
      <c r="CA262" s="86" t="str">
        <f>_xlfn.XLOOKUP(AX262,'Cleansing - Response'!$N:$N,'Cleansing - Response'!$O:$O,)</f>
        <v>Yes / Sometimes</v>
      </c>
      <c r="CB262" s="86" t="str">
        <f>_xlfn.XLOOKUP(AY262,'Cleansing - Response'!$N:$N,'Cleansing - Response'!$O:$O,)</f>
        <v>Yes / Sometimes</v>
      </c>
      <c r="CC262" s="86" t="str">
        <f>_xlfn.XLOOKUP(AZ262,'Cleansing - Response'!$N:$N,'Cleansing - Response'!$O:$O,)</f>
        <v>Yes / Sometimes</v>
      </c>
      <c r="CD262" s="86" t="str">
        <f>_xlfn.XLOOKUP(BA262,'Cleansing - Response'!$N:$N,'Cleansing - Response'!$O:$O,)</f>
        <v>Yes / Sometimes</v>
      </c>
      <c r="CE262" s="86" t="str">
        <f>_xlfn.XLOOKUP(BB262,'Cleansing - Response'!$N:$N,'Cleansing - Response'!$O:$O,)</f>
        <v>No</v>
      </c>
      <c r="CF262" s="87" t="str">
        <f>IF(COUNTIF(Form_Responses18111213[[#This Row],[Answer - B7-1]:[Answer - B7-6]], "Yes / Sometimes") &gt; 4, "More than 4 times","Up to 4 times")</f>
        <v>More than 4 times</v>
      </c>
    </row>
    <row r="263" spans="1:84" ht="13.2" x14ac:dyDescent="0.25">
      <c r="A263" s="82">
        <v>45573.474695335652</v>
      </c>
      <c r="B263" s="83" t="s">
        <v>754</v>
      </c>
      <c r="C263" s="84" t="s">
        <v>755</v>
      </c>
      <c r="D263" s="83">
        <v>95.54</v>
      </c>
      <c r="E263" s="83">
        <v>1.04</v>
      </c>
      <c r="F263" s="83" t="s">
        <v>114</v>
      </c>
      <c r="G263" s="83" t="s">
        <v>76</v>
      </c>
      <c r="H263" s="83" t="s">
        <v>648</v>
      </c>
      <c r="I263" s="83" t="s">
        <v>63</v>
      </c>
      <c r="J263" s="83" t="s">
        <v>64</v>
      </c>
      <c r="K263" s="83" t="s">
        <v>64</v>
      </c>
      <c r="L263" s="83" t="s">
        <v>64</v>
      </c>
      <c r="M263" s="83" t="s">
        <v>64</v>
      </c>
      <c r="N263" s="83" t="s">
        <v>64</v>
      </c>
      <c r="O263" s="83" t="s">
        <v>64</v>
      </c>
      <c r="P263" s="83" t="s">
        <v>84</v>
      </c>
      <c r="Q263" s="83" t="s">
        <v>84</v>
      </c>
      <c r="R263" s="83" t="s">
        <v>64</v>
      </c>
      <c r="S263" s="83" t="s">
        <v>64</v>
      </c>
      <c r="T263" s="83" t="s">
        <v>78</v>
      </c>
      <c r="U263" s="83" t="s">
        <v>64</v>
      </c>
      <c r="V263" s="83" t="s">
        <v>64</v>
      </c>
      <c r="W263" s="83" t="s">
        <v>64</v>
      </c>
      <c r="X263" s="83" t="s">
        <v>64</v>
      </c>
      <c r="Y263" s="83" t="s">
        <v>84</v>
      </c>
      <c r="Z263" s="83" t="s">
        <v>66</v>
      </c>
      <c r="AA263" s="83" t="s">
        <v>66</v>
      </c>
      <c r="AB263" s="83" t="s">
        <v>66</v>
      </c>
      <c r="AC263" s="83" t="s">
        <v>66</v>
      </c>
      <c r="AD263" s="83" t="s">
        <v>66</v>
      </c>
      <c r="AE263" s="83" t="s">
        <v>66</v>
      </c>
      <c r="AF263" s="83" t="s">
        <v>65</v>
      </c>
      <c r="AG263" s="83" t="s">
        <v>66</v>
      </c>
      <c r="AH263" s="83" t="s">
        <v>79</v>
      </c>
      <c r="AI263" s="83" t="s">
        <v>101</v>
      </c>
      <c r="AJ263" s="83" t="s">
        <v>66</v>
      </c>
      <c r="AK263" s="83" t="s">
        <v>66</v>
      </c>
      <c r="AL263" s="83" t="s">
        <v>66</v>
      </c>
      <c r="AM263" s="83" t="s">
        <v>65</v>
      </c>
      <c r="AN263" s="83" t="s">
        <v>65</v>
      </c>
      <c r="AO263" s="83" t="s">
        <v>66</v>
      </c>
      <c r="AP263" s="83" t="s">
        <v>85</v>
      </c>
      <c r="AQ263" s="83" t="s">
        <v>85</v>
      </c>
      <c r="AR263" s="83" t="s">
        <v>86</v>
      </c>
      <c r="AS263" s="83" t="s">
        <v>756</v>
      </c>
      <c r="AT263" s="83" t="s">
        <v>87</v>
      </c>
      <c r="AU263" s="83" t="s">
        <v>67</v>
      </c>
      <c r="AV263" s="83" t="s">
        <v>469</v>
      </c>
      <c r="AW263" s="83" t="s">
        <v>63</v>
      </c>
      <c r="AX263" s="83" t="s">
        <v>72</v>
      </c>
      <c r="AY263" s="83" t="s">
        <v>72</v>
      </c>
      <c r="AZ263" s="83" t="s">
        <v>63</v>
      </c>
      <c r="BA263" s="83" t="s">
        <v>63</v>
      </c>
      <c r="BB263" s="83" t="s">
        <v>72</v>
      </c>
      <c r="BC263" s="83" t="s">
        <v>73</v>
      </c>
      <c r="BD263" s="83"/>
      <c r="BE263" s="83" t="s">
        <v>73</v>
      </c>
      <c r="BF263" s="83"/>
      <c r="BG263" s="87" t="s">
        <v>631</v>
      </c>
      <c r="BH263" s="87" t="s">
        <v>114</v>
      </c>
      <c r="BI263" s="76" t="s">
        <v>1414</v>
      </c>
      <c r="BJ263">
        <f t="shared" si="12"/>
        <v>11</v>
      </c>
      <c r="BK263" s="87">
        <f t="shared" si="13"/>
        <v>51</v>
      </c>
      <c r="BL263" s="87"/>
      <c r="BM263" s="86" t="str">
        <f>_xlfn.XLOOKUP(Form_Responses18111213[[#This Row],[Sekolah School (Cleansed)]],'Quality Check'!$B$11:$B$14,'Quality Check'!$C$11:$C$14,)</f>
        <v>Urban</v>
      </c>
      <c r="BN263" s="86" t="str">
        <f>_xlfn.XLOOKUP(Form_Responses18111213[[#This Row],[Sekolah School (Cleansed)]],'Quality Check'!$B$11:$B$14,'Quality Check'!$D$11:$D$14,)</f>
        <v>Intervention Group (IG)</v>
      </c>
      <c r="BO263" s="87" t="str">
        <f>_xlfn.XLOOKUP(AS263,'Cleansing - Toothpaste Brand'!A:A,'Cleansing - Toothpaste Brand'!B:B,)</f>
        <v>Pepsodent</v>
      </c>
      <c r="BP263" s="87"/>
      <c r="BQ26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63" s="86" t="str">
        <f>_xlfn.XLOOKUP(AP263,'Cleansing - Response'!E:E,'Cleansing - Response'!F:F,)</f>
        <v>2 days and more</v>
      </c>
      <c r="BS263" s="86"/>
      <c r="BT263" s="86" t="str">
        <f>_xlfn.XLOOKUP(AQ263,'Cleansing - Response'!E:E,'Cleansing - Response'!F:F,)</f>
        <v>2 days and more</v>
      </c>
      <c r="BU263" s="86"/>
      <c r="BV263" s="86" t="str">
        <f t="shared" si="14"/>
        <v>Ya / Yes</v>
      </c>
      <c r="BW263" s="86" t="str">
        <f>_xlfn.XLOOKUP(AT263,'Cleansing - Response'!E:E,'Cleansing - Response'!F:F,)</f>
        <v>Always</v>
      </c>
      <c r="BX263" s="86" t="str">
        <f>_xlfn.XLOOKUP(AU263,'Cleansing - Response'!H:H,'Cleansing - Response'!I:I,)</f>
        <v>Using dental floss at least once</v>
      </c>
      <c r="BY263" s="86" t="str">
        <f>_xlfn.XLOOKUP(AV263,'Cleansing - Response'!K:K,'Cleansing - Response'!L:L,)</f>
        <v>More than 1 time a day</v>
      </c>
      <c r="BZ263" s="86" t="str">
        <f>_xlfn.XLOOKUP(AW263,'Cleansing - Response'!$N:$N,'Cleansing - Response'!$O:$O,)</f>
        <v>Yes / Sometimes</v>
      </c>
      <c r="CA263" s="86" t="str">
        <f>_xlfn.XLOOKUP(AX263,'Cleansing - Response'!$N:$N,'Cleansing - Response'!$O:$O,)</f>
        <v>Yes / Sometimes</v>
      </c>
      <c r="CB263" s="86" t="str">
        <f>_xlfn.XLOOKUP(AY263,'Cleansing - Response'!$N:$N,'Cleansing - Response'!$O:$O,)</f>
        <v>Yes / Sometimes</v>
      </c>
      <c r="CC263" s="86" t="str">
        <f>_xlfn.XLOOKUP(AZ263,'Cleansing - Response'!$N:$N,'Cleansing - Response'!$O:$O,)</f>
        <v>Yes / Sometimes</v>
      </c>
      <c r="CD263" s="86" t="str">
        <f>_xlfn.XLOOKUP(BA263,'Cleansing - Response'!$N:$N,'Cleansing - Response'!$O:$O,)</f>
        <v>Yes / Sometimes</v>
      </c>
      <c r="CE263" s="86" t="str">
        <f>_xlfn.XLOOKUP(BB263,'Cleansing - Response'!$N:$N,'Cleansing - Response'!$O:$O,)</f>
        <v>Yes / Sometimes</v>
      </c>
      <c r="CF263" s="87" t="str">
        <f>IF(COUNTIF(Form_Responses18111213[[#This Row],[Answer - B7-1]:[Answer - B7-6]], "Yes / Sometimes") &gt; 4, "More than 4 times","Up to 4 times")</f>
        <v>More than 4 times</v>
      </c>
    </row>
    <row r="264" spans="1:84" ht="13.2" x14ac:dyDescent="0.25">
      <c r="A264" s="82">
        <v>45573.475278182872</v>
      </c>
      <c r="B264" s="83" t="s">
        <v>757</v>
      </c>
      <c r="C264" s="84" t="s">
        <v>758</v>
      </c>
      <c r="D264" s="83">
        <v>100</v>
      </c>
      <c r="E264" s="83">
        <v>0.57999999999999996</v>
      </c>
      <c r="F264" s="83" t="s">
        <v>423</v>
      </c>
      <c r="G264" s="83" t="s">
        <v>76</v>
      </c>
      <c r="H264" s="83" t="s">
        <v>648</v>
      </c>
      <c r="I264" s="83" t="s">
        <v>73</v>
      </c>
      <c r="J264" s="83" t="s">
        <v>64</v>
      </c>
      <c r="K264" s="83" t="s">
        <v>84</v>
      </c>
      <c r="L264" s="83" t="s">
        <v>64</v>
      </c>
      <c r="M264" s="83" t="s">
        <v>84</v>
      </c>
      <c r="N264" s="83" t="s">
        <v>64</v>
      </c>
      <c r="O264" s="83" t="s">
        <v>84</v>
      </c>
      <c r="P264" s="83" t="s">
        <v>64</v>
      </c>
      <c r="Q264" s="83" t="s">
        <v>64</v>
      </c>
      <c r="R264" s="83" t="s">
        <v>64</v>
      </c>
      <c r="S264" s="83" t="s">
        <v>84</v>
      </c>
      <c r="T264" s="83" t="s">
        <v>64</v>
      </c>
      <c r="U264" s="83" t="s">
        <v>84</v>
      </c>
      <c r="V264" s="83" t="s">
        <v>64</v>
      </c>
      <c r="W264" s="83" t="s">
        <v>84</v>
      </c>
      <c r="X264" s="83" t="s">
        <v>64</v>
      </c>
      <c r="Y264" s="83" t="s">
        <v>64</v>
      </c>
      <c r="Z264" s="83" t="s">
        <v>101</v>
      </c>
      <c r="AA264" s="83" t="s">
        <v>66</v>
      </c>
      <c r="AB264" s="83" t="s">
        <v>66</v>
      </c>
      <c r="AC264" s="83" t="s">
        <v>101</v>
      </c>
      <c r="AD264" s="83" t="s">
        <v>66</v>
      </c>
      <c r="AE264" s="83" t="s">
        <v>101</v>
      </c>
      <c r="AF264" s="83" t="s">
        <v>101</v>
      </c>
      <c r="AG264" s="83" t="s">
        <v>66</v>
      </c>
      <c r="AH264" s="83" t="s">
        <v>101</v>
      </c>
      <c r="AI264" s="83" t="s">
        <v>79</v>
      </c>
      <c r="AJ264" s="83" t="s">
        <v>66</v>
      </c>
      <c r="AK264" s="83" t="s">
        <v>66</v>
      </c>
      <c r="AL264" s="83" t="s">
        <v>66</v>
      </c>
      <c r="AM264" s="83" t="s">
        <v>66</v>
      </c>
      <c r="AN264" s="83" t="s">
        <v>66</v>
      </c>
      <c r="AO264" s="83" t="s">
        <v>66</v>
      </c>
      <c r="AP264" s="83" t="s">
        <v>85</v>
      </c>
      <c r="AQ264" s="83" t="s">
        <v>85</v>
      </c>
      <c r="AR264" s="83" t="s">
        <v>86</v>
      </c>
      <c r="AS264" s="83" t="s">
        <v>81</v>
      </c>
      <c r="AT264" s="83" t="s">
        <v>87</v>
      </c>
      <c r="AU264" s="83" t="s">
        <v>67</v>
      </c>
      <c r="AV264" s="83" t="s">
        <v>67</v>
      </c>
      <c r="AW264" s="83" t="s">
        <v>63</v>
      </c>
      <c r="AX264" s="83" t="s">
        <v>72</v>
      </c>
      <c r="AY264" s="83" t="s">
        <v>63</v>
      </c>
      <c r="AZ264" s="83" t="s">
        <v>63</v>
      </c>
      <c r="BA264" s="83" t="s">
        <v>72</v>
      </c>
      <c r="BB264" s="83" t="s">
        <v>73</v>
      </c>
      <c r="BC264" s="83" t="s">
        <v>73</v>
      </c>
      <c r="BD264" s="83"/>
      <c r="BE264" s="83" t="s">
        <v>73</v>
      </c>
      <c r="BF264" s="83"/>
      <c r="BG264" s="87" t="s">
        <v>631</v>
      </c>
      <c r="BH264" s="86" t="s">
        <v>60</v>
      </c>
      <c r="BI264" s="76" t="s">
        <v>1415</v>
      </c>
      <c r="BJ264">
        <f t="shared" si="12"/>
        <v>10</v>
      </c>
      <c r="BK264" s="87">
        <f t="shared" si="13"/>
        <v>39</v>
      </c>
      <c r="BL264" s="87"/>
      <c r="BM264" s="86" t="str">
        <f>_xlfn.XLOOKUP(Form_Responses18111213[[#This Row],[Sekolah School (Cleansed)]],'Quality Check'!$B$11:$B$14,'Quality Check'!$C$11:$C$14,)</f>
        <v>Urban</v>
      </c>
      <c r="BN264" s="86" t="str">
        <f>_xlfn.XLOOKUP(Form_Responses18111213[[#This Row],[Sekolah School (Cleansed)]],'Quality Check'!$B$11:$B$14,'Quality Check'!$D$11:$D$14,)</f>
        <v>Intervention Group (IG)</v>
      </c>
      <c r="BO264" s="87" t="str">
        <f>_xlfn.XLOOKUP(AS264,'Cleansing - Toothpaste Brand'!A:A,'Cleansing - Toothpaste Brand'!B:B,)</f>
        <v>Colgate</v>
      </c>
      <c r="BP264" s="87"/>
      <c r="BQ26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64" s="86" t="str">
        <f>_xlfn.XLOOKUP(AP264,'Cleansing - Response'!E:E,'Cleansing - Response'!F:F,)</f>
        <v>2 days and more</v>
      </c>
      <c r="BS264" s="86"/>
      <c r="BT264" s="86" t="str">
        <f>_xlfn.XLOOKUP(AQ264,'Cleansing - Response'!E:E,'Cleansing - Response'!F:F,)</f>
        <v>2 days and more</v>
      </c>
      <c r="BU264" s="86"/>
      <c r="BV264" s="86" t="str">
        <f t="shared" si="14"/>
        <v>Ya / Yes</v>
      </c>
      <c r="BW264" s="86" t="str">
        <f>_xlfn.XLOOKUP(AT264,'Cleansing - Response'!E:E,'Cleansing - Response'!F:F,)</f>
        <v>Always</v>
      </c>
      <c r="BX264" s="86" t="str">
        <f>_xlfn.XLOOKUP(AU264,'Cleansing - Response'!H:H,'Cleansing - Response'!I:I,)</f>
        <v>Using dental floss at least once</v>
      </c>
      <c r="BY264" s="86" t="str">
        <f>_xlfn.XLOOKUP(AV264,'Cleansing - Response'!K:K,'Cleansing - Response'!L:L,)</f>
        <v>More than 1 time a day</v>
      </c>
      <c r="BZ264" s="86" t="str">
        <f>_xlfn.XLOOKUP(AW264,'Cleansing - Response'!$N:$N,'Cleansing - Response'!$O:$O,)</f>
        <v>Yes / Sometimes</v>
      </c>
      <c r="CA264" s="86" t="str">
        <f>_xlfn.XLOOKUP(AX264,'Cleansing - Response'!$N:$N,'Cleansing - Response'!$O:$O,)</f>
        <v>Yes / Sometimes</v>
      </c>
      <c r="CB264" s="86" t="str">
        <f>_xlfn.XLOOKUP(AY264,'Cleansing - Response'!$N:$N,'Cleansing - Response'!$O:$O,)</f>
        <v>Yes / Sometimes</v>
      </c>
      <c r="CC264" s="86" t="str">
        <f>_xlfn.XLOOKUP(AZ264,'Cleansing - Response'!$N:$N,'Cleansing - Response'!$O:$O,)</f>
        <v>Yes / Sometimes</v>
      </c>
      <c r="CD264" s="86" t="str">
        <f>_xlfn.XLOOKUP(BA264,'Cleansing - Response'!$N:$N,'Cleansing - Response'!$O:$O,)</f>
        <v>Yes / Sometimes</v>
      </c>
      <c r="CE264" s="86" t="str">
        <f>_xlfn.XLOOKUP(BB264,'Cleansing - Response'!$N:$N,'Cleansing - Response'!$O:$O,)</f>
        <v>No</v>
      </c>
      <c r="CF264" s="87" t="str">
        <f>IF(COUNTIF(Form_Responses18111213[[#This Row],[Answer - B7-1]:[Answer - B7-6]], "Yes / Sometimes") &gt; 4, "More than 4 times","Up to 4 times")</f>
        <v>More than 4 times</v>
      </c>
    </row>
    <row r="265" spans="1:84" ht="13.2" x14ac:dyDescent="0.25">
      <c r="A265" s="82">
        <v>45573.476858472219</v>
      </c>
      <c r="B265" s="83" t="s">
        <v>759</v>
      </c>
      <c r="C265" s="84" t="s">
        <v>760</v>
      </c>
      <c r="D265" s="83">
        <v>74.11</v>
      </c>
      <c r="E265" s="83">
        <v>0.38</v>
      </c>
      <c r="F265" s="83" t="s">
        <v>423</v>
      </c>
      <c r="G265" s="83" t="s">
        <v>76</v>
      </c>
      <c r="H265" s="83" t="s">
        <v>761</v>
      </c>
      <c r="I265" s="83" t="s">
        <v>63</v>
      </c>
      <c r="J265" s="83" t="s">
        <v>64</v>
      </c>
      <c r="K265" s="83" t="s">
        <v>64</v>
      </c>
      <c r="L265" s="83" t="s">
        <v>64</v>
      </c>
      <c r="M265" s="83" t="s">
        <v>64</v>
      </c>
      <c r="N265" s="83" t="s">
        <v>64</v>
      </c>
      <c r="O265" s="83" t="s">
        <v>64</v>
      </c>
      <c r="P265" s="83" t="s">
        <v>64</v>
      </c>
      <c r="Q265" s="83" t="s">
        <v>64</v>
      </c>
      <c r="R265" s="83" t="s">
        <v>64</v>
      </c>
      <c r="S265" s="83" t="s">
        <v>64</v>
      </c>
      <c r="T265" s="83" t="s">
        <v>64</v>
      </c>
      <c r="U265" s="83" t="s">
        <v>64</v>
      </c>
      <c r="V265" s="83" t="s">
        <v>64</v>
      </c>
      <c r="W265" s="83" t="s">
        <v>64</v>
      </c>
      <c r="X265" s="83" t="s">
        <v>64</v>
      </c>
      <c r="Y265" s="83" t="s">
        <v>64</v>
      </c>
      <c r="Z265" s="83" t="s">
        <v>65</v>
      </c>
      <c r="AA265" s="83" t="s">
        <v>65</v>
      </c>
      <c r="AB265" s="83" t="s">
        <v>66</v>
      </c>
      <c r="AC265" s="83" t="s">
        <v>65</v>
      </c>
      <c r="AD265" s="83" t="s">
        <v>66</v>
      </c>
      <c r="AE265" s="83" t="s">
        <v>65</v>
      </c>
      <c r="AF265" s="83" t="s">
        <v>66</v>
      </c>
      <c r="AG265" s="83" t="s">
        <v>66</v>
      </c>
      <c r="AH265" s="83" t="s">
        <v>65</v>
      </c>
      <c r="AI265" s="83" t="s">
        <v>101</v>
      </c>
      <c r="AJ265" s="83" t="s">
        <v>65</v>
      </c>
      <c r="AK265" s="83" t="s">
        <v>65</v>
      </c>
      <c r="AL265" s="83" t="s">
        <v>66</v>
      </c>
      <c r="AM265" s="83" t="s">
        <v>65</v>
      </c>
      <c r="AN265" s="83" t="s">
        <v>65</v>
      </c>
      <c r="AO265" s="83" t="s">
        <v>65</v>
      </c>
      <c r="AP265" s="83" t="s">
        <v>85</v>
      </c>
      <c r="AQ265" s="83" t="s">
        <v>85</v>
      </c>
      <c r="AR265" s="83" t="s">
        <v>86</v>
      </c>
      <c r="AS265" s="83" t="s">
        <v>252</v>
      </c>
      <c r="AT265" s="83" t="s">
        <v>87</v>
      </c>
      <c r="AU265" s="83" t="s">
        <v>70</v>
      </c>
      <c r="AV265" s="83" t="s">
        <v>71</v>
      </c>
      <c r="AW265" s="83" t="s">
        <v>72</v>
      </c>
      <c r="AX265" s="83" t="s">
        <v>72</v>
      </c>
      <c r="AY265" s="83" t="s">
        <v>63</v>
      </c>
      <c r="AZ265" s="83" t="s">
        <v>63</v>
      </c>
      <c r="BA265" s="83" t="s">
        <v>72</v>
      </c>
      <c r="BB265" s="83" t="s">
        <v>72</v>
      </c>
      <c r="BC265" s="83" t="s">
        <v>73</v>
      </c>
      <c r="BD265" s="83"/>
      <c r="BE265" s="83" t="s">
        <v>73</v>
      </c>
      <c r="BF265" s="83"/>
      <c r="BG265" s="87" t="s">
        <v>631</v>
      </c>
      <c r="BH265" s="86" t="s">
        <v>60</v>
      </c>
      <c r="BI265" s="76" t="s">
        <v>1414</v>
      </c>
      <c r="BJ265">
        <f t="shared" si="12"/>
        <v>15</v>
      </c>
      <c r="BK265" s="87">
        <f t="shared" si="13"/>
        <v>59</v>
      </c>
      <c r="BL265" s="87"/>
      <c r="BM265" s="86" t="str">
        <f>_xlfn.XLOOKUP(Form_Responses18111213[[#This Row],[Sekolah School (Cleansed)]],'Quality Check'!$B$11:$B$14,'Quality Check'!$C$11:$C$14,)</f>
        <v>Urban</v>
      </c>
      <c r="BN265" s="86" t="str">
        <f>_xlfn.XLOOKUP(Form_Responses18111213[[#This Row],[Sekolah School (Cleansed)]],'Quality Check'!$B$11:$B$14,'Quality Check'!$D$11:$D$14,)</f>
        <v>Intervention Group (IG)</v>
      </c>
      <c r="BO265" s="87" t="str">
        <f>_xlfn.XLOOKUP(AS265,'Cleansing - Toothpaste Brand'!A:A,'Cleansing - Toothpaste Brand'!B:B,)</f>
        <v>Safi</v>
      </c>
      <c r="BP265" s="87"/>
      <c r="BQ26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65" s="86" t="str">
        <f>_xlfn.XLOOKUP(AP265,'Cleansing - Response'!E:E,'Cleansing - Response'!F:F,)</f>
        <v>2 days and more</v>
      </c>
      <c r="BS265" s="86"/>
      <c r="BT265" s="86" t="str">
        <f>_xlfn.XLOOKUP(AQ265,'Cleansing - Response'!E:E,'Cleansing - Response'!F:F,)</f>
        <v>2 days and more</v>
      </c>
      <c r="BU265" s="86"/>
      <c r="BV265" s="86" t="str">
        <f t="shared" si="14"/>
        <v>Ya / Yes</v>
      </c>
      <c r="BW265" s="86" t="str">
        <f>_xlfn.XLOOKUP(AT265,'Cleansing - Response'!E:E,'Cleansing - Response'!F:F,)</f>
        <v>Always</v>
      </c>
      <c r="BX265" s="86" t="str">
        <f>_xlfn.XLOOKUP(AU265,'Cleansing - Response'!H:H,'Cleansing - Response'!I:I,)</f>
        <v>Sometimes / When in need</v>
      </c>
      <c r="BY265" s="86" t="str">
        <f>_xlfn.XLOOKUP(AV265,'Cleansing - Response'!K:K,'Cleansing - Response'!L:L,)</f>
        <v>Up to 1 time a day</v>
      </c>
      <c r="BZ265" s="86" t="str">
        <f>_xlfn.XLOOKUP(AW265,'Cleansing - Response'!$N:$N,'Cleansing - Response'!$O:$O,)</f>
        <v>Yes / Sometimes</v>
      </c>
      <c r="CA265" s="86" t="str">
        <f>_xlfn.XLOOKUP(AX265,'Cleansing - Response'!$N:$N,'Cleansing - Response'!$O:$O,)</f>
        <v>Yes / Sometimes</v>
      </c>
      <c r="CB265" s="86" t="str">
        <f>_xlfn.XLOOKUP(AY265,'Cleansing - Response'!$N:$N,'Cleansing - Response'!$O:$O,)</f>
        <v>Yes / Sometimes</v>
      </c>
      <c r="CC265" s="86" t="str">
        <f>_xlfn.XLOOKUP(AZ265,'Cleansing - Response'!$N:$N,'Cleansing - Response'!$O:$O,)</f>
        <v>Yes / Sometimes</v>
      </c>
      <c r="CD265" s="86" t="str">
        <f>_xlfn.XLOOKUP(BA265,'Cleansing - Response'!$N:$N,'Cleansing - Response'!$O:$O,)</f>
        <v>Yes / Sometimes</v>
      </c>
      <c r="CE265" s="86" t="str">
        <f>_xlfn.XLOOKUP(BB265,'Cleansing - Response'!$N:$N,'Cleansing - Response'!$O:$O,)</f>
        <v>Yes / Sometimes</v>
      </c>
      <c r="CF265" s="87" t="str">
        <f>IF(COUNTIF(Form_Responses18111213[[#This Row],[Answer - B7-1]:[Answer - B7-6]], "Yes / Sometimes") &gt; 4, "More than 4 times","Up to 4 times")</f>
        <v>More than 4 times</v>
      </c>
    </row>
    <row r="266" spans="1:84" ht="13.2" x14ac:dyDescent="0.25">
      <c r="A266" s="82">
        <v>45573.477949780092</v>
      </c>
      <c r="B266" s="83" t="s">
        <v>762</v>
      </c>
      <c r="C266" s="84" t="s">
        <v>763</v>
      </c>
      <c r="D266" s="83">
        <v>26.8</v>
      </c>
      <c r="E266" s="83">
        <v>0.33</v>
      </c>
      <c r="F266" s="83" t="s">
        <v>423</v>
      </c>
      <c r="G266" s="83" t="s">
        <v>76</v>
      </c>
      <c r="H266" s="83" t="s">
        <v>651</v>
      </c>
      <c r="I266" s="83" t="s">
        <v>63</v>
      </c>
      <c r="J266" s="83" t="s">
        <v>145</v>
      </c>
      <c r="K266" s="83" t="s">
        <v>78</v>
      </c>
      <c r="L266" s="83" t="s">
        <v>64</v>
      </c>
      <c r="M266" s="83" t="s">
        <v>84</v>
      </c>
      <c r="N266" s="83" t="s">
        <v>64</v>
      </c>
      <c r="O266" s="83" t="s">
        <v>84</v>
      </c>
      <c r="P266" s="83" t="s">
        <v>84</v>
      </c>
      <c r="Q266" s="83" t="s">
        <v>64</v>
      </c>
      <c r="R266" s="83" t="s">
        <v>64</v>
      </c>
      <c r="S266" s="83" t="s">
        <v>84</v>
      </c>
      <c r="T266" s="83" t="s">
        <v>84</v>
      </c>
      <c r="U266" s="83" t="s">
        <v>84</v>
      </c>
      <c r="V266" s="83" t="s">
        <v>64</v>
      </c>
      <c r="W266" s="83" t="s">
        <v>64</v>
      </c>
      <c r="X266" s="83" t="s">
        <v>84</v>
      </c>
      <c r="Y266" s="83" t="s">
        <v>64</v>
      </c>
      <c r="Z266" s="83" t="s">
        <v>65</v>
      </c>
      <c r="AA266" s="83" t="s">
        <v>65</v>
      </c>
      <c r="AB266" s="83" t="s">
        <v>65</v>
      </c>
      <c r="AC266" s="83" t="s">
        <v>65</v>
      </c>
      <c r="AD266" s="83" t="s">
        <v>65</v>
      </c>
      <c r="AE266" s="83" t="s">
        <v>65</v>
      </c>
      <c r="AF266" s="83" t="s">
        <v>65</v>
      </c>
      <c r="AG266" s="83" t="s">
        <v>65</v>
      </c>
      <c r="AH266" s="83" t="s">
        <v>66</v>
      </c>
      <c r="AI266" s="83" t="s">
        <v>101</v>
      </c>
      <c r="AJ266" s="83" t="s">
        <v>65</v>
      </c>
      <c r="AK266" s="83" t="s">
        <v>65</v>
      </c>
      <c r="AL266" s="83" t="s">
        <v>65</v>
      </c>
      <c r="AM266" s="83" t="s">
        <v>65</v>
      </c>
      <c r="AN266" s="83" t="s">
        <v>66</v>
      </c>
      <c r="AO266" s="83" t="s">
        <v>66</v>
      </c>
      <c r="AP266" s="83" t="s">
        <v>85</v>
      </c>
      <c r="AQ266" s="83" t="s">
        <v>85</v>
      </c>
      <c r="AR266" s="83" t="s">
        <v>63</v>
      </c>
      <c r="AS266" s="83" t="s">
        <v>68</v>
      </c>
      <c r="AT266" s="83" t="s">
        <v>87</v>
      </c>
      <c r="AU266" s="83" t="s">
        <v>70</v>
      </c>
      <c r="AV266" s="83" t="s">
        <v>71</v>
      </c>
      <c r="AW266" s="83" t="s">
        <v>73</v>
      </c>
      <c r="AX266" s="83" t="s">
        <v>73</v>
      </c>
      <c r="AY266" s="83" t="s">
        <v>72</v>
      </c>
      <c r="AZ266" s="83" t="s">
        <v>72</v>
      </c>
      <c r="BA266" s="83" t="s">
        <v>73</v>
      </c>
      <c r="BB266" s="83" t="s">
        <v>73</v>
      </c>
      <c r="BC266" s="83" t="s">
        <v>73</v>
      </c>
      <c r="BD266" s="83"/>
      <c r="BE266" s="83" t="s">
        <v>73</v>
      </c>
      <c r="BF266" s="83"/>
      <c r="BG266" s="87" t="s">
        <v>631</v>
      </c>
      <c r="BH266" s="86" t="s">
        <v>60</v>
      </c>
      <c r="BI266" s="76" t="s">
        <v>1414</v>
      </c>
      <c r="BJ266">
        <f t="shared" si="12"/>
        <v>7</v>
      </c>
      <c r="BK266" s="87">
        <f t="shared" si="13"/>
        <v>61</v>
      </c>
      <c r="BL266" s="87"/>
      <c r="BM266" s="86" t="str">
        <f>_xlfn.XLOOKUP(Form_Responses18111213[[#This Row],[Sekolah School (Cleansed)]],'Quality Check'!$B$11:$B$14,'Quality Check'!$C$11:$C$14,)</f>
        <v>Urban</v>
      </c>
      <c r="BN266" s="86" t="str">
        <f>_xlfn.XLOOKUP(Form_Responses18111213[[#This Row],[Sekolah School (Cleansed)]],'Quality Check'!$B$11:$B$14,'Quality Check'!$D$11:$D$14,)</f>
        <v>Intervention Group (IG)</v>
      </c>
      <c r="BO266" s="87" t="str">
        <f>_xlfn.XLOOKUP(AS266,'Cleansing - Toothpaste Brand'!A:A,'Cleansing - Toothpaste Brand'!B:B,)</f>
        <v>Colgate</v>
      </c>
      <c r="BP266" s="87"/>
      <c r="BQ26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66" s="86" t="str">
        <f>_xlfn.XLOOKUP(AP266,'Cleansing - Response'!E:E,'Cleansing - Response'!F:F,)</f>
        <v>2 days and more</v>
      </c>
      <c r="BS266" s="86"/>
      <c r="BT266" s="86" t="str">
        <f>_xlfn.XLOOKUP(AQ266,'Cleansing - Response'!E:E,'Cleansing - Response'!F:F,)</f>
        <v>2 days and more</v>
      </c>
      <c r="BU266" s="86"/>
      <c r="BV266" s="86" t="str">
        <f t="shared" si="14"/>
        <v>Ya / Yes</v>
      </c>
      <c r="BW266" s="86" t="str">
        <f>_xlfn.XLOOKUP(AT266,'Cleansing - Response'!E:E,'Cleansing - Response'!F:F,)</f>
        <v>Always</v>
      </c>
      <c r="BX266" s="86" t="str">
        <f>_xlfn.XLOOKUP(AU266,'Cleansing - Response'!H:H,'Cleansing - Response'!I:I,)</f>
        <v>Sometimes / When in need</v>
      </c>
      <c r="BY266" s="86" t="str">
        <f>_xlfn.XLOOKUP(AV266,'Cleansing - Response'!K:K,'Cleansing - Response'!L:L,)</f>
        <v>Up to 1 time a day</v>
      </c>
      <c r="BZ266" s="86" t="str">
        <f>_xlfn.XLOOKUP(AW266,'Cleansing - Response'!$N:$N,'Cleansing - Response'!$O:$O,)</f>
        <v>No</v>
      </c>
      <c r="CA266" s="86" t="str">
        <f>_xlfn.XLOOKUP(AX266,'Cleansing - Response'!$N:$N,'Cleansing - Response'!$O:$O,)</f>
        <v>No</v>
      </c>
      <c r="CB266" s="86" t="str">
        <f>_xlfn.XLOOKUP(AY266,'Cleansing - Response'!$N:$N,'Cleansing - Response'!$O:$O,)</f>
        <v>Yes / Sometimes</v>
      </c>
      <c r="CC266" s="86" t="str">
        <f>_xlfn.XLOOKUP(AZ266,'Cleansing - Response'!$N:$N,'Cleansing - Response'!$O:$O,)</f>
        <v>Yes / Sometimes</v>
      </c>
      <c r="CD266" s="86" t="str">
        <f>_xlfn.XLOOKUP(BA266,'Cleansing - Response'!$N:$N,'Cleansing - Response'!$O:$O,)</f>
        <v>No</v>
      </c>
      <c r="CE266" s="86" t="str">
        <f>_xlfn.XLOOKUP(BB266,'Cleansing - Response'!$N:$N,'Cleansing - Response'!$O:$O,)</f>
        <v>No</v>
      </c>
      <c r="CF266" s="87" t="str">
        <f>IF(COUNTIF(Form_Responses18111213[[#This Row],[Answer - B7-1]:[Answer - B7-6]], "Yes / Sometimes") &gt; 4, "More than 4 times","Up to 4 times")</f>
        <v>Up to 4 times</v>
      </c>
    </row>
    <row r="267" spans="1:84" ht="13.2" x14ac:dyDescent="0.25">
      <c r="A267" s="82">
        <v>45573.47913472222</v>
      </c>
      <c r="B267" s="83" t="s">
        <v>764</v>
      </c>
      <c r="C267" s="84" t="s">
        <v>765</v>
      </c>
      <c r="D267" s="83">
        <v>63.39</v>
      </c>
      <c r="E267" s="83">
        <v>0.25</v>
      </c>
      <c r="F267" s="83" t="s">
        <v>423</v>
      </c>
      <c r="G267" s="83" t="s">
        <v>76</v>
      </c>
      <c r="H267" s="83" t="s">
        <v>683</v>
      </c>
      <c r="I267" s="83" t="s">
        <v>63</v>
      </c>
      <c r="J267" s="83" t="s">
        <v>64</v>
      </c>
      <c r="K267" s="83" t="s">
        <v>64</v>
      </c>
      <c r="L267" s="83" t="s">
        <v>64</v>
      </c>
      <c r="M267" s="83" t="s">
        <v>84</v>
      </c>
      <c r="N267" s="83" t="s">
        <v>84</v>
      </c>
      <c r="O267" s="83" t="s">
        <v>84</v>
      </c>
      <c r="P267" s="83" t="s">
        <v>84</v>
      </c>
      <c r="Q267" s="83" t="s">
        <v>84</v>
      </c>
      <c r="R267" s="83" t="s">
        <v>64</v>
      </c>
      <c r="S267" s="83" t="s">
        <v>84</v>
      </c>
      <c r="T267" s="83" t="s">
        <v>64</v>
      </c>
      <c r="U267" s="83" t="s">
        <v>64</v>
      </c>
      <c r="V267" s="83" t="s">
        <v>64</v>
      </c>
      <c r="W267" s="83" t="s">
        <v>64</v>
      </c>
      <c r="X267" s="83" t="s">
        <v>64</v>
      </c>
      <c r="Y267" s="83" t="s">
        <v>64</v>
      </c>
      <c r="Z267" s="83" t="s">
        <v>66</v>
      </c>
      <c r="AA267" s="83" t="s">
        <v>65</v>
      </c>
      <c r="AB267" s="83" t="s">
        <v>66</v>
      </c>
      <c r="AC267" s="83" t="s">
        <v>66</v>
      </c>
      <c r="AD267" s="83" t="s">
        <v>66</v>
      </c>
      <c r="AE267" s="83" t="s">
        <v>65</v>
      </c>
      <c r="AF267" s="83" t="s">
        <v>66</v>
      </c>
      <c r="AG267" s="83" t="s">
        <v>66</v>
      </c>
      <c r="AH267" s="83" t="s">
        <v>79</v>
      </c>
      <c r="AI267" s="83" t="s">
        <v>66</v>
      </c>
      <c r="AJ267" s="83" t="s">
        <v>65</v>
      </c>
      <c r="AK267" s="83" t="s">
        <v>66</v>
      </c>
      <c r="AL267" s="83" t="s">
        <v>66</v>
      </c>
      <c r="AM267" s="83" t="s">
        <v>66</v>
      </c>
      <c r="AN267" s="83" t="s">
        <v>65</v>
      </c>
      <c r="AO267" s="83" t="s">
        <v>66</v>
      </c>
      <c r="AP267" s="83" t="s">
        <v>67</v>
      </c>
      <c r="AQ267" s="83" t="s">
        <v>67</v>
      </c>
      <c r="AR267" s="83" t="s">
        <v>86</v>
      </c>
      <c r="AS267" s="83" t="s">
        <v>81</v>
      </c>
      <c r="AT267" s="83" t="s">
        <v>69</v>
      </c>
      <c r="AU267" s="83" t="s">
        <v>70</v>
      </c>
      <c r="AV267" s="83" t="s">
        <v>71</v>
      </c>
      <c r="AW267" s="83" t="s">
        <v>72</v>
      </c>
      <c r="AX267" s="83" t="s">
        <v>63</v>
      </c>
      <c r="AY267" s="83" t="s">
        <v>63</v>
      </c>
      <c r="AZ267" s="83" t="s">
        <v>63</v>
      </c>
      <c r="BA267" s="83" t="s">
        <v>72</v>
      </c>
      <c r="BB267" s="83" t="s">
        <v>72</v>
      </c>
      <c r="BC267" s="83" t="s">
        <v>73</v>
      </c>
      <c r="BD267" s="83"/>
      <c r="BE267" s="83" t="s">
        <v>73</v>
      </c>
      <c r="BF267" s="83"/>
      <c r="BG267" s="87" t="s">
        <v>631</v>
      </c>
      <c r="BH267" s="86" t="s">
        <v>60</v>
      </c>
      <c r="BI267" s="76" t="s">
        <v>1414</v>
      </c>
      <c r="BJ267">
        <f t="shared" si="12"/>
        <v>10</v>
      </c>
      <c r="BK267" s="87">
        <f t="shared" si="13"/>
        <v>50</v>
      </c>
      <c r="BL267" s="87"/>
      <c r="BM267" s="86" t="str">
        <f>_xlfn.XLOOKUP(Form_Responses18111213[[#This Row],[Sekolah School (Cleansed)]],'Quality Check'!$B$11:$B$14,'Quality Check'!$C$11:$C$14,)</f>
        <v>Urban</v>
      </c>
      <c r="BN267" s="86" t="str">
        <f>_xlfn.XLOOKUP(Form_Responses18111213[[#This Row],[Sekolah School (Cleansed)]],'Quality Check'!$B$11:$B$14,'Quality Check'!$D$11:$D$14,)</f>
        <v>Intervention Group (IG)</v>
      </c>
      <c r="BO267" s="87" t="str">
        <f>_xlfn.XLOOKUP(AS267,'Cleansing - Toothpaste Brand'!A:A,'Cleansing - Toothpaste Brand'!B:B,)</f>
        <v>Colgate</v>
      </c>
      <c r="BP267" s="87"/>
      <c r="BQ26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67" s="86" t="str">
        <f>_xlfn.XLOOKUP(AP267,'Cleansing - Response'!E:E,'Cleansing - Response'!F:F,)</f>
        <v>2 days and more</v>
      </c>
      <c r="BS267" s="86"/>
      <c r="BT267" s="86" t="str">
        <f>_xlfn.XLOOKUP(AQ267,'Cleansing - Response'!E:E,'Cleansing - Response'!F:F,)</f>
        <v>2 days and more</v>
      </c>
      <c r="BU267" s="86"/>
      <c r="BV267" s="86" t="str">
        <f t="shared" si="14"/>
        <v>Ya / Yes</v>
      </c>
      <c r="BW267" s="86" t="str">
        <f>_xlfn.XLOOKUP(AT267,'Cleansing - Response'!E:E,'Cleansing - Response'!F:F,)</f>
        <v>Rarely / Sometimes</v>
      </c>
      <c r="BX267" s="86" t="str">
        <f>_xlfn.XLOOKUP(AU267,'Cleansing - Response'!H:H,'Cleansing - Response'!I:I,)</f>
        <v>Sometimes / When in need</v>
      </c>
      <c r="BY267" s="86" t="str">
        <f>_xlfn.XLOOKUP(AV267,'Cleansing - Response'!K:K,'Cleansing - Response'!L:L,)</f>
        <v>Up to 1 time a day</v>
      </c>
      <c r="BZ267" s="86" t="str">
        <f>_xlfn.XLOOKUP(AW267,'Cleansing - Response'!$N:$N,'Cleansing - Response'!$O:$O,)</f>
        <v>Yes / Sometimes</v>
      </c>
      <c r="CA267" s="86" t="str">
        <f>_xlfn.XLOOKUP(AX267,'Cleansing - Response'!$N:$N,'Cleansing - Response'!$O:$O,)</f>
        <v>Yes / Sometimes</v>
      </c>
      <c r="CB267" s="86" t="str">
        <f>_xlfn.XLOOKUP(AY267,'Cleansing - Response'!$N:$N,'Cleansing - Response'!$O:$O,)</f>
        <v>Yes / Sometimes</v>
      </c>
      <c r="CC267" s="86" t="str">
        <f>_xlfn.XLOOKUP(AZ267,'Cleansing - Response'!$N:$N,'Cleansing - Response'!$O:$O,)</f>
        <v>Yes / Sometimes</v>
      </c>
      <c r="CD267" s="86" t="str">
        <f>_xlfn.XLOOKUP(BA267,'Cleansing - Response'!$N:$N,'Cleansing - Response'!$O:$O,)</f>
        <v>Yes / Sometimes</v>
      </c>
      <c r="CE267" s="86" t="str">
        <f>_xlfn.XLOOKUP(BB267,'Cleansing - Response'!$N:$N,'Cleansing - Response'!$O:$O,)</f>
        <v>Yes / Sometimes</v>
      </c>
      <c r="CF267" s="87" t="str">
        <f>IF(COUNTIF(Form_Responses18111213[[#This Row],[Answer - B7-1]:[Answer - B7-6]], "Yes / Sometimes") &gt; 4, "More than 4 times","Up to 4 times")</f>
        <v>More than 4 times</v>
      </c>
    </row>
    <row r="268" spans="1:84" ht="13.2" x14ac:dyDescent="0.25">
      <c r="A268" s="82">
        <v>45573.479737476853</v>
      </c>
      <c r="B268" s="83" t="s">
        <v>766</v>
      </c>
      <c r="C268" s="84" t="s">
        <v>767</v>
      </c>
      <c r="D268" s="83">
        <v>42.9</v>
      </c>
      <c r="E268" s="83">
        <v>0.28999999999999998</v>
      </c>
      <c r="F268" s="83" t="s">
        <v>423</v>
      </c>
      <c r="G268" s="83" t="s">
        <v>76</v>
      </c>
      <c r="H268" s="83" t="s">
        <v>648</v>
      </c>
      <c r="I268" s="83" t="s">
        <v>73</v>
      </c>
      <c r="J268" s="83" t="s">
        <v>64</v>
      </c>
      <c r="K268" s="83" t="s">
        <v>84</v>
      </c>
      <c r="L268" s="83" t="s">
        <v>64</v>
      </c>
      <c r="M268" s="83" t="s">
        <v>84</v>
      </c>
      <c r="N268" s="83" t="s">
        <v>84</v>
      </c>
      <c r="O268" s="83" t="s">
        <v>64</v>
      </c>
      <c r="P268" s="83" t="s">
        <v>84</v>
      </c>
      <c r="Q268" s="83" t="s">
        <v>84</v>
      </c>
      <c r="R268" s="83" t="s">
        <v>64</v>
      </c>
      <c r="S268" s="83" t="s">
        <v>64</v>
      </c>
      <c r="T268" s="83" t="s">
        <v>78</v>
      </c>
      <c r="U268" s="83" t="s">
        <v>64</v>
      </c>
      <c r="V268" s="83" t="s">
        <v>64</v>
      </c>
      <c r="W268" s="83" t="s">
        <v>64</v>
      </c>
      <c r="X268" s="83" t="s">
        <v>84</v>
      </c>
      <c r="Y268" s="83" t="s">
        <v>78</v>
      </c>
      <c r="Z268" s="83" t="s">
        <v>66</v>
      </c>
      <c r="AA268" s="83" t="s">
        <v>65</v>
      </c>
      <c r="AB268" s="83" t="s">
        <v>65</v>
      </c>
      <c r="AC268" s="83" t="s">
        <v>66</v>
      </c>
      <c r="AD268" s="83" t="s">
        <v>66</v>
      </c>
      <c r="AE268" s="83" t="s">
        <v>65</v>
      </c>
      <c r="AF268" s="83" t="s">
        <v>65</v>
      </c>
      <c r="AG268" s="83" t="s">
        <v>66</v>
      </c>
      <c r="AH268" s="83" t="s">
        <v>66</v>
      </c>
      <c r="AI268" s="83" t="s">
        <v>79</v>
      </c>
      <c r="AJ268" s="83" t="s">
        <v>65</v>
      </c>
      <c r="AK268" s="83" t="s">
        <v>65</v>
      </c>
      <c r="AL268" s="83" t="s">
        <v>65</v>
      </c>
      <c r="AM268" s="83" t="s">
        <v>65</v>
      </c>
      <c r="AN268" s="83" t="s">
        <v>66</v>
      </c>
      <c r="AO268" s="83" t="s">
        <v>66</v>
      </c>
      <c r="AP268" s="83" t="s">
        <v>85</v>
      </c>
      <c r="AQ268" s="83" t="s">
        <v>85</v>
      </c>
      <c r="AR268" s="83" t="s">
        <v>63</v>
      </c>
      <c r="AS268" s="83" t="s">
        <v>81</v>
      </c>
      <c r="AT268" s="83" t="s">
        <v>87</v>
      </c>
      <c r="AU268" s="83" t="s">
        <v>70</v>
      </c>
      <c r="AV268" s="83" t="s">
        <v>71</v>
      </c>
      <c r="AW268" s="83" t="s">
        <v>72</v>
      </c>
      <c r="AX268" s="83" t="s">
        <v>72</v>
      </c>
      <c r="AY268" s="83" t="s">
        <v>63</v>
      </c>
      <c r="AZ268" s="83" t="s">
        <v>63</v>
      </c>
      <c r="BA268" s="83" t="s">
        <v>63</v>
      </c>
      <c r="BB268" s="83" t="s">
        <v>72</v>
      </c>
      <c r="BC268" s="83" t="s">
        <v>73</v>
      </c>
      <c r="BD268" s="83"/>
      <c r="BE268" s="83" t="s">
        <v>73</v>
      </c>
      <c r="BF268" s="83"/>
      <c r="BG268" s="87" t="s">
        <v>631</v>
      </c>
      <c r="BH268" s="86" t="s">
        <v>60</v>
      </c>
      <c r="BI268" s="76" t="s">
        <v>1415</v>
      </c>
      <c r="BJ268">
        <f t="shared" si="12"/>
        <v>8</v>
      </c>
      <c r="BK268" s="87">
        <f t="shared" si="13"/>
        <v>56</v>
      </c>
      <c r="BL268" s="87"/>
      <c r="BM268" s="86" t="str">
        <f>_xlfn.XLOOKUP(Form_Responses18111213[[#This Row],[Sekolah School (Cleansed)]],'Quality Check'!$B$11:$B$14,'Quality Check'!$C$11:$C$14,)</f>
        <v>Urban</v>
      </c>
      <c r="BN268" s="86" t="str">
        <f>_xlfn.XLOOKUP(Form_Responses18111213[[#This Row],[Sekolah School (Cleansed)]],'Quality Check'!$B$11:$B$14,'Quality Check'!$D$11:$D$14,)</f>
        <v>Intervention Group (IG)</v>
      </c>
      <c r="BO268" s="87" t="str">
        <f>_xlfn.XLOOKUP(AS268,'Cleansing - Toothpaste Brand'!A:A,'Cleansing - Toothpaste Brand'!B:B,)</f>
        <v>Colgate</v>
      </c>
      <c r="BP268" s="87"/>
      <c r="BQ26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68" s="86" t="str">
        <f>_xlfn.XLOOKUP(AP268,'Cleansing - Response'!E:E,'Cleansing - Response'!F:F,)</f>
        <v>2 days and more</v>
      </c>
      <c r="BS268" s="86"/>
      <c r="BT268" s="86" t="str">
        <f>_xlfn.XLOOKUP(AQ268,'Cleansing - Response'!E:E,'Cleansing - Response'!F:F,)</f>
        <v>2 days and more</v>
      </c>
      <c r="BU268" s="86"/>
      <c r="BV268" s="86" t="str">
        <f t="shared" si="14"/>
        <v>Ya / Yes</v>
      </c>
      <c r="BW268" s="86" t="str">
        <f>_xlfn.XLOOKUP(AT268,'Cleansing - Response'!E:E,'Cleansing - Response'!F:F,)</f>
        <v>Always</v>
      </c>
      <c r="BX268" s="86" t="str">
        <f>_xlfn.XLOOKUP(AU268,'Cleansing - Response'!H:H,'Cleansing - Response'!I:I,)</f>
        <v>Sometimes / When in need</v>
      </c>
      <c r="BY268" s="86" t="str">
        <f>_xlfn.XLOOKUP(AV268,'Cleansing - Response'!K:K,'Cleansing - Response'!L:L,)</f>
        <v>Up to 1 time a day</v>
      </c>
      <c r="BZ268" s="86" t="str">
        <f>_xlfn.XLOOKUP(AW268,'Cleansing - Response'!$N:$N,'Cleansing - Response'!$O:$O,)</f>
        <v>Yes / Sometimes</v>
      </c>
      <c r="CA268" s="86" t="str">
        <f>_xlfn.XLOOKUP(AX268,'Cleansing - Response'!$N:$N,'Cleansing - Response'!$O:$O,)</f>
        <v>Yes / Sometimes</v>
      </c>
      <c r="CB268" s="86" t="str">
        <f>_xlfn.XLOOKUP(AY268,'Cleansing - Response'!$N:$N,'Cleansing - Response'!$O:$O,)</f>
        <v>Yes / Sometimes</v>
      </c>
      <c r="CC268" s="86" t="str">
        <f>_xlfn.XLOOKUP(AZ268,'Cleansing - Response'!$N:$N,'Cleansing - Response'!$O:$O,)</f>
        <v>Yes / Sometimes</v>
      </c>
      <c r="CD268" s="86" t="str">
        <f>_xlfn.XLOOKUP(BA268,'Cleansing - Response'!$N:$N,'Cleansing - Response'!$O:$O,)</f>
        <v>Yes / Sometimes</v>
      </c>
      <c r="CE268" s="86" t="str">
        <f>_xlfn.XLOOKUP(BB268,'Cleansing - Response'!$N:$N,'Cleansing - Response'!$O:$O,)</f>
        <v>Yes / Sometimes</v>
      </c>
      <c r="CF268" s="87" t="str">
        <f>IF(COUNTIF(Form_Responses18111213[[#This Row],[Answer - B7-1]:[Answer - B7-6]], "Yes / Sometimes") &gt; 4, "More than 4 times","Up to 4 times")</f>
        <v>More than 4 times</v>
      </c>
    </row>
    <row r="269" spans="1:84" ht="13.2" x14ac:dyDescent="0.25">
      <c r="A269" s="82">
        <v>45573.480583506942</v>
      </c>
      <c r="B269" s="83" t="s">
        <v>768</v>
      </c>
      <c r="C269" s="84" t="s">
        <v>769</v>
      </c>
      <c r="D269" s="83">
        <v>25.9</v>
      </c>
      <c r="E269" s="83">
        <v>0.13</v>
      </c>
      <c r="F269" s="83" t="s">
        <v>423</v>
      </c>
      <c r="G269" s="83" t="s">
        <v>76</v>
      </c>
      <c r="H269" s="83" t="s">
        <v>683</v>
      </c>
      <c r="I269" s="83" t="s">
        <v>73</v>
      </c>
      <c r="J269" s="83" t="s">
        <v>64</v>
      </c>
      <c r="K269" s="83" t="s">
        <v>78</v>
      </c>
      <c r="L269" s="83" t="s">
        <v>64</v>
      </c>
      <c r="M269" s="83" t="s">
        <v>84</v>
      </c>
      <c r="N269" s="83" t="s">
        <v>64</v>
      </c>
      <c r="O269" s="83" t="s">
        <v>64</v>
      </c>
      <c r="P269" s="83" t="s">
        <v>84</v>
      </c>
      <c r="Q269" s="83" t="s">
        <v>64</v>
      </c>
      <c r="R269" s="83" t="s">
        <v>84</v>
      </c>
      <c r="S269" s="83" t="s">
        <v>84</v>
      </c>
      <c r="T269" s="83" t="s">
        <v>64</v>
      </c>
      <c r="U269" s="83" t="s">
        <v>84</v>
      </c>
      <c r="V269" s="83" t="s">
        <v>64</v>
      </c>
      <c r="W269" s="83" t="s">
        <v>84</v>
      </c>
      <c r="X269" s="83" t="s">
        <v>84</v>
      </c>
      <c r="Y269" s="83" t="s">
        <v>78</v>
      </c>
      <c r="Z269" s="83" t="s">
        <v>66</v>
      </c>
      <c r="AA269" s="83" t="s">
        <v>66</v>
      </c>
      <c r="AB269" s="83" t="s">
        <v>66</v>
      </c>
      <c r="AC269" s="83" t="s">
        <v>66</v>
      </c>
      <c r="AD269" s="83" t="s">
        <v>66</v>
      </c>
      <c r="AE269" s="83" t="s">
        <v>66</v>
      </c>
      <c r="AF269" s="83" t="s">
        <v>66</v>
      </c>
      <c r="AG269" s="83" t="s">
        <v>79</v>
      </c>
      <c r="AH269" s="83" t="s">
        <v>79</v>
      </c>
      <c r="AI269" s="83" t="s">
        <v>66</v>
      </c>
      <c r="AJ269" s="83" t="s">
        <v>65</v>
      </c>
      <c r="AK269" s="83" t="s">
        <v>66</v>
      </c>
      <c r="AL269" s="83" t="s">
        <v>66</v>
      </c>
      <c r="AM269" s="83" t="s">
        <v>66</v>
      </c>
      <c r="AN269" s="83" t="s">
        <v>66</v>
      </c>
      <c r="AO269" s="83" t="s">
        <v>66</v>
      </c>
      <c r="AP269" s="83" t="s">
        <v>67</v>
      </c>
      <c r="AQ269" s="83" t="s">
        <v>67</v>
      </c>
      <c r="AR269" s="83" t="s">
        <v>86</v>
      </c>
      <c r="AS269" s="83" t="s">
        <v>68</v>
      </c>
      <c r="AT269" s="83" t="s">
        <v>87</v>
      </c>
      <c r="AU269" s="83" t="s">
        <v>93</v>
      </c>
      <c r="AV269" s="83" t="s">
        <v>80</v>
      </c>
      <c r="AW269" s="83" t="s">
        <v>63</v>
      </c>
      <c r="AX269" s="83" t="s">
        <v>72</v>
      </c>
      <c r="AY269" s="83" t="s">
        <v>63</v>
      </c>
      <c r="AZ269" s="83" t="s">
        <v>63</v>
      </c>
      <c r="BA269" s="83" t="s">
        <v>63</v>
      </c>
      <c r="BB269" s="83" t="s">
        <v>72</v>
      </c>
      <c r="BC269" s="83" t="s">
        <v>73</v>
      </c>
      <c r="BD269" s="83"/>
      <c r="BE269" s="83" t="s">
        <v>73</v>
      </c>
      <c r="BF269" s="83"/>
      <c r="BG269" s="87" t="s">
        <v>631</v>
      </c>
      <c r="BH269" s="86" t="s">
        <v>60</v>
      </c>
      <c r="BI269" s="76" t="s">
        <v>1415</v>
      </c>
      <c r="BJ269">
        <f t="shared" si="12"/>
        <v>7</v>
      </c>
      <c r="BK269" s="87">
        <f t="shared" si="13"/>
        <v>46</v>
      </c>
      <c r="BL269" s="87"/>
      <c r="BM269" s="86" t="str">
        <f>_xlfn.XLOOKUP(Form_Responses18111213[[#This Row],[Sekolah School (Cleansed)]],'Quality Check'!$B$11:$B$14,'Quality Check'!$C$11:$C$14,)</f>
        <v>Urban</v>
      </c>
      <c r="BN269" s="86" t="str">
        <f>_xlfn.XLOOKUP(Form_Responses18111213[[#This Row],[Sekolah School (Cleansed)]],'Quality Check'!$B$11:$B$14,'Quality Check'!$D$11:$D$14,)</f>
        <v>Intervention Group (IG)</v>
      </c>
      <c r="BO269" s="87" t="str">
        <f>_xlfn.XLOOKUP(AS269,'Cleansing - Toothpaste Brand'!A:A,'Cleansing - Toothpaste Brand'!B:B,)</f>
        <v>Colgate</v>
      </c>
      <c r="BP269" s="87"/>
      <c r="BQ26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69" s="86" t="str">
        <f>_xlfn.XLOOKUP(AP269,'Cleansing - Response'!E:E,'Cleansing - Response'!F:F,)</f>
        <v>2 days and more</v>
      </c>
      <c r="BS269" s="86"/>
      <c r="BT269" s="86" t="str">
        <f>_xlfn.XLOOKUP(AQ269,'Cleansing - Response'!E:E,'Cleansing - Response'!F:F,)</f>
        <v>2 days and more</v>
      </c>
      <c r="BU269" s="86"/>
      <c r="BV269" s="86" t="str">
        <f t="shared" si="14"/>
        <v>Ya / Yes</v>
      </c>
      <c r="BW269" s="86" t="str">
        <f>_xlfn.XLOOKUP(AT269,'Cleansing - Response'!E:E,'Cleansing - Response'!F:F,)</f>
        <v>Always</v>
      </c>
      <c r="BX269" s="86" t="str">
        <f>_xlfn.XLOOKUP(AU269,'Cleansing - Response'!H:H,'Cleansing - Response'!I:I,)</f>
        <v>Not using dental floss</v>
      </c>
      <c r="BY269" s="86" t="str">
        <f>_xlfn.XLOOKUP(AV269,'Cleansing - Response'!K:K,'Cleansing - Response'!L:L,)</f>
        <v>Up to 1 time a day</v>
      </c>
      <c r="BZ269" s="86" t="str">
        <f>_xlfn.XLOOKUP(AW269,'Cleansing - Response'!$N:$N,'Cleansing - Response'!$O:$O,)</f>
        <v>Yes / Sometimes</v>
      </c>
      <c r="CA269" s="86" t="str">
        <f>_xlfn.XLOOKUP(AX269,'Cleansing - Response'!$N:$N,'Cleansing - Response'!$O:$O,)</f>
        <v>Yes / Sometimes</v>
      </c>
      <c r="CB269" s="86" t="str">
        <f>_xlfn.XLOOKUP(AY269,'Cleansing - Response'!$N:$N,'Cleansing - Response'!$O:$O,)</f>
        <v>Yes / Sometimes</v>
      </c>
      <c r="CC269" s="86" t="str">
        <f>_xlfn.XLOOKUP(AZ269,'Cleansing - Response'!$N:$N,'Cleansing - Response'!$O:$O,)</f>
        <v>Yes / Sometimes</v>
      </c>
      <c r="CD269" s="86" t="str">
        <f>_xlfn.XLOOKUP(BA269,'Cleansing - Response'!$N:$N,'Cleansing - Response'!$O:$O,)</f>
        <v>Yes / Sometimes</v>
      </c>
      <c r="CE269" s="86" t="str">
        <f>_xlfn.XLOOKUP(BB269,'Cleansing - Response'!$N:$N,'Cleansing - Response'!$O:$O,)</f>
        <v>Yes / Sometimes</v>
      </c>
      <c r="CF269" s="87" t="str">
        <f>IF(COUNTIF(Form_Responses18111213[[#This Row],[Answer - B7-1]:[Answer - B7-6]], "Yes / Sometimes") &gt; 4, "More than 4 times","Up to 4 times")</f>
        <v>More than 4 times</v>
      </c>
    </row>
    <row r="270" spans="1:84" ht="13.2" x14ac:dyDescent="0.25">
      <c r="A270" s="82">
        <v>45573.482184490742</v>
      </c>
      <c r="B270" s="83" t="s">
        <v>770</v>
      </c>
      <c r="C270" s="84" t="s">
        <v>771</v>
      </c>
      <c r="D270" s="83">
        <v>33.93</v>
      </c>
      <c r="E270" s="83">
        <v>0.13</v>
      </c>
      <c r="F270" s="83" t="s">
        <v>423</v>
      </c>
      <c r="G270" s="83" t="s">
        <v>76</v>
      </c>
      <c r="H270" s="83" t="s">
        <v>716</v>
      </c>
      <c r="I270" s="83" t="s">
        <v>63</v>
      </c>
      <c r="J270" s="83" t="s">
        <v>64</v>
      </c>
      <c r="K270" s="83" t="s">
        <v>84</v>
      </c>
      <c r="L270" s="83" t="s">
        <v>64</v>
      </c>
      <c r="M270" s="83" t="s">
        <v>84</v>
      </c>
      <c r="N270" s="83" t="s">
        <v>64</v>
      </c>
      <c r="O270" s="83" t="s">
        <v>64</v>
      </c>
      <c r="P270" s="83" t="s">
        <v>84</v>
      </c>
      <c r="Q270" s="83" t="s">
        <v>84</v>
      </c>
      <c r="R270" s="83" t="s">
        <v>64</v>
      </c>
      <c r="S270" s="83" t="s">
        <v>64</v>
      </c>
      <c r="T270" s="83" t="s">
        <v>64</v>
      </c>
      <c r="U270" s="83" t="s">
        <v>84</v>
      </c>
      <c r="V270" s="83" t="s">
        <v>64</v>
      </c>
      <c r="W270" s="83" t="s">
        <v>64</v>
      </c>
      <c r="X270" s="83" t="s">
        <v>64</v>
      </c>
      <c r="Y270" s="83" t="s">
        <v>64</v>
      </c>
      <c r="Z270" s="83" t="s">
        <v>65</v>
      </c>
      <c r="AA270" s="83" t="s">
        <v>66</v>
      </c>
      <c r="AB270" s="83" t="s">
        <v>66</v>
      </c>
      <c r="AC270" s="83" t="s">
        <v>65</v>
      </c>
      <c r="AD270" s="83" t="s">
        <v>65</v>
      </c>
      <c r="AE270" s="83" t="s">
        <v>65</v>
      </c>
      <c r="AF270" s="83" t="s">
        <v>66</v>
      </c>
      <c r="AG270" s="83" t="s">
        <v>65</v>
      </c>
      <c r="AH270" s="83" t="s">
        <v>65</v>
      </c>
      <c r="AI270" s="83" t="s">
        <v>101</v>
      </c>
      <c r="AJ270" s="83" t="s">
        <v>65</v>
      </c>
      <c r="AK270" s="83" t="s">
        <v>65</v>
      </c>
      <c r="AL270" s="83" t="s">
        <v>65</v>
      </c>
      <c r="AM270" s="83" t="s">
        <v>66</v>
      </c>
      <c r="AN270" s="83" t="s">
        <v>66</v>
      </c>
      <c r="AO270" s="83" t="s">
        <v>66</v>
      </c>
      <c r="AP270" s="83" t="s">
        <v>67</v>
      </c>
      <c r="AQ270" s="83" t="s">
        <v>67</v>
      </c>
      <c r="AR270" s="83" t="s">
        <v>86</v>
      </c>
      <c r="AS270" s="83" t="s">
        <v>772</v>
      </c>
      <c r="AT270" s="83" t="s">
        <v>87</v>
      </c>
      <c r="AU270" s="83" t="s">
        <v>67</v>
      </c>
      <c r="AV270" s="83" t="s">
        <v>71</v>
      </c>
      <c r="AW270" s="83" t="s">
        <v>72</v>
      </c>
      <c r="AX270" s="83" t="s">
        <v>72</v>
      </c>
      <c r="AY270" s="83" t="s">
        <v>73</v>
      </c>
      <c r="AZ270" s="83" t="s">
        <v>72</v>
      </c>
      <c r="BA270" s="83" t="s">
        <v>73</v>
      </c>
      <c r="BB270" s="83" t="s">
        <v>73</v>
      </c>
      <c r="BC270" s="83" t="s">
        <v>73</v>
      </c>
      <c r="BD270" s="83"/>
      <c r="BE270" s="83" t="s">
        <v>73</v>
      </c>
      <c r="BF270" s="83"/>
      <c r="BG270" s="87" t="s">
        <v>631</v>
      </c>
      <c r="BH270" s="86" t="s">
        <v>60</v>
      </c>
      <c r="BI270" s="76" t="s">
        <v>1414</v>
      </c>
      <c r="BJ270">
        <f t="shared" si="12"/>
        <v>11</v>
      </c>
      <c r="BK270" s="87">
        <f t="shared" si="13"/>
        <v>58</v>
      </c>
      <c r="BL270" s="87"/>
      <c r="BM270" s="86" t="str">
        <f>_xlfn.XLOOKUP(Form_Responses18111213[[#This Row],[Sekolah School (Cleansed)]],'Quality Check'!$B$11:$B$14,'Quality Check'!$C$11:$C$14,)</f>
        <v>Urban</v>
      </c>
      <c r="BN270" s="86" t="str">
        <f>_xlfn.XLOOKUP(Form_Responses18111213[[#This Row],[Sekolah School (Cleansed)]],'Quality Check'!$B$11:$B$14,'Quality Check'!$D$11:$D$14,)</f>
        <v>Intervention Group (IG)</v>
      </c>
      <c r="BO270" s="87" t="str">
        <f>_xlfn.XLOOKUP(AS270,'Cleansing - Toothpaste Brand'!A:A,'Cleansing - Toothpaste Brand'!B:B,)</f>
        <v>Systema</v>
      </c>
      <c r="BP270" s="87"/>
      <c r="BQ27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70" s="86" t="str">
        <f>_xlfn.XLOOKUP(AP270,'Cleansing - Response'!E:E,'Cleansing - Response'!F:F,)</f>
        <v>2 days and more</v>
      </c>
      <c r="BS270" s="86"/>
      <c r="BT270" s="86" t="str">
        <f>_xlfn.XLOOKUP(AQ270,'Cleansing - Response'!E:E,'Cleansing - Response'!F:F,)</f>
        <v>2 days and more</v>
      </c>
      <c r="BU270" s="86"/>
      <c r="BV270" s="86" t="str">
        <f t="shared" si="14"/>
        <v>Ya / Yes</v>
      </c>
      <c r="BW270" s="86" t="str">
        <f>_xlfn.XLOOKUP(AT270,'Cleansing - Response'!E:E,'Cleansing - Response'!F:F,)</f>
        <v>Always</v>
      </c>
      <c r="BX270" s="86" t="str">
        <f>_xlfn.XLOOKUP(AU270,'Cleansing - Response'!H:H,'Cleansing - Response'!I:I,)</f>
        <v>Using dental floss at least once</v>
      </c>
      <c r="BY270" s="86" t="str">
        <f>_xlfn.XLOOKUP(AV270,'Cleansing - Response'!K:K,'Cleansing - Response'!L:L,)</f>
        <v>Up to 1 time a day</v>
      </c>
      <c r="BZ270" s="86" t="str">
        <f>_xlfn.XLOOKUP(AW270,'Cleansing - Response'!$N:$N,'Cleansing - Response'!$O:$O,)</f>
        <v>Yes / Sometimes</v>
      </c>
      <c r="CA270" s="86" t="str">
        <f>_xlfn.XLOOKUP(AX270,'Cleansing - Response'!$N:$N,'Cleansing - Response'!$O:$O,)</f>
        <v>Yes / Sometimes</v>
      </c>
      <c r="CB270" s="86" t="str">
        <f>_xlfn.XLOOKUP(AY270,'Cleansing - Response'!$N:$N,'Cleansing - Response'!$O:$O,)</f>
        <v>No</v>
      </c>
      <c r="CC270" s="86" t="str">
        <f>_xlfn.XLOOKUP(AZ270,'Cleansing - Response'!$N:$N,'Cleansing - Response'!$O:$O,)</f>
        <v>Yes / Sometimes</v>
      </c>
      <c r="CD270" s="86" t="str">
        <f>_xlfn.XLOOKUP(BA270,'Cleansing - Response'!$N:$N,'Cleansing - Response'!$O:$O,)</f>
        <v>No</v>
      </c>
      <c r="CE270" s="86" t="str">
        <f>_xlfn.XLOOKUP(BB270,'Cleansing - Response'!$N:$N,'Cleansing - Response'!$O:$O,)</f>
        <v>No</v>
      </c>
      <c r="CF270" s="87" t="str">
        <f>IF(COUNTIF(Form_Responses18111213[[#This Row],[Answer - B7-1]:[Answer - B7-6]], "Yes / Sometimes") &gt; 4, "More than 4 times","Up to 4 times")</f>
        <v>Up to 4 times</v>
      </c>
    </row>
    <row r="271" spans="1:84" ht="13.2" x14ac:dyDescent="0.25">
      <c r="A271" s="82">
        <v>45573.484373946761</v>
      </c>
      <c r="B271" s="83" t="s">
        <v>773</v>
      </c>
      <c r="C271" s="84" t="s">
        <v>774</v>
      </c>
      <c r="D271" s="83">
        <v>28.6</v>
      </c>
      <c r="E271" s="83">
        <v>0.13</v>
      </c>
      <c r="F271" s="83" t="s">
        <v>423</v>
      </c>
      <c r="G271" s="83" t="s">
        <v>539</v>
      </c>
      <c r="H271" s="83" t="s">
        <v>614</v>
      </c>
      <c r="I271" s="83" t="s">
        <v>73</v>
      </c>
      <c r="J271" s="83" t="s">
        <v>64</v>
      </c>
      <c r="K271" s="83" t="s">
        <v>64</v>
      </c>
      <c r="L271" s="83" t="s">
        <v>64</v>
      </c>
      <c r="M271" s="83" t="s">
        <v>84</v>
      </c>
      <c r="N271" s="83" t="s">
        <v>84</v>
      </c>
      <c r="O271" s="83" t="s">
        <v>64</v>
      </c>
      <c r="P271" s="83" t="s">
        <v>84</v>
      </c>
      <c r="Q271" s="83" t="s">
        <v>84</v>
      </c>
      <c r="R271" s="83" t="s">
        <v>64</v>
      </c>
      <c r="S271" s="83" t="s">
        <v>84</v>
      </c>
      <c r="T271" s="83" t="s">
        <v>64</v>
      </c>
      <c r="U271" s="83" t="s">
        <v>64</v>
      </c>
      <c r="V271" s="83" t="s">
        <v>64</v>
      </c>
      <c r="W271" s="83" t="s">
        <v>78</v>
      </c>
      <c r="X271" s="83" t="s">
        <v>64</v>
      </c>
      <c r="Y271" s="83" t="s">
        <v>64</v>
      </c>
      <c r="Z271" s="83" t="s">
        <v>66</v>
      </c>
      <c r="AA271" s="83" t="s">
        <v>65</v>
      </c>
      <c r="AB271" s="83" t="s">
        <v>66</v>
      </c>
      <c r="AC271" s="83" t="s">
        <v>66</v>
      </c>
      <c r="AD271" s="83" t="s">
        <v>65</v>
      </c>
      <c r="AE271" s="83" t="s">
        <v>66</v>
      </c>
      <c r="AF271" s="83" t="s">
        <v>66</v>
      </c>
      <c r="AG271" s="83" t="s">
        <v>66</v>
      </c>
      <c r="AH271" s="83" t="s">
        <v>65</v>
      </c>
      <c r="AI271" s="83" t="s">
        <v>101</v>
      </c>
      <c r="AJ271" s="83" t="s">
        <v>65</v>
      </c>
      <c r="AK271" s="83" t="s">
        <v>66</v>
      </c>
      <c r="AL271" s="83" t="s">
        <v>66</v>
      </c>
      <c r="AM271" s="83" t="s">
        <v>66</v>
      </c>
      <c r="AN271" s="83" t="s">
        <v>66</v>
      </c>
      <c r="AO271" s="83" t="s">
        <v>66</v>
      </c>
      <c r="AP271" s="83" t="s">
        <v>80</v>
      </c>
      <c r="AQ271" s="83" t="s">
        <v>80</v>
      </c>
      <c r="AR271" s="83" t="s">
        <v>86</v>
      </c>
      <c r="AS271" s="83" t="s">
        <v>97</v>
      </c>
      <c r="AT271" s="85" t="s">
        <v>775</v>
      </c>
      <c r="AU271" s="83" t="s">
        <v>70</v>
      </c>
      <c r="AV271" s="83" t="s">
        <v>71</v>
      </c>
      <c r="AW271" s="83" t="s">
        <v>73</v>
      </c>
      <c r="AX271" s="83" t="s">
        <v>63</v>
      </c>
      <c r="AY271" s="83" t="s">
        <v>72</v>
      </c>
      <c r="AZ271" s="83" t="s">
        <v>72</v>
      </c>
      <c r="BA271" s="83" t="s">
        <v>72</v>
      </c>
      <c r="BB271" s="83" t="s">
        <v>72</v>
      </c>
      <c r="BC271" s="83" t="s">
        <v>73</v>
      </c>
      <c r="BD271" s="83"/>
      <c r="BE271" s="83" t="s">
        <v>73</v>
      </c>
      <c r="BF271" s="83"/>
      <c r="BG271" s="87" t="s">
        <v>631</v>
      </c>
      <c r="BH271" s="86" t="s">
        <v>60</v>
      </c>
      <c r="BI271" s="76" t="s">
        <v>1415</v>
      </c>
      <c r="BJ271">
        <f t="shared" si="12"/>
        <v>10</v>
      </c>
      <c r="BK271" s="87">
        <f t="shared" si="13"/>
        <v>53</v>
      </c>
      <c r="BL271" s="87"/>
      <c r="BM271" s="86" t="str">
        <f>_xlfn.XLOOKUP(Form_Responses18111213[[#This Row],[Sekolah School (Cleansed)]],'Quality Check'!$B$11:$B$14,'Quality Check'!$C$11:$C$14,)</f>
        <v>Urban</v>
      </c>
      <c r="BN271" s="86" t="str">
        <f>_xlfn.XLOOKUP(Form_Responses18111213[[#This Row],[Sekolah School (Cleansed)]],'Quality Check'!$B$11:$B$14,'Quality Check'!$D$11:$D$14,)</f>
        <v>Intervention Group (IG)</v>
      </c>
      <c r="BO271" s="87" t="str">
        <f>_xlfn.XLOOKUP(AS271,'Cleansing - Toothpaste Brand'!A:A,'Cleansing - Toothpaste Brand'!B:B,)</f>
        <v>Darlie</v>
      </c>
      <c r="BP271" s="87"/>
      <c r="BQ27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71" s="86" t="str">
        <f>_xlfn.XLOOKUP(AP271,'Cleansing - Response'!E:E,'Cleansing - Response'!F:F,)</f>
        <v>Less than 2 days</v>
      </c>
      <c r="BS271" s="86"/>
      <c r="BT271" s="86" t="str">
        <f>_xlfn.XLOOKUP(AQ271,'Cleansing - Response'!E:E,'Cleansing - Response'!F:F,)</f>
        <v>Less than 2 days</v>
      </c>
      <c r="BU271" s="86"/>
      <c r="BV271" s="86" t="str">
        <f t="shared" si="14"/>
        <v>Ya / Yes</v>
      </c>
      <c r="BW271" s="86" t="str">
        <f>_xlfn.XLOOKUP(AT271,'Cleansing - Response'!E:E,'Cleansing - Response'!F:F,)</f>
        <v>Never</v>
      </c>
      <c r="BX271" s="86" t="str">
        <f>_xlfn.XLOOKUP(AU271,'Cleansing - Response'!H:H,'Cleansing - Response'!I:I,)</f>
        <v>Sometimes / When in need</v>
      </c>
      <c r="BY271" s="86" t="str">
        <f>_xlfn.XLOOKUP(AV271,'Cleansing - Response'!K:K,'Cleansing - Response'!L:L,)</f>
        <v>Up to 1 time a day</v>
      </c>
      <c r="BZ271" s="86" t="str">
        <f>_xlfn.XLOOKUP(AW271,'Cleansing - Response'!$N:$N,'Cleansing - Response'!$O:$O,)</f>
        <v>No</v>
      </c>
      <c r="CA271" s="86" t="str">
        <f>_xlfn.XLOOKUP(AX271,'Cleansing - Response'!$N:$N,'Cleansing - Response'!$O:$O,)</f>
        <v>Yes / Sometimes</v>
      </c>
      <c r="CB271" s="86" t="str">
        <f>_xlfn.XLOOKUP(AY271,'Cleansing - Response'!$N:$N,'Cleansing - Response'!$O:$O,)</f>
        <v>Yes / Sometimes</v>
      </c>
      <c r="CC271" s="86" t="str">
        <f>_xlfn.XLOOKUP(AZ271,'Cleansing - Response'!$N:$N,'Cleansing - Response'!$O:$O,)</f>
        <v>Yes / Sometimes</v>
      </c>
      <c r="CD271" s="86" t="str">
        <f>_xlfn.XLOOKUP(BA271,'Cleansing - Response'!$N:$N,'Cleansing - Response'!$O:$O,)</f>
        <v>Yes / Sometimes</v>
      </c>
      <c r="CE271" s="86" t="str">
        <f>_xlfn.XLOOKUP(BB271,'Cleansing - Response'!$N:$N,'Cleansing - Response'!$O:$O,)</f>
        <v>Yes / Sometimes</v>
      </c>
      <c r="CF271" s="87" t="str">
        <f>IF(COUNTIF(Form_Responses18111213[[#This Row],[Answer - B7-1]:[Answer - B7-6]], "Yes / Sometimes") &gt; 4, "More than 4 times","Up to 4 times")</f>
        <v>More than 4 times</v>
      </c>
    </row>
    <row r="272" spans="1:84" ht="13.2" x14ac:dyDescent="0.25">
      <c r="A272" s="82">
        <v>45573.484891168977</v>
      </c>
      <c r="B272" s="83" t="s">
        <v>776</v>
      </c>
      <c r="C272" s="84" t="s">
        <v>777</v>
      </c>
      <c r="D272" s="83">
        <v>33.04</v>
      </c>
      <c r="E272" s="83">
        <v>0.13</v>
      </c>
      <c r="F272" s="83" t="s">
        <v>423</v>
      </c>
      <c r="G272" s="83" t="s">
        <v>76</v>
      </c>
      <c r="H272" s="83" t="s">
        <v>648</v>
      </c>
      <c r="I272" s="83" t="s">
        <v>73</v>
      </c>
      <c r="J272" s="83" t="s">
        <v>64</v>
      </c>
      <c r="K272" s="83" t="s">
        <v>84</v>
      </c>
      <c r="L272" s="83" t="s">
        <v>78</v>
      </c>
      <c r="M272" s="83" t="s">
        <v>64</v>
      </c>
      <c r="N272" s="83" t="s">
        <v>64</v>
      </c>
      <c r="O272" s="83" t="s">
        <v>64</v>
      </c>
      <c r="P272" s="83" t="s">
        <v>84</v>
      </c>
      <c r="Q272" s="83" t="s">
        <v>64</v>
      </c>
      <c r="R272" s="83" t="s">
        <v>64</v>
      </c>
      <c r="S272" s="83" t="s">
        <v>64</v>
      </c>
      <c r="T272" s="83" t="s">
        <v>64</v>
      </c>
      <c r="U272" s="83" t="s">
        <v>84</v>
      </c>
      <c r="V272" s="83" t="s">
        <v>84</v>
      </c>
      <c r="W272" s="83" t="s">
        <v>64</v>
      </c>
      <c r="X272" s="83" t="s">
        <v>84</v>
      </c>
      <c r="Y272" s="83" t="s">
        <v>78</v>
      </c>
      <c r="Z272" s="83" t="s">
        <v>66</v>
      </c>
      <c r="AA272" s="83" t="s">
        <v>66</v>
      </c>
      <c r="AB272" s="83" t="s">
        <v>65</v>
      </c>
      <c r="AC272" s="83" t="s">
        <v>66</v>
      </c>
      <c r="AD272" s="83" t="s">
        <v>65</v>
      </c>
      <c r="AE272" s="83" t="s">
        <v>66</v>
      </c>
      <c r="AF272" s="83" t="s">
        <v>66</v>
      </c>
      <c r="AG272" s="83" t="s">
        <v>66</v>
      </c>
      <c r="AH272" s="83" t="s">
        <v>66</v>
      </c>
      <c r="AI272" s="83" t="s">
        <v>79</v>
      </c>
      <c r="AJ272" s="83" t="s">
        <v>66</v>
      </c>
      <c r="AK272" s="83" t="s">
        <v>66</v>
      </c>
      <c r="AL272" s="83" t="s">
        <v>66</v>
      </c>
      <c r="AM272" s="83" t="s">
        <v>66</v>
      </c>
      <c r="AN272" s="83" t="s">
        <v>66</v>
      </c>
      <c r="AO272" s="83" t="s">
        <v>66</v>
      </c>
      <c r="AP272" s="83" t="s">
        <v>85</v>
      </c>
      <c r="AQ272" s="83" t="s">
        <v>151</v>
      </c>
      <c r="AR272" s="83" t="s">
        <v>73</v>
      </c>
      <c r="AS272" s="83" t="s">
        <v>81</v>
      </c>
      <c r="AT272" s="83" t="s">
        <v>169</v>
      </c>
      <c r="AU272" s="83" t="s">
        <v>85</v>
      </c>
      <c r="AV272" s="83" t="s">
        <v>67</v>
      </c>
      <c r="AW272" s="83" t="s">
        <v>63</v>
      </c>
      <c r="AX272" s="83" t="s">
        <v>72</v>
      </c>
      <c r="AY272" s="83" t="s">
        <v>63</v>
      </c>
      <c r="AZ272" s="83" t="s">
        <v>63</v>
      </c>
      <c r="BA272" s="83" t="s">
        <v>63</v>
      </c>
      <c r="BB272" s="83" t="s">
        <v>63</v>
      </c>
      <c r="BC272" s="83" t="s">
        <v>73</v>
      </c>
      <c r="BD272" s="83"/>
      <c r="BE272" s="83" t="s">
        <v>73</v>
      </c>
      <c r="BF272" s="83"/>
      <c r="BG272" s="87" t="s">
        <v>631</v>
      </c>
      <c r="BH272" s="86" t="s">
        <v>60</v>
      </c>
      <c r="BI272" s="76" t="s">
        <v>1415</v>
      </c>
      <c r="BJ272">
        <f t="shared" si="12"/>
        <v>8</v>
      </c>
      <c r="BK272" s="87">
        <f t="shared" si="13"/>
        <v>50</v>
      </c>
      <c r="BL272" s="87"/>
      <c r="BM272" s="86" t="str">
        <f>_xlfn.XLOOKUP(Form_Responses18111213[[#This Row],[Sekolah School (Cleansed)]],'Quality Check'!$B$11:$B$14,'Quality Check'!$C$11:$C$14,)</f>
        <v>Urban</v>
      </c>
      <c r="BN272" s="86" t="str">
        <f>_xlfn.XLOOKUP(Form_Responses18111213[[#This Row],[Sekolah School (Cleansed)]],'Quality Check'!$B$11:$B$14,'Quality Check'!$D$11:$D$14,)</f>
        <v>Intervention Group (IG)</v>
      </c>
      <c r="BO272" s="87" t="str">
        <f>_xlfn.XLOOKUP(AS272,'Cleansing - Toothpaste Brand'!A:A,'Cleansing - Toothpaste Brand'!B:B,)</f>
        <v>Colgate</v>
      </c>
      <c r="BP272" s="87"/>
      <c r="BQ27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72" s="86" t="str">
        <f>_xlfn.XLOOKUP(AP272,'Cleansing - Response'!E:E,'Cleansing - Response'!F:F,)</f>
        <v>2 days and more</v>
      </c>
      <c r="BS272" s="86"/>
      <c r="BT272" s="86" t="str">
        <f>_xlfn.XLOOKUP(AQ272,'Cleansing - Response'!E:E,'Cleansing - Response'!F:F,)</f>
        <v>2 days and more</v>
      </c>
      <c r="BU272" s="86"/>
      <c r="BV272" s="86" t="str">
        <f t="shared" si="14"/>
        <v>Tidak / No</v>
      </c>
      <c r="BW272" s="86" t="str">
        <f>_xlfn.XLOOKUP(AT272,'Cleansing - Response'!E:E,'Cleansing - Response'!F:F,)</f>
        <v>Rarely / Sometimes</v>
      </c>
      <c r="BX272" s="86" t="str">
        <f>_xlfn.XLOOKUP(AU272,'Cleansing - Response'!H:H,'Cleansing - Response'!I:I,)</f>
        <v>Using dental floss at least once</v>
      </c>
      <c r="BY272" s="86" t="str">
        <f>_xlfn.XLOOKUP(AV272,'Cleansing - Response'!K:K,'Cleansing - Response'!L:L,)</f>
        <v>More than 1 time a day</v>
      </c>
      <c r="BZ272" s="86" t="str">
        <f>_xlfn.XLOOKUP(AW272,'Cleansing - Response'!$N:$N,'Cleansing - Response'!$O:$O,)</f>
        <v>Yes / Sometimes</v>
      </c>
      <c r="CA272" s="86" t="str">
        <f>_xlfn.XLOOKUP(AX272,'Cleansing - Response'!$N:$N,'Cleansing - Response'!$O:$O,)</f>
        <v>Yes / Sometimes</v>
      </c>
      <c r="CB272" s="86" t="str">
        <f>_xlfn.XLOOKUP(AY272,'Cleansing - Response'!$N:$N,'Cleansing - Response'!$O:$O,)</f>
        <v>Yes / Sometimes</v>
      </c>
      <c r="CC272" s="86" t="str">
        <f>_xlfn.XLOOKUP(AZ272,'Cleansing - Response'!$N:$N,'Cleansing - Response'!$O:$O,)</f>
        <v>Yes / Sometimes</v>
      </c>
      <c r="CD272" s="86" t="str">
        <f>_xlfn.XLOOKUP(BA272,'Cleansing - Response'!$N:$N,'Cleansing - Response'!$O:$O,)</f>
        <v>Yes / Sometimes</v>
      </c>
      <c r="CE272" s="86" t="str">
        <f>_xlfn.XLOOKUP(BB272,'Cleansing - Response'!$N:$N,'Cleansing - Response'!$O:$O,)</f>
        <v>Yes / Sometimes</v>
      </c>
      <c r="CF272" s="87" t="str">
        <f>IF(COUNTIF(Form_Responses18111213[[#This Row],[Answer - B7-1]:[Answer - B7-6]], "Yes / Sometimes") &gt; 4, "More than 4 times","Up to 4 times")</f>
        <v>More than 4 times</v>
      </c>
    </row>
    <row r="273" spans="1:84" ht="13.2" x14ac:dyDescent="0.25">
      <c r="A273" s="82">
        <v>45573.486832129631</v>
      </c>
      <c r="B273" s="83" t="s">
        <v>778</v>
      </c>
      <c r="C273" s="84" t="s">
        <v>779</v>
      </c>
      <c r="D273" s="83">
        <v>64.3</v>
      </c>
      <c r="E273" s="83">
        <v>0.21</v>
      </c>
      <c r="F273" s="83" t="s">
        <v>423</v>
      </c>
      <c r="G273" s="83" t="s">
        <v>76</v>
      </c>
      <c r="H273" s="83" t="s">
        <v>683</v>
      </c>
      <c r="I273" s="83" t="s">
        <v>63</v>
      </c>
      <c r="J273" s="83" t="s">
        <v>64</v>
      </c>
      <c r="K273" s="83" t="s">
        <v>64</v>
      </c>
      <c r="L273" s="83" t="s">
        <v>64</v>
      </c>
      <c r="M273" s="83" t="s">
        <v>78</v>
      </c>
      <c r="N273" s="83" t="s">
        <v>64</v>
      </c>
      <c r="O273" s="83" t="s">
        <v>64</v>
      </c>
      <c r="P273" s="83" t="s">
        <v>84</v>
      </c>
      <c r="Q273" s="83" t="s">
        <v>64</v>
      </c>
      <c r="R273" s="83" t="s">
        <v>64</v>
      </c>
      <c r="S273" s="83" t="s">
        <v>64</v>
      </c>
      <c r="T273" s="83" t="s">
        <v>64</v>
      </c>
      <c r="U273" s="83" t="s">
        <v>64</v>
      </c>
      <c r="V273" s="83" t="s">
        <v>64</v>
      </c>
      <c r="W273" s="83" t="s">
        <v>64</v>
      </c>
      <c r="X273" s="83" t="s">
        <v>84</v>
      </c>
      <c r="Y273" s="83" t="s">
        <v>64</v>
      </c>
      <c r="Z273" s="83" t="s">
        <v>65</v>
      </c>
      <c r="AA273" s="83" t="s">
        <v>65</v>
      </c>
      <c r="AB273" s="83" t="s">
        <v>65</v>
      </c>
      <c r="AC273" s="83" t="s">
        <v>65</v>
      </c>
      <c r="AD273" s="83" t="s">
        <v>65</v>
      </c>
      <c r="AE273" s="83" t="s">
        <v>65</v>
      </c>
      <c r="AF273" s="83" t="s">
        <v>65</v>
      </c>
      <c r="AG273" s="83" t="s">
        <v>65</v>
      </c>
      <c r="AH273" s="83" t="s">
        <v>66</v>
      </c>
      <c r="AI273" s="83" t="s">
        <v>101</v>
      </c>
      <c r="AJ273" s="83" t="s">
        <v>65</v>
      </c>
      <c r="AK273" s="83" t="s">
        <v>65</v>
      </c>
      <c r="AL273" s="83" t="s">
        <v>65</v>
      </c>
      <c r="AM273" s="83" t="s">
        <v>65</v>
      </c>
      <c r="AN273" s="83" t="s">
        <v>66</v>
      </c>
      <c r="AO273" s="83" t="s">
        <v>65</v>
      </c>
      <c r="AP273" s="83" t="s">
        <v>67</v>
      </c>
      <c r="AQ273" s="83" t="s">
        <v>67</v>
      </c>
      <c r="AR273" s="83" t="s">
        <v>63</v>
      </c>
      <c r="AS273" s="83" t="s">
        <v>780</v>
      </c>
      <c r="AT273" s="83" t="s">
        <v>169</v>
      </c>
      <c r="AU273" s="83" t="s">
        <v>93</v>
      </c>
      <c r="AV273" s="83" t="s">
        <v>71</v>
      </c>
      <c r="AW273" s="83" t="s">
        <v>73</v>
      </c>
      <c r="AX273" s="83" t="s">
        <v>73</v>
      </c>
      <c r="AY273" s="83" t="s">
        <v>63</v>
      </c>
      <c r="AZ273" s="83" t="s">
        <v>73</v>
      </c>
      <c r="BA273" s="83" t="s">
        <v>73</v>
      </c>
      <c r="BB273" s="83" t="s">
        <v>73</v>
      </c>
      <c r="BC273" s="83" t="s">
        <v>73</v>
      </c>
      <c r="BD273" s="83"/>
      <c r="BE273" s="83" t="s">
        <v>73</v>
      </c>
      <c r="BF273" s="83"/>
      <c r="BG273" s="87" t="s">
        <v>631</v>
      </c>
      <c r="BH273" s="86" t="s">
        <v>60</v>
      </c>
      <c r="BI273" s="76" t="s">
        <v>1414</v>
      </c>
      <c r="BJ273">
        <f t="shared" si="12"/>
        <v>14</v>
      </c>
      <c r="BK273" s="87">
        <f t="shared" si="13"/>
        <v>62</v>
      </c>
      <c r="BL273" s="87"/>
      <c r="BM273" s="86" t="str">
        <f>_xlfn.XLOOKUP(Form_Responses18111213[[#This Row],[Sekolah School (Cleansed)]],'Quality Check'!$B$11:$B$14,'Quality Check'!$C$11:$C$14,)</f>
        <v>Urban</v>
      </c>
      <c r="BN273" s="86" t="str">
        <f>_xlfn.XLOOKUP(Form_Responses18111213[[#This Row],[Sekolah School (Cleansed)]],'Quality Check'!$B$11:$B$14,'Quality Check'!$D$11:$D$14,)</f>
        <v>Intervention Group (IG)</v>
      </c>
      <c r="BO273" s="87" t="str">
        <f>_xlfn.XLOOKUP(AS273,'Cleansing - Toothpaste Brand'!A:A,'Cleansing - Toothpaste Brand'!B:B,)</f>
        <v>Sensodyne</v>
      </c>
      <c r="BP273" s="87"/>
      <c r="BQ27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73" s="86" t="str">
        <f>_xlfn.XLOOKUP(AP273,'Cleansing - Response'!E:E,'Cleansing - Response'!F:F,)</f>
        <v>2 days and more</v>
      </c>
      <c r="BS273" s="86"/>
      <c r="BT273" s="86" t="str">
        <f>_xlfn.XLOOKUP(AQ273,'Cleansing - Response'!E:E,'Cleansing - Response'!F:F,)</f>
        <v>2 days and more</v>
      </c>
      <c r="BU273" s="86"/>
      <c r="BV273" s="86" t="str">
        <f t="shared" si="14"/>
        <v>Ya / Yes</v>
      </c>
      <c r="BW273" s="86" t="str">
        <f>_xlfn.XLOOKUP(AT273,'Cleansing - Response'!E:E,'Cleansing - Response'!F:F,)</f>
        <v>Rarely / Sometimes</v>
      </c>
      <c r="BX273" s="86" t="str">
        <f>_xlfn.XLOOKUP(AU273,'Cleansing - Response'!H:H,'Cleansing - Response'!I:I,)</f>
        <v>Not using dental floss</v>
      </c>
      <c r="BY273" s="86" t="str">
        <f>_xlfn.XLOOKUP(AV273,'Cleansing - Response'!K:K,'Cleansing - Response'!L:L,)</f>
        <v>Up to 1 time a day</v>
      </c>
      <c r="BZ273" s="86" t="str">
        <f>_xlfn.XLOOKUP(AW273,'Cleansing - Response'!$N:$N,'Cleansing - Response'!$O:$O,)</f>
        <v>No</v>
      </c>
      <c r="CA273" s="86" t="str">
        <f>_xlfn.XLOOKUP(AX273,'Cleansing - Response'!$N:$N,'Cleansing - Response'!$O:$O,)</f>
        <v>No</v>
      </c>
      <c r="CB273" s="86" t="str">
        <f>_xlfn.XLOOKUP(AY273,'Cleansing - Response'!$N:$N,'Cleansing - Response'!$O:$O,)</f>
        <v>Yes / Sometimes</v>
      </c>
      <c r="CC273" s="86" t="str">
        <f>_xlfn.XLOOKUP(AZ273,'Cleansing - Response'!$N:$N,'Cleansing - Response'!$O:$O,)</f>
        <v>No</v>
      </c>
      <c r="CD273" s="86" t="str">
        <f>_xlfn.XLOOKUP(BA273,'Cleansing - Response'!$N:$N,'Cleansing - Response'!$O:$O,)</f>
        <v>No</v>
      </c>
      <c r="CE273" s="86" t="str">
        <f>_xlfn.XLOOKUP(BB273,'Cleansing - Response'!$N:$N,'Cleansing - Response'!$O:$O,)</f>
        <v>No</v>
      </c>
      <c r="CF273" s="87" t="str">
        <f>IF(COUNTIF(Form_Responses18111213[[#This Row],[Answer - B7-1]:[Answer - B7-6]], "Yes / Sometimes") &gt; 4, "More than 4 times","Up to 4 times")</f>
        <v>Up to 4 times</v>
      </c>
    </row>
    <row r="274" spans="1:84" ht="13.2" x14ac:dyDescent="0.25">
      <c r="A274" s="82">
        <v>45573.487884270835</v>
      </c>
      <c r="B274" s="83" t="s">
        <v>781</v>
      </c>
      <c r="C274" s="84" t="s">
        <v>782</v>
      </c>
      <c r="D274" s="83">
        <v>7.14</v>
      </c>
      <c r="E274" s="83">
        <v>0.42</v>
      </c>
      <c r="F274" s="83" t="s">
        <v>423</v>
      </c>
      <c r="G274" s="83" t="s">
        <v>76</v>
      </c>
      <c r="H274" s="83" t="s">
        <v>631</v>
      </c>
      <c r="I274" s="83" t="s">
        <v>73</v>
      </c>
      <c r="J274" s="83" t="s">
        <v>64</v>
      </c>
      <c r="K274" s="83" t="s">
        <v>84</v>
      </c>
      <c r="L274" s="83" t="s">
        <v>64</v>
      </c>
      <c r="M274" s="83" t="s">
        <v>84</v>
      </c>
      <c r="N274" s="83" t="s">
        <v>64</v>
      </c>
      <c r="O274" s="83" t="s">
        <v>64</v>
      </c>
      <c r="P274" s="83" t="s">
        <v>84</v>
      </c>
      <c r="Q274" s="83" t="s">
        <v>64</v>
      </c>
      <c r="R274" s="83" t="s">
        <v>64</v>
      </c>
      <c r="S274" s="83" t="s">
        <v>64</v>
      </c>
      <c r="T274" s="83" t="s">
        <v>64</v>
      </c>
      <c r="U274" s="83" t="s">
        <v>84</v>
      </c>
      <c r="V274" s="83" t="s">
        <v>64</v>
      </c>
      <c r="W274" s="83" t="s">
        <v>64</v>
      </c>
      <c r="X274" s="83" t="s">
        <v>64</v>
      </c>
      <c r="Y274" s="83" t="s">
        <v>64</v>
      </c>
      <c r="Z274" s="83" t="s">
        <v>65</v>
      </c>
      <c r="AA274" s="83" t="s">
        <v>66</v>
      </c>
      <c r="AB274" s="83" t="s">
        <v>66</v>
      </c>
      <c r="AC274" s="83" t="s">
        <v>65</v>
      </c>
      <c r="AD274" s="83" t="s">
        <v>65</v>
      </c>
      <c r="AE274" s="83" t="s">
        <v>66</v>
      </c>
      <c r="AF274" s="83" t="s">
        <v>66</v>
      </c>
      <c r="AG274" s="83" t="s">
        <v>66</v>
      </c>
      <c r="AH274" s="83" t="s">
        <v>79</v>
      </c>
      <c r="AI274" s="83" t="s">
        <v>79</v>
      </c>
      <c r="AJ274" s="83" t="s">
        <v>65</v>
      </c>
      <c r="AK274" s="83" t="s">
        <v>65</v>
      </c>
      <c r="AL274" s="83" t="s">
        <v>66</v>
      </c>
      <c r="AM274" s="83" t="s">
        <v>65</v>
      </c>
      <c r="AN274" s="83" t="s">
        <v>65</v>
      </c>
      <c r="AO274" s="83" t="s">
        <v>65</v>
      </c>
      <c r="AP274" s="83" t="s">
        <v>85</v>
      </c>
      <c r="AQ274" s="83" t="s">
        <v>85</v>
      </c>
      <c r="AR274" s="83" t="s">
        <v>86</v>
      </c>
      <c r="AS274" s="83" t="s">
        <v>68</v>
      </c>
      <c r="AT274" s="83" t="s">
        <v>87</v>
      </c>
      <c r="AU274" s="83" t="s">
        <v>93</v>
      </c>
      <c r="AV274" s="83" t="s">
        <v>71</v>
      </c>
      <c r="AW274" s="83" t="s">
        <v>72</v>
      </c>
      <c r="AX274" s="83" t="s">
        <v>72</v>
      </c>
      <c r="AY274" s="83" t="s">
        <v>63</v>
      </c>
      <c r="AZ274" s="83" t="s">
        <v>73</v>
      </c>
      <c r="BA274" s="83" t="s">
        <v>72</v>
      </c>
      <c r="BB274" s="83" t="s">
        <v>73</v>
      </c>
      <c r="BC274" s="83" t="s">
        <v>73</v>
      </c>
      <c r="BD274" s="83"/>
      <c r="BE274" s="83" t="s">
        <v>73</v>
      </c>
      <c r="BF274" s="83"/>
      <c r="BG274" s="87" t="s">
        <v>631</v>
      </c>
      <c r="BH274" s="86" t="s">
        <v>60</v>
      </c>
      <c r="BI274" s="76" t="s">
        <v>1415</v>
      </c>
      <c r="BJ274">
        <f t="shared" si="12"/>
        <v>12</v>
      </c>
      <c r="BK274" s="87">
        <f t="shared" si="13"/>
        <v>55</v>
      </c>
      <c r="BL274" s="87"/>
      <c r="BM274" s="86" t="str">
        <f>_xlfn.XLOOKUP(Form_Responses18111213[[#This Row],[Sekolah School (Cleansed)]],'Quality Check'!$B$11:$B$14,'Quality Check'!$C$11:$C$14,)</f>
        <v>Urban</v>
      </c>
      <c r="BN274" s="86" t="str">
        <f>_xlfn.XLOOKUP(Form_Responses18111213[[#This Row],[Sekolah School (Cleansed)]],'Quality Check'!$B$11:$B$14,'Quality Check'!$D$11:$D$14,)</f>
        <v>Intervention Group (IG)</v>
      </c>
      <c r="BO274" s="87" t="str">
        <f>_xlfn.XLOOKUP(AS274,'Cleansing - Toothpaste Brand'!A:A,'Cleansing - Toothpaste Brand'!B:B,)</f>
        <v>Colgate</v>
      </c>
      <c r="BP274" s="87"/>
      <c r="BQ27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74" s="86" t="str">
        <f>_xlfn.XLOOKUP(AP274,'Cleansing - Response'!E:E,'Cleansing - Response'!F:F,)</f>
        <v>2 days and more</v>
      </c>
      <c r="BS274" s="86"/>
      <c r="BT274" s="86" t="str">
        <f>_xlfn.XLOOKUP(AQ274,'Cleansing - Response'!E:E,'Cleansing - Response'!F:F,)</f>
        <v>2 days and more</v>
      </c>
      <c r="BU274" s="86"/>
      <c r="BV274" s="86" t="str">
        <f t="shared" si="14"/>
        <v>Ya / Yes</v>
      </c>
      <c r="BW274" s="86" t="str">
        <f>_xlfn.XLOOKUP(AT274,'Cleansing - Response'!E:E,'Cleansing - Response'!F:F,)</f>
        <v>Always</v>
      </c>
      <c r="BX274" s="86" t="str">
        <f>_xlfn.XLOOKUP(AU274,'Cleansing - Response'!H:H,'Cleansing - Response'!I:I,)</f>
        <v>Not using dental floss</v>
      </c>
      <c r="BY274" s="86" t="str">
        <f>_xlfn.XLOOKUP(AV274,'Cleansing - Response'!K:K,'Cleansing - Response'!L:L,)</f>
        <v>Up to 1 time a day</v>
      </c>
      <c r="BZ274" s="86" t="str">
        <f>_xlfn.XLOOKUP(AW274,'Cleansing - Response'!$N:$N,'Cleansing - Response'!$O:$O,)</f>
        <v>Yes / Sometimes</v>
      </c>
      <c r="CA274" s="86" t="str">
        <f>_xlfn.XLOOKUP(AX274,'Cleansing - Response'!$N:$N,'Cleansing - Response'!$O:$O,)</f>
        <v>Yes / Sometimes</v>
      </c>
      <c r="CB274" s="86" t="str">
        <f>_xlfn.XLOOKUP(AY274,'Cleansing - Response'!$N:$N,'Cleansing - Response'!$O:$O,)</f>
        <v>Yes / Sometimes</v>
      </c>
      <c r="CC274" s="86" t="str">
        <f>_xlfn.XLOOKUP(AZ274,'Cleansing - Response'!$N:$N,'Cleansing - Response'!$O:$O,)</f>
        <v>No</v>
      </c>
      <c r="CD274" s="86" t="str">
        <f>_xlfn.XLOOKUP(BA274,'Cleansing - Response'!$N:$N,'Cleansing - Response'!$O:$O,)</f>
        <v>Yes / Sometimes</v>
      </c>
      <c r="CE274" s="86" t="str">
        <f>_xlfn.XLOOKUP(BB274,'Cleansing - Response'!$N:$N,'Cleansing - Response'!$O:$O,)</f>
        <v>No</v>
      </c>
      <c r="CF274" s="87" t="str">
        <f>IF(COUNTIF(Form_Responses18111213[[#This Row],[Answer - B7-1]:[Answer - B7-6]], "Yes / Sometimes") &gt; 4, "More than 4 times","Up to 4 times")</f>
        <v>Up to 4 times</v>
      </c>
    </row>
    <row r="275" spans="1:84" ht="13.2" x14ac:dyDescent="0.25">
      <c r="A275" s="82">
        <v>45573.488943946759</v>
      </c>
      <c r="B275" s="83" t="s">
        <v>783</v>
      </c>
      <c r="C275" s="84" t="s">
        <v>784</v>
      </c>
      <c r="D275" s="83">
        <v>72.319999999999993</v>
      </c>
      <c r="E275" s="83">
        <v>0.38</v>
      </c>
      <c r="F275" s="83" t="s">
        <v>423</v>
      </c>
      <c r="G275" s="83" t="s">
        <v>76</v>
      </c>
      <c r="H275" s="83" t="s">
        <v>614</v>
      </c>
      <c r="I275" s="83" t="s">
        <v>73</v>
      </c>
      <c r="J275" s="83" t="s">
        <v>64</v>
      </c>
      <c r="K275" s="83" t="s">
        <v>64</v>
      </c>
      <c r="L275" s="83" t="s">
        <v>64</v>
      </c>
      <c r="M275" s="83" t="s">
        <v>78</v>
      </c>
      <c r="N275" s="83" t="s">
        <v>64</v>
      </c>
      <c r="O275" s="83" t="s">
        <v>84</v>
      </c>
      <c r="P275" s="83" t="s">
        <v>64</v>
      </c>
      <c r="Q275" s="83" t="s">
        <v>64</v>
      </c>
      <c r="R275" s="83" t="s">
        <v>64</v>
      </c>
      <c r="S275" s="83" t="s">
        <v>64</v>
      </c>
      <c r="T275" s="83" t="s">
        <v>64</v>
      </c>
      <c r="U275" s="83" t="s">
        <v>84</v>
      </c>
      <c r="V275" s="83" t="s">
        <v>64</v>
      </c>
      <c r="W275" s="83" t="s">
        <v>64</v>
      </c>
      <c r="X275" s="83" t="s">
        <v>64</v>
      </c>
      <c r="Y275" s="83" t="s">
        <v>64</v>
      </c>
      <c r="Z275" s="83" t="s">
        <v>65</v>
      </c>
      <c r="AA275" s="83" t="s">
        <v>65</v>
      </c>
      <c r="AB275" s="83" t="s">
        <v>65</v>
      </c>
      <c r="AC275" s="83" t="s">
        <v>65</v>
      </c>
      <c r="AD275" s="83" t="s">
        <v>65</v>
      </c>
      <c r="AE275" s="83" t="s">
        <v>65</v>
      </c>
      <c r="AF275" s="83" t="s">
        <v>65</v>
      </c>
      <c r="AG275" s="83" t="s">
        <v>66</v>
      </c>
      <c r="AH275" s="83" t="s">
        <v>66</v>
      </c>
      <c r="AI275" s="83" t="s">
        <v>79</v>
      </c>
      <c r="AJ275" s="83" t="s">
        <v>65</v>
      </c>
      <c r="AK275" s="83" t="s">
        <v>66</v>
      </c>
      <c r="AL275" s="83" t="s">
        <v>66</v>
      </c>
      <c r="AM275" s="83" t="s">
        <v>65</v>
      </c>
      <c r="AN275" s="83" t="s">
        <v>65</v>
      </c>
      <c r="AO275" s="83" t="s">
        <v>66</v>
      </c>
      <c r="AP275" s="83" t="s">
        <v>67</v>
      </c>
      <c r="AQ275" s="83" t="s">
        <v>67</v>
      </c>
      <c r="AR275" s="83" t="s">
        <v>63</v>
      </c>
      <c r="AS275" s="83" t="s">
        <v>81</v>
      </c>
      <c r="AT275" s="83" t="s">
        <v>69</v>
      </c>
      <c r="AU275" s="83" t="s">
        <v>80</v>
      </c>
      <c r="AV275" s="83" t="s">
        <v>71</v>
      </c>
      <c r="AW275" s="83" t="s">
        <v>73</v>
      </c>
      <c r="AX275" s="83" t="s">
        <v>72</v>
      </c>
      <c r="AY275" s="83" t="s">
        <v>63</v>
      </c>
      <c r="AZ275" s="83" t="s">
        <v>72</v>
      </c>
      <c r="BA275" s="83" t="s">
        <v>72</v>
      </c>
      <c r="BB275" s="83" t="s">
        <v>73</v>
      </c>
      <c r="BC275" s="83" t="s">
        <v>73</v>
      </c>
      <c r="BD275" s="83"/>
      <c r="BE275" s="83" t="s">
        <v>73</v>
      </c>
      <c r="BF275" s="83"/>
      <c r="BG275" s="87" t="s">
        <v>631</v>
      </c>
      <c r="BH275" s="86" t="s">
        <v>60</v>
      </c>
      <c r="BI275" s="76" t="s">
        <v>1415</v>
      </c>
      <c r="BJ275">
        <f t="shared" si="12"/>
        <v>14</v>
      </c>
      <c r="BK275" s="87">
        <f t="shared" si="13"/>
        <v>58</v>
      </c>
      <c r="BL275" s="87"/>
      <c r="BM275" s="86" t="str">
        <f>_xlfn.XLOOKUP(Form_Responses18111213[[#This Row],[Sekolah School (Cleansed)]],'Quality Check'!$B$11:$B$14,'Quality Check'!$C$11:$C$14,)</f>
        <v>Urban</v>
      </c>
      <c r="BN275" s="86" t="str">
        <f>_xlfn.XLOOKUP(Form_Responses18111213[[#This Row],[Sekolah School (Cleansed)]],'Quality Check'!$B$11:$B$14,'Quality Check'!$D$11:$D$14,)</f>
        <v>Intervention Group (IG)</v>
      </c>
      <c r="BO275" s="87" t="str">
        <f>_xlfn.XLOOKUP(AS275,'Cleansing - Toothpaste Brand'!A:A,'Cleansing - Toothpaste Brand'!B:B,)</f>
        <v>Colgate</v>
      </c>
      <c r="BP275" s="87"/>
      <c r="BQ27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75" s="86" t="str">
        <f>_xlfn.XLOOKUP(AP275,'Cleansing - Response'!E:E,'Cleansing - Response'!F:F,)</f>
        <v>2 days and more</v>
      </c>
      <c r="BS275" s="86"/>
      <c r="BT275" s="86" t="str">
        <f>_xlfn.XLOOKUP(AQ275,'Cleansing - Response'!E:E,'Cleansing - Response'!F:F,)</f>
        <v>2 days and more</v>
      </c>
      <c r="BU275" s="86"/>
      <c r="BV275" s="86" t="str">
        <f t="shared" si="14"/>
        <v>Ya / Yes</v>
      </c>
      <c r="BW275" s="86" t="str">
        <f>_xlfn.XLOOKUP(AT275,'Cleansing - Response'!E:E,'Cleansing - Response'!F:F,)</f>
        <v>Rarely / Sometimes</v>
      </c>
      <c r="BX275" s="86" t="str">
        <f>_xlfn.XLOOKUP(AU275,'Cleansing - Response'!H:H,'Cleansing - Response'!I:I,)</f>
        <v>Using dental floss at least once</v>
      </c>
      <c r="BY275" s="86" t="str">
        <f>_xlfn.XLOOKUP(AV275,'Cleansing - Response'!K:K,'Cleansing - Response'!L:L,)</f>
        <v>Up to 1 time a day</v>
      </c>
      <c r="BZ275" s="86" t="str">
        <f>_xlfn.XLOOKUP(AW275,'Cleansing - Response'!$N:$N,'Cleansing - Response'!$O:$O,)</f>
        <v>No</v>
      </c>
      <c r="CA275" s="86" t="str">
        <f>_xlfn.XLOOKUP(AX275,'Cleansing - Response'!$N:$N,'Cleansing - Response'!$O:$O,)</f>
        <v>Yes / Sometimes</v>
      </c>
      <c r="CB275" s="86" t="str">
        <f>_xlfn.XLOOKUP(AY275,'Cleansing - Response'!$N:$N,'Cleansing - Response'!$O:$O,)</f>
        <v>Yes / Sometimes</v>
      </c>
      <c r="CC275" s="86" t="str">
        <f>_xlfn.XLOOKUP(AZ275,'Cleansing - Response'!$N:$N,'Cleansing - Response'!$O:$O,)</f>
        <v>Yes / Sometimes</v>
      </c>
      <c r="CD275" s="86" t="str">
        <f>_xlfn.XLOOKUP(BA275,'Cleansing - Response'!$N:$N,'Cleansing - Response'!$O:$O,)</f>
        <v>Yes / Sometimes</v>
      </c>
      <c r="CE275" s="86" t="str">
        <f>_xlfn.XLOOKUP(BB275,'Cleansing - Response'!$N:$N,'Cleansing - Response'!$O:$O,)</f>
        <v>No</v>
      </c>
      <c r="CF275" s="87" t="str">
        <f>IF(COUNTIF(Form_Responses18111213[[#This Row],[Answer - B7-1]:[Answer - B7-6]], "Yes / Sometimes") &gt; 4, "More than 4 times","Up to 4 times")</f>
        <v>Up to 4 times</v>
      </c>
    </row>
    <row r="276" spans="1:84" ht="13.2" x14ac:dyDescent="0.25">
      <c r="A276" s="82">
        <v>45573.489607048614</v>
      </c>
      <c r="B276" s="83" t="s">
        <v>785</v>
      </c>
      <c r="C276" s="84" t="s">
        <v>786</v>
      </c>
      <c r="D276" s="83">
        <v>28.6</v>
      </c>
      <c r="E276" s="83">
        <v>0.57999999999999996</v>
      </c>
      <c r="F276" s="83" t="s">
        <v>423</v>
      </c>
      <c r="G276" s="83" t="s">
        <v>76</v>
      </c>
      <c r="H276" s="83" t="s">
        <v>614</v>
      </c>
      <c r="I276" s="83" t="s">
        <v>63</v>
      </c>
      <c r="J276" s="83" t="s">
        <v>64</v>
      </c>
      <c r="K276" s="83" t="s">
        <v>64</v>
      </c>
      <c r="L276" s="83" t="s">
        <v>64</v>
      </c>
      <c r="M276" s="83" t="s">
        <v>84</v>
      </c>
      <c r="N276" s="83" t="s">
        <v>64</v>
      </c>
      <c r="O276" s="83" t="s">
        <v>84</v>
      </c>
      <c r="P276" s="83" t="s">
        <v>84</v>
      </c>
      <c r="Q276" s="83" t="s">
        <v>84</v>
      </c>
      <c r="R276" s="83" t="s">
        <v>64</v>
      </c>
      <c r="S276" s="83" t="s">
        <v>84</v>
      </c>
      <c r="T276" s="83" t="s">
        <v>64</v>
      </c>
      <c r="U276" s="83" t="s">
        <v>64</v>
      </c>
      <c r="V276" s="83" t="s">
        <v>64</v>
      </c>
      <c r="W276" s="83" t="s">
        <v>64</v>
      </c>
      <c r="X276" s="83" t="s">
        <v>84</v>
      </c>
      <c r="Y276" s="83" t="s">
        <v>64</v>
      </c>
      <c r="Z276" s="83" t="s">
        <v>65</v>
      </c>
      <c r="AA276" s="83" t="s">
        <v>65</v>
      </c>
      <c r="AB276" s="83" t="s">
        <v>65</v>
      </c>
      <c r="AC276" s="83" t="s">
        <v>65</v>
      </c>
      <c r="AD276" s="83" t="s">
        <v>65</v>
      </c>
      <c r="AE276" s="83" t="s">
        <v>65</v>
      </c>
      <c r="AF276" s="83" t="s">
        <v>65</v>
      </c>
      <c r="AG276" s="83" t="s">
        <v>65</v>
      </c>
      <c r="AH276" s="83" t="s">
        <v>65</v>
      </c>
      <c r="AI276" s="83" t="s">
        <v>101</v>
      </c>
      <c r="AJ276" s="83" t="s">
        <v>65</v>
      </c>
      <c r="AK276" s="83" t="s">
        <v>65</v>
      </c>
      <c r="AL276" s="83" t="s">
        <v>65</v>
      </c>
      <c r="AM276" s="83" t="s">
        <v>66</v>
      </c>
      <c r="AN276" s="83" t="s">
        <v>66</v>
      </c>
      <c r="AO276" s="83" t="s">
        <v>66</v>
      </c>
      <c r="AP276" s="83" t="s">
        <v>67</v>
      </c>
      <c r="AQ276" s="83" t="s">
        <v>67</v>
      </c>
      <c r="AR276" s="83" t="s">
        <v>63</v>
      </c>
      <c r="AS276" s="83" t="s">
        <v>81</v>
      </c>
      <c r="AT276" s="83" t="s">
        <v>69</v>
      </c>
      <c r="AU276" s="83" t="s">
        <v>93</v>
      </c>
      <c r="AV276" s="83" t="s">
        <v>71</v>
      </c>
      <c r="AW276" s="83" t="s">
        <v>73</v>
      </c>
      <c r="AX276" s="83" t="s">
        <v>72</v>
      </c>
      <c r="AY276" s="83" t="s">
        <v>73</v>
      </c>
      <c r="AZ276" s="83" t="s">
        <v>63</v>
      </c>
      <c r="BA276" s="83" t="s">
        <v>73</v>
      </c>
      <c r="BB276" s="83" t="s">
        <v>73</v>
      </c>
      <c r="BC276" s="83" t="s">
        <v>73</v>
      </c>
      <c r="BD276" s="83"/>
      <c r="BE276" s="83" t="s">
        <v>73</v>
      </c>
      <c r="BF276" s="83"/>
      <c r="BG276" s="87" t="s">
        <v>631</v>
      </c>
      <c r="BH276" s="86" t="s">
        <v>60</v>
      </c>
      <c r="BI276" s="76" t="s">
        <v>1414</v>
      </c>
      <c r="BJ276">
        <f t="shared" si="12"/>
        <v>10</v>
      </c>
      <c r="BK276" s="87">
        <f t="shared" si="13"/>
        <v>61</v>
      </c>
      <c r="BL276" s="87"/>
      <c r="BM276" s="86" t="str">
        <f>_xlfn.XLOOKUP(Form_Responses18111213[[#This Row],[Sekolah School (Cleansed)]],'Quality Check'!$B$11:$B$14,'Quality Check'!$C$11:$C$14,)</f>
        <v>Urban</v>
      </c>
      <c r="BN276" s="86" t="str">
        <f>_xlfn.XLOOKUP(Form_Responses18111213[[#This Row],[Sekolah School (Cleansed)]],'Quality Check'!$B$11:$B$14,'Quality Check'!$D$11:$D$14,)</f>
        <v>Intervention Group (IG)</v>
      </c>
      <c r="BO276" s="87" t="str">
        <f>_xlfn.XLOOKUP(AS276,'Cleansing - Toothpaste Brand'!A:A,'Cleansing - Toothpaste Brand'!B:B,)</f>
        <v>Colgate</v>
      </c>
      <c r="BP276" s="87"/>
      <c r="BQ27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76" s="86" t="str">
        <f>_xlfn.XLOOKUP(AP276,'Cleansing - Response'!E:E,'Cleansing - Response'!F:F,)</f>
        <v>2 days and more</v>
      </c>
      <c r="BS276" s="86"/>
      <c r="BT276" s="86" t="str">
        <f>_xlfn.XLOOKUP(AQ276,'Cleansing - Response'!E:E,'Cleansing - Response'!F:F,)</f>
        <v>2 days and more</v>
      </c>
      <c r="BU276" s="86"/>
      <c r="BV276" s="86" t="str">
        <f t="shared" si="14"/>
        <v>Ya / Yes</v>
      </c>
      <c r="BW276" s="86" t="str">
        <f>_xlfn.XLOOKUP(AT276,'Cleansing - Response'!E:E,'Cleansing - Response'!F:F,)</f>
        <v>Rarely / Sometimes</v>
      </c>
      <c r="BX276" s="86" t="str">
        <f>_xlfn.XLOOKUP(AU276,'Cleansing - Response'!H:H,'Cleansing - Response'!I:I,)</f>
        <v>Not using dental floss</v>
      </c>
      <c r="BY276" s="86" t="str">
        <f>_xlfn.XLOOKUP(AV276,'Cleansing - Response'!K:K,'Cleansing - Response'!L:L,)</f>
        <v>Up to 1 time a day</v>
      </c>
      <c r="BZ276" s="86" t="str">
        <f>_xlfn.XLOOKUP(AW276,'Cleansing - Response'!$N:$N,'Cleansing - Response'!$O:$O,)</f>
        <v>No</v>
      </c>
      <c r="CA276" s="86" t="str">
        <f>_xlfn.XLOOKUP(AX276,'Cleansing - Response'!$N:$N,'Cleansing - Response'!$O:$O,)</f>
        <v>Yes / Sometimes</v>
      </c>
      <c r="CB276" s="86" t="str">
        <f>_xlfn.XLOOKUP(AY276,'Cleansing - Response'!$N:$N,'Cleansing - Response'!$O:$O,)</f>
        <v>No</v>
      </c>
      <c r="CC276" s="86" t="str">
        <f>_xlfn.XLOOKUP(AZ276,'Cleansing - Response'!$N:$N,'Cleansing - Response'!$O:$O,)</f>
        <v>Yes / Sometimes</v>
      </c>
      <c r="CD276" s="86" t="str">
        <f>_xlfn.XLOOKUP(BA276,'Cleansing - Response'!$N:$N,'Cleansing - Response'!$O:$O,)</f>
        <v>No</v>
      </c>
      <c r="CE276" s="86" t="str">
        <f>_xlfn.XLOOKUP(BB276,'Cleansing - Response'!$N:$N,'Cleansing - Response'!$O:$O,)</f>
        <v>No</v>
      </c>
      <c r="CF276" s="87" t="str">
        <f>IF(COUNTIF(Form_Responses18111213[[#This Row],[Answer - B7-1]:[Answer - B7-6]], "Yes / Sometimes") &gt; 4, "More than 4 times","Up to 4 times")</f>
        <v>Up to 4 times</v>
      </c>
    </row>
    <row r="277" spans="1:84" ht="13.2" x14ac:dyDescent="0.25">
      <c r="A277" s="82">
        <v>45573.490873379633</v>
      </c>
      <c r="B277" s="83" t="s">
        <v>789</v>
      </c>
      <c r="C277" s="84" t="s">
        <v>790</v>
      </c>
      <c r="D277" s="83">
        <v>56.25</v>
      </c>
      <c r="E277" s="83">
        <v>0.75</v>
      </c>
      <c r="F277" s="83" t="s">
        <v>423</v>
      </c>
      <c r="G277" s="83" t="s">
        <v>539</v>
      </c>
      <c r="H277" s="83" t="s">
        <v>614</v>
      </c>
      <c r="I277" s="83" t="s">
        <v>63</v>
      </c>
      <c r="J277" s="83" t="s">
        <v>64</v>
      </c>
      <c r="K277" s="83" t="s">
        <v>64</v>
      </c>
      <c r="L277" s="83" t="s">
        <v>64</v>
      </c>
      <c r="M277" s="83" t="s">
        <v>78</v>
      </c>
      <c r="N277" s="83" t="s">
        <v>64</v>
      </c>
      <c r="O277" s="83" t="s">
        <v>64</v>
      </c>
      <c r="P277" s="83" t="s">
        <v>64</v>
      </c>
      <c r="Q277" s="83" t="s">
        <v>64</v>
      </c>
      <c r="R277" s="83" t="s">
        <v>64</v>
      </c>
      <c r="S277" s="83" t="s">
        <v>64</v>
      </c>
      <c r="T277" s="83" t="s">
        <v>64</v>
      </c>
      <c r="U277" s="83" t="s">
        <v>64</v>
      </c>
      <c r="V277" s="83" t="s">
        <v>64</v>
      </c>
      <c r="W277" s="83" t="s">
        <v>84</v>
      </c>
      <c r="X277" s="83" t="s">
        <v>64</v>
      </c>
      <c r="Y277" s="83" t="s">
        <v>64</v>
      </c>
      <c r="Z277" s="83" t="s">
        <v>65</v>
      </c>
      <c r="AA277" s="83" t="s">
        <v>65</v>
      </c>
      <c r="AB277" s="83" t="s">
        <v>65</v>
      </c>
      <c r="AC277" s="83" t="s">
        <v>65</v>
      </c>
      <c r="AD277" s="83" t="s">
        <v>65</v>
      </c>
      <c r="AE277" s="83" t="s">
        <v>65</v>
      </c>
      <c r="AF277" s="83" t="s">
        <v>66</v>
      </c>
      <c r="AG277" s="83" t="s">
        <v>65</v>
      </c>
      <c r="AH277" s="83" t="s">
        <v>66</v>
      </c>
      <c r="AI277" s="83" t="s">
        <v>79</v>
      </c>
      <c r="AJ277" s="83" t="s">
        <v>65</v>
      </c>
      <c r="AK277" s="83" t="s">
        <v>65</v>
      </c>
      <c r="AL277" s="83" t="s">
        <v>65</v>
      </c>
      <c r="AM277" s="83" t="s">
        <v>65</v>
      </c>
      <c r="AN277" s="83" t="s">
        <v>65</v>
      </c>
      <c r="AO277" s="83" t="s">
        <v>65</v>
      </c>
      <c r="AP277" s="83" t="s">
        <v>67</v>
      </c>
      <c r="AQ277" s="83" t="s">
        <v>67</v>
      </c>
      <c r="AR277" s="83" t="s">
        <v>63</v>
      </c>
      <c r="AS277" s="83" t="s">
        <v>223</v>
      </c>
      <c r="AT277" s="83" t="s">
        <v>69</v>
      </c>
      <c r="AU277" s="83" t="s">
        <v>70</v>
      </c>
      <c r="AV277" s="83" t="s">
        <v>71</v>
      </c>
      <c r="AW277" s="83" t="s">
        <v>73</v>
      </c>
      <c r="AX277" s="83" t="s">
        <v>73</v>
      </c>
      <c r="AY277" s="83" t="s">
        <v>73</v>
      </c>
      <c r="AZ277" s="83" t="s">
        <v>72</v>
      </c>
      <c r="BA277" s="83" t="s">
        <v>73</v>
      </c>
      <c r="BB277" s="83" t="s">
        <v>73</v>
      </c>
      <c r="BC277" s="83" t="s">
        <v>73</v>
      </c>
      <c r="BD277" s="83"/>
      <c r="BE277" s="83" t="s">
        <v>73</v>
      </c>
      <c r="BF277" s="83"/>
      <c r="BG277" s="87" t="s">
        <v>631</v>
      </c>
      <c r="BH277" s="86" t="s">
        <v>60</v>
      </c>
      <c r="BI277" s="76" t="s">
        <v>1414</v>
      </c>
      <c r="BJ277">
        <f t="shared" si="12"/>
        <v>15</v>
      </c>
      <c r="BK277" s="87">
        <f t="shared" si="13"/>
        <v>61</v>
      </c>
      <c r="BL277" s="87"/>
      <c r="BM277" s="86" t="str">
        <f>_xlfn.XLOOKUP(Form_Responses18111213[[#This Row],[Sekolah School (Cleansed)]],'Quality Check'!$B$11:$B$14,'Quality Check'!$C$11:$C$14,)</f>
        <v>Urban</v>
      </c>
      <c r="BN277" s="86" t="str">
        <f>_xlfn.XLOOKUP(Form_Responses18111213[[#This Row],[Sekolah School (Cleansed)]],'Quality Check'!$B$11:$B$14,'Quality Check'!$D$11:$D$14,)</f>
        <v>Intervention Group (IG)</v>
      </c>
      <c r="BO277" s="87" t="str">
        <f>_xlfn.XLOOKUP(AS277,'Cleansing - Toothpaste Brand'!A:A,'Cleansing - Toothpaste Brand'!B:B,)</f>
        <v>Colgate</v>
      </c>
      <c r="BP277" s="87"/>
      <c r="BQ27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77" s="86" t="str">
        <f>_xlfn.XLOOKUP(AP277,'Cleansing - Response'!E:E,'Cleansing - Response'!F:F,)</f>
        <v>2 days and more</v>
      </c>
      <c r="BS277" s="86"/>
      <c r="BT277" s="86" t="str">
        <f>_xlfn.XLOOKUP(AQ277,'Cleansing - Response'!E:E,'Cleansing - Response'!F:F,)</f>
        <v>2 days and more</v>
      </c>
      <c r="BU277" s="86"/>
      <c r="BV277" s="86" t="str">
        <f t="shared" si="14"/>
        <v>Ya / Yes</v>
      </c>
      <c r="BW277" s="86" t="str">
        <f>_xlfn.XLOOKUP(AT277,'Cleansing - Response'!E:E,'Cleansing - Response'!F:F,)</f>
        <v>Rarely / Sometimes</v>
      </c>
      <c r="BX277" s="86" t="str">
        <f>_xlfn.XLOOKUP(AU277,'Cleansing - Response'!H:H,'Cleansing - Response'!I:I,)</f>
        <v>Sometimes / When in need</v>
      </c>
      <c r="BY277" s="86" t="str">
        <f>_xlfn.XLOOKUP(AV277,'Cleansing - Response'!K:K,'Cleansing - Response'!L:L,)</f>
        <v>Up to 1 time a day</v>
      </c>
      <c r="BZ277" s="86" t="str">
        <f>_xlfn.XLOOKUP(AW277,'Cleansing - Response'!$N:$N,'Cleansing - Response'!$O:$O,)</f>
        <v>No</v>
      </c>
      <c r="CA277" s="86" t="str">
        <f>_xlfn.XLOOKUP(AX277,'Cleansing - Response'!$N:$N,'Cleansing - Response'!$O:$O,)</f>
        <v>No</v>
      </c>
      <c r="CB277" s="86" t="str">
        <f>_xlfn.XLOOKUP(AY277,'Cleansing - Response'!$N:$N,'Cleansing - Response'!$O:$O,)</f>
        <v>No</v>
      </c>
      <c r="CC277" s="86" t="str">
        <f>_xlfn.XLOOKUP(AZ277,'Cleansing - Response'!$N:$N,'Cleansing - Response'!$O:$O,)</f>
        <v>Yes / Sometimes</v>
      </c>
      <c r="CD277" s="86" t="str">
        <f>_xlfn.XLOOKUP(BA277,'Cleansing - Response'!$N:$N,'Cleansing - Response'!$O:$O,)</f>
        <v>No</v>
      </c>
      <c r="CE277" s="86" t="str">
        <f>_xlfn.XLOOKUP(BB277,'Cleansing - Response'!$N:$N,'Cleansing - Response'!$O:$O,)</f>
        <v>No</v>
      </c>
      <c r="CF277" s="87" t="str">
        <f>IF(COUNTIF(Form_Responses18111213[[#This Row],[Answer - B7-1]:[Answer - B7-6]], "Yes / Sometimes") &gt; 4, "More than 4 times","Up to 4 times")</f>
        <v>Up to 4 times</v>
      </c>
    </row>
    <row r="278" spans="1:84" ht="13.2" x14ac:dyDescent="0.25">
      <c r="A278" s="82">
        <v>45573.493403680557</v>
      </c>
      <c r="B278" s="83" t="s">
        <v>791</v>
      </c>
      <c r="C278" s="84" t="s">
        <v>792</v>
      </c>
      <c r="D278" s="83">
        <v>67.900000000000006</v>
      </c>
      <c r="E278" s="83">
        <v>0.21</v>
      </c>
      <c r="F278" s="83" t="s">
        <v>423</v>
      </c>
      <c r="G278" s="83" t="s">
        <v>76</v>
      </c>
      <c r="H278" s="83" t="s">
        <v>614</v>
      </c>
      <c r="I278" s="83" t="s">
        <v>73</v>
      </c>
      <c r="J278" s="83" t="s">
        <v>64</v>
      </c>
      <c r="K278" s="83" t="s">
        <v>64</v>
      </c>
      <c r="L278" s="83" t="s">
        <v>64</v>
      </c>
      <c r="M278" s="83" t="s">
        <v>78</v>
      </c>
      <c r="N278" s="83" t="s">
        <v>64</v>
      </c>
      <c r="O278" s="83" t="s">
        <v>64</v>
      </c>
      <c r="P278" s="83" t="s">
        <v>78</v>
      </c>
      <c r="Q278" s="83" t="s">
        <v>64</v>
      </c>
      <c r="R278" s="83" t="s">
        <v>64</v>
      </c>
      <c r="S278" s="83" t="s">
        <v>64</v>
      </c>
      <c r="T278" s="83" t="s">
        <v>84</v>
      </c>
      <c r="U278" s="83" t="s">
        <v>84</v>
      </c>
      <c r="V278" s="83" t="s">
        <v>64</v>
      </c>
      <c r="W278" s="83" t="s">
        <v>64</v>
      </c>
      <c r="X278" s="83" t="s">
        <v>64</v>
      </c>
      <c r="Y278" s="83" t="s">
        <v>84</v>
      </c>
      <c r="Z278" s="83" t="s">
        <v>65</v>
      </c>
      <c r="AA278" s="83" t="s">
        <v>65</v>
      </c>
      <c r="AB278" s="83" t="s">
        <v>66</v>
      </c>
      <c r="AC278" s="83" t="s">
        <v>65</v>
      </c>
      <c r="AD278" s="83" t="s">
        <v>65</v>
      </c>
      <c r="AE278" s="83" t="s">
        <v>65</v>
      </c>
      <c r="AF278" s="83" t="s">
        <v>79</v>
      </c>
      <c r="AG278" s="83" t="s">
        <v>66</v>
      </c>
      <c r="AH278" s="83" t="s">
        <v>65</v>
      </c>
      <c r="AI278" s="83" t="s">
        <v>79</v>
      </c>
      <c r="AJ278" s="83" t="s">
        <v>66</v>
      </c>
      <c r="AK278" s="83" t="s">
        <v>66</v>
      </c>
      <c r="AL278" s="83" t="s">
        <v>79</v>
      </c>
      <c r="AM278" s="83" t="s">
        <v>65</v>
      </c>
      <c r="AN278" s="83" t="s">
        <v>66</v>
      </c>
      <c r="AO278" s="83" t="s">
        <v>66</v>
      </c>
      <c r="AP278" s="83" t="s">
        <v>85</v>
      </c>
      <c r="AQ278" s="83" t="s">
        <v>85</v>
      </c>
      <c r="AR278" s="83" t="s">
        <v>63</v>
      </c>
      <c r="AS278" s="83" t="s">
        <v>68</v>
      </c>
      <c r="AT278" s="83" t="s">
        <v>87</v>
      </c>
      <c r="AU278" s="83" t="s">
        <v>70</v>
      </c>
      <c r="AV278" s="83" t="s">
        <v>132</v>
      </c>
      <c r="AW278" s="83" t="s">
        <v>63</v>
      </c>
      <c r="AX278" s="83" t="s">
        <v>63</v>
      </c>
      <c r="AY278" s="83" t="s">
        <v>63</v>
      </c>
      <c r="AZ278" s="83" t="s">
        <v>63</v>
      </c>
      <c r="BA278" s="83" t="s">
        <v>63</v>
      </c>
      <c r="BB278" s="83" t="s">
        <v>73</v>
      </c>
      <c r="BC278" s="83" t="s">
        <v>73</v>
      </c>
      <c r="BD278" s="83"/>
      <c r="BE278" s="83" t="s">
        <v>73</v>
      </c>
      <c r="BF278" s="83"/>
      <c r="BG278" s="87" t="s">
        <v>631</v>
      </c>
      <c r="BH278" s="86" t="s">
        <v>60</v>
      </c>
      <c r="BI278" s="76" t="s">
        <v>1415</v>
      </c>
      <c r="BJ278">
        <f t="shared" si="12"/>
        <v>12</v>
      </c>
      <c r="BK278" s="87">
        <f t="shared" si="13"/>
        <v>53</v>
      </c>
      <c r="BL278" s="87"/>
      <c r="BM278" s="86" t="str">
        <f>_xlfn.XLOOKUP(Form_Responses18111213[[#This Row],[Sekolah School (Cleansed)]],'Quality Check'!$B$11:$B$14,'Quality Check'!$C$11:$C$14,)</f>
        <v>Urban</v>
      </c>
      <c r="BN278" s="86" t="str">
        <f>_xlfn.XLOOKUP(Form_Responses18111213[[#This Row],[Sekolah School (Cleansed)]],'Quality Check'!$B$11:$B$14,'Quality Check'!$D$11:$D$14,)</f>
        <v>Intervention Group (IG)</v>
      </c>
      <c r="BO278" s="87" t="str">
        <f>_xlfn.XLOOKUP(AS278,'Cleansing - Toothpaste Brand'!A:A,'Cleansing - Toothpaste Brand'!B:B,)</f>
        <v>Colgate</v>
      </c>
      <c r="BP278" s="87"/>
      <c r="BQ27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78" s="86" t="str">
        <f>_xlfn.XLOOKUP(AP278,'Cleansing - Response'!E:E,'Cleansing - Response'!F:F,)</f>
        <v>2 days and more</v>
      </c>
      <c r="BS278" s="86"/>
      <c r="BT278" s="86" t="str">
        <f>_xlfn.XLOOKUP(AQ278,'Cleansing - Response'!E:E,'Cleansing - Response'!F:F,)</f>
        <v>2 days and more</v>
      </c>
      <c r="BU278" s="86"/>
      <c r="BV278" s="86" t="str">
        <f t="shared" si="14"/>
        <v>Ya / Yes</v>
      </c>
      <c r="BW278" s="86" t="str">
        <f>_xlfn.XLOOKUP(AT278,'Cleansing - Response'!E:E,'Cleansing - Response'!F:F,)</f>
        <v>Always</v>
      </c>
      <c r="BX278" s="86" t="str">
        <f>_xlfn.XLOOKUP(AU278,'Cleansing - Response'!H:H,'Cleansing - Response'!I:I,)</f>
        <v>Sometimes / When in need</v>
      </c>
      <c r="BY278" s="86" t="str">
        <f>_xlfn.XLOOKUP(AV278,'Cleansing - Response'!K:K,'Cleansing - Response'!L:L,)</f>
        <v>Up to 1 time a day</v>
      </c>
      <c r="BZ278" s="86" t="str">
        <f>_xlfn.XLOOKUP(AW278,'Cleansing - Response'!$N:$N,'Cleansing - Response'!$O:$O,)</f>
        <v>Yes / Sometimes</v>
      </c>
      <c r="CA278" s="86" t="str">
        <f>_xlfn.XLOOKUP(AX278,'Cleansing - Response'!$N:$N,'Cleansing - Response'!$O:$O,)</f>
        <v>Yes / Sometimes</v>
      </c>
      <c r="CB278" s="86" t="str">
        <f>_xlfn.XLOOKUP(AY278,'Cleansing - Response'!$N:$N,'Cleansing - Response'!$O:$O,)</f>
        <v>Yes / Sometimes</v>
      </c>
      <c r="CC278" s="86" t="str">
        <f>_xlfn.XLOOKUP(AZ278,'Cleansing - Response'!$N:$N,'Cleansing - Response'!$O:$O,)</f>
        <v>Yes / Sometimes</v>
      </c>
      <c r="CD278" s="86" t="str">
        <f>_xlfn.XLOOKUP(BA278,'Cleansing - Response'!$N:$N,'Cleansing - Response'!$O:$O,)</f>
        <v>Yes / Sometimes</v>
      </c>
      <c r="CE278" s="86" t="str">
        <f>_xlfn.XLOOKUP(BB278,'Cleansing - Response'!$N:$N,'Cleansing - Response'!$O:$O,)</f>
        <v>No</v>
      </c>
      <c r="CF278" s="87" t="str">
        <f>IF(COUNTIF(Form_Responses18111213[[#This Row],[Answer - B7-1]:[Answer - B7-6]], "Yes / Sometimes") &gt; 4, "More than 4 times","Up to 4 times")</f>
        <v>More than 4 times</v>
      </c>
    </row>
    <row r="279" spans="1:84" ht="13.2" x14ac:dyDescent="0.25">
      <c r="A279" s="82">
        <v>45573.494640810182</v>
      </c>
      <c r="B279" s="83" t="s">
        <v>793</v>
      </c>
      <c r="C279" s="84" t="s">
        <v>794</v>
      </c>
      <c r="D279" s="83">
        <v>52.68</v>
      </c>
      <c r="E279" s="83">
        <v>0.08</v>
      </c>
      <c r="F279" s="83" t="s">
        <v>423</v>
      </c>
      <c r="G279" s="83" t="s">
        <v>76</v>
      </c>
      <c r="H279" s="83" t="s">
        <v>614</v>
      </c>
      <c r="I279" s="83" t="s">
        <v>73</v>
      </c>
      <c r="J279" s="83" t="s">
        <v>64</v>
      </c>
      <c r="K279" s="83" t="s">
        <v>64</v>
      </c>
      <c r="L279" s="83" t="s">
        <v>64</v>
      </c>
      <c r="M279" s="83" t="s">
        <v>64</v>
      </c>
      <c r="N279" s="83" t="s">
        <v>64</v>
      </c>
      <c r="O279" s="83" t="s">
        <v>64</v>
      </c>
      <c r="P279" s="83" t="s">
        <v>64</v>
      </c>
      <c r="Q279" s="83" t="s">
        <v>64</v>
      </c>
      <c r="R279" s="83" t="s">
        <v>64</v>
      </c>
      <c r="S279" s="83" t="s">
        <v>64</v>
      </c>
      <c r="T279" s="83" t="s">
        <v>64</v>
      </c>
      <c r="U279" s="83" t="s">
        <v>64</v>
      </c>
      <c r="V279" s="83" t="s">
        <v>64</v>
      </c>
      <c r="W279" s="83" t="s">
        <v>64</v>
      </c>
      <c r="X279" s="83" t="s">
        <v>64</v>
      </c>
      <c r="Y279" s="83" t="s">
        <v>64</v>
      </c>
      <c r="Z279" s="83" t="s">
        <v>65</v>
      </c>
      <c r="AA279" s="83" t="s">
        <v>65</v>
      </c>
      <c r="AB279" s="83" t="s">
        <v>65</v>
      </c>
      <c r="AC279" s="83" t="s">
        <v>65</v>
      </c>
      <c r="AD279" s="83" t="s">
        <v>65</v>
      </c>
      <c r="AE279" s="83" t="s">
        <v>65</v>
      </c>
      <c r="AF279" s="83" t="s">
        <v>65</v>
      </c>
      <c r="AG279" s="83" t="s">
        <v>65</v>
      </c>
      <c r="AH279" s="83" t="s">
        <v>65</v>
      </c>
      <c r="AI279" s="83" t="s">
        <v>101</v>
      </c>
      <c r="AJ279" s="83" t="s">
        <v>65</v>
      </c>
      <c r="AK279" s="83" t="s">
        <v>65</v>
      </c>
      <c r="AL279" s="83" t="s">
        <v>65</v>
      </c>
      <c r="AM279" s="83" t="s">
        <v>65</v>
      </c>
      <c r="AN279" s="83" t="s">
        <v>65</v>
      </c>
      <c r="AO279" s="83" t="s">
        <v>65</v>
      </c>
      <c r="AP279" s="83" t="s">
        <v>85</v>
      </c>
      <c r="AQ279" s="83" t="s">
        <v>151</v>
      </c>
      <c r="AR279" s="83" t="s">
        <v>63</v>
      </c>
      <c r="AS279" s="83" t="s">
        <v>68</v>
      </c>
      <c r="AT279" s="83" t="s">
        <v>87</v>
      </c>
      <c r="AU279" s="83" t="s">
        <v>67</v>
      </c>
      <c r="AV279" s="83" t="s">
        <v>132</v>
      </c>
      <c r="AW279" s="83" t="s">
        <v>72</v>
      </c>
      <c r="AX279" s="83" t="s">
        <v>72</v>
      </c>
      <c r="AY279" s="83" t="s">
        <v>63</v>
      </c>
      <c r="AZ279" s="83" t="s">
        <v>72</v>
      </c>
      <c r="BA279" s="83" t="s">
        <v>72</v>
      </c>
      <c r="BB279" s="83" t="s">
        <v>72</v>
      </c>
      <c r="BC279" s="83" t="s">
        <v>73</v>
      </c>
      <c r="BD279" s="83"/>
      <c r="BE279" s="83" t="s">
        <v>73</v>
      </c>
      <c r="BF279" s="83"/>
      <c r="BG279" s="87" t="s">
        <v>631</v>
      </c>
      <c r="BH279" s="86" t="s">
        <v>60</v>
      </c>
      <c r="BI279" s="76" t="s">
        <v>1415</v>
      </c>
      <c r="BJ279">
        <f t="shared" si="12"/>
        <v>15</v>
      </c>
      <c r="BK279" s="87">
        <f t="shared" si="13"/>
        <v>64</v>
      </c>
      <c r="BL279" s="87"/>
      <c r="BM279" s="86" t="str">
        <f>_xlfn.XLOOKUP(Form_Responses18111213[[#This Row],[Sekolah School (Cleansed)]],'Quality Check'!$B$11:$B$14,'Quality Check'!$C$11:$C$14,)</f>
        <v>Urban</v>
      </c>
      <c r="BN279" s="86" t="str">
        <f>_xlfn.XLOOKUP(Form_Responses18111213[[#This Row],[Sekolah School (Cleansed)]],'Quality Check'!$B$11:$B$14,'Quality Check'!$D$11:$D$14,)</f>
        <v>Intervention Group (IG)</v>
      </c>
      <c r="BO279" s="87" t="str">
        <f>_xlfn.XLOOKUP(AS279,'Cleansing - Toothpaste Brand'!A:A,'Cleansing - Toothpaste Brand'!B:B,)</f>
        <v>Colgate</v>
      </c>
      <c r="BP279" s="87"/>
      <c r="BQ27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79" s="86" t="str">
        <f>_xlfn.XLOOKUP(AP279,'Cleansing - Response'!E:E,'Cleansing - Response'!F:F,)</f>
        <v>2 days and more</v>
      </c>
      <c r="BS279" s="86"/>
      <c r="BT279" s="86" t="str">
        <f>_xlfn.XLOOKUP(AQ279,'Cleansing - Response'!E:E,'Cleansing - Response'!F:F,)</f>
        <v>2 days and more</v>
      </c>
      <c r="BU279" s="86"/>
      <c r="BV279" s="86" t="str">
        <f t="shared" si="14"/>
        <v>Ya / Yes</v>
      </c>
      <c r="BW279" s="86" t="str">
        <f>_xlfn.XLOOKUP(AT279,'Cleansing - Response'!E:E,'Cleansing - Response'!F:F,)</f>
        <v>Always</v>
      </c>
      <c r="BX279" s="86" t="str">
        <f>_xlfn.XLOOKUP(AU279,'Cleansing - Response'!H:H,'Cleansing - Response'!I:I,)</f>
        <v>Using dental floss at least once</v>
      </c>
      <c r="BY279" s="86" t="str">
        <f>_xlfn.XLOOKUP(AV279,'Cleansing - Response'!K:K,'Cleansing - Response'!L:L,)</f>
        <v>Up to 1 time a day</v>
      </c>
      <c r="BZ279" s="86" t="str">
        <f>_xlfn.XLOOKUP(AW279,'Cleansing - Response'!$N:$N,'Cleansing - Response'!$O:$O,)</f>
        <v>Yes / Sometimes</v>
      </c>
      <c r="CA279" s="86" t="str">
        <f>_xlfn.XLOOKUP(AX279,'Cleansing - Response'!$N:$N,'Cleansing - Response'!$O:$O,)</f>
        <v>Yes / Sometimes</v>
      </c>
      <c r="CB279" s="86" t="str">
        <f>_xlfn.XLOOKUP(AY279,'Cleansing - Response'!$N:$N,'Cleansing - Response'!$O:$O,)</f>
        <v>Yes / Sometimes</v>
      </c>
      <c r="CC279" s="86" t="str">
        <f>_xlfn.XLOOKUP(AZ279,'Cleansing - Response'!$N:$N,'Cleansing - Response'!$O:$O,)</f>
        <v>Yes / Sometimes</v>
      </c>
      <c r="CD279" s="86" t="str">
        <f>_xlfn.XLOOKUP(BA279,'Cleansing - Response'!$N:$N,'Cleansing - Response'!$O:$O,)</f>
        <v>Yes / Sometimes</v>
      </c>
      <c r="CE279" s="86" t="str">
        <f>_xlfn.XLOOKUP(BB279,'Cleansing - Response'!$N:$N,'Cleansing - Response'!$O:$O,)</f>
        <v>Yes / Sometimes</v>
      </c>
      <c r="CF279" s="87" t="str">
        <f>IF(COUNTIF(Form_Responses18111213[[#This Row],[Answer - B7-1]:[Answer - B7-6]], "Yes / Sometimes") &gt; 4, "More than 4 times","Up to 4 times")</f>
        <v>More than 4 times</v>
      </c>
    </row>
    <row r="280" spans="1:84" ht="13.2" x14ac:dyDescent="0.25">
      <c r="A280" s="82">
        <v>45573.495781817124</v>
      </c>
      <c r="B280" s="83" t="s">
        <v>795</v>
      </c>
      <c r="C280" s="84" t="s">
        <v>796</v>
      </c>
      <c r="D280" s="83">
        <v>100</v>
      </c>
      <c r="E280" s="83">
        <v>0.54</v>
      </c>
      <c r="F280" s="83" t="s">
        <v>423</v>
      </c>
      <c r="G280" s="83" t="s">
        <v>76</v>
      </c>
      <c r="H280" s="83" t="s">
        <v>631</v>
      </c>
      <c r="I280" s="83" t="s">
        <v>63</v>
      </c>
      <c r="J280" s="83" t="s">
        <v>64</v>
      </c>
      <c r="K280" s="83" t="s">
        <v>64</v>
      </c>
      <c r="L280" s="83" t="s">
        <v>64</v>
      </c>
      <c r="M280" s="83" t="s">
        <v>64</v>
      </c>
      <c r="N280" s="83" t="s">
        <v>64</v>
      </c>
      <c r="O280" s="83" t="s">
        <v>64</v>
      </c>
      <c r="P280" s="83" t="s">
        <v>64</v>
      </c>
      <c r="Q280" s="83" t="s">
        <v>64</v>
      </c>
      <c r="R280" s="83" t="s">
        <v>64</v>
      </c>
      <c r="S280" s="83" t="s">
        <v>64</v>
      </c>
      <c r="T280" s="83" t="s">
        <v>64</v>
      </c>
      <c r="U280" s="83" t="s">
        <v>64</v>
      </c>
      <c r="V280" s="83" t="s">
        <v>64</v>
      </c>
      <c r="W280" s="83" t="s">
        <v>64</v>
      </c>
      <c r="X280" s="83" t="s">
        <v>64</v>
      </c>
      <c r="Y280" s="83" t="s">
        <v>64</v>
      </c>
      <c r="Z280" s="83" t="s">
        <v>65</v>
      </c>
      <c r="AA280" s="83" t="s">
        <v>65</v>
      </c>
      <c r="AB280" s="83" t="s">
        <v>65</v>
      </c>
      <c r="AC280" s="83" t="s">
        <v>66</v>
      </c>
      <c r="AD280" s="83" t="s">
        <v>65</v>
      </c>
      <c r="AE280" s="83" t="s">
        <v>66</v>
      </c>
      <c r="AF280" s="83" t="s">
        <v>66</v>
      </c>
      <c r="AG280" s="83" t="s">
        <v>65</v>
      </c>
      <c r="AH280" s="83" t="s">
        <v>66</v>
      </c>
      <c r="AI280" s="83" t="s">
        <v>101</v>
      </c>
      <c r="AJ280" s="83" t="s">
        <v>65</v>
      </c>
      <c r="AK280" s="83" t="s">
        <v>66</v>
      </c>
      <c r="AL280" s="83" t="s">
        <v>66</v>
      </c>
      <c r="AM280" s="83" t="s">
        <v>66</v>
      </c>
      <c r="AN280" s="83" t="s">
        <v>66</v>
      </c>
      <c r="AO280" s="83" t="s">
        <v>66</v>
      </c>
      <c r="AP280" s="83" t="s">
        <v>67</v>
      </c>
      <c r="AQ280" s="83" t="s">
        <v>67</v>
      </c>
      <c r="AR280" s="83" t="s">
        <v>63</v>
      </c>
      <c r="AS280" s="83" t="s">
        <v>68</v>
      </c>
      <c r="AT280" s="83" t="s">
        <v>87</v>
      </c>
      <c r="AU280" s="83" t="s">
        <v>93</v>
      </c>
      <c r="AV280" s="83" t="s">
        <v>71</v>
      </c>
      <c r="AW280" s="83" t="s">
        <v>73</v>
      </c>
      <c r="AX280" s="83" t="s">
        <v>73</v>
      </c>
      <c r="AY280" s="83" t="s">
        <v>72</v>
      </c>
      <c r="AZ280" s="83" t="s">
        <v>72</v>
      </c>
      <c r="BA280" s="83" t="s">
        <v>73</v>
      </c>
      <c r="BB280" s="83" t="s">
        <v>73</v>
      </c>
      <c r="BC280" s="83" t="s">
        <v>73</v>
      </c>
      <c r="BD280" s="83"/>
      <c r="BE280" s="83" t="s">
        <v>73</v>
      </c>
      <c r="BF280" s="83"/>
      <c r="BG280" s="87" t="s">
        <v>631</v>
      </c>
      <c r="BH280" s="86" t="s">
        <v>60</v>
      </c>
      <c r="BI280" s="76" t="s">
        <v>1414</v>
      </c>
      <c r="BJ280">
        <f t="shared" si="12"/>
        <v>15</v>
      </c>
      <c r="BK280" s="87">
        <f t="shared" si="13"/>
        <v>55</v>
      </c>
      <c r="BL280" s="87"/>
      <c r="BM280" s="86" t="str">
        <f>_xlfn.XLOOKUP(Form_Responses18111213[[#This Row],[Sekolah School (Cleansed)]],'Quality Check'!$B$11:$B$14,'Quality Check'!$C$11:$C$14,)</f>
        <v>Urban</v>
      </c>
      <c r="BN280" s="86" t="str">
        <f>_xlfn.XLOOKUP(Form_Responses18111213[[#This Row],[Sekolah School (Cleansed)]],'Quality Check'!$B$11:$B$14,'Quality Check'!$D$11:$D$14,)</f>
        <v>Intervention Group (IG)</v>
      </c>
      <c r="BO280" s="87" t="str">
        <f>_xlfn.XLOOKUP(AS280,'Cleansing - Toothpaste Brand'!A:A,'Cleansing - Toothpaste Brand'!B:B,)</f>
        <v>Colgate</v>
      </c>
      <c r="BP280" s="87"/>
      <c r="BQ28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80" s="86" t="str">
        <f>_xlfn.XLOOKUP(AP280,'Cleansing - Response'!E:E,'Cleansing - Response'!F:F,)</f>
        <v>2 days and more</v>
      </c>
      <c r="BS280" s="86"/>
      <c r="BT280" s="86" t="str">
        <f>_xlfn.XLOOKUP(AQ280,'Cleansing - Response'!E:E,'Cleansing - Response'!F:F,)</f>
        <v>2 days and more</v>
      </c>
      <c r="BU280" s="86"/>
      <c r="BV280" s="86" t="str">
        <f t="shared" si="14"/>
        <v>Ya / Yes</v>
      </c>
      <c r="BW280" s="86" t="str">
        <f>_xlfn.XLOOKUP(AT280,'Cleansing - Response'!E:E,'Cleansing - Response'!F:F,)</f>
        <v>Always</v>
      </c>
      <c r="BX280" s="86" t="str">
        <f>_xlfn.XLOOKUP(AU280,'Cleansing - Response'!H:H,'Cleansing - Response'!I:I,)</f>
        <v>Not using dental floss</v>
      </c>
      <c r="BY280" s="86" t="str">
        <f>_xlfn.XLOOKUP(AV280,'Cleansing - Response'!K:K,'Cleansing - Response'!L:L,)</f>
        <v>Up to 1 time a day</v>
      </c>
      <c r="BZ280" s="86" t="str">
        <f>_xlfn.XLOOKUP(AW280,'Cleansing - Response'!$N:$N,'Cleansing - Response'!$O:$O,)</f>
        <v>No</v>
      </c>
      <c r="CA280" s="86" t="str">
        <f>_xlfn.XLOOKUP(AX280,'Cleansing - Response'!$N:$N,'Cleansing - Response'!$O:$O,)</f>
        <v>No</v>
      </c>
      <c r="CB280" s="86" t="str">
        <f>_xlfn.XLOOKUP(AY280,'Cleansing - Response'!$N:$N,'Cleansing - Response'!$O:$O,)</f>
        <v>Yes / Sometimes</v>
      </c>
      <c r="CC280" s="86" t="str">
        <f>_xlfn.XLOOKUP(AZ280,'Cleansing - Response'!$N:$N,'Cleansing - Response'!$O:$O,)</f>
        <v>Yes / Sometimes</v>
      </c>
      <c r="CD280" s="86" t="str">
        <f>_xlfn.XLOOKUP(BA280,'Cleansing - Response'!$N:$N,'Cleansing - Response'!$O:$O,)</f>
        <v>No</v>
      </c>
      <c r="CE280" s="86" t="str">
        <f>_xlfn.XLOOKUP(BB280,'Cleansing - Response'!$N:$N,'Cleansing - Response'!$O:$O,)</f>
        <v>No</v>
      </c>
      <c r="CF280" s="87" t="str">
        <f>IF(COUNTIF(Form_Responses18111213[[#This Row],[Answer - B7-1]:[Answer - B7-6]], "Yes / Sometimes") &gt; 4, "More than 4 times","Up to 4 times")</f>
        <v>Up to 4 times</v>
      </c>
    </row>
    <row r="281" spans="1:84" ht="13.2" x14ac:dyDescent="0.25">
      <c r="A281" s="82">
        <v>45573.496779814814</v>
      </c>
      <c r="B281" s="83" t="s">
        <v>797</v>
      </c>
      <c r="C281" s="84" t="s">
        <v>798</v>
      </c>
      <c r="D281" s="83">
        <v>40.74</v>
      </c>
      <c r="E281" s="83">
        <v>0.08</v>
      </c>
      <c r="F281" s="83" t="s">
        <v>423</v>
      </c>
      <c r="G281" s="83" t="s">
        <v>76</v>
      </c>
      <c r="H281" s="83" t="s">
        <v>614</v>
      </c>
      <c r="I281" s="83" t="s">
        <v>63</v>
      </c>
      <c r="J281" s="83" t="s">
        <v>64</v>
      </c>
      <c r="K281" s="83" t="s">
        <v>64</v>
      </c>
      <c r="L281" s="83" t="s">
        <v>64</v>
      </c>
      <c r="M281" s="83" t="s">
        <v>78</v>
      </c>
      <c r="N281" s="83" t="s">
        <v>64</v>
      </c>
      <c r="O281" s="83" t="s">
        <v>64</v>
      </c>
      <c r="P281" s="83" t="s">
        <v>84</v>
      </c>
      <c r="Q281" s="83" t="s">
        <v>64</v>
      </c>
      <c r="R281" s="83" t="s">
        <v>64</v>
      </c>
      <c r="S281" s="83" t="s">
        <v>64</v>
      </c>
      <c r="T281" s="83" t="s">
        <v>64</v>
      </c>
      <c r="U281" s="83" t="s">
        <v>84</v>
      </c>
      <c r="V281" s="83" t="s">
        <v>64</v>
      </c>
      <c r="W281" s="83" t="s">
        <v>64</v>
      </c>
      <c r="X281" s="83" t="s">
        <v>64</v>
      </c>
      <c r="Y281" s="83" t="s">
        <v>64</v>
      </c>
      <c r="Z281" s="83" t="s">
        <v>65</v>
      </c>
      <c r="AA281" s="83" t="s">
        <v>65</v>
      </c>
      <c r="AB281" s="83" t="s">
        <v>66</v>
      </c>
      <c r="AC281" s="83" t="s">
        <v>66</v>
      </c>
      <c r="AD281" s="83" t="s">
        <v>66</v>
      </c>
      <c r="AE281" s="83" t="s">
        <v>66</v>
      </c>
      <c r="AF281" s="83" t="s">
        <v>66</v>
      </c>
      <c r="AG281" s="83" t="s">
        <v>65</v>
      </c>
      <c r="AH281" s="83" t="s">
        <v>66</v>
      </c>
      <c r="AI281" s="83" t="s">
        <v>101</v>
      </c>
      <c r="AJ281" s="83" t="s">
        <v>65</v>
      </c>
      <c r="AK281" s="83" t="s">
        <v>66</v>
      </c>
      <c r="AL281" s="83" t="s">
        <v>66</v>
      </c>
      <c r="AM281" s="83" t="s">
        <v>66</v>
      </c>
      <c r="AN281" s="83" t="s">
        <v>66</v>
      </c>
      <c r="AO281" s="83" t="s">
        <v>66</v>
      </c>
      <c r="AP281" s="83" t="s">
        <v>67</v>
      </c>
      <c r="AQ281" s="83" t="s">
        <v>67</v>
      </c>
      <c r="AR281" s="83" t="s">
        <v>86</v>
      </c>
      <c r="AS281" s="83" t="s">
        <v>68</v>
      </c>
      <c r="AT281" s="83" t="s">
        <v>87</v>
      </c>
      <c r="AU281" s="83" t="s">
        <v>70</v>
      </c>
      <c r="AV281" s="83" t="s">
        <v>132</v>
      </c>
      <c r="AW281" s="83" t="s">
        <v>73</v>
      </c>
      <c r="AX281" s="83" t="s">
        <v>72</v>
      </c>
      <c r="AY281" s="83" t="s">
        <v>73</v>
      </c>
      <c r="AZ281" s="83" t="s">
        <v>72</v>
      </c>
      <c r="BA281" s="83" t="s">
        <v>73</v>
      </c>
      <c r="BB281" s="83" t="s">
        <v>73</v>
      </c>
      <c r="BC281" s="83" t="s">
        <v>73</v>
      </c>
      <c r="BD281" s="83"/>
      <c r="BE281" s="83" t="s">
        <v>73</v>
      </c>
      <c r="BF281" s="83"/>
      <c r="BG281" s="87" t="s">
        <v>631</v>
      </c>
      <c r="BH281" s="86" t="s">
        <v>60</v>
      </c>
      <c r="BI281" s="76" t="s">
        <v>1414</v>
      </c>
      <c r="BJ281">
        <f t="shared" si="12"/>
        <v>14</v>
      </c>
      <c r="BK281" s="87">
        <f t="shared" si="13"/>
        <v>53</v>
      </c>
      <c r="BL281" s="87"/>
      <c r="BM281" s="86" t="str">
        <f>_xlfn.XLOOKUP(Form_Responses18111213[[#This Row],[Sekolah School (Cleansed)]],'Quality Check'!$B$11:$B$14,'Quality Check'!$C$11:$C$14,)</f>
        <v>Urban</v>
      </c>
      <c r="BN281" s="86" t="str">
        <f>_xlfn.XLOOKUP(Form_Responses18111213[[#This Row],[Sekolah School (Cleansed)]],'Quality Check'!$B$11:$B$14,'Quality Check'!$D$11:$D$14,)</f>
        <v>Intervention Group (IG)</v>
      </c>
      <c r="BO281" s="87" t="str">
        <f>_xlfn.XLOOKUP(AS281,'Cleansing - Toothpaste Brand'!A:A,'Cleansing - Toothpaste Brand'!B:B,)</f>
        <v>Colgate</v>
      </c>
      <c r="BP281" s="87"/>
      <c r="BQ28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81" s="86" t="str">
        <f>_xlfn.XLOOKUP(AP281,'Cleansing - Response'!E:E,'Cleansing - Response'!F:F,)</f>
        <v>2 days and more</v>
      </c>
      <c r="BS281" s="86"/>
      <c r="BT281" s="86" t="str">
        <f>_xlfn.XLOOKUP(AQ281,'Cleansing - Response'!E:E,'Cleansing - Response'!F:F,)</f>
        <v>2 days and more</v>
      </c>
      <c r="BU281" s="86"/>
      <c r="BV281" s="86" t="str">
        <f t="shared" si="14"/>
        <v>Ya / Yes</v>
      </c>
      <c r="BW281" s="86" t="str">
        <f>_xlfn.XLOOKUP(AT281,'Cleansing - Response'!E:E,'Cleansing - Response'!F:F,)</f>
        <v>Always</v>
      </c>
      <c r="BX281" s="86" t="str">
        <f>_xlfn.XLOOKUP(AU281,'Cleansing - Response'!H:H,'Cleansing - Response'!I:I,)</f>
        <v>Sometimes / When in need</v>
      </c>
      <c r="BY281" s="86" t="str">
        <f>_xlfn.XLOOKUP(AV281,'Cleansing - Response'!K:K,'Cleansing - Response'!L:L,)</f>
        <v>Up to 1 time a day</v>
      </c>
      <c r="BZ281" s="86" t="str">
        <f>_xlfn.XLOOKUP(AW281,'Cleansing - Response'!$N:$N,'Cleansing - Response'!$O:$O,)</f>
        <v>No</v>
      </c>
      <c r="CA281" s="86" t="str">
        <f>_xlfn.XLOOKUP(AX281,'Cleansing - Response'!$N:$N,'Cleansing - Response'!$O:$O,)</f>
        <v>Yes / Sometimes</v>
      </c>
      <c r="CB281" s="86" t="str">
        <f>_xlfn.XLOOKUP(AY281,'Cleansing - Response'!$N:$N,'Cleansing - Response'!$O:$O,)</f>
        <v>No</v>
      </c>
      <c r="CC281" s="86" t="str">
        <f>_xlfn.XLOOKUP(AZ281,'Cleansing - Response'!$N:$N,'Cleansing - Response'!$O:$O,)</f>
        <v>Yes / Sometimes</v>
      </c>
      <c r="CD281" s="86" t="str">
        <f>_xlfn.XLOOKUP(BA281,'Cleansing - Response'!$N:$N,'Cleansing - Response'!$O:$O,)</f>
        <v>No</v>
      </c>
      <c r="CE281" s="86" t="str">
        <f>_xlfn.XLOOKUP(BB281,'Cleansing - Response'!$N:$N,'Cleansing - Response'!$O:$O,)</f>
        <v>No</v>
      </c>
      <c r="CF281" s="87" t="str">
        <f>IF(COUNTIF(Form_Responses18111213[[#This Row],[Answer - B7-1]:[Answer - B7-6]], "Yes / Sometimes") &gt; 4, "More than 4 times","Up to 4 times")</f>
        <v>Up to 4 times</v>
      </c>
    </row>
    <row r="282" spans="1:84" ht="13.2" x14ac:dyDescent="0.25">
      <c r="A282" s="82">
        <v>45573.497688321761</v>
      </c>
      <c r="B282" s="83" t="s">
        <v>799</v>
      </c>
      <c r="C282" s="84" t="s">
        <v>800</v>
      </c>
      <c r="D282" s="83">
        <v>44.6</v>
      </c>
      <c r="E282" s="83">
        <v>0.25</v>
      </c>
      <c r="F282" s="83" t="s">
        <v>423</v>
      </c>
      <c r="G282" s="83" t="s">
        <v>291</v>
      </c>
      <c r="H282" s="83" t="s">
        <v>614</v>
      </c>
      <c r="I282" s="83" t="s">
        <v>63</v>
      </c>
      <c r="J282" s="83" t="s">
        <v>64</v>
      </c>
      <c r="K282" s="83" t="s">
        <v>64</v>
      </c>
      <c r="L282" s="83" t="s">
        <v>64</v>
      </c>
      <c r="M282" s="83" t="s">
        <v>78</v>
      </c>
      <c r="N282" s="83" t="s">
        <v>64</v>
      </c>
      <c r="O282" s="83" t="s">
        <v>64</v>
      </c>
      <c r="P282" s="83" t="s">
        <v>64</v>
      </c>
      <c r="Q282" s="83" t="s">
        <v>84</v>
      </c>
      <c r="R282" s="83" t="s">
        <v>64</v>
      </c>
      <c r="S282" s="83" t="s">
        <v>64</v>
      </c>
      <c r="T282" s="83" t="s">
        <v>64</v>
      </c>
      <c r="U282" s="83" t="s">
        <v>64</v>
      </c>
      <c r="V282" s="83" t="s">
        <v>64</v>
      </c>
      <c r="W282" s="83" t="s">
        <v>64</v>
      </c>
      <c r="X282" s="83" t="s">
        <v>64</v>
      </c>
      <c r="Y282" s="83" t="s">
        <v>64</v>
      </c>
      <c r="Z282" s="83" t="s">
        <v>65</v>
      </c>
      <c r="AA282" s="83" t="s">
        <v>65</v>
      </c>
      <c r="AB282" s="83" t="s">
        <v>65</v>
      </c>
      <c r="AC282" s="83" t="s">
        <v>65</v>
      </c>
      <c r="AD282" s="83" t="s">
        <v>65</v>
      </c>
      <c r="AE282" s="83" t="s">
        <v>65</v>
      </c>
      <c r="AF282" s="83" t="s">
        <v>65</v>
      </c>
      <c r="AG282" s="83" t="s">
        <v>65</v>
      </c>
      <c r="AH282" s="83" t="s">
        <v>79</v>
      </c>
      <c r="AI282" s="83" t="s">
        <v>79</v>
      </c>
      <c r="AJ282" s="83" t="s">
        <v>65</v>
      </c>
      <c r="AK282" s="83" t="s">
        <v>65</v>
      </c>
      <c r="AL282" s="83" t="s">
        <v>65</v>
      </c>
      <c r="AM282" s="83" t="s">
        <v>65</v>
      </c>
      <c r="AN282" s="83" t="s">
        <v>66</v>
      </c>
      <c r="AO282" s="83" t="s">
        <v>65</v>
      </c>
      <c r="AP282" s="83" t="s">
        <v>80</v>
      </c>
      <c r="AQ282" s="83" t="s">
        <v>80</v>
      </c>
      <c r="AR282" s="83" t="s">
        <v>63</v>
      </c>
      <c r="AS282" s="83" t="s">
        <v>68</v>
      </c>
      <c r="AT282" s="83" t="s">
        <v>69</v>
      </c>
      <c r="AU282" s="83" t="s">
        <v>93</v>
      </c>
      <c r="AV282" s="83" t="s">
        <v>71</v>
      </c>
      <c r="AW282" s="83" t="s">
        <v>72</v>
      </c>
      <c r="AX282" s="83" t="s">
        <v>73</v>
      </c>
      <c r="AY282" s="83" t="s">
        <v>73</v>
      </c>
      <c r="AZ282" s="83" t="s">
        <v>72</v>
      </c>
      <c r="BA282" s="83" t="s">
        <v>73</v>
      </c>
      <c r="BB282" s="83" t="s">
        <v>72</v>
      </c>
      <c r="BC282" s="83" t="s">
        <v>73</v>
      </c>
      <c r="BD282" s="83"/>
      <c r="BE282" s="83" t="s">
        <v>73</v>
      </c>
      <c r="BF282" s="83"/>
      <c r="BG282" s="87" t="s">
        <v>631</v>
      </c>
      <c r="BH282" s="86" t="s">
        <v>60</v>
      </c>
      <c r="BI282" s="76" t="s">
        <v>1414</v>
      </c>
      <c r="BJ282">
        <f t="shared" si="12"/>
        <v>15</v>
      </c>
      <c r="BK282" s="87">
        <f t="shared" si="13"/>
        <v>60</v>
      </c>
      <c r="BL282" s="87"/>
      <c r="BM282" s="86" t="str">
        <f>_xlfn.XLOOKUP(Form_Responses18111213[[#This Row],[Sekolah School (Cleansed)]],'Quality Check'!$B$11:$B$14,'Quality Check'!$C$11:$C$14,)</f>
        <v>Urban</v>
      </c>
      <c r="BN282" s="86" t="str">
        <f>_xlfn.XLOOKUP(Form_Responses18111213[[#This Row],[Sekolah School (Cleansed)]],'Quality Check'!$B$11:$B$14,'Quality Check'!$D$11:$D$14,)</f>
        <v>Intervention Group (IG)</v>
      </c>
      <c r="BO282" s="87" t="str">
        <f>_xlfn.XLOOKUP(AS282,'Cleansing - Toothpaste Brand'!A:A,'Cleansing - Toothpaste Brand'!B:B,)</f>
        <v>Colgate</v>
      </c>
      <c r="BP282" s="87"/>
      <c r="BQ28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82" s="86" t="str">
        <f>_xlfn.XLOOKUP(AP282,'Cleansing - Response'!E:E,'Cleansing - Response'!F:F,)</f>
        <v>Less than 2 days</v>
      </c>
      <c r="BS282" s="86"/>
      <c r="BT282" s="86" t="str">
        <f>_xlfn.XLOOKUP(AQ282,'Cleansing - Response'!E:E,'Cleansing - Response'!F:F,)</f>
        <v>Less than 2 days</v>
      </c>
      <c r="BU282" s="86"/>
      <c r="BV282" s="86" t="str">
        <f t="shared" si="14"/>
        <v>Ya / Yes</v>
      </c>
      <c r="BW282" s="86" t="str">
        <f>_xlfn.XLOOKUP(AT282,'Cleansing - Response'!E:E,'Cleansing - Response'!F:F,)</f>
        <v>Rarely / Sometimes</v>
      </c>
      <c r="BX282" s="86" t="str">
        <f>_xlfn.XLOOKUP(AU282,'Cleansing - Response'!H:H,'Cleansing - Response'!I:I,)</f>
        <v>Not using dental floss</v>
      </c>
      <c r="BY282" s="86" t="str">
        <f>_xlfn.XLOOKUP(AV282,'Cleansing - Response'!K:K,'Cleansing - Response'!L:L,)</f>
        <v>Up to 1 time a day</v>
      </c>
      <c r="BZ282" s="86" t="str">
        <f>_xlfn.XLOOKUP(AW282,'Cleansing - Response'!$N:$N,'Cleansing - Response'!$O:$O,)</f>
        <v>Yes / Sometimes</v>
      </c>
      <c r="CA282" s="86" t="str">
        <f>_xlfn.XLOOKUP(AX282,'Cleansing - Response'!$N:$N,'Cleansing - Response'!$O:$O,)</f>
        <v>No</v>
      </c>
      <c r="CB282" s="86" t="str">
        <f>_xlfn.XLOOKUP(AY282,'Cleansing - Response'!$N:$N,'Cleansing - Response'!$O:$O,)</f>
        <v>No</v>
      </c>
      <c r="CC282" s="86" t="str">
        <f>_xlfn.XLOOKUP(AZ282,'Cleansing - Response'!$N:$N,'Cleansing - Response'!$O:$O,)</f>
        <v>Yes / Sometimes</v>
      </c>
      <c r="CD282" s="86" t="str">
        <f>_xlfn.XLOOKUP(BA282,'Cleansing - Response'!$N:$N,'Cleansing - Response'!$O:$O,)</f>
        <v>No</v>
      </c>
      <c r="CE282" s="86" t="str">
        <f>_xlfn.XLOOKUP(BB282,'Cleansing - Response'!$N:$N,'Cleansing - Response'!$O:$O,)</f>
        <v>Yes / Sometimes</v>
      </c>
      <c r="CF282" s="87" t="str">
        <f>IF(COUNTIF(Form_Responses18111213[[#This Row],[Answer - B7-1]:[Answer - B7-6]], "Yes / Sometimes") &gt; 4, "More than 4 times","Up to 4 times")</f>
        <v>Up to 4 times</v>
      </c>
    </row>
    <row r="283" spans="1:84" ht="13.2" x14ac:dyDescent="0.25">
      <c r="A283" s="82">
        <v>45573.499818819444</v>
      </c>
      <c r="B283" s="83" t="s">
        <v>801</v>
      </c>
      <c r="C283" s="84" t="s">
        <v>802</v>
      </c>
      <c r="D283" s="83">
        <v>100</v>
      </c>
      <c r="E283" s="83">
        <v>0.67</v>
      </c>
      <c r="F283" s="83" t="s">
        <v>423</v>
      </c>
      <c r="G283" s="83" t="s">
        <v>539</v>
      </c>
      <c r="H283" s="83" t="s">
        <v>683</v>
      </c>
      <c r="I283" s="83" t="s">
        <v>63</v>
      </c>
      <c r="J283" s="83" t="s">
        <v>64</v>
      </c>
      <c r="K283" s="83" t="s">
        <v>64</v>
      </c>
      <c r="L283" s="83" t="s">
        <v>64</v>
      </c>
      <c r="M283" s="83" t="s">
        <v>78</v>
      </c>
      <c r="N283" s="83" t="s">
        <v>64</v>
      </c>
      <c r="O283" s="83" t="s">
        <v>84</v>
      </c>
      <c r="P283" s="83" t="s">
        <v>84</v>
      </c>
      <c r="Q283" s="83" t="s">
        <v>64</v>
      </c>
      <c r="R283" s="83" t="s">
        <v>64</v>
      </c>
      <c r="S283" s="83" t="s">
        <v>64</v>
      </c>
      <c r="T283" s="83" t="s">
        <v>64</v>
      </c>
      <c r="U283" s="83" t="s">
        <v>64</v>
      </c>
      <c r="V283" s="83" t="s">
        <v>84</v>
      </c>
      <c r="W283" s="83" t="s">
        <v>84</v>
      </c>
      <c r="X283" s="83" t="s">
        <v>64</v>
      </c>
      <c r="Y283" s="83" t="s">
        <v>64</v>
      </c>
      <c r="Z283" s="83" t="s">
        <v>65</v>
      </c>
      <c r="AA283" s="83" t="s">
        <v>65</v>
      </c>
      <c r="AB283" s="83" t="s">
        <v>65</v>
      </c>
      <c r="AC283" s="83" t="s">
        <v>65</v>
      </c>
      <c r="AD283" s="83" t="s">
        <v>65</v>
      </c>
      <c r="AE283" s="83" t="s">
        <v>65</v>
      </c>
      <c r="AF283" s="83" t="s">
        <v>66</v>
      </c>
      <c r="AG283" s="83" t="s">
        <v>65</v>
      </c>
      <c r="AH283" s="83" t="s">
        <v>65</v>
      </c>
      <c r="AI283" s="83" t="s">
        <v>65</v>
      </c>
      <c r="AJ283" s="83" t="s">
        <v>65</v>
      </c>
      <c r="AK283" s="83" t="s">
        <v>65</v>
      </c>
      <c r="AL283" s="83" t="s">
        <v>65</v>
      </c>
      <c r="AM283" s="83" t="s">
        <v>65</v>
      </c>
      <c r="AN283" s="83" t="s">
        <v>65</v>
      </c>
      <c r="AO283" s="83" t="s">
        <v>65</v>
      </c>
      <c r="AP283" s="83" t="s">
        <v>67</v>
      </c>
      <c r="AQ283" s="83" t="s">
        <v>67</v>
      </c>
      <c r="AR283" s="83" t="s">
        <v>86</v>
      </c>
      <c r="AS283" s="83" t="s">
        <v>803</v>
      </c>
      <c r="AT283" s="83" t="s">
        <v>87</v>
      </c>
      <c r="AU283" s="83" t="s">
        <v>70</v>
      </c>
      <c r="AV283" s="83" t="s">
        <v>71</v>
      </c>
      <c r="AW283" s="83" t="s">
        <v>73</v>
      </c>
      <c r="AX283" s="83" t="s">
        <v>73</v>
      </c>
      <c r="AY283" s="83" t="s">
        <v>73</v>
      </c>
      <c r="AZ283" s="83" t="s">
        <v>72</v>
      </c>
      <c r="BA283" s="83" t="s">
        <v>72</v>
      </c>
      <c r="BB283" s="83" t="s">
        <v>73</v>
      </c>
      <c r="BC283" s="83" t="s">
        <v>73</v>
      </c>
      <c r="BD283" s="83"/>
      <c r="BE283" s="83" t="s">
        <v>73</v>
      </c>
      <c r="BF283" s="83"/>
      <c r="BG283" s="87" t="s">
        <v>631</v>
      </c>
      <c r="BH283" s="86" t="s">
        <v>60</v>
      </c>
      <c r="BI283" s="76" t="s">
        <v>1414</v>
      </c>
      <c r="BJ283">
        <f t="shared" si="12"/>
        <v>12</v>
      </c>
      <c r="BK283" s="87">
        <f t="shared" si="13"/>
        <v>60</v>
      </c>
      <c r="BL283" s="87"/>
      <c r="BM283" s="86" t="str">
        <f>_xlfn.XLOOKUP(Form_Responses18111213[[#This Row],[Sekolah School (Cleansed)]],'Quality Check'!$B$11:$B$14,'Quality Check'!$C$11:$C$14,)</f>
        <v>Urban</v>
      </c>
      <c r="BN283" s="86" t="str">
        <f>_xlfn.XLOOKUP(Form_Responses18111213[[#This Row],[Sekolah School (Cleansed)]],'Quality Check'!$B$11:$B$14,'Quality Check'!$D$11:$D$14,)</f>
        <v>Intervention Group (IG)</v>
      </c>
      <c r="BO283" s="87" t="str">
        <f>_xlfn.XLOOKUP(AS283,'Cleansing - Toothpaste Brand'!A:A,'Cleansing - Toothpaste Brand'!B:B,)</f>
        <v>Melaleuca</v>
      </c>
      <c r="BP283" s="87"/>
      <c r="BQ28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283" s="86" t="str">
        <f>_xlfn.XLOOKUP(AP283,'Cleansing - Response'!E:E,'Cleansing - Response'!F:F,)</f>
        <v>2 days and more</v>
      </c>
      <c r="BS283" s="86"/>
      <c r="BT283" s="86" t="str">
        <f>_xlfn.XLOOKUP(AQ283,'Cleansing - Response'!E:E,'Cleansing - Response'!F:F,)</f>
        <v>2 days and more</v>
      </c>
      <c r="BU283" s="86"/>
      <c r="BV283" s="86" t="str">
        <f t="shared" si="14"/>
        <v>Tidak / No</v>
      </c>
      <c r="BW283" s="86" t="str">
        <f>_xlfn.XLOOKUP(AT283,'Cleansing - Response'!E:E,'Cleansing - Response'!F:F,)</f>
        <v>Always</v>
      </c>
      <c r="BX283" s="86" t="str">
        <f>_xlfn.XLOOKUP(AU283,'Cleansing - Response'!H:H,'Cleansing - Response'!I:I,)</f>
        <v>Sometimes / When in need</v>
      </c>
      <c r="BY283" s="86" t="str">
        <f>_xlfn.XLOOKUP(AV283,'Cleansing - Response'!K:K,'Cleansing - Response'!L:L,)</f>
        <v>Up to 1 time a day</v>
      </c>
      <c r="BZ283" s="86" t="str">
        <f>_xlfn.XLOOKUP(AW283,'Cleansing - Response'!$N:$N,'Cleansing - Response'!$O:$O,)</f>
        <v>No</v>
      </c>
      <c r="CA283" s="86" t="str">
        <f>_xlfn.XLOOKUP(AX283,'Cleansing - Response'!$N:$N,'Cleansing - Response'!$O:$O,)</f>
        <v>No</v>
      </c>
      <c r="CB283" s="86" t="str">
        <f>_xlfn.XLOOKUP(AY283,'Cleansing - Response'!$N:$N,'Cleansing - Response'!$O:$O,)</f>
        <v>No</v>
      </c>
      <c r="CC283" s="86" t="str">
        <f>_xlfn.XLOOKUP(AZ283,'Cleansing - Response'!$N:$N,'Cleansing - Response'!$O:$O,)</f>
        <v>Yes / Sometimes</v>
      </c>
      <c r="CD283" s="86" t="str">
        <f>_xlfn.XLOOKUP(BA283,'Cleansing - Response'!$N:$N,'Cleansing - Response'!$O:$O,)</f>
        <v>Yes / Sometimes</v>
      </c>
      <c r="CE283" s="86" t="str">
        <f>_xlfn.XLOOKUP(BB283,'Cleansing - Response'!$N:$N,'Cleansing - Response'!$O:$O,)</f>
        <v>No</v>
      </c>
      <c r="CF283" s="87" t="str">
        <f>IF(COUNTIF(Form_Responses18111213[[#This Row],[Answer - B7-1]:[Answer - B7-6]], "Yes / Sometimes") &gt; 4, "More than 4 times","Up to 4 times")</f>
        <v>Up to 4 times</v>
      </c>
    </row>
    <row r="284" spans="1:84" ht="13.2" x14ac:dyDescent="0.25">
      <c r="A284" s="82">
        <v>45573.500239270834</v>
      </c>
      <c r="B284" s="83" t="s">
        <v>804</v>
      </c>
      <c r="C284" s="84" t="s">
        <v>805</v>
      </c>
      <c r="D284" s="83">
        <v>52.68</v>
      </c>
      <c r="E284" s="83">
        <v>0.13</v>
      </c>
      <c r="F284" s="83" t="s">
        <v>423</v>
      </c>
      <c r="G284" s="83" t="s">
        <v>291</v>
      </c>
      <c r="H284" s="83" t="s">
        <v>614</v>
      </c>
      <c r="I284" s="83" t="s">
        <v>63</v>
      </c>
      <c r="J284" s="83" t="s">
        <v>145</v>
      </c>
      <c r="K284" s="83" t="s">
        <v>64</v>
      </c>
      <c r="L284" s="83" t="s">
        <v>64</v>
      </c>
      <c r="M284" s="83" t="s">
        <v>78</v>
      </c>
      <c r="N284" s="83" t="s">
        <v>64</v>
      </c>
      <c r="O284" s="83" t="s">
        <v>84</v>
      </c>
      <c r="P284" s="83" t="s">
        <v>78</v>
      </c>
      <c r="Q284" s="83" t="s">
        <v>84</v>
      </c>
      <c r="R284" s="83" t="s">
        <v>64</v>
      </c>
      <c r="S284" s="83" t="s">
        <v>64</v>
      </c>
      <c r="T284" s="83" t="s">
        <v>64</v>
      </c>
      <c r="U284" s="83" t="s">
        <v>64</v>
      </c>
      <c r="V284" s="83" t="s">
        <v>64</v>
      </c>
      <c r="W284" s="83" t="s">
        <v>64</v>
      </c>
      <c r="X284" s="83" t="s">
        <v>64</v>
      </c>
      <c r="Y284" s="83" t="s">
        <v>64</v>
      </c>
      <c r="Z284" s="83" t="s">
        <v>65</v>
      </c>
      <c r="AA284" s="83" t="s">
        <v>65</v>
      </c>
      <c r="AB284" s="83" t="s">
        <v>65</v>
      </c>
      <c r="AC284" s="83" t="s">
        <v>66</v>
      </c>
      <c r="AD284" s="83" t="s">
        <v>65</v>
      </c>
      <c r="AE284" s="83" t="s">
        <v>65</v>
      </c>
      <c r="AF284" s="83" t="s">
        <v>66</v>
      </c>
      <c r="AG284" s="83" t="s">
        <v>65</v>
      </c>
      <c r="AH284" s="83" t="s">
        <v>65</v>
      </c>
      <c r="AI284" s="83" t="s">
        <v>79</v>
      </c>
      <c r="AJ284" s="83" t="s">
        <v>65</v>
      </c>
      <c r="AK284" s="83" t="s">
        <v>66</v>
      </c>
      <c r="AL284" s="83" t="s">
        <v>79</v>
      </c>
      <c r="AM284" s="83" t="s">
        <v>65</v>
      </c>
      <c r="AN284" s="83" t="s">
        <v>66</v>
      </c>
      <c r="AO284" s="83" t="s">
        <v>65</v>
      </c>
      <c r="AP284" s="83" t="s">
        <v>67</v>
      </c>
      <c r="AQ284" s="83" t="s">
        <v>85</v>
      </c>
      <c r="AR284" s="83" t="s">
        <v>63</v>
      </c>
      <c r="AS284" s="83" t="s">
        <v>68</v>
      </c>
      <c r="AT284" s="83" t="s">
        <v>69</v>
      </c>
      <c r="AU284" s="83" t="s">
        <v>70</v>
      </c>
      <c r="AV284" s="83" t="s">
        <v>67</v>
      </c>
      <c r="AW284" s="83" t="s">
        <v>72</v>
      </c>
      <c r="AX284" s="83" t="s">
        <v>73</v>
      </c>
      <c r="AY284" s="83" t="s">
        <v>72</v>
      </c>
      <c r="AZ284" s="83" t="s">
        <v>63</v>
      </c>
      <c r="BA284" s="83" t="s">
        <v>72</v>
      </c>
      <c r="BB284" s="83" t="s">
        <v>72</v>
      </c>
      <c r="BC284" s="83" t="s">
        <v>73</v>
      </c>
      <c r="BD284" s="83"/>
      <c r="BE284" s="83" t="s">
        <v>73</v>
      </c>
      <c r="BF284" s="83"/>
      <c r="BG284" s="87" t="s">
        <v>631</v>
      </c>
      <c r="BH284" s="86" t="s">
        <v>60</v>
      </c>
      <c r="BI284" s="76" t="s">
        <v>1414</v>
      </c>
      <c r="BJ284">
        <f t="shared" si="12"/>
        <v>12</v>
      </c>
      <c r="BK284" s="87">
        <f t="shared" si="13"/>
        <v>57</v>
      </c>
      <c r="BL284" s="87"/>
      <c r="BM284" s="86" t="str">
        <f>_xlfn.XLOOKUP(Form_Responses18111213[[#This Row],[Sekolah School (Cleansed)]],'Quality Check'!$B$11:$B$14,'Quality Check'!$C$11:$C$14,)</f>
        <v>Urban</v>
      </c>
      <c r="BN284" s="86" t="str">
        <f>_xlfn.XLOOKUP(Form_Responses18111213[[#This Row],[Sekolah School (Cleansed)]],'Quality Check'!$B$11:$B$14,'Quality Check'!$D$11:$D$14,)</f>
        <v>Intervention Group (IG)</v>
      </c>
      <c r="BO284" s="87" t="str">
        <f>_xlfn.XLOOKUP(AS284,'Cleansing - Toothpaste Brand'!A:A,'Cleansing - Toothpaste Brand'!B:B,)</f>
        <v>Colgate</v>
      </c>
      <c r="BP284" s="87"/>
      <c r="BQ28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84" s="86" t="str">
        <f>_xlfn.XLOOKUP(AP284,'Cleansing - Response'!E:E,'Cleansing - Response'!F:F,)</f>
        <v>2 days and more</v>
      </c>
      <c r="BS284" s="86"/>
      <c r="BT284" s="86" t="str">
        <f>_xlfn.XLOOKUP(AQ284,'Cleansing - Response'!E:E,'Cleansing - Response'!F:F,)</f>
        <v>2 days and more</v>
      </c>
      <c r="BU284" s="86"/>
      <c r="BV284" s="86" t="str">
        <f t="shared" si="14"/>
        <v>Ya / Yes</v>
      </c>
      <c r="BW284" s="86" t="str">
        <f>_xlfn.XLOOKUP(AT284,'Cleansing - Response'!E:E,'Cleansing - Response'!F:F,)</f>
        <v>Rarely / Sometimes</v>
      </c>
      <c r="BX284" s="86" t="str">
        <f>_xlfn.XLOOKUP(AU284,'Cleansing - Response'!H:H,'Cleansing - Response'!I:I,)</f>
        <v>Sometimes / When in need</v>
      </c>
      <c r="BY284" s="86" t="str">
        <f>_xlfn.XLOOKUP(AV284,'Cleansing - Response'!K:K,'Cleansing - Response'!L:L,)</f>
        <v>More than 1 time a day</v>
      </c>
      <c r="BZ284" s="86" t="str">
        <f>_xlfn.XLOOKUP(AW284,'Cleansing - Response'!$N:$N,'Cleansing - Response'!$O:$O,)</f>
        <v>Yes / Sometimes</v>
      </c>
      <c r="CA284" s="86" t="str">
        <f>_xlfn.XLOOKUP(AX284,'Cleansing - Response'!$N:$N,'Cleansing - Response'!$O:$O,)</f>
        <v>No</v>
      </c>
      <c r="CB284" s="86" t="str">
        <f>_xlfn.XLOOKUP(AY284,'Cleansing - Response'!$N:$N,'Cleansing - Response'!$O:$O,)</f>
        <v>Yes / Sometimes</v>
      </c>
      <c r="CC284" s="86" t="str">
        <f>_xlfn.XLOOKUP(AZ284,'Cleansing - Response'!$N:$N,'Cleansing - Response'!$O:$O,)</f>
        <v>Yes / Sometimes</v>
      </c>
      <c r="CD284" s="86" t="str">
        <f>_xlfn.XLOOKUP(BA284,'Cleansing - Response'!$N:$N,'Cleansing - Response'!$O:$O,)</f>
        <v>Yes / Sometimes</v>
      </c>
      <c r="CE284" s="86" t="str">
        <f>_xlfn.XLOOKUP(BB284,'Cleansing - Response'!$N:$N,'Cleansing - Response'!$O:$O,)</f>
        <v>Yes / Sometimes</v>
      </c>
      <c r="CF284" s="87" t="str">
        <f>IF(COUNTIF(Form_Responses18111213[[#This Row],[Answer - B7-1]:[Answer - B7-6]], "Yes / Sometimes") &gt; 4, "More than 4 times","Up to 4 times")</f>
        <v>More than 4 times</v>
      </c>
    </row>
    <row r="285" spans="1:84" ht="13.2" x14ac:dyDescent="0.25">
      <c r="A285" s="82">
        <v>45573.502601134256</v>
      </c>
      <c r="B285" s="83" t="s">
        <v>806</v>
      </c>
      <c r="C285" s="84" t="s">
        <v>807</v>
      </c>
      <c r="D285" s="83">
        <v>28.6</v>
      </c>
      <c r="E285" s="83">
        <v>0.75</v>
      </c>
      <c r="F285" s="83" t="s">
        <v>114</v>
      </c>
      <c r="G285" s="83" t="s">
        <v>76</v>
      </c>
      <c r="H285" s="83" t="s">
        <v>761</v>
      </c>
      <c r="I285" s="83" t="s">
        <v>63</v>
      </c>
      <c r="J285" s="83" t="s">
        <v>64</v>
      </c>
      <c r="K285" s="83" t="s">
        <v>78</v>
      </c>
      <c r="L285" s="83" t="s">
        <v>64</v>
      </c>
      <c r="M285" s="83" t="s">
        <v>78</v>
      </c>
      <c r="N285" s="83" t="s">
        <v>64</v>
      </c>
      <c r="O285" s="83" t="s">
        <v>64</v>
      </c>
      <c r="P285" s="83" t="s">
        <v>84</v>
      </c>
      <c r="Q285" s="83" t="s">
        <v>64</v>
      </c>
      <c r="R285" s="83" t="s">
        <v>64</v>
      </c>
      <c r="S285" s="83" t="s">
        <v>64</v>
      </c>
      <c r="T285" s="83" t="s">
        <v>84</v>
      </c>
      <c r="U285" s="83" t="s">
        <v>64</v>
      </c>
      <c r="V285" s="83" t="s">
        <v>64</v>
      </c>
      <c r="W285" s="83" t="s">
        <v>64</v>
      </c>
      <c r="X285" s="83" t="s">
        <v>64</v>
      </c>
      <c r="Y285" s="83" t="s">
        <v>64</v>
      </c>
      <c r="Z285" s="83" t="s">
        <v>65</v>
      </c>
      <c r="AA285" s="83" t="s">
        <v>65</v>
      </c>
      <c r="AB285" s="83" t="s">
        <v>65</v>
      </c>
      <c r="AC285" s="83" t="s">
        <v>65</v>
      </c>
      <c r="AD285" s="83" t="s">
        <v>65</v>
      </c>
      <c r="AE285" s="83" t="s">
        <v>65</v>
      </c>
      <c r="AF285" s="83" t="s">
        <v>65</v>
      </c>
      <c r="AG285" s="83" t="s">
        <v>66</v>
      </c>
      <c r="AH285" s="83" t="s">
        <v>101</v>
      </c>
      <c r="AI285" s="83" t="s">
        <v>101</v>
      </c>
      <c r="AJ285" s="83" t="s">
        <v>65</v>
      </c>
      <c r="AK285" s="83" t="s">
        <v>66</v>
      </c>
      <c r="AL285" s="83" t="s">
        <v>65</v>
      </c>
      <c r="AM285" s="83" t="s">
        <v>66</v>
      </c>
      <c r="AN285" s="83" t="s">
        <v>66</v>
      </c>
      <c r="AO285" s="83" t="s">
        <v>65</v>
      </c>
      <c r="AP285" s="83" t="s">
        <v>85</v>
      </c>
      <c r="AQ285" s="83" t="s">
        <v>85</v>
      </c>
      <c r="AR285" s="83" t="s">
        <v>63</v>
      </c>
      <c r="AS285" s="83" t="s">
        <v>808</v>
      </c>
      <c r="AT285" s="83" t="s">
        <v>87</v>
      </c>
      <c r="AU285" s="83" t="s">
        <v>70</v>
      </c>
      <c r="AV285" s="83" t="s">
        <v>71</v>
      </c>
      <c r="AW285" s="83" t="s">
        <v>72</v>
      </c>
      <c r="AX285" s="83" t="s">
        <v>72</v>
      </c>
      <c r="AY285" s="83" t="s">
        <v>72</v>
      </c>
      <c r="AZ285" s="83" t="s">
        <v>72</v>
      </c>
      <c r="BA285" s="83" t="s">
        <v>72</v>
      </c>
      <c r="BB285" s="83" t="s">
        <v>72</v>
      </c>
      <c r="BC285" s="83" t="s">
        <v>73</v>
      </c>
      <c r="BD285" s="83"/>
      <c r="BE285" s="83" t="s">
        <v>73</v>
      </c>
      <c r="BF285" s="83"/>
      <c r="BG285" s="87" t="s">
        <v>631</v>
      </c>
      <c r="BH285" s="87" t="s">
        <v>114</v>
      </c>
      <c r="BI285" s="76" t="s">
        <v>1414</v>
      </c>
      <c r="BJ285">
        <f t="shared" si="12"/>
        <v>13</v>
      </c>
      <c r="BK285" s="87">
        <f t="shared" si="13"/>
        <v>58</v>
      </c>
      <c r="BL285" s="87"/>
      <c r="BM285" s="86" t="str">
        <f>_xlfn.XLOOKUP(Form_Responses18111213[[#This Row],[Sekolah School (Cleansed)]],'Quality Check'!$B$11:$B$14,'Quality Check'!$C$11:$C$14,)</f>
        <v>Urban</v>
      </c>
      <c r="BN285" s="86" t="str">
        <f>_xlfn.XLOOKUP(Form_Responses18111213[[#This Row],[Sekolah School (Cleansed)]],'Quality Check'!$B$11:$B$14,'Quality Check'!$D$11:$D$14,)</f>
        <v>Intervention Group (IG)</v>
      </c>
      <c r="BO285" s="87" t="str">
        <f>_xlfn.XLOOKUP(AS285,'Cleansing - Toothpaste Brand'!A:A,'Cleansing - Toothpaste Brand'!B:B,)</f>
        <v>Colgate</v>
      </c>
      <c r="BP285" s="87"/>
      <c r="BQ28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85" s="86" t="str">
        <f>_xlfn.XLOOKUP(AP285,'Cleansing - Response'!E:E,'Cleansing - Response'!F:F,)</f>
        <v>2 days and more</v>
      </c>
      <c r="BS285" s="86"/>
      <c r="BT285" s="86" t="str">
        <f>_xlfn.XLOOKUP(AQ285,'Cleansing - Response'!E:E,'Cleansing - Response'!F:F,)</f>
        <v>2 days and more</v>
      </c>
      <c r="BU285" s="86"/>
      <c r="BV285" s="86" t="str">
        <f t="shared" si="14"/>
        <v>Ya / Yes</v>
      </c>
      <c r="BW285" s="86" t="str">
        <f>_xlfn.XLOOKUP(AT285,'Cleansing - Response'!E:E,'Cleansing - Response'!F:F,)</f>
        <v>Always</v>
      </c>
      <c r="BX285" s="86" t="str">
        <f>_xlfn.XLOOKUP(AU285,'Cleansing - Response'!H:H,'Cleansing - Response'!I:I,)</f>
        <v>Sometimes / When in need</v>
      </c>
      <c r="BY285" s="86" t="str">
        <f>_xlfn.XLOOKUP(AV285,'Cleansing - Response'!K:K,'Cleansing - Response'!L:L,)</f>
        <v>Up to 1 time a day</v>
      </c>
      <c r="BZ285" s="86" t="str">
        <f>_xlfn.XLOOKUP(AW285,'Cleansing - Response'!$N:$N,'Cleansing - Response'!$O:$O,)</f>
        <v>Yes / Sometimes</v>
      </c>
      <c r="CA285" s="86" t="str">
        <f>_xlfn.XLOOKUP(AX285,'Cleansing - Response'!$N:$N,'Cleansing - Response'!$O:$O,)</f>
        <v>Yes / Sometimes</v>
      </c>
      <c r="CB285" s="86" t="str">
        <f>_xlfn.XLOOKUP(AY285,'Cleansing - Response'!$N:$N,'Cleansing - Response'!$O:$O,)</f>
        <v>Yes / Sometimes</v>
      </c>
      <c r="CC285" s="86" t="str">
        <f>_xlfn.XLOOKUP(AZ285,'Cleansing - Response'!$N:$N,'Cleansing - Response'!$O:$O,)</f>
        <v>Yes / Sometimes</v>
      </c>
      <c r="CD285" s="86" t="str">
        <f>_xlfn.XLOOKUP(BA285,'Cleansing - Response'!$N:$N,'Cleansing - Response'!$O:$O,)</f>
        <v>Yes / Sometimes</v>
      </c>
      <c r="CE285" s="86" t="str">
        <f>_xlfn.XLOOKUP(BB285,'Cleansing - Response'!$N:$N,'Cleansing - Response'!$O:$O,)</f>
        <v>Yes / Sometimes</v>
      </c>
      <c r="CF285" s="87" t="str">
        <f>IF(COUNTIF(Form_Responses18111213[[#This Row],[Answer - B7-1]:[Answer - B7-6]], "Yes / Sometimes") &gt; 4, "More than 4 times","Up to 4 times")</f>
        <v>More than 4 times</v>
      </c>
    </row>
    <row r="286" spans="1:84" ht="13.2" x14ac:dyDescent="0.25">
      <c r="A286" s="82">
        <v>45573.503184942128</v>
      </c>
      <c r="B286" s="83" t="s">
        <v>809</v>
      </c>
      <c r="C286" s="84" t="s">
        <v>810</v>
      </c>
      <c r="D286" s="83">
        <v>12.5</v>
      </c>
      <c r="E286" s="83">
        <v>0.12</v>
      </c>
      <c r="F286" s="83" t="s">
        <v>114</v>
      </c>
      <c r="G286" s="83" t="s">
        <v>539</v>
      </c>
      <c r="H286" s="83" t="s">
        <v>631</v>
      </c>
      <c r="I286" s="83" t="s">
        <v>63</v>
      </c>
      <c r="J286" s="83" t="s">
        <v>78</v>
      </c>
      <c r="K286" s="83" t="s">
        <v>78</v>
      </c>
      <c r="L286" s="83" t="s">
        <v>64</v>
      </c>
      <c r="M286" s="83" t="s">
        <v>84</v>
      </c>
      <c r="N286" s="83" t="s">
        <v>84</v>
      </c>
      <c r="O286" s="83" t="s">
        <v>64</v>
      </c>
      <c r="P286" s="83" t="s">
        <v>84</v>
      </c>
      <c r="Q286" s="83" t="s">
        <v>64</v>
      </c>
      <c r="R286" s="83" t="s">
        <v>64</v>
      </c>
      <c r="S286" s="83" t="s">
        <v>84</v>
      </c>
      <c r="T286" s="83" t="s">
        <v>64</v>
      </c>
      <c r="U286" s="83" t="s">
        <v>84</v>
      </c>
      <c r="V286" s="83" t="s">
        <v>84</v>
      </c>
      <c r="W286" s="83" t="s">
        <v>84</v>
      </c>
      <c r="X286" s="83" t="s">
        <v>64</v>
      </c>
      <c r="Y286" s="83" t="s">
        <v>64</v>
      </c>
      <c r="Z286" s="83" t="s">
        <v>65</v>
      </c>
      <c r="AA286" s="83" t="s">
        <v>65</v>
      </c>
      <c r="AB286" s="83" t="s">
        <v>101</v>
      </c>
      <c r="AC286" s="83" t="s">
        <v>66</v>
      </c>
      <c r="AD286" s="83" t="s">
        <v>66</v>
      </c>
      <c r="AE286" s="83" t="s">
        <v>66</v>
      </c>
      <c r="AF286" s="83" t="s">
        <v>66</v>
      </c>
      <c r="AG286" s="83" t="s">
        <v>65</v>
      </c>
      <c r="AH286" s="83" t="s">
        <v>66</v>
      </c>
      <c r="AI286" s="83" t="s">
        <v>79</v>
      </c>
      <c r="AJ286" s="83" t="s">
        <v>66</v>
      </c>
      <c r="AK286" s="83" t="s">
        <v>65</v>
      </c>
      <c r="AL286" s="83" t="s">
        <v>65</v>
      </c>
      <c r="AM286" s="83" t="s">
        <v>65</v>
      </c>
      <c r="AN286" s="83" t="s">
        <v>66</v>
      </c>
      <c r="AO286" s="83" t="s">
        <v>66</v>
      </c>
      <c r="AP286" s="83" t="s">
        <v>67</v>
      </c>
      <c r="AQ286" s="83" t="s">
        <v>67</v>
      </c>
      <c r="AR286" s="83" t="s">
        <v>86</v>
      </c>
      <c r="AS286" s="83" t="s">
        <v>81</v>
      </c>
      <c r="AT286" s="83" t="s">
        <v>69</v>
      </c>
      <c r="AU286" s="83" t="s">
        <v>70</v>
      </c>
      <c r="AV286" s="83" t="s">
        <v>71</v>
      </c>
      <c r="AW286" s="83" t="s">
        <v>73</v>
      </c>
      <c r="AX286" s="83" t="s">
        <v>73</v>
      </c>
      <c r="AY286" s="83" t="s">
        <v>73</v>
      </c>
      <c r="AZ286" s="83" t="s">
        <v>72</v>
      </c>
      <c r="BA286" s="83" t="s">
        <v>73</v>
      </c>
      <c r="BB286" s="83" t="s">
        <v>73</v>
      </c>
      <c r="BC286" s="83" t="s">
        <v>73</v>
      </c>
      <c r="BD286" s="83"/>
      <c r="BE286" s="83" t="s">
        <v>73</v>
      </c>
      <c r="BF286" s="83"/>
      <c r="BG286" s="87" t="s">
        <v>631</v>
      </c>
      <c r="BH286" s="87" t="s">
        <v>114</v>
      </c>
      <c r="BI286" s="76" t="s">
        <v>1414</v>
      </c>
      <c r="BJ286">
        <f t="shared" si="12"/>
        <v>7</v>
      </c>
      <c r="BK286" s="87">
        <f t="shared" si="13"/>
        <v>52</v>
      </c>
      <c r="BL286" s="87"/>
      <c r="BM286" s="86" t="str">
        <f>_xlfn.XLOOKUP(Form_Responses18111213[[#This Row],[Sekolah School (Cleansed)]],'Quality Check'!$B$11:$B$14,'Quality Check'!$C$11:$C$14,)</f>
        <v>Urban</v>
      </c>
      <c r="BN286" s="86" t="str">
        <f>_xlfn.XLOOKUP(Form_Responses18111213[[#This Row],[Sekolah School (Cleansed)]],'Quality Check'!$B$11:$B$14,'Quality Check'!$D$11:$D$14,)</f>
        <v>Intervention Group (IG)</v>
      </c>
      <c r="BO286" s="87" t="str">
        <f>_xlfn.XLOOKUP(AS286,'Cleansing - Toothpaste Brand'!A:A,'Cleansing - Toothpaste Brand'!B:B,)</f>
        <v>Colgate</v>
      </c>
      <c r="BP286" s="87"/>
      <c r="BQ28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86" s="86" t="str">
        <f>_xlfn.XLOOKUP(AP286,'Cleansing - Response'!E:E,'Cleansing - Response'!F:F,)</f>
        <v>2 days and more</v>
      </c>
      <c r="BS286" s="86"/>
      <c r="BT286" s="86" t="str">
        <f>_xlfn.XLOOKUP(AQ286,'Cleansing - Response'!E:E,'Cleansing - Response'!F:F,)</f>
        <v>2 days and more</v>
      </c>
      <c r="BU286" s="86"/>
      <c r="BV286" s="86" t="str">
        <f t="shared" si="14"/>
        <v>Ya / Yes</v>
      </c>
      <c r="BW286" s="86" t="str">
        <f>_xlfn.XLOOKUP(AT286,'Cleansing - Response'!E:E,'Cleansing - Response'!F:F,)</f>
        <v>Rarely / Sometimes</v>
      </c>
      <c r="BX286" s="86" t="str">
        <f>_xlfn.XLOOKUP(AU286,'Cleansing - Response'!H:H,'Cleansing - Response'!I:I,)</f>
        <v>Sometimes / When in need</v>
      </c>
      <c r="BY286" s="86" t="str">
        <f>_xlfn.XLOOKUP(AV286,'Cleansing - Response'!K:K,'Cleansing - Response'!L:L,)</f>
        <v>Up to 1 time a day</v>
      </c>
      <c r="BZ286" s="86" t="str">
        <f>_xlfn.XLOOKUP(AW286,'Cleansing - Response'!$N:$N,'Cleansing - Response'!$O:$O,)</f>
        <v>No</v>
      </c>
      <c r="CA286" s="86" t="str">
        <f>_xlfn.XLOOKUP(AX286,'Cleansing - Response'!$N:$N,'Cleansing - Response'!$O:$O,)</f>
        <v>No</v>
      </c>
      <c r="CB286" s="86" t="str">
        <f>_xlfn.XLOOKUP(AY286,'Cleansing - Response'!$N:$N,'Cleansing - Response'!$O:$O,)</f>
        <v>No</v>
      </c>
      <c r="CC286" s="86" t="str">
        <f>_xlfn.XLOOKUP(AZ286,'Cleansing - Response'!$N:$N,'Cleansing - Response'!$O:$O,)</f>
        <v>Yes / Sometimes</v>
      </c>
      <c r="CD286" s="86" t="str">
        <f>_xlfn.XLOOKUP(BA286,'Cleansing - Response'!$N:$N,'Cleansing - Response'!$O:$O,)</f>
        <v>No</v>
      </c>
      <c r="CE286" s="86" t="str">
        <f>_xlfn.XLOOKUP(BB286,'Cleansing - Response'!$N:$N,'Cleansing - Response'!$O:$O,)</f>
        <v>No</v>
      </c>
      <c r="CF286" s="87" t="str">
        <f>IF(COUNTIF(Form_Responses18111213[[#This Row],[Answer - B7-1]:[Answer - B7-6]], "Yes / Sometimes") &gt; 4, "More than 4 times","Up to 4 times")</f>
        <v>Up to 4 times</v>
      </c>
    </row>
    <row r="287" spans="1:84" ht="13.2" x14ac:dyDescent="0.25">
      <c r="A287" s="82">
        <v>45573.503455960643</v>
      </c>
      <c r="B287" s="83" t="s">
        <v>811</v>
      </c>
      <c r="C287" s="84" t="s">
        <v>812</v>
      </c>
      <c r="D287" s="83">
        <v>75.89</v>
      </c>
      <c r="E287" s="83">
        <v>0.42</v>
      </c>
      <c r="F287" s="83" t="s">
        <v>114</v>
      </c>
      <c r="G287" s="83" t="s">
        <v>76</v>
      </c>
      <c r="H287" s="83" t="s">
        <v>614</v>
      </c>
      <c r="I287" s="83" t="s">
        <v>63</v>
      </c>
      <c r="J287" s="83" t="s">
        <v>64</v>
      </c>
      <c r="K287" s="83" t="s">
        <v>84</v>
      </c>
      <c r="L287" s="83" t="s">
        <v>64</v>
      </c>
      <c r="M287" s="83" t="s">
        <v>78</v>
      </c>
      <c r="N287" s="83" t="s">
        <v>64</v>
      </c>
      <c r="O287" s="83" t="s">
        <v>64</v>
      </c>
      <c r="P287" s="83" t="s">
        <v>64</v>
      </c>
      <c r="Q287" s="83" t="s">
        <v>64</v>
      </c>
      <c r="R287" s="83" t="s">
        <v>64</v>
      </c>
      <c r="S287" s="83" t="s">
        <v>64</v>
      </c>
      <c r="T287" s="83" t="s">
        <v>64</v>
      </c>
      <c r="U287" s="83" t="s">
        <v>64</v>
      </c>
      <c r="V287" s="83" t="s">
        <v>64</v>
      </c>
      <c r="W287" s="83" t="s">
        <v>64</v>
      </c>
      <c r="X287" s="83" t="s">
        <v>84</v>
      </c>
      <c r="Y287" s="83" t="s">
        <v>64</v>
      </c>
      <c r="Z287" s="83" t="s">
        <v>65</v>
      </c>
      <c r="AA287" s="83" t="s">
        <v>65</v>
      </c>
      <c r="AB287" s="83" t="s">
        <v>66</v>
      </c>
      <c r="AC287" s="83" t="s">
        <v>65</v>
      </c>
      <c r="AD287" s="83" t="s">
        <v>65</v>
      </c>
      <c r="AE287" s="83" t="s">
        <v>65</v>
      </c>
      <c r="AF287" s="83" t="s">
        <v>65</v>
      </c>
      <c r="AG287" s="83" t="s">
        <v>65</v>
      </c>
      <c r="AH287" s="83" t="s">
        <v>66</v>
      </c>
      <c r="AI287" s="83" t="s">
        <v>101</v>
      </c>
      <c r="AJ287" s="83" t="s">
        <v>65</v>
      </c>
      <c r="AK287" s="83" t="s">
        <v>65</v>
      </c>
      <c r="AL287" s="83" t="s">
        <v>65</v>
      </c>
      <c r="AM287" s="83" t="s">
        <v>65</v>
      </c>
      <c r="AN287" s="83" t="s">
        <v>66</v>
      </c>
      <c r="AO287" s="83" t="s">
        <v>66</v>
      </c>
      <c r="AP287" s="83" t="s">
        <v>67</v>
      </c>
      <c r="AQ287" s="83" t="s">
        <v>67</v>
      </c>
      <c r="AR287" s="83" t="s">
        <v>63</v>
      </c>
      <c r="AS287" s="83" t="s">
        <v>68</v>
      </c>
      <c r="AT287" s="83" t="s">
        <v>87</v>
      </c>
      <c r="AU287" s="83" t="s">
        <v>93</v>
      </c>
      <c r="AV287" s="83" t="s">
        <v>71</v>
      </c>
      <c r="AW287" s="83" t="s">
        <v>72</v>
      </c>
      <c r="AX287" s="83" t="s">
        <v>72</v>
      </c>
      <c r="AY287" s="83" t="s">
        <v>72</v>
      </c>
      <c r="AZ287" s="83" t="s">
        <v>72</v>
      </c>
      <c r="BA287" s="83" t="s">
        <v>72</v>
      </c>
      <c r="BB287" s="83" t="s">
        <v>73</v>
      </c>
      <c r="BC287" s="83" t="s">
        <v>73</v>
      </c>
      <c r="BD287" s="83"/>
      <c r="BE287" s="83" t="s">
        <v>73</v>
      </c>
      <c r="BF287" s="83"/>
      <c r="BG287" s="87" t="s">
        <v>631</v>
      </c>
      <c r="BH287" s="87" t="s">
        <v>114</v>
      </c>
      <c r="BI287" s="76" t="s">
        <v>1414</v>
      </c>
      <c r="BJ287">
        <f t="shared" si="12"/>
        <v>14</v>
      </c>
      <c r="BK287" s="87">
        <f t="shared" si="13"/>
        <v>60</v>
      </c>
      <c r="BL287" s="87"/>
      <c r="BM287" s="86" t="str">
        <f>_xlfn.XLOOKUP(Form_Responses18111213[[#This Row],[Sekolah School (Cleansed)]],'Quality Check'!$B$11:$B$14,'Quality Check'!$C$11:$C$14,)</f>
        <v>Urban</v>
      </c>
      <c r="BN287" s="86" t="str">
        <f>_xlfn.XLOOKUP(Form_Responses18111213[[#This Row],[Sekolah School (Cleansed)]],'Quality Check'!$B$11:$B$14,'Quality Check'!$D$11:$D$14,)</f>
        <v>Intervention Group (IG)</v>
      </c>
      <c r="BO287" s="87" t="str">
        <f>_xlfn.XLOOKUP(AS287,'Cleansing - Toothpaste Brand'!A:A,'Cleansing - Toothpaste Brand'!B:B,)</f>
        <v>Colgate</v>
      </c>
      <c r="BP287" s="87"/>
      <c r="BQ28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87" s="86" t="str">
        <f>_xlfn.XLOOKUP(AP287,'Cleansing - Response'!E:E,'Cleansing - Response'!F:F,)</f>
        <v>2 days and more</v>
      </c>
      <c r="BS287" s="86"/>
      <c r="BT287" s="86" t="str">
        <f>_xlfn.XLOOKUP(AQ287,'Cleansing - Response'!E:E,'Cleansing - Response'!F:F,)</f>
        <v>2 days and more</v>
      </c>
      <c r="BU287" s="86"/>
      <c r="BV287" s="86" t="str">
        <f t="shared" si="14"/>
        <v>Ya / Yes</v>
      </c>
      <c r="BW287" s="86" t="str">
        <f>_xlfn.XLOOKUP(AT287,'Cleansing - Response'!E:E,'Cleansing - Response'!F:F,)</f>
        <v>Always</v>
      </c>
      <c r="BX287" s="86" t="str">
        <f>_xlfn.XLOOKUP(AU287,'Cleansing - Response'!H:H,'Cleansing - Response'!I:I,)</f>
        <v>Not using dental floss</v>
      </c>
      <c r="BY287" s="86" t="str">
        <f>_xlfn.XLOOKUP(AV287,'Cleansing - Response'!K:K,'Cleansing - Response'!L:L,)</f>
        <v>Up to 1 time a day</v>
      </c>
      <c r="BZ287" s="86" t="str">
        <f>_xlfn.XLOOKUP(AW287,'Cleansing - Response'!$N:$N,'Cleansing - Response'!$O:$O,)</f>
        <v>Yes / Sometimes</v>
      </c>
      <c r="CA287" s="86" t="str">
        <f>_xlfn.XLOOKUP(AX287,'Cleansing - Response'!$N:$N,'Cleansing - Response'!$O:$O,)</f>
        <v>Yes / Sometimes</v>
      </c>
      <c r="CB287" s="86" t="str">
        <f>_xlfn.XLOOKUP(AY287,'Cleansing - Response'!$N:$N,'Cleansing - Response'!$O:$O,)</f>
        <v>Yes / Sometimes</v>
      </c>
      <c r="CC287" s="86" t="str">
        <f>_xlfn.XLOOKUP(AZ287,'Cleansing - Response'!$N:$N,'Cleansing - Response'!$O:$O,)</f>
        <v>Yes / Sometimes</v>
      </c>
      <c r="CD287" s="86" t="str">
        <f>_xlfn.XLOOKUP(BA287,'Cleansing - Response'!$N:$N,'Cleansing - Response'!$O:$O,)</f>
        <v>Yes / Sometimes</v>
      </c>
      <c r="CE287" s="86" t="str">
        <f>_xlfn.XLOOKUP(BB287,'Cleansing - Response'!$N:$N,'Cleansing - Response'!$O:$O,)</f>
        <v>No</v>
      </c>
      <c r="CF287" s="87" t="str">
        <f>IF(COUNTIF(Form_Responses18111213[[#This Row],[Answer - B7-1]:[Answer - B7-6]], "Yes / Sometimes") &gt; 4, "More than 4 times","Up to 4 times")</f>
        <v>More than 4 times</v>
      </c>
    </row>
    <row r="288" spans="1:84" ht="13.2" x14ac:dyDescent="0.25">
      <c r="A288" s="82">
        <v>45573.503981550923</v>
      </c>
      <c r="B288" s="83" t="s">
        <v>813</v>
      </c>
      <c r="C288" s="84" t="s">
        <v>814</v>
      </c>
      <c r="D288" s="83">
        <v>100</v>
      </c>
      <c r="E288" s="83">
        <v>0.75</v>
      </c>
      <c r="F288" s="83" t="s">
        <v>114</v>
      </c>
      <c r="G288" s="83" t="s">
        <v>291</v>
      </c>
      <c r="H288" s="83" t="s">
        <v>614</v>
      </c>
      <c r="I288" s="83" t="s">
        <v>63</v>
      </c>
      <c r="J288" s="83" t="s">
        <v>78</v>
      </c>
      <c r="K288" s="83" t="s">
        <v>78</v>
      </c>
      <c r="L288" s="83" t="s">
        <v>64</v>
      </c>
      <c r="M288" s="83" t="s">
        <v>84</v>
      </c>
      <c r="N288" s="83" t="s">
        <v>64</v>
      </c>
      <c r="O288" s="83" t="s">
        <v>64</v>
      </c>
      <c r="P288" s="83" t="s">
        <v>84</v>
      </c>
      <c r="Q288" s="83" t="s">
        <v>64</v>
      </c>
      <c r="R288" s="83" t="s">
        <v>64</v>
      </c>
      <c r="S288" s="83" t="s">
        <v>64</v>
      </c>
      <c r="T288" s="83" t="s">
        <v>64</v>
      </c>
      <c r="U288" s="83" t="s">
        <v>64</v>
      </c>
      <c r="V288" s="83" t="s">
        <v>84</v>
      </c>
      <c r="W288" s="83" t="s">
        <v>64</v>
      </c>
      <c r="X288" s="83" t="s">
        <v>64</v>
      </c>
      <c r="Y288" s="83" t="s">
        <v>64</v>
      </c>
      <c r="Z288" s="83" t="s">
        <v>65</v>
      </c>
      <c r="AA288" s="83" t="s">
        <v>66</v>
      </c>
      <c r="AB288" s="83" t="s">
        <v>66</v>
      </c>
      <c r="AC288" s="83" t="s">
        <v>65</v>
      </c>
      <c r="AD288" s="83" t="s">
        <v>65</v>
      </c>
      <c r="AE288" s="83" t="s">
        <v>65</v>
      </c>
      <c r="AF288" s="83" t="s">
        <v>65</v>
      </c>
      <c r="AG288" s="83" t="s">
        <v>66</v>
      </c>
      <c r="AH288" s="83" t="s">
        <v>66</v>
      </c>
      <c r="AI288" s="83" t="s">
        <v>79</v>
      </c>
      <c r="AJ288" s="83" t="s">
        <v>66</v>
      </c>
      <c r="AK288" s="83" t="s">
        <v>66</v>
      </c>
      <c r="AL288" s="83" t="s">
        <v>66</v>
      </c>
      <c r="AM288" s="83" t="s">
        <v>65</v>
      </c>
      <c r="AN288" s="83" t="s">
        <v>65</v>
      </c>
      <c r="AO288" s="83" t="s">
        <v>66</v>
      </c>
      <c r="AP288" s="83" t="s">
        <v>67</v>
      </c>
      <c r="AQ288" s="83" t="s">
        <v>67</v>
      </c>
      <c r="AR288" s="83" t="s">
        <v>63</v>
      </c>
      <c r="AS288" s="83" t="s">
        <v>68</v>
      </c>
      <c r="AT288" s="83" t="s">
        <v>87</v>
      </c>
      <c r="AU288" s="83" t="s">
        <v>93</v>
      </c>
      <c r="AV288" s="83" t="s">
        <v>132</v>
      </c>
      <c r="AW288" s="83" t="s">
        <v>72</v>
      </c>
      <c r="AX288" s="83" t="s">
        <v>73</v>
      </c>
      <c r="AY288" s="83" t="s">
        <v>73</v>
      </c>
      <c r="AZ288" s="83" t="s">
        <v>63</v>
      </c>
      <c r="BA288" s="83" t="s">
        <v>73</v>
      </c>
      <c r="BB288" s="83" t="s">
        <v>73</v>
      </c>
      <c r="BC288" s="83" t="s">
        <v>73</v>
      </c>
      <c r="BD288" s="83"/>
      <c r="BE288" s="83" t="s">
        <v>73</v>
      </c>
      <c r="BF288" s="83"/>
      <c r="BG288" s="87" t="s">
        <v>631</v>
      </c>
      <c r="BH288" s="87" t="s">
        <v>114</v>
      </c>
      <c r="BI288" s="76" t="s">
        <v>1414</v>
      </c>
      <c r="BJ288">
        <f t="shared" si="12"/>
        <v>11</v>
      </c>
      <c r="BK288" s="87">
        <f t="shared" si="13"/>
        <v>55</v>
      </c>
      <c r="BL288" s="87"/>
      <c r="BM288" s="86" t="str">
        <f>_xlfn.XLOOKUP(Form_Responses18111213[[#This Row],[Sekolah School (Cleansed)]],'Quality Check'!$B$11:$B$14,'Quality Check'!$C$11:$C$14,)</f>
        <v>Urban</v>
      </c>
      <c r="BN288" s="86" t="str">
        <f>_xlfn.XLOOKUP(Form_Responses18111213[[#This Row],[Sekolah School (Cleansed)]],'Quality Check'!$B$11:$B$14,'Quality Check'!$D$11:$D$14,)</f>
        <v>Intervention Group (IG)</v>
      </c>
      <c r="BO288" s="87" t="str">
        <f>_xlfn.XLOOKUP(AS288,'Cleansing - Toothpaste Brand'!A:A,'Cleansing - Toothpaste Brand'!B:B,)</f>
        <v>Colgate</v>
      </c>
      <c r="BP288" s="87"/>
      <c r="BQ28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88" s="86" t="str">
        <f>_xlfn.XLOOKUP(AP288,'Cleansing - Response'!E:E,'Cleansing - Response'!F:F,)</f>
        <v>2 days and more</v>
      </c>
      <c r="BS288" s="86"/>
      <c r="BT288" s="86" t="str">
        <f>_xlfn.XLOOKUP(AQ288,'Cleansing - Response'!E:E,'Cleansing - Response'!F:F,)</f>
        <v>2 days and more</v>
      </c>
      <c r="BU288" s="86"/>
      <c r="BV288" s="86" t="str">
        <f t="shared" si="14"/>
        <v>Ya / Yes</v>
      </c>
      <c r="BW288" s="86" t="str">
        <f>_xlfn.XLOOKUP(AT288,'Cleansing - Response'!E:E,'Cleansing - Response'!F:F,)</f>
        <v>Always</v>
      </c>
      <c r="BX288" s="86" t="str">
        <f>_xlfn.XLOOKUP(AU288,'Cleansing - Response'!H:H,'Cleansing - Response'!I:I,)</f>
        <v>Not using dental floss</v>
      </c>
      <c r="BY288" s="86" t="str">
        <f>_xlfn.XLOOKUP(AV288,'Cleansing - Response'!K:K,'Cleansing - Response'!L:L,)</f>
        <v>Up to 1 time a day</v>
      </c>
      <c r="BZ288" s="86" t="str">
        <f>_xlfn.XLOOKUP(AW288,'Cleansing - Response'!$N:$N,'Cleansing - Response'!$O:$O,)</f>
        <v>Yes / Sometimes</v>
      </c>
      <c r="CA288" s="86" t="str">
        <f>_xlfn.XLOOKUP(AX288,'Cleansing - Response'!$N:$N,'Cleansing - Response'!$O:$O,)</f>
        <v>No</v>
      </c>
      <c r="CB288" s="86" t="str">
        <f>_xlfn.XLOOKUP(AY288,'Cleansing - Response'!$N:$N,'Cleansing - Response'!$O:$O,)</f>
        <v>No</v>
      </c>
      <c r="CC288" s="86" t="str">
        <f>_xlfn.XLOOKUP(AZ288,'Cleansing - Response'!$N:$N,'Cleansing - Response'!$O:$O,)</f>
        <v>Yes / Sometimes</v>
      </c>
      <c r="CD288" s="86" t="str">
        <f>_xlfn.XLOOKUP(BA288,'Cleansing - Response'!$N:$N,'Cleansing - Response'!$O:$O,)</f>
        <v>No</v>
      </c>
      <c r="CE288" s="86" t="str">
        <f>_xlfn.XLOOKUP(BB288,'Cleansing - Response'!$N:$N,'Cleansing - Response'!$O:$O,)</f>
        <v>No</v>
      </c>
      <c r="CF288" s="87" t="str">
        <f>IF(COUNTIF(Form_Responses18111213[[#This Row],[Answer - B7-1]:[Answer - B7-6]], "Yes / Sometimes") &gt; 4, "More than 4 times","Up to 4 times")</f>
        <v>Up to 4 times</v>
      </c>
    </row>
    <row r="289" spans="1:84" ht="13.2" x14ac:dyDescent="0.25">
      <c r="A289" s="82">
        <v>45573.506889930555</v>
      </c>
      <c r="B289" s="83" t="s">
        <v>817</v>
      </c>
      <c r="C289" s="84" t="s">
        <v>818</v>
      </c>
      <c r="D289" s="83">
        <v>14.29</v>
      </c>
      <c r="E289" s="83">
        <v>0.13</v>
      </c>
      <c r="F289" s="83" t="s">
        <v>114</v>
      </c>
      <c r="G289" s="83" t="s">
        <v>76</v>
      </c>
      <c r="H289" s="83" t="s">
        <v>614</v>
      </c>
      <c r="I289" s="83" t="s">
        <v>73</v>
      </c>
      <c r="J289" s="83" t="s">
        <v>64</v>
      </c>
      <c r="K289" s="83" t="s">
        <v>84</v>
      </c>
      <c r="L289" s="83" t="s">
        <v>64</v>
      </c>
      <c r="M289" s="83" t="s">
        <v>84</v>
      </c>
      <c r="N289" s="83" t="s">
        <v>64</v>
      </c>
      <c r="O289" s="83" t="s">
        <v>78</v>
      </c>
      <c r="P289" s="83" t="s">
        <v>84</v>
      </c>
      <c r="Q289" s="83" t="s">
        <v>64</v>
      </c>
      <c r="R289" s="83" t="s">
        <v>64</v>
      </c>
      <c r="S289" s="83" t="s">
        <v>64</v>
      </c>
      <c r="T289" s="83" t="s">
        <v>64</v>
      </c>
      <c r="U289" s="83" t="s">
        <v>78</v>
      </c>
      <c r="V289" s="83" t="s">
        <v>64</v>
      </c>
      <c r="W289" s="83" t="s">
        <v>78</v>
      </c>
      <c r="X289" s="83" t="s">
        <v>84</v>
      </c>
      <c r="Y289" s="83" t="s">
        <v>78</v>
      </c>
      <c r="Z289" s="83" t="s">
        <v>65</v>
      </c>
      <c r="AA289" s="83" t="s">
        <v>65</v>
      </c>
      <c r="AB289" s="83" t="s">
        <v>66</v>
      </c>
      <c r="AC289" s="83" t="s">
        <v>65</v>
      </c>
      <c r="AD289" s="83" t="s">
        <v>65</v>
      </c>
      <c r="AE289" s="83" t="s">
        <v>65</v>
      </c>
      <c r="AF289" s="83" t="s">
        <v>79</v>
      </c>
      <c r="AG289" s="83" t="s">
        <v>65</v>
      </c>
      <c r="AH289" s="83" t="s">
        <v>65</v>
      </c>
      <c r="AI289" s="83" t="s">
        <v>101</v>
      </c>
      <c r="AJ289" s="83" t="s">
        <v>66</v>
      </c>
      <c r="AK289" s="83" t="s">
        <v>79</v>
      </c>
      <c r="AL289" s="83" t="s">
        <v>65</v>
      </c>
      <c r="AM289" s="83" t="s">
        <v>65</v>
      </c>
      <c r="AN289" s="83" t="s">
        <v>79</v>
      </c>
      <c r="AO289" s="83" t="s">
        <v>65</v>
      </c>
      <c r="AP289" s="83" t="s">
        <v>67</v>
      </c>
      <c r="AQ289" s="83" t="s">
        <v>67</v>
      </c>
      <c r="AR289" s="83" t="s">
        <v>73</v>
      </c>
      <c r="AS289" s="83" t="s">
        <v>819</v>
      </c>
      <c r="AT289" s="83" t="s">
        <v>69</v>
      </c>
      <c r="AU289" s="83" t="s">
        <v>93</v>
      </c>
      <c r="AV289" s="83" t="s">
        <v>132</v>
      </c>
      <c r="AW289" s="83" t="s">
        <v>73</v>
      </c>
      <c r="AX289" s="83" t="s">
        <v>73</v>
      </c>
      <c r="AY289" s="83" t="s">
        <v>72</v>
      </c>
      <c r="AZ289" s="83" t="s">
        <v>72</v>
      </c>
      <c r="BA289" s="83" t="s">
        <v>72</v>
      </c>
      <c r="BB289" s="83" t="s">
        <v>73</v>
      </c>
      <c r="BC289" s="83" t="s">
        <v>73</v>
      </c>
      <c r="BD289" s="83"/>
      <c r="BE289" s="83" t="s">
        <v>73</v>
      </c>
      <c r="BF289" s="83"/>
      <c r="BG289" s="87" t="s">
        <v>631</v>
      </c>
      <c r="BH289" s="87" t="s">
        <v>114</v>
      </c>
      <c r="BI289" s="76" t="s">
        <v>1415</v>
      </c>
      <c r="BJ289">
        <f t="shared" si="12"/>
        <v>8</v>
      </c>
      <c r="BK289" s="87">
        <f t="shared" si="13"/>
        <v>56</v>
      </c>
      <c r="BL289" s="87"/>
      <c r="BM289" s="86" t="str">
        <f>_xlfn.XLOOKUP(Form_Responses18111213[[#This Row],[Sekolah School (Cleansed)]],'Quality Check'!$B$11:$B$14,'Quality Check'!$C$11:$C$14,)</f>
        <v>Urban</v>
      </c>
      <c r="BN289" s="86" t="str">
        <f>_xlfn.XLOOKUP(Form_Responses18111213[[#This Row],[Sekolah School (Cleansed)]],'Quality Check'!$B$11:$B$14,'Quality Check'!$D$11:$D$14,)</f>
        <v>Intervention Group (IG)</v>
      </c>
      <c r="BO289" s="87" t="str">
        <f>_xlfn.XLOOKUP(AS289,'Cleansing - Toothpaste Brand'!A:A,'Cleansing - Toothpaste Brand'!B:B,)</f>
        <v>Colgate</v>
      </c>
      <c r="BP289" s="87"/>
      <c r="BQ28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89" s="86" t="str">
        <f>_xlfn.XLOOKUP(AP289,'Cleansing - Response'!E:E,'Cleansing - Response'!F:F,)</f>
        <v>2 days and more</v>
      </c>
      <c r="BS289" s="86"/>
      <c r="BT289" s="86" t="str">
        <f>_xlfn.XLOOKUP(AQ289,'Cleansing - Response'!E:E,'Cleansing - Response'!F:F,)</f>
        <v>2 days and more</v>
      </c>
      <c r="BU289" s="86"/>
      <c r="BV289" s="86" t="str">
        <f t="shared" si="14"/>
        <v>Tidak / No</v>
      </c>
      <c r="BW289" s="86" t="str">
        <f>_xlfn.XLOOKUP(AT289,'Cleansing - Response'!E:E,'Cleansing - Response'!F:F,)</f>
        <v>Rarely / Sometimes</v>
      </c>
      <c r="BX289" s="86" t="str">
        <f>_xlfn.XLOOKUP(AU289,'Cleansing - Response'!H:H,'Cleansing - Response'!I:I,)</f>
        <v>Not using dental floss</v>
      </c>
      <c r="BY289" s="86" t="str">
        <f>_xlfn.XLOOKUP(AV289,'Cleansing - Response'!K:K,'Cleansing - Response'!L:L,)</f>
        <v>Up to 1 time a day</v>
      </c>
      <c r="BZ289" s="86" t="str">
        <f>_xlfn.XLOOKUP(AW289,'Cleansing - Response'!$N:$N,'Cleansing - Response'!$O:$O,)</f>
        <v>No</v>
      </c>
      <c r="CA289" s="86" t="str">
        <f>_xlfn.XLOOKUP(AX289,'Cleansing - Response'!$N:$N,'Cleansing - Response'!$O:$O,)</f>
        <v>No</v>
      </c>
      <c r="CB289" s="86" t="str">
        <f>_xlfn.XLOOKUP(AY289,'Cleansing - Response'!$N:$N,'Cleansing - Response'!$O:$O,)</f>
        <v>Yes / Sometimes</v>
      </c>
      <c r="CC289" s="86" t="str">
        <f>_xlfn.XLOOKUP(AZ289,'Cleansing - Response'!$N:$N,'Cleansing - Response'!$O:$O,)</f>
        <v>Yes / Sometimes</v>
      </c>
      <c r="CD289" s="86" t="str">
        <f>_xlfn.XLOOKUP(BA289,'Cleansing - Response'!$N:$N,'Cleansing - Response'!$O:$O,)</f>
        <v>Yes / Sometimes</v>
      </c>
      <c r="CE289" s="86" t="str">
        <f>_xlfn.XLOOKUP(BB289,'Cleansing - Response'!$N:$N,'Cleansing - Response'!$O:$O,)</f>
        <v>No</v>
      </c>
      <c r="CF289" s="87" t="str">
        <f>IF(COUNTIF(Form_Responses18111213[[#This Row],[Answer - B7-1]:[Answer - B7-6]], "Yes / Sometimes") &gt; 4, "More than 4 times","Up to 4 times")</f>
        <v>Up to 4 times</v>
      </c>
    </row>
    <row r="290" spans="1:84" ht="13.2" x14ac:dyDescent="0.25">
      <c r="A290" s="82">
        <v>45573.507382685188</v>
      </c>
      <c r="B290" s="83" t="s">
        <v>820</v>
      </c>
      <c r="C290" s="84" t="s">
        <v>821</v>
      </c>
      <c r="D290" s="83">
        <v>100</v>
      </c>
      <c r="E290" s="83">
        <v>0.46</v>
      </c>
      <c r="F290" s="83" t="s">
        <v>114</v>
      </c>
      <c r="G290" s="83" t="s">
        <v>76</v>
      </c>
      <c r="H290" s="83" t="s">
        <v>631</v>
      </c>
      <c r="I290" s="83" t="s">
        <v>73</v>
      </c>
      <c r="J290" s="83" t="s">
        <v>64</v>
      </c>
      <c r="K290" s="83" t="s">
        <v>84</v>
      </c>
      <c r="L290" s="83" t="s">
        <v>64</v>
      </c>
      <c r="M290" s="83" t="s">
        <v>64</v>
      </c>
      <c r="N290" s="83" t="s">
        <v>64</v>
      </c>
      <c r="O290" s="83" t="s">
        <v>84</v>
      </c>
      <c r="P290" s="83" t="s">
        <v>84</v>
      </c>
      <c r="Q290" s="83" t="s">
        <v>84</v>
      </c>
      <c r="R290" s="83" t="s">
        <v>84</v>
      </c>
      <c r="S290" s="83" t="s">
        <v>64</v>
      </c>
      <c r="T290" s="83" t="s">
        <v>64</v>
      </c>
      <c r="U290" s="83" t="s">
        <v>64</v>
      </c>
      <c r="V290" s="83" t="s">
        <v>64</v>
      </c>
      <c r="W290" s="83" t="s">
        <v>64</v>
      </c>
      <c r="X290" s="83" t="s">
        <v>84</v>
      </c>
      <c r="Y290" s="83" t="s">
        <v>64</v>
      </c>
      <c r="Z290" s="83" t="s">
        <v>66</v>
      </c>
      <c r="AA290" s="83" t="s">
        <v>65</v>
      </c>
      <c r="AB290" s="83" t="s">
        <v>65</v>
      </c>
      <c r="AC290" s="83" t="s">
        <v>66</v>
      </c>
      <c r="AD290" s="83" t="s">
        <v>66</v>
      </c>
      <c r="AE290" s="83" t="s">
        <v>65</v>
      </c>
      <c r="AF290" s="83" t="s">
        <v>65</v>
      </c>
      <c r="AG290" s="83" t="s">
        <v>65</v>
      </c>
      <c r="AH290" s="83" t="s">
        <v>66</v>
      </c>
      <c r="AI290" s="83" t="s">
        <v>101</v>
      </c>
      <c r="AJ290" s="83" t="s">
        <v>65</v>
      </c>
      <c r="AK290" s="83" t="s">
        <v>66</v>
      </c>
      <c r="AL290" s="83" t="s">
        <v>65</v>
      </c>
      <c r="AM290" s="83" t="s">
        <v>66</v>
      </c>
      <c r="AN290" s="83" t="s">
        <v>66</v>
      </c>
      <c r="AO290" s="83" t="s">
        <v>66</v>
      </c>
      <c r="AP290" s="83" t="s">
        <v>67</v>
      </c>
      <c r="AQ290" s="83" t="s">
        <v>67</v>
      </c>
      <c r="AR290" s="83" t="s">
        <v>86</v>
      </c>
      <c r="AS290" s="83" t="s">
        <v>115</v>
      </c>
      <c r="AT290" s="83" t="s">
        <v>87</v>
      </c>
      <c r="AU290" s="83" t="s">
        <v>70</v>
      </c>
      <c r="AV290" s="83" t="s">
        <v>71</v>
      </c>
      <c r="AW290" s="83" t="s">
        <v>73</v>
      </c>
      <c r="AX290" s="83" t="s">
        <v>73</v>
      </c>
      <c r="AY290" s="83" t="s">
        <v>73</v>
      </c>
      <c r="AZ290" s="83" t="s">
        <v>73</v>
      </c>
      <c r="BA290" s="83" t="s">
        <v>63</v>
      </c>
      <c r="BB290" s="83" t="s">
        <v>63</v>
      </c>
      <c r="BC290" s="83" t="s">
        <v>73</v>
      </c>
      <c r="BD290" s="83"/>
      <c r="BE290" s="83" t="s">
        <v>73</v>
      </c>
      <c r="BF290" s="83"/>
      <c r="BG290" s="87" t="s">
        <v>631</v>
      </c>
      <c r="BH290" s="87" t="s">
        <v>114</v>
      </c>
      <c r="BI290" s="76" t="s">
        <v>1415</v>
      </c>
      <c r="BJ290">
        <f t="shared" si="12"/>
        <v>9</v>
      </c>
      <c r="BK290" s="87">
        <f t="shared" si="13"/>
        <v>56</v>
      </c>
      <c r="BL290" s="87"/>
      <c r="BM290" s="86" t="str">
        <f>_xlfn.XLOOKUP(Form_Responses18111213[[#This Row],[Sekolah School (Cleansed)]],'Quality Check'!$B$11:$B$14,'Quality Check'!$C$11:$C$14,)</f>
        <v>Urban</v>
      </c>
      <c r="BN290" s="86" t="str">
        <f>_xlfn.XLOOKUP(Form_Responses18111213[[#This Row],[Sekolah School (Cleansed)]],'Quality Check'!$B$11:$B$14,'Quality Check'!$D$11:$D$14,)</f>
        <v>Intervention Group (IG)</v>
      </c>
      <c r="BO290" s="87" t="str">
        <f>_xlfn.XLOOKUP(AS290,'Cleansing - Toothpaste Brand'!A:A,'Cleansing - Toothpaste Brand'!B:B,)</f>
        <v>Darlie</v>
      </c>
      <c r="BP290" s="87"/>
      <c r="BQ29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90" s="86" t="str">
        <f>_xlfn.XLOOKUP(AP290,'Cleansing - Response'!E:E,'Cleansing - Response'!F:F,)</f>
        <v>2 days and more</v>
      </c>
      <c r="BS290" s="86"/>
      <c r="BT290" s="86" t="str">
        <f>_xlfn.XLOOKUP(AQ290,'Cleansing - Response'!E:E,'Cleansing - Response'!F:F,)</f>
        <v>2 days and more</v>
      </c>
      <c r="BU290" s="86"/>
      <c r="BV290" s="86" t="str">
        <f t="shared" si="14"/>
        <v>Ya / Yes</v>
      </c>
      <c r="BW290" s="86" t="str">
        <f>_xlfn.XLOOKUP(AT290,'Cleansing - Response'!E:E,'Cleansing - Response'!F:F,)</f>
        <v>Always</v>
      </c>
      <c r="BX290" s="86" t="str">
        <f>_xlfn.XLOOKUP(AU290,'Cleansing - Response'!H:H,'Cleansing - Response'!I:I,)</f>
        <v>Sometimes / When in need</v>
      </c>
      <c r="BY290" s="86" t="str">
        <f>_xlfn.XLOOKUP(AV290,'Cleansing - Response'!K:K,'Cleansing - Response'!L:L,)</f>
        <v>Up to 1 time a day</v>
      </c>
      <c r="BZ290" s="86" t="str">
        <f>_xlfn.XLOOKUP(AW290,'Cleansing - Response'!$N:$N,'Cleansing - Response'!$O:$O,)</f>
        <v>No</v>
      </c>
      <c r="CA290" s="86" t="str">
        <f>_xlfn.XLOOKUP(AX290,'Cleansing - Response'!$N:$N,'Cleansing - Response'!$O:$O,)</f>
        <v>No</v>
      </c>
      <c r="CB290" s="86" t="str">
        <f>_xlfn.XLOOKUP(AY290,'Cleansing - Response'!$N:$N,'Cleansing - Response'!$O:$O,)</f>
        <v>No</v>
      </c>
      <c r="CC290" s="86" t="str">
        <f>_xlfn.XLOOKUP(AZ290,'Cleansing - Response'!$N:$N,'Cleansing - Response'!$O:$O,)</f>
        <v>No</v>
      </c>
      <c r="CD290" s="86" t="str">
        <f>_xlfn.XLOOKUP(BA290,'Cleansing - Response'!$N:$N,'Cleansing - Response'!$O:$O,)</f>
        <v>Yes / Sometimes</v>
      </c>
      <c r="CE290" s="86" t="str">
        <f>_xlfn.XLOOKUP(BB290,'Cleansing - Response'!$N:$N,'Cleansing - Response'!$O:$O,)</f>
        <v>Yes / Sometimes</v>
      </c>
      <c r="CF290" s="87" t="str">
        <f>IF(COUNTIF(Form_Responses18111213[[#This Row],[Answer - B7-1]:[Answer - B7-6]], "Yes / Sometimes") &gt; 4, "More than 4 times","Up to 4 times")</f>
        <v>Up to 4 times</v>
      </c>
    </row>
    <row r="291" spans="1:84" ht="13.2" x14ac:dyDescent="0.25">
      <c r="A291" s="82">
        <v>45573.50919975694</v>
      </c>
      <c r="B291" s="83" t="s">
        <v>822</v>
      </c>
      <c r="C291" s="84" t="s">
        <v>823</v>
      </c>
      <c r="D291" s="83">
        <v>10.7</v>
      </c>
      <c r="E291" s="83">
        <v>0.57999999999999996</v>
      </c>
      <c r="F291" s="83" t="s">
        <v>114</v>
      </c>
      <c r="G291" s="83" t="s">
        <v>291</v>
      </c>
      <c r="H291" s="83" t="s">
        <v>631</v>
      </c>
      <c r="I291" s="83" t="s">
        <v>63</v>
      </c>
      <c r="J291" s="83" t="s">
        <v>64</v>
      </c>
      <c r="K291" s="83" t="s">
        <v>64</v>
      </c>
      <c r="L291" s="83" t="s">
        <v>64</v>
      </c>
      <c r="M291" s="83" t="s">
        <v>78</v>
      </c>
      <c r="N291" s="83" t="s">
        <v>64</v>
      </c>
      <c r="O291" s="83" t="s">
        <v>64</v>
      </c>
      <c r="P291" s="83" t="s">
        <v>78</v>
      </c>
      <c r="Q291" s="83" t="s">
        <v>64</v>
      </c>
      <c r="R291" s="83" t="s">
        <v>64</v>
      </c>
      <c r="S291" s="83" t="s">
        <v>64</v>
      </c>
      <c r="T291" s="83" t="s">
        <v>64</v>
      </c>
      <c r="U291" s="83" t="s">
        <v>84</v>
      </c>
      <c r="V291" s="83" t="s">
        <v>64</v>
      </c>
      <c r="W291" s="83" t="s">
        <v>64</v>
      </c>
      <c r="X291" s="83" t="s">
        <v>64</v>
      </c>
      <c r="Y291" s="83" t="s">
        <v>64</v>
      </c>
      <c r="Z291" s="83" t="s">
        <v>65</v>
      </c>
      <c r="AA291" s="83" t="s">
        <v>65</v>
      </c>
      <c r="AB291" s="83" t="s">
        <v>66</v>
      </c>
      <c r="AC291" s="83" t="s">
        <v>65</v>
      </c>
      <c r="AD291" s="83" t="s">
        <v>65</v>
      </c>
      <c r="AE291" s="83" t="s">
        <v>65</v>
      </c>
      <c r="AF291" s="83" t="s">
        <v>66</v>
      </c>
      <c r="AG291" s="83" t="s">
        <v>65</v>
      </c>
      <c r="AH291" s="83" t="s">
        <v>66</v>
      </c>
      <c r="AI291" s="83" t="s">
        <v>101</v>
      </c>
      <c r="AJ291" s="83" t="s">
        <v>65</v>
      </c>
      <c r="AK291" s="83" t="s">
        <v>65</v>
      </c>
      <c r="AL291" s="83" t="s">
        <v>66</v>
      </c>
      <c r="AM291" s="83" t="s">
        <v>65</v>
      </c>
      <c r="AN291" s="83" t="s">
        <v>65</v>
      </c>
      <c r="AO291" s="83" t="s">
        <v>65</v>
      </c>
      <c r="AP291" s="83" t="s">
        <v>67</v>
      </c>
      <c r="AQ291" s="83" t="s">
        <v>67</v>
      </c>
      <c r="AR291" s="83" t="s">
        <v>86</v>
      </c>
      <c r="AS291" s="83" t="s">
        <v>68</v>
      </c>
      <c r="AT291" s="83" t="s">
        <v>69</v>
      </c>
      <c r="AU291" s="83" t="s">
        <v>70</v>
      </c>
      <c r="AV291" s="83" t="s">
        <v>71</v>
      </c>
      <c r="AW291" s="83" t="s">
        <v>73</v>
      </c>
      <c r="AX291" s="83" t="s">
        <v>63</v>
      </c>
      <c r="AY291" s="83" t="s">
        <v>73</v>
      </c>
      <c r="AZ291" s="83" t="s">
        <v>63</v>
      </c>
      <c r="BA291" s="83" t="s">
        <v>73</v>
      </c>
      <c r="BB291" s="83" t="s">
        <v>63</v>
      </c>
      <c r="BC291" s="83" t="s">
        <v>73</v>
      </c>
      <c r="BD291" s="83"/>
      <c r="BE291" s="83" t="s">
        <v>73</v>
      </c>
      <c r="BF291" s="83"/>
      <c r="BG291" s="87" t="s">
        <v>631</v>
      </c>
      <c r="BH291" s="87" t="s">
        <v>114</v>
      </c>
      <c r="BI291" s="76" t="s">
        <v>1414</v>
      </c>
      <c r="BJ291">
        <f t="shared" si="12"/>
        <v>14</v>
      </c>
      <c r="BK291" s="87">
        <f t="shared" si="13"/>
        <v>60</v>
      </c>
      <c r="BL291" s="87"/>
      <c r="BM291" s="86" t="str">
        <f>_xlfn.XLOOKUP(Form_Responses18111213[[#This Row],[Sekolah School (Cleansed)]],'Quality Check'!$B$11:$B$14,'Quality Check'!$C$11:$C$14,)</f>
        <v>Urban</v>
      </c>
      <c r="BN291" s="86" t="str">
        <f>_xlfn.XLOOKUP(Form_Responses18111213[[#This Row],[Sekolah School (Cleansed)]],'Quality Check'!$B$11:$B$14,'Quality Check'!$D$11:$D$14,)</f>
        <v>Intervention Group (IG)</v>
      </c>
      <c r="BO291" s="87" t="str">
        <f>_xlfn.XLOOKUP(AS291,'Cleansing - Toothpaste Brand'!A:A,'Cleansing - Toothpaste Brand'!B:B,)</f>
        <v>Colgate</v>
      </c>
      <c r="BP291" s="87"/>
      <c r="BQ29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91" s="86" t="str">
        <f>_xlfn.XLOOKUP(AP291,'Cleansing - Response'!E:E,'Cleansing - Response'!F:F,)</f>
        <v>2 days and more</v>
      </c>
      <c r="BS291" s="86"/>
      <c r="BT291" s="86" t="str">
        <f>_xlfn.XLOOKUP(AQ291,'Cleansing - Response'!E:E,'Cleansing - Response'!F:F,)</f>
        <v>2 days and more</v>
      </c>
      <c r="BU291" s="86"/>
      <c r="BV291" s="86" t="str">
        <f t="shared" si="14"/>
        <v>Ya / Yes</v>
      </c>
      <c r="BW291" s="86" t="str">
        <f>_xlfn.XLOOKUP(AT291,'Cleansing - Response'!E:E,'Cleansing - Response'!F:F,)</f>
        <v>Rarely / Sometimes</v>
      </c>
      <c r="BX291" s="86" t="str">
        <f>_xlfn.XLOOKUP(AU291,'Cleansing - Response'!H:H,'Cleansing - Response'!I:I,)</f>
        <v>Sometimes / When in need</v>
      </c>
      <c r="BY291" s="86" t="str">
        <f>_xlfn.XLOOKUP(AV291,'Cleansing - Response'!K:K,'Cleansing - Response'!L:L,)</f>
        <v>Up to 1 time a day</v>
      </c>
      <c r="BZ291" s="86" t="str">
        <f>_xlfn.XLOOKUP(AW291,'Cleansing - Response'!$N:$N,'Cleansing - Response'!$O:$O,)</f>
        <v>No</v>
      </c>
      <c r="CA291" s="86" t="str">
        <f>_xlfn.XLOOKUP(AX291,'Cleansing - Response'!$N:$N,'Cleansing - Response'!$O:$O,)</f>
        <v>Yes / Sometimes</v>
      </c>
      <c r="CB291" s="86" t="str">
        <f>_xlfn.XLOOKUP(AY291,'Cleansing - Response'!$N:$N,'Cleansing - Response'!$O:$O,)</f>
        <v>No</v>
      </c>
      <c r="CC291" s="86" t="str">
        <f>_xlfn.XLOOKUP(AZ291,'Cleansing - Response'!$N:$N,'Cleansing - Response'!$O:$O,)</f>
        <v>Yes / Sometimes</v>
      </c>
      <c r="CD291" s="86" t="str">
        <f>_xlfn.XLOOKUP(BA291,'Cleansing - Response'!$N:$N,'Cleansing - Response'!$O:$O,)</f>
        <v>No</v>
      </c>
      <c r="CE291" s="86" t="str">
        <f>_xlfn.XLOOKUP(BB291,'Cleansing - Response'!$N:$N,'Cleansing - Response'!$O:$O,)</f>
        <v>Yes / Sometimes</v>
      </c>
      <c r="CF291" s="87" t="str">
        <f>IF(COUNTIF(Form_Responses18111213[[#This Row],[Answer - B7-1]:[Answer - B7-6]], "Yes / Sometimes") &gt; 4, "More than 4 times","Up to 4 times")</f>
        <v>Up to 4 times</v>
      </c>
    </row>
    <row r="292" spans="1:84" ht="13.2" x14ac:dyDescent="0.25">
      <c r="A292" s="82">
        <v>45573.512572037042</v>
      </c>
      <c r="B292" s="83" t="s">
        <v>824</v>
      </c>
      <c r="C292" s="84" t="s">
        <v>825</v>
      </c>
      <c r="D292" s="83">
        <v>42.86</v>
      </c>
      <c r="E292" s="83">
        <v>1.2999999999999999E-2</v>
      </c>
      <c r="F292" s="83" t="s">
        <v>423</v>
      </c>
      <c r="G292" s="83" t="s">
        <v>76</v>
      </c>
      <c r="H292" s="83" t="s">
        <v>631</v>
      </c>
      <c r="I292" s="83" t="s">
        <v>63</v>
      </c>
      <c r="J292" s="83" t="s">
        <v>64</v>
      </c>
      <c r="K292" s="83" t="s">
        <v>64</v>
      </c>
      <c r="L292" s="83" t="s">
        <v>64</v>
      </c>
      <c r="M292" s="83" t="s">
        <v>84</v>
      </c>
      <c r="N292" s="83" t="s">
        <v>64</v>
      </c>
      <c r="O292" s="83" t="s">
        <v>84</v>
      </c>
      <c r="P292" s="83" t="s">
        <v>64</v>
      </c>
      <c r="Q292" s="83" t="s">
        <v>64</v>
      </c>
      <c r="R292" s="83" t="s">
        <v>64</v>
      </c>
      <c r="S292" s="83" t="s">
        <v>64</v>
      </c>
      <c r="T292" s="83" t="s">
        <v>64</v>
      </c>
      <c r="U292" s="83" t="s">
        <v>84</v>
      </c>
      <c r="V292" s="83" t="s">
        <v>84</v>
      </c>
      <c r="W292" s="83" t="s">
        <v>64</v>
      </c>
      <c r="X292" s="83" t="s">
        <v>64</v>
      </c>
      <c r="Y292" s="83" t="s">
        <v>64</v>
      </c>
      <c r="Z292" s="83" t="s">
        <v>65</v>
      </c>
      <c r="AA292" s="83" t="s">
        <v>65</v>
      </c>
      <c r="AB292" s="83" t="s">
        <v>65</v>
      </c>
      <c r="AC292" s="83" t="s">
        <v>65</v>
      </c>
      <c r="AD292" s="83" t="s">
        <v>65</v>
      </c>
      <c r="AE292" s="83" t="s">
        <v>65</v>
      </c>
      <c r="AF292" s="83" t="s">
        <v>65</v>
      </c>
      <c r="AG292" s="83" t="s">
        <v>65</v>
      </c>
      <c r="AH292" s="83" t="s">
        <v>65</v>
      </c>
      <c r="AI292" s="83" t="s">
        <v>101</v>
      </c>
      <c r="AJ292" s="83" t="s">
        <v>65</v>
      </c>
      <c r="AK292" s="83" t="s">
        <v>65</v>
      </c>
      <c r="AL292" s="83" t="s">
        <v>65</v>
      </c>
      <c r="AM292" s="83" t="s">
        <v>65</v>
      </c>
      <c r="AN292" s="83" t="s">
        <v>65</v>
      </c>
      <c r="AO292" s="83" t="s">
        <v>65</v>
      </c>
      <c r="AP292" s="83" t="s">
        <v>85</v>
      </c>
      <c r="AQ292" s="83" t="s">
        <v>85</v>
      </c>
      <c r="AR292" s="83" t="s">
        <v>63</v>
      </c>
      <c r="AS292" s="83" t="s">
        <v>115</v>
      </c>
      <c r="AT292" s="83" t="s">
        <v>69</v>
      </c>
      <c r="AU292" s="83" t="s">
        <v>70</v>
      </c>
      <c r="AV292" s="83" t="s">
        <v>71</v>
      </c>
      <c r="AW292" s="83" t="s">
        <v>73</v>
      </c>
      <c r="AX292" s="83" t="s">
        <v>73</v>
      </c>
      <c r="AY292" s="83" t="s">
        <v>72</v>
      </c>
      <c r="AZ292" s="83" t="s">
        <v>72</v>
      </c>
      <c r="BA292" s="83" t="s">
        <v>72</v>
      </c>
      <c r="BB292" s="83" t="s">
        <v>73</v>
      </c>
      <c r="BC292" s="83" t="s">
        <v>73</v>
      </c>
      <c r="BD292" s="83"/>
      <c r="BE292" s="83" t="s">
        <v>73</v>
      </c>
      <c r="BF292" s="83"/>
      <c r="BG292" s="87" t="s">
        <v>631</v>
      </c>
      <c r="BH292" s="86" t="s">
        <v>60</v>
      </c>
      <c r="BI292" s="76" t="s">
        <v>1414</v>
      </c>
      <c r="BJ292">
        <f t="shared" si="12"/>
        <v>12</v>
      </c>
      <c r="BK292" s="87">
        <f t="shared" si="13"/>
        <v>64</v>
      </c>
      <c r="BL292" s="87"/>
      <c r="BM292" s="86" t="str">
        <f>_xlfn.XLOOKUP(Form_Responses18111213[[#This Row],[Sekolah School (Cleansed)]],'Quality Check'!$B$11:$B$14,'Quality Check'!$C$11:$C$14,)</f>
        <v>Urban</v>
      </c>
      <c r="BN292" s="86" t="str">
        <f>_xlfn.XLOOKUP(Form_Responses18111213[[#This Row],[Sekolah School (Cleansed)]],'Quality Check'!$B$11:$B$14,'Quality Check'!$D$11:$D$14,)</f>
        <v>Intervention Group (IG)</v>
      </c>
      <c r="BO292" s="87" t="str">
        <f>_xlfn.XLOOKUP(AS292,'Cleansing - Toothpaste Brand'!A:A,'Cleansing - Toothpaste Brand'!B:B,)</f>
        <v>Darlie</v>
      </c>
      <c r="BP292" s="87"/>
      <c r="BQ29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92" s="86" t="str">
        <f>_xlfn.XLOOKUP(AP292,'Cleansing - Response'!E:E,'Cleansing - Response'!F:F,)</f>
        <v>2 days and more</v>
      </c>
      <c r="BS292" s="86"/>
      <c r="BT292" s="86" t="str">
        <f>_xlfn.XLOOKUP(AQ292,'Cleansing - Response'!E:E,'Cleansing - Response'!F:F,)</f>
        <v>2 days and more</v>
      </c>
      <c r="BU292" s="86"/>
      <c r="BV292" s="86" t="str">
        <f t="shared" si="14"/>
        <v>Ya / Yes</v>
      </c>
      <c r="BW292" s="86" t="str">
        <f>_xlfn.XLOOKUP(AT292,'Cleansing - Response'!E:E,'Cleansing - Response'!F:F,)</f>
        <v>Rarely / Sometimes</v>
      </c>
      <c r="BX292" s="86" t="str">
        <f>_xlfn.XLOOKUP(AU292,'Cleansing - Response'!H:H,'Cleansing - Response'!I:I,)</f>
        <v>Sometimes / When in need</v>
      </c>
      <c r="BY292" s="86" t="str">
        <f>_xlfn.XLOOKUP(AV292,'Cleansing - Response'!K:K,'Cleansing - Response'!L:L,)</f>
        <v>Up to 1 time a day</v>
      </c>
      <c r="BZ292" s="86" t="str">
        <f>_xlfn.XLOOKUP(AW292,'Cleansing - Response'!$N:$N,'Cleansing - Response'!$O:$O,)</f>
        <v>No</v>
      </c>
      <c r="CA292" s="86" t="str">
        <f>_xlfn.XLOOKUP(AX292,'Cleansing - Response'!$N:$N,'Cleansing - Response'!$O:$O,)</f>
        <v>No</v>
      </c>
      <c r="CB292" s="86" t="str">
        <f>_xlfn.XLOOKUP(AY292,'Cleansing - Response'!$N:$N,'Cleansing - Response'!$O:$O,)</f>
        <v>Yes / Sometimes</v>
      </c>
      <c r="CC292" s="86" t="str">
        <f>_xlfn.XLOOKUP(AZ292,'Cleansing - Response'!$N:$N,'Cleansing - Response'!$O:$O,)</f>
        <v>Yes / Sometimes</v>
      </c>
      <c r="CD292" s="86" t="str">
        <f>_xlfn.XLOOKUP(BA292,'Cleansing - Response'!$N:$N,'Cleansing - Response'!$O:$O,)</f>
        <v>Yes / Sometimes</v>
      </c>
      <c r="CE292" s="86" t="str">
        <f>_xlfn.XLOOKUP(BB292,'Cleansing - Response'!$N:$N,'Cleansing - Response'!$O:$O,)</f>
        <v>No</v>
      </c>
      <c r="CF292" s="87" t="str">
        <f>IF(COUNTIF(Form_Responses18111213[[#This Row],[Answer - B7-1]:[Answer - B7-6]], "Yes / Sometimes") &gt; 4, "More than 4 times","Up to 4 times")</f>
        <v>Up to 4 times</v>
      </c>
    </row>
    <row r="293" spans="1:84" ht="13.2" x14ac:dyDescent="0.25">
      <c r="A293" s="82">
        <v>45573.512855023146</v>
      </c>
      <c r="B293" s="83" t="s">
        <v>826</v>
      </c>
      <c r="C293" s="84" t="s">
        <v>827</v>
      </c>
      <c r="D293" s="83">
        <v>100</v>
      </c>
      <c r="E293" s="83">
        <v>0.38</v>
      </c>
      <c r="F293" s="83" t="s">
        <v>423</v>
      </c>
      <c r="G293" s="83" t="s">
        <v>76</v>
      </c>
      <c r="H293" s="83" t="s">
        <v>631</v>
      </c>
      <c r="I293" s="83" t="s">
        <v>63</v>
      </c>
      <c r="J293" s="83" t="s">
        <v>64</v>
      </c>
      <c r="K293" s="83" t="s">
        <v>64</v>
      </c>
      <c r="L293" s="83" t="s">
        <v>64</v>
      </c>
      <c r="M293" s="83" t="s">
        <v>84</v>
      </c>
      <c r="N293" s="83" t="s">
        <v>64</v>
      </c>
      <c r="O293" s="83" t="s">
        <v>64</v>
      </c>
      <c r="P293" s="83" t="s">
        <v>84</v>
      </c>
      <c r="Q293" s="83" t="s">
        <v>64</v>
      </c>
      <c r="R293" s="83" t="s">
        <v>84</v>
      </c>
      <c r="S293" s="83" t="s">
        <v>64</v>
      </c>
      <c r="T293" s="83" t="s">
        <v>64</v>
      </c>
      <c r="U293" s="83" t="s">
        <v>64</v>
      </c>
      <c r="V293" s="83" t="s">
        <v>64</v>
      </c>
      <c r="W293" s="83" t="s">
        <v>84</v>
      </c>
      <c r="X293" s="83" t="s">
        <v>64</v>
      </c>
      <c r="Y293" s="83" t="s">
        <v>84</v>
      </c>
      <c r="Z293" s="83" t="s">
        <v>66</v>
      </c>
      <c r="AA293" s="83" t="s">
        <v>65</v>
      </c>
      <c r="AB293" s="83" t="s">
        <v>66</v>
      </c>
      <c r="AC293" s="83" t="s">
        <v>66</v>
      </c>
      <c r="AD293" s="83" t="s">
        <v>66</v>
      </c>
      <c r="AE293" s="83" t="s">
        <v>65</v>
      </c>
      <c r="AF293" s="83" t="s">
        <v>66</v>
      </c>
      <c r="AG293" s="83" t="s">
        <v>66</v>
      </c>
      <c r="AH293" s="83" t="s">
        <v>66</v>
      </c>
      <c r="AI293" s="83" t="s">
        <v>79</v>
      </c>
      <c r="AJ293" s="83" t="s">
        <v>66</v>
      </c>
      <c r="AK293" s="83" t="s">
        <v>65</v>
      </c>
      <c r="AL293" s="83" t="s">
        <v>66</v>
      </c>
      <c r="AM293" s="83" t="s">
        <v>66</v>
      </c>
      <c r="AN293" s="83" t="s">
        <v>66</v>
      </c>
      <c r="AO293" s="83" t="s">
        <v>66</v>
      </c>
      <c r="AP293" s="83" t="s">
        <v>67</v>
      </c>
      <c r="AQ293" s="83" t="s">
        <v>80</v>
      </c>
      <c r="AR293" s="83" t="s">
        <v>86</v>
      </c>
      <c r="AS293" s="83" t="s">
        <v>68</v>
      </c>
      <c r="AT293" s="83" t="s">
        <v>87</v>
      </c>
      <c r="AU293" s="83" t="s">
        <v>67</v>
      </c>
      <c r="AV293" s="83" t="s">
        <v>71</v>
      </c>
      <c r="AW293" s="83" t="s">
        <v>72</v>
      </c>
      <c r="AX293" s="83" t="s">
        <v>72</v>
      </c>
      <c r="AY293" s="83" t="s">
        <v>72</v>
      </c>
      <c r="AZ293" s="83" t="s">
        <v>63</v>
      </c>
      <c r="BA293" s="83" t="s">
        <v>72</v>
      </c>
      <c r="BB293" s="83" t="s">
        <v>72</v>
      </c>
      <c r="BC293" s="83" t="s">
        <v>73</v>
      </c>
      <c r="BD293" s="83"/>
      <c r="BE293" s="83" t="s">
        <v>73</v>
      </c>
      <c r="BF293" s="83"/>
      <c r="BG293" s="87" t="s">
        <v>631</v>
      </c>
      <c r="BH293" s="86" t="s">
        <v>60</v>
      </c>
      <c r="BI293" s="76" t="s">
        <v>1414</v>
      </c>
      <c r="BJ293">
        <f t="shared" si="12"/>
        <v>11</v>
      </c>
      <c r="BK293" s="87">
        <f t="shared" si="13"/>
        <v>51</v>
      </c>
      <c r="BL293" s="87"/>
      <c r="BM293" s="86" t="str">
        <f>_xlfn.XLOOKUP(Form_Responses18111213[[#This Row],[Sekolah School (Cleansed)]],'Quality Check'!$B$11:$B$14,'Quality Check'!$C$11:$C$14,)</f>
        <v>Urban</v>
      </c>
      <c r="BN293" s="86" t="str">
        <f>_xlfn.XLOOKUP(Form_Responses18111213[[#This Row],[Sekolah School (Cleansed)]],'Quality Check'!$B$11:$B$14,'Quality Check'!$D$11:$D$14,)</f>
        <v>Intervention Group (IG)</v>
      </c>
      <c r="BO293" s="87" t="str">
        <f>_xlfn.XLOOKUP(AS293,'Cleansing - Toothpaste Brand'!A:A,'Cleansing - Toothpaste Brand'!B:B,)</f>
        <v>Colgate</v>
      </c>
      <c r="BP293" s="87"/>
      <c r="BQ29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93" s="86" t="str">
        <f>_xlfn.XLOOKUP(AP293,'Cleansing - Response'!E:E,'Cleansing - Response'!F:F,)</f>
        <v>2 days and more</v>
      </c>
      <c r="BS293" s="86"/>
      <c r="BT293" s="86" t="str">
        <f>_xlfn.XLOOKUP(AQ293,'Cleansing - Response'!E:E,'Cleansing - Response'!F:F,)</f>
        <v>Less than 2 days</v>
      </c>
      <c r="BU293" s="86"/>
      <c r="BV293" s="86" t="str">
        <f t="shared" si="14"/>
        <v>Ya / Yes</v>
      </c>
      <c r="BW293" s="86" t="str">
        <f>_xlfn.XLOOKUP(AT293,'Cleansing - Response'!E:E,'Cleansing - Response'!F:F,)</f>
        <v>Always</v>
      </c>
      <c r="BX293" s="86" t="str">
        <f>_xlfn.XLOOKUP(AU293,'Cleansing - Response'!H:H,'Cleansing - Response'!I:I,)</f>
        <v>Using dental floss at least once</v>
      </c>
      <c r="BY293" s="86" t="str">
        <f>_xlfn.XLOOKUP(AV293,'Cleansing - Response'!K:K,'Cleansing - Response'!L:L,)</f>
        <v>Up to 1 time a day</v>
      </c>
      <c r="BZ293" s="86" t="str">
        <f>_xlfn.XLOOKUP(AW293,'Cleansing - Response'!$N:$N,'Cleansing - Response'!$O:$O,)</f>
        <v>Yes / Sometimes</v>
      </c>
      <c r="CA293" s="86" t="str">
        <f>_xlfn.XLOOKUP(AX293,'Cleansing - Response'!$N:$N,'Cleansing - Response'!$O:$O,)</f>
        <v>Yes / Sometimes</v>
      </c>
      <c r="CB293" s="86" t="str">
        <f>_xlfn.XLOOKUP(AY293,'Cleansing - Response'!$N:$N,'Cleansing - Response'!$O:$O,)</f>
        <v>Yes / Sometimes</v>
      </c>
      <c r="CC293" s="86" t="str">
        <f>_xlfn.XLOOKUP(AZ293,'Cleansing - Response'!$N:$N,'Cleansing - Response'!$O:$O,)</f>
        <v>Yes / Sometimes</v>
      </c>
      <c r="CD293" s="86" t="str">
        <f>_xlfn.XLOOKUP(BA293,'Cleansing - Response'!$N:$N,'Cleansing - Response'!$O:$O,)</f>
        <v>Yes / Sometimes</v>
      </c>
      <c r="CE293" s="86" t="str">
        <f>_xlfn.XLOOKUP(BB293,'Cleansing - Response'!$N:$N,'Cleansing - Response'!$O:$O,)</f>
        <v>Yes / Sometimes</v>
      </c>
      <c r="CF293" s="87" t="str">
        <f>IF(COUNTIF(Form_Responses18111213[[#This Row],[Answer - B7-1]:[Answer - B7-6]], "Yes / Sometimes") &gt; 4, "More than 4 times","Up to 4 times")</f>
        <v>More than 4 times</v>
      </c>
    </row>
    <row r="294" spans="1:84" ht="13.2" x14ac:dyDescent="0.25">
      <c r="A294" s="82">
        <v>45573.515287858798</v>
      </c>
      <c r="B294" s="83" t="s">
        <v>828</v>
      </c>
      <c r="C294" s="84" t="s">
        <v>829</v>
      </c>
      <c r="D294" s="83">
        <v>100</v>
      </c>
      <c r="E294" s="83">
        <v>0.92</v>
      </c>
      <c r="F294" s="83" t="s">
        <v>114</v>
      </c>
      <c r="G294" s="83" t="s">
        <v>76</v>
      </c>
      <c r="H294" s="83" t="s">
        <v>614</v>
      </c>
      <c r="I294" s="83" t="s">
        <v>73</v>
      </c>
      <c r="J294" s="83" t="s">
        <v>78</v>
      </c>
      <c r="K294" s="83" t="s">
        <v>78</v>
      </c>
      <c r="L294" s="83" t="s">
        <v>64</v>
      </c>
      <c r="M294" s="83" t="s">
        <v>84</v>
      </c>
      <c r="N294" s="83" t="s">
        <v>84</v>
      </c>
      <c r="O294" s="83" t="s">
        <v>84</v>
      </c>
      <c r="P294" s="83" t="s">
        <v>84</v>
      </c>
      <c r="Q294" s="83" t="s">
        <v>64</v>
      </c>
      <c r="R294" s="83" t="s">
        <v>64</v>
      </c>
      <c r="S294" s="83" t="s">
        <v>84</v>
      </c>
      <c r="T294" s="83" t="s">
        <v>64</v>
      </c>
      <c r="U294" s="83" t="s">
        <v>64</v>
      </c>
      <c r="V294" s="83" t="s">
        <v>64</v>
      </c>
      <c r="W294" s="83" t="s">
        <v>84</v>
      </c>
      <c r="X294" s="83" t="s">
        <v>84</v>
      </c>
      <c r="Y294" s="83" t="s">
        <v>64</v>
      </c>
      <c r="Z294" s="83" t="s">
        <v>66</v>
      </c>
      <c r="AA294" s="83" t="s">
        <v>66</v>
      </c>
      <c r="AB294" s="83" t="s">
        <v>66</v>
      </c>
      <c r="AC294" s="83" t="s">
        <v>66</v>
      </c>
      <c r="AD294" s="83" t="s">
        <v>66</v>
      </c>
      <c r="AE294" s="83" t="s">
        <v>79</v>
      </c>
      <c r="AF294" s="83" t="s">
        <v>79</v>
      </c>
      <c r="AG294" s="83" t="s">
        <v>66</v>
      </c>
      <c r="AH294" s="83" t="s">
        <v>66</v>
      </c>
      <c r="AI294" s="83" t="s">
        <v>101</v>
      </c>
      <c r="AJ294" s="83" t="s">
        <v>66</v>
      </c>
      <c r="AK294" s="83" t="s">
        <v>79</v>
      </c>
      <c r="AL294" s="83" t="s">
        <v>66</v>
      </c>
      <c r="AM294" s="83" t="s">
        <v>79</v>
      </c>
      <c r="AN294" s="83" t="s">
        <v>79</v>
      </c>
      <c r="AO294" s="83" t="s">
        <v>66</v>
      </c>
      <c r="AP294" s="83" t="s">
        <v>277</v>
      </c>
      <c r="AQ294" s="83" t="s">
        <v>277</v>
      </c>
      <c r="AR294" s="83" t="s">
        <v>86</v>
      </c>
      <c r="AS294" s="83" t="s">
        <v>81</v>
      </c>
      <c r="AT294" s="83" t="s">
        <v>87</v>
      </c>
      <c r="AU294" s="83" t="s">
        <v>93</v>
      </c>
      <c r="AV294" s="83" t="s">
        <v>71</v>
      </c>
      <c r="AW294" s="83" t="s">
        <v>73</v>
      </c>
      <c r="AX294" s="83" t="s">
        <v>73</v>
      </c>
      <c r="AY294" s="83" t="s">
        <v>72</v>
      </c>
      <c r="AZ294" s="83" t="s">
        <v>73</v>
      </c>
      <c r="BA294" s="83" t="s">
        <v>73</v>
      </c>
      <c r="BB294" s="83" t="s">
        <v>73</v>
      </c>
      <c r="BC294" s="83" t="s">
        <v>73</v>
      </c>
      <c r="BD294" s="83"/>
      <c r="BE294" s="83" t="s">
        <v>73</v>
      </c>
      <c r="BF294" s="83"/>
      <c r="BG294" s="87" t="s">
        <v>631</v>
      </c>
      <c r="BH294" s="87" t="s">
        <v>114</v>
      </c>
      <c r="BI294" s="76" t="s">
        <v>1415</v>
      </c>
      <c r="BJ294">
        <f t="shared" si="12"/>
        <v>7</v>
      </c>
      <c r="BK294" s="87">
        <f t="shared" si="13"/>
        <v>44</v>
      </c>
      <c r="BL294" s="87"/>
      <c r="BM294" s="86" t="str">
        <f>_xlfn.XLOOKUP(Form_Responses18111213[[#This Row],[Sekolah School (Cleansed)]],'Quality Check'!$B$11:$B$14,'Quality Check'!$C$11:$C$14,)</f>
        <v>Urban</v>
      </c>
      <c r="BN294" s="86" t="str">
        <f>_xlfn.XLOOKUP(Form_Responses18111213[[#This Row],[Sekolah School (Cleansed)]],'Quality Check'!$B$11:$B$14,'Quality Check'!$D$11:$D$14,)</f>
        <v>Intervention Group (IG)</v>
      </c>
      <c r="BO294" s="87" t="str">
        <f>_xlfn.XLOOKUP(AS294,'Cleansing - Toothpaste Brand'!A:A,'Cleansing - Toothpaste Brand'!B:B,)</f>
        <v>Colgate</v>
      </c>
      <c r="BP294" s="87"/>
      <c r="BQ29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94" s="86" t="str">
        <f>_xlfn.XLOOKUP(AP294,'Cleansing - Response'!E:E,'Cleansing - Response'!F:F,)</f>
        <v>Less than 2 days</v>
      </c>
      <c r="BS294" s="86"/>
      <c r="BT294" s="86" t="str">
        <f>_xlfn.XLOOKUP(AQ294,'Cleansing - Response'!E:E,'Cleansing - Response'!F:F,)</f>
        <v>Less than 2 days</v>
      </c>
      <c r="BU294" s="86"/>
      <c r="BV294" s="86" t="str">
        <f t="shared" si="14"/>
        <v>Ya / Yes</v>
      </c>
      <c r="BW294" s="86" t="str">
        <f>_xlfn.XLOOKUP(AT294,'Cleansing - Response'!E:E,'Cleansing - Response'!F:F,)</f>
        <v>Always</v>
      </c>
      <c r="BX294" s="86" t="str">
        <f>_xlfn.XLOOKUP(AU294,'Cleansing - Response'!H:H,'Cleansing - Response'!I:I,)</f>
        <v>Not using dental floss</v>
      </c>
      <c r="BY294" s="86" t="str">
        <f>_xlfn.XLOOKUP(AV294,'Cleansing - Response'!K:K,'Cleansing - Response'!L:L,)</f>
        <v>Up to 1 time a day</v>
      </c>
      <c r="BZ294" s="86" t="str">
        <f>_xlfn.XLOOKUP(AW294,'Cleansing - Response'!$N:$N,'Cleansing - Response'!$O:$O,)</f>
        <v>No</v>
      </c>
      <c r="CA294" s="86" t="str">
        <f>_xlfn.XLOOKUP(AX294,'Cleansing - Response'!$N:$N,'Cleansing - Response'!$O:$O,)</f>
        <v>No</v>
      </c>
      <c r="CB294" s="86" t="str">
        <f>_xlfn.XLOOKUP(AY294,'Cleansing - Response'!$N:$N,'Cleansing - Response'!$O:$O,)</f>
        <v>Yes / Sometimes</v>
      </c>
      <c r="CC294" s="86" t="str">
        <f>_xlfn.XLOOKUP(AZ294,'Cleansing - Response'!$N:$N,'Cleansing - Response'!$O:$O,)</f>
        <v>No</v>
      </c>
      <c r="CD294" s="86" t="str">
        <f>_xlfn.XLOOKUP(BA294,'Cleansing - Response'!$N:$N,'Cleansing - Response'!$O:$O,)</f>
        <v>No</v>
      </c>
      <c r="CE294" s="86" t="str">
        <f>_xlfn.XLOOKUP(BB294,'Cleansing - Response'!$N:$N,'Cleansing - Response'!$O:$O,)</f>
        <v>No</v>
      </c>
      <c r="CF294" s="87" t="str">
        <f>IF(COUNTIF(Form_Responses18111213[[#This Row],[Answer - B7-1]:[Answer - B7-6]], "Yes / Sometimes") &gt; 4, "More than 4 times","Up to 4 times")</f>
        <v>Up to 4 times</v>
      </c>
    </row>
    <row r="295" spans="1:84" ht="13.2" x14ac:dyDescent="0.25">
      <c r="A295" s="82">
        <v>45573.516222233797</v>
      </c>
      <c r="B295" s="83" t="s">
        <v>830</v>
      </c>
      <c r="C295" s="84" t="s">
        <v>831</v>
      </c>
      <c r="D295" s="83">
        <v>74.11</v>
      </c>
      <c r="E295" s="83">
        <v>0.38</v>
      </c>
      <c r="F295" s="83" t="s">
        <v>114</v>
      </c>
      <c r="G295" s="83" t="s">
        <v>76</v>
      </c>
      <c r="H295" s="83" t="s">
        <v>716</v>
      </c>
      <c r="I295" s="83" t="s">
        <v>63</v>
      </c>
      <c r="J295" s="83" t="s">
        <v>64</v>
      </c>
      <c r="K295" s="83" t="s">
        <v>64</v>
      </c>
      <c r="L295" s="83" t="s">
        <v>78</v>
      </c>
      <c r="M295" s="83" t="s">
        <v>64</v>
      </c>
      <c r="N295" s="83" t="s">
        <v>64</v>
      </c>
      <c r="O295" s="83" t="s">
        <v>84</v>
      </c>
      <c r="P295" s="83" t="s">
        <v>64</v>
      </c>
      <c r="Q295" s="83" t="s">
        <v>64</v>
      </c>
      <c r="R295" s="83" t="s">
        <v>64</v>
      </c>
      <c r="S295" s="83" t="s">
        <v>64</v>
      </c>
      <c r="T295" s="83" t="s">
        <v>64</v>
      </c>
      <c r="U295" s="83" t="s">
        <v>64</v>
      </c>
      <c r="V295" s="83" t="s">
        <v>64</v>
      </c>
      <c r="W295" s="83" t="s">
        <v>64</v>
      </c>
      <c r="X295" s="83" t="s">
        <v>64</v>
      </c>
      <c r="Y295" s="83" t="s">
        <v>64</v>
      </c>
      <c r="Z295" s="83" t="s">
        <v>101</v>
      </c>
      <c r="AA295" s="83" t="s">
        <v>101</v>
      </c>
      <c r="AB295" s="83" t="s">
        <v>101</v>
      </c>
      <c r="AC295" s="83" t="s">
        <v>101</v>
      </c>
      <c r="AD295" s="83" t="s">
        <v>101</v>
      </c>
      <c r="AE295" s="83" t="s">
        <v>101</v>
      </c>
      <c r="AF295" s="83" t="s">
        <v>101</v>
      </c>
      <c r="AG295" s="83" t="s">
        <v>101</v>
      </c>
      <c r="AH295" s="83" t="s">
        <v>101</v>
      </c>
      <c r="AI295" s="83" t="s">
        <v>101</v>
      </c>
      <c r="AJ295" s="83" t="s">
        <v>101</v>
      </c>
      <c r="AK295" s="83" t="s">
        <v>101</v>
      </c>
      <c r="AL295" s="83" t="s">
        <v>101</v>
      </c>
      <c r="AM295" s="83" t="s">
        <v>101</v>
      </c>
      <c r="AN295" s="83" t="s">
        <v>101</v>
      </c>
      <c r="AO295" s="83" t="s">
        <v>101</v>
      </c>
      <c r="AP295" s="83" t="s">
        <v>85</v>
      </c>
      <c r="AQ295" s="83" t="s">
        <v>85</v>
      </c>
      <c r="AR295" s="83" t="s">
        <v>86</v>
      </c>
      <c r="AS295" s="83" t="s">
        <v>68</v>
      </c>
      <c r="AT295" s="83" t="s">
        <v>87</v>
      </c>
      <c r="AU295" s="83" t="s">
        <v>80</v>
      </c>
      <c r="AV295" s="83" t="s">
        <v>71</v>
      </c>
      <c r="AW295" s="83" t="s">
        <v>72</v>
      </c>
      <c r="AX295" s="83" t="s">
        <v>72</v>
      </c>
      <c r="AY295" s="83" t="s">
        <v>72</v>
      </c>
      <c r="AZ295" s="83" t="s">
        <v>72</v>
      </c>
      <c r="BA295" s="83" t="s">
        <v>72</v>
      </c>
      <c r="BB295" s="83" t="s">
        <v>72</v>
      </c>
      <c r="BC295" s="83" t="s">
        <v>73</v>
      </c>
      <c r="BD295" s="83"/>
      <c r="BE295" s="83" t="s">
        <v>73</v>
      </c>
      <c r="BF295" s="83"/>
      <c r="BG295" s="87" t="s">
        <v>631</v>
      </c>
      <c r="BH295" s="87" t="s">
        <v>114</v>
      </c>
      <c r="BI295" s="76" t="s">
        <v>1414</v>
      </c>
      <c r="BJ295">
        <f t="shared" si="12"/>
        <v>13</v>
      </c>
      <c r="BK295" s="87">
        <f t="shared" si="13"/>
        <v>35</v>
      </c>
      <c r="BL295" s="87"/>
      <c r="BM295" s="86" t="str">
        <f>_xlfn.XLOOKUP(Form_Responses18111213[[#This Row],[Sekolah School (Cleansed)]],'Quality Check'!$B$11:$B$14,'Quality Check'!$C$11:$C$14,)</f>
        <v>Urban</v>
      </c>
      <c r="BN295" s="86" t="str">
        <f>_xlfn.XLOOKUP(Form_Responses18111213[[#This Row],[Sekolah School (Cleansed)]],'Quality Check'!$B$11:$B$14,'Quality Check'!$D$11:$D$14,)</f>
        <v>Intervention Group (IG)</v>
      </c>
      <c r="BO295" s="87" t="str">
        <f>_xlfn.XLOOKUP(AS295,'Cleansing - Toothpaste Brand'!A:A,'Cleansing - Toothpaste Brand'!B:B,)</f>
        <v>Colgate</v>
      </c>
      <c r="BP295" s="87"/>
      <c r="BQ29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95" s="86" t="str">
        <f>_xlfn.XLOOKUP(AP295,'Cleansing - Response'!E:E,'Cleansing - Response'!F:F,)</f>
        <v>2 days and more</v>
      </c>
      <c r="BS295" s="86"/>
      <c r="BT295" s="86" t="str">
        <f>_xlfn.XLOOKUP(AQ295,'Cleansing - Response'!E:E,'Cleansing - Response'!F:F,)</f>
        <v>2 days and more</v>
      </c>
      <c r="BU295" s="86"/>
      <c r="BV295" s="86" t="str">
        <f t="shared" si="14"/>
        <v>Ya / Yes</v>
      </c>
      <c r="BW295" s="86" t="str">
        <f>_xlfn.XLOOKUP(AT295,'Cleansing - Response'!E:E,'Cleansing - Response'!F:F,)</f>
        <v>Always</v>
      </c>
      <c r="BX295" s="86" t="str">
        <f>_xlfn.XLOOKUP(AU295,'Cleansing - Response'!H:H,'Cleansing - Response'!I:I,)</f>
        <v>Using dental floss at least once</v>
      </c>
      <c r="BY295" s="86" t="str">
        <f>_xlfn.XLOOKUP(AV295,'Cleansing - Response'!K:K,'Cleansing - Response'!L:L,)</f>
        <v>Up to 1 time a day</v>
      </c>
      <c r="BZ295" s="86" t="str">
        <f>_xlfn.XLOOKUP(AW295,'Cleansing - Response'!$N:$N,'Cleansing - Response'!$O:$O,)</f>
        <v>Yes / Sometimes</v>
      </c>
      <c r="CA295" s="86" t="str">
        <f>_xlfn.XLOOKUP(AX295,'Cleansing - Response'!$N:$N,'Cleansing - Response'!$O:$O,)</f>
        <v>Yes / Sometimes</v>
      </c>
      <c r="CB295" s="86" t="str">
        <f>_xlfn.XLOOKUP(AY295,'Cleansing - Response'!$N:$N,'Cleansing - Response'!$O:$O,)</f>
        <v>Yes / Sometimes</v>
      </c>
      <c r="CC295" s="86" t="str">
        <f>_xlfn.XLOOKUP(AZ295,'Cleansing - Response'!$N:$N,'Cleansing - Response'!$O:$O,)</f>
        <v>Yes / Sometimes</v>
      </c>
      <c r="CD295" s="86" t="str">
        <f>_xlfn.XLOOKUP(BA295,'Cleansing - Response'!$N:$N,'Cleansing - Response'!$O:$O,)</f>
        <v>Yes / Sometimes</v>
      </c>
      <c r="CE295" s="86" t="str">
        <f>_xlfn.XLOOKUP(BB295,'Cleansing - Response'!$N:$N,'Cleansing - Response'!$O:$O,)</f>
        <v>Yes / Sometimes</v>
      </c>
      <c r="CF295" s="87" t="str">
        <f>IF(COUNTIF(Form_Responses18111213[[#This Row],[Answer - B7-1]:[Answer - B7-6]], "Yes / Sometimes") &gt; 4, "More than 4 times","Up to 4 times")</f>
        <v>More than 4 times</v>
      </c>
    </row>
    <row r="296" spans="1:84" ht="13.2" x14ac:dyDescent="0.25">
      <c r="A296" s="82">
        <v>45573.51643581019</v>
      </c>
      <c r="B296" s="83" t="s">
        <v>832</v>
      </c>
      <c r="C296" s="84" t="s">
        <v>833</v>
      </c>
      <c r="D296" s="83">
        <v>100</v>
      </c>
      <c r="E296" s="83">
        <v>0.38</v>
      </c>
      <c r="F296" s="83" t="s">
        <v>114</v>
      </c>
      <c r="G296" s="83" t="s">
        <v>76</v>
      </c>
      <c r="H296" s="83" t="s">
        <v>631</v>
      </c>
      <c r="I296" s="83" t="s">
        <v>63</v>
      </c>
      <c r="J296" s="83" t="s">
        <v>64</v>
      </c>
      <c r="K296" s="83" t="s">
        <v>78</v>
      </c>
      <c r="L296" s="83" t="s">
        <v>64</v>
      </c>
      <c r="M296" s="83" t="s">
        <v>84</v>
      </c>
      <c r="N296" s="83" t="s">
        <v>64</v>
      </c>
      <c r="O296" s="83" t="s">
        <v>78</v>
      </c>
      <c r="P296" s="83" t="s">
        <v>84</v>
      </c>
      <c r="Q296" s="83" t="s">
        <v>78</v>
      </c>
      <c r="R296" s="83" t="s">
        <v>64</v>
      </c>
      <c r="S296" s="83" t="s">
        <v>64</v>
      </c>
      <c r="T296" s="83" t="s">
        <v>64</v>
      </c>
      <c r="U296" s="83" t="s">
        <v>84</v>
      </c>
      <c r="V296" s="83" t="s">
        <v>64</v>
      </c>
      <c r="W296" s="83" t="s">
        <v>64</v>
      </c>
      <c r="X296" s="83" t="s">
        <v>64</v>
      </c>
      <c r="Y296" s="83" t="s">
        <v>64</v>
      </c>
      <c r="Z296" s="83" t="s">
        <v>65</v>
      </c>
      <c r="AA296" s="83" t="s">
        <v>65</v>
      </c>
      <c r="AB296" s="83" t="s">
        <v>65</v>
      </c>
      <c r="AC296" s="83" t="s">
        <v>66</v>
      </c>
      <c r="AD296" s="83" t="s">
        <v>65</v>
      </c>
      <c r="AE296" s="83" t="s">
        <v>65</v>
      </c>
      <c r="AF296" s="83" t="s">
        <v>66</v>
      </c>
      <c r="AG296" s="83" t="s">
        <v>65</v>
      </c>
      <c r="AH296" s="83" t="s">
        <v>65</v>
      </c>
      <c r="AI296" s="83" t="s">
        <v>79</v>
      </c>
      <c r="AJ296" s="83" t="s">
        <v>65</v>
      </c>
      <c r="AK296" s="83" t="s">
        <v>66</v>
      </c>
      <c r="AL296" s="83" t="s">
        <v>65</v>
      </c>
      <c r="AM296" s="83" t="s">
        <v>66</v>
      </c>
      <c r="AN296" s="83" t="s">
        <v>66</v>
      </c>
      <c r="AO296" s="83" t="s">
        <v>66</v>
      </c>
      <c r="AP296" s="83" t="s">
        <v>85</v>
      </c>
      <c r="AQ296" s="83" t="s">
        <v>85</v>
      </c>
      <c r="AR296" s="83" t="s">
        <v>86</v>
      </c>
      <c r="AS296" s="83" t="s">
        <v>523</v>
      </c>
      <c r="AT296" s="83" t="s">
        <v>87</v>
      </c>
      <c r="AU296" s="83" t="s">
        <v>70</v>
      </c>
      <c r="AV296" s="83" t="s">
        <v>71</v>
      </c>
      <c r="AW296" s="83" t="s">
        <v>73</v>
      </c>
      <c r="AX296" s="83" t="s">
        <v>72</v>
      </c>
      <c r="AY296" s="83" t="s">
        <v>72</v>
      </c>
      <c r="AZ296" s="83" t="s">
        <v>63</v>
      </c>
      <c r="BA296" s="83" t="s">
        <v>63</v>
      </c>
      <c r="BB296" s="83" t="s">
        <v>73</v>
      </c>
      <c r="BC296" s="83" t="s">
        <v>73</v>
      </c>
      <c r="BD296" s="83"/>
      <c r="BE296" s="83" t="s">
        <v>73</v>
      </c>
      <c r="BF296" s="83"/>
      <c r="BG296" s="87" t="s">
        <v>631</v>
      </c>
      <c r="BH296" s="87" t="s">
        <v>114</v>
      </c>
      <c r="BI296" s="76" t="s">
        <v>1414</v>
      </c>
      <c r="BJ296">
        <f t="shared" si="12"/>
        <v>10</v>
      </c>
      <c r="BK296" s="87">
        <f t="shared" si="13"/>
        <v>57</v>
      </c>
      <c r="BL296" s="87"/>
      <c r="BM296" s="86" t="str">
        <f>_xlfn.XLOOKUP(Form_Responses18111213[[#This Row],[Sekolah School (Cleansed)]],'Quality Check'!$B$11:$B$14,'Quality Check'!$C$11:$C$14,)</f>
        <v>Urban</v>
      </c>
      <c r="BN296" s="86" t="str">
        <f>_xlfn.XLOOKUP(Form_Responses18111213[[#This Row],[Sekolah School (Cleansed)]],'Quality Check'!$B$11:$B$14,'Quality Check'!$D$11:$D$14,)</f>
        <v>Intervention Group (IG)</v>
      </c>
      <c r="BO296" s="87" t="str">
        <f>_xlfn.XLOOKUP(AS296,'Cleansing - Toothpaste Brand'!A:A,'Cleansing - Toothpaste Brand'!B:B,)</f>
        <v>Fresh and White</v>
      </c>
      <c r="BP296" s="87"/>
      <c r="BQ29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96" s="86" t="str">
        <f>_xlfn.XLOOKUP(AP296,'Cleansing - Response'!E:E,'Cleansing - Response'!F:F,)</f>
        <v>2 days and more</v>
      </c>
      <c r="BS296" s="86"/>
      <c r="BT296" s="86" t="str">
        <f>_xlfn.XLOOKUP(AQ296,'Cleansing - Response'!E:E,'Cleansing - Response'!F:F,)</f>
        <v>2 days and more</v>
      </c>
      <c r="BU296" s="86"/>
      <c r="BV296" s="86" t="str">
        <f t="shared" si="14"/>
        <v>Ya / Yes</v>
      </c>
      <c r="BW296" s="86" t="str">
        <f>_xlfn.XLOOKUP(AT296,'Cleansing - Response'!E:E,'Cleansing - Response'!F:F,)</f>
        <v>Always</v>
      </c>
      <c r="BX296" s="86" t="str">
        <f>_xlfn.XLOOKUP(AU296,'Cleansing - Response'!H:H,'Cleansing - Response'!I:I,)</f>
        <v>Sometimes / When in need</v>
      </c>
      <c r="BY296" s="86" t="str">
        <f>_xlfn.XLOOKUP(AV296,'Cleansing - Response'!K:K,'Cleansing - Response'!L:L,)</f>
        <v>Up to 1 time a day</v>
      </c>
      <c r="BZ296" s="86" t="str">
        <f>_xlfn.XLOOKUP(AW296,'Cleansing - Response'!$N:$N,'Cleansing - Response'!$O:$O,)</f>
        <v>No</v>
      </c>
      <c r="CA296" s="86" t="str">
        <f>_xlfn.XLOOKUP(AX296,'Cleansing - Response'!$N:$N,'Cleansing - Response'!$O:$O,)</f>
        <v>Yes / Sometimes</v>
      </c>
      <c r="CB296" s="86" t="str">
        <f>_xlfn.XLOOKUP(AY296,'Cleansing - Response'!$N:$N,'Cleansing - Response'!$O:$O,)</f>
        <v>Yes / Sometimes</v>
      </c>
      <c r="CC296" s="86" t="str">
        <f>_xlfn.XLOOKUP(AZ296,'Cleansing - Response'!$N:$N,'Cleansing - Response'!$O:$O,)</f>
        <v>Yes / Sometimes</v>
      </c>
      <c r="CD296" s="86" t="str">
        <f>_xlfn.XLOOKUP(BA296,'Cleansing - Response'!$N:$N,'Cleansing - Response'!$O:$O,)</f>
        <v>Yes / Sometimes</v>
      </c>
      <c r="CE296" s="86" t="str">
        <f>_xlfn.XLOOKUP(BB296,'Cleansing - Response'!$N:$N,'Cleansing - Response'!$O:$O,)</f>
        <v>No</v>
      </c>
      <c r="CF296" s="87" t="str">
        <f>IF(COUNTIF(Form_Responses18111213[[#This Row],[Answer - B7-1]:[Answer - B7-6]], "Yes / Sometimes") &gt; 4, "More than 4 times","Up to 4 times")</f>
        <v>Up to 4 times</v>
      </c>
    </row>
    <row r="297" spans="1:84" ht="13.2" x14ac:dyDescent="0.25">
      <c r="A297" s="82">
        <v>45573.517237673615</v>
      </c>
      <c r="B297" s="83" t="s">
        <v>834</v>
      </c>
      <c r="C297" s="84" t="s">
        <v>835</v>
      </c>
      <c r="D297" s="83">
        <v>77.680000000000007</v>
      </c>
      <c r="E297" s="83">
        <v>0.28999999999999998</v>
      </c>
      <c r="F297" s="83" t="s">
        <v>114</v>
      </c>
      <c r="G297" s="83" t="s">
        <v>539</v>
      </c>
      <c r="H297" s="83" t="s">
        <v>683</v>
      </c>
      <c r="I297" s="83" t="s">
        <v>73</v>
      </c>
      <c r="J297" s="83" t="s">
        <v>64</v>
      </c>
      <c r="K297" s="83" t="s">
        <v>78</v>
      </c>
      <c r="L297" s="83" t="s">
        <v>64</v>
      </c>
      <c r="M297" s="83" t="s">
        <v>64</v>
      </c>
      <c r="N297" s="83" t="s">
        <v>64</v>
      </c>
      <c r="O297" s="83" t="s">
        <v>64</v>
      </c>
      <c r="P297" s="83" t="s">
        <v>78</v>
      </c>
      <c r="Q297" s="83" t="s">
        <v>64</v>
      </c>
      <c r="R297" s="83" t="s">
        <v>64</v>
      </c>
      <c r="S297" s="83" t="s">
        <v>64</v>
      </c>
      <c r="T297" s="83" t="s">
        <v>64</v>
      </c>
      <c r="U297" s="83" t="s">
        <v>64</v>
      </c>
      <c r="V297" s="83" t="s">
        <v>64</v>
      </c>
      <c r="W297" s="83" t="s">
        <v>64</v>
      </c>
      <c r="X297" s="83" t="s">
        <v>84</v>
      </c>
      <c r="Y297" s="83" t="s">
        <v>64</v>
      </c>
      <c r="Z297" s="83" t="s">
        <v>66</v>
      </c>
      <c r="AA297" s="83" t="s">
        <v>66</v>
      </c>
      <c r="AB297" s="83" t="s">
        <v>65</v>
      </c>
      <c r="AC297" s="83" t="s">
        <v>66</v>
      </c>
      <c r="AD297" s="83" t="s">
        <v>66</v>
      </c>
      <c r="AE297" s="83" t="s">
        <v>65</v>
      </c>
      <c r="AF297" s="83" t="s">
        <v>66</v>
      </c>
      <c r="AG297" s="83" t="s">
        <v>66</v>
      </c>
      <c r="AH297" s="83" t="s">
        <v>79</v>
      </c>
      <c r="AI297" s="83" t="s">
        <v>79</v>
      </c>
      <c r="AJ297" s="83" t="s">
        <v>65</v>
      </c>
      <c r="AK297" s="83" t="s">
        <v>66</v>
      </c>
      <c r="AL297" s="83" t="s">
        <v>66</v>
      </c>
      <c r="AM297" s="83" t="s">
        <v>65</v>
      </c>
      <c r="AN297" s="83" t="s">
        <v>66</v>
      </c>
      <c r="AO297" s="83" t="s">
        <v>66</v>
      </c>
      <c r="AP297" s="83" t="s">
        <v>67</v>
      </c>
      <c r="AQ297" s="83" t="s">
        <v>67</v>
      </c>
      <c r="AR297" s="83" t="s">
        <v>73</v>
      </c>
      <c r="AS297" s="83" t="s">
        <v>223</v>
      </c>
      <c r="AT297" s="83" t="s">
        <v>69</v>
      </c>
      <c r="AU297" s="83" t="s">
        <v>70</v>
      </c>
      <c r="AV297" s="83" t="s">
        <v>71</v>
      </c>
      <c r="AW297" s="83" t="s">
        <v>72</v>
      </c>
      <c r="AX297" s="83" t="s">
        <v>63</v>
      </c>
      <c r="AY297" s="83" t="s">
        <v>72</v>
      </c>
      <c r="AZ297" s="83" t="s">
        <v>63</v>
      </c>
      <c r="BA297" s="83" t="s">
        <v>72</v>
      </c>
      <c r="BB297" s="83" t="s">
        <v>72</v>
      </c>
      <c r="BC297" s="83" t="s">
        <v>73</v>
      </c>
      <c r="BD297" s="83"/>
      <c r="BE297" s="83" t="s">
        <v>73</v>
      </c>
      <c r="BF297" s="83"/>
      <c r="BG297" s="87" t="s">
        <v>631</v>
      </c>
      <c r="BH297" s="87" t="s">
        <v>114</v>
      </c>
      <c r="BI297" s="76" t="s">
        <v>1415</v>
      </c>
      <c r="BJ297">
        <f t="shared" si="12"/>
        <v>12</v>
      </c>
      <c r="BK297" s="87">
        <f t="shared" si="13"/>
        <v>51</v>
      </c>
      <c r="BL297" s="87"/>
      <c r="BM297" s="86" t="str">
        <f>_xlfn.XLOOKUP(Form_Responses18111213[[#This Row],[Sekolah School (Cleansed)]],'Quality Check'!$B$11:$B$14,'Quality Check'!$C$11:$C$14,)</f>
        <v>Urban</v>
      </c>
      <c r="BN297" s="86" t="str">
        <f>_xlfn.XLOOKUP(Form_Responses18111213[[#This Row],[Sekolah School (Cleansed)]],'Quality Check'!$B$11:$B$14,'Quality Check'!$D$11:$D$14,)</f>
        <v>Intervention Group (IG)</v>
      </c>
      <c r="BO297" s="87" t="str">
        <f>_xlfn.XLOOKUP(AS297,'Cleansing - Toothpaste Brand'!A:A,'Cleansing - Toothpaste Brand'!B:B,)</f>
        <v>Colgate</v>
      </c>
      <c r="BP297" s="87"/>
      <c r="BQ29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97" s="86" t="str">
        <f>_xlfn.XLOOKUP(AP297,'Cleansing - Response'!E:E,'Cleansing - Response'!F:F,)</f>
        <v>2 days and more</v>
      </c>
      <c r="BS297" s="86"/>
      <c r="BT297" s="86" t="str">
        <f>_xlfn.XLOOKUP(AQ297,'Cleansing - Response'!E:E,'Cleansing - Response'!F:F,)</f>
        <v>2 days and more</v>
      </c>
      <c r="BU297" s="86"/>
      <c r="BV297" s="86" t="str">
        <f t="shared" si="14"/>
        <v>Tidak / No</v>
      </c>
      <c r="BW297" s="86" t="str">
        <f>_xlfn.XLOOKUP(AT297,'Cleansing - Response'!E:E,'Cleansing - Response'!F:F,)</f>
        <v>Rarely / Sometimes</v>
      </c>
      <c r="BX297" s="86" t="str">
        <f>_xlfn.XLOOKUP(AU297,'Cleansing - Response'!H:H,'Cleansing - Response'!I:I,)</f>
        <v>Sometimes / When in need</v>
      </c>
      <c r="BY297" s="86" t="str">
        <f>_xlfn.XLOOKUP(AV297,'Cleansing - Response'!K:K,'Cleansing - Response'!L:L,)</f>
        <v>Up to 1 time a day</v>
      </c>
      <c r="BZ297" s="86" t="str">
        <f>_xlfn.XLOOKUP(AW297,'Cleansing - Response'!$N:$N,'Cleansing - Response'!$O:$O,)</f>
        <v>Yes / Sometimes</v>
      </c>
      <c r="CA297" s="86" t="str">
        <f>_xlfn.XLOOKUP(AX297,'Cleansing - Response'!$N:$N,'Cleansing - Response'!$O:$O,)</f>
        <v>Yes / Sometimes</v>
      </c>
      <c r="CB297" s="86" t="str">
        <f>_xlfn.XLOOKUP(AY297,'Cleansing - Response'!$N:$N,'Cleansing - Response'!$O:$O,)</f>
        <v>Yes / Sometimes</v>
      </c>
      <c r="CC297" s="86" t="str">
        <f>_xlfn.XLOOKUP(AZ297,'Cleansing - Response'!$N:$N,'Cleansing - Response'!$O:$O,)</f>
        <v>Yes / Sometimes</v>
      </c>
      <c r="CD297" s="86" t="str">
        <f>_xlfn.XLOOKUP(BA297,'Cleansing - Response'!$N:$N,'Cleansing - Response'!$O:$O,)</f>
        <v>Yes / Sometimes</v>
      </c>
      <c r="CE297" s="86" t="str">
        <f>_xlfn.XLOOKUP(BB297,'Cleansing - Response'!$N:$N,'Cleansing - Response'!$O:$O,)</f>
        <v>Yes / Sometimes</v>
      </c>
      <c r="CF297" s="87" t="str">
        <f>IF(COUNTIF(Form_Responses18111213[[#This Row],[Answer - B7-1]:[Answer - B7-6]], "Yes / Sometimes") &gt; 4, "More than 4 times","Up to 4 times")</f>
        <v>More than 4 times</v>
      </c>
    </row>
    <row r="298" spans="1:84" ht="13.2" x14ac:dyDescent="0.25">
      <c r="A298" s="82">
        <v>45573.520493344906</v>
      </c>
      <c r="B298" s="83" t="s">
        <v>836</v>
      </c>
      <c r="C298" s="84" t="s">
        <v>837</v>
      </c>
      <c r="D298" s="83">
        <v>25</v>
      </c>
      <c r="E298" s="83">
        <v>0.08</v>
      </c>
      <c r="F298" s="83" t="s">
        <v>423</v>
      </c>
      <c r="G298" s="83" t="s">
        <v>291</v>
      </c>
      <c r="H298" s="83" t="s">
        <v>631</v>
      </c>
      <c r="I298" s="83" t="s">
        <v>63</v>
      </c>
      <c r="J298" s="83" t="s">
        <v>64</v>
      </c>
      <c r="K298" s="83" t="s">
        <v>64</v>
      </c>
      <c r="L298" s="83" t="s">
        <v>64</v>
      </c>
      <c r="M298" s="83" t="s">
        <v>84</v>
      </c>
      <c r="N298" s="83" t="s">
        <v>84</v>
      </c>
      <c r="O298" s="83" t="s">
        <v>64</v>
      </c>
      <c r="P298" s="83" t="s">
        <v>64</v>
      </c>
      <c r="Q298" s="83" t="s">
        <v>64</v>
      </c>
      <c r="R298" s="83" t="s">
        <v>64</v>
      </c>
      <c r="S298" s="83" t="s">
        <v>84</v>
      </c>
      <c r="T298" s="83" t="s">
        <v>64</v>
      </c>
      <c r="U298" s="83" t="s">
        <v>64</v>
      </c>
      <c r="V298" s="83" t="s">
        <v>84</v>
      </c>
      <c r="W298" s="83" t="s">
        <v>64</v>
      </c>
      <c r="X298" s="83" t="s">
        <v>64</v>
      </c>
      <c r="Y298" s="83" t="s">
        <v>64</v>
      </c>
      <c r="Z298" s="83" t="s">
        <v>66</v>
      </c>
      <c r="AA298" s="83" t="s">
        <v>65</v>
      </c>
      <c r="AB298" s="83" t="s">
        <v>65</v>
      </c>
      <c r="AC298" s="83" t="s">
        <v>65</v>
      </c>
      <c r="AD298" s="83" t="s">
        <v>65</v>
      </c>
      <c r="AE298" s="83" t="s">
        <v>65</v>
      </c>
      <c r="AF298" s="83" t="s">
        <v>66</v>
      </c>
      <c r="AG298" s="83" t="s">
        <v>65</v>
      </c>
      <c r="AH298" s="83" t="s">
        <v>66</v>
      </c>
      <c r="AI298" s="83" t="s">
        <v>101</v>
      </c>
      <c r="AJ298" s="83" t="s">
        <v>65</v>
      </c>
      <c r="AK298" s="83" t="s">
        <v>65</v>
      </c>
      <c r="AL298" s="83" t="s">
        <v>65</v>
      </c>
      <c r="AM298" s="83" t="s">
        <v>66</v>
      </c>
      <c r="AN298" s="83" t="s">
        <v>66</v>
      </c>
      <c r="AO298" s="83" t="s">
        <v>66</v>
      </c>
      <c r="AP298" s="83" t="s">
        <v>85</v>
      </c>
      <c r="AQ298" s="83" t="s">
        <v>85</v>
      </c>
      <c r="AR298" s="83" t="s">
        <v>86</v>
      </c>
      <c r="AS298" s="83" t="s">
        <v>68</v>
      </c>
      <c r="AT298" s="83" t="s">
        <v>87</v>
      </c>
      <c r="AU298" s="83" t="s">
        <v>67</v>
      </c>
      <c r="AV298" s="83" t="s">
        <v>71</v>
      </c>
      <c r="AW298" s="83" t="s">
        <v>72</v>
      </c>
      <c r="AX298" s="83" t="s">
        <v>72</v>
      </c>
      <c r="AY298" s="83" t="s">
        <v>63</v>
      </c>
      <c r="AZ298" s="83" t="s">
        <v>63</v>
      </c>
      <c r="BA298" s="83" t="s">
        <v>72</v>
      </c>
      <c r="BB298" s="83" t="s">
        <v>73</v>
      </c>
      <c r="BC298" s="83" t="s">
        <v>73</v>
      </c>
      <c r="BD298" s="83"/>
      <c r="BE298" s="83" t="s">
        <v>73</v>
      </c>
      <c r="BF298" s="83"/>
      <c r="BG298" s="87" t="s">
        <v>631</v>
      </c>
      <c r="BH298" s="86" t="s">
        <v>60</v>
      </c>
      <c r="BI298" s="76" t="s">
        <v>1414</v>
      </c>
      <c r="BJ298">
        <f t="shared" si="12"/>
        <v>12</v>
      </c>
      <c r="BK298" s="87">
        <f t="shared" si="13"/>
        <v>58</v>
      </c>
      <c r="BL298" s="87"/>
      <c r="BM298" s="86" t="str">
        <f>_xlfn.XLOOKUP(Form_Responses18111213[[#This Row],[Sekolah School (Cleansed)]],'Quality Check'!$B$11:$B$14,'Quality Check'!$C$11:$C$14,)</f>
        <v>Urban</v>
      </c>
      <c r="BN298" s="86" t="str">
        <f>_xlfn.XLOOKUP(Form_Responses18111213[[#This Row],[Sekolah School (Cleansed)]],'Quality Check'!$B$11:$B$14,'Quality Check'!$D$11:$D$14,)</f>
        <v>Intervention Group (IG)</v>
      </c>
      <c r="BO298" s="87" t="str">
        <f>_xlfn.XLOOKUP(AS298,'Cleansing - Toothpaste Brand'!A:A,'Cleansing - Toothpaste Brand'!B:B,)</f>
        <v>Colgate</v>
      </c>
      <c r="BP298" s="87"/>
      <c r="BQ29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98" s="86" t="str">
        <f>_xlfn.XLOOKUP(AP298,'Cleansing - Response'!E:E,'Cleansing - Response'!F:F,)</f>
        <v>2 days and more</v>
      </c>
      <c r="BS298" s="86"/>
      <c r="BT298" s="86" t="str">
        <f>_xlfn.XLOOKUP(AQ298,'Cleansing - Response'!E:E,'Cleansing - Response'!F:F,)</f>
        <v>2 days and more</v>
      </c>
      <c r="BU298" s="86"/>
      <c r="BV298" s="86" t="str">
        <f t="shared" si="14"/>
        <v>Ya / Yes</v>
      </c>
      <c r="BW298" s="86" t="str">
        <f>_xlfn.XLOOKUP(AT298,'Cleansing - Response'!E:E,'Cleansing - Response'!F:F,)</f>
        <v>Always</v>
      </c>
      <c r="BX298" s="86" t="str">
        <f>_xlfn.XLOOKUP(AU298,'Cleansing - Response'!H:H,'Cleansing - Response'!I:I,)</f>
        <v>Using dental floss at least once</v>
      </c>
      <c r="BY298" s="86" t="str">
        <f>_xlfn.XLOOKUP(AV298,'Cleansing - Response'!K:K,'Cleansing - Response'!L:L,)</f>
        <v>Up to 1 time a day</v>
      </c>
      <c r="BZ298" s="86" t="str">
        <f>_xlfn.XLOOKUP(AW298,'Cleansing - Response'!$N:$N,'Cleansing - Response'!$O:$O,)</f>
        <v>Yes / Sometimes</v>
      </c>
      <c r="CA298" s="86" t="str">
        <f>_xlfn.XLOOKUP(AX298,'Cleansing - Response'!$N:$N,'Cleansing - Response'!$O:$O,)</f>
        <v>Yes / Sometimes</v>
      </c>
      <c r="CB298" s="86" t="str">
        <f>_xlfn.XLOOKUP(AY298,'Cleansing - Response'!$N:$N,'Cleansing - Response'!$O:$O,)</f>
        <v>Yes / Sometimes</v>
      </c>
      <c r="CC298" s="86" t="str">
        <f>_xlfn.XLOOKUP(AZ298,'Cleansing - Response'!$N:$N,'Cleansing - Response'!$O:$O,)</f>
        <v>Yes / Sometimes</v>
      </c>
      <c r="CD298" s="86" t="str">
        <f>_xlfn.XLOOKUP(BA298,'Cleansing - Response'!$N:$N,'Cleansing - Response'!$O:$O,)</f>
        <v>Yes / Sometimes</v>
      </c>
      <c r="CE298" s="86" t="str">
        <f>_xlfn.XLOOKUP(BB298,'Cleansing - Response'!$N:$N,'Cleansing - Response'!$O:$O,)</f>
        <v>No</v>
      </c>
      <c r="CF298" s="87" t="str">
        <f>IF(COUNTIF(Form_Responses18111213[[#This Row],[Answer - B7-1]:[Answer - B7-6]], "Yes / Sometimes") &gt; 4, "More than 4 times","Up to 4 times")</f>
        <v>More than 4 times</v>
      </c>
    </row>
    <row r="299" spans="1:84" ht="13.2" x14ac:dyDescent="0.25">
      <c r="A299" s="82">
        <v>45573.520494930555</v>
      </c>
      <c r="B299" s="83" t="s">
        <v>838</v>
      </c>
      <c r="C299" s="84" t="s">
        <v>839</v>
      </c>
      <c r="D299" s="83">
        <v>31.1</v>
      </c>
      <c r="E299" s="83">
        <v>0.25</v>
      </c>
      <c r="F299" s="83" t="s">
        <v>423</v>
      </c>
      <c r="G299" s="83" t="s">
        <v>291</v>
      </c>
      <c r="H299" s="83" t="s">
        <v>683</v>
      </c>
      <c r="I299" s="83" t="s">
        <v>63</v>
      </c>
      <c r="J299" s="83" t="s">
        <v>64</v>
      </c>
      <c r="K299" s="83" t="s">
        <v>84</v>
      </c>
      <c r="L299" s="83" t="s">
        <v>64</v>
      </c>
      <c r="M299" s="83" t="s">
        <v>84</v>
      </c>
      <c r="N299" s="83" t="s">
        <v>64</v>
      </c>
      <c r="O299" s="83" t="s">
        <v>64</v>
      </c>
      <c r="P299" s="83" t="s">
        <v>84</v>
      </c>
      <c r="Q299" s="83" t="s">
        <v>64</v>
      </c>
      <c r="R299" s="83" t="s">
        <v>64</v>
      </c>
      <c r="S299" s="83" t="s">
        <v>84</v>
      </c>
      <c r="T299" s="83" t="s">
        <v>84</v>
      </c>
      <c r="U299" s="83" t="s">
        <v>84</v>
      </c>
      <c r="V299" s="83" t="s">
        <v>64</v>
      </c>
      <c r="W299" s="83" t="s">
        <v>64</v>
      </c>
      <c r="X299" s="83" t="s">
        <v>64</v>
      </c>
      <c r="Y299" s="83" t="s">
        <v>64</v>
      </c>
      <c r="Z299" s="83" t="s">
        <v>65</v>
      </c>
      <c r="AA299" s="83" t="s">
        <v>65</v>
      </c>
      <c r="AB299" s="83" t="s">
        <v>65</v>
      </c>
      <c r="AC299" s="83" t="s">
        <v>65</v>
      </c>
      <c r="AD299" s="83" t="s">
        <v>66</v>
      </c>
      <c r="AE299" s="83" t="s">
        <v>65</v>
      </c>
      <c r="AF299" s="83" t="s">
        <v>66</v>
      </c>
      <c r="AG299" s="83" t="s">
        <v>65</v>
      </c>
      <c r="AH299" s="83" t="s">
        <v>66</v>
      </c>
      <c r="AI299" s="83" t="s">
        <v>101</v>
      </c>
      <c r="AJ299" s="83" t="s">
        <v>65</v>
      </c>
      <c r="AK299" s="83" t="s">
        <v>65</v>
      </c>
      <c r="AL299" s="83" t="s">
        <v>65</v>
      </c>
      <c r="AM299" s="83" t="s">
        <v>65</v>
      </c>
      <c r="AN299" s="83" t="s">
        <v>66</v>
      </c>
      <c r="AO299" s="83" t="s">
        <v>66</v>
      </c>
      <c r="AP299" s="83" t="s">
        <v>67</v>
      </c>
      <c r="AQ299" s="83" t="s">
        <v>85</v>
      </c>
      <c r="AR299" s="83" t="s">
        <v>63</v>
      </c>
      <c r="AS299" s="83" t="s">
        <v>68</v>
      </c>
      <c r="AT299" s="83" t="s">
        <v>87</v>
      </c>
      <c r="AU299" s="83" t="s">
        <v>70</v>
      </c>
      <c r="AV299" s="83" t="s">
        <v>71</v>
      </c>
      <c r="AW299" s="83" t="s">
        <v>73</v>
      </c>
      <c r="AX299" s="83" t="s">
        <v>73</v>
      </c>
      <c r="AY299" s="83" t="s">
        <v>73</v>
      </c>
      <c r="AZ299" s="83" t="s">
        <v>72</v>
      </c>
      <c r="BA299" s="83" t="s">
        <v>72</v>
      </c>
      <c r="BB299" s="83" t="s">
        <v>72</v>
      </c>
      <c r="BC299" s="83" t="s">
        <v>63</v>
      </c>
      <c r="BD299" s="83"/>
      <c r="BE299" s="83" t="s">
        <v>73</v>
      </c>
      <c r="BF299" s="83"/>
      <c r="BG299" s="87" t="s">
        <v>631</v>
      </c>
      <c r="BH299" s="86" t="s">
        <v>60</v>
      </c>
      <c r="BI299" s="76" t="s">
        <v>1414</v>
      </c>
      <c r="BJ299">
        <f t="shared" si="12"/>
        <v>10</v>
      </c>
      <c r="BK299" s="87">
        <f t="shared" si="13"/>
        <v>59</v>
      </c>
      <c r="BL299" s="87"/>
      <c r="BM299" s="86" t="str">
        <f>_xlfn.XLOOKUP(Form_Responses18111213[[#This Row],[Sekolah School (Cleansed)]],'Quality Check'!$B$11:$B$14,'Quality Check'!$C$11:$C$14,)</f>
        <v>Urban</v>
      </c>
      <c r="BN299" s="86" t="str">
        <f>_xlfn.XLOOKUP(Form_Responses18111213[[#This Row],[Sekolah School (Cleansed)]],'Quality Check'!$B$11:$B$14,'Quality Check'!$D$11:$D$14,)</f>
        <v>Intervention Group (IG)</v>
      </c>
      <c r="BO299" s="87" t="str">
        <f>_xlfn.XLOOKUP(AS299,'Cleansing - Toothpaste Brand'!A:A,'Cleansing - Toothpaste Brand'!B:B,)</f>
        <v>Colgate</v>
      </c>
      <c r="BP299" s="87"/>
      <c r="BQ29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299" s="86" t="str">
        <f>_xlfn.XLOOKUP(AP299,'Cleansing - Response'!E:E,'Cleansing - Response'!F:F,)</f>
        <v>2 days and more</v>
      </c>
      <c r="BS299" s="86"/>
      <c r="BT299" s="86" t="str">
        <f>_xlfn.XLOOKUP(AQ299,'Cleansing - Response'!E:E,'Cleansing - Response'!F:F,)</f>
        <v>2 days and more</v>
      </c>
      <c r="BU299" s="86"/>
      <c r="BV299" s="86" t="str">
        <f t="shared" si="14"/>
        <v>Ya / Yes</v>
      </c>
      <c r="BW299" s="86" t="str">
        <f>_xlfn.XLOOKUP(AT299,'Cleansing - Response'!E:E,'Cleansing - Response'!F:F,)</f>
        <v>Always</v>
      </c>
      <c r="BX299" s="86" t="str">
        <f>_xlfn.XLOOKUP(AU299,'Cleansing - Response'!H:H,'Cleansing - Response'!I:I,)</f>
        <v>Sometimes / When in need</v>
      </c>
      <c r="BY299" s="86" t="str">
        <f>_xlfn.XLOOKUP(AV299,'Cleansing - Response'!K:K,'Cleansing - Response'!L:L,)</f>
        <v>Up to 1 time a day</v>
      </c>
      <c r="BZ299" s="86" t="str">
        <f>_xlfn.XLOOKUP(AW299,'Cleansing - Response'!$N:$N,'Cleansing - Response'!$O:$O,)</f>
        <v>No</v>
      </c>
      <c r="CA299" s="86" t="str">
        <f>_xlfn.XLOOKUP(AX299,'Cleansing - Response'!$N:$N,'Cleansing - Response'!$O:$O,)</f>
        <v>No</v>
      </c>
      <c r="CB299" s="86" t="str">
        <f>_xlfn.XLOOKUP(AY299,'Cleansing - Response'!$N:$N,'Cleansing - Response'!$O:$O,)</f>
        <v>No</v>
      </c>
      <c r="CC299" s="86" t="str">
        <f>_xlfn.XLOOKUP(AZ299,'Cleansing - Response'!$N:$N,'Cleansing - Response'!$O:$O,)</f>
        <v>Yes / Sometimes</v>
      </c>
      <c r="CD299" s="86" t="str">
        <f>_xlfn.XLOOKUP(BA299,'Cleansing - Response'!$N:$N,'Cleansing - Response'!$O:$O,)</f>
        <v>Yes / Sometimes</v>
      </c>
      <c r="CE299" s="86" t="str">
        <f>_xlfn.XLOOKUP(BB299,'Cleansing - Response'!$N:$N,'Cleansing - Response'!$O:$O,)</f>
        <v>Yes / Sometimes</v>
      </c>
      <c r="CF299" s="87" t="str">
        <f>IF(COUNTIF(Form_Responses18111213[[#This Row],[Answer - B7-1]:[Answer - B7-6]], "Yes / Sometimes") &gt; 4, "More than 4 times","Up to 4 times")</f>
        <v>Up to 4 times</v>
      </c>
    </row>
    <row r="300" spans="1:84" ht="13.2" x14ac:dyDescent="0.25">
      <c r="A300" s="82">
        <v>45573.520888298612</v>
      </c>
      <c r="B300" s="83" t="s">
        <v>840</v>
      </c>
      <c r="C300" s="84" t="s">
        <v>841</v>
      </c>
      <c r="D300" s="83">
        <v>34.82</v>
      </c>
      <c r="E300" s="83">
        <v>0.17</v>
      </c>
      <c r="F300" s="83" t="s">
        <v>423</v>
      </c>
      <c r="G300" s="83" t="s">
        <v>291</v>
      </c>
      <c r="H300" s="83" t="s">
        <v>631</v>
      </c>
      <c r="I300" s="83" t="s">
        <v>63</v>
      </c>
      <c r="J300" s="83" t="s">
        <v>64</v>
      </c>
      <c r="K300" s="83" t="s">
        <v>64</v>
      </c>
      <c r="L300" s="83" t="s">
        <v>64</v>
      </c>
      <c r="M300" s="83" t="s">
        <v>78</v>
      </c>
      <c r="N300" s="83" t="s">
        <v>64</v>
      </c>
      <c r="O300" s="83" t="s">
        <v>64</v>
      </c>
      <c r="P300" s="83" t="s">
        <v>84</v>
      </c>
      <c r="Q300" s="83" t="s">
        <v>84</v>
      </c>
      <c r="R300" s="83" t="s">
        <v>64</v>
      </c>
      <c r="S300" s="83" t="s">
        <v>64</v>
      </c>
      <c r="T300" s="83" t="s">
        <v>84</v>
      </c>
      <c r="U300" s="83" t="s">
        <v>84</v>
      </c>
      <c r="V300" s="83" t="s">
        <v>84</v>
      </c>
      <c r="W300" s="83" t="s">
        <v>64</v>
      </c>
      <c r="X300" s="83" t="s">
        <v>64</v>
      </c>
      <c r="Y300" s="83" t="s">
        <v>64</v>
      </c>
      <c r="Z300" s="83" t="s">
        <v>66</v>
      </c>
      <c r="AA300" s="83" t="s">
        <v>66</v>
      </c>
      <c r="AB300" s="83" t="s">
        <v>66</v>
      </c>
      <c r="AC300" s="83" t="s">
        <v>66</v>
      </c>
      <c r="AD300" s="83" t="s">
        <v>66</v>
      </c>
      <c r="AE300" s="83" t="s">
        <v>66</v>
      </c>
      <c r="AF300" s="83" t="s">
        <v>66</v>
      </c>
      <c r="AG300" s="83" t="s">
        <v>66</v>
      </c>
      <c r="AH300" s="83" t="s">
        <v>66</v>
      </c>
      <c r="AI300" s="83" t="s">
        <v>66</v>
      </c>
      <c r="AJ300" s="83" t="s">
        <v>66</v>
      </c>
      <c r="AK300" s="83" t="s">
        <v>66</v>
      </c>
      <c r="AL300" s="83" t="s">
        <v>66</v>
      </c>
      <c r="AM300" s="83" t="s">
        <v>66</v>
      </c>
      <c r="AN300" s="83" t="s">
        <v>66</v>
      </c>
      <c r="AO300" s="83" t="s">
        <v>66</v>
      </c>
      <c r="AP300" s="83" t="s">
        <v>85</v>
      </c>
      <c r="AQ300" s="83" t="s">
        <v>85</v>
      </c>
      <c r="AR300" s="83" t="s">
        <v>63</v>
      </c>
      <c r="AS300" s="83" t="s">
        <v>343</v>
      </c>
      <c r="AT300" s="83" t="s">
        <v>69</v>
      </c>
      <c r="AU300" s="83" t="s">
        <v>70</v>
      </c>
      <c r="AV300" s="83" t="s">
        <v>71</v>
      </c>
      <c r="AW300" s="83" t="s">
        <v>73</v>
      </c>
      <c r="AX300" s="83" t="s">
        <v>73</v>
      </c>
      <c r="AY300" s="83" t="s">
        <v>73</v>
      </c>
      <c r="AZ300" s="83" t="s">
        <v>73</v>
      </c>
      <c r="BA300" s="83" t="s">
        <v>73</v>
      </c>
      <c r="BB300" s="83" t="s">
        <v>73</v>
      </c>
      <c r="BC300" s="83" t="s">
        <v>73</v>
      </c>
      <c r="BD300" s="83"/>
      <c r="BE300" s="83" t="s">
        <v>73</v>
      </c>
      <c r="BF300" s="83"/>
      <c r="BG300" s="87" t="s">
        <v>631</v>
      </c>
      <c r="BH300" s="86" t="s">
        <v>60</v>
      </c>
      <c r="BI300" s="76" t="s">
        <v>1414</v>
      </c>
      <c r="BJ300">
        <f t="shared" si="12"/>
        <v>11</v>
      </c>
      <c r="BK300" s="87">
        <f t="shared" si="13"/>
        <v>47</v>
      </c>
      <c r="BL300" s="87"/>
      <c r="BM300" s="86" t="str">
        <f>_xlfn.XLOOKUP(Form_Responses18111213[[#This Row],[Sekolah School (Cleansed)]],'Quality Check'!$B$11:$B$14,'Quality Check'!$C$11:$C$14,)</f>
        <v>Urban</v>
      </c>
      <c r="BN300" s="86" t="str">
        <f>_xlfn.XLOOKUP(Form_Responses18111213[[#This Row],[Sekolah School (Cleansed)]],'Quality Check'!$B$11:$B$14,'Quality Check'!$D$11:$D$14,)</f>
        <v>Intervention Group (IG)</v>
      </c>
      <c r="BO300" s="87" t="str">
        <f>_xlfn.XLOOKUP(AS300,'Cleansing - Toothpaste Brand'!A:A,'Cleansing - Toothpaste Brand'!B:B,)</f>
        <v>Darlie</v>
      </c>
      <c r="BP300" s="87"/>
      <c r="BQ30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00" s="86" t="str">
        <f>_xlfn.XLOOKUP(AP300,'Cleansing - Response'!E:E,'Cleansing - Response'!F:F,)</f>
        <v>2 days and more</v>
      </c>
      <c r="BS300" s="86"/>
      <c r="BT300" s="86" t="str">
        <f>_xlfn.XLOOKUP(AQ300,'Cleansing - Response'!E:E,'Cleansing - Response'!F:F,)</f>
        <v>2 days and more</v>
      </c>
      <c r="BU300" s="86"/>
      <c r="BV300" s="86" t="str">
        <f t="shared" si="14"/>
        <v>Ya / Yes</v>
      </c>
      <c r="BW300" s="86" t="str">
        <f>_xlfn.XLOOKUP(AT300,'Cleansing - Response'!E:E,'Cleansing - Response'!F:F,)</f>
        <v>Rarely / Sometimes</v>
      </c>
      <c r="BX300" s="86" t="str">
        <f>_xlfn.XLOOKUP(AU300,'Cleansing - Response'!H:H,'Cleansing - Response'!I:I,)</f>
        <v>Sometimes / When in need</v>
      </c>
      <c r="BY300" s="86" t="str">
        <f>_xlfn.XLOOKUP(AV300,'Cleansing - Response'!K:K,'Cleansing - Response'!L:L,)</f>
        <v>Up to 1 time a day</v>
      </c>
      <c r="BZ300" s="86" t="str">
        <f>_xlfn.XLOOKUP(AW300,'Cleansing - Response'!$N:$N,'Cleansing - Response'!$O:$O,)</f>
        <v>No</v>
      </c>
      <c r="CA300" s="86" t="str">
        <f>_xlfn.XLOOKUP(AX300,'Cleansing - Response'!$N:$N,'Cleansing - Response'!$O:$O,)</f>
        <v>No</v>
      </c>
      <c r="CB300" s="86" t="str">
        <f>_xlfn.XLOOKUP(AY300,'Cleansing - Response'!$N:$N,'Cleansing - Response'!$O:$O,)</f>
        <v>No</v>
      </c>
      <c r="CC300" s="86" t="str">
        <f>_xlfn.XLOOKUP(AZ300,'Cleansing - Response'!$N:$N,'Cleansing - Response'!$O:$O,)</f>
        <v>No</v>
      </c>
      <c r="CD300" s="86" t="str">
        <f>_xlfn.XLOOKUP(BA300,'Cleansing - Response'!$N:$N,'Cleansing - Response'!$O:$O,)</f>
        <v>No</v>
      </c>
      <c r="CE300" s="86" t="str">
        <f>_xlfn.XLOOKUP(BB300,'Cleansing - Response'!$N:$N,'Cleansing - Response'!$O:$O,)</f>
        <v>No</v>
      </c>
      <c r="CF300" s="87" t="str">
        <f>IF(COUNTIF(Form_Responses18111213[[#This Row],[Answer - B7-1]:[Answer - B7-6]], "Yes / Sometimes") &gt; 4, "More than 4 times","Up to 4 times")</f>
        <v>Up to 4 times</v>
      </c>
    </row>
    <row r="301" spans="1:84" ht="13.2" x14ac:dyDescent="0.25">
      <c r="A301" s="82">
        <v>45573.524807638889</v>
      </c>
      <c r="B301" s="83" t="s">
        <v>842</v>
      </c>
      <c r="C301" s="84" t="s">
        <v>843</v>
      </c>
      <c r="D301" s="83">
        <v>52.68</v>
      </c>
      <c r="E301" s="83">
        <v>0.17</v>
      </c>
      <c r="F301" s="83" t="s">
        <v>114</v>
      </c>
      <c r="G301" s="83" t="s">
        <v>539</v>
      </c>
      <c r="H301" s="83" t="s">
        <v>683</v>
      </c>
      <c r="I301" s="83" t="s">
        <v>63</v>
      </c>
      <c r="J301" s="83" t="s">
        <v>64</v>
      </c>
      <c r="K301" s="83" t="s">
        <v>84</v>
      </c>
      <c r="L301" s="83" t="s">
        <v>78</v>
      </c>
      <c r="M301" s="83" t="s">
        <v>64</v>
      </c>
      <c r="N301" s="83" t="s">
        <v>64</v>
      </c>
      <c r="O301" s="83" t="s">
        <v>84</v>
      </c>
      <c r="P301" s="83" t="s">
        <v>84</v>
      </c>
      <c r="Q301" s="83" t="s">
        <v>64</v>
      </c>
      <c r="R301" s="83" t="s">
        <v>64</v>
      </c>
      <c r="S301" s="83" t="s">
        <v>64</v>
      </c>
      <c r="T301" s="83" t="s">
        <v>64</v>
      </c>
      <c r="U301" s="83" t="s">
        <v>64</v>
      </c>
      <c r="V301" s="83" t="s">
        <v>64</v>
      </c>
      <c r="W301" s="83" t="s">
        <v>64</v>
      </c>
      <c r="X301" s="83" t="s">
        <v>64</v>
      </c>
      <c r="Y301" s="83" t="s">
        <v>64</v>
      </c>
      <c r="Z301" s="83" t="s">
        <v>66</v>
      </c>
      <c r="AA301" s="83" t="s">
        <v>101</v>
      </c>
      <c r="AB301" s="83" t="s">
        <v>66</v>
      </c>
      <c r="AC301" s="83" t="s">
        <v>79</v>
      </c>
      <c r="AD301" s="83" t="s">
        <v>66</v>
      </c>
      <c r="AE301" s="83" t="s">
        <v>66</v>
      </c>
      <c r="AF301" s="83" t="s">
        <v>66</v>
      </c>
      <c r="AG301" s="83" t="s">
        <v>66</v>
      </c>
      <c r="AH301" s="83" t="s">
        <v>66</v>
      </c>
      <c r="AI301" s="83" t="s">
        <v>79</v>
      </c>
      <c r="AJ301" s="83" t="s">
        <v>66</v>
      </c>
      <c r="AK301" s="83" t="s">
        <v>65</v>
      </c>
      <c r="AL301" s="83" t="s">
        <v>66</v>
      </c>
      <c r="AM301" s="83" t="s">
        <v>66</v>
      </c>
      <c r="AN301" s="83" t="s">
        <v>79</v>
      </c>
      <c r="AO301" s="83" t="s">
        <v>66</v>
      </c>
      <c r="AP301" s="83" t="s">
        <v>85</v>
      </c>
      <c r="AQ301" s="83" t="s">
        <v>85</v>
      </c>
      <c r="AR301" s="83" t="s">
        <v>86</v>
      </c>
      <c r="AS301" s="83" t="s">
        <v>388</v>
      </c>
      <c r="AT301" s="83" t="s">
        <v>69</v>
      </c>
      <c r="AU301" s="83" t="s">
        <v>67</v>
      </c>
      <c r="AV301" s="83" t="s">
        <v>71</v>
      </c>
      <c r="AW301" s="83" t="s">
        <v>73</v>
      </c>
      <c r="AX301" s="83" t="s">
        <v>73</v>
      </c>
      <c r="AY301" s="83" t="s">
        <v>72</v>
      </c>
      <c r="AZ301" s="83" t="s">
        <v>63</v>
      </c>
      <c r="BA301" s="83" t="s">
        <v>63</v>
      </c>
      <c r="BB301" s="83" t="s">
        <v>73</v>
      </c>
      <c r="BC301" s="83" t="s">
        <v>73</v>
      </c>
      <c r="BD301" s="83"/>
      <c r="BE301" s="83" t="s">
        <v>73</v>
      </c>
      <c r="BF301" s="83"/>
      <c r="BG301" s="87" t="s">
        <v>631</v>
      </c>
      <c r="BH301" s="87" t="s">
        <v>114</v>
      </c>
      <c r="BI301" s="76" t="s">
        <v>1414</v>
      </c>
      <c r="BJ301">
        <f t="shared" si="12"/>
        <v>11</v>
      </c>
      <c r="BK301" s="87">
        <f t="shared" si="13"/>
        <v>45</v>
      </c>
      <c r="BL301" s="87"/>
      <c r="BM301" s="86" t="str">
        <f>_xlfn.XLOOKUP(Form_Responses18111213[[#This Row],[Sekolah School (Cleansed)]],'Quality Check'!$B$11:$B$14,'Quality Check'!$C$11:$C$14,)</f>
        <v>Urban</v>
      </c>
      <c r="BN301" s="86" t="str">
        <f>_xlfn.XLOOKUP(Form_Responses18111213[[#This Row],[Sekolah School (Cleansed)]],'Quality Check'!$B$11:$B$14,'Quality Check'!$D$11:$D$14,)</f>
        <v>Intervention Group (IG)</v>
      </c>
      <c r="BO301" s="87" t="str">
        <f>_xlfn.XLOOKUP(AS301,'Cleansing - Toothpaste Brand'!A:A,'Cleansing - Toothpaste Brand'!B:B,)</f>
        <v>Colgate</v>
      </c>
      <c r="BP301" s="87"/>
      <c r="BQ30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01" s="86" t="str">
        <f>_xlfn.XLOOKUP(AP301,'Cleansing - Response'!E:E,'Cleansing - Response'!F:F,)</f>
        <v>2 days and more</v>
      </c>
      <c r="BS301" s="86"/>
      <c r="BT301" s="86" t="str">
        <f>_xlfn.XLOOKUP(AQ301,'Cleansing - Response'!E:E,'Cleansing - Response'!F:F,)</f>
        <v>2 days and more</v>
      </c>
      <c r="BU301" s="86"/>
      <c r="BV301" s="86" t="str">
        <f t="shared" si="14"/>
        <v>Ya / Yes</v>
      </c>
      <c r="BW301" s="86" t="str">
        <f>_xlfn.XLOOKUP(AT301,'Cleansing - Response'!E:E,'Cleansing - Response'!F:F,)</f>
        <v>Rarely / Sometimes</v>
      </c>
      <c r="BX301" s="86" t="str">
        <f>_xlfn.XLOOKUP(AU301,'Cleansing - Response'!H:H,'Cleansing - Response'!I:I,)</f>
        <v>Using dental floss at least once</v>
      </c>
      <c r="BY301" s="86" t="str">
        <f>_xlfn.XLOOKUP(AV301,'Cleansing - Response'!K:K,'Cleansing - Response'!L:L,)</f>
        <v>Up to 1 time a day</v>
      </c>
      <c r="BZ301" s="86" t="str">
        <f>_xlfn.XLOOKUP(AW301,'Cleansing - Response'!$N:$N,'Cleansing - Response'!$O:$O,)</f>
        <v>No</v>
      </c>
      <c r="CA301" s="86" t="str">
        <f>_xlfn.XLOOKUP(AX301,'Cleansing - Response'!$N:$N,'Cleansing - Response'!$O:$O,)</f>
        <v>No</v>
      </c>
      <c r="CB301" s="86" t="str">
        <f>_xlfn.XLOOKUP(AY301,'Cleansing - Response'!$N:$N,'Cleansing - Response'!$O:$O,)</f>
        <v>Yes / Sometimes</v>
      </c>
      <c r="CC301" s="86" t="str">
        <f>_xlfn.XLOOKUP(AZ301,'Cleansing - Response'!$N:$N,'Cleansing - Response'!$O:$O,)</f>
        <v>Yes / Sometimes</v>
      </c>
      <c r="CD301" s="86" t="str">
        <f>_xlfn.XLOOKUP(BA301,'Cleansing - Response'!$N:$N,'Cleansing - Response'!$O:$O,)</f>
        <v>Yes / Sometimes</v>
      </c>
      <c r="CE301" s="86" t="str">
        <f>_xlfn.XLOOKUP(BB301,'Cleansing - Response'!$N:$N,'Cleansing - Response'!$O:$O,)</f>
        <v>No</v>
      </c>
      <c r="CF301" s="87" t="str">
        <f>IF(COUNTIF(Form_Responses18111213[[#This Row],[Answer - B7-1]:[Answer - B7-6]], "Yes / Sometimes") &gt; 4, "More than 4 times","Up to 4 times")</f>
        <v>Up to 4 times</v>
      </c>
    </row>
    <row r="302" spans="1:84" ht="13.2" x14ac:dyDescent="0.25">
      <c r="A302" s="82">
        <v>45574.359534166666</v>
      </c>
      <c r="B302" s="83" t="s">
        <v>844</v>
      </c>
      <c r="C302" s="84" t="s">
        <v>845</v>
      </c>
      <c r="D302" s="83">
        <v>25</v>
      </c>
      <c r="E302" s="83">
        <v>0.38</v>
      </c>
      <c r="F302" s="83" t="s">
        <v>423</v>
      </c>
      <c r="G302" s="83" t="s">
        <v>76</v>
      </c>
      <c r="H302" s="83" t="s">
        <v>846</v>
      </c>
      <c r="I302" s="83" t="s">
        <v>63</v>
      </c>
      <c r="J302" s="83" t="s">
        <v>64</v>
      </c>
      <c r="K302" s="83" t="s">
        <v>78</v>
      </c>
      <c r="L302" s="83" t="s">
        <v>64</v>
      </c>
      <c r="M302" s="83" t="s">
        <v>84</v>
      </c>
      <c r="N302" s="83" t="s">
        <v>64</v>
      </c>
      <c r="O302" s="83" t="s">
        <v>64</v>
      </c>
      <c r="P302" s="83" t="s">
        <v>84</v>
      </c>
      <c r="Q302" s="83" t="s">
        <v>64</v>
      </c>
      <c r="R302" s="83" t="s">
        <v>64</v>
      </c>
      <c r="S302" s="83" t="s">
        <v>64</v>
      </c>
      <c r="T302" s="83" t="s">
        <v>64</v>
      </c>
      <c r="U302" s="83" t="s">
        <v>84</v>
      </c>
      <c r="V302" s="83" t="s">
        <v>64</v>
      </c>
      <c r="W302" s="83" t="s">
        <v>64</v>
      </c>
      <c r="X302" s="83" t="s">
        <v>78</v>
      </c>
      <c r="Y302" s="83" t="s">
        <v>64</v>
      </c>
      <c r="Z302" s="83" t="s">
        <v>65</v>
      </c>
      <c r="AA302" s="83" t="s">
        <v>65</v>
      </c>
      <c r="AB302" s="83" t="s">
        <v>79</v>
      </c>
      <c r="AC302" s="83" t="s">
        <v>66</v>
      </c>
      <c r="AD302" s="83" t="s">
        <v>65</v>
      </c>
      <c r="AE302" s="83" t="s">
        <v>65</v>
      </c>
      <c r="AF302" s="83" t="s">
        <v>66</v>
      </c>
      <c r="AG302" s="83" t="s">
        <v>65</v>
      </c>
      <c r="AH302" s="83" t="s">
        <v>65</v>
      </c>
      <c r="AI302" s="83" t="s">
        <v>101</v>
      </c>
      <c r="AJ302" s="83" t="s">
        <v>65</v>
      </c>
      <c r="AK302" s="83" t="s">
        <v>65</v>
      </c>
      <c r="AL302" s="83" t="s">
        <v>65</v>
      </c>
      <c r="AM302" s="83" t="s">
        <v>65</v>
      </c>
      <c r="AN302" s="83" t="s">
        <v>79</v>
      </c>
      <c r="AO302" s="83" t="s">
        <v>66</v>
      </c>
      <c r="AP302" s="83" t="s">
        <v>67</v>
      </c>
      <c r="AQ302" s="83" t="s">
        <v>67</v>
      </c>
      <c r="AR302" s="83" t="s">
        <v>86</v>
      </c>
      <c r="AS302" s="83" t="s">
        <v>252</v>
      </c>
      <c r="AT302" s="83" t="s">
        <v>87</v>
      </c>
      <c r="AU302" s="83" t="s">
        <v>70</v>
      </c>
      <c r="AV302" s="83" t="s">
        <v>71</v>
      </c>
      <c r="AW302" s="83" t="s">
        <v>73</v>
      </c>
      <c r="AX302" s="83" t="s">
        <v>63</v>
      </c>
      <c r="AY302" s="83" t="s">
        <v>72</v>
      </c>
      <c r="AZ302" s="83" t="s">
        <v>63</v>
      </c>
      <c r="BA302" s="83" t="s">
        <v>72</v>
      </c>
      <c r="BB302" s="83" t="s">
        <v>63</v>
      </c>
      <c r="BC302" s="83" t="s">
        <v>73</v>
      </c>
      <c r="BD302" s="83"/>
      <c r="BE302" s="83" t="s">
        <v>73</v>
      </c>
      <c r="BF302" s="83"/>
      <c r="BG302" s="87" t="s">
        <v>846</v>
      </c>
      <c r="BH302" s="86" t="s">
        <v>60</v>
      </c>
      <c r="BI302" s="76" t="s">
        <v>1414</v>
      </c>
      <c r="BJ302">
        <f t="shared" si="12"/>
        <v>11</v>
      </c>
      <c r="BK302" s="87">
        <f t="shared" si="13"/>
        <v>57</v>
      </c>
      <c r="BL302" s="87"/>
      <c r="BM302" s="86" t="str">
        <f>_xlfn.XLOOKUP(Form_Responses18111213[[#This Row],[Sekolah School (Cleansed)]],'Quality Check'!$B$11:$B$14,'Quality Check'!$C$11:$C$14,)</f>
        <v>Urban</v>
      </c>
      <c r="BN302" s="86" t="str">
        <f>_xlfn.XLOOKUP(Form_Responses18111213[[#This Row],[Sekolah School (Cleansed)]],'Quality Check'!$B$11:$B$14,'Quality Check'!$D$11:$D$14,)</f>
        <v>Controlled Group (CG)</v>
      </c>
      <c r="BO302" s="87" t="str">
        <f>_xlfn.XLOOKUP(AS302,'Cleansing - Toothpaste Brand'!A:A,'Cleansing - Toothpaste Brand'!B:B,)</f>
        <v>Safi</v>
      </c>
      <c r="BP302" s="87"/>
      <c r="BQ30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02" s="86" t="str">
        <f>_xlfn.XLOOKUP(AP302,'Cleansing - Response'!E:E,'Cleansing - Response'!F:F,)</f>
        <v>2 days and more</v>
      </c>
      <c r="BS302" s="86"/>
      <c r="BT302" s="86" t="str">
        <f>_xlfn.XLOOKUP(AQ302,'Cleansing - Response'!E:E,'Cleansing - Response'!F:F,)</f>
        <v>2 days and more</v>
      </c>
      <c r="BU302" s="86"/>
      <c r="BV302" s="86" t="str">
        <f t="shared" si="14"/>
        <v>Ya / Yes</v>
      </c>
      <c r="BW302" s="86" t="str">
        <f>_xlfn.XLOOKUP(AT302,'Cleansing - Response'!E:E,'Cleansing - Response'!F:F,)</f>
        <v>Always</v>
      </c>
      <c r="BX302" s="86" t="str">
        <f>_xlfn.XLOOKUP(AU302,'Cleansing - Response'!H:H,'Cleansing - Response'!I:I,)</f>
        <v>Sometimes / When in need</v>
      </c>
      <c r="BY302" s="86" t="str">
        <f>_xlfn.XLOOKUP(AV302,'Cleansing - Response'!K:K,'Cleansing - Response'!L:L,)</f>
        <v>Up to 1 time a day</v>
      </c>
      <c r="BZ302" s="86" t="str">
        <f>_xlfn.XLOOKUP(AW302,'Cleansing - Response'!$N:$N,'Cleansing - Response'!$O:$O,)</f>
        <v>No</v>
      </c>
      <c r="CA302" s="86" t="str">
        <f>_xlfn.XLOOKUP(AX302,'Cleansing - Response'!$N:$N,'Cleansing - Response'!$O:$O,)</f>
        <v>Yes / Sometimes</v>
      </c>
      <c r="CB302" s="86" t="str">
        <f>_xlfn.XLOOKUP(AY302,'Cleansing - Response'!$N:$N,'Cleansing - Response'!$O:$O,)</f>
        <v>Yes / Sometimes</v>
      </c>
      <c r="CC302" s="86" t="str">
        <f>_xlfn.XLOOKUP(AZ302,'Cleansing - Response'!$N:$N,'Cleansing - Response'!$O:$O,)</f>
        <v>Yes / Sometimes</v>
      </c>
      <c r="CD302" s="86" t="str">
        <f>_xlfn.XLOOKUP(BA302,'Cleansing - Response'!$N:$N,'Cleansing - Response'!$O:$O,)</f>
        <v>Yes / Sometimes</v>
      </c>
      <c r="CE302" s="86" t="str">
        <f>_xlfn.XLOOKUP(BB302,'Cleansing - Response'!$N:$N,'Cleansing - Response'!$O:$O,)</f>
        <v>Yes / Sometimes</v>
      </c>
      <c r="CF302" s="87" t="str">
        <f>IF(COUNTIF(Form_Responses18111213[[#This Row],[Answer - B7-1]:[Answer - B7-6]], "Yes / Sometimes") &gt; 4, "More than 4 times","Up to 4 times")</f>
        <v>More than 4 times</v>
      </c>
    </row>
    <row r="303" spans="1:84" ht="13.2" x14ac:dyDescent="0.25">
      <c r="A303" s="82">
        <v>45574.360331307871</v>
      </c>
      <c r="B303" s="83" t="s">
        <v>847</v>
      </c>
      <c r="C303" s="84" t="s">
        <v>848</v>
      </c>
      <c r="D303" s="83">
        <v>39.29</v>
      </c>
      <c r="E303" s="83">
        <v>0.81</v>
      </c>
      <c r="F303" s="83" t="s">
        <v>423</v>
      </c>
      <c r="G303" s="83" t="s">
        <v>76</v>
      </c>
      <c r="H303" s="83" t="s">
        <v>849</v>
      </c>
      <c r="I303" s="83" t="s">
        <v>63</v>
      </c>
      <c r="J303" s="83" t="s">
        <v>64</v>
      </c>
      <c r="K303" s="83" t="s">
        <v>78</v>
      </c>
      <c r="L303" s="83" t="s">
        <v>64</v>
      </c>
      <c r="M303" s="83" t="s">
        <v>84</v>
      </c>
      <c r="N303" s="83" t="s">
        <v>64</v>
      </c>
      <c r="O303" s="83" t="s">
        <v>64</v>
      </c>
      <c r="P303" s="83" t="s">
        <v>84</v>
      </c>
      <c r="Q303" s="83" t="s">
        <v>64</v>
      </c>
      <c r="R303" s="83" t="s">
        <v>64</v>
      </c>
      <c r="S303" s="83" t="s">
        <v>64</v>
      </c>
      <c r="T303" s="83" t="s">
        <v>64</v>
      </c>
      <c r="U303" s="83" t="s">
        <v>64</v>
      </c>
      <c r="V303" s="83" t="s">
        <v>64</v>
      </c>
      <c r="W303" s="83" t="s">
        <v>84</v>
      </c>
      <c r="X303" s="83" t="s">
        <v>64</v>
      </c>
      <c r="Y303" s="83" t="s">
        <v>64</v>
      </c>
      <c r="Z303" s="83" t="s">
        <v>66</v>
      </c>
      <c r="AA303" s="83" t="s">
        <v>65</v>
      </c>
      <c r="AB303" s="83" t="s">
        <v>65</v>
      </c>
      <c r="AC303" s="83" t="s">
        <v>65</v>
      </c>
      <c r="AD303" s="83" t="s">
        <v>65</v>
      </c>
      <c r="AE303" s="83" t="s">
        <v>65</v>
      </c>
      <c r="AF303" s="83" t="s">
        <v>65</v>
      </c>
      <c r="AG303" s="83" t="s">
        <v>65</v>
      </c>
      <c r="AH303" s="83" t="s">
        <v>66</v>
      </c>
      <c r="AI303" s="83" t="s">
        <v>101</v>
      </c>
      <c r="AJ303" s="83" t="s">
        <v>65</v>
      </c>
      <c r="AK303" s="83" t="s">
        <v>65</v>
      </c>
      <c r="AL303" s="83" t="s">
        <v>65</v>
      </c>
      <c r="AM303" s="83" t="s">
        <v>66</v>
      </c>
      <c r="AN303" s="83" t="s">
        <v>66</v>
      </c>
      <c r="AO303" s="83" t="s">
        <v>66</v>
      </c>
      <c r="AP303" s="83" t="s">
        <v>85</v>
      </c>
      <c r="AQ303" s="83" t="s">
        <v>85</v>
      </c>
      <c r="AR303" s="83" t="s">
        <v>63</v>
      </c>
      <c r="AS303" s="83" t="s">
        <v>850</v>
      </c>
      <c r="AT303" s="83" t="s">
        <v>87</v>
      </c>
      <c r="AU303" s="83" t="s">
        <v>80</v>
      </c>
      <c r="AV303" s="83" t="s">
        <v>132</v>
      </c>
      <c r="AW303" s="83" t="s">
        <v>73</v>
      </c>
      <c r="AX303" s="83" t="s">
        <v>73</v>
      </c>
      <c r="AY303" s="83" t="s">
        <v>72</v>
      </c>
      <c r="AZ303" s="83" t="s">
        <v>73</v>
      </c>
      <c r="BA303" s="83" t="s">
        <v>73</v>
      </c>
      <c r="BB303" s="83" t="s">
        <v>73</v>
      </c>
      <c r="BC303" s="83" t="s">
        <v>73</v>
      </c>
      <c r="BD303" s="83"/>
      <c r="BE303" s="83" t="s">
        <v>73</v>
      </c>
      <c r="BF303" s="83"/>
      <c r="BG303" s="87" t="s">
        <v>846</v>
      </c>
      <c r="BH303" s="86" t="s">
        <v>60</v>
      </c>
      <c r="BI303" s="76" t="s">
        <v>1414</v>
      </c>
      <c r="BJ303">
        <f t="shared" si="12"/>
        <v>12</v>
      </c>
      <c r="BK303" s="87">
        <f t="shared" si="13"/>
        <v>59</v>
      </c>
      <c r="BL303" s="87"/>
      <c r="BM303" s="86" t="str">
        <f>_xlfn.XLOOKUP(Form_Responses18111213[[#This Row],[Sekolah School (Cleansed)]],'Quality Check'!$B$11:$B$14,'Quality Check'!$C$11:$C$14,)</f>
        <v>Urban</v>
      </c>
      <c r="BN303" s="86" t="str">
        <f>_xlfn.XLOOKUP(Form_Responses18111213[[#This Row],[Sekolah School (Cleansed)]],'Quality Check'!$B$11:$B$14,'Quality Check'!$D$11:$D$14,)</f>
        <v>Controlled Group (CG)</v>
      </c>
      <c r="BO303" s="87" t="str">
        <f>_xlfn.XLOOKUP(AS303,'Cleansing - Toothpaste Brand'!A:A,'Cleansing - Toothpaste Brand'!B:B,)</f>
        <v>Mukmin</v>
      </c>
      <c r="BP303" s="87"/>
      <c r="BQ30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303" s="86" t="str">
        <f>_xlfn.XLOOKUP(AP303,'Cleansing - Response'!E:E,'Cleansing - Response'!F:F,)</f>
        <v>2 days and more</v>
      </c>
      <c r="BS303" s="86"/>
      <c r="BT303" s="86" t="str">
        <f>_xlfn.XLOOKUP(AQ303,'Cleansing - Response'!E:E,'Cleansing - Response'!F:F,)</f>
        <v>2 days and more</v>
      </c>
      <c r="BU303" s="86"/>
      <c r="BV303" s="86" t="str">
        <f t="shared" si="14"/>
        <v>Ya / Yes</v>
      </c>
      <c r="BW303" s="86" t="str">
        <f>_xlfn.XLOOKUP(AT303,'Cleansing - Response'!E:E,'Cleansing - Response'!F:F,)</f>
        <v>Always</v>
      </c>
      <c r="BX303" s="86" t="str">
        <f>_xlfn.XLOOKUP(AU303,'Cleansing - Response'!H:H,'Cleansing - Response'!I:I,)</f>
        <v>Using dental floss at least once</v>
      </c>
      <c r="BY303" s="86" t="str">
        <f>_xlfn.XLOOKUP(AV303,'Cleansing - Response'!K:K,'Cleansing - Response'!L:L,)</f>
        <v>Up to 1 time a day</v>
      </c>
      <c r="BZ303" s="86" t="str">
        <f>_xlfn.XLOOKUP(AW303,'Cleansing - Response'!$N:$N,'Cleansing - Response'!$O:$O,)</f>
        <v>No</v>
      </c>
      <c r="CA303" s="86" t="str">
        <f>_xlfn.XLOOKUP(AX303,'Cleansing - Response'!$N:$N,'Cleansing - Response'!$O:$O,)</f>
        <v>No</v>
      </c>
      <c r="CB303" s="86" t="str">
        <f>_xlfn.XLOOKUP(AY303,'Cleansing - Response'!$N:$N,'Cleansing - Response'!$O:$O,)</f>
        <v>Yes / Sometimes</v>
      </c>
      <c r="CC303" s="86" t="str">
        <f>_xlfn.XLOOKUP(AZ303,'Cleansing - Response'!$N:$N,'Cleansing - Response'!$O:$O,)</f>
        <v>No</v>
      </c>
      <c r="CD303" s="86" t="str">
        <f>_xlfn.XLOOKUP(BA303,'Cleansing - Response'!$N:$N,'Cleansing - Response'!$O:$O,)</f>
        <v>No</v>
      </c>
      <c r="CE303" s="86" t="str">
        <f>_xlfn.XLOOKUP(BB303,'Cleansing - Response'!$N:$N,'Cleansing - Response'!$O:$O,)</f>
        <v>No</v>
      </c>
      <c r="CF303" s="87" t="str">
        <f>IF(COUNTIF(Form_Responses18111213[[#This Row],[Answer - B7-1]:[Answer - B7-6]], "Yes / Sometimes") &gt; 4, "More than 4 times","Up to 4 times")</f>
        <v>Up to 4 times</v>
      </c>
    </row>
    <row r="304" spans="1:84" ht="13.2" x14ac:dyDescent="0.25">
      <c r="A304" s="82">
        <v>45574.360877083338</v>
      </c>
      <c r="B304" s="83" t="s">
        <v>851</v>
      </c>
      <c r="C304" s="84" t="s">
        <v>852</v>
      </c>
      <c r="D304" s="83">
        <v>100</v>
      </c>
      <c r="E304" s="83">
        <v>1.29</v>
      </c>
      <c r="F304" s="83" t="s">
        <v>423</v>
      </c>
      <c r="G304" s="83" t="s">
        <v>76</v>
      </c>
      <c r="H304" s="83" t="s">
        <v>846</v>
      </c>
      <c r="I304" s="83" t="s">
        <v>63</v>
      </c>
      <c r="J304" s="83" t="s">
        <v>64</v>
      </c>
      <c r="K304" s="83" t="s">
        <v>64</v>
      </c>
      <c r="L304" s="83" t="s">
        <v>64</v>
      </c>
      <c r="M304" s="83" t="s">
        <v>84</v>
      </c>
      <c r="N304" s="83" t="s">
        <v>64</v>
      </c>
      <c r="O304" s="83" t="s">
        <v>64</v>
      </c>
      <c r="P304" s="83" t="s">
        <v>84</v>
      </c>
      <c r="Q304" s="83" t="s">
        <v>84</v>
      </c>
      <c r="R304" s="83" t="s">
        <v>64</v>
      </c>
      <c r="S304" s="83" t="s">
        <v>84</v>
      </c>
      <c r="T304" s="83" t="s">
        <v>64</v>
      </c>
      <c r="U304" s="83" t="s">
        <v>78</v>
      </c>
      <c r="V304" s="83" t="s">
        <v>64</v>
      </c>
      <c r="W304" s="83" t="s">
        <v>64</v>
      </c>
      <c r="X304" s="83" t="s">
        <v>64</v>
      </c>
      <c r="Y304" s="83" t="s">
        <v>64</v>
      </c>
      <c r="Z304" s="83" t="s">
        <v>66</v>
      </c>
      <c r="AA304" s="83" t="s">
        <v>66</v>
      </c>
      <c r="AB304" s="83" t="s">
        <v>66</v>
      </c>
      <c r="AC304" s="83" t="s">
        <v>66</v>
      </c>
      <c r="AD304" s="83" t="s">
        <v>66</v>
      </c>
      <c r="AE304" s="83" t="s">
        <v>66</v>
      </c>
      <c r="AF304" s="83" t="s">
        <v>66</v>
      </c>
      <c r="AG304" s="83" t="s">
        <v>66</v>
      </c>
      <c r="AH304" s="83" t="s">
        <v>66</v>
      </c>
      <c r="AI304" s="83" t="s">
        <v>79</v>
      </c>
      <c r="AJ304" s="83" t="s">
        <v>66</v>
      </c>
      <c r="AK304" s="83" t="s">
        <v>66</v>
      </c>
      <c r="AL304" s="83" t="s">
        <v>66</v>
      </c>
      <c r="AM304" s="83" t="s">
        <v>66</v>
      </c>
      <c r="AN304" s="83" t="s">
        <v>66</v>
      </c>
      <c r="AO304" s="83" t="s">
        <v>66</v>
      </c>
      <c r="AP304" s="83" t="s">
        <v>67</v>
      </c>
      <c r="AQ304" s="83" t="s">
        <v>80</v>
      </c>
      <c r="AR304" s="83" t="s">
        <v>73</v>
      </c>
      <c r="AS304" s="83" t="s">
        <v>68</v>
      </c>
      <c r="AT304" s="83" t="s">
        <v>69</v>
      </c>
      <c r="AU304" s="83" t="s">
        <v>70</v>
      </c>
      <c r="AV304" s="83" t="s">
        <v>132</v>
      </c>
      <c r="AW304" s="83" t="s">
        <v>73</v>
      </c>
      <c r="AX304" s="83" t="s">
        <v>73</v>
      </c>
      <c r="AY304" s="83" t="s">
        <v>63</v>
      </c>
      <c r="AZ304" s="83" t="s">
        <v>63</v>
      </c>
      <c r="BA304" s="83" t="s">
        <v>63</v>
      </c>
      <c r="BB304" s="83" t="s">
        <v>73</v>
      </c>
      <c r="BC304" s="83" t="s">
        <v>73</v>
      </c>
      <c r="BD304" s="83"/>
      <c r="BE304" s="83" t="s">
        <v>73</v>
      </c>
      <c r="BF304" s="83"/>
      <c r="BG304" s="87" t="s">
        <v>846</v>
      </c>
      <c r="BH304" s="86" t="s">
        <v>60</v>
      </c>
      <c r="BI304" s="76" t="s">
        <v>1414</v>
      </c>
      <c r="BJ304">
        <f t="shared" si="12"/>
        <v>11</v>
      </c>
      <c r="BK304" s="87">
        <f t="shared" si="13"/>
        <v>48</v>
      </c>
      <c r="BL304" s="87"/>
      <c r="BM304" s="86" t="str">
        <f>_xlfn.XLOOKUP(Form_Responses18111213[[#This Row],[Sekolah School (Cleansed)]],'Quality Check'!$B$11:$B$14,'Quality Check'!$C$11:$C$14,)</f>
        <v>Urban</v>
      </c>
      <c r="BN304" s="86" t="str">
        <f>_xlfn.XLOOKUP(Form_Responses18111213[[#This Row],[Sekolah School (Cleansed)]],'Quality Check'!$B$11:$B$14,'Quality Check'!$D$11:$D$14,)</f>
        <v>Controlled Group (CG)</v>
      </c>
      <c r="BO304" s="87" t="str">
        <f>_xlfn.XLOOKUP(AS304,'Cleansing - Toothpaste Brand'!A:A,'Cleansing - Toothpaste Brand'!B:B,)</f>
        <v>Colgate</v>
      </c>
      <c r="BP304" s="87"/>
      <c r="BQ30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04" s="86" t="str">
        <f>_xlfn.XLOOKUP(AP304,'Cleansing - Response'!E:E,'Cleansing - Response'!F:F,)</f>
        <v>2 days and more</v>
      </c>
      <c r="BS304" s="86"/>
      <c r="BT304" s="86" t="str">
        <f>_xlfn.XLOOKUP(AQ304,'Cleansing - Response'!E:E,'Cleansing - Response'!F:F,)</f>
        <v>Less than 2 days</v>
      </c>
      <c r="BU304" s="86"/>
      <c r="BV304" s="86" t="str">
        <f t="shared" si="14"/>
        <v>Tidak / No</v>
      </c>
      <c r="BW304" s="86" t="str">
        <f>_xlfn.XLOOKUP(AT304,'Cleansing - Response'!E:E,'Cleansing - Response'!F:F,)</f>
        <v>Rarely / Sometimes</v>
      </c>
      <c r="BX304" s="86" t="str">
        <f>_xlfn.XLOOKUP(AU304,'Cleansing - Response'!H:H,'Cleansing - Response'!I:I,)</f>
        <v>Sometimes / When in need</v>
      </c>
      <c r="BY304" s="86" t="str">
        <f>_xlfn.XLOOKUP(AV304,'Cleansing - Response'!K:K,'Cleansing - Response'!L:L,)</f>
        <v>Up to 1 time a day</v>
      </c>
      <c r="BZ304" s="86" t="str">
        <f>_xlfn.XLOOKUP(AW304,'Cleansing - Response'!$N:$N,'Cleansing - Response'!$O:$O,)</f>
        <v>No</v>
      </c>
      <c r="CA304" s="86" t="str">
        <f>_xlfn.XLOOKUP(AX304,'Cleansing - Response'!$N:$N,'Cleansing - Response'!$O:$O,)</f>
        <v>No</v>
      </c>
      <c r="CB304" s="86" t="str">
        <f>_xlfn.XLOOKUP(AY304,'Cleansing - Response'!$N:$N,'Cleansing - Response'!$O:$O,)</f>
        <v>Yes / Sometimes</v>
      </c>
      <c r="CC304" s="86" t="str">
        <f>_xlfn.XLOOKUP(AZ304,'Cleansing - Response'!$N:$N,'Cleansing - Response'!$O:$O,)</f>
        <v>Yes / Sometimes</v>
      </c>
      <c r="CD304" s="86" t="str">
        <f>_xlfn.XLOOKUP(BA304,'Cleansing - Response'!$N:$N,'Cleansing - Response'!$O:$O,)</f>
        <v>Yes / Sometimes</v>
      </c>
      <c r="CE304" s="86" t="str">
        <f>_xlfn.XLOOKUP(BB304,'Cleansing - Response'!$N:$N,'Cleansing - Response'!$O:$O,)</f>
        <v>No</v>
      </c>
      <c r="CF304" s="87" t="str">
        <f>IF(COUNTIF(Form_Responses18111213[[#This Row],[Answer - B7-1]:[Answer - B7-6]], "Yes / Sometimes") &gt; 4, "More than 4 times","Up to 4 times")</f>
        <v>Up to 4 times</v>
      </c>
    </row>
    <row r="305" spans="1:84" ht="13.2" x14ac:dyDescent="0.25">
      <c r="A305" s="82">
        <v>45574.36196149305</v>
      </c>
      <c r="B305" s="83" t="s">
        <v>853</v>
      </c>
      <c r="C305" s="84" t="s">
        <v>854</v>
      </c>
      <c r="D305" s="83">
        <v>16.899999999999999</v>
      </c>
      <c r="E305" s="83">
        <v>0.08</v>
      </c>
      <c r="F305" s="83" t="s">
        <v>423</v>
      </c>
      <c r="G305" s="83" t="s">
        <v>76</v>
      </c>
      <c r="H305" s="83" t="s">
        <v>846</v>
      </c>
      <c r="I305" s="83" t="s">
        <v>63</v>
      </c>
      <c r="J305" s="83" t="s">
        <v>64</v>
      </c>
      <c r="K305" s="83" t="s">
        <v>64</v>
      </c>
      <c r="L305" s="83" t="s">
        <v>64</v>
      </c>
      <c r="M305" s="83" t="s">
        <v>78</v>
      </c>
      <c r="N305" s="83" t="s">
        <v>64</v>
      </c>
      <c r="O305" s="83" t="s">
        <v>64</v>
      </c>
      <c r="P305" s="83" t="s">
        <v>84</v>
      </c>
      <c r="Q305" s="83" t="s">
        <v>64</v>
      </c>
      <c r="R305" s="83" t="s">
        <v>64</v>
      </c>
      <c r="S305" s="83" t="s">
        <v>64</v>
      </c>
      <c r="T305" s="83" t="s">
        <v>64</v>
      </c>
      <c r="U305" s="83" t="s">
        <v>64</v>
      </c>
      <c r="V305" s="83" t="s">
        <v>64</v>
      </c>
      <c r="W305" s="83" t="s">
        <v>84</v>
      </c>
      <c r="X305" s="83" t="s">
        <v>64</v>
      </c>
      <c r="Y305" s="83" t="s">
        <v>64</v>
      </c>
      <c r="Z305" s="83" t="s">
        <v>65</v>
      </c>
      <c r="AA305" s="83" t="s">
        <v>65</v>
      </c>
      <c r="AB305" s="83" t="s">
        <v>65</v>
      </c>
      <c r="AC305" s="83" t="s">
        <v>65</v>
      </c>
      <c r="AD305" s="83" t="s">
        <v>65</v>
      </c>
      <c r="AE305" s="83" t="s">
        <v>65</v>
      </c>
      <c r="AF305" s="83" t="s">
        <v>66</v>
      </c>
      <c r="AG305" s="83" t="s">
        <v>65</v>
      </c>
      <c r="AH305" s="83" t="s">
        <v>65</v>
      </c>
      <c r="AI305" s="83" t="s">
        <v>101</v>
      </c>
      <c r="AJ305" s="83" t="s">
        <v>65</v>
      </c>
      <c r="AK305" s="83" t="s">
        <v>65</v>
      </c>
      <c r="AL305" s="83" t="s">
        <v>65</v>
      </c>
      <c r="AM305" s="83" t="s">
        <v>65</v>
      </c>
      <c r="AN305" s="83" t="s">
        <v>65</v>
      </c>
      <c r="AO305" s="83" t="s">
        <v>65</v>
      </c>
      <c r="AP305" s="83" t="s">
        <v>67</v>
      </c>
      <c r="AQ305" s="83" t="s">
        <v>67</v>
      </c>
      <c r="AR305" s="83" t="s">
        <v>63</v>
      </c>
      <c r="AS305" s="83" t="s">
        <v>81</v>
      </c>
      <c r="AT305" s="83" t="s">
        <v>87</v>
      </c>
      <c r="AU305" s="83" t="s">
        <v>80</v>
      </c>
      <c r="AV305" s="83" t="s">
        <v>132</v>
      </c>
      <c r="AW305" s="83" t="s">
        <v>73</v>
      </c>
      <c r="AX305" s="83" t="s">
        <v>73</v>
      </c>
      <c r="AY305" s="83" t="s">
        <v>73</v>
      </c>
      <c r="AZ305" s="83" t="s">
        <v>72</v>
      </c>
      <c r="BA305" s="83" t="s">
        <v>73</v>
      </c>
      <c r="BB305" s="83" t="s">
        <v>72</v>
      </c>
      <c r="BC305" s="83" t="s">
        <v>73</v>
      </c>
      <c r="BD305" s="83"/>
      <c r="BE305" s="83" t="s">
        <v>73</v>
      </c>
      <c r="BF305" s="83"/>
      <c r="BG305" s="87" t="s">
        <v>846</v>
      </c>
      <c r="BH305" s="86" t="s">
        <v>60</v>
      </c>
      <c r="BI305" s="76" t="s">
        <v>1414</v>
      </c>
      <c r="BJ305">
        <f t="shared" si="12"/>
        <v>14</v>
      </c>
      <c r="BK305" s="87">
        <f t="shared" si="13"/>
        <v>63</v>
      </c>
      <c r="BL305" s="87"/>
      <c r="BM305" s="86" t="str">
        <f>_xlfn.XLOOKUP(Form_Responses18111213[[#This Row],[Sekolah School (Cleansed)]],'Quality Check'!$B$11:$B$14,'Quality Check'!$C$11:$C$14,)</f>
        <v>Urban</v>
      </c>
      <c r="BN305" s="86" t="str">
        <f>_xlfn.XLOOKUP(Form_Responses18111213[[#This Row],[Sekolah School (Cleansed)]],'Quality Check'!$B$11:$B$14,'Quality Check'!$D$11:$D$14,)</f>
        <v>Controlled Group (CG)</v>
      </c>
      <c r="BO305" s="87" t="str">
        <f>_xlfn.XLOOKUP(AS305,'Cleansing - Toothpaste Brand'!A:A,'Cleansing - Toothpaste Brand'!B:B,)</f>
        <v>Colgate</v>
      </c>
      <c r="BP305" s="87"/>
      <c r="BQ30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05" s="86" t="str">
        <f>_xlfn.XLOOKUP(AP305,'Cleansing - Response'!E:E,'Cleansing - Response'!F:F,)</f>
        <v>2 days and more</v>
      </c>
      <c r="BS305" s="86"/>
      <c r="BT305" s="86" t="str">
        <f>_xlfn.XLOOKUP(AQ305,'Cleansing - Response'!E:E,'Cleansing - Response'!F:F,)</f>
        <v>2 days and more</v>
      </c>
      <c r="BU305" s="86"/>
      <c r="BV305" s="86" t="str">
        <f t="shared" si="14"/>
        <v>Ya / Yes</v>
      </c>
      <c r="BW305" s="86" t="str">
        <f>_xlfn.XLOOKUP(AT305,'Cleansing - Response'!E:E,'Cleansing - Response'!F:F,)</f>
        <v>Always</v>
      </c>
      <c r="BX305" s="86" t="str">
        <f>_xlfn.XLOOKUP(AU305,'Cleansing - Response'!H:H,'Cleansing - Response'!I:I,)</f>
        <v>Using dental floss at least once</v>
      </c>
      <c r="BY305" s="86" t="str">
        <f>_xlfn.XLOOKUP(AV305,'Cleansing - Response'!K:K,'Cleansing - Response'!L:L,)</f>
        <v>Up to 1 time a day</v>
      </c>
      <c r="BZ305" s="86" t="str">
        <f>_xlfn.XLOOKUP(AW305,'Cleansing - Response'!$N:$N,'Cleansing - Response'!$O:$O,)</f>
        <v>No</v>
      </c>
      <c r="CA305" s="86" t="str">
        <f>_xlfn.XLOOKUP(AX305,'Cleansing - Response'!$N:$N,'Cleansing - Response'!$O:$O,)</f>
        <v>No</v>
      </c>
      <c r="CB305" s="86" t="str">
        <f>_xlfn.XLOOKUP(AY305,'Cleansing - Response'!$N:$N,'Cleansing - Response'!$O:$O,)</f>
        <v>No</v>
      </c>
      <c r="CC305" s="86" t="str">
        <f>_xlfn.XLOOKUP(AZ305,'Cleansing - Response'!$N:$N,'Cleansing - Response'!$O:$O,)</f>
        <v>Yes / Sometimes</v>
      </c>
      <c r="CD305" s="86" t="str">
        <f>_xlfn.XLOOKUP(BA305,'Cleansing - Response'!$N:$N,'Cleansing - Response'!$O:$O,)</f>
        <v>No</v>
      </c>
      <c r="CE305" s="86" t="str">
        <f>_xlfn.XLOOKUP(BB305,'Cleansing - Response'!$N:$N,'Cleansing - Response'!$O:$O,)</f>
        <v>Yes / Sometimes</v>
      </c>
      <c r="CF305" s="87" t="str">
        <f>IF(COUNTIF(Form_Responses18111213[[#This Row],[Answer - B7-1]:[Answer - B7-6]], "Yes / Sometimes") &gt; 4, "More than 4 times","Up to 4 times")</f>
        <v>Up to 4 times</v>
      </c>
    </row>
    <row r="306" spans="1:84" ht="13.2" x14ac:dyDescent="0.25">
      <c r="A306" s="82">
        <v>45574.36435974537</v>
      </c>
      <c r="B306" s="83" t="s">
        <v>855</v>
      </c>
      <c r="C306" s="84" t="s">
        <v>856</v>
      </c>
      <c r="D306" s="83">
        <v>82.14</v>
      </c>
      <c r="E306" s="83">
        <v>0.28999999999999998</v>
      </c>
      <c r="F306" s="83" t="s">
        <v>114</v>
      </c>
      <c r="G306" s="83" t="s">
        <v>76</v>
      </c>
      <c r="H306" s="83" t="s">
        <v>857</v>
      </c>
      <c r="I306" s="83" t="s">
        <v>63</v>
      </c>
      <c r="J306" s="83" t="s">
        <v>64</v>
      </c>
      <c r="K306" s="83" t="s">
        <v>64</v>
      </c>
      <c r="L306" s="83" t="s">
        <v>64</v>
      </c>
      <c r="M306" s="83" t="s">
        <v>84</v>
      </c>
      <c r="N306" s="83" t="s">
        <v>84</v>
      </c>
      <c r="O306" s="83" t="s">
        <v>78</v>
      </c>
      <c r="P306" s="83" t="s">
        <v>64</v>
      </c>
      <c r="Q306" s="83" t="s">
        <v>64</v>
      </c>
      <c r="R306" s="83" t="s">
        <v>64</v>
      </c>
      <c r="S306" s="83" t="s">
        <v>78</v>
      </c>
      <c r="T306" s="83" t="s">
        <v>64</v>
      </c>
      <c r="U306" s="83" t="s">
        <v>64</v>
      </c>
      <c r="V306" s="83" t="s">
        <v>64</v>
      </c>
      <c r="W306" s="83" t="s">
        <v>64</v>
      </c>
      <c r="X306" s="83" t="s">
        <v>64</v>
      </c>
      <c r="Y306" s="83" t="s">
        <v>64</v>
      </c>
      <c r="Z306" s="83" t="s">
        <v>65</v>
      </c>
      <c r="AA306" s="83" t="s">
        <v>65</v>
      </c>
      <c r="AB306" s="83" t="s">
        <v>65</v>
      </c>
      <c r="AC306" s="83" t="s">
        <v>65</v>
      </c>
      <c r="AD306" s="83" t="s">
        <v>65</v>
      </c>
      <c r="AE306" s="83" t="s">
        <v>65</v>
      </c>
      <c r="AF306" s="83" t="s">
        <v>65</v>
      </c>
      <c r="AG306" s="83" t="s">
        <v>65</v>
      </c>
      <c r="AH306" s="83" t="s">
        <v>65</v>
      </c>
      <c r="AI306" s="83" t="s">
        <v>101</v>
      </c>
      <c r="AJ306" s="83" t="s">
        <v>65</v>
      </c>
      <c r="AK306" s="83" t="s">
        <v>65</v>
      </c>
      <c r="AL306" s="83" t="s">
        <v>65</v>
      </c>
      <c r="AM306" s="83" t="s">
        <v>65</v>
      </c>
      <c r="AN306" s="83" t="s">
        <v>65</v>
      </c>
      <c r="AO306" s="83" t="s">
        <v>65</v>
      </c>
      <c r="AP306" s="83" t="s">
        <v>85</v>
      </c>
      <c r="AQ306" s="83" t="s">
        <v>85</v>
      </c>
      <c r="AR306" s="83" t="s">
        <v>86</v>
      </c>
      <c r="AS306" s="83" t="s">
        <v>68</v>
      </c>
      <c r="AT306" s="83" t="s">
        <v>87</v>
      </c>
      <c r="AU306" s="83" t="s">
        <v>80</v>
      </c>
      <c r="AV306" s="83" t="s">
        <v>71</v>
      </c>
      <c r="AW306" s="83" t="s">
        <v>72</v>
      </c>
      <c r="AX306" s="83" t="s">
        <v>73</v>
      </c>
      <c r="AY306" s="83" t="s">
        <v>63</v>
      </c>
      <c r="AZ306" s="83" t="s">
        <v>72</v>
      </c>
      <c r="BA306" s="83" t="s">
        <v>72</v>
      </c>
      <c r="BB306" s="83" t="s">
        <v>72</v>
      </c>
      <c r="BC306" s="83" t="s">
        <v>73</v>
      </c>
      <c r="BD306" s="83"/>
      <c r="BE306" s="83" t="s">
        <v>73</v>
      </c>
      <c r="BF306" s="83"/>
      <c r="BG306" s="87" t="s">
        <v>846</v>
      </c>
      <c r="BH306" s="87" t="s">
        <v>114</v>
      </c>
      <c r="BI306" s="76" t="s">
        <v>1414</v>
      </c>
      <c r="BJ306">
        <f t="shared" si="12"/>
        <v>12</v>
      </c>
      <c r="BK306" s="87">
        <f t="shared" si="13"/>
        <v>64</v>
      </c>
      <c r="BL306" s="87"/>
      <c r="BM306" s="86" t="str">
        <f>_xlfn.XLOOKUP(Form_Responses18111213[[#This Row],[Sekolah School (Cleansed)]],'Quality Check'!$B$11:$B$14,'Quality Check'!$C$11:$C$14,)</f>
        <v>Urban</v>
      </c>
      <c r="BN306" s="86" t="str">
        <f>_xlfn.XLOOKUP(Form_Responses18111213[[#This Row],[Sekolah School (Cleansed)]],'Quality Check'!$B$11:$B$14,'Quality Check'!$D$11:$D$14,)</f>
        <v>Controlled Group (CG)</v>
      </c>
      <c r="BO306" s="87" t="str">
        <f>_xlfn.XLOOKUP(AS306,'Cleansing - Toothpaste Brand'!A:A,'Cleansing - Toothpaste Brand'!B:B,)</f>
        <v>Colgate</v>
      </c>
      <c r="BP306" s="87"/>
      <c r="BQ30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06" s="86" t="str">
        <f>_xlfn.XLOOKUP(AP306,'Cleansing - Response'!E:E,'Cleansing - Response'!F:F,)</f>
        <v>2 days and more</v>
      </c>
      <c r="BS306" s="86"/>
      <c r="BT306" s="86" t="str">
        <f>_xlfn.XLOOKUP(AQ306,'Cleansing - Response'!E:E,'Cleansing - Response'!F:F,)</f>
        <v>2 days and more</v>
      </c>
      <c r="BU306" s="86"/>
      <c r="BV306" s="86" t="str">
        <f t="shared" si="14"/>
        <v>Ya / Yes</v>
      </c>
      <c r="BW306" s="86" t="str">
        <f>_xlfn.XLOOKUP(AT306,'Cleansing - Response'!E:E,'Cleansing - Response'!F:F,)</f>
        <v>Always</v>
      </c>
      <c r="BX306" s="86" t="str">
        <f>_xlfn.XLOOKUP(AU306,'Cleansing - Response'!H:H,'Cleansing - Response'!I:I,)</f>
        <v>Using dental floss at least once</v>
      </c>
      <c r="BY306" s="86" t="str">
        <f>_xlfn.XLOOKUP(AV306,'Cleansing - Response'!K:K,'Cleansing - Response'!L:L,)</f>
        <v>Up to 1 time a day</v>
      </c>
      <c r="BZ306" s="86" t="str">
        <f>_xlfn.XLOOKUP(AW306,'Cleansing - Response'!$N:$N,'Cleansing - Response'!$O:$O,)</f>
        <v>Yes / Sometimes</v>
      </c>
      <c r="CA306" s="86" t="str">
        <f>_xlfn.XLOOKUP(AX306,'Cleansing - Response'!$N:$N,'Cleansing - Response'!$O:$O,)</f>
        <v>No</v>
      </c>
      <c r="CB306" s="86" t="str">
        <f>_xlfn.XLOOKUP(AY306,'Cleansing - Response'!$N:$N,'Cleansing - Response'!$O:$O,)</f>
        <v>Yes / Sometimes</v>
      </c>
      <c r="CC306" s="86" t="str">
        <f>_xlfn.XLOOKUP(AZ306,'Cleansing - Response'!$N:$N,'Cleansing - Response'!$O:$O,)</f>
        <v>Yes / Sometimes</v>
      </c>
      <c r="CD306" s="86" t="str">
        <f>_xlfn.XLOOKUP(BA306,'Cleansing - Response'!$N:$N,'Cleansing - Response'!$O:$O,)</f>
        <v>Yes / Sometimes</v>
      </c>
      <c r="CE306" s="86" t="str">
        <f>_xlfn.XLOOKUP(BB306,'Cleansing - Response'!$N:$N,'Cleansing - Response'!$O:$O,)</f>
        <v>Yes / Sometimes</v>
      </c>
      <c r="CF306" s="87" t="str">
        <f>IF(COUNTIF(Form_Responses18111213[[#This Row],[Answer - B7-1]:[Answer - B7-6]], "Yes / Sometimes") &gt; 4, "More than 4 times","Up to 4 times")</f>
        <v>More than 4 times</v>
      </c>
    </row>
    <row r="307" spans="1:84" ht="13.2" x14ac:dyDescent="0.25">
      <c r="A307" s="82">
        <v>45574.365623599537</v>
      </c>
      <c r="B307" s="83" t="s">
        <v>858</v>
      </c>
      <c r="C307" s="84" t="s">
        <v>859</v>
      </c>
      <c r="D307" s="83">
        <v>100</v>
      </c>
      <c r="E307" s="83">
        <v>0.71</v>
      </c>
      <c r="F307" s="83" t="s">
        <v>114</v>
      </c>
      <c r="G307" s="83" t="s">
        <v>76</v>
      </c>
      <c r="H307" s="83" t="s">
        <v>860</v>
      </c>
      <c r="I307" s="83" t="s">
        <v>63</v>
      </c>
      <c r="J307" s="83" t="s">
        <v>64</v>
      </c>
      <c r="K307" s="83" t="s">
        <v>64</v>
      </c>
      <c r="L307" s="83" t="s">
        <v>64</v>
      </c>
      <c r="M307" s="83" t="s">
        <v>84</v>
      </c>
      <c r="N307" s="83" t="s">
        <v>64</v>
      </c>
      <c r="O307" s="83" t="s">
        <v>78</v>
      </c>
      <c r="P307" s="83" t="s">
        <v>64</v>
      </c>
      <c r="Q307" s="83" t="s">
        <v>64</v>
      </c>
      <c r="R307" s="83" t="s">
        <v>64</v>
      </c>
      <c r="S307" s="83" t="s">
        <v>64</v>
      </c>
      <c r="T307" s="83" t="s">
        <v>64</v>
      </c>
      <c r="U307" s="83" t="s">
        <v>84</v>
      </c>
      <c r="V307" s="83" t="s">
        <v>64</v>
      </c>
      <c r="W307" s="83" t="s">
        <v>64</v>
      </c>
      <c r="X307" s="83" t="s">
        <v>64</v>
      </c>
      <c r="Y307" s="83" t="s">
        <v>84</v>
      </c>
      <c r="Z307" s="83" t="s">
        <v>66</v>
      </c>
      <c r="AA307" s="83" t="s">
        <v>65</v>
      </c>
      <c r="AB307" s="83" t="s">
        <v>66</v>
      </c>
      <c r="AC307" s="83" t="s">
        <v>66</v>
      </c>
      <c r="AD307" s="83" t="s">
        <v>66</v>
      </c>
      <c r="AE307" s="83" t="s">
        <v>65</v>
      </c>
      <c r="AF307" s="83" t="s">
        <v>79</v>
      </c>
      <c r="AG307" s="83" t="s">
        <v>65</v>
      </c>
      <c r="AH307" s="83" t="s">
        <v>66</v>
      </c>
      <c r="AI307" s="83" t="s">
        <v>101</v>
      </c>
      <c r="AJ307" s="83" t="s">
        <v>66</v>
      </c>
      <c r="AK307" s="83" t="s">
        <v>66</v>
      </c>
      <c r="AL307" s="83" t="s">
        <v>79</v>
      </c>
      <c r="AM307" s="83" t="s">
        <v>66</v>
      </c>
      <c r="AN307" s="83" t="s">
        <v>66</v>
      </c>
      <c r="AO307" s="83" t="s">
        <v>66</v>
      </c>
      <c r="AP307" s="83" t="s">
        <v>67</v>
      </c>
      <c r="AQ307" s="83" t="s">
        <v>67</v>
      </c>
      <c r="AR307" s="83" t="s">
        <v>86</v>
      </c>
      <c r="AS307" s="83" t="s">
        <v>68</v>
      </c>
      <c r="AT307" s="83" t="s">
        <v>169</v>
      </c>
      <c r="AU307" s="83" t="s">
        <v>93</v>
      </c>
      <c r="AV307" s="83" t="s">
        <v>71</v>
      </c>
      <c r="AW307" s="83" t="s">
        <v>73</v>
      </c>
      <c r="AX307" s="83" t="s">
        <v>73</v>
      </c>
      <c r="AY307" s="83" t="s">
        <v>72</v>
      </c>
      <c r="AZ307" s="83" t="s">
        <v>72</v>
      </c>
      <c r="BA307" s="83" t="s">
        <v>73</v>
      </c>
      <c r="BB307" s="83" t="s">
        <v>73</v>
      </c>
      <c r="BC307" s="83" t="s">
        <v>73</v>
      </c>
      <c r="BD307" s="83"/>
      <c r="BE307" s="83" t="s">
        <v>73</v>
      </c>
      <c r="BF307" s="83"/>
      <c r="BG307" s="87" t="s">
        <v>846</v>
      </c>
      <c r="BH307" s="87" t="s">
        <v>114</v>
      </c>
      <c r="BI307" s="76" t="s">
        <v>1414</v>
      </c>
      <c r="BJ307">
        <f t="shared" si="12"/>
        <v>12</v>
      </c>
      <c r="BK307" s="87">
        <f t="shared" si="13"/>
        <v>50</v>
      </c>
      <c r="BL307" s="87"/>
      <c r="BM307" s="86" t="str">
        <f>_xlfn.XLOOKUP(Form_Responses18111213[[#This Row],[Sekolah School (Cleansed)]],'Quality Check'!$B$11:$B$14,'Quality Check'!$C$11:$C$14,)</f>
        <v>Urban</v>
      </c>
      <c r="BN307" s="86" t="str">
        <f>_xlfn.XLOOKUP(Form_Responses18111213[[#This Row],[Sekolah School (Cleansed)]],'Quality Check'!$B$11:$B$14,'Quality Check'!$D$11:$D$14,)</f>
        <v>Controlled Group (CG)</v>
      </c>
      <c r="BO307" s="87" t="str">
        <f>_xlfn.XLOOKUP(AS307,'Cleansing - Toothpaste Brand'!A:A,'Cleansing - Toothpaste Brand'!B:B,)</f>
        <v>Colgate</v>
      </c>
      <c r="BP307" s="87"/>
      <c r="BQ30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07" s="86" t="str">
        <f>_xlfn.XLOOKUP(AP307,'Cleansing - Response'!E:E,'Cleansing - Response'!F:F,)</f>
        <v>2 days and more</v>
      </c>
      <c r="BS307" s="86"/>
      <c r="BT307" s="86" t="str">
        <f>_xlfn.XLOOKUP(AQ307,'Cleansing - Response'!E:E,'Cleansing - Response'!F:F,)</f>
        <v>2 days and more</v>
      </c>
      <c r="BU307" s="86"/>
      <c r="BV307" s="86" t="str">
        <f t="shared" si="14"/>
        <v>Ya / Yes</v>
      </c>
      <c r="BW307" s="86" t="str">
        <f>_xlfn.XLOOKUP(AT307,'Cleansing - Response'!E:E,'Cleansing - Response'!F:F,)</f>
        <v>Rarely / Sometimes</v>
      </c>
      <c r="BX307" s="86" t="str">
        <f>_xlfn.XLOOKUP(AU307,'Cleansing - Response'!H:H,'Cleansing - Response'!I:I,)</f>
        <v>Not using dental floss</v>
      </c>
      <c r="BY307" s="86" t="str">
        <f>_xlfn.XLOOKUP(AV307,'Cleansing - Response'!K:K,'Cleansing - Response'!L:L,)</f>
        <v>Up to 1 time a day</v>
      </c>
      <c r="BZ307" s="86" t="str">
        <f>_xlfn.XLOOKUP(AW307,'Cleansing - Response'!$N:$N,'Cleansing - Response'!$O:$O,)</f>
        <v>No</v>
      </c>
      <c r="CA307" s="86" t="str">
        <f>_xlfn.XLOOKUP(AX307,'Cleansing - Response'!$N:$N,'Cleansing - Response'!$O:$O,)</f>
        <v>No</v>
      </c>
      <c r="CB307" s="86" t="str">
        <f>_xlfn.XLOOKUP(AY307,'Cleansing - Response'!$N:$N,'Cleansing - Response'!$O:$O,)</f>
        <v>Yes / Sometimes</v>
      </c>
      <c r="CC307" s="86" t="str">
        <f>_xlfn.XLOOKUP(AZ307,'Cleansing - Response'!$N:$N,'Cleansing - Response'!$O:$O,)</f>
        <v>Yes / Sometimes</v>
      </c>
      <c r="CD307" s="86" t="str">
        <f>_xlfn.XLOOKUP(BA307,'Cleansing - Response'!$N:$N,'Cleansing - Response'!$O:$O,)</f>
        <v>No</v>
      </c>
      <c r="CE307" s="86" t="str">
        <f>_xlfn.XLOOKUP(BB307,'Cleansing - Response'!$N:$N,'Cleansing - Response'!$O:$O,)</f>
        <v>No</v>
      </c>
      <c r="CF307" s="87" t="str">
        <f>IF(COUNTIF(Form_Responses18111213[[#This Row],[Answer - B7-1]:[Answer - B7-6]], "Yes / Sometimes") &gt; 4, "More than 4 times","Up to 4 times")</f>
        <v>Up to 4 times</v>
      </c>
    </row>
    <row r="308" spans="1:84" ht="13.2" x14ac:dyDescent="0.25">
      <c r="A308" s="82">
        <v>45574.366721967592</v>
      </c>
      <c r="B308" s="83" t="s">
        <v>861</v>
      </c>
      <c r="C308" s="84" t="s">
        <v>862</v>
      </c>
      <c r="D308" s="83">
        <v>100</v>
      </c>
      <c r="E308" s="83">
        <v>0.83</v>
      </c>
      <c r="F308" s="83" t="s">
        <v>114</v>
      </c>
      <c r="G308" s="83" t="s">
        <v>76</v>
      </c>
      <c r="H308" s="83" t="s">
        <v>863</v>
      </c>
      <c r="I308" s="83" t="s">
        <v>73</v>
      </c>
      <c r="J308" s="83" t="s">
        <v>64</v>
      </c>
      <c r="K308" s="83" t="s">
        <v>78</v>
      </c>
      <c r="L308" s="83" t="s">
        <v>64</v>
      </c>
      <c r="M308" s="83" t="s">
        <v>84</v>
      </c>
      <c r="N308" s="83" t="s">
        <v>84</v>
      </c>
      <c r="O308" s="83" t="s">
        <v>64</v>
      </c>
      <c r="P308" s="83" t="s">
        <v>84</v>
      </c>
      <c r="Q308" s="83" t="s">
        <v>64</v>
      </c>
      <c r="R308" s="83" t="s">
        <v>64</v>
      </c>
      <c r="S308" s="83" t="s">
        <v>64</v>
      </c>
      <c r="T308" s="83" t="s">
        <v>64</v>
      </c>
      <c r="U308" s="83" t="s">
        <v>78</v>
      </c>
      <c r="V308" s="83" t="s">
        <v>64</v>
      </c>
      <c r="W308" s="83" t="s">
        <v>64</v>
      </c>
      <c r="X308" s="83" t="s">
        <v>64</v>
      </c>
      <c r="Y308" s="83" t="s">
        <v>64</v>
      </c>
      <c r="Z308" s="83" t="s">
        <v>65</v>
      </c>
      <c r="AA308" s="83" t="s">
        <v>65</v>
      </c>
      <c r="AB308" s="83" t="s">
        <v>65</v>
      </c>
      <c r="AC308" s="83" t="s">
        <v>66</v>
      </c>
      <c r="AD308" s="83" t="s">
        <v>66</v>
      </c>
      <c r="AE308" s="83" t="s">
        <v>66</v>
      </c>
      <c r="AF308" s="83" t="s">
        <v>79</v>
      </c>
      <c r="AG308" s="83" t="s">
        <v>65</v>
      </c>
      <c r="AH308" s="83" t="s">
        <v>66</v>
      </c>
      <c r="AI308" s="83" t="s">
        <v>79</v>
      </c>
      <c r="AJ308" s="83" t="s">
        <v>65</v>
      </c>
      <c r="AK308" s="83" t="s">
        <v>79</v>
      </c>
      <c r="AL308" s="83" t="s">
        <v>66</v>
      </c>
      <c r="AM308" s="83" t="s">
        <v>65</v>
      </c>
      <c r="AN308" s="83" t="s">
        <v>66</v>
      </c>
      <c r="AO308" s="83" t="s">
        <v>66</v>
      </c>
      <c r="AP308" s="83" t="s">
        <v>67</v>
      </c>
      <c r="AQ308" s="83" t="s">
        <v>67</v>
      </c>
      <c r="AR308" s="83" t="s">
        <v>86</v>
      </c>
      <c r="AS308" s="83" t="s">
        <v>864</v>
      </c>
      <c r="AT308" s="83" t="s">
        <v>87</v>
      </c>
      <c r="AU308" s="83" t="s">
        <v>93</v>
      </c>
      <c r="AV308" s="83" t="s">
        <v>132</v>
      </c>
      <c r="AW308" s="83" t="s">
        <v>72</v>
      </c>
      <c r="AX308" s="83" t="s">
        <v>73</v>
      </c>
      <c r="AY308" s="83" t="s">
        <v>63</v>
      </c>
      <c r="AZ308" s="83" t="s">
        <v>63</v>
      </c>
      <c r="BA308" s="83" t="s">
        <v>63</v>
      </c>
      <c r="BB308" s="83" t="s">
        <v>73</v>
      </c>
      <c r="BC308" s="83" t="s">
        <v>73</v>
      </c>
      <c r="BD308" s="83"/>
      <c r="BE308" s="83" t="s">
        <v>73</v>
      </c>
      <c r="BF308" s="83"/>
      <c r="BG308" s="87" t="s">
        <v>846</v>
      </c>
      <c r="BH308" s="87" t="s">
        <v>114</v>
      </c>
      <c r="BI308" s="76" t="s">
        <v>1415</v>
      </c>
      <c r="BJ308">
        <f t="shared" si="12"/>
        <v>11</v>
      </c>
      <c r="BK308" s="87">
        <f t="shared" si="13"/>
        <v>52</v>
      </c>
      <c r="BL308" s="87"/>
      <c r="BM308" s="86" t="str">
        <f>_xlfn.XLOOKUP(Form_Responses18111213[[#This Row],[Sekolah School (Cleansed)]],'Quality Check'!$B$11:$B$14,'Quality Check'!$C$11:$C$14,)</f>
        <v>Urban</v>
      </c>
      <c r="BN308" s="86" t="str">
        <f>_xlfn.XLOOKUP(Form_Responses18111213[[#This Row],[Sekolah School (Cleansed)]],'Quality Check'!$B$11:$B$14,'Quality Check'!$D$11:$D$14,)</f>
        <v>Controlled Group (CG)</v>
      </c>
      <c r="BO308" s="87" t="str">
        <f>_xlfn.XLOOKUP(AS308,'Cleansing - Toothpaste Brand'!A:A,'Cleansing - Toothpaste Brand'!B:B,)</f>
        <v>Colgate</v>
      </c>
      <c r="BP308" s="87"/>
      <c r="BQ30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08" s="86" t="str">
        <f>_xlfn.XLOOKUP(AP308,'Cleansing - Response'!E:E,'Cleansing - Response'!F:F,)</f>
        <v>2 days and more</v>
      </c>
      <c r="BS308" s="86"/>
      <c r="BT308" s="86" t="str">
        <f>_xlfn.XLOOKUP(AQ308,'Cleansing - Response'!E:E,'Cleansing - Response'!F:F,)</f>
        <v>2 days and more</v>
      </c>
      <c r="BU308" s="86"/>
      <c r="BV308" s="86" t="str">
        <f t="shared" si="14"/>
        <v>Ya / Yes</v>
      </c>
      <c r="BW308" s="86" t="str">
        <f>_xlfn.XLOOKUP(AT308,'Cleansing - Response'!E:E,'Cleansing - Response'!F:F,)</f>
        <v>Always</v>
      </c>
      <c r="BX308" s="86" t="str">
        <f>_xlfn.XLOOKUP(AU308,'Cleansing - Response'!H:H,'Cleansing - Response'!I:I,)</f>
        <v>Not using dental floss</v>
      </c>
      <c r="BY308" s="86" t="str">
        <f>_xlfn.XLOOKUP(AV308,'Cleansing - Response'!K:K,'Cleansing - Response'!L:L,)</f>
        <v>Up to 1 time a day</v>
      </c>
      <c r="BZ308" s="86" t="str">
        <f>_xlfn.XLOOKUP(AW308,'Cleansing - Response'!$N:$N,'Cleansing - Response'!$O:$O,)</f>
        <v>Yes / Sometimes</v>
      </c>
      <c r="CA308" s="86" t="str">
        <f>_xlfn.XLOOKUP(AX308,'Cleansing - Response'!$N:$N,'Cleansing - Response'!$O:$O,)</f>
        <v>No</v>
      </c>
      <c r="CB308" s="86" t="str">
        <f>_xlfn.XLOOKUP(AY308,'Cleansing - Response'!$N:$N,'Cleansing - Response'!$O:$O,)</f>
        <v>Yes / Sometimes</v>
      </c>
      <c r="CC308" s="86" t="str">
        <f>_xlfn.XLOOKUP(AZ308,'Cleansing - Response'!$N:$N,'Cleansing - Response'!$O:$O,)</f>
        <v>Yes / Sometimes</v>
      </c>
      <c r="CD308" s="86" t="str">
        <f>_xlfn.XLOOKUP(BA308,'Cleansing - Response'!$N:$N,'Cleansing - Response'!$O:$O,)</f>
        <v>Yes / Sometimes</v>
      </c>
      <c r="CE308" s="86" t="str">
        <f>_xlfn.XLOOKUP(BB308,'Cleansing - Response'!$N:$N,'Cleansing - Response'!$O:$O,)</f>
        <v>No</v>
      </c>
      <c r="CF308" s="87" t="str">
        <f>IF(COUNTIF(Form_Responses18111213[[#This Row],[Answer - B7-1]:[Answer - B7-6]], "Yes / Sometimes") &gt; 4, "More than 4 times","Up to 4 times")</f>
        <v>Up to 4 times</v>
      </c>
    </row>
    <row r="309" spans="1:84" ht="13.2" x14ac:dyDescent="0.25">
      <c r="A309" s="82">
        <v>45574.36742318287</v>
      </c>
      <c r="B309" s="83" t="s">
        <v>865</v>
      </c>
      <c r="C309" s="84" t="s">
        <v>866</v>
      </c>
      <c r="D309" s="83">
        <v>100</v>
      </c>
      <c r="E309" s="83">
        <v>0.63</v>
      </c>
      <c r="F309" s="83" t="s">
        <v>114</v>
      </c>
      <c r="G309" s="83" t="s">
        <v>76</v>
      </c>
      <c r="H309" s="83" t="s">
        <v>846</v>
      </c>
      <c r="I309" s="83" t="s">
        <v>63</v>
      </c>
      <c r="J309" s="83" t="s">
        <v>64</v>
      </c>
      <c r="K309" s="83" t="s">
        <v>84</v>
      </c>
      <c r="L309" s="83" t="s">
        <v>64</v>
      </c>
      <c r="M309" s="83" t="s">
        <v>84</v>
      </c>
      <c r="N309" s="83" t="s">
        <v>64</v>
      </c>
      <c r="O309" s="83" t="s">
        <v>64</v>
      </c>
      <c r="P309" s="83" t="s">
        <v>84</v>
      </c>
      <c r="Q309" s="83" t="s">
        <v>64</v>
      </c>
      <c r="R309" s="83" t="s">
        <v>64</v>
      </c>
      <c r="S309" s="83" t="s">
        <v>64</v>
      </c>
      <c r="T309" s="83" t="s">
        <v>64</v>
      </c>
      <c r="U309" s="83" t="s">
        <v>84</v>
      </c>
      <c r="V309" s="83" t="s">
        <v>64</v>
      </c>
      <c r="W309" s="83" t="s">
        <v>64</v>
      </c>
      <c r="X309" s="83" t="s">
        <v>64</v>
      </c>
      <c r="Y309" s="83" t="s">
        <v>84</v>
      </c>
      <c r="Z309" s="83" t="s">
        <v>65</v>
      </c>
      <c r="AA309" s="83" t="s">
        <v>65</v>
      </c>
      <c r="AB309" s="83" t="s">
        <v>65</v>
      </c>
      <c r="AC309" s="83" t="s">
        <v>66</v>
      </c>
      <c r="AD309" s="83" t="s">
        <v>65</v>
      </c>
      <c r="AE309" s="83" t="s">
        <v>65</v>
      </c>
      <c r="AF309" s="83" t="s">
        <v>66</v>
      </c>
      <c r="AG309" s="83" t="s">
        <v>65</v>
      </c>
      <c r="AH309" s="83" t="s">
        <v>65</v>
      </c>
      <c r="AI309" s="83" t="s">
        <v>65</v>
      </c>
      <c r="AJ309" s="83" t="s">
        <v>65</v>
      </c>
      <c r="AK309" s="83" t="s">
        <v>66</v>
      </c>
      <c r="AL309" s="83" t="s">
        <v>66</v>
      </c>
      <c r="AM309" s="83" t="s">
        <v>66</v>
      </c>
      <c r="AN309" s="83" t="s">
        <v>66</v>
      </c>
      <c r="AO309" s="83" t="s">
        <v>66</v>
      </c>
      <c r="AP309" s="83" t="s">
        <v>67</v>
      </c>
      <c r="AQ309" s="83" t="s">
        <v>67</v>
      </c>
      <c r="AR309" s="83" t="s">
        <v>73</v>
      </c>
      <c r="AS309" s="83" t="s">
        <v>867</v>
      </c>
      <c r="AT309" s="83" t="s">
        <v>87</v>
      </c>
      <c r="AU309" s="83" t="s">
        <v>93</v>
      </c>
      <c r="AV309" s="83" t="s">
        <v>80</v>
      </c>
      <c r="AW309" s="83" t="s">
        <v>72</v>
      </c>
      <c r="AX309" s="83" t="s">
        <v>72</v>
      </c>
      <c r="AY309" s="83" t="s">
        <v>73</v>
      </c>
      <c r="AZ309" s="83" t="s">
        <v>73</v>
      </c>
      <c r="BA309" s="83" t="s">
        <v>72</v>
      </c>
      <c r="BB309" s="83" t="s">
        <v>72</v>
      </c>
      <c r="BC309" s="83" t="s">
        <v>73</v>
      </c>
      <c r="BD309" s="83"/>
      <c r="BE309" s="83" t="s">
        <v>73</v>
      </c>
      <c r="BF309" s="83"/>
      <c r="BG309" s="87" t="s">
        <v>846</v>
      </c>
      <c r="BH309" s="87" t="s">
        <v>114</v>
      </c>
      <c r="BI309" s="76" t="s">
        <v>1414</v>
      </c>
      <c r="BJ309">
        <f t="shared" si="12"/>
        <v>11</v>
      </c>
      <c r="BK309" s="87">
        <f t="shared" si="13"/>
        <v>54</v>
      </c>
      <c r="BL309" s="87"/>
      <c r="BM309" s="86" t="str">
        <f>_xlfn.XLOOKUP(Form_Responses18111213[[#This Row],[Sekolah School (Cleansed)]],'Quality Check'!$B$11:$B$14,'Quality Check'!$C$11:$C$14,)</f>
        <v>Urban</v>
      </c>
      <c r="BN309" s="86" t="str">
        <f>_xlfn.XLOOKUP(Form_Responses18111213[[#This Row],[Sekolah School (Cleansed)]],'Quality Check'!$B$11:$B$14,'Quality Check'!$D$11:$D$14,)</f>
        <v>Controlled Group (CG)</v>
      </c>
      <c r="BO309" s="87" t="str">
        <f>_xlfn.XLOOKUP(AS309,'Cleansing - Toothpaste Brand'!A:A,'Cleansing - Toothpaste Brand'!B:B,)</f>
        <v>Sensodyne</v>
      </c>
      <c r="BP309" s="87"/>
      <c r="BQ30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09" s="86" t="str">
        <f>_xlfn.XLOOKUP(AP309,'Cleansing - Response'!E:E,'Cleansing - Response'!F:F,)</f>
        <v>2 days and more</v>
      </c>
      <c r="BS309" s="86"/>
      <c r="BT309" s="86" t="str">
        <f>_xlfn.XLOOKUP(AQ309,'Cleansing - Response'!E:E,'Cleansing - Response'!F:F,)</f>
        <v>2 days and more</v>
      </c>
      <c r="BU309" s="86"/>
      <c r="BV309" s="86" t="str">
        <f t="shared" si="14"/>
        <v>Tidak / No</v>
      </c>
      <c r="BW309" s="86" t="str">
        <f>_xlfn.XLOOKUP(AT309,'Cleansing - Response'!E:E,'Cleansing - Response'!F:F,)</f>
        <v>Always</v>
      </c>
      <c r="BX309" s="86" t="str">
        <f>_xlfn.XLOOKUP(AU309,'Cleansing - Response'!H:H,'Cleansing - Response'!I:I,)</f>
        <v>Not using dental floss</v>
      </c>
      <c r="BY309" s="86" t="str">
        <f>_xlfn.XLOOKUP(AV309,'Cleansing - Response'!K:K,'Cleansing - Response'!L:L,)</f>
        <v>Up to 1 time a day</v>
      </c>
      <c r="BZ309" s="86" t="str">
        <f>_xlfn.XLOOKUP(AW309,'Cleansing - Response'!$N:$N,'Cleansing - Response'!$O:$O,)</f>
        <v>Yes / Sometimes</v>
      </c>
      <c r="CA309" s="86" t="str">
        <f>_xlfn.XLOOKUP(AX309,'Cleansing - Response'!$N:$N,'Cleansing - Response'!$O:$O,)</f>
        <v>Yes / Sometimes</v>
      </c>
      <c r="CB309" s="86" t="str">
        <f>_xlfn.XLOOKUP(AY309,'Cleansing - Response'!$N:$N,'Cleansing - Response'!$O:$O,)</f>
        <v>No</v>
      </c>
      <c r="CC309" s="86" t="str">
        <f>_xlfn.XLOOKUP(AZ309,'Cleansing - Response'!$N:$N,'Cleansing - Response'!$O:$O,)</f>
        <v>No</v>
      </c>
      <c r="CD309" s="86" t="str">
        <f>_xlfn.XLOOKUP(BA309,'Cleansing - Response'!$N:$N,'Cleansing - Response'!$O:$O,)</f>
        <v>Yes / Sometimes</v>
      </c>
      <c r="CE309" s="86" t="str">
        <f>_xlfn.XLOOKUP(BB309,'Cleansing - Response'!$N:$N,'Cleansing - Response'!$O:$O,)</f>
        <v>Yes / Sometimes</v>
      </c>
      <c r="CF309" s="87" t="str">
        <f>IF(COUNTIF(Form_Responses18111213[[#This Row],[Answer - B7-1]:[Answer - B7-6]], "Yes / Sometimes") &gt; 4, "More than 4 times","Up to 4 times")</f>
        <v>Up to 4 times</v>
      </c>
    </row>
    <row r="310" spans="1:84" ht="13.2" x14ac:dyDescent="0.25">
      <c r="A310" s="82">
        <v>45574.370359930559</v>
      </c>
      <c r="B310" s="83" t="s">
        <v>868</v>
      </c>
      <c r="C310" s="84" t="s">
        <v>869</v>
      </c>
      <c r="D310" s="83">
        <v>18.8</v>
      </c>
      <c r="E310" s="83">
        <v>0.08</v>
      </c>
      <c r="F310" s="83" t="s">
        <v>114</v>
      </c>
      <c r="G310" s="83" t="s">
        <v>76</v>
      </c>
      <c r="H310" s="83" t="s">
        <v>846</v>
      </c>
      <c r="I310" s="83" t="s">
        <v>63</v>
      </c>
      <c r="J310" s="83" t="s">
        <v>64</v>
      </c>
      <c r="K310" s="83" t="s">
        <v>84</v>
      </c>
      <c r="L310" s="83" t="s">
        <v>78</v>
      </c>
      <c r="M310" s="83" t="s">
        <v>84</v>
      </c>
      <c r="N310" s="83" t="s">
        <v>64</v>
      </c>
      <c r="O310" s="83" t="s">
        <v>84</v>
      </c>
      <c r="P310" s="83" t="s">
        <v>84</v>
      </c>
      <c r="Q310" s="83" t="s">
        <v>84</v>
      </c>
      <c r="R310" s="83" t="s">
        <v>64</v>
      </c>
      <c r="S310" s="83" t="s">
        <v>64</v>
      </c>
      <c r="T310" s="83" t="s">
        <v>64</v>
      </c>
      <c r="U310" s="83" t="s">
        <v>84</v>
      </c>
      <c r="V310" s="83" t="s">
        <v>84</v>
      </c>
      <c r="W310" s="83" t="s">
        <v>64</v>
      </c>
      <c r="X310" s="83" t="s">
        <v>64</v>
      </c>
      <c r="Y310" s="83" t="s">
        <v>84</v>
      </c>
      <c r="Z310" s="83" t="s">
        <v>65</v>
      </c>
      <c r="AA310" s="83" t="s">
        <v>65</v>
      </c>
      <c r="AB310" s="83" t="s">
        <v>65</v>
      </c>
      <c r="AC310" s="83" t="s">
        <v>66</v>
      </c>
      <c r="AD310" s="83" t="s">
        <v>66</v>
      </c>
      <c r="AE310" s="83" t="s">
        <v>66</v>
      </c>
      <c r="AF310" s="83" t="s">
        <v>65</v>
      </c>
      <c r="AG310" s="83" t="s">
        <v>65</v>
      </c>
      <c r="AH310" s="83" t="s">
        <v>65</v>
      </c>
      <c r="AI310" s="83" t="s">
        <v>101</v>
      </c>
      <c r="AJ310" s="83" t="s">
        <v>65</v>
      </c>
      <c r="AK310" s="83" t="s">
        <v>66</v>
      </c>
      <c r="AL310" s="83" t="s">
        <v>66</v>
      </c>
      <c r="AM310" s="83" t="s">
        <v>66</v>
      </c>
      <c r="AN310" s="83" t="s">
        <v>65</v>
      </c>
      <c r="AO310" s="83" t="s">
        <v>65</v>
      </c>
      <c r="AP310" s="83" t="s">
        <v>67</v>
      </c>
      <c r="AQ310" s="83" t="s">
        <v>67</v>
      </c>
      <c r="AR310" s="83" t="s">
        <v>63</v>
      </c>
      <c r="AS310" s="83" t="s">
        <v>68</v>
      </c>
      <c r="AT310" s="83" t="s">
        <v>87</v>
      </c>
      <c r="AU310" s="83" t="s">
        <v>85</v>
      </c>
      <c r="AV310" s="83" t="s">
        <v>67</v>
      </c>
      <c r="AW310" s="83" t="s">
        <v>63</v>
      </c>
      <c r="AX310" s="83" t="s">
        <v>63</v>
      </c>
      <c r="AY310" s="83" t="s">
        <v>63</v>
      </c>
      <c r="AZ310" s="83" t="s">
        <v>63</v>
      </c>
      <c r="BA310" s="83" t="s">
        <v>63</v>
      </c>
      <c r="BB310" s="83" t="s">
        <v>73</v>
      </c>
      <c r="BC310" s="83" t="s">
        <v>73</v>
      </c>
      <c r="BD310" s="83"/>
      <c r="BE310" s="83" t="s">
        <v>73</v>
      </c>
      <c r="BF310" s="83"/>
      <c r="BG310" s="87" t="s">
        <v>846</v>
      </c>
      <c r="BH310" s="87" t="s">
        <v>114</v>
      </c>
      <c r="BI310" s="76" t="s">
        <v>1414</v>
      </c>
      <c r="BJ310">
        <f t="shared" si="12"/>
        <v>7</v>
      </c>
      <c r="BK310" s="87">
        <f t="shared" si="13"/>
        <v>58</v>
      </c>
      <c r="BL310" s="87"/>
      <c r="BM310" s="86" t="str">
        <f>_xlfn.XLOOKUP(Form_Responses18111213[[#This Row],[Sekolah School (Cleansed)]],'Quality Check'!$B$11:$B$14,'Quality Check'!$C$11:$C$14,)</f>
        <v>Urban</v>
      </c>
      <c r="BN310" s="86" t="str">
        <f>_xlfn.XLOOKUP(Form_Responses18111213[[#This Row],[Sekolah School (Cleansed)]],'Quality Check'!$B$11:$B$14,'Quality Check'!$D$11:$D$14,)</f>
        <v>Controlled Group (CG)</v>
      </c>
      <c r="BO310" s="87" t="str">
        <f>_xlfn.XLOOKUP(AS310,'Cleansing - Toothpaste Brand'!A:A,'Cleansing - Toothpaste Brand'!B:B,)</f>
        <v>Colgate</v>
      </c>
      <c r="BP310" s="87"/>
      <c r="BQ31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10" s="86" t="str">
        <f>_xlfn.XLOOKUP(AP310,'Cleansing - Response'!E:E,'Cleansing - Response'!F:F,)</f>
        <v>2 days and more</v>
      </c>
      <c r="BS310" s="86"/>
      <c r="BT310" s="86" t="str">
        <f>_xlfn.XLOOKUP(AQ310,'Cleansing - Response'!E:E,'Cleansing - Response'!F:F,)</f>
        <v>2 days and more</v>
      </c>
      <c r="BU310" s="86"/>
      <c r="BV310" s="86" t="str">
        <f t="shared" si="14"/>
        <v>Ya / Yes</v>
      </c>
      <c r="BW310" s="86" t="str">
        <f>_xlfn.XLOOKUP(AT310,'Cleansing - Response'!E:E,'Cleansing - Response'!F:F,)</f>
        <v>Always</v>
      </c>
      <c r="BX310" s="86" t="str">
        <f>_xlfn.XLOOKUP(AU310,'Cleansing - Response'!H:H,'Cleansing - Response'!I:I,)</f>
        <v>Using dental floss at least once</v>
      </c>
      <c r="BY310" s="86" t="str">
        <f>_xlfn.XLOOKUP(AV310,'Cleansing - Response'!K:K,'Cleansing - Response'!L:L,)</f>
        <v>More than 1 time a day</v>
      </c>
      <c r="BZ310" s="86" t="str">
        <f>_xlfn.XLOOKUP(AW310,'Cleansing - Response'!$N:$N,'Cleansing - Response'!$O:$O,)</f>
        <v>Yes / Sometimes</v>
      </c>
      <c r="CA310" s="86" t="str">
        <f>_xlfn.XLOOKUP(AX310,'Cleansing - Response'!$N:$N,'Cleansing - Response'!$O:$O,)</f>
        <v>Yes / Sometimes</v>
      </c>
      <c r="CB310" s="86" t="str">
        <f>_xlfn.XLOOKUP(AY310,'Cleansing - Response'!$N:$N,'Cleansing - Response'!$O:$O,)</f>
        <v>Yes / Sometimes</v>
      </c>
      <c r="CC310" s="86" t="str">
        <f>_xlfn.XLOOKUP(AZ310,'Cleansing - Response'!$N:$N,'Cleansing - Response'!$O:$O,)</f>
        <v>Yes / Sometimes</v>
      </c>
      <c r="CD310" s="86" t="str">
        <f>_xlfn.XLOOKUP(BA310,'Cleansing - Response'!$N:$N,'Cleansing - Response'!$O:$O,)</f>
        <v>Yes / Sometimes</v>
      </c>
      <c r="CE310" s="86" t="str">
        <f>_xlfn.XLOOKUP(BB310,'Cleansing - Response'!$N:$N,'Cleansing - Response'!$O:$O,)</f>
        <v>No</v>
      </c>
      <c r="CF310" s="87" t="str">
        <f>IF(COUNTIF(Form_Responses18111213[[#This Row],[Answer - B7-1]:[Answer - B7-6]], "Yes / Sometimes") &gt; 4, "More than 4 times","Up to 4 times")</f>
        <v>More than 4 times</v>
      </c>
    </row>
    <row r="311" spans="1:84" ht="13.2" x14ac:dyDescent="0.25">
      <c r="A311" s="82">
        <v>45574.370771296293</v>
      </c>
      <c r="B311" s="83" t="s">
        <v>870</v>
      </c>
      <c r="C311" s="84" t="s">
        <v>871</v>
      </c>
      <c r="D311" s="83">
        <v>4.5</v>
      </c>
      <c r="E311" s="83">
        <v>0.17</v>
      </c>
      <c r="F311" s="83" t="s">
        <v>114</v>
      </c>
      <c r="G311" s="83" t="s">
        <v>76</v>
      </c>
      <c r="H311" s="83" t="s">
        <v>872</v>
      </c>
      <c r="I311" s="83" t="s">
        <v>63</v>
      </c>
      <c r="J311" s="83" t="s">
        <v>64</v>
      </c>
      <c r="K311" s="83" t="s">
        <v>84</v>
      </c>
      <c r="L311" s="83" t="s">
        <v>64</v>
      </c>
      <c r="M311" s="83" t="s">
        <v>78</v>
      </c>
      <c r="N311" s="83" t="s">
        <v>78</v>
      </c>
      <c r="O311" s="83" t="s">
        <v>78</v>
      </c>
      <c r="P311" s="83" t="s">
        <v>64</v>
      </c>
      <c r="Q311" s="83" t="s">
        <v>64</v>
      </c>
      <c r="R311" s="83" t="s">
        <v>64</v>
      </c>
      <c r="S311" s="83" t="s">
        <v>64</v>
      </c>
      <c r="T311" s="83" t="s">
        <v>64</v>
      </c>
      <c r="U311" s="83" t="s">
        <v>78</v>
      </c>
      <c r="V311" s="83" t="s">
        <v>78</v>
      </c>
      <c r="W311" s="83" t="s">
        <v>64</v>
      </c>
      <c r="X311" s="83" t="s">
        <v>64</v>
      </c>
      <c r="Y311" s="83" t="s">
        <v>64</v>
      </c>
      <c r="Z311" s="83" t="s">
        <v>66</v>
      </c>
      <c r="AA311" s="83" t="s">
        <v>66</v>
      </c>
      <c r="AB311" s="83" t="s">
        <v>66</v>
      </c>
      <c r="AC311" s="83" t="s">
        <v>66</v>
      </c>
      <c r="AD311" s="83" t="s">
        <v>66</v>
      </c>
      <c r="AE311" s="83" t="s">
        <v>66</v>
      </c>
      <c r="AF311" s="83" t="s">
        <v>66</v>
      </c>
      <c r="AG311" s="83" t="s">
        <v>66</v>
      </c>
      <c r="AH311" s="83" t="s">
        <v>66</v>
      </c>
      <c r="AI311" s="83" t="s">
        <v>79</v>
      </c>
      <c r="AJ311" s="83" t="s">
        <v>66</v>
      </c>
      <c r="AK311" s="83" t="s">
        <v>66</v>
      </c>
      <c r="AL311" s="83" t="s">
        <v>66</v>
      </c>
      <c r="AM311" s="83" t="s">
        <v>79</v>
      </c>
      <c r="AN311" s="83" t="s">
        <v>66</v>
      </c>
      <c r="AO311" s="83" t="s">
        <v>66</v>
      </c>
      <c r="AP311" s="83" t="s">
        <v>85</v>
      </c>
      <c r="AQ311" s="83" t="s">
        <v>85</v>
      </c>
      <c r="AR311" s="83" t="s">
        <v>73</v>
      </c>
      <c r="AS311" s="83" t="s">
        <v>252</v>
      </c>
      <c r="AT311" s="83" t="s">
        <v>87</v>
      </c>
      <c r="AU311" s="83" t="s">
        <v>70</v>
      </c>
      <c r="AV311" s="83" t="s">
        <v>132</v>
      </c>
      <c r="AW311" s="83" t="s">
        <v>73</v>
      </c>
      <c r="AX311" s="83" t="s">
        <v>73</v>
      </c>
      <c r="AY311" s="83" t="s">
        <v>73</v>
      </c>
      <c r="AZ311" s="83" t="s">
        <v>73</v>
      </c>
      <c r="BA311" s="83" t="s">
        <v>73</v>
      </c>
      <c r="BB311" s="83" t="s">
        <v>73</v>
      </c>
      <c r="BC311" s="83" t="s">
        <v>73</v>
      </c>
      <c r="BD311" s="83"/>
      <c r="BE311" s="83" t="s">
        <v>73</v>
      </c>
      <c r="BF311" s="83"/>
      <c r="BG311" s="87" t="s">
        <v>846</v>
      </c>
      <c r="BH311" s="87" t="s">
        <v>114</v>
      </c>
      <c r="BI311" s="76" t="s">
        <v>1414</v>
      </c>
      <c r="BJ311">
        <f t="shared" si="12"/>
        <v>11</v>
      </c>
      <c r="BK311" s="87">
        <f t="shared" si="13"/>
        <v>47</v>
      </c>
      <c r="BL311" s="87"/>
      <c r="BM311" s="86" t="str">
        <f>_xlfn.XLOOKUP(Form_Responses18111213[[#This Row],[Sekolah School (Cleansed)]],'Quality Check'!$B$11:$B$14,'Quality Check'!$C$11:$C$14,)</f>
        <v>Urban</v>
      </c>
      <c r="BN311" s="86" t="str">
        <f>_xlfn.XLOOKUP(Form_Responses18111213[[#This Row],[Sekolah School (Cleansed)]],'Quality Check'!$B$11:$B$14,'Quality Check'!$D$11:$D$14,)</f>
        <v>Controlled Group (CG)</v>
      </c>
      <c r="BO311" s="87" t="str">
        <f>_xlfn.XLOOKUP(AS311,'Cleansing - Toothpaste Brand'!A:A,'Cleansing - Toothpaste Brand'!B:B,)</f>
        <v>Safi</v>
      </c>
      <c r="BP311" s="87"/>
      <c r="BQ31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11" s="86" t="str">
        <f>_xlfn.XLOOKUP(AP311,'Cleansing - Response'!E:E,'Cleansing - Response'!F:F,)</f>
        <v>2 days and more</v>
      </c>
      <c r="BS311" s="86"/>
      <c r="BT311" s="86" t="str">
        <f>_xlfn.XLOOKUP(AQ311,'Cleansing - Response'!E:E,'Cleansing - Response'!F:F,)</f>
        <v>2 days and more</v>
      </c>
      <c r="BU311" s="86"/>
      <c r="BV311" s="86" t="str">
        <f t="shared" si="14"/>
        <v>Tidak / No</v>
      </c>
      <c r="BW311" s="86" t="str">
        <f>_xlfn.XLOOKUP(AT311,'Cleansing - Response'!E:E,'Cleansing - Response'!F:F,)</f>
        <v>Always</v>
      </c>
      <c r="BX311" s="86" t="str">
        <f>_xlfn.XLOOKUP(AU311,'Cleansing - Response'!H:H,'Cleansing - Response'!I:I,)</f>
        <v>Sometimes / When in need</v>
      </c>
      <c r="BY311" s="86" t="str">
        <f>_xlfn.XLOOKUP(AV311,'Cleansing - Response'!K:K,'Cleansing - Response'!L:L,)</f>
        <v>Up to 1 time a day</v>
      </c>
      <c r="BZ311" s="86" t="str">
        <f>_xlfn.XLOOKUP(AW311,'Cleansing - Response'!$N:$N,'Cleansing - Response'!$O:$O,)</f>
        <v>No</v>
      </c>
      <c r="CA311" s="86" t="str">
        <f>_xlfn.XLOOKUP(AX311,'Cleansing - Response'!$N:$N,'Cleansing - Response'!$O:$O,)</f>
        <v>No</v>
      </c>
      <c r="CB311" s="86" t="str">
        <f>_xlfn.XLOOKUP(AY311,'Cleansing - Response'!$N:$N,'Cleansing - Response'!$O:$O,)</f>
        <v>No</v>
      </c>
      <c r="CC311" s="86" t="str">
        <f>_xlfn.XLOOKUP(AZ311,'Cleansing - Response'!$N:$N,'Cleansing - Response'!$O:$O,)</f>
        <v>No</v>
      </c>
      <c r="CD311" s="86" t="str">
        <f>_xlfn.XLOOKUP(BA311,'Cleansing - Response'!$N:$N,'Cleansing - Response'!$O:$O,)</f>
        <v>No</v>
      </c>
      <c r="CE311" s="86" t="str">
        <f>_xlfn.XLOOKUP(BB311,'Cleansing - Response'!$N:$N,'Cleansing - Response'!$O:$O,)</f>
        <v>No</v>
      </c>
      <c r="CF311" s="87" t="str">
        <f>IF(COUNTIF(Form_Responses18111213[[#This Row],[Answer - B7-1]:[Answer - B7-6]], "Yes / Sometimes") &gt; 4, "More than 4 times","Up to 4 times")</f>
        <v>Up to 4 times</v>
      </c>
    </row>
    <row r="312" spans="1:84" ht="13.2" x14ac:dyDescent="0.25">
      <c r="A312" s="82">
        <v>45574.370828969906</v>
      </c>
      <c r="B312" s="83" t="s">
        <v>873</v>
      </c>
      <c r="C312" s="84" t="s">
        <v>874</v>
      </c>
      <c r="D312" s="83">
        <v>98.21</v>
      </c>
      <c r="E312" s="83">
        <v>0.8</v>
      </c>
      <c r="F312" s="83" t="s">
        <v>114</v>
      </c>
      <c r="G312" s="83" t="s">
        <v>76</v>
      </c>
      <c r="H312" s="83" t="s">
        <v>875</v>
      </c>
      <c r="I312" s="83" t="s">
        <v>73</v>
      </c>
      <c r="J312" s="83" t="s">
        <v>64</v>
      </c>
      <c r="K312" s="83" t="s">
        <v>64</v>
      </c>
      <c r="L312" s="83" t="s">
        <v>78</v>
      </c>
      <c r="M312" s="83" t="s">
        <v>78</v>
      </c>
      <c r="N312" s="83" t="s">
        <v>64</v>
      </c>
      <c r="O312" s="83" t="s">
        <v>64</v>
      </c>
      <c r="P312" s="83" t="s">
        <v>84</v>
      </c>
      <c r="Q312" s="83" t="s">
        <v>64</v>
      </c>
      <c r="R312" s="83" t="s">
        <v>64</v>
      </c>
      <c r="S312" s="83" t="s">
        <v>64</v>
      </c>
      <c r="T312" s="83" t="s">
        <v>64</v>
      </c>
      <c r="U312" s="83" t="s">
        <v>64</v>
      </c>
      <c r="V312" s="83" t="s">
        <v>64</v>
      </c>
      <c r="W312" s="83" t="s">
        <v>64</v>
      </c>
      <c r="X312" s="83" t="s">
        <v>64</v>
      </c>
      <c r="Y312" s="83" t="s">
        <v>64</v>
      </c>
      <c r="Z312" s="83" t="s">
        <v>65</v>
      </c>
      <c r="AA312" s="83" t="s">
        <v>65</v>
      </c>
      <c r="AB312" s="83" t="s">
        <v>65</v>
      </c>
      <c r="AC312" s="83" t="s">
        <v>65</v>
      </c>
      <c r="AD312" s="83" t="s">
        <v>65</v>
      </c>
      <c r="AE312" s="83" t="s">
        <v>65</v>
      </c>
      <c r="AF312" s="83" t="s">
        <v>66</v>
      </c>
      <c r="AG312" s="83" t="s">
        <v>65</v>
      </c>
      <c r="AH312" s="83" t="s">
        <v>65</v>
      </c>
      <c r="AI312" s="83" t="s">
        <v>101</v>
      </c>
      <c r="AJ312" s="83" t="s">
        <v>65</v>
      </c>
      <c r="AK312" s="83" t="s">
        <v>65</v>
      </c>
      <c r="AL312" s="83" t="s">
        <v>66</v>
      </c>
      <c r="AM312" s="83" t="s">
        <v>65</v>
      </c>
      <c r="AN312" s="83" t="s">
        <v>65</v>
      </c>
      <c r="AO312" s="83" t="s">
        <v>65</v>
      </c>
      <c r="AP312" s="83" t="s">
        <v>67</v>
      </c>
      <c r="AQ312" s="83" t="s">
        <v>67</v>
      </c>
      <c r="AR312" s="83" t="s">
        <v>63</v>
      </c>
      <c r="AS312" s="83" t="s">
        <v>81</v>
      </c>
      <c r="AT312" s="83" t="s">
        <v>87</v>
      </c>
      <c r="AU312" s="83" t="s">
        <v>67</v>
      </c>
      <c r="AV312" s="83" t="s">
        <v>71</v>
      </c>
      <c r="AW312" s="83" t="s">
        <v>73</v>
      </c>
      <c r="AX312" s="83" t="s">
        <v>73</v>
      </c>
      <c r="AY312" s="83" t="s">
        <v>72</v>
      </c>
      <c r="AZ312" s="83" t="s">
        <v>72</v>
      </c>
      <c r="BA312" s="83" t="s">
        <v>73</v>
      </c>
      <c r="BB312" s="83" t="s">
        <v>73</v>
      </c>
      <c r="BC312" s="83" t="s">
        <v>73</v>
      </c>
      <c r="BD312" s="83"/>
      <c r="BE312" s="83" t="s">
        <v>73</v>
      </c>
      <c r="BF312" s="83"/>
      <c r="BG312" s="87" t="s">
        <v>846</v>
      </c>
      <c r="BH312" s="87" t="s">
        <v>114</v>
      </c>
      <c r="BI312" s="76" t="s">
        <v>1415</v>
      </c>
      <c r="BJ312">
        <f t="shared" si="12"/>
        <v>14</v>
      </c>
      <c r="BK312" s="87">
        <f t="shared" si="13"/>
        <v>62</v>
      </c>
      <c r="BL312" s="87"/>
      <c r="BM312" s="86" t="str">
        <f>_xlfn.XLOOKUP(Form_Responses18111213[[#This Row],[Sekolah School (Cleansed)]],'Quality Check'!$B$11:$B$14,'Quality Check'!$C$11:$C$14,)</f>
        <v>Urban</v>
      </c>
      <c r="BN312" s="86" t="str">
        <f>_xlfn.XLOOKUP(Form_Responses18111213[[#This Row],[Sekolah School (Cleansed)]],'Quality Check'!$B$11:$B$14,'Quality Check'!$D$11:$D$14,)</f>
        <v>Controlled Group (CG)</v>
      </c>
      <c r="BO312" s="87" t="str">
        <f>_xlfn.XLOOKUP(AS312,'Cleansing - Toothpaste Brand'!A:A,'Cleansing - Toothpaste Brand'!B:B,)</f>
        <v>Colgate</v>
      </c>
      <c r="BP312" s="87"/>
      <c r="BQ31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12" s="86" t="str">
        <f>_xlfn.XLOOKUP(AP312,'Cleansing - Response'!E:E,'Cleansing - Response'!F:F,)</f>
        <v>2 days and more</v>
      </c>
      <c r="BS312" s="86"/>
      <c r="BT312" s="86" t="str">
        <f>_xlfn.XLOOKUP(AQ312,'Cleansing - Response'!E:E,'Cleansing - Response'!F:F,)</f>
        <v>2 days and more</v>
      </c>
      <c r="BU312" s="86"/>
      <c r="BV312" s="86" t="str">
        <f t="shared" si="14"/>
        <v>Ya / Yes</v>
      </c>
      <c r="BW312" s="86" t="str">
        <f>_xlfn.XLOOKUP(AT312,'Cleansing - Response'!E:E,'Cleansing - Response'!F:F,)</f>
        <v>Always</v>
      </c>
      <c r="BX312" s="86" t="str">
        <f>_xlfn.XLOOKUP(AU312,'Cleansing - Response'!H:H,'Cleansing - Response'!I:I,)</f>
        <v>Using dental floss at least once</v>
      </c>
      <c r="BY312" s="86" t="str">
        <f>_xlfn.XLOOKUP(AV312,'Cleansing - Response'!K:K,'Cleansing - Response'!L:L,)</f>
        <v>Up to 1 time a day</v>
      </c>
      <c r="BZ312" s="86" t="str">
        <f>_xlfn.XLOOKUP(AW312,'Cleansing - Response'!$N:$N,'Cleansing - Response'!$O:$O,)</f>
        <v>No</v>
      </c>
      <c r="CA312" s="86" t="str">
        <f>_xlfn.XLOOKUP(AX312,'Cleansing - Response'!$N:$N,'Cleansing - Response'!$O:$O,)</f>
        <v>No</v>
      </c>
      <c r="CB312" s="86" t="str">
        <f>_xlfn.XLOOKUP(AY312,'Cleansing - Response'!$N:$N,'Cleansing - Response'!$O:$O,)</f>
        <v>Yes / Sometimes</v>
      </c>
      <c r="CC312" s="86" t="str">
        <f>_xlfn.XLOOKUP(AZ312,'Cleansing - Response'!$N:$N,'Cleansing - Response'!$O:$O,)</f>
        <v>Yes / Sometimes</v>
      </c>
      <c r="CD312" s="86" t="str">
        <f>_xlfn.XLOOKUP(BA312,'Cleansing - Response'!$N:$N,'Cleansing - Response'!$O:$O,)</f>
        <v>No</v>
      </c>
      <c r="CE312" s="86" t="str">
        <f>_xlfn.XLOOKUP(BB312,'Cleansing - Response'!$N:$N,'Cleansing - Response'!$O:$O,)</f>
        <v>No</v>
      </c>
      <c r="CF312" s="87" t="str">
        <f>IF(COUNTIF(Form_Responses18111213[[#This Row],[Answer - B7-1]:[Answer - B7-6]], "Yes / Sometimes") &gt; 4, "More than 4 times","Up to 4 times")</f>
        <v>Up to 4 times</v>
      </c>
    </row>
    <row r="313" spans="1:84" ht="13.2" x14ac:dyDescent="0.25">
      <c r="A313" s="82">
        <v>45574.374405659721</v>
      </c>
      <c r="B313" s="83" t="s">
        <v>876</v>
      </c>
      <c r="C313" s="84" t="s">
        <v>877</v>
      </c>
      <c r="D313" s="83">
        <v>100</v>
      </c>
      <c r="E313" s="83">
        <v>0.79</v>
      </c>
      <c r="F313" s="83" t="s">
        <v>114</v>
      </c>
      <c r="G313" s="83" t="s">
        <v>76</v>
      </c>
      <c r="H313" s="83" t="s">
        <v>872</v>
      </c>
      <c r="I313" s="83" t="s">
        <v>63</v>
      </c>
      <c r="J313" s="83" t="s">
        <v>64</v>
      </c>
      <c r="K313" s="83" t="s">
        <v>64</v>
      </c>
      <c r="L313" s="83" t="s">
        <v>64</v>
      </c>
      <c r="M313" s="83" t="s">
        <v>78</v>
      </c>
      <c r="N313" s="83" t="s">
        <v>64</v>
      </c>
      <c r="O313" s="83" t="s">
        <v>64</v>
      </c>
      <c r="P313" s="83" t="s">
        <v>78</v>
      </c>
      <c r="Q313" s="83" t="s">
        <v>64</v>
      </c>
      <c r="R313" s="83" t="s">
        <v>84</v>
      </c>
      <c r="S313" s="83" t="s">
        <v>64</v>
      </c>
      <c r="T313" s="83" t="s">
        <v>64</v>
      </c>
      <c r="U313" s="83" t="s">
        <v>64</v>
      </c>
      <c r="V313" s="83" t="s">
        <v>64</v>
      </c>
      <c r="W313" s="83" t="s">
        <v>84</v>
      </c>
      <c r="X313" s="83" t="s">
        <v>64</v>
      </c>
      <c r="Y313" s="83" t="s">
        <v>64</v>
      </c>
      <c r="Z313" s="83" t="s">
        <v>65</v>
      </c>
      <c r="AA313" s="83" t="s">
        <v>65</v>
      </c>
      <c r="AB313" s="83" t="s">
        <v>65</v>
      </c>
      <c r="AC313" s="83" t="s">
        <v>66</v>
      </c>
      <c r="AD313" s="83" t="s">
        <v>65</v>
      </c>
      <c r="AE313" s="83" t="s">
        <v>65</v>
      </c>
      <c r="AF313" s="83" t="s">
        <v>66</v>
      </c>
      <c r="AG313" s="83" t="s">
        <v>65</v>
      </c>
      <c r="AH313" s="83" t="s">
        <v>65</v>
      </c>
      <c r="AI313" s="83" t="s">
        <v>101</v>
      </c>
      <c r="AJ313" s="83" t="s">
        <v>66</v>
      </c>
      <c r="AK313" s="83" t="s">
        <v>79</v>
      </c>
      <c r="AL313" s="83" t="s">
        <v>66</v>
      </c>
      <c r="AM313" s="83" t="s">
        <v>65</v>
      </c>
      <c r="AN313" s="83" t="s">
        <v>66</v>
      </c>
      <c r="AO313" s="83" t="s">
        <v>66</v>
      </c>
      <c r="AP313" s="83" t="s">
        <v>67</v>
      </c>
      <c r="AQ313" s="83" t="s">
        <v>67</v>
      </c>
      <c r="AR313" s="83" t="s">
        <v>63</v>
      </c>
      <c r="AS313" s="83" t="s">
        <v>878</v>
      </c>
      <c r="AT313" s="83" t="s">
        <v>87</v>
      </c>
      <c r="AU313" s="83" t="s">
        <v>70</v>
      </c>
      <c r="AV313" s="83" t="s">
        <v>71</v>
      </c>
      <c r="AW313" s="83" t="s">
        <v>73</v>
      </c>
      <c r="AX313" s="83" t="s">
        <v>73</v>
      </c>
      <c r="AY313" s="83" t="s">
        <v>72</v>
      </c>
      <c r="AZ313" s="83" t="s">
        <v>72</v>
      </c>
      <c r="BA313" s="83" t="s">
        <v>72</v>
      </c>
      <c r="BB313" s="83" t="s">
        <v>73</v>
      </c>
      <c r="BC313" s="83" t="s">
        <v>73</v>
      </c>
      <c r="BD313" s="83"/>
      <c r="BE313" s="83" t="s">
        <v>73</v>
      </c>
      <c r="BF313" s="83"/>
      <c r="BG313" s="87" t="s">
        <v>846</v>
      </c>
      <c r="BH313" s="87" t="s">
        <v>114</v>
      </c>
      <c r="BI313" s="76" t="s">
        <v>1414</v>
      </c>
      <c r="BJ313">
        <f t="shared" si="12"/>
        <v>13</v>
      </c>
      <c r="BK313" s="87">
        <f t="shared" si="13"/>
        <v>56</v>
      </c>
      <c r="BL313" s="87"/>
      <c r="BM313" s="86" t="str">
        <f>_xlfn.XLOOKUP(Form_Responses18111213[[#This Row],[Sekolah School (Cleansed)]],'Quality Check'!$B$11:$B$14,'Quality Check'!$C$11:$C$14,)</f>
        <v>Urban</v>
      </c>
      <c r="BN313" s="86" t="str">
        <f>_xlfn.XLOOKUP(Form_Responses18111213[[#This Row],[Sekolah School (Cleansed)]],'Quality Check'!$B$11:$B$14,'Quality Check'!$D$11:$D$14,)</f>
        <v>Controlled Group (CG)</v>
      </c>
      <c r="BO313" s="87" t="str">
        <f>_xlfn.XLOOKUP(AS313,'Cleansing - Toothpaste Brand'!A:A,'Cleansing - Toothpaste Brand'!B:B,)</f>
        <v>Colgate</v>
      </c>
      <c r="BP313" s="87"/>
      <c r="BQ31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13" s="86" t="str">
        <f>_xlfn.XLOOKUP(AP313,'Cleansing - Response'!E:E,'Cleansing - Response'!F:F,)</f>
        <v>2 days and more</v>
      </c>
      <c r="BS313" s="86"/>
      <c r="BT313" s="86" t="str">
        <f>_xlfn.XLOOKUP(AQ313,'Cleansing - Response'!E:E,'Cleansing - Response'!F:F,)</f>
        <v>2 days and more</v>
      </c>
      <c r="BU313" s="86"/>
      <c r="BV313" s="86" t="str">
        <f t="shared" si="14"/>
        <v>Ya / Yes</v>
      </c>
      <c r="BW313" s="86" t="str">
        <f>_xlfn.XLOOKUP(AT313,'Cleansing - Response'!E:E,'Cleansing - Response'!F:F,)</f>
        <v>Always</v>
      </c>
      <c r="BX313" s="86" t="str">
        <f>_xlfn.XLOOKUP(AU313,'Cleansing - Response'!H:H,'Cleansing - Response'!I:I,)</f>
        <v>Sometimes / When in need</v>
      </c>
      <c r="BY313" s="86" t="str">
        <f>_xlfn.XLOOKUP(AV313,'Cleansing - Response'!K:K,'Cleansing - Response'!L:L,)</f>
        <v>Up to 1 time a day</v>
      </c>
      <c r="BZ313" s="86" t="str">
        <f>_xlfn.XLOOKUP(AW313,'Cleansing - Response'!$N:$N,'Cleansing - Response'!$O:$O,)</f>
        <v>No</v>
      </c>
      <c r="CA313" s="86" t="str">
        <f>_xlfn.XLOOKUP(AX313,'Cleansing - Response'!$N:$N,'Cleansing - Response'!$O:$O,)</f>
        <v>No</v>
      </c>
      <c r="CB313" s="86" t="str">
        <f>_xlfn.XLOOKUP(AY313,'Cleansing - Response'!$N:$N,'Cleansing - Response'!$O:$O,)</f>
        <v>Yes / Sometimes</v>
      </c>
      <c r="CC313" s="86" t="str">
        <f>_xlfn.XLOOKUP(AZ313,'Cleansing - Response'!$N:$N,'Cleansing - Response'!$O:$O,)</f>
        <v>Yes / Sometimes</v>
      </c>
      <c r="CD313" s="86" t="str">
        <f>_xlfn.XLOOKUP(BA313,'Cleansing - Response'!$N:$N,'Cleansing - Response'!$O:$O,)</f>
        <v>Yes / Sometimes</v>
      </c>
      <c r="CE313" s="86" t="str">
        <f>_xlfn.XLOOKUP(BB313,'Cleansing - Response'!$N:$N,'Cleansing - Response'!$O:$O,)</f>
        <v>No</v>
      </c>
      <c r="CF313" s="87" t="str">
        <f>IF(COUNTIF(Form_Responses18111213[[#This Row],[Answer - B7-1]:[Answer - B7-6]], "Yes / Sometimes") &gt; 4, "More than 4 times","Up to 4 times")</f>
        <v>Up to 4 times</v>
      </c>
    </row>
    <row r="314" spans="1:84" ht="13.2" x14ac:dyDescent="0.25">
      <c r="A314" s="82">
        <v>45574.374912280095</v>
      </c>
      <c r="B314" s="83" t="s">
        <v>879</v>
      </c>
      <c r="C314" s="84" t="s">
        <v>880</v>
      </c>
      <c r="D314" s="83">
        <v>100</v>
      </c>
      <c r="E314" s="83">
        <v>0.95</v>
      </c>
      <c r="F314" s="83" t="s">
        <v>114</v>
      </c>
      <c r="G314" s="83" t="s">
        <v>76</v>
      </c>
      <c r="H314" s="83" t="s">
        <v>846</v>
      </c>
      <c r="I314" s="83" t="s">
        <v>63</v>
      </c>
      <c r="J314" s="83" t="s">
        <v>64</v>
      </c>
      <c r="K314" s="83" t="s">
        <v>84</v>
      </c>
      <c r="L314" s="83" t="s">
        <v>64</v>
      </c>
      <c r="M314" s="83" t="s">
        <v>84</v>
      </c>
      <c r="N314" s="83" t="s">
        <v>64</v>
      </c>
      <c r="O314" s="83" t="s">
        <v>64</v>
      </c>
      <c r="P314" s="83" t="s">
        <v>84</v>
      </c>
      <c r="Q314" s="83" t="s">
        <v>78</v>
      </c>
      <c r="R314" s="83" t="s">
        <v>64</v>
      </c>
      <c r="S314" s="83" t="s">
        <v>64</v>
      </c>
      <c r="T314" s="83" t="s">
        <v>64</v>
      </c>
      <c r="U314" s="83" t="s">
        <v>78</v>
      </c>
      <c r="V314" s="83" t="s">
        <v>84</v>
      </c>
      <c r="W314" s="83" t="s">
        <v>64</v>
      </c>
      <c r="X314" s="83" t="s">
        <v>64</v>
      </c>
      <c r="Y314" s="83" t="s">
        <v>64</v>
      </c>
      <c r="Z314" s="83" t="s">
        <v>66</v>
      </c>
      <c r="AA314" s="83" t="s">
        <v>66</v>
      </c>
      <c r="AB314" s="83" t="s">
        <v>66</v>
      </c>
      <c r="AC314" s="83" t="s">
        <v>66</v>
      </c>
      <c r="AD314" s="83" t="s">
        <v>66</v>
      </c>
      <c r="AE314" s="83" t="s">
        <v>66</v>
      </c>
      <c r="AF314" s="83" t="s">
        <v>66</v>
      </c>
      <c r="AG314" s="83" t="s">
        <v>65</v>
      </c>
      <c r="AH314" s="83" t="s">
        <v>65</v>
      </c>
      <c r="AI314" s="83" t="s">
        <v>101</v>
      </c>
      <c r="AJ314" s="83" t="s">
        <v>66</v>
      </c>
      <c r="AK314" s="83" t="s">
        <v>66</v>
      </c>
      <c r="AL314" s="83" t="s">
        <v>66</v>
      </c>
      <c r="AM314" s="83" t="s">
        <v>66</v>
      </c>
      <c r="AN314" s="83" t="s">
        <v>66</v>
      </c>
      <c r="AO314" s="83" t="s">
        <v>66</v>
      </c>
      <c r="AP314" s="83" t="s">
        <v>67</v>
      </c>
      <c r="AQ314" s="83" t="s">
        <v>151</v>
      </c>
      <c r="AR314" s="83" t="s">
        <v>86</v>
      </c>
      <c r="AS314" s="83" t="s">
        <v>120</v>
      </c>
      <c r="AT314" s="83" t="s">
        <v>69</v>
      </c>
      <c r="AU314" s="83" t="s">
        <v>67</v>
      </c>
      <c r="AV314" s="83" t="s">
        <v>71</v>
      </c>
      <c r="AW314" s="83" t="s">
        <v>72</v>
      </c>
      <c r="AX314" s="83" t="s">
        <v>73</v>
      </c>
      <c r="AY314" s="83" t="s">
        <v>72</v>
      </c>
      <c r="AZ314" s="83" t="s">
        <v>72</v>
      </c>
      <c r="BA314" s="83" t="s">
        <v>72</v>
      </c>
      <c r="BB314" s="83" t="s">
        <v>73</v>
      </c>
      <c r="BC314" s="83" t="s">
        <v>73</v>
      </c>
      <c r="BD314" s="83"/>
      <c r="BE314" s="83" t="s">
        <v>73</v>
      </c>
      <c r="BF314" s="83"/>
      <c r="BG314" s="87" t="s">
        <v>846</v>
      </c>
      <c r="BH314" s="87" t="s">
        <v>114</v>
      </c>
      <c r="BI314" s="76" t="s">
        <v>1414</v>
      </c>
      <c r="BJ314">
        <f t="shared" si="12"/>
        <v>10</v>
      </c>
      <c r="BK314" s="87">
        <f t="shared" si="13"/>
        <v>51</v>
      </c>
      <c r="BL314" s="87"/>
      <c r="BM314" s="86" t="str">
        <f>_xlfn.XLOOKUP(Form_Responses18111213[[#This Row],[Sekolah School (Cleansed)]],'Quality Check'!$B$11:$B$14,'Quality Check'!$C$11:$C$14,)</f>
        <v>Urban</v>
      </c>
      <c r="BN314" s="86" t="str">
        <f>_xlfn.XLOOKUP(Form_Responses18111213[[#This Row],[Sekolah School (Cleansed)]],'Quality Check'!$B$11:$B$14,'Quality Check'!$D$11:$D$14,)</f>
        <v>Controlled Group (CG)</v>
      </c>
      <c r="BO314" s="87" t="str">
        <f>_xlfn.XLOOKUP(AS314,'Cleansing - Toothpaste Brand'!A:A,'Cleansing - Toothpaste Brand'!B:B,)</f>
        <v>Colgate</v>
      </c>
      <c r="BP314" s="87"/>
      <c r="BQ31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14" s="86" t="str">
        <f>_xlfn.XLOOKUP(AP314,'Cleansing - Response'!E:E,'Cleansing - Response'!F:F,)</f>
        <v>2 days and more</v>
      </c>
      <c r="BS314" s="86"/>
      <c r="BT314" s="86" t="str">
        <f>_xlfn.XLOOKUP(AQ314,'Cleansing - Response'!E:E,'Cleansing - Response'!F:F,)</f>
        <v>2 days and more</v>
      </c>
      <c r="BU314" s="86"/>
      <c r="BV314" s="86" t="str">
        <f t="shared" si="14"/>
        <v>Ya / Yes</v>
      </c>
      <c r="BW314" s="86" t="str">
        <f>_xlfn.XLOOKUP(AT314,'Cleansing - Response'!E:E,'Cleansing - Response'!F:F,)</f>
        <v>Rarely / Sometimes</v>
      </c>
      <c r="BX314" s="86" t="str">
        <f>_xlfn.XLOOKUP(AU314,'Cleansing - Response'!H:H,'Cleansing - Response'!I:I,)</f>
        <v>Using dental floss at least once</v>
      </c>
      <c r="BY314" s="86" t="str">
        <f>_xlfn.XLOOKUP(AV314,'Cleansing - Response'!K:K,'Cleansing - Response'!L:L,)</f>
        <v>Up to 1 time a day</v>
      </c>
      <c r="BZ314" s="86" t="str">
        <f>_xlfn.XLOOKUP(AW314,'Cleansing - Response'!$N:$N,'Cleansing - Response'!$O:$O,)</f>
        <v>Yes / Sometimes</v>
      </c>
      <c r="CA314" s="86" t="str">
        <f>_xlfn.XLOOKUP(AX314,'Cleansing - Response'!$N:$N,'Cleansing - Response'!$O:$O,)</f>
        <v>No</v>
      </c>
      <c r="CB314" s="86" t="str">
        <f>_xlfn.XLOOKUP(AY314,'Cleansing - Response'!$N:$N,'Cleansing - Response'!$O:$O,)</f>
        <v>Yes / Sometimes</v>
      </c>
      <c r="CC314" s="86" t="str">
        <f>_xlfn.XLOOKUP(AZ314,'Cleansing - Response'!$N:$N,'Cleansing - Response'!$O:$O,)</f>
        <v>Yes / Sometimes</v>
      </c>
      <c r="CD314" s="86" t="str">
        <f>_xlfn.XLOOKUP(BA314,'Cleansing - Response'!$N:$N,'Cleansing - Response'!$O:$O,)</f>
        <v>Yes / Sometimes</v>
      </c>
      <c r="CE314" s="86" t="str">
        <f>_xlfn.XLOOKUP(BB314,'Cleansing - Response'!$N:$N,'Cleansing - Response'!$O:$O,)</f>
        <v>No</v>
      </c>
      <c r="CF314" s="87" t="str">
        <f>IF(COUNTIF(Form_Responses18111213[[#This Row],[Answer - B7-1]:[Answer - B7-6]], "Yes / Sometimes") &gt; 4, "More than 4 times","Up to 4 times")</f>
        <v>Up to 4 times</v>
      </c>
    </row>
    <row r="315" spans="1:84" ht="13.2" x14ac:dyDescent="0.25">
      <c r="A315" s="82">
        <v>45574.375060115737</v>
      </c>
      <c r="B315" s="83" t="s">
        <v>881</v>
      </c>
      <c r="C315" s="84" t="s">
        <v>882</v>
      </c>
      <c r="D315" s="83">
        <v>100</v>
      </c>
      <c r="E315" s="83">
        <v>0.71</v>
      </c>
      <c r="F315" s="83" t="s">
        <v>114</v>
      </c>
      <c r="G315" s="83" t="s">
        <v>76</v>
      </c>
      <c r="H315" s="83" t="s">
        <v>846</v>
      </c>
      <c r="I315" s="83" t="s">
        <v>73</v>
      </c>
      <c r="J315" s="83" t="s">
        <v>64</v>
      </c>
      <c r="K315" s="83" t="s">
        <v>84</v>
      </c>
      <c r="L315" s="83" t="s">
        <v>64</v>
      </c>
      <c r="M315" s="83" t="s">
        <v>84</v>
      </c>
      <c r="N315" s="83" t="s">
        <v>84</v>
      </c>
      <c r="O315" s="83" t="s">
        <v>84</v>
      </c>
      <c r="P315" s="83" t="s">
        <v>84</v>
      </c>
      <c r="Q315" s="83" t="s">
        <v>64</v>
      </c>
      <c r="R315" s="83" t="s">
        <v>64</v>
      </c>
      <c r="S315" s="83" t="s">
        <v>64</v>
      </c>
      <c r="T315" s="83" t="s">
        <v>84</v>
      </c>
      <c r="U315" s="83" t="s">
        <v>84</v>
      </c>
      <c r="V315" s="83" t="s">
        <v>64</v>
      </c>
      <c r="W315" s="83" t="s">
        <v>64</v>
      </c>
      <c r="X315" s="83" t="s">
        <v>84</v>
      </c>
      <c r="Y315" s="83" t="s">
        <v>64</v>
      </c>
      <c r="Z315" s="83" t="s">
        <v>66</v>
      </c>
      <c r="AA315" s="83" t="s">
        <v>66</v>
      </c>
      <c r="AB315" s="83" t="s">
        <v>66</v>
      </c>
      <c r="AC315" s="83" t="s">
        <v>66</v>
      </c>
      <c r="AD315" s="83" t="s">
        <v>66</v>
      </c>
      <c r="AE315" s="83" t="s">
        <v>66</v>
      </c>
      <c r="AF315" s="83" t="s">
        <v>66</v>
      </c>
      <c r="AG315" s="83" t="s">
        <v>66</v>
      </c>
      <c r="AH315" s="83" t="s">
        <v>65</v>
      </c>
      <c r="AI315" s="83" t="s">
        <v>79</v>
      </c>
      <c r="AJ315" s="83" t="s">
        <v>66</v>
      </c>
      <c r="AK315" s="83" t="s">
        <v>66</v>
      </c>
      <c r="AL315" s="83" t="s">
        <v>66</v>
      </c>
      <c r="AM315" s="83" t="s">
        <v>66</v>
      </c>
      <c r="AN315" s="83" t="s">
        <v>79</v>
      </c>
      <c r="AO315" s="83" t="s">
        <v>79</v>
      </c>
      <c r="AP315" s="83" t="s">
        <v>67</v>
      </c>
      <c r="AQ315" s="83" t="s">
        <v>67</v>
      </c>
      <c r="AR315" s="83" t="s">
        <v>86</v>
      </c>
      <c r="AS315" s="83" t="s">
        <v>68</v>
      </c>
      <c r="AT315" s="83" t="s">
        <v>87</v>
      </c>
      <c r="AU315" s="83" t="s">
        <v>93</v>
      </c>
      <c r="AV315" s="83" t="s">
        <v>71</v>
      </c>
      <c r="AW315" s="83" t="s">
        <v>73</v>
      </c>
      <c r="AX315" s="83" t="s">
        <v>72</v>
      </c>
      <c r="AY315" s="83" t="s">
        <v>63</v>
      </c>
      <c r="AZ315" s="83" t="s">
        <v>63</v>
      </c>
      <c r="BA315" s="83" t="s">
        <v>73</v>
      </c>
      <c r="BB315" s="83" t="s">
        <v>73</v>
      </c>
      <c r="BC315" s="83" t="s">
        <v>73</v>
      </c>
      <c r="BD315" s="83"/>
      <c r="BE315" s="83" t="s">
        <v>73</v>
      </c>
      <c r="BF315" s="83"/>
      <c r="BG315" s="87" t="s">
        <v>846</v>
      </c>
      <c r="BH315" s="87" t="s">
        <v>114</v>
      </c>
      <c r="BI315" s="76" t="s">
        <v>1415</v>
      </c>
      <c r="BJ315">
        <f t="shared" si="12"/>
        <v>8</v>
      </c>
      <c r="BK315" s="87">
        <f t="shared" si="13"/>
        <v>47</v>
      </c>
      <c r="BL315" s="87"/>
      <c r="BM315" s="86" t="str">
        <f>_xlfn.XLOOKUP(Form_Responses18111213[[#This Row],[Sekolah School (Cleansed)]],'Quality Check'!$B$11:$B$14,'Quality Check'!$C$11:$C$14,)</f>
        <v>Urban</v>
      </c>
      <c r="BN315" s="86" t="str">
        <f>_xlfn.XLOOKUP(Form_Responses18111213[[#This Row],[Sekolah School (Cleansed)]],'Quality Check'!$B$11:$B$14,'Quality Check'!$D$11:$D$14,)</f>
        <v>Controlled Group (CG)</v>
      </c>
      <c r="BO315" s="87" t="str">
        <f>_xlfn.XLOOKUP(AS315,'Cleansing - Toothpaste Brand'!A:A,'Cleansing - Toothpaste Brand'!B:B,)</f>
        <v>Colgate</v>
      </c>
      <c r="BP315" s="87"/>
      <c r="BQ31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15" s="86" t="str">
        <f>_xlfn.XLOOKUP(AP315,'Cleansing - Response'!E:E,'Cleansing - Response'!F:F,)</f>
        <v>2 days and more</v>
      </c>
      <c r="BS315" s="86"/>
      <c r="BT315" s="86" t="str">
        <f>_xlfn.XLOOKUP(AQ315,'Cleansing - Response'!E:E,'Cleansing - Response'!F:F,)</f>
        <v>2 days and more</v>
      </c>
      <c r="BU315" s="86"/>
      <c r="BV315" s="86" t="str">
        <f t="shared" si="14"/>
        <v>Ya / Yes</v>
      </c>
      <c r="BW315" s="86" t="str">
        <f>_xlfn.XLOOKUP(AT315,'Cleansing - Response'!E:E,'Cleansing - Response'!F:F,)</f>
        <v>Always</v>
      </c>
      <c r="BX315" s="86" t="str">
        <f>_xlfn.XLOOKUP(AU315,'Cleansing - Response'!H:H,'Cleansing - Response'!I:I,)</f>
        <v>Not using dental floss</v>
      </c>
      <c r="BY315" s="86" t="str">
        <f>_xlfn.XLOOKUP(AV315,'Cleansing - Response'!K:K,'Cleansing - Response'!L:L,)</f>
        <v>Up to 1 time a day</v>
      </c>
      <c r="BZ315" s="86" t="str">
        <f>_xlfn.XLOOKUP(AW315,'Cleansing - Response'!$N:$N,'Cleansing - Response'!$O:$O,)</f>
        <v>No</v>
      </c>
      <c r="CA315" s="86" t="str">
        <f>_xlfn.XLOOKUP(AX315,'Cleansing - Response'!$N:$N,'Cleansing - Response'!$O:$O,)</f>
        <v>Yes / Sometimes</v>
      </c>
      <c r="CB315" s="86" t="str">
        <f>_xlfn.XLOOKUP(AY315,'Cleansing - Response'!$N:$N,'Cleansing - Response'!$O:$O,)</f>
        <v>Yes / Sometimes</v>
      </c>
      <c r="CC315" s="86" t="str">
        <f>_xlfn.XLOOKUP(AZ315,'Cleansing - Response'!$N:$N,'Cleansing - Response'!$O:$O,)</f>
        <v>Yes / Sometimes</v>
      </c>
      <c r="CD315" s="86" t="str">
        <f>_xlfn.XLOOKUP(BA315,'Cleansing - Response'!$N:$N,'Cleansing - Response'!$O:$O,)</f>
        <v>No</v>
      </c>
      <c r="CE315" s="86" t="str">
        <f>_xlfn.XLOOKUP(BB315,'Cleansing - Response'!$N:$N,'Cleansing - Response'!$O:$O,)</f>
        <v>No</v>
      </c>
      <c r="CF315" s="87" t="str">
        <f>IF(COUNTIF(Form_Responses18111213[[#This Row],[Answer - B7-1]:[Answer - B7-6]], "Yes / Sometimes") &gt; 4, "More than 4 times","Up to 4 times")</f>
        <v>Up to 4 times</v>
      </c>
    </row>
    <row r="316" spans="1:84" ht="13.2" x14ac:dyDescent="0.25">
      <c r="A316" s="82">
        <v>45574.375688495369</v>
      </c>
      <c r="B316" s="83" t="s">
        <v>883</v>
      </c>
      <c r="C316" s="84" t="s">
        <v>884</v>
      </c>
      <c r="D316" s="83">
        <v>100</v>
      </c>
      <c r="E316" s="83">
        <v>1.33</v>
      </c>
      <c r="F316" s="83" t="s">
        <v>114</v>
      </c>
      <c r="G316" s="83" t="s">
        <v>76</v>
      </c>
      <c r="H316" s="83" t="s">
        <v>846</v>
      </c>
      <c r="I316" s="83" t="s">
        <v>63</v>
      </c>
      <c r="J316" s="83" t="s">
        <v>64</v>
      </c>
      <c r="K316" s="83" t="s">
        <v>64</v>
      </c>
      <c r="L316" s="83" t="s">
        <v>64</v>
      </c>
      <c r="M316" s="83" t="s">
        <v>84</v>
      </c>
      <c r="N316" s="83" t="s">
        <v>64</v>
      </c>
      <c r="O316" s="83" t="s">
        <v>64</v>
      </c>
      <c r="P316" s="83" t="s">
        <v>84</v>
      </c>
      <c r="Q316" s="83" t="s">
        <v>64</v>
      </c>
      <c r="R316" s="83" t="s">
        <v>64</v>
      </c>
      <c r="S316" s="83" t="s">
        <v>84</v>
      </c>
      <c r="T316" s="83" t="s">
        <v>64</v>
      </c>
      <c r="U316" s="83" t="s">
        <v>64</v>
      </c>
      <c r="V316" s="83" t="s">
        <v>64</v>
      </c>
      <c r="W316" s="83" t="s">
        <v>64</v>
      </c>
      <c r="X316" s="83" t="s">
        <v>64</v>
      </c>
      <c r="Y316" s="83" t="s">
        <v>64</v>
      </c>
      <c r="Z316" s="83" t="s">
        <v>65</v>
      </c>
      <c r="AA316" s="83" t="s">
        <v>65</v>
      </c>
      <c r="AB316" s="83" t="s">
        <v>66</v>
      </c>
      <c r="AC316" s="83" t="s">
        <v>66</v>
      </c>
      <c r="AD316" s="83" t="s">
        <v>66</v>
      </c>
      <c r="AE316" s="83" t="s">
        <v>65</v>
      </c>
      <c r="AF316" s="83" t="s">
        <v>66</v>
      </c>
      <c r="AG316" s="83" t="s">
        <v>65</v>
      </c>
      <c r="AH316" s="83" t="s">
        <v>66</v>
      </c>
      <c r="AI316" s="83" t="s">
        <v>79</v>
      </c>
      <c r="AJ316" s="83" t="s">
        <v>65</v>
      </c>
      <c r="AK316" s="83" t="s">
        <v>66</v>
      </c>
      <c r="AL316" s="83" t="s">
        <v>79</v>
      </c>
      <c r="AM316" s="83" t="s">
        <v>65</v>
      </c>
      <c r="AN316" s="83" t="s">
        <v>66</v>
      </c>
      <c r="AO316" s="83" t="s">
        <v>66</v>
      </c>
      <c r="AP316" s="83" t="s">
        <v>67</v>
      </c>
      <c r="AQ316" s="83" t="s">
        <v>67</v>
      </c>
      <c r="AR316" s="83" t="s">
        <v>86</v>
      </c>
      <c r="AS316" s="83" t="s">
        <v>81</v>
      </c>
      <c r="AT316" s="83" t="s">
        <v>87</v>
      </c>
      <c r="AU316" s="83" t="s">
        <v>70</v>
      </c>
      <c r="AV316" s="83" t="s">
        <v>71</v>
      </c>
      <c r="AW316" s="83" t="s">
        <v>73</v>
      </c>
      <c r="AX316" s="83" t="s">
        <v>72</v>
      </c>
      <c r="AY316" s="83" t="s">
        <v>73</v>
      </c>
      <c r="AZ316" s="83" t="s">
        <v>63</v>
      </c>
      <c r="BA316" s="83" t="s">
        <v>73</v>
      </c>
      <c r="BB316" s="83" t="s">
        <v>72</v>
      </c>
      <c r="BC316" s="83" t="s">
        <v>73</v>
      </c>
      <c r="BD316" s="83"/>
      <c r="BE316" s="83" t="s">
        <v>73</v>
      </c>
      <c r="BF316" s="83"/>
      <c r="BG316" s="87" t="s">
        <v>846</v>
      </c>
      <c r="BH316" s="87" t="s">
        <v>114</v>
      </c>
      <c r="BI316" s="76" t="s">
        <v>1414</v>
      </c>
      <c r="BJ316">
        <f t="shared" si="12"/>
        <v>13</v>
      </c>
      <c r="BK316" s="87">
        <f t="shared" si="13"/>
        <v>53</v>
      </c>
      <c r="BL316" s="87"/>
      <c r="BM316" s="86" t="str">
        <f>_xlfn.XLOOKUP(Form_Responses18111213[[#This Row],[Sekolah School (Cleansed)]],'Quality Check'!$B$11:$B$14,'Quality Check'!$C$11:$C$14,)</f>
        <v>Urban</v>
      </c>
      <c r="BN316" s="86" t="str">
        <f>_xlfn.XLOOKUP(Form_Responses18111213[[#This Row],[Sekolah School (Cleansed)]],'Quality Check'!$B$11:$B$14,'Quality Check'!$D$11:$D$14,)</f>
        <v>Controlled Group (CG)</v>
      </c>
      <c r="BO316" s="87" t="str">
        <f>_xlfn.XLOOKUP(AS316,'Cleansing - Toothpaste Brand'!A:A,'Cleansing - Toothpaste Brand'!B:B,)</f>
        <v>Colgate</v>
      </c>
      <c r="BP316" s="87"/>
      <c r="BQ31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16" s="86" t="str">
        <f>_xlfn.XLOOKUP(AP316,'Cleansing - Response'!E:E,'Cleansing - Response'!F:F,)</f>
        <v>2 days and more</v>
      </c>
      <c r="BS316" s="86"/>
      <c r="BT316" s="86" t="str">
        <f>_xlfn.XLOOKUP(AQ316,'Cleansing - Response'!E:E,'Cleansing - Response'!F:F,)</f>
        <v>2 days and more</v>
      </c>
      <c r="BU316" s="86"/>
      <c r="BV316" s="86" t="str">
        <f t="shared" si="14"/>
        <v>Ya / Yes</v>
      </c>
      <c r="BW316" s="86" t="str">
        <f>_xlfn.XLOOKUP(AT316,'Cleansing - Response'!E:E,'Cleansing - Response'!F:F,)</f>
        <v>Always</v>
      </c>
      <c r="BX316" s="86" t="str">
        <f>_xlfn.XLOOKUP(AU316,'Cleansing - Response'!H:H,'Cleansing - Response'!I:I,)</f>
        <v>Sometimes / When in need</v>
      </c>
      <c r="BY316" s="86" t="str">
        <f>_xlfn.XLOOKUP(AV316,'Cleansing - Response'!K:K,'Cleansing - Response'!L:L,)</f>
        <v>Up to 1 time a day</v>
      </c>
      <c r="BZ316" s="86" t="str">
        <f>_xlfn.XLOOKUP(AW316,'Cleansing - Response'!$N:$N,'Cleansing - Response'!$O:$O,)</f>
        <v>No</v>
      </c>
      <c r="CA316" s="86" t="str">
        <f>_xlfn.XLOOKUP(AX316,'Cleansing - Response'!$N:$N,'Cleansing - Response'!$O:$O,)</f>
        <v>Yes / Sometimes</v>
      </c>
      <c r="CB316" s="86" t="str">
        <f>_xlfn.XLOOKUP(AY316,'Cleansing - Response'!$N:$N,'Cleansing - Response'!$O:$O,)</f>
        <v>No</v>
      </c>
      <c r="CC316" s="86" t="str">
        <f>_xlfn.XLOOKUP(AZ316,'Cleansing - Response'!$N:$N,'Cleansing - Response'!$O:$O,)</f>
        <v>Yes / Sometimes</v>
      </c>
      <c r="CD316" s="86" t="str">
        <f>_xlfn.XLOOKUP(BA316,'Cleansing - Response'!$N:$N,'Cleansing - Response'!$O:$O,)</f>
        <v>No</v>
      </c>
      <c r="CE316" s="86" t="str">
        <f>_xlfn.XLOOKUP(BB316,'Cleansing - Response'!$N:$N,'Cleansing - Response'!$O:$O,)</f>
        <v>Yes / Sometimes</v>
      </c>
      <c r="CF316" s="87" t="str">
        <f>IF(COUNTIF(Form_Responses18111213[[#This Row],[Answer - B7-1]:[Answer - B7-6]], "Yes / Sometimes") &gt; 4, "More than 4 times","Up to 4 times")</f>
        <v>Up to 4 times</v>
      </c>
    </row>
    <row r="317" spans="1:84" ht="13.2" x14ac:dyDescent="0.25">
      <c r="A317" s="82">
        <v>45574.37933700232</v>
      </c>
      <c r="B317" s="83" t="s">
        <v>885</v>
      </c>
      <c r="C317" s="84" t="s">
        <v>886</v>
      </c>
      <c r="D317" s="83">
        <v>100</v>
      </c>
      <c r="E317" s="83">
        <v>0.48</v>
      </c>
      <c r="F317" s="83" t="s">
        <v>114</v>
      </c>
      <c r="G317" s="83" t="s">
        <v>76</v>
      </c>
      <c r="H317" s="83" t="s">
        <v>887</v>
      </c>
      <c r="I317" s="83" t="s">
        <v>63</v>
      </c>
      <c r="J317" s="83" t="s">
        <v>64</v>
      </c>
      <c r="K317" s="83" t="s">
        <v>64</v>
      </c>
      <c r="L317" s="83" t="s">
        <v>64</v>
      </c>
      <c r="M317" s="83" t="s">
        <v>84</v>
      </c>
      <c r="N317" s="83" t="s">
        <v>64</v>
      </c>
      <c r="O317" s="83" t="s">
        <v>64</v>
      </c>
      <c r="P317" s="83" t="s">
        <v>84</v>
      </c>
      <c r="Q317" s="83" t="s">
        <v>64</v>
      </c>
      <c r="R317" s="83" t="s">
        <v>64</v>
      </c>
      <c r="S317" s="83" t="s">
        <v>64</v>
      </c>
      <c r="T317" s="83" t="s">
        <v>64</v>
      </c>
      <c r="U317" s="83" t="s">
        <v>64</v>
      </c>
      <c r="V317" s="83" t="s">
        <v>64</v>
      </c>
      <c r="W317" s="83" t="s">
        <v>64</v>
      </c>
      <c r="X317" s="83" t="s">
        <v>64</v>
      </c>
      <c r="Y317" s="83" t="s">
        <v>64</v>
      </c>
      <c r="Z317" s="83" t="s">
        <v>66</v>
      </c>
      <c r="AA317" s="83" t="s">
        <v>66</v>
      </c>
      <c r="AB317" s="83" t="s">
        <v>66</v>
      </c>
      <c r="AC317" s="83" t="s">
        <v>66</v>
      </c>
      <c r="AD317" s="83" t="s">
        <v>66</v>
      </c>
      <c r="AE317" s="83" t="s">
        <v>66</v>
      </c>
      <c r="AF317" s="83" t="s">
        <v>66</v>
      </c>
      <c r="AG317" s="83" t="s">
        <v>65</v>
      </c>
      <c r="AH317" s="83" t="s">
        <v>65</v>
      </c>
      <c r="AI317" s="83" t="s">
        <v>79</v>
      </c>
      <c r="AJ317" s="83" t="s">
        <v>66</v>
      </c>
      <c r="AK317" s="83" t="s">
        <v>66</v>
      </c>
      <c r="AL317" s="83" t="s">
        <v>66</v>
      </c>
      <c r="AM317" s="83" t="s">
        <v>66</v>
      </c>
      <c r="AN317" s="83" t="s">
        <v>66</v>
      </c>
      <c r="AO317" s="83" t="s">
        <v>66</v>
      </c>
      <c r="AP317" s="83" t="s">
        <v>67</v>
      </c>
      <c r="AQ317" s="83" t="s">
        <v>67</v>
      </c>
      <c r="AR317" s="83" t="s">
        <v>86</v>
      </c>
      <c r="AS317" s="83" t="s">
        <v>223</v>
      </c>
      <c r="AT317" s="83" t="s">
        <v>69</v>
      </c>
      <c r="AU317" s="83" t="s">
        <v>93</v>
      </c>
      <c r="AV317" s="83" t="s">
        <v>132</v>
      </c>
      <c r="AW317" s="83" t="s">
        <v>63</v>
      </c>
      <c r="AX317" s="83" t="s">
        <v>63</v>
      </c>
      <c r="AY317" s="83" t="s">
        <v>63</v>
      </c>
      <c r="AZ317" s="83" t="s">
        <v>63</v>
      </c>
      <c r="BA317" s="83" t="s">
        <v>63</v>
      </c>
      <c r="BB317" s="83" t="s">
        <v>72</v>
      </c>
      <c r="BC317" s="83" t="s">
        <v>73</v>
      </c>
      <c r="BD317" s="83"/>
      <c r="BE317" s="83" t="s">
        <v>73</v>
      </c>
      <c r="BF317" s="83"/>
      <c r="BG317" s="87" t="s">
        <v>846</v>
      </c>
      <c r="BH317" s="87" t="s">
        <v>114</v>
      </c>
      <c r="BI317" s="76" t="s">
        <v>1414</v>
      </c>
      <c r="BJ317">
        <f t="shared" si="12"/>
        <v>14</v>
      </c>
      <c r="BK317" s="87">
        <f t="shared" si="13"/>
        <v>50</v>
      </c>
      <c r="BL317" s="87"/>
      <c r="BM317" s="86" t="str">
        <f>_xlfn.XLOOKUP(Form_Responses18111213[[#This Row],[Sekolah School (Cleansed)]],'Quality Check'!$B$11:$B$14,'Quality Check'!$C$11:$C$14,)</f>
        <v>Urban</v>
      </c>
      <c r="BN317" s="86" t="str">
        <f>_xlfn.XLOOKUP(Form_Responses18111213[[#This Row],[Sekolah School (Cleansed)]],'Quality Check'!$B$11:$B$14,'Quality Check'!$D$11:$D$14,)</f>
        <v>Controlled Group (CG)</v>
      </c>
      <c r="BO317" s="87" t="str">
        <f>_xlfn.XLOOKUP(AS317,'Cleansing - Toothpaste Brand'!A:A,'Cleansing - Toothpaste Brand'!B:B,)</f>
        <v>Colgate</v>
      </c>
      <c r="BP317" s="87"/>
      <c r="BQ31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17" s="86" t="str">
        <f>_xlfn.XLOOKUP(AP317,'Cleansing - Response'!E:E,'Cleansing - Response'!F:F,)</f>
        <v>2 days and more</v>
      </c>
      <c r="BS317" s="86"/>
      <c r="BT317" s="86" t="str">
        <f>_xlfn.XLOOKUP(AQ317,'Cleansing - Response'!E:E,'Cleansing - Response'!F:F,)</f>
        <v>2 days and more</v>
      </c>
      <c r="BU317" s="86"/>
      <c r="BV317" s="86" t="str">
        <f t="shared" si="14"/>
        <v>Ya / Yes</v>
      </c>
      <c r="BW317" s="86" t="str">
        <f>_xlfn.XLOOKUP(AT317,'Cleansing - Response'!E:E,'Cleansing - Response'!F:F,)</f>
        <v>Rarely / Sometimes</v>
      </c>
      <c r="BX317" s="86" t="str">
        <f>_xlfn.XLOOKUP(AU317,'Cleansing - Response'!H:H,'Cleansing - Response'!I:I,)</f>
        <v>Not using dental floss</v>
      </c>
      <c r="BY317" s="86" t="str">
        <f>_xlfn.XLOOKUP(AV317,'Cleansing - Response'!K:K,'Cleansing - Response'!L:L,)</f>
        <v>Up to 1 time a day</v>
      </c>
      <c r="BZ317" s="86" t="str">
        <f>_xlfn.XLOOKUP(AW317,'Cleansing - Response'!$N:$N,'Cleansing - Response'!$O:$O,)</f>
        <v>Yes / Sometimes</v>
      </c>
      <c r="CA317" s="86" t="str">
        <f>_xlfn.XLOOKUP(AX317,'Cleansing - Response'!$N:$N,'Cleansing - Response'!$O:$O,)</f>
        <v>Yes / Sometimes</v>
      </c>
      <c r="CB317" s="86" t="str">
        <f>_xlfn.XLOOKUP(AY317,'Cleansing - Response'!$N:$N,'Cleansing - Response'!$O:$O,)</f>
        <v>Yes / Sometimes</v>
      </c>
      <c r="CC317" s="86" t="str">
        <f>_xlfn.XLOOKUP(AZ317,'Cleansing - Response'!$N:$N,'Cleansing - Response'!$O:$O,)</f>
        <v>Yes / Sometimes</v>
      </c>
      <c r="CD317" s="86" t="str">
        <f>_xlfn.XLOOKUP(BA317,'Cleansing - Response'!$N:$N,'Cleansing - Response'!$O:$O,)</f>
        <v>Yes / Sometimes</v>
      </c>
      <c r="CE317" s="86" t="str">
        <f>_xlfn.XLOOKUP(BB317,'Cleansing - Response'!$N:$N,'Cleansing - Response'!$O:$O,)</f>
        <v>Yes / Sometimes</v>
      </c>
      <c r="CF317" s="87" t="str">
        <f>IF(COUNTIF(Form_Responses18111213[[#This Row],[Answer - B7-1]:[Answer - B7-6]], "Yes / Sometimes") &gt; 4, "More than 4 times","Up to 4 times")</f>
        <v>More than 4 times</v>
      </c>
    </row>
    <row r="318" spans="1:84" ht="13.2" x14ac:dyDescent="0.25">
      <c r="A318" s="82">
        <v>45574.380974687505</v>
      </c>
      <c r="B318" s="83" t="s">
        <v>888</v>
      </c>
      <c r="C318" s="84" t="s">
        <v>889</v>
      </c>
      <c r="D318" s="83">
        <v>42.85</v>
      </c>
      <c r="E318" s="83">
        <v>0.46</v>
      </c>
      <c r="F318" s="83" t="s">
        <v>114</v>
      </c>
      <c r="G318" s="83" t="s">
        <v>76</v>
      </c>
      <c r="H318" s="83" t="s">
        <v>846</v>
      </c>
      <c r="I318" s="83" t="s">
        <v>63</v>
      </c>
      <c r="J318" s="83" t="s">
        <v>78</v>
      </c>
      <c r="K318" s="83" t="s">
        <v>64</v>
      </c>
      <c r="L318" s="83" t="s">
        <v>64</v>
      </c>
      <c r="M318" s="83" t="s">
        <v>84</v>
      </c>
      <c r="N318" s="83" t="s">
        <v>84</v>
      </c>
      <c r="O318" s="83" t="s">
        <v>64</v>
      </c>
      <c r="P318" s="83" t="s">
        <v>64</v>
      </c>
      <c r="Q318" s="83" t="s">
        <v>64</v>
      </c>
      <c r="R318" s="83" t="s">
        <v>64</v>
      </c>
      <c r="S318" s="83" t="s">
        <v>64</v>
      </c>
      <c r="T318" s="83" t="s">
        <v>64</v>
      </c>
      <c r="U318" s="83" t="s">
        <v>64</v>
      </c>
      <c r="V318" s="83" t="s">
        <v>64</v>
      </c>
      <c r="W318" s="83" t="s">
        <v>64</v>
      </c>
      <c r="X318" s="83" t="s">
        <v>78</v>
      </c>
      <c r="Y318" s="83" t="s">
        <v>64</v>
      </c>
      <c r="Z318" s="83" t="s">
        <v>66</v>
      </c>
      <c r="AA318" s="83" t="s">
        <v>65</v>
      </c>
      <c r="AB318" s="83" t="s">
        <v>66</v>
      </c>
      <c r="AC318" s="83" t="s">
        <v>65</v>
      </c>
      <c r="AD318" s="83" t="s">
        <v>66</v>
      </c>
      <c r="AE318" s="83" t="s">
        <v>65</v>
      </c>
      <c r="AF318" s="83" t="s">
        <v>65</v>
      </c>
      <c r="AG318" s="83" t="s">
        <v>65</v>
      </c>
      <c r="AH318" s="83" t="s">
        <v>65</v>
      </c>
      <c r="AI318" s="83" t="s">
        <v>101</v>
      </c>
      <c r="AJ318" s="83" t="s">
        <v>66</v>
      </c>
      <c r="AK318" s="83" t="s">
        <v>65</v>
      </c>
      <c r="AL318" s="83" t="s">
        <v>65</v>
      </c>
      <c r="AM318" s="83" t="s">
        <v>65</v>
      </c>
      <c r="AN318" s="83" t="s">
        <v>66</v>
      </c>
      <c r="AO318" s="83" t="s">
        <v>66</v>
      </c>
      <c r="AP318" s="83" t="s">
        <v>67</v>
      </c>
      <c r="AQ318" s="83" t="s">
        <v>119</v>
      </c>
      <c r="AR318" s="83" t="s">
        <v>86</v>
      </c>
      <c r="AS318" s="83" t="s">
        <v>68</v>
      </c>
      <c r="AT318" s="83" t="s">
        <v>169</v>
      </c>
      <c r="AU318" s="83" t="s">
        <v>85</v>
      </c>
      <c r="AV318" s="83" t="s">
        <v>71</v>
      </c>
      <c r="AW318" s="83" t="s">
        <v>73</v>
      </c>
      <c r="AX318" s="83" t="s">
        <v>73</v>
      </c>
      <c r="AY318" s="83" t="s">
        <v>72</v>
      </c>
      <c r="AZ318" s="83" t="s">
        <v>72</v>
      </c>
      <c r="BA318" s="83" t="s">
        <v>72</v>
      </c>
      <c r="BB318" s="83" t="s">
        <v>72</v>
      </c>
      <c r="BC318" s="83" t="s">
        <v>73</v>
      </c>
      <c r="BD318" s="83"/>
      <c r="BE318" s="83" t="s">
        <v>73</v>
      </c>
      <c r="BF318" s="83"/>
      <c r="BG318" s="87" t="s">
        <v>846</v>
      </c>
      <c r="BH318" s="87" t="s">
        <v>114</v>
      </c>
      <c r="BI318" s="76" t="s">
        <v>1414</v>
      </c>
      <c r="BJ318">
        <f t="shared" si="12"/>
        <v>12</v>
      </c>
      <c r="BK318" s="87">
        <f t="shared" si="13"/>
        <v>58</v>
      </c>
      <c r="BL318" s="87"/>
      <c r="BM318" s="86" t="str">
        <f>_xlfn.XLOOKUP(Form_Responses18111213[[#This Row],[Sekolah School (Cleansed)]],'Quality Check'!$B$11:$B$14,'Quality Check'!$C$11:$C$14,)</f>
        <v>Urban</v>
      </c>
      <c r="BN318" s="86" t="str">
        <f>_xlfn.XLOOKUP(Form_Responses18111213[[#This Row],[Sekolah School (Cleansed)]],'Quality Check'!$B$11:$B$14,'Quality Check'!$D$11:$D$14,)</f>
        <v>Controlled Group (CG)</v>
      </c>
      <c r="BO318" s="87" t="str">
        <f>_xlfn.XLOOKUP(AS318,'Cleansing - Toothpaste Brand'!A:A,'Cleansing - Toothpaste Brand'!B:B,)</f>
        <v>Colgate</v>
      </c>
      <c r="BP318" s="87"/>
      <c r="BQ31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18" s="86" t="str">
        <f>_xlfn.XLOOKUP(AP318,'Cleansing - Response'!E:E,'Cleansing - Response'!F:F,)</f>
        <v>2 days and more</v>
      </c>
      <c r="BS318" s="86"/>
      <c r="BT318" s="86" t="str">
        <f>_xlfn.XLOOKUP(AQ318,'Cleansing - Response'!E:E,'Cleansing - Response'!F:F,)</f>
        <v>Less than 2 days</v>
      </c>
      <c r="BU318" s="86"/>
      <c r="BV318" s="86" t="str">
        <f t="shared" si="14"/>
        <v>Ya / Yes</v>
      </c>
      <c r="BW318" s="86" t="str">
        <f>_xlfn.XLOOKUP(AT318,'Cleansing - Response'!E:E,'Cleansing - Response'!F:F,)</f>
        <v>Rarely / Sometimes</v>
      </c>
      <c r="BX318" s="86" t="str">
        <f>_xlfn.XLOOKUP(AU318,'Cleansing - Response'!H:H,'Cleansing - Response'!I:I,)</f>
        <v>Using dental floss at least once</v>
      </c>
      <c r="BY318" s="86" t="str">
        <f>_xlfn.XLOOKUP(AV318,'Cleansing - Response'!K:K,'Cleansing - Response'!L:L,)</f>
        <v>Up to 1 time a day</v>
      </c>
      <c r="BZ318" s="86" t="str">
        <f>_xlfn.XLOOKUP(AW318,'Cleansing - Response'!$N:$N,'Cleansing - Response'!$O:$O,)</f>
        <v>No</v>
      </c>
      <c r="CA318" s="86" t="str">
        <f>_xlfn.XLOOKUP(AX318,'Cleansing - Response'!$N:$N,'Cleansing - Response'!$O:$O,)</f>
        <v>No</v>
      </c>
      <c r="CB318" s="86" t="str">
        <f>_xlfn.XLOOKUP(AY318,'Cleansing - Response'!$N:$N,'Cleansing - Response'!$O:$O,)</f>
        <v>Yes / Sometimes</v>
      </c>
      <c r="CC318" s="86" t="str">
        <f>_xlfn.XLOOKUP(AZ318,'Cleansing - Response'!$N:$N,'Cleansing - Response'!$O:$O,)</f>
        <v>Yes / Sometimes</v>
      </c>
      <c r="CD318" s="86" t="str">
        <f>_xlfn.XLOOKUP(BA318,'Cleansing - Response'!$N:$N,'Cleansing - Response'!$O:$O,)</f>
        <v>Yes / Sometimes</v>
      </c>
      <c r="CE318" s="86" t="str">
        <f>_xlfn.XLOOKUP(BB318,'Cleansing - Response'!$N:$N,'Cleansing - Response'!$O:$O,)</f>
        <v>Yes / Sometimes</v>
      </c>
      <c r="CF318" s="87" t="str">
        <f>IF(COUNTIF(Form_Responses18111213[[#This Row],[Answer - B7-1]:[Answer - B7-6]], "Yes / Sometimes") &gt; 4, "More than 4 times","Up to 4 times")</f>
        <v>Up to 4 times</v>
      </c>
    </row>
    <row r="319" spans="1:84" ht="13.2" x14ac:dyDescent="0.25">
      <c r="A319" s="82">
        <v>45574.381581689813</v>
      </c>
      <c r="B319" s="83" t="s">
        <v>890</v>
      </c>
      <c r="C319" s="84" t="s">
        <v>891</v>
      </c>
      <c r="D319" s="83">
        <v>62.5</v>
      </c>
      <c r="E319" s="83">
        <v>0.54</v>
      </c>
      <c r="F319" s="83" t="s">
        <v>114</v>
      </c>
      <c r="G319" s="83" t="s">
        <v>76</v>
      </c>
      <c r="H319" s="83" t="s">
        <v>857</v>
      </c>
      <c r="I319" s="83" t="s">
        <v>63</v>
      </c>
      <c r="J319" s="83" t="s">
        <v>64</v>
      </c>
      <c r="K319" s="83" t="s">
        <v>84</v>
      </c>
      <c r="L319" s="83" t="s">
        <v>64</v>
      </c>
      <c r="M319" s="83" t="s">
        <v>64</v>
      </c>
      <c r="N319" s="83" t="s">
        <v>64</v>
      </c>
      <c r="O319" s="83" t="s">
        <v>84</v>
      </c>
      <c r="P319" s="83" t="s">
        <v>64</v>
      </c>
      <c r="Q319" s="83" t="s">
        <v>84</v>
      </c>
      <c r="R319" s="83" t="s">
        <v>64</v>
      </c>
      <c r="S319" s="83" t="s">
        <v>64</v>
      </c>
      <c r="T319" s="83" t="s">
        <v>64</v>
      </c>
      <c r="U319" s="83" t="s">
        <v>84</v>
      </c>
      <c r="V319" s="83" t="s">
        <v>64</v>
      </c>
      <c r="W319" s="83" t="s">
        <v>64</v>
      </c>
      <c r="X319" s="83" t="s">
        <v>84</v>
      </c>
      <c r="Y319" s="83" t="s">
        <v>64</v>
      </c>
      <c r="Z319" s="83" t="s">
        <v>66</v>
      </c>
      <c r="AA319" s="83" t="s">
        <v>66</v>
      </c>
      <c r="AB319" s="83" t="s">
        <v>65</v>
      </c>
      <c r="AC319" s="83" t="s">
        <v>65</v>
      </c>
      <c r="AD319" s="83" t="s">
        <v>65</v>
      </c>
      <c r="AE319" s="83" t="s">
        <v>65</v>
      </c>
      <c r="AF319" s="83" t="s">
        <v>65</v>
      </c>
      <c r="AG319" s="83" t="s">
        <v>66</v>
      </c>
      <c r="AH319" s="83" t="s">
        <v>66</v>
      </c>
      <c r="AI319" s="83" t="s">
        <v>79</v>
      </c>
      <c r="AJ319" s="83" t="s">
        <v>66</v>
      </c>
      <c r="AK319" s="83" t="s">
        <v>65</v>
      </c>
      <c r="AL319" s="83" t="s">
        <v>65</v>
      </c>
      <c r="AM319" s="83" t="s">
        <v>66</v>
      </c>
      <c r="AN319" s="83" t="s">
        <v>66</v>
      </c>
      <c r="AO319" s="83" t="s">
        <v>65</v>
      </c>
      <c r="AP319" s="83" t="s">
        <v>80</v>
      </c>
      <c r="AQ319" s="83" t="s">
        <v>67</v>
      </c>
      <c r="AR319" s="83" t="s">
        <v>73</v>
      </c>
      <c r="AS319" s="83" t="s">
        <v>247</v>
      </c>
      <c r="AT319" s="83" t="s">
        <v>69</v>
      </c>
      <c r="AU319" s="83" t="s">
        <v>67</v>
      </c>
      <c r="AV319" s="83" t="s">
        <v>67</v>
      </c>
      <c r="AW319" s="83" t="s">
        <v>73</v>
      </c>
      <c r="AX319" s="83" t="s">
        <v>72</v>
      </c>
      <c r="AY319" s="83" t="s">
        <v>73</v>
      </c>
      <c r="AZ319" s="83" t="s">
        <v>63</v>
      </c>
      <c r="BA319" s="83" t="s">
        <v>63</v>
      </c>
      <c r="BB319" s="83" t="s">
        <v>72</v>
      </c>
      <c r="BC319" s="83" t="s">
        <v>73</v>
      </c>
      <c r="BD319" s="83"/>
      <c r="BE319" s="83" t="s">
        <v>73</v>
      </c>
      <c r="BF319" s="83"/>
      <c r="BG319" s="87" t="s">
        <v>846</v>
      </c>
      <c r="BH319" s="87" t="s">
        <v>114</v>
      </c>
      <c r="BI319" s="76" t="s">
        <v>1414</v>
      </c>
      <c r="BJ319">
        <f t="shared" si="12"/>
        <v>10</v>
      </c>
      <c r="BK319" s="87">
        <f t="shared" si="13"/>
        <v>56</v>
      </c>
      <c r="BL319" s="87"/>
      <c r="BM319" s="86" t="str">
        <f>_xlfn.XLOOKUP(Form_Responses18111213[[#This Row],[Sekolah School (Cleansed)]],'Quality Check'!$B$11:$B$14,'Quality Check'!$C$11:$C$14,)</f>
        <v>Urban</v>
      </c>
      <c r="BN319" s="86" t="str">
        <f>_xlfn.XLOOKUP(Form_Responses18111213[[#This Row],[Sekolah School (Cleansed)]],'Quality Check'!$B$11:$B$14,'Quality Check'!$D$11:$D$14,)</f>
        <v>Controlled Group (CG)</v>
      </c>
      <c r="BO319" s="87" t="str">
        <f>_xlfn.XLOOKUP(AS319,'Cleansing - Toothpaste Brand'!A:A,'Cleansing - Toothpaste Brand'!B:B,)</f>
        <v>Sensodyne</v>
      </c>
      <c r="BP319" s="87"/>
      <c r="BQ31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19" s="86" t="str">
        <f>_xlfn.XLOOKUP(AP319,'Cleansing - Response'!E:E,'Cleansing - Response'!F:F,)</f>
        <v>Less than 2 days</v>
      </c>
      <c r="BS319" s="86"/>
      <c r="BT319" s="86" t="str">
        <f>_xlfn.XLOOKUP(AQ319,'Cleansing - Response'!E:E,'Cleansing - Response'!F:F,)</f>
        <v>2 days and more</v>
      </c>
      <c r="BU319" s="86"/>
      <c r="BV319" s="86" t="str">
        <f t="shared" si="14"/>
        <v>Tidak / No</v>
      </c>
      <c r="BW319" s="86" t="str">
        <f>_xlfn.XLOOKUP(AT319,'Cleansing - Response'!E:E,'Cleansing - Response'!F:F,)</f>
        <v>Rarely / Sometimes</v>
      </c>
      <c r="BX319" s="86" t="str">
        <f>_xlfn.XLOOKUP(AU319,'Cleansing - Response'!H:H,'Cleansing - Response'!I:I,)</f>
        <v>Using dental floss at least once</v>
      </c>
      <c r="BY319" s="86" t="str">
        <f>_xlfn.XLOOKUP(AV319,'Cleansing - Response'!K:K,'Cleansing - Response'!L:L,)</f>
        <v>More than 1 time a day</v>
      </c>
      <c r="BZ319" s="86" t="str">
        <f>_xlfn.XLOOKUP(AW319,'Cleansing - Response'!$N:$N,'Cleansing - Response'!$O:$O,)</f>
        <v>No</v>
      </c>
      <c r="CA319" s="86" t="str">
        <f>_xlfn.XLOOKUP(AX319,'Cleansing - Response'!$N:$N,'Cleansing - Response'!$O:$O,)</f>
        <v>Yes / Sometimes</v>
      </c>
      <c r="CB319" s="86" t="str">
        <f>_xlfn.XLOOKUP(AY319,'Cleansing - Response'!$N:$N,'Cleansing - Response'!$O:$O,)</f>
        <v>No</v>
      </c>
      <c r="CC319" s="86" t="str">
        <f>_xlfn.XLOOKUP(AZ319,'Cleansing - Response'!$N:$N,'Cleansing - Response'!$O:$O,)</f>
        <v>Yes / Sometimes</v>
      </c>
      <c r="CD319" s="86" t="str">
        <f>_xlfn.XLOOKUP(BA319,'Cleansing - Response'!$N:$N,'Cleansing - Response'!$O:$O,)</f>
        <v>Yes / Sometimes</v>
      </c>
      <c r="CE319" s="86" t="str">
        <f>_xlfn.XLOOKUP(BB319,'Cleansing - Response'!$N:$N,'Cleansing - Response'!$O:$O,)</f>
        <v>Yes / Sometimes</v>
      </c>
      <c r="CF319" s="87" t="str">
        <f>IF(COUNTIF(Form_Responses18111213[[#This Row],[Answer - B7-1]:[Answer - B7-6]], "Yes / Sometimes") &gt; 4, "More than 4 times","Up to 4 times")</f>
        <v>Up to 4 times</v>
      </c>
    </row>
    <row r="320" spans="1:84" ht="13.2" x14ac:dyDescent="0.25">
      <c r="A320" s="82">
        <v>45574.382267465277</v>
      </c>
      <c r="B320" s="83" t="s">
        <v>892</v>
      </c>
      <c r="C320" s="84" t="s">
        <v>893</v>
      </c>
      <c r="D320" s="83">
        <v>54.46</v>
      </c>
      <c r="E320" s="83">
        <v>0.88</v>
      </c>
      <c r="F320" s="83" t="s">
        <v>114</v>
      </c>
      <c r="G320" s="83" t="s">
        <v>76</v>
      </c>
      <c r="H320" s="83" t="s">
        <v>849</v>
      </c>
      <c r="I320" s="83" t="s">
        <v>63</v>
      </c>
      <c r="J320" s="83" t="s">
        <v>64</v>
      </c>
      <c r="K320" s="83" t="s">
        <v>64</v>
      </c>
      <c r="L320" s="83" t="s">
        <v>64</v>
      </c>
      <c r="M320" s="83" t="s">
        <v>84</v>
      </c>
      <c r="N320" s="83" t="s">
        <v>84</v>
      </c>
      <c r="O320" s="83" t="s">
        <v>64</v>
      </c>
      <c r="P320" s="83" t="s">
        <v>84</v>
      </c>
      <c r="Q320" s="83" t="s">
        <v>78</v>
      </c>
      <c r="R320" s="83" t="s">
        <v>64</v>
      </c>
      <c r="S320" s="83" t="s">
        <v>64</v>
      </c>
      <c r="T320" s="83" t="s">
        <v>64</v>
      </c>
      <c r="U320" s="83" t="s">
        <v>64</v>
      </c>
      <c r="V320" s="83" t="s">
        <v>64</v>
      </c>
      <c r="W320" s="83" t="s">
        <v>64</v>
      </c>
      <c r="X320" s="83" t="s">
        <v>64</v>
      </c>
      <c r="Y320" s="83" t="s">
        <v>64</v>
      </c>
      <c r="Z320" s="83" t="s">
        <v>65</v>
      </c>
      <c r="AA320" s="83" t="s">
        <v>65</v>
      </c>
      <c r="AB320" s="83" t="s">
        <v>65</v>
      </c>
      <c r="AC320" s="83" t="s">
        <v>65</v>
      </c>
      <c r="AD320" s="83" t="s">
        <v>65</v>
      </c>
      <c r="AE320" s="83" t="s">
        <v>65</v>
      </c>
      <c r="AF320" s="83" t="s">
        <v>65</v>
      </c>
      <c r="AG320" s="83" t="s">
        <v>66</v>
      </c>
      <c r="AH320" s="83" t="s">
        <v>79</v>
      </c>
      <c r="AI320" s="83" t="s">
        <v>79</v>
      </c>
      <c r="AJ320" s="83" t="s">
        <v>66</v>
      </c>
      <c r="AK320" s="83" t="s">
        <v>66</v>
      </c>
      <c r="AL320" s="83" t="s">
        <v>66</v>
      </c>
      <c r="AM320" s="83" t="s">
        <v>65</v>
      </c>
      <c r="AN320" s="83" t="s">
        <v>66</v>
      </c>
      <c r="AO320" s="83" t="s">
        <v>66</v>
      </c>
      <c r="AP320" s="83" t="s">
        <v>67</v>
      </c>
      <c r="AQ320" s="83" t="s">
        <v>67</v>
      </c>
      <c r="AR320" s="83" t="s">
        <v>86</v>
      </c>
      <c r="AS320" s="83" t="s">
        <v>81</v>
      </c>
      <c r="AT320" s="83" t="s">
        <v>69</v>
      </c>
      <c r="AU320" s="83" t="s">
        <v>70</v>
      </c>
      <c r="AV320" s="83" t="s">
        <v>71</v>
      </c>
      <c r="AW320" s="83" t="s">
        <v>63</v>
      </c>
      <c r="AX320" s="83" t="s">
        <v>63</v>
      </c>
      <c r="AY320" s="83" t="s">
        <v>72</v>
      </c>
      <c r="AZ320" s="83" t="s">
        <v>72</v>
      </c>
      <c r="BA320" s="83" t="s">
        <v>73</v>
      </c>
      <c r="BB320" s="83" t="s">
        <v>73</v>
      </c>
      <c r="BC320" s="83" t="s">
        <v>73</v>
      </c>
      <c r="BD320" s="83"/>
      <c r="BE320" s="83" t="s">
        <v>73</v>
      </c>
      <c r="BF320" s="83"/>
      <c r="BG320" s="87" t="s">
        <v>846</v>
      </c>
      <c r="BH320" s="87" t="s">
        <v>114</v>
      </c>
      <c r="BI320" s="76" t="s">
        <v>1414</v>
      </c>
      <c r="BJ320">
        <f t="shared" si="12"/>
        <v>12</v>
      </c>
      <c r="BK320" s="87">
        <f t="shared" si="13"/>
        <v>55</v>
      </c>
      <c r="BL320" s="87"/>
      <c r="BM320" s="86" t="str">
        <f>_xlfn.XLOOKUP(Form_Responses18111213[[#This Row],[Sekolah School (Cleansed)]],'Quality Check'!$B$11:$B$14,'Quality Check'!$C$11:$C$14,)</f>
        <v>Urban</v>
      </c>
      <c r="BN320" s="86" t="str">
        <f>_xlfn.XLOOKUP(Form_Responses18111213[[#This Row],[Sekolah School (Cleansed)]],'Quality Check'!$B$11:$B$14,'Quality Check'!$D$11:$D$14,)</f>
        <v>Controlled Group (CG)</v>
      </c>
      <c r="BO320" s="87" t="str">
        <f>_xlfn.XLOOKUP(AS320,'Cleansing - Toothpaste Brand'!A:A,'Cleansing - Toothpaste Brand'!B:B,)</f>
        <v>Colgate</v>
      </c>
      <c r="BP320" s="87"/>
      <c r="BQ32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20" s="86" t="str">
        <f>_xlfn.XLOOKUP(AP320,'Cleansing - Response'!E:E,'Cleansing - Response'!F:F,)</f>
        <v>2 days and more</v>
      </c>
      <c r="BS320" s="86"/>
      <c r="BT320" s="86" t="str">
        <f>_xlfn.XLOOKUP(AQ320,'Cleansing - Response'!E:E,'Cleansing - Response'!F:F,)</f>
        <v>2 days and more</v>
      </c>
      <c r="BU320" s="86"/>
      <c r="BV320" s="86" t="str">
        <f t="shared" si="14"/>
        <v>Ya / Yes</v>
      </c>
      <c r="BW320" s="86" t="str">
        <f>_xlfn.XLOOKUP(AT320,'Cleansing - Response'!E:E,'Cleansing - Response'!F:F,)</f>
        <v>Rarely / Sometimes</v>
      </c>
      <c r="BX320" s="86" t="str">
        <f>_xlfn.XLOOKUP(AU320,'Cleansing - Response'!H:H,'Cleansing - Response'!I:I,)</f>
        <v>Sometimes / When in need</v>
      </c>
      <c r="BY320" s="86" t="str">
        <f>_xlfn.XLOOKUP(AV320,'Cleansing - Response'!K:K,'Cleansing - Response'!L:L,)</f>
        <v>Up to 1 time a day</v>
      </c>
      <c r="BZ320" s="86" t="str">
        <f>_xlfn.XLOOKUP(AW320,'Cleansing - Response'!$N:$N,'Cleansing - Response'!$O:$O,)</f>
        <v>Yes / Sometimes</v>
      </c>
      <c r="CA320" s="86" t="str">
        <f>_xlfn.XLOOKUP(AX320,'Cleansing - Response'!$N:$N,'Cleansing - Response'!$O:$O,)</f>
        <v>Yes / Sometimes</v>
      </c>
      <c r="CB320" s="86" t="str">
        <f>_xlfn.XLOOKUP(AY320,'Cleansing - Response'!$N:$N,'Cleansing - Response'!$O:$O,)</f>
        <v>Yes / Sometimes</v>
      </c>
      <c r="CC320" s="86" t="str">
        <f>_xlfn.XLOOKUP(AZ320,'Cleansing - Response'!$N:$N,'Cleansing - Response'!$O:$O,)</f>
        <v>Yes / Sometimes</v>
      </c>
      <c r="CD320" s="86" t="str">
        <f>_xlfn.XLOOKUP(BA320,'Cleansing - Response'!$N:$N,'Cleansing - Response'!$O:$O,)</f>
        <v>No</v>
      </c>
      <c r="CE320" s="86" t="str">
        <f>_xlfn.XLOOKUP(BB320,'Cleansing - Response'!$N:$N,'Cleansing - Response'!$O:$O,)</f>
        <v>No</v>
      </c>
      <c r="CF320" s="87" t="str">
        <f>IF(COUNTIF(Form_Responses18111213[[#This Row],[Answer - B7-1]:[Answer - B7-6]], "Yes / Sometimes") &gt; 4, "More than 4 times","Up to 4 times")</f>
        <v>Up to 4 times</v>
      </c>
    </row>
    <row r="321" spans="1:84" ht="13.2" x14ac:dyDescent="0.25">
      <c r="A321" s="82">
        <v>45574.384181782407</v>
      </c>
      <c r="B321" s="83" t="s">
        <v>894</v>
      </c>
      <c r="C321" s="84" t="s">
        <v>895</v>
      </c>
      <c r="D321" s="83">
        <v>100</v>
      </c>
      <c r="E321" s="83">
        <v>0.17</v>
      </c>
      <c r="F321" s="83" t="s">
        <v>114</v>
      </c>
      <c r="G321" s="83" t="s">
        <v>76</v>
      </c>
      <c r="H321" s="83" t="s">
        <v>846</v>
      </c>
      <c r="I321" s="83" t="s">
        <v>73</v>
      </c>
      <c r="J321" s="83" t="s">
        <v>64</v>
      </c>
      <c r="K321" s="83" t="s">
        <v>64</v>
      </c>
      <c r="L321" s="83" t="s">
        <v>64</v>
      </c>
      <c r="M321" s="83" t="s">
        <v>84</v>
      </c>
      <c r="N321" s="83" t="s">
        <v>64</v>
      </c>
      <c r="O321" s="83" t="s">
        <v>64</v>
      </c>
      <c r="P321" s="83" t="s">
        <v>64</v>
      </c>
      <c r="Q321" s="83" t="s">
        <v>64</v>
      </c>
      <c r="R321" s="83" t="s">
        <v>64</v>
      </c>
      <c r="S321" s="83" t="s">
        <v>64</v>
      </c>
      <c r="T321" s="83" t="s">
        <v>64</v>
      </c>
      <c r="U321" s="83" t="s">
        <v>78</v>
      </c>
      <c r="V321" s="83" t="s">
        <v>64</v>
      </c>
      <c r="W321" s="83" t="s">
        <v>64</v>
      </c>
      <c r="X321" s="83" t="s">
        <v>64</v>
      </c>
      <c r="Y321" s="83" t="s">
        <v>64</v>
      </c>
      <c r="Z321" s="83" t="s">
        <v>66</v>
      </c>
      <c r="AA321" s="83" t="s">
        <v>66</v>
      </c>
      <c r="AB321" s="83" t="s">
        <v>66</v>
      </c>
      <c r="AC321" s="83" t="s">
        <v>65</v>
      </c>
      <c r="AD321" s="83" t="s">
        <v>66</v>
      </c>
      <c r="AE321" s="83" t="s">
        <v>66</v>
      </c>
      <c r="AF321" s="83" t="s">
        <v>66</v>
      </c>
      <c r="AG321" s="83" t="s">
        <v>66</v>
      </c>
      <c r="AH321" s="83" t="s">
        <v>65</v>
      </c>
      <c r="AI321" s="83" t="s">
        <v>79</v>
      </c>
      <c r="AJ321" s="83" t="s">
        <v>66</v>
      </c>
      <c r="AK321" s="83" t="s">
        <v>66</v>
      </c>
      <c r="AL321" s="83" t="s">
        <v>66</v>
      </c>
      <c r="AM321" s="83" t="s">
        <v>65</v>
      </c>
      <c r="AN321" s="83" t="s">
        <v>66</v>
      </c>
      <c r="AO321" s="83" t="s">
        <v>66</v>
      </c>
      <c r="AP321" s="83" t="s">
        <v>85</v>
      </c>
      <c r="AQ321" s="83" t="s">
        <v>85</v>
      </c>
      <c r="AR321" s="83" t="s">
        <v>86</v>
      </c>
      <c r="AS321" s="83" t="s">
        <v>115</v>
      </c>
      <c r="AT321" s="83" t="s">
        <v>69</v>
      </c>
      <c r="AU321" s="83" t="s">
        <v>80</v>
      </c>
      <c r="AV321" s="83" t="s">
        <v>71</v>
      </c>
      <c r="AW321" s="83" t="s">
        <v>73</v>
      </c>
      <c r="AX321" s="83" t="s">
        <v>73</v>
      </c>
      <c r="AY321" s="83" t="s">
        <v>72</v>
      </c>
      <c r="AZ321" s="83" t="s">
        <v>72</v>
      </c>
      <c r="BA321" s="83" t="s">
        <v>73</v>
      </c>
      <c r="BB321" s="83" t="s">
        <v>73</v>
      </c>
      <c r="BC321" s="83" t="s">
        <v>73</v>
      </c>
      <c r="BD321" s="83"/>
      <c r="BE321" s="83" t="s">
        <v>73</v>
      </c>
      <c r="BF321" s="83"/>
      <c r="BG321" s="87" t="s">
        <v>846</v>
      </c>
      <c r="BH321" s="87" t="s">
        <v>114</v>
      </c>
      <c r="BI321" s="76" t="s">
        <v>1415</v>
      </c>
      <c r="BJ321">
        <f t="shared" si="12"/>
        <v>14</v>
      </c>
      <c r="BK321" s="87">
        <f t="shared" si="13"/>
        <v>51</v>
      </c>
      <c r="BL321" s="87"/>
      <c r="BM321" s="86" t="str">
        <f>_xlfn.XLOOKUP(Form_Responses18111213[[#This Row],[Sekolah School (Cleansed)]],'Quality Check'!$B$11:$B$14,'Quality Check'!$C$11:$C$14,)</f>
        <v>Urban</v>
      </c>
      <c r="BN321" s="86" t="str">
        <f>_xlfn.XLOOKUP(Form_Responses18111213[[#This Row],[Sekolah School (Cleansed)]],'Quality Check'!$B$11:$B$14,'Quality Check'!$D$11:$D$14,)</f>
        <v>Controlled Group (CG)</v>
      </c>
      <c r="BO321" s="87" t="str">
        <f>_xlfn.XLOOKUP(AS321,'Cleansing - Toothpaste Brand'!A:A,'Cleansing - Toothpaste Brand'!B:B,)</f>
        <v>Darlie</v>
      </c>
      <c r="BP321" s="87"/>
      <c r="BQ32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21" s="86" t="str">
        <f>_xlfn.XLOOKUP(AP321,'Cleansing - Response'!E:E,'Cleansing - Response'!F:F,)</f>
        <v>2 days and more</v>
      </c>
      <c r="BS321" s="86"/>
      <c r="BT321" s="86" t="str">
        <f>_xlfn.XLOOKUP(AQ321,'Cleansing - Response'!E:E,'Cleansing - Response'!F:F,)</f>
        <v>2 days and more</v>
      </c>
      <c r="BU321" s="86"/>
      <c r="BV321" s="86" t="str">
        <f t="shared" si="14"/>
        <v>Ya / Yes</v>
      </c>
      <c r="BW321" s="86" t="str">
        <f>_xlfn.XLOOKUP(AT321,'Cleansing - Response'!E:E,'Cleansing - Response'!F:F,)</f>
        <v>Rarely / Sometimes</v>
      </c>
      <c r="BX321" s="86" t="str">
        <f>_xlfn.XLOOKUP(AU321,'Cleansing - Response'!H:H,'Cleansing - Response'!I:I,)</f>
        <v>Using dental floss at least once</v>
      </c>
      <c r="BY321" s="86" t="str">
        <f>_xlfn.XLOOKUP(AV321,'Cleansing - Response'!K:K,'Cleansing - Response'!L:L,)</f>
        <v>Up to 1 time a day</v>
      </c>
      <c r="BZ321" s="86" t="str">
        <f>_xlfn.XLOOKUP(AW321,'Cleansing - Response'!$N:$N,'Cleansing - Response'!$O:$O,)</f>
        <v>No</v>
      </c>
      <c r="CA321" s="86" t="str">
        <f>_xlfn.XLOOKUP(AX321,'Cleansing - Response'!$N:$N,'Cleansing - Response'!$O:$O,)</f>
        <v>No</v>
      </c>
      <c r="CB321" s="86" t="str">
        <f>_xlfn.XLOOKUP(AY321,'Cleansing - Response'!$N:$N,'Cleansing - Response'!$O:$O,)</f>
        <v>Yes / Sometimes</v>
      </c>
      <c r="CC321" s="86" t="str">
        <f>_xlfn.XLOOKUP(AZ321,'Cleansing - Response'!$N:$N,'Cleansing - Response'!$O:$O,)</f>
        <v>Yes / Sometimes</v>
      </c>
      <c r="CD321" s="86" t="str">
        <f>_xlfn.XLOOKUP(BA321,'Cleansing - Response'!$N:$N,'Cleansing - Response'!$O:$O,)</f>
        <v>No</v>
      </c>
      <c r="CE321" s="86" t="str">
        <f>_xlfn.XLOOKUP(BB321,'Cleansing - Response'!$N:$N,'Cleansing - Response'!$O:$O,)</f>
        <v>No</v>
      </c>
      <c r="CF321" s="87" t="str">
        <f>IF(COUNTIF(Form_Responses18111213[[#This Row],[Answer - B7-1]:[Answer - B7-6]], "Yes / Sometimes") &gt; 4, "More than 4 times","Up to 4 times")</f>
        <v>Up to 4 times</v>
      </c>
    </row>
    <row r="322" spans="1:84" ht="13.2" x14ac:dyDescent="0.25">
      <c r="A322" s="82">
        <v>45574.385977650461</v>
      </c>
      <c r="B322" s="83" t="s">
        <v>896</v>
      </c>
      <c r="C322" s="84" t="s">
        <v>897</v>
      </c>
      <c r="D322" s="83">
        <v>10.7</v>
      </c>
      <c r="E322" s="83">
        <v>0.04</v>
      </c>
      <c r="F322" s="83" t="s">
        <v>423</v>
      </c>
      <c r="G322" s="83" t="s">
        <v>76</v>
      </c>
      <c r="H322" s="83" t="s">
        <v>846</v>
      </c>
      <c r="I322" s="83" t="s">
        <v>63</v>
      </c>
      <c r="J322" s="83" t="s">
        <v>64</v>
      </c>
      <c r="K322" s="83" t="s">
        <v>84</v>
      </c>
      <c r="L322" s="83" t="s">
        <v>64</v>
      </c>
      <c r="M322" s="83" t="s">
        <v>78</v>
      </c>
      <c r="N322" s="83" t="s">
        <v>64</v>
      </c>
      <c r="O322" s="83" t="s">
        <v>64</v>
      </c>
      <c r="P322" s="83" t="s">
        <v>84</v>
      </c>
      <c r="Q322" s="83" t="s">
        <v>64</v>
      </c>
      <c r="R322" s="83" t="s">
        <v>64</v>
      </c>
      <c r="S322" s="83" t="s">
        <v>64</v>
      </c>
      <c r="T322" s="83" t="s">
        <v>64</v>
      </c>
      <c r="U322" s="83" t="s">
        <v>84</v>
      </c>
      <c r="V322" s="83" t="s">
        <v>64</v>
      </c>
      <c r="W322" s="83" t="s">
        <v>84</v>
      </c>
      <c r="X322" s="83" t="s">
        <v>64</v>
      </c>
      <c r="Y322" s="83" t="s">
        <v>64</v>
      </c>
      <c r="Z322" s="83" t="s">
        <v>66</v>
      </c>
      <c r="AA322" s="83" t="s">
        <v>66</v>
      </c>
      <c r="AB322" s="83" t="s">
        <v>66</v>
      </c>
      <c r="AC322" s="83" t="s">
        <v>66</v>
      </c>
      <c r="AD322" s="83" t="s">
        <v>66</v>
      </c>
      <c r="AE322" s="83" t="s">
        <v>66</v>
      </c>
      <c r="AF322" s="83" t="s">
        <v>66</v>
      </c>
      <c r="AG322" s="83" t="s">
        <v>66</v>
      </c>
      <c r="AH322" s="83" t="s">
        <v>66</v>
      </c>
      <c r="AI322" s="83" t="s">
        <v>79</v>
      </c>
      <c r="AJ322" s="83" t="s">
        <v>66</v>
      </c>
      <c r="AK322" s="83" t="s">
        <v>66</v>
      </c>
      <c r="AL322" s="83" t="s">
        <v>66</v>
      </c>
      <c r="AM322" s="83" t="s">
        <v>66</v>
      </c>
      <c r="AN322" s="83" t="s">
        <v>66</v>
      </c>
      <c r="AO322" s="83" t="s">
        <v>66</v>
      </c>
      <c r="AP322" s="83" t="s">
        <v>67</v>
      </c>
      <c r="AQ322" s="83" t="s">
        <v>67</v>
      </c>
      <c r="AR322" s="83" t="s">
        <v>86</v>
      </c>
      <c r="AS322" s="83" t="s">
        <v>68</v>
      </c>
      <c r="AT322" s="83" t="s">
        <v>69</v>
      </c>
      <c r="AU322" s="83" t="s">
        <v>93</v>
      </c>
      <c r="AV322" s="83" t="s">
        <v>71</v>
      </c>
      <c r="AW322" s="83" t="s">
        <v>72</v>
      </c>
      <c r="AX322" s="83" t="s">
        <v>73</v>
      </c>
      <c r="AY322" s="83" t="s">
        <v>63</v>
      </c>
      <c r="AZ322" s="83" t="s">
        <v>73</v>
      </c>
      <c r="BA322" s="83" t="s">
        <v>63</v>
      </c>
      <c r="BB322" s="83" t="s">
        <v>73</v>
      </c>
      <c r="BC322" s="83" t="s">
        <v>73</v>
      </c>
      <c r="BD322" s="83"/>
      <c r="BE322" s="83" t="s">
        <v>73</v>
      </c>
      <c r="BF322" s="83"/>
      <c r="BG322" s="87" t="s">
        <v>846</v>
      </c>
      <c r="BH322" s="86" t="s">
        <v>60</v>
      </c>
      <c r="BI322" s="76" t="s">
        <v>1414</v>
      </c>
      <c r="BJ322">
        <f t="shared" ref="BJ322:BJ385" si="15">SUM(IF(J322="Betul / True",1,IF(J322="Salah / False",0,IF(J322="Tidak tahu / Dont Know",0,"PLEASE CHECK"))),IF(K322="Betul / True",1,IF(K322="Salah / False",0,IF(K322="Tidak tahu / Dont Know",0,"PLEASE CHECK"))),IF(L322="Betul / True",1,IF(L322="Salah / False",0,IF(L322="Tidak tahu / Dont Know",0,"PLEASE CHECK"))),IF(M322="Betul / True",0,IF(M322="Salah / False",1,IF(M322="Tidak tahu / Dont Know",0,"PLEASE CHECK"))),IF(N322="Betul / True",1,IF(N322="Salah / False",0,IF(N322="Tidak tahu / Dont Know",0,"PLEASE CHECK"))),IF(O322="Betul / True",1,IF(O322="Salah / False",0,IF(O322="Tidak tahu / Dont Know",0,"PLEASE CHECK"))),IF(P322="Betul / True",1,IF(P322="Salah / False",0,IF(P322="Tidak tahu / Dont Know",0,"PLEASE CHECK"))),IF(Q322="Betul / True",1,IF(Q322="Salah / False",0,IF(Q322="Tidak tahu / Dont Know",0,"PLEASE CHECK"))),IF(R322="Betul / True",1,IF(R322="Salah / False",0,IF(R322="Tidak tahu / Dont Know",0,"PLEASE CHECK"))),IF(S322="Betul / True",1,IF(S322="Salah / False",0,IF(S322="Tidak tahu / Dont Know",0,"PLEASE CHECK"))),IF(T322="Betul / True",1,IF(T322="Salah / False",0,IF(T322="Tidak tahu / Dont Know",0,"PLEASE CHECK"))),IF(U322="Betul / True",1,IF(U322="Salah / False",0,IF(U322="Tidak tahu / Dont Know",0,"PLEASE CHECK"))),IF(V322="Betul / True",1,IF(V322="Salah / False",0,IF(V322="Tidak tahu / Dont Know",0,"PLEASE CHECK"))),IF(W322="Betul / True",1,IF(W322="Salah / False",0,IF(W322="Tidak tahu / Dont Know",0,"PLEASE CHECK"))),IF(X322="Betul / True",1,IF(X322="Salah / False",0,IF(X322="Tidak tahu / Dont Know",0,"PLEASE CHECK"))),IF(Y322="Betul / True",1,IF(Y322="Salah / False",0,IF(Y322="Tidak tahu / Dont Know",0,"PLEASE CHECK"))))</f>
        <v>12</v>
      </c>
      <c r="BK322" s="87">
        <f t="shared" ref="BK322:BK385" si="16">SUM(IF(Z322="Sangat setuju / Strongly agree",4,IF(Z322="Setuju / Slightly agree",3,IF(Z322="Tidak setuju / Slightly disagree",2,IF(Z322="Sangat tidak setuju / Strongly disagree",1,"PLEASECHECK")))),IF(AA322="Sangat setuju / Strongly agree",4,IF(AA322="Setuju / Slightly agree",3,IF(AA322="Tidak setuju / Slightly disagree",2,IF(AA322="Sangat tidak setuju / Strongly disagree",1,"PLEASECHECK")))),IF(AB322="Sangat setuju / Strongly agree",4,IF(AB322="Setuju / Slightly agree",3,IF(AB322="Tidak setuju / Slightly disagree",2,IF(AB322="Sangat tidak setuju / Strongly disagree",1,"PLEASECHECK")))),IF(AC322="Sangat setuju / Strongly agree",4,IF(AC322="Setuju / Slightly agree",3,IF(AC322="Tidak setuju / Slightly disagree",2,IF(AC322="Sangat tidak setuju / Strongly disagree",1,"PLEASECHECK")))),IF(AD322="Sangat setuju / Strongly agree",4,IF(AD322="Setuju / Slightly agree",3,IF(AD322="Tidak setuju / Slightly disagree",2,IF(AD322="Sangat tidak setuju / Strongly disagree",1,"PLEASECHECK")))),IF(AE322="Sangat setuju / Strongly agree",4,IF(AE322="Setuju / Slightly agree",3,IF(AE322="Tidak setuju / Slightly disagree",2,IF(AE322="Sangat tidak setuju / Strongly disagree",1,"PLEASECHECK")))),IF(AF322="Sangat setuju / Strongly agree",4,IF(AF322="Setuju / Slightly agree",3,IF(AF322="Tidak setuju / Slightly disagree",2,IF(AF322="Sangat tidak setuju / Strongly disagree",1,"PLEASECHECK")))),IF(AG322="Sangat setuju / Strongly agree",4,IF(AG322="Setuju / Slightly agree",3,IF(AG322="Tidak setuju / Slightly disagree",2,IF(AG322="Sangat tidak setuju / Strongly disagree",2,"PLEASECHECK")))),IF(AH322="Sangat setuju / Strongly agree",4,IF(AH322="Setuju / Slightly agree",3,IF(AH322="Tidak setuju / Slightly disagree",2,IF(AH322="Sangat tidak setuju / Strongly disagree",2,"PLEASECHECK")))),IF(AI322="Sangat setuju / Strongly agree",1,IF(AI322="Setuju / Slightly agree",2,IF(AI322="Tidak setuju / Slightly disagree",3,IF(AI322="Sangat tidak setuju / Strongly disagree",4,"PLEASECHECK")))),IF(AJ322="Sangat setuju / Strongly agree",4,IF(AJ322="Setuju / Slightly agree",3,IF(AJ322="Tidak setuju / Slightly disagree",2,IF(AJ322="Sangat tidak setuju / Strongly disagree",3,"PLEASECHECK")))),IF(AK322="Sangat setuju / Strongly agree",4,IF(AK322="Setuju / Slightly agree",3,IF(AK322="Tidak setuju / Slightly disagree",2,IF(AK322="Sangat tidak setuju / Strongly disagree",3,"PLEASECHECK")))),IF(AL322="Sangat setuju / Strongly agree",4,IF(AL322="Setuju / Slightly agree",3,IF(AL322="Tidak setuju / Slightly disagree",2,IF(AL322="Sangat tidak setuju / Strongly disagree",3,"PLEASECHECK")))),IF(AM322="Sangat setuju / Strongly agree",4,IF(AM322="Setuju / Slightly agree",3,IF(AM322="Tidak setuju / Slightly disagree",2,IF(AM322="Sangat tidak setuju / Strongly disagree",3,"PLEASECHECK")))),IF(AN322="Sangat setuju / Strongly agree",4,IF(AN322="Setuju / Slightly agree",3,IF(AN322="Tidak setuju / Slightly disagree",2,IF(AN322="Sangat tidak setuju / Strongly disagree",4,"PLEASECHECK")))),IF(AO322="Sangat setuju / Strongly agree",4,IF(AO322="Setuju / Slightly agree",3,IF(AO322="Tidak setuju / Slightly disagree",2,IF(AO322="Sangat tidak setuju / Strongly disagree",4,"PLEASECHECK")))))</f>
        <v>48</v>
      </c>
      <c r="BL322" s="87"/>
      <c r="BM322" s="86" t="str">
        <f>_xlfn.XLOOKUP(Form_Responses18111213[[#This Row],[Sekolah School (Cleansed)]],'Quality Check'!$B$11:$B$14,'Quality Check'!$C$11:$C$14,)</f>
        <v>Urban</v>
      </c>
      <c r="BN322" s="86" t="str">
        <f>_xlfn.XLOOKUP(Form_Responses18111213[[#This Row],[Sekolah School (Cleansed)]],'Quality Check'!$B$11:$B$14,'Quality Check'!$D$11:$D$14,)</f>
        <v>Controlled Group (CG)</v>
      </c>
      <c r="BO322" s="87" t="str">
        <f>_xlfn.XLOOKUP(AS322,'Cleansing - Toothpaste Brand'!A:A,'Cleansing - Toothpaste Brand'!B:B,)</f>
        <v>Colgate</v>
      </c>
      <c r="BP322" s="87"/>
      <c r="BQ32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22" s="86" t="str">
        <f>_xlfn.XLOOKUP(AP322,'Cleansing - Response'!E:E,'Cleansing - Response'!F:F,)</f>
        <v>2 days and more</v>
      </c>
      <c r="BS322" s="86"/>
      <c r="BT322" s="86" t="str">
        <f>_xlfn.XLOOKUP(AQ322,'Cleansing - Response'!E:E,'Cleansing - Response'!F:F,)</f>
        <v>2 days and more</v>
      </c>
      <c r="BU322" s="86"/>
      <c r="BV322" s="86" t="str">
        <f t="shared" ref="BV322:BV385" si="17">IF(OR(AR322="Ya / Yes",AR322="Tidak / No"),AR322,IF(BQ322="Flouride-based","Ya / Yes","Tidak / No"))</f>
        <v>Ya / Yes</v>
      </c>
      <c r="BW322" s="86" t="str">
        <f>_xlfn.XLOOKUP(AT322,'Cleansing - Response'!E:E,'Cleansing - Response'!F:F,)</f>
        <v>Rarely / Sometimes</v>
      </c>
      <c r="BX322" s="86" t="str">
        <f>_xlfn.XLOOKUP(AU322,'Cleansing - Response'!H:H,'Cleansing - Response'!I:I,)</f>
        <v>Not using dental floss</v>
      </c>
      <c r="BY322" s="86" t="str">
        <f>_xlfn.XLOOKUP(AV322,'Cleansing - Response'!K:K,'Cleansing - Response'!L:L,)</f>
        <v>Up to 1 time a day</v>
      </c>
      <c r="BZ322" s="86" t="str">
        <f>_xlfn.XLOOKUP(AW322,'Cleansing - Response'!$N:$N,'Cleansing - Response'!$O:$O,)</f>
        <v>Yes / Sometimes</v>
      </c>
      <c r="CA322" s="86" t="str">
        <f>_xlfn.XLOOKUP(AX322,'Cleansing - Response'!$N:$N,'Cleansing - Response'!$O:$O,)</f>
        <v>No</v>
      </c>
      <c r="CB322" s="86" t="str">
        <f>_xlfn.XLOOKUP(AY322,'Cleansing - Response'!$N:$N,'Cleansing - Response'!$O:$O,)</f>
        <v>Yes / Sometimes</v>
      </c>
      <c r="CC322" s="86" t="str">
        <f>_xlfn.XLOOKUP(AZ322,'Cleansing - Response'!$N:$N,'Cleansing - Response'!$O:$O,)</f>
        <v>No</v>
      </c>
      <c r="CD322" s="86" t="str">
        <f>_xlfn.XLOOKUP(BA322,'Cleansing - Response'!$N:$N,'Cleansing - Response'!$O:$O,)</f>
        <v>Yes / Sometimes</v>
      </c>
      <c r="CE322" s="86" t="str">
        <f>_xlfn.XLOOKUP(BB322,'Cleansing - Response'!$N:$N,'Cleansing - Response'!$O:$O,)</f>
        <v>No</v>
      </c>
      <c r="CF322" s="87" t="str">
        <f>IF(COUNTIF(Form_Responses18111213[[#This Row],[Answer - B7-1]:[Answer - B7-6]], "Yes / Sometimes") &gt; 4, "More than 4 times","Up to 4 times")</f>
        <v>Up to 4 times</v>
      </c>
    </row>
    <row r="323" spans="1:84" ht="13.2" x14ac:dyDescent="0.25">
      <c r="A323" s="82">
        <v>45574.386781712965</v>
      </c>
      <c r="B323" s="83" t="s">
        <v>898</v>
      </c>
      <c r="C323" s="84" t="s">
        <v>899</v>
      </c>
      <c r="D323" s="83">
        <v>33.03</v>
      </c>
      <c r="E323" s="83">
        <v>0.2</v>
      </c>
      <c r="F323" s="83" t="s">
        <v>423</v>
      </c>
      <c r="G323" s="83" t="s">
        <v>76</v>
      </c>
      <c r="H323" s="83" t="s">
        <v>849</v>
      </c>
      <c r="I323" s="83" t="s">
        <v>63</v>
      </c>
      <c r="J323" s="83" t="s">
        <v>64</v>
      </c>
      <c r="K323" s="83" t="s">
        <v>84</v>
      </c>
      <c r="L323" s="83" t="s">
        <v>145</v>
      </c>
      <c r="M323" s="83" t="s">
        <v>84</v>
      </c>
      <c r="N323" s="83" t="s">
        <v>84</v>
      </c>
      <c r="O323" s="83" t="s">
        <v>64</v>
      </c>
      <c r="P323" s="83" t="s">
        <v>84</v>
      </c>
      <c r="Q323" s="83" t="s">
        <v>84</v>
      </c>
      <c r="R323" s="83" t="s">
        <v>64</v>
      </c>
      <c r="S323" s="83" t="s">
        <v>84</v>
      </c>
      <c r="T323" s="83" t="s">
        <v>64</v>
      </c>
      <c r="U323" s="83" t="s">
        <v>64</v>
      </c>
      <c r="V323" s="83" t="s">
        <v>64</v>
      </c>
      <c r="W323" s="83" t="s">
        <v>64</v>
      </c>
      <c r="X323" s="83" t="s">
        <v>84</v>
      </c>
      <c r="Y323" s="83" t="s">
        <v>64</v>
      </c>
      <c r="Z323" s="83" t="s">
        <v>65</v>
      </c>
      <c r="AA323" s="83" t="s">
        <v>65</v>
      </c>
      <c r="AB323" s="83" t="s">
        <v>65</v>
      </c>
      <c r="AC323" s="83" t="s">
        <v>65</v>
      </c>
      <c r="AD323" s="83" t="s">
        <v>66</v>
      </c>
      <c r="AE323" s="83" t="s">
        <v>65</v>
      </c>
      <c r="AF323" s="83" t="s">
        <v>65</v>
      </c>
      <c r="AG323" s="83" t="s">
        <v>66</v>
      </c>
      <c r="AH323" s="83" t="s">
        <v>66</v>
      </c>
      <c r="AI323" s="83" t="s">
        <v>79</v>
      </c>
      <c r="AJ323" s="83" t="s">
        <v>65</v>
      </c>
      <c r="AK323" s="83" t="s">
        <v>65</v>
      </c>
      <c r="AL323" s="83" t="s">
        <v>65</v>
      </c>
      <c r="AM323" s="83" t="s">
        <v>65</v>
      </c>
      <c r="AN323" s="83" t="s">
        <v>65</v>
      </c>
      <c r="AO323" s="83" t="s">
        <v>65</v>
      </c>
      <c r="AP323" s="83" t="s">
        <v>67</v>
      </c>
      <c r="AQ323" s="83" t="s">
        <v>67</v>
      </c>
      <c r="AR323" s="83" t="s">
        <v>86</v>
      </c>
      <c r="AS323" s="83" t="s">
        <v>81</v>
      </c>
      <c r="AT323" s="83" t="s">
        <v>69</v>
      </c>
      <c r="AU323" s="83" t="s">
        <v>93</v>
      </c>
      <c r="AV323" s="83" t="s">
        <v>71</v>
      </c>
      <c r="AW323" s="83" t="s">
        <v>73</v>
      </c>
      <c r="AX323" s="83" t="s">
        <v>73</v>
      </c>
      <c r="AY323" s="83" t="s">
        <v>73</v>
      </c>
      <c r="AZ323" s="83" t="s">
        <v>73</v>
      </c>
      <c r="BA323" s="83" t="s">
        <v>73</v>
      </c>
      <c r="BB323" s="83" t="s">
        <v>73</v>
      </c>
      <c r="BC323" s="83" t="s">
        <v>73</v>
      </c>
      <c r="BD323" s="83" t="s">
        <v>116</v>
      </c>
      <c r="BE323" s="83" t="s">
        <v>73</v>
      </c>
      <c r="BF323" s="83"/>
      <c r="BG323" s="87" t="s">
        <v>846</v>
      </c>
      <c r="BH323" s="86" t="s">
        <v>60</v>
      </c>
      <c r="BI323" s="76" t="s">
        <v>1414</v>
      </c>
      <c r="BJ323">
        <f t="shared" si="15"/>
        <v>8</v>
      </c>
      <c r="BK323" s="87">
        <f t="shared" si="16"/>
        <v>60</v>
      </c>
      <c r="BL323" s="87"/>
      <c r="BM323" s="86" t="str">
        <f>_xlfn.XLOOKUP(Form_Responses18111213[[#This Row],[Sekolah School (Cleansed)]],'Quality Check'!$B$11:$B$14,'Quality Check'!$C$11:$C$14,)</f>
        <v>Urban</v>
      </c>
      <c r="BN323" s="86" t="str">
        <f>_xlfn.XLOOKUP(Form_Responses18111213[[#This Row],[Sekolah School (Cleansed)]],'Quality Check'!$B$11:$B$14,'Quality Check'!$D$11:$D$14,)</f>
        <v>Controlled Group (CG)</v>
      </c>
      <c r="BO323" s="87" t="str">
        <f>_xlfn.XLOOKUP(AS323,'Cleansing - Toothpaste Brand'!A:A,'Cleansing - Toothpaste Brand'!B:B,)</f>
        <v>Colgate</v>
      </c>
      <c r="BP323" s="87"/>
      <c r="BQ32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23" s="86" t="str">
        <f>_xlfn.XLOOKUP(AP323,'Cleansing - Response'!E:E,'Cleansing - Response'!F:F,)</f>
        <v>2 days and more</v>
      </c>
      <c r="BS323" s="86"/>
      <c r="BT323" s="86" t="str">
        <f>_xlfn.XLOOKUP(AQ323,'Cleansing - Response'!E:E,'Cleansing - Response'!F:F,)</f>
        <v>2 days and more</v>
      </c>
      <c r="BU323" s="86"/>
      <c r="BV323" s="86" t="str">
        <f t="shared" si="17"/>
        <v>Ya / Yes</v>
      </c>
      <c r="BW323" s="86" t="str">
        <f>_xlfn.XLOOKUP(AT323,'Cleansing - Response'!E:E,'Cleansing - Response'!F:F,)</f>
        <v>Rarely / Sometimes</v>
      </c>
      <c r="BX323" s="86" t="str">
        <f>_xlfn.XLOOKUP(AU323,'Cleansing - Response'!H:H,'Cleansing - Response'!I:I,)</f>
        <v>Not using dental floss</v>
      </c>
      <c r="BY323" s="86" t="str">
        <f>_xlfn.XLOOKUP(AV323,'Cleansing - Response'!K:K,'Cleansing - Response'!L:L,)</f>
        <v>Up to 1 time a day</v>
      </c>
      <c r="BZ323" s="86" t="str">
        <f>_xlfn.XLOOKUP(AW323,'Cleansing - Response'!$N:$N,'Cleansing - Response'!$O:$O,)</f>
        <v>No</v>
      </c>
      <c r="CA323" s="86" t="str">
        <f>_xlfn.XLOOKUP(AX323,'Cleansing - Response'!$N:$N,'Cleansing - Response'!$O:$O,)</f>
        <v>No</v>
      </c>
      <c r="CB323" s="86" t="str">
        <f>_xlfn.XLOOKUP(AY323,'Cleansing - Response'!$N:$N,'Cleansing - Response'!$O:$O,)</f>
        <v>No</v>
      </c>
      <c r="CC323" s="86" t="str">
        <f>_xlfn.XLOOKUP(AZ323,'Cleansing - Response'!$N:$N,'Cleansing - Response'!$O:$O,)</f>
        <v>No</v>
      </c>
      <c r="CD323" s="86" t="str">
        <f>_xlfn.XLOOKUP(BA323,'Cleansing - Response'!$N:$N,'Cleansing - Response'!$O:$O,)</f>
        <v>No</v>
      </c>
      <c r="CE323" s="86" t="str">
        <f>_xlfn.XLOOKUP(BB323,'Cleansing - Response'!$N:$N,'Cleansing - Response'!$O:$O,)</f>
        <v>No</v>
      </c>
      <c r="CF323" s="87" t="str">
        <f>IF(COUNTIF(Form_Responses18111213[[#This Row],[Answer - B7-1]:[Answer - B7-6]], "Yes / Sometimes") &gt; 4, "More than 4 times","Up to 4 times")</f>
        <v>Up to 4 times</v>
      </c>
    </row>
    <row r="324" spans="1:84" ht="13.2" x14ac:dyDescent="0.25">
      <c r="A324" s="82">
        <v>45574.389683877314</v>
      </c>
      <c r="B324" s="83" t="s">
        <v>900</v>
      </c>
      <c r="C324" s="84" t="s">
        <v>901</v>
      </c>
      <c r="D324" s="83">
        <v>10.7</v>
      </c>
      <c r="E324" s="83">
        <v>0.08</v>
      </c>
      <c r="F324" s="83" t="s">
        <v>423</v>
      </c>
      <c r="G324" s="83" t="s">
        <v>76</v>
      </c>
      <c r="H324" s="83" t="s">
        <v>846</v>
      </c>
      <c r="I324" s="83" t="s">
        <v>63</v>
      </c>
      <c r="J324" s="83" t="s">
        <v>64</v>
      </c>
      <c r="K324" s="83" t="s">
        <v>64</v>
      </c>
      <c r="L324" s="83" t="s">
        <v>64</v>
      </c>
      <c r="M324" s="83" t="s">
        <v>84</v>
      </c>
      <c r="N324" s="83" t="s">
        <v>84</v>
      </c>
      <c r="O324" s="83" t="s">
        <v>64</v>
      </c>
      <c r="P324" s="83" t="s">
        <v>84</v>
      </c>
      <c r="Q324" s="83" t="s">
        <v>64</v>
      </c>
      <c r="R324" s="83" t="s">
        <v>64</v>
      </c>
      <c r="S324" s="83" t="s">
        <v>64</v>
      </c>
      <c r="T324" s="83" t="s">
        <v>78</v>
      </c>
      <c r="U324" s="83" t="s">
        <v>64</v>
      </c>
      <c r="V324" s="83" t="s">
        <v>64</v>
      </c>
      <c r="W324" s="83" t="s">
        <v>84</v>
      </c>
      <c r="X324" s="83" t="s">
        <v>64</v>
      </c>
      <c r="Y324" s="83" t="s">
        <v>64</v>
      </c>
      <c r="Z324" s="83" t="s">
        <v>66</v>
      </c>
      <c r="AA324" s="83" t="s">
        <v>66</v>
      </c>
      <c r="AB324" s="83" t="s">
        <v>66</v>
      </c>
      <c r="AC324" s="83" t="s">
        <v>66</v>
      </c>
      <c r="AD324" s="83" t="s">
        <v>66</v>
      </c>
      <c r="AE324" s="83" t="s">
        <v>66</v>
      </c>
      <c r="AF324" s="83" t="s">
        <v>79</v>
      </c>
      <c r="AG324" s="83" t="s">
        <v>65</v>
      </c>
      <c r="AH324" s="83" t="s">
        <v>66</v>
      </c>
      <c r="AI324" s="83" t="s">
        <v>79</v>
      </c>
      <c r="AJ324" s="83" t="s">
        <v>66</v>
      </c>
      <c r="AK324" s="83" t="s">
        <v>66</v>
      </c>
      <c r="AL324" s="83" t="s">
        <v>66</v>
      </c>
      <c r="AM324" s="83" t="s">
        <v>66</v>
      </c>
      <c r="AN324" s="83" t="s">
        <v>79</v>
      </c>
      <c r="AO324" s="83" t="s">
        <v>66</v>
      </c>
      <c r="AP324" s="83" t="s">
        <v>85</v>
      </c>
      <c r="AQ324" s="83" t="s">
        <v>67</v>
      </c>
      <c r="AR324" s="83" t="s">
        <v>86</v>
      </c>
      <c r="AS324" s="83" t="s">
        <v>68</v>
      </c>
      <c r="AT324" s="83" t="s">
        <v>69</v>
      </c>
      <c r="AU324" s="83" t="s">
        <v>93</v>
      </c>
      <c r="AV324" s="83" t="s">
        <v>132</v>
      </c>
      <c r="AW324" s="83" t="s">
        <v>72</v>
      </c>
      <c r="AX324" s="83" t="s">
        <v>73</v>
      </c>
      <c r="AY324" s="83" t="s">
        <v>72</v>
      </c>
      <c r="AZ324" s="83" t="s">
        <v>72</v>
      </c>
      <c r="BA324" s="83" t="s">
        <v>72</v>
      </c>
      <c r="BB324" s="83" t="s">
        <v>72</v>
      </c>
      <c r="BC324" s="83" t="s">
        <v>73</v>
      </c>
      <c r="BD324" s="83"/>
      <c r="BE324" s="83" t="s">
        <v>73</v>
      </c>
      <c r="BF324" s="83"/>
      <c r="BG324" s="87" t="s">
        <v>846</v>
      </c>
      <c r="BH324" s="86" t="s">
        <v>60</v>
      </c>
      <c r="BI324" s="76" t="s">
        <v>1414</v>
      </c>
      <c r="BJ324">
        <f t="shared" si="15"/>
        <v>11</v>
      </c>
      <c r="BK324" s="87">
        <f t="shared" si="16"/>
        <v>47</v>
      </c>
      <c r="BL324" s="87"/>
      <c r="BM324" s="86" t="str">
        <f>_xlfn.XLOOKUP(Form_Responses18111213[[#This Row],[Sekolah School (Cleansed)]],'Quality Check'!$B$11:$B$14,'Quality Check'!$C$11:$C$14,)</f>
        <v>Urban</v>
      </c>
      <c r="BN324" s="86" t="str">
        <f>_xlfn.XLOOKUP(Form_Responses18111213[[#This Row],[Sekolah School (Cleansed)]],'Quality Check'!$B$11:$B$14,'Quality Check'!$D$11:$D$14,)</f>
        <v>Controlled Group (CG)</v>
      </c>
      <c r="BO324" s="87" t="str">
        <f>_xlfn.XLOOKUP(AS324,'Cleansing - Toothpaste Brand'!A:A,'Cleansing - Toothpaste Brand'!B:B,)</f>
        <v>Colgate</v>
      </c>
      <c r="BP324" s="87"/>
      <c r="BQ32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24" s="86" t="str">
        <f>_xlfn.XLOOKUP(AP324,'Cleansing - Response'!E:E,'Cleansing - Response'!F:F,)</f>
        <v>2 days and more</v>
      </c>
      <c r="BS324" s="86"/>
      <c r="BT324" s="86" t="str">
        <f>_xlfn.XLOOKUP(AQ324,'Cleansing - Response'!E:E,'Cleansing - Response'!F:F,)</f>
        <v>2 days and more</v>
      </c>
      <c r="BU324" s="86"/>
      <c r="BV324" s="86" t="str">
        <f t="shared" si="17"/>
        <v>Ya / Yes</v>
      </c>
      <c r="BW324" s="86" t="str">
        <f>_xlfn.XLOOKUP(AT324,'Cleansing - Response'!E:E,'Cleansing - Response'!F:F,)</f>
        <v>Rarely / Sometimes</v>
      </c>
      <c r="BX324" s="86" t="str">
        <f>_xlfn.XLOOKUP(AU324,'Cleansing - Response'!H:H,'Cleansing - Response'!I:I,)</f>
        <v>Not using dental floss</v>
      </c>
      <c r="BY324" s="86" t="str">
        <f>_xlfn.XLOOKUP(AV324,'Cleansing - Response'!K:K,'Cleansing - Response'!L:L,)</f>
        <v>Up to 1 time a day</v>
      </c>
      <c r="BZ324" s="86" t="str">
        <f>_xlfn.XLOOKUP(AW324,'Cleansing - Response'!$N:$N,'Cleansing - Response'!$O:$O,)</f>
        <v>Yes / Sometimes</v>
      </c>
      <c r="CA324" s="86" t="str">
        <f>_xlfn.XLOOKUP(AX324,'Cleansing - Response'!$N:$N,'Cleansing - Response'!$O:$O,)</f>
        <v>No</v>
      </c>
      <c r="CB324" s="86" t="str">
        <f>_xlfn.XLOOKUP(AY324,'Cleansing - Response'!$N:$N,'Cleansing - Response'!$O:$O,)</f>
        <v>Yes / Sometimes</v>
      </c>
      <c r="CC324" s="86" t="str">
        <f>_xlfn.XLOOKUP(AZ324,'Cleansing - Response'!$N:$N,'Cleansing - Response'!$O:$O,)</f>
        <v>Yes / Sometimes</v>
      </c>
      <c r="CD324" s="86" t="str">
        <f>_xlfn.XLOOKUP(BA324,'Cleansing - Response'!$N:$N,'Cleansing - Response'!$O:$O,)</f>
        <v>Yes / Sometimes</v>
      </c>
      <c r="CE324" s="86" t="str">
        <f>_xlfn.XLOOKUP(BB324,'Cleansing - Response'!$N:$N,'Cleansing - Response'!$O:$O,)</f>
        <v>Yes / Sometimes</v>
      </c>
      <c r="CF324" s="87" t="str">
        <f>IF(COUNTIF(Form_Responses18111213[[#This Row],[Answer - B7-1]:[Answer - B7-6]], "Yes / Sometimes") &gt; 4, "More than 4 times","Up to 4 times")</f>
        <v>More than 4 times</v>
      </c>
    </row>
    <row r="325" spans="1:84" ht="13.2" x14ac:dyDescent="0.25">
      <c r="A325" s="82">
        <v>45574.391135775462</v>
      </c>
      <c r="B325" s="83" t="s">
        <v>902</v>
      </c>
      <c r="C325" s="84" t="s">
        <v>903</v>
      </c>
      <c r="D325" s="83">
        <v>6.25</v>
      </c>
      <c r="E325" s="83">
        <v>0.13</v>
      </c>
      <c r="F325" s="83" t="s">
        <v>423</v>
      </c>
      <c r="G325" s="83" t="s">
        <v>76</v>
      </c>
      <c r="H325" s="83" t="s">
        <v>857</v>
      </c>
      <c r="I325" s="83" t="s">
        <v>73</v>
      </c>
      <c r="J325" s="83" t="s">
        <v>64</v>
      </c>
      <c r="K325" s="83" t="s">
        <v>84</v>
      </c>
      <c r="L325" s="83" t="s">
        <v>64</v>
      </c>
      <c r="M325" s="83" t="s">
        <v>84</v>
      </c>
      <c r="N325" s="83" t="s">
        <v>84</v>
      </c>
      <c r="O325" s="83" t="s">
        <v>84</v>
      </c>
      <c r="P325" s="83" t="s">
        <v>84</v>
      </c>
      <c r="Q325" s="83" t="s">
        <v>64</v>
      </c>
      <c r="R325" s="83" t="s">
        <v>64</v>
      </c>
      <c r="S325" s="83" t="s">
        <v>64</v>
      </c>
      <c r="T325" s="83" t="s">
        <v>64</v>
      </c>
      <c r="U325" s="83" t="s">
        <v>64</v>
      </c>
      <c r="V325" s="83" t="s">
        <v>64</v>
      </c>
      <c r="W325" s="83" t="s">
        <v>84</v>
      </c>
      <c r="X325" s="83" t="s">
        <v>64</v>
      </c>
      <c r="Y325" s="83" t="s">
        <v>84</v>
      </c>
      <c r="Z325" s="83" t="s">
        <v>101</v>
      </c>
      <c r="AA325" s="83" t="s">
        <v>101</v>
      </c>
      <c r="AB325" s="83" t="s">
        <v>101</v>
      </c>
      <c r="AC325" s="83" t="s">
        <v>101</v>
      </c>
      <c r="AD325" s="83" t="s">
        <v>101</v>
      </c>
      <c r="AE325" s="83" t="s">
        <v>101</v>
      </c>
      <c r="AF325" s="83" t="s">
        <v>66</v>
      </c>
      <c r="AG325" s="83" t="s">
        <v>101</v>
      </c>
      <c r="AH325" s="83" t="s">
        <v>66</v>
      </c>
      <c r="AI325" s="83" t="s">
        <v>79</v>
      </c>
      <c r="AJ325" s="83" t="s">
        <v>101</v>
      </c>
      <c r="AK325" s="83" t="s">
        <v>101</v>
      </c>
      <c r="AL325" s="83" t="s">
        <v>66</v>
      </c>
      <c r="AM325" s="83" t="s">
        <v>101</v>
      </c>
      <c r="AN325" s="83" t="s">
        <v>66</v>
      </c>
      <c r="AO325" s="83" t="s">
        <v>66</v>
      </c>
      <c r="AP325" s="83" t="s">
        <v>85</v>
      </c>
      <c r="AQ325" s="83" t="s">
        <v>119</v>
      </c>
      <c r="AR325" s="83" t="s">
        <v>86</v>
      </c>
      <c r="AS325" s="83" t="s">
        <v>223</v>
      </c>
      <c r="AT325" s="83" t="s">
        <v>69</v>
      </c>
      <c r="AU325" s="83" t="s">
        <v>70</v>
      </c>
      <c r="AV325" s="83" t="s">
        <v>132</v>
      </c>
      <c r="AW325" s="83" t="s">
        <v>73</v>
      </c>
      <c r="AX325" s="83" t="s">
        <v>73</v>
      </c>
      <c r="AY325" s="83" t="s">
        <v>72</v>
      </c>
      <c r="AZ325" s="83" t="s">
        <v>72</v>
      </c>
      <c r="BA325" s="83" t="s">
        <v>73</v>
      </c>
      <c r="BB325" s="83" t="s">
        <v>73</v>
      </c>
      <c r="BC325" s="83" t="s">
        <v>73</v>
      </c>
      <c r="BD325" s="83"/>
      <c r="BE325" s="83" t="s">
        <v>73</v>
      </c>
      <c r="BF325" s="83"/>
      <c r="BG325" s="87" t="s">
        <v>846</v>
      </c>
      <c r="BH325" s="86" t="s">
        <v>60</v>
      </c>
      <c r="BI325" s="76" t="s">
        <v>1415</v>
      </c>
      <c r="BJ325">
        <f t="shared" si="15"/>
        <v>9</v>
      </c>
      <c r="BK325" s="87">
        <f t="shared" si="16"/>
        <v>35</v>
      </c>
      <c r="BL325" s="87"/>
      <c r="BM325" s="86" t="str">
        <f>_xlfn.XLOOKUP(Form_Responses18111213[[#This Row],[Sekolah School (Cleansed)]],'Quality Check'!$B$11:$B$14,'Quality Check'!$C$11:$C$14,)</f>
        <v>Urban</v>
      </c>
      <c r="BN325" s="86" t="str">
        <f>_xlfn.XLOOKUP(Form_Responses18111213[[#This Row],[Sekolah School (Cleansed)]],'Quality Check'!$B$11:$B$14,'Quality Check'!$D$11:$D$14,)</f>
        <v>Controlled Group (CG)</v>
      </c>
      <c r="BO325" s="87" t="str">
        <f>_xlfn.XLOOKUP(AS325,'Cleansing - Toothpaste Brand'!A:A,'Cleansing - Toothpaste Brand'!B:B,)</f>
        <v>Colgate</v>
      </c>
      <c r="BP325" s="87"/>
      <c r="BQ32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25" s="86" t="str">
        <f>_xlfn.XLOOKUP(AP325,'Cleansing - Response'!E:E,'Cleansing - Response'!F:F,)</f>
        <v>2 days and more</v>
      </c>
      <c r="BS325" s="86"/>
      <c r="BT325" s="86" t="str">
        <f>_xlfn.XLOOKUP(AQ325,'Cleansing - Response'!E:E,'Cleansing - Response'!F:F,)</f>
        <v>Less than 2 days</v>
      </c>
      <c r="BU325" s="86"/>
      <c r="BV325" s="86" t="str">
        <f t="shared" si="17"/>
        <v>Ya / Yes</v>
      </c>
      <c r="BW325" s="86" t="str">
        <f>_xlfn.XLOOKUP(AT325,'Cleansing - Response'!E:E,'Cleansing - Response'!F:F,)</f>
        <v>Rarely / Sometimes</v>
      </c>
      <c r="BX325" s="86" t="str">
        <f>_xlfn.XLOOKUP(AU325,'Cleansing - Response'!H:H,'Cleansing - Response'!I:I,)</f>
        <v>Sometimes / When in need</v>
      </c>
      <c r="BY325" s="86" t="str">
        <f>_xlfn.XLOOKUP(AV325,'Cleansing - Response'!K:K,'Cleansing - Response'!L:L,)</f>
        <v>Up to 1 time a day</v>
      </c>
      <c r="BZ325" s="86" t="str">
        <f>_xlfn.XLOOKUP(AW325,'Cleansing - Response'!$N:$N,'Cleansing - Response'!$O:$O,)</f>
        <v>No</v>
      </c>
      <c r="CA325" s="86" t="str">
        <f>_xlfn.XLOOKUP(AX325,'Cleansing - Response'!$N:$N,'Cleansing - Response'!$O:$O,)</f>
        <v>No</v>
      </c>
      <c r="CB325" s="86" t="str">
        <f>_xlfn.XLOOKUP(AY325,'Cleansing - Response'!$N:$N,'Cleansing - Response'!$O:$O,)</f>
        <v>Yes / Sometimes</v>
      </c>
      <c r="CC325" s="86" t="str">
        <f>_xlfn.XLOOKUP(AZ325,'Cleansing - Response'!$N:$N,'Cleansing - Response'!$O:$O,)</f>
        <v>Yes / Sometimes</v>
      </c>
      <c r="CD325" s="86" t="str">
        <f>_xlfn.XLOOKUP(BA325,'Cleansing - Response'!$N:$N,'Cleansing - Response'!$O:$O,)</f>
        <v>No</v>
      </c>
      <c r="CE325" s="86" t="str">
        <f>_xlfn.XLOOKUP(BB325,'Cleansing - Response'!$N:$N,'Cleansing - Response'!$O:$O,)</f>
        <v>No</v>
      </c>
      <c r="CF325" s="87" t="str">
        <f>IF(COUNTIF(Form_Responses18111213[[#This Row],[Answer - B7-1]:[Answer - B7-6]], "Yes / Sometimes") &gt; 4, "More than 4 times","Up to 4 times")</f>
        <v>Up to 4 times</v>
      </c>
    </row>
    <row r="326" spans="1:84" ht="13.2" x14ac:dyDescent="0.25">
      <c r="A326" s="82">
        <v>45574.391894236112</v>
      </c>
      <c r="B326" s="83" t="s">
        <v>904</v>
      </c>
      <c r="C326" s="84" t="s">
        <v>905</v>
      </c>
      <c r="D326" s="83">
        <v>100</v>
      </c>
      <c r="E326" s="83">
        <v>0.25</v>
      </c>
      <c r="F326" s="83" t="s">
        <v>423</v>
      </c>
      <c r="G326" s="83" t="s">
        <v>76</v>
      </c>
      <c r="H326" s="83" t="s">
        <v>887</v>
      </c>
      <c r="I326" s="83" t="s">
        <v>63</v>
      </c>
      <c r="J326" s="83" t="s">
        <v>64</v>
      </c>
      <c r="K326" s="83" t="s">
        <v>78</v>
      </c>
      <c r="L326" s="83" t="s">
        <v>64</v>
      </c>
      <c r="M326" s="83" t="s">
        <v>78</v>
      </c>
      <c r="N326" s="83" t="s">
        <v>64</v>
      </c>
      <c r="O326" s="83" t="s">
        <v>64</v>
      </c>
      <c r="P326" s="83" t="s">
        <v>84</v>
      </c>
      <c r="Q326" s="83" t="s">
        <v>84</v>
      </c>
      <c r="R326" s="83" t="s">
        <v>64</v>
      </c>
      <c r="S326" s="83" t="s">
        <v>78</v>
      </c>
      <c r="T326" s="83" t="s">
        <v>64</v>
      </c>
      <c r="U326" s="83" t="s">
        <v>64</v>
      </c>
      <c r="V326" s="83" t="s">
        <v>84</v>
      </c>
      <c r="W326" s="83" t="s">
        <v>64</v>
      </c>
      <c r="X326" s="83" t="s">
        <v>78</v>
      </c>
      <c r="Y326" s="83" t="s">
        <v>64</v>
      </c>
      <c r="Z326" s="83" t="s">
        <v>66</v>
      </c>
      <c r="AA326" s="83" t="s">
        <v>65</v>
      </c>
      <c r="AB326" s="83" t="s">
        <v>66</v>
      </c>
      <c r="AC326" s="83" t="s">
        <v>65</v>
      </c>
      <c r="AD326" s="83" t="s">
        <v>66</v>
      </c>
      <c r="AE326" s="83" t="s">
        <v>66</v>
      </c>
      <c r="AF326" s="83" t="s">
        <v>66</v>
      </c>
      <c r="AG326" s="83" t="s">
        <v>66</v>
      </c>
      <c r="AH326" s="83" t="s">
        <v>66</v>
      </c>
      <c r="AI326" s="83" t="s">
        <v>79</v>
      </c>
      <c r="AJ326" s="83" t="s">
        <v>65</v>
      </c>
      <c r="AK326" s="83" t="s">
        <v>65</v>
      </c>
      <c r="AL326" s="83" t="s">
        <v>65</v>
      </c>
      <c r="AM326" s="83" t="s">
        <v>65</v>
      </c>
      <c r="AN326" s="83" t="s">
        <v>79</v>
      </c>
      <c r="AO326" s="83" t="s">
        <v>79</v>
      </c>
      <c r="AP326" s="83" t="s">
        <v>85</v>
      </c>
      <c r="AQ326" s="83" t="s">
        <v>85</v>
      </c>
      <c r="AR326" s="83" t="s">
        <v>86</v>
      </c>
      <c r="AS326" s="83" t="s">
        <v>137</v>
      </c>
      <c r="AT326" s="83" t="s">
        <v>69</v>
      </c>
      <c r="AU326" s="83" t="s">
        <v>93</v>
      </c>
      <c r="AV326" s="83" t="s">
        <v>71</v>
      </c>
      <c r="AW326" s="83" t="s">
        <v>72</v>
      </c>
      <c r="AX326" s="83" t="s">
        <v>63</v>
      </c>
      <c r="AY326" s="83" t="s">
        <v>72</v>
      </c>
      <c r="AZ326" s="83" t="s">
        <v>63</v>
      </c>
      <c r="BA326" s="83" t="s">
        <v>72</v>
      </c>
      <c r="BB326" s="83" t="s">
        <v>72</v>
      </c>
      <c r="BC326" s="83" t="s">
        <v>73</v>
      </c>
      <c r="BD326" s="83"/>
      <c r="BE326" s="83" t="s">
        <v>73</v>
      </c>
      <c r="BF326" s="83"/>
      <c r="BG326" s="87" t="s">
        <v>846</v>
      </c>
      <c r="BH326" s="86" t="s">
        <v>60</v>
      </c>
      <c r="BI326" s="76" t="s">
        <v>1414</v>
      </c>
      <c r="BJ326">
        <f t="shared" si="15"/>
        <v>10</v>
      </c>
      <c r="BK326" s="87">
        <f t="shared" si="16"/>
        <v>52</v>
      </c>
      <c r="BL326" s="87"/>
      <c r="BM326" s="86" t="str">
        <f>_xlfn.XLOOKUP(Form_Responses18111213[[#This Row],[Sekolah School (Cleansed)]],'Quality Check'!$B$11:$B$14,'Quality Check'!$C$11:$C$14,)</f>
        <v>Urban</v>
      </c>
      <c r="BN326" s="86" t="str">
        <f>_xlfn.XLOOKUP(Form_Responses18111213[[#This Row],[Sekolah School (Cleansed)]],'Quality Check'!$B$11:$B$14,'Quality Check'!$D$11:$D$14,)</f>
        <v>Controlled Group (CG)</v>
      </c>
      <c r="BO326" s="87" t="str">
        <f>_xlfn.XLOOKUP(AS326,'Cleansing - Toothpaste Brand'!A:A,'Cleansing - Toothpaste Brand'!B:B,)</f>
        <v>Mukmin</v>
      </c>
      <c r="BP326" s="87"/>
      <c r="BQ32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326" s="86" t="str">
        <f>_xlfn.XLOOKUP(AP326,'Cleansing - Response'!E:E,'Cleansing - Response'!F:F,)</f>
        <v>2 days and more</v>
      </c>
      <c r="BS326" s="86"/>
      <c r="BT326" s="86" t="str">
        <f>_xlfn.XLOOKUP(AQ326,'Cleansing - Response'!E:E,'Cleansing - Response'!F:F,)</f>
        <v>2 days and more</v>
      </c>
      <c r="BU326" s="86"/>
      <c r="BV326" s="86" t="str">
        <f t="shared" si="17"/>
        <v>Tidak / No</v>
      </c>
      <c r="BW326" s="86" t="str">
        <f>_xlfn.XLOOKUP(AT326,'Cleansing - Response'!E:E,'Cleansing - Response'!F:F,)</f>
        <v>Rarely / Sometimes</v>
      </c>
      <c r="BX326" s="86" t="str">
        <f>_xlfn.XLOOKUP(AU326,'Cleansing - Response'!H:H,'Cleansing - Response'!I:I,)</f>
        <v>Not using dental floss</v>
      </c>
      <c r="BY326" s="86" t="str">
        <f>_xlfn.XLOOKUP(AV326,'Cleansing - Response'!K:K,'Cleansing - Response'!L:L,)</f>
        <v>Up to 1 time a day</v>
      </c>
      <c r="BZ326" s="86" t="str">
        <f>_xlfn.XLOOKUP(AW326,'Cleansing - Response'!$N:$N,'Cleansing - Response'!$O:$O,)</f>
        <v>Yes / Sometimes</v>
      </c>
      <c r="CA326" s="86" t="str">
        <f>_xlfn.XLOOKUP(AX326,'Cleansing - Response'!$N:$N,'Cleansing - Response'!$O:$O,)</f>
        <v>Yes / Sometimes</v>
      </c>
      <c r="CB326" s="86" t="str">
        <f>_xlfn.XLOOKUP(AY326,'Cleansing - Response'!$N:$N,'Cleansing - Response'!$O:$O,)</f>
        <v>Yes / Sometimes</v>
      </c>
      <c r="CC326" s="86" t="str">
        <f>_xlfn.XLOOKUP(AZ326,'Cleansing - Response'!$N:$N,'Cleansing - Response'!$O:$O,)</f>
        <v>Yes / Sometimes</v>
      </c>
      <c r="CD326" s="86" t="str">
        <f>_xlfn.XLOOKUP(BA326,'Cleansing - Response'!$N:$N,'Cleansing - Response'!$O:$O,)</f>
        <v>Yes / Sometimes</v>
      </c>
      <c r="CE326" s="86" t="str">
        <f>_xlfn.XLOOKUP(BB326,'Cleansing - Response'!$N:$N,'Cleansing - Response'!$O:$O,)</f>
        <v>Yes / Sometimes</v>
      </c>
      <c r="CF326" s="87" t="str">
        <f>IF(COUNTIF(Form_Responses18111213[[#This Row],[Answer - B7-1]:[Answer - B7-6]], "Yes / Sometimes") &gt; 4, "More than 4 times","Up to 4 times")</f>
        <v>More than 4 times</v>
      </c>
    </row>
    <row r="327" spans="1:84" ht="13.2" x14ac:dyDescent="0.25">
      <c r="A327" s="82">
        <v>45574.392633240743</v>
      </c>
      <c r="B327" s="83" t="s">
        <v>906</v>
      </c>
      <c r="C327" s="84" t="s">
        <v>907</v>
      </c>
      <c r="D327" s="83">
        <v>100</v>
      </c>
      <c r="E327" s="83">
        <v>0.28999999999999998</v>
      </c>
      <c r="F327" s="83" t="s">
        <v>423</v>
      </c>
      <c r="G327" s="83" t="s">
        <v>76</v>
      </c>
      <c r="H327" s="83" t="s">
        <v>908</v>
      </c>
      <c r="I327" s="83" t="s">
        <v>63</v>
      </c>
      <c r="J327" s="83" t="s">
        <v>64</v>
      </c>
      <c r="K327" s="83" t="s">
        <v>64</v>
      </c>
      <c r="L327" s="83" t="s">
        <v>64</v>
      </c>
      <c r="M327" s="83" t="s">
        <v>78</v>
      </c>
      <c r="N327" s="83" t="s">
        <v>64</v>
      </c>
      <c r="O327" s="83" t="s">
        <v>64</v>
      </c>
      <c r="P327" s="83" t="s">
        <v>84</v>
      </c>
      <c r="Q327" s="83" t="s">
        <v>64</v>
      </c>
      <c r="R327" s="83" t="s">
        <v>64</v>
      </c>
      <c r="S327" s="83" t="s">
        <v>64</v>
      </c>
      <c r="T327" s="83" t="s">
        <v>64</v>
      </c>
      <c r="U327" s="83" t="s">
        <v>84</v>
      </c>
      <c r="V327" s="83" t="s">
        <v>64</v>
      </c>
      <c r="W327" s="83" t="s">
        <v>84</v>
      </c>
      <c r="X327" s="83" t="s">
        <v>64</v>
      </c>
      <c r="Y327" s="83" t="s">
        <v>64</v>
      </c>
      <c r="Z327" s="83" t="s">
        <v>66</v>
      </c>
      <c r="AA327" s="83" t="s">
        <v>65</v>
      </c>
      <c r="AB327" s="83" t="s">
        <v>66</v>
      </c>
      <c r="AC327" s="83" t="s">
        <v>79</v>
      </c>
      <c r="AD327" s="83" t="s">
        <v>66</v>
      </c>
      <c r="AE327" s="83" t="s">
        <v>65</v>
      </c>
      <c r="AF327" s="83" t="s">
        <v>66</v>
      </c>
      <c r="AG327" s="83" t="s">
        <v>66</v>
      </c>
      <c r="AH327" s="83" t="s">
        <v>66</v>
      </c>
      <c r="AI327" s="83" t="s">
        <v>79</v>
      </c>
      <c r="AJ327" s="83" t="s">
        <v>65</v>
      </c>
      <c r="AK327" s="83" t="s">
        <v>65</v>
      </c>
      <c r="AL327" s="83" t="s">
        <v>65</v>
      </c>
      <c r="AM327" s="83" t="s">
        <v>65</v>
      </c>
      <c r="AN327" s="83" t="s">
        <v>65</v>
      </c>
      <c r="AO327" s="83" t="s">
        <v>66</v>
      </c>
      <c r="AP327" s="83" t="s">
        <v>67</v>
      </c>
      <c r="AQ327" s="83" t="s">
        <v>67</v>
      </c>
      <c r="AR327" s="83" t="s">
        <v>86</v>
      </c>
      <c r="AS327" s="83" t="s">
        <v>120</v>
      </c>
      <c r="AT327" s="83" t="s">
        <v>69</v>
      </c>
      <c r="AU327" s="83" t="s">
        <v>85</v>
      </c>
      <c r="AV327" s="83" t="s">
        <v>71</v>
      </c>
      <c r="AW327" s="83" t="s">
        <v>72</v>
      </c>
      <c r="AX327" s="83" t="s">
        <v>73</v>
      </c>
      <c r="AY327" s="83" t="s">
        <v>73</v>
      </c>
      <c r="AZ327" s="83" t="s">
        <v>63</v>
      </c>
      <c r="BA327" s="83" t="s">
        <v>73</v>
      </c>
      <c r="BB327" s="83" t="s">
        <v>72</v>
      </c>
      <c r="BC327" s="83" t="s">
        <v>73</v>
      </c>
      <c r="BD327" s="83"/>
      <c r="BE327" s="83" t="s">
        <v>73</v>
      </c>
      <c r="BF327" s="83"/>
      <c r="BG327" s="87" t="s">
        <v>846</v>
      </c>
      <c r="BH327" s="86" t="s">
        <v>60</v>
      </c>
      <c r="BI327" s="76" t="s">
        <v>1414</v>
      </c>
      <c r="BJ327">
        <f t="shared" si="15"/>
        <v>13</v>
      </c>
      <c r="BK327" s="87">
        <f t="shared" si="16"/>
        <v>54</v>
      </c>
      <c r="BL327" s="87"/>
      <c r="BM327" s="86" t="str">
        <f>_xlfn.XLOOKUP(Form_Responses18111213[[#This Row],[Sekolah School (Cleansed)]],'Quality Check'!$B$11:$B$14,'Quality Check'!$C$11:$C$14,)</f>
        <v>Urban</v>
      </c>
      <c r="BN327" s="86" t="str">
        <f>_xlfn.XLOOKUP(Form_Responses18111213[[#This Row],[Sekolah School (Cleansed)]],'Quality Check'!$B$11:$B$14,'Quality Check'!$D$11:$D$14,)</f>
        <v>Controlled Group (CG)</v>
      </c>
      <c r="BO327" s="87" t="str">
        <f>_xlfn.XLOOKUP(AS327,'Cleansing - Toothpaste Brand'!A:A,'Cleansing - Toothpaste Brand'!B:B,)</f>
        <v>Colgate</v>
      </c>
      <c r="BP327" s="87"/>
      <c r="BQ32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27" s="86" t="str">
        <f>_xlfn.XLOOKUP(AP327,'Cleansing - Response'!E:E,'Cleansing - Response'!F:F,)</f>
        <v>2 days and more</v>
      </c>
      <c r="BS327" s="86"/>
      <c r="BT327" s="86" t="str">
        <f>_xlfn.XLOOKUP(AQ327,'Cleansing - Response'!E:E,'Cleansing - Response'!F:F,)</f>
        <v>2 days and more</v>
      </c>
      <c r="BU327" s="86"/>
      <c r="BV327" s="86" t="str">
        <f t="shared" si="17"/>
        <v>Ya / Yes</v>
      </c>
      <c r="BW327" s="86" t="str">
        <f>_xlfn.XLOOKUP(AT327,'Cleansing - Response'!E:E,'Cleansing - Response'!F:F,)</f>
        <v>Rarely / Sometimes</v>
      </c>
      <c r="BX327" s="86" t="str">
        <f>_xlfn.XLOOKUP(AU327,'Cleansing - Response'!H:H,'Cleansing - Response'!I:I,)</f>
        <v>Using dental floss at least once</v>
      </c>
      <c r="BY327" s="86" t="str">
        <f>_xlfn.XLOOKUP(AV327,'Cleansing - Response'!K:K,'Cleansing - Response'!L:L,)</f>
        <v>Up to 1 time a day</v>
      </c>
      <c r="BZ327" s="86" t="str">
        <f>_xlfn.XLOOKUP(AW327,'Cleansing - Response'!$N:$N,'Cleansing - Response'!$O:$O,)</f>
        <v>Yes / Sometimes</v>
      </c>
      <c r="CA327" s="86" t="str">
        <f>_xlfn.XLOOKUP(AX327,'Cleansing - Response'!$N:$N,'Cleansing - Response'!$O:$O,)</f>
        <v>No</v>
      </c>
      <c r="CB327" s="86" t="str">
        <f>_xlfn.XLOOKUP(AY327,'Cleansing - Response'!$N:$N,'Cleansing - Response'!$O:$O,)</f>
        <v>No</v>
      </c>
      <c r="CC327" s="86" t="str">
        <f>_xlfn.XLOOKUP(AZ327,'Cleansing - Response'!$N:$N,'Cleansing - Response'!$O:$O,)</f>
        <v>Yes / Sometimes</v>
      </c>
      <c r="CD327" s="86" t="str">
        <f>_xlfn.XLOOKUP(BA327,'Cleansing - Response'!$N:$N,'Cleansing - Response'!$O:$O,)</f>
        <v>No</v>
      </c>
      <c r="CE327" s="86" t="str">
        <f>_xlfn.XLOOKUP(BB327,'Cleansing - Response'!$N:$N,'Cleansing - Response'!$O:$O,)</f>
        <v>Yes / Sometimes</v>
      </c>
      <c r="CF327" s="87" t="str">
        <f>IF(COUNTIF(Form_Responses18111213[[#This Row],[Answer - B7-1]:[Answer - B7-6]], "Yes / Sometimes") &gt; 4, "More than 4 times","Up to 4 times")</f>
        <v>Up to 4 times</v>
      </c>
    </row>
    <row r="328" spans="1:84" ht="13.2" x14ac:dyDescent="0.25">
      <c r="A328" s="82">
        <v>45574.3961834375</v>
      </c>
      <c r="B328" s="83" t="s">
        <v>909</v>
      </c>
      <c r="C328" s="84" t="s">
        <v>910</v>
      </c>
      <c r="D328" s="83">
        <v>100</v>
      </c>
      <c r="E328" s="83">
        <v>0.33</v>
      </c>
      <c r="F328" s="83" t="s">
        <v>423</v>
      </c>
      <c r="G328" s="83" t="s">
        <v>76</v>
      </c>
      <c r="H328" s="83" t="s">
        <v>849</v>
      </c>
      <c r="I328" s="83" t="s">
        <v>63</v>
      </c>
      <c r="J328" s="83" t="s">
        <v>64</v>
      </c>
      <c r="K328" s="83" t="s">
        <v>64</v>
      </c>
      <c r="L328" s="83" t="s">
        <v>64</v>
      </c>
      <c r="M328" s="83" t="s">
        <v>84</v>
      </c>
      <c r="N328" s="83" t="s">
        <v>64</v>
      </c>
      <c r="O328" s="83" t="s">
        <v>84</v>
      </c>
      <c r="P328" s="83" t="s">
        <v>78</v>
      </c>
      <c r="Q328" s="83" t="s">
        <v>64</v>
      </c>
      <c r="R328" s="83" t="s">
        <v>64</v>
      </c>
      <c r="S328" s="83" t="s">
        <v>64</v>
      </c>
      <c r="T328" s="83" t="s">
        <v>64</v>
      </c>
      <c r="U328" s="83" t="s">
        <v>64</v>
      </c>
      <c r="V328" s="83" t="s">
        <v>64</v>
      </c>
      <c r="W328" s="83" t="s">
        <v>78</v>
      </c>
      <c r="X328" s="83" t="s">
        <v>84</v>
      </c>
      <c r="Y328" s="83" t="s">
        <v>64</v>
      </c>
      <c r="Z328" s="83" t="s">
        <v>65</v>
      </c>
      <c r="AA328" s="83" t="s">
        <v>65</v>
      </c>
      <c r="AB328" s="83" t="s">
        <v>65</v>
      </c>
      <c r="AC328" s="83" t="s">
        <v>65</v>
      </c>
      <c r="AD328" s="83" t="s">
        <v>65</v>
      </c>
      <c r="AE328" s="83" t="s">
        <v>65</v>
      </c>
      <c r="AF328" s="83" t="s">
        <v>65</v>
      </c>
      <c r="AG328" s="83" t="s">
        <v>65</v>
      </c>
      <c r="AH328" s="83" t="s">
        <v>66</v>
      </c>
      <c r="AI328" s="83" t="s">
        <v>101</v>
      </c>
      <c r="AJ328" s="83" t="s">
        <v>65</v>
      </c>
      <c r="AK328" s="83" t="s">
        <v>65</v>
      </c>
      <c r="AL328" s="83" t="s">
        <v>65</v>
      </c>
      <c r="AM328" s="83" t="s">
        <v>101</v>
      </c>
      <c r="AN328" s="83" t="s">
        <v>65</v>
      </c>
      <c r="AO328" s="83" t="s">
        <v>66</v>
      </c>
      <c r="AP328" s="83" t="s">
        <v>85</v>
      </c>
      <c r="AQ328" s="83" t="s">
        <v>85</v>
      </c>
      <c r="AR328" s="83" t="s">
        <v>86</v>
      </c>
      <c r="AS328" s="83" t="s">
        <v>81</v>
      </c>
      <c r="AT328" s="83" t="s">
        <v>69</v>
      </c>
      <c r="AU328" s="83" t="s">
        <v>80</v>
      </c>
      <c r="AV328" s="83" t="s">
        <v>132</v>
      </c>
      <c r="AW328" s="83" t="s">
        <v>73</v>
      </c>
      <c r="AX328" s="83" t="s">
        <v>73</v>
      </c>
      <c r="AY328" s="83" t="s">
        <v>72</v>
      </c>
      <c r="AZ328" s="83" t="s">
        <v>72</v>
      </c>
      <c r="BA328" s="83" t="s">
        <v>73</v>
      </c>
      <c r="BB328" s="83" t="s">
        <v>73</v>
      </c>
      <c r="BC328" s="83" t="s">
        <v>73</v>
      </c>
      <c r="BD328" s="83"/>
      <c r="BE328" s="83" t="s">
        <v>73</v>
      </c>
      <c r="BF328" s="83"/>
      <c r="BG328" s="87" t="s">
        <v>846</v>
      </c>
      <c r="BH328" s="86" t="s">
        <v>60</v>
      </c>
      <c r="BI328" s="76" t="s">
        <v>1414</v>
      </c>
      <c r="BJ328">
        <f t="shared" si="15"/>
        <v>11</v>
      </c>
      <c r="BK328" s="87">
        <f t="shared" si="16"/>
        <v>61</v>
      </c>
      <c r="BL328" s="87"/>
      <c r="BM328" s="86" t="str">
        <f>_xlfn.XLOOKUP(Form_Responses18111213[[#This Row],[Sekolah School (Cleansed)]],'Quality Check'!$B$11:$B$14,'Quality Check'!$C$11:$C$14,)</f>
        <v>Urban</v>
      </c>
      <c r="BN328" s="86" t="str">
        <f>_xlfn.XLOOKUP(Form_Responses18111213[[#This Row],[Sekolah School (Cleansed)]],'Quality Check'!$B$11:$B$14,'Quality Check'!$D$11:$D$14,)</f>
        <v>Controlled Group (CG)</v>
      </c>
      <c r="BO328" s="87" t="str">
        <f>_xlfn.XLOOKUP(AS328,'Cleansing - Toothpaste Brand'!A:A,'Cleansing - Toothpaste Brand'!B:B,)</f>
        <v>Colgate</v>
      </c>
      <c r="BP328" s="87"/>
      <c r="BQ32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28" s="86" t="str">
        <f>_xlfn.XLOOKUP(AP328,'Cleansing - Response'!E:E,'Cleansing - Response'!F:F,)</f>
        <v>2 days and more</v>
      </c>
      <c r="BS328" s="86"/>
      <c r="BT328" s="86" t="str">
        <f>_xlfn.XLOOKUP(AQ328,'Cleansing - Response'!E:E,'Cleansing - Response'!F:F,)</f>
        <v>2 days and more</v>
      </c>
      <c r="BU328" s="86"/>
      <c r="BV328" s="86" t="str">
        <f t="shared" si="17"/>
        <v>Ya / Yes</v>
      </c>
      <c r="BW328" s="86" t="str">
        <f>_xlfn.XLOOKUP(AT328,'Cleansing - Response'!E:E,'Cleansing - Response'!F:F,)</f>
        <v>Rarely / Sometimes</v>
      </c>
      <c r="BX328" s="86" t="str">
        <f>_xlfn.XLOOKUP(AU328,'Cleansing - Response'!H:H,'Cleansing - Response'!I:I,)</f>
        <v>Using dental floss at least once</v>
      </c>
      <c r="BY328" s="86" t="str">
        <f>_xlfn.XLOOKUP(AV328,'Cleansing - Response'!K:K,'Cleansing - Response'!L:L,)</f>
        <v>Up to 1 time a day</v>
      </c>
      <c r="BZ328" s="86" t="str">
        <f>_xlfn.XLOOKUP(AW328,'Cleansing - Response'!$N:$N,'Cleansing - Response'!$O:$O,)</f>
        <v>No</v>
      </c>
      <c r="CA328" s="86" t="str">
        <f>_xlfn.XLOOKUP(AX328,'Cleansing - Response'!$N:$N,'Cleansing - Response'!$O:$O,)</f>
        <v>No</v>
      </c>
      <c r="CB328" s="86" t="str">
        <f>_xlfn.XLOOKUP(AY328,'Cleansing - Response'!$N:$N,'Cleansing - Response'!$O:$O,)</f>
        <v>Yes / Sometimes</v>
      </c>
      <c r="CC328" s="86" t="str">
        <f>_xlfn.XLOOKUP(AZ328,'Cleansing - Response'!$N:$N,'Cleansing - Response'!$O:$O,)</f>
        <v>Yes / Sometimes</v>
      </c>
      <c r="CD328" s="86" t="str">
        <f>_xlfn.XLOOKUP(BA328,'Cleansing - Response'!$N:$N,'Cleansing - Response'!$O:$O,)</f>
        <v>No</v>
      </c>
      <c r="CE328" s="86" t="str">
        <f>_xlfn.XLOOKUP(BB328,'Cleansing - Response'!$N:$N,'Cleansing - Response'!$O:$O,)</f>
        <v>No</v>
      </c>
      <c r="CF328" s="87" t="str">
        <f>IF(COUNTIF(Form_Responses18111213[[#This Row],[Answer - B7-1]:[Answer - B7-6]], "Yes / Sometimes") &gt; 4, "More than 4 times","Up to 4 times")</f>
        <v>Up to 4 times</v>
      </c>
    </row>
    <row r="329" spans="1:84" ht="13.2" x14ac:dyDescent="0.25">
      <c r="A329" s="82">
        <v>45574.396375138887</v>
      </c>
      <c r="B329" s="83" t="s">
        <v>911</v>
      </c>
      <c r="C329" s="84" t="s">
        <v>912</v>
      </c>
      <c r="D329" s="83">
        <v>32.14</v>
      </c>
      <c r="E329" s="83">
        <v>0.28999999999999998</v>
      </c>
      <c r="F329" s="83" t="s">
        <v>114</v>
      </c>
      <c r="G329" s="83" t="s">
        <v>76</v>
      </c>
      <c r="H329" s="83" t="s">
        <v>846</v>
      </c>
      <c r="I329" s="83" t="s">
        <v>63</v>
      </c>
      <c r="J329" s="83" t="s">
        <v>78</v>
      </c>
      <c r="K329" s="83" t="s">
        <v>78</v>
      </c>
      <c r="L329" s="83" t="s">
        <v>78</v>
      </c>
      <c r="M329" s="83" t="s">
        <v>84</v>
      </c>
      <c r="N329" s="83" t="s">
        <v>64</v>
      </c>
      <c r="O329" s="83" t="s">
        <v>64</v>
      </c>
      <c r="P329" s="83" t="s">
        <v>64</v>
      </c>
      <c r="Q329" s="83" t="s">
        <v>64</v>
      </c>
      <c r="R329" s="83" t="s">
        <v>64</v>
      </c>
      <c r="S329" s="83" t="s">
        <v>84</v>
      </c>
      <c r="T329" s="83" t="s">
        <v>84</v>
      </c>
      <c r="U329" s="83" t="s">
        <v>64</v>
      </c>
      <c r="V329" s="83" t="s">
        <v>84</v>
      </c>
      <c r="W329" s="83" t="s">
        <v>64</v>
      </c>
      <c r="X329" s="83" t="s">
        <v>84</v>
      </c>
      <c r="Y329" s="83" t="s">
        <v>64</v>
      </c>
      <c r="Z329" s="83" t="s">
        <v>65</v>
      </c>
      <c r="AA329" s="83" t="s">
        <v>65</v>
      </c>
      <c r="AB329" s="83" t="s">
        <v>66</v>
      </c>
      <c r="AC329" s="83" t="s">
        <v>65</v>
      </c>
      <c r="AD329" s="83" t="s">
        <v>65</v>
      </c>
      <c r="AE329" s="83" t="s">
        <v>65</v>
      </c>
      <c r="AF329" s="83" t="s">
        <v>65</v>
      </c>
      <c r="AG329" s="83" t="s">
        <v>65</v>
      </c>
      <c r="AH329" s="83" t="s">
        <v>65</v>
      </c>
      <c r="AI329" s="83" t="s">
        <v>65</v>
      </c>
      <c r="AJ329" s="83" t="s">
        <v>65</v>
      </c>
      <c r="AK329" s="83" t="s">
        <v>65</v>
      </c>
      <c r="AL329" s="83" t="s">
        <v>66</v>
      </c>
      <c r="AM329" s="83" t="s">
        <v>66</v>
      </c>
      <c r="AN329" s="83" t="s">
        <v>66</v>
      </c>
      <c r="AO329" s="83" t="s">
        <v>66</v>
      </c>
      <c r="AP329" s="83" t="s">
        <v>85</v>
      </c>
      <c r="AQ329" s="83" t="s">
        <v>85</v>
      </c>
      <c r="AR329" s="83" t="s">
        <v>63</v>
      </c>
      <c r="AS329" s="83" t="s">
        <v>68</v>
      </c>
      <c r="AT329" s="83" t="s">
        <v>87</v>
      </c>
      <c r="AU329" s="83" t="s">
        <v>67</v>
      </c>
      <c r="AV329" s="83" t="s">
        <v>80</v>
      </c>
      <c r="AW329" s="83" t="s">
        <v>73</v>
      </c>
      <c r="AX329" s="83" t="s">
        <v>73</v>
      </c>
      <c r="AY329" s="83" t="s">
        <v>72</v>
      </c>
      <c r="AZ329" s="83" t="s">
        <v>72</v>
      </c>
      <c r="BA329" s="83" t="s">
        <v>73</v>
      </c>
      <c r="BB329" s="83" t="s">
        <v>73</v>
      </c>
      <c r="BC329" s="83" t="s">
        <v>73</v>
      </c>
      <c r="BD329" s="83"/>
      <c r="BE329" s="83" t="s">
        <v>73</v>
      </c>
      <c r="BF329" s="83"/>
      <c r="BG329" s="87" t="s">
        <v>846</v>
      </c>
      <c r="BH329" s="87" t="s">
        <v>114</v>
      </c>
      <c r="BI329" s="76" t="s">
        <v>1414</v>
      </c>
      <c r="BJ329">
        <f t="shared" si="15"/>
        <v>8</v>
      </c>
      <c r="BK329" s="87">
        <f t="shared" si="16"/>
        <v>56</v>
      </c>
      <c r="BL329" s="87"/>
      <c r="BM329" s="86" t="str">
        <f>_xlfn.XLOOKUP(Form_Responses18111213[[#This Row],[Sekolah School (Cleansed)]],'Quality Check'!$B$11:$B$14,'Quality Check'!$C$11:$C$14,)</f>
        <v>Urban</v>
      </c>
      <c r="BN329" s="86" t="str">
        <f>_xlfn.XLOOKUP(Form_Responses18111213[[#This Row],[Sekolah School (Cleansed)]],'Quality Check'!$B$11:$B$14,'Quality Check'!$D$11:$D$14,)</f>
        <v>Controlled Group (CG)</v>
      </c>
      <c r="BO329" s="87" t="str">
        <f>_xlfn.XLOOKUP(AS329,'Cleansing - Toothpaste Brand'!A:A,'Cleansing - Toothpaste Brand'!B:B,)</f>
        <v>Colgate</v>
      </c>
      <c r="BP329" s="87"/>
      <c r="BQ32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29" s="86" t="str">
        <f>_xlfn.XLOOKUP(AP329,'Cleansing - Response'!E:E,'Cleansing - Response'!F:F,)</f>
        <v>2 days and more</v>
      </c>
      <c r="BS329" s="86"/>
      <c r="BT329" s="86" t="str">
        <f>_xlfn.XLOOKUP(AQ329,'Cleansing - Response'!E:E,'Cleansing - Response'!F:F,)</f>
        <v>2 days and more</v>
      </c>
      <c r="BU329" s="86"/>
      <c r="BV329" s="86" t="str">
        <f t="shared" si="17"/>
        <v>Ya / Yes</v>
      </c>
      <c r="BW329" s="86" t="str">
        <f>_xlfn.XLOOKUP(AT329,'Cleansing - Response'!E:E,'Cleansing - Response'!F:F,)</f>
        <v>Always</v>
      </c>
      <c r="BX329" s="86" t="str">
        <f>_xlfn.XLOOKUP(AU329,'Cleansing - Response'!H:H,'Cleansing - Response'!I:I,)</f>
        <v>Using dental floss at least once</v>
      </c>
      <c r="BY329" s="86" t="str">
        <f>_xlfn.XLOOKUP(AV329,'Cleansing - Response'!K:K,'Cleansing - Response'!L:L,)</f>
        <v>Up to 1 time a day</v>
      </c>
      <c r="BZ329" s="86" t="str">
        <f>_xlfn.XLOOKUP(AW329,'Cleansing - Response'!$N:$N,'Cleansing - Response'!$O:$O,)</f>
        <v>No</v>
      </c>
      <c r="CA329" s="86" t="str">
        <f>_xlfn.XLOOKUP(AX329,'Cleansing - Response'!$N:$N,'Cleansing - Response'!$O:$O,)</f>
        <v>No</v>
      </c>
      <c r="CB329" s="86" t="str">
        <f>_xlfn.XLOOKUP(AY329,'Cleansing - Response'!$N:$N,'Cleansing - Response'!$O:$O,)</f>
        <v>Yes / Sometimes</v>
      </c>
      <c r="CC329" s="86" t="str">
        <f>_xlfn.XLOOKUP(AZ329,'Cleansing - Response'!$N:$N,'Cleansing - Response'!$O:$O,)</f>
        <v>Yes / Sometimes</v>
      </c>
      <c r="CD329" s="86" t="str">
        <f>_xlfn.XLOOKUP(BA329,'Cleansing - Response'!$N:$N,'Cleansing - Response'!$O:$O,)</f>
        <v>No</v>
      </c>
      <c r="CE329" s="86" t="str">
        <f>_xlfn.XLOOKUP(BB329,'Cleansing - Response'!$N:$N,'Cleansing - Response'!$O:$O,)</f>
        <v>No</v>
      </c>
      <c r="CF329" s="87" t="str">
        <f>IF(COUNTIF(Form_Responses18111213[[#This Row],[Answer - B7-1]:[Answer - B7-6]], "Yes / Sometimes") &gt; 4, "More than 4 times","Up to 4 times")</f>
        <v>Up to 4 times</v>
      </c>
    </row>
    <row r="330" spans="1:84" ht="13.2" x14ac:dyDescent="0.25">
      <c r="A330" s="82">
        <v>45574.396404282408</v>
      </c>
      <c r="B330" s="83" t="s">
        <v>913</v>
      </c>
      <c r="C330" s="84" t="s">
        <v>914</v>
      </c>
      <c r="D330" s="83">
        <v>16.899999999999999</v>
      </c>
      <c r="E330" s="83">
        <v>0.25</v>
      </c>
      <c r="F330" s="83" t="s">
        <v>423</v>
      </c>
      <c r="G330" s="83" t="s">
        <v>76</v>
      </c>
      <c r="H330" s="83" t="s">
        <v>863</v>
      </c>
      <c r="I330" s="83" t="s">
        <v>73</v>
      </c>
      <c r="J330" s="83" t="s">
        <v>64</v>
      </c>
      <c r="K330" s="83" t="s">
        <v>64</v>
      </c>
      <c r="L330" s="83" t="s">
        <v>64</v>
      </c>
      <c r="M330" s="83" t="s">
        <v>64</v>
      </c>
      <c r="N330" s="83" t="s">
        <v>64</v>
      </c>
      <c r="O330" s="83" t="s">
        <v>78</v>
      </c>
      <c r="P330" s="83" t="s">
        <v>84</v>
      </c>
      <c r="Q330" s="83" t="s">
        <v>64</v>
      </c>
      <c r="R330" s="83" t="s">
        <v>64</v>
      </c>
      <c r="S330" s="83" t="s">
        <v>64</v>
      </c>
      <c r="T330" s="83" t="s">
        <v>78</v>
      </c>
      <c r="U330" s="83" t="s">
        <v>78</v>
      </c>
      <c r="V330" s="83" t="s">
        <v>64</v>
      </c>
      <c r="W330" s="83" t="s">
        <v>64</v>
      </c>
      <c r="X330" s="83" t="s">
        <v>64</v>
      </c>
      <c r="Y330" s="83" t="s">
        <v>64</v>
      </c>
      <c r="Z330" s="83" t="s">
        <v>66</v>
      </c>
      <c r="AA330" s="83" t="s">
        <v>65</v>
      </c>
      <c r="AB330" s="83" t="s">
        <v>66</v>
      </c>
      <c r="AC330" s="83" t="s">
        <v>65</v>
      </c>
      <c r="AD330" s="83" t="s">
        <v>66</v>
      </c>
      <c r="AE330" s="83" t="s">
        <v>65</v>
      </c>
      <c r="AF330" s="83" t="s">
        <v>66</v>
      </c>
      <c r="AG330" s="83" t="s">
        <v>65</v>
      </c>
      <c r="AH330" s="83" t="s">
        <v>66</v>
      </c>
      <c r="AI330" s="83" t="s">
        <v>101</v>
      </c>
      <c r="AJ330" s="83" t="s">
        <v>65</v>
      </c>
      <c r="AK330" s="83" t="s">
        <v>66</v>
      </c>
      <c r="AL330" s="83" t="s">
        <v>65</v>
      </c>
      <c r="AM330" s="83" t="s">
        <v>65</v>
      </c>
      <c r="AN330" s="83" t="s">
        <v>66</v>
      </c>
      <c r="AO330" s="83" t="s">
        <v>66</v>
      </c>
      <c r="AP330" s="83" t="s">
        <v>67</v>
      </c>
      <c r="AQ330" s="83" t="s">
        <v>80</v>
      </c>
      <c r="AR330" s="83" t="s">
        <v>86</v>
      </c>
      <c r="AS330" s="83" t="s">
        <v>115</v>
      </c>
      <c r="AT330" s="83" t="s">
        <v>69</v>
      </c>
      <c r="AU330" s="83" t="s">
        <v>70</v>
      </c>
      <c r="AV330" s="83" t="s">
        <v>132</v>
      </c>
      <c r="AW330" s="83" t="s">
        <v>73</v>
      </c>
      <c r="AX330" s="83" t="s">
        <v>72</v>
      </c>
      <c r="AY330" s="83" t="s">
        <v>63</v>
      </c>
      <c r="AZ330" s="83" t="s">
        <v>63</v>
      </c>
      <c r="BA330" s="83" t="s">
        <v>63</v>
      </c>
      <c r="BB330" s="83" t="s">
        <v>72</v>
      </c>
      <c r="BC330" s="83" t="s">
        <v>73</v>
      </c>
      <c r="BD330" s="83"/>
      <c r="BE330" s="83" t="s">
        <v>73</v>
      </c>
      <c r="BF330" s="83"/>
      <c r="BG330" s="87" t="s">
        <v>846</v>
      </c>
      <c r="BH330" s="86" t="s">
        <v>60</v>
      </c>
      <c r="BI330" s="76" t="s">
        <v>1415</v>
      </c>
      <c r="BJ330">
        <f t="shared" si="15"/>
        <v>11</v>
      </c>
      <c r="BK330" s="87">
        <f t="shared" si="16"/>
        <v>56</v>
      </c>
      <c r="BL330" s="87"/>
      <c r="BM330" s="86" t="str">
        <f>_xlfn.XLOOKUP(Form_Responses18111213[[#This Row],[Sekolah School (Cleansed)]],'Quality Check'!$B$11:$B$14,'Quality Check'!$C$11:$C$14,)</f>
        <v>Urban</v>
      </c>
      <c r="BN330" s="86" t="str">
        <f>_xlfn.XLOOKUP(Form_Responses18111213[[#This Row],[Sekolah School (Cleansed)]],'Quality Check'!$B$11:$B$14,'Quality Check'!$D$11:$D$14,)</f>
        <v>Controlled Group (CG)</v>
      </c>
      <c r="BO330" s="87" t="str">
        <f>_xlfn.XLOOKUP(AS330,'Cleansing - Toothpaste Brand'!A:A,'Cleansing - Toothpaste Brand'!B:B,)</f>
        <v>Darlie</v>
      </c>
      <c r="BP330" s="87"/>
      <c r="BQ33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30" s="86" t="str">
        <f>_xlfn.XLOOKUP(AP330,'Cleansing - Response'!E:E,'Cleansing - Response'!F:F,)</f>
        <v>2 days and more</v>
      </c>
      <c r="BS330" s="86"/>
      <c r="BT330" s="86" t="str">
        <f>_xlfn.XLOOKUP(AQ330,'Cleansing - Response'!E:E,'Cleansing - Response'!F:F,)</f>
        <v>Less than 2 days</v>
      </c>
      <c r="BU330" s="86"/>
      <c r="BV330" s="86" t="str">
        <f t="shared" si="17"/>
        <v>Ya / Yes</v>
      </c>
      <c r="BW330" s="86" t="str">
        <f>_xlfn.XLOOKUP(AT330,'Cleansing - Response'!E:E,'Cleansing - Response'!F:F,)</f>
        <v>Rarely / Sometimes</v>
      </c>
      <c r="BX330" s="86" t="str">
        <f>_xlfn.XLOOKUP(AU330,'Cleansing - Response'!H:H,'Cleansing - Response'!I:I,)</f>
        <v>Sometimes / When in need</v>
      </c>
      <c r="BY330" s="86" t="str">
        <f>_xlfn.XLOOKUP(AV330,'Cleansing - Response'!K:K,'Cleansing - Response'!L:L,)</f>
        <v>Up to 1 time a day</v>
      </c>
      <c r="BZ330" s="86" t="str">
        <f>_xlfn.XLOOKUP(AW330,'Cleansing - Response'!$N:$N,'Cleansing - Response'!$O:$O,)</f>
        <v>No</v>
      </c>
      <c r="CA330" s="86" t="str">
        <f>_xlfn.XLOOKUP(AX330,'Cleansing - Response'!$N:$N,'Cleansing - Response'!$O:$O,)</f>
        <v>Yes / Sometimes</v>
      </c>
      <c r="CB330" s="86" t="str">
        <f>_xlfn.XLOOKUP(AY330,'Cleansing - Response'!$N:$N,'Cleansing - Response'!$O:$O,)</f>
        <v>Yes / Sometimes</v>
      </c>
      <c r="CC330" s="86" t="str">
        <f>_xlfn.XLOOKUP(AZ330,'Cleansing - Response'!$N:$N,'Cleansing - Response'!$O:$O,)</f>
        <v>Yes / Sometimes</v>
      </c>
      <c r="CD330" s="86" t="str">
        <f>_xlfn.XLOOKUP(BA330,'Cleansing - Response'!$N:$N,'Cleansing - Response'!$O:$O,)</f>
        <v>Yes / Sometimes</v>
      </c>
      <c r="CE330" s="86" t="str">
        <f>_xlfn.XLOOKUP(BB330,'Cleansing - Response'!$N:$N,'Cleansing - Response'!$O:$O,)</f>
        <v>Yes / Sometimes</v>
      </c>
      <c r="CF330" s="87" t="str">
        <f>IF(COUNTIF(Form_Responses18111213[[#This Row],[Answer - B7-1]:[Answer - B7-6]], "Yes / Sometimes") &gt; 4, "More than 4 times","Up to 4 times")</f>
        <v>More than 4 times</v>
      </c>
    </row>
    <row r="331" spans="1:84" ht="13.2" x14ac:dyDescent="0.25">
      <c r="A331" s="82">
        <v>45574.398962037041</v>
      </c>
      <c r="B331" s="83" t="s">
        <v>915</v>
      </c>
      <c r="C331" s="84" t="s">
        <v>916</v>
      </c>
      <c r="D331" s="83">
        <v>62.5</v>
      </c>
      <c r="E331" s="83">
        <v>0.28999999999999998</v>
      </c>
      <c r="F331" s="83" t="s">
        <v>114</v>
      </c>
      <c r="G331" s="83" t="s">
        <v>76</v>
      </c>
      <c r="H331" s="83" t="s">
        <v>846</v>
      </c>
      <c r="I331" s="83" t="s">
        <v>73</v>
      </c>
      <c r="J331" s="83" t="s">
        <v>64</v>
      </c>
      <c r="K331" s="83" t="s">
        <v>64</v>
      </c>
      <c r="L331" s="83" t="s">
        <v>64</v>
      </c>
      <c r="M331" s="83" t="s">
        <v>78</v>
      </c>
      <c r="N331" s="83" t="s">
        <v>64</v>
      </c>
      <c r="O331" s="83" t="s">
        <v>64</v>
      </c>
      <c r="P331" s="83" t="s">
        <v>64</v>
      </c>
      <c r="Q331" s="83" t="s">
        <v>64</v>
      </c>
      <c r="R331" s="83" t="s">
        <v>64</v>
      </c>
      <c r="S331" s="83" t="s">
        <v>64</v>
      </c>
      <c r="T331" s="83" t="s">
        <v>64</v>
      </c>
      <c r="U331" s="83" t="s">
        <v>64</v>
      </c>
      <c r="V331" s="83" t="s">
        <v>64</v>
      </c>
      <c r="W331" s="83" t="s">
        <v>64</v>
      </c>
      <c r="X331" s="83" t="s">
        <v>64</v>
      </c>
      <c r="Y331" s="83" t="s">
        <v>64</v>
      </c>
      <c r="Z331" s="83" t="s">
        <v>65</v>
      </c>
      <c r="AA331" s="83" t="s">
        <v>65</v>
      </c>
      <c r="AB331" s="83" t="s">
        <v>65</v>
      </c>
      <c r="AC331" s="83" t="s">
        <v>65</v>
      </c>
      <c r="AD331" s="83" t="s">
        <v>65</v>
      </c>
      <c r="AE331" s="83" t="s">
        <v>65</v>
      </c>
      <c r="AF331" s="83" t="s">
        <v>65</v>
      </c>
      <c r="AG331" s="83" t="s">
        <v>65</v>
      </c>
      <c r="AH331" s="83" t="s">
        <v>65</v>
      </c>
      <c r="AI331" s="83" t="s">
        <v>79</v>
      </c>
      <c r="AJ331" s="83" t="s">
        <v>65</v>
      </c>
      <c r="AK331" s="83" t="s">
        <v>65</v>
      </c>
      <c r="AL331" s="83" t="s">
        <v>65</v>
      </c>
      <c r="AM331" s="83" t="s">
        <v>65</v>
      </c>
      <c r="AN331" s="83" t="s">
        <v>65</v>
      </c>
      <c r="AO331" s="83" t="s">
        <v>65</v>
      </c>
      <c r="AP331" s="83" t="s">
        <v>67</v>
      </c>
      <c r="AQ331" s="83" t="s">
        <v>67</v>
      </c>
      <c r="AR331" s="83" t="s">
        <v>63</v>
      </c>
      <c r="AS331" s="83" t="s">
        <v>120</v>
      </c>
      <c r="AT331" s="83" t="s">
        <v>87</v>
      </c>
      <c r="AU331" s="83" t="s">
        <v>70</v>
      </c>
      <c r="AV331" s="83" t="s">
        <v>71</v>
      </c>
      <c r="AW331" s="83" t="s">
        <v>72</v>
      </c>
      <c r="AX331" s="83" t="s">
        <v>72</v>
      </c>
      <c r="AY331" s="83" t="s">
        <v>63</v>
      </c>
      <c r="AZ331" s="83" t="s">
        <v>63</v>
      </c>
      <c r="BA331" s="83" t="s">
        <v>72</v>
      </c>
      <c r="BB331" s="83" t="s">
        <v>73</v>
      </c>
      <c r="BC331" s="83" t="s">
        <v>73</v>
      </c>
      <c r="BD331" s="83"/>
      <c r="BE331" s="83" t="s">
        <v>73</v>
      </c>
      <c r="BF331" s="83"/>
      <c r="BG331" s="87" t="s">
        <v>846</v>
      </c>
      <c r="BH331" s="87" t="s">
        <v>114</v>
      </c>
      <c r="BI331" s="76" t="s">
        <v>1415</v>
      </c>
      <c r="BJ331">
        <f t="shared" si="15"/>
        <v>16</v>
      </c>
      <c r="BK331" s="87">
        <f t="shared" si="16"/>
        <v>63</v>
      </c>
      <c r="BL331" s="87"/>
      <c r="BM331" s="86" t="str">
        <f>_xlfn.XLOOKUP(Form_Responses18111213[[#This Row],[Sekolah School (Cleansed)]],'Quality Check'!$B$11:$B$14,'Quality Check'!$C$11:$C$14,)</f>
        <v>Urban</v>
      </c>
      <c r="BN331" s="86" t="str">
        <f>_xlfn.XLOOKUP(Form_Responses18111213[[#This Row],[Sekolah School (Cleansed)]],'Quality Check'!$B$11:$B$14,'Quality Check'!$D$11:$D$14,)</f>
        <v>Controlled Group (CG)</v>
      </c>
      <c r="BO331" s="87" t="str">
        <f>_xlfn.XLOOKUP(AS331,'Cleansing - Toothpaste Brand'!A:A,'Cleansing - Toothpaste Brand'!B:B,)</f>
        <v>Colgate</v>
      </c>
      <c r="BP331" s="87"/>
      <c r="BQ33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31" s="86" t="str">
        <f>_xlfn.XLOOKUP(AP331,'Cleansing - Response'!E:E,'Cleansing - Response'!F:F,)</f>
        <v>2 days and more</v>
      </c>
      <c r="BS331" s="86"/>
      <c r="BT331" s="86" t="str">
        <f>_xlfn.XLOOKUP(AQ331,'Cleansing - Response'!E:E,'Cleansing - Response'!F:F,)</f>
        <v>2 days and more</v>
      </c>
      <c r="BU331" s="86"/>
      <c r="BV331" s="86" t="str">
        <f t="shared" si="17"/>
        <v>Ya / Yes</v>
      </c>
      <c r="BW331" s="86" t="str">
        <f>_xlfn.XLOOKUP(AT331,'Cleansing - Response'!E:E,'Cleansing - Response'!F:F,)</f>
        <v>Always</v>
      </c>
      <c r="BX331" s="86" t="str">
        <f>_xlfn.XLOOKUP(AU331,'Cleansing - Response'!H:H,'Cleansing - Response'!I:I,)</f>
        <v>Sometimes / When in need</v>
      </c>
      <c r="BY331" s="86" t="str">
        <f>_xlfn.XLOOKUP(AV331,'Cleansing - Response'!K:K,'Cleansing - Response'!L:L,)</f>
        <v>Up to 1 time a day</v>
      </c>
      <c r="BZ331" s="86" t="str">
        <f>_xlfn.XLOOKUP(AW331,'Cleansing - Response'!$N:$N,'Cleansing - Response'!$O:$O,)</f>
        <v>Yes / Sometimes</v>
      </c>
      <c r="CA331" s="86" t="str">
        <f>_xlfn.XLOOKUP(AX331,'Cleansing - Response'!$N:$N,'Cleansing - Response'!$O:$O,)</f>
        <v>Yes / Sometimes</v>
      </c>
      <c r="CB331" s="86" t="str">
        <f>_xlfn.XLOOKUP(AY331,'Cleansing - Response'!$N:$N,'Cleansing - Response'!$O:$O,)</f>
        <v>Yes / Sometimes</v>
      </c>
      <c r="CC331" s="86" t="str">
        <f>_xlfn.XLOOKUP(AZ331,'Cleansing - Response'!$N:$N,'Cleansing - Response'!$O:$O,)</f>
        <v>Yes / Sometimes</v>
      </c>
      <c r="CD331" s="86" t="str">
        <f>_xlfn.XLOOKUP(BA331,'Cleansing - Response'!$N:$N,'Cleansing - Response'!$O:$O,)</f>
        <v>Yes / Sometimes</v>
      </c>
      <c r="CE331" s="86" t="str">
        <f>_xlfn.XLOOKUP(BB331,'Cleansing - Response'!$N:$N,'Cleansing - Response'!$O:$O,)</f>
        <v>No</v>
      </c>
      <c r="CF331" s="87" t="str">
        <f>IF(COUNTIF(Form_Responses18111213[[#This Row],[Answer - B7-1]:[Answer - B7-6]], "Yes / Sometimes") &gt; 4, "More than 4 times","Up to 4 times")</f>
        <v>More than 4 times</v>
      </c>
    </row>
    <row r="332" spans="1:84" ht="13.2" x14ac:dyDescent="0.25">
      <c r="A332" s="82">
        <v>45574.400678958336</v>
      </c>
      <c r="B332" s="83" t="s">
        <v>917</v>
      </c>
      <c r="C332" s="84" t="s">
        <v>918</v>
      </c>
      <c r="D332" s="83">
        <v>5.4</v>
      </c>
      <c r="E332" s="83">
        <v>0.17</v>
      </c>
      <c r="F332" s="83" t="s">
        <v>114</v>
      </c>
      <c r="G332" s="83" t="s">
        <v>76</v>
      </c>
      <c r="H332" s="83" t="s">
        <v>887</v>
      </c>
      <c r="I332" s="83" t="s">
        <v>63</v>
      </c>
      <c r="J332" s="83" t="s">
        <v>64</v>
      </c>
      <c r="K332" s="83" t="s">
        <v>64</v>
      </c>
      <c r="L332" s="83" t="s">
        <v>64</v>
      </c>
      <c r="M332" s="83" t="s">
        <v>84</v>
      </c>
      <c r="N332" s="83" t="s">
        <v>64</v>
      </c>
      <c r="O332" s="83" t="s">
        <v>64</v>
      </c>
      <c r="P332" s="83" t="s">
        <v>84</v>
      </c>
      <c r="Q332" s="83" t="s">
        <v>64</v>
      </c>
      <c r="R332" s="83" t="s">
        <v>64</v>
      </c>
      <c r="S332" s="83" t="s">
        <v>64</v>
      </c>
      <c r="T332" s="83" t="s">
        <v>64</v>
      </c>
      <c r="U332" s="83" t="s">
        <v>84</v>
      </c>
      <c r="V332" s="83" t="s">
        <v>64</v>
      </c>
      <c r="W332" s="83" t="s">
        <v>64</v>
      </c>
      <c r="X332" s="83" t="s">
        <v>84</v>
      </c>
      <c r="Y332" s="83" t="s">
        <v>64</v>
      </c>
      <c r="Z332" s="83" t="s">
        <v>66</v>
      </c>
      <c r="AA332" s="83" t="s">
        <v>66</v>
      </c>
      <c r="AB332" s="83" t="s">
        <v>65</v>
      </c>
      <c r="AC332" s="83" t="s">
        <v>66</v>
      </c>
      <c r="AD332" s="83" t="s">
        <v>66</v>
      </c>
      <c r="AE332" s="83" t="s">
        <v>66</v>
      </c>
      <c r="AF332" s="83" t="s">
        <v>66</v>
      </c>
      <c r="AG332" s="83" t="s">
        <v>66</v>
      </c>
      <c r="AH332" s="83" t="s">
        <v>66</v>
      </c>
      <c r="AI332" s="83" t="s">
        <v>79</v>
      </c>
      <c r="AJ332" s="83" t="s">
        <v>66</v>
      </c>
      <c r="AK332" s="83" t="s">
        <v>66</v>
      </c>
      <c r="AL332" s="83" t="s">
        <v>66</v>
      </c>
      <c r="AM332" s="83" t="s">
        <v>65</v>
      </c>
      <c r="AN332" s="83" t="s">
        <v>66</v>
      </c>
      <c r="AO332" s="83" t="s">
        <v>66</v>
      </c>
      <c r="AP332" s="83" t="s">
        <v>67</v>
      </c>
      <c r="AQ332" s="83" t="s">
        <v>67</v>
      </c>
      <c r="AR332" s="83" t="s">
        <v>63</v>
      </c>
      <c r="AS332" s="83" t="s">
        <v>919</v>
      </c>
      <c r="AT332" s="83" t="s">
        <v>87</v>
      </c>
      <c r="AU332" s="83" t="s">
        <v>70</v>
      </c>
      <c r="AV332" s="83" t="s">
        <v>132</v>
      </c>
      <c r="AW332" s="83" t="s">
        <v>73</v>
      </c>
      <c r="AX332" s="83" t="s">
        <v>73</v>
      </c>
      <c r="AY332" s="83" t="s">
        <v>73</v>
      </c>
      <c r="AZ332" s="83" t="s">
        <v>73</v>
      </c>
      <c r="BA332" s="83" t="s">
        <v>72</v>
      </c>
      <c r="BB332" s="83" t="s">
        <v>73</v>
      </c>
      <c r="BC332" s="83" t="s">
        <v>73</v>
      </c>
      <c r="BD332" s="83"/>
      <c r="BE332" s="83" t="s">
        <v>73</v>
      </c>
      <c r="BF332" s="83"/>
      <c r="BG332" s="87" t="s">
        <v>846</v>
      </c>
      <c r="BH332" s="87" t="s">
        <v>114</v>
      </c>
      <c r="BI332" s="76" t="s">
        <v>1414</v>
      </c>
      <c r="BJ332">
        <f t="shared" si="15"/>
        <v>12</v>
      </c>
      <c r="BK332" s="87">
        <f t="shared" si="16"/>
        <v>50</v>
      </c>
      <c r="BL332" s="87"/>
      <c r="BM332" s="86" t="str">
        <f>_xlfn.XLOOKUP(Form_Responses18111213[[#This Row],[Sekolah School (Cleansed)]],'Quality Check'!$B$11:$B$14,'Quality Check'!$C$11:$C$14,)</f>
        <v>Urban</v>
      </c>
      <c r="BN332" s="86" t="str">
        <f>_xlfn.XLOOKUP(Form_Responses18111213[[#This Row],[Sekolah School (Cleansed)]],'Quality Check'!$B$11:$B$14,'Quality Check'!$D$11:$D$14,)</f>
        <v>Controlled Group (CG)</v>
      </c>
      <c r="BO332" s="87" t="str">
        <f>_xlfn.XLOOKUP(AS332,'Cleansing - Toothpaste Brand'!A:A,'Cleansing - Toothpaste Brand'!B:B,)</f>
        <v>Colgate</v>
      </c>
      <c r="BP332" s="87"/>
      <c r="BQ33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32" s="86" t="str">
        <f>_xlfn.XLOOKUP(AP332,'Cleansing - Response'!E:E,'Cleansing - Response'!F:F,)</f>
        <v>2 days and more</v>
      </c>
      <c r="BS332" s="86"/>
      <c r="BT332" s="86" t="str">
        <f>_xlfn.XLOOKUP(AQ332,'Cleansing - Response'!E:E,'Cleansing - Response'!F:F,)</f>
        <v>2 days and more</v>
      </c>
      <c r="BU332" s="86"/>
      <c r="BV332" s="86" t="str">
        <f t="shared" si="17"/>
        <v>Ya / Yes</v>
      </c>
      <c r="BW332" s="86" t="str">
        <f>_xlfn.XLOOKUP(AT332,'Cleansing - Response'!E:E,'Cleansing - Response'!F:F,)</f>
        <v>Always</v>
      </c>
      <c r="BX332" s="86" t="str">
        <f>_xlfn.XLOOKUP(AU332,'Cleansing - Response'!H:H,'Cleansing - Response'!I:I,)</f>
        <v>Sometimes / When in need</v>
      </c>
      <c r="BY332" s="86" t="str">
        <f>_xlfn.XLOOKUP(AV332,'Cleansing - Response'!K:K,'Cleansing - Response'!L:L,)</f>
        <v>Up to 1 time a day</v>
      </c>
      <c r="BZ332" s="86" t="str">
        <f>_xlfn.XLOOKUP(AW332,'Cleansing - Response'!$N:$N,'Cleansing - Response'!$O:$O,)</f>
        <v>No</v>
      </c>
      <c r="CA332" s="86" t="str">
        <f>_xlfn.XLOOKUP(AX332,'Cleansing - Response'!$N:$N,'Cleansing - Response'!$O:$O,)</f>
        <v>No</v>
      </c>
      <c r="CB332" s="86" t="str">
        <f>_xlfn.XLOOKUP(AY332,'Cleansing - Response'!$N:$N,'Cleansing - Response'!$O:$O,)</f>
        <v>No</v>
      </c>
      <c r="CC332" s="86" t="str">
        <f>_xlfn.XLOOKUP(AZ332,'Cleansing - Response'!$N:$N,'Cleansing - Response'!$O:$O,)</f>
        <v>No</v>
      </c>
      <c r="CD332" s="86" t="str">
        <f>_xlfn.XLOOKUP(BA332,'Cleansing - Response'!$N:$N,'Cleansing - Response'!$O:$O,)</f>
        <v>Yes / Sometimes</v>
      </c>
      <c r="CE332" s="86" t="str">
        <f>_xlfn.XLOOKUP(BB332,'Cleansing - Response'!$N:$N,'Cleansing - Response'!$O:$O,)</f>
        <v>No</v>
      </c>
      <c r="CF332" s="87" t="str">
        <f>IF(COUNTIF(Form_Responses18111213[[#This Row],[Answer - B7-1]:[Answer - B7-6]], "Yes / Sometimes") &gt; 4, "More than 4 times","Up to 4 times")</f>
        <v>Up to 4 times</v>
      </c>
    </row>
    <row r="333" spans="1:84" ht="13.2" x14ac:dyDescent="0.25">
      <c r="A333" s="82">
        <v>45574.402273946762</v>
      </c>
      <c r="B333" s="83" t="s">
        <v>920</v>
      </c>
      <c r="C333" s="84" t="s">
        <v>921</v>
      </c>
      <c r="D333" s="83">
        <v>62.5</v>
      </c>
      <c r="E333" s="83">
        <v>0.42</v>
      </c>
      <c r="F333" s="83" t="s">
        <v>114</v>
      </c>
      <c r="G333" s="83" t="s">
        <v>539</v>
      </c>
      <c r="H333" s="83" t="s">
        <v>922</v>
      </c>
      <c r="I333" s="83" t="s">
        <v>63</v>
      </c>
      <c r="J333" s="83" t="s">
        <v>78</v>
      </c>
      <c r="K333" s="83" t="s">
        <v>78</v>
      </c>
      <c r="L333" s="83" t="s">
        <v>78</v>
      </c>
      <c r="M333" s="83" t="s">
        <v>64</v>
      </c>
      <c r="N333" s="83" t="s">
        <v>64</v>
      </c>
      <c r="O333" s="83" t="s">
        <v>84</v>
      </c>
      <c r="P333" s="83" t="s">
        <v>84</v>
      </c>
      <c r="Q333" s="83" t="s">
        <v>78</v>
      </c>
      <c r="R333" s="83" t="s">
        <v>64</v>
      </c>
      <c r="S333" s="83" t="s">
        <v>84</v>
      </c>
      <c r="T333" s="83" t="s">
        <v>64</v>
      </c>
      <c r="U333" s="83" t="s">
        <v>78</v>
      </c>
      <c r="V333" s="83" t="s">
        <v>64</v>
      </c>
      <c r="W333" s="83" t="s">
        <v>64</v>
      </c>
      <c r="X333" s="83" t="s">
        <v>64</v>
      </c>
      <c r="Y333" s="83" t="s">
        <v>78</v>
      </c>
      <c r="Z333" s="83" t="s">
        <v>79</v>
      </c>
      <c r="AA333" s="83" t="s">
        <v>66</v>
      </c>
      <c r="AB333" s="83" t="s">
        <v>101</v>
      </c>
      <c r="AC333" s="83" t="s">
        <v>65</v>
      </c>
      <c r="AD333" s="83" t="s">
        <v>66</v>
      </c>
      <c r="AE333" s="83" t="s">
        <v>65</v>
      </c>
      <c r="AF333" s="83" t="s">
        <v>65</v>
      </c>
      <c r="AG333" s="83" t="s">
        <v>65</v>
      </c>
      <c r="AH333" s="83" t="s">
        <v>79</v>
      </c>
      <c r="AI333" s="83" t="s">
        <v>101</v>
      </c>
      <c r="AJ333" s="83" t="s">
        <v>66</v>
      </c>
      <c r="AK333" s="83" t="s">
        <v>65</v>
      </c>
      <c r="AL333" s="83" t="s">
        <v>65</v>
      </c>
      <c r="AM333" s="83" t="s">
        <v>65</v>
      </c>
      <c r="AN333" s="83" t="s">
        <v>65</v>
      </c>
      <c r="AO333" s="83" t="s">
        <v>65</v>
      </c>
      <c r="AP333" s="83" t="s">
        <v>67</v>
      </c>
      <c r="AQ333" s="83" t="s">
        <v>67</v>
      </c>
      <c r="AR333" s="83" t="s">
        <v>63</v>
      </c>
      <c r="AS333" s="83" t="s">
        <v>81</v>
      </c>
      <c r="AT333" s="83" t="s">
        <v>169</v>
      </c>
      <c r="AU333" s="83" t="s">
        <v>70</v>
      </c>
      <c r="AV333" s="83" t="s">
        <v>71</v>
      </c>
      <c r="AW333" s="83" t="s">
        <v>73</v>
      </c>
      <c r="AX333" s="83" t="s">
        <v>72</v>
      </c>
      <c r="AY333" s="83" t="s">
        <v>72</v>
      </c>
      <c r="AZ333" s="83" t="s">
        <v>63</v>
      </c>
      <c r="BA333" s="83" t="s">
        <v>73</v>
      </c>
      <c r="BB333" s="83" t="s">
        <v>73</v>
      </c>
      <c r="BC333" s="83" t="s">
        <v>73</v>
      </c>
      <c r="BD333" s="83"/>
      <c r="BE333" s="83" t="s">
        <v>73</v>
      </c>
      <c r="BF333" s="83"/>
      <c r="BG333" s="87" t="s">
        <v>846</v>
      </c>
      <c r="BH333" s="87" t="s">
        <v>114</v>
      </c>
      <c r="BI333" s="76" t="s">
        <v>1414</v>
      </c>
      <c r="BJ333">
        <f t="shared" si="15"/>
        <v>6</v>
      </c>
      <c r="BK333" s="87">
        <f t="shared" si="16"/>
        <v>54</v>
      </c>
      <c r="BL333" s="87"/>
      <c r="BM333" s="86" t="str">
        <f>_xlfn.XLOOKUP(Form_Responses18111213[[#This Row],[Sekolah School (Cleansed)]],'Quality Check'!$B$11:$B$14,'Quality Check'!$C$11:$C$14,)</f>
        <v>Urban</v>
      </c>
      <c r="BN333" s="86" t="str">
        <f>_xlfn.XLOOKUP(Form_Responses18111213[[#This Row],[Sekolah School (Cleansed)]],'Quality Check'!$B$11:$B$14,'Quality Check'!$D$11:$D$14,)</f>
        <v>Controlled Group (CG)</v>
      </c>
      <c r="BO333" s="87" t="str">
        <f>_xlfn.XLOOKUP(AS333,'Cleansing - Toothpaste Brand'!A:A,'Cleansing - Toothpaste Brand'!B:B,)</f>
        <v>Colgate</v>
      </c>
      <c r="BP333" s="87"/>
      <c r="BQ33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33" s="86" t="str">
        <f>_xlfn.XLOOKUP(AP333,'Cleansing - Response'!E:E,'Cleansing - Response'!F:F,)</f>
        <v>2 days and more</v>
      </c>
      <c r="BS333" s="86"/>
      <c r="BT333" s="86" t="str">
        <f>_xlfn.XLOOKUP(AQ333,'Cleansing - Response'!E:E,'Cleansing - Response'!F:F,)</f>
        <v>2 days and more</v>
      </c>
      <c r="BU333" s="86"/>
      <c r="BV333" s="86" t="str">
        <f t="shared" si="17"/>
        <v>Ya / Yes</v>
      </c>
      <c r="BW333" s="86" t="str">
        <f>_xlfn.XLOOKUP(AT333,'Cleansing - Response'!E:E,'Cleansing - Response'!F:F,)</f>
        <v>Rarely / Sometimes</v>
      </c>
      <c r="BX333" s="86" t="str">
        <f>_xlfn.XLOOKUP(AU333,'Cleansing - Response'!H:H,'Cleansing - Response'!I:I,)</f>
        <v>Sometimes / When in need</v>
      </c>
      <c r="BY333" s="86" t="str">
        <f>_xlfn.XLOOKUP(AV333,'Cleansing - Response'!K:K,'Cleansing - Response'!L:L,)</f>
        <v>Up to 1 time a day</v>
      </c>
      <c r="BZ333" s="86" t="str">
        <f>_xlfn.XLOOKUP(AW333,'Cleansing - Response'!$N:$N,'Cleansing - Response'!$O:$O,)</f>
        <v>No</v>
      </c>
      <c r="CA333" s="86" t="str">
        <f>_xlfn.XLOOKUP(AX333,'Cleansing - Response'!$N:$N,'Cleansing - Response'!$O:$O,)</f>
        <v>Yes / Sometimes</v>
      </c>
      <c r="CB333" s="86" t="str">
        <f>_xlfn.XLOOKUP(AY333,'Cleansing - Response'!$N:$N,'Cleansing - Response'!$O:$O,)</f>
        <v>Yes / Sometimes</v>
      </c>
      <c r="CC333" s="86" t="str">
        <f>_xlfn.XLOOKUP(AZ333,'Cleansing - Response'!$N:$N,'Cleansing - Response'!$O:$O,)</f>
        <v>Yes / Sometimes</v>
      </c>
      <c r="CD333" s="86" t="str">
        <f>_xlfn.XLOOKUP(BA333,'Cleansing - Response'!$N:$N,'Cleansing - Response'!$O:$O,)</f>
        <v>No</v>
      </c>
      <c r="CE333" s="86" t="str">
        <f>_xlfn.XLOOKUP(BB333,'Cleansing - Response'!$N:$N,'Cleansing - Response'!$O:$O,)</f>
        <v>No</v>
      </c>
      <c r="CF333" s="87" t="str">
        <f>IF(COUNTIF(Form_Responses18111213[[#This Row],[Answer - B7-1]:[Answer - B7-6]], "Yes / Sometimes") &gt; 4, "More than 4 times","Up to 4 times")</f>
        <v>Up to 4 times</v>
      </c>
    </row>
    <row r="334" spans="1:84" ht="13.2" x14ac:dyDescent="0.25">
      <c r="A334" s="82">
        <v>45574.404956631945</v>
      </c>
      <c r="B334" s="83" t="s">
        <v>923</v>
      </c>
      <c r="C334" s="84" t="s">
        <v>924</v>
      </c>
      <c r="D334" s="83">
        <v>100</v>
      </c>
      <c r="E334" s="83">
        <v>1.38</v>
      </c>
      <c r="F334" s="83" t="s">
        <v>114</v>
      </c>
      <c r="G334" s="83" t="s">
        <v>539</v>
      </c>
      <c r="H334" s="83" t="s">
        <v>925</v>
      </c>
      <c r="I334" s="83" t="s">
        <v>63</v>
      </c>
      <c r="J334" s="83" t="s">
        <v>64</v>
      </c>
      <c r="K334" s="83" t="s">
        <v>84</v>
      </c>
      <c r="L334" s="83" t="s">
        <v>64</v>
      </c>
      <c r="M334" s="83" t="s">
        <v>64</v>
      </c>
      <c r="N334" s="83" t="s">
        <v>64</v>
      </c>
      <c r="O334" s="83" t="s">
        <v>84</v>
      </c>
      <c r="P334" s="83" t="s">
        <v>84</v>
      </c>
      <c r="Q334" s="83" t="s">
        <v>64</v>
      </c>
      <c r="R334" s="83" t="s">
        <v>64</v>
      </c>
      <c r="S334" s="83" t="s">
        <v>64</v>
      </c>
      <c r="T334" s="83" t="s">
        <v>84</v>
      </c>
      <c r="U334" s="83" t="s">
        <v>64</v>
      </c>
      <c r="V334" s="83" t="s">
        <v>64</v>
      </c>
      <c r="W334" s="83" t="s">
        <v>64</v>
      </c>
      <c r="X334" s="83" t="s">
        <v>64</v>
      </c>
      <c r="Y334" s="83" t="s">
        <v>64</v>
      </c>
      <c r="Z334" s="83" t="s">
        <v>79</v>
      </c>
      <c r="AA334" s="83" t="s">
        <v>66</v>
      </c>
      <c r="AB334" s="83" t="s">
        <v>65</v>
      </c>
      <c r="AC334" s="83" t="s">
        <v>65</v>
      </c>
      <c r="AD334" s="83" t="s">
        <v>65</v>
      </c>
      <c r="AE334" s="83" t="s">
        <v>66</v>
      </c>
      <c r="AF334" s="83" t="s">
        <v>66</v>
      </c>
      <c r="AG334" s="83" t="s">
        <v>66</v>
      </c>
      <c r="AH334" s="83" t="s">
        <v>65</v>
      </c>
      <c r="AI334" s="83" t="s">
        <v>79</v>
      </c>
      <c r="AJ334" s="83" t="s">
        <v>66</v>
      </c>
      <c r="AK334" s="83" t="s">
        <v>66</v>
      </c>
      <c r="AL334" s="83" t="s">
        <v>101</v>
      </c>
      <c r="AM334" s="83" t="s">
        <v>66</v>
      </c>
      <c r="AN334" s="83" t="s">
        <v>65</v>
      </c>
      <c r="AO334" s="83" t="s">
        <v>65</v>
      </c>
      <c r="AP334" s="83" t="s">
        <v>80</v>
      </c>
      <c r="AQ334" s="83" t="s">
        <v>80</v>
      </c>
      <c r="AR334" s="83" t="s">
        <v>63</v>
      </c>
      <c r="AS334" s="83" t="s">
        <v>81</v>
      </c>
      <c r="AT334" s="83" t="s">
        <v>87</v>
      </c>
      <c r="AU334" s="83" t="s">
        <v>67</v>
      </c>
      <c r="AV334" s="83" t="s">
        <v>469</v>
      </c>
      <c r="AW334" s="83" t="s">
        <v>73</v>
      </c>
      <c r="AX334" s="83" t="s">
        <v>63</v>
      </c>
      <c r="AY334" s="83" t="s">
        <v>63</v>
      </c>
      <c r="AZ334" s="83" t="s">
        <v>63</v>
      </c>
      <c r="BA334" s="83" t="s">
        <v>63</v>
      </c>
      <c r="BB334" s="83" t="s">
        <v>63</v>
      </c>
      <c r="BC334" s="83" t="s">
        <v>73</v>
      </c>
      <c r="BD334" s="83" t="s">
        <v>197</v>
      </c>
      <c r="BE334" s="83" t="s">
        <v>73</v>
      </c>
      <c r="BF334" s="83"/>
      <c r="BG334" s="87" t="s">
        <v>846</v>
      </c>
      <c r="BH334" s="87" t="s">
        <v>114</v>
      </c>
      <c r="BI334" s="76" t="s">
        <v>1414</v>
      </c>
      <c r="BJ334">
        <f t="shared" si="15"/>
        <v>11</v>
      </c>
      <c r="BK334" s="87">
        <f t="shared" si="16"/>
        <v>53</v>
      </c>
      <c r="BL334" s="87"/>
      <c r="BM334" s="86" t="str">
        <f>_xlfn.XLOOKUP(Form_Responses18111213[[#This Row],[Sekolah School (Cleansed)]],'Quality Check'!$B$11:$B$14,'Quality Check'!$C$11:$C$14,)</f>
        <v>Urban</v>
      </c>
      <c r="BN334" s="86" t="str">
        <f>_xlfn.XLOOKUP(Form_Responses18111213[[#This Row],[Sekolah School (Cleansed)]],'Quality Check'!$B$11:$B$14,'Quality Check'!$D$11:$D$14,)</f>
        <v>Controlled Group (CG)</v>
      </c>
      <c r="BO334" s="87" t="str">
        <f>_xlfn.XLOOKUP(AS334,'Cleansing - Toothpaste Brand'!A:A,'Cleansing - Toothpaste Brand'!B:B,)</f>
        <v>Colgate</v>
      </c>
      <c r="BP334" s="87"/>
      <c r="BQ33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34" s="86" t="str">
        <f>_xlfn.XLOOKUP(AP334,'Cleansing - Response'!E:E,'Cleansing - Response'!F:F,)</f>
        <v>Less than 2 days</v>
      </c>
      <c r="BS334" s="86"/>
      <c r="BT334" s="86" t="str">
        <f>_xlfn.XLOOKUP(AQ334,'Cleansing - Response'!E:E,'Cleansing - Response'!F:F,)</f>
        <v>Less than 2 days</v>
      </c>
      <c r="BU334" s="86"/>
      <c r="BV334" s="86" t="str">
        <f t="shared" si="17"/>
        <v>Ya / Yes</v>
      </c>
      <c r="BW334" s="86" t="str">
        <f>_xlfn.XLOOKUP(AT334,'Cleansing - Response'!E:E,'Cleansing - Response'!F:F,)</f>
        <v>Always</v>
      </c>
      <c r="BX334" s="86" t="str">
        <f>_xlfn.XLOOKUP(AU334,'Cleansing - Response'!H:H,'Cleansing - Response'!I:I,)</f>
        <v>Using dental floss at least once</v>
      </c>
      <c r="BY334" s="86" t="str">
        <f>_xlfn.XLOOKUP(AV334,'Cleansing - Response'!K:K,'Cleansing - Response'!L:L,)</f>
        <v>More than 1 time a day</v>
      </c>
      <c r="BZ334" s="86" t="str">
        <f>_xlfn.XLOOKUP(AW334,'Cleansing - Response'!$N:$N,'Cleansing - Response'!$O:$O,)</f>
        <v>No</v>
      </c>
      <c r="CA334" s="86" t="str">
        <f>_xlfn.XLOOKUP(AX334,'Cleansing - Response'!$N:$N,'Cleansing - Response'!$O:$O,)</f>
        <v>Yes / Sometimes</v>
      </c>
      <c r="CB334" s="86" t="str">
        <f>_xlfn.XLOOKUP(AY334,'Cleansing - Response'!$N:$N,'Cleansing - Response'!$O:$O,)</f>
        <v>Yes / Sometimes</v>
      </c>
      <c r="CC334" s="86" t="str">
        <f>_xlfn.XLOOKUP(AZ334,'Cleansing - Response'!$N:$N,'Cleansing - Response'!$O:$O,)</f>
        <v>Yes / Sometimes</v>
      </c>
      <c r="CD334" s="86" t="str">
        <f>_xlfn.XLOOKUP(BA334,'Cleansing - Response'!$N:$N,'Cleansing - Response'!$O:$O,)</f>
        <v>Yes / Sometimes</v>
      </c>
      <c r="CE334" s="86" t="str">
        <f>_xlfn.XLOOKUP(BB334,'Cleansing - Response'!$N:$N,'Cleansing - Response'!$O:$O,)</f>
        <v>Yes / Sometimes</v>
      </c>
      <c r="CF334" s="87" t="str">
        <f>IF(COUNTIF(Form_Responses18111213[[#This Row],[Answer - B7-1]:[Answer - B7-6]], "Yes / Sometimes") &gt; 4, "More than 4 times","Up to 4 times")</f>
        <v>More than 4 times</v>
      </c>
    </row>
    <row r="335" spans="1:84" ht="13.2" x14ac:dyDescent="0.25">
      <c r="A335" s="82">
        <v>45574.405944444443</v>
      </c>
      <c r="B335" s="83" t="s">
        <v>926</v>
      </c>
      <c r="C335" s="84" t="s">
        <v>927</v>
      </c>
      <c r="D335" s="83">
        <v>51.79</v>
      </c>
      <c r="E335" s="83">
        <v>0.25</v>
      </c>
      <c r="F335" s="83" t="s">
        <v>114</v>
      </c>
      <c r="G335" s="83" t="s">
        <v>539</v>
      </c>
      <c r="H335" s="83" t="s">
        <v>846</v>
      </c>
      <c r="I335" s="83" t="s">
        <v>63</v>
      </c>
      <c r="J335" s="83" t="s">
        <v>78</v>
      </c>
      <c r="K335" s="83" t="s">
        <v>78</v>
      </c>
      <c r="L335" s="83" t="s">
        <v>145</v>
      </c>
      <c r="M335" s="83" t="s">
        <v>78</v>
      </c>
      <c r="N335" s="83" t="s">
        <v>64</v>
      </c>
      <c r="O335" s="83" t="s">
        <v>78</v>
      </c>
      <c r="P335" s="83" t="s">
        <v>84</v>
      </c>
      <c r="Q335" s="83" t="s">
        <v>84</v>
      </c>
      <c r="R335" s="83" t="s">
        <v>78</v>
      </c>
      <c r="S335" s="83" t="s">
        <v>78</v>
      </c>
      <c r="T335" s="83" t="s">
        <v>78</v>
      </c>
      <c r="U335" s="83" t="s">
        <v>84</v>
      </c>
      <c r="V335" s="83" t="s">
        <v>84</v>
      </c>
      <c r="W335" s="83" t="s">
        <v>84</v>
      </c>
      <c r="X335" s="83" t="s">
        <v>64</v>
      </c>
      <c r="Y335" s="83" t="s">
        <v>84</v>
      </c>
      <c r="Z335" s="83" t="s">
        <v>66</v>
      </c>
      <c r="AA335" s="83" t="s">
        <v>79</v>
      </c>
      <c r="AB335" s="83" t="s">
        <v>66</v>
      </c>
      <c r="AC335" s="83" t="s">
        <v>79</v>
      </c>
      <c r="AD335" s="83" t="s">
        <v>79</v>
      </c>
      <c r="AE335" s="83" t="s">
        <v>66</v>
      </c>
      <c r="AF335" s="83" t="s">
        <v>79</v>
      </c>
      <c r="AG335" s="83" t="s">
        <v>66</v>
      </c>
      <c r="AH335" s="83" t="s">
        <v>66</v>
      </c>
      <c r="AI335" s="83" t="s">
        <v>66</v>
      </c>
      <c r="AJ335" s="83" t="s">
        <v>66</v>
      </c>
      <c r="AK335" s="83" t="s">
        <v>66</v>
      </c>
      <c r="AL335" s="83" t="s">
        <v>66</v>
      </c>
      <c r="AM335" s="83" t="s">
        <v>66</v>
      </c>
      <c r="AN335" s="83" t="s">
        <v>66</v>
      </c>
      <c r="AO335" s="83" t="s">
        <v>66</v>
      </c>
      <c r="AP335" s="83" t="s">
        <v>67</v>
      </c>
      <c r="AQ335" s="83" t="s">
        <v>119</v>
      </c>
      <c r="AR335" s="83" t="s">
        <v>86</v>
      </c>
      <c r="AS335" s="83" t="s">
        <v>68</v>
      </c>
      <c r="AT335" s="83" t="s">
        <v>69</v>
      </c>
      <c r="AU335" s="83" t="s">
        <v>70</v>
      </c>
      <c r="AV335" s="83" t="s">
        <v>132</v>
      </c>
      <c r="AW335" s="83" t="s">
        <v>73</v>
      </c>
      <c r="AX335" s="83" t="s">
        <v>73</v>
      </c>
      <c r="AY335" s="83" t="s">
        <v>63</v>
      </c>
      <c r="AZ335" s="83" t="s">
        <v>72</v>
      </c>
      <c r="BA335" s="83" t="s">
        <v>63</v>
      </c>
      <c r="BB335" s="83" t="s">
        <v>72</v>
      </c>
      <c r="BC335" s="83" t="s">
        <v>73</v>
      </c>
      <c r="BD335" s="83"/>
      <c r="BE335" s="83" t="s">
        <v>73</v>
      </c>
      <c r="BF335" s="83"/>
      <c r="BG335" s="87" t="s">
        <v>846</v>
      </c>
      <c r="BH335" s="87" t="s">
        <v>114</v>
      </c>
      <c r="BI335" s="76" t="s">
        <v>1414</v>
      </c>
      <c r="BJ335">
        <f t="shared" si="15"/>
        <v>3</v>
      </c>
      <c r="BK335" s="87">
        <f t="shared" si="16"/>
        <v>43</v>
      </c>
      <c r="BL335" s="87"/>
      <c r="BM335" s="86" t="str">
        <f>_xlfn.XLOOKUP(Form_Responses18111213[[#This Row],[Sekolah School (Cleansed)]],'Quality Check'!$B$11:$B$14,'Quality Check'!$C$11:$C$14,)</f>
        <v>Urban</v>
      </c>
      <c r="BN335" s="86" t="str">
        <f>_xlfn.XLOOKUP(Form_Responses18111213[[#This Row],[Sekolah School (Cleansed)]],'Quality Check'!$B$11:$B$14,'Quality Check'!$D$11:$D$14,)</f>
        <v>Controlled Group (CG)</v>
      </c>
      <c r="BO335" s="87" t="str">
        <f>_xlfn.XLOOKUP(AS335,'Cleansing - Toothpaste Brand'!A:A,'Cleansing - Toothpaste Brand'!B:B,)</f>
        <v>Colgate</v>
      </c>
      <c r="BP335" s="87"/>
      <c r="BQ33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35" s="86" t="str">
        <f>_xlfn.XLOOKUP(AP335,'Cleansing - Response'!E:E,'Cleansing - Response'!F:F,)</f>
        <v>2 days and more</v>
      </c>
      <c r="BS335" s="86"/>
      <c r="BT335" s="86" t="str">
        <f>_xlfn.XLOOKUP(AQ335,'Cleansing - Response'!E:E,'Cleansing - Response'!F:F,)</f>
        <v>Less than 2 days</v>
      </c>
      <c r="BU335" s="86"/>
      <c r="BV335" s="86" t="str">
        <f t="shared" si="17"/>
        <v>Ya / Yes</v>
      </c>
      <c r="BW335" s="86" t="str">
        <f>_xlfn.XLOOKUP(AT335,'Cleansing - Response'!E:E,'Cleansing - Response'!F:F,)</f>
        <v>Rarely / Sometimes</v>
      </c>
      <c r="BX335" s="86" t="str">
        <f>_xlfn.XLOOKUP(AU335,'Cleansing - Response'!H:H,'Cleansing - Response'!I:I,)</f>
        <v>Sometimes / When in need</v>
      </c>
      <c r="BY335" s="86" t="str">
        <f>_xlfn.XLOOKUP(AV335,'Cleansing - Response'!K:K,'Cleansing - Response'!L:L,)</f>
        <v>Up to 1 time a day</v>
      </c>
      <c r="BZ335" s="86" t="str">
        <f>_xlfn.XLOOKUP(AW335,'Cleansing - Response'!$N:$N,'Cleansing - Response'!$O:$O,)</f>
        <v>No</v>
      </c>
      <c r="CA335" s="86" t="str">
        <f>_xlfn.XLOOKUP(AX335,'Cleansing - Response'!$N:$N,'Cleansing - Response'!$O:$O,)</f>
        <v>No</v>
      </c>
      <c r="CB335" s="86" t="str">
        <f>_xlfn.XLOOKUP(AY335,'Cleansing - Response'!$N:$N,'Cleansing - Response'!$O:$O,)</f>
        <v>Yes / Sometimes</v>
      </c>
      <c r="CC335" s="86" t="str">
        <f>_xlfn.XLOOKUP(AZ335,'Cleansing - Response'!$N:$N,'Cleansing - Response'!$O:$O,)</f>
        <v>Yes / Sometimes</v>
      </c>
      <c r="CD335" s="86" t="str">
        <f>_xlfn.XLOOKUP(BA335,'Cleansing - Response'!$N:$N,'Cleansing - Response'!$O:$O,)</f>
        <v>Yes / Sometimes</v>
      </c>
      <c r="CE335" s="86" t="str">
        <f>_xlfn.XLOOKUP(BB335,'Cleansing - Response'!$N:$N,'Cleansing - Response'!$O:$O,)</f>
        <v>Yes / Sometimes</v>
      </c>
      <c r="CF335" s="87" t="str">
        <f>IF(COUNTIF(Form_Responses18111213[[#This Row],[Answer - B7-1]:[Answer - B7-6]], "Yes / Sometimes") &gt; 4, "More than 4 times","Up to 4 times")</f>
        <v>Up to 4 times</v>
      </c>
    </row>
    <row r="336" spans="1:84" ht="13.2" x14ac:dyDescent="0.25">
      <c r="A336" s="82">
        <v>45574.407758043977</v>
      </c>
      <c r="B336" s="83" t="s">
        <v>928</v>
      </c>
      <c r="C336" s="84" t="s">
        <v>929</v>
      </c>
      <c r="D336" s="83">
        <v>100</v>
      </c>
      <c r="E336" s="83">
        <v>1.29</v>
      </c>
      <c r="F336" s="83" t="s">
        <v>114</v>
      </c>
      <c r="G336" s="83" t="s">
        <v>76</v>
      </c>
      <c r="H336" s="83" t="s">
        <v>887</v>
      </c>
      <c r="I336" s="83" t="s">
        <v>63</v>
      </c>
      <c r="J336" s="83" t="s">
        <v>64</v>
      </c>
      <c r="K336" s="83" t="s">
        <v>78</v>
      </c>
      <c r="L336" s="83" t="s">
        <v>64</v>
      </c>
      <c r="M336" s="83" t="s">
        <v>84</v>
      </c>
      <c r="N336" s="83" t="s">
        <v>84</v>
      </c>
      <c r="O336" s="83" t="s">
        <v>64</v>
      </c>
      <c r="P336" s="83" t="s">
        <v>64</v>
      </c>
      <c r="Q336" s="83" t="s">
        <v>64</v>
      </c>
      <c r="R336" s="83" t="s">
        <v>64</v>
      </c>
      <c r="S336" s="83" t="s">
        <v>64</v>
      </c>
      <c r="T336" s="83" t="s">
        <v>64</v>
      </c>
      <c r="U336" s="83" t="s">
        <v>84</v>
      </c>
      <c r="V336" s="83" t="s">
        <v>84</v>
      </c>
      <c r="W336" s="83" t="s">
        <v>64</v>
      </c>
      <c r="X336" s="83" t="s">
        <v>84</v>
      </c>
      <c r="Y336" s="83" t="s">
        <v>64</v>
      </c>
      <c r="Z336" s="83" t="s">
        <v>66</v>
      </c>
      <c r="AA336" s="83" t="s">
        <v>65</v>
      </c>
      <c r="AB336" s="83" t="s">
        <v>65</v>
      </c>
      <c r="AC336" s="83" t="s">
        <v>66</v>
      </c>
      <c r="AD336" s="83" t="s">
        <v>66</v>
      </c>
      <c r="AE336" s="83" t="s">
        <v>65</v>
      </c>
      <c r="AF336" s="83" t="s">
        <v>65</v>
      </c>
      <c r="AG336" s="83" t="s">
        <v>66</v>
      </c>
      <c r="AH336" s="83" t="s">
        <v>66</v>
      </c>
      <c r="AI336" s="83" t="s">
        <v>66</v>
      </c>
      <c r="AJ336" s="83" t="s">
        <v>79</v>
      </c>
      <c r="AK336" s="83" t="s">
        <v>66</v>
      </c>
      <c r="AL336" s="83" t="s">
        <v>66</v>
      </c>
      <c r="AM336" s="83" t="s">
        <v>66</v>
      </c>
      <c r="AN336" s="83" t="s">
        <v>79</v>
      </c>
      <c r="AO336" s="83" t="s">
        <v>66</v>
      </c>
      <c r="AP336" s="83" t="s">
        <v>67</v>
      </c>
      <c r="AQ336" s="83" t="s">
        <v>67</v>
      </c>
      <c r="AR336" s="83" t="s">
        <v>86</v>
      </c>
      <c r="AS336" s="83" t="s">
        <v>68</v>
      </c>
      <c r="AT336" s="83" t="s">
        <v>169</v>
      </c>
      <c r="AU336" s="83" t="s">
        <v>93</v>
      </c>
      <c r="AV336" s="83" t="s">
        <v>71</v>
      </c>
      <c r="AW336" s="83" t="s">
        <v>72</v>
      </c>
      <c r="AX336" s="83" t="s">
        <v>63</v>
      </c>
      <c r="AY336" s="83" t="s">
        <v>63</v>
      </c>
      <c r="AZ336" s="83" t="s">
        <v>63</v>
      </c>
      <c r="BA336" s="83" t="s">
        <v>63</v>
      </c>
      <c r="BB336" s="83" t="s">
        <v>73</v>
      </c>
      <c r="BC336" s="83" t="s">
        <v>73</v>
      </c>
      <c r="BD336" s="83"/>
      <c r="BE336" s="83" t="s">
        <v>73</v>
      </c>
      <c r="BF336" s="83"/>
      <c r="BG336" s="87" t="s">
        <v>846</v>
      </c>
      <c r="BH336" s="87" t="s">
        <v>114</v>
      </c>
      <c r="BI336" s="76" t="s">
        <v>1414</v>
      </c>
      <c r="BJ336">
        <f t="shared" si="15"/>
        <v>10</v>
      </c>
      <c r="BK336" s="87">
        <f t="shared" si="16"/>
        <v>49</v>
      </c>
      <c r="BL336" s="87"/>
      <c r="BM336" s="86" t="str">
        <f>_xlfn.XLOOKUP(Form_Responses18111213[[#This Row],[Sekolah School (Cleansed)]],'Quality Check'!$B$11:$B$14,'Quality Check'!$C$11:$C$14,)</f>
        <v>Urban</v>
      </c>
      <c r="BN336" s="86" t="str">
        <f>_xlfn.XLOOKUP(Form_Responses18111213[[#This Row],[Sekolah School (Cleansed)]],'Quality Check'!$B$11:$B$14,'Quality Check'!$D$11:$D$14,)</f>
        <v>Controlled Group (CG)</v>
      </c>
      <c r="BO336" s="87" t="str">
        <f>_xlfn.XLOOKUP(AS336,'Cleansing - Toothpaste Brand'!A:A,'Cleansing - Toothpaste Brand'!B:B,)</f>
        <v>Colgate</v>
      </c>
      <c r="BP336" s="87"/>
      <c r="BQ33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36" s="86" t="str">
        <f>_xlfn.XLOOKUP(AP336,'Cleansing - Response'!E:E,'Cleansing - Response'!F:F,)</f>
        <v>2 days and more</v>
      </c>
      <c r="BS336" s="86"/>
      <c r="BT336" s="86" t="str">
        <f>_xlfn.XLOOKUP(AQ336,'Cleansing - Response'!E:E,'Cleansing - Response'!F:F,)</f>
        <v>2 days and more</v>
      </c>
      <c r="BU336" s="86"/>
      <c r="BV336" s="86" t="str">
        <f t="shared" si="17"/>
        <v>Ya / Yes</v>
      </c>
      <c r="BW336" s="86" t="str">
        <f>_xlfn.XLOOKUP(AT336,'Cleansing - Response'!E:E,'Cleansing - Response'!F:F,)</f>
        <v>Rarely / Sometimes</v>
      </c>
      <c r="BX336" s="86" t="str">
        <f>_xlfn.XLOOKUP(AU336,'Cleansing - Response'!H:H,'Cleansing - Response'!I:I,)</f>
        <v>Not using dental floss</v>
      </c>
      <c r="BY336" s="86" t="str">
        <f>_xlfn.XLOOKUP(AV336,'Cleansing - Response'!K:K,'Cleansing - Response'!L:L,)</f>
        <v>Up to 1 time a day</v>
      </c>
      <c r="BZ336" s="86" t="str">
        <f>_xlfn.XLOOKUP(AW336,'Cleansing - Response'!$N:$N,'Cleansing - Response'!$O:$O,)</f>
        <v>Yes / Sometimes</v>
      </c>
      <c r="CA336" s="86" t="str">
        <f>_xlfn.XLOOKUP(AX336,'Cleansing - Response'!$N:$N,'Cleansing - Response'!$O:$O,)</f>
        <v>Yes / Sometimes</v>
      </c>
      <c r="CB336" s="86" t="str">
        <f>_xlfn.XLOOKUP(AY336,'Cleansing - Response'!$N:$N,'Cleansing - Response'!$O:$O,)</f>
        <v>Yes / Sometimes</v>
      </c>
      <c r="CC336" s="86" t="str">
        <f>_xlfn.XLOOKUP(AZ336,'Cleansing - Response'!$N:$N,'Cleansing - Response'!$O:$O,)</f>
        <v>Yes / Sometimes</v>
      </c>
      <c r="CD336" s="86" t="str">
        <f>_xlfn.XLOOKUP(BA336,'Cleansing - Response'!$N:$N,'Cleansing - Response'!$O:$O,)</f>
        <v>Yes / Sometimes</v>
      </c>
      <c r="CE336" s="86" t="str">
        <f>_xlfn.XLOOKUP(BB336,'Cleansing - Response'!$N:$N,'Cleansing - Response'!$O:$O,)</f>
        <v>No</v>
      </c>
      <c r="CF336" s="87" t="str">
        <f>IF(COUNTIF(Form_Responses18111213[[#This Row],[Answer - B7-1]:[Answer - B7-6]], "Yes / Sometimes") &gt; 4, "More than 4 times","Up to 4 times")</f>
        <v>More than 4 times</v>
      </c>
    </row>
    <row r="337" spans="1:84" ht="13.2" x14ac:dyDescent="0.25">
      <c r="A337" s="82">
        <v>45574.408856099537</v>
      </c>
      <c r="B337" s="83" t="s">
        <v>930</v>
      </c>
      <c r="C337" s="84" t="s">
        <v>931</v>
      </c>
      <c r="D337" s="83">
        <v>56.25</v>
      </c>
      <c r="E337" s="83">
        <v>0.5</v>
      </c>
      <c r="F337" s="83" t="s">
        <v>114</v>
      </c>
      <c r="G337" s="83" t="s">
        <v>76</v>
      </c>
      <c r="H337" s="83" t="s">
        <v>846</v>
      </c>
      <c r="I337" s="83" t="s">
        <v>63</v>
      </c>
      <c r="J337" s="83" t="s">
        <v>64</v>
      </c>
      <c r="K337" s="83" t="s">
        <v>64</v>
      </c>
      <c r="L337" s="83" t="s">
        <v>64</v>
      </c>
      <c r="M337" s="83" t="s">
        <v>84</v>
      </c>
      <c r="N337" s="83" t="s">
        <v>78</v>
      </c>
      <c r="O337" s="83" t="s">
        <v>64</v>
      </c>
      <c r="P337" s="83" t="s">
        <v>84</v>
      </c>
      <c r="Q337" s="83" t="s">
        <v>84</v>
      </c>
      <c r="R337" s="83" t="s">
        <v>64</v>
      </c>
      <c r="S337" s="83" t="s">
        <v>64</v>
      </c>
      <c r="T337" s="83" t="s">
        <v>64</v>
      </c>
      <c r="U337" s="83" t="s">
        <v>64</v>
      </c>
      <c r="V337" s="83" t="s">
        <v>64</v>
      </c>
      <c r="W337" s="83" t="s">
        <v>64</v>
      </c>
      <c r="X337" s="83" t="s">
        <v>64</v>
      </c>
      <c r="Y337" s="83" t="s">
        <v>84</v>
      </c>
      <c r="Z337" s="83" t="s">
        <v>66</v>
      </c>
      <c r="AA337" s="83" t="s">
        <v>65</v>
      </c>
      <c r="AB337" s="83" t="s">
        <v>66</v>
      </c>
      <c r="AC337" s="83" t="s">
        <v>66</v>
      </c>
      <c r="AD337" s="83" t="s">
        <v>65</v>
      </c>
      <c r="AE337" s="83" t="s">
        <v>66</v>
      </c>
      <c r="AF337" s="83" t="s">
        <v>66</v>
      </c>
      <c r="AG337" s="83" t="s">
        <v>66</v>
      </c>
      <c r="AH337" s="83" t="s">
        <v>66</v>
      </c>
      <c r="AI337" s="83" t="s">
        <v>66</v>
      </c>
      <c r="AJ337" s="83" t="s">
        <v>79</v>
      </c>
      <c r="AK337" s="83" t="s">
        <v>79</v>
      </c>
      <c r="AL337" s="83" t="s">
        <v>79</v>
      </c>
      <c r="AM337" s="83" t="s">
        <v>66</v>
      </c>
      <c r="AN337" s="83" t="s">
        <v>66</v>
      </c>
      <c r="AO337" s="83" t="s">
        <v>66</v>
      </c>
      <c r="AP337" s="83" t="s">
        <v>67</v>
      </c>
      <c r="AQ337" s="83" t="s">
        <v>67</v>
      </c>
      <c r="AR337" s="83" t="s">
        <v>63</v>
      </c>
      <c r="AS337" s="83" t="s">
        <v>68</v>
      </c>
      <c r="AT337" s="83" t="s">
        <v>69</v>
      </c>
      <c r="AU337" s="83" t="s">
        <v>70</v>
      </c>
      <c r="AV337" s="83" t="s">
        <v>71</v>
      </c>
      <c r="AW337" s="83" t="s">
        <v>72</v>
      </c>
      <c r="AX337" s="83" t="s">
        <v>73</v>
      </c>
      <c r="AY337" s="83" t="s">
        <v>63</v>
      </c>
      <c r="AZ337" s="83" t="s">
        <v>72</v>
      </c>
      <c r="BA337" s="83" t="s">
        <v>72</v>
      </c>
      <c r="BB337" s="83" t="s">
        <v>73</v>
      </c>
      <c r="BC337" s="83" t="s">
        <v>73</v>
      </c>
      <c r="BD337" s="83"/>
      <c r="BE337" s="83" t="s">
        <v>73</v>
      </c>
      <c r="BF337" s="83"/>
      <c r="BG337" s="87" t="s">
        <v>846</v>
      </c>
      <c r="BH337" s="87" t="s">
        <v>114</v>
      </c>
      <c r="BI337" s="76" t="s">
        <v>1414</v>
      </c>
      <c r="BJ337">
        <f t="shared" si="15"/>
        <v>11</v>
      </c>
      <c r="BK337" s="87">
        <f t="shared" si="16"/>
        <v>46</v>
      </c>
      <c r="BL337" s="87"/>
      <c r="BM337" s="86" t="str">
        <f>_xlfn.XLOOKUP(Form_Responses18111213[[#This Row],[Sekolah School (Cleansed)]],'Quality Check'!$B$11:$B$14,'Quality Check'!$C$11:$C$14,)</f>
        <v>Urban</v>
      </c>
      <c r="BN337" s="86" t="str">
        <f>_xlfn.XLOOKUP(Form_Responses18111213[[#This Row],[Sekolah School (Cleansed)]],'Quality Check'!$B$11:$B$14,'Quality Check'!$D$11:$D$14,)</f>
        <v>Controlled Group (CG)</v>
      </c>
      <c r="BO337" s="87" t="str">
        <f>_xlfn.XLOOKUP(AS337,'Cleansing - Toothpaste Brand'!A:A,'Cleansing - Toothpaste Brand'!B:B,)</f>
        <v>Colgate</v>
      </c>
      <c r="BP337" s="87"/>
      <c r="BQ33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37" s="86" t="str">
        <f>_xlfn.XLOOKUP(AP337,'Cleansing - Response'!E:E,'Cleansing - Response'!F:F,)</f>
        <v>2 days and more</v>
      </c>
      <c r="BS337" s="86"/>
      <c r="BT337" s="86" t="str">
        <f>_xlfn.XLOOKUP(AQ337,'Cleansing - Response'!E:E,'Cleansing - Response'!F:F,)</f>
        <v>2 days and more</v>
      </c>
      <c r="BU337" s="86"/>
      <c r="BV337" s="86" t="str">
        <f t="shared" si="17"/>
        <v>Ya / Yes</v>
      </c>
      <c r="BW337" s="86" t="str">
        <f>_xlfn.XLOOKUP(AT337,'Cleansing - Response'!E:E,'Cleansing - Response'!F:F,)</f>
        <v>Rarely / Sometimes</v>
      </c>
      <c r="BX337" s="86" t="str">
        <f>_xlfn.XLOOKUP(AU337,'Cleansing - Response'!H:H,'Cleansing - Response'!I:I,)</f>
        <v>Sometimes / When in need</v>
      </c>
      <c r="BY337" s="86" t="str">
        <f>_xlfn.XLOOKUP(AV337,'Cleansing - Response'!K:K,'Cleansing - Response'!L:L,)</f>
        <v>Up to 1 time a day</v>
      </c>
      <c r="BZ337" s="86" t="str">
        <f>_xlfn.XLOOKUP(AW337,'Cleansing - Response'!$N:$N,'Cleansing - Response'!$O:$O,)</f>
        <v>Yes / Sometimes</v>
      </c>
      <c r="CA337" s="86" t="str">
        <f>_xlfn.XLOOKUP(AX337,'Cleansing - Response'!$N:$N,'Cleansing - Response'!$O:$O,)</f>
        <v>No</v>
      </c>
      <c r="CB337" s="86" t="str">
        <f>_xlfn.XLOOKUP(AY337,'Cleansing - Response'!$N:$N,'Cleansing - Response'!$O:$O,)</f>
        <v>Yes / Sometimes</v>
      </c>
      <c r="CC337" s="86" t="str">
        <f>_xlfn.XLOOKUP(AZ337,'Cleansing - Response'!$N:$N,'Cleansing - Response'!$O:$O,)</f>
        <v>Yes / Sometimes</v>
      </c>
      <c r="CD337" s="86" t="str">
        <f>_xlfn.XLOOKUP(BA337,'Cleansing - Response'!$N:$N,'Cleansing - Response'!$O:$O,)</f>
        <v>Yes / Sometimes</v>
      </c>
      <c r="CE337" s="86" t="str">
        <f>_xlfn.XLOOKUP(BB337,'Cleansing - Response'!$N:$N,'Cleansing - Response'!$O:$O,)</f>
        <v>No</v>
      </c>
      <c r="CF337" s="87" t="str">
        <f>IF(COUNTIF(Form_Responses18111213[[#This Row],[Answer - B7-1]:[Answer - B7-6]], "Yes / Sometimes") &gt; 4, "More than 4 times","Up to 4 times")</f>
        <v>Up to 4 times</v>
      </c>
    </row>
    <row r="338" spans="1:84" ht="13.2" x14ac:dyDescent="0.25">
      <c r="A338" s="82">
        <v>45574.409002812499</v>
      </c>
      <c r="B338" s="83" t="s">
        <v>932</v>
      </c>
      <c r="C338" s="84" t="s">
        <v>933</v>
      </c>
      <c r="D338" s="83">
        <v>5.36</v>
      </c>
      <c r="E338" s="83">
        <v>0.25</v>
      </c>
      <c r="F338" s="83" t="s">
        <v>423</v>
      </c>
      <c r="G338" s="83" t="s">
        <v>76</v>
      </c>
      <c r="H338" s="83" t="s">
        <v>846</v>
      </c>
      <c r="I338" s="83" t="s">
        <v>73</v>
      </c>
      <c r="J338" s="83" t="s">
        <v>64</v>
      </c>
      <c r="K338" s="83" t="s">
        <v>64</v>
      </c>
      <c r="L338" s="83" t="s">
        <v>64</v>
      </c>
      <c r="M338" s="83" t="s">
        <v>78</v>
      </c>
      <c r="N338" s="83" t="s">
        <v>78</v>
      </c>
      <c r="O338" s="83" t="s">
        <v>64</v>
      </c>
      <c r="P338" s="83" t="s">
        <v>64</v>
      </c>
      <c r="Q338" s="83" t="s">
        <v>64</v>
      </c>
      <c r="R338" s="83" t="s">
        <v>64</v>
      </c>
      <c r="S338" s="83" t="s">
        <v>64</v>
      </c>
      <c r="T338" s="83" t="s">
        <v>64</v>
      </c>
      <c r="U338" s="83" t="s">
        <v>64</v>
      </c>
      <c r="V338" s="83" t="s">
        <v>64</v>
      </c>
      <c r="W338" s="83" t="s">
        <v>64</v>
      </c>
      <c r="X338" s="83" t="s">
        <v>64</v>
      </c>
      <c r="Y338" s="83" t="s">
        <v>64</v>
      </c>
      <c r="Z338" s="83" t="s">
        <v>65</v>
      </c>
      <c r="AA338" s="83" t="s">
        <v>65</v>
      </c>
      <c r="AB338" s="83" t="s">
        <v>65</v>
      </c>
      <c r="AC338" s="83" t="s">
        <v>65</v>
      </c>
      <c r="AD338" s="83" t="s">
        <v>65</v>
      </c>
      <c r="AE338" s="83" t="s">
        <v>65</v>
      </c>
      <c r="AF338" s="83" t="s">
        <v>65</v>
      </c>
      <c r="AG338" s="83" t="s">
        <v>65</v>
      </c>
      <c r="AH338" s="83" t="s">
        <v>65</v>
      </c>
      <c r="AI338" s="83" t="s">
        <v>101</v>
      </c>
      <c r="AJ338" s="83" t="s">
        <v>65</v>
      </c>
      <c r="AK338" s="83" t="s">
        <v>65</v>
      </c>
      <c r="AL338" s="83" t="s">
        <v>65</v>
      </c>
      <c r="AM338" s="83" t="s">
        <v>65</v>
      </c>
      <c r="AN338" s="83" t="s">
        <v>66</v>
      </c>
      <c r="AO338" s="83" t="s">
        <v>66</v>
      </c>
      <c r="AP338" s="83" t="s">
        <v>67</v>
      </c>
      <c r="AQ338" s="83" t="s">
        <v>67</v>
      </c>
      <c r="AR338" s="83" t="s">
        <v>63</v>
      </c>
      <c r="AS338" s="83" t="s">
        <v>68</v>
      </c>
      <c r="AT338" s="83" t="s">
        <v>69</v>
      </c>
      <c r="AU338" s="83" t="s">
        <v>80</v>
      </c>
      <c r="AV338" s="83" t="s">
        <v>80</v>
      </c>
      <c r="AW338" s="83" t="s">
        <v>63</v>
      </c>
      <c r="AX338" s="83" t="s">
        <v>72</v>
      </c>
      <c r="AY338" s="83" t="s">
        <v>63</v>
      </c>
      <c r="AZ338" s="83" t="s">
        <v>72</v>
      </c>
      <c r="BA338" s="83" t="s">
        <v>72</v>
      </c>
      <c r="BB338" s="83" t="s">
        <v>73</v>
      </c>
      <c r="BC338" s="83" t="s">
        <v>73</v>
      </c>
      <c r="BD338" s="83"/>
      <c r="BE338" s="83" t="s">
        <v>73</v>
      </c>
      <c r="BF338" s="83"/>
      <c r="BG338" s="87" t="s">
        <v>846</v>
      </c>
      <c r="BH338" s="86" t="s">
        <v>60</v>
      </c>
      <c r="BI338" s="76" t="s">
        <v>1415</v>
      </c>
      <c r="BJ338">
        <f t="shared" si="15"/>
        <v>15</v>
      </c>
      <c r="BK338" s="87">
        <f t="shared" si="16"/>
        <v>62</v>
      </c>
      <c r="BL338" s="87"/>
      <c r="BM338" s="86" t="str">
        <f>_xlfn.XLOOKUP(Form_Responses18111213[[#This Row],[Sekolah School (Cleansed)]],'Quality Check'!$B$11:$B$14,'Quality Check'!$C$11:$C$14,)</f>
        <v>Urban</v>
      </c>
      <c r="BN338" s="86" t="str">
        <f>_xlfn.XLOOKUP(Form_Responses18111213[[#This Row],[Sekolah School (Cleansed)]],'Quality Check'!$B$11:$B$14,'Quality Check'!$D$11:$D$14,)</f>
        <v>Controlled Group (CG)</v>
      </c>
      <c r="BO338" s="87" t="str">
        <f>_xlfn.XLOOKUP(AS338,'Cleansing - Toothpaste Brand'!A:A,'Cleansing - Toothpaste Brand'!B:B,)</f>
        <v>Colgate</v>
      </c>
      <c r="BP338" s="87"/>
      <c r="BQ33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38" s="86" t="str">
        <f>_xlfn.XLOOKUP(AP338,'Cleansing - Response'!E:E,'Cleansing - Response'!F:F,)</f>
        <v>2 days and more</v>
      </c>
      <c r="BS338" s="86"/>
      <c r="BT338" s="86" t="str">
        <f>_xlfn.XLOOKUP(AQ338,'Cleansing - Response'!E:E,'Cleansing - Response'!F:F,)</f>
        <v>2 days and more</v>
      </c>
      <c r="BU338" s="86"/>
      <c r="BV338" s="86" t="str">
        <f t="shared" si="17"/>
        <v>Ya / Yes</v>
      </c>
      <c r="BW338" s="86" t="str">
        <f>_xlfn.XLOOKUP(AT338,'Cleansing - Response'!E:E,'Cleansing - Response'!F:F,)</f>
        <v>Rarely / Sometimes</v>
      </c>
      <c r="BX338" s="86" t="str">
        <f>_xlfn.XLOOKUP(AU338,'Cleansing - Response'!H:H,'Cleansing - Response'!I:I,)</f>
        <v>Using dental floss at least once</v>
      </c>
      <c r="BY338" s="86" t="str">
        <f>_xlfn.XLOOKUP(AV338,'Cleansing - Response'!K:K,'Cleansing - Response'!L:L,)</f>
        <v>Up to 1 time a day</v>
      </c>
      <c r="BZ338" s="86" t="str">
        <f>_xlfn.XLOOKUP(AW338,'Cleansing - Response'!$N:$N,'Cleansing - Response'!$O:$O,)</f>
        <v>Yes / Sometimes</v>
      </c>
      <c r="CA338" s="86" t="str">
        <f>_xlfn.XLOOKUP(AX338,'Cleansing - Response'!$N:$N,'Cleansing - Response'!$O:$O,)</f>
        <v>Yes / Sometimes</v>
      </c>
      <c r="CB338" s="86" t="str">
        <f>_xlfn.XLOOKUP(AY338,'Cleansing - Response'!$N:$N,'Cleansing - Response'!$O:$O,)</f>
        <v>Yes / Sometimes</v>
      </c>
      <c r="CC338" s="86" t="str">
        <f>_xlfn.XLOOKUP(AZ338,'Cleansing - Response'!$N:$N,'Cleansing - Response'!$O:$O,)</f>
        <v>Yes / Sometimes</v>
      </c>
      <c r="CD338" s="86" t="str">
        <f>_xlfn.XLOOKUP(BA338,'Cleansing - Response'!$N:$N,'Cleansing - Response'!$O:$O,)</f>
        <v>Yes / Sometimes</v>
      </c>
      <c r="CE338" s="86" t="str">
        <f>_xlfn.XLOOKUP(BB338,'Cleansing - Response'!$N:$N,'Cleansing - Response'!$O:$O,)</f>
        <v>No</v>
      </c>
      <c r="CF338" s="87" t="str">
        <f>IF(COUNTIF(Form_Responses18111213[[#This Row],[Answer - B7-1]:[Answer - B7-6]], "Yes / Sometimes") &gt; 4, "More than 4 times","Up to 4 times")</f>
        <v>More than 4 times</v>
      </c>
    </row>
    <row r="339" spans="1:84" ht="13.2" x14ac:dyDescent="0.25">
      <c r="A339" s="82">
        <v>45574.411478483795</v>
      </c>
      <c r="B339" s="83" t="s">
        <v>934</v>
      </c>
      <c r="C339" s="84" t="s">
        <v>935</v>
      </c>
      <c r="D339" s="83">
        <v>100</v>
      </c>
      <c r="E339" s="83">
        <v>1.1299999999999999</v>
      </c>
      <c r="F339" s="83" t="s">
        <v>114</v>
      </c>
      <c r="G339" s="83" t="s">
        <v>76</v>
      </c>
      <c r="H339" s="83" t="s">
        <v>849</v>
      </c>
      <c r="I339" s="83" t="s">
        <v>63</v>
      </c>
      <c r="J339" s="83" t="s">
        <v>64</v>
      </c>
      <c r="K339" s="83" t="s">
        <v>84</v>
      </c>
      <c r="L339" s="83" t="s">
        <v>64</v>
      </c>
      <c r="M339" s="83" t="s">
        <v>84</v>
      </c>
      <c r="N339" s="83" t="s">
        <v>64</v>
      </c>
      <c r="O339" s="83" t="s">
        <v>64</v>
      </c>
      <c r="P339" s="83" t="s">
        <v>84</v>
      </c>
      <c r="Q339" s="83" t="s">
        <v>84</v>
      </c>
      <c r="R339" s="83" t="s">
        <v>64</v>
      </c>
      <c r="S339" s="83" t="s">
        <v>64</v>
      </c>
      <c r="T339" s="83" t="s">
        <v>64</v>
      </c>
      <c r="U339" s="83" t="s">
        <v>84</v>
      </c>
      <c r="V339" s="83" t="s">
        <v>84</v>
      </c>
      <c r="W339" s="83" t="s">
        <v>84</v>
      </c>
      <c r="X339" s="83" t="s">
        <v>64</v>
      </c>
      <c r="Y339" s="83" t="s">
        <v>84</v>
      </c>
      <c r="Z339" s="83" t="s">
        <v>66</v>
      </c>
      <c r="AA339" s="83" t="s">
        <v>66</v>
      </c>
      <c r="AB339" s="83" t="s">
        <v>66</v>
      </c>
      <c r="AC339" s="83" t="s">
        <v>66</v>
      </c>
      <c r="AD339" s="83" t="s">
        <v>66</v>
      </c>
      <c r="AE339" s="83" t="s">
        <v>66</v>
      </c>
      <c r="AF339" s="83" t="s">
        <v>66</v>
      </c>
      <c r="AG339" s="83" t="s">
        <v>66</v>
      </c>
      <c r="AH339" s="83" t="s">
        <v>66</v>
      </c>
      <c r="AI339" s="83" t="s">
        <v>101</v>
      </c>
      <c r="AJ339" s="83" t="s">
        <v>66</v>
      </c>
      <c r="AK339" s="83" t="s">
        <v>79</v>
      </c>
      <c r="AL339" s="83" t="s">
        <v>66</v>
      </c>
      <c r="AM339" s="83" t="s">
        <v>66</v>
      </c>
      <c r="AN339" s="83" t="s">
        <v>79</v>
      </c>
      <c r="AO339" s="83" t="s">
        <v>79</v>
      </c>
      <c r="AP339" s="83" t="s">
        <v>67</v>
      </c>
      <c r="AQ339" s="83" t="s">
        <v>67</v>
      </c>
      <c r="AR339" s="83" t="s">
        <v>86</v>
      </c>
      <c r="AS339" s="83" t="s">
        <v>81</v>
      </c>
      <c r="AT339" s="83" t="s">
        <v>87</v>
      </c>
      <c r="AU339" s="83" t="s">
        <v>93</v>
      </c>
      <c r="AV339" s="83" t="s">
        <v>132</v>
      </c>
      <c r="AW339" s="83" t="s">
        <v>73</v>
      </c>
      <c r="AX339" s="83" t="s">
        <v>73</v>
      </c>
      <c r="AY339" s="83" t="s">
        <v>72</v>
      </c>
      <c r="AZ339" s="83" t="s">
        <v>72</v>
      </c>
      <c r="BA339" s="83" t="s">
        <v>73</v>
      </c>
      <c r="BB339" s="83" t="s">
        <v>73</v>
      </c>
      <c r="BC339" s="83" t="s">
        <v>73</v>
      </c>
      <c r="BD339" s="83"/>
      <c r="BE339" s="83" t="s">
        <v>73</v>
      </c>
      <c r="BF339" s="83"/>
      <c r="BG339" s="87" t="s">
        <v>846</v>
      </c>
      <c r="BH339" s="87" t="s">
        <v>114</v>
      </c>
      <c r="BI339" s="76" t="s">
        <v>1414</v>
      </c>
      <c r="BJ339">
        <f t="shared" si="15"/>
        <v>8</v>
      </c>
      <c r="BK339" s="87">
        <f t="shared" si="16"/>
        <v>46</v>
      </c>
      <c r="BL339" s="87"/>
      <c r="BM339" s="86" t="str">
        <f>_xlfn.XLOOKUP(Form_Responses18111213[[#This Row],[Sekolah School (Cleansed)]],'Quality Check'!$B$11:$B$14,'Quality Check'!$C$11:$C$14,)</f>
        <v>Urban</v>
      </c>
      <c r="BN339" s="86" t="str">
        <f>_xlfn.XLOOKUP(Form_Responses18111213[[#This Row],[Sekolah School (Cleansed)]],'Quality Check'!$B$11:$B$14,'Quality Check'!$D$11:$D$14,)</f>
        <v>Controlled Group (CG)</v>
      </c>
      <c r="BO339" s="87" t="str">
        <f>_xlfn.XLOOKUP(AS339,'Cleansing - Toothpaste Brand'!A:A,'Cleansing - Toothpaste Brand'!B:B,)</f>
        <v>Colgate</v>
      </c>
      <c r="BP339" s="87"/>
      <c r="BQ33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39" s="86" t="str">
        <f>_xlfn.XLOOKUP(AP339,'Cleansing - Response'!E:E,'Cleansing - Response'!F:F,)</f>
        <v>2 days and more</v>
      </c>
      <c r="BS339" s="86"/>
      <c r="BT339" s="86" t="str">
        <f>_xlfn.XLOOKUP(AQ339,'Cleansing - Response'!E:E,'Cleansing - Response'!F:F,)</f>
        <v>2 days and more</v>
      </c>
      <c r="BU339" s="86"/>
      <c r="BV339" s="86" t="str">
        <f t="shared" si="17"/>
        <v>Ya / Yes</v>
      </c>
      <c r="BW339" s="86" t="str">
        <f>_xlfn.XLOOKUP(AT339,'Cleansing - Response'!E:E,'Cleansing - Response'!F:F,)</f>
        <v>Always</v>
      </c>
      <c r="BX339" s="86" t="str">
        <f>_xlfn.XLOOKUP(AU339,'Cleansing - Response'!H:H,'Cleansing - Response'!I:I,)</f>
        <v>Not using dental floss</v>
      </c>
      <c r="BY339" s="86" t="str">
        <f>_xlfn.XLOOKUP(AV339,'Cleansing - Response'!K:K,'Cleansing - Response'!L:L,)</f>
        <v>Up to 1 time a day</v>
      </c>
      <c r="BZ339" s="86" t="str">
        <f>_xlfn.XLOOKUP(AW339,'Cleansing - Response'!$N:$N,'Cleansing - Response'!$O:$O,)</f>
        <v>No</v>
      </c>
      <c r="CA339" s="86" t="str">
        <f>_xlfn.XLOOKUP(AX339,'Cleansing - Response'!$N:$N,'Cleansing - Response'!$O:$O,)</f>
        <v>No</v>
      </c>
      <c r="CB339" s="86" t="str">
        <f>_xlfn.XLOOKUP(AY339,'Cleansing - Response'!$N:$N,'Cleansing - Response'!$O:$O,)</f>
        <v>Yes / Sometimes</v>
      </c>
      <c r="CC339" s="86" t="str">
        <f>_xlfn.XLOOKUP(AZ339,'Cleansing - Response'!$N:$N,'Cleansing - Response'!$O:$O,)</f>
        <v>Yes / Sometimes</v>
      </c>
      <c r="CD339" s="86" t="str">
        <f>_xlfn.XLOOKUP(BA339,'Cleansing - Response'!$N:$N,'Cleansing - Response'!$O:$O,)</f>
        <v>No</v>
      </c>
      <c r="CE339" s="86" t="str">
        <f>_xlfn.XLOOKUP(BB339,'Cleansing - Response'!$N:$N,'Cleansing - Response'!$O:$O,)</f>
        <v>No</v>
      </c>
      <c r="CF339" s="87" t="str">
        <f>IF(COUNTIF(Form_Responses18111213[[#This Row],[Answer - B7-1]:[Answer - B7-6]], "Yes / Sometimes") &gt; 4, "More than 4 times","Up to 4 times")</f>
        <v>Up to 4 times</v>
      </c>
    </row>
    <row r="340" spans="1:84" ht="13.2" x14ac:dyDescent="0.25">
      <c r="A340" s="82">
        <v>45574.411838773143</v>
      </c>
      <c r="B340" s="83" t="s">
        <v>936</v>
      </c>
      <c r="C340" s="84" t="s">
        <v>937</v>
      </c>
      <c r="D340" s="83">
        <v>100</v>
      </c>
      <c r="E340" s="83">
        <v>0.54</v>
      </c>
      <c r="F340" s="83" t="s">
        <v>423</v>
      </c>
      <c r="G340" s="83" t="s">
        <v>76</v>
      </c>
      <c r="H340" s="83" t="s">
        <v>887</v>
      </c>
      <c r="I340" s="83" t="s">
        <v>63</v>
      </c>
      <c r="J340" s="83" t="s">
        <v>64</v>
      </c>
      <c r="K340" s="83" t="s">
        <v>78</v>
      </c>
      <c r="L340" s="83" t="s">
        <v>64</v>
      </c>
      <c r="M340" s="83" t="s">
        <v>78</v>
      </c>
      <c r="N340" s="83" t="s">
        <v>64</v>
      </c>
      <c r="O340" s="83" t="s">
        <v>64</v>
      </c>
      <c r="P340" s="83" t="s">
        <v>84</v>
      </c>
      <c r="Q340" s="83" t="s">
        <v>64</v>
      </c>
      <c r="R340" s="83" t="s">
        <v>64</v>
      </c>
      <c r="S340" s="83" t="s">
        <v>64</v>
      </c>
      <c r="T340" s="83" t="s">
        <v>64</v>
      </c>
      <c r="U340" s="83" t="s">
        <v>64</v>
      </c>
      <c r="V340" s="83" t="s">
        <v>64</v>
      </c>
      <c r="W340" s="83" t="s">
        <v>84</v>
      </c>
      <c r="X340" s="83" t="s">
        <v>64</v>
      </c>
      <c r="Y340" s="83" t="s">
        <v>64</v>
      </c>
      <c r="Z340" s="83" t="s">
        <v>65</v>
      </c>
      <c r="AA340" s="83" t="s">
        <v>65</v>
      </c>
      <c r="AB340" s="83" t="s">
        <v>65</v>
      </c>
      <c r="AC340" s="83" t="s">
        <v>66</v>
      </c>
      <c r="AD340" s="83" t="s">
        <v>65</v>
      </c>
      <c r="AE340" s="83" t="s">
        <v>66</v>
      </c>
      <c r="AF340" s="83" t="s">
        <v>66</v>
      </c>
      <c r="AG340" s="83" t="s">
        <v>65</v>
      </c>
      <c r="AH340" s="83" t="s">
        <v>79</v>
      </c>
      <c r="AI340" s="83" t="s">
        <v>79</v>
      </c>
      <c r="AJ340" s="83" t="s">
        <v>65</v>
      </c>
      <c r="AK340" s="83" t="s">
        <v>65</v>
      </c>
      <c r="AL340" s="83" t="s">
        <v>65</v>
      </c>
      <c r="AM340" s="83" t="s">
        <v>65</v>
      </c>
      <c r="AN340" s="83" t="s">
        <v>66</v>
      </c>
      <c r="AO340" s="83" t="s">
        <v>65</v>
      </c>
      <c r="AP340" s="83" t="s">
        <v>67</v>
      </c>
      <c r="AQ340" s="83" t="s">
        <v>67</v>
      </c>
      <c r="AR340" s="83" t="s">
        <v>63</v>
      </c>
      <c r="AS340" s="83" t="s">
        <v>252</v>
      </c>
      <c r="AT340" s="83" t="s">
        <v>87</v>
      </c>
      <c r="AU340" s="83" t="s">
        <v>67</v>
      </c>
      <c r="AV340" s="83" t="s">
        <v>71</v>
      </c>
      <c r="AW340" s="83" t="s">
        <v>63</v>
      </c>
      <c r="AX340" s="83" t="s">
        <v>72</v>
      </c>
      <c r="AY340" s="83" t="s">
        <v>72</v>
      </c>
      <c r="AZ340" s="83" t="s">
        <v>63</v>
      </c>
      <c r="BA340" s="83" t="s">
        <v>72</v>
      </c>
      <c r="BB340" s="83" t="s">
        <v>63</v>
      </c>
      <c r="BC340" s="83" t="s">
        <v>73</v>
      </c>
      <c r="BD340" s="83"/>
      <c r="BE340" s="83" t="s">
        <v>73</v>
      </c>
      <c r="BF340" s="83"/>
      <c r="BG340" s="87" t="s">
        <v>846</v>
      </c>
      <c r="BH340" s="86" t="s">
        <v>60</v>
      </c>
      <c r="BI340" s="76" t="s">
        <v>1414</v>
      </c>
      <c r="BJ340">
        <f t="shared" si="15"/>
        <v>13</v>
      </c>
      <c r="BK340" s="87">
        <f t="shared" si="16"/>
        <v>57</v>
      </c>
      <c r="BL340" s="87"/>
      <c r="BM340" s="86" t="str">
        <f>_xlfn.XLOOKUP(Form_Responses18111213[[#This Row],[Sekolah School (Cleansed)]],'Quality Check'!$B$11:$B$14,'Quality Check'!$C$11:$C$14,)</f>
        <v>Urban</v>
      </c>
      <c r="BN340" s="86" t="str">
        <f>_xlfn.XLOOKUP(Form_Responses18111213[[#This Row],[Sekolah School (Cleansed)]],'Quality Check'!$B$11:$B$14,'Quality Check'!$D$11:$D$14,)</f>
        <v>Controlled Group (CG)</v>
      </c>
      <c r="BO340" s="87" t="str">
        <f>_xlfn.XLOOKUP(AS340,'Cleansing - Toothpaste Brand'!A:A,'Cleansing - Toothpaste Brand'!B:B,)</f>
        <v>Safi</v>
      </c>
      <c r="BP340" s="87"/>
      <c r="BQ34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40" s="86" t="str">
        <f>_xlfn.XLOOKUP(AP340,'Cleansing - Response'!E:E,'Cleansing - Response'!F:F,)</f>
        <v>2 days and more</v>
      </c>
      <c r="BS340" s="86"/>
      <c r="BT340" s="86" t="str">
        <f>_xlfn.XLOOKUP(AQ340,'Cleansing - Response'!E:E,'Cleansing - Response'!F:F,)</f>
        <v>2 days and more</v>
      </c>
      <c r="BU340" s="86"/>
      <c r="BV340" s="86" t="str">
        <f t="shared" si="17"/>
        <v>Ya / Yes</v>
      </c>
      <c r="BW340" s="86" t="str">
        <f>_xlfn.XLOOKUP(AT340,'Cleansing - Response'!E:E,'Cleansing - Response'!F:F,)</f>
        <v>Always</v>
      </c>
      <c r="BX340" s="86" t="str">
        <f>_xlfn.XLOOKUP(AU340,'Cleansing - Response'!H:H,'Cleansing - Response'!I:I,)</f>
        <v>Using dental floss at least once</v>
      </c>
      <c r="BY340" s="86" t="str">
        <f>_xlfn.XLOOKUP(AV340,'Cleansing - Response'!K:K,'Cleansing - Response'!L:L,)</f>
        <v>Up to 1 time a day</v>
      </c>
      <c r="BZ340" s="86" t="str">
        <f>_xlfn.XLOOKUP(AW340,'Cleansing - Response'!$N:$N,'Cleansing - Response'!$O:$O,)</f>
        <v>Yes / Sometimes</v>
      </c>
      <c r="CA340" s="86" t="str">
        <f>_xlfn.XLOOKUP(AX340,'Cleansing - Response'!$N:$N,'Cleansing - Response'!$O:$O,)</f>
        <v>Yes / Sometimes</v>
      </c>
      <c r="CB340" s="86" t="str">
        <f>_xlfn.XLOOKUP(AY340,'Cleansing - Response'!$N:$N,'Cleansing - Response'!$O:$O,)</f>
        <v>Yes / Sometimes</v>
      </c>
      <c r="CC340" s="86" t="str">
        <f>_xlfn.XLOOKUP(AZ340,'Cleansing - Response'!$N:$N,'Cleansing - Response'!$O:$O,)</f>
        <v>Yes / Sometimes</v>
      </c>
      <c r="CD340" s="86" t="str">
        <f>_xlfn.XLOOKUP(BA340,'Cleansing - Response'!$N:$N,'Cleansing - Response'!$O:$O,)</f>
        <v>Yes / Sometimes</v>
      </c>
      <c r="CE340" s="86" t="str">
        <f>_xlfn.XLOOKUP(BB340,'Cleansing - Response'!$N:$N,'Cleansing - Response'!$O:$O,)</f>
        <v>Yes / Sometimes</v>
      </c>
      <c r="CF340" s="87" t="str">
        <f>IF(COUNTIF(Form_Responses18111213[[#This Row],[Answer - B7-1]:[Answer - B7-6]], "Yes / Sometimes") &gt; 4, "More than 4 times","Up to 4 times")</f>
        <v>More than 4 times</v>
      </c>
    </row>
    <row r="341" spans="1:84" ht="13.2" x14ac:dyDescent="0.25">
      <c r="A341" s="82">
        <v>45574.41598208333</v>
      </c>
      <c r="B341" s="83" t="s">
        <v>938</v>
      </c>
      <c r="C341" s="83" t="s">
        <v>939</v>
      </c>
      <c r="D341" s="83">
        <v>7.14</v>
      </c>
      <c r="E341" s="83">
        <v>0.08</v>
      </c>
      <c r="F341" s="83" t="s">
        <v>423</v>
      </c>
      <c r="G341" s="83" t="s">
        <v>76</v>
      </c>
      <c r="H341" s="83" t="s">
        <v>940</v>
      </c>
      <c r="I341" s="83" t="s">
        <v>73</v>
      </c>
      <c r="J341" s="83" t="s">
        <v>64</v>
      </c>
      <c r="K341" s="83" t="s">
        <v>64</v>
      </c>
      <c r="L341" s="83" t="s">
        <v>64</v>
      </c>
      <c r="M341" s="83" t="s">
        <v>84</v>
      </c>
      <c r="N341" s="83" t="s">
        <v>64</v>
      </c>
      <c r="O341" s="83" t="s">
        <v>64</v>
      </c>
      <c r="P341" s="83" t="s">
        <v>84</v>
      </c>
      <c r="Q341" s="83" t="s">
        <v>64</v>
      </c>
      <c r="R341" s="83" t="s">
        <v>64</v>
      </c>
      <c r="S341" s="83" t="s">
        <v>64</v>
      </c>
      <c r="T341" s="83" t="s">
        <v>64</v>
      </c>
      <c r="U341" s="83" t="s">
        <v>64</v>
      </c>
      <c r="V341" s="83" t="s">
        <v>64</v>
      </c>
      <c r="W341" s="83" t="s">
        <v>64</v>
      </c>
      <c r="X341" s="83" t="s">
        <v>64</v>
      </c>
      <c r="Y341" s="83" t="s">
        <v>64</v>
      </c>
      <c r="Z341" s="83" t="s">
        <v>65</v>
      </c>
      <c r="AA341" s="83" t="s">
        <v>65</v>
      </c>
      <c r="AB341" s="83" t="s">
        <v>66</v>
      </c>
      <c r="AC341" s="83" t="s">
        <v>65</v>
      </c>
      <c r="AD341" s="83" t="s">
        <v>65</v>
      </c>
      <c r="AE341" s="83" t="s">
        <v>65</v>
      </c>
      <c r="AF341" s="83" t="s">
        <v>66</v>
      </c>
      <c r="AG341" s="83" t="s">
        <v>65</v>
      </c>
      <c r="AH341" s="83" t="s">
        <v>65</v>
      </c>
      <c r="AI341" s="83" t="s">
        <v>101</v>
      </c>
      <c r="AJ341" s="83" t="s">
        <v>65</v>
      </c>
      <c r="AK341" s="83" t="s">
        <v>65</v>
      </c>
      <c r="AL341" s="83" t="s">
        <v>66</v>
      </c>
      <c r="AM341" s="83" t="s">
        <v>66</v>
      </c>
      <c r="AN341" s="83" t="s">
        <v>66</v>
      </c>
      <c r="AO341" s="83" t="s">
        <v>65</v>
      </c>
      <c r="AP341" s="83" t="s">
        <v>67</v>
      </c>
      <c r="AQ341" s="83" t="s">
        <v>67</v>
      </c>
      <c r="AR341" s="83" t="s">
        <v>63</v>
      </c>
      <c r="AS341" s="83" t="s">
        <v>181</v>
      </c>
      <c r="AT341" s="83" t="s">
        <v>87</v>
      </c>
      <c r="AU341" s="83" t="s">
        <v>70</v>
      </c>
      <c r="AV341" s="83" t="s">
        <v>71</v>
      </c>
      <c r="AW341" s="83" t="s">
        <v>72</v>
      </c>
      <c r="AX341" s="83" t="s">
        <v>73</v>
      </c>
      <c r="AY341" s="83" t="s">
        <v>72</v>
      </c>
      <c r="AZ341" s="83" t="s">
        <v>73</v>
      </c>
      <c r="BA341" s="83" t="s">
        <v>73</v>
      </c>
      <c r="BB341" s="83" t="s">
        <v>73</v>
      </c>
      <c r="BC341" s="83" t="s">
        <v>73</v>
      </c>
      <c r="BD341" s="83"/>
      <c r="BE341" s="83" t="s">
        <v>73</v>
      </c>
      <c r="BF341" s="83"/>
      <c r="BG341" s="87" t="s">
        <v>846</v>
      </c>
      <c r="BH341" s="86" t="s">
        <v>60</v>
      </c>
      <c r="BI341" s="76" t="s">
        <v>1415</v>
      </c>
      <c r="BJ341">
        <f t="shared" si="15"/>
        <v>14</v>
      </c>
      <c r="BK341" s="87">
        <f t="shared" si="16"/>
        <v>59</v>
      </c>
      <c r="BL341" s="87"/>
      <c r="BM341" s="86" t="str">
        <f>_xlfn.XLOOKUP(Form_Responses18111213[[#This Row],[Sekolah School (Cleansed)]],'Quality Check'!$B$11:$B$14,'Quality Check'!$C$11:$C$14,)</f>
        <v>Urban</v>
      </c>
      <c r="BN341" s="86" t="str">
        <f>_xlfn.XLOOKUP(Form_Responses18111213[[#This Row],[Sekolah School (Cleansed)]],'Quality Check'!$B$11:$B$14,'Quality Check'!$D$11:$D$14,)</f>
        <v>Controlled Group (CG)</v>
      </c>
      <c r="BO341" s="87" t="str">
        <f>_xlfn.XLOOKUP(AS341,'Cleansing - Toothpaste Brand'!A:A,'Cleansing - Toothpaste Brand'!B:B,)</f>
        <v>Mukmin</v>
      </c>
      <c r="BP341" s="87"/>
      <c r="BQ34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Non-flouride</v>
      </c>
      <c r="BR341" s="86" t="str">
        <f>_xlfn.XLOOKUP(AP341,'Cleansing - Response'!E:E,'Cleansing - Response'!F:F,)</f>
        <v>2 days and more</v>
      </c>
      <c r="BS341" s="86"/>
      <c r="BT341" s="86" t="str">
        <f>_xlfn.XLOOKUP(AQ341,'Cleansing - Response'!E:E,'Cleansing - Response'!F:F,)</f>
        <v>2 days and more</v>
      </c>
      <c r="BU341" s="86"/>
      <c r="BV341" s="86" t="str">
        <f t="shared" si="17"/>
        <v>Ya / Yes</v>
      </c>
      <c r="BW341" s="86" t="str">
        <f>_xlfn.XLOOKUP(AT341,'Cleansing - Response'!E:E,'Cleansing - Response'!F:F,)</f>
        <v>Always</v>
      </c>
      <c r="BX341" s="86" t="str">
        <f>_xlfn.XLOOKUP(AU341,'Cleansing - Response'!H:H,'Cleansing - Response'!I:I,)</f>
        <v>Sometimes / When in need</v>
      </c>
      <c r="BY341" s="86" t="str">
        <f>_xlfn.XLOOKUP(AV341,'Cleansing - Response'!K:K,'Cleansing - Response'!L:L,)</f>
        <v>Up to 1 time a day</v>
      </c>
      <c r="BZ341" s="86" t="str">
        <f>_xlfn.XLOOKUP(AW341,'Cleansing - Response'!$N:$N,'Cleansing - Response'!$O:$O,)</f>
        <v>Yes / Sometimes</v>
      </c>
      <c r="CA341" s="86" t="str">
        <f>_xlfn.XLOOKUP(AX341,'Cleansing - Response'!$N:$N,'Cleansing - Response'!$O:$O,)</f>
        <v>No</v>
      </c>
      <c r="CB341" s="86" t="str">
        <f>_xlfn.XLOOKUP(AY341,'Cleansing - Response'!$N:$N,'Cleansing - Response'!$O:$O,)</f>
        <v>Yes / Sometimes</v>
      </c>
      <c r="CC341" s="86" t="str">
        <f>_xlfn.XLOOKUP(AZ341,'Cleansing - Response'!$N:$N,'Cleansing - Response'!$O:$O,)</f>
        <v>No</v>
      </c>
      <c r="CD341" s="86" t="str">
        <f>_xlfn.XLOOKUP(BA341,'Cleansing - Response'!$N:$N,'Cleansing - Response'!$O:$O,)</f>
        <v>No</v>
      </c>
      <c r="CE341" s="86" t="str">
        <f>_xlfn.XLOOKUP(BB341,'Cleansing - Response'!$N:$N,'Cleansing - Response'!$O:$O,)</f>
        <v>No</v>
      </c>
      <c r="CF341" s="87" t="str">
        <f>IF(COUNTIF(Form_Responses18111213[[#This Row],[Answer - B7-1]:[Answer - B7-6]], "Yes / Sometimes") &gt; 4, "More than 4 times","Up to 4 times")</f>
        <v>Up to 4 times</v>
      </c>
    </row>
    <row r="342" spans="1:84" ht="13.2" x14ac:dyDescent="0.25">
      <c r="A342" s="82">
        <v>45574.416142048613</v>
      </c>
      <c r="B342" s="83" t="s">
        <v>941</v>
      </c>
      <c r="C342" s="84" t="s">
        <v>942</v>
      </c>
      <c r="D342" s="83">
        <v>10.7</v>
      </c>
      <c r="E342" s="83">
        <v>0.08</v>
      </c>
      <c r="F342" s="83" t="s">
        <v>423</v>
      </c>
      <c r="G342" s="83" t="s">
        <v>76</v>
      </c>
      <c r="H342" s="83" t="s">
        <v>846</v>
      </c>
      <c r="I342" s="83" t="s">
        <v>63</v>
      </c>
      <c r="J342" s="83" t="s">
        <v>64</v>
      </c>
      <c r="K342" s="83" t="s">
        <v>84</v>
      </c>
      <c r="L342" s="83" t="s">
        <v>64</v>
      </c>
      <c r="M342" s="83" t="s">
        <v>84</v>
      </c>
      <c r="N342" s="83" t="s">
        <v>64</v>
      </c>
      <c r="O342" s="83" t="s">
        <v>64</v>
      </c>
      <c r="P342" s="83" t="s">
        <v>84</v>
      </c>
      <c r="Q342" s="83" t="s">
        <v>64</v>
      </c>
      <c r="R342" s="83" t="s">
        <v>64</v>
      </c>
      <c r="S342" s="83" t="s">
        <v>64</v>
      </c>
      <c r="T342" s="83" t="s">
        <v>64</v>
      </c>
      <c r="U342" s="83" t="s">
        <v>84</v>
      </c>
      <c r="V342" s="83" t="s">
        <v>64</v>
      </c>
      <c r="W342" s="83" t="s">
        <v>64</v>
      </c>
      <c r="X342" s="83" t="s">
        <v>64</v>
      </c>
      <c r="Y342" s="83" t="s">
        <v>64</v>
      </c>
      <c r="Z342" s="83" t="s">
        <v>65</v>
      </c>
      <c r="AA342" s="83" t="s">
        <v>65</v>
      </c>
      <c r="AB342" s="83" t="s">
        <v>66</v>
      </c>
      <c r="AC342" s="83" t="s">
        <v>65</v>
      </c>
      <c r="AD342" s="83" t="s">
        <v>66</v>
      </c>
      <c r="AE342" s="83" t="s">
        <v>65</v>
      </c>
      <c r="AF342" s="83" t="s">
        <v>66</v>
      </c>
      <c r="AG342" s="83" t="s">
        <v>65</v>
      </c>
      <c r="AH342" s="83" t="s">
        <v>66</v>
      </c>
      <c r="AI342" s="83" t="s">
        <v>79</v>
      </c>
      <c r="AJ342" s="83" t="s">
        <v>65</v>
      </c>
      <c r="AK342" s="83" t="s">
        <v>65</v>
      </c>
      <c r="AL342" s="83" t="s">
        <v>65</v>
      </c>
      <c r="AM342" s="83" t="s">
        <v>65</v>
      </c>
      <c r="AN342" s="83" t="s">
        <v>66</v>
      </c>
      <c r="AO342" s="83" t="s">
        <v>65</v>
      </c>
      <c r="AP342" s="83" t="s">
        <v>67</v>
      </c>
      <c r="AQ342" s="83" t="s">
        <v>67</v>
      </c>
      <c r="AR342" s="83" t="s">
        <v>86</v>
      </c>
      <c r="AS342" s="83" t="s">
        <v>68</v>
      </c>
      <c r="AT342" s="83" t="s">
        <v>87</v>
      </c>
      <c r="AU342" s="83" t="s">
        <v>93</v>
      </c>
      <c r="AV342" s="83" t="s">
        <v>71</v>
      </c>
      <c r="AW342" s="83" t="s">
        <v>72</v>
      </c>
      <c r="AX342" s="83" t="s">
        <v>63</v>
      </c>
      <c r="AY342" s="83" t="s">
        <v>72</v>
      </c>
      <c r="AZ342" s="83" t="s">
        <v>63</v>
      </c>
      <c r="BA342" s="83" t="s">
        <v>63</v>
      </c>
      <c r="BB342" s="83" t="s">
        <v>72</v>
      </c>
      <c r="BC342" s="83" t="s">
        <v>73</v>
      </c>
      <c r="BD342" s="83"/>
      <c r="BE342" s="83" t="s">
        <v>73</v>
      </c>
      <c r="BF342" s="83"/>
      <c r="BG342" s="87" t="s">
        <v>846</v>
      </c>
      <c r="BH342" s="86" t="s">
        <v>60</v>
      </c>
      <c r="BI342" s="76" t="s">
        <v>1414</v>
      </c>
      <c r="BJ342">
        <f t="shared" si="15"/>
        <v>12</v>
      </c>
      <c r="BK342" s="87">
        <f t="shared" si="16"/>
        <v>58</v>
      </c>
      <c r="BL342" s="87"/>
      <c r="BM342" s="86" t="str">
        <f>_xlfn.XLOOKUP(Form_Responses18111213[[#This Row],[Sekolah School (Cleansed)]],'Quality Check'!$B$11:$B$14,'Quality Check'!$C$11:$C$14,)</f>
        <v>Urban</v>
      </c>
      <c r="BN342" s="86" t="str">
        <f>_xlfn.XLOOKUP(Form_Responses18111213[[#This Row],[Sekolah School (Cleansed)]],'Quality Check'!$B$11:$B$14,'Quality Check'!$D$11:$D$14,)</f>
        <v>Controlled Group (CG)</v>
      </c>
      <c r="BO342" s="87" t="str">
        <f>_xlfn.XLOOKUP(AS342,'Cleansing - Toothpaste Brand'!A:A,'Cleansing - Toothpaste Brand'!B:B,)</f>
        <v>Colgate</v>
      </c>
      <c r="BP342" s="87"/>
      <c r="BQ34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42" s="86" t="str">
        <f>_xlfn.XLOOKUP(AP342,'Cleansing - Response'!E:E,'Cleansing - Response'!F:F,)</f>
        <v>2 days and more</v>
      </c>
      <c r="BS342" s="86"/>
      <c r="BT342" s="86" t="str">
        <f>_xlfn.XLOOKUP(AQ342,'Cleansing - Response'!E:E,'Cleansing - Response'!F:F,)</f>
        <v>2 days and more</v>
      </c>
      <c r="BU342" s="86"/>
      <c r="BV342" s="86" t="str">
        <f t="shared" si="17"/>
        <v>Ya / Yes</v>
      </c>
      <c r="BW342" s="86" t="str">
        <f>_xlfn.XLOOKUP(AT342,'Cleansing - Response'!E:E,'Cleansing - Response'!F:F,)</f>
        <v>Always</v>
      </c>
      <c r="BX342" s="86" t="str">
        <f>_xlfn.XLOOKUP(AU342,'Cleansing - Response'!H:H,'Cleansing - Response'!I:I,)</f>
        <v>Not using dental floss</v>
      </c>
      <c r="BY342" s="86" t="str">
        <f>_xlfn.XLOOKUP(AV342,'Cleansing - Response'!K:K,'Cleansing - Response'!L:L,)</f>
        <v>Up to 1 time a day</v>
      </c>
      <c r="BZ342" s="86" t="str">
        <f>_xlfn.XLOOKUP(AW342,'Cleansing - Response'!$N:$N,'Cleansing - Response'!$O:$O,)</f>
        <v>Yes / Sometimes</v>
      </c>
      <c r="CA342" s="86" t="str">
        <f>_xlfn.XLOOKUP(AX342,'Cleansing - Response'!$N:$N,'Cleansing - Response'!$O:$O,)</f>
        <v>Yes / Sometimes</v>
      </c>
      <c r="CB342" s="86" t="str">
        <f>_xlfn.XLOOKUP(AY342,'Cleansing - Response'!$N:$N,'Cleansing - Response'!$O:$O,)</f>
        <v>Yes / Sometimes</v>
      </c>
      <c r="CC342" s="86" t="str">
        <f>_xlfn.XLOOKUP(AZ342,'Cleansing - Response'!$N:$N,'Cleansing - Response'!$O:$O,)</f>
        <v>Yes / Sometimes</v>
      </c>
      <c r="CD342" s="86" t="str">
        <f>_xlfn.XLOOKUP(BA342,'Cleansing - Response'!$N:$N,'Cleansing - Response'!$O:$O,)</f>
        <v>Yes / Sometimes</v>
      </c>
      <c r="CE342" s="86" t="str">
        <f>_xlfn.XLOOKUP(BB342,'Cleansing - Response'!$N:$N,'Cleansing - Response'!$O:$O,)</f>
        <v>Yes / Sometimes</v>
      </c>
      <c r="CF342" s="87" t="str">
        <f>IF(COUNTIF(Form_Responses18111213[[#This Row],[Answer - B7-1]:[Answer - B7-6]], "Yes / Sometimes") &gt; 4, "More than 4 times","Up to 4 times")</f>
        <v>More than 4 times</v>
      </c>
    </row>
    <row r="343" spans="1:84" ht="13.2" x14ac:dyDescent="0.25">
      <c r="A343" s="82">
        <v>45574.419446539352</v>
      </c>
      <c r="B343" s="83" t="s">
        <v>943</v>
      </c>
      <c r="C343" s="84" t="s">
        <v>944</v>
      </c>
      <c r="D343" s="83">
        <v>12.5</v>
      </c>
      <c r="E343" s="83">
        <v>0.08</v>
      </c>
      <c r="F343" s="83" t="s">
        <v>423</v>
      </c>
      <c r="G343" s="83" t="s">
        <v>76</v>
      </c>
      <c r="H343" s="83" t="s">
        <v>849</v>
      </c>
      <c r="I343" s="83" t="s">
        <v>63</v>
      </c>
      <c r="J343" s="83" t="s">
        <v>64</v>
      </c>
      <c r="K343" s="83" t="s">
        <v>64</v>
      </c>
      <c r="L343" s="83" t="s">
        <v>64</v>
      </c>
      <c r="M343" s="83" t="s">
        <v>84</v>
      </c>
      <c r="N343" s="83" t="s">
        <v>64</v>
      </c>
      <c r="O343" s="83" t="s">
        <v>84</v>
      </c>
      <c r="P343" s="83" t="s">
        <v>64</v>
      </c>
      <c r="Q343" s="83" t="s">
        <v>64</v>
      </c>
      <c r="R343" s="83" t="s">
        <v>64</v>
      </c>
      <c r="S343" s="83" t="s">
        <v>78</v>
      </c>
      <c r="T343" s="83" t="s">
        <v>64</v>
      </c>
      <c r="U343" s="83" t="s">
        <v>64</v>
      </c>
      <c r="V343" s="83" t="s">
        <v>64</v>
      </c>
      <c r="W343" s="83" t="s">
        <v>64</v>
      </c>
      <c r="X343" s="83" t="s">
        <v>64</v>
      </c>
      <c r="Y343" s="83" t="s">
        <v>64</v>
      </c>
      <c r="Z343" s="83" t="s">
        <v>66</v>
      </c>
      <c r="AA343" s="83" t="s">
        <v>65</v>
      </c>
      <c r="AB343" s="83" t="s">
        <v>66</v>
      </c>
      <c r="AC343" s="83" t="s">
        <v>65</v>
      </c>
      <c r="AD343" s="83" t="s">
        <v>66</v>
      </c>
      <c r="AE343" s="83" t="s">
        <v>66</v>
      </c>
      <c r="AF343" s="83" t="s">
        <v>66</v>
      </c>
      <c r="AG343" s="83" t="s">
        <v>66</v>
      </c>
      <c r="AH343" s="83" t="s">
        <v>79</v>
      </c>
      <c r="AI343" s="83" t="s">
        <v>66</v>
      </c>
      <c r="AJ343" s="83" t="s">
        <v>66</v>
      </c>
      <c r="AK343" s="83" t="s">
        <v>66</v>
      </c>
      <c r="AL343" s="83" t="s">
        <v>66</v>
      </c>
      <c r="AM343" s="83" t="s">
        <v>65</v>
      </c>
      <c r="AN343" s="83" t="s">
        <v>66</v>
      </c>
      <c r="AO343" s="83" t="s">
        <v>66</v>
      </c>
      <c r="AP343" s="83" t="s">
        <v>67</v>
      </c>
      <c r="AQ343" s="83" t="s">
        <v>85</v>
      </c>
      <c r="AR343" s="83" t="s">
        <v>73</v>
      </c>
      <c r="AS343" s="83" t="s">
        <v>68</v>
      </c>
      <c r="AT343" s="83" t="s">
        <v>69</v>
      </c>
      <c r="AU343" s="83" t="s">
        <v>93</v>
      </c>
      <c r="AV343" s="83" t="s">
        <v>71</v>
      </c>
      <c r="AW343" s="83" t="s">
        <v>72</v>
      </c>
      <c r="AX343" s="83" t="s">
        <v>63</v>
      </c>
      <c r="AY343" s="83" t="s">
        <v>63</v>
      </c>
      <c r="AZ343" s="83" t="s">
        <v>72</v>
      </c>
      <c r="BA343" s="83" t="s">
        <v>63</v>
      </c>
      <c r="BB343" s="83" t="s">
        <v>72</v>
      </c>
      <c r="BC343" s="83" t="s">
        <v>73</v>
      </c>
      <c r="BD343" s="83"/>
      <c r="BE343" s="83" t="s">
        <v>73</v>
      </c>
      <c r="BF343" s="83"/>
      <c r="BG343" s="87" t="s">
        <v>846</v>
      </c>
      <c r="BH343" s="86" t="s">
        <v>60</v>
      </c>
      <c r="BI343" s="76" t="s">
        <v>1414</v>
      </c>
      <c r="BJ343">
        <f t="shared" si="15"/>
        <v>13</v>
      </c>
      <c r="BK343" s="87">
        <f t="shared" si="16"/>
        <v>49</v>
      </c>
      <c r="BL343" s="87"/>
      <c r="BM343" s="86" t="str">
        <f>_xlfn.XLOOKUP(Form_Responses18111213[[#This Row],[Sekolah School (Cleansed)]],'Quality Check'!$B$11:$B$14,'Quality Check'!$C$11:$C$14,)</f>
        <v>Urban</v>
      </c>
      <c r="BN343" s="86" t="str">
        <f>_xlfn.XLOOKUP(Form_Responses18111213[[#This Row],[Sekolah School (Cleansed)]],'Quality Check'!$B$11:$B$14,'Quality Check'!$D$11:$D$14,)</f>
        <v>Controlled Group (CG)</v>
      </c>
      <c r="BO343" s="87" t="str">
        <f>_xlfn.XLOOKUP(AS343,'Cleansing - Toothpaste Brand'!A:A,'Cleansing - Toothpaste Brand'!B:B,)</f>
        <v>Colgate</v>
      </c>
      <c r="BP343" s="87"/>
      <c r="BQ34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43" s="86" t="str">
        <f>_xlfn.XLOOKUP(AP343,'Cleansing - Response'!E:E,'Cleansing - Response'!F:F,)</f>
        <v>2 days and more</v>
      </c>
      <c r="BS343" s="86"/>
      <c r="BT343" s="86" t="str">
        <f>_xlfn.XLOOKUP(AQ343,'Cleansing - Response'!E:E,'Cleansing - Response'!F:F,)</f>
        <v>2 days and more</v>
      </c>
      <c r="BU343" s="86"/>
      <c r="BV343" s="86" t="str">
        <f t="shared" si="17"/>
        <v>Tidak / No</v>
      </c>
      <c r="BW343" s="86" t="str">
        <f>_xlfn.XLOOKUP(AT343,'Cleansing - Response'!E:E,'Cleansing - Response'!F:F,)</f>
        <v>Rarely / Sometimes</v>
      </c>
      <c r="BX343" s="86" t="str">
        <f>_xlfn.XLOOKUP(AU343,'Cleansing - Response'!H:H,'Cleansing - Response'!I:I,)</f>
        <v>Not using dental floss</v>
      </c>
      <c r="BY343" s="86" t="str">
        <f>_xlfn.XLOOKUP(AV343,'Cleansing - Response'!K:K,'Cleansing - Response'!L:L,)</f>
        <v>Up to 1 time a day</v>
      </c>
      <c r="BZ343" s="86" t="str">
        <f>_xlfn.XLOOKUP(AW343,'Cleansing - Response'!$N:$N,'Cleansing - Response'!$O:$O,)</f>
        <v>Yes / Sometimes</v>
      </c>
      <c r="CA343" s="86" t="str">
        <f>_xlfn.XLOOKUP(AX343,'Cleansing - Response'!$N:$N,'Cleansing - Response'!$O:$O,)</f>
        <v>Yes / Sometimes</v>
      </c>
      <c r="CB343" s="86" t="str">
        <f>_xlfn.XLOOKUP(AY343,'Cleansing - Response'!$N:$N,'Cleansing - Response'!$O:$O,)</f>
        <v>Yes / Sometimes</v>
      </c>
      <c r="CC343" s="86" t="str">
        <f>_xlfn.XLOOKUP(AZ343,'Cleansing - Response'!$N:$N,'Cleansing - Response'!$O:$O,)</f>
        <v>Yes / Sometimes</v>
      </c>
      <c r="CD343" s="86" t="str">
        <f>_xlfn.XLOOKUP(BA343,'Cleansing - Response'!$N:$N,'Cleansing - Response'!$O:$O,)</f>
        <v>Yes / Sometimes</v>
      </c>
      <c r="CE343" s="86" t="str">
        <f>_xlfn.XLOOKUP(BB343,'Cleansing - Response'!$N:$N,'Cleansing - Response'!$O:$O,)</f>
        <v>Yes / Sometimes</v>
      </c>
      <c r="CF343" s="87" t="str">
        <f>IF(COUNTIF(Form_Responses18111213[[#This Row],[Answer - B7-1]:[Answer - B7-6]], "Yes / Sometimes") &gt; 4, "More than 4 times","Up to 4 times")</f>
        <v>More than 4 times</v>
      </c>
    </row>
    <row r="344" spans="1:84" ht="13.2" x14ac:dyDescent="0.25">
      <c r="A344" s="82">
        <v>45574.419505543978</v>
      </c>
      <c r="B344" s="83" t="s">
        <v>945</v>
      </c>
      <c r="C344" s="84" t="s">
        <v>946</v>
      </c>
      <c r="D344" s="83">
        <v>100</v>
      </c>
      <c r="E344" s="83">
        <v>0.42</v>
      </c>
      <c r="F344" s="83" t="s">
        <v>423</v>
      </c>
      <c r="G344" s="83" t="s">
        <v>76</v>
      </c>
      <c r="H344" s="83" t="s">
        <v>887</v>
      </c>
      <c r="I344" s="83" t="s">
        <v>63</v>
      </c>
      <c r="J344" s="83" t="s">
        <v>64</v>
      </c>
      <c r="K344" s="83" t="s">
        <v>78</v>
      </c>
      <c r="L344" s="83" t="s">
        <v>64</v>
      </c>
      <c r="M344" s="83" t="s">
        <v>64</v>
      </c>
      <c r="N344" s="83" t="s">
        <v>64</v>
      </c>
      <c r="O344" s="83" t="s">
        <v>78</v>
      </c>
      <c r="P344" s="83" t="s">
        <v>84</v>
      </c>
      <c r="Q344" s="83" t="s">
        <v>84</v>
      </c>
      <c r="R344" s="83" t="s">
        <v>84</v>
      </c>
      <c r="S344" s="83" t="s">
        <v>78</v>
      </c>
      <c r="T344" s="83" t="s">
        <v>84</v>
      </c>
      <c r="U344" s="83" t="s">
        <v>78</v>
      </c>
      <c r="V344" s="83" t="s">
        <v>64</v>
      </c>
      <c r="W344" s="83" t="s">
        <v>64</v>
      </c>
      <c r="X344" s="83" t="s">
        <v>64</v>
      </c>
      <c r="Y344" s="83" t="s">
        <v>64</v>
      </c>
      <c r="Z344" s="83" t="s">
        <v>66</v>
      </c>
      <c r="AA344" s="83" t="s">
        <v>65</v>
      </c>
      <c r="AB344" s="83" t="s">
        <v>65</v>
      </c>
      <c r="AC344" s="83" t="s">
        <v>65</v>
      </c>
      <c r="AD344" s="83" t="s">
        <v>66</v>
      </c>
      <c r="AE344" s="83" t="s">
        <v>65</v>
      </c>
      <c r="AF344" s="83" t="s">
        <v>65</v>
      </c>
      <c r="AG344" s="83" t="s">
        <v>65</v>
      </c>
      <c r="AH344" s="83" t="s">
        <v>66</v>
      </c>
      <c r="AI344" s="83" t="s">
        <v>79</v>
      </c>
      <c r="AJ344" s="83" t="s">
        <v>66</v>
      </c>
      <c r="AK344" s="83" t="s">
        <v>66</v>
      </c>
      <c r="AL344" s="83" t="s">
        <v>66</v>
      </c>
      <c r="AM344" s="83" t="s">
        <v>66</v>
      </c>
      <c r="AN344" s="83" t="s">
        <v>66</v>
      </c>
      <c r="AO344" s="83" t="s">
        <v>79</v>
      </c>
      <c r="AP344" s="83" t="s">
        <v>67</v>
      </c>
      <c r="AQ344" s="83" t="s">
        <v>80</v>
      </c>
      <c r="AR344" s="83" t="s">
        <v>86</v>
      </c>
      <c r="AS344" s="83" t="s">
        <v>947</v>
      </c>
      <c r="AT344" s="83" t="s">
        <v>169</v>
      </c>
      <c r="AU344" s="83" t="s">
        <v>70</v>
      </c>
      <c r="AV344" s="83" t="s">
        <v>71</v>
      </c>
      <c r="AW344" s="83" t="s">
        <v>72</v>
      </c>
      <c r="AX344" s="83" t="s">
        <v>73</v>
      </c>
      <c r="AY344" s="83" t="s">
        <v>63</v>
      </c>
      <c r="AZ344" s="83" t="s">
        <v>73</v>
      </c>
      <c r="BA344" s="83" t="s">
        <v>63</v>
      </c>
      <c r="BB344" s="83" t="s">
        <v>72</v>
      </c>
      <c r="BC344" s="83" t="s">
        <v>73</v>
      </c>
      <c r="BD344" s="83"/>
      <c r="BE344" s="83" t="s">
        <v>73</v>
      </c>
      <c r="BF344" s="83"/>
      <c r="BG344" s="87" t="s">
        <v>846</v>
      </c>
      <c r="BH344" s="86" t="s">
        <v>60</v>
      </c>
      <c r="BI344" s="76" t="s">
        <v>1414</v>
      </c>
      <c r="BJ344">
        <f t="shared" si="15"/>
        <v>7</v>
      </c>
      <c r="BK344" s="87">
        <f t="shared" si="16"/>
        <v>53</v>
      </c>
      <c r="BL344" s="87"/>
      <c r="BM344" s="86" t="str">
        <f>_xlfn.XLOOKUP(Form_Responses18111213[[#This Row],[Sekolah School (Cleansed)]],'Quality Check'!$B$11:$B$14,'Quality Check'!$C$11:$C$14,)</f>
        <v>Urban</v>
      </c>
      <c r="BN344" s="86" t="str">
        <f>_xlfn.XLOOKUP(Form_Responses18111213[[#This Row],[Sekolah School (Cleansed)]],'Quality Check'!$B$11:$B$14,'Quality Check'!$D$11:$D$14,)</f>
        <v>Controlled Group (CG)</v>
      </c>
      <c r="BO344" s="87" t="str">
        <f>_xlfn.XLOOKUP(AS344,'Cleansing - Toothpaste Brand'!A:A,'Cleansing - Toothpaste Brand'!B:B,)</f>
        <v>Amway</v>
      </c>
      <c r="BP344" s="87"/>
      <c r="BQ34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44" s="86" t="str">
        <f>_xlfn.XLOOKUP(AP344,'Cleansing - Response'!E:E,'Cleansing - Response'!F:F,)</f>
        <v>2 days and more</v>
      </c>
      <c r="BS344" s="86"/>
      <c r="BT344" s="86" t="str">
        <f>_xlfn.XLOOKUP(AQ344,'Cleansing - Response'!E:E,'Cleansing - Response'!F:F,)</f>
        <v>Less than 2 days</v>
      </c>
      <c r="BU344" s="86"/>
      <c r="BV344" s="86" t="str">
        <f t="shared" si="17"/>
        <v>Ya / Yes</v>
      </c>
      <c r="BW344" s="86" t="str">
        <f>_xlfn.XLOOKUP(AT344,'Cleansing - Response'!E:E,'Cleansing - Response'!F:F,)</f>
        <v>Rarely / Sometimes</v>
      </c>
      <c r="BX344" s="86" t="str">
        <f>_xlfn.XLOOKUP(AU344,'Cleansing - Response'!H:H,'Cleansing - Response'!I:I,)</f>
        <v>Sometimes / When in need</v>
      </c>
      <c r="BY344" s="86" t="str">
        <f>_xlfn.XLOOKUP(AV344,'Cleansing - Response'!K:K,'Cleansing - Response'!L:L,)</f>
        <v>Up to 1 time a day</v>
      </c>
      <c r="BZ344" s="86" t="str">
        <f>_xlfn.XLOOKUP(AW344,'Cleansing - Response'!$N:$N,'Cleansing - Response'!$O:$O,)</f>
        <v>Yes / Sometimes</v>
      </c>
      <c r="CA344" s="86" t="str">
        <f>_xlfn.XLOOKUP(AX344,'Cleansing - Response'!$N:$N,'Cleansing - Response'!$O:$O,)</f>
        <v>No</v>
      </c>
      <c r="CB344" s="86" t="str">
        <f>_xlfn.XLOOKUP(AY344,'Cleansing - Response'!$N:$N,'Cleansing - Response'!$O:$O,)</f>
        <v>Yes / Sometimes</v>
      </c>
      <c r="CC344" s="86" t="str">
        <f>_xlfn.XLOOKUP(AZ344,'Cleansing - Response'!$N:$N,'Cleansing - Response'!$O:$O,)</f>
        <v>No</v>
      </c>
      <c r="CD344" s="86" t="str">
        <f>_xlfn.XLOOKUP(BA344,'Cleansing - Response'!$N:$N,'Cleansing - Response'!$O:$O,)</f>
        <v>Yes / Sometimes</v>
      </c>
      <c r="CE344" s="86" t="str">
        <f>_xlfn.XLOOKUP(BB344,'Cleansing - Response'!$N:$N,'Cleansing - Response'!$O:$O,)</f>
        <v>Yes / Sometimes</v>
      </c>
      <c r="CF344" s="87" t="str">
        <f>IF(COUNTIF(Form_Responses18111213[[#This Row],[Answer - B7-1]:[Answer - B7-6]], "Yes / Sometimes") &gt; 4, "More than 4 times","Up to 4 times")</f>
        <v>Up to 4 times</v>
      </c>
    </row>
    <row r="345" spans="1:84" ht="13.2" x14ac:dyDescent="0.25">
      <c r="A345" s="82">
        <v>45574.422032002316</v>
      </c>
      <c r="B345" s="83" t="s">
        <v>948</v>
      </c>
      <c r="C345" s="84" t="s">
        <v>949</v>
      </c>
      <c r="D345" s="83">
        <v>100</v>
      </c>
      <c r="E345" s="83">
        <v>0.5</v>
      </c>
      <c r="F345" s="83" t="s">
        <v>114</v>
      </c>
      <c r="G345" s="83" t="s">
        <v>539</v>
      </c>
      <c r="H345" s="83" t="s">
        <v>846</v>
      </c>
      <c r="I345" s="83" t="s">
        <v>63</v>
      </c>
      <c r="J345" s="83" t="s">
        <v>64</v>
      </c>
      <c r="K345" s="83" t="s">
        <v>84</v>
      </c>
      <c r="L345" s="83" t="s">
        <v>64</v>
      </c>
      <c r="M345" s="83" t="s">
        <v>84</v>
      </c>
      <c r="N345" s="83" t="s">
        <v>64</v>
      </c>
      <c r="O345" s="83" t="s">
        <v>64</v>
      </c>
      <c r="P345" s="83" t="s">
        <v>84</v>
      </c>
      <c r="Q345" s="83" t="s">
        <v>64</v>
      </c>
      <c r="R345" s="83" t="s">
        <v>64</v>
      </c>
      <c r="S345" s="83" t="s">
        <v>84</v>
      </c>
      <c r="T345" s="83" t="s">
        <v>64</v>
      </c>
      <c r="U345" s="83" t="s">
        <v>64</v>
      </c>
      <c r="V345" s="83" t="s">
        <v>78</v>
      </c>
      <c r="W345" s="83" t="s">
        <v>84</v>
      </c>
      <c r="X345" s="83" t="s">
        <v>84</v>
      </c>
      <c r="Y345" s="83" t="s">
        <v>84</v>
      </c>
      <c r="Z345" s="83" t="s">
        <v>65</v>
      </c>
      <c r="AA345" s="83" t="s">
        <v>79</v>
      </c>
      <c r="AB345" s="83" t="s">
        <v>79</v>
      </c>
      <c r="AC345" s="83" t="s">
        <v>79</v>
      </c>
      <c r="AD345" s="83" t="s">
        <v>66</v>
      </c>
      <c r="AE345" s="83" t="s">
        <v>79</v>
      </c>
      <c r="AF345" s="83" t="s">
        <v>79</v>
      </c>
      <c r="AG345" s="83" t="s">
        <v>65</v>
      </c>
      <c r="AH345" s="83" t="s">
        <v>66</v>
      </c>
      <c r="AI345" s="83" t="s">
        <v>79</v>
      </c>
      <c r="AJ345" s="83" t="s">
        <v>101</v>
      </c>
      <c r="AK345" s="83" t="s">
        <v>66</v>
      </c>
      <c r="AL345" s="83" t="s">
        <v>66</v>
      </c>
      <c r="AM345" s="83" t="s">
        <v>65</v>
      </c>
      <c r="AN345" s="83" t="s">
        <v>66</v>
      </c>
      <c r="AO345" s="83" t="s">
        <v>66</v>
      </c>
      <c r="AP345" s="83" t="s">
        <v>67</v>
      </c>
      <c r="AQ345" s="83" t="s">
        <v>67</v>
      </c>
      <c r="AR345" s="83" t="s">
        <v>63</v>
      </c>
      <c r="AS345" s="83" t="s">
        <v>950</v>
      </c>
      <c r="AT345" s="83" t="s">
        <v>87</v>
      </c>
      <c r="AU345" s="83" t="s">
        <v>67</v>
      </c>
      <c r="AV345" s="83" t="s">
        <v>132</v>
      </c>
      <c r="AW345" s="83" t="s">
        <v>73</v>
      </c>
      <c r="AX345" s="83" t="s">
        <v>72</v>
      </c>
      <c r="AY345" s="83" t="s">
        <v>73</v>
      </c>
      <c r="AZ345" s="83" t="s">
        <v>73</v>
      </c>
      <c r="BA345" s="83" t="s">
        <v>73</v>
      </c>
      <c r="BB345" s="83" t="s">
        <v>73</v>
      </c>
      <c r="BC345" s="83" t="s">
        <v>73</v>
      </c>
      <c r="BD345" s="83"/>
      <c r="BE345" s="83" t="s">
        <v>73</v>
      </c>
      <c r="BF345" s="83"/>
      <c r="BG345" s="87" t="s">
        <v>846</v>
      </c>
      <c r="BH345" s="87" t="s">
        <v>114</v>
      </c>
      <c r="BI345" s="76" t="s">
        <v>1414</v>
      </c>
      <c r="BJ345">
        <f t="shared" si="15"/>
        <v>8</v>
      </c>
      <c r="BK345" s="87">
        <f t="shared" si="16"/>
        <v>46</v>
      </c>
      <c r="BL345" s="87"/>
      <c r="BM345" s="86" t="str">
        <f>_xlfn.XLOOKUP(Form_Responses18111213[[#This Row],[Sekolah School (Cleansed)]],'Quality Check'!$B$11:$B$14,'Quality Check'!$C$11:$C$14,)</f>
        <v>Urban</v>
      </c>
      <c r="BN345" s="86" t="str">
        <f>_xlfn.XLOOKUP(Form_Responses18111213[[#This Row],[Sekolah School (Cleansed)]],'Quality Check'!$B$11:$B$14,'Quality Check'!$D$11:$D$14,)</f>
        <v>Controlled Group (CG)</v>
      </c>
      <c r="BO345" s="87" t="str">
        <f>_xlfn.XLOOKUP(AS345,'Cleansing - Toothpaste Brand'!A:A,'Cleansing - Toothpaste Brand'!B:B,)</f>
        <v>Colgate</v>
      </c>
      <c r="BP345" s="87"/>
      <c r="BQ34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45" s="86" t="str">
        <f>_xlfn.XLOOKUP(AP345,'Cleansing - Response'!E:E,'Cleansing - Response'!F:F,)</f>
        <v>2 days and more</v>
      </c>
      <c r="BS345" s="86"/>
      <c r="BT345" s="86" t="str">
        <f>_xlfn.XLOOKUP(AQ345,'Cleansing - Response'!E:E,'Cleansing - Response'!F:F,)</f>
        <v>2 days and more</v>
      </c>
      <c r="BU345" s="86"/>
      <c r="BV345" s="86" t="str">
        <f t="shared" si="17"/>
        <v>Ya / Yes</v>
      </c>
      <c r="BW345" s="86" t="str">
        <f>_xlfn.XLOOKUP(AT345,'Cleansing - Response'!E:E,'Cleansing - Response'!F:F,)</f>
        <v>Always</v>
      </c>
      <c r="BX345" s="86" t="str">
        <f>_xlfn.XLOOKUP(AU345,'Cleansing - Response'!H:H,'Cleansing - Response'!I:I,)</f>
        <v>Using dental floss at least once</v>
      </c>
      <c r="BY345" s="86" t="str">
        <f>_xlfn.XLOOKUP(AV345,'Cleansing - Response'!K:K,'Cleansing - Response'!L:L,)</f>
        <v>Up to 1 time a day</v>
      </c>
      <c r="BZ345" s="86" t="str">
        <f>_xlfn.XLOOKUP(AW345,'Cleansing - Response'!$N:$N,'Cleansing - Response'!$O:$O,)</f>
        <v>No</v>
      </c>
      <c r="CA345" s="86" t="str">
        <f>_xlfn.XLOOKUP(AX345,'Cleansing - Response'!$N:$N,'Cleansing - Response'!$O:$O,)</f>
        <v>Yes / Sometimes</v>
      </c>
      <c r="CB345" s="86" t="str">
        <f>_xlfn.XLOOKUP(AY345,'Cleansing - Response'!$N:$N,'Cleansing - Response'!$O:$O,)</f>
        <v>No</v>
      </c>
      <c r="CC345" s="86" t="str">
        <f>_xlfn.XLOOKUP(AZ345,'Cleansing - Response'!$N:$N,'Cleansing - Response'!$O:$O,)</f>
        <v>No</v>
      </c>
      <c r="CD345" s="86" t="str">
        <f>_xlfn.XLOOKUP(BA345,'Cleansing - Response'!$N:$N,'Cleansing - Response'!$O:$O,)</f>
        <v>No</v>
      </c>
      <c r="CE345" s="86" t="str">
        <f>_xlfn.XLOOKUP(BB345,'Cleansing - Response'!$N:$N,'Cleansing - Response'!$O:$O,)</f>
        <v>No</v>
      </c>
      <c r="CF345" s="87" t="str">
        <f>IF(COUNTIF(Form_Responses18111213[[#This Row],[Answer - B7-1]:[Answer - B7-6]], "Yes / Sometimes") &gt; 4, "More than 4 times","Up to 4 times")</f>
        <v>Up to 4 times</v>
      </c>
    </row>
    <row r="346" spans="1:84" ht="13.2" x14ac:dyDescent="0.25">
      <c r="A346" s="82">
        <v>45574.422495775463</v>
      </c>
      <c r="B346" s="83" t="s">
        <v>951</v>
      </c>
      <c r="C346" s="84" t="s">
        <v>952</v>
      </c>
      <c r="D346" s="83">
        <v>100</v>
      </c>
      <c r="E346" s="83">
        <v>0.83</v>
      </c>
      <c r="F346" s="83" t="s">
        <v>114</v>
      </c>
      <c r="G346" s="83" t="s">
        <v>76</v>
      </c>
      <c r="H346" s="83" t="s">
        <v>887</v>
      </c>
      <c r="I346" s="83" t="s">
        <v>63</v>
      </c>
      <c r="J346" s="83" t="s">
        <v>64</v>
      </c>
      <c r="K346" s="83" t="s">
        <v>64</v>
      </c>
      <c r="L346" s="83" t="s">
        <v>64</v>
      </c>
      <c r="M346" s="83" t="s">
        <v>84</v>
      </c>
      <c r="N346" s="83" t="s">
        <v>84</v>
      </c>
      <c r="O346" s="83" t="s">
        <v>64</v>
      </c>
      <c r="P346" s="83" t="s">
        <v>64</v>
      </c>
      <c r="Q346" s="83" t="s">
        <v>64</v>
      </c>
      <c r="R346" s="83" t="s">
        <v>64</v>
      </c>
      <c r="S346" s="83" t="s">
        <v>64</v>
      </c>
      <c r="T346" s="83" t="s">
        <v>64</v>
      </c>
      <c r="U346" s="83" t="s">
        <v>64</v>
      </c>
      <c r="V346" s="83" t="s">
        <v>64</v>
      </c>
      <c r="W346" s="83" t="s">
        <v>64</v>
      </c>
      <c r="X346" s="83" t="s">
        <v>64</v>
      </c>
      <c r="Y346" s="83" t="s">
        <v>64</v>
      </c>
      <c r="Z346" s="83" t="s">
        <v>66</v>
      </c>
      <c r="AA346" s="83" t="s">
        <v>66</v>
      </c>
      <c r="AB346" s="83" t="s">
        <v>66</v>
      </c>
      <c r="AC346" s="83" t="s">
        <v>66</v>
      </c>
      <c r="AD346" s="83" t="s">
        <v>66</v>
      </c>
      <c r="AE346" s="83" t="s">
        <v>66</v>
      </c>
      <c r="AF346" s="83" t="s">
        <v>66</v>
      </c>
      <c r="AG346" s="83" t="s">
        <v>66</v>
      </c>
      <c r="AH346" s="83" t="s">
        <v>66</v>
      </c>
      <c r="AI346" s="83" t="s">
        <v>79</v>
      </c>
      <c r="AJ346" s="83" t="s">
        <v>65</v>
      </c>
      <c r="AK346" s="83" t="s">
        <v>65</v>
      </c>
      <c r="AL346" s="83" t="s">
        <v>66</v>
      </c>
      <c r="AM346" s="83" t="s">
        <v>79</v>
      </c>
      <c r="AN346" s="83" t="s">
        <v>65</v>
      </c>
      <c r="AO346" s="83" t="s">
        <v>65</v>
      </c>
      <c r="AP346" s="83" t="s">
        <v>85</v>
      </c>
      <c r="AQ346" s="83" t="s">
        <v>151</v>
      </c>
      <c r="AR346" s="83" t="s">
        <v>63</v>
      </c>
      <c r="AS346" s="83" t="s">
        <v>68</v>
      </c>
      <c r="AT346" s="83" t="s">
        <v>69</v>
      </c>
      <c r="AU346" s="83" t="s">
        <v>70</v>
      </c>
      <c r="AV346" s="83" t="s">
        <v>71</v>
      </c>
      <c r="AW346" s="83" t="s">
        <v>72</v>
      </c>
      <c r="AX346" s="83" t="s">
        <v>72</v>
      </c>
      <c r="AY346" s="83" t="s">
        <v>63</v>
      </c>
      <c r="AZ346" s="83" t="s">
        <v>72</v>
      </c>
      <c r="BA346" s="83" t="s">
        <v>63</v>
      </c>
      <c r="BB346" s="83" t="s">
        <v>72</v>
      </c>
      <c r="BC346" s="83" t="s">
        <v>73</v>
      </c>
      <c r="BD346" s="83"/>
      <c r="BE346" s="83" t="s">
        <v>73</v>
      </c>
      <c r="BF346" s="83"/>
      <c r="BG346" s="87" t="s">
        <v>846</v>
      </c>
      <c r="BH346" s="87" t="s">
        <v>114</v>
      </c>
      <c r="BI346" s="76" t="s">
        <v>1414</v>
      </c>
      <c r="BJ346">
        <f t="shared" si="15"/>
        <v>14</v>
      </c>
      <c r="BK346" s="87">
        <f t="shared" si="16"/>
        <v>51</v>
      </c>
      <c r="BL346" s="87"/>
      <c r="BM346" s="86" t="str">
        <f>_xlfn.XLOOKUP(Form_Responses18111213[[#This Row],[Sekolah School (Cleansed)]],'Quality Check'!$B$11:$B$14,'Quality Check'!$C$11:$C$14,)</f>
        <v>Urban</v>
      </c>
      <c r="BN346" s="86" t="str">
        <f>_xlfn.XLOOKUP(Form_Responses18111213[[#This Row],[Sekolah School (Cleansed)]],'Quality Check'!$B$11:$B$14,'Quality Check'!$D$11:$D$14,)</f>
        <v>Controlled Group (CG)</v>
      </c>
      <c r="BO346" s="87" t="str">
        <f>_xlfn.XLOOKUP(AS346,'Cleansing - Toothpaste Brand'!A:A,'Cleansing - Toothpaste Brand'!B:B,)</f>
        <v>Colgate</v>
      </c>
      <c r="BP346" s="87"/>
      <c r="BQ34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46" s="86" t="str">
        <f>_xlfn.XLOOKUP(AP346,'Cleansing - Response'!E:E,'Cleansing - Response'!F:F,)</f>
        <v>2 days and more</v>
      </c>
      <c r="BS346" s="86"/>
      <c r="BT346" s="86" t="str">
        <f>_xlfn.XLOOKUP(AQ346,'Cleansing - Response'!E:E,'Cleansing - Response'!F:F,)</f>
        <v>2 days and more</v>
      </c>
      <c r="BU346" s="86"/>
      <c r="BV346" s="86" t="str">
        <f t="shared" si="17"/>
        <v>Ya / Yes</v>
      </c>
      <c r="BW346" s="86" t="str">
        <f>_xlfn.XLOOKUP(AT346,'Cleansing - Response'!E:E,'Cleansing - Response'!F:F,)</f>
        <v>Rarely / Sometimes</v>
      </c>
      <c r="BX346" s="86" t="str">
        <f>_xlfn.XLOOKUP(AU346,'Cleansing - Response'!H:H,'Cleansing - Response'!I:I,)</f>
        <v>Sometimes / When in need</v>
      </c>
      <c r="BY346" s="86" t="str">
        <f>_xlfn.XLOOKUP(AV346,'Cleansing - Response'!K:K,'Cleansing - Response'!L:L,)</f>
        <v>Up to 1 time a day</v>
      </c>
      <c r="BZ346" s="86" t="str">
        <f>_xlfn.XLOOKUP(AW346,'Cleansing - Response'!$N:$N,'Cleansing - Response'!$O:$O,)</f>
        <v>Yes / Sometimes</v>
      </c>
      <c r="CA346" s="86" t="str">
        <f>_xlfn.XLOOKUP(AX346,'Cleansing - Response'!$N:$N,'Cleansing - Response'!$O:$O,)</f>
        <v>Yes / Sometimes</v>
      </c>
      <c r="CB346" s="86" t="str">
        <f>_xlfn.XLOOKUP(AY346,'Cleansing - Response'!$N:$N,'Cleansing - Response'!$O:$O,)</f>
        <v>Yes / Sometimes</v>
      </c>
      <c r="CC346" s="86" t="str">
        <f>_xlfn.XLOOKUP(AZ346,'Cleansing - Response'!$N:$N,'Cleansing - Response'!$O:$O,)</f>
        <v>Yes / Sometimes</v>
      </c>
      <c r="CD346" s="86" t="str">
        <f>_xlfn.XLOOKUP(BA346,'Cleansing - Response'!$N:$N,'Cleansing - Response'!$O:$O,)</f>
        <v>Yes / Sometimes</v>
      </c>
      <c r="CE346" s="86" t="str">
        <f>_xlfn.XLOOKUP(BB346,'Cleansing - Response'!$N:$N,'Cleansing - Response'!$O:$O,)</f>
        <v>Yes / Sometimes</v>
      </c>
      <c r="CF346" s="87" t="str">
        <f>IF(COUNTIF(Form_Responses18111213[[#This Row],[Answer - B7-1]:[Answer - B7-6]], "Yes / Sometimes") &gt; 4, "More than 4 times","Up to 4 times")</f>
        <v>More than 4 times</v>
      </c>
    </row>
    <row r="347" spans="1:84" ht="13.2" x14ac:dyDescent="0.25">
      <c r="A347" s="82">
        <v>45574.423333460647</v>
      </c>
      <c r="B347" s="83" t="s">
        <v>953</v>
      </c>
      <c r="C347" s="84" t="s">
        <v>954</v>
      </c>
      <c r="D347" s="83">
        <v>18.75</v>
      </c>
      <c r="E347" s="83">
        <v>0.28999999999999998</v>
      </c>
      <c r="F347" s="83" t="s">
        <v>423</v>
      </c>
      <c r="G347" s="83" t="s">
        <v>76</v>
      </c>
      <c r="H347" s="83" t="s">
        <v>846</v>
      </c>
      <c r="I347" s="83" t="s">
        <v>63</v>
      </c>
      <c r="J347" s="83" t="s">
        <v>78</v>
      </c>
      <c r="K347" s="83" t="s">
        <v>78</v>
      </c>
      <c r="L347" s="83" t="s">
        <v>64</v>
      </c>
      <c r="M347" s="83" t="s">
        <v>78</v>
      </c>
      <c r="N347" s="83" t="s">
        <v>84</v>
      </c>
      <c r="O347" s="83" t="s">
        <v>78</v>
      </c>
      <c r="P347" s="83" t="s">
        <v>64</v>
      </c>
      <c r="Q347" s="83" t="s">
        <v>64</v>
      </c>
      <c r="R347" s="83" t="s">
        <v>64</v>
      </c>
      <c r="S347" s="83" t="s">
        <v>64</v>
      </c>
      <c r="T347" s="83" t="s">
        <v>64</v>
      </c>
      <c r="U347" s="83" t="s">
        <v>64</v>
      </c>
      <c r="V347" s="83" t="s">
        <v>64</v>
      </c>
      <c r="W347" s="83" t="s">
        <v>64</v>
      </c>
      <c r="X347" s="83" t="s">
        <v>64</v>
      </c>
      <c r="Y347" s="83" t="s">
        <v>64</v>
      </c>
      <c r="Z347" s="83" t="s">
        <v>65</v>
      </c>
      <c r="AA347" s="83" t="s">
        <v>65</v>
      </c>
      <c r="AB347" s="83" t="s">
        <v>65</v>
      </c>
      <c r="AC347" s="83" t="s">
        <v>65</v>
      </c>
      <c r="AD347" s="83" t="s">
        <v>65</v>
      </c>
      <c r="AE347" s="83" t="s">
        <v>65</v>
      </c>
      <c r="AF347" s="83" t="s">
        <v>66</v>
      </c>
      <c r="AG347" s="83" t="s">
        <v>66</v>
      </c>
      <c r="AH347" s="83" t="s">
        <v>66</v>
      </c>
      <c r="AI347" s="83" t="s">
        <v>101</v>
      </c>
      <c r="AJ347" s="83" t="s">
        <v>65</v>
      </c>
      <c r="AK347" s="83" t="s">
        <v>66</v>
      </c>
      <c r="AL347" s="83" t="s">
        <v>65</v>
      </c>
      <c r="AM347" s="83" t="s">
        <v>66</v>
      </c>
      <c r="AN347" s="83" t="s">
        <v>66</v>
      </c>
      <c r="AO347" s="83" t="s">
        <v>66</v>
      </c>
      <c r="AP347" s="83" t="s">
        <v>85</v>
      </c>
      <c r="AQ347" s="83" t="s">
        <v>85</v>
      </c>
      <c r="AR347" s="83" t="s">
        <v>63</v>
      </c>
      <c r="AS347" s="83" t="s">
        <v>81</v>
      </c>
      <c r="AT347" s="83" t="s">
        <v>87</v>
      </c>
      <c r="AU347" s="83" t="s">
        <v>67</v>
      </c>
      <c r="AV347" s="83" t="s">
        <v>132</v>
      </c>
      <c r="AW347" s="83" t="s">
        <v>72</v>
      </c>
      <c r="AX347" s="83" t="s">
        <v>63</v>
      </c>
      <c r="AY347" s="83" t="s">
        <v>73</v>
      </c>
      <c r="AZ347" s="83" t="s">
        <v>72</v>
      </c>
      <c r="BA347" s="83" t="s">
        <v>72</v>
      </c>
      <c r="BB347" s="83" t="s">
        <v>73</v>
      </c>
      <c r="BC347" s="83" t="s">
        <v>73</v>
      </c>
      <c r="BD347" s="83"/>
      <c r="BE347" s="83" t="s">
        <v>73</v>
      </c>
      <c r="BF347" s="83"/>
      <c r="BG347" s="87" t="s">
        <v>846</v>
      </c>
      <c r="BH347" s="86" t="s">
        <v>60</v>
      </c>
      <c r="BI347" s="76" t="s">
        <v>1414</v>
      </c>
      <c r="BJ347">
        <f t="shared" si="15"/>
        <v>12</v>
      </c>
      <c r="BK347" s="87">
        <f t="shared" si="16"/>
        <v>57</v>
      </c>
      <c r="BL347" s="87"/>
      <c r="BM347" s="86" t="str">
        <f>_xlfn.XLOOKUP(Form_Responses18111213[[#This Row],[Sekolah School (Cleansed)]],'Quality Check'!$B$11:$B$14,'Quality Check'!$C$11:$C$14,)</f>
        <v>Urban</v>
      </c>
      <c r="BN347" s="86" t="str">
        <f>_xlfn.XLOOKUP(Form_Responses18111213[[#This Row],[Sekolah School (Cleansed)]],'Quality Check'!$B$11:$B$14,'Quality Check'!$D$11:$D$14,)</f>
        <v>Controlled Group (CG)</v>
      </c>
      <c r="BO347" s="87" t="str">
        <f>_xlfn.XLOOKUP(AS347,'Cleansing - Toothpaste Brand'!A:A,'Cleansing - Toothpaste Brand'!B:B,)</f>
        <v>Colgate</v>
      </c>
      <c r="BP347" s="87"/>
      <c r="BQ34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47" s="86" t="str">
        <f>_xlfn.XLOOKUP(AP347,'Cleansing - Response'!E:E,'Cleansing - Response'!F:F,)</f>
        <v>2 days and more</v>
      </c>
      <c r="BS347" s="86"/>
      <c r="BT347" s="86" t="str">
        <f>_xlfn.XLOOKUP(AQ347,'Cleansing - Response'!E:E,'Cleansing - Response'!F:F,)</f>
        <v>2 days and more</v>
      </c>
      <c r="BU347" s="86"/>
      <c r="BV347" s="86" t="str">
        <f t="shared" si="17"/>
        <v>Ya / Yes</v>
      </c>
      <c r="BW347" s="86" t="str">
        <f>_xlfn.XLOOKUP(AT347,'Cleansing - Response'!E:E,'Cleansing - Response'!F:F,)</f>
        <v>Always</v>
      </c>
      <c r="BX347" s="86" t="str">
        <f>_xlfn.XLOOKUP(AU347,'Cleansing - Response'!H:H,'Cleansing - Response'!I:I,)</f>
        <v>Using dental floss at least once</v>
      </c>
      <c r="BY347" s="86" t="str">
        <f>_xlfn.XLOOKUP(AV347,'Cleansing - Response'!K:K,'Cleansing - Response'!L:L,)</f>
        <v>Up to 1 time a day</v>
      </c>
      <c r="BZ347" s="86" t="str">
        <f>_xlfn.XLOOKUP(AW347,'Cleansing - Response'!$N:$N,'Cleansing - Response'!$O:$O,)</f>
        <v>Yes / Sometimes</v>
      </c>
      <c r="CA347" s="86" t="str">
        <f>_xlfn.XLOOKUP(AX347,'Cleansing - Response'!$N:$N,'Cleansing - Response'!$O:$O,)</f>
        <v>Yes / Sometimes</v>
      </c>
      <c r="CB347" s="86" t="str">
        <f>_xlfn.XLOOKUP(AY347,'Cleansing - Response'!$N:$N,'Cleansing - Response'!$O:$O,)</f>
        <v>No</v>
      </c>
      <c r="CC347" s="86" t="str">
        <f>_xlfn.XLOOKUP(AZ347,'Cleansing - Response'!$N:$N,'Cleansing - Response'!$O:$O,)</f>
        <v>Yes / Sometimes</v>
      </c>
      <c r="CD347" s="86" t="str">
        <f>_xlfn.XLOOKUP(BA347,'Cleansing - Response'!$N:$N,'Cleansing - Response'!$O:$O,)</f>
        <v>Yes / Sometimes</v>
      </c>
      <c r="CE347" s="86" t="str">
        <f>_xlfn.XLOOKUP(BB347,'Cleansing - Response'!$N:$N,'Cleansing - Response'!$O:$O,)</f>
        <v>No</v>
      </c>
      <c r="CF347" s="87" t="str">
        <f>IF(COUNTIF(Form_Responses18111213[[#This Row],[Answer - B7-1]:[Answer - B7-6]], "Yes / Sometimes") &gt; 4, "More than 4 times","Up to 4 times")</f>
        <v>Up to 4 times</v>
      </c>
    </row>
    <row r="348" spans="1:84" ht="13.2" x14ac:dyDescent="0.25">
      <c r="A348" s="82">
        <v>45574.423917106484</v>
      </c>
      <c r="B348" s="83" t="s">
        <v>955</v>
      </c>
      <c r="C348" s="84" t="s">
        <v>956</v>
      </c>
      <c r="D348" s="83">
        <v>100</v>
      </c>
      <c r="E348" s="83">
        <v>0.79</v>
      </c>
      <c r="F348" s="83" t="s">
        <v>114</v>
      </c>
      <c r="G348" s="83" t="s">
        <v>539</v>
      </c>
      <c r="H348" s="83" t="s">
        <v>957</v>
      </c>
      <c r="I348" s="83" t="s">
        <v>63</v>
      </c>
      <c r="J348" s="83" t="s">
        <v>78</v>
      </c>
      <c r="K348" s="83" t="s">
        <v>78</v>
      </c>
      <c r="L348" s="83" t="s">
        <v>64</v>
      </c>
      <c r="M348" s="83" t="s">
        <v>84</v>
      </c>
      <c r="N348" s="83" t="s">
        <v>84</v>
      </c>
      <c r="O348" s="83" t="s">
        <v>84</v>
      </c>
      <c r="P348" s="83" t="s">
        <v>84</v>
      </c>
      <c r="Q348" s="83" t="s">
        <v>64</v>
      </c>
      <c r="R348" s="83" t="s">
        <v>64</v>
      </c>
      <c r="S348" s="83" t="s">
        <v>84</v>
      </c>
      <c r="T348" s="83" t="s">
        <v>64</v>
      </c>
      <c r="U348" s="83" t="s">
        <v>64</v>
      </c>
      <c r="V348" s="83" t="s">
        <v>64</v>
      </c>
      <c r="W348" s="83" t="s">
        <v>84</v>
      </c>
      <c r="X348" s="83" t="s">
        <v>84</v>
      </c>
      <c r="Y348" s="83" t="s">
        <v>64</v>
      </c>
      <c r="Z348" s="83" t="s">
        <v>66</v>
      </c>
      <c r="AA348" s="83" t="s">
        <v>66</v>
      </c>
      <c r="AB348" s="83" t="s">
        <v>65</v>
      </c>
      <c r="AC348" s="83" t="s">
        <v>66</v>
      </c>
      <c r="AD348" s="83" t="s">
        <v>66</v>
      </c>
      <c r="AE348" s="83" t="s">
        <v>66</v>
      </c>
      <c r="AF348" s="83" t="s">
        <v>65</v>
      </c>
      <c r="AG348" s="83" t="s">
        <v>66</v>
      </c>
      <c r="AH348" s="83" t="s">
        <v>66</v>
      </c>
      <c r="AI348" s="83" t="s">
        <v>65</v>
      </c>
      <c r="AJ348" s="83" t="s">
        <v>66</v>
      </c>
      <c r="AK348" s="83" t="s">
        <v>79</v>
      </c>
      <c r="AL348" s="83" t="s">
        <v>79</v>
      </c>
      <c r="AM348" s="83" t="s">
        <v>65</v>
      </c>
      <c r="AN348" s="83" t="s">
        <v>66</v>
      </c>
      <c r="AO348" s="83" t="s">
        <v>66</v>
      </c>
      <c r="AP348" s="83" t="s">
        <v>67</v>
      </c>
      <c r="AQ348" s="83" t="s">
        <v>67</v>
      </c>
      <c r="AR348" s="83" t="s">
        <v>86</v>
      </c>
      <c r="AS348" s="83" t="s">
        <v>81</v>
      </c>
      <c r="AT348" s="83" t="s">
        <v>169</v>
      </c>
      <c r="AU348" s="83" t="s">
        <v>93</v>
      </c>
      <c r="AV348" s="83" t="s">
        <v>71</v>
      </c>
      <c r="AW348" s="83" t="s">
        <v>72</v>
      </c>
      <c r="AX348" s="83" t="s">
        <v>72</v>
      </c>
      <c r="AY348" s="83" t="s">
        <v>63</v>
      </c>
      <c r="AZ348" s="83" t="s">
        <v>72</v>
      </c>
      <c r="BA348" s="83" t="s">
        <v>63</v>
      </c>
      <c r="BB348" s="83" t="s">
        <v>72</v>
      </c>
      <c r="BC348" s="83" t="s">
        <v>73</v>
      </c>
      <c r="BD348" s="83" t="s">
        <v>116</v>
      </c>
      <c r="BE348" s="83" t="s">
        <v>73</v>
      </c>
      <c r="BF348" s="83"/>
      <c r="BG348" s="87" t="s">
        <v>846</v>
      </c>
      <c r="BH348" s="87" t="s">
        <v>114</v>
      </c>
      <c r="BI348" s="76" t="s">
        <v>1414</v>
      </c>
      <c r="BJ348">
        <f t="shared" si="15"/>
        <v>7</v>
      </c>
      <c r="BK348" s="87">
        <f t="shared" si="16"/>
        <v>47</v>
      </c>
      <c r="BL348" s="87"/>
      <c r="BM348" s="86" t="str">
        <f>_xlfn.XLOOKUP(Form_Responses18111213[[#This Row],[Sekolah School (Cleansed)]],'Quality Check'!$B$11:$B$14,'Quality Check'!$C$11:$C$14,)</f>
        <v>Urban</v>
      </c>
      <c r="BN348" s="86" t="str">
        <f>_xlfn.XLOOKUP(Form_Responses18111213[[#This Row],[Sekolah School (Cleansed)]],'Quality Check'!$B$11:$B$14,'Quality Check'!$D$11:$D$14,)</f>
        <v>Controlled Group (CG)</v>
      </c>
      <c r="BO348" s="87" t="str">
        <f>_xlfn.XLOOKUP(AS348,'Cleansing - Toothpaste Brand'!A:A,'Cleansing - Toothpaste Brand'!B:B,)</f>
        <v>Colgate</v>
      </c>
      <c r="BP348" s="87"/>
      <c r="BQ34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48" s="86" t="str">
        <f>_xlfn.XLOOKUP(AP348,'Cleansing - Response'!E:E,'Cleansing - Response'!F:F,)</f>
        <v>2 days and more</v>
      </c>
      <c r="BS348" s="86"/>
      <c r="BT348" s="86" t="str">
        <f>_xlfn.XLOOKUP(AQ348,'Cleansing - Response'!E:E,'Cleansing - Response'!F:F,)</f>
        <v>2 days and more</v>
      </c>
      <c r="BU348" s="86"/>
      <c r="BV348" s="86" t="str">
        <f t="shared" si="17"/>
        <v>Ya / Yes</v>
      </c>
      <c r="BW348" s="86" t="str">
        <f>_xlfn.XLOOKUP(AT348,'Cleansing - Response'!E:E,'Cleansing - Response'!F:F,)</f>
        <v>Rarely / Sometimes</v>
      </c>
      <c r="BX348" s="86" t="str">
        <f>_xlfn.XLOOKUP(AU348,'Cleansing - Response'!H:H,'Cleansing - Response'!I:I,)</f>
        <v>Not using dental floss</v>
      </c>
      <c r="BY348" s="86" t="str">
        <f>_xlfn.XLOOKUP(AV348,'Cleansing - Response'!K:K,'Cleansing - Response'!L:L,)</f>
        <v>Up to 1 time a day</v>
      </c>
      <c r="BZ348" s="86" t="str">
        <f>_xlfn.XLOOKUP(AW348,'Cleansing - Response'!$N:$N,'Cleansing - Response'!$O:$O,)</f>
        <v>Yes / Sometimes</v>
      </c>
      <c r="CA348" s="86" t="str">
        <f>_xlfn.XLOOKUP(AX348,'Cleansing - Response'!$N:$N,'Cleansing - Response'!$O:$O,)</f>
        <v>Yes / Sometimes</v>
      </c>
      <c r="CB348" s="86" t="str">
        <f>_xlfn.XLOOKUP(AY348,'Cleansing - Response'!$N:$N,'Cleansing - Response'!$O:$O,)</f>
        <v>Yes / Sometimes</v>
      </c>
      <c r="CC348" s="86" t="str">
        <f>_xlfn.XLOOKUP(AZ348,'Cleansing - Response'!$N:$N,'Cleansing - Response'!$O:$O,)</f>
        <v>Yes / Sometimes</v>
      </c>
      <c r="CD348" s="86" t="str">
        <f>_xlfn.XLOOKUP(BA348,'Cleansing - Response'!$N:$N,'Cleansing - Response'!$O:$O,)</f>
        <v>Yes / Sometimes</v>
      </c>
      <c r="CE348" s="86" t="str">
        <f>_xlfn.XLOOKUP(BB348,'Cleansing - Response'!$N:$N,'Cleansing - Response'!$O:$O,)</f>
        <v>Yes / Sometimes</v>
      </c>
      <c r="CF348" s="87" t="str">
        <f>IF(COUNTIF(Form_Responses18111213[[#This Row],[Answer - B7-1]:[Answer - B7-6]], "Yes / Sometimes") &gt; 4, "More than 4 times","Up to 4 times")</f>
        <v>More than 4 times</v>
      </c>
    </row>
    <row r="349" spans="1:84" ht="13.2" x14ac:dyDescent="0.25">
      <c r="A349" s="82">
        <v>45574.426121956014</v>
      </c>
      <c r="B349" s="83" t="s">
        <v>958</v>
      </c>
      <c r="C349" s="84" t="s">
        <v>959</v>
      </c>
      <c r="D349" s="83">
        <v>100</v>
      </c>
      <c r="E349" s="83">
        <v>0.92</v>
      </c>
      <c r="F349" s="83" t="s">
        <v>114</v>
      </c>
      <c r="G349" s="83" t="s">
        <v>76</v>
      </c>
      <c r="H349" s="83" t="s">
        <v>887</v>
      </c>
      <c r="I349" s="83" t="s">
        <v>63</v>
      </c>
      <c r="J349" s="83" t="s">
        <v>64</v>
      </c>
      <c r="K349" s="83" t="s">
        <v>64</v>
      </c>
      <c r="L349" s="83" t="s">
        <v>64</v>
      </c>
      <c r="M349" s="83" t="s">
        <v>84</v>
      </c>
      <c r="N349" s="83" t="s">
        <v>78</v>
      </c>
      <c r="O349" s="83" t="s">
        <v>64</v>
      </c>
      <c r="P349" s="83" t="s">
        <v>64</v>
      </c>
      <c r="Q349" s="83" t="s">
        <v>64</v>
      </c>
      <c r="R349" s="83" t="s">
        <v>64</v>
      </c>
      <c r="S349" s="83" t="s">
        <v>64</v>
      </c>
      <c r="T349" s="83" t="s">
        <v>64</v>
      </c>
      <c r="U349" s="83" t="s">
        <v>64</v>
      </c>
      <c r="V349" s="83" t="s">
        <v>64</v>
      </c>
      <c r="W349" s="83" t="s">
        <v>64</v>
      </c>
      <c r="X349" s="83" t="s">
        <v>64</v>
      </c>
      <c r="Y349" s="83" t="s">
        <v>64</v>
      </c>
      <c r="Z349" s="83" t="s">
        <v>65</v>
      </c>
      <c r="AA349" s="83" t="s">
        <v>65</v>
      </c>
      <c r="AB349" s="83" t="s">
        <v>65</v>
      </c>
      <c r="AC349" s="83" t="s">
        <v>65</v>
      </c>
      <c r="AD349" s="83" t="s">
        <v>65</v>
      </c>
      <c r="AE349" s="83" t="s">
        <v>65</v>
      </c>
      <c r="AF349" s="83" t="s">
        <v>65</v>
      </c>
      <c r="AG349" s="83" t="s">
        <v>65</v>
      </c>
      <c r="AH349" s="83" t="s">
        <v>65</v>
      </c>
      <c r="AI349" s="83" t="s">
        <v>101</v>
      </c>
      <c r="AJ349" s="83" t="s">
        <v>65</v>
      </c>
      <c r="AK349" s="83" t="s">
        <v>65</v>
      </c>
      <c r="AL349" s="83" t="s">
        <v>65</v>
      </c>
      <c r="AM349" s="83" t="s">
        <v>65</v>
      </c>
      <c r="AN349" s="83" t="s">
        <v>65</v>
      </c>
      <c r="AO349" s="83" t="s">
        <v>65</v>
      </c>
      <c r="AP349" s="83" t="s">
        <v>67</v>
      </c>
      <c r="AQ349" s="83" t="s">
        <v>67</v>
      </c>
      <c r="AR349" s="83" t="s">
        <v>86</v>
      </c>
      <c r="AS349" s="83" t="s">
        <v>960</v>
      </c>
      <c r="AT349" s="83" t="s">
        <v>87</v>
      </c>
      <c r="AU349" s="83" t="s">
        <v>70</v>
      </c>
      <c r="AV349" s="83" t="s">
        <v>71</v>
      </c>
      <c r="AW349" s="83" t="s">
        <v>72</v>
      </c>
      <c r="AX349" s="83" t="s">
        <v>72</v>
      </c>
      <c r="AY349" s="83" t="s">
        <v>72</v>
      </c>
      <c r="AZ349" s="83" t="s">
        <v>72</v>
      </c>
      <c r="BA349" s="83" t="s">
        <v>72</v>
      </c>
      <c r="BB349" s="83" t="s">
        <v>72</v>
      </c>
      <c r="BC349" s="83" t="s">
        <v>73</v>
      </c>
      <c r="BD349" s="83"/>
      <c r="BE349" s="83" t="s">
        <v>73</v>
      </c>
      <c r="BF349" s="83"/>
      <c r="BG349" s="87" t="s">
        <v>846</v>
      </c>
      <c r="BH349" s="87" t="s">
        <v>114</v>
      </c>
      <c r="BI349" s="76" t="s">
        <v>1414</v>
      </c>
      <c r="BJ349">
        <f t="shared" si="15"/>
        <v>14</v>
      </c>
      <c r="BK349" s="87">
        <f t="shared" si="16"/>
        <v>64</v>
      </c>
      <c r="BL349" s="87"/>
      <c r="BM349" s="86" t="str">
        <f>_xlfn.XLOOKUP(Form_Responses18111213[[#This Row],[Sekolah School (Cleansed)]],'Quality Check'!$B$11:$B$14,'Quality Check'!$C$11:$C$14,)</f>
        <v>Urban</v>
      </c>
      <c r="BN349" s="86" t="str">
        <f>_xlfn.XLOOKUP(Form_Responses18111213[[#This Row],[Sekolah School (Cleansed)]],'Quality Check'!$B$11:$B$14,'Quality Check'!$D$11:$D$14,)</f>
        <v>Controlled Group (CG)</v>
      </c>
      <c r="BO349" s="87" t="str">
        <f>_xlfn.XLOOKUP(AS349,'Cleansing - Toothpaste Brand'!A:A,'Cleansing - Toothpaste Brand'!B:B,)</f>
        <v>Safi</v>
      </c>
      <c r="BP349" s="87"/>
      <c r="BQ34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49" s="86" t="str">
        <f>_xlfn.XLOOKUP(AP349,'Cleansing - Response'!E:E,'Cleansing - Response'!F:F,)</f>
        <v>2 days and more</v>
      </c>
      <c r="BS349" s="86"/>
      <c r="BT349" s="86" t="str">
        <f>_xlfn.XLOOKUP(AQ349,'Cleansing - Response'!E:E,'Cleansing - Response'!F:F,)</f>
        <v>2 days and more</v>
      </c>
      <c r="BU349" s="86"/>
      <c r="BV349" s="86" t="str">
        <f t="shared" si="17"/>
        <v>Ya / Yes</v>
      </c>
      <c r="BW349" s="86" t="str">
        <f>_xlfn.XLOOKUP(AT349,'Cleansing - Response'!E:E,'Cleansing - Response'!F:F,)</f>
        <v>Always</v>
      </c>
      <c r="BX349" s="86" t="str">
        <f>_xlfn.XLOOKUP(AU349,'Cleansing - Response'!H:H,'Cleansing - Response'!I:I,)</f>
        <v>Sometimes / When in need</v>
      </c>
      <c r="BY349" s="86" t="str">
        <f>_xlfn.XLOOKUP(AV349,'Cleansing - Response'!K:K,'Cleansing - Response'!L:L,)</f>
        <v>Up to 1 time a day</v>
      </c>
      <c r="BZ349" s="86" t="str">
        <f>_xlfn.XLOOKUP(AW349,'Cleansing - Response'!$N:$N,'Cleansing - Response'!$O:$O,)</f>
        <v>Yes / Sometimes</v>
      </c>
      <c r="CA349" s="86" t="str">
        <f>_xlfn.XLOOKUP(AX349,'Cleansing - Response'!$N:$N,'Cleansing - Response'!$O:$O,)</f>
        <v>Yes / Sometimes</v>
      </c>
      <c r="CB349" s="86" t="str">
        <f>_xlfn.XLOOKUP(AY349,'Cleansing - Response'!$N:$N,'Cleansing - Response'!$O:$O,)</f>
        <v>Yes / Sometimes</v>
      </c>
      <c r="CC349" s="86" t="str">
        <f>_xlfn.XLOOKUP(AZ349,'Cleansing - Response'!$N:$N,'Cleansing - Response'!$O:$O,)</f>
        <v>Yes / Sometimes</v>
      </c>
      <c r="CD349" s="86" t="str">
        <f>_xlfn.XLOOKUP(BA349,'Cleansing - Response'!$N:$N,'Cleansing - Response'!$O:$O,)</f>
        <v>Yes / Sometimes</v>
      </c>
      <c r="CE349" s="86" t="str">
        <f>_xlfn.XLOOKUP(BB349,'Cleansing - Response'!$N:$N,'Cleansing - Response'!$O:$O,)</f>
        <v>Yes / Sometimes</v>
      </c>
      <c r="CF349" s="87" t="str">
        <f>IF(COUNTIF(Form_Responses18111213[[#This Row],[Answer - B7-1]:[Answer - B7-6]], "Yes / Sometimes") &gt; 4, "More than 4 times","Up to 4 times")</f>
        <v>More than 4 times</v>
      </c>
    </row>
    <row r="350" spans="1:84" ht="13.2" x14ac:dyDescent="0.25">
      <c r="A350" s="82">
        <v>45574.42763431713</v>
      </c>
      <c r="B350" s="83" t="s">
        <v>961</v>
      </c>
      <c r="C350" s="84" t="s">
        <v>962</v>
      </c>
      <c r="D350" s="83">
        <v>4.5</v>
      </c>
      <c r="E350" s="83">
        <v>0.17</v>
      </c>
      <c r="F350" s="83" t="s">
        <v>423</v>
      </c>
      <c r="G350" s="83" t="s">
        <v>76</v>
      </c>
      <c r="H350" s="83" t="s">
        <v>846</v>
      </c>
      <c r="I350" s="83" t="s">
        <v>63</v>
      </c>
      <c r="J350" s="83" t="s">
        <v>64</v>
      </c>
      <c r="K350" s="83" t="s">
        <v>64</v>
      </c>
      <c r="L350" s="83" t="s">
        <v>64</v>
      </c>
      <c r="M350" s="83" t="s">
        <v>84</v>
      </c>
      <c r="N350" s="83" t="s">
        <v>84</v>
      </c>
      <c r="O350" s="83" t="s">
        <v>64</v>
      </c>
      <c r="P350" s="83" t="s">
        <v>84</v>
      </c>
      <c r="Q350" s="83" t="s">
        <v>84</v>
      </c>
      <c r="R350" s="83" t="s">
        <v>64</v>
      </c>
      <c r="S350" s="83" t="s">
        <v>64</v>
      </c>
      <c r="T350" s="83" t="s">
        <v>64</v>
      </c>
      <c r="U350" s="83" t="s">
        <v>84</v>
      </c>
      <c r="V350" s="83" t="s">
        <v>64</v>
      </c>
      <c r="W350" s="83" t="s">
        <v>64</v>
      </c>
      <c r="X350" s="83" t="s">
        <v>84</v>
      </c>
      <c r="Y350" s="83" t="s">
        <v>64</v>
      </c>
      <c r="Z350" s="83" t="s">
        <v>66</v>
      </c>
      <c r="AA350" s="83" t="s">
        <v>66</v>
      </c>
      <c r="AB350" s="83" t="s">
        <v>66</v>
      </c>
      <c r="AC350" s="83" t="s">
        <v>66</v>
      </c>
      <c r="AD350" s="83" t="s">
        <v>66</v>
      </c>
      <c r="AE350" s="83" t="s">
        <v>66</v>
      </c>
      <c r="AF350" s="83" t="s">
        <v>66</v>
      </c>
      <c r="AG350" s="83" t="s">
        <v>66</v>
      </c>
      <c r="AH350" s="83" t="s">
        <v>66</v>
      </c>
      <c r="AI350" s="83" t="s">
        <v>79</v>
      </c>
      <c r="AJ350" s="83" t="s">
        <v>66</v>
      </c>
      <c r="AK350" s="83" t="s">
        <v>66</v>
      </c>
      <c r="AL350" s="83" t="s">
        <v>66</v>
      </c>
      <c r="AM350" s="83" t="s">
        <v>66</v>
      </c>
      <c r="AN350" s="83" t="s">
        <v>66</v>
      </c>
      <c r="AO350" s="83" t="s">
        <v>66</v>
      </c>
      <c r="AP350" s="83" t="s">
        <v>85</v>
      </c>
      <c r="AQ350" s="83" t="s">
        <v>85</v>
      </c>
      <c r="AR350" s="83" t="s">
        <v>86</v>
      </c>
      <c r="AS350" s="83" t="s">
        <v>252</v>
      </c>
      <c r="AT350" s="83" t="s">
        <v>169</v>
      </c>
      <c r="AU350" s="83" t="s">
        <v>93</v>
      </c>
      <c r="AV350" s="83" t="s">
        <v>469</v>
      </c>
      <c r="AW350" s="83" t="s">
        <v>72</v>
      </c>
      <c r="AX350" s="83" t="s">
        <v>73</v>
      </c>
      <c r="AY350" s="83" t="s">
        <v>63</v>
      </c>
      <c r="AZ350" s="83" t="s">
        <v>72</v>
      </c>
      <c r="BA350" s="83" t="s">
        <v>63</v>
      </c>
      <c r="BB350" s="83" t="s">
        <v>63</v>
      </c>
      <c r="BC350" s="83" t="s">
        <v>73</v>
      </c>
      <c r="BD350" s="83"/>
      <c r="BE350" s="83" t="s">
        <v>73</v>
      </c>
      <c r="BF350" s="83"/>
      <c r="BG350" s="87" t="s">
        <v>846</v>
      </c>
      <c r="BH350" s="86" t="s">
        <v>60</v>
      </c>
      <c r="BI350" s="76" t="s">
        <v>1414</v>
      </c>
      <c r="BJ350">
        <f t="shared" si="15"/>
        <v>10</v>
      </c>
      <c r="BK350" s="87">
        <f t="shared" si="16"/>
        <v>48</v>
      </c>
      <c r="BL350" s="87"/>
      <c r="BM350" s="86" t="str">
        <f>_xlfn.XLOOKUP(Form_Responses18111213[[#This Row],[Sekolah School (Cleansed)]],'Quality Check'!$B$11:$B$14,'Quality Check'!$C$11:$C$14,)</f>
        <v>Urban</v>
      </c>
      <c r="BN350" s="86" t="str">
        <f>_xlfn.XLOOKUP(Form_Responses18111213[[#This Row],[Sekolah School (Cleansed)]],'Quality Check'!$B$11:$B$14,'Quality Check'!$D$11:$D$14,)</f>
        <v>Controlled Group (CG)</v>
      </c>
      <c r="BO350" s="87" t="str">
        <f>_xlfn.XLOOKUP(AS350,'Cleansing - Toothpaste Brand'!A:A,'Cleansing - Toothpaste Brand'!B:B,)</f>
        <v>Safi</v>
      </c>
      <c r="BP350" s="87"/>
      <c r="BQ35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50" s="86" t="str">
        <f>_xlfn.XLOOKUP(AP350,'Cleansing - Response'!E:E,'Cleansing - Response'!F:F,)</f>
        <v>2 days and more</v>
      </c>
      <c r="BS350" s="86"/>
      <c r="BT350" s="86" t="str">
        <f>_xlfn.XLOOKUP(AQ350,'Cleansing - Response'!E:E,'Cleansing - Response'!F:F,)</f>
        <v>2 days and more</v>
      </c>
      <c r="BU350" s="86"/>
      <c r="BV350" s="86" t="str">
        <f t="shared" si="17"/>
        <v>Ya / Yes</v>
      </c>
      <c r="BW350" s="86" t="str">
        <f>_xlfn.XLOOKUP(AT350,'Cleansing - Response'!E:E,'Cleansing - Response'!F:F,)</f>
        <v>Rarely / Sometimes</v>
      </c>
      <c r="BX350" s="86" t="str">
        <f>_xlfn.XLOOKUP(AU350,'Cleansing - Response'!H:H,'Cleansing - Response'!I:I,)</f>
        <v>Not using dental floss</v>
      </c>
      <c r="BY350" s="86" t="str">
        <f>_xlfn.XLOOKUP(AV350,'Cleansing - Response'!K:K,'Cleansing - Response'!L:L,)</f>
        <v>More than 1 time a day</v>
      </c>
      <c r="BZ350" s="86" t="str">
        <f>_xlfn.XLOOKUP(AW350,'Cleansing - Response'!$N:$N,'Cleansing - Response'!$O:$O,)</f>
        <v>Yes / Sometimes</v>
      </c>
      <c r="CA350" s="86" t="str">
        <f>_xlfn.XLOOKUP(AX350,'Cleansing - Response'!$N:$N,'Cleansing - Response'!$O:$O,)</f>
        <v>No</v>
      </c>
      <c r="CB350" s="86" t="str">
        <f>_xlfn.XLOOKUP(AY350,'Cleansing - Response'!$N:$N,'Cleansing - Response'!$O:$O,)</f>
        <v>Yes / Sometimes</v>
      </c>
      <c r="CC350" s="86" t="str">
        <f>_xlfn.XLOOKUP(AZ350,'Cleansing - Response'!$N:$N,'Cleansing - Response'!$O:$O,)</f>
        <v>Yes / Sometimes</v>
      </c>
      <c r="CD350" s="86" t="str">
        <f>_xlfn.XLOOKUP(BA350,'Cleansing - Response'!$N:$N,'Cleansing - Response'!$O:$O,)</f>
        <v>Yes / Sometimes</v>
      </c>
      <c r="CE350" s="86" t="str">
        <f>_xlfn.XLOOKUP(BB350,'Cleansing - Response'!$N:$N,'Cleansing - Response'!$O:$O,)</f>
        <v>Yes / Sometimes</v>
      </c>
      <c r="CF350" s="87" t="str">
        <f>IF(COUNTIF(Form_Responses18111213[[#This Row],[Answer - B7-1]:[Answer - B7-6]], "Yes / Sometimes") &gt; 4, "More than 4 times","Up to 4 times")</f>
        <v>More than 4 times</v>
      </c>
    </row>
    <row r="351" spans="1:84" ht="13.2" x14ac:dyDescent="0.25">
      <c r="A351" s="82">
        <v>45574.428479768518</v>
      </c>
      <c r="B351" s="83" t="s">
        <v>963</v>
      </c>
      <c r="C351" s="84" t="s">
        <v>964</v>
      </c>
      <c r="D351" s="83">
        <v>5.4</v>
      </c>
      <c r="E351" s="83">
        <v>0.25</v>
      </c>
      <c r="F351" s="83" t="s">
        <v>114</v>
      </c>
      <c r="G351" s="83" t="s">
        <v>76</v>
      </c>
      <c r="H351" s="83" t="s">
        <v>846</v>
      </c>
      <c r="I351" s="83" t="s">
        <v>63</v>
      </c>
      <c r="J351" s="83" t="s">
        <v>64</v>
      </c>
      <c r="K351" s="83" t="s">
        <v>84</v>
      </c>
      <c r="L351" s="83" t="s">
        <v>64</v>
      </c>
      <c r="M351" s="83" t="s">
        <v>78</v>
      </c>
      <c r="N351" s="83" t="s">
        <v>64</v>
      </c>
      <c r="O351" s="83" t="s">
        <v>64</v>
      </c>
      <c r="P351" s="83" t="s">
        <v>64</v>
      </c>
      <c r="Q351" s="83" t="s">
        <v>64</v>
      </c>
      <c r="R351" s="83" t="s">
        <v>64</v>
      </c>
      <c r="S351" s="83" t="s">
        <v>64</v>
      </c>
      <c r="T351" s="83" t="s">
        <v>64</v>
      </c>
      <c r="U351" s="83" t="s">
        <v>64</v>
      </c>
      <c r="V351" s="83" t="s">
        <v>64</v>
      </c>
      <c r="W351" s="83" t="s">
        <v>64</v>
      </c>
      <c r="X351" s="83" t="s">
        <v>64</v>
      </c>
      <c r="Y351" s="83" t="s">
        <v>64</v>
      </c>
      <c r="Z351" s="83" t="s">
        <v>65</v>
      </c>
      <c r="AA351" s="83" t="s">
        <v>66</v>
      </c>
      <c r="AB351" s="83" t="s">
        <v>66</v>
      </c>
      <c r="AC351" s="83" t="s">
        <v>65</v>
      </c>
      <c r="AD351" s="83" t="s">
        <v>66</v>
      </c>
      <c r="AE351" s="83" t="s">
        <v>65</v>
      </c>
      <c r="AF351" s="83" t="s">
        <v>65</v>
      </c>
      <c r="AG351" s="83" t="s">
        <v>66</v>
      </c>
      <c r="AH351" s="83" t="s">
        <v>66</v>
      </c>
      <c r="AI351" s="83" t="s">
        <v>66</v>
      </c>
      <c r="AJ351" s="83" t="s">
        <v>65</v>
      </c>
      <c r="AK351" s="83" t="s">
        <v>65</v>
      </c>
      <c r="AL351" s="83" t="s">
        <v>65</v>
      </c>
      <c r="AM351" s="83" t="s">
        <v>65</v>
      </c>
      <c r="AN351" s="83" t="s">
        <v>66</v>
      </c>
      <c r="AO351" s="83" t="s">
        <v>66</v>
      </c>
      <c r="AP351" s="83" t="s">
        <v>80</v>
      </c>
      <c r="AQ351" s="83" t="s">
        <v>80</v>
      </c>
      <c r="AR351" s="83" t="s">
        <v>63</v>
      </c>
      <c r="AS351" s="83" t="s">
        <v>965</v>
      </c>
      <c r="AT351" s="83" t="s">
        <v>69</v>
      </c>
      <c r="AU351" s="83" t="s">
        <v>70</v>
      </c>
      <c r="AV351" s="83" t="s">
        <v>71</v>
      </c>
      <c r="AW351" s="83" t="s">
        <v>73</v>
      </c>
      <c r="AX351" s="83" t="s">
        <v>72</v>
      </c>
      <c r="AY351" s="83" t="s">
        <v>72</v>
      </c>
      <c r="AZ351" s="83" t="s">
        <v>73</v>
      </c>
      <c r="BA351" s="83" t="s">
        <v>72</v>
      </c>
      <c r="BB351" s="83" t="s">
        <v>72</v>
      </c>
      <c r="BC351" s="83" t="s">
        <v>73</v>
      </c>
      <c r="BD351" s="83">
        <v>0</v>
      </c>
      <c r="BE351" s="83" t="s">
        <v>73</v>
      </c>
      <c r="BF351" s="83"/>
      <c r="BG351" s="87" t="s">
        <v>846</v>
      </c>
      <c r="BH351" s="87" t="s">
        <v>114</v>
      </c>
      <c r="BI351" s="76" t="s">
        <v>1414</v>
      </c>
      <c r="BJ351">
        <f t="shared" si="15"/>
        <v>15</v>
      </c>
      <c r="BK351" s="87">
        <f t="shared" si="16"/>
        <v>55</v>
      </c>
      <c r="BL351" s="87"/>
      <c r="BM351" s="86" t="str">
        <f>_xlfn.XLOOKUP(Form_Responses18111213[[#This Row],[Sekolah School (Cleansed)]],'Quality Check'!$B$11:$B$14,'Quality Check'!$C$11:$C$14,)</f>
        <v>Urban</v>
      </c>
      <c r="BN351" s="86" t="str">
        <f>_xlfn.XLOOKUP(Form_Responses18111213[[#This Row],[Sekolah School (Cleansed)]],'Quality Check'!$B$11:$B$14,'Quality Check'!$D$11:$D$14,)</f>
        <v>Controlled Group (CG)</v>
      </c>
      <c r="BO351" s="87" t="str">
        <f>_xlfn.XLOOKUP(AS351,'Cleansing - Toothpaste Brand'!A:A,'Cleansing - Toothpaste Brand'!B:B,)</f>
        <v>Colgate</v>
      </c>
      <c r="BP351" s="87"/>
      <c r="BQ35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51" s="86" t="str">
        <f>_xlfn.XLOOKUP(AP351,'Cleansing - Response'!E:E,'Cleansing - Response'!F:F,)</f>
        <v>Less than 2 days</v>
      </c>
      <c r="BS351" s="86"/>
      <c r="BT351" s="86" t="str">
        <f>_xlfn.XLOOKUP(AQ351,'Cleansing - Response'!E:E,'Cleansing - Response'!F:F,)</f>
        <v>Less than 2 days</v>
      </c>
      <c r="BU351" s="86"/>
      <c r="BV351" s="86" t="str">
        <f t="shared" si="17"/>
        <v>Ya / Yes</v>
      </c>
      <c r="BW351" s="86" t="str">
        <f>_xlfn.XLOOKUP(AT351,'Cleansing - Response'!E:E,'Cleansing - Response'!F:F,)</f>
        <v>Rarely / Sometimes</v>
      </c>
      <c r="BX351" s="86" t="str">
        <f>_xlfn.XLOOKUP(AU351,'Cleansing - Response'!H:H,'Cleansing - Response'!I:I,)</f>
        <v>Sometimes / When in need</v>
      </c>
      <c r="BY351" s="86" t="str">
        <f>_xlfn.XLOOKUP(AV351,'Cleansing - Response'!K:K,'Cleansing - Response'!L:L,)</f>
        <v>Up to 1 time a day</v>
      </c>
      <c r="BZ351" s="86" t="str">
        <f>_xlfn.XLOOKUP(AW351,'Cleansing - Response'!$N:$N,'Cleansing - Response'!$O:$O,)</f>
        <v>No</v>
      </c>
      <c r="CA351" s="86" t="str">
        <f>_xlfn.XLOOKUP(AX351,'Cleansing - Response'!$N:$N,'Cleansing - Response'!$O:$O,)</f>
        <v>Yes / Sometimes</v>
      </c>
      <c r="CB351" s="86" t="str">
        <f>_xlfn.XLOOKUP(AY351,'Cleansing - Response'!$N:$N,'Cleansing - Response'!$O:$O,)</f>
        <v>Yes / Sometimes</v>
      </c>
      <c r="CC351" s="86" t="str">
        <f>_xlfn.XLOOKUP(AZ351,'Cleansing - Response'!$N:$N,'Cleansing - Response'!$O:$O,)</f>
        <v>No</v>
      </c>
      <c r="CD351" s="86" t="str">
        <f>_xlfn.XLOOKUP(BA351,'Cleansing - Response'!$N:$N,'Cleansing - Response'!$O:$O,)</f>
        <v>Yes / Sometimes</v>
      </c>
      <c r="CE351" s="86" t="str">
        <f>_xlfn.XLOOKUP(BB351,'Cleansing - Response'!$N:$N,'Cleansing - Response'!$O:$O,)</f>
        <v>Yes / Sometimes</v>
      </c>
      <c r="CF351" s="87" t="str">
        <f>IF(COUNTIF(Form_Responses18111213[[#This Row],[Answer - B7-1]:[Answer - B7-6]], "Yes / Sometimes") &gt; 4, "More than 4 times","Up to 4 times")</f>
        <v>Up to 4 times</v>
      </c>
    </row>
    <row r="352" spans="1:84" ht="13.2" x14ac:dyDescent="0.25">
      <c r="A352" s="82">
        <v>45574.429001655095</v>
      </c>
      <c r="B352" s="83" t="s">
        <v>966</v>
      </c>
      <c r="C352" s="84" t="s">
        <v>967</v>
      </c>
      <c r="D352" s="83">
        <v>3.6</v>
      </c>
      <c r="E352" s="83">
        <v>0.13</v>
      </c>
      <c r="F352" s="83" t="s">
        <v>423</v>
      </c>
      <c r="G352" s="83" t="s">
        <v>76</v>
      </c>
      <c r="H352" s="83" t="s">
        <v>968</v>
      </c>
      <c r="I352" s="83" t="s">
        <v>63</v>
      </c>
      <c r="J352" s="83" t="s">
        <v>64</v>
      </c>
      <c r="K352" s="83" t="s">
        <v>64</v>
      </c>
      <c r="L352" s="83" t="s">
        <v>64</v>
      </c>
      <c r="M352" s="83" t="s">
        <v>84</v>
      </c>
      <c r="N352" s="83" t="s">
        <v>84</v>
      </c>
      <c r="O352" s="83" t="s">
        <v>64</v>
      </c>
      <c r="P352" s="83" t="s">
        <v>84</v>
      </c>
      <c r="Q352" s="83" t="s">
        <v>64</v>
      </c>
      <c r="R352" s="83" t="s">
        <v>84</v>
      </c>
      <c r="S352" s="83" t="s">
        <v>64</v>
      </c>
      <c r="T352" s="83" t="s">
        <v>64</v>
      </c>
      <c r="U352" s="83" t="s">
        <v>84</v>
      </c>
      <c r="V352" s="83" t="s">
        <v>64</v>
      </c>
      <c r="W352" s="83" t="s">
        <v>64</v>
      </c>
      <c r="X352" s="83" t="s">
        <v>64</v>
      </c>
      <c r="Y352" s="83" t="s">
        <v>64</v>
      </c>
      <c r="Z352" s="83" t="s">
        <v>65</v>
      </c>
      <c r="AA352" s="83" t="s">
        <v>65</v>
      </c>
      <c r="AB352" s="83" t="s">
        <v>79</v>
      </c>
      <c r="AC352" s="83" t="s">
        <v>66</v>
      </c>
      <c r="AD352" s="83" t="s">
        <v>66</v>
      </c>
      <c r="AE352" s="83" t="s">
        <v>66</v>
      </c>
      <c r="AF352" s="83" t="s">
        <v>66</v>
      </c>
      <c r="AG352" s="83" t="s">
        <v>65</v>
      </c>
      <c r="AH352" s="83" t="s">
        <v>65</v>
      </c>
      <c r="AI352" s="83" t="s">
        <v>66</v>
      </c>
      <c r="AJ352" s="83" t="s">
        <v>66</v>
      </c>
      <c r="AK352" s="83" t="s">
        <v>65</v>
      </c>
      <c r="AL352" s="83" t="s">
        <v>66</v>
      </c>
      <c r="AM352" s="83" t="s">
        <v>66</v>
      </c>
      <c r="AN352" s="83" t="s">
        <v>79</v>
      </c>
      <c r="AO352" s="83" t="s">
        <v>79</v>
      </c>
      <c r="AP352" s="83" t="s">
        <v>67</v>
      </c>
      <c r="AQ352" s="83" t="s">
        <v>67</v>
      </c>
      <c r="AR352" s="83" t="s">
        <v>86</v>
      </c>
      <c r="AS352" s="83" t="s">
        <v>969</v>
      </c>
      <c r="AT352" s="83" t="s">
        <v>69</v>
      </c>
      <c r="AU352" s="83" t="s">
        <v>93</v>
      </c>
      <c r="AV352" s="83" t="s">
        <v>71</v>
      </c>
      <c r="AW352" s="83" t="s">
        <v>63</v>
      </c>
      <c r="AX352" s="83" t="s">
        <v>73</v>
      </c>
      <c r="AY352" s="83" t="s">
        <v>73</v>
      </c>
      <c r="AZ352" s="83" t="s">
        <v>63</v>
      </c>
      <c r="BA352" s="83" t="s">
        <v>63</v>
      </c>
      <c r="BB352" s="83" t="s">
        <v>73</v>
      </c>
      <c r="BC352" s="83" t="s">
        <v>73</v>
      </c>
      <c r="BD352" s="83"/>
      <c r="BE352" s="83" t="s">
        <v>73</v>
      </c>
      <c r="BF352" s="83"/>
      <c r="BG352" s="87" t="s">
        <v>846</v>
      </c>
      <c r="BH352" s="86" t="s">
        <v>60</v>
      </c>
      <c r="BI352" s="76" t="s">
        <v>1414</v>
      </c>
      <c r="BJ352">
        <f t="shared" si="15"/>
        <v>11</v>
      </c>
      <c r="BK352" s="87">
        <f t="shared" si="16"/>
        <v>49</v>
      </c>
      <c r="BL352" s="87"/>
      <c r="BM352" s="86" t="str">
        <f>_xlfn.XLOOKUP(Form_Responses18111213[[#This Row],[Sekolah School (Cleansed)]],'Quality Check'!$B$11:$B$14,'Quality Check'!$C$11:$C$14,)</f>
        <v>Urban</v>
      </c>
      <c r="BN352" s="86" t="str">
        <f>_xlfn.XLOOKUP(Form_Responses18111213[[#This Row],[Sekolah School (Cleansed)]],'Quality Check'!$B$11:$B$14,'Quality Check'!$D$11:$D$14,)</f>
        <v>Controlled Group (CG)</v>
      </c>
      <c r="BO352" s="87" t="str">
        <f>_xlfn.XLOOKUP(AS352,'Cleansing - Toothpaste Brand'!A:A,'Cleansing - Toothpaste Brand'!B:B,)</f>
        <v>Sensodyne</v>
      </c>
      <c r="BP352" s="87"/>
      <c r="BQ35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52" s="86" t="str">
        <f>_xlfn.XLOOKUP(AP352,'Cleansing - Response'!E:E,'Cleansing - Response'!F:F,)</f>
        <v>2 days and more</v>
      </c>
      <c r="BS352" s="86"/>
      <c r="BT352" s="86" t="str">
        <f>_xlfn.XLOOKUP(AQ352,'Cleansing - Response'!E:E,'Cleansing - Response'!F:F,)</f>
        <v>2 days and more</v>
      </c>
      <c r="BU352" s="86"/>
      <c r="BV352" s="86" t="str">
        <f t="shared" si="17"/>
        <v>Ya / Yes</v>
      </c>
      <c r="BW352" s="86" t="str">
        <f>_xlfn.XLOOKUP(AT352,'Cleansing - Response'!E:E,'Cleansing - Response'!F:F,)</f>
        <v>Rarely / Sometimes</v>
      </c>
      <c r="BX352" s="86" t="str">
        <f>_xlfn.XLOOKUP(AU352,'Cleansing - Response'!H:H,'Cleansing - Response'!I:I,)</f>
        <v>Not using dental floss</v>
      </c>
      <c r="BY352" s="86" t="str">
        <f>_xlfn.XLOOKUP(AV352,'Cleansing - Response'!K:K,'Cleansing - Response'!L:L,)</f>
        <v>Up to 1 time a day</v>
      </c>
      <c r="BZ352" s="86" t="str">
        <f>_xlfn.XLOOKUP(AW352,'Cleansing - Response'!$N:$N,'Cleansing - Response'!$O:$O,)</f>
        <v>Yes / Sometimes</v>
      </c>
      <c r="CA352" s="86" t="str">
        <f>_xlfn.XLOOKUP(AX352,'Cleansing - Response'!$N:$N,'Cleansing - Response'!$O:$O,)</f>
        <v>No</v>
      </c>
      <c r="CB352" s="86" t="str">
        <f>_xlfn.XLOOKUP(AY352,'Cleansing - Response'!$N:$N,'Cleansing - Response'!$O:$O,)</f>
        <v>No</v>
      </c>
      <c r="CC352" s="86" t="str">
        <f>_xlfn.XLOOKUP(AZ352,'Cleansing - Response'!$N:$N,'Cleansing - Response'!$O:$O,)</f>
        <v>Yes / Sometimes</v>
      </c>
      <c r="CD352" s="86" t="str">
        <f>_xlfn.XLOOKUP(BA352,'Cleansing - Response'!$N:$N,'Cleansing - Response'!$O:$O,)</f>
        <v>Yes / Sometimes</v>
      </c>
      <c r="CE352" s="86" t="str">
        <f>_xlfn.XLOOKUP(BB352,'Cleansing - Response'!$N:$N,'Cleansing - Response'!$O:$O,)</f>
        <v>No</v>
      </c>
      <c r="CF352" s="87" t="str">
        <f>IF(COUNTIF(Form_Responses18111213[[#This Row],[Answer - B7-1]:[Answer - B7-6]], "Yes / Sometimes") &gt; 4, "More than 4 times","Up to 4 times")</f>
        <v>Up to 4 times</v>
      </c>
    </row>
    <row r="353" spans="1:84" ht="13.2" x14ac:dyDescent="0.25">
      <c r="A353" s="82">
        <v>45574.430007002316</v>
      </c>
      <c r="B353" s="83" t="s">
        <v>970</v>
      </c>
      <c r="C353" s="84" t="s">
        <v>971</v>
      </c>
      <c r="D353" s="83">
        <v>9.82</v>
      </c>
      <c r="E353" s="83">
        <v>0.71</v>
      </c>
      <c r="F353" s="83" t="s">
        <v>423</v>
      </c>
      <c r="G353" s="83" t="s">
        <v>76</v>
      </c>
      <c r="H353" s="83" t="s">
        <v>846</v>
      </c>
      <c r="I353" s="83" t="s">
        <v>73</v>
      </c>
      <c r="J353" s="83" t="s">
        <v>64</v>
      </c>
      <c r="K353" s="83" t="s">
        <v>64</v>
      </c>
      <c r="L353" s="83" t="s">
        <v>64</v>
      </c>
      <c r="M353" s="83" t="s">
        <v>84</v>
      </c>
      <c r="N353" s="83" t="s">
        <v>64</v>
      </c>
      <c r="O353" s="83" t="s">
        <v>64</v>
      </c>
      <c r="P353" s="83" t="s">
        <v>64</v>
      </c>
      <c r="Q353" s="83" t="s">
        <v>64</v>
      </c>
      <c r="R353" s="83" t="s">
        <v>64</v>
      </c>
      <c r="S353" s="83" t="s">
        <v>64</v>
      </c>
      <c r="T353" s="83" t="s">
        <v>64</v>
      </c>
      <c r="U353" s="83" t="s">
        <v>64</v>
      </c>
      <c r="V353" s="83" t="s">
        <v>64</v>
      </c>
      <c r="W353" s="83" t="s">
        <v>64</v>
      </c>
      <c r="X353" s="83" t="s">
        <v>64</v>
      </c>
      <c r="Y353" s="83" t="s">
        <v>64</v>
      </c>
      <c r="Z353" s="83" t="s">
        <v>66</v>
      </c>
      <c r="AA353" s="83" t="s">
        <v>66</v>
      </c>
      <c r="AB353" s="83" t="s">
        <v>66</v>
      </c>
      <c r="AC353" s="83" t="s">
        <v>66</v>
      </c>
      <c r="AD353" s="83" t="s">
        <v>66</v>
      </c>
      <c r="AE353" s="83" t="s">
        <v>66</v>
      </c>
      <c r="AF353" s="83" t="s">
        <v>66</v>
      </c>
      <c r="AG353" s="83" t="s">
        <v>66</v>
      </c>
      <c r="AH353" s="83" t="s">
        <v>66</v>
      </c>
      <c r="AI353" s="83" t="s">
        <v>79</v>
      </c>
      <c r="AJ353" s="83" t="s">
        <v>66</v>
      </c>
      <c r="AK353" s="83" t="s">
        <v>66</v>
      </c>
      <c r="AL353" s="83" t="s">
        <v>66</v>
      </c>
      <c r="AM353" s="83" t="s">
        <v>66</v>
      </c>
      <c r="AN353" s="83" t="s">
        <v>66</v>
      </c>
      <c r="AO353" s="83" t="s">
        <v>66</v>
      </c>
      <c r="AP353" s="83" t="s">
        <v>85</v>
      </c>
      <c r="AQ353" s="83" t="s">
        <v>85</v>
      </c>
      <c r="AR353" s="83" t="s">
        <v>63</v>
      </c>
      <c r="AS353" s="83" t="s">
        <v>223</v>
      </c>
      <c r="AT353" s="83" t="s">
        <v>69</v>
      </c>
      <c r="AU353" s="83" t="s">
        <v>70</v>
      </c>
      <c r="AV353" s="83" t="s">
        <v>71</v>
      </c>
      <c r="AW353" s="83" t="s">
        <v>72</v>
      </c>
      <c r="AX353" s="83" t="s">
        <v>73</v>
      </c>
      <c r="AY353" s="83" t="s">
        <v>72</v>
      </c>
      <c r="AZ353" s="83" t="s">
        <v>73</v>
      </c>
      <c r="BA353" s="83" t="s">
        <v>72</v>
      </c>
      <c r="BB353" s="83" t="s">
        <v>73</v>
      </c>
      <c r="BC353" s="83" t="s">
        <v>73</v>
      </c>
      <c r="BD353" s="83"/>
      <c r="BE353" s="83" t="s">
        <v>73</v>
      </c>
      <c r="BF353" s="83"/>
      <c r="BG353" s="87" t="s">
        <v>846</v>
      </c>
      <c r="BH353" s="86" t="s">
        <v>60</v>
      </c>
      <c r="BI353" s="76" t="s">
        <v>1415</v>
      </c>
      <c r="BJ353">
        <f t="shared" si="15"/>
        <v>15</v>
      </c>
      <c r="BK353" s="87">
        <f t="shared" si="16"/>
        <v>48</v>
      </c>
      <c r="BL353" s="87"/>
      <c r="BM353" s="86" t="str">
        <f>_xlfn.XLOOKUP(Form_Responses18111213[[#This Row],[Sekolah School (Cleansed)]],'Quality Check'!$B$11:$B$14,'Quality Check'!$C$11:$C$14,)</f>
        <v>Urban</v>
      </c>
      <c r="BN353" s="86" t="str">
        <f>_xlfn.XLOOKUP(Form_Responses18111213[[#This Row],[Sekolah School (Cleansed)]],'Quality Check'!$B$11:$B$14,'Quality Check'!$D$11:$D$14,)</f>
        <v>Controlled Group (CG)</v>
      </c>
      <c r="BO353" s="87" t="str">
        <f>_xlfn.XLOOKUP(AS353,'Cleansing - Toothpaste Brand'!A:A,'Cleansing - Toothpaste Brand'!B:B,)</f>
        <v>Colgate</v>
      </c>
      <c r="BP353" s="87"/>
      <c r="BQ35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53" s="86" t="str">
        <f>_xlfn.XLOOKUP(AP353,'Cleansing - Response'!E:E,'Cleansing - Response'!F:F,)</f>
        <v>2 days and more</v>
      </c>
      <c r="BS353" s="86"/>
      <c r="BT353" s="86" t="str">
        <f>_xlfn.XLOOKUP(AQ353,'Cleansing - Response'!E:E,'Cleansing - Response'!F:F,)</f>
        <v>2 days and more</v>
      </c>
      <c r="BU353" s="86"/>
      <c r="BV353" s="86" t="str">
        <f t="shared" si="17"/>
        <v>Ya / Yes</v>
      </c>
      <c r="BW353" s="86" t="str">
        <f>_xlfn.XLOOKUP(AT353,'Cleansing - Response'!E:E,'Cleansing - Response'!F:F,)</f>
        <v>Rarely / Sometimes</v>
      </c>
      <c r="BX353" s="86" t="str">
        <f>_xlfn.XLOOKUP(AU353,'Cleansing - Response'!H:H,'Cleansing - Response'!I:I,)</f>
        <v>Sometimes / When in need</v>
      </c>
      <c r="BY353" s="86" t="str">
        <f>_xlfn.XLOOKUP(AV353,'Cleansing - Response'!K:K,'Cleansing - Response'!L:L,)</f>
        <v>Up to 1 time a day</v>
      </c>
      <c r="BZ353" s="86" t="str">
        <f>_xlfn.XLOOKUP(AW353,'Cleansing - Response'!$N:$N,'Cleansing - Response'!$O:$O,)</f>
        <v>Yes / Sometimes</v>
      </c>
      <c r="CA353" s="86" t="str">
        <f>_xlfn.XLOOKUP(AX353,'Cleansing - Response'!$N:$N,'Cleansing - Response'!$O:$O,)</f>
        <v>No</v>
      </c>
      <c r="CB353" s="86" t="str">
        <f>_xlfn.XLOOKUP(AY353,'Cleansing - Response'!$N:$N,'Cleansing - Response'!$O:$O,)</f>
        <v>Yes / Sometimes</v>
      </c>
      <c r="CC353" s="86" t="str">
        <f>_xlfn.XLOOKUP(AZ353,'Cleansing - Response'!$N:$N,'Cleansing - Response'!$O:$O,)</f>
        <v>No</v>
      </c>
      <c r="CD353" s="86" t="str">
        <f>_xlfn.XLOOKUP(BA353,'Cleansing - Response'!$N:$N,'Cleansing - Response'!$O:$O,)</f>
        <v>Yes / Sometimes</v>
      </c>
      <c r="CE353" s="86" t="str">
        <f>_xlfn.XLOOKUP(BB353,'Cleansing - Response'!$N:$N,'Cleansing - Response'!$O:$O,)</f>
        <v>No</v>
      </c>
      <c r="CF353" s="87" t="str">
        <f>IF(COUNTIF(Form_Responses18111213[[#This Row],[Answer - B7-1]:[Answer - B7-6]], "Yes / Sometimes") &gt; 4, "More than 4 times","Up to 4 times")</f>
        <v>Up to 4 times</v>
      </c>
    </row>
    <row r="354" spans="1:84" ht="13.2" x14ac:dyDescent="0.25">
      <c r="A354" s="82">
        <v>45574.432827997683</v>
      </c>
      <c r="B354" s="83" t="s">
        <v>972</v>
      </c>
      <c r="C354" s="84" t="s">
        <v>973</v>
      </c>
      <c r="D354" s="83">
        <v>100</v>
      </c>
      <c r="E354" s="83">
        <v>0.13</v>
      </c>
      <c r="F354" s="83" t="s">
        <v>423</v>
      </c>
      <c r="G354" s="83" t="s">
        <v>291</v>
      </c>
      <c r="H354" s="83" t="s">
        <v>922</v>
      </c>
      <c r="I354" s="83" t="s">
        <v>63</v>
      </c>
      <c r="J354" s="83" t="s">
        <v>64</v>
      </c>
      <c r="K354" s="83" t="s">
        <v>64</v>
      </c>
      <c r="L354" s="83" t="s">
        <v>64</v>
      </c>
      <c r="M354" s="83" t="s">
        <v>64</v>
      </c>
      <c r="N354" s="83" t="s">
        <v>64</v>
      </c>
      <c r="O354" s="83" t="s">
        <v>64</v>
      </c>
      <c r="P354" s="83" t="s">
        <v>64</v>
      </c>
      <c r="Q354" s="83" t="s">
        <v>64</v>
      </c>
      <c r="R354" s="83" t="s">
        <v>64</v>
      </c>
      <c r="S354" s="83" t="s">
        <v>64</v>
      </c>
      <c r="T354" s="83" t="s">
        <v>64</v>
      </c>
      <c r="U354" s="83" t="s">
        <v>64</v>
      </c>
      <c r="V354" s="83" t="s">
        <v>64</v>
      </c>
      <c r="W354" s="83" t="s">
        <v>64</v>
      </c>
      <c r="X354" s="83" t="s">
        <v>64</v>
      </c>
      <c r="Y354" s="83" t="s">
        <v>64</v>
      </c>
      <c r="Z354" s="83" t="s">
        <v>65</v>
      </c>
      <c r="AA354" s="83" t="s">
        <v>65</v>
      </c>
      <c r="AB354" s="83" t="s">
        <v>65</v>
      </c>
      <c r="AC354" s="83" t="s">
        <v>65</v>
      </c>
      <c r="AD354" s="83" t="s">
        <v>65</v>
      </c>
      <c r="AE354" s="83" t="s">
        <v>65</v>
      </c>
      <c r="AF354" s="83" t="s">
        <v>65</v>
      </c>
      <c r="AG354" s="83" t="s">
        <v>66</v>
      </c>
      <c r="AH354" s="83" t="s">
        <v>79</v>
      </c>
      <c r="AI354" s="83" t="s">
        <v>79</v>
      </c>
      <c r="AJ354" s="83" t="s">
        <v>66</v>
      </c>
      <c r="AK354" s="83" t="s">
        <v>66</v>
      </c>
      <c r="AL354" s="83" t="s">
        <v>66</v>
      </c>
      <c r="AM354" s="83" t="s">
        <v>66</v>
      </c>
      <c r="AN354" s="83" t="s">
        <v>66</v>
      </c>
      <c r="AO354" s="83" t="s">
        <v>66</v>
      </c>
      <c r="AP354" s="83" t="s">
        <v>67</v>
      </c>
      <c r="AQ354" s="83" t="s">
        <v>80</v>
      </c>
      <c r="AR354" s="83" t="s">
        <v>63</v>
      </c>
      <c r="AS354" s="83" t="s">
        <v>223</v>
      </c>
      <c r="AT354" s="83" t="s">
        <v>87</v>
      </c>
      <c r="AU354" s="83" t="s">
        <v>67</v>
      </c>
      <c r="AV354" s="83" t="s">
        <v>71</v>
      </c>
      <c r="AW354" s="83" t="s">
        <v>63</v>
      </c>
      <c r="AX354" s="83" t="s">
        <v>73</v>
      </c>
      <c r="AY354" s="83" t="s">
        <v>73</v>
      </c>
      <c r="AZ354" s="83" t="s">
        <v>63</v>
      </c>
      <c r="BA354" s="83" t="s">
        <v>72</v>
      </c>
      <c r="BB354" s="83" t="s">
        <v>73</v>
      </c>
      <c r="BC354" s="83" t="s">
        <v>73</v>
      </c>
      <c r="BD354" s="83"/>
      <c r="BE354" s="83" t="s">
        <v>73</v>
      </c>
      <c r="BF354" s="83"/>
      <c r="BG354" s="87" t="s">
        <v>846</v>
      </c>
      <c r="BH354" s="86" t="s">
        <v>60</v>
      </c>
      <c r="BI354" s="76" t="s">
        <v>1414</v>
      </c>
      <c r="BJ354">
        <f t="shared" si="15"/>
        <v>15</v>
      </c>
      <c r="BK354" s="87">
        <f t="shared" si="16"/>
        <v>54</v>
      </c>
      <c r="BL354" s="87"/>
      <c r="BM354" s="86" t="str">
        <f>_xlfn.XLOOKUP(Form_Responses18111213[[#This Row],[Sekolah School (Cleansed)]],'Quality Check'!$B$11:$B$14,'Quality Check'!$C$11:$C$14,)</f>
        <v>Urban</v>
      </c>
      <c r="BN354" s="86" t="str">
        <f>_xlfn.XLOOKUP(Form_Responses18111213[[#This Row],[Sekolah School (Cleansed)]],'Quality Check'!$B$11:$B$14,'Quality Check'!$D$11:$D$14,)</f>
        <v>Controlled Group (CG)</v>
      </c>
      <c r="BO354" s="87" t="str">
        <f>_xlfn.XLOOKUP(AS354,'Cleansing - Toothpaste Brand'!A:A,'Cleansing - Toothpaste Brand'!B:B,)</f>
        <v>Colgate</v>
      </c>
      <c r="BP354" s="87"/>
      <c r="BQ35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54" s="86" t="str">
        <f>_xlfn.XLOOKUP(AP354,'Cleansing - Response'!E:E,'Cleansing - Response'!F:F,)</f>
        <v>2 days and more</v>
      </c>
      <c r="BS354" s="86"/>
      <c r="BT354" s="86" t="str">
        <f>_xlfn.XLOOKUP(AQ354,'Cleansing - Response'!E:E,'Cleansing - Response'!F:F,)</f>
        <v>Less than 2 days</v>
      </c>
      <c r="BU354" s="86"/>
      <c r="BV354" s="86" t="str">
        <f t="shared" si="17"/>
        <v>Ya / Yes</v>
      </c>
      <c r="BW354" s="86" t="str">
        <f>_xlfn.XLOOKUP(AT354,'Cleansing - Response'!E:E,'Cleansing - Response'!F:F,)</f>
        <v>Always</v>
      </c>
      <c r="BX354" s="86" t="str">
        <f>_xlfn.XLOOKUP(AU354,'Cleansing - Response'!H:H,'Cleansing - Response'!I:I,)</f>
        <v>Using dental floss at least once</v>
      </c>
      <c r="BY354" s="86" t="str">
        <f>_xlfn.XLOOKUP(AV354,'Cleansing - Response'!K:K,'Cleansing - Response'!L:L,)</f>
        <v>Up to 1 time a day</v>
      </c>
      <c r="BZ354" s="86" t="str">
        <f>_xlfn.XLOOKUP(AW354,'Cleansing - Response'!$N:$N,'Cleansing - Response'!$O:$O,)</f>
        <v>Yes / Sometimes</v>
      </c>
      <c r="CA354" s="86" t="str">
        <f>_xlfn.XLOOKUP(AX354,'Cleansing - Response'!$N:$N,'Cleansing - Response'!$O:$O,)</f>
        <v>No</v>
      </c>
      <c r="CB354" s="86" t="str">
        <f>_xlfn.XLOOKUP(AY354,'Cleansing - Response'!$N:$N,'Cleansing - Response'!$O:$O,)</f>
        <v>No</v>
      </c>
      <c r="CC354" s="86" t="str">
        <f>_xlfn.XLOOKUP(AZ354,'Cleansing - Response'!$N:$N,'Cleansing - Response'!$O:$O,)</f>
        <v>Yes / Sometimes</v>
      </c>
      <c r="CD354" s="86" t="str">
        <f>_xlfn.XLOOKUP(BA354,'Cleansing - Response'!$N:$N,'Cleansing - Response'!$O:$O,)</f>
        <v>Yes / Sometimes</v>
      </c>
      <c r="CE354" s="86" t="str">
        <f>_xlfn.XLOOKUP(BB354,'Cleansing - Response'!$N:$N,'Cleansing - Response'!$O:$O,)</f>
        <v>No</v>
      </c>
      <c r="CF354" s="87" t="str">
        <f>IF(COUNTIF(Form_Responses18111213[[#This Row],[Answer - B7-1]:[Answer - B7-6]], "Yes / Sometimes") &gt; 4, "More than 4 times","Up to 4 times")</f>
        <v>Up to 4 times</v>
      </c>
    </row>
    <row r="355" spans="1:84" ht="13.2" x14ac:dyDescent="0.25">
      <c r="A355" s="82">
        <v>45574.434012361111</v>
      </c>
      <c r="B355" s="83" t="s">
        <v>974</v>
      </c>
      <c r="C355" s="84" t="s">
        <v>975</v>
      </c>
      <c r="D355" s="83">
        <v>100</v>
      </c>
      <c r="E355" s="83">
        <v>1.17</v>
      </c>
      <c r="F355" s="83" t="s">
        <v>423</v>
      </c>
      <c r="G355" s="83" t="s">
        <v>291</v>
      </c>
      <c r="H355" s="83" t="s">
        <v>922</v>
      </c>
      <c r="I355" s="83" t="s">
        <v>63</v>
      </c>
      <c r="J355" s="83" t="s">
        <v>145</v>
      </c>
      <c r="K355" s="83" t="s">
        <v>64</v>
      </c>
      <c r="L355" s="83" t="s">
        <v>64</v>
      </c>
      <c r="M355" s="83" t="s">
        <v>84</v>
      </c>
      <c r="N355" s="83" t="s">
        <v>84</v>
      </c>
      <c r="O355" s="83" t="s">
        <v>84</v>
      </c>
      <c r="P355" s="83" t="s">
        <v>84</v>
      </c>
      <c r="Q355" s="83" t="s">
        <v>64</v>
      </c>
      <c r="R355" s="83" t="s">
        <v>64</v>
      </c>
      <c r="S355" s="83" t="s">
        <v>84</v>
      </c>
      <c r="T355" s="83" t="s">
        <v>64</v>
      </c>
      <c r="U355" s="83" t="s">
        <v>64</v>
      </c>
      <c r="V355" s="83" t="s">
        <v>64</v>
      </c>
      <c r="W355" s="83" t="s">
        <v>84</v>
      </c>
      <c r="X355" s="83" t="s">
        <v>84</v>
      </c>
      <c r="Y355" s="83" t="s">
        <v>84</v>
      </c>
      <c r="Z355" s="83" t="s">
        <v>65</v>
      </c>
      <c r="AA355" s="83" t="s">
        <v>65</v>
      </c>
      <c r="AB355" s="83" t="s">
        <v>65</v>
      </c>
      <c r="AC355" s="83" t="s">
        <v>65</v>
      </c>
      <c r="AD355" s="83" t="s">
        <v>65</v>
      </c>
      <c r="AE355" s="83" t="s">
        <v>65</v>
      </c>
      <c r="AF355" s="83" t="s">
        <v>79</v>
      </c>
      <c r="AG355" s="83" t="s">
        <v>65</v>
      </c>
      <c r="AH355" s="83" t="s">
        <v>79</v>
      </c>
      <c r="AI355" s="83" t="s">
        <v>101</v>
      </c>
      <c r="AJ355" s="83" t="s">
        <v>66</v>
      </c>
      <c r="AK355" s="83" t="s">
        <v>66</v>
      </c>
      <c r="AL355" s="83" t="s">
        <v>66</v>
      </c>
      <c r="AM355" s="83" t="s">
        <v>65</v>
      </c>
      <c r="AN355" s="83" t="s">
        <v>66</v>
      </c>
      <c r="AO355" s="83" t="s">
        <v>66</v>
      </c>
      <c r="AP355" s="83" t="s">
        <v>67</v>
      </c>
      <c r="AQ355" s="83" t="s">
        <v>67</v>
      </c>
      <c r="AR355" s="83" t="s">
        <v>86</v>
      </c>
      <c r="AS355" s="83" t="s">
        <v>81</v>
      </c>
      <c r="AT355" s="83" t="s">
        <v>69</v>
      </c>
      <c r="AU355" s="83" t="s">
        <v>93</v>
      </c>
      <c r="AV355" s="83" t="s">
        <v>71</v>
      </c>
      <c r="AW355" s="83" t="s">
        <v>72</v>
      </c>
      <c r="AX355" s="83" t="s">
        <v>72</v>
      </c>
      <c r="AY355" s="83" t="s">
        <v>73</v>
      </c>
      <c r="AZ355" s="83" t="s">
        <v>72</v>
      </c>
      <c r="BA355" s="83" t="s">
        <v>73</v>
      </c>
      <c r="BB355" s="83" t="s">
        <v>73</v>
      </c>
      <c r="BC355" s="83" t="s">
        <v>73</v>
      </c>
      <c r="BD355" s="83" t="s">
        <v>197</v>
      </c>
      <c r="BE355" s="83" t="s">
        <v>73</v>
      </c>
      <c r="BF355" s="83"/>
      <c r="BG355" s="87" t="s">
        <v>846</v>
      </c>
      <c r="BH355" s="86" t="s">
        <v>60</v>
      </c>
      <c r="BI355" s="76" t="s">
        <v>1414</v>
      </c>
      <c r="BJ355">
        <f t="shared" si="15"/>
        <v>7</v>
      </c>
      <c r="BK355" s="87">
        <f t="shared" si="16"/>
        <v>55</v>
      </c>
      <c r="BL355" s="87"/>
      <c r="BM355" s="86" t="str">
        <f>_xlfn.XLOOKUP(Form_Responses18111213[[#This Row],[Sekolah School (Cleansed)]],'Quality Check'!$B$11:$B$14,'Quality Check'!$C$11:$C$14,)</f>
        <v>Urban</v>
      </c>
      <c r="BN355" s="86" t="str">
        <f>_xlfn.XLOOKUP(Form_Responses18111213[[#This Row],[Sekolah School (Cleansed)]],'Quality Check'!$B$11:$B$14,'Quality Check'!$D$11:$D$14,)</f>
        <v>Controlled Group (CG)</v>
      </c>
      <c r="BO355" s="87" t="str">
        <f>_xlfn.XLOOKUP(AS355,'Cleansing - Toothpaste Brand'!A:A,'Cleansing - Toothpaste Brand'!B:B,)</f>
        <v>Colgate</v>
      </c>
      <c r="BP355" s="87"/>
      <c r="BQ35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55" s="86" t="str">
        <f>_xlfn.XLOOKUP(AP355,'Cleansing - Response'!E:E,'Cleansing - Response'!F:F,)</f>
        <v>2 days and more</v>
      </c>
      <c r="BS355" s="86"/>
      <c r="BT355" s="86" t="str">
        <f>_xlfn.XLOOKUP(AQ355,'Cleansing - Response'!E:E,'Cleansing - Response'!F:F,)</f>
        <v>2 days and more</v>
      </c>
      <c r="BU355" s="86"/>
      <c r="BV355" s="86" t="str">
        <f t="shared" si="17"/>
        <v>Ya / Yes</v>
      </c>
      <c r="BW355" s="86" t="str">
        <f>_xlfn.XLOOKUP(AT355,'Cleansing - Response'!E:E,'Cleansing - Response'!F:F,)</f>
        <v>Rarely / Sometimes</v>
      </c>
      <c r="BX355" s="86" t="str">
        <f>_xlfn.XLOOKUP(AU355,'Cleansing - Response'!H:H,'Cleansing - Response'!I:I,)</f>
        <v>Not using dental floss</v>
      </c>
      <c r="BY355" s="86" t="str">
        <f>_xlfn.XLOOKUP(AV355,'Cleansing - Response'!K:K,'Cleansing - Response'!L:L,)</f>
        <v>Up to 1 time a day</v>
      </c>
      <c r="BZ355" s="86" t="str">
        <f>_xlfn.XLOOKUP(AW355,'Cleansing - Response'!$N:$N,'Cleansing - Response'!$O:$O,)</f>
        <v>Yes / Sometimes</v>
      </c>
      <c r="CA355" s="86" t="str">
        <f>_xlfn.XLOOKUP(AX355,'Cleansing - Response'!$N:$N,'Cleansing - Response'!$O:$O,)</f>
        <v>Yes / Sometimes</v>
      </c>
      <c r="CB355" s="86" t="str">
        <f>_xlfn.XLOOKUP(AY355,'Cleansing - Response'!$N:$N,'Cleansing - Response'!$O:$O,)</f>
        <v>No</v>
      </c>
      <c r="CC355" s="86" t="str">
        <f>_xlfn.XLOOKUP(AZ355,'Cleansing - Response'!$N:$N,'Cleansing - Response'!$O:$O,)</f>
        <v>Yes / Sometimes</v>
      </c>
      <c r="CD355" s="86" t="str">
        <f>_xlfn.XLOOKUP(BA355,'Cleansing - Response'!$N:$N,'Cleansing - Response'!$O:$O,)</f>
        <v>No</v>
      </c>
      <c r="CE355" s="86" t="str">
        <f>_xlfn.XLOOKUP(BB355,'Cleansing - Response'!$N:$N,'Cleansing - Response'!$O:$O,)</f>
        <v>No</v>
      </c>
      <c r="CF355" s="87" t="str">
        <f>IF(COUNTIF(Form_Responses18111213[[#This Row],[Answer - B7-1]:[Answer - B7-6]], "Yes / Sometimes") &gt; 4, "More than 4 times","Up to 4 times")</f>
        <v>Up to 4 times</v>
      </c>
    </row>
    <row r="356" spans="1:84" ht="13.2" x14ac:dyDescent="0.25">
      <c r="A356" s="82">
        <v>45574.434827164354</v>
      </c>
      <c r="B356" s="83" t="s">
        <v>976</v>
      </c>
      <c r="C356" s="84" t="s">
        <v>977</v>
      </c>
      <c r="D356" s="83">
        <v>26.79</v>
      </c>
      <c r="E356" s="83">
        <v>0.92</v>
      </c>
      <c r="F356" s="83" t="s">
        <v>423</v>
      </c>
      <c r="G356" s="83" t="s">
        <v>539</v>
      </c>
      <c r="H356" s="83" t="s">
        <v>887</v>
      </c>
      <c r="I356" s="83" t="s">
        <v>63</v>
      </c>
      <c r="J356" s="83" t="s">
        <v>64</v>
      </c>
      <c r="K356" s="83" t="s">
        <v>64</v>
      </c>
      <c r="L356" s="83" t="s">
        <v>64</v>
      </c>
      <c r="M356" s="83" t="s">
        <v>78</v>
      </c>
      <c r="N356" s="83" t="s">
        <v>64</v>
      </c>
      <c r="O356" s="83" t="s">
        <v>64</v>
      </c>
      <c r="P356" s="83" t="s">
        <v>64</v>
      </c>
      <c r="Q356" s="83" t="s">
        <v>64</v>
      </c>
      <c r="R356" s="83" t="s">
        <v>64</v>
      </c>
      <c r="S356" s="83" t="s">
        <v>78</v>
      </c>
      <c r="T356" s="83" t="s">
        <v>64</v>
      </c>
      <c r="U356" s="83" t="s">
        <v>64</v>
      </c>
      <c r="V356" s="83" t="s">
        <v>64</v>
      </c>
      <c r="W356" s="83" t="s">
        <v>64</v>
      </c>
      <c r="X356" s="83" t="s">
        <v>78</v>
      </c>
      <c r="Y356" s="83" t="s">
        <v>64</v>
      </c>
      <c r="Z356" s="83" t="s">
        <v>65</v>
      </c>
      <c r="AA356" s="83" t="s">
        <v>65</v>
      </c>
      <c r="AB356" s="83" t="s">
        <v>66</v>
      </c>
      <c r="AC356" s="83" t="s">
        <v>65</v>
      </c>
      <c r="AD356" s="83" t="s">
        <v>65</v>
      </c>
      <c r="AE356" s="83" t="s">
        <v>66</v>
      </c>
      <c r="AF356" s="83" t="s">
        <v>66</v>
      </c>
      <c r="AG356" s="83" t="s">
        <v>65</v>
      </c>
      <c r="AH356" s="83" t="s">
        <v>65</v>
      </c>
      <c r="AI356" s="83" t="s">
        <v>101</v>
      </c>
      <c r="AJ356" s="83" t="s">
        <v>65</v>
      </c>
      <c r="AK356" s="83" t="s">
        <v>65</v>
      </c>
      <c r="AL356" s="83" t="s">
        <v>66</v>
      </c>
      <c r="AM356" s="83" t="s">
        <v>65</v>
      </c>
      <c r="AN356" s="83" t="s">
        <v>79</v>
      </c>
      <c r="AO356" s="83" t="s">
        <v>66</v>
      </c>
      <c r="AP356" s="83" t="s">
        <v>67</v>
      </c>
      <c r="AQ356" s="83" t="s">
        <v>67</v>
      </c>
      <c r="AR356" s="83" t="s">
        <v>86</v>
      </c>
      <c r="AS356" s="83" t="s">
        <v>978</v>
      </c>
      <c r="AT356" s="83" t="s">
        <v>87</v>
      </c>
      <c r="AU356" s="83" t="s">
        <v>93</v>
      </c>
      <c r="AV356" s="83" t="s">
        <v>71</v>
      </c>
      <c r="AW356" s="83" t="s">
        <v>72</v>
      </c>
      <c r="AX356" s="83" t="s">
        <v>72</v>
      </c>
      <c r="AY356" s="83" t="s">
        <v>73</v>
      </c>
      <c r="AZ356" s="83" t="s">
        <v>72</v>
      </c>
      <c r="BA356" s="83" t="s">
        <v>73</v>
      </c>
      <c r="BB356" s="83" t="s">
        <v>73</v>
      </c>
      <c r="BC356" s="83" t="s">
        <v>73</v>
      </c>
      <c r="BD356" s="83"/>
      <c r="BE356" s="83" t="s">
        <v>73</v>
      </c>
      <c r="BF356" s="83"/>
      <c r="BG356" s="87" t="s">
        <v>846</v>
      </c>
      <c r="BH356" s="86" t="s">
        <v>60</v>
      </c>
      <c r="BI356" s="76" t="s">
        <v>1414</v>
      </c>
      <c r="BJ356">
        <f t="shared" si="15"/>
        <v>14</v>
      </c>
      <c r="BK356" s="87">
        <f t="shared" si="16"/>
        <v>57</v>
      </c>
      <c r="BL356" s="87"/>
      <c r="BM356" s="86" t="str">
        <f>_xlfn.XLOOKUP(Form_Responses18111213[[#This Row],[Sekolah School (Cleansed)]],'Quality Check'!$B$11:$B$14,'Quality Check'!$C$11:$C$14,)</f>
        <v>Urban</v>
      </c>
      <c r="BN356" s="86" t="str">
        <f>_xlfn.XLOOKUP(Form_Responses18111213[[#This Row],[Sekolah School (Cleansed)]],'Quality Check'!$B$11:$B$14,'Quality Check'!$D$11:$D$14,)</f>
        <v>Controlled Group (CG)</v>
      </c>
      <c r="BO356" s="87" t="str">
        <f>_xlfn.XLOOKUP(AS356,'Cleansing - Toothpaste Brand'!A:A,'Cleansing - Toothpaste Brand'!B:B,)</f>
        <v>Oral B</v>
      </c>
      <c r="BP356" s="87"/>
      <c r="BQ35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56" s="86" t="str">
        <f>_xlfn.XLOOKUP(AP356,'Cleansing - Response'!E:E,'Cleansing - Response'!F:F,)</f>
        <v>2 days and more</v>
      </c>
      <c r="BS356" s="86"/>
      <c r="BT356" s="86" t="str">
        <f>_xlfn.XLOOKUP(AQ356,'Cleansing - Response'!E:E,'Cleansing - Response'!F:F,)</f>
        <v>2 days and more</v>
      </c>
      <c r="BU356" s="86"/>
      <c r="BV356" s="86" t="str">
        <f t="shared" si="17"/>
        <v>Ya / Yes</v>
      </c>
      <c r="BW356" s="86" t="str">
        <f>_xlfn.XLOOKUP(AT356,'Cleansing - Response'!E:E,'Cleansing - Response'!F:F,)</f>
        <v>Always</v>
      </c>
      <c r="BX356" s="86" t="str">
        <f>_xlfn.XLOOKUP(AU356,'Cleansing - Response'!H:H,'Cleansing - Response'!I:I,)</f>
        <v>Not using dental floss</v>
      </c>
      <c r="BY356" s="86" t="str">
        <f>_xlfn.XLOOKUP(AV356,'Cleansing - Response'!K:K,'Cleansing - Response'!L:L,)</f>
        <v>Up to 1 time a day</v>
      </c>
      <c r="BZ356" s="86" t="str">
        <f>_xlfn.XLOOKUP(AW356,'Cleansing - Response'!$N:$N,'Cleansing - Response'!$O:$O,)</f>
        <v>Yes / Sometimes</v>
      </c>
      <c r="CA356" s="86" t="str">
        <f>_xlfn.XLOOKUP(AX356,'Cleansing - Response'!$N:$N,'Cleansing - Response'!$O:$O,)</f>
        <v>Yes / Sometimes</v>
      </c>
      <c r="CB356" s="86" t="str">
        <f>_xlfn.XLOOKUP(AY356,'Cleansing - Response'!$N:$N,'Cleansing - Response'!$O:$O,)</f>
        <v>No</v>
      </c>
      <c r="CC356" s="86" t="str">
        <f>_xlfn.XLOOKUP(AZ356,'Cleansing - Response'!$N:$N,'Cleansing - Response'!$O:$O,)</f>
        <v>Yes / Sometimes</v>
      </c>
      <c r="CD356" s="86" t="str">
        <f>_xlfn.XLOOKUP(BA356,'Cleansing - Response'!$N:$N,'Cleansing - Response'!$O:$O,)</f>
        <v>No</v>
      </c>
      <c r="CE356" s="86" t="str">
        <f>_xlfn.XLOOKUP(BB356,'Cleansing - Response'!$N:$N,'Cleansing - Response'!$O:$O,)</f>
        <v>No</v>
      </c>
      <c r="CF356" s="87" t="str">
        <f>IF(COUNTIF(Form_Responses18111213[[#This Row],[Answer - B7-1]:[Answer - B7-6]], "Yes / Sometimes") &gt; 4, "More than 4 times","Up to 4 times")</f>
        <v>Up to 4 times</v>
      </c>
    </row>
    <row r="357" spans="1:84" ht="13.2" x14ac:dyDescent="0.25">
      <c r="A357" s="82">
        <v>45574.435602789352</v>
      </c>
      <c r="B357" s="83" t="s">
        <v>979</v>
      </c>
      <c r="C357" s="84" t="s">
        <v>980</v>
      </c>
      <c r="D357" s="83">
        <v>100</v>
      </c>
      <c r="E357" s="83">
        <v>0.25</v>
      </c>
      <c r="F357" s="83" t="s">
        <v>423</v>
      </c>
      <c r="G357" s="83" t="s">
        <v>981</v>
      </c>
      <c r="H357" s="83" t="s">
        <v>846</v>
      </c>
      <c r="I357" s="83" t="s">
        <v>63</v>
      </c>
      <c r="J357" s="83" t="s">
        <v>64</v>
      </c>
      <c r="K357" s="83" t="s">
        <v>78</v>
      </c>
      <c r="L357" s="83" t="s">
        <v>64</v>
      </c>
      <c r="M357" s="83" t="s">
        <v>84</v>
      </c>
      <c r="N357" s="83" t="s">
        <v>84</v>
      </c>
      <c r="O357" s="83" t="s">
        <v>64</v>
      </c>
      <c r="P357" s="83" t="s">
        <v>64</v>
      </c>
      <c r="Q357" s="83" t="s">
        <v>64</v>
      </c>
      <c r="R357" s="83" t="s">
        <v>64</v>
      </c>
      <c r="S357" s="83" t="s">
        <v>78</v>
      </c>
      <c r="T357" s="83" t="s">
        <v>64</v>
      </c>
      <c r="U357" s="83" t="s">
        <v>64</v>
      </c>
      <c r="V357" s="83" t="s">
        <v>64</v>
      </c>
      <c r="W357" s="83" t="s">
        <v>84</v>
      </c>
      <c r="X357" s="83" t="s">
        <v>64</v>
      </c>
      <c r="Y357" s="83" t="s">
        <v>78</v>
      </c>
      <c r="Z357" s="83" t="s">
        <v>66</v>
      </c>
      <c r="AA357" s="83" t="s">
        <v>66</v>
      </c>
      <c r="AB357" s="83" t="s">
        <v>66</v>
      </c>
      <c r="AC357" s="83" t="s">
        <v>66</v>
      </c>
      <c r="AD357" s="83" t="s">
        <v>66</v>
      </c>
      <c r="AE357" s="83" t="s">
        <v>66</v>
      </c>
      <c r="AF357" s="83" t="s">
        <v>79</v>
      </c>
      <c r="AG357" s="83" t="s">
        <v>66</v>
      </c>
      <c r="AH357" s="83" t="s">
        <v>66</v>
      </c>
      <c r="AI357" s="83" t="s">
        <v>66</v>
      </c>
      <c r="AJ357" s="83" t="s">
        <v>66</v>
      </c>
      <c r="AK357" s="83" t="s">
        <v>66</v>
      </c>
      <c r="AL357" s="83" t="s">
        <v>66</v>
      </c>
      <c r="AM357" s="83" t="s">
        <v>66</v>
      </c>
      <c r="AN357" s="83" t="s">
        <v>79</v>
      </c>
      <c r="AO357" s="83" t="s">
        <v>79</v>
      </c>
      <c r="AP357" s="83" t="s">
        <v>67</v>
      </c>
      <c r="AQ357" s="83" t="s">
        <v>80</v>
      </c>
      <c r="AR357" s="83" t="s">
        <v>63</v>
      </c>
      <c r="AS357" s="83" t="s">
        <v>115</v>
      </c>
      <c r="AT357" s="83" t="s">
        <v>169</v>
      </c>
      <c r="AU357" s="83" t="s">
        <v>93</v>
      </c>
      <c r="AV357" s="83" t="s">
        <v>71</v>
      </c>
      <c r="AW357" s="83" t="s">
        <v>72</v>
      </c>
      <c r="AX357" s="83" t="s">
        <v>73</v>
      </c>
      <c r="AY357" s="83" t="s">
        <v>72</v>
      </c>
      <c r="AZ357" s="83" t="s">
        <v>72</v>
      </c>
      <c r="BA357" s="83" t="s">
        <v>73</v>
      </c>
      <c r="BB357" s="83" t="s">
        <v>63</v>
      </c>
      <c r="BC357" s="83" t="s">
        <v>73</v>
      </c>
      <c r="BD357" s="83" t="s">
        <v>982</v>
      </c>
      <c r="BE357" s="83" t="s">
        <v>73</v>
      </c>
      <c r="BF357" s="83"/>
      <c r="BG357" s="87" t="s">
        <v>846</v>
      </c>
      <c r="BH357" s="86" t="s">
        <v>60</v>
      </c>
      <c r="BI357" s="76" t="s">
        <v>1414</v>
      </c>
      <c r="BJ357">
        <f t="shared" si="15"/>
        <v>10</v>
      </c>
      <c r="BK357" s="87">
        <f t="shared" si="16"/>
        <v>44</v>
      </c>
      <c r="BL357" s="87"/>
      <c r="BM357" s="86" t="str">
        <f>_xlfn.XLOOKUP(Form_Responses18111213[[#This Row],[Sekolah School (Cleansed)]],'Quality Check'!$B$11:$B$14,'Quality Check'!$C$11:$C$14,)</f>
        <v>Urban</v>
      </c>
      <c r="BN357" s="86" t="str">
        <f>_xlfn.XLOOKUP(Form_Responses18111213[[#This Row],[Sekolah School (Cleansed)]],'Quality Check'!$B$11:$B$14,'Quality Check'!$D$11:$D$14,)</f>
        <v>Controlled Group (CG)</v>
      </c>
      <c r="BO357" s="87" t="str">
        <f>_xlfn.XLOOKUP(AS357,'Cleansing - Toothpaste Brand'!A:A,'Cleansing - Toothpaste Brand'!B:B,)</f>
        <v>Darlie</v>
      </c>
      <c r="BP357" s="87"/>
      <c r="BQ35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57" s="86" t="str">
        <f>_xlfn.XLOOKUP(AP357,'Cleansing - Response'!E:E,'Cleansing - Response'!F:F,)</f>
        <v>2 days and more</v>
      </c>
      <c r="BS357" s="86"/>
      <c r="BT357" s="86" t="str">
        <f>_xlfn.XLOOKUP(AQ357,'Cleansing - Response'!E:E,'Cleansing - Response'!F:F,)</f>
        <v>Less than 2 days</v>
      </c>
      <c r="BU357" s="86"/>
      <c r="BV357" s="86" t="str">
        <f t="shared" si="17"/>
        <v>Ya / Yes</v>
      </c>
      <c r="BW357" s="86" t="str">
        <f>_xlfn.XLOOKUP(AT357,'Cleansing - Response'!E:E,'Cleansing - Response'!F:F,)</f>
        <v>Rarely / Sometimes</v>
      </c>
      <c r="BX357" s="86" t="str">
        <f>_xlfn.XLOOKUP(AU357,'Cleansing - Response'!H:H,'Cleansing - Response'!I:I,)</f>
        <v>Not using dental floss</v>
      </c>
      <c r="BY357" s="86" t="str">
        <f>_xlfn.XLOOKUP(AV357,'Cleansing - Response'!K:K,'Cleansing - Response'!L:L,)</f>
        <v>Up to 1 time a day</v>
      </c>
      <c r="BZ357" s="86" t="str">
        <f>_xlfn.XLOOKUP(AW357,'Cleansing - Response'!$N:$N,'Cleansing - Response'!$O:$O,)</f>
        <v>Yes / Sometimes</v>
      </c>
      <c r="CA357" s="86" t="str">
        <f>_xlfn.XLOOKUP(AX357,'Cleansing - Response'!$N:$N,'Cleansing - Response'!$O:$O,)</f>
        <v>No</v>
      </c>
      <c r="CB357" s="86" t="str">
        <f>_xlfn.XLOOKUP(AY357,'Cleansing - Response'!$N:$N,'Cleansing - Response'!$O:$O,)</f>
        <v>Yes / Sometimes</v>
      </c>
      <c r="CC357" s="86" t="str">
        <f>_xlfn.XLOOKUP(AZ357,'Cleansing - Response'!$N:$N,'Cleansing - Response'!$O:$O,)</f>
        <v>Yes / Sometimes</v>
      </c>
      <c r="CD357" s="86" t="str">
        <f>_xlfn.XLOOKUP(BA357,'Cleansing - Response'!$N:$N,'Cleansing - Response'!$O:$O,)</f>
        <v>No</v>
      </c>
      <c r="CE357" s="86" t="str">
        <f>_xlfn.XLOOKUP(BB357,'Cleansing - Response'!$N:$N,'Cleansing - Response'!$O:$O,)</f>
        <v>Yes / Sometimes</v>
      </c>
      <c r="CF357" s="87" t="str">
        <f>IF(COUNTIF(Form_Responses18111213[[#This Row],[Answer - B7-1]:[Answer - B7-6]], "Yes / Sometimes") &gt; 4, "More than 4 times","Up to 4 times")</f>
        <v>Up to 4 times</v>
      </c>
    </row>
    <row r="358" spans="1:84" ht="13.2" x14ac:dyDescent="0.25">
      <c r="A358" s="82">
        <v>45574.436787789353</v>
      </c>
      <c r="B358" s="83" t="s">
        <v>983</v>
      </c>
      <c r="C358" s="84" t="s">
        <v>984</v>
      </c>
      <c r="D358" s="83">
        <v>13.4</v>
      </c>
      <c r="E358" s="83">
        <v>0.13</v>
      </c>
      <c r="F358" s="83" t="s">
        <v>423</v>
      </c>
      <c r="G358" s="83" t="s">
        <v>76</v>
      </c>
      <c r="H358" s="83" t="s">
        <v>887</v>
      </c>
      <c r="I358" s="83" t="s">
        <v>63</v>
      </c>
      <c r="J358" s="83" t="s">
        <v>64</v>
      </c>
      <c r="K358" s="83" t="s">
        <v>64</v>
      </c>
      <c r="L358" s="83" t="s">
        <v>64</v>
      </c>
      <c r="M358" s="83" t="s">
        <v>78</v>
      </c>
      <c r="N358" s="83" t="s">
        <v>64</v>
      </c>
      <c r="O358" s="83" t="s">
        <v>64</v>
      </c>
      <c r="P358" s="83" t="s">
        <v>84</v>
      </c>
      <c r="Q358" s="83" t="s">
        <v>84</v>
      </c>
      <c r="R358" s="83" t="s">
        <v>64</v>
      </c>
      <c r="S358" s="83" t="s">
        <v>64</v>
      </c>
      <c r="T358" s="83" t="s">
        <v>64</v>
      </c>
      <c r="U358" s="83" t="s">
        <v>84</v>
      </c>
      <c r="V358" s="83" t="s">
        <v>64</v>
      </c>
      <c r="W358" s="83" t="s">
        <v>64</v>
      </c>
      <c r="X358" s="83" t="s">
        <v>64</v>
      </c>
      <c r="Y358" s="83" t="s">
        <v>64</v>
      </c>
      <c r="Z358" s="83" t="s">
        <v>65</v>
      </c>
      <c r="AA358" s="83" t="s">
        <v>65</v>
      </c>
      <c r="AB358" s="83" t="s">
        <v>66</v>
      </c>
      <c r="AC358" s="83" t="s">
        <v>66</v>
      </c>
      <c r="AD358" s="83" t="s">
        <v>65</v>
      </c>
      <c r="AE358" s="83" t="s">
        <v>65</v>
      </c>
      <c r="AF358" s="83" t="s">
        <v>66</v>
      </c>
      <c r="AG358" s="83" t="s">
        <v>65</v>
      </c>
      <c r="AH358" s="83" t="s">
        <v>66</v>
      </c>
      <c r="AI358" s="83" t="s">
        <v>79</v>
      </c>
      <c r="AJ358" s="83" t="s">
        <v>65</v>
      </c>
      <c r="AK358" s="83" t="s">
        <v>65</v>
      </c>
      <c r="AL358" s="83" t="s">
        <v>65</v>
      </c>
      <c r="AM358" s="83" t="s">
        <v>66</v>
      </c>
      <c r="AN358" s="83" t="s">
        <v>65</v>
      </c>
      <c r="AO358" s="83" t="s">
        <v>66</v>
      </c>
      <c r="AP358" s="83" t="s">
        <v>67</v>
      </c>
      <c r="AQ358" s="83" t="s">
        <v>67</v>
      </c>
      <c r="AR358" s="83" t="s">
        <v>63</v>
      </c>
      <c r="AS358" s="83" t="s">
        <v>947</v>
      </c>
      <c r="AT358" s="83" t="s">
        <v>169</v>
      </c>
      <c r="AU358" s="83" t="s">
        <v>70</v>
      </c>
      <c r="AV358" s="83" t="s">
        <v>71</v>
      </c>
      <c r="AW358" s="83" t="s">
        <v>73</v>
      </c>
      <c r="AX358" s="83" t="s">
        <v>63</v>
      </c>
      <c r="AY358" s="83" t="s">
        <v>72</v>
      </c>
      <c r="AZ358" s="83" t="s">
        <v>72</v>
      </c>
      <c r="BA358" s="83" t="s">
        <v>72</v>
      </c>
      <c r="BB358" s="83" t="s">
        <v>63</v>
      </c>
      <c r="BC358" s="83" t="s">
        <v>73</v>
      </c>
      <c r="BD358" s="83"/>
      <c r="BE358" s="83" t="s">
        <v>73</v>
      </c>
      <c r="BF358" s="83"/>
      <c r="BG358" s="87" t="s">
        <v>846</v>
      </c>
      <c r="BH358" s="86" t="s">
        <v>60</v>
      </c>
      <c r="BI358" s="76" t="s">
        <v>1414</v>
      </c>
      <c r="BJ358">
        <f t="shared" si="15"/>
        <v>13</v>
      </c>
      <c r="BK358" s="87">
        <f t="shared" si="16"/>
        <v>57</v>
      </c>
      <c r="BL358" s="87"/>
      <c r="BM358" s="86" t="str">
        <f>_xlfn.XLOOKUP(Form_Responses18111213[[#This Row],[Sekolah School (Cleansed)]],'Quality Check'!$B$11:$B$14,'Quality Check'!$C$11:$C$14,)</f>
        <v>Urban</v>
      </c>
      <c r="BN358" s="86" t="str">
        <f>_xlfn.XLOOKUP(Form_Responses18111213[[#This Row],[Sekolah School (Cleansed)]],'Quality Check'!$B$11:$B$14,'Quality Check'!$D$11:$D$14,)</f>
        <v>Controlled Group (CG)</v>
      </c>
      <c r="BO358" s="87" t="str">
        <f>_xlfn.XLOOKUP(AS358,'Cleansing - Toothpaste Brand'!A:A,'Cleansing - Toothpaste Brand'!B:B,)</f>
        <v>Amway</v>
      </c>
      <c r="BP358" s="87"/>
      <c r="BQ35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58" s="86" t="str">
        <f>_xlfn.XLOOKUP(AP358,'Cleansing - Response'!E:E,'Cleansing - Response'!F:F,)</f>
        <v>2 days and more</v>
      </c>
      <c r="BS358" s="86"/>
      <c r="BT358" s="86" t="str">
        <f>_xlfn.XLOOKUP(AQ358,'Cleansing - Response'!E:E,'Cleansing - Response'!F:F,)</f>
        <v>2 days and more</v>
      </c>
      <c r="BU358" s="86"/>
      <c r="BV358" s="86" t="str">
        <f t="shared" si="17"/>
        <v>Ya / Yes</v>
      </c>
      <c r="BW358" s="86" t="str">
        <f>_xlfn.XLOOKUP(AT358,'Cleansing - Response'!E:E,'Cleansing - Response'!F:F,)</f>
        <v>Rarely / Sometimes</v>
      </c>
      <c r="BX358" s="86" t="str">
        <f>_xlfn.XLOOKUP(AU358,'Cleansing - Response'!H:H,'Cleansing - Response'!I:I,)</f>
        <v>Sometimes / When in need</v>
      </c>
      <c r="BY358" s="86" t="str">
        <f>_xlfn.XLOOKUP(AV358,'Cleansing - Response'!K:K,'Cleansing - Response'!L:L,)</f>
        <v>Up to 1 time a day</v>
      </c>
      <c r="BZ358" s="86" t="str">
        <f>_xlfn.XLOOKUP(AW358,'Cleansing - Response'!$N:$N,'Cleansing - Response'!$O:$O,)</f>
        <v>No</v>
      </c>
      <c r="CA358" s="86" t="str">
        <f>_xlfn.XLOOKUP(AX358,'Cleansing - Response'!$N:$N,'Cleansing - Response'!$O:$O,)</f>
        <v>Yes / Sometimes</v>
      </c>
      <c r="CB358" s="86" t="str">
        <f>_xlfn.XLOOKUP(AY358,'Cleansing - Response'!$N:$N,'Cleansing - Response'!$O:$O,)</f>
        <v>Yes / Sometimes</v>
      </c>
      <c r="CC358" s="86" t="str">
        <f>_xlfn.XLOOKUP(AZ358,'Cleansing - Response'!$N:$N,'Cleansing - Response'!$O:$O,)</f>
        <v>Yes / Sometimes</v>
      </c>
      <c r="CD358" s="86" t="str">
        <f>_xlfn.XLOOKUP(BA358,'Cleansing - Response'!$N:$N,'Cleansing - Response'!$O:$O,)</f>
        <v>Yes / Sometimes</v>
      </c>
      <c r="CE358" s="86" t="str">
        <f>_xlfn.XLOOKUP(BB358,'Cleansing - Response'!$N:$N,'Cleansing - Response'!$O:$O,)</f>
        <v>Yes / Sometimes</v>
      </c>
      <c r="CF358" s="87" t="str">
        <f>IF(COUNTIF(Form_Responses18111213[[#This Row],[Answer - B7-1]:[Answer - B7-6]], "Yes / Sometimes") &gt; 4, "More than 4 times","Up to 4 times")</f>
        <v>More than 4 times</v>
      </c>
    </row>
    <row r="359" spans="1:84" ht="13.2" x14ac:dyDescent="0.25">
      <c r="A359" s="82">
        <v>45574.437553425931</v>
      </c>
      <c r="B359" s="83" t="s">
        <v>985</v>
      </c>
      <c r="C359" s="84" t="s">
        <v>986</v>
      </c>
      <c r="D359" s="83">
        <v>79.459999999999994</v>
      </c>
      <c r="E359" s="83">
        <v>0.25</v>
      </c>
      <c r="F359" s="83" t="s">
        <v>423</v>
      </c>
      <c r="G359" s="83" t="s">
        <v>539</v>
      </c>
      <c r="H359" s="83" t="s">
        <v>849</v>
      </c>
      <c r="I359" s="83" t="s">
        <v>63</v>
      </c>
      <c r="J359" s="83" t="s">
        <v>145</v>
      </c>
      <c r="K359" s="83" t="s">
        <v>78</v>
      </c>
      <c r="L359" s="83" t="s">
        <v>64</v>
      </c>
      <c r="M359" s="83" t="s">
        <v>84</v>
      </c>
      <c r="N359" s="83" t="s">
        <v>64</v>
      </c>
      <c r="O359" s="83" t="s">
        <v>64</v>
      </c>
      <c r="P359" s="83" t="s">
        <v>78</v>
      </c>
      <c r="Q359" s="83" t="s">
        <v>64</v>
      </c>
      <c r="R359" s="83" t="s">
        <v>64</v>
      </c>
      <c r="S359" s="83" t="s">
        <v>78</v>
      </c>
      <c r="T359" s="83" t="s">
        <v>64</v>
      </c>
      <c r="U359" s="83" t="s">
        <v>78</v>
      </c>
      <c r="V359" s="83" t="s">
        <v>64</v>
      </c>
      <c r="W359" s="83" t="s">
        <v>78</v>
      </c>
      <c r="X359" s="83" t="s">
        <v>64</v>
      </c>
      <c r="Y359" s="83" t="s">
        <v>64</v>
      </c>
      <c r="Z359" s="83" t="s">
        <v>66</v>
      </c>
      <c r="AA359" s="83" t="s">
        <v>79</v>
      </c>
      <c r="AB359" s="83" t="s">
        <v>66</v>
      </c>
      <c r="AC359" s="83" t="s">
        <v>66</v>
      </c>
      <c r="AD359" s="83" t="s">
        <v>79</v>
      </c>
      <c r="AE359" s="83" t="s">
        <v>66</v>
      </c>
      <c r="AF359" s="83" t="s">
        <v>66</v>
      </c>
      <c r="AG359" s="83" t="s">
        <v>66</v>
      </c>
      <c r="AH359" s="83" t="s">
        <v>66</v>
      </c>
      <c r="AI359" s="83" t="s">
        <v>79</v>
      </c>
      <c r="AJ359" s="83" t="s">
        <v>66</v>
      </c>
      <c r="AK359" s="83" t="s">
        <v>66</v>
      </c>
      <c r="AL359" s="83" t="s">
        <v>66</v>
      </c>
      <c r="AM359" s="83" t="s">
        <v>66</v>
      </c>
      <c r="AN359" s="83" t="s">
        <v>66</v>
      </c>
      <c r="AO359" s="83" t="s">
        <v>66</v>
      </c>
      <c r="AP359" s="83" t="s">
        <v>67</v>
      </c>
      <c r="AQ359" s="83" t="s">
        <v>67</v>
      </c>
      <c r="AR359" s="83" t="s">
        <v>73</v>
      </c>
      <c r="AS359" s="83" t="s">
        <v>987</v>
      </c>
      <c r="AT359" s="83" t="s">
        <v>87</v>
      </c>
      <c r="AU359" s="83" t="s">
        <v>67</v>
      </c>
      <c r="AV359" s="83" t="s">
        <v>67</v>
      </c>
      <c r="AW359" s="83" t="s">
        <v>63</v>
      </c>
      <c r="AX359" s="83" t="s">
        <v>73</v>
      </c>
      <c r="AY359" s="83" t="s">
        <v>63</v>
      </c>
      <c r="AZ359" s="83" t="s">
        <v>73</v>
      </c>
      <c r="BA359" s="83" t="s">
        <v>63</v>
      </c>
      <c r="BB359" s="83" t="s">
        <v>73</v>
      </c>
      <c r="BC359" s="83" t="s">
        <v>73</v>
      </c>
      <c r="BD359" s="83" t="s">
        <v>197</v>
      </c>
      <c r="BE359" s="83" t="s">
        <v>73</v>
      </c>
      <c r="BF359" s="83" t="s">
        <v>122</v>
      </c>
      <c r="BG359" s="87" t="s">
        <v>846</v>
      </c>
      <c r="BH359" s="86" t="s">
        <v>60</v>
      </c>
      <c r="BI359" s="76" t="s">
        <v>1414</v>
      </c>
      <c r="BJ359">
        <f t="shared" si="15"/>
        <v>9</v>
      </c>
      <c r="BK359" s="87">
        <f t="shared" si="16"/>
        <v>46</v>
      </c>
      <c r="BL359" s="87"/>
      <c r="BM359" s="86" t="str">
        <f>_xlfn.XLOOKUP(Form_Responses18111213[[#This Row],[Sekolah School (Cleansed)]],'Quality Check'!$B$11:$B$14,'Quality Check'!$C$11:$C$14,)</f>
        <v>Urban</v>
      </c>
      <c r="BN359" s="86" t="str">
        <f>_xlfn.XLOOKUP(Form_Responses18111213[[#This Row],[Sekolah School (Cleansed)]],'Quality Check'!$B$11:$B$14,'Quality Check'!$D$11:$D$14,)</f>
        <v>Controlled Group (CG)</v>
      </c>
      <c r="BO359" s="87" t="str">
        <f>_xlfn.XLOOKUP(AS359,'Cleansing - Toothpaste Brand'!A:A,'Cleansing - Toothpaste Brand'!B:B,)</f>
        <v>Sensodyne</v>
      </c>
      <c r="BP359" s="87"/>
      <c r="BQ35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59" s="86" t="str">
        <f>_xlfn.XLOOKUP(AP359,'Cleansing - Response'!E:E,'Cleansing - Response'!F:F,)</f>
        <v>2 days and more</v>
      </c>
      <c r="BS359" s="86"/>
      <c r="BT359" s="86" t="str">
        <f>_xlfn.XLOOKUP(AQ359,'Cleansing - Response'!E:E,'Cleansing - Response'!F:F,)</f>
        <v>2 days and more</v>
      </c>
      <c r="BU359" s="86"/>
      <c r="BV359" s="86" t="str">
        <f t="shared" si="17"/>
        <v>Tidak / No</v>
      </c>
      <c r="BW359" s="86" t="str">
        <f>_xlfn.XLOOKUP(AT359,'Cleansing - Response'!E:E,'Cleansing - Response'!F:F,)</f>
        <v>Always</v>
      </c>
      <c r="BX359" s="86" t="str">
        <f>_xlfn.XLOOKUP(AU359,'Cleansing - Response'!H:H,'Cleansing - Response'!I:I,)</f>
        <v>Using dental floss at least once</v>
      </c>
      <c r="BY359" s="86" t="str">
        <f>_xlfn.XLOOKUP(AV359,'Cleansing - Response'!K:K,'Cleansing - Response'!L:L,)</f>
        <v>More than 1 time a day</v>
      </c>
      <c r="BZ359" s="86" t="str">
        <f>_xlfn.XLOOKUP(AW359,'Cleansing - Response'!$N:$N,'Cleansing - Response'!$O:$O,)</f>
        <v>Yes / Sometimes</v>
      </c>
      <c r="CA359" s="86" t="str">
        <f>_xlfn.XLOOKUP(AX359,'Cleansing - Response'!$N:$N,'Cleansing - Response'!$O:$O,)</f>
        <v>No</v>
      </c>
      <c r="CB359" s="86" t="str">
        <f>_xlfn.XLOOKUP(AY359,'Cleansing - Response'!$N:$N,'Cleansing - Response'!$O:$O,)</f>
        <v>Yes / Sometimes</v>
      </c>
      <c r="CC359" s="86" t="str">
        <f>_xlfn.XLOOKUP(AZ359,'Cleansing - Response'!$N:$N,'Cleansing - Response'!$O:$O,)</f>
        <v>No</v>
      </c>
      <c r="CD359" s="86" t="str">
        <f>_xlfn.XLOOKUP(BA359,'Cleansing - Response'!$N:$N,'Cleansing - Response'!$O:$O,)</f>
        <v>Yes / Sometimes</v>
      </c>
      <c r="CE359" s="86" t="str">
        <f>_xlfn.XLOOKUP(BB359,'Cleansing - Response'!$N:$N,'Cleansing - Response'!$O:$O,)</f>
        <v>No</v>
      </c>
      <c r="CF359" s="87" t="str">
        <f>IF(COUNTIF(Form_Responses18111213[[#This Row],[Answer - B7-1]:[Answer - B7-6]], "Yes / Sometimes") &gt; 4, "More than 4 times","Up to 4 times")</f>
        <v>Up to 4 times</v>
      </c>
    </row>
    <row r="360" spans="1:84" ht="13.2" x14ac:dyDescent="0.25">
      <c r="A360" s="82">
        <v>45574.439279120372</v>
      </c>
      <c r="B360" s="83" t="s">
        <v>988</v>
      </c>
      <c r="C360" s="84" t="s">
        <v>989</v>
      </c>
      <c r="D360" s="83">
        <v>50</v>
      </c>
      <c r="E360" s="83">
        <v>0.25</v>
      </c>
      <c r="F360" s="83" t="s">
        <v>423</v>
      </c>
      <c r="G360" s="83" t="s">
        <v>76</v>
      </c>
      <c r="H360" s="83" t="s">
        <v>849</v>
      </c>
      <c r="I360" s="83" t="s">
        <v>63</v>
      </c>
      <c r="J360" s="83" t="s">
        <v>64</v>
      </c>
      <c r="K360" s="83" t="s">
        <v>64</v>
      </c>
      <c r="L360" s="83" t="s">
        <v>64</v>
      </c>
      <c r="M360" s="83" t="s">
        <v>84</v>
      </c>
      <c r="N360" s="83" t="s">
        <v>64</v>
      </c>
      <c r="O360" s="83" t="s">
        <v>64</v>
      </c>
      <c r="P360" s="83" t="s">
        <v>84</v>
      </c>
      <c r="Q360" s="83" t="s">
        <v>84</v>
      </c>
      <c r="R360" s="83" t="s">
        <v>64</v>
      </c>
      <c r="S360" s="83" t="s">
        <v>84</v>
      </c>
      <c r="T360" s="83" t="s">
        <v>64</v>
      </c>
      <c r="U360" s="83" t="s">
        <v>64</v>
      </c>
      <c r="V360" s="83" t="s">
        <v>84</v>
      </c>
      <c r="W360" s="83" t="s">
        <v>64</v>
      </c>
      <c r="X360" s="83" t="s">
        <v>64</v>
      </c>
      <c r="Y360" s="83" t="s">
        <v>84</v>
      </c>
      <c r="Z360" s="83" t="s">
        <v>66</v>
      </c>
      <c r="AA360" s="83" t="s">
        <v>66</v>
      </c>
      <c r="AB360" s="83" t="s">
        <v>66</v>
      </c>
      <c r="AC360" s="83" t="s">
        <v>66</v>
      </c>
      <c r="AD360" s="83" t="s">
        <v>66</v>
      </c>
      <c r="AE360" s="83" t="s">
        <v>66</v>
      </c>
      <c r="AF360" s="83" t="s">
        <v>79</v>
      </c>
      <c r="AG360" s="83" t="s">
        <v>66</v>
      </c>
      <c r="AH360" s="83" t="s">
        <v>79</v>
      </c>
      <c r="AI360" s="83" t="s">
        <v>79</v>
      </c>
      <c r="AJ360" s="83" t="s">
        <v>66</v>
      </c>
      <c r="AK360" s="83" t="s">
        <v>66</v>
      </c>
      <c r="AL360" s="83" t="s">
        <v>66</v>
      </c>
      <c r="AM360" s="83" t="s">
        <v>66</v>
      </c>
      <c r="AN360" s="83" t="s">
        <v>79</v>
      </c>
      <c r="AO360" s="83" t="s">
        <v>66</v>
      </c>
      <c r="AP360" s="83" t="s">
        <v>67</v>
      </c>
      <c r="AQ360" s="83" t="s">
        <v>67</v>
      </c>
      <c r="AR360" s="83" t="s">
        <v>86</v>
      </c>
      <c r="AS360" s="83" t="s">
        <v>990</v>
      </c>
      <c r="AT360" s="83" t="s">
        <v>87</v>
      </c>
      <c r="AU360" s="83" t="s">
        <v>93</v>
      </c>
      <c r="AV360" s="83" t="s">
        <v>71</v>
      </c>
      <c r="AW360" s="83" t="s">
        <v>73</v>
      </c>
      <c r="AX360" s="83" t="s">
        <v>73</v>
      </c>
      <c r="AY360" s="83" t="s">
        <v>72</v>
      </c>
      <c r="AZ360" s="83" t="s">
        <v>73</v>
      </c>
      <c r="BA360" s="83" t="s">
        <v>63</v>
      </c>
      <c r="BB360" s="83" t="s">
        <v>73</v>
      </c>
      <c r="BC360" s="83" t="s">
        <v>73</v>
      </c>
      <c r="BD360" s="83"/>
      <c r="BE360" s="83" t="s">
        <v>73</v>
      </c>
      <c r="BF360" s="83"/>
      <c r="BG360" s="87" t="s">
        <v>846</v>
      </c>
      <c r="BH360" s="86" t="s">
        <v>60</v>
      </c>
      <c r="BI360" s="76" t="s">
        <v>1414</v>
      </c>
      <c r="BJ360">
        <f t="shared" si="15"/>
        <v>10</v>
      </c>
      <c r="BK360" s="87">
        <f t="shared" si="16"/>
        <v>45</v>
      </c>
      <c r="BL360" s="87"/>
      <c r="BM360" s="86" t="str">
        <f>_xlfn.XLOOKUP(Form_Responses18111213[[#This Row],[Sekolah School (Cleansed)]],'Quality Check'!$B$11:$B$14,'Quality Check'!$C$11:$C$14,)</f>
        <v>Urban</v>
      </c>
      <c r="BN360" s="86" t="str">
        <f>_xlfn.XLOOKUP(Form_Responses18111213[[#This Row],[Sekolah School (Cleansed)]],'Quality Check'!$B$11:$B$14,'Quality Check'!$D$11:$D$14,)</f>
        <v>Controlled Group (CG)</v>
      </c>
      <c r="BO360" s="87" t="str">
        <f>_xlfn.XLOOKUP(AS360,'Cleansing - Toothpaste Brand'!A:A,'Cleansing - Toothpaste Brand'!B:B,)</f>
        <v>Lotus</v>
      </c>
      <c r="BP360" s="87"/>
      <c r="BQ36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60" s="86" t="str">
        <f>_xlfn.XLOOKUP(AP360,'Cleansing - Response'!E:E,'Cleansing - Response'!F:F,)</f>
        <v>2 days and more</v>
      </c>
      <c r="BS360" s="86"/>
      <c r="BT360" s="86" t="str">
        <f>_xlfn.XLOOKUP(AQ360,'Cleansing - Response'!E:E,'Cleansing - Response'!F:F,)</f>
        <v>2 days and more</v>
      </c>
      <c r="BU360" s="86"/>
      <c r="BV360" s="86" t="str">
        <f t="shared" si="17"/>
        <v>Ya / Yes</v>
      </c>
      <c r="BW360" s="86" t="str">
        <f>_xlfn.XLOOKUP(AT360,'Cleansing - Response'!E:E,'Cleansing - Response'!F:F,)</f>
        <v>Always</v>
      </c>
      <c r="BX360" s="86" t="str">
        <f>_xlfn.XLOOKUP(AU360,'Cleansing - Response'!H:H,'Cleansing - Response'!I:I,)</f>
        <v>Not using dental floss</v>
      </c>
      <c r="BY360" s="86" t="str">
        <f>_xlfn.XLOOKUP(AV360,'Cleansing - Response'!K:K,'Cleansing - Response'!L:L,)</f>
        <v>Up to 1 time a day</v>
      </c>
      <c r="BZ360" s="86" t="str">
        <f>_xlfn.XLOOKUP(AW360,'Cleansing - Response'!$N:$N,'Cleansing - Response'!$O:$O,)</f>
        <v>No</v>
      </c>
      <c r="CA360" s="86" t="str">
        <f>_xlfn.XLOOKUP(AX360,'Cleansing - Response'!$N:$N,'Cleansing - Response'!$O:$O,)</f>
        <v>No</v>
      </c>
      <c r="CB360" s="86" t="str">
        <f>_xlfn.XLOOKUP(AY360,'Cleansing - Response'!$N:$N,'Cleansing - Response'!$O:$O,)</f>
        <v>Yes / Sometimes</v>
      </c>
      <c r="CC360" s="86" t="str">
        <f>_xlfn.XLOOKUP(AZ360,'Cleansing - Response'!$N:$N,'Cleansing - Response'!$O:$O,)</f>
        <v>No</v>
      </c>
      <c r="CD360" s="86" t="str">
        <f>_xlfn.XLOOKUP(BA360,'Cleansing - Response'!$N:$N,'Cleansing - Response'!$O:$O,)</f>
        <v>Yes / Sometimes</v>
      </c>
      <c r="CE360" s="86" t="str">
        <f>_xlfn.XLOOKUP(BB360,'Cleansing - Response'!$N:$N,'Cleansing - Response'!$O:$O,)</f>
        <v>No</v>
      </c>
      <c r="CF360" s="87" t="str">
        <f>IF(COUNTIF(Form_Responses18111213[[#This Row],[Answer - B7-1]:[Answer - B7-6]], "Yes / Sometimes") &gt; 4, "More than 4 times","Up to 4 times")</f>
        <v>Up to 4 times</v>
      </c>
    </row>
    <row r="361" spans="1:84" ht="13.2" x14ac:dyDescent="0.25">
      <c r="A361" s="82">
        <v>45574.439649525462</v>
      </c>
      <c r="B361" s="83" t="s">
        <v>991</v>
      </c>
      <c r="C361" s="84" t="s">
        <v>992</v>
      </c>
      <c r="D361" s="83">
        <v>25</v>
      </c>
      <c r="E361" s="83">
        <v>0.17</v>
      </c>
      <c r="F361" s="83" t="s">
        <v>423</v>
      </c>
      <c r="G361" s="83" t="s">
        <v>76</v>
      </c>
      <c r="H361" s="83" t="s">
        <v>863</v>
      </c>
      <c r="I361" s="83" t="s">
        <v>63</v>
      </c>
      <c r="J361" s="83" t="s">
        <v>64</v>
      </c>
      <c r="K361" s="83" t="s">
        <v>64</v>
      </c>
      <c r="L361" s="83" t="s">
        <v>64</v>
      </c>
      <c r="M361" s="83" t="s">
        <v>84</v>
      </c>
      <c r="N361" s="83" t="s">
        <v>84</v>
      </c>
      <c r="O361" s="83" t="s">
        <v>64</v>
      </c>
      <c r="P361" s="83" t="s">
        <v>84</v>
      </c>
      <c r="Q361" s="83" t="s">
        <v>64</v>
      </c>
      <c r="R361" s="83" t="s">
        <v>64</v>
      </c>
      <c r="S361" s="83" t="s">
        <v>64</v>
      </c>
      <c r="T361" s="83" t="s">
        <v>64</v>
      </c>
      <c r="U361" s="83" t="s">
        <v>64</v>
      </c>
      <c r="V361" s="83" t="s">
        <v>64</v>
      </c>
      <c r="W361" s="83" t="s">
        <v>64</v>
      </c>
      <c r="X361" s="83" t="s">
        <v>84</v>
      </c>
      <c r="Y361" s="83" t="s">
        <v>64</v>
      </c>
      <c r="Z361" s="83" t="s">
        <v>65</v>
      </c>
      <c r="AA361" s="83" t="s">
        <v>65</v>
      </c>
      <c r="AB361" s="83" t="s">
        <v>66</v>
      </c>
      <c r="AC361" s="83" t="s">
        <v>66</v>
      </c>
      <c r="AD361" s="83" t="s">
        <v>65</v>
      </c>
      <c r="AE361" s="83" t="s">
        <v>66</v>
      </c>
      <c r="AF361" s="83" t="s">
        <v>66</v>
      </c>
      <c r="AG361" s="83" t="s">
        <v>66</v>
      </c>
      <c r="AH361" s="83" t="s">
        <v>65</v>
      </c>
      <c r="AI361" s="83" t="s">
        <v>65</v>
      </c>
      <c r="AJ361" s="83" t="s">
        <v>66</v>
      </c>
      <c r="AK361" s="83" t="s">
        <v>66</v>
      </c>
      <c r="AL361" s="83" t="s">
        <v>65</v>
      </c>
      <c r="AM361" s="83" t="s">
        <v>65</v>
      </c>
      <c r="AN361" s="83" t="s">
        <v>65</v>
      </c>
      <c r="AO361" s="83" t="s">
        <v>65</v>
      </c>
      <c r="AP361" s="83" t="s">
        <v>67</v>
      </c>
      <c r="AQ361" s="83" t="s">
        <v>67</v>
      </c>
      <c r="AR361" s="83" t="s">
        <v>86</v>
      </c>
      <c r="AS361" s="83" t="s">
        <v>115</v>
      </c>
      <c r="AT361" s="83" t="s">
        <v>69</v>
      </c>
      <c r="AU361" s="83" t="s">
        <v>93</v>
      </c>
      <c r="AV361" s="83" t="s">
        <v>71</v>
      </c>
      <c r="AW361" s="83" t="s">
        <v>63</v>
      </c>
      <c r="AX361" s="83" t="s">
        <v>72</v>
      </c>
      <c r="AY361" s="83" t="s">
        <v>63</v>
      </c>
      <c r="AZ361" s="83" t="s">
        <v>63</v>
      </c>
      <c r="BA361" s="83" t="s">
        <v>63</v>
      </c>
      <c r="BB361" s="83" t="s">
        <v>72</v>
      </c>
      <c r="BC361" s="83" t="s">
        <v>73</v>
      </c>
      <c r="BD361" s="83"/>
      <c r="BE361" s="83" t="s">
        <v>73</v>
      </c>
      <c r="BF361" s="83"/>
      <c r="BG361" s="87" t="s">
        <v>846</v>
      </c>
      <c r="BH361" s="86" t="s">
        <v>60</v>
      </c>
      <c r="BI361" s="76" t="s">
        <v>1414</v>
      </c>
      <c r="BJ361">
        <f t="shared" si="15"/>
        <v>12</v>
      </c>
      <c r="BK361" s="87">
        <f t="shared" si="16"/>
        <v>54</v>
      </c>
      <c r="BL361" s="87"/>
      <c r="BM361" s="86" t="str">
        <f>_xlfn.XLOOKUP(Form_Responses18111213[[#This Row],[Sekolah School (Cleansed)]],'Quality Check'!$B$11:$B$14,'Quality Check'!$C$11:$C$14,)</f>
        <v>Urban</v>
      </c>
      <c r="BN361" s="86" t="str">
        <f>_xlfn.XLOOKUP(Form_Responses18111213[[#This Row],[Sekolah School (Cleansed)]],'Quality Check'!$B$11:$B$14,'Quality Check'!$D$11:$D$14,)</f>
        <v>Controlled Group (CG)</v>
      </c>
      <c r="BO361" s="87" t="str">
        <f>_xlfn.XLOOKUP(AS361,'Cleansing - Toothpaste Brand'!A:A,'Cleansing - Toothpaste Brand'!B:B,)</f>
        <v>Darlie</v>
      </c>
      <c r="BP361" s="87"/>
      <c r="BQ36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61" s="86" t="str">
        <f>_xlfn.XLOOKUP(AP361,'Cleansing - Response'!E:E,'Cleansing - Response'!F:F,)</f>
        <v>2 days and more</v>
      </c>
      <c r="BS361" s="86"/>
      <c r="BT361" s="86" t="str">
        <f>_xlfn.XLOOKUP(AQ361,'Cleansing - Response'!E:E,'Cleansing - Response'!F:F,)</f>
        <v>2 days and more</v>
      </c>
      <c r="BU361" s="86"/>
      <c r="BV361" s="86" t="str">
        <f t="shared" si="17"/>
        <v>Ya / Yes</v>
      </c>
      <c r="BW361" s="86" t="str">
        <f>_xlfn.XLOOKUP(AT361,'Cleansing - Response'!E:E,'Cleansing - Response'!F:F,)</f>
        <v>Rarely / Sometimes</v>
      </c>
      <c r="BX361" s="86" t="str">
        <f>_xlfn.XLOOKUP(AU361,'Cleansing - Response'!H:H,'Cleansing - Response'!I:I,)</f>
        <v>Not using dental floss</v>
      </c>
      <c r="BY361" s="86" t="str">
        <f>_xlfn.XLOOKUP(AV361,'Cleansing - Response'!K:K,'Cleansing - Response'!L:L,)</f>
        <v>Up to 1 time a day</v>
      </c>
      <c r="BZ361" s="86" t="str">
        <f>_xlfn.XLOOKUP(AW361,'Cleansing - Response'!$N:$N,'Cleansing - Response'!$O:$O,)</f>
        <v>Yes / Sometimes</v>
      </c>
      <c r="CA361" s="86" t="str">
        <f>_xlfn.XLOOKUP(AX361,'Cleansing - Response'!$N:$N,'Cleansing - Response'!$O:$O,)</f>
        <v>Yes / Sometimes</v>
      </c>
      <c r="CB361" s="86" t="str">
        <f>_xlfn.XLOOKUP(AY361,'Cleansing - Response'!$N:$N,'Cleansing - Response'!$O:$O,)</f>
        <v>Yes / Sometimes</v>
      </c>
      <c r="CC361" s="86" t="str">
        <f>_xlfn.XLOOKUP(AZ361,'Cleansing - Response'!$N:$N,'Cleansing - Response'!$O:$O,)</f>
        <v>Yes / Sometimes</v>
      </c>
      <c r="CD361" s="86" t="str">
        <f>_xlfn.XLOOKUP(BA361,'Cleansing - Response'!$N:$N,'Cleansing - Response'!$O:$O,)</f>
        <v>Yes / Sometimes</v>
      </c>
      <c r="CE361" s="86" t="str">
        <f>_xlfn.XLOOKUP(BB361,'Cleansing - Response'!$N:$N,'Cleansing - Response'!$O:$O,)</f>
        <v>Yes / Sometimes</v>
      </c>
      <c r="CF361" s="87" t="str">
        <f>IF(COUNTIF(Form_Responses18111213[[#This Row],[Answer - B7-1]:[Answer - B7-6]], "Yes / Sometimes") &gt; 4, "More than 4 times","Up to 4 times")</f>
        <v>More than 4 times</v>
      </c>
    </row>
    <row r="362" spans="1:84" ht="13.2" x14ac:dyDescent="0.25">
      <c r="A362" s="82">
        <v>45574.442367407406</v>
      </c>
      <c r="B362" s="83" t="s">
        <v>993</v>
      </c>
      <c r="C362" s="84" t="s">
        <v>994</v>
      </c>
      <c r="D362" s="83">
        <v>70.5</v>
      </c>
      <c r="E362" s="83">
        <v>0.33</v>
      </c>
      <c r="F362" s="83" t="s">
        <v>423</v>
      </c>
      <c r="G362" s="83" t="s">
        <v>76</v>
      </c>
      <c r="H362" s="83" t="s">
        <v>995</v>
      </c>
      <c r="I362" s="83" t="s">
        <v>63</v>
      </c>
      <c r="J362" s="83" t="s">
        <v>145</v>
      </c>
      <c r="K362" s="83" t="s">
        <v>84</v>
      </c>
      <c r="L362" s="83" t="s">
        <v>64</v>
      </c>
      <c r="M362" s="83" t="s">
        <v>84</v>
      </c>
      <c r="N362" s="83" t="s">
        <v>64</v>
      </c>
      <c r="O362" s="83" t="s">
        <v>84</v>
      </c>
      <c r="P362" s="83" t="s">
        <v>78</v>
      </c>
      <c r="Q362" s="83" t="s">
        <v>64</v>
      </c>
      <c r="R362" s="83" t="s">
        <v>64</v>
      </c>
      <c r="S362" s="83" t="s">
        <v>64</v>
      </c>
      <c r="T362" s="83" t="s">
        <v>64</v>
      </c>
      <c r="U362" s="83" t="s">
        <v>64</v>
      </c>
      <c r="V362" s="83" t="s">
        <v>84</v>
      </c>
      <c r="W362" s="83" t="s">
        <v>64</v>
      </c>
      <c r="X362" s="83" t="s">
        <v>64</v>
      </c>
      <c r="Y362" s="83" t="s">
        <v>78</v>
      </c>
      <c r="Z362" s="83" t="s">
        <v>66</v>
      </c>
      <c r="AA362" s="83" t="s">
        <v>65</v>
      </c>
      <c r="AB362" s="83" t="s">
        <v>66</v>
      </c>
      <c r="AC362" s="83" t="s">
        <v>65</v>
      </c>
      <c r="AD362" s="83" t="s">
        <v>65</v>
      </c>
      <c r="AE362" s="83" t="s">
        <v>66</v>
      </c>
      <c r="AF362" s="83" t="s">
        <v>66</v>
      </c>
      <c r="AG362" s="83" t="s">
        <v>65</v>
      </c>
      <c r="AH362" s="83" t="s">
        <v>79</v>
      </c>
      <c r="AI362" s="83" t="s">
        <v>66</v>
      </c>
      <c r="AJ362" s="83" t="s">
        <v>65</v>
      </c>
      <c r="AK362" s="83" t="s">
        <v>65</v>
      </c>
      <c r="AL362" s="83" t="s">
        <v>79</v>
      </c>
      <c r="AM362" s="83" t="s">
        <v>66</v>
      </c>
      <c r="AN362" s="83" t="s">
        <v>65</v>
      </c>
      <c r="AO362" s="83" t="s">
        <v>65</v>
      </c>
      <c r="AP362" s="83" t="s">
        <v>67</v>
      </c>
      <c r="AQ362" s="83" t="s">
        <v>67</v>
      </c>
      <c r="AR362" s="83" t="s">
        <v>86</v>
      </c>
      <c r="AS362" s="83" t="s">
        <v>68</v>
      </c>
      <c r="AT362" s="83" t="s">
        <v>69</v>
      </c>
      <c r="AU362" s="83" t="s">
        <v>93</v>
      </c>
      <c r="AV362" s="83" t="s">
        <v>71</v>
      </c>
      <c r="AW362" s="83" t="s">
        <v>72</v>
      </c>
      <c r="AX362" s="83" t="s">
        <v>73</v>
      </c>
      <c r="AY362" s="83" t="s">
        <v>73</v>
      </c>
      <c r="AZ362" s="83" t="s">
        <v>72</v>
      </c>
      <c r="BA362" s="83" t="s">
        <v>72</v>
      </c>
      <c r="BB362" s="83" t="s">
        <v>72</v>
      </c>
      <c r="BC362" s="83" t="s">
        <v>73</v>
      </c>
      <c r="BD362" s="83"/>
      <c r="BE362" s="83" t="s">
        <v>73</v>
      </c>
      <c r="BF362" s="83"/>
      <c r="BG362" s="87" t="s">
        <v>846</v>
      </c>
      <c r="BH362" s="86" t="s">
        <v>60</v>
      </c>
      <c r="BI362" s="76" t="s">
        <v>1414</v>
      </c>
      <c r="BJ362">
        <f t="shared" si="15"/>
        <v>9</v>
      </c>
      <c r="BK362" s="87">
        <f t="shared" si="16"/>
        <v>53</v>
      </c>
      <c r="BL362" s="87"/>
      <c r="BM362" s="86" t="str">
        <f>_xlfn.XLOOKUP(Form_Responses18111213[[#This Row],[Sekolah School (Cleansed)]],'Quality Check'!$B$11:$B$14,'Quality Check'!$C$11:$C$14,)</f>
        <v>Urban</v>
      </c>
      <c r="BN362" s="86" t="str">
        <f>_xlfn.XLOOKUP(Form_Responses18111213[[#This Row],[Sekolah School (Cleansed)]],'Quality Check'!$B$11:$B$14,'Quality Check'!$D$11:$D$14,)</f>
        <v>Controlled Group (CG)</v>
      </c>
      <c r="BO362" s="87" t="str">
        <f>_xlfn.XLOOKUP(AS362,'Cleansing - Toothpaste Brand'!A:A,'Cleansing - Toothpaste Brand'!B:B,)</f>
        <v>Colgate</v>
      </c>
      <c r="BP362" s="87"/>
      <c r="BQ36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62" s="86" t="str">
        <f>_xlfn.XLOOKUP(AP362,'Cleansing - Response'!E:E,'Cleansing - Response'!F:F,)</f>
        <v>2 days and more</v>
      </c>
      <c r="BS362" s="86"/>
      <c r="BT362" s="86" t="str">
        <f>_xlfn.XLOOKUP(AQ362,'Cleansing - Response'!E:E,'Cleansing - Response'!F:F,)</f>
        <v>2 days and more</v>
      </c>
      <c r="BU362" s="86"/>
      <c r="BV362" s="86" t="str">
        <f t="shared" si="17"/>
        <v>Ya / Yes</v>
      </c>
      <c r="BW362" s="86" t="str">
        <f>_xlfn.XLOOKUP(AT362,'Cleansing - Response'!E:E,'Cleansing - Response'!F:F,)</f>
        <v>Rarely / Sometimes</v>
      </c>
      <c r="BX362" s="86" t="str">
        <f>_xlfn.XLOOKUP(AU362,'Cleansing - Response'!H:H,'Cleansing - Response'!I:I,)</f>
        <v>Not using dental floss</v>
      </c>
      <c r="BY362" s="86" t="str">
        <f>_xlfn.XLOOKUP(AV362,'Cleansing - Response'!K:K,'Cleansing - Response'!L:L,)</f>
        <v>Up to 1 time a day</v>
      </c>
      <c r="BZ362" s="86" t="str">
        <f>_xlfn.XLOOKUP(AW362,'Cleansing - Response'!$N:$N,'Cleansing - Response'!$O:$O,)</f>
        <v>Yes / Sometimes</v>
      </c>
      <c r="CA362" s="86" t="str">
        <f>_xlfn.XLOOKUP(AX362,'Cleansing - Response'!$N:$N,'Cleansing - Response'!$O:$O,)</f>
        <v>No</v>
      </c>
      <c r="CB362" s="86" t="str">
        <f>_xlfn.XLOOKUP(AY362,'Cleansing - Response'!$N:$N,'Cleansing - Response'!$O:$O,)</f>
        <v>No</v>
      </c>
      <c r="CC362" s="86" t="str">
        <f>_xlfn.XLOOKUP(AZ362,'Cleansing - Response'!$N:$N,'Cleansing - Response'!$O:$O,)</f>
        <v>Yes / Sometimes</v>
      </c>
      <c r="CD362" s="86" t="str">
        <f>_xlfn.XLOOKUP(BA362,'Cleansing - Response'!$N:$N,'Cleansing - Response'!$O:$O,)</f>
        <v>Yes / Sometimes</v>
      </c>
      <c r="CE362" s="86" t="str">
        <f>_xlfn.XLOOKUP(BB362,'Cleansing - Response'!$N:$N,'Cleansing - Response'!$O:$O,)</f>
        <v>Yes / Sometimes</v>
      </c>
      <c r="CF362" s="87" t="str">
        <f>IF(COUNTIF(Form_Responses18111213[[#This Row],[Answer - B7-1]:[Answer - B7-6]], "Yes / Sometimes") &gt; 4, "More than 4 times","Up to 4 times")</f>
        <v>Up to 4 times</v>
      </c>
    </row>
    <row r="363" spans="1:84" ht="13.2" x14ac:dyDescent="0.25">
      <c r="A363" s="82">
        <v>45574.443198576388</v>
      </c>
      <c r="B363" s="83" t="s">
        <v>996</v>
      </c>
      <c r="C363" s="84" t="s">
        <v>997</v>
      </c>
      <c r="D363" s="83">
        <v>35.700000000000003</v>
      </c>
      <c r="E363" s="83">
        <v>0.13</v>
      </c>
      <c r="F363" s="83" t="s">
        <v>423</v>
      </c>
      <c r="G363" s="83" t="s">
        <v>76</v>
      </c>
      <c r="H363" s="83" t="s">
        <v>849</v>
      </c>
      <c r="I363" s="83" t="s">
        <v>73</v>
      </c>
      <c r="J363" s="83" t="s">
        <v>64</v>
      </c>
      <c r="K363" s="83" t="s">
        <v>78</v>
      </c>
      <c r="L363" s="83" t="s">
        <v>64</v>
      </c>
      <c r="M363" s="83" t="s">
        <v>84</v>
      </c>
      <c r="N363" s="83" t="s">
        <v>84</v>
      </c>
      <c r="O363" s="83" t="s">
        <v>64</v>
      </c>
      <c r="P363" s="83" t="s">
        <v>84</v>
      </c>
      <c r="Q363" s="83" t="s">
        <v>64</v>
      </c>
      <c r="R363" s="83" t="s">
        <v>64</v>
      </c>
      <c r="S363" s="83" t="s">
        <v>84</v>
      </c>
      <c r="T363" s="83" t="s">
        <v>64</v>
      </c>
      <c r="U363" s="83" t="s">
        <v>78</v>
      </c>
      <c r="V363" s="83" t="s">
        <v>64</v>
      </c>
      <c r="W363" s="83" t="s">
        <v>64</v>
      </c>
      <c r="X363" s="83" t="s">
        <v>64</v>
      </c>
      <c r="Y363" s="83" t="s">
        <v>64</v>
      </c>
      <c r="Z363" s="83" t="s">
        <v>66</v>
      </c>
      <c r="AA363" s="83" t="s">
        <v>65</v>
      </c>
      <c r="AB363" s="83" t="s">
        <v>65</v>
      </c>
      <c r="AC363" s="83" t="s">
        <v>65</v>
      </c>
      <c r="AD363" s="83" t="s">
        <v>65</v>
      </c>
      <c r="AE363" s="83" t="s">
        <v>65</v>
      </c>
      <c r="AF363" s="83" t="s">
        <v>65</v>
      </c>
      <c r="AG363" s="83" t="s">
        <v>65</v>
      </c>
      <c r="AH363" s="83" t="s">
        <v>65</v>
      </c>
      <c r="AI363" s="83" t="s">
        <v>79</v>
      </c>
      <c r="AJ363" s="83" t="s">
        <v>65</v>
      </c>
      <c r="AK363" s="83" t="s">
        <v>65</v>
      </c>
      <c r="AL363" s="83" t="s">
        <v>65</v>
      </c>
      <c r="AM363" s="83" t="s">
        <v>65</v>
      </c>
      <c r="AN363" s="83" t="s">
        <v>65</v>
      </c>
      <c r="AO363" s="83" t="s">
        <v>65</v>
      </c>
      <c r="AP363" s="83" t="s">
        <v>67</v>
      </c>
      <c r="AQ363" s="83" t="s">
        <v>85</v>
      </c>
      <c r="AR363" s="83" t="s">
        <v>86</v>
      </c>
      <c r="AS363" s="83" t="s">
        <v>81</v>
      </c>
      <c r="AT363" s="83" t="s">
        <v>87</v>
      </c>
      <c r="AU363" s="83" t="s">
        <v>67</v>
      </c>
      <c r="AV363" s="83" t="s">
        <v>71</v>
      </c>
      <c r="AW363" s="83" t="s">
        <v>72</v>
      </c>
      <c r="AX363" s="83" t="s">
        <v>73</v>
      </c>
      <c r="AY363" s="83" t="s">
        <v>63</v>
      </c>
      <c r="AZ363" s="83" t="s">
        <v>63</v>
      </c>
      <c r="BA363" s="83" t="s">
        <v>72</v>
      </c>
      <c r="BB363" s="83" t="s">
        <v>72</v>
      </c>
      <c r="BC363" s="83" t="s">
        <v>73</v>
      </c>
      <c r="BD363" s="83"/>
      <c r="BE363" s="83" t="s">
        <v>73</v>
      </c>
      <c r="BF363" s="83"/>
      <c r="BG363" s="87" t="s">
        <v>846</v>
      </c>
      <c r="BH363" s="86" t="s">
        <v>60</v>
      </c>
      <c r="BI363" s="76" t="s">
        <v>1415</v>
      </c>
      <c r="BJ363">
        <f t="shared" si="15"/>
        <v>10</v>
      </c>
      <c r="BK363" s="87">
        <f t="shared" si="16"/>
        <v>62</v>
      </c>
      <c r="BL363" s="87"/>
      <c r="BM363" s="86" t="str">
        <f>_xlfn.XLOOKUP(Form_Responses18111213[[#This Row],[Sekolah School (Cleansed)]],'Quality Check'!$B$11:$B$14,'Quality Check'!$C$11:$C$14,)</f>
        <v>Urban</v>
      </c>
      <c r="BN363" s="86" t="str">
        <f>_xlfn.XLOOKUP(Form_Responses18111213[[#This Row],[Sekolah School (Cleansed)]],'Quality Check'!$B$11:$B$14,'Quality Check'!$D$11:$D$14,)</f>
        <v>Controlled Group (CG)</v>
      </c>
      <c r="BO363" s="87" t="str">
        <f>_xlfn.XLOOKUP(AS363,'Cleansing - Toothpaste Brand'!A:A,'Cleansing - Toothpaste Brand'!B:B,)</f>
        <v>Colgate</v>
      </c>
      <c r="BP363" s="87"/>
      <c r="BQ36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63" s="86" t="str">
        <f>_xlfn.XLOOKUP(AP363,'Cleansing - Response'!E:E,'Cleansing - Response'!F:F,)</f>
        <v>2 days and more</v>
      </c>
      <c r="BS363" s="86"/>
      <c r="BT363" s="86" t="str">
        <f>_xlfn.XLOOKUP(AQ363,'Cleansing - Response'!E:E,'Cleansing - Response'!F:F,)</f>
        <v>2 days and more</v>
      </c>
      <c r="BU363" s="86"/>
      <c r="BV363" s="86" t="str">
        <f t="shared" si="17"/>
        <v>Ya / Yes</v>
      </c>
      <c r="BW363" s="86" t="str">
        <f>_xlfn.XLOOKUP(AT363,'Cleansing - Response'!E:E,'Cleansing - Response'!F:F,)</f>
        <v>Always</v>
      </c>
      <c r="BX363" s="86" t="str">
        <f>_xlfn.XLOOKUP(AU363,'Cleansing - Response'!H:H,'Cleansing - Response'!I:I,)</f>
        <v>Using dental floss at least once</v>
      </c>
      <c r="BY363" s="86" t="str">
        <f>_xlfn.XLOOKUP(AV363,'Cleansing - Response'!K:K,'Cleansing - Response'!L:L,)</f>
        <v>Up to 1 time a day</v>
      </c>
      <c r="BZ363" s="86" t="str">
        <f>_xlfn.XLOOKUP(AW363,'Cleansing - Response'!$N:$N,'Cleansing - Response'!$O:$O,)</f>
        <v>Yes / Sometimes</v>
      </c>
      <c r="CA363" s="86" t="str">
        <f>_xlfn.XLOOKUP(AX363,'Cleansing - Response'!$N:$N,'Cleansing - Response'!$O:$O,)</f>
        <v>No</v>
      </c>
      <c r="CB363" s="86" t="str">
        <f>_xlfn.XLOOKUP(AY363,'Cleansing - Response'!$N:$N,'Cleansing - Response'!$O:$O,)</f>
        <v>Yes / Sometimes</v>
      </c>
      <c r="CC363" s="86" t="str">
        <f>_xlfn.XLOOKUP(AZ363,'Cleansing - Response'!$N:$N,'Cleansing - Response'!$O:$O,)</f>
        <v>Yes / Sometimes</v>
      </c>
      <c r="CD363" s="86" t="str">
        <f>_xlfn.XLOOKUP(BA363,'Cleansing - Response'!$N:$N,'Cleansing - Response'!$O:$O,)</f>
        <v>Yes / Sometimes</v>
      </c>
      <c r="CE363" s="86" t="str">
        <f>_xlfn.XLOOKUP(BB363,'Cleansing - Response'!$N:$N,'Cleansing - Response'!$O:$O,)</f>
        <v>Yes / Sometimes</v>
      </c>
      <c r="CF363" s="87" t="str">
        <f>IF(COUNTIF(Form_Responses18111213[[#This Row],[Answer - B7-1]:[Answer - B7-6]], "Yes / Sometimes") &gt; 4, "More than 4 times","Up to 4 times")</f>
        <v>More than 4 times</v>
      </c>
    </row>
    <row r="364" spans="1:84" ht="13.2" x14ac:dyDescent="0.25">
      <c r="A364" s="82">
        <v>45574.445538784727</v>
      </c>
      <c r="B364" s="83" t="s">
        <v>998</v>
      </c>
      <c r="C364" s="83" t="s">
        <v>999</v>
      </c>
      <c r="D364" s="83">
        <v>5.6</v>
      </c>
      <c r="E364" s="83">
        <v>0.08</v>
      </c>
      <c r="F364" s="83" t="s">
        <v>423</v>
      </c>
      <c r="G364" s="83" t="s">
        <v>539</v>
      </c>
      <c r="H364" s="83" t="s">
        <v>1000</v>
      </c>
      <c r="I364" s="83" t="s">
        <v>63</v>
      </c>
      <c r="J364" s="83" t="s">
        <v>78</v>
      </c>
      <c r="K364" s="83" t="s">
        <v>78</v>
      </c>
      <c r="L364" s="83" t="s">
        <v>145</v>
      </c>
      <c r="M364" s="83" t="s">
        <v>78</v>
      </c>
      <c r="N364" s="83" t="s">
        <v>64</v>
      </c>
      <c r="O364" s="83" t="s">
        <v>78</v>
      </c>
      <c r="P364" s="83" t="s">
        <v>84</v>
      </c>
      <c r="Q364" s="83" t="s">
        <v>64</v>
      </c>
      <c r="R364" s="83" t="s">
        <v>84</v>
      </c>
      <c r="S364" s="83" t="s">
        <v>64</v>
      </c>
      <c r="T364" s="83" t="s">
        <v>64</v>
      </c>
      <c r="U364" s="83" t="s">
        <v>64</v>
      </c>
      <c r="V364" s="83" t="s">
        <v>64</v>
      </c>
      <c r="W364" s="83" t="s">
        <v>64</v>
      </c>
      <c r="X364" s="83" t="s">
        <v>64</v>
      </c>
      <c r="Y364" s="83" t="s">
        <v>64</v>
      </c>
      <c r="Z364" s="83" t="s">
        <v>66</v>
      </c>
      <c r="AA364" s="83" t="s">
        <v>65</v>
      </c>
      <c r="AB364" s="83" t="s">
        <v>79</v>
      </c>
      <c r="AC364" s="83" t="s">
        <v>66</v>
      </c>
      <c r="AD364" s="83" t="s">
        <v>79</v>
      </c>
      <c r="AE364" s="83" t="s">
        <v>101</v>
      </c>
      <c r="AF364" s="83" t="s">
        <v>66</v>
      </c>
      <c r="AG364" s="83" t="s">
        <v>65</v>
      </c>
      <c r="AH364" s="83" t="s">
        <v>66</v>
      </c>
      <c r="AI364" s="83" t="s">
        <v>66</v>
      </c>
      <c r="AJ364" s="83" t="s">
        <v>65</v>
      </c>
      <c r="AK364" s="83" t="s">
        <v>65</v>
      </c>
      <c r="AL364" s="83" t="s">
        <v>66</v>
      </c>
      <c r="AM364" s="83" t="s">
        <v>101</v>
      </c>
      <c r="AN364" s="83" t="s">
        <v>66</v>
      </c>
      <c r="AO364" s="83" t="s">
        <v>79</v>
      </c>
      <c r="AP364" s="83" t="s">
        <v>67</v>
      </c>
      <c r="AQ364" s="83" t="s">
        <v>80</v>
      </c>
      <c r="AR364" s="83" t="s">
        <v>86</v>
      </c>
      <c r="AS364" s="83" t="s">
        <v>223</v>
      </c>
      <c r="AT364" s="83" t="s">
        <v>69</v>
      </c>
      <c r="AU364" s="83" t="s">
        <v>70</v>
      </c>
      <c r="AV364" s="83" t="s">
        <v>71</v>
      </c>
      <c r="AW364" s="83" t="s">
        <v>73</v>
      </c>
      <c r="AX364" s="83" t="s">
        <v>72</v>
      </c>
      <c r="AY364" s="83" t="s">
        <v>72</v>
      </c>
      <c r="AZ364" s="83" t="s">
        <v>72</v>
      </c>
      <c r="BA364" s="83" t="s">
        <v>72</v>
      </c>
      <c r="BB364" s="83" t="s">
        <v>72</v>
      </c>
      <c r="BC364" s="83" t="s">
        <v>73</v>
      </c>
      <c r="BD364" s="83"/>
      <c r="BE364" s="83" t="s">
        <v>73</v>
      </c>
      <c r="BF364" s="83"/>
      <c r="BG364" s="87" t="s">
        <v>846</v>
      </c>
      <c r="BH364" s="86" t="s">
        <v>60</v>
      </c>
      <c r="BI364" s="76" t="s">
        <v>1414</v>
      </c>
      <c r="BJ364">
        <f t="shared" si="15"/>
        <v>10</v>
      </c>
      <c r="BK364" s="87">
        <f t="shared" si="16"/>
        <v>46</v>
      </c>
      <c r="BL364" s="87"/>
      <c r="BM364" s="86" t="str">
        <f>_xlfn.XLOOKUP(Form_Responses18111213[[#This Row],[Sekolah School (Cleansed)]],'Quality Check'!$B$11:$B$14,'Quality Check'!$C$11:$C$14,)</f>
        <v>Urban</v>
      </c>
      <c r="BN364" s="86" t="str">
        <f>_xlfn.XLOOKUP(Form_Responses18111213[[#This Row],[Sekolah School (Cleansed)]],'Quality Check'!$B$11:$B$14,'Quality Check'!$D$11:$D$14,)</f>
        <v>Controlled Group (CG)</v>
      </c>
      <c r="BO364" s="87" t="str">
        <f>_xlfn.XLOOKUP(AS364,'Cleansing - Toothpaste Brand'!A:A,'Cleansing - Toothpaste Brand'!B:B,)</f>
        <v>Colgate</v>
      </c>
      <c r="BP364" s="87"/>
      <c r="BQ36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64" s="86" t="str">
        <f>_xlfn.XLOOKUP(AP364,'Cleansing - Response'!E:E,'Cleansing - Response'!F:F,)</f>
        <v>2 days and more</v>
      </c>
      <c r="BS364" s="86"/>
      <c r="BT364" s="86" t="str">
        <f>_xlfn.XLOOKUP(AQ364,'Cleansing - Response'!E:E,'Cleansing - Response'!F:F,)</f>
        <v>Less than 2 days</v>
      </c>
      <c r="BU364" s="86"/>
      <c r="BV364" s="86" t="str">
        <f t="shared" si="17"/>
        <v>Ya / Yes</v>
      </c>
      <c r="BW364" s="86" t="str">
        <f>_xlfn.XLOOKUP(AT364,'Cleansing - Response'!E:E,'Cleansing - Response'!F:F,)</f>
        <v>Rarely / Sometimes</v>
      </c>
      <c r="BX364" s="86" t="str">
        <f>_xlfn.XLOOKUP(AU364,'Cleansing - Response'!H:H,'Cleansing - Response'!I:I,)</f>
        <v>Sometimes / When in need</v>
      </c>
      <c r="BY364" s="86" t="str">
        <f>_xlfn.XLOOKUP(AV364,'Cleansing - Response'!K:K,'Cleansing - Response'!L:L,)</f>
        <v>Up to 1 time a day</v>
      </c>
      <c r="BZ364" s="86" t="str">
        <f>_xlfn.XLOOKUP(AW364,'Cleansing - Response'!$N:$N,'Cleansing - Response'!$O:$O,)</f>
        <v>No</v>
      </c>
      <c r="CA364" s="86" t="str">
        <f>_xlfn.XLOOKUP(AX364,'Cleansing - Response'!$N:$N,'Cleansing - Response'!$O:$O,)</f>
        <v>Yes / Sometimes</v>
      </c>
      <c r="CB364" s="86" t="str">
        <f>_xlfn.XLOOKUP(AY364,'Cleansing - Response'!$N:$N,'Cleansing - Response'!$O:$O,)</f>
        <v>Yes / Sometimes</v>
      </c>
      <c r="CC364" s="86" t="str">
        <f>_xlfn.XLOOKUP(AZ364,'Cleansing - Response'!$N:$N,'Cleansing - Response'!$O:$O,)</f>
        <v>Yes / Sometimes</v>
      </c>
      <c r="CD364" s="86" t="str">
        <f>_xlfn.XLOOKUP(BA364,'Cleansing - Response'!$N:$N,'Cleansing - Response'!$O:$O,)</f>
        <v>Yes / Sometimes</v>
      </c>
      <c r="CE364" s="86" t="str">
        <f>_xlfn.XLOOKUP(BB364,'Cleansing - Response'!$N:$N,'Cleansing - Response'!$O:$O,)</f>
        <v>Yes / Sometimes</v>
      </c>
      <c r="CF364" s="87" t="str">
        <f>IF(COUNTIF(Form_Responses18111213[[#This Row],[Answer - B7-1]:[Answer - B7-6]], "Yes / Sometimes") &gt; 4, "More than 4 times","Up to 4 times")</f>
        <v>More than 4 times</v>
      </c>
    </row>
    <row r="365" spans="1:84" ht="13.2" x14ac:dyDescent="0.25">
      <c r="A365" s="82">
        <v>45574.446376504631</v>
      </c>
      <c r="B365" s="83" t="s">
        <v>1001</v>
      </c>
      <c r="C365" s="84" t="s">
        <v>1002</v>
      </c>
      <c r="D365" s="83">
        <v>58</v>
      </c>
      <c r="E365" s="83">
        <v>0.33</v>
      </c>
      <c r="F365" s="83" t="s">
        <v>423</v>
      </c>
      <c r="G365" s="83" t="s">
        <v>76</v>
      </c>
      <c r="H365" s="83" t="s">
        <v>857</v>
      </c>
      <c r="I365" s="83" t="s">
        <v>63</v>
      </c>
      <c r="J365" s="83" t="s">
        <v>64</v>
      </c>
      <c r="K365" s="83" t="s">
        <v>84</v>
      </c>
      <c r="L365" s="83" t="s">
        <v>64</v>
      </c>
      <c r="M365" s="83" t="s">
        <v>64</v>
      </c>
      <c r="N365" s="83" t="s">
        <v>64</v>
      </c>
      <c r="O365" s="83" t="s">
        <v>64</v>
      </c>
      <c r="P365" s="83" t="s">
        <v>64</v>
      </c>
      <c r="Q365" s="83" t="s">
        <v>84</v>
      </c>
      <c r="R365" s="83" t="s">
        <v>64</v>
      </c>
      <c r="S365" s="83" t="s">
        <v>64</v>
      </c>
      <c r="T365" s="83" t="s">
        <v>64</v>
      </c>
      <c r="U365" s="83" t="s">
        <v>84</v>
      </c>
      <c r="V365" s="83" t="s">
        <v>84</v>
      </c>
      <c r="W365" s="83" t="s">
        <v>64</v>
      </c>
      <c r="X365" s="83" t="s">
        <v>64</v>
      </c>
      <c r="Y365" s="83" t="s">
        <v>64</v>
      </c>
      <c r="Z365" s="83" t="s">
        <v>66</v>
      </c>
      <c r="AA365" s="83" t="s">
        <v>66</v>
      </c>
      <c r="AB365" s="83" t="s">
        <v>66</v>
      </c>
      <c r="AC365" s="83" t="s">
        <v>65</v>
      </c>
      <c r="AD365" s="83" t="s">
        <v>66</v>
      </c>
      <c r="AE365" s="83" t="s">
        <v>66</v>
      </c>
      <c r="AF365" s="83" t="s">
        <v>66</v>
      </c>
      <c r="AG365" s="83" t="s">
        <v>65</v>
      </c>
      <c r="AH365" s="83" t="s">
        <v>66</v>
      </c>
      <c r="AI365" s="83" t="s">
        <v>101</v>
      </c>
      <c r="AJ365" s="83" t="s">
        <v>66</v>
      </c>
      <c r="AK365" s="83" t="s">
        <v>66</v>
      </c>
      <c r="AL365" s="83" t="s">
        <v>66</v>
      </c>
      <c r="AM365" s="83" t="s">
        <v>66</v>
      </c>
      <c r="AN365" s="83" t="s">
        <v>66</v>
      </c>
      <c r="AO365" s="83" t="s">
        <v>66</v>
      </c>
      <c r="AP365" s="83" t="s">
        <v>85</v>
      </c>
      <c r="AQ365" s="83" t="s">
        <v>67</v>
      </c>
      <c r="AR365" s="83" t="s">
        <v>73</v>
      </c>
      <c r="AS365" s="83" t="s">
        <v>120</v>
      </c>
      <c r="AT365" s="83" t="s">
        <v>169</v>
      </c>
      <c r="AU365" s="83" t="s">
        <v>70</v>
      </c>
      <c r="AV365" s="83" t="s">
        <v>71</v>
      </c>
      <c r="AW365" s="83" t="s">
        <v>73</v>
      </c>
      <c r="AX365" s="83" t="s">
        <v>73</v>
      </c>
      <c r="AY365" s="83" t="s">
        <v>63</v>
      </c>
      <c r="AZ365" s="83" t="s">
        <v>72</v>
      </c>
      <c r="BA365" s="83" t="s">
        <v>72</v>
      </c>
      <c r="BB365" s="83" t="s">
        <v>73</v>
      </c>
      <c r="BC365" s="83" t="s">
        <v>73</v>
      </c>
      <c r="BD365" s="83"/>
      <c r="BE365" s="83" t="s">
        <v>73</v>
      </c>
      <c r="BF365" s="83"/>
      <c r="BG365" s="87" t="s">
        <v>846</v>
      </c>
      <c r="BH365" s="86" t="s">
        <v>60</v>
      </c>
      <c r="BI365" s="76" t="s">
        <v>1414</v>
      </c>
      <c r="BJ365">
        <f t="shared" si="15"/>
        <v>11</v>
      </c>
      <c r="BK365" s="87">
        <f t="shared" si="16"/>
        <v>51</v>
      </c>
      <c r="BL365" s="87"/>
      <c r="BM365" s="86" t="str">
        <f>_xlfn.XLOOKUP(Form_Responses18111213[[#This Row],[Sekolah School (Cleansed)]],'Quality Check'!$B$11:$B$14,'Quality Check'!$C$11:$C$14,)</f>
        <v>Urban</v>
      </c>
      <c r="BN365" s="86" t="str">
        <f>_xlfn.XLOOKUP(Form_Responses18111213[[#This Row],[Sekolah School (Cleansed)]],'Quality Check'!$B$11:$B$14,'Quality Check'!$D$11:$D$14,)</f>
        <v>Controlled Group (CG)</v>
      </c>
      <c r="BO365" s="87" t="str">
        <f>_xlfn.XLOOKUP(AS365,'Cleansing - Toothpaste Brand'!A:A,'Cleansing - Toothpaste Brand'!B:B,)</f>
        <v>Colgate</v>
      </c>
      <c r="BP365" s="87"/>
      <c r="BQ36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65" s="86" t="str">
        <f>_xlfn.XLOOKUP(AP365,'Cleansing - Response'!E:E,'Cleansing - Response'!F:F,)</f>
        <v>2 days and more</v>
      </c>
      <c r="BS365" s="86"/>
      <c r="BT365" s="86" t="str">
        <f>_xlfn.XLOOKUP(AQ365,'Cleansing - Response'!E:E,'Cleansing - Response'!F:F,)</f>
        <v>2 days and more</v>
      </c>
      <c r="BU365" s="86"/>
      <c r="BV365" s="86" t="str">
        <f t="shared" si="17"/>
        <v>Tidak / No</v>
      </c>
      <c r="BW365" s="86" t="str">
        <f>_xlfn.XLOOKUP(AT365,'Cleansing - Response'!E:E,'Cleansing - Response'!F:F,)</f>
        <v>Rarely / Sometimes</v>
      </c>
      <c r="BX365" s="86" t="str">
        <f>_xlfn.XLOOKUP(AU365,'Cleansing - Response'!H:H,'Cleansing - Response'!I:I,)</f>
        <v>Sometimes / When in need</v>
      </c>
      <c r="BY365" s="86" t="str">
        <f>_xlfn.XLOOKUP(AV365,'Cleansing - Response'!K:K,'Cleansing - Response'!L:L,)</f>
        <v>Up to 1 time a day</v>
      </c>
      <c r="BZ365" s="86" t="str">
        <f>_xlfn.XLOOKUP(AW365,'Cleansing - Response'!$N:$N,'Cleansing - Response'!$O:$O,)</f>
        <v>No</v>
      </c>
      <c r="CA365" s="86" t="str">
        <f>_xlfn.XLOOKUP(AX365,'Cleansing - Response'!$N:$N,'Cleansing - Response'!$O:$O,)</f>
        <v>No</v>
      </c>
      <c r="CB365" s="86" t="str">
        <f>_xlfn.XLOOKUP(AY365,'Cleansing - Response'!$N:$N,'Cleansing - Response'!$O:$O,)</f>
        <v>Yes / Sometimes</v>
      </c>
      <c r="CC365" s="86" t="str">
        <f>_xlfn.XLOOKUP(AZ365,'Cleansing - Response'!$N:$N,'Cleansing - Response'!$O:$O,)</f>
        <v>Yes / Sometimes</v>
      </c>
      <c r="CD365" s="86" t="str">
        <f>_xlfn.XLOOKUP(BA365,'Cleansing - Response'!$N:$N,'Cleansing - Response'!$O:$O,)</f>
        <v>Yes / Sometimes</v>
      </c>
      <c r="CE365" s="86" t="str">
        <f>_xlfn.XLOOKUP(BB365,'Cleansing - Response'!$N:$N,'Cleansing - Response'!$O:$O,)</f>
        <v>No</v>
      </c>
      <c r="CF365" s="87" t="str">
        <f>IF(COUNTIF(Form_Responses18111213[[#This Row],[Answer - B7-1]:[Answer - B7-6]], "Yes / Sometimes") &gt; 4, "More than 4 times","Up to 4 times")</f>
        <v>Up to 4 times</v>
      </c>
    </row>
    <row r="366" spans="1:84" ht="13.2" x14ac:dyDescent="0.25">
      <c r="A366" s="82">
        <v>45574.449255821761</v>
      </c>
      <c r="B366" s="83" t="s">
        <v>1003</v>
      </c>
      <c r="C366" s="84" t="s">
        <v>1004</v>
      </c>
      <c r="D366" s="83">
        <v>100</v>
      </c>
      <c r="E366" s="83">
        <v>0.15</v>
      </c>
      <c r="F366" s="83" t="s">
        <v>423</v>
      </c>
      <c r="G366" s="83" t="s">
        <v>76</v>
      </c>
      <c r="H366" s="83" t="s">
        <v>957</v>
      </c>
      <c r="I366" s="83" t="s">
        <v>63</v>
      </c>
      <c r="J366" s="83" t="s">
        <v>78</v>
      </c>
      <c r="K366" s="83" t="s">
        <v>84</v>
      </c>
      <c r="L366" s="83" t="s">
        <v>145</v>
      </c>
      <c r="M366" s="83" t="s">
        <v>84</v>
      </c>
      <c r="N366" s="83" t="s">
        <v>84</v>
      </c>
      <c r="O366" s="83" t="s">
        <v>78</v>
      </c>
      <c r="P366" s="83" t="s">
        <v>84</v>
      </c>
      <c r="Q366" s="83" t="s">
        <v>84</v>
      </c>
      <c r="R366" s="83" t="s">
        <v>78</v>
      </c>
      <c r="S366" s="83" t="s">
        <v>84</v>
      </c>
      <c r="T366" s="83" t="s">
        <v>64</v>
      </c>
      <c r="U366" s="83" t="s">
        <v>84</v>
      </c>
      <c r="V366" s="83" t="s">
        <v>64</v>
      </c>
      <c r="W366" s="83" t="s">
        <v>64</v>
      </c>
      <c r="X366" s="83" t="s">
        <v>84</v>
      </c>
      <c r="Y366" s="83" t="s">
        <v>84</v>
      </c>
      <c r="Z366" s="83" t="s">
        <v>66</v>
      </c>
      <c r="AA366" s="83" t="s">
        <v>66</v>
      </c>
      <c r="AB366" s="83" t="s">
        <v>66</v>
      </c>
      <c r="AC366" s="83" t="s">
        <v>79</v>
      </c>
      <c r="AD366" s="83" t="s">
        <v>65</v>
      </c>
      <c r="AE366" s="83" t="s">
        <v>65</v>
      </c>
      <c r="AF366" s="83" t="s">
        <v>66</v>
      </c>
      <c r="AG366" s="83" t="s">
        <v>65</v>
      </c>
      <c r="AH366" s="83" t="s">
        <v>65</v>
      </c>
      <c r="AI366" s="83" t="s">
        <v>79</v>
      </c>
      <c r="AJ366" s="83" t="s">
        <v>65</v>
      </c>
      <c r="AK366" s="83" t="s">
        <v>66</v>
      </c>
      <c r="AL366" s="83" t="s">
        <v>66</v>
      </c>
      <c r="AM366" s="83" t="s">
        <v>66</v>
      </c>
      <c r="AN366" s="83" t="s">
        <v>66</v>
      </c>
      <c r="AO366" s="83" t="s">
        <v>79</v>
      </c>
      <c r="AP366" s="83" t="s">
        <v>67</v>
      </c>
      <c r="AQ366" s="83" t="s">
        <v>67</v>
      </c>
      <c r="AR366" s="83" t="s">
        <v>86</v>
      </c>
      <c r="AS366" s="83" t="s">
        <v>68</v>
      </c>
      <c r="AT366" s="83" t="s">
        <v>69</v>
      </c>
      <c r="AU366" s="83" t="s">
        <v>70</v>
      </c>
      <c r="AV366" s="83" t="s">
        <v>71</v>
      </c>
      <c r="AW366" s="83" t="s">
        <v>73</v>
      </c>
      <c r="AX366" s="83" t="s">
        <v>72</v>
      </c>
      <c r="AY366" s="83" t="s">
        <v>63</v>
      </c>
      <c r="AZ366" s="83" t="s">
        <v>72</v>
      </c>
      <c r="BA366" s="83" t="s">
        <v>72</v>
      </c>
      <c r="BB366" s="83" t="s">
        <v>73</v>
      </c>
      <c r="BC366" s="83" t="s">
        <v>73</v>
      </c>
      <c r="BD366" s="83" t="s">
        <v>68</v>
      </c>
      <c r="BE366" s="83" t="s">
        <v>73</v>
      </c>
      <c r="BF366" s="83"/>
      <c r="BG366" s="87" t="s">
        <v>846</v>
      </c>
      <c r="BH366" s="86" t="s">
        <v>60</v>
      </c>
      <c r="BI366" s="76" t="s">
        <v>1414</v>
      </c>
      <c r="BJ366">
        <f t="shared" si="15"/>
        <v>3</v>
      </c>
      <c r="BK366" s="87">
        <f t="shared" si="16"/>
        <v>51</v>
      </c>
      <c r="BL366" s="87"/>
      <c r="BM366" s="86" t="str">
        <f>_xlfn.XLOOKUP(Form_Responses18111213[[#This Row],[Sekolah School (Cleansed)]],'Quality Check'!$B$11:$B$14,'Quality Check'!$C$11:$C$14,)</f>
        <v>Urban</v>
      </c>
      <c r="BN366" s="86" t="str">
        <f>_xlfn.XLOOKUP(Form_Responses18111213[[#This Row],[Sekolah School (Cleansed)]],'Quality Check'!$B$11:$B$14,'Quality Check'!$D$11:$D$14,)</f>
        <v>Controlled Group (CG)</v>
      </c>
      <c r="BO366" s="87" t="str">
        <f>_xlfn.XLOOKUP(AS366,'Cleansing - Toothpaste Brand'!A:A,'Cleansing - Toothpaste Brand'!B:B,)</f>
        <v>Colgate</v>
      </c>
      <c r="BP366" s="87"/>
      <c r="BQ36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66" s="86" t="str">
        <f>_xlfn.XLOOKUP(AP366,'Cleansing - Response'!E:E,'Cleansing - Response'!F:F,)</f>
        <v>2 days and more</v>
      </c>
      <c r="BS366" s="86"/>
      <c r="BT366" s="86" t="str">
        <f>_xlfn.XLOOKUP(AQ366,'Cleansing - Response'!E:E,'Cleansing - Response'!F:F,)</f>
        <v>2 days and more</v>
      </c>
      <c r="BU366" s="86"/>
      <c r="BV366" s="86" t="str">
        <f t="shared" si="17"/>
        <v>Ya / Yes</v>
      </c>
      <c r="BW366" s="86" t="str">
        <f>_xlfn.XLOOKUP(AT366,'Cleansing - Response'!E:E,'Cleansing - Response'!F:F,)</f>
        <v>Rarely / Sometimes</v>
      </c>
      <c r="BX366" s="86" t="str">
        <f>_xlfn.XLOOKUP(AU366,'Cleansing - Response'!H:H,'Cleansing - Response'!I:I,)</f>
        <v>Sometimes / When in need</v>
      </c>
      <c r="BY366" s="86" t="str">
        <f>_xlfn.XLOOKUP(AV366,'Cleansing - Response'!K:K,'Cleansing - Response'!L:L,)</f>
        <v>Up to 1 time a day</v>
      </c>
      <c r="BZ366" s="86" t="str">
        <f>_xlfn.XLOOKUP(AW366,'Cleansing - Response'!$N:$N,'Cleansing - Response'!$O:$O,)</f>
        <v>No</v>
      </c>
      <c r="CA366" s="86" t="str">
        <f>_xlfn.XLOOKUP(AX366,'Cleansing - Response'!$N:$N,'Cleansing - Response'!$O:$O,)</f>
        <v>Yes / Sometimes</v>
      </c>
      <c r="CB366" s="86" t="str">
        <f>_xlfn.XLOOKUP(AY366,'Cleansing - Response'!$N:$N,'Cleansing - Response'!$O:$O,)</f>
        <v>Yes / Sometimes</v>
      </c>
      <c r="CC366" s="86" t="str">
        <f>_xlfn.XLOOKUP(AZ366,'Cleansing - Response'!$N:$N,'Cleansing - Response'!$O:$O,)</f>
        <v>Yes / Sometimes</v>
      </c>
      <c r="CD366" s="86" t="str">
        <f>_xlfn.XLOOKUP(BA366,'Cleansing - Response'!$N:$N,'Cleansing - Response'!$O:$O,)</f>
        <v>Yes / Sometimes</v>
      </c>
      <c r="CE366" s="86" t="str">
        <f>_xlfn.XLOOKUP(BB366,'Cleansing - Response'!$N:$N,'Cleansing - Response'!$O:$O,)</f>
        <v>No</v>
      </c>
      <c r="CF366" s="87" t="str">
        <f>IF(COUNTIF(Form_Responses18111213[[#This Row],[Answer - B7-1]:[Answer - B7-6]], "Yes / Sometimes") &gt; 4, "More than 4 times","Up to 4 times")</f>
        <v>Up to 4 times</v>
      </c>
    </row>
    <row r="367" spans="1:84" ht="13.2" x14ac:dyDescent="0.25">
      <c r="A367" s="82">
        <v>45574.450065925921</v>
      </c>
      <c r="B367" s="83" t="s">
        <v>1005</v>
      </c>
      <c r="C367" s="84" t="s">
        <v>1006</v>
      </c>
      <c r="D367" s="83">
        <v>100</v>
      </c>
      <c r="E367" s="83">
        <v>0.46</v>
      </c>
      <c r="F367" s="83" t="s">
        <v>114</v>
      </c>
      <c r="G367" s="83" t="s">
        <v>76</v>
      </c>
      <c r="H367" s="83" t="s">
        <v>849</v>
      </c>
      <c r="I367" s="83" t="s">
        <v>73</v>
      </c>
      <c r="J367" s="83" t="s">
        <v>78</v>
      </c>
      <c r="K367" s="83" t="s">
        <v>84</v>
      </c>
      <c r="L367" s="83" t="s">
        <v>64</v>
      </c>
      <c r="M367" s="83" t="s">
        <v>64</v>
      </c>
      <c r="N367" s="83" t="s">
        <v>64</v>
      </c>
      <c r="O367" s="83" t="s">
        <v>64</v>
      </c>
      <c r="P367" s="83" t="s">
        <v>64</v>
      </c>
      <c r="Q367" s="83" t="s">
        <v>64</v>
      </c>
      <c r="R367" s="83" t="s">
        <v>64</v>
      </c>
      <c r="S367" s="83" t="s">
        <v>78</v>
      </c>
      <c r="T367" s="83" t="s">
        <v>78</v>
      </c>
      <c r="U367" s="83" t="s">
        <v>64</v>
      </c>
      <c r="V367" s="83" t="s">
        <v>64</v>
      </c>
      <c r="W367" s="83" t="s">
        <v>64</v>
      </c>
      <c r="X367" s="83" t="s">
        <v>64</v>
      </c>
      <c r="Y367" s="83" t="s">
        <v>64</v>
      </c>
      <c r="Z367" s="83" t="s">
        <v>65</v>
      </c>
      <c r="AA367" s="83" t="s">
        <v>65</v>
      </c>
      <c r="AB367" s="83" t="s">
        <v>66</v>
      </c>
      <c r="AC367" s="83" t="s">
        <v>65</v>
      </c>
      <c r="AD367" s="83" t="s">
        <v>65</v>
      </c>
      <c r="AE367" s="83" t="s">
        <v>65</v>
      </c>
      <c r="AF367" s="83" t="s">
        <v>66</v>
      </c>
      <c r="AG367" s="83" t="s">
        <v>66</v>
      </c>
      <c r="AH367" s="83" t="s">
        <v>66</v>
      </c>
      <c r="AI367" s="83" t="s">
        <v>79</v>
      </c>
      <c r="AJ367" s="83" t="s">
        <v>65</v>
      </c>
      <c r="AK367" s="83" t="s">
        <v>79</v>
      </c>
      <c r="AL367" s="83" t="s">
        <v>65</v>
      </c>
      <c r="AM367" s="83" t="s">
        <v>65</v>
      </c>
      <c r="AN367" s="83" t="s">
        <v>79</v>
      </c>
      <c r="AO367" s="83" t="s">
        <v>66</v>
      </c>
      <c r="AP367" s="83" t="s">
        <v>67</v>
      </c>
      <c r="AQ367" s="83" t="s">
        <v>67</v>
      </c>
      <c r="AR367" s="83" t="s">
        <v>63</v>
      </c>
      <c r="AS367" s="83" t="s">
        <v>81</v>
      </c>
      <c r="AT367" s="83" t="s">
        <v>87</v>
      </c>
      <c r="AU367" s="83" t="s">
        <v>93</v>
      </c>
      <c r="AV367" s="83" t="s">
        <v>71</v>
      </c>
      <c r="AW367" s="83" t="s">
        <v>73</v>
      </c>
      <c r="AX367" s="83" t="s">
        <v>73</v>
      </c>
      <c r="AY367" s="83" t="s">
        <v>72</v>
      </c>
      <c r="AZ367" s="83" t="s">
        <v>73</v>
      </c>
      <c r="BA367" s="83" t="s">
        <v>73</v>
      </c>
      <c r="BB367" s="83" t="s">
        <v>73</v>
      </c>
      <c r="BC367" s="83" t="s">
        <v>73</v>
      </c>
      <c r="BD367" s="83"/>
      <c r="BE367" s="83" t="s">
        <v>73</v>
      </c>
      <c r="BF367" s="83"/>
      <c r="BG367" s="87" t="s">
        <v>846</v>
      </c>
      <c r="BH367" s="87" t="s">
        <v>114</v>
      </c>
      <c r="BI367" s="76" t="s">
        <v>1415</v>
      </c>
      <c r="BJ367">
        <f t="shared" si="15"/>
        <v>11</v>
      </c>
      <c r="BK367" s="87">
        <f t="shared" si="16"/>
        <v>54</v>
      </c>
      <c r="BL367" s="87"/>
      <c r="BM367" s="86" t="str">
        <f>_xlfn.XLOOKUP(Form_Responses18111213[[#This Row],[Sekolah School (Cleansed)]],'Quality Check'!$B$11:$B$14,'Quality Check'!$C$11:$C$14,)</f>
        <v>Urban</v>
      </c>
      <c r="BN367" s="86" t="str">
        <f>_xlfn.XLOOKUP(Form_Responses18111213[[#This Row],[Sekolah School (Cleansed)]],'Quality Check'!$B$11:$B$14,'Quality Check'!$D$11:$D$14,)</f>
        <v>Controlled Group (CG)</v>
      </c>
      <c r="BO367" s="87" t="str">
        <f>_xlfn.XLOOKUP(AS367,'Cleansing - Toothpaste Brand'!A:A,'Cleansing - Toothpaste Brand'!B:B,)</f>
        <v>Colgate</v>
      </c>
      <c r="BP367" s="87"/>
      <c r="BQ36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67" s="86" t="str">
        <f>_xlfn.XLOOKUP(AP367,'Cleansing - Response'!E:E,'Cleansing - Response'!F:F,)</f>
        <v>2 days and more</v>
      </c>
      <c r="BS367" s="86"/>
      <c r="BT367" s="86" t="str">
        <f>_xlfn.XLOOKUP(AQ367,'Cleansing - Response'!E:E,'Cleansing - Response'!F:F,)</f>
        <v>2 days and more</v>
      </c>
      <c r="BU367" s="86"/>
      <c r="BV367" s="86" t="str">
        <f t="shared" si="17"/>
        <v>Ya / Yes</v>
      </c>
      <c r="BW367" s="86" t="str">
        <f>_xlfn.XLOOKUP(AT367,'Cleansing - Response'!E:E,'Cleansing - Response'!F:F,)</f>
        <v>Always</v>
      </c>
      <c r="BX367" s="86" t="str">
        <f>_xlfn.XLOOKUP(AU367,'Cleansing - Response'!H:H,'Cleansing - Response'!I:I,)</f>
        <v>Not using dental floss</v>
      </c>
      <c r="BY367" s="86" t="str">
        <f>_xlfn.XLOOKUP(AV367,'Cleansing - Response'!K:K,'Cleansing - Response'!L:L,)</f>
        <v>Up to 1 time a day</v>
      </c>
      <c r="BZ367" s="86" t="str">
        <f>_xlfn.XLOOKUP(AW367,'Cleansing - Response'!$N:$N,'Cleansing - Response'!$O:$O,)</f>
        <v>No</v>
      </c>
      <c r="CA367" s="86" t="str">
        <f>_xlfn.XLOOKUP(AX367,'Cleansing - Response'!$N:$N,'Cleansing - Response'!$O:$O,)</f>
        <v>No</v>
      </c>
      <c r="CB367" s="86" t="str">
        <f>_xlfn.XLOOKUP(AY367,'Cleansing - Response'!$N:$N,'Cleansing - Response'!$O:$O,)</f>
        <v>Yes / Sometimes</v>
      </c>
      <c r="CC367" s="86" t="str">
        <f>_xlfn.XLOOKUP(AZ367,'Cleansing - Response'!$N:$N,'Cleansing - Response'!$O:$O,)</f>
        <v>No</v>
      </c>
      <c r="CD367" s="86" t="str">
        <f>_xlfn.XLOOKUP(BA367,'Cleansing - Response'!$N:$N,'Cleansing - Response'!$O:$O,)</f>
        <v>No</v>
      </c>
      <c r="CE367" s="86" t="str">
        <f>_xlfn.XLOOKUP(BB367,'Cleansing - Response'!$N:$N,'Cleansing - Response'!$O:$O,)</f>
        <v>No</v>
      </c>
      <c r="CF367" s="87" t="str">
        <f>IF(COUNTIF(Form_Responses18111213[[#This Row],[Answer - B7-1]:[Answer - B7-6]], "Yes / Sometimes") &gt; 4, "More than 4 times","Up to 4 times")</f>
        <v>Up to 4 times</v>
      </c>
    </row>
    <row r="368" spans="1:84" ht="13.2" x14ac:dyDescent="0.25">
      <c r="A368" s="82">
        <v>45574.450089768521</v>
      </c>
      <c r="B368" s="83" t="s">
        <v>1007</v>
      </c>
      <c r="C368" s="84" t="s">
        <v>1008</v>
      </c>
      <c r="D368" s="83">
        <v>100</v>
      </c>
      <c r="E368" s="83">
        <v>0.5</v>
      </c>
      <c r="F368" s="83" t="s">
        <v>423</v>
      </c>
      <c r="G368" s="83" t="s">
        <v>76</v>
      </c>
      <c r="H368" s="83" t="s">
        <v>887</v>
      </c>
      <c r="I368" s="83" t="s">
        <v>63</v>
      </c>
      <c r="J368" s="83" t="s">
        <v>64</v>
      </c>
      <c r="K368" s="83" t="s">
        <v>64</v>
      </c>
      <c r="L368" s="83" t="s">
        <v>64</v>
      </c>
      <c r="M368" s="83" t="s">
        <v>84</v>
      </c>
      <c r="N368" s="83" t="s">
        <v>64</v>
      </c>
      <c r="O368" s="83" t="s">
        <v>78</v>
      </c>
      <c r="P368" s="83" t="s">
        <v>84</v>
      </c>
      <c r="Q368" s="83" t="s">
        <v>84</v>
      </c>
      <c r="R368" s="83" t="s">
        <v>64</v>
      </c>
      <c r="S368" s="83" t="s">
        <v>64</v>
      </c>
      <c r="T368" s="83" t="s">
        <v>64</v>
      </c>
      <c r="U368" s="83" t="s">
        <v>84</v>
      </c>
      <c r="V368" s="83" t="s">
        <v>64</v>
      </c>
      <c r="W368" s="83" t="s">
        <v>64</v>
      </c>
      <c r="X368" s="83" t="s">
        <v>64</v>
      </c>
      <c r="Y368" s="83" t="s">
        <v>64</v>
      </c>
      <c r="Z368" s="83" t="s">
        <v>66</v>
      </c>
      <c r="AA368" s="83" t="s">
        <v>65</v>
      </c>
      <c r="AB368" s="83" t="s">
        <v>65</v>
      </c>
      <c r="AC368" s="83" t="s">
        <v>79</v>
      </c>
      <c r="AD368" s="83" t="s">
        <v>66</v>
      </c>
      <c r="AE368" s="83" t="s">
        <v>65</v>
      </c>
      <c r="AF368" s="83" t="s">
        <v>65</v>
      </c>
      <c r="AG368" s="83" t="s">
        <v>65</v>
      </c>
      <c r="AH368" s="83" t="s">
        <v>65</v>
      </c>
      <c r="AI368" s="83" t="s">
        <v>79</v>
      </c>
      <c r="AJ368" s="83" t="s">
        <v>66</v>
      </c>
      <c r="AK368" s="83" t="s">
        <v>65</v>
      </c>
      <c r="AL368" s="83" t="s">
        <v>66</v>
      </c>
      <c r="AM368" s="83" t="s">
        <v>65</v>
      </c>
      <c r="AN368" s="83" t="s">
        <v>66</v>
      </c>
      <c r="AO368" s="83" t="s">
        <v>79</v>
      </c>
      <c r="AP368" s="83" t="s">
        <v>67</v>
      </c>
      <c r="AQ368" s="83" t="s">
        <v>67</v>
      </c>
      <c r="AR368" s="83" t="s">
        <v>73</v>
      </c>
      <c r="AS368" s="83" t="s">
        <v>223</v>
      </c>
      <c r="AT368" s="83" t="s">
        <v>69</v>
      </c>
      <c r="AU368" s="83" t="s">
        <v>70</v>
      </c>
      <c r="AV368" s="83" t="s">
        <v>154</v>
      </c>
      <c r="AW368" s="83" t="s">
        <v>63</v>
      </c>
      <c r="AX368" s="83" t="s">
        <v>63</v>
      </c>
      <c r="AY368" s="83" t="s">
        <v>63</v>
      </c>
      <c r="AZ368" s="83" t="s">
        <v>63</v>
      </c>
      <c r="BA368" s="83" t="s">
        <v>63</v>
      </c>
      <c r="BB368" s="83" t="s">
        <v>72</v>
      </c>
      <c r="BC368" s="83" t="s">
        <v>73</v>
      </c>
      <c r="BD368" s="83"/>
      <c r="BE368" s="83" t="s">
        <v>73</v>
      </c>
      <c r="BF368" s="83"/>
      <c r="BG368" s="87" t="s">
        <v>846</v>
      </c>
      <c r="BH368" s="86" t="s">
        <v>60</v>
      </c>
      <c r="BI368" s="76" t="s">
        <v>1414</v>
      </c>
      <c r="BJ368">
        <f t="shared" si="15"/>
        <v>11</v>
      </c>
      <c r="BK368" s="87">
        <f t="shared" si="16"/>
        <v>54</v>
      </c>
      <c r="BL368" s="87"/>
      <c r="BM368" s="86" t="str">
        <f>_xlfn.XLOOKUP(Form_Responses18111213[[#This Row],[Sekolah School (Cleansed)]],'Quality Check'!$B$11:$B$14,'Quality Check'!$C$11:$C$14,)</f>
        <v>Urban</v>
      </c>
      <c r="BN368" s="86" t="str">
        <f>_xlfn.XLOOKUP(Form_Responses18111213[[#This Row],[Sekolah School (Cleansed)]],'Quality Check'!$B$11:$B$14,'Quality Check'!$D$11:$D$14,)</f>
        <v>Controlled Group (CG)</v>
      </c>
      <c r="BO368" s="87" t="str">
        <f>_xlfn.XLOOKUP(AS368,'Cleansing - Toothpaste Brand'!A:A,'Cleansing - Toothpaste Brand'!B:B,)</f>
        <v>Colgate</v>
      </c>
      <c r="BP368" s="87"/>
      <c r="BQ36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68" s="86" t="str">
        <f>_xlfn.XLOOKUP(AP368,'Cleansing - Response'!E:E,'Cleansing - Response'!F:F,)</f>
        <v>2 days and more</v>
      </c>
      <c r="BS368" s="86"/>
      <c r="BT368" s="86" t="str">
        <f>_xlfn.XLOOKUP(AQ368,'Cleansing - Response'!E:E,'Cleansing - Response'!F:F,)</f>
        <v>2 days and more</v>
      </c>
      <c r="BU368" s="86"/>
      <c r="BV368" s="86" t="str">
        <f t="shared" si="17"/>
        <v>Tidak / No</v>
      </c>
      <c r="BW368" s="86" t="str">
        <f>_xlfn.XLOOKUP(AT368,'Cleansing - Response'!E:E,'Cleansing - Response'!F:F,)</f>
        <v>Rarely / Sometimes</v>
      </c>
      <c r="BX368" s="86" t="str">
        <f>_xlfn.XLOOKUP(AU368,'Cleansing - Response'!H:H,'Cleansing - Response'!I:I,)</f>
        <v>Sometimes / When in need</v>
      </c>
      <c r="BY368" s="86" t="str">
        <f>_xlfn.XLOOKUP(AV368,'Cleansing - Response'!K:K,'Cleansing - Response'!L:L,)</f>
        <v>More than 1 time a day</v>
      </c>
      <c r="BZ368" s="86" t="str">
        <f>_xlfn.XLOOKUP(AW368,'Cleansing - Response'!$N:$N,'Cleansing - Response'!$O:$O,)</f>
        <v>Yes / Sometimes</v>
      </c>
      <c r="CA368" s="86" t="str">
        <f>_xlfn.XLOOKUP(AX368,'Cleansing - Response'!$N:$N,'Cleansing - Response'!$O:$O,)</f>
        <v>Yes / Sometimes</v>
      </c>
      <c r="CB368" s="86" t="str">
        <f>_xlfn.XLOOKUP(AY368,'Cleansing - Response'!$N:$N,'Cleansing - Response'!$O:$O,)</f>
        <v>Yes / Sometimes</v>
      </c>
      <c r="CC368" s="86" t="str">
        <f>_xlfn.XLOOKUP(AZ368,'Cleansing - Response'!$N:$N,'Cleansing - Response'!$O:$O,)</f>
        <v>Yes / Sometimes</v>
      </c>
      <c r="CD368" s="86" t="str">
        <f>_xlfn.XLOOKUP(BA368,'Cleansing - Response'!$N:$N,'Cleansing - Response'!$O:$O,)</f>
        <v>Yes / Sometimes</v>
      </c>
      <c r="CE368" s="86" t="str">
        <f>_xlfn.XLOOKUP(BB368,'Cleansing - Response'!$N:$N,'Cleansing - Response'!$O:$O,)</f>
        <v>Yes / Sometimes</v>
      </c>
      <c r="CF368" s="87" t="str">
        <f>IF(COUNTIF(Form_Responses18111213[[#This Row],[Answer - B7-1]:[Answer - B7-6]], "Yes / Sometimes") &gt; 4, "More than 4 times","Up to 4 times")</f>
        <v>More than 4 times</v>
      </c>
    </row>
    <row r="369" spans="1:84" ht="13.2" x14ac:dyDescent="0.25">
      <c r="A369" s="82">
        <v>45574.45169332176</v>
      </c>
      <c r="B369" s="83" t="s">
        <v>1009</v>
      </c>
      <c r="C369" s="84" t="s">
        <v>1010</v>
      </c>
      <c r="D369" s="83">
        <v>25</v>
      </c>
      <c r="E369" s="83">
        <v>0.04</v>
      </c>
      <c r="F369" s="83" t="s">
        <v>423</v>
      </c>
      <c r="G369" s="83" t="s">
        <v>76</v>
      </c>
      <c r="H369" s="83" t="s">
        <v>922</v>
      </c>
      <c r="I369" s="83" t="s">
        <v>63</v>
      </c>
      <c r="J369" s="83" t="s">
        <v>64</v>
      </c>
      <c r="K369" s="83" t="s">
        <v>84</v>
      </c>
      <c r="L369" s="83" t="s">
        <v>64</v>
      </c>
      <c r="M369" s="83" t="s">
        <v>84</v>
      </c>
      <c r="N369" s="83" t="s">
        <v>64</v>
      </c>
      <c r="O369" s="83" t="s">
        <v>84</v>
      </c>
      <c r="P369" s="83" t="s">
        <v>84</v>
      </c>
      <c r="Q369" s="83" t="s">
        <v>64</v>
      </c>
      <c r="R369" s="83" t="s">
        <v>64</v>
      </c>
      <c r="S369" s="83" t="s">
        <v>84</v>
      </c>
      <c r="T369" s="83" t="s">
        <v>64</v>
      </c>
      <c r="U369" s="83" t="s">
        <v>84</v>
      </c>
      <c r="V369" s="83" t="s">
        <v>64</v>
      </c>
      <c r="W369" s="83" t="s">
        <v>64</v>
      </c>
      <c r="X369" s="83" t="s">
        <v>84</v>
      </c>
      <c r="Y369" s="83" t="s">
        <v>78</v>
      </c>
      <c r="Z369" s="83" t="s">
        <v>66</v>
      </c>
      <c r="AA369" s="83" t="s">
        <v>66</v>
      </c>
      <c r="AB369" s="83" t="s">
        <v>66</v>
      </c>
      <c r="AC369" s="83" t="s">
        <v>65</v>
      </c>
      <c r="AD369" s="83" t="s">
        <v>66</v>
      </c>
      <c r="AE369" s="83" t="s">
        <v>79</v>
      </c>
      <c r="AF369" s="83" t="s">
        <v>79</v>
      </c>
      <c r="AG369" s="83" t="s">
        <v>65</v>
      </c>
      <c r="AH369" s="83" t="s">
        <v>66</v>
      </c>
      <c r="AI369" s="83" t="s">
        <v>101</v>
      </c>
      <c r="AJ369" s="83" t="s">
        <v>65</v>
      </c>
      <c r="AK369" s="83" t="s">
        <v>66</v>
      </c>
      <c r="AL369" s="83" t="s">
        <v>66</v>
      </c>
      <c r="AM369" s="83" t="s">
        <v>66</v>
      </c>
      <c r="AN369" s="83" t="s">
        <v>66</v>
      </c>
      <c r="AO369" s="83" t="s">
        <v>66</v>
      </c>
      <c r="AP369" s="83" t="s">
        <v>67</v>
      </c>
      <c r="AQ369" s="83" t="s">
        <v>67</v>
      </c>
      <c r="AR369" s="83" t="s">
        <v>63</v>
      </c>
      <c r="AS369" s="83" t="s">
        <v>81</v>
      </c>
      <c r="AT369" s="83" t="s">
        <v>69</v>
      </c>
      <c r="AU369" s="83" t="s">
        <v>70</v>
      </c>
      <c r="AV369" s="83" t="s">
        <v>71</v>
      </c>
      <c r="AW369" s="83" t="s">
        <v>72</v>
      </c>
      <c r="AX369" s="83" t="s">
        <v>72</v>
      </c>
      <c r="AY369" s="83" t="s">
        <v>72</v>
      </c>
      <c r="AZ369" s="83" t="s">
        <v>72</v>
      </c>
      <c r="BA369" s="83" t="s">
        <v>72</v>
      </c>
      <c r="BB369" s="83" t="s">
        <v>72</v>
      </c>
      <c r="BC369" s="83" t="s">
        <v>73</v>
      </c>
      <c r="BD369" s="83"/>
      <c r="BE369" s="83" t="s">
        <v>73</v>
      </c>
      <c r="BF369" s="83"/>
      <c r="BG369" s="87" t="s">
        <v>846</v>
      </c>
      <c r="BH369" s="86" t="s">
        <v>60</v>
      </c>
      <c r="BI369" s="76" t="s">
        <v>1414</v>
      </c>
      <c r="BJ369">
        <f t="shared" si="15"/>
        <v>8</v>
      </c>
      <c r="BK369" s="87">
        <f t="shared" si="16"/>
        <v>50</v>
      </c>
      <c r="BL369" s="87"/>
      <c r="BM369" s="86" t="str">
        <f>_xlfn.XLOOKUP(Form_Responses18111213[[#This Row],[Sekolah School (Cleansed)]],'Quality Check'!$B$11:$B$14,'Quality Check'!$C$11:$C$14,)</f>
        <v>Urban</v>
      </c>
      <c r="BN369" s="86" t="str">
        <f>_xlfn.XLOOKUP(Form_Responses18111213[[#This Row],[Sekolah School (Cleansed)]],'Quality Check'!$B$11:$B$14,'Quality Check'!$D$11:$D$14,)</f>
        <v>Controlled Group (CG)</v>
      </c>
      <c r="BO369" s="87" t="str">
        <f>_xlfn.XLOOKUP(AS369,'Cleansing - Toothpaste Brand'!A:A,'Cleansing - Toothpaste Brand'!B:B,)</f>
        <v>Colgate</v>
      </c>
      <c r="BP369" s="87"/>
      <c r="BQ36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69" s="86" t="str">
        <f>_xlfn.XLOOKUP(AP369,'Cleansing - Response'!E:E,'Cleansing - Response'!F:F,)</f>
        <v>2 days and more</v>
      </c>
      <c r="BS369" s="86"/>
      <c r="BT369" s="86" t="str">
        <f>_xlfn.XLOOKUP(AQ369,'Cleansing - Response'!E:E,'Cleansing - Response'!F:F,)</f>
        <v>2 days and more</v>
      </c>
      <c r="BU369" s="86"/>
      <c r="BV369" s="86" t="str">
        <f t="shared" si="17"/>
        <v>Ya / Yes</v>
      </c>
      <c r="BW369" s="86" t="str">
        <f>_xlfn.XLOOKUP(AT369,'Cleansing - Response'!E:E,'Cleansing - Response'!F:F,)</f>
        <v>Rarely / Sometimes</v>
      </c>
      <c r="BX369" s="86" t="str">
        <f>_xlfn.XLOOKUP(AU369,'Cleansing - Response'!H:H,'Cleansing - Response'!I:I,)</f>
        <v>Sometimes / When in need</v>
      </c>
      <c r="BY369" s="86" t="str">
        <f>_xlfn.XLOOKUP(AV369,'Cleansing - Response'!K:K,'Cleansing - Response'!L:L,)</f>
        <v>Up to 1 time a day</v>
      </c>
      <c r="BZ369" s="86" t="str">
        <f>_xlfn.XLOOKUP(AW369,'Cleansing - Response'!$N:$N,'Cleansing - Response'!$O:$O,)</f>
        <v>Yes / Sometimes</v>
      </c>
      <c r="CA369" s="86" t="str">
        <f>_xlfn.XLOOKUP(AX369,'Cleansing - Response'!$N:$N,'Cleansing - Response'!$O:$O,)</f>
        <v>Yes / Sometimes</v>
      </c>
      <c r="CB369" s="86" t="str">
        <f>_xlfn.XLOOKUP(AY369,'Cleansing - Response'!$N:$N,'Cleansing - Response'!$O:$O,)</f>
        <v>Yes / Sometimes</v>
      </c>
      <c r="CC369" s="86" t="str">
        <f>_xlfn.XLOOKUP(AZ369,'Cleansing - Response'!$N:$N,'Cleansing - Response'!$O:$O,)</f>
        <v>Yes / Sometimes</v>
      </c>
      <c r="CD369" s="86" t="str">
        <f>_xlfn.XLOOKUP(BA369,'Cleansing - Response'!$N:$N,'Cleansing - Response'!$O:$O,)</f>
        <v>Yes / Sometimes</v>
      </c>
      <c r="CE369" s="86" t="str">
        <f>_xlfn.XLOOKUP(BB369,'Cleansing - Response'!$N:$N,'Cleansing - Response'!$O:$O,)</f>
        <v>Yes / Sometimes</v>
      </c>
      <c r="CF369" s="87" t="str">
        <f>IF(COUNTIF(Form_Responses18111213[[#This Row],[Answer - B7-1]:[Answer - B7-6]], "Yes / Sometimes") &gt; 4, "More than 4 times","Up to 4 times")</f>
        <v>More than 4 times</v>
      </c>
    </row>
    <row r="370" spans="1:84" ht="13.2" x14ac:dyDescent="0.25">
      <c r="A370" s="82">
        <v>45574.454814074074</v>
      </c>
      <c r="B370" s="83" t="s">
        <v>1011</v>
      </c>
      <c r="C370" s="84" t="s">
        <v>1012</v>
      </c>
      <c r="D370" s="83">
        <v>94.64</v>
      </c>
      <c r="E370" s="83">
        <v>0.8</v>
      </c>
      <c r="F370" s="83" t="s">
        <v>423</v>
      </c>
      <c r="G370" s="83" t="s">
        <v>76</v>
      </c>
      <c r="H370" s="83" t="s">
        <v>846</v>
      </c>
      <c r="I370" s="83" t="s">
        <v>73</v>
      </c>
      <c r="J370" s="83" t="s">
        <v>145</v>
      </c>
      <c r="K370" s="83" t="s">
        <v>64</v>
      </c>
      <c r="L370" s="83" t="s">
        <v>64</v>
      </c>
      <c r="M370" s="83" t="s">
        <v>84</v>
      </c>
      <c r="N370" s="83" t="s">
        <v>84</v>
      </c>
      <c r="O370" s="83" t="s">
        <v>78</v>
      </c>
      <c r="P370" s="83" t="s">
        <v>84</v>
      </c>
      <c r="Q370" s="83" t="s">
        <v>84</v>
      </c>
      <c r="R370" s="83" t="s">
        <v>64</v>
      </c>
      <c r="S370" s="83" t="s">
        <v>84</v>
      </c>
      <c r="T370" s="83" t="s">
        <v>78</v>
      </c>
      <c r="U370" s="83" t="s">
        <v>84</v>
      </c>
      <c r="V370" s="83" t="s">
        <v>64</v>
      </c>
      <c r="W370" s="83" t="s">
        <v>64</v>
      </c>
      <c r="X370" s="83" t="s">
        <v>84</v>
      </c>
      <c r="Y370" s="83" t="s">
        <v>64</v>
      </c>
      <c r="Z370" s="83" t="s">
        <v>65</v>
      </c>
      <c r="AA370" s="83" t="s">
        <v>66</v>
      </c>
      <c r="AB370" s="83" t="s">
        <v>66</v>
      </c>
      <c r="AC370" s="83" t="s">
        <v>65</v>
      </c>
      <c r="AD370" s="83" t="s">
        <v>65</v>
      </c>
      <c r="AE370" s="83" t="s">
        <v>65</v>
      </c>
      <c r="AF370" s="83" t="s">
        <v>66</v>
      </c>
      <c r="AG370" s="83" t="s">
        <v>65</v>
      </c>
      <c r="AH370" s="83" t="s">
        <v>65</v>
      </c>
      <c r="AI370" s="83" t="s">
        <v>79</v>
      </c>
      <c r="AJ370" s="83" t="s">
        <v>65</v>
      </c>
      <c r="AK370" s="83" t="s">
        <v>65</v>
      </c>
      <c r="AL370" s="83" t="s">
        <v>65</v>
      </c>
      <c r="AM370" s="83" t="s">
        <v>66</v>
      </c>
      <c r="AN370" s="83" t="s">
        <v>79</v>
      </c>
      <c r="AO370" s="83" t="s">
        <v>79</v>
      </c>
      <c r="AP370" s="83" t="s">
        <v>85</v>
      </c>
      <c r="AQ370" s="83" t="s">
        <v>85</v>
      </c>
      <c r="AR370" s="83" t="s">
        <v>86</v>
      </c>
      <c r="AS370" s="83" t="s">
        <v>864</v>
      </c>
      <c r="AT370" s="83" t="s">
        <v>69</v>
      </c>
      <c r="AU370" s="83" t="s">
        <v>93</v>
      </c>
      <c r="AV370" s="83" t="s">
        <v>71</v>
      </c>
      <c r="AW370" s="83" t="s">
        <v>72</v>
      </c>
      <c r="AX370" s="83" t="s">
        <v>73</v>
      </c>
      <c r="AY370" s="83" t="s">
        <v>72</v>
      </c>
      <c r="AZ370" s="83" t="s">
        <v>73</v>
      </c>
      <c r="BA370" s="83" t="s">
        <v>73</v>
      </c>
      <c r="BB370" s="83" t="s">
        <v>72</v>
      </c>
      <c r="BC370" s="83" t="s">
        <v>73</v>
      </c>
      <c r="BD370" s="83"/>
      <c r="BE370" s="83" t="s">
        <v>73</v>
      </c>
      <c r="BF370" s="83"/>
      <c r="BG370" s="87" t="s">
        <v>846</v>
      </c>
      <c r="BH370" s="86" t="s">
        <v>60</v>
      </c>
      <c r="BI370" s="76" t="s">
        <v>1415</v>
      </c>
      <c r="BJ370">
        <f t="shared" si="15"/>
        <v>6</v>
      </c>
      <c r="BK370" s="87">
        <f t="shared" si="16"/>
        <v>55</v>
      </c>
      <c r="BL370" s="87"/>
      <c r="BM370" s="86" t="str">
        <f>_xlfn.XLOOKUP(Form_Responses18111213[[#This Row],[Sekolah School (Cleansed)]],'Quality Check'!$B$11:$B$14,'Quality Check'!$C$11:$C$14,)</f>
        <v>Urban</v>
      </c>
      <c r="BN370" s="86" t="str">
        <f>_xlfn.XLOOKUP(Form_Responses18111213[[#This Row],[Sekolah School (Cleansed)]],'Quality Check'!$B$11:$B$14,'Quality Check'!$D$11:$D$14,)</f>
        <v>Controlled Group (CG)</v>
      </c>
      <c r="BO370" s="87" t="str">
        <f>_xlfn.XLOOKUP(AS370,'Cleansing - Toothpaste Brand'!A:A,'Cleansing - Toothpaste Brand'!B:B,)</f>
        <v>Colgate</v>
      </c>
      <c r="BP370" s="87"/>
      <c r="BQ37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70" s="86" t="str">
        <f>_xlfn.XLOOKUP(AP370,'Cleansing - Response'!E:E,'Cleansing - Response'!F:F,)</f>
        <v>2 days and more</v>
      </c>
      <c r="BS370" s="86"/>
      <c r="BT370" s="86" t="str">
        <f>_xlfn.XLOOKUP(AQ370,'Cleansing - Response'!E:E,'Cleansing - Response'!F:F,)</f>
        <v>2 days and more</v>
      </c>
      <c r="BU370" s="86"/>
      <c r="BV370" s="86" t="str">
        <f t="shared" si="17"/>
        <v>Ya / Yes</v>
      </c>
      <c r="BW370" s="86" t="str">
        <f>_xlfn.XLOOKUP(AT370,'Cleansing - Response'!E:E,'Cleansing - Response'!F:F,)</f>
        <v>Rarely / Sometimes</v>
      </c>
      <c r="BX370" s="86" t="str">
        <f>_xlfn.XLOOKUP(AU370,'Cleansing - Response'!H:H,'Cleansing - Response'!I:I,)</f>
        <v>Not using dental floss</v>
      </c>
      <c r="BY370" s="86" t="str">
        <f>_xlfn.XLOOKUP(AV370,'Cleansing - Response'!K:K,'Cleansing - Response'!L:L,)</f>
        <v>Up to 1 time a day</v>
      </c>
      <c r="BZ370" s="86" t="str">
        <f>_xlfn.XLOOKUP(AW370,'Cleansing - Response'!$N:$N,'Cleansing - Response'!$O:$O,)</f>
        <v>Yes / Sometimes</v>
      </c>
      <c r="CA370" s="86" t="str">
        <f>_xlfn.XLOOKUP(AX370,'Cleansing - Response'!$N:$N,'Cleansing - Response'!$O:$O,)</f>
        <v>No</v>
      </c>
      <c r="CB370" s="86" t="str">
        <f>_xlfn.XLOOKUP(AY370,'Cleansing - Response'!$N:$N,'Cleansing - Response'!$O:$O,)</f>
        <v>Yes / Sometimes</v>
      </c>
      <c r="CC370" s="86" t="str">
        <f>_xlfn.XLOOKUP(AZ370,'Cleansing - Response'!$N:$N,'Cleansing - Response'!$O:$O,)</f>
        <v>No</v>
      </c>
      <c r="CD370" s="86" t="str">
        <f>_xlfn.XLOOKUP(BA370,'Cleansing - Response'!$N:$N,'Cleansing - Response'!$O:$O,)</f>
        <v>No</v>
      </c>
      <c r="CE370" s="86" t="str">
        <f>_xlfn.XLOOKUP(BB370,'Cleansing - Response'!$N:$N,'Cleansing - Response'!$O:$O,)</f>
        <v>Yes / Sometimes</v>
      </c>
      <c r="CF370" s="87" t="str">
        <f>IF(COUNTIF(Form_Responses18111213[[#This Row],[Answer - B7-1]:[Answer - B7-6]], "Yes / Sometimes") &gt; 4, "More than 4 times","Up to 4 times")</f>
        <v>Up to 4 times</v>
      </c>
    </row>
    <row r="371" spans="1:84" ht="13.2" x14ac:dyDescent="0.25">
      <c r="A371" s="82">
        <v>45574.454907916668</v>
      </c>
      <c r="B371" s="83" t="s">
        <v>1013</v>
      </c>
      <c r="C371" s="84" t="s">
        <v>1014</v>
      </c>
      <c r="D371" s="83">
        <v>100</v>
      </c>
      <c r="E371" s="83">
        <v>1.79</v>
      </c>
      <c r="F371" s="83" t="s">
        <v>114</v>
      </c>
      <c r="G371" s="83" t="s">
        <v>539</v>
      </c>
      <c r="H371" s="83" t="s">
        <v>1015</v>
      </c>
      <c r="I371" s="83" t="s">
        <v>63</v>
      </c>
      <c r="J371" s="83" t="s">
        <v>64</v>
      </c>
      <c r="K371" s="83" t="s">
        <v>64</v>
      </c>
      <c r="L371" s="83" t="s">
        <v>64</v>
      </c>
      <c r="M371" s="83" t="s">
        <v>78</v>
      </c>
      <c r="N371" s="83" t="s">
        <v>64</v>
      </c>
      <c r="O371" s="83" t="s">
        <v>64</v>
      </c>
      <c r="P371" s="83" t="s">
        <v>84</v>
      </c>
      <c r="Q371" s="83" t="s">
        <v>64</v>
      </c>
      <c r="R371" s="83" t="s">
        <v>64</v>
      </c>
      <c r="S371" s="83" t="s">
        <v>64</v>
      </c>
      <c r="T371" s="83" t="s">
        <v>64</v>
      </c>
      <c r="U371" s="83" t="s">
        <v>64</v>
      </c>
      <c r="V371" s="83" t="s">
        <v>64</v>
      </c>
      <c r="W371" s="83" t="s">
        <v>64</v>
      </c>
      <c r="X371" s="83" t="s">
        <v>64</v>
      </c>
      <c r="Y371" s="83" t="s">
        <v>64</v>
      </c>
      <c r="Z371" s="83" t="s">
        <v>65</v>
      </c>
      <c r="AA371" s="83" t="s">
        <v>66</v>
      </c>
      <c r="AB371" s="83" t="s">
        <v>65</v>
      </c>
      <c r="AC371" s="83" t="s">
        <v>65</v>
      </c>
      <c r="AD371" s="83" t="s">
        <v>65</v>
      </c>
      <c r="AE371" s="83" t="s">
        <v>65</v>
      </c>
      <c r="AF371" s="83" t="s">
        <v>66</v>
      </c>
      <c r="AG371" s="83" t="s">
        <v>65</v>
      </c>
      <c r="AH371" s="83" t="s">
        <v>65</v>
      </c>
      <c r="AI371" s="83" t="s">
        <v>101</v>
      </c>
      <c r="AJ371" s="83" t="s">
        <v>66</v>
      </c>
      <c r="AK371" s="83" t="s">
        <v>66</v>
      </c>
      <c r="AL371" s="83" t="s">
        <v>79</v>
      </c>
      <c r="AM371" s="83" t="s">
        <v>65</v>
      </c>
      <c r="AN371" s="83" t="s">
        <v>65</v>
      </c>
      <c r="AO371" s="83" t="s">
        <v>65</v>
      </c>
      <c r="AP371" s="83" t="s">
        <v>119</v>
      </c>
      <c r="AQ371" s="83" t="s">
        <v>80</v>
      </c>
      <c r="AR371" s="83" t="s">
        <v>63</v>
      </c>
      <c r="AS371" s="83" t="s">
        <v>1016</v>
      </c>
      <c r="AT371" s="83" t="s">
        <v>69</v>
      </c>
      <c r="AU371" s="83" t="s">
        <v>80</v>
      </c>
      <c r="AV371" s="83" t="s">
        <v>71</v>
      </c>
      <c r="AW371" s="83" t="s">
        <v>72</v>
      </c>
      <c r="AX371" s="83" t="s">
        <v>72</v>
      </c>
      <c r="AY371" s="83" t="s">
        <v>72</v>
      </c>
      <c r="AZ371" s="83" t="s">
        <v>63</v>
      </c>
      <c r="BA371" s="83" t="s">
        <v>72</v>
      </c>
      <c r="BB371" s="83" t="s">
        <v>72</v>
      </c>
      <c r="BC371" s="83" t="s">
        <v>73</v>
      </c>
      <c r="BD371" s="83"/>
      <c r="BE371" s="83" t="s">
        <v>73</v>
      </c>
      <c r="BF371" s="83"/>
      <c r="BG371" s="87" t="s">
        <v>846</v>
      </c>
      <c r="BH371" s="87" t="s">
        <v>114</v>
      </c>
      <c r="BI371" s="76" t="s">
        <v>1414</v>
      </c>
      <c r="BJ371">
        <f t="shared" si="15"/>
        <v>15</v>
      </c>
      <c r="BK371" s="87">
        <f t="shared" si="16"/>
        <v>58</v>
      </c>
      <c r="BL371" s="87"/>
      <c r="BM371" s="86" t="str">
        <f>_xlfn.XLOOKUP(Form_Responses18111213[[#This Row],[Sekolah School (Cleansed)]],'Quality Check'!$B$11:$B$14,'Quality Check'!$C$11:$C$14,)</f>
        <v>Urban</v>
      </c>
      <c r="BN371" s="86" t="str">
        <f>_xlfn.XLOOKUP(Form_Responses18111213[[#This Row],[Sekolah School (Cleansed)]],'Quality Check'!$B$11:$B$14,'Quality Check'!$D$11:$D$14,)</f>
        <v>Controlled Group (CG)</v>
      </c>
      <c r="BO371" s="87" t="str">
        <f>_xlfn.XLOOKUP(AS371,'Cleansing - Toothpaste Brand'!A:A,'Cleansing - Toothpaste Brand'!B:B,)</f>
        <v>Colgate</v>
      </c>
      <c r="BP371" s="87"/>
      <c r="BQ37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71" s="86" t="str">
        <f>_xlfn.XLOOKUP(AP371,'Cleansing - Response'!E:E,'Cleansing - Response'!F:F,)</f>
        <v>Less than 2 days</v>
      </c>
      <c r="BS371" s="86"/>
      <c r="BT371" s="86" t="str">
        <f>_xlfn.XLOOKUP(AQ371,'Cleansing - Response'!E:E,'Cleansing - Response'!F:F,)</f>
        <v>Less than 2 days</v>
      </c>
      <c r="BU371" s="86"/>
      <c r="BV371" s="86" t="str">
        <f t="shared" si="17"/>
        <v>Ya / Yes</v>
      </c>
      <c r="BW371" s="86" t="str">
        <f>_xlfn.XLOOKUP(AT371,'Cleansing - Response'!E:E,'Cleansing - Response'!F:F,)</f>
        <v>Rarely / Sometimes</v>
      </c>
      <c r="BX371" s="86" t="str">
        <f>_xlfn.XLOOKUP(AU371,'Cleansing - Response'!H:H,'Cleansing - Response'!I:I,)</f>
        <v>Using dental floss at least once</v>
      </c>
      <c r="BY371" s="86" t="str">
        <f>_xlfn.XLOOKUP(AV371,'Cleansing - Response'!K:K,'Cleansing - Response'!L:L,)</f>
        <v>Up to 1 time a day</v>
      </c>
      <c r="BZ371" s="86" t="str">
        <f>_xlfn.XLOOKUP(AW371,'Cleansing - Response'!$N:$N,'Cleansing - Response'!$O:$O,)</f>
        <v>Yes / Sometimes</v>
      </c>
      <c r="CA371" s="86" t="str">
        <f>_xlfn.XLOOKUP(AX371,'Cleansing - Response'!$N:$N,'Cleansing - Response'!$O:$O,)</f>
        <v>Yes / Sometimes</v>
      </c>
      <c r="CB371" s="86" t="str">
        <f>_xlfn.XLOOKUP(AY371,'Cleansing - Response'!$N:$N,'Cleansing - Response'!$O:$O,)</f>
        <v>Yes / Sometimes</v>
      </c>
      <c r="CC371" s="86" t="str">
        <f>_xlfn.XLOOKUP(AZ371,'Cleansing - Response'!$N:$N,'Cleansing - Response'!$O:$O,)</f>
        <v>Yes / Sometimes</v>
      </c>
      <c r="CD371" s="86" t="str">
        <f>_xlfn.XLOOKUP(BA371,'Cleansing - Response'!$N:$N,'Cleansing - Response'!$O:$O,)</f>
        <v>Yes / Sometimes</v>
      </c>
      <c r="CE371" s="86" t="str">
        <f>_xlfn.XLOOKUP(BB371,'Cleansing - Response'!$N:$N,'Cleansing - Response'!$O:$O,)</f>
        <v>Yes / Sometimes</v>
      </c>
      <c r="CF371" s="87" t="str">
        <f>IF(COUNTIF(Form_Responses18111213[[#This Row],[Answer - B7-1]:[Answer - B7-6]], "Yes / Sometimes") &gt; 4, "More than 4 times","Up to 4 times")</f>
        <v>More than 4 times</v>
      </c>
    </row>
    <row r="372" spans="1:84" ht="13.2" x14ac:dyDescent="0.25">
      <c r="A372" s="82">
        <v>45574.455428506946</v>
      </c>
      <c r="B372" s="83" t="s">
        <v>1017</v>
      </c>
      <c r="C372" s="84" t="s">
        <v>1018</v>
      </c>
      <c r="D372" s="83">
        <v>100</v>
      </c>
      <c r="E372" s="83">
        <v>0.79</v>
      </c>
      <c r="F372" s="83" t="s">
        <v>114</v>
      </c>
      <c r="G372" s="83" t="s">
        <v>539</v>
      </c>
      <c r="H372" s="83" t="s">
        <v>863</v>
      </c>
      <c r="I372" s="83" t="s">
        <v>63</v>
      </c>
      <c r="J372" s="83" t="s">
        <v>64</v>
      </c>
      <c r="K372" s="83" t="s">
        <v>64</v>
      </c>
      <c r="L372" s="83" t="s">
        <v>64</v>
      </c>
      <c r="M372" s="83" t="s">
        <v>78</v>
      </c>
      <c r="N372" s="83" t="s">
        <v>64</v>
      </c>
      <c r="O372" s="83" t="s">
        <v>64</v>
      </c>
      <c r="P372" s="83" t="s">
        <v>84</v>
      </c>
      <c r="Q372" s="83" t="s">
        <v>84</v>
      </c>
      <c r="R372" s="83" t="s">
        <v>64</v>
      </c>
      <c r="S372" s="83" t="s">
        <v>64</v>
      </c>
      <c r="T372" s="83" t="s">
        <v>64</v>
      </c>
      <c r="U372" s="83" t="s">
        <v>64</v>
      </c>
      <c r="V372" s="83" t="s">
        <v>78</v>
      </c>
      <c r="W372" s="83" t="s">
        <v>64</v>
      </c>
      <c r="X372" s="83" t="s">
        <v>64</v>
      </c>
      <c r="Y372" s="83" t="s">
        <v>64</v>
      </c>
      <c r="Z372" s="83" t="s">
        <v>65</v>
      </c>
      <c r="AA372" s="83" t="s">
        <v>65</v>
      </c>
      <c r="AB372" s="83" t="s">
        <v>65</v>
      </c>
      <c r="AC372" s="83" t="s">
        <v>65</v>
      </c>
      <c r="AD372" s="83" t="s">
        <v>65</v>
      </c>
      <c r="AE372" s="83" t="s">
        <v>65</v>
      </c>
      <c r="AF372" s="83" t="s">
        <v>66</v>
      </c>
      <c r="AG372" s="83" t="s">
        <v>65</v>
      </c>
      <c r="AH372" s="83" t="s">
        <v>65</v>
      </c>
      <c r="AI372" s="83" t="s">
        <v>101</v>
      </c>
      <c r="AJ372" s="83" t="s">
        <v>65</v>
      </c>
      <c r="AK372" s="83" t="s">
        <v>65</v>
      </c>
      <c r="AL372" s="83" t="s">
        <v>65</v>
      </c>
      <c r="AM372" s="83" t="s">
        <v>65</v>
      </c>
      <c r="AN372" s="83" t="s">
        <v>66</v>
      </c>
      <c r="AO372" s="83" t="s">
        <v>65</v>
      </c>
      <c r="AP372" s="83" t="s">
        <v>67</v>
      </c>
      <c r="AQ372" s="83" t="s">
        <v>67</v>
      </c>
      <c r="AR372" s="83" t="s">
        <v>63</v>
      </c>
      <c r="AS372" s="83" t="s">
        <v>81</v>
      </c>
      <c r="AT372" s="83" t="s">
        <v>69</v>
      </c>
      <c r="AU372" s="83" t="s">
        <v>70</v>
      </c>
      <c r="AV372" s="83" t="s">
        <v>80</v>
      </c>
      <c r="AW372" s="83" t="s">
        <v>63</v>
      </c>
      <c r="AX372" s="83" t="s">
        <v>72</v>
      </c>
      <c r="AY372" s="83" t="s">
        <v>63</v>
      </c>
      <c r="AZ372" s="83" t="s">
        <v>63</v>
      </c>
      <c r="BA372" s="83" t="s">
        <v>63</v>
      </c>
      <c r="BB372" s="83" t="s">
        <v>72</v>
      </c>
      <c r="BC372" s="83" t="s">
        <v>73</v>
      </c>
      <c r="BD372" s="83"/>
      <c r="BE372" s="83" t="s">
        <v>73</v>
      </c>
      <c r="BF372" s="83"/>
      <c r="BG372" s="87" t="s">
        <v>846</v>
      </c>
      <c r="BH372" s="87" t="s">
        <v>114</v>
      </c>
      <c r="BI372" s="76" t="s">
        <v>1414</v>
      </c>
      <c r="BJ372">
        <f t="shared" si="15"/>
        <v>13</v>
      </c>
      <c r="BK372" s="87">
        <f t="shared" si="16"/>
        <v>62</v>
      </c>
      <c r="BL372" s="87"/>
      <c r="BM372" s="86" t="str">
        <f>_xlfn.XLOOKUP(Form_Responses18111213[[#This Row],[Sekolah School (Cleansed)]],'Quality Check'!$B$11:$B$14,'Quality Check'!$C$11:$C$14,)</f>
        <v>Urban</v>
      </c>
      <c r="BN372" s="86" t="str">
        <f>_xlfn.XLOOKUP(Form_Responses18111213[[#This Row],[Sekolah School (Cleansed)]],'Quality Check'!$B$11:$B$14,'Quality Check'!$D$11:$D$14,)</f>
        <v>Controlled Group (CG)</v>
      </c>
      <c r="BO372" s="87" t="str">
        <f>_xlfn.XLOOKUP(AS372,'Cleansing - Toothpaste Brand'!A:A,'Cleansing - Toothpaste Brand'!B:B,)</f>
        <v>Colgate</v>
      </c>
      <c r="BP372" s="87"/>
      <c r="BQ37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72" s="86" t="str">
        <f>_xlfn.XLOOKUP(AP372,'Cleansing - Response'!E:E,'Cleansing - Response'!F:F,)</f>
        <v>2 days and more</v>
      </c>
      <c r="BS372" s="86"/>
      <c r="BT372" s="86" t="str">
        <f>_xlfn.XLOOKUP(AQ372,'Cleansing - Response'!E:E,'Cleansing - Response'!F:F,)</f>
        <v>2 days and more</v>
      </c>
      <c r="BU372" s="86"/>
      <c r="BV372" s="86" t="str">
        <f t="shared" si="17"/>
        <v>Ya / Yes</v>
      </c>
      <c r="BW372" s="86" t="str">
        <f>_xlfn.XLOOKUP(AT372,'Cleansing - Response'!E:E,'Cleansing - Response'!F:F,)</f>
        <v>Rarely / Sometimes</v>
      </c>
      <c r="BX372" s="86" t="str">
        <f>_xlfn.XLOOKUP(AU372,'Cleansing - Response'!H:H,'Cleansing - Response'!I:I,)</f>
        <v>Sometimes / When in need</v>
      </c>
      <c r="BY372" s="86" t="str">
        <f>_xlfn.XLOOKUP(AV372,'Cleansing - Response'!K:K,'Cleansing - Response'!L:L,)</f>
        <v>Up to 1 time a day</v>
      </c>
      <c r="BZ372" s="86" t="str">
        <f>_xlfn.XLOOKUP(AW372,'Cleansing - Response'!$N:$N,'Cleansing - Response'!$O:$O,)</f>
        <v>Yes / Sometimes</v>
      </c>
      <c r="CA372" s="86" t="str">
        <f>_xlfn.XLOOKUP(AX372,'Cleansing - Response'!$N:$N,'Cleansing - Response'!$O:$O,)</f>
        <v>Yes / Sometimes</v>
      </c>
      <c r="CB372" s="86" t="str">
        <f>_xlfn.XLOOKUP(AY372,'Cleansing - Response'!$N:$N,'Cleansing - Response'!$O:$O,)</f>
        <v>Yes / Sometimes</v>
      </c>
      <c r="CC372" s="86" t="str">
        <f>_xlfn.XLOOKUP(AZ372,'Cleansing - Response'!$N:$N,'Cleansing - Response'!$O:$O,)</f>
        <v>Yes / Sometimes</v>
      </c>
      <c r="CD372" s="86" t="str">
        <f>_xlfn.XLOOKUP(BA372,'Cleansing - Response'!$N:$N,'Cleansing - Response'!$O:$O,)</f>
        <v>Yes / Sometimes</v>
      </c>
      <c r="CE372" s="86" t="str">
        <f>_xlfn.XLOOKUP(BB372,'Cleansing - Response'!$N:$N,'Cleansing - Response'!$O:$O,)</f>
        <v>Yes / Sometimes</v>
      </c>
      <c r="CF372" s="87" t="str">
        <f>IF(COUNTIF(Form_Responses18111213[[#This Row],[Answer - B7-1]:[Answer - B7-6]], "Yes / Sometimes") &gt; 4, "More than 4 times","Up to 4 times")</f>
        <v>More than 4 times</v>
      </c>
    </row>
    <row r="373" spans="1:84" ht="13.2" x14ac:dyDescent="0.25">
      <c r="A373" s="82">
        <v>45574.459710567127</v>
      </c>
      <c r="B373" s="83" t="s">
        <v>1019</v>
      </c>
      <c r="C373" s="84" t="s">
        <v>1020</v>
      </c>
      <c r="D373" s="83">
        <v>78.569999999999993</v>
      </c>
      <c r="E373" s="83">
        <v>0.28999999999999998</v>
      </c>
      <c r="F373" s="83" t="s">
        <v>114</v>
      </c>
      <c r="G373" s="83" t="s">
        <v>539</v>
      </c>
      <c r="H373" s="83" t="s">
        <v>846</v>
      </c>
      <c r="I373" s="83" t="s">
        <v>63</v>
      </c>
      <c r="J373" s="83" t="s">
        <v>145</v>
      </c>
      <c r="K373" s="83" t="s">
        <v>78</v>
      </c>
      <c r="L373" s="83" t="s">
        <v>64</v>
      </c>
      <c r="M373" s="83" t="s">
        <v>78</v>
      </c>
      <c r="N373" s="83" t="s">
        <v>84</v>
      </c>
      <c r="O373" s="83" t="s">
        <v>64</v>
      </c>
      <c r="P373" s="83" t="s">
        <v>78</v>
      </c>
      <c r="Q373" s="83" t="s">
        <v>64</v>
      </c>
      <c r="R373" s="83" t="s">
        <v>64</v>
      </c>
      <c r="S373" s="83" t="s">
        <v>64</v>
      </c>
      <c r="T373" s="83" t="s">
        <v>64</v>
      </c>
      <c r="U373" s="83" t="s">
        <v>64</v>
      </c>
      <c r="V373" s="83" t="s">
        <v>84</v>
      </c>
      <c r="W373" s="83" t="s">
        <v>64</v>
      </c>
      <c r="X373" s="83" t="s">
        <v>64</v>
      </c>
      <c r="Y373" s="83" t="s">
        <v>64</v>
      </c>
      <c r="Z373" s="83" t="s">
        <v>66</v>
      </c>
      <c r="AA373" s="83" t="s">
        <v>66</v>
      </c>
      <c r="AB373" s="83" t="s">
        <v>65</v>
      </c>
      <c r="AC373" s="83" t="s">
        <v>66</v>
      </c>
      <c r="AD373" s="83" t="s">
        <v>79</v>
      </c>
      <c r="AE373" s="83" t="s">
        <v>66</v>
      </c>
      <c r="AF373" s="83" t="s">
        <v>79</v>
      </c>
      <c r="AG373" s="83" t="s">
        <v>65</v>
      </c>
      <c r="AH373" s="83" t="s">
        <v>65</v>
      </c>
      <c r="AI373" s="83" t="s">
        <v>101</v>
      </c>
      <c r="AJ373" s="83" t="s">
        <v>66</v>
      </c>
      <c r="AK373" s="83" t="s">
        <v>66</v>
      </c>
      <c r="AL373" s="83" t="s">
        <v>66</v>
      </c>
      <c r="AM373" s="83" t="s">
        <v>79</v>
      </c>
      <c r="AN373" s="83" t="s">
        <v>66</v>
      </c>
      <c r="AO373" s="83" t="s">
        <v>66</v>
      </c>
      <c r="AP373" s="83" t="s">
        <v>67</v>
      </c>
      <c r="AQ373" s="83" t="s">
        <v>67</v>
      </c>
      <c r="AR373" s="83" t="s">
        <v>73</v>
      </c>
      <c r="AS373" s="83" t="s">
        <v>81</v>
      </c>
      <c r="AT373" s="83" t="s">
        <v>87</v>
      </c>
      <c r="AU373" s="83" t="s">
        <v>70</v>
      </c>
      <c r="AV373" s="83" t="s">
        <v>80</v>
      </c>
      <c r="AW373" s="83" t="s">
        <v>63</v>
      </c>
      <c r="AX373" s="83" t="s">
        <v>73</v>
      </c>
      <c r="AY373" s="83" t="s">
        <v>73</v>
      </c>
      <c r="AZ373" s="83" t="s">
        <v>72</v>
      </c>
      <c r="BA373" s="83" t="s">
        <v>73</v>
      </c>
      <c r="BB373" s="83" t="s">
        <v>73</v>
      </c>
      <c r="BC373" s="83" t="s">
        <v>73</v>
      </c>
      <c r="BD373" s="83"/>
      <c r="BE373" s="83" t="s">
        <v>73</v>
      </c>
      <c r="BF373" s="83"/>
      <c r="BG373" s="87" t="s">
        <v>846</v>
      </c>
      <c r="BH373" s="87" t="s">
        <v>114</v>
      </c>
      <c r="BI373" s="76" t="s">
        <v>1414</v>
      </c>
      <c r="BJ373">
        <f t="shared" si="15"/>
        <v>11</v>
      </c>
      <c r="BK373" s="87">
        <f t="shared" si="16"/>
        <v>49</v>
      </c>
      <c r="BL373" s="87"/>
      <c r="BM373" s="86" t="str">
        <f>_xlfn.XLOOKUP(Form_Responses18111213[[#This Row],[Sekolah School (Cleansed)]],'Quality Check'!$B$11:$B$14,'Quality Check'!$C$11:$C$14,)</f>
        <v>Urban</v>
      </c>
      <c r="BN373" s="86" t="str">
        <f>_xlfn.XLOOKUP(Form_Responses18111213[[#This Row],[Sekolah School (Cleansed)]],'Quality Check'!$B$11:$B$14,'Quality Check'!$D$11:$D$14,)</f>
        <v>Controlled Group (CG)</v>
      </c>
      <c r="BO373" s="87" t="str">
        <f>_xlfn.XLOOKUP(AS373,'Cleansing - Toothpaste Brand'!A:A,'Cleansing - Toothpaste Brand'!B:B,)</f>
        <v>Colgate</v>
      </c>
      <c r="BP373" s="87"/>
      <c r="BQ37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73" s="86" t="str">
        <f>_xlfn.XLOOKUP(AP373,'Cleansing - Response'!E:E,'Cleansing - Response'!F:F,)</f>
        <v>2 days and more</v>
      </c>
      <c r="BS373" s="86"/>
      <c r="BT373" s="86" t="str">
        <f>_xlfn.XLOOKUP(AQ373,'Cleansing - Response'!E:E,'Cleansing - Response'!F:F,)</f>
        <v>2 days and more</v>
      </c>
      <c r="BU373" s="86"/>
      <c r="BV373" s="86" t="str">
        <f t="shared" si="17"/>
        <v>Tidak / No</v>
      </c>
      <c r="BW373" s="86" t="str">
        <f>_xlfn.XLOOKUP(AT373,'Cleansing - Response'!E:E,'Cleansing - Response'!F:F,)</f>
        <v>Always</v>
      </c>
      <c r="BX373" s="86" t="str">
        <f>_xlfn.XLOOKUP(AU373,'Cleansing - Response'!H:H,'Cleansing - Response'!I:I,)</f>
        <v>Sometimes / When in need</v>
      </c>
      <c r="BY373" s="86" t="str">
        <f>_xlfn.XLOOKUP(AV373,'Cleansing - Response'!K:K,'Cleansing - Response'!L:L,)</f>
        <v>Up to 1 time a day</v>
      </c>
      <c r="BZ373" s="86" t="str">
        <f>_xlfn.XLOOKUP(AW373,'Cleansing - Response'!$N:$N,'Cleansing - Response'!$O:$O,)</f>
        <v>Yes / Sometimes</v>
      </c>
      <c r="CA373" s="86" t="str">
        <f>_xlfn.XLOOKUP(AX373,'Cleansing - Response'!$N:$N,'Cleansing - Response'!$O:$O,)</f>
        <v>No</v>
      </c>
      <c r="CB373" s="86" t="str">
        <f>_xlfn.XLOOKUP(AY373,'Cleansing - Response'!$N:$N,'Cleansing - Response'!$O:$O,)</f>
        <v>No</v>
      </c>
      <c r="CC373" s="86" t="str">
        <f>_xlfn.XLOOKUP(AZ373,'Cleansing - Response'!$N:$N,'Cleansing - Response'!$O:$O,)</f>
        <v>Yes / Sometimes</v>
      </c>
      <c r="CD373" s="86" t="str">
        <f>_xlfn.XLOOKUP(BA373,'Cleansing - Response'!$N:$N,'Cleansing - Response'!$O:$O,)</f>
        <v>No</v>
      </c>
      <c r="CE373" s="86" t="str">
        <f>_xlfn.XLOOKUP(BB373,'Cleansing - Response'!$N:$N,'Cleansing - Response'!$O:$O,)</f>
        <v>No</v>
      </c>
      <c r="CF373" s="87" t="str">
        <f>IF(COUNTIF(Form_Responses18111213[[#This Row],[Answer - B7-1]:[Answer - B7-6]], "Yes / Sometimes") &gt; 4, "More than 4 times","Up to 4 times")</f>
        <v>Up to 4 times</v>
      </c>
    </row>
    <row r="374" spans="1:84" ht="13.2" x14ac:dyDescent="0.25">
      <c r="A374" s="82">
        <v>45574.459731550931</v>
      </c>
      <c r="B374" s="83" t="s">
        <v>1021</v>
      </c>
      <c r="C374" s="83" t="s">
        <v>1022</v>
      </c>
      <c r="D374" s="83">
        <v>100</v>
      </c>
      <c r="E374" s="83">
        <v>0.92</v>
      </c>
      <c r="F374" s="83" t="s">
        <v>114</v>
      </c>
      <c r="G374" s="83" t="s">
        <v>539</v>
      </c>
      <c r="H374" s="83" t="s">
        <v>887</v>
      </c>
      <c r="I374" s="83" t="s">
        <v>63</v>
      </c>
      <c r="J374" s="83" t="s">
        <v>64</v>
      </c>
      <c r="K374" s="83" t="s">
        <v>64</v>
      </c>
      <c r="L374" s="83" t="s">
        <v>64</v>
      </c>
      <c r="M374" s="83" t="s">
        <v>78</v>
      </c>
      <c r="N374" s="83" t="s">
        <v>64</v>
      </c>
      <c r="O374" s="83" t="s">
        <v>84</v>
      </c>
      <c r="P374" s="83" t="s">
        <v>84</v>
      </c>
      <c r="Q374" s="83" t="s">
        <v>64</v>
      </c>
      <c r="R374" s="83" t="s">
        <v>64</v>
      </c>
      <c r="S374" s="83" t="s">
        <v>64</v>
      </c>
      <c r="T374" s="83" t="s">
        <v>64</v>
      </c>
      <c r="U374" s="83" t="s">
        <v>64</v>
      </c>
      <c r="V374" s="83" t="s">
        <v>64</v>
      </c>
      <c r="W374" s="83" t="s">
        <v>64</v>
      </c>
      <c r="X374" s="83" t="s">
        <v>64</v>
      </c>
      <c r="Y374" s="83" t="s">
        <v>84</v>
      </c>
      <c r="Z374" s="83" t="s">
        <v>66</v>
      </c>
      <c r="AA374" s="83" t="s">
        <v>66</v>
      </c>
      <c r="AB374" s="83" t="s">
        <v>79</v>
      </c>
      <c r="AC374" s="83" t="s">
        <v>65</v>
      </c>
      <c r="AD374" s="83" t="s">
        <v>65</v>
      </c>
      <c r="AE374" s="83" t="s">
        <v>66</v>
      </c>
      <c r="AF374" s="83" t="s">
        <v>79</v>
      </c>
      <c r="AG374" s="83" t="s">
        <v>66</v>
      </c>
      <c r="AH374" s="83" t="s">
        <v>66</v>
      </c>
      <c r="AI374" s="83" t="s">
        <v>79</v>
      </c>
      <c r="AJ374" s="83" t="s">
        <v>66</v>
      </c>
      <c r="AK374" s="83" t="s">
        <v>66</v>
      </c>
      <c r="AL374" s="83" t="s">
        <v>79</v>
      </c>
      <c r="AM374" s="83" t="s">
        <v>65</v>
      </c>
      <c r="AN374" s="83" t="s">
        <v>66</v>
      </c>
      <c r="AO374" s="83" t="s">
        <v>66</v>
      </c>
      <c r="AP374" s="83" t="s">
        <v>80</v>
      </c>
      <c r="AQ374" s="83" t="s">
        <v>80</v>
      </c>
      <c r="AR374" s="83" t="s">
        <v>63</v>
      </c>
      <c r="AS374" s="83" t="s">
        <v>223</v>
      </c>
      <c r="AT374" s="83" t="s">
        <v>69</v>
      </c>
      <c r="AU374" s="83" t="s">
        <v>67</v>
      </c>
      <c r="AV374" s="83" t="s">
        <v>71</v>
      </c>
      <c r="AW374" s="83" t="s">
        <v>72</v>
      </c>
      <c r="AX374" s="83" t="s">
        <v>72</v>
      </c>
      <c r="AY374" s="83" t="s">
        <v>72</v>
      </c>
      <c r="AZ374" s="83" t="s">
        <v>72</v>
      </c>
      <c r="BA374" s="83" t="s">
        <v>72</v>
      </c>
      <c r="BB374" s="83" t="s">
        <v>72</v>
      </c>
      <c r="BC374" s="83" t="s">
        <v>73</v>
      </c>
      <c r="BD374" s="83"/>
      <c r="BE374" s="83" t="s">
        <v>73</v>
      </c>
      <c r="BF374" s="83"/>
      <c r="BG374" s="87" t="s">
        <v>846</v>
      </c>
      <c r="BH374" s="87" t="s">
        <v>114</v>
      </c>
      <c r="BI374" s="76" t="s">
        <v>1414</v>
      </c>
      <c r="BJ374">
        <f t="shared" si="15"/>
        <v>13</v>
      </c>
      <c r="BK374" s="87">
        <f t="shared" si="16"/>
        <v>48</v>
      </c>
      <c r="BL374" s="87"/>
      <c r="BM374" s="86" t="str">
        <f>_xlfn.XLOOKUP(Form_Responses18111213[[#This Row],[Sekolah School (Cleansed)]],'Quality Check'!$B$11:$B$14,'Quality Check'!$C$11:$C$14,)</f>
        <v>Urban</v>
      </c>
      <c r="BN374" s="86" t="str">
        <f>_xlfn.XLOOKUP(Form_Responses18111213[[#This Row],[Sekolah School (Cleansed)]],'Quality Check'!$B$11:$B$14,'Quality Check'!$D$11:$D$14,)</f>
        <v>Controlled Group (CG)</v>
      </c>
      <c r="BO374" s="87" t="str">
        <f>_xlfn.XLOOKUP(AS374,'Cleansing - Toothpaste Brand'!A:A,'Cleansing - Toothpaste Brand'!B:B,)</f>
        <v>Colgate</v>
      </c>
      <c r="BP374" s="87"/>
      <c r="BQ37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74" s="86" t="str">
        <f>_xlfn.XLOOKUP(AP374,'Cleansing - Response'!E:E,'Cleansing - Response'!F:F,)</f>
        <v>Less than 2 days</v>
      </c>
      <c r="BS374" s="86"/>
      <c r="BT374" s="86" t="str">
        <f>_xlfn.XLOOKUP(AQ374,'Cleansing - Response'!E:E,'Cleansing - Response'!F:F,)</f>
        <v>Less than 2 days</v>
      </c>
      <c r="BU374" s="86"/>
      <c r="BV374" s="86" t="str">
        <f t="shared" si="17"/>
        <v>Ya / Yes</v>
      </c>
      <c r="BW374" s="86" t="str">
        <f>_xlfn.XLOOKUP(AT374,'Cleansing - Response'!E:E,'Cleansing - Response'!F:F,)</f>
        <v>Rarely / Sometimes</v>
      </c>
      <c r="BX374" s="86" t="str">
        <f>_xlfn.XLOOKUP(AU374,'Cleansing - Response'!H:H,'Cleansing - Response'!I:I,)</f>
        <v>Using dental floss at least once</v>
      </c>
      <c r="BY374" s="86" t="str">
        <f>_xlfn.XLOOKUP(AV374,'Cleansing - Response'!K:K,'Cleansing - Response'!L:L,)</f>
        <v>Up to 1 time a day</v>
      </c>
      <c r="BZ374" s="86" t="str">
        <f>_xlfn.XLOOKUP(AW374,'Cleansing - Response'!$N:$N,'Cleansing - Response'!$O:$O,)</f>
        <v>Yes / Sometimes</v>
      </c>
      <c r="CA374" s="86" t="str">
        <f>_xlfn.XLOOKUP(AX374,'Cleansing - Response'!$N:$N,'Cleansing - Response'!$O:$O,)</f>
        <v>Yes / Sometimes</v>
      </c>
      <c r="CB374" s="86" t="str">
        <f>_xlfn.XLOOKUP(AY374,'Cleansing - Response'!$N:$N,'Cleansing - Response'!$O:$O,)</f>
        <v>Yes / Sometimes</v>
      </c>
      <c r="CC374" s="86" t="str">
        <f>_xlfn.XLOOKUP(AZ374,'Cleansing - Response'!$N:$N,'Cleansing - Response'!$O:$O,)</f>
        <v>Yes / Sometimes</v>
      </c>
      <c r="CD374" s="86" t="str">
        <f>_xlfn.XLOOKUP(BA374,'Cleansing - Response'!$N:$N,'Cleansing - Response'!$O:$O,)</f>
        <v>Yes / Sometimes</v>
      </c>
      <c r="CE374" s="86" t="str">
        <f>_xlfn.XLOOKUP(BB374,'Cleansing - Response'!$N:$N,'Cleansing - Response'!$O:$O,)</f>
        <v>Yes / Sometimes</v>
      </c>
      <c r="CF374" s="87" t="str">
        <f>IF(COUNTIF(Form_Responses18111213[[#This Row],[Answer - B7-1]:[Answer - B7-6]], "Yes / Sometimes") &gt; 4, "More than 4 times","Up to 4 times")</f>
        <v>More than 4 times</v>
      </c>
    </row>
    <row r="375" spans="1:84" ht="13.2" x14ac:dyDescent="0.25">
      <c r="A375" s="82">
        <v>45574.460121261574</v>
      </c>
      <c r="B375" s="83" t="s">
        <v>1023</v>
      </c>
      <c r="C375" s="84" t="s">
        <v>1024</v>
      </c>
      <c r="D375" s="83">
        <v>100</v>
      </c>
      <c r="E375" s="83">
        <v>1.04</v>
      </c>
      <c r="F375" s="83" t="s">
        <v>114</v>
      </c>
      <c r="G375" s="83" t="s">
        <v>539</v>
      </c>
      <c r="H375" s="83" t="s">
        <v>922</v>
      </c>
      <c r="I375" s="83" t="s">
        <v>63</v>
      </c>
      <c r="J375" s="83" t="s">
        <v>64</v>
      </c>
      <c r="K375" s="83" t="s">
        <v>64</v>
      </c>
      <c r="L375" s="83" t="s">
        <v>64</v>
      </c>
      <c r="M375" s="83" t="s">
        <v>64</v>
      </c>
      <c r="N375" s="83" t="s">
        <v>64</v>
      </c>
      <c r="O375" s="83" t="s">
        <v>64</v>
      </c>
      <c r="P375" s="83" t="s">
        <v>84</v>
      </c>
      <c r="Q375" s="83" t="s">
        <v>64</v>
      </c>
      <c r="R375" s="83" t="s">
        <v>64</v>
      </c>
      <c r="S375" s="83" t="s">
        <v>64</v>
      </c>
      <c r="T375" s="83" t="s">
        <v>64</v>
      </c>
      <c r="U375" s="83" t="s">
        <v>64</v>
      </c>
      <c r="V375" s="83" t="s">
        <v>64</v>
      </c>
      <c r="W375" s="83" t="s">
        <v>84</v>
      </c>
      <c r="X375" s="83" t="s">
        <v>84</v>
      </c>
      <c r="Y375" s="83" t="s">
        <v>64</v>
      </c>
      <c r="Z375" s="83" t="s">
        <v>65</v>
      </c>
      <c r="AA375" s="83" t="s">
        <v>65</v>
      </c>
      <c r="AB375" s="83" t="s">
        <v>65</v>
      </c>
      <c r="AC375" s="83" t="s">
        <v>65</v>
      </c>
      <c r="AD375" s="83" t="s">
        <v>65</v>
      </c>
      <c r="AE375" s="83" t="s">
        <v>65</v>
      </c>
      <c r="AF375" s="83" t="s">
        <v>65</v>
      </c>
      <c r="AG375" s="83" t="s">
        <v>65</v>
      </c>
      <c r="AH375" s="83" t="s">
        <v>65</v>
      </c>
      <c r="AI375" s="83" t="s">
        <v>101</v>
      </c>
      <c r="AJ375" s="83" t="s">
        <v>65</v>
      </c>
      <c r="AK375" s="83" t="s">
        <v>65</v>
      </c>
      <c r="AL375" s="83" t="s">
        <v>65</v>
      </c>
      <c r="AM375" s="83" t="s">
        <v>65</v>
      </c>
      <c r="AN375" s="83" t="s">
        <v>65</v>
      </c>
      <c r="AO375" s="83" t="s">
        <v>65</v>
      </c>
      <c r="AP375" s="83" t="s">
        <v>67</v>
      </c>
      <c r="AQ375" s="83" t="s">
        <v>67</v>
      </c>
      <c r="AR375" s="83" t="s">
        <v>63</v>
      </c>
      <c r="AS375" s="83" t="s">
        <v>68</v>
      </c>
      <c r="AT375" s="83" t="s">
        <v>87</v>
      </c>
      <c r="AU375" s="83" t="s">
        <v>67</v>
      </c>
      <c r="AV375" s="83" t="s">
        <v>71</v>
      </c>
      <c r="AW375" s="83" t="s">
        <v>73</v>
      </c>
      <c r="AX375" s="83" t="s">
        <v>73</v>
      </c>
      <c r="AY375" s="83" t="s">
        <v>73</v>
      </c>
      <c r="AZ375" s="83" t="s">
        <v>72</v>
      </c>
      <c r="BA375" s="83" t="s">
        <v>73</v>
      </c>
      <c r="BB375" s="83" t="s">
        <v>73</v>
      </c>
      <c r="BC375" s="83" t="s">
        <v>73</v>
      </c>
      <c r="BD375" s="83"/>
      <c r="BE375" s="83" t="s">
        <v>73</v>
      </c>
      <c r="BF375" s="83"/>
      <c r="BG375" s="87" t="s">
        <v>846</v>
      </c>
      <c r="BH375" s="87" t="s">
        <v>114</v>
      </c>
      <c r="BI375" s="76" t="s">
        <v>1414</v>
      </c>
      <c r="BJ375">
        <f t="shared" si="15"/>
        <v>12</v>
      </c>
      <c r="BK375" s="87">
        <f t="shared" si="16"/>
        <v>64</v>
      </c>
      <c r="BL375" s="87"/>
      <c r="BM375" s="86" t="str">
        <f>_xlfn.XLOOKUP(Form_Responses18111213[[#This Row],[Sekolah School (Cleansed)]],'Quality Check'!$B$11:$B$14,'Quality Check'!$C$11:$C$14,)</f>
        <v>Urban</v>
      </c>
      <c r="BN375" s="86" t="str">
        <f>_xlfn.XLOOKUP(Form_Responses18111213[[#This Row],[Sekolah School (Cleansed)]],'Quality Check'!$B$11:$B$14,'Quality Check'!$D$11:$D$14,)</f>
        <v>Controlled Group (CG)</v>
      </c>
      <c r="BO375" s="87" t="str">
        <f>_xlfn.XLOOKUP(AS375,'Cleansing - Toothpaste Brand'!A:A,'Cleansing - Toothpaste Brand'!B:B,)</f>
        <v>Colgate</v>
      </c>
      <c r="BP375" s="87"/>
      <c r="BQ37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75" s="86" t="str">
        <f>_xlfn.XLOOKUP(AP375,'Cleansing - Response'!E:E,'Cleansing - Response'!F:F,)</f>
        <v>2 days and more</v>
      </c>
      <c r="BS375" s="86"/>
      <c r="BT375" s="86" t="str">
        <f>_xlfn.XLOOKUP(AQ375,'Cleansing - Response'!E:E,'Cleansing - Response'!F:F,)</f>
        <v>2 days and more</v>
      </c>
      <c r="BU375" s="86"/>
      <c r="BV375" s="86" t="str">
        <f t="shared" si="17"/>
        <v>Ya / Yes</v>
      </c>
      <c r="BW375" s="86" t="str">
        <f>_xlfn.XLOOKUP(AT375,'Cleansing - Response'!E:E,'Cleansing - Response'!F:F,)</f>
        <v>Always</v>
      </c>
      <c r="BX375" s="86" t="str">
        <f>_xlfn.XLOOKUP(AU375,'Cleansing - Response'!H:H,'Cleansing - Response'!I:I,)</f>
        <v>Using dental floss at least once</v>
      </c>
      <c r="BY375" s="86" t="str">
        <f>_xlfn.XLOOKUP(AV375,'Cleansing - Response'!K:K,'Cleansing - Response'!L:L,)</f>
        <v>Up to 1 time a day</v>
      </c>
      <c r="BZ375" s="86" t="str">
        <f>_xlfn.XLOOKUP(AW375,'Cleansing - Response'!$N:$N,'Cleansing - Response'!$O:$O,)</f>
        <v>No</v>
      </c>
      <c r="CA375" s="86" t="str">
        <f>_xlfn.XLOOKUP(AX375,'Cleansing - Response'!$N:$N,'Cleansing - Response'!$O:$O,)</f>
        <v>No</v>
      </c>
      <c r="CB375" s="86" t="str">
        <f>_xlfn.XLOOKUP(AY375,'Cleansing - Response'!$N:$N,'Cleansing - Response'!$O:$O,)</f>
        <v>No</v>
      </c>
      <c r="CC375" s="86" t="str">
        <f>_xlfn.XLOOKUP(AZ375,'Cleansing - Response'!$N:$N,'Cleansing - Response'!$O:$O,)</f>
        <v>Yes / Sometimes</v>
      </c>
      <c r="CD375" s="86" t="str">
        <f>_xlfn.XLOOKUP(BA375,'Cleansing - Response'!$N:$N,'Cleansing - Response'!$O:$O,)</f>
        <v>No</v>
      </c>
      <c r="CE375" s="86" t="str">
        <f>_xlfn.XLOOKUP(BB375,'Cleansing - Response'!$N:$N,'Cleansing - Response'!$O:$O,)</f>
        <v>No</v>
      </c>
      <c r="CF375" s="87" t="str">
        <f>IF(COUNTIF(Form_Responses18111213[[#This Row],[Answer - B7-1]:[Answer - B7-6]], "Yes / Sometimes") &gt; 4, "More than 4 times","Up to 4 times")</f>
        <v>Up to 4 times</v>
      </c>
    </row>
    <row r="376" spans="1:84" ht="13.2" x14ac:dyDescent="0.25">
      <c r="A376" s="82">
        <v>45574.46209494213</v>
      </c>
      <c r="B376" s="83" t="s">
        <v>1025</v>
      </c>
      <c r="C376" s="84" t="s">
        <v>1026</v>
      </c>
      <c r="D376" s="83">
        <v>100</v>
      </c>
      <c r="E376" s="83">
        <v>0.91</v>
      </c>
      <c r="F376" s="83" t="s">
        <v>114</v>
      </c>
      <c r="G376" s="83" t="s">
        <v>291</v>
      </c>
      <c r="H376" s="83" t="s">
        <v>849</v>
      </c>
      <c r="I376" s="83" t="s">
        <v>63</v>
      </c>
      <c r="J376" s="83" t="s">
        <v>78</v>
      </c>
      <c r="K376" s="83" t="s">
        <v>78</v>
      </c>
      <c r="L376" s="83" t="s">
        <v>64</v>
      </c>
      <c r="M376" s="83" t="s">
        <v>84</v>
      </c>
      <c r="N376" s="83" t="s">
        <v>64</v>
      </c>
      <c r="O376" s="83" t="s">
        <v>64</v>
      </c>
      <c r="P376" s="83" t="s">
        <v>84</v>
      </c>
      <c r="Q376" s="83" t="s">
        <v>64</v>
      </c>
      <c r="R376" s="83" t="s">
        <v>64</v>
      </c>
      <c r="S376" s="83" t="s">
        <v>64</v>
      </c>
      <c r="T376" s="83" t="s">
        <v>64</v>
      </c>
      <c r="U376" s="83" t="s">
        <v>64</v>
      </c>
      <c r="V376" s="83" t="s">
        <v>84</v>
      </c>
      <c r="W376" s="83" t="s">
        <v>64</v>
      </c>
      <c r="X376" s="83" t="s">
        <v>64</v>
      </c>
      <c r="Y376" s="83" t="s">
        <v>64</v>
      </c>
      <c r="Z376" s="83" t="s">
        <v>65</v>
      </c>
      <c r="AA376" s="83" t="s">
        <v>65</v>
      </c>
      <c r="AB376" s="83" t="s">
        <v>65</v>
      </c>
      <c r="AC376" s="83" t="s">
        <v>65</v>
      </c>
      <c r="AD376" s="83" t="s">
        <v>65</v>
      </c>
      <c r="AE376" s="83" t="s">
        <v>65</v>
      </c>
      <c r="AF376" s="83" t="s">
        <v>65</v>
      </c>
      <c r="AG376" s="83" t="s">
        <v>65</v>
      </c>
      <c r="AH376" s="83" t="s">
        <v>65</v>
      </c>
      <c r="AI376" s="83" t="s">
        <v>101</v>
      </c>
      <c r="AJ376" s="83" t="s">
        <v>65</v>
      </c>
      <c r="AK376" s="83" t="s">
        <v>65</v>
      </c>
      <c r="AL376" s="83" t="s">
        <v>65</v>
      </c>
      <c r="AM376" s="83" t="s">
        <v>66</v>
      </c>
      <c r="AN376" s="83" t="s">
        <v>66</v>
      </c>
      <c r="AO376" s="83" t="s">
        <v>66</v>
      </c>
      <c r="AP376" s="83" t="s">
        <v>80</v>
      </c>
      <c r="AQ376" s="83" t="s">
        <v>80</v>
      </c>
      <c r="AR376" s="83" t="s">
        <v>86</v>
      </c>
      <c r="AS376" s="83" t="s">
        <v>81</v>
      </c>
      <c r="AT376" s="83" t="s">
        <v>69</v>
      </c>
      <c r="AU376" s="83" t="s">
        <v>93</v>
      </c>
      <c r="AV376" s="83" t="s">
        <v>71</v>
      </c>
      <c r="AW376" s="83" t="s">
        <v>72</v>
      </c>
      <c r="AX376" s="83" t="s">
        <v>73</v>
      </c>
      <c r="AY376" s="83" t="s">
        <v>72</v>
      </c>
      <c r="AZ376" s="83" t="s">
        <v>72</v>
      </c>
      <c r="BA376" s="83" t="s">
        <v>72</v>
      </c>
      <c r="BB376" s="83" t="s">
        <v>73</v>
      </c>
      <c r="BC376" s="83" t="s">
        <v>73</v>
      </c>
      <c r="BD376" s="83"/>
      <c r="BE376" s="83" t="s">
        <v>73</v>
      </c>
      <c r="BF376" s="83"/>
      <c r="BG376" s="87" t="s">
        <v>846</v>
      </c>
      <c r="BH376" s="87" t="s">
        <v>114</v>
      </c>
      <c r="BI376" s="76" t="s">
        <v>1414</v>
      </c>
      <c r="BJ376">
        <f t="shared" si="15"/>
        <v>11</v>
      </c>
      <c r="BK376" s="87">
        <f t="shared" si="16"/>
        <v>61</v>
      </c>
      <c r="BL376" s="87"/>
      <c r="BM376" s="86" t="str">
        <f>_xlfn.XLOOKUP(Form_Responses18111213[[#This Row],[Sekolah School (Cleansed)]],'Quality Check'!$B$11:$B$14,'Quality Check'!$C$11:$C$14,)</f>
        <v>Urban</v>
      </c>
      <c r="BN376" s="86" t="str">
        <f>_xlfn.XLOOKUP(Form_Responses18111213[[#This Row],[Sekolah School (Cleansed)]],'Quality Check'!$B$11:$B$14,'Quality Check'!$D$11:$D$14,)</f>
        <v>Controlled Group (CG)</v>
      </c>
      <c r="BO376" s="87" t="str">
        <f>_xlfn.XLOOKUP(AS376,'Cleansing - Toothpaste Brand'!A:A,'Cleansing - Toothpaste Brand'!B:B,)</f>
        <v>Colgate</v>
      </c>
      <c r="BP376" s="87"/>
      <c r="BQ37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76" s="86" t="str">
        <f>_xlfn.XLOOKUP(AP376,'Cleansing - Response'!E:E,'Cleansing - Response'!F:F,)</f>
        <v>Less than 2 days</v>
      </c>
      <c r="BS376" s="86"/>
      <c r="BT376" s="86" t="str">
        <f>_xlfn.XLOOKUP(AQ376,'Cleansing - Response'!E:E,'Cleansing - Response'!F:F,)</f>
        <v>Less than 2 days</v>
      </c>
      <c r="BU376" s="86"/>
      <c r="BV376" s="86" t="str">
        <f t="shared" si="17"/>
        <v>Ya / Yes</v>
      </c>
      <c r="BW376" s="86" t="str">
        <f>_xlfn.XLOOKUP(AT376,'Cleansing - Response'!E:E,'Cleansing - Response'!F:F,)</f>
        <v>Rarely / Sometimes</v>
      </c>
      <c r="BX376" s="86" t="str">
        <f>_xlfn.XLOOKUP(AU376,'Cleansing - Response'!H:H,'Cleansing - Response'!I:I,)</f>
        <v>Not using dental floss</v>
      </c>
      <c r="BY376" s="86" t="str">
        <f>_xlfn.XLOOKUP(AV376,'Cleansing - Response'!K:K,'Cleansing - Response'!L:L,)</f>
        <v>Up to 1 time a day</v>
      </c>
      <c r="BZ376" s="86" t="str">
        <f>_xlfn.XLOOKUP(AW376,'Cleansing - Response'!$N:$N,'Cleansing - Response'!$O:$O,)</f>
        <v>Yes / Sometimes</v>
      </c>
      <c r="CA376" s="86" t="str">
        <f>_xlfn.XLOOKUP(AX376,'Cleansing - Response'!$N:$N,'Cleansing - Response'!$O:$O,)</f>
        <v>No</v>
      </c>
      <c r="CB376" s="86" t="str">
        <f>_xlfn.XLOOKUP(AY376,'Cleansing - Response'!$N:$N,'Cleansing - Response'!$O:$O,)</f>
        <v>Yes / Sometimes</v>
      </c>
      <c r="CC376" s="86" t="str">
        <f>_xlfn.XLOOKUP(AZ376,'Cleansing - Response'!$N:$N,'Cleansing - Response'!$O:$O,)</f>
        <v>Yes / Sometimes</v>
      </c>
      <c r="CD376" s="86" t="str">
        <f>_xlfn.XLOOKUP(BA376,'Cleansing - Response'!$N:$N,'Cleansing - Response'!$O:$O,)</f>
        <v>Yes / Sometimes</v>
      </c>
      <c r="CE376" s="86" t="str">
        <f>_xlfn.XLOOKUP(BB376,'Cleansing - Response'!$N:$N,'Cleansing - Response'!$O:$O,)</f>
        <v>No</v>
      </c>
      <c r="CF376" s="87" t="str">
        <f>IF(COUNTIF(Form_Responses18111213[[#This Row],[Answer - B7-1]:[Answer - B7-6]], "Yes / Sometimes") &gt; 4, "More than 4 times","Up to 4 times")</f>
        <v>Up to 4 times</v>
      </c>
    </row>
    <row r="377" spans="1:84" ht="13.2" x14ac:dyDescent="0.25">
      <c r="A377" s="82">
        <v>45574.464667534718</v>
      </c>
      <c r="B377" s="83" t="s">
        <v>1027</v>
      </c>
      <c r="C377" s="84" t="s">
        <v>1028</v>
      </c>
      <c r="D377" s="83">
        <v>0</v>
      </c>
      <c r="E377" s="83">
        <v>0</v>
      </c>
      <c r="F377" s="83" t="s">
        <v>423</v>
      </c>
      <c r="G377" s="83" t="s">
        <v>76</v>
      </c>
      <c r="H377" s="83" t="s">
        <v>849</v>
      </c>
      <c r="I377" s="83" t="s">
        <v>63</v>
      </c>
      <c r="J377" s="83" t="s">
        <v>64</v>
      </c>
      <c r="K377" s="83" t="s">
        <v>64</v>
      </c>
      <c r="L377" s="83" t="s">
        <v>64</v>
      </c>
      <c r="M377" s="83" t="s">
        <v>84</v>
      </c>
      <c r="N377" s="83" t="s">
        <v>64</v>
      </c>
      <c r="O377" s="83" t="s">
        <v>64</v>
      </c>
      <c r="P377" s="83" t="s">
        <v>84</v>
      </c>
      <c r="Q377" s="83" t="s">
        <v>64</v>
      </c>
      <c r="R377" s="83" t="s">
        <v>64</v>
      </c>
      <c r="S377" s="83" t="s">
        <v>84</v>
      </c>
      <c r="T377" s="83" t="s">
        <v>64</v>
      </c>
      <c r="U377" s="83" t="s">
        <v>64</v>
      </c>
      <c r="V377" s="83" t="s">
        <v>64</v>
      </c>
      <c r="W377" s="83" t="s">
        <v>64</v>
      </c>
      <c r="X377" s="83" t="s">
        <v>64</v>
      </c>
      <c r="Y377" s="83" t="s">
        <v>64</v>
      </c>
      <c r="Z377" s="83" t="s">
        <v>65</v>
      </c>
      <c r="AA377" s="83" t="s">
        <v>65</v>
      </c>
      <c r="AB377" s="83" t="s">
        <v>66</v>
      </c>
      <c r="AC377" s="83" t="s">
        <v>65</v>
      </c>
      <c r="AD377" s="83" t="s">
        <v>65</v>
      </c>
      <c r="AE377" s="83" t="s">
        <v>65</v>
      </c>
      <c r="AF377" s="83" t="s">
        <v>66</v>
      </c>
      <c r="AG377" s="83" t="s">
        <v>66</v>
      </c>
      <c r="AH377" s="83" t="s">
        <v>66</v>
      </c>
      <c r="AI377" s="83" t="s">
        <v>79</v>
      </c>
      <c r="AJ377" s="83" t="s">
        <v>65</v>
      </c>
      <c r="AK377" s="83" t="s">
        <v>65</v>
      </c>
      <c r="AL377" s="83" t="s">
        <v>65</v>
      </c>
      <c r="AM377" s="83" t="s">
        <v>65</v>
      </c>
      <c r="AN377" s="83" t="s">
        <v>66</v>
      </c>
      <c r="AO377" s="83" t="s">
        <v>66</v>
      </c>
      <c r="AP377" s="83" t="s">
        <v>67</v>
      </c>
      <c r="AQ377" s="83" t="s">
        <v>67</v>
      </c>
      <c r="AR377" s="83" t="s">
        <v>86</v>
      </c>
      <c r="AS377" s="83" t="s">
        <v>81</v>
      </c>
      <c r="AT377" s="83" t="s">
        <v>87</v>
      </c>
      <c r="AU377" s="83" t="s">
        <v>93</v>
      </c>
      <c r="AV377" s="83" t="s">
        <v>71</v>
      </c>
      <c r="AW377" s="83" t="s">
        <v>73</v>
      </c>
      <c r="AX377" s="83" t="s">
        <v>72</v>
      </c>
      <c r="AY377" s="83" t="s">
        <v>63</v>
      </c>
      <c r="AZ377" s="83" t="s">
        <v>63</v>
      </c>
      <c r="BA377" s="83" t="s">
        <v>63</v>
      </c>
      <c r="BB377" s="83" t="s">
        <v>63</v>
      </c>
      <c r="BC377" s="83" t="s">
        <v>73</v>
      </c>
      <c r="BD377" s="83"/>
      <c r="BE377" s="83" t="s">
        <v>73</v>
      </c>
      <c r="BF377" s="83"/>
      <c r="BG377" s="87" t="s">
        <v>846</v>
      </c>
      <c r="BH377" s="86" t="s">
        <v>60</v>
      </c>
      <c r="BI377" s="76" t="s">
        <v>1414</v>
      </c>
      <c r="BJ377">
        <f t="shared" si="15"/>
        <v>13</v>
      </c>
      <c r="BK377" s="87">
        <f t="shared" si="16"/>
        <v>57</v>
      </c>
      <c r="BL377" s="87"/>
      <c r="BM377" s="86" t="str">
        <f>_xlfn.XLOOKUP(Form_Responses18111213[[#This Row],[Sekolah School (Cleansed)]],'Quality Check'!$B$11:$B$14,'Quality Check'!$C$11:$C$14,)</f>
        <v>Urban</v>
      </c>
      <c r="BN377" s="86" t="str">
        <f>_xlfn.XLOOKUP(Form_Responses18111213[[#This Row],[Sekolah School (Cleansed)]],'Quality Check'!$B$11:$B$14,'Quality Check'!$D$11:$D$14,)</f>
        <v>Controlled Group (CG)</v>
      </c>
      <c r="BO377" s="87" t="str">
        <f>_xlfn.XLOOKUP(AS377,'Cleansing - Toothpaste Brand'!A:A,'Cleansing - Toothpaste Brand'!B:B,)</f>
        <v>Colgate</v>
      </c>
      <c r="BP377" s="87"/>
      <c r="BQ37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77" s="86" t="str">
        <f>_xlfn.XLOOKUP(AP377,'Cleansing - Response'!E:E,'Cleansing - Response'!F:F,)</f>
        <v>2 days and more</v>
      </c>
      <c r="BS377" s="86"/>
      <c r="BT377" s="86" t="str">
        <f>_xlfn.XLOOKUP(AQ377,'Cleansing - Response'!E:E,'Cleansing - Response'!F:F,)</f>
        <v>2 days and more</v>
      </c>
      <c r="BU377" s="86"/>
      <c r="BV377" s="86" t="str">
        <f t="shared" si="17"/>
        <v>Ya / Yes</v>
      </c>
      <c r="BW377" s="86" t="str">
        <f>_xlfn.XLOOKUP(AT377,'Cleansing - Response'!E:E,'Cleansing - Response'!F:F,)</f>
        <v>Always</v>
      </c>
      <c r="BX377" s="86" t="str">
        <f>_xlfn.XLOOKUP(AU377,'Cleansing - Response'!H:H,'Cleansing - Response'!I:I,)</f>
        <v>Not using dental floss</v>
      </c>
      <c r="BY377" s="86" t="str">
        <f>_xlfn.XLOOKUP(AV377,'Cleansing - Response'!K:K,'Cleansing - Response'!L:L,)</f>
        <v>Up to 1 time a day</v>
      </c>
      <c r="BZ377" s="86" t="str">
        <f>_xlfn.XLOOKUP(AW377,'Cleansing - Response'!$N:$N,'Cleansing - Response'!$O:$O,)</f>
        <v>No</v>
      </c>
      <c r="CA377" s="86" t="str">
        <f>_xlfn.XLOOKUP(AX377,'Cleansing - Response'!$N:$N,'Cleansing - Response'!$O:$O,)</f>
        <v>Yes / Sometimes</v>
      </c>
      <c r="CB377" s="86" t="str">
        <f>_xlfn.XLOOKUP(AY377,'Cleansing - Response'!$N:$N,'Cleansing - Response'!$O:$O,)</f>
        <v>Yes / Sometimes</v>
      </c>
      <c r="CC377" s="86" t="str">
        <f>_xlfn.XLOOKUP(AZ377,'Cleansing - Response'!$N:$N,'Cleansing - Response'!$O:$O,)</f>
        <v>Yes / Sometimes</v>
      </c>
      <c r="CD377" s="86" t="str">
        <f>_xlfn.XLOOKUP(BA377,'Cleansing - Response'!$N:$N,'Cleansing - Response'!$O:$O,)</f>
        <v>Yes / Sometimes</v>
      </c>
      <c r="CE377" s="86" t="str">
        <f>_xlfn.XLOOKUP(BB377,'Cleansing - Response'!$N:$N,'Cleansing - Response'!$O:$O,)</f>
        <v>Yes / Sometimes</v>
      </c>
      <c r="CF377" s="87" t="str">
        <f>IF(COUNTIF(Form_Responses18111213[[#This Row],[Answer - B7-1]:[Answer - B7-6]], "Yes / Sometimes") &gt; 4, "More than 4 times","Up to 4 times")</f>
        <v>More than 4 times</v>
      </c>
    </row>
    <row r="378" spans="1:84" ht="13.2" x14ac:dyDescent="0.25">
      <c r="A378" s="82">
        <v>45574.465704212962</v>
      </c>
      <c r="B378" s="83" t="s">
        <v>1029</v>
      </c>
      <c r="C378" s="84" t="s">
        <v>1030</v>
      </c>
      <c r="D378" s="83">
        <v>100</v>
      </c>
      <c r="E378" s="83">
        <v>0.25</v>
      </c>
      <c r="F378" s="83" t="s">
        <v>423</v>
      </c>
      <c r="G378" s="83" t="s">
        <v>76</v>
      </c>
      <c r="H378" s="83" t="s">
        <v>872</v>
      </c>
      <c r="I378" s="83" t="s">
        <v>73</v>
      </c>
      <c r="J378" s="83" t="s">
        <v>64</v>
      </c>
      <c r="K378" s="83" t="s">
        <v>78</v>
      </c>
      <c r="L378" s="83" t="s">
        <v>64</v>
      </c>
      <c r="M378" s="83" t="s">
        <v>64</v>
      </c>
      <c r="N378" s="83" t="s">
        <v>64</v>
      </c>
      <c r="O378" s="83" t="s">
        <v>78</v>
      </c>
      <c r="P378" s="83" t="s">
        <v>64</v>
      </c>
      <c r="Q378" s="83" t="s">
        <v>64</v>
      </c>
      <c r="R378" s="83" t="s">
        <v>64</v>
      </c>
      <c r="S378" s="83" t="s">
        <v>64</v>
      </c>
      <c r="T378" s="83" t="s">
        <v>78</v>
      </c>
      <c r="U378" s="83" t="s">
        <v>64</v>
      </c>
      <c r="V378" s="83" t="s">
        <v>64</v>
      </c>
      <c r="W378" s="83" t="s">
        <v>64</v>
      </c>
      <c r="X378" s="83" t="s">
        <v>64</v>
      </c>
      <c r="Y378" s="83" t="s">
        <v>78</v>
      </c>
      <c r="Z378" s="83" t="s">
        <v>65</v>
      </c>
      <c r="AA378" s="83" t="s">
        <v>66</v>
      </c>
      <c r="AB378" s="83" t="s">
        <v>66</v>
      </c>
      <c r="AC378" s="83" t="s">
        <v>65</v>
      </c>
      <c r="AD378" s="83" t="s">
        <v>66</v>
      </c>
      <c r="AE378" s="83" t="s">
        <v>66</v>
      </c>
      <c r="AF378" s="83" t="s">
        <v>66</v>
      </c>
      <c r="AG378" s="83" t="s">
        <v>66</v>
      </c>
      <c r="AH378" s="83" t="s">
        <v>65</v>
      </c>
      <c r="AI378" s="83" t="s">
        <v>101</v>
      </c>
      <c r="AJ378" s="83" t="s">
        <v>65</v>
      </c>
      <c r="AK378" s="83" t="s">
        <v>66</v>
      </c>
      <c r="AL378" s="83" t="s">
        <v>65</v>
      </c>
      <c r="AM378" s="83" t="s">
        <v>65</v>
      </c>
      <c r="AN378" s="83" t="s">
        <v>66</v>
      </c>
      <c r="AO378" s="83" t="s">
        <v>66</v>
      </c>
      <c r="AP378" s="83" t="s">
        <v>67</v>
      </c>
      <c r="AQ378" s="83" t="s">
        <v>67</v>
      </c>
      <c r="AR378" s="83" t="s">
        <v>73</v>
      </c>
      <c r="AS378" s="83" t="s">
        <v>68</v>
      </c>
      <c r="AT378" s="83" t="s">
        <v>87</v>
      </c>
      <c r="AU378" s="83" t="s">
        <v>93</v>
      </c>
      <c r="AV378" s="83" t="s">
        <v>71</v>
      </c>
      <c r="AW378" s="83" t="s">
        <v>73</v>
      </c>
      <c r="AX378" s="83" t="s">
        <v>73</v>
      </c>
      <c r="AY378" s="83" t="s">
        <v>72</v>
      </c>
      <c r="AZ378" s="83" t="s">
        <v>72</v>
      </c>
      <c r="BA378" s="83" t="s">
        <v>72</v>
      </c>
      <c r="BB378" s="83" t="s">
        <v>72</v>
      </c>
      <c r="BC378" s="83" t="s">
        <v>73</v>
      </c>
      <c r="BD378" s="83"/>
      <c r="BE378" s="83" t="s">
        <v>73</v>
      </c>
      <c r="BF378" s="83"/>
      <c r="BG378" s="87" t="s">
        <v>846</v>
      </c>
      <c r="BH378" s="86" t="s">
        <v>60</v>
      </c>
      <c r="BI378" s="76" t="s">
        <v>1415</v>
      </c>
      <c r="BJ378">
        <f t="shared" si="15"/>
        <v>11</v>
      </c>
      <c r="BK378" s="87">
        <f t="shared" si="16"/>
        <v>55</v>
      </c>
      <c r="BL378" s="87"/>
      <c r="BM378" s="86" t="str">
        <f>_xlfn.XLOOKUP(Form_Responses18111213[[#This Row],[Sekolah School (Cleansed)]],'Quality Check'!$B$11:$B$14,'Quality Check'!$C$11:$C$14,)</f>
        <v>Urban</v>
      </c>
      <c r="BN378" s="86" t="str">
        <f>_xlfn.XLOOKUP(Form_Responses18111213[[#This Row],[Sekolah School (Cleansed)]],'Quality Check'!$B$11:$B$14,'Quality Check'!$D$11:$D$14,)</f>
        <v>Controlled Group (CG)</v>
      </c>
      <c r="BO378" s="87" t="str">
        <f>_xlfn.XLOOKUP(AS378,'Cleansing - Toothpaste Brand'!A:A,'Cleansing - Toothpaste Brand'!B:B,)</f>
        <v>Colgate</v>
      </c>
      <c r="BP378" s="87"/>
      <c r="BQ37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78" s="86" t="str">
        <f>_xlfn.XLOOKUP(AP378,'Cleansing - Response'!E:E,'Cleansing - Response'!F:F,)</f>
        <v>2 days and more</v>
      </c>
      <c r="BS378" s="86"/>
      <c r="BT378" s="86" t="str">
        <f>_xlfn.XLOOKUP(AQ378,'Cleansing - Response'!E:E,'Cleansing - Response'!F:F,)</f>
        <v>2 days and more</v>
      </c>
      <c r="BU378" s="86"/>
      <c r="BV378" s="86" t="str">
        <f t="shared" si="17"/>
        <v>Tidak / No</v>
      </c>
      <c r="BW378" s="86" t="str">
        <f>_xlfn.XLOOKUP(AT378,'Cleansing - Response'!E:E,'Cleansing - Response'!F:F,)</f>
        <v>Always</v>
      </c>
      <c r="BX378" s="86" t="str">
        <f>_xlfn.XLOOKUP(AU378,'Cleansing - Response'!H:H,'Cleansing - Response'!I:I,)</f>
        <v>Not using dental floss</v>
      </c>
      <c r="BY378" s="86" t="str">
        <f>_xlfn.XLOOKUP(AV378,'Cleansing - Response'!K:K,'Cleansing - Response'!L:L,)</f>
        <v>Up to 1 time a day</v>
      </c>
      <c r="BZ378" s="86" t="str">
        <f>_xlfn.XLOOKUP(AW378,'Cleansing - Response'!$N:$N,'Cleansing - Response'!$O:$O,)</f>
        <v>No</v>
      </c>
      <c r="CA378" s="86" t="str">
        <f>_xlfn.XLOOKUP(AX378,'Cleansing - Response'!$N:$N,'Cleansing - Response'!$O:$O,)</f>
        <v>No</v>
      </c>
      <c r="CB378" s="86" t="str">
        <f>_xlfn.XLOOKUP(AY378,'Cleansing - Response'!$N:$N,'Cleansing - Response'!$O:$O,)</f>
        <v>Yes / Sometimes</v>
      </c>
      <c r="CC378" s="86" t="str">
        <f>_xlfn.XLOOKUP(AZ378,'Cleansing - Response'!$N:$N,'Cleansing - Response'!$O:$O,)</f>
        <v>Yes / Sometimes</v>
      </c>
      <c r="CD378" s="86" t="str">
        <f>_xlfn.XLOOKUP(BA378,'Cleansing - Response'!$N:$N,'Cleansing - Response'!$O:$O,)</f>
        <v>Yes / Sometimes</v>
      </c>
      <c r="CE378" s="86" t="str">
        <f>_xlfn.XLOOKUP(BB378,'Cleansing - Response'!$N:$N,'Cleansing - Response'!$O:$O,)</f>
        <v>Yes / Sometimes</v>
      </c>
      <c r="CF378" s="87" t="str">
        <f>IF(COUNTIF(Form_Responses18111213[[#This Row],[Answer - B7-1]:[Answer - B7-6]], "Yes / Sometimes") &gt; 4, "More than 4 times","Up to 4 times")</f>
        <v>Up to 4 times</v>
      </c>
    </row>
    <row r="379" spans="1:84" ht="13.2" x14ac:dyDescent="0.25">
      <c r="A379" s="82">
        <v>45574.46705658565</v>
      </c>
      <c r="B379" s="83" t="s">
        <v>1031</v>
      </c>
      <c r="C379" s="84" t="s">
        <v>1032</v>
      </c>
      <c r="D379" s="83">
        <v>100</v>
      </c>
      <c r="E379" s="83">
        <v>1.75</v>
      </c>
      <c r="F379" s="83" t="s">
        <v>114</v>
      </c>
      <c r="G379" s="83" t="s">
        <v>539</v>
      </c>
      <c r="H379" s="83" t="s">
        <v>922</v>
      </c>
      <c r="I379" s="83" t="s">
        <v>73</v>
      </c>
      <c r="J379" s="83" t="s">
        <v>78</v>
      </c>
      <c r="K379" s="83" t="s">
        <v>78</v>
      </c>
      <c r="L379" s="83" t="s">
        <v>145</v>
      </c>
      <c r="M379" s="83" t="s">
        <v>84</v>
      </c>
      <c r="N379" s="83" t="s">
        <v>84</v>
      </c>
      <c r="O379" s="83" t="s">
        <v>84</v>
      </c>
      <c r="P379" s="83" t="s">
        <v>84</v>
      </c>
      <c r="Q379" s="83" t="s">
        <v>84</v>
      </c>
      <c r="R379" s="83" t="s">
        <v>64</v>
      </c>
      <c r="S379" s="83" t="s">
        <v>84</v>
      </c>
      <c r="T379" s="83" t="s">
        <v>84</v>
      </c>
      <c r="U379" s="83" t="s">
        <v>84</v>
      </c>
      <c r="V379" s="83" t="s">
        <v>84</v>
      </c>
      <c r="W379" s="83" t="s">
        <v>84</v>
      </c>
      <c r="X379" s="83" t="s">
        <v>84</v>
      </c>
      <c r="Y379" s="83" t="s">
        <v>84</v>
      </c>
      <c r="Z379" s="83" t="s">
        <v>66</v>
      </c>
      <c r="AA379" s="83" t="s">
        <v>66</v>
      </c>
      <c r="AB379" s="83" t="s">
        <v>79</v>
      </c>
      <c r="AC379" s="83" t="s">
        <v>66</v>
      </c>
      <c r="AD379" s="83" t="s">
        <v>66</v>
      </c>
      <c r="AE379" s="83" t="s">
        <v>66</v>
      </c>
      <c r="AF379" s="83" t="s">
        <v>66</v>
      </c>
      <c r="AG379" s="83" t="s">
        <v>65</v>
      </c>
      <c r="AH379" s="83" t="s">
        <v>66</v>
      </c>
      <c r="AI379" s="83" t="s">
        <v>101</v>
      </c>
      <c r="AJ379" s="83" t="s">
        <v>66</v>
      </c>
      <c r="AK379" s="83" t="s">
        <v>66</v>
      </c>
      <c r="AL379" s="83" t="s">
        <v>65</v>
      </c>
      <c r="AM379" s="83" t="s">
        <v>66</v>
      </c>
      <c r="AN379" s="83" t="s">
        <v>66</v>
      </c>
      <c r="AO379" s="83" t="s">
        <v>66</v>
      </c>
      <c r="AP379" s="83" t="s">
        <v>67</v>
      </c>
      <c r="AQ379" s="83" t="s">
        <v>67</v>
      </c>
      <c r="AR379" s="83" t="s">
        <v>63</v>
      </c>
      <c r="AS379" s="83" t="s">
        <v>68</v>
      </c>
      <c r="AT379" s="83" t="s">
        <v>169</v>
      </c>
      <c r="AU379" s="83" t="s">
        <v>70</v>
      </c>
      <c r="AV379" s="83" t="s">
        <v>80</v>
      </c>
      <c r="AW379" s="83" t="s">
        <v>72</v>
      </c>
      <c r="AX379" s="83" t="s">
        <v>73</v>
      </c>
      <c r="AY379" s="83" t="s">
        <v>72</v>
      </c>
      <c r="AZ379" s="83" t="s">
        <v>73</v>
      </c>
      <c r="BA379" s="83" t="s">
        <v>63</v>
      </c>
      <c r="BB379" s="83" t="s">
        <v>72</v>
      </c>
      <c r="BC379" s="83" t="s">
        <v>73</v>
      </c>
      <c r="BD379" s="83"/>
      <c r="BE379" s="83" t="s">
        <v>73</v>
      </c>
      <c r="BF379" s="83"/>
      <c r="BG379" s="87" t="s">
        <v>846</v>
      </c>
      <c r="BH379" s="87" t="s">
        <v>114</v>
      </c>
      <c r="BI379" s="76" t="s">
        <v>1415</v>
      </c>
      <c r="BJ379">
        <f t="shared" si="15"/>
        <v>1</v>
      </c>
      <c r="BK379" s="87">
        <f t="shared" si="16"/>
        <v>50</v>
      </c>
      <c r="BL379" s="87"/>
      <c r="BM379" s="86" t="str">
        <f>_xlfn.XLOOKUP(Form_Responses18111213[[#This Row],[Sekolah School (Cleansed)]],'Quality Check'!$B$11:$B$14,'Quality Check'!$C$11:$C$14,)</f>
        <v>Urban</v>
      </c>
      <c r="BN379" s="86" t="str">
        <f>_xlfn.XLOOKUP(Form_Responses18111213[[#This Row],[Sekolah School (Cleansed)]],'Quality Check'!$B$11:$B$14,'Quality Check'!$D$11:$D$14,)</f>
        <v>Controlled Group (CG)</v>
      </c>
      <c r="BO379" s="87" t="str">
        <f>_xlfn.XLOOKUP(AS379,'Cleansing - Toothpaste Brand'!A:A,'Cleansing - Toothpaste Brand'!B:B,)</f>
        <v>Colgate</v>
      </c>
      <c r="BP379" s="87"/>
      <c r="BQ37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79" s="86" t="str">
        <f>_xlfn.XLOOKUP(AP379,'Cleansing - Response'!E:E,'Cleansing - Response'!F:F,)</f>
        <v>2 days and more</v>
      </c>
      <c r="BS379" s="86"/>
      <c r="BT379" s="86" t="str">
        <f>_xlfn.XLOOKUP(AQ379,'Cleansing - Response'!E:E,'Cleansing - Response'!F:F,)</f>
        <v>2 days and more</v>
      </c>
      <c r="BU379" s="86"/>
      <c r="BV379" s="86" t="str">
        <f t="shared" si="17"/>
        <v>Ya / Yes</v>
      </c>
      <c r="BW379" s="86" t="str">
        <f>_xlfn.XLOOKUP(AT379,'Cleansing - Response'!E:E,'Cleansing - Response'!F:F,)</f>
        <v>Rarely / Sometimes</v>
      </c>
      <c r="BX379" s="86" t="str">
        <f>_xlfn.XLOOKUP(AU379,'Cleansing - Response'!H:H,'Cleansing - Response'!I:I,)</f>
        <v>Sometimes / When in need</v>
      </c>
      <c r="BY379" s="86" t="str">
        <f>_xlfn.XLOOKUP(AV379,'Cleansing - Response'!K:K,'Cleansing - Response'!L:L,)</f>
        <v>Up to 1 time a day</v>
      </c>
      <c r="BZ379" s="86" t="str">
        <f>_xlfn.XLOOKUP(AW379,'Cleansing - Response'!$N:$N,'Cleansing - Response'!$O:$O,)</f>
        <v>Yes / Sometimes</v>
      </c>
      <c r="CA379" s="86" t="str">
        <f>_xlfn.XLOOKUP(AX379,'Cleansing - Response'!$N:$N,'Cleansing - Response'!$O:$O,)</f>
        <v>No</v>
      </c>
      <c r="CB379" s="86" t="str">
        <f>_xlfn.XLOOKUP(AY379,'Cleansing - Response'!$N:$N,'Cleansing - Response'!$O:$O,)</f>
        <v>Yes / Sometimes</v>
      </c>
      <c r="CC379" s="86" t="str">
        <f>_xlfn.XLOOKUP(AZ379,'Cleansing - Response'!$N:$N,'Cleansing - Response'!$O:$O,)</f>
        <v>No</v>
      </c>
      <c r="CD379" s="86" t="str">
        <f>_xlfn.XLOOKUP(BA379,'Cleansing - Response'!$N:$N,'Cleansing - Response'!$O:$O,)</f>
        <v>Yes / Sometimes</v>
      </c>
      <c r="CE379" s="86" t="str">
        <f>_xlfn.XLOOKUP(BB379,'Cleansing - Response'!$N:$N,'Cleansing - Response'!$O:$O,)</f>
        <v>Yes / Sometimes</v>
      </c>
      <c r="CF379" s="87" t="str">
        <f>IF(COUNTIF(Form_Responses18111213[[#This Row],[Answer - B7-1]:[Answer - B7-6]], "Yes / Sometimes") &gt; 4, "More than 4 times","Up to 4 times")</f>
        <v>Up to 4 times</v>
      </c>
    </row>
    <row r="380" spans="1:84" ht="13.2" x14ac:dyDescent="0.25">
      <c r="A380" s="82">
        <v>45574.469107407407</v>
      </c>
      <c r="B380" s="83" t="s">
        <v>1033</v>
      </c>
      <c r="C380" s="84" t="s">
        <v>1034</v>
      </c>
      <c r="D380" s="83">
        <v>100</v>
      </c>
      <c r="E380" s="83">
        <v>1.1299999999999999</v>
      </c>
      <c r="F380" s="83" t="s">
        <v>114</v>
      </c>
      <c r="G380" s="83" t="s">
        <v>539</v>
      </c>
      <c r="H380" s="83" t="s">
        <v>922</v>
      </c>
      <c r="I380" s="83" t="s">
        <v>63</v>
      </c>
      <c r="J380" s="83" t="s">
        <v>64</v>
      </c>
      <c r="K380" s="83" t="s">
        <v>64</v>
      </c>
      <c r="L380" s="83" t="s">
        <v>64</v>
      </c>
      <c r="M380" s="83" t="s">
        <v>78</v>
      </c>
      <c r="N380" s="83" t="s">
        <v>64</v>
      </c>
      <c r="O380" s="83" t="s">
        <v>64</v>
      </c>
      <c r="P380" s="83" t="s">
        <v>84</v>
      </c>
      <c r="Q380" s="83" t="s">
        <v>64</v>
      </c>
      <c r="R380" s="83" t="s">
        <v>64</v>
      </c>
      <c r="S380" s="83" t="s">
        <v>64</v>
      </c>
      <c r="T380" s="83" t="s">
        <v>64</v>
      </c>
      <c r="U380" s="83" t="s">
        <v>84</v>
      </c>
      <c r="V380" s="83" t="s">
        <v>64</v>
      </c>
      <c r="W380" s="83" t="s">
        <v>64</v>
      </c>
      <c r="X380" s="83" t="s">
        <v>64</v>
      </c>
      <c r="Y380" s="83" t="s">
        <v>64</v>
      </c>
      <c r="Z380" s="83" t="s">
        <v>65</v>
      </c>
      <c r="AA380" s="83" t="s">
        <v>66</v>
      </c>
      <c r="AB380" s="83" t="s">
        <v>65</v>
      </c>
      <c r="AC380" s="83" t="s">
        <v>65</v>
      </c>
      <c r="AD380" s="83" t="s">
        <v>66</v>
      </c>
      <c r="AE380" s="83" t="s">
        <v>65</v>
      </c>
      <c r="AF380" s="83" t="s">
        <v>66</v>
      </c>
      <c r="AG380" s="83" t="s">
        <v>65</v>
      </c>
      <c r="AH380" s="83" t="s">
        <v>66</v>
      </c>
      <c r="AI380" s="83" t="s">
        <v>101</v>
      </c>
      <c r="AJ380" s="83" t="s">
        <v>65</v>
      </c>
      <c r="AK380" s="83" t="s">
        <v>66</v>
      </c>
      <c r="AL380" s="83" t="s">
        <v>66</v>
      </c>
      <c r="AM380" s="83" t="s">
        <v>65</v>
      </c>
      <c r="AN380" s="83" t="s">
        <v>66</v>
      </c>
      <c r="AO380" s="83" t="s">
        <v>66</v>
      </c>
      <c r="AP380" s="83" t="s">
        <v>67</v>
      </c>
      <c r="AQ380" s="83" t="s">
        <v>67</v>
      </c>
      <c r="AR380" s="83" t="s">
        <v>73</v>
      </c>
      <c r="AS380" s="83" t="s">
        <v>81</v>
      </c>
      <c r="AT380" s="83" t="s">
        <v>169</v>
      </c>
      <c r="AU380" s="83" t="s">
        <v>93</v>
      </c>
      <c r="AV380" s="83" t="s">
        <v>80</v>
      </c>
      <c r="AW380" s="83" t="s">
        <v>73</v>
      </c>
      <c r="AX380" s="83" t="s">
        <v>72</v>
      </c>
      <c r="AY380" s="83" t="s">
        <v>73</v>
      </c>
      <c r="AZ380" s="83" t="s">
        <v>72</v>
      </c>
      <c r="BA380" s="83" t="s">
        <v>63</v>
      </c>
      <c r="BB380" s="83" t="s">
        <v>63</v>
      </c>
      <c r="BC380" s="83" t="s">
        <v>73</v>
      </c>
      <c r="BD380" s="83"/>
      <c r="BE380" s="83" t="s">
        <v>73</v>
      </c>
      <c r="BF380" s="83"/>
      <c r="BG380" s="87" t="s">
        <v>846</v>
      </c>
      <c r="BH380" s="87" t="s">
        <v>114</v>
      </c>
      <c r="BI380" s="76" t="s">
        <v>1414</v>
      </c>
      <c r="BJ380">
        <f t="shared" si="15"/>
        <v>14</v>
      </c>
      <c r="BK380" s="87">
        <f t="shared" si="16"/>
        <v>56</v>
      </c>
      <c r="BL380" s="87"/>
      <c r="BM380" s="86" t="str">
        <f>_xlfn.XLOOKUP(Form_Responses18111213[[#This Row],[Sekolah School (Cleansed)]],'Quality Check'!$B$11:$B$14,'Quality Check'!$C$11:$C$14,)</f>
        <v>Urban</v>
      </c>
      <c r="BN380" s="86" t="str">
        <f>_xlfn.XLOOKUP(Form_Responses18111213[[#This Row],[Sekolah School (Cleansed)]],'Quality Check'!$B$11:$B$14,'Quality Check'!$D$11:$D$14,)</f>
        <v>Controlled Group (CG)</v>
      </c>
      <c r="BO380" s="87" t="str">
        <f>_xlfn.XLOOKUP(AS380,'Cleansing - Toothpaste Brand'!A:A,'Cleansing - Toothpaste Brand'!B:B,)</f>
        <v>Colgate</v>
      </c>
      <c r="BP380" s="87"/>
      <c r="BQ38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80" s="86" t="str">
        <f>_xlfn.XLOOKUP(AP380,'Cleansing - Response'!E:E,'Cleansing - Response'!F:F,)</f>
        <v>2 days and more</v>
      </c>
      <c r="BS380" s="86"/>
      <c r="BT380" s="86" t="str">
        <f>_xlfn.XLOOKUP(AQ380,'Cleansing - Response'!E:E,'Cleansing - Response'!F:F,)</f>
        <v>2 days and more</v>
      </c>
      <c r="BU380" s="86"/>
      <c r="BV380" s="86" t="str">
        <f t="shared" si="17"/>
        <v>Tidak / No</v>
      </c>
      <c r="BW380" s="86" t="str">
        <f>_xlfn.XLOOKUP(AT380,'Cleansing - Response'!E:E,'Cleansing - Response'!F:F,)</f>
        <v>Rarely / Sometimes</v>
      </c>
      <c r="BX380" s="86" t="str">
        <f>_xlfn.XLOOKUP(AU380,'Cleansing - Response'!H:H,'Cleansing - Response'!I:I,)</f>
        <v>Not using dental floss</v>
      </c>
      <c r="BY380" s="86" t="str">
        <f>_xlfn.XLOOKUP(AV380,'Cleansing - Response'!K:K,'Cleansing - Response'!L:L,)</f>
        <v>Up to 1 time a day</v>
      </c>
      <c r="BZ380" s="86" t="str">
        <f>_xlfn.XLOOKUP(AW380,'Cleansing - Response'!$N:$N,'Cleansing - Response'!$O:$O,)</f>
        <v>No</v>
      </c>
      <c r="CA380" s="86" t="str">
        <f>_xlfn.XLOOKUP(AX380,'Cleansing - Response'!$N:$N,'Cleansing - Response'!$O:$O,)</f>
        <v>Yes / Sometimes</v>
      </c>
      <c r="CB380" s="86" t="str">
        <f>_xlfn.XLOOKUP(AY380,'Cleansing - Response'!$N:$N,'Cleansing - Response'!$O:$O,)</f>
        <v>No</v>
      </c>
      <c r="CC380" s="86" t="str">
        <f>_xlfn.XLOOKUP(AZ380,'Cleansing - Response'!$N:$N,'Cleansing - Response'!$O:$O,)</f>
        <v>Yes / Sometimes</v>
      </c>
      <c r="CD380" s="86" t="str">
        <f>_xlfn.XLOOKUP(BA380,'Cleansing - Response'!$N:$N,'Cleansing - Response'!$O:$O,)</f>
        <v>Yes / Sometimes</v>
      </c>
      <c r="CE380" s="86" t="str">
        <f>_xlfn.XLOOKUP(BB380,'Cleansing - Response'!$N:$N,'Cleansing - Response'!$O:$O,)</f>
        <v>Yes / Sometimes</v>
      </c>
      <c r="CF380" s="87" t="str">
        <f>IF(COUNTIF(Form_Responses18111213[[#This Row],[Answer - B7-1]:[Answer - B7-6]], "Yes / Sometimes") &gt; 4, "More than 4 times","Up to 4 times")</f>
        <v>Up to 4 times</v>
      </c>
    </row>
    <row r="381" spans="1:84" ht="13.2" x14ac:dyDescent="0.25">
      <c r="A381" s="82">
        <v>45574.469680173614</v>
      </c>
      <c r="B381" s="83" t="s">
        <v>1035</v>
      </c>
      <c r="C381" s="84" t="s">
        <v>1036</v>
      </c>
      <c r="D381" s="83">
        <v>13.4</v>
      </c>
      <c r="E381" s="83">
        <v>0.21</v>
      </c>
      <c r="F381" s="83" t="s">
        <v>423</v>
      </c>
      <c r="G381" s="83" t="s">
        <v>76</v>
      </c>
      <c r="H381" s="83" t="s">
        <v>887</v>
      </c>
      <c r="I381" s="83" t="s">
        <v>63</v>
      </c>
      <c r="J381" s="83" t="s">
        <v>64</v>
      </c>
      <c r="K381" s="83" t="s">
        <v>84</v>
      </c>
      <c r="L381" s="83" t="s">
        <v>64</v>
      </c>
      <c r="M381" s="83" t="s">
        <v>84</v>
      </c>
      <c r="N381" s="83" t="s">
        <v>64</v>
      </c>
      <c r="O381" s="83" t="s">
        <v>64</v>
      </c>
      <c r="P381" s="83" t="s">
        <v>84</v>
      </c>
      <c r="Q381" s="83" t="s">
        <v>64</v>
      </c>
      <c r="R381" s="83" t="s">
        <v>64</v>
      </c>
      <c r="S381" s="83" t="s">
        <v>84</v>
      </c>
      <c r="T381" s="83" t="s">
        <v>64</v>
      </c>
      <c r="U381" s="83" t="s">
        <v>84</v>
      </c>
      <c r="V381" s="83" t="s">
        <v>64</v>
      </c>
      <c r="W381" s="83" t="s">
        <v>64</v>
      </c>
      <c r="X381" s="83" t="s">
        <v>64</v>
      </c>
      <c r="Y381" s="83" t="s">
        <v>64</v>
      </c>
      <c r="Z381" s="83" t="s">
        <v>65</v>
      </c>
      <c r="AA381" s="83" t="s">
        <v>65</v>
      </c>
      <c r="AB381" s="83" t="s">
        <v>65</v>
      </c>
      <c r="AC381" s="83" t="s">
        <v>65</v>
      </c>
      <c r="AD381" s="83" t="s">
        <v>65</v>
      </c>
      <c r="AE381" s="83" t="s">
        <v>65</v>
      </c>
      <c r="AF381" s="83" t="s">
        <v>65</v>
      </c>
      <c r="AG381" s="83" t="s">
        <v>65</v>
      </c>
      <c r="AH381" s="83" t="s">
        <v>65</v>
      </c>
      <c r="AI381" s="83" t="s">
        <v>65</v>
      </c>
      <c r="AJ381" s="83" t="s">
        <v>65</v>
      </c>
      <c r="AK381" s="83" t="s">
        <v>65</v>
      </c>
      <c r="AL381" s="83" t="s">
        <v>65</v>
      </c>
      <c r="AM381" s="83" t="s">
        <v>65</v>
      </c>
      <c r="AN381" s="83" t="s">
        <v>66</v>
      </c>
      <c r="AO381" s="83" t="s">
        <v>66</v>
      </c>
      <c r="AP381" s="83" t="s">
        <v>67</v>
      </c>
      <c r="AQ381" s="83" t="s">
        <v>67</v>
      </c>
      <c r="AR381" s="83" t="s">
        <v>86</v>
      </c>
      <c r="AS381" s="83" t="s">
        <v>252</v>
      </c>
      <c r="AT381" s="83" t="s">
        <v>169</v>
      </c>
      <c r="AU381" s="83" t="s">
        <v>70</v>
      </c>
      <c r="AV381" s="83" t="s">
        <v>71</v>
      </c>
      <c r="AW381" s="83" t="s">
        <v>72</v>
      </c>
      <c r="AX381" s="83" t="s">
        <v>72</v>
      </c>
      <c r="AY381" s="83" t="s">
        <v>72</v>
      </c>
      <c r="AZ381" s="83" t="s">
        <v>72</v>
      </c>
      <c r="BA381" s="83" t="s">
        <v>72</v>
      </c>
      <c r="BB381" s="83" t="s">
        <v>72</v>
      </c>
      <c r="BC381" s="83" t="s">
        <v>73</v>
      </c>
      <c r="BD381" s="83"/>
      <c r="BE381" s="83" t="s">
        <v>73</v>
      </c>
      <c r="BF381" s="83"/>
      <c r="BG381" s="87" t="s">
        <v>846</v>
      </c>
      <c r="BH381" s="86" t="s">
        <v>60</v>
      </c>
      <c r="BI381" s="76" t="s">
        <v>1414</v>
      </c>
      <c r="BJ381">
        <f t="shared" si="15"/>
        <v>11</v>
      </c>
      <c r="BK381" s="87">
        <f t="shared" si="16"/>
        <v>59</v>
      </c>
      <c r="BL381" s="87"/>
      <c r="BM381" s="86" t="str">
        <f>_xlfn.XLOOKUP(Form_Responses18111213[[#This Row],[Sekolah School (Cleansed)]],'Quality Check'!$B$11:$B$14,'Quality Check'!$C$11:$C$14,)</f>
        <v>Urban</v>
      </c>
      <c r="BN381" s="86" t="str">
        <f>_xlfn.XLOOKUP(Form_Responses18111213[[#This Row],[Sekolah School (Cleansed)]],'Quality Check'!$B$11:$B$14,'Quality Check'!$D$11:$D$14,)</f>
        <v>Controlled Group (CG)</v>
      </c>
      <c r="BO381" s="87" t="str">
        <f>_xlfn.XLOOKUP(AS381,'Cleansing - Toothpaste Brand'!A:A,'Cleansing - Toothpaste Brand'!B:B,)</f>
        <v>Safi</v>
      </c>
      <c r="BP381" s="87"/>
      <c r="BQ38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81" s="86" t="str">
        <f>_xlfn.XLOOKUP(AP381,'Cleansing - Response'!E:E,'Cleansing - Response'!F:F,)</f>
        <v>2 days and more</v>
      </c>
      <c r="BS381" s="86"/>
      <c r="BT381" s="86" t="str">
        <f>_xlfn.XLOOKUP(AQ381,'Cleansing - Response'!E:E,'Cleansing - Response'!F:F,)</f>
        <v>2 days and more</v>
      </c>
      <c r="BU381" s="86"/>
      <c r="BV381" s="86" t="str">
        <f t="shared" si="17"/>
        <v>Ya / Yes</v>
      </c>
      <c r="BW381" s="86" t="str">
        <f>_xlfn.XLOOKUP(AT381,'Cleansing - Response'!E:E,'Cleansing - Response'!F:F,)</f>
        <v>Rarely / Sometimes</v>
      </c>
      <c r="BX381" s="86" t="str">
        <f>_xlfn.XLOOKUP(AU381,'Cleansing - Response'!H:H,'Cleansing - Response'!I:I,)</f>
        <v>Sometimes / When in need</v>
      </c>
      <c r="BY381" s="86" t="str">
        <f>_xlfn.XLOOKUP(AV381,'Cleansing - Response'!K:K,'Cleansing - Response'!L:L,)</f>
        <v>Up to 1 time a day</v>
      </c>
      <c r="BZ381" s="86" t="str">
        <f>_xlfn.XLOOKUP(AW381,'Cleansing - Response'!$N:$N,'Cleansing - Response'!$O:$O,)</f>
        <v>Yes / Sometimes</v>
      </c>
      <c r="CA381" s="86" t="str">
        <f>_xlfn.XLOOKUP(AX381,'Cleansing - Response'!$N:$N,'Cleansing - Response'!$O:$O,)</f>
        <v>Yes / Sometimes</v>
      </c>
      <c r="CB381" s="86" t="str">
        <f>_xlfn.XLOOKUP(AY381,'Cleansing - Response'!$N:$N,'Cleansing - Response'!$O:$O,)</f>
        <v>Yes / Sometimes</v>
      </c>
      <c r="CC381" s="86" t="str">
        <f>_xlfn.XLOOKUP(AZ381,'Cleansing - Response'!$N:$N,'Cleansing - Response'!$O:$O,)</f>
        <v>Yes / Sometimes</v>
      </c>
      <c r="CD381" s="86" t="str">
        <f>_xlfn.XLOOKUP(BA381,'Cleansing - Response'!$N:$N,'Cleansing - Response'!$O:$O,)</f>
        <v>Yes / Sometimes</v>
      </c>
      <c r="CE381" s="86" t="str">
        <f>_xlfn.XLOOKUP(BB381,'Cleansing - Response'!$N:$N,'Cleansing - Response'!$O:$O,)</f>
        <v>Yes / Sometimes</v>
      </c>
      <c r="CF381" s="87" t="str">
        <f>IF(COUNTIF(Form_Responses18111213[[#This Row],[Answer - B7-1]:[Answer - B7-6]], "Yes / Sometimes") &gt; 4, "More than 4 times","Up to 4 times")</f>
        <v>More than 4 times</v>
      </c>
    </row>
    <row r="382" spans="1:84" ht="13.2" x14ac:dyDescent="0.25">
      <c r="A382" s="82">
        <v>45574.469747430558</v>
      </c>
      <c r="B382" s="83" t="s">
        <v>1037</v>
      </c>
      <c r="C382" s="84" t="s">
        <v>1038</v>
      </c>
      <c r="D382" s="83">
        <v>100</v>
      </c>
      <c r="E382" s="83">
        <v>1.08</v>
      </c>
      <c r="F382" s="83" t="s">
        <v>114</v>
      </c>
      <c r="G382" s="83" t="s">
        <v>539</v>
      </c>
      <c r="H382" s="83" t="s">
        <v>846</v>
      </c>
      <c r="I382" s="83" t="s">
        <v>63</v>
      </c>
      <c r="J382" s="83" t="s">
        <v>64</v>
      </c>
      <c r="K382" s="83" t="s">
        <v>64</v>
      </c>
      <c r="L382" s="83" t="s">
        <v>64</v>
      </c>
      <c r="M382" s="83" t="s">
        <v>64</v>
      </c>
      <c r="N382" s="83" t="s">
        <v>64</v>
      </c>
      <c r="O382" s="83" t="s">
        <v>64</v>
      </c>
      <c r="P382" s="83" t="s">
        <v>64</v>
      </c>
      <c r="Q382" s="83" t="s">
        <v>64</v>
      </c>
      <c r="R382" s="83" t="s">
        <v>64</v>
      </c>
      <c r="S382" s="83" t="s">
        <v>64</v>
      </c>
      <c r="T382" s="83" t="s">
        <v>64</v>
      </c>
      <c r="U382" s="83" t="s">
        <v>64</v>
      </c>
      <c r="V382" s="83" t="s">
        <v>64</v>
      </c>
      <c r="W382" s="83" t="s">
        <v>64</v>
      </c>
      <c r="X382" s="83" t="s">
        <v>64</v>
      </c>
      <c r="Y382" s="83" t="s">
        <v>64</v>
      </c>
      <c r="Z382" s="83" t="s">
        <v>66</v>
      </c>
      <c r="AA382" s="83" t="s">
        <v>66</v>
      </c>
      <c r="AB382" s="83" t="s">
        <v>65</v>
      </c>
      <c r="AC382" s="83" t="s">
        <v>66</v>
      </c>
      <c r="AD382" s="83" t="s">
        <v>66</v>
      </c>
      <c r="AE382" s="83" t="s">
        <v>66</v>
      </c>
      <c r="AF382" s="83" t="s">
        <v>66</v>
      </c>
      <c r="AG382" s="83" t="s">
        <v>66</v>
      </c>
      <c r="AH382" s="83" t="s">
        <v>66</v>
      </c>
      <c r="AI382" s="83" t="s">
        <v>79</v>
      </c>
      <c r="AJ382" s="83" t="s">
        <v>65</v>
      </c>
      <c r="AK382" s="83" t="s">
        <v>65</v>
      </c>
      <c r="AL382" s="83" t="s">
        <v>79</v>
      </c>
      <c r="AM382" s="83" t="s">
        <v>79</v>
      </c>
      <c r="AN382" s="83" t="s">
        <v>65</v>
      </c>
      <c r="AO382" s="83" t="s">
        <v>79</v>
      </c>
      <c r="AP382" s="83" t="s">
        <v>67</v>
      </c>
      <c r="AQ382" s="83" t="s">
        <v>85</v>
      </c>
      <c r="AR382" s="83" t="s">
        <v>86</v>
      </c>
      <c r="AS382" s="83" t="s">
        <v>81</v>
      </c>
      <c r="AT382" s="83" t="s">
        <v>69</v>
      </c>
      <c r="AU382" s="83" t="s">
        <v>70</v>
      </c>
      <c r="AV382" s="83" t="s">
        <v>71</v>
      </c>
      <c r="AW382" s="83" t="s">
        <v>73</v>
      </c>
      <c r="AX382" s="83" t="s">
        <v>73</v>
      </c>
      <c r="AY382" s="83" t="s">
        <v>73</v>
      </c>
      <c r="AZ382" s="83" t="s">
        <v>73</v>
      </c>
      <c r="BA382" s="83" t="s">
        <v>73</v>
      </c>
      <c r="BB382" s="83" t="s">
        <v>73</v>
      </c>
      <c r="BC382" s="83" t="s">
        <v>73</v>
      </c>
      <c r="BD382" s="83"/>
      <c r="BE382" s="83" t="s">
        <v>73</v>
      </c>
      <c r="BF382" s="83"/>
      <c r="BG382" s="87" t="s">
        <v>846</v>
      </c>
      <c r="BH382" s="87" t="s">
        <v>114</v>
      </c>
      <c r="BI382" s="76" t="s">
        <v>1414</v>
      </c>
      <c r="BJ382">
        <f t="shared" si="15"/>
        <v>15</v>
      </c>
      <c r="BK382" s="87">
        <f t="shared" si="16"/>
        <v>49</v>
      </c>
      <c r="BL382" s="87"/>
      <c r="BM382" s="86" t="str">
        <f>_xlfn.XLOOKUP(Form_Responses18111213[[#This Row],[Sekolah School (Cleansed)]],'Quality Check'!$B$11:$B$14,'Quality Check'!$C$11:$C$14,)</f>
        <v>Urban</v>
      </c>
      <c r="BN382" s="86" t="str">
        <f>_xlfn.XLOOKUP(Form_Responses18111213[[#This Row],[Sekolah School (Cleansed)]],'Quality Check'!$B$11:$B$14,'Quality Check'!$D$11:$D$14,)</f>
        <v>Controlled Group (CG)</v>
      </c>
      <c r="BO382" s="87" t="str">
        <f>_xlfn.XLOOKUP(AS382,'Cleansing - Toothpaste Brand'!A:A,'Cleansing - Toothpaste Brand'!B:B,)</f>
        <v>Colgate</v>
      </c>
      <c r="BP382" s="87"/>
      <c r="BQ38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82" s="86" t="str">
        <f>_xlfn.XLOOKUP(AP382,'Cleansing - Response'!E:E,'Cleansing - Response'!F:F,)</f>
        <v>2 days and more</v>
      </c>
      <c r="BS382" s="86"/>
      <c r="BT382" s="86" t="str">
        <f>_xlfn.XLOOKUP(AQ382,'Cleansing - Response'!E:E,'Cleansing - Response'!F:F,)</f>
        <v>2 days and more</v>
      </c>
      <c r="BU382" s="86"/>
      <c r="BV382" s="86" t="str">
        <f t="shared" si="17"/>
        <v>Ya / Yes</v>
      </c>
      <c r="BW382" s="86" t="str">
        <f>_xlfn.XLOOKUP(AT382,'Cleansing - Response'!E:E,'Cleansing - Response'!F:F,)</f>
        <v>Rarely / Sometimes</v>
      </c>
      <c r="BX382" s="86" t="str">
        <f>_xlfn.XLOOKUP(AU382,'Cleansing - Response'!H:H,'Cleansing - Response'!I:I,)</f>
        <v>Sometimes / When in need</v>
      </c>
      <c r="BY382" s="86" t="str">
        <f>_xlfn.XLOOKUP(AV382,'Cleansing - Response'!K:K,'Cleansing - Response'!L:L,)</f>
        <v>Up to 1 time a day</v>
      </c>
      <c r="BZ382" s="86" t="str">
        <f>_xlfn.XLOOKUP(AW382,'Cleansing - Response'!$N:$N,'Cleansing - Response'!$O:$O,)</f>
        <v>No</v>
      </c>
      <c r="CA382" s="86" t="str">
        <f>_xlfn.XLOOKUP(AX382,'Cleansing - Response'!$N:$N,'Cleansing - Response'!$O:$O,)</f>
        <v>No</v>
      </c>
      <c r="CB382" s="86" t="str">
        <f>_xlfn.XLOOKUP(AY382,'Cleansing - Response'!$N:$N,'Cleansing - Response'!$O:$O,)</f>
        <v>No</v>
      </c>
      <c r="CC382" s="86" t="str">
        <f>_xlfn.XLOOKUP(AZ382,'Cleansing - Response'!$N:$N,'Cleansing - Response'!$O:$O,)</f>
        <v>No</v>
      </c>
      <c r="CD382" s="86" t="str">
        <f>_xlfn.XLOOKUP(BA382,'Cleansing - Response'!$N:$N,'Cleansing - Response'!$O:$O,)</f>
        <v>No</v>
      </c>
      <c r="CE382" s="86" t="str">
        <f>_xlfn.XLOOKUP(BB382,'Cleansing - Response'!$N:$N,'Cleansing - Response'!$O:$O,)</f>
        <v>No</v>
      </c>
      <c r="CF382" s="87" t="str">
        <f>IF(COUNTIF(Form_Responses18111213[[#This Row],[Answer - B7-1]:[Answer - B7-6]], "Yes / Sometimes") &gt; 4, "More than 4 times","Up to 4 times")</f>
        <v>Up to 4 times</v>
      </c>
    </row>
    <row r="383" spans="1:84" ht="13.2" x14ac:dyDescent="0.25">
      <c r="A383" s="82">
        <v>45574.471330219909</v>
      </c>
      <c r="B383" s="83" t="s">
        <v>1039</v>
      </c>
      <c r="C383" s="84" t="s">
        <v>1040</v>
      </c>
      <c r="D383" s="83">
        <v>25</v>
      </c>
      <c r="E383" s="83">
        <v>0.17</v>
      </c>
      <c r="F383" s="83" t="s">
        <v>423</v>
      </c>
      <c r="G383" s="83" t="s">
        <v>76</v>
      </c>
      <c r="H383" s="83" t="s">
        <v>1041</v>
      </c>
      <c r="I383" s="83" t="s">
        <v>73</v>
      </c>
      <c r="J383" s="83" t="s">
        <v>145</v>
      </c>
      <c r="K383" s="83" t="s">
        <v>78</v>
      </c>
      <c r="L383" s="83" t="s">
        <v>64</v>
      </c>
      <c r="M383" s="83" t="s">
        <v>84</v>
      </c>
      <c r="N383" s="83" t="s">
        <v>78</v>
      </c>
      <c r="O383" s="83" t="s">
        <v>64</v>
      </c>
      <c r="P383" s="83" t="s">
        <v>84</v>
      </c>
      <c r="Q383" s="83" t="s">
        <v>64</v>
      </c>
      <c r="R383" s="83" t="s">
        <v>64</v>
      </c>
      <c r="S383" s="83" t="s">
        <v>84</v>
      </c>
      <c r="T383" s="83" t="s">
        <v>64</v>
      </c>
      <c r="U383" s="83" t="s">
        <v>64</v>
      </c>
      <c r="V383" s="83" t="s">
        <v>64</v>
      </c>
      <c r="W383" s="83" t="s">
        <v>78</v>
      </c>
      <c r="X383" s="83" t="s">
        <v>64</v>
      </c>
      <c r="Y383" s="83" t="s">
        <v>64</v>
      </c>
      <c r="Z383" s="83" t="s">
        <v>65</v>
      </c>
      <c r="AA383" s="83" t="s">
        <v>65</v>
      </c>
      <c r="AB383" s="83" t="s">
        <v>65</v>
      </c>
      <c r="AC383" s="83" t="s">
        <v>65</v>
      </c>
      <c r="AD383" s="83" t="s">
        <v>66</v>
      </c>
      <c r="AE383" s="83" t="s">
        <v>65</v>
      </c>
      <c r="AF383" s="83" t="s">
        <v>66</v>
      </c>
      <c r="AG383" s="83" t="s">
        <v>66</v>
      </c>
      <c r="AH383" s="83" t="s">
        <v>65</v>
      </c>
      <c r="AI383" s="83" t="s">
        <v>79</v>
      </c>
      <c r="AJ383" s="83" t="s">
        <v>65</v>
      </c>
      <c r="AK383" s="83" t="s">
        <v>65</v>
      </c>
      <c r="AL383" s="83" t="s">
        <v>66</v>
      </c>
      <c r="AM383" s="83" t="s">
        <v>66</v>
      </c>
      <c r="AN383" s="83" t="s">
        <v>66</v>
      </c>
      <c r="AO383" s="83" t="s">
        <v>66</v>
      </c>
      <c r="AP383" s="83" t="s">
        <v>85</v>
      </c>
      <c r="AQ383" s="83" t="s">
        <v>85</v>
      </c>
      <c r="AR383" s="83" t="s">
        <v>86</v>
      </c>
      <c r="AS383" s="83" t="s">
        <v>115</v>
      </c>
      <c r="AT383" s="83" t="s">
        <v>69</v>
      </c>
      <c r="AU383" s="83" t="s">
        <v>70</v>
      </c>
      <c r="AV383" s="83" t="s">
        <v>71</v>
      </c>
      <c r="AW383" s="83" t="s">
        <v>72</v>
      </c>
      <c r="AX383" s="83" t="s">
        <v>73</v>
      </c>
      <c r="AY383" s="83" t="s">
        <v>63</v>
      </c>
      <c r="AZ383" s="83" t="s">
        <v>73</v>
      </c>
      <c r="BA383" s="83" t="s">
        <v>72</v>
      </c>
      <c r="BB383" s="83" t="s">
        <v>73</v>
      </c>
      <c r="BC383" s="83" t="s">
        <v>73</v>
      </c>
      <c r="BD383" s="83"/>
      <c r="BE383" s="83" t="s">
        <v>73</v>
      </c>
      <c r="BF383" s="83"/>
      <c r="BG383" s="87" t="s">
        <v>846</v>
      </c>
      <c r="BH383" s="86" t="s">
        <v>60</v>
      </c>
      <c r="BI383" s="76" t="s">
        <v>1415</v>
      </c>
      <c r="BJ383">
        <f t="shared" si="15"/>
        <v>9</v>
      </c>
      <c r="BK383" s="87">
        <f t="shared" si="16"/>
        <v>56</v>
      </c>
      <c r="BL383" s="87"/>
      <c r="BM383" s="86" t="str">
        <f>_xlfn.XLOOKUP(Form_Responses18111213[[#This Row],[Sekolah School (Cleansed)]],'Quality Check'!$B$11:$B$14,'Quality Check'!$C$11:$C$14,)</f>
        <v>Urban</v>
      </c>
      <c r="BN383" s="86" t="str">
        <f>_xlfn.XLOOKUP(Form_Responses18111213[[#This Row],[Sekolah School (Cleansed)]],'Quality Check'!$B$11:$B$14,'Quality Check'!$D$11:$D$14,)</f>
        <v>Controlled Group (CG)</v>
      </c>
      <c r="BO383" s="87" t="str">
        <f>_xlfn.XLOOKUP(AS383,'Cleansing - Toothpaste Brand'!A:A,'Cleansing - Toothpaste Brand'!B:B,)</f>
        <v>Darlie</v>
      </c>
      <c r="BP383" s="87"/>
      <c r="BQ38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83" s="86" t="str">
        <f>_xlfn.XLOOKUP(AP383,'Cleansing - Response'!E:E,'Cleansing - Response'!F:F,)</f>
        <v>2 days and more</v>
      </c>
      <c r="BS383" s="86"/>
      <c r="BT383" s="86" t="str">
        <f>_xlfn.XLOOKUP(AQ383,'Cleansing - Response'!E:E,'Cleansing - Response'!F:F,)</f>
        <v>2 days and more</v>
      </c>
      <c r="BU383" s="86"/>
      <c r="BV383" s="86" t="str">
        <f t="shared" si="17"/>
        <v>Ya / Yes</v>
      </c>
      <c r="BW383" s="86" t="str">
        <f>_xlfn.XLOOKUP(AT383,'Cleansing - Response'!E:E,'Cleansing - Response'!F:F,)</f>
        <v>Rarely / Sometimes</v>
      </c>
      <c r="BX383" s="86" t="str">
        <f>_xlfn.XLOOKUP(AU383,'Cleansing - Response'!H:H,'Cleansing - Response'!I:I,)</f>
        <v>Sometimes / When in need</v>
      </c>
      <c r="BY383" s="86" t="str">
        <f>_xlfn.XLOOKUP(AV383,'Cleansing - Response'!K:K,'Cleansing - Response'!L:L,)</f>
        <v>Up to 1 time a day</v>
      </c>
      <c r="BZ383" s="86" t="str">
        <f>_xlfn.XLOOKUP(AW383,'Cleansing - Response'!$N:$N,'Cleansing - Response'!$O:$O,)</f>
        <v>Yes / Sometimes</v>
      </c>
      <c r="CA383" s="86" t="str">
        <f>_xlfn.XLOOKUP(AX383,'Cleansing - Response'!$N:$N,'Cleansing - Response'!$O:$O,)</f>
        <v>No</v>
      </c>
      <c r="CB383" s="86" t="str">
        <f>_xlfn.XLOOKUP(AY383,'Cleansing - Response'!$N:$N,'Cleansing - Response'!$O:$O,)</f>
        <v>Yes / Sometimes</v>
      </c>
      <c r="CC383" s="86" t="str">
        <f>_xlfn.XLOOKUP(AZ383,'Cleansing - Response'!$N:$N,'Cleansing - Response'!$O:$O,)</f>
        <v>No</v>
      </c>
      <c r="CD383" s="86" t="str">
        <f>_xlfn.XLOOKUP(BA383,'Cleansing - Response'!$N:$N,'Cleansing - Response'!$O:$O,)</f>
        <v>Yes / Sometimes</v>
      </c>
      <c r="CE383" s="86" t="str">
        <f>_xlfn.XLOOKUP(BB383,'Cleansing - Response'!$N:$N,'Cleansing - Response'!$O:$O,)</f>
        <v>No</v>
      </c>
      <c r="CF383" s="87" t="str">
        <f>IF(COUNTIF(Form_Responses18111213[[#This Row],[Answer - B7-1]:[Answer - B7-6]], "Yes / Sometimes") &gt; 4, "More than 4 times","Up to 4 times")</f>
        <v>Up to 4 times</v>
      </c>
    </row>
    <row r="384" spans="1:84" ht="13.2" x14ac:dyDescent="0.25">
      <c r="A384" s="82">
        <v>45574.473140254631</v>
      </c>
      <c r="B384" s="83" t="s">
        <v>1042</v>
      </c>
      <c r="C384" s="84" t="s">
        <v>1043</v>
      </c>
      <c r="D384" s="83">
        <v>100</v>
      </c>
      <c r="E384" s="83">
        <v>0.17</v>
      </c>
      <c r="F384" s="83" t="s">
        <v>423</v>
      </c>
      <c r="G384" s="83" t="s">
        <v>76</v>
      </c>
      <c r="H384" s="83" t="s">
        <v>887</v>
      </c>
      <c r="I384" s="83" t="s">
        <v>63</v>
      </c>
      <c r="J384" s="83" t="s">
        <v>64</v>
      </c>
      <c r="K384" s="83" t="s">
        <v>64</v>
      </c>
      <c r="L384" s="83" t="s">
        <v>64</v>
      </c>
      <c r="M384" s="83" t="s">
        <v>84</v>
      </c>
      <c r="N384" s="83" t="s">
        <v>64</v>
      </c>
      <c r="O384" s="83" t="s">
        <v>64</v>
      </c>
      <c r="P384" s="83" t="s">
        <v>64</v>
      </c>
      <c r="Q384" s="83" t="s">
        <v>64</v>
      </c>
      <c r="R384" s="83" t="s">
        <v>64</v>
      </c>
      <c r="S384" s="83" t="s">
        <v>64</v>
      </c>
      <c r="T384" s="83" t="s">
        <v>64</v>
      </c>
      <c r="U384" s="83" t="s">
        <v>64</v>
      </c>
      <c r="V384" s="83" t="s">
        <v>64</v>
      </c>
      <c r="W384" s="83" t="s">
        <v>64</v>
      </c>
      <c r="X384" s="83" t="s">
        <v>64</v>
      </c>
      <c r="Y384" s="83" t="s">
        <v>64</v>
      </c>
      <c r="Z384" s="83" t="s">
        <v>66</v>
      </c>
      <c r="AA384" s="83" t="s">
        <v>66</v>
      </c>
      <c r="AB384" s="83" t="s">
        <v>65</v>
      </c>
      <c r="AC384" s="83" t="s">
        <v>66</v>
      </c>
      <c r="AD384" s="83" t="s">
        <v>66</v>
      </c>
      <c r="AE384" s="83" t="s">
        <v>65</v>
      </c>
      <c r="AF384" s="83" t="s">
        <v>66</v>
      </c>
      <c r="AG384" s="83" t="s">
        <v>65</v>
      </c>
      <c r="AH384" s="83" t="s">
        <v>66</v>
      </c>
      <c r="AI384" s="83" t="s">
        <v>79</v>
      </c>
      <c r="AJ384" s="83" t="s">
        <v>66</v>
      </c>
      <c r="AK384" s="83" t="s">
        <v>66</v>
      </c>
      <c r="AL384" s="83" t="s">
        <v>66</v>
      </c>
      <c r="AM384" s="83" t="s">
        <v>66</v>
      </c>
      <c r="AN384" s="83" t="s">
        <v>66</v>
      </c>
      <c r="AO384" s="83" t="s">
        <v>66</v>
      </c>
      <c r="AP384" s="83" t="s">
        <v>67</v>
      </c>
      <c r="AQ384" s="83" t="s">
        <v>151</v>
      </c>
      <c r="AR384" s="83" t="s">
        <v>73</v>
      </c>
      <c r="AS384" s="83" t="s">
        <v>223</v>
      </c>
      <c r="AT384" s="83" t="s">
        <v>69</v>
      </c>
      <c r="AU384" s="83" t="s">
        <v>70</v>
      </c>
      <c r="AV384" s="83" t="s">
        <v>67</v>
      </c>
      <c r="AW384" s="83" t="s">
        <v>72</v>
      </c>
      <c r="AX384" s="83" t="s">
        <v>72</v>
      </c>
      <c r="AY384" s="83" t="s">
        <v>72</v>
      </c>
      <c r="AZ384" s="83" t="s">
        <v>73</v>
      </c>
      <c r="BA384" s="83" t="s">
        <v>63</v>
      </c>
      <c r="BB384" s="83" t="s">
        <v>73</v>
      </c>
      <c r="BC384" s="83" t="s">
        <v>73</v>
      </c>
      <c r="BD384" s="83"/>
      <c r="BE384" s="83" t="s">
        <v>73</v>
      </c>
      <c r="BF384" s="83"/>
      <c r="BG384" s="87" t="s">
        <v>846</v>
      </c>
      <c r="BH384" s="86" t="s">
        <v>60</v>
      </c>
      <c r="BI384" s="76" t="s">
        <v>1414</v>
      </c>
      <c r="BJ384">
        <f t="shared" si="15"/>
        <v>15</v>
      </c>
      <c r="BK384" s="87">
        <f t="shared" si="16"/>
        <v>51</v>
      </c>
      <c r="BL384" s="87"/>
      <c r="BM384" s="86" t="str">
        <f>_xlfn.XLOOKUP(Form_Responses18111213[[#This Row],[Sekolah School (Cleansed)]],'Quality Check'!$B$11:$B$14,'Quality Check'!$C$11:$C$14,)</f>
        <v>Urban</v>
      </c>
      <c r="BN384" s="86" t="str">
        <f>_xlfn.XLOOKUP(Form_Responses18111213[[#This Row],[Sekolah School (Cleansed)]],'Quality Check'!$B$11:$B$14,'Quality Check'!$D$11:$D$14,)</f>
        <v>Controlled Group (CG)</v>
      </c>
      <c r="BO384" s="87" t="str">
        <f>_xlfn.XLOOKUP(AS384,'Cleansing - Toothpaste Brand'!A:A,'Cleansing - Toothpaste Brand'!B:B,)</f>
        <v>Colgate</v>
      </c>
      <c r="BP384" s="87"/>
      <c r="BQ38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84" s="86" t="str">
        <f>_xlfn.XLOOKUP(AP384,'Cleansing - Response'!E:E,'Cleansing - Response'!F:F,)</f>
        <v>2 days and more</v>
      </c>
      <c r="BS384" s="86"/>
      <c r="BT384" s="86" t="str">
        <f>_xlfn.XLOOKUP(AQ384,'Cleansing - Response'!E:E,'Cleansing - Response'!F:F,)</f>
        <v>2 days and more</v>
      </c>
      <c r="BU384" s="86"/>
      <c r="BV384" s="86" t="str">
        <f t="shared" si="17"/>
        <v>Tidak / No</v>
      </c>
      <c r="BW384" s="86" t="str">
        <f>_xlfn.XLOOKUP(AT384,'Cleansing - Response'!E:E,'Cleansing - Response'!F:F,)</f>
        <v>Rarely / Sometimes</v>
      </c>
      <c r="BX384" s="86" t="str">
        <f>_xlfn.XLOOKUP(AU384,'Cleansing - Response'!H:H,'Cleansing - Response'!I:I,)</f>
        <v>Sometimes / When in need</v>
      </c>
      <c r="BY384" s="86" t="str">
        <f>_xlfn.XLOOKUP(AV384,'Cleansing - Response'!K:K,'Cleansing - Response'!L:L,)</f>
        <v>More than 1 time a day</v>
      </c>
      <c r="BZ384" s="86" t="str">
        <f>_xlfn.XLOOKUP(AW384,'Cleansing - Response'!$N:$N,'Cleansing - Response'!$O:$O,)</f>
        <v>Yes / Sometimes</v>
      </c>
      <c r="CA384" s="86" t="str">
        <f>_xlfn.XLOOKUP(AX384,'Cleansing - Response'!$N:$N,'Cleansing - Response'!$O:$O,)</f>
        <v>Yes / Sometimes</v>
      </c>
      <c r="CB384" s="86" t="str">
        <f>_xlfn.XLOOKUP(AY384,'Cleansing - Response'!$N:$N,'Cleansing - Response'!$O:$O,)</f>
        <v>Yes / Sometimes</v>
      </c>
      <c r="CC384" s="86" t="str">
        <f>_xlfn.XLOOKUP(AZ384,'Cleansing - Response'!$N:$N,'Cleansing - Response'!$O:$O,)</f>
        <v>No</v>
      </c>
      <c r="CD384" s="86" t="str">
        <f>_xlfn.XLOOKUP(BA384,'Cleansing - Response'!$N:$N,'Cleansing - Response'!$O:$O,)</f>
        <v>Yes / Sometimes</v>
      </c>
      <c r="CE384" s="86" t="str">
        <f>_xlfn.XLOOKUP(BB384,'Cleansing - Response'!$N:$N,'Cleansing - Response'!$O:$O,)</f>
        <v>No</v>
      </c>
      <c r="CF384" s="87" t="str">
        <f>IF(COUNTIF(Form_Responses18111213[[#This Row],[Answer - B7-1]:[Answer - B7-6]], "Yes / Sometimes") &gt; 4, "More than 4 times","Up to 4 times")</f>
        <v>Up to 4 times</v>
      </c>
    </row>
    <row r="385" spans="1:84" ht="13.2" x14ac:dyDescent="0.25">
      <c r="A385" s="82">
        <v>45574.474305729163</v>
      </c>
      <c r="B385" s="83" t="s">
        <v>1044</v>
      </c>
      <c r="C385" s="84" t="s">
        <v>1045</v>
      </c>
      <c r="D385" s="83">
        <v>100</v>
      </c>
      <c r="E385" s="83">
        <v>0.25</v>
      </c>
      <c r="F385" s="83" t="s">
        <v>423</v>
      </c>
      <c r="G385" s="83" t="s">
        <v>291</v>
      </c>
      <c r="H385" s="83" t="s">
        <v>846</v>
      </c>
      <c r="I385" s="83" t="s">
        <v>73</v>
      </c>
      <c r="J385" s="83" t="s">
        <v>64</v>
      </c>
      <c r="K385" s="83" t="s">
        <v>64</v>
      </c>
      <c r="L385" s="83" t="s">
        <v>64</v>
      </c>
      <c r="M385" s="83" t="s">
        <v>84</v>
      </c>
      <c r="N385" s="83" t="s">
        <v>64</v>
      </c>
      <c r="O385" s="83" t="s">
        <v>64</v>
      </c>
      <c r="P385" s="83" t="s">
        <v>84</v>
      </c>
      <c r="Q385" s="83" t="s">
        <v>64</v>
      </c>
      <c r="R385" s="83" t="s">
        <v>64</v>
      </c>
      <c r="S385" s="83" t="s">
        <v>64</v>
      </c>
      <c r="T385" s="83" t="s">
        <v>64</v>
      </c>
      <c r="U385" s="83" t="s">
        <v>64</v>
      </c>
      <c r="V385" s="83" t="s">
        <v>64</v>
      </c>
      <c r="W385" s="83" t="s">
        <v>64</v>
      </c>
      <c r="X385" s="83" t="s">
        <v>64</v>
      </c>
      <c r="Y385" s="83" t="s">
        <v>84</v>
      </c>
      <c r="Z385" s="83" t="s">
        <v>101</v>
      </c>
      <c r="AA385" s="83" t="s">
        <v>101</v>
      </c>
      <c r="AB385" s="83" t="s">
        <v>101</v>
      </c>
      <c r="AC385" s="83" t="s">
        <v>101</v>
      </c>
      <c r="AD385" s="83" t="s">
        <v>101</v>
      </c>
      <c r="AE385" s="83" t="s">
        <v>101</v>
      </c>
      <c r="AF385" s="83" t="s">
        <v>101</v>
      </c>
      <c r="AG385" s="83" t="s">
        <v>101</v>
      </c>
      <c r="AH385" s="83" t="s">
        <v>101</v>
      </c>
      <c r="AI385" s="83" t="s">
        <v>101</v>
      </c>
      <c r="AJ385" s="83" t="s">
        <v>101</v>
      </c>
      <c r="AK385" s="83" t="s">
        <v>101</v>
      </c>
      <c r="AL385" s="83" t="s">
        <v>101</v>
      </c>
      <c r="AM385" s="83" t="s">
        <v>101</v>
      </c>
      <c r="AN385" s="83" t="s">
        <v>101</v>
      </c>
      <c r="AO385" s="83" t="s">
        <v>101</v>
      </c>
      <c r="AP385" s="83" t="s">
        <v>85</v>
      </c>
      <c r="AQ385" s="83" t="s">
        <v>85</v>
      </c>
      <c r="AR385" s="83" t="s">
        <v>86</v>
      </c>
      <c r="AS385" s="83" t="s">
        <v>969</v>
      </c>
      <c r="AT385" s="83" t="s">
        <v>87</v>
      </c>
      <c r="AU385" s="83" t="s">
        <v>70</v>
      </c>
      <c r="AV385" s="83" t="s">
        <v>71</v>
      </c>
      <c r="AW385" s="83" t="s">
        <v>73</v>
      </c>
      <c r="AX385" s="83" t="s">
        <v>72</v>
      </c>
      <c r="AY385" s="83" t="s">
        <v>72</v>
      </c>
      <c r="AZ385" s="83" t="s">
        <v>63</v>
      </c>
      <c r="BA385" s="83" t="s">
        <v>72</v>
      </c>
      <c r="BB385" s="83" t="s">
        <v>73</v>
      </c>
      <c r="BC385" s="83" t="s">
        <v>73</v>
      </c>
      <c r="BD385" s="83"/>
      <c r="BE385" s="83" t="s">
        <v>73</v>
      </c>
      <c r="BF385" s="83"/>
      <c r="BG385" s="87" t="s">
        <v>846</v>
      </c>
      <c r="BH385" s="86" t="s">
        <v>60</v>
      </c>
      <c r="BI385" s="76" t="s">
        <v>1415</v>
      </c>
      <c r="BJ385">
        <f t="shared" si="15"/>
        <v>13</v>
      </c>
      <c r="BK385" s="87">
        <f t="shared" si="16"/>
        <v>35</v>
      </c>
      <c r="BL385" s="87"/>
      <c r="BM385" s="86" t="str">
        <f>_xlfn.XLOOKUP(Form_Responses18111213[[#This Row],[Sekolah School (Cleansed)]],'Quality Check'!$B$11:$B$14,'Quality Check'!$C$11:$C$14,)</f>
        <v>Urban</v>
      </c>
      <c r="BN385" s="86" t="str">
        <f>_xlfn.XLOOKUP(Form_Responses18111213[[#This Row],[Sekolah School (Cleansed)]],'Quality Check'!$B$11:$B$14,'Quality Check'!$D$11:$D$14,)</f>
        <v>Controlled Group (CG)</v>
      </c>
      <c r="BO385" s="87" t="str">
        <f>_xlfn.XLOOKUP(AS385,'Cleansing - Toothpaste Brand'!A:A,'Cleansing - Toothpaste Brand'!B:B,)</f>
        <v>Sensodyne</v>
      </c>
      <c r="BP385" s="87"/>
      <c r="BQ38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85" s="86" t="str">
        <f>_xlfn.XLOOKUP(AP385,'Cleansing - Response'!E:E,'Cleansing - Response'!F:F,)</f>
        <v>2 days and more</v>
      </c>
      <c r="BS385" s="86"/>
      <c r="BT385" s="86" t="str">
        <f>_xlfn.XLOOKUP(AQ385,'Cleansing - Response'!E:E,'Cleansing - Response'!F:F,)</f>
        <v>2 days and more</v>
      </c>
      <c r="BU385" s="86"/>
      <c r="BV385" s="86" t="str">
        <f t="shared" si="17"/>
        <v>Ya / Yes</v>
      </c>
      <c r="BW385" s="86" t="str">
        <f>_xlfn.XLOOKUP(AT385,'Cleansing - Response'!E:E,'Cleansing - Response'!F:F,)</f>
        <v>Always</v>
      </c>
      <c r="BX385" s="86" t="str">
        <f>_xlfn.XLOOKUP(AU385,'Cleansing - Response'!H:H,'Cleansing - Response'!I:I,)</f>
        <v>Sometimes / When in need</v>
      </c>
      <c r="BY385" s="86" t="str">
        <f>_xlfn.XLOOKUP(AV385,'Cleansing - Response'!K:K,'Cleansing - Response'!L:L,)</f>
        <v>Up to 1 time a day</v>
      </c>
      <c r="BZ385" s="86" t="str">
        <f>_xlfn.XLOOKUP(AW385,'Cleansing - Response'!$N:$N,'Cleansing - Response'!$O:$O,)</f>
        <v>No</v>
      </c>
      <c r="CA385" s="86" t="str">
        <f>_xlfn.XLOOKUP(AX385,'Cleansing - Response'!$N:$N,'Cleansing - Response'!$O:$O,)</f>
        <v>Yes / Sometimes</v>
      </c>
      <c r="CB385" s="86" t="str">
        <f>_xlfn.XLOOKUP(AY385,'Cleansing - Response'!$N:$N,'Cleansing - Response'!$O:$O,)</f>
        <v>Yes / Sometimes</v>
      </c>
      <c r="CC385" s="86" t="str">
        <f>_xlfn.XLOOKUP(AZ385,'Cleansing - Response'!$N:$N,'Cleansing - Response'!$O:$O,)</f>
        <v>Yes / Sometimes</v>
      </c>
      <c r="CD385" s="86" t="str">
        <f>_xlfn.XLOOKUP(BA385,'Cleansing - Response'!$N:$N,'Cleansing - Response'!$O:$O,)</f>
        <v>Yes / Sometimes</v>
      </c>
      <c r="CE385" s="86" t="str">
        <f>_xlfn.XLOOKUP(BB385,'Cleansing - Response'!$N:$N,'Cleansing - Response'!$O:$O,)</f>
        <v>No</v>
      </c>
      <c r="CF385" s="87" t="str">
        <f>IF(COUNTIF(Form_Responses18111213[[#This Row],[Answer - B7-1]:[Answer - B7-6]], "Yes / Sometimes") &gt; 4, "More than 4 times","Up to 4 times")</f>
        <v>Up to 4 times</v>
      </c>
    </row>
    <row r="386" spans="1:84" ht="13.2" x14ac:dyDescent="0.25">
      <c r="A386" s="82">
        <v>45574.475942812496</v>
      </c>
      <c r="B386" s="83" t="s">
        <v>1046</v>
      </c>
      <c r="C386" s="84" t="s">
        <v>1047</v>
      </c>
      <c r="D386" s="83">
        <v>100</v>
      </c>
      <c r="E386" s="83">
        <v>0.28999999999999998</v>
      </c>
      <c r="F386" s="83" t="s">
        <v>114</v>
      </c>
      <c r="G386" s="83" t="s">
        <v>76</v>
      </c>
      <c r="H386" s="83" t="s">
        <v>922</v>
      </c>
      <c r="I386" s="83" t="s">
        <v>63</v>
      </c>
      <c r="J386" s="83" t="s">
        <v>64</v>
      </c>
      <c r="K386" s="83" t="s">
        <v>64</v>
      </c>
      <c r="L386" s="83" t="s">
        <v>64</v>
      </c>
      <c r="M386" s="83" t="s">
        <v>84</v>
      </c>
      <c r="N386" s="83" t="s">
        <v>84</v>
      </c>
      <c r="O386" s="83" t="s">
        <v>84</v>
      </c>
      <c r="P386" s="83" t="s">
        <v>84</v>
      </c>
      <c r="Q386" s="83" t="s">
        <v>78</v>
      </c>
      <c r="R386" s="83" t="s">
        <v>78</v>
      </c>
      <c r="S386" s="83" t="s">
        <v>64</v>
      </c>
      <c r="T386" s="83" t="s">
        <v>78</v>
      </c>
      <c r="U386" s="83" t="s">
        <v>84</v>
      </c>
      <c r="V386" s="83" t="s">
        <v>64</v>
      </c>
      <c r="W386" s="83" t="s">
        <v>64</v>
      </c>
      <c r="X386" s="83" t="s">
        <v>64</v>
      </c>
      <c r="Y386" s="83" t="s">
        <v>64</v>
      </c>
      <c r="Z386" s="83" t="s">
        <v>66</v>
      </c>
      <c r="AA386" s="83" t="s">
        <v>66</v>
      </c>
      <c r="AB386" s="83" t="s">
        <v>65</v>
      </c>
      <c r="AC386" s="83" t="s">
        <v>65</v>
      </c>
      <c r="AD386" s="83" t="s">
        <v>79</v>
      </c>
      <c r="AE386" s="83" t="s">
        <v>66</v>
      </c>
      <c r="AF386" s="83" t="s">
        <v>66</v>
      </c>
      <c r="AG386" s="83" t="s">
        <v>65</v>
      </c>
      <c r="AH386" s="83" t="s">
        <v>66</v>
      </c>
      <c r="AI386" s="83" t="s">
        <v>79</v>
      </c>
      <c r="AJ386" s="83" t="s">
        <v>66</v>
      </c>
      <c r="AK386" s="83" t="s">
        <v>65</v>
      </c>
      <c r="AL386" s="83" t="s">
        <v>79</v>
      </c>
      <c r="AM386" s="83" t="s">
        <v>66</v>
      </c>
      <c r="AN386" s="83" t="s">
        <v>66</v>
      </c>
      <c r="AO386" s="83" t="s">
        <v>66</v>
      </c>
      <c r="AP386" s="83" t="s">
        <v>85</v>
      </c>
      <c r="AQ386" s="83" t="s">
        <v>67</v>
      </c>
      <c r="AR386" s="83" t="s">
        <v>86</v>
      </c>
      <c r="AS386" s="83" t="s">
        <v>68</v>
      </c>
      <c r="AT386" s="83" t="s">
        <v>87</v>
      </c>
      <c r="AU386" s="83" t="s">
        <v>93</v>
      </c>
      <c r="AV386" s="83" t="s">
        <v>71</v>
      </c>
      <c r="AW386" s="83" t="s">
        <v>73</v>
      </c>
      <c r="AX386" s="83" t="s">
        <v>73</v>
      </c>
      <c r="AY386" s="83" t="s">
        <v>72</v>
      </c>
      <c r="AZ386" s="83" t="s">
        <v>72</v>
      </c>
      <c r="BA386" s="83" t="s">
        <v>72</v>
      </c>
      <c r="BB386" s="83" t="s">
        <v>72</v>
      </c>
      <c r="BC386" s="83" t="s">
        <v>63</v>
      </c>
      <c r="BD386" s="83">
        <v>1</v>
      </c>
      <c r="BE386" s="83" t="s">
        <v>63</v>
      </c>
      <c r="BF386" s="83" t="s">
        <v>408</v>
      </c>
      <c r="BG386" s="87" t="s">
        <v>846</v>
      </c>
      <c r="BH386" s="87" t="s">
        <v>114</v>
      </c>
      <c r="BI386" s="76" t="s">
        <v>1414</v>
      </c>
      <c r="BJ386">
        <f t="shared" ref="BJ386:BJ408" si="18">SUM(IF(J386="Betul / True",1,IF(J386="Salah / False",0,IF(J386="Tidak tahu / Dont Know",0,"PLEASE CHECK"))),IF(K386="Betul / True",1,IF(K386="Salah / False",0,IF(K386="Tidak tahu / Dont Know",0,"PLEASE CHECK"))),IF(L386="Betul / True",1,IF(L386="Salah / False",0,IF(L386="Tidak tahu / Dont Know",0,"PLEASE CHECK"))),IF(M386="Betul / True",0,IF(M386="Salah / False",1,IF(M386="Tidak tahu / Dont Know",0,"PLEASE CHECK"))),IF(N386="Betul / True",1,IF(N386="Salah / False",0,IF(N386="Tidak tahu / Dont Know",0,"PLEASE CHECK"))),IF(O386="Betul / True",1,IF(O386="Salah / False",0,IF(O386="Tidak tahu / Dont Know",0,"PLEASE CHECK"))),IF(P386="Betul / True",1,IF(P386="Salah / False",0,IF(P386="Tidak tahu / Dont Know",0,"PLEASE CHECK"))),IF(Q386="Betul / True",1,IF(Q386="Salah / False",0,IF(Q386="Tidak tahu / Dont Know",0,"PLEASE CHECK"))),IF(R386="Betul / True",1,IF(R386="Salah / False",0,IF(R386="Tidak tahu / Dont Know",0,"PLEASE CHECK"))),IF(S386="Betul / True",1,IF(S386="Salah / False",0,IF(S386="Tidak tahu / Dont Know",0,"PLEASE CHECK"))),IF(T386="Betul / True",1,IF(T386="Salah / False",0,IF(T386="Tidak tahu / Dont Know",0,"PLEASE CHECK"))),IF(U386="Betul / True",1,IF(U386="Salah / False",0,IF(U386="Tidak tahu / Dont Know",0,"PLEASE CHECK"))),IF(V386="Betul / True",1,IF(V386="Salah / False",0,IF(V386="Tidak tahu / Dont Know",0,"PLEASE CHECK"))),IF(W386="Betul / True",1,IF(W386="Salah / False",0,IF(W386="Tidak tahu / Dont Know",0,"PLEASE CHECK"))),IF(X386="Betul / True",1,IF(X386="Salah / False",0,IF(X386="Tidak tahu / Dont Know",0,"PLEASE CHECK"))),IF(Y386="Betul / True",1,IF(Y386="Salah / False",0,IF(Y386="Tidak tahu / Dont Know",0,"PLEASE CHECK"))))</f>
        <v>8</v>
      </c>
      <c r="BK386" s="87">
        <f t="shared" ref="BK386:BK408" si="19">SUM(IF(Z386="Sangat setuju / Strongly agree",4,IF(Z386="Setuju / Slightly agree",3,IF(Z386="Tidak setuju / Slightly disagree",2,IF(Z386="Sangat tidak setuju / Strongly disagree",1,"PLEASECHECK")))),IF(AA386="Sangat setuju / Strongly agree",4,IF(AA386="Setuju / Slightly agree",3,IF(AA386="Tidak setuju / Slightly disagree",2,IF(AA386="Sangat tidak setuju / Strongly disagree",1,"PLEASECHECK")))),IF(AB386="Sangat setuju / Strongly agree",4,IF(AB386="Setuju / Slightly agree",3,IF(AB386="Tidak setuju / Slightly disagree",2,IF(AB386="Sangat tidak setuju / Strongly disagree",1,"PLEASECHECK")))),IF(AC386="Sangat setuju / Strongly agree",4,IF(AC386="Setuju / Slightly agree",3,IF(AC386="Tidak setuju / Slightly disagree",2,IF(AC386="Sangat tidak setuju / Strongly disagree",1,"PLEASECHECK")))),IF(AD386="Sangat setuju / Strongly agree",4,IF(AD386="Setuju / Slightly agree",3,IF(AD386="Tidak setuju / Slightly disagree",2,IF(AD386="Sangat tidak setuju / Strongly disagree",1,"PLEASECHECK")))),IF(AE386="Sangat setuju / Strongly agree",4,IF(AE386="Setuju / Slightly agree",3,IF(AE386="Tidak setuju / Slightly disagree",2,IF(AE386="Sangat tidak setuju / Strongly disagree",1,"PLEASECHECK")))),IF(AF386="Sangat setuju / Strongly agree",4,IF(AF386="Setuju / Slightly agree",3,IF(AF386="Tidak setuju / Slightly disagree",2,IF(AF386="Sangat tidak setuju / Strongly disagree",1,"PLEASECHECK")))),IF(AG386="Sangat setuju / Strongly agree",4,IF(AG386="Setuju / Slightly agree",3,IF(AG386="Tidak setuju / Slightly disagree",2,IF(AG386="Sangat tidak setuju / Strongly disagree",2,"PLEASECHECK")))),IF(AH386="Sangat setuju / Strongly agree",4,IF(AH386="Setuju / Slightly agree",3,IF(AH386="Tidak setuju / Slightly disagree",2,IF(AH386="Sangat tidak setuju / Strongly disagree",2,"PLEASECHECK")))),IF(AI386="Sangat setuju / Strongly agree",1,IF(AI386="Setuju / Slightly agree",2,IF(AI386="Tidak setuju / Slightly disagree",3,IF(AI386="Sangat tidak setuju / Strongly disagree",4,"PLEASECHECK")))),IF(AJ386="Sangat setuju / Strongly agree",4,IF(AJ386="Setuju / Slightly agree",3,IF(AJ386="Tidak setuju / Slightly disagree",2,IF(AJ386="Sangat tidak setuju / Strongly disagree",3,"PLEASECHECK")))),IF(AK386="Sangat setuju / Strongly agree",4,IF(AK386="Setuju / Slightly agree",3,IF(AK386="Tidak setuju / Slightly disagree",2,IF(AK386="Sangat tidak setuju / Strongly disagree",3,"PLEASECHECK")))),IF(AL386="Sangat setuju / Strongly agree",4,IF(AL386="Setuju / Slightly agree",3,IF(AL386="Tidak setuju / Slightly disagree",2,IF(AL386="Sangat tidak setuju / Strongly disagree",3,"PLEASECHECK")))),IF(AM386="Sangat setuju / Strongly agree",4,IF(AM386="Setuju / Slightly agree",3,IF(AM386="Tidak setuju / Slightly disagree",2,IF(AM386="Sangat tidak setuju / Strongly disagree",3,"PLEASECHECK")))),IF(AN386="Sangat setuju / Strongly agree",4,IF(AN386="Setuju / Slightly agree",3,IF(AN386="Tidak setuju / Slightly disagree",2,IF(AN386="Sangat tidak setuju / Strongly disagree",4,"PLEASECHECK")))),IF(AO386="Sangat setuju / Strongly agree",4,IF(AO386="Setuju / Slightly agree",3,IF(AO386="Tidak setuju / Slightly disagree",2,IF(AO386="Sangat tidak setuju / Strongly disagree",4,"PLEASECHECK")))))</f>
        <v>50</v>
      </c>
      <c r="BL386" s="87"/>
      <c r="BM386" s="86" t="str">
        <f>_xlfn.XLOOKUP(Form_Responses18111213[[#This Row],[Sekolah School (Cleansed)]],'Quality Check'!$B$11:$B$14,'Quality Check'!$C$11:$C$14,)</f>
        <v>Urban</v>
      </c>
      <c r="BN386" s="86" t="str">
        <f>_xlfn.XLOOKUP(Form_Responses18111213[[#This Row],[Sekolah School (Cleansed)]],'Quality Check'!$B$11:$B$14,'Quality Check'!$D$11:$D$14,)</f>
        <v>Controlled Group (CG)</v>
      </c>
      <c r="BO386" s="87" t="str">
        <f>_xlfn.XLOOKUP(AS386,'Cleansing - Toothpaste Brand'!A:A,'Cleansing - Toothpaste Brand'!B:B,)</f>
        <v>Colgate</v>
      </c>
      <c r="BP386" s="87" t="str">
        <f>_xlfn.XLOOKUP(BD386,'Cleansing - Toothpaste Brand'!E:E,'Cleansing - Toothpaste Brand'!F:F,)</f>
        <v>1 batang</v>
      </c>
      <c r="BQ38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86" s="86" t="str">
        <f>_xlfn.XLOOKUP(AP386,'Cleansing - Response'!E:E,'Cleansing - Response'!F:F,)</f>
        <v>2 days and more</v>
      </c>
      <c r="BS386" s="86"/>
      <c r="BT386" s="86" t="str">
        <f>_xlfn.XLOOKUP(AQ386,'Cleansing - Response'!E:E,'Cleansing - Response'!F:F,)</f>
        <v>2 days and more</v>
      </c>
      <c r="BU386" s="86"/>
      <c r="BV386" s="86" t="str">
        <f t="shared" ref="BV386:BV408" si="20">IF(OR(AR386="Ya / Yes",AR386="Tidak / No"),AR386,IF(BQ386="Flouride-based","Ya / Yes","Tidak / No"))</f>
        <v>Ya / Yes</v>
      </c>
      <c r="BW386" s="86" t="str">
        <f>_xlfn.XLOOKUP(AT386,'Cleansing - Response'!E:E,'Cleansing - Response'!F:F,)</f>
        <v>Always</v>
      </c>
      <c r="BX386" s="86" t="str">
        <f>_xlfn.XLOOKUP(AU386,'Cleansing - Response'!H:H,'Cleansing - Response'!I:I,)</f>
        <v>Not using dental floss</v>
      </c>
      <c r="BY386" s="86" t="str">
        <f>_xlfn.XLOOKUP(AV386,'Cleansing - Response'!K:K,'Cleansing - Response'!L:L,)</f>
        <v>Up to 1 time a day</v>
      </c>
      <c r="BZ386" s="86" t="str">
        <f>_xlfn.XLOOKUP(AW386,'Cleansing - Response'!$N:$N,'Cleansing - Response'!$O:$O,)</f>
        <v>No</v>
      </c>
      <c r="CA386" s="86" t="str">
        <f>_xlfn.XLOOKUP(AX386,'Cleansing - Response'!$N:$N,'Cleansing - Response'!$O:$O,)</f>
        <v>No</v>
      </c>
      <c r="CB386" s="86" t="str">
        <f>_xlfn.XLOOKUP(AY386,'Cleansing - Response'!$N:$N,'Cleansing - Response'!$O:$O,)</f>
        <v>Yes / Sometimes</v>
      </c>
      <c r="CC386" s="86" t="str">
        <f>_xlfn.XLOOKUP(AZ386,'Cleansing - Response'!$N:$N,'Cleansing - Response'!$O:$O,)</f>
        <v>Yes / Sometimes</v>
      </c>
      <c r="CD386" s="86" t="str">
        <f>_xlfn.XLOOKUP(BA386,'Cleansing - Response'!$N:$N,'Cleansing - Response'!$O:$O,)</f>
        <v>Yes / Sometimes</v>
      </c>
      <c r="CE386" s="86" t="str">
        <f>_xlfn.XLOOKUP(BB386,'Cleansing - Response'!$N:$N,'Cleansing - Response'!$O:$O,)</f>
        <v>Yes / Sometimes</v>
      </c>
      <c r="CF386" s="87" t="str">
        <f>IF(COUNTIF(Form_Responses18111213[[#This Row],[Answer - B7-1]:[Answer - B7-6]], "Yes / Sometimes") &gt; 4, "More than 4 times","Up to 4 times")</f>
        <v>Up to 4 times</v>
      </c>
    </row>
    <row r="387" spans="1:84" ht="13.2" x14ac:dyDescent="0.25">
      <c r="A387" s="82">
        <v>45574.476676585648</v>
      </c>
      <c r="B387" s="83" t="s">
        <v>1048</v>
      </c>
      <c r="C387" s="84" t="s">
        <v>1049</v>
      </c>
      <c r="D387" s="83">
        <v>100</v>
      </c>
      <c r="E387" s="83">
        <v>0.38</v>
      </c>
      <c r="F387" s="83" t="s">
        <v>114</v>
      </c>
      <c r="G387" s="83" t="s">
        <v>539</v>
      </c>
      <c r="H387" s="83" t="s">
        <v>922</v>
      </c>
      <c r="I387" s="83" t="s">
        <v>63</v>
      </c>
      <c r="J387" s="83" t="s">
        <v>64</v>
      </c>
      <c r="K387" s="83" t="s">
        <v>64</v>
      </c>
      <c r="L387" s="83" t="s">
        <v>64</v>
      </c>
      <c r="M387" s="83" t="s">
        <v>78</v>
      </c>
      <c r="N387" s="83" t="s">
        <v>64</v>
      </c>
      <c r="O387" s="83" t="s">
        <v>64</v>
      </c>
      <c r="P387" s="83" t="s">
        <v>64</v>
      </c>
      <c r="Q387" s="83" t="s">
        <v>64</v>
      </c>
      <c r="R387" s="83" t="s">
        <v>64</v>
      </c>
      <c r="S387" s="83" t="s">
        <v>64</v>
      </c>
      <c r="T387" s="83" t="s">
        <v>64</v>
      </c>
      <c r="U387" s="83" t="s">
        <v>64</v>
      </c>
      <c r="V387" s="83" t="s">
        <v>64</v>
      </c>
      <c r="W387" s="83" t="s">
        <v>64</v>
      </c>
      <c r="X387" s="83" t="s">
        <v>64</v>
      </c>
      <c r="Y387" s="83" t="s">
        <v>64</v>
      </c>
      <c r="Z387" s="83" t="s">
        <v>65</v>
      </c>
      <c r="AA387" s="83" t="s">
        <v>66</v>
      </c>
      <c r="AB387" s="83" t="s">
        <v>65</v>
      </c>
      <c r="AC387" s="83" t="s">
        <v>65</v>
      </c>
      <c r="AD387" s="83" t="s">
        <v>65</v>
      </c>
      <c r="AE387" s="83" t="s">
        <v>65</v>
      </c>
      <c r="AF387" s="83" t="s">
        <v>65</v>
      </c>
      <c r="AG387" s="83" t="s">
        <v>66</v>
      </c>
      <c r="AH387" s="83" t="s">
        <v>79</v>
      </c>
      <c r="AI387" s="83" t="s">
        <v>66</v>
      </c>
      <c r="AJ387" s="83" t="s">
        <v>66</v>
      </c>
      <c r="AK387" s="83" t="s">
        <v>66</v>
      </c>
      <c r="AL387" s="83" t="s">
        <v>66</v>
      </c>
      <c r="AM387" s="83" t="s">
        <v>65</v>
      </c>
      <c r="AN387" s="83" t="s">
        <v>66</v>
      </c>
      <c r="AO387" s="83" t="s">
        <v>66</v>
      </c>
      <c r="AP387" s="83" t="s">
        <v>80</v>
      </c>
      <c r="AQ387" s="83" t="s">
        <v>80</v>
      </c>
      <c r="AR387" s="83" t="s">
        <v>86</v>
      </c>
      <c r="AS387" s="83" t="s">
        <v>68</v>
      </c>
      <c r="AT387" s="83" t="s">
        <v>87</v>
      </c>
      <c r="AU387" s="83" t="s">
        <v>93</v>
      </c>
      <c r="AV387" s="83" t="s">
        <v>71</v>
      </c>
      <c r="AW387" s="83" t="s">
        <v>63</v>
      </c>
      <c r="AX387" s="83" t="s">
        <v>73</v>
      </c>
      <c r="AY387" s="83" t="s">
        <v>72</v>
      </c>
      <c r="AZ387" s="83" t="s">
        <v>72</v>
      </c>
      <c r="BA387" s="83" t="s">
        <v>72</v>
      </c>
      <c r="BB387" s="83" t="s">
        <v>72</v>
      </c>
      <c r="BC387" s="83" t="s">
        <v>73</v>
      </c>
      <c r="BD387" s="83"/>
      <c r="BE387" s="83" t="s">
        <v>73</v>
      </c>
      <c r="BF387" s="83"/>
      <c r="BG387" s="87" t="s">
        <v>846</v>
      </c>
      <c r="BH387" s="87" t="s">
        <v>114</v>
      </c>
      <c r="BI387" s="76" t="s">
        <v>1414</v>
      </c>
      <c r="BJ387">
        <f t="shared" si="18"/>
        <v>16</v>
      </c>
      <c r="BK387" s="87">
        <f t="shared" si="19"/>
        <v>53</v>
      </c>
      <c r="BL387" s="87"/>
      <c r="BM387" s="86" t="str">
        <f>_xlfn.XLOOKUP(Form_Responses18111213[[#This Row],[Sekolah School (Cleansed)]],'Quality Check'!$B$11:$B$14,'Quality Check'!$C$11:$C$14,)</f>
        <v>Urban</v>
      </c>
      <c r="BN387" s="86" t="str">
        <f>_xlfn.XLOOKUP(Form_Responses18111213[[#This Row],[Sekolah School (Cleansed)]],'Quality Check'!$B$11:$B$14,'Quality Check'!$D$11:$D$14,)</f>
        <v>Controlled Group (CG)</v>
      </c>
      <c r="BO387" s="87" t="str">
        <f>_xlfn.XLOOKUP(AS387,'Cleansing - Toothpaste Brand'!A:A,'Cleansing - Toothpaste Brand'!B:B,)</f>
        <v>Colgate</v>
      </c>
      <c r="BP387" s="87"/>
      <c r="BQ38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87" s="86" t="str">
        <f>_xlfn.XLOOKUP(AP387,'Cleansing - Response'!E:E,'Cleansing - Response'!F:F,)</f>
        <v>Less than 2 days</v>
      </c>
      <c r="BS387" s="86"/>
      <c r="BT387" s="86" t="str">
        <f>_xlfn.XLOOKUP(AQ387,'Cleansing - Response'!E:E,'Cleansing - Response'!F:F,)</f>
        <v>Less than 2 days</v>
      </c>
      <c r="BU387" s="86"/>
      <c r="BV387" s="86" t="str">
        <f t="shared" si="20"/>
        <v>Ya / Yes</v>
      </c>
      <c r="BW387" s="86" t="str">
        <f>_xlfn.XLOOKUP(AT387,'Cleansing - Response'!E:E,'Cleansing - Response'!F:F,)</f>
        <v>Always</v>
      </c>
      <c r="BX387" s="86" t="str">
        <f>_xlfn.XLOOKUP(AU387,'Cleansing - Response'!H:H,'Cleansing - Response'!I:I,)</f>
        <v>Not using dental floss</v>
      </c>
      <c r="BY387" s="86" t="str">
        <f>_xlfn.XLOOKUP(AV387,'Cleansing - Response'!K:K,'Cleansing - Response'!L:L,)</f>
        <v>Up to 1 time a day</v>
      </c>
      <c r="BZ387" s="86" t="str">
        <f>_xlfn.XLOOKUP(AW387,'Cleansing - Response'!$N:$N,'Cleansing - Response'!$O:$O,)</f>
        <v>Yes / Sometimes</v>
      </c>
      <c r="CA387" s="86" t="str">
        <f>_xlfn.XLOOKUP(AX387,'Cleansing - Response'!$N:$N,'Cleansing - Response'!$O:$O,)</f>
        <v>No</v>
      </c>
      <c r="CB387" s="86" t="str">
        <f>_xlfn.XLOOKUP(AY387,'Cleansing - Response'!$N:$N,'Cleansing - Response'!$O:$O,)</f>
        <v>Yes / Sometimes</v>
      </c>
      <c r="CC387" s="86" t="str">
        <f>_xlfn.XLOOKUP(AZ387,'Cleansing - Response'!$N:$N,'Cleansing - Response'!$O:$O,)</f>
        <v>Yes / Sometimes</v>
      </c>
      <c r="CD387" s="86" t="str">
        <f>_xlfn.XLOOKUP(BA387,'Cleansing - Response'!$N:$N,'Cleansing - Response'!$O:$O,)</f>
        <v>Yes / Sometimes</v>
      </c>
      <c r="CE387" s="86" t="str">
        <f>_xlfn.XLOOKUP(BB387,'Cleansing - Response'!$N:$N,'Cleansing - Response'!$O:$O,)</f>
        <v>Yes / Sometimes</v>
      </c>
      <c r="CF387" s="87" t="str">
        <f>IF(COUNTIF(Form_Responses18111213[[#This Row],[Answer - B7-1]:[Answer - B7-6]], "Yes / Sometimes") &gt; 4, "More than 4 times","Up to 4 times")</f>
        <v>More than 4 times</v>
      </c>
    </row>
    <row r="388" spans="1:84" ht="13.2" x14ac:dyDescent="0.25">
      <c r="A388" s="82">
        <v>45574.478042870367</v>
      </c>
      <c r="B388" s="83" t="s">
        <v>1050</v>
      </c>
      <c r="C388" s="83" t="s">
        <v>1051</v>
      </c>
      <c r="D388" s="83">
        <v>100</v>
      </c>
      <c r="E388" s="83">
        <v>0.33</v>
      </c>
      <c r="F388" s="83" t="s">
        <v>114</v>
      </c>
      <c r="G388" s="83" t="s">
        <v>76</v>
      </c>
      <c r="H388" s="83" t="s">
        <v>1015</v>
      </c>
      <c r="I388" s="83" t="s">
        <v>63</v>
      </c>
      <c r="J388" s="83" t="s">
        <v>64</v>
      </c>
      <c r="K388" s="83" t="s">
        <v>84</v>
      </c>
      <c r="L388" s="83" t="s">
        <v>64</v>
      </c>
      <c r="M388" s="83" t="s">
        <v>84</v>
      </c>
      <c r="N388" s="83" t="s">
        <v>64</v>
      </c>
      <c r="O388" s="83" t="s">
        <v>64</v>
      </c>
      <c r="P388" s="83" t="s">
        <v>84</v>
      </c>
      <c r="Q388" s="83" t="s">
        <v>64</v>
      </c>
      <c r="R388" s="83" t="s">
        <v>64</v>
      </c>
      <c r="S388" s="83" t="s">
        <v>64</v>
      </c>
      <c r="T388" s="83" t="s">
        <v>64</v>
      </c>
      <c r="U388" s="83" t="s">
        <v>64</v>
      </c>
      <c r="V388" s="83" t="s">
        <v>64</v>
      </c>
      <c r="W388" s="83" t="s">
        <v>64</v>
      </c>
      <c r="X388" s="83" t="s">
        <v>64</v>
      </c>
      <c r="Y388" s="83" t="s">
        <v>64</v>
      </c>
      <c r="Z388" s="83" t="s">
        <v>66</v>
      </c>
      <c r="AA388" s="83" t="s">
        <v>66</v>
      </c>
      <c r="AB388" s="83" t="s">
        <v>66</v>
      </c>
      <c r="AC388" s="83" t="s">
        <v>66</v>
      </c>
      <c r="AD388" s="83" t="s">
        <v>66</v>
      </c>
      <c r="AE388" s="83" t="s">
        <v>66</v>
      </c>
      <c r="AF388" s="83" t="s">
        <v>66</v>
      </c>
      <c r="AG388" s="83" t="s">
        <v>66</v>
      </c>
      <c r="AH388" s="83" t="s">
        <v>79</v>
      </c>
      <c r="AI388" s="83" t="s">
        <v>66</v>
      </c>
      <c r="AJ388" s="83" t="s">
        <v>66</v>
      </c>
      <c r="AK388" s="83" t="s">
        <v>66</v>
      </c>
      <c r="AL388" s="83" t="s">
        <v>66</v>
      </c>
      <c r="AM388" s="83" t="s">
        <v>66</v>
      </c>
      <c r="AN388" s="83" t="s">
        <v>66</v>
      </c>
      <c r="AO388" s="83" t="s">
        <v>66</v>
      </c>
      <c r="AP388" s="83" t="s">
        <v>85</v>
      </c>
      <c r="AQ388" s="83" t="s">
        <v>85</v>
      </c>
      <c r="AR388" s="83" t="s">
        <v>86</v>
      </c>
      <c r="AS388" s="83" t="s">
        <v>252</v>
      </c>
      <c r="AT388" s="83" t="s">
        <v>87</v>
      </c>
      <c r="AU388" s="83" t="s">
        <v>70</v>
      </c>
      <c r="AV388" s="83" t="s">
        <v>71</v>
      </c>
      <c r="AW388" s="83" t="s">
        <v>72</v>
      </c>
      <c r="AX388" s="83" t="s">
        <v>72</v>
      </c>
      <c r="AY388" s="83" t="s">
        <v>63</v>
      </c>
      <c r="AZ388" s="83" t="s">
        <v>72</v>
      </c>
      <c r="BA388" s="83" t="s">
        <v>63</v>
      </c>
      <c r="BB388" s="83" t="s">
        <v>72</v>
      </c>
      <c r="BC388" s="83" t="s">
        <v>73</v>
      </c>
      <c r="BD388" s="83" t="s">
        <v>1052</v>
      </c>
      <c r="BE388" s="83" t="s">
        <v>73</v>
      </c>
      <c r="BF388" s="83"/>
      <c r="BG388" s="87" t="s">
        <v>846</v>
      </c>
      <c r="BH388" s="87" t="s">
        <v>114</v>
      </c>
      <c r="BI388" s="76" t="s">
        <v>1414</v>
      </c>
      <c r="BJ388">
        <f t="shared" si="18"/>
        <v>13</v>
      </c>
      <c r="BK388" s="87">
        <f t="shared" si="19"/>
        <v>46</v>
      </c>
      <c r="BL388" s="87"/>
      <c r="BM388" s="86" t="str">
        <f>_xlfn.XLOOKUP(Form_Responses18111213[[#This Row],[Sekolah School (Cleansed)]],'Quality Check'!$B$11:$B$14,'Quality Check'!$C$11:$C$14,)</f>
        <v>Urban</v>
      </c>
      <c r="BN388" s="86" t="str">
        <f>_xlfn.XLOOKUP(Form_Responses18111213[[#This Row],[Sekolah School (Cleansed)]],'Quality Check'!$B$11:$B$14,'Quality Check'!$D$11:$D$14,)</f>
        <v>Controlled Group (CG)</v>
      </c>
      <c r="BO388" s="87" t="str">
        <f>_xlfn.XLOOKUP(AS388,'Cleansing - Toothpaste Brand'!A:A,'Cleansing - Toothpaste Brand'!B:B,)</f>
        <v>Safi</v>
      </c>
      <c r="BP388" s="87"/>
      <c r="BQ38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88" s="86" t="str">
        <f>_xlfn.XLOOKUP(AP388,'Cleansing - Response'!E:E,'Cleansing - Response'!F:F,)</f>
        <v>2 days and more</v>
      </c>
      <c r="BS388" s="86"/>
      <c r="BT388" s="86" t="str">
        <f>_xlfn.XLOOKUP(AQ388,'Cleansing - Response'!E:E,'Cleansing - Response'!F:F,)</f>
        <v>2 days and more</v>
      </c>
      <c r="BU388" s="86"/>
      <c r="BV388" s="86" t="str">
        <f t="shared" si="20"/>
        <v>Ya / Yes</v>
      </c>
      <c r="BW388" s="86" t="str">
        <f>_xlfn.XLOOKUP(AT388,'Cleansing - Response'!E:E,'Cleansing - Response'!F:F,)</f>
        <v>Always</v>
      </c>
      <c r="BX388" s="86" t="str">
        <f>_xlfn.XLOOKUP(AU388,'Cleansing - Response'!H:H,'Cleansing - Response'!I:I,)</f>
        <v>Sometimes / When in need</v>
      </c>
      <c r="BY388" s="86" t="str">
        <f>_xlfn.XLOOKUP(AV388,'Cleansing - Response'!K:K,'Cleansing - Response'!L:L,)</f>
        <v>Up to 1 time a day</v>
      </c>
      <c r="BZ388" s="86" t="str">
        <f>_xlfn.XLOOKUP(AW388,'Cleansing - Response'!$N:$N,'Cleansing - Response'!$O:$O,)</f>
        <v>Yes / Sometimes</v>
      </c>
      <c r="CA388" s="86" t="str">
        <f>_xlfn.XLOOKUP(AX388,'Cleansing - Response'!$N:$N,'Cleansing - Response'!$O:$O,)</f>
        <v>Yes / Sometimes</v>
      </c>
      <c r="CB388" s="86" t="str">
        <f>_xlfn.XLOOKUP(AY388,'Cleansing - Response'!$N:$N,'Cleansing - Response'!$O:$O,)</f>
        <v>Yes / Sometimes</v>
      </c>
      <c r="CC388" s="86" t="str">
        <f>_xlfn.XLOOKUP(AZ388,'Cleansing - Response'!$N:$N,'Cleansing - Response'!$O:$O,)</f>
        <v>Yes / Sometimes</v>
      </c>
      <c r="CD388" s="86" t="str">
        <f>_xlfn.XLOOKUP(BA388,'Cleansing - Response'!$N:$N,'Cleansing - Response'!$O:$O,)</f>
        <v>Yes / Sometimes</v>
      </c>
      <c r="CE388" s="86" t="str">
        <f>_xlfn.XLOOKUP(BB388,'Cleansing - Response'!$N:$N,'Cleansing - Response'!$O:$O,)</f>
        <v>Yes / Sometimes</v>
      </c>
      <c r="CF388" s="87" t="str">
        <f>IF(COUNTIF(Form_Responses18111213[[#This Row],[Answer - B7-1]:[Answer - B7-6]], "Yes / Sometimes") &gt; 4, "More than 4 times","Up to 4 times")</f>
        <v>More than 4 times</v>
      </c>
    </row>
    <row r="389" spans="1:84" ht="13.2" x14ac:dyDescent="0.25">
      <c r="A389" s="82">
        <v>45574.479368275468</v>
      </c>
      <c r="B389" s="83" t="s">
        <v>1053</v>
      </c>
      <c r="C389" s="84" t="s">
        <v>1054</v>
      </c>
      <c r="D389" s="83">
        <v>100</v>
      </c>
      <c r="E389" s="83">
        <v>0.33</v>
      </c>
      <c r="F389" s="83" t="s">
        <v>423</v>
      </c>
      <c r="G389" s="83" t="s">
        <v>76</v>
      </c>
      <c r="H389" s="83" t="s">
        <v>1055</v>
      </c>
      <c r="I389" s="83" t="s">
        <v>73</v>
      </c>
      <c r="J389" s="83" t="s">
        <v>64</v>
      </c>
      <c r="K389" s="83" t="s">
        <v>64</v>
      </c>
      <c r="L389" s="83" t="s">
        <v>64</v>
      </c>
      <c r="M389" s="83" t="s">
        <v>78</v>
      </c>
      <c r="N389" s="83" t="s">
        <v>64</v>
      </c>
      <c r="O389" s="83" t="s">
        <v>64</v>
      </c>
      <c r="P389" s="83" t="s">
        <v>64</v>
      </c>
      <c r="Q389" s="83" t="s">
        <v>64</v>
      </c>
      <c r="R389" s="83" t="s">
        <v>64</v>
      </c>
      <c r="S389" s="83" t="s">
        <v>64</v>
      </c>
      <c r="T389" s="83" t="s">
        <v>84</v>
      </c>
      <c r="U389" s="83" t="s">
        <v>84</v>
      </c>
      <c r="V389" s="83" t="s">
        <v>64</v>
      </c>
      <c r="W389" s="83" t="s">
        <v>64</v>
      </c>
      <c r="X389" s="83" t="s">
        <v>84</v>
      </c>
      <c r="Y389" s="83" t="s">
        <v>64</v>
      </c>
      <c r="Z389" s="83" t="s">
        <v>65</v>
      </c>
      <c r="AA389" s="83" t="s">
        <v>65</v>
      </c>
      <c r="AB389" s="83" t="s">
        <v>65</v>
      </c>
      <c r="AC389" s="83" t="s">
        <v>79</v>
      </c>
      <c r="AD389" s="83" t="s">
        <v>65</v>
      </c>
      <c r="AE389" s="83" t="s">
        <v>66</v>
      </c>
      <c r="AF389" s="83" t="s">
        <v>66</v>
      </c>
      <c r="AG389" s="83" t="s">
        <v>65</v>
      </c>
      <c r="AH389" s="83" t="s">
        <v>79</v>
      </c>
      <c r="AI389" s="83" t="s">
        <v>79</v>
      </c>
      <c r="AJ389" s="83" t="s">
        <v>65</v>
      </c>
      <c r="AK389" s="83" t="s">
        <v>65</v>
      </c>
      <c r="AL389" s="83" t="s">
        <v>66</v>
      </c>
      <c r="AM389" s="83" t="s">
        <v>65</v>
      </c>
      <c r="AN389" s="83" t="s">
        <v>65</v>
      </c>
      <c r="AO389" s="83" t="s">
        <v>65</v>
      </c>
      <c r="AP389" s="83" t="s">
        <v>85</v>
      </c>
      <c r="AQ389" s="83" t="s">
        <v>151</v>
      </c>
      <c r="AR389" s="83" t="s">
        <v>63</v>
      </c>
      <c r="AS389" s="83" t="s">
        <v>115</v>
      </c>
      <c r="AT389" s="83" t="s">
        <v>87</v>
      </c>
      <c r="AU389" s="83" t="s">
        <v>70</v>
      </c>
      <c r="AV389" s="83" t="s">
        <v>71</v>
      </c>
      <c r="AW389" s="83" t="s">
        <v>72</v>
      </c>
      <c r="AX389" s="83" t="s">
        <v>73</v>
      </c>
      <c r="AY389" s="83" t="s">
        <v>63</v>
      </c>
      <c r="AZ389" s="83" t="s">
        <v>73</v>
      </c>
      <c r="BA389" s="83" t="s">
        <v>63</v>
      </c>
      <c r="BB389" s="83" t="s">
        <v>73</v>
      </c>
      <c r="BC389" s="83" t="s">
        <v>73</v>
      </c>
      <c r="BD389" s="83"/>
      <c r="BE389" s="83" t="s">
        <v>73</v>
      </c>
      <c r="BF389" s="83"/>
      <c r="BG389" s="87" t="s">
        <v>846</v>
      </c>
      <c r="BH389" s="86" t="s">
        <v>60</v>
      </c>
      <c r="BI389" s="76" t="s">
        <v>1415</v>
      </c>
      <c r="BJ389">
        <f t="shared" si="18"/>
        <v>13</v>
      </c>
      <c r="BK389" s="87">
        <f t="shared" si="19"/>
        <v>56</v>
      </c>
      <c r="BL389" s="87"/>
      <c r="BM389" s="86" t="str">
        <f>_xlfn.XLOOKUP(Form_Responses18111213[[#This Row],[Sekolah School (Cleansed)]],'Quality Check'!$B$11:$B$14,'Quality Check'!$C$11:$C$14,)</f>
        <v>Urban</v>
      </c>
      <c r="BN389" s="86" t="str">
        <f>_xlfn.XLOOKUP(Form_Responses18111213[[#This Row],[Sekolah School (Cleansed)]],'Quality Check'!$B$11:$B$14,'Quality Check'!$D$11:$D$14,)</f>
        <v>Controlled Group (CG)</v>
      </c>
      <c r="BO389" s="87" t="str">
        <f>_xlfn.XLOOKUP(AS389,'Cleansing - Toothpaste Brand'!A:A,'Cleansing - Toothpaste Brand'!B:B,)</f>
        <v>Darlie</v>
      </c>
      <c r="BP389" s="87"/>
      <c r="BQ38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89" s="86" t="str">
        <f>_xlfn.XLOOKUP(AP389,'Cleansing - Response'!E:E,'Cleansing - Response'!F:F,)</f>
        <v>2 days and more</v>
      </c>
      <c r="BS389" s="86"/>
      <c r="BT389" s="86" t="str">
        <f>_xlfn.XLOOKUP(AQ389,'Cleansing - Response'!E:E,'Cleansing - Response'!F:F,)</f>
        <v>2 days and more</v>
      </c>
      <c r="BU389" s="86"/>
      <c r="BV389" s="86" t="str">
        <f t="shared" si="20"/>
        <v>Ya / Yes</v>
      </c>
      <c r="BW389" s="86" t="str">
        <f>_xlfn.XLOOKUP(AT389,'Cleansing - Response'!E:E,'Cleansing - Response'!F:F,)</f>
        <v>Always</v>
      </c>
      <c r="BX389" s="86" t="str">
        <f>_xlfn.XLOOKUP(AU389,'Cleansing - Response'!H:H,'Cleansing - Response'!I:I,)</f>
        <v>Sometimes / When in need</v>
      </c>
      <c r="BY389" s="86" t="str">
        <f>_xlfn.XLOOKUP(AV389,'Cleansing - Response'!K:K,'Cleansing - Response'!L:L,)</f>
        <v>Up to 1 time a day</v>
      </c>
      <c r="BZ389" s="86" t="str">
        <f>_xlfn.XLOOKUP(AW389,'Cleansing - Response'!$N:$N,'Cleansing - Response'!$O:$O,)</f>
        <v>Yes / Sometimes</v>
      </c>
      <c r="CA389" s="86" t="str">
        <f>_xlfn.XLOOKUP(AX389,'Cleansing - Response'!$N:$N,'Cleansing - Response'!$O:$O,)</f>
        <v>No</v>
      </c>
      <c r="CB389" s="86" t="str">
        <f>_xlfn.XLOOKUP(AY389,'Cleansing - Response'!$N:$N,'Cleansing - Response'!$O:$O,)</f>
        <v>Yes / Sometimes</v>
      </c>
      <c r="CC389" s="86" t="str">
        <f>_xlfn.XLOOKUP(AZ389,'Cleansing - Response'!$N:$N,'Cleansing - Response'!$O:$O,)</f>
        <v>No</v>
      </c>
      <c r="CD389" s="86" t="str">
        <f>_xlfn.XLOOKUP(BA389,'Cleansing - Response'!$N:$N,'Cleansing - Response'!$O:$O,)</f>
        <v>Yes / Sometimes</v>
      </c>
      <c r="CE389" s="86" t="str">
        <f>_xlfn.XLOOKUP(BB389,'Cleansing - Response'!$N:$N,'Cleansing - Response'!$O:$O,)</f>
        <v>No</v>
      </c>
      <c r="CF389" s="87" t="str">
        <f>IF(COUNTIF(Form_Responses18111213[[#This Row],[Answer - B7-1]:[Answer - B7-6]], "Yes / Sometimes") &gt; 4, "More than 4 times","Up to 4 times")</f>
        <v>Up to 4 times</v>
      </c>
    </row>
    <row r="390" spans="1:84" ht="13.2" x14ac:dyDescent="0.25">
      <c r="A390" s="82">
        <v>45574.479499594905</v>
      </c>
      <c r="B390" s="83" t="s">
        <v>1056</v>
      </c>
      <c r="C390" s="84" t="s">
        <v>1057</v>
      </c>
      <c r="D390" s="83">
        <v>100</v>
      </c>
      <c r="E390" s="83">
        <v>0.92</v>
      </c>
      <c r="F390" s="83" t="s">
        <v>114</v>
      </c>
      <c r="G390" s="83" t="s">
        <v>76</v>
      </c>
      <c r="H390" s="83" t="s">
        <v>846</v>
      </c>
      <c r="I390" s="83" t="s">
        <v>63</v>
      </c>
      <c r="J390" s="83" t="s">
        <v>78</v>
      </c>
      <c r="K390" s="83" t="s">
        <v>78</v>
      </c>
      <c r="L390" s="83" t="s">
        <v>64</v>
      </c>
      <c r="M390" s="83" t="s">
        <v>84</v>
      </c>
      <c r="N390" s="83" t="s">
        <v>64</v>
      </c>
      <c r="O390" s="83" t="s">
        <v>64</v>
      </c>
      <c r="P390" s="83" t="s">
        <v>84</v>
      </c>
      <c r="Q390" s="83" t="s">
        <v>84</v>
      </c>
      <c r="R390" s="83" t="s">
        <v>64</v>
      </c>
      <c r="S390" s="83" t="s">
        <v>64</v>
      </c>
      <c r="T390" s="83" t="s">
        <v>64</v>
      </c>
      <c r="U390" s="83" t="s">
        <v>64</v>
      </c>
      <c r="V390" s="83" t="s">
        <v>64</v>
      </c>
      <c r="W390" s="83" t="s">
        <v>64</v>
      </c>
      <c r="X390" s="83" t="s">
        <v>84</v>
      </c>
      <c r="Y390" s="83" t="s">
        <v>64</v>
      </c>
      <c r="Z390" s="83" t="s">
        <v>66</v>
      </c>
      <c r="AA390" s="83" t="s">
        <v>66</v>
      </c>
      <c r="AB390" s="83" t="s">
        <v>66</v>
      </c>
      <c r="AC390" s="83" t="s">
        <v>65</v>
      </c>
      <c r="AD390" s="83" t="s">
        <v>66</v>
      </c>
      <c r="AE390" s="83" t="s">
        <v>79</v>
      </c>
      <c r="AF390" s="83" t="s">
        <v>79</v>
      </c>
      <c r="AG390" s="83" t="s">
        <v>66</v>
      </c>
      <c r="AH390" s="83" t="s">
        <v>79</v>
      </c>
      <c r="AI390" s="83" t="s">
        <v>79</v>
      </c>
      <c r="AJ390" s="83" t="s">
        <v>66</v>
      </c>
      <c r="AK390" s="83" t="s">
        <v>66</v>
      </c>
      <c r="AL390" s="83" t="s">
        <v>66</v>
      </c>
      <c r="AM390" s="83" t="s">
        <v>66</v>
      </c>
      <c r="AN390" s="83" t="s">
        <v>66</v>
      </c>
      <c r="AO390" s="83" t="s">
        <v>66</v>
      </c>
      <c r="AP390" s="83" t="s">
        <v>85</v>
      </c>
      <c r="AQ390" s="83" t="s">
        <v>85</v>
      </c>
      <c r="AR390" s="83" t="s">
        <v>86</v>
      </c>
      <c r="AS390" s="83" t="s">
        <v>1058</v>
      </c>
      <c r="AT390" s="83" t="s">
        <v>69</v>
      </c>
      <c r="AU390" s="83" t="s">
        <v>93</v>
      </c>
      <c r="AV390" s="83" t="s">
        <v>71</v>
      </c>
      <c r="AW390" s="83" t="s">
        <v>72</v>
      </c>
      <c r="AX390" s="83" t="s">
        <v>72</v>
      </c>
      <c r="AY390" s="83" t="s">
        <v>63</v>
      </c>
      <c r="AZ390" s="83" t="s">
        <v>72</v>
      </c>
      <c r="BA390" s="83" t="s">
        <v>72</v>
      </c>
      <c r="BB390" s="83" t="s">
        <v>73</v>
      </c>
      <c r="BC390" s="83" t="s">
        <v>73</v>
      </c>
      <c r="BD390" s="83"/>
      <c r="BE390" s="83" t="s">
        <v>73</v>
      </c>
      <c r="BF390" s="83"/>
      <c r="BG390" s="87" t="s">
        <v>846</v>
      </c>
      <c r="BH390" s="87" t="s">
        <v>114</v>
      </c>
      <c r="BI390" s="76" t="s">
        <v>1414</v>
      </c>
      <c r="BJ390">
        <f t="shared" si="18"/>
        <v>10</v>
      </c>
      <c r="BK390" s="87">
        <f t="shared" si="19"/>
        <v>46</v>
      </c>
      <c r="BL390" s="87"/>
      <c r="BM390" s="86" t="str">
        <f>_xlfn.XLOOKUP(Form_Responses18111213[[#This Row],[Sekolah School (Cleansed)]],'Quality Check'!$B$11:$B$14,'Quality Check'!$C$11:$C$14,)</f>
        <v>Urban</v>
      </c>
      <c r="BN390" s="86" t="str">
        <f>_xlfn.XLOOKUP(Form_Responses18111213[[#This Row],[Sekolah School (Cleansed)]],'Quality Check'!$B$11:$B$14,'Quality Check'!$D$11:$D$14,)</f>
        <v>Controlled Group (CG)</v>
      </c>
      <c r="BO390" s="87" t="str">
        <f>_xlfn.XLOOKUP(AS390,'Cleansing - Toothpaste Brand'!A:A,'Cleansing - Toothpaste Brand'!B:B,)</f>
        <v>Sensodyne</v>
      </c>
      <c r="BP390" s="87"/>
      <c r="BQ39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90" s="86" t="str">
        <f>_xlfn.XLOOKUP(AP390,'Cleansing - Response'!E:E,'Cleansing - Response'!F:F,)</f>
        <v>2 days and more</v>
      </c>
      <c r="BS390" s="86"/>
      <c r="BT390" s="86" t="str">
        <f>_xlfn.XLOOKUP(AQ390,'Cleansing - Response'!E:E,'Cleansing - Response'!F:F,)</f>
        <v>2 days and more</v>
      </c>
      <c r="BU390" s="86"/>
      <c r="BV390" s="86" t="str">
        <f t="shared" si="20"/>
        <v>Ya / Yes</v>
      </c>
      <c r="BW390" s="86" t="str">
        <f>_xlfn.XLOOKUP(AT390,'Cleansing - Response'!E:E,'Cleansing - Response'!F:F,)</f>
        <v>Rarely / Sometimes</v>
      </c>
      <c r="BX390" s="86" t="str">
        <f>_xlfn.XLOOKUP(AU390,'Cleansing - Response'!H:H,'Cleansing - Response'!I:I,)</f>
        <v>Not using dental floss</v>
      </c>
      <c r="BY390" s="86" t="str">
        <f>_xlfn.XLOOKUP(AV390,'Cleansing - Response'!K:K,'Cleansing - Response'!L:L,)</f>
        <v>Up to 1 time a day</v>
      </c>
      <c r="BZ390" s="86" t="str">
        <f>_xlfn.XLOOKUP(AW390,'Cleansing - Response'!$N:$N,'Cleansing - Response'!$O:$O,)</f>
        <v>Yes / Sometimes</v>
      </c>
      <c r="CA390" s="86" t="str">
        <f>_xlfn.XLOOKUP(AX390,'Cleansing - Response'!$N:$N,'Cleansing - Response'!$O:$O,)</f>
        <v>Yes / Sometimes</v>
      </c>
      <c r="CB390" s="86" t="str">
        <f>_xlfn.XLOOKUP(AY390,'Cleansing - Response'!$N:$N,'Cleansing - Response'!$O:$O,)</f>
        <v>Yes / Sometimes</v>
      </c>
      <c r="CC390" s="86" t="str">
        <f>_xlfn.XLOOKUP(AZ390,'Cleansing - Response'!$N:$N,'Cleansing - Response'!$O:$O,)</f>
        <v>Yes / Sometimes</v>
      </c>
      <c r="CD390" s="86" t="str">
        <f>_xlfn.XLOOKUP(BA390,'Cleansing - Response'!$N:$N,'Cleansing - Response'!$O:$O,)</f>
        <v>Yes / Sometimes</v>
      </c>
      <c r="CE390" s="86" t="str">
        <f>_xlfn.XLOOKUP(BB390,'Cleansing - Response'!$N:$N,'Cleansing - Response'!$O:$O,)</f>
        <v>No</v>
      </c>
      <c r="CF390" s="87" t="str">
        <f>IF(COUNTIF(Form_Responses18111213[[#This Row],[Answer - B7-1]:[Answer - B7-6]], "Yes / Sometimes") &gt; 4, "More than 4 times","Up to 4 times")</f>
        <v>More than 4 times</v>
      </c>
    </row>
    <row r="391" spans="1:84" ht="13.2" x14ac:dyDescent="0.25">
      <c r="A391" s="82">
        <v>45574.482555925926</v>
      </c>
      <c r="B391" s="83" t="s">
        <v>1059</v>
      </c>
      <c r="C391" s="84" t="s">
        <v>1060</v>
      </c>
      <c r="D391" s="83">
        <v>100</v>
      </c>
      <c r="E391" s="83">
        <v>0.17</v>
      </c>
      <c r="F391" s="83" t="s">
        <v>423</v>
      </c>
      <c r="G391" s="83" t="s">
        <v>76</v>
      </c>
      <c r="H391" s="83" t="s">
        <v>922</v>
      </c>
      <c r="I391" s="83" t="s">
        <v>73</v>
      </c>
      <c r="J391" s="83" t="s">
        <v>64</v>
      </c>
      <c r="K391" s="83" t="s">
        <v>84</v>
      </c>
      <c r="L391" s="83" t="s">
        <v>64</v>
      </c>
      <c r="M391" s="83" t="s">
        <v>84</v>
      </c>
      <c r="N391" s="83" t="s">
        <v>64</v>
      </c>
      <c r="O391" s="83" t="s">
        <v>64</v>
      </c>
      <c r="P391" s="83" t="s">
        <v>84</v>
      </c>
      <c r="Q391" s="83" t="s">
        <v>84</v>
      </c>
      <c r="R391" s="83" t="s">
        <v>64</v>
      </c>
      <c r="S391" s="83" t="s">
        <v>64</v>
      </c>
      <c r="T391" s="83" t="s">
        <v>84</v>
      </c>
      <c r="U391" s="83" t="s">
        <v>78</v>
      </c>
      <c r="V391" s="83" t="s">
        <v>64</v>
      </c>
      <c r="W391" s="83" t="s">
        <v>64</v>
      </c>
      <c r="X391" s="83" t="s">
        <v>84</v>
      </c>
      <c r="Y391" s="83" t="s">
        <v>64</v>
      </c>
      <c r="Z391" s="83" t="s">
        <v>65</v>
      </c>
      <c r="AA391" s="83" t="s">
        <v>66</v>
      </c>
      <c r="AB391" s="83" t="s">
        <v>66</v>
      </c>
      <c r="AC391" s="83" t="s">
        <v>66</v>
      </c>
      <c r="AD391" s="83" t="s">
        <v>66</v>
      </c>
      <c r="AE391" s="83" t="s">
        <v>66</v>
      </c>
      <c r="AF391" s="83" t="s">
        <v>66</v>
      </c>
      <c r="AG391" s="83" t="s">
        <v>65</v>
      </c>
      <c r="AH391" s="83" t="s">
        <v>65</v>
      </c>
      <c r="AI391" s="83" t="s">
        <v>79</v>
      </c>
      <c r="AJ391" s="83" t="s">
        <v>65</v>
      </c>
      <c r="AK391" s="83" t="s">
        <v>66</v>
      </c>
      <c r="AL391" s="83" t="s">
        <v>66</v>
      </c>
      <c r="AM391" s="83" t="s">
        <v>66</v>
      </c>
      <c r="AN391" s="83" t="s">
        <v>66</v>
      </c>
      <c r="AO391" s="83" t="s">
        <v>66</v>
      </c>
      <c r="AP391" s="83" t="s">
        <v>85</v>
      </c>
      <c r="AQ391" s="83" t="s">
        <v>85</v>
      </c>
      <c r="AR391" s="83" t="s">
        <v>86</v>
      </c>
      <c r="AS391" s="83" t="s">
        <v>81</v>
      </c>
      <c r="AT391" s="83" t="s">
        <v>87</v>
      </c>
      <c r="AU391" s="83" t="s">
        <v>67</v>
      </c>
      <c r="AV391" s="83" t="s">
        <v>71</v>
      </c>
      <c r="AW391" s="83" t="s">
        <v>72</v>
      </c>
      <c r="AX391" s="83" t="s">
        <v>72</v>
      </c>
      <c r="AY391" s="83" t="s">
        <v>72</v>
      </c>
      <c r="AZ391" s="83" t="s">
        <v>63</v>
      </c>
      <c r="BA391" s="83" t="s">
        <v>72</v>
      </c>
      <c r="BB391" s="83" t="s">
        <v>73</v>
      </c>
      <c r="BC391" s="83" t="s">
        <v>73</v>
      </c>
      <c r="BD391" s="83"/>
      <c r="BE391" s="83" t="s">
        <v>73</v>
      </c>
      <c r="BF391" s="83"/>
      <c r="BG391" s="87" t="s">
        <v>846</v>
      </c>
      <c r="BH391" s="86" t="s">
        <v>60</v>
      </c>
      <c r="BI391" s="76" t="s">
        <v>1415</v>
      </c>
      <c r="BJ391">
        <f t="shared" si="18"/>
        <v>9</v>
      </c>
      <c r="BK391" s="87">
        <f t="shared" si="19"/>
        <v>52</v>
      </c>
      <c r="BL391" s="87"/>
      <c r="BM391" s="86" t="str">
        <f>_xlfn.XLOOKUP(Form_Responses18111213[[#This Row],[Sekolah School (Cleansed)]],'Quality Check'!$B$11:$B$14,'Quality Check'!$C$11:$C$14,)</f>
        <v>Urban</v>
      </c>
      <c r="BN391" s="86" t="str">
        <f>_xlfn.XLOOKUP(Form_Responses18111213[[#This Row],[Sekolah School (Cleansed)]],'Quality Check'!$B$11:$B$14,'Quality Check'!$D$11:$D$14,)</f>
        <v>Controlled Group (CG)</v>
      </c>
      <c r="BO391" s="87" t="str">
        <f>_xlfn.XLOOKUP(AS391,'Cleansing - Toothpaste Brand'!A:A,'Cleansing - Toothpaste Brand'!B:B,)</f>
        <v>Colgate</v>
      </c>
      <c r="BP391" s="87"/>
      <c r="BQ39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91" s="86" t="str">
        <f>_xlfn.XLOOKUP(AP391,'Cleansing - Response'!E:E,'Cleansing - Response'!F:F,)</f>
        <v>2 days and more</v>
      </c>
      <c r="BS391" s="86"/>
      <c r="BT391" s="86" t="str">
        <f>_xlfn.XLOOKUP(AQ391,'Cleansing - Response'!E:E,'Cleansing - Response'!F:F,)</f>
        <v>2 days and more</v>
      </c>
      <c r="BU391" s="86"/>
      <c r="BV391" s="86" t="str">
        <f t="shared" si="20"/>
        <v>Ya / Yes</v>
      </c>
      <c r="BW391" s="86" t="str">
        <f>_xlfn.XLOOKUP(AT391,'Cleansing - Response'!E:E,'Cleansing - Response'!F:F,)</f>
        <v>Always</v>
      </c>
      <c r="BX391" s="86" t="str">
        <f>_xlfn.XLOOKUP(AU391,'Cleansing - Response'!H:H,'Cleansing - Response'!I:I,)</f>
        <v>Using dental floss at least once</v>
      </c>
      <c r="BY391" s="86" t="str">
        <f>_xlfn.XLOOKUP(AV391,'Cleansing - Response'!K:K,'Cleansing - Response'!L:L,)</f>
        <v>Up to 1 time a day</v>
      </c>
      <c r="BZ391" s="86" t="str">
        <f>_xlfn.XLOOKUP(AW391,'Cleansing - Response'!$N:$N,'Cleansing - Response'!$O:$O,)</f>
        <v>Yes / Sometimes</v>
      </c>
      <c r="CA391" s="86" t="str">
        <f>_xlfn.XLOOKUP(AX391,'Cleansing - Response'!$N:$N,'Cleansing - Response'!$O:$O,)</f>
        <v>Yes / Sometimes</v>
      </c>
      <c r="CB391" s="86" t="str">
        <f>_xlfn.XLOOKUP(AY391,'Cleansing - Response'!$N:$N,'Cleansing - Response'!$O:$O,)</f>
        <v>Yes / Sometimes</v>
      </c>
      <c r="CC391" s="86" t="str">
        <f>_xlfn.XLOOKUP(AZ391,'Cleansing - Response'!$N:$N,'Cleansing - Response'!$O:$O,)</f>
        <v>Yes / Sometimes</v>
      </c>
      <c r="CD391" s="86" t="str">
        <f>_xlfn.XLOOKUP(BA391,'Cleansing - Response'!$N:$N,'Cleansing - Response'!$O:$O,)</f>
        <v>Yes / Sometimes</v>
      </c>
      <c r="CE391" s="86" t="str">
        <f>_xlfn.XLOOKUP(BB391,'Cleansing - Response'!$N:$N,'Cleansing - Response'!$O:$O,)</f>
        <v>No</v>
      </c>
      <c r="CF391" s="87" t="str">
        <f>IF(COUNTIF(Form_Responses18111213[[#This Row],[Answer - B7-1]:[Answer - B7-6]], "Yes / Sometimes") &gt; 4, "More than 4 times","Up to 4 times")</f>
        <v>More than 4 times</v>
      </c>
    </row>
    <row r="392" spans="1:84" ht="13.2" x14ac:dyDescent="0.25">
      <c r="A392" s="82">
        <v>45574.48351174769</v>
      </c>
      <c r="B392" s="83" t="s">
        <v>1061</v>
      </c>
      <c r="C392" s="84" t="s">
        <v>1062</v>
      </c>
      <c r="D392" s="83">
        <v>100</v>
      </c>
      <c r="E392" s="83">
        <v>0.63</v>
      </c>
      <c r="F392" s="83" t="s">
        <v>423</v>
      </c>
      <c r="G392" s="83" t="s">
        <v>76</v>
      </c>
      <c r="H392" s="83" t="s">
        <v>846</v>
      </c>
      <c r="I392" s="83" t="s">
        <v>63</v>
      </c>
      <c r="J392" s="83" t="s">
        <v>64</v>
      </c>
      <c r="K392" s="83" t="s">
        <v>84</v>
      </c>
      <c r="L392" s="83" t="s">
        <v>64</v>
      </c>
      <c r="M392" s="83" t="s">
        <v>78</v>
      </c>
      <c r="N392" s="83" t="s">
        <v>64</v>
      </c>
      <c r="O392" s="83" t="s">
        <v>84</v>
      </c>
      <c r="P392" s="83" t="s">
        <v>84</v>
      </c>
      <c r="Q392" s="83" t="s">
        <v>64</v>
      </c>
      <c r="R392" s="83" t="s">
        <v>84</v>
      </c>
      <c r="S392" s="83" t="s">
        <v>84</v>
      </c>
      <c r="T392" s="83" t="s">
        <v>78</v>
      </c>
      <c r="U392" s="83" t="s">
        <v>64</v>
      </c>
      <c r="V392" s="83" t="s">
        <v>64</v>
      </c>
      <c r="W392" s="83" t="s">
        <v>64</v>
      </c>
      <c r="X392" s="83" t="s">
        <v>64</v>
      </c>
      <c r="Y392" s="83" t="s">
        <v>64</v>
      </c>
      <c r="Z392" s="83" t="s">
        <v>66</v>
      </c>
      <c r="AA392" s="83" t="s">
        <v>65</v>
      </c>
      <c r="AB392" s="83" t="s">
        <v>65</v>
      </c>
      <c r="AC392" s="83" t="s">
        <v>66</v>
      </c>
      <c r="AD392" s="83" t="s">
        <v>66</v>
      </c>
      <c r="AE392" s="83" t="s">
        <v>79</v>
      </c>
      <c r="AF392" s="83" t="s">
        <v>66</v>
      </c>
      <c r="AG392" s="83" t="s">
        <v>65</v>
      </c>
      <c r="AH392" s="83" t="s">
        <v>79</v>
      </c>
      <c r="AI392" s="83" t="s">
        <v>79</v>
      </c>
      <c r="AJ392" s="83" t="s">
        <v>65</v>
      </c>
      <c r="AK392" s="83" t="s">
        <v>65</v>
      </c>
      <c r="AL392" s="83" t="s">
        <v>65</v>
      </c>
      <c r="AM392" s="83" t="s">
        <v>66</v>
      </c>
      <c r="AN392" s="83" t="s">
        <v>66</v>
      </c>
      <c r="AO392" s="83" t="s">
        <v>66</v>
      </c>
      <c r="AP392" s="83" t="s">
        <v>67</v>
      </c>
      <c r="AQ392" s="83" t="s">
        <v>85</v>
      </c>
      <c r="AR392" s="83" t="s">
        <v>86</v>
      </c>
      <c r="AS392" s="83" t="s">
        <v>223</v>
      </c>
      <c r="AT392" s="83" t="s">
        <v>69</v>
      </c>
      <c r="AU392" s="83" t="s">
        <v>80</v>
      </c>
      <c r="AV392" s="83" t="s">
        <v>469</v>
      </c>
      <c r="AW392" s="83" t="s">
        <v>73</v>
      </c>
      <c r="AX392" s="83" t="s">
        <v>72</v>
      </c>
      <c r="AY392" s="83" t="s">
        <v>63</v>
      </c>
      <c r="AZ392" s="83" t="s">
        <v>63</v>
      </c>
      <c r="BA392" s="83" t="s">
        <v>72</v>
      </c>
      <c r="BB392" s="83" t="s">
        <v>72</v>
      </c>
      <c r="BC392" s="83" t="s">
        <v>73</v>
      </c>
      <c r="BD392" s="83"/>
      <c r="BE392" s="83" t="s">
        <v>73</v>
      </c>
      <c r="BF392" s="83"/>
      <c r="BG392" s="87" t="s">
        <v>846</v>
      </c>
      <c r="BH392" s="86" t="s">
        <v>60</v>
      </c>
      <c r="BI392" s="76" t="s">
        <v>1414</v>
      </c>
      <c r="BJ392">
        <f t="shared" si="18"/>
        <v>10</v>
      </c>
      <c r="BK392" s="87">
        <f t="shared" si="19"/>
        <v>52</v>
      </c>
      <c r="BL392" s="87"/>
      <c r="BM392" s="86" t="str">
        <f>_xlfn.XLOOKUP(Form_Responses18111213[[#This Row],[Sekolah School (Cleansed)]],'Quality Check'!$B$11:$B$14,'Quality Check'!$C$11:$C$14,)</f>
        <v>Urban</v>
      </c>
      <c r="BN392" s="86" t="str">
        <f>_xlfn.XLOOKUP(Form_Responses18111213[[#This Row],[Sekolah School (Cleansed)]],'Quality Check'!$B$11:$B$14,'Quality Check'!$D$11:$D$14,)</f>
        <v>Controlled Group (CG)</v>
      </c>
      <c r="BO392" s="87" t="str">
        <f>_xlfn.XLOOKUP(AS392,'Cleansing - Toothpaste Brand'!A:A,'Cleansing - Toothpaste Brand'!B:B,)</f>
        <v>Colgate</v>
      </c>
      <c r="BP392" s="87"/>
      <c r="BQ39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92" s="86" t="str">
        <f>_xlfn.XLOOKUP(AP392,'Cleansing - Response'!E:E,'Cleansing - Response'!F:F,)</f>
        <v>2 days and more</v>
      </c>
      <c r="BS392" s="86"/>
      <c r="BT392" s="86" t="str">
        <f>_xlfn.XLOOKUP(AQ392,'Cleansing - Response'!E:E,'Cleansing - Response'!F:F,)</f>
        <v>2 days and more</v>
      </c>
      <c r="BU392" s="86"/>
      <c r="BV392" s="86" t="str">
        <f t="shared" si="20"/>
        <v>Ya / Yes</v>
      </c>
      <c r="BW392" s="86" t="str">
        <f>_xlfn.XLOOKUP(AT392,'Cleansing - Response'!E:E,'Cleansing - Response'!F:F,)</f>
        <v>Rarely / Sometimes</v>
      </c>
      <c r="BX392" s="86" t="str">
        <f>_xlfn.XLOOKUP(AU392,'Cleansing - Response'!H:H,'Cleansing - Response'!I:I,)</f>
        <v>Using dental floss at least once</v>
      </c>
      <c r="BY392" s="86" t="str">
        <f>_xlfn.XLOOKUP(AV392,'Cleansing - Response'!K:K,'Cleansing - Response'!L:L,)</f>
        <v>More than 1 time a day</v>
      </c>
      <c r="BZ392" s="86" t="str">
        <f>_xlfn.XLOOKUP(AW392,'Cleansing - Response'!$N:$N,'Cleansing - Response'!$O:$O,)</f>
        <v>No</v>
      </c>
      <c r="CA392" s="86" t="str">
        <f>_xlfn.XLOOKUP(AX392,'Cleansing - Response'!$N:$N,'Cleansing - Response'!$O:$O,)</f>
        <v>Yes / Sometimes</v>
      </c>
      <c r="CB392" s="86" t="str">
        <f>_xlfn.XLOOKUP(AY392,'Cleansing - Response'!$N:$N,'Cleansing - Response'!$O:$O,)</f>
        <v>Yes / Sometimes</v>
      </c>
      <c r="CC392" s="86" t="str">
        <f>_xlfn.XLOOKUP(AZ392,'Cleansing - Response'!$N:$N,'Cleansing - Response'!$O:$O,)</f>
        <v>Yes / Sometimes</v>
      </c>
      <c r="CD392" s="86" t="str">
        <f>_xlfn.XLOOKUP(BA392,'Cleansing - Response'!$N:$N,'Cleansing - Response'!$O:$O,)</f>
        <v>Yes / Sometimes</v>
      </c>
      <c r="CE392" s="86" t="str">
        <f>_xlfn.XLOOKUP(BB392,'Cleansing - Response'!$N:$N,'Cleansing - Response'!$O:$O,)</f>
        <v>Yes / Sometimes</v>
      </c>
      <c r="CF392" s="87" t="str">
        <f>IF(COUNTIF(Form_Responses18111213[[#This Row],[Answer - B7-1]:[Answer - B7-6]], "Yes / Sometimes") &gt; 4, "More than 4 times","Up to 4 times")</f>
        <v>More than 4 times</v>
      </c>
    </row>
    <row r="393" spans="1:84" ht="13.2" x14ac:dyDescent="0.25">
      <c r="A393" s="82">
        <v>45574.483644328706</v>
      </c>
      <c r="B393" s="83" t="s">
        <v>1063</v>
      </c>
      <c r="C393" s="84" t="s">
        <v>1064</v>
      </c>
      <c r="D393" s="83">
        <v>100</v>
      </c>
      <c r="E393" s="83">
        <v>0.92</v>
      </c>
      <c r="F393" s="83" t="s">
        <v>423</v>
      </c>
      <c r="G393" s="83" t="s">
        <v>76</v>
      </c>
      <c r="H393" s="83" t="s">
        <v>1065</v>
      </c>
      <c r="I393" s="83" t="s">
        <v>73</v>
      </c>
      <c r="J393" s="83" t="s">
        <v>78</v>
      </c>
      <c r="K393" s="83" t="s">
        <v>78</v>
      </c>
      <c r="L393" s="83" t="s">
        <v>64</v>
      </c>
      <c r="M393" s="83" t="s">
        <v>84</v>
      </c>
      <c r="N393" s="83" t="s">
        <v>78</v>
      </c>
      <c r="O393" s="83" t="s">
        <v>84</v>
      </c>
      <c r="P393" s="83" t="s">
        <v>84</v>
      </c>
      <c r="Q393" s="83" t="s">
        <v>84</v>
      </c>
      <c r="R393" s="83" t="s">
        <v>64</v>
      </c>
      <c r="S393" s="83" t="s">
        <v>84</v>
      </c>
      <c r="T393" s="83" t="s">
        <v>84</v>
      </c>
      <c r="U393" s="83" t="s">
        <v>84</v>
      </c>
      <c r="V393" s="83" t="s">
        <v>84</v>
      </c>
      <c r="W393" s="83" t="s">
        <v>84</v>
      </c>
      <c r="X393" s="83" t="s">
        <v>84</v>
      </c>
      <c r="Y393" s="83" t="s">
        <v>84</v>
      </c>
      <c r="Z393" s="83" t="s">
        <v>66</v>
      </c>
      <c r="AA393" s="83" t="s">
        <v>66</v>
      </c>
      <c r="AB393" s="83" t="s">
        <v>66</v>
      </c>
      <c r="AC393" s="83" t="s">
        <v>79</v>
      </c>
      <c r="AD393" s="83" t="s">
        <v>66</v>
      </c>
      <c r="AE393" s="83" t="s">
        <v>66</v>
      </c>
      <c r="AF393" s="83" t="s">
        <v>66</v>
      </c>
      <c r="AG393" s="83" t="s">
        <v>66</v>
      </c>
      <c r="AH393" s="83" t="s">
        <v>66</v>
      </c>
      <c r="AI393" s="83" t="s">
        <v>79</v>
      </c>
      <c r="AJ393" s="83" t="s">
        <v>66</v>
      </c>
      <c r="AK393" s="83" t="s">
        <v>66</v>
      </c>
      <c r="AL393" s="83" t="s">
        <v>66</v>
      </c>
      <c r="AM393" s="83" t="s">
        <v>66</v>
      </c>
      <c r="AN393" s="83" t="s">
        <v>66</v>
      </c>
      <c r="AO393" s="83" t="s">
        <v>66</v>
      </c>
      <c r="AP393" s="83" t="s">
        <v>67</v>
      </c>
      <c r="AQ393" s="83" t="s">
        <v>67</v>
      </c>
      <c r="AR393" s="83" t="s">
        <v>86</v>
      </c>
      <c r="AS393" s="83" t="s">
        <v>68</v>
      </c>
      <c r="AT393" s="83" t="s">
        <v>69</v>
      </c>
      <c r="AU393" s="83" t="s">
        <v>70</v>
      </c>
      <c r="AV393" s="83" t="s">
        <v>71</v>
      </c>
      <c r="AW393" s="83" t="s">
        <v>73</v>
      </c>
      <c r="AX393" s="83" t="s">
        <v>73</v>
      </c>
      <c r="AY393" s="83" t="s">
        <v>63</v>
      </c>
      <c r="AZ393" s="83" t="s">
        <v>72</v>
      </c>
      <c r="BA393" s="83" t="s">
        <v>63</v>
      </c>
      <c r="BB393" s="83" t="s">
        <v>72</v>
      </c>
      <c r="BC393" s="83" t="s">
        <v>73</v>
      </c>
      <c r="BD393" s="83"/>
      <c r="BE393" s="83" t="s">
        <v>73</v>
      </c>
      <c r="BF393" s="83"/>
      <c r="BG393" s="87" t="s">
        <v>846</v>
      </c>
      <c r="BH393" s="86" t="s">
        <v>60</v>
      </c>
      <c r="BI393" s="76" t="s">
        <v>1415</v>
      </c>
      <c r="BJ393">
        <f t="shared" si="18"/>
        <v>2</v>
      </c>
      <c r="BK393" s="87">
        <f t="shared" si="19"/>
        <v>47</v>
      </c>
      <c r="BL393" s="87"/>
      <c r="BM393" s="86" t="str">
        <f>_xlfn.XLOOKUP(Form_Responses18111213[[#This Row],[Sekolah School (Cleansed)]],'Quality Check'!$B$11:$B$14,'Quality Check'!$C$11:$C$14,)</f>
        <v>Urban</v>
      </c>
      <c r="BN393" s="86" t="str">
        <f>_xlfn.XLOOKUP(Form_Responses18111213[[#This Row],[Sekolah School (Cleansed)]],'Quality Check'!$B$11:$B$14,'Quality Check'!$D$11:$D$14,)</f>
        <v>Controlled Group (CG)</v>
      </c>
      <c r="BO393" s="87" t="str">
        <f>_xlfn.XLOOKUP(AS393,'Cleansing - Toothpaste Brand'!A:A,'Cleansing - Toothpaste Brand'!B:B,)</f>
        <v>Colgate</v>
      </c>
      <c r="BP393" s="87"/>
      <c r="BQ39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93" s="86" t="str">
        <f>_xlfn.XLOOKUP(AP393,'Cleansing - Response'!E:E,'Cleansing - Response'!F:F,)</f>
        <v>2 days and more</v>
      </c>
      <c r="BS393" s="86"/>
      <c r="BT393" s="86" t="str">
        <f>_xlfn.XLOOKUP(AQ393,'Cleansing - Response'!E:E,'Cleansing - Response'!F:F,)</f>
        <v>2 days and more</v>
      </c>
      <c r="BU393" s="86"/>
      <c r="BV393" s="86" t="str">
        <f t="shared" si="20"/>
        <v>Ya / Yes</v>
      </c>
      <c r="BW393" s="86" t="str">
        <f>_xlfn.XLOOKUP(AT393,'Cleansing - Response'!E:E,'Cleansing - Response'!F:F,)</f>
        <v>Rarely / Sometimes</v>
      </c>
      <c r="BX393" s="86" t="str">
        <f>_xlfn.XLOOKUP(AU393,'Cleansing - Response'!H:H,'Cleansing - Response'!I:I,)</f>
        <v>Sometimes / When in need</v>
      </c>
      <c r="BY393" s="86" t="str">
        <f>_xlfn.XLOOKUP(AV393,'Cleansing - Response'!K:K,'Cleansing - Response'!L:L,)</f>
        <v>Up to 1 time a day</v>
      </c>
      <c r="BZ393" s="86" t="str">
        <f>_xlfn.XLOOKUP(AW393,'Cleansing - Response'!$N:$N,'Cleansing - Response'!$O:$O,)</f>
        <v>No</v>
      </c>
      <c r="CA393" s="86" t="str">
        <f>_xlfn.XLOOKUP(AX393,'Cleansing - Response'!$N:$N,'Cleansing - Response'!$O:$O,)</f>
        <v>No</v>
      </c>
      <c r="CB393" s="86" t="str">
        <f>_xlfn.XLOOKUP(AY393,'Cleansing - Response'!$N:$N,'Cleansing - Response'!$O:$O,)</f>
        <v>Yes / Sometimes</v>
      </c>
      <c r="CC393" s="86" t="str">
        <f>_xlfn.XLOOKUP(AZ393,'Cleansing - Response'!$N:$N,'Cleansing - Response'!$O:$O,)</f>
        <v>Yes / Sometimes</v>
      </c>
      <c r="CD393" s="86" t="str">
        <f>_xlfn.XLOOKUP(BA393,'Cleansing - Response'!$N:$N,'Cleansing - Response'!$O:$O,)</f>
        <v>Yes / Sometimes</v>
      </c>
      <c r="CE393" s="86" t="str">
        <f>_xlfn.XLOOKUP(BB393,'Cleansing - Response'!$N:$N,'Cleansing - Response'!$O:$O,)</f>
        <v>Yes / Sometimes</v>
      </c>
      <c r="CF393" s="87" t="str">
        <f>IF(COUNTIF(Form_Responses18111213[[#This Row],[Answer - B7-1]:[Answer - B7-6]], "Yes / Sometimes") &gt; 4, "More than 4 times","Up to 4 times")</f>
        <v>Up to 4 times</v>
      </c>
    </row>
    <row r="394" spans="1:84" ht="13.2" x14ac:dyDescent="0.25">
      <c r="A394" s="82">
        <v>45574.484666192133</v>
      </c>
      <c r="B394" s="83" t="s">
        <v>1066</v>
      </c>
      <c r="C394" s="84" t="s">
        <v>1067</v>
      </c>
      <c r="D394" s="83">
        <v>14.29</v>
      </c>
      <c r="E394" s="83">
        <v>0.25</v>
      </c>
      <c r="F394" s="83" t="s">
        <v>114</v>
      </c>
      <c r="G394" s="83" t="s">
        <v>76</v>
      </c>
      <c r="H394" s="83" t="s">
        <v>849</v>
      </c>
      <c r="I394" s="83" t="s">
        <v>63</v>
      </c>
      <c r="J394" s="83" t="s">
        <v>78</v>
      </c>
      <c r="K394" s="83" t="s">
        <v>84</v>
      </c>
      <c r="L394" s="83" t="s">
        <v>64</v>
      </c>
      <c r="M394" s="83" t="s">
        <v>84</v>
      </c>
      <c r="N394" s="83" t="s">
        <v>84</v>
      </c>
      <c r="O394" s="83" t="s">
        <v>78</v>
      </c>
      <c r="P394" s="83" t="s">
        <v>64</v>
      </c>
      <c r="Q394" s="83" t="s">
        <v>64</v>
      </c>
      <c r="R394" s="83" t="s">
        <v>64</v>
      </c>
      <c r="S394" s="83" t="s">
        <v>64</v>
      </c>
      <c r="T394" s="83" t="s">
        <v>64</v>
      </c>
      <c r="U394" s="83" t="s">
        <v>64</v>
      </c>
      <c r="V394" s="83" t="s">
        <v>64</v>
      </c>
      <c r="W394" s="83" t="s">
        <v>64</v>
      </c>
      <c r="X394" s="83" t="s">
        <v>64</v>
      </c>
      <c r="Y394" s="83" t="s">
        <v>64</v>
      </c>
      <c r="Z394" s="83" t="s">
        <v>66</v>
      </c>
      <c r="AA394" s="83" t="s">
        <v>66</v>
      </c>
      <c r="AB394" s="83" t="s">
        <v>66</v>
      </c>
      <c r="AC394" s="83" t="s">
        <v>66</v>
      </c>
      <c r="AD394" s="83" t="s">
        <v>66</v>
      </c>
      <c r="AE394" s="83" t="s">
        <v>66</v>
      </c>
      <c r="AF394" s="83" t="s">
        <v>65</v>
      </c>
      <c r="AG394" s="83" t="s">
        <v>66</v>
      </c>
      <c r="AH394" s="83" t="s">
        <v>66</v>
      </c>
      <c r="AI394" s="83" t="s">
        <v>79</v>
      </c>
      <c r="AJ394" s="83" t="s">
        <v>66</v>
      </c>
      <c r="AK394" s="83" t="s">
        <v>66</v>
      </c>
      <c r="AL394" s="83" t="s">
        <v>66</v>
      </c>
      <c r="AM394" s="83" t="s">
        <v>66</v>
      </c>
      <c r="AN394" s="83" t="s">
        <v>66</v>
      </c>
      <c r="AO394" s="83" t="s">
        <v>66</v>
      </c>
      <c r="AP394" s="83" t="s">
        <v>67</v>
      </c>
      <c r="AQ394" s="83" t="s">
        <v>67</v>
      </c>
      <c r="AR394" s="83" t="s">
        <v>73</v>
      </c>
      <c r="AS394" s="83" t="s">
        <v>81</v>
      </c>
      <c r="AT394" s="83" t="s">
        <v>87</v>
      </c>
      <c r="AU394" s="83" t="s">
        <v>70</v>
      </c>
      <c r="AV394" s="83" t="s">
        <v>71</v>
      </c>
      <c r="AW394" s="83" t="s">
        <v>63</v>
      </c>
      <c r="AX394" s="83" t="s">
        <v>63</v>
      </c>
      <c r="AY394" s="83" t="s">
        <v>63</v>
      </c>
      <c r="AZ394" s="83" t="s">
        <v>72</v>
      </c>
      <c r="BA394" s="83" t="s">
        <v>63</v>
      </c>
      <c r="BB394" s="83" t="s">
        <v>72</v>
      </c>
      <c r="BC394" s="83" t="s">
        <v>73</v>
      </c>
      <c r="BD394" s="83"/>
      <c r="BE394" s="83" t="s">
        <v>73</v>
      </c>
      <c r="BF394" s="83"/>
      <c r="BG394" s="87" t="s">
        <v>846</v>
      </c>
      <c r="BH394" s="87" t="s">
        <v>114</v>
      </c>
      <c r="BI394" s="76" t="s">
        <v>1414</v>
      </c>
      <c r="BJ394">
        <f t="shared" si="18"/>
        <v>11</v>
      </c>
      <c r="BK394" s="87">
        <f t="shared" si="19"/>
        <v>49</v>
      </c>
      <c r="BL394" s="87"/>
      <c r="BM394" s="86" t="str">
        <f>_xlfn.XLOOKUP(Form_Responses18111213[[#This Row],[Sekolah School (Cleansed)]],'Quality Check'!$B$11:$B$14,'Quality Check'!$C$11:$C$14,)</f>
        <v>Urban</v>
      </c>
      <c r="BN394" s="86" t="str">
        <f>_xlfn.XLOOKUP(Form_Responses18111213[[#This Row],[Sekolah School (Cleansed)]],'Quality Check'!$B$11:$B$14,'Quality Check'!$D$11:$D$14,)</f>
        <v>Controlled Group (CG)</v>
      </c>
      <c r="BO394" s="87" t="str">
        <f>_xlfn.XLOOKUP(AS394,'Cleansing - Toothpaste Brand'!A:A,'Cleansing - Toothpaste Brand'!B:B,)</f>
        <v>Colgate</v>
      </c>
      <c r="BP394" s="87"/>
      <c r="BQ39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94" s="86" t="str">
        <f>_xlfn.XLOOKUP(AP394,'Cleansing - Response'!E:E,'Cleansing - Response'!F:F,)</f>
        <v>2 days and more</v>
      </c>
      <c r="BS394" s="86"/>
      <c r="BT394" s="86" t="str">
        <f>_xlfn.XLOOKUP(AQ394,'Cleansing - Response'!E:E,'Cleansing - Response'!F:F,)</f>
        <v>2 days and more</v>
      </c>
      <c r="BU394" s="86"/>
      <c r="BV394" s="86" t="str">
        <f t="shared" si="20"/>
        <v>Tidak / No</v>
      </c>
      <c r="BW394" s="86" t="str">
        <f>_xlfn.XLOOKUP(AT394,'Cleansing - Response'!E:E,'Cleansing - Response'!F:F,)</f>
        <v>Always</v>
      </c>
      <c r="BX394" s="86" t="str">
        <f>_xlfn.XLOOKUP(AU394,'Cleansing - Response'!H:H,'Cleansing - Response'!I:I,)</f>
        <v>Sometimes / When in need</v>
      </c>
      <c r="BY394" s="86" t="str">
        <f>_xlfn.XLOOKUP(AV394,'Cleansing - Response'!K:K,'Cleansing - Response'!L:L,)</f>
        <v>Up to 1 time a day</v>
      </c>
      <c r="BZ394" s="86" t="str">
        <f>_xlfn.XLOOKUP(AW394,'Cleansing - Response'!$N:$N,'Cleansing - Response'!$O:$O,)</f>
        <v>Yes / Sometimes</v>
      </c>
      <c r="CA394" s="86" t="str">
        <f>_xlfn.XLOOKUP(AX394,'Cleansing - Response'!$N:$N,'Cleansing - Response'!$O:$O,)</f>
        <v>Yes / Sometimes</v>
      </c>
      <c r="CB394" s="86" t="str">
        <f>_xlfn.XLOOKUP(AY394,'Cleansing - Response'!$N:$N,'Cleansing - Response'!$O:$O,)</f>
        <v>Yes / Sometimes</v>
      </c>
      <c r="CC394" s="86" t="str">
        <f>_xlfn.XLOOKUP(AZ394,'Cleansing - Response'!$N:$N,'Cleansing - Response'!$O:$O,)</f>
        <v>Yes / Sometimes</v>
      </c>
      <c r="CD394" s="86" t="str">
        <f>_xlfn.XLOOKUP(BA394,'Cleansing - Response'!$N:$N,'Cleansing - Response'!$O:$O,)</f>
        <v>Yes / Sometimes</v>
      </c>
      <c r="CE394" s="86" t="str">
        <f>_xlfn.XLOOKUP(BB394,'Cleansing - Response'!$N:$N,'Cleansing - Response'!$O:$O,)</f>
        <v>Yes / Sometimes</v>
      </c>
      <c r="CF394" s="87" t="str">
        <f>IF(COUNTIF(Form_Responses18111213[[#This Row],[Answer - B7-1]:[Answer - B7-6]], "Yes / Sometimes") &gt; 4, "More than 4 times","Up to 4 times")</f>
        <v>More than 4 times</v>
      </c>
    </row>
    <row r="395" spans="1:84" ht="13.2" x14ac:dyDescent="0.25">
      <c r="A395" s="82">
        <v>45574.487790185187</v>
      </c>
      <c r="B395" s="83" t="s">
        <v>1068</v>
      </c>
      <c r="C395" s="84" t="s">
        <v>1069</v>
      </c>
      <c r="D395" s="83">
        <v>100</v>
      </c>
      <c r="E395" s="83">
        <v>1.1299999999999999</v>
      </c>
      <c r="F395" s="83" t="s">
        <v>114</v>
      </c>
      <c r="G395" s="83" t="s">
        <v>76</v>
      </c>
      <c r="H395" s="83" t="s">
        <v>857</v>
      </c>
      <c r="I395" s="83" t="s">
        <v>63</v>
      </c>
      <c r="J395" s="83" t="s">
        <v>64</v>
      </c>
      <c r="K395" s="83" t="s">
        <v>78</v>
      </c>
      <c r="L395" s="83" t="s">
        <v>64</v>
      </c>
      <c r="M395" s="83" t="s">
        <v>84</v>
      </c>
      <c r="N395" s="83" t="s">
        <v>84</v>
      </c>
      <c r="O395" s="83" t="s">
        <v>64</v>
      </c>
      <c r="P395" s="83" t="s">
        <v>78</v>
      </c>
      <c r="Q395" s="83" t="s">
        <v>64</v>
      </c>
      <c r="R395" s="83" t="s">
        <v>64</v>
      </c>
      <c r="S395" s="83" t="s">
        <v>64</v>
      </c>
      <c r="T395" s="83" t="s">
        <v>64</v>
      </c>
      <c r="U395" s="83" t="s">
        <v>64</v>
      </c>
      <c r="V395" s="83" t="s">
        <v>84</v>
      </c>
      <c r="W395" s="83" t="s">
        <v>64</v>
      </c>
      <c r="X395" s="83" t="s">
        <v>64</v>
      </c>
      <c r="Y395" s="83" t="s">
        <v>64</v>
      </c>
      <c r="Z395" s="83" t="s">
        <v>65</v>
      </c>
      <c r="AA395" s="83" t="s">
        <v>65</v>
      </c>
      <c r="AB395" s="83" t="s">
        <v>65</v>
      </c>
      <c r="AC395" s="83" t="s">
        <v>65</v>
      </c>
      <c r="AD395" s="83" t="s">
        <v>66</v>
      </c>
      <c r="AE395" s="83" t="s">
        <v>65</v>
      </c>
      <c r="AF395" s="83" t="s">
        <v>65</v>
      </c>
      <c r="AG395" s="83" t="s">
        <v>66</v>
      </c>
      <c r="AH395" s="83" t="s">
        <v>79</v>
      </c>
      <c r="AI395" s="83" t="s">
        <v>101</v>
      </c>
      <c r="AJ395" s="83" t="s">
        <v>65</v>
      </c>
      <c r="AK395" s="83" t="s">
        <v>65</v>
      </c>
      <c r="AL395" s="83" t="s">
        <v>79</v>
      </c>
      <c r="AM395" s="83" t="s">
        <v>65</v>
      </c>
      <c r="AN395" s="83" t="s">
        <v>79</v>
      </c>
      <c r="AO395" s="83" t="s">
        <v>65</v>
      </c>
      <c r="AP395" s="83" t="s">
        <v>67</v>
      </c>
      <c r="AQ395" s="83" t="s">
        <v>67</v>
      </c>
      <c r="AR395" s="83" t="s">
        <v>86</v>
      </c>
      <c r="AS395" s="83" t="s">
        <v>68</v>
      </c>
      <c r="AT395" s="83" t="s">
        <v>87</v>
      </c>
      <c r="AU395" s="83" t="s">
        <v>70</v>
      </c>
      <c r="AV395" s="83" t="s">
        <v>80</v>
      </c>
      <c r="AW395" s="83" t="s">
        <v>73</v>
      </c>
      <c r="AX395" s="83" t="s">
        <v>73</v>
      </c>
      <c r="AY395" s="83" t="s">
        <v>63</v>
      </c>
      <c r="AZ395" s="83" t="s">
        <v>63</v>
      </c>
      <c r="BA395" s="83" t="s">
        <v>72</v>
      </c>
      <c r="BB395" s="83" t="s">
        <v>73</v>
      </c>
      <c r="BC395" s="83" t="s">
        <v>73</v>
      </c>
      <c r="BD395" s="83"/>
      <c r="BE395" s="83" t="s">
        <v>63</v>
      </c>
      <c r="BF395" s="83" t="s">
        <v>1070</v>
      </c>
      <c r="BG395" s="87" t="s">
        <v>846</v>
      </c>
      <c r="BH395" s="87" t="s">
        <v>114</v>
      </c>
      <c r="BI395" s="76" t="s">
        <v>1414</v>
      </c>
      <c r="BJ395">
        <f t="shared" si="18"/>
        <v>11</v>
      </c>
      <c r="BK395" s="87">
        <f t="shared" si="19"/>
        <v>56</v>
      </c>
      <c r="BL395" s="87"/>
      <c r="BM395" s="86" t="str">
        <f>_xlfn.XLOOKUP(Form_Responses18111213[[#This Row],[Sekolah School (Cleansed)]],'Quality Check'!$B$11:$B$14,'Quality Check'!$C$11:$C$14,)</f>
        <v>Urban</v>
      </c>
      <c r="BN395" s="86" t="str">
        <f>_xlfn.XLOOKUP(Form_Responses18111213[[#This Row],[Sekolah School (Cleansed)]],'Quality Check'!$B$11:$B$14,'Quality Check'!$D$11:$D$14,)</f>
        <v>Controlled Group (CG)</v>
      </c>
      <c r="BO395" s="87" t="str">
        <f>_xlfn.XLOOKUP(AS395,'Cleansing - Toothpaste Brand'!A:A,'Cleansing - Toothpaste Brand'!B:B,)</f>
        <v>Colgate</v>
      </c>
      <c r="BP395" s="87"/>
      <c r="BQ39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95" s="86" t="str">
        <f>_xlfn.XLOOKUP(AP395,'Cleansing - Response'!E:E,'Cleansing - Response'!F:F,)</f>
        <v>2 days and more</v>
      </c>
      <c r="BS395" s="86"/>
      <c r="BT395" s="86" t="str">
        <f>_xlfn.XLOOKUP(AQ395,'Cleansing - Response'!E:E,'Cleansing - Response'!F:F,)</f>
        <v>2 days and more</v>
      </c>
      <c r="BU395" s="86"/>
      <c r="BV395" s="86" t="str">
        <f t="shared" si="20"/>
        <v>Ya / Yes</v>
      </c>
      <c r="BW395" s="86" t="str">
        <f>_xlfn.XLOOKUP(AT395,'Cleansing - Response'!E:E,'Cleansing - Response'!F:F,)</f>
        <v>Always</v>
      </c>
      <c r="BX395" s="86" t="str">
        <f>_xlfn.XLOOKUP(AU395,'Cleansing - Response'!H:H,'Cleansing - Response'!I:I,)</f>
        <v>Sometimes / When in need</v>
      </c>
      <c r="BY395" s="86" t="str">
        <f>_xlfn.XLOOKUP(AV395,'Cleansing - Response'!K:K,'Cleansing - Response'!L:L,)</f>
        <v>Up to 1 time a day</v>
      </c>
      <c r="BZ395" s="86" t="str">
        <f>_xlfn.XLOOKUP(AW395,'Cleansing - Response'!$N:$N,'Cleansing - Response'!$O:$O,)</f>
        <v>No</v>
      </c>
      <c r="CA395" s="86" t="str">
        <f>_xlfn.XLOOKUP(AX395,'Cleansing - Response'!$N:$N,'Cleansing - Response'!$O:$O,)</f>
        <v>No</v>
      </c>
      <c r="CB395" s="86" t="str">
        <f>_xlfn.XLOOKUP(AY395,'Cleansing - Response'!$N:$N,'Cleansing - Response'!$O:$O,)</f>
        <v>Yes / Sometimes</v>
      </c>
      <c r="CC395" s="86" t="str">
        <f>_xlfn.XLOOKUP(AZ395,'Cleansing - Response'!$N:$N,'Cleansing - Response'!$O:$O,)</f>
        <v>Yes / Sometimes</v>
      </c>
      <c r="CD395" s="86" t="str">
        <f>_xlfn.XLOOKUP(BA395,'Cleansing - Response'!$N:$N,'Cleansing - Response'!$O:$O,)</f>
        <v>Yes / Sometimes</v>
      </c>
      <c r="CE395" s="86" t="str">
        <f>_xlfn.XLOOKUP(BB395,'Cleansing - Response'!$N:$N,'Cleansing - Response'!$O:$O,)</f>
        <v>No</v>
      </c>
      <c r="CF395" s="87" t="str">
        <f>IF(COUNTIF(Form_Responses18111213[[#This Row],[Answer - B7-1]:[Answer - B7-6]], "Yes / Sometimes") &gt; 4, "More than 4 times","Up to 4 times")</f>
        <v>Up to 4 times</v>
      </c>
    </row>
    <row r="396" spans="1:84" ht="13.2" x14ac:dyDescent="0.25">
      <c r="A396" s="82">
        <v>45574.487807696758</v>
      </c>
      <c r="B396" s="83" t="s">
        <v>1071</v>
      </c>
      <c r="C396" s="84" t="s">
        <v>1072</v>
      </c>
      <c r="D396" s="83">
        <v>12.5</v>
      </c>
      <c r="E396" s="83">
        <v>0.21</v>
      </c>
      <c r="F396" s="83" t="s">
        <v>114</v>
      </c>
      <c r="G396" s="83" t="s">
        <v>76</v>
      </c>
      <c r="H396" s="83" t="s">
        <v>1073</v>
      </c>
      <c r="I396" s="83" t="s">
        <v>63</v>
      </c>
      <c r="J396" s="83" t="s">
        <v>64</v>
      </c>
      <c r="K396" s="83" t="s">
        <v>64</v>
      </c>
      <c r="L396" s="83" t="s">
        <v>64</v>
      </c>
      <c r="M396" s="83" t="s">
        <v>64</v>
      </c>
      <c r="N396" s="83" t="s">
        <v>64</v>
      </c>
      <c r="O396" s="83" t="s">
        <v>64</v>
      </c>
      <c r="P396" s="83" t="s">
        <v>64</v>
      </c>
      <c r="Q396" s="83" t="s">
        <v>64</v>
      </c>
      <c r="R396" s="83" t="s">
        <v>64</v>
      </c>
      <c r="S396" s="83" t="s">
        <v>64</v>
      </c>
      <c r="T396" s="83" t="s">
        <v>64</v>
      </c>
      <c r="U396" s="83" t="s">
        <v>64</v>
      </c>
      <c r="V396" s="83" t="s">
        <v>64</v>
      </c>
      <c r="W396" s="83" t="s">
        <v>64</v>
      </c>
      <c r="X396" s="83" t="s">
        <v>64</v>
      </c>
      <c r="Y396" s="83" t="s">
        <v>64</v>
      </c>
      <c r="Z396" s="83" t="s">
        <v>66</v>
      </c>
      <c r="AA396" s="83" t="s">
        <v>66</v>
      </c>
      <c r="AB396" s="83" t="s">
        <v>66</v>
      </c>
      <c r="AC396" s="83" t="s">
        <v>66</v>
      </c>
      <c r="AD396" s="83" t="s">
        <v>66</v>
      </c>
      <c r="AE396" s="83" t="s">
        <v>66</v>
      </c>
      <c r="AF396" s="83" t="s">
        <v>66</v>
      </c>
      <c r="AG396" s="83" t="s">
        <v>66</v>
      </c>
      <c r="AH396" s="83" t="s">
        <v>66</v>
      </c>
      <c r="AI396" s="83" t="s">
        <v>66</v>
      </c>
      <c r="AJ396" s="83" t="s">
        <v>66</v>
      </c>
      <c r="AK396" s="83" t="s">
        <v>66</v>
      </c>
      <c r="AL396" s="83" t="s">
        <v>66</v>
      </c>
      <c r="AM396" s="83" t="s">
        <v>66</v>
      </c>
      <c r="AN396" s="83" t="s">
        <v>66</v>
      </c>
      <c r="AO396" s="83" t="s">
        <v>66</v>
      </c>
      <c r="AP396" s="83" t="s">
        <v>67</v>
      </c>
      <c r="AQ396" s="83" t="s">
        <v>67</v>
      </c>
      <c r="AR396" s="83" t="s">
        <v>86</v>
      </c>
      <c r="AS396" s="83" t="s">
        <v>68</v>
      </c>
      <c r="AT396" s="83" t="s">
        <v>69</v>
      </c>
      <c r="AU396" s="83" t="s">
        <v>80</v>
      </c>
      <c r="AV396" s="83" t="s">
        <v>80</v>
      </c>
      <c r="AW396" s="83" t="s">
        <v>63</v>
      </c>
      <c r="AX396" s="83" t="s">
        <v>73</v>
      </c>
      <c r="AY396" s="83" t="s">
        <v>72</v>
      </c>
      <c r="AZ396" s="83" t="s">
        <v>72</v>
      </c>
      <c r="BA396" s="83" t="s">
        <v>63</v>
      </c>
      <c r="BB396" s="83" t="s">
        <v>73</v>
      </c>
      <c r="BC396" s="83" t="s">
        <v>73</v>
      </c>
      <c r="BD396" s="83"/>
      <c r="BE396" s="83" t="s">
        <v>73</v>
      </c>
      <c r="BF396" s="83"/>
      <c r="BG396" s="87" t="s">
        <v>846</v>
      </c>
      <c r="BH396" s="87" t="s">
        <v>114</v>
      </c>
      <c r="BI396" s="76" t="s">
        <v>1414</v>
      </c>
      <c r="BJ396">
        <f t="shared" si="18"/>
        <v>15</v>
      </c>
      <c r="BK396" s="87">
        <f t="shared" si="19"/>
        <v>47</v>
      </c>
      <c r="BL396" s="87"/>
      <c r="BM396" s="86" t="str">
        <f>_xlfn.XLOOKUP(Form_Responses18111213[[#This Row],[Sekolah School (Cleansed)]],'Quality Check'!$B$11:$B$14,'Quality Check'!$C$11:$C$14,)</f>
        <v>Urban</v>
      </c>
      <c r="BN396" s="86" t="str">
        <f>_xlfn.XLOOKUP(Form_Responses18111213[[#This Row],[Sekolah School (Cleansed)]],'Quality Check'!$B$11:$B$14,'Quality Check'!$D$11:$D$14,)</f>
        <v>Controlled Group (CG)</v>
      </c>
      <c r="BO396" s="87" t="str">
        <f>_xlfn.XLOOKUP(AS396,'Cleansing - Toothpaste Brand'!A:A,'Cleansing - Toothpaste Brand'!B:B,)</f>
        <v>Colgate</v>
      </c>
      <c r="BP396" s="87"/>
      <c r="BQ39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96" s="86" t="str">
        <f>_xlfn.XLOOKUP(AP396,'Cleansing - Response'!E:E,'Cleansing - Response'!F:F,)</f>
        <v>2 days and more</v>
      </c>
      <c r="BS396" s="86"/>
      <c r="BT396" s="86" t="str">
        <f>_xlfn.XLOOKUP(AQ396,'Cleansing - Response'!E:E,'Cleansing - Response'!F:F,)</f>
        <v>2 days and more</v>
      </c>
      <c r="BU396" s="86"/>
      <c r="BV396" s="86" t="str">
        <f t="shared" si="20"/>
        <v>Ya / Yes</v>
      </c>
      <c r="BW396" s="86" t="str">
        <f>_xlfn.XLOOKUP(AT396,'Cleansing - Response'!E:E,'Cleansing - Response'!F:F,)</f>
        <v>Rarely / Sometimes</v>
      </c>
      <c r="BX396" s="86" t="str">
        <f>_xlfn.XLOOKUP(AU396,'Cleansing - Response'!H:H,'Cleansing - Response'!I:I,)</f>
        <v>Using dental floss at least once</v>
      </c>
      <c r="BY396" s="86" t="str">
        <f>_xlfn.XLOOKUP(AV396,'Cleansing - Response'!K:K,'Cleansing - Response'!L:L,)</f>
        <v>Up to 1 time a day</v>
      </c>
      <c r="BZ396" s="86" t="str">
        <f>_xlfn.XLOOKUP(AW396,'Cleansing - Response'!$N:$N,'Cleansing - Response'!$O:$O,)</f>
        <v>Yes / Sometimes</v>
      </c>
      <c r="CA396" s="86" t="str">
        <f>_xlfn.XLOOKUP(AX396,'Cleansing - Response'!$N:$N,'Cleansing - Response'!$O:$O,)</f>
        <v>No</v>
      </c>
      <c r="CB396" s="86" t="str">
        <f>_xlfn.XLOOKUP(AY396,'Cleansing - Response'!$N:$N,'Cleansing - Response'!$O:$O,)</f>
        <v>Yes / Sometimes</v>
      </c>
      <c r="CC396" s="86" t="str">
        <f>_xlfn.XLOOKUP(AZ396,'Cleansing - Response'!$N:$N,'Cleansing - Response'!$O:$O,)</f>
        <v>Yes / Sometimes</v>
      </c>
      <c r="CD396" s="86" t="str">
        <f>_xlfn.XLOOKUP(BA396,'Cleansing - Response'!$N:$N,'Cleansing - Response'!$O:$O,)</f>
        <v>Yes / Sometimes</v>
      </c>
      <c r="CE396" s="86" t="str">
        <f>_xlfn.XLOOKUP(BB396,'Cleansing - Response'!$N:$N,'Cleansing - Response'!$O:$O,)</f>
        <v>No</v>
      </c>
      <c r="CF396" s="87" t="str">
        <f>IF(COUNTIF(Form_Responses18111213[[#This Row],[Answer - B7-1]:[Answer - B7-6]], "Yes / Sometimes") &gt; 4, "More than 4 times","Up to 4 times")</f>
        <v>Up to 4 times</v>
      </c>
    </row>
    <row r="397" spans="1:84" ht="13.2" x14ac:dyDescent="0.25">
      <c r="A397" s="82">
        <v>45574.488118831017</v>
      </c>
      <c r="B397" s="83" t="s">
        <v>1074</v>
      </c>
      <c r="C397" s="84" t="s">
        <v>1075</v>
      </c>
      <c r="D397" s="83">
        <v>100</v>
      </c>
      <c r="E397" s="83">
        <v>0.5</v>
      </c>
      <c r="F397" s="83" t="s">
        <v>114</v>
      </c>
      <c r="G397" s="83" t="s">
        <v>76</v>
      </c>
      <c r="H397" s="83" t="s">
        <v>922</v>
      </c>
      <c r="I397" s="83" t="s">
        <v>63</v>
      </c>
      <c r="J397" s="83" t="s">
        <v>64</v>
      </c>
      <c r="K397" s="83" t="s">
        <v>64</v>
      </c>
      <c r="L397" s="83" t="s">
        <v>64</v>
      </c>
      <c r="M397" s="83" t="s">
        <v>78</v>
      </c>
      <c r="N397" s="83" t="s">
        <v>64</v>
      </c>
      <c r="O397" s="83" t="s">
        <v>64</v>
      </c>
      <c r="P397" s="83" t="s">
        <v>84</v>
      </c>
      <c r="Q397" s="83" t="s">
        <v>64</v>
      </c>
      <c r="R397" s="83" t="s">
        <v>64</v>
      </c>
      <c r="S397" s="83" t="s">
        <v>64</v>
      </c>
      <c r="T397" s="83" t="s">
        <v>64</v>
      </c>
      <c r="U397" s="83" t="s">
        <v>84</v>
      </c>
      <c r="V397" s="83" t="s">
        <v>84</v>
      </c>
      <c r="W397" s="83" t="s">
        <v>84</v>
      </c>
      <c r="X397" s="83" t="s">
        <v>64</v>
      </c>
      <c r="Y397" s="83" t="s">
        <v>64</v>
      </c>
      <c r="Z397" s="83" t="s">
        <v>66</v>
      </c>
      <c r="AA397" s="83" t="s">
        <v>65</v>
      </c>
      <c r="AB397" s="83" t="s">
        <v>65</v>
      </c>
      <c r="AC397" s="83" t="s">
        <v>66</v>
      </c>
      <c r="AD397" s="83" t="s">
        <v>66</v>
      </c>
      <c r="AE397" s="83" t="s">
        <v>66</v>
      </c>
      <c r="AF397" s="83" t="s">
        <v>66</v>
      </c>
      <c r="AG397" s="83" t="s">
        <v>65</v>
      </c>
      <c r="AH397" s="83" t="s">
        <v>66</v>
      </c>
      <c r="AI397" s="83" t="s">
        <v>79</v>
      </c>
      <c r="AJ397" s="83" t="s">
        <v>65</v>
      </c>
      <c r="AK397" s="83" t="s">
        <v>65</v>
      </c>
      <c r="AL397" s="83" t="s">
        <v>65</v>
      </c>
      <c r="AM397" s="83" t="s">
        <v>66</v>
      </c>
      <c r="AN397" s="83" t="s">
        <v>66</v>
      </c>
      <c r="AO397" s="83" t="s">
        <v>66</v>
      </c>
      <c r="AP397" s="83" t="s">
        <v>85</v>
      </c>
      <c r="AQ397" s="83" t="s">
        <v>85</v>
      </c>
      <c r="AR397" s="83" t="s">
        <v>86</v>
      </c>
      <c r="AS397" s="83" t="s">
        <v>81</v>
      </c>
      <c r="AT397" s="83" t="s">
        <v>169</v>
      </c>
      <c r="AU397" s="83" t="s">
        <v>93</v>
      </c>
      <c r="AV397" s="83" t="s">
        <v>71</v>
      </c>
      <c r="AW397" s="83" t="s">
        <v>72</v>
      </c>
      <c r="AX397" s="83" t="s">
        <v>72</v>
      </c>
      <c r="AY397" s="83" t="s">
        <v>63</v>
      </c>
      <c r="AZ397" s="83" t="s">
        <v>63</v>
      </c>
      <c r="BA397" s="83" t="s">
        <v>72</v>
      </c>
      <c r="BB397" s="83" t="s">
        <v>72</v>
      </c>
      <c r="BC397" s="83" t="s">
        <v>73</v>
      </c>
      <c r="BD397" s="83"/>
      <c r="BE397" s="83" t="s">
        <v>73</v>
      </c>
      <c r="BF397" s="83"/>
      <c r="BG397" s="87" t="s">
        <v>846</v>
      </c>
      <c r="BH397" s="87" t="s">
        <v>114</v>
      </c>
      <c r="BI397" s="76" t="s">
        <v>1414</v>
      </c>
      <c r="BJ397">
        <f t="shared" si="18"/>
        <v>12</v>
      </c>
      <c r="BK397" s="87">
        <f t="shared" si="19"/>
        <v>54</v>
      </c>
      <c r="BL397" s="87"/>
      <c r="BM397" s="86" t="str">
        <f>_xlfn.XLOOKUP(Form_Responses18111213[[#This Row],[Sekolah School (Cleansed)]],'Quality Check'!$B$11:$B$14,'Quality Check'!$C$11:$C$14,)</f>
        <v>Urban</v>
      </c>
      <c r="BN397" s="86" t="str">
        <f>_xlfn.XLOOKUP(Form_Responses18111213[[#This Row],[Sekolah School (Cleansed)]],'Quality Check'!$B$11:$B$14,'Quality Check'!$D$11:$D$14,)</f>
        <v>Controlled Group (CG)</v>
      </c>
      <c r="BO397" s="87" t="str">
        <f>_xlfn.XLOOKUP(AS397,'Cleansing - Toothpaste Brand'!A:A,'Cleansing - Toothpaste Brand'!B:B,)</f>
        <v>Colgate</v>
      </c>
      <c r="BP397" s="87"/>
      <c r="BQ39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97" s="86" t="str">
        <f>_xlfn.XLOOKUP(AP397,'Cleansing - Response'!E:E,'Cleansing - Response'!F:F,)</f>
        <v>2 days and more</v>
      </c>
      <c r="BS397" s="86"/>
      <c r="BT397" s="86" t="str">
        <f>_xlfn.XLOOKUP(AQ397,'Cleansing - Response'!E:E,'Cleansing - Response'!F:F,)</f>
        <v>2 days and more</v>
      </c>
      <c r="BU397" s="86"/>
      <c r="BV397" s="86" t="str">
        <f t="shared" si="20"/>
        <v>Ya / Yes</v>
      </c>
      <c r="BW397" s="86" t="str">
        <f>_xlfn.XLOOKUP(AT397,'Cleansing - Response'!E:E,'Cleansing - Response'!F:F,)</f>
        <v>Rarely / Sometimes</v>
      </c>
      <c r="BX397" s="86" t="str">
        <f>_xlfn.XLOOKUP(AU397,'Cleansing - Response'!H:H,'Cleansing - Response'!I:I,)</f>
        <v>Not using dental floss</v>
      </c>
      <c r="BY397" s="86" t="str">
        <f>_xlfn.XLOOKUP(AV397,'Cleansing - Response'!K:K,'Cleansing - Response'!L:L,)</f>
        <v>Up to 1 time a day</v>
      </c>
      <c r="BZ397" s="86" t="str">
        <f>_xlfn.XLOOKUP(AW397,'Cleansing - Response'!$N:$N,'Cleansing - Response'!$O:$O,)</f>
        <v>Yes / Sometimes</v>
      </c>
      <c r="CA397" s="86" t="str">
        <f>_xlfn.XLOOKUP(AX397,'Cleansing - Response'!$N:$N,'Cleansing - Response'!$O:$O,)</f>
        <v>Yes / Sometimes</v>
      </c>
      <c r="CB397" s="86" t="str">
        <f>_xlfn.XLOOKUP(AY397,'Cleansing - Response'!$N:$N,'Cleansing - Response'!$O:$O,)</f>
        <v>Yes / Sometimes</v>
      </c>
      <c r="CC397" s="86" t="str">
        <f>_xlfn.XLOOKUP(AZ397,'Cleansing - Response'!$N:$N,'Cleansing - Response'!$O:$O,)</f>
        <v>Yes / Sometimes</v>
      </c>
      <c r="CD397" s="86" t="str">
        <f>_xlfn.XLOOKUP(BA397,'Cleansing - Response'!$N:$N,'Cleansing - Response'!$O:$O,)</f>
        <v>Yes / Sometimes</v>
      </c>
      <c r="CE397" s="86" t="str">
        <f>_xlfn.XLOOKUP(BB397,'Cleansing - Response'!$N:$N,'Cleansing - Response'!$O:$O,)</f>
        <v>Yes / Sometimes</v>
      </c>
      <c r="CF397" s="87" t="str">
        <f>IF(COUNTIF(Form_Responses18111213[[#This Row],[Answer - B7-1]:[Answer - B7-6]], "Yes / Sometimes") &gt; 4, "More than 4 times","Up to 4 times")</f>
        <v>More than 4 times</v>
      </c>
    </row>
    <row r="398" spans="1:84" ht="13.2" x14ac:dyDescent="0.25">
      <c r="A398" s="82">
        <v>45574.489978356476</v>
      </c>
      <c r="B398" s="83" t="s">
        <v>1076</v>
      </c>
      <c r="C398" s="84" t="s">
        <v>1077</v>
      </c>
      <c r="D398" s="83">
        <v>26.79</v>
      </c>
      <c r="E398" s="83">
        <v>0.25</v>
      </c>
      <c r="F398" s="83" t="s">
        <v>114</v>
      </c>
      <c r="G398" s="83" t="s">
        <v>76</v>
      </c>
      <c r="H398" s="83" t="s">
        <v>846</v>
      </c>
      <c r="I398" s="83" t="s">
        <v>63</v>
      </c>
      <c r="J398" s="83" t="s">
        <v>64</v>
      </c>
      <c r="K398" s="83" t="s">
        <v>64</v>
      </c>
      <c r="L398" s="83" t="s">
        <v>64</v>
      </c>
      <c r="M398" s="83" t="s">
        <v>78</v>
      </c>
      <c r="N398" s="83" t="s">
        <v>64</v>
      </c>
      <c r="O398" s="83" t="s">
        <v>64</v>
      </c>
      <c r="P398" s="83" t="s">
        <v>84</v>
      </c>
      <c r="Q398" s="83" t="s">
        <v>64</v>
      </c>
      <c r="R398" s="83" t="s">
        <v>64</v>
      </c>
      <c r="S398" s="83" t="s">
        <v>64</v>
      </c>
      <c r="T398" s="83" t="s">
        <v>64</v>
      </c>
      <c r="U398" s="83" t="s">
        <v>78</v>
      </c>
      <c r="V398" s="83" t="s">
        <v>64</v>
      </c>
      <c r="W398" s="83" t="s">
        <v>64</v>
      </c>
      <c r="X398" s="83" t="s">
        <v>64</v>
      </c>
      <c r="Y398" s="83" t="s">
        <v>64</v>
      </c>
      <c r="Z398" s="83" t="s">
        <v>66</v>
      </c>
      <c r="AA398" s="83" t="s">
        <v>65</v>
      </c>
      <c r="AB398" s="83" t="s">
        <v>65</v>
      </c>
      <c r="AC398" s="83" t="s">
        <v>66</v>
      </c>
      <c r="AD398" s="83" t="s">
        <v>66</v>
      </c>
      <c r="AE398" s="83" t="s">
        <v>66</v>
      </c>
      <c r="AF398" s="83" t="s">
        <v>66</v>
      </c>
      <c r="AG398" s="83" t="s">
        <v>66</v>
      </c>
      <c r="AH398" s="83" t="s">
        <v>66</v>
      </c>
      <c r="AI398" s="83" t="s">
        <v>79</v>
      </c>
      <c r="AJ398" s="83" t="s">
        <v>66</v>
      </c>
      <c r="AK398" s="83" t="s">
        <v>66</v>
      </c>
      <c r="AL398" s="83" t="s">
        <v>65</v>
      </c>
      <c r="AM398" s="83" t="s">
        <v>66</v>
      </c>
      <c r="AN398" s="83" t="s">
        <v>66</v>
      </c>
      <c r="AO398" s="83" t="s">
        <v>66</v>
      </c>
      <c r="AP398" s="83" t="s">
        <v>67</v>
      </c>
      <c r="AQ398" s="83" t="s">
        <v>67</v>
      </c>
      <c r="AR398" s="83" t="s">
        <v>86</v>
      </c>
      <c r="AS398" s="83" t="s">
        <v>120</v>
      </c>
      <c r="AT398" s="83" t="s">
        <v>87</v>
      </c>
      <c r="AU398" s="83" t="s">
        <v>70</v>
      </c>
      <c r="AV398" s="83" t="s">
        <v>71</v>
      </c>
      <c r="AW398" s="83" t="s">
        <v>72</v>
      </c>
      <c r="AX398" s="83" t="s">
        <v>72</v>
      </c>
      <c r="AY398" s="83" t="s">
        <v>72</v>
      </c>
      <c r="AZ398" s="83" t="s">
        <v>63</v>
      </c>
      <c r="BA398" s="83" t="s">
        <v>72</v>
      </c>
      <c r="BB398" s="83" t="s">
        <v>72</v>
      </c>
      <c r="BC398" s="83" t="s">
        <v>73</v>
      </c>
      <c r="BD398" s="83"/>
      <c r="BE398" s="83" t="s">
        <v>73</v>
      </c>
      <c r="BF398" s="83"/>
      <c r="BG398" s="87" t="s">
        <v>846</v>
      </c>
      <c r="BH398" s="87" t="s">
        <v>114</v>
      </c>
      <c r="BI398" s="76" t="s">
        <v>1414</v>
      </c>
      <c r="BJ398">
        <f t="shared" si="18"/>
        <v>14</v>
      </c>
      <c r="BK398" s="87">
        <f t="shared" si="19"/>
        <v>51</v>
      </c>
      <c r="BL398" s="87"/>
      <c r="BM398" s="86" t="str">
        <f>_xlfn.XLOOKUP(Form_Responses18111213[[#This Row],[Sekolah School (Cleansed)]],'Quality Check'!$B$11:$B$14,'Quality Check'!$C$11:$C$14,)</f>
        <v>Urban</v>
      </c>
      <c r="BN398" s="86" t="str">
        <f>_xlfn.XLOOKUP(Form_Responses18111213[[#This Row],[Sekolah School (Cleansed)]],'Quality Check'!$B$11:$B$14,'Quality Check'!$D$11:$D$14,)</f>
        <v>Controlled Group (CG)</v>
      </c>
      <c r="BO398" s="87" t="str">
        <f>_xlfn.XLOOKUP(AS398,'Cleansing - Toothpaste Brand'!A:A,'Cleansing - Toothpaste Brand'!B:B,)</f>
        <v>Colgate</v>
      </c>
      <c r="BP398" s="87"/>
      <c r="BQ39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98" s="86" t="str">
        <f>_xlfn.XLOOKUP(AP398,'Cleansing - Response'!E:E,'Cleansing - Response'!F:F,)</f>
        <v>2 days and more</v>
      </c>
      <c r="BS398" s="86"/>
      <c r="BT398" s="86" t="str">
        <f>_xlfn.XLOOKUP(AQ398,'Cleansing - Response'!E:E,'Cleansing - Response'!F:F,)</f>
        <v>2 days and more</v>
      </c>
      <c r="BU398" s="86"/>
      <c r="BV398" s="86" t="str">
        <f t="shared" si="20"/>
        <v>Ya / Yes</v>
      </c>
      <c r="BW398" s="86" t="str">
        <f>_xlfn.XLOOKUP(AT398,'Cleansing - Response'!E:E,'Cleansing - Response'!F:F,)</f>
        <v>Always</v>
      </c>
      <c r="BX398" s="86" t="str">
        <f>_xlfn.XLOOKUP(AU398,'Cleansing - Response'!H:H,'Cleansing - Response'!I:I,)</f>
        <v>Sometimes / When in need</v>
      </c>
      <c r="BY398" s="86" t="str">
        <f>_xlfn.XLOOKUP(AV398,'Cleansing - Response'!K:K,'Cleansing - Response'!L:L,)</f>
        <v>Up to 1 time a day</v>
      </c>
      <c r="BZ398" s="86" t="str">
        <f>_xlfn.XLOOKUP(AW398,'Cleansing - Response'!$N:$N,'Cleansing - Response'!$O:$O,)</f>
        <v>Yes / Sometimes</v>
      </c>
      <c r="CA398" s="86" t="str">
        <f>_xlfn.XLOOKUP(AX398,'Cleansing - Response'!$N:$N,'Cleansing - Response'!$O:$O,)</f>
        <v>Yes / Sometimes</v>
      </c>
      <c r="CB398" s="86" t="str">
        <f>_xlfn.XLOOKUP(AY398,'Cleansing - Response'!$N:$N,'Cleansing - Response'!$O:$O,)</f>
        <v>Yes / Sometimes</v>
      </c>
      <c r="CC398" s="86" t="str">
        <f>_xlfn.XLOOKUP(AZ398,'Cleansing - Response'!$N:$N,'Cleansing - Response'!$O:$O,)</f>
        <v>Yes / Sometimes</v>
      </c>
      <c r="CD398" s="86" t="str">
        <f>_xlfn.XLOOKUP(BA398,'Cleansing - Response'!$N:$N,'Cleansing - Response'!$O:$O,)</f>
        <v>Yes / Sometimes</v>
      </c>
      <c r="CE398" s="86" t="str">
        <f>_xlfn.XLOOKUP(BB398,'Cleansing - Response'!$N:$N,'Cleansing - Response'!$O:$O,)</f>
        <v>Yes / Sometimes</v>
      </c>
      <c r="CF398" s="87" t="str">
        <f>IF(COUNTIF(Form_Responses18111213[[#This Row],[Answer - B7-1]:[Answer - B7-6]], "Yes / Sometimes") &gt; 4, "More than 4 times","Up to 4 times")</f>
        <v>More than 4 times</v>
      </c>
    </row>
    <row r="399" spans="1:84" ht="13.2" x14ac:dyDescent="0.25">
      <c r="A399" s="82">
        <v>45574.492808796298</v>
      </c>
      <c r="B399" s="83" t="s">
        <v>1078</v>
      </c>
      <c r="C399" s="84" t="s">
        <v>1079</v>
      </c>
      <c r="D399" s="83">
        <v>25</v>
      </c>
      <c r="E399" s="83">
        <v>0.08</v>
      </c>
      <c r="F399" s="83" t="s">
        <v>114</v>
      </c>
      <c r="G399" s="83" t="s">
        <v>76</v>
      </c>
      <c r="H399" s="83" t="s">
        <v>1073</v>
      </c>
      <c r="I399" s="83" t="s">
        <v>63</v>
      </c>
      <c r="J399" s="83" t="s">
        <v>64</v>
      </c>
      <c r="K399" s="83" t="s">
        <v>64</v>
      </c>
      <c r="L399" s="83" t="s">
        <v>64</v>
      </c>
      <c r="M399" s="83" t="s">
        <v>84</v>
      </c>
      <c r="N399" s="83" t="s">
        <v>84</v>
      </c>
      <c r="O399" s="83" t="s">
        <v>78</v>
      </c>
      <c r="P399" s="83" t="s">
        <v>78</v>
      </c>
      <c r="Q399" s="83" t="s">
        <v>64</v>
      </c>
      <c r="R399" s="83" t="s">
        <v>64</v>
      </c>
      <c r="S399" s="83" t="s">
        <v>78</v>
      </c>
      <c r="T399" s="83" t="s">
        <v>64</v>
      </c>
      <c r="U399" s="83" t="s">
        <v>64</v>
      </c>
      <c r="V399" s="83" t="s">
        <v>64</v>
      </c>
      <c r="W399" s="83" t="s">
        <v>64</v>
      </c>
      <c r="X399" s="83" t="s">
        <v>64</v>
      </c>
      <c r="Y399" s="83" t="s">
        <v>64</v>
      </c>
      <c r="Z399" s="83" t="s">
        <v>65</v>
      </c>
      <c r="AA399" s="83" t="s">
        <v>65</v>
      </c>
      <c r="AB399" s="83" t="s">
        <v>66</v>
      </c>
      <c r="AC399" s="83" t="s">
        <v>65</v>
      </c>
      <c r="AD399" s="83" t="s">
        <v>66</v>
      </c>
      <c r="AE399" s="83" t="s">
        <v>65</v>
      </c>
      <c r="AF399" s="83" t="s">
        <v>66</v>
      </c>
      <c r="AG399" s="83" t="s">
        <v>66</v>
      </c>
      <c r="AH399" s="83" t="s">
        <v>66</v>
      </c>
      <c r="AI399" s="83" t="s">
        <v>101</v>
      </c>
      <c r="AJ399" s="83" t="s">
        <v>65</v>
      </c>
      <c r="AK399" s="83" t="s">
        <v>66</v>
      </c>
      <c r="AL399" s="83" t="s">
        <v>66</v>
      </c>
      <c r="AM399" s="83" t="s">
        <v>66</v>
      </c>
      <c r="AN399" s="83" t="s">
        <v>66</v>
      </c>
      <c r="AO399" s="83" t="s">
        <v>79</v>
      </c>
      <c r="AP399" s="83" t="s">
        <v>85</v>
      </c>
      <c r="AQ399" s="83" t="s">
        <v>85</v>
      </c>
      <c r="AR399" s="83" t="s">
        <v>86</v>
      </c>
      <c r="AS399" s="83" t="s">
        <v>68</v>
      </c>
      <c r="AT399" s="83" t="s">
        <v>69</v>
      </c>
      <c r="AU399" s="83" t="s">
        <v>70</v>
      </c>
      <c r="AV399" s="83" t="s">
        <v>71</v>
      </c>
      <c r="AW399" s="83" t="s">
        <v>72</v>
      </c>
      <c r="AX399" s="83" t="s">
        <v>63</v>
      </c>
      <c r="AY399" s="83" t="s">
        <v>72</v>
      </c>
      <c r="AZ399" s="83" t="s">
        <v>72</v>
      </c>
      <c r="BA399" s="83" t="s">
        <v>72</v>
      </c>
      <c r="BB399" s="83" t="s">
        <v>72</v>
      </c>
      <c r="BC399" s="83" t="s">
        <v>73</v>
      </c>
      <c r="BD399" s="83" t="s">
        <v>116</v>
      </c>
      <c r="BE399" s="83" t="s">
        <v>73</v>
      </c>
      <c r="BF399" s="83"/>
      <c r="BG399" s="87" t="s">
        <v>846</v>
      </c>
      <c r="BH399" s="87" t="s">
        <v>114</v>
      </c>
      <c r="BI399" s="76" t="s">
        <v>1414</v>
      </c>
      <c r="BJ399">
        <f t="shared" si="18"/>
        <v>11</v>
      </c>
      <c r="BK399" s="87">
        <f t="shared" si="19"/>
        <v>53</v>
      </c>
      <c r="BL399" s="87"/>
      <c r="BM399" s="86" t="str">
        <f>_xlfn.XLOOKUP(Form_Responses18111213[[#This Row],[Sekolah School (Cleansed)]],'Quality Check'!$B$11:$B$14,'Quality Check'!$C$11:$C$14,)</f>
        <v>Urban</v>
      </c>
      <c r="BN399" s="86" t="str">
        <f>_xlfn.XLOOKUP(Form_Responses18111213[[#This Row],[Sekolah School (Cleansed)]],'Quality Check'!$B$11:$B$14,'Quality Check'!$D$11:$D$14,)</f>
        <v>Controlled Group (CG)</v>
      </c>
      <c r="BO399" s="87" t="str">
        <f>_xlfn.XLOOKUP(AS399,'Cleansing - Toothpaste Brand'!A:A,'Cleansing - Toothpaste Brand'!B:B,)</f>
        <v>Colgate</v>
      </c>
      <c r="BP399" s="87"/>
      <c r="BQ399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399" s="86" t="str">
        <f>_xlfn.XLOOKUP(AP399,'Cleansing - Response'!E:E,'Cleansing - Response'!F:F,)</f>
        <v>2 days and more</v>
      </c>
      <c r="BS399" s="86"/>
      <c r="BT399" s="86" t="str">
        <f>_xlfn.XLOOKUP(AQ399,'Cleansing - Response'!E:E,'Cleansing - Response'!F:F,)</f>
        <v>2 days and more</v>
      </c>
      <c r="BU399" s="86"/>
      <c r="BV399" s="86" t="str">
        <f t="shared" si="20"/>
        <v>Ya / Yes</v>
      </c>
      <c r="BW399" s="86" t="str">
        <f>_xlfn.XLOOKUP(AT399,'Cleansing - Response'!E:E,'Cleansing - Response'!F:F,)</f>
        <v>Rarely / Sometimes</v>
      </c>
      <c r="BX399" s="86" t="str">
        <f>_xlfn.XLOOKUP(AU399,'Cleansing - Response'!H:H,'Cleansing - Response'!I:I,)</f>
        <v>Sometimes / When in need</v>
      </c>
      <c r="BY399" s="86" t="str">
        <f>_xlfn.XLOOKUP(AV399,'Cleansing - Response'!K:K,'Cleansing - Response'!L:L,)</f>
        <v>Up to 1 time a day</v>
      </c>
      <c r="BZ399" s="86" t="str">
        <f>_xlfn.XLOOKUP(AW399,'Cleansing - Response'!$N:$N,'Cleansing - Response'!$O:$O,)</f>
        <v>Yes / Sometimes</v>
      </c>
      <c r="CA399" s="86" t="str">
        <f>_xlfn.XLOOKUP(AX399,'Cleansing - Response'!$N:$N,'Cleansing - Response'!$O:$O,)</f>
        <v>Yes / Sometimes</v>
      </c>
      <c r="CB399" s="86" t="str">
        <f>_xlfn.XLOOKUP(AY399,'Cleansing - Response'!$N:$N,'Cleansing - Response'!$O:$O,)</f>
        <v>Yes / Sometimes</v>
      </c>
      <c r="CC399" s="86" t="str">
        <f>_xlfn.XLOOKUP(AZ399,'Cleansing - Response'!$N:$N,'Cleansing - Response'!$O:$O,)</f>
        <v>Yes / Sometimes</v>
      </c>
      <c r="CD399" s="86" t="str">
        <f>_xlfn.XLOOKUP(BA399,'Cleansing - Response'!$N:$N,'Cleansing - Response'!$O:$O,)</f>
        <v>Yes / Sometimes</v>
      </c>
      <c r="CE399" s="86" t="str">
        <f>_xlfn.XLOOKUP(BB399,'Cleansing - Response'!$N:$N,'Cleansing - Response'!$O:$O,)</f>
        <v>Yes / Sometimes</v>
      </c>
      <c r="CF399" s="87" t="str">
        <f>IF(COUNTIF(Form_Responses18111213[[#This Row],[Answer - B7-1]:[Answer - B7-6]], "Yes / Sometimes") &gt; 4, "More than 4 times","Up to 4 times")</f>
        <v>More than 4 times</v>
      </c>
    </row>
    <row r="400" spans="1:84" ht="13.2" x14ac:dyDescent="0.25">
      <c r="A400" s="82">
        <v>45574.493347488431</v>
      </c>
      <c r="B400" s="83" t="s">
        <v>1080</v>
      </c>
      <c r="C400" s="84" t="s">
        <v>1081</v>
      </c>
      <c r="D400" s="83">
        <v>21.43</v>
      </c>
      <c r="E400" s="83">
        <v>0.17</v>
      </c>
      <c r="F400" s="83" t="s">
        <v>114</v>
      </c>
      <c r="G400" s="83" t="s">
        <v>76</v>
      </c>
      <c r="H400" s="83" t="s">
        <v>846</v>
      </c>
      <c r="I400" s="83" t="s">
        <v>63</v>
      </c>
      <c r="J400" s="83" t="s">
        <v>64</v>
      </c>
      <c r="K400" s="83" t="s">
        <v>64</v>
      </c>
      <c r="L400" s="83" t="s">
        <v>64</v>
      </c>
      <c r="M400" s="83" t="s">
        <v>84</v>
      </c>
      <c r="N400" s="83" t="s">
        <v>64</v>
      </c>
      <c r="O400" s="83" t="s">
        <v>64</v>
      </c>
      <c r="P400" s="83" t="s">
        <v>64</v>
      </c>
      <c r="Q400" s="83" t="s">
        <v>64</v>
      </c>
      <c r="R400" s="83" t="s">
        <v>64</v>
      </c>
      <c r="S400" s="83" t="s">
        <v>64</v>
      </c>
      <c r="T400" s="83" t="s">
        <v>64</v>
      </c>
      <c r="U400" s="83" t="s">
        <v>64</v>
      </c>
      <c r="V400" s="83" t="s">
        <v>64</v>
      </c>
      <c r="W400" s="83" t="s">
        <v>64</v>
      </c>
      <c r="X400" s="83" t="s">
        <v>64</v>
      </c>
      <c r="Y400" s="83" t="s">
        <v>64</v>
      </c>
      <c r="Z400" s="83" t="s">
        <v>66</v>
      </c>
      <c r="AA400" s="83" t="s">
        <v>65</v>
      </c>
      <c r="AB400" s="83" t="s">
        <v>66</v>
      </c>
      <c r="AC400" s="83" t="s">
        <v>66</v>
      </c>
      <c r="AD400" s="83" t="s">
        <v>66</v>
      </c>
      <c r="AE400" s="83" t="s">
        <v>66</v>
      </c>
      <c r="AF400" s="83" t="s">
        <v>65</v>
      </c>
      <c r="AG400" s="83" t="s">
        <v>66</v>
      </c>
      <c r="AH400" s="83" t="s">
        <v>66</v>
      </c>
      <c r="AI400" s="83" t="s">
        <v>65</v>
      </c>
      <c r="AJ400" s="83" t="s">
        <v>65</v>
      </c>
      <c r="AK400" s="83" t="s">
        <v>66</v>
      </c>
      <c r="AL400" s="83" t="s">
        <v>65</v>
      </c>
      <c r="AM400" s="83" t="s">
        <v>66</v>
      </c>
      <c r="AN400" s="83" t="s">
        <v>66</v>
      </c>
      <c r="AO400" s="83" t="s">
        <v>66</v>
      </c>
      <c r="AP400" s="83" t="s">
        <v>85</v>
      </c>
      <c r="AQ400" s="83" t="s">
        <v>85</v>
      </c>
      <c r="AR400" s="83" t="s">
        <v>63</v>
      </c>
      <c r="AS400" s="83" t="s">
        <v>81</v>
      </c>
      <c r="AT400" s="83" t="s">
        <v>69</v>
      </c>
      <c r="AU400" s="83" t="s">
        <v>70</v>
      </c>
      <c r="AV400" s="83" t="s">
        <v>132</v>
      </c>
      <c r="AW400" s="83" t="s">
        <v>63</v>
      </c>
      <c r="AX400" s="83" t="s">
        <v>63</v>
      </c>
      <c r="AY400" s="83" t="s">
        <v>63</v>
      </c>
      <c r="AZ400" s="83" t="s">
        <v>73</v>
      </c>
      <c r="BA400" s="83" t="s">
        <v>63</v>
      </c>
      <c r="BB400" s="83" t="s">
        <v>73</v>
      </c>
      <c r="BC400" s="83" t="s">
        <v>73</v>
      </c>
      <c r="BD400" s="83">
        <v>0</v>
      </c>
      <c r="BE400" s="83" t="s">
        <v>73</v>
      </c>
      <c r="BF400" s="83"/>
      <c r="BG400" s="87" t="s">
        <v>846</v>
      </c>
      <c r="BH400" s="87" t="s">
        <v>114</v>
      </c>
      <c r="BI400" s="76" t="s">
        <v>1414</v>
      </c>
      <c r="BJ400">
        <f t="shared" si="18"/>
        <v>15</v>
      </c>
      <c r="BK400" s="87">
        <f t="shared" si="19"/>
        <v>50</v>
      </c>
      <c r="BL400" s="87"/>
      <c r="BM400" s="86" t="str">
        <f>_xlfn.XLOOKUP(Form_Responses18111213[[#This Row],[Sekolah School (Cleansed)]],'Quality Check'!$B$11:$B$14,'Quality Check'!$C$11:$C$14,)</f>
        <v>Urban</v>
      </c>
      <c r="BN400" s="86" t="str">
        <f>_xlfn.XLOOKUP(Form_Responses18111213[[#This Row],[Sekolah School (Cleansed)]],'Quality Check'!$B$11:$B$14,'Quality Check'!$D$11:$D$14,)</f>
        <v>Controlled Group (CG)</v>
      </c>
      <c r="BO400" s="87" t="str">
        <f>_xlfn.XLOOKUP(AS400,'Cleansing - Toothpaste Brand'!A:A,'Cleansing - Toothpaste Brand'!B:B,)</f>
        <v>Colgate</v>
      </c>
      <c r="BP400" s="87"/>
      <c r="BQ400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00" s="86" t="str">
        <f>_xlfn.XLOOKUP(AP400,'Cleansing - Response'!E:E,'Cleansing - Response'!F:F,)</f>
        <v>2 days and more</v>
      </c>
      <c r="BS400" s="86"/>
      <c r="BT400" s="86" t="str">
        <f>_xlfn.XLOOKUP(AQ400,'Cleansing - Response'!E:E,'Cleansing - Response'!F:F,)</f>
        <v>2 days and more</v>
      </c>
      <c r="BU400" s="86"/>
      <c r="BV400" s="86" t="str">
        <f t="shared" si="20"/>
        <v>Ya / Yes</v>
      </c>
      <c r="BW400" s="86" t="str">
        <f>_xlfn.XLOOKUP(AT400,'Cleansing - Response'!E:E,'Cleansing - Response'!F:F,)</f>
        <v>Rarely / Sometimes</v>
      </c>
      <c r="BX400" s="86" t="str">
        <f>_xlfn.XLOOKUP(AU400,'Cleansing - Response'!H:H,'Cleansing - Response'!I:I,)</f>
        <v>Sometimes / When in need</v>
      </c>
      <c r="BY400" s="86" t="str">
        <f>_xlfn.XLOOKUP(AV400,'Cleansing - Response'!K:K,'Cleansing - Response'!L:L,)</f>
        <v>Up to 1 time a day</v>
      </c>
      <c r="BZ400" s="86" t="str">
        <f>_xlfn.XLOOKUP(AW400,'Cleansing - Response'!$N:$N,'Cleansing - Response'!$O:$O,)</f>
        <v>Yes / Sometimes</v>
      </c>
      <c r="CA400" s="86" t="str">
        <f>_xlfn.XLOOKUP(AX400,'Cleansing - Response'!$N:$N,'Cleansing - Response'!$O:$O,)</f>
        <v>Yes / Sometimes</v>
      </c>
      <c r="CB400" s="86" t="str">
        <f>_xlfn.XLOOKUP(AY400,'Cleansing - Response'!$N:$N,'Cleansing - Response'!$O:$O,)</f>
        <v>Yes / Sometimes</v>
      </c>
      <c r="CC400" s="86" t="str">
        <f>_xlfn.XLOOKUP(AZ400,'Cleansing - Response'!$N:$N,'Cleansing - Response'!$O:$O,)</f>
        <v>No</v>
      </c>
      <c r="CD400" s="86" t="str">
        <f>_xlfn.XLOOKUP(BA400,'Cleansing - Response'!$N:$N,'Cleansing - Response'!$O:$O,)</f>
        <v>Yes / Sometimes</v>
      </c>
      <c r="CE400" s="86" t="str">
        <f>_xlfn.XLOOKUP(BB400,'Cleansing - Response'!$N:$N,'Cleansing - Response'!$O:$O,)</f>
        <v>No</v>
      </c>
      <c r="CF400" s="87" t="str">
        <f>IF(COUNTIF(Form_Responses18111213[[#This Row],[Answer - B7-1]:[Answer - B7-6]], "Yes / Sometimes") &gt; 4, "More than 4 times","Up to 4 times")</f>
        <v>Up to 4 times</v>
      </c>
    </row>
    <row r="401" spans="1:84" ht="13.2" x14ac:dyDescent="0.25">
      <c r="A401" s="82">
        <v>45574.493641608795</v>
      </c>
      <c r="B401" s="83" t="s">
        <v>1082</v>
      </c>
      <c r="C401" s="84" t="s">
        <v>1083</v>
      </c>
      <c r="D401" s="83">
        <v>100</v>
      </c>
      <c r="E401" s="83">
        <v>0.46</v>
      </c>
      <c r="F401" s="83" t="s">
        <v>114</v>
      </c>
      <c r="G401" s="83" t="s">
        <v>76</v>
      </c>
      <c r="H401" s="83" t="s">
        <v>922</v>
      </c>
      <c r="I401" s="83" t="s">
        <v>63</v>
      </c>
      <c r="J401" s="83" t="s">
        <v>64</v>
      </c>
      <c r="K401" s="83" t="s">
        <v>64</v>
      </c>
      <c r="L401" s="83" t="s">
        <v>64</v>
      </c>
      <c r="M401" s="83" t="s">
        <v>84</v>
      </c>
      <c r="N401" s="83" t="s">
        <v>64</v>
      </c>
      <c r="O401" s="83" t="s">
        <v>64</v>
      </c>
      <c r="P401" s="83" t="s">
        <v>84</v>
      </c>
      <c r="Q401" s="83" t="s">
        <v>64</v>
      </c>
      <c r="R401" s="83" t="s">
        <v>64</v>
      </c>
      <c r="S401" s="83" t="s">
        <v>64</v>
      </c>
      <c r="T401" s="83" t="s">
        <v>64</v>
      </c>
      <c r="U401" s="83" t="s">
        <v>84</v>
      </c>
      <c r="V401" s="83" t="s">
        <v>64</v>
      </c>
      <c r="W401" s="83" t="s">
        <v>64</v>
      </c>
      <c r="X401" s="83" t="s">
        <v>64</v>
      </c>
      <c r="Y401" s="83" t="s">
        <v>64</v>
      </c>
      <c r="Z401" s="83" t="s">
        <v>66</v>
      </c>
      <c r="AA401" s="83" t="s">
        <v>66</v>
      </c>
      <c r="AB401" s="83" t="s">
        <v>65</v>
      </c>
      <c r="AC401" s="83" t="s">
        <v>65</v>
      </c>
      <c r="AD401" s="83" t="s">
        <v>66</v>
      </c>
      <c r="AE401" s="83" t="s">
        <v>66</v>
      </c>
      <c r="AF401" s="83" t="s">
        <v>66</v>
      </c>
      <c r="AG401" s="83" t="s">
        <v>65</v>
      </c>
      <c r="AH401" s="83" t="s">
        <v>79</v>
      </c>
      <c r="AI401" s="83" t="s">
        <v>101</v>
      </c>
      <c r="AJ401" s="83" t="s">
        <v>65</v>
      </c>
      <c r="AK401" s="83" t="s">
        <v>65</v>
      </c>
      <c r="AL401" s="83" t="s">
        <v>65</v>
      </c>
      <c r="AM401" s="83" t="s">
        <v>66</v>
      </c>
      <c r="AN401" s="83" t="s">
        <v>66</v>
      </c>
      <c r="AO401" s="83" t="s">
        <v>66</v>
      </c>
      <c r="AP401" s="83" t="s">
        <v>80</v>
      </c>
      <c r="AQ401" s="83" t="s">
        <v>80</v>
      </c>
      <c r="AR401" s="83" t="s">
        <v>73</v>
      </c>
      <c r="AS401" s="83" t="s">
        <v>68</v>
      </c>
      <c r="AT401" s="83" t="s">
        <v>69</v>
      </c>
      <c r="AU401" s="83" t="s">
        <v>70</v>
      </c>
      <c r="AV401" s="83" t="s">
        <v>80</v>
      </c>
      <c r="AW401" s="83" t="s">
        <v>73</v>
      </c>
      <c r="AX401" s="83" t="s">
        <v>73</v>
      </c>
      <c r="AY401" s="83" t="s">
        <v>72</v>
      </c>
      <c r="AZ401" s="83" t="s">
        <v>63</v>
      </c>
      <c r="BA401" s="83" t="s">
        <v>72</v>
      </c>
      <c r="BB401" s="83" t="s">
        <v>63</v>
      </c>
      <c r="BC401" s="83" t="s">
        <v>73</v>
      </c>
      <c r="BD401" s="83"/>
      <c r="BE401" s="83" t="s">
        <v>73</v>
      </c>
      <c r="BF401" s="83"/>
      <c r="BG401" s="87" t="s">
        <v>846</v>
      </c>
      <c r="BH401" s="87" t="s">
        <v>114</v>
      </c>
      <c r="BI401" s="76" t="s">
        <v>1414</v>
      </c>
      <c r="BJ401">
        <f t="shared" si="18"/>
        <v>13</v>
      </c>
      <c r="BK401" s="87">
        <f t="shared" si="19"/>
        <v>54</v>
      </c>
      <c r="BL401" s="87"/>
      <c r="BM401" s="86" t="str">
        <f>_xlfn.XLOOKUP(Form_Responses18111213[[#This Row],[Sekolah School (Cleansed)]],'Quality Check'!$B$11:$B$14,'Quality Check'!$C$11:$C$14,)</f>
        <v>Urban</v>
      </c>
      <c r="BN401" s="86" t="str">
        <f>_xlfn.XLOOKUP(Form_Responses18111213[[#This Row],[Sekolah School (Cleansed)]],'Quality Check'!$B$11:$B$14,'Quality Check'!$D$11:$D$14,)</f>
        <v>Controlled Group (CG)</v>
      </c>
      <c r="BO401" s="87" t="str">
        <f>_xlfn.XLOOKUP(AS401,'Cleansing - Toothpaste Brand'!A:A,'Cleansing - Toothpaste Brand'!B:B,)</f>
        <v>Colgate</v>
      </c>
      <c r="BP401" s="87"/>
      <c r="BQ401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01" s="86" t="str">
        <f>_xlfn.XLOOKUP(AP401,'Cleansing - Response'!E:E,'Cleansing - Response'!F:F,)</f>
        <v>Less than 2 days</v>
      </c>
      <c r="BS401" s="86"/>
      <c r="BT401" s="86" t="str">
        <f>_xlfn.XLOOKUP(AQ401,'Cleansing - Response'!E:E,'Cleansing - Response'!F:F,)</f>
        <v>Less than 2 days</v>
      </c>
      <c r="BU401" s="86"/>
      <c r="BV401" s="86" t="str">
        <f t="shared" si="20"/>
        <v>Tidak / No</v>
      </c>
      <c r="BW401" s="86" t="str">
        <f>_xlfn.XLOOKUP(AT401,'Cleansing - Response'!E:E,'Cleansing - Response'!F:F,)</f>
        <v>Rarely / Sometimes</v>
      </c>
      <c r="BX401" s="86" t="str">
        <f>_xlfn.XLOOKUP(AU401,'Cleansing - Response'!H:H,'Cleansing - Response'!I:I,)</f>
        <v>Sometimes / When in need</v>
      </c>
      <c r="BY401" s="86" t="str">
        <f>_xlfn.XLOOKUP(AV401,'Cleansing - Response'!K:K,'Cleansing - Response'!L:L,)</f>
        <v>Up to 1 time a day</v>
      </c>
      <c r="BZ401" s="86" t="str">
        <f>_xlfn.XLOOKUP(AW401,'Cleansing - Response'!$N:$N,'Cleansing - Response'!$O:$O,)</f>
        <v>No</v>
      </c>
      <c r="CA401" s="86" t="str">
        <f>_xlfn.XLOOKUP(AX401,'Cleansing - Response'!$N:$N,'Cleansing - Response'!$O:$O,)</f>
        <v>No</v>
      </c>
      <c r="CB401" s="86" t="str">
        <f>_xlfn.XLOOKUP(AY401,'Cleansing - Response'!$N:$N,'Cleansing - Response'!$O:$O,)</f>
        <v>Yes / Sometimes</v>
      </c>
      <c r="CC401" s="86" t="str">
        <f>_xlfn.XLOOKUP(AZ401,'Cleansing - Response'!$N:$N,'Cleansing - Response'!$O:$O,)</f>
        <v>Yes / Sometimes</v>
      </c>
      <c r="CD401" s="86" t="str">
        <f>_xlfn.XLOOKUP(BA401,'Cleansing - Response'!$N:$N,'Cleansing - Response'!$O:$O,)</f>
        <v>Yes / Sometimes</v>
      </c>
      <c r="CE401" s="86" t="str">
        <f>_xlfn.XLOOKUP(BB401,'Cleansing - Response'!$N:$N,'Cleansing - Response'!$O:$O,)</f>
        <v>Yes / Sometimes</v>
      </c>
      <c r="CF401" s="87" t="str">
        <f>IF(COUNTIF(Form_Responses18111213[[#This Row],[Answer - B7-1]:[Answer - B7-6]], "Yes / Sometimes") &gt; 4, "More than 4 times","Up to 4 times")</f>
        <v>Up to 4 times</v>
      </c>
    </row>
    <row r="402" spans="1:84" ht="13.2" x14ac:dyDescent="0.25">
      <c r="A402" s="82">
        <v>45574.496412754626</v>
      </c>
      <c r="B402" s="83" t="s">
        <v>1084</v>
      </c>
      <c r="C402" s="84" t="s">
        <v>1085</v>
      </c>
      <c r="D402" s="83">
        <v>25.89</v>
      </c>
      <c r="E402" s="83">
        <v>0.21</v>
      </c>
      <c r="F402" s="83" t="s">
        <v>114</v>
      </c>
      <c r="G402" s="83" t="s">
        <v>76</v>
      </c>
      <c r="H402" s="83" t="s">
        <v>846</v>
      </c>
      <c r="I402" s="83" t="s">
        <v>63</v>
      </c>
      <c r="J402" s="83" t="s">
        <v>64</v>
      </c>
      <c r="K402" s="83" t="s">
        <v>64</v>
      </c>
      <c r="L402" s="83" t="s">
        <v>64</v>
      </c>
      <c r="M402" s="83" t="s">
        <v>84</v>
      </c>
      <c r="N402" s="83" t="s">
        <v>64</v>
      </c>
      <c r="O402" s="83" t="s">
        <v>78</v>
      </c>
      <c r="P402" s="83" t="s">
        <v>84</v>
      </c>
      <c r="Q402" s="83" t="s">
        <v>64</v>
      </c>
      <c r="R402" s="83" t="s">
        <v>64</v>
      </c>
      <c r="S402" s="83" t="s">
        <v>64</v>
      </c>
      <c r="T402" s="83" t="s">
        <v>64</v>
      </c>
      <c r="U402" s="83" t="s">
        <v>64</v>
      </c>
      <c r="V402" s="83" t="s">
        <v>64</v>
      </c>
      <c r="W402" s="83" t="s">
        <v>64</v>
      </c>
      <c r="X402" s="83" t="s">
        <v>64</v>
      </c>
      <c r="Y402" s="83" t="s">
        <v>64</v>
      </c>
      <c r="Z402" s="83" t="s">
        <v>66</v>
      </c>
      <c r="AA402" s="83" t="s">
        <v>65</v>
      </c>
      <c r="AB402" s="83" t="s">
        <v>66</v>
      </c>
      <c r="AC402" s="83" t="s">
        <v>65</v>
      </c>
      <c r="AD402" s="83" t="s">
        <v>66</v>
      </c>
      <c r="AE402" s="83" t="s">
        <v>65</v>
      </c>
      <c r="AF402" s="83" t="s">
        <v>66</v>
      </c>
      <c r="AG402" s="83" t="s">
        <v>66</v>
      </c>
      <c r="AH402" s="83" t="s">
        <v>66</v>
      </c>
      <c r="AI402" s="83" t="s">
        <v>79</v>
      </c>
      <c r="AJ402" s="83" t="s">
        <v>65</v>
      </c>
      <c r="AK402" s="83" t="s">
        <v>65</v>
      </c>
      <c r="AL402" s="83" t="s">
        <v>65</v>
      </c>
      <c r="AM402" s="83" t="s">
        <v>66</v>
      </c>
      <c r="AN402" s="83" t="s">
        <v>66</v>
      </c>
      <c r="AO402" s="83" t="s">
        <v>66</v>
      </c>
      <c r="AP402" s="83" t="s">
        <v>67</v>
      </c>
      <c r="AQ402" s="83" t="s">
        <v>67</v>
      </c>
      <c r="AR402" s="83" t="s">
        <v>63</v>
      </c>
      <c r="AS402" s="83" t="s">
        <v>120</v>
      </c>
      <c r="AT402" s="83" t="s">
        <v>87</v>
      </c>
      <c r="AU402" s="83" t="s">
        <v>80</v>
      </c>
      <c r="AV402" s="83" t="s">
        <v>80</v>
      </c>
      <c r="AW402" s="83" t="s">
        <v>73</v>
      </c>
      <c r="AX402" s="83" t="s">
        <v>73</v>
      </c>
      <c r="AY402" s="83" t="s">
        <v>72</v>
      </c>
      <c r="AZ402" s="83" t="s">
        <v>72</v>
      </c>
      <c r="BA402" s="83" t="s">
        <v>72</v>
      </c>
      <c r="BB402" s="83" t="s">
        <v>72</v>
      </c>
      <c r="BC402" s="83" t="s">
        <v>73</v>
      </c>
      <c r="BD402" s="83"/>
      <c r="BE402" s="83" t="s">
        <v>73</v>
      </c>
      <c r="BF402" s="83"/>
      <c r="BG402" s="87" t="s">
        <v>846</v>
      </c>
      <c r="BH402" s="87" t="s">
        <v>114</v>
      </c>
      <c r="BI402" s="76" t="s">
        <v>1414</v>
      </c>
      <c r="BJ402">
        <f t="shared" si="18"/>
        <v>13</v>
      </c>
      <c r="BK402" s="87">
        <f t="shared" si="19"/>
        <v>54</v>
      </c>
      <c r="BL402" s="87"/>
      <c r="BM402" s="86" t="str">
        <f>_xlfn.XLOOKUP(Form_Responses18111213[[#This Row],[Sekolah School (Cleansed)]],'Quality Check'!$B$11:$B$14,'Quality Check'!$C$11:$C$14,)</f>
        <v>Urban</v>
      </c>
      <c r="BN402" s="86" t="str">
        <f>_xlfn.XLOOKUP(Form_Responses18111213[[#This Row],[Sekolah School (Cleansed)]],'Quality Check'!$B$11:$B$14,'Quality Check'!$D$11:$D$14,)</f>
        <v>Controlled Group (CG)</v>
      </c>
      <c r="BO402" s="87" t="str">
        <f>_xlfn.XLOOKUP(AS402,'Cleansing - Toothpaste Brand'!A:A,'Cleansing - Toothpaste Brand'!B:B,)</f>
        <v>Colgate</v>
      </c>
      <c r="BP402" s="87"/>
      <c r="BQ402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02" s="86" t="str">
        <f>_xlfn.XLOOKUP(AP402,'Cleansing - Response'!E:E,'Cleansing - Response'!F:F,)</f>
        <v>2 days and more</v>
      </c>
      <c r="BS402" s="86"/>
      <c r="BT402" s="86" t="str">
        <f>_xlfn.XLOOKUP(AQ402,'Cleansing - Response'!E:E,'Cleansing - Response'!F:F,)</f>
        <v>2 days and more</v>
      </c>
      <c r="BU402" s="86"/>
      <c r="BV402" s="86" t="str">
        <f t="shared" si="20"/>
        <v>Ya / Yes</v>
      </c>
      <c r="BW402" s="86" t="str">
        <f>_xlfn.XLOOKUP(AT402,'Cleansing - Response'!E:E,'Cleansing - Response'!F:F,)</f>
        <v>Always</v>
      </c>
      <c r="BX402" s="86" t="str">
        <f>_xlfn.XLOOKUP(AU402,'Cleansing - Response'!H:H,'Cleansing - Response'!I:I,)</f>
        <v>Using dental floss at least once</v>
      </c>
      <c r="BY402" s="86" t="str">
        <f>_xlfn.XLOOKUP(AV402,'Cleansing - Response'!K:K,'Cleansing - Response'!L:L,)</f>
        <v>Up to 1 time a day</v>
      </c>
      <c r="BZ402" s="86" t="str">
        <f>_xlfn.XLOOKUP(AW402,'Cleansing - Response'!$N:$N,'Cleansing - Response'!$O:$O,)</f>
        <v>No</v>
      </c>
      <c r="CA402" s="86" t="str">
        <f>_xlfn.XLOOKUP(AX402,'Cleansing - Response'!$N:$N,'Cleansing - Response'!$O:$O,)</f>
        <v>No</v>
      </c>
      <c r="CB402" s="86" t="str">
        <f>_xlfn.XLOOKUP(AY402,'Cleansing - Response'!$N:$N,'Cleansing - Response'!$O:$O,)</f>
        <v>Yes / Sometimes</v>
      </c>
      <c r="CC402" s="86" t="str">
        <f>_xlfn.XLOOKUP(AZ402,'Cleansing - Response'!$N:$N,'Cleansing - Response'!$O:$O,)</f>
        <v>Yes / Sometimes</v>
      </c>
      <c r="CD402" s="86" t="str">
        <f>_xlfn.XLOOKUP(BA402,'Cleansing - Response'!$N:$N,'Cleansing - Response'!$O:$O,)</f>
        <v>Yes / Sometimes</v>
      </c>
      <c r="CE402" s="86" t="str">
        <f>_xlfn.XLOOKUP(BB402,'Cleansing - Response'!$N:$N,'Cleansing - Response'!$O:$O,)</f>
        <v>Yes / Sometimes</v>
      </c>
      <c r="CF402" s="87" t="str">
        <f>IF(COUNTIF(Form_Responses18111213[[#This Row],[Answer - B7-1]:[Answer - B7-6]], "Yes / Sometimes") &gt; 4, "More than 4 times","Up to 4 times")</f>
        <v>Up to 4 times</v>
      </c>
    </row>
    <row r="403" spans="1:84" ht="13.2" x14ac:dyDescent="0.25">
      <c r="A403" s="82">
        <v>45574.496520057874</v>
      </c>
      <c r="B403" s="83" t="s">
        <v>1086</v>
      </c>
      <c r="C403" s="84" t="s">
        <v>1087</v>
      </c>
      <c r="D403" s="83">
        <v>100</v>
      </c>
      <c r="E403" s="83">
        <v>0.33</v>
      </c>
      <c r="F403" s="83" t="s">
        <v>114</v>
      </c>
      <c r="G403" s="83" t="s">
        <v>76</v>
      </c>
      <c r="H403" s="83" t="s">
        <v>908</v>
      </c>
      <c r="I403" s="83" t="s">
        <v>63</v>
      </c>
      <c r="J403" s="83" t="s">
        <v>64</v>
      </c>
      <c r="K403" s="83" t="s">
        <v>64</v>
      </c>
      <c r="L403" s="83" t="s">
        <v>64</v>
      </c>
      <c r="M403" s="83" t="s">
        <v>64</v>
      </c>
      <c r="N403" s="83" t="s">
        <v>64</v>
      </c>
      <c r="O403" s="83" t="s">
        <v>64</v>
      </c>
      <c r="P403" s="83" t="s">
        <v>64</v>
      </c>
      <c r="Q403" s="83" t="s">
        <v>64</v>
      </c>
      <c r="R403" s="83" t="s">
        <v>64</v>
      </c>
      <c r="S403" s="83" t="s">
        <v>64</v>
      </c>
      <c r="T403" s="83" t="s">
        <v>64</v>
      </c>
      <c r="U403" s="83" t="s">
        <v>64</v>
      </c>
      <c r="V403" s="83" t="s">
        <v>64</v>
      </c>
      <c r="W403" s="83" t="s">
        <v>64</v>
      </c>
      <c r="X403" s="83" t="s">
        <v>64</v>
      </c>
      <c r="Y403" s="83" t="s">
        <v>64</v>
      </c>
      <c r="Z403" s="83" t="s">
        <v>65</v>
      </c>
      <c r="AA403" s="83" t="s">
        <v>65</v>
      </c>
      <c r="AB403" s="83" t="s">
        <v>65</v>
      </c>
      <c r="AC403" s="83" t="s">
        <v>65</v>
      </c>
      <c r="AD403" s="83" t="s">
        <v>65</v>
      </c>
      <c r="AE403" s="83" t="s">
        <v>65</v>
      </c>
      <c r="AF403" s="83" t="s">
        <v>66</v>
      </c>
      <c r="AG403" s="83" t="s">
        <v>65</v>
      </c>
      <c r="AH403" s="83" t="s">
        <v>65</v>
      </c>
      <c r="AI403" s="83" t="s">
        <v>101</v>
      </c>
      <c r="AJ403" s="83" t="s">
        <v>65</v>
      </c>
      <c r="AK403" s="83" t="s">
        <v>65</v>
      </c>
      <c r="AL403" s="83" t="s">
        <v>65</v>
      </c>
      <c r="AM403" s="83" t="s">
        <v>65</v>
      </c>
      <c r="AN403" s="83" t="s">
        <v>65</v>
      </c>
      <c r="AO403" s="83" t="s">
        <v>65</v>
      </c>
      <c r="AP403" s="83" t="s">
        <v>67</v>
      </c>
      <c r="AQ403" s="83" t="s">
        <v>67</v>
      </c>
      <c r="AR403" s="83" t="s">
        <v>86</v>
      </c>
      <c r="AS403" s="83" t="s">
        <v>120</v>
      </c>
      <c r="AT403" s="83" t="s">
        <v>87</v>
      </c>
      <c r="AU403" s="83" t="s">
        <v>67</v>
      </c>
      <c r="AV403" s="83" t="s">
        <v>71</v>
      </c>
      <c r="AW403" s="83" t="s">
        <v>73</v>
      </c>
      <c r="AX403" s="83" t="s">
        <v>72</v>
      </c>
      <c r="AY403" s="83" t="s">
        <v>63</v>
      </c>
      <c r="AZ403" s="83" t="s">
        <v>72</v>
      </c>
      <c r="BA403" s="83" t="s">
        <v>73</v>
      </c>
      <c r="BB403" s="83" t="s">
        <v>73</v>
      </c>
      <c r="BC403" s="83" t="s">
        <v>73</v>
      </c>
      <c r="BD403" s="83"/>
      <c r="BE403" s="83" t="s">
        <v>73</v>
      </c>
      <c r="BF403" s="83"/>
      <c r="BG403" s="87" t="s">
        <v>846</v>
      </c>
      <c r="BH403" s="87" t="s">
        <v>114</v>
      </c>
      <c r="BI403" s="76" t="s">
        <v>1414</v>
      </c>
      <c r="BJ403">
        <f t="shared" si="18"/>
        <v>15</v>
      </c>
      <c r="BK403" s="87">
        <f t="shared" si="19"/>
        <v>63</v>
      </c>
      <c r="BL403" s="87"/>
      <c r="BM403" s="86" t="str">
        <f>_xlfn.XLOOKUP(Form_Responses18111213[[#This Row],[Sekolah School (Cleansed)]],'Quality Check'!$B$11:$B$14,'Quality Check'!$C$11:$C$14,)</f>
        <v>Urban</v>
      </c>
      <c r="BN403" s="86" t="str">
        <f>_xlfn.XLOOKUP(Form_Responses18111213[[#This Row],[Sekolah School (Cleansed)]],'Quality Check'!$B$11:$B$14,'Quality Check'!$D$11:$D$14,)</f>
        <v>Controlled Group (CG)</v>
      </c>
      <c r="BO403" s="87" t="str">
        <f>_xlfn.XLOOKUP(AS403,'Cleansing - Toothpaste Brand'!A:A,'Cleansing - Toothpaste Brand'!B:B,)</f>
        <v>Colgate</v>
      </c>
      <c r="BP403" s="87"/>
      <c r="BQ403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03" s="86" t="str">
        <f>_xlfn.XLOOKUP(AP403,'Cleansing - Response'!E:E,'Cleansing - Response'!F:F,)</f>
        <v>2 days and more</v>
      </c>
      <c r="BS403" s="86"/>
      <c r="BT403" s="86" t="str">
        <f>_xlfn.XLOOKUP(AQ403,'Cleansing - Response'!E:E,'Cleansing - Response'!F:F,)</f>
        <v>2 days and more</v>
      </c>
      <c r="BU403" s="86"/>
      <c r="BV403" s="86" t="str">
        <f t="shared" si="20"/>
        <v>Ya / Yes</v>
      </c>
      <c r="BW403" s="86" t="str">
        <f>_xlfn.XLOOKUP(AT403,'Cleansing - Response'!E:E,'Cleansing - Response'!F:F,)</f>
        <v>Always</v>
      </c>
      <c r="BX403" s="86" t="str">
        <f>_xlfn.XLOOKUP(AU403,'Cleansing - Response'!H:H,'Cleansing - Response'!I:I,)</f>
        <v>Using dental floss at least once</v>
      </c>
      <c r="BY403" s="86" t="str">
        <f>_xlfn.XLOOKUP(AV403,'Cleansing - Response'!K:K,'Cleansing - Response'!L:L,)</f>
        <v>Up to 1 time a day</v>
      </c>
      <c r="BZ403" s="86" t="str">
        <f>_xlfn.XLOOKUP(AW403,'Cleansing - Response'!$N:$N,'Cleansing - Response'!$O:$O,)</f>
        <v>No</v>
      </c>
      <c r="CA403" s="86" t="str">
        <f>_xlfn.XLOOKUP(AX403,'Cleansing - Response'!$N:$N,'Cleansing - Response'!$O:$O,)</f>
        <v>Yes / Sometimes</v>
      </c>
      <c r="CB403" s="86" t="str">
        <f>_xlfn.XLOOKUP(AY403,'Cleansing - Response'!$N:$N,'Cleansing - Response'!$O:$O,)</f>
        <v>Yes / Sometimes</v>
      </c>
      <c r="CC403" s="86" t="str">
        <f>_xlfn.XLOOKUP(AZ403,'Cleansing - Response'!$N:$N,'Cleansing - Response'!$O:$O,)</f>
        <v>Yes / Sometimes</v>
      </c>
      <c r="CD403" s="86" t="str">
        <f>_xlfn.XLOOKUP(BA403,'Cleansing - Response'!$N:$N,'Cleansing - Response'!$O:$O,)</f>
        <v>No</v>
      </c>
      <c r="CE403" s="86" t="str">
        <f>_xlfn.XLOOKUP(BB403,'Cleansing - Response'!$N:$N,'Cleansing - Response'!$O:$O,)</f>
        <v>No</v>
      </c>
      <c r="CF403" s="87" t="str">
        <f>IF(COUNTIF(Form_Responses18111213[[#This Row],[Answer - B7-1]:[Answer - B7-6]], "Yes / Sometimes") &gt; 4, "More than 4 times","Up to 4 times")</f>
        <v>Up to 4 times</v>
      </c>
    </row>
    <row r="404" spans="1:84" ht="13.2" x14ac:dyDescent="0.25">
      <c r="A404" s="82">
        <v>45574.497947719909</v>
      </c>
      <c r="B404" s="83" t="s">
        <v>1088</v>
      </c>
      <c r="C404" s="84" t="s">
        <v>1089</v>
      </c>
      <c r="D404" s="83">
        <v>100</v>
      </c>
      <c r="E404" s="83">
        <v>0.38</v>
      </c>
      <c r="F404" s="83" t="s">
        <v>114</v>
      </c>
      <c r="G404" s="83" t="s">
        <v>76</v>
      </c>
      <c r="H404" s="83" t="s">
        <v>846</v>
      </c>
      <c r="I404" s="83" t="s">
        <v>63</v>
      </c>
      <c r="J404" s="83" t="s">
        <v>64</v>
      </c>
      <c r="K404" s="83" t="s">
        <v>64</v>
      </c>
      <c r="L404" s="83" t="s">
        <v>64</v>
      </c>
      <c r="M404" s="83" t="s">
        <v>84</v>
      </c>
      <c r="N404" s="83" t="s">
        <v>64</v>
      </c>
      <c r="O404" s="83" t="s">
        <v>64</v>
      </c>
      <c r="P404" s="83" t="s">
        <v>84</v>
      </c>
      <c r="Q404" s="83" t="s">
        <v>64</v>
      </c>
      <c r="R404" s="83" t="s">
        <v>64</v>
      </c>
      <c r="S404" s="83" t="s">
        <v>64</v>
      </c>
      <c r="T404" s="83" t="s">
        <v>64</v>
      </c>
      <c r="U404" s="83" t="s">
        <v>84</v>
      </c>
      <c r="V404" s="83" t="s">
        <v>64</v>
      </c>
      <c r="W404" s="83" t="s">
        <v>64</v>
      </c>
      <c r="X404" s="83" t="s">
        <v>64</v>
      </c>
      <c r="Y404" s="83" t="s">
        <v>84</v>
      </c>
      <c r="Z404" s="83" t="s">
        <v>65</v>
      </c>
      <c r="AA404" s="83" t="s">
        <v>65</v>
      </c>
      <c r="AB404" s="83" t="s">
        <v>65</v>
      </c>
      <c r="AC404" s="83" t="s">
        <v>65</v>
      </c>
      <c r="AD404" s="83" t="s">
        <v>65</v>
      </c>
      <c r="AE404" s="83" t="s">
        <v>65</v>
      </c>
      <c r="AF404" s="83" t="s">
        <v>66</v>
      </c>
      <c r="AG404" s="83" t="s">
        <v>66</v>
      </c>
      <c r="AH404" s="83" t="s">
        <v>65</v>
      </c>
      <c r="AI404" s="83" t="s">
        <v>79</v>
      </c>
      <c r="AJ404" s="83" t="s">
        <v>65</v>
      </c>
      <c r="AK404" s="83" t="s">
        <v>66</v>
      </c>
      <c r="AL404" s="83" t="s">
        <v>65</v>
      </c>
      <c r="AM404" s="83" t="s">
        <v>65</v>
      </c>
      <c r="AN404" s="83" t="s">
        <v>66</v>
      </c>
      <c r="AO404" s="83" t="s">
        <v>66</v>
      </c>
      <c r="AP404" s="83" t="s">
        <v>67</v>
      </c>
      <c r="AQ404" s="83" t="s">
        <v>85</v>
      </c>
      <c r="AR404" s="83" t="s">
        <v>86</v>
      </c>
      <c r="AS404" s="83" t="s">
        <v>120</v>
      </c>
      <c r="AT404" s="83" t="s">
        <v>87</v>
      </c>
      <c r="AU404" s="83" t="s">
        <v>80</v>
      </c>
      <c r="AV404" s="83" t="s">
        <v>71</v>
      </c>
      <c r="AW404" s="83" t="s">
        <v>63</v>
      </c>
      <c r="AX404" s="83" t="s">
        <v>72</v>
      </c>
      <c r="AY404" s="83" t="s">
        <v>72</v>
      </c>
      <c r="AZ404" s="83" t="s">
        <v>63</v>
      </c>
      <c r="BA404" s="83" t="s">
        <v>72</v>
      </c>
      <c r="BB404" s="83" t="s">
        <v>72</v>
      </c>
      <c r="BC404" s="83" t="s">
        <v>73</v>
      </c>
      <c r="BD404" s="83"/>
      <c r="BE404" s="83" t="s">
        <v>73</v>
      </c>
      <c r="BF404" s="83"/>
      <c r="BG404" s="87" t="s">
        <v>846</v>
      </c>
      <c r="BH404" s="87" t="s">
        <v>114</v>
      </c>
      <c r="BI404" s="76" t="s">
        <v>1414</v>
      </c>
      <c r="BJ404">
        <f t="shared" si="18"/>
        <v>12</v>
      </c>
      <c r="BK404" s="87">
        <f t="shared" si="19"/>
        <v>58</v>
      </c>
      <c r="BL404" s="87"/>
      <c r="BM404" s="86" t="str">
        <f>_xlfn.XLOOKUP(Form_Responses18111213[[#This Row],[Sekolah School (Cleansed)]],'Quality Check'!$B$11:$B$14,'Quality Check'!$C$11:$C$14,)</f>
        <v>Urban</v>
      </c>
      <c r="BN404" s="86" t="str">
        <f>_xlfn.XLOOKUP(Form_Responses18111213[[#This Row],[Sekolah School (Cleansed)]],'Quality Check'!$B$11:$B$14,'Quality Check'!$D$11:$D$14,)</f>
        <v>Controlled Group (CG)</v>
      </c>
      <c r="BO404" s="87" t="str">
        <f>_xlfn.XLOOKUP(AS404,'Cleansing - Toothpaste Brand'!A:A,'Cleansing - Toothpaste Brand'!B:B,)</f>
        <v>Colgate</v>
      </c>
      <c r="BP404" s="87"/>
      <c r="BQ404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04" s="86" t="str">
        <f>_xlfn.XLOOKUP(AP404,'Cleansing - Response'!E:E,'Cleansing - Response'!F:F,)</f>
        <v>2 days and more</v>
      </c>
      <c r="BS404" s="86"/>
      <c r="BT404" s="86" t="str">
        <f>_xlfn.XLOOKUP(AQ404,'Cleansing - Response'!E:E,'Cleansing - Response'!F:F,)</f>
        <v>2 days and more</v>
      </c>
      <c r="BU404" s="86"/>
      <c r="BV404" s="86" t="str">
        <f t="shared" si="20"/>
        <v>Ya / Yes</v>
      </c>
      <c r="BW404" s="86" t="str">
        <f>_xlfn.XLOOKUP(AT404,'Cleansing - Response'!E:E,'Cleansing - Response'!F:F,)</f>
        <v>Always</v>
      </c>
      <c r="BX404" s="86" t="str">
        <f>_xlfn.XLOOKUP(AU404,'Cleansing - Response'!H:H,'Cleansing - Response'!I:I,)</f>
        <v>Using dental floss at least once</v>
      </c>
      <c r="BY404" s="86" t="str">
        <f>_xlfn.XLOOKUP(AV404,'Cleansing - Response'!K:K,'Cleansing - Response'!L:L,)</f>
        <v>Up to 1 time a day</v>
      </c>
      <c r="BZ404" s="86" t="str">
        <f>_xlfn.XLOOKUP(AW404,'Cleansing - Response'!$N:$N,'Cleansing - Response'!$O:$O,)</f>
        <v>Yes / Sometimes</v>
      </c>
      <c r="CA404" s="86" t="str">
        <f>_xlfn.XLOOKUP(AX404,'Cleansing - Response'!$N:$N,'Cleansing - Response'!$O:$O,)</f>
        <v>Yes / Sometimes</v>
      </c>
      <c r="CB404" s="86" t="str">
        <f>_xlfn.XLOOKUP(AY404,'Cleansing - Response'!$N:$N,'Cleansing - Response'!$O:$O,)</f>
        <v>Yes / Sometimes</v>
      </c>
      <c r="CC404" s="86" t="str">
        <f>_xlfn.XLOOKUP(AZ404,'Cleansing - Response'!$N:$N,'Cleansing - Response'!$O:$O,)</f>
        <v>Yes / Sometimes</v>
      </c>
      <c r="CD404" s="86" t="str">
        <f>_xlfn.XLOOKUP(BA404,'Cleansing - Response'!$N:$N,'Cleansing - Response'!$O:$O,)</f>
        <v>Yes / Sometimes</v>
      </c>
      <c r="CE404" s="86" t="str">
        <f>_xlfn.XLOOKUP(BB404,'Cleansing - Response'!$N:$N,'Cleansing - Response'!$O:$O,)</f>
        <v>Yes / Sometimes</v>
      </c>
      <c r="CF404" s="87" t="str">
        <f>IF(COUNTIF(Form_Responses18111213[[#This Row],[Answer - B7-1]:[Answer - B7-6]], "Yes / Sometimes") &gt; 4, "More than 4 times","Up to 4 times")</f>
        <v>More than 4 times</v>
      </c>
    </row>
    <row r="405" spans="1:84" ht="13.2" x14ac:dyDescent="0.25">
      <c r="A405" s="82">
        <v>45574.498889074079</v>
      </c>
      <c r="B405" s="83" t="s">
        <v>1090</v>
      </c>
      <c r="C405" s="84" t="s">
        <v>1091</v>
      </c>
      <c r="D405" s="83">
        <v>100</v>
      </c>
      <c r="E405" s="83">
        <v>0.88</v>
      </c>
      <c r="F405" s="83" t="s">
        <v>114</v>
      </c>
      <c r="G405" s="83" t="s">
        <v>539</v>
      </c>
      <c r="H405" s="83" t="s">
        <v>887</v>
      </c>
      <c r="I405" s="83" t="s">
        <v>63</v>
      </c>
      <c r="J405" s="83" t="s">
        <v>64</v>
      </c>
      <c r="K405" s="83" t="s">
        <v>84</v>
      </c>
      <c r="L405" s="83" t="s">
        <v>145</v>
      </c>
      <c r="M405" s="83" t="s">
        <v>84</v>
      </c>
      <c r="N405" s="83" t="s">
        <v>84</v>
      </c>
      <c r="O405" s="83" t="s">
        <v>84</v>
      </c>
      <c r="P405" s="83" t="s">
        <v>84</v>
      </c>
      <c r="Q405" s="83" t="s">
        <v>84</v>
      </c>
      <c r="R405" s="83" t="s">
        <v>84</v>
      </c>
      <c r="S405" s="83" t="s">
        <v>84</v>
      </c>
      <c r="T405" s="83" t="s">
        <v>84</v>
      </c>
      <c r="U405" s="83" t="s">
        <v>84</v>
      </c>
      <c r="V405" s="83" t="s">
        <v>84</v>
      </c>
      <c r="W405" s="83" t="s">
        <v>84</v>
      </c>
      <c r="X405" s="83" t="s">
        <v>84</v>
      </c>
      <c r="Y405" s="83" t="s">
        <v>84</v>
      </c>
      <c r="Z405" s="83" t="s">
        <v>66</v>
      </c>
      <c r="AA405" s="83" t="s">
        <v>66</v>
      </c>
      <c r="AB405" s="83" t="s">
        <v>66</v>
      </c>
      <c r="AC405" s="83" t="s">
        <v>66</v>
      </c>
      <c r="AD405" s="83" t="s">
        <v>66</v>
      </c>
      <c r="AE405" s="83" t="s">
        <v>66</v>
      </c>
      <c r="AF405" s="83" t="s">
        <v>66</v>
      </c>
      <c r="AG405" s="83" t="s">
        <v>79</v>
      </c>
      <c r="AH405" s="83" t="s">
        <v>66</v>
      </c>
      <c r="AI405" s="83" t="s">
        <v>66</v>
      </c>
      <c r="AJ405" s="83" t="s">
        <v>66</v>
      </c>
      <c r="AK405" s="83" t="s">
        <v>66</v>
      </c>
      <c r="AL405" s="83" t="s">
        <v>66</v>
      </c>
      <c r="AM405" s="83" t="s">
        <v>66</v>
      </c>
      <c r="AN405" s="83" t="s">
        <v>66</v>
      </c>
      <c r="AO405" s="83" t="s">
        <v>66</v>
      </c>
      <c r="AP405" s="83" t="s">
        <v>67</v>
      </c>
      <c r="AQ405" s="83" t="s">
        <v>67</v>
      </c>
      <c r="AR405" s="83" t="s">
        <v>86</v>
      </c>
      <c r="AS405" s="83" t="s">
        <v>1092</v>
      </c>
      <c r="AT405" s="83" t="s">
        <v>69</v>
      </c>
      <c r="AU405" s="83" t="s">
        <v>70</v>
      </c>
      <c r="AV405" s="83" t="s">
        <v>71</v>
      </c>
      <c r="AW405" s="83" t="s">
        <v>63</v>
      </c>
      <c r="AX405" s="83" t="s">
        <v>63</v>
      </c>
      <c r="AY405" s="83" t="s">
        <v>63</v>
      </c>
      <c r="AZ405" s="83" t="s">
        <v>63</v>
      </c>
      <c r="BA405" s="83" t="s">
        <v>63</v>
      </c>
      <c r="BB405" s="83" t="s">
        <v>63</v>
      </c>
      <c r="BC405" s="83" t="s">
        <v>73</v>
      </c>
      <c r="BD405" s="83"/>
      <c r="BE405" s="83" t="s">
        <v>73</v>
      </c>
      <c r="BF405" s="83"/>
      <c r="BG405" s="87" t="s">
        <v>846</v>
      </c>
      <c r="BH405" s="87" t="s">
        <v>114</v>
      </c>
      <c r="BI405" s="76" t="s">
        <v>1414</v>
      </c>
      <c r="BJ405">
        <f t="shared" si="18"/>
        <v>1</v>
      </c>
      <c r="BK405" s="87">
        <f t="shared" si="19"/>
        <v>46</v>
      </c>
      <c r="BL405" s="87"/>
      <c r="BM405" s="86" t="str">
        <f>_xlfn.XLOOKUP(Form_Responses18111213[[#This Row],[Sekolah School (Cleansed)]],'Quality Check'!$B$11:$B$14,'Quality Check'!$C$11:$C$14,)</f>
        <v>Urban</v>
      </c>
      <c r="BN405" s="86" t="str">
        <f>_xlfn.XLOOKUP(Form_Responses18111213[[#This Row],[Sekolah School (Cleansed)]],'Quality Check'!$B$11:$B$14,'Quality Check'!$D$11:$D$14,)</f>
        <v>Controlled Group (CG)</v>
      </c>
      <c r="BO405" s="87" t="str">
        <f>_xlfn.XLOOKUP(AS405,'Cleansing - Toothpaste Brand'!A:A,'Cleansing - Toothpaste Brand'!B:B,)</f>
        <v>Darlie</v>
      </c>
      <c r="BP405" s="87"/>
      <c r="BQ405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05" s="86" t="str">
        <f>_xlfn.XLOOKUP(AP405,'Cleansing - Response'!E:E,'Cleansing - Response'!F:F,)</f>
        <v>2 days and more</v>
      </c>
      <c r="BS405" s="86"/>
      <c r="BT405" s="86" t="str">
        <f>_xlfn.XLOOKUP(AQ405,'Cleansing - Response'!E:E,'Cleansing - Response'!F:F,)</f>
        <v>2 days and more</v>
      </c>
      <c r="BU405" s="86"/>
      <c r="BV405" s="86" t="str">
        <f t="shared" si="20"/>
        <v>Ya / Yes</v>
      </c>
      <c r="BW405" s="86" t="str">
        <f>_xlfn.XLOOKUP(AT405,'Cleansing - Response'!E:E,'Cleansing - Response'!F:F,)</f>
        <v>Rarely / Sometimes</v>
      </c>
      <c r="BX405" s="86" t="str">
        <f>_xlfn.XLOOKUP(AU405,'Cleansing - Response'!H:H,'Cleansing - Response'!I:I,)</f>
        <v>Sometimes / When in need</v>
      </c>
      <c r="BY405" s="86" t="str">
        <f>_xlfn.XLOOKUP(AV405,'Cleansing - Response'!K:K,'Cleansing - Response'!L:L,)</f>
        <v>Up to 1 time a day</v>
      </c>
      <c r="BZ405" s="86" t="str">
        <f>_xlfn.XLOOKUP(AW405,'Cleansing - Response'!$N:$N,'Cleansing - Response'!$O:$O,)</f>
        <v>Yes / Sometimes</v>
      </c>
      <c r="CA405" s="86" t="str">
        <f>_xlfn.XLOOKUP(AX405,'Cleansing - Response'!$N:$N,'Cleansing - Response'!$O:$O,)</f>
        <v>Yes / Sometimes</v>
      </c>
      <c r="CB405" s="86" t="str">
        <f>_xlfn.XLOOKUP(AY405,'Cleansing - Response'!$N:$N,'Cleansing - Response'!$O:$O,)</f>
        <v>Yes / Sometimes</v>
      </c>
      <c r="CC405" s="86" t="str">
        <f>_xlfn.XLOOKUP(AZ405,'Cleansing - Response'!$N:$N,'Cleansing - Response'!$O:$O,)</f>
        <v>Yes / Sometimes</v>
      </c>
      <c r="CD405" s="86" t="str">
        <f>_xlfn.XLOOKUP(BA405,'Cleansing - Response'!$N:$N,'Cleansing - Response'!$O:$O,)</f>
        <v>Yes / Sometimes</v>
      </c>
      <c r="CE405" s="86" t="str">
        <f>_xlfn.XLOOKUP(BB405,'Cleansing - Response'!$N:$N,'Cleansing - Response'!$O:$O,)</f>
        <v>Yes / Sometimes</v>
      </c>
      <c r="CF405" s="87" t="str">
        <f>IF(COUNTIF(Form_Responses18111213[[#This Row],[Answer - B7-1]:[Answer - B7-6]], "Yes / Sometimes") &gt; 4, "More than 4 times","Up to 4 times")</f>
        <v>More than 4 times</v>
      </c>
    </row>
    <row r="406" spans="1:84" ht="13.2" x14ac:dyDescent="0.25">
      <c r="A406" s="82">
        <v>45574.499924594907</v>
      </c>
      <c r="B406" s="83" t="s">
        <v>1093</v>
      </c>
      <c r="C406" s="84" t="s">
        <v>1094</v>
      </c>
      <c r="D406" s="83">
        <v>100</v>
      </c>
      <c r="E406" s="83">
        <v>0.38</v>
      </c>
      <c r="F406" s="83" t="s">
        <v>114</v>
      </c>
      <c r="G406" s="83" t="s">
        <v>76</v>
      </c>
      <c r="H406" s="83" t="s">
        <v>846</v>
      </c>
      <c r="I406" s="83" t="s">
        <v>63</v>
      </c>
      <c r="J406" s="83" t="s">
        <v>64</v>
      </c>
      <c r="K406" s="83" t="s">
        <v>64</v>
      </c>
      <c r="L406" s="83" t="s">
        <v>64</v>
      </c>
      <c r="M406" s="83" t="s">
        <v>84</v>
      </c>
      <c r="N406" s="83" t="s">
        <v>64</v>
      </c>
      <c r="O406" s="83" t="s">
        <v>64</v>
      </c>
      <c r="P406" s="83" t="s">
        <v>84</v>
      </c>
      <c r="Q406" s="83" t="s">
        <v>64</v>
      </c>
      <c r="R406" s="83" t="s">
        <v>64</v>
      </c>
      <c r="S406" s="83" t="s">
        <v>64</v>
      </c>
      <c r="T406" s="83" t="s">
        <v>64</v>
      </c>
      <c r="U406" s="83" t="s">
        <v>64</v>
      </c>
      <c r="V406" s="83" t="s">
        <v>64</v>
      </c>
      <c r="W406" s="83" t="s">
        <v>64</v>
      </c>
      <c r="X406" s="83" t="s">
        <v>64</v>
      </c>
      <c r="Y406" s="83" t="s">
        <v>64</v>
      </c>
      <c r="Z406" s="83" t="s">
        <v>65</v>
      </c>
      <c r="AA406" s="83" t="s">
        <v>65</v>
      </c>
      <c r="AB406" s="83" t="s">
        <v>65</v>
      </c>
      <c r="AC406" s="83" t="s">
        <v>65</v>
      </c>
      <c r="AD406" s="83" t="s">
        <v>65</v>
      </c>
      <c r="AE406" s="83" t="s">
        <v>65</v>
      </c>
      <c r="AF406" s="83" t="s">
        <v>65</v>
      </c>
      <c r="AG406" s="83" t="s">
        <v>65</v>
      </c>
      <c r="AH406" s="83" t="s">
        <v>66</v>
      </c>
      <c r="AI406" s="83" t="s">
        <v>79</v>
      </c>
      <c r="AJ406" s="83" t="s">
        <v>65</v>
      </c>
      <c r="AK406" s="83" t="s">
        <v>66</v>
      </c>
      <c r="AL406" s="83" t="s">
        <v>65</v>
      </c>
      <c r="AM406" s="83" t="s">
        <v>65</v>
      </c>
      <c r="AN406" s="83" t="s">
        <v>66</v>
      </c>
      <c r="AO406" s="83" t="s">
        <v>65</v>
      </c>
      <c r="AP406" s="83" t="s">
        <v>67</v>
      </c>
      <c r="AQ406" s="83" t="s">
        <v>80</v>
      </c>
      <c r="AR406" s="83" t="s">
        <v>63</v>
      </c>
      <c r="AS406" s="83" t="s">
        <v>68</v>
      </c>
      <c r="AT406" s="83" t="s">
        <v>87</v>
      </c>
      <c r="AU406" s="83" t="s">
        <v>70</v>
      </c>
      <c r="AV406" s="83" t="s">
        <v>71</v>
      </c>
      <c r="AW406" s="83" t="s">
        <v>73</v>
      </c>
      <c r="AX406" s="83" t="s">
        <v>72</v>
      </c>
      <c r="AY406" s="83" t="s">
        <v>63</v>
      </c>
      <c r="AZ406" s="83" t="s">
        <v>63</v>
      </c>
      <c r="BA406" s="83" t="s">
        <v>73</v>
      </c>
      <c r="BB406" s="83" t="s">
        <v>73</v>
      </c>
      <c r="BC406" s="83" t="s">
        <v>73</v>
      </c>
      <c r="BD406" s="83"/>
      <c r="BE406" s="83" t="s">
        <v>73</v>
      </c>
      <c r="BF406" s="83"/>
      <c r="BG406" s="87" t="s">
        <v>846</v>
      </c>
      <c r="BH406" s="87" t="s">
        <v>114</v>
      </c>
      <c r="BI406" s="76" t="s">
        <v>1414</v>
      </c>
      <c r="BJ406">
        <f t="shared" si="18"/>
        <v>14</v>
      </c>
      <c r="BK406" s="87">
        <f t="shared" si="19"/>
        <v>60</v>
      </c>
      <c r="BL406" s="87"/>
      <c r="BM406" s="86" t="str">
        <f>_xlfn.XLOOKUP(Form_Responses18111213[[#This Row],[Sekolah School (Cleansed)]],'Quality Check'!$B$11:$B$14,'Quality Check'!$C$11:$C$14,)</f>
        <v>Urban</v>
      </c>
      <c r="BN406" s="86" t="str">
        <f>_xlfn.XLOOKUP(Form_Responses18111213[[#This Row],[Sekolah School (Cleansed)]],'Quality Check'!$B$11:$B$14,'Quality Check'!$D$11:$D$14,)</f>
        <v>Controlled Group (CG)</v>
      </c>
      <c r="BO406" s="87" t="str">
        <f>_xlfn.XLOOKUP(AS406,'Cleansing - Toothpaste Brand'!A:A,'Cleansing - Toothpaste Brand'!B:B,)</f>
        <v>Colgate</v>
      </c>
      <c r="BP406" s="87"/>
      <c r="BQ406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06" s="86" t="str">
        <f>_xlfn.XLOOKUP(AP406,'Cleansing - Response'!E:E,'Cleansing - Response'!F:F,)</f>
        <v>2 days and more</v>
      </c>
      <c r="BS406" s="86"/>
      <c r="BT406" s="86" t="str">
        <f>_xlfn.XLOOKUP(AQ406,'Cleansing - Response'!E:E,'Cleansing - Response'!F:F,)</f>
        <v>Less than 2 days</v>
      </c>
      <c r="BU406" s="86"/>
      <c r="BV406" s="86" t="str">
        <f t="shared" si="20"/>
        <v>Ya / Yes</v>
      </c>
      <c r="BW406" s="86" t="str">
        <f>_xlfn.XLOOKUP(AT406,'Cleansing - Response'!E:E,'Cleansing - Response'!F:F,)</f>
        <v>Always</v>
      </c>
      <c r="BX406" s="86" t="str">
        <f>_xlfn.XLOOKUP(AU406,'Cleansing - Response'!H:H,'Cleansing - Response'!I:I,)</f>
        <v>Sometimes / When in need</v>
      </c>
      <c r="BY406" s="86" t="str">
        <f>_xlfn.XLOOKUP(AV406,'Cleansing - Response'!K:K,'Cleansing - Response'!L:L,)</f>
        <v>Up to 1 time a day</v>
      </c>
      <c r="BZ406" s="86" t="str">
        <f>_xlfn.XLOOKUP(AW406,'Cleansing - Response'!$N:$N,'Cleansing - Response'!$O:$O,)</f>
        <v>No</v>
      </c>
      <c r="CA406" s="86" t="str">
        <f>_xlfn.XLOOKUP(AX406,'Cleansing - Response'!$N:$N,'Cleansing - Response'!$O:$O,)</f>
        <v>Yes / Sometimes</v>
      </c>
      <c r="CB406" s="86" t="str">
        <f>_xlfn.XLOOKUP(AY406,'Cleansing - Response'!$N:$N,'Cleansing - Response'!$O:$O,)</f>
        <v>Yes / Sometimes</v>
      </c>
      <c r="CC406" s="86" t="str">
        <f>_xlfn.XLOOKUP(AZ406,'Cleansing - Response'!$N:$N,'Cleansing - Response'!$O:$O,)</f>
        <v>Yes / Sometimes</v>
      </c>
      <c r="CD406" s="86" t="str">
        <f>_xlfn.XLOOKUP(BA406,'Cleansing - Response'!$N:$N,'Cleansing - Response'!$O:$O,)</f>
        <v>No</v>
      </c>
      <c r="CE406" s="86" t="str">
        <f>_xlfn.XLOOKUP(BB406,'Cleansing - Response'!$N:$N,'Cleansing - Response'!$O:$O,)</f>
        <v>No</v>
      </c>
      <c r="CF406" s="87" t="str">
        <f>IF(COUNTIF(Form_Responses18111213[[#This Row],[Answer - B7-1]:[Answer - B7-6]], "Yes / Sometimes") &gt; 4, "More than 4 times","Up to 4 times")</f>
        <v>Up to 4 times</v>
      </c>
    </row>
    <row r="407" spans="1:84" ht="13.2" x14ac:dyDescent="0.25">
      <c r="A407" s="82">
        <v>45574.503740810185</v>
      </c>
      <c r="B407" s="83" t="s">
        <v>1095</v>
      </c>
      <c r="C407" s="84" t="s">
        <v>1096</v>
      </c>
      <c r="D407" s="83">
        <v>100</v>
      </c>
      <c r="E407" s="83">
        <v>0.46</v>
      </c>
      <c r="F407" s="83" t="s">
        <v>114</v>
      </c>
      <c r="G407" s="83" t="s">
        <v>539</v>
      </c>
      <c r="H407" s="83" t="s">
        <v>846</v>
      </c>
      <c r="I407" s="83" t="s">
        <v>63</v>
      </c>
      <c r="J407" s="83" t="s">
        <v>78</v>
      </c>
      <c r="K407" s="83" t="s">
        <v>78</v>
      </c>
      <c r="L407" s="83" t="s">
        <v>78</v>
      </c>
      <c r="M407" s="83" t="s">
        <v>78</v>
      </c>
      <c r="N407" s="83" t="s">
        <v>64</v>
      </c>
      <c r="O407" s="83" t="s">
        <v>78</v>
      </c>
      <c r="P407" s="83" t="s">
        <v>78</v>
      </c>
      <c r="Q407" s="83" t="s">
        <v>78</v>
      </c>
      <c r="R407" s="83" t="s">
        <v>64</v>
      </c>
      <c r="S407" s="83" t="s">
        <v>64</v>
      </c>
      <c r="T407" s="83" t="s">
        <v>78</v>
      </c>
      <c r="U407" s="83" t="s">
        <v>78</v>
      </c>
      <c r="V407" s="83" t="s">
        <v>64</v>
      </c>
      <c r="W407" s="83" t="s">
        <v>78</v>
      </c>
      <c r="X407" s="83" t="s">
        <v>64</v>
      </c>
      <c r="Y407" s="83" t="s">
        <v>78</v>
      </c>
      <c r="Z407" s="83" t="s">
        <v>79</v>
      </c>
      <c r="AA407" s="83" t="s">
        <v>79</v>
      </c>
      <c r="AB407" s="83" t="s">
        <v>66</v>
      </c>
      <c r="AC407" s="83" t="s">
        <v>79</v>
      </c>
      <c r="AD407" s="83" t="s">
        <v>79</v>
      </c>
      <c r="AE407" s="83" t="s">
        <v>66</v>
      </c>
      <c r="AF407" s="83" t="s">
        <v>66</v>
      </c>
      <c r="AG407" s="83" t="s">
        <v>66</v>
      </c>
      <c r="AH407" s="83" t="s">
        <v>66</v>
      </c>
      <c r="AI407" s="83" t="s">
        <v>66</v>
      </c>
      <c r="AJ407" s="83" t="s">
        <v>66</v>
      </c>
      <c r="AK407" s="83" t="s">
        <v>66</v>
      </c>
      <c r="AL407" s="83" t="s">
        <v>79</v>
      </c>
      <c r="AM407" s="83" t="s">
        <v>65</v>
      </c>
      <c r="AN407" s="83" t="s">
        <v>66</v>
      </c>
      <c r="AO407" s="83" t="s">
        <v>66</v>
      </c>
      <c r="AP407" s="83" t="s">
        <v>67</v>
      </c>
      <c r="AQ407" s="83" t="s">
        <v>67</v>
      </c>
      <c r="AR407" s="83" t="s">
        <v>63</v>
      </c>
      <c r="AS407" s="83" t="s">
        <v>97</v>
      </c>
      <c r="AT407" s="83" t="s">
        <v>87</v>
      </c>
      <c r="AU407" s="83" t="s">
        <v>85</v>
      </c>
      <c r="AV407" s="83" t="s">
        <v>132</v>
      </c>
      <c r="AW407" s="83" t="s">
        <v>73</v>
      </c>
      <c r="AX407" s="83" t="s">
        <v>72</v>
      </c>
      <c r="AY407" s="83" t="s">
        <v>73</v>
      </c>
      <c r="AZ407" s="83" t="s">
        <v>72</v>
      </c>
      <c r="BA407" s="83" t="s">
        <v>72</v>
      </c>
      <c r="BB407" s="83" t="s">
        <v>73</v>
      </c>
      <c r="BC407" s="83" t="s">
        <v>73</v>
      </c>
      <c r="BD407" s="83"/>
      <c r="BE407" s="83" t="s">
        <v>73</v>
      </c>
      <c r="BF407" s="83" t="s">
        <v>271</v>
      </c>
      <c r="BG407" s="87" t="s">
        <v>846</v>
      </c>
      <c r="BH407" s="87" t="s">
        <v>114</v>
      </c>
      <c r="BI407" s="76" t="s">
        <v>1414</v>
      </c>
      <c r="BJ407">
        <f t="shared" si="18"/>
        <v>6</v>
      </c>
      <c r="BK407" s="87">
        <f t="shared" si="19"/>
        <v>43</v>
      </c>
      <c r="BL407" s="87"/>
      <c r="BM407" s="86" t="str">
        <f>_xlfn.XLOOKUP(Form_Responses18111213[[#This Row],[Sekolah School (Cleansed)]],'Quality Check'!$B$11:$B$14,'Quality Check'!$C$11:$C$14,)</f>
        <v>Urban</v>
      </c>
      <c r="BN407" s="86" t="str">
        <f>_xlfn.XLOOKUP(Form_Responses18111213[[#This Row],[Sekolah School (Cleansed)]],'Quality Check'!$B$11:$B$14,'Quality Check'!$D$11:$D$14,)</f>
        <v>Controlled Group (CG)</v>
      </c>
      <c r="BO407" s="87" t="str">
        <f>_xlfn.XLOOKUP(AS407,'Cleansing - Toothpaste Brand'!A:A,'Cleansing - Toothpaste Brand'!B:B,)</f>
        <v>Darlie</v>
      </c>
      <c r="BP407" s="87"/>
      <c r="BQ407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07" s="86" t="str">
        <f>_xlfn.XLOOKUP(AP407,'Cleansing - Response'!E:E,'Cleansing - Response'!F:F,)</f>
        <v>2 days and more</v>
      </c>
      <c r="BS407" s="86"/>
      <c r="BT407" s="86" t="str">
        <f>_xlfn.XLOOKUP(AQ407,'Cleansing - Response'!E:E,'Cleansing - Response'!F:F,)</f>
        <v>2 days and more</v>
      </c>
      <c r="BU407" s="86"/>
      <c r="BV407" s="86" t="str">
        <f t="shared" si="20"/>
        <v>Ya / Yes</v>
      </c>
      <c r="BW407" s="86" t="str">
        <f>_xlfn.XLOOKUP(AT407,'Cleansing - Response'!E:E,'Cleansing - Response'!F:F,)</f>
        <v>Always</v>
      </c>
      <c r="BX407" s="86" t="str">
        <f>_xlfn.XLOOKUP(AU407,'Cleansing - Response'!H:H,'Cleansing - Response'!I:I,)</f>
        <v>Using dental floss at least once</v>
      </c>
      <c r="BY407" s="86" t="str">
        <f>_xlfn.XLOOKUP(AV407,'Cleansing - Response'!K:K,'Cleansing - Response'!L:L,)</f>
        <v>Up to 1 time a day</v>
      </c>
      <c r="BZ407" s="86" t="str">
        <f>_xlfn.XLOOKUP(AW407,'Cleansing - Response'!$N:$N,'Cleansing - Response'!$O:$O,)</f>
        <v>No</v>
      </c>
      <c r="CA407" s="86" t="str">
        <f>_xlfn.XLOOKUP(AX407,'Cleansing - Response'!$N:$N,'Cleansing - Response'!$O:$O,)</f>
        <v>Yes / Sometimes</v>
      </c>
      <c r="CB407" s="86" t="str">
        <f>_xlfn.XLOOKUP(AY407,'Cleansing - Response'!$N:$N,'Cleansing - Response'!$O:$O,)</f>
        <v>No</v>
      </c>
      <c r="CC407" s="86" t="str">
        <f>_xlfn.XLOOKUP(AZ407,'Cleansing - Response'!$N:$N,'Cleansing - Response'!$O:$O,)</f>
        <v>Yes / Sometimes</v>
      </c>
      <c r="CD407" s="86" t="str">
        <f>_xlfn.XLOOKUP(BA407,'Cleansing - Response'!$N:$N,'Cleansing - Response'!$O:$O,)</f>
        <v>Yes / Sometimes</v>
      </c>
      <c r="CE407" s="86" t="str">
        <f>_xlfn.XLOOKUP(BB407,'Cleansing - Response'!$N:$N,'Cleansing - Response'!$O:$O,)</f>
        <v>No</v>
      </c>
      <c r="CF407" s="87" t="str">
        <f>IF(COUNTIF(Form_Responses18111213[[#This Row],[Answer - B7-1]:[Answer - B7-6]], "Yes / Sometimes") &gt; 4, "More than 4 times","Up to 4 times")</f>
        <v>Up to 4 times</v>
      </c>
    </row>
    <row r="408" spans="1:84" ht="13.2" x14ac:dyDescent="0.25">
      <c r="A408" s="82">
        <v>45574.503906909726</v>
      </c>
      <c r="B408" s="83" t="s">
        <v>1097</v>
      </c>
      <c r="C408" s="84" t="s">
        <v>1098</v>
      </c>
      <c r="D408" s="83">
        <v>29.46</v>
      </c>
      <c r="E408" s="83">
        <v>0.17</v>
      </c>
      <c r="F408" s="83" t="s">
        <v>114</v>
      </c>
      <c r="G408" s="83" t="s">
        <v>76</v>
      </c>
      <c r="H408" s="83" t="s">
        <v>922</v>
      </c>
      <c r="I408" s="83" t="s">
        <v>63</v>
      </c>
      <c r="J408" s="83" t="s">
        <v>64</v>
      </c>
      <c r="K408" s="83" t="s">
        <v>84</v>
      </c>
      <c r="L408" s="83" t="s">
        <v>64</v>
      </c>
      <c r="M408" s="83" t="s">
        <v>84</v>
      </c>
      <c r="N408" s="83" t="s">
        <v>64</v>
      </c>
      <c r="O408" s="83" t="s">
        <v>84</v>
      </c>
      <c r="P408" s="83" t="s">
        <v>84</v>
      </c>
      <c r="Q408" s="83" t="s">
        <v>64</v>
      </c>
      <c r="R408" s="83" t="s">
        <v>64</v>
      </c>
      <c r="S408" s="83" t="s">
        <v>64</v>
      </c>
      <c r="T408" s="83" t="s">
        <v>64</v>
      </c>
      <c r="U408" s="83" t="s">
        <v>78</v>
      </c>
      <c r="V408" s="83" t="s">
        <v>64</v>
      </c>
      <c r="W408" s="83" t="s">
        <v>78</v>
      </c>
      <c r="X408" s="83" t="s">
        <v>84</v>
      </c>
      <c r="Y408" s="83" t="s">
        <v>64</v>
      </c>
      <c r="Z408" s="83" t="s">
        <v>65</v>
      </c>
      <c r="AA408" s="83" t="s">
        <v>66</v>
      </c>
      <c r="AB408" s="83" t="s">
        <v>65</v>
      </c>
      <c r="AC408" s="83" t="s">
        <v>65</v>
      </c>
      <c r="AD408" s="83" t="s">
        <v>65</v>
      </c>
      <c r="AE408" s="83" t="s">
        <v>66</v>
      </c>
      <c r="AF408" s="83" t="s">
        <v>66</v>
      </c>
      <c r="AG408" s="83" t="s">
        <v>66</v>
      </c>
      <c r="AH408" s="83" t="s">
        <v>66</v>
      </c>
      <c r="AI408" s="83" t="s">
        <v>79</v>
      </c>
      <c r="AJ408" s="83" t="s">
        <v>66</v>
      </c>
      <c r="AK408" s="83" t="s">
        <v>66</v>
      </c>
      <c r="AL408" s="83" t="s">
        <v>79</v>
      </c>
      <c r="AM408" s="83" t="s">
        <v>66</v>
      </c>
      <c r="AN408" s="83" t="s">
        <v>66</v>
      </c>
      <c r="AO408" s="83" t="s">
        <v>66</v>
      </c>
      <c r="AP408" s="83" t="s">
        <v>67</v>
      </c>
      <c r="AQ408" s="83" t="s">
        <v>67</v>
      </c>
      <c r="AR408" s="83" t="s">
        <v>63</v>
      </c>
      <c r="AS408" s="83" t="s">
        <v>320</v>
      </c>
      <c r="AT408" s="83" t="s">
        <v>87</v>
      </c>
      <c r="AU408" s="83" t="s">
        <v>70</v>
      </c>
      <c r="AV408" s="83" t="s">
        <v>71</v>
      </c>
      <c r="AW408" s="83" t="s">
        <v>72</v>
      </c>
      <c r="AX408" s="83" t="s">
        <v>73</v>
      </c>
      <c r="AY408" s="83" t="s">
        <v>73</v>
      </c>
      <c r="AZ408" s="83" t="s">
        <v>72</v>
      </c>
      <c r="BA408" s="83" t="s">
        <v>72</v>
      </c>
      <c r="BB408" s="83" t="s">
        <v>73</v>
      </c>
      <c r="BC408" s="83" t="s">
        <v>73</v>
      </c>
      <c r="BD408" s="83"/>
      <c r="BE408" s="83" t="s">
        <v>73</v>
      </c>
      <c r="BF408" s="83"/>
      <c r="BG408" s="87" t="s">
        <v>846</v>
      </c>
      <c r="BH408" s="87" t="s">
        <v>114</v>
      </c>
      <c r="BI408" s="76" t="s">
        <v>1414</v>
      </c>
      <c r="BJ408">
        <f t="shared" si="18"/>
        <v>9</v>
      </c>
      <c r="BK408" s="87">
        <f t="shared" si="19"/>
        <v>51</v>
      </c>
      <c r="BL408" s="87"/>
      <c r="BM408" s="86" t="str">
        <f>_xlfn.XLOOKUP(Form_Responses18111213[[#This Row],[Sekolah School (Cleansed)]],'Quality Check'!$B$11:$B$14,'Quality Check'!$C$11:$C$14,)</f>
        <v>Urban</v>
      </c>
      <c r="BN408" s="86" t="str">
        <f>_xlfn.XLOOKUP(Form_Responses18111213[[#This Row],[Sekolah School (Cleansed)]],'Quality Check'!$B$11:$B$14,'Quality Check'!$D$11:$D$14,)</f>
        <v>Controlled Group (CG)</v>
      </c>
      <c r="BO408" s="87" t="str">
        <f>_xlfn.XLOOKUP(AS408,'Cleansing - Toothpaste Brand'!A:A,'Cleansing - Toothpaste Brand'!B:B,)</f>
        <v>Safi</v>
      </c>
      <c r="BP408" s="87"/>
      <c r="BQ408" s="87" t="str">
        <f>IF(OR(Form_Responses18111213[[#This Row],[Toothpaste Brand]]="Atomy",Form_Responses18111213[[#This Row],[Toothpaste Brand]]="Halagel",Form_Responses18111213[[#This Row],[Toothpaste Brand]]="Melaleuca",Form_Responses18111213[[#This Row],[Toothpaste Brand]]="Mukmin"),"Non-flouride","Flouride-based")</f>
        <v>Flouride-based</v>
      </c>
      <c r="BR408" s="86" t="str">
        <f>_xlfn.XLOOKUP(AP408,'Cleansing - Response'!E:E,'Cleansing - Response'!F:F,)</f>
        <v>2 days and more</v>
      </c>
      <c r="BS408" s="86"/>
      <c r="BT408" s="86" t="str">
        <f>_xlfn.XLOOKUP(AQ408,'Cleansing - Response'!E:E,'Cleansing - Response'!F:F,)</f>
        <v>2 days and more</v>
      </c>
      <c r="BU408" s="86"/>
      <c r="BV408" s="86" t="str">
        <f t="shared" si="20"/>
        <v>Ya / Yes</v>
      </c>
      <c r="BW408" s="86" t="str">
        <f>_xlfn.XLOOKUP(AT408,'Cleansing - Response'!E:E,'Cleansing - Response'!F:F,)</f>
        <v>Always</v>
      </c>
      <c r="BX408" s="86" t="str">
        <f>_xlfn.XLOOKUP(AU408,'Cleansing - Response'!H:H,'Cleansing - Response'!I:I,)</f>
        <v>Sometimes / When in need</v>
      </c>
      <c r="BY408" s="86" t="str">
        <f>_xlfn.XLOOKUP(AV408,'Cleansing - Response'!K:K,'Cleansing - Response'!L:L,)</f>
        <v>Up to 1 time a day</v>
      </c>
      <c r="BZ408" s="86" t="str">
        <f>_xlfn.XLOOKUP(AW408,'Cleansing - Response'!$N:$N,'Cleansing - Response'!$O:$O,)</f>
        <v>Yes / Sometimes</v>
      </c>
      <c r="CA408" s="86" t="str">
        <f>_xlfn.XLOOKUP(AX408,'Cleansing - Response'!$N:$N,'Cleansing - Response'!$O:$O,)</f>
        <v>No</v>
      </c>
      <c r="CB408" s="86" t="str">
        <f>_xlfn.XLOOKUP(AY408,'Cleansing - Response'!$N:$N,'Cleansing - Response'!$O:$O,)</f>
        <v>No</v>
      </c>
      <c r="CC408" s="86" t="str">
        <f>_xlfn.XLOOKUP(AZ408,'Cleansing - Response'!$N:$N,'Cleansing - Response'!$O:$O,)</f>
        <v>Yes / Sometimes</v>
      </c>
      <c r="CD408" s="86" t="str">
        <f>_xlfn.XLOOKUP(BA408,'Cleansing - Response'!$N:$N,'Cleansing - Response'!$O:$O,)</f>
        <v>Yes / Sometimes</v>
      </c>
      <c r="CE408" s="86" t="str">
        <f>_xlfn.XLOOKUP(BB408,'Cleansing - Response'!$N:$N,'Cleansing - Response'!$O:$O,)</f>
        <v>No</v>
      </c>
      <c r="CF408" s="87" t="str">
        <f>IF(COUNTIF(Form_Responses18111213[[#This Row],[Answer - B7-1]:[Answer - B7-6]], "Yes / Sometimes") &gt; 4, "More than 4 times","Up to 4 times")</f>
        <v>Up to 4 times</v>
      </c>
    </row>
  </sheetData>
  <phoneticPr fontId="8" type="noConversion"/>
  <pageMargins left="0.7" right="0.7" top="0.75" bottom="0.75" header="0.3" footer="0.3"/>
  <legacy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5EEFE-604F-4FF1-82FE-CE686A9B9418}">
  <dimension ref="A1:K14"/>
  <sheetViews>
    <sheetView workbookViewId="0">
      <selection activeCell="F18" sqref="F18"/>
    </sheetView>
  </sheetViews>
  <sheetFormatPr defaultRowHeight="13.2" x14ac:dyDescent="0.25"/>
  <cols>
    <col min="1" max="1" width="9.6640625" customWidth="1"/>
    <col min="2" max="2" width="27.33203125" bestFit="1" customWidth="1"/>
    <col min="5" max="5" width="13.21875" customWidth="1"/>
    <col min="6" max="6" width="11.109375" bestFit="1" customWidth="1"/>
    <col min="8" max="8" width="27.21875" bestFit="1" customWidth="1"/>
  </cols>
  <sheetData>
    <row r="1" spans="1:11" x14ac:dyDescent="0.25">
      <c r="H1" t="s">
        <v>1117</v>
      </c>
      <c r="I1" t="s">
        <v>1114</v>
      </c>
    </row>
    <row r="2" spans="1:11" x14ac:dyDescent="0.25">
      <c r="C2" t="s">
        <v>1107</v>
      </c>
      <c r="D2" t="s">
        <v>1108</v>
      </c>
      <c r="E2" t="s">
        <v>1109</v>
      </c>
      <c r="H2" t="s">
        <v>1116</v>
      </c>
      <c r="I2" t="s">
        <v>73</v>
      </c>
      <c r="J2" t="s">
        <v>63</v>
      </c>
      <c r="K2" t="s">
        <v>1115</v>
      </c>
    </row>
    <row r="3" spans="1:11" x14ac:dyDescent="0.25">
      <c r="A3" t="s">
        <v>1103</v>
      </c>
      <c r="B3" s="67" t="s">
        <v>105</v>
      </c>
      <c r="C3" s="60">
        <v>89</v>
      </c>
      <c r="D3">
        <f>COUNTA('Baseline SMK Pengkalan 041024'!A:A)-1</f>
        <v>91</v>
      </c>
      <c r="E3">
        <f>D3-C3</f>
        <v>2</v>
      </c>
      <c r="F3" t="s">
        <v>1110</v>
      </c>
      <c r="H3" t="s">
        <v>105</v>
      </c>
      <c r="I3">
        <v>8</v>
      </c>
      <c r="J3">
        <v>81</v>
      </c>
      <c r="K3" s="60">
        <v>89</v>
      </c>
    </row>
    <row r="4" spans="1:11" x14ac:dyDescent="0.25">
      <c r="A4" t="s">
        <v>1104</v>
      </c>
      <c r="B4" s="67" t="s">
        <v>846</v>
      </c>
      <c r="C4" s="60">
        <v>107</v>
      </c>
      <c r="D4">
        <f>COUNTA('Baseline SMK Seri Ampang 091024'!A:A)-1</f>
        <v>107</v>
      </c>
      <c r="E4">
        <f>D4-C4</f>
        <v>0</v>
      </c>
      <c r="F4" t="s">
        <v>1111</v>
      </c>
      <c r="H4" t="s">
        <v>846</v>
      </c>
      <c r="I4">
        <v>20</v>
      </c>
      <c r="J4">
        <v>87</v>
      </c>
      <c r="K4" s="60">
        <v>107</v>
      </c>
    </row>
    <row r="5" spans="1:11" x14ac:dyDescent="0.25">
      <c r="A5" t="s">
        <v>1105</v>
      </c>
      <c r="B5" s="66" t="s">
        <v>631</v>
      </c>
      <c r="C5" s="60">
        <v>108</v>
      </c>
      <c r="D5">
        <f>COUNTA('Baseline SMK Gunung Rapat 08102'!A:A)-1</f>
        <v>110</v>
      </c>
      <c r="E5">
        <f>D5-C5</f>
        <v>2</v>
      </c>
      <c r="F5" t="s">
        <v>1110</v>
      </c>
      <c r="H5" t="s">
        <v>631</v>
      </c>
      <c r="I5">
        <v>24</v>
      </c>
      <c r="J5">
        <v>86</v>
      </c>
      <c r="K5" s="60">
        <v>110</v>
      </c>
    </row>
    <row r="6" spans="1:11" x14ac:dyDescent="0.25">
      <c r="A6" t="s">
        <v>1106</v>
      </c>
      <c r="B6" s="67" t="s">
        <v>335</v>
      </c>
      <c r="C6" s="60">
        <v>103</v>
      </c>
      <c r="D6">
        <f>COUNTA('Baseline SMK Pasir Puteh 071024'!A:A)-1</f>
        <v>104</v>
      </c>
      <c r="E6">
        <f>D6-C6</f>
        <v>1</v>
      </c>
      <c r="F6" t="s">
        <v>1113</v>
      </c>
      <c r="H6" t="s">
        <v>335</v>
      </c>
      <c r="I6">
        <v>14</v>
      </c>
      <c r="J6">
        <v>89</v>
      </c>
      <c r="K6" s="60">
        <v>103</v>
      </c>
    </row>
    <row r="8" spans="1:11" x14ac:dyDescent="0.25">
      <c r="H8" t="s">
        <v>1115</v>
      </c>
      <c r="I8">
        <v>66</v>
      </c>
      <c r="J8">
        <v>343</v>
      </c>
      <c r="K8">
        <v>409</v>
      </c>
    </row>
    <row r="10" spans="1:11" x14ac:dyDescent="0.25">
      <c r="B10" s="76" t="s">
        <v>1128</v>
      </c>
      <c r="C10" s="76" t="s">
        <v>1127</v>
      </c>
      <c r="D10" s="76" t="s">
        <v>1129</v>
      </c>
    </row>
    <row r="11" spans="1:11" x14ac:dyDescent="0.25">
      <c r="B11" t="s">
        <v>631</v>
      </c>
      <c r="C11" s="76" t="s">
        <v>1126</v>
      </c>
      <c r="D11" s="76" t="s">
        <v>1131</v>
      </c>
    </row>
    <row r="12" spans="1:11" x14ac:dyDescent="0.25">
      <c r="B12" s="76" t="s">
        <v>100</v>
      </c>
      <c r="C12" s="76" t="s">
        <v>1130</v>
      </c>
      <c r="D12" s="76" t="s">
        <v>1131</v>
      </c>
    </row>
    <row r="13" spans="1:11" x14ac:dyDescent="0.25">
      <c r="B13" s="76" t="s">
        <v>846</v>
      </c>
      <c r="C13" s="76" t="s">
        <v>1126</v>
      </c>
      <c r="D13" s="76" t="s">
        <v>1132</v>
      </c>
    </row>
    <row r="14" spans="1:11" x14ac:dyDescent="0.25">
      <c r="B14" s="76" t="s">
        <v>335</v>
      </c>
      <c r="C14" s="76" t="s">
        <v>1130</v>
      </c>
      <c r="D14" s="76" t="s">
        <v>1132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E2398-6AC7-4E47-B0B9-2499D88D4BFF}">
  <dimension ref="A1:BI65"/>
  <sheetViews>
    <sheetView topLeftCell="B1" workbookViewId="0">
      <selection activeCell="C10" sqref="C10"/>
    </sheetView>
  </sheetViews>
  <sheetFormatPr defaultRowHeight="13.2" outlineLevelCol="1" x14ac:dyDescent="0.25"/>
  <cols>
    <col min="1" max="1" width="18.44140625" hidden="1" customWidth="1" outlineLevel="1"/>
    <col min="2" max="2" width="31" customWidth="1" collapsed="1"/>
    <col min="3" max="3" width="39.21875" bestFit="1" customWidth="1"/>
    <col min="4" max="4" width="14.44140625" hidden="1" customWidth="1" outlineLevel="1"/>
    <col min="5" max="5" width="15.21875" hidden="1" customWidth="1" outlineLevel="1"/>
    <col min="6" max="58" width="0" hidden="1" customWidth="1" outlineLevel="1"/>
    <col min="59" max="59" width="30.33203125" customWidth="1" collapsed="1"/>
    <col min="60" max="60" width="16.5546875" hidden="1" customWidth="1" outlineLevel="1"/>
    <col min="61" max="61" width="8.88671875" collapsed="1"/>
  </cols>
  <sheetData>
    <row r="1" spans="1:60" x14ac:dyDescent="0.25">
      <c r="A1" t="s">
        <v>0</v>
      </c>
      <c r="B1" s="60" t="s">
        <v>1</v>
      </c>
      <c r="C1" s="60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s="60" t="s">
        <v>1112</v>
      </c>
      <c r="BH1" s="60" t="s">
        <v>1119</v>
      </c>
    </row>
    <row r="2" spans="1:60" x14ac:dyDescent="0.25">
      <c r="A2" s="69">
        <v>45569.412557870368</v>
      </c>
      <c r="B2" t="s">
        <v>98</v>
      </c>
      <c r="C2" t="s">
        <v>99</v>
      </c>
      <c r="D2">
        <v>33.93</v>
      </c>
      <c r="E2">
        <v>0.08</v>
      </c>
      <c r="F2" t="s">
        <v>60</v>
      </c>
      <c r="G2" t="s">
        <v>76</v>
      </c>
      <c r="H2" t="s">
        <v>62</v>
      </c>
      <c r="I2" t="s">
        <v>73</v>
      </c>
      <c r="J2" t="s">
        <v>64</v>
      </c>
      <c r="K2" t="s">
        <v>64</v>
      </c>
      <c r="L2" t="s">
        <v>64</v>
      </c>
      <c r="M2" t="s">
        <v>84</v>
      </c>
      <c r="N2" t="s">
        <v>84</v>
      </c>
      <c r="O2" t="s">
        <v>64</v>
      </c>
      <c r="P2" t="s">
        <v>84</v>
      </c>
      <c r="Q2" t="s">
        <v>64</v>
      </c>
      <c r="R2" t="s">
        <v>64</v>
      </c>
      <c r="S2" t="s">
        <v>64</v>
      </c>
      <c r="T2" t="s">
        <v>64</v>
      </c>
      <c r="U2" t="s">
        <v>84</v>
      </c>
      <c r="V2" t="s">
        <v>64</v>
      </c>
      <c r="W2" t="s">
        <v>64</v>
      </c>
      <c r="X2" t="s">
        <v>64</v>
      </c>
      <c r="Y2" t="s">
        <v>64</v>
      </c>
      <c r="Z2" t="s">
        <v>66</v>
      </c>
      <c r="AA2" t="s">
        <v>66</v>
      </c>
      <c r="AB2" t="s">
        <v>66</v>
      </c>
      <c r="AC2" t="s">
        <v>65</v>
      </c>
      <c r="AD2" t="s">
        <v>66</v>
      </c>
      <c r="AE2" t="s">
        <v>65</v>
      </c>
      <c r="AF2" t="s">
        <v>65</v>
      </c>
      <c r="AG2" t="s">
        <v>66</v>
      </c>
      <c r="AH2" t="s">
        <v>65</v>
      </c>
      <c r="AI2" t="s">
        <v>101</v>
      </c>
      <c r="AJ2" t="s">
        <v>65</v>
      </c>
      <c r="AK2" t="s">
        <v>65</v>
      </c>
      <c r="AL2" t="s">
        <v>65</v>
      </c>
      <c r="AM2" t="s">
        <v>66</v>
      </c>
      <c r="AN2" t="s">
        <v>66</v>
      </c>
      <c r="AO2" t="s">
        <v>66</v>
      </c>
      <c r="AP2" t="s">
        <v>67</v>
      </c>
      <c r="AQ2" t="s">
        <v>67</v>
      </c>
      <c r="AR2" t="s">
        <v>86</v>
      </c>
      <c r="AS2" t="s">
        <v>68</v>
      </c>
      <c r="AT2" t="s">
        <v>69</v>
      </c>
      <c r="AU2" t="s">
        <v>93</v>
      </c>
      <c r="AV2" t="s">
        <v>71</v>
      </c>
      <c r="AW2" t="s">
        <v>72</v>
      </c>
      <c r="AX2" t="s">
        <v>72</v>
      </c>
      <c r="AY2" t="s">
        <v>72</v>
      </c>
      <c r="AZ2" t="s">
        <v>72</v>
      </c>
      <c r="BA2" t="s">
        <v>72</v>
      </c>
      <c r="BB2" t="s">
        <v>72</v>
      </c>
      <c r="BC2" t="s">
        <v>73</v>
      </c>
      <c r="BD2" t="s">
        <v>102</v>
      </c>
      <c r="BE2" t="s">
        <v>73</v>
      </c>
      <c r="BG2" t="s">
        <v>105</v>
      </c>
      <c r="BH2" t="s">
        <v>226</v>
      </c>
    </row>
    <row r="3" spans="1:60" x14ac:dyDescent="0.25">
      <c r="A3" s="69">
        <v>45569.450891203705</v>
      </c>
      <c r="B3" t="s">
        <v>170</v>
      </c>
      <c r="C3" t="s">
        <v>171</v>
      </c>
      <c r="D3">
        <v>75</v>
      </c>
      <c r="E3">
        <v>0.38</v>
      </c>
      <c r="F3" t="s">
        <v>114</v>
      </c>
      <c r="G3" t="s">
        <v>76</v>
      </c>
      <c r="H3" t="s">
        <v>62</v>
      </c>
      <c r="I3" t="s">
        <v>73</v>
      </c>
      <c r="J3" t="s">
        <v>64</v>
      </c>
      <c r="K3" t="s">
        <v>64</v>
      </c>
      <c r="L3" t="s">
        <v>64</v>
      </c>
      <c r="M3" t="s">
        <v>84</v>
      </c>
      <c r="N3" t="s">
        <v>84</v>
      </c>
      <c r="O3" t="s">
        <v>64</v>
      </c>
      <c r="P3" t="s">
        <v>64</v>
      </c>
      <c r="Q3" t="s">
        <v>84</v>
      </c>
      <c r="R3" t="s">
        <v>64</v>
      </c>
      <c r="S3" t="s">
        <v>64</v>
      </c>
      <c r="T3" t="s">
        <v>64</v>
      </c>
      <c r="U3" t="s">
        <v>64</v>
      </c>
      <c r="V3" t="s">
        <v>64</v>
      </c>
      <c r="W3" t="s">
        <v>64</v>
      </c>
      <c r="X3" t="s">
        <v>84</v>
      </c>
      <c r="Y3" t="s">
        <v>64</v>
      </c>
      <c r="Z3" t="s">
        <v>66</v>
      </c>
      <c r="AA3" t="s">
        <v>66</v>
      </c>
      <c r="AB3" t="s">
        <v>66</v>
      </c>
      <c r="AC3" t="s">
        <v>66</v>
      </c>
      <c r="AD3" t="s">
        <v>66</v>
      </c>
      <c r="AE3" t="s">
        <v>65</v>
      </c>
      <c r="AF3" t="s">
        <v>65</v>
      </c>
      <c r="AG3" t="s">
        <v>66</v>
      </c>
      <c r="AH3" t="s">
        <v>66</v>
      </c>
      <c r="AI3" t="s">
        <v>101</v>
      </c>
      <c r="AJ3" t="s">
        <v>66</v>
      </c>
      <c r="AK3" t="s">
        <v>66</v>
      </c>
      <c r="AL3" t="s">
        <v>79</v>
      </c>
      <c r="AM3" t="s">
        <v>66</v>
      </c>
      <c r="AN3" t="s">
        <v>66</v>
      </c>
      <c r="AO3" t="s">
        <v>65</v>
      </c>
      <c r="AP3" t="s">
        <v>67</v>
      </c>
      <c r="AQ3" t="s">
        <v>85</v>
      </c>
      <c r="AR3" t="s">
        <v>86</v>
      </c>
      <c r="AS3" t="s">
        <v>97</v>
      </c>
      <c r="AT3" t="s">
        <v>69</v>
      </c>
      <c r="AU3" t="s">
        <v>85</v>
      </c>
      <c r="AV3" t="s">
        <v>71</v>
      </c>
      <c r="AW3" t="s">
        <v>72</v>
      </c>
      <c r="AX3" t="s">
        <v>72</v>
      </c>
      <c r="AY3" t="s">
        <v>72</v>
      </c>
      <c r="AZ3" t="s">
        <v>72</v>
      </c>
      <c r="BA3" t="s">
        <v>63</v>
      </c>
      <c r="BB3" t="s">
        <v>72</v>
      </c>
      <c r="BC3" t="s">
        <v>73</v>
      </c>
      <c r="BE3" t="s">
        <v>73</v>
      </c>
      <c r="BG3" t="s">
        <v>105</v>
      </c>
      <c r="BH3" t="s">
        <v>226</v>
      </c>
    </row>
    <row r="4" spans="1:60" x14ac:dyDescent="0.25">
      <c r="A4" s="69">
        <v>45569.468819444446</v>
      </c>
      <c r="B4" t="s">
        <v>195</v>
      </c>
      <c r="C4" t="s">
        <v>196</v>
      </c>
      <c r="D4">
        <v>12.5</v>
      </c>
      <c r="E4">
        <v>0</v>
      </c>
      <c r="F4" t="s">
        <v>60</v>
      </c>
      <c r="G4" t="s">
        <v>76</v>
      </c>
      <c r="H4" t="s">
        <v>62</v>
      </c>
      <c r="I4" t="s">
        <v>73</v>
      </c>
      <c r="J4" t="s">
        <v>64</v>
      </c>
      <c r="K4" t="s">
        <v>84</v>
      </c>
      <c r="L4" t="s">
        <v>64</v>
      </c>
      <c r="M4" t="s">
        <v>78</v>
      </c>
      <c r="N4" t="s">
        <v>64</v>
      </c>
      <c r="O4" t="s">
        <v>64</v>
      </c>
      <c r="P4" t="s">
        <v>64</v>
      </c>
      <c r="Q4" t="s">
        <v>64</v>
      </c>
      <c r="R4" t="s">
        <v>64</v>
      </c>
      <c r="S4" t="s">
        <v>64</v>
      </c>
      <c r="T4" t="s">
        <v>64</v>
      </c>
      <c r="U4" t="s">
        <v>84</v>
      </c>
      <c r="V4" t="s">
        <v>64</v>
      </c>
      <c r="W4" t="s">
        <v>64</v>
      </c>
      <c r="X4" t="s">
        <v>64</v>
      </c>
      <c r="Y4" t="s">
        <v>64</v>
      </c>
      <c r="Z4" t="s">
        <v>101</v>
      </c>
      <c r="AA4" t="s">
        <v>101</v>
      </c>
      <c r="AB4" t="s">
        <v>101</v>
      </c>
      <c r="AC4" t="s">
        <v>66</v>
      </c>
      <c r="AD4" t="s">
        <v>66</v>
      </c>
      <c r="AE4" t="s">
        <v>101</v>
      </c>
      <c r="AF4" t="s">
        <v>66</v>
      </c>
      <c r="AG4" t="s">
        <v>66</v>
      </c>
      <c r="AH4" t="s">
        <v>66</v>
      </c>
      <c r="AI4" t="s">
        <v>79</v>
      </c>
      <c r="AJ4" t="s">
        <v>66</v>
      </c>
      <c r="AK4" t="s">
        <v>66</v>
      </c>
      <c r="AL4" t="s">
        <v>65</v>
      </c>
      <c r="AM4" t="s">
        <v>101</v>
      </c>
      <c r="AN4" t="s">
        <v>66</v>
      </c>
      <c r="AO4" t="s">
        <v>66</v>
      </c>
      <c r="AP4" t="s">
        <v>67</v>
      </c>
      <c r="AQ4" t="s">
        <v>67</v>
      </c>
      <c r="AR4" t="s">
        <v>63</v>
      </c>
      <c r="AS4" t="s">
        <v>97</v>
      </c>
      <c r="AT4" t="s">
        <v>87</v>
      </c>
      <c r="AU4" t="s">
        <v>93</v>
      </c>
      <c r="AV4" t="s">
        <v>71</v>
      </c>
      <c r="AW4" t="s">
        <v>72</v>
      </c>
      <c r="AX4" t="s">
        <v>72</v>
      </c>
      <c r="AY4" t="s">
        <v>72</v>
      </c>
      <c r="AZ4" t="s">
        <v>72</v>
      </c>
      <c r="BA4" t="s">
        <v>72</v>
      </c>
      <c r="BB4" t="s">
        <v>72</v>
      </c>
      <c r="BC4" t="s">
        <v>73</v>
      </c>
      <c r="BD4" t="s">
        <v>197</v>
      </c>
      <c r="BE4" t="s">
        <v>73</v>
      </c>
      <c r="BG4" t="s">
        <v>105</v>
      </c>
      <c r="BH4" t="s">
        <v>226</v>
      </c>
    </row>
    <row r="5" spans="1:60" x14ac:dyDescent="0.25">
      <c r="A5" s="69">
        <v>45569.472500000003</v>
      </c>
      <c r="B5" t="s">
        <v>201</v>
      </c>
      <c r="C5" t="s">
        <v>202</v>
      </c>
      <c r="D5">
        <v>7.14</v>
      </c>
      <c r="E5">
        <v>0.13</v>
      </c>
      <c r="F5" t="s">
        <v>60</v>
      </c>
      <c r="G5" t="s">
        <v>76</v>
      </c>
      <c r="H5" t="s">
        <v>62</v>
      </c>
      <c r="I5" t="s">
        <v>73</v>
      </c>
      <c r="J5" t="s">
        <v>64</v>
      </c>
      <c r="K5" t="s">
        <v>78</v>
      </c>
      <c r="L5" t="s">
        <v>145</v>
      </c>
      <c r="M5" t="s">
        <v>78</v>
      </c>
      <c r="N5" t="s">
        <v>64</v>
      </c>
      <c r="O5" t="s">
        <v>64</v>
      </c>
      <c r="P5" t="s">
        <v>78</v>
      </c>
      <c r="Q5" t="s">
        <v>84</v>
      </c>
      <c r="R5" t="s">
        <v>64</v>
      </c>
      <c r="S5" t="s">
        <v>64</v>
      </c>
      <c r="T5" t="s">
        <v>64</v>
      </c>
      <c r="U5" t="s">
        <v>78</v>
      </c>
      <c r="V5" t="s">
        <v>64</v>
      </c>
      <c r="W5" t="s">
        <v>64</v>
      </c>
      <c r="X5" t="s">
        <v>64</v>
      </c>
      <c r="Y5" t="s">
        <v>64</v>
      </c>
      <c r="Z5" t="s">
        <v>66</v>
      </c>
      <c r="AA5" t="s">
        <v>65</v>
      </c>
      <c r="AB5" t="s">
        <v>66</v>
      </c>
      <c r="AC5" t="s">
        <v>66</v>
      </c>
      <c r="AD5" t="s">
        <v>66</v>
      </c>
      <c r="AE5" t="s">
        <v>65</v>
      </c>
      <c r="AF5" t="s">
        <v>66</v>
      </c>
      <c r="AG5" t="s">
        <v>66</v>
      </c>
      <c r="AH5" t="s">
        <v>79</v>
      </c>
      <c r="AI5" t="s">
        <v>79</v>
      </c>
      <c r="AJ5" t="s">
        <v>66</v>
      </c>
      <c r="AK5" t="s">
        <v>66</v>
      </c>
      <c r="AL5" t="s">
        <v>66</v>
      </c>
      <c r="AM5" t="s">
        <v>66</v>
      </c>
      <c r="AN5" t="s">
        <v>66</v>
      </c>
      <c r="AO5" t="s">
        <v>79</v>
      </c>
      <c r="AP5" t="s">
        <v>67</v>
      </c>
      <c r="AQ5" t="s">
        <v>80</v>
      </c>
      <c r="AR5" t="s">
        <v>73</v>
      </c>
      <c r="AS5" t="s">
        <v>68</v>
      </c>
      <c r="AT5" t="s">
        <v>87</v>
      </c>
      <c r="AU5" t="s">
        <v>80</v>
      </c>
      <c r="AV5" t="s">
        <v>80</v>
      </c>
      <c r="AW5" t="s">
        <v>73</v>
      </c>
      <c r="AX5" t="s">
        <v>73</v>
      </c>
      <c r="AY5" t="s">
        <v>72</v>
      </c>
      <c r="AZ5" t="s">
        <v>73</v>
      </c>
      <c r="BA5" t="s">
        <v>73</v>
      </c>
      <c r="BB5" t="s">
        <v>73</v>
      </c>
      <c r="BC5" t="s">
        <v>73</v>
      </c>
      <c r="BE5" t="s">
        <v>73</v>
      </c>
      <c r="BG5" t="s">
        <v>105</v>
      </c>
      <c r="BH5" t="s">
        <v>226</v>
      </c>
    </row>
    <row r="6" spans="1:60" x14ac:dyDescent="0.25">
      <c r="A6" s="69">
        <v>45569.484444444446</v>
      </c>
      <c r="B6" t="s">
        <v>221</v>
      </c>
      <c r="C6" t="s">
        <v>222</v>
      </c>
      <c r="D6">
        <v>43.75</v>
      </c>
      <c r="E6">
        <v>0.42</v>
      </c>
      <c r="F6" t="s">
        <v>60</v>
      </c>
      <c r="G6" t="s">
        <v>76</v>
      </c>
      <c r="H6" t="s">
        <v>62</v>
      </c>
      <c r="I6" t="s">
        <v>73</v>
      </c>
      <c r="J6" t="s">
        <v>64</v>
      </c>
      <c r="K6" t="s">
        <v>64</v>
      </c>
      <c r="L6" t="s">
        <v>64</v>
      </c>
      <c r="M6" t="s">
        <v>78</v>
      </c>
      <c r="N6" t="s">
        <v>64</v>
      </c>
      <c r="O6" t="s">
        <v>64</v>
      </c>
      <c r="P6" t="s">
        <v>84</v>
      </c>
      <c r="Q6" t="s">
        <v>84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84</v>
      </c>
      <c r="Y6" t="s">
        <v>64</v>
      </c>
      <c r="Z6" t="s">
        <v>66</v>
      </c>
      <c r="AA6" t="s">
        <v>101</v>
      </c>
      <c r="AB6" t="s">
        <v>101</v>
      </c>
      <c r="AC6" t="s">
        <v>101</v>
      </c>
      <c r="AD6" t="s">
        <v>66</v>
      </c>
      <c r="AE6" t="s">
        <v>66</v>
      </c>
      <c r="AF6" t="s">
        <v>66</v>
      </c>
      <c r="AG6" t="s">
        <v>101</v>
      </c>
      <c r="AH6" t="s">
        <v>79</v>
      </c>
      <c r="AI6" t="s">
        <v>79</v>
      </c>
      <c r="AJ6" t="s">
        <v>66</v>
      </c>
      <c r="AK6" t="s">
        <v>66</v>
      </c>
      <c r="AL6" t="s">
        <v>101</v>
      </c>
      <c r="AM6" t="s">
        <v>66</v>
      </c>
      <c r="AN6" t="s">
        <v>66</v>
      </c>
      <c r="AO6" t="s">
        <v>66</v>
      </c>
      <c r="AP6" t="s">
        <v>67</v>
      </c>
      <c r="AQ6" t="s">
        <v>67</v>
      </c>
      <c r="AR6" t="s">
        <v>86</v>
      </c>
      <c r="AS6" t="s">
        <v>223</v>
      </c>
      <c r="AT6" t="s">
        <v>87</v>
      </c>
      <c r="AU6" t="s">
        <v>93</v>
      </c>
      <c r="AV6" t="s">
        <v>132</v>
      </c>
      <c r="AW6" t="s">
        <v>73</v>
      </c>
      <c r="AX6" t="s">
        <v>73</v>
      </c>
      <c r="AY6" t="s">
        <v>73</v>
      </c>
      <c r="AZ6" t="s">
        <v>73</v>
      </c>
      <c r="BA6" t="s">
        <v>72</v>
      </c>
      <c r="BB6" t="s">
        <v>73</v>
      </c>
      <c r="BC6" t="s">
        <v>73</v>
      </c>
      <c r="BE6" t="s">
        <v>73</v>
      </c>
      <c r="BG6" t="s">
        <v>105</v>
      </c>
      <c r="BH6" t="s">
        <v>226</v>
      </c>
    </row>
    <row r="7" spans="1:60" x14ac:dyDescent="0.25">
      <c r="A7" s="69">
        <v>45569.493379629632</v>
      </c>
      <c r="B7" t="s">
        <v>239</v>
      </c>
      <c r="C7" t="s">
        <v>240</v>
      </c>
      <c r="D7">
        <v>88</v>
      </c>
      <c r="E7">
        <v>0</v>
      </c>
      <c r="F7" t="s">
        <v>60</v>
      </c>
      <c r="G7" t="s">
        <v>76</v>
      </c>
      <c r="H7" t="s">
        <v>62</v>
      </c>
      <c r="I7" t="s">
        <v>73</v>
      </c>
      <c r="J7" t="s">
        <v>64</v>
      </c>
      <c r="K7" t="s">
        <v>64</v>
      </c>
      <c r="L7" t="s">
        <v>64</v>
      </c>
      <c r="M7" t="s">
        <v>64</v>
      </c>
      <c r="N7" t="s">
        <v>84</v>
      </c>
      <c r="O7" t="s">
        <v>64</v>
      </c>
      <c r="P7" t="s">
        <v>84</v>
      </c>
      <c r="Q7" t="s">
        <v>84</v>
      </c>
      <c r="R7" t="s">
        <v>64</v>
      </c>
      <c r="S7" t="s">
        <v>64</v>
      </c>
      <c r="T7" t="s">
        <v>78</v>
      </c>
      <c r="U7" t="s">
        <v>64</v>
      </c>
      <c r="V7" t="s">
        <v>64</v>
      </c>
      <c r="W7" t="s">
        <v>64</v>
      </c>
      <c r="X7" t="s">
        <v>64</v>
      </c>
      <c r="Y7" t="s">
        <v>64</v>
      </c>
      <c r="Z7" t="s">
        <v>65</v>
      </c>
      <c r="AA7" t="s">
        <v>65</v>
      </c>
      <c r="AB7" t="s">
        <v>65</v>
      </c>
      <c r="AC7" t="s">
        <v>65</v>
      </c>
      <c r="AD7" t="s">
        <v>65</v>
      </c>
      <c r="AE7" t="s">
        <v>65</v>
      </c>
      <c r="AF7" t="s">
        <v>65</v>
      </c>
      <c r="AG7" t="s">
        <v>65</v>
      </c>
      <c r="AH7" t="s">
        <v>65</v>
      </c>
      <c r="AI7" t="s">
        <v>101</v>
      </c>
      <c r="AJ7" t="s">
        <v>65</v>
      </c>
      <c r="AK7" t="s">
        <v>65</v>
      </c>
      <c r="AL7" t="s">
        <v>65</v>
      </c>
      <c r="AM7" t="s">
        <v>65</v>
      </c>
      <c r="AN7" t="s">
        <v>65</v>
      </c>
      <c r="AO7" t="s">
        <v>65</v>
      </c>
      <c r="AP7" t="s">
        <v>85</v>
      </c>
      <c r="AQ7" t="s">
        <v>85</v>
      </c>
      <c r="AR7" t="s">
        <v>73</v>
      </c>
      <c r="AS7" t="s">
        <v>68</v>
      </c>
      <c r="AT7" t="s">
        <v>69</v>
      </c>
      <c r="AU7" t="s">
        <v>67</v>
      </c>
      <c r="AV7" t="s">
        <v>132</v>
      </c>
      <c r="AW7" t="s">
        <v>73</v>
      </c>
      <c r="AX7" t="s">
        <v>73</v>
      </c>
      <c r="AY7" t="s">
        <v>72</v>
      </c>
      <c r="AZ7" t="s">
        <v>73</v>
      </c>
      <c r="BA7" t="s">
        <v>72</v>
      </c>
      <c r="BB7" t="s">
        <v>73</v>
      </c>
      <c r="BC7" t="s">
        <v>73</v>
      </c>
      <c r="BE7" t="s">
        <v>73</v>
      </c>
      <c r="BG7" t="s">
        <v>105</v>
      </c>
      <c r="BH7" t="s">
        <v>226</v>
      </c>
    </row>
    <row r="8" spans="1:60" x14ac:dyDescent="0.25">
      <c r="A8" s="69">
        <v>45569.501400462963</v>
      </c>
      <c r="B8" t="s">
        <v>248</v>
      </c>
      <c r="C8" t="s">
        <v>249</v>
      </c>
      <c r="D8">
        <v>100</v>
      </c>
      <c r="E8">
        <v>0.75</v>
      </c>
      <c r="F8" t="s">
        <v>60</v>
      </c>
      <c r="G8" t="s">
        <v>76</v>
      </c>
      <c r="H8" t="s">
        <v>62</v>
      </c>
      <c r="I8" t="s">
        <v>73</v>
      </c>
      <c r="J8" t="s">
        <v>64</v>
      </c>
      <c r="K8" t="s">
        <v>64</v>
      </c>
      <c r="L8" t="s">
        <v>64</v>
      </c>
      <c r="M8" t="s">
        <v>84</v>
      </c>
      <c r="N8" t="s">
        <v>64</v>
      </c>
      <c r="O8" t="s">
        <v>64</v>
      </c>
      <c r="P8" t="s">
        <v>84</v>
      </c>
      <c r="Q8" t="s">
        <v>64</v>
      </c>
      <c r="R8" t="s">
        <v>64</v>
      </c>
      <c r="S8" t="s">
        <v>64</v>
      </c>
      <c r="T8" t="s">
        <v>64</v>
      </c>
      <c r="U8" t="s">
        <v>84</v>
      </c>
      <c r="V8" t="s">
        <v>64</v>
      </c>
      <c r="W8" t="s">
        <v>64</v>
      </c>
      <c r="X8" t="s">
        <v>64</v>
      </c>
      <c r="Y8" t="s">
        <v>64</v>
      </c>
      <c r="Z8" t="s">
        <v>65</v>
      </c>
      <c r="AA8" t="s">
        <v>65</v>
      </c>
      <c r="AB8" t="s">
        <v>66</v>
      </c>
      <c r="AC8" t="s">
        <v>65</v>
      </c>
      <c r="AD8" t="s">
        <v>66</v>
      </c>
      <c r="AE8" t="s">
        <v>65</v>
      </c>
      <c r="AF8" t="s">
        <v>66</v>
      </c>
      <c r="AG8" t="s">
        <v>65</v>
      </c>
      <c r="AH8" t="s">
        <v>65</v>
      </c>
      <c r="AI8" t="s">
        <v>79</v>
      </c>
      <c r="AJ8" t="s">
        <v>65</v>
      </c>
      <c r="AK8" t="s">
        <v>65</v>
      </c>
      <c r="AL8" t="s">
        <v>65</v>
      </c>
      <c r="AM8" t="s">
        <v>65</v>
      </c>
      <c r="AN8" t="s">
        <v>79</v>
      </c>
      <c r="AO8" t="s">
        <v>66</v>
      </c>
      <c r="AP8" t="s">
        <v>85</v>
      </c>
      <c r="AQ8" t="s">
        <v>85</v>
      </c>
      <c r="AR8" t="s">
        <v>86</v>
      </c>
      <c r="AS8" t="s">
        <v>68</v>
      </c>
      <c r="AT8" t="s">
        <v>69</v>
      </c>
      <c r="AU8" t="s">
        <v>93</v>
      </c>
      <c r="AV8" t="s">
        <v>71</v>
      </c>
      <c r="AW8" t="s">
        <v>63</v>
      </c>
      <c r="AX8" t="s">
        <v>72</v>
      </c>
      <c r="AY8" t="s">
        <v>72</v>
      </c>
      <c r="AZ8" t="s">
        <v>72</v>
      </c>
      <c r="BA8" t="s">
        <v>63</v>
      </c>
      <c r="BB8" t="s">
        <v>72</v>
      </c>
      <c r="BC8" t="s">
        <v>73</v>
      </c>
      <c r="BE8" t="s">
        <v>73</v>
      </c>
      <c r="BG8" t="s">
        <v>105</v>
      </c>
      <c r="BH8" t="s">
        <v>226</v>
      </c>
    </row>
    <row r="9" spans="1:60" x14ac:dyDescent="0.25">
      <c r="A9" s="69">
        <v>45569.507291666669</v>
      </c>
      <c r="B9" t="s">
        <v>266</v>
      </c>
      <c r="C9" t="s">
        <v>267</v>
      </c>
      <c r="D9">
        <v>44.64</v>
      </c>
      <c r="E9">
        <v>0.33</v>
      </c>
      <c r="F9" t="s">
        <v>60</v>
      </c>
      <c r="G9" t="s">
        <v>76</v>
      </c>
      <c r="H9" t="s">
        <v>62</v>
      </c>
      <c r="I9" t="s">
        <v>73</v>
      </c>
      <c r="J9" t="s">
        <v>64</v>
      </c>
      <c r="K9" t="s">
        <v>64</v>
      </c>
      <c r="L9" t="s">
        <v>64</v>
      </c>
      <c r="M9" t="s">
        <v>64</v>
      </c>
      <c r="N9" t="s">
        <v>64</v>
      </c>
      <c r="O9" t="s">
        <v>84</v>
      </c>
      <c r="P9" t="s">
        <v>84</v>
      </c>
      <c r="Q9" t="s">
        <v>84</v>
      </c>
      <c r="R9" t="s">
        <v>64</v>
      </c>
      <c r="S9" t="s">
        <v>84</v>
      </c>
      <c r="T9" t="s">
        <v>64</v>
      </c>
      <c r="U9" t="s">
        <v>64</v>
      </c>
      <c r="V9" t="s">
        <v>64</v>
      </c>
      <c r="W9" t="s">
        <v>64</v>
      </c>
      <c r="X9" t="s">
        <v>64</v>
      </c>
      <c r="Y9" t="s">
        <v>64</v>
      </c>
      <c r="Z9" t="s">
        <v>66</v>
      </c>
      <c r="AA9" t="s">
        <v>66</v>
      </c>
      <c r="AB9" t="s">
        <v>66</v>
      </c>
      <c r="AC9" t="s">
        <v>66</v>
      </c>
      <c r="AD9" t="s">
        <v>66</v>
      </c>
      <c r="AE9" t="s">
        <v>66</v>
      </c>
      <c r="AF9" t="s">
        <v>66</v>
      </c>
      <c r="AG9" t="s">
        <v>79</v>
      </c>
      <c r="AH9" t="s">
        <v>79</v>
      </c>
      <c r="AI9" t="s">
        <v>66</v>
      </c>
      <c r="AJ9" t="s">
        <v>66</v>
      </c>
      <c r="AK9" t="s">
        <v>66</v>
      </c>
      <c r="AL9" t="s">
        <v>66</v>
      </c>
      <c r="AM9" t="s">
        <v>66</v>
      </c>
      <c r="AN9" t="s">
        <v>66</v>
      </c>
      <c r="AO9" t="s">
        <v>66</v>
      </c>
      <c r="AP9" t="s">
        <v>67</v>
      </c>
      <c r="AQ9" t="s">
        <v>67</v>
      </c>
      <c r="AR9" t="s">
        <v>63</v>
      </c>
      <c r="AS9" t="s">
        <v>268</v>
      </c>
      <c r="AT9" t="s">
        <v>87</v>
      </c>
      <c r="AU9" t="s">
        <v>70</v>
      </c>
      <c r="AV9" t="s">
        <v>71</v>
      </c>
      <c r="AW9" t="s">
        <v>63</v>
      </c>
      <c r="AX9" t="s">
        <v>72</v>
      </c>
      <c r="AY9" t="s">
        <v>63</v>
      </c>
      <c r="AZ9" t="s">
        <v>63</v>
      </c>
      <c r="BA9" t="s">
        <v>72</v>
      </c>
      <c r="BB9" t="s">
        <v>73</v>
      </c>
      <c r="BC9" t="s">
        <v>73</v>
      </c>
      <c r="BE9" t="s">
        <v>73</v>
      </c>
      <c r="BG9" t="s">
        <v>105</v>
      </c>
      <c r="BH9" t="s">
        <v>226</v>
      </c>
    </row>
    <row r="10" spans="1:60" x14ac:dyDescent="0.25">
      <c r="A10" s="69">
        <v>45574.48364583333</v>
      </c>
      <c r="B10" t="s">
        <v>1063</v>
      </c>
      <c r="C10" t="s">
        <v>1064</v>
      </c>
      <c r="D10">
        <v>100</v>
      </c>
      <c r="E10">
        <v>0.92</v>
      </c>
      <c r="F10" t="s">
        <v>423</v>
      </c>
      <c r="G10" t="s">
        <v>76</v>
      </c>
      <c r="H10" t="s">
        <v>1065</v>
      </c>
      <c r="I10" t="s">
        <v>73</v>
      </c>
      <c r="J10" t="s">
        <v>78</v>
      </c>
      <c r="K10" t="s">
        <v>78</v>
      </c>
      <c r="L10" t="s">
        <v>64</v>
      </c>
      <c r="M10" t="s">
        <v>84</v>
      </c>
      <c r="N10" t="s">
        <v>78</v>
      </c>
      <c r="O10" t="s">
        <v>84</v>
      </c>
      <c r="P10" t="s">
        <v>84</v>
      </c>
      <c r="Q10" t="s">
        <v>84</v>
      </c>
      <c r="R10" t="s">
        <v>64</v>
      </c>
      <c r="S10" t="s">
        <v>84</v>
      </c>
      <c r="T10" t="s">
        <v>84</v>
      </c>
      <c r="U10" t="s">
        <v>84</v>
      </c>
      <c r="V10" t="s">
        <v>84</v>
      </c>
      <c r="W10" t="s">
        <v>84</v>
      </c>
      <c r="X10" t="s">
        <v>84</v>
      </c>
      <c r="Y10" t="s">
        <v>84</v>
      </c>
      <c r="Z10" t="s">
        <v>66</v>
      </c>
      <c r="AA10" t="s">
        <v>66</v>
      </c>
      <c r="AB10" t="s">
        <v>66</v>
      </c>
      <c r="AC10" t="s">
        <v>79</v>
      </c>
      <c r="AD10" t="s">
        <v>66</v>
      </c>
      <c r="AE10" t="s">
        <v>66</v>
      </c>
      <c r="AF10" t="s">
        <v>66</v>
      </c>
      <c r="AG10" t="s">
        <v>66</v>
      </c>
      <c r="AH10" t="s">
        <v>66</v>
      </c>
      <c r="AI10" t="s">
        <v>79</v>
      </c>
      <c r="AJ10" t="s">
        <v>66</v>
      </c>
      <c r="AK10" t="s">
        <v>66</v>
      </c>
      <c r="AL10" t="s">
        <v>66</v>
      </c>
      <c r="AM10" t="s">
        <v>66</v>
      </c>
      <c r="AN10" t="s">
        <v>66</v>
      </c>
      <c r="AO10" t="s">
        <v>66</v>
      </c>
      <c r="AP10" t="s">
        <v>67</v>
      </c>
      <c r="AQ10" t="s">
        <v>67</v>
      </c>
      <c r="AR10" t="s">
        <v>86</v>
      </c>
      <c r="AS10" t="s">
        <v>68</v>
      </c>
      <c r="AT10" t="s">
        <v>69</v>
      </c>
      <c r="AU10" t="s">
        <v>70</v>
      </c>
      <c r="AV10" t="s">
        <v>71</v>
      </c>
      <c r="AW10" t="s">
        <v>73</v>
      </c>
      <c r="AX10" t="s">
        <v>73</v>
      </c>
      <c r="AY10" t="s">
        <v>63</v>
      </c>
      <c r="AZ10" t="s">
        <v>72</v>
      </c>
      <c r="BA10" t="s">
        <v>63</v>
      </c>
      <c r="BB10" t="s">
        <v>72</v>
      </c>
      <c r="BC10" t="s">
        <v>73</v>
      </c>
      <c r="BE10" t="s">
        <v>73</v>
      </c>
      <c r="BG10" t="s">
        <v>846</v>
      </c>
      <c r="BH10" t="s">
        <v>226</v>
      </c>
    </row>
    <row r="11" spans="1:60" x14ac:dyDescent="0.25">
      <c r="A11" s="69">
        <v>45574.482557870368</v>
      </c>
      <c r="B11" t="s">
        <v>1059</v>
      </c>
      <c r="C11" t="s">
        <v>1060</v>
      </c>
      <c r="D11">
        <v>100</v>
      </c>
      <c r="E11">
        <v>0.17</v>
      </c>
      <c r="F11" t="s">
        <v>423</v>
      </c>
      <c r="G11" t="s">
        <v>76</v>
      </c>
      <c r="H11" t="s">
        <v>922</v>
      </c>
      <c r="I11" t="s">
        <v>73</v>
      </c>
      <c r="J11" t="s">
        <v>64</v>
      </c>
      <c r="K11" t="s">
        <v>84</v>
      </c>
      <c r="L11" t="s">
        <v>64</v>
      </c>
      <c r="M11" t="s">
        <v>84</v>
      </c>
      <c r="N11" t="s">
        <v>64</v>
      </c>
      <c r="O11" t="s">
        <v>64</v>
      </c>
      <c r="P11" t="s">
        <v>84</v>
      </c>
      <c r="Q11" t="s">
        <v>84</v>
      </c>
      <c r="R11" t="s">
        <v>64</v>
      </c>
      <c r="S11" t="s">
        <v>64</v>
      </c>
      <c r="T11" t="s">
        <v>84</v>
      </c>
      <c r="U11" t="s">
        <v>78</v>
      </c>
      <c r="V11" t="s">
        <v>64</v>
      </c>
      <c r="W11" t="s">
        <v>64</v>
      </c>
      <c r="X11" t="s">
        <v>84</v>
      </c>
      <c r="Y11" t="s">
        <v>64</v>
      </c>
      <c r="Z11" t="s">
        <v>65</v>
      </c>
      <c r="AA11" t="s">
        <v>66</v>
      </c>
      <c r="AB11" t="s">
        <v>66</v>
      </c>
      <c r="AC11" t="s">
        <v>66</v>
      </c>
      <c r="AD11" t="s">
        <v>66</v>
      </c>
      <c r="AE11" t="s">
        <v>66</v>
      </c>
      <c r="AF11" t="s">
        <v>66</v>
      </c>
      <c r="AG11" t="s">
        <v>65</v>
      </c>
      <c r="AH11" t="s">
        <v>65</v>
      </c>
      <c r="AI11" t="s">
        <v>79</v>
      </c>
      <c r="AJ11" t="s">
        <v>65</v>
      </c>
      <c r="AK11" t="s">
        <v>66</v>
      </c>
      <c r="AL11" t="s">
        <v>66</v>
      </c>
      <c r="AM11" t="s">
        <v>66</v>
      </c>
      <c r="AN11" t="s">
        <v>66</v>
      </c>
      <c r="AO11" t="s">
        <v>66</v>
      </c>
      <c r="AP11" t="s">
        <v>85</v>
      </c>
      <c r="AQ11" t="s">
        <v>85</v>
      </c>
      <c r="AR11" t="s">
        <v>86</v>
      </c>
      <c r="AS11" t="s">
        <v>81</v>
      </c>
      <c r="AT11" t="s">
        <v>87</v>
      </c>
      <c r="AU11" t="s">
        <v>67</v>
      </c>
      <c r="AV11" t="s">
        <v>71</v>
      </c>
      <c r="AW11" t="s">
        <v>72</v>
      </c>
      <c r="AX11" t="s">
        <v>72</v>
      </c>
      <c r="AY11" t="s">
        <v>72</v>
      </c>
      <c r="AZ11" t="s">
        <v>63</v>
      </c>
      <c r="BA11" t="s">
        <v>72</v>
      </c>
      <c r="BB11" t="s">
        <v>73</v>
      </c>
      <c r="BC11" t="s">
        <v>73</v>
      </c>
      <c r="BE11" t="s">
        <v>73</v>
      </c>
      <c r="BG11" t="s">
        <v>846</v>
      </c>
      <c r="BH11" t="s">
        <v>226</v>
      </c>
    </row>
    <row r="12" spans="1:60" x14ac:dyDescent="0.25">
      <c r="A12" s="69">
        <v>45574.479363425926</v>
      </c>
      <c r="B12" t="s">
        <v>1053</v>
      </c>
      <c r="C12" t="s">
        <v>1054</v>
      </c>
      <c r="D12">
        <v>100</v>
      </c>
      <c r="E12">
        <v>0.33</v>
      </c>
      <c r="F12" t="s">
        <v>423</v>
      </c>
      <c r="G12" t="s">
        <v>76</v>
      </c>
      <c r="H12" t="s">
        <v>1055</v>
      </c>
      <c r="I12" t="s">
        <v>73</v>
      </c>
      <c r="J12" t="s">
        <v>64</v>
      </c>
      <c r="K12" t="s">
        <v>64</v>
      </c>
      <c r="L12" t="s">
        <v>64</v>
      </c>
      <c r="M12" t="s">
        <v>78</v>
      </c>
      <c r="N12" t="s">
        <v>64</v>
      </c>
      <c r="O12" t="s">
        <v>64</v>
      </c>
      <c r="P12" t="s">
        <v>64</v>
      </c>
      <c r="Q12" t="s">
        <v>64</v>
      </c>
      <c r="R12" t="s">
        <v>64</v>
      </c>
      <c r="S12" t="s">
        <v>64</v>
      </c>
      <c r="T12" t="s">
        <v>84</v>
      </c>
      <c r="U12" t="s">
        <v>84</v>
      </c>
      <c r="V12" t="s">
        <v>64</v>
      </c>
      <c r="W12" t="s">
        <v>64</v>
      </c>
      <c r="X12" t="s">
        <v>84</v>
      </c>
      <c r="Y12" t="s">
        <v>64</v>
      </c>
      <c r="Z12" t="s">
        <v>65</v>
      </c>
      <c r="AA12" t="s">
        <v>65</v>
      </c>
      <c r="AB12" t="s">
        <v>65</v>
      </c>
      <c r="AC12" t="s">
        <v>79</v>
      </c>
      <c r="AD12" t="s">
        <v>65</v>
      </c>
      <c r="AE12" t="s">
        <v>66</v>
      </c>
      <c r="AF12" t="s">
        <v>66</v>
      </c>
      <c r="AG12" t="s">
        <v>65</v>
      </c>
      <c r="AH12" t="s">
        <v>79</v>
      </c>
      <c r="AI12" t="s">
        <v>79</v>
      </c>
      <c r="AJ12" t="s">
        <v>65</v>
      </c>
      <c r="AK12" t="s">
        <v>65</v>
      </c>
      <c r="AL12" t="s">
        <v>66</v>
      </c>
      <c r="AM12" t="s">
        <v>65</v>
      </c>
      <c r="AN12" t="s">
        <v>65</v>
      </c>
      <c r="AO12" t="s">
        <v>65</v>
      </c>
      <c r="AP12" t="s">
        <v>85</v>
      </c>
      <c r="AQ12" t="s">
        <v>151</v>
      </c>
      <c r="AR12" t="s">
        <v>63</v>
      </c>
      <c r="AS12" t="s">
        <v>115</v>
      </c>
      <c r="AT12" t="s">
        <v>87</v>
      </c>
      <c r="AU12" t="s">
        <v>70</v>
      </c>
      <c r="AV12" t="s">
        <v>71</v>
      </c>
      <c r="AW12" t="s">
        <v>72</v>
      </c>
      <c r="AX12" t="s">
        <v>73</v>
      </c>
      <c r="AY12" t="s">
        <v>63</v>
      </c>
      <c r="AZ12" t="s">
        <v>73</v>
      </c>
      <c r="BA12" t="s">
        <v>63</v>
      </c>
      <c r="BB12" t="s">
        <v>73</v>
      </c>
      <c r="BC12" t="s">
        <v>73</v>
      </c>
      <c r="BE12" t="s">
        <v>73</v>
      </c>
      <c r="BG12" t="s">
        <v>846</v>
      </c>
      <c r="BH12" t="s">
        <v>226</v>
      </c>
    </row>
    <row r="13" spans="1:60" x14ac:dyDescent="0.25">
      <c r="A13" s="69">
        <v>45574.474305555559</v>
      </c>
      <c r="B13" t="s">
        <v>1044</v>
      </c>
      <c r="C13" t="s">
        <v>1045</v>
      </c>
      <c r="D13">
        <v>100</v>
      </c>
      <c r="E13">
        <v>0.25</v>
      </c>
      <c r="F13" t="s">
        <v>423</v>
      </c>
      <c r="G13" t="s">
        <v>291</v>
      </c>
      <c r="H13" t="s">
        <v>846</v>
      </c>
      <c r="I13" t="s">
        <v>73</v>
      </c>
      <c r="J13" t="s">
        <v>64</v>
      </c>
      <c r="K13" t="s">
        <v>64</v>
      </c>
      <c r="L13" t="s">
        <v>64</v>
      </c>
      <c r="M13" t="s">
        <v>84</v>
      </c>
      <c r="N13" t="s">
        <v>64</v>
      </c>
      <c r="O13" t="s">
        <v>64</v>
      </c>
      <c r="P13" t="s">
        <v>84</v>
      </c>
      <c r="Q13" t="s">
        <v>64</v>
      </c>
      <c r="R13" t="s">
        <v>64</v>
      </c>
      <c r="S13" t="s">
        <v>64</v>
      </c>
      <c r="T13" t="s">
        <v>64</v>
      </c>
      <c r="U13" t="s">
        <v>64</v>
      </c>
      <c r="V13" t="s">
        <v>64</v>
      </c>
      <c r="W13" t="s">
        <v>64</v>
      </c>
      <c r="X13" t="s">
        <v>64</v>
      </c>
      <c r="Y13" t="s">
        <v>84</v>
      </c>
      <c r="Z13" t="s">
        <v>101</v>
      </c>
      <c r="AA13" t="s">
        <v>101</v>
      </c>
      <c r="AB13" t="s">
        <v>101</v>
      </c>
      <c r="AC13" t="s">
        <v>101</v>
      </c>
      <c r="AD13" t="s">
        <v>101</v>
      </c>
      <c r="AE13" t="s">
        <v>101</v>
      </c>
      <c r="AF13" t="s">
        <v>101</v>
      </c>
      <c r="AG13" t="s">
        <v>101</v>
      </c>
      <c r="AH13" t="s">
        <v>101</v>
      </c>
      <c r="AI13" t="s">
        <v>101</v>
      </c>
      <c r="AJ13" t="s">
        <v>101</v>
      </c>
      <c r="AK13" t="s">
        <v>101</v>
      </c>
      <c r="AL13" t="s">
        <v>101</v>
      </c>
      <c r="AM13" t="s">
        <v>101</v>
      </c>
      <c r="AN13" t="s">
        <v>101</v>
      </c>
      <c r="AO13" t="s">
        <v>101</v>
      </c>
      <c r="AP13" t="s">
        <v>85</v>
      </c>
      <c r="AQ13" t="s">
        <v>85</v>
      </c>
      <c r="AR13" t="s">
        <v>86</v>
      </c>
      <c r="AS13" t="s">
        <v>969</v>
      </c>
      <c r="AT13" t="s">
        <v>87</v>
      </c>
      <c r="AU13" t="s">
        <v>70</v>
      </c>
      <c r="AV13" t="s">
        <v>71</v>
      </c>
      <c r="AW13" t="s">
        <v>73</v>
      </c>
      <c r="AX13" t="s">
        <v>72</v>
      </c>
      <c r="AY13" t="s">
        <v>72</v>
      </c>
      <c r="AZ13" t="s">
        <v>63</v>
      </c>
      <c r="BA13" t="s">
        <v>72</v>
      </c>
      <c r="BB13" t="s">
        <v>73</v>
      </c>
      <c r="BC13" t="s">
        <v>73</v>
      </c>
      <c r="BE13" t="s">
        <v>73</v>
      </c>
      <c r="BG13" t="s">
        <v>846</v>
      </c>
      <c r="BH13" t="s">
        <v>226</v>
      </c>
    </row>
    <row r="14" spans="1:60" x14ac:dyDescent="0.25">
      <c r="A14" s="69">
        <v>45574.471331018518</v>
      </c>
      <c r="B14" t="s">
        <v>1039</v>
      </c>
      <c r="C14" t="s">
        <v>1040</v>
      </c>
      <c r="D14">
        <v>25</v>
      </c>
      <c r="E14">
        <v>0.17</v>
      </c>
      <c r="F14" t="s">
        <v>423</v>
      </c>
      <c r="G14" t="s">
        <v>76</v>
      </c>
      <c r="H14" t="s">
        <v>1041</v>
      </c>
      <c r="I14" t="s">
        <v>73</v>
      </c>
      <c r="J14" t="s">
        <v>145</v>
      </c>
      <c r="K14" t="s">
        <v>78</v>
      </c>
      <c r="L14" t="s">
        <v>64</v>
      </c>
      <c r="M14" t="s">
        <v>84</v>
      </c>
      <c r="N14" t="s">
        <v>78</v>
      </c>
      <c r="O14" t="s">
        <v>64</v>
      </c>
      <c r="P14" t="s">
        <v>84</v>
      </c>
      <c r="Q14" t="s">
        <v>64</v>
      </c>
      <c r="R14" t="s">
        <v>64</v>
      </c>
      <c r="S14" t="s">
        <v>84</v>
      </c>
      <c r="T14" t="s">
        <v>64</v>
      </c>
      <c r="U14" t="s">
        <v>64</v>
      </c>
      <c r="V14" t="s">
        <v>64</v>
      </c>
      <c r="W14" t="s">
        <v>78</v>
      </c>
      <c r="X14" t="s">
        <v>64</v>
      </c>
      <c r="Y14" t="s">
        <v>64</v>
      </c>
      <c r="Z14" t="s">
        <v>65</v>
      </c>
      <c r="AA14" t="s">
        <v>65</v>
      </c>
      <c r="AB14" t="s">
        <v>65</v>
      </c>
      <c r="AC14" t="s">
        <v>65</v>
      </c>
      <c r="AD14" t="s">
        <v>66</v>
      </c>
      <c r="AE14" t="s">
        <v>65</v>
      </c>
      <c r="AF14" t="s">
        <v>66</v>
      </c>
      <c r="AG14" t="s">
        <v>66</v>
      </c>
      <c r="AH14" t="s">
        <v>65</v>
      </c>
      <c r="AI14" t="s">
        <v>79</v>
      </c>
      <c r="AJ14" t="s">
        <v>65</v>
      </c>
      <c r="AK14" t="s">
        <v>65</v>
      </c>
      <c r="AL14" t="s">
        <v>66</v>
      </c>
      <c r="AM14" t="s">
        <v>66</v>
      </c>
      <c r="AN14" t="s">
        <v>66</v>
      </c>
      <c r="AO14" t="s">
        <v>66</v>
      </c>
      <c r="AP14" t="s">
        <v>85</v>
      </c>
      <c r="AQ14" t="s">
        <v>85</v>
      </c>
      <c r="AR14" t="s">
        <v>86</v>
      </c>
      <c r="AS14" t="s">
        <v>115</v>
      </c>
      <c r="AT14" t="s">
        <v>69</v>
      </c>
      <c r="AU14" t="s">
        <v>70</v>
      </c>
      <c r="AV14" t="s">
        <v>71</v>
      </c>
      <c r="AW14" t="s">
        <v>72</v>
      </c>
      <c r="AX14" t="s">
        <v>73</v>
      </c>
      <c r="AY14" t="s">
        <v>63</v>
      </c>
      <c r="AZ14" t="s">
        <v>73</v>
      </c>
      <c r="BA14" t="s">
        <v>72</v>
      </c>
      <c r="BB14" t="s">
        <v>73</v>
      </c>
      <c r="BC14" t="s">
        <v>73</v>
      </c>
      <c r="BE14" t="s">
        <v>73</v>
      </c>
      <c r="BG14" t="s">
        <v>846</v>
      </c>
      <c r="BH14" t="s">
        <v>226</v>
      </c>
    </row>
    <row r="15" spans="1:60" x14ac:dyDescent="0.25">
      <c r="A15" s="69">
        <v>45574.467060185183</v>
      </c>
      <c r="B15" t="s">
        <v>1031</v>
      </c>
      <c r="C15" t="s">
        <v>1032</v>
      </c>
      <c r="D15">
        <v>100</v>
      </c>
      <c r="E15">
        <v>1.75</v>
      </c>
      <c r="F15" t="s">
        <v>114</v>
      </c>
      <c r="G15" t="s">
        <v>539</v>
      </c>
      <c r="H15" t="s">
        <v>922</v>
      </c>
      <c r="I15" t="s">
        <v>73</v>
      </c>
      <c r="J15" t="s">
        <v>78</v>
      </c>
      <c r="K15" t="s">
        <v>78</v>
      </c>
      <c r="L15" t="s">
        <v>145</v>
      </c>
      <c r="M15" t="s">
        <v>84</v>
      </c>
      <c r="N15" t="s">
        <v>84</v>
      </c>
      <c r="O15" t="s">
        <v>84</v>
      </c>
      <c r="P15" t="s">
        <v>84</v>
      </c>
      <c r="Q15" t="s">
        <v>84</v>
      </c>
      <c r="R15" t="s">
        <v>64</v>
      </c>
      <c r="S15" t="s">
        <v>84</v>
      </c>
      <c r="T15" t="s">
        <v>84</v>
      </c>
      <c r="U15" t="s">
        <v>84</v>
      </c>
      <c r="V15" t="s">
        <v>84</v>
      </c>
      <c r="W15" t="s">
        <v>84</v>
      </c>
      <c r="X15" t="s">
        <v>84</v>
      </c>
      <c r="Y15" t="s">
        <v>84</v>
      </c>
      <c r="Z15" t="s">
        <v>66</v>
      </c>
      <c r="AA15" t="s">
        <v>66</v>
      </c>
      <c r="AB15" t="s">
        <v>79</v>
      </c>
      <c r="AC15" t="s">
        <v>66</v>
      </c>
      <c r="AD15" t="s">
        <v>66</v>
      </c>
      <c r="AE15" t="s">
        <v>66</v>
      </c>
      <c r="AF15" t="s">
        <v>66</v>
      </c>
      <c r="AG15" t="s">
        <v>65</v>
      </c>
      <c r="AH15" t="s">
        <v>66</v>
      </c>
      <c r="AI15" t="s">
        <v>101</v>
      </c>
      <c r="AJ15" t="s">
        <v>66</v>
      </c>
      <c r="AK15" t="s">
        <v>66</v>
      </c>
      <c r="AL15" t="s">
        <v>65</v>
      </c>
      <c r="AM15" t="s">
        <v>66</v>
      </c>
      <c r="AN15" t="s">
        <v>66</v>
      </c>
      <c r="AO15" t="s">
        <v>66</v>
      </c>
      <c r="AP15" t="s">
        <v>67</v>
      </c>
      <c r="AQ15" t="s">
        <v>67</v>
      </c>
      <c r="AR15" t="s">
        <v>63</v>
      </c>
      <c r="AS15" t="s">
        <v>68</v>
      </c>
      <c r="AT15" t="s">
        <v>169</v>
      </c>
      <c r="AU15" t="s">
        <v>70</v>
      </c>
      <c r="AV15" t="s">
        <v>80</v>
      </c>
      <c r="AW15" t="s">
        <v>72</v>
      </c>
      <c r="AX15" t="s">
        <v>73</v>
      </c>
      <c r="AY15" t="s">
        <v>72</v>
      </c>
      <c r="AZ15" t="s">
        <v>73</v>
      </c>
      <c r="BA15" t="s">
        <v>63</v>
      </c>
      <c r="BB15" t="s">
        <v>72</v>
      </c>
      <c r="BC15" t="s">
        <v>73</v>
      </c>
      <c r="BE15" t="s">
        <v>73</v>
      </c>
      <c r="BG15" t="s">
        <v>846</v>
      </c>
      <c r="BH15" t="s">
        <v>226</v>
      </c>
    </row>
    <row r="16" spans="1:60" x14ac:dyDescent="0.25">
      <c r="A16" s="69">
        <v>45574.46570601852</v>
      </c>
      <c r="B16" t="s">
        <v>1029</v>
      </c>
      <c r="C16" t="s">
        <v>1030</v>
      </c>
      <c r="D16">
        <v>100</v>
      </c>
      <c r="E16">
        <v>0.25</v>
      </c>
      <c r="F16" t="s">
        <v>423</v>
      </c>
      <c r="G16" t="s">
        <v>76</v>
      </c>
      <c r="H16" t="s">
        <v>872</v>
      </c>
      <c r="I16" t="s">
        <v>73</v>
      </c>
      <c r="J16" t="s">
        <v>64</v>
      </c>
      <c r="K16" t="s">
        <v>78</v>
      </c>
      <c r="L16" t="s">
        <v>64</v>
      </c>
      <c r="M16" t="s">
        <v>64</v>
      </c>
      <c r="N16" t="s">
        <v>64</v>
      </c>
      <c r="O16" t="s">
        <v>78</v>
      </c>
      <c r="P16" t="s">
        <v>64</v>
      </c>
      <c r="Q16" t="s">
        <v>64</v>
      </c>
      <c r="R16" t="s">
        <v>64</v>
      </c>
      <c r="S16" t="s">
        <v>64</v>
      </c>
      <c r="T16" t="s">
        <v>78</v>
      </c>
      <c r="U16" t="s">
        <v>64</v>
      </c>
      <c r="V16" t="s">
        <v>64</v>
      </c>
      <c r="W16" t="s">
        <v>64</v>
      </c>
      <c r="X16" t="s">
        <v>64</v>
      </c>
      <c r="Y16" t="s">
        <v>78</v>
      </c>
      <c r="Z16" t="s">
        <v>65</v>
      </c>
      <c r="AA16" t="s">
        <v>66</v>
      </c>
      <c r="AB16" t="s">
        <v>66</v>
      </c>
      <c r="AC16" t="s">
        <v>65</v>
      </c>
      <c r="AD16" t="s">
        <v>66</v>
      </c>
      <c r="AE16" t="s">
        <v>66</v>
      </c>
      <c r="AF16" t="s">
        <v>66</v>
      </c>
      <c r="AG16" t="s">
        <v>66</v>
      </c>
      <c r="AH16" t="s">
        <v>65</v>
      </c>
      <c r="AI16" t="s">
        <v>101</v>
      </c>
      <c r="AJ16" t="s">
        <v>65</v>
      </c>
      <c r="AK16" t="s">
        <v>66</v>
      </c>
      <c r="AL16" t="s">
        <v>65</v>
      </c>
      <c r="AM16" t="s">
        <v>65</v>
      </c>
      <c r="AN16" t="s">
        <v>66</v>
      </c>
      <c r="AO16" t="s">
        <v>66</v>
      </c>
      <c r="AP16" t="s">
        <v>67</v>
      </c>
      <c r="AQ16" t="s">
        <v>67</v>
      </c>
      <c r="AR16" t="s">
        <v>73</v>
      </c>
      <c r="AS16" t="s">
        <v>68</v>
      </c>
      <c r="AT16" t="s">
        <v>87</v>
      </c>
      <c r="AU16" t="s">
        <v>93</v>
      </c>
      <c r="AV16" t="s">
        <v>71</v>
      </c>
      <c r="AW16" t="s">
        <v>73</v>
      </c>
      <c r="AX16" t="s">
        <v>73</v>
      </c>
      <c r="AY16" t="s">
        <v>72</v>
      </c>
      <c r="AZ16" t="s">
        <v>72</v>
      </c>
      <c r="BA16" t="s">
        <v>72</v>
      </c>
      <c r="BB16" t="s">
        <v>72</v>
      </c>
      <c r="BC16" t="s">
        <v>73</v>
      </c>
      <c r="BE16" t="s">
        <v>73</v>
      </c>
      <c r="BG16" t="s">
        <v>846</v>
      </c>
      <c r="BH16" t="s">
        <v>226</v>
      </c>
    </row>
    <row r="17" spans="1:60" x14ac:dyDescent="0.25">
      <c r="A17" s="69">
        <v>45574.454814814817</v>
      </c>
      <c r="B17" t="s">
        <v>1011</v>
      </c>
      <c r="C17" t="s">
        <v>1012</v>
      </c>
      <c r="D17">
        <v>94.64</v>
      </c>
      <c r="E17">
        <v>0.8</v>
      </c>
      <c r="F17" t="s">
        <v>423</v>
      </c>
      <c r="G17" t="s">
        <v>76</v>
      </c>
      <c r="H17" t="s">
        <v>846</v>
      </c>
      <c r="I17" t="s">
        <v>73</v>
      </c>
      <c r="J17" t="s">
        <v>145</v>
      </c>
      <c r="K17" t="s">
        <v>64</v>
      </c>
      <c r="L17" t="s">
        <v>64</v>
      </c>
      <c r="M17" t="s">
        <v>84</v>
      </c>
      <c r="N17" t="s">
        <v>84</v>
      </c>
      <c r="O17" t="s">
        <v>78</v>
      </c>
      <c r="P17" t="s">
        <v>84</v>
      </c>
      <c r="Q17" t="s">
        <v>84</v>
      </c>
      <c r="R17" t="s">
        <v>64</v>
      </c>
      <c r="S17" t="s">
        <v>84</v>
      </c>
      <c r="T17" t="s">
        <v>78</v>
      </c>
      <c r="U17" t="s">
        <v>84</v>
      </c>
      <c r="V17" t="s">
        <v>64</v>
      </c>
      <c r="W17" t="s">
        <v>64</v>
      </c>
      <c r="X17" t="s">
        <v>84</v>
      </c>
      <c r="Y17" t="s">
        <v>64</v>
      </c>
      <c r="Z17" t="s">
        <v>65</v>
      </c>
      <c r="AA17" t="s">
        <v>66</v>
      </c>
      <c r="AB17" t="s">
        <v>66</v>
      </c>
      <c r="AC17" t="s">
        <v>65</v>
      </c>
      <c r="AD17" t="s">
        <v>65</v>
      </c>
      <c r="AE17" t="s">
        <v>65</v>
      </c>
      <c r="AF17" t="s">
        <v>66</v>
      </c>
      <c r="AG17" t="s">
        <v>65</v>
      </c>
      <c r="AH17" t="s">
        <v>65</v>
      </c>
      <c r="AI17" t="s">
        <v>79</v>
      </c>
      <c r="AJ17" t="s">
        <v>65</v>
      </c>
      <c r="AK17" t="s">
        <v>65</v>
      </c>
      <c r="AL17" t="s">
        <v>65</v>
      </c>
      <c r="AM17" t="s">
        <v>66</v>
      </c>
      <c r="AN17" t="s">
        <v>79</v>
      </c>
      <c r="AO17" t="s">
        <v>79</v>
      </c>
      <c r="AP17" t="s">
        <v>85</v>
      </c>
      <c r="AQ17" t="s">
        <v>85</v>
      </c>
      <c r="AR17" t="s">
        <v>86</v>
      </c>
      <c r="AS17" t="s">
        <v>864</v>
      </c>
      <c r="AT17" t="s">
        <v>69</v>
      </c>
      <c r="AU17" t="s">
        <v>93</v>
      </c>
      <c r="AV17" t="s">
        <v>71</v>
      </c>
      <c r="AW17" t="s">
        <v>72</v>
      </c>
      <c r="AX17" t="s">
        <v>73</v>
      </c>
      <c r="AY17" t="s">
        <v>72</v>
      </c>
      <c r="AZ17" t="s">
        <v>73</v>
      </c>
      <c r="BA17" t="s">
        <v>73</v>
      </c>
      <c r="BB17" t="s">
        <v>72</v>
      </c>
      <c r="BC17" t="s">
        <v>73</v>
      </c>
      <c r="BE17" t="s">
        <v>73</v>
      </c>
      <c r="BG17" t="s">
        <v>846</v>
      </c>
      <c r="BH17" t="s">
        <v>226</v>
      </c>
    </row>
    <row r="18" spans="1:60" x14ac:dyDescent="0.25">
      <c r="A18" s="69">
        <v>45574.450069444443</v>
      </c>
      <c r="B18" t="s">
        <v>1005</v>
      </c>
      <c r="C18" t="s">
        <v>1006</v>
      </c>
      <c r="D18">
        <v>100</v>
      </c>
      <c r="E18">
        <v>0.46</v>
      </c>
      <c r="F18" t="s">
        <v>114</v>
      </c>
      <c r="G18" t="s">
        <v>76</v>
      </c>
      <c r="H18" t="s">
        <v>849</v>
      </c>
      <c r="I18" t="s">
        <v>73</v>
      </c>
      <c r="J18" t="s">
        <v>78</v>
      </c>
      <c r="K18" t="s">
        <v>84</v>
      </c>
      <c r="L18" t="s">
        <v>64</v>
      </c>
      <c r="M18" t="s">
        <v>64</v>
      </c>
      <c r="N18" t="s">
        <v>64</v>
      </c>
      <c r="O18" t="s">
        <v>64</v>
      </c>
      <c r="P18" t="s">
        <v>64</v>
      </c>
      <c r="Q18" t="s">
        <v>64</v>
      </c>
      <c r="R18" t="s">
        <v>64</v>
      </c>
      <c r="S18" t="s">
        <v>78</v>
      </c>
      <c r="T18" t="s">
        <v>78</v>
      </c>
      <c r="U18" t="s">
        <v>64</v>
      </c>
      <c r="V18" t="s">
        <v>64</v>
      </c>
      <c r="W18" t="s">
        <v>64</v>
      </c>
      <c r="X18" t="s">
        <v>64</v>
      </c>
      <c r="Y18" t="s">
        <v>64</v>
      </c>
      <c r="Z18" t="s">
        <v>65</v>
      </c>
      <c r="AA18" t="s">
        <v>65</v>
      </c>
      <c r="AB18" t="s">
        <v>66</v>
      </c>
      <c r="AC18" t="s">
        <v>65</v>
      </c>
      <c r="AD18" t="s">
        <v>65</v>
      </c>
      <c r="AE18" t="s">
        <v>65</v>
      </c>
      <c r="AF18" t="s">
        <v>66</v>
      </c>
      <c r="AG18" t="s">
        <v>66</v>
      </c>
      <c r="AH18" t="s">
        <v>66</v>
      </c>
      <c r="AI18" t="s">
        <v>79</v>
      </c>
      <c r="AJ18" t="s">
        <v>65</v>
      </c>
      <c r="AK18" t="s">
        <v>79</v>
      </c>
      <c r="AL18" t="s">
        <v>65</v>
      </c>
      <c r="AM18" t="s">
        <v>65</v>
      </c>
      <c r="AN18" t="s">
        <v>79</v>
      </c>
      <c r="AO18" t="s">
        <v>66</v>
      </c>
      <c r="AP18" t="s">
        <v>67</v>
      </c>
      <c r="AQ18" t="s">
        <v>67</v>
      </c>
      <c r="AR18" t="s">
        <v>63</v>
      </c>
      <c r="AS18" t="s">
        <v>81</v>
      </c>
      <c r="AT18" t="s">
        <v>87</v>
      </c>
      <c r="AU18" t="s">
        <v>93</v>
      </c>
      <c r="AV18" t="s">
        <v>71</v>
      </c>
      <c r="AW18" t="s">
        <v>73</v>
      </c>
      <c r="AX18" t="s">
        <v>73</v>
      </c>
      <c r="AY18" t="s">
        <v>72</v>
      </c>
      <c r="AZ18" t="s">
        <v>73</v>
      </c>
      <c r="BA18" t="s">
        <v>73</v>
      </c>
      <c r="BB18" t="s">
        <v>73</v>
      </c>
      <c r="BC18" t="s">
        <v>73</v>
      </c>
      <c r="BE18" t="s">
        <v>73</v>
      </c>
      <c r="BG18" t="s">
        <v>846</v>
      </c>
      <c r="BH18" t="s">
        <v>226</v>
      </c>
    </row>
    <row r="19" spans="1:60" x14ac:dyDescent="0.25">
      <c r="A19" s="69">
        <v>45574.443194444444</v>
      </c>
      <c r="B19" t="s">
        <v>996</v>
      </c>
      <c r="C19" t="s">
        <v>997</v>
      </c>
      <c r="D19">
        <v>35.700000000000003</v>
      </c>
      <c r="E19">
        <v>0.13</v>
      </c>
      <c r="F19" t="s">
        <v>423</v>
      </c>
      <c r="G19" t="s">
        <v>76</v>
      </c>
      <c r="H19" t="s">
        <v>849</v>
      </c>
      <c r="I19" t="s">
        <v>73</v>
      </c>
      <c r="J19" t="s">
        <v>64</v>
      </c>
      <c r="K19" t="s">
        <v>78</v>
      </c>
      <c r="L19" t="s">
        <v>64</v>
      </c>
      <c r="M19" t="s">
        <v>84</v>
      </c>
      <c r="N19" t="s">
        <v>84</v>
      </c>
      <c r="O19" t="s">
        <v>64</v>
      </c>
      <c r="P19" t="s">
        <v>84</v>
      </c>
      <c r="Q19" t="s">
        <v>64</v>
      </c>
      <c r="R19" t="s">
        <v>64</v>
      </c>
      <c r="S19" t="s">
        <v>84</v>
      </c>
      <c r="T19" t="s">
        <v>64</v>
      </c>
      <c r="U19" t="s">
        <v>78</v>
      </c>
      <c r="V19" t="s">
        <v>64</v>
      </c>
      <c r="W19" t="s">
        <v>64</v>
      </c>
      <c r="X19" t="s">
        <v>64</v>
      </c>
      <c r="Y19" t="s">
        <v>64</v>
      </c>
      <c r="Z19" t="s">
        <v>66</v>
      </c>
      <c r="AA19" t="s">
        <v>65</v>
      </c>
      <c r="AB19" t="s">
        <v>65</v>
      </c>
      <c r="AC19" t="s">
        <v>65</v>
      </c>
      <c r="AD19" t="s">
        <v>65</v>
      </c>
      <c r="AE19" t="s">
        <v>65</v>
      </c>
      <c r="AF19" t="s">
        <v>65</v>
      </c>
      <c r="AG19" t="s">
        <v>65</v>
      </c>
      <c r="AH19" t="s">
        <v>65</v>
      </c>
      <c r="AI19" t="s">
        <v>79</v>
      </c>
      <c r="AJ19" t="s">
        <v>65</v>
      </c>
      <c r="AK19" t="s">
        <v>65</v>
      </c>
      <c r="AL19" t="s">
        <v>65</v>
      </c>
      <c r="AM19" t="s">
        <v>65</v>
      </c>
      <c r="AN19" t="s">
        <v>65</v>
      </c>
      <c r="AO19" t="s">
        <v>65</v>
      </c>
      <c r="AP19" t="s">
        <v>67</v>
      </c>
      <c r="AQ19" t="s">
        <v>85</v>
      </c>
      <c r="AR19" t="s">
        <v>86</v>
      </c>
      <c r="AS19" t="s">
        <v>81</v>
      </c>
      <c r="AT19" t="s">
        <v>87</v>
      </c>
      <c r="AU19" t="s">
        <v>67</v>
      </c>
      <c r="AV19" t="s">
        <v>71</v>
      </c>
      <c r="AW19" t="s">
        <v>72</v>
      </c>
      <c r="AX19" t="s">
        <v>73</v>
      </c>
      <c r="AY19" t="s">
        <v>63</v>
      </c>
      <c r="AZ19" t="s">
        <v>63</v>
      </c>
      <c r="BA19" t="s">
        <v>72</v>
      </c>
      <c r="BB19" t="s">
        <v>72</v>
      </c>
      <c r="BC19" t="s">
        <v>73</v>
      </c>
      <c r="BE19" t="s">
        <v>73</v>
      </c>
      <c r="BG19" t="s">
        <v>846</v>
      </c>
      <c r="BH19" t="s">
        <v>226</v>
      </c>
    </row>
    <row r="20" spans="1:60" x14ac:dyDescent="0.25">
      <c r="A20" s="69">
        <v>45574.430011574077</v>
      </c>
      <c r="B20" t="s">
        <v>970</v>
      </c>
      <c r="C20" t="s">
        <v>971</v>
      </c>
      <c r="D20">
        <v>9.82</v>
      </c>
      <c r="E20">
        <v>0.71</v>
      </c>
      <c r="F20" t="s">
        <v>423</v>
      </c>
      <c r="G20" t="s">
        <v>76</v>
      </c>
      <c r="H20" t="s">
        <v>846</v>
      </c>
      <c r="I20" t="s">
        <v>73</v>
      </c>
      <c r="J20" t="s">
        <v>64</v>
      </c>
      <c r="K20" t="s">
        <v>64</v>
      </c>
      <c r="L20" t="s">
        <v>64</v>
      </c>
      <c r="M20" t="s">
        <v>84</v>
      </c>
      <c r="N20" t="s">
        <v>64</v>
      </c>
      <c r="O20" t="s">
        <v>64</v>
      </c>
      <c r="P20" t="s">
        <v>64</v>
      </c>
      <c r="Q20" t="s">
        <v>64</v>
      </c>
      <c r="R20" t="s">
        <v>64</v>
      </c>
      <c r="S20" t="s">
        <v>64</v>
      </c>
      <c r="T20" t="s">
        <v>64</v>
      </c>
      <c r="U20" t="s">
        <v>64</v>
      </c>
      <c r="V20" t="s">
        <v>64</v>
      </c>
      <c r="W20" t="s">
        <v>64</v>
      </c>
      <c r="X20" t="s">
        <v>64</v>
      </c>
      <c r="Y20" t="s">
        <v>64</v>
      </c>
      <c r="Z20" t="s">
        <v>66</v>
      </c>
      <c r="AA20" t="s">
        <v>66</v>
      </c>
      <c r="AB20" t="s">
        <v>66</v>
      </c>
      <c r="AC20" t="s">
        <v>66</v>
      </c>
      <c r="AD20" t="s">
        <v>66</v>
      </c>
      <c r="AE20" t="s">
        <v>66</v>
      </c>
      <c r="AF20" t="s">
        <v>66</v>
      </c>
      <c r="AG20" t="s">
        <v>66</v>
      </c>
      <c r="AH20" t="s">
        <v>66</v>
      </c>
      <c r="AI20" t="s">
        <v>79</v>
      </c>
      <c r="AJ20" t="s">
        <v>66</v>
      </c>
      <c r="AK20" t="s">
        <v>66</v>
      </c>
      <c r="AL20" t="s">
        <v>66</v>
      </c>
      <c r="AM20" t="s">
        <v>66</v>
      </c>
      <c r="AN20" t="s">
        <v>66</v>
      </c>
      <c r="AO20" t="s">
        <v>66</v>
      </c>
      <c r="AP20" t="s">
        <v>85</v>
      </c>
      <c r="AQ20" t="s">
        <v>85</v>
      </c>
      <c r="AR20" t="s">
        <v>63</v>
      </c>
      <c r="AS20" t="s">
        <v>223</v>
      </c>
      <c r="AT20" t="s">
        <v>69</v>
      </c>
      <c r="AU20" t="s">
        <v>70</v>
      </c>
      <c r="AV20" t="s">
        <v>71</v>
      </c>
      <c r="AW20" t="s">
        <v>72</v>
      </c>
      <c r="AX20" t="s">
        <v>73</v>
      </c>
      <c r="AY20" t="s">
        <v>72</v>
      </c>
      <c r="AZ20" t="s">
        <v>73</v>
      </c>
      <c r="BA20" t="s">
        <v>72</v>
      </c>
      <c r="BB20" t="s">
        <v>73</v>
      </c>
      <c r="BC20" t="s">
        <v>73</v>
      </c>
      <c r="BE20" t="s">
        <v>73</v>
      </c>
      <c r="BG20" t="s">
        <v>846</v>
      </c>
      <c r="BH20" t="s">
        <v>226</v>
      </c>
    </row>
    <row r="21" spans="1:60" x14ac:dyDescent="0.25">
      <c r="A21" s="69">
        <v>45574.415983796294</v>
      </c>
      <c r="B21" t="s">
        <v>938</v>
      </c>
      <c r="C21" t="s">
        <v>939</v>
      </c>
      <c r="D21">
        <v>7.14</v>
      </c>
      <c r="E21">
        <v>0.08</v>
      </c>
      <c r="F21" t="s">
        <v>423</v>
      </c>
      <c r="G21" t="s">
        <v>76</v>
      </c>
      <c r="H21" t="s">
        <v>940</v>
      </c>
      <c r="I21" t="s">
        <v>73</v>
      </c>
      <c r="J21" t="s">
        <v>64</v>
      </c>
      <c r="K21" t="s">
        <v>64</v>
      </c>
      <c r="L21" t="s">
        <v>64</v>
      </c>
      <c r="M21" t="s">
        <v>84</v>
      </c>
      <c r="N21" t="s">
        <v>64</v>
      </c>
      <c r="O21" t="s">
        <v>64</v>
      </c>
      <c r="P21" t="s">
        <v>84</v>
      </c>
      <c r="Q21" t="s">
        <v>64</v>
      </c>
      <c r="R21" t="s">
        <v>64</v>
      </c>
      <c r="S21" t="s">
        <v>64</v>
      </c>
      <c r="T21" t="s">
        <v>64</v>
      </c>
      <c r="U21" t="s">
        <v>64</v>
      </c>
      <c r="V21" t="s">
        <v>64</v>
      </c>
      <c r="W21" t="s">
        <v>64</v>
      </c>
      <c r="X21" t="s">
        <v>64</v>
      </c>
      <c r="Y21" t="s">
        <v>64</v>
      </c>
      <c r="Z21" t="s">
        <v>65</v>
      </c>
      <c r="AA21" t="s">
        <v>65</v>
      </c>
      <c r="AB21" t="s">
        <v>66</v>
      </c>
      <c r="AC21" t="s">
        <v>65</v>
      </c>
      <c r="AD21" t="s">
        <v>65</v>
      </c>
      <c r="AE21" t="s">
        <v>65</v>
      </c>
      <c r="AF21" t="s">
        <v>66</v>
      </c>
      <c r="AG21" t="s">
        <v>65</v>
      </c>
      <c r="AH21" t="s">
        <v>65</v>
      </c>
      <c r="AI21" t="s">
        <v>101</v>
      </c>
      <c r="AJ21" t="s">
        <v>65</v>
      </c>
      <c r="AK21" t="s">
        <v>65</v>
      </c>
      <c r="AL21" t="s">
        <v>66</v>
      </c>
      <c r="AM21" t="s">
        <v>66</v>
      </c>
      <c r="AN21" t="s">
        <v>66</v>
      </c>
      <c r="AO21" t="s">
        <v>65</v>
      </c>
      <c r="AP21" t="s">
        <v>67</v>
      </c>
      <c r="AQ21" t="s">
        <v>67</v>
      </c>
      <c r="AR21" t="s">
        <v>63</v>
      </c>
      <c r="AS21" t="s">
        <v>181</v>
      </c>
      <c r="AT21" t="s">
        <v>87</v>
      </c>
      <c r="AU21" t="s">
        <v>70</v>
      </c>
      <c r="AV21" t="s">
        <v>71</v>
      </c>
      <c r="AW21" t="s">
        <v>72</v>
      </c>
      <c r="AX21" t="s">
        <v>73</v>
      </c>
      <c r="AY21" t="s">
        <v>72</v>
      </c>
      <c r="AZ21" t="s">
        <v>73</v>
      </c>
      <c r="BA21" t="s">
        <v>73</v>
      </c>
      <c r="BB21" t="s">
        <v>73</v>
      </c>
      <c r="BC21" t="s">
        <v>73</v>
      </c>
      <c r="BE21" t="s">
        <v>73</v>
      </c>
      <c r="BG21" t="s">
        <v>846</v>
      </c>
      <c r="BH21" t="s">
        <v>226</v>
      </c>
    </row>
    <row r="22" spans="1:60" x14ac:dyDescent="0.25">
      <c r="A22" s="69">
        <v>45574.409004629626</v>
      </c>
      <c r="B22" t="s">
        <v>932</v>
      </c>
      <c r="C22" t="s">
        <v>933</v>
      </c>
      <c r="D22">
        <v>5.36</v>
      </c>
      <c r="E22">
        <v>0.25</v>
      </c>
      <c r="F22" t="s">
        <v>423</v>
      </c>
      <c r="G22" t="s">
        <v>76</v>
      </c>
      <c r="H22" t="s">
        <v>846</v>
      </c>
      <c r="I22" t="s">
        <v>73</v>
      </c>
      <c r="J22" t="s">
        <v>64</v>
      </c>
      <c r="K22" t="s">
        <v>64</v>
      </c>
      <c r="L22" t="s">
        <v>64</v>
      </c>
      <c r="M22" t="s">
        <v>78</v>
      </c>
      <c r="N22" t="s">
        <v>78</v>
      </c>
      <c r="O22" t="s">
        <v>64</v>
      </c>
      <c r="P22" t="s">
        <v>64</v>
      </c>
      <c r="Q22" t="s">
        <v>64</v>
      </c>
      <c r="R22" t="s">
        <v>64</v>
      </c>
      <c r="S22" t="s">
        <v>64</v>
      </c>
      <c r="T22" t="s">
        <v>64</v>
      </c>
      <c r="U22" t="s">
        <v>64</v>
      </c>
      <c r="V22" t="s">
        <v>64</v>
      </c>
      <c r="W22" t="s">
        <v>64</v>
      </c>
      <c r="X22" t="s">
        <v>64</v>
      </c>
      <c r="Y22" t="s">
        <v>64</v>
      </c>
      <c r="Z22" t="s">
        <v>65</v>
      </c>
      <c r="AA22" t="s">
        <v>65</v>
      </c>
      <c r="AB22" t="s">
        <v>65</v>
      </c>
      <c r="AC22" t="s">
        <v>65</v>
      </c>
      <c r="AD22" t="s">
        <v>65</v>
      </c>
      <c r="AE22" t="s">
        <v>65</v>
      </c>
      <c r="AF22" t="s">
        <v>65</v>
      </c>
      <c r="AG22" t="s">
        <v>65</v>
      </c>
      <c r="AH22" t="s">
        <v>65</v>
      </c>
      <c r="AI22" t="s">
        <v>101</v>
      </c>
      <c r="AJ22" t="s">
        <v>65</v>
      </c>
      <c r="AK22" t="s">
        <v>65</v>
      </c>
      <c r="AL22" t="s">
        <v>65</v>
      </c>
      <c r="AM22" t="s">
        <v>65</v>
      </c>
      <c r="AN22" t="s">
        <v>66</v>
      </c>
      <c r="AO22" t="s">
        <v>66</v>
      </c>
      <c r="AP22" t="s">
        <v>67</v>
      </c>
      <c r="AQ22" t="s">
        <v>67</v>
      </c>
      <c r="AR22" t="s">
        <v>63</v>
      </c>
      <c r="AS22" t="s">
        <v>68</v>
      </c>
      <c r="AT22" t="s">
        <v>69</v>
      </c>
      <c r="AU22" t="s">
        <v>80</v>
      </c>
      <c r="AV22" t="s">
        <v>80</v>
      </c>
      <c r="AW22" t="s">
        <v>63</v>
      </c>
      <c r="AX22" t="s">
        <v>72</v>
      </c>
      <c r="AY22" t="s">
        <v>63</v>
      </c>
      <c r="AZ22" t="s">
        <v>72</v>
      </c>
      <c r="BA22" t="s">
        <v>72</v>
      </c>
      <c r="BB22" t="s">
        <v>73</v>
      </c>
      <c r="BC22" t="s">
        <v>73</v>
      </c>
      <c r="BE22" t="s">
        <v>73</v>
      </c>
      <c r="BG22" t="s">
        <v>846</v>
      </c>
      <c r="BH22" t="s">
        <v>226</v>
      </c>
    </row>
    <row r="23" spans="1:60" x14ac:dyDescent="0.25">
      <c r="A23" s="69">
        <v>45574.398958333331</v>
      </c>
      <c r="B23" t="s">
        <v>915</v>
      </c>
      <c r="C23" t="s">
        <v>916</v>
      </c>
      <c r="D23">
        <v>62.5</v>
      </c>
      <c r="E23">
        <v>0.28999999999999998</v>
      </c>
      <c r="F23" t="s">
        <v>114</v>
      </c>
      <c r="G23" t="s">
        <v>76</v>
      </c>
      <c r="H23" t="s">
        <v>846</v>
      </c>
      <c r="I23" t="s">
        <v>73</v>
      </c>
      <c r="J23" t="s">
        <v>64</v>
      </c>
      <c r="K23" t="s">
        <v>64</v>
      </c>
      <c r="L23" t="s">
        <v>64</v>
      </c>
      <c r="M23" t="s">
        <v>78</v>
      </c>
      <c r="N23" t="s">
        <v>64</v>
      </c>
      <c r="O23" t="s">
        <v>64</v>
      </c>
      <c r="P23" t="s">
        <v>64</v>
      </c>
      <c r="Q23" t="s">
        <v>64</v>
      </c>
      <c r="R23" t="s">
        <v>64</v>
      </c>
      <c r="S23" t="s">
        <v>64</v>
      </c>
      <c r="T23" t="s">
        <v>64</v>
      </c>
      <c r="U23" t="s">
        <v>64</v>
      </c>
      <c r="V23" t="s">
        <v>64</v>
      </c>
      <c r="W23" t="s">
        <v>64</v>
      </c>
      <c r="X23" t="s">
        <v>64</v>
      </c>
      <c r="Y23" t="s">
        <v>64</v>
      </c>
      <c r="Z23" t="s">
        <v>65</v>
      </c>
      <c r="AA23" t="s">
        <v>65</v>
      </c>
      <c r="AB23" t="s">
        <v>65</v>
      </c>
      <c r="AC23" t="s">
        <v>65</v>
      </c>
      <c r="AD23" t="s">
        <v>65</v>
      </c>
      <c r="AE23" t="s">
        <v>65</v>
      </c>
      <c r="AF23" t="s">
        <v>65</v>
      </c>
      <c r="AG23" t="s">
        <v>65</v>
      </c>
      <c r="AH23" t="s">
        <v>65</v>
      </c>
      <c r="AI23" t="s">
        <v>79</v>
      </c>
      <c r="AJ23" t="s">
        <v>65</v>
      </c>
      <c r="AK23" t="s">
        <v>65</v>
      </c>
      <c r="AL23" t="s">
        <v>65</v>
      </c>
      <c r="AM23" t="s">
        <v>65</v>
      </c>
      <c r="AN23" t="s">
        <v>65</v>
      </c>
      <c r="AO23" t="s">
        <v>65</v>
      </c>
      <c r="AP23" t="s">
        <v>67</v>
      </c>
      <c r="AQ23" t="s">
        <v>67</v>
      </c>
      <c r="AR23" t="s">
        <v>63</v>
      </c>
      <c r="AS23" t="s">
        <v>120</v>
      </c>
      <c r="AT23" t="s">
        <v>87</v>
      </c>
      <c r="AU23" t="s">
        <v>70</v>
      </c>
      <c r="AV23" t="s">
        <v>71</v>
      </c>
      <c r="AW23" t="s">
        <v>72</v>
      </c>
      <c r="AX23" t="s">
        <v>72</v>
      </c>
      <c r="AY23" t="s">
        <v>63</v>
      </c>
      <c r="AZ23" t="s">
        <v>63</v>
      </c>
      <c r="BA23" t="s">
        <v>72</v>
      </c>
      <c r="BB23" t="s">
        <v>73</v>
      </c>
      <c r="BC23" t="s">
        <v>73</v>
      </c>
      <c r="BE23" t="s">
        <v>73</v>
      </c>
      <c r="BG23" t="s">
        <v>846</v>
      </c>
      <c r="BH23" t="s">
        <v>226</v>
      </c>
    </row>
    <row r="24" spans="1:60" x14ac:dyDescent="0.25">
      <c r="A24" s="69">
        <v>45574.39640046296</v>
      </c>
      <c r="B24" t="s">
        <v>913</v>
      </c>
      <c r="C24" t="s">
        <v>914</v>
      </c>
      <c r="D24">
        <v>16.899999999999999</v>
      </c>
      <c r="E24">
        <v>0.25</v>
      </c>
      <c r="F24" t="s">
        <v>423</v>
      </c>
      <c r="G24" t="s">
        <v>76</v>
      </c>
      <c r="H24" t="s">
        <v>863</v>
      </c>
      <c r="I24" t="s">
        <v>73</v>
      </c>
      <c r="J24" t="s">
        <v>64</v>
      </c>
      <c r="K24" t="s">
        <v>64</v>
      </c>
      <c r="L24" t="s">
        <v>64</v>
      </c>
      <c r="M24" t="s">
        <v>64</v>
      </c>
      <c r="N24" t="s">
        <v>64</v>
      </c>
      <c r="O24" t="s">
        <v>78</v>
      </c>
      <c r="P24" t="s">
        <v>84</v>
      </c>
      <c r="Q24" t="s">
        <v>64</v>
      </c>
      <c r="R24" t="s">
        <v>64</v>
      </c>
      <c r="S24" t="s">
        <v>64</v>
      </c>
      <c r="T24" t="s">
        <v>78</v>
      </c>
      <c r="U24" t="s">
        <v>78</v>
      </c>
      <c r="V24" t="s">
        <v>64</v>
      </c>
      <c r="W24" t="s">
        <v>64</v>
      </c>
      <c r="X24" t="s">
        <v>64</v>
      </c>
      <c r="Y24" t="s">
        <v>64</v>
      </c>
      <c r="Z24" t="s">
        <v>66</v>
      </c>
      <c r="AA24" t="s">
        <v>65</v>
      </c>
      <c r="AB24" t="s">
        <v>66</v>
      </c>
      <c r="AC24" t="s">
        <v>65</v>
      </c>
      <c r="AD24" t="s">
        <v>66</v>
      </c>
      <c r="AE24" t="s">
        <v>65</v>
      </c>
      <c r="AF24" t="s">
        <v>66</v>
      </c>
      <c r="AG24" t="s">
        <v>65</v>
      </c>
      <c r="AH24" t="s">
        <v>66</v>
      </c>
      <c r="AI24" t="s">
        <v>101</v>
      </c>
      <c r="AJ24" t="s">
        <v>65</v>
      </c>
      <c r="AK24" t="s">
        <v>66</v>
      </c>
      <c r="AL24" t="s">
        <v>65</v>
      </c>
      <c r="AM24" t="s">
        <v>65</v>
      </c>
      <c r="AN24" t="s">
        <v>66</v>
      </c>
      <c r="AO24" t="s">
        <v>66</v>
      </c>
      <c r="AP24" t="s">
        <v>67</v>
      </c>
      <c r="AQ24" t="s">
        <v>80</v>
      </c>
      <c r="AR24" t="s">
        <v>86</v>
      </c>
      <c r="AS24" t="s">
        <v>115</v>
      </c>
      <c r="AT24" t="s">
        <v>69</v>
      </c>
      <c r="AU24" t="s">
        <v>70</v>
      </c>
      <c r="AV24" t="s">
        <v>132</v>
      </c>
      <c r="AW24" t="s">
        <v>73</v>
      </c>
      <c r="AX24" t="s">
        <v>72</v>
      </c>
      <c r="AY24" t="s">
        <v>63</v>
      </c>
      <c r="AZ24" t="s">
        <v>63</v>
      </c>
      <c r="BA24" t="s">
        <v>63</v>
      </c>
      <c r="BB24" t="s">
        <v>72</v>
      </c>
      <c r="BC24" t="s">
        <v>73</v>
      </c>
      <c r="BE24" t="s">
        <v>73</v>
      </c>
      <c r="BG24" t="s">
        <v>846</v>
      </c>
      <c r="BH24" t="s">
        <v>226</v>
      </c>
    </row>
    <row r="25" spans="1:60" x14ac:dyDescent="0.25">
      <c r="A25" s="69">
        <v>45574.391134259262</v>
      </c>
      <c r="B25" t="s">
        <v>902</v>
      </c>
      <c r="C25" t="s">
        <v>903</v>
      </c>
      <c r="D25">
        <v>6.25</v>
      </c>
      <c r="E25">
        <v>0.13</v>
      </c>
      <c r="F25" t="s">
        <v>423</v>
      </c>
      <c r="G25" t="s">
        <v>76</v>
      </c>
      <c r="H25" t="s">
        <v>857</v>
      </c>
      <c r="I25" t="s">
        <v>73</v>
      </c>
      <c r="J25" t="s">
        <v>64</v>
      </c>
      <c r="K25" t="s">
        <v>84</v>
      </c>
      <c r="L25" t="s">
        <v>64</v>
      </c>
      <c r="M25" t="s">
        <v>84</v>
      </c>
      <c r="N25" t="s">
        <v>84</v>
      </c>
      <c r="O25" t="s">
        <v>84</v>
      </c>
      <c r="P25" t="s">
        <v>84</v>
      </c>
      <c r="Q25" t="s">
        <v>64</v>
      </c>
      <c r="R25" t="s">
        <v>64</v>
      </c>
      <c r="S25" t="s">
        <v>64</v>
      </c>
      <c r="T25" t="s">
        <v>64</v>
      </c>
      <c r="U25" t="s">
        <v>64</v>
      </c>
      <c r="V25" t="s">
        <v>64</v>
      </c>
      <c r="W25" t="s">
        <v>84</v>
      </c>
      <c r="X25" t="s">
        <v>64</v>
      </c>
      <c r="Y25" t="s">
        <v>84</v>
      </c>
      <c r="Z25" t="s">
        <v>101</v>
      </c>
      <c r="AA25" t="s">
        <v>101</v>
      </c>
      <c r="AB25" t="s">
        <v>101</v>
      </c>
      <c r="AC25" t="s">
        <v>101</v>
      </c>
      <c r="AD25" t="s">
        <v>101</v>
      </c>
      <c r="AE25" t="s">
        <v>101</v>
      </c>
      <c r="AF25" t="s">
        <v>66</v>
      </c>
      <c r="AG25" t="s">
        <v>101</v>
      </c>
      <c r="AH25" t="s">
        <v>66</v>
      </c>
      <c r="AI25" t="s">
        <v>79</v>
      </c>
      <c r="AJ25" t="s">
        <v>101</v>
      </c>
      <c r="AK25" t="s">
        <v>101</v>
      </c>
      <c r="AL25" t="s">
        <v>66</v>
      </c>
      <c r="AM25" t="s">
        <v>101</v>
      </c>
      <c r="AN25" t="s">
        <v>66</v>
      </c>
      <c r="AO25" t="s">
        <v>66</v>
      </c>
      <c r="AP25" t="s">
        <v>85</v>
      </c>
      <c r="AQ25" t="s">
        <v>119</v>
      </c>
      <c r="AR25" t="s">
        <v>86</v>
      </c>
      <c r="AS25" t="s">
        <v>223</v>
      </c>
      <c r="AT25" t="s">
        <v>69</v>
      </c>
      <c r="AU25" t="s">
        <v>70</v>
      </c>
      <c r="AV25" t="s">
        <v>132</v>
      </c>
      <c r="AW25" t="s">
        <v>73</v>
      </c>
      <c r="AX25" t="s">
        <v>73</v>
      </c>
      <c r="AY25" t="s">
        <v>72</v>
      </c>
      <c r="AZ25" t="s">
        <v>72</v>
      </c>
      <c r="BA25" t="s">
        <v>73</v>
      </c>
      <c r="BB25" t="s">
        <v>73</v>
      </c>
      <c r="BC25" t="s">
        <v>73</v>
      </c>
      <c r="BE25" t="s">
        <v>73</v>
      </c>
      <c r="BG25" t="s">
        <v>846</v>
      </c>
      <c r="BH25" t="s">
        <v>226</v>
      </c>
    </row>
    <row r="26" spans="1:60" x14ac:dyDescent="0.25">
      <c r="A26" s="69">
        <v>45574.38417824074</v>
      </c>
      <c r="B26" t="s">
        <v>894</v>
      </c>
      <c r="C26" t="s">
        <v>895</v>
      </c>
      <c r="D26">
        <v>100</v>
      </c>
      <c r="E26">
        <v>0.17</v>
      </c>
      <c r="F26" t="s">
        <v>114</v>
      </c>
      <c r="G26" t="s">
        <v>76</v>
      </c>
      <c r="H26" t="s">
        <v>846</v>
      </c>
      <c r="I26" t="s">
        <v>73</v>
      </c>
      <c r="J26" t="s">
        <v>64</v>
      </c>
      <c r="K26" t="s">
        <v>64</v>
      </c>
      <c r="L26" t="s">
        <v>64</v>
      </c>
      <c r="M26" t="s">
        <v>84</v>
      </c>
      <c r="N26" t="s">
        <v>64</v>
      </c>
      <c r="O26" t="s">
        <v>64</v>
      </c>
      <c r="P26" t="s">
        <v>64</v>
      </c>
      <c r="Q26" t="s">
        <v>64</v>
      </c>
      <c r="R26" t="s">
        <v>64</v>
      </c>
      <c r="S26" t="s">
        <v>64</v>
      </c>
      <c r="T26" t="s">
        <v>64</v>
      </c>
      <c r="U26" t="s">
        <v>78</v>
      </c>
      <c r="V26" t="s">
        <v>64</v>
      </c>
      <c r="W26" t="s">
        <v>64</v>
      </c>
      <c r="X26" t="s">
        <v>64</v>
      </c>
      <c r="Y26" t="s">
        <v>64</v>
      </c>
      <c r="Z26" t="s">
        <v>66</v>
      </c>
      <c r="AA26" t="s">
        <v>66</v>
      </c>
      <c r="AB26" t="s">
        <v>66</v>
      </c>
      <c r="AC26" t="s">
        <v>65</v>
      </c>
      <c r="AD26" t="s">
        <v>66</v>
      </c>
      <c r="AE26" t="s">
        <v>66</v>
      </c>
      <c r="AF26" t="s">
        <v>66</v>
      </c>
      <c r="AG26" t="s">
        <v>66</v>
      </c>
      <c r="AH26" t="s">
        <v>65</v>
      </c>
      <c r="AI26" t="s">
        <v>79</v>
      </c>
      <c r="AJ26" t="s">
        <v>66</v>
      </c>
      <c r="AK26" t="s">
        <v>66</v>
      </c>
      <c r="AL26" t="s">
        <v>66</v>
      </c>
      <c r="AM26" t="s">
        <v>65</v>
      </c>
      <c r="AN26" t="s">
        <v>66</v>
      </c>
      <c r="AO26" t="s">
        <v>66</v>
      </c>
      <c r="AP26" t="s">
        <v>85</v>
      </c>
      <c r="AQ26" t="s">
        <v>85</v>
      </c>
      <c r="AR26" t="s">
        <v>86</v>
      </c>
      <c r="AS26" t="s">
        <v>115</v>
      </c>
      <c r="AT26" t="s">
        <v>69</v>
      </c>
      <c r="AU26" t="s">
        <v>80</v>
      </c>
      <c r="AV26" t="s">
        <v>71</v>
      </c>
      <c r="AW26" t="s">
        <v>73</v>
      </c>
      <c r="AX26" t="s">
        <v>73</v>
      </c>
      <c r="AY26" t="s">
        <v>72</v>
      </c>
      <c r="AZ26" t="s">
        <v>72</v>
      </c>
      <c r="BA26" t="s">
        <v>73</v>
      </c>
      <c r="BB26" t="s">
        <v>73</v>
      </c>
      <c r="BC26" t="s">
        <v>73</v>
      </c>
      <c r="BE26" t="s">
        <v>73</v>
      </c>
      <c r="BG26" t="s">
        <v>846</v>
      </c>
      <c r="BH26" t="s">
        <v>226</v>
      </c>
    </row>
    <row r="27" spans="1:60" x14ac:dyDescent="0.25">
      <c r="A27" s="69">
        <v>45574.375057870369</v>
      </c>
      <c r="B27" t="s">
        <v>881</v>
      </c>
      <c r="C27" t="s">
        <v>882</v>
      </c>
      <c r="D27">
        <v>100</v>
      </c>
      <c r="E27">
        <v>0.71</v>
      </c>
      <c r="F27" t="s">
        <v>114</v>
      </c>
      <c r="G27" t="s">
        <v>76</v>
      </c>
      <c r="H27" t="s">
        <v>846</v>
      </c>
      <c r="I27" t="s">
        <v>73</v>
      </c>
      <c r="J27" t="s">
        <v>64</v>
      </c>
      <c r="K27" t="s">
        <v>84</v>
      </c>
      <c r="L27" t="s">
        <v>64</v>
      </c>
      <c r="M27" t="s">
        <v>84</v>
      </c>
      <c r="N27" t="s">
        <v>84</v>
      </c>
      <c r="O27" t="s">
        <v>84</v>
      </c>
      <c r="P27" t="s">
        <v>84</v>
      </c>
      <c r="Q27" t="s">
        <v>64</v>
      </c>
      <c r="R27" t="s">
        <v>64</v>
      </c>
      <c r="S27" t="s">
        <v>64</v>
      </c>
      <c r="T27" t="s">
        <v>84</v>
      </c>
      <c r="U27" t="s">
        <v>84</v>
      </c>
      <c r="V27" t="s">
        <v>64</v>
      </c>
      <c r="W27" t="s">
        <v>64</v>
      </c>
      <c r="X27" t="s">
        <v>84</v>
      </c>
      <c r="Y27" t="s">
        <v>64</v>
      </c>
      <c r="Z27" t="s">
        <v>66</v>
      </c>
      <c r="AA27" t="s">
        <v>66</v>
      </c>
      <c r="AB27" t="s">
        <v>66</v>
      </c>
      <c r="AC27" t="s">
        <v>66</v>
      </c>
      <c r="AD27" t="s">
        <v>66</v>
      </c>
      <c r="AE27" t="s">
        <v>66</v>
      </c>
      <c r="AF27" t="s">
        <v>66</v>
      </c>
      <c r="AG27" t="s">
        <v>66</v>
      </c>
      <c r="AH27" t="s">
        <v>65</v>
      </c>
      <c r="AI27" t="s">
        <v>79</v>
      </c>
      <c r="AJ27" t="s">
        <v>66</v>
      </c>
      <c r="AK27" t="s">
        <v>66</v>
      </c>
      <c r="AL27" t="s">
        <v>66</v>
      </c>
      <c r="AM27" t="s">
        <v>66</v>
      </c>
      <c r="AN27" t="s">
        <v>79</v>
      </c>
      <c r="AO27" t="s">
        <v>79</v>
      </c>
      <c r="AP27" t="s">
        <v>67</v>
      </c>
      <c r="AQ27" t="s">
        <v>67</v>
      </c>
      <c r="AR27" t="s">
        <v>86</v>
      </c>
      <c r="AS27" t="s">
        <v>68</v>
      </c>
      <c r="AT27" t="s">
        <v>87</v>
      </c>
      <c r="AU27" t="s">
        <v>93</v>
      </c>
      <c r="AV27" t="s">
        <v>71</v>
      </c>
      <c r="AW27" t="s">
        <v>73</v>
      </c>
      <c r="AX27" t="s">
        <v>72</v>
      </c>
      <c r="AY27" t="s">
        <v>63</v>
      </c>
      <c r="AZ27" t="s">
        <v>63</v>
      </c>
      <c r="BA27" t="s">
        <v>73</v>
      </c>
      <c r="BB27" t="s">
        <v>73</v>
      </c>
      <c r="BC27" t="s">
        <v>73</v>
      </c>
      <c r="BE27" t="s">
        <v>73</v>
      </c>
      <c r="BG27" t="s">
        <v>846</v>
      </c>
      <c r="BH27" t="s">
        <v>226</v>
      </c>
    </row>
    <row r="28" spans="1:60" x14ac:dyDescent="0.25">
      <c r="A28" s="69">
        <v>45574.370833333334</v>
      </c>
      <c r="B28" t="s">
        <v>873</v>
      </c>
      <c r="C28" t="s">
        <v>874</v>
      </c>
      <c r="D28">
        <v>98.21</v>
      </c>
      <c r="E28">
        <v>0.8</v>
      </c>
      <c r="F28" t="s">
        <v>114</v>
      </c>
      <c r="G28" t="s">
        <v>76</v>
      </c>
      <c r="H28" t="s">
        <v>875</v>
      </c>
      <c r="I28" t="s">
        <v>73</v>
      </c>
      <c r="J28" t="s">
        <v>64</v>
      </c>
      <c r="K28" t="s">
        <v>64</v>
      </c>
      <c r="L28" t="s">
        <v>78</v>
      </c>
      <c r="M28" t="s">
        <v>78</v>
      </c>
      <c r="N28" t="s">
        <v>64</v>
      </c>
      <c r="O28" t="s">
        <v>64</v>
      </c>
      <c r="P28" t="s">
        <v>84</v>
      </c>
      <c r="Q28" t="s">
        <v>64</v>
      </c>
      <c r="R28" t="s">
        <v>64</v>
      </c>
      <c r="S28" t="s">
        <v>64</v>
      </c>
      <c r="T28" t="s">
        <v>64</v>
      </c>
      <c r="U28" t="s">
        <v>64</v>
      </c>
      <c r="V28" t="s">
        <v>64</v>
      </c>
      <c r="W28" t="s">
        <v>64</v>
      </c>
      <c r="X28" t="s">
        <v>64</v>
      </c>
      <c r="Y28" t="s">
        <v>64</v>
      </c>
      <c r="Z28" t="s">
        <v>65</v>
      </c>
      <c r="AA28" t="s">
        <v>65</v>
      </c>
      <c r="AB28" t="s">
        <v>65</v>
      </c>
      <c r="AC28" t="s">
        <v>65</v>
      </c>
      <c r="AD28" t="s">
        <v>65</v>
      </c>
      <c r="AE28" t="s">
        <v>65</v>
      </c>
      <c r="AF28" t="s">
        <v>66</v>
      </c>
      <c r="AG28" t="s">
        <v>65</v>
      </c>
      <c r="AH28" t="s">
        <v>65</v>
      </c>
      <c r="AI28" t="s">
        <v>101</v>
      </c>
      <c r="AJ28" t="s">
        <v>65</v>
      </c>
      <c r="AK28" t="s">
        <v>65</v>
      </c>
      <c r="AL28" t="s">
        <v>66</v>
      </c>
      <c r="AM28" t="s">
        <v>65</v>
      </c>
      <c r="AN28" t="s">
        <v>65</v>
      </c>
      <c r="AO28" t="s">
        <v>65</v>
      </c>
      <c r="AP28" t="s">
        <v>67</v>
      </c>
      <c r="AQ28" t="s">
        <v>67</v>
      </c>
      <c r="AR28" t="s">
        <v>63</v>
      </c>
      <c r="AS28" t="s">
        <v>81</v>
      </c>
      <c r="AT28" t="s">
        <v>87</v>
      </c>
      <c r="AU28" t="s">
        <v>67</v>
      </c>
      <c r="AV28" t="s">
        <v>71</v>
      </c>
      <c r="AW28" t="s">
        <v>73</v>
      </c>
      <c r="AX28" t="s">
        <v>73</v>
      </c>
      <c r="AY28" t="s">
        <v>72</v>
      </c>
      <c r="AZ28" t="s">
        <v>72</v>
      </c>
      <c r="BA28" t="s">
        <v>73</v>
      </c>
      <c r="BB28" t="s">
        <v>73</v>
      </c>
      <c r="BC28" t="s">
        <v>73</v>
      </c>
      <c r="BE28" t="s">
        <v>73</v>
      </c>
      <c r="BG28" t="s">
        <v>846</v>
      </c>
      <c r="BH28" t="s">
        <v>226</v>
      </c>
    </row>
    <row r="29" spans="1:60" x14ac:dyDescent="0.25">
      <c r="A29" s="69">
        <v>45574.366724537038</v>
      </c>
      <c r="B29" t="s">
        <v>861</v>
      </c>
      <c r="C29" t="s">
        <v>862</v>
      </c>
      <c r="D29">
        <v>100</v>
      </c>
      <c r="E29">
        <v>0.83</v>
      </c>
      <c r="F29" t="s">
        <v>114</v>
      </c>
      <c r="G29" t="s">
        <v>76</v>
      </c>
      <c r="H29" t="s">
        <v>863</v>
      </c>
      <c r="I29" t="s">
        <v>73</v>
      </c>
      <c r="J29" t="s">
        <v>64</v>
      </c>
      <c r="K29" t="s">
        <v>78</v>
      </c>
      <c r="L29" t="s">
        <v>64</v>
      </c>
      <c r="M29" t="s">
        <v>84</v>
      </c>
      <c r="N29" t="s">
        <v>84</v>
      </c>
      <c r="O29" t="s">
        <v>64</v>
      </c>
      <c r="P29" t="s">
        <v>84</v>
      </c>
      <c r="Q29" t="s">
        <v>64</v>
      </c>
      <c r="R29" t="s">
        <v>64</v>
      </c>
      <c r="S29" t="s">
        <v>64</v>
      </c>
      <c r="T29" t="s">
        <v>64</v>
      </c>
      <c r="U29" t="s">
        <v>78</v>
      </c>
      <c r="V29" t="s">
        <v>64</v>
      </c>
      <c r="W29" t="s">
        <v>64</v>
      </c>
      <c r="X29" t="s">
        <v>64</v>
      </c>
      <c r="Y29" t="s">
        <v>64</v>
      </c>
      <c r="Z29" t="s">
        <v>65</v>
      </c>
      <c r="AA29" t="s">
        <v>65</v>
      </c>
      <c r="AB29" t="s">
        <v>65</v>
      </c>
      <c r="AC29" t="s">
        <v>66</v>
      </c>
      <c r="AD29" t="s">
        <v>66</v>
      </c>
      <c r="AE29" t="s">
        <v>66</v>
      </c>
      <c r="AF29" t="s">
        <v>79</v>
      </c>
      <c r="AG29" t="s">
        <v>65</v>
      </c>
      <c r="AH29" t="s">
        <v>66</v>
      </c>
      <c r="AI29" t="s">
        <v>79</v>
      </c>
      <c r="AJ29" t="s">
        <v>65</v>
      </c>
      <c r="AK29" t="s">
        <v>79</v>
      </c>
      <c r="AL29" t="s">
        <v>66</v>
      </c>
      <c r="AM29" t="s">
        <v>65</v>
      </c>
      <c r="AN29" t="s">
        <v>66</v>
      </c>
      <c r="AO29" t="s">
        <v>66</v>
      </c>
      <c r="AP29" t="s">
        <v>67</v>
      </c>
      <c r="AQ29" t="s">
        <v>67</v>
      </c>
      <c r="AR29" t="s">
        <v>86</v>
      </c>
      <c r="AS29" t="s">
        <v>864</v>
      </c>
      <c r="AT29" t="s">
        <v>87</v>
      </c>
      <c r="AU29" t="s">
        <v>93</v>
      </c>
      <c r="AV29" t="s">
        <v>132</v>
      </c>
      <c r="AW29" t="s">
        <v>72</v>
      </c>
      <c r="AX29" t="s">
        <v>73</v>
      </c>
      <c r="AY29" t="s">
        <v>63</v>
      </c>
      <c r="AZ29" t="s">
        <v>63</v>
      </c>
      <c r="BA29" t="s">
        <v>63</v>
      </c>
      <c r="BB29" t="s">
        <v>73</v>
      </c>
      <c r="BC29" t="s">
        <v>73</v>
      </c>
      <c r="BE29" t="s">
        <v>73</v>
      </c>
      <c r="BG29" t="s">
        <v>846</v>
      </c>
      <c r="BH29" t="s">
        <v>226</v>
      </c>
    </row>
    <row r="30" spans="1:60" x14ac:dyDescent="0.25">
      <c r="A30" s="69">
        <v>45573.517233796294</v>
      </c>
      <c r="B30" t="s">
        <v>834</v>
      </c>
      <c r="C30" t="s">
        <v>835</v>
      </c>
      <c r="D30">
        <v>77.680000000000007</v>
      </c>
      <c r="E30">
        <v>0.28999999999999998</v>
      </c>
      <c r="F30" t="s">
        <v>114</v>
      </c>
      <c r="G30" t="s">
        <v>539</v>
      </c>
      <c r="H30" t="s">
        <v>683</v>
      </c>
      <c r="I30" t="s">
        <v>73</v>
      </c>
      <c r="J30" t="s">
        <v>64</v>
      </c>
      <c r="K30" t="s">
        <v>78</v>
      </c>
      <c r="L30" t="s">
        <v>64</v>
      </c>
      <c r="M30" t="s">
        <v>64</v>
      </c>
      <c r="N30" t="s">
        <v>64</v>
      </c>
      <c r="O30" t="s">
        <v>64</v>
      </c>
      <c r="P30" t="s">
        <v>78</v>
      </c>
      <c r="Q30" t="s">
        <v>64</v>
      </c>
      <c r="R30" t="s">
        <v>64</v>
      </c>
      <c r="S30" t="s">
        <v>64</v>
      </c>
      <c r="T30" t="s">
        <v>64</v>
      </c>
      <c r="U30" t="s">
        <v>64</v>
      </c>
      <c r="V30" t="s">
        <v>64</v>
      </c>
      <c r="W30" t="s">
        <v>64</v>
      </c>
      <c r="X30" t="s">
        <v>84</v>
      </c>
      <c r="Y30" t="s">
        <v>64</v>
      </c>
      <c r="Z30" t="s">
        <v>66</v>
      </c>
      <c r="AA30" t="s">
        <v>66</v>
      </c>
      <c r="AB30" t="s">
        <v>65</v>
      </c>
      <c r="AC30" t="s">
        <v>66</v>
      </c>
      <c r="AD30" t="s">
        <v>66</v>
      </c>
      <c r="AE30" t="s">
        <v>65</v>
      </c>
      <c r="AF30" t="s">
        <v>66</v>
      </c>
      <c r="AG30" t="s">
        <v>66</v>
      </c>
      <c r="AH30" t="s">
        <v>79</v>
      </c>
      <c r="AI30" t="s">
        <v>79</v>
      </c>
      <c r="AJ30" t="s">
        <v>65</v>
      </c>
      <c r="AK30" t="s">
        <v>66</v>
      </c>
      <c r="AL30" t="s">
        <v>66</v>
      </c>
      <c r="AM30" t="s">
        <v>65</v>
      </c>
      <c r="AN30" t="s">
        <v>66</v>
      </c>
      <c r="AO30" t="s">
        <v>66</v>
      </c>
      <c r="AP30" t="s">
        <v>67</v>
      </c>
      <c r="AQ30" t="s">
        <v>67</v>
      </c>
      <c r="AR30" t="s">
        <v>73</v>
      </c>
      <c r="AS30" t="s">
        <v>223</v>
      </c>
      <c r="AT30" t="s">
        <v>69</v>
      </c>
      <c r="AU30" t="s">
        <v>70</v>
      </c>
      <c r="AV30" t="s">
        <v>71</v>
      </c>
      <c r="AW30" t="s">
        <v>72</v>
      </c>
      <c r="AX30" t="s">
        <v>63</v>
      </c>
      <c r="AY30" t="s">
        <v>72</v>
      </c>
      <c r="AZ30" t="s">
        <v>63</v>
      </c>
      <c r="BA30" t="s">
        <v>72</v>
      </c>
      <c r="BB30" t="s">
        <v>72</v>
      </c>
      <c r="BC30" t="s">
        <v>73</v>
      </c>
      <c r="BE30" t="s">
        <v>73</v>
      </c>
      <c r="BG30" t="s">
        <v>631</v>
      </c>
      <c r="BH30" t="s">
        <v>226</v>
      </c>
    </row>
    <row r="31" spans="1:60" x14ac:dyDescent="0.25">
      <c r="A31" s="69">
        <v>45573.515289351853</v>
      </c>
      <c r="B31" t="s">
        <v>828</v>
      </c>
      <c r="C31" t="s">
        <v>829</v>
      </c>
      <c r="D31">
        <v>100</v>
      </c>
      <c r="E31">
        <v>0.92</v>
      </c>
      <c r="F31" t="s">
        <v>114</v>
      </c>
      <c r="G31" t="s">
        <v>76</v>
      </c>
      <c r="H31" t="s">
        <v>614</v>
      </c>
      <c r="I31" t="s">
        <v>73</v>
      </c>
      <c r="J31" t="s">
        <v>78</v>
      </c>
      <c r="K31" t="s">
        <v>78</v>
      </c>
      <c r="L31" t="s">
        <v>64</v>
      </c>
      <c r="M31" t="s">
        <v>84</v>
      </c>
      <c r="N31" t="s">
        <v>84</v>
      </c>
      <c r="O31" t="s">
        <v>84</v>
      </c>
      <c r="P31" t="s">
        <v>84</v>
      </c>
      <c r="Q31" t="s">
        <v>64</v>
      </c>
      <c r="R31" t="s">
        <v>64</v>
      </c>
      <c r="S31" t="s">
        <v>84</v>
      </c>
      <c r="T31" t="s">
        <v>64</v>
      </c>
      <c r="U31" t="s">
        <v>64</v>
      </c>
      <c r="V31" t="s">
        <v>64</v>
      </c>
      <c r="W31" t="s">
        <v>84</v>
      </c>
      <c r="X31" t="s">
        <v>84</v>
      </c>
      <c r="Y31" t="s">
        <v>64</v>
      </c>
      <c r="Z31" t="s">
        <v>66</v>
      </c>
      <c r="AA31" t="s">
        <v>66</v>
      </c>
      <c r="AB31" t="s">
        <v>66</v>
      </c>
      <c r="AC31" t="s">
        <v>66</v>
      </c>
      <c r="AD31" t="s">
        <v>66</v>
      </c>
      <c r="AE31" t="s">
        <v>79</v>
      </c>
      <c r="AF31" t="s">
        <v>79</v>
      </c>
      <c r="AG31" t="s">
        <v>66</v>
      </c>
      <c r="AH31" t="s">
        <v>66</v>
      </c>
      <c r="AI31" t="s">
        <v>101</v>
      </c>
      <c r="AJ31" t="s">
        <v>66</v>
      </c>
      <c r="AK31" t="s">
        <v>79</v>
      </c>
      <c r="AL31" t="s">
        <v>66</v>
      </c>
      <c r="AM31" t="s">
        <v>79</v>
      </c>
      <c r="AN31" t="s">
        <v>79</v>
      </c>
      <c r="AO31" t="s">
        <v>66</v>
      </c>
      <c r="AP31" t="s">
        <v>277</v>
      </c>
      <c r="AQ31" t="s">
        <v>277</v>
      </c>
      <c r="AR31" t="s">
        <v>86</v>
      </c>
      <c r="AS31" t="s">
        <v>81</v>
      </c>
      <c r="AT31" t="s">
        <v>87</v>
      </c>
      <c r="AU31" t="s">
        <v>93</v>
      </c>
      <c r="AV31" t="s">
        <v>71</v>
      </c>
      <c r="AW31" t="s">
        <v>73</v>
      </c>
      <c r="AX31" t="s">
        <v>73</v>
      </c>
      <c r="AY31" t="s">
        <v>72</v>
      </c>
      <c r="AZ31" t="s">
        <v>73</v>
      </c>
      <c r="BA31" t="s">
        <v>73</v>
      </c>
      <c r="BB31" t="s">
        <v>73</v>
      </c>
      <c r="BC31" t="s">
        <v>73</v>
      </c>
      <c r="BE31" t="s">
        <v>73</v>
      </c>
      <c r="BG31" t="s">
        <v>631</v>
      </c>
      <c r="BH31" t="s">
        <v>226</v>
      </c>
    </row>
    <row r="32" spans="1:60" x14ac:dyDescent="0.25">
      <c r="A32" s="69">
        <v>45573.507384259261</v>
      </c>
      <c r="B32" t="s">
        <v>820</v>
      </c>
      <c r="C32" t="s">
        <v>821</v>
      </c>
      <c r="D32">
        <v>100</v>
      </c>
      <c r="E32">
        <v>0.46</v>
      </c>
      <c r="F32" t="s">
        <v>114</v>
      </c>
      <c r="G32" t="s">
        <v>76</v>
      </c>
      <c r="H32" t="s">
        <v>631</v>
      </c>
      <c r="I32" t="s">
        <v>73</v>
      </c>
      <c r="J32" t="s">
        <v>64</v>
      </c>
      <c r="K32" t="s">
        <v>84</v>
      </c>
      <c r="L32" t="s">
        <v>64</v>
      </c>
      <c r="M32" t="s">
        <v>64</v>
      </c>
      <c r="N32" t="s">
        <v>64</v>
      </c>
      <c r="O32" t="s">
        <v>84</v>
      </c>
      <c r="P32" t="s">
        <v>84</v>
      </c>
      <c r="Q32" t="s">
        <v>84</v>
      </c>
      <c r="R32" t="s">
        <v>84</v>
      </c>
      <c r="S32" t="s">
        <v>64</v>
      </c>
      <c r="T32" t="s">
        <v>64</v>
      </c>
      <c r="U32" t="s">
        <v>64</v>
      </c>
      <c r="V32" t="s">
        <v>64</v>
      </c>
      <c r="W32" t="s">
        <v>64</v>
      </c>
      <c r="X32" t="s">
        <v>84</v>
      </c>
      <c r="Y32" t="s">
        <v>64</v>
      </c>
      <c r="Z32" t="s">
        <v>66</v>
      </c>
      <c r="AA32" t="s">
        <v>65</v>
      </c>
      <c r="AB32" t="s">
        <v>65</v>
      </c>
      <c r="AC32" t="s">
        <v>66</v>
      </c>
      <c r="AD32" t="s">
        <v>66</v>
      </c>
      <c r="AE32" t="s">
        <v>65</v>
      </c>
      <c r="AF32" t="s">
        <v>65</v>
      </c>
      <c r="AG32" t="s">
        <v>65</v>
      </c>
      <c r="AH32" t="s">
        <v>66</v>
      </c>
      <c r="AI32" t="s">
        <v>101</v>
      </c>
      <c r="AJ32" t="s">
        <v>65</v>
      </c>
      <c r="AK32" t="s">
        <v>66</v>
      </c>
      <c r="AL32" t="s">
        <v>65</v>
      </c>
      <c r="AM32" t="s">
        <v>66</v>
      </c>
      <c r="AN32" t="s">
        <v>66</v>
      </c>
      <c r="AO32" t="s">
        <v>66</v>
      </c>
      <c r="AP32" t="s">
        <v>67</v>
      </c>
      <c r="AQ32" t="s">
        <v>67</v>
      </c>
      <c r="AR32" t="s">
        <v>86</v>
      </c>
      <c r="AS32" t="s">
        <v>115</v>
      </c>
      <c r="AT32" t="s">
        <v>87</v>
      </c>
      <c r="AU32" t="s">
        <v>70</v>
      </c>
      <c r="AV32" t="s">
        <v>71</v>
      </c>
      <c r="AW32" t="s">
        <v>73</v>
      </c>
      <c r="AX32" t="s">
        <v>73</v>
      </c>
      <c r="AY32" t="s">
        <v>73</v>
      </c>
      <c r="AZ32" t="s">
        <v>73</v>
      </c>
      <c r="BA32" t="s">
        <v>63</v>
      </c>
      <c r="BB32" t="s">
        <v>63</v>
      </c>
      <c r="BC32" t="s">
        <v>73</v>
      </c>
      <c r="BE32" t="s">
        <v>73</v>
      </c>
      <c r="BG32" t="s">
        <v>631</v>
      </c>
      <c r="BH32" t="s">
        <v>226</v>
      </c>
    </row>
    <row r="33" spans="1:60" x14ac:dyDescent="0.25">
      <c r="A33" s="69">
        <v>45573.506886574076</v>
      </c>
      <c r="B33" t="s">
        <v>817</v>
      </c>
      <c r="C33" t="s">
        <v>818</v>
      </c>
      <c r="D33">
        <v>14.29</v>
      </c>
      <c r="E33">
        <v>0.13</v>
      </c>
      <c r="F33" t="s">
        <v>114</v>
      </c>
      <c r="G33" t="s">
        <v>76</v>
      </c>
      <c r="H33" t="s">
        <v>614</v>
      </c>
      <c r="I33" t="s">
        <v>73</v>
      </c>
      <c r="J33" t="s">
        <v>64</v>
      </c>
      <c r="K33" t="s">
        <v>84</v>
      </c>
      <c r="L33" t="s">
        <v>64</v>
      </c>
      <c r="M33" t="s">
        <v>84</v>
      </c>
      <c r="N33" t="s">
        <v>64</v>
      </c>
      <c r="O33" t="s">
        <v>78</v>
      </c>
      <c r="P33" t="s">
        <v>84</v>
      </c>
      <c r="Q33" t="s">
        <v>64</v>
      </c>
      <c r="R33" t="s">
        <v>64</v>
      </c>
      <c r="S33" t="s">
        <v>64</v>
      </c>
      <c r="T33" t="s">
        <v>64</v>
      </c>
      <c r="U33" t="s">
        <v>78</v>
      </c>
      <c r="V33" t="s">
        <v>64</v>
      </c>
      <c r="W33" t="s">
        <v>78</v>
      </c>
      <c r="X33" t="s">
        <v>84</v>
      </c>
      <c r="Y33" t="s">
        <v>78</v>
      </c>
      <c r="Z33" t="s">
        <v>65</v>
      </c>
      <c r="AA33" t="s">
        <v>65</v>
      </c>
      <c r="AB33" t="s">
        <v>66</v>
      </c>
      <c r="AC33" t="s">
        <v>65</v>
      </c>
      <c r="AD33" t="s">
        <v>65</v>
      </c>
      <c r="AE33" t="s">
        <v>65</v>
      </c>
      <c r="AF33" t="s">
        <v>79</v>
      </c>
      <c r="AG33" t="s">
        <v>65</v>
      </c>
      <c r="AH33" t="s">
        <v>65</v>
      </c>
      <c r="AI33" t="s">
        <v>101</v>
      </c>
      <c r="AJ33" t="s">
        <v>66</v>
      </c>
      <c r="AK33" t="s">
        <v>79</v>
      </c>
      <c r="AL33" t="s">
        <v>65</v>
      </c>
      <c r="AM33" t="s">
        <v>65</v>
      </c>
      <c r="AN33" t="s">
        <v>79</v>
      </c>
      <c r="AO33" t="s">
        <v>65</v>
      </c>
      <c r="AP33" t="s">
        <v>67</v>
      </c>
      <c r="AQ33" t="s">
        <v>67</v>
      </c>
      <c r="AR33" t="s">
        <v>73</v>
      </c>
      <c r="AS33" t="s">
        <v>819</v>
      </c>
      <c r="AT33" t="s">
        <v>69</v>
      </c>
      <c r="AU33" t="s">
        <v>93</v>
      </c>
      <c r="AV33" t="s">
        <v>132</v>
      </c>
      <c r="AW33" t="s">
        <v>73</v>
      </c>
      <c r="AX33" t="s">
        <v>73</v>
      </c>
      <c r="AY33" t="s">
        <v>72</v>
      </c>
      <c r="AZ33" t="s">
        <v>72</v>
      </c>
      <c r="BA33" t="s">
        <v>72</v>
      </c>
      <c r="BB33" t="s">
        <v>73</v>
      </c>
      <c r="BC33" t="s">
        <v>73</v>
      </c>
      <c r="BE33" t="s">
        <v>73</v>
      </c>
      <c r="BG33" t="s">
        <v>631</v>
      </c>
      <c r="BH33" t="s">
        <v>226</v>
      </c>
    </row>
    <row r="34" spans="1:60" x14ac:dyDescent="0.25">
      <c r="A34" s="69">
        <v>45573.494641203702</v>
      </c>
      <c r="B34" t="s">
        <v>793</v>
      </c>
      <c r="C34" t="s">
        <v>794</v>
      </c>
      <c r="D34">
        <v>52.68</v>
      </c>
      <c r="E34">
        <v>0.08</v>
      </c>
      <c r="F34" t="s">
        <v>423</v>
      </c>
      <c r="G34" t="s">
        <v>76</v>
      </c>
      <c r="H34" t="s">
        <v>614</v>
      </c>
      <c r="I34" t="s">
        <v>73</v>
      </c>
      <c r="J34" t="s">
        <v>64</v>
      </c>
      <c r="K34" t="s">
        <v>64</v>
      </c>
      <c r="L34" t="s">
        <v>64</v>
      </c>
      <c r="M34" t="s">
        <v>64</v>
      </c>
      <c r="N34" t="s">
        <v>64</v>
      </c>
      <c r="O34" t="s">
        <v>64</v>
      </c>
      <c r="P34" t="s">
        <v>64</v>
      </c>
      <c r="Q34" t="s">
        <v>64</v>
      </c>
      <c r="R34" t="s">
        <v>64</v>
      </c>
      <c r="S34" t="s">
        <v>64</v>
      </c>
      <c r="T34" t="s">
        <v>64</v>
      </c>
      <c r="U34" t="s">
        <v>64</v>
      </c>
      <c r="V34" t="s">
        <v>64</v>
      </c>
      <c r="W34" t="s">
        <v>64</v>
      </c>
      <c r="X34" t="s">
        <v>64</v>
      </c>
      <c r="Y34" t="s">
        <v>64</v>
      </c>
      <c r="Z34" t="s">
        <v>65</v>
      </c>
      <c r="AA34" t="s">
        <v>65</v>
      </c>
      <c r="AB34" t="s">
        <v>65</v>
      </c>
      <c r="AC34" t="s">
        <v>65</v>
      </c>
      <c r="AD34" t="s">
        <v>65</v>
      </c>
      <c r="AE34" t="s">
        <v>65</v>
      </c>
      <c r="AF34" t="s">
        <v>65</v>
      </c>
      <c r="AG34" t="s">
        <v>65</v>
      </c>
      <c r="AH34" t="s">
        <v>65</v>
      </c>
      <c r="AI34" t="s">
        <v>101</v>
      </c>
      <c r="AJ34" t="s">
        <v>65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85</v>
      </c>
      <c r="AQ34" t="s">
        <v>151</v>
      </c>
      <c r="AR34" t="s">
        <v>63</v>
      </c>
      <c r="AS34" t="s">
        <v>68</v>
      </c>
      <c r="AT34" t="s">
        <v>87</v>
      </c>
      <c r="AU34" t="s">
        <v>67</v>
      </c>
      <c r="AV34" t="s">
        <v>132</v>
      </c>
      <c r="AW34" t="s">
        <v>72</v>
      </c>
      <c r="AX34" t="s">
        <v>72</v>
      </c>
      <c r="AY34" t="s">
        <v>63</v>
      </c>
      <c r="AZ34" t="s">
        <v>72</v>
      </c>
      <c r="BA34" t="s">
        <v>72</v>
      </c>
      <c r="BB34" t="s">
        <v>72</v>
      </c>
      <c r="BC34" t="s">
        <v>73</v>
      </c>
      <c r="BE34" t="s">
        <v>73</v>
      </c>
      <c r="BG34" t="s">
        <v>631</v>
      </c>
      <c r="BH34" t="s">
        <v>226</v>
      </c>
    </row>
    <row r="35" spans="1:60" x14ac:dyDescent="0.25">
      <c r="A35" s="69">
        <v>45573.493402777778</v>
      </c>
      <c r="B35" t="s">
        <v>791</v>
      </c>
      <c r="C35" t="s">
        <v>792</v>
      </c>
      <c r="D35">
        <v>67.900000000000006</v>
      </c>
      <c r="E35">
        <v>0.21</v>
      </c>
      <c r="F35" t="s">
        <v>423</v>
      </c>
      <c r="G35" t="s">
        <v>76</v>
      </c>
      <c r="H35" t="s">
        <v>614</v>
      </c>
      <c r="I35" t="s">
        <v>73</v>
      </c>
      <c r="J35" t="s">
        <v>64</v>
      </c>
      <c r="K35" t="s">
        <v>64</v>
      </c>
      <c r="L35" t="s">
        <v>64</v>
      </c>
      <c r="M35" t="s">
        <v>78</v>
      </c>
      <c r="N35" t="s">
        <v>64</v>
      </c>
      <c r="O35" t="s">
        <v>64</v>
      </c>
      <c r="P35" t="s">
        <v>78</v>
      </c>
      <c r="Q35" t="s">
        <v>64</v>
      </c>
      <c r="R35" t="s">
        <v>64</v>
      </c>
      <c r="S35" t="s">
        <v>64</v>
      </c>
      <c r="T35" t="s">
        <v>84</v>
      </c>
      <c r="U35" t="s">
        <v>84</v>
      </c>
      <c r="V35" t="s">
        <v>64</v>
      </c>
      <c r="W35" t="s">
        <v>64</v>
      </c>
      <c r="X35" t="s">
        <v>64</v>
      </c>
      <c r="Y35" t="s">
        <v>84</v>
      </c>
      <c r="Z35" t="s">
        <v>65</v>
      </c>
      <c r="AA35" t="s">
        <v>65</v>
      </c>
      <c r="AB35" t="s">
        <v>66</v>
      </c>
      <c r="AC35" t="s">
        <v>65</v>
      </c>
      <c r="AD35" t="s">
        <v>65</v>
      </c>
      <c r="AE35" t="s">
        <v>65</v>
      </c>
      <c r="AF35" t="s">
        <v>79</v>
      </c>
      <c r="AG35" t="s">
        <v>66</v>
      </c>
      <c r="AH35" t="s">
        <v>65</v>
      </c>
      <c r="AI35" t="s">
        <v>79</v>
      </c>
      <c r="AJ35" t="s">
        <v>66</v>
      </c>
      <c r="AK35" t="s">
        <v>66</v>
      </c>
      <c r="AL35" t="s">
        <v>79</v>
      </c>
      <c r="AM35" t="s">
        <v>65</v>
      </c>
      <c r="AN35" t="s">
        <v>66</v>
      </c>
      <c r="AO35" t="s">
        <v>66</v>
      </c>
      <c r="AP35" t="s">
        <v>85</v>
      </c>
      <c r="AQ35" t="s">
        <v>85</v>
      </c>
      <c r="AR35" t="s">
        <v>63</v>
      </c>
      <c r="AS35" t="s">
        <v>68</v>
      </c>
      <c r="AT35" t="s">
        <v>87</v>
      </c>
      <c r="AU35" t="s">
        <v>70</v>
      </c>
      <c r="AV35" t="s">
        <v>132</v>
      </c>
      <c r="AW35" t="s">
        <v>63</v>
      </c>
      <c r="AX35" t="s">
        <v>63</v>
      </c>
      <c r="AY35" t="s">
        <v>63</v>
      </c>
      <c r="AZ35" t="s">
        <v>63</v>
      </c>
      <c r="BA35" t="s">
        <v>63</v>
      </c>
      <c r="BB35" t="s">
        <v>73</v>
      </c>
      <c r="BC35" t="s">
        <v>73</v>
      </c>
      <c r="BE35" t="s">
        <v>73</v>
      </c>
      <c r="BG35" t="s">
        <v>631</v>
      </c>
      <c r="BH35" t="s">
        <v>226</v>
      </c>
    </row>
    <row r="36" spans="1:60" x14ac:dyDescent="0.25">
      <c r="A36" s="69">
        <v>45573.488946759258</v>
      </c>
      <c r="B36" t="s">
        <v>783</v>
      </c>
      <c r="C36" t="s">
        <v>784</v>
      </c>
      <c r="D36">
        <v>72.319999999999993</v>
      </c>
      <c r="E36">
        <v>0.38</v>
      </c>
      <c r="F36" t="s">
        <v>423</v>
      </c>
      <c r="G36" t="s">
        <v>76</v>
      </c>
      <c r="H36" t="s">
        <v>614</v>
      </c>
      <c r="I36" t="s">
        <v>73</v>
      </c>
      <c r="J36" t="s">
        <v>64</v>
      </c>
      <c r="K36" t="s">
        <v>64</v>
      </c>
      <c r="L36" t="s">
        <v>64</v>
      </c>
      <c r="M36" t="s">
        <v>78</v>
      </c>
      <c r="N36" t="s">
        <v>64</v>
      </c>
      <c r="O36" t="s">
        <v>84</v>
      </c>
      <c r="P36" t="s">
        <v>64</v>
      </c>
      <c r="Q36" t="s">
        <v>64</v>
      </c>
      <c r="R36" t="s">
        <v>64</v>
      </c>
      <c r="S36" t="s">
        <v>64</v>
      </c>
      <c r="T36" t="s">
        <v>64</v>
      </c>
      <c r="U36" t="s">
        <v>84</v>
      </c>
      <c r="V36" t="s">
        <v>64</v>
      </c>
      <c r="W36" t="s">
        <v>64</v>
      </c>
      <c r="X36" t="s">
        <v>64</v>
      </c>
      <c r="Y36" t="s">
        <v>64</v>
      </c>
      <c r="Z36" t="s">
        <v>65</v>
      </c>
      <c r="AA36" t="s">
        <v>65</v>
      </c>
      <c r="AB36" t="s">
        <v>65</v>
      </c>
      <c r="AC36" t="s">
        <v>65</v>
      </c>
      <c r="AD36" t="s">
        <v>65</v>
      </c>
      <c r="AE36" t="s">
        <v>65</v>
      </c>
      <c r="AF36" t="s">
        <v>65</v>
      </c>
      <c r="AG36" t="s">
        <v>66</v>
      </c>
      <c r="AH36" t="s">
        <v>66</v>
      </c>
      <c r="AI36" t="s">
        <v>79</v>
      </c>
      <c r="AJ36" t="s">
        <v>65</v>
      </c>
      <c r="AK36" t="s">
        <v>66</v>
      </c>
      <c r="AL36" t="s">
        <v>66</v>
      </c>
      <c r="AM36" t="s">
        <v>65</v>
      </c>
      <c r="AN36" t="s">
        <v>65</v>
      </c>
      <c r="AO36" t="s">
        <v>66</v>
      </c>
      <c r="AP36" t="s">
        <v>67</v>
      </c>
      <c r="AQ36" t="s">
        <v>67</v>
      </c>
      <c r="AR36" t="s">
        <v>63</v>
      </c>
      <c r="AS36" t="s">
        <v>81</v>
      </c>
      <c r="AT36" t="s">
        <v>69</v>
      </c>
      <c r="AU36" t="s">
        <v>80</v>
      </c>
      <c r="AV36" t="s">
        <v>71</v>
      </c>
      <c r="AW36" t="s">
        <v>73</v>
      </c>
      <c r="AX36" t="s">
        <v>72</v>
      </c>
      <c r="AY36" t="s">
        <v>63</v>
      </c>
      <c r="AZ36" t="s">
        <v>72</v>
      </c>
      <c r="BA36" t="s">
        <v>72</v>
      </c>
      <c r="BB36" t="s">
        <v>73</v>
      </c>
      <c r="BC36" t="s">
        <v>73</v>
      </c>
      <c r="BE36" t="s">
        <v>73</v>
      </c>
      <c r="BG36" t="s">
        <v>631</v>
      </c>
      <c r="BH36" t="s">
        <v>226</v>
      </c>
    </row>
    <row r="37" spans="1:60" x14ac:dyDescent="0.25">
      <c r="A37" s="69">
        <v>45573.487881944442</v>
      </c>
      <c r="B37" t="s">
        <v>781</v>
      </c>
      <c r="C37" t="s">
        <v>782</v>
      </c>
      <c r="D37">
        <v>7.14</v>
      </c>
      <c r="E37">
        <v>0.42</v>
      </c>
      <c r="F37" t="s">
        <v>423</v>
      </c>
      <c r="G37" t="s">
        <v>76</v>
      </c>
      <c r="H37" t="s">
        <v>631</v>
      </c>
      <c r="I37" t="s">
        <v>73</v>
      </c>
      <c r="J37" t="s">
        <v>64</v>
      </c>
      <c r="K37" t="s">
        <v>84</v>
      </c>
      <c r="L37" t="s">
        <v>64</v>
      </c>
      <c r="M37" t="s">
        <v>84</v>
      </c>
      <c r="N37" t="s">
        <v>64</v>
      </c>
      <c r="O37" t="s">
        <v>64</v>
      </c>
      <c r="P37" t="s">
        <v>84</v>
      </c>
      <c r="Q37" t="s">
        <v>64</v>
      </c>
      <c r="R37" t="s">
        <v>64</v>
      </c>
      <c r="S37" t="s">
        <v>64</v>
      </c>
      <c r="T37" t="s">
        <v>64</v>
      </c>
      <c r="U37" t="s">
        <v>84</v>
      </c>
      <c r="V37" t="s">
        <v>64</v>
      </c>
      <c r="W37" t="s">
        <v>64</v>
      </c>
      <c r="X37" t="s">
        <v>64</v>
      </c>
      <c r="Y37" t="s">
        <v>64</v>
      </c>
      <c r="Z37" t="s">
        <v>65</v>
      </c>
      <c r="AA37" t="s">
        <v>66</v>
      </c>
      <c r="AB37" t="s">
        <v>66</v>
      </c>
      <c r="AC37" t="s">
        <v>65</v>
      </c>
      <c r="AD37" t="s">
        <v>65</v>
      </c>
      <c r="AE37" t="s">
        <v>66</v>
      </c>
      <c r="AF37" t="s">
        <v>66</v>
      </c>
      <c r="AG37" t="s">
        <v>66</v>
      </c>
      <c r="AH37" t="s">
        <v>79</v>
      </c>
      <c r="AI37" t="s">
        <v>79</v>
      </c>
      <c r="AJ37" t="s">
        <v>65</v>
      </c>
      <c r="AK37" t="s">
        <v>65</v>
      </c>
      <c r="AL37" t="s">
        <v>66</v>
      </c>
      <c r="AM37" t="s">
        <v>65</v>
      </c>
      <c r="AN37" t="s">
        <v>65</v>
      </c>
      <c r="AO37" t="s">
        <v>65</v>
      </c>
      <c r="AP37" t="s">
        <v>85</v>
      </c>
      <c r="AQ37" t="s">
        <v>85</v>
      </c>
      <c r="AR37" t="s">
        <v>86</v>
      </c>
      <c r="AS37" t="s">
        <v>68</v>
      </c>
      <c r="AT37" t="s">
        <v>87</v>
      </c>
      <c r="AU37" t="s">
        <v>93</v>
      </c>
      <c r="AV37" t="s">
        <v>71</v>
      </c>
      <c r="AW37" t="s">
        <v>72</v>
      </c>
      <c r="AX37" t="s">
        <v>72</v>
      </c>
      <c r="AY37" t="s">
        <v>63</v>
      </c>
      <c r="AZ37" t="s">
        <v>73</v>
      </c>
      <c r="BA37" t="s">
        <v>72</v>
      </c>
      <c r="BB37" t="s">
        <v>73</v>
      </c>
      <c r="BC37" t="s">
        <v>73</v>
      </c>
      <c r="BE37" t="s">
        <v>73</v>
      </c>
      <c r="BG37" t="s">
        <v>631</v>
      </c>
      <c r="BH37" t="s">
        <v>226</v>
      </c>
    </row>
    <row r="38" spans="1:60" x14ac:dyDescent="0.25">
      <c r="A38" s="69">
        <v>45573.484895833331</v>
      </c>
      <c r="B38" t="s">
        <v>776</v>
      </c>
      <c r="C38" t="s">
        <v>777</v>
      </c>
      <c r="D38">
        <v>33.04</v>
      </c>
      <c r="E38">
        <v>0.13</v>
      </c>
      <c r="F38" t="s">
        <v>423</v>
      </c>
      <c r="G38" t="s">
        <v>76</v>
      </c>
      <c r="H38" t="s">
        <v>648</v>
      </c>
      <c r="I38" t="s">
        <v>73</v>
      </c>
      <c r="J38" t="s">
        <v>64</v>
      </c>
      <c r="K38" t="s">
        <v>84</v>
      </c>
      <c r="L38" t="s">
        <v>78</v>
      </c>
      <c r="M38" t="s">
        <v>64</v>
      </c>
      <c r="N38" t="s">
        <v>64</v>
      </c>
      <c r="O38" t="s">
        <v>64</v>
      </c>
      <c r="P38" t="s">
        <v>84</v>
      </c>
      <c r="Q38" t="s">
        <v>64</v>
      </c>
      <c r="R38" t="s">
        <v>64</v>
      </c>
      <c r="S38" t="s">
        <v>64</v>
      </c>
      <c r="T38" t="s">
        <v>64</v>
      </c>
      <c r="U38" t="s">
        <v>84</v>
      </c>
      <c r="V38" t="s">
        <v>84</v>
      </c>
      <c r="W38" t="s">
        <v>64</v>
      </c>
      <c r="X38" t="s">
        <v>84</v>
      </c>
      <c r="Y38" t="s">
        <v>78</v>
      </c>
      <c r="Z38" t="s">
        <v>66</v>
      </c>
      <c r="AA38" t="s">
        <v>66</v>
      </c>
      <c r="AB38" t="s">
        <v>65</v>
      </c>
      <c r="AC38" t="s">
        <v>66</v>
      </c>
      <c r="AD38" t="s">
        <v>65</v>
      </c>
      <c r="AE38" t="s">
        <v>66</v>
      </c>
      <c r="AF38" t="s">
        <v>66</v>
      </c>
      <c r="AG38" t="s">
        <v>66</v>
      </c>
      <c r="AH38" t="s">
        <v>66</v>
      </c>
      <c r="AI38" t="s">
        <v>79</v>
      </c>
      <c r="AJ38" t="s">
        <v>66</v>
      </c>
      <c r="AK38" t="s">
        <v>66</v>
      </c>
      <c r="AL38" t="s">
        <v>66</v>
      </c>
      <c r="AM38" t="s">
        <v>66</v>
      </c>
      <c r="AN38" t="s">
        <v>66</v>
      </c>
      <c r="AO38" t="s">
        <v>66</v>
      </c>
      <c r="AP38" t="s">
        <v>85</v>
      </c>
      <c r="AQ38" t="s">
        <v>151</v>
      </c>
      <c r="AR38" t="s">
        <v>73</v>
      </c>
      <c r="AS38" t="s">
        <v>81</v>
      </c>
      <c r="AT38" t="s">
        <v>169</v>
      </c>
      <c r="AU38" t="s">
        <v>85</v>
      </c>
      <c r="AV38" t="s">
        <v>67</v>
      </c>
      <c r="AW38" t="s">
        <v>63</v>
      </c>
      <c r="AX38" t="s">
        <v>72</v>
      </c>
      <c r="AY38" t="s">
        <v>63</v>
      </c>
      <c r="AZ38" t="s">
        <v>63</v>
      </c>
      <c r="BA38" t="s">
        <v>63</v>
      </c>
      <c r="BB38" t="s">
        <v>63</v>
      </c>
      <c r="BC38" t="s">
        <v>73</v>
      </c>
      <c r="BE38" t="s">
        <v>73</v>
      </c>
      <c r="BG38" t="s">
        <v>631</v>
      </c>
      <c r="BH38" t="s">
        <v>226</v>
      </c>
    </row>
    <row r="39" spans="1:60" x14ac:dyDescent="0.25">
      <c r="A39" s="69">
        <v>45573.484375</v>
      </c>
      <c r="B39" t="s">
        <v>773</v>
      </c>
      <c r="C39" t="s">
        <v>774</v>
      </c>
      <c r="D39">
        <v>28.6</v>
      </c>
      <c r="E39">
        <v>0.13</v>
      </c>
      <c r="F39" t="s">
        <v>423</v>
      </c>
      <c r="G39" t="s">
        <v>539</v>
      </c>
      <c r="H39" t="s">
        <v>614</v>
      </c>
      <c r="I39" t="s">
        <v>73</v>
      </c>
      <c r="J39" t="s">
        <v>64</v>
      </c>
      <c r="K39" t="s">
        <v>64</v>
      </c>
      <c r="L39" t="s">
        <v>64</v>
      </c>
      <c r="M39" t="s">
        <v>84</v>
      </c>
      <c r="N39" t="s">
        <v>84</v>
      </c>
      <c r="O39" t="s">
        <v>64</v>
      </c>
      <c r="P39" t="s">
        <v>84</v>
      </c>
      <c r="Q39" t="s">
        <v>84</v>
      </c>
      <c r="R39" t="s">
        <v>64</v>
      </c>
      <c r="S39" t="s">
        <v>84</v>
      </c>
      <c r="T39" t="s">
        <v>64</v>
      </c>
      <c r="U39" t="s">
        <v>64</v>
      </c>
      <c r="V39" t="s">
        <v>64</v>
      </c>
      <c r="W39" t="s">
        <v>78</v>
      </c>
      <c r="X39" t="s">
        <v>64</v>
      </c>
      <c r="Y39" t="s">
        <v>64</v>
      </c>
      <c r="Z39" t="s">
        <v>66</v>
      </c>
      <c r="AA39" t="s">
        <v>65</v>
      </c>
      <c r="AB39" t="s">
        <v>66</v>
      </c>
      <c r="AC39" t="s">
        <v>66</v>
      </c>
      <c r="AD39" t="s">
        <v>65</v>
      </c>
      <c r="AE39" t="s">
        <v>66</v>
      </c>
      <c r="AF39" t="s">
        <v>66</v>
      </c>
      <c r="AG39" t="s">
        <v>66</v>
      </c>
      <c r="AH39" t="s">
        <v>65</v>
      </c>
      <c r="AI39" t="s">
        <v>101</v>
      </c>
      <c r="AJ39" t="s">
        <v>65</v>
      </c>
      <c r="AK39" t="s">
        <v>66</v>
      </c>
      <c r="AL39" t="s">
        <v>66</v>
      </c>
      <c r="AM39" t="s">
        <v>66</v>
      </c>
      <c r="AN39" t="s">
        <v>66</v>
      </c>
      <c r="AO39" t="s">
        <v>66</v>
      </c>
      <c r="AP39" t="s">
        <v>80</v>
      </c>
      <c r="AQ39" t="s">
        <v>80</v>
      </c>
      <c r="AR39" t="s">
        <v>86</v>
      </c>
      <c r="AS39" t="s">
        <v>97</v>
      </c>
      <c r="AT39" t="s">
        <v>775</v>
      </c>
      <c r="AU39" t="s">
        <v>70</v>
      </c>
      <c r="AV39" t="s">
        <v>71</v>
      </c>
      <c r="AW39" t="s">
        <v>73</v>
      </c>
      <c r="AX39" t="s">
        <v>63</v>
      </c>
      <c r="AY39" t="s">
        <v>72</v>
      </c>
      <c r="AZ39" t="s">
        <v>72</v>
      </c>
      <c r="BA39" t="s">
        <v>72</v>
      </c>
      <c r="BB39" t="s">
        <v>72</v>
      </c>
      <c r="BC39" t="s">
        <v>73</v>
      </c>
      <c r="BE39" t="s">
        <v>73</v>
      </c>
      <c r="BG39" t="s">
        <v>631</v>
      </c>
      <c r="BH39" t="s">
        <v>226</v>
      </c>
    </row>
    <row r="40" spans="1:60" x14ac:dyDescent="0.25">
      <c r="A40" s="69">
        <v>45573.480578703704</v>
      </c>
      <c r="B40" t="s">
        <v>768</v>
      </c>
      <c r="C40" t="s">
        <v>769</v>
      </c>
      <c r="D40">
        <v>25.9</v>
      </c>
      <c r="E40">
        <v>0.13</v>
      </c>
      <c r="F40" t="s">
        <v>423</v>
      </c>
      <c r="G40" t="s">
        <v>76</v>
      </c>
      <c r="H40" t="s">
        <v>683</v>
      </c>
      <c r="I40" t="s">
        <v>73</v>
      </c>
      <c r="J40" t="s">
        <v>64</v>
      </c>
      <c r="K40" t="s">
        <v>78</v>
      </c>
      <c r="L40" t="s">
        <v>64</v>
      </c>
      <c r="M40" t="s">
        <v>84</v>
      </c>
      <c r="N40" t="s">
        <v>64</v>
      </c>
      <c r="O40" t="s">
        <v>64</v>
      </c>
      <c r="P40" t="s">
        <v>84</v>
      </c>
      <c r="Q40" t="s">
        <v>64</v>
      </c>
      <c r="R40" t="s">
        <v>84</v>
      </c>
      <c r="S40" t="s">
        <v>84</v>
      </c>
      <c r="T40" t="s">
        <v>64</v>
      </c>
      <c r="U40" t="s">
        <v>84</v>
      </c>
      <c r="V40" t="s">
        <v>64</v>
      </c>
      <c r="W40" t="s">
        <v>84</v>
      </c>
      <c r="X40" t="s">
        <v>84</v>
      </c>
      <c r="Y40" t="s">
        <v>78</v>
      </c>
      <c r="Z40" t="s">
        <v>66</v>
      </c>
      <c r="AA40" t="s">
        <v>66</v>
      </c>
      <c r="AB40" t="s">
        <v>66</v>
      </c>
      <c r="AC40" t="s">
        <v>66</v>
      </c>
      <c r="AD40" t="s">
        <v>66</v>
      </c>
      <c r="AE40" t="s">
        <v>66</v>
      </c>
      <c r="AF40" t="s">
        <v>66</v>
      </c>
      <c r="AG40" t="s">
        <v>79</v>
      </c>
      <c r="AH40" t="s">
        <v>79</v>
      </c>
      <c r="AI40" t="s">
        <v>66</v>
      </c>
      <c r="AJ40" t="s">
        <v>65</v>
      </c>
      <c r="AK40" t="s">
        <v>66</v>
      </c>
      <c r="AL40" t="s">
        <v>66</v>
      </c>
      <c r="AM40" t="s">
        <v>66</v>
      </c>
      <c r="AN40" t="s">
        <v>66</v>
      </c>
      <c r="AO40" t="s">
        <v>66</v>
      </c>
      <c r="AP40" t="s">
        <v>67</v>
      </c>
      <c r="AQ40" t="s">
        <v>67</v>
      </c>
      <c r="AR40" t="s">
        <v>86</v>
      </c>
      <c r="AS40" t="s">
        <v>68</v>
      </c>
      <c r="AT40" t="s">
        <v>87</v>
      </c>
      <c r="AU40" t="s">
        <v>93</v>
      </c>
      <c r="AV40" t="s">
        <v>80</v>
      </c>
      <c r="AW40" t="s">
        <v>63</v>
      </c>
      <c r="AX40" t="s">
        <v>72</v>
      </c>
      <c r="AY40" t="s">
        <v>63</v>
      </c>
      <c r="AZ40" t="s">
        <v>63</v>
      </c>
      <c r="BA40" t="s">
        <v>63</v>
      </c>
      <c r="BB40" t="s">
        <v>72</v>
      </c>
      <c r="BC40" t="s">
        <v>73</v>
      </c>
      <c r="BE40" t="s">
        <v>73</v>
      </c>
      <c r="BG40" t="s">
        <v>631</v>
      </c>
      <c r="BH40" t="s">
        <v>226</v>
      </c>
    </row>
    <row r="41" spans="1:60" x14ac:dyDescent="0.25">
      <c r="A41" s="69">
        <v>45573.479733796295</v>
      </c>
      <c r="B41" t="s">
        <v>766</v>
      </c>
      <c r="C41" t="s">
        <v>767</v>
      </c>
      <c r="D41">
        <v>42.9</v>
      </c>
      <c r="E41">
        <v>0.28999999999999998</v>
      </c>
      <c r="F41" t="s">
        <v>423</v>
      </c>
      <c r="G41" t="s">
        <v>76</v>
      </c>
      <c r="H41" t="s">
        <v>648</v>
      </c>
      <c r="I41" t="s">
        <v>73</v>
      </c>
      <c r="J41" t="s">
        <v>64</v>
      </c>
      <c r="K41" t="s">
        <v>84</v>
      </c>
      <c r="L41" t="s">
        <v>64</v>
      </c>
      <c r="M41" t="s">
        <v>84</v>
      </c>
      <c r="N41" t="s">
        <v>84</v>
      </c>
      <c r="O41" t="s">
        <v>64</v>
      </c>
      <c r="P41" t="s">
        <v>84</v>
      </c>
      <c r="Q41" t="s">
        <v>84</v>
      </c>
      <c r="R41" t="s">
        <v>64</v>
      </c>
      <c r="S41" t="s">
        <v>64</v>
      </c>
      <c r="T41" t="s">
        <v>78</v>
      </c>
      <c r="U41" t="s">
        <v>64</v>
      </c>
      <c r="V41" t="s">
        <v>64</v>
      </c>
      <c r="W41" t="s">
        <v>64</v>
      </c>
      <c r="X41" t="s">
        <v>84</v>
      </c>
      <c r="Y41" t="s">
        <v>78</v>
      </c>
      <c r="Z41" t="s">
        <v>66</v>
      </c>
      <c r="AA41" t="s">
        <v>65</v>
      </c>
      <c r="AB41" t="s">
        <v>65</v>
      </c>
      <c r="AC41" t="s">
        <v>66</v>
      </c>
      <c r="AD41" t="s">
        <v>66</v>
      </c>
      <c r="AE41" t="s">
        <v>65</v>
      </c>
      <c r="AF41" t="s">
        <v>65</v>
      </c>
      <c r="AG41" t="s">
        <v>66</v>
      </c>
      <c r="AH41" t="s">
        <v>66</v>
      </c>
      <c r="AI41" t="s">
        <v>79</v>
      </c>
      <c r="AJ41" t="s">
        <v>65</v>
      </c>
      <c r="AK41" t="s">
        <v>65</v>
      </c>
      <c r="AL41" t="s">
        <v>65</v>
      </c>
      <c r="AM41" t="s">
        <v>65</v>
      </c>
      <c r="AN41" t="s">
        <v>66</v>
      </c>
      <c r="AO41" t="s">
        <v>66</v>
      </c>
      <c r="AP41" t="s">
        <v>85</v>
      </c>
      <c r="AQ41" t="s">
        <v>85</v>
      </c>
      <c r="AR41" t="s">
        <v>63</v>
      </c>
      <c r="AS41" t="s">
        <v>81</v>
      </c>
      <c r="AT41" t="s">
        <v>87</v>
      </c>
      <c r="AU41" t="s">
        <v>70</v>
      </c>
      <c r="AV41" t="s">
        <v>71</v>
      </c>
      <c r="AW41" t="s">
        <v>72</v>
      </c>
      <c r="AX41" t="s">
        <v>72</v>
      </c>
      <c r="AY41" t="s">
        <v>63</v>
      </c>
      <c r="AZ41" t="s">
        <v>63</v>
      </c>
      <c r="BA41" t="s">
        <v>63</v>
      </c>
      <c r="BB41" t="s">
        <v>72</v>
      </c>
      <c r="BC41" t="s">
        <v>73</v>
      </c>
      <c r="BE41" t="s">
        <v>73</v>
      </c>
      <c r="BG41" t="s">
        <v>631</v>
      </c>
      <c r="BH41" t="s">
        <v>226</v>
      </c>
    </row>
    <row r="42" spans="1:60" x14ac:dyDescent="0.25">
      <c r="A42" s="69">
        <v>45573.475277777776</v>
      </c>
      <c r="B42" t="s">
        <v>757</v>
      </c>
      <c r="C42" t="s">
        <v>758</v>
      </c>
      <c r="D42">
        <v>100</v>
      </c>
      <c r="E42">
        <v>0.57999999999999996</v>
      </c>
      <c r="F42" t="s">
        <v>423</v>
      </c>
      <c r="G42" t="s">
        <v>76</v>
      </c>
      <c r="H42" t="s">
        <v>648</v>
      </c>
      <c r="I42" t="s">
        <v>73</v>
      </c>
      <c r="J42" t="s">
        <v>64</v>
      </c>
      <c r="K42" t="s">
        <v>84</v>
      </c>
      <c r="L42" t="s">
        <v>64</v>
      </c>
      <c r="M42" t="s">
        <v>84</v>
      </c>
      <c r="N42" t="s">
        <v>64</v>
      </c>
      <c r="O42" t="s">
        <v>84</v>
      </c>
      <c r="P42" t="s">
        <v>64</v>
      </c>
      <c r="Q42" t="s">
        <v>64</v>
      </c>
      <c r="R42" t="s">
        <v>64</v>
      </c>
      <c r="S42" t="s">
        <v>84</v>
      </c>
      <c r="T42" t="s">
        <v>64</v>
      </c>
      <c r="U42" t="s">
        <v>84</v>
      </c>
      <c r="V42" t="s">
        <v>64</v>
      </c>
      <c r="W42" t="s">
        <v>84</v>
      </c>
      <c r="X42" t="s">
        <v>64</v>
      </c>
      <c r="Y42" t="s">
        <v>64</v>
      </c>
      <c r="Z42" t="s">
        <v>101</v>
      </c>
      <c r="AA42" t="s">
        <v>66</v>
      </c>
      <c r="AB42" t="s">
        <v>66</v>
      </c>
      <c r="AC42" t="s">
        <v>101</v>
      </c>
      <c r="AD42" t="s">
        <v>66</v>
      </c>
      <c r="AE42" t="s">
        <v>101</v>
      </c>
      <c r="AF42" t="s">
        <v>101</v>
      </c>
      <c r="AG42" t="s">
        <v>66</v>
      </c>
      <c r="AH42" t="s">
        <v>101</v>
      </c>
      <c r="AI42" t="s">
        <v>79</v>
      </c>
      <c r="AJ42" t="s">
        <v>66</v>
      </c>
      <c r="AK42" t="s">
        <v>66</v>
      </c>
      <c r="AL42" t="s">
        <v>66</v>
      </c>
      <c r="AM42" t="s">
        <v>66</v>
      </c>
      <c r="AN42" t="s">
        <v>66</v>
      </c>
      <c r="AO42" t="s">
        <v>66</v>
      </c>
      <c r="AP42" t="s">
        <v>85</v>
      </c>
      <c r="AQ42" t="s">
        <v>85</v>
      </c>
      <c r="AR42" t="s">
        <v>86</v>
      </c>
      <c r="AS42" t="s">
        <v>81</v>
      </c>
      <c r="AT42" t="s">
        <v>87</v>
      </c>
      <c r="AU42" t="s">
        <v>67</v>
      </c>
      <c r="AV42" t="s">
        <v>67</v>
      </c>
      <c r="AW42" t="s">
        <v>63</v>
      </c>
      <c r="AX42" t="s">
        <v>72</v>
      </c>
      <c r="AY42" t="s">
        <v>63</v>
      </c>
      <c r="AZ42" t="s">
        <v>63</v>
      </c>
      <c r="BA42" t="s">
        <v>72</v>
      </c>
      <c r="BB42" t="s">
        <v>73</v>
      </c>
      <c r="BC42" t="s">
        <v>73</v>
      </c>
      <c r="BE42" t="s">
        <v>73</v>
      </c>
      <c r="BG42" t="s">
        <v>631</v>
      </c>
      <c r="BH42" t="s">
        <v>226</v>
      </c>
    </row>
    <row r="43" spans="1:60" x14ac:dyDescent="0.25">
      <c r="A43" s="69">
        <v>45573.443773148145</v>
      </c>
      <c r="B43" t="s">
        <v>717</v>
      </c>
      <c r="C43">
        <v>100729101876</v>
      </c>
      <c r="D43">
        <v>0</v>
      </c>
      <c r="E43">
        <v>0.21</v>
      </c>
      <c r="F43" t="s">
        <v>423</v>
      </c>
      <c r="G43" t="s">
        <v>539</v>
      </c>
      <c r="H43" t="s">
        <v>631</v>
      </c>
      <c r="I43" t="s">
        <v>73</v>
      </c>
      <c r="J43" t="s">
        <v>78</v>
      </c>
      <c r="K43" t="s">
        <v>64</v>
      </c>
      <c r="L43" t="s">
        <v>78</v>
      </c>
      <c r="M43" t="s">
        <v>78</v>
      </c>
      <c r="N43" t="s">
        <v>64</v>
      </c>
      <c r="O43" t="s">
        <v>64</v>
      </c>
      <c r="P43" t="s">
        <v>78</v>
      </c>
      <c r="Q43" t="s">
        <v>64</v>
      </c>
      <c r="R43" t="s">
        <v>84</v>
      </c>
      <c r="S43" t="s">
        <v>84</v>
      </c>
      <c r="T43" t="s">
        <v>64</v>
      </c>
      <c r="U43" t="s">
        <v>64</v>
      </c>
      <c r="V43" t="s">
        <v>64</v>
      </c>
      <c r="W43" t="s">
        <v>78</v>
      </c>
      <c r="X43" t="s">
        <v>64</v>
      </c>
      <c r="Y43" t="s">
        <v>64</v>
      </c>
      <c r="Z43" t="s">
        <v>65</v>
      </c>
      <c r="AA43" t="s">
        <v>65</v>
      </c>
      <c r="AB43" t="s">
        <v>65</v>
      </c>
      <c r="AC43" t="s">
        <v>65</v>
      </c>
      <c r="AD43" t="s">
        <v>65</v>
      </c>
      <c r="AE43" t="s">
        <v>65</v>
      </c>
      <c r="AF43" t="s">
        <v>66</v>
      </c>
      <c r="AG43" t="s">
        <v>66</v>
      </c>
      <c r="AH43" t="s">
        <v>66</v>
      </c>
      <c r="AI43" t="s">
        <v>101</v>
      </c>
      <c r="AJ43" t="s">
        <v>66</v>
      </c>
      <c r="AK43" t="s">
        <v>66</v>
      </c>
      <c r="AL43" t="s">
        <v>66</v>
      </c>
      <c r="AM43" t="s">
        <v>65</v>
      </c>
      <c r="AN43" t="s">
        <v>66</v>
      </c>
      <c r="AO43" t="s">
        <v>66</v>
      </c>
      <c r="AP43" t="s">
        <v>67</v>
      </c>
      <c r="AQ43" t="s">
        <v>85</v>
      </c>
      <c r="AR43" t="s">
        <v>63</v>
      </c>
      <c r="AS43" t="s">
        <v>81</v>
      </c>
      <c r="AT43" t="s">
        <v>69</v>
      </c>
      <c r="AU43" t="s">
        <v>67</v>
      </c>
      <c r="AV43" t="s">
        <v>71</v>
      </c>
      <c r="AW43" t="s">
        <v>73</v>
      </c>
      <c r="AX43" t="s">
        <v>73</v>
      </c>
      <c r="AY43" t="s">
        <v>73</v>
      </c>
      <c r="AZ43" t="s">
        <v>72</v>
      </c>
      <c r="BA43" t="s">
        <v>73</v>
      </c>
      <c r="BB43" t="s">
        <v>73</v>
      </c>
      <c r="BC43" t="s">
        <v>73</v>
      </c>
      <c r="BE43" t="s">
        <v>73</v>
      </c>
      <c r="BG43" t="s">
        <v>631</v>
      </c>
      <c r="BH43" t="s">
        <v>226</v>
      </c>
    </row>
    <row r="44" spans="1:60" x14ac:dyDescent="0.25">
      <c r="A44" s="69">
        <v>45573.439282407409</v>
      </c>
      <c r="B44" t="s">
        <v>712</v>
      </c>
      <c r="C44">
        <v>101025080047</v>
      </c>
      <c r="D44">
        <v>57.14</v>
      </c>
      <c r="E44">
        <v>0.71</v>
      </c>
      <c r="F44" t="s">
        <v>114</v>
      </c>
      <c r="G44" t="s">
        <v>76</v>
      </c>
      <c r="H44" t="s">
        <v>631</v>
      </c>
      <c r="I44" t="s">
        <v>73</v>
      </c>
      <c r="J44" t="s">
        <v>64</v>
      </c>
      <c r="K44" t="s">
        <v>84</v>
      </c>
      <c r="L44" t="s">
        <v>64</v>
      </c>
      <c r="M44" t="s">
        <v>84</v>
      </c>
      <c r="N44" t="s">
        <v>64</v>
      </c>
      <c r="O44" t="s">
        <v>78</v>
      </c>
      <c r="P44" t="s">
        <v>84</v>
      </c>
      <c r="Q44" t="s">
        <v>84</v>
      </c>
      <c r="R44" t="s">
        <v>64</v>
      </c>
      <c r="S44" t="s">
        <v>64</v>
      </c>
      <c r="T44" t="s">
        <v>64</v>
      </c>
      <c r="U44" t="s">
        <v>64</v>
      </c>
      <c r="V44" t="s">
        <v>84</v>
      </c>
      <c r="W44" t="s">
        <v>84</v>
      </c>
      <c r="X44" t="s">
        <v>64</v>
      </c>
      <c r="Y44" t="s">
        <v>78</v>
      </c>
      <c r="Z44" t="s">
        <v>65</v>
      </c>
      <c r="AA44" t="s">
        <v>66</v>
      </c>
      <c r="AB44" t="s">
        <v>66</v>
      </c>
      <c r="AC44" t="s">
        <v>66</v>
      </c>
      <c r="AD44" t="s">
        <v>66</v>
      </c>
      <c r="AE44" t="s">
        <v>66</v>
      </c>
      <c r="AF44" t="s">
        <v>65</v>
      </c>
      <c r="AG44" t="s">
        <v>79</v>
      </c>
      <c r="AH44" t="s">
        <v>79</v>
      </c>
      <c r="AI44" t="s">
        <v>66</v>
      </c>
      <c r="AJ44" t="s">
        <v>101</v>
      </c>
      <c r="AK44" t="s">
        <v>79</v>
      </c>
      <c r="AL44" t="s">
        <v>79</v>
      </c>
      <c r="AM44" t="s">
        <v>66</v>
      </c>
      <c r="AN44" t="s">
        <v>66</v>
      </c>
      <c r="AO44" t="s">
        <v>66</v>
      </c>
      <c r="AP44" t="s">
        <v>67</v>
      </c>
      <c r="AQ44" t="s">
        <v>67</v>
      </c>
      <c r="AR44" t="s">
        <v>86</v>
      </c>
      <c r="AS44" t="s">
        <v>120</v>
      </c>
      <c r="AT44" t="s">
        <v>87</v>
      </c>
      <c r="AU44" t="s">
        <v>80</v>
      </c>
      <c r="AV44" t="s">
        <v>67</v>
      </c>
      <c r="AW44" t="s">
        <v>72</v>
      </c>
      <c r="AX44" t="s">
        <v>63</v>
      </c>
      <c r="AY44" t="s">
        <v>72</v>
      </c>
      <c r="AZ44" t="s">
        <v>73</v>
      </c>
      <c r="BA44" t="s">
        <v>72</v>
      </c>
      <c r="BB44" t="s">
        <v>73</v>
      </c>
      <c r="BC44" t="s">
        <v>73</v>
      </c>
      <c r="BE44" t="s">
        <v>73</v>
      </c>
      <c r="BG44" t="s">
        <v>631</v>
      </c>
      <c r="BH44" t="s">
        <v>226</v>
      </c>
    </row>
    <row r="45" spans="1:60" x14ac:dyDescent="0.25">
      <c r="A45" s="69">
        <v>45573.4065162037</v>
      </c>
      <c r="B45" t="s">
        <v>690</v>
      </c>
      <c r="C45" t="s">
        <v>691</v>
      </c>
      <c r="D45">
        <v>77.680000000000007</v>
      </c>
      <c r="E45">
        <v>0.57999999999999996</v>
      </c>
      <c r="F45" t="s">
        <v>423</v>
      </c>
      <c r="G45" t="s">
        <v>76</v>
      </c>
      <c r="H45" t="s">
        <v>648</v>
      </c>
      <c r="I45" t="s">
        <v>73</v>
      </c>
      <c r="J45" t="s">
        <v>64</v>
      </c>
      <c r="K45" t="s">
        <v>64</v>
      </c>
      <c r="L45" t="s">
        <v>64</v>
      </c>
      <c r="M45" t="s">
        <v>84</v>
      </c>
      <c r="N45" t="s">
        <v>64</v>
      </c>
      <c r="O45" t="s">
        <v>84</v>
      </c>
      <c r="P45" t="s">
        <v>84</v>
      </c>
      <c r="Q45" t="s">
        <v>64</v>
      </c>
      <c r="R45" t="s">
        <v>64</v>
      </c>
      <c r="S45" t="s">
        <v>64</v>
      </c>
      <c r="T45" t="s">
        <v>64</v>
      </c>
      <c r="U45" t="s">
        <v>84</v>
      </c>
      <c r="V45" t="s">
        <v>64</v>
      </c>
      <c r="W45" t="s">
        <v>64</v>
      </c>
      <c r="X45" t="s">
        <v>64</v>
      </c>
      <c r="Y45" t="s">
        <v>64</v>
      </c>
      <c r="Z45" t="s">
        <v>66</v>
      </c>
      <c r="AA45" t="s">
        <v>101</v>
      </c>
      <c r="AB45" t="s">
        <v>66</v>
      </c>
      <c r="AC45" t="s">
        <v>101</v>
      </c>
      <c r="AD45" t="s">
        <v>101</v>
      </c>
      <c r="AE45" t="s">
        <v>101</v>
      </c>
      <c r="AF45" t="s">
        <v>66</v>
      </c>
      <c r="AG45" t="s">
        <v>66</v>
      </c>
      <c r="AH45" t="s">
        <v>101</v>
      </c>
      <c r="AI45" t="s">
        <v>79</v>
      </c>
      <c r="AJ45" t="s">
        <v>65</v>
      </c>
      <c r="AK45" t="s">
        <v>66</v>
      </c>
      <c r="AL45" t="s">
        <v>65</v>
      </c>
      <c r="AM45" t="s">
        <v>65</v>
      </c>
      <c r="AN45" t="s">
        <v>65</v>
      </c>
      <c r="AO45" t="s">
        <v>65</v>
      </c>
      <c r="AP45" t="s">
        <v>85</v>
      </c>
      <c r="AQ45" t="s">
        <v>85</v>
      </c>
      <c r="AR45" t="s">
        <v>63</v>
      </c>
      <c r="AS45" t="s">
        <v>81</v>
      </c>
      <c r="AT45" t="s">
        <v>87</v>
      </c>
      <c r="AU45" t="s">
        <v>67</v>
      </c>
      <c r="AV45" t="s">
        <v>132</v>
      </c>
      <c r="AW45" t="s">
        <v>73</v>
      </c>
      <c r="AX45" t="s">
        <v>72</v>
      </c>
      <c r="AY45" t="s">
        <v>72</v>
      </c>
      <c r="AZ45" t="s">
        <v>63</v>
      </c>
      <c r="BA45" t="s">
        <v>73</v>
      </c>
      <c r="BB45" t="s">
        <v>73</v>
      </c>
      <c r="BC45" t="s">
        <v>73</v>
      </c>
      <c r="BE45" t="s">
        <v>73</v>
      </c>
      <c r="BG45" t="s">
        <v>631</v>
      </c>
      <c r="BH45" t="s">
        <v>226</v>
      </c>
    </row>
    <row r="46" spans="1:60" x14ac:dyDescent="0.25">
      <c r="A46" s="69">
        <v>45573.401828703703</v>
      </c>
      <c r="B46" t="s">
        <v>684</v>
      </c>
      <c r="C46" t="s">
        <v>685</v>
      </c>
      <c r="D46">
        <v>34.82</v>
      </c>
      <c r="E46">
        <v>0.17</v>
      </c>
      <c r="F46" t="s">
        <v>423</v>
      </c>
      <c r="G46" t="s">
        <v>76</v>
      </c>
      <c r="H46" t="s">
        <v>631</v>
      </c>
      <c r="I46" t="s">
        <v>73</v>
      </c>
      <c r="J46" t="s">
        <v>64</v>
      </c>
      <c r="K46" t="s">
        <v>84</v>
      </c>
      <c r="L46" t="s">
        <v>64</v>
      </c>
      <c r="M46" t="s">
        <v>84</v>
      </c>
      <c r="N46" t="s">
        <v>84</v>
      </c>
      <c r="O46" t="s">
        <v>64</v>
      </c>
      <c r="P46" t="s">
        <v>84</v>
      </c>
      <c r="Q46" t="s">
        <v>84</v>
      </c>
      <c r="R46" t="s">
        <v>64</v>
      </c>
      <c r="S46" t="s">
        <v>78</v>
      </c>
      <c r="T46" t="s">
        <v>78</v>
      </c>
      <c r="U46" t="s">
        <v>64</v>
      </c>
      <c r="V46" t="s">
        <v>64</v>
      </c>
      <c r="W46" t="s">
        <v>78</v>
      </c>
      <c r="X46" t="s">
        <v>84</v>
      </c>
      <c r="Y46" t="s">
        <v>64</v>
      </c>
      <c r="Z46" t="s">
        <v>66</v>
      </c>
      <c r="AA46" t="s">
        <v>79</v>
      </c>
      <c r="AB46" t="s">
        <v>66</v>
      </c>
      <c r="AC46" t="s">
        <v>66</v>
      </c>
      <c r="AD46" t="s">
        <v>79</v>
      </c>
      <c r="AE46" t="s">
        <v>66</v>
      </c>
      <c r="AF46" t="s">
        <v>66</v>
      </c>
      <c r="AG46" t="s">
        <v>66</v>
      </c>
      <c r="AH46" t="s">
        <v>79</v>
      </c>
      <c r="AI46" t="s">
        <v>79</v>
      </c>
      <c r="AJ46" t="s">
        <v>66</v>
      </c>
      <c r="AK46" t="s">
        <v>66</v>
      </c>
      <c r="AL46" t="s">
        <v>66</v>
      </c>
      <c r="AM46" t="s">
        <v>79</v>
      </c>
      <c r="AN46" t="s">
        <v>79</v>
      </c>
      <c r="AO46" t="s">
        <v>79</v>
      </c>
      <c r="AP46" t="s">
        <v>85</v>
      </c>
      <c r="AQ46" t="s">
        <v>85</v>
      </c>
      <c r="AR46" t="s">
        <v>63</v>
      </c>
      <c r="AS46" t="s">
        <v>81</v>
      </c>
      <c r="AT46" t="s">
        <v>87</v>
      </c>
      <c r="AU46" t="s">
        <v>93</v>
      </c>
      <c r="AV46" t="s">
        <v>67</v>
      </c>
      <c r="AW46" t="s">
        <v>73</v>
      </c>
      <c r="AX46" t="s">
        <v>73</v>
      </c>
      <c r="AY46" t="s">
        <v>72</v>
      </c>
      <c r="AZ46" t="s">
        <v>72</v>
      </c>
      <c r="BA46" t="s">
        <v>63</v>
      </c>
      <c r="BB46" t="s">
        <v>63</v>
      </c>
      <c r="BC46" t="s">
        <v>73</v>
      </c>
      <c r="BE46" t="s">
        <v>73</v>
      </c>
      <c r="BG46" t="s">
        <v>631</v>
      </c>
      <c r="BH46" t="s">
        <v>226</v>
      </c>
    </row>
    <row r="47" spans="1:60" x14ac:dyDescent="0.25">
      <c r="A47" s="69">
        <v>45573.394560185188</v>
      </c>
      <c r="B47" t="s">
        <v>666</v>
      </c>
      <c r="C47" t="s">
        <v>667</v>
      </c>
      <c r="D47">
        <v>100</v>
      </c>
      <c r="E47">
        <v>1.38</v>
      </c>
      <c r="F47" t="s">
        <v>423</v>
      </c>
      <c r="G47" t="s">
        <v>76</v>
      </c>
      <c r="H47" t="s">
        <v>631</v>
      </c>
      <c r="I47" t="s">
        <v>73</v>
      </c>
      <c r="J47" t="s">
        <v>64</v>
      </c>
      <c r="K47" t="s">
        <v>64</v>
      </c>
      <c r="L47" t="s">
        <v>64</v>
      </c>
      <c r="M47" t="s">
        <v>78</v>
      </c>
      <c r="N47" t="s">
        <v>64</v>
      </c>
      <c r="O47" t="s">
        <v>84</v>
      </c>
      <c r="P47" t="s">
        <v>84</v>
      </c>
      <c r="Q47" t="s">
        <v>84</v>
      </c>
      <c r="R47" t="s">
        <v>64</v>
      </c>
      <c r="S47" t="s">
        <v>64</v>
      </c>
      <c r="T47" t="s">
        <v>64</v>
      </c>
      <c r="U47" t="s">
        <v>64</v>
      </c>
      <c r="V47" t="s">
        <v>64</v>
      </c>
      <c r="W47" t="s">
        <v>64</v>
      </c>
      <c r="X47" t="s">
        <v>64</v>
      </c>
      <c r="Y47" t="s">
        <v>78</v>
      </c>
      <c r="Z47" t="s">
        <v>66</v>
      </c>
      <c r="AA47" t="s">
        <v>65</v>
      </c>
      <c r="AB47" t="s">
        <v>79</v>
      </c>
      <c r="AC47" t="s">
        <v>65</v>
      </c>
      <c r="AD47" t="s">
        <v>65</v>
      </c>
      <c r="AE47" t="s">
        <v>65</v>
      </c>
      <c r="AF47" t="s">
        <v>66</v>
      </c>
      <c r="AG47" t="s">
        <v>66</v>
      </c>
      <c r="AH47" t="s">
        <v>79</v>
      </c>
      <c r="AI47" t="s">
        <v>66</v>
      </c>
      <c r="AJ47" t="s">
        <v>66</v>
      </c>
      <c r="AK47" t="s">
        <v>65</v>
      </c>
      <c r="AL47" t="s">
        <v>66</v>
      </c>
      <c r="AM47" t="s">
        <v>65</v>
      </c>
      <c r="AN47" t="s">
        <v>79</v>
      </c>
      <c r="AO47" t="s">
        <v>66</v>
      </c>
      <c r="AP47" t="s">
        <v>67</v>
      </c>
      <c r="AQ47" t="s">
        <v>67</v>
      </c>
      <c r="AR47" t="s">
        <v>63</v>
      </c>
      <c r="AS47" t="s">
        <v>668</v>
      </c>
      <c r="AT47" t="s">
        <v>69</v>
      </c>
      <c r="AU47" t="s">
        <v>70</v>
      </c>
      <c r="AV47" t="s">
        <v>132</v>
      </c>
      <c r="AW47" t="s">
        <v>72</v>
      </c>
      <c r="AX47" t="s">
        <v>72</v>
      </c>
      <c r="AY47" t="s">
        <v>63</v>
      </c>
      <c r="AZ47" t="s">
        <v>63</v>
      </c>
      <c r="BA47" t="s">
        <v>73</v>
      </c>
      <c r="BB47" t="s">
        <v>73</v>
      </c>
      <c r="BC47" t="s">
        <v>73</v>
      </c>
      <c r="BE47" t="s">
        <v>73</v>
      </c>
      <c r="BG47" t="s">
        <v>631</v>
      </c>
      <c r="BH47" t="s">
        <v>226</v>
      </c>
    </row>
    <row r="48" spans="1:60" x14ac:dyDescent="0.25">
      <c r="A48" s="69">
        <v>45573.384652777779</v>
      </c>
      <c r="B48" t="s">
        <v>658</v>
      </c>
      <c r="C48" t="s">
        <v>659</v>
      </c>
      <c r="D48">
        <v>10.7</v>
      </c>
      <c r="E48">
        <v>0.08</v>
      </c>
      <c r="F48" t="s">
        <v>423</v>
      </c>
      <c r="G48" t="s">
        <v>76</v>
      </c>
      <c r="H48" t="s">
        <v>648</v>
      </c>
      <c r="I48" t="s">
        <v>73</v>
      </c>
      <c r="J48" t="s">
        <v>64</v>
      </c>
      <c r="K48" t="s">
        <v>84</v>
      </c>
      <c r="L48" t="s">
        <v>64</v>
      </c>
      <c r="M48" t="s">
        <v>78</v>
      </c>
      <c r="N48" t="s">
        <v>64</v>
      </c>
      <c r="O48" t="s">
        <v>64</v>
      </c>
      <c r="P48" t="s">
        <v>84</v>
      </c>
      <c r="Q48" t="s">
        <v>64</v>
      </c>
      <c r="R48" t="s">
        <v>64</v>
      </c>
      <c r="S48" t="s">
        <v>64</v>
      </c>
      <c r="T48" t="s">
        <v>64</v>
      </c>
      <c r="U48" t="s">
        <v>84</v>
      </c>
      <c r="V48" t="s">
        <v>64</v>
      </c>
      <c r="W48" t="s">
        <v>64</v>
      </c>
      <c r="X48" t="s">
        <v>64</v>
      </c>
      <c r="Y48" t="s">
        <v>64</v>
      </c>
      <c r="Z48" t="s">
        <v>66</v>
      </c>
      <c r="AA48" t="s">
        <v>65</v>
      </c>
      <c r="AB48" t="s">
        <v>66</v>
      </c>
      <c r="AC48" t="s">
        <v>65</v>
      </c>
      <c r="AD48" t="s">
        <v>66</v>
      </c>
      <c r="AE48" t="s">
        <v>65</v>
      </c>
      <c r="AF48" t="s">
        <v>66</v>
      </c>
      <c r="AG48" t="s">
        <v>66</v>
      </c>
      <c r="AH48" t="s">
        <v>66</v>
      </c>
      <c r="AI48" t="s">
        <v>79</v>
      </c>
      <c r="AJ48" t="s">
        <v>65</v>
      </c>
      <c r="AK48" t="s">
        <v>65</v>
      </c>
      <c r="AL48" t="s">
        <v>66</v>
      </c>
      <c r="AM48" t="s">
        <v>66</v>
      </c>
      <c r="AN48" t="s">
        <v>65</v>
      </c>
      <c r="AO48" t="s">
        <v>66</v>
      </c>
      <c r="AP48" t="s">
        <v>85</v>
      </c>
      <c r="AQ48" t="s">
        <v>85</v>
      </c>
      <c r="AR48" t="s">
        <v>63</v>
      </c>
      <c r="AS48" t="s">
        <v>97</v>
      </c>
      <c r="AT48" t="s">
        <v>87</v>
      </c>
      <c r="AU48" t="s">
        <v>85</v>
      </c>
      <c r="AV48" t="s">
        <v>71</v>
      </c>
      <c r="AW48" t="s">
        <v>72</v>
      </c>
      <c r="AX48" t="s">
        <v>73</v>
      </c>
      <c r="AY48" t="s">
        <v>72</v>
      </c>
      <c r="AZ48" t="s">
        <v>63</v>
      </c>
      <c r="BA48" t="s">
        <v>72</v>
      </c>
      <c r="BB48" t="s">
        <v>73</v>
      </c>
      <c r="BC48" t="s">
        <v>73</v>
      </c>
      <c r="BE48" t="s">
        <v>73</v>
      </c>
      <c r="BG48" t="s">
        <v>631</v>
      </c>
      <c r="BH48" t="s">
        <v>226</v>
      </c>
    </row>
    <row r="49" spans="1:60" x14ac:dyDescent="0.25">
      <c r="A49" s="69">
        <v>45573.380671296298</v>
      </c>
      <c r="B49" t="s">
        <v>649</v>
      </c>
      <c r="C49" t="s">
        <v>650</v>
      </c>
      <c r="D49">
        <v>100</v>
      </c>
      <c r="E49">
        <v>0.42</v>
      </c>
      <c r="F49" t="s">
        <v>423</v>
      </c>
      <c r="G49" t="s">
        <v>76</v>
      </c>
      <c r="H49" t="s">
        <v>651</v>
      </c>
      <c r="I49" t="s">
        <v>73</v>
      </c>
      <c r="J49" t="s">
        <v>64</v>
      </c>
      <c r="K49" t="s">
        <v>64</v>
      </c>
      <c r="L49" t="s">
        <v>64</v>
      </c>
      <c r="M49" t="s">
        <v>84</v>
      </c>
      <c r="N49" t="s">
        <v>64</v>
      </c>
      <c r="O49" t="s">
        <v>84</v>
      </c>
      <c r="P49" t="s">
        <v>84</v>
      </c>
      <c r="Q49" t="s">
        <v>84</v>
      </c>
      <c r="R49" t="s">
        <v>64</v>
      </c>
      <c r="S49" t="s">
        <v>64</v>
      </c>
      <c r="T49" t="s">
        <v>64</v>
      </c>
      <c r="U49" t="s">
        <v>84</v>
      </c>
      <c r="V49" t="s">
        <v>64</v>
      </c>
      <c r="W49" t="s">
        <v>64</v>
      </c>
      <c r="X49" t="s">
        <v>64</v>
      </c>
      <c r="Y49" t="s">
        <v>64</v>
      </c>
      <c r="Z49" t="s">
        <v>66</v>
      </c>
      <c r="AA49" t="s">
        <v>65</v>
      </c>
      <c r="AB49" t="s">
        <v>66</v>
      </c>
      <c r="AC49" t="s">
        <v>65</v>
      </c>
      <c r="AD49" t="s">
        <v>66</v>
      </c>
      <c r="AE49" t="s">
        <v>65</v>
      </c>
      <c r="AF49" t="s">
        <v>66</v>
      </c>
      <c r="AG49" t="s">
        <v>66</v>
      </c>
      <c r="AH49" t="s">
        <v>79</v>
      </c>
      <c r="AI49" t="s">
        <v>79</v>
      </c>
      <c r="AJ49" t="s">
        <v>66</v>
      </c>
      <c r="AK49" t="s">
        <v>65</v>
      </c>
      <c r="AL49" t="s">
        <v>66</v>
      </c>
      <c r="AM49" t="s">
        <v>65</v>
      </c>
      <c r="AN49" t="s">
        <v>65</v>
      </c>
      <c r="AO49" t="s">
        <v>66</v>
      </c>
      <c r="AP49" t="s">
        <v>67</v>
      </c>
      <c r="AQ49" t="s">
        <v>67</v>
      </c>
      <c r="AR49" t="s">
        <v>86</v>
      </c>
      <c r="AS49" t="s">
        <v>68</v>
      </c>
      <c r="AT49" t="s">
        <v>87</v>
      </c>
      <c r="AU49" t="s">
        <v>67</v>
      </c>
      <c r="AV49" t="s">
        <v>71</v>
      </c>
      <c r="AW49" t="s">
        <v>72</v>
      </c>
      <c r="AX49" t="s">
        <v>72</v>
      </c>
      <c r="AY49" t="s">
        <v>63</v>
      </c>
      <c r="AZ49" t="s">
        <v>63</v>
      </c>
      <c r="BA49" t="s">
        <v>63</v>
      </c>
      <c r="BB49" t="s">
        <v>63</v>
      </c>
      <c r="BC49" t="s">
        <v>73</v>
      </c>
      <c r="BE49" t="s">
        <v>73</v>
      </c>
      <c r="BG49" t="s">
        <v>631</v>
      </c>
      <c r="BH49" t="s">
        <v>226</v>
      </c>
    </row>
    <row r="50" spans="1:60" x14ac:dyDescent="0.25">
      <c r="A50" s="69">
        <v>45573.378888888888</v>
      </c>
      <c r="B50" t="s">
        <v>644</v>
      </c>
      <c r="C50" t="s">
        <v>645</v>
      </c>
      <c r="D50">
        <v>39.299999999999997</v>
      </c>
      <c r="E50">
        <v>0.08</v>
      </c>
      <c r="F50" t="s">
        <v>423</v>
      </c>
      <c r="G50" t="s">
        <v>76</v>
      </c>
      <c r="H50" t="s">
        <v>631</v>
      </c>
      <c r="I50" t="s">
        <v>73</v>
      </c>
      <c r="J50" t="s">
        <v>145</v>
      </c>
      <c r="K50" t="s">
        <v>84</v>
      </c>
      <c r="L50" t="s">
        <v>64</v>
      </c>
      <c r="M50" t="s">
        <v>84</v>
      </c>
      <c r="N50" t="s">
        <v>64</v>
      </c>
      <c r="O50" t="s">
        <v>64</v>
      </c>
      <c r="P50" t="s">
        <v>84</v>
      </c>
      <c r="Q50" t="s">
        <v>84</v>
      </c>
      <c r="R50" t="s">
        <v>64</v>
      </c>
      <c r="S50" t="s">
        <v>64</v>
      </c>
      <c r="T50" t="s">
        <v>78</v>
      </c>
      <c r="U50" t="s">
        <v>84</v>
      </c>
      <c r="V50" t="s">
        <v>64</v>
      </c>
      <c r="W50" t="s">
        <v>84</v>
      </c>
      <c r="X50" t="s">
        <v>64</v>
      </c>
      <c r="Y50" t="s">
        <v>64</v>
      </c>
      <c r="Z50" t="s">
        <v>66</v>
      </c>
      <c r="AA50" t="s">
        <v>65</v>
      </c>
      <c r="AB50" t="s">
        <v>79</v>
      </c>
      <c r="AC50" t="s">
        <v>65</v>
      </c>
      <c r="AD50" t="s">
        <v>65</v>
      </c>
      <c r="AE50" t="s">
        <v>65</v>
      </c>
      <c r="AF50" t="s">
        <v>65</v>
      </c>
      <c r="AG50" t="s">
        <v>65</v>
      </c>
      <c r="AH50" t="s">
        <v>66</v>
      </c>
      <c r="AI50" t="s">
        <v>101</v>
      </c>
      <c r="AJ50" t="s">
        <v>65</v>
      </c>
      <c r="AK50" t="s">
        <v>65</v>
      </c>
      <c r="AL50" t="s">
        <v>66</v>
      </c>
      <c r="AM50" t="s">
        <v>66</v>
      </c>
      <c r="AN50" t="s">
        <v>66</v>
      </c>
      <c r="AO50" t="s">
        <v>66</v>
      </c>
      <c r="AP50" t="s">
        <v>67</v>
      </c>
      <c r="AQ50" t="s">
        <v>67</v>
      </c>
      <c r="AR50" t="s">
        <v>86</v>
      </c>
      <c r="AS50" t="s">
        <v>343</v>
      </c>
      <c r="AT50" t="s">
        <v>69</v>
      </c>
      <c r="AU50" t="s">
        <v>70</v>
      </c>
      <c r="AV50" t="s">
        <v>71</v>
      </c>
      <c r="AW50" t="s">
        <v>72</v>
      </c>
      <c r="AX50" t="s">
        <v>63</v>
      </c>
      <c r="AY50" t="s">
        <v>72</v>
      </c>
      <c r="AZ50" t="s">
        <v>72</v>
      </c>
      <c r="BA50" t="s">
        <v>72</v>
      </c>
      <c r="BB50" t="s">
        <v>72</v>
      </c>
      <c r="BC50" t="s">
        <v>73</v>
      </c>
      <c r="BE50" t="s">
        <v>73</v>
      </c>
      <c r="BG50" t="s">
        <v>631</v>
      </c>
      <c r="BH50" t="s">
        <v>226</v>
      </c>
    </row>
    <row r="51" spans="1:60" x14ac:dyDescent="0.25">
      <c r="A51" s="69">
        <v>45573.370775462965</v>
      </c>
      <c r="B51" t="s">
        <v>629</v>
      </c>
      <c r="C51" t="s">
        <v>630</v>
      </c>
      <c r="D51">
        <v>62.5</v>
      </c>
      <c r="E51">
        <v>0.21</v>
      </c>
      <c r="F51" t="s">
        <v>114</v>
      </c>
      <c r="G51" t="s">
        <v>539</v>
      </c>
      <c r="H51" t="s">
        <v>631</v>
      </c>
      <c r="I51" t="s">
        <v>73</v>
      </c>
      <c r="J51" t="s">
        <v>64</v>
      </c>
      <c r="K51" t="s">
        <v>84</v>
      </c>
      <c r="L51" t="s">
        <v>64</v>
      </c>
      <c r="M51" t="s">
        <v>84</v>
      </c>
      <c r="N51" t="s">
        <v>64</v>
      </c>
      <c r="O51" t="s">
        <v>64</v>
      </c>
      <c r="P51" t="s">
        <v>84</v>
      </c>
      <c r="Q51" t="s">
        <v>84</v>
      </c>
      <c r="R51" t="s">
        <v>64</v>
      </c>
      <c r="S51" t="s">
        <v>64</v>
      </c>
      <c r="T51" t="s">
        <v>84</v>
      </c>
      <c r="U51" t="s">
        <v>78</v>
      </c>
      <c r="V51" t="s">
        <v>84</v>
      </c>
      <c r="W51" t="s">
        <v>64</v>
      </c>
      <c r="X51" t="s">
        <v>64</v>
      </c>
      <c r="Y51" t="s">
        <v>64</v>
      </c>
      <c r="Z51" t="s">
        <v>65</v>
      </c>
      <c r="AA51" t="s">
        <v>101</v>
      </c>
      <c r="AB51" t="s">
        <v>65</v>
      </c>
      <c r="AC51" t="s">
        <v>65</v>
      </c>
      <c r="AD51" t="s">
        <v>65</v>
      </c>
      <c r="AE51" t="s">
        <v>66</v>
      </c>
      <c r="AF51" t="s">
        <v>65</v>
      </c>
      <c r="AG51" t="s">
        <v>65</v>
      </c>
      <c r="AH51" t="s">
        <v>66</v>
      </c>
      <c r="AI51" t="s">
        <v>101</v>
      </c>
      <c r="AJ51" t="s">
        <v>65</v>
      </c>
      <c r="AK51" t="s">
        <v>65</v>
      </c>
      <c r="AL51" t="s">
        <v>65</v>
      </c>
      <c r="AM51" t="s">
        <v>66</v>
      </c>
      <c r="AN51" t="s">
        <v>66</v>
      </c>
      <c r="AO51" t="s">
        <v>66</v>
      </c>
      <c r="AP51" t="s">
        <v>67</v>
      </c>
      <c r="AQ51" t="s">
        <v>67</v>
      </c>
      <c r="AR51" t="s">
        <v>86</v>
      </c>
      <c r="AS51" t="s">
        <v>120</v>
      </c>
      <c r="AT51" t="s">
        <v>69</v>
      </c>
      <c r="AU51" t="s">
        <v>67</v>
      </c>
      <c r="AV51" t="s">
        <v>71</v>
      </c>
      <c r="AW51" t="s">
        <v>73</v>
      </c>
      <c r="AX51" t="s">
        <v>73</v>
      </c>
      <c r="AY51" t="s">
        <v>72</v>
      </c>
      <c r="AZ51" t="s">
        <v>73</v>
      </c>
      <c r="BA51" t="s">
        <v>72</v>
      </c>
      <c r="BB51" t="s">
        <v>73</v>
      </c>
      <c r="BC51" t="s">
        <v>73</v>
      </c>
      <c r="BE51" t="s">
        <v>73</v>
      </c>
      <c r="BG51" t="s">
        <v>631</v>
      </c>
      <c r="BH51" t="s">
        <v>226</v>
      </c>
    </row>
    <row r="52" spans="1:60" x14ac:dyDescent="0.25">
      <c r="A52" s="69">
        <v>45572.528310185182</v>
      </c>
      <c r="B52" t="s">
        <v>608</v>
      </c>
      <c r="C52" t="s">
        <v>609</v>
      </c>
      <c r="D52">
        <v>100</v>
      </c>
      <c r="E52">
        <v>1.04</v>
      </c>
      <c r="F52" t="s">
        <v>423</v>
      </c>
      <c r="G52" t="s">
        <v>76</v>
      </c>
      <c r="H52" t="s">
        <v>358</v>
      </c>
      <c r="I52" t="s">
        <v>73</v>
      </c>
      <c r="J52" t="s">
        <v>64</v>
      </c>
      <c r="K52" t="s">
        <v>78</v>
      </c>
      <c r="L52" t="s">
        <v>64</v>
      </c>
      <c r="M52" t="s">
        <v>84</v>
      </c>
      <c r="N52" t="s">
        <v>64</v>
      </c>
      <c r="O52" t="s">
        <v>64</v>
      </c>
      <c r="P52" t="s">
        <v>78</v>
      </c>
      <c r="Q52" t="s">
        <v>64</v>
      </c>
      <c r="R52" t="s">
        <v>64</v>
      </c>
      <c r="S52" t="s">
        <v>84</v>
      </c>
      <c r="T52" t="s">
        <v>84</v>
      </c>
      <c r="U52" t="s">
        <v>84</v>
      </c>
      <c r="V52" t="s">
        <v>78</v>
      </c>
      <c r="W52" t="s">
        <v>64</v>
      </c>
      <c r="X52" t="s">
        <v>78</v>
      </c>
      <c r="Y52" t="s">
        <v>64</v>
      </c>
      <c r="Z52" t="s">
        <v>66</v>
      </c>
      <c r="AA52" t="s">
        <v>65</v>
      </c>
      <c r="AB52" t="s">
        <v>65</v>
      </c>
      <c r="AC52" t="s">
        <v>66</v>
      </c>
      <c r="AD52" t="s">
        <v>66</v>
      </c>
      <c r="AE52" t="s">
        <v>66</v>
      </c>
      <c r="AF52" t="s">
        <v>66</v>
      </c>
      <c r="AG52" t="s">
        <v>66</v>
      </c>
      <c r="AH52" t="s">
        <v>66</v>
      </c>
      <c r="AI52" t="s">
        <v>79</v>
      </c>
      <c r="AJ52" t="s">
        <v>65</v>
      </c>
      <c r="AK52" t="s">
        <v>66</v>
      </c>
      <c r="AL52" t="s">
        <v>79</v>
      </c>
      <c r="AM52" t="s">
        <v>66</v>
      </c>
      <c r="AN52" t="s">
        <v>65</v>
      </c>
      <c r="AO52" t="s">
        <v>66</v>
      </c>
      <c r="AP52" t="s">
        <v>85</v>
      </c>
      <c r="AQ52" t="s">
        <v>85</v>
      </c>
      <c r="AR52" t="s">
        <v>63</v>
      </c>
      <c r="AS52" t="s">
        <v>120</v>
      </c>
      <c r="AT52" t="s">
        <v>87</v>
      </c>
      <c r="AU52" t="s">
        <v>67</v>
      </c>
      <c r="AV52" t="s">
        <v>67</v>
      </c>
      <c r="AW52" t="s">
        <v>72</v>
      </c>
      <c r="AX52" t="s">
        <v>73</v>
      </c>
      <c r="AY52" t="s">
        <v>63</v>
      </c>
      <c r="AZ52" t="s">
        <v>63</v>
      </c>
      <c r="BA52" t="s">
        <v>63</v>
      </c>
      <c r="BB52" t="s">
        <v>72</v>
      </c>
      <c r="BC52" t="s">
        <v>73</v>
      </c>
      <c r="BE52" t="s">
        <v>73</v>
      </c>
      <c r="BG52" t="s">
        <v>335</v>
      </c>
      <c r="BH52" t="s">
        <v>226</v>
      </c>
    </row>
    <row r="53" spans="1:60" x14ac:dyDescent="0.25">
      <c r="A53" s="69">
        <v>45572.501006944447</v>
      </c>
      <c r="B53" t="s">
        <v>560</v>
      </c>
      <c r="C53" t="s">
        <v>561</v>
      </c>
      <c r="D53">
        <v>14.29</v>
      </c>
      <c r="E53">
        <v>0.04</v>
      </c>
      <c r="F53" t="s">
        <v>423</v>
      </c>
      <c r="G53" t="s">
        <v>76</v>
      </c>
      <c r="H53" t="s">
        <v>330</v>
      </c>
      <c r="I53" t="s">
        <v>73</v>
      </c>
      <c r="J53" t="s">
        <v>64</v>
      </c>
      <c r="K53" t="s">
        <v>64</v>
      </c>
      <c r="L53" t="s">
        <v>64</v>
      </c>
      <c r="M53" t="s">
        <v>84</v>
      </c>
      <c r="N53" t="s">
        <v>64</v>
      </c>
      <c r="O53" t="s">
        <v>64</v>
      </c>
      <c r="P53" t="s">
        <v>64</v>
      </c>
      <c r="Q53" t="s">
        <v>64</v>
      </c>
      <c r="R53" t="s">
        <v>64</v>
      </c>
      <c r="S53" t="s">
        <v>64</v>
      </c>
      <c r="T53" t="s">
        <v>64</v>
      </c>
      <c r="U53" t="s">
        <v>64</v>
      </c>
      <c r="V53" t="s">
        <v>64</v>
      </c>
      <c r="W53" t="s">
        <v>64</v>
      </c>
      <c r="X53" t="s">
        <v>64</v>
      </c>
      <c r="Y53" t="s">
        <v>64</v>
      </c>
      <c r="Z53" t="s">
        <v>65</v>
      </c>
      <c r="AA53" t="s">
        <v>65</v>
      </c>
      <c r="AB53" t="s">
        <v>65</v>
      </c>
      <c r="AC53" t="s">
        <v>66</v>
      </c>
      <c r="AD53" t="s">
        <v>65</v>
      </c>
      <c r="AE53" t="s">
        <v>65</v>
      </c>
      <c r="AF53" t="s">
        <v>65</v>
      </c>
      <c r="AG53" t="s">
        <v>65</v>
      </c>
      <c r="AH53" t="s">
        <v>65</v>
      </c>
      <c r="AI53" t="s">
        <v>65</v>
      </c>
      <c r="AJ53" t="s">
        <v>65</v>
      </c>
      <c r="AK53" t="s">
        <v>65</v>
      </c>
      <c r="AL53" t="s">
        <v>65</v>
      </c>
      <c r="AM53" t="s">
        <v>65</v>
      </c>
      <c r="AN53" t="s">
        <v>66</v>
      </c>
      <c r="AO53" t="s">
        <v>65</v>
      </c>
      <c r="AP53" t="s">
        <v>85</v>
      </c>
      <c r="AQ53" t="s">
        <v>85</v>
      </c>
      <c r="AR53" t="s">
        <v>86</v>
      </c>
      <c r="AS53" t="s">
        <v>81</v>
      </c>
      <c r="AT53" t="s">
        <v>69</v>
      </c>
      <c r="AU53" t="s">
        <v>93</v>
      </c>
      <c r="AV53" t="s">
        <v>80</v>
      </c>
      <c r="AW53" t="s">
        <v>73</v>
      </c>
      <c r="AX53" t="s">
        <v>72</v>
      </c>
      <c r="AY53" t="s">
        <v>72</v>
      </c>
      <c r="AZ53" t="s">
        <v>72</v>
      </c>
      <c r="BA53" t="s">
        <v>72</v>
      </c>
      <c r="BB53" t="s">
        <v>73</v>
      </c>
      <c r="BC53" t="s">
        <v>73</v>
      </c>
      <c r="BE53" t="s">
        <v>73</v>
      </c>
      <c r="BG53" t="s">
        <v>335</v>
      </c>
      <c r="BH53" t="s">
        <v>226</v>
      </c>
    </row>
    <row r="54" spans="1:60" x14ac:dyDescent="0.25">
      <c r="A54" s="69">
        <v>45572.496319444443</v>
      </c>
      <c r="B54" t="s">
        <v>555</v>
      </c>
      <c r="C54" t="s">
        <v>556</v>
      </c>
      <c r="D54">
        <v>75.89</v>
      </c>
      <c r="E54">
        <v>1</v>
      </c>
      <c r="F54" t="s">
        <v>423</v>
      </c>
      <c r="G54" t="s">
        <v>76</v>
      </c>
      <c r="H54" t="s">
        <v>349</v>
      </c>
      <c r="I54" t="s">
        <v>73</v>
      </c>
      <c r="J54" t="s">
        <v>64</v>
      </c>
      <c r="K54" t="s">
        <v>78</v>
      </c>
      <c r="L54" t="s">
        <v>64</v>
      </c>
      <c r="M54" t="s">
        <v>84</v>
      </c>
      <c r="N54" t="s">
        <v>64</v>
      </c>
      <c r="O54" t="s">
        <v>64</v>
      </c>
      <c r="P54" t="s">
        <v>84</v>
      </c>
      <c r="Q54" t="s">
        <v>64</v>
      </c>
      <c r="R54" t="s">
        <v>64</v>
      </c>
      <c r="S54" t="s">
        <v>64</v>
      </c>
      <c r="T54" t="s">
        <v>84</v>
      </c>
      <c r="U54" t="s">
        <v>84</v>
      </c>
      <c r="V54" t="s">
        <v>64</v>
      </c>
      <c r="W54" t="s">
        <v>64</v>
      </c>
      <c r="X54" t="s">
        <v>64</v>
      </c>
      <c r="Y54" t="s">
        <v>84</v>
      </c>
      <c r="Z54" t="s">
        <v>66</v>
      </c>
      <c r="AA54" t="s">
        <v>65</v>
      </c>
      <c r="AB54" t="s">
        <v>66</v>
      </c>
      <c r="AC54" t="s">
        <v>66</v>
      </c>
      <c r="AD54" t="s">
        <v>66</v>
      </c>
      <c r="AE54" t="s">
        <v>66</v>
      </c>
      <c r="AF54" t="s">
        <v>66</v>
      </c>
      <c r="AG54" t="s">
        <v>66</v>
      </c>
      <c r="AH54" t="s">
        <v>65</v>
      </c>
      <c r="AI54" t="s">
        <v>79</v>
      </c>
      <c r="AJ54" t="s">
        <v>66</v>
      </c>
      <c r="AK54" t="s">
        <v>66</v>
      </c>
      <c r="AL54" t="s">
        <v>66</v>
      </c>
      <c r="AM54" t="s">
        <v>66</v>
      </c>
      <c r="AN54" t="s">
        <v>66</v>
      </c>
      <c r="AO54" t="s">
        <v>66</v>
      </c>
      <c r="AP54" t="s">
        <v>67</v>
      </c>
      <c r="AQ54" t="s">
        <v>67</v>
      </c>
      <c r="AR54" t="s">
        <v>73</v>
      </c>
      <c r="AS54" t="s">
        <v>120</v>
      </c>
      <c r="AT54" t="s">
        <v>69</v>
      </c>
      <c r="AU54" t="s">
        <v>70</v>
      </c>
      <c r="AV54" t="s">
        <v>67</v>
      </c>
      <c r="AW54" t="s">
        <v>73</v>
      </c>
      <c r="AX54" t="s">
        <v>72</v>
      </c>
      <c r="AY54" t="s">
        <v>73</v>
      </c>
      <c r="AZ54" t="s">
        <v>63</v>
      </c>
      <c r="BA54" t="s">
        <v>63</v>
      </c>
      <c r="BB54" t="s">
        <v>73</v>
      </c>
      <c r="BC54" t="s">
        <v>73</v>
      </c>
      <c r="BE54" t="s">
        <v>73</v>
      </c>
      <c r="BG54" t="s">
        <v>335</v>
      </c>
      <c r="BH54" t="s">
        <v>226</v>
      </c>
    </row>
    <row r="55" spans="1:60" x14ac:dyDescent="0.25">
      <c r="A55" s="69">
        <v>45572.48883101852</v>
      </c>
      <c r="B55" t="s">
        <v>537</v>
      </c>
      <c r="C55" t="s">
        <v>538</v>
      </c>
      <c r="D55">
        <v>77.680000000000007</v>
      </c>
      <c r="E55">
        <v>0.54</v>
      </c>
      <c r="F55" t="s">
        <v>114</v>
      </c>
      <c r="G55" t="s">
        <v>539</v>
      </c>
      <c r="H55" t="s">
        <v>540</v>
      </c>
      <c r="I55" t="s">
        <v>73</v>
      </c>
      <c r="J55" t="s">
        <v>145</v>
      </c>
      <c r="K55" t="s">
        <v>64</v>
      </c>
      <c r="L55" t="s">
        <v>64</v>
      </c>
      <c r="M55" t="s">
        <v>84</v>
      </c>
      <c r="N55" t="s">
        <v>64</v>
      </c>
      <c r="O55" t="s">
        <v>64</v>
      </c>
      <c r="P55" t="s">
        <v>84</v>
      </c>
      <c r="Q55" t="s">
        <v>84</v>
      </c>
      <c r="R55" t="s">
        <v>84</v>
      </c>
      <c r="S55" t="s">
        <v>64</v>
      </c>
      <c r="T55" t="s">
        <v>64</v>
      </c>
      <c r="U55" t="s">
        <v>84</v>
      </c>
      <c r="V55" t="s">
        <v>84</v>
      </c>
      <c r="W55" t="s">
        <v>64</v>
      </c>
      <c r="X55" t="s">
        <v>84</v>
      </c>
      <c r="Y55" t="s">
        <v>64</v>
      </c>
      <c r="Z55" t="s">
        <v>66</v>
      </c>
      <c r="AA55" t="s">
        <v>66</v>
      </c>
      <c r="AB55" t="s">
        <v>66</v>
      </c>
      <c r="AC55" t="s">
        <v>66</v>
      </c>
      <c r="AD55" t="s">
        <v>66</v>
      </c>
      <c r="AE55" t="s">
        <v>66</v>
      </c>
      <c r="AF55" t="s">
        <v>101</v>
      </c>
      <c r="AG55" t="s">
        <v>66</v>
      </c>
      <c r="AH55" t="s">
        <v>66</v>
      </c>
      <c r="AI55" t="s">
        <v>101</v>
      </c>
      <c r="AJ55" t="s">
        <v>66</v>
      </c>
      <c r="AK55" t="s">
        <v>66</v>
      </c>
      <c r="AL55" t="s">
        <v>66</v>
      </c>
      <c r="AM55" t="s">
        <v>79</v>
      </c>
      <c r="AN55" t="s">
        <v>66</v>
      </c>
      <c r="AO55" t="s">
        <v>66</v>
      </c>
      <c r="AP55" t="s">
        <v>80</v>
      </c>
      <c r="AQ55" t="s">
        <v>80</v>
      </c>
      <c r="AR55" t="s">
        <v>86</v>
      </c>
      <c r="AS55" t="s">
        <v>68</v>
      </c>
      <c r="AT55" t="s">
        <v>169</v>
      </c>
      <c r="AU55" t="s">
        <v>93</v>
      </c>
      <c r="AV55" t="s">
        <v>132</v>
      </c>
      <c r="AW55" t="s">
        <v>72</v>
      </c>
      <c r="AX55" t="s">
        <v>72</v>
      </c>
      <c r="AY55" t="s">
        <v>63</v>
      </c>
      <c r="AZ55" t="s">
        <v>63</v>
      </c>
      <c r="BA55" t="s">
        <v>63</v>
      </c>
      <c r="BB55" t="s">
        <v>72</v>
      </c>
      <c r="BC55" t="s">
        <v>73</v>
      </c>
      <c r="BE55" t="s">
        <v>73</v>
      </c>
      <c r="BG55" t="s">
        <v>335</v>
      </c>
      <c r="BH55" t="s">
        <v>226</v>
      </c>
    </row>
    <row r="56" spans="1:60" x14ac:dyDescent="0.25">
      <c r="A56" s="69">
        <v>45572.443819444445</v>
      </c>
      <c r="B56" t="s">
        <v>482</v>
      </c>
      <c r="C56" t="s">
        <v>483</v>
      </c>
      <c r="D56">
        <v>11.66</v>
      </c>
      <c r="E56">
        <v>0.21</v>
      </c>
      <c r="F56" t="s">
        <v>423</v>
      </c>
      <c r="G56" t="s">
        <v>76</v>
      </c>
      <c r="H56" t="s">
        <v>335</v>
      </c>
      <c r="I56" t="s">
        <v>73</v>
      </c>
      <c r="J56" t="s">
        <v>64</v>
      </c>
      <c r="K56" t="s">
        <v>64</v>
      </c>
      <c r="L56" t="s">
        <v>64</v>
      </c>
      <c r="M56" t="s">
        <v>84</v>
      </c>
      <c r="N56" t="s">
        <v>64</v>
      </c>
      <c r="O56" t="s">
        <v>64</v>
      </c>
      <c r="P56" t="s">
        <v>84</v>
      </c>
      <c r="Q56" t="s">
        <v>84</v>
      </c>
      <c r="R56" t="s">
        <v>64</v>
      </c>
      <c r="S56" t="s">
        <v>84</v>
      </c>
      <c r="T56" t="s">
        <v>64</v>
      </c>
      <c r="U56" t="s">
        <v>78</v>
      </c>
      <c r="V56" t="s">
        <v>64</v>
      </c>
      <c r="W56" t="s">
        <v>64</v>
      </c>
      <c r="X56" t="s">
        <v>64</v>
      </c>
      <c r="Y56" t="s">
        <v>64</v>
      </c>
      <c r="Z56" t="s">
        <v>65</v>
      </c>
      <c r="AA56" t="s">
        <v>65</v>
      </c>
      <c r="AB56" t="s">
        <v>65</v>
      </c>
      <c r="AC56" t="s">
        <v>66</v>
      </c>
      <c r="AD56" t="s">
        <v>66</v>
      </c>
      <c r="AE56" t="s">
        <v>65</v>
      </c>
      <c r="AF56" t="s">
        <v>66</v>
      </c>
      <c r="AG56" t="s">
        <v>65</v>
      </c>
      <c r="AH56" t="s">
        <v>66</v>
      </c>
      <c r="AI56" t="s">
        <v>79</v>
      </c>
      <c r="AJ56" t="s">
        <v>65</v>
      </c>
      <c r="AK56" t="s">
        <v>65</v>
      </c>
      <c r="AL56" t="s">
        <v>65</v>
      </c>
      <c r="AM56" t="s">
        <v>66</v>
      </c>
      <c r="AN56" t="s">
        <v>66</v>
      </c>
      <c r="AO56" t="s">
        <v>66</v>
      </c>
      <c r="AP56" t="s">
        <v>67</v>
      </c>
      <c r="AQ56" t="s">
        <v>67</v>
      </c>
      <c r="AR56" t="s">
        <v>63</v>
      </c>
      <c r="AS56" t="s">
        <v>68</v>
      </c>
      <c r="AT56" t="s">
        <v>87</v>
      </c>
      <c r="AU56" t="s">
        <v>80</v>
      </c>
      <c r="AV56" t="s">
        <v>67</v>
      </c>
      <c r="AW56" t="s">
        <v>73</v>
      </c>
      <c r="AX56" t="s">
        <v>72</v>
      </c>
      <c r="AY56" t="s">
        <v>63</v>
      </c>
      <c r="AZ56" t="s">
        <v>63</v>
      </c>
      <c r="BA56" t="s">
        <v>73</v>
      </c>
      <c r="BB56" t="s">
        <v>72</v>
      </c>
      <c r="BC56" t="s">
        <v>73</v>
      </c>
      <c r="BE56" t="s">
        <v>73</v>
      </c>
      <c r="BG56" t="s">
        <v>335</v>
      </c>
      <c r="BH56" t="s">
        <v>226</v>
      </c>
    </row>
    <row r="57" spans="1:60" x14ac:dyDescent="0.25">
      <c r="A57" s="69">
        <v>45572.442430555559</v>
      </c>
      <c r="B57" t="s">
        <v>478</v>
      </c>
      <c r="C57" t="s">
        <v>479</v>
      </c>
      <c r="D57">
        <v>100</v>
      </c>
      <c r="E57">
        <v>0.56999999999999995</v>
      </c>
      <c r="F57" t="s">
        <v>423</v>
      </c>
      <c r="G57" t="s">
        <v>76</v>
      </c>
      <c r="H57" t="s">
        <v>420</v>
      </c>
      <c r="I57" t="s">
        <v>73</v>
      </c>
      <c r="J57" t="s">
        <v>64</v>
      </c>
      <c r="K57" t="s">
        <v>78</v>
      </c>
      <c r="L57" t="s">
        <v>78</v>
      </c>
      <c r="M57" t="s">
        <v>78</v>
      </c>
      <c r="N57" t="s">
        <v>64</v>
      </c>
      <c r="O57" t="s">
        <v>84</v>
      </c>
      <c r="P57" t="s">
        <v>64</v>
      </c>
      <c r="Q57" t="s">
        <v>64</v>
      </c>
      <c r="R57" t="s">
        <v>64</v>
      </c>
      <c r="S57" t="s">
        <v>64</v>
      </c>
      <c r="T57" t="s">
        <v>84</v>
      </c>
      <c r="U57" t="s">
        <v>84</v>
      </c>
      <c r="V57" t="s">
        <v>64</v>
      </c>
      <c r="W57" t="s">
        <v>64</v>
      </c>
      <c r="X57" t="s">
        <v>78</v>
      </c>
      <c r="Y57" t="s">
        <v>78</v>
      </c>
      <c r="Z57" t="s">
        <v>65</v>
      </c>
      <c r="AA57" t="s">
        <v>65</v>
      </c>
      <c r="AB57" t="s">
        <v>66</v>
      </c>
      <c r="AC57" t="s">
        <v>65</v>
      </c>
      <c r="AD57" t="s">
        <v>65</v>
      </c>
      <c r="AE57" t="s">
        <v>65</v>
      </c>
      <c r="AF57" t="s">
        <v>66</v>
      </c>
      <c r="AG57" t="s">
        <v>66</v>
      </c>
      <c r="AH57" t="s">
        <v>66</v>
      </c>
      <c r="AI57" t="s">
        <v>79</v>
      </c>
      <c r="AJ57" t="s">
        <v>65</v>
      </c>
      <c r="AK57" t="s">
        <v>65</v>
      </c>
      <c r="AL57" t="s">
        <v>66</v>
      </c>
      <c r="AM57" t="s">
        <v>65</v>
      </c>
      <c r="AN57" t="s">
        <v>65</v>
      </c>
      <c r="AO57" t="s">
        <v>65</v>
      </c>
      <c r="AP57" t="s">
        <v>67</v>
      </c>
      <c r="AQ57" t="s">
        <v>67</v>
      </c>
      <c r="AR57" t="s">
        <v>63</v>
      </c>
      <c r="AS57" t="s">
        <v>223</v>
      </c>
      <c r="AT57" t="s">
        <v>69</v>
      </c>
      <c r="AU57" t="s">
        <v>80</v>
      </c>
      <c r="AV57" t="s">
        <v>71</v>
      </c>
      <c r="AW57" t="s">
        <v>73</v>
      </c>
      <c r="AX57" t="s">
        <v>72</v>
      </c>
      <c r="AY57" t="s">
        <v>63</v>
      </c>
      <c r="AZ57" t="s">
        <v>72</v>
      </c>
      <c r="BA57" t="s">
        <v>73</v>
      </c>
      <c r="BB57" t="s">
        <v>72</v>
      </c>
      <c r="BC57" t="s">
        <v>73</v>
      </c>
      <c r="BE57" t="s">
        <v>73</v>
      </c>
      <c r="BG57" t="s">
        <v>335</v>
      </c>
      <c r="BH57" t="s">
        <v>226</v>
      </c>
    </row>
    <row r="58" spans="1:60" x14ac:dyDescent="0.25">
      <c r="A58" s="69">
        <v>45572.437557870369</v>
      </c>
      <c r="B58" t="s">
        <v>470</v>
      </c>
      <c r="C58" t="s">
        <v>471</v>
      </c>
      <c r="D58">
        <v>100</v>
      </c>
      <c r="E58">
        <v>0.83</v>
      </c>
      <c r="F58" t="s">
        <v>114</v>
      </c>
      <c r="G58" t="s">
        <v>76</v>
      </c>
      <c r="H58" t="s">
        <v>330</v>
      </c>
      <c r="I58" t="s">
        <v>73</v>
      </c>
      <c r="J58" t="s">
        <v>64</v>
      </c>
      <c r="K58" t="s">
        <v>78</v>
      </c>
      <c r="L58" t="s">
        <v>64</v>
      </c>
      <c r="M58" t="s">
        <v>78</v>
      </c>
      <c r="N58" t="s">
        <v>64</v>
      </c>
      <c r="O58" t="s">
        <v>64</v>
      </c>
      <c r="P58" t="s">
        <v>64</v>
      </c>
      <c r="Q58" t="s">
        <v>64</v>
      </c>
      <c r="R58" t="s">
        <v>64</v>
      </c>
      <c r="S58" t="s">
        <v>64</v>
      </c>
      <c r="T58" t="s">
        <v>64</v>
      </c>
      <c r="U58" t="s">
        <v>64</v>
      </c>
      <c r="V58" t="s">
        <v>64</v>
      </c>
      <c r="W58" t="s">
        <v>64</v>
      </c>
      <c r="X58" t="s">
        <v>64</v>
      </c>
      <c r="Y58" t="s">
        <v>64</v>
      </c>
      <c r="Z58" t="s">
        <v>65</v>
      </c>
      <c r="AA58" t="s">
        <v>65</v>
      </c>
      <c r="AB58" t="s">
        <v>65</v>
      </c>
      <c r="AC58" t="s">
        <v>65</v>
      </c>
      <c r="AD58" t="s">
        <v>65</v>
      </c>
      <c r="AE58" t="s">
        <v>65</v>
      </c>
      <c r="AF58" t="s">
        <v>79</v>
      </c>
      <c r="AG58" t="s">
        <v>79</v>
      </c>
      <c r="AH58" t="s">
        <v>66</v>
      </c>
      <c r="AI58" t="s">
        <v>66</v>
      </c>
      <c r="AJ58" t="s">
        <v>66</v>
      </c>
      <c r="AK58" t="s">
        <v>66</v>
      </c>
      <c r="AL58" t="s">
        <v>66</v>
      </c>
      <c r="AM58" t="s">
        <v>65</v>
      </c>
      <c r="AN58" t="s">
        <v>66</v>
      </c>
      <c r="AO58" t="s">
        <v>66</v>
      </c>
      <c r="AP58" t="s">
        <v>67</v>
      </c>
      <c r="AQ58" t="s">
        <v>67</v>
      </c>
      <c r="AR58" t="s">
        <v>63</v>
      </c>
      <c r="AS58" t="s">
        <v>472</v>
      </c>
      <c r="AT58" t="s">
        <v>169</v>
      </c>
      <c r="AU58" t="s">
        <v>93</v>
      </c>
      <c r="AV58" t="s">
        <v>67</v>
      </c>
      <c r="AW58" t="s">
        <v>72</v>
      </c>
      <c r="AX58" t="s">
        <v>63</v>
      </c>
      <c r="AY58" t="s">
        <v>63</v>
      </c>
      <c r="AZ58" t="s">
        <v>63</v>
      </c>
      <c r="BA58" t="s">
        <v>72</v>
      </c>
      <c r="BB58" t="s">
        <v>72</v>
      </c>
      <c r="BC58" t="s">
        <v>73</v>
      </c>
      <c r="BD58" t="s">
        <v>146</v>
      </c>
      <c r="BE58" t="s">
        <v>73</v>
      </c>
      <c r="BG58" t="s">
        <v>335</v>
      </c>
      <c r="BH58" t="s">
        <v>226</v>
      </c>
    </row>
    <row r="59" spans="1:60" x14ac:dyDescent="0.25">
      <c r="A59" s="69">
        <v>45572.421747685185</v>
      </c>
      <c r="B59" t="s">
        <v>444</v>
      </c>
      <c r="C59" t="s">
        <v>445</v>
      </c>
      <c r="D59">
        <v>42.86</v>
      </c>
      <c r="E59">
        <v>0.38</v>
      </c>
      <c r="F59" t="s">
        <v>423</v>
      </c>
      <c r="G59" t="s">
        <v>76</v>
      </c>
      <c r="H59" t="s">
        <v>335</v>
      </c>
      <c r="I59" t="s">
        <v>73</v>
      </c>
      <c r="J59" t="s">
        <v>145</v>
      </c>
      <c r="K59" t="s">
        <v>78</v>
      </c>
      <c r="L59" t="s">
        <v>64</v>
      </c>
      <c r="M59" t="s">
        <v>84</v>
      </c>
      <c r="N59" t="s">
        <v>64</v>
      </c>
      <c r="O59" t="s">
        <v>64</v>
      </c>
      <c r="P59" t="s">
        <v>64</v>
      </c>
      <c r="Q59" t="s">
        <v>64</v>
      </c>
      <c r="R59" t="s">
        <v>64</v>
      </c>
      <c r="S59" t="s">
        <v>84</v>
      </c>
      <c r="T59" t="s">
        <v>64</v>
      </c>
      <c r="U59" t="s">
        <v>84</v>
      </c>
      <c r="V59" t="s">
        <v>64</v>
      </c>
      <c r="W59" t="s">
        <v>64</v>
      </c>
      <c r="X59" t="s">
        <v>64</v>
      </c>
      <c r="Y59" t="s">
        <v>64</v>
      </c>
      <c r="Z59" t="s">
        <v>66</v>
      </c>
      <c r="AA59" t="s">
        <v>65</v>
      </c>
      <c r="AB59" t="s">
        <v>66</v>
      </c>
      <c r="AC59" t="s">
        <v>65</v>
      </c>
      <c r="AD59" t="s">
        <v>66</v>
      </c>
      <c r="AE59" t="s">
        <v>65</v>
      </c>
      <c r="AF59" t="s">
        <v>66</v>
      </c>
      <c r="AG59" t="s">
        <v>65</v>
      </c>
      <c r="AH59" t="s">
        <v>66</v>
      </c>
      <c r="AI59" t="s">
        <v>79</v>
      </c>
      <c r="AJ59" t="s">
        <v>65</v>
      </c>
      <c r="AK59" t="s">
        <v>65</v>
      </c>
      <c r="AL59" t="s">
        <v>66</v>
      </c>
      <c r="AM59" t="s">
        <v>65</v>
      </c>
      <c r="AN59" t="s">
        <v>66</v>
      </c>
      <c r="AO59" t="s">
        <v>66</v>
      </c>
      <c r="AP59" t="s">
        <v>85</v>
      </c>
      <c r="AQ59" t="s">
        <v>85</v>
      </c>
      <c r="AR59" t="s">
        <v>86</v>
      </c>
      <c r="AS59" t="s">
        <v>446</v>
      </c>
      <c r="AT59" t="s">
        <v>87</v>
      </c>
      <c r="AU59" t="s">
        <v>70</v>
      </c>
      <c r="AV59" t="s">
        <v>71</v>
      </c>
      <c r="AW59" t="s">
        <v>73</v>
      </c>
      <c r="AX59" t="s">
        <v>72</v>
      </c>
      <c r="AY59" t="s">
        <v>73</v>
      </c>
      <c r="AZ59" t="s">
        <v>72</v>
      </c>
      <c r="BA59" t="s">
        <v>73</v>
      </c>
      <c r="BB59" t="s">
        <v>73</v>
      </c>
      <c r="BC59" t="s">
        <v>73</v>
      </c>
      <c r="BE59" t="s">
        <v>73</v>
      </c>
      <c r="BG59" t="s">
        <v>335</v>
      </c>
      <c r="BH59" t="s">
        <v>226</v>
      </c>
    </row>
    <row r="60" spans="1:60" x14ac:dyDescent="0.25">
      <c r="A60" s="69">
        <v>45572.41915509259</v>
      </c>
      <c r="B60" t="s">
        <v>437</v>
      </c>
      <c r="C60" t="s">
        <v>438</v>
      </c>
      <c r="D60">
        <v>100</v>
      </c>
      <c r="E60">
        <v>0.87</v>
      </c>
      <c r="F60" t="s">
        <v>114</v>
      </c>
      <c r="G60" t="s">
        <v>76</v>
      </c>
      <c r="H60" t="s">
        <v>439</v>
      </c>
      <c r="I60" t="s">
        <v>73</v>
      </c>
      <c r="J60" t="s">
        <v>64</v>
      </c>
      <c r="K60" t="s">
        <v>64</v>
      </c>
      <c r="L60" t="s">
        <v>64</v>
      </c>
      <c r="M60" t="s">
        <v>64</v>
      </c>
      <c r="N60" t="s">
        <v>84</v>
      </c>
      <c r="O60" t="s">
        <v>64</v>
      </c>
      <c r="P60" t="s">
        <v>64</v>
      </c>
      <c r="Q60" t="s">
        <v>64</v>
      </c>
      <c r="R60" t="s">
        <v>64</v>
      </c>
      <c r="S60" t="s">
        <v>84</v>
      </c>
      <c r="T60" t="s">
        <v>64</v>
      </c>
      <c r="U60" t="s">
        <v>64</v>
      </c>
      <c r="V60" t="s">
        <v>64</v>
      </c>
      <c r="W60" t="s">
        <v>64</v>
      </c>
      <c r="X60" t="s">
        <v>64</v>
      </c>
      <c r="Y60" t="s">
        <v>64</v>
      </c>
      <c r="Z60" t="s">
        <v>101</v>
      </c>
      <c r="AA60" t="s">
        <v>101</v>
      </c>
      <c r="AB60" t="s">
        <v>101</v>
      </c>
      <c r="AC60" t="s">
        <v>101</v>
      </c>
      <c r="AD60" t="s">
        <v>101</v>
      </c>
      <c r="AE60" t="s">
        <v>101</v>
      </c>
      <c r="AF60" t="s">
        <v>101</v>
      </c>
      <c r="AG60" t="s">
        <v>101</v>
      </c>
      <c r="AH60" t="s">
        <v>101</v>
      </c>
      <c r="AI60" t="s">
        <v>65</v>
      </c>
      <c r="AJ60" t="s">
        <v>66</v>
      </c>
      <c r="AK60" t="s">
        <v>65</v>
      </c>
      <c r="AL60" t="s">
        <v>65</v>
      </c>
      <c r="AM60" t="s">
        <v>65</v>
      </c>
      <c r="AN60" t="s">
        <v>66</v>
      </c>
      <c r="AO60" t="s">
        <v>66</v>
      </c>
      <c r="AP60" t="s">
        <v>85</v>
      </c>
      <c r="AQ60" t="s">
        <v>80</v>
      </c>
      <c r="AR60" t="s">
        <v>63</v>
      </c>
      <c r="AS60" t="s">
        <v>68</v>
      </c>
      <c r="AT60" t="s">
        <v>87</v>
      </c>
      <c r="AU60" t="s">
        <v>67</v>
      </c>
      <c r="AV60" t="s">
        <v>80</v>
      </c>
      <c r="AW60" t="s">
        <v>72</v>
      </c>
      <c r="AX60" t="s">
        <v>73</v>
      </c>
      <c r="AY60" t="s">
        <v>63</v>
      </c>
      <c r="AZ60" t="s">
        <v>72</v>
      </c>
      <c r="BA60" t="s">
        <v>73</v>
      </c>
      <c r="BB60" t="s">
        <v>73</v>
      </c>
      <c r="BC60" t="s">
        <v>73</v>
      </c>
      <c r="BE60" t="s">
        <v>73</v>
      </c>
      <c r="BG60" t="s">
        <v>335</v>
      </c>
      <c r="BH60" t="s">
        <v>226</v>
      </c>
    </row>
    <row r="61" spans="1:60" x14ac:dyDescent="0.25">
      <c r="A61" s="69">
        <v>45572.415543981479</v>
      </c>
      <c r="B61" t="s">
        <v>432</v>
      </c>
      <c r="C61" t="s">
        <v>433</v>
      </c>
      <c r="D61">
        <v>14.29</v>
      </c>
      <c r="E61">
        <v>0.57999999999999996</v>
      </c>
      <c r="F61" t="s">
        <v>114</v>
      </c>
      <c r="G61" t="s">
        <v>76</v>
      </c>
      <c r="H61" t="s">
        <v>335</v>
      </c>
      <c r="I61" t="s">
        <v>73</v>
      </c>
      <c r="J61" t="s">
        <v>64</v>
      </c>
      <c r="K61" t="s">
        <v>64</v>
      </c>
      <c r="L61" t="s">
        <v>64</v>
      </c>
      <c r="M61" t="s">
        <v>84</v>
      </c>
      <c r="N61" t="s">
        <v>64</v>
      </c>
      <c r="O61" t="s">
        <v>64</v>
      </c>
      <c r="P61" t="s">
        <v>64</v>
      </c>
      <c r="Q61" t="s">
        <v>64</v>
      </c>
      <c r="R61" t="s">
        <v>64</v>
      </c>
      <c r="S61" t="s">
        <v>64</v>
      </c>
      <c r="T61" t="s">
        <v>64</v>
      </c>
      <c r="U61" t="s">
        <v>78</v>
      </c>
      <c r="V61" t="s">
        <v>64</v>
      </c>
      <c r="W61" t="s">
        <v>64</v>
      </c>
      <c r="X61" t="s">
        <v>64</v>
      </c>
      <c r="Y61" t="s">
        <v>64</v>
      </c>
      <c r="Z61" t="s">
        <v>66</v>
      </c>
      <c r="AA61" t="s">
        <v>65</v>
      </c>
      <c r="AB61" t="s">
        <v>65</v>
      </c>
      <c r="AC61" t="s">
        <v>66</v>
      </c>
      <c r="AD61" t="s">
        <v>66</v>
      </c>
      <c r="AE61" t="s">
        <v>65</v>
      </c>
      <c r="AF61" t="s">
        <v>66</v>
      </c>
      <c r="AG61" t="s">
        <v>66</v>
      </c>
      <c r="AH61" t="s">
        <v>66</v>
      </c>
      <c r="AI61" t="s">
        <v>79</v>
      </c>
      <c r="AJ61" t="s">
        <v>65</v>
      </c>
      <c r="AK61" t="s">
        <v>65</v>
      </c>
      <c r="AL61" t="s">
        <v>66</v>
      </c>
      <c r="AM61" t="s">
        <v>65</v>
      </c>
      <c r="AN61" t="s">
        <v>66</v>
      </c>
      <c r="AO61" t="s">
        <v>66</v>
      </c>
      <c r="AP61" t="s">
        <v>85</v>
      </c>
      <c r="AQ61" t="s">
        <v>85</v>
      </c>
      <c r="AR61" t="s">
        <v>63</v>
      </c>
      <c r="AS61" t="s">
        <v>68</v>
      </c>
      <c r="AT61" t="s">
        <v>87</v>
      </c>
      <c r="AU61" t="s">
        <v>85</v>
      </c>
      <c r="AV61" t="s">
        <v>80</v>
      </c>
      <c r="AW61" t="s">
        <v>63</v>
      </c>
      <c r="AX61" t="s">
        <v>73</v>
      </c>
      <c r="AY61" t="s">
        <v>63</v>
      </c>
      <c r="AZ61" t="s">
        <v>73</v>
      </c>
      <c r="BA61" t="s">
        <v>73</v>
      </c>
      <c r="BB61" t="s">
        <v>72</v>
      </c>
      <c r="BC61" t="s">
        <v>73</v>
      </c>
      <c r="BE61" t="s">
        <v>73</v>
      </c>
      <c r="BG61" t="s">
        <v>335</v>
      </c>
      <c r="BH61" t="s">
        <v>226</v>
      </c>
    </row>
    <row r="62" spans="1:60" x14ac:dyDescent="0.25">
      <c r="A62" s="69">
        <v>45572.407037037039</v>
      </c>
      <c r="B62" t="s">
        <v>412</v>
      </c>
      <c r="C62" t="s">
        <v>413</v>
      </c>
      <c r="D62">
        <v>100</v>
      </c>
      <c r="E62">
        <v>1.1299999999999999</v>
      </c>
      <c r="F62" t="s">
        <v>60</v>
      </c>
      <c r="G62" t="s">
        <v>76</v>
      </c>
      <c r="H62" t="s">
        <v>349</v>
      </c>
      <c r="I62" t="s">
        <v>73</v>
      </c>
      <c r="J62" t="s">
        <v>64</v>
      </c>
      <c r="K62" t="s">
        <v>78</v>
      </c>
      <c r="L62" t="s">
        <v>64</v>
      </c>
      <c r="M62" t="s">
        <v>78</v>
      </c>
      <c r="N62" t="s">
        <v>64</v>
      </c>
      <c r="O62" t="s">
        <v>64</v>
      </c>
      <c r="P62" t="s">
        <v>78</v>
      </c>
      <c r="Q62" t="s">
        <v>84</v>
      </c>
      <c r="R62" t="s">
        <v>64</v>
      </c>
      <c r="S62" t="s">
        <v>64</v>
      </c>
      <c r="T62" t="s">
        <v>64</v>
      </c>
      <c r="U62" t="s">
        <v>64</v>
      </c>
      <c r="V62" t="s">
        <v>64</v>
      </c>
      <c r="W62" t="s">
        <v>84</v>
      </c>
      <c r="X62" t="s">
        <v>64</v>
      </c>
      <c r="Y62" t="s">
        <v>64</v>
      </c>
      <c r="Z62" t="s">
        <v>66</v>
      </c>
      <c r="AA62" t="s">
        <v>65</v>
      </c>
      <c r="AB62" t="s">
        <v>65</v>
      </c>
      <c r="AC62" t="s">
        <v>66</v>
      </c>
      <c r="AD62" t="s">
        <v>65</v>
      </c>
      <c r="AE62" t="s">
        <v>65</v>
      </c>
      <c r="AF62" t="s">
        <v>66</v>
      </c>
      <c r="AG62" t="s">
        <v>66</v>
      </c>
      <c r="AH62" t="s">
        <v>66</v>
      </c>
      <c r="AI62" t="s">
        <v>101</v>
      </c>
      <c r="AJ62" t="s">
        <v>66</v>
      </c>
      <c r="AK62" t="s">
        <v>65</v>
      </c>
      <c r="AL62" t="s">
        <v>65</v>
      </c>
      <c r="AM62" t="s">
        <v>65</v>
      </c>
      <c r="AN62" t="s">
        <v>66</v>
      </c>
      <c r="AO62" t="s">
        <v>66</v>
      </c>
      <c r="AP62" t="s">
        <v>85</v>
      </c>
      <c r="AQ62" t="s">
        <v>85</v>
      </c>
      <c r="AR62" t="s">
        <v>86</v>
      </c>
      <c r="AS62" t="s">
        <v>68</v>
      </c>
      <c r="AT62" t="s">
        <v>69</v>
      </c>
      <c r="AU62" t="s">
        <v>67</v>
      </c>
      <c r="AV62" t="s">
        <v>67</v>
      </c>
      <c r="AW62" t="s">
        <v>73</v>
      </c>
      <c r="AX62" t="s">
        <v>73</v>
      </c>
      <c r="AY62" t="s">
        <v>63</v>
      </c>
      <c r="AZ62" t="s">
        <v>73</v>
      </c>
      <c r="BA62" t="s">
        <v>63</v>
      </c>
      <c r="BB62" t="s">
        <v>72</v>
      </c>
      <c r="BC62" t="s">
        <v>73</v>
      </c>
      <c r="BE62" t="s">
        <v>73</v>
      </c>
      <c r="BG62" t="s">
        <v>335</v>
      </c>
      <c r="BH62" t="s">
        <v>226</v>
      </c>
    </row>
    <row r="63" spans="1:60" x14ac:dyDescent="0.25">
      <c r="A63" s="69">
        <v>45572.405995370369</v>
      </c>
      <c r="B63" t="s">
        <v>409</v>
      </c>
      <c r="C63" t="s">
        <v>410</v>
      </c>
      <c r="D63">
        <v>44.44</v>
      </c>
      <c r="E63">
        <v>0.46</v>
      </c>
      <c r="F63" t="s">
        <v>114</v>
      </c>
      <c r="G63" t="s">
        <v>76</v>
      </c>
      <c r="H63" t="s">
        <v>411</v>
      </c>
      <c r="I63" t="s">
        <v>73</v>
      </c>
      <c r="J63" t="s">
        <v>64</v>
      </c>
      <c r="K63" t="s">
        <v>84</v>
      </c>
      <c r="L63" t="s">
        <v>64</v>
      </c>
      <c r="M63" t="s">
        <v>78</v>
      </c>
      <c r="N63" t="s">
        <v>64</v>
      </c>
      <c r="O63" t="s">
        <v>64</v>
      </c>
      <c r="P63" t="s">
        <v>64</v>
      </c>
      <c r="Q63" t="s">
        <v>64</v>
      </c>
      <c r="R63" t="s">
        <v>64</v>
      </c>
      <c r="S63" t="s">
        <v>64</v>
      </c>
      <c r="T63" t="s">
        <v>64</v>
      </c>
      <c r="U63" t="s">
        <v>64</v>
      </c>
      <c r="V63" t="s">
        <v>64</v>
      </c>
      <c r="W63" t="s">
        <v>64</v>
      </c>
      <c r="X63" t="s">
        <v>64</v>
      </c>
      <c r="Y63" t="s">
        <v>64</v>
      </c>
      <c r="Z63" t="s">
        <v>65</v>
      </c>
      <c r="AA63" t="s">
        <v>65</v>
      </c>
      <c r="AB63" t="s">
        <v>65</v>
      </c>
      <c r="AC63" t="s">
        <v>65</v>
      </c>
      <c r="AD63" t="s">
        <v>65</v>
      </c>
      <c r="AE63" t="s">
        <v>65</v>
      </c>
      <c r="AF63" t="s">
        <v>65</v>
      </c>
      <c r="AG63" t="s">
        <v>66</v>
      </c>
      <c r="AH63" t="s">
        <v>79</v>
      </c>
      <c r="AI63" t="s">
        <v>66</v>
      </c>
      <c r="AJ63" t="s">
        <v>65</v>
      </c>
      <c r="AK63" t="s">
        <v>66</v>
      </c>
      <c r="AL63" t="s">
        <v>66</v>
      </c>
      <c r="AM63" t="s">
        <v>65</v>
      </c>
      <c r="AN63" t="s">
        <v>66</v>
      </c>
      <c r="AO63" t="s">
        <v>66</v>
      </c>
      <c r="AP63" t="s">
        <v>67</v>
      </c>
      <c r="AQ63" t="s">
        <v>67</v>
      </c>
      <c r="AR63" t="s">
        <v>63</v>
      </c>
      <c r="AS63" t="s">
        <v>68</v>
      </c>
      <c r="AT63" t="s">
        <v>87</v>
      </c>
      <c r="AU63" t="s">
        <v>93</v>
      </c>
      <c r="AV63" t="s">
        <v>71</v>
      </c>
      <c r="AW63" t="s">
        <v>63</v>
      </c>
      <c r="AX63" t="s">
        <v>63</v>
      </c>
      <c r="AY63" t="s">
        <v>73</v>
      </c>
      <c r="AZ63" t="s">
        <v>63</v>
      </c>
      <c r="BA63" t="s">
        <v>73</v>
      </c>
      <c r="BB63" t="s">
        <v>73</v>
      </c>
      <c r="BC63" t="s">
        <v>73</v>
      </c>
      <c r="BE63" t="s">
        <v>73</v>
      </c>
      <c r="BG63" t="s">
        <v>335</v>
      </c>
      <c r="BH63" t="s">
        <v>226</v>
      </c>
    </row>
    <row r="64" spans="1:60" x14ac:dyDescent="0.25">
      <c r="A64" s="69">
        <v>45572.398379629631</v>
      </c>
      <c r="B64" t="s">
        <v>385</v>
      </c>
      <c r="C64" t="s">
        <v>386</v>
      </c>
      <c r="D64">
        <v>94.64</v>
      </c>
      <c r="E64">
        <v>1.29</v>
      </c>
      <c r="F64" t="s">
        <v>114</v>
      </c>
      <c r="G64" t="s">
        <v>76</v>
      </c>
      <c r="H64" t="s">
        <v>349</v>
      </c>
      <c r="I64" t="s">
        <v>73</v>
      </c>
      <c r="J64" t="s">
        <v>64</v>
      </c>
      <c r="K64" t="s">
        <v>78</v>
      </c>
      <c r="L64" t="s">
        <v>64</v>
      </c>
      <c r="M64" t="s">
        <v>84</v>
      </c>
      <c r="N64" t="s">
        <v>64</v>
      </c>
      <c r="O64" t="s">
        <v>64</v>
      </c>
      <c r="P64" t="s">
        <v>84</v>
      </c>
      <c r="Q64" t="s">
        <v>64</v>
      </c>
      <c r="R64" t="s">
        <v>64</v>
      </c>
      <c r="S64" t="s">
        <v>78</v>
      </c>
      <c r="T64" t="s">
        <v>64</v>
      </c>
      <c r="U64" t="s">
        <v>78</v>
      </c>
      <c r="V64" t="s">
        <v>64</v>
      </c>
      <c r="W64" t="s">
        <v>64</v>
      </c>
      <c r="X64" t="s">
        <v>64</v>
      </c>
      <c r="Y64" t="s">
        <v>64</v>
      </c>
      <c r="Z64" t="s">
        <v>79</v>
      </c>
      <c r="AA64" t="s">
        <v>66</v>
      </c>
      <c r="AB64" t="s">
        <v>66</v>
      </c>
      <c r="AC64" t="s">
        <v>66</v>
      </c>
      <c r="AD64" t="s">
        <v>65</v>
      </c>
      <c r="AE64" t="s">
        <v>66</v>
      </c>
      <c r="AF64" t="s">
        <v>66</v>
      </c>
      <c r="AG64" t="s">
        <v>66</v>
      </c>
      <c r="AH64" t="s">
        <v>66</v>
      </c>
      <c r="AI64" t="s">
        <v>101</v>
      </c>
      <c r="AJ64" t="s">
        <v>65</v>
      </c>
      <c r="AK64" t="s">
        <v>65</v>
      </c>
      <c r="AL64" t="s">
        <v>66</v>
      </c>
      <c r="AM64" t="s">
        <v>66</v>
      </c>
      <c r="AN64" t="s">
        <v>79</v>
      </c>
      <c r="AO64" t="s">
        <v>79</v>
      </c>
      <c r="AP64" t="s">
        <v>119</v>
      </c>
      <c r="AQ64" t="s">
        <v>119</v>
      </c>
      <c r="AR64" t="s">
        <v>86</v>
      </c>
      <c r="AS64" t="s">
        <v>388</v>
      </c>
      <c r="AT64" t="s">
        <v>169</v>
      </c>
      <c r="AU64" t="s">
        <v>93</v>
      </c>
      <c r="AV64" t="s">
        <v>67</v>
      </c>
      <c r="AW64" t="s">
        <v>72</v>
      </c>
      <c r="AX64" t="s">
        <v>72</v>
      </c>
      <c r="AY64" t="s">
        <v>63</v>
      </c>
      <c r="AZ64" t="s">
        <v>63</v>
      </c>
      <c r="BA64" t="s">
        <v>72</v>
      </c>
      <c r="BB64" t="s">
        <v>72</v>
      </c>
      <c r="BC64" t="s">
        <v>73</v>
      </c>
      <c r="BE64" t="s">
        <v>73</v>
      </c>
      <c r="BG64" t="s">
        <v>335</v>
      </c>
      <c r="BH64" t="s">
        <v>226</v>
      </c>
    </row>
    <row r="65" spans="1:60" x14ac:dyDescent="0.25">
      <c r="A65" s="69">
        <v>45572.388171296298</v>
      </c>
      <c r="B65" t="s">
        <v>379</v>
      </c>
      <c r="C65" t="s">
        <v>380</v>
      </c>
      <c r="D65">
        <v>100</v>
      </c>
      <c r="E65">
        <v>1.17</v>
      </c>
      <c r="F65" t="s">
        <v>60</v>
      </c>
      <c r="G65" t="s">
        <v>76</v>
      </c>
      <c r="H65" t="s">
        <v>381</v>
      </c>
      <c r="I65" t="s">
        <v>73</v>
      </c>
      <c r="J65" t="s">
        <v>64</v>
      </c>
      <c r="K65" t="s">
        <v>84</v>
      </c>
      <c r="L65" t="s">
        <v>64</v>
      </c>
      <c r="M65" t="s">
        <v>84</v>
      </c>
      <c r="N65" t="s">
        <v>64</v>
      </c>
      <c r="O65" t="s">
        <v>64</v>
      </c>
      <c r="P65" t="s">
        <v>64</v>
      </c>
      <c r="Q65" t="s">
        <v>84</v>
      </c>
      <c r="R65" t="s">
        <v>64</v>
      </c>
      <c r="S65" t="s">
        <v>64</v>
      </c>
      <c r="T65" t="s">
        <v>84</v>
      </c>
      <c r="U65" t="s">
        <v>84</v>
      </c>
      <c r="V65" t="s">
        <v>84</v>
      </c>
      <c r="W65" t="s">
        <v>64</v>
      </c>
      <c r="X65" t="s">
        <v>64</v>
      </c>
      <c r="Y65" t="s">
        <v>78</v>
      </c>
      <c r="Z65" t="s">
        <v>65</v>
      </c>
      <c r="AA65" t="s">
        <v>65</v>
      </c>
      <c r="AB65" t="s">
        <v>66</v>
      </c>
      <c r="AC65" t="s">
        <v>65</v>
      </c>
      <c r="AD65" t="s">
        <v>65</v>
      </c>
      <c r="AE65" t="s">
        <v>66</v>
      </c>
      <c r="AF65" t="s">
        <v>79</v>
      </c>
      <c r="AG65" t="s">
        <v>65</v>
      </c>
      <c r="AH65" t="s">
        <v>66</v>
      </c>
      <c r="AI65" t="s">
        <v>101</v>
      </c>
      <c r="AJ65" t="s">
        <v>66</v>
      </c>
      <c r="AK65" t="s">
        <v>66</v>
      </c>
      <c r="AL65" t="s">
        <v>65</v>
      </c>
      <c r="AM65" t="s">
        <v>65</v>
      </c>
      <c r="AN65" t="s">
        <v>66</v>
      </c>
      <c r="AO65" t="s">
        <v>65</v>
      </c>
      <c r="AP65" t="s">
        <v>85</v>
      </c>
      <c r="AQ65" t="s">
        <v>85</v>
      </c>
      <c r="AR65" t="s">
        <v>86</v>
      </c>
      <c r="AS65" t="s">
        <v>68</v>
      </c>
      <c r="AT65" t="s">
        <v>69</v>
      </c>
      <c r="AU65" t="s">
        <v>70</v>
      </c>
      <c r="AV65" t="s">
        <v>132</v>
      </c>
      <c r="AW65" t="s">
        <v>72</v>
      </c>
      <c r="AX65" t="s">
        <v>72</v>
      </c>
      <c r="AY65" t="s">
        <v>72</v>
      </c>
      <c r="AZ65" t="s">
        <v>72</v>
      </c>
      <c r="BA65" t="s">
        <v>72</v>
      </c>
      <c r="BB65" t="s">
        <v>73</v>
      </c>
      <c r="BC65" t="s">
        <v>73</v>
      </c>
      <c r="BE65" t="s">
        <v>73</v>
      </c>
      <c r="BG65" t="s">
        <v>335</v>
      </c>
      <c r="BH65" t="s">
        <v>226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1A350-A948-45FA-A9C2-076570256996}">
  <dimension ref="A1:O148"/>
  <sheetViews>
    <sheetView zoomScale="70" zoomScaleNormal="70" workbookViewId="0">
      <selection activeCell="H28" sqref="H28"/>
    </sheetView>
  </sheetViews>
  <sheetFormatPr defaultRowHeight="13.2" x14ac:dyDescent="0.25"/>
  <cols>
    <col min="1" max="1" width="56.5546875" bestFit="1" customWidth="1"/>
    <col min="2" max="2" width="26.77734375" bestFit="1" customWidth="1"/>
    <col min="5" max="5" width="38.5546875" bestFit="1" customWidth="1"/>
    <col min="6" max="6" width="19" customWidth="1"/>
    <col min="8" max="8" width="44.44140625" bestFit="1" customWidth="1"/>
    <col min="9" max="9" width="26.77734375" bestFit="1" customWidth="1"/>
    <col min="11" max="11" width="56.5546875" bestFit="1" customWidth="1"/>
    <col min="12" max="12" width="19.88671875" bestFit="1" customWidth="1"/>
    <col min="14" max="14" width="49.33203125" bestFit="1" customWidth="1"/>
    <col min="15" max="15" width="15.109375" bestFit="1" customWidth="1"/>
  </cols>
  <sheetData>
    <row r="1" spans="1:15" x14ac:dyDescent="0.25">
      <c r="A1" t="s">
        <v>1421</v>
      </c>
    </row>
    <row r="2" spans="1:15" x14ac:dyDescent="0.25">
      <c r="A2" t="s">
        <v>1119</v>
      </c>
    </row>
    <row r="3" spans="1:15" x14ac:dyDescent="0.25">
      <c r="A3" t="s">
        <v>1360</v>
      </c>
      <c r="D3" s="76" t="s">
        <v>1468</v>
      </c>
      <c r="E3" t="s">
        <v>80</v>
      </c>
      <c r="F3" t="s">
        <v>1444</v>
      </c>
      <c r="G3" s="76" t="s">
        <v>1376</v>
      </c>
      <c r="H3" t="s">
        <v>80</v>
      </c>
      <c r="I3" t="s">
        <v>1450</v>
      </c>
      <c r="J3" s="76" t="s">
        <v>1379</v>
      </c>
      <c r="K3" t="s">
        <v>80</v>
      </c>
      <c r="L3" t="s">
        <v>1452</v>
      </c>
      <c r="M3" s="76" t="s">
        <v>1469</v>
      </c>
      <c r="N3" t="s">
        <v>72</v>
      </c>
      <c r="O3" t="s">
        <v>1454</v>
      </c>
    </row>
    <row r="4" spans="1:15" x14ac:dyDescent="0.25">
      <c r="A4" t="s">
        <v>1116</v>
      </c>
      <c r="D4" s="76" t="s">
        <v>1373</v>
      </c>
      <c r="E4" t="s">
        <v>67</v>
      </c>
      <c r="F4" t="s">
        <v>1445</v>
      </c>
      <c r="H4" t="s">
        <v>67</v>
      </c>
      <c r="I4" t="s">
        <v>1450</v>
      </c>
      <c r="K4" t="s">
        <v>67</v>
      </c>
      <c r="L4" t="s">
        <v>1453</v>
      </c>
      <c r="N4" t="s">
        <v>73</v>
      </c>
      <c r="O4" t="s">
        <v>226</v>
      </c>
    </row>
    <row r="5" spans="1:15" x14ac:dyDescent="0.25">
      <c r="E5" t="s">
        <v>119</v>
      </c>
      <c r="F5" t="s">
        <v>1444</v>
      </c>
      <c r="H5" t="s">
        <v>70</v>
      </c>
      <c r="I5" s="76" t="s">
        <v>1470</v>
      </c>
      <c r="K5" t="s">
        <v>469</v>
      </c>
      <c r="L5" t="s">
        <v>1453</v>
      </c>
      <c r="N5" t="s">
        <v>63</v>
      </c>
      <c r="O5" t="s">
        <v>1454</v>
      </c>
    </row>
    <row r="6" spans="1:15" x14ac:dyDescent="0.25">
      <c r="E6" t="s">
        <v>277</v>
      </c>
      <c r="F6" t="s">
        <v>1444</v>
      </c>
      <c r="H6" t="s">
        <v>85</v>
      </c>
      <c r="I6" t="s">
        <v>1450</v>
      </c>
      <c r="K6" t="s">
        <v>94</v>
      </c>
      <c r="L6" t="s">
        <v>1453</v>
      </c>
    </row>
    <row r="7" spans="1:15" x14ac:dyDescent="0.25">
      <c r="E7" t="s">
        <v>85</v>
      </c>
      <c r="F7" t="s">
        <v>1445</v>
      </c>
      <c r="H7" t="s">
        <v>93</v>
      </c>
      <c r="I7" t="s">
        <v>1449</v>
      </c>
      <c r="K7" t="s">
        <v>71</v>
      </c>
      <c r="L7" t="s">
        <v>1452</v>
      </c>
    </row>
    <row r="8" spans="1:15" x14ac:dyDescent="0.25">
      <c r="E8" t="s">
        <v>151</v>
      </c>
      <c r="F8" t="s">
        <v>1445</v>
      </c>
      <c r="K8" t="s">
        <v>154</v>
      </c>
      <c r="L8" t="s">
        <v>1453</v>
      </c>
    </row>
    <row r="9" spans="1:15" x14ac:dyDescent="0.25">
      <c r="E9" t="s">
        <v>73</v>
      </c>
      <c r="F9" s="76" t="s">
        <v>226</v>
      </c>
      <c r="K9" t="s">
        <v>132</v>
      </c>
      <c r="L9" t="s">
        <v>1452</v>
      </c>
    </row>
    <row r="10" spans="1:15" x14ac:dyDescent="0.25">
      <c r="A10" t="s">
        <v>1115</v>
      </c>
      <c r="E10" t="s">
        <v>86</v>
      </c>
      <c r="F10" s="76" t="s">
        <v>226</v>
      </c>
    </row>
    <row r="11" spans="1:15" x14ac:dyDescent="0.25">
      <c r="A11" t="s">
        <v>1119</v>
      </c>
      <c r="E11" t="s">
        <v>63</v>
      </c>
      <c r="F11" t="s">
        <v>1118</v>
      </c>
    </row>
    <row r="12" spans="1:15" x14ac:dyDescent="0.25">
      <c r="A12" t="s">
        <v>1363</v>
      </c>
      <c r="E12" t="s">
        <v>169</v>
      </c>
      <c r="F12" t="s">
        <v>1447</v>
      </c>
    </row>
    <row r="13" spans="1:15" x14ac:dyDescent="0.25">
      <c r="A13" t="s">
        <v>1116</v>
      </c>
      <c r="E13" t="s">
        <v>69</v>
      </c>
      <c r="F13" t="s">
        <v>1447</v>
      </c>
    </row>
    <row r="14" spans="1:15" x14ac:dyDescent="0.25">
      <c r="A14" t="s">
        <v>80</v>
      </c>
      <c r="B14" t="s">
        <v>1444</v>
      </c>
      <c r="E14" t="s">
        <v>87</v>
      </c>
      <c r="F14" t="s">
        <v>1448</v>
      </c>
    </row>
    <row r="15" spans="1:15" x14ac:dyDescent="0.25">
      <c r="A15" t="s">
        <v>67</v>
      </c>
      <c r="B15" t="s">
        <v>1445</v>
      </c>
      <c r="E15" t="s">
        <v>775</v>
      </c>
      <c r="F15" s="76" t="s">
        <v>1471</v>
      </c>
    </row>
    <row r="16" spans="1:15" x14ac:dyDescent="0.25">
      <c r="A16" t="s">
        <v>119</v>
      </c>
      <c r="B16" t="s">
        <v>1444</v>
      </c>
    </row>
    <row r="17" spans="1:6" x14ac:dyDescent="0.25">
      <c r="A17" t="s">
        <v>277</v>
      </c>
      <c r="B17" t="s">
        <v>1444</v>
      </c>
    </row>
    <row r="18" spans="1:6" x14ac:dyDescent="0.25">
      <c r="A18" t="s">
        <v>85</v>
      </c>
      <c r="B18" t="s">
        <v>1445</v>
      </c>
    </row>
    <row r="19" spans="1:6" x14ac:dyDescent="0.25">
      <c r="A19" t="s">
        <v>151</v>
      </c>
      <c r="B19" t="s">
        <v>1445</v>
      </c>
    </row>
    <row r="20" spans="1:6" x14ac:dyDescent="0.25">
      <c r="A20" t="s">
        <v>1115</v>
      </c>
    </row>
    <row r="21" spans="1:6" x14ac:dyDescent="0.25">
      <c r="A21" t="s">
        <v>1119</v>
      </c>
      <c r="F21" s="76" t="s">
        <v>1474</v>
      </c>
    </row>
    <row r="22" spans="1:6" x14ac:dyDescent="0.25">
      <c r="A22" t="s">
        <v>1367</v>
      </c>
    </row>
    <row r="23" spans="1:6" x14ac:dyDescent="0.25">
      <c r="A23" t="s">
        <v>1116</v>
      </c>
    </row>
    <row r="24" spans="1:6" x14ac:dyDescent="0.25">
      <c r="A24" t="s">
        <v>73</v>
      </c>
      <c r="B24" t="s">
        <v>226</v>
      </c>
    </row>
    <row r="25" spans="1:6" x14ac:dyDescent="0.25">
      <c r="A25" t="s">
        <v>86</v>
      </c>
      <c r="B25" t="s">
        <v>226</v>
      </c>
    </row>
    <row r="26" spans="1:6" x14ac:dyDescent="0.25">
      <c r="A26" t="s">
        <v>63</v>
      </c>
      <c r="B26" t="s">
        <v>1118</v>
      </c>
    </row>
    <row r="27" spans="1:6" x14ac:dyDescent="0.25">
      <c r="A27" t="s">
        <v>1115</v>
      </c>
    </row>
    <row r="30" spans="1:6" x14ac:dyDescent="0.25">
      <c r="A30" t="s">
        <v>1119</v>
      </c>
    </row>
    <row r="31" spans="1:6" x14ac:dyDescent="0.25">
      <c r="A31" t="s">
        <v>1373</v>
      </c>
    </row>
    <row r="32" spans="1:6" x14ac:dyDescent="0.25">
      <c r="A32" t="s">
        <v>1116</v>
      </c>
    </row>
    <row r="33" spans="1:2" x14ac:dyDescent="0.25">
      <c r="A33" t="s">
        <v>169</v>
      </c>
      <c r="B33" t="s">
        <v>1447</v>
      </c>
    </row>
    <row r="34" spans="1:2" x14ac:dyDescent="0.25">
      <c r="A34" t="s">
        <v>69</v>
      </c>
      <c r="B34" t="s">
        <v>1447</v>
      </c>
    </row>
    <row r="35" spans="1:2" x14ac:dyDescent="0.25">
      <c r="A35" t="s">
        <v>87</v>
      </c>
      <c r="B35" t="s">
        <v>1448</v>
      </c>
    </row>
    <row r="36" spans="1:2" x14ac:dyDescent="0.25">
      <c r="A36" t="s">
        <v>1115</v>
      </c>
    </row>
    <row r="38" spans="1:2" x14ac:dyDescent="0.25">
      <c r="A38" t="s">
        <v>1119</v>
      </c>
    </row>
    <row r="39" spans="1:2" x14ac:dyDescent="0.25">
      <c r="A39" t="s">
        <v>1376</v>
      </c>
    </row>
    <row r="40" spans="1:2" x14ac:dyDescent="0.25">
      <c r="A40" t="s">
        <v>1116</v>
      </c>
    </row>
    <row r="41" spans="1:2" x14ac:dyDescent="0.25">
      <c r="A41" t="s">
        <v>80</v>
      </c>
      <c r="B41" t="s">
        <v>1450</v>
      </c>
    </row>
    <row r="42" spans="1:2" x14ac:dyDescent="0.25">
      <c r="A42" t="s">
        <v>67</v>
      </c>
      <c r="B42" t="s">
        <v>1450</v>
      </c>
    </row>
    <row r="43" spans="1:2" x14ac:dyDescent="0.25">
      <c r="A43" t="s">
        <v>70</v>
      </c>
      <c r="B43" t="s">
        <v>1451</v>
      </c>
    </row>
    <row r="44" spans="1:2" x14ac:dyDescent="0.25">
      <c r="A44" t="s">
        <v>85</v>
      </c>
      <c r="B44" t="s">
        <v>1450</v>
      </c>
    </row>
    <row r="45" spans="1:2" x14ac:dyDescent="0.25">
      <c r="A45" t="s">
        <v>93</v>
      </c>
      <c r="B45" t="s">
        <v>1449</v>
      </c>
    </row>
    <row r="46" spans="1:2" x14ac:dyDescent="0.25">
      <c r="A46" t="s">
        <v>1115</v>
      </c>
    </row>
    <row r="48" spans="1:2" x14ac:dyDescent="0.25">
      <c r="A48" t="s">
        <v>1119</v>
      </c>
    </row>
    <row r="49" spans="1:2" x14ac:dyDescent="0.25">
      <c r="A49" t="s">
        <v>1379</v>
      </c>
    </row>
    <row r="50" spans="1:2" x14ac:dyDescent="0.25">
      <c r="A50" t="s">
        <v>1116</v>
      </c>
    </row>
    <row r="51" spans="1:2" x14ac:dyDescent="0.25">
      <c r="A51" t="s">
        <v>80</v>
      </c>
      <c r="B51" t="s">
        <v>1452</v>
      </c>
    </row>
    <row r="52" spans="1:2" x14ac:dyDescent="0.25">
      <c r="A52" t="s">
        <v>67</v>
      </c>
      <c r="B52" t="s">
        <v>1453</v>
      </c>
    </row>
    <row r="53" spans="1:2" x14ac:dyDescent="0.25">
      <c r="A53" t="s">
        <v>469</v>
      </c>
      <c r="B53" t="s">
        <v>1453</v>
      </c>
    </row>
    <row r="54" spans="1:2" x14ac:dyDescent="0.25">
      <c r="A54" t="s">
        <v>94</v>
      </c>
      <c r="B54" t="s">
        <v>1453</v>
      </c>
    </row>
    <row r="55" spans="1:2" x14ac:dyDescent="0.25">
      <c r="A55" t="s">
        <v>71</v>
      </c>
      <c r="B55" t="s">
        <v>1452</v>
      </c>
    </row>
    <row r="56" spans="1:2" x14ac:dyDescent="0.25">
      <c r="A56" t="s">
        <v>154</v>
      </c>
      <c r="B56" t="s">
        <v>1453</v>
      </c>
    </row>
    <row r="57" spans="1:2" x14ac:dyDescent="0.25">
      <c r="A57" t="s">
        <v>132</v>
      </c>
      <c r="B57" t="s">
        <v>1452</v>
      </c>
    </row>
    <row r="58" spans="1:2" x14ac:dyDescent="0.25">
      <c r="A58" t="s">
        <v>1115</v>
      </c>
    </row>
    <row r="60" spans="1:2" x14ac:dyDescent="0.25">
      <c r="A60" t="s">
        <v>1119</v>
      </c>
    </row>
    <row r="61" spans="1:2" x14ac:dyDescent="0.25">
      <c r="A61" t="s">
        <v>1433</v>
      </c>
    </row>
    <row r="62" spans="1:2" x14ac:dyDescent="0.25">
      <c r="A62" t="s">
        <v>1116</v>
      </c>
    </row>
    <row r="63" spans="1:2" x14ac:dyDescent="0.25">
      <c r="A63" t="s">
        <v>72</v>
      </c>
      <c r="B63" t="s">
        <v>1454</v>
      </c>
    </row>
    <row r="64" spans="1:2" x14ac:dyDescent="0.25">
      <c r="A64" t="s">
        <v>73</v>
      </c>
      <c r="B64" t="s">
        <v>226</v>
      </c>
    </row>
    <row r="65" spans="1:2" x14ac:dyDescent="0.25">
      <c r="A65" t="s">
        <v>63</v>
      </c>
      <c r="B65" t="s">
        <v>1454</v>
      </c>
    </row>
    <row r="66" spans="1:2" x14ac:dyDescent="0.25">
      <c r="A66" t="s">
        <v>1115</v>
      </c>
    </row>
    <row r="68" spans="1:2" x14ac:dyDescent="0.25">
      <c r="A68" t="s">
        <v>1119</v>
      </c>
    </row>
    <row r="69" spans="1:2" x14ac:dyDescent="0.25">
      <c r="A69" t="s">
        <v>1434</v>
      </c>
    </row>
    <row r="70" spans="1:2" x14ac:dyDescent="0.25">
      <c r="A70" t="s">
        <v>1116</v>
      </c>
    </row>
    <row r="71" spans="1:2" x14ac:dyDescent="0.25">
      <c r="A71" t="s">
        <v>72</v>
      </c>
      <c r="B71" t="s">
        <v>1454</v>
      </c>
    </row>
    <row r="72" spans="1:2" x14ac:dyDescent="0.25">
      <c r="A72" t="s">
        <v>73</v>
      </c>
      <c r="B72" t="s">
        <v>226</v>
      </c>
    </row>
    <row r="73" spans="1:2" x14ac:dyDescent="0.25">
      <c r="A73" t="s">
        <v>63</v>
      </c>
      <c r="B73" t="s">
        <v>1454</v>
      </c>
    </row>
    <row r="74" spans="1:2" x14ac:dyDescent="0.25">
      <c r="A74" t="s">
        <v>1115</v>
      </c>
    </row>
    <row r="76" spans="1:2" x14ac:dyDescent="0.25">
      <c r="A76" t="s">
        <v>1119</v>
      </c>
    </row>
    <row r="77" spans="1:2" x14ac:dyDescent="0.25">
      <c r="A77" t="s">
        <v>1435</v>
      </c>
    </row>
    <row r="78" spans="1:2" x14ac:dyDescent="0.25">
      <c r="A78" t="s">
        <v>1116</v>
      </c>
    </row>
    <row r="79" spans="1:2" x14ac:dyDescent="0.25">
      <c r="A79" t="s">
        <v>72</v>
      </c>
      <c r="B79" t="s">
        <v>1454</v>
      </c>
    </row>
    <row r="80" spans="1:2" x14ac:dyDescent="0.25">
      <c r="A80" t="s">
        <v>73</v>
      </c>
      <c r="B80" t="s">
        <v>226</v>
      </c>
    </row>
    <row r="81" spans="1:2" x14ac:dyDescent="0.25">
      <c r="A81" t="s">
        <v>63</v>
      </c>
      <c r="B81" t="s">
        <v>1454</v>
      </c>
    </row>
    <row r="82" spans="1:2" x14ac:dyDescent="0.25">
      <c r="A82" t="s">
        <v>1115</v>
      </c>
    </row>
    <row r="84" spans="1:2" x14ac:dyDescent="0.25">
      <c r="A84" t="s">
        <v>1119</v>
      </c>
    </row>
    <row r="85" spans="1:2" x14ac:dyDescent="0.25">
      <c r="A85" t="s">
        <v>1436</v>
      </c>
    </row>
    <row r="86" spans="1:2" x14ac:dyDescent="0.25">
      <c r="A86" t="s">
        <v>1116</v>
      </c>
    </row>
    <row r="87" spans="1:2" x14ac:dyDescent="0.25">
      <c r="A87" t="s">
        <v>72</v>
      </c>
      <c r="B87" t="s">
        <v>1454</v>
      </c>
    </row>
    <row r="88" spans="1:2" x14ac:dyDescent="0.25">
      <c r="A88" t="s">
        <v>73</v>
      </c>
      <c r="B88" t="s">
        <v>226</v>
      </c>
    </row>
    <row r="89" spans="1:2" x14ac:dyDescent="0.25">
      <c r="A89" t="s">
        <v>63</v>
      </c>
      <c r="B89" t="s">
        <v>1454</v>
      </c>
    </row>
    <row r="90" spans="1:2" x14ac:dyDescent="0.25">
      <c r="A90" t="s">
        <v>1115</v>
      </c>
    </row>
    <row r="92" spans="1:2" x14ac:dyDescent="0.25">
      <c r="A92" t="s">
        <v>1119</v>
      </c>
    </row>
    <row r="93" spans="1:2" x14ac:dyDescent="0.25">
      <c r="A93" t="s">
        <v>1437</v>
      </c>
    </row>
    <row r="94" spans="1:2" x14ac:dyDescent="0.25">
      <c r="A94" t="s">
        <v>1116</v>
      </c>
    </row>
    <row r="95" spans="1:2" x14ac:dyDescent="0.25">
      <c r="A95" t="s">
        <v>72</v>
      </c>
      <c r="B95" t="s">
        <v>1454</v>
      </c>
    </row>
    <row r="96" spans="1:2" x14ac:dyDescent="0.25">
      <c r="A96" t="s">
        <v>73</v>
      </c>
      <c r="B96" t="s">
        <v>226</v>
      </c>
    </row>
    <row r="97" spans="1:2" x14ac:dyDescent="0.25">
      <c r="A97" t="s">
        <v>63</v>
      </c>
      <c r="B97" t="s">
        <v>1454</v>
      </c>
    </row>
    <row r="98" spans="1:2" x14ac:dyDescent="0.25">
      <c r="A98" t="s">
        <v>1115</v>
      </c>
    </row>
    <row r="100" spans="1:2" x14ac:dyDescent="0.25">
      <c r="A100" t="s">
        <v>1119</v>
      </c>
    </row>
    <row r="101" spans="1:2" x14ac:dyDescent="0.25">
      <c r="A101" t="s">
        <v>1438</v>
      </c>
    </row>
    <row r="102" spans="1:2" x14ac:dyDescent="0.25">
      <c r="A102" t="s">
        <v>1116</v>
      </c>
    </row>
    <row r="103" spans="1:2" x14ac:dyDescent="0.25">
      <c r="A103" t="s">
        <v>72</v>
      </c>
      <c r="B103" t="s">
        <v>1454</v>
      </c>
    </row>
    <row r="104" spans="1:2" x14ac:dyDescent="0.25">
      <c r="A104" t="s">
        <v>73</v>
      </c>
      <c r="B104" t="s">
        <v>226</v>
      </c>
    </row>
    <row r="105" spans="1:2" x14ac:dyDescent="0.25">
      <c r="A105" t="s">
        <v>63</v>
      </c>
      <c r="B105" t="s">
        <v>1454</v>
      </c>
    </row>
    <row r="106" spans="1:2" x14ac:dyDescent="0.25">
      <c r="A106" t="s">
        <v>1115</v>
      </c>
    </row>
    <row r="108" spans="1:2" x14ac:dyDescent="0.25">
      <c r="A108" t="s">
        <v>1119</v>
      </c>
    </row>
    <row r="109" spans="1:2" x14ac:dyDescent="0.25">
      <c r="A109" t="s">
        <v>1400</v>
      </c>
    </row>
    <row r="110" spans="1:2" x14ac:dyDescent="0.25">
      <c r="A110" t="s">
        <v>1116</v>
      </c>
    </row>
    <row r="111" spans="1:2" x14ac:dyDescent="0.25">
      <c r="A111" t="s">
        <v>73</v>
      </c>
    </row>
    <row r="112" spans="1:2" x14ac:dyDescent="0.25">
      <c r="A112" t="s">
        <v>63</v>
      </c>
    </row>
    <row r="113" spans="1:1" x14ac:dyDescent="0.25">
      <c r="A113" t="s">
        <v>1115</v>
      </c>
    </row>
    <row r="115" spans="1:1" x14ac:dyDescent="0.25">
      <c r="A115" t="s">
        <v>1119</v>
      </c>
    </row>
    <row r="116" spans="1:1" x14ac:dyDescent="0.25">
      <c r="A116" t="s">
        <v>1440</v>
      </c>
    </row>
    <row r="117" spans="1:1" x14ac:dyDescent="0.25">
      <c r="A117" t="s">
        <v>1116</v>
      </c>
    </row>
    <row r="118" spans="1:1" x14ac:dyDescent="0.25">
      <c r="A118" t="s">
        <v>1442</v>
      </c>
    </row>
    <row r="119" spans="1:1" x14ac:dyDescent="0.25">
      <c r="A119" t="s">
        <v>407</v>
      </c>
    </row>
    <row r="120" spans="1:1" x14ac:dyDescent="0.25">
      <c r="A120" t="s">
        <v>1439</v>
      </c>
    </row>
    <row r="121" spans="1:1" x14ac:dyDescent="0.25">
      <c r="A121" t="s">
        <v>1115</v>
      </c>
    </row>
    <row r="133" spans="1:2" x14ac:dyDescent="0.25">
      <c r="A133" t="s">
        <v>1119</v>
      </c>
    </row>
    <row r="134" spans="1:2" x14ac:dyDescent="0.25">
      <c r="A134" t="s">
        <v>1406</v>
      </c>
    </row>
    <row r="135" spans="1:2" x14ac:dyDescent="0.25">
      <c r="A135" t="s">
        <v>1116</v>
      </c>
    </row>
    <row r="136" spans="1:2" x14ac:dyDescent="0.25">
      <c r="A136" t="s">
        <v>73</v>
      </c>
      <c r="B136" t="s">
        <v>226</v>
      </c>
    </row>
    <row r="137" spans="1:2" x14ac:dyDescent="0.25">
      <c r="A137" t="s">
        <v>63</v>
      </c>
      <c r="B137" t="s">
        <v>1118</v>
      </c>
    </row>
    <row r="138" spans="1:2" x14ac:dyDescent="0.25">
      <c r="A138" t="s">
        <v>1115</v>
      </c>
    </row>
    <row r="140" spans="1:2" x14ac:dyDescent="0.25">
      <c r="A140" t="s">
        <v>1119</v>
      </c>
    </row>
    <row r="141" spans="1:2" x14ac:dyDescent="0.25">
      <c r="A141" t="s">
        <v>1441</v>
      </c>
    </row>
    <row r="142" spans="1:2" x14ac:dyDescent="0.25">
      <c r="A142" t="s">
        <v>1116</v>
      </c>
    </row>
    <row r="143" spans="1:2" x14ac:dyDescent="0.25">
      <c r="A143" t="s">
        <v>271</v>
      </c>
    </row>
    <row r="144" spans="1:2" x14ac:dyDescent="0.25">
      <c r="A144" t="s">
        <v>1070</v>
      </c>
    </row>
    <row r="145" spans="1:1" x14ac:dyDescent="0.25">
      <c r="A145" t="s">
        <v>122</v>
      </c>
    </row>
    <row r="146" spans="1:1" x14ac:dyDescent="0.25">
      <c r="A146" t="s">
        <v>408</v>
      </c>
    </row>
    <row r="147" spans="1:1" x14ac:dyDescent="0.25">
      <c r="A147" t="s">
        <v>1439</v>
      </c>
    </row>
    <row r="148" spans="1:1" x14ac:dyDescent="0.25">
      <c r="A148" t="s">
        <v>1115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9830D-AA6F-4B1C-8B42-48FEA3A52DCB}">
  <dimension ref="A1:F65"/>
  <sheetViews>
    <sheetView workbookViewId="0">
      <selection activeCell="F31" sqref="F31"/>
    </sheetView>
  </sheetViews>
  <sheetFormatPr defaultRowHeight="13.2" x14ac:dyDescent="0.25"/>
  <cols>
    <col min="1" max="1" width="19.21875" bestFit="1" customWidth="1"/>
    <col min="2" max="2" width="19.5546875" customWidth="1"/>
    <col min="5" max="5" width="11.33203125" customWidth="1"/>
    <col min="6" max="6" width="15.21875" customWidth="1"/>
  </cols>
  <sheetData>
    <row r="1" spans="1:6" x14ac:dyDescent="0.25">
      <c r="A1" s="138" t="s">
        <v>1429</v>
      </c>
      <c r="B1" s="138" t="s">
        <v>1430</v>
      </c>
      <c r="E1" s="138" t="s">
        <v>1429</v>
      </c>
      <c r="F1" s="138" t="s">
        <v>1430</v>
      </c>
    </row>
    <row r="2" spans="1:6" x14ac:dyDescent="0.25">
      <c r="A2" t="s">
        <v>947</v>
      </c>
      <c r="B2" t="s">
        <v>947</v>
      </c>
      <c r="E2">
        <v>0</v>
      </c>
    </row>
    <row r="3" spans="1:6" x14ac:dyDescent="0.25">
      <c r="A3" t="s">
        <v>517</v>
      </c>
      <c r="B3" t="s">
        <v>1455</v>
      </c>
      <c r="E3">
        <v>1</v>
      </c>
      <c r="F3" s="76" t="s">
        <v>1442</v>
      </c>
    </row>
    <row r="4" spans="1:6" x14ac:dyDescent="0.25">
      <c r="A4" t="s">
        <v>68</v>
      </c>
      <c r="B4" s="76" t="s">
        <v>68</v>
      </c>
      <c r="E4" t="s">
        <v>116</v>
      </c>
    </row>
    <row r="5" spans="1:6" x14ac:dyDescent="0.25">
      <c r="A5" t="s">
        <v>223</v>
      </c>
      <c r="B5" s="76" t="s">
        <v>68</v>
      </c>
      <c r="E5" t="s">
        <v>1052</v>
      </c>
    </row>
    <row r="6" spans="1:6" x14ac:dyDescent="0.25">
      <c r="A6" t="s">
        <v>268</v>
      </c>
      <c r="B6" s="76" t="s">
        <v>68</v>
      </c>
      <c r="E6" t="s">
        <v>407</v>
      </c>
      <c r="F6" s="76" t="s">
        <v>407</v>
      </c>
    </row>
    <row r="7" spans="1:6" x14ac:dyDescent="0.25">
      <c r="A7" t="s">
        <v>278</v>
      </c>
      <c r="B7" s="76" t="s">
        <v>68</v>
      </c>
      <c r="E7" t="s">
        <v>68</v>
      </c>
    </row>
    <row r="8" spans="1:6" x14ac:dyDescent="0.25">
      <c r="A8" t="s">
        <v>288</v>
      </c>
      <c r="B8" s="76" t="s">
        <v>68</v>
      </c>
      <c r="E8" t="s">
        <v>197</v>
      </c>
    </row>
    <row r="9" spans="1:6" x14ac:dyDescent="0.25">
      <c r="A9" t="s">
        <v>292</v>
      </c>
      <c r="B9" s="76" t="s">
        <v>68</v>
      </c>
      <c r="E9" t="s">
        <v>982</v>
      </c>
    </row>
    <row r="10" spans="1:6" x14ac:dyDescent="0.25">
      <c r="A10" t="s">
        <v>315</v>
      </c>
      <c r="B10" s="76" t="s">
        <v>68</v>
      </c>
      <c r="E10" t="s">
        <v>279</v>
      </c>
    </row>
    <row r="11" spans="1:6" x14ac:dyDescent="0.25">
      <c r="A11" t="s">
        <v>388</v>
      </c>
      <c r="B11" s="76" t="s">
        <v>68</v>
      </c>
      <c r="E11" t="s">
        <v>121</v>
      </c>
    </row>
    <row r="12" spans="1:6" x14ac:dyDescent="0.25">
      <c r="A12" t="s">
        <v>391</v>
      </c>
      <c r="B12" s="76" t="s">
        <v>68</v>
      </c>
      <c r="E12" t="s">
        <v>146</v>
      </c>
    </row>
    <row r="13" spans="1:6" x14ac:dyDescent="0.25">
      <c r="A13" t="s">
        <v>402</v>
      </c>
      <c r="B13" s="76" t="s">
        <v>68</v>
      </c>
      <c r="E13" t="s">
        <v>403</v>
      </c>
      <c r="F13" s="76" t="s">
        <v>1442</v>
      </c>
    </row>
    <row r="14" spans="1:6" x14ac:dyDescent="0.25">
      <c r="A14" t="s">
        <v>425</v>
      </c>
      <c r="B14" s="76" t="s">
        <v>68</v>
      </c>
    </row>
    <row r="15" spans="1:6" x14ac:dyDescent="0.25">
      <c r="A15" t="s">
        <v>472</v>
      </c>
      <c r="B15" s="76" t="s">
        <v>68</v>
      </c>
    </row>
    <row r="16" spans="1:6" x14ac:dyDescent="0.25">
      <c r="A16" t="s">
        <v>554</v>
      </c>
      <c r="B16" s="76" t="s">
        <v>68</v>
      </c>
    </row>
    <row r="17" spans="1:2" x14ac:dyDescent="0.25">
      <c r="A17" t="s">
        <v>571</v>
      </c>
      <c r="B17" s="76" t="s">
        <v>68</v>
      </c>
    </row>
    <row r="18" spans="1:2" x14ac:dyDescent="0.25">
      <c r="A18" t="s">
        <v>598</v>
      </c>
      <c r="B18" s="76" t="s">
        <v>68</v>
      </c>
    </row>
    <row r="19" spans="1:2" x14ac:dyDescent="0.25">
      <c r="A19" t="s">
        <v>602</v>
      </c>
      <c r="B19" s="76" t="s">
        <v>68</v>
      </c>
    </row>
    <row r="20" spans="1:2" x14ac:dyDescent="0.25">
      <c r="A20" t="s">
        <v>615</v>
      </c>
      <c r="B20" s="76" t="s">
        <v>68</v>
      </c>
    </row>
    <row r="21" spans="1:2" x14ac:dyDescent="0.25">
      <c r="A21" t="s">
        <v>655</v>
      </c>
      <c r="B21" s="76" t="s">
        <v>68</v>
      </c>
    </row>
    <row r="22" spans="1:2" x14ac:dyDescent="0.25">
      <c r="A22" t="s">
        <v>698</v>
      </c>
      <c r="B22" s="76" t="s">
        <v>68</v>
      </c>
    </row>
    <row r="23" spans="1:2" x14ac:dyDescent="0.25">
      <c r="A23" t="s">
        <v>710</v>
      </c>
      <c r="B23" s="76" t="s">
        <v>68</v>
      </c>
    </row>
    <row r="24" spans="1:2" x14ac:dyDescent="0.25">
      <c r="A24" t="s">
        <v>727</v>
      </c>
      <c r="B24" s="76" t="s">
        <v>68</v>
      </c>
    </row>
    <row r="25" spans="1:2" x14ac:dyDescent="0.25">
      <c r="A25" t="s">
        <v>808</v>
      </c>
      <c r="B25" s="76" t="s">
        <v>68</v>
      </c>
    </row>
    <row r="26" spans="1:2" x14ac:dyDescent="0.25">
      <c r="A26" t="s">
        <v>819</v>
      </c>
      <c r="B26" s="76" t="s">
        <v>68</v>
      </c>
    </row>
    <row r="27" spans="1:2" x14ac:dyDescent="0.25">
      <c r="A27" t="s">
        <v>864</v>
      </c>
      <c r="B27" s="76" t="s">
        <v>68</v>
      </c>
    </row>
    <row r="28" spans="1:2" x14ac:dyDescent="0.25">
      <c r="A28" t="s">
        <v>878</v>
      </c>
      <c r="B28" s="76" t="s">
        <v>68</v>
      </c>
    </row>
    <row r="29" spans="1:2" x14ac:dyDescent="0.25">
      <c r="A29" t="s">
        <v>919</v>
      </c>
      <c r="B29" s="76" t="s">
        <v>68</v>
      </c>
    </row>
    <row r="30" spans="1:2" x14ac:dyDescent="0.25">
      <c r="A30" t="s">
        <v>950</v>
      </c>
      <c r="B30" s="76" t="s">
        <v>68</v>
      </c>
    </row>
    <row r="31" spans="1:2" x14ac:dyDescent="0.25">
      <c r="A31" t="s">
        <v>1016</v>
      </c>
      <c r="B31" s="76" t="s">
        <v>68</v>
      </c>
    </row>
    <row r="32" spans="1:2" x14ac:dyDescent="0.25">
      <c r="A32" t="s">
        <v>97</v>
      </c>
      <c r="B32" t="s">
        <v>115</v>
      </c>
    </row>
    <row r="33" spans="1:2" x14ac:dyDescent="0.25">
      <c r="A33" t="s">
        <v>406</v>
      </c>
      <c r="B33" t="s">
        <v>115</v>
      </c>
    </row>
    <row r="34" spans="1:2" x14ac:dyDescent="0.25">
      <c r="A34" t="s">
        <v>534</v>
      </c>
      <c r="B34" t="s">
        <v>115</v>
      </c>
    </row>
    <row r="35" spans="1:2" x14ac:dyDescent="0.25">
      <c r="A35" t="s">
        <v>1092</v>
      </c>
      <c r="B35" t="s">
        <v>115</v>
      </c>
    </row>
    <row r="36" spans="1:2" x14ac:dyDescent="0.25">
      <c r="A36" t="s">
        <v>220</v>
      </c>
      <c r="B36" t="s">
        <v>220</v>
      </c>
    </row>
    <row r="37" spans="1:2" x14ac:dyDescent="0.25">
      <c r="A37" t="s">
        <v>142</v>
      </c>
      <c r="B37" t="s">
        <v>1422</v>
      </c>
    </row>
    <row r="38" spans="1:2" x14ac:dyDescent="0.25">
      <c r="A38" t="s">
        <v>187</v>
      </c>
      <c r="B38" t="s">
        <v>1422</v>
      </c>
    </row>
    <row r="39" spans="1:2" x14ac:dyDescent="0.25">
      <c r="A39" t="s">
        <v>207</v>
      </c>
      <c r="B39" t="s">
        <v>1422</v>
      </c>
    </row>
    <row r="40" spans="1:2" x14ac:dyDescent="0.25">
      <c r="A40" t="s">
        <v>265</v>
      </c>
      <c r="B40" t="s">
        <v>1422</v>
      </c>
    </row>
    <row r="41" spans="1:2" x14ac:dyDescent="0.25">
      <c r="A41" t="s">
        <v>628</v>
      </c>
      <c r="B41" t="s">
        <v>1422</v>
      </c>
    </row>
    <row r="42" spans="1:2" x14ac:dyDescent="0.25">
      <c r="A42" t="s">
        <v>635</v>
      </c>
      <c r="B42" t="s">
        <v>1422</v>
      </c>
    </row>
    <row r="43" spans="1:2" x14ac:dyDescent="0.25">
      <c r="A43" t="s">
        <v>109</v>
      </c>
      <c r="B43" t="s">
        <v>109</v>
      </c>
    </row>
    <row r="44" spans="1:2" x14ac:dyDescent="0.25">
      <c r="A44" t="s">
        <v>446</v>
      </c>
      <c r="B44" t="s">
        <v>1142</v>
      </c>
    </row>
    <row r="45" spans="1:2" x14ac:dyDescent="0.25">
      <c r="A45" t="s">
        <v>696</v>
      </c>
      <c r="B45" t="s">
        <v>1425</v>
      </c>
    </row>
    <row r="46" spans="1:2" x14ac:dyDescent="0.25">
      <c r="A46" t="s">
        <v>990</v>
      </c>
      <c r="B46" t="s">
        <v>1428</v>
      </c>
    </row>
    <row r="47" spans="1:2" x14ac:dyDescent="0.25">
      <c r="A47" t="s">
        <v>803</v>
      </c>
      <c r="B47" t="s">
        <v>1427</v>
      </c>
    </row>
    <row r="48" spans="1:2" x14ac:dyDescent="0.25">
      <c r="A48" t="s">
        <v>200</v>
      </c>
      <c r="B48" t="s">
        <v>1423</v>
      </c>
    </row>
    <row r="49" spans="1:2" x14ac:dyDescent="0.25">
      <c r="A49" t="s">
        <v>137</v>
      </c>
      <c r="B49" t="s">
        <v>137</v>
      </c>
    </row>
    <row r="50" spans="1:2" x14ac:dyDescent="0.25">
      <c r="A50" t="s">
        <v>192</v>
      </c>
      <c r="B50" t="s">
        <v>137</v>
      </c>
    </row>
    <row r="51" spans="1:2" x14ac:dyDescent="0.25">
      <c r="A51" t="s">
        <v>700</v>
      </c>
      <c r="B51" t="s">
        <v>137</v>
      </c>
    </row>
    <row r="52" spans="1:2" x14ac:dyDescent="0.25">
      <c r="A52" t="s">
        <v>850</v>
      </c>
      <c r="B52" t="s">
        <v>137</v>
      </c>
    </row>
    <row r="53" spans="1:2" x14ac:dyDescent="0.25">
      <c r="A53" t="s">
        <v>497</v>
      </c>
      <c r="B53" t="s">
        <v>1424</v>
      </c>
    </row>
    <row r="54" spans="1:2" x14ac:dyDescent="0.25">
      <c r="A54" t="s">
        <v>668</v>
      </c>
      <c r="B54" t="s">
        <v>668</v>
      </c>
    </row>
    <row r="55" spans="1:2" x14ac:dyDescent="0.25">
      <c r="A55" t="s">
        <v>978</v>
      </c>
      <c r="B55" t="s">
        <v>978</v>
      </c>
    </row>
    <row r="56" spans="1:2" x14ac:dyDescent="0.25">
      <c r="A56" t="s">
        <v>259</v>
      </c>
      <c r="B56" t="s">
        <v>259</v>
      </c>
    </row>
    <row r="57" spans="1:2" x14ac:dyDescent="0.25">
      <c r="A57" t="s">
        <v>298</v>
      </c>
      <c r="B57" t="s">
        <v>259</v>
      </c>
    </row>
    <row r="58" spans="1:2" x14ac:dyDescent="0.25">
      <c r="A58" t="s">
        <v>252</v>
      </c>
      <c r="B58" t="s">
        <v>252</v>
      </c>
    </row>
    <row r="59" spans="1:2" x14ac:dyDescent="0.25">
      <c r="A59" t="s">
        <v>960</v>
      </c>
      <c r="B59" t="s">
        <v>252</v>
      </c>
    </row>
    <row r="60" spans="1:2" x14ac:dyDescent="0.25">
      <c r="A60" t="s">
        <v>211</v>
      </c>
      <c r="B60" t="s">
        <v>247</v>
      </c>
    </row>
    <row r="61" spans="1:2" x14ac:dyDescent="0.25">
      <c r="A61" t="s">
        <v>247</v>
      </c>
      <c r="B61" t="s">
        <v>247</v>
      </c>
    </row>
    <row r="62" spans="1:2" x14ac:dyDescent="0.25">
      <c r="A62" t="s">
        <v>780</v>
      </c>
      <c r="B62" t="s">
        <v>247</v>
      </c>
    </row>
    <row r="63" spans="1:2" x14ac:dyDescent="0.25">
      <c r="A63" t="s">
        <v>867</v>
      </c>
      <c r="B63" t="s">
        <v>247</v>
      </c>
    </row>
    <row r="64" spans="1:2" x14ac:dyDescent="0.25">
      <c r="A64" t="s">
        <v>987</v>
      </c>
      <c r="B64" t="s">
        <v>247</v>
      </c>
    </row>
    <row r="65" spans="1:2" x14ac:dyDescent="0.25">
      <c r="A65" t="s">
        <v>772</v>
      </c>
      <c r="B65" t="s">
        <v>1426</v>
      </c>
    </row>
  </sheetData>
  <autoFilter ref="A1:B1" xr:uid="{F809830D-AA6F-4B1C-8B42-48FEA3A52DCB}">
    <sortState xmlns:xlrd2="http://schemas.microsoft.com/office/spreadsheetml/2017/richdata2" ref="A2:B65">
      <sortCondition ref="B1"/>
    </sortState>
  </autoFilter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35AF4-4CF2-4F77-B9EB-6B4B8268C2B7}">
  <sheetPr>
    <outlinePr summaryBelow="0" summaryRight="0"/>
  </sheetPr>
  <dimension ref="A1:CQ408"/>
  <sheetViews>
    <sheetView topLeftCell="AK1" zoomScale="85" zoomScaleNormal="85" workbookViewId="0">
      <pane ySplit="1" topLeftCell="A295" activePane="bottomLeft" state="frozen"/>
      <selection pane="bottomLeft" activeCell="Z295" sqref="Z1:AO295"/>
    </sheetView>
  </sheetViews>
  <sheetFormatPr defaultColWidth="12.6640625" defaultRowHeight="15.75" customHeight="1" x14ac:dyDescent="0.25"/>
  <cols>
    <col min="1" max="2" width="18.88671875" customWidth="1"/>
    <col min="3" max="5" width="21.109375" customWidth="1"/>
    <col min="6" max="9" width="18.88671875" customWidth="1"/>
    <col min="10" max="15" width="37.6640625" customWidth="1"/>
    <col min="16" max="16" width="34.77734375" customWidth="1"/>
    <col min="17" max="26" width="37.6640625" customWidth="1"/>
    <col min="27" max="27" width="32.109375" customWidth="1"/>
    <col min="28" max="29" width="37.6640625" customWidth="1"/>
    <col min="30" max="30" width="29.33203125" customWidth="1"/>
    <col min="31" max="33" width="37.6640625" customWidth="1"/>
    <col min="34" max="34" width="21.77734375" customWidth="1"/>
    <col min="35" max="35" width="34.21875" customWidth="1"/>
    <col min="36" max="36" width="37.6640625" customWidth="1"/>
    <col min="37" max="37" width="35.21875" customWidth="1"/>
    <col min="38" max="39" width="37.6640625" customWidth="1"/>
    <col min="40" max="40" width="26.109375" customWidth="1"/>
    <col min="41" max="41" width="33.88671875" customWidth="1"/>
    <col min="42" max="44" width="37.6640625" customWidth="1"/>
    <col min="45" max="45" width="30.109375" customWidth="1"/>
    <col min="46" max="54" width="37.6640625" customWidth="1"/>
    <col min="55" max="55" width="26.77734375" customWidth="1"/>
    <col min="56" max="56" width="37.6640625" customWidth="1"/>
    <col min="57" max="57" width="30.6640625" customWidth="1"/>
    <col min="58" max="58" width="37.6640625" customWidth="1"/>
    <col min="59" max="59" width="25.5546875" bestFit="1" customWidth="1"/>
    <col min="60" max="60" width="25.5546875" customWidth="1"/>
    <col min="61" max="61" width="18.88671875" customWidth="1"/>
    <col min="62" max="62" width="20.6640625" customWidth="1"/>
    <col min="63" max="65" width="18.88671875" customWidth="1"/>
    <col min="66" max="66" width="23.77734375" bestFit="1" customWidth="1"/>
    <col min="69" max="69" width="17.77734375" customWidth="1"/>
    <col min="70" max="70" width="19.6640625" customWidth="1"/>
    <col min="71" max="71" width="16" customWidth="1"/>
    <col min="72" max="75" width="15.33203125" customWidth="1"/>
    <col min="76" max="93" width="16" customWidth="1"/>
    <col min="94" max="94" width="18.33203125" customWidth="1"/>
    <col min="95" max="95" width="16" customWidth="1"/>
  </cols>
  <sheetData>
    <row r="1" spans="1:95" ht="13.2" x14ac:dyDescent="0.25">
      <c r="A1" s="77" t="s">
        <v>0</v>
      </c>
      <c r="B1" s="78" t="s">
        <v>1</v>
      </c>
      <c r="C1" s="78" t="s">
        <v>2</v>
      </c>
      <c r="D1" s="79" t="s">
        <v>3</v>
      </c>
      <c r="E1" s="79" t="s">
        <v>4</v>
      </c>
      <c r="F1" s="78" t="s">
        <v>5</v>
      </c>
      <c r="G1" s="78" t="s">
        <v>6</v>
      </c>
      <c r="H1" s="79" t="s">
        <v>7</v>
      </c>
      <c r="I1" s="79" t="s">
        <v>8</v>
      </c>
      <c r="J1" s="78" t="s">
        <v>9</v>
      </c>
      <c r="K1" s="78" t="s">
        <v>10</v>
      </c>
      <c r="L1" s="78" t="s">
        <v>11</v>
      </c>
      <c r="M1" s="78" t="s">
        <v>12</v>
      </c>
      <c r="N1" s="78" t="s">
        <v>13</v>
      </c>
      <c r="O1" s="78" t="s">
        <v>14</v>
      </c>
      <c r="P1" s="78" t="s">
        <v>15</v>
      </c>
      <c r="Q1" s="78" t="s">
        <v>16</v>
      </c>
      <c r="R1" s="78" t="s">
        <v>17</v>
      </c>
      <c r="S1" s="78" t="s">
        <v>18</v>
      </c>
      <c r="T1" s="78" t="s">
        <v>19</v>
      </c>
      <c r="U1" s="78" t="s">
        <v>20</v>
      </c>
      <c r="V1" s="78" t="s">
        <v>21</v>
      </c>
      <c r="W1" s="78" t="s">
        <v>22</v>
      </c>
      <c r="X1" s="78" t="s">
        <v>23</v>
      </c>
      <c r="Y1" s="78" t="s">
        <v>24</v>
      </c>
      <c r="Z1" s="78" t="s">
        <v>25</v>
      </c>
      <c r="AA1" s="78" t="s">
        <v>26</v>
      </c>
      <c r="AB1" s="78" t="s">
        <v>27</v>
      </c>
      <c r="AC1" s="78" t="s">
        <v>28</v>
      </c>
      <c r="AD1" s="78" t="s">
        <v>29</v>
      </c>
      <c r="AE1" s="78" t="s">
        <v>30</v>
      </c>
      <c r="AF1" s="78" t="s">
        <v>31</v>
      </c>
      <c r="AG1" s="78" t="s">
        <v>32</v>
      </c>
      <c r="AH1" s="78" t="s">
        <v>33</v>
      </c>
      <c r="AI1" s="78" t="s">
        <v>34</v>
      </c>
      <c r="AJ1" s="78" t="s">
        <v>35</v>
      </c>
      <c r="AK1" s="78" t="s">
        <v>36</v>
      </c>
      <c r="AL1" s="78" t="s">
        <v>37</v>
      </c>
      <c r="AM1" s="78" t="s">
        <v>38</v>
      </c>
      <c r="AN1" s="78" t="s">
        <v>39</v>
      </c>
      <c r="AO1" s="78" t="s">
        <v>40</v>
      </c>
      <c r="AP1" s="78" t="s">
        <v>41</v>
      </c>
      <c r="AQ1" s="78" t="s">
        <v>42</v>
      </c>
      <c r="AR1" s="78" t="s">
        <v>43</v>
      </c>
      <c r="AS1" s="78" t="s">
        <v>44</v>
      </c>
      <c r="AT1" s="78" t="s">
        <v>45</v>
      </c>
      <c r="AU1" s="78" t="s">
        <v>46</v>
      </c>
      <c r="AV1" s="78" t="s">
        <v>47</v>
      </c>
      <c r="AW1" s="78" t="s">
        <v>48</v>
      </c>
      <c r="AX1" s="78" t="s">
        <v>49</v>
      </c>
      <c r="AY1" s="78" t="s">
        <v>50</v>
      </c>
      <c r="AZ1" s="78" t="s">
        <v>51</v>
      </c>
      <c r="BA1" s="78" t="s">
        <v>52</v>
      </c>
      <c r="BB1" s="78" t="s">
        <v>53</v>
      </c>
      <c r="BC1" s="78" t="s">
        <v>54</v>
      </c>
      <c r="BD1" s="78" t="s">
        <v>55</v>
      </c>
      <c r="BE1" s="78" t="s">
        <v>56</v>
      </c>
      <c r="BF1" s="80" t="s">
        <v>57</v>
      </c>
      <c r="BG1" s="81" t="s">
        <v>1112</v>
      </c>
      <c r="BH1" s="119" t="s">
        <v>1412</v>
      </c>
      <c r="BI1" s="60" t="s">
        <v>1119</v>
      </c>
      <c r="BJ1" s="118" t="s">
        <v>1123</v>
      </c>
      <c r="BK1" s="118" t="s">
        <v>1124</v>
      </c>
      <c r="BL1" s="118" t="s">
        <v>1125</v>
      </c>
      <c r="BM1" s="118" t="s">
        <v>1127</v>
      </c>
      <c r="BN1" s="118" t="s">
        <v>1133</v>
      </c>
      <c r="BO1" s="139" t="s">
        <v>1431</v>
      </c>
      <c r="BP1" s="141" t="s">
        <v>1443</v>
      </c>
      <c r="BQ1" s="144" t="s">
        <v>1456</v>
      </c>
      <c r="BR1" s="144" t="s">
        <v>1457</v>
      </c>
      <c r="BS1" s="150" t="s">
        <v>1479</v>
      </c>
      <c r="BT1" s="144" t="s">
        <v>1458</v>
      </c>
      <c r="BU1" s="150" t="s">
        <v>1481</v>
      </c>
      <c r="BV1" s="144" t="s">
        <v>1480</v>
      </c>
      <c r="BW1" s="150" t="s">
        <v>1482</v>
      </c>
      <c r="BX1" s="144" t="s">
        <v>1459</v>
      </c>
      <c r="BY1" s="150" t="s">
        <v>1483</v>
      </c>
      <c r="BZ1" s="144" t="s">
        <v>1460</v>
      </c>
      <c r="CA1" s="150" t="s">
        <v>1484</v>
      </c>
      <c r="CB1" s="144" t="s">
        <v>1461</v>
      </c>
      <c r="CC1" s="150" t="s">
        <v>1485</v>
      </c>
      <c r="CD1" s="144" t="s">
        <v>1462</v>
      </c>
      <c r="CE1" s="150" t="s">
        <v>1486</v>
      </c>
      <c r="CF1" s="144" t="s">
        <v>1463</v>
      </c>
      <c r="CG1" s="150" t="s">
        <v>1487</v>
      </c>
      <c r="CH1" s="144" t="s">
        <v>1464</v>
      </c>
      <c r="CI1" s="150" t="s">
        <v>1488</v>
      </c>
      <c r="CJ1" s="144" t="s">
        <v>1465</v>
      </c>
      <c r="CK1" s="150" t="s">
        <v>1489</v>
      </c>
      <c r="CL1" s="144" t="s">
        <v>1466</v>
      </c>
      <c r="CM1" s="150" t="s">
        <v>1490</v>
      </c>
      <c r="CN1" s="144" t="s">
        <v>1467</v>
      </c>
      <c r="CO1" s="150" t="s">
        <v>1491</v>
      </c>
      <c r="CP1" s="148" t="s">
        <v>1476</v>
      </c>
      <c r="CQ1" s="150" t="s">
        <v>1492</v>
      </c>
    </row>
    <row r="2" spans="1:95" ht="13.2" hidden="1" x14ac:dyDescent="0.25">
      <c r="A2" s="82">
        <v>45569.397830833332</v>
      </c>
      <c r="B2" s="83" t="s">
        <v>58</v>
      </c>
      <c r="C2" s="84" t="s">
        <v>59</v>
      </c>
      <c r="D2" s="83">
        <v>95.53</v>
      </c>
      <c r="E2" s="83">
        <v>0</v>
      </c>
      <c r="F2" s="83" t="s">
        <v>60</v>
      </c>
      <c r="G2" s="85" t="s">
        <v>61</v>
      </c>
      <c r="H2" s="83" t="s">
        <v>62</v>
      </c>
      <c r="I2" s="83" t="s">
        <v>63</v>
      </c>
      <c r="J2" s="83" t="s">
        <v>64</v>
      </c>
      <c r="K2" s="83" t="s">
        <v>64</v>
      </c>
      <c r="L2" s="83" t="s">
        <v>64</v>
      </c>
      <c r="M2" s="83" t="s">
        <v>64</v>
      </c>
      <c r="N2" s="83" t="s">
        <v>64</v>
      </c>
      <c r="O2" s="83" t="s">
        <v>64</v>
      </c>
      <c r="P2" s="83" t="s">
        <v>64</v>
      </c>
      <c r="Q2" s="83" t="s">
        <v>64</v>
      </c>
      <c r="R2" s="83" t="s">
        <v>64</v>
      </c>
      <c r="S2" s="83" t="s">
        <v>64</v>
      </c>
      <c r="T2" s="83" t="s">
        <v>64</v>
      </c>
      <c r="U2" s="83" t="s">
        <v>64</v>
      </c>
      <c r="V2" s="83" t="s">
        <v>64</v>
      </c>
      <c r="W2" s="83" t="s">
        <v>64</v>
      </c>
      <c r="X2" s="83" t="s">
        <v>64</v>
      </c>
      <c r="Y2" s="83" t="s">
        <v>64</v>
      </c>
      <c r="Z2" s="83" t="s">
        <v>65</v>
      </c>
      <c r="AA2" s="83" t="s">
        <v>65</v>
      </c>
      <c r="AB2" s="83" t="s">
        <v>65</v>
      </c>
      <c r="AC2" s="83" t="s">
        <v>65</v>
      </c>
      <c r="AD2" s="83" t="s">
        <v>65</v>
      </c>
      <c r="AE2" s="83" t="s">
        <v>65</v>
      </c>
      <c r="AF2" s="83" t="s">
        <v>65</v>
      </c>
      <c r="AG2" s="83" t="s">
        <v>65</v>
      </c>
      <c r="AH2" s="83" t="s">
        <v>65</v>
      </c>
      <c r="AI2" s="83" t="s">
        <v>66</v>
      </c>
      <c r="AJ2" s="83" t="s">
        <v>65</v>
      </c>
      <c r="AK2" s="83" t="s">
        <v>66</v>
      </c>
      <c r="AL2" s="83" t="s">
        <v>66</v>
      </c>
      <c r="AM2" s="83" t="s">
        <v>65</v>
      </c>
      <c r="AN2" s="83" t="s">
        <v>66</v>
      </c>
      <c r="AO2" s="83" t="s">
        <v>66</v>
      </c>
      <c r="AP2" s="83" t="s">
        <v>67</v>
      </c>
      <c r="AQ2" s="83" t="s">
        <v>67</v>
      </c>
      <c r="AR2" s="83" t="s">
        <v>63</v>
      </c>
      <c r="AS2" s="83" t="s">
        <v>68</v>
      </c>
      <c r="AT2" s="83" t="s">
        <v>69</v>
      </c>
      <c r="AU2" s="83" t="s">
        <v>70</v>
      </c>
      <c r="AV2" s="83" t="s">
        <v>71</v>
      </c>
      <c r="AW2" s="83" t="s">
        <v>63</v>
      </c>
      <c r="AX2" s="83" t="s">
        <v>72</v>
      </c>
      <c r="AY2" s="83" t="s">
        <v>73</v>
      </c>
      <c r="AZ2" s="83" t="s">
        <v>72</v>
      </c>
      <c r="BA2" s="83" t="s">
        <v>73</v>
      </c>
      <c r="BB2" s="83" t="s">
        <v>72</v>
      </c>
      <c r="BC2" s="83" t="s">
        <v>73</v>
      </c>
      <c r="BE2" s="83" t="s">
        <v>73</v>
      </c>
      <c r="BG2" s="76" t="s">
        <v>100</v>
      </c>
      <c r="BH2" s="76" t="s">
        <v>60</v>
      </c>
      <c r="BI2" s="76" t="s">
        <v>1414</v>
      </c>
      <c r="BJ2">
        <f t="shared" ref="BJ2:BJ65" si="0">SUM(IF(J2="Betul / True",1,IF(J2="Salah / False",0,IF(J2="Tidak tahu / Dont Know",0,"PLEASE CHECK"))),IF(K2="Betul / True",1,IF(K2="Salah / False",0,IF(K2="Tidak tahu / Dont Know",0,"PLEASE CHECK"))),IF(L2="Betul / True",1,IF(L2="Salah / False",0,IF(L2="Tidak tahu / Dont Know",0,"PLEASE CHECK"))),IF(M2="Betul / True",0,IF(M2="Salah / False",1,IF(M2="Tidak tahu / Dont Know",0,"PLEASE CHECK"))),IF(N2="Betul / True",1,IF(N2="Salah / False",0,IF(N2="Tidak tahu / Dont Know",0,"PLEASE CHECK"))),IF(O2="Betul / True",1,IF(O2="Salah / False",0,IF(O2="Tidak tahu / Dont Know",0,"PLEASE CHECK"))),IF(P2="Betul / True",1,IF(P2="Salah / False",0,IF(P2="Tidak tahu / Dont Know",0,"PLEASE CHECK"))),IF(Q2="Betul / True",1,IF(Q2="Salah / False",0,IF(Q2="Tidak tahu / Dont Know",0,"PLEASE CHECK"))),IF(R2="Betul / True",1,IF(R2="Salah / False",0,IF(R2="Tidak tahu / Dont Know",0,"PLEASE CHECK"))),IF(S2="Betul / True",1,IF(S2="Salah / False",0,IF(S2="Tidak tahu / Dont Know",0,"PLEASE CHECK"))),IF(T2="Betul / True",1,IF(T2="Salah / False",0,IF(T2="Tidak tahu / Dont Know",0,"PLEASE CHECK"))),IF(U2="Betul / True",1,IF(U2="Salah / False",0,IF(U2="Tidak tahu / Dont Know",0,"PLEASE CHECK"))),IF(V2="Betul / True",1,IF(V2="Salah / False",0,IF(V2="Tidak tahu / Dont Know",0,"PLEASE CHECK"))),IF(W2="Betul / True",1,IF(W2="Salah / False",0,IF(W2="Tidak tahu / Dont Know",0,"PLEASE CHECK"))),IF(X2="Betul / True",1,IF(X2="Salah / False",0,IF(X2="Tidak tahu / Dont Know",0,"PLEASE CHECK"))),IF(Y2="Betul / True",1,IF(Y2="Salah / False",0,IF(Y2="Tidak tahu / Dont Know",0,"PLEASE CHECK"))))</f>
        <v>15</v>
      </c>
      <c r="BK2">
        <f t="shared" ref="BK2:BK65" si="1">SUM(IF(Z2="Sangat setuju / Strongly agree",4,IF(Z2="Setuju / Slightly agree",3,IF(Z2="Tidak setuju / Slightly disagree",2,IF(Z2="Sangat tidak setuju / Strongly disagree",1,"PLEASECHECK")))),IF(AA2="Sangat setuju / Strongly agree",4,IF(AA2="Setuju / Slightly agree",3,IF(AA2="Tidak setuju / Slightly disagree",2,IF(AA2="Sangat tidak setuju / Strongly disagree",1,"PLEASECHECK")))),IF(AB2="Sangat setuju / Strongly agree",4,IF(AB2="Setuju / Slightly agree",3,IF(AB2="Tidak setuju / Slightly disagree",2,IF(AB2="Sangat tidak setuju / Strongly disagree",1,"PLEASECHECK")))),IF(AC2="Sangat setuju / Strongly agree",4,IF(AC2="Setuju / Slightly agree",3,IF(AC2="Tidak setuju / Slightly disagree",2,IF(AC2="Sangat tidak setuju / Strongly disagree",1,"PLEASECHECK")))),IF(AD2="Sangat setuju / Strongly agree",4,IF(AD2="Setuju / Slightly agree",3,IF(AD2="Tidak setuju / Slightly disagree",2,IF(AD2="Sangat tidak setuju / Strongly disagree",1,"PLEASECHECK")))),IF(AE2="Sangat setuju / Strongly agree",4,IF(AE2="Setuju / Slightly agree",3,IF(AE2="Tidak setuju / Slightly disagree",2,IF(AE2="Sangat tidak setuju / Strongly disagree",1,"PLEASECHECK")))),IF(AF2="Sangat setuju / Strongly agree",4,IF(AF2="Setuju / Slightly agree",3,IF(AF2="Tidak setuju / Slightly disagree",2,IF(AF2="Sangat tidak setuju / Strongly disagree",1,"PLEASECHECK")))),IF(AG2="Sangat setuju / Strongly agree",4,IF(AG2="Setuju / Slightly agree",3,IF(AG2="Tidak setuju / Slightly disagree",2,IF(AG2="Sangat tidak setuju / Strongly disagree",2,"PLEASECHECK")))),IF(AH2="Sangat setuju / Strongly agree",4,IF(AH2="Setuju / Slightly agree",3,IF(AH2="Tidak setuju / Slightly disagree",2,IF(AH2="Sangat tidak setuju / Strongly disagree",2,"PLEASECHECK")))),IF(AI2="Sangat setuju / Strongly agree",1,IF(AI2="Setuju / Slightly agree",2,IF(AI2="Tidak setuju / Slightly disagree",3,IF(AI2="Sangat tidak setuju / Strongly disagree",4,"PLEASECHECK")))),IF(AJ2="Sangat setuju / Strongly agree",4,IF(AJ2="Setuju / Slightly agree",3,IF(AJ2="Tidak setuju / Slightly disagree",2,IF(AJ2="Sangat tidak setuju / Strongly disagree",3,"PLEASECHECK")))),IF(AK2="Sangat setuju / Strongly agree",4,IF(AK2="Setuju / Slightly agree",3,IF(AK2="Tidak setuju / Slightly disagree",2,IF(AK2="Sangat tidak setuju / Strongly disagree",3,"PLEASECHECK")))),IF(AL2="Sangat setuju / Strongly agree",4,IF(AL2="Setuju / Slightly agree",3,IF(AL2="Tidak setuju / Slightly disagree",2,IF(AL2="Sangat tidak setuju / Strongly disagree",3,"PLEASECHECK")))),IF(AM2="Sangat setuju / Strongly agree",4,IF(AM2="Setuju / Slightly agree",3,IF(AM2="Tidak setuju / Slightly disagree",2,IF(AM2="Sangat tidak setuju / Strongly disagree",3,"PLEASECHECK")))),IF(AN2="Sangat setuju / Strongly agree",4,IF(AN2="Setuju / Slightly agree",3,IF(AN2="Tidak setuju / Slightly disagree",2,IF(AN2="Sangat tidak setuju / Strongly disagree",4,"PLEASECHECK")))),IF(AO2="Sangat setuju / Strongly agree",4,IF(AO2="Setuju / Slightly agree",3,IF(AO2="Tidak setuju / Slightly disagree",2,IF(AO2="Sangat tidak setuju / Strongly disagree",4,"PLEASECHECK")))))</f>
        <v>58</v>
      </c>
      <c r="BM2" s="86" t="str">
        <f>_xlfn.XLOOKUP(Form_Responses1811121314[[#This Row],[Sekolah School (Cleansed)]],'Quality Check'!$B$11:$B$14,'Quality Check'!$C$11:$C$14,)</f>
        <v>Rural</v>
      </c>
      <c r="BN2" s="86" t="str">
        <f>_xlfn.XLOOKUP(Form_Responses1811121314[[#This Row],[Sekolah School (Cleansed)]],'Quality Check'!$B$11:$B$14,'Quality Check'!$D$11:$D$14,)</f>
        <v>Intervention Group (IG)</v>
      </c>
      <c r="BO2" s="87" t="str">
        <f>_xlfn.XLOOKUP(AS2,'Cleansing - Toothpaste Brand'!A:A,'Cleansing - Toothpaste Brand'!B:B,)</f>
        <v>Colgate</v>
      </c>
      <c r="BP2" s="87"/>
      <c r="BQ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" s="86" t="str">
        <f>_xlfn.XLOOKUP(AP2,'Cleansing - Response'!E:E,'Cleansing - Response'!F:F,)</f>
        <v>2 days and more</v>
      </c>
      <c r="BS2" s="86">
        <f>IF(Form_Responses1811121314[[#This Row],[Answer - B1]]="2 days and more",1,0)</f>
        <v>1</v>
      </c>
      <c r="BT2" s="86" t="str">
        <f>_xlfn.XLOOKUP(AQ2,'Cleansing - Response'!E:E,'Cleansing - Response'!F:F,)</f>
        <v>2 days and more</v>
      </c>
      <c r="BU2" s="86">
        <f>IF(Form_Responses1811121314[[#This Row],[Answer - B2]]="2 days and more",1,0)</f>
        <v>1</v>
      </c>
      <c r="BV2" s="86" t="str">
        <f t="shared" ref="BV2:BV65" si="2">IF(OR(AR2="Ya / Yes",AR2="Tidak / No"),AR2,IF(BQ2="Flouride-based","Ya / Yes","Tidak / No"))</f>
        <v>Ya / Yes</v>
      </c>
      <c r="BW2" s="86">
        <f>IF(Form_Responses1811121314[[#This Row],[Answer - B3]]="Ya / Yes",1,0)</f>
        <v>1</v>
      </c>
      <c r="BX2" s="86" t="str">
        <f>_xlfn.XLOOKUP(AT2,'Cleansing - Response'!E:E,'Cleansing - Response'!F:F,)</f>
        <v>Rarely / Sometimes</v>
      </c>
      <c r="BY2" s="86">
        <f>IF(Form_Responses1811121314[[#This Row],[Answer - B4]]="Always",1,0)</f>
        <v>0</v>
      </c>
      <c r="BZ2" s="86" t="str">
        <f>_xlfn.XLOOKUP(AU2,'Cleansing - Response'!H:H,'Cleansing - Response'!I:I,)</f>
        <v>Sometimes / When in need</v>
      </c>
      <c r="CA2" s="86">
        <f>IF(Form_Responses1811121314[[#This Row],[Answer - B5]]="Sometimes / When in need",2,IF(Form_Responses1811121314[[#This Row],[Answer - B5]]="Using dental floss at least once",1,0))</f>
        <v>2</v>
      </c>
      <c r="CB2" s="86" t="str">
        <f>_xlfn.XLOOKUP(AV2,'Cleansing - Response'!K:K,'Cleansing - Response'!L:L,)</f>
        <v>Up to 1 time a day</v>
      </c>
      <c r="CC2" s="86">
        <f>IF(Form_Responses1811121314[[#This Row],[Answer - B6]]="More than 1 time a day",1,0)</f>
        <v>0</v>
      </c>
      <c r="CD2" s="86" t="str">
        <f>_xlfn.XLOOKUP(AW2,'Cleansing - Response'!$N:$N,'Cleansing - Response'!$O:$O,)</f>
        <v>Yes / Sometimes</v>
      </c>
      <c r="CE2" s="86">
        <f>IF(Form_Responses1811121314[[#This Row],[Answer - B7-1]]="Yes / Sometimes",1,0)</f>
        <v>1</v>
      </c>
      <c r="CF2" s="86" t="str">
        <f>_xlfn.XLOOKUP(AX2,'Cleansing - Response'!$N:$N,'Cleansing - Response'!$O:$O,)</f>
        <v>Yes / Sometimes</v>
      </c>
      <c r="CG2" s="86">
        <f>IF(Form_Responses1811121314[[#This Row],[Answer - B7-2]]="Yes / Sometimes",1,0)</f>
        <v>1</v>
      </c>
      <c r="CH2" s="86" t="str">
        <f>_xlfn.XLOOKUP(AY2,'Cleansing - Response'!$N:$N,'Cleansing - Response'!$O:$O,)</f>
        <v>No</v>
      </c>
      <c r="CI2" s="86">
        <f>IF(Form_Responses1811121314[[#This Row],[Answer - B7-3]]="Yes / Sometimes",1,0)</f>
        <v>0</v>
      </c>
      <c r="CJ2" s="86" t="str">
        <f>_xlfn.XLOOKUP(AZ2,'Cleansing - Response'!$N:$N,'Cleansing - Response'!$O:$O,)</f>
        <v>Yes / Sometimes</v>
      </c>
      <c r="CK2" s="86">
        <f>IF(Form_Responses1811121314[[#This Row],[Answer - B7-4]]="Yes / Sometimes",1,0)</f>
        <v>1</v>
      </c>
      <c r="CL2" s="86" t="str">
        <f>_xlfn.XLOOKUP(BA2,'Cleansing - Response'!$N:$N,'Cleansing - Response'!$O:$O,)</f>
        <v>No</v>
      </c>
      <c r="CM2" s="86">
        <f>IF(Form_Responses1811121314[[#This Row],[Answer - B7-5]]="Yes / Sometimes",1,0)</f>
        <v>0</v>
      </c>
      <c r="CN2" s="86" t="str">
        <f>_xlfn.XLOOKUP(BB2,'Cleansing - Response'!$N:$N,'Cleansing - Response'!$O:$O,)</f>
        <v>Yes / Sometimes</v>
      </c>
      <c r="CO2" s="86">
        <f>IF(Form_Responses1811121314[[#This Row],[Answer - B7-6]]="Yes / Sometimes",1,0)</f>
        <v>1</v>
      </c>
      <c r="CP2" s="87" t="str">
        <f>IF(COUNTIF(Form_Responses1811121314[[#This Row],[Answer - B7-1]:[Answer - B7-6]], "Yes / Sometimes") &gt; 4, "More than 4 times","Up to 4 times")</f>
        <v>Up to 4 times</v>
      </c>
      <c r="CQ2" s="152">
        <f>IF(Form_Responses1811121314[[#This Row],[Answer - B7 (Overall)]]="More than 4 times",1,0)</f>
        <v>0</v>
      </c>
    </row>
    <row r="3" spans="1:95" ht="13.2" hidden="1" x14ac:dyDescent="0.25">
      <c r="A3" s="82">
        <v>45569.400285462965</v>
      </c>
      <c r="B3" s="83" t="s">
        <v>74</v>
      </c>
      <c r="C3" s="84" t="s">
        <v>75</v>
      </c>
      <c r="D3" s="83">
        <v>58.04</v>
      </c>
      <c r="E3" s="83">
        <v>0.28999999999999998</v>
      </c>
      <c r="F3" s="83" t="s">
        <v>60</v>
      </c>
      <c r="G3" s="83" t="s">
        <v>76</v>
      </c>
      <c r="H3" s="83" t="s">
        <v>77</v>
      </c>
      <c r="I3" s="83" t="s">
        <v>63</v>
      </c>
      <c r="J3" s="83" t="s">
        <v>64</v>
      </c>
      <c r="K3" s="83" t="s">
        <v>64</v>
      </c>
      <c r="L3" s="83" t="s">
        <v>64</v>
      </c>
      <c r="M3" s="83" t="s">
        <v>78</v>
      </c>
      <c r="N3" s="83" t="s">
        <v>64</v>
      </c>
      <c r="O3" s="83" t="s">
        <v>64</v>
      </c>
      <c r="P3" s="83" t="s">
        <v>64</v>
      </c>
      <c r="Q3" s="83" t="s">
        <v>64</v>
      </c>
      <c r="R3" s="83" t="s">
        <v>64</v>
      </c>
      <c r="S3" s="83" t="s">
        <v>64</v>
      </c>
      <c r="T3" s="83" t="s">
        <v>64</v>
      </c>
      <c r="U3" s="83" t="s">
        <v>64</v>
      </c>
      <c r="V3" s="83" t="s">
        <v>64</v>
      </c>
      <c r="W3" s="83" t="s">
        <v>64</v>
      </c>
      <c r="X3" s="83" t="s">
        <v>64</v>
      </c>
      <c r="Y3" s="83" t="s">
        <v>64</v>
      </c>
      <c r="Z3" s="83" t="s">
        <v>66</v>
      </c>
      <c r="AA3" s="83" t="s">
        <v>66</v>
      </c>
      <c r="AB3" s="83" t="s">
        <v>66</v>
      </c>
      <c r="AC3" s="83" t="s">
        <v>66</v>
      </c>
      <c r="AD3" s="83" t="s">
        <v>66</v>
      </c>
      <c r="AE3" s="83" t="s">
        <v>66</v>
      </c>
      <c r="AF3" s="83" t="s">
        <v>66</v>
      </c>
      <c r="AG3" s="83" t="s">
        <v>66</v>
      </c>
      <c r="AH3" s="83" t="s">
        <v>66</v>
      </c>
      <c r="AI3" s="83" t="s">
        <v>79</v>
      </c>
      <c r="AJ3" s="83" t="s">
        <v>66</v>
      </c>
      <c r="AK3" s="83" t="s">
        <v>66</v>
      </c>
      <c r="AL3" s="83" t="s">
        <v>66</v>
      </c>
      <c r="AM3" s="83" t="s">
        <v>66</v>
      </c>
      <c r="AN3" s="83" t="s">
        <v>66</v>
      </c>
      <c r="AO3" s="83" t="s">
        <v>66</v>
      </c>
      <c r="AP3" s="83" t="s">
        <v>67</v>
      </c>
      <c r="AQ3" s="83" t="s">
        <v>80</v>
      </c>
      <c r="AR3" s="83" t="s">
        <v>73</v>
      </c>
      <c r="AS3" s="83" t="s">
        <v>81</v>
      </c>
      <c r="AT3" s="83" t="s">
        <v>69</v>
      </c>
      <c r="AU3" s="83" t="s">
        <v>67</v>
      </c>
      <c r="AV3" s="83" t="s">
        <v>71</v>
      </c>
      <c r="AW3" s="83" t="s">
        <v>73</v>
      </c>
      <c r="AX3" s="83" t="s">
        <v>73</v>
      </c>
      <c r="AY3" s="83" t="s">
        <v>72</v>
      </c>
      <c r="AZ3" s="83" t="s">
        <v>72</v>
      </c>
      <c r="BA3" s="83" t="s">
        <v>73</v>
      </c>
      <c r="BB3" s="83" t="s">
        <v>73</v>
      </c>
      <c r="BC3" s="83" t="s">
        <v>73</v>
      </c>
      <c r="BE3" s="83" t="s">
        <v>73</v>
      </c>
      <c r="BG3" s="76" t="s">
        <v>100</v>
      </c>
      <c r="BH3" s="76" t="s">
        <v>60</v>
      </c>
      <c r="BI3" s="76" t="s">
        <v>1414</v>
      </c>
      <c r="BJ3">
        <f t="shared" si="0"/>
        <v>16</v>
      </c>
      <c r="BK3">
        <f t="shared" si="1"/>
        <v>48</v>
      </c>
      <c r="BM3" s="86" t="str">
        <f>_xlfn.XLOOKUP(Form_Responses1811121314[[#This Row],[Sekolah School (Cleansed)]],'Quality Check'!$B$11:$B$14,'Quality Check'!$C$11:$C$14,)</f>
        <v>Rural</v>
      </c>
      <c r="BN3" s="86" t="str">
        <f>_xlfn.XLOOKUP(Form_Responses1811121314[[#This Row],[Sekolah School (Cleansed)]],'Quality Check'!$B$11:$B$14,'Quality Check'!$D$11:$D$14,)</f>
        <v>Intervention Group (IG)</v>
      </c>
      <c r="BO3" s="87" t="str">
        <f>_xlfn.XLOOKUP(AS3,'Cleansing - Toothpaste Brand'!A:A,'Cleansing - Toothpaste Brand'!B:B,)</f>
        <v>Colgate</v>
      </c>
      <c r="BP3" s="87"/>
      <c r="BQ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" s="86" t="str">
        <f>_xlfn.XLOOKUP(AP3,'Cleansing - Response'!E:E,'Cleansing - Response'!F:F,)</f>
        <v>2 days and more</v>
      </c>
      <c r="BS3" s="86">
        <f>IF(Form_Responses1811121314[[#This Row],[Answer - B1]]="2 days and more",1,0)</f>
        <v>1</v>
      </c>
      <c r="BT3" s="86" t="str">
        <f>_xlfn.XLOOKUP(AQ3,'Cleansing - Response'!E:E,'Cleansing - Response'!F:F,)</f>
        <v>Less than 2 days</v>
      </c>
      <c r="BU3" s="86">
        <f>IF(Form_Responses1811121314[[#This Row],[Answer - B2]]="2 days and more",1,0)</f>
        <v>0</v>
      </c>
      <c r="BV3" s="86" t="str">
        <f t="shared" si="2"/>
        <v>Tidak / No</v>
      </c>
      <c r="BW3" s="86">
        <f>IF(Form_Responses1811121314[[#This Row],[Answer - B3]]="Ya / Yes",1,0)</f>
        <v>0</v>
      </c>
      <c r="BX3" s="86" t="str">
        <f>_xlfn.XLOOKUP(AT3,'Cleansing - Response'!E:E,'Cleansing - Response'!F:F,)</f>
        <v>Rarely / Sometimes</v>
      </c>
      <c r="BY3" s="86">
        <f>IF(Form_Responses1811121314[[#This Row],[Answer - B4]]="Always",1,0)</f>
        <v>0</v>
      </c>
      <c r="BZ3" s="86" t="str">
        <f>_xlfn.XLOOKUP(AU3,'Cleansing - Response'!H:H,'Cleansing - Response'!I:I,)</f>
        <v>Using dental floss at least once</v>
      </c>
      <c r="CA3" s="86">
        <f>IF(Form_Responses1811121314[[#This Row],[Answer - B5]]="Sometimes / When in need",2,IF(Form_Responses1811121314[[#This Row],[Answer - B5]]="Using dental floss at least once",1,0))</f>
        <v>1</v>
      </c>
      <c r="CB3" s="86" t="str">
        <f>_xlfn.XLOOKUP(AV3,'Cleansing - Response'!K:K,'Cleansing - Response'!L:L,)</f>
        <v>Up to 1 time a day</v>
      </c>
      <c r="CC3" s="86">
        <f>IF(Form_Responses1811121314[[#This Row],[Answer - B6]]="More than 1 time a day",1,0)</f>
        <v>0</v>
      </c>
      <c r="CD3" s="86" t="str">
        <f>_xlfn.XLOOKUP(AW3,'Cleansing - Response'!$N:$N,'Cleansing - Response'!$O:$O,)</f>
        <v>No</v>
      </c>
      <c r="CE3" s="86">
        <f>IF(Form_Responses1811121314[[#This Row],[Answer - B7-1]]="Yes / Sometimes",1,0)</f>
        <v>0</v>
      </c>
      <c r="CF3" s="86" t="str">
        <f>_xlfn.XLOOKUP(AX3,'Cleansing - Response'!$N:$N,'Cleansing - Response'!$O:$O,)</f>
        <v>No</v>
      </c>
      <c r="CG3" s="86">
        <f>IF(Form_Responses1811121314[[#This Row],[Answer - B7-2]]="Yes / Sometimes",1,0)</f>
        <v>0</v>
      </c>
      <c r="CH3" s="86" t="str">
        <f>_xlfn.XLOOKUP(AY3,'Cleansing - Response'!$N:$N,'Cleansing - Response'!$O:$O,)</f>
        <v>Yes / Sometimes</v>
      </c>
      <c r="CI3" s="86">
        <f>IF(Form_Responses1811121314[[#This Row],[Answer - B7-3]]="Yes / Sometimes",1,0)</f>
        <v>1</v>
      </c>
      <c r="CJ3" s="86" t="str">
        <f>_xlfn.XLOOKUP(AZ3,'Cleansing - Response'!$N:$N,'Cleansing - Response'!$O:$O,)</f>
        <v>Yes / Sometimes</v>
      </c>
      <c r="CK3" s="86">
        <f>IF(Form_Responses1811121314[[#This Row],[Answer - B7-4]]="Yes / Sometimes",1,0)</f>
        <v>1</v>
      </c>
      <c r="CL3" s="86" t="str">
        <f>_xlfn.XLOOKUP(BA3,'Cleansing - Response'!$N:$N,'Cleansing - Response'!$O:$O,)</f>
        <v>No</v>
      </c>
      <c r="CM3" s="86">
        <f>IF(Form_Responses1811121314[[#This Row],[Answer - B7-5]]="Yes / Sometimes",1,0)</f>
        <v>0</v>
      </c>
      <c r="CN3" s="86" t="str">
        <f>_xlfn.XLOOKUP(BB3,'Cleansing - Response'!$N:$N,'Cleansing - Response'!$O:$O,)</f>
        <v>No</v>
      </c>
      <c r="CO3" s="86">
        <f>IF(Form_Responses1811121314[[#This Row],[Answer - B7-6]]="Yes / Sometimes",1,0)</f>
        <v>0</v>
      </c>
      <c r="CP3" s="87" t="str">
        <f>IF(COUNTIF(Form_Responses1811121314[[#This Row],[Answer - B7-1]:[Answer - B7-6]], "Yes / Sometimes") &gt; 4, "More than 4 times","Up to 4 times")</f>
        <v>Up to 4 times</v>
      </c>
      <c r="CQ3" s="152">
        <f>IF(Form_Responses1811121314[[#This Row],[Answer - B7 (Overall)]]="More than 4 times",1,0)</f>
        <v>0</v>
      </c>
    </row>
    <row r="4" spans="1:95" ht="13.2" hidden="1" x14ac:dyDescent="0.25">
      <c r="A4" s="82">
        <v>45569.4045634375</v>
      </c>
      <c r="B4" s="83" t="s">
        <v>82</v>
      </c>
      <c r="C4" s="84" t="s">
        <v>83</v>
      </c>
      <c r="D4" s="83">
        <v>10.71</v>
      </c>
      <c r="E4" s="83">
        <v>0.04</v>
      </c>
      <c r="F4" s="83" t="s">
        <v>60</v>
      </c>
      <c r="G4" s="83" t="s">
        <v>76</v>
      </c>
      <c r="H4" s="83" t="s">
        <v>77</v>
      </c>
      <c r="I4" s="83" t="s">
        <v>63</v>
      </c>
      <c r="J4" s="83" t="s">
        <v>64</v>
      </c>
      <c r="K4" s="83" t="s">
        <v>64</v>
      </c>
      <c r="L4" s="83" t="s">
        <v>64</v>
      </c>
      <c r="M4" s="83" t="s">
        <v>84</v>
      </c>
      <c r="N4" s="83" t="s">
        <v>64</v>
      </c>
      <c r="O4" s="83" t="s">
        <v>84</v>
      </c>
      <c r="P4" s="83" t="s">
        <v>84</v>
      </c>
      <c r="Q4" s="83" t="s">
        <v>64</v>
      </c>
      <c r="R4" s="83" t="s">
        <v>64</v>
      </c>
      <c r="S4" s="83" t="s">
        <v>84</v>
      </c>
      <c r="T4" s="83" t="s">
        <v>64</v>
      </c>
      <c r="U4" s="83" t="s">
        <v>64</v>
      </c>
      <c r="V4" s="83" t="s">
        <v>64</v>
      </c>
      <c r="W4" s="83" t="s">
        <v>64</v>
      </c>
      <c r="X4" s="83" t="s">
        <v>64</v>
      </c>
      <c r="Y4" s="83" t="s">
        <v>64</v>
      </c>
      <c r="Z4" s="83" t="s">
        <v>65</v>
      </c>
      <c r="AA4" s="83" t="s">
        <v>65</v>
      </c>
      <c r="AB4" s="83" t="s">
        <v>65</v>
      </c>
      <c r="AC4" s="83" t="s">
        <v>65</v>
      </c>
      <c r="AD4" s="83" t="s">
        <v>65</v>
      </c>
      <c r="AE4" s="83" t="s">
        <v>65</v>
      </c>
      <c r="AF4" s="83" t="s">
        <v>65</v>
      </c>
      <c r="AG4" s="83" t="s">
        <v>66</v>
      </c>
      <c r="AH4" s="83" t="s">
        <v>65</v>
      </c>
      <c r="AI4" s="83" t="s">
        <v>66</v>
      </c>
      <c r="AJ4" s="83" t="s">
        <v>65</v>
      </c>
      <c r="AK4" s="83" t="s">
        <v>65</v>
      </c>
      <c r="AL4" s="83" t="s">
        <v>65</v>
      </c>
      <c r="AM4" s="83" t="s">
        <v>65</v>
      </c>
      <c r="AN4" s="83" t="s">
        <v>66</v>
      </c>
      <c r="AO4" s="83" t="s">
        <v>66</v>
      </c>
      <c r="AP4" s="83" t="s">
        <v>85</v>
      </c>
      <c r="AQ4" s="83" t="s">
        <v>85</v>
      </c>
      <c r="AR4" s="83" t="s">
        <v>86</v>
      </c>
      <c r="AS4" s="83" t="s">
        <v>68</v>
      </c>
      <c r="AT4" s="83" t="s">
        <v>87</v>
      </c>
      <c r="AU4" s="83" t="s">
        <v>67</v>
      </c>
      <c r="AV4" s="83" t="s">
        <v>67</v>
      </c>
      <c r="AW4" s="83" t="s">
        <v>72</v>
      </c>
      <c r="AX4" s="83" t="s">
        <v>72</v>
      </c>
      <c r="AY4" s="83" t="s">
        <v>63</v>
      </c>
      <c r="AZ4" s="83" t="s">
        <v>72</v>
      </c>
      <c r="BA4" s="83" t="s">
        <v>72</v>
      </c>
      <c r="BB4" s="83" t="s">
        <v>73</v>
      </c>
      <c r="BC4" s="83" t="s">
        <v>73</v>
      </c>
      <c r="BE4" s="83" t="s">
        <v>73</v>
      </c>
      <c r="BG4" s="76" t="s">
        <v>100</v>
      </c>
      <c r="BH4" s="76" t="s">
        <v>60</v>
      </c>
      <c r="BI4" s="76" t="s">
        <v>1414</v>
      </c>
      <c r="BJ4">
        <f t="shared" si="0"/>
        <v>12</v>
      </c>
      <c r="BK4">
        <f t="shared" si="1"/>
        <v>59</v>
      </c>
      <c r="BM4" s="86" t="str">
        <f>_xlfn.XLOOKUP(Form_Responses1811121314[[#This Row],[Sekolah School (Cleansed)]],'Quality Check'!$B$11:$B$14,'Quality Check'!$C$11:$C$14,)</f>
        <v>Rural</v>
      </c>
      <c r="BN4" s="86" t="str">
        <f>_xlfn.XLOOKUP(Form_Responses1811121314[[#This Row],[Sekolah School (Cleansed)]],'Quality Check'!$B$11:$B$14,'Quality Check'!$D$11:$D$14,)</f>
        <v>Intervention Group (IG)</v>
      </c>
      <c r="BO4" s="87" t="str">
        <f>_xlfn.XLOOKUP(AS4,'Cleansing - Toothpaste Brand'!A:A,'Cleansing - Toothpaste Brand'!B:B,)</f>
        <v>Colgate</v>
      </c>
      <c r="BP4" s="87"/>
      <c r="BQ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" s="86" t="str">
        <f>_xlfn.XLOOKUP(AP4,'Cleansing - Response'!E:E,'Cleansing - Response'!F:F,)</f>
        <v>2 days and more</v>
      </c>
      <c r="BS4" s="86">
        <f>IF(Form_Responses1811121314[[#This Row],[Answer - B1]]="2 days and more",1,0)</f>
        <v>1</v>
      </c>
      <c r="BT4" s="86" t="str">
        <f>_xlfn.XLOOKUP(AQ4,'Cleansing - Response'!E:E,'Cleansing - Response'!F:F,)</f>
        <v>2 days and more</v>
      </c>
      <c r="BU4" s="86">
        <f>IF(Form_Responses1811121314[[#This Row],[Answer - B2]]="2 days and more",1,0)</f>
        <v>1</v>
      </c>
      <c r="BV4" s="86" t="str">
        <f t="shared" si="2"/>
        <v>Ya / Yes</v>
      </c>
      <c r="BW4" s="86">
        <f>IF(Form_Responses1811121314[[#This Row],[Answer - B3]]="Ya / Yes",1,0)</f>
        <v>1</v>
      </c>
      <c r="BX4" s="86" t="str">
        <f>_xlfn.XLOOKUP(AT4,'Cleansing - Response'!E:E,'Cleansing - Response'!F:F,)</f>
        <v>Always</v>
      </c>
      <c r="BY4" s="86">
        <f>IF(Form_Responses1811121314[[#This Row],[Answer - B4]]="Always",1,0)</f>
        <v>1</v>
      </c>
      <c r="BZ4" s="86" t="str">
        <f>_xlfn.XLOOKUP(AU4,'Cleansing - Response'!H:H,'Cleansing - Response'!I:I,)</f>
        <v>Using dental floss at least once</v>
      </c>
      <c r="CA4" s="86">
        <f>IF(Form_Responses1811121314[[#This Row],[Answer - B5]]="Sometimes / When in need",2,IF(Form_Responses1811121314[[#This Row],[Answer - B5]]="Using dental floss at least once",1,0))</f>
        <v>1</v>
      </c>
      <c r="CB4" s="86" t="str">
        <f>_xlfn.XLOOKUP(AV4,'Cleansing - Response'!K:K,'Cleansing - Response'!L:L,)</f>
        <v>More than 1 time a day</v>
      </c>
      <c r="CC4" s="86">
        <f>IF(Form_Responses1811121314[[#This Row],[Answer - B6]]="More than 1 time a day",1,0)</f>
        <v>1</v>
      </c>
      <c r="CD4" s="86" t="str">
        <f>_xlfn.XLOOKUP(AW4,'Cleansing - Response'!$N:$N,'Cleansing - Response'!$O:$O,)</f>
        <v>Yes / Sometimes</v>
      </c>
      <c r="CE4" s="86">
        <f>IF(Form_Responses1811121314[[#This Row],[Answer - B7-1]]="Yes / Sometimes",1,0)</f>
        <v>1</v>
      </c>
      <c r="CF4" s="86" t="str">
        <f>_xlfn.XLOOKUP(AX4,'Cleansing - Response'!$N:$N,'Cleansing - Response'!$O:$O,)</f>
        <v>Yes / Sometimes</v>
      </c>
      <c r="CG4" s="86">
        <f>IF(Form_Responses1811121314[[#This Row],[Answer - B7-2]]="Yes / Sometimes",1,0)</f>
        <v>1</v>
      </c>
      <c r="CH4" s="86" t="str">
        <f>_xlfn.XLOOKUP(AY4,'Cleansing - Response'!$N:$N,'Cleansing - Response'!$O:$O,)</f>
        <v>Yes / Sometimes</v>
      </c>
      <c r="CI4" s="86">
        <f>IF(Form_Responses1811121314[[#This Row],[Answer - B7-3]]="Yes / Sometimes",1,0)</f>
        <v>1</v>
      </c>
      <c r="CJ4" s="86" t="str">
        <f>_xlfn.XLOOKUP(AZ4,'Cleansing - Response'!$N:$N,'Cleansing - Response'!$O:$O,)</f>
        <v>Yes / Sometimes</v>
      </c>
      <c r="CK4" s="86">
        <f>IF(Form_Responses1811121314[[#This Row],[Answer - B7-4]]="Yes / Sometimes",1,0)</f>
        <v>1</v>
      </c>
      <c r="CL4" s="86" t="str">
        <f>_xlfn.XLOOKUP(BA4,'Cleansing - Response'!$N:$N,'Cleansing - Response'!$O:$O,)</f>
        <v>Yes / Sometimes</v>
      </c>
      <c r="CM4" s="86">
        <f>IF(Form_Responses1811121314[[#This Row],[Answer - B7-5]]="Yes / Sometimes",1,0)</f>
        <v>1</v>
      </c>
      <c r="CN4" s="86" t="str">
        <f>_xlfn.XLOOKUP(BB4,'Cleansing - Response'!$N:$N,'Cleansing - Response'!$O:$O,)</f>
        <v>No</v>
      </c>
      <c r="CO4" s="86">
        <f>IF(Form_Responses1811121314[[#This Row],[Answer - B7-6]]="Yes / Sometimes",1,0)</f>
        <v>0</v>
      </c>
      <c r="CP4" s="87" t="str">
        <f>IF(COUNTIF(Form_Responses1811121314[[#This Row],[Answer - B7-1]:[Answer - B7-6]], "Yes / Sometimes") &gt; 4, "More than 4 times","Up to 4 times")</f>
        <v>More than 4 times</v>
      </c>
      <c r="CQ4" s="152">
        <f>IF(Form_Responses1811121314[[#This Row],[Answer - B7 (Overall)]]="More than 4 times",1,0)</f>
        <v>1</v>
      </c>
    </row>
    <row r="5" spans="1:95" ht="13.2" hidden="1" x14ac:dyDescent="0.25">
      <c r="A5" s="82">
        <v>45569.406900590278</v>
      </c>
      <c r="B5" s="83" t="s">
        <v>88</v>
      </c>
      <c r="C5" s="84" t="s">
        <v>89</v>
      </c>
      <c r="D5" s="83">
        <v>100</v>
      </c>
      <c r="E5" s="83">
        <v>0.21</v>
      </c>
      <c r="F5" s="83" t="s">
        <v>60</v>
      </c>
      <c r="G5" s="83" t="s">
        <v>76</v>
      </c>
      <c r="H5" s="83" t="s">
        <v>77</v>
      </c>
      <c r="I5" s="83" t="s">
        <v>63</v>
      </c>
      <c r="J5" s="83" t="s">
        <v>64</v>
      </c>
      <c r="K5" s="83" t="s">
        <v>64</v>
      </c>
      <c r="L5" s="83" t="s">
        <v>64</v>
      </c>
      <c r="M5" s="83" t="s">
        <v>84</v>
      </c>
      <c r="N5" s="83" t="s">
        <v>64</v>
      </c>
      <c r="O5" s="83" t="s">
        <v>64</v>
      </c>
      <c r="P5" s="83" t="s">
        <v>64</v>
      </c>
      <c r="Q5" s="83" t="s">
        <v>64</v>
      </c>
      <c r="R5" s="83" t="s">
        <v>64</v>
      </c>
      <c r="S5" s="83" t="s">
        <v>64</v>
      </c>
      <c r="T5" s="83" t="s">
        <v>64</v>
      </c>
      <c r="U5" s="83" t="s">
        <v>64</v>
      </c>
      <c r="V5" s="83" t="s">
        <v>64</v>
      </c>
      <c r="W5" s="83" t="s">
        <v>64</v>
      </c>
      <c r="X5" s="83" t="s">
        <v>64</v>
      </c>
      <c r="Y5" s="83" t="s">
        <v>64</v>
      </c>
      <c r="Z5" s="83" t="s">
        <v>66</v>
      </c>
      <c r="AA5" s="83" t="s">
        <v>66</v>
      </c>
      <c r="AB5" s="83" t="s">
        <v>66</v>
      </c>
      <c r="AC5" s="83" t="s">
        <v>66</v>
      </c>
      <c r="AD5" s="83" t="s">
        <v>66</v>
      </c>
      <c r="AE5" s="83" t="s">
        <v>65</v>
      </c>
      <c r="AF5" s="83" t="s">
        <v>66</v>
      </c>
      <c r="AG5" s="83" t="s">
        <v>65</v>
      </c>
      <c r="AH5" s="83" t="s">
        <v>79</v>
      </c>
      <c r="AI5" s="83" t="s">
        <v>66</v>
      </c>
      <c r="AJ5" s="83" t="s">
        <v>65</v>
      </c>
      <c r="AK5" s="83" t="s">
        <v>65</v>
      </c>
      <c r="AL5" s="83" t="s">
        <v>66</v>
      </c>
      <c r="AM5" s="83" t="s">
        <v>66</v>
      </c>
      <c r="AN5" s="83" t="s">
        <v>65</v>
      </c>
      <c r="AO5" s="83" t="s">
        <v>65</v>
      </c>
      <c r="AP5" s="83" t="s">
        <v>85</v>
      </c>
      <c r="AQ5" s="83" t="s">
        <v>67</v>
      </c>
      <c r="AR5" s="83" t="s">
        <v>86</v>
      </c>
      <c r="AS5" s="83" t="s">
        <v>81</v>
      </c>
      <c r="AT5" s="83" t="s">
        <v>87</v>
      </c>
      <c r="AU5" s="83" t="s">
        <v>85</v>
      </c>
      <c r="AV5" s="83" t="s">
        <v>71</v>
      </c>
      <c r="AW5" s="83" t="s">
        <v>72</v>
      </c>
      <c r="AX5" s="83" t="s">
        <v>63</v>
      </c>
      <c r="AY5" s="83" t="s">
        <v>72</v>
      </c>
      <c r="AZ5" s="83" t="s">
        <v>72</v>
      </c>
      <c r="BA5" s="83" t="s">
        <v>63</v>
      </c>
      <c r="BB5" s="83" t="s">
        <v>73</v>
      </c>
      <c r="BC5" s="83" t="s">
        <v>73</v>
      </c>
      <c r="BE5" s="83" t="s">
        <v>73</v>
      </c>
      <c r="BG5" s="76" t="s">
        <v>100</v>
      </c>
      <c r="BH5" s="76" t="s">
        <v>60</v>
      </c>
      <c r="BI5" s="76" t="s">
        <v>1414</v>
      </c>
      <c r="BJ5">
        <f t="shared" si="0"/>
        <v>15</v>
      </c>
      <c r="BK5">
        <f t="shared" si="1"/>
        <v>52</v>
      </c>
      <c r="BM5" s="86" t="str">
        <f>_xlfn.XLOOKUP(Form_Responses1811121314[[#This Row],[Sekolah School (Cleansed)]],'Quality Check'!$B$11:$B$14,'Quality Check'!$C$11:$C$14,)</f>
        <v>Rural</v>
      </c>
      <c r="BN5" s="86" t="str">
        <f>_xlfn.XLOOKUP(Form_Responses1811121314[[#This Row],[Sekolah School (Cleansed)]],'Quality Check'!$B$11:$B$14,'Quality Check'!$D$11:$D$14,)</f>
        <v>Intervention Group (IG)</v>
      </c>
      <c r="BO5" s="87" t="str">
        <f>_xlfn.XLOOKUP(AS5,'Cleansing - Toothpaste Brand'!A:A,'Cleansing - Toothpaste Brand'!B:B,)</f>
        <v>Colgate</v>
      </c>
      <c r="BP5" s="87"/>
      <c r="BQ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5" s="86" t="str">
        <f>_xlfn.XLOOKUP(AP5,'Cleansing - Response'!E:E,'Cleansing - Response'!F:F,)</f>
        <v>2 days and more</v>
      </c>
      <c r="BS5" s="86">
        <f>IF(Form_Responses1811121314[[#This Row],[Answer - B1]]="2 days and more",1,0)</f>
        <v>1</v>
      </c>
      <c r="BT5" s="86" t="str">
        <f>_xlfn.XLOOKUP(AQ5,'Cleansing - Response'!E:E,'Cleansing - Response'!F:F,)</f>
        <v>2 days and more</v>
      </c>
      <c r="BU5" s="86">
        <f>IF(Form_Responses1811121314[[#This Row],[Answer - B2]]="2 days and more",1,0)</f>
        <v>1</v>
      </c>
      <c r="BV5" s="86" t="str">
        <f t="shared" si="2"/>
        <v>Ya / Yes</v>
      </c>
      <c r="BW5" s="86">
        <f>IF(Form_Responses1811121314[[#This Row],[Answer - B3]]="Ya / Yes",1,0)</f>
        <v>1</v>
      </c>
      <c r="BX5" s="86" t="str">
        <f>_xlfn.XLOOKUP(AT5,'Cleansing - Response'!E:E,'Cleansing - Response'!F:F,)</f>
        <v>Always</v>
      </c>
      <c r="BY5" s="86">
        <f>IF(Form_Responses1811121314[[#This Row],[Answer - B4]]="Always",1,0)</f>
        <v>1</v>
      </c>
      <c r="BZ5" s="86" t="str">
        <f>_xlfn.XLOOKUP(AU5,'Cleansing - Response'!H:H,'Cleansing - Response'!I:I,)</f>
        <v>Using dental floss at least once</v>
      </c>
      <c r="CA5" s="86">
        <f>IF(Form_Responses1811121314[[#This Row],[Answer - B5]]="Sometimes / When in need",2,IF(Form_Responses1811121314[[#This Row],[Answer - B5]]="Using dental floss at least once",1,0))</f>
        <v>1</v>
      </c>
      <c r="CB5" s="86" t="str">
        <f>_xlfn.XLOOKUP(AV5,'Cleansing - Response'!K:K,'Cleansing - Response'!L:L,)</f>
        <v>Up to 1 time a day</v>
      </c>
      <c r="CC5" s="86">
        <f>IF(Form_Responses1811121314[[#This Row],[Answer - B6]]="More than 1 time a day",1,0)</f>
        <v>0</v>
      </c>
      <c r="CD5" s="86" t="str">
        <f>_xlfn.XLOOKUP(AW5,'Cleansing - Response'!$N:$N,'Cleansing - Response'!$O:$O,)</f>
        <v>Yes / Sometimes</v>
      </c>
      <c r="CE5" s="86">
        <f>IF(Form_Responses1811121314[[#This Row],[Answer - B7-1]]="Yes / Sometimes",1,0)</f>
        <v>1</v>
      </c>
      <c r="CF5" s="86" t="str">
        <f>_xlfn.XLOOKUP(AX5,'Cleansing - Response'!$N:$N,'Cleansing - Response'!$O:$O,)</f>
        <v>Yes / Sometimes</v>
      </c>
      <c r="CG5" s="86">
        <f>IF(Form_Responses1811121314[[#This Row],[Answer - B7-2]]="Yes / Sometimes",1,0)</f>
        <v>1</v>
      </c>
      <c r="CH5" s="86" t="str">
        <f>_xlfn.XLOOKUP(AY5,'Cleansing - Response'!$N:$N,'Cleansing - Response'!$O:$O,)</f>
        <v>Yes / Sometimes</v>
      </c>
      <c r="CI5" s="86">
        <f>IF(Form_Responses1811121314[[#This Row],[Answer - B7-3]]="Yes / Sometimes",1,0)</f>
        <v>1</v>
      </c>
      <c r="CJ5" s="86" t="str">
        <f>_xlfn.XLOOKUP(AZ5,'Cleansing - Response'!$N:$N,'Cleansing - Response'!$O:$O,)</f>
        <v>Yes / Sometimes</v>
      </c>
      <c r="CK5" s="86">
        <f>IF(Form_Responses1811121314[[#This Row],[Answer - B7-4]]="Yes / Sometimes",1,0)</f>
        <v>1</v>
      </c>
      <c r="CL5" s="86" t="str">
        <f>_xlfn.XLOOKUP(BA5,'Cleansing - Response'!$N:$N,'Cleansing - Response'!$O:$O,)</f>
        <v>Yes / Sometimes</v>
      </c>
      <c r="CM5" s="86">
        <f>IF(Form_Responses1811121314[[#This Row],[Answer - B7-5]]="Yes / Sometimes",1,0)</f>
        <v>1</v>
      </c>
      <c r="CN5" s="86" t="str">
        <f>_xlfn.XLOOKUP(BB5,'Cleansing - Response'!$N:$N,'Cleansing - Response'!$O:$O,)</f>
        <v>No</v>
      </c>
      <c r="CO5" s="86">
        <f>IF(Form_Responses1811121314[[#This Row],[Answer - B7-6]]="Yes / Sometimes",1,0)</f>
        <v>0</v>
      </c>
      <c r="CP5" s="87" t="str">
        <f>IF(COUNTIF(Form_Responses1811121314[[#This Row],[Answer - B7-1]:[Answer - B7-6]], "Yes / Sometimes") &gt; 4, "More than 4 times","Up to 4 times")</f>
        <v>More than 4 times</v>
      </c>
      <c r="CQ5" s="152">
        <f>IF(Form_Responses1811121314[[#This Row],[Answer - B7 (Overall)]]="More than 4 times",1,0)</f>
        <v>1</v>
      </c>
    </row>
    <row r="6" spans="1:95" ht="13.2" hidden="1" x14ac:dyDescent="0.25">
      <c r="A6" s="82">
        <v>45569.40973402778</v>
      </c>
      <c r="B6" s="83" t="s">
        <v>90</v>
      </c>
      <c r="C6" s="84" t="s">
        <v>91</v>
      </c>
      <c r="D6" s="83">
        <v>0</v>
      </c>
      <c r="E6" s="83">
        <v>0.04</v>
      </c>
      <c r="F6" s="83" t="s">
        <v>60</v>
      </c>
      <c r="G6" s="83" t="s">
        <v>76</v>
      </c>
      <c r="H6" s="83" t="s">
        <v>92</v>
      </c>
      <c r="I6" s="83" t="s">
        <v>63</v>
      </c>
      <c r="J6" s="83" t="s">
        <v>64</v>
      </c>
      <c r="K6" s="83" t="s">
        <v>64</v>
      </c>
      <c r="L6" s="83" t="s">
        <v>64</v>
      </c>
      <c r="M6" s="83" t="s">
        <v>64</v>
      </c>
      <c r="N6" s="83" t="s">
        <v>64</v>
      </c>
      <c r="O6" s="83" t="s">
        <v>64</v>
      </c>
      <c r="P6" s="83" t="s">
        <v>64</v>
      </c>
      <c r="Q6" s="83" t="s">
        <v>64</v>
      </c>
      <c r="R6" s="83" t="s">
        <v>64</v>
      </c>
      <c r="S6" s="83" t="s">
        <v>64</v>
      </c>
      <c r="T6" s="83" t="s">
        <v>64</v>
      </c>
      <c r="U6" s="83" t="s">
        <v>64</v>
      </c>
      <c r="V6" s="83" t="s">
        <v>64</v>
      </c>
      <c r="W6" s="83" t="s">
        <v>64</v>
      </c>
      <c r="X6" s="83" t="s">
        <v>64</v>
      </c>
      <c r="Y6" s="83" t="s">
        <v>64</v>
      </c>
      <c r="Z6" s="83" t="s">
        <v>65</v>
      </c>
      <c r="AA6" s="83" t="s">
        <v>65</v>
      </c>
      <c r="AB6" s="83" t="s">
        <v>65</v>
      </c>
      <c r="AC6" s="83" t="s">
        <v>66</v>
      </c>
      <c r="AD6" s="83" t="s">
        <v>65</v>
      </c>
      <c r="AE6" s="83" t="s">
        <v>65</v>
      </c>
      <c r="AF6" s="83" t="s">
        <v>65</v>
      </c>
      <c r="AG6" s="83" t="s">
        <v>66</v>
      </c>
      <c r="AH6" s="83" t="s">
        <v>65</v>
      </c>
      <c r="AI6" s="83" t="s">
        <v>65</v>
      </c>
      <c r="AJ6" s="83" t="s">
        <v>65</v>
      </c>
      <c r="AK6" s="83" t="s">
        <v>65</v>
      </c>
      <c r="AL6" s="83" t="s">
        <v>66</v>
      </c>
      <c r="AM6" s="83" t="s">
        <v>65</v>
      </c>
      <c r="AN6" s="83" t="s">
        <v>65</v>
      </c>
      <c r="AO6" s="83" t="s">
        <v>66</v>
      </c>
      <c r="AP6" s="83" t="s">
        <v>67</v>
      </c>
      <c r="AQ6" s="83" t="s">
        <v>85</v>
      </c>
      <c r="AR6" s="83" t="s">
        <v>63</v>
      </c>
      <c r="AS6" s="83" t="s">
        <v>68</v>
      </c>
      <c r="AT6" s="83" t="s">
        <v>69</v>
      </c>
      <c r="AU6" s="83" t="s">
        <v>93</v>
      </c>
      <c r="AV6" s="83" t="s">
        <v>94</v>
      </c>
      <c r="AW6" s="83" t="s">
        <v>63</v>
      </c>
      <c r="AX6" s="83" t="s">
        <v>73</v>
      </c>
      <c r="AY6" s="83" t="s">
        <v>63</v>
      </c>
      <c r="AZ6" s="83" t="s">
        <v>73</v>
      </c>
      <c r="BA6" s="83" t="s">
        <v>73</v>
      </c>
      <c r="BB6" s="83" t="s">
        <v>73</v>
      </c>
      <c r="BC6" s="83" t="s">
        <v>73</v>
      </c>
      <c r="BE6" s="83" t="s">
        <v>73</v>
      </c>
      <c r="BG6" s="76" t="s">
        <v>100</v>
      </c>
      <c r="BH6" s="76" t="s">
        <v>60</v>
      </c>
      <c r="BI6" s="76" t="s">
        <v>1414</v>
      </c>
      <c r="BJ6">
        <f t="shared" si="0"/>
        <v>15</v>
      </c>
      <c r="BK6">
        <f t="shared" si="1"/>
        <v>57</v>
      </c>
      <c r="BM6" s="86" t="str">
        <f>_xlfn.XLOOKUP(Form_Responses1811121314[[#This Row],[Sekolah School (Cleansed)]],'Quality Check'!$B$11:$B$14,'Quality Check'!$C$11:$C$14,)</f>
        <v>Rural</v>
      </c>
      <c r="BN6" s="86" t="str">
        <f>_xlfn.XLOOKUP(Form_Responses1811121314[[#This Row],[Sekolah School (Cleansed)]],'Quality Check'!$B$11:$B$14,'Quality Check'!$D$11:$D$14,)</f>
        <v>Intervention Group (IG)</v>
      </c>
      <c r="BO6" s="87" t="str">
        <f>_xlfn.XLOOKUP(AS6,'Cleansing - Toothpaste Brand'!A:A,'Cleansing - Toothpaste Brand'!B:B,)</f>
        <v>Colgate</v>
      </c>
      <c r="BP6" s="87"/>
      <c r="BQ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6" s="86" t="str">
        <f>_xlfn.XLOOKUP(AP6,'Cleansing - Response'!E:E,'Cleansing - Response'!F:F,)</f>
        <v>2 days and more</v>
      </c>
      <c r="BS6" s="86">
        <f>IF(Form_Responses1811121314[[#This Row],[Answer - B1]]="2 days and more",1,0)</f>
        <v>1</v>
      </c>
      <c r="BT6" s="86" t="str">
        <f>_xlfn.XLOOKUP(AQ6,'Cleansing - Response'!E:E,'Cleansing - Response'!F:F,)</f>
        <v>2 days and more</v>
      </c>
      <c r="BU6" s="86">
        <f>IF(Form_Responses1811121314[[#This Row],[Answer - B2]]="2 days and more",1,0)</f>
        <v>1</v>
      </c>
      <c r="BV6" s="86" t="str">
        <f t="shared" si="2"/>
        <v>Ya / Yes</v>
      </c>
      <c r="BW6" s="86">
        <f>IF(Form_Responses1811121314[[#This Row],[Answer - B3]]="Ya / Yes",1,0)</f>
        <v>1</v>
      </c>
      <c r="BX6" s="86" t="str">
        <f>_xlfn.XLOOKUP(AT6,'Cleansing - Response'!E:E,'Cleansing - Response'!F:F,)</f>
        <v>Rarely / Sometimes</v>
      </c>
      <c r="BY6" s="86">
        <f>IF(Form_Responses1811121314[[#This Row],[Answer - B4]]="Always",1,0)</f>
        <v>0</v>
      </c>
      <c r="BZ6" s="86" t="str">
        <f>_xlfn.XLOOKUP(AU6,'Cleansing - Response'!H:H,'Cleansing - Response'!I:I,)</f>
        <v>Not using dental floss</v>
      </c>
      <c r="CA6" s="86">
        <f>IF(Form_Responses1811121314[[#This Row],[Answer - B5]]="Sometimes / When in need",2,IF(Form_Responses1811121314[[#This Row],[Answer - B5]]="Using dental floss at least once",1,0))</f>
        <v>0</v>
      </c>
      <c r="CB6" s="86" t="str">
        <f>_xlfn.XLOOKUP(AV6,'Cleansing - Response'!K:K,'Cleansing - Response'!L:L,)</f>
        <v>More than 1 time a day</v>
      </c>
      <c r="CC6" s="86">
        <f>IF(Form_Responses1811121314[[#This Row],[Answer - B6]]="More than 1 time a day",1,0)</f>
        <v>1</v>
      </c>
      <c r="CD6" s="86" t="str">
        <f>_xlfn.XLOOKUP(AW6,'Cleansing - Response'!$N:$N,'Cleansing - Response'!$O:$O,)</f>
        <v>Yes / Sometimes</v>
      </c>
      <c r="CE6" s="86">
        <f>IF(Form_Responses1811121314[[#This Row],[Answer - B7-1]]="Yes / Sometimes",1,0)</f>
        <v>1</v>
      </c>
      <c r="CF6" s="86" t="str">
        <f>_xlfn.XLOOKUP(AX6,'Cleansing - Response'!$N:$N,'Cleansing - Response'!$O:$O,)</f>
        <v>No</v>
      </c>
      <c r="CG6" s="86">
        <f>IF(Form_Responses1811121314[[#This Row],[Answer - B7-2]]="Yes / Sometimes",1,0)</f>
        <v>0</v>
      </c>
      <c r="CH6" s="86" t="str">
        <f>_xlfn.XLOOKUP(AY6,'Cleansing - Response'!$N:$N,'Cleansing - Response'!$O:$O,)</f>
        <v>Yes / Sometimes</v>
      </c>
      <c r="CI6" s="86">
        <f>IF(Form_Responses1811121314[[#This Row],[Answer - B7-3]]="Yes / Sometimes",1,0)</f>
        <v>1</v>
      </c>
      <c r="CJ6" s="86" t="str">
        <f>_xlfn.XLOOKUP(AZ6,'Cleansing - Response'!$N:$N,'Cleansing - Response'!$O:$O,)</f>
        <v>No</v>
      </c>
      <c r="CK6" s="86">
        <f>IF(Form_Responses1811121314[[#This Row],[Answer - B7-4]]="Yes / Sometimes",1,0)</f>
        <v>0</v>
      </c>
      <c r="CL6" s="86" t="str">
        <f>_xlfn.XLOOKUP(BA6,'Cleansing - Response'!$N:$N,'Cleansing - Response'!$O:$O,)</f>
        <v>No</v>
      </c>
      <c r="CM6" s="86">
        <f>IF(Form_Responses1811121314[[#This Row],[Answer - B7-5]]="Yes / Sometimes",1,0)</f>
        <v>0</v>
      </c>
      <c r="CN6" s="86" t="str">
        <f>_xlfn.XLOOKUP(BB6,'Cleansing - Response'!$N:$N,'Cleansing - Response'!$O:$O,)</f>
        <v>No</v>
      </c>
      <c r="CO6" s="86">
        <f>IF(Form_Responses1811121314[[#This Row],[Answer - B7-6]]="Yes / Sometimes",1,0)</f>
        <v>0</v>
      </c>
      <c r="CP6" s="87" t="str">
        <f>IF(COUNTIF(Form_Responses1811121314[[#This Row],[Answer - B7-1]:[Answer - B7-6]], "Yes / Sometimes") &gt; 4, "More than 4 times","Up to 4 times")</f>
        <v>Up to 4 times</v>
      </c>
      <c r="CQ6" s="152">
        <f>IF(Form_Responses1811121314[[#This Row],[Answer - B7 (Overall)]]="More than 4 times",1,0)</f>
        <v>0</v>
      </c>
    </row>
    <row r="7" spans="1:95" ht="13.2" hidden="1" x14ac:dyDescent="0.25">
      <c r="A7" s="82">
        <v>45569.411558958338</v>
      </c>
      <c r="B7" s="83" t="s">
        <v>95</v>
      </c>
      <c r="C7" s="84" t="s">
        <v>96</v>
      </c>
      <c r="D7" s="83">
        <v>77.680000000000007</v>
      </c>
      <c r="E7" s="83">
        <v>0.25</v>
      </c>
      <c r="F7" s="83" t="s">
        <v>60</v>
      </c>
      <c r="G7" s="83" t="s">
        <v>76</v>
      </c>
      <c r="H7" s="83" t="s">
        <v>77</v>
      </c>
      <c r="I7" s="83" t="s">
        <v>63</v>
      </c>
      <c r="J7" s="83" t="s">
        <v>64</v>
      </c>
      <c r="K7" s="83" t="s">
        <v>84</v>
      </c>
      <c r="L7" s="83" t="s">
        <v>64</v>
      </c>
      <c r="M7" s="83" t="s">
        <v>84</v>
      </c>
      <c r="N7" s="83" t="s">
        <v>64</v>
      </c>
      <c r="O7" s="83" t="s">
        <v>84</v>
      </c>
      <c r="P7" s="83" t="s">
        <v>84</v>
      </c>
      <c r="Q7" s="83" t="s">
        <v>84</v>
      </c>
      <c r="R7" s="83" t="s">
        <v>64</v>
      </c>
      <c r="S7" s="83" t="s">
        <v>64</v>
      </c>
      <c r="T7" s="83" t="s">
        <v>64</v>
      </c>
      <c r="U7" s="83" t="s">
        <v>64</v>
      </c>
      <c r="V7" s="83" t="s">
        <v>84</v>
      </c>
      <c r="W7" s="83" t="s">
        <v>64</v>
      </c>
      <c r="X7" s="83" t="s">
        <v>64</v>
      </c>
      <c r="Y7" s="83" t="s">
        <v>64</v>
      </c>
      <c r="Z7" s="83" t="s">
        <v>65</v>
      </c>
      <c r="AA7" s="83" t="s">
        <v>65</v>
      </c>
      <c r="AB7" s="83" t="s">
        <v>65</v>
      </c>
      <c r="AC7" s="83" t="s">
        <v>65</v>
      </c>
      <c r="AD7" s="83" t="s">
        <v>65</v>
      </c>
      <c r="AE7" s="83" t="s">
        <v>65</v>
      </c>
      <c r="AF7" s="83" t="s">
        <v>65</v>
      </c>
      <c r="AG7" s="83" t="s">
        <v>66</v>
      </c>
      <c r="AH7" s="83" t="s">
        <v>66</v>
      </c>
      <c r="AI7" s="83" t="s">
        <v>79</v>
      </c>
      <c r="AJ7" s="83" t="s">
        <v>65</v>
      </c>
      <c r="AK7" s="83" t="s">
        <v>65</v>
      </c>
      <c r="AL7" s="83" t="s">
        <v>65</v>
      </c>
      <c r="AM7" s="83" t="s">
        <v>66</v>
      </c>
      <c r="AN7" s="83" t="s">
        <v>66</v>
      </c>
      <c r="AO7" s="83" t="s">
        <v>66</v>
      </c>
      <c r="AP7" s="83" t="s">
        <v>67</v>
      </c>
      <c r="AQ7" s="83" t="s">
        <v>67</v>
      </c>
      <c r="AR7" s="83" t="s">
        <v>86</v>
      </c>
      <c r="AS7" s="83" t="s">
        <v>97</v>
      </c>
      <c r="AT7" s="83" t="s">
        <v>69</v>
      </c>
      <c r="AU7" s="83" t="s">
        <v>70</v>
      </c>
      <c r="AV7" s="83" t="s">
        <v>71</v>
      </c>
      <c r="AW7" s="83" t="s">
        <v>72</v>
      </c>
      <c r="AX7" s="83" t="s">
        <v>72</v>
      </c>
      <c r="AY7" s="83" t="s">
        <v>72</v>
      </c>
      <c r="AZ7" s="83" t="s">
        <v>72</v>
      </c>
      <c r="BA7" s="83" t="s">
        <v>72</v>
      </c>
      <c r="BB7" s="83" t="s">
        <v>72</v>
      </c>
      <c r="BC7" s="83" t="s">
        <v>73</v>
      </c>
      <c r="BE7" s="83" t="s">
        <v>73</v>
      </c>
      <c r="BG7" s="76" t="s">
        <v>100</v>
      </c>
      <c r="BH7" s="76" t="s">
        <v>60</v>
      </c>
      <c r="BI7" s="76" t="s">
        <v>1414</v>
      </c>
      <c r="BJ7">
        <f t="shared" si="0"/>
        <v>10</v>
      </c>
      <c r="BK7">
        <f t="shared" si="1"/>
        <v>58</v>
      </c>
      <c r="BM7" s="86" t="str">
        <f>_xlfn.XLOOKUP(Form_Responses1811121314[[#This Row],[Sekolah School (Cleansed)]],'Quality Check'!$B$11:$B$14,'Quality Check'!$C$11:$C$14,)</f>
        <v>Rural</v>
      </c>
      <c r="BN7" s="86" t="str">
        <f>_xlfn.XLOOKUP(Form_Responses1811121314[[#This Row],[Sekolah School (Cleansed)]],'Quality Check'!$B$11:$B$14,'Quality Check'!$D$11:$D$14,)</f>
        <v>Intervention Group (IG)</v>
      </c>
      <c r="BO7" s="87" t="str">
        <f>_xlfn.XLOOKUP(AS7,'Cleansing - Toothpaste Brand'!A:A,'Cleansing - Toothpaste Brand'!B:B,)</f>
        <v>Darlie</v>
      </c>
      <c r="BP7" s="87"/>
      <c r="BQ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7" s="86" t="str">
        <f>_xlfn.XLOOKUP(AP7,'Cleansing - Response'!E:E,'Cleansing - Response'!F:F,)</f>
        <v>2 days and more</v>
      </c>
      <c r="BS7" s="86">
        <f>IF(Form_Responses1811121314[[#This Row],[Answer - B1]]="2 days and more",1,0)</f>
        <v>1</v>
      </c>
      <c r="BT7" s="86" t="str">
        <f>_xlfn.XLOOKUP(AQ7,'Cleansing - Response'!E:E,'Cleansing - Response'!F:F,)</f>
        <v>2 days and more</v>
      </c>
      <c r="BU7" s="86">
        <f>IF(Form_Responses1811121314[[#This Row],[Answer - B2]]="2 days and more",1,0)</f>
        <v>1</v>
      </c>
      <c r="BV7" s="86" t="str">
        <f t="shared" si="2"/>
        <v>Ya / Yes</v>
      </c>
      <c r="BW7" s="86">
        <f>IF(Form_Responses1811121314[[#This Row],[Answer - B3]]="Ya / Yes",1,0)</f>
        <v>1</v>
      </c>
      <c r="BX7" s="86" t="str">
        <f>_xlfn.XLOOKUP(AT7,'Cleansing - Response'!E:E,'Cleansing - Response'!F:F,)</f>
        <v>Rarely / Sometimes</v>
      </c>
      <c r="BY7" s="86">
        <f>IF(Form_Responses1811121314[[#This Row],[Answer - B4]]="Always",1,0)</f>
        <v>0</v>
      </c>
      <c r="BZ7" s="86" t="str">
        <f>_xlfn.XLOOKUP(AU7,'Cleansing - Response'!H:H,'Cleansing - Response'!I:I,)</f>
        <v>Sometimes / When in need</v>
      </c>
      <c r="CA7" s="86">
        <f>IF(Form_Responses1811121314[[#This Row],[Answer - B5]]="Sometimes / When in need",2,IF(Form_Responses1811121314[[#This Row],[Answer - B5]]="Using dental floss at least once",1,0))</f>
        <v>2</v>
      </c>
      <c r="CB7" s="86" t="str">
        <f>_xlfn.XLOOKUP(AV7,'Cleansing - Response'!K:K,'Cleansing - Response'!L:L,)</f>
        <v>Up to 1 time a day</v>
      </c>
      <c r="CC7" s="86">
        <f>IF(Form_Responses1811121314[[#This Row],[Answer - B6]]="More than 1 time a day",1,0)</f>
        <v>0</v>
      </c>
      <c r="CD7" s="86" t="str">
        <f>_xlfn.XLOOKUP(AW7,'Cleansing - Response'!$N:$N,'Cleansing - Response'!$O:$O,)</f>
        <v>Yes / Sometimes</v>
      </c>
      <c r="CE7" s="86">
        <f>IF(Form_Responses1811121314[[#This Row],[Answer - B7-1]]="Yes / Sometimes",1,0)</f>
        <v>1</v>
      </c>
      <c r="CF7" s="86" t="str">
        <f>_xlfn.XLOOKUP(AX7,'Cleansing - Response'!$N:$N,'Cleansing - Response'!$O:$O,)</f>
        <v>Yes / Sometimes</v>
      </c>
      <c r="CG7" s="86">
        <f>IF(Form_Responses1811121314[[#This Row],[Answer - B7-2]]="Yes / Sometimes",1,0)</f>
        <v>1</v>
      </c>
      <c r="CH7" s="86" t="str">
        <f>_xlfn.XLOOKUP(AY7,'Cleansing - Response'!$N:$N,'Cleansing - Response'!$O:$O,)</f>
        <v>Yes / Sometimes</v>
      </c>
      <c r="CI7" s="86">
        <f>IF(Form_Responses1811121314[[#This Row],[Answer - B7-3]]="Yes / Sometimes",1,0)</f>
        <v>1</v>
      </c>
      <c r="CJ7" s="86" t="str">
        <f>_xlfn.XLOOKUP(AZ7,'Cleansing - Response'!$N:$N,'Cleansing - Response'!$O:$O,)</f>
        <v>Yes / Sometimes</v>
      </c>
      <c r="CK7" s="86">
        <f>IF(Form_Responses1811121314[[#This Row],[Answer - B7-4]]="Yes / Sometimes",1,0)</f>
        <v>1</v>
      </c>
      <c r="CL7" s="86" t="str">
        <f>_xlfn.XLOOKUP(BA7,'Cleansing - Response'!$N:$N,'Cleansing - Response'!$O:$O,)</f>
        <v>Yes / Sometimes</v>
      </c>
      <c r="CM7" s="86">
        <f>IF(Form_Responses1811121314[[#This Row],[Answer - B7-5]]="Yes / Sometimes",1,0)</f>
        <v>1</v>
      </c>
      <c r="CN7" s="86" t="str">
        <f>_xlfn.XLOOKUP(BB7,'Cleansing - Response'!$N:$N,'Cleansing - Response'!$O:$O,)</f>
        <v>Yes / Sometimes</v>
      </c>
      <c r="CO7" s="86">
        <f>IF(Form_Responses1811121314[[#This Row],[Answer - B7-6]]="Yes / Sometimes",1,0)</f>
        <v>1</v>
      </c>
      <c r="CP7" s="87" t="str">
        <f>IF(COUNTIF(Form_Responses1811121314[[#This Row],[Answer - B7-1]:[Answer - B7-6]], "Yes / Sometimes") &gt; 4, "More than 4 times","Up to 4 times")</f>
        <v>More than 4 times</v>
      </c>
      <c r="CQ7" s="152">
        <f>IF(Form_Responses1811121314[[#This Row],[Answer - B7 (Overall)]]="More than 4 times",1,0)</f>
        <v>1</v>
      </c>
    </row>
    <row r="8" spans="1:95" ht="13.2" hidden="1" x14ac:dyDescent="0.25">
      <c r="A8" s="82">
        <v>45569.412556122683</v>
      </c>
      <c r="B8" s="83" t="s">
        <v>98</v>
      </c>
      <c r="C8" s="84" t="s">
        <v>99</v>
      </c>
      <c r="D8" s="83">
        <v>33.93</v>
      </c>
      <c r="E8" s="83">
        <v>0.08</v>
      </c>
      <c r="F8" s="83" t="s">
        <v>60</v>
      </c>
      <c r="G8" s="83" t="s">
        <v>76</v>
      </c>
      <c r="H8" s="83" t="s">
        <v>100</v>
      </c>
      <c r="I8" s="83" t="s">
        <v>73</v>
      </c>
      <c r="J8" s="83" t="s">
        <v>64</v>
      </c>
      <c r="K8" s="83" t="s">
        <v>64</v>
      </c>
      <c r="L8" s="83" t="s">
        <v>64</v>
      </c>
      <c r="M8" s="83" t="s">
        <v>84</v>
      </c>
      <c r="N8" s="83" t="s">
        <v>84</v>
      </c>
      <c r="O8" s="83" t="s">
        <v>64</v>
      </c>
      <c r="P8" s="83" t="s">
        <v>84</v>
      </c>
      <c r="Q8" s="83" t="s">
        <v>64</v>
      </c>
      <c r="R8" s="83" t="s">
        <v>64</v>
      </c>
      <c r="S8" s="83" t="s">
        <v>64</v>
      </c>
      <c r="T8" s="83" t="s">
        <v>64</v>
      </c>
      <c r="U8" s="83" t="s">
        <v>84</v>
      </c>
      <c r="V8" s="83" t="s">
        <v>64</v>
      </c>
      <c r="W8" s="83" t="s">
        <v>64</v>
      </c>
      <c r="X8" s="83" t="s">
        <v>64</v>
      </c>
      <c r="Y8" s="83" t="s">
        <v>64</v>
      </c>
      <c r="Z8" s="83" t="s">
        <v>66</v>
      </c>
      <c r="AA8" s="83" t="s">
        <v>66</v>
      </c>
      <c r="AB8" s="83" t="s">
        <v>66</v>
      </c>
      <c r="AC8" s="83" t="s">
        <v>65</v>
      </c>
      <c r="AD8" s="83" t="s">
        <v>66</v>
      </c>
      <c r="AE8" s="83" t="s">
        <v>65</v>
      </c>
      <c r="AF8" s="83" t="s">
        <v>65</v>
      </c>
      <c r="AG8" s="83" t="s">
        <v>66</v>
      </c>
      <c r="AH8" s="83" t="s">
        <v>65</v>
      </c>
      <c r="AI8" s="83" t="s">
        <v>101</v>
      </c>
      <c r="AJ8" s="83" t="s">
        <v>65</v>
      </c>
      <c r="AK8" s="83" t="s">
        <v>65</v>
      </c>
      <c r="AL8" s="83" t="s">
        <v>65</v>
      </c>
      <c r="AM8" s="83" t="s">
        <v>66</v>
      </c>
      <c r="AN8" s="83" t="s">
        <v>66</v>
      </c>
      <c r="AO8" s="83" t="s">
        <v>66</v>
      </c>
      <c r="AP8" s="83" t="s">
        <v>67</v>
      </c>
      <c r="AQ8" s="83" t="s">
        <v>67</v>
      </c>
      <c r="AR8" s="83" t="s">
        <v>86</v>
      </c>
      <c r="AS8" s="83" t="s">
        <v>68</v>
      </c>
      <c r="AT8" s="83" t="s">
        <v>69</v>
      </c>
      <c r="AU8" s="83" t="s">
        <v>93</v>
      </c>
      <c r="AV8" s="83" t="s">
        <v>71</v>
      </c>
      <c r="AW8" s="83" t="s">
        <v>72</v>
      </c>
      <c r="AX8" s="83" t="s">
        <v>72</v>
      </c>
      <c r="AY8" s="83" t="s">
        <v>72</v>
      </c>
      <c r="AZ8" s="83" t="s">
        <v>72</v>
      </c>
      <c r="BA8" s="83" t="s">
        <v>72</v>
      </c>
      <c r="BB8" s="83" t="s">
        <v>72</v>
      </c>
      <c r="BC8" s="83" t="s">
        <v>73</v>
      </c>
      <c r="BD8" s="83" t="s">
        <v>102</v>
      </c>
      <c r="BE8" s="83" t="s">
        <v>73</v>
      </c>
      <c r="BG8" s="76" t="s">
        <v>100</v>
      </c>
      <c r="BH8" s="76" t="s">
        <v>60</v>
      </c>
      <c r="BI8" s="76" t="s">
        <v>1415</v>
      </c>
      <c r="BJ8">
        <f t="shared" si="0"/>
        <v>12</v>
      </c>
      <c r="BK8">
        <f t="shared" si="1"/>
        <v>56</v>
      </c>
      <c r="BM8" s="86" t="str">
        <f>_xlfn.XLOOKUP(Form_Responses1811121314[[#This Row],[Sekolah School (Cleansed)]],'Quality Check'!$B$11:$B$14,'Quality Check'!$C$11:$C$14,)</f>
        <v>Rural</v>
      </c>
      <c r="BN8" s="86" t="str">
        <f>_xlfn.XLOOKUP(Form_Responses1811121314[[#This Row],[Sekolah School (Cleansed)]],'Quality Check'!$B$11:$B$14,'Quality Check'!$D$11:$D$14,)</f>
        <v>Intervention Group (IG)</v>
      </c>
      <c r="BO8" s="87" t="str">
        <f>_xlfn.XLOOKUP(AS8,'Cleansing - Toothpaste Brand'!A:A,'Cleansing - Toothpaste Brand'!B:B,)</f>
        <v>Colgate</v>
      </c>
      <c r="BP8" s="87"/>
      <c r="BQ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8" s="86" t="str">
        <f>_xlfn.XLOOKUP(AP8,'Cleansing - Response'!E:E,'Cleansing - Response'!F:F,)</f>
        <v>2 days and more</v>
      </c>
      <c r="BS8" s="86">
        <f>IF(Form_Responses1811121314[[#This Row],[Answer - B1]]="2 days and more",1,0)</f>
        <v>1</v>
      </c>
      <c r="BT8" s="86" t="str">
        <f>_xlfn.XLOOKUP(AQ8,'Cleansing - Response'!E:E,'Cleansing - Response'!F:F,)</f>
        <v>2 days and more</v>
      </c>
      <c r="BU8" s="86">
        <f>IF(Form_Responses1811121314[[#This Row],[Answer - B2]]="2 days and more",1,0)</f>
        <v>1</v>
      </c>
      <c r="BV8" s="86" t="str">
        <f t="shared" si="2"/>
        <v>Ya / Yes</v>
      </c>
      <c r="BW8" s="86">
        <f>IF(Form_Responses1811121314[[#This Row],[Answer - B3]]="Ya / Yes",1,0)</f>
        <v>1</v>
      </c>
      <c r="BX8" s="86" t="str">
        <f>_xlfn.XLOOKUP(AT8,'Cleansing - Response'!E:E,'Cleansing - Response'!F:F,)</f>
        <v>Rarely / Sometimes</v>
      </c>
      <c r="BY8" s="86">
        <f>IF(Form_Responses1811121314[[#This Row],[Answer - B4]]="Always",1,0)</f>
        <v>0</v>
      </c>
      <c r="BZ8" s="86" t="str">
        <f>_xlfn.XLOOKUP(AU8,'Cleansing - Response'!H:H,'Cleansing - Response'!I:I,)</f>
        <v>Not using dental floss</v>
      </c>
      <c r="CA8" s="86">
        <f>IF(Form_Responses1811121314[[#This Row],[Answer - B5]]="Sometimes / When in need",2,IF(Form_Responses1811121314[[#This Row],[Answer - B5]]="Using dental floss at least once",1,0))</f>
        <v>0</v>
      </c>
      <c r="CB8" s="86" t="str">
        <f>_xlfn.XLOOKUP(AV8,'Cleansing - Response'!K:K,'Cleansing - Response'!L:L,)</f>
        <v>Up to 1 time a day</v>
      </c>
      <c r="CC8" s="86">
        <f>IF(Form_Responses1811121314[[#This Row],[Answer - B6]]="More than 1 time a day",1,0)</f>
        <v>0</v>
      </c>
      <c r="CD8" s="86" t="str">
        <f>_xlfn.XLOOKUP(AW8,'Cleansing - Response'!$N:$N,'Cleansing - Response'!$O:$O,)</f>
        <v>Yes / Sometimes</v>
      </c>
      <c r="CE8" s="86">
        <f>IF(Form_Responses1811121314[[#This Row],[Answer - B7-1]]="Yes / Sometimes",1,0)</f>
        <v>1</v>
      </c>
      <c r="CF8" s="86" t="str">
        <f>_xlfn.XLOOKUP(AX8,'Cleansing - Response'!$N:$N,'Cleansing - Response'!$O:$O,)</f>
        <v>Yes / Sometimes</v>
      </c>
      <c r="CG8" s="86">
        <f>IF(Form_Responses1811121314[[#This Row],[Answer - B7-2]]="Yes / Sometimes",1,0)</f>
        <v>1</v>
      </c>
      <c r="CH8" s="86" t="str">
        <f>_xlfn.XLOOKUP(AY8,'Cleansing - Response'!$N:$N,'Cleansing - Response'!$O:$O,)</f>
        <v>Yes / Sometimes</v>
      </c>
      <c r="CI8" s="86">
        <f>IF(Form_Responses1811121314[[#This Row],[Answer - B7-3]]="Yes / Sometimes",1,0)</f>
        <v>1</v>
      </c>
      <c r="CJ8" s="86" t="str">
        <f>_xlfn.XLOOKUP(AZ8,'Cleansing - Response'!$N:$N,'Cleansing - Response'!$O:$O,)</f>
        <v>Yes / Sometimes</v>
      </c>
      <c r="CK8" s="86">
        <f>IF(Form_Responses1811121314[[#This Row],[Answer - B7-4]]="Yes / Sometimes",1,0)</f>
        <v>1</v>
      </c>
      <c r="CL8" s="86" t="str">
        <f>_xlfn.XLOOKUP(BA8,'Cleansing - Response'!$N:$N,'Cleansing - Response'!$O:$O,)</f>
        <v>Yes / Sometimes</v>
      </c>
      <c r="CM8" s="86">
        <f>IF(Form_Responses1811121314[[#This Row],[Answer - B7-5]]="Yes / Sometimes",1,0)</f>
        <v>1</v>
      </c>
      <c r="CN8" s="86" t="str">
        <f>_xlfn.XLOOKUP(BB8,'Cleansing - Response'!$N:$N,'Cleansing - Response'!$O:$O,)</f>
        <v>Yes / Sometimes</v>
      </c>
      <c r="CO8" s="86">
        <f>IF(Form_Responses1811121314[[#This Row],[Answer - B7-6]]="Yes / Sometimes",1,0)</f>
        <v>1</v>
      </c>
      <c r="CP8" s="87" t="str">
        <f>IF(COUNTIF(Form_Responses1811121314[[#This Row],[Answer - B7-1]:[Answer - B7-6]], "Yes / Sometimes") &gt; 4, "More than 4 times","Up to 4 times")</f>
        <v>More than 4 times</v>
      </c>
      <c r="CQ8" s="152">
        <f>IF(Form_Responses1811121314[[#This Row],[Answer - B7 (Overall)]]="More than 4 times",1,0)</f>
        <v>1</v>
      </c>
    </row>
    <row r="9" spans="1:95" ht="13.2" hidden="1" x14ac:dyDescent="0.25">
      <c r="A9" s="82">
        <v>45569.414064652781</v>
      </c>
      <c r="B9" s="83" t="s">
        <v>103</v>
      </c>
      <c r="C9" s="84" t="s">
        <v>104</v>
      </c>
      <c r="D9" s="83">
        <v>0</v>
      </c>
      <c r="E9" s="83">
        <v>0</v>
      </c>
      <c r="F9" s="83" t="s">
        <v>60</v>
      </c>
      <c r="G9" s="83" t="s">
        <v>76</v>
      </c>
      <c r="H9" s="83" t="s">
        <v>105</v>
      </c>
      <c r="I9" s="83" t="s">
        <v>63</v>
      </c>
      <c r="J9" s="83" t="s">
        <v>64</v>
      </c>
      <c r="K9" s="83" t="s">
        <v>78</v>
      </c>
      <c r="L9" s="83" t="s">
        <v>64</v>
      </c>
      <c r="M9" s="83" t="s">
        <v>64</v>
      </c>
      <c r="N9" s="83" t="s">
        <v>78</v>
      </c>
      <c r="O9" s="83" t="s">
        <v>78</v>
      </c>
      <c r="P9" s="83" t="s">
        <v>64</v>
      </c>
      <c r="Q9" s="83" t="s">
        <v>64</v>
      </c>
      <c r="R9" s="83" t="s">
        <v>64</v>
      </c>
      <c r="S9" s="83" t="s">
        <v>64</v>
      </c>
      <c r="T9" s="83" t="s">
        <v>64</v>
      </c>
      <c r="U9" s="83" t="s">
        <v>64</v>
      </c>
      <c r="V9" s="83" t="s">
        <v>64</v>
      </c>
      <c r="W9" s="83" t="s">
        <v>64</v>
      </c>
      <c r="X9" s="83" t="s">
        <v>64</v>
      </c>
      <c r="Y9" s="83" t="s">
        <v>64</v>
      </c>
      <c r="Z9" s="83" t="s">
        <v>66</v>
      </c>
      <c r="AA9" s="83" t="s">
        <v>65</v>
      </c>
      <c r="AB9" s="83" t="s">
        <v>65</v>
      </c>
      <c r="AC9" s="83" t="s">
        <v>65</v>
      </c>
      <c r="AD9" s="83" t="s">
        <v>65</v>
      </c>
      <c r="AE9" s="83" t="s">
        <v>65</v>
      </c>
      <c r="AF9" s="83" t="s">
        <v>65</v>
      </c>
      <c r="AG9" s="83" t="s">
        <v>65</v>
      </c>
      <c r="AH9" s="83" t="s">
        <v>65</v>
      </c>
      <c r="AI9" s="83" t="s">
        <v>101</v>
      </c>
      <c r="AJ9" s="83" t="s">
        <v>65</v>
      </c>
      <c r="AK9" s="83" t="s">
        <v>65</v>
      </c>
      <c r="AL9" s="83" t="s">
        <v>65</v>
      </c>
      <c r="AM9" s="83" t="s">
        <v>66</v>
      </c>
      <c r="AN9" s="83" t="s">
        <v>65</v>
      </c>
      <c r="AO9" s="83" t="s">
        <v>79</v>
      </c>
      <c r="AP9" s="83" t="s">
        <v>85</v>
      </c>
      <c r="AQ9" s="83" t="s">
        <v>67</v>
      </c>
      <c r="AR9" s="83" t="s">
        <v>63</v>
      </c>
      <c r="AS9" s="83" t="s">
        <v>68</v>
      </c>
      <c r="AT9" s="83" t="s">
        <v>69</v>
      </c>
      <c r="AU9" s="83" t="s">
        <v>80</v>
      </c>
      <c r="AV9" s="83" t="s">
        <v>80</v>
      </c>
      <c r="AW9" s="83" t="s">
        <v>73</v>
      </c>
      <c r="AX9" s="83" t="s">
        <v>73</v>
      </c>
      <c r="AY9" s="83" t="s">
        <v>63</v>
      </c>
      <c r="AZ9" s="83" t="s">
        <v>63</v>
      </c>
      <c r="BA9" s="83" t="s">
        <v>72</v>
      </c>
      <c r="BB9" s="83" t="s">
        <v>73</v>
      </c>
      <c r="BC9" s="83" t="s">
        <v>73</v>
      </c>
      <c r="BE9" s="83" t="s">
        <v>73</v>
      </c>
      <c r="BG9" s="76" t="s">
        <v>100</v>
      </c>
      <c r="BH9" s="76" t="s">
        <v>60</v>
      </c>
      <c r="BI9" s="76" t="s">
        <v>1414</v>
      </c>
      <c r="BJ9">
        <f t="shared" si="0"/>
        <v>12</v>
      </c>
      <c r="BK9">
        <f t="shared" si="1"/>
        <v>60</v>
      </c>
      <c r="BM9" s="86" t="str">
        <f>_xlfn.XLOOKUP(Form_Responses1811121314[[#This Row],[Sekolah School (Cleansed)]],'Quality Check'!$B$11:$B$14,'Quality Check'!$C$11:$C$14,)</f>
        <v>Rural</v>
      </c>
      <c r="BN9" s="86" t="str">
        <f>_xlfn.XLOOKUP(Form_Responses1811121314[[#This Row],[Sekolah School (Cleansed)]],'Quality Check'!$B$11:$B$14,'Quality Check'!$D$11:$D$14,)</f>
        <v>Intervention Group (IG)</v>
      </c>
      <c r="BO9" s="87" t="str">
        <f>_xlfn.XLOOKUP(AS9,'Cleansing - Toothpaste Brand'!A:A,'Cleansing - Toothpaste Brand'!B:B,)</f>
        <v>Colgate</v>
      </c>
      <c r="BP9" s="87"/>
      <c r="BQ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9" s="86" t="str">
        <f>_xlfn.XLOOKUP(AP9,'Cleansing - Response'!E:E,'Cleansing - Response'!F:F,)</f>
        <v>2 days and more</v>
      </c>
      <c r="BS9" s="86">
        <f>IF(Form_Responses1811121314[[#This Row],[Answer - B1]]="2 days and more",1,0)</f>
        <v>1</v>
      </c>
      <c r="BT9" s="86" t="str">
        <f>_xlfn.XLOOKUP(AQ9,'Cleansing - Response'!E:E,'Cleansing - Response'!F:F,)</f>
        <v>2 days and more</v>
      </c>
      <c r="BU9" s="86">
        <f>IF(Form_Responses1811121314[[#This Row],[Answer - B2]]="2 days and more",1,0)</f>
        <v>1</v>
      </c>
      <c r="BV9" s="86" t="str">
        <f t="shared" si="2"/>
        <v>Ya / Yes</v>
      </c>
      <c r="BW9" s="86">
        <f>IF(Form_Responses1811121314[[#This Row],[Answer - B3]]="Ya / Yes",1,0)</f>
        <v>1</v>
      </c>
      <c r="BX9" s="86" t="str">
        <f>_xlfn.XLOOKUP(AT9,'Cleansing - Response'!E:E,'Cleansing - Response'!F:F,)</f>
        <v>Rarely / Sometimes</v>
      </c>
      <c r="BY9" s="86">
        <f>IF(Form_Responses1811121314[[#This Row],[Answer - B4]]="Always",1,0)</f>
        <v>0</v>
      </c>
      <c r="BZ9" s="86" t="str">
        <f>_xlfn.XLOOKUP(AU9,'Cleansing - Response'!H:H,'Cleansing - Response'!I:I,)</f>
        <v>Using dental floss at least once</v>
      </c>
      <c r="CA9" s="86">
        <f>IF(Form_Responses1811121314[[#This Row],[Answer - B5]]="Sometimes / When in need",2,IF(Form_Responses1811121314[[#This Row],[Answer - B5]]="Using dental floss at least once",1,0))</f>
        <v>1</v>
      </c>
      <c r="CB9" s="86" t="str">
        <f>_xlfn.XLOOKUP(AV9,'Cleansing - Response'!K:K,'Cleansing - Response'!L:L,)</f>
        <v>Up to 1 time a day</v>
      </c>
      <c r="CC9" s="86">
        <f>IF(Form_Responses1811121314[[#This Row],[Answer - B6]]="More than 1 time a day",1,0)</f>
        <v>0</v>
      </c>
      <c r="CD9" s="86" t="str">
        <f>_xlfn.XLOOKUP(AW9,'Cleansing - Response'!$N:$N,'Cleansing - Response'!$O:$O,)</f>
        <v>No</v>
      </c>
      <c r="CE9" s="86">
        <f>IF(Form_Responses1811121314[[#This Row],[Answer - B7-1]]="Yes / Sometimes",1,0)</f>
        <v>0</v>
      </c>
      <c r="CF9" s="86" t="str">
        <f>_xlfn.XLOOKUP(AX9,'Cleansing - Response'!$N:$N,'Cleansing - Response'!$O:$O,)</f>
        <v>No</v>
      </c>
      <c r="CG9" s="86">
        <f>IF(Form_Responses1811121314[[#This Row],[Answer - B7-2]]="Yes / Sometimes",1,0)</f>
        <v>0</v>
      </c>
      <c r="CH9" s="86" t="str">
        <f>_xlfn.XLOOKUP(AY9,'Cleansing - Response'!$N:$N,'Cleansing - Response'!$O:$O,)</f>
        <v>Yes / Sometimes</v>
      </c>
      <c r="CI9" s="86">
        <f>IF(Form_Responses1811121314[[#This Row],[Answer - B7-3]]="Yes / Sometimes",1,0)</f>
        <v>1</v>
      </c>
      <c r="CJ9" s="86" t="str">
        <f>_xlfn.XLOOKUP(AZ9,'Cleansing - Response'!$N:$N,'Cleansing - Response'!$O:$O,)</f>
        <v>Yes / Sometimes</v>
      </c>
      <c r="CK9" s="86">
        <f>IF(Form_Responses1811121314[[#This Row],[Answer - B7-4]]="Yes / Sometimes",1,0)</f>
        <v>1</v>
      </c>
      <c r="CL9" s="86" t="str">
        <f>_xlfn.XLOOKUP(BA9,'Cleansing - Response'!$N:$N,'Cleansing - Response'!$O:$O,)</f>
        <v>Yes / Sometimes</v>
      </c>
      <c r="CM9" s="86">
        <f>IF(Form_Responses1811121314[[#This Row],[Answer - B7-5]]="Yes / Sometimes",1,0)</f>
        <v>1</v>
      </c>
      <c r="CN9" s="86" t="str">
        <f>_xlfn.XLOOKUP(BB9,'Cleansing - Response'!$N:$N,'Cleansing - Response'!$O:$O,)</f>
        <v>No</v>
      </c>
      <c r="CO9" s="86">
        <f>IF(Form_Responses1811121314[[#This Row],[Answer - B7-6]]="Yes / Sometimes",1,0)</f>
        <v>0</v>
      </c>
      <c r="CP9" s="87" t="str">
        <f>IF(COUNTIF(Form_Responses1811121314[[#This Row],[Answer - B7-1]:[Answer - B7-6]], "Yes / Sometimes") &gt; 4, "More than 4 times","Up to 4 times")</f>
        <v>Up to 4 times</v>
      </c>
      <c r="CQ9" s="152">
        <f>IF(Form_Responses1811121314[[#This Row],[Answer - B7 (Overall)]]="More than 4 times",1,0)</f>
        <v>0</v>
      </c>
    </row>
    <row r="10" spans="1:95" ht="13.2" hidden="1" x14ac:dyDescent="0.25">
      <c r="A10" s="82">
        <v>45569.416866712963</v>
      </c>
      <c r="B10" s="83" t="s">
        <v>106</v>
      </c>
      <c r="C10" s="84" t="s">
        <v>107</v>
      </c>
      <c r="D10" s="83">
        <v>3.57</v>
      </c>
      <c r="E10" s="83">
        <v>0</v>
      </c>
      <c r="F10" s="83" t="s">
        <v>60</v>
      </c>
      <c r="G10" s="83" t="s">
        <v>76</v>
      </c>
      <c r="H10" s="83" t="s">
        <v>108</v>
      </c>
      <c r="I10" s="83" t="s">
        <v>63</v>
      </c>
      <c r="J10" s="83" t="s">
        <v>64</v>
      </c>
      <c r="K10" s="83" t="s">
        <v>64</v>
      </c>
      <c r="L10" s="83" t="s">
        <v>64</v>
      </c>
      <c r="M10" s="83" t="s">
        <v>78</v>
      </c>
      <c r="N10" s="83" t="s">
        <v>78</v>
      </c>
      <c r="O10" s="83" t="s">
        <v>64</v>
      </c>
      <c r="P10" s="83" t="s">
        <v>64</v>
      </c>
      <c r="Q10" s="83" t="s">
        <v>64</v>
      </c>
      <c r="R10" s="83" t="s">
        <v>64</v>
      </c>
      <c r="S10" s="83" t="s">
        <v>64</v>
      </c>
      <c r="T10" s="83" t="s">
        <v>64</v>
      </c>
      <c r="U10" s="83" t="s">
        <v>64</v>
      </c>
      <c r="V10" s="83" t="s">
        <v>64</v>
      </c>
      <c r="W10" s="83" t="s">
        <v>64</v>
      </c>
      <c r="X10" s="83" t="s">
        <v>64</v>
      </c>
      <c r="Y10" s="83" t="s">
        <v>64</v>
      </c>
      <c r="Z10" s="83" t="s">
        <v>65</v>
      </c>
      <c r="AA10" s="83" t="s">
        <v>65</v>
      </c>
      <c r="AB10" s="83" t="s">
        <v>65</v>
      </c>
      <c r="AC10" s="83" t="s">
        <v>65</v>
      </c>
      <c r="AD10" s="83" t="s">
        <v>65</v>
      </c>
      <c r="AE10" s="83" t="s">
        <v>65</v>
      </c>
      <c r="AF10" s="83" t="s">
        <v>66</v>
      </c>
      <c r="AG10" s="83" t="s">
        <v>65</v>
      </c>
      <c r="AH10" s="83" t="s">
        <v>66</v>
      </c>
      <c r="AI10" s="83" t="s">
        <v>79</v>
      </c>
      <c r="AJ10" s="83" t="s">
        <v>65</v>
      </c>
      <c r="AK10" s="83" t="s">
        <v>65</v>
      </c>
      <c r="AL10" s="83" t="s">
        <v>65</v>
      </c>
      <c r="AM10" s="83" t="s">
        <v>66</v>
      </c>
      <c r="AN10" s="83" t="s">
        <v>66</v>
      </c>
      <c r="AO10" s="83" t="s">
        <v>66</v>
      </c>
      <c r="AP10" s="83" t="s">
        <v>85</v>
      </c>
      <c r="AQ10" s="83" t="s">
        <v>85</v>
      </c>
      <c r="AR10" s="83" t="s">
        <v>73</v>
      </c>
      <c r="AS10" s="83" t="s">
        <v>109</v>
      </c>
      <c r="AT10" s="83" t="s">
        <v>69</v>
      </c>
      <c r="AU10" s="83" t="s">
        <v>93</v>
      </c>
      <c r="AV10" s="83" t="s">
        <v>71</v>
      </c>
      <c r="AW10" s="83" t="s">
        <v>73</v>
      </c>
      <c r="AX10" s="83" t="s">
        <v>73</v>
      </c>
      <c r="AY10" s="83" t="s">
        <v>73</v>
      </c>
      <c r="AZ10" s="83" t="s">
        <v>73</v>
      </c>
      <c r="BA10" s="83" t="s">
        <v>72</v>
      </c>
      <c r="BB10" s="83" t="s">
        <v>73</v>
      </c>
      <c r="BC10" s="83" t="s">
        <v>73</v>
      </c>
      <c r="BE10" s="83" t="s">
        <v>73</v>
      </c>
      <c r="BG10" s="76" t="s">
        <v>100</v>
      </c>
      <c r="BH10" s="76" t="s">
        <v>60</v>
      </c>
      <c r="BI10" s="76" t="s">
        <v>1414</v>
      </c>
      <c r="BJ10">
        <f t="shared" si="0"/>
        <v>15</v>
      </c>
      <c r="BK10">
        <f t="shared" si="1"/>
        <v>58</v>
      </c>
      <c r="BM10" s="86" t="str">
        <f>_xlfn.XLOOKUP(Form_Responses1811121314[[#This Row],[Sekolah School (Cleansed)]],'Quality Check'!$B$11:$B$14,'Quality Check'!$C$11:$C$14,)</f>
        <v>Rural</v>
      </c>
      <c r="BN10" s="86" t="str">
        <f>_xlfn.XLOOKUP(Form_Responses1811121314[[#This Row],[Sekolah School (Cleansed)]],'Quality Check'!$B$11:$B$14,'Quality Check'!$D$11:$D$14,)</f>
        <v>Intervention Group (IG)</v>
      </c>
      <c r="BO10" s="87" t="str">
        <f>_xlfn.XLOOKUP(AS10,'Cleansing - Toothpaste Brand'!A:A,'Cleansing - Toothpaste Brand'!B:B,)</f>
        <v>Halagel</v>
      </c>
      <c r="BP10" s="87"/>
      <c r="BQ1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10" s="86" t="str">
        <f>_xlfn.XLOOKUP(AP10,'Cleansing - Response'!E:E,'Cleansing - Response'!F:F,)</f>
        <v>2 days and more</v>
      </c>
      <c r="BS10" s="86">
        <f>IF(Form_Responses1811121314[[#This Row],[Answer - B1]]="2 days and more",1,0)</f>
        <v>1</v>
      </c>
      <c r="BT10" s="86" t="str">
        <f>_xlfn.XLOOKUP(AQ10,'Cleansing - Response'!E:E,'Cleansing - Response'!F:F,)</f>
        <v>2 days and more</v>
      </c>
      <c r="BU10" s="86">
        <f>IF(Form_Responses1811121314[[#This Row],[Answer - B2]]="2 days and more",1,0)</f>
        <v>1</v>
      </c>
      <c r="BV10" s="86" t="str">
        <f t="shared" si="2"/>
        <v>Tidak / No</v>
      </c>
      <c r="BW10" s="86">
        <f>IF(Form_Responses1811121314[[#This Row],[Answer - B3]]="Ya / Yes",1,0)</f>
        <v>0</v>
      </c>
      <c r="BX10" s="86" t="str">
        <f>_xlfn.XLOOKUP(AT10,'Cleansing - Response'!E:E,'Cleansing - Response'!F:F,)</f>
        <v>Rarely / Sometimes</v>
      </c>
      <c r="BY10" s="86">
        <f>IF(Form_Responses1811121314[[#This Row],[Answer - B4]]="Always",1,0)</f>
        <v>0</v>
      </c>
      <c r="BZ10" s="86" t="str">
        <f>_xlfn.XLOOKUP(AU10,'Cleansing - Response'!H:H,'Cleansing - Response'!I:I,)</f>
        <v>Not using dental floss</v>
      </c>
      <c r="CA10" s="86">
        <f>IF(Form_Responses1811121314[[#This Row],[Answer - B5]]="Sometimes / When in need",2,IF(Form_Responses1811121314[[#This Row],[Answer - B5]]="Using dental floss at least once",1,0))</f>
        <v>0</v>
      </c>
      <c r="CB10" s="86" t="str">
        <f>_xlfn.XLOOKUP(AV10,'Cleansing - Response'!K:K,'Cleansing - Response'!L:L,)</f>
        <v>Up to 1 time a day</v>
      </c>
      <c r="CC10" s="86">
        <f>IF(Form_Responses1811121314[[#This Row],[Answer - B6]]="More than 1 time a day",1,0)</f>
        <v>0</v>
      </c>
      <c r="CD10" s="86" t="str">
        <f>_xlfn.XLOOKUP(AW10,'Cleansing - Response'!$N:$N,'Cleansing - Response'!$O:$O,)</f>
        <v>No</v>
      </c>
      <c r="CE10" s="86">
        <f>IF(Form_Responses1811121314[[#This Row],[Answer - B7-1]]="Yes / Sometimes",1,0)</f>
        <v>0</v>
      </c>
      <c r="CF10" s="86" t="str">
        <f>_xlfn.XLOOKUP(AX10,'Cleansing - Response'!$N:$N,'Cleansing - Response'!$O:$O,)</f>
        <v>No</v>
      </c>
      <c r="CG10" s="86">
        <f>IF(Form_Responses1811121314[[#This Row],[Answer - B7-2]]="Yes / Sometimes",1,0)</f>
        <v>0</v>
      </c>
      <c r="CH10" s="86" t="str">
        <f>_xlfn.XLOOKUP(AY10,'Cleansing - Response'!$N:$N,'Cleansing - Response'!$O:$O,)</f>
        <v>No</v>
      </c>
      <c r="CI10" s="86">
        <f>IF(Form_Responses1811121314[[#This Row],[Answer - B7-3]]="Yes / Sometimes",1,0)</f>
        <v>0</v>
      </c>
      <c r="CJ10" s="86" t="str">
        <f>_xlfn.XLOOKUP(AZ10,'Cleansing - Response'!$N:$N,'Cleansing - Response'!$O:$O,)</f>
        <v>No</v>
      </c>
      <c r="CK10" s="86">
        <f>IF(Form_Responses1811121314[[#This Row],[Answer - B7-4]]="Yes / Sometimes",1,0)</f>
        <v>0</v>
      </c>
      <c r="CL10" s="86" t="str">
        <f>_xlfn.XLOOKUP(BA10,'Cleansing - Response'!$N:$N,'Cleansing - Response'!$O:$O,)</f>
        <v>Yes / Sometimes</v>
      </c>
      <c r="CM10" s="86">
        <f>IF(Form_Responses1811121314[[#This Row],[Answer - B7-5]]="Yes / Sometimes",1,0)</f>
        <v>1</v>
      </c>
      <c r="CN10" s="86" t="str">
        <f>_xlfn.XLOOKUP(BB10,'Cleansing - Response'!$N:$N,'Cleansing - Response'!$O:$O,)</f>
        <v>No</v>
      </c>
      <c r="CO10" s="86">
        <f>IF(Form_Responses1811121314[[#This Row],[Answer - B7-6]]="Yes / Sometimes",1,0)</f>
        <v>0</v>
      </c>
      <c r="CP10" s="87" t="str">
        <f>IF(COUNTIF(Form_Responses1811121314[[#This Row],[Answer - B7-1]:[Answer - B7-6]], "Yes / Sometimes") &gt; 4, "More than 4 times","Up to 4 times")</f>
        <v>Up to 4 times</v>
      </c>
      <c r="CQ10" s="152">
        <f>IF(Form_Responses1811121314[[#This Row],[Answer - B7 (Overall)]]="More than 4 times",1,0)</f>
        <v>0</v>
      </c>
    </row>
    <row r="11" spans="1:95" ht="13.2" hidden="1" x14ac:dyDescent="0.25">
      <c r="A11" s="82">
        <v>45569.416871134265</v>
      </c>
      <c r="B11" s="83" t="s">
        <v>110</v>
      </c>
      <c r="C11" s="84" t="s">
        <v>111</v>
      </c>
      <c r="D11" s="83">
        <v>40.18</v>
      </c>
      <c r="E11" s="83">
        <v>0.04</v>
      </c>
      <c r="F11" s="83" t="s">
        <v>60</v>
      </c>
      <c r="G11" s="83" t="s">
        <v>76</v>
      </c>
      <c r="H11" s="83" t="s">
        <v>108</v>
      </c>
      <c r="I11" s="83" t="s">
        <v>63</v>
      </c>
      <c r="J11" s="83" t="s">
        <v>64</v>
      </c>
      <c r="K11" s="83" t="s">
        <v>84</v>
      </c>
      <c r="L11" s="83" t="s">
        <v>64</v>
      </c>
      <c r="M11" s="83" t="s">
        <v>84</v>
      </c>
      <c r="N11" s="83" t="s">
        <v>64</v>
      </c>
      <c r="O11" s="83" t="s">
        <v>84</v>
      </c>
      <c r="P11" s="83" t="s">
        <v>84</v>
      </c>
      <c r="Q11" s="83" t="s">
        <v>64</v>
      </c>
      <c r="R11" s="83" t="s">
        <v>64</v>
      </c>
      <c r="S11" s="83" t="s">
        <v>64</v>
      </c>
      <c r="T11" s="83" t="s">
        <v>64</v>
      </c>
      <c r="U11" s="83" t="s">
        <v>64</v>
      </c>
      <c r="V11" s="83" t="s">
        <v>64</v>
      </c>
      <c r="W11" s="83" t="s">
        <v>64</v>
      </c>
      <c r="X11" s="83" t="s">
        <v>84</v>
      </c>
      <c r="Y11" s="83" t="s">
        <v>64</v>
      </c>
      <c r="Z11" s="83" t="s">
        <v>66</v>
      </c>
      <c r="AA11" s="83" t="s">
        <v>65</v>
      </c>
      <c r="AB11" s="83" t="s">
        <v>66</v>
      </c>
      <c r="AC11" s="83" t="s">
        <v>66</v>
      </c>
      <c r="AD11" s="83" t="s">
        <v>66</v>
      </c>
      <c r="AE11" s="83" t="s">
        <v>65</v>
      </c>
      <c r="AF11" s="83" t="s">
        <v>65</v>
      </c>
      <c r="AG11" s="83" t="s">
        <v>66</v>
      </c>
      <c r="AH11" s="83" t="s">
        <v>66</v>
      </c>
      <c r="AI11" s="83" t="s">
        <v>79</v>
      </c>
      <c r="AJ11" s="83" t="s">
        <v>66</v>
      </c>
      <c r="AK11" s="83" t="s">
        <v>66</v>
      </c>
      <c r="AL11" s="83" t="s">
        <v>66</v>
      </c>
      <c r="AM11" s="83" t="s">
        <v>65</v>
      </c>
      <c r="AN11" s="83" t="s">
        <v>66</v>
      </c>
      <c r="AO11" s="83" t="s">
        <v>66</v>
      </c>
      <c r="AP11" s="83" t="s">
        <v>67</v>
      </c>
      <c r="AQ11" s="83" t="s">
        <v>67</v>
      </c>
      <c r="AR11" s="83" t="s">
        <v>63</v>
      </c>
      <c r="AS11" s="83" t="s">
        <v>68</v>
      </c>
      <c r="AT11" s="83" t="s">
        <v>69</v>
      </c>
      <c r="AU11" s="83" t="s">
        <v>93</v>
      </c>
      <c r="AV11" s="83" t="s">
        <v>71</v>
      </c>
      <c r="AW11" s="83" t="s">
        <v>63</v>
      </c>
      <c r="AX11" s="83" t="s">
        <v>72</v>
      </c>
      <c r="AY11" s="83" t="s">
        <v>72</v>
      </c>
      <c r="AZ11" s="83" t="s">
        <v>72</v>
      </c>
      <c r="BA11" s="83" t="s">
        <v>72</v>
      </c>
      <c r="BB11" s="83" t="s">
        <v>72</v>
      </c>
      <c r="BC11" s="83" t="s">
        <v>73</v>
      </c>
      <c r="BE11" s="83" t="s">
        <v>73</v>
      </c>
      <c r="BG11" s="76" t="s">
        <v>100</v>
      </c>
      <c r="BH11" s="76" t="s">
        <v>60</v>
      </c>
      <c r="BI11" s="76" t="s">
        <v>1414</v>
      </c>
      <c r="BJ11">
        <f t="shared" si="0"/>
        <v>11</v>
      </c>
      <c r="BK11">
        <f t="shared" si="1"/>
        <v>52</v>
      </c>
      <c r="BM11" s="86" t="str">
        <f>_xlfn.XLOOKUP(Form_Responses1811121314[[#This Row],[Sekolah School (Cleansed)]],'Quality Check'!$B$11:$B$14,'Quality Check'!$C$11:$C$14,)</f>
        <v>Rural</v>
      </c>
      <c r="BN11" s="86" t="str">
        <f>_xlfn.XLOOKUP(Form_Responses1811121314[[#This Row],[Sekolah School (Cleansed)]],'Quality Check'!$B$11:$B$14,'Quality Check'!$D$11:$D$14,)</f>
        <v>Intervention Group (IG)</v>
      </c>
      <c r="BO11" s="87" t="str">
        <f>_xlfn.XLOOKUP(AS11,'Cleansing - Toothpaste Brand'!A:A,'Cleansing - Toothpaste Brand'!B:B,)</f>
        <v>Colgate</v>
      </c>
      <c r="BP11" s="87"/>
      <c r="BQ1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1" s="86" t="str">
        <f>_xlfn.XLOOKUP(AP11,'Cleansing - Response'!E:E,'Cleansing - Response'!F:F,)</f>
        <v>2 days and more</v>
      </c>
      <c r="BS11" s="86">
        <f>IF(Form_Responses1811121314[[#This Row],[Answer - B1]]="2 days and more",1,0)</f>
        <v>1</v>
      </c>
      <c r="BT11" s="86" t="str">
        <f>_xlfn.XLOOKUP(AQ11,'Cleansing - Response'!E:E,'Cleansing - Response'!F:F,)</f>
        <v>2 days and more</v>
      </c>
      <c r="BU11" s="86">
        <f>IF(Form_Responses1811121314[[#This Row],[Answer - B2]]="2 days and more",1,0)</f>
        <v>1</v>
      </c>
      <c r="BV11" s="86" t="str">
        <f t="shared" si="2"/>
        <v>Ya / Yes</v>
      </c>
      <c r="BW11" s="86">
        <f>IF(Form_Responses1811121314[[#This Row],[Answer - B3]]="Ya / Yes",1,0)</f>
        <v>1</v>
      </c>
      <c r="BX11" s="86" t="str">
        <f>_xlfn.XLOOKUP(AT11,'Cleansing - Response'!E:E,'Cleansing - Response'!F:F,)</f>
        <v>Rarely / Sometimes</v>
      </c>
      <c r="BY11" s="86">
        <f>IF(Form_Responses1811121314[[#This Row],[Answer - B4]]="Always",1,0)</f>
        <v>0</v>
      </c>
      <c r="BZ11" s="86" t="str">
        <f>_xlfn.XLOOKUP(AU11,'Cleansing - Response'!H:H,'Cleansing - Response'!I:I,)</f>
        <v>Not using dental floss</v>
      </c>
      <c r="CA11" s="86">
        <f>IF(Form_Responses1811121314[[#This Row],[Answer - B5]]="Sometimes / When in need",2,IF(Form_Responses1811121314[[#This Row],[Answer - B5]]="Using dental floss at least once",1,0))</f>
        <v>0</v>
      </c>
      <c r="CB11" s="86" t="str">
        <f>_xlfn.XLOOKUP(AV11,'Cleansing - Response'!K:K,'Cleansing - Response'!L:L,)</f>
        <v>Up to 1 time a day</v>
      </c>
      <c r="CC11" s="86">
        <f>IF(Form_Responses1811121314[[#This Row],[Answer - B6]]="More than 1 time a day",1,0)</f>
        <v>0</v>
      </c>
      <c r="CD11" s="86" t="str">
        <f>_xlfn.XLOOKUP(AW11,'Cleansing - Response'!$N:$N,'Cleansing - Response'!$O:$O,)</f>
        <v>Yes / Sometimes</v>
      </c>
      <c r="CE11" s="86">
        <f>IF(Form_Responses1811121314[[#This Row],[Answer - B7-1]]="Yes / Sometimes",1,0)</f>
        <v>1</v>
      </c>
      <c r="CF11" s="86" t="str">
        <f>_xlfn.XLOOKUP(AX11,'Cleansing - Response'!$N:$N,'Cleansing - Response'!$O:$O,)</f>
        <v>Yes / Sometimes</v>
      </c>
      <c r="CG11" s="86">
        <f>IF(Form_Responses1811121314[[#This Row],[Answer - B7-2]]="Yes / Sometimes",1,0)</f>
        <v>1</v>
      </c>
      <c r="CH11" s="86" t="str">
        <f>_xlfn.XLOOKUP(AY11,'Cleansing - Response'!$N:$N,'Cleansing - Response'!$O:$O,)</f>
        <v>Yes / Sometimes</v>
      </c>
      <c r="CI11" s="86">
        <f>IF(Form_Responses1811121314[[#This Row],[Answer - B7-3]]="Yes / Sometimes",1,0)</f>
        <v>1</v>
      </c>
      <c r="CJ11" s="86" t="str">
        <f>_xlfn.XLOOKUP(AZ11,'Cleansing - Response'!$N:$N,'Cleansing - Response'!$O:$O,)</f>
        <v>Yes / Sometimes</v>
      </c>
      <c r="CK11" s="86">
        <f>IF(Form_Responses1811121314[[#This Row],[Answer - B7-4]]="Yes / Sometimes",1,0)</f>
        <v>1</v>
      </c>
      <c r="CL11" s="86" t="str">
        <f>_xlfn.XLOOKUP(BA11,'Cleansing - Response'!$N:$N,'Cleansing - Response'!$O:$O,)</f>
        <v>Yes / Sometimes</v>
      </c>
      <c r="CM11" s="86">
        <f>IF(Form_Responses1811121314[[#This Row],[Answer - B7-5]]="Yes / Sometimes",1,0)</f>
        <v>1</v>
      </c>
      <c r="CN11" s="86" t="str">
        <f>_xlfn.XLOOKUP(BB11,'Cleansing - Response'!$N:$N,'Cleansing - Response'!$O:$O,)</f>
        <v>Yes / Sometimes</v>
      </c>
      <c r="CO11" s="86">
        <f>IF(Form_Responses1811121314[[#This Row],[Answer - B7-6]]="Yes / Sometimes",1,0)</f>
        <v>1</v>
      </c>
      <c r="CP11" s="87" t="str">
        <f>IF(COUNTIF(Form_Responses1811121314[[#This Row],[Answer - B7-1]:[Answer - B7-6]], "Yes / Sometimes") &gt; 4, "More than 4 times","Up to 4 times")</f>
        <v>More than 4 times</v>
      </c>
      <c r="CQ11" s="152">
        <f>IF(Form_Responses1811121314[[#This Row],[Answer - B7 (Overall)]]="More than 4 times",1,0)</f>
        <v>1</v>
      </c>
    </row>
    <row r="12" spans="1:95" ht="13.2" hidden="1" x14ac:dyDescent="0.25">
      <c r="A12" s="82">
        <v>45569.419289351848</v>
      </c>
      <c r="B12" s="83" t="s">
        <v>112</v>
      </c>
      <c r="C12" s="83" t="s">
        <v>113</v>
      </c>
      <c r="D12" s="83">
        <v>2.68</v>
      </c>
      <c r="E12" s="83">
        <v>0.17</v>
      </c>
      <c r="F12" s="83" t="s">
        <v>114</v>
      </c>
      <c r="G12" s="83" t="s">
        <v>76</v>
      </c>
      <c r="H12" s="83" t="s">
        <v>100</v>
      </c>
      <c r="I12" s="83" t="s">
        <v>63</v>
      </c>
      <c r="J12" s="83" t="s">
        <v>64</v>
      </c>
      <c r="K12" s="83" t="s">
        <v>78</v>
      </c>
      <c r="L12" s="83" t="s">
        <v>64</v>
      </c>
      <c r="M12" s="83" t="s">
        <v>78</v>
      </c>
      <c r="N12" s="83" t="s">
        <v>64</v>
      </c>
      <c r="O12" s="83" t="s">
        <v>64</v>
      </c>
      <c r="P12" s="83" t="s">
        <v>78</v>
      </c>
      <c r="Q12" s="83" t="s">
        <v>64</v>
      </c>
      <c r="R12" s="83" t="s">
        <v>64</v>
      </c>
      <c r="S12" s="83" t="s">
        <v>64</v>
      </c>
      <c r="T12" s="83" t="s">
        <v>64</v>
      </c>
      <c r="U12" s="83" t="s">
        <v>64</v>
      </c>
      <c r="V12" s="83" t="s">
        <v>64</v>
      </c>
      <c r="W12" s="83" t="s">
        <v>64</v>
      </c>
      <c r="X12" s="83" t="s">
        <v>64</v>
      </c>
      <c r="Y12" s="83" t="s">
        <v>64</v>
      </c>
      <c r="Z12" s="83" t="s">
        <v>65</v>
      </c>
      <c r="AA12" s="83" t="s">
        <v>65</v>
      </c>
      <c r="AB12" s="83" t="s">
        <v>65</v>
      </c>
      <c r="AC12" s="83" t="s">
        <v>65</v>
      </c>
      <c r="AD12" s="83" t="s">
        <v>65</v>
      </c>
      <c r="AE12" s="83" t="s">
        <v>65</v>
      </c>
      <c r="AF12" s="83" t="s">
        <v>66</v>
      </c>
      <c r="AG12" s="83" t="s">
        <v>65</v>
      </c>
      <c r="AH12" s="83" t="s">
        <v>66</v>
      </c>
      <c r="AI12" s="83" t="s">
        <v>101</v>
      </c>
      <c r="AJ12" s="83" t="s">
        <v>65</v>
      </c>
      <c r="AK12" s="83" t="s">
        <v>66</v>
      </c>
      <c r="AL12" s="83" t="s">
        <v>66</v>
      </c>
      <c r="AM12" s="83" t="s">
        <v>65</v>
      </c>
      <c r="AN12" s="83" t="s">
        <v>65</v>
      </c>
      <c r="AO12" s="83" t="s">
        <v>65</v>
      </c>
      <c r="AP12" s="83" t="s">
        <v>67</v>
      </c>
      <c r="AQ12" s="83" t="s">
        <v>67</v>
      </c>
      <c r="AR12" s="83" t="s">
        <v>63</v>
      </c>
      <c r="AS12" s="83" t="s">
        <v>115</v>
      </c>
      <c r="AT12" s="83" t="s">
        <v>87</v>
      </c>
      <c r="AU12" s="83" t="s">
        <v>85</v>
      </c>
      <c r="AV12" s="83" t="s">
        <v>71</v>
      </c>
      <c r="AW12" s="83" t="s">
        <v>72</v>
      </c>
      <c r="AX12" s="83" t="s">
        <v>63</v>
      </c>
      <c r="AY12" s="83" t="s">
        <v>73</v>
      </c>
      <c r="AZ12" s="83" t="s">
        <v>72</v>
      </c>
      <c r="BA12" s="83" t="s">
        <v>63</v>
      </c>
      <c r="BB12" s="83" t="s">
        <v>63</v>
      </c>
      <c r="BC12" s="83" t="s">
        <v>73</v>
      </c>
      <c r="BD12" s="83" t="s">
        <v>116</v>
      </c>
      <c r="BE12" s="83" t="s">
        <v>73</v>
      </c>
      <c r="BG12" s="76" t="s">
        <v>100</v>
      </c>
      <c r="BH12" s="76" t="s">
        <v>114</v>
      </c>
      <c r="BI12" s="76" t="s">
        <v>1414</v>
      </c>
      <c r="BJ12">
        <f t="shared" si="0"/>
        <v>14</v>
      </c>
      <c r="BK12">
        <f t="shared" si="1"/>
        <v>60</v>
      </c>
      <c r="BM12" s="86" t="str">
        <f>_xlfn.XLOOKUP(Form_Responses1811121314[[#This Row],[Sekolah School (Cleansed)]],'Quality Check'!$B$11:$B$14,'Quality Check'!$C$11:$C$14,)</f>
        <v>Rural</v>
      </c>
      <c r="BN12" s="86" t="str">
        <f>_xlfn.XLOOKUP(Form_Responses1811121314[[#This Row],[Sekolah School (Cleansed)]],'Quality Check'!$B$11:$B$14,'Quality Check'!$D$11:$D$14,)</f>
        <v>Intervention Group (IG)</v>
      </c>
      <c r="BO12" s="87" t="str">
        <f>_xlfn.XLOOKUP(AS12,'Cleansing - Toothpaste Brand'!A:A,'Cleansing - Toothpaste Brand'!B:B,)</f>
        <v>Darlie</v>
      </c>
      <c r="BP12" s="87"/>
      <c r="BQ1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2" s="86" t="str">
        <f>_xlfn.XLOOKUP(AP12,'Cleansing - Response'!E:E,'Cleansing - Response'!F:F,)</f>
        <v>2 days and more</v>
      </c>
      <c r="BS12" s="86">
        <f>IF(Form_Responses1811121314[[#This Row],[Answer - B1]]="2 days and more",1,0)</f>
        <v>1</v>
      </c>
      <c r="BT12" s="86" t="str">
        <f>_xlfn.XLOOKUP(AQ12,'Cleansing - Response'!E:E,'Cleansing - Response'!F:F,)</f>
        <v>2 days and more</v>
      </c>
      <c r="BU12" s="86">
        <f>IF(Form_Responses1811121314[[#This Row],[Answer - B2]]="2 days and more",1,0)</f>
        <v>1</v>
      </c>
      <c r="BV12" s="86" t="str">
        <f t="shared" si="2"/>
        <v>Ya / Yes</v>
      </c>
      <c r="BW12" s="86">
        <f>IF(Form_Responses1811121314[[#This Row],[Answer - B3]]="Ya / Yes",1,0)</f>
        <v>1</v>
      </c>
      <c r="BX12" s="86" t="str">
        <f>_xlfn.XLOOKUP(AT12,'Cleansing - Response'!E:E,'Cleansing - Response'!F:F,)</f>
        <v>Always</v>
      </c>
      <c r="BY12" s="86">
        <f>IF(Form_Responses1811121314[[#This Row],[Answer - B4]]="Always",1,0)</f>
        <v>1</v>
      </c>
      <c r="BZ12" s="86" t="str">
        <f>_xlfn.XLOOKUP(AU12,'Cleansing - Response'!H:H,'Cleansing - Response'!I:I,)</f>
        <v>Using dental floss at least once</v>
      </c>
      <c r="CA12" s="86">
        <f>IF(Form_Responses1811121314[[#This Row],[Answer - B5]]="Sometimes / When in need",2,IF(Form_Responses1811121314[[#This Row],[Answer - B5]]="Using dental floss at least once",1,0))</f>
        <v>1</v>
      </c>
      <c r="CB12" s="86" t="str">
        <f>_xlfn.XLOOKUP(AV12,'Cleansing - Response'!K:K,'Cleansing - Response'!L:L,)</f>
        <v>Up to 1 time a day</v>
      </c>
      <c r="CC12" s="86">
        <f>IF(Form_Responses1811121314[[#This Row],[Answer - B6]]="More than 1 time a day",1,0)</f>
        <v>0</v>
      </c>
      <c r="CD12" s="86" t="str">
        <f>_xlfn.XLOOKUP(AW12,'Cleansing - Response'!$N:$N,'Cleansing - Response'!$O:$O,)</f>
        <v>Yes / Sometimes</v>
      </c>
      <c r="CE12" s="86">
        <f>IF(Form_Responses1811121314[[#This Row],[Answer - B7-1]]="Yes / Sometimes",1,0)</f>
        <v>1</v>
      </c>
      <c r="CF12" s="86" t="str">
        <f>_xlfn.XLOOKUP(AX12,'Cleansing - Response'!$N:$N,'Cleansing - Response'!$O:$O,)</f>
        <v>Yes / Sometimes</v>
      </c>
      <c r="CG12" s="86">
        <f>IF(Form_Responses1811121314[[#This Row],[Answer - B7-2]]="Yes / Sometimes",1,0)</f>
        <v>1</v>
      </c>
      <c r="CH12" s="86" t="str">
        <f>_xlfn.XLOOKUP(AY12,'Cleansing - Response'!$N:$N,'Cleansing - Response'!$O:$O,)</f>
        <v>No</v>
      </c>
      <c r="CI12" s="86">
        <f>IF(Form_Responses1811121314[[#This Row],[Answer - B7-3]]="Yes / Sometimes",1,0)</f>
        <v>0</v>
      </c>
      <c r="CJ12" s="86" t="str">
        <f>_xlfn.XLOOKUP(AZ12,'Cleansing - Response'!$N:$N,'Cleansing - Response'!$O:$O,)</f>
        <v>Yes / Sometimes</v>
      </c>
      <c r="CK12" s="86">
        <f>IF(Form_Responses1811121314[[#This Row],[Answer - B7-4]]="Yes / Sometimes",1,0)</f>
        <v>1</v>
      </c>
      <c r="CL12" s="86" t="str">
        <f>_xlfn.XLOOKUP(BA12,'Cleansing - Response'!$N:$N,'Cleansing - Response'!$O:$O,)</f>
        <v>Yes / Sometimes</v>
      </c>
      <c r="CM12" s="86">
        <f>IF(Form_Responses1811121314[[#This Row],[Answer - B7-5]]="Yes / Sometimes",1,0)</f>
        <v>1</v>
      </c>
      <c r="CN12" s="86" t="str">
        <f>_xlfn.XLOOKUP(BB12,'Cleansing - Response'!$N:$N,'Cleansing - Response'!$O:$O,)</f>
        <v>Yes / Sometimes</v>
      </c>
      <c r="CO12" s="86">
        <f>IF(Form_Responses1811121314[[#This Row],[Answer - B7-6]]="Yes / Sometimes",1,0)</f>
        <v>1</v>
      </c>
      <c r="CP12" s="87" t="str">
        <f>IF(COUNTIF(Form_Responses1811121314[[#This Row],[Answer - B7-1]:[Answer - B7-6]], "Yes / Sometimes") &gt; 4, "More than 4 times","Up to 4 times")</f>
        <v>More than 4 times</v>
      </c>
      <c r="CQ12" s="152">
        <f>IF(Form_Responses1811121314[[#This Row],[Answer - B7 (Overall)]]="More than 4 times",1,0)</f>
        <v>1</v>
      </c>
    </row>
    <row r="13" spans="1:95" ht="13.2" hidden="1" x14ac:dyDescent="0.25">
      <c r="A13" s="82">
        <v>45569.422582673607</v>
      </c>
      <c r="B13" s="83" t="s">
        <v>117</v>
      </c>
      <c r="C13" s="84" t="s">
        <v>118</v>
      </c>
      <c r="D13" s="83">
        <v>30.36</v>
      </c>
      <c r="E13" s="83">
        <v>0.08</v>
      </c>
      <c r="F13" s="83" t="s">
        <v>114</v>
      </c>
      <c r="G13" s="83" t="s">
        <v>76</v>
      </c>
      <c r="H13" s="83" t="s">
        <v>105</v>
      </c>
      <c r="I13" s="83" t="s">
        <v>63</v>
      </c>
      <c r="J13" s="83" t="s">
        <v>64</v>
      </c>
      <c r="K13" s="83" t="s">
        <v>64</v>
      </c>
      <c r="L13" s="83" t="s">
        <v>64</v>
      </c>
      <c r="M13" s="83" t="s">
        <v>64</v>
      </c>
      <c r="N13" s="83" t="s">
        <v>64</v>
      </c>
      <c r="O13" s="83" t="s">
        <v>64</v>
      </c>
      <c r="P13" s="83" t="s">
        <v>84</v>
      </c>
      <c r="Q13" s="83" t="s">
        <v>64</v>
      </c>
      <c r="R13" s="83" t="s">
        <v>64</v>
      </c>
      <c r="S13" s="83" t="s">
        <v>84</v>
      </c>
      <c r="T13" s="83" t="s">
        <v>64</v>
      </c>
      <c r="U13" s="83" t="s">
        <v>64</v>
      </c>
      <c r="V13" s="83" t="s">
        <v>64</v>
      </c>
      <c r="W13" s="83" t="s">
        <v>64</v>
      </c>
      <c r="X13" s="83" t="s">
        <v>64</v>
      </c>
      <c r="Y13" s="83" t="s">
        <v>64</v>
      </c>
      <c r="Z13" s="83" t="s">
        <v>66</v>
      </c>
      <c r="AA13" s="83" t="s">
        <v>66</v>
      </c>
      <c r="AB13" s="83" t="s">
        <v>66</v>
      </c>
      <c r="AC13" s="83" t="s">
        <v>65</v>
      </c>
      <c r="AD13" s="83" t="s">
        <v>66</v>
      </c>
      <c r="AE13" s="83" t="s">
        <v>66</v>
      </c>
      <c r="AF13" s="83" t="s">
        <v>66</v>
      </c>
      <c r="AG13" s="83" t="s">
        <v>66</v>
      </c>
      <c r="AH13" s="83" t="s">
        <v>66</v>
      </c>
      <c r="AI13" s="83" t="s">
        <v>66</v>
      </c>
      <c r="AJ13" s="83" t="s">
        <v>66</v>
      </c>
      <c r="AK13" s="83" t="s">
        <v>66</v>
      </c>
      <c r="AL13" s="83" t="s">
        <v>66</v>
      </c>
      <c r="AM13" s="83" t="s">
        <v>65</v>
      </c>
      <c r="AN13" s="83" t="s">
        <v>66</v>
      </c>
      <c r="AO13" s="83" t="s">
        <v>65</v>
      </c>
      <c r="AP13" s="83" t="s">
        <v>119</v>
      </c>
      <c r="AQ13" s="83" t="s">
        <v>119</v>
      </c>
      <c r="AR13" s="83" t="s">
        <v>86</v>
      </c>
      <c r="AS13" s="83" t="s">
        <v>120</v>
      </c>
      <c r="AT13" s="83" t="s">
        <v>87</v>
      </c>
      <c r="AU13" s="83" t="s">
        <v>70</v>
      </c>
      <c r="AV13" s="83" t="s">
        <v>71</v>
      </c>
      <c r="AW13" s="83" t="s">
        <v>72</v>
      </c>
      <c r="AX13" s="83" t="s">
        <v>73</v>
      </c>
      <c r="AY13" s="83" t="s">
        <v>72</v>
      </c>
      <c r="AZ13" s="83" t="s">
        <v>72</v>
      </c>
      <c r="BA13" s="83" t="s">
        <v>63</v>
      </c>
      <c r="BB13" s="83" t="s">
        <v>73</v>
      </c>
      <c r="BC13" s="83" t="s">
        <v>73</v>
      </c>
      <c r="BD13" s="83" t="s">
        <v>121</v>
      </c>
      <c r="BE13" s="83" t="s">
        <v>63</v>
      </c>
      <c r="BF13" s="83" t="s">
        <v>122</v>
      </c>
      <c r="BG13" s="76" t="s">
        <v>100</v>
      </c>
      <c r="BH13" s="76" t="s">
        <v>114</v>
      </c>
      <c r="BI13" s="76" t="s">
        <v>1414</v>
      </c>
      <c r="BJ13">
        <f t="shared" si="0"/>
        <v>13</v>
      </c>
      <c r="BK13">
        <f t="shared" si="1"/>
        <v>50</v>
      </c>
      <c r="BM13" s="86" t="str">
        <f>_xlfn.XLOOKUP(Form_Responses1811121314[[#This Row],[Sekolah School (Cleansed)]],'Quality Check'!$B$11:$B$14,'Quality Check'!$C$11:$C$14,)</f>
        <v>Rural</v>
      </c>
      <c r="BN13" s="86" t="str">
        <f>_xlfn.XLOOKUP(Form_Responses1811121314[[#This Row],[Sekolah School (Cleansed)]],'Quality Check'!$B$11:$B$14,'Quality Check'!$D$11:$D$14,)</f>
        <v>Intervention Group (IG)</v>
      </c>
      <c r="BO13" s="87" t="str">
        <f>_xlfn.XLOOKUP(AS13,'Cleansing - Toothpaste Brand'!A:A,'Cleansing - Toothpaste Brand'!B:B,)</f>
        <v>Colgate</v>
      </c>
      <c r="BP13" s="87"/>
      <c r="BQ1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3" s="86" t="str">
        <f>_xlfn.XLOOKUP(AP13,'Cleansing - Response'!E:E,'Cleansing - Response'!F:F,)</f>
        <v>Less than 2 days</v>
      </c>
      <c r="BS13" s="86">
        <f>IF(Form_Responses1811121314[[#This Row],[Answer - B1]]="2 days and more",1,0)</f>
        <v>0</v>
      </c>
      <c r="BT13" s="86" t="str">
        <f>_xlfn.XLOOKUP(AQ13,'Cleansing - Response'!E:E,'Cleansing - Response'!F:F,)</f>
        <v>Less than 2 days</v>
      </c>
      <c r="BU13" s="86">
        <f>IF(Form_Responses1811121314[[#This Row],[Answer - B2]]="2 days and more",1,0)</f>
        <v>0</v>
      </c>
      <c r="BV13" s="86" t="str">
        <f t="shared" si="2"/>
        <v>Ya / Yes</v>
      </c>
      <c r="BW13" s="86">
        <f>IF(Form_Responses1811121314[[#This Row],[Answer - B3]]="Ya / Yes",1,0)</f>
        <v>1</v>
      </c>
      <c r="BX13" s="86" t="str">
        <f>_xlfn.XLOOKUP(AT13,'Cleansing - Response'!E:E,'Cleansing - Response'!F:F,)</f>
        <v>Always</v>
      </c>
      <c r="BY13" s="86">
        <f>IF(Form_Responses1811121314[[#This Row],[Answer - B4]]="Always",1,0)</f>
        <v>1</v>
      </c>
      <c r="BZ13" s="86" t="str">
        <f>_xlfn.XLOOKUP(AU13,'Cleansing - Response'!H:H,'Cleansing - Response'!I:I,)</f>
        <v>Sometimes / When in need</v>
      </c>
      <c r="CA13" s="86">
        <f>IF(Form_Responses1811121314[[#This Row],[Answer - B5]]="Sometimes / When in need",2,IF(Form_Responses1811121314[[#This Row],[Answer - B5]]="Using dental floss at least once",1,0))</f>
        <v>2</v>
      </c>
      <c r="CB13" s="86" t="str">
        <f>_xlfn.XLOOKUP(AV13,'Cleansing - Response'!K:K,'Cleansing - Response'!L:L,)</f>
        <v>Up to 1 time a day</v>
      </c>
      <c r="CC13" s="86">
        <f>IF(Form_Responses1811121314[[#This Row],[Answer - B6]]="More than 1 time a day",1,0)</f>
        <v>0</v>
      </c>
      <c r="CD13" s="86" t="str">
        <f>_xlfn.XLOOKUP(AW13,'Cleansing - Response'!$N:$N,'Cleansing - Response'!$O:$O,)</f>
        <v>Yes / Sometimes</v>
      </c>
      <c r="CE13" s="86">
        <f>IF(Form_Responses1811121314[[#This Row],[Answer - B7-1]]="Yes / Sometimes",1,0)</f>
        <v>1</v>
      </c>
      <c r="CF13" s="86" t="str">
        <f>_xlfn.XLOOKUP(AX13,'Cleansing - Response'!$N:$N,'Cleansing - Response'!$O:$O,)</f>
        <v>No</v>
      </c>
      <c r="CG13" s="86">
        <f>IF(Form_Responses1811121314[[#This Row],[Answer - B7-2]]="Yes / Sometimes",1,0)</f>
        <v>0</v>
      </c>
      <c r="CH13" s="86" t="str">
        <f>_xlfn.XLOOKUP(AY13,'Cleansing - Response'!$N:$N,'Cleansing - Response'!$O:$O,)</f>
        <v>Yes / Sometimes</v>
      </c>
      <c r="CI13" s="86">
        <f>IF(Form_Responses1811121314[[#This Row],[Answer - B7-3]]="Yes / Sometimes",1,0)</f>
        <v>1</v>
      </c>
      <c r="CJ13" s="86" t="str">
        <f>_xlfn.XLOOKUP(AZ13,'Cleansing - Response'!$N:$N,'Cleansing - Response'!$O:$O,)</f>
        <v>Yes / Sometimes</v>
      </c>
      <c r="CK13" s="86">
        <f>IF(Form_Responses1811121314[[#This Row],[Answer - B7-4]]="Yes / Sometimes",1,0)</f>
        <v>1</v>
      </c>
      <c r="CL13" s="86" t="str">
        <f>_xlfn.XLOOKUP(BA13,'Cleansing - Response'!$N:$N,'Cleansing - Response'!$O:$O,)</f>
        <v>Yes / Sometimes</v>
      </c>
      <c r="CM13" s="86">
        <f>IF(Form_Responses1811121314[[#This Row],[Answer - B7-5]]="Yes / Sometimes",1,0)</f>
        <v>1</v>
      </c>
      <c r="CN13" s="86" t="str">
        <f>_xlfn.XLOOKUP(BB13,'Cleansing - Response'!$N:$N,'Cleansing - Response'!$O:$O,)</f>
        <v>No</v>
      </c>
      <c r="CO13" s="86">
        <f>IF(Form_Responses1811121314[[#This Row],[Answer - B7-6]]="Yes / Sometimes",1,0)</f>
        <v>0</v>
      </c>
      <c r="CP13" s="87" t="str">
        <f>IF(COUNTIF(Form_Responses1811121314[[#This Row],[Answer - B7-1]:[Answer - B7-6]], "Yes / Sometimes") &gt; 4, "More than 4 times","Up to 4 times")</f>
        <v>Up to 4 times</v>
      </c>
      <c r="CQ13" s="152">
        <f>IF(Form_Responses1811121314[[#This Row],[Answer - B7 (Overall)]]="More than 4 times",1,0)</f>
        <v>0</v>
      </c>
    </row>
    <row r="14" spans="1:95" ht="13.2" hidden="1" x14ac:dyDescent="0.25">
      <c r="A14" s="82">
        <v>45569.423362071757</v>
      </c>
      <c r="B14" s="83" t="s">
        <v>123</v>
      </c>
      <c r="C14" s="84" t="s">
        <v>124</v>
      </c>
      <c r="D14" s="83">
        <v>42.86</v>
      </c>
      <c r="E14" s="83">
        <v>0.13</v>
      </c>
      <c r="F14" s="83" t="s">
        <v>60</v>
      </c>
      <c r="G14" s="83" t="s">
        <v>76</v>
      </c>
      <c r="H14" s="83" t="s">
        <v>125</v>
      </c>
      <c r="I14" s="83" t="s">
        <v>63</v>
      </c>
      <c r="J14" s="83" t="s">
        <v>64</v>
      </c>
      <c r="K14" s="83" t="s">
        <v>84</v>
      </c>
      <c r="L14" s="83" t="s">
        <v>64</v>
      </c>
      <c r="M14" s="83" t="s">
        <v>84</v>
      </c>
      <c r="N14" s="83" t="s">
        <v>64</v>
      </c>
      <c r="O14" s="83" t="s">
        <v>64</v>
      </c>
      <c r="P14" s="83" t="s">
        <v>84</v>
      </c>
      <c r="Q14" s="83" t="s">
        <v>84</v>
      </c>
      <c r="R14" s="83" t="s">
        <v>64</v>
      </c>
      <c r="S14" s="83" t="s">
        <v>64</v>
      </c>
      <c r="T14" s="83" t="s">
        <v>64</v>
      </c>
      <c r="U14" s="83" t="s">
        <v>84</v>
      </c>
      <c r="V14" s="83" t="s">
        <v>64</v>
      </c>
      <c r="W14" s="83" t="s">
        <v>84</v>
      </c>
      <c r="X14" s="83" t="s">
        <v>64</v>
      </c>
      <c r="Y14" s="83" t="s">
        <v>64</v>
      </c>
      <c r="Z14" s="83" t="s">
        <v>66</v>
      </c>
      <c r="AA14" s="83" t="s">
        <v>66</v>
      </c>
      <c r="AB14" s="83" t="s">
        <v>66</v>
      </c>
      <c r="AC14" s="83" t="s">
        <v>65</v>
      </c>
      <c r="AD14" s="83" t="s">
        <v>65</v>
      </c>
      <c r="AE14" s="83" t="s">
        <v>65</v>
      </c>
      <c r="AF14" s="83" t="s">
        <v>66</v>
      </c>
      <c r="AG14" s="83" t="s">
        <v>66</v>
      </c>
      <c r="AH14" s="83" t="s">
        <v>66</v>
      </c>
      <c r="AI14" s="83" t="s">
        <v>79</v>
      </c>
      <c r="AJ14" s="83" t="s">
        <v>66</v>
      </c>
      <c r="AK14" s="83" t="s">
        <v>66</v>
      </c>
      <c r="AL14" s="83" t="s">
        <v>66</v>
      </c>
      <c r="AM14" s="83" t="s">
        <v>65</v>
      </c>
      <c r="AN14" s="83" t="s">
        <v>66</v>
      </c>
      <c r="AO14" s="83" t="s">
        <v>66</v>
      </c>
      <c r="AP14" s="83" t="s">
        <v>67</v>
      </c>
      <c r="AQ14" s="83" t="s">
        <v>67</v>
      </c>
      <c r="AR14" s="83" t="s">
        <v>86</v>
      </c>
      <c r="AS14" s="83" t="s">
        <v>68</v>
      </c>
      <c r="AT14" s="83" t="s">
        <v>87</v>
      </c>
      <c r="AU14" s="83" t="s">
        <v>70</v>
      </c>
      <c r="AV14" s="83" t="s">
        <v>71</v>
      </c>
      <c r="AW14" s="83" t="s">
        <v>73</v>
      </c>
      <c r="AX14" s="83" t="s">
        <v>73</v>
      </c>
      <c r="AY14" s="83" t="s">
        <v>72</v>
      </c>
      <c r="AZ14" s="83" t="s">
        <v>73</v>
      </c>
      <c r="BA14" s="83" t="s">
        <v>73</v>
      </c>
      <c r="BB14" s="83" t="s">
        <v>73</v>
      </c>
      <c r="BC14" s="83" t="s">
        <v>73</v>
      </c>
      <c r="BE14" s="83" t="s">
        <v>73</v>
      </c>
      <c r="BG14" s="76" t="s">
        <v>100</v>
      </c>
      <c r="BH14" s="76" t="s">
        <v>60</v>
      </c>
      <c r="BI14" s="76" t="s">
        <v>1414</v>
      </c>
      <c r="BJ14">
        <f t="shared" si="0"/>
        <v>10</v>
      </c>
      <c r="BK14">
        <f t="shared" si="1"/>
        <v>52</v>
      </c>
      <c r="BM14" s="86" t="str">
        <f>_xlfn.XLOOKUP(Form_Responses1811121314[[#This Row],[Sekolah School (Cleansed)]],'Quality Check'!$B$11:$B$14,'Quality Check'!$C$11:$C$14,)</f>
        <v>Rural</v>
      </c>
      <c r="BN14" s="86" t="str">
        <f>_xlfn.XLOOKUP(Form_Responses1811121314[[#This Row],[Sekolah School (Cleansed)]],'Quality Check'!$B$11:$B$14,'Quality Check'!$D$11:$D$14,)</f>
        <v>Intervention Group (IG)</v>
      </c>
      <c r="BO14" s="87" t="str">
        <f>_xlfn.XLOOKUP(AS14,'Cleansing - Toothpaste Brand'!A:A,'Cleansing - Toothpaste Brand'!B:B,)</f>
        <v>Colgate</v>
      </c>
      <c r="BP14" s="87"/>
      <c r="BQ1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4" s="86" t="str">
        <f>_xlfn.XLOOKUP(AP14,'Cleansing - Response'!E:E,'Cleansing - Response'!F:F,)</f>
        <v>2 days and more</v>
      </c>
      <c r="BS14" s="86">
        <f>IF(Form_Responses1811121314[[#This Row],[Answer - B1]]="2 days and more",1,0)</f>
        <v>1</v>
      </c>
      <c r="BT14" s="86" t="str">
        <f>_xlfn.XLOOKUP(AQ14,'Cleansing - Response'!E:E,'Cleansing - Response'!F:F,)</f>
        <v>2 days and more</v>
      </c>
      <c r="BU14" s="86">
        <f>IF(Form_Responses1811121314[[#This Row],[Answer - B2]]="2 days and more",1,0)</f>
        <v>1</v>
      </c>
      <c r="BV14" s="86" t="str">
        <f t="shared" si="2"/>
        <v>Ya / Yes</v>
      </c>
      <c r="BW14" s="86">
        <f>IF(Form_Responses1811121314[[#This Row],[Answer - B3]]="Ya / Yes",1,0)</f>
        <v>1</v>
      </c>
      <c r="BX14" s="86" t="str">
        <f>_xlfn.XLOOKUP(AT14,'Cleansing - Response'!E:E,'Cleansing - Response'!F:F,)</f>
        <v>Always</v>
      </c>
      <c r="BY14" s="86">
        <f>IF(Form_Responses1811121314[[#This Row],[Answer - B4]]="Always",1,0)</f>
        <v>1</v>
      </c>
      <c r="BZ14" s="86" t="str">
        <f>_xlfn.XLOOKUP(AU14,'Cleansing - Response'!H:H,'Cleansing - Response'!I:I,)</f>
        <v>Sometimes / When in need</v>
      </c>
      <c r="CA14" s="86">
        <f>IF(Form_Responses1811121314[[#This Row],[Answer - B5]]="Sometimes / When in need",2,IF(Form_Responses1811121314[[#This Row],[Answer - B5]]="Using dental floss at least once",1,0))</f>
        <v>2</v>
      </c>
      <c r="CB14" s="86" t="str">
        <f>_xlfn.XLOOKUP(AV14,'Cleansing - Response'!K:K,'Cleansing - Response'!L:L,)</f>
        <v>Up to 1 time a day</v>
      </c>
      <c r="CC14" s="86">
        <f>IF(Form_Responses1811121314[[#This Row],[Answer - B6]]="More than 1 time a day",1,0)</f>
        <v>0</v>
      </c>
      <c r="CD14" s="86" t="str">
        <f>_xlfn.XLOOKUP(AW14,'Cleansing - Response'!$N:$N,'Cleansing - Response'!$O:$O,)</f>
        <v>No</v>
      </c>
      <c r="CE14" s="86">
        <f>IF(Form_Responses1811121314[[#This Row],[Answer - B7-1]]="Yes / Sometimes",1,0)</f>
        <v>0</v>
      </c>
      <c r="CF14" s="86" t="str">
        <f>_xlfn.XLOOKUP(AX14,'Cleansing - Response'!$N:$N,'Cleansing - Response'!$O:$O,)</f>
        <v>No</v>
      </c>
      <c r="CG14" s="86">
        <f>IF(Form_Responses1811121314[[#This Row],[Answer - B7-2]]="Yes / Sometimes",1,0)</f>
        <v>0</v>
      </c>
      <c r="CH14" s="86" t="str">
        <f>_xlfn.XLOOKUP(AY14,'Cleansing - Response'!$N:$N,'Cleansing - Response'!$O:$O,)</f>
        <v>Yes / Sometimes</v>
      </c>
      <c r="CI14" s="86">
        <f>IF(Form_Responses1811121314[[#This Row],[Answer - B7-3]]="Yes / Sometimes",1,0)</f>
        <v>1</v>
      </c>
      <c r="CJ14" s="86" t="str">
        <f>_xlfn.XLOOKUP(AZ14,'Cleansing - Response'!$N:$N,'Cleansing - Response'!$O:$O,)</f>
        <v>No</v>
      </c>
      <c r="CK14" s="86">
        <f>IF(Form_Responses1811121314[[#This Row],[Answer - B7-4]]="Yes / Sometimes",1,0)</f>
        <v>0</v>
      </c>
      <c r="CL14" s="86" t="str">
        <f>_xlfn.XLOOKUP(BA14,'Cleansing - Response'!$N:$N,'Cleansing - Response'!$O:$O,)</f>
        <v>No</v>
      </c>
      <c r="CM14" s="86">
        <f>IF(Form_Responses1811121314[[#This Row],[Answer - B7-5]]="Yes / Sometimes",1,0)</f>
        <v>0</v>
      </c>
      <c r="CN14" s="86" t="str">
        <f>_xlfn.XLOOKUP(BB14,'Cleansing - Response'!$N:$N,'Cleansing - Response'!$O:$O,)</f>
        <v>No</v>
      </c>
      <c r="CO14" s="86">
        <f>IF(Form_Responses1811121314[[#This Row],[Answer - B7-6]]="Yes / Sometimes",1,0)</f>
        <v>0</v>
      </c>
      <c r="CP14" s="87" t="str">
        <f>IF(COUNTIF(Form_Responses1811121314[[#This Row],[Answer - B7-1]:[Answer - B7-6]], "Yes / Sometimes") &gt; 4, "More than 4 times","Up to 4 times")</f>
        <v>Up to 4 times</v>
      </c>
      <c r="CQ14" s="152">
        <f>IF(Form_Responses1811121314[[#This Row],[Answer - B7 (Overall)]]="More than 4 times",1,0)</f>
        <v>0</v>
      </c>
    </row>
    <row r="15" spans="1:95" ht="13.2" hidden="1" x14ac:dyDescent="0.25">
      <c r="A15" s="82">
        <v>45569.423507384257</v>
      </c>
      <c r="B15" s="83" t="s">
        <v>126</v>
      </c>
      <c r="C15" s="84" t="s">
        <v>127</v>
      </c>
      <c r="D15" s="83">
        <v>50</v>
      </c>
      <c r="E15" s="83">
        <v>0</v>
      </c>
      <c r="F15" s="83" t="s">
        <v>114</v>
      </c>
      <c r="G15" s="83" t="s">
        <v>76</v>
      </c>
      <c r="H15" s="83" t="s">
        <v>128</v>
      </c>
      <c r="I15" s="83" t="s">
        <v>63</v>
      </c>
      <c r="J15" s="83" t="s">
        <v>64</v>
      </c>
      <c r="K15" s="83" t="s">
        <v>64</v>
      </c>
      <c r="L15" s="83" t="s">
        <v>64</v>
      </c>
      <c r="M15" s="83" t="s">
        <v>64</v>
      </c>
      <c r="N15" s="83" t="s">
        <v>64</v>
      </c>
      <c r="O15" s="83" t="s">
        <v>64</v>
      </c>
      <c r="P15" s="83" t="s">
        <v>64</v>
      </c>
      <c r="Q15" s="83" t="s">
        <v>64</v>
      </c>
      <c r="R15" s="83" t="s">
        <v>64</v>
      </c>
      <c r="S15" s="83" t="s">
        <v>64</v>
      </c>
      <c r="T15" s="83" t="s">
        <v>64</v>
      </c>
      <c r="U15" s="83" t="s">
        <v>64</v>
      </c>
      <c r="V15" s="83" t="s">
        <v>64</v>
      </c>
      <c r="W15" s="83" t="s">
        <v>64</v>
      </c>
      <c r="X15" s="83" t="s">
        <v>64</v>
      </c>
      <c r="Y15" s="83" t="s">
        <v>84</v>
      </c>
      <c r="Z15" s="83" t="s">
        <v>66</v>
      </c>
      <c r="AA15" s="83" t="s">
        <v>66</v>
      </c>
      <c r="AB15" s="83" t="s">
        <v>66</v>
      </c>
      <c r="AC15" s="83" t="s">
        <v>66</v>
      </c>
      <c r="AD15" s="83" t="s">
        <v>66</v>
      </c>
      <c r="AE15" s="83" t="s">
        <v>79</v>
      </c>
      <c r="AF15" s="83" t="s">
        <v>66</v>
      </c>
      <c r="AG15" s="83" t="s">
        <v>66</v>
      </c>
      <c r="AH15" s="83" t="s">
        <v>66</v>
      </c>
      <c r="AI15" s="83" t="s">
        <v>66</v>
      </c>
      <c r="AJ15" s="83" t="s">
        <v>66</v>
      </c>
      <c r="AK15" s="83" t="s">
        <v>79</v>
      </c>
      <c r="AL15" s="83" t="s">
        <v>66</v>
      </c>
      <c r="AM15" s="83" t="s">
        <v>66</v>
      </c>
      <c r="AN15" s="83" t="s">
        <v>66</v>
      </c>
      <c r="AO15" s="83" t="s">
        <v>66</v>
      </c>
      <c r="AP15" s="83" t="s">
        <v>67</v>
      </c>
      <c r="AQ15" s="83" t="s">
        <v>67</v>
      </c>
      <c r="AR15" s="83" t="s">
        <v>63</v>
      </c>
      <c r="AS15" s="83" t="s">
        <v>68</v>
      </c>
      <c r="AT15" s="83" t="s">
        <v>87</v>
      </c>
      <c r="AU15" s="83" t="s">
        <v>67</v>
      </c>
      <c r="AV15" s="83" t="s">
        <v>80</v>
      </c>
      <c r="AW15" s="83" t="s">
        <v>73</v>
      </c>
      <c r="AX15" s="83" t="s">
        <v>73</v>
      </c>
      <c r="AY15" s="83" t="s">
        <v>72</v>
      </c>
      <c r="AZ15" s="83" t="s">
        <v>73</v>
      </c>
      <c r="BA15" s="83" t="s">
        <v>72</v>
      </c>
      <c r="BB15" s="83" t="s">
        <v>72</v>
      </c>
      <c r="BC15" s="83" t="s">
        <v>73</v>
      </c>
      <c r="BE15" s="83" t="s">
        <v>63</v>
      </c>
      <c r="BF15" s="83" t="s">
        <v>122</v>
      </c>
      <c r="BG15" s="76" t="s">
        <v>100</v>
      </c>
      <c r="BH15" s="76" t="s">
        <v>114</v>
      </c>
      <c r="BI15" s="76" t="s">
        <v>1414</v>
      </c>
      <c r="BJ15">
        <f t="shared" si="0"/>
        <v>14</v>
      </c>
      <c r="BK15">
        <f t="shared" si="1"/>
        <v>45</v>
      </c>
      <c r="BM15" s="86" t="str">
        <f>_xlfn.XLOOKUP(Form_Responses1811121314[[#This Row],[Sekolah School (Cleansed)]],'Quality Check'!$B$11:$B$14,'Quality Check'!$C$11:$C$14,)</f>
        <v>Rural</v>
      </c>
      <c r="BN15" s="86" t="str">
        <f>_xlfn.XLOOKUP(Form_Responses1811121314[[#This Row],[Sekolah School (Cleansed)]],'Quality Check'!$B$11:$B$14,'Quality Check'!$D$11:$D$14,)</f>
        <v>Intervention Group (IG)</v>
      </c>
      <c r="BO15" s="87" t="str">
        <f>_xlfn.XLOOKUP(AS15,'Cleansing - Toothpaste Brand'!A:A,'Cleansing - Toothpaste Brand'!B:B,)</f>
        <v>Colgate</v>
      </c>
      <c r="BP15" s="87"/>
      <c r="BQ1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5" s="86" t="str">
        <f>_xlfn.XLOOKUP(AP15,'Cleansing - Response'!E:E,'Cleansing - Response'!F:F,)</f>
        <v>2 days and more</v>
      </c>
      <c r="BS15" s="86">
        <f>IF(Form_Responses1811121314[[#This Row],[Answer - B1]]="2 days and more",1,0)</f>
        <v>1</v>
      </c>
      <c r="BT15" s="86" t="str">
        <f>_xlfn.XLOOKUP(AQ15,'Cleansing - Response'!E:E,'Cleansing - Response'!F:F,)</f>
        <v>2 days and more</v>
      </c>
      <c r="BU15" s="86">
        <f>IF(Form_Responses1811121314[[#This Row],[Answer - B2]]="2 days and more",1,0)</f>
        <v>1</v>
      </c>
      <c r="BV15" s="86" t="str">
        <f t="shared" si="2"/>
        <v>Ya / Yes</v>
      </c>
      <c r="BW15" s="86">
        <f>IF(Form_Responses1811121314[[#This Row],[Answer - B3]]="Ya / Yes",1,0)</f>
        <v>1</v>
      </c>
      <c r="BX15" s="86" t="str">
        <f>_xlfn.XLOOKUP(AT15,'Cleansing - Response'!E:E,'Cleansing - Response'!F:F,)</f>
        <v>Always</v>
      </c>
      <c r="BY15" s="86">
        <f>IF(Form_Responses1811121314[[#This Row],[Answer - B4]]="Always",1,0)</f>
        <v>1</v>
      </c>
      <c r="BZ15" s="86" t="str">
        <f>_xlfn.XLOOKUP(AU15,'Cleansing - Response'!H:H,'Cleansing - Response'!I:I,)</f>
        <v>Using dental floss at least once</v>
      </c>
      <c r="CA15" s="86">
        <f>IF(Form_Responses1811121314[[#This Row],[Answer - B5]]="Sometimes / When in need",2,IF(Form_Responses1811121314[[#This Row],[Answer - B5]]="Using dental floss at least once",1,0))</f>
        <v>1</v>
      </c>
      <c r="CB15" s="86" t="str">
        <f>_xlfn.XLOOKUP(AV15,'Cleansing - Response'!K:K,'Cleansing - Response'!L:L,)</f>
        <v>Up to 1 time a day</v>
      </c>
      <c r="CC15" s="86">
        <f>IF(Form_Responses1811121314[[#This Row],[Answer - B6]]="More than 1 time a day",1,0)</f>
        <v>0</v>
      </c>
      <c r="CD15" s="86" t="str">
        <f>_xlfn.XLOOKUP(AW15,'Cleansing - Response'!$N:$N,'Cleansing - Response'!$O:$O,)</f>
        <v>No</v>
      </c>
      <c r="CE15" s="86">
        <f>IF(Form_Responses1811121314[[#This Row],[Answer - B7-1]]="Yes / Sometimes",1,0)</f>
        <v>0</v>
      </c>
      <c r="CF15" s="86" t="str">
        <f>_xlfn.XLOOKUP(AX15,'Cleansing - Response'!$N:$N,'Cleansing - Response'!$O:$O,)</f>
        <v>No</v>
      </c>
      <c r="CG15" s="86">
        <f>IF(Form_Responses1811121314[[#This Row],[Answer - B7-2]]="Yes / Sometimes",1,0)</f>
        <v>0</v>
      </c>
      <c r="CH15" s="86" t="str">
        <f>_xlfn.XLOOKUP(AY15,'Cleansing - Response'!$N:$N,'Cleansing - Response'!$O:$O,)</f>
        <v>Yes / Sometimes</v>
      </c>
      <c r="CI15" s="86">
        <f>IF(Form_Responses1811121314[[#This Row],[Answer - B7-3]]="Yes / Sometimes",1,0)</f>
        <v>1</v>
      </c>
      <c r="CJ15" s="86" t="str">
        <f>_xlfn.XLOOKUP(AZ15,'Cleansing - Response'!$N:$N,'Cleansing - Response'!$O:$O,)</f>
        <v>No</v>
      </c>
      <c r="CK15" s="86">
        <f>IF(Form_Responses1811121314[[#This Row],[Answer - B7-4]]="Yes / Sometimes",1,0)</f>
        <v>0</v>
      </c>
      <c r="CL15" s="86" t="str">
        <f>_xlfn.XLOOKUP(BA15,'Cleansing - Response'!$N:$N,'Cleansing - Response'!$O:$O,)</f>
        <v>Yes / Sometimes</v>
      </c>
      <c r="CM15" s="86">
        <f>IF(Form_Responses1811121314[[#This Row],[Answer - B7-5]]="Yes / Sometimes",1,0)</f>
        <v>1</v>
      </c>
      <c r="CN15" s="86" t="str">
        <f>_xlfn.XLOOKUP(BB15,'Cleansing - Response'!$N:$N,'Cleansing - Response'!$O:$O,)</f>
        <v>Yes / Sometimes</v>
      </c>
      <c r="CO15" s="86">
        <f>IF(Form_Responses1811121314[[#This Row],[Answer - B7-6]]="Yes / Sometimes",1,0)</f>
        <v>1</v>
      </c>
      <c r="CP15" s="87" t="str">
        <f>IF(COUNTIF(Form_Responses1811121314[[#This Row],[Answer - B7-1]:[Answer - B7-6]], "Yes / Sometimes") &gt; 4, "More than 4 times","Up to 4 times")</f>
        <v>Up to 4 times</v>
      </c>
      <c r="CQ15" s="152">
        <f>IF(Form_Responses1811121314[[#This Row],[Answer - B7 (Overall)]]="More than 4 times",1,0)</f>
        <v>0</v>
      </c>
    </row>
    <row r="16" spans="1:95" ht="13.2" hidden="1" x14ac:dyDescent="0.25">
      <c r="A16" s="82">
        <v>45569.428526793985</v>
      </c>
      <c r="B16" s="83" t="s">
        <v>133</v>
      </c>
      <c r="C16" s="84" t="s">
        <v>134</v>
      </c>
      <c r="D16" s="83">
        <v>77.680000000000007</v>
      </c>
      <c r="E16" s="83">
        <v>0.42</v>
      </c>
      <c r="F16" s="83" t="s">
        <v>60</v>
      </c>
      <c r="G16" s="83" t="s">
        <v>76</v>
      </c>
      <c r="H16" s="83" t="s">
        <v>100</v>
      </c>
      <c r="I16" s="83" t="s">
        <v>63</v>
      </c>
      <c r="J16" s="83" t="s">
        <v>64</v>
      </c>
      <c r="K16" s="83" t="s">
        <v>84</v>
      </c>
      <c r="L16" s="83" t="s">
        <v>64</v>
      </c>
      <c r="M16" s="83" t="s">
        <v>84</v>
      </c>
      <c r="N16" s="83" t="s">
        <v>64</v>
      </c>
      <c r="O16" s="83" t="s">
        <v>84</v>
      </c>
      <c r="P16" s="83" t="s">
        <v>64</v>
      </c>
      <c r="Q16" s="83" t="s">
        <v>64</v>
      </c>
      <c r="R16" s="83" t="s">
        <v>64</v>
      </c>
      <c r="S16" s="83" t="s">
        <v>64</v>
      </c>
      <c r="T16" s="83" t="s">
        <v>64</v>
      </c>
      <c r="U16" s="83" t="s">
        <v>64</v>
      </c>
      <c r="V16" s="83" t="s">
        <v>64</v>
      </c>
      <c r="W16" s="83" t="s">
        <v>64</v>
      </c>
      <c r="X16" s="83" t="s">
        <v>64</v>
      </c>
      <c r="Y16" s="83" t="s">
        <v>64</v>
      </c>
      <c r="Z16" s="83" t="s">
        <v>66</v>
      </c>
      <c r="AA16" s="83" t="s">
        <v>66</v>
      </c>
      <c r="AB16" s="83" t="s">
        <v>66</v>
      </c>
      <c r="AC16" s="83" t="s">
        <v>79</v>
      </c>
      <c r="AD16" s="83" t="s">
        <v>66</v>
      </c>
      <c r="AE16" s="83" t="s">
        <v>66</v>
      </c>
      <c r="AF16" s="83" t="s">
        <v>66</v>
      </c>
      <c r="AG16" s="83" t="s">
        <v>66</v>
      </c>
      <c r="AH16" s="83" t="s">
        <v>66</v>
      </c>
      <c r="AI16" s="83" t="s">
        <v>79</v>
      </c>
      <c r="AJ16" s="83" t="s">
        <v>66</v>
      </c>
      <c r="AK16" s="83" t="s">
        <v>66</v>
      </c>
      <c r="AL16" s="83" t="s">
        <v>66</v>
      </c>
      <c r="AM16" s="83" t="s">
        <v>66</v>
      </c>
      <c r="AN16" s="83" t="s">
        <v>66</v>
      </c>
      <c r="AO16" s="83" t="s">
        <v>66</v>
      </c>
      <c r="AP16" s="83" t="s">
        <v>67</v>
      </c>
      <c r="AQ16" s="83" t="s">
        <v>67</v>
      </c>
      <c r="AR16" s="83" t="s">
        <v>86</v>
      </c>
      <c r="AS16" s="83" t="s">
        <v>68</v>
      </c>
      <c r="AT16" s="83" t="s">
        <v>69</v>
      </c>
      <c r="AU16" s="83" t="s">
        <v>93</v>
      </c>
      <c r="AV16" s="83" t="s">
        <v>71</v>
      </c>
      <c r="AW16" s="83" t="s">
        <v>63</v>
      </c>
      <c r="AX16" s="83" t="s">
        <v>72</v>
      </c>
      <c r="AY16" s="83" t="s">
        <v>63</v>
      </c>
      <c r="AZ16" s="83" t="s">
        <v>72</v>
      </c>
      <c r="BA16" s="83" t="s">
        <v>63</v>
      </c>
      <c r="BB16" s="83" t="s">
        <v>72</v>
      </c>
      <c r="BC16" s="83" t="s">
        <v>73</v>
      </c>
      <c r="BE16" s="83" t="s">
        <v>73</v>
      </c>
      <c r="BG16" s="76" t="s">
        <v>100</v>
      </c>
      <c r="BH16" s="76" t="s">
        <v>60</v>
      </c>
      <c r="BI16" s="76" t="s">
        <v>1414</v>
      </c>
      <c r="BJ16">
        <f t="shared" si="0"/>
        <v>13</v>
      </c>
      <c r="BK16">
        <f t="shared" si="1"/>
        <v>47</v>
      </c>
      <c r="BM16" s="86" t="str">
        <f>_xlfn.XLOOKUP(Form_Responses1811121314[[#This Row],[Sekolah School (Cleansed)]],'Quality Check'!$B$11:$B$14,'Quality Check'!$C$11:$C$14,)</f>
        <v>Rural</v>
      </c>
      <c r="BN16" s="86" t="str">
        <f>_xlfn.XLOOKUP(Form_Responses1811121314[[#This Row],[Sekolah School (Cleansed)]],'Quality Check'!$B$11:$B$14,'Quality Check'!$D$11:$D$14,)</f>
        <v>Intervention Group (IG)</v>
      </c>
      <c r="BO16" s="87" t="str">
        <f>_xlfn.XLOOKUP(AS16,'Cleansing - Toothpaste Brand'!A:A,'Cleansing - Toothpaste Brand'!B:B,)</f>
        <v>Colgate</v>
      </c>
      <c r="BP16" s="87"/>
      <c r="BQ1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6" s="86" t="str">
        <f>_xlfn.XLOOKUP(AP16,'Cleansing - Response'!E:E,'Cleansing - Response'!F:F,)</f>
        <v>2 days and more</v>
      </c>
      <c r="BS16" s="86">
        <f>IF(Form_Responses1811121314[[#This Row],[Answer - B1]]="2 days and more",1,0)</f>
        <v>1</v>
      </c>
      <c r="BT16" s="86" t="str">
        <f>_xlfn.XLOOKUP(AQ16,'Cleansing - Response'!E:E,'Cleansing - Response'!F:F,)</f>
        <v>2 days and more</v>
      </c>
      <c r="BU16" s="86">
        <f>IF(Form_Responses1811121314[[#This Row],[Answer - B2]]="2 days and more",1,0)</f>
        <v>1</v>
      </c>
      <c r="BV16" s="86" t="str">
        <f t="shared" si="2"/>
        <v>Ya / Yes</v>
      </c>
      <c r="BW16" s="86">
        <f>IF(Form_Responses1811121314[[#This Row],[Answer - B3]]="Ya / Yes",1,0)</f>
        <v>1</v>
      </c>
      <c r="BX16" s="86" t="str">
        <f>_xlfn.XLOOKUP(AT16,'Cleansing - Response'!E:E,'Cleansing - Response'!F:F,)</f>
        <v>Rarely / Sometimes</v>
      </c>
      <c r="BY16" s="86">
        <f>IF(Form_Responses1811121314[[#This Row],[Answer - B4]]="Always",1,0)</f>
        <v>0</v>
      </c>
      <c r="BZ16" s="86" t="str">
        <f>_xlfn.XLOOKUP(AU16,'Cleansing - Response'!H:H,'Cleansing - Response'!I:I,)</f>
        <v>Not using dental floss</v>
      </c>
      <c r="CA16" s="86">
        <f>IF(Form_Responses1811121314[[#This Row],[Answer - B5]]="Sometimes / When in need",2,IF(Form_Responses1811121314[[#This Row],[Answer - B5]]="Using dental floss at least once",1,0))</f>
        <v>0</v>
      </c>
      <c r="CB16" s="86" t="str">
        <f>_xlfn.XLOOKUP(AV16,'Cleansing - Response'!K:K,'Cleansing - Response'!L:L,)</f>
        <v>Up to 1 time a day</v>
      </c>
      <c r="CC16" s="86">
        <f>IF(Form_Responses1811121314[[#This Row],[Answer - B6]]="More than 1 time a day",1,0)</f>
        <v>0</v>
      </c>
      <c r="CD16" s="86" t="str">
        <f>_xlfn.XLOOKUP(AW16,'Cleansing - Response'!$N:$N,'Cleansing - Response'!$O:$O,)</f>
        <v>Yes / Sometimes</v>
      </c>
      <c r="CE16" s="86">
        <f>IF(Form_Responses1811121314[[#This Row],[Answer - B7-1]]="Yes / Sometimes",1,0)</f>
        <v>1</v>
      </c>
      <c r="CF16" s="86" t="str">
        <f>_xlfn.XLOOKUP(AX16,'Cleansing - Response'!$N:$N,'Cleansing - Response'!$O:$O,)</f>
        <v>Yes / Sometimes</v>
      </c>
      <c r="CG16" s="86">
        <f>IF(Form_Responses1811121314[[#This Row],[Answer - B7-2]]="Yes / Sometimes",1,0)</f>
        <v>1</v>
      </c>
      <c r="CH16" s="86" t="str">
        <f>_xlfn.XLOOKUP(AY16,'Cleansing - Response'!$N:$N,'Cleansing - Response'!$O:$O,)</f>
        <v>Yes / Sometimes</v>
      </c>
      <c r="CI16" s="86">
        <f>IF(Form_Responses1811121314[[#This Row],[Answer - B7-3]]="Yes / Sometimes",1,0)</f>
        <v>1</v>
      </c>
      <c r="CJ16" s="86" t="str">
        <f>_xlfn.XLOOKUP(AZ16,'Cleansing - Response'!$N:$N,'Cleansing - Response'!$O:$O,)</f>
        <v>Yes / Sometimes</v>
      </c>
      <c r="CK16" s="86">
        <f>IF(Form_Responses1811121314[[#This Row],[Answer - B7-4]]="Yes / Sometimes",1,0)</f>
        <v>1</v>
      </c>
      <c r="CL16" s="86" t="str">
        <f>_xlfn.XLOOKUP(BA16,'Cleansing - Response'!$N:$N,'Cleansing - Response'!$O:$O,)</f>
        <v>Yes / Sometimes</v>
      </c>
      <c r="CM16" s="86">
        <f>IF(Form_Responses1811121314[[#This Row],[Answer - B7-5]]="Yes / Sometimes",1,0)</f>
        <v>1</v>
      </c>
      <c r="CN16" s="86" t="str">
        <f>_xlfn.XLOOKUP(BB16,'Cleansing - Response'!$N:$N,'Cleansing - Response'!$O:$O,)</f>
        <v>Yes / Sometimes</v>
      </c>
      <c r="CO16" s="86">
        <f>IF(Form_Responses1811121314[[#This Row],[Answer - B7-6]]="Yes / Sometimes",1,0)</f>
        <v>1</v>
      </c>
      <c r="CP16" s="87" t="str">
        <f>IF(COUNTIF(Form_Responses1811121314[[#This Row],[Answer - B7-1]:[Answer - B7-6]], "Yes / Sometimes") &gt; 4, "More than 4 times","Up to 4 times")</f>
        <v>More than 4 times</v>
      </c>
      <c r="CQ16" s="152">
        <f>IF(Form_Responses1811121314[[#This Row],[Answer - B7 (Overall)]]="More than 4 times",1,0)</f>
        <v>1</v>
      </c>
    </row>
    <row r="17" spans="1:95" ht="13.2" hidden="1" x14ac:dyDescent="0.25">
      <c r="A17" s="82">
        <v>45569.429754618061</v>
      </c>
      <c r="B17" s="83" t="s">
        <v>135</v>
      </c>
      <c r="C17" s="84" t="s">
        <v>136</v>
      </c>
      <c r="D17" s="83">
        <v>25.89</v>
      </c>
      <c r="E17" s="83">
        <v>0</v>
      </c>
      <c r="F17" s="83" t="s">
        <v>60</v>
      </c>
      <c r="G17" s="83" t="s">
        <v>76</v>
      </c>
      <c r="H17" s="83" t="s">
        <v>100</v>
      </c>
      <c r="I17" s="83" t="s">
        <v>63</v>
      </c>
      <c r="J17" s="83" t="s">
        <v>64</v>
      </c>
      <c r="K17" s="83" t="s">
        <v>78</v>
      </c>
      <c r="L17" s="83" t="s">
        <v>64</v>
      </c>
      <c r="M17" s="83" t="s">
        <v>78</v>
      </c>
      <c r="N17" s="83" t="s">
        <v>64</v>
      </c>
      <c r="O17" s="83" t="s">
        <v>64</v>
      </c>
      <c r="P17" s="83" t="s">
        <v>64</v>
      </c>
      <c r="Q17" s="83" t="s">
        <v>78</v>
      </c>
      <c r="R17" s="83" t="s">
        <v>64</v>
      </c>
      <c r="S17" s="83" t="s">
        <v>64</v>
      </c>
      <c r="T17" s="83" t="s">
        <v>64</v>
      </c>
      <c r="U17" s="83" t="s">
        <v>78</v>
      </c>
      <c r="V17" s="83" t="s">
        <v>64</v>
      </c>
      <c r="W17" s="83" t="s">
        <v>64</v>
      </c>
      <c r="X17" s="83" t="s">
        <v>64</v>
      </c>
      <c r="Y17" s="83" t="s">
        <v>64</v>
      </c>
      <c r="Z17" s="83" t="s">
        <v>66</v>
      </c>
      <c r="AA17" s="83" t="s">
        <v>66</v>
      </c>
      <c r="AB17" s="83" t="s">
        <v>65</v>
      </c>
      <c r="AC17" s="83" t="s">
        <v>66</v>
      </c>
      <c r="AD17" s="83" t="s">
        <v>66</v>
      </c>
      <c r="AE17" s="83" t="s">
        <v>65</v>
      </c>
      <c r="AF17" s="83" t="s">
        <v>79</v>
      </c>
      <c r="AG17" s="83" t="s">
        <v>66</v>
      </c>
      <c r="AH17" s="83" t="s">
        <v>79</v>
      </c>
      <c r="AI17" s="83" t="s">
        <v>79</v>
      </c>
      <c r="AJ17" s="83" t="s">
        <v>66</v>
      </c>
      <c r="AK17" s="83" t="s">
        <v>66</v>
      </c>
      <c r="AL17" s="83" t="s">
        <v>66</v>
      </c>
      <c r="AM17" s="83" t="s">
        <v>66</v>
      </c>
      <c r="AN17" s="83" t="s">
        <v>66</v>
      </c>
      <c r="AO17" s="83" t="s">
        <v>66</v>
      </c>
      <c r="AP17" s="83" t="s">
        <v>85</v>
      </c>
      <c r="AQ17" s="83" t="s">
        <v>85</v>
      </c>
      <c r="AR17" s="83" t="s">
        <v>63</v>
      </c>
      <c r="AS17" s="83" t="s">
        <v>137</v>
      </c>
      <c r="AT17" s="83" t="s">
        <v>69</v>
      </c>
      <c r="AU17" s="83" t="s">
        <v>70</v>
      </c>
      <c r="AV17" s="83" t="s">
        <v>71</v>
      </c>
      <c r="AW17" s="83" t="s">
        <v>72</v>
      </c>
      <c r="AX17" s="83" t="s">
        <v>72</v>
      </c>
      <c r="AY17" s="83" t="s">
        <v>72</v>
      </c>
      <c r="AZ17" s="83" t="s">
        <v>72</v>
      </c>
      <c r="BA17" s="83" t="s">
        <v>72</v>
      </c>
      <c r="BB17" s="83" t="s">
        <v>72</v>
      </c>
      <c r="BC17" s="83" t="s">
        <v>73</v>
      </c>
      <c r="BE17" s="83" t="s">
        <v>73</v>
      </c>
      <c r="BG17" s="76" t="s">
        <v>100</v>
      </c>
      <c r="BH17" s="76" t="s">
        <v>60</v>
      </c>
      <c r="BI17" s="76" t="s">
        <v>1414</v>
      </c>
      <c r="BJ17">
        <f t="shared" si="0"/>
        <v>13</v>
      </c>
      <c r="BK17">
        <f t="shared" si="1"/>
        <v>48</v>
      </c>
      <c r="BM17" s="86" t="str">
        <f>_xlfn.XLOOKUP(Form_Responses1811121314[[#This Row],[Sekolah School (Cleansed)]],'Quality Check'!$B$11:$B$14,'Quality Check'!$C$11:$C$14,)</f>
        <v>Rural</v>
      </c>
      <c r="BN17" s="86" t="str">
        <f>_xlfn.XLOOKUP(Form_Responses1811121314[[#This Row],[Sekolah School (Cleansed)]],'Quality Check'!$B$11:$B$14,'Quality Check'!$D$11:$D$14,)</f>
        <v>Intervention Group (IG)</v>
      </c>
      <c r="BO17" s="87" t="str">
        <f>_xlfn.XLOOKUP(AS17,'Cleansing - Toothpaste Brand'!A:A,'Cleansing - Toothpaste Brand'!B:B,)</f>
        <v>Mukmin</v>
      </c>
      <c r="BP17" s="87"/>
      <c r="BQ1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17" s="86" t="str">
        <f>_xlfn.XLOOKUP(AP17,'Cleansing - Response'!E:E,'Cleansing - Response'!F:F,)</f>
        <v>2 days and more</v>
      </c>
      <c r="BS17" s="86">
        <f>IF(Form_Responses1811121314[[#This Row],[Answer - B1]]="2 days and more",1,0)</f>
        <v>1</v>
      </c>
      <c r="BT17" s="86" t="str">
        <f>_xlfn.XLOOKUP(AQ17,'Cleansing - Response'!E:E,'Cleansing - Response'!F:F,)</f>
        <v>2 days and more</v>
      </c>
      <c r="BU17" s="86">
        <f>IF(Form_Responses1811121314[[#This Row],[Answer - B2]]="2 days and more",1,0)</f>
        <v>1</v>
      </c>
      <c r="BV17" s="86" t="str">
        <f t="shared" si="2"/>
        <v>Ya / Yes</v>
      </c>
      <c r="BW17" s="86">
        <f>IF(Form_Responses1811121314[[#This Row],[Answer - B3]]="Ya / Yes",1,0)</f>
        <v>1</v>
      </c>
      <c r="BX17" s="86" t="str">
        <f>_xlfn.XLOOKUP(AT17,'Cleansing - Response'!E:E,'Cleansing - Response'!F:F,)</f>
        <v>Rarely / Sometimes</v>
      </c>
      <c r="BY17" s="86">
        <f>IF(Form_Responses1811121314[[#This Row],[Answer - B4]]="Always",1,0)</f>
        <v>0</v>
      </c>
      <c r="BZ17" s="86" t="str">
        <f>_xlfn.XLOOKUP(AU17,'Cleansing - Response'!H:H,'Cleansing - Response'!I:I,)</f>
        <v>Sometimes / When in need</v>
      </c>
      <c r="CA17" s="86">
        <f>IF(Form_Responses1811121314[[#This Row],[Answer - B5]]="Sometimes / When in need",2,IF(Form_Responses1811121314[[#This Row],[Answer - B5]]="Using dental floss at least once",1,0))</f>
        <v>2</v>
      </c>
      <c r="CB17" s="86" t="str">
        <f>_xlfn.XLOOKUP(AV17,'Cleansing - Response'!K:K,'Cleansing - Response'!L:L,)</f>
        <v>Up to 1 time a day</v>
      </c>
      <c r="CC17" s="86">
        <f>IF(Form_Responses1811121314[[#This Row],[Answer - B6]]="More than 1 time a day",1,0)</f>
        <v>0</v>
      </c>
      <c r="CD17" s="86" t="str">
        <f>_xlfn.XLOOKUP(AW17,'Cleansing - Response'!$N:$N,'Cleansing - Response'!$O:$O,)</f>
        <v>Yes / Sometimes</v>
      </c>
      <c r="CE17" s="86">
        <f>IF(Form_Responses1811121314[[#This Row],[Answer - B7-1]]="Yes / Sometimes",1,0)</f>
        <v>1</v>
      </c>
      <c r="CF17" s="86" t="str">
        <f>_xlfn.XLOOKUP(AX17,'Cleansing - Response'!$N:$N,'Cleansing - Response'!$O:$O,)</f>
        <v>Yes / Sometimes</v>
      </c>
      <c r="CG17" s="86">
        <f>IF(Form_Responses1811121314[[#This Row],[Answer - B7-2]]="Yes / Sometimes",1,0)</f>
        <v>1</v>
      </c>
      <c r="CH17" s="86" t="str">
        <f>_xlfn.XLOOKUP(AY17,'Cleansing - Response'!$N:$N,'Cleansing - Response'!$O:$O,)</f>
        <v>Yes / Sometimes</v>
      </c>
      <c r="CI17" s="86">
        <f>IF(Form_Responses1811121314[[#This Row],[Answer - B7-3]]="Yes / Sometimes",1,0)</f>
        <v>1</v>
      </c>
      <c r="CJ17" s="86" t="str">
        <f>_xlfn.XLOOKUP(AZ17,'Cleansing - Response'!$N:$N,'Cleansing - Response'!$O:$O,)</f>
        <v>Yes / Sometimes</v>
      </c>
      <c r="CK17" s="86">
        <f>IF(Form_Responses1811121314[[#This Row],[Answer - B7-4]]="Yes / Sometimes",1,0)</f>
        <v>1</v>
      </c>
      <c r="CL17" s="86" t="str">
        <f>_xlfn.XLOOKUP(BA17,'Cleansing - Response'!$N:$N,'Cleansing - Response'!$O:$O,)</f>
        <v>Yes / Sometimes</v>
      </c>
      <c r="CM17" s="86">
        <f>IF(Form_Responses1811121314[[#This Row],[Answer - B7-5]]="Yes / Sometimes",1,0)</f>
        <v>1</v>
      </c>
      <c r="CN17" s="86" t="str">
        <f>_xlfn.XLOOKUP(BB17,'Cleansing - Response'!$N:$N,'Cleansing - Response'!$O:$O,)</f>
        <v>Yes / Sometimes</v>
      </c>
      <c r="CO17" s="86">
        <f>IF(Form_Responses1811121314[[#This Row],[Answer - B7-6]]="Yes / Sometimes",1,0)</f>
        <v>1</v>
      </c>
      <c r="CP17" s="87" t="str">
        <f>IF(COUNTIF(Form_Responses1811121314[[#This Row],[Answer - B7-1]:[Answer - B7-6]], "Yes / Sometimes") &gt; 4, "More than 4 times","Up to 4 times")</f>
        <v>More than 4 times</v>
      </c>
      <c r="CQ17" s="152">
        <f>IF(Form_Responses1811121314[[#This Row],[Answer - B7 (Overall)]]="More than 4 times",1,0)</f>
        <v>1</v>
      </c>
    </row>
    <row r="18" spans="1:95" ht="13.2" hidden="1" x14ac:dyDescent="0.25">
      <c r="A18" s="82">
        <v>45569.432930717594</v>
      </c>
      <c r="B18" s="83" t="s">
        <v>138</v>
      </c>
      <c r="C18" s="84" t="s">
        <v>139</v>
      </c>
      <c r="D18" s="83">
        <v>0</v>
      </c>
      <c r="E18" s="83">
        <v>0</v>
      </c>
      <c r="F18" s="83" t="s">
        <v>60</v>
      </c>
      <c r="G18" s="83" t="s">
        <v>76</v>
      </c>
      <c r="H18" s="83" t="s">
        <v>108</v>
      </c>
      <c r="I18" s="83" t="s">
        <v>63</v>
      </c>
      <c r="J18" s="83" t="s">
        <v>64</v>
      </c>
      <c r="K18" s="83" t="s">
        <v>64</v>
      </c>
      <c r="L18" s="83" t="s">
        <v>64</v>
      </c>
      <c r="M18" s="83" t="s">
        <v>78</v>
      </c>
      <c r="N18" s="83" t="s">
        <v>64</v>
      </c>
      <c r="O18" s="83" t="s">
        <v>64</v>
      </c>
      <c r="P18" s="83" t="s">
        <v>84</v>
      </c>
      <c r="Q18" s="83" t="s">
        <v>64</v>
      </c>
      <c r="R18" s="83" t="s">
        <v>64</v>
      </c>
      <c r="S18" s="83" t="s">
        <v>64</v>
      </c>
      <c r="T18" s="83" t="s">
        <v>64</v>
      </c>
      <c r="U18" s="83" t="s">
        <v>64</v>
      </c>
      <c r="V18" s="83" t="s">
        <v>64</v>
      </c>
      <c r="W18" s="83" t="s">
        <v>64</v>
      </c>
      <c r="X18" s="83" t="s">
        <v>64</v>
      </c>
      <c r="Y18" s="83" t="s">
        <v>64</v>
      </c>
      <c r="Z18" s="83" t="s">
        <v>66</v>
      </c>
      <c r="AA18" s="83" t="s">
        <v>65</v>
      </c>
      <c r="AB18" s="83" t="s">
        <v>66</v>
      </c>
      <c r="AC18" s="83" t="s">
        <v>66</v>
      </c>
      <c r="AD18" s="83" t="s">
        <v>66</v>
      </c>
      <c r="AE18" s="83" t="s">
        <v>66</v>
      </c>
      <c r="AF18" s="83" t="s">
        <v>65</v>
      </c>
      <c r="AG18" s="83" t="s">
        <v>65</v>
      </c>
      <c r="AH18" s="83" t="s">
        <v>65</v>
      </c>
      <c r="AI18" s="83" t="s">
        <v>101</v>
      </c>
      <c r="AJ18" s="83" t="s">
        <v>65</v>
      </c>
      <c r="AK18" s="83" t="s">
        <v>65</v>
      </c>
      <c r="AL18" s="83" t="s">
        <v>65</v>
      </c>
      <c r="AM18" s="83" t="s">
        <v>66</v>
      </c>
      <c r="AN18" s="83" t="s">
        <v>65</v>
      </c>
      <c r="AO18" s="83" t="s">
        <v>65</v>
      </c>
      <c r="AP18" s="83" t="s">
        <v>67</v>
      </c>
      <c r="AQ18" s="83" t="s">
        <v>67</v>
      </c>
      <c r="AR18" s="83" t="s">
        <v>63</v>
      </c>
      <c r="AS18" s="83" t="s">
        <v>68</v>
      </c>
      <c r="AT18" s="83" t="s">
        <v>69</v>
      </c>
      <c r="AU18" s="83" t="s">
        <v>80</v>
      </c>
      <c r="AV18" s="83" t="s">
        <v>132</v>
      </c>
      <c r="AW18" s="83" t="s">
        <v>73</v>
      </c>
      <c r="AX18" s="83" t="s">
        <v>72</v>
      </c>
      <c r="AY18" s="83" t="s">
        <v>72</v>
      </c>
      <c r="AZ18" s="83" t="s">
        <v>72</v>
      </c>
      <c r="BA18" s="83" t="s">
        <v>72</v>
      </c>
      <c r="BB18" s="83" t="s">
        <v>73</v>
      </c>
      <c r="BC18" s="83" t="s">
        <v>73</v>
      </c>
      <c r="BE18" s="83" t="s">
        <v>73</v>
      </c>
      <c r="BG18" s="76" t="s">
        <v>100</v>
      </c>
      <c r="BH18" s="76" t="s">
        <v>60</v>
      </c>
      <c r="BI18" s="76" t="s">
        <v>1414</v>
      </c>
      <c r="BJ18">
        <f t="shared" si="0"/>
        <v>15</v>
      </c>
      <c r="BK18">
        <f t="shared" si="1"/>
        <v>58</v>
      </c>
      <c r="BM18" s="86" t="str">
        <f>_xlfn.XLOOKUP(Form_Responses1811121314[[#This Row],[Sekolah School (Cleansed)]],'Quality Check'!$B$11:$B$14,'Quality Check'!$C$11:$C$14,)</f>
        <v>Rural</v>
      </c>
      <c r="BN18" s="86" t="str">
        <f>_xlfn.XLOOKUP(Form_Responses1811121314[[#This Row],[Sekolah School (Cleansed)]],'Quality Check'!$B$11:$B$14,'Quality Check'!$D$11:$D$14,)</f>
        <v>Intervention Group (IG)</v>
      </c>
      <c r="BO18" s="87" t="str">
        <f>_xlfn.XLOOKUP(AS18,'Cleansing - Toothpaste Brand'!A:A,'Cleansing - Toothpaste Brand'!B:B,)</f>
        <v>Colgate</v>
      </c>
      <c r="BP18" s="87"/>
      <c r="BQ1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8" s="86" t="str">
        <f>_xlfn.XLOOKUP(AP18,'Cleansing - Response'!E:E,'Cleansing - Response'!F:F,)</f>
        <v>2 days and more</v>
      </c>
      <c r="BS18" s="86">
        <f>IF(Form_Responses1811121314[[#This Row],[Answer - B1]]="2 days and more",1,0)</f>
        <v>1</v>
      </c>
      <c r="BT18" s="86" t="str">
        <f>_xlfn.XLOOKUP(AQ18,'Cleansing - Response'!E:E,'Cleansing - Response'!F:F,)</f>
        <v>2 days and more</v>
      </c>
      <c r="BU18" s="86">
        <f>IF(Form_Responses1811121314[[#This Row],[Answer - B2]]="2 days and more",1,0)</f>
        <v>1</v>
      </c>
      <c r="BV18" s="86" t="str">
        <f t="shared" si="2"/>
        <v>Ya / Yes</v>
      </c>
      <c r="BW18" s="86">
        <f>IF(Form_Responses1811121314[[#This Row],[Answer - B3]]="Ya / Yes",1,0)</f>
        <v>1</v>
      </c>
      <c r="BX18" s="86" t="str">
        <f>_xlfn.XLOOKUP(AT18,'Cleansing - Response'!E:E,'Cleansing - Response'!F:F,)</f>
        <v>Rarely / Sometimes</v>
      </c>
      <c r="BY18" s="86">
        <f>IF(Form_Responses1811121314[[#This Row],[Answer - B4]]="Always",1,0)</f>
        <v>0</v>
      </c>
      <c r="BZ18" s="86" t="str">
        <f>_xlfn.XLOOKUP(AU18,'Cleansing - Response'!H:H,'Cleansing - Response'!I:I,)</f>
        <v>Using dental floss at least once</v>
      </c>
      <c r="CA18" s="86">
        <f>IF(Form_Responses1811121314[[#This Row],[Answer - B5]]="Sometimes / When in need",2,IF(Form_Responses1811121314[[#This Row],[Answer - B5]]="Using dental floss at least once",1,0))</f>
        <v>1</v>
      </c>
      <c r="CB18" s="86" t="str">
        <f>_xlfn.XLOOKUP(AV18,'Cleansing - Response'!K:K,'Cleansing - Response'!L:L,)</f>
        <v>Up to 1 time a day</v>
      </c>
      <c r="CC18" s="86">
        <f>IF(Form_Responses1811121314[[#This Row],[Answer - B6]]="More than 1 time a day",1,0)</f>
        <v>0</v>
      </c>
      <c r="CD18" s="86" t="str">
        <f>_xlfn.XLOOKUP(AW18,'Cleansing - Response'!$N:$N,'Cleansing - Response'!$O:$O,)</f>
        <v>No</v>
      </c>
      <c r="CE18" s="86">
        <f>IF(Form_Responses1811121314[[#This Row],[Answer - B7-1]]="Yes / Sometimes",1,0)</f>
        <v>0</v>
      </c>
      <c r="CF18" s="86" t="str">
        <f>_xlfn.XLOOKUP(AX18,'Cleansing - Response'!$N:$N,'Cleansing - Response'!$O:$O,)</f>
        <v>Yes / Sometimes</v>
      </c>
      <c r="CG18" s="86">
        <f>IF(Form_Responses1811121314[[#This Row],[Answer - B7-2]]="Yes / Sometimes",1,0)</f>
        <v>1</v>
      </c>
      <c r="CH18" s="86" t="str">
        <f>_xlfn.XLOOKUP(AY18,'Cleansing - Response'!$N:$N,'Cleansing - Response'!$O:$O,)</f>
        <v>Yes / Sometimes</v>
      </c>
      <c r="CI18" s="86">
        <f>IF(Form_Responses1811121314[[#This Row],[Answer - B7-3]]="Yes / Sometimes",1,0)</f>
        <v>1</v>
      </c>
      <c r="CJ18" s="86" t="str">
        <f>_xlfn.XLOOKUP(AZ18,'Cleansing - Response'!$N:$N,'Cleansing - Response'!$O:$O,)</f>
        <v>Yes / Sometimes</v>
      </c>
      <c r="CK18" s="86">
        <f>IF(Form_Responses1811121314[[#This Row],[Answer - B7-4]]="Yes / Sometimes",1,0)</f>
        <v>1</v>
      </c>
      <c r="CL18" s="86" t="str">
        <f>_xlfn.XLOOKUP(BA18,'Cleansing - Response'!$N:$N,'Cleansing - Response'!$O:$O,)</f>
        <v>Yes / Sometimes</v>
      </c>
      <c r="CM18" s="86">
        <f>IF(Form_Responses1811121314[[#This Row],[Answer - B7-5]]="Yes / Sometimes",1,0)</f>
        <v>1</v>
      </c>
      <c r="CN18" s="86" t="str">
        <f>_xlfn.XLOOKUP(BB18,'Cleansing - Response'!$N:$N,'Cleansing - Response'!$O:$O,)</f>
        <v>No</v>
      </c>
      <c r="CO18" s="86">
        <f>IF(Form_Responses1811121314[[#This Row],[Answer - B7-6]]="Yes / Sometimes",1,0)</f>
        <v>0</v>
      </c>
      <c r="CP18" s="87" t="str">
        <f>IF(COUNTIF(Form_Responses1811121314[[#This Row],[Answer - B7-1]:[Answer - B7-6]], "Yes / Sometimes") &gt; 4, "More than 4 times","Up to 4 times")</f>
        <v>Up to 4 times</v>
      </c>
      <c r="CQ18" s="152">
        <f>IF(Form_Responses1811121314[[#This Row],[Answer - B7 (Overall)]]="More than 4 times",1,0)</f>
        <v>0</v>
      </c>
    </row>
    <row r="19" spans="1:95" ht="13.2" hidden="1" x14ac:dyDescent="0.25">
      <c r="A19" s="82">
        <v>45569.433072928237</v>
      </c>
      <c r="B19" s="83" t="s">
        <v>140</v>
      </c>
      <c r="C19" s="84" t="s">
        <v>141</v>
      </c>
      <c r="D19" s="83">
        <v>50.89</v>
      </c>
      <c r="E19" s="83">
        <v>0.08</v>
      </c>
      <c r="F19" s="83" t="s">
        <v>60</v>
      </c>
      <c r="G19" s="83" t="s">
        <v>76</v>
      </c>
      <c r="H19" s="83" t="s">
        <v>100</v>
      </c>
      <c r="I19" s="83" t="s">
        <v>63</v>
      </c>
      <c r="J19" s="83" t="s">
        <v>64</v>
      </c>
      <c r="K19" s="83" t="s">
        <v>64</v>
      </c>
      <c r="L19" s="83" t="s">
        <v>64</v>
      </c>
      <c r="M19" s="83" t="s">
        <v>78</v>
      </c>
      <c r="N19" s="83" t="s">
        <v>64</v>
      </c>
      <c r="O19" s="83" t="s">
        <v>78</v>
      </c>
      <c r="P19" s="83" t="s">
        <v>84</v>
      </c>
      <c r="Q19" s="83" t="s">
        <v>78</v>
      </c>
      <c r="R19" s="83" t="s">
        <v>64</v>
      </c>
      <c r="S19" s="83" t="s">
        <v>64</v>
      </c>
      <c r="T19" s="83" t="s">
        <v>84</v>
      </c>
      <c r="U19" s="83" t="s">
        <v>84</v>
      </c>
      <c r="V19" s="83" t="s">
        <v>64</v>
      </c>
      <c r="W19" s="83" t="s">
        <v>64</v>
      </c>
      <c r="X19" s="83" t="s">
        <v>64</v>
      </c>
      <c r="Y19" s="83" t="s">
        <v>64</v>
      </c>
      <c r="Z19" s="83" t="s">
        <v>66</v>
      </c>
      <c r="AA19" s="83" t="s">
        <v>65</v>
      </c>
      <c r="AB19" s="83" t="s">
        <v>66</v>
      </c>
      <c r="AC19" s="83" t="s">
        <v>65</v>
      </c>
      <c r="AD19" s="83" t="s">
        <v>66</v>
      </c>
      <c r="AE19" s="83" t="s">
        <v>66</v>
      </c>
      <c r="AF19" s="83" t="s">
        <v>79</v>
      </c>
      <c r="AG19" s="83" t="s">
        <v>66</v>
      </c>
      <c r="AH19" s="83" t="s">
        <v>79</v>
      </c>
      <c r="AI19" s="83" t="s">
        <v>79</v>
      </c>
      <c r="AJ19" s="83" t="s">
        <v>66</v>
      </c>
      <c r="AK19" s="83" t="s">
        <v>66</v>
      </c>
      <c r="AL19" s="83" t="s">
        <v>66</v>
      </c>
      <c r="AM19" s="83" t="s">
        <v>66</v>
      </c>
      <c r="AN19" s="83" t="s">
        <v>66</v>
      </c>
      <c r="AO19" s="83" t="s">
        <v>66</v>
      </c>
      <c r="AP19" s="83" t="s">
        <v>67</v>
      </c>
      <c r="AQ19" s="83" t="s">
        <v>80</v>
      </c>
      <c r="AR19" s="83" t="s">
        <v>63</v>
      </c>
      <c r="AS19" s="83" t="s">
        <v>142</v>
      </c>
      <c r="AT19" s="83" t="s">
        <v>69</v>
      </c>
      <c r="AU19" s="83" t="s">
        <v>80</v>
      </c>
      <c r="AV19" s="83" t="s">
        <v>71</v>
      </c>
      <c r="AW19" s="83" t="s">
        <v>63</v>
      </c>
      <c r="AX19" s="83" t="s">
        <v>73</v>
      </c>
      <c r="AY19" s="83" t="s">
        <v>73</v>
      </c>
      <c r="AZ19" s="83" t="s">
        <v>63</v>
      </c>
      <c r="BA19" s="83" t="s">
        <v>73</v>
      </c>
      <c r="BB19" s="83" t="s">
        <v>73</v>
      </c>
      <c r="BC19" s="83" t="s">
        <v>73</v>
      </c>
      <c r="BE19" s="83" t="s">
        <v>73</v>
      </c>
      <c r="BG19" s="76" t="s">
        <v>100</v>
      </c>
      <c r="BH19" s="76" t="s">
        <v>60</v>
      </c>
      <c r="BI19" s="76" t="s">
        <v>1414</v>
      </c>
      <c r="BJ19">
        <f t="shared" si="0"/>
        <v>11</v>
      </c>
      <c r="BK19">
        <f t="shared" si="1"/>
        <v>48</v>
      </c>
      <c r="BM19" s="86" t="str">
        <f>_xlfn.XLOOKUP(Form_Responses1811121314[[#This Row],[Sekolah School (Cleansed)]],'Quality Check'!$B$11:$B$14,'Quality Check'!$C$11:$C$14,)</f>
        <v>Rural</v>
      </c>
      <c r="BN19" s="86" t="str">
        <f>_xlfn.XLOOKUP(Form_Responses1811121314[[#This Row],[Sekolah School (Cleansed)]],'Quality Check'!$B$11:$B$14,'Quality Check'!$D$11:$D$14,)</f>
        <v>Intervention Group (IG)</v>
      </c>
      <c r="BO19" s="87" t="str">
        <f>_xlfn.XLOOKUP(AS19,'Cleansing - Toothpaste Brand'!A:A,'Cleansing - Toothpaste Brand'!B:B,)</f>
        <v>Fresh and White</v>
      </c>
      <c r="BP19" s="87"/>
      <c r="BQ1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9" s="86" t="str">
        <f>_xlfn.XLOOKUP(AP19,'Cleansing - Response'!E:E,'Cleansing - Response'!F:F,)</f>
        <v>2 days and more</v>
      </c>
      <c r="BS19" s="86">
        <f>IF(Form_Responses1811121314[[#This Row],[Answer - B1]]="2 days and more",1,0)</f>
        <v>1</v>
      </c>
      <c r="BT19" s="86" t="str">
        <f>_xlfn.XLOOKUP(AQ19,'Cleansing - Response'!E:E,'Cleansing - Response'!F:F,)</f>
        <v>Less than 2 days</v>
      </c>
      <c r="BU19" s="86">
        <f>IF(Form_Responses1811121314[[#This Row],[Answer - B2]]="2 days and more",1,0)</f>
        <v>0</v>
      </c>
      <c r="BV19" s="86" t="str">
        <f t="shared" si="2"/>
        <v>Ya / Yes</v>
      </c>
      <c r="BW19" s="86">
        <f>IF(Form_Responses1811121314[[#This Row],[Answer - B3]]="Ya / Yes",1,0)</f>
        <v>1</v>
      </c>
      <c r="BX19" s="86" t="str">
        <f>_xlfn.XLOOKUP(AT19,'Cleansing - Response'!E:E,'Cleansing - Response'!F:F,)</f>
        <v>Rarely / Sometimes</v>
      </c>
      <c r="BY19" s="86">
        <f>IF(Form_Responses1811121314[[#This Row],[Answer - B4]]="Always",1,0)</f>
        <v>0</v>
      </c>
      <c r="BZ19" s="86" t="str">
        <f>_xlfn.XLOOKUP(AU19,'Cleansing - Response'!H:H,'Cleansing - Response'!I:I,)</f>
        <v>Using dental floss at least once</v>
      </c>
      <c r="CA19" s="86">
        <f>IF(Form_Responses1811121314[[#This Row],[Answer - B5]]="Sometimes / When in need",2,IF(Form_Responses1811121314[[#This Row],[Answer - B5]]="Using dental floss at least once",1,0))</f>
        <v>1</v>
      </c>
      <c r="CB19" s="86" t="str">
        <f>_xlfn.XLOOKUP(AV19,'Cleansing - Response'!K:K,'Cleansing - Response'!L:L,)</f>
        <v>Up to 1 time a day</v>
      </c>
      <c r="CC19" s="86">
        <f>IF(Form_Responses1811121314[[#This Row],[Answer - B6]]="More than 1 time a day",1,0)</f>
        <v>0</v>
      </c>
      <c r="CD19" s="86" t="str">
        <f>_xlfn.XLOOKUP(AW19,'Cleansing - Response'!$N:$N,'Cleansing - Response'!$O:$O,)</f>
        <v>Yes / Sometimes</v>
      </c>
      <c r="CE19" s="86">
        <f>IF(Form_Responses1811121314[[#This Row],[Answer - B7-1]]="Yes / Sometimes",1,0)</f>
        <v>1</v>
      </c>
      <c r="CF19" s="86" t="str">
        <f>_xlfn.XLOOKUP(AX19,'Cleansing - Response'!$N:$N,'Cleansing - Response'!$O:$O,)</f>
        <v>No</v>
      </c>
      <c r="CG19" s="86">
        <f>IF(Form_Responses1811121314[[#This Row],[Answer - B7-2]]="Yes / Sometimes",1,0)</f>
        <v>0</v>
      </c>
      <c r="CH19" s="86" t="str">
        <f>_xlfn.XLOOKUP(AY19,'Cleansing - Response'!$N:$N,'Cleansing - Response'!$O:$O,)</f>
        <v>No</v>
      </c>
      <c r="CI19" s="86">
        <f>IF(Form_Responses1811121314[[#This Row],[Answer - B7-3]]="Yes / Sometimes",1,0)</f>
        <v>0</v>
      </c>
      <c r="CJ19" s="86" t="str">
        <f>_xlfn.XLOOKUP(AZ19,'Cleansing - Response'!$N:$N,'Cleansing - Response'!$O:$O,)</f>
        <v>Yes / Sometimes</v>
      </c>
      <c r="CK19" s="86">
        <f>IF(Form_Responses1811121314[[#This Row],[Answer - B7-4]]="Yes / Sometimes",1,0)</f>
        <v>1</v>
      </c>
      <c r="CL19" s="86" t="str">
        <f>_xlfn.XLOOKUP(BA19,'Cleansing - Response'!$N:$N,'Cleansing - Response'!$O:$O,)</f>
        <v>No</v>
      </c>
      <c r="CM19" s="86">
        <f>IF(Form_Responses1811121314[[#This Row],[Answer - B7-5]]="Yes / Sometimes",1,0)</f>
        <v>0</v>
      </c>
      <c r="CN19" s="86" t="str">
        <f>_xlfn.XLOOKUP(BB19,'Cleansing - Response'!$N:$N,'Cleansing - Response'!$O:$O,)</f>
        <v>No</v>
      </c>
      <c r="CO19" s="86">
        <f>IF(Form_Responses1811121314[[#This Row],[Answer - B7-6]]="Yes / Sometimes",1,0)</f>
        <v>0</v>
      </c>
      <c r="CP19" s="87" t="str">
        <f>IF(COUNTIF(Form_Responses1811121314[[#This Row],[Answer - B7-1]:[Answer - B7-6]], "Yes / Sometimes") &gt; 4, "More than 4 times","Up to 4 times")</f>
        <v>Up to 4 times</v>
      </c>
      <c r="CQ19" s="152">
        <f>IF(Form_Responses1811121314[[#This Row],[Answer - B7 (Overall)]]="More than 4 times",1,0)</f>
        <v>0</v>
      </c>
    </row>
    <row r="20" spans="1:95" ht="13.2" hidden="1" x14ac:dyDescent="0.25">
      <c r="A20" s="82">
        <v>45569.437654490743</v>
      </c>
      <c r="B20" s="83" t="s">
        <v>143</v>
      </c>
      <c r="C20" s="84" t="s">
        <v>144</v>
      </c>
      <c r="D20" s="83">
        <v>60.71</v>
      </c>
      <c r="E20" s="83">
        <v>0.08</v>
      </c>
      <c r="F20" s="83" t="s">
        <v>60</v>
      </c>
      <c r="G20" s="83" t="s">
        <v>76</v>
      </c>
      <c r="H20" s="83" t="s">
        <v>100</v>
      </c>
      <c r="I20" s="83" t="s">
        <v>63</v>
      </c>
      <c r="J20" s="83" t="s">
        <v>145</v>
      </c>
      <c r="K20" s="83" t="s">
        <v>78</v>
      </c>
      <c r="L20" s="83" t="s">
        <v>64</v>
      </c>
      <c r="M20" s="83" t="s">
        <v>84</v>
      </c>
      <c r="N20" s="83" t="s">
        <v>64</v>
      </c>
      <c r="O20" s="83" t="s">
        <v>64</v>
      </c>
      <c r="P20" s="83" t="s">
        <v>84</v>
      </c>
      <c r="Q20" s="83" t="s">
        <v>64</v>
      </c>
      <c r="R20" s="83" t="s">
        <v>64</v>
      </c>
      <c r="S20" s="83" t="s">
        <v>64</v>
      </c>
      <c r="T20" s="83" t="s">
        <v>78</v>
      </c>
      <c r="U20" s="83" t="s">
        <v>64</v>
      </c>
      <c r="V20" s="83" t="s">
        <v>64</v>
      </c>
      <c r="W20" s="83" t="s">
        <v>64</v>
      </c>
      <c r="X20" s="83" t="s">
        <v>64</v>
      </c>
      <c r="Y20" s="83" t="s">
        <v>64</v>
      </c>
      <c r="Z20" s="83" t="s">
        <v>66</v>
      </c>
      <c r="AA20" s="83" t="s">
        <v>65</v>
      </c>
      <c r="AB20" s="83" t="s">
        <v>66</v>
      </c>
      <c r="AC20" s="83" t="s">
        <v>79</v>
      </c>
      <c r="AD20" s="83" t="s">
        <v>66</v>
      </c>
      <c r="AE20" s="83" t="s">
        <v>66</v>
      </c>
      <c r="AF20" s="83" t="s">
        <v>66</v>
      </c>
      <c r="AG20" s="83" t="s">
        <v>65</v>
      </c>
      <c r="AH20" s="83" t="s">
        <v>65</v>
      </c>
      <c r="AI20" s="83" t="s">
        <v>101</v>
      </c>
      <c r="AJ20" s="83" t="s">
        <v>65</v>
      </c>
      <c r="AK20" s="83" t="s">
        <v>65</v>
      </c>
      <c r="AL20" s="83" t="s">
        <v>66</v>
      </c>
      <c r="AM20" s="83" t="s">
        <v>66</v>
      </c>
      <c r="AN20" s="83" t="s">
        <v>66</v>
      </c>
      <c r="AO20" s="83" t="s">
        <v>66</v>
      </c>
      <c r="AP20" s="83" t="s">
        <v>67</v>
      </c>
      <c r="AQ20" s="83" t="s">
        <v>67</v>
      </c>
      <c r="AR20" s="83" t="s">
        <v>86</v>
      </c>
      <c r="AS20" s="83" t="s">
        <v>68</v>
      </c>
      <c r="AT20" s="83" t="s">
        <v>87</v>
      </c>
      <c r="AU20" s="83" t="s">
        <v>93</v>
      </c>
      <c r="AV20" s="83" t="s">
        <v>71</v>
      </c>
      <c r="AW20" s="83" t="s">
        <v>73</v>
      </c>
      <c r="AX20" s="83" t="s">
        <v>73</v>
      </c>
      <c r="AY20" s="83" t="s">
        <v>73</v>
      </c>
      <c r="AZ20" s="83" t="s">
        <v>73</v>
      </c>
      <c r="BA20" s="83" t="s">
        <v>73</v>
      </c>
      <c r="BB20" s="83" t="s">
        <v>73</v>
      </c>
      <c r="BC20" s="83" t="s">
        <v>73</v>
      </c>
      <c r="BD20" s="83" t="s">
        <v>146</v>
      </c>
      <c r="BE20" s="83" t="s">
        <v>73</v>
      </c>
      <c r="BG20" s="76" t="s">
        <v>100</v>
      </c>
      <c r="BH20" s="76" t="s">
        <v>60</v>
      </c>
      <c r="BI20" s="76" t="s">
        <v>1414</v>
      </c>
      <c r="BJ20">
        <f t="shared" si="0"/>
        <v>11</v>
      </c>
      <c r="BK20">
        <f t="shared" si="1"/>
        <v>53</v>
      </c>
      <c r="BM20" s="86" t="str">
        <f>_xlfn.XLOOKUP(Form_Responses1811121314[[#This Row],[Sekolah School (Cleansed)]],'Quality Check'!$B$11:$B$14,'Quality Check'!$C$11:$C$14,)</f>
        <v>Rural</v>
      </c>
      <c r="BN20" s="86" t="str">
        <f>_xlfn.XLOOKUP(Form_Responses1811121314[[#This Row],[Sekolah School (Cleansed)]],'Quality Check'!$B$11:$B$14,'Quality Check'!$D$11:$D$14,)</f>
        <v>Intervention Group (IG)</v>
      </c>
      <c r="BO20" s="87" t="str">
        <f>_xlfn.XLOOKUP(AS20,'Cleansing - Toothpaste Brand'!A:A,'Cleansing - Toothpaste Brand'!B:B,)</f>
        <v>Colgate</v>
      </c>
      <c r="BP20" s="87"/>
      <c r="BQ2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0" s="86" t="str">
        <f>_xlfn.XLOOKUP(AP20,'Cleansing - Response'!E:E,'Cleansing - Response'!F:F,)</f>
        <v>2 days and more</v>
      </c>
      <c r="BS20" s="86">
        <f>IF(Form_Responses1811121314[[#This Row],[Answer - B1]]="2 days and more",1,0)</f>
        <v>1</v>
      </c>
      <c r="BT20" s="86" t="str">
        <f>_xlfn.XLOOKUP(AQ20,'Cleansing - Response'!E:E,'Cleansing - Response'!F:F,)</f>
        <v>2 days and more</v>
      </c>
      <c r="BU20" s="86">
        <f>IF(Form_Responses1811121314[[#This Row],[Answer - B2]]="2 days and more",1,0)</f>
        <v>1</v>
      </c>
      <c r="BV20" s="86" t="str">
        <f t="shared" si="2"/>
        <v>Ya / Yes</v>
      </c>
      <c r="BW20" s="86">
        <f>IF(Form_Responses1811121314[[#This Row],[Answer - B3]]="Ya / Yes",1,0)</f>
        <v>1</v>
      </c>
      <c r="BX20" s="86" t="str">
        <f>_xlfn.XLOOKUP(AT20,'Cleansing - Response'!E:E,'Cleansing - Response'!F:F,)</f>
        <v>Always</v>
      </c>
      <c r="BY20" s="86">
        <f>IF(Form_Responses1811121314[[#This Row],[Answer - B4]]="Always",1,0)</f>
        <v>1</v>
      </c>
      <c r="BZ20" s="86" t="str">
        <f>_xlfn.XLOOKUP(AU20,'Cleansing - Response'!H:H,'Cleansing - Response'!I:I,)</f>
        <v>Not using dental floss</v>
      </c>
      <c r="CA20" s="86">
        <f>IF(Form_Responses1811121314[[#This Row],[Answer - B5]]="Sometimes / When in need",2,IF(Form_Responses1811121314[[#This Row],[Answer - B5]]="Using dental floss at least once",1,0))</f>
        <v>0</v>
      </c>
      <c r="CB20" s="86" t="str">
        <f>_xlfn.XLOOKUP(AV20,'Cleansing - Response'!K:K,'Cleansing - Response'!L:L,)</f>
        <v>Up to 1 time a day</v>
      </c>
      <c r="CC20" s="86">
        <f>IF(Form_Responses1811121314[[#This Row],[Answer - B6]]="More than 1 time a day",1,0)</f>
        <v>0</v>
      </c>
      <c r="CD20" s="86" t="str">
        <f>_xlfn.XLOOKUP(AW20,'Cleansing - Response'!$N:$N,'Cleansing - Response'!$O:$O,)</f>
        <v>No</v>
      </c>
      <c r="CE20" s="86">
        <f>IF(Form_Responses1811121314[[#This Row],[Answer - B7-1]]="Yes / Sometimes",1,0)</f>
        <v>0</v>
      </c>
      <c r="CF20" s="86" t="str">
        <f>_xlfn.XLOOKUP(AX20,'Cleansing - Response'!$N:$N,'Cleansing - Response'!$O:$O,)</f>
        <v>No</v>
      </c>
      <c r="CG20" s="86">
        <f>IF(Form_Responses1811121314[[#This Row],[Answer - B7-2]]="Yes / Sometimes",1,0)</f>
        <v>0</v>
      </c>
      <c r="CH20" s="86" t="str">
        <f>_xlfn.XLOOKUP(AY20,'Cleansing - Response'!$N:$N,'Cleansing - Response'!$O:$O,)</f>
        <v>No</v>
      </c>
      <c r="CI20" s="86">
        <f>IF(Form_Responses1811121314[[#This Row],[Answer - B7-3]]="Yes / Sometimes",1,0)</f>
        <v>0</v>
      </c>
      <c r="CJ20" s="86" t="str">
        <f>_xlfn.XLOOKUP(AZ20,'Cleansing - Response'!$N:$N,'Cleansing - Response'!$O:$O,)</f>
        <v>No</v>
      </c>
      <c r="CK20" s="86">
        <f>IF(Form_Responses1811121314[[#This Row],[Answer - B7-4]]="Yes / Sometimes",1,0)</f>
        <v>0</v>
      </c>
      <c r="CL20" s="86" t="str">
        <f>_xlfn.XLOOKUP(BA20,'Cleansing - Response'!$N:$N,'Cleansing - Response'!$O:$O,)</f>
        <v>No</v>
      </c>
      <c r="CM20" s="86">
        <f>IF(Form_Responses1811121314[[#This Row],[Answer - B7-5]]="Yes / Sometimes",1,0)</f>
        <v>0</v>
      </c>
      <c r="CN20" s="86" t="str">
        <f>_xlfn.XLOOKUP(BB20,'Cleansing - Response'!$N:$N,'Cleansing - Response'!$O:$O,)</f>
        <v>No</v>
      </c>
      <c r="CO20" s="86">
        <f>IF(Form_Responses1811121314[[#This Row],[Answer - B7-6]]="Yes / Sometimes",1,0)</f>
        <v>0</v>
      </c>
      <c r="CP20" s="87" t="str">
        <f>IF(COUNTIF(Form_Responses1811121314[[#This Row],[Answer - B7-1]:[Answer - B7-6]], "Yes / Sometimes") &gt; 4, "More than 4 times","Up to 4 times")</f>
        <v>Up to 4 times</v>
      </c>
      <c r="CQ20" s="152">
        <f>IF(Form_Responses1811121314[[#This Row],[Answer - B7 (Overall)]]="More than 4 times",1,0)</f>
        <v>0</v>
      </c>
    </row>
    <row r="21" spans="1:95" ht="13.2" hidden="1" x14ac:dyDescent="0.25">
      <c r="A21" s="82">
        <v>45569.437927766208</v>
      </c>
      <c r="B21" s="83" t="s">
        <v>147</v>
      </c>
      <c r="C21" s="84" t="s">
        <v>148</v>
      </c>
      <c r="D21" s="83">
        <v>12.5</v>
      </c>
      <c r="E21" s="83">
        <v>0</v>
      </c>
      <c r="F21" s="83" t="s">
        <v>60</v>
      </c>
      <c r="G21" s="83" t="s">
        <v>76</v>
      </c>
      <c r="H21" s="83" t="s">
        <v>62</v>
      </c>
      <c r="I21" s="83" t="s">
        <v>63</v>
      </c>
      <c r="J21" s="83" t="s">
        <v>64</v>
      </c>
      <c r="K21" s="83" t="s">
        <v>64</v>
      </c>
      <c r="L21" s="83" t="s">
        <v>64</v>
      </c>
      <c r="M21" s="83" t="s">
        <v>84</v>
      </c>
      <c r="N21" s="83" t="s">
        <v>64</v>
      </c>
      <c r="O21" s="83" t="s">
        <v>64</v>
      </c>
      <c r="P21" s="83" t="s">
        <v>84</v>
      </c>
      <c r="Q21" s="83" t="s">
        <v>64</v>
      </c>
      <c r="R21" s="83" t="s">
        <v>64</v>
      </c>
      <c r="S21" s="83" t="s">
        <v>84</v>
      </c>
      <c r="T21" s="83" t="s">
        <v>64</v>
      </c>
      <c r="U21" s="83" t="s">
        <v>84</v>
      </c>
      <c r="V21" s="83" t="s">
        <v>84</v>
      </c>
      <c r="W21" s="83" t="s">
        <v>84</v>
      </c>
      <c r="X21" s="83" t="s">
        <v>78</v>
      </c>
      <c r="Y21" s="83" t="s">
        <v>78</v>
      </c>
      <c r="Z21" s="83" t="s">
        <v>66</v>
      </c>
      <c r="AA21" s="83" t="s">
        <v>65</v>
      </c>
      <c r="AB21" s="83" t="s">
        <v>79</v>
      </c>
      <c r="AC21" s="83" t="s">
        <v>66</v>
      </c>
      <c r="AD21" s="83" t="s">
        <v>66</v>
      </c>
      <c r="AE21" s="83" t="s">
        <v>66</v>
      </c>
      <c r="AF21" s="83" t="s">
        <v>79</v>
      </c>
      <c r="AG21" s="83" t="s">
        <v>65</v>
      </c>
      <c r="AH21" s="83" t="s">
        <v>66</v>
      </c>
      <c r="AI21" s="83" t="s">
        <v>101</v>
      </c>
      <c r="AJ21" s="83" t="s">
        <v>79</v>
      </c>
      <c r="AK21" s="83" t="s">
        <v>65</v>
      </c>
      <c r="AL21" s="83" t="s">
        <v>66</v>
      </c>
      <c r="AM21" s="83" t="s">
        <v>66</v>
      </c>
      <c r="AN21" s="83" t="s">
        <v>66</v>
      </c>
      <c r="AO21" s="83" t="s">
        <v>66</v>
      </c>
      <c r="AP21" s="83" t="s">
        <v>67</v>
      </c>
      <c r="AQ21" s="83" t="s">
        <v>67</v>
      </c>
      <c r="AR21" s="83" t="s">
        <v>86</v>
      </c>
      <c r="AS21" s="83" t="s">
        <v>68</v>
      </c>
      <c r="AT21" s="83" t="s">
        <v>69</v>
      </c>
      <c r="AU21" s="83" t="s">
        <v>93</v>
      </c>
      <c r="AV21" s="83" t="s">
        <v>71</v>
      </c>
      <c r="AW21" s="83" t="s">
        <v>72</v>
      </c>
      <c r="AX21" s="83" t="s">
        <v>63</v>
      </c>
      <c r="AY21" s="83" t="s">
        <v>72</v>
      </c>
      <c r="AZ21" s="83" t="s">
        <v>63</v>
      </c>
      <c r="BA21" s="83" t="s">
        <v>73</v>
      </c>
      <c r="BB21" s="83" t="s">
        <v>72</v>
      </c>
      <c r="BC21" s="83" t="s">
        <v>73</v>
      </c>
      <c r="BE21" s="83" t="s">
        <v>73</v>
      </c>
      <c r="BG21" s="76" t="s">
        <v>100</v>
      </c>
      <c r="BH21" s="76" t="s">
        <v>60</v>
      </c>
      <c r="BI21" s="76" t="s">
        <v>1414</v>
      </c>
      <c r="BJ21">
        <f t="shared" si="0"/>
        <v>8</v>
      </c>
      <c r="BK21">
        <f t="shared" si="1"/>
        <v>49</v>
      </c>
      <c r="BM21" s="86" t="str">
        <f>_xlfn.XLOOKUP(Form_Responses1811121314[[#This Row],[Sekolah School (Cleansed)]],'Quality Check'!$B$11:$B$14,'Quality Check'!$C$11:$C$14,)</f>
        <v>Rural</v>
      </c>
      <c r="BN21" s="86" t="str">
        <f>_xlfn.XLOOKUP(Form_Responses1811121314[[#This Row],[Sekolah School (Cleansed)]],'Quality Check'!$B$11:$B$14,'Quality Check'!$D$11:$D$14,)</f>
        <v>Intervention Group (IG)</v>
      </c>
      <c r="BO21" s="87" t="str">
        <f>_xlfn.XLOOKUP(AS21,'Cleansing - Toothpaste Brand'!A:A,'Cleansing - Toothpaste Brand'!B:B,)</f>
        <v>Colgate</v>
      </c>
      <c r="BP21" s="87"/>
      <c r="BQ2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1" s="86" t="str">
        <f>_xlfn.XLOOKUP(AP21,'Cleansing - Response'!E:E,'Cleansing - Response'!F:F,)</f>
        <v>2 days and more</v>
      </c>
      <c r="BS21" s="86">
        <f>IF(Form_Responses1811121314[[#This Row],[Answer - B1]]="2 days and more",1,0)</f>
        <v>1</v>
      </c>
      <c r="BT21" s="86" t="str">
        <f>_xlfn.XLOOKUP(AQ21,'Cleansing - Response'!E:E,'Cleansing - Response'!F:F,)</f>
        <v>2 days and more</v>
      </c>
      <c r="BU21" s="86">
        <f>IF(Form_Responses1811121314[[#This Row],[Answer - B2]]="2 days and more",1,0)</f>
        <v>1</v>
      </c>
      <c r="BV21" s="86" t="str">
        <f t="shared" si="2"/>
        <v>Ya / Yes</v>
      </c>
      <c r="BW21" s="86">
        <f>IF(Form_Responses1811121314[[#This Row],[Answer - B3]]="Ya / Yes",1,0)</f>
        <v>1</v>
      </c>
      <c r="BX21" s="86" t="str">
        <f>_xlfn.XLOOKUP(AT21,'Cleansing - Response'!E:E,'Cleansing - Response'!F:F,)</f>
        <v>Rarely / Sometimes</v>
      </c>
      <c r="BY21" s="86">
        <f>IF(Form_Responses1811121314[[#This Row],[Answer - B4]]="Always",1,0)</f>
        <v>0</v>
      </c>
      <c r="BZ21" s="86" t="str">
        <f>_xlfn.XLOOKUP(AU21,'Cleansing - Response'!H:H,'Cleansing - Response'!I:I,)</f>
        <v>Not using dental floss</v>
      </c>
      <c r="CA21" s="86">
        <f>IF(Form_Responses1811121314[[#This Row],[Answer - B5]]="Sometimes / When in need",2,IF(Form_Responses1811121314[[#This Row],[Answer - B5]]="Using dental floss at least once",1,0))</f>
        <v>0</v>
      </c>
      <c r="CB21" s="86" t="str">
        <f>_xlfn.XLOOKUP(AV21,'Cleansing - Response'!K:K,'Cleansing - Response'!L:L,)</f>
        <v>Up to 1 time a day</v>
      </c>
      <c r="CC21" s="86">
        <f>IF(Form_Responses1811121314[[#This Row],[Answer - B6]]="More than 1 time a day",1,0)</f>
        <v>0</v>
      </c>
      <c r="CD21" s="86" t="str">
        <f>_xlfn.XLOOKUP(AW21,'Cleansing - Response'!$N:$N,'Cleansing - Response'!$O:$O,)</f>
        <v>Yes / Sometimes</v>
      </c>
      <c r="CE21" s="86">
        <f>IF(Form_Responses1811121314[[#This Row],[Answer - B7-1]]="Yes / Sometimes",1,0)</f>
        <v>1</v>
      </c>
      <c r="CF21" s="86" t="str">
        <f>_xlfn.XLOOKUP(AX21,'Cleansing - Response'!$N:$N,'Cleansing - Response'!$O:$O,)</f>
        <v>Yes / Sometimes</v>
      </c>
      <c r="CG21" s="86">
        <f>IF(Form_Responses1811121314[[#This Row],[Answer - B7-2]]="Yes / Sometimes",1,0)</f>
        <v>1</v>
      </c>
      <c r="CH21" s="86" t="str">
        <f>_xlfn.XLOOKUP(AY21,'Cleansing - Response'!$N:$N,'Cleansing - Response'!$O:$O,)</f>
        <v>Yes / Sometimes</v>
      </c>
      <c r="CI21" s="86">
        <f>IF(Form_Responses1811121314[[#This Row],[Answer - B7-3]]="Yes / Sometimes",1,0)</f>
        <v>1</v>
      </c>
      <c r="CJ21" s="86" t="str">
        <f>_xlfn.XLOOKUP(AZ21,'Cleansing - Response'!$N:$N,'Cleansing - Response'!$O:$O,)</f>
        <v>Yes / Sometimes</v>
      </c>
      <c r="CK21" s="86">
        <f>IF(Form_Responses1811121314[[#This Row],[Answer - B7-4]]="Yes / Sometimes",1,0)</f>
        <v>1</v>
      </c>
      <c r="CL21" s="86" t="str">
        <f>_xlfn.XLOOKUP(BA21,'Cleansing - Response'!$N:$N,'Cleansing - Response'!$O:$O,)</f>
        <v>No</v>
      </c>
      <c r="CM21" s="86">
        <f>IF(Form_Responses1811121314[[#This Row],[Answer - B7-5]]="Yes / Sometimes",1,0)</f>
        <v>0</v>
      </c>
      <c r="CN21" s="86" t="str">
        <f>_xlfn.XLOOKUP(BB21,'Cleansing - Response'!$N:$N,'Cleansing - Response'!$O:$O,)</f>
        <v>Yes / Sometimes</v>
      </c>
      <c r="CO21" s="86">
        <f>IF(Form_Responses1811121314[[#This Row],[Answer - B7-6]]="Yes / Sometimes",1,0)</f>
        <v>1</v>
      </c>
      <c r="CP21" s="87" t="str">
        <f>IF(COUNTIF(Form_Responses1811121314[[#This Row],[Answer - B7-1]:[Answer - B7-6]], "Yes / Sometimes") &gt; 4, "More than 4 times","Up to 4 times")</f>
        <v>More than 4 times</v>
      </c>
      <c r="CQ21" s="152">
        <f>IF(Form_Responses1811121314[[#This Row],[Answer - B7 (Overall)]]="More than 4 times",1,0)</f>
        <v>1</v>
      </c>
    </row>
    <row r="22" spans="1:95" ht="13.2" hidden="1" x14ac:dyDescent="0.25">
      <c r="A22" s="82">
        <v>45569.43930943287</v>
      </c>
      <c r="B22" s="83" t="s">
        <v>149</v>
      </c>
      <c r="C22" s="84" t="s">
        <v>150</v>
      </c>
      <c r="D22" s="83">
        <v>0</v>
      </c>
      <c r="E22" s="83">
        <v>0</v>
      </c>
      <c r="F22" s="83" t="s">
        <v>114</v>
      </c>
      <c r="G22" s="83" t="s">
        <v>76</v>
      </c>
      <c r="H22" s="83" t="s">
        <v>100</v>
      </c>
      <c r="I22" s="83" t="s">
        <v>63</v>
      </c>
      <c r="J22" s="83" t="s">
        <v>64</v>
      </c>
      <c r="K22" s="83" t="s">
        <v>64</v>
      </c>
      <c r="L22" s="83" t="s">
        <v>64</v>
      </c>
      <c r="M22" s="83" t="s">
        <v>84</v>
      </c>
      <c r="N22" s="83" t="s">
        <v>64</v>
      </c>
      <c r="O22" s="83" t="s">
        <v>64</v>
      </c>
      <c r="P22" s="83" t="s">
        <v>64</v>
      </c>
      <c r="Q22" s="83" t="s">
        <v>64</v>
      </c>
      <c r="R22" s="83" t="s">
        <v>64</v>
      </c>
      <c r="S22" s="83" t="s">
        <v>64</v>
      </c>
      <c r="T22" s="83" t="s">
        <v>64</v>
      </c>
      <c r="U22" s="83" t="s">
        <v>64</v>
      </c>
      <c r="V22" s="83" t="s">
        <v>84</v>
      </c>
      <c r="W22" s="83" t="s">
        <v>64</v>
      </c>
      <c r="X22" s="83" t="s">
        <v>64</v>
      </c>
      <c r="Y22" s="83" t="s">
        <v>64</v>
      </c>
      <c r="Z22" s="83" t="s">
        <v>66</v>
      </c>
      <c r="AA22" s="83" t="s">
        <v>65</v>
      </c>
      <c r="AB22" s="83" t="s">
        <v>65</v>
      </c>
      <c r="AC22" s="83" t="s">
        <v>65</v>
      </c>
      <c r="AD22" s="83" t="s">
        <v>65</v>
      </c>
      <c r="AE22" s="83" t="s">
        <v>65</v>
      </c>
      <c r="AF22" s="83" t="s">
        <v>65</v>
      </c>
      <c r="AG22" s="83" t="s">
        <v>66</v>
      </c>
      <c r="AH22" s="83" t="s">
        <v>66</v>
      </c>
      <c r="AI22" s="83" t="s">
        <v>79</v>
      </c>
      <c r="AJ22" s="83" t="s">
        <v>66</v>
      </c>
      <c r="AK22" s="83" t="s">
        <v>65</v>
      </c>
      <c r="AL22" s="83" t="s">
        <v>65</v>
      </c>
      <c r="AM22" s="83" t="s">
        <v>65</v>
      </c>
      <c r="AN22" s="83" t="s">
        <v>66</v>
      </c>
      <c r="AO22" s="83" t="s">
        <v>66</v>
      </c>
      <c r="AP22" s="83" t="s">
        <v>67</v>
      </c>
      <c r="AQ22" s="83" t="s">
        <v>151</v>
      </c>
      <c r="AR22" s="83" t="s">
        <v>73</v>
      </c>
      <c r="AS22" s="83" t="s">
        <v>68</v>
      </c>
      <c r="AT22" s="83" t="s">
        <v>69</v>
      </c>
      <c r="AU22" s="83" t="s">
        <v>93</v>
      </c>
      <c r="AV22" s="83" t="s">
        <v>67</v>
      </c>
      <c r="AW22" s="83" t="s">
        <v>72</v>
      </c>
      <c r="AX22" s="83" t="s">
        <v>72</v>
      </c>
      <c r="AY22" s="83" t="s">
        <v>72</v>
      </c>
      <c r="AZ22" s="83" t="s">
        <v>72</v>
      </c>
      <c r="BA22" s="83" t="s">
        <v>72</v>
      </c>
      <c r="BB22" s="83" t="s">
        <v>72</v>
      </c>
      <c r="BC22" s="83" t="s">
        <v>73</v>
      </c>
      <c r="BE22" s="83" t="s">
        <v>73</v>
      </c>
      <c r="BG22" s="76" t="s">
        <v>100</v>
      </c>
      <c r="BH22" s="76" t="s">
        <v>114</v>
      </c>
      <c r="BI22" s="76" t="s">
        <v>1414</v>
      </c>
      <c r="BJ22">
        <f t="shared" si="0"/>
        <v>14</v>
      </c>
      <c r="BK22">
        <f t="shared" si="1"/>
        <v>57</v>
      </c>
      <c r="BM22" s="86" t="str">
        <f>_xlfn.XLOOKUP(Form_Responses1811121314[[#This Row],[Sekolah School (Cleansed)]],'Quality Check'!$B$11:$B$14,'Quality Check'!$C$11:$C$14,)</f>
        <v>Rural</v>
      </c>
      <c r="BN22" s="86" t="str">
        <f>_xlfn.XLOOKUP(Form_Responses1811121314[[#This Row],[Sekolah School (Cleansed)]],'Quality Check'!$B$11:$B$14,'Quality Check'!$D$11:$D$14,)</f>
        <v>Intervention Group (IG)</v>
      </c>
      <c r="BO22" s="87" t="str">
        <f>_xlfn.XLOOKUP(AS22,'Cleansing - Toothpaste Brand'!A:A,'Cleansing - Toothpaste Brand'!B:B,)</f>
        <v>Colgate</v>
      </c>
      <c r="BP22" s="87"/>
      <c r="BQ2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2" s="86" t="str">
        <f>_xlfn.XLOOKUP(AP22,'Cleansing - Response'!E:E,'Cleansing - Response'!F:F,)</f>
        <v>2 days and more</v>
      </c>
      <c r="BS22" s="86">
        <f>IF(Form_Responses1811121314[[#This Row],[Answer - B1]]="2 days and more",1,0)</f>
        <v>1</v>
      </c>
      <c r="BT22" s="86" t="str">
        <f>_xlfn.XLOOKUP(AQ22,'Cleansing - Response'!E:E,'Cleansing - Response'!F:F,)</f>
        <v>2 days and more</v>
      </c>
      <c r="BU22" s="86">
        <f>IF(Form_Responses1811121314[[#This Row],[Answer - B2]]="2 days and more",1,0)</f>
        <v>1</v>
      </c>
      <c r="BV22" s="86" t="str">
        <f t="shared" si="2"/>
        <v>Tidak / No</v>
      </c>
      <c r="BW22" s="86">
        <f>IF(Form_Responses1811121314[[#This Row],[Answer - B3]]="Ya / Yes",1,0)</f>
        <v>0</v>
      </c>
      <c r="BX22" s="86" t="str">
        <f>_xlfn.XLOOKUP(AT22,'Cleansing - Response'!E:E,'Cleansing - Response'!F:F,)</f>
        <v>Rarely / Sometimes</v>
      </c>
      <c r="BY22" s="86">
        <f>IF(Form_Responses1811121314[[#This Row],[Answer - B4]]="Always",1,0)</f>
        <v>0</v>
      </c>
      <c r="BZ22" s="86" t="str">
        <f>_xlfn.XLOOKUP(AU22,'Cleansing - Response'!H:H,'Cleansing - Response'!I:I,)</f>
        <v>Not using dental floss</v>
      </c>
      <c r="CA22" s="86">
        <f>IF(Form_Responses1811121314[[#This Row],[Answer - B5]]="Sometimes / When in need",2,IF(Form_Responses1811121314[[#This Row],[Answer - B5]]="Using dental floss at least once",1,0))</f>
        <v>0</v>
      </c>
      <c r="CB22" s="86" t="str">
        <f>_xlfn.XLOOKUP(AV22,'Cleansing - Response'!K:K,'Cleansing - Response'!L:L,)</f>
        <v>More than 1 time a day</v>
      </c>
      <c r="CC22" s="86">
        <f>IF(Form_Responses1811121314[[#This Row],[Answer - B6]]="More than 1 time a day",1,0)</f>
        <v>1</v>
      </c>
      <c r="CD22" s="86" t="str">
        <f>_xlfn.XLOOKUP(AW22,'Cleansing - Response'!$N:$N,'Cleansing - Response'!$O:$O,)</f>
        <v>Yes / Sometimes</v>
      </c>
      <c r="CE22" s="86">
        <f>IF(Form_Responses1811121314[[#This Row],[Answer - B7-1]]="Yes / Sometimes",1,0)</f>
        <v>1</v>
      </c>
      <c r="CF22" s="86" t="str">
        <f>_xlfn.XLOOKUP(AX22,'Cleansing - Response'!$N:$N,'Cleansing - Response'!$O:$O,)</f>
        <v>Yes / Sometimes</v>
      </c>
      <c r="CG22" s="86">
        <f>IF(Form_Responses1811121314[[#This Row],[Answer - B7-2]]="Yes / Sometimes",1,0)</f>
        <v>1</v>
      </c>
      <c r="CH22" s="86" t="str">
        <f>_xlfn.XLOOKUP(AY22,'Cleansing - Response'!$N:$N,'Cleansing - Response'!$O:$O,)</f>
        <v>Yes / Sometimes</v>
      </c>
      <c r="CI22" s="86">
        <f>IF(Form_Responses1811121314[[#This Row],[Answer - B7-3]]="Yes / Sometimes",1,0)</f>
        <v>1</v>
      </c>
      <c r="CJ22" s="86" t="str">
        <f>_xlfn.XLOOKUP(AZ22,'Cleansing - Response'!$N:$N,'Cleansing - Response'!$O:$O,)</f>
        <v>Yes / Sometimes</v>
      </c>
      <c r="CK22" s="86">
        <f>IF(Form_Responses1811121314[[#This Row],[Answer - B7-4]]="Yes / Sometimes",1,0)</f>
        <v>1</v>
      </c>
      <c r="CL22" s="86" t="str">
        <f>_xlfn.XLOOKUP(BA22,'Cleansing - Response'!$N:$N,'Cleansing - Response'!$O:$O,)</f>
        <v>Yes / Sometimes</v>
      </c>
      <c r="CM22" s="86">
        <f>IF(Form_Responses1811121314[[#This Row],[Answer - B7-5]]="Yes / Sometimes",1,0)</f>
        <v>1</v>
      </c>
      <c r="CN22" s="86" t="str">
        <f>_xlfn.XLOOKUP(BB22,'Cleansing - Response'!$N:$N,'Cleansing - Response'!$O:$O,)</f>
        <v>Yes / Sometimes</v>
      </c>
      <c r="CO22" s="86">
        <f>IF(Form_Responses1811121314[[#This Row],[Answer - B7-6]]="Yes / Sometimes",1,0)</f>
        <v>1</v>
      </c>
      <c r="CP22" s="87" t="str">
        <f>IF(COUNTIF(Form_Responses1811121314[[#This Row],[Answer - B7-1]:[Answer - B7-6]], "Yes / Sometimes") &gt; 4, "More than 4 times","Up to 4 times")</f>
        <v>More than 4 times</v>
      </c>
      <c r="CQ22" s="152">
        <f>IF(Form_Responses1811121314[[#This Row],[Answer - B7 (Overall)]]="More than 4 times",1,0)</f>
        <v>1</v>
      </c>
    </row>
    <row r="23" spans="1:95" ht="13.2" hidden="1" x14ac:dyDescent="0.25">
      <c r="A23" s="82">
        <v>45569.439336435185</v>
      </c>
      <c r="B23" s="83" t="s">
        <v>152</v>
      </c>
      <c r="C23" s="84" t="s">
        <v>153</v>
      </c>
      <c r="D23" s="83">
        <v>100</v>
      </c>
      <c r="E23" s="83">
        <v>0.13</v>
      </c>
      <c r="F23" s="83" t="s">
        <v>114</v>
      </c>
      <c r="G23" s="83" t="s">
        <v>76</v>
      </c>
      <c r="H23" s="83" t="s">
        <v>77</v>
      </c>
      <c r="I23" s="83" t="s">
        <v>63</v>
      </c>
      <c r="J23" s="83" t="s">
        <v>64</v>
      </c>
      <c r="K23" s="83" t="s">
        <v>84</v>
      </c>
      <c r="L23" s="83" t="s">
        <v>78</v>
      </c>
      <c r="M23" s="83" t="s">
        <v>84</v>
      </c>
      <c r="N23" s="83" t="s">
        <v>84</v>
      </c>
      <c r="O23" s="83" t="s">
        <v>78</v>
      </c>
      <c r="P23" s="83" t="s">
        <v>84</v>
      </c>
      <c r="Q23" s="83" t="s">
        <v>64</v>
      </c>
      <c r="R23" s="83" t="s">
        <v>64</v>
      </c>
      <c r="S23" s="83" t="s">
        <v>64</v>
      </c>
      <c r="T23" s="83" t="s">
        <v>84</v>
      </c>
      <c r="U23" s="83" t="s">
        <v>64</v>
      </c>
      <c r="V23" s="83" t="s">
        <v>64</v>
      </c>
      <c r="W23" s="83" t="s">
        <v>64</v>
      </c>
      <c r="X23" s="83" t="s">
        <v>78</v>
      </c>
      <c r="Y23" s="83" t="s">
        <v>64</v>
      </c>
      <c r="Z23" s="83" t="s">
        <v>66</v>
      </c>
      <c r="AA23" s="83" t="s">
        <v>101</v>
      </c>
      <c r="AB23" s="83" t="s">
        <v>66</v>
      </c>
      <c r="AC23" s="83" t="s">
        <v>66</v>
      </c>
      <c r="AD23" s="83" t="s">
        <v>66</v>
      </c>
      <c r="AE23" s="83" t="s">
        <v>66</v>
      </c>
      <c r="AF23" s="83" t="s">
        <v>66</v>
      </c>
      <c r="AG23" s="83" t="s">
        <v>66</v>
      </c>
      <c r="AH23" s="83" t="s">
        <v>66</v>
      </c>
      <c r="AI23" s="83" t="s">
        <v>79</v>
      </c>
      <c r="AJ23" s="83" t="s">
        <v>66</v>
      </c>
      <c r="AK23" s="83" t="s">
        <v>66</v>
      </c>
      <c r="AL23" s="83" t="s">
        <v>66</v>
      </c>
      <c r="AM23" s="83" t="s">
        <v>66</v>
      </c>
      <c r="AN23" s="83" t="s">
        <v>79</v>
      </c>
      <c r="AO23" s="83" t="s">
        <v>66</v>
      </c>
      <c r="AP23" s="83" t="s">
        <v>67</v>
      </c>
      <c r="AQ23" s="83" t="s">
        <v>67</v>
      </c>
      <c r="AR23" s="83" t="s">
        <v>73</v>
      </c>
      <c r="AS23" s="83" t="s">
        <v>81</v>
      </c>
      <c r="AT23" s="83" t="s">
        <v>69</v>
      </c>
      <c r="AU23" s="83" t="s">
        <v>80</v>
      </c>
      <c r="AV23" s="83" t="s">
        <v>154</v>
      </c>
      <c r="AW23" s="83" t="s">
        <v>73</v>
      </c>
      <c r="AX23" s="83" t="s">
        <v>63</v>
      </c>
      <c r="AY23" s="83" t="s">
        <v>63</v>
      </c>
      <c r="AZ23" s="83" t="s">
        <v>63</v>
      </c>
      <c r="BA23" s="83" t="s">
        <v>63</v>
      </c>
      <c r="BB23" s="83" t="s">
        <v>63</v>
      </c>
      <c r="BC23" s="83" t="s">
        <v>73</v>
      </c>
      <c r="BE23" s="83" t="s">
        <v>73</v>
      </c>
      <c r="BG23" s="76" t="s">
        <v>100</v>
      </c>
      <c r="BH23" s="76" t="s">
        <v>114</v>
      </c>
      <c r="BI23" s="76" t="s">
        <v>1414</v>
      </c>
      <c r="BJ23">
        <f t="shared" si="0"/>
        <v>8</v>
      </c>
      <c r="BK23">
        <f t="shared" si="1"/>
        <v>45</v>
      </c>
      <c r="BM23" s="86" t="str">
        <f>_xlfn.XLOOKUP(Form_Responses1811121314[[#This Row],[Sekolah School (Cleansed)]],'Quality Check'!$B$11:$B$14,'Quality Check'!$C$11:$C$14,)</f>
        <v>Rural</v>
      </c>
      <c r="BN23" s="86" t="str">
        <f>_xlfn.XLOOKUP(Form_Responses1811121314[[#This Row],[Sekolah School (Cleansed)]],'Quality Check'!$B$11:$B$14,'Quality Check'!$D$11:$D$14,)</f>
        <v>Intervention Group (IG)</v>
      </c>
      <c r="BO23" s="87" t="str">
        <f>_xlfn.XLOOKUP(AS23,'Cleansing - Toothpaste Brand'!A:A,'Cleansing - Toothpaste Brand'!B:B,)</f>
        <v>Colgate</v>
      </c>
      <c r="BP23" s="87"/>
      <c r="BQ2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3" s="86" t="str">
        <f>_xlfn.XLOOKUP(AP23,'Cleansing - Response'!E:E,'Cleansing - Response'!F:F,)</f>
        <v>2 days and more</v>
      </c>
      <c r="BS23" s="86">
        <f>IF(Form_Responses1811121314[[#This Row],[Answer - B1]]="2 days and more",1,0)</f>
        <v>1</v>
      </c>
      <c r="BT23" s="86" t="str">
        <f>_xlfn.XLOOKUP(AQ23,'Cleansing - Response'!E:E,'Cleansing - Response'!F:F,)</f>
        <v>2 days and more</v>
      </c>
      <c r="BU23" s="86">
        <f>IF(Form_Responses1811121314[[#This Row],[Answer - B2]]="2 days and more",1,0)</f>
        <v>1</v>
      </c>
      <c r="BV23" s="86" t="str">
        <f t="shared" si="2"/>
        <v>Tidak / No</v>
      </c>
      <c r="BW23" s="86">
        <f>IF(Form_Responses1811121314[[#This Row],[Answer - B3]]="Ya / Yes",1,0)</f>
        <v>0</v>
      </c>
      <c r="BX23" s="86" t="str">
        <f>_xlfn.XLOOKUP(AT23,'Cleansing - Response'!E:E,'Cleansing - Response'!F:F,)</f>
        <v>Rarely / Sometimes</v>
      </c>
      <c r="BY23" s="86">
        <f>IF(Form_Responses1811121314[[#This Row],[Answer - B4]]="Always",1,0)</f>
        <v>0</v>
      </c>
      <c r="BZ23" s="86" t="str">
        <f>_xlfn.XLOOKUP(AU23,'Cleansing - Response'!H:H,'Cleansing - Response'!I:I,)</f>
        <v>Using dental floss at least once</v>
      </c>
      <c r="CA23" s="86">
        <f>IF(Form_Responses1811121314[[#This Row],[Answer - B5]]="Sometimes / When in need",2,IF(Form_Responses1811121314[[#This Row],[Answer - B5]]="Using dental floss at least once",1,0))</f>
        <v>1</v>
      </c>
      <c r="CB23" s="86" t="str">
        <f>_xlfn.XLOOKUP(AV23,'Cleansing - Response'!K:K,'Cleansing - Response'!L:L,)</f>
        <v>More than 1 time a day</v>
      </c>
      <c r="CC23" s="86">
        <f>IF(Form_Responses1811121314[[#This Row],[Answer - B6]]="More than 1 time a day",1,0)</f>
        <v>1</v>
      </c>
      <c r="CD23" s="86" t="str">
        <f>_xlfn.XLOOKUP(AW23,'Cleansing - Response'!$N:$N,'Cleansing - Response'!$O:$O,)</f>
        <v>No</v>
      </c>
      <c r="CE23" s="86">
        <f>IF(Form_Responses1811121314[[#This Row],[Answer - B7-1]]="Yes / Sometimes",1,0)</f>
        <v>0</v>
      </c>
      <c r="CF23" s="86" t="str">
        <f>_xlfn.XLOOKUP(AX23,'Cleansing - Response'!$N:$N,'Cleansing - Response'!$O:$O,)</f>
        <v>Yes / Sometimes</v>
      </c>
      <c r="CG23" s="86">
        <f>IF(Form_Responses1811121314[[#This Row],[Answer - B7-2]]="Yes / Sometimes",1,0)</f>
        <v>1</v>
      </c>
      <c r="CH23" s="86" t="str">
        <f>_xlfn.XLOOKUP(AY23,'Cleansing - Response'!$N:$N,'Cleansing - Response'!$O:$O,)</f>
        <v>Yes / Sometimes</v>
      </c>
      <c r="CI23" s="86">
        <f>IF(Form_Responses1811121314[[#This Row],[Answer - B7-3]]="Yes / Sometimes",1,0)</f>
        <v>1</v>
      </c>
      <c r="CJ23" s="86" t="str">
        <f>_xlfn.XLOOKUP(AZ23,'Cleansing - Response'!$N:$N,'Cleansing - Response'!$O:$O,)</f>
        <v>Yes / Sometimes</v>
      </c>
      <c r="CK23" s="86">
        <f>IF(Form_Responses1811121314[[#This Row],[Answer - B7-4]]="Yes / Sometimes",1,0)</f>
        <v>1</v>
      </c>
      <c r="CL23" s="86" t="str">
        <f>_xlfn.XLOOKUP(BA23,'Cleansing - Response'!$N:$N,'Cleansing - Response'!$O:$O,)</f>
        <v>Yes / Sometimes</v>
      </c>
      <c r="CM23" s="86">
        <f>IF(Form_Responses1811121314[[#This Row],[Answer - B7-5]]="Yes / Sometimes",1,0)</f>
        <v>1</v>
      </c>
      <c r="CN23" s="86" t="str">
        <f>_xlfn.XLOOKUP(BB23,'Cleansing - Response'!$N:$N,'Cleansing - Response'!$O:$O,)</f>
        <v>Yes / Sometimes</v>
      </c>
      <c r="CO23" s="86">
        <f>IF(Form_Responses1811121314[[#This Row],[Answer - B7-6]]="Yes / Sometimes",1,0)</f>
        <v>1</v>
      </c>
      <c r="CP23" s="87" t="str">
        <f>IF(COUNTIF(Form_Responses1811121314[[#This Row],[Answer - B7-1]:[Answer - B7-6]], "Yes / Sometimes") &gt; 4, "More than 4 times","Up to 4 times")</f>
        <v>More than 4 times</v>
      </c>
      <c r="CQ23" s="152">
        <f>IF(Form_Responses1811121314[[#This Row],[Answer - B7 (Overall)]]="More than 4 times",1,0)</f>
        <v>1</v>
      </c>
    </row>
    <row r="24" spans="1:95" ht="13.2" hidden="1" x14ac:dyDescent="0.25">
      <c r="A24" s="82">
        <v>45569.441327141205</v>
      </c>
      <c r="B24" s="83" t="s">
        <v>155</v>
      </c>
      <c r="C24" s="84" t="s">
        <v>156</v>
      </c>
      <c r="D24" s="83">
        <v>93.7</v>
      </c>
      <c r="E24" s="83">
        <v>0.38</v>
      </c>
      <c r="F24" s="83" t="s">
        <v>114</v>
      </c>
      <c r="G24" s="83" t="s">
        <v>76</v>
      </c>
      <c r="H24" s="83" t="s">
        <v>100</v>
      </c>
      <c r="I24" s="83" t="s">
        <v>63</v>
      </c>
      <c r="J24" s="83" t="s">
        <v>64</v>
      </c>
      <c r="K24" s="83" t="s">
        <v>64</v>
      </c>
      <c r="L24" s="83" t="s">
        <v>64</v>
      </c>
      <c r="M24" s="83" t="s">
        <v>84</v>
      </c>
      <c r="N24" s="83" t="s">
        <v>84</v>
      </c>
      <c r="O24" s="83" t="s">
        <v>78</v>
      </c>
      <c r="P24" s="83" t="s">
        <v>64</v>
      </c>
      <c r="Q24" s="83" t="s">
        <v>64</v>
      </c>
      <c r="R24" s="83" t="s">
        <v>64</v>
      </c>
      <c r="S24" s="83" t="s">
        <v>78</v>
      </c>
      <c r="T24" s="83" t="s">
        <v>64</v>
      </c>
      <c r="U24" s="83" t="s">
        <v>64</v>
      </c>
      <c r="V24" s="83" t="s">
        <v>64</v>
      </c>
      <c r="W24" s="83" t="s">
        <v>64</v>
      </c>
      <c r="X24" s="83" t="s">
        <v>64</v>
      </c>
      <c r="Y24" s="83" t="s">
        <v>64</v>
      </c>
      <c r="Z24" s="83" t="s">
        <v>65</v>
      </c>
      <c r="AA24" s="83" t="s">
        <v>65</v>
      </c>
      <c r="AB24" s="83" t="s">
        <v>65</v>
      </c>
      <c r="AC24" s="83" t="s">
        <v>66</v>
      </c>
      <c r="AD24" s="83" t="s">
        <v>65</v>
      </c>
      <c r="AE24" s="83" t="s">
        <v>65</v>
      </c>
      <c r="AF24" s="83" t="s">
        <v>66</v>
      </c>
      <c r="AG24" s="83" t="s">
        <v>65</v>
      </c>
      <c r="AH24" s="83" t="s">
        <v>65</v>
      </c>
      <c r="AI24" s="83" t="s">
        <v>101</v>
      </c>
      <c r="AJ24" s="83" t="s">
        <v>65</v>
      </c>
      <c r="AK24" s="83" t="s">
        <v>65</v>
      </c>
      <c r="AL24" s="83" t="s">
        <v>66</v>
      </c>
      <c r="AM24" s="83" t="s">
        <v>66</v>
      </c>
      <c r="AN24" s="83" t="s">
        <v>66</v>
      </c>
      <c r="AO24" s="83" t="s">
        <v>66</v>
      </c>
      <c r="AP24" s="83" t="s">
        <v>67</v>
      </c>
      <c r="AQ24" s="83" t="s">
        <v>67</v>
      </c>
      <c r="AR24" s="83" t="s">
        <v>86</v>
      </c>
      <c r="AS24" s="83" t="s">
        <v>115</v>
      </c>
      <c r="AT24" s="83" t="s">
        <v>69</v>
      </c>
      <c r="AU24" s="83" t="s">
        <v>93</v>
      </c>
      <c r="AV24" s="83" t="s">
        <v>71</v>
      </c>
      <c r="AW24" s="83" t="s">
        <v>73</v>
      </c>
      <c r="AX24" s="83" t="s">
        <v>73</v>
      </c>
      <c r="AY24" s="83" t="s">
        <v>72</v>
      </c>
      <c r="AZ24" s="83" t="s">
        <v>63</v>
      </c>
      <c r="BA24" s="83" t="s">
        <v>63</v>
      </c>
      <c r="BB24" s="83" t="s">
        <v>73</v>
      </c>
      <c r="BC24" s="83" t="s">
        <v>73</v>
      </c>
      <c r="BE24" s="83" t="s">
        <v>73</v>
      </c>
      <c r="BG24" s="76" t="s">
        <v>100</v>
      </c>
      <c r="BH24" s="76" t="s">
        <v>114</v>
      </c>
      <c r="BI24" s="76" t="s">
        <v>1414</v>
      </c>
      <c r="BJ24">
        <f t="shared" si="0"/>
        <v>12</v>
      </c>
      <c r="BK24">
        <f t="shared" si="1"/>
        <v>58</v>
      </c>
      <c r="BM24" s="86" t="str">
        <f>_xlfn.XLOOKUP(Form_Responses1811121314[[#This Row],[Sekolah School (Cleansed)]],'Quality Check'!$B$11:$B$14,'Quality Check'!$C$11:$C$14,)</f>
        <v>Rural</v>
      </c>
      <c r="BN24" s="86" t="str">
        <f>_xlfn.XLOOKUP(Form_Responses1811121314[[#This Row],[Sekolah School (Cleansed)]],'Quality Check'!$B$11:$B$14,'Quality Check'!$D$11:$D$14,)</f>
        <v>Intervention Group (IG)</v>
      </c>
      <c r="BO24" s="87" t="str">
        <f>_xlfn.XLOOKUP(AS24,'Cleansing - Toothpaste Brand'!A:A,'Cleansing - Toothpaste Brand'!B:B,)</f>
        <v>Darlie</v>
      </c>
      <c r="BP24" s="87"/>
      <c r="BQ2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4" s="86" t="str">
        <f>_xlfn.XLOOKUP(AP24,'Cleansing - Response'!E:E,'Cleansing - Response'!F:F,)</f>
        <v>2 days and more</v>
      </c>
      <c r="BS24" s="86">
        <f>IF(Form_Responses1811121314[[#This Row],[Answer - B1]]="2 days and more",1,0)</f>
        <v>1</v>
      </c>
      <c r="BT24" s="86" t="str">
        <f>_xlfn.XLOOKUP(AQ24,'Cleansing - Response'!E:E,'Cleansing - Response'!F:F,)</f>
        <v>2 days and more</v>
      </c>
      <c r="BU24" s="86">
        <f>IF(Form_Responses1811121314[[#This Row],[Answer - B2]]="2 days and more",1,0)</f>
        <v>1</v>
      </c>
      <c r="BV24" s="86" t="str">
        <f t="shared" si="2"/>
        <v>Ya / Yes</v>
      </c>
      <c r="BW24" s="86">
        <f>IF(Form_Responses1811121314[[#This Row],[Answer - B3]]="Ya / Yes",1,0)</f>
        <v>1</v>
      </c>
      <c r="BX24" s="86" t="str">
        <f>_xlfn.XLOOKUP(AT24,'Cleansing - Response'!E:E,'Cleansing - Response'!F:F,)</f>
        <v>Rarely / Sometimes</v>
      </c>
      <c r="BY24" s="86">
        <f>IF(Form_Responses1811121314[[#This Row],[Answer - B4]]="Always",1,0)</f>
        <v>0</v>
      </c>
      <c r="BZ24" s="86" t="str">
        <f>_xlfn.XLOOKUP(AU24,'Cleansing - Response'!H:H,'Cleansing - Response'!I:I,)</f>
        <v>Not using dental floss</v>
      </c>
      <c r="CA24" s="86">
        <f>IF(Form_Responses1811121314[[#This Row],[Answer - B5]]="Sometimes / When in need",2,IF(Form_Responses1811121314[[#This Row],[Answer - B5]]="Using dental floss at least once",1,0))</f>
        <v>0</v>
      </c>
      <c r="CB24" s="86" t="str">
        <f>_xlfn.XLOOKUP(AV24,'Cleansing - Response'!K:K,'Cleansing - Response'!L:L,)</f>
        <v>Up to 1 time a day</v>
      </c>
      <c r="CC24" s="86">
        <f>IF(Form_Responses1811121314[[#This Row],[Answer - B6]]="More than 1 time a day",1,0)</f>
        <v>0</v>
      </c>
      <c r="CD24" s="86" t="str">
        <f>_xlfn.XLOOKUP(AW24,'Cleansing - Response'!$N:$N,'Cleansing - Response'!$O:$O,)</f>
        <v>No</v>
      </c>
      <c r="CE24" s="86">
        <f>IF(Form_Responses1811121314[[#This Row],[Answer - B7-1]]="Yes / Sometimes",1,0)</f>
        <v>0</v>
      </c>
      <c r="CF24" s="86" t="str">
        <f>_xlfn.XLOOKUP(AX24,'Cleansing - Response'!$N:$N,'Cleansing - Response'!$O:$O,)</f>
        <v>No</v>
      </c>
      <c r="CG24" s="86">
        <f>IF(Form_Responses1811121314[[#This Row],[Answer - B7-2]]="Yes / Sometimes",1,0)</f>
        <v>0</v>
      </c>
      <c r="CH24" s="86" t="str">
        <f>_xlfn.XLOOKUP(AY24,'Cleansing - Response'!$N:$N,'Cleansing - Response'!$O:$O,)</f>
        <v>Yes / Sometimes</v>
      </c>
      <c r="CI24" s="86">
        <f>IF(Form_Responses1811121314[[#This Row],[Answer - B7-3]]="Yes / Sometimes",1,0)</f>
        <v>1</v>
      </c>
      <c r="CJ24" s="86" t="str">
        <f>_xlfn.XLOOKUP(AZ24,'Cleansing - Response'!$N:$N,'Cleansing - Response'!$O:$O,)</f>
        <v>Yes / Sometimes</v>
      </c>
      <c r="CK24" s="86">
        <f>IF(Form_Responses1811121314[[#This Row],[Answer - B7-4]]="Yes / Sometimes",1,0)</f>
        <v>1</v>
      </c>
      <c r="CL24" s="86" t="str">
        <f>_xlfn.XLOOKUP(BA24,'Cleansing - Response'!$N:$N,'Cleansing - Response'!$O:$O,)</f>
        <v>Yes / Sometimes</v>
      </c>
      <c r="CM24" s="86">
        <f>IF(Form_Responses1811121314[[#This Row],[Answer - B7-5]]="Yes / Sometimes",1,0)</f>
        <v>1</v>
      </c>
      <c r="CN24" s="86" t="str">
        <f>_xlfn.XLOOKUP(BB24,'Cleansing - Response'!$N:$N,'Cleansing - Response'!$O:$O,)</f>
        <v>No</v>
      </c>
      <c r="CO24" s="86">
        <f>IF(Form_Responses1811121314[[#This Row],[Answer - B7-6]]="Yes / Sometimes",1,0)</f>
        <v>0</v>
      </c>
      <c r="CP24" s="87" t="str">
        <f>IF(COUNTIF(Form_Responses1811121314[[#This Row],[Answer - B7-1]:[Answer - B7-6]], "Yes / Sometimes") &gt; 4, "More than 4 times","Up to 4 times")</f>
        <v>Up to 4 times</v>
      </c>
      <c r="CQ24" s="152">
        <f>IF(Form_Responses1811121314[[#This Row],[Answer - B7 (Overall)]]="More than 4 times",1,0)</f>
        <v>0</v>
      </c>
    </row>
    <row r="25" spans="1:95" ht="13.2" hidden="1" x14ac:dyDescent="0.25">
      <c r="A25" s="82">
        <v>45569.444784988431</v>
      </c>
      <c r="B25" s="83" t="s">
        <v>159</v>
      </c>
      <c r="C25" s="84" t="s">
        <v>160</v>
      </c>
      <c r="D25" s="83">
        <v>9.82</v>
      </c>
      <c r="E25" s="83">
        <v>0</v>
      </c>
      <c r="F25" s="83" t="s">
        <v>114</v>
      </c>
      <c r="G25" s="83" t="s">
        <v>76</v>
      </c>
      <c r="H25" s="83" t="s">
        <v>161</v>
      </c>
      <c r="I25" s="83" t="s">
        <v>63</v>
      </c>
      <c r="J25" s="83" t="s">
        <v>64</v>
      </c>
      <c r="K25" s="83" t="s">
        <v>64</v>
      </c>
      <c r="L25" s="83" t="s">
        <v>64</v>
      </c>
      <c r="M25" s="83" t="s">
        <v>84</v>
      </c>
      <c r="N25" s="83" t="s">
        <v>84</v>
      </c>
      <c r="O25" s="83" t="s">
        <v>84</v>
      </c>
      <c r="P25" s="83" t="s">
        <v>84</v>
      </c>
      <c r="Q25" s="83" t="s">
        <v>64</v>
      </c>
      <c r="R25" s="83" t="s">
        <v>64</v>
      </c>
      <c r="S25" s="83" t="s">
        <v>84</v>
      </c>
      <c r="T25" s="83" t="s">
        <v>84</v>
      </c>
      <c r="U25" s="83" t="s">
        <v>84</v>
      </c>
      <c r="V25" s="83" t="s">
        <v>84</v>
      </c>
      <c r="W25" s="83" t="s">
        <v>64</v>
      </c>
      <c r="X25" s="83" t="s">
        <v>84</v>
      </c>
      <c r="Y25" s="83" t="s">
        <v>84</v>
      </c>
      <c r="Z25" s="83" t="s">
        <v>65</v>
      </c>
      <c r="AA25" s="83" t="s">
        <v>65</v>
      </c>
      <c r="AB25" s="83" t="s">
        <v>65</v>
      </c>
      <c r="AC25" s="83" t="s">
        <v>65</v>
      </c>
      <c r="AD25" s="83" t="s">
        <v>65</v>
      </c>
      <c r="AE25" s="83" t="s">
        <v>65</v>
      </c>
      <c r="AF25" s="83" t="s">
        <v>65</v>
      </c>
      <c r="AG25" s="83" t="s">
        <v>65</v>
      </c>
      <c r="AH25" s="83" t="s">
        <v>65</v>
      </c>
      <c r="AI25" s="83" t="s">
        <v>101</v>
      </c>
      <c r="AJ25" s="83" t="s">
        <v>65</v>
      </c>
      <c r="AK25" s="83" t="s">
        <v>101</v>
      </c>
      <c r="AL25" s="83" t="s">
        <v>65</v>
      </c>
      <c r="AM25" s="83" t="s">
        <v>65</v>
      </c>
      <c r="AN25" s="83" t="s">
        <v>65</v>
      </c>
      <c r="AO25" s="83" t="s">
        <v>65</v>
      </c>
      <c r="AP25" s="83" t="s">
        <v>85</v>
      </c>
      <c r="AQ25" s="83" t="s">
        <v>85</v>
      </c>
      <c r="AR25" s="83" t="s">
        <v>86</v>
      </c>
      <c r="AS25" s="83" t="s">
        <v>97</v>
      </c>
      <c r="AT25" s="83" t="s">
        <v>87</v>
      </c>
      <c r="AU25" s="83" t="s">
        <v>93</v>
      </c>
      <c r="AV25" s="83" t="s">
        <v>132</v>
      </c>
      <c r="AW25" s="83" t="s">
        <v>73</v>
      </c>
      <c r="AX25" s="83" t="s">
        <v>73</v>
      </c>
      <c r="AY25" s="83" t="s">
        <v>73</v>
      </c>
      <c r="AZ25" s="83" t="s">
        <v>73</v>
      </c>
      <c r="BA25" s="83" t="s">
        <v>72</v>
      </c>
      <c r="BB25" s="83" t="s">
        <v>73</v>
      </c>
      <c r="BC25" s="83" t="s">
        <v>73</v>
      </c>
      <c r="BE25" s="83" t="s">
        <v>73</v>
      </c>
      <c r="BG25" s="76" t="s">
        <v>100</v>
      </c>
      <c r="BH25" s="76" t="s">
        <v>114</v>
      </c>
      <c r="BI25" s="76" t="s">
        <v>1414</v>
      </c>
      <c r="BJ25">
        <f t="shared" si="0"/>
        <v>6</v>
      </c>
      <c r="BK25">
        <f t="shared" si="1"/>
        <v>63</v>
      </c>
      <c r="BM25" s="86" t="str">
        <f>_xlfn.XLOOKUP(Form_Responses1811121314[[#This Row],[Sekolah School (Cleansed)]],'Quality Check'!$B$11:$B$14,'Quality Check'!$C$11:$C$14,)</f>
        <v>Rural</v>
      </c>
      <c r="BN25" s="86" t="str">
        <f>_xlfn.XLOOKUP(Form_Responses1811121314[[#This Row],[Sekolah School (Cleansed)]],'Quality Check'!$B$11:$B$14,'Quality Check'!$D$11:$D$14,)</f>
        <v>Intervention Group (IG)</v>
      </c>
      <c r="BO25" s="87" t="str">
        <f>_xlfn.XLOOKUP(AS25,'Cleansing - Toothpaste Brand'!A:A,'Cleansing - Toothpaste Brand'!B:B,)</f>
        <v>Darlie</v>
      </c>
      <c r="BP25" s="87"/>
      <c r="BQ2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5" s="86" t="str">
        <f>_xlfn.XLOOKUP(AP25,'Cleansing - Response'!E:E,'Cleansing - Response'!F:F,)</f>
        <v>2 days and more</v>
      </c>
      <c r="BS25" s="86">
        <f>IF(Form_Responses1811121314[[#This Row],[Answer - B1]]="2 days and more",1,0)</f>
        <v>1</v>
      </c>
      <c r="BT25" s="86" t="str">
        <f>_xlfn.XLOOKUP(AQ25,'Cleansing - Response'!E:E,'Cleansing - Response'!F:F,)</f>
        <v>2 days and more</v>
      </c>
      <c r="BU25" s="86">
        <f>IF(Form_Responses1811121314[[#This Row],[Answer - B2]]="2 days and more",1,0)</f>
        <v>1</v>
      </c>
      <c r="BV25" s="86" t="str">
        <f t="shared" si="2"/>
        <v>Ya / Yes</v>
      </c>
      <c r="BW25" s="86">
        <f>IF(Form_Responses1811121314[[#This Row],[Answer - B3]]="Ya / Yes",1,0)</f>
        <v>1</v>
      </c>
      <c r="BX25" s="86" t="str">
        <f>_xlfn.XLOOKUP(AT25,'Cleansing - Response'!E:E,'Cleansing - Response'!F:F,)</f>
        <v>Always</v>
      </c>
      <c r="BY25" s="86">
        <f>IF(Form_Responses1811121314[[#This Row],[Answer - B4]]="Always",1,0)</f>
        <v>1</v>
      </c>
      <c r="BZ25" s="86" t="str">
        <f>_xlfn.XLOOKUP(AU25,'Cleansing - Response'!H:H,'Cleansing - Response'!I:I,)</f>
        <v>Not using dental floss</v>
      </c>
      <c r="CA25" s="86">
        <f>IF(Form_Responses1811121314[[#This Row],[Answer - B5]]="Sometimes / When in need",2,IF(Form_Responses1811121314[[#This Row],[Answer - B5]]="Using dental floss at least once",1,0))</f>
        <v>0</v>
      </c>
      <c r="CB25" s="86" t="str">
        <f>_xlfn.XLOOKUP(AV25,'Cleansing - Response'!K:K,'Cleansing - Response'!L:L,)</f>
        <v>Up to 1 time a day</v>
      </c>
      <c r="CC25" s="86">
        <f>IF(Form_Responses1811121314[[#This Row],[Answer - B6]]="More than 1 time a day",1,0)</f>
        <v>0</v>
      </c>
      <c r="CD25" s="86" t="str">
        <f>_xlfn.XLOOKUP(AW25,'Cleansing - Response'!$N:$N,'Cleansing - Response'!$O:$O,)</f>
        <v>No</v>
      </c>
      <c r="CE25" s="86">
        <f>IF(Form_Responses1811121314[[#This Row],[Answer - B7-1]]="Yes / Sometimes",1,0)</f>
        <v>0</v>
      </c>
      <c r="CF25" s="86" t="str">
        <f>_xlfn.XLOOKUP(AX25,'Cleansing - Response'!$N:$N,'Cleansing - Response'!$O:$O,)</f>
        <v>No</v>
      </c>
      <c r="CG25" s="86">
        <f>IF(Form_Responses1811121314[[#This Row],[Answer - B7-2]]="Yes / Sometimes",1,0)</f>
        <v>0</v>
      </c>
      <c r="CH25" s="86" t="str">
        <f>_xlfn.XLOOKUP(AY25,'Cleansing - Response'!$N:$N,'Cleansing - Response'!$O:$O,)</f>
        <v>No</v>
      </c>
      <c r="CI25" s="86">
        <f>IF(Form_Responses1811121314[[#This Row],[Answer - B7-3]]="Yes / Sometimes",1,0)</f>
        <v>0</v>
      </c>
      <c r="CJ25" s="86" t="str">
        <f>_xlfn.XLOOKUP(AZ25,'Cleansing - Response'!$N:$N,'Cleansing - Response'!$O:$O,)</f>
        <v>No</v>
      </c>
      <c r="CK25" s="86">
        <f>IF(Form_Responses1811121314[[#This Row],[Answer - B7-4]]="Yes / Sometimes",1,0)</f>
        <v>0</v>
      </c>
      <c r="CL25" s="86" t="str">
        <f>_xlfn.XLOOKUP(BA25,'Cleansing - Response'!$N:$N,'Cleansing - Response'!$O:$O,)</f>
        <v>Yes / Sometimes</v>
      </c>
      <c r="CM25" s="86">
        <f>IF(Form_Responses1811121314[[#This Row],[Answer - B7-5]]="Yes / Sometimes",1,0)</f>
        <v>1</v>
      </c>
      <c r="CN25" s="86" t="str">
        <f>_xlfn.XLOOKUP(BB25,'Cleansing - Response'!$N:$N,'Cleansing - Response'!$O:$O,)</f>
        <v>No</v>
      </c>
      <c r="CO25" s="86">
        <f>IF(Form_Responses1811121314[[#This Row],[Answer - B7-6]]="Yes / Sometimes",1,0)</f>
        <v>0</v>
      </c>
      <c r="CP25" s="87" t="str">
        <f>IF(COUNTIF(Form_Responses1811121314[[#This Row],[Answer - B7-1]:[Answer - B7-6]], "Yes / Sometimes") &gt; 4, "More than 4 times","Up to 4 times")</f>
        <v>Up to 4 times</v>
      </c>
      <c r="CQ25" s="152">
        <f>IF(Form_Responses1811121314[[#This Row],[Answer - B7 (Overall)]]="More than 4 times",1,0)</f>
        <v>0</v>
      </c>
    </row>
    <row r="26" spans="1:95" ht="13.2" hidden="1" x14ac:dyDescent="0.25">
      <c r="A26" s="82">
        <v>45569.44657940972</v>
      </c>
      <c r="B26" s="83" t="s">
        <v>162</v>
      </c>
      <c r="C26" s="84" t="s">
        <v>163</v>
      </c>
      <c r="D26" s="83">
        <v>92.86</v>
      </c>
      <c r="E26" s="83">
        <v>0.21</v>
      </c>
      <c r="F26" s="83" t="s">
        <v>114</v>
      </c>
      <c r="G26" s="83" t="s">
        <v>76</v>
      </c>
      <c r="H26" s="83" t="s">
        <v>164</v>
      </c>
      <c r="I26" s="83" t="s">
        <v>63</v>
      </c>
      <c r="J26" s="83" t="s">
        <v>64</v>
      </c>
      <c r="K26" s="83" t="s">
        <v>78</v>
      </c>
      <c r="L26" s="83" t="s">
        <v>64</v>
      </c>
      <c r="M26" s="83" t="s">
        <v>78</v>
      </c>
      <c r="N26" s="83" t="s">
        <v>64</v>
      </c>
      <c r="O26" s="83" t="s">
        <v>64</v>
      </c>
      <c r="P26" s="83" t="s">
        <v>78</v>
      </c>
      <c r="Q26" s="83" t="s">
        <v>64</v>
      </c>
      <c r="R26" s="83" t="s">
        <v>64</v>
      </c>
      <c r="S26" s="83" t="s">
        <v>64</v>
      </c>
      <c r="T26" s="83" t="s">
        <v>64</v>
      </c>
      <c r="U26" s="83" t="s">
        <v>64</v>
      </c>
      <c r="V26" s="83" t="s">
        <v>78</v>
      </c>
      <c r="W26" s="83" t="s">
        <v>64</v>
      </c>
      <c r="X26" s="83" t="s">
        <v>78</v>
      </c>
      <c r="Y26" s="83" t="s">
        <v>64</v>
      </c>
      <c r="Z26" s="83" t="s">
        <v>65</v>
      </c>
      <c r="AA26" s="83" t="s">
        <v>65</v>
      </c>
      <c r="AB26" s="83" t="s">
        <v>66</v>
      </c>
      <c r="AC26" s="83" t="s">
        <v>66</v>
      </c>
      <c r="AD26" s="83" t="s">
        <v>65</v>
      </c>
      <c r="AE26" s="83" t="s">
        <v>65</v>
      </c>
      <c r="AF26" s="83" t="s">
        <v>65</v>
      </c>
      <c r="AG26" s="83" t="s">
        <v>65</v>
      </c>
      <c r="AH26" s="83" t="s">
        <v>65</v>
      </c>
      <c r="AI26" s="83" t="s">
        <v>101</v>
      </c>
      <c r="AJ26" s="83" t="s">
        <v>65</v>
      </c>
      <c r="AK26" s="83" t="s">
        <v>65</v>
      </c>
      <c r="AL26" s="83" t="s">
        <v>66</v>
      </c>
      <c r="AM26" s="83" t="s">
        <v>65</v>
      </c>
      <c r="AN26" s="83" t="s">
        <v>65</v>
      </c>
      <c r="AO26" s="83" t="s">
        <v>65</v>
      </c>
      <c r="AP26" s="83" t="s">
        <v>85</v>
      </c>
      <c r="AQ26" s="83" t="s">
        <v>85</v>
      </c>
      <c r="AR26" s="83" t="s">
        <v>63</v>
      </c>
      <c r="AS26" s="83" t="s">
        <v>68</v>
      </c>
      <c r="AT26" s="83" t="s">
        <v>69</v>
      </c>
      <c r="AU26" s="83" t="s">
        <v>67</v>
      </c>
      <c r="AV26" s="83" t="s">
        <v>71</v>
      </c>
      <c r="AW26" s="83" t="s">
        <v>72</v>
      </c>
      <c r="AX26" s="83" t="s">
        <v>72</v>
      </c>
      <c r="AY26" s="83" t="s">
        <v>63</v>
      </c>
      <c r="AZ26" s="83" t="s">
        <v>73</v>
      </c>
      <c r="BA26" s="83" t="s">
        <v>63</v>
      </c>
      <c r="BB26" s="83" t="s">
        <v>72</v>
      </c>
      <c r="BC26" s="83" t="s">
        <v>73</v>
      </c>
      <c r="BE26" s="83" t="s">
        <v>73</v>
      </c>
      <c r="BG26" s="76" t="s">
        <v>100</v>
      </c>
      <c r="BH26" s="76" t="s">
        <v>114</v>
      </c>
      <c r="BI26" s="76" t="s">
        <v>1414</v>
      </c>
      <c r="BJ26">
        <f t="shared" si="0"/>
        <v>12</v>
      </c>
      <c r="BK26">
        <f t="shared" si="1"/>
        <v>61</v>
      </c>
      <c r="BM26" s="86" t="str">
        <f>_xlfn.XLOOKUP(Form_Responses1811121314[[#This Row],[Sekolah School (Cleansed)]],'Quality Check'!$B$11:$B$14,'Quality Check'!$C$11:$C$14,)</f>
        <v>Rural</v>
      </c>
      <c r="BN26" s="86" t="str">
        <f>_xlfn.XLOOKUP(Form_Responses1811121314[[#This Row],[Sekolah School (Cleansed)]],'Quality Check'!$B$11:$B$14,'Quality Check'!$D$11:$D$14,)</f>
        <v>Intervention Group (IG)</v>
      </c>
      <c r="BO26" s="87" t="str">
        <f>_xlfn.XLOOKUP(AS26,'Cleansing - Toothpaste Brand'!A:A,'Cleansing - Toothpaste Brand'!B:B,)</f>
        <v>Colgate</v>
      </c>
      <c r="BP26" s="87"/>
      <c r="BQ2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6" s="86" t="str">
        <f>_xlfn.XLOOKUP(AP26,'Cleansing - Response'!E:E,'Cleansing - Response'!F:F,)</f>
        <v>2 days and more</v>
      </c>
      <c r="BS26" s="86">
        <f>IF(Form_Responses1811121314[[#This Row],[Answer - B1]]="2 days and more",1,0)</f>
        <v>1</v>
      </c>
      <c r="BT26" s="86" t="str">
        <f>_xlfn.XLOOKUP(AQ26,'Cleansing - Response'!E:E,'Cleansing - Response'!F:F,)</f>
        <v>2 days and more</v>
      </c>
      <c r="BU26" s="86">
        <f>IF(Form_Responses1811121314[[#This Row],[Answer - B2]]="2 days and more",1,0)</f>
        <v>1</v>
      </c>
      <c r="BV26" s="86" t="str">
        <f t="shared" si="2"/>
        <v>Ya / Yes</v>
      </c>
      <c r="BW26" s="86">
        <f>IF(Form_Responses1811121314[[#This Row],[Answer - B3]]="Ya / Yes",1,0)</f>
        <v>1</v>
      </c>
      <c r="BX26" s="86" t="str">
        <f>_xlfn.XLOOKUP(AT26,'Cleansing - Response'!E:E,'Cleansing - Response'!F:F,)</f>
        <v>Rarely / Sometimes</v>
      </c>
      <c r="BY26" s="86">
        <f>IF(Form_Responses1811121314[[#This Row],[Answer - B4]]="Always",1,0)</f>
        <v>0</v>
      </c>
      <c r="BZ26" s="86" t="str">
        <f>_xlfn.XLOOKUP(AU26,'Cleansing - Response'!H:H,'Cleansing - Response'!I:I,)</f>
        <v>Using dental floss at least once</v>
      </c>
      <c r="CA26" s="86">
        <f>IF(Form_Responses1811121314[[#This Row],[Answer - B5]]="Sometimes / When in need",2,IF(Form_Responses1811121314[[#This Row],[Answer - B5]]="Using dental floss at least once",1,0))</f>
        <v>1</v>
      </c>
      <c r="CB26" s="86" t="str">
        <f>_xlfn.XLOOKUP(AV26,'Cleansing - Response'!K:K,'Cleansing - Response'!L:L,)</f>
        <v>Up to 1 time a day</v>
      </c>
      <c r="CC26" s="86">
        <f>IF(Form_Responses1811121314[[#This Row],[Answer - B6]]="More than 1 time a day",1,0)</f>
        <v>0</v>
      </c>
      <c r="CD26" s="86" t="str">
        <f>_xlfn.XLOOKUP(AW26,'Cleansing - Response'!$N:$N,'Cleansing - Response'!$O:$O,)</f>
        <v>Yes / Sometimes</v>
      </c>
      <c r="CE26" s="86">
        <f>IF(Form_Responses1811121314[[#This Row],[Answer - B7-1]]="Yes / Sometimes",1,0)</f>
        <v>1</v>
      </c>
      <c r="CF26" s="86" t="str">
        <f>_xlfn.XLOOKUP(AX26,'Cleansing - Response'!$N:$N,'Cleansing - Response'!$O:$O,)</f>
        <v>Yes / Sometimes</v>
      </c>
      <c r="CG26" s="86">
        <f>IF(Form_Responses1811121314[[#This Row],[Answer - B7-2]]="Yes / Sometimes",1,0)</f>
        <v>1</v>
      </c>
      <c r="CH26" s="86" t="str">
        <f>_xlfn.XLOOKUP(AY26,'Cleansing - Response'!$N:$N,'Cleansing - Response'!$O:$O,)</f>
        <v>Yes / Sometimes</v>
      </c>
      <c r="CI26" s="86">
        <f>IF(Form_Responses1811121314[[#This Row],[Answer - B7-3]]="Yes / Sometimes",1,0)</f>
        <v>1</v>
      </c>
      <c r="CJ26" s="86" t="str">
        <f>_xlfn.XLOOKUP(AZ26,'Cleansing - Response'!$N:$N,'Cleansing - Response'!$O:$O,)</f>
        <v>No</v>
      </c>
      <c r="CK26" s="86">
        <f>IF(Form_Responses1811121314[[#This Row],[Answer - B7-4]]="Yes / Sometimes",1,0)</f>
        <v>0</v>
      </c>
      <c r="CL26" s="86" t="str">
        <f>_xlfn.XLOOKUP(BA26,'Cleansing - Response'!$N:$N,'Cleansing - Response'!$O:$O,)</f>
        <v>Yes / Sometimes</v>
      </c>
      <c r="CM26" s="86">
        <f>IF(Form_Responses1811121314[[#This Row],[Answer - B7-5]]="Yes / Sometimes",1,0)</f>
        <v>1</v>
      </c>
      <c r="CN26" s="86" t="str">
        <f>_xlfn.XLOOKUP(BB26,'Cleansing - Response'!$N:$N,'Cleansing - Response'!$O:$O,)</f>
        <v>Yes / Sometimes</v>
      </c>
      <c r="CO26" s="86">
        <f>IF(Form_Responses1811121314[[#This Row],[Answer - B7-6]]="Yes / Sometimes",1,0)</f>
        <v>1</v>
      </c>
      <c r="CP26" s="87" t="str">
        <f>IF(COUNTIF(Form_Responses1811121314[[#This Row],[Answer - B7-1]:[Answer - B7-6]], "Yes / Sometimes") &gt; 4, "More than 4 times","Up to 4 times")</f>
        <v>More than 4 times</v>
      </c>
      <c r="CQ26" s="152">
        <f>IF(Form_Responses1811121314[[#This Row],[Answer - B7 (Overall)]]="More than 4 times",1,0)</f>
        <v>1</v>
      </c>
    </row>
    <row r="27" spans="1:95" ht="13.2" hidden="1" x14ac:dyDescent="0.25">
      <c r="A27" s="82">
        <v>45569.448020833333</v>
      </c>
      <c r="B27" s="83" t="s">
        <v>165</v>
      </c>
      <c r="C27" s="84" t="s">
        <v>166</v>
      </c>
      <c r="D27" s="83">
        <v>96.43</v>
      </c>
      <c r="E27" s="83">
        <v>0.21</v>
      </c>
      <c r="F27" s="83" t="s">
        <v>114</v>
      </c>
      <c r="G27" s="83" t="s">
        <v>76</v>
      </c>
      <c r="H27" s="83" t="s">
        <v>62</v>
      </c>
      <c r="I27" s="83" t="s">
        <v>63</v>
      </c>
      <c r="J27" s="83" t="s">
        <v>64</v>
      </c>
      <c r="K27" s="83" t="s">
        <v>64</v>
      </c>
      <c r="L27" s="83" t="s">
        <v>64</v>
      </c>
      <c r="M27" s="83" t="s">
        <v>84</v>
      </c>
      <c r="N27" s="83" t="s">
        <v>64</v>
      </c>
      <c r="O27" s="83" t="s">
        <v>84</v>
      </c>
      <c r="P27" s="83" t="s">
        <v>84</v>
      </c>
      <c r="Q27" s="83" t="s">
        <v>84</v>
      </c>
      <c r="R27" s="83" t="s">
        <v>64</v>
      </c>
      <c r="S27" s="83" t="s">
        <v>78</v>
      </c>
      <c r="T27" s="83" t="s">
        <v>64</v>
      </c>
      <c r="U27" s="83" t="s">
        <v>84</v>
      </c>
      <c r="V27" s="83" t="s">
        <v>84</v>
      </c>
      <c r="W27" s="83" t="s">
        <v>64</v>
      </c>
      <c r="X27" s="83" t="s">
        <v>64</v>
      </c>
      <c r="Y27" s="83" t="s">
        <v>64</v>
      </c>
      <c r="Z27" s="83" t="s">
        <v>66</v>
      </c>
      <c r="AA27" s="83" t="s">
        <v>65</v>
      </c>
      <c r="AB27" s="83" t="s">
        <v>66</v>
      </c>
      <c r="AC27" s="83" t="s">
        <v>66</v>
      </c>
      <c r="AD27" s="83" t="s">
        <v>66</v>
      </c>
      <c r="AE27" s="83" t="s">
        <v>66</v>
      </c>
      <c r="AF27" s="83" t="s">
        <v>66</v>
      </c>
      <c r="AG27" s="83" t="s">
        <v>65</v>
      </c>
      <c r="AH27" s="83" t="s">
        <v>66</v>
      </c>
      <c r="AI27" s="83" t="s">
        <v>101</v>
      </c>
      <c r="AJ27" s="83" t="s">
        <v>66</v>
      </c>
      <c r="AK27" s="83" t="s">
        <v>66</v>
      </c>
      <c r="AL27" s="83" t="s">
        <v>66</v>
      </c>
      <c r="AM27" s="83" t="s">
        <v>65</v>
      </c>
      <c r="AN27" s="83" t="s">
        <v>66</v>
      </c>
      <c r="AO27" s="83" t="s">
        <v>66</v>
      </c>
      <c r="AP27" s="83" t="s">
        <v>119</v>
      </c>
      <c r="AQ27" s="83" t="s">
        <v>67</v>
      </c>
      <c r="AR27" s="83" t="s">
        <v>86</v>
      </c>
      <c r="AS27" s="83" t="s">
        <v>68</v>
      </c>
      <c r="AT27" s="83" t="s">
        <v>87</v>
      </c>
      <c r="AU27" s="83" t="s">
        <v>70</v>
      </c>
      <c r="AV27" s="83" t="s">
        <v>71</v>
      </c>
      <c r="AW27" s="83" t="s">
        <v>72</v>
      </c>
      <c r="AX27" s="83" t="s">
        <v>72</v>
      </c>
      <c r="AY27" s="83" t="s">
        <v>72</v>
      </c>
      <c r="AZ27" s="83" t="s">
        <v>72</v>
      </c>
      <c r="BA27" s="83" t="s">
        <v>72</v>
      </c>
      <c r="BB27" s="83" t="s">
        <v>72</v>
      </c>
      <c r="BC27" s="83" t="s">
        <v>73</v>
      </c>
      <c r="BE27" s="83" t="s">
        <v>73</v>
      </c>
      <c r="BG27" s="76" t="s">
        <v>100</v>
      </c>
      <c r="BH27" s="76" t="s">
        <v>114</v>
      </c>
      <c r="BI27" s="76" t="s">
        <v>1414</v>
      </c>
      <c r="BJ27">
        <f t="shared" si="0"/>
        <v>9</v>
      </c>
      <c r="BK27">
        <f t="shared" si="1"/>
        <v>52</v>
      </c>
      <c r="BM27" s="86" t="str">
        <f>_xlfn.XLOOKUP(Form_Responses1811121314[[#This Row],[Sekolah School (Cleansed)]],'Quality Check'!$B$11:$B$14,'Quality Check'!$C$11:$C$14,)</f>
        <v>Rural</v>
      </c>
      <c r="BN27" s="86" t="str">
        <f>_xlfn.XLOOKUP(Form_Responses1811121314[[#This Row],[Sekolah School (Cleansed)]],'Quality Check'!$B$11:$B$14,'Quality Check'!$D$11:$D$14,)</f>
        <v>Intervention Group (IG)</v>
      </c>
      <c r="BO27" s="87" t="str">
        <f>_xlfn.XLOOKUP(AS27,'Cleansing - Toothpaste Brand'!A:A,'Cleansing - Toothpaste Brand'!B:B,)</f>
        <v>Colgate</v>
      </c>
      <c r="BP27" s="87"/>
      <c r="BQ2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7" s="86" t="str">
        <f>_xlfn.XLOOKUP(AP27,'Cleansing - Response'!E:E,'Cleansing - Response'!F:F,)</f>
        <v>Less than 2 days</v>
      </c>
      <c r="BS27" s="86">
        <f>IF(Form_Responses1811121314[[#This Row],[Answer - B1]]="2 days and more",1,0)</f>
        <v>0</v>
      </c>
      <c r="BT27" s="86" t="str">
        <f>_xlfn.XLOOKUP(AQ27,'Cleansing - Response'!E:E,'Cleansing - Response'!F:F,)</f>
        <v>2 days and more</v>
      </c>
      <c r="BU27" s="86">
        <f>IF(Form_Responses1811121314[[#This Row],[Answer - B2]]="2 days and more",1,0)</f>
        <v>1</v>
      </c>
      <c r="BV27" s="86" t="str">
        <f t="shared" si="2"/>
        <v>Ya / Yes</v>
      </c>
      <c r="BW27" s="86">
        <f>IF(Form_Responses1811121314[[#This Row],[Answer - B3]]="Ya / Yes",1,0)</f>
        <v>1</v>
      </c>
      <c r="BX27" s="86" t="str">
        <f>_xlfn.XLOOKUP(AT27,'Cleansing - Response'!E:E,'Cleansing - Response'!F:F,)</f>
        <v>Always</v>
      </c>
      <c r="BY27" s="86">
        <f>IF(Form_Responses1811121314[[#This Row],[Answer - B4]]="Always",1,0)</f>
        <v>1</v>
      </c>
      <c r="BZ27" s="86" t="str">
        <f>_xlfn.XLOOKUP(AU27,'Cleansing - Response'!H:H,'Cleansing - Response'!I:I,)</f>
        <v>Sometimes / When in need</v>
      </c>
      <c r="CA27" s="86">
        <f>IF(Form_Responses1811121314[[#This Row],[Answer - B5]]="Sometimes / When in need",2,IF(Form_Responses1811121314[[#This Row],[Answer - B5]]="Using dental floss at least once",1,0))</f>
        <v>2</v>
      </c>
      <c r="CB27" s="86" t="str">
        <f>_xlfn.XLOOKUP(AV27,'Cleansing - Response'!K:K,'Cleansing - Response'!L:L,)</f>
        <v>Up to 1 time a day</v>
      </c>
      <c r="CC27" s="86">
        <f>IF(Form_Responses1811121314[[#This Row],[Answer - B6]]="More than 1 time a day",1,0)</f>
        <v>0</v>
      </c>
      <c r="CD27" s="86" t="str">
        <f>_xlfn.XLOOKUP(AW27,'Cleansing - Response'!$N:$N,'Cleansing - Response'!$O:$O,)</f>
        <v>Yes / Sometimes</v>
      </c>
      <c r="CE27" s="86">
        <f>IF(Form_Responses1811121314[[#This Row],[Answer - B7-1]]="Yes / Sometimes",1,0)</f>
        <v>1</v>
      </c>
      <c r="CF27" s="86" t="str">
        <f>_xlfn.XLOOKUP(AX27,'Cleansing - Response'!$N:$N,'Cleansing - Response'!$O:$O,)</f>
        <v>Yes / Sometimes</v>
      </c>
      <c r="CG27" s="86">
        <f>IF(Form_Responses1811121314[[#This Row],[Answer - B7-2]]="Yes / Sometimes",1,0)</f>
        <v>1</v>
      </c>
      <c r="CH27" s="86" t="str">
        <f>_xlfn.XLOOKUP(AY27,'Cleansing - Response'!$N:$N,'Cleansing - Response'!$O:$O,)</f>
        <v>Yes / Sometimes</v>
      </c>
      <c r="CI27" s="86">
        <f>IF(Form_Responses1811121314[[#This Row],[Answer - B7-3]]="Yes / Sometimes",1,0)</f>
        <v>1</v>
      </c>
      <c r="CJ27" s="86" t="str">
        <f>_xlfn.XLOOKUP(AZ27,'Cleansing - Response'!$N:$N,'Cleansing - Response'!$O:$O,)</f>
        <v>Yes / Sometimes</v>
      </c>
      <c r="CK27" s="86">
        <f>IF(Form_Responses1811121314[[#This Row],[Answer - B7-4]]="Yes / Sometimes",1,0)</f>
        <v>1</v>
      </c>
      <c r="CL27" s="86" t="str">
        <f>_xlfn.XLOOKUP(BA27,'Cleansing - Response'!$N:$N,'Cleansing - Response'!$O:$O,)</f>
        <v>Yes / Sometimes</v>
      </c>
      <c r="CM27" s="86">
        <f>IF(Form_Responses1811121314[[#This Row],[Answer - B7-5]]="Yes / Sometimes",1,0)</f>
        <v>1</v>
      </c>
      <c r="CN27" s="86" t="str">
        <f>_xlfn.XLOOKUP(BB27,'Cleansing - Response'!$N:$N,'Cleansing - Response'!$O:$O,)</f>
        <v>Yes / Sometimes</v>
      </c>
      <c r="CO27" s="86">
        <f>IF(Form_Responses1811121314[[#This Row],[Answer - B7-6]]="Yes / Sometimes",1,0)</f>
        <v>1</v>
      </c>
      <c r="CP27" s="87" t="str">
        <f>IF(COUNTIF(Form_Responses1811121314[[#This Row],[Answer - B7-1]:[Answer - B7-6]], "Yes / Sometimes") &gt; 4, "More than 4 times","Up to 4 times")</f>
        <v>More than 4 times</v>
      </c>
      <c r="CQ27" s="152">
        <f>IF(Form_Responses1811121314[[#This Row],[Answer - B7 (Overall)]]="More than 4 times",1,0)</f>
        <v>1</v>
      </c>
    </row>
    <row r="28" spans="1:95" ht="13.2" hidden="1" x14ac:dyDescent="0.25">
      <c r="A28" s="82">
        <v>45569.448560474542</v>
      </c>
      <c r="B28" s="83" t="s">
        <v>167</v>
      </c>
      <c r="C28" s="84" t="s">
        <v>168</v>
      </c>
      <c r="D28" s="83">
        <v>66.069999999999993</v>
      </c>
      <c r="E28" s="83">
        <v>0.25</v>
      </c>
      <c r="F28" s="83" t="s">
        <v>114</v>
      </c>
      <c r="G28" s="83" t="s">
        <v>76</v>
      </c>
      <c r="H28" s="83" t="s">
        <v>100</v>
      </c>
      <c r="I28" s="83" t="s">
        <v>63</v>
      </c>
      <c r="J28" s="83" t="s">
        <v>64</v>
      </c>
      <c r="K28" s="83" t="s">
        <v>64</v>
      </c>
      <c r="L28" s="83" t="s">
        <v>64</v>
      </c>
      <c r="M28" s="83" t="s">
        <v>84</v>
      </c>
      <c r="N28" s="83" t="s">
        <v>64</v>
      </c>
      <c r="O28" s="83" t="s">
        <v>64</v>
      </c>
      <c r="P28" s="83" t="s">
        <v>64</v>
      </c>
      <c r="Q28" s="83" t="s">
        <v>64</v>
      </c>
      <c r="R28" s="83" t="s">
        <v>64</v>
      </c>
      <c r="S28" s="83" t="s">
        <v>64</v>
      </c>
      <c r="T28" s="83" t="s">
        <v>64</v>
      </c>
      <c r="U28" s="83" t="s">
        <v>78</v>
      </c>
      <c r="V28" s="83" t="s">
        <v>64</v>
      </c>
      <c r="W28" s="83" t="s">
        <v>64</v>
      </c>
      <c r="X28" s="83" t="s">
        <v>64</v>
      </c>
      <c r="Y28" s="83" t="s">
        <v>64</v>
      </c>
      <c r="Z28" s="83" t="s">
        <v>66</v>
      </c>
      <c r="AA28" s="83" t="s">
        <v>65</v>
      </c>
      <c r="AB28" s="83" t="s">
        <v>65</v>
      </c>
      <c r="AC28" s="83" t="s">
        <v>65</v>
      </c>
      <c r="AD28" s="83" t="s">
        <v>66</v>
      </c>
      <c r="AE28" s="83" t="s">
        <v>65</v>
      </c>
      <c r="AF28" s="83" t="s">
        <v>66</v>
      </c>
      <c r="AG28" s="83" t="s">
        <v>66</v>
      </c>
      <c r="AH28" s="83" t="s">
        <v>66</v>
      </c>
      <c r="AI28" s="83" t="s">
        <v>79</v>
      </c>
      <c r="AJ28" s="83" t="s">
        <v>66</v>
      </c>
      <c r="AK28" s="83" t="s">
        <v>66</v>
      </c>
      <c r="AL28" s="83" t="s">
        <v>66</v>
      </c>
      <c r="AM28" s="83" t="s">
        <v>66</v>
      </c>
      <c r="AN28" s="83" t="s">
        <v>66</v>
      </c>
      <c r="AO28" s="83" t="s">
        <v>66</v>
      </c>
      <c r="AP28" s="83" t="s">
        <v>67</v>
      </c>
      <c r="AQ28" s="83" t="s">
        <v>67</v>
      </c>
      <c r="AR28" s="83" t="s">
        <v>63</v>
      </c>
      <c r="AS28" s="83" t="s">
        <v>68</v>
      </c>
      <c r="AT28" s="83" t="s">
        <v>169</v>
      </c>
      <c r="AU28" s="83" t="s">
        <v>70</v>
      </c>
      <c r="AV28" s="83" t="s">
        <v>132</v>
      </c>
      <c r="AW28" s="83" t="s">
        <v>73</v>
      </c>
      <c r="AX28" s="83" t="s">
        <v>73</v>
      </c>
      <c r="AY28" s="83" t="s">
        <v>72</v>
      </c>
      <c r="AZ28" s="83" t="s">
        <v>63</v>
      </c>
      <c r="BA28" s="83" t="s">
        <v>73</v>
      </c>
      <c r="BB28" s="83" t="s">
        <v>63</v>
      </c>
      <c r="BC28" s="83" t="s">
        <v>73</v>
      </c>
      <c r="BE28" s="83" t="s">
        <v>73</v>
      </c>
      <c r="BG28" s="76" t="s">
        <v>100</v>
      </c>
      <c r="BH28" s="76" t="s">
        <v>114</v>
      </c>
      <c r="BI28" s="76" t="s">
        <v>1414</v>
      </c>
      <c r="BJ28">
        <f t="shared" si="0"/>
        <v>14</v>
      </c>
      <c r="BK28">
        <f t="shared" si="1"/>
        <v>52</v>
      </c>
      <c r="BM28" s="86" t="str">
        <f>_xlfn.XLOOKUP(Form_Responses1811121314[[#This Row],[Sekolah School (Cleansed)]],'Quality Check'!$B$11:$B$14,'Quality Check'!$C$11:$C$14,)</f>
        <v>Rural</v>
      </c>
      <c r="BN28" s="86" t="str">
        <f>_xlfn.XLOOKUP(Form_Responses1811121314[[#This Row],[Sekolah School (Cleansed)]],'Quality Check'!$B$11:$B$14,'Quality Check'!$D$11:$D$14,)</f>
        <v>Intervention Group (IG)</v>
      </c>
      <c r="BO28" s="87" t="str">
        <f>_xlfn.XLOOKUP(AS28,'Cleansing - Toothpaste Brand'!A:A,'Cleansing - Toothpaste Brand'!B:B,)</f>
        <v>Colgate</v>
      </c>
      <c r="BP28" s="87"/>
      <c r="BQ2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8" s="86" t="str">
        <f>_xlfn.XLOOKUP(AP28,'Cleansing - Response'!E:E,'Cleansing - Response'!F:F,)</f>
        <v>2 days and more</v>
      </c>
      <c r="BS28" s="86">
        <f>IF(Form_Responses1811121314[[#This Row],[Answer - B1]]="2 days and more",1,0)</f>
        <v>1</v>
      </c>
      <c r="BT28" s="86" t="str">
        <f>_xlfn.XLOOKUP(AQ28,'Cleansing - Response'!E:E,'Cleansing - Response'!F:F,)</f>
        <v>2 days and more</v>
      </c>
      <c r="BU28" s="86">
        <f>IF(Form_Responses1811121314[[#This Row],[Answer - B2]]="2 days and more",1,0)</f>
        <v>1</v>
      </c>
      <c r="BV28" s="86" t="str">
        <f t="shared" si="2"/>
        <v>Ya / Yes</v>
      </c>
      <c r="BW28" s="86">
        <f>IF(Form_Responses1811121314[[#This Row],[Answer - B3]]="Ya / Yes",1,0)</f>
        <v>1</v>
      </c>
      <c r="BX28" s="86" t="str">
        <f>_xlfn.XLOOKUP(AT28,'Cleansing - Response'!E:E,'Cleansing - Response'!F:F,)</f>
        <v>Rarely / Sometimes</v>
      </c>
      <c r="BY28" s="86">
        <f>IF(Form_Responses1811121314[[#This Row],[Answer - B4]]="Always",1,0)</f>
        <v>0</v>
      </c>
      <c r="BZ28" s="86" t="str">
        <f>_xlfn.XLOOKUP(AU28,'Cleansing - Response'!H:H,'Cleansing - Response'!I:I,)</f>
        <v>Sometimes / When in need</v>
      </c>
      <c r="CA28" s="86">
        <f>IF(Form_Responses1811121314[[#This Row],[Answer - B5]]="Sometimes / When in need",2,IF(Form_Responses1811121314[[#This Row],[Answer - B5]]="Using dental floss at least once",1,0))</f>
        <v>2</v>
      </c>
      <c r="CB28" s="86" t="str">
        <f>_xlfn.XLOOKUP(AV28,'Cleansing - Response'!K:K,'Cleansing - Response'!L:L,)</f>
        <v>Up to 1 time a day</v>
      </c>
      <c r="CC28" s="86">
        <f>IF(Form_Responses1811121314[[#This Row],[Answer - B6]]="More than 1 time a day",1,0)</f>
        <v>0</v>
      </c>
      <c r="CD28" s="86" t="str">
        <f>_xlfn.XLOOKUP(AW28,'Cleansing - Response'!$N:$N,'Cleansing - Response'!$O:$O,)</f>
        <v>No</v>
      </c>
      <c r="CE28" s="86">
        <f>IF(Form_Responses1811121314[[#This Row],[Answer - B7-1]]="Yes / Sometimes",1,0)</f>
        <v>0</v>
      </c>
      <c r="CF28" s="86" t="str">
        <f>_xlfn.XLOOKUP(AX28,'Cleansing - Response'!$N:$N,'Cleansing - Response'!$O:$O,)</f>
        <v>No</v>
      </c>
      <c r="CG28" s="86">
        <f>IF(Form_Responses1811121314[[#This Row],[Answer - B7-2]]="Yes / Sometimes",1,0)</f>
        <v>0</v>
      </c>
      <c r="CH28" s="86" t="str">
        <f>_xlfn.XLOOKUP(AY28,'Cleansing - Response'!$N:$N,'Cleansing - Response'!$O:$O,)</f>
        <v>Yes / Sometimes</v>
      </c>
      <c r="CI28" s="86">
        <f>IF(Form_Responses1811121314[[#This Row],[Answer - B7-3]]="Yes / Sometimes",1,0)</f>
        <v>1</v>
      </c>
      <c r="CJ28" s="86" t="str">
        <f>_xlfn.XLOOKUP(AZ28,'Cleansing - Response'!$N:$N,'Cleansing - Response'!$O:$O,)</f>
        <v>Yes / Sometimes</v>
      </c>
      <c r="CK28" s="86">
        <f>IF(Form_Responses1811121314[[#This Row],[Answer - B7-4]]="Yes / Sometimes",1,0)</f>
        <v>1</v>
      </c>
      <c r="CL28" s="86" t="str">
        <f>_xlfn.XLOOKUP(BA28,'Cleansing - Response'!$N:$N,'Cleansing - Response'!$O:$O,)</f>
        <v>No</v>
      </c>
      <c r="CM28" s="86">
        <f>IF(Form_Responses1811121314[[#This Row],[Answer - B7-5]]="Yes / Sometimes",1,0)</f>
        <v>0</v>
      </c>
      <c r="CN28" s="86" t="str">
        <f>_xlfn.XLOOKUP(BB28,'Cleansing - Response'!$N:$N,'Cleansing - Response'!$O:$O,)</f>
        <v>Yes / Sometimes</v>
      </c>
      <c r="CO28" s="86">
        <f>IF(Form_Responses1811121314[[#This Row],[Answer - B7-6]]="Yes / Sometimes",1,0)</f>
        <v>1</v>
      </c>
      <c r="CP28" s="87" t="str">
        <f>IF(COUNTIF(Form_Responses1811121314[[#This Row],[Answer - B7-1]:[Answer - B7-6]], "Yes / Sometimes") &gt; 4, "More than 4 times","Up to 4 times")</f>
        <v>Up to 4 times</v>
      </c>
      <c r="CQ28" s="152">
        <f>IF(Form_Responses1811121314[[#This Row],[Answer - B7 (Overall)]]="More than 4 times",1,0)</f>
        <v>0</v>
      </c>
    </row>
    <row r="29" spans="1:95" ht="13.2" hidden="1" x14ac:dyDescent="0.25">
      <c r="A29" s="82">
        <v>45569.450894791662</v>
      </c>
      <c r="B29" s="83" t="s">
        <v>170</v>
      </c>
      <c r="C29" s="84" t="s">
        <v>171</v>
      </c>
      <c r="D29" s="83">
        <v>75</v>
      </c>
      <c r="E29" s="83">
        <v>0.38</v>
      </c>
      <c r="F29" s="83" t="s">
        <v>114</v>
      </c>
      <c r="G29" s="83" t="s">
        <v>76</v>
      </c>
      <c r="H29" s="83" t="s">
        <v>100</v>
      </c>
      <c r="I29" s="83" t="s">
        <v>73</v>
      </c>
      <c r="J29" s="83" t="s">
        <v>64</v>
      </c>
      <c r="K29" s="83" t="s">
        <v>64</v>
      </c>
      <c r="L29" s="83" t="s">
        <v>64</v>
      </c>
      <c r="M29" s="83" t="s">
        <v>84</v>
      </c>
      <c r="N29" s="83" t="s">
        <v>84</v>
      </c>
      <c r="O29" s="83" t="s">
        <v>64</v>
      </c>
      <c r="P29" s="83" t="s">
        <v>64</v>
      </c>
      <c r="Q29" s="83" t="s">
        <v>84</v>
      </c>
      <c r="R29" s="83" t="s">
        <v>64</v>
      </c>
      <c r="S29" s="83" t="s">
        <v>64</v>
      </c>
      <c r="T29" s="83" t="s">
        <v>64</v>
      </c>
      <c r="U29" s="83" t="s">
        <v>64</v>
      </c>
      <c r="V29" s="83" t="s">
        <v>64</v>
      </c>
      <c r="W29" s="83" t="s">
        <v>64</v>
      </c>
      <c r="X29" s="83" t="s">
        <v>84</v>
      </c>
      <c r="Y29" s="83" t="s">
        <v>64</v>
      </c>
      <c r="Z29" s="83" t="s">
        <v>66</v>
      </c>
      <c r="AA29" s="83" t="s">
        <v>66</v>
      </c>
      <c r="AB29" s="83" t="s">
        <v>66</v>
      </c>
      <c r="AC29" s="83" t="s">
        <v>66</v>
      </c>
      <c r="AD29" s="83" t="s">
        <v>66</v>
      </c>
      <c r="AE29" s="83" t="s">
        <v>65</v>
      </c>
      <c r="AF29" s="83" t="s">
        <v>65</v>
      </c>
      <c r="AG29" s="83" t="s">
        <v>66</v>
      </c>
      <c r="AH29" s="83" t="s">
        <v>66</v>
      </c>
      <c r="AI29" s="83" t="s">
        <v>101</v>
      </c>
      <c r="AJ29" s="83" t="s">
        <v>66</v>
      </c>
      <c r="AK29" s="83" t="s">
        <v>66</v>
      </c>
      <c r="AL29" s="83" t="s">
        <v>79</v>
      </c>
      <c r="AM29" s="83" t="s">
        <v>66</v>
      </c>
      <c r="AN29" s="83" t="s">
        <v>66</v>
      </c>
      <c r="AO29" s="83" t="s">
        <v>65</v>
      </c>
      <c r="AP29" s="83" t="s">
        <v>67</v>
      </c>
      <c r="AQ29" s="83" t="s">
        <v>85</v>
      </c>
      <c r="AR29" s="83" t="s">
        <v>86</v>
      </c>
      <c r="AS29" s="83" t="s">
        <v>115</v>
      </c>
      <c r="AT29" s="83" t="s">
        <v>69</v>
      </c>
      <c r="AU29" s="83" t="s">
        <v>85</v>
      </c>
      <c r="AV29" s="83" t="s">
        <v>71</v>
      </c>
      <c r="AW29" s="83" t="s">
        <v>72</v>
      </c>
      <c r="AX29" s="83" t="s">
        <v>72</v>
      </c>
      <c r="AY29" s="83" t="s">
        <v>72</v>
      </c>
      <c r="AZ29" s="83" t="s">
        <v>72</v>
      </c>
      <c r="BA29" s="83" t="s">
        <v>63</v>
      </c>
      <c r="BB29" s="83" t="s">
        <v>72</v>
      </c>
      <c r="BC29" s="83" t="s">
        <v>73</v>
      </c>
      <c r="BE29" s="83" t="s">
        <v>73</v>
      </c>
      <c r="BG29" s="76" t="s">
        <v>100</v>
      </c>
      <c r="BH29" s="76" t="s">
        <v>114</v>
      </c>
      <c r="BI29" s="76" t="s">
        <v>1415</v>
      </c>
      <c r="BJ29">
        <f t="shared" si="0"/>
        <v>12</v>
      </c>
      <c r="BK29">
        <f t="shared" si="1"/>
        <v>51</v>
      </c>
      <c r="BM29" s="86" t="str">
        <f>_xlfn.XLOOKUP(Form_Responses1811121314[[#This Row],[Sekolah School (Cleansed)]],'Quality Check'!$B$11:$B$14,'Quality Check'!$C$11:$C$14,)</f>
        <v>Rural</v>
      </c>
      <c r="BN29" s="86" t="str">
        <f>_xlfn.XLOOKUP(Form_Responses1811121314[[#This Row],[Sekolah School (Cleansed)]],'Quality Check'!$B$11:$B$14,'Quality Check'!$D$11:$D$14,)</f>
        <v>Intervention Group (IG)</v>
      </c>
      <c r="BO29" s="87" t="str">
        <f>_xlfn.XLOOKUP(AS29,'Cleansing - Toothpaste Brand'!A:A,'Cleansing - Toothpaste Brand'!B:B,)</f>
        <v>Darlie</v>
      </c>
      <c r="BP29" s="87"/>
      <c r="BQ2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9" s="86" t="str">
        <f>_xlfn.XLOOKUP(AP29,'Cleansing - Response'!E:E,'Cleansing - Response'!F:F,)</f>
        <v>2 days and more</v>
      </c>
      <c r="BS29" s="86">
        <f>IF(Form_Responses1811121314[[#This Row],[Answer - B1]]="2 days and more",1,0)</f>
        <v>1</v>
      </c>
      <c r="BT29" s="86" t="str">
        <f>_xlfn.XLOOKUP(AQ29,'Cleansing - Response'!E:E,'Cleansing - Response'!F:F,)</f>
        <v>2 days and more</v>
      </c>
      <c r="BU29" s="86">
        <f>IF(Form_Responses1811121314[[#This Row],[Answer - B2]]="2 days and more",1,0)</f>
        <v>1</v>
      </c>
      <c r="BV29" s="86" t="str">
        <f t="shared" si="2"/>
        <v>Ya / Yes</v>
      </c>
      <c r="BW29" s="86">
        <f>IF(Form_Responses1811121314[[#This Row],[Answer - B3]]="Ya / Yes",1,0)</f>
        <v>1</v>
      </c>
      <c r="BX29" s="86" t="str">
        <f>_xlfn.XLOOKUP(AT29,'Cleansing - Response'!E:E,'Cleansing - Response'!F:F,)</f>
        <v>Rarely / Sometimes</v>
      </c>
      <c r="BY29" s="86">
        <f>IF(Form_Responses1811121314[[#This Row],[Answer - B4]]="Always",1,0)</f>
        <v>0</v>
      </c>
      <c r="BZ29" s="86" t="str">
        <f>_xlfn.XLOOKUP(AU29,'Cleansing - Response'!H:H,'Cleansing - Response'!I:I,)</f>
        <v>Using dental floss at least once</v>
      </c>
      <c r="CA29" s="86">
        <f>IF(Form_Responses1811121314[[#This Row],[Answer - B5]]="Sometimes / When in need",2,IF(Form_Responses1811121314[[#This Row],[Answer - B5]]="Using dental floss at least once",1,0))</f>
        <v>1</v>
      </c>
      <c r="CB29" s="86" t="str">
        <f>_xlfn.XLOOKUP(AV29,'Cleansing - Response'!K:K,'Cleansing - Response'!L:L,)</f>
        <v>Up to 1 time a day</v>
      </c>
      <c r="CC29" s="86">
        <f>IF(Form_Responses1811121314[[#This Row],[Answer - B6]]="More than 1 time a day",1,0)</f>
        <v>0</v>
      </c>
      <c r="CD29" s="86" t="str">
        <f>_xlfn.XLOOKUP(AW29,'Cleansing - Response'!$N:$N,'Cleansing - Response'!$O:$O,)</f>
        <v>Yes / Sometimes</v>
      </c>
      <c r="CE29" s="86">
        <f>IF(Form_Responses1811121314[[#This Row],[Answer - B7-1]]="Yes / Sometimes",1,0)</f>
        <v>1</v>
      </c>
      <c r="CF29" s="86" t="str">
        <f>_xlfn.XLOOKUP(AX29,'Cleansing - Response'!$N:$N,'Cleansing - Response'!$O:$O,)</f>
        <v>Yes / Sometimes</v>
      </c>
      <c r="CG29" s="86">
        <f>IF(Form_Responses1811121314[[#This Row],[Answer - B7-2]]="Yes / Sometimes",1,0)</f>
        <v>1</v>
      </c>
      <c r="CH29" s="86" t="str">
        <f>_xlfn.XLOOKUP(AY29,'Cleansing - Response'!$N:$N,'Cleansing - Response'!$O:$O,)</f>
        <v>Yes / Sometimes</v>
      </c>
      <c r="CI29" s="86">
        <f>IF(Form_Responses1811121314[[#This Row],[Answer - B7-3]]="Yes / Sometimes",1,0)</f>
        <v>1</v>
      </c>
      <c r="CJ29" s="86" t="str">
        <f>_xlfn.XLOOKUP(AZ29,'Cleansing - Response'!$N:$N,'Cleansing - Response'!$O:$O,)</f>
        <v>Yes / Sometimes</v>
      </c>
      <c r="CK29" s="86">
        <f>IF(Form_Responses1811121314[[#This Row],[Answer - B7-4]]="Yes / Sometimes",1,0)</f>
        <v>1</v>
      </c>
      <c r="CL29" s="86" t="str">
        <f>_xlfn.XLOOKUP(BA29,'Cleansing - Response'!$N:$N,'Cleansing - Response'!$O:$O,)</f>
        <v>Yes / Sometimes</v>
      </c>
      <c r="CM29" s="86">
        <f>IF(Form_Responses1811121314[[#This Row],[Answer - B7-5]]="Yes / Sometimes",1,0)</f>
        <v>1</v>
      </c>
      <c r="CN29" s="86" t="str">
        <f>_xlfn.XLOOKUP(BB29,'Cleansing - Response'!$N:$N,'Cleansing - Response'!$O:$O,)</f>
        <v>Yes / Sometimes</v>
      </c>
      <c r="CO29" s="86">
        <f>IF(Form_Responses1811121314[[#This Row],[Answer - B7-6]]="Yes / Sometimes",1,0)</f>
        <v>1</v>
      </c>
      <c r="CP29" s="87" t="str">
        <f>IF(COUNTIF(Form_Responses1811121314[[#This Row],[Answer - B7-1]:[Answer - B7-6]], "Yes / Sometimes") &gt; 4, "More than 4 times","Up to 4 times")</f>
        <v>More than 4 times</v>
      </c>
      <c r="CQ29" s="152">
        <f>IF(Form_Responses1811121314[[#This Row],[Answer - B7 (Overall)]]="More than 4 times",1,0)</f>
        <v>1</v>
      </c>
    </row>
    <row r="30" spans="1:95" ht="13.2" hidden="1" x14ac:dyDescent="0.25">
      <c r="A30" s="82">
        <v>45569.450978171299</v>
      </c>
      <c r="B30" s="83" t="s">
        <v>172</v>
      </c>
      <c r="C30" s="84" t="s">
        <v>173</v>
      </c>
      <c r="D30" s="83">
        <v>100</v>
      </c>
      <c r="E30" s="83">
        <v>0.78</v>
      </c>
      <c r="F30" s="83" t="s">
        <v>114</v>
      </c>
      <c r="G30" s="83" t="s">
        <v>76</v>
      </c>
      <c r="H30" s="83" t="s">
        <v>108</v>
      </c>
      <c r="I30" s="83" t="s">
        <v>63</v>
      </c>
      <c r="J30" s="83" t="s">
        <v>64</v>
      </c>
      <c r="K30" s="83" t="s">
        <v>64</v>
      </c>
      <c r="L30" s="83" t="s">
        <v>64</v>
      </c>
      <c r="M30" s="83" t="s">
        <v>84</v>
      </c>
      <c r="N30" s="83" t="s">
        <v>64</v>
      </c>
      <c r="O30" s="83" t="s">
        <v>64</v>
      </c>
      <c r="P30" s="83" t="s">
        <v>84</v>
      </c>
      <c r="Q30" s="83" t="s">
        <v>64</v>
      </c>
      <c r="R30" s="83" t="s">
        <v>64</v>
      </c>
      <c r="S30" s="83" t="s">
        <v>64</v>
      </c>
      <c r="T30" s="83" t="s">
        <v>64</v>
      </c>
      <c r="U30" s="83" t="s">
        <v>84</v>
      </c>
      <c r="V30" s="83" t="s">
        <v>64</v>
      </c>
      <c r="W30" s="83" t="s">
        <v>64</v>
      </c>
      <c r="X30" s="83" t="s">
        <v>64</v>
      </c>
      <c r="Y30" s="83" t="s">
        <v>64</v>
      </c>
      <c r="Z30" s="83" t="s">
        <v>66</v>
      </c>
      <c r="AA30" s="83" t="s">
        <v>66</v>
      </c>
      <c r="AB30" s="83" t="s">
        <v>66</v>
      </c>
      <c r="AC30" s="83" t="s">
        <v>66</v>
      </c>
      <c r="AD30" s="83" t="s">
        <v>66</v>
      </c>
      <c r="AE30" s="83" t="s">
        <v>66</v>
      </c>
      <c r="AF30" s="83" t="s">
        <v>66</v>
      </c>
      <c r="AG30" s="83" t="s">
        <v>66</v>
      </c>
      <c r="AH30" s="83" t="s">
        <v>66</v>
      </c>
      <c r="AI30" s="83" t="s">
        <v>79</v>
      </c>
      <c r="AJ30" s="83" t="s">
        <v>66</v>
      </c>
      <c r="AK30" s="83" t="s">
        <v>66</v>
      </c>
      <c r="AL30" s="83" t="s">
        <v>66</v>
      </c>
      <c r="AM30" s="83" t="s">
        <v>66</v>
      </c>
      <c r="AN30" s="83" t="s">
        <v>66</v>
      </c>
      <c r="AO30" s="83" t="s">
        <v>66</v>
      </c>
      <c r="AP30" s="83" t="s">
        <v>85</v>
      </c>
      <c r="AQ30" s="83" t="s">
        <v>85</v>
      </c>
      <c r="AR30" s="83" t="s">
        <v>86</v>
      </c>
      <c r="AS30" s="83" t="s">
        <v>68</v>
      </c>
      <c r="AT30" s="83" t="s">
        <v>87</v>
      </c>
      <c r="AU30" s="83" t="s">
        <v>67</v>
      </c>
      <c r="AV30" s="83" t="s">
        <v>132</v>
      </c>
      <c r="AW30" s="83" t="s">
        <v>73</v>
      </c>
      <c r="AX30" s="83" t="s">
        <v>73</v>
      </c>
      <c r="AY30" s="83" t="s">
        <v>63</v>
      </c>
      <c r="AZ30" s="83" t="s">
        <v>73</v>
      </c>
      <c r="BA30" s="83" t="s">
        <v>63</v>
      </c>
      <c r="BB30" s="83" t="s">
        <v>73</v>
      </c>
      <c r="BC30" s="83" t="s">
        <v>73</v>
      </c>
      <c r="BE30" s="83" t="s">
        <v>73</v>
      </c>
      <c r="BG30" s="76" t="s">
        <v>100</v>
      </c>
      <c r="BH30" s="76" t="s">
        <v>114</v>
      </c>
      <c r="BI30" s="76" t="s">
        <v>1414</v>
      </c>
      <c r="BJ30">
        <f t="shared" si="0"/>
        <v>13</v>
      </c>
      <c r="BK30">
        <f t="shared" si="1"/>
        <v>48</v>
      </c>
      <c r="BM30" s="86" t="str">
        <f>_xlfn.XLOOKUP(Form_Responses1811121314[[#This Row],[Sekolah School (Cleansed)]],'Quality Check'!$B$11:$B$14,'Quality Check'!$C$11:$C$14,)</f>
        <v>Rural</v>
      </c>
      <c r="BN30" s="86" t="str">
        <f>_xlfn.XLOOKUP(Form_Responses1811121314[[#This Row],[Sekolah School (Cleansed)]],'Quality Check'!$B$11:$B$14,'Quality Check'!$D$11:$D$14,)</f>
        <v>Intervention Group (IG)</v>
      </c>
      <c r="BO30" s="87" t="str">
        <f>_xlfn.XLOOKUP(AS30,'Cleansing - Toothpaste Brand'!A:A,'Cleansing - Toothpaste Brand'!B:B,)</f>
        <v>Colgate</v>
      </c>
      <c r="BP30" s="87"/>
      <c r="BQ3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0" s="86" t="str">
        <f>_xlfn.XLOOKUP(AP30,'Cleansing - Response'!E:E,'Cleansing - Response'!F:F,)</f>
        <v>2 days and more</v>
      </c>
      <c r="BS30" s="86">
        <f>IF(Form_Responses1811121314[[#This Row],[Answer - B1]]="2 days and more",1,0)</f>
        <v>1</v>
      </c>
      <c r="BT30" s="86" t="str">
        <f>_xlfn.XLOOKUP(AQ30,'Cleansing - Response'!E:E,'Cleansing - Response'!F:F,)</f>
        <v>2 days and more</v>
      </c>
      <c r="BU30" s="86">
        <f>IF(Form_Responses1811121314[[#This Row],[Answer - B2]]="2 days and more",1,0)</f>
        <v>1</v>
      </c>
      <c r="BV30" s="86" t="str">
        <f t="shared" si="2"/>
        <v>Ya / Yes</v>
      </c>
      <c r="BW30" s="86">
        <f>IF(Form_Responses1811121314[[#This Row],[Answer - B3]]="Ya / Yes",1,0)</f>
        <v>1</v>
      </c>
      <c r="BX30" s="86" t="str">
        <f>_xlfn.XLOOKUP(AT30,'Cleansing - Response'!E:E,'Cleansing - Response'!F:F,)</f>
        <v>Always</v>
      </c>
      <c r="BY30" s="86">
        <f>IF(Form_Responses1811121314[[#This Row],[Answer - B4]]="Always",1,0)</f>
        <v>1</v>
      </c>
      <c r="BZ30" s="86" t="str">
        <f>_xlfn.XLOOKUP(AU30,'Cleansing - Response'!H:H,'Cleansing - Response'!I:I,)</f>
        <v>Using dental floss at least once</v>
      </c>
      <c r="CA30" s="86">
        <f>IF(Form_Responses1811121314[[#This Row],[Answer - B5]]="Sometimes / When in need",2,IF(Form_Responses1811121314[[#This Row],[Answer - B5]]="Using dental floss at least once",1,0))</f>
        <v>1</v>
      </c>
      <c r="CB30" s="86" t="str">
        <f>_xlfn.XLOOKUP(AV30,'Cleansing - Response'!K:K,'Cleansing - Response'!L:L,)</f>
        <v>Up to 1 time a day</v>
      </c>
      <c r="CC30" s="86">
        <f>IF(Form_Responses1811121314[[#This Row],[Answer - B6]]="More than 1 time a day",1,0)</f>
        <v>0</v>
      </c>
      <c r="CD30" s="86" t="str">
        <f>_xlfn.XLOOKUP(AW30,'Cleansing - Response'!$N:$N,'Cleansing - Response'!$O:$O,)</f>
        <v>No</v>
      </c>
      <c r="CE30" s="86">
        <f>IF(Form_Responses1811121314[[#This Row],[Answer - B7-1]]="Yes / Sometimes",1,0)</f>
        <v>0</v>
      </c>
      <c r="CF30" s="86" t="str">
        <f>_xlfn.XLOOKUP(AX30,'Cleansing - Response'!$N:$N,'Cleansing - Response'!$O:$O,)</f>
        <v>No</v>
      </c>
      <c r="CG30" s="86">
        <f>IF(Form_Responses1811121314[[#This Row],[Answer - B7-2]]="Yes / Sometimes",1,0)</f>
        <v>0</v>
      </c>
      <c r="CH30" s="86" t="str">
        <f>_xlfn.XLOOKUP(AY30,'Cleansing - Response'!$N:$N,'Cleansing - Response'!$O:$O,)</f>
        <v>Yes / Sometimes</v>
      </c>
      <c r="CI30" s="86">
        <f>IF(Form_Responses1811121314[[#This Row],[Answer - B7-3]]="Yes / Sometimes",1,0)</f>
        <v>1</v>
      </c>
      <c r="CJ30" s="86" t="str">
        <f>_xlfn.XLOOKUP(AZ30,'Cleansing - Response'!$N:$N,'Cleansing - Response'!$O:$O,)</f>
        <v>No</v>
      </c>
      <c r="CK30" s="86">
        <f>IF(Form_Responses1811121314[[#This Row],[Answer - B7-4]]="Yes / Sometimes",1,0)</f>
        <v>0</v>
      </c>
      <c r="CL30" s="86" t="str">
        <f>_xlfn.XLOOKUP(BA30,'Cleansing - Response'!$N:$N,'Cleansing - Response'!$O:$O,)</f>
        <v>Yes / Sometimes</v>
      </c>
      <c r="CM30" s="86">
        <f>IF(Form_Responses1811121314[[#This Row],[Answer - B7-5]]="Yes / Sometimes",1,0)</f>
        <v>1</v>
      </c>
      <c r="CN30" s="86" t="str">
        <f>_xlfn.XLOOKUP(BB30,'Cleansing - Response'!$N:$N,'Cleansing - Response'!$O:$O,)</f>
        <v>No</v>
      </c>
      <c r="CO30" s="86">
        <f>IF(Form_Responses1811121314[[#This Row],[Answer - B7-6]]="Yes / Sometimes",1,0)</f>
        <v>0</v>
      </c>
      <c r="CP30" s="87" t="str">
        <f>IF(COUNTIF(Form_Responses1811121314[[#This Row],[Answer - B7-1]:[Answer - B7-6]], "Yes / Sometimes") &gt; 4, "More than 4 times","Up to 4 times")</f>
        <v>Up to 4 times</v>
      </c>
      <c r="CQ30" s="152">
        <f>IF(Form_Responses1811121314[[#This Row],[Answer - B7 (Overall)]]="More than 4 times",1,0)</f>
        <v>0</v>
      </c>
    </row>
    <row r="31" spans="1:95" ht="13.2" hidden="1" x14ac:dyDescent="0.25">
      <c r="A31" s="82">
        <v>45569.455706817127</v>
      </c>
      <c r="B31" s="83" t="s">
        <v>174</v>
      </c>
      <c r="C31" s="84" t="s">
        <v>175</v>
      </c>
      <c r="D31" s="83">
        <v>9.82</v>
      </c>
      <c r="E31" s="83">
        <v>0</v>
      </c>
      <c r="F31" s="83" t="s">
        <v>114</v>
      </c>
      <c r="G31" s="83" t="s">
        <v>76</v>
      </c>
      <c r="H31" s="83" t="s">
        <v>100</v>
      </c>
      <c r="I31" s="83" t="s">
        <v>63</v>
      </c>
      <c r="J31" s="83" t="s">
        <v>64</v>
      </c>
      <c r="K31" s="83" t="s">
        <v>64</v>
      </c>
      <c r="L31" s="83" t="s">
        <v>64</v>
      </c>
      <c r="M31" s="83" t="s">
        <v>64</v>
      </c>
      <c r="N31" s="83" t="s">
        <v>64</v>
      </c>
      <c r="O31" s="83" t="s">
        <v>64</v>
      </c>
      <c r="P31" s="83" t="s">
        <v>64</v>
      </c>
      <c r="Q31" s="83" t="s">
        <v>64</v>
      </c>
      <c r="R31" s="83" t="s">
        <v>64</v>
      </c>
      <c r="S31" s="83" t="s">
        <v>64</v>
      </c>
      <c r="T31" s="83" t="s">
        <v>64</v>
      </c>
      <c r="U31" s="83" t="s">
        <v>64</v>
      </c>
      <c r="V31" s="83" t="s">
        <v>64</v>
      </c>
      <c r="W31" s="83" t="s">
        <v>64</v>
      </c>
      <c r="X31" s="83" t="s">
        <v>64</v>
      </c>
      <c r="Y31" s="83" t="s">
        <v>78</v>
      </c>
      <c r="Z31" s="83" t="s">
        <v>65</v>
      </c>
      <c r="AA31" s="83" t="s">
        <v>65</v>
      </c>
      <c r="AB31" s="83" t="s">
        <v>65</v>
      </c>
      <c r="AC31" s="83" t="s">
        <v>65</v>
      </c>
      <c r="AD31" s="83" t="s">
        <v>65</v>
      </c>
      <c r="AE31" s="83" t="s">
        <v>65</v>
      </c>
      <c r="AF31" s="83" t="s">
        <v>66</v>
      </c>
      <c r="AG31" s="83" t="s">
        <v>65</v>
      </c>
      <c r="AH31" s="83" t="s">
        <v>66</v>
      </c>
      <c r="AI31" s="83" t="s">
        <v>101</v>
      </c>
      <c r="AJ31" s="83" t="s">
        <v>65</v>
      </c>
      <c r="AK31" s="83" t="s">
        <v>66</v>
      </c>
      <c r="AL31" s="83" t="s">
        <v>79</v>
      </c>
      <c r="AM31" s="83" t="s">
        <v>66</v>
      </c>
      <c r="AN31" s="83" t="s">
        <v>65</v>
      </c>
      <c r="AO31" s="83" t="s">
        <v>65</v>
      </c>
      <c r="AP31" s="83" t="s">
        <v>85</v>
      </c>
      <c r="AQ31" s="83" t="s">
        <v>67</v>
      </c>
      <c r="AR31" s="83" t="s">
        <v>86</v>
      </c>
      <c r="AS31" s="83" t="s">
        <v>81</v>
      </c>
      <c r="AT31" s="83" t="s">
        <v>87</v>
      </c>
      <c r="AU31" s="83" t="s">
        <v>93</v>
      </c>
      <c r="AV31" s="83" t="s">
        <v>71</v>
      </c>
      <c r="AW31" s="83" t="s">
        <v>72</v>
      </c>
      <c r="AX31" s="83" t="s">
        <v>72</v>
      </c>
      <c r="AY31" s="83" t="s">
        <v>72</v>
      </c>
      <c r="AZ31" s="83" t="s">
        <v>72</v>
      </c>
      <c r="BA31" s="83" t="s">
        <v>73</v>
      </c>
      <c r="BB31" s="83" t="s">
        <v>72</v>
      </c>
      <c r="BC31" s="83" t="s">
        <v>73</v>
      </c>
      <c r="BE31" s="83" t="s">
        <v>73</v>
      </c>
      <c r="BG31" s="76" t="s">
        <v>100</v>
      </c>
      <c r="BH31" s="76" t="s">
        <v>114</v>
      </c>
      <c r="BI31" s="76" t="s">
        <v>1414</v>
      </c>
      <c r="BJ31">
        <f t="shared" si="0"/>
        <v>14</v>
      </c>
      <c r="BK31">
        <f t="shared" si="1"/>
        <v>58</v>
      </c>
      <c r="BM31" s="86" t="str">
        <f>_xlfn.XLOOKUP(Form_Responses1811121314[[#This Row],[Sekolah School (Cleansed)]],'Quality Check'!$B$11:$B$14,'Quality Check'!$C$11:$C$14,)</f>
        <v>Rural</v>
      </c>
      <c r="BN31" s="86" t="str">
        <f>_xlfn.XLOOKUP(Form_Responses1811121314[[#This Row],[Sekolah School (Cleansed)]],'Quality Check'!$B$11:$B$14,'Quality Check'!$D$11:$D$14,)</f>
        <v>Intervention Group (IG)</v>
      </c>
      <c r="BO31" s="87" t="str">
        <f>_xlfn.XLOOKUP(AS31,'Cleansing - Toothpaste Brand'!A:A,'Cleansing - Toothpaste Brand'!B:B,)</f>
        <v>Colgate</v>
      </c>
      <c r="BP31" s="87"/>
      <c r="BQ3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1" s="86" t="str">
        <f>_xlfn.XLOOKUP(AP31,'Cleansing - Response'!E:E,'Cleansing - Response'!F:F,)</f>
        <v>2 days and more</v>
      </c>
      <c r="BS31" s="86">
        <f>IF(Form_Responses1811121314[[#This Row],[Answer - B1]]="2 days and more",1,0)</f>
        <v>1</v>
      </c>
      <c r="BT31" s="86" t="str">
        <f>_xlfn.XLOOKUP(AQ31,'Cleansing - Response'!E:E,'Cleansing - Response'!F:F,)</f>
        <v>2 days and more</v>
      </c>
      <c r="BU31" s="86">
        <f>IF(Form_Responses1811121314[[#This Row],[Answer - B2]]="2 days and more",1,0)</f>
        <v>1</v>
      </c>
      <c r="BV31" s="86" t="str">
        <f t="shared" si="2"/>
        <v>Ya / Yes</v>
      </c>
      <c r="BW31" s="86">
        <f>IF(Form_Responses1811121314[[#This Row],[Answer - B3]]="Ya / Yes",1,0)</f>
        <v>1</v>
      </c>
      <c r="BX31" s="86" t="str">
        <f>_xlfn.XLOOKUP(AT31,'Cleansing - Response'!E:E,'Cleansing - Response'!F:F,)</f>
        <v>Always</v>
      </c>
      <c r="BY31" s="86">
        <f>IF(Form_Responses1811121314[[#This Row],[Answer - B4]]="Always",1,0)</f>
        <v>1</v>
      </c>
      <c r="BZ31" s="86" t="str">
        <f>_xlfn.XLOOKUP(AU31,'Cleansing - Response'!H:H,'Cleansing - Response'!I:I,)</f>
        <v>Not using dental floss</v>
      </c>
      <c r="CA31" s="86">
        <f>IF(Form_Responses1811121314[[#This Row],[Answer - B5]]="Sometimes / When in need",2,IF(Form_Responses1811121314[[#This Row],[Answer - B5]]="Using dental floss at least once",1,0))</f>
        <v>0</v>
      </c>
      <c r="CB31" s="86" t="str">
        <f>_xlfn.XLOOKUP(AV31,'Cleansing - Response'!K:K,'Cleansing - Response'!L:L,)</f>
        <v>Up to 1 time a day</v>
      </c>
      <c r="CC31" s="86">
        <f>IF(Form_Responses1811121314[[#This Row],[Answer - B6]]="More than 1 time a day",1,0)</f>
        <v>0</v>
      </c>
      <c r="CD31" s="86" t="str">
        <f>_xlfn.XLOOKUP(AW31,'Cleansing - Response'!$N:$N,'Cleansing - Response'!$O:$O,)</f>
        <v>Yes / Sometimes</v>
      </c>
      <c r="CE31" s="86">
        <f>IF(Form_Responses1811121314[[#This Row],[Answer - B7-1]]="Yes / Sometimes",1,0)</f>
        <v>1</v>
      </c>
      <c r="CF31" s="86" t="str">
        <f>_xlfn.XLOOKUP(AX31,'Cleansing - Response'!$N:$N,'Cleansing - Response'!$O:$O,)</f>
        <v>Yes / Sometimes</v>
      </c>
      <c r="CG31" s="86">
        <f>IF(Form_Responses1811121314[[#This Row],[Answer - B7-2]]="Yes / Sometimes",1,0)</f>
        <v>1</v>
      </c>
      <c r="CH31" s="86" t="str">
        <f>_xlfn.XLOOKUP(AY31,'Cleansing - Response'!$N:$N,'Cleansing - Response'!$O:$O,)</f>
        <v>Yes / Sometimes</v>
      </c>
      <c r="CI31" s="86">
        <f>IF(Form_Responses1811121314[[#This Row],[Answer - B7-3]]="Yes / Sometimes",1,0)</f>
        <v>1</v>
      </c>
      <c r="CJ31" s="86" t="str">
        <f>_xlfn.XLOOKUP(AZ31,'Cleansing - Response'!$N:$N,'Cleansing - Response'!$O:$O,)</f>
        <v>Yes / Sometimes</v>
      </c>
      <c r="CK31" s="86">
        <f>IF(Form_Responses1811121314[[#This Row],[Answer - B7-4]]="Yes / Sometimes",1,0)</f>
        <v>1</v>
      </c>
      <c r="CL31" s="86" t="str">
        <f>_xlfn.XLOOKUP(BA31,'Cleansing - Response'!$N:$N,'Cleansing - Response'!$O:$O,)</f>
        <v>No</v>
      </c>
      <c r="CM31" s="86">
        <f>IF(Form_Responses1811121314[[#This Row],[Answer - B7-5]]="Yes / Sometimes",1,0)</f>
        <v>0</v>
      </c>
      <c r="CN31" s="86" t="str">
        <f>_xlfn.XLOOKUP(BB31,'Cleansing - Response'!$N:$N,'Cleansing - Response'!$O:$O,)</f>
        <v>Yes / Sometimes</v>
      </c>
      <c r="CO31" s="86">
        <f>IF(Form_Responses1811121314[[#This Row],[Answer - B7-6]]="Yes / Sometimes",1,0)</f>
        <v>1</v>
      </c>
      <c r="CP31" s="87" t="str">
        <f>IF(COUNTIF(Form_Responses1811121314[[#This Row],[Answer - B7-1]:[Answer - B7-6]], "Yes / Sometimes") &gt; 4, "More than 4 times","Up to 4 times")</f>
        <v>More than 4 times</v>
      </c>
      <c r="CQ31" s="152">
        <f>IF(Form_Responses1811121314[[#This Row],[Answer - B7 (Overall)]]="More than 4 times",1,0)</f>
        <v>1</v>
      </c>
    </row>
    <row r="32" spans="1:95" ht="13.2" hidden="1" x14ac:dyDescent="0.25">
      <c r="A32" s="82">
        <v>45569.458138159724</v>
      </c>
      <c r="B32" s="83" t="s">
        <v>176</v>
      </c>
      <c r="C32" s="83" t="s">
        <v>177</v>
      </c>
      <c r="D32" s="83">
        <v>53.57</v>
      </c>
      <c r="E32" s="83">
        <v>0</v>
      </c>
      <c r="F32" s="83" t="s">
        <v>114</v>
      </c>
      <c r="G32" s="83" t="s">
        <v>76</v>
      </c>
      <c r="H32" s="83" t="s">
        <v>62</v>
      </c>
      <c r="I32" s="83" t="s">
        <v>63</v>
      </c>
      <c r="J32" s="83" t="s">
        <v>64</v>
      </c>
      <c r="K32" s="83" t="s">
        <v>64</v>
      </c>
      <c r="L32" s="83" t="s">
        <v>64</v>
      </c>
      <c r="M32" s="83" t="s">
        <v>84</v>
      </c>
      <c r="N32" s="83" t="s">
        <v>64</v>
      </c>
      <c r="O32" s="83" t="s">
        <v>64</v>
      </c>
      <c r="P32" s="83" t="s">
        <v>84</v>
      </c>
      <c r="Q32" s="83" t="s">
        <v>84</v>
      </c>
      <c r="R32" s="83" t="s">
        <v>64</v>
      </c>
      <c r="S32" s="83" t="s">
        <v>84</v>
      </c>
      <c r="T32" s="83" t="s">
        <v>64</v>
      </c>
      <c r="U32" s="83" t="s">
        <v>64</v>
      </c>
      <c r="V32" s="83" t="s">
        <v>84</v>
      </c>
      <c r="W32" s="83" t="s">
        <v>64</v>
      </c>
      <c r="X32" s="83" t="s">
        <v>84</v>
      </c>
      <c r="Y32" s="83" t="s">
        <v>64</v>
      </c>
      <c r="Z32" s="83" t="s">
        <v>66</v>
      </c>
      <c r="AA32" s="83" t="s">
        <v>65</v>
      </c>
      <c r="AB32" s="83" t="s">
        <v>66</v>
      </c>
      <c r="AC32" s="83" t="s">
        <v>65</v>
      </c>
      <c r="AD32" s="83" t="s">
        <v>66</v>
      </c>
      <c r="AE32" s="83" t="s">
        <v>65</v>
      </c>
      <c r="AF32" s="83" t="s">
        <v>66</v>
      </c>
      <c r="AG32" s="83" t="s">
        <v>66</v>
      </c>
      <c r="AH32" s="83" t="s">
        <v>66</v>
      </c>
      <c r="AI32" s="83" t="s">
        <v>79</v>
      </c>
      <c r="AJ32" s="83" t="s">
        <v>66</v>
      </c>
      <c r="AK32" s="83" t="s">
        <v>66</v>
      </c>
      <c r="AL32" s="83" t="s">
        <v>66</v>
      </c>
      <c r="AM32" s="83" t="s">
        <v>66</v>
      </c>
      <c r="AN32" s="83" t="s">
        <v>66</v>
      </c>
      <c r="AO32" s="83" t="s">
        <v>66</v>
      </c>
      <c r="AP32" s="83" t="s">
        <v>85</v>
      </c>
      <c r="AQ32" s="83" t="s">
        <v>85</v>
      </c>
      <c r="AR32" s="83" t="s">
        <v>86</v>
      </c>
      <c r="AS32" s="83" t="s">
        <v>68</v>
      </c>
      <c r="AT32" s="83" t="s">
        <v>69</v>
      </c>
      <c r="AU32" s="83" t="s">
        <v>70</v>
      </c>
      <c r="AV32" s="83" t="s">
        <v>67</v>
      </c>
      <c r="AW32" s="83" t="s">
        <v>73</v>
      </c>
      <c r="AX32" s="83" t="s">
        <v>73</v>
      </c>
      <c r="AY32" s="83" t="s">
        <v>73</v>
      </c>
      <c r="AZ32" s="83" t="s">
        <v>63</v>
      </c>
      <c r="BA32" s="83" t="s">
        <v>73</v>
      </c>
      <c r="BB32" s="83" t="s">
        <v>73</v>
      </c>
      <c r="BC32" s="83" t="s">
        <v>73</v>
      </c>
      <c r="BD32" s="83">
        <v>0</v>
      </c>
      <c r="BE32" s="83" t="s">
        <v>73</v>
      </c>
      <c r="BG32" s="76" t="s">
        <v>100</v>
      </c>
      <c r="BH32" s="76" t="s">
        <v>114</v>
      </c>
      <c r="BI32" s="76" t="s">
        <v>1414</v>
      </c>
      <c r="BJ32">
        <f t="shared" si="0"/>
        <v>10</v>
      </c>
      <c r="BK32">
        <f t="shared" si="1"/>
        <v>51</v>
      </c>
      <c r="BM32" s="86" t="str">
        <f>_xlfn.XLOOKUP(Form_Responses1811121314[[#This Row],[Sekolah School (Cleansed)]],'Quality Check'!$B$11:$B$14,'Quality Check'!$C$11:$C$14,)</f>
        <v>Rural</v>
      </c>
      <c r="BN32" s="86" t="str">
        <f>_xlfn.XLOOKUP(Form_Responses1811121314[[#This Row],[Sekolah School (Cleansed)]],'Quality Check'!$B$11:$B$14,'Quality Check'!$D$11:$D$14,)</f>
        <v>Intervention Group (IG)</v>
      </c>
      <c r="BO32" s="87" t="str">
        <f>_xlfn.XLOOKUP(AS32,'Cleansing - Toothpaste Brand'!A:A,'Cleansing - Toothpaste Brand'!B:B,)</f>
        <v>Colgate</v>
      </c>
      <c r="BP32" s="87"/>
      <c r="BQ3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2" s="86" t="str">
        <f>_xlfn.XLOOKUP(AP32,'Cleansing - Response'!E:E,'Cleansing - Response'!F:F,)</f>
        <v>2 days and more</v>
      </c>
      <c r="BS32" s="86">
        <f>IF(Form_Responses1811121314[[#This Row],[Answer - B1]]="2 days and more",1,0)</f>
        <v>1</v>
      </c>
      <c r="BT32" s="86" t="str">
        <f>_xlfn.XLOOKUP(AQ32,'Cleansing - Response'!E:E,'Cleansing - Response'!F:F,)</f>
        <v>2 days and more</v>
      </c>
      <c r="BU32" s="86">
        <f>IF(Form_Responses1811121314[[#This Row],[Answer - B2]]="2 days and more",1,0)</f>
        <v>1</v>
      </c>
      <c r="BV32" s="86" t="str">
        <f t="shared" si="2"/>
        <v>Ya / Yes</v>
      </c>
      <c r="BW32" s="86">
        <f>IF(Form_Responses1811121314[[#This Row],[Answer - B3]]="Ya / Yes",1,0)</f>
        <v>1</v>
      </c>
      <c r="BX32" s="86" t="str">
        <f>_xlfn.XLOOKUP(AT32,'Cleansing - Response'!E:E,'Cleansing - Response'!F:F,)</f>
        <v>Rarely / Sometimes</v>
      </c>
      <c r="BY32" s="86">
        <f>IF(Form_Responses1811121314[[#This Row],[Answer - B4]]="Always",1,0)</f>
        <v>0</v>
      </c>
      <c r="BZ32" s="86" t="str">
        <f>_xlfn.XLOOKUP(AU32,'Cleansing - Response'!H:H,'Cleansing - Response'!I:I,)</f>
        <v>Sometimes / When in need</v>
      </c>
      <c r="CA32" s="86">
        <f>IF(Form_Responses1811121314[[#This Row],[Answer - B5]]="Sometimes / When in need",2,IF(Form_Responses1811121314[[#This Row],[Answer - B5]]="Using dental floss at least once",1,0))</f>
        <v>2</v>
      </c>
      <c r="CB32" s="86" t="str">
        <f>_xlfn.XLOOKUP(AV32,'Cleansing - Response'!K:K,'Cleansing - Response'!L:L,)</f>
        <v>More than 1 time a day</v>
      </c>
      <c r="CC32" s="86">
        <f>IF(Form_Responses1811121314[[#This Row],[Answer - B6]]="More than 1 time a day",1,0)</f>
        <v>1</v>
      </c>
      <c r="CD32" s="86" t="str">
        <f>_xlfn.XLOOKUP(AW32,'Cleansing - Response'!$N:$N,'Cleansing - Response'!$O:$O,)</f>
        <v>No</v>
      </c>
      <c r="CE32" s="86">
        <f>IF(Form_Responses1811121314[[#This Row],[Answer - B7-1]]="Yes / Sometimes",1,0)</f>
        <v>0</v>
      </c>
      <c r="CF32" s="86" t="str">
        <f>_xlfn.XLOOKUP(AX32,'Cleansing - Response'!$N:$N,'Cleansing - Response'!$O:$O,)</f>
        <v>No</v>
      </c>
      <c r="CG32" s="86">
        <f>IF(Form_Responses1811121314[[#This Row],[Answer - B7-2]]="Yes / Sometimes",1,0)</f>
        <v>0</v>
      </c>
      <c r="CH32" s="86" t="str">
        <f>_xlfn.XLOOKUP(AY32,'Cleansing - Response'!$N:$N,'Cleansing - Response'!$O:$O,)</f>
        <v>No</v>
      </c>
      <c r="CI32" s="86">
        <f>IF(Form_Responses1811121314[[#This Row],[Answer - B7-3]]="Yes / Sometimes",1,0)</f>
        <v>0</v>
      </c>
      <c r="CJ32" s="86" t="str">
        <f>_xlfn.XLOOKUP(AZ32,'Cleansing - Response'!$N:$N,'Cleansing - Response'!$O:$O,)</f>
        <v>Yes / Sometimes</v>
      </c>
      <c r="CK32" s="86">
        <f>IF(Form_Responses1811121314[[#This Row],[Answer - B7-4]]="Yes / Sometimes",1,0)</f>
        <v>1</v>
      </c>
      <c r="CL32" s="86" t="str">
        <f>_xlfn.XLOOKUP(BA32,'Cleansing - Response'!$N:$N,'Cleansing - Response'!$O:$O,)</f>
        <v>No</v>
      </c>
      <c r="CM32" s="86">
        <f>IF(Form_Responses1811121314[[#This Row],[Answer - B7-5]]="Yes / Sometimes",1,0)</f>
        <v>0</v>
      </c>
      <c r="CN32" s="86" t="str">
        <f>_xlfn.XLOOKUP(BB32,'Cleansing - Response'!$N:$N,'Cleansing - Response'!$O:$O,)</f>
        <v>No</v>
      </c>
      <c r="CO32" s="86">
        <f>IF(Form_Responses1811121314[[#This Row],[Answer - B7-6]]="Yes / Sometimes",1,0)</f>
        <v>0</v>
      </c>
      <c r="CP32" s="87" t="str">
        <f>IF(COUNTIF(Form_Responses1811121314[[#This Row],[Answer - B7-1]:[Answer - B7-6]], "Yes / Sometimes") &gt; 4, "More than 4 times","Up to 4 times")</f>
        <v>Up to 4 times</v>
      </c>
      <c r="CQ32" s="152">
        <f>IF(Form_Responses1811121314[[#This Row],[Answer - B7 (Overall)]]="More than 4 times",1,0)</f>
        <v>0</v>
      </c>
    </row>
    <row r="33" spans="1:95" ht="13.2" hidden="1" x14ac:dyDescent="0.25">
      <c r="A33" s="82">
        <v>45569.458763009257</v>
      </c>
      <c r="B33" s="83" t="s">
        <v>178</v>
      </c>
      <c r="C33" s="84" t="s">
        <v>179</v>
      </c>
      <c r="D33" s="83">
        <v>50</v>
      </c>
      <c r="E33" s="83">
        <v>0.08</v>
      </c>
      <c r="F33" s="83" t="s">
        <v>114</v>
      </c>
      <c r="G33" s="83" t="s">
        <v>76</v>
      </c>
      <c r="H33" s="83" t="s">
        <v>180</v>
      </c>
      <c r="I33" s="83" t="s">
        <v>63</v>
      </c>
      <c r="J33" s="83" t="s">
        <v>64</v>
      </c>
      <c r="K33" s="83" t="s">
        <v>64</v>
      </c>
      <c r="L33" s="83" t="s">
        <v>64</v>
      </c>
      <c r="M33" s="83" t="s">
        <v>84</v>
      </c>
      <c r="N33" s="83" t="s">
        <v>64</v>
      </c>
      <c r="O33" s="83" t="s">
        <v>64</v>
      </c>
      <c r="P33" s="83" t="s">
        <v>84</v>
      </c>
      <c r="Q33" s="83" t="s">
        <v>84</v>
      </c>
      <c r="R33" s="83" t="s">
        <v>64</v>
      </c>
      <c r="S33" s="83" t="s">
        <v>64</v>
      </c>
      <c r="T33" s="83" t="s">
        <v>64</v>
      </c>
      <c r="U33" s="83" t="s">
        <v>84</v>
      </c>
      <c r="V33" s="83" t="s">
        <v>64</v>
      </c>
      <c r="W33" s="83" t="s">
        <v>64</v>
      </c>
      <c r="X33" s="83" t="s">
        <v>64</v>
      </c>
      <c r="Y33" s="83" t="s">
        <v>64</v>
      </c>
      <c r="Z33" s="83" t="s">
        <v>65</v>
      </c>
      <c r="AA33" s="83" t="s">
        <v>65</v>
      </c>
      <c r="AB33" s="83" t="s">
        <v>66</v>
      </c>
      <c r="AC33" s="83" t="s">
        <v>65</v>
      </c>
      <c r="AD33" s="83" t="s">
        <v>66</v>
      </c>
      <c r="AE33" s="83" t="s">
        <v>65</v>
      </c>
      <c r="AF33" s="83" t="s">
        <v>66</v>
      </c>
      <c r="AG33" s="83" t="s">
        <v>65</v>
      </c>
      <c r="AH33" s="83" t="s">
        <v>65</v>
      </c>
      <c r="AI33" s="83" t="s">
        <v>79</v>
      </c>
      <c r="AJ33" s="83" t="s">
        <v>66</v>
      </c>
      <c r="AK33" s="83" t="s">
        <v>66</v>
      </c>
      <c r="AL33" s="83" t="s">
        <v>66</v>
      </c>
      <c r="AM33" s="83" t="s">
        <v>65</v>
      </c>
      <c r="AN33" s="83" t="s">
        <v>66</v>
      </c>
      <c r="AO33" s="83" t="s">
        <v>66</v>
      </c>
      <c r="AP33" s="83" t="s">
        <v>67</v>
      </c>
      <c r="AQ33" s="83" t="s">
        <v>67</v>
      </c>
      <c r="AR33" s="83" t="s">
        <v>86</v>
      </c>
      <c r="AS33" s="83" t="s">
        <v>181</v>
      </c>
      <c r="AT33" s="83" t="s">
        <v>69</v>
      </c>
      <c r="AU33" s="83" t="s">
        <v>70</v>
      </c>
      <c r="AV33" s="83" t="s">
        <v>71</v>
      </c>
      <c r="AW33" s="83" t="s">
        <v>72</v>
      </c>
      <c r="AX33" s="83" t="s">
        <v>72</v>
      </c>
      <c r="AY33" s="83" t="s">
        <v>72</v>
      </c>
      <c r="AZ33" s="83" t="s">
        <v>72</v>
      </c>
      <c r="BA33" s="83" t="s">
        <v>72</v>
      </c>
      <c r="BB33" s="83" t="s">
        <v>73</v>
      </c>
      <c r="BC33" s="83" t="s">
        <v>73</v>
      </c>
      <c r="BE33" s="83" t="s">
        <v>73</v>
      </c>
      <c r="BG33" s="76" t="s">
        <v>100</v>
      </c>
      <c r="BH33" s="76" t="s">
        <v>114</v>
      </c>
      <c r="BI33" s="76" t="s">
        <v>1414</v>
      </c>
      <c r="BJ33">
        <f t="shared" si="0"/>
        <v>12</v>
      </c>
      <c r="BK33">
        <f t="shared" si="1"/>
        <v>55</v>
      </c>
      <c r="BM33" s="86" t="str">
        <f>_xlfn.XLOOKUP(Form_Responses1811121314[[#This Row],[Sekolah School (Cleansed)]],'Quality Check'!$B$11:$B$14,'Quality Check'!$C$11:$C$14,)</f>
        <v>Rural</v>
      </c>
      <c r="BN33" s="86" t="str">
        <f>_xlfn.XLOOKUP(Form_Responses1811121314[[#This Row],[Sekolah School (Cleansed)]],'Quality Check'!$B$11:$B$14,'Quality Check'!$D$11:$D$14,)</f>
        <v>Intervention Group (IG)</v>
      </c>
      <c r="BO33" s="87" t="str">
        <f>_xlfn.XLOOKUP(AS33,'Cleansing - Toothpaste Brand'!A:A,'Cleansing - Toothpaste Brand'!B:B,)</f>
        <v>Mukmin</v>
      </c>
      <c r="BP33" s="87"/>
      <c r="BQ3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33" s="86" t="str">
        <f>_xlfn.XLOOKUP(AP33,'Cleansing - Response'!E:E,'Cleansing - Response'!F:F,)</f>
        <v>2 days and more</v>
      </c>
      <c r="BS33" s="86">
        <f>IF(Form_Responses1811121314[[#This Row],[Answer - B1]]="2 days and more",1,0)</f>
        <v>1</v>
      </c>
      <c r="BT33" s="86" t="str">
        <f>_xlfn.XLOOKUP(AQ33,'Cleansing - Response'!E:E,'Cleansing - Response'!F:F,)</f>
        <v>2 days and more</v>
      </c>
      <c r="BU33" s="86">
        <f>IF(Form_Responses1811121314[[#This Row],[Answer - B2]]="2 days and more",1,0)</f>
        <v>1</v>
      </c>
      <c r="BV33" s="86" t="str">
        <f t="shared" si="2"/>
        <v>Tidak / No</v>
      </c>
      <c r="BW33" s="86">
        <f>IF(Form_Responses1811121314[[#This Row],[Answer - B3]]="Ya / Yes",1,0)</f>
        <v>0</v>
      </c>
      <c r="BX33" s="86" t="str">
        <f>_xlfn.XLOOKUP(AT33,'Cleansing - Response'!E:E,'Cleansing - Response'!F:F,)</f>
        <v>Rarely / Sometimes</v>
      </c>
      <c r="BY33" s="86">
        <f>IF(Form_Responses1811121314[[#This Row],[Answer - B4]]="Always",1,0)</f>
        <v>0</v>
      </c>
      <c r="BZ33" s="86" t="str">
        <f>_xlfn.XLOOKUP(AU33,'Cleansing - Response'!H:H,'Cleansing - Response'!I:I,)</f>
        <v>Sometimes / When in need</v>
      </c>
      <c r="CA33" s="86">
        <f>IF(Form_Responses1811121314[[#This Row],[Answer - B5]]="Sometimes / When in need",2,IF(Form_Responses1811121314[[#This Row],[Answer - B5]]="Using dental floss at least once",1,0))</f>
        <v>2</v>
      </c>
      <c r="CB33" s="86" t="str">
        <f>_xlfn.XLOOKUP(AV33,'Cleansing - Response'!K:K,'Cleansing - Response'!L:L,)</f>
        <v>Up to 1 time a day</v>
      </c>
      <c r="CC33" s="86">
        <f>IF(Form_Responses1811121314[[#This Row],[Answer - B6]]="More than 1 time a day",1,0)</f>
        <v>0</v>
      </c>
      <c r="CD33" s="86" t="str">
        <f>_xlfn.XLOOKUP(AW33,'Cleansing - Response'!$N:$N,'Cleansing - Response'!$O:$O,)</f>
        <v>Yes / Sometimes</v>
      </c>
      <c r="CE33" s="86">
        <f>IF(Form_Responses1811121314[[#This Row],[Answer - B7-1]]="Yes / Sometimes",1,0)</f>
        <v>1</v>
      </c>
      <c r="CF33" s="86" t="str">
        <f>_xlfn.XLOOKUP(AX33,'Cleansing - Response'!$N:$N,'Cleansing - Response'!$O:$O,)</f>
        <v>Yes / Sometimes</v>
      </c>
      <c r="CG33" s="86">
        <f>IF(Form_Responses1811121314[[#This Row],[Answer - B7-2]]="Yes / Sometimes",1,0)</f>
        <v>1</v>
      </c>
      <c r="CH33" s="86" t="str">
        <f>_xlfn.XLOOKUP(AY33,'Cleansing - Response'!$N:$N,'Cleansing - Response'!$O:$O,)</f>
        <v>Yes / Sometimes</v>
      </c>
      <c r="CI33" s="86">
        <f>IF(Form_Responses1811121314[[#This Row],[Answer - B7-3]]="Yes / Sometimes",1,0)</f>
        <v>1</v>
      </c>
      <c r="CJ33" s="86" t="str">
        <f>_xlfn.XLOOKUP(AZ33,'Cleansing - Response'!$N:$N,'Cleansing - Response'!$O:$O,)</f>
        <v>Yes / Sometimes</v>
      </c>
      <c r="CK33" s="86">
        <f>IF(Form_Responses1811121314[[#This Row],[Answer - B7-4]]="Yes / Sometimes",1,0)</f>
        <v>1</v>
      </c>
      <c r="CL33" s="86" t="str">
        <f>_xlfn.XLOOKUP(BA33,'Cleansing - Response'!$N:$N,'Cleansing - Response'!$O:$O,)</f>
        <v>Yes / Sometimes</v>
      </c>
      <c r="CM33" s="86">
        <f>IF(Form_Responses1811121314[[#This Row],[Answer - B7-5]]="Yes / Sometimes",1,0)</f>
        <v>1</v>
      </c>
      <c r="CN33" s="86" t="str">
        <f>_xlfn.XLOOKUP(BB33,'Cleansing - Response'!$N:$N,'Cleansing - Response'!$O:$O,)</f>
        <v>No</v>
      </c>
      <c r="CO33" s="86">
        <f>IF(Form_Responses1811121314[[#This Row],[Answer - B7-6]]="Yes / Sometimes",1,0)</f>
        <v>0</v>
      </c>
      <c r="CP33" s="87" t="str">
        <f>IF(COUNTIF(Form_Responses1811121314[[#This Row],[Answer - B7-1]:[Answer - B7-6]], "Yes / Sometimes") &gt; 4, "More than 4 times","Up to 4 times")</f>
        <v>More than 4 times</v>
      </c>
      <c r="CQ33" s="152">
        <f>IF(Form_Responses1811121314[[#This Row],[Answer - B7 (Overall)]]="More than 4 times",1,0)</f>
        <v>1</v>
      </c>
    </row>
    <row r="34" spans="1:95" ht="13.2" hidden="1" x14ac:dyDescent="0.25">
      <c r="A34" s="82">
        <v>45569.462447662037</v>
      </c>
      <c r="B34" s="83" t="s">
        <v>182</v>
      </c>
      <c r="C34" s="84" t="s">
        <v>183</v>
      </c>
      <c r="D34" s="83">
        <v>100</v>
      </c>
      <c r="E34" s="83">
        <v>0.88</v>
      </c>
      <c r="F34" s="83" t="s">
        <v>114</v>
      </c>
      <c r="G34" s="83" t="s">
        <v>76</v>
      </c>
      <c r="H34" s="83" t="s">
        <v>77</v>
      </c>
      <c r="I34" s="83" t="s">
        <v>63</v>
      </c>
      <c r="J34" s="83" t="s">
        <v>64</v>
      </c>
      <c r="K34" s="83" t="s">
        <v>64</v>
      </c>
      <c r="L34" s="83" t="s">
        <v>64</v>
      </c>
      <c r="M34" s="83" t="s">
        <v>64</v>
      </c>
      <c r="N34" s="83" t="s">
        <v>64</v>
      </c>
      <c r="O34" s="83" t="s">
        <v>64</v>
      </c>
      <c r="P34" s="83" t="s">
        <v>64</v>
      </c>
      <c r="Q34" s="83" t="s">
        <v>64</v>
      </c>
      <c r="R34" s="83" t="s">
        <v>64</v>
      </c>
      <c r="S34" s="83" t="s">
        <v>64</v>
      </c>
      <c r="T34" s="83" t="s">
        <v>64</v>
      </c>
      <c r="U34" s="83" t="s">
        <v>64</v>
      </c>
      <c r="V34" s="83" t="s">
        <v>64</v>
      </c>
      <c r="W34" s="83" t="s">
        <v>64</v>
      </c>
      <c r="X34" s="83" t="s">
        <v>64</v>
      </c>
      <c r="Y34" s="83" t="s">
        <v>64</v>
      </c>
      <c r="Z34" s="83" t="s">
        <v>66</v>
      </c>
      <c r="AA34" s="83" t="s">
        <v>65</v>
      </c>
      <c r="AB34" s="83" t="s">
        <v>66</v>
      </c>
      <c r="AC34" s="83" t="s">
        <v>66</v>
      </c>
      <c r="AD34" s="83" t="s">
        <v>66</v>
      </c>
      <c r="AE34" s="83" t="s">
        <v>66</v>
      </c>
      <c r="AF34" s="83" t="s">
        <v>66</v>
      </c>
      <c r="AG34" s="83" t="s">
        <v>65</v>
      </c>
      <c r="AH34" s="83" t="s">
        <v>66</v>
      </c>
      <c r="AI34" s="83" t="s">
        <v>101</v>
      </c>
      <c r="AJ34" s="83" t="s">
        <v>66</v>
      </c>
      <c r="AK34" s="83" t="s">
        <v>66</v>
      </c>
      <c r="AL34" s="83" t="s">
        <v>66</v>
      </c>
      <c r="AM34" s="83" t="s">
        <v>66</v>
      </c>
      <c r="AN34" s="83" t="s">
        <v>66</v>
      </c>
      <c r="AO34" s="83" t="s">
        <v>66</v>
      </c>
      <c r="AP34" s="83" t="s">
        <v>67</v>
      </c>
      <c r="AQ34" s="83" t="s">
        <v>67</v>
      </c>
      <c r="AR34" s="83" t="s">
        <v>63</v>
      </c>
      <c r="AS34" s="83" t="s">
        <v>81</v>
      </c>
      <c r="AT34" s="83" t="s">
        <v>87</v>
      </c>
      <c r="AU34" s="83" t="s">
        <v>70</v>
      </c>
      <c r="AV34" s="83" t="s">
        <v>71</v>
      </c>
      <c r="AW34" s="83" t="s">
        <v>73</v>
      </c>
      <c r="AX34" s="83" t="s">
        <v>72</v>
      </c>
      <c r="AY34" s="83" t="s">
        <v>72</v>
      </c>
      <c r="AZ34" s="83" t="s">
        <v>72</v>
      </c>
      <c r="BA34" s="83" t="s">
        <v>73</v>
      </c>
      <c r="BB34" s="83" t="s">
        <v>73</v>
      </c>
      <c r="BC34" s="83" t="s">
        <v>73</v>
      </c>
      <c r="BE34" s="83" t="s">
        <v>73</v>
      </c>
      <c r="BG34" s="76" t="s">
        <v>100</v>
      </c>
      <c r="BH34" s="76" t="s">
        <v>114</v>
      </c>
      <c r="BI34" s="76" t="s">
        <v>1414</v>
      </c>
      <c r="BJ34">
        <f t="shared" si="0"/>
        <v>15</v>
      </c>
      <c r="BK34">
        <f t="shared" si="1"/>
        <v>51</v>
      </c>
      <c r="BM34" s="86" t="str">
        <f>_xlfn.XLOOKUP(Form_Responses1811121314[[#This Row],[Sekolah School (Cleansed)]],'Quality Check'!$B$11:$B$14,'Quality Check'!$C$11:$C$14,)</f>
        <v>Rural</v>
      </c>
      <c r="BN34" s="86" t="str">
        <f>_xlfn.XLOOKUP(Form_Responses1811121314[[#This Row],[Sekolah School (Cleansed)]],'Quality Check'!$B$11:$B$14,'Quality Check'!$D$11:$D$14,)</f>
        <v>Intervention Group (IG)</v>
      </c>
      <c r="BO34" s="87" t="str">
        <f>_xlfn.XLOOKUP(AS34,'Cleansing - Toothpaste Brand'!A:A,'Cleansing - Toothpaste Brand'!B:B,)</f>
        <v>Colgate</v>
      </c>
      <c r="BP34" s="87"/>
      <c r="BQ3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4" s="86" t="str">
        <f>_xlfn.XLOOKUP(AP34,'Cleansing - Response'!E:E,'Cleansing - Response'!F:F,)</f>
        <v>2 days and more</v>
      </c>
      <c r="BS34" s="86">
        <f>IF(Form_Responses1811121314[[#This Row],[Answer - B1]]="2 days and more",1,0)</f>
        <v>1</v>
      </c>
      <c r="BT34" s="86" t="str">
        <f>_xlfn.XLOOKUP(AQ34,'Cleansing - Response'!E:E,'Cleansing - Response'!F:F,)</f>
        <v>2 days and more</v>
      </c>
      <c r="BU34" s="86">
        <f>IF(Form_Responses1811121314[[#This Row],[Answer - B2]]="2 days and more",1,0)</f>
        <v>1</v>
      </c>
      <c r="BV34" s="86" t="str">
        <f t="shared" si="2"/>
        <v>Ya / Yes</v>
      </c>
      <c r="BW34" s="86">
        <f>IF(Form_Responses1811121314[[#This Row],[Answer - B3]]="Ya / Yes",1,0)</f>
        <v>1</v>
      </c>
      <c r="BX34" s="86" t="str">
        <f>_xlfn.XLOOKUP(AT34,'Cleansing - Response'!E:E,'Cleansing - Response'!F:F,)</f>
        <v>Always</v>
      </c>
      <c r="BY34" s="86">
        <f>IF(Form_Responses1811121314[[#This Row],[Answer - B4]]="Always",1,0)</f>
        <v>1</v>
      </c>
      <c r="BZ34" s="86" t="str">
        <f>_xlfn.XLOOKUP(AU34,'Cleansing - Response'!H:H,'Cleansing - Response'!I:I,)</f>
        <v>Sometimes / When in need</v>
      </c>
      <c r="CA34" s="86">
        <f>IF(Form_Responses1811121314[[#This Row],[Answer - B5]]="Sometimes / When in need",2,IF(Form_Responses1811121314[[#This Row],[Answer - B5]]="Using dental floss at least once",1,0))</f>
        <v>2</v>
      </c>
      <c r="CB34" s="86" t="str">
        <f>_xlfn.XLOOKUP(AV34,'Cleansing - Response'!K:K,'Cleansing - Response'!L:L,)</f>
        <v>Up to 1 time a day</v>
      </c>
      <c r="CC34" s="86">
        <f>IF(Form_Responses1811121314[[#This Row],[Answer - B6]]="More than 1 time a day",1,0)</f>
        <v>0</v>
      </c>
      <c r="CD34" s="86" t="str">
        <f>_xlfn.XLOOKUP(AW34,'Cleansing - Response'!$N:$N,'Cleansing - Response'!$O:$O,)</f>
        <v>No</v>
      </c>
      <c r="CE34" s="86">
        <f>IF(Form_Responses1811121314[[#This Row],[Answer - B7-1]]="Yes / Sometimes",1,0)</f>
        <v>0</v>
      </c>
      <c r="CF34" s="86" t="str">
        <f>_xlfn.XLOOKUP(AX34,'Cleansing - Response'!$N:$N,'Cleansing - Response'!$O:$O,)</f>
        <v>Yes / Sometimes</v>
      </c>
      <c r="CG34" s="86">
        <f>IF(Form_Responses1811121314[[#This Row],[Answer - B7-2]]="Yes / Sometimes",1,0)</f>
        <v>1</v>
      </c>
      <c r="CH34" s="86" t="str">
        <f>_xlfn.XLOOKUP(AY34,'Cleansing - Response'!$N:$N,'Cleansing - Response'!$O:$O,)</f>
        <v>Yes / Sometimes</v>
      </c>
      <c r="CI34" s="86">
        <f>IF(Form_Responses1811121314[[#This Row],[Answer - B7-3]]="Yes / Sometimes",1,0)</f>
        <v>1</v>
      </c>
      <c r="CJ34" s="86" t="str">
        <f>_xlfn.XLOOKUP(AZ34,'Cleansing - Response'!$N:$N,'Cleansing - Response'!$O:$O,)</f>
        <v>Yes / Sometimes</v>
      </c>
      <c r="CK34" s="86">
        <f>IF(Form_Responses1811121314[[#This Row],[Answer - B7-4]]="Yes / Sometimes",1,0)</f>
        <v>1</v>
      </c>
      <c r="CL34" s="86" t="str">
        <f>_xlfn.XLOOKUP(BA34,'Cleansing - Response'!$N:$N,'Cleansing - Response'!$O:$O,)</f>
        <v>No</v>
      </c>
      <c r="CM34" s="86">
        <f>IF(Form_Responses1811121314[[#This Row],[Answer - B7-5]]="Yes / Sometimes",1,0)</f>
        <v>0</v>
      </c>
      <c r="CN34" s="86" t="str">
        <f>_xlfn.XLOOKUP(BB34,'Cleansing - Response'!$N:$N,'Cleansing - Response'!$O:$O,)</f>
        <v>No</v>
      </c>
      <c r="CO34" s="86">
        <f>IF(Form_Responses1811121314[[#This Row],[Answer - B7-6]]="Yes / Sometimes",1,0)</f>
        <v>0</v>
      </c>
      <c r="CP34" s="87" t="str">
        <f>IF(COUNTIF(Form_Responses1811121314[[#This Row],[Answer - B7-1]:[Answer - B7-6]], "Yes / Sometimes") &gt; 4, "More than 4 times","Up to 4 times")</f>
        <v>Up to 4 times</v>
      </c>
      <c r="CQ34" s="152">
        <f>IF(Form_Responses1811121314[[#This Row],[Answer - B7 (Overall)]]="More than 4 times",1,0)</f>
        <v>0</v>
      </c>
    </row>
    <row r="35" spans="1:95" ht="13.2" hidden="1" x14ac:dyDescent="0.25">
      <c r="A35" s="82">
        <v>45569.462627175926</v>
      </c>
      <c r="B35" s="83" t="s">
        <v>184</v>
      </c>
      <c r="C35" s="84" t="s">
        <v>185</v>
      </c>
      <c r="D35" s="83">
        <v>42.86</v>
      </c>
      <c r="E35" s="83">
        <v>0</v>
      </c>
      <c r="F35" s="83" t="s">
        <v>114</v>
      </c>
      <c r="G35" s="83" t="s">
        <v>76</v>
      </c>
      <c r="H35" s="83" t="s">
        <v>186</v>
      </c>
      <c r="I35" s="83" t="s">
        <v>63</v>
      </c>
      <c r="J35" s="83" t="s">
        <v>64</v>
      </c>
      <c r="K35" s="83" t="s">
        <v>78</v>
      </c>
      <c r="L35" s="83" t="s">
        <v>64</v>
      </c>
      <c r="M35" s="83" t="s">
        <v>78</v>
      </c>
      <c r="N35" s="83" t="s">
        <v>64</v>
      </c>
      <c r="O35" s="83" t="s">
        <v>64</v>
      </c>
      <c r="P35" s="83" t="s">
        <v>64</v>
      </c>
      <c r="Q35" s="83" t="s">
        <v>64</v>
      </c>
      <c r="R35" s="83" t="s">
        <v>64</v>
      </c>
      <c r="S35" s="83" t="s">
        <v>64</v>
      </c>
      <c r="T35" s="83" t="s">
        <v>64</v>
      </c>
      <c r="U35" s="83" t="s">
        <v>78</v>
      </c>
      <c r="V35" s="83" t="s">
        <v>64</v>
      </c>
      <c r="W35" s="83" t="s">
        <v>64</v>
      </c>
      <c r="X35" s="83" t="s">
        <v>64</v>
      </c>
      <c r="Y35" s="83" t="s">
        <v>64</v>
      </c>
      <c r="Z35" s="83" t="s">
        <v>65</v>
      </c>
      <c r="AA35" s="83" t="s">
        <v>65</v>
      </c>
      <c r="AB35" s="83" t="s">
        <v>65</v>
      </c>
      <c r="AC35" s="83" t="s">
        <v>66</v>
      </c>
      <c r="AD35" s="83" t="s">
        <v>65</v>
      </c>
      <c r="AE35" s="83" t="s">
        <v>65</v>
      </c>
      <c r="AF35" s="83" t="s">
        <v>66</v>
      </c>
      <c r="AG35" s="83" t="s">
        <v>66</v>
      </c>
      <c r="AH35" s="83" t="s">
        <v>66</v>
      </c>
      <c r="AI35" s="83" t="s">
        <v>79</v>
      </c>
      <c r="AJ35" s="83" t="s">
        <v>66</v>
      </c>
      <c r="AK35" s="83" t="s">
        <v>66</v>
      </c>
      <c r="AL35" s="83" t="s">
        <v>66</v>
      </c>
      <c r="AM35" s="83" t="s">
        <v>65</v>
      </c>
      <c r="AN35" s="83" t="s">
        <v>66</v>
      </c>
      <c r="AO35" s="83" t="s">
        <v>66</v>
      </c>
      <c r="AP35" s="83" t="s">
        <v>67</v>
      </c>
      <c r="AQ35" s="83" t="s">
        <v>67</v>
      </c>
      <c r="AR35" s="83" t="s">
        <v>63</v>
      </c>
      <c r="AS35" s="83" t="s">
        <v>187</v>
      </c>
      <c r="AT35" s="83" t="s">
        <v>69</v>
      </c>
      <c r="AU35" s="83" t="s">
        <v>93</v>
      </c>
      <c r="AV35" s="83" t="s">
        <v>80</v>
      </c>
      <c r="AW35" s="83" t="s">
        <v>73</v>
      </c>
      <c r="AX35" s="83" t="s">
        <v>73</v>
      </c>
      <c r="AY35" s="83" t="s">
        <v>73</v>
      </c>
      <c r="AZ35" s="83" t="s">
        <v>73</v>
      </c>
      <c r="BA35" s="83" t="s">
        <v>63</v>
      </c>
      <c r="BB35" s="83" t="s">
        <v>73</v>
      </c>
      <c r="BC35" s="83" t="s">
        <v>73</v>
      </c>
      <c r="BE35" s="83" t="s">
        <v>73</v>
      </c>
      <c r="BG35" s="76" t="s">
        <v>100</v>
      </c>
      <c r="BH35" s="76" t="s">
        <v>114</v>
      </c>
      <c r="BI35" s="76" t="s">
        <v>1414</v>
      </c>
      <c r="BJ35">
        <f t="shared" si="0"/>
        <v>14</v>
      </c>
      <c r="BK35">
        <f t="shared" si="1"/>
        <v>54</v>
      </c>
      <c r="BM35" s="86" t="str">
        <f>_xlfn.XLOOKUP(Form_Responses1811121314[[#This Row],[Sekolah School (Cleansed)]],'Quality Check'!$B$11:$B$14,'Quality Check'!$C$11:$C$14,)</f>
        <v>Rural</v>
      </c>
      <c r="BN35" s="86" t="str">
        <f>_xlfn.XLOOKUP(Form_Responses1811121314[[#This Row],[Sekolah School (Cleansed)]],'Quality Check'!$B$11:$B$14,'Quality Check'!$D$11:$D$14,)</f>
        <v>Intervention Group (IG)</v>
      </c>
      <c r="BO35" s="87" t="str">
        <f>_xlfn.XLOOKUP(AS35,'Cleansing - Toothpaste Brand'!A:A,'Cleansing - Toothpaste Brand'!B:B,)</f>
        <v>Fresh and White</v>
      </c>
      <c r="BP35" s="87"/>
      <c r="BQ3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5" s="86" t="str">
        <f>_xlfn.XLOOKUP(AP35,'Cleansing - Response'!E:E,'Cleansing - Response'!F:F,)</f>
        <v>2 days and more</v>
      </c>
      <c r="BS35" s="86">
        <f>IF(Form_Responses1811121314[[#This Row],[Answer - B1]]="2 days and more",1,0)</f>
        <v>1</v>
      </c>
      <c r="BT35" s="86" t="str">
        <f>_xlfn.XLOOKUP(AQ35,'Cleansing - Response'!E:E,'Cleansing - Response'!F:F,)</f>
        <v>2 days and more</v>
      </c>
      <c r="BU35" s="86">
        <f>IF(Form_Responses1811121314[[#This Row],[Answer - B2]]="2 days and more",1,0)</f>
        <v>1</v>
      </c>
      <c r="BV35" s="86" t="str">
        <f t="shared" si="2"/>
        <v>Ya / Yes</v>
      </c>
      <c r="BW35" s="86">
        <f>IF(Form_Responses1811121314[[#This Row],[Answer - B3]]="Ya / Yes",1,0)</f>
        <v>1</v>
      </c>
      <c r="BX35" s="86" t="str">
        <f>_xlfn.XLOOKUP(AT35,'Cleansing - Response'!E:E,'Cleansing - Response'!F:F,)</f>
        <v>Rarely / Sometimes</v>
      </c>
      <c r="BY35" s="86">
        <f>IF(Form_Responses1811121314[[#This Row],[Answer - B4]]="Always",1,0)</f>
        <v>0</v>
      </c>
      <c r="BZ35" s="86" t="str">
        <f>_xlfn.XLOOKUP(AU35,'Cleansing - Response'!H:H,'Cleansing - Response'!I:I,)</f>
        <v>Not using dental floss</v>
      </c>
      <c r="CA35" s="86">
        <f>IF(Form_Responses1811121314[[#This Row],[Answer - B5]]="Sometimes / When in need",2,IF(Form_Responses1811121314[[#This Row],[Answer - B5]]="Using dental floss at least once",1,0))</f>
        <v>0</v>
      </c>
      <c r="CB35" s="86" t="str">
        <f>_xlfn.XLOOKUP(AV35,'Cleansing - Response'!K:K,'Cleansing - Response'!L:L,)</f>
        <v>Up to 1 time a day</v>
      </c>
      <c r="CC35" s="86">
        <f>IF(Form_Responses1811121314[[#This Row],[Answer - B6]]="More than 1 time a day",1,0)</f>
        <v>0</v>
      </c>
      <c r="CD35" s="86" t="str">
        <f>_xlfn.XLOOKUP(AW35,'Cleansing - Response'!$N:$N,'Cleansing - Response'!$O:$O,)</f>
        <v>No</v>
      </c>
      <c r="CE35" s="86">
        <f>IF(Form_Responses1811121314[[#This Row],[Answer - B7-1]]="Yes / Sometimes",1,0)</f>
        <v>0</v>
      </c>
      <c r="CF35" s="86" t="str">
        <f>_xlfn.XLOOKUP(AX35,'Cleansing - Response'!$N:$N,'Cleansing - Response'!$O:$O,)</f>
        <v>No</v>
      </c>
      <c r="CG35" s="86">
        <f>IF(Form_Responses1811121314[[#This Row],[Answer - B7-2]]="Yes / Sometimes",1,0)</f>
        <v>0</v>
      </c>
      <c r="CH35" s="86" t="str">
        <f>_xlfn.XLOOKUP(AY35,'Cleansing - Response'!$N:$N,'Cleansing - Response'!$O:$O,)</f>
        <v>No</v>
      </c>
      <c r="CI35" s="86">
        <f>IF(Form_Responses1811121314[[#This Row],[Answer - B7-3]]="Yes / Sometimes",1,0)</f>
        <v>0</v>
      </c>
      <c r="CJ35" s="86" t="str">
        <f>_xlfn.XLOOKUP(AZ35,'Cleansing - Response'!$N:$N,'Cleansing - Response'!$O:$O,)</f>
        <v>No</v>
      </c>
      <c r="CK35" s="86">
        <f>IF(Form_Responses1811121314[[#This Row],[Answer - B7-4]]="Yes / Sometimes",1,0)</f>
        <v>0</v>
      </c>
      <c r="CL35" s="86" t="str">
        <f>_xlfn.XLOOKUP(BA35,'Cleansing - Response'!$N:$N,'Cleansing - Response'!$O:$O,)</f>
        <v>Yes / Sometimes</v>
      </c>
      <c r="CM35" s="86">
        <f>IF(Form_Responses1811121314[[#This Row],[Answer - B7-5]]="Yes / Sometimes",1,0)</f>
        <v>1</v>
      </c>
      <c r="CN35" s="86" t="str">
        <f>_xlfn.XLOOKUP(BB35,'Cleansing - Response'!$N:$N,'Cleansing - Response'!$O:$O,)</f>
        <v>No</v>
      </c>
      <c r="CO35" s="86">
        <f>IF(Form_Responses1811121314[[#This Row],[Answer - B7-6]]="Yes / Sometimes",1,0)</f>
        <v>0</v>
      </c>
      <c r="CP35" s="87" t="str">
        <f>IF(COUNTIF(Form_Responses1811121314[[#This Row],[Answer - B7-1]:[Answer - B7-6]], "Yes / Sometimes") &gt; 4, "More than 4 times","Up to 4 times")</f>
        <v>Up to 4 times</v>
      </c>
      <c r="CQ35" s="152">
        <f>IF(Form_Responses1811121314[[#This Row],[Answer - B7 (Overall)]]="More than 4 times",1,0)</f>
        <v>0</v>
      </c>
    </row>
    <row r="36" spans="1:95" ht="13.2" hidden="1" x14ac:dyDescent="0.25">
      <c r="A36" s="82">
        <v>45569.462717858798</v>
      </c>
      <c r="B36" s="83" t="s">
        <v>188</v>
      </c>
      <c r="C36" s="84" t="s">
        <v>189</v>
      </c>
      <c r="D36" s="83">
        <v>60.71</v>
      </c>
      <c r="E36" s="83">
        <v>0.04</v>
      </c>
      <c r="F36" s="83" t="s">
        <v>114</v>
      </c>
      <c r="G36" s="83" t="s">
        <v>76</v>
      </c>
      <c r="H36" s="83" t="s">
        <v>108</v>
      </c>
      <c r="I36" s="83" t="s">
        <v>63</v>
      </c>
      <c r="J36" s="83" t="s">
        <v>64</v>
      </c>
      <c r="K36" s="83" t="s">
        <v>84</v>
      </c>
      <c r="L36" s="83" t="s">
        <v>64</v>
      </c>
      <c r="M36" s="83" t="s">
        <v>84</v>
      </c>
      <c r="N36" s="83" t="s">
        <v>64</v>
      </c>
      <c r="O36" s="83" t="s">
        <v>64</v>
      </c>
      <c r="P36" s="83" t="s">
        <v>78</v>
      </c>
      <c r="Q36" s="83" t="s">
        <v>64</v>
      </c>
      <c r="R36" s="83" t="s">
        <v>64</v>
      </c>
      <c r="S36" s="83" t="s">
        <v>64</v>
      </c>
      <c r="T36" s="83" t="s">
        <v>64</v>
      </c>
      <c r="U36" s="83" t="s">
        <v>64</v>
      </c>
      <c r="V36" s="83" t="s">
        <v>64</v>
      </c>
      <c r="W36" s="83" t="s">
        <v>84</v>
      </c>
      <c r="X36" s="83" t="s">
        <v>64</v>
      </c>
      <c r="Y36" s="83" t="s">
        <v>64</v>
      </c>
      <c r="Z36" s="83" t="s">
        <v>66</v>
      </c>
      <c r="AA36" s="83" t="s">
        <v>65</v>
      </c>
      <c r="AB36" s="83" t="s">
        <v>65</v>
      </c>
      <c r="AC36" s="83" t="s">
        <v>66</v>
      </c>
      <c r="AD36" s="83" t="s">
        <v>66</v>
      </c>
      <c r="AE36" s="83" t="s">
        <v>65</v>
      </c>
      <c r="AF36" s="83" t="s">
        <v>65</v>
      </c>
      <c r="AG36" s="83" t="s">
        <v>66</v>
      </c>
      <c r="AH36" s="83" t="s">
        <v>65</v>
      </c>
      <c r="AI36" s="83" t="s">
        <v>101</v>
      </c>
      <c r="AJ36" s="83" t="s">
        <v>66</v>
      </c>
      <c r="AK36" s="83" t="s">
        <v>65</v>
      </c>
      <c r="AL36" s="83" t="s">
        <v>65</v>
      </c>
      <c r="AM36" s="83" t="s">
        <v>66</v>
      </c>
      <c r="AN36" s="83" t="s">
        <v>66</v>
      </c>
      <c r="AO36" s="83" t="s">
        <v>66</v>
      </c>
      <c r="AP36" s="83" t="s">
        <v>85</v>
      </c>
      <c r="AQ36" s="83" t="s">
        <v>151</v>
      </c>
      <c r="AR36" s="83" t="s">
        <v>63</v>
      </c>
      <c r="AS36" s="83" t="s">
        <v>68</v>
      </c>
      <c r="AT36" s="83" t="s">
        <v>87</v>
      </c>
      <c r="AU36" s="83" t="s">
        <v>67</v>
      </c>
      <c r="AV36" s="83" t="s">
        <v>71</v>
      </c>
      <c r="AW36" s="83" t="s">
        <v>73</v>
      </c>
      <c r="AX36" s="83" t="s">
        <v>73</v>
      </c>
      <c r="AY36" s="83" t="s">
        <v>72</v>
      </c>
      <c r="AZ36" s="83" t="s">
        <v>73</v>
      </c>
      <c r="BA36" s="83" t="s">
        <v>73</v>
      </c>
      <c r="BB36" s="83" t="s">
        <v>73</v>
      </c>
      <c r="BC36" s="83" t="s">
        <v>73</v>
      </c>
      <c r="BE36" s="83" t="s">
        <v>73</v>
      </c>
      <c r="BG36" s="76" t="s">
        <v>100</v>
      </c>
      <c r="BH36" s="76" t="s">
        <v>114</v>
      </c>
      <c r="BI36" s="76" t="s">
        <v>1414</v>
      </c>
      <c r="BJ36">
        <f t="shared" si="0"/>
        <v>12</v>
      </c>
      <c r="BK36">
        <f t="shared" si="1"/>
        <v>56</v>
      </c>
      <c r="BM36" s="86" t="str">
        <f>_xlfn.XLOOKUP(Form_Responses1811121314[[#This Row],[Sekolah School (Cleansed)]],'Quality Check'!$B$11:$B$14,'Quality Check'!$C$11:$C$14,)</f>
        <v>Rural</v>
      </c>
      <c r="BN36" s="86" t="str">
        <f>_xlfn.XLOOKUP(Form_Responses1811121314[[#This Row],[Sekolah School (Cleansed)]],'Quality Check'!$B$11:$B$14,'Quality Check'!$D$11:$D$14,)</f>
        <v>Intervention Group (IG)</v>
      </c>
      <c r="BO36" s="87" t="str">
        <f>_xlfn.XLOOKUP(AS36,'Cleansing - Toothpaste Brand'!A:A,'Cleansing - Toothpaste Brand'!B:B,)</f>
        <v>Colgate</v>
      </c>
      <c r="BP36" s="87"/>
      <c r="BQ3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6" s="86" t="str">
        <f>_xlfn.XLOOKUP(AP36,'Cleansing - Response'!E:E,'Cleansing - Response'!F:F,)</f>
        <v>2 days and more</v>
      </c>
      <c r="BS36" s="86">
        <f>IF(Form_Responses1811121314[[#This Row],[Answer - B1]]="2 days and more",1,0)</f>
        <v>1</v>
      </c>
      <c r="BT36" s="86" t="str">
        <f>_xlfn.XLOOKUP(AQ36,'Cleansing - Response'!E:E,'Cleansing - Response'!F:F,)</f>
        <v>2 days and more</v>
      </c>
      <c r="BU36" s="86">
        <f>IF(Form_Responses1811121314[[#This Row],[Answer - B2]]="2 days and more",1,0)</f>
        <v>1</v>
      </c>
      <c r="BV36" s="86" t="str">
        <f t="shared" si="2"/>
        <v>Ya / Yes</v>
      </c>
      <c r="BW36" s="86">
        <f>IF(Form_Responses1811121314[[#This Row],[Answer - B3]]="Ya / Yes",1,0)</f>
        <v>1</v>
      </c>
      <c r="BX36" s="86" t="str">
        <f>_xlfn.XLOOKUP(AT36,'Cleansing - Response'!E:E,'Cleansing - Response'!F:F,)</f>
        <v>Always</v>
      </c>
      <c r="BY36" s="86">
        <f>IF(Form_Responses1811121314[[#This Row],[Answer - B4]]="Always",1,0)</f>
        <v>1</v>
      </c>
      <c r="BZ36" s="86" t="str">
        <f>_xlfn.XLOOKUP(AU36,'Cleansing - Response'!H:H,'Cleansing - Response'!I:I,)</f>
        <v>Using dental floss at least once</v>
      </c>
      <c r="CA36" s="86">
        <f>IF(Form_Responses1811121314[[#This Row],[Answer - B5]]="Sometimes / When in need",2,IF(Form_Responses1811121314[[#This Row],[Answer - B5]]="Using dental floss at least once",1,0))</f>
        <v>1</v>
      </c>
      <c r="CB36" s="86" t="str">
        <f>_xlfn.XLOOKUP(AV36,'Cleansing - Response'!K:K,'Cleansing - Response'!L:L,)</f>
        <v>Up to 1 time a day</v>
      </c>
      <c r="CC36" s="86">
        <f>IF(Form_Responses1811121314[[#This Row],[Answer - B6]]="More than 1 time a day",1,0)</f>
        <v>0</v>
      </c>
      <c r="CD36" s="86" t="str">
        <f>_xlfn.XLOOKUP(AW36,'Cleansing - Response'!$N:$N,'Cleansing - Response'!$O:$O,)</f>
        <v>No</v>
      </c>
      <c r="CE36" s="86">
        <f>IF(Form_Responses1811121314[[#This Row],[Answer - B7-1]]="Yes / Sometimes",1,0)</f>
        <v>0</v>
      </c>
      <c r="CF36" s="86" t="str">
        <f>_xlfn.XLOOKUP(AX36,'Cleansing - Response'!$N:$N,'Cleansing - Response'!$O:$O,)</f>
        <v>No</v>
      </c>
      <c r="CG36" s="86">
        <f>IF(Form_Responses1811121314[[#This Row],[Answer - B7-2]]="Yes / Sometimes",1,0)</f>
        <v>0</v>
      </c>
      <c r="CH36" s="86" t="str">
        <f>_xlfn.XLOOKUP(AY36,'Cleansing - Response'!$N:$N,'Cleansing - Response'!$O:$O,)</f>
        <v>Yes / Sometimes</v>
      </c>
      <c r="CI36" s="86">
        <f>IF(Form_Responses1811121314[[#This Row],[Answer - B7-3]]="Yes / Sometimes",1,0)</f>
        <v>1</v>
      </c>
      <c r="CJ36" s="86" t="str">
        <f>_xlfn.XLOOKUP(AZ36,'Cleansing - Response'!$N:$N,'Cleansing - Response'!$O:$O,)</f>
        <v>No</v>
      </c>
      <c r="CK36" s="86">
        <f>IF(Form_Responses1811121314[[#This Row],[Answer - B7-4]]="Yes / Sometimes",1,0)</f>
        <v>0</v>
      </c>
      <c r="CL36" s="86" t="str">
        <f>_xlfn.XLOOKUP(BA36,'Cleansing - Response'!$N:$N,'Cleansing - Response'!$O:$O,)</f>
        <v>No</v>
      </c>
      <c r="CM36" s="86">
        <f>IF(Form_Responses1811121314[[#This Row],[Answer - B7-5]]="Yes / Sometimes",1,0)</f>
        <v>0</v>
      </c>
      <c r="CN36" s="86" t="str">
        <f>_xlfn.XLOOKUP(BB36,'Cleansing - Response'!$N:$N,'Cleansing - Response'!$O:$O,)</f>
        <v>No</v>
      </c>
      <c r="CO36" s="86">
        <f>IF(Form_Responses1811121314[[#This Row],[Answer - B7-6]]="Yes / Sometimes",1,0)</f>
        <v>0</v>
      </c>
      <c r="CP36" s="87" t="str">
        <f>IF(COUNTIF(Form_Responses1811121314[[#This Row],[Answer - B7-1]:[Answer - B7-6]], "Yes / Sometimes") &gt; 4, "More than 4 times","Up to 4 times")</f>
        <v>Up to 4 times</v>
      </c>
      <c r="CQ36" s="152">
        <f>IF(Form_Responses1811121314[[#This Row],[Answer - B7 (Overall)]]="More than 4 times",1,0)</f>
        <v>0</v>
      </c>
    </row>
    <row r="37" spans="1:95" ht="13.2" hidden="1" x14ac:dyDescent="0.25">
      <c r="A37" s="82">
        <v>45569.464270416662</v>
      </c>
      <c r="B37" s="83" t="s">
        <v>190</v>
      </c>
      <c r="C37" s="84" t="s">
        <v>191</v>
      </c>
      <c r="D37" s="83">
        <v>65.739999999999995</v>
      </c>
      <c r="E37" s="83">
        <v>0.13</v>
      </c>
      <c r="F37" s="83" t="s">
        <v>114</v>
      </c>
      <c r="G37" s="83" t="s">
        <v>76</v>
      </c>
      <c r="H37" s="83" t="s">
        <v>100</v>
      </c>
      <c r="I37" s="83" t="s">
        <v>63</v>
      </c>
      <c r="J37" s="83" t="s">
        <v>64</v>
      </c>
      <c r="K37" s="83" t="s">
        <v>84</v>
      </c>
      <c r="L37" s="83" t="s">
        <v>64</v>
      </c>
      <c r="M37" s="83" t="s">
        <v>64</v>
      </c>
      <c r="N37" s="83" t="s">
        <v>64</v>
      </c>
      <c r="O37" s="83" t="s">
        <v>84</v>
      </c>
      <c r="P37" s="83" t="s">
        <v>84</v>
      </c>
      <c r="Q37" s="83" t="s">
        <v>64</v>
      </c>
      <c r="R37" s="83" t="s">
        <v>64</v>
      </c>
      <c r="S37" s="83" t="s">
        <v>64</v>
      </c>
      <c r="T37" s="83" t="s">
        <v>64</v>
      </c>
      <c r="U37" s="83" t="s">
        <v>64</v>
      </c>
      <c r="V37" s="83" t="s">
        <v>64</v>
      </c>
      <c r="W37" s="83" t="s">
        <v>64</v>
      </c>
      <c r="X37" s="83" t="s">
        <v>64</v>
      </c>
      <c r="Y37" s="83" t="s">
        <v>64</v>
      </c>
      <c r="Z37" s="83" t="s">
        <v>66</v>
      </c>
      <c r="AA37" s="83" t="s">
        <v>66</v>
      </c>
      <c r="AB37" s="83" t="s">
        <v>66</v>
      </c>
      <c r="AC37" s="83" t="s">
        <v>66</v>
      </c>
      <c r="AD37" s="83" t="s">
        <v>66</v>
      </c>
      <c r="AE37" s="83" t="s">
        <v>66</v>
      </c>
      <c r="AF37" s="83" t="s">
        <v>66</v>
      </c>
      <c r="AG37" s="83" t="s">
        <v>66</v>
      </c>
      <c r="AH37" s="83" t="s">
        <v>66</v>
      </c>
      <c r="AI37" s="83" t="s">
        <v>101</v>
      </c>
      <c r="AJ37" s="83" t="s">
        <v>66</v>
      </c>
      <c r="AK37" s="83" t="s">
        <v>66</v>
      </c>
      <c r="AL37" s="83" t="s">
        <v>66</v>
      </c>
      <c r="AM37" s="83" t="s">
        <v>65</v>
      </c>
      <c r="AN37" s="83" t="s">
        <v>66</v>
      </c>
      <c r="AO37" s="83" t="s">
        <v>66</v>
      </c>
      <c r="AP37" s="83" t="s">
        <v>67</v>
      </c>
      <c r="AQ37" s="83" t="s">
        <v>67</v>
      </c>
      <c r="AR37" s="83" t="s">
        <v>63</v>
      </c>
      <c r="AS37" s="83" t="s">
        <v>192</v>
      </c>
      <c r="AT37" s="83" t="s">
        <v>69</v>
      </c>
      <c r="AU37" s="83" t="s">
        <v>70</v>
      </c>
      <c r="AV37" s="83" t="s">
        <v>71</v>
      </c>
      <c r="AW37" s="83" t="s">
        <v>72</v>
      </c>
      <c r="AX37" s="83" t="s">
        <v>72</v>
      </c>
      <c r="AY37" s="83" t="s">
        <v>72</v>
      </c>
      <c r="AZ37" s="83" t="s">
        <v>72</v>
      </c>
      <c r="BA37" s="83" t="s">
        <v>72</v>
      </c>
      <c r="BB37" s="83" t="s">
        <v>72</v>
      </c>
      <c r="BC37" s="83" t="s">
        <v>73</v>
      </c>
      <c r="BE37" s="83" t="s">
        <v>73</v>
      </c>
      <c r="BG37" s="76" t="s">
        <v>100</v>
      </c>
      <c r="BH37" s="76" t="s">
        <v>114</v>
      </c>
      <c r="BI37" s="76" t="s">
        <v>1414</v>
      </c>
      <c r="BJ37">
        <f t="shared" si="0"/>
        <v>12</v>
      </c>
      <c r="BK37">
        <f t="shared" si="1"/>
        <v>50</v>
      </c>
      <c r="BM37" s="86" t="str">
        <f>_xlfn.XLOOKUP(Form_Responses1811121314[[#This Row],[Sekolah School (Cleansed)]],'Quality Check'!$B$11:$B$14,'Quality Check'!$C$11:$C$14,)</f>
        <v>Rural</v>
      </c>
      <c r="BN37" s="86" t="str">
        <f>_xlfn.XLOOKUP(Form_Responses1811121314[[#This Row],[Sekolah School (Cleansed)]],'Quality Check'!$B$11:$B$14,'Quality Check'!$D$11:$D$14,)</f>
        <v>Intervention Group (IG)</v>
      </c>
      <c r="BO37" s="87" t="str">
        <f>_xlfn.XLOOKUP(AS37,'Cleansing - Toothpaste Brand'!A:A,'Cleansing - Toothpaste Brand'!B:B,)</f>
        <v>Mukmin</v>
      </c>
      <c r="BP37" s="87"/>
      <c r="BQ3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37" s="86" t="str">
        <f>_xlfn.XLOOKUP(AP37,'Cleansing - Response'!E:E,'Cleansing - Response'!F:F,)</f>
        <v>2 days and more</v>
      </c>
      <c r="BS37" s="86">
        <f>IF(Form_Responses1811121314[[#This Row],[Answer - B1]]="2 days and more",1,0)</f>
        <v>1</v>
      </c>
      <c r="BT37" s="86" t="str">
        <f>_xlfn.XLOOKUP(AQ37,'Cleansing - Response'!E:E,'Cleansing - Response'!F:F,)</f>
        <v>2 days and more</v>
      </c>
      <c r="BU37" s="86">
        <f>IF(Form_Responses1811121314[[#This Row],[Answer - B2]]="2 days and more",1,0)</f>
        <v>1</v>
      </c>
      <c r="BV37" s="86" t="str">
        <f t="shared" si="2"/>
        <v>Ya / Yes</v>
      </c>
      <c r="BW37" s="86">
        <f>IF(Form_Responses1811121314[[#This Row],[Answer - B3]]="Ya / Yes",1,0)</f>
        <v>1</v>
      </c>
      <c r="BX37" s="86" t="str">
        <f>_xlfn.XLOOKUP(AT37,'Cleansing - Response'!E:E,'Cleansing - Response'!F:F,)</f>
        <v>Rarely / Sometimes</v>
      </c>
      <c r="BY37" s="86">
        <f>IF(Form_Responses1811121314[[#This Row],[Answer - B4]]="Always",1,0)</f>
        <v>0</v>
      </c>
      <c r="BZ37" s="86" t="str">
        <f>_xlfn.XLOOKUP(AU37,'Cleansing - Response'!H:H,'Cleansing - Response'!I:I,)</f>
        <v>Sometimes / When in need</v>
      </c>
      <c r="CA37" s="86">
        <f>IF(Form_Responses1811121314[[#This Row],[Answer - B5]]="Sometimes / When in need",2,IF(Form_Responses1811121314[[#This Row],[Answer - B5]]="Using dental floss at least once",1,0))</f>
        <v>2</v>
      </c>
      <c r="CB37" s="86" t="str">
        <f>_xlfn.XLOOKUP(AV37,'Cleansing - Response'!K:K,'Cleansing - Response'!L:L,)</f>
        <v>Up to 1 time a day</v>
      </c>
      <c r="CC37" s="86">
        <f>IF(Form_Responses1811121314[[#This Row],[Answer - B6]]="More than 1 time a day",1,0)</f>
        <v>0</v>
      </c>
      <c r="CD37" s="86" t="str">
        <f>_xlfn.XLOOKUP(AW37,'Cleansing - Response'!$N:$N,'Cleansing - Response'!$O:$O,)</f>
        <v>Yes / Sometimes</v>
      </c>
      <c r="CE37" s="86">
        <f>IF(Form_Responses1811121314[[#This Row],[Answer - B7-1]]="Yes / Sometimes",1,0)</f>
        <v>1</v>
      </c>
      <c r="CF37" s="86" t="str">
        <f>_xlfn.XLOOKUP(AX37,'Cleansing - Response'!$N:$N,'Cleansing - Response'!$O:$O,)</f>
        <v>Yes / Sometimes</v>
      </c>
      <c r="CG37" s="86">
        <f>IF(Form_Responses1811121314[[#This Row],[Answer - B7-2]]="Yes / Sometimes",1,0)</f>
        <v>1</v>
      </c>
      <c r="CH37" s="86" t="str">
        <f>_xlfn.XLOOKUP(AY37,'Cleansing - Response'!$N:$N,'Cleansing - Response'!$O:$O,)</f>
        <v>Yes / Sometimes</v>
      </c>
      <c r="CI37" s="86">
        <f>IF(Form_Responses1811121314[[#This Row],[Answer - B7-3]]="Yes / Sometimes",1,0)</f>
        <v>1</v>
      </c>
      <c r="CJ37" s="86" t="str">
        <f>_xlfn.XLOOKUP(AZ37,'Cleansing - Response'!$N:$N,'Cleansing - Response'!$O:$O,)</f>
        <v>Yes / Sometimes</v>
      </c>
      <c r="CK37" s="86">
        <f>IF(Form_Responses1811121314[[#This Row],[Answer - B7-4]]="Yes / Sometimes",1,0)</f>
        <v>1</v>
      </c>
      <c r="CL37" s="86" t="str">
        <f>_xlfn.XLOOKUP(BA37,'Cleansing - Response'!$N:$N,'Cleansing - Response'!$O:$O,)</f>
        <v>Yes / Sometimes</v>
      </c>
      <c r="CM37" s="86">
        <f>IF(Form_Responses1811121314[[#This Row],[Answer - B7-5]]="Yes / Sometimes",1,0)</f>
        <v>1</v>
      </c>
      <c r="CN37" s="86" t="str">
        <f>_xlfn.XLOOKUP(BB37,'Cleansing - Response'!$N:$N,'Cleansing - Response'!$O:$O,)</f>
        <v>Yes / Sometimes</v>
      </c>
      <c r="CO37" s="86">
        <f>IF(Form_Responses1811121314[[#This Row],[Answer - B7-6]]="Yes / Sometimes",1,0)</f>
        <v>1</v>
      </c>
      <c r="CP37" s="87" t="str">
        <f>IF(COUNTIF(Form_Responses1811121314[[#This Row],[Answer - B7-1]:[Answer - B7-6]], "Yes / Sometimes") &gt; 4, "More than 4 times","Up to 4 times")</f>
        <v>More than 4 times</v>
      </c>
      <c r="CQ37" s="152">
        <f>IF(Form_Responses1811121314[[#This Row],[Answer - B7 (Overall)]]="More than 4 times",1,0)</f>
        <v>1</v>
      </c>
    </row>
    <row r="38" spans="1:95" ht="13.2" hidden="1" x14ac:dyDescent="0.25">
      <c r="A38" s="82">
        <v>45569.467693587962</v>
      </c>
      <c r="B38" s="83" t="s">
        <v>193</v>
      </c>
      <c r="C38" s="84" t="s">
        <v>194</v>
      </c>
      <c r="D38" s="83">
        <v>35.71</v>
      </c>
      <c r="E38" s="83">
        <v>0.63</v>
      </c>
      <c r="F38" s="83" t="s">
        <v>60</v>
      </c>
      <c r="G38" s="83" t="s">
        <v>76</v>
      </c>
      <c r="H38" s="83" t="s">
        <v>62</v>
      </c>
      <c r="I38" s="83" t="s">
        <v>63</v>
      </c>
      <c r="J38" s="83" t="s">
        <v>64</v>
      </c>
      <c r="K38" s="83" t="s">
        <v>64</v>
      </c>
      <c r="L38" s="83" t="s">
        <v>64</v>
      </c>
      <c r="M38" s="83" t="s">
        <v>84</v>
      </c>
      <c r="N38" s="83" t="s">
        <v>84</v>
      </c>
      <c r="O38" s="83" t="s">
        <v>64</v>
      </c>
      <c r="P38" s="83" t="s">
        <v>84</v>
      </c>
      <c r="Q38" s="83" t="s">
        <v>64</v>
      </c>
      <c r="R38" s="83" t="s">
        <v>64</v>
      </c>
      <c r="S38" s="83" t="s">
        <v>64</v>
      </c>
      <c r="T38" s="83" t="s">
        <v>64</v>
      </c>
      <c r="U38" s="83" t="s">
        <v>64</v>
      </c>
      <c r="V38" s="83" t="s">
        <v>64</v>
      </c>
      <c r="W38" s="83" t="s">
        <v>64</v>
      </c>
      <c r="X38" s="83" t="s">
        <v>64</v>
      </c>
      <c r="Y38" s="83" t="s">
        <v>64</v>
      </c>
      <c r="Z38" s="83" t="s">
        <v>66</v>
      </c>
      <c r="AA38" s="83" t="s">
        <v>65</v>
      </c>
      <c r="AB38" s="83" t="s">
        <v>65</v>
      </c>
      <c r="AC38" s="83" t="s">
        <v>66</v>
      </c>
      <c r="AD38" s="83" t="s">
        <v>66</v>
      </c>
      <c r="AE38" s="83" t="s">
        <v>66</v>
      </c>
      <c r="AF38" s="83" t="s">
        <v>66</v>
      </c>
      <c r="AG38" s="83" t="s">
        <v>66</v>
      </c>
      <c r="AH38" s="83" t="s">
        <v>65</v>
      </c>
      <c r="AI38" s="83" t="s">
        <v>79</v>
      </c>
      <c r="AJ38" s="83" t="s">
        <v>65</v>
      </c>
      <c r="AK38" s="83" t="s">
        <v>65</v>
      </c>
      <c r="AL38" s="83" t="s">
        <v>65</v>
      </c>
      <c r="AM38" s="83" t="s">
        <v>66</v>
      </c>
      <c r="AN38" s="83" t="s">
        <v>66</v>
      </c>
      <c r="AO38" s="83" t="s">
        <v>66</v>
      </c>
      <c r="AP38" s="83" t="s">
        <v>85</v>
      </c>
      <c r="AQ38" s="83" t="s">
        <v>85</v>
      </c>
      <c r="AR38" s="83" t="s">
        <v>63</v>
      </c>
      <c r="AS38" s="83" t="s">
        <v>68</v>
      </c>
      <c r="AT38" s="83" t="s">
        <v>69</v>
      </c>
      <c r="AU38" s="83" t="s">
        <v>93</v>
      </c>
      <c r="AV38" s="83" t="s">
        <v>71</v>
      </c>
      <c r="AW38" s="83" t="s">
        <v>73</v>
      </c>
      <c r="AX38" s="83" t="s">
        <v>72</v>
      </c>
      <c r="AY38" s="83" t="s">
        <v>72</v>
      </c>
      <c r="AZ38" s="83" t="s">
        <v>72</v>
      </c>
      <c r="BA38" s="83" t="s">
        <v>72</v>
      </c>
      <c r="BB38" s="83" t="s">
        <v>73</v>
      </c>
      <c r="BC38" s="83" t="s">
        <v>73</v>
      </c>
      <c r="BE38" s="83" t="s">
        <v>73</v>
      </c>
      <c r="BG38" s="76" t="s">
        <v>100</v>
      </c>
      <c r="BH38" s="76" t="s">
        <v>60</v>
      </c>
      <c r="BI38" s="76" t="s">
        <v>1414</v>
      </c>
      <c r="BJ38">
        <f t="shared" si="0"/>
        <v>13</v>
      </c>
      <c r="BK38">
        <f t="shared" si="1"/>
        <v>54</v>
      </c>
      <c r="BM38" s="86" t="str">
        <f>_xlfn.XLOOKUP(Form_Responses1811121314[[#This Row],[Sekolah School (Cleansed)]],'Quality Check'!$B$11:$B$14,'Quality Check'!$C$11:$C$14,)</f>
        <v>Rural</v>
      </c>
      <c r="BN38" s="86" t="str">
        <f>_xlfn.XLOOKUP(Form_Responses1811121314[[#This Row],[Sekolah School (Cleansed)]],'Quality Check'!$B$11:$B$14,'Quality Check'!$D$11:$D$14,)</f>
        <v>Intervention Group (IG)</v>
      </c>
      <c r="BO38" s="87" t="str">
        <f>_xlfn.XLOOKUP(AS38,'Cleansing - Toothpaste Brand'!A:A,'Cleansing - Toothpaste Brand'!B:B,)</f>
        <v>Colgate</v>
      </c>
      <c r="BP38" s="87"/>
      <c r="BQ3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8" s="86" t="str">
        <f>_xlfn.XLOOKUP(AP38,'Cleansing - Response'!E:E,'Cleansing - Response'!F:F,)</f>
        <v>2 days and more</v>
      </c>
      <c r="BS38" s="86">
        <f>IF(Form_Responses1811121314[[#This Row],[Answer - B1]]="2 days and more",1,0)</f>
        <v>1</v>
      </c>
      <c r="BT38" s="86" t="str">
        <f>_xlfn.XLOOKUP(AQ38,'Cleansing - Response'!E:E,'Cleansing - Response'!F:F,)</f>
        <v>2 days and more</v>
      </c>
      <c r="BU38" s="86">
        <f>IF(Form_Responses1811121314[[#This Row],[Answer - B2]]="2 days and more",1,0)</f>
        <v>1</v>
      </c>
      <c r="BV38" s="86" t="str">
        <f t="shared" si="2"/>
        <v>Ya / Yes</v>
      </c>
      <c r="BW38" s="86">
        <f>IF(Form_Responses1811121314[[#This Row],[Answer - B3]]="Ya / Yes",1,0)</f>
        <v>1</v>
      </c>
      <c r="BX38" s="86" t="str">
        <f>_xlfn.XLOOKUP(AT38,'Cleansing - Response'!E:E,'Cleansing - Response'!F:F,)</f>
        <v>Rarely / Sometimes</v>
      </c>
      <c r="BY38" s="86">
        <f>IF(Form_Responses1811121314[[#This Row],[Answer - B4]]="Always",1,0)</f>
        <v>0</v>
      </c>
      <c r="BZ38" s="86" t="str">
        <f>_xlfn.XLOOKUP(AU38,'Cleansing - Response'!H:H,'Cleansing - Response'!I:I,)</f>
        <v>Not using dental floss</v>
      </c>
      <c r="CA38" s="86">
        <f>IF(Form_Responses1811121314[[#This Row],[Answer - B5]]="Sometimes / When in need",2,IF(Form_Responses1811121314[[#This Row],[Answer - B5]]="Using dental floss at least once",1,0))</f>
        <v>0</v>
      </c>
      <c r="CB38" s="86" t="str">
        <f>_xlfn.XLOOKUP(AV38,'Cleansing - Response'!K:K,'Cleansing - Response'!L:L,)</f>
        <v>Up to 1 time a day</v>
      </c>
      <c r="CC38" s="86">
        <f>IF(Form_Responses1811121314[[#This Row],[Answer - B6]]="More than 1 time a day",1,0)</f>
        <v>0</v>
      </c>
      <c r="CD38" s="86" t="str">
        <f>_xlfn.XLOOKUP(AW38,'Cleansing - Response'!$N:$N,'Cleansing - Response'!$O:$O,)</f>
        <v>No</v>
      </c>
      <c r="CE38" s="86">
        <f>IF(Form_Responses1811121314[[#This Row],[Answer - B7-1]]="Yes / Sometimes",1,0)</f>
        <v>0</v>
      </c>
      <c r="CF38" s="86" t="str">
        <f>_xlfn.XLOOKUP(AX38,'Cleansing - Response'!$N:$N,'Cleansing - Response'!$O:$O,)</f>
        <v>Yes / Sometimes</v>
      </c>
      <c r="CG38" s="86">
        <f>IF(Form_Responses1811121314[[#This Row],[Answer - B7-2]]="Yes / Sometimes",1,0)</f>
        <v>1</v>
      </c>
      <c r="CH38" s="86" t="str">
        <f>_xlfn.XLOOKUP(AY38,'Cleansing - Response'!$N:$N,'Cleansing - Response'!$O:$O,)</f>
        <v>Yes / Sometimes</v>
      </c>
      <c r="CI38" s="86">
        <f>IF(Form_Responses1811121314[[#This Row],[Answer - B7-3]]="Yes / Sometimes",1,0)</f>
        <v>1</v>
      </c>
      <c r="CJ38" s="86" t="str">
        <f>_xlfn.XLOOKUP(AZ38,'Cleansing - Response'!$N:$N,'Cleansing - Response'!$O:$O,)</f>
        <v>Yes / Sometimes</v>
      </c>
      <c r="CK38" s="86">
        <f>IF(Form_Responses1811121314[[#This Row],[Answer - B7-4]]="Yes / Sometimes",1,0)</f>
        <v>1</v>
      </c>
      <c r="CL38" s="86" t="str">
        <f>_xlfn.XLOOKUP(BA38,'Cleansing - Response'!$N:$N,'Cleansing - Response'!$O:$O,)</f>
        <v>Yes / Sometimes</v>
      </c>
      <c r="CM38" s="86">
        <f>IF(Form_Responses1811121314[[#This Row],[Answer - B7-5]]="Yes / Sometimes",1,0)</f>
        <v>1</v>
      </c>
      <c r="CN38" s="86" t="str">
        <f>_xlfn.XLOOKUP(BB38,'Cleansing - Response'!$N:$N,'Cleansing - Response'!$O:$O,)</f>
        <v>No</v>
      </c>
      <c r="CO38" s="86">
        <f>IF(Form_Responses1811121314[[#This Row],[Answer - B7-6]]="Yes / Sometimes",1,0)</f>
        <v>0</v>
      </c>
      <c r="CP38" s="87" t="str">
        <f>IF(COUNTIF(Form_Responses1811121314[[#This Row],[Answer - B7-1]:[Answer - B7-6]], "Yes / Sometimes") &gt; 4, "More than 4 times","Up to 4 times")</f>
        <v>Up to 4 times</v>
      </c>
      <c r="CQ38" s="152">
        <f>IF(Form_Responses1811121314[[#This Row],[Answer - B7 (Overall)]]="More than 4 times",1,0)</f>
        <v>0</v>
      </c>
    </row>
    <row r="39" spans="1:95" ht="13.2" hidden="1" x14ac:dyDescent="0.25">
      <c r="A39" s="82">
        <v>45569.468818958332</v>
      </c>
      <c r="B39" s="83" t="s">
        <v>195</v>
      </c>
      <c r="C39" s="84" t="s">
        <v>196</v>
      </c>
      <c r="D39" s="83">
        <v>12.5</v>
      </c>
      <c r="E39" s="83">
        <v>0</v>
      </c>
      <c r="F39" s="83" t="s">
        <v>60</v>
      </c>
      <c r="G39" s="83" t="s">
        <v>76</v>
      </c>
      <c r="H39" s="83" t="s">
        <v>77</v>
      </c>
      <c r="I39" s="83" t="s">
        <v>73</v>
      </c>
      <c r="J39" s="83" t="s">
        <v>64</v>
      </c>
      <c r="K39" s="83" t="s">
        <v>84</v>
      </c>
      <c r="L39" s="83" t="s">
        <v>64</v>
      </c>
      <c r="M39" s="83" t="s">
        <v>78</v>
      </c>
      <c r="N39" s="83" t="s">
        <v>64</v>
      </c>
      <c r="O39" s="83" t="s">
        <v>64</v>
      </c>
      <c r="P39" s="83" t="s">
        <v>64</v>
      </c>
      <c r="Q39" s="83" t="s">
        <v>64</v>
      </c>
      <c r="R39" s="83" t="s">
        <v>64</v>
      </c>
      <c r="S39" s="83" t="s">
        <v>64</v>
      </c>
      <c r="T39" s="83" t="s">
        <v>64</v>
      </c>
      <c r="U39" s="83" t="s">
        <v>84</v>
      </c>
      <c r="V39" s="83" t="s">
        <v>64</v>
      </c>
      <c r="W39" s="83" t="s">
        <v>64</v>
      </c>
      <c r="X39" s="83" t="s">
        <v>64</v>
      </c>
      <c r="Y39" s="83" t="s">
        <v>64</v>
      </c>
      <c r="Z39" s="83" t="s">
        <v>101</v>
      </c>
      <c r="AA39" s="83" t="s">
        <v>101</v>
      </c>
      <c r="AB39" s="83" t="s">
        <v>101</v>
      </c>
      <c r="AC39" s="83" t="s">
        <v>66</v>
      </c>
      <c r="AD39" s="83" t="s">
        <v>66</v>
      </c>
      <c r="AE39" s="83" t="s">
        <v>101</v>
      </c>
      <c r="AF39" s="83" t="s">
        <v>66</v>
      </c>
      <c r="AG39" s="83" t="s">
        <v>66</v>
      </c>
      <c r="AH39" s="83" t="s">
        <v>66</v>
      </c>
      <c r="AI39" s="83" t="s">
        <v>79</v>
      </c>
      <c r="AJ39" s="83" t="s">
        <v>66</v>
      </c>
      <c r="AK39" s="83" t="s">
        <v>66</v>
      </c>
      <c r="AL39" s="83" t="s">
        <v>65</v>
      </c>
      <c r="AM39" s="83" t="s">
        <v>101</v>
      </c>
      <c r="AN39" s="83" t="s">
        <v>66</v>
      </c>
      <c r="AO39" s="83" t="s">
        <v>66</v>
      </c>
      <c r="AP39" s="83" t="s">
        <v>67</v>
      </c>
      <c r="AQ39" s="83" t="s">
        <v>67</v>
      </c>
      <c r="AR39" s="83" t="s">
        <v>63</v>
      </c>
      <c r="AS39" s="83" t="s">
        <v>97</v>
      </c>
      <c r="AT39" s="83" t="s">
        <v>87</v>
      </c>
      <c r="AU39" s="83" t="s">
        <v>93</v>
      </c>
      <c r="AV39" s="83" t="s">
        <v>71</v>
      </c>
      <c r="AW39" s="83" t="s">
        <v>72</v>
      </c>
      <c r="AX39" s="83" t="s">
        <v>72</v>
      </c>
      <c r="AY39" s="83" t="s">
        <v>72</v>
      </c>
      <c r="AZ39" s="83" t="s">
        <v>72</v>
      </c>
      <c r="BA39" s="83" t="s">
        <v>72</v>
      </c>
      <c r="BB39" s="83" t="s">
        <v>72</v>
      </c>
      <c r="BC39" s="83" t="s">
        <v>73</v>
      </c>
      <c r="BD39" s="83" t="s">
        <v>197</v>
      </c>
      <c r="BE39" s="83" t="s">
        <v>73</v>
      </c>
      <c r="BG39" s="76" t="s">
        <v>100</v>
      </c>
      <c r="BH39" s="76" t="s">
        <v>60</v>
      </c>
      <c r="BI39" s="76" t="s">
        <v>1415</v>
      </c>
      <c r="BJ39">
        <f t="shared" si="0"/>
        <v>14</v>
      </c>
      <c r="BK39">
        <f t="shared" si="1"/>
        <v>41</v>
      </c>
      <c r="BM39" s="86" t="str">
        <f>_xlfn.XLOOKUP(Form_Responses1811121314[[#This Row],[Sekolah School (Cleansed)]],'Quality Check'!$B$11:$B$14,'Quality Check'!$C$11:$C$14,)</f>
        <v>Rural</v>
      </c>
      <c r="BN39" s="86" t="str">
        <f>_xlfn.XLOOKUP(Form_Responses1811121314[[#This Row],[Sekolah School (Cleansed)]],'Quality Check'!$B$11:$B$14,'Quality Check'!$D$11:$D$14,)</f>
        <v>Intervention Group (IG)</v>
      </c>
      <c r="BO39" s="87" t="str">
        <f>_xlfn.XLOOKUP(AS39,'Cleansing - Toothpaste Brand'!A:A,'Cleansing - Toothpaste Brand'!B:B,)</f>
        <v>Darlie</v>
      </c>
      <c r="BP39" s="87"/>
      <c r="BQ3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9" s="86" t="str">
        <f>_xlfn.XLOOKUP(AP39,'Cleansing - Response'!E:E,'Cleansing - Response'!F:F,)</f>
        <v>2 days and more</v>
      </c>
      <c r="BS39" s="86">
        <f>IF(Form_Responses1811121314[[#This Row],[Answer - B1]]="2 days and more",1,0)</f>
        <v>1</v>
      </c>
      <c r="BT39" s="86" t="str">
        <f>_xlfn.XLOOKUP(AQ39,'Cleansing - Response'!E:E,'Cleansing - Response'!F:F,)</f>
        <v>2 days and more</v>
      </c>
      <c r="BU39" s="86">
        <f>IF(Form_Responses1811121314[[#This Row],[Answer - B2]]="2 days and more",1,0)</f>
        <v>1</v>
      </c>
      <c r="BV39" s="86" t="str">
        <f t="shared" si="2"/>
        <v>Ya / Yes</v>
      </c>
      <c r="BW39" s="86">
        <f>IF(Form_Responses1811121314[[#This Row],[Answer - B3]]="Ya / Yes",1,0)</f>
        <v>1</v>
      </c>
      <c r="BX39" s="86" t="str">
        <f>_xlfn.XLOOKUP(AT39,'Cleansing - Response'!E:E,'Cleansing - Response'!F:F,)</f>
        <v>Always</v>
      </c>
      <c r="BY39" s="86">
        <f>IF(Form_Responses1811121314[[#This Row],[Answer - B4]]="Always",1,0)</f>
        <v>1</v>
      </c>
      <c r="BZ39" s="86" t="str">
        <f>_xlfn.XLOOKUP(AU39,'Cleansing - Response'!H:H,'Cleansing - Response'!I:I,)</f>
        <v>Not using dental floss</v>
      </c>
      <c r="CA39" s="86">
        <f>IF(Form_Responses1811121314[[#This Row],[Answer - B5]]="Sometimes / When in need",2,IF(Form_Responses1811121314[[#This Row],[Answer - B5]]="Using dental floss at least once",1,0))</f>
        <v>0</v>
      </c>
      <c r="CB39" s="86" t="str">
        <f>_xlfn.XLOOKUP(AV39,'Cleansing - Response'!K:K,'Cleansing - Response'!L:L,)</f>
        <v>Up to 1 time a day</v>
      </c>
      <c r="CC39" s="86">
        <f>IF(Form_Responses1811121314[[#This Row],[Answer - B6]]="More than 1 time a day",1,0)</f>
        <v>0</v>
      </c>
      <c r="CD39" s="86" t="str">
        <f>_xlfn.XLOOKUP(AW39,'Cleansing - Response'!$N:$N,'Cleansing - Response'!$O:$O,)</f>
        <v>Yes / Sometimes</v>
      </c>
      <c r="CE39" s="86">
        <f>IF(Form_Responses1811121314[[#This Row],[Answer - B7-1]]="Yes / Sometimes",1,0)</f>
        <v>1</v>
      </c>
      <c r="CF39" s="86" t="str">
        <f>_xlfn.XLOOKUP(AX39,'Cleansing - Response'!$N:$N,'Cleansing - Response'!$O:$O,)</f>
        <v>Yes / Sometimes</v>
      </c>
      <c r="CG39" s="86">
        <f>IF(Form_Responses1811121314[[#This Row],[Answer - B7-2]]="Yes / Sometimes",1,0)</f>
        <v>1</v>
      </c>
      <c r="CH39" s="86" t="str">
        <f>_xlfn.XLOOKUP(AY39,'Cleansing - Response'!$N:$N,'Cleansing - Response'!$O:$O,)</f>
        <v>Yes / Sometimes</v>
      </c>
      <c r="CI39" s="86">
        <f>IF(Form_Responses1811121314[[#This Row],[Answer - B7-3]]="Yes / Sometimes",1,0)</f>
        <v>1</v>
      </c>
      <c r="CJ39" s="86" t="str">
        <f>_xlfn.XLOOKUP(AZ39,'Cleansing - Response'!$N:$N,'Cleansing - Response'!$O:$O,)</f>
        <v>Yes / Sometimes</v>
      </c>
      <c r="CK39" s="86">
        <f>IF(Form_Responses1811121314[[#This Row],[Answer - B7-4]]="Yes / Sometimes",1,0)</f>
        <v>1</v>
      </c>
      <c r="CL39" s="86" t="str">
        <f>_xlfn.XLOOKUP(BA39,'Cleansing - Response'!$N:$N,'Cleansing - Response'!$O:$O,)</f>
        <v>Yes / Sometimes</v>
      </c>
      <c r="CM39" s="86">
        <f>IF(Form_Responses1811121314[[#This Row],[Answer - B7-5]]="Yes / Sometimes",1,0)</f>
        <v>1</v>
      </c>
      <c r="CN39" s="86" t="str">
        <f>_xlfn.XLOOKUP(BB39,'Cleansing - Response'!$N:$N,'Cleansing - Response'!$O:$O,)</f>
        <v>Yes / Sometimes</v>
      </c>
      <c r="CO39" s="86">
        <f>IF(Form_Responses1811121314[[#This Row],[Answer - B7-6]]="Yes / Sometimes",1,0)</f>
        <v>1</v>
      </c>
      <c r="CP39" s="87" t="str">
        <f>IF(COUNTIF(Form_Responses1811121314[[#This Row],[Answer - B7-1]:[Answer - B7-6]], "Yes / Sometimes") &gt; 4, "More than 4 times","Up to 4 times")</f>
        <v>More than 4 times</v>
      </c>
      <c r="CQ39" s="152">
        <f>IF(Form_Responses1811121314[[#This Row],[Answer - B7 (Overall)]]="More than 4 times",1,0)</f>
        <v>1</v>
      </c>
    </row>
    <row r="40" spans="1:95" ht="13.2" hidden="1" x14ac:dyDescent="0.25">
      <c r="A40" s="82">
        <v>45569.470783668978</v>
      </c>
      <c r="B40" s="83" t="s">
        <v>198</v>
      </c>
      <c r="C40" s="84" t="s">
        <v>199</v>
      </c>
      <c r="D40" s="83">
        <v>50</v>
      </c>
      <c r="E40" s="83">
        <v>0</v>
      </c>
      <c r="F40" s="83" t="s">
        <v>60</v>
      </c>
      <c r="G40" s="83" t="s">
        <v>76</v>
      </c>
      <c r="H40" s="83" t="s">
        <v>62</v>
      </c>
      <c r="I40" s="83" t="s">
        <v>63</v>
      </c>
      <c r="J40" s="83" t="s">
        <v>64</v>
      </c>
      <c r="K40" s="83" t="s">
        <v>64</v>
      </c>
      <c r="L40" s="83" t="s">
        <v>64</v>
      </c>
      <c r="M40" s="83" t="s">
        <v>64</v>
      </c>
      <c r="N40" s="83" t="s">
        <v>64</v>
      </c>
      <c r="O40" s="83" t="s">
        <v>64</v>
      </c>
      <c r="P40" s="83" t="s">
        <v>78</v>
      </c>
      <c r="Q40" s="83" t="s">
        <v>64</v>
      </c>
      <c r="R40" s="83" t="s">
        <v>64</v>
      </c>
      <c r="S40" s="83" t="s">
        <v>64</v>
      </c>
      <c r="T40" s="83" t="s">
        <v>78</v>
      </c>
      <c r="U40" s="83" t="s">
        <v>64</v>
      </c>
      <c r="V40" s="83" t="s">
        <v>64</v>
      </c>
      <c r="W40" s="83" t="s">
        <v>64</v>
      </c>
      <c r="X40" s="83" t="s">
        <v>64</v>
      </c>
      <c r="Y40" s="83" t="s">
        <v>64</v>
      </c>
      <c r="Z40" s="83" t="s">
        <v>66</v>
      </c>
      <c r="AA40" s="83" t="s">
        <v>66</v>
      </c>
      <c r="AB40" s="83" t="s">
        <v>66</v>
      </c>
      <c r="AC40" s="83" t="s">
        <v>66</v>
      </c>
      <c r="AD40" s="83" t="s">
        <v>66</v>
      </c>
      <c r="AE40" s="83" t="s">
        <v>66</v>
      </c>
      <c r="AF40" s="83" t="s">
        <v>66</v>
      </c>
      <c r="AG40" s="83" t="s">
        <v>66</v>
      </c>
      <c r="AH40" s="83" t="s">
        <v>66</v>
      </c>
      <c r="AI40" s="83" t="s">
        <v>79</v>
      </c>
      <c r="AJ40" s="83" t="s">
        <v>66</v>
      </c>
      <c r="AK40" s="83" t="s">
        <v>66</v>
      </c>
      <c r="AL40" s="83" t="s">
        <v>66</v>
      </c>
      <c r="AM40" s="83" t="s">
        <v>66</v>
      </c>
      <c r="AN40" s="83" t="s">
        <v>66</v>
      </c>
      <c r="AO40" s="83" t="s">
        <v>66</v>
      </c>
      <c r="AP40" s="83" t="s">
        <v>67</v>
      </c>
      <c r="AQ40" s="83" t="s">
        <v>67</v>
      </c>
      <c r="AR40" s="83" t="s">
        <v>63</v>
      </c>
      <c r="AS40" s="83" t="s">
        <v>200</v>
      </c>
      <c r="AT40" s="83" t="s">
        <v>169</v>
      </c>
      <c r="AU40" s="83" t="s">
        <v>70</v>
      </c>
      <c r="AV40" s="83" t="s">
        <v>71</v>
      </c>
      <c r="AW40" s="83" t="s">
        <v>73</v>
      </c>
      <c r="AX40" s="83" t="s">
        <v>73</v>
      </c>
      <c r="AY40" s="83" t="s">
        <v>73</v>
      </c>
      <c r="AZ40" s="83" t="s">
        <v>73</v>
      </c>
      <c r="BA40" s="83" t="s">
        <v>73</v>
      </c>
      <c r="BB40" s="83" t="s">
        <v>73</v>
      </c>
      <c r="BC40" s="83" t="s">
        <v>73</v>
      </c>
      <c r="BE40" s="83" t="s">
        <v>73</v>
      </c>
      <c r="BG40" s="76" t="s">
        <v>100</v>
      </c>
      <c r="BH40" s="76" t="s">
        <v>60</v>
      </c>
      <c r="BI40" s="76" t="s">
        <v>1414</v>
      </c>
      <c r="BJ40">
        <f t="shared" si="0"/>
        <v>13</v>
      </c>
      <c r="BK40">
        <f t="shared" si="1"/>
        <v>48</v>
      </c>
      <c r="BM40" s="86" t="str">
        <f>_xlfn.XLOOKUP(Form_Responses1811121314[[#This Row],[Sekolah School (Cleansed)]],'Quality Check'!$B$11:$B$14,'Quality Check'!$C$11:$C$14,)</f>
        <v>Rural</v>
      </c>
      <c r="BN40" s="86" t="str">
        <f>_xlfn.XLOOKUP(Form_Responses1811121314[[#This Row],[Sekolah School (Cleansed)]],'Quality Check'!$B$11:$B$14,'Quality Check'!$D$11:$D$14,)</f>
        <v>Intervention Group (IG)</v>
      </c>
      <c r="BO40" s="87" t="str">
        <f>_xlfn.XLOOKUP(AS40,'Cleansing - Toothpaste Brand'!A:A,'Cleansing - Toothpaste Brand'!B:B,)</f>
        <v>Morning Smile</v>
      </c>
      <c r="BP40" s="87"/>
      <c r="BQ4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0" s="86" t="str">
        <f>_xlfn.XLOOKUP(AP40,'Cleansing - Response'!E:E,'Cleansing - Response'!F:F,)</f>
        <v>2 days and more</v>
      </c>
      <c r="BS40" s="86">
        <f>IF(Form_Responses1811121314[[#This Row],[Answer - B1]]="2 days and more",1,0)</f>
        <v>1</v>
      </c>
      <c r="BT40" s="86" t="str">
        <f>_xlfn.XLOOKUP(AQ40,'Cleansing - Response'!E:E,'Cleansing - Response'!F:F,)</f>
        <v>2 days and more</v>
      </c>
      <c r="BU40" s="86">
        <f>IF(Form_Responses1811121314[[#This Row],[Answer - B2]]="2 days and more",1,0)</f>
        <v>1</v>
      </c>
      <c r="BV40" s="86" t="str">
        <f t="shared" si="2"/>
        <v>Ya / Yes</v>
      </c>
      <c r="BW40" s="86">
        <f>IF(Form_Responses1811121314[[#This Row],[Answer - B3]]="Ya / Yes",1,0)</f>
        <v>1</v>
      </c>
      <c r="BX40" s="86" t="str">
        <f>_xlfn.XLOOKUP(AT40,'Cleansing - Response'!E:E,'Cleansing - Response'!F:F,)</f>
        <v>Rarely / Sometimes</v>
      </c>
      <c r="BY40" s="86">
        <f>IF(Form_Responses1811121314[[#This Row],[Answer - B4]]="Always",1,0)</f>
        <v>0</v>
      </c>
      <c r="BZ40" s="86" t="str">
        <f>_xlfn.XLOOKUP(AU40,'Cleansing - Response'!H:H,'Cleansing - Response'!I:I,)</f>
        <v>Sometimes / When in need</v>
      </c>
      <c r="CA40" s="86">
        <f>IF(Form_Responses1811121314[[#This Row],[Answer - B5]]="Sometimes / When in need",2,IF(Form_Responses1811121314[[#This Row],[Answer - B5]]="Using dental floss at least once",1,0))</f>
        <v>2</v>
      </c>
      <c r="CB40" s="86" t="str">
        <f>_xlfn.XLOOKUP(AV40,'Cleansing - Response'!K:K,'Cleansing - Response'!L:L,)</f>
        <v>Up to 1 time a day</v>
      </c>
      <c r="CC40" s="86">
        <f>IF(Form_Responses1811121314[[#This Row],[Answer - B6]]="More than 1 time a day",1,0)</f>
        <v>0</v>
      </c>
      <c r="CD40" s="86" t="str">
        <f>_xlfn.XLOOKUP(AW40,'Cleansing - Response'!$N:$N,'Cleansing - Response'!$O:$O,)</f>
        <v>No</v>
      </c>
      <c r="CE40" s="86">
        <f>IF(Form_Responses1811121314[[#This Row],[Answer - B7-1]]="Yes / Sometimes",1,0)</f>
        <v>0</v>
      </c>
      <c r="CF40" s="86" t="str">
        <f>_xlfn.XLOOKUP(AX40,'Cleansing - Response'!$N:$N,'Cleansing - Response'!$O:$O,)</f>
        <v>No</v>
      </c>
      <c r="CG40" s="86">
        <f>IF(Form_Responses1811121314[[#This Row],[Answer - B7-2]]="Yes / Sometimes",1,0)</f>
        <v>0</v>
      </c>
      <c r="CH40" s="86" t="str">
        <f>_xlfn.XLOOKUP(AY40,'Cleansing - Response'!$N:$N,'Cleansing - Response'!$O:$O,)</f>
        <v>No</v>
      </c>
      <c r="CI40" s="86">
        <f>IF(Form_Responses1811121314[[#This Row],[Answer - B7-3]]="Yes / Sometimes",1,0)</f>
        <v>0</v>
      </c>
      <c r="CJ40" s="86" t="str">
        <f>_xlfn.XLOOKUP(AZ40,'Cleansing - Response'!$N:$N,'Cleansing - Response'!$O:$O,)</f>
        <v>No</v>
      </c>
      <c r="CK40" s="86">
        <f>IF(Form_Responses1811121314[[#This Row],[Answer - B7-4]]="Yes / Sometimes",1,0)</f>
        <v>0</v>
      </c>
      <c r="CL40" s="86" t="str">
        <f>_xlfn.XLOOKUP(BA40,'Cleansing - Response'!$N:$N,'Cleansing - Response'!$O:$O,)</f>
        <v>No</v>
      </c>
      <c r="CM40" s="86">
        <f>IF(Form_Responses1811121314[[#This Row],[Answer - B7-5]]="Yes / Sometimes",1,0)</f>
        <v>0</v>
      </c>
      <c r="CN40" s="86" t="str">
        <f>_xlfn.XLOOKUP(BB40,'Cleansing - Response'!$N:$N,'Cleansing - Response'!$O:$O,)</f>
        <v>No</v>
      </c>
      <c r="CO40" s="86">
        <f>IF(Form_Responses1811121314[[#This Row],[Answer - B7-6]]="Yes / Sometimes",1,0)</f>
        <v>0</v>
      </c>
      <c r="CP40" s="87" t="str">
        <f>IF(COUNTIF(Form_Responses1811121314[[#This Row],[Answer - B7-1]:[Answer - B7-6]], "Yes / Sometimes") &gt; 4, "More than 4 times","Up to 4 times")</f>
        <v>Up to 4 times</v>
      </c>
      <c r="CQ40" s="152">
        <f>IF(Form_Responses1811121314[[#This Row],[Answer - B7 (Overall)]]="More than 4 times",1,0)</f>
        <v>0</v>
      </c>
    </row>
    <row r="41" spans="1:95" ht="13.2" hidden="1" x14ac:dyDescent="0.25">
      <c r="A41" s="82">
        <v>45569.472500694443</v>
      </c>
      <c r="B41" s="83" t="s">
        <v>201</v>
      </c>
      <c r="C41" s="84" t="s">
        <v>202</v>
      </c>
      <c r="D41" s="83">
        <v>7.14</v>
      </c>
      <c r="E41" s="83">
        <v>0.13</v>
      </c>
      <c r="F41" s="83" t="s">
        <v>60</v>
      </c>
      <c r="G41" s="83" t="s">
        <v>76</v>
      </c>
      <c r="H41" s="83" t="s">
        <v>62</v>
      </c>
      <c r="I41" s="83" t="s">
        <v>73</v>
      </c>
      <c r="J41" s="83" t="s">
        <v>64</v>
      </c>
      <c r="K41" s="83" t="s">
        <v>78</v>
      </c>
      <c r="L41" s="83" t="s">
        <v>145</v>
      </c>
      <c r="M41" s="83" t="s">
        <v>78</v>
      </c>
      <c r="N41" s="83" t="s">
        <v>64</v>
      </c>
      <c r="O41" s="83" t="s">
        <v>64</v>
      </c>
      <c r="P41" s="83" t="s">
        <v>78</v>
      </c>
      <c r="Q41" s="83" t="s">
        <v>84</v>
      </c>
      <c r="R41" s="83" t="s">
        <v>64</v>
      </c>
      <c r="S41" s="83" t="s">
        <v>64</v>
      </c>
      <c r="T41" s="83" t="s">
        <v>64</v>
      </c>
      <c r="U41" s="83" t="s">
        <v>78</v>
      </c>
      <c r="V41" s="83" t="s">
        <v>64</v>
      </c>
      <c r="W41" s="83" t="s">
        <v>64</v>
      </c>
      <c r="X41" s="83" t="s">
        <v>64</v>
      </c>
      <c r="Y41" s="83" t="s">
        <v>64</v>
      </c>
      <c r="Z41" s="83" t="s">
        <v>66</v>
      </c>
      <c r="AA41" s="83" t="s">
        <v>65</v>
      </c>
      <c r="AB41" s="83" t="s">
        <v>66</v>
      </c>
      <c r="AC41" s="83" t="s">
        <v>66</v>
      </c>
      <c r="AD41" s="83" t="s">
        <v>66</v>
      </c>
      <c r="AE41" s="83" t="s">
        <v>65</v>
      </c>
      <c r="AF41" s="83" t="s">
        <v>66</v>
      </c>
      <c r="AG41" s="83" t="s">
        <v>66</v>
      </c>
      <c r="AH41" s="83" t="s">
        <v>79</v>
      </c>
      <c r="AI41" s="83" t="s">
        <v>79</v>
      </c>
      <c r="AJ41" s="83" t="s">
        <v>66</v>
      </c>
      <c r="AK41" s="83" t="s">
        <v>66</v>
      </c>
      <c r="AL41" s="83" t="s">
        <v>66</v>
      </c>
      <c r="AM41" s="83" t="s">
        <v>66</v>
      </c>
      <c r="AN41" s="83" t="s">
        <v>66</v>
      </c>
      <c r="AO41" s="83" t="s">
        <v>79</v>
      </c>
      <c r="AP41" s="83" t="s">
        <v>67</v>
      </c>
      <c r="AQ41" s="83" t="s">
        <v>80</v>
      </c>
      <c r="AR41" s="83" t="s">
        <v>73</v>
      </c>
      <c r="AS41" s="83" t="s">
        <v>68</v>
      </c>
      <c r="AT41" s="83" t="s">
        <v>87</v>
      </c>
      <c r="AU41" s="83" t="s">
        <v>80</v>
      </c>
      <c r="AV41" s="83" t="s">
        <v>80</v>
      </c>
      <c r="AW41" s="83" t="s">
        <v>73</v>
      </c>
      <c r="AX41" s="83" t="s">
        <v>73</v>
      </c>
      <c r="AY41" s="83" t="s">
        <v>72</v>
      </c>
      <c r="AZ41" s="83" t="s">
        <v>73</v>
      </c>
      <c r="BA41" s="83" t="s">
        <v>73</v>
      </c>
      <c r="BB41" s="83" t="s">
        <v>73</v>
      </c>
      <c r="BC41" s="83" t="s">
        <v>73</v>
      </c>
      <c r="BE41" s="83" t="s">
        <v>73</v>
      </c>
      <c r="BG41" s="76" t="s">
        <v>100</v>
      </c>
      <c r="BH41" s="76" t="s">
        <v>60</v>
      </c>
      <c r="BI41" s="76" t="s">
        <v>1415</v>
      </c>
      <c r="BJ41">
        <f t="shared" si="0"/>
        <v>11</v>
      </c>
      <c r="BK41">
        <f t="shared" si="1"/>
        <v>48</v>
      </c>
      <c r="BM41" s="86" t="str">
        <f>_xlfn.XLOOKUP(Form_Responses1811121314[[#This Row],[Sekolah School (Cleansed)]],'Quality Check'!$B$11:$B$14,'Quality Check'!$C$11:$C$14,)</f>
        <v>Rural</v>
      </c>
      <c r="BN41" s="86" t="str">
        <f>_xlfn.XLOOKUP(Form_Responses1811121314[[#This Row],[Sekolah School (Cleansed)]],'Quality Check'!$B$11:$B$14,'Quality Check'!$D$11:$D$14,)</f>
        <v>Intervention Group (IG)</v>
      </c>
      <c r="BO41" s="87" t="str">
        <f>_xlfn.XLOOKUP(AS41,'Cleansing - Toothpaste Brand'!A:A,'Cleansing - Toothpaste Brand'!B:B,)</f>
        <v>Colgate</v>
      </c>
      <c r="BP41" s="87"/>
      <c r="BQ4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1" s="86" t="str">
        <f>_xlfn.XLOOKUP(AP41,'Cleansing - Response'!E:E,'Cleansing - Response'!F:F,)</f>
        <v>2 days and more</v>
      </c>
      <c r="BS41" s="86">
        <f>IF(Form_Responses1811121314[[#This Row],[Answer - B1]]="2 days and more",1,0)</f>
        <v>1</v>
      </c>
      <c r="BT41" s="86" t="str">
        <f>_xlfn.XLOOKUP(AQ41,'Cleansing - Response'!E:E,'Cleansing - Response'!F:F,)</f>
        <v>Less than 2 days</v>
      </c>
      <c r="BU41" s="86">
        <f>IF(Form_Responses1811121314[[#This Row],[Answer - B2]]="2 days and more",1,0)</f>
        <v>0</v>
      </c>
      <c r="BV41" s="86" t="str">
        <f t="shared" si="2"/>
        <v>Tidak / No</v>
      </c>
      <c r="BW41" s="86">
        <f>IF(Form_Responses1811121314[[#This Row],[Answer - B3]]="Ya / Yes",1,0)</f>
        <v>0</v>
      </c>
      <c r="BX41" s="86" t="str">
        <f>_xlfn.XLOOKUP(AT41,'Cleansing - Response'!E:E,'Cleansing - Response'!F:F,)</f>
        <v>Always</v>
      </c>
      <c r="BY41" s="86">
        <f>IF(Form_Responses1811121314[[#This Row],[Answer - B4]]="Always",1,0)</f>
        <v>1</v>
      </c>
      <c r="BZ41" s="86" t="str">
        <f>_xlfn.XLOOKUP(AU41,'Cleansing - Response'!H:H,'Cleansing - Response'!I:I,)</f>
        <v>Using dental floss at least once</v>
      </c>
      <c r="CA41" s="86">
        <f>IF(Form_Responses1811121314[[#This Row],[Answer - B5]]="Sometimes / When in need",2,IF(Form_Responses1811121314[[#This Row],[Answer - B5]]="Using dental floss at least once",1,0))</f>
        <v>1</v>
      </c>
      <c r="CB41" s="86" t="str">
        <f>_xlfn.XLOOKUP(AV41,'Cleansing - Response'!K:K,'Cleansing - Response'!L:L,)</f>
        <v>Up to 1 time a day</v>
      </c>
      <c r="CC41" s="86">
        <f>IF(Form_Responses1811121314[[#This Row],[Answer - B6]]="More than 1 time a day",1,0)</f>
        <v>0</v>
      </c>
      <c r="CD41" s="86" t="str">
        <f>_xlfn.XLOOKUP(AW41,'Cleansing - Response'!$N:$N,'Cleansing - Response'!$O:$O,)</f>
        <v>No</v>
      </c>
      <c r="CE41" s="86">
        <f>IF(Form_Responses1811121314[[#This Row],[Answer - B7-1]]="Yes / Sometimes",1,0)</f>
        <v>0</v>
      </c>
      <c r="CF41" s="86" t="str">
        <f>_xlfn.XLOOKUP(AX41,'Cleansing - Response'!$N:$N,'Cleansing - Response'!$O:$O,)</f>
        <v>No</v>
      </c>
      <c r="CG41" s="86">
        <f>IF(Form_Responses1811121314[[#This Row],[Answer - B7-2]]="Yes / Sometimes",1,0)</f>
        <v>0</v>
      </c>
      <c r="CH41" s="86" t="str">
        <f>_xlfn.XLOOKUP(AY41,'Cleansing - Response'!$N:$N,'Cleansing - Response'!$O:$O,)</f>
        <v>Yes / Sometimes</v>
      </c>
      <c r="CI41" s="86">
        <f>IF(Form_Responses1811121314[[#This Row],[Answer - B7-3]]="Yes / Sometimes",1,0)</f>
        <v>1</v>
      </c>
      <c r="CJ41" s="86" t="str">
        <f>_xlfn.XLOOKUP(AZ41,'Cleansing - Response'!$N:$N,'Cleansing - Response'!$O:$O,)</f>
        <v>No</v>
      </c>
      <c r="CK41" s="86">
        <f>IF(Form_Responses1811121314[[#This Row],[Answer - B7-4]]="Yes / Sometimes",1,0)</f>
        <v>0</v>
      </c>
      <c r="CL41" s="86" t="str">
        <f>_xlfn.XLOOKUP(BA41,'Cleansing - Response'!$N:$N,'Cleansing - Response'!$O:$O,)</f>
        <v>No</v>
      </c>
      <c r="CM41" s="86">
        <f>IF(Form_Responses1811121314[[#This Row],[Answer - B7-5]]="Yes / Sometimes",1,0)</f>
        <v>0</v>
      </c>
      <c r="CN41" s="86" t="str">
        <f>_xlfn.XLOOKUP(BB41,'Cleansing - Response'!$N:$N,'Cleansing - Response'!$O:$O,)</f>
        <v>No</v>
      </c>
      <c r="CO41" s="86">
        <f>IF(Form_Responses1811121314[[#This Row],[Answer - B7-6]]="Yes / Sometimes",1,0)</f>
        <v>0</v>
      </c>
      <c r="CP41" s="87" t="str">
        <f>IF(COUNTIF(Form_Responses1811121314[[#This Row],[Answer - B7-1]:[Answer - B7-6]], "Yes / Sometimes") &gt; 4, "More than 4 times","Up to 4 times")</f>
        <v>Up to 4 times</v>
      </c>
      <c r="CQ41" s="152">
        <f>IF(Form_Responses1811121314[[#This Row],[Answer - B7 (Overall)]]="More than 4 times",1,0)</f>
        <v>0</v>
      </c>
    </row>
    <row r="42" spans="1:95" ht="13.2" hidden="1" x14ac:dyDescent="0.25">
      <c r="A42" s="82">
        <v>45569.474414363431</v>
      </c>
      <c r="B42" s="83" t="s">
        <v>203</v>
      </c>
      <c r="C42" s="84" t="s">
        <v>204</v>
      </c>
      <c r="D42" s="83">
        <v>7.14</v>
      </c>
      <c r="E42" s="83">
        <v>0</v>
      </c>
      <c r="F42" s="83" t="s">
        <v>60</v>
      </c>
      <c r="G42" s="83" t="s">
        <v>76</v>
      </c>
      <c r="H42" s="83" t="s">
        <v>100</v>
      </c>
      <c r="I42" s="83" t="s">
        <v>63</v>
      </c>
      <c r="J42" s="83" t="s">
        <v>64</v>
      </c>
      <c r="K42" s="83" t="s">
        <v>84</v>
      </c>
      <c r="L42" s="83" t="s">
        <v>145</v>
      </c>
      <c r="M42" s="83" t="s">
        <v>84</v>
      </c>
      <c r="N42" s="83" t="s">
        <v>84</v>
      </c>
      <c r="O42" s="83" t="s">
        <v>84</v>
      </c>
      <c r="P42" s="83" t="s">
        <v>84</v>
      </c>
      <c r="Q42" s="83" t="s">
        <v>84</v>
      </c>
      <c r="R42" s="83" t="s">
        <v>64</v>
      </c>
      <c r="S42" s="83" t="s">
        <v>64</v>
      </c>
      <c r="T42" s="83" t="s">
        <v>64</v>
      </c>
      <c r="U42" s="83" t="s">
        <v>84</v>
      </c>
      <c r="V42" s="83" t="s">
        <v>64</v>
      </c>
      <c r="W42" s="83" t="s">
        <v>84</v>
      </c>
      <c r="X42" s="83" t="s">
        <v>64</v>
      </c>
      <c r="Y42" s="83" t="s">
        <v>64</v>
      </c>
      <c r="Z42" s="83" t="s">
        <v>65</v>
      </c>
      <c r="AA42" s="83" t="s">
        <v>66</v>
      </c>
      <c r="AB42" s="83" t="s">
        <v>66</v>
      </c>
      <c r="AC42" s="83" t="s">
        <v>66</v>
      </c>
      <c r="AD42" s="83" t="s">
        <v>66</v>
      </c>
      <c r="AE42" s="83" t="s">
        <v>66</v>
      </c>
      <c r="AF42" s="83" t="s">
        <v>66</v>
      </c>
      <c r="AG42" s="83" t="s">
        <v>65</v>
      </c>
      <c r="AH42" s="83" t="s">
        <v>79</v>
      </c>
      <c r="AI42" s="83" t="s">
        <v>79</v>
      </c>
      <c r="AJ42" s="83" t="s">
        <v>65</v>
      </c>
      <c r="AK42" s="83" t="s">
        <v>65</v>
      </c>
      <c r="AL42" s="83" t="s">
        <v>65</v>
      </c>
      <c r="AM42" s="83" t="s">
        <v>65</v>
      </c>
      <c r="AN42" s="83" t="s">
        <v>66</v>
      </c>
      <c r="AO42" s="83" t="s">
        <v>66</v>
      </c>
      <c r="AP42" s="83" t="s">
        <v>67</v>
      </c>
      <c r="AQ42" s="83" t="s">
        <v>67</v>
      </c>
      <c r="AR42" s="83" t="s">
        <v>86</v>
      </c>
      <c r="AS42" s="83" t="s">
        <v>81</v>
      </c>
      <c r="AT42" s="83" t="s">
        <v>87</v>
      </c>
      <c r="AU42" s="83" t="s">
        <v>67</v>
      </c>
      <c r="AV42" s="83" t="s">
        <v>71</v>
      </c>
      <c r="AW42" s="83" t="s">
        <v>73</v>
      </c>
      <c r="AX42" s="83" t="s">
        <v>73</v>
      </c>
      <c r="AY42" s="83" t="s">
        <v>73</v>
      </c>
      <c r="AZ42" s="83" t="s">
        <v>72</v>
      </c>
      <c r="BA42" s="83" t="s">
        <v>72</v>
      </c>
      <c r="BB42" s="83" t="s">
        <v>73</v>
      </c>
      <c r="BC42" s="83" t="s">
        <v>73</v>
      </c>
      <c r="BE42" s="83" t="s">
        <v>73</v>
      </c>
      <c r="BG42" s="76" t="s">
        <v>100</v>
      </c>
      <c r="BH42" s="76" t="s">
        <v>60</v>
      </c>
      <c r="BI42" s="76" t="s">
        <v>1414</v>
      </c>
      <c r="BJ42">
        <f t="shared" si="0"/>
        <v>7</v>
      </c>
      <c r="BK42">
        <f t="shared" si="1"/>
        <v>53</v>
      </c>
      <c r="BM42" s="86" t="str">
        <f>_xlfn.XLOOKUP(Form_Responses1811121314[[#This Row],[Sekolah School (Cleansed)]],'Quality Check'!$B$11:$B$14,'Quality Check'!$C$11:$C$14,)</f>
        <v>Rural</v>
      </c>
      <c r="BN42" s="86" t="str">
        <f>_xlfn.XLOOKUP(Form_Responses1811121314[[#This Row],[Sekolah School (Cleansed)]],'Quality Check'!$B$11:$B$14,'Quality Check'!$D$11:$D$14,)</f>
        <v>Intervention Group (IG)</v>
      </c>
      <c r="BO42" s="87" t="str">
        <f>_xlfn.XLOOKUP(AS42,'Cleansing - Toothpaste Brand'!A:A,'Cleansing - Toothpaste Brand'!B:B,)</f>
        <v>Colgate</v>
      </c>
      <c r="BP42" s="87"/>
      <c r="BQ4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2" s="86" t="str">
        <f>_xlfn.XLOOKUP(AP42,'Cleansing - Response'!E:E,'Cleansing - Response'!F:F,)</f>
        <v>2 days and more</v>
      </c>
      <c r="BS42" s="86">
        <f>IF(Form_Responses1811121314[[#This Row],[Answer - B1]]="2 days and more",1,0)</f>
        <v>1</v>
      </c>
      <c r="BT42" s="86" t="str">
        <f>_xlfn.XLOOKUP(AQ42,'Cleansing - Response'!E:E,'Cleansing - Response'!F:F,)</f>
        <v>2 days and more</v>
      </c>
      <c r="BU42" s="86">
        <f>IF(Form_Responses1811121314[[#This Row],[Answer - B2]]="2 days and more",1,0)</f>
        <v>1</v>
      </c>
      <c r="BV42" s="86" t="str">
        <f t="shared" si="2"/>
        <v>Ya / Yes</v>
      </c>
      <c r="BW42" s="86">
        <f>IF(Form_Responses1811121314[[#This Row],[Answer - B3]]="Ya / Yes",1,0)</f>
        <v>1</v>
      </c>
      <c r="BX42" s="86" t="str">
        <f>_xlfn.XLOOKUP(AT42,'Cleansing - Response'!E:E,'Cleansing - Response'!F:F,)</f>
        <v>Always</v>
      </c>
      <c r="BY42" s="86">
        <f>IF(Form_Responses1811121314[[#This Row],[Answer - B4]]="Always",1,0)</f>
        <v>1</v>
      </c>
      <c r="BZ42" s="86" t="str">
        <f>_xlfn.XLOOKUP(AU42,'Cleansing - Response'!H:H,'Cleansing - Response'!I:I,)</f>
        <v>Using dental floss at least once</v>
      </c>
      <c r="CA42" s="86">
        <f>IF(Form_Responses1811121314[[#This Row],[Answer - B5]]="Sometimes / When in need",2,IF(Form_Responses1811121314[[#This Row],[Answer - B5]]="Using dental floss at least once",1,0))</f>
        <v>1</v>
      </c>
      <c r="CB42" s="86" t="str">
        <f>_xlfn.XLOOKUP(AV42,'Cleansing - Response'!K:K,'Cleansing - Response'!L:L,)</f>
        <v>Up to 1 time a day</v>
      </c>
      <c r="CC42" s="86">
        <f>IF(Form_Responses1811121314[[#This Row],[Answer - B6]]="More than 1 time a day",1,0)</f>
        <v>0</v>
      </c>
      <c r="CD42" s="86" t="str">
        <f>_xlfn.XLOOKUP(AW42,'Cleansing - Response'!$N:$N,'Cleansing - Response'!$O:$O,)</f>
        <v>No</v>
      </c>
      <c r="CE42" s="86">
        <f>IF(Form_Responses1811121314[[#This Row],[Answer - B7-1]]="Yes / Sometimes",1,0)</f>
        <v>0</v>
      </c>
      <c r="CF42" s="86" t="str">
        <f>_xlfn.XLOOKUP(AX42,'Cleansing - Response'!$N:$N,'Cleansing - Response'!$O:$O,)</f>
        <v>No</v>
      </c>
      <c r="CG42" s="86">
        <f>IF(Form_Responses1811121314[[#This Row],[Answer - B7-2]]="Yes / Sometimes",1,0)</f>
        <v>0</v>
      </c>
      <c r="CH42" s="86" t="str">
        <f>_xlfn.XLOOKUP(AY42,'Cleansing - Response'!$N:$N,'Cleansing - Response'!$O:$O,)</f>
        <v>No</v>
      </c>
      <c r="CI42" s="86">
        <f>IF(Form_Responses1811121314[[#This Row],[Answer - B7-3]]="Yes / Sometimes",1,0)</f>
        <v>0</v>
      </c>
      <c r="CJ42" s="86" t="str">
        <f>_xlfn.XLOOKUP(AZ42,'Cleansing - Response'!$N:$N,'Cleansing - Response'!$O:$O,)</f>
        <v>Yes / Sometimes</v>
      </c>
      <c r="CK42" s="86">
        <f>IF(Form_Responses1811121314[[#This Row],[Answer - B7-4]]="Yes / Sometimes",1,0)</f>
        <v>1</v>
      </c>
      <c r="CL42" s="86" t="str">
        <f>_xlfn.XLOOKUP(BA42,'Cleansing - Response'!$N:$N,'Cleansing - Response'!$O:$O,)</f>
        <v>Yes / Sometimes</v>
      </c>
      <c r="CM42" s="86">
        <f>IF(Form_Responses1811121314[[#This Row],[Answer - B7-5]]="Yes / Sometimes",1,0)</f>
        <v>1</v>
      </c>
      <c r="CN42" s="86" t="str">
        <f>_xlfn.XLOOKUP(BB42,'Cleansing - Response'!$N:$N,'Cleansing - Response'!$O:$O,)</f>
        <v>No</v>
      </c>
      <c r="CO42" s="86">
        <f>IF(Form_Responses1811121314[[#This Row],[Answer - B7-6]]="Yes / Sometimes",1,0)</f>
        <v>0</v>
      </c>
      <c r="CP42" s="87" t="str">
        <f>IF(COUNTIF(Form_Responses1811121314[[#This Row],[Answer - B7-1]:[Answer - B7-6]], "Yes / Sometimes") &gt; 4, "More than 4 times","Up to 4 times")</f>
        <v>Up to 4 times</v>
      </c>
      <c r="CQ42" s="152">
        <f>IF(Form_Responses1811121314[[#This Row],[Answer - B7 (Overall)]]="More than 4 times",1,0)</f>
        <v>0</v>
      </c>
    </row>
    <row r="43" spans="1:95" ht="13.2" hidden="1" x14ac:dyDescent="0.25">
      <c r="A43" s="82">
        <v>45569.475602557868</v>
      </c>
      <c r="B43" s="83" t="s">
        <v>205</v>
      </c>
      <c r="C43" s="84" t="s">
        <v>206</v>
      </c>
      <c r="D43" s="83">
        <v>0</v>
      </c>
      <c r="E43" s="83">
        <v>0</v>
      </c>
      <c r="F43" s="83" t="s">
        <v>60</v>
      </c>
      <c r="G43" s="83" t="s">
        <v>76</v>
      </c>
      <c r="H43" s="83" t="s">
        <v>108</v>
      </c>
      <c r="I43" s="83" t="s">
        <v>63</v>
      </c>
      <c r="J43" s="83" t="s">
        <v>64</v>
      </c>
      <c r="K43" s="83" t="s">
        <v>64</v>
      </c>
      <c r="L43" s="83" t="s">
        <v>64</v>
      </c>
      <c r="M43" s="83" t="s">
        <v>84</v>
      </c>
      <c r="N43" s="83" t="s">
        <v>84</v>
      </c>
      <c r="O43" s="83" t="s">
        <v>64</v>
      </c>
      <c r="P43" s="83" t="s">
        <v>64</v>
      </c>
      <c r="Q43" s="83" t="s">
        <v>84</v>
      </c>
      <c r="R43" s="83" t="s">
        <v>64</v>
      </c>
      <c r="S43" s="83" t="s">
        <v>64</v>
      </c>
      <c r="T43" s="83" t="s">
        <v>64</v>
      </c>
      <c r="U43" s="83" t="s">
        <v>84</v>
      </c>
      <c r="V43" s="83" t="s">
        <v>64</v>
      </c>
      <c r="W43" s="83" t="s">
        <v>64</v>
      </c>
      <c r="X43" s="83" t="s">
        <v>64</v>
      </c>
      <c r="Y43" s="83" t="s">
        <v>84</v>
      </c>
      <c r="Z43" s="83" t="s">
        <v>79</v>
      </c>
      <c r="AA43" s="83" t="s">
        <v>66</v>
      </c>
      <c r="AB43" s="83" t="s">
        <v>66</v>
      </c>
      <c r="AC43" s="83" t="s">
        <v>79</v>
      </c>
      <c r="AD43" s="83" t="s">
        <v>66</v>
      </c>
      <c r="AE43" s="83" t="s">
        <v>79</v>
      </c>
      <c r="AF43" s="83" t="s">
        <v>66</v>
      </c>
      <c r="AG43" s="83" t="s">
        <v>66</v>
      </c>
      <c r="AH43" s="83" t="s">
        <v>66</v>
      </c>
      <c r="AI43" s="83" t="s">
        <v>101</v>
      </c>
      <c r="AJ43" s="83" t="s">
        <v>66</v>
      </c>
      <c r="AK43" s="83" t="s">
        <v>66</v>
      </c>
      <c r="AL43" s="83" t="s">
        <v>66</v>
      </c>
      <c r="AM43" s="83" t="s">
        <v>66</v>
      </c>
      <c r="AN43" s="83" t="s">
        <v>66</v>
      </c>
      <c r="AO43" s="83" t="s">
        <v>66</v>
      </c>
      <c r="AP43" s="83" t="s">
        <v>85</v>
      </c>
      <c r="AQ43" s="83" t="s">
        <v>85</v>
      </c>
      <c r="AR43" s="83" t="s">
        <v>86</v>
      </c>
      <c r="AS43" s="83" t="s">
        <v>207</v>
      </c>
      <c r="AT43" s="83" t="s">
        <v>87</v>
      </c>
      <c r="AU43" s="83" t="s">
        <v>70</v>
      </c>
      <c r="AV43" s="83" t="s">
        <v>67</v>
      </c>
      <c r="AW43" s="83" t="s">
        <v>73</v>
      </c>
      <c r="AX43" s="83" t="s">
        <v>73</v>
      </c>
      <c r="AY43" s="83" t="s">
        <v>72</v>
      </c>
      <c r="AZ43" s="83" t="s">
        <v>72</v>
      </c>
      <c r="BA43" s="83" t="s">
        <v>72</v>
      </c>
      <c r="BB43" s="83" t="s">
        <v>73</v>
      </c>
      <c r="BC43" s="83" t="s">
        <v>73</v>
      </c>
      <c r="BE43" s="83" t="s">
        <v>73</v>
      </c>
      <c r="BG43" s="76" t="s">
        <v>100</v>
      </c>
      <c r="BH43" s="76" t="s">
        <v>60</v>
      </c>
      <c r="BI43" s="76" t="s">
        <v>1414</v>
      </c>
      <c r="BJ43">
        <f t="shared" si="0"/>
        <v>11</v>
      </c>
      <c r="BK43">
        <f t="shared" si="1"/>
        <v>46</v>
      </c>
      <c r="BM43" s="86" t="str">
        <f>_xlfn.XLOOKUP(Form_Responses1811121314[[#This Row],[Sekolah School (Cleansed)]],'Quality Check'!$B$11:$B$14,'Quality Check'!$C$11:$C$14,)</f>
        <v>Rural</v>
      </c>
      <c r="BN43" s="86" t="str">
        <f>_xlfn.XLOOKUP(Form_Responses1811121314[[#This Row],[Sekolah School (Cleansed)]],'Quality Check'!$B$11:$B$14,'Quality Check'!$D$11:$D$14,)</f>
        <v>Intervention Group (IG)</v>
      </c>
      <c r="BO43" s="87" t="str">
        <f>_xlfn.XLOOKUP(AS43,'Cleansing - Toothpaste Brand'!A:A,'Cleansing - Toothpaste Brand'!B:B,)</f>
        <v>Fresh and White</v>
      </c>
      <c r="BP43" s="87"/>
      <c r="BQ4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3" s="86" t="str">
        <f>_xlfn.XLOOKUP(AP43,'Cleansing - Response'!E:E,'Cleansing - Response'!F:F,)</f>
        <v>2 days and more</v>
      </c>
      <c r="BS43" s="86">
        <f>IF(Form_Responses1811121314[[#This Row],[Answer - B1]]="2 days and more",1,0)</f>
        <v>1</v>
      </c>
      <c r="BT43" s="86" t="str">
        <f>_xlfn.XLOOKUP(AQ43,'Cleansing - Response'!E:E,'Cleansing - Response'!F:F,)</f>
        <v>2 days and more</v>
      </c>
      <c r="BU43" s="86">
        <f>IF(Form_Responses1811121314[[#This Row],[Answer - B2]]="2 days and more",1,0)</f>
        <v>1</v>
      </c>
      <c r="BV43" s="86" t="str">
        <f t="shared" si="2"/>
        <v>Ya / Yes</v>
      </c>
      <c r="BW43" s="86">
        <f>IF(Form_Responses1811121314[[#This Row],[Answer - B3]]="Ya / Yes",1,0)</f>
        <v>1</v>
      </c>
      <c r="BX43" s="86" t="str">
        <f>_xlfn.XLOOKUP(AT43,'Cleansing - Response'!E:E,'Cleansing - Response'!F:F,)</f>
        <v>Always</v>
      </c>
      <c r="BY43" s="86">
        <f>IF(Form_Responses1811121314[[#This Row],[Answer - B4]]="Always",1,0)</f>
        <v>1</v>
      </c>
      <c r="BZ43" s="86" t="str">
        <f>_xlfn.XLOOKUP(AU43,'Cleansing - Response'!H:H,'Cleansing - Response'!I:I,)</f>
        <v>Sometimes / When in need</v>
      </c>
      <c r="CA43" s="86">
        <f>IF(Form_Responses1811121314[[#This Row],[Answer - B5]]="Sometimes / When in need",2,IF(Form_Responses1811121314[[#This Row],[Answer - B5]]="Using dental floss at least once",1,0))</f>
        <v>2</v>
      </c>
      <c r="CB43" s="86" t="str">
        <f>_xlfn.XLOOKUP(AV43,'Cleansing - Response'!K:K,'Cleansing - Response'!L:L,)</f>
        <v>More than 1 time a day</v>
      </c>
      <c r="CC43" s="86">
        <f>IF(Form_Responses1811121314[[#This Row],[Answer - B6]]="More than 1 time a day",1,0)</f>
        <v>1</v>
      </c>
      <c r="CD43" s="86" t="str">
        <f>_xlfn.XLOOKUP(AW43,'Cleansing - Response'!$N:$N,'Cleansing - Response'!$O:$O,)</f>
        <v>No</v>
      </c>
      <c r="CE43" s="86">
        <f>IF(Form_Responses1811121314[[#This Row],[Answer - B7-1]]="Yes / Sometimes",1,0)</f>
        <v>0</v>
      </c>
      <c r="CF43" s="86" t="str">
        <f>_xlfn.XLOOKUP(AX43,'Cleansing - Response'!$N:$N,'Cleansing - Response'!$O:$O,)</f>
        <v>No</v>
      </c>
      <c r="CG43" s="86">
        <f>IF(Form_Responses1811121314[[#This Row],[Answer - B7-2]]="Yes / Sometimes",1,0)</f>
        <v>0</v>
      </c>
      <c r="CH43" s="86" t="str">
        <f>_xlfn.XLOOKUP(AY43,'Cleansing - Response'!$N:$N,'Cleansing - Response'!$O:$O,)</f>
        <v>Yes / Sometimes</v>
      </c>
      <c r="CI43" s="86">
        <f>IF(Form_Responses1811121314[[#This Row],[Answer - B7-3]]="Yes / Sometimes",1,0)</f>
        <v>1</v>
      </c>
      <c r="CJ43" s="86" t="str">
        <f>_xlfn.XLOOKUP(AZ43,'Cleansing - Response'!$N:$N,'Cleansing - Response'!$O:$O,)</f>
        <v>Yes / Sometimes</v>
      </c>
      <c r="CK43" s="86">
        <f>IF(Form_Responses1811121314[[#This Row],[Answer - B7-4]]="Yes / Sometimes",1,0)</f>
        <v>1</v>
      </c>
      <c r="CL43" s="86" t="str">
        <f>_xlfn.XLOOKUP(BA43,'Cleansing - Response'!$N:$N,'Cleansing - Response'!$O:$O,)</f>
        <v>Yes / Sometimes</v>
      </c>
      <c r="CM43" s="86">
        <f>IF(Form_Responses1811121314[[#This Row],[Answer - B7-5]]="Yes / Sometimes",1,0)</f>
        <v>1</v>
      </c>
      <c r="CN43" s="86" t="str">
        <f>_xlfn.XLOOKUP(BB43,'Cleansing - Response'!$N:$N,'Cleansing - Response'!$O:$O,)</f>
        <v>No</v>
      </c>
      <c r="CO43" s="86">
        <f>IF(Form_Responses1811121314[[#This Row],[Answer - B7-6]]="Yes / Sometimes",1,0)</f>
        <v>0</v>
      </c>
      <c r="CP43" s="87" t="str">
        <f>IF(COUNTIF(Form_Responses1811121314[[#This Row],[Answer - B7-1]:[Answer - B7-6]], "Yes / Sometimes") &gt; 4, "More than 4 times","Up to 4 times")</f>
        <v>Up to 4 times</v>
      </c>
      <c r="CQ43" s="152">
        <f>IF(Form_Responses1811121314[[#This Row],[Answer - B7 (Overall)]]="More than 4 times",1,0)</f>
        <v>0</v>
      </c>
    </row>
    <row r="44" spans="1:95" ht="13.2" hidden="1" x14ac:dyDescent="0.25">
      <c r="A44" s="82">
        <v>45569.475744629628</v>
      </c>
      <c r="B44" s="83" t="s">
        <v>208</v>
      </c>
      <c r="C44" s="84" t="s">
        <v>209</v>
      </c>
      <c r="D44" s="83">
        <v>7.14</v>
      </c>
      <c r="E44" s="83">
        <v>0.08</v>
      </c>
      <c r="F44" s="83" t="s">
        <v>60</v>
      </c>
      <c r="G44" s="83" t="s">
        <v>76</v>
      </c>
      <c r="H44" s="83" t="s">
        <v>210</v>
      </c>
      <c r="I44" s="83" t="s">
        <v>63</v>
      </c>
      <c r="J44" s="83" t="s">
        <v>64</v>
      </c>
      <c r="K44" s="83" t="s">
        <v>64</v>
      </c>
      <c r="L44" s="83" t="s">
        <v>64</v>
      </c>
      <c r="M44" s="83" t="s">
        <v>84</v>
      </c>
      <c r="N44" s="83" t="s">
        <v>64</v>
      </c>
      <c r="O44" s="83" t="s">
        <v>64</v>
      </c>
      <c r="P44" s="83" t="s">
        <v>78</v>
      </c>
      <c r="Q44" s="83" t="s">
        <v>78</v>
      </c>
      <c r="R44" s="83" t="s">
        <v>64</v>
      </c>
      <c r="S44" s="83" t="s">
        <v>84</v>
      </c>
      <c r="T44" s="83" t="s">
        <v>64</v>
      </c>
      <c r="U44" s="83" t="s">
        <v>78</v>
      </c>
      <c r="V44" s="83" t="s">
        <v>64</v>
      </c>
      <c r="W44" s="83" t="s">
        <v>64</v>
      </c>
      <c r="X44" s="83" t="s">
        <v>64</v>
      </c>
      <c r="Y44" s="83" t="s">
        <v>64</v>
      </c>
      <c r="Z44" s="83" t="s">
        <v>65</v>
      </c>
      <c r="AA44" s="83" t="s">
        <v>66</v>
      </c>
      <c r="AB44" s="83" t="s">
        <v>65</v>
      </c>
      <c r="AC44" s="83" t="s">
        <v>66</v>
      </c>
      <c r="AD44" s="83" t="s">
        <v>65</v>
      </c>
      <c r="AE44" s="83" t="s">
        <v>65</v>
      </c>
      <c r="AF44" s="83" t="s">
        <v>66</v>
      </c>
      <c r="AG44" s="83" t="s">
        <v>66</v>
      </c>
      <c r="AH44" s="83" t="s">
        <v>65</v>
      </c>
      <c r="AI44" s="83" t="s">
        <v>79</v>
      </c>
      <c r="AJ44" s="83" t="s">
        <v>65</v>
      </c>
      <c r="AK44" s="83" t="s">
        <v>65</v>
      </c>
      <c r="AL44" s="83" t="s">
        <v>66</v>
      </c>
      <c r="AM44" s="83" t="s">
        <v>65</v>
      </c>
      <c r="AN44" s="83" t="s">
        <v>65</v>
      </c>
      <c r="AO44" s="83" t="s">
        <v>66</v>
      </c>
      <c r="AP44" s="83" t="s">
        <v>85</v>
      </c>
      <c r="AQ44" s="83" t="s">
        <v>85</v>
      </c>
      <c r="AR44" s="83" t="s">
        <v>63</v>
      </c>
      <c r="AS44" s="83" t="s">
        <v>211</v>
      </c>
      <c r="AT44" s="83" t="s">
        <v>87</v>
      </c>
      <c r="AU44" s="83" t="s">
        <v>67</v>
      </c>
      <c r="AV44" s="83" t="s">
        <v>132</v>
      </c>
      <c r="AW44" s="83" t="s">
        <v>73</v>
      </c>
      <c r="AX44" s="83" t="s">
        <v>73</v>
      </c>
      <c r="AY44" s="83" t="s">
        <v>72</v>
      </c>
      <c r="AZ44" s="83" t="s">
        <v>72</v>
      </c>
      <c r="BA44" s="83" t="s">
        <v>72</v>
      </c>
      <c r="BB44" s="83" t="s">
        <v>73</v>
      </c>
      <c r="BC44" s="83" t="s">
        <v>73</v>
      </c>
      <c r="BE44" s="83" t="s">
        <v>73</v>
      </c>
      <c r="BG44" s="76" t="s">
        <v>100</v>
      </c>
      <c r="BH44" s="76" t="s">
        <v>60</v>
      </c>
      <c r="BI44" s="76" t="s">
        <v>1414</v>
      </c>
      <c r="BJ44">
        <f t="shared" si="0"/>
        <v>11</v>
      </c>
      <c r="BK44">
        <f t="shared" si="1"/>
        <v>57</v>
      </c>
      <c r="BM44" s="86" t="str">
        <f>_xlfn.XLOOKUP(Form_Responses1811121314[[#This Row],[Sekolah School (Cleansed)]],'Quality Check'!$B$11:$B$14,'Quality Check'!$C$11:$C$14,)</f>
        <v>Rural</v>
      </c>
      <c r="BN44" s="86" t="str">
        <f>_xlfn.XLOOKUP(Form_Responses1811121314[[#This Row],[Sekolah School (Cleansed)]],'Quality Check'!$B$11:$B$14,'Quality Check'!$D$11:$D$14,)</f>
        <v>Intervention Group (IG)</v>
      </c>
      <c r="BO44" s="87" t="str">
        <f>_xlfn.XLOOKUP(AS44,'Cleansing - Toothpaste Brand'!A:A,'Cleansing - Toothpaste Brand'!B:B,)</f>
        <v>Sensodyne</v>
      </c>
      <c r="BP44" s="87"/>
      <c r="BQ4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4" s="86" t="str">
        <f>_xlfn.XLOOKUP(AP44,'Cleansing - Response'!E:E,'Cleansing - Response'!F:F,)</f>
        <v>2 days and more</v>
      </c>
      <c r="BS44" s="86">
        <f>IF(Form_Responses1811121314[[#This Row],[Answer - B1]]="2 days and more",1,0)</f>
        <v>1</v>
      </c>
      <c r="BT44" s="86" t="str">
        <f>_xlfn.XLOOKUP(AQ44,'Cleansing - Response'!E:E,'Cleansing - Response'!F:F,)</f>
        <v>2 days and more</v>
      </c>
      <c r="BU44" s="86">
        <f>IF(Form_Responses1811121314[[#This Row],[Answer - B2]]="2 days and more",1,0)</f>
        <v>1</v>
      </c>
      <c r="BV44" s="86" t="str">
        <f t="shared" si="2"/>
        <v>Ya / Yes</v>
      </c>
      <c r="BW44" s="86">
        <f>IF(Form_Responses1811121314[[#This Row],[Answer - B3]]="Ya / Yes",1,0)</f>
        <v>1</v>
      </c>
      <c r="BX44" s="86" t="str">
        <f>_xlfn.XLOOKUP(AT44,'Cleansing - Response'!E:E,'Cleansing - Response'!F:F,)</f>
        <v>Always</v>
      </c>
      <c r="BY44" s="86">
        <f>IF(Form_Responses1811121314[[#This Row],[Answer - B4]]="Always",1,0)</f>
        <v>1</v>
      </c>
      <c r="BZ44" s="86" t="str">
        <f>_xlfn.XLOOKUP(AU44,'Cleansing - Response'!H:H,'Cleansing - Response'!I:I,)</f>
        <v>Using dental floss at least once</v>
      </c>
      <c r="CA44" s="86">
        <f>IF(Form_Responses1811121314[[#This Row],[Answer - B5]]="Sometimes / When in need",2,IF(Form_Responses1811121314[[#This Row],[Answer - B5]]="Using dental floss at least once",1,0))</f>
        <v>1</v>
      </c>
      <c r="CB44" s="86" t="str">
        <f>_xlfn.XLOOKUP(AV44,'Cleansing - Response'!K:K,'Cleansing - Response'!L:L,)</f>
        <v>Up to 1 time a day</v>
      </c>
      <c r="CC44" s="86">
        <f>IF(Form_Responses1811121314[[#This Row],[Answer - B6]]="More than 1 time a day",1,0)</f>
        <v>0</v>
      </c>
      <c r="CD44" s="86" t="str">
        <f>_xlfn.XLOOKUP(AW44,'Cleansing - Response'!$N:$N,'Cleansing - Response'!$O:$O,)</f>
        <v>No</v>
      </c>
      <c r="CE44" s="86">
        <f>IF(Form_Responses1811121314[[#This Row],[Answer - B7-1]]="Yes / Sometimes",1,0)</f>
        <v>0</v>
      </c>
      <c r="CF44" s="86" t="str">
        <f>_xlfn.XLOOKUP(AX44,'Cleansing - Response'!$N:$N,'Cleansing - Response'!$O:$O,)</f>
        <v>No</v>
      </c>
      <c r="CG44" s="86">
        <f>IF(Form_Responses1811121314[[#This Row],[Answer - B7-2]]="Yes / Sometimes",1,0)</f>
        <v>0</v>
      </c>
      <c r="CH44" s="86" t="str">
        <f>_xlfn.XLOOKUP(AY44,'Cleansing - Response'!$N:$N,'Cleansing - Response'!$O:$O,)</f>
        <v>Yes / Sometimes</v>
      </c>
      <c r="CI44" s="86">
        <f>IF(Form_Responses1811121314[[#This Row],[Answer - B7-3]]="Yes / Sometimes",1,0)</f>
        <v>1</v>
      </c>
      <c r="CJ44" s="86" t="str">
        <f>_xlfn.XLOOKUP(AZ44,'Cleansing - Response'!$N:$N,'Cleansing - Response'!$O:$O,)</f>
        <v>Yes / Sometimes</v>
      </c>
      <c r="CK44" s="86">
        <f>IF(Form_Responses1811121314[[#This Row],[Answer - B7-4]]="Yes / Sometimes",1,0)</f>
        <v>1</v>
      </c>
      <c r="CL44" s="86" t="str">
        <f>_xlfn.XLOOKUP(BA44,'Cleansing - Response'!$N:$N,'Cleansing - Response'!$O:$O,)</f>
        <v>Yes / Sometimes</v>
      </c>
      <c r="CM44" s="86">
        <f>IF(Form_Responses1811121314[[#This Row],[Answer - B7-5]]="Yes / Sometimes",1,0)</f>
        <v>1</v>
      </c>
      <c r="CN44" s="86" t="str">
        <f>_xlfn.XLOOKUP(BB44,'Cleansing - Response'!$N:$N,'Cleansing - Response'!$O:$O,)</f>
        <v>No</v>
      </c>
      <c r="CO44" s="86">
        <f>IF(Form_Responses1811121314[[#This Row],[Answer - B7-6]]="Yes / Sometimes",1,0)</f>
        <v>0</v>
      </c>
      <c r="CP44" s="87" t="str">
        <f>IF(COUNTIF(Form_Responses1811121314[[#This Row],[Answer - B7-1]:[Answer - B7-6]], "Yes / Sometimes") &gt; 4, "More than 4 times","Up to 4 times")</f>
        <v>Up to 4 times</v>
      </c>
      <c r="CQ44" s="152">
        <f>IF(Form_Responses1811121314[[#This Row],[Answer - B7 (Overall)]]="More than 4 times",1,0)</f>
        <v>0</v>
      </c>
    </row>
    <row r="45" spans="1:95" ht="13.2" hidden="1" x14ac:dyDescent="0.25">
      <c r="A45" s="82">
        <v>45569.479488599536</v>
      </c>
      <c r="B45" s="83" t="s">
        <v>212</v>
      </c>
      <c r="C45" s="84" t="s">
        <v>213</v>
      </c>
      <c r="D45" s="83">
        <v>37.5</v>
      </c>
      <c r="E45" s="83">
        <v>0.17</v>
      </c>
      <c r="F45" s="83" t="s">
        <v>60</v>
      </c>
      <c r="G45" s="83" t="s">
        <v>76</v>
      </c>
      <c r="H45" s="83" t="s">
        <v>100</v>
      </c>
      <c r="I45" s="83" t="s">
        <v>63</v>
      </c>
      <c r="J45" s="83" t="s">
        <v>64</v>
      </c>
      <c r="K45" s="83" t="s">
        <v>64</v>
      </c>
      <c r="L45" s="83" t="s">
        <v>64</v>
      </c>
      <c r="M45" s="83" t="s">
        <v>78</v>
      </c>
      <c r="N45" s="83" t="s">
        <v>64</v>
      </c>
      <c r="O45" s="83" t="s">
        <v>78</v>
      </c>
      <c r="P45" s="83" t="s">
        <v>78</v>
      </c>
      <c r="Q45" s="83" t="s">
        <v>78</v>
      </c>
      <c r="R45" s="83" t="s">
        <v>64</v>
      </c>
      <c r="S45" s="83" t="s">
        <v>64</v>
      </c>
      <c r="T45" s="83" t="s">
        <v>64</v>
      </c>
      <c r="U45" s="83" t="s">
        <v>78</v>
      </c>
      <c r="V45" s="83" t="s">
        <v>84</v>
      </c>
      <c r="W45" s="83" t="s">
        <v>64</v>
      </c>
      <c r="X45" s="83" t="s">
        <v>64</v>
      </c>
      <c r="Y45" s="83" t="s">
        <v>64</v>
      </c>
      <c r="Z45" s="83" t="s">
        <v>79</v>
      </c>
      <c r="AA45" s="83" t="s">
        <v>65</v>
      </c>
      <c r="AB45" s="83" t="s">
        <v>65</v>
      </c>
      <c r="AC45" s="83" t="s">
        <v>66</v>
      </c>
      <c r="AD45" s="83" t="s">
        <v>66</v>
      </c>
      <c r="AE45" s="83" t="s">
        <v>66</v>
      </c>
      <c r="AF45" s="83" t="s">
        <v>66</v>
      </c>
      <c r="AG45" s="83" t="s">
        <v>65</v>
      </c>
      <c r="AH45" s="83" t="s">
        <v>66</v>
      </c>
      <c r="AI45" s="83" t="s">
        <v>101</v>
      </c>
      <c r="AJ45" s="83" t="s">
        <v>66</v>
      </c>
      <c r="AK45" s="83" t="s">
        <v>66</v>
      </c>
      <c r="AL45" s="83" t="s">
        <v>66</v>
      </c>
      <c r="AM45" s="83" t="s">
        <v>79</v>
      </c>
      <c r="AN45" s="83" t="s">
        <v>66</v>
      </c>
      <c r="AO45" s="83" t="s">
        <v>66</v>
      </c>
      <c r="AP45" s="83" t="s">
        <v>67</v>
      </c>
      <c r="AQ45" s="83" t="s">
        <v>67</v>
      </c>
      <c r="AR45" s="83" t="s">
        <v>73</v>
      </c>
      <c r="AS45" s="83" t="s">
        <v>68</v>
      </c>
      <c r="AT45" s="83" t="s">
        <v>69</v>
      </c>
      <c r="AU45" s="83" t="s">
        <v>80</v>
      </c>
      <c r="AV45" s="83" t="s">
        <v>71</v>
      </c>
      <c r="AW45" s="83" t="s">
        <v>73</v>
      </c>
      <c r="AX45" s="83" t="s">
        <v>73</v>
      </c>
      <c r="AY45" s="83" t="s">
        <v>72</v>
      </c>
      <c r="AZ45" s="83" t="s">
        <v>72</v>
      </c>
      <c r="BA45" s="83" t="s">
        <v>72</v>
      </c>
      <c r="BB45" s="83" t="s">
        <v>73</v>
      </c>
      <c r="BC45" s="83" t="s">
        <v>73</v>
      </c>
      <c r="BE45" s="83" t="s">
        <v>73</v>
      </c>
      <c r="BG45" s="76" t="s">
        <v>100</v>
      </c>
      <c r="BH45" s="76" t="s">
        <v>60</v>
      </c>
      <c r="BI45" s="76" t="s">
        <v>1414</v>
      </c>
      <c r="BJ45">
        <f t="shared" si="0"/>
        <v>11</v>
      </c>
      <c r="BK45">
        <f t="shared" si="1"/>
        <v>50</v>
      </c>
      <c r="BM45" s="86" t="str">
        <f>_xlfn.XLOOKUP(Form_Responses1811121314[[#This Row],[Sekolah School (Cleansed)]],'Quality Check'!$B$11:$B$14,'Quality Check'!$C$11:$C$14,)</f>
        <v>Rural</v>
      </c>
      <c r="BN45" s="86" t="str">
        <f>_xlfn.XLOOKUP(Form_Responses1811121314[[#This Row],[Sekolah School (Cleansed)]],'Quality Check'!$B$11:$B$14,'Quality Check'!$D$11:$D$14,)</f>
        <v>Intervention Group (IG)</v>
      </c>
      <c r="BO45" s="87" t="str">
        <f>_xlfn.XLOOKUP(AS45,'Cleansing - Toothpaste Brand'!A:A,'Cleansing - Toothpaste Brand'!B:B,)</f>
        <v>Colgate</v>
      </c>
      <c r="BP45" s="87"/>
      <c r="BQ4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5" s="86" t="str">
        <f>_xlfn.XLOOKUP(AP45,'Cleansing - Response'!E:E,'Cleansing - Response'!F:F,)</f>
        <v>2 days and more</v>
      </c>
      <c r="BS45" s="86">
        <f>IF(Form_Responses1811121314[[#This Row],[Answer - B1]]="2 days and more",1,0)</f>
        <v>1</v>
      </c>
      <c r="BT45" s="86" t="str">
        <f>_xlfn.XLOOKUP(AQ45,'Cleansing - Response'!E:E,'Cleansing - Response'!F:F,)</f>
        <v>2 days and more</v>
      </c>
      <c r="BU45" s="86">
        <f>IF(Form_Responses1811121314[[#This Row],[Answer - B2]]="2 days and more",1,0)</f>
        <v>1</v>
      </c>
      <c r="BV45" s="86" t="str">
        <f t="shared" si="2"/>
        <v>Tidak / No</v>
      </c>
      <c r="BW45" s="86">
        <f>IF(Form_Responses1811121314[[#This Row],[Answer - B3]]="Ya / Yes",1,0)</f>
        <v>0</v>
      </c>
      <c r="BX45" s="86" t="str">
        <f>_xlfn.XLOOKUP(AT45,'Cleansing - Response'!E:E,'Cleansing - Response'!F:F,)</f>
        <v>Rarely / Sometimes</v>
      </c>
      <c r="BY45" s="86">
        <f>IF(Form_Responses1811121314[[#This Row],[Answer - B4]]="Always",1,0)</f>
        <v>0</v>
      </c>
      <c r="BZ45" s="86" t="str">
        <f>_xlfn.XLOOKUP(AU45,'Cleansing - Response'!H:H,'Cleansing - Response'!I:I,)</f>
        <v>Using dental floss at least once</v>
      </c>
      <c r="CA45" s="86">
        <f>IF(Form_Responses1811121314[[#This Row],[Answer - B5]]="Sometimes / When in need",2,IF(Form_Responses1811121314[[#This Row],[Answer - B5]]="Using dental floss at least once",1,0))</f>
        <v>1</v>
      </c>
      <c r="CB45" s="86" t="str">
        <f>_xlfn.XLOOKUP(AV45,'Cleansing - Response'!K:K,'Cleansing - Response'!L:L,)</f>
        <v>Up to 1 time a day</v>
      </c>
      <c r="CC45" s="86">
        <f>IF(Form_Responses1811121314[[#This Row],[Answer - B6]]="More than 1 time a day",1,0)</f>
        <v>0</v>
      </c>
      <c r="CD45" s="86" t="str">
        <f>_xlfn.XLOOKUP(AW45,'Cleansing - Response'!$N:$N,'Cleansing - Response'!$O:$O,)</f>
        <v>No</v>
      </c>
      <c r="CE45" s="86">
        <f>IF(Form_Responses1811121314[[#This Row],[Answer - B7-1]]="Yes / Sometimes",1,0)</f>
        <v>0</v>
      </c>
      <c r="CF45" s="86" t="str">
        <f>_xlfn.XLOOKUP(AX45,'Cleansing - Response'!$N:$N,'Cleansing - Response'!$O:$O,)</f>
        <v>No</v>
      </c>
      <c r="CG45" s="86">
        <f>IF(Form_Responses1811121314[[#This Row],[Answer - B7-2]]="Yes / Sometimes",1,0)</f>
        <v>0</v>
      </c>
      <c r="CH45" s="86" t="str">
        <f>_xlfn.XLOOKUP(AY45,'Cleansing - Response'!$N:$N,'Cleansing - Response'!$O:$O,)</f>
        <v>Yes / Sometimes</v>
      </c>
      <c r="CI45" s="86">
        <f>IF(Form_Responses1811121314[[#This Row],[Answer - B7-3]]="Yes / Sometimes",1,0)</f>
        <v>1</v>
      </c>
      <c r="CJ45" s="86" t="str">
        <f>_xlfn.XLOOKUP(AZ45,'Cleansing - Response'!$N:$N,'Cleansing - Response'!$O:$O,)</f>
        <v>Yes / Sometimes</v>
      </c>
      <c r="CK45" s="86">
        <f>IF(Form_Responses1811121314[[#This Row],[Answer - B7-4]]="Yes / Sometimes",1,0)</f>
        <v>1</v>
      </c>
      <c r="CL45" s="86" t="str">
        <f>_xlfn.XLOOKUP(BA45,'Cleansing - Response'!$N:$N,'Cleansing - Response'!$O:$O,)</f>
        <v>Yes / Sometimes</v>
      </c>
      <c r="CM45" s="86">
        <f>IF(Form_Responses1811121314[[#This Row],[Answer - B7-5]]="Yes / Sometimes",1,0)</f>
        <v>1</v>
      </c>
      <c r="CN45" s="86" t="str">
        <f>_xlfn.XLOOKUP(BB45,'Cleansing - Response'!$N:$N,'Cleansing - Response'!$O:$O,)</f>
        <v>No</v>
      </c>
      <c r="CO45" s="86">
        <f>IF(Form_Responses1811121314[[#This Row],[Answer - B7-6]]="Yes / Sometimes",1,0)</f>
        <v>0</v>
      </c>
      <c r="CP45" s="87" t="str">
        <f>IF(COUNTIF(Form_Responses1811121314[[#This Row],[Answer - B7-1]:[Answer - B7-6]], "Yes / Sometimes") &gt; 4, "More than 4 times","Up to 4 times")</f>
        <v>Up to 4 times</v>
      </c>
      <c r="CQ45" s="152">
        <f>IF(Form_Responses1811121314[[#This Row],[Answer - B7 (Overall)]]="More than 4 times",1,0)</f>
        <v>0</v>
      </c>
    </row>
    <row r="46" spans="1:95" ht="13.2" hidden="1" x14ac:dyDescent="0.25">
      <c r="A46" s="82">
        <v>45569.479838275467</v>
      </c>
      <c r="B46" s="83" t="s">
        <v>214</v>
      </c>
      <c r="C46" s="84" t="s">
        <v>215</v>
      </c>
      <c r="D46" s="83">
        <v>23.21</v>
      </c>
      <c r="E46" s="83">
        <v>0</v>
      </c>
      <c r="F46" s="83" t="s">
        <v>60</v>
      </c>
      <c r="G46" s="83" t="s">
        <v>76</v>
      </c>
      <c r="H46" s="83" t="s">
        <v>125</v>
      </c>
      <c r="I46" s="83" t="s">
        <v>63</v>
      </c>
      <c r="J46" s="83" t="s">
        <v>64</v>
      </c>
      <c r="K46" s="83" t="s">
        <v>78</v>
      </c>
      <c r="L46" s="83" t="s">
        <v>64</v>
      </c>
      <c r="M46" s="83" t="s">
        <v>64</v>
      </c>
      <c r="N46" s="83" t="s">
        <v>64</v>
      </c>
      <c r="O46" s="83" t="s">
        <v>64</v>
      </c>
      <c r="P46" s="83" t="s">
        <v>78</v>
      </c>
      <c r="Q46" s="83" t="s">
        <v>64</v>
      </c>
      <c r="R46" s="83" t="s">
        <v>64</v>
      </c>
      <c r="S46" s="83" t="s">
        <v>64</v>
      </c>
      <c r="T46" s="83" t="s">
        <v>64</v>
      </c>
      <c r="U46" s="83" t="s">
        <v>64</v>
      </c>
      <c r="V46" s="83" t="s">
        <v>64</v>
      </c>
      <c r="W46" s="83" t="s">
        <v>64</v>
      </c>
      <c r="X46" s="83" t="s">
        <v>64</v>
      </c>
      <c r="Y46" s="83" t="s">
        <v>64</v>
      </c>
      <c r="Z46" s="83" t="s">
        <v>66</v>
      </c>
      <c r="AA46" s="83" t="s">
        <v>65</v>
      </c>
      <c r="AB46" s="83" t="s">
        <v>66</v>
      </c>
      <c r="AC46" s="83" t="s">
        <v>66</v>
      </c>
      <c r="AD46" s="83" t="s">
        <v>66</v>
      </c>
      <c r="AE46" s="83" t="s">
        <v>66</v>
      </c>
      <c r="AF46" s="83" t="s">
        <v>66</v>
      </c>
      <c r="AG46" s="83" t="s">
        <v>66</v>
      </c>
      <c r="AH46" s="83" t="s">
        <v>66</v>
      </c>
      <c r="AI46" s="83" t="s">
        <v>79</v>
      </c>
      <c r="AJ46" s="83" t="s">
        <v>65</v>
      </c>
      <c r="AK46" s="83" t="s">
        <v>66</v>
      </c>
      <c r="AL46" s="83" t="s">
        <v>66</v>
      </c>
      <c r="AM46" s="83" t="s">
        <v>65</v>
      </c>
      <c r="AN46" s="83" t="s">
        <v>66</v>
      </c>
      <c r="AO46" s="83" t="s">
        <v>66</v>
      </c>
      <c r="AP46" s="83" t="s">
        <v>67</v>
      </c>
      <c r="AQ46" s="83" t="s">
        <v>67</v>
      </c>
      <c r="AR46" s="83" t="s">
        <v>86</v>
      </c>
      <c r="AS46" s="83" t="s">
        <v>81</v>
      </c>
      <c r="AT46" s="83" t="s">
        <v>69</v>
      </c>
      <c r="AU46" s="83" t="s">
        <v>80</v>
      </c>
      <c r="AV46" s="83" t="s">
        <v>71</v>
      </c>
      <c r="AW46" s="83" t="s">
        <v>73</v>
      </c>
      <c r="AX46" s="83" t="s">
        <v>73</v>
      </c>
      <c r="AY46" s="83" t="s">
        <v>63</v>
      </c>
      <c r="AZ46" s="83" t="s">
        <v>72</v>
      </c>
      <c r="BA46" s="83" t="s">
        <v>63</v>
      </c>
      <c r="BB46" s="83" t="s">
        <v>72</v>
      </c>
      <c r="BC46" s="83" t="s">
        <v>73</v>
      </c>
      <c r="BD46" s="83" t="s">
        <v>116</v>
      </c>
      <c r="BE46" s="83" t="s">
        <v>73</v>
      </c>
      <c r="BG46" s="76" t="s">
        <v>100</v>
      </c>
      <c r="BH46" s="76" t="s">
        <v>60</v>
      </c>
      <c r="BI46" s="76" t="s">
        <v>1414</v>
      </c>
      <c r="BJ46">
        <f t="shared" si="0"/>
        <v>13</v>
      </c>
      <c r="BK46">
        <f t="shared" si="1"/>
        <v>51</v>
      </c>
      <c r="BM46" s="86" t="str">
        <f>_xlfn.XLOOKUP(Form_Responses1811121314[[#This Row],[Sekolah School (Cleansed)]],'Quality Check'!$B$11:$B$14,'Quality Check'!$C$11:$C$14,)</f>
        <v>Rural</v>
      </c>
      <c r="BN46" s="86" t="str">
        <f>_xlfn.XLOOKUP(Form_Responses1811121314[[#This Row],[Sekolah School (Cleansed)]],'Quality Check'!$B$11:$B$14,'Quality Check'!$D$11:$D$14,)</f>
        <v>Intervention Group (IG)</v>
      </c>
      <c r="BO46" s="87" t="str">
        <f>_xlfn.XLOOKUP(AS46,'Cleansing - Toothpaste Brand'!A:A,'Cleansing - Toothpaste Brand'!B:B,)</f>
        <v>Colgate</v>
      </c>
      <c r="BP46" s="87"/>
      <c r="BQ4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6" s="86" t="str">
        <f>_xlfn.XLOOKUP(AP46,'Cleansing - Response'!E:E,'Cleansing - Response'!F:F,)</f>
        <v>2 days and more</v>
      </c>
      <c r="BS46" s="86">
        <f>IF(Form_Responses1811121314[[#This Row],[Answer - B1]]="2 days and more",1,0)</f>
        <v>1</v>
      </c>
      <c r="BT46" s="86" t="str">
        <f>_xlfn.XLOOKUP(AQ46,'Cleansing - Response'!E:E,'Cleansing - Response'!F:F,)</f>
        <v>2 days and more</v>
      </c>
      <c r="BU46" s="86">
        <f>IF(Form_Responses1811121314[[#This Row],[Answer - B2]]="2 days and more",1,0)</f>
        <v>1</v>
      </c>
      <c r="BV46" s="86" t="str">
        <f t="shared" si="2"/>
        <v>Ya / Yes</v>
      </c>
      <c r="BW46" s="86">
        <f>IF(Form_Responses1811121314[[#This Row],[Answer - B3]]="Ya / Yes",1,0)</f>
        <v>1</v>
      </c>
      <c r="BX46" s="86" t="str">
        <f>_xlfn.XLOOKUP(AT46,'Cleansing - Response'!E:E,'Cleansing - Response'!F:F,)</f>
        <v>Rarely / Sometimes</v>
      </c>
      <c r="BY46" s="86">
        <f>IF(Form_Responses1811121314[[#This Row],[Answer - B4]]="Always",1,0)</f>
        <v>0</v>
      </c>
      <c r="BZ46" s="86" t="str">
        <f>_xlfn.XLOOKUP(AU46,'Cleansing - Response'!H:H,'Cleansing - Response'!I:I,)</f>
        <v>Using dental floss at least once</v>
      </c>
      <c r="CA46" s="86">
        <f>IF(Form_Responses1811121314[[#This Row],[Answer - B5]]="Sometimes / When in need",2,IF(Form_Responses1811121314[[#This Row],[Answer - B5]]="Using dental floss at least once",1,0))</f>
        <v>1</v>
      </c>
      <c r="CB46" s="86" t="str">
        <f>_xlfn.XLOOKUP(AV46,'Cleansing - Response'!K:K,'Cleansing - Response'!L:L,)</f>
        <v>Up to 1 time a day</v>
      </c>
      <c r="CC46" s="86">
        <f>IF(Form_Responses1811121314[[#This Row],[Answer - B6]]="More than 1 time a day",1,0)</f>
        <v>0</v>
      </c>
      <c r="CD46" s="86" t="str">
        <f>_xlfn.XLOOKUP(AW46,'Cleansing - Response'!$N:$N,'Cleansing - Response'!$O:$O,)</f>
        <v>No</v>
      </c>
      <c r="CE46" s="86">
        <f>IF(Form_Responses1811121314[[#This Row],[Answer - B7-1]]="Yes / Sometimes",1,0)</f>
        <v>0</v>
      </c>
      <c r="CF46" s="86" t="str">
        <f>_xlfn.XLOOKUP(AX46,'Cleansing - Response'!$N:$N,'Cleansing - Response'!$O:$O,)</f>
        <v>No</v>
      </c>
      <c r="CG46" s="86">
        <f>IF(Form_Responses1811121314[[#This Row],[Answer - B7-2]]="Yes / Sometimes",1,0)</f>
        <v>0</v>
      </c>
      <c r="CH46" s="86" t="str">
        <f>_xlfn.XLOOKUP(AY46,'Cleansing - Response'!$N:$N,'Cleansing - Response'!$O:$O,)</f>
        <v>Yes / Sometimes</v>
      </c>
      <c r="CI46" s="86">
        <f>IF(Form_Responses1811121314[[#This Row],[Answer - B7-3]]="Yes / Sometimes",1,0)</f>
        <v>1</v>
      </c>
      <c r="CJ46" s="86" t="str">
        <f>_xlfn.XLOOKUP(AZ46,'Cleansing - Response'!$N:$N,'Cleansing - Response'!$O:$O,)</f>
        <v>Yes / Sometimes</v>
      </c>
      <c r="CK46" s="86">
        <f>IF(Form_Responses1811121314[[#This Row],[Answer - B7-4]]="Yes / Sometimes",1,0)</f>
        <v>1</v>
      </c>
      <c r="CL46" s="86" t="str">
        <f>_xlfn.XLOOKUP(BA46,'Cleansing - Response'!$N:$N,'Cleansing - Response'!$O:$O,)</f>
        <v>Yes / Sometimes</v>
      </c>
      <c r="CM46" s="86">
        <f>IF(Form_Responses1811121314[[#This Row],[Answer - B7-5]]="Yes / Sometimes",1,0)</f>
        <v>1</v>
      </c>
      <c r="CN46" s="86" t="str">
        <f>_xlfn.XLOOKUP(BB46,'Cleansing - Response'!$N:$N,'Cleansing - Response'!$O:$O,)</f>
        <v>Yes / Sometimes</v>
      </c>
      <c r="CO46" s="86">
        <f>IF(Form_Responses1811121314[[#This Row],[Answer - B7-6]]="Yes / Sometimes",1,0)</f>
        <v>1</v>
      </c>
      <c r="CP46" s="87" t="str">
        <f>IF(COUNTIF(Form_Responses1811121314[[#This Row],[Answer - B7-1]:[Answer - B7-6]], "Yes / Sometimes") &gt; 4, "More than 4 times","Up to 4 times")</f>
        <v>Up to 4 times</v>
      </c>
      <c r="CQ46" s="152">
        <f>IF(Form_Responses1811121314[[#This Row],[Answer - B7 (Overall)]]="More than 4 times",1,0)</f>
        <v>0</v>
      </c>
    </row>
    <row r="47" spans="1:95" ht="13.2" hidden="1" x14ac:dyDescent="0.25">
      <c r="A47" s="82">
        <v>45569.479953368056</v>
      </c>
      <c r="B47" s="83" t="s">
        <v>216</v>
      </c>
      <c r="C47" s="84" t="s">
        <v>217</v>
      </c>
      <c r="D47" s="83">
        <v>12.5</v>
      </c>
      <c r="E47" s="83">
        <v>0.25</v>
      </c>
      <c r="F47" s="83" t="s">
        <v>60</v>
      </c>
      <c r="G47" s="83" t="s">
        <v>76</v>
      </c>
      <c r="H47" s="83" t="s">
        <v>100</v>
      </c>
      <c r="I47" s="83" t="s">
        <v>63</v>
      </c>
      <c r="J47" s="83" t="s">
        <v>64</v>
      </c>
      <c r="K47" s="83" t="s">
        <v>84</v>
      </c>
      <c r="L47" s="83" t="s">
        <v>64</v>
      </c>
      <c r="M47" s="83" t="s">
        <v>84</v>
      </c>
      <c r="N47" s="83" t="s">
        <v>84</v>
      </c>
      <c r="O47" s="83" t="s">
        <v>64</v>
      </c>
      <c r="P47" s="83" t="s">
        <v>84</v>
      </c>
      <c r="Q47" s="83" t="s">
        <v>64</v>
      </c>
      <c r="R47" s="83" t="s">
        <v>64</v>
      </c>
      <c r="S47" s="83" t="s">
        <v>64</v>
      </c>
      <c r="T47" s="83" t="s">
        <v>64</v>
      </c>
      <c r="U47" s="83" t="s">
        <v>64</v>
      </c>
      <c r="V47" s="83" t="s">
        <v>64</v>
      </c>
      <c r="W47" s="83" t="s">
        <v>64</v>
      </c>
      <c r="X47" s="83" t="s">
        <v>64</v>
      </c>
      <c r="Y47" s="83" t="s">
        <v>64</v>
      </c>
      <c r="Z47" s="83" t="s">
        <v>66</v>
      </c>
      <c r="AA47" s="83" t="s">
        <v>66</v>
      </c>
      <c r="AB47" s="83" t="s">
        <v>66</v>
      </c>
      <c r="AC47" s="83" t="s">
        <v>66</v>
      </c>
      <c r="AD47" s="83" t="s">
        <v>66</v>
      </c>
      <c r="AE47" s="83" t="s">
        <v>66</v>
      </c>
      <c r="AF47" s="83" t="s">
        <v>66</v>
      </c>
      <c r="AG47" s="83" t="s">
        <v>66</v>
      </c>
      <c r="AH47" s="83" t="s">
        <v>66</v>
      </c>
      <c r="AI47" s="83" t="s">
        <v>101</v>
      </c>
      <c r="AJ47" s="83" t="s">
        <v>66</v>
      </c>
      <c r="AK47" s="83" t="s">
        <v>66</v>
      </c>
      <c r="AL47" s="83" t="s">
        <v>66</v>
      </c>
      <c r="AM47" s="83" t="s">
        <v>66</v>
      </c>
      <c r="AN47" s="83" t="s">
        <v>66</v>
      </c>
      <c r="AO47" s="83" t="s">
        <v>66</v>
      </c>
      <c r="AP47" s="83" t="s">
        <v>67</v>
      </c>
      <c r="AQ47" s="83" t="s">
        <v>67</v>
      </c>
      <c r="AR47" s="83" t="s">
        <v>86</v>
      </c>
      <c r="AS47" s="83" t="s">
        <v>68</v>
      </c>
      <c r="AT47" s="83" t="s">
        <v>69</v>
      </c>
      <c r="AU47" s="83" t="s">
        <v>70</v>
      </c>
      <c r="AV47" s="83" t="s">
        <v>71</v>
      </c>
      <c r="AW47" s="83" t="s">
        <v>73</v>
      </c>
      <c r="AX47" s="83" t="s">
        <v>73</v>
      </c>
      <c r="AY47" s="83" t="s">
        <v>63</v>
      </c>
      <c r="AZ47" s="83" t="s">
        <v>72</v>
      </c>
      <c r="BA47" s="83" t="s">
        <v>73</v>
      </c>
      <c r="BB47" s="83" t="s">
        <v>73</v>
      </c>
      <c r="BC47" s="83" t="s">
        <v>73</v>
      </c>
      <c r="BE47" s="83" t="s">
        <v>73</v>
      </c>
      <c r="BG47" s="76" t="s">
        <v>100</v>
      </c>
      <c r="BH47" s="76" t="s">
        <v>60</v>
      </c>
      <c r="BI47" s="76" t="s">
        <v>1414</v>
      </c>
      <c r="BJ47">
        <f t="shared" si="0"/>
        <v>12</v>
      </c>
      <c r="BK47">
        <f t="shared" si="1"/>
        <v>49</v>
      </c>
      <c r="BM47" s="86" t="str">
        <f>_xlfn.XLOOKUP(Form_Responses1811121314[[#This Row],[Sekolah School (Cleansed)]],'Quality Check'!$B$11:$B$14,'Quality Check'!$C$11:$C$14,)</f>
        <v>Rural</v>
      </c>
      <c r="BN47" s="86" t="str">
        <f>_xlfn.XLOOKUP(Form_Responses1811121314[[#This Row],[Sekolah School (Cleansed)]],'Quality Check'!$B$11:$B$14,'Quality Check'!$D$11:$D$14,)</f>
        <v>Intervention Group (IG)</v>
      </c>
      <c r="BO47" s="87" t="str">
        <f>_xlfn.XLOOKUP(AS47,'Cleansing - Toothpaste Brand'!A:A,'Cleansing - Toothpaste Brand'!B:B,)</f>
        <v>Colgate</v>
      </c>
      <c r="BP47" s="87"/>
      <c r="BQ4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7" s="86" t="str">
        <f>_xlfn.XLOOKUP(AP47,'Cleansing - Response'!E:E,'Cleansing - Response'!F:F,)</f>
        <v>2 days and more</v>
      </c>
      <c r="BS47" s="86">
        <f>IF(Form_Responses1811121314[[#This Row],[Answer - B1]]="2 days and more",1,0)</f>
        <v>1</v>
      </c>
      <c r="BT47" s="86" t="str">
        <f>_xlfn.XLOOKUP(AQ47,'Cleansing - Response'!E:E,'Cleansing - Response'!F:F,)</f>
        <v>2 days and more</v>
      </c>
      <c r="BU47" s="86">
        <f>IF(Form_Responses1811121314[[#This Row],[Answer - B2]]="2 days and more",1,0)</f>
        <v>1</v>
      </c>
      <c r="BV47" s="86" t="str">
        <f t="shared" si="2"/>
        <v>Ya / Yes</v>
      </c>
      <c r="BW47" s="86">
        <f>IF(Form_Responses1811121314[[#This Row],[Answer - B3]]="Ya / Yes",1,0)</f>
        <v>1</v>
      </c>
      <c r="BX47" s="86" t="str">
        <f>_xlfn.XLOOKUP(AT47,'Cleansing - Response'!E:E,'Cleansing - Response'!F:F,)</f>
        <v>Rarely / Sometimes</v>
      </c>
      <c r="BY47" s="86">
        <f>IF(Form_Responses1811121314[[#This Row],[Answer - B4]]="Always",1,0)</f>
        <v>0</v>
      </c>
      <c r="BZ47" s="86" t="str">
        <f>_xlfn.XLOOKUP(AU47,'Cleansing - Response'!H:H,'Cleansing - Response'!I:I,)</f>
        <v>Sometimes / When in need</v>
      </c>
      <c r="CA47" s="86">
        <f>IF(Form_Responses1811121314[[#This Row],[Answer - B5]]="Sometimes / When in need",2,IF(Form_Responses1811121314[[#This Row],[Answer - B5]]="Using dental floss at least once",1,0))</f>
        <v>2</v>
      </c>
      <c r="CB47" s="86" t="str">
        <f>_xlfn.XLOOKUP(AV47,'Cleansing - Response'!K:K,'Cleansing - Response'!L:L,)</f>
        <v>Up to 1 time a day</v>
      </c>
      <c r="CC47" s="86">
        <f>IF(Form_Responses1811121314[[#This Row],[Answer - B6]]="More than 1 time a day",1,0)</f>
        <v>0</v>
      </c>
      <c r="CD47" s="86" t="str">
        <f>_xlfn.XLOOKUP(AW47,'Cleansing - Response'!$N:$N,'Cleansing - Response'!$O:$O,)</f>
        <v>No</v>
      </c>
      <c r="CE47" s="86">
        <f>IF(Form_Responses1811121314[[#This Row],[Answer - B7-1]]="Yes / Sometimes",1,0)</f>
        <v>0</v>
      </c>
      <c r="CF47" s="86" t="str">
        <f>_xlfn.XLOOKUP(AX47,'Cleansing - Response'!$N:$N,'Cleansing - Response'!$O:$O,)</f>
        <v>No</v>
      </c>
      <c r="CG47" s="86">
        <f>IF(Form_Responses1811121314[[#This Row],[Answer - B7-2]]="Yes / Sometimes",1,0)</f>
        <v>0</v>
      </c>
      <c r="CH47" s="86" t="str">
        <f>_xlfn.XLOOKUP(AY47,'Cleansing - Response'!$N:$N,'Cleansing - Response'!$O:$O,)</f>
        <v>Yes / Sometimes</v>
      </c>
      <c r="CI47" s="86">
        <f>IF(Form_Responses1811121314[[#This Row],[Answer - B7-3]]="Yes / Sometimes",1,0)</f>
        <v>1</v>
      </c>
      <c r="CJ47" s="86" t="str">
        <f>_xlfn.XLOOKUP(AZ47,'Cleansing - Response'!$N:$N,'Cleansing - Response'!$O:$O,)</f>
        <v>Yes / Sometimes</v>
      </c>
      <c r="CK47" s="86">
        <f>IF(Form_Responses1811121314[[#This Row],[Answer - B7-4]]="Yes / Sometimes",1,0)</f>
        <v>1</v>
      </c>
      <c r="CL47" s="86" t="str">
        <f>_xlfn.XLOOKUP(BA47,'Cleansing - Response'!$N:$N,'Cleansing - Response'!$O:$O,)</f>
        <v>No</v>
      </c>
      <c r="CM47" s="86">
        <f>IF(Form_Responses1811121314[[#This Row],[Answer - B7-5]]="Yes / Sometimes",1,0)</f>
        <v>0</v>
      </c>
      <c r="CN47" s="86" t="str">
        <f>_xlfn.XLOOKUP(BB47,'Cleansing - Response'!$N:$N,'Cleansing - Response'!$O:$O,)</f>
        <v>No</v>
      </c>
      <c r="CO47" s="86">
        <f>IF(Form_Responses1811121314[[#This Row],[Answer - B7-6]]="Yes / Sometimes",1,0)</f>
        <v>0</v>
      </c>
      <c r="CP47" s="87" t="str">
        <f>IF(COUNTIF(Form_Responses1811121314[[#This Row],[Answer - B7-1]:[Answer - B7-6]], "Yes / Sometimes") &gt; 4, "More than 4 times","Up to 4 times")</f>
        <v>Up to 4 times</v>
      </c>
      <c r="CQ47" s="152">
        <f>IF(Form_Responses1811121314[[#This Row],[Answer - B7 (Overall)]]="More than 4 times",1,0)</f>
        <v>0</v>
      </c>
    </row>
    <row r="48" spans="1:95" ht="13.2" hidden="1" x14ac:dyDescent="0.25">
      <c r="A48" s="82">
        <v>45569.48061244213</v>
      </c>
      <c r="B48" s="83" t="s">
        <v>218</v>
      </c>
      <c r="C48" s="84" t="s">
        <v>219</v>
      </c>
      <c r="D48" s="83">
        <v>28.57</v>
      </c>
      <c r="E48" s="83">
        <v>0.13</v>
      </c>
      <c r="F48" s="83" t="s">
        <v>60</v>
      </c>
      <c r="G48" s="83" t="s">
        <v>76</v>
      </c>
      <c r="H48" s="83" t="s">
        <v>62</v>
      </c>
      <c r="I48" s="83" t="s">
        <v>63</v>
      </c>
      <c r="J48" s="83" t="s">
        <v>64</v>
      </c>
      <c r="K48" s="83" t="s">
        <v>84</v>
      </c>
      <c r="L48" s="83" t="s">
        <v>64</v>
      </c>
      <c r="M48" s="83" t="s">
        <v>84</v>
      </c>
      <c r="N48" s="83" t="s">
        <v>64</v>
      </c>
      <c r="O48" s="83" t="s">
        <v>84</v>
      </c>
      <c r="P48" s="83" t="s">
        <v>84</v>
      </c>
      <c r="Q48" s="83" t="s">
        <v>64</v>
      </c>
      <c r="R48" s="83" t="s">
        <v>64</v>
      </c>
      <c r="S48" s="83" t="s">
        <v>64</v>
      </c>
      <c r="T48" s="83" t="s">
        <v>64</v>
      </c>
      <c r="U48" s="83" t="s">
        <v>64</v>
      </c>
      <c r="V48" s="83" t="s">
        <v>64</v>
      </c>
      <c r="W48" s="83" t="s">
        <v>84</v>
      </c>
      <c r="X48" s="83" t="s">
        <v>64</v>
      </c>
      <c r="Y48" s="83" t="s">
        <v>64</v>
      </c>
      <c r="Z48" s="83" t="s">
        <v>66</v>
      </c>
      <c r="AA48" s="83" t="s">
        <v>65</v>
      </c>
      <c r="AB48" s="83" t="s">
        <v>65</v>
      </c>
      <c r="AC48" s="83" t="s">
        <v>66</v>
      </c>
      <c r="AD48" s="83" t="s">
        <v>65</v>
      </c>
      <c r="AE48" s="83" t="s">
        <v>65</v>
      </c>
      <c r="AF48" s="83" t="s">
        <v>66</v>
      </c>
      <c r="AG48" s="83" t="s">
        <v>66</v>
      </c>
      <c r="AH48" s="83" t="s">
        <v>79</v>
      </c>
      <c r="AI48" s="83" t="s">
        <v>79</v>
      </c>
      <c r="AJ48" s="83" t="s">
        <v>66</v>
      </c>
      <c r="AK48" s="83" t="s">
        <v>66</v>
      </c>
      <c r="AL48" s="83" t="s">
        <v>66</v>
      </c>
      <c r="AM48" s="83" t="s">
        <v>66</v>
      </c>
      <c r="AN48" s="83" t="s">
        <v>66</v>
      </c>
      <c r="AO48" s="83" t="s">
        <v>79</v>
      </c>
      <c r="AP48" s="83" t="s">
        <v>85</v>
      </c>
      <c r="AQ48" s="83" t="s">
        <v>80</v>
      </c>
      <c r="AR48" s="83" t="s">
        <v>73</v>
      </c>
      <c r="AS48" s="83" t="s">
        <v>220</v>
      </c>
      <c r="AT48" s="83" t="s">
        <v>87</v>
      </c>
      <c r="AU48" s="83" t="s">
        <v>70</v>
      </c>
      <c r="AV48" s="83" t="s">
        <v>71</v>
      </c>
      <c r="AW48" s="83" t="s">
        <v>72</v>
      </c>
      <c r="AX48" s="83" t="s">
        <v>63</v>
      </c>
      <c r="AY48" s="83" t="s">
        <v>72</v>
      </c>
      <c r="AZ48" s="83" t="s">
        <v>72</v>
      </c>
      <c r="BA48" s="83" t="s">
        <v>72</v>
      </c>
      <c r="BB48" s="83" t="s">
        <v>72</v>
      </c>
      <c r="BC48" s="83" t="s">
        <v>73</v>
      </c>
      <c r="BE48" s="83" t="s">
        <v>73</v>
      </c>
      <c r="BG48" s="76" t="s">
        <v>100</v>
      </c>
      <c r="BH48" s="76" t="s">
        <v>60</v>
      </c>
      <c r="BI48" s="76" t="s">
        <v>1414</v>
      </c>
      <c r="BJ48">
        <f t="shared" si="0"/>
        <v>11</v>
      </c>
      <c r="BK48">
        <f t="shared" si="1"/>
        <v>50</v>
      </c>
      <c r="BM48" s="86" t="str">
        <f>_xlfn.XLOOKUP(Form_Responses1811121314[[#This Row],[Sekolah School (Cleansed)]],'Quality Check'!$B$11:$B$14,'Quality Check'!$C$11:$C$14,)</f>
        <v>Rural</v>
      </c>
      <c r="BN48" s="86" t="str">
        <f>_xlfn.XLOOKUP(Form_Responses1811121314[[#This Row],[Sekolah School (Cleansed)]],'Quality Check'!$B$11:$B$14,'Quality Check'!$D$11:$D$14,)</f>
        <v>Intervention Group (IG)</v>
      </c>
      <c r="BO48" s="87" t="str">
        <f>_xlfn.XLOOKUP(AS48,'Cleansing - Toothpaste Brand'!A:A,'Cleansing - Toothpaste Brand'!B:B,)</f>
        <v>Dentific</v>
      </c>
      <c r="BP48" s="87"/>
      <c r="BQ4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8" s="86" t="str">
        <f>_xlfn.XLOOKUP(AP48,'Cleansing - Response'!E:E,'Cleansing - Response'!F:F,)</f>
        <v>2 days and more</v>
      </c>
      <c r="BS48" s="86">
        <f>IF(Form_Responses1811121314[[#This Row],[Answer - B1]]="2 days and more",1,0)</f>
        <v>1</v>
      </c>
      <c r="BT48" s="86" t="str">
        <f>_xlfn.XLOOKUP(AQ48,'Cleansing - Response'!E:E,'Cleansing - Response'!F:F,)</f>
        <v>Less than 2 days</v>
      </c>
      <c r="BU48" s="86">
        <f>IF(Form_Responses1811121314[[#This Row],[Answer - B2]]="2 days and more",1,0)</f>
        <v>0</v>
      </c>
      <c r="BV48" s="86" t="str">
        <f t="shared" si="2"/>
        <v>Tidak / No</v>
      </c>
      <c r="BW48" s="86">
        <f>IF(Form_Responses1811121314[[#This Row],[Answer - B3]]="Ya / Yes",1,0)</f>
        <v>0</v>
      </c>
      <c r="BX48" s="86" t="str">
        <f>_xlfn.XLOOKUP(AT48,'Cleansing - Response'!E:E,'Cleansing - Response'!F:F,)</f>
        <v>Always</v>
      </c>
      <c r="BY48" s="86">
        <f>IF(Form_Responses1811121314[[#This Row],[Answer - B4]]="Always",1,0)</f>
        <v>1</v>
      </c>
      <c r="BZ48" s="86" t="str">
        <f>_xlfn.XLOOKUP(AU48,'Cleansing - Response'!H:H,'Cleansing - Response'!I:I,)</f>
        <v>Sometimes / When in need</v>
      </c>
      <c r="CA48" s="86">
        <f>IF(Form_Responses1811121314[[#This Row],[Answer - B5]]="Sometimes / When in need",2,IF(Form_Responses1811121314[[#This Row],[Answer - B5]]="Using dental floss at least once",1,0))</f>
        <v>2</v>
      </c>
      <c r="CB48" s="86" t="str">
        <f>_xlfn.XLOOKUP(AV48,'Cleansing - Response'!K:K,'Cleansing - Response'!L:L,)</f>
        <v>Up to 1 time a day</v>
      </c>
      <c r="CC48" s="86">
        <f>IF(Form_Responses1811121314[[#This Row],[Answer - B6]]="More than 1 time a day",1,0)</f>
        <v>0</v>
      </c>
      <c r="CD48" s="86" t="str">
        <f>_xlfn.XLOOKUP(AW48,'Cleansing - Response'!$N:$N,'Cleansing - Response'!$O:$O,)</f>
        <v>Yes / Sometimes</v>
      </c>
      <c r="CE48" s="86">
        <f>IF(Form_Responses1811121314[[#This Row],[Answer - B7-1]]="Yes / Sometimes",1,0)</f>
        <v>1</v>
      </c>
      <c r="CF48" s="86" t="str">
        <f>_xlfn.XLOOKUP(AX48,'Cleansing - Response'!$N:$N,'Cleansing - Response'!$O:$O,)</f>
        <v>Yes / Sometimes</v>
      </c>
      <c r="CG48" s="86">
        <f>IF(Form_Responses1811121314[[#This Row],[Answer - B7-2]]="Yes / Sometimes",1,0)</f>
        <v>1</v>
      </c>
      <c r="CH48" s="86" t="str">
        <f>_xlfn.XLOOKUP(AY48,'Cleansing - Response'!$N:$N,'Cleansing - Response'!$O:$O,)</f>
        <v>Yes / Sometimes</v>
      </c>
      <c r="CI48" s="86">
        <f>IF(Form_Responses1811121314[[#This Row],[Answer - B7-3]]="Yes / Sometimes",1,0)</f>
        <v>1</v>
      </c>
      <c r="CJ48" s="86" t="str">
        <f>_xlfn.XLOOKUP(AZ48,'Cleansing - Response'!$N:$N,'Cleansing - Response'!$O:$O,)</f>
        <v>Yes / Sometimes</v>
      </c>
      <c r="CK48" s="86">
        <f>IF(Form_Responses1811121314[[#This Row],[Answer - B7-4]]="Yes / Sometimes",1,0)</f>
        <v>1</v>
      </c>
      <c r="CL48" s="86" t="str">
        <f>_xlfn.XLOOKUP(BA48,'Cleansing - Response'!$N:$N,'Cleansing - Response'!$O:$O,)</f>
        <v>Yes / Sometimes</v>
      </c>
      <c r="CM48" s="86">
        <f>IF(Form_Responses1811121314[[#This Row],[Answer - B7-5]]="Yes / Sometimes",1,0)</f>
        <v>1</v>
      </c>
      <c r="CN48" s="86" t="str">
        <f>_xlfn.XLOOKUP(BB48,'Cleansing - Response'!$N:$N,'Cleansing - Response'!$O:$O,)</f>
        <v>Yes / Sometimes</v>
      </c>
      <c r="CO48" s="86">
        <f>IF(Form_Responses1811121314[[#This Row],[Answer - B7-6]]="Yes / Sometimes",1,0)</f>
        <v>1</v>
      </c>
      <c r="CP48" s="87" t="str">
        <f>IF(COUNTIF(Form_Responses1811121314[[#This Row],[Answer - B7-1]:[Answer - B7-6]], "Yes / Sometimes") &gt; 4, "More than 4 times","Up to 4 times")</f>
        <v>More than 4 times</v>
      </c>
      <c r="CQ48" s="152">
        <f>IF(Form_Responses1811121314[[#This Row],[Answer - B7 (Overall)]]="More than 4 times",1,0)</f>
        <v>1</v>
      </c>
    </row>
    <row r="49" spans="1:95" ht="13.2" hidden="1" x14ac:dyDescent="0.25">
      <c r="A49" s="82">
        <v>45569.48443960648</v>
      </c>
      <c r="B49" s="83" t="s">
        <v>221</v>
      </c>
      <c r="C49" s="84" t="s">
        <v>222</v>
      </c>
      <c r="D49" s="83">
        <v>43.75</v>
      </c>
      <c r="E49" s="83">
        <v>0.42</v>
      </c>
      <c r="F49" s="83" t="s">
        <v>60</v>
      </c>
      <c r="G49" s="83" t="s">
        <v>76</v>
      </c>
      <c r="H49" s="83" t="s">
        <v>62</v>
      </c>
      <c r="I49" s="83" t="s">
        <v>73</v>
      </c>
      <c r="J49" s="83" t="s">
        <v>64</v>
      </c>
      <c r="K49" s="83" t="s">
        <v>64</v>
      </c>
      <c r="L49" s="83" t="s">
        <v>64</v>
      </c>
      <c r="M49" s="83" t="s">
        <v>78</v>
      </c>
      <c r="N49" s="83" t="s">
        <v>64</v>
      </c>
      <c r="O49" s="83" t="s">
        <v>64</v>
      </c>
      <c r="P49" s="83" t="s">
        <v>84</v>
      </c>
      <c r="Q49" s="83" t="s">
        <v>84</v>
      </c>
      <c r="R49" s="83" t="s">
        <v>64</v>
      </c>
      <c r="S49" s="83" t="s">
        <v>64</v>
      </c>
      <c r="T49" s="83" t="s">
        <v>64</v>
      </c>
      <c r="U49" s="83" t="s">
        <v>64</v>
      </c>
      <c r="V49" s="83" t="s">
        <v>64</v>
      </c>
      <c r="W49" s="83" t="s">
        <v>64</v>
      </c>
      <c r="X49" s="83" t="s">
        <v>84</v>
      </c>
      <c r="Y49" s="83" t="s">
        <v>64</v>
      </c>
      <c r="Z49" s="83" t="s">
        <v>66</v>
      </c>
      <c r="AA49" s="83" t="s">
        <v>101</v>
      </c>
      <c r="AB49" s="83" t="s">
        <v>101</v>
      </c>
      <c r="AC49" s="83" t="s">
        <v>101</v>
      </c>
      <c r="AD49" s="83" t="s">
        <v>66</v>
      </c>
      <c r="AE49" s="83" t="s">
        <v>66</v>
      </c>
      <c r="AF49" s="83" t="s">
        <v>66</v>
      </c>
      <c r="AG49" s="83" t="s">
        <v>101</v>
      </c>
      <c r="AH49" s="83" t="s">
        <v>79</v>
      </c>
      <c r="AI49" s="83" t="s">
        <v>79</v>
      </c>
      <c r="AJ49" s="83" t="s">
        <v>66</v>
      </c>
      <c r="AK49" s="83" t="s">
        <v>66</v>
      </c>
      <c r="AL49" s="83" t="s">
        <v>101</v>
      </c>
      <c r="AM49" s="83" t="s">
        <v>66</v>
      </c>
      <c r="AN49" s="83" t="s">
        <v>66</v>
      </c>
      <c r="AO49" s="83" t="s">
        <v>66</v>
      </c>
      <c r="AP49" s="83" t="s">
        <v>67</v>
      </c>
      <c r="AQ49" s="83" t="s">
        <v>67</v>
      </c>
      <c r="AR49" s="83" t="s">
        <v>86</v>
      </c>
      <c r="AS49" s="83" t="s">
        <v>223</v>
      </c>
      <c r="AT49" s="83" t="s">
        <v>87</v>
      </c>
      <c r="AU49" s="83" t="s">
        <v>93</v>
      </c>
      <c r="AV49" s="83" t="s">
        <v>132</v>
      </c>
      <c r="AW49" s="83" t="s">
        <v>73</v>
      </c>
      <c r="AX49" s="83" t="s">
        <v>73</v>
      </c>
      <c r="AY49" s="83" t="s">
        <v>73</v>
      </c>
      <c r="AZ49" s="83" t="s">
        <v>73</v>
      </c>
      <c r="BA49" s="83" t="s">
        <v>72</v>
      </c>
      <c r="BB49" s="83" t="s">
        <v>73</v>
      </c>
      <c r="BC49" s="83" t="s">
        <v>73</v>
      </c>
      <c r="BE49" s="83" t="s">
        <v>73</v>
      </c>
      <c r="BG49" s="76" t="s">
        <v>100</v>
      </c>
      <c r="BH49" s="76" t="s">
        <v>60</v>
      </c>
      <c r="BI49" s="76" t="s">
        <v>1415</v>
      </c>
      <c r="BJ49">
        <f t="shared" si="0"/>
        <v>13</v>
      </c>
      <c r="BK49">
        <f t="shared" si="1"/>
        <v>40</v>
      </c>
      <c r="BM49" s="86" t="str">
        <f>_xlfn.XLOOKUP(Form_Responses1811121314[[#This Row],[Sekolah School (Cleansed)]],'Quality Check'!$B$11:$B$14,'Quality Check'!$C$11:$C$14,)</f>
        <v>Rural</v>
      </c>
      <c r="BN49" s="86" t="str">
        <f>_xlfn.XLOOKUP(Form_Responses1811121314[[#This Row],[Sekolah School (Cleansed)]],'Quality Check'!$B$11:$B$14,'Quality Check'!$D$11:$D$14,)</f>
        <v>Intervention Group (IG)</v>
      </c>
      <c r="BO49" s="87" t="str">
        <f>_xlfn.XLOOKUP(AS49,'Cleansing - Toothpaste Brand'!A:A,'Cleansing - Toothpaste Brand'!B:B,)</f>
        <v>Colgate</v>
      </c>
      <c r="BP49" s="87"/>
      <c r="BQ4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9" s="86" t="str">
        <f>_xlfn.XLOOKUP(AP49,'Cleansing - Response'!E:E,'Cleansing - Response'!F:F,)</f>
        <v>2 days and more</v>
      </c>
      <c r="BS49" s="86">
        <f>IF(Form_Responses1811121314[[#This Row],[Answer - B1]]="2 days and more",1,0)</f>
        <v>1</v>
      </c>
      <c r="BT49" s="86" t="str">
        <f>_xlfn.XLOOKUP(AQ49,'Cleansing - Response'!E:E,'Cleansing - Response'!F:F,)</f>
        <v>2 days and more</v>
      </c>
      <c r="BU49" s="86">
        <f>IF(Form_Responses1811121314[[#This Row],[Answer - B2]]="2 days and more",1,0)</f>
        <v>1</v>
      </c>
      <c r="BV49" s="86" t="str">
        <f t="shared" si="2"/>
        <v>Ya / Yes</v>
      </c>
      <c r="BW49" s="86">
        <f>IF(Form_Responses1811121314[[#This Row],[Answer - B3]]="Ya / Yes",1,0)</f>
        <v>1</v>
      </c>
      <c r="BX49" s="86" t="str">
        <f>_xlfn.XLOOKUP(AT49,'Cleansing - Response'!E:E,'Cleansing - Response'!F:F,)</f>
        <v>Always</v>
      </c>
      <c r="BY49" s="86">
        <f>IF(Form_Responses1811121314[[#This Row],[Answer - B4]]="Always",1,0)</f>
        <v>1</v>
      </c>
      <c r="BZ49" s="86" t="str">
        <f>_xlfn.XLOOKUP(AU49,'Cleansing - Response'!H:H,'Cleansing - Response'!I:I,)</f>
        <v>Not using dental floss</v>
      </c>
      <c r="CA49" s="86">
        <f>IF(Form_Responses1811121314[[#This Row],[Answer - B5]]="Sometimes / When in need",2,IF(Form_Responses1811121314[[#This Row],[Answer - B5]]="Using dental floss at least once",1,0))</f>
        <v>0</v>
      </c>
      <c r="CB49" s="86" t="str">
        <f>_xlfn.XLOOKUP(AV49,'Cleansing - Response'!K:K,'Cleansing - Response'!L:L,)</f>
        <v>Up to 1 time a day</v>
      </c>
      <c r="CC49" s="86">
        <f>IF(Form_Responses1811121314[[#This Row],[Answer - B6]]="More than 1 time a day",1,0)</f>
        <v>0</v>
      </c>
      <c r="CD49" s="86" t="str">
        <f>_xlfn.XLOOKUP(AW49,'Cleansing - Response'!$N:$N,'Cleansing - Response'!$O:$O,)</f>
        <v>No</v>
      </c>
      <c r="CE49" s="86">
        <f>IF(Form_Responses1811121314[[#This Row],[Answer - B7-1]]="Yes / Sometimes",1,0)</f>
        <v>0</v>
      </c>
      <c r="CF49" s="86" t="str">
        <f>_xlfn.XLOOKUP(AX49,'Cleansing - Response'!$N:$N,'Cleansing - Response'!$O:$O,)</f>
        <v>No</v>
      </c>
      <c r="CG49" s="86">
        <f>IF(Form_Responses1811121314[[#This Row],[Answer - B7-2]]="Yes / Sometimes",1,0)</f>
        <v>0</v>
      </c>
      <c r="CH49" s="86" t="str">
        <f>_xlfn.XLOOKUP(AY49,'Cleansing - Response'!$N:$N,'Cleansing - Response'!$O:$O,)</f>
        <v>No</v>
      </c>
      <c r="CI49" s="86">
        <f>IF(Form_Responses1811121314[[#This Row],[Answer - B7-3]]="Yes / Sometimes",1,0)</f>
        <v>0</v>
      </c>
      <c r="CJ49" s="86" t="str">
        <f>_xlfn.XLOOKUP(AZ49,'Cleansing - Response'!$N:$N,'Cleansing - Response'!$O:$O,)</f>
        <v>No</v>
      </c>
      <c r="CK49" s="86">
        <f>IF(Form_Responses1811121314[[#This Row],[Answer - B7-4]]="Yes / Sometimes",1,0)</f>
        <v>0</v>
      </c>
      <c r="CL49" s="86" t="str">
        <f>_xlfn.XLOOKUP(BA49,'Cleansing - Response'!$N:$N,'Cleansing - Response'!$O:$O,)</f>
        <v>Yes / Sometimes</v>
      </c>
      <c r="CM49" s="86">
        <f>IF(Form_Responses1811121314[[#This Row],[Answer - B7-5]]="Yes / Sometimes",1,0)</f>
        <v>1</v>
      </c>
      <c r="CN49" s="86" t="str">
        <f>_xlfn.XLOOKUP(BB49,'Cleansing - Response'!$N:$N,'Cleansing - Response'!$O:$O,)</f>
        <v>No</v>
      </c>
      <c r="CO49" s="86">
        <f>IF(Form_Responses1811121314[[#This Row],[Answer - B7-6]]="Yes / Sometimes",1,0)</f>
        <v>0</v>
      </c>
      <c r="CP49" s="87" t="str">
        <f>IF(COUNTIF(Form_Responses1811121314[[#This Row],[Answer - B7-1]:[Answer - B7-6]], "Yes / Sometimes") &gt; 4, "More than 4 times","Up to 4 times")</f>
        <v>Up to 4 times</v>
      </c>
      <c r="CQ49" s="152">
        <f>IF(Form_Responses1811121314[[#This Row],[Answer - B7 (Overall)]]="More than 4 times",1,0)</f>
        <v>0</v>
      </c>
    </row>
    <row r="50" spans="1:95" ht="13.2" hidden="1" x14ac:dyDescent="0.25">
      <c r="A50" s="82">
        <v>45569.484522673607</v>
      </c>
      <c r="B50" s="83" t="s">
        <v>224</v>
      </c>
      <c r="C50" s="84" t="s">
        <v>225</v>
      </c>
      <c r="D50" s="83">
        <v>46.43</v>
      </c>
      <c r="E50" s="83">
        <v>0.38</v>
      </c>
      <c r="F50" s="83" t="s">
        <v>60</v>
      </c>
      <c r="G50" s="83" t="s">
        <v>76</v>
      </c>
      <c r="H50" s="83" t="s">
        <v>180</v>
      </c>
      <c r="I50" s="83" t="s">
        <v>63</v>
      </c>
      <c r="J50" s="83" t="s">
        <v>64</v>
      </c>
      <c r="K50" s="83" t="s">
        <v>64</v>
      </c>
      <c r="L50" s="83" t="s">
        <v>64</v>
      </c>
      <c r="M50" s="83" t="s">
        <v>84</v>
      </c>
      <c r="N50" s="83" t="s">
        <v>84</v>
      </c>
      <c r="O50" s="83" t="s">
        <v>84</v>
      </c>
      <c r="P50" s="83" t="s">
        <v>84</v>
      </c>
      <c r="Q50" s="83" t="s">
        <v>84</v>
      </c>
      <c r="R50" s="83" t="s">
        <v>84</v>
      </c>
      <c r="S50" s="83" t="s">
        <v>84</v>
      </c>
      <c r="T50" s="83" t="s">
        <v>84</v>
      </c>
      <c r="U50" s="83" t="s">
        <v>84</v>
      </c>
      <c r="V50" s="83" t="s">
        <v>84</v>
      </c>
      <c r="W50" s="83" t="s">
        <v>84</v>
      </c>
      <c r="X50" s="83" t="s">
        <v>84</v>
      </c>
      <c r="Y50" s="83" t="s">
        <v>84</v>
      </c>
      <c r="Z50" s="83" t="s">
        <v>66</v>
      </c>
      <c r="AA50" s="83" t="s">
        <v>66</v>
      </c>
      <c r="AB50" s="83" t="s">
        <v>65</v>
      </c>
      <c r="AC50" s="83" t="s">
        <v>65</v>
      </c>
      <c r="AD50" s="83" t="s">
        <v>66</v>
      </c>
      <c r="AE50" s="83" t="s">
        <v>65</v>
      </c>
      <c r="AF50" s="83" t="s">
        <v>65</v>
      </c>
      <c r="AG50" s="83" t="s">
        <v>79</v>
      </c>
      <c r="AH50" s="83" t="s">
        <v>101</v>
      </c>
      <c r="AI50" s="83" t="s">
        <v>79</v>
      </c>
      <c r="AJ50" s="83" t="s">
        <v>66</v>
      </c>
      <c r="AK50" s="83" t="s">
        <v>66</v>
      </c>
      <c r="AL50" s="83" t="s">
        <v>66</v>
      </c>
      <c r="AM50" s="83" t="s">
        <v>66</v>
      </c>
      <c r="AN50" s="83" t="s">
        <v>66</v>
      </c>
      <c r="AO50" s="83" t="s">
        <v>66</v>
      </c>
      <c r="AP50" s="83" t="s">
        <v>67</v>
      </c>
      <c r="AQ50" s="83" t="s">
        <v>67</v>
      </c>
      <c r="AR50" s="83" t="s">
        <v>86</v>
      </c>
      <c r="AS50" s="83" t="s">
        <v>68</v>
      </c>
      <c r="AT50" s="83" t="s">
        <v>87</v>
      </c>
      <c r="AU50" s="83" t="s">
        <v>70</v>
      </c>
      <c r="AV50" s="83" t="s">
        <v>132</v>
      </c>
      <c r="AW50" s="83" t="s">
        <v>73</v>
      </c>
      <c r="AX50" s="83" t="s">
        <v>63</v>
      </c>
      <c r="AY50" s="83" t="s">
        <v>73</v>
      </c>
      <c r="AZ50" s="83" t="s">
        <v>63</v>
      </c>
      <c r="BA50" s="83" t="s">
        <v>63</v>
      </c>
      <c r="BB50" s="83" t="s">
        <v>73</v>
      </c>
      <c r="BC50" s="83" t="s">
        <v>73</v>
      </c>
      <c r="BD50" s="83" t="s">
        <v>226</v>
      </c>
      <c r="BE50" s="83" t="s">
        <v>73</v>
      </c>
      <c r="BF50" s="83" t="s">
        <v>122</v>
      </c>
      <c r="BG50" s="76" t="s">
        <v>100</v>
      </c>
      <c r="BH50" s="76" t="s">
        <v>60</v>
      </c>
      <c r="BI50" s="76" t="s">
        <v>1414</v>
      </c>
      <c r="BJ50">
        <f t="shared" si="0"/>
        <v>3</v>
      </c>
      <c r="BK50">
        <f t="shared" si="1"/>
        <v>50</v>
      </c>
      <c r="BM50" s="86" t="str">
        <f>_xlfn.XLOOKUP(Form_Responses1811121314[[#This Row],[Sekolah School (Cleansed)]],'Quality Check'!$B$11:$B$14,'Quality Check'!$C$11:$C$14,)</f>
        <v>Rural</v>
      </c>
      <c r="BN50" s="86" t="str">
        <f>_xlfn.XLOOKUP(Form_Responses1811121314[[#This Row],[Sekolah School (Cleansed)]],'Quality Check'!$B$11:$B$14,'Quality Check'!$D$11:$D$14,)</f>
        <v>Intervention Group (IG)</v>
      </c>
      <c r="BO50" s="87" t="str">
        <f>_xlfn.XLOOKUP(AS50,'Cleansing - Toothpaste Brand'!A:A,'Cleansing - Toothpaste Brand'!B:B,)</f>
        <v>Colgate</v>
      </c>
      <c r="BP50" s="87"/>
      <c r="BQ5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50" s="86" t="str">
        <f>_xlfn.XLOOKUP(AP50,'Cleansing - Response'!E:E,'Cleansing - Response'!F:F,)</f>
        <v>2 days and more</v>
      </c>
      <c r="BS50" s="86">
        <f>IF(Form_Responses1811121314[[#This Row],[Answer - B1]]="2 days and more",1,0)</f>
        <v>1</v>
      </c>
      <c r="BT50" s="86" t="str">
        <f>_xlfn.XLOOKUP(AQ50,'Cleansing - Response'!E:E,'Cleansing - Response'!F:F,)</f>
        <v>2 days and more</v>
      </c>
      <c r="BU50" s="86">
        <f>IF(Form_Responses1811121314[[#This Row],[Answer - B2]]="2 days and more",1,0)</f>
        <v>1</v>
      </c>
      <c r="BV50" s="86" t="str">
        <f t="shared" si="2"/>
        <v>Ya / Yes</v>
      </c>
      <c r="BW50" s="86">
        <f>IF(Form_Responses1811121314[[#This Row],[Answer - B3]]="Ya / Yes",1,0)</f>
        <v>1</v>
      </c>
      <c r="BX50" s="86" t="str">
        <f>_xlfn.XLOOKUP(AT50,'Cleansing - Response'!E:E,'Cleansing - Response'!F:F,)</f>
        <v>Always</v>
      </c>
      <c r="BY50" s="86">
        <f>IF(Form_Responses1811121314[[#This Row],[Answer - B4]]="Always",1,0)</f>
        <v>1</v>
      </c>
      <c r="BZ50" s="86" t="str">
        <f>_xlfn.XLOOKUP(AU50,'Cleansing - Response'!H:H,'Cleansing - Response'!I:I,)</f>
        <v>Sometimes / When in need</v>
      </c>
      <c r="CA50" s="86">
        <f>IF(Form_Responses1811121314[[#This Row],[Answer - B5]]="Sometimes / When in need",2,IF(Form_Responses1811121314[[#This Row],[Answer - B5]]="Using dental floss at least once",1,0))</f>
        <v>2</v>
      </c>
      <c r="CB50" s="86" t="str">
        <f>_xlfn.XLOOKUP(AV50,'Cleansing - Response'!K:K,'Cleansing - Response'!L:L,)</f>
        <v>Up to 1 time a day</v>
      </c>
      <c r="CC50" s="86">
        <f>IF(Form_Responses1811121314[[#This Row],[Answer - B6]]="More than 1 time a day",1,0)</f>
        <v>0</v>
      </c>
      <c r="CD50" s="86" t="str">
        <f>_xlfn.XLOOKUP(AW50,'Cleansing - Response'!$N:$N,'Cleansing - Response'!$O:$O,)</f>
        <v>No</v>
      </c>
      <c r="CE50" s="86">
        <f>IF(Form_Responses1811121314[[#This Row],[Answer - B7-1]]="Yes / Sometimes",1,0)</f>
        <v>0</v>
      </c>
      <c r="CF50" s="86" t="str">
        <f>_xlfn.XLOOKUP(AX50,'Cleansing - Response'!$N:$N,'Cleansing - Response'!$O:$O,)</f>
        <v>Yes / Sometimes</v>
      </c>
      <c r="CG50" s="86">
        <f>IF(Form_Responses1811121314[[#This Row],[Answer - B7-2]]="Yes / Sometimes",1,0)</f>
        <v>1</v>
      </c>
      <c r="CH50" s="86" t="str">
        <f>_xlfn.XLOOKUP(AY50,'Cleansing - Response'!$N:$N,'Cleansing - Response'!$O:$O,)</f>
        <v>No</v>
      </c>
      <c r="CI50" s="86">
        <f>IF(Form_Responses1811121314[[#This Row],[Answer - B7-3]]="Yes / Sometimes",1,0)</f>
        <v>0</v>
      </c>
      <c r="CJ50" s="86" t="str">
        <f>_xlfn.XLOOKUP(AZ50,'Cleansing - Response'!$N:$N,'Cleansing - Response'!$O:$O,)</f>
        <v>Yes / Sometimes</v>
      </c>
      <c r="CK50" s="86">
        <f>IF(Form_Responses1811121314[[#This Row],[Answer - B7-4]]="Yes / Sometimes",1,0)</f>
        <v>1</v>
      </c>
      <c r="CL50" s="86" t="str">
        <f>_xlfn.XLOOKUP(BA50,'Cleansing - Response'!$N:$N,'Cleansing - Response'!$O:$O,)</f>
        <v>Yes / Sometimes</v>
      </c>
      <c r="CM50" s="86">
        <f>IF(Form_Responses1811121314[[#This Row],[Answer - B7-5]]="Yes / Sometimes",1,0)</f>
        <v>1</v>
      </c>
      <c r="CN50" s="86" t="str">
        <f>_xlfn.XLOOKUP(BB50,'Cleansing - Response'!$N:$N,'Cleansing - Response'!$O:$O,)</f>
        <v>No</v>
      </c>
      <c r="CO50" s="86">
        <f>IF(Form_Responses1811121314[[#This Row],[Answer - B7-6]]="Yes / Sometimes",1,0)</f>
        <v>0</v>
      </c>
      <c r="CP50" s="87" t="str">
        <f>IF(COUNTIF(Form_Responses1811121314[[#This Row],[Answer - B7-1]:[Answer - B7-6]], "Yes / Sometimes") &gt; 4, "More than 4 times","Up to 4 times")</f>
        <v>Up to 4 times</v>
      </c>
      <c r="CQ50" s="152">
        <f>IF(Form_Responses1811121314[[#This Row],[Answer - B7 (Overall)]]="More than 4 times",1,0)</f>
        <v>0</v>
      </c>
    </row>
    <row r="51" spans="1:95" ht="13.2" hidden="1" x14ac:dyDescent="0.25">
      <c r="A51" s="82">
        <v>45569.485505208329</v>
      </c>
      <c r="B51" s="83" t="s">
        <v>227</v>
      </c>
      <c r="C51" s="84" t="s">
        <v>228</v>
      </c>
      <c r="D51" s="83">
        <v>48.15</v>
      </c>
      <c r="E51" s="83">
        <v>0</v>
      </c>
      <c r="F51" s="83" t="s">
        <v>60</v>
      </c>
      <c r="G51" s="83" t="s">
        <v>76</v>
      </c>
      <c r="H51" s="83" t="s">
        <v>77</v>
      </c>
      <c r="I51" s="83" t="s">
        <v>63</v>
      </c>
      <c r="J51" s="83" t="s">
        <v>64</v>
      </c>
      <c r="K51" s="83" t="s">
        <v>84</v>
      </c>
      <c r="L51" s="83" t="s">
        <v>64</v>
      </c>
      <c r="M51" s="83" t="s">
        <v>84</v>
      </c>
      <c r="N51" s="83" t="s">
        <v>64</v>
      </c>
      <c r="O51" s="83" t="s">
        <v>84</v>
      </c>
      <c r="P51" s="83" t="s">
        <v>84</v>
      </c>
      <c r="Q51" s="83" t="s">
        <v>84</v>
      </c>
      <c r="R51" s="83" t="s">
        <v>64</v>
      </c>
      <c r="S51" s="83" t="s">
        <v>84</v>
      </c>
      <c r="T51" s="83" t="s">
        <v>78</v>
      </c>
      <c r="U51" s="83" t="s">
        <v>84</v>
      </c>
      <c r="V51" s="83" t="s">
        <v>64</v>
      </c>
      <c r="W51" s="83" t="s">
        <v>64</v>
      </c>
      <c r="X51" s="83" t="s">
        <v>64</v>
      </c>
      <c r="Y51" s="83" t="s">
        <v>84</v>
      </c>
      <c r="Z51" s="83" t="s">
        <v>66</v>
      </c>
      <c r="AA51" s="83" t="s">
        <v>66</v>
      </c>
      <c r="AB51" s="83" t="s">
        <v>66</v>
      </c>
      <c r="AC51" s="83" t="s">
        <v>66</v>
      </c>
      <c r="AD51" s="83" t="s">
        <v>66</v>
      </c>
      <c r="AE51" s="83" t="s">
        <v>66</v>
      </c>
      <c r="AF51" s="83" t="s">
        <v>66</v>
      </c>
      <c r="AG51" s="83" t="s">
        <v>66</v>
      </c>
      <c r="AH51" s="83" t="s">
        <v>66</v>
      </c>
      <c r="AI51" s="83" t="s">
        <v>79</v>
      </c>
      <c r="AJ51" s="83" t="s">
        <v>66</v>
      </c>
      <c r="AK51" s="83" t="s">
        <v>66</v>
      </c>
      <c r="AL51" s="83" t="s">
        <v>66</v>
      </c>
      <c r="AM51" s="83" t="s">
        <v>66</v>
      </c>
      <c r="AN51" s="83" t="s">
        <v>66</v>
      </c>
      <c r="AO51" s="83" t="s">
        <v>66</v>
      </c>
      <c r="AP51" s="83" t="s">
        <v>67</v>
      </c>
      <c r="AQ51" s="83" t="s">
        <v>80</v>
      </c>
      <c r="AR51" s="83" t="s">
        <v>86</v>
      </c>
      <c r="AS51" s="83" t="s">
        <v>81</v>
      </c>
      <c r="AT51" s="83" t="s">
        <v>87</v>
      </c>
      <c r="AU51" s="83" t="s">
        <v>80</v>
      </c>
      <c r="AV51" s="83" t="s">
        <v>71</v>
      </c>
      <c r="AW51" s="83" t="s">
        <v>73</v>
      </c>
      <c r="AX51" s="83" t="s">
        <v>72</v>
      </c>
      <c r="AY51" s="83" t="s">
        <v>73</v>
      </c>
      <c r="AZ51" s="83" t="s">
        <v>72</v>
      </c>
      <c r="BA51" s="83" t="s">
        <v>72</v>
      </c>
      <c r="BB51" s="83" t="s">
        <v>72</v>
      </c>
      <c r="BC51" s="83" t="s">
        <v>73</v>
      </c>
      <c r="BE51" s="83" t="s">
        <v>73</v>
      </c>
      <c r="BG51" s="76" t="s">
        <v>100</v>
      </c>
      <c r="BH51" s="76" t="s">
        <v>60</v>
      </c>
      <c r="BI51" s="76" t="s">
        <v>1414</v>
      </c>
      <c r="BJ51">
        <f t="shared" si="0"/>
        <v>7</v>
      </c>
      <c r="BK51">
        <f t="shared" si="1"/>
        <v>48</v>
      </c>
      <c r="BM51" s="86" t="str">
        <f>_xlfn.XLOOKUP(Form_Responses1811121314[[#This Row],[Sekolah School (Cleansed)]],'Quality Check'!$B$11:$B$14,'Quality Check'!$C$11:$C$14,)</f>
        <v>Rural</v>
      </c>
      <c r="BN51" s="86" t="str">
        <f>_xlfn.XLOOKUP(Form_Responses1811121314[[#This Row],[Sekolah School (Cleansed)]],'Quality Check'!$B$11:$B$14,'Quality Check'!$D$11:$D$14,)</f>
        <v>Intervention Group (IG)</v>
      </c>
      <c r="BO51" s="87" t="str">
        <f>_xlfn.XLOOKUP(AS51,'Cleansing - Toothpaste Brand'!A:A,'Cleansing - Toothpaste Brand'!B:B,)</f>
        <v>Colgate</v>
      </c>
      <c r="BP51" s="87"/>
      <c r="BQ5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51" s="86" t="str">
        <f>_xlfn.XLOOKUP(AP51,'Cleansing - Response'!E:E,'Cleansing - Response'!F:F,)</f>
        <v>2 days and more</v>
      </c>
      <c r="BS51" s="86">
        <f>IF(Form_Responses1811121314[[#This Row],[Answer - B1]]="2 days and more",1,0)</f>
        <v>1</v>
      </c>
      <c r="BT51" s="86" t="str">
        <f>_xlfn.XLOOKUP(AQ51,'Cleansing - Response'!E:E,'Cleansing - Response'!F:F,)</f>
        <v>Less than 2 days</v>
      </c>
      <c r="BU51" s="86">
        <f>IF(Form_Responses1811121314[[#This Row],[Answer - B2]]="2 days and more",1,0)</f>
        <v>0</v>
      </c>
      <c r="BV51" s="86" t="str">
        <f t="shared" si="2"/>
        <v>Ya / Yes</v>
      </c>
      <c r="BW51" s="86">
        <f>IF(Form_Responses1811121314[[#This Row],[Answer - B3]]="Ya / Yes",1,0)</f>
        <v>1</v>
      </c>
      <c r="BX51" s="86" t="str">
        <f>_xlfn.XLOOKUP(AT51,'Cleansing - Response'!E:E,'Cleansing - Response'!F:F,)</f>
        <v>Always</v>
      </c>
      <c r="BY51" s="86">
        <f>IF(Form_Responses1811121314[[#This Row],[Answer - B4]]="Always",1,0)</f>
        <v>1</v>
      </c>
      <c r="BZ51" s="86" t="str">
        <f>_xlfn.XLOOKUP(AU51,'Cleansing - Response'!H:H,'Cleansing - Response'!I:I,)</f>
        <v>Using dental floss at least once</v>
      </c>
      <c r="CA51" s="86">
        <f>IF(Form_Responses1811121314[[#This Row],[Answer - B5]]="Sometimes / When in need",2,IF(Form_Responses1811121314[[#This Row],[Answer - B5]]="Using dental floss at least once",1,0))</f>
        <v>1</v>
      </c>
      <c r="CB51" s="86" t="str">
        <f>_xlfn.XLOOKUP(AV51,'Cleansing - Response'!K:K,'Cleansing - Response'!L:L,)</f>
        <v>Up to 1 time a day</v>
      </c>
      <c r="CC51" s="86">
        <f>IF(Form_Responses1811121314[[#This Row],[Answer - B6]]="More than 1 time a day",1,0)</f>
        <v>0</v>
      </c>
      <c r="CD51" s="86" t="str">
        <f>_xlfn.XLOOKUP(AW51,'Cleansing - Response'!$N:$N,'Cleansing - Response'!$O:$O,)</f>
        <v>No</v>
      </c>
      <c r="CE51" s="86">
        <f>IF(Form_Responses1811121314[[#This Row],[Answer - B7-1]]="Yes / Sometimes",1,0)</f>
        <v>0</v>
      </c>
      <c r="CF51" s="86" t="str">
        <f>_xlfn.XLOOKUP(AX51,'Cleansing - Response'!$N:$N,'Cleansing - Response'!$O:$O,)</f>
        <v>Yes / Sometimes</v>
      </c>
      <c r="CG51" s="86">
        <f>IF(Form_Responses1811121314[[#This Row],[Answer - B7-2]]="Yes / Sometimes",1,0)</f>
        <v>1</v>
      </c>
      <c r="CH51" s="86" t="str">
        <f>_xlfn.XLOOKUP(AY51,'Cleansing - Response'!$N:$N,'Cleansing - Response'!$O:$O,)</f>
        <v>No</v>
      </c>
      <c r="CI51" s="86">
        <f>IF(Form_Responses1811121314[[#This Row],[Answer - B7-3]]="Yes / Sometimes",1,0)</f>
        <v>0</v>
      </c>
      <c r="CJ51" s="86" t="str">
        <f>_xlfn.XLOOKUP(AZ51,'Cleansing - Response'!$N:$N,'Cleansing - Response'!$O:$O,)</f>
        <v>Yes / Sometimes</v>
      </c>
      <c r="CK51" s="86">
        <f>IF(Form_Responses1811121314[[#This Row],[Answer - B7-4]]="Yes / Sometimes",1,0)</f>
        <v>1</v>
      </c>
      <c r="CL51" s="86" t="str">
        <f>_xlfn.XLOOKUP(BA51,'Cleansing - Response'!$N:$N,'Cleansing - Response'!$O:$O,)</f>
        <v>Yes / Sometimes</v>
      </c>
      <c r="CM51" s="86">
        <f>IF(Form_Responses1811121314[[#This Row],[Answer - B7-5]]="Yes / Sometimes",1,0)</f>
        <v>1</v>
      </c>
      <c r="CN51" s="86" t="str">
        <f>_xlfn.XLOOKUP(BB51,'Cleansing - Response'!$N:$N,'Cleansing - Response'!$O:$O,)</f>
        <v>Yes / Sometimes</v>
      </c>
      <c r="CO51" s="86">
        <f>IF(Form_Responses1811121314[[#This Row],[Answer - B7-6]]="Yes / Sometimes",1,0)</f>
        <v>1</v>
      </c>
      <c r="CP51" s="87" t="str">
        <f>IF(COUNTIF(Form_Responses1811121314[[#This Row],[Answer - B7-1]:[Answer - B7-6]], "Yes / Sometimes") &gt; 4, "More than 4 times","Up to 4 times")</f>
        <v>Up to 4 times</v>
      </c>
      <c r="CQ51" s="152">
        <f>IF(Form_Responses1811121314[[#This Row],[Answer - B7 (Overall)]]="More than 4 times",1,0)</f>
        <v>0</v>
      </c>
    </row>
    <row r="52" spans="1:95" ht="13.2" hidden="1" x14ac:dyDescent="0.25">
      <c r="A52" s="82">
        <v>45569.48610115741</v>
      </c>
      <c r="B52" s="83" t="s">
        <v>229</v>
      </c>
      <c r="C52" s="84" t="s">
        <v>230</v>
      </c>
      <c r="D52" s="83">
        <v>0</v>
      </c>
      <c r="E52" s="83">
        <v>0</v>
      </c>
      <c r="F52" s="83" t="s">
        <v>60</v>
      </c>
      <c r="G52" s="83" t="s">
        <v>76</v>
      </c>
      <c r="H52" s="83" t="s">
        <v>125</v>
      </c>
      <c r="I52" s="83" t="s">
        <v>63</v>
      </c>
      <c r="J52" s="83" t="s">
        <v>78</v>
      </c>
      <c r="K52" s="83" t="s">
        <v>84</v>
      </c>
      <c r="L52" s="83" t="s">
        <v>78</v>
      </c>
      <c r="M52" s="83" t="s">
        <v>84</v>
      </c>
      <c r="N52" s="83" t="s">
        <v>78</v>
      </c>
      <c r="O52" s="83" t="s">
        <v>64</v>
      </c>
      <c r="P52" s="83" t="s">
        <v>78</v>
      </c>
      <c r="Q52" s="83" t="s">
        <v>78</v>
      </c>
      <c r="R52" s="83" t="s">
        <v>84</v>
      </c>
      <c r="S52" s="83" t="s">
        <v>64</v>
      </c>
      <c r="T52" s="83" t="s">
        <v>84</v>
      </c>
      <c r="U52" s="83" t="s">
        <v>78</v>
      </c>
      <c r="V52" s="83" t="s">
        <v>64</v>
      </c>
      <c r="W52" s="83" t="s">
        <v>64</v>
      </c>
      <c r="X52" s="83" t="s">
        <v>64</v>
      </c>
      <c r="Y52" s="83" t="s">
        <v>84</v>
      </c>
      <c r="Z52" s="83" t="s">
        <v>79</v>
      </c>
      <c r="AA52" s="83" t="s">
        <v>101</v>
      </c>
      <c r="AB52" s="83" t="s">
        <v>79</v>
      </c>
      <c r="AC52" s="83" t="s">
        <v>65</v>
      </c>
      <c r="AD52" s="83" t="s">
        <v>66</v>
      </c>
      <c r="AE52" s="83" t="s">
        <v>66</v>
      </c>
      <c r="AF52" s="83" t="s">
        <v>66</v>
      </c>
      <c r="AG52" s="83" t="s">
        <v>66</v>
      </c>
      <c r="AH52" s="83" t="s">
        <v>79</v>
      </c>
      <c r="AI52" s="83" t="s">
        <v>79</v>
      </c>
      <c r="AJ52" s="83" t="s">
        <v>101</v>
      </c>
      <c r="AK52" s="83" t="s">
        <v>66</v>
      </c>
      <c r="AL52" s="83" t="s">
        <v>79</v>
      </c>
      <c r="AM52" s="83" t="s">
        <v>66</v>
      </c>
      <c r="AN52" s="83" t="s">
        <v>66</v>
      </c>
      <c r="AO52" s="83" t="s">
        <v>66</v>
      </c>
      <c r="AP52" s="83" t="s">
        <v>85</v>
      </c>
      <c r="AQ52" s="83" t="s">
        <v>85</v>
      </c>
      <c r="AR52" s="83" t="s">
        <v>73</v>
      </c>
      <c r="AS52" s="83" t="s">
        <v>231</v>
      </c>
      <c r="AT52" s="83" t="s">
        <v>69</v>
      </c>
      <c r="AU52" s="83" t="s">
        <v>80</v>
      </c>
      <c r="AV52" s="83" t="s">
        <v>67</v>
      </c>
      <c r="AW52" s="83" t="s">
        <v>72</v>
      </c>
      <c r="AX52" s="83" t="s">
        <v>63</v>
      </c>
      <c r="AY52" s="83" t="s">
        <v>73</v>
      </c>
      <c r="AZ52" s="83" t="s">
        <v>63</v>
      </c>
      <c r="BA52" s="83" t="s">
        <v>73</v>
      </c>
      <c r="BB52" s="83" t="s">
        <v>73</v>
      </c>
      <c r="BC52" s="83" t="s">
        <v>73</v>
      </c>
      <c r="BE52" s="83" t="s">
        <v>73</v>
      </c>
      <c r="BG52" s="76" t="s">
        <v>100</v>
      </c>
      <c r="BH52" s="76" t="s">
        <v>60</v>
      </c>
      <c r="BI52" s="76" t="s">
        <v>1414</v>
      </c>
      <c r="BJ52">
        <f t="shared" si="0"/>
        <v>5</v>
      </c>
      <c r="BK52">
        <f t="shared" si="1"/>
        <v>43</v>
      </c>
      <c r="BM52" s="86" t="str">
        <f>_xlfn.XLOOKUP(Form_Responses1811121314[[#This Row],[Sekolah School (Cleansed)]],'Quality Check'!$B$11:$B$14,'Quality Check'!$C$11:$C$14,)</f>
        <v>Rural</v>
      </c>
      <c r="BN52" s="86" t="str">
        <f>_xlfn.XLOOKUP(Form_Responses1811121314[[#This Row],[Sekolah School (Cleansed)]],'Quality Check'!$B$11:$B$14,'Quality Check'!$D$11:$D$14,)</f>
        <v>Intervention Group (IG)</v>
      </c>
      <c r="BO52" s="87" t="str">
        <f>_xlfn.XLOOKUP(AS52,'Cleansing - Toothpaste Brand'!A:A,'Cleansing - Toothpaste Brand'!B:B,)</f>
        <v>Fresh and White</v>
      </c>
      <c r="BP52" s="87"/>
      <c r="BQ5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52" s="86" t="str">
        <f>_xlfn.XLOOKUP(AP52,'Cleansing - Response'!E:E,'Cleansing - Response'!F:F,)</f>
        <v>2 days and more</v>
      </c>
      <c r="BS52" s="86">
        <f>IF(Form_Responses1811121314[[#This Row],[Answer - B1]]="2 days and more",1,0)</f>
        <v>1</v>
      </c>
      <c r="BT52" s="86" t="str">
        <f>_xlfn.XLOOKUP(AQ52,'Cleansing - Response'!E:E,'Cleansing - Response'!F:F,)</f>
        <v>2 days and more</v>
      </c>
      <c r="BU52" s="86">
        <f>IF(Form_Responses1811121314[[#This Row],[Answer - B2]]="2 days and more",1,0)</f>
        <v>1</v>
      </c>
      <c r="BV52" s="86" t="str">
        <f t="shared" si="2"/>
        <v>Tidak / No</v>
      </c>
      <c r="BW52" s="86">
        <f>IF(Form_Responses1811121314[[#This Row],[Answer - B3]]="Ya / Yes",1,0)</f>
        <v>0</v>
      </c>
      <c r="BX52" s="86" t="str">
        <f>_xlfn.XLOOKUP(AT52,'Cleansing - Response'!E:E,'Cleansing - Response'!F:F,)</f>
        <v>Rarely / Sometimes</v>
      </c>
      <c r="BY52" s="86">
        <f>IF(Form_Responses1811121314[[#This Row],[Answer - B4]]="Always",1,0)</f>
        <v>0</v>
      </c>
      <c r="BZ52" s="86" t="str">
        <f>_xlfn.XLOOKUP(AU52,'Cleansing - Response'!H:H,'Cleansing - Response'!I:I,)</f>
        <v>Using dental floss at least once</v>
      </c>
      <c r="CA52" s="86">
        <f>IF(Form_Responses1811121314[[#This Row],[Answer - B5]]="Sometimes / When in need",2,IF(Form_Responses1811121314[[#This Row],[Answer - B5]]="Using dental floss at least once",1,0))</f>
        <v>1</v>
      </c>
      <c r="CB52" s="86" t="str">
        <f>_xlfn.XLOOKUP(AV52,'Cleansing - Response'!K:K,'Cleansing - Response'!L:L,)</f>
        <v>More than 1 time a day</v>
      </c>
      <c r="CC52" s="86">
        <f>IF(Form_Responses1811121314[[#This Row],[Answer - B6]]="More than 1 time a day",1,0)</f>
        <v>1</v>
      </c>
      <c r="CD52" s="86" t="str">
        <f>_xlfn.XLOOKUP(AW52,'Cleansing - Response'!$N:$N,'Cleansing - Response'!$O:$O,)</f>
        <v>Yes / Sometimes</v>
      </c>
      <c r="CE52" s="86">
        <f>IF(Form_Responses1811121314[[#This Row],[Answer - B7-1]]="Yes / Sometimes",1,0)</f>
        <v>1</v>
      </c>
      <c r="CF52" s="86" t="str">
        <f>_xlfn.XLOOKUP(AX52,'Cleansing - Response'!$N:$N,'Cleansing - Response'!$O:$O,)</f>
        <v>Yes / Sometimes</v>
      </c>
      <c r="CG52" s="86">
        <f>IF(Form_Responses1811121314[[#This Row],[Answer - B7-2]]="Yes / Sometimes",1,0)</f>
        <v>1</v>
      </c>
      <c r="CH52" s="86" t="str">
        <f>_xlfn.XLOOKUP(AY52,'Cleansing - Response'!$N:$N,'Cleansing - Response'!$O:$O,)</f>
        <v>No</v>
      </c>
      <c r="CI52" s="86">
        <f>IF(Form_Responses1811121314[[#This Row],[Answer - B7-3]]="Yes / Sometimes",1,0)</f>
        <v>0</v>
      </c>
      <c r="CJ52" s="86" t="str">
        <f>_xlfn.XLOOKUP(AZ52,'Cleansing - Response'!$N:$N,'Cleansing - Response'!$O:$O,)</f>
        <v>Yes / Sometimes</v>
      </c>
      <c r="CK52" s="86">
        <f>IF(Form_Responses1811121314[[#This Row],[Answer - B7-4]]="Yes / Sometimes",1,0)</f>
        <v>1</v>
      </c>
      <c r="CL52" s="86" t="str">
        <f>_xlfn.XLOOKUP(BA52,'Cleansing - Response'!$N:$N,'Cleansing - Response'!$O:$O,)</f>
        <v>No</v>
      </c>
      <c r="CM52" s="86">
        <f>IF(Form_Responses1811121314[[#This Row],[Answer - B7-5]]="Yes / Sometimes",1,0)</f>
        <v>0</v>
      </c>
      <c r="CN52" s="86" t="str">
        <f>_xlfn.XLOOKUP(BB52,'Cleansing - Response'!$N:$N,'Cleansing - Response'!$O:$O,)</f>
        <v>No</v>
      </c>
      <c r="CO52" s="86">
        <f>IF(Form_Responses1811121314[[#This Row],[Answer - B7-6]]="Yes / Sometimes",1,0)</f>
        <v>0</v>
      </c>
      <c r="CP52" s="87" t="str">
        <f>IF(COUNTIF(Form_Responses1811121314[[#This Row],[Answer - B7-1]:[Answer - B7-6]], "Yes / Sometimes") &gt; 4, "More than 4 times","Up to 4 times")</f>
        <v>Up to 4 times</v>
      </c>
      <c r="CQ52" s="152">
        <f>IF(Form_Responses1811121314[[#This Row],[Answer - B7 (Overall)]]="More than 4 times",1,0)</f>
        <v>0</v>
      </c>
    </row>
    <row r="53" spans="1:95" ht="13.2" hidden="1" x14ac:dyDescent="0.25">
      <c r="A53" s="82">
        <v>45569.487710960646</v>
      </c>
      <c r="B53" s="83" t="s">
        <v>232</v>
      </c>
      <c r="C53" s="84" t="s">
        <v>233</v>
      </c>
      <c r="D53" s="83">
        <v>22.32</v>
      </c>
      <c r="E53" s="83">
        <v>0</v>
      </c>
      <c r="F53" s="83" t="s">
        <v>60</v>
      </c>
      <c r="G53" s="83" t="s">
        <v>76</v>
      </c>
      <c r="H53" s="83" t="s">
        <v>186</v>
      </c>
      <c r="I53" s="83" t="s">
        <v>63</v>
      </c>
      <c r="J53" s="83" t="s">
        <v>64</v>
      </c>
      <c r="K53" s="83" t="s">
        <v>64</v>
      </c>
      <c r="L53" s="83" t="s">
        <v>64</v>
      </c>
      <c r="M53" s="83" t="s">
        <v>64</v>
      </c>
      <c r="N53" s="83" t="s">
        <v>64</v>
      </c>
      <c r="O53" s="83" t="s">
        <v>64</v>
      </c>
      <c r="P53" s="83" t="s">
        <v>64</v>
      </c>
      <c r="Q53" s="83" t="s">
        <v>64</v>
      </c>
      <c r="R53" s="83" t="s">
        <v>64</v>
      </c>
      <c r="S53" s="83" t="s">
        <v>64</v>
      </c>
      <c r="T53" s="83" t="s">
        <v>64</v>
      </c>
      <c r="U53" s="83" t="s">
        <v>64</v>
      </c>
      <c r="V53" s="83" t="s">
        <v>64</v>
      </c>
      <c r="W53" s="83" t="s">
        <v>64</v>
      </c>
      <c r="X53" s="83" t="s">
        <v>64</v>
      </c>
      <c r="Y53" s="83" t="s">
        <v>64</v>
      </c>
      <c r="Z53" s="83" t="s">
        <v>65</v>
      </c>
      <c r="AA53" s="83" t="s">
        <v>65</v>
      </c>
      <c r="AB53" s="83" t="s">
        <v>65</v>
      </c>
      <c r="AC53" s="83" t="s">
        <v>65</v>
      </c>
      <c r="AD53" s="83" t="s">
        <v>65</v>
      </c>
      <c r="AE53" s="83" t="s">
        <v>65</v>
      </c>
      <c r="AF53" s="83" t="s">
        <v>66</v>
      </c>
      <c r="AG53" s="83" t="s">
        <v>66</v>
      </c>
      <c r="AH53" s="83" t="s">
        <v>66</v>
      </c>
      <c r="AI53" s="83" t="s">
        <v>66</v>
      </c>
      <c r="AJ53" s="83" t="s">
        <v>66</v>
      </c>
      <c r="AK53" s="83" t="s">
        <v>66</v>
      </c>
      <c r="AL53" s="83" t="s">
        <v>66</v>
      </c>
      <c r="AM53" s="83" t="s">
        <v>66</v>
      </c>
      <c r="AN53" s="83" t="s">
        <v>66</v>
      </c>
      <c r="AO53" s="83" t="s">
        <v>66</v>
      </c>
      <c r="AP53" s="83" t="s">
        <v>85</v>
      </c>
      <c r="AQ53" s="83" t="s">
        <v>85</v>
      </c>
      <c r="AR53" s="83" t="s">
        <v>86</v>
      </c>
      <c r="AS53" s="83" t="s">
        <v>115</v>
      </c>
      <c r="AT53" s="83" t="s">
        <v>87</v>
      </c>
      <c r="AU53" s="83" t="s">
        <v>67</v>
      </c>
      <c r="AV53" s="83" t="s">
        <v>67</v>
      </c>
      <c r="AW53" s="83" t="s">
        <v>73</v>
      </c>
      <c r="AX53" s="83" t="s">
        <v>73</v>
      </c>
      <c r="AY53" s="83" t="s">
        <v>73</v>
      </c>
      <c r="AZ53" s="83" t="s">
        <v>72</v>
      </c>
      <c r="BA53" s="83" t="s">
        <v>72</v>
      </c>
      <c r="BB53" s="83" t="s">
        <v>72</v>
      </c>
      <c r="BC53" s="83" t="s">
        <v>73</v>
      </c>
      <c r="BE53" s="83" t="s">
        <v>73</v>
      </c>
      <c r="BG53" s="76" t="s">
        <v>100</v>
      </c>
      <c r="BH53" s="76" t="s">
        <v>60</v>
      </c>
      <c r="BI53" s="76" t="s">
        <v>1414</v>
      </c>
      <c r="BJ53">
        <f t="shared" si="0"/>
        <v>15</v>
      </c>
      <c r="BK53">
        <f t="shared" si="1"/>
        <v>53</v>
      </c>
      <c r="BM53" s="86" t="str">
        <f>_xlfn.XLOOKUP(Form_Responses1811121314[[#This Row],[Sekolah School (Cleansed)]],'Quality Check'!$B$11:$B$14,'Quality Check'!$C$11:$C$14,)</f>
        <v>Rural</v>
      </c>
      <c r="BN53" s="86" t="str">
        <f>_xlfn.XLOOKUP(Form_Responses1811121314[[#This Row],[Sekolah School (Cleansed)]],'Quality Check'!$B$11:$B$14,'Quality Check'!$D$11:$D$14,)</f>
        <v>Intervention Group (IG)</v>
      </c>
      <c r="BO53" s="87" t="str">
        <f>_xlfn.XLOOKUP(AS53,'Cleansing - Toothpaste Brand'!A:A,'Cleansing - Toothpaste Brand'!B:B,)</f>
        <v>Darlie</v>
      </c>
      <c r="BP53" s="87"/>
      <c r="BQ5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53" s="86" t="str">
        <f>_xlfn.XLOOKUP(AP53,'Cleansing - Response'!E:E,'Cleansing - Response'!F:F,)</f>
        <v>2 days and more</v>
      </c>
      <c r="BS53" s="86">
        <f>IF(Form_Responses1811121314[[#This Row],[Answer - B1]]="2 days and more",1,0)</f>
        <v>1</v>
      </c>
      <c r="BT53" s="86" t="str">
        <f>_xlfn.XLOOKUP(AQ53,'Cleansing - Response'!E:E,'Cleansing - Response'!F:F,)</f>
        <v>2 days and more</v>
      </c>
      <c r="BU53" s="86">
        <f>IF(Form_Responses1811121314[[#This Row],[Answer - B2]]="2 days and more",1,0)</f>
        <v>1</v>
      </c>
      <c r="BV53" s="86" t="str">
        <f t="shared" si="2"/>
        <v>Ya / Yes</v>
      </c>
      <c r="BW53" s="86">
        <f>IF(Form_Responses1811121314[[#This Row],[Answer - B3]]="Ya / Yes",1,0)</f>
        <v>1</v>
      </c>
      <c r="BX53" s="86" t="str">
        <f>_xlfn.XLOOKUP(AT53,'Cleansing - Response'!E:E,'Cleansing - Response'!F:F,)</f>
        <v>Always</v>
      </c>
      <c r="BY53" s="86">
        <f>IF(Form_Responses1811121314[[#This Row],[Answer - B4]]="Always",1,0)</f>
        <v>1</v>
      </c>
      <c r="BZ53" s="86" t="str">
        <f>_xlfn.XLOOKUP(AU53,'Cleansing - Response'!H:H,'Cleansing - Response'!I:I,)</f>
        <v>Using dental floss at least once</v>
      </c>
      <c r="CA53" s="86">
        <f>IF(Form_Responses1811121314[[#This Row],[Answer - B5]]="Sometimes / When in need",2,IF(Form_Responses1811121314[[#This Row],[Answer - B5]]="Using dental floss at least once",1,0))</f>
        <v>1</v>
      </c>
      <c r="CB53" s="86" t="str">
        <f>_xlfn.XLOOKUP(AV53,'Cleansing - Response'!K:K,'Cleansing - Response'!L:L,)</f>
        <v>More than 1 time a day</v>
      </c>
      <c r="CC53" s="86">
        <f>IF(Form_Responses1811121314[[#This Row],[Answer - B6]]="More than 1 time a day",1,0)</f>
        <v>1</v>
      </c>
      <c r="CD53" s="86" t="str">
        <f>_xlfn.XLOOKUP(AW53,'Cleansing - Response'!$N:$N,'Cleansing - Response'!$O:$O,)</f>
        <v>No</v>
      </c>
      <c r="CE53" s="86">
        <f>IF(Form_Responses1811121314[[#This Row],[Answer - B7-1]]="Yes / Sometimes",1,0)</f>
        <v>0</v>
      </c>
      <c r="CF53" s="86" t="str">
        <f>_xlfn.XLOOKUP(AX53,'Cleansing - Response'!$N:$N,'Cleansing - Response'!$O:$O,)</f>
        <v>No</v>
      </c>
      <c r="CG53" s="86">
        <f>IF(Form_Responses1811121314[[#This Row],[Answer - B7-2]]="Yes / Sometimes",1,0)</f>
        <v>0</v>
      </c>
      <c r="CH53" s="86" t="str">
        <f>_xlfn.XLOOKUP(AY53,'Cleansing - Response'!$N:$N,'Cleansing - Response'!$O:$O,)</f>
        <v>No</v>
      </c>
      <c r="CI53" s="86">
        <f>IF(Form_Responses1811121314[[#This Row],[Answer - B7-3]]="Yes / Sometimes",1,0)</f>
        <v>0</v>
      </c>
      <c r="CJ53" s="86" t="str">
        <f>_xlfn.XLOOKUP(AZ53,'Cleansing - Response'!$N:$N,'Cleansing - Response'!$O:$O,)</f>
        <v>Yes / Sometimes</v>
      </c>
      <c r="CK53" s="86">
        <f>IF(Form_Responses1811121314[[#This Row],[Answer - B7-4]]="Yes / Sometimes",1,0)</f>
        <v>1</v>
      </c>
      <c r="CL53" s="86" t="str">
        <f>_xlfn.XLOOKUP(BA53,'Cleansing - Response'!$N:$N,'Cleansing - Response'!$O:$O,)</f>
        <v>Yes / Sometimes</v>
      </c>
      <c r="CM53" s="86">
        <f>IF(Form_Responses1811121314[[#This Row],[Answer - B7-5]]="Yes / Sometimes",1,0)</f>
        <v>1</v>
      </c>
      <c r="CN53" s="86" t="str">
        <f>_xlfn.XLOOKUP(BB53,'Cleansing - Response'!$N:$N,'Cleansing - Response'!$O:$O,)</f>
        <v>Yes / Sometimes</v>
      </c>
      <c r="CO53" s="86">
        <f>IF(Form_Responses1811121314[[#This Row],[Answer - B7-6]]="Yes / Sometimes",1,0)</f>
        <v>1</v>
      </c>
      <c r="CP53" s="87" t="str">
        <f>IF(COUNTIF(Form_Responses1811121314[[#This Row],[Answer - B7-1]:[Answer - B7-6]], "Yes / Sometimes") &gt; 4, "More than 4 times","Up to 4 times")</f>
        <v>Up to 4 times</v>
      </c>
      <c r="CQ53" s="152">
        <f>IF(Form_Responses1811121314[[#This Row],[Answer - B7 (Overall)]]="More than 4 times",1,0)</f>
        <v>0</v>
      </c>
    </row>
    <row r="54" spans="1:95" ht="13.2" hidden="1" x14ac:dyDescent="0.25">
      <c r="A54" s="82">
        <v>45569.488879236116</v>
      </c>
      <c r="B54" s="83" t="s">
        <v>234</v>
      </c>
      <c r="C54" s="84" t="s">
        <v>235</v>
      </c>
      <c r="D54" s="83">
        <v>100</v>
      </c>
      <c r="E54" s="83">
        <v>0.25</v>
      </c>
      <c r="F54" s="83" t="s">
        <v>60</v>
      </c>
      <c r="G54" s="83" t="s">
        <v>76</v>
      </c>
      <c r="H54" s="83" t="s">
        <v>236</v>
      </c>
      <c r="I54" s="83" t="s">
        <v>63</v>
      </c>
      <c r="J54" s="83" t="s">
        <v>64</v>
      </c>
      <c r="K54" s="83" t="s">
        <v>64</v>
      </c>
      <c r="L54" s="83" t="s">
        <v>145</v>
      </c>
      <c r="M54" s="83" t="s">
        <v>84</v>
      </c>
      <c r="N54" s="83" t="s">
        <v>64</v>
      </c>
      <c r="O54" s="83" t="s">
        <v>64</v>
      </c>
      <c r="P54" s="83" t="s">
        <v>84</v>
      </c>
      <c r="Q54" s="83" t="s">
        <v>64</v>
      </c>
      <c r="R54" s="83" t="s">
        <v>64</v>
      </c>
      <c r="S54" s="83" t="s">
        <v>64</v>
      </c>
      <c r="T54" s="83" t="s">
        <v>64</v>
      </c>
      <c r="U54" s="83" t="s">
        <v>84</v>
      </c>
      <c r="V54" s="83" t="s">
        <v>64</v>
      </c>
      <c r="W54" s="83" t="s">
        <v>64</v>
      </c>
      <c r="X54" s="83" t="s">
        <v>64</v>
      </c>
      <c r="Y54" s="83" t="s">
        <v>84</v>
      </c>
      <c r="Z54" s="83" t="s">
        <v>66</v>
      </c>
      <c r="AA54" s="83" t="s">
        <v>65</v>
      </c>
      <c r="AB54" s="83" t="s">
        <v>66</v>
      </c>
      <c r="AC54" s="83" t="s">
        <v>66</v>
      </c>
      <c r="AD54" s="83" t="s">
        <v>66</v>
      </c>
      <c r="AE54" s="83" t="s">
        <v>66</v>
      </c>
      <c r="AF54" s="83" t="s">
        <v>66</v>
      </c>
      <c r="AG54" s="83" t="s">
        <v>66</v>
      </c>
      <c r="AH54" s="83" t="s">
        <v>65</v>
      </c>
      <c r="AI54" s="83" t="s">
        <v>79</v>
      </c>
      <c r="AJ54" s="83" t="s">
        <v>66</v>
      </c>
      <c r="AK54" s="83" t="s">
        <v>66</v>
      </c>
      <c r="AL54" s="83" t="s">
        <v>66</v>
      </c>
      <c r="AM54" s="83" t="s">
        <v>66</v>
      </c>
      <c r="AN54" s="83" t="s">
        <v>66</v>
      </c>
      <c r="AO54" s="83" t="s">
        <v>66</v>
      </c>
      <c r="AP54" s="83" t="s">
        <v>85</v>
      </c>
      <c r="AQ54" s="83" t="s">
        <v>67</v>
      </c>
      <c r="AR54" s="83" t="s">
        <v>86</v>
      </c>
      <c r="AS54" s="83" t="s">
        <v>223</v>
      </c>
      <c r="AT54" s="83" t="s">
        <v>69</v>
      </c>
      <c r="AU54" s="83" t="s">
        <v>80</v>
      </c>
      <c r="AV54" s="83" t="s">
        <v>80</v>
      </c>
      <c r="AW54" s="83" t="s">
        <v>72</v>
      </c>
      <c r="AX54" s="83" t="s">
        <v>63</v>
      </c>
      <c r="AY54" s="83" t="s">
        <v>63</v>
      </c>
      <c r="AZ54" s="83" t="s">
        <v>73</v>
      </c>
      <c r="BA54" s="83" t="s">
        <v>63</v>
      </c>
      <c r="BB54" s="83" t="s">
        <v>72</v>
      </c>
      <c r="BC54" s="83" t="s">
        <v>73</v>
      </c>
      <c r="BE54" s="83" t="s">
        <v>73</v>
      </c>
      <c r="BG54" s="76" t="s">
        <v>100</v>
      </c>
      <c r="BH54" s="76" t="s">
        <v>60</v>
      </c>
      <c r="BI54" s="76" t="s">
        <v>1414</v>
      </c>
      <c r="BJ54">
        <f t="shared" si="0"/>
        <v>11</v>
      </c>
      <c r="BK54">
        <f t="shared" si="1"/>
        <v>50</v>
      </c>
      <c r="BM54" s="86" t="str">
        <f>_xlfn.XLOOKUP(Form_Responses1811121314[[#This Row],[Sekolah School (Cleansed)]],'Quality Check'!$B$11:$B$14,'Quality Check'!$C$11:$C$14,)</f>
        <v>Rural</v>
      </c>
      <c r="BN54" s="86" t="str">
        <f>_xlfn.XLOOKUP(Form_Responses1811121314[[#This Row],[Sekolah School (Cleansed)]],'Quality Check'!$B$11:$B$14,'Quality Check'!$D$11:$D$14,)</f>
        <v>Intervention Group (IG)</v>
      </c>
      <c r="BO54" s="87" t="str">
        <f>_xlfn.XLOOKUP(AS54,'Cleansing - Toothpaste Brand'!A:A,'Cleansing - Toothpaste Brand'!B:B,)</f>
        <v>Colgate</v>
      </c>
      <c r="BP54" s="87"/>
      <c r="BQ5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54" s="86" t="str">
        <f>_xlfn.XLOOKUP(AP54,'Cleansing - Response'!E:E,'Cleansing - Response'!F:F,)</f>
        <v>2 days and more</v>
      </c>
      <c r="BS54" s="86">
        <f>IF(Form_Responses1811121314[[#This Row],[Answer - B1]]="2 days and more",1,0)</f>
        <v>1</v>
      </c>
      <c r="BT54" s="86" t="str">
        <f>_xlfn.XLOOKUP(AQ54,'Cleansing - Response'!E:E,'Cleansing - Response'!F:F,)</f>
        <v>2 days and more</v>
      </c>
      <c r="BU54" s="86">
        <f>IF(Form_Responses1811121314[[#This Row],[Answer - B2]]="2 days and more",1,0)</f>
        <v>1</v>
      </c>
      <c r="BV54" s="86" t="str">
        <f t="shared" si="2"/>
        <v>Ya / Yes</v>
      </c>
      <c r="BW54" s="86">
        <f>IF(Form_Responses1811121314[[#This Row],[Answer - B3]]="Ya / Yes",1,0)</f>
        <v>1</v>
      </c>
      <c r="BX54" s="86" t="str">
        <f>_xlfn.XLOOKUP(AT54,'Cleansing - Response'!E:E,'Cleansing - Response'!F:F,)</f>
        <v>Rarely / Sometimes</v>
      </c>
      <c r="BY54" s="86">
        <f>IF(Form_Responses1811121314[[#This Row],[Answer - B4]]="Always",1,0)</f>
        <v>0</v>
      </c>
      <c r="BZ54" s="86" t="str">
        <f>_xlfn.XLOOKUP(AU54,'Cleansing - Response'!H:H,'Cleansing - Response'!I:I,)</f>
        <v>Using dental floss at least once</v>
      </c>
      <c r="CA54" s="86">
        <f>IF(Form_Responses1811121314[[#This Row],[Answer - B5]]="Sometimes / When in need",2,IF(Form_Responses1811121314[[#This Row],[Answer - B5]]="Using dental floss at least once",1,0))</f>
        <v>1</v>
      </c>
      <c r="CB54" s="86" t="str">
        <f>_xlfn.XLOOKUP(AV54,'Cleansing - Response'!K:K,'Cleansing - Response'!L:L,)</f>
        <v>Up to 1 time a day</v>
      </c>
      <c r="CC54" s="86">
        <f>IF(Form_Responses1811121314[[#This Row],[Answer - B6]]="More than 1 time a day",1,0)</f>
        <v>0</v>
      </c>
      <c r="CD54" s="86" t="str">
        <f>_xlfn.XLOOKUP(AW54,'Cleansing - Response'!$N:$N,'Cleansing - Response'!$O:$O,)</f>
        <v>Yes / Sometimes</v>
      </c>
      <c r="CE54" s="86">
        <f>IF(Form_Responses1811121314[[#This Row],[Answer - B7-1]]="Yes / Sometimes",1,0)</f>
        <v>1</v>
      </c>
      <c r="CF54" s="86" t="str">
        <f>_xlfn.XLOOKUP(AX54,'Cleansing - Response'!$N:$N,'Cleansing - Response'!$O:$O,)</f>
        <v>Yes / Sometimes</v>
      </c>
      <c r="CG54" s="86">
        <f>IF(Form_Responses1811121314[[#This Row],[Answer - B7-2]]="Yes / Sometimes",1,0)</f>
        <v>1</v>
      </c>
      <c r="CH54" s="86" t="str">
        <f>_xlfn.XLOOKUP(AY54,'Cleansing - Response'!$N:$N,'Cleansing - Response'!$O:$O,)</f>
        <v>Yes / Sometimes</v>
      </c>
      <c r="CI54" s="86">
        <f>IF(Form_Responses1811121314[[#This Row],[Answer - B7-3]]="Yes / Sometimes",1,0)</f>
        <v>1</v>
      </c>
      <c r="CJ54" s="86" t="str">
        <f>_xlfn.XLOOKUP(AZ54,'Cleansing - Response'!$N:$N,'Cleansing - Response'!$O:$O,)</f>
        <v>No</v>
      </c>
      <c r="CK54" s="86">
        <f>IF(Form_Responses1811121314[[#This Row],[Answer - B7-4]]="Yes / Sometimes",1,0)</f>
        <v>0</v>
      </c>
      <c r="CL54" s="86" t="str">
        <f>_xlfn.XLOOKUP(BA54,'Cleansing - Response'!$N:$N,'Cleansing - Response'!$O:$O,)</f>
        <v>Yes / Sometimes</v>
      </c>
      <c r="CM54" s="86">
        <f>IF(Form_Responses1811121314[[#This Row],[Answer - B7-5]]="Yes / Sometimes",1,0)</f>
        <v>1</v>
      </c>
      <c r="CN54" s="86" t="str">
        <f>_xlfn.XLOOKUP(BB54,'Cleansing - Response'!$N:$N,'Cleansing - Response'!$O:$O,)</f>
        <v>Yes / Sometimes</v>
      </c>
      <c r="CO54" s="86">
        <f>IF(Form_Responses1811121314[[#This Row],[Answer - B7-6]]="Yes / Sometimes",1,0)</f>
        <v>1</v>
      </c>
      <c r="CP54" s="87" t="str">
        <f>IF(COUNTIF(Form_Responses1811121314[[#This Row],[Answer - B7-1]:[Answer - B7-6]], "Yes / Sometimes") &gt; 4, "More than 4 times","Up to 4 times")</f>
        <v>More than 4 times</v>
      </c>
      <c r="CQ54" s="152">
        <f>IF(Form_Responses1811121314[[#This Row],[Answer - B7 (Overall)]]="More than 4 times",1,0)</f>
        <v>1</v>
      </c>
    </row>
    <row r="55" spans="1:95" ht="13.2" hidden="1" x14ac:dyDescent="0.25">
      <c r="A55" s="82">
        <v>45569.492674456022</v>
      </c>
      <c r="B55" s="83" t="s">
        <v>237</v>
      </c>
      <c r="C55" s="84" t="s">
        <v>238</v>
      </c>
      <c r="D55" s="83">
        <v>26.79</v>
      </c>
      <c r="E55" s="83">
        <v>0</v>
      </c>
      <c r="F55" s="83" t="s">
        <v>60</v>
      </c>
      <c r="G55" s="83" t="s">
        <v>76</v>
      </c>
      <c r="H55" s="83" t="s">
        <v>125</v>
      </c>
      <c r="I55" s="83" t="s">
        <v>63</v>
      </c>
      <c r="J55" s="83" t="s">
        <v>64</v>
      </c>
      <c r="K55" s="83" t="s">
        <v>64</v>
      </c>
      <c r="L55" s="83" t="s">
        <v>64</v>
      </c>
      <c r="M55" s="83" t="s">
        <v>84</v>
      </c>
      <c r="N55" s="83" t="s">
        <v>84</v>
      </c>
      <c r="O55" s="83" t="s">
        <v>84</v>
      </c>
      <c r="P55" s="83" t="s">
        <v>84</v>
      </c>
      <c r="Q55" s="83" t="s">
        <v>64</v>
      </c>
      <c r="R55" s="83" t="s">
        <v>64</v>
      </c>
      <c r="S55" s="83" t="s">
        <v>64</v>
      </c>
      <c r="T55" s="83" t="s">
        <v>64</v>
      </c>
      <c r="U55" s="83" t="s">
        <v>64</v>
      </c>
      <c r="V55" s="83" t="s">
        <v>64</v>
      </c>
      <c r="W55" s="83" t="s">
        <v>64</v>
      </c>
      <c r="X55" s="83" t="s">
        <v>64</v>
      </c>
      <c r="Y55" s="83" t="s">
        <v>64</v>
      </c>
      <c r="Z55" s="83" t="s">
        <v>65</v>
      </c>
      <c r="AA55" s="83" t="s">
        <v>65</v>
      </c>
      <c r="AB55" s="83" t="s">
        <v>66</v>
      </c>
      <c r="AC55" s="83" t="s">
        <v>65</v>
      </c>
      <c r="AD55" s="83" t="s">
        <v>66</v>
      </c>
      <c r="AE55" s="83" t="s">
        <v>65</v>
      </c>
      <c r="AF55" s="83" t="s">
        <v>66</v>
      </c>
      <c r="AG55" s="83" t="s">
        <v>65</v>
      </c>
      <c r="AH55" s="83" t="s">
        <v>65</v>
      </c>
      <c r="AI55" s="83" t="s">
        <v>101</v>
      </c>
      <c r="AJ55" s="83" t="s">
        <v>65</v>
      </c>
      <c r="AK55" s="83" t="s">
        <v>65</v>
      </c>
      <c r="AL55" s="83" t="s">
        <v>65</v>
      </c>
      <c r="AM55" s="83" t="s">
        <v>66</v>
      </c>
      <c r="AN55" s="83" t="s">
        <v>66</v>
      </c>
      <c r="AO55" s="83" t="s">
        <v>66</v>
      </c>
      <c r="AP55" s="83" t="s">
        <v>85</v>
      </c>
      <c r="AQ55" s="83" t="s">
        <v>85</v>
      </c>
      <c r="AR55" s="83" t="s">
        <v>86</v>
      </c>
      <c r="AS55" s="83" t="s">
        <v>68</v>
      </c>
      <c r="AT55" s="83" t="s">
        <v>87</v>
      </c>
      <c r="AU55" s="83" t="s">
        <v>80</v>
      </c>
      <c r="AV55" s="83" t="s">
        <v>67</v>
      </c>
      <c r="AW55" s="83" t="s">
        <v>73</v>
      </c>
      <c r="AX55" s="83" t="s">
        <v>73</v>
      </c>
      <c r="AY55" s="83" t="s">
        <v>73</v>
      </c>
      <c r="AZ55" s="83" t="s">
        <v>63</v>
      </c>
      <c r="BA55" s="83" t="s">
        <v>73</v>
      </c>
      <c r="BB55" s="83" t="s">
        <v>73</v>
      </c>
      <c r="BC55" s="83" t="s">
        <v>73</v>
      </c>
      <c r="BE55" s="83" t="s">
        <v>73</v>
      </c>
      <c r="BG55" s="76" t="s">
        <v>100</v>
      </c>
      <c r="BH55" s="76" t="s">
        <v>60</v>
      </c>
      <c r="BI55" s="76" t="s">
        <v>1414</v>
      </c>
      <c r="BJ55">
        <f t="shared" si="0"/>
        <v>12</v>
      </c>
      <c r="BK55">
        <f t="shared" si="1"/>
        <v>58</v>
      </c>
      <c r="BM55" s="86" t="str">
        <f>_xlfn.XLOOKUP(Form_Responses1811121314[[#This Row],[Sekolah School (Cleansed)]],'Quality Check'!$B$11:$B$14,'Quality Check'!$C$11:$C$14,)</f>
        <v>Rural</v>
      </c>
      <c r="BN55" s="86" t="str">
        <f>_xlfn.XLOOKUP(Form_Responses1811121314[[#This Row],[Sekolah School (Cleansed)]],'Quality Check'!$B$11:$B$14,'Quality Check'!$D$11:$D$14,)</f>
        <v>Intervention Group (IG)</v>
      </c>
      <c r="BO55" s="87" t="str">
        <f>_xlfn.XLOOKUP(AS55,'Cleansing - Toothpaste Brand'!A:A,'Cleansing - Toothpaste Brand'!B:B,)</f>
        <v>Colgate</v>
      </c>
      <c r="BP55" s="87"/>
      <c r="BQ5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55" s="86" t="str">
        <f>_xlfn.XLOOKUP(AP55,'Cleansing - Response'!E:E,'Cleansing - Response'!F:F,)</f>
        <v>2 days and more</v>
      </c>
      <c r="BS55" s="86">
        <f>IF(Form_Responses1811121314[[#This Row],[Answer - B1]]="2 days and more",1,0)</f>
        <v>1</v>
      </c>
      <c r="BT55" s="86" t="str">
        <f>_xlfn.XLOOKUP(AQ55,'Cleansing - Response'!E:E,'Cleansing - Response'!F:F,)</f>
        <v>2 days and more</v>
      </c>
      <c r="BU55" s="86">
        <f>IF(Form_Responses1811121314[[#This Row],[Answer - B2]]="2 days and more",1,0)</f>
        <v>1</v>
      </c>
      <c r="BV55" s="86" t="str">
        <f t="shared" si="2"/>
        <v>Ya / Yes</v>
      </c>
      <c r="BW55" s="86">
        <f>IF(Form_Responses1811121314[[#This Row],[Answer - B3]]="Ya / Yes",1,0)</f>
        <v>1</v>
      </c>
      <c r="BX55" s="86" t="str">
        <f>_xlfn.XLOOKUP(AT55,'Cleansing - Response'!E:E,'Cleansing - Response'!F:F,)</f>
        <v>Always</v>
      </c>
      <c r="BY55" s="86">
        <f>IF(Form_Responses1811121314[[#This Row],[Answer - B4]]="Always",1,0)</f>
        <v>1</v>
      </c>
      <c r="BZ55" s="86" t="str">
        <f>_xlfn.XLOOKUP(AU55,'Cleansing - Response'!H:H,'Cleansing - Response'!I:I,)</f>
        <v>Using dental floss at least once</v>
      </c>
      <c r="CA55" s="86">
        <f>IF(Form_Responses1811121314[[#This Row],[Answer - B5]]="Sometimes / When in need",2,IF(Form_Responses1811121314[[#This Row],[Answer - B5]]="Using dental floss at least once",1,0))</f>
        <v>1</v>
      </c>
      <c r="CB55" s="86" t="str">
        <f>_xlfn.XLOOKUP(AV55,'Cleansing - Response'!K:K,'Cleansing - Response'!L:L,)</f>
        <v>More than 1 time a day</v>
      </c>
      <c r="CC55" s="86">
        <f>IF(Form_Responses1811121314[[#This Row],[Answer - B6]]="More than 1 time a day",1,0)</f>
        <v>1</v>
      </c>
      <c r="CD55" s="86" t="str">
        <f>_xlfn.XLOOKUP(AW55,'Cleansing - Response'!$N:$N,'Cleansing - Response'!$O:$O,)</f>
        <v>No</v>
      </c>
      <c r="CE55" s="86">
        <f>IF(Form_Responses1811121314[[#This Row],[Answer - B7-1]]="Yes / Sometimes",1,0)</f>
        <v>0</v>
      </c>
      <c r="CF55" s="86" t="str">
        <f>_xlfn.XLOOKUP(AX55,'Cleansing - Response'!$N:$N,'Cleansing - Response'!$O:$O,)</f>
        <v>No</v>
      </c>
      <c r="CG55" s="86">
        <f>IF(Form_Responses1811121314[[#This Row],[Answer - B7-2]]="Yes / Sometimes",1,0)</f>
        <v>0</v>
      </c>
      <c r="CH55" s="86" t="str">
        <f>_xlfn.XLOOKUP(AY55,'Cleansing - Response'!$N:$N,'Cleansing - Response'!$O:$O,)</f>
        <v>No</v>
      </c>
      <c r="CI55" s="86">
        <f>IF(Form_Responses1811121314[[#This Row],[Answer - B7-3]]="Yes / Sometimes",1,0)</f>
        <v>0</v>
      </c>
      <c r="CJ55" s="86" t="str">
        <f>_xlfn.XLOOKUP(AZ55,'Cleansing - Response'!$N:$N,'Cleansing - Response'!$O:$O,)</f>
        <v>Yes / Sometimes</v>
      </c>
      <c r="CK55" s="86">
        <f>IF(Form_Responses1811121314[[#This Row],[Answer - B7-4]]="Yes / Sometimes",1,0)</f>
        <v>1</v>
      </c>
      <c r="CL55" s="86" t="str">
        <f>_xlfn.XLOOKUP(BA55,'Cleansing - Response'!$N:$N,'Cleansing - Response'!$O:$O,)</f>
        <v>No</v>
      </c>
      <c r="CM55" s="86">
        <f>IF(Form_Responses1811121314[[#This Row],[Answer - B7-5]]="Yes / Sometimes",1,0)</f>
        <v>0</v>
      </c>
      <c r="CN55" s="86" t="str">
        <f>_xlfn.XLOOKUP(BB55,'Cleansing - Response'!$N:$N,'Cleansing - Response'!$O:$O,)</f>
        <v>No</v>
      </c>
      <c r="CO55" s="86">
        <f>IF(Form_Responses1811121314[[#This Row],[Answer - B7-6]]="Yes / Sometimes",1,0)</f>
        <v>0</v>
      </c>
      <c r="CP55" s="87" t="str">
        <f>IF(COUNTIF(Form_Responses1811121314[[#This Row],[Answer - B7-1]:[Answer - B7-6]], "Yes / Sometimes") &gt; 4, "More than 4 times","Up to 4 times")</f>
        <v>Up to 4 times</v>
      </c>
      <c r="CQ55" s="152">
        <f>IF(Form_Responses1811121314[[#This Row],[Answer - B7 (Overall)]]="More than 4 times",1,0)</f>
        <v>0</v>
      </c>
    </row>
    <row r="56" spans="1:95" ht="13.2" hidden="1" x14ac:dyDescent="0.25">
      <c r="A56" s="82">
        <v>45569.493381469903</v>
      </c>
      <c r="B56" s="83" t="s">
        <v>239</v>
      </c>
      <c r="C56" s="84" t="s">
        <v>240</v>
      </c>
      <c r="D56" s="83">
        <v>88</v>
      </c>
      <c r="E56" s="83">
        <v>0</v>
      </c>
      <c r="F56" s="83" t="s">
        <v>60</v>
      </c>
      <c r="G56" s="83" t="s">
        <v>76</v>
      </c>
      <c r="H56" s="83" t="s">
        <v>100</v>
      </c>
      <c r="I56" s="83" t="s">
        <v>73</v>
      </c>
      <c r="J56" s="83" t="s">
        <v>64</v>
      </c>
      <c r="K56" s="83" t="s">
        <v>64</v>
      </c>
      <c r="L56" s="83" t="s">
        <v>64</v>
      </c>
      <c r="M56" s="83" t="s">
        <v>64</v>
      </c>
      <c r="N56" s="83" t="s">
        <v>84</v>
      </c>
      <c r="O56" s="83" t="s">
        <v>64</v>
      </c>
      <c r="P56" s="83" t="s">
        <v>84</v>
      </c>
      <c r="Q56" s="83" t="s">
        <v>84</v>
      </c>
      <c r="R56" s="83" t="s">
        <v>64</v>
      </c>
      <c r="S56" s="83" t="s">
        <v>64</v>
      </c>
      <c r="T56" s="83" t="s">
        <v>78</v>
      </c>
      <c r="U56" s="83" t="s">
        <v>64</v>
      </c>
      <c r="V56" s="83" t="s">
        <v>64</v>
      </c>
      <c r="W56" s="83" t="s">
        <v>64</v>
      </c>
      <c r="X56" s="83" t="s">
        <v>64</v>
      </c>
      <c r="Y56" s="83" t="s">
        <v>64</v>
      </c>
      <c r="Z56" s="83" t="s">
        <v>65</v>
      </c>
      <c r="AA56" s="83" t="s">
        <v>65</v>
      </c>
      <c r="AB56" s="83" t="s">
        <v>65</v>
      </c>
      <c r="AC56" s="83" t="s">
        <v>65</v>
      </c>
      <c r="AD56" s="83" t="s">
        <v>65</v>
      </c>
      <c r="AE56" s="83" t="s">
        <v>65</v>
      </c>
      <c r="AF56" s="83" t="s">
        <v>65</v>
      </c>
      <c r="AG56" s="83" t="s">
        <v>65</v>
      </c>
      <c r="AH56" s="83" t="s">
        <v>65</v>
      </c>
      <c r="AI56" s="83" t="s">
        <v>101</v>
      </c>
      <c r="AJ56" s="83" t="s">
        <v>65</v>
      </c>
      <c r="AK56" s="83" t="s">
        <v>65</v>
      </c>
      <c r="AL56" s="83" t="s">
        <v>65</v>
      </c>
      <c r="AM56" s="83" t="s">
        <v>65</v>
      </c>
      <c r="AN56" s="83" t="s">
        <v>65</v>
      </c>
      <c r="AO56" s="83" t="s">
        <v>65</v>
      </c>
      <c r="AP56" s="83" t="s">
        <v>85</v>
      </c>
      <c r="AQ56" s="83" t="s">
        <v>85</v>
      </c>
      <c r="AR56" s="83" t="s">
        <v>73</v>
      </c>
      <c r="AS56" s="83" t="s">
        <v>120</v>
      </c>
      <c r="AT56" s="83" t="s">
        <v>69</v>
      </c>
      <c r="AU56" s="83" t="s">
        <v>67</v>
      </c>
      <c r="AV56" s="83" t="s">
        <v>132</v>
      </c>
      <c r="AW56" s="83" t="s">
        <v>73</v>
      </c>
      <c r="AX56" s="83" t="s">
        <v>73</v>
      </c>
      <c r="AY56" s="83" t="s">
        <v>72</v>
      </c>
      <c r="AZ56" s="83" t="s">
        <v>73</v>
      </c>
      <c r="BA56" s="83" t="s">
        <v>72</v>
      </c>
      <c r="BB56" s="83" t="s">
        <v>73</v>
      </c>
      <c r="BC56" s="83" t="s">
        <v>73</v>
      </c>
      <c r="BE56" s="83" t="s">
        <v>73</v>
      </c>
      <c r="BG56" s="76" t="s">
        <v>100</v>
      </c>
      <c r="BH56" s="76" t="s">
        <v>60</v>
      </c>
      <c r="BI56" s="76" t="s">
        <v>1415</v>
      </c>
      <c r="BJ56">
        <f t="shared" si="0"/>
        <v>11</v>
      </c>
      <c r="BK56">
        <f t="shared" si="1"/>
        <v>64</v>
      </c>
      <c r="BM56" s="86" t="str">
        <f>_xlfn.XLOOKUP(Form_Responses1811121314[[#This Row],[Sekolah School (Cleansed)]],'Quality Check'!$B$11:$B$14,'Quality Check'!$C$11:$C$14,)</f>
        <v>Rural</v>
      </c>
      <c r="BN56" s="86" t="str">
        <f>_xlfn.XLOOKUP(Form_Responses1811121314[[#This Row],[Sekolah School (Cleansed)]],'Quality Check'!$B$11:$B$14,'Quality Check'!$D$11:$D$14,)</f>
        <v>Intervention Group (IG)</v>
      </c>
      <c r="BO56" s="87" t="str">
        <f>_xlfn.XLOOKUP(AS56,'Cleansing - Toothpaste Brand'!A:A,'Cleansing - Toothpaste Brand'!B:B,)</f>
        <v>Colgate</v>
      </c>
      <c r="BP56" s="87"/>
      <c r="BQ5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56" s="86" t="str">
        <f>_xlfn.XLOOKUP(AP56,'Cleansing - Response'!E:E,'Cleansing - Response'!F:F,)</f>
        <v>2 days and more</v>
      </c>
      <c r="BS56" s="86">
        <f>IF(Form_Responses1811121314[[#This Row],[Answer - B1]]="2 days and more",1,0)</f>
        <v>1</v>
      </c>
      <c r="BT56" s="86" t="str">
        <f>_xlfn.XLOOKUP(AQ56,'Cleansing - Response'!E:E,'Cleansing - Response'!F:F,)</f>
        <v>2 days and more</v>
      </c>
      <c r="BU56" s="86">
        <f>IF(Form_Responses1811121314[[#This Row],[Answer - B2]]="2 days and more",1,0)</f>
        <v>1</v>
      </c>
      <c r="BV56" s="86" t="str">
        <f t="shared" si="2"/>
        <v>Tidak / No</v>
      </c>
      <c r="BW56" s="86">
        <f>IF(Form_Responses1811121314[[#This Row],[Answer - B3]]="Ya / Yes",1,0)</f>
        <v>0</v>
      </c>
      <c r="BX56" s="86" t="str">
        <f>_xlfn.XLOOKUP(AT56,'Cleansing - Response'!E:E,'Cleansing - Response'!F:F,)</f>
        <v>Rarely / Sometimes</v>
      </c>
      <c r="BY56" s="86">
        <f>IF(Form_Responses1811121314[[#This Row],[Answer - B4]]="Always",1,0)</f>
        <v>0</v>
      </c>
      <c r="BZ56" s="86" t="str">
        <f>_xlfn.XLOOKUP(AU56,'Cleansing - Response'!H:H,'Cleansing - Response'!I:I,)</f>
        <v>Using dental floss at least once</v>
      </c>
      <c r="CA56" s="86">
        <f>IF(Form_Responses1811121314[[#This Row],[Answer - B5]]="Sometimes / When in need",2,IF(Form_Responses1811121314[[#This Row],[Answer - B5]]="Using dental floss at least once",1,0))</f>
        <v>1</v>
      </c>
      <c r="CB56" s="86" t="str">
        <f>_xlfn.XLOOKUP(AV56,'Cleansing - Response'!K:K,'Cleansing - Response'!L:L,)</f>
        <v>Up to 1 time a day</v>
      </c>
      <c r="CC56" s="86">
        <f>IF(Form_Responses1811121314[[#This Row],[Answer - B6]]="More than 1 time a day",1,0)</f>
        <v>0</v>
      </c>
      <c r="CD56" s="86" t="str">
        <f>_xlfn.XLOOKUP(AW56,'Cleansing - Response'!$N:$N,'Cleansing - Response'!$O:$O,)</f>
        <v>No</v>
      </c>
      <c r="CE56" s="86">
        <f>IF(Form_Responses1811121314[[#This Row],[Answer - B7-1]]="Yes / Sometimes",1,0)</f>
        <v>0</v>
      </c>
      <c r="CF56" s="86" t="str">
        <f>_xlfn.XLOOKUP(AX56,'Cleansing - Response'!$N:$N,'Cleansing - Response'!$O:$O,)</f>
        <v>No</v>
      </c>
      <c r="CG56" s="86">
        <f>IF(Form_Responses1811121314[[#This Row],[Answer - B7-2]]="Yes / Sometimes",1,0)</f>
        <v>0</v>
      </c>
      <c r="CH56" s="86" t="str">
        <f>_xlfn.XLOOKUP(AY56,'Cleansing - Response'!$N:$N,'Cleansing - Response'!$O:$O,)</f>
        <v>Yes / Sometimes</v>
      </c>
      <c r="CI56" s="86">
        <f>IF(Form_Responses1811121314[[#This Row],[Answer - B7-3]]="Yes / Sometimes",1,0)</f>
        <v>1</v>
      </c>
      <c r="CJ56" s="86" t="str">
        <f>_xlfn.XLOOKUP(AZ56,'Cleansing - Response'!$N:$N,'Cleansing - Response'!$O:$O,)</f>
        <v>No</v>
      </c>
      <c r="CK56" s="86">
        <f>IF(Form_Responses1811121314[[#This Row],[Answer - B7-4]]="Yes / Sometimes",1,0)</f>
        <v>0</v>
      </c>
      <c r="CL56" s="86" t="str">
        <f>_xlfn.XLOOKUP(BA56,'Cleansing - Response'!$N:$N,'Cleansing - Response'!$O:$O,)</f>
        <v>Yes / Sometimes</v>
      </c>
      <c r="CM56" s="86">
        <f>IF(Form_Responses1811121314[[#This Row],[Answer - B7-5]]="Yes / Sometimes",1,0)</f>
        <v>1</v>
      </c>
      <c r="CN56" s="86" t="str">
        <f>_xlfn.XLOOKUP(BB56,'Cleansing - Response'!$N:$N,'Cleansing - Response'!$O:$O,)</f>
        <v>No</v>
      </c>
      <c r="CO56" s="86">
        <f>IF(Form_Responses1811121314[[#This Row],[Answer - B7-6]]="Yes / Sometimes",1,0)</f>
        <v>0</v>
      </c>
      <c r="CP56" s="87" t="str">
        <f>IF(COUNTIF(Form_Responses1811121314[[#This Row],[Answer - B7-1]:[Answer - B7-6]], "Yes / Sometimes") &gt; 4, "More than 4 times","Up to 4 times")</f>
        <v>Up to 4 times</v>
      </c>
      <c r="CQ56" s="152">
        <f>IF(Form_Responses1811121314[[#This Row],[Answer - B7 (Overall)]]="More than 4 times",1,0)</f>
        <v>0</v>
      </c>
    </row>
    <row r="57" spans="1:95" ht="13.2" hidden="1" x14ac:dyDescent="0.25">
      <c r="A57" s="82">
        <v>45569.494031273149</v>
      </c>
      <c r="B57" s="83" t="s">
        <v>241</v>
      </c>
      <c r="C57" s="84" t="s">
        <v>242</v>
      </c>
      <c r="D57" s="83">
        <v>31.25</v>
      </c>
      <c r="E57" s="83">
        <v>0.88</v>
      </c>
      <c r="F57" s="83" t="s">
        <v>114</v>
      </c>
      <c r="G57" s="83" t="s">
        <v>76</v>
      </c>
      <c r="H57" s="83" t="s">
        <v>100</v>
      </c>
      <c r="I57" s="83" t="s">
        <v>63</v>
      </c>
      <c r="J57" s="83" t="s">
        <v>64</v>
      </c>
      <c r="K57" s="83" t="s">
        <v>84</v>
      </c>
      <c r="L57" s="83" t="s">
        <v>64</v>
      </c>
      <c r="M57" s="83" t="s">
        <v>84</v>
      </c>
      <c r="N57" s="83" t="s">
        <v>84</v>
      </c>
      <c r="O57" s="83" t="s">
        <v>64</v>
      </c>
      <c r="P57" s="83" t="s">
        <v>64</v>
      </c>
      <c r="Q57" s="83" t="s">
        <v>64</v>
      </c>
      <c r="R57" s="83" t="s">
        <v>64</v>
      </c>
      <c r="S57" s="83" t="s">
        <v>64</v>
      </c>
      <c r="T57" s="83" t="s">
        <v>84</v>
      </c>
      <c r="U57" s="83" t="s">
        <v>64</v>
      </c>
      <c r="V57" s="83" t="s">
        <v>64</v>
      </c>
      <c r="W57" s="83" t="s">
        <v>64</v>
      </c>
      <c r="X57" s="83" t="s">
        <v>64</v>
      </c>
      <c r="Y57" s="83" t="s">
        <v>64</v>
      </c>
      <c r="Z57" s="83" t="s">
        <v>65</v>
      </c>
      <c r="AA57" s="83" t="s">
        <v>65</v>
      </c>
      <c r="AB57" s="83" t="s">
        <v>65</v>
      </c>
      <c r="AC57" s="83" t="s">
        <v>65</v>
      </c>
      <c r="AD57" s="83" t="s">
        <v>65</v>
      </c>
      <c r="AE57" s="83" t="s">
        <v>65</v>
      </c>
      <c r="AF57" s="83" t="s">
        <v>65</v>
      </c>
      <c r="AG57" s="83" t="s">
        <v>66</v>
      </c>
      <c r="AH57" s="83" t="s">
        <v>66</v>
      </c>
      <c r="AI57" s="83" t="s">
        <v>101</v>
      </c>
      <c r="AJ57" s="83" t="s">
        <v>65</v>
      </c>
      <c r="AK57" s="83" t="s">
        <v>65</v>
      </c>
      <c r="AL57" s="83" t="s">
        <v>66</v>
      </c>
      <c r="AM57" s="83" t="s">
        <v>65</v>
      </c>
      <c r="AN57" s="83" t="s">
        <v>79</v>
      </c>
      <c r="AO57" s="83" t="s">
        <v>65</v>
      </c>
      <c r="AP57" s="83" t="s">
        <v>85</v>
      </c>
      <c r="AQ57" s="83" t="s">
        <v>85</v>
      </c>
      <c r="AR57" s="83" t="s">
        <v>86</v>
      </c>
      <c r="AS57" s="83" t="s">
        <v>68</v>
      </c>
      <c r="AT57" s="83" t="s">
        <v>87</v>
      </c>
      <c r="AU57" s="83" t="s">
        <v>93</v>
      </c>
      <c r="AV57" s="83" t="s">
        <v>71</v>
      </c>
      <c r="AW57" s="83" t="s">
        <v>72</v>
      </c>
      <c r="AX57" s="83" t="s">
        <v>72</v>
      </c>
      <c r="AY57" s="83" t="s">
        <v>72</v>
      </c>
      <c r="AZ57" s="83" t="s">
        <v>72</v>
      </c>
      <c r="BA57" s="83" t="s">
        <v>72</v>
      </c>
      <c r="BB57" s="83" t="s">
        <v>72</v>
      </c>
      <c r="BC57" s="83" t="s">
        <v>73</v>
      </c>
      <c r="BE57" s="83" t="s">
        <v>73</v>
      </c>
      <c r="BG57" s="76" t="s">
        <v>100</v>
      </c>
      <c r="BH57" s="76" t="s">
        <v>114</v>
      </c>
      <c r="BI57" s="76" t="s">
        <v>1414</v>
      </c>
      <c r="BJ57">
        <f t="shared" si="0"/>
        <v>12</v>
      </c>
      <c r="BK57">
        <f t="shared" si="1"/>
        <v>59</v>
      </c>
      <c r="BM57" s="86" t="str">
        <f>_xlfn.XLOOKUP(Form_Responses1811121314[[#This Row],[Sekolah School (Cleansed)]],'Quality Check'!$B$11:$B$14,'Quality Check'!$C$11:$C$14,)</f>
        <v>Rural</v>
      </c>
      <c r="BN57" s="86" t="str">
        <f>_xlfn.XLOOKUP(Form_Responses1811121314[[#This Row],[Sekolah School (Cleansed)]],'Quality Check'!$B$11:$B$14,'Quality Check'!$D$11:$D$14,)</f>
        <v>Intervention Group (IG)</v>
      </c>
      <c r="BO57" s="87" t="str">
        <f>_xlfn.XLOOKUP(AS57,'Cleansing - Toothpaste Brand'!A:A,'Cleansing - Toothpaste Brand'!B:B,)</f>
        <v>Colgate</v>
      </c>
      <c r="BP57" s="87"/>
      <c r="BQ5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57" s="86" t="str">
        <f>_xlfn.XLOOKUP(AP57,'Cleansing - Response'!E:E,'Cleansing - Response'!F:F,)</f>
        <v>2 days and more</v>
      </c>
      <c r="BS57" s="86">
        <f>IF(Form_Responses1811121314[[#This Row],[Answer - B1]]="2 days and more",1,0)</f>
        <v>1</v>
      </c>
      <c r="BT57" s="86" t="str">
        <f>_xlfn.XLOOKUP(AQ57,'Cleansing - Response'!E:E,'Cleansing - Response'!F:F,)</f>
        <v>2 days and more</v>
      </c>
      <c r="BU57" s="86">
        <f>IF(Form_Responses1811121314[[#This Row],[Answer - B2]]="2 days and more",1,0)</f>
        <v>1</v>
      </c>
      <c r="BV57" s="86" t="str">
        <f t="shared" si="2"/>
        <v>Ya / Yes</v>
      </c>
      <c r="BW57" s="86">
        <f>IF(Form_Responses1811121314[[#This Row],[Answer - B3]]="Ya / Yes",1,0)</f>
        <v>1</v>
      </c>
      <c r="BX57" s="86" t="str">
        <f>_xlfn.XLOOKUP(AT57,'Cleansing - Response'!E:E,'Cleansing - Response'!F:F,)</f>
        <v>Always</v>
      </c>
      <c r="BY57" s="86">
        <f>IF(Form_Responses1811121314[[#This Row],[Answer - B4]]="Always",1,0)</f>
        <v>1</v>
      </c>
      <c r="BZ57" s="86" t="str">
        <f>_xlfn.XLOOKUP(AU57,'Cleansing - Response'!H:H,'Cleansing - Response'!I:I,)</f>
        <v>Not using dental floss</v>
      </c>
      <c r="CA57" s="86">
        <f>IF(Form_Responses1811121314[[#This Row],[Answer - B5]]="Sometimes / When in need",2,IF(Form_Responses1811121314[[#This Row],[Answer - B5]]="Using dental floss at least once",1,0))</f>
        <v>0</v>
      </c>
      <c r="CB57" s="86" t="str">
        <f>_xlfn.XLOOKUP(AV57,'Cleansing - Response'!K:K,'Cleansing - Response'!L:L,)</f>
        <v>Up to 1 time a day</v>
      </c>
      <c r="CC57" s="86">
        <f>IF(Form_Responses1811121314[[#This Row],[Answer - B6]]="More than 1 time a day",1,0)</f>
        <v>0</v>
      </c>
      <c r="CD57" s="86" t="str">
        <f>_xlfn.XLOOKUP(AW57,'Cleansing - Response'!$N:$N,'Cleansing - Response'!$O:$O,)</f>
        <v>Yes / Sometimes</v>
      </c>
      <c r="CE57" s="86">
        <f>IF(Form_Responses1811121314[[#This Row],[Answer - B7-1]]="Yes / Sometimes",1,0)</f>
        <v>1</v>
      </c>
      <c r="CF57" s="86" t="str">
        <f>_xlfn.XLOOKUP(AX57,'Cleansing - Response'!$N:$N,'Cleansing - Response'!$O:$O,)</f>
        <v>Yes / Sometimes</v>
      </c>
      <c r="CG57" s="86">
        <f>IF(Form_Responses1811121314[[#This Row],[Answer - B7-2]]="Yes / Sometimes",1,0)</f>
        <v>1</v>
      </c>
      <c r="CH57" s="86" t="str">
        <f>_xlfn.XLOOKUP(AY57,'Cleansing - Response'!$N:$N,'Cleansing - Response'!$O:$O,)</f>
        <v>Yes / Sometimes</v>
      </c>
      <c r="CI57" s="86">
        <f>IF(Form_Responses1811121314[[#This Row],[Answer - B7-3]]="Yes / Sometimes",1,0)</f>
        <v>1</v>
      </c>
      <c r="CJ57" s="86" t="str">
        <f>_xlfn.XLOOKUP(AZ57,'Cleansing - Response'!$N:$N,'Cleansing - Response'!$O:$O,)</f>
        <v>Yes / Sometimes</v>
      </c>
      <c r="CK57" s="86">
        <f>IF(Form_Responses1811121314[[#This Row],[Answer - B7-4]]="Yes / Sometimes",1,0)</f>
        <v>1</v>
      </c>
      <c r="CL57" s="86" t="str">
        <f>_xlfn.XLOOKUP(BA57,'Cleansing - Response'!$N:$N,'Cleansing - Response'!$O:$O,)</f>
        <v>Yes / Sometimes</v>
      </c>
      <c r="CM57" s="86">
        <f>IF(Form_Responses1811121314[[#This Row],[Answer - B7-5]]="Yes / Sometimes",1,0)</f>
        <v>1</v>
      </c>
      <c r="CN57" s="86" t="str">
        <f>_xlfn.XLOOKUP(BB57,'Cleansing - Response'!$N:$N,'Cleansing - Response'!$O:$O,)</f>
        <v>Yes / Sometimes</v>
      </c>
      <c r="CO57" s="86">
        <f>IF(Form_Responses1811121314[[#This Row],[Answer - B7-6]]="Yes / Sometimes",1,0)</f>
        <v>1</v>
      </c>
      <c r="CP57" s="87" t="str">
        <f>IF(COUNTIF(Form_Responses1811121314[[#This Row],[Answer - B7-1]:[Answer - B7-6]], "Yes / Sometimes") &gt; 4, "More than 4 times","Up to 4 times")</f>
        <v>More than 4 times</v>
      </c>
      <c r="CQ57" s="152">
        <f>IF(Form_Responses1811121314[[#This Row],[Answer - B7 (Overall)]]="More than 4 times",1,0)</f>
        <v>1</v>
      </c>
    </row>
    <row r="58" spans="1:95" ht="13.2" hidden="1" x14ac:dyDescent="0.25">
      <c r="A58" s="82">
        <v>45569.497070266203</v>
      </c>
      <c r="B58" s="83" t="s">
        <v>243</v>
      </c>
      <c r="C58" s="84" t="s">
        <v>244</v>
      </c>
      <c r="D58" s="83">
        <v>13.46</v>
      </c>
      <c r="E58" s="83">
        <v>0</v>
      </c>
      <c r="F58" s="83" t="s">
        <v>60</v>
      </c>
      <c r="G58" s="83" t="s">
        <v>76</v>
      </c>
      <c r="H58" s="83" t="s">
        <v>125</v>
      </c>
      <c r="I58" s="83" t="s">
        <v>63</v>
      </c>
      <c r="J58" s="83" t="s">
        <v>64</v>
      </c>
      <c r="K58" s="83" t="s">
        <v>64</v>
      </c>
      <c r="L58" s="83" t="s">
        <v>64</v>
      </c>
      <c r="M58" s="83" t="s">
        <v>64</v>
      </c>
      <c r="N58" s="83" t="s">
        <v>64</v>
      </c>
      <c r="O58" s="83" t="s">
        <v>64</v>
      </c>
      <c r="P58" s="83" t="s">
        <v>64</v>
      </c>
      <c r="Q58" s="83" t="s">
        <v>64</v>
      </c>
      <c r="R58" s="83" t="s">
        <v>64</v>
      </c>
      <c r="S58" s="83" t="s">
        <v>64</v>
      </c>
      <c r="T58" s="83" t="s">
        <v>64</v>
      </c>
      <c r="U58" s="83" t="s">
        <v>64</v>
      </c>
      <c r="V58" s="83" t="s">
        <v>64</v>
      </c>
      <c r="W58" s="83" t="s">
        <v>64</v>
      </c>
      <c r="X58" s="83" t="s">
        <v>64</v>
      </c>
      <c r="Y58" s="83" t="s">
        <v>64</v>
      </c>
      <c r="Z58" s="83" t="s">
        <v>66</v>
      </c>
      <c r="AA58" s="83" t="s">
        <v>65</v>
      </c>
      <c r="AB58" s="83" t="s">
        <v>65</v>
      </c>
      <c r="AC58" s="83" t="s">
        <v>65</v>
      </c>
      <c r="AD58" s="83" t="s">
        <v>65</v>
      </c>
      <c r="AE58" s="83" t="s">
        <v>65</v>
      </c>
      <c r="AF58" s="83" t="s">
        <v>65</v>
      </c>
      <c r="AG58" s="83" t="s">
        <v>65</v>
      </c>
      <c r="AH58" s="83" t="s">
        <v>65</v>
      </c>
      <c r="AI58" s="83" t="s">
        <v>65</v>
      </c>
      <c r="AJ58" s="83" t="s">
        <v>65</v>
      </c>
      <c r="AK58" s="83" t="s">
        <v>65</v>
      </c>
      <c r="AL58" s="83" t="s">
        <v>65</v>
      </c>
      <c r="AM58" s="83" t="s">
        <v>65</v>
      </c>
      <c r="AN58" s="83" t="s">
        <v>65</v>
      </c>
      <c r="AO58" s="83" t="s">
        <v>65</v>
      </c>
      <c r="AP58" s="83" t="s">
        <v>85</v>
      </c>
      <c r="AQ58" s="83" t="s">
        <v>85</v>
      </c>
      <c r="AR58" s="83" t="s">
        <v>63</v>
      </c>
      <c r="AS58" s="83" t="s">
        <v>68</v>
      </c>
      <c r="AT58" s="83" t="s">
        <v>87</v>
      </c>
      <c r="AU58" s="83" t="s">
        <v>70</v>
      </c>
      <c r="AV58" s="83" t="s">
        <v>132</v>
      </c>
      <c r="AW58" s="83" t="s">
        <v>73</v>
      </c>
      <c r="AX58" s="83" t="s">
        <v>73</v>
      </c>
      <c r="AY58" s="83" t="s">
        <v>72</v>
      </c>
      <c r="AZ58" s="83" t="s">
        <v>72</v>
      </c>
      <c r="BA58" s="83" t="s">
        <v>73</v>
      </c>
      <c r="BB58" s="83" t="s">
        <v>73</v>
      </c>
      <c r="BC58" s="83" t="s">
        <v>73</v>
      </c>
      <c r="BE58" s="83" t="s">
        <v>73</v>
      </c>
      <c r="BG58" s="76" t="s">
        <v>100</v>
      </c>
      <c r="BH58" s="76" t="s">
        <v>60</v>
      </c>
      <c r="BI58" s="76" t="s">
        <v>1414</v>
      </c>
      <c r="BJ58">
        <f t="shared" si="0"/>
        <v>15</v>
      </c>
      <c r="BK58">
        <f t="shared" si="1"/>
        <v>60</v>
      </c>
      <c r="BM58" s="86" t="str">
        <f>_xlfn.XLOOKUP(Form_Responses1811121314[[#This Row],[Sekolah School (Cleansed)]],'Quality Check'!$B$11:$B$14,'Quality Check'!$C$11:$C$14,)</f>
        <v>Rural</v>
      </c>
      <c r="BN58" s="86" t="str">
        <f>_xlfn.XLOOKUP(Form_Responses1811121314[[#This Row],[Sekolah School (Cleansed)]],'Quality Check'!$B$11:$B$14,'Quality Check'!$D$11:$D$14,)</f>
        <v>Intervention Group (IG)</v>
      </c>
      <c r="BO58" s="87" t="str">
        <f>_xlfn.XLOOKUP(AS58,'Cleansing - Toothpaste Brand'!A:A,'Cleansing - Toothpaste Brand'!B:B,)</f>
        <v>Colgate</v>
      </c>
      <c r="BP58" s="87"/>
      <c r="BQ5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58" s="86" t="str">
        <f>_xlfn.XLOOKUP(AP58,'Cleansing - Response'!E:E,'Cleansing - Response'!F:F,)</f>
        <v>2 days and more</v>
      </c>
      <c r="BS58" s="86">
        <f>IF(Form_Responses1811121314[[#This Row],[Answer - B1]]="2 days and more",1,0)</f>
        <v>1</v>
      </c>
      <c r="BT58" s="86" t="str">
        <f>_xlfn.XLOOKUP(AQ58,'Cleansing - Response'!E:E,'Cleansing - Response'!F:F,)</f>
        <v>2 days and more</v>
      </c>
      <c r="BU58" s="86">
        <f>IF(Form_Responses1811121314[[#This Row],[Answer - B2]]="2 days and more",1,0)</f>
        <v>1</v>
      </c>
      <c r="BV58" s="86" t="str">
        <f t="shared" si="2"/>
        <v>Ya / Yes</v>
      </c>
      <c r="BW58" s="86">
        <f>IF(Form_Responses1811121314[[#This Row],[Answer - B3]]="Ya / Yes",1,0)</f>
        <v>1</v>
      </c>
      <c r="BX58" s="86" t="str">
        <f>_xlfn.XLOOKUP(AT58,'Cleansing - Response'!E:E,'Cleansing - Response'!F:F,)</f>
        <v>Always</v>
      </c>
      <c r="BY58" s="86">
        <f>IF(Form_Responses1811121314[[#This Row],[Answer - B4]]="Always",1,0)</f>
        <v>1</v>
      </c>
      <c r="BZ58" s="86" t="str">
        <f>_xlfn.XLOOKUP(AU58,'Cleansing - Response'!H:H,'Cleansing - Response'!I:I,)</f>
        <v>Sometimes / When in need</v>
      </c>
      <c r="CA58" s="86">
        <f>IF(Form_Responses1811121314[[#This Row],[Answer - B5]]="Sometimes / When in need",2,IF(Form_Responses1811121314[[#This Row],[Answer - B5]]="Using dental floss at least once",1,0))</f>
        <v>2</v>
      </c>
      <c r="CB58" s="86" t="str">
        <f>_xlfn.XLOOKUP(AV58,'Cleansing - Response'!K:K,'Cleansing - Response'!L:L,)</f>
        <v>Up to 1 time a day</v>
      </c>
      <c r="CC58" s="86">
        <f>IF(Form_Responses1811121314[[#This Row],[Answer - B6]]="More than 1 time a day",1,0)</f>
        <v>0</v>
      </c>
      <c r="CD58" s="86" t="str">
        <f>_xlfn.XLOOKUP(AW58,'Cleansing - Response'!$N:$N,'Cleansing - Response'!$O:$O,)</f>
        <v>No</v>
      </c>
      <c r="CE58" s="86">
        <f>IF(Form_Responses1811121314[[#This Row],[Answer - B7-1]]="Yes / Sometimes",1,0)</f>
        <v>0</v>
      </c>
      <c r="CF58" s="86" t="str">
        <f>_xlfn.XLOOKUP(AX58,'Cleansing - Response'!$N:$N,'Cleansing - Response'!$O:$O,)</f>
        <v>No</v>
      </c>
      <c r="CG58" s="86">
        <f>IF(Form_Responses1811121314[[#This Row],[Answer - B7-2]]="Yes / Sometimes",1,0)</f>
        <v>0</v>
      </c>
      <c r="CH58" s="86" t="str">
        <f>_xlfn.XLOOKUP(AY58,'Cleansing - Response'!$N:$N,'Cleansing - Response'!$O:$O,)</f>
        <v>Yes / Sometimes</v>
      </c>
      <c r="CI58" s="86">
        <f>IF(Form_Responses1811121314[[#This Row],[Answer - B7-3]]="Yes / Sometimes",1,0)</f>
        <v>1</v>
      </c>
      <c r="CJ58" s="86" t="str">
        <f>_xlfn.XLOOKUP(AZ58,'Cleansing - Response'!$N:$N,'Cleansing - Response'!$O:$O,)</f>
        <v>Yes / Sometimes</v>
      </c>
      <c r="CK58" s="86">
        <f>IF(Form_Responses1811121314[[#This Row],[Answer - B7-4]]="Yes / Sometimes",1,0)</f>
        <v>1</v>
      </c>
      <c r="CL58" s="86" t="str">
        <f>_xlfn.XLOOKUP(BA58,'Cleansing - Response'!$N:$N,'Cleansing - Response'!$O:$O,)</f>
        <v>No</v>
      </c>
      <c r="CM58" s="86">
        <f>IF(Form_Responses1811121314[[#This Row],[Answer - B7-5]]="Yes / Sometimes",1,0)</f>
        <v>0</v>
      </c>
      <c r="CN58" s="86" t="str">
        <f>_xlfn.XLOOKUP(BB58,'Cleansing - Response'!$N:$N,'Cleansing - Response'!$O:$O,)</f>
        <v>No</v>
      </c>
      <c r="CO58" s="86">
        <f>IF(Form_Responses1811121314[[#This Row],[Answer - B7-6]]="Yes / Sometimes",1,0)</f>
        <v>0</v>
      </c>
      <c r="CP58" s="87" t="str">
        <f>IF(COUNTIF(Form_Responses1811121314[[#This Row],[Answer - B7-1]:[Answer - B7-6]], "Yes / Sometimes") &gt; 4, "More than 4 times","Up to 4 times")</f>
        <v>Up to 4 times</v>
      </c>
      <c r="CQ58" s="152">
        <f>IF(Form_Responses1811121314[[#This Row],[Answer - B7 (Overall)]]="More than 4 times",1,0)</f>
        <v>0</v>
      </c>
    </row>
    <row r="59" spans="1:95" ht="13.2" hidden="1" x14ac:dyDescent="0.25">
      <c r="A59" s="82">
        <v>45569.498824108799</v>
      </c>
      <c r="B59" s="83" t="s">
        <v>245</v>
      </c>
      <c r="C59" s="84" t="s">
        <v>246</v>
      </c>
      <c r="D59" s="83">
        <v>7.14</v>
      </c>
      <c r="E59" s="83">
        <v>0.54</v>
      </c>
      <c r="F59" s="83" t="s">
        <v>60</v>
      </c>
      <c r="G59" s="83" t="s">
        <v>76</v>
      </c>
      <c r="H59" s="83" t="s">
        <v>62</v>
      </c>
      <c r="I59" s="83" t="s">
        <v>63</v>
      </c>
      <c r="J59" s="83" t="s">
        <v>64</v>
      </c>
      <c r="K59" s="83" t="s">
        <v>78</v>
      </c>
      <c r="L59" s="83" t="s">
        <v>64</v>
      </c>
      <c r="M59" s="83" t="s">
        <v>84</v>
      </c>
      <c r="N59" s="83" t="s">
        <v>64</v>
      </c>
      <c r="O59" s="83" t="s">
        <v>64</v>
      </c>
      <c r="P59" s="83" t="s">
        <v>84</v>
      </c>
      <c r="Q59" s="83" t="s">
        <v>64</v>
      </c>
      <c r="R59" s="83" t="s">
        <v>64</v>
      </c>
      <c r="S59" s="83" t="s">
        <v>64</v>
      </c>
      <c r="T59" s="83" t="s">
        <v>84</v>
      </c>
      <c r="U59" s="83" t="s">
        <v>84</v>
      </c>
      <c r="V59" s="83" t="s">
        <v>64</v>
      </c>
      <c r="W59" s="83" t="s">
        <v>64</v>
      </c>
      <c r="X59" s="83" t="s">
        <v>64</v>
      </c>
      <c r="Y59" s="83" t="s">
        <v>64</v>
      </c>
      <c r="Z59" s="83" t="s">
        <v>65</v>
      </c>
      <c r="AA59" s="83" t="s">
        <v>66</v>
      </c>
      <c r="AB59" s="83" t="s">
        <v>66</v>
      </c>
      <c r="AC59" s="83" t="s">
        <v>65</v>
      </c>
      <c r="AD59" s="83" t="s">
        <v>65</v>
      </c>
      <c r="AE59" s="83" t="s">
        <v>65</v>
      </c>
      <c r="AF59" s="83" t="s">
        <v>65</v>
      </c>
      <c r="AG59" s="83" t="s">
        <v>65</v>
      </c>
      <c r="AH59" s="83" t="s">
        <v>65</v>
      </c>
      <c r="AI59" s="83" t="s">
        <v>101</v>
      </c>
      <c r="AJ59" s="83" t="s">
        <v>65</v>
      </c>
      <c r="AK59" s="83" t="s">
        <v>65</v>
      </c>
      <c r="AL59" s="83" t="s">
        <v>65</v>
      </c>
      <c r="AM59" s="83" t="s">
        <v>65</v>
      </c>
      <c r="AN59" s="83" t="s">
        <v>66</v>
      </c>
      <c r="AO59" s="83" t="s">
        <v>66</v>
      </c>
      <c r="AP59" s="83" t="s">
        <v>67</v>
      </c>
      <c r="AQ59" s="83" t="s">
        <v>67</v>
      </c>
      <c r="AR59" s="83" t="s">
        <v>73</v>
      </c>
      <c r="AS59" s="83" t="s">
        <v>247</v>
      </c>
      <c r="AT59" s="83" t="s">
        <v>169</v>
      </c>
      <c r="AU59" s="83" t="s">
        <v>70</v>
      </c>
      <c r="AV59" s="83" t="s">
        <v>71</v>
      </c>
      <c r="AW59" s="83" t="s">
        <v>73</v>
      </c>
      <c r="AX59" s="83" t="s">
        <v>73</v>
      </c>
      <c r="AY59" s="83" t="s">
        <v>63</v>
      </c>
      <c r="AZ59" s="83" t="s">
        <v>73</v>
      </c>
      <c r="BA59" s="83" t="s">
        <v>63</v>
      </c>
      <c r="BB59" s="83" t="s">
        <v>73</v>
      </c>
      <c r="BC59" s="83" t="s">
        <v>73</v>
      </c>
      <c r="BE59" s="83" t="s">
        <v>73</v>
      </c>
      <c r="BG59" s="76" t="s">
        <v>100</v>
      </c>
      <c r="BH59" s="76" t="s">
        <v>60</v>
      </c>
      <c r="BI59" s="76" t="s">
        <v>1414</v>
      </c>
      <c r="BJ59">
        <f t="shared" si="0"/>
        <v>11</v>
      </c>
      <c r="BK59">
        <f t="shared" si="1"/>
        <v>60</v>
      </c>
      <c r="BM59" s="86" t="str">
        <f>_xlfn.XLOOKUP(Form_Responses1811121314[[#This Row],[Sekolah School (Cleansed)]],'Quality Check'!$B$11:$B$14,'Quality Check'!$C$11:$C$14,)</f>
        <v>Rural</v>
      </c>
      <c r="BN59" s="86" t="str">
        <f>_xlfn.XLOOKUP(Form_Responses1811121314[[#This Row],[Sekolah School (Cleansed)]],'Quality Check'!$B$11:$B$14,'Quality Check'!$D$11:$D$14,)</f>
        <v>Intervention Group (IG)</v>
      </c>
      <c r="BO59" s="87" t="str">
        <f>_xlfn.XLOOKUP(AS59,'Cleansing - Toothpaste Brand'!A:A,'Cleansing - Toothpaste Brand'!B:B,)</f>
        <v>Sensodyne</v>
      </c>
      <c r="BP59" s="87"/>
      <c r="BQ5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59" s="86" t="str">
        <f>_xlfn.XLOOKUP(AP59,'Cleansing - Response'!E:E,'Cleansing - Response'!F:F,)</f>
        <v>2 days and more</v>
      </c>
      <c r="BS59" s="86">
        <f>IF(Form_Responses1811121314[[#This Row],[Answer - B1]]="2 days and more",1,0)</f>
        <v>1</v>
      </c>
      <c r="BT59" s="86" t="str">
        <f>_xlfn.XLOOKUP(AQ59,'Cleansing - Response'!E:E,'Cleansing - Response'!F:F,)</f>
        <v>2 days and more</v>
      </c>
      <c r="BU59" s="86">
        <f>IF(Form_Responses1811121314[[#This Row],[Answer - B2]]="2 days and more",1,0)</f>
        <v>1</v>
      </c>
      <c r="BV59" s="86" t="str">
        <f t="shared" si="2"/>
        <v>Tidak / No</v>
      </c>
      <c r="BW59" s="86">
        <f>IF(Form_Responses1811121314[[#This Row],[Answer - B3]]="Ya / Yes",1,0)</f>
        <v>0</v>
      </c>
      <c r="BX59" s="86" t="str">
        <f>_xlfn.XLOOKUP(AT59,'Cleansing - Response'!E:E,'Cleansing - Response'!F:F,)</f>
        <v>Rarely / Sometimes</v>
      </c>
      <c r="BY59" s="86">
        <f>IF(Form_Responses1811121314[[#This Row],[Answer - B4]]="Always",1,0)</f>
        <v>0</v>
      </c>
      <c r="BZ59" s="86" t="str">
        <f>_xlfn.XLOOKUP(AU59,'Cleansing - Response'!H:H,'Cleansing - Response'!I:I,)</f>
        <v>Sometimes / When in need</v>
      </c>
      <c r="CA59" s="86">
        <f>IF(Form_Responses1811121314[[#This Row],[Answer - B5]]="Sometimes / When in need",2,IF(Form_Responses1811121314[[#This Row],[Answer - B5]]="Using dental floss at least once",1,0))</f>
        <v>2</v>
      </c>
      <c r="CB59" s="86" t="str">
        <f>_xlfn.XLOOKUP(AV59,'Cleansing - Response'!K:K,'Cleansing - Response'!L:L,)</f>
        <v>Up to 1 time a day</v>
      </c>
      <c r="CC59" s="86">
        <f>IF(Form_Responses1811121314[[#This Row],[Answer - B6]]="More than 1 time a day",1,0)</f>
        <v>0</v>
      </c>
      <c r="CD59" s="86" t="str">
        <f>_xlfn.XLOOKUP(AW59,'Cleansing - Response'!$N:$N,'Cleansing - Response'!$O:$O,)</f>
        <v>No</v>
      </c>
      <c r="CE59" s="86">
        <f>IF(Form_Responses1811121314[[#This Row],[Answer - B7-1]]="Yes / Sometimes",1,0)</f>
        <v>0</v>
      </c>
      <c r="CF59" s="86" t="str">
        <f>_xlfn.XLOOKUP(AX59,'Cleansing - Response'!$N:$N,'Cleansing - Response'!$O:$O,)</f>
        <v>No</v>
      </c>
      <c r="CG59" s="86">
        <f>IF(Form_Responses1811121314[[#This Row],[Answer - B7-2]]="Yes / Sometimes",1,0)</f>
        <v>0</v>
      </c>
      <c r="CH59" s="86" t="str">
        <f>_xlfn.XLOOKUP(AY59,'Cleansing - Response'!$N:$N,'Cleansing - Response'!$O:$O,)</f>
        <v>Yes / Sometimes</v>
      </c>
      <c r="CI59" s="86">
        <f>IF(Form_Responses1811121314[[#This Row],[Answer - B7-3]]="Yes / Sometimes",1,0)</f>
        <v>1</v>
      </c>
      <c r="CJ59" s="86" t="str">
        <f>_xlfn.XLOOKUP(AZ59,'Cleansing - Response'!$N:$N,'Cleansing - Response'!$O:$O,)</f>
        <v>No</v>
      </c>
      <c r="CK59" s="86">
        <f>IF(Form_Responses1811121314[[#This Row],[Answer - B7-4]]="Yes / Sometimes",1,0)</f>
        <v>0</v>
      </c>
      <c r="CL59" s="86" t="str">
        <f>_xlfn.XLOOKUP(BA59,'Cleansing - Response'!$N:$N,'Cleansing - Response'!$O:$O,)</f>
        <v>Yes / Sometimes</v>
      </c>
      <c r="CM59" s="86">
        <f>IF(Form_Responses1811121314[[#This Row],[Answer - B7-5]]="Yes / Sometimes",1,0)</f>
        <v>1</v>
      </c>
      <c r="CN59" s="86" t="str">
        <f>_xlfn.XLOOKUP(BB59,'Cleansing - Response'!$N:$N,'Cleansing - Response'!$O:$O,)</f>
        <v>No</v>
      </c>
      <c r="CO59" s="86">
        <f>IF(Form_Responses1811121314[[#This Row],[Answer - B7-6]]="Yes / Sometimes",1,0)</f>
        <v>0</v>
      </c>
      <c r="CP59" s="87" t="str">
        <f>IF(COUNTIF(Form_Responses1811121314[[#This Row],[Answer - B7-1]:[Answer - B7-6]], "Yes / Sometimes") &gt; 4, "More than 4 times","Up to 4 times")</f>
        <v>Up to 4 times</v>
      </c>
      <c r="CQ59" s="152">
        <f>IF(Form_Responses1811121314[[#This Row],[Answer - B7 (Overall)]]="More than 4 times",1,0)</f>
        <v>0</v>
      </c>
    </row>
    <row r="60" spans="1:95" ht="13.2" hidden="1" x14ac:dyDescent="0.25">
      <c r="A60" s="82">
        <v>45569.501395266205</v>
      </c>
      <c r="B60" s="83" t="s">
        <v>248</v>
      </c>
      <c r="C60" s="84" t="s">
        <v>249</v>
      </c>
      <c r="D60" s="83">
        <v>100</v>
      </c>
      <c r="E60" s="83">
        <v>0.75</v>
      </c>
      <c r="F60" s="83" t="s">
        <v>60</v>
      </c>
      <c r="G60" s="83" t="s">
        <v>76</v>
      </c>
      <c r="H60" s="83" t="s">
        <v>100</v>
      </c>
      <c r="I60" s="83" t="s">
        <v>73</v>
      </c>
      <c r="J60" s="83" t="s">
        <v>64</v>
      </c>
      <c r="K60" s="83" t="s">
        <v>64</v>
      </c>
      <c r="L60" s="83" t="s">
        <v>64</v>
      </c>
      <c r="M60" s="83" t="s">
        <v>84</v>
      </c>
      <c r="N60" s="83" t="s">
        <v>64</v>
      </c>
      <c r="O60" s="83" t="s">
        <v>64</v>
      </c>
      <c r="P60" s="83" t="s">
        <v>84</v>
      </c>
      <c r="Q60" s="83" t="s">
        <v>64</v>
      </c>
      <c r="R60" s="83" t="s">
        <v>64</v>
      </c>
      <c r="S60" s="83" t="s">
        <v>64</v>
      </c>
      <c r="T60" s="83" t="s">
        <v>64</v>
      </c>
      <c r="U60" s="83" t="s">
        <v>84</v>
      </c>
      <c r="V60" s="83" t="s">
        <v>64</v>
      </c>
      <c r="W60" s="83" t="s">
        <v>64</v>
      </c>
      <c r="X60" s="83" t="s">
        <v>64</v>
      </c>
      <c r="Y60" s="83" t="s">
        <v>64</v>
      </c>
      <c r="Z60" s="83" t="s">
        <v>65</v>
      </c>
      <c r="AA60" s="83" t="s">
        <v>65</v>
      </c>
      <c r="AB60" s="83" t="s">
        <v>66</v>
      </c>
      <c r="AC60" s="83" t="s">
        <v>65</v>
      </c>
      <c r="AD60" s="83" t="s">
        <v>66</v>
      </c>
      <c r="AE60" s="83" t="s">
        <v>65</v>
      </c>
      <c r="AF60" s="83" t="s">
        <v>66</v>
      </c>
      <c r="AG60" s="83" t="s">
        <v>65</v>
      </c>
      <c r="AH60" s="83" t="s">
        <v>65</v>
      </c>
      <c r="AI60" s="83" t="s">
        <v>79</v>
      </c>
      <c r="AJ60" s="83" t="s">
        <v>65</v>
      </c>
      <c r="AK60" s="83" t="s">
        <v>65</v>
      </c>
      <c r="AL60" s="83" t="s">
        <v>65</v>
      </c>
      <c r="AM60" s="83" t="s">
        <v>65</v>
      </c>
      <c r="AN60" s="83" t="s">
        <v>79</v>
      </c>
      <c r="AO60" s="83" t="s">
        <v>66</v>
      </c>
      <c r="AP60" s="83" t="s">
        <v>85</v>
      </c>
      <c r="AQ60" s="83" t="s">
        <v>85</v>
      </c>
      <c r="AR60" s="83" t="s">
        <v>86</v>
      </c>
      <c r="AS60" s="83" t="s">
        <v>81</v>
      </c>
      <c r="AT60" s="83" t="s">
        <v>69</v>
      </c>
      <c r="AU60" s="83" t="s">
        <v>93</v>
      </c>
      <c r="AV60" s="83" t="s">
        <v>71</v>
      </c>
      <c r="AW60" s="83" t="s">
        <v>63</v>
      </c>
      <c r="AX60" s="83" t="s">
        <v>72</v>
      </c>
      <c r="AY60" s="83" t="s">
        <v>72</v>
      </c>
      <c r="AZ60" s="83" t="s">
        <v>72</v>
      </c>
      <c r="BA60" s="83" t="s">
        <v>63</v>
      </c>
      <c r="BB60" s="83" t="s">
        <v>72</v>
      </c>
      <c r="BC60" s="83" t="s">
        <v>73</v>
      </c>
      <c r="BE60" s="83" t="s">
        <v>73</v>
      </c>
      <c r="BG60" s="76" t="s">
        <v>100</v>
      </c>
      <c r="BH60" s="76" t="s">
        <v>60</v>
      </c>
      <c r="BI60" s="76" t="s">
        <v>1415</v>
      </c>
      <c r="BJ60">
        <f t="shared" si="0"/>
        <v>13</v>
      </c>
      <c r="BK60">
        <f t="shared" si="1"/>
        <v>57</v>
      </c>
      <c r="BM60" s="86" t="str">
        <f>_xlfn.XLOOKUP(Form_Responses1811121314[[#This Row],[Sekolah School (Cleansed)]],'Quality Check'!$B$11:$B$14,'Quality Check'!$C$11:$C$14,)</f>
        <v>Rural</v>
      </c>
      <c r="BN60" s="86" t="str">
        <f>_xlfn.XLOOKUP(Form_Responses1811121314[[#This Row],[Sekolah School (Cleansed)]],'Quality Check'!$B$11:$B$14,'Quality Check'!$D$11:$D$14,)</f>
        <v>Intervention Group (IG)</v>
      </c>
      <c r="BO60" s="87" t="str">
        <f>_xlfn.XLOOKUP(AS60,'Cleansing - Toothpaste Brand'!A:A,'Cleansing - Toothpaste Brand'!B:B,)</f>
        <v>Colgate</v>
      </c>
      <c r="BP60" s="87"/>
      <c r="BQ6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60" s="86" t="str">
        <f>_xlfn.XLOOKUP(AP60,'Cleansing - Response'!E:E,'Cleansing - Response'!F:F,)</f>
        <v>2 days and more</v>
      </c>
      <c r="BS60" s="86">
        <f>IF(Form_Responses1811121314[[#This Row],[Answer - B1]]="2 days and more",1,0)</f>
        <v>1</v>
      </c>
      <c r="BT60" s="86" t="str">
        <f>_xlfn.XLOOKUP(AQ60,'Cleansing - Response'!E:E,'Cleansing - Response'!F:F,)</f>
        <v>2 days and more</v>
      </c>
      <c r="BU60" s="86">
        <f>IF(Form_Responses1811121314[[#This Row],[Answer - B2]]="2 days and more",1,0)</f>
        <v>1</v>
      </c>
      <c r="BV60" s="86" t="str">
        <f t="shared" si="2"/>
        <v>Ya / Yes</v>
      </c>
      <c r="BW60" s="86">
        <f>IF(Form_Responses1811121314[[#This Row],[Answer - B3]]="Ya / Yes",1,0)</f>
        <v>1</v>
      </c>
      <c r="BX60" s="86" t="str">
        <f>_xlfn.XLOOKUP(AT60,'Cleansing - Response'!E:E,'Cleansing - Response'!F:F,)</f>
        <v>Rarely / Sometimes</v>
      </c>
      <c r="BY60" s="86">
        <f>IF(Form_Responses1811121314[[#This Row],[Answer - B4]]="Always",1,0)</f>
        <v>0</v>
      </c>
      <c r="BZ60" s="86" t="str">
        <f>_xlfn.XLOOKUP(AU60,'Cleansing - Response'!H:H,'Cleansing - Response'!I:I,)</f>
        <v>Not using dental floss</v>
      </c>
      <c r="CA60" s="86">
        <f>IF(Form_Responses1811121314[[#This Row],[Answer - B5]]="Sometimes / When in need",2,IF(Form_Responses1811121314[[#This Row],[Answer - B5]]="Using dental floss at least once",1,0))</f>
        <v>0</v>
      </c>
      <c r="CB60" s="86" t="str">
        <f>_xlfn.XLOOKUP(AV60,'Cleansing - Response'!K:K,'Cleansing - Response'!L:L,)</f>
        <v>Up to 1 time a day</v>
      </c>
      <c r="CC60" s="86">
        <f>IF(Form_Responses1811121314[[#This Row],[Answer - B6]]="More than 1 time a day",1,0)</f>
        <v>0</v>
      </c>
      <c r="CD60" s="86" t="str">
        <f>_xlfn.XLOOKUP(AW60,'Cleansing - Response'!$N:$N,'Cleansing - Response'!$O:$O,)</f>
        <v>Yes / Sometimes</v>
      </c>
      <c r="CE60" s="86">
        <f>IF(Form_Responses1811121314[[#This Row],[Answer - B7-1]]="Yes / Sometimes",1,0)</f>
        <v>1</v>
      </c>
      <c r="CF60" s="86" t="str">
        <f>_xlfn.XLOOKUP(AX60,'Cleansing - Response'!$N:$N,'Cleansing - Response'!$O:$O,)</f>
        <v>Yes / Sometimes</v>
      </c>
      <c r="CG60" s="86">
        <f>IF(Form_Responses1811121314[[#This Row],[Answer - B7-2]]="Yes / Sometimes",1,0)</f>
        <v>1</v>
      </c>
      <c r="CH60" s="86" t="str">
        <f>_xlfn.XLOOKUP(AY60,'Cleansing - Response'!$N:$N,'Cleansing - Response'!$O:$O,)</f>
        <v>Yes / Sometimes</v>
      </c>
      <c r="CI60" s="86">
        <f>IF(Form_Responses1811121314[[#This Row],[Answer - B7-3]]="Yes / Sometimes",1,0)</f>
        <v>1</v>
      </c>
      <c r="CJ60" s="86" t="str">
        <f>_xlfn.XLOOKUP(AZ60,'Cleansing - Response'!$N:$N,'Cleansing - Response'!$O:$O,)</f>
        <v>Yes / Sometimes</v>
      </c>
      <c r="CK60" s="86">
        <f>IF(Form_Responses1811121314[[#This Row],[Answer - B7-4]]="Yes / Sometimes",1,0)</f>
        <v>1</v>
      </c>
      <c r="CL60" s="86" t="str">
        <f>_xlfn.XLOOKUP(BA60,'Cleansing - Response'!$N:$N,'Cleansing - Response'!$O:$O,)</f>
        <v>Yes / Sometimes</v>
      </c>
      <c r="CM60" s="86">
        <f>IF(Form_Responses1811121314[[#This Row],[Answer - B7-5]]="Yes / Sometimes",1,0)</f>
        <v>1</v>
      </c>
      <c r="CN60" s="86" t="str">
        <f>_xlfn.XLOOKUP(BB60,'Cleansing - Response'!$N:$N,'Cleansing - Response'!$O:$O,)</f>
        <v>Yes / Sometimes</v>
      </c>
      <c r="CO60" s="86">
        <f>IF(Form_Responses1811121314[[#This Row],[Answer - B7-6]]="Yes / Sometimes",1,0)</f>
        <v>1</v>
      </c>
      <c r="CP60" s="87" t="str">
        <f>IF(COUNTIF(Form_Responses1811121314[[#This Row],[Answer - B7-1]:[Answer - B7-6]], "Yes / Sometimes") &gt; 4, "More than 4 times","Up to 4 times")</f>
        <v>More than 4 times</v>
      </c>
      <c r="CQ60" s="152">
        <f>IF(Form_Responses1811121314[[#This Row],[Answer - B7 (Overall)]]="More than 4 times",1,0)</f>
        <v>1</v>
      </c>
    </row>
    <row r="61" spans="1:95" ht="13.2" hidden="1" x14ac:dyDescent="0.25">
      <c r="A61" s="82">
        <v>45569.501503726853</v>
      </c>
      <c r="B61" s="83" t="s">
        <v>250</v>
      </c>
      <c r="C61" s="84" t="s">
        <v>251</v>
      </c>
      <c r="D61" s="83">
        <v>31.25</v>
      </c>
      <c r="E61" s="83">
        <v>0.17</v>
      </c>
      <c r="F61" s="83" t="s">
        <v>60</v>
      </c>
      <c r="G61" s="83" t="s">
        <v>76</v>
      </c>
      <c r="H61" s="83" t="s">
        <v>62</v>
      </c>
      <c r="I61" s="83" t="s">
        <v>63</v>
      </c>
      <c r="J61" s="83" t="s">
        <v>64</v>
      </c>
      <c r="K61" s="83" t="s">
        <v>64</v>
      </c>
      <c r="L61" s="83" t="s">
        <v>64</v>
      </c>
      <c r="M61" s="83" t="s">
        <v>64</v>
      </c>
      <c r="N61" s="83" t="s">
        <v>64</v>
      </c>
      <c r="O61" s="83" t="s">
        <v>64</v>
      </c>
      <c r="P61" s="83" t="s">
        <v>64</v>
      </c>
      <c r="Q61" s="83" t="s">
        <v>64</v>
      </c>
      <c r="R61" s="83" t="s">
        <v>64</v>
      </c>
      <c r="S61" s="83" t="s">
        <v>78</v>
      </c>
      <c r="T61" s="83" t="s">
        <v>64</v>
      </c>
      <c r="U61" s="83" t="s">
        <v>64</v>
      </c>
      <c r="V61" s="83" t="s">
        <v>64</v>
      </c>
      <c r="W61" s="83" t="s">
        <v>78</v>
      </c>
      <c r="X61" s="83" t="s">
        <v>64</v>
      </c>
      <c r="Y61" s="83" t="s">
        <v>64</v>
      </c>
      <c r="Z61" s="83" t="s">
        <v>65</v>
      </c>
      <c r="AA61" s="83" t="s">
        <v>65</v>
      </c>
      <c r="AB61" s="83" t="s">
        <v>66</v>
      </c>
      <c r="AC61" s="83" t="s">
        <v>66</v>
      </c>
      <c r="AD61" s="83" t="s">
        <v>66</v>
      </c>
      <c r="AE61" s="83" t="s">
        <v>66</v>
      </c>
      <c r="AF61" s="83" t="s">
        <v>66</v>
      </c>
      <c r="AG61" s="83" t="s">
        <v>65</v>
      </c>
      <c r="AH61" s="83" t="s">
        <v>65</v>
      </c>
      <c r="AI61" s="83" t="s">
        <v>79</v>
      </c>
      <c r="AJ61" s="83" t="s">
        <v>65</v>
      </c>
      <c r="AK61" s="83" t="s">
        <v>65</v>
      </c>
      <c r="AL61" s="83" t="s">
        <v>66</v>
      </c>
      <c r="AM61" s="83" t="s">
        <v>65</v>
      </c>
      <c r="AN61" s="83" t="s">
        <v>66</v>
      </c>
      <c r="AO61" s="83" t="s">
        <v>65</v>
      </c>
      <c r="AP61" s="83" t="s">
        <v>67</v>
      </c>
      <c r="AQ61" s="83" t="s">
        <v>67</v>
      </c>
      <c r="AR61" s="83" t="s">
        <v>63</v>
      </c>
      <c r="AS61" s="83" t="s">
        <v>252</v>
      </c>
      <c r="AT61" s="83" t="s">
        <v>69</v>
      </c>
      <c r="AU61" s="83" t="s">
        <v>67</v>
      </c>
      <c r="AV61" s="83" t="s">
        <v>132</v>
      </c>
      <c r="AW61" s="83" t="s">
        <v>73</v>
      </c>
      <c r="AX61" s="83" t="s">
        <v>73</v>
      </c>
      <c r="AY61" s="83" t="s">
        <v>72</v>
      </c>
      <c r="AZ61" s="83" t="s">
        <v>72</v>
      </c>
      <c r="BA61" s="83" t="s">
        <v>73</v>
      </c>
      <c r="BB61" s="83" t="s">
        <v>73</v>
      </c>
      <c r="BC61" s="83" t="s">
        <v>73</v>
      </c>
      <c r="BE61" s="83" t="s">
        <v>73</v>
      </c>
      <c r="BG61" s="76" t="s">
        <v>100</v>
      </c>
      <c r="BH61" s="76" t="s">
        <v>60</v>
      </c>
      <c r="BI61" s="76" t="s">
        <v>1414</v>
      </c>
      <c r="BJ61">
        <f t="shared" si="0"/>
        <v>13</v>
      </c>
      <c r="BK61">
        <f t="shared" si="1"/>
        <v>56</v>
      </c>
      <c r="BM61" s="86" t="str">
        <f>_xlfn.XLOOKUP(Form_Responses1811121314[[#This Row],[Sekolah School (Cleansed)]],'Quality Check'!$B$11:$B$14,'Quality Check'!$C$11:$C$14,)</f>
        <v>Rural</v>
      </c>
      <c r="BN61" s="86" t="str">
        <f>_xlfn.XLOOKUP(Form_Responses1811121314[[#This Row],[Sekolah School (Cleansed)]],'Quality Check'!$B$11:$B$14,'Quality Check'!$D$11:$D$14,)</f>
        <v>Intervention Group (IG)</v>
      </c>
      <c r="BO61" s="87" t="str">
        <f>_xlfn.XLOOKUP(AS61,'Cleansing - Toothpaste Brand'!A:A,'Cleansing - Toothpaste Brand'!B:B,)</f>
        <v>Safi</v>
      </c>
      <c r="BP61" s="87"/>
      <c r="BQ6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61" s="86" t="str">
        <f>_xlfn.XLOOKUP(AP61,'Cleansing - Response'!E:E,'Cleansing - Response'!F:F,)</f>
        <v>2 days and more</v>
      </c>
      <c r="BS61" s="86">
        <f>IF(Form_Responses1811121314[[#This Row],[Answer - B1]]="2 days and more",1,0)</f>
        <v>1</v>
      </c>
      <c r="BT61" s="86" t="str">
        <f>_xlfn.XLOOKUP(AQ61,'Cleansing - Response'!E:E,'Cleansing - Response'!F:F,)</f>
        <v>2 days and more</v>
      </c>
      <c r="BU61" s="86">
        <f>IF(Form_Responses1811121314[[#This Row],[Answer - B2]]="2 days and more",1,0)</f>
        <v>1</v>
      </c>
      <c r="BV61" s="86" t="str">
        <f t="shared" si="2"/>
        <v>Ya / Yes</v>
      </c>
      <c r="BW61" s="86">
        <f>IF(Form_Responses1811121314[[#This Row],[Answer - B3]]="Ya / Yes",1,0)</f>
        <v>1</v>
      </c>
      <c r="BX61" s="86" t="str">
        <f>_xlfn.XLOOKUP(AT61,'Cleansing - Response'!E:E,'Cleansing - Response'!F:F,)</f>
        <v>Rarely / Sometimes</v>
      </c>
      <c r="BY61" s="86">
        <f>IF(Form_Responses1811121314[[#This Row],[Answer - B4]]="Always",1,0)</f>
        <v>0</v>
      </c>
      <c r="BZ61" s="86" t="str">
        <f>_xlfn.XLOOKUP(AU61,'Cleansing - Response'!H:H,'Cleansing - Response'!I:I,)</f>
        <v>Using dental floss at least once</v>
      </c>
      <c r="CA61" s="86">
        <f>IF(Form_Responses1811121314[[#This Row],[Answer - B5]]="Sometimes / When in need",2,IF(Form_Responses1811121314[[#This Row],[Answer - B5]]="Using dental floss at least once",1,0))</f>
        <v>1</v>
      </c>
      <c r="CB61" s="86" t="str">
        <f>_xlfn.XLOOKUP(AV61,'Cleansing - Response'!K:K,'Cleansing - Response'!L:L,)</f>
        <v>Up to 1 time a day</v>
      </c>
      <c r="CC61" s="86">
        <f>IF(Form_Responses1811121314[[#This Row],[Answer - B6]]="More than 1 time a day",1,0)</f>
        <v>0</v>
      </c>
      <c r="CD61" s="86" t="str">
        <f>_xlfn.XLOOKUP(AW61,'Cleansing - Response'!$N:$N,'Cleansing - Response'!$O:$O,)</f>
        <v>No</v>
      </c>
      <c r="CE61" s="86">
        <f>IF(Form_Responses1811121314[[#This Row],[Answer - B7-1]]="Yes / Sometimes",1,0)</f>
        <v>0</v>
      </c>
      <c r="CF61" s="86" t="str">
        <f>_xlfn.XLOOKUP(AX61,'Cleansing - Response'!$N:$N,'Cleansing - Response'!$O:$O,)</f>
        <v>No</v>
      </c>
      <c r="CG61" s="86">
        <f>IF(Form_Responses1811121314[[#This Row],[Answer - B7-2]]="Yes / Sometimes",1,0)</f>
        <v>0</v>
      </c>
      <c r="CH61" s="86" t="str">
        <f>_xlfn.XLOOKUP(AY61,'Cleansing - Response'!$N:$N,'Cleansing - Response'!$O:$O,)</f>
        <v>Yes / Sometimes</v>
      </c>
      <c r="CI61" s="86">
        <f>IF(Form_Responses1811121314[[#This Row],[Answer - B7-3]]="Yes / Sometimes",1,0)</f>
        <v>1</v>
      </c>
      <c r="CJ61" s="86" t="str">
        <f>_xlfn.XLOOKUP(AZ61,'Cleansing - Response'!$N:$N,'Cleansing - Response'!$O:$O,)</f>
        <v>Yes / Sometimes</v>
      </c>
      <c r="CK61" s="86">
        <f>IF(Form_Responses1811121314[[#This Row],[Answer - B7-4]]="Yes / Sometimes",1,0)</f>
        <v>1</v>
      </c>
      <c r="CL61" s="86" t="str">
        <f>_xlfn.XLOOKUP(BA61,'Cleansing - Response'!$N:$N,'Cleansing - Response'!$O:$O,)</f>
        <v>No</v>
      </c>
      <c r="CM61" s="86">
        <f>IF(Form_Responses1811121314[[#This Row],[Answer - B7-5]]="Yes / Sometimes",1,0)</f>
        <v>0</v>
      </c>
      <c r="CN61" s="86" t="str">
        <f>_xlfn.XLOOKUP(BB61,'Cleansing - Response'!$N:$N,'Cleansing - Response'!$O:$O,)</f>
        <v>No</v>
      </c>
      <c r="CO61" s="86">
        <f>IF(Form_Responses1811121314[[#This Row],[Answer - B7-6]]="Yes / Sometimes",1,0)</f>
        <v>0</v>
      </c>
      <c r="CP61" s="87" t="str">
        <f>IF(COUNTIF(Form_Responses1811121314[[#This Row],[Answer - B7-1]:[Answer - B7-6]], "Yes / Sometimes") &gt; 4, "More than 4 times","Up to 4 times")</f>
        <v>Up to 4 times</v>
      </c>
      <c r="CQ61" s="152">
        <f>IF(Form_Responses1811121314[[#This Row],[Answer - B7 (Overall)]]="More than 4 times",1,0)</f>
        <v>0</v>
      </c>
    </row>
    <row r="62" spans="1:95" ht="13.2" hidden="1" x14ac:dyDescent="0.25">
      <c r="A62" s="82">
        <v>45569.502187199076</v>
      </c>
      <c r="B62" s="83" t="s">
        <v>253</v>
      </c>
      <c r="C62" s="84" t="s">
        <v>254</v>
      </c>
      <c r="D62" s="83">
        <v>37.5</v>
      </c>
      <c r="E62" s="83">
        <v>0.54</v>
      </c>
      <c r="F62" s="83" t="s">
        <v>60</v>
      </c>
      <c r="G62" s="83" t="s">
        <v>76</v>
      </c>
      <c r="H62" s="83" t="s">
        <v>100</v>
      </c>
      <c r="I62" s="83" t="s">
        <v>63</v>
      </c>
      <c r="J62" s="83" t="s">
        <v>64</v>
      </c>
      <c r="K62" s="83" t="s">
        <v>64</v>
      </c>
      <c r="L62" s="83" t="s">
        <v>64</v>
      </c>
      <c r="M62" s="83" t="s">
        <v>64</v>
      </c>
      <c r="N62" s="83" t="s">
        <v>64</v>
      </c>
      <c r="O62" s="83" t="s">
        <v>64</v>
      </c>
      <c r="P62" s="83" t="s">
        <v>84</v>
      </c>
      <c r="Q62" s="83" t="s">
        <v>64</v>
      </c>
      <c r="R62" s="83" t="s">
        <v>64</v>
      </c>
      <c r="S62" s="83" t="s">
        <v>78</v>
      </c>
      <c r="T62" s="83" t="s">
        <v>64</v>
      </c>
      <c r="U62" s="83" t="s">
        <v>64</v>
      </c>
      <c r="V62" s="83" t="s">
        <v>64</v>
      </c>
      <c r="W62" s="83" t="s">
        <v>64</v>
      </c>
      <c r="X62" s="83" t="s">
        <v>64</v>
      </c>
      <c r="Y62" s="83" t="s">
        <v>64</v>
      </c>
      <c r="Z62" s="83" t="s">
        <v>65</v>
      </c>
      <c r="AA62" s="83" t="s">
        <v>66</v>
      </c>
      <c r="AB62" s="83" t="s">
        <v>66</v>
      </c>
      <c r="AC62" s="83" t="s">
        <v>66</v>
      </c>
      <c r="AD62" s="83" t="s">
        <v>66</v>
      </c>
      <c r="AE62" s="83" t="s">
        <v>65</v>
      </c>
      <c r="AF62" s="83" t="s">
        <v>66</v>
      </c>
      <c r="AG62" s="83" t="s">
        <v>66</v>
      </c>
      <c r="AH62" s="83" t="s">
        <v>65</v>
      </c>
      <c r="AI62" s="83" t="s">
        <v>79</v>
      </c>
      <c r="AJ62" s="83" t="s">
        <v>65</v>
      </c>
      <c r="AK62" s="83" t="s">
        <v>66</v>
      </c>
      <c r="AL62" s="83" t="s">
        <v>66</v>
      </c>
      <c r="AM62" s="83" t="s">
        <v>65</v>
      </c>
      <c r="AN62" s="83" t="s">
        <v>79</v>
      </c>
      <c r="AO62" s="83" t="s">
        <v>66</v>
      </c>
      <c r="AP62" s="83" t="s">
        <v>67</v>
      </c>
      <c r="AQ62" s="83" t="s">
        <v>85</v>
      </c>
      <c r="AR62" s="83" t="s">
        <v>63</v>
      </c>
      <c r="AS62" s="83" t="s">
        <v>115</v>
      </c>
      <c r="AT62" s="83" t="s">
        <v>69</v>
      </c>
      <c r="AU62" s="83" t="s">
        <v>93</v>
      </c>
      <c r="AV62" s="83" t="s">
        <v>71</v>
      </c>
      <c r="AW62" s="83" t="s">
        <v>63</v>
      </c>
      <c r="AX62" s="83" t="s">
        <v>63</v>
      </c>
      <c r="AY62" s="83" t="s">
        <v>73</v>
      </c>
      <c r="AZ62" s="83" t="s">
        <v>73</v>
      </c>
      <c r="BA62" s="83" t="s">
        <v>73</v>
      </c>
      <c r="BB62" s="83" t="s">
        <v>73</v>
      </c>
      <c r="BC62" s="83" t="s">
        <v>73</v>
      </c>
      <c r="BE62" s="83" t="s">
        <v>73</v>
      </c>
      <c r="BG62" s="76" t="s">
        <v>100</v>
      </c>
      <c r="BH62" s="76" t="s">
        <v>60</v>
      </c>
      <c r="BI62" s="76" t="s">
        <v>1414</v>
      </c>
      <c r="BJ62">
        <f t="shared" si="0"/>
        <v>13</v>
      </c>
      <c r="BK62">
        <f t="shared" si="1"/>
        <v>52</v>
      </c>
      <c r="BM62" s="86" t="str">
        <f>_xlfn.XLOOKUP(Form_Responses1811121314[[#This Row],[Sekolah School (Cleansed)]],'Quality Check'!$B$11:$B$14,'Quality Check'!$C$11:$C$14,)</f>
        <v>Rural</v>
      </c>
      <c r="BN62" s="86" t="str">
        <f>_xlfn.XLOOKUP(Form_Responses1811121314[[#This Row],[Sekolah School (Cleansed)]],'Quality Check'!$B$11:$B$14,'Quality Check'!$D$11:$D$14,)</f>
        <v>Intervention Group (IG)</v>
      </c>
      <c r="BO62" s="87" t="str">
        <f>_xlfn.XLOOKUP(AS62,'Cleansing - Toothpaste Brand'!A:A,'Cleansing - Toothpaste Brand'!B:B,)</f>
        <v>Darlie</v>
      </c>
      <c r="BP62" s="87"/>
      <c r="BQ6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62" s="86" t="str">
        <f>_xlfn.XLOOKUP(AP62,'Cleansing - Response'!E:E,'Cleansing - Response'!F:F,)</f>
        <v>2 days and more</v>
      </c>
      <c r="BS62" s="86">
        <f>IF(Form_Responses1811121314[[#This Row],[Answer - B1]]="2 days and more",1,0)</f>
        <v>1</v>
      </c>
      <c r="BT62" s="86" t="str">
        <f>_xlfn.XLOOKUP(AQ62,'Cleansing - Response'!E:E,'Cleansing - Response'!F:F,)</f>
        <v>2 days and more</v>
      </c>
      <c r="BU62" s="86">
        <f>IF(Form_Responses1811121314[[#This Row],[Answer - B2]]="2 days and more",1,0)</f>
        <v>1</v>
      </c>
      <c r="BV62" s="86" t="str">
        <f t="shared" si="2"/>
        <v>Ya / Yes</v>
      </c>
      <c r="BW62" s="86">
        <f>IF(Form_Responses1811121314[[#This Row],[Answer - B3]]="Ya / Yes",1,0)</f>
        <v>1</v>
      </c>
      <c r="BX62" s="86" t="str">
        <f>_xlfn.XLOOKUP(AT62,'Cleansing - Response'!E:E,'Cleansing - Response'!F:F,)</f>
        <v>Rarely / Sometimes</v>
      </c>
      <c r="BY62" s="86">
        <f>IF(Form_Responses1811121314[[#This Row],[Answer - B4]]="Always",1,0)</f>
        <v>0</v>
      </c>
      <c r="BZ62" s="86" t="str">
        <f>_xlfn.XLOOKUP(AU62,'Cleansing - Response'!H:H,'Cleansing - Response'!I:I,)</f>
        <v>Not using dental floss</v>
      </c>
      <c r="CA62" s="86">
        <f>IF(Form_Responses1811121314[[#This Row],[Answer - B5]]="Sometimes / When in need",2,IF(Form_Responses1811121314[[#This Row],[Answer - B5]]="Using dental floss at least once",1,0))</f>
        <v>0</v>
      </c>
      <c r="CB62" s="86" t="str">
        <f>_xlfn.XLOOKUP(AV62,'Cleansing - Response'!K:K,'Cleansing - Response'!L:L,)</f>
        <v>Up to 1 time a day</v>
      </c>
      <c r="CC62" s="86">
        <f>IF(Form_Responses1811121314[[#This Row],[Answer - B6]]="More than 1 time a day",1,0)</f>
        <v>0</v>
      </c>
      <c r="CD62" s="86" t="str">
        <f>_xlfn.XLOOKUP(AW62,'Cleansing - Response'!$N:$N,'Cleansing - Response'!$O:$O,)</f>
        <v>Yes / Sometimes</v>
      </c>
      <c r="CE62" s="86">
        <f>IF(Form_Responses1811121314[[#This Row],[Answer - B7-1]]="Yes / Sometimes",1,0)</f>
        <v>1</v>
      </c>
      <c r="CF62" s="86" t="str">
        <f>_xlfn.XLOOKUP(AX62,'Cleansing - Response'!$N:$N,'Cleansing - Response'!$O:$O,)</f>
        <v>Yes / Sometimes</v>
      </c>
      <c r="CG62" s="86">
        <f>IF(Form_Responses1811121314[[#This Row],[Answer - B7-2]]="Yes / Sometimes",1,0)</f>
        <v>1</v>
      </c>
      <c r="CH62" s="86" t="str">
        <f>_xlfn.XLOOKUP(AY62,'Cleansing - Response'!$N:$N,'Cleansing - Response'!$O:$O,)</f>
        <v>No</v>
      </c>
      <c r="CI62" s="86">
        <f>IF(Form_Responses1811121314[[#This Row],[Answer - B7-3]]="Yes / Sometimes",1,0)</f>
        <v>0</v>
      </c>
      <c r="CJ62" s="86" t="str">
        <f>_xlfn.XLOOKUP(AZ62,'Cleansing - Response'!$N:$N,'Cleansing - Response'!$O:$O,)</f>
        <v>No</v>
      </c>
      <c r="CK62" s="86">
        <f>IF(Form_Responses1811121314[[#This Row],[Answer - B7-4]]="Yes / Sometimes",1,0)</f>
        <v>0</v>
      </c>
      <c r="CL62" s="86" t="str">
        <f>_xlfn.XLOOKUP(BA62,'Cleansing - Response'!$N:$N,'Cleansing - Response'!$O:$O,)</f>
        <v>No</v>
      </c>
      <c r="CM62" s="86">
        <f>IF(Form_Responses1811121314[[#This Row],[Answer - B7-5]]="Yes / Sometimes",1,0)</f>
        <v>0</v>
      </c>
      <c r="CN62" s="86" t="str">
        <f>_xlfn.XLOOKUP(BB62,'Cleansing - Response'!$N:$N,'Cleansing - Response'!$O:$O,)</f>
        <v>No</v>
      </c>
      <c r="CO62" s="86">
        <f>IF(Form_Responses1811121314[[#This Row],[Answer - B7-6]]="Yes / Sometimes",1,0)</f>
        <v>0</v>
      </c>
      <c r="CP62" s="87" t="str">
        <f>IF(COUNTIF(Form_Responses1811121314[[#This Row],[Answer - B7-1]:[Answer - B7-6]], "Yes / Sometimes") &gt; 4, "More than 4 times","Up to 4 times")</f>
        <v>Up to 4 times</v>
      </c>
      <c r="CQ62" s="152">
        <f>IF(Form_Responses1811121314[[#This Row],[Answer - B7 (Overall)]]="More than 4 times",1,0)</f>
        <v>0</v>
      </c>
    </row>
    <row r="63" spans="1:95" ht="13.2" hidden="1" x14ac:dyDescent="0.25">
      <c r="A63" s="82">
        <v>45569.503389965277</v>
      </c>
      <c r="B63" s="83" t="s">
        <v>255</v>
      </c>
      <c r="C63" s="84" t="s">
        <v>256</v>
      </c>
      <c r="D63" s="83">
        <v>28.57</v>
      </c>
      <c r="E63" s="83">
        <v>0.17</v>
      </c>
      <c r="F63" s="83" t="s">
        <v>60</v>
      </c>
      <c r="G63" s="83" t="s">
        <v>76</v>
      </c>
      <c r="H63" s="83" t="s">
        <v>100</v>
      </c>
      <c r="I63" s="83" t="s">
        <v>63</v>
      </c>
      <c r="J63" s="83" t="s">
        <v>78</v>
      </c>
      <c r="K63" s="83" t="s">
        <v>78</v>
      </c>
      <c r="L63" s="83" t="s">
        <v>64</v>
      </c>
      <c r="M63" s="83" t="s">
        <v>64</v>
      </c>
      <c r="N63" s="83" t="s">
        <v>64</v>
      </c>
      <c r="O63" s="83" t="s">
        <v>64</v>
      </c>
      <c r="P63" s="83" t="s">
        <v>84</v>
      </c>
      <c r="Q63" s="83" t="s">
        <v>84</v>
      </c>
      <c r="R63" s="83" t="s">
        <v>64</v>
      </c>
      <c r="S63" s="83" t="s">
        <v>78</v>
      </c>
      <c r="T63" s="83" t="s">
        <v>64</v>
      </c>
      <c r="U63" s="83" t="s">
        <v>64</v>
      </c>
      <c r="V63" s="83" t="s">
        <v>84</v>
      </c>
      <c r="W63" s="83" t="s">
        <v>64</v>
      </c>
      <c r="X63" s="83" t="s">
        <v>84</v>
      </c>
      <c r="Y63" s="83" t="s">
        <v>64</v>
      </c>
      <c r="Z63" s="83" t="s">
        <v>66</v>
      </c>
      <c r="AA63" s="83" t="s">
        <v>65</v>
      </c>
      <c r="AB63" s="83" t="s">
        <v>66</v>
      </c>
      <c r="AC63" s="83" t="s">
        <v>65</v>
      </c>
      <c r="AD63" s="83" t="s">
        <v>65</v>
      </c>
      <c r="AE63" s="83" t="s">
        <v>65</v>
      </c>
      <c r="AF63" s="83" t="s">
        <v>66</v>
      </c>
      <c r="AG63" s="83" t="s">
        <v>65</v>
      </c>
      <c r="AH63" s="83" t="s">
        <v>65</v>
      </c>
      <c r="AI63" s="83" t="s">
        <v>101</v>
      </c>
      <c r="AJ63" s="83" t="s">
        <v>65</v>
      </c>
      <c r="AK63" s="83" t="s">
        <v>65</v>
      </c>
      <c r="AL63" s="83" t="s">
        <v>65</v>
      </c>
      <c r="AM63" s="83" t="s">
        <v>65</v>
      </c>
      <c r="AN63" s="83" t="s">
        <v>66</v>
      </c>
      <c r="AO63" s="83" t="s">
        <v>66</v>
      </c>
      <c r="AP63" s="83" t="s">
        <v>85</v>
      </c>
      <c r="AQ63" s="83" t="s">
        <v>85</v>
      </c>
      <c r="AR63" s="83" t="s">
        <v>86</v>
      </c>
      <c r="AS63" s="83" t="s">
        <v>68</v>
      </c>
      <c r="AT63" s="83" t="s">
        <v>69</v>
      </c>
      <c r="AU63" s="83" t="s">
        <v>70</v>
      </c>
      <c r="AV63" s="83" t="s">
        <v>132</v>
      </c>
      <c r="AW63" s="83" t="s">
        <v>73</v>
      </c>
      <c r="AX63" s="83" t="s">
        <v>73</v>
      </c>
      <c r="AY63" s="83" t="s">
        <v>63</v>
      </c>
      <c r="AZ63" s="83" t="s">
        <v>63</v>
      </c>
      <c r="BA63" s="83" t="s">
        <v>72</v>
      </c>
      <c r="BB63" s="83" t="s">
        <v>73</v>
      </c>
      <c r="BC63" s="83" t="s">
        <v>73</v>
      </c>
      <c r="BE63" s="83" t="s">
        <v>73</v>
      </c>
      <c r="BG63" s="76" t="s">
        <v>100</v>
      </c>
      <c r="BH63" s="76" t="s">
        <v>60</v>
      </c>
      <c r="BI63" s="76" t="s">
        <v>1414</v>
      </c>
      <c r="BJ63">
        <f t="shared" si="0"/>
        <v>8</v>
      </c>
      <c r="BK63">
        <f t="shared" si="1"/>
        <v>59</v>
      </c>
      <c r="BM63" s="86" t="str">
        <f>_xlfn.XLOOKUP(Form_Responses1811121314[[#This Row],[Sekolah School (Cleansed)]],'Quality Check'!$B$11:$B$14,'Quality Check'!$C$11:$C$14,)</f>
        <v>Rural</v>
      </c>
      <c r="BN63" s="86" t="str">
        <f>_xlfn.XLOOKUP(Form_Responses1811121314[[#This Row],[Sekolah School (Cleansed)]],'Quality Check'!$B$11:$B$14,'Quality Check'!$D$11:$D$14,)</f>
        <v>Intervention Group (IG)</v>
      </c>
      <c r="BO63" s="87" t="str">
        <f>_xlfn.XLOOKUP(AS63,'Cleansing - Toothpaste Brand'!A:A,'Cleansing - Toothpaste Brand'!B:B,)</f>
        <v>Colgate</v>
      </c>
      <c r="BP63" s="87"/>
      <c r="BQ6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63" s="86" t="str">
        <f>_xlfn.XLOOKUP(AP63,'Cleansing - Response'!E:E,'Cleansing - Response'!F:F,)</f>
        <v>2 days and more</v>
      </c>
      <c r="BS63" s="86">
        <f>IF(Form_Responses1811121314[[#This Row],[Answer - B1]]="2 days and more",1,0)</f>
        <v>1</v>
      </c>
      <c r="BT63" s="86" t="str">
        <f>_xlfn.XLOOKUP(AQ63,'Cleansing - Response'!E:E,'Cleansing - Response'!F:F,)</f>
        <v>2 days and more</v>
      </c>
      <c r="BU63" s="86">
        <f>IF(Form_Responses1811121314[[#This Row],[Answer - B2]]="2 days and more",1,0)</f>
        <v>1</v>
      </c>
      <c r="BV63" s="86" t="str">
        <f t="shared" si="2"/>
        <v>Ya / Yes</v>
      </c>
      <c r="BW63" s="86">
        <f>IF(Form_Responses1811121314[[#This Row],[Answer - B3]]="Ya / Yes",1,0)</f>
        <v>1</v>
      </c>
      <c r="BX63" s="86" t="str">
        <f>_xlfn.XLOOKUP(AT63,'Cleansing - Response'!E:E,'Cleansing - Response'!F:F,)</f>
        <v>Rarely / Sometimes</v>
      </c>
      <c r="BY63" s="86">
        <f>IF(Form_Responses1811121314[[#This Row],[Answer - B4]]="Always",1,0)</f>
        <v>0</v>
      </c>
      <c r="BZ63" s="86" t="str">
        <f>_xlfn.XLOOKUP(AU63,'Cleansing - Response'!H:H,'Cleansing - Response'!I:I,)</f>
        <v>Sometimes / When in need</v>
      </c>
      <c r="CA63" s="86">
        <f>IF(Form_Responses1811121314[[#This Row],[Answer - B5]]="Sometimes / When in need",2,IF(Form_Responses1811121314[[#This Row],[Answer - B5]]="Using dental floss at least once",1,0))</f>
        <v>2</v>
      </c>
      <c r="CB63" s="86" t="str">
        <f>_xlfn.XLOOKUP(AV63,'Cleansing - Response'!K:K,'Cleansing - Response'!L:L,)</f>
        <v>Up to 1 time a day</v>
      </c>
      <c r="CC63" s="86">
        <f>IF(Form_Responses1811121314[[#This Row],[Answer - B6]]="More than 1 time a day",1,0)</f>
        <v>0</v>
      </c>
      <c r="CD63" s="86" t="str">
        <f>_xlfn.XLOOKUP(AW63,'Cleansing - Response'!$N:$N,'Cleansing - Response'!$O:$O,)</f>
        <v>No</v>
      </c>
      <c r="CE63" s="86">
        <f>IF(Form_Responses1811121314[[#This Row],[Answer - B7-1]]="Yes / Sometimes",1,0)</f>
        <v>0</v>
      </c>
      <c r="CF63" s="86" t="str">
        <f>_xlfn.XLOOKUP(AX63,'Cleansing - Response'!$N:$N,'Cleansing - Response'!$O:$O,)</f>
        <v>No</v>
      </c>
      <c r="CG63" s="86">
        <f>IF(Form_Responses1811121314[[#This Row],[Answer - B7-2]]="Yes / Sometimes",1,0)</f>
        <v>0</v>
      </c>
      <c r="CH63" s="86" t="str">
        <f>_xlfn.XLOOKUP(AY63,'Cleansing - Response'!$N:$N,'Cleansing - Response'!$O:$O,)</f>
        <v>Yes / Sometimes</v>
      </c>
      <c r="CI63" s="86">
        <f>IF(Form_Responses1811121314[[#This Row],[Answer - B7-3]]="Yes / Sometimes",1,0)</f>
        <v>1</v>
      </c>
      <c r="CJ63" s="86" t="str">
        <f>_xlfn.XLOOKUP(AZ63,'Cleansing - Response'!$N:$N,'Cleansing - Response'!$O:$O,)</f>
        <v>Yes / Sometimes</v>
      </c>
      <c r="CK63" s="86">
        <f>IF(Form_Responses1811121314[[#This Row],[Answer - B7-4]]="Yes / Sometimes",1,0)</f>
        <v>1</v>
      </c>
      <c r="CL63" s="86" t="str">
        <f>_xlfn.XLOOKUP(BA63,'Cleansing - Response'!$N:$N,'Cleansing - Response'!$O:$O,)</f>
        <v>Yes / Sometimes</v>
      </c>
      <c r="CM63" s="86">
        <f>IF(Form_Responses1811121314[[#This Row],[Answer - B7-5]]="Yes / Sometimes",1,0)</f>
        <v>1</v>
      </c>
      <c r="CN63" s="86" t="str">
        <f>_xlfn.XLOOKUP(BB63,'Cleansing - Response'!$N:$N,'Cleansing - Response'!$O:$O,)</f>
        <v>No</v>
      </c>
      <c r="CO63" s="86">
        <f>IF(Form_Responses1811121314[[#This Row],[Answer - B7-6]]="Yes / Sometimes",1,0)</f>
        <v>0</v>
      </c>
      <c r="CP63" s="87" t="str">
        <f>IF(COUNTIF(Form_Responses1811121314[[#This Row],[Answer - B7-1]:[Answer - B7-6]], "Yes / Sometimes") &gt; 4, "More than 4 times","Up to 4 times")</f>
        <v>Up to 4 times</v>
      </c>
      <c r="CQ63" s="152">
        <f>IF(Form_Responses1811121314[[#This Row],[Answer - B7 (Overall)]]="More than 4 times",1,0)</f>
        <v>0</v>
      </c>
    </row>
    <row r="64" spans="1:95" ht="13.2" hidden="1" x14ac:dyDescent="0.25">
      <c r="A64" s="82">
        <v>45569.505584247687</v>
      </c>
      <c r="B64" s="83" t="s">
        <v>257</v>
      </c>
      <c r="C64" s="84" t="s">
        <v>258</v>
      </c>
      <c r="D64" s="83">
        <v>42.86</v>
      </c>
      <c r="E64" s="83">
        <v>0</v>
      </c>
      <c r="F64" s="83" t="s">
        <v>60</v>
      </c>
      <c r="G64" s="83" t="s">
        <v>76</v>
      </c>
      <c r="H64" s="83" t="s">
        <v>125</v>
      </c>
      <c r="I64" s="83" t="s">
        <v>63</v>
      </c>
      <c r="J64" s="83" t="s">
        <v>64</v>
      </c>
      <c r="K64" s="83" t="s">
        <v>64</v>
      </c>
      <c r="L64" s="83" t="s">
        <v>64</v>
      </c>
      <c r="M64" s="83" t="s">
        <v>84</v>
      </c>
      <c r="N64" s="83" t="s">
        <v>64</v>
      </c>
      <c r="O64" s="83" t="s">
        <v>64</v>
      </c>
      <c r="P64" s="83" t="s">
        <v>84</v>
      </c>
      <c r="Q64" s="83" t="s">
        <v>64</v>
      </c>
      <c r="R64" s="83" t="s">
        <v>64</v>
      </c>
      <c r="S64" s="83" t="s">
        <v>64</v>
      </c>
      <c r="T64" s="83" t="s">
        <v>64</v>
      </c>
      <c r="U64" s="83" t="s">
        <v>84</v>
      </c>
      <c r="V64" s="83" t="s">
        <v>64</v>
      </c>
      <c r="W64" s="83" t="s">
        <v>64</v>
      </c>
      <c r="X64" s="83" t="s">
        <v>84</v>
      </c>
      <c r="Y64" s="83" t="s">
        <v>64</v>
      </c>
      <c r="Z64" s="83" t="s">
        <v>66</v>
      </c>
      <c r="AA64" s="83" t="s">
        <v>65</v>
      </c>
      <c r="AB64" s="83" t="s">
        <v>66</v>
      </c>
      <c r="AC64" s="83" t="s">
        <v>65</v>
      </c>
      <c r="AD64" s="83" t="s">
        <v>65</v>
      </c>
      <c r="AE64" s="83" t="s">
        <v>65</v>
      </c>
      <c r="AF64" s="83" t="s">
        <v>65</v>
      </c>
      <c r="AG64" s="83" t="s">
        <v>66</v>
      </c>
      <c r="AH64" s="83" t="s">
        <v>65</v>
      </c>
      <c r="AI64" s="83" t="s">
        <v>101</v>
      </c>
      <c r="AJ64" s="83" t="s">
        <v>65</v>
      </c>
      <c r="AK64" s="83" t="s">
        <v>65</v>
      </c>
      <c r="AL64" s="83" t="s">
        <v>65</v>
      </c>
      <c r="AM64" s="83" t="s">
        <v>65</v>
      </c>
      <c r="AN64" s="83" t="s">
        <v>65</v>
      </c>
      <c r="AO64" s="83" t="s">
        <v>65</v>
      </c>
      <c r="AP64" s="83" t="s">
        <v>67</v>
      </c>
      <c r="AQ64" s="83" t="s">
        <v>67</v>
      </c>
      <c r="AR64" s="83" t="s">
        <v>86</v>
      </c>
      <c r="AS64" s="83" t="s">
        <v>259</v>
      </c>
      <c r="AT64" s="83" t="s">
        <v>87</v>
      </c>
      <c r="AU64" s="83" t="s">
        <v>85</v>
      </c>
      <c r="AV64" s="83" t="s">
        <v>80</v>
      </c>
      <c r="AW64" s="83" t="s">
        <v>63</v>
      </c>
      <c r="AX64" s="83" t="s">
        <v>63</v>
      </c>
      <c r="AY64" s="83" t="s">
        <v>63</v>
      </c>
      <c r="AZ64" s="83" t="s">
        <v>63</v>
      </c>
      <c r="BA64" s="83" t="s">
        <v>63</v>
      </c>
      <c r="BB64" s="83" t="s">
        <v>63</v>
      </c>
      <c r="BC64" s="83" t="s">
        <v>73</v>
      </c>
      <c r="BE64" s="83" t="s">
        <v>73</v>
      </c>
      <c r="BG64" s="76" t="s">
        <v>100</v>
      </c>
      <c r="BH64" s="76" t="s">
        <v>60</v>
      </c>
      <c r="BI64" s="76" t="s">
        <v>1414</v>
      </c>
      <c r="BJ64">
        <f t="shared" si="0"/>
        <v>12</v>
      </c>
      <c r="BK64">
        <f t="shared" si="1"/>
        <v>61</v>
      </c>
      <c r="BM64" s="86" t="str">
        <f>_xlfn.XLOOKUP(Form_Responses1811121314[[#This Row],[Sekolah School (Cleansed)]],'Quality Check'!$B$11:$B$14,'Quality Check'!$C$11:$C$14,)</f>
        <v>Rural</v>
      </c>
      <c r="BN64" s="86" t="str">
        <f>_xlfn.XLOOKUP(Form_Responses1811121314[[#This Row],[Sekolah School (Cleansed)]],'Quality Check'!$B$11:$B$14,'Quality Check'!$D$11:$D$14,)</f>
        <v>Intervention Group (IG)</v>
      </c>
      <c r="BO64" s="87" t="str">
        <f>_xlfn.XLOOKUP(AS64,'Cleansing - Toothpaste Brand'!A:A,'Cleansing - Toothpaste Brand'!B:B,)</f>
        <v>Pepsodent</v>
      </c>
      <c r="BP64" s="87"/>
      <c r="BQ6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64" s="86" t="str">
        <f>_xlfn.XLOOKUP(AP64,'Cleansing - Response'!E:E,'Cleansing - Response'!F:F,)</f>
        <v>2 days and more</v>
      </c>
      <c r="BS64" s="86">
        <f>IF(Form_Responses1811121314[[#This Row],[Answer - B1]]="2 days and more",1,0)</f>
        <v>1</v>
      </c>
      <c r="BT64" s="86" t="str">
        <f>_xlfn.XLOOKUP(AQ64,'Cleansing - Response'!E:E,'Cleansing - Response'!F:F,)</f>
        <v>2 days and more</v>
      </c>
      <c r="BU64" s="86">
        <f>IF(Form_Responses1811121314[[#This Row],[Answer - B2]]="2 days and more",1,0)</f>
        <v>1</v>
      </c>
      <c r="BV64" s="86" t="str">
        <f t="shared" si="2"/>
        <v>Ya / Yes</v>
      </c>
      <c r="BW64" s="86">
        <f>IF(Form_Responses1811121314[[#This Row],[Answer - B3]]="Ya / Yes",1,0)</f>
        <v>1</v>
      </c>
      <c r="BX64" s="86" t="str">
        <f>_xlfn.XLOOKUP(AT64,'Cleansing - Response'!E:E,'Cleansing - Response'!F:F,)</f>
        <v>Always</v>
      </c>
      <c r="BY64" s="86">
        <f>IF(Form_Responses1811121314[[#This Row],[Answer - B4]]="Always",1,0)</f>
        <v>1</v>
      </c>
      <c r="BZ64" s="86" t="str">
        <f>_xlfn.XLOOKUP(AU64,'Cleansing - Response'!H:H,'Cleansing - Response'!I:I,)</f>
        <v>Using dental floss at least once</v>
      </c>
      <c r="CA64" s="86">
        <f>IF(Form_Responses1811121314[[#This Row],[Answer - B5]]="Sometimes / When in need",2,IF(Form_Responses1811121314[[#This Row],[Answer - B5]]="Using dental floss at least once",1,0))</f>
        <v>1</v>
      </c>
      <c r="CB64" s="86" t="str">
        <f>_xlfn.XLOOKUP(AV64,'Cleansing - Response'!K:K,'Cleansing - Response'!L:L,)</f>
        <v>Up to 1 time a day</v>
      </c>
      <c r="CC64" s="86">
        <f>IF(Form_Responses1811121314[[#This Row],[Answer - B6]]="More than 1 time a day",1,0)</f>
        <v>0</v>
      </c>
      <c r="CD64" s="86" t="str">
        <f>_xlfn.XLOOKUP(AW64,'Cleansing - Response'!$N:$N,'Cleansing - Response'!$O:$O,)</f>
        <v>Yes / Sometimes</v>
      </c>
      <c r="CE64" s="86">
        <f>IF(Form_Responses1811121314[[#This Row],[Answer - B7-1]]="Yes / Sometimes",1,0)</f>
        <v>1</v>
      </c>
      <c r="CF64" s="86" t="str">
        <f>_xlfn.XLOOKUP(AX64,'Cleansing - Response'!$N:$N,'Cleansing - Response'!$O:$O,)</f>
        <v>Yes / Sometimes</v>
      </c>
      <c r="CG64" s="86">
        <f>IF(Form_Responses1811121314[[#This Row],[Answer - B7-2]]="Yes / Sometimes",1,0)</f>
        <v>1</v>
      </c>
      <c r="CH64" s="86" t="str">
        <f>_xlfn.XLOOKUP(AY64,'Cleansing - Response'!$N:$N,'Cleansing - Response'!$O:$O,)</f>
        <v>Yes / Sometimes</v>
      </c>
      <c r="CI64" s="86">
        <f>IF(Form_Responses1811121314[[#This Row],[Answer - B7-3]]="Yes / Sometimes",1,0)</f>
        <v>1</v>
      </c>
      <c r="CJ64" s="86" t="str">
        <f>_xlfn.XLOOKUP(AZ64,'Cleansing - Response'!$N:$N,'Cleansing - Response'!$O:$O,)</f>
        <v>Yes / Sometimes</v>
      </c>
      <c r="CK64" s="86">
        <f>IF(Form_Responses1811121314[[#This Row],[Answer - B7-4]]="Yes / Sometimes",1,0)</f>
        <v>1</v>
      </c>
      <c r="CL64" s="86" t="str">
        <f>_xlfn.XLOOKUP(BA64,'Cleansing - Response'!$N:$N,'Cleansing - Response'!$O:$O,)</f>
        <v>Yes / Sometimes</v>
      </c>
      <c r="CM64" s="86">
        <f>IF(Form_Responses1811121314[[#This Row],[Answer - B7-5]]="Yes / Sometimes",1,0)</f>
        <v>1</v>
      </c>
      <c r="CN64" s="86" t="str">
        <f>_xlfn.XLOOKUP(BB64,'Cleansing - Response'!$N:$N,'Cleansing - Response'!$O:$O,)</f>
        <v>Yes / Sometimes</v>
      </c>
      <c r="CO64" s="86">
        <f>IF(Form_Responses1811121314[[#This Row],[Answer - B7-6]]="Yes / Sometimes",1,0)</f>
        <v>1</v>
      </c>
      <c r="CP64" s="87" t="str">
        <f>IF(COUNTIF(Form_Responses1811121314[[#This Row],[Answer - B7-1]:[Answer - B7-6]], "Yes / Sometimes") &gt; 4, "More than 4 times","Up to 4 times")</f>
        <v>More than 4 times</v>
      </c>
      <c r="CQ64" s="152">
        <f>IF(Form_Responses1811121314[[#This Row],[Answer - B7 (Overall)]]="More than 4 times",1,0)</f>
        <v>1</v>
      </c>
    </row>
    <row r="65" spans="1:95" ht="13.2" hidden="1" x14ac:dyDescent="0.25">
      <c r="A65" s="82">
        <v>45569.505604409722</v>
      </c>
      <c r="B65" s="83" t="s">
        <v>260</v>
      </c>
      <c r="C65" s="84" t="s">
        <v>261</v>
      </c>
      <c r="D65" s="83">
        <v>100</v>
      </c>
      <c r="E65" s="83">
        <v>0.54</v>
      </c>
      <c r="F65" s="83" t="s">
        <v>60</v>
      </c>
      <c r="G65" s="83" t="s">
        <v>76</v>
      </c>
      <c r="H65" s="83" t="s">
        <v>100</v>
      </c>
      <c r="I65" s="83" t="s">
        <v>63</v>
      </c>
      <c r="J65" s="83" t="s">
        <v>64</v>
      </c>
      <c r="K65" s="83" t="s">
        <v>64</v>
      </c>
      <c r="L65" s="83" t="s">
        <v>64</v>
      </c>
      <c r="M65" s="83" t="s">
        <v>84</v>
      </c>
      <c r="N65" s="83" t="s">
        <v>64</v>
      </c>
      <c r="O65" s="83" t="s">
        <v>64</v>
      </c>
      <c r="P65" s="83" t="s">
        <v>64</v>
      </c>
      <c r="Q65" s="83" t="s">
        <v>64</v>
      </c>
      <c r="R65" s="83" t="s">
        <v>64</v>
      </c>
      <c r="S65" s="83" t="s">
        <v>84</v>
      </c>
      <c r="T65" s="83" t="s">
        <v>64</v>
      </c>
      <c r="U65" s="83" t="s">
        <v>84</v>
      </c>
      <c r="V65" s="83" t="s">
        <v>64</v>
      </c>
      <c r="W65" s="83" t="s">
        <v>64</v>
      </c>
      <c r="X65" s="83" t="s">
        <v>64</v>
      </c>
      <c r="Y65" s="83" t="s">
        <v>64</v>
      </c>
      <c r="Z65" s="83" t="s">
        <v>66</v>
      </c>
      <c r="AA65" s="83" t="s">
        <v>65</v>
      </c>
      <c r="AB65" s="83" t="s">
        <v>65</v>
      </c>
      <c r="AC65" s="83" t="s">
        <v>66</v>
      </c>
      <c r="AD65" s="83" t="s">
        <v>66</v>
      </c>
      <c r="AE65" s="83" t="s">
        <v>66</v>
      </c>
      <c r="AF65" s="83" t="s">
        <v>66</v>
      </c>
      <c r="AG65" s="83" t="s">
        <v>66</v>
      </c>
      <c r="AH65" s="83" t="s">
        <v>66</v>
      </c>
      <c r="AI65" s="83" t="s">
        <v>79</v>
      </c>
      <c r="AJ65" s="83" t="s">
        <v>65</v>
      </c>
      <c r="AK65" s="83" t="s">
        <v>65</v>
      </c>
      <c r="AL65" s="83" t="s">
        <v>65</v>
      </c>
      <c r="AM65" s="83" t="s">
        <v>65</v>
      </c>
      <c r="AN65" s="83" t="s">
        <v>66</v>
      </c>
      <c r="AO65" s="83" t="s">
        <v>66</v>
      </c>
      <c r="AP65" s="83" t="s">
        <v>85</v>
      </c>
      <c r="AQ65" s="83" t="s">
        <v>67</v>
      </c>
      <c r="AR65" s="83" t="s">
        <v>73</v>
      </c>
      <c r="AS65" s="83" t="s">
        <v>120</v>
      </c>
      <c r="AT65" s="83" t="s">
        <v>69</v>
      </c>
      <c r="AU65" s="83" t="s">
        <v>80</v>
      </c>
      <c r="AV65" s="83" t="s">
        <v>71</v>
      </c>
      <c r="AW65" s="83" t="s">
        <v>63</v>
      </c>
      <c r="AX65" s="83" t="s">
        <v>72</v>
      </c>
      <c r="AY65" s="83" t="s">
        <v>63</v>
      </c>
      <c r="AZ65" s="83" t="s">
        <v>72</v>
      </c>
      <c r="BA65" s="83" t="s">
        <v>63</v>
      </c>
      <c r="BB65" s="83" t="s">
        <v>72</v>
      </c>
      <c r="BC65" s="83" t="s">
        <v>73</v>
      </c>
      <c r="BD65" s="83" t="s">
        <v>262</v>
      </c>
      <c r="BE65" s="83" t="s">
        <v>73</v>
      </c>
      <c r="BG65" s="76" t="s">
        <v>100</v>
      </c>
      <c r="BH65" s="76" t="s">
        <v>60</v>
      </c>
      <c r="BI65" s="76" t="s">
        <v>1414</v>
      </c>
      <c r="BJ65">
        <f t="shared" si="0"/>
        <v>13</v>
      </c>
      <c r="BK65">
        <f t="shared" si="1"/>
        <v>54</v>
      </c>
      <c r="BM65" s="86" t="str">
        <f>_xlfn.XLOOKUP(Form_Responses1811121314[[#This Row],[Sekolah School (Cleansed)]],'Quality Check'!$B$11:$B$14,'Quality Check'!$C$11:$C$14,)</f>
        <v>Rural</v>
      </c>
      <c r="BN65" s="86" t="str">
        <f>_xlfn.XLOOKUP(Form_Responses1811121314[[#This Row],[Sekolah School (Cleansed)]],'Quality Check'!$B$11:$B$14,'Quality Check'!$D$11:$D$14,)</f>
        <v>Intervention Group (IG)</v>
      </c>
      <c r="BO65" s="87" t="str">
        <f>_xlfn.XLOOKUP(AS65,'Cleansing - Toothpaste Brand'!A:A,'Cleansing - Toothpaste Brand'!B:B,)</f>
        <v>Colgate</v>
      </c>
      <c r="BP65" s="87"/>
      <c r="BQ6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65" s="86" t="str">
        <f>_xlfn.XLOOKUP(AP65,'Cleansing - Response'!E:E,'Cleansing - Response'!F:F,)</f>
        <v>2 days and more</v>
      </c>
      <c r="BS65" s="86">
        <f>IF(Form_Responses1811121314[[#This Row],[Answer - B1]]="2 days and more",1,0)</f>
        <v>1</v>
      </c>
      <c r="BT65" s="86" t="str">
        <f>_xlfn.XLOOKUP(AQ65,'Cleansing - Response'!E:E,'Cleansing - Response'!F:F,)</f>
        <v>2 days and more</v>
      </c>
      <c r="BU65" s="86">
        <f>IF(Form_Responses1811121314[[#This Row],[Answer - B2]]="2 days and more",1,0)</f>
        <v>1</v>
      </c>
      <c r="BV65" s="86" t="str">
        <f t="shared" si="2"/>
        <v>Tidak / No</v>
      </c>
      <c r="BW65" s="86">
        <f>IF(Form_Responses1811121314[[#This Row],[Answer - B3]]="Ya / Yes",1,0)</f>
        <v>0</v>
      </c>
      <c r="BX65" s="86" t="str">
        <f>_xlfn.XLOOKUP(AT65,'Cleansing - Response'!E:E,'Cleansing - Response'!F:F,)</f>
        <v>Rarely / Sometimes</v>
      </c>
      <c r="BY65" s="86">
        <f>IF(Form_Responses1811121314[[#This Row],[Answer - B4]]="Always",1,0)</f>
        <v>0</v>
      </c>
      <c r="BZ65" s="86" t="str">
        <f>_xlfn.XLOOKUP(AU65,'Cleansing - Response'!H:H,'Cleansing - Response'!I:I,)</f>
        <v>Using dental floss at least once</v>
      </c>
      <c r="CA65" s="86">
        <f>IF(Form_Responses1811121314[[#This Row],[Answer - B5]]="Sometimes / When in need",2,IF(Form_Responses1811121314[[#This Row],[Answer - B5]]="Using dental floss at least once",1,0))</f>
        <v>1</v>
      </c>
      <c r="CB65" s="86" t="str">
        <f>_xlfn.XLOOKUP(AV65,'Cleansing - Response'!K:K,'Cleansing - Response'!L:L,)</f>
        <v>Up to 1 time a day</v>
      </c>
      <c r="CC65" s="86">
        <f>IF(Form_Responses1811121314[[#This Row],[Answer - B6]]="More than 1 time a day",1,0)</f>
        <v>0</v>
      </c>
      <c r="CD65" s="86" t="str">
        <f>_xlfn.XLOOKUP(AW65,'Cleansing - Response'!$N:$N,'Cleansing - Response'!$O:$O,)</f>
        <v>Yes / Sometimes</v>
      </c>
      <c r="CE65" s="86">
        <f>IF(Form_Responses1811121314[[#This Row],[Answer - B7-1]]="Yes / Sometimes",1,0)</f>
        <v>1</v>
      </c>
      <c r="CF65" s="86" t="str">
        <f>_xlfn.XLOOKUP(AX65,'Cleansing - Response'!$N:$N,'Cleansing - Response'!$O:$O,)</f>
        <v>Yes / Sometimes</v>
      </c>
      <c r="CG65" s="86">
        <f>IF(Form_Responses1811121314[[#This Row],[Answer - B7-2]]="Yes / Sometimes",1,0)</f>
        <v>1</v>
      </c>
      <c r="CH65" s="86" t="str">
        <f>_xlfn.XLOOKUP(AY65,'Cleansing - Response'!$N:$N,'Cleansing - Response'!$O:$O,)</f>
        <v>Yes / Sometimes</v>
      </c>
      <c r="CI65" s="86">
        <f>IF(Form_Responses1811121314[[#This Row],[Answer - B7-3]]="Yes / Sometimes",1,0)</f>
        <v>1</v>
      </c>
      <c r="CJ65" s="86" t="str">
        <f>_xlfn.XLOOKUP(AZ65,'Cleansing - Response'!$N:$N,'Cleansing - Response'!$O:$O,)</f>
        <v>Yes / Sometimes</v>
      </c>
      <c r="CK65" s="86">
        <f>IF(Form_Responses1811121314[[#This Row],[Answer - B7-4]]="Yes / Sometimes",1,0)</f>
        <v>1</v>
      </c>
      <c r="CL65" s="86" t="str">
        <f>_xlfn.XLOOKUP(BA65,'Cleansing - Response'!$N:$N,'Cleansing - Response'!$O:$O,)</f>
        <v>Yes / Sometimes</v>
      </c>
      <c r="CM65" s="86">
        <f>IF(Form_Responses1811121314[[#This Row],[Answer - B7-5]]="Yes / Sometimes",1,0)</f>
        <v>1</v>
      </c>
      <c r="CN65" s="86" t="str">
        <f>_xlfn.XLOOKUP(BB65,'Cleansing - Response'!$N:$N,'Cleansing - Response'!$O:$O,)</f>
        <v>Yes / Sometimes</v>
      </c>
      <c r="CO65" s="86">
        <f>IF(Form_Responses1811121314[[#This Row],[Answer - B7-6]]="Yes / Sometimes",1,0)</f>
        <v>1</v>
      </c>
      <c r="CP65" s="87" t="str">
        <f>IF(COUNTIF(Form_Responses1811121314[[#This Row],[Answer - B7-1]:[Answer - B7-6]], "Yes / Sometimes") &gt; 4, "More than 4 times","Up to 4 times")</f>
        <v>More than 4 times</v>
      </c>
      <c r="CQ65" s="152">
        <f>IF(Form_Responses1811121314[[#This Row],[Answer - B7 (Overall)]]="More than 4 times",1,0)</f>
        <v>1</v>
      </c>
    </row>
    <row r="66" spans="1:95" ht="13.2" hidden="1" x14ac:dyDescent="0.25">
      <c r="A66" s="82">
        <v>45569.506849988422</v>
      </c>
      <c r="B66" s="83" t="s">
        <v>263</v>
      </c>
      <c r="C66" s="84" t="s">
        <v>264</v>
      </c>
      <c r="D66" s="83">
        <v>28.57</v>
      </c>
      <c r="E66" s="83">
        <v>0.17</v>
      </c>
      <c r="F66" s="83" t="s">
        <v>60</v>
      </c>
      <c r="G66" s="83" t="s">
        <v>76</v>
      </c>
      <c r="H66" s="83" t="s">
        <v>100</v>
      </c>
      <c r="I66" s="83" t="s">
        <v>63</v>
      </c>
      <c r="J66" s="83" t="s">
        <v>64</v>
      </c>
      <c r="K66" s="83" t="s">
        <v>64</v>
      </c>
      <c r="L66" s="83" t="s">
        <v>64</v>
      </c>
      <c r="M66" s="83" t="s">
        <v>64</v>
      </c>
      <c r="N66" s="83" t="s">
        <v>64</v>
      </c>
      <c r="O66" s="83" t="s">
        <v>64</v>
      </c>
      <c r="P66" s="83" t="s">
        <v>64</v>
      </c>
      <c r="Q66" s="83" t="s">
        <v>64</v>
      </c>
      <c r="R66" s="83" t="s">
        <v>64</v>
      </c>
      <c r="S66" s="83" t="s">
        <v>64</v>
      </c>
      <c r="T66" s="83" t="s">
        <v>64</v>
      </c>
      <c r="U66" s="83" t="s">
        <v>64</v>
      </c>
      <c r="V66" s="83" t="s">
        <v>64</v>
      </c>
      <c r="W66" s="83" t="s">
        <v>64</v>
      </c>
      <c r="X66" s="83" t="s">
        <v>64</v>
      </c>
      <c r="Y66" s="83" t="s">
        <v>64</v>
      </c>
      <c r="Z66" s="83" t="s">
        <v>66</v>
      </c>
      <c r="AA66" s="83" t="s">
        <v>65</v>
      </c>
      <c r="AB66" s="83" t="s">
        <v>66</v>
      </c>
      <c r="AC66" s="83" t="s">
        <v>65</v>
      </c>
      <c r="AD66" s="83" t="s">
        <v>66</v>
      </c>
      <c r="AE66" s="83" t="s">
        <v>65</v>
      </c>
      <c r="AF66" s="83" t="s">
        <v>66</v>
      </c>
      <c r="AG66" s="83" t="s">
        <v>65</v>
      </c>
      <c r="AH66" s="83" t="s">
        <v>66</v>
      </c>
      <c r="AI66" s="83" t="s">
        <v>79</v>
      </c>
      <c r="AJ66" s="83" t="s">
        <v>65</v>
      </c>
      <c r="AK66" s="83" t="s">
        <v>65</v>
      </c>
      <c r="AL66" s="83" t="s">
        <v>65</v>
      </c>
      <c r="AM66" s="83" t="s">
        <v>65</v>
      </c>
      <c r="AN66" s="83" t="s">
        <v>66</v>
      </c>
      <c r="AO66" s="83" t="s">
        <v>66</v>
      </c>
      <c r="AP66" s="83" t="s">
        <v>67</v>
      </c>
      <c r="AQ66" s="83" t="s">
        <v>67</v>
      </c>
      <c r="AR66" s="83" t="s">
        <v>63</v>
      </c>
      <c r="AS66" s="83" t="s">
        <v>265</v>
      </c>
      <c r="AT66" s="83" t="s">
        <v>87</v>
      </c>
      <c r="AU66" s="83" t="s">
        <v>80</v>
      </c>
      <c r="AV66" s="83" t="s">
        <v>71</v>
      </c>
      <c r="AW66" s="83" t="s">
        <v>63</v>
      </c>
      <c r="AX66" s="83" t="s">
        <v>63</v>
      </c>
      <c r="AY66" s="83" t="s">
        <v>72</v>
      </c>
      <c r="AZ66" s="83" t="s">
        <v>73</v>
      </c>
      <c r="BA66" s="83" t="s">
        <v>72</v>
      </c>
      <c r="BB66" s="83" t="s">
        <v>73</v>
      </c>
      <c r="BC66" s="83" t="s">
        <v>73</v>
      </c>
      <c r="BE66" s="83" t="s">
        <v>73</v>
      </c>
      <c r="BG66" s="76" t="s">
        <v>100</v>
      </c>
      <c r="BH66" s="76" t="s">
        <v>60</v>
      </c>
      <c r="BI66" s="76" t="s">
        <v>1414</v>
      </c>
      <c r="BJ66">
        <f t="shared" ref="BJ66:BJ129" si="3">SUM(IF(J66="Betul / True",1,IF(J66="Salah / False",0,IF(J66="Tidak tahu / Dont Know",0,"PLEASE CHECK"))),IF(K66="Betul / True",1,IF(K66="Salah / False",0,IF(K66="Tidak tahu / Dont Know",0,"PLEASE CHECK"))),IF(L66="Betul / True",1,IF(L66="Salah / False",0,IF(L66="Tidak tahu / Dont Know",0,"PLEASE CHECK"))),IF(M66="Betul / True",0,IF(M66="Salah / False",1,IF(M66="Tidak tahu / Dont Know",0,"PLEASE CHECK"))),IF(N66="Betul / True",1,IF(N66="Salah / False",0,IF(N66="Tidak tahu / Dont Know",0,"PLEASE CHECK"))),IF(O66="Betul / True",1,IF(O66="Salah / False",0,IF(O66="Tidak tahu / Dont Know",0,"PLEASE CHECK"))),IF(P66="Betul / True",1,IF(P66="Salah / False",0,IF(P66="Tidak tahu / Dont Know",0,"PLEASE CHECK"))),IF(Q66="Betul / True",1,IF(Q66="Salah / False",0,IF(Q66="Tidak tahu / Dont Know",0,"PLEASE CHECK"))),IF(R66="Betul / True",1,IF(R66="Salah / False",0,IF(R66="Tidak tahu / Dont Know",0,"PLEASE CHECK"))),IF(S66="Betul / True",1,IF(S66="Salah / False",0,IF(S66="Tidak tahu / Dont Know",0,"PLEASE CHECK"))),IF(T66="Betul / True",1,IF(T66="Salah / False",0,IF(T66="Tidak tahu / Dont Know",0,"PLEASE CHECK"))),IF(U66="Betul / True",1,IF(U66="Salah / False",0,IF(U66="Tidak tahu / Dont Know",0,"PLEASE CHECK"))),IF(V66="Betul / True",1,IF(V66="Salah / False",0,IF(V66="Tidak tahu / Dont Know",0,"PLEASE CHECK"))),IF(W66="Betul / True",1,IF(W66="Salah / False",0,IF(W66="Tidak tahu / Dont Know",0,"PLEASE CHECK"))),IF(X66="Betul / True",1,IF(X66="Salah / False",0,IF(X66="Tidak tahu / Dont Know",0,"PLEASE CHECK"))),IF(Y66="Betul / True",1,IF(Y66="Salah / False",0,IF(Y66="Tidak tahu / Dont Know",0,"PLEASE CHECK"))))</f>
        <v>15</v>
      </c>
      <c r="BK66">
        <f t="shared" ref="BK66:BK129" si="4">SUM(IF(Z66="Sangat setuju / Strongly agree",4,IF(Z66="Setuju / Slightly agree",3,IF(Z66="Tidak setuju / Slightly disagree",2,IF(Z66="Sangat tidak setuju / Strongly disagree",1,"PLEASECHECK")))),IF(AA66="Sangat setuju / Strongly agree",4,IF(AA66="Setuju / Slightly agree",3,IF(AA66="Tidak setuju / Slightly disagree",2,IF(AA66="Sangat tidak setuju / Strongly disagree",1,"PLEASECHECK")))),IF(AB66="Sangat setuju / Strongly agree",4,IF(AB66="Setuju / Slightly agree",3,IF(AB66="Tidak setuju / Slightly disagree",2,IF(AB66="Sangat tidak setuju / Strongly disagree",1,"PLEASECHECK")))),IF(AC66="Sangat setuju / Strongly agree",4,IF(AC66="Setuju / Slightly agree",3,IF(AC66="Tidak setuju / Slightly disagree",2,IF(AC66="Sangat tidak setuju / Strongly disagree",1,"PLEASECHECK")))),IF(AD66="Sangat setuju / Strongly agree",4,IF(AD66="Setuju / Slightly agree",3,IF(AD66="Tidak setuju / Slightly disagree",2,IF(AD66="Sangat tidak setuju / Strongly disagree",1,"PLEASECHECK")))),IF(AE66="Sangat setuju / Strongly agree",4,IF(AE66="Setuju / Slightly agree",3,IF(AE66="Tidak setuju / Slightly disagree",2,IF(AE66="Sangat tidak setuju / Strongly disagree",1,"PLEASECHECK")))),IF(AF66="Sangat setuju / Strongly agree",4,IF(AF66="Setuju / Slightly agree",3,IF(AF66="Tidak setuju / Slightly disagree",2,IF(AF66="Sangat tidak setuju / Strongly disagree",1,"PLEASECHECK")))),IF(AG66="Sangat setuju / Strongly agree",4,IF(AG66="Setuju / Slightly agree",3,IF(AG66="Tidak setuju / Slightly disagree",2,IF(AG66="Sangat tidak setuju / Strongly disagree",2,"PLEASECHECK")))),IF(AH66="Sangat setuju / Strongly agree",4,IF(AH66="Setuju / Slightly agree",3,IF(AH66="Tidak setuju / Slightly disagree",2,IF(AH66="Sangat tidak setuju / Strongly disagree",2,"PLEASECHECK")))),IF(AI66="Sangat setuju / Strongly agree",1,IF(AI66="Setuju / Slightly agree",2,IF(AI66="Tidak setuju / Slightly disagree",3,IF(AI66="Sangat tidak setuju / Strongly disagree",4,"PLEASECHECK")))),IF(AJ66="Sangat setuju / Strongly agree",4,IF(AJ66="Setuju / Slightly agree",3,IF(AJ66="Tidak setuju / Slightly disagree",2,IF(AJ66="Sangat tidak setuju / Strongly disagree",3,"PLEASECHECK")))),IF(AK66="Sangat setuju / Strongly agree",4,IF(AK66="Setuju / Slightly agree",3,IF(AK66="Tidak setuju / Slightly disagree",2,IF(AK66="Sangat tidak setuju / Strongly disagree",3,"PLEASECHECK")))),IF(AL66="Sangat setuju / Strongly agree",4,IF(AL66="Setuju / Slightly agree",3,IF(AL66="Tidak setuju / Slightly disagree",2,IF(AL66="Sangat tidak setuju / Strongly disagree",3,"PLEASECHECK")))),IF(AM66="Sangat setuju / Strongly agree",4,IF(AM66="Setuju / Slightly agree",3,IF(AM66="Tidak setuju / Slightly disagree",2,IF(AM66="Sangat tidak setuju / Strongly disagree",3,"PLEASECHECK")))),IF(AN66="Sangat setuju / Strongly agree",4,IF(AN66="Setuju / Slightly agree",3,IF(AN66="Tidak setuju / Slightly disagree",2,IF(AN66="Sangat tidak setuju / Strongly disagree",4,"PLEASECHECK")))),IF(AO66="Sangat setuju / Strongly agree",4,IF(AO66="Setuju / Slightly agree",3,IF(AO66="Tidak setuju / Slightly disagree",2,IF(AO66="Sangat tidak setuju / Strongly disagree",4,"PLEASECHECK")))))</f>
        <v>56</v>
      </c>
      <c r="BM66" s="86" t="str">
        <f>_xlfn.XLOOKUP(Form_Responses1811121314[[#This Row],[Sekolah School (Cleansed)]],'Quality Check'!$B$11:$B$14,'Quality Check'!$C$11:$C$14,)</f>
        <v>Rural</v>
      </c>
      <c r="BN66" s="86" t="str">
        <f>_xlfn.XLOOKUP(Form_Responses1811121314[[#This Row],[Sekolah School (Cleansed)]],'Quality Check'!$B$11:$B$14,'Quality Check'!$D$11:$D$14,)</f>
        <v>Intervention Group (IG)</v>
      </c>
      <c r="BO66" s="87" t="str">
        <f>_xlfn.XLOOKUP(AS66,'Cleansing - Toothpaste Brand'!A:A,'Cleansing - Toothpaste Brand'!B:B,)</f>
        <v>Fresh and White</v>
      </c>
      <c r="BP66" s="87"/>
      <c r="BQ6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66" s="86" t="str">
        <f>_xlfn.XLOOKUP(AP66,'Cleansing - Response'!E:E,'Cleansing - Response'!F:F,)</f>
        <v>2 days and more</v>
      </c>
      <c r="BS66" s="86">
        <f>IF(Form_Responses1811121314[[#This Row],[Answer - B1]]="2 days and more",1,0)</f>
        <v>1</v>
      </c>
      <c r="BT66" s="86" t="str">
        <f>_xlfn.XLOOKUP(AQ66,'Cleansing - Response'!E:E,'Cleansing - Response'!F:F,)</f>
        <v>2 days and more</v>
      </c>
      <c r="BU66" s="86">
        <f>IF(Form_Responses1811121314[[#This Row],[Answer - B2]]="2 days and more",1,0)</f>
        <v>1</v>
      </c>
      <c r="BV66" s="86" t="str">
        <f t="shared" ref="BV66:BV129" si="5">IF(OR(AR66="Ya / Yes",AR66="Tidak / No"),AR66,IF(BQ66="Flouride-based","Ya / Yes","Tidak / No"))</f>
        <v>Ya / Yes</v>
      </c>
      <c r="BW66" s="86">
        <f>IF(Form_Responses1811121314[[#This Row],[Answer - B3]]="Ya / Yes",1,0)</f>
        <v>1</v>
      </c>
      <c r="BX66" s="86" t="str">
        <f>_xlfn.XLOOKUP(AT66,'Cleansing - Response'!E:E,'Cleansing - Response'!F:F,)</f>
        <v>Always</v>
      </c>
      <c r="BY66" s="86">
        <f>IF(Form_Responses1811121314[[#This Row],[Answer - B4]]="Always",1,0)</f>
        <v>1</v>
      </c>
      <c r="BZ66" s="86" t="str">
        <f>_xlfn.XLOOKUP(AU66,'Cleansing - Response'!H:H,'Cleansing - Response'!I:I,)</f>
        <v>Using dental floss at least once</v>
      </c>
      <c r="CA66" s="86">
        <f>IF(Form_Responses1811121314[[#This Row],[Answer - B5]]="Sometimes / When in need",2,IF(Form_Responses1811121314[[#This Row],[Answer - B5]]="Using dental floss at least once",1,0))</f>
        <v>1</v>
      </c>
      <c r="CB66" s="86" t="str">
        <f>_xlfn.XLOOKUP(AV66,'Cleansing - Response'!K:K,'Cleansing - Response'!L:L,)</f>
        <v>Up to 1 time a day</v>
      </c>
      <c r="CC66" s="86">
        <f>IF(Form_Responses1811121314[[#This Row],[Answer - B6]]="More than 1 time a day",1,0)</f>
        <v>0</v>
      </c>
      <c r="CD66" s="86" t="str">
        <f>_xlfn.XLOOKUP(AW66,'Cleansing - Response'!$N:$N,'Cleansing - Response'!$O:$O,)</f>
        <v>Yes / Sometimes</v>
      </c>
      <c r="CE66" s="86">
        <f>IF(Form_Responses1811121314[[#This Row],[Answer - B7-1]]="Yes / Sometimes",1,0)</f>
        <v>1</v>
      </c>
      <c r="CF66" s="86" t="str">
        <f>_xlfn.XLOOKUP(AX66,'Cleansing - Response'!$N:$N,'Cleansing - Response'!$O:$O,)</f>
        <v>Yes / Sometimes</v>
      </c>
      <c r="CG66" s="86">
        <f>IF(Form_Responses1811121314[[#This Row],[Answer - B7-2]]="Yes / Sometimes",1,0)</f>
        <v>1</v>
      </c>
      <c r="CH66" s="86" t="str">
        <f>_xlfn.XLOOKUP(AY66,'Cleansing - Response'!$N:$N,'Cleansing - Response'!$O:$O,)</f>
        <v>Yes / Sometimes</v>
      </c>
      <c r="CI66" s="86">
        <f>IF(Form_Responses1811121314[[#This Row],[Answer - B7-3]]="Yes / Sometimes",1,0)</f>
        <v>1</v>
      </c>
      <c r="CJ66" s="86" t="str">
        <f>_xlfn.XLOOKUP(AZ66,'Cleansing - Response'!$N:$N,'Cleansing - Response'!$O:$O,)</f>
        <v>No</v>
      </c>
      <c r="CK66" s="86">
        <f>IF(Form_Responses1811121314[[#This Row],[Answer - B7-4]]="Yes / Sometimes",1,0)</f>
        <v>0</v>
      </c>
      <c r="CL66" s="86" t="str">
        <f>_xlfn.XLOOKUP(BA66,'Cleansing - Response'!$N:$N,'Cleansing - Response'!$O:$O,)</f>
        <v>Yes / Sometimes</v>
      </c>
      <c r="CM66" s="86">
        <f>IF(Form_Responses1811121314[[#This Row],[Answer - B7-5]]="Yes / Sometimes",1,0)</f>
        <v>1</v>
      </c>
      <c r="CN66" s="86" t="str">
        <f>_xlfn.XLOOKUP(BB66,'Cleansing - Response'!$N:$N,'Cleansing - Response'!$O:$O,)</f>
        <v>No</v>
      </c>
      <c r="CO66" s="86">
        <f>IF(Form_Responses1811121314[[#This Row],[Answer - B7-6]]="Yes / Sometimes",1,0)</f>
        <v>0</v>
      </c>
      <c r="CP66" s="87" t="str">
        <f>IF(COUNTIF(Form_Responses1811121314[[#This Row],[Answer - B7-1]:[Answer - B7-6]], "Yes / Sometimes") &gt; 4, "More than 4 times","Up to 4 times")</f>
        <v>Up to 4 times</v>
      </c>
      <c r="CQ66" s="152">
        <f>IF(Form_Responses1811121314[[#This Row],[Answer - B7 (Overall)]]="More than 4 times",1,0)</f>
        <v>0</v>
      </c>
    </row>
    <row r="67" spans="1:95" ht="13.2" hidden="1" x14ac:dyDescent="0.25">
      <c r="A67" s="82">
        <v>45569.507287650464</v>
      </c>
      <c r="B67" s="83" t="s">
        <v>266</v>
      </c>
      <c r="C67" s="84" t="s">
        <v>267</v>
      </c>
      <c r="D67" s="83">
        <v>44.64</v>
      </c>
      <c r="E67" s="83">
        <v>0.33</v>
      </c>
      <c r="F67" s="83" t="s">
        <v>60</v>
      </c>
      <c r="G67" s="83" t="s">
        <v>76</v>
      </c>
      <c r="H67" s="83" t="s">
        <v>62</v>
      </c>
      <c r="I67" s="83" t="s">
        <v>73</v>
      </c>
      <c r="J67" s="83" t="s">
        <v>64</v>
      </c>
      <c r="K67" s="83" t="s">
        <v>64</v>
      </c>
      <c r="L67" s="83" t="s">
        <v>64</v>
      </c>
      <c r="M67" s="83" t="s">
        <v>64</v>
      </c>
      <c r="N67" s="83" t="s">
        <v>64</v>
      </c>
      <c r="O67" s="83" t="s">
        <v>84</v>
      </c>
      <c r="P67" s="83" t="s">
        <v>84</v>
      </c>
      <c r="Q67" s="83" t="s">
        <v>84</v>
      </c>
      <c r="R67" s="83" t="s">
        <v>64</v>
      </c>
      <c r="S67" s="83" t="s">
        <v>84</v>
      </c>
      <c r="T67" s="83" t="s">
        <v>64</v>
      </c>
      <c r="U67" s="83" t="s">
        <v>64</v>
      </c>
      <c r="V67" s="83" t="s">
        <v>64</v>
      </c>
      <c r="W67" s="83" t="s">
        <v>64</v>
      </c>
      <c r="X67" s="83" t="s">
        <v>64</v>
      </c>
      <c r="Y67" s="83" t="s">
        <v>64</v>
      </c>
      <c r="Z67" s="83" t="s">
        <v>66</v>
      </c>
      <c r="AA67" s="83" t="s">
        <v>66</v>
      </c>
      <c r="AB67" s="83" t="s">
        <v>66</v>
      </c>
      <c r="AC67" s="83" t="s">
        <v>66</v>
      </c>
      <c r="AD67" s="83" t="s">
        <v>66</v>
      </c>
      <c r="AE67" s="83" t="s">
        <v>66</v>
      </c>
      <c r="AF67" s="83" t="s">
        <v>66</v>
      </c>
      <c r="AG67" s="83" t="s">
        <v>79</v>
      </c>
      <c r="AH67" s="83" t="s">
        <v>79</v>
      </c>
      <c r="AI67" s="83" t="s">
        <v>66</v>
      </c>
      <c r="AJ67" s="83" t="s">
        <v>66</v>
      </c>
      <c r="AK67" s="83" t="s">
        <v>66</v>
      </c>
      <c r="AL67" s="83" t="s">
        <v>66</v>
      </c>
      <c r="AM67" s="83" t="s">
        <v>66</v>
      </c>
      <c r="AN67" s="83" t="s">
        <v>66</v>
      </c>
      <c r="AO67" s="83" t="s">
        <v>66</v>
      </c>
      <c r="AP67" s="83" t="s">
        <v>67</v>
      </c>
      <c r="AQ67" s="83" t="s">
        <v>67</v>
      </c>
      <c r="AR67" s="83" t="s">
        <v>63</v>
      </c>
      <c r="AS67" s="83" t="s">
        <v>268</v>
      </c>
      <c r="AT67" s="83" t="s">
        <v>87</v>
      </c>
      <c r="AU67" s="83" t="s">
        <v>70</v>
      </c>
      <c r="AV67" s="83" t="s">
        <v>71</v>
      </c>
      <c r="AW67" s="83" t="s">
        <v>63</v>
      </c>
      <c r="AX67" s="83" t="s">
        <v>72</v>
      </c>
      <c r="AY67" s="83" t="s">
        <v>63</v>
      </c>
      <c r="AZ67" s="83" t="s">
        <v>63</v>
      </c>
      <c r="BA67" s="83" t="s">
        <v>72</v>
      </c>
      <c r="BB67" s="83" t="s">
        <v>73</v>
      </c>
      <c r="BC67" s="83" t="s">
        <v>73</v>
      </c>
      <c r="BE67" s="83" t="s">
        <v>73</v>
      </c>
      <c r="BG67" s="76" t="s">
        <v>100</v>
      </c>
      <c r="BH67" s="76" t="s">
        <v>60</v>
      </c>
      <c r="BI67" s="76" t="s">
        <v>1415</v>
      </c>
      <c r="BJ67">
        <f t="shared" si="3"/>
        <v>11</v>
      </c>
      <c r="BK67">
        <f t="shared" si="4"/>
        <v>45</v>
      </c>
      <c r="BM67" s="86" t="str">
        <f>_xlfn.XLOOKUP(Form_Responses1811121314[[#This Row],[Sekolah School (Cleansed)]],'Quality Check'!$B$11:$B$14,'Quality Check'!$C$11:$C$14,)</f>
        <v>Rural</v>
      </c>
      <c r="BN67" s="86" t="str">
        <f>_xlfn.XLOOKUP(Form_Responses1811121314[[#This Row],[Sekolah School (Cleansed)]],'Quality Check'!$B$11:$B$14,'Quality Check'!$D$11:$D$14,)</f>
        <v>Intervention Group (IG)</v>
      </c>
      <c r="BO67" s="87" t="str">
        <f>_xlfn.XLOOKUP(AS67,'Cleansing - Toothpaste Brand'!A:A,'Cleansing - Toothpaste Brand'!B:B,)</f>
        <v>Colgate</v>
      </c>
      <c r="BP67" s="87"/>
      <c r="BQ6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67" s="86" t="str">
        <f>_xlfn.XLOOKUP(AP67,'Cleansing - Response'!E:E,'Cleansing - Response'!F:F,)</f>
        <v>2 days and more</v>
      </c>
      <c r="BS67" s="86">
        <f>IF(Form_Responses1811121314[[#This Row],[Answer - B1]]="2 days and more",1,0)</f>
        <v>1</v>
      </c>
      <c r="BT67" s="86" t="str">
        <f>_xlfn.XLOOKUP(AQ67,'Cleansing - Response'!E:E,'Cleansing - Response'!F:F,)</f>
        <v>2 days and more</v>
      </c>
      <c r="BU67" s="86">
        <f>IF(Form_Responses1811121314[[#This Row],[Answer - B2]]="2 days and more",1,0)</f>
        <v>1</v>
      </c>
      <c r="BV67" s="86" t="str">
        <f t="shared" si="5"/>
        <v>Ya / Yes</v>
      </c>
      <c r="BW67" s="86">
        <f>IF(Form_Responses1811121314[[#This Row],[Answer - B3]]="Ya / Yes",1,0)</f>
        <v>1</v>
      </c>
      <c r="BX67" s="86" t="str">
        <f>_xlfn.XLOOKUP(AT67,'Cleansing - Response'!E:E,'Cleansing - Response'!F:F,)</f>
        <v>Always</v>
      </c>
      <c r="BY67" s="86">
        <f>IF(Form_Responses1811121314[[#This Row],[Answer - B4]]="Always",1,0)</f>
        <v>1</v>
      </c>
      <c r="BZ67" s="86" t="str">
        <f>_xlfn.XLOOKUP(AU67,'Cleansing - Response'!H:H,'Cleansing - Response'!I:I,)</f>
        <v>Sometimes / When in need</v>
      </c>
      <c r="CA67" s="86">
        <f>IF(Form_Responses1811121314[[#This Row],[Answer - B5]]="Sometimes / When in need",2,IF(Form_Responses1811121314[[#This Row],[Answer - B5]]="Using dental floss at least once",1,0))</f>
        <v>2</v>
      </c>
      <c r="CB67" s="86" t="str">
        <f>_xlfn.XLOOKUP(AV67,'Cleansing - Response'!K:K,'Cleansing - Response'!L:L,)</f>
        <v>Up to 1 time a day</v>
      </c>
      <c r="CC67" s="86">
        <f>IF(Form_Responses1811121314[[#This Row],[Answer - B6]]="More than 1 time a day",1,0)</f>
        <v>0</v>
      </c>
      <c r="CD67" s="86" t="str">
        <f>_xlfn.XLOOKUP(AW67,'Cleansing - Response'!$N:$N,'Cleansing - Response'!$O:$O,)</f>
        <v>Yes / Sometimes</v>
      </c>
      <c r="CE67" s="86">
        <f>IF(Form_Responses1811121314[[#This Row],[Answer - B7-1]]="Yes / Sometimes",1,0)</f>
        <v>1</v>
      </c>
      <c r="CF67" s="86" t="str">
        <f>_xlfn.XLOOKUP(AX67,'Cleansing - Response'!$N:$N,'Cleansing - Response'!$O:$O,)</f>
        <v>Yes / Sometimes</v>
      </c>
      <c r="CG67" s="86">
        <f>IF(Form_Responses1811121314[[#This Row],[Answer - B7-2]]="Yes / Sometimes",1,0)</f>
        <v>1</v>
      </c>
      <c r="CH67" s="86" t="str">
        <f>_xlfn.XLOOKUP(AY67,'Cleansing - Response'!$N:$N,'Cleansing - Response'!$O:$O,)</f>
        <v>Yes / Sometimes</v>
      </c>
      <c r="CI67" s="86">
        <f>IF(Form_Responses1811121314[[#This Row],[Answer - B7-3]]="Yes / Sometimes",1,0)</f>
        <v>1</v>
      </c>
      <c r="CJ67" s="86" t="str">
        <f>_xlfn.XLOOKUP(AZ67,'Cleansing - Response'!$N:$N,'Cleansing - Response'!$O:$O,)</f>
        <v>Yes / Sometimes</v>
      </c>
      <c r="CK67" s="86">
        <f>IF(Form_Responses1811121314[[#This Row],[Answer - B7-4]]="Yes / Sometimes",1,0)</f>
        <v>1</v>
      </c>
      <c r="CL67" s="86" t="str">
        <f>_xlfn.XLOOKUP(BA67,'Cleansing - Response'!$N:$N,'Cleansing - Response'!$O:$O,)</f>
        <v>Yes / Sometimes</v>
      </c>
      <c r="CM67" s="86">
        <f>IF(Form_Responses1811121314[[#This Row],[Answer - B7-5]]="Yes / Sometimes",1,0)</f>
        <v>1</v>
      </c>
      <c r="CN67" s="86" t="str">
        <f>_xlfn.XLOOKUP(BB67,'Cleansing - Response'!$N:$N,'Cleansing - Response'!$O:$O,)</f>
        <v>No</v>
      </c>
      <c r="CO67" s="86">
        <f>IF(Form_Responses1811121314[[#This Row],[Answer - B7-6]]="Yes / Sometimes",1,0)</f>
        <v>0</v>
      </c>
      <c r="CP67" s="87" t="str">
        <f>IF(COUNTIF(Form_Responses1811121314[[#This Row],[Answer - B7-1]:[Answer - B7-6]], "Yes / Sometimes") &gt; 4, "More than 4 times","Up to 4 times")</f>
        <v>More than 4 times</v>
      </c>
      <c r="CQ67" s="152">
        <f>IF(Form_Responses1811121314[[#This Row],[Answer - B7 (Overall)]]="More than 4 times",1,0)</f>
        <v>1</v>
      </c>
    </row>
    <row r="68" spans="1:95" ht="13.2" hidden="1" x14ac:dyDescent="0.25">
      <c r="A68" s="82">
        <v>45569.508050347227</v>
      </c>
      <c r="B68" s="83" t="s">
        <v>269</v>
      </c>
      <c r="C68" s="84" t="s">
        <v>270</v>
      </c>
      <c r="D68" s="83">
        <v>100</v>
      </c>
      <c r="E68" s="83">
        <v>0.54</v>
      </c>
      <c r="F68" s="83" t="s">
        <v>60</v>
      </c>
      <c r="G68" s="83" t="s">
        <v>76</v>
      </c>
      <c r="H68" s="83" t="s">
        <v>100</v>
      </c>
      <c r="I68" s="83" t="s">
        <v>63</v>
      </c>
      <c r="J68" s="83" t="s">
        <v>64</v>
      </c>
      <c r="K68" s="83" t="s">
        <v>64</v>
      </c>
      <c r="L68" s="83" t="s">
        <v>64</v>
      </c>
      <c r="M68" s="83" t="s">
        <v>84</v>
      </c>
      <c r="N68" s="83" t="s">
        <v>64</v>
      </c>
      <c r="O68" s="83" t="s">
        <v>64</v>
      </c>
      <c r="P68" s="83" t="s">
        <v>84</v>
      </c>
      <c r="Q68" s="83" t="s">
        <v>84</v>
      </c>
      <c r="R68" s="83" t="s">
        <v>64</v>
      </c>
      <c r="S68" s="83" t="s">
        <v>64</v>
      </c>
      <c r="T68" s="83" t="s">
        <v>64</v>
      </c>
      <c r="U68" s="83" t="s">
        <v>84</v>
      </c>
      <c r="V68" s="83" t="s">
        <v>64</v>
      </c>
      <c r="W68" s="83" t="s">
        <v>64</v>
      </c>
      <c r="X68" s="83" t="s">
        <v>64</v>
      </c>
      <c r="Y68" s="83" t="s">
        <v>64</v>
      </c>
      <c r="Z68" s="83" t="s">
        <v>65</v>
      </c>
      <c r="AA68" s="83" t="s">
        <v>65</v>
      </c>
      <c r="AB68" s="83" t="s">
        <v>65</v>
      </c>
      <c r="AC68" s="83" t="s">
        <v>65</v>
      </c>
      <c r="AD68" s="83" t="s">
        <v>65</v>
      </c>
      <c r="AE68" s="83" t="s">
        <v>65</v>
      </c>
      <c r="AF68" s="83" t="s">
        <v>66</v>
      </c>
      <c r="AG68" s="83" t="s">
        <v>65</v>
      </c>
      <c r="AH68" s="83" t="s">
        <v>65</v>
      </c>
      <c r="AI68" s="83" t="s">
        <v>101</v>
      </c>
      <c r="AJ68" s="83" t="s">
        <v>65</v>
      </c>
      <c r="AK68" s="83" t="s">
        <v>65</v>
      </c>
      <c r="AL68" s="83" t="s">
        <v>65</v>
      </c>
      <c r="AM68" s="83" t="s">
        <v>65</v>
      </c>
      <c r="AN68" s="83" t="s">
        <v>66</v>
      </c>
      <c r="AO68" s="83" t="s">
        <v>65</v>
      </c>
      <c r="AP68" s="83" t="s">
        <v>67</v>
      </c>
      <c r="AQ68" s="83" t="s">
        <v>67</v>
      </c>
      <c r="AR68" s="83" t="s">
        <v>86</v>
      </c>
      <c r="AS68" s="83" t="s">
        <v>68</v>
      </c>
      <c r="AT68" s="83" t="s">
        <v>69</v>
      </c>
      <c r="AU68" s="83" t="s">
        <v>93</v>
      </c>
      <c r="AV68" s="83" t="s">
        <v>71</v>
      </c>
      <c r="AW68" s="83" t="s">
        <v>73</v>
      </c>
      <c r="AX68" s="83" t="s">
        <v>73</v>
      </c>
      <c r="AY68" s="83" t="s">
        <v>63</v>
      </c>
      <c r="AZ68" s="83" t="s">
        <v>63</v>
      </c>
      <c r="BA68" s="83" t="s">
        <v>72</v>
      </c>
      <c r="BB68" s="83" t="s">
        <v>73</v>
      </c>
      <c r="BC68" s="83" t="s">
        <v>73</v>
      </c>
      <c r="BE68" s="83" t="s">
        <v>63</v>
      </c>
      <c r="BF68" s="83" t="s">
        <v>271</v>
      </c>
      <c r="BG68" s="76" t="s">
        <v>100</v>
      </c>
      <c r="BH68" s="76" t="s">
        <v>60</v>
      </c>
      <c r="BI68" s="76" t="s">
        <v>1414</v>
      </c>
      <c r="BJ68">
        <f t="shared" si="3"/>
        <v>12</v>
      </c>
      <c r="BK68">
        <f t="shared" si="4"/>
        <v>62</v>
      </c>
      <c r="BM68" s="86" t="str">
        <f>_xlfn.XLOOKUP(Form_Responses1811121314[[#This Row],[Sekolah School (Cleansed)]],'Quality Check'!$B$11:$B$14,'Quality Check'!$C$11:$C$14,)</f>
        <v>Rural</v>
      </c>
      <c r="BN68" s="86" t="str">
        <f>_xlfn.XLOOKUP(Form_Responses1811121314[[#This Row],[Sekolah School (Cleansed)]],'Quality Check'!$B$11:$B$14,'Quality Check'!$D$11:$D$14,)</f>
        <v>Intervention Group (IG)</v>
      </c>
      <c r="BO68" s="87" t="str">
        <f>_xlfn.XLOOKUP(AS68,'Cleansing - Toothpaste Brand'!A:A,'Cleansing - Toothpaste Brand'!B:B,)</f>
        <v>Colgate</v>
      </c>
      <c r="BP68" s="87"/>
      <c r="BQ6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68" s="86" t="str">
        <f>_xlfn.XLOOKUP(AP68,'Cleansing - Response'!E:E,'Cleansing - Response'!F:F,)</f>
        <v>2 days and more</v>
      </c>
      <c r="BS68" s="86">
        <f>IF(Form_Responses1811121314[[#This Row],[Answer - B1]]="2 days and more",1,0)</f>
        <v>1</v>
      </c>
      <c r="BT68" s="86" t="str">
        <f>_xlfn.XLOOKUP(AQ68,'Cleansing - Response'!E:E,'Cleansing - Response'!F:F,)</f>
        <v>2 days and more</v>
      </c>
      <c r="BU68" s="86">
        <f>IF(Form_Responses1811121314[[#This Row],[Answer - B2]]="2 days and more",1,0)</f>
        <v>1</v>
      </c>
      <c r="BV68" s="86" t="str">
        <f t="shared" si="5"/>
        <v>Ya / Yes</v>
      </c>
      <c r="BW68" s="86">
        <f>IF(Form_Responses1811121314[[#This Row],[Answer - B3]]="Ya / Yes",1,0)</f>
        <v>1</v>
      </c>
      <c r="BX68" s="86" t="str">
        <f>_xlfn.XLOOKUP(AT68,'Cleansing - Response'!E:E,'Cleansing - Response'!F:F,)</f>
        <v>Rarely / Sometimes</v>
      </c>
      <c r="BY68" s="86">
        <f>IF(Form_Responses1811121314[[#This Row],[Answer - B4]]="Always",1,0)</f>
        <v>0</v>
      </c>
      <c r="BZ68" s="86" t="str">
        <f>_xlfn.XLOOKUP(AU68,'Cleansing - Response'!H:H,'Cleansing - Response'!I:I,)</f>
        <v>Not using dental floss</v>
      </c>
      <c r="CA68" s="86">
        <f>IF(Form_Responses1811121314[[#This Row],[Answer - B5]]="Sometimes / When in need",2,IF(Form_Responses1811121314[[#This Row],[Answer - B5]]="Using dental floss at least once",1,0))</f>
        <v>0</v>
      </c>
      <c r="CB68" s="86" t="str">
        <f>_xlfn.XLOOKUP(AV68,'Cleansing - Response'!K:K,'Cleansing - Response'!L:L,)</f>
        <v>Up to 1 time a day</v>
      </c>
      <c r="CC68" s="86">
        <f>IF(Form_Responses1811121314[[#This Row],[Answer - B6]]="More than 1 time a day",1,0)</f>
        <v>0</v>
      </c>
      <c r="CD68" s="86" t="str">
        <f>_xlfn.XLOOKUP(AW68,'Cleansing - Response'!$N:$N,'Cleansing - Response'!$O:$O,)</f>
        <v>No</v>
      </c>
      <c r="CE68" s="86">
        <f>IF(Form_Responses1811121314[[#This Row],[Answer - B7-1]]="Yes / Sometimes",1,0)</f>
        <v>0</v>
      </c>
      <c r="CF68" s="86" t="str">
        <f>_xlfn.XLOOKUP(AX68,'Cleansing - Response'!$N:$N,'Cleansing - Response'!$O:$O,)</f>
        <v>No</v>
      </c>
      <c r="CG68" s="86">
        <f>IF(Form_Responses1811121314[[#This Row],[Answer - B7-2]]="Yes / Sometimes",1,0)</f>
        <v>0</v>
      </c>
      <c r="CH68" s="86" t="str">
        <f>_xlfn.XLOOKUP(AY68,'Cleansing - Response'!$N:$N,'Cleansing - Response'!$O:$O,)</f>
        <v>Yes / Sometimes</v>
      </c>
      <c r="CI68" s="86">
        <f>IF(Form_Responses1811121314[[#This Row],[Answer - B7-3]]="Yes / Sometimes",1,0)</f>
        <v>1</v>
      </c>
      <c r="CJ68" s="86" t="str">
        <f>_xlfn.XLOOKUP(AZ68,'Cleansing - Response'!$N:$N,'Cleansing - Response'!$O:$O,)</f>
        <v>Yes / Sometimes</v>
      </c>
      <c r="CK68" s="86">
        <f>IF(Form_Responses1811121314[[#This Row],[Answer - B7-4]]="Yes / Sometimes",1,0)</f>
        <v>1</v>
      </c>
      <c r="CL68" s="86" t="str">
        <f>_xlfn.XLOOKUP(BA68,'Cleansing - Response'!$N:$N,'Cleansing - Response'!$O:$O,)</f>
        <v>Yes / Sometimes</v>
      </c>
      <c r="CM68" s="86">
        <f>IF(Form_Responses1811121314[[#This Row],[Answer - B7-5]]="Yes / Sometimes",1,0)</f>
        <v>1</v>
      </c>
      <c r="CN68" s="86" t="str">
        <f>_xlfn.XLOOKUP(BB68,'Cleansing - Response'!$N:$N,'Cleansing - Response'!$O:$O,)</f>
        <v>No</v>
      </c>
      <c r="CO68" s="86">
        <f>IF(Form_Responses1811121314[[#This Row],[Answer - B7-6]]="Yes / Sometimes",1,0)</f>
        <v>0</v>
      </c>
      <c r="CP68" s="87" t="str">
        <f>IF(COUNTIF(Form_Responses1811121314[[#This Row],[Answer - B7-1]:[Answer - B7-6]], "Yes / Sometimes") &gt; 4, "More than 4 times","Up to 4 times")</f>
        <v>Up to 4 times</v>
      </c>
      <c r="CQ68" s="152">
        <f>IF(Form_Responses1811121314[[#This Row],[Answer - B7 (Overall)]]="More than 4 times",1,0)</f>
        <v>0</v>
      </c>
    </row>
    <row r="69" spans="1:95" ht="13.2" hidden="1" x14ac:dyDescent="0.25">
      <c r="A69" s="82">
        <v>45569.510554050925</v>
      </c>
      <c r="B69" s="83" t="s">
        <v>272</v>
      </c>
      <c r="C69" s="84" t="s">
        <v>273</v>
      </c>
      <c r="D69" s="83">
        <v>21.43</v>
      </c>
      <c r="E69" s="83">
        <v>0</v>
      </c>
      <c r="F69" s="83" t="s">
        <v>60</v>
      </c>
      <c r="G69" s="83" t="s">
        <v>76</v>
      </c>
      <c r="H69" s="83" t="s">
        <v>100</v>
      </c>
      <c r="I69" s="83" t="s">
        <v>63</v>
      </c>
      <c r="J69" s="83" t="s">
        <v>64</v>
      </c>
      <c r="K69" s="83" t="s">
        <v>64</v>
      </c>
      <c r="L69" s="83" t="s">
        <v>64</v>
      </c>
      <c r="M69" s="83" t="s">
        <v>84</v>
      </c>
      <c r="N69" s="83" t="s">
        <v>84</v>
      </c>
      <c r="O69" s="83" t="s">
        <v>78</v>
      </c>
      <c r="P69" s="83" t="s">
        <v>84</v>
      </c>
      <c r="Q69" s="83" t="s">
        <v>64</v>
      </c>
      <c r="R69" s="83" t="s">
        <v>64</v>
      </c>
      <c r="S69" s="83" t="s">
        <v>64</v>
      </c>
      <c r="T69" s="83" t="s">
        <v>64</v>
      </c>
      <c r="U69" s="83" t="s">
        <v>84</v>
      </c>
      <c r="V69" s="83" t="s">
        <v>84</v>
      </c>
      <c r="W69" s="83" t="s">
        <v>64</v>
      </c>
      <c r="X69" s="83" t="s">
        <v>64</v>
      </c>
      <c r="Y69" s="83" t="s">
        <v>64</v>
      </c>
      <c r="Z69" s="83" t="s">
        <v>65</v>
      </c>
      <c r="AA69" s="83" t="s">
        <v>65</v>
      </c>
      <c r="AB69" s="83" t="s">
        <v>65</v>
      </c>
      <c r="AC69" s="83" t="s">
        <v>66</v>
      </c>
      <c r="AD69" s="83" t="s">
        <v>79</v>
      </c>
      <c r="AE69" s="83" t="s">
        <v>65</v>
      </c>
      <c r="AF69" s="83" t="s">
        <v>66</v>
      </c>
      <c r="AG69" s="83" t="s">
        <v>66</v>
      </c>
      <c r="AH69" s="83" t="s">
        <v>65</v>
      </c>
      <c r="AI69" s="83" t="s">
        <v>66</v>
      </c>
      <c r="AJ69" s="83" t="s">
        <v>65</v>
      </c>
      <c r="AK69" s="83" t="s">
        <v>65</v>
      </c>
      <c r="AL69" s="83" t="s">
        <v>65</v>
      </c>
      <c r="AM69" s="83" t="s">
        <v>66</v>
      </c>
      <c r="AN69" s="83" t="s">
        <v>79</v>
      </c>
      <c r="AO69" s="83" t="s">
        <v>66</v>
      </c>
      <c r="AP69" s="83" t="s">
        <v>67</v>
      </c>
      <c r="AQ69" s="83" t="s">
        <v>67</v>
      </c>
      <c r="AR69" s="83" t="s">
        <v>63</v>
      </c>
      <c r="AS69" s="83" t="s">
        <v>274</v>
      </c>
      <c r="AT69" s="83" t="s">
        <v>69</v>
      </c>
      <c r="AU69" s="83" t="s">
        <v>70</v>
      </c>
      <c r="AV69" s="83" t="s">
        <v>67</v>
      </c>
      <c r="AW69" s="83" t="s">
        <v>72</v>
      </c>
      <c r="AX69" s="83" t="s">
        <v>63</v>
      </c>
      <c r="AY69" s="83" t="s">
        <v>63</v>
      </c>
      <c r="AZ69" s="83" t="s">
        <v>73</v>
      </c>
      <c r="BA69" s="83" t="s">
        <v>63</v>
      </c>
      <c r="BB69" s="83" t="s">
        <v>63</v>
      </c>
      <c r="BC69" s="83" t="s">
        <v>73</v>
      </c>
      <c r="BE69" s="83" t="s">
        <v>73</v>
      </c>
      <c r="BG69" s="76" t="s">
        <v>100</v>
      </c>
      <c r="BH69" s="76" t="s">
        <v>60</v>
      </c>
      <c r="BI69" s="76" t="s">
        <v>1414</v>
      </c>
      <c r="BJ69">
        <f t="shared" si="3"/>
        <v>10</v>
      </c>
      <c r="BK69">
        <f t="shared" si="4"/>
        <v>53</v>
      </c>
      <c r="BM69" s="86" t="str">
        <f>_xlfn.XLOOKUP(Form_Responses1811121314[[#This Row],[Sekolah School (Cleansed)]],'Quality Check'!$B$11:$B$14,'Quality Check'!$C$11:$C$14,)</f>
        <v>Rural</v>
      </c>
      <c r="BN69" s="86" t="str">
        <f>_xlfn.XLOOKUP(Form_Responses1811121314[[#This Row],[Sekolah School (Cleansed)]],'Quality Check'!$B$11:$B$14,'Quality Check'!$D$11:$D$14,)</f>
        <v>Intervention Group (IG)</v>
      </c>
      <c r="BO69" s="87" t="str">
        <f>_xlfn.XLOOKUP(AS69,'Cleansing - Toothpaste Brand'!A:A,'Cleansing - Toothpaste Brand'!B:B,)</f>
        <v>Pepsodent</v>
      </c>
      <c r="BP69" s="87"/>
      <c r="BQ6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69" s="86" t="str">
        <f>_xlfn.XLOOKUP(AP69,'Cleansing - Response'!E:E,'Cleansing - Response'!F:F,)</f>
        <v>2 days and more</v>
      </c>
      <c r="BS69" s="86">
        <f>IF(Form_Responses1811121314[[#This Row],[Answer - B1]]="2 days and more",1,0)</f>
        <v>1</v>
      </c>
      <c r="BT69" s="86" t="str">
        <f>_xlfn.XLOOKUP(AQ69,'Cleansing - Response'!E:E,'Cleansing - Response'!F:F,)</f>
        <v>2 days and more</v>
      </c>
      <c r="BU69" s="86">
        <f>IF(Form_Responses1811121314[[#This Row],[Answer - B2]]="2 days and more",1,0)</f>
        <v>1</v>
      </c>
      <c r="BV69" s="86" t="str">
        <f t="shared" si="5"/>
        <v>Ya / Yes</v>
      </c>
      <c r="BW69" s="86">
        <f>IF(Form_Responses1811121314[[#This Row],[Answer - B3]]="Ya / Yes",1,0)</f>
        <v>1</v>
      </c>
      <c r="BX69" s="86" t="str">
        <f>_xlfn.XLOOKUP(AT69,'Cleansing - Response'!E:E,'Cleansing - Response'!F:F,)</f>
        <v>Rarely / Sometimes</v>
      </c>
      <c r="BY69" s="86">
        <f>IF(Form_Responses1811121314[[#This Row],[Answer - B4]]="Always",1,0)</f>
        <v>0</v>
      </c>
      <c r="BZ69" s="86" t="str">
        <f>_xlfn.XLOOKUP(AU69,'Cleansing - Response'!H:H,'Cleansing - Response'!I:I,)</f>
        <v>Sometimes / When in need</v>
      </c>
      <c r="CA69" s="86">
        <f>IF(Form_Responses1811121314[[#This Row],[Answer - B5]]="Sometimes / When in need",2,IF(Form_Responses1811121314[[#This Row],[Answer - B5]]="Using dental floss at least once",1,0))</f>
        <v>2</v>
      </c>
      <c r="CB69" s="86" t="str">
        <f>_xlfn.XLOOKUP(AV69,'Cleansing - Response'!K:K,'Cleansing - Response'!L:L,)</f>
        <v>More than 1 time a day</v>
      </c>
      <c r="CC69" s="86">
        <f>IF(Form_Responses1811121314[[#This Row],[Answer - B6]]="More than 1 time a day",1,0)</f>
        <v>1</v>
      </c>
      <c r="CD69" s="86" t="str">
        <f>_xlfn.XLOOKUP(AW69,'Cleansing - Response'!$N:$N,'Cleansing - Response'!$O:$O,)</f>
        <v>Yes / Sometimes</v>
      </c>
      <c r="CE69" s="86">
        <f>IF(Form_Responses1811121314[[#This Row],[Answer - B7-1]]="Yes / Sometimes",1,0)</f>
        <v>1</v>
      </c>
      <c r="CF69" s="86" t="str">
        <f>_xlfn.XLOOKUP(AX69,'Cleansing - Response'!$N:$N,'Cleansing - Response'!$O:$O,)</f>
        <v>Yes / Sometimes</v>
      </c>
      <c r="CG69" s="86">
        <f>IF(Form_Responses1811121314[[#This Row],[Answer - B7-2]]="Yes / Sometimes",1,0)</f>
        <v>1</v>
      </c>
      <c r="CH69" s="86" t="str">
        <f>_xlfn.XLOOKUP(AY69,'Cleansing - Response'!$N:$N,'Cleansing - Response'!$O:$O,)</f>
        <v>Yes / Sometimes</v>
      </c>
      <c r="CI69" s="86">
        <f>IF(Form_Responses1811121314[[#This Row],[Answer - B7-3]]="Yes / Sometimes",1,0)</f>
        <v>1</v>
      </c>
      <c r="CJ69" s="86" t="str">
        <f>_xlfn.XLOOKUP(AZ69,'Cleansing - Response'!$N:$N,'Cleansing - Response'!$O:$O,)</f>
        <v>No</v>
      </c>
      <c r="CK69" s="86">
        <f>IF(Form_Responses1811121314[[#This Row],[Answer - B7-4]]="Yes / Sometimes",1,0)</f>
        <v>0</v>
      </c>
      <c r="CL69" s="86" t="str">
        <f>_xlfn.XLOOKUP(BA69,'Cleansing - Response'!$N:$N,'Cleansing - Response'!$O:$O,)</f>
        <v>Yes / Sometimes</v>
      </c>
      <c r="CM69" s="86">
        <f>IF(Form_Responses1811121314[[#This Row],[Answer - B7-5]]="Yes / Sometimes",1,0)</f>
        <v>1</v>
      </c>
      <c r="CN69" s="86" t="str">
        <f>_xlfn.XLOOKUP(BB69,'Cleansing - Response'!$N:$N,'Cleansing - Response'!$O:$O,)</f>
        <v>Yes / Sometimes</v>
      </c>
      <c r="CO69" s="86">
        <f>IF(Form_Responses1811121314[[#This Row],[Answer - B7-6]]="Yes / Sometimes",1,0)</f>
        <v>1</v>
      </c>
      <c r="CP69" s="87" t="str">
        <f>IF(COUNTIF(Form_Responses1811121314[[#This Row],[Answer - B7-1]:[Answer - B7-6]], "Yes / Sometimes") &gt; 4, "More than 4 times","Up to 4 times")</f>
        <v>More than 4 times</v>
      </c>
      <c r="CQ69" s="152">
        <f>IF(Form_Responses1811121314[[#This Row],[Answer - B7 (Overall)]]="More than 4 times",1,0)</f>
        <v>1</v>
      </c>
    </row>
    <row r="70" spans="1:95" ht="13.2" hidden="1" x14ac:dyDescent="0.25">
      <c r="A70" s="82">
        <v>45569.51123877315</v>
      </c>
      <c r="B70" s="83" t="s">
        <v>275</v>
      </c>
      <c r="C70" s="84" t="s">
        <v>276</v>
      </c>
      <c r="D70" s="83">
        <v>100</v>
      </c>
      <c r="E70" s="83">
        <v>0.33</v>
      </c>
      <c r="F70" s="83" t="s">
        <v>60</v>
      </c>
      <c r="G70" s="83" t="s">
        <v>76</v>
      </c>
      <c r="H70" s="83" t="s">
        <v>77</v>
      </c>
      <c r="I70" s="83" t="s">
        <v>63</v>
      </c>
      <c r="J70" s="83" t="s">
        <v>64</v>
      </c>
      <c r="K70" s="83" t="s">
        <v>64</v>
      </c>
      <c r="L70" s="83" t="s">
        <v>64</v>
      </c>
      <c r="M70" s="83" t="s">
        <v>84</v>
      </c>
      <c r="N70" s="83" t="s">
        <v>84</v>
      </c>
      <c r="O70" s="83" t="s">
        <v>64</v>
      </c>
      <c r="P70" s="83" t="s">
        <v>64</v>
      </c>
      <c r="Q70" s="83" t="s">
        <v>64</v>
      </c>
      <c r="R70" s="83" t="s">
        <v>64</v>
      </c>
      <c r="S70" s="83" t="s">
        <v>64</v>
      </c>
      <c r="T70" s="83" t="s">
        <v>84</v>
      </c>
      <c r="U70" s="83" t="s">
        <v>78</v>
      </c>
      <c r="V70" s="83" t="s">
        <v>84</v>
      </c>
      <c r="W70" s="83" t="s">
        <v>78</v>
      </c>
      <c r="X70" s="83" t="s">
        <v>78</v>
      </c>
      <c r="Y70" s="83" t="s">
        <v>84</v>
      </c>
      <c r="Z70" s="83" t="s">
        <v>79</v>
      </c>
      <c r="AA70" s="83" t="s">
        <v>66</v>
      </c>
      <c r="AB70" s="83" t="s">
        <v>66</v>
      </c>
      <c r="AC70" s="83" t="s">
        <v>79</v>
      </c>
      <c r="AD70" s="83" t="s">
        <v>66</v>
      </c>
      <c r="AE70" s="83" t="s">
        <v>65</v>
      </c>
      <c r="AF70" s="83" t="s">
        <v>65</v>
      </c>
      <c r="AG70" s="83" t="s">
        <v>65</v>
      </c>
      <c r="AH70" s="83" t="s">
        <v>65</v>
      </c>
      <c r="AI70" s="83" t="s">
        <v>66</v>
      </c>
      <c r="AJ70" s="83" t="s">
        <v>79</v>
      </c>
      <c r="AK70" s="83" t="s">
        <v>66</v>
      </c>
      <c r="AL70" s="83" t="s">
        <v>66</v>
      </c>
      <c r="AM70" s="83" t="s">
        <v>66</v>
      </c>
      <c r="AN70" s="83" t="s">
        <v>66</v>
      </c>
      <c r="AO70" s="83" t="s">
        <v>66</v>
      </c>
      <c r="AP70" s="83" t="s">
        <v>85</v>
      </c>
      <c r="AQ70" s="83" t="s">
        <v>277</v>
      </c>
      <c r="AR70" s="83" t="s">
        <v>73</v>
      </c>
      <c r="AS70" s="83" t="s">
        <v>278</v>
      </c>
      <c r="AT70" s="83" t="s">
        <v>169</v>
      </c>
      <c r="AU70" s="83" t="s">
        <v>67</v>
      </c>
      <c r="AV70" s="83" t="s">
        <v>132</v>
      </c>
      <c r="AW70" s="83" t="s">
        <v>72</v>
      </c>
      <c r="AX70" s="83" t="s">
        <v>73</v>
      </c>
      <c r="AY70" s="83" t="s">
        <v>63</v>
      </c>
      <c r="AZ70" s="83" t="s">
        <v>72</v>
      </c>
      <c r="BA70" s="83" t="s">
        <v>72</v>
      </c>
      <c r="BB70" s="83" t="s">
        <v>63</v>
      </c>
      <c r="BC70" s="83" t="s">
        <v>73</v>
      </c>
      <c r="BD70" s="83" t="s">
        <v>279</v>
      </c>
      <c r="BE70" s="83" t="s">
        <v>73</v>
      </c>
      <c r="BF70" s="83" t="s">
        <v>271</v>
      </c>
      <c r="BG70" s="76" t="s">
        <v>100</v>
      </c>
      <c r="BH70" s="76" t="s">
        <v>60</v>
      </c>
      <c r="BI70" s="76" t="s">
        <v>1414</v>
      </c>
      <c r="BJ70">
        <f t="shared" si="3"/>
        <v>8</v>
      </c>
      <c r="BK70">
        <f t="shared" si="4"/>
        <v>48</v>
      </c>
      <c r="BM70" s="86" t="str">
        <f>_xlfn.XLOOKUP(Form_Responses1811121314[[#This Row],[Sekolah School (Cleansed)]],'Quality Check'!$B$11:$B$14,'Quality Check'!$C$11:$C$14,)</f>
        <v>Rural</v>
      </c>
      <c r="BN70" s="86" t="str">
        <f>_xlfn.XLOOKUP(Form_Responses1811121314[[#This Row],[Sekolah School (Cleansed)]],'Quality Check'!$B$11:$B$14,'Quality Check'!$D$11:$D$14,)</f>
        <v>Intervention Group (IG)</v>
      </c>
      <c r="BO70" s="87" t="str">
        <f>_xlfn.XLOOKUP(AS70,'Cleansing - Toothpaste Brand'!A:A,'Cleansing - Toothpaste Brand'!B:B,)</f>
        <v>Colgate</v>
      </c>
      <c r="BP70" s="87"/>
      <c r="BQ7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70" s="86" t="str">
        <f>_xlfn.XLOOKUP(AP70,'Cleansing - Response'!E:E,'Cleansing - Response'!F:F,)</f>
        <v>2 days and more</v>
      </c>
      <c r="BS70" s="86">
        <f>IF(Form_Responses1811121314[[#This Row],[Answer - B1]]="2 days and more",1,0)</f>
        <v>1</v>
      </c>
      <c r="BT70" s="86" t="str">
        <f>_xlfn.XLOOKUP(AQ70,'Cleansing - Response'!E:E,'Cleansing - Response'!F:F,)</f>
        <v>Less than 2 days</v>
      </c>
      <c r="BU70" s="86">
        <f>IF(Form_Responses1811121314[[#This Row],[Answer - B2]]="2 days and more",1,0)</f>
        <v>0</v>
      </c>
      <c r="BV70" s="86" t="str">
        <f t="shared" si="5"/>
        <v>Tidak / No</v>
      </c>
      <c r="BW70" s="86">
        <f>IF(Form_Responses1811121314[[#This Row],[Answer - B3]]="Ya / Yes",1,0)</f>
        <v>0</v>
      </c>
      <c r="BX70" s="86" t="str">
        <f>_xlfn.XLOOKUP(AT70,'Cleansing - Response'!E:E,'Cleansing - Response'!F:F,)</f>
        <v>Rarely / Sometimes</v>
      </c>
      <c r="BY70" s="86">
        <f>IF(Form_Responses1811121314[[#This Row],[Answer - B4]]="Always",1,0)</f>
        <v>0</v>
      </c>
      <c r="BZ70" s="86" t="str">
        <f>_xlfn.XLOOKUP(AU70,'Cleansing - Response'!H:H,'Cleansing - Response'!I:I,)</f>
        <v>Using dental floss at least once</v>
      </c>
      <c r="CA70" s="86">
        <f>IF(Form_Responses1811121314[[#This Row],[Answer - B5]]="Sometimes / When in need",2,IF(Form_Responses1811121314[[#This Row],[Answer - B5]]="Using dental floss at least once",1,0))</f>
        <v>1</v>
      </c>
      <c r="CB70" s="86" t="str">
        <f>_xlfn.XLOOKUP(AV70,'Cleansing - Response'!K:K,'Cleansing - Response'!L:L,)</f>
        <v>Up to 1 time a day</v>
      </c>
      <c r="CC70" s="86">
        <f>IF(Form_Responses1811121314[[#This Row],[Answer - B6]]="More than 1 time a day",1,0)</f>
        <v>0</v>
      </c>
      <c r="CD70" s="86" t="str">
        <f>_xlfn.XLOOKUP(AW70,'Cleansing - Response'!$N:$N,'Cleansing - Response'!$O:$O,)</f>
        <v>Yes / Sometimes</v>
      </c>
      <c r="CE70" s="86">
        <f>IF(Form_Responses1811121314[[#This Row],[Answer - B7-1]]="Yes / Sometimes",1,0)</f>
        <v>1</v>
      </c>
      <c r="CF70" s="86" t="str">
        <f>_xlfn.XLOOKUP(AX70,'Cleansing - Response'!$N:$N,'Cleansing - Response'!$O:$O,)</f>
        <v>No</v>
      </c>
      <c r="CG70" s="86">
        <f>IF(Form_Responses1811121314[[#This Row],[Answer - B7-2]]="Yes / Sometimes",1,0)</f>
        <v>0</v>
      </c>
      <c r="CH70" s="86" t="str">
        <f>_xlfn.XLOOKUP(AY70,'Cleansing - Response'!$N:$N,'Cleansing - Response'!$O:$O,)</f>
        <v>Yes / Sometimes</v>
      </c>
      <c r="CI70" s="86">
        <f>IF(Form_Responses1811121314[[#This Row],[Answer - B7-3]]="Yes / Sometimes",1,0)</f>
        <v>1</v>
      </c>
      <c r="CJ70" s="86" t="str">
        <f>_xlfn.XLOOKUP(AZ70,'Cleansing - Response'!$N:$N,'Cleansing - Response'!$O:$O,)</f>
        <v>Yes / Sometimes</v>
      </c>
      <c r="CK70" s="86">
        <f>IF(Form_Responses1811121314[[#This Row],[Answer - B7-4]]="Yes / Sometimes",1,0)</f>
        <v>1</v>
      </c>
      <c r="CL70" s="86" t="str">
        <f>_xlfn.XLOOKUP(BA70,'Cleansing - Response'!$N:$N,'Cleansing - Response'!$O:$O,)</f>
        <v>Yes / Sometimes</v>
      </c>
      <c r="CM70" s="86">
        <f>IF(Form_Responses1811121314[[#This Row],[Answer - B7-5]]="Yes / Sometimes",1,0)</f>
        <v>1</v>
      </c>
      <c r="CN70" s="86" t="str">
        <f>_xlfn.XLOOKUP(BB70,'Cleansing - Response'!$N:$N,'Cleansing - Response'!$O:$O,)</f>
        <v>Yes / Sometimes</v>
      </c>
      <c r="CO70" s="86">
        <f>IF(Form_Responses1811121314[[#This Row],[Answer - B7-6]]="Yes / Sometimes",1,0)</f>
        <v>1</v>
      </c>
      <c r="CP70" s="87" t="str">
        <f>IF(COUNTIF(Form_Responses1811121314[[#This Row],[Answer - B7-1]:[Answer - B7-6]], "Yes / Sometimes") &gt; 4, "More than 4 times","Up to 4 times")</f>
        <v>More than 4 times</v>
      </c>
      <c r="CQ70" s="152">
        <f>IF(Form_Responses1811121314[[#This Row],[Answer - B7 (Overall)]]="More than 4 times",1,0)</f>
        <v>1</v>
      </c>
    </row>
    <row r="71" spans="1:95" ht="13.2" hidden="1" x14ac:dyDescent="0.25">
      <c r="A71" s="82">
        <v>45569.511598668978</v>
      </c>
      <c r="B71" s="83" t="s">
        <v>280</v>
      </c>
      <c r="C71" s="84" t="s">
        <v>281</v>
      </c>
      <c r="D71" s="83">
        <v>100</v>
      </c>
      <c r="E71" s="83">
        <v>1.37</v>
      </c>
      <c r="F71" s="83" t="s">
        <v>60</v>
      </c>
      <c r="G71" s="83" t="s">
        <v>76</v>
      </c>
      <c r="H71" s="83" t="s">
        <v>100</v>
      </c>
      <c r="I71" s="83" t="s">
        <v>63</v>
      </c>
      <c r="J71" s="83" t="s">
        <v>145</v>
      </c>
      <c r="K71" s="83" t="s">
        <v>78</v>
      </c>
      <c r="L71" s="83" t="s">
        <v>64</v>
      </c>
      <c r="M71" s="83" t="s">
        <v>84</v>
      </c>
      <c r="N71" s="83" t="s">
        <v>64</v>
      </c>
      <c r="O71" s="83" t="s">
        <v>64</v>
      </c>
      <c r="P71" s="83" t="s">
        <v>84</v>
      </c>
      <c r="Q71" s="83" t="s">
        <v>64</v>
      </c>
      <c r="R71" s="83" t="s">
        <v>84</v>
      </c>
      <c r="S71" s="83" t="s">
        <v>64</v>
      </c>
      <c r="T71" s="83" t="s">
        <v>78</v>
      </c>
      <c r="U71" s="83" t="s">
        <v>64</v>
      </c>
      <c r="V71" s="83" t="s">
        <v>64</v>
      </c>
      <c r="W71" s="83" t="s">
        <v>64</v>
      </c>
      <c r="X71" s="83" t="s">
        <v>64</v>
      </c>
      <c r="Y71" s="83" t="s">
        <v>64</v>
      </c>
      <c r="Z71" s="83" t="s">
        <v>65</v>
      </c>
      <c r="AA71" s="83" t="s">
        <v>66</v>
      </c>
      <c r="AB71" s="83" t="s">
        <v>66</v>
      </c>
      <c r="AC71" s="83" t="s">
        <v>65</v>
      </c>
      <c r="AD71" s="83" t="s">
        <v>66</v>
      </c>
      <c r="AE71" s="83" t="s">
        <v>66</v>
      </c>
      <c r="AF71" s="83" t="s">
        <v>79</v>
      </c>
      <c r="AG71" s="83" t="s">
        <v>65</v>
      </c>
      <c r="AH71" s="83" t="s">
        <v>65</v>
      </c>
      <c r="AI71" s="83" t="s">
        <v>79</v>
      </c>
      <c r="AJ71" s="83" t="s">
        <v>65</v>
      </c>
      <c r="AK71" s="83" t="s">
        <v>65</v>
      </c>
      <c r="AL71" s="83" t="s">
        <v>65</v>
      </c>
      <c r="AM71" s="83" t="s">
        <v>66</v>
      </c>
      <c r="AN71" s="83" t="s">
        <v>66</v>
      </c>
      <c r="AO71" s="83" t="s">
        <v>66</v>
      </c>
      <c r="AP71" s="83" t="s">
        <v>85</v>
      </c>
      <c r="AQ71" s="83" t="s">
        <v>85</v>
      </c>
      <c r="AR71" s="83" t="s">
        <v>86</v>
      </c>
      <c r="AS71" s="83" t="s">
        <v>81</v>
      </c>
      <c r="AT71" s="83" t="s">
        <v>87</v>
      </c>
      <c r="AU71" s="83" t="s">
        <v>93</v>
      </c>
      <c r="AV71" s="83" t="s">
        <v>71</v>
      </c>
      <c r="AW71" s="83" t="s">
        <v>73</v>
      </c>
      <c r="AX71" s="83" t="s">
        <v>73</v>
      </c>
      <c r="AY71" s="83" t="s">
        <v>63</v>
      </c>
      <c r="AZ71" s="83" t="s">
        <v>63</v>
      </c>
      <c r="BA71" s="83" t="s">
        <v>72</v>
      </c>
      <c r="BB71" s="83" t="s">
        <v>73</v>
      </c>
      <c r="BC71" s="83" t="s">
        <v>73</v>
      </c>
      <c r="BE71" s="83" t="s">
        <v>73</v>
      </c>
      <c r="BG71" s="76" t="s">
        <v>100</v>
      </c>
      <c r="BH71" s="76" t="s">
        <v>60</v>
      </c>
      <c r="BI71" s="76" t="s">
        <v>1414</v>
      </c>
      <c r="BJ71">
        <f t="shared" si="3"/>
        <v>10</v>
      </c>
      <c r="BK71">
        <f t="shared" si="4"/>
        <v>54</v>
      </c>
      <c r="BM71" s="86" t="str">
        <f>_xlfn.XLOOKUP(Form_Responses1811121314[[#This Row],[Sekolah School (Cleansed)]],'Quality Check'!$B$11:$B$14,'Quality Check'!$C$11:$C$14,)</f>
        <v>Rural</v>
      </c>
      <c r="BN71" s="86" t="str">
        <f>_xlfn.XLOOKUP(Form_Responses1811121314[[#This Row],[Sekolah School (Cleansed)]],'Quality Check'!$B$11:$B$14,'Quality Check'!$D$11:$D$14,)</f>
        <v>Intervention Group (IG)</v>
      </c>
      <c r="BO71" s="87" t="str">
        <f>_xlfn.XLOOKUP(AS71,'Cleansing - Toothpaste Brand'!A:A,'Cleansing - Toothpaste Brand'!B:B,)</f>
        <v>Colgate</v>
      </c>
      <c r="BP71" s="87"/>
      <c r="BQ7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71" s="86" t="str">
        <f>_xlfn.XLOOKUP(AP71,'Cleansing - Response'!E:E,'Cleansing - Response'!F:F,)</f>
        <v>2 days and more</v>
      </c>
      <c r="BS71" s="86">
        <f>IF(Form_Responses1811121314[[#This Row],[Answer - B1]]="2 days and more",1,0)</f>
        <v>1</v>
      </c>
      <c r="BT71" s="86" t="str">
        <f>_xlfn.XLOOKUP(AQ71,'Cleansing - Response'!E:E,'Cleansing - Response'!F:F,)</f>
        <v>2 days and more</v>
      </c>
      <c r="BU71" s="86">
        <f>IF(Form_Responses1811121314[[#This Row],[Answer - B2]]="2 days and more",1,0)</f>
        <v>1</v>
      </c>
      <c r="BV71" s="86" t="str">
        <f t="shared" si="5"/>
        <v>Ya / Yes</v>
      </c>
      <c r="BW71" s="86">
        <f>IF(Form_Responses1811121314[[#This Row],[Answer - B3]]="Ya / Yes",1,0)</f>
        <v>1</v>
      </c>
      <c r="BX71" s="86" t="str">
        <f>_xlfn.XLOOKUP(AT71,'Cleansing - Response'!E:E,'Cleansing - Response'!F:F,)</f>
        <v>Always</v>
      </c>
      <c r="BY71" s="86">
        <f>IF(Form_Responses1811121314[[#This Row],[Answer - B4]]="Always",1,0)</f>
        <v>1</v>
      </c>
      <c r="BZ71" s="86" t="str">
        <f>_xlfn.XLOOKUP(AU71,'Cleansing - Response'!H:H,'Cleansing - Response'!I:I,)</f>
        <v>Not using dental floss</v>
      </c>
      <c r="CA71" s="86">
        <f>IF(Form_Responses1811121314[[#This Row],[Answer - B5]]="Sometimes / When in need",2,IF(Form_Responses1811121314[[#This Row],[Answer - B5]]="Using dental floss at least once",1,0))</f>
        <v>0</v>
      </c>
      <c r="CB71" s="86" t="str">
        <f>_xlfn.XLOOKUP(AV71,'Cleansing - Response'!K:K,'Cleansing - Response'!L:L,)</f>
        <v>Up to 1 time a day</v>
      </c>
      <c r="CC71" s="86">
        <f>IF(Form_Responses1811121314[[#This Row],[Answer - B6]]="More than 1 time a day",1,0)</f>
        <v>0</v>
      </c>
      <c r="CD71" s="86" t="str">
        <f>_xlfn.XLOOKUP(AW71,'Cleansing - Response'!$N:$N,'Cleansing - Response'!$O:$O,)</f>
        <v>No</v>
      </c>
      <c r="CE71" s="86">
        <f>IF(Form_Responses1811121314[[#This Row],[Answer - B7-1]]="Yes / Sometimes",1,0)</f>
        <v>0</v>
      </c>
      <c r="CF71" s="86" t="str">
        <f>_xlfn.XLOOKUP(AX71,'Cleansing - Response'!$N:$N,'Cleansing - Response'!$O:$O,)</f>
        <v>No</v>
      </c>
      <c r="CG71" s="86">
        <f>IF(Form_Responses1811121314[[#This Row],[Answer - B7-2]]="Yes / Sometimes",1,0)</f>
        <v>0</v>
      </c>
      <c r="CH71" s="86" t="str">
        <f>_xlfn.XLOOKUP(AY71,'Cleansing - Response'!$N:$N,'Cleansing - Response'!$O:$O,)</f>
        <v>Yes / Sometimes</v>
      </c>
      <c r="CI71" s="86">
        <f>IF(Form_Responses1811121314[[#This Row],[Answer - B7-3]]="Yes / Sometimes",1,0)</f>
        <v>1</v>
      </c>
      <c r="CJ71" s="86" t="str">
        <f>_xlfn.XLOOKUP(AZ71,'Cleansing - Response'!$N:$N,'Cleansing - Response'!$O:$O,)</f>
        <v>Yes / Sometimes</v>
      </c>
      <c r="CK71" s="86">
        <f>IF(Form_Responses1811121314[[#This Row],[Answer - B7-4]]="Yes / Sometimes",1,0)</f>
        <v>1</v>
      </c>
      <c r="CL71" s="86" t="str">
        <f>_xlfn.XLOOKUP(BA71,'Cleansing - Response'!$N:$N,'Cleansing - Response'!$O:$O,)</f>
        <v>Yes / Sometimes</v>
      </c>
      <c r="CM71" s="86">
        <f>IF(Form_Responses1811121314[[#This Row],[Answer - B7-5]]="Yes / Sometimes",1,0)</f>
        <v>1</v>
      </c>
      <c r="CN71" s="86" t="str">
        <f>_xlfn.XLOOKUP(BB71,'Cleansing - Response'!$N:$N,'Cleansing - Response'!$O:$O,)</f>
        <v>No</v>
      </c>
      <c r="CO71" s="86">
        <f>IF(Form_Responses1811121314[[#This Row],[Answer - B7-6]]="Yes / Sometimes",1,0)</f>
        <v>0</v>
      </c>
      <c r="CP71" s="87" t="str">
        <f>IF(COUNTIF(Form_Responses1811121314[[#This Row],[Answer - B7-1]:[Answer - B7-6]], "Yes / Sometimes") &gt; 4, "More than 4 times","Up to 4 times")</f>
        <v>Up to 4 times</v>
      </c>
      <c r="CQ71" s="152">
        <f>IF(Form_Responses1811121314[[#This Row],[Answer - B7 (Overall)]]="More than 4 times",1,0)</f>
        <v>0</v>
      </c>
    </row>
    <row r="72" spans="1:95" ht="13.2" hidden="1" x14ac:dyDescent="0.25">
      <c r="A72" s="82">
        <v>45569.512150393522</v>
      </c>
      <c r="B72" s="83" t="s">
        <v>282</v>
      </c>
      <c r="C72" s="84" t="s">
        <v>283</v>
      </c>
      <c r="D72" s="83">
        <v>17.86</v>
      </c>
      <c r="E72" s="83">
        <v>0</v>
      </c>
      <c r="F72" s="83" t="s">
        <v>60</v>
      </c>
      <c r="G72" s="83" t="s">
        <v>76</v>
      </c>
      <c r="H72" s="83" t="s">
        <v>125</v>
      </c>
      <c r="I72" s="83" t="s">
        <v>63</v>
      </c>
      <c r="J72" s="83" t="s">
        <v>64</v>
      </c>
      <c r="K72" s="83" t="s">
        <v>64</v>
      </c>
      <c r="L72" s="83" t="s">
        <v>64</v>
      </c>
      <c r="M72" s="83" t="s">
        <v>78</v>
      </c>
      <c r="N72" s="83" t="s">
        <v>64</v>
      </c>
      <c r="O72" s="83" t="s">
        <v>84</v>
      </c>
      <c r="P72" s="83" t="s">
        <v>84</v>
      </c>
      <c r="Q72" s="83" t="s">
        <v>64</v>
      </c>
      <c r="R72" s="83" t="s">
        <v>64</v>
      </c>
      <c r="S72" s="83" t="s">
        <v>78</v>
      </c>
      <c r="T72" s="83" t="s">
        <v>64</v>
      </c>
      <c r="U72" s="83" t="s">
        <v>64</v>
      </c>
      <c r="V72" s="83" t="s">
        <v>64</v>
      </c>
      <c r="W72" s="83" t="s">
        <v>64</v>
      </c>
      <c r="X72" s="83" t="s">
        <v>64</v>
      </c>
      <c r="Y72" s="83" t="s">
        <v>64</v>
      </c>
      <c r="Z72" s="83" t="s">
        <v>65</v>
      </c>
      <c r="AA72" s="83" t="s">
        <v>65</v>
      </c>
      <c r="AB72" s="83" t="s">
        <v>65</v>
      </c>
      <c r="AC72" s="83" t="s">
        <v>65</v>
      </c>
      <c r="AD72" s="83" t="s">
        <v>65</v>
      </c>
      <c r="AE72" s="83" t="s">
        <v>65</v>
      </c>
      <c r="AF72" s="83" t="s">
        <v>65</v>
      </c>
      <c r="AG72" s="83" t="s">
        <v>65</v>
      </c>
      <c r="AH72" s="83" t="s">
        <v>65</v>
      </c>
      <c r="AI72" s="83" t="s">
        <v>101</v>
      </c>
      <c r="AJ72" s="83" t="s">
        <v>65</v>
      </c>
      <c r="AK72" s="83" t="s">
        <v>66</v>
      </c>
      <c r="AL72" s="83" t="s">
        <v>65</v>
      </c>
      <c r="AM72" s="83" t="s">
        <v>65</v>
      </c>
      <c r="AN72" s="83" t="s">
        <v>66</v>
      </c>
      <c r="AO72" s="83" t="s">
        <v>66</v>
      </c>
      <c r="AP72" s="83" t="s">
        <v>85</v>
      </c>
      <c r="AQ72" s="83" t="s">
        <v>85</v>
      </c>
      <c r="AR72" s="83" t="s">
        <v>86</v>
      </c>
      <c r="AS72" s="83" t="s">
        <v>68</v>
      </c>
      <c r="AT72" s="83" t="s">
        <v>69</v>
      </c>
      <c r="AU72" s="83" t="s">
        <v>93</v>
      </c>
      <c r="AV72" s="83" t="s">
        <v>71</v>
      </c>
      <c r="AW72" s="83" t="s">
        <v>72</v>
      </c>
      <c r="AX72" s="83" t="s">
        <v>72</v>
      </c>
      <c r="AY72" s="83" t="s">
        <v>72</v>
      </c>
      <c r="AZ72" s="83" t="s">
        <v>72</v>
      </c>
      <c r="BA72" s="83" t="s">
        <v>72</v>
      </c>
      <c r="BB72" s="83" t="s">
        <v>73</v>
      </c>
      <c r="BC72" s="83" t="s">
        <v>73</v>
      </c>
      <c r="BE72" s="83" t="s">
        <v>73</v>
      </c>
      <c r="BG72" s="76" t="s">
        <v>100</v>
      </c>
      <c r="BH72" s="76" t="s">
        <v>60</v>
      </c>
      <c r="BI72" s="76" t="s">
        <v>1414</v>
      </c>
      <c r="BJ72">
        <f t="shared" si="3"/>
        <v>13</v>
      </c>
      <c r="BK72">
        <f t="shared" si="4"/>
        <v>61</v>
      </c>
      <c r="BM72" s="86" t="str">
        <f>_xlfn.XLOOKUP(Form_Responses1811121314[[#This Row],[Sekolah School (Cleansed)]],'Quality Check'!$B$11:$B$14,'Quality Check'!$C$11:$C$14,)</f>
        <v>Rural</v>
      </c>
      <c r="BN72" s="86" t="str">
        <f>_xlfn.XLOOKUP(Form_Responses1811121314[[#This Row],[Sekolah School (Cleansed)]],'Quality Check'!$B$11:$B$14,'Quality Check'!$D$11:$D$14,)</f>
        <v>Intervention Group (IG)</v>
      </c>
      <c r="BO72" s="87" t="str">
        <f>_xlfn.XLOOKUP(AS72,'Cleansing - Toothpaste Brand'!A:A,'Cleansing - Toothpaste Brand'!B:B,)</f>
        <v>Colgate</v>
      </c>
      <c r="BP72" s="87"/>
      <c r="BQ7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72" s="86" t="str">
        <f>_xlfn.XLOOKUP(AP72,'Cleansing - Response'!E:E,'Cleansing - Response'!F:F,)</f>
        <v>2 days and more</v>
      </c>
      <c r="BS72" s="86">
        <f>IF(Form_Responses1811121314[[#This Row],[Answer - B1]]="2 days and more",1,0)</f>
        <v>1</v>
      </c>
      <c r="BT72" s="86" t="str">
        <f>_xlfn.XLOOKUP(AQ72,'Cleansing - Response'!E:E,'Cleansing - Response'!F:F,)</f>
        <v>2 days and more</v>
      </c>
      <c r="BU72" s="86">
        <f>IF(Form_Responses1811121314[[#This Row],[Answer - B2]]="2 days and more",1,0)</f>
        <v>1</v>
      </c>
      <c r="BV72" s="86" t="str">
        <f t="shared" si="5"/>
        <v>Ya / Yes</v>
      </c>
      <c r="BW72" s="86">
        <f>IF(Form_Responses1811121314[[#This Row],[Answer - B3]]="Ya / Yes",1,0)</f>
        <v>1</v>
      </c>
      <c r="BX72" s="86" t="str">
        <f>_xlfn.XLOOKUP(AT72,'Cleansing - Response'!E:E,'Cleansing - Response'!F:F,)</f>
        <v>Rarely / Sometimes</v>
      </c>
      <c r="BY72" s="86">
        <f>IF(Form_Responses1811121314[[#This Row],[Answer - B4]]="Always",1,0)</f>
        <v>0</v>
      </c>
      <c r="BZ72" s="86" t="str">
        <f>_xlfn.XLOOKUP(AU72,'Cleansing - Response'!H:H,'Cleansing - Response'!I:I,)</f>
        <v>Not using dental floss</v>
      </c>
      <c r="CA72" s="86">
        <f>IF(Form_Responses1811121314[[#This Row],[Answer - B5]]="Sometimes / When in need",2,IF(Form_Responses1811121314[[#This Row],[Answer - B5]]="Using dental floss at least once",1,0))</f>
        <v>0</v>
      </c>
      <c r="CB72" s="86" t="str">
        <f>_xlfn.XLOOKUP(AV72,'Cleansing - Response'!K:K,'Cleansing - Response'!L:L,)</f>
        <v>Up to 1 time a day</v>
      </c>
      <c r="CC72" s="86">
        <f>IF(Form_Responses1811121314[[#This Row],[Answer - B6]]="More than 1 time a day",1,0)</f>
        <v>0</v>
      </c>
      <c r="CD72" s="86" t="str">
        <f>_xlfn.XLOOKUP(AW72,'Cleansing - Response'!$N:$N,'Cleansing - Response'!$O:$O,)</f>
        <v>Yes / Sometimes</v>
      </c>
      <c r="CE72" s="86">
        <f>IF(Form_Responses1811121314[[#This Row],[Answer - B7-1]]="Yes / Sometimes",1,0)</f>
        <v>1</v>
      </c>
      <c r="CF72" s="86" t="str">
        <f>_xlfn.XLOOKUP(AX72,'Cleansing - Response'!$N:$N,'Cleansing - Response'!$O:$O,)</f>
        <v>Yes / Sometimes</v>
      </c>
      <c r="CG72" s="86">
        <f>IF(Form_Responses1811121314[[#This Row],[Answer - B7-2]]="Yes / Sometimes",1,0)</f>
        <v>1</v>
      </c>
      <c r="CH72" s="86" t="str">
        <f>_xlfn.XLOOKUP(AY72,'Cleansing - Response'!$N:$N,'Cleansing - Response'!$O:$O,)</f>
        <v>Yes / Sometimes</v>
      </c>
      <c r="CI72" s="86">
        <f>IF(Form_Responses1811121314[[#This Row],[Answer - B7-3]]="Yes / Sometimes",1,0)</f>
        <v>1</v>
      </c>
      <c r="CJ72" s="86" t="str">
        <f>_xlfn.XLOOKUP(AZ72,'Cleansing - Response'!$N:$N,'Cleansing - Response'!$O:$O,)</f>
        <v>Yes / Sometimes</v>
      </c>
      <c r="CK72" s="86">
        <f>IF(Form_Responses1811121314[[#This Row],[Answer - B7-4]]="Yes / Sometimes",1,0)</f>
        <v>1</v>
      </c>
      <c r="CL72" s="86" t="str">
        <f>_xlfn.XLOOKUP(BA72,'Cleansing - Response'!$N:$N,'Cleansing - Response'!$O:$O,)</f>
        <v>Yes / Sometimes</v>
      </c>
      <c r="CM72" s="86">
        <f>IF(Form_Responses1811121314[[#This Row],[Answer - B7-5]]="Yes / Sometimes",1,0)</f>
        <v>1</v>
      </c>
      <c r="CN72" s="86" t="str">
        <f>_xlfn.XLOOKUP(BB72,'Cleansing - Response'!$N:$N,'Cleansing - Response'!$O:$O,)</f>
        <v>No</v>
      </c>
      <c r="CO72" s="86">
        <f>IF(Form_Responses1811121314[[#This Row],[Answer - B7-6]]="Yes / Sometimes",1,0)</f>
        <v>0</v>
      </c>
      <c r="CP72" s="87" t="str">
        <f>IF(COUNTIF(Form_Responses1811121314[[#This Row],[Answer - B7-1]:[Answer - B7-6]], "Yes / Sometimes") &gt; 4, "More than 4 times","Up to 4 times")</f>
        <v>More than 4 times</v>
      </c>
      <c r="CQ72" s="152">
        <f>IF(Form_Responses1811121314[[#This Row],[Answer - B7 (Overall)]]="More than 4 times",1,0)</f>
        <v>1</v>
      </c>
    </row>
    <row r="73" spans="1:95" ht="13.2" hidden="1" x14ac:dyDescent="0.25">
      <c r="A73" s="82">
        <v>45569.514198738427</v>
      </c>
      <c r="B73" s="83" t="s">
        <v>284</v>
      </c>
      <c r="C73" s="84" t="s">
        <v>285</v>
      </c>
      <c r="D73" s="83">
        <v>100</v>
      </c>
      <c r="E73" s="83">
        <v>0</v>
      </c>
      <c r="F73" s="83" t="s">
        <v>60</v>
      </c>
      <c r="G73" s="83" t="s">
        <v>76</v>
      </c>
      <c r="H73" s="83" t="s">
        <v>62</v>
      </c>
      <c r="I73" s="83" t="s">
        <v>63</v>
      </c>
      <c r="J73" s="83" t="s">
        <v>64</v>
      </c>
      <c r="K73" s="83" t="s">
        <v>84</v>
      </c>
      <c r="L73" s="83" t="s">
        <v>64</v>
      </c>
      <c r="M73" s="83" t="s">
        <v>84</v>
      </c>
      <c r="N73" s="83" t="s">
        <v>64</v>
      </c>
      <c r="O73" s="83" t="s">
        <v>78</v>
      </c>
      <c r="P73" s="83" t="s">
        <v>84</v>
      </c>
      <c r="Q73" s="83" t="s">
        <v>64</v>
      </c>
      <c r="R73" s="83" t="s">
        <v>64</v>
      </c>
      <c r="S73" s="83" t="s">
        <v>64</v>
      </c>
      <c r="T73" s="83" t="s">
        <v>64</v>
      </c>
      <c r="U73" s="83" t="s">
        <v>64</v>
      </c>
      <c r="V73" s="83" t="s">
        <v>64</v>
      </c>
      <c r="W73" s="83" t="s">
        <v>64</v>
      </c>
      <c r="X73" s="83" t="s">
        <v>64</v>
      </c>
      <c r="Y73" s="83" t="s">
        <v>64</v>
      </c>
      <c r="Z73" s="83" t="s">
        <v>65</v>
      </c>
      <c r="AA73" s="83" t="s">
        <v>65</v>
      </c>
      <c r="AB73" s="83" t="s">
        <v>65</v>
      </c>
      <c r="AC73" s="83" t="s">
        <v>65</v>
      </c>
      <c r="AD73" s="83" t="s">
        <v>65</v>
      </c>
      <c r="AE73" s="83" t="s">
        <v>65</v>
      </c>
      <c r="AF73" s="83" t="s">
        <v>65</v>
      </c>
      <c r="AG73" s="83" t="s">
        <v>65</v>
      </c>
      <c r="AH73" s="83" t="s">
        <v>65</v>
      </c>
      <c r="AI73" s="83" t="s">
        <v>101</v>
      </c>
      <c r="AJ73" s="83" t="s">
        <v>65</v>
      </c>
      <c r="AK73" s="83" t="s">
        <v>65</v>
      </c>
      <c r="AL73" s="83" t="s">
        <v>65</v>
      </c>
      <c r="AM73" s="83" t="s">
        <v>65</v>
      </c>
      <c r="AN73" s="83" t="s">
        <v>66</v>
      </c>
      <c r="AO73" s="83" t="s">
        <v>66</v>
      </c>
      <c r="AP73" s="83" t="s">
        <v>67</v>
      </c>
      <c r="AQ73" s="83" t="s">
        <v>67</v>
      </c>
      <c r="AR73" s="83" t="s">
        <v>86</v>
      </c>
      <c r="AS73" s="83" t="s">
        <v>68</v>
      </c>
      <c r="AT73" s="83" t="s">
        <v>69</v>
      </c>
      <c r="AU73" s="83" t="s">
        <v>85</v>
      </c>
      <c r="AV73" s="83" t="s">
        <v>71</v>
      </c>
      <c r="AW73" s="83" t="s">
        <v>73</v>
      </c>
      <c r="AX73" s="83" t="s">
        <v>73</v>
      </c>
      <c r="AY73" s="83" t="s">
        <v>73</v>
      </c>
      <c r="AZ73" s="83" t="s">
        <v>72</v>
      </c>
      <c r="BA73" s="83" t="s">
        <v>73</v>
      </c>
      <c r="BB73" s="83" t="s">
        <v>72</v>
      </c>
      <c r="BC73" s="83" t="s">
        <v>73</v>
      </c>
      <c r="BE73" s="83" t="s">
        <v>73</v>
      </c>
      <c r="BG73" s="76" t="s">
        <v>100</v>
      </c>
      <c r="BH73" s="76" t="s">
        <v>60</v>
      </c>
      <c r="BI73" s="76" t="s">
        <v>1414</v>
      </c>
      <c r="BJ73">
        <f t="shared" si="3"/>
        <v>12</v>
      </c>
      <c r="BK73">
        <f t="shared" si="4"/>
        <v>62</v>
      </c>
      <c r="BM73" s="86" t="str">
        <f>_xlfn.XLOOKUP(Form_Responses1811121314[[#This Row],[Sekolah School (Cleansed)]],'Quality Check'!$B$11:$B$14,'Quality Check'!$C$11:$C$14,)</f>
        <v>Rural</v>
      </c>
      <c r="BN73" s="86" t="str">
        <f>_xlfn.XLOOKUP(Form_Responses1811121314[[#This Row],[Sekolah School (Cleansed)]],'Quality Check'!$B$11:$B$14,'Quality Check'!$D$11:$D$14,)</f>
        <v>Intervention Group (IG)</v>
      </c>
      <c r="BO73" s="87" t="str">
        <f>_xlfn.XLOOKUP(AS73,'Cleansing - Toothpaste Brand'!A:A,'Cleansing - Toothpaste Brand'!B:B,)</f>
        <v>Colgate</v>
      </c>
      <c r="BP73" s="87"/>
      <c r="BQ7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73" s="86" t="str">
        <f>_xlfn.XLOOKUP(AP73,'Cleansing - Response'!E:E,'Cleansing - Response'!F:F,)</f>
        <v>2 days and more</v>
      </c>
      <c r="BS73" s="86">
        <f>IF(Form_Responses1811121314[[#This Row],[Answer - B1]]="2 days and more",1,0)</f>
        <v>1</v>
      </c>
      <c r="BT73" s="86" t="str">
        <f>_xlfn.XLOOKUP(AQ73,'Cleansing - Response'!E:E,'Cleansing - Response'!F:F,)</f>
        <v>2 days and more</v>
      </c>
      <c r="BU73" s="86">
        <f>IF(Form_Responses1811121314[[#This Row],[Answer - B2]]="2 days and more",1,0)</f>
        <v>1</v>
      </c>
      <c r="BV73" s="86" t="str">
        <f t="shared" si="5"/>
        <v>Ya / Yes</v>
      </c>
      <c r="BW73" s="86">
        <f>IF(Form_Responses1811121314[[#This Row],[Answer - B3]]="Ya / Yes",1,0)</f>
        <v>1</v>
      </c>
      <c r="BX73" s="86" t="str">
        <f>_xlfn.XLOOKUP(AT73,'Cleansing - Response'!E:E,'Cleansing - Response'!F:F,)</f>
        <v>Rarely / Sometimes</v>
      </c>
      <c r="BY73" s="86">
        <f>IF(Form_Responses1811121314[[#This Row],[Answer - B4]]="Always",1,0)</f>
        <v>0</v>
      </c>
      <c r="BZ73" s="86" t="str">
        <f>_xlfn.XLOOKUP(AU73,'Cleansing - Response'!H:H,'Cleansing - Response'!I:I,)</f>
        <v>Using dental floss at least once</v>
      </c>
      <c r="CA73" s="86">
        <f>IF(Form_Responses1811121314[[#This Row],[Answer - B5]]="Sometimes / When in need",2,IF(Form_Responses1811121314[[#This Row],[Answer - B5]]="Using dental floss at least once",1,0))</f>
        <v>1</v>
      </c>
      <c r="CB73" s="86" t="str">
        <f>_xlfn.XLOOKUP(AV73,'Cleansing - Response'!K:K,'Cleansing - Response'!L:L,)</f>
        <v>Up to 1 time a day</v>
      </c>
      <c r="CC73" s="86">
        <f>IF(Form_Responses1811121314[[#This Row],[Answer - B6]]="More than 1 time a day",1,0)</f>
        <v>0</v>
      </c>
      <c r="CD73" s="86" t="str">
        <f>_xlfn.XLOOKUP(AW73,'Cleansing - Response'!$N:$N,'Cleansing - Response'!$O:$O,)</f>
        <v>No</v>
      </c>
      <c r="CE73" s="86">
        <f>IF(Form_Responses1811121314[[#This Row],[Answer - B7-1]]="Yes / Sometimes",1,0)</f>
        <v>0</v>
      </c>
      <c r="CF73" s="86" t="str">
        <f>_xlfn.XLOOKUP(AX73,'Cleansing - Response'!$N:$N,'Cleansing - Response'!$O:$O,)</f>
        <v>No</v>
      </c>
      <c r="CG73" s="86">
        <f>IF(Form_Responses1811121314[[#This Row],[Answer - B7-2]]="Yes / Sometimes",1,0)</f>
        <v>0</v>
      </c>
      <c r="CH73" s="86" t="str">
        <f>_xlfn.XLOOKUP(AY73,'Cleansing - Response'!$N:$N,'Cleansing - Response'!$O:$O,)</f>
        <v>No</v>
      </c>
      <c r="CI73" s="86">
        <f>IF(Form_Responses1811121314[[#This Row],[Answer - B7-3]]="Yes / Sometimes",1,0)</f>
        <v>0</v>
      </c>
      <c r="CJ73" s="86" t="str">
        <f>_xlfn.XLOOKUP(AZ73,'Cleansing - Response'!$N:$N,'Cleansing - Response'!$O:$O,)</f>
        <v>Yes / Sometimes</v>
      </c>
      <c r="CK73" s="86">
        <f>IF(Form_Responses1811121314[[#This Row],[Answer - B7-4]]="Yes / Sometimes",1,0)</f>
        <v>1</v>
      </c>
      <c r="CL73" s="86" t="str">
        <f>_xlfn.XLOOKUP(BA73,'Cleansing - Response'!$N:$N,'Cleansing - Response'!$O:$O,)</f>
        <v>No</v>
      </c>
      <c r="CM73" s="86">
        <f>IF(Form_Responses1811121314[[#This Row],[Answer - B7-5]]="Yes / Sometimes",1,0)</f>
        <v>0</v>
      </c>
      <c r="CN73" s="86" t="str">
        <f>_xlfn.XLOOKUP(BB73,'Cleansing - Response'!$N:$N,'Cleansing - Response'!$O:$O,)</f>
        <v>Yes / Sometimes</v>
      </c>
      <c r="CO73" s="86">
        <f>IF(Form_Responses1811121314[[#This Row],[Answer - B7-6]]="Yes / Sometimes",1,0)</f>
        <v>1</v>
      </c>
      <c r="CP73" s="87" t="str">
        <f>IF(COUNTIF(Form_Responses1811121314[[#This Row],[Answer - B7-1]:[Answer - B7-6]], "Yes / Sometimes") &gt; 4, "More than 4 times","Up to 4 times")</f>
        <v>Up to 4 times</v>
      </c>
      <c r="CQ73" s="152">
        <f>IF(Form_Responses1811121314[[#This Row],[Answer - B7 (Overall)]]="More than 4 times",1,0)</f>
        <v>0</v>
      </c>
    </row>
    <row r="74" spans="1:95" ht="13.2" hidden="1" x14ac:dyDescent="0.25">
      <c r="A74" s="82">
        <v>45569.51578332176</v>
      </c>
      <c r="B74" s="83" t="s">
        <v>286</v>
      </c>
      <c r="C74" s="84" t="s">
        <v>287</v>
      </c>
      <c r="D74" s="83">
        <v>100</v>
      </c>
      <c r="E74" s="83">
        <v>0.7</v>
      </c>
      <c r="F74" s="83" t="s">
        <v>60</v>
      </c>
      <c r="G74" s="83" t="s">
        <v>76</v>
      </c>
      <c r="H74" s="83" t="s">
        <v>62</v>
      </c>
      <c r="I74" s="83" t="s">
        <v>63</v>
      </c>
      <c r="J74" s="83" t="s">
        <v>145</v>
      </c>
      <c r="K74" s="83" t="s">
        <v>78</v>
      </c>
      <c r="L74" s="83" t="s">
        <v>64</v>
      </c>
      <c r="M74" s="83" t="s">
        <v>84</v>
      </c>
      <c r="N74" s="83" t="s">
        <v>64</v>
      </c>
      <c r="O74" s="83" t="s">
        <v>64</v>
      </c>
      <c r="P74" s="83" t="s">
        <v>64</v>
      </c>
      <c r="Q74" s="83" t="s">
        <v>64</v>
      </c>
      <c r="R74" s="83" t="s">
        <v>64</v>
      </c>
      <c r="S74" s="83" t="s">
        <v>64</v>
      </c>
      <c r="T74" s="83" t="s">
        <v>64</v>
      </c>
      <c r="U74" s="83" t="s">
        <v>64</v>
      </c>
      <c r="V74" s="83" t="s">
        <v>64</v>
      </c>
      <c r="W74" s="83" t="s">
        <v>64</v>
      </c>
      <c r="X74" s="83" t="s">
        <v>64</v>
      </c>
      <c r="Y74" s="83" t="s">
        <v>64</v>
      </c>
      <c r="Z74" s="83" t="s">
        <v>66</v>
      </c>
      <c r="AA74" s="83" t="s">
        <v>65</v>
      </c>
      <c r="AB74" s="83" t="s">
        <v>65</v>
      </c>
      <c r="AC74" s="83" t="s">
        <v>65</v>
      </c>
      <c r="AD74" s="83" t="s">
        <v>65</v>
      </c>
      <c r="AE74" s="83" t="s">
        <v>65</v>
      </c>
      <c r="AF74" s="83" t="s">
        <v>65</v>
      </c>
      <c r="AG74" s="83" t="s">
        <v>65</v>
      </c>
      <c r="AH74" s="83" t="s">
        <v>65</v>
      </c>
      <c r="AI74" s="83" t="s">
        <v>65</v>
      </c>
      <c r="AJ74" s="83" t="s">
        <v>65</v>
      </c>
      <c r="AK74" s="83" t="s">
        <v>65</v>
      </c>
      <c r="AL74" s="83" t="s">
        <v>65</v>
      </c>
      <c r="AM74" s="83" t="s">
        <v>65</v>
      </c>
      <c r="AN74" s="83" t="s">
        <v>65</v>
      </c>
      <c r="AO74" s="83" t="s">
        <v>65</v>
      </c>
      <c r="AP74" s="83" t="s">
        <v>67</v>
      </c>
      <c r="AQ74" s="83" t="s">
        <v>67</v>
      </c>
      <c r="AR74" s="83" t="s">
        <v>63</v>
      </c>
      <c r="AS74" s="83" t="s">
        <v>288</v>
      </c>
      <c r="AT74" s="83" t="s">
        <v>169</v>
      </c>
      <c r="AU74" s="83" t="s">
        <v>70</v>
      </c>
      <c r="AV74" s="83" t="s">
        <v>71</v>
      </c>
      <c r="AW74" s="83" t="s">
        <v>72</v>
      </c>
      <c r="AX74" s="83" t="s">
        <v>63</v>
      </c>
      <c r="AY74" s="83" t="s">
        <v>72</v>
      </c>
      <c r="AZ74" s="83" t="s">
        <v>72</v>
      </c>
      <c r="BA74" s="83" t="s">
        <v>72</v>
      </c>
      <c r="BB74" s="83" t="s">
        <v>72</v>
      </c>
      <c r="BC74" s="83" t="s">
        <v>73</v>
      </c>
      <c r="BE74" s="83" t="s">
        <v>73</v>
      </c>
      <c r="BG74" s="76" t="s">
        <v>100</v>
      </c>
      <c r="BH74" s="76" t="s">
        <v>60</v>
      </c>
      <c r="BI74" s="76" t="s">
        <v>1414</v>
      </c>
      <c r="BJ74">
        <f t="shared" si="3"/>
        <v>13</v>
      </c>
      <c r="BK74">
        <f t="shared" si="4"/>
        <v>60</v>
      </c>
      <c r="BM74" s="86" t="str">
        <f>_xlfn.XLOOKUP(Form_Responses1811121314[[#This Row],[Sekolah School (Cleansed)]],'Quality Check'!$B$11:$B$14,'Quality Check'!$C$11:$C$14,)</f>
        <v>Rural</v>
      </c>
      <c r="BN74" s="86" t="str">
        <f>_xlfn.XLOOKUP(Form_Responses1811121314[[#This Row],[Sekolah School (Cleansed)]],'Quality Check'!$B$11:$B$14,'Quality Check'!$D$11:$D$14,)</f>
        <v>Intervention Group (IG)</v>
      </c>
      <c r="BO74" s="87" t="str">
        <f>_xlfn.XLOOKUP(AS74,'Cleansing - Toothpaste Brand'!A:A,'Cleansing - Toothpaste Brand'!B:B,)</f>
        <v>Colgate</v>
      </c>
      <c r="BP74" s="87"/>
      <c r="BQ7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74" s="86" t="str">
        <f>_xlfn.XLOOKUP(AP74,'Cleansing - Response'!E:E,'Cleansing - Response'!F:F,)</f>
        <v>2 days and more</v>
      </c>
      <c r="BS74" s="86">
        <f>IF(Form_Responses1811121314[[#This Row],[Answer - B1]]="2 days and more",1,0)</f>
        <v>1</v>
      </c>
      <c r="BT74" s="86" t="str">
        <f>_xlfn.XLOOKUP(AQ74,'Cleansing - Response'!E:E,'Cleansing - Response'!F:F,)</f>
        <v>2 days and more</v>
      </c>
      <c r="BU74" s="86">
        <f>IF(Form_Responses1811121314[[#This Row],[Answer - B2]]="2 days and more",1,0)</f>
        <v>1</v>
      </c>
      <c r="BV74" s="86" t="str">
        <f t="shared" si="5"/>
        <v>Ya / Yes</v>
      </c>
      <c r="BW74" s="86">
        <f>IF(Form_Responses1811121314[[#This Row],[Answer - B3]]="Ya / Yes",1,0)</f>
        <v>1</v>
      </c>
      <c r="BX74" s="86" t="str">
        <f>_xlfn.XLOOKUP(AT74,'Cleansing - Response'!E:E,'Cleansing - Response'!F:F,)</f>
        <v>Rarely / Sometimes</v>
      </c>
      <c r="BY74" s="86">
        <f>IF(Form_Responses1811121314[[#This Row],[Answer - B4]]="Always",1,0)</f>
        <v>0</v>
      </c>
      <c r="BZ74" s="86" t="str">
        <f>_xlfn.XLOOKUP(AU74,'Cleansing - Response'!H:H,'Cleansing - Response'!I:I,)</f>
        <v>Sometimes / When in need</v>
      </c>
      <c r="CA74" s="86">
        <f>IF(Form_Responses1811121314[[#This Row],[Answer - B5]]="Sometimes / When in need",2,IF(Form_Responses1811121314[[#This Row],[Answer - B5]]="Using dental floss at least once",1,0))</f>
        <v>2</v>
      </c>
      <c r="CB74" s="86" t="str">
        <f>_xlfn.XLOOKUP(AV74,'Cleansing - Response'!K:K,'Cleansing - Response'!L:L,)</f>
        <v>Up to 1 time a day</v>
      </c>
      <c r="CC74" s="86">
        <f>IF(Form_Responses1811121314[[#This Row],[Answer - B6]]="More than 1 time a day",1,0)</f>
        <v>0</v>
      </c>
      <c r="CD74" s="86" t="str">
        <f>_xlfn.XLOOKUP(AW74,'Cleansing - Response'!$N:$N,'Cleansing - Response'!$O:$O,)</f>
        <v>Yes / Sometimes</v>
      </c>
      <c r="CE74" s="86">
        <f>IF(Form_Responses1811121314[[#This Row],[Answer - B7-1]]="Yes / Sometimes",1,0)</f>
        <v>1</v>
      </c>
      <c r="CF74" s="86" t="str">
        <f>_xlfn.XLOOKUP(AX74,'Cleansing - Response'!$N:$N,'Cleansing - Response'!$O:$O,)</f>
        <v>Yes / Sometimes</v>
      </c>
      <c r="CG74" s="86">
        <f>IF(Form_Responses1811121314[[#This Row],[Answer - B7-2]]="Yes / Sometimes",1,0)</f>
        <v>1</v>
      </c>
      <c r="CH74" s="86" t="str">
        <f>_xlfn.XLOOKUP(AY74,'Cleansing - Response'!$N:$N,'Cleansing - Response'!$O:$O,)</f>
        <v>Yes / Sometimes</v>
      </c>
      <c r="CI74" s="86">
        <f>IF(Form_Responses1811121314[[#This Row],[Answer - B7-3]]="Yes / Sometimes",1,0)</f>
        <v>1</v>
      </c>
      <c r="CJ74" s="86" t="str">
        <f>_xlfn.XLOOKUP(AZ74,'Cleansing - Response'!$N:$N,'Cleansing - Response'!$O:$O,)</f>
        <v>Yes / Sometimes</v>
      </c>
      <c r="CK74" s="86">
        <f>IF(Form_Responses1811121314[[#This Row],[Answer - B7-4]]="Yes / Sometimes",1,0)</f>
        <v>1</v>
      </c>
      <c r="CL74" s="86" t="str">
        <f>_xlfn.XLOOKUP(BA74,'Cleansing - Response'!$N:$N,'Cleansing - Response'!$O:$O,)</f>
        <v>Yes / Sometimes</v>
      </c>
      <c r="CM74" s="86">
        <f>IF(Form_Responses1811121314[[#This Row],[Answer - B7-5]]="Yes / Sometimes",1,0)</f>
        <v>1</v>
      </c>
      <c r="CN74" s="86" t="str">
        <f>_xlfn.XLOOKUP(BB74,'Cleansing - Response'!$N:$N,'Cleansing - Response'!$O:$O,)</f>
        <v>Yes / Sometimes</v>
      </c>
      <c r="CO74" s="86">
        <f>IF(Form_Responses1811121314[[#This Row],[Answer - B7-6]]="Yes / Sometimes",1,0)</f>
        <v>1</v>
      </c>
      <c r="CP74" s="87" t="str">
        <f>IF(COUNTIF(Form_Responses1811121314[[#This Row],[Answer - B7-1]:[Answer - B7-6]], "Yes / Sometimes") &gt; 4, "More than 4 times","Up to 4 times")</f>
        <v>More than 4 times</v>
      </c>
      <c r="CQ74" s="152">
        <f>IF(Form_Responses1811121314[[#This Row],[Answer - B7 (Overall)]]="More than 4 times",1,0)</f>
        <v>1</v>
      </c>
    </row>
    <row r="75" spans="1:95" ht="13.2" hidden="1" x14ac:dyDescent="0.25">
      <c r="A75" s="82">
        <v>45569.518551620371</v>
      </c>
      <c r="B75" s="83" t="s">
        <v>289</v>
      </c>
      <c r="C75" s="84" t="s">
        <v>290</v>
      </c>
      <c r="D75" s="83">
        <v>100</v>
      </c>
      <c r="E75" s="83">
        <v>0.33</v>
      </c>
      <c r="F75" s="83" t="s">
        <v>60</v>
      </c>
      <c r="G75" s="83" t="s">
        <v>291</v>
      </c>
      <c r="H75" s="83" t="s">
        <v>100</v>
      </c>
      <c r="I75" s="83" t="s">
        <v>63</v>
      </c>
      <c r="J75" s="83" t="s">
        <v>64</v>
      </c>
      <c r="K75" s="83" t="s">
        <v>84</v>
      </c>
      <c r="L75" s="83" t="s">
        <v>64</v>
      </c>
      <c r="M75" s="83" t="s">
        <v>84</v>
      </c>
      <c r="N75" s="83" t="s">
        <v>64</v>
      </c>
      <c r="O75" s="83" t="s">
        <v>64</v>
      </c>
      <c r="P75" s="83" t="s">
        <v>84</v>
      </c>
      <c r="Q75" s="83" t="s">
        <v>64</v>
      </c>
      <c r="R75" s="83" t="s">
        <v>64</v>
      </c>
      <c r="S75" s="83" t="s">
        <v>64</v>
      </c>
      <c r="T75" s="83" t="s">
        <v>64</v>
      </c>
      <c r="U75" s="83" t="s">
        <v>84</v>
      </c>
      <c r="V75" s="83" t="s">
        <v>64</v>
      </c>
      <c r="W75" s="83" t="s">
        <v>84</v>
      </c>
      <c r="X75" s="83" t="s">
        <v>84</v>
      </c>
      <c r="Y75" s="83" t="s">
        <v>64</v>
      </c>
      <c r="Z75" s="83" t="s">
        <v>66</v>
      </c>
      <c r="AA75" s="83" t="s">
        <v>66</v>
      </c>
      <c r="AB75" s="83" t="s">
        <v>66</v>
      </c>
      <c r="AC75" s="83" t="s">
        <v>66</v>
      </c>
      <c r="AD75" s="83" t="s">
        <v>66</v>
      </c>
      <c r="AE75" s="83" t="s">
        <v>66</v>
      </c>
      <c r="AF75" s="83" t="s">
        <v>66</v>
      </c>
      <c r="AG75" s="83" t="s">
        <v>66</v>
      </c>
      <c r="AH75" s="83" t="s">
        <v>66</v>
      </c>
      <c r="AI75" s="83" t="s">
        <v>79</v>
      </c>
      <c r="AJ75" s="83" t="s">
        <v>66</v>
      </c>
      <c r="AK75" s="83" t="s">
        <v>66</v>
      </c>
      <c r="AL75" s="83" t="s">
        <v>66</v>
      </c>
      <c r="AM75" s="83" t="s">
        <v>66</v>
      </c>
      <c r="AN75" s="83" t="s">
        <v>66</v>
      </c>
      <c r="AO75" s="83" t="s">
        <v>66</v>
      </c>
      <c r="AP75" s="83" t="s">
        <v>85</v>
      </c>
      <c r="AQ75" s="83" t="s">
        <v>67</v>
      </c>
      <c r="AR75" s="83" t="s">
        <v>73</v>
      </c>
      <c r="AS75" s="83" t="s">
        <v>292</v>
      </c>
      <c r="AT75" s="83" t="s">
        <v>87</v>
      </c>
      <c r="AU75" s="83" t="s">
        <v>93</v>
      </c>
      <c r="AV75" s="83" t="s">
        <v>132</v>
      </c>
      <c r="AW75" s="83" t="s">
        <v>73</v>
      </c>
      <c r="AX75" s="83" t="s">
        <v>73</v>
      </c>
      <c r="AY75" s="83" t="s">
        <v>72</v>
      </c>
      <c r="AZ75" s="83" t="s">
        <v>72</v>
      </c>
      <c r="BA75" s="83" t="s">
        <v>73</v>
      </c>
      <c r="BB75" s="83" t="s">
        <v>73</v>
      </c>
      <c r="BC75" s="83" t="s">
        <v>73</v>
      </c>
      <c r="BE75" s="83" t="s">
        <v>73</v>
      </c>
      <c r="BG75" s="76" t="s">
        <v>100</v>
      </c>
      <c r="BH75" s="76" t="s">
        <v>60</v>
      </c>
      <c r="BI75" s="76" t="s">
        <v>1414</v>
      </c>
      <c r="BJ75">
        <f t="shared" si="3"/>
        <v>10</v>
      </c>
      <c r="BK75">
        <f t="shared" si="4"/>
        <v>48</v>
      </c>
      <c r="BM75" s="86" t="str">
        <f>_xlfn.XLOOKUP(Form_Responses1811121314[[#This Row],[Sekolah School (Cleansed)]],'Quality Check'!$B$11:$B$14,'Quality Check'!$C$11:$C$14,)</f>
        <v>Rural</v>
      </c>
      <c r="BN75" s="86" t="str">
        <f>_xlfn.XLOOKUP(Form_Responses1811121314[[#This Row],[Sekolah School (Cleansed)]],'Quality Check'!$B$11:$B$14,'Quality Check'!$D$11:$D$14,)</f>
        <v>Intervention Group (IG)</v>
      </c>
      <c r="BO75" s="87" t="str">
        <f>_xlfn.XLOOKUP(AS75,'Cleansing - Toothpaste Brand'!A:A,'Cleansing - Toothpaste Brand'!B:B,)</f>
        <v>Colgate</v>
      </c>
      <c r="BP75" s="87"/>
      <c r="BQ7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75" s="86" t="str">
        <f>_xlfn.XLOOKUP(AP75,'Cleansing - Response'!E:E,'Cleansing - Response'!F:F,)</f>
        <v>2 days and more</v>
      </c>
      <c r="BS75" s="86">
        <f>IF(Form_Responses1811121314[[#This Row],[Answer - B1]]="2 days and more",1,0)</f>
        <v>1</v>
      </c>
      <c r="BT75" s="86" t="str">
        <f>_xlfn.XLOOKUP(AQ75,'Cleansing - Response'!E:E,'Cleansing - Response'!F:F,)</f>
        <v>2 days and more</v>
      </c>
      <c r="BU75" s="86">
        <f>IF(Form_Responses1811121314[[#This Row],[Answer - B2]]="2 days and more",1,0)</f>
        <v>1</v>
      </c>
      <c r="BV75" s="86" t="str">
        <f t="shared" si="5"/>
        <v>Tidak / No</v>
      </c>
      <c r="BW75" s="86">
        <f>IF(Form_Responses1811121314[[#This Row],[Answer - B3]]="Ya / Yes",1,0)</f>
        <v>0</v>
      </c>
      <c r="BX75" s="86" t="str">
        <f>_xlfn.XLOOKUP(AT75,'Cleansing - Response'!E:E,'Cleansing - Response'!F:F,)</f>
        <v>Always</v>
      </c>
      <c r="BY75" s="86">
        <f>IF(Form_Responses1811121314[[#This Row],[Answer - B4]]="Always",1,0)</f>
        <v>1</v>
      </c>
      <c r="BZ75" s="86" t="str">
        <f>_xlfn.XLOOKUP(AU75,'Cleansing - Response'!H:H,'Cleansing - Response'!I:I,)</f>
        <v>Not using dental floss</v>
      </c>
      <c r="CA75" s="86">
        <f>IF(Form_Responses1811121314[[#This Row],[Answer - B5]]="Sometimes / When in need",2,IF(Form_Responses1811121314[[#This Row],[Answer - B5]]="Using dental floss at least once",1,0))</f>
        <v>0</v>
      </c>
      <c r="CB75" s="86" t="str">
        <f>_xlfn.XLOOKUP(AV75,'Cleansing - Response'!K:K,'Cleansing - Response'!L:L,)</f>
        <v>Up to 1 time a day</v>
      </c>
      <c r="CC75" s="86">
        <f>IF(Form_Responses1811121314[[#This Row],[Answer - B6]]="More than 1 time a day",1,0)</f>
        <v>0</v>
      </c>
      <c r="CD75" s="86" t="str">
        <f>_xlfn.XLOOKUP(AW75,'Cleansing - Response'!$N:$N,'Cleansing - Response'!$O:$O,)</f>
        <v>No</v>
      </c>
      <c r="CE75" s="86">
        <f>IF(Form_Responses1811121314[[#This Row],[Answer - B7-1]]="Yes / Sometimes",1,0)</f>
        <v>0</v>
      </c>
      <c r="CF75" s="86" t="str">
        <f>_xlfn.XLOOKUP(AX75,'Cleansing - Response'!$N:$N,'Cleansing - Response'!$O:$O,)</f>
        <v>No</v>
      </c>
      <c r="CG75" s="86">
        <f>IF(Form_Responses1811121314[[#This Row],[Answer - B7-2]]="Yes / Sometimes",1,0)</f>
        <v>0</v>
      </c>
      <c r="CH75" s="86" t="str">
        <f>_xlfn.XLOOKUP(AY75,'Cleansing - Response'!$N:$N,'Cleansing - Response'!$O:$O,)</f>
        <v>Yes / Sometimes</v>
      </c>
      <c r="CI75" s="86">
        <f>IF(Form_Responses1811121314[[#This Row],[Answer - B7-3]]="Yes / Sometimes",1,0)</f>
        <v>1</v>
      </c>
      <c r="CJ75" s="86" t="str">
        <f>_xlfn.XLOOKUP(AZ75,'Cleansing - Response'!$N:$N,'Cleansing - Response'!$O:$O,)</f>
        <v>Yes / Sometimes</v>
      </c>
      <c r="CK75" s="86">
        <f>IF(Form_Responses1811121314[[#This Row],[Answer - B7-4]]="Yes / Sometimes",1,0)</f>
        <v>1</v>
      </c>
      <c r="CL75" s="86" t="str">
        <f>_xlfn.XLOOKUP(BA75,'Cleansing - Response'!$N:$N,'Cleansing - Response'!$O:$O,)</f>
        <v>No</v>
      </c>
      <c r="CM75" s="86">
        <f>IF(Form_Responses1811121314[[#This Row],[Answer - B7-5]]="Yes / Sometimes",1,0)</f>
        <v>0</v>
      </c>
      <c r="CN75" s="86" t="str">
        <f>_xlfn.XLOOKUP(BB75,'Cleansing - Response'!$N:$N,'Cleansing - Response'!$O:$O,)</f>
        <v>No</v>
      </c>
      <c r="CO75" s="86">
        <f>IF(Form_Responses1811121314[[#This Row],[Answer - B7-6]]="Yes / Sometimes",1,0)</f>
        <v>0</v>
      </c>
      <c r="CP75" s="87" t="str">
        <f>IF(COUNTIF(Form_Responses1811121314[[#This Row],[Answer - B7-1]:[Answer - B7-6]], "Yes / Sometimes") &gt; 4, "More than 4 times","Up to 4 times")</f>
        <v>Up to 4 times</v>
      </c>
      <c r="CQ75" s="152">
        <f>IF(Form_Responses1811121314[[#This Row],[Answer - B7 (Overall)]]="More than 4 times",1,0)</f>
        <v>0</v>
      </c>
    </row>
    <row r="76" spans="1:95" ht="13.2" hidden="1" x14ac:dyDescent="0.25">
      <c r="A76" s="82">
        <v>45569.519079340273</v>
      </c>
      <c r="B76" s="83" t="s">
        <v>293</v>
      </c>
      <c r="C76" s="84" t="s">
        <v>294</v>
      </c>
      <c r="D76" s="83">
        <v>100</v>
      </c>
      <c r="E76" s="83">
        <v>0.7</v>
      </c>
      <c r="F76" s="83" t="s">
        <v>60</v>
      </c>
      <c r="G76" s="83" t="s">
        <v>76</v>
      </c>
      <c r="H76" s="83" t="s">
        <v>100</v>
      </c>
      <c r="I76" s="83" t="s">
        <v>63</v>
      </c>
      <c r="J76" s="83" t="s">
        <v>64</v>
      </c>
      <c r="K76" s="83" t="s">
        <v>64</v>
      </c>
      <c r="L76" s="83" t="s">
        <v>64</v>
      </c>
      <c r="M76" s="83" t="s">
        <v>84</v>
      </c>
      <c r="N76" s="83" t="s">
        <v>64</v>
      </c>
      <c r="O76" s="83" t="s">
        <v>64</v>
      </c>
      <c r="P76" s="83" t="s">
        <v>64</v>
      </c>
      <c r="Q76" s="83" t="s">
        <v>64</v>
      </c>
      <c r="R76" s="83" t="s">
        <v>64</v>
      </c>
      <c r="S76" s="83" t="s">
        <v>64</v>
      </c>
      <c r="T76" s="83" t="s">
        <v>84</v>
      </c>
      <c r="U76" s="83" t="s">
        <v>84</v>
      </c>
      <c r="V76" s="83" t="s">
        <v>84</v>
      </c>
      <c r="W76" s="83" t="s">
        <v>84</v>
      </c>
      <c r="X76" s="83" t="s">
        <v>64</v>
      </c>
      <c r="Y76" s="83" t="s">
        <v>64</v>
      </c>
      <c r="Z76" s="83" t="s">
        <v>66</v>
      </c>
      <c r="AA76" s="83" t="s">
        <v>65</v>
      </c>
      <c r="AB76" s="83" t="s">
        <v>65</v>
      </c>
      <c r="AC76" s="83" t="s">
        <v>66</v>
      </c>
      <c r="AD76" s="83" t="s">
        <v>66</v>
      </c>
      <c r="AE76" s="83" t="s">
        <v>66</v>
      </c>
      <c r="AF76" s="83" t="s">
        <v>66</v>
      </c>
      <c r="AG76" s="83" t="s">
        <v>79</v>
      </c>
      <c r="AH76" s="83" t="s">
        <v>66</v>
      </c>
      <c r="AI76" s="83" t="s">
        <v>66</v>
      </c>
      <c r="AJ76" s="83" t="s">
        <v>66</v>
      </c>
      <c r="AK76" s="83" t="s">
        <v>66</v>
      </c>
      <c r="AL76" s="83" t="s">
        <v>66</v>
      </c>
      <c r="AM76" s="83" t="s">
        <v>65</v>
      </c>
      <c r="AN76" s="83" t="s">
        <v>65</v>
      </c>
      <c r="AO76" s="83" t="s">
        <v>65</v>
      </c>
      <c r="AP76" s="83" t="s">
        <v>67</v>
      </c>
      <c r="AQ76" s="83" t="s">
        <v>80</v>
      </c>
      <c r="AR76" s="83" t="s">
        <v>86</v>
      </c>
      <c r="AS76" s="83" t="s">
        <v>81</v>
      </c>
      <c r="AT76" s="83" t="s">
        <v>87</v>
      </c>
      <c r="AU76" s="83" t="s">
        <v>93</v>
      </c>
      <c r="AV76" s="83" t="s">
        <v>71</v>
      </c>
      <c r="AW76" s="83" t="s">
        <v>73</v>
      </c>
      <c r="AX76" s="83" t="s">
        <v>73</v>
      </c>
      <c r="AY76" s="83" t="s">
        <v>72</v>
      </c>
      <c r="AZ76" s="83" t="s">
        <v>73</v>
      </c>
      <c r="BA76" s="83" t="s">
        <v>73</v>
      </c>
      <c r="BB76" s="83" t="s">
        <v>72</v>
      </c>
      <c r="BC76" s="83" t="s">
        <v>73</v>
      </c>
      <c r="BD76" s="83" t="s">
        <v>295</v>
      </c>
      <c r="BE76" s="83" t="s">
        <v>73</v>
      </c>
      <c r="BG76" s="76" t="s">
        <v>100</v>
      </c>
      <c r="BH76" s="76" t="s">
        <v>60</v>
      </c>
      <c r="BI76" s="76" t="s">
        <v>1414</v>
      </c>
      <c r="BJ76">
        <f t="shared" si="3"/>
        <v>11</v>
      </c>
      <c r="BK76">
        <f t="shared" si="4"/>
        <v>51</v>
      </c>
      <c r="BM76" s="86" t="str">
        <f>_xlfn.XLOOKUP(Form_Responses1811121314[[#This Row],[Sekolah School (Cleansed)]],'Quality Check'!$B$11:$B$14,'Quality Check'!$C$11:$C$14,)</f>
        <v>Rural</v>
      </c>
      <c r="BN76" s="86" t="str">
        <f>_xlfn.XLOOKUP(Form_Responses1811121314[[#This Row],[Sekolah School (Cleansed)]],'Quality Check'!$B$11:$B$14,'Quality Check'!$D$11:$D$14,)</f>
        <v>Intervention Group (IG)</v>
      </c>
      <c r="BO76" s="87" t="str">
        <f>_xlfn.XLOOKUP(AS76,'Cleansing - Toothpaste Brand'!A:A,'Cleansing - Toothpaste Brand'!B:B,)</f>
        <v>Colgate</v>
      </c>
      <c r="BP76" s="87"/>
      <c r="BQ7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76" s="86" t="str">
        <f>_xlfn.XLOOKUP(AP76,'Cleansing - Response'!E:E,'Cleansing - Response'!F:F,)</f>
        <v>2 days and more</v>
      </c>
      <c r="BS76" s="86">
        <f>IF(Form_Responses1811121314[[#This Row],[Answer - B1]]="2 days and more",1,0)</f>
        <v>1</v>
      </c>
      <c r="BT76" s="86" t="str">
        <f>_xlfn.XLOOKUP(AQ76,'Cleansing - Response'!E:E,'Cleansing - Response'!F:F,)</f>
        <v>Less than 2 days</v>
      </c>
      <c r="BU76" s="86">
        <f>IF(Form_Responses1811121314[[#This Row],[Answer - B2]]="2 days and more",1,0)</f>
        <v>0</v>
      </c>
      <c r="BV76" s="86" t="str">
        <f t="shared" si="5"/>
        <v>Ya / Yes</v>
      </c>
      <c r="BW76" s="86">
        <f>IF(Form_Responses1811121314[[#This Row],[Answer - B3]]="Ya / Yes",1,0)</f>
        <v>1</v>
      </c>
      <c r="BX76" s="86" t="str">
        <f>_xlfn.XLOOKUP(AT76,'Cleansing - Response'!E:E,'Cleansing - Response'!F:F,)</f>
        <v>Always</v>
      </c>
      <c r="BY76" s="86">
        <f>IF(Form_Responses1811121314[[#This Row],[Answer - B4]]="Always",1,0)</f>
        <v>1</v>
      </c>
      <c r="BZ76" s="86" t="str">
        <f>_xlfn.XLOOKUP(AU76,'Cleansing - Response'!H:H,'Cleansing - Response'!I:I,)</f>
        <v>Not using dental floss</v>
      </c>
      <c r="CA76" s="86">
        <f>IF(Form_Responses1811121314[[#This Row],[Answer - B5]]="Sometimes / When in need",2,IF(Form_Responses1811121314[[#This Row],[Answer - B5]]="Using dental floss at least once",1,0))</f>
        <v>0</v>
      </c>
      <c r="CB76" s="86" t="str">
        <f>_xlfn.XLOOKUP(AV76,'Cleansing - Response'!K:K,'Cleansing - Response'!L:L,)</f>
        <v>Up to 1 time a day</v>
      </c>
      <c r="CC76" s="86">
        <f>IF(Form_Responses1811121314[[#This Row],[Answer - B6]]="More than 1 time a day",1,0)</f>
        <v>0</v>
      </c>
      <c r="CD76" s="86" t="str">
        <f>_xlfn.XLOOKUP(AW76,'Cleansing - Response'!$N:$N,'Cleansing - Response'!$O:$O,)</f>
        <v>No</v>
      </c>
      <c r="CE76" s="86">
        <f>IF(Form_Responses1811121314[[#This Row],[Answer - B7-1]]="Yes / Sometimes",1,0)</f>
        <v>0</v>
      </c>
      <c r="CF76" s="86" t="str">
        <f>_xlfn.XLOOKUP(AX76,'Cleansing - Response'!$N:$N,'Cleansing - Response'!$O:$O,)</f>
        <v>No</v>
      </c>
      <c r="CG76" s="86">
        <f>IF(Form_Responses1811121314[[#This Row],[Answer - B7-2]]="Yes / Sometimes",1,0)</f>
        <v>0</v>
      </c>
      <c r="CH76" s="86" t="str">
        <f>_xlfn.XLOOKUP(AY76,'Cleansing - Response'!$N:$N,'Cleansing - Response'!$O:$O,)</f>
        <v>Yes / Sometimes</v>
      </c>
      <c r="CI76" s="86">
        <f>IF(Form_Responses1811121314[[#This Row],[Answer - B7-3]]="Yes / Sometimes",1,0)</f>
        <v>1</v>
      </c>
      <c r="CJ76" s="86" t="str">
        <f>_xlfn.XLOOKUP(AZ76,'Cleansing - Response'!$N:$N,'Cleansing - Response'!$O:$O,)</f>
        <v>No</v>
      </c>
      <c r="CK76" s="86">
        <f>IF(Form_Responses1811121314[[#This Row],[Answer - B7-4]]="Yes / Sometimes",1,0)</f>
        <v>0</v>
      </c>
      <c r="CL76" s="86" t="str">
        <f>_xlfn.XLOOKUP(BA76,'Cleansing - Response'!$N:$N,'Cleansing - Response'!$O:$O,)</f>
        <v>No</v>
      </c>
      <c r="CM76" s="86">
        <f>IF(Form_Responses1811121314[[#This Row],[Answer - B7-5]]="Yes / Sometimes",1,0)</f>
        <v>0</v>
      </c>
      <c r="CN76" s="86" t="str">
        <f>_xlfn.XLOOKUP(BB76,'Cleansing - Response'!$N:$N,'Cleansing - Response'!$O:$O,)</f>
        <v>Yes / Sometimes</v>
      </c>
      <c r="CO76" s="86">
        <f>IF(Form_Responses1811121314[[#This Row],[Answer - B7-6]]="Yes / Sometimes",1,0)</f>
        <v>1</v>
      </c>
      <c r="CP76" s="87" t="str">
        <f>IF(COUNTIF(Form_Responses1811121314[[#This Row],[Answer - B7-1]:[Answer - B7-6]], "Yes / Sometimes") &gt; 4, "More than 4 times","Up to 4 times")</f>
        <v>Up to 4 times</v>
      </c>
      <c r="CQ76" s="152">
        <f>IF(Form_Responses1811121314[[#This Row],[Answer - B7 (Overall)]]="More than 4 times",1,0)</f>
        <v>0</v>
      </c>
    </row>
    <row r="77" spans="1:95" ht="13.2" hidden="1" x14ac:dyDescent="0.25">
      <c r="A77" s="82">
        <v>45569.519544236115</v>
      </c>
      <c r="B77" s="83" t="s">
        <v>296</v>
      </c>
      <c r="C77" s="84" t="s">
        <v>297</v>
      </c>
      <c r="D77" s="83">
        <v>28.57</v>
      </c>
      <c r="E77" s="83">
        <v>0.79</v>
      </c>
      <c r="F77" s="83" t="s">
        <v>60</v>
      </c>
      <c r="G77" s="83" t="s">
        <v>76</v>
      </c>
      <c r="H77" s="83" t="s">
        <v>186</v>
      </c>
      <c r="I77" s="83" t="s">
        <v>63</v>
      </c>
      <c r="J77" s="83" t="s">
        <v>64</v>
      </c>
      <c r="K77" s="83" t="s">
        <v>64</v>
      </c>
      <c r="L77" s="83" t="s">
        <v>64</v>
      </c>
      <c r="M77" s="83" t="s">
        <v>84</v>
      </c>
      <c r="N77" s="83" t="s">
        <v>64</v>
      </c>
      <c r="O77" s="83" t="s">
        <v>64</v>
      </c>
      <c r="P77" s="83" t="s">
        <v>64</v>
      </c>
      <c r="Q77" s="83" t="s">
        <v>64</v>
      </c>
      <c r="R77" s="83" t="s">
        <v>64</v>
      </c>
      <c r="S77" s="83" t="s">
        <v>64</v>
      </c>
      <c r="T77" s="83" t="s">
        <v>64</v>
      </c>
      <c r="U77" s="83" t="s">
        <v>84</v>
      </c>
      <c r="V77" s="83" t="s">
        <v>64</v>
      </c>
      <c r="W77" s="83" t="s">
        <v>64</v>
      </c>
      <c r="X77" s="83" t="s">
        <v>64</v>
      </c>
      <c r="Y77" s="83" t="s">
        <v>64</v>
      </c>
      <c r="Z77" s="83" t="s">
        <v>65</v>
      </c>
      <c r="AA77" s="83" t="s">
        <v>65</v>
      </c>
      <c r="AB77" s="83" t="s">
        <v>65</v>
      </c>
      <c r="AC77" s="83" t="s">
        <v>65</v>
      </c>
      <c r="AD77" s="83" t="s">
        <v>65</v>
      </c>
      <c r="AE77" s="83" t="s">
        <v>65</v>
      </c>
      <c r="AF77" s="83" t="s">
        <v>65</v>
      </c>
      <c r="AG77" s="83" t="s">
        <v>65</v>
      </c>
      <c r="AH77" s="83" t="s">
        <v>65</v>
      </c>
      <c r="AI77" s="83" t="s">
        <v>101</v>
      </c>
      <c r="AJ77" s="83" t="s">
        <v>65</v>
      </c>
      <c r="AK77" s="83" t="s">
        <v>65</v>
      </c>
      <c r="AL77" s="83" t="s">
        <v>65</v>
      </c>
      <c r="AM77" s="83" t="s">
        <v>65</v>
      </c>
      <c r="AN77" s="83" t="s">
        <v>65</v>
      </c>
      <c r="AO77" s="83" t="s">
        <v>65</v>
      </c>
      <c r="AP77" s="83" t="s">
        <v>85</v>
      </c>
      <c r="AQ77" s="83" t="s">
        <v>85</v>
      </c>
      <c r="AR77" s="83" t="s">
        <v>63</v>
      </c>
      <c r="AS77" s="83" t="s">
        <v>298</v>
      </c>
      <c r="AT77" s="83" t="s">
        <v>87</v>
      </c>
      <c r="AU77" s="83" t="s">
        <v>93</v>
      </c>
      <c r="AV77" s="83" t="s">
        <v>71</v>
      </c>
      <c r="AW77" s="83" t="s">
        <v>73</v>
      </c>
      <c r="AX77" s="83" t="s">
        <v>73</v>
      </c>
      <c r="AY77" s="83" t="s">
        <v>73</v>
      </c>
      <c r="AZ77" s="83" t="s">
        <v>73</v>
      </c>
      <c r="BA77" s="83" t="s">
        <v>73</v>
      </c>
      <c r="BB77" s="83" t="s">
        <v>73</v>
      </c>
      <c r="BC77" s="83" t="s">
        <v>73</v>
      </c>
      <c r="BD77" s="83">
        <v>0</v>
      </c>
      <c r="BE77" s="83" t="s">
        <v>73</v>
      </c>
      <c r="BG77" s="76" t="s">
        <v>100</v>
      </c>
      <c r="BH77" s="76" t="s">
        <v>60</v>
      </c>
      <c r="BI77" s="76" t="s">
        <v>1414</v>
      </c>
      <c r="BJ77">
        <f t="shared" si="3"/>
        <v>14</v>
      </c>
      <c r="BK77">
        <f t="shared" si="4"/>
        <v>64</v>
      </c>
      <c r="BM77" s="86" t="str">
        <f>_xlfn.XLOOKUP(Form_Responses1811121314[[#This Row],[Sekolah School (Cleansed)]],'Quality Check'!$B$11:$B$14,'Quality Check'!$C$11:$C$14,)</f>
        <v>Rural</v>
      </c>
      <c r="BN77" s="86" t="str">
        <f>_xlfn.XLOOKUP(Form_Responses1811121314[[#This Row],[Sekolah School (Cleansed)]],'Quality Check'!$B$11:$B$14,'Quality Check'!$D$11:$D$14,)</f>
        <v>Intervention Group (IG)</v>
      </c>
      <c r="BO77" s="87" t="str">
        <f>_xlfn.XLOOKUP(AS77,'Cleansing - Toothpaste Brand'!A:A,'Cleansing - Toothpaste Brand'!B:B,)</f>
        <v>Pepsodent</v>
      </c>
      <c r="BP77" s="87"/>
      <c r="BQ7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77" s="86" t="str">
        <f>_xlfn.XLOOKUP(AP77,'Cleansing - Response'!E:E,'Cleansing - Response'!F:F,)</f>
        <v>2 days and more</v>
      </c>
      <c r="BS77" s="86">
        <f>IF(Form_Responses1811121314[[#This Row],[Answer - B1]]="2 days and more",1,0)</f>
        <v>1</v>
      </c>
      <c r="BT77" s="86" t="str">
        <f>_xlfn.XLOOKUP(AQ77,'Cleansing - Response'!E:E,'Cleansing - Response'!F:F,)</f>
        <v>2 days and more</v>
      </c>
      <c r="BU77" s="86">
        <f>IF(Form_Responses1811121314[[#This Row],[Answer - B2]]="2 days and more",1,0)</f>
        <v>1</v>
      </c>
      <c r="BV77" s="86" t="str">
        <f t="shared" si="5"/>
        <v>Ya / Yes</v>
      </c>
      <c r="BW77" s="86">
        <f>IF(Form_Responses1811121314[[#This Row],[Answer - B3]]="Ya / Yes",1,0)</f>
        <v>1</v>
      </c>
      <c r="BX77" s="86" t="str">
        <f>_xlfn.XLOOKUP(AT77,'Cleansing - Response'!E:E,'Cleansing - Response'!F:F,)</f>
        <v>Always</v>
      </c>
      <c r="BY77" s="86">
        <f>IF(Form_Responses1811121314[[#This Row],[Answer - B4]]="Always",1,0)</f>
        <v>1</v>
      </c>
      <c r="BZ77" s="86" t="str">
        <f>_xlfn.XLOOKUP(AU77,'Cleansing - Response'!H:H,'Cleansing - Response'!I:I,)</f>
        <v>Not using dental floss</v>
      </c>
      <c r="CA77" s="86">
        <f>IF(Form_Responses1811121314[[#This Row],[Answer - B5]]="Sometimes / When in need",2,IF(Form_Responses1811121314[[#This Row],[Answer - B5]]="Using dental floss at least once",1,0))</f>
        <v>0</v>
      </c>
      <c r="CB77" s="86" t="str">
        <f>_xlfn.XLOOKUP(AV77,'Cleansing - Response'!K:K,'Cleansing - Response'!L:L,)</f>
        <v>Up to 1 time a day</v>
      </c>
      <c r="CC77" s="86">
        <f>IF(Form_Responses1811121314[[#This Row],[Answer - B6]]="More than 1 time a day",1,0)</f>
        <v>0</v>
      </c>
      <c r="CD77" s="86" t="str">
        <f>_xlfn.XLOOKUP(AW77,'Cleansing - Response'!$N:$N,'Cleansing - Response'!$O:$O,)</f>
        <v>No</v>
      </c>
      <c r="CE77" s="86">
        <f>IF(Form_Responses1811121314[[#This Row],[Answer - B7-1]]="Yes / Sometimes",1,0)</f>
        <v>0</v>
      </c>
      <c r="CF77" s="86" t="str">
        <f>_xlfn.XLOOKUP(AX77,'Cleansing - Response'!$N:$N,'Cleansing - Response'!$O:$O,)</f>
        <v>No</v>
      </c>
      <c r="CG77" s="86">
        <f>IF(Form_Responses1811121314[[#This Row],[Answer - B7-2]]="Yes / Sometimes",1,0)</f>
        <v>0</v>
      </c>
      <c r="CH77" s="86" t="str">
        <f>_xlfn.XLOOKUP(AY77,'Cleansing - Response'!$N:$N,'Cleansing - Response'!$O:$O,)</f>
        <v>No</v>
      </c>
      <c r="CI77" s="86">
        <f>IF(Form_Responses1811121314[[#This Row],[Answer - B7-3]]="Yes / Sometimes",1,0)</f>
        <v>0</v>
      </c>
      <c r="CJ77" s="86" t="str">
        <f>_xlfn.XLOOKUP(AZ77,'Cleansing - Response'!$N:$N,'Cleansing - Response'!$O:$O,)</f>
        <v>No</v>
      </c>
      <c r="CK77" s="86">
        <f>IF(Form_Responses1811121314[[#This Row],[Answer - B7-4]]="Yes / Sometimes",1,0)</f>
        <v>0</v>
      </c>
      <c r="CL77" s="86" t="str">
        <f>_xlfn.XLOOKUP(BA77,'Cleansing - Response'!$N:$N,'Cleansing - Response'!$O:$O,)</f>
        <v>No</v>
      </c>
      <c r="CM77" s="86">
        <f>IF(Form_Responses1811121314[[#This Row],[Answer - B7-5]]="Yes / Sometimes",1,0)</f>
        <v>0</v>
      </c>
      <c r="CN77" s="86" t="str">
        <f>_xlfn.XLOOKUP(BB77,'Cleansing - Response'!$N:$N,'Cleansing - Response'!$O:$O,)</f>
        <v>No</v>
      </c>
      <c r="CO77" s="86">
        <f>IF(Form_Responses1811121314[[#This Row],[Answer - B7-6]]="Yes / Sometimes",1,0)</f>
        <v>0</v>
      </c>
      <c r="CP77" s="87" t="str">
        <f>IF(COUNTIF(Form_Responses1811121314[[#This Row],[Answer - B7-1]:[Answer - B7-6]], "Yes / Sometimes") &gt; 4, "More than 4 times","Up to 4 times")</f>
        <v>Up to 4 times</v>
      </c>
      <c r="CQ77" s="152">
        <f>IF(Form_Responses1811121314[[#This Row],[Answer - B7 (Overall)]]="More than 4 times",1,0)</f>
        <v>0</v>
      </c>
    </row>
    <row r="78" spans="1:95" ht="13.2" hidden="1" x14ac:dyDescent="0.25">
      <c r="A78" s="82">
        <v>45569.519562581016</v>
      </c>
      <c r="B78" s="83" t="s">
        <v>299</v>
      </c>
      <c r="C78" s="84" t="s">
        <v>300</v>
      </c>
      <c r="D78" s="83">
        <v>100</v>
      </c>
      <c r="E78" s="83">
        <v>0.88</v>
      </c>
      <c r="F78" s="83" t="s">
        <v>114</v>
      </c>
      <c r="G78" s="83" t="s">
        <v>76</v>
      </c>
      <c r="H78" s="83" t="s">
        <v>108</v>
      </c>
      <c r="I78" s="83" t="s">
        <v>63</v>
      </c>
      <c r="J78" s="83" t="s">
        <v>64</v>
      </c>
      <c r="K78" s="83" t="s">
        <v>64</v>
      </c>
      <c r="L78" s="83" t="s">
        <v>64</v>
      </c>
      <c r="M78" s="83" t="s">
        <v>84</v>
      </c>
      <c r="N78" s="83" t="s">
        <v>84</v>
      </c>
      <c r="O78" s="83" t="s">
        <v>84</v>
      </c>
      <c r="P78" s="83" t="s">
        <v>64</v>
      </c>
      <c r="Q78" s="83" t="s">
        <v>64</v>
      </c>
      <c r="R78" s="83" t="s">
        <v>64</v>
      </c>
      <c r="S78" s="83" t="s">
        <v>64</v>
      </c>
      <c r="T78" s="83" t="s">
        <v>64</v>
      </c>
      <c r="U78" s="83" t="s">
        <v>64</v>
      </c>
      <c r="V78" s="83" t="s">
        <v>84</v>
      </c>
      <c r="W78" s="83" t="s">
        <v>84</v>
      </c>
      <c r="X78" s="83" t="s">
        <v>64</v>
      </c>
      <c r="Y78" s="83" t="s">
        <v>64</v>
      </c>
      <c r="Z78" s="83" t="s">
        <v>66</v>
      </c>
      <c r="AA78" s="83" t="s">
        <v>66</v>
      </c>
      <c r="AB78" s="83" t="s">
        <v>66</v>
      </c>
      <c r="AC78" s="83" t="s">
        <v>66</v>
      </c>
      <c r="AD78" s="83" t="s">
        <v>66</v>
      </c>
      <c r="AE78" s="83" t="s">
        <v>66</v>
      </c>
      <c r="AF78" s="83" t="s">
        <v>66</v>
      </c>
      <c r="AG78" s="83" t="s">
        <v>66</v>
      </c>
      <c r="AH78" s="83" t="s">
        <v>79</v>
      </c>
      <c r="AI78" s="83" t="s">
        <v>79</v>
      </c>
      <c r="AJ78" s="83" t="s">
        <v>65</v>
      </c>
      <c r="AK78" s="83" t="s">
        <v>66</v>
      </c>
      <c r="AL78" s="83" t="s">
        <v>66</v>
      </c>
      <c r="AM78" s="83" t="s">
        <v>66</v>
      </c>
      <c r="AN78" s="83" t="s">
        <v>66</v>
      </c>
      <c r="AO78" s="83" t="s">
        <v>66</v>
      </c>
      <c r="AP78" s="83" t="s">
        <v>67</v>
      </c>
      <c r="AQ78" s="83" t="s">
        <v>67</v>
      </c>
      <c r="AR78" s="83" t="s">
        <v>63</v>
      </c>
      <c r="AS78" s="83" t="s">
        <v>252</v>
      </c>
      <c r="AT78" s="83" t="s">
        <v>69</v>
      </c>
      <c r="AU78" s="83" t="s">
        <v>70</v>
      </c>
      <c r="AV78" s="83" t="s">
        <v>80</v>
      </c>
      <c r="AW78" s="83" t="s">
        <v>63</v>
      </c>
      <c r="AX78" s="83" t="s">
        <v>72</v>
      </c>
      <c r="AY78" s="83" t="s">
        <v>72</v>
      </c>
      <c r="AZ78" s="83" t="s">
        <v>72</v>
      </c>
      <c r="BA78" s="83" t="s">
        <v>63</v>
      </c>
      <c r="BB78" s="83" t="s">
        <v>72</v>
      </c>
      <c r="BC78" s="83" t="s">
        <v>73</v>
      </c>
      <c r="BE78" s="83" t="s">
        <v>73</v>
      </c>
      <c r="BG78" s="76" t="s">
        <v>100</v>
      </c>
      <c r="BH78" s="76" t="s">
        <v>114</v>
      </c>
      <c r="BI78" s="76" t="s">
        <v>1414</v>
      </c>
      <c r="BJ78">
        <f t="shared" si="3"/>
        <v>11</v>
      </c>
      <c r="BK78">
        <f t="shared" si="4"/>
        <v>48</v>
      </c>
      <c r="BM78" s="86" t="str">
        <f>_xlfn.XLOOKUP(Form_Responses1811121314[[#This Row],[Sekolah School (Cleansed)]],'Quality Check'!$B$11:$B$14,'Quality Check'!$C$11:$C$14,)</f>
        <v>Rural</v>
      </c>
      <c r="BN78" s="86" t="str">
        <f>_xlfn.XLOOKUP(Form_Responses1811121314[[#This Row],[Sekolah School (Cleansed)]],'Quality Check'!$B$11:$B$14,'Quality Check'!$D$11:$D$14,)</f>
        <v>Intervention Group (IG)</v>
      </c>
      <c r="BO78" s="87" t="str">
        <f>_xlfn.XLOOKUP(AS78,'Cleansing - Toothpaste Brand'!A:A,'Cleansing - Toothpaste Brand'!B:B,)</f>
        <v>Safi</v>
      </c>
      <c r="BP78" s="87"/>
      <c r="BQ7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78" s="86" t="str">
        <f>_xlfn.XLOOKUP(AP78,'Cleansing - Response'!E:E,'Cleansing - Response'!F:F,)</f>
        <v>2 days and more</v>
      </c>
      <c r="BS78" s="86">
        <f>IF(Form_Responses1811121314[[#This Row],[Answer - B1]]="2 days and more",1,0)</f>
        <v>1</v>
      </c>
      <c r="BT78" s="86" t="str">
        <f>_xlfn.XLOOKUP(AQ78,'Cleansing - Response'!E:E,'Cleansing - Response'!F:F,)</f>
        <v>2 days and more</v>
      </c>
      <c r="BU78" s="86">
        <f>IF(Form_Responses1811121314[[#This Row],[Answer - B2]]="2 days and more",1,0)</f>
        <v>1</v>
      </c>
      <c r="BV78" s="86" t="str">
        <f t="shared" si="5"/>
        <v>Ya / Yes</v>
      </c>
      <c r="BW78" s="86">
        <f>IF(Form_Responses1811121314[[#This Row],[Answer - B3]]="Ya / Yes",1,0)</f>
        <v>1</v>
      </c>
      <c r="BX78" s="86" t="str">
        <f>_xlfn.XLOOKUP(AT78,'Cleansing - Response'!E:E,'Cleansing - Response'!F:F,)</f>
        <v>Rarely / Sometimes</v>
      </c>
      <c r="BY78" s="86">
        <f>IF(Form_Responses1811121314[[#This Row],[Answer - B4]]="Always",1,0)</f>
        <v>0</v>
      </c>
      <c r="BZ78" s="86" t="str">
        <f>_xlfn.XLOOKUP(AU78,'Cleansing - Response'!H:H,'Cleansing - Response'!I:I,)</f>
        <v>Sometimes / When in need</v>
      </c>
      <c r="CA78" s="86">
        <f>IF(Form_Responses1811121314[[#This Row],[Answer - B5]]="Sometimes / When in need",2,IF(Form_Responses1811121314[[#This Row],[Answer - B5]]="Using dental floss at least once",1,0))</f>
        <v>2</v>
      </c>
      <c r="CB78" s="86" t="str">
        <f>_xlfn.XLOOKUP(AV78,'Cleansing - Response'!K:K,'Cleansing - Response'!L:L,)</f>
        <v>Up to 1 time a day</v>
      </c>
      <c r="CC78" s="86">
        <f>IF(Form_Responses1811121314[[#This Row],[Answer - B6]]="More than 1 time a day",1,0)</f>
        <v>0</v>
      </c>
      <c r="CD78" s="86" t="str">
        <f>_xlfn.XLOOKUP(AW78,'Cleansing - Response'!$N:$N,'Cleansing - Response'!$O:$O,)</f>
        <v>Yes / Sometimes</v>
      </c>
      <c r="CE78" s="86">
        <f>IF(Form_Responses1811121314[[#This Row],[Answer - B7-1]]="Yes / Sometimes",1,0)</f>
        <v>1</v>
      </c>
      <c r="CF78" s="86" t="str">
        <f>_xlfn.XLOOKUP(AX78,'Cleansing - Response'!$N:$N,'Cleansing - Response'!$O:$O,)</f>
        <v>Yes / Sometimes</v>
      </c>
      <c r="CG78" s="86">
        <f>IF(Form_Responses1811121314[[#This Row],[Answer - B7-2]]="Yes / Sometimes",1,0)</f>
        <v>1</v>
      </c>
      <c r="CH78" s="86" t="str">
        <f>_xlfn.XLOOKUP(AY78,'Cleansing - Response'!$N:$N,'Cleansing - Response'!$O:$O,)</f>
        <v>Yes / Sometimes</v>
      </c>
      <c r="CI78" s="86">
        <f>IF(Form_Responses1811121314[[#This Row],[Answer - B7-3]]="Yes / Sometimes",1,0)</f>
        <v>1</v>
      </c>
      <c r="CJ78" s="86" t="str">
        <f>_xlfn.XLOOKUP(AZ78,'Cleansing - Response'!$N:$N,'Cleansing - Response'!$O:$O,)</f>
        <v>Yes / Sometimes</v>
      </c>
      <c r="CK78" s="86">
        <f>IF(Form_Responses1811121314[[#This Row],[Answer - B7-4]]="Yes / Sometimes",1,0)</f>
        <v>1</v>
      </c>
      <c r="CL78" s="86" t="str">
        <f>_xlfn.XLOOKUP(BA78,'Cleansing - Response'!$N:$N,'Cleansing - Response'!$O:$O,)</f>
        <v>Yes / Sometimes</v>
      </c>
      <c r="CM78" s="86">
        <f>IF(Form_Responses1811121314[[#This Row],[Answer - B7-5]]="Yes / Sometimes",1,0)</f>
        <v>1</v>
      </c>
      <c r="CN78" s="86" t="str">
        <f>_xlfn.XLOOKUP(BB78,'Cleansing - Response'!$N:$N,'Cleansing - Response'!$O:$O,)</f>
        <v>Yes / Sometimes</v>
      </c>
      <c r="CO78" s="86">
        <f>IF(Form_Responses1811121314[[#This Row],[Answer - B7-6]]="Yes / Sometimes",1,0)</f>
        <v>1</v>
      </c>
      <c r="CP78" s="87" t="str">
        <f>IF(COUNTIF(Form_Responses1811121314[[#This Row],[Answer - B7-1]:[Answer - B7-6]], "Yes / Sometimes") &gt; 4, "More than 4 times","Up to 4 times")</f>
        <v>More than 4 times</v>
      </c>
      <c r="CQ78" s="152">
        <f>IF(Form_Responses1811121314[[#This Row],[Answer - B7 (Overall)]]="More than 4 times",1,0)</f>
        <v>1</v>
      </c>
    </row>
    <row r="79" spans="1:95" ht="13.2" hidden="1" x14ac:dyDescent="0.25">
      <c r="A79" s="82">
        <v>45569.521714513889</v>
      </c>
      <c r="B79" s="83" t="s">
        <v>301</v>
      </c>
      <c r="C79" s="84" t="s">
        <v>302</v>
      </c>
      <c r="D79" s="83">
        <v>100</v>
      </c>
      <c r="E79" s="83">
        <v>0.5</v>
      </c>
      <c r="F79" s="83" t="s">
        <v>114</v>
      </c>
      <c r="G79" s="83" t="s">
        <v>76</v>
      </c>
      <c r="H79" s="83" t="s">
        <v>100</v>
      </c>
      <c r="I79" s="83" t="s">
        <v>63</v>
      </c>
      <c r="J79" s="83" t="s">
        <v>64</v>
      </c>
      <c r="K79" s="83" t="s">
        <v>64</v>
      </c>
      <c r="L79" s="83" t="s">
        <v>64</v>
      </c>
      <c r="M79" s="83" t="s">
        <v>64</v>
      </c>
      <c r="N79" s="83" t="s">
        <v>64</v>
      </c>
      <c r="O79" s="83" t="s">
        <v>64</v>
      </c>
      <c r="P79" s="83" t="s">
        <v>64</v>
      </c>
      <c r="Q79" s="83" t="s">
        <v>64</v>
      </c>
      <c r="R79" s="83" t="s">
        <v>64</v>
      </c>
      <c r="S79" s="83" t="s">
        <v>64</v>
      </c>
      <c r="T79" s="83" t="s">
        <v>64</v>
      </c>
      <c r="U79" s="83" t="s">
        <v>64</v>
      </c>
      <c r="V79" s="83" t="s">
        <v>64</v>
      </c>
      <c r="W79" s="83" t="s">
        <v>64</v>
      </c>
      <c r="X79" s="83" t="s">
        <v>64</v>
      </c>
      <c r="Y79" s="83" t="s">
        <v>64</v>
      </c>
      <c r="Z79" s="83" t="s">
        <v>66</v>
      </c>
      <c r="AA79" s="83" t="s">
        <v>66</v>
      </c>
      <c r="AB79" s="83" t="s">
        <v>66</v>
      </c>
      <c r="AC79" s="83" t="s">
        <v>66</v>
      </c>
      <c r="AD79" s="83" t="s">
        <v>66</v>
      </c>
      <c r="AE79" s="83" t="s">
        <v>66</v>
      </c>
      <c r="AF79" s="83" t="s">
        <v>66</v>
      </c>
      <c r="AG79" s="83" t="s">
        <v>66</v>
      </c>
      <c r="AH79" s="83" t="s">
        <v>66</v>
      </c>
      <c r="AI79" s="83" t="s">
        <v>66</v>
      </c>
      <c r="AJ79" s="83" t="s">
        <v>66</v>
      </c>
      <c r="AK79" s="83" t="s">
        <v>66</v>
      </c>
      <c r="AL79" s="83" t="s">
        <v>66</v>
      </c>
      <c r="AM79" s="83" t="s">
        <v>66</v>
      </c>
      <c r="AN79" s="83" t="s">
        <v>66</v>
      </c>
      <c r="AO79" s="83" t="s">
        <v>66</v>
      </c>
      <c r="AP79" s="83" t="s">
        <v>85</v>
      </c>
      <c r="AQ79" s="83" t="s">
        <v>85</v>
      </c>
      <c r="AR79" s="83" t="s">
        <v>63</v>
      </c>
      <c r="AS79" s="83" t="s">
        <v>68</v>
      </c>
      <c r="AT79" s="83" t="s">
        <v>87</v>
      </c>
      <c r="AU79" s="83" t="s">
        <v>70</v>
      </c>
      <c r="AV79" s="83" t="s">
        <v>71</v>
      </c>
      <c r="AW79" s="83" t="s">
        <v>63</v>
      </c>
      <c r="AX79" s="83" t="s">
        <v>63</v>
      </c>
      <c r="AY79" s="83" t="s">
        <v>63</v>
      </c>
      <c r="AZ79" s="83" t="s">
        <v>72</v>
      </c>
      <c r="BA79" s="83" t="s">
        <v>63</v>
      </c>
      <c r="BB79" s="83" t="s">
        <v>72</v>
      </c>
      <c r="BC79" s="83" t="s">
        <v>73</v>
      </c>
      <c r="BD79" s="83" t="s">
        <v>146</v>
      </c>
      <c r="BE79" s="83" t="s">
        <v>73</v>
      </c>
      <c r="BG79" s="76" t="s">
        <v>100</v>
      </c>
      <c r="BH79" s="76" t="s">
        <v>114</v>
      </c>
      <c r="BI79" s="76" t="s">
        <v>1414</v>
      </c>
      <c r="BJ79">
        <f t="shared" si="3"/>
        <v>15</v>
      </c>
      <c r="BK79">
        <f t="shared" si="4"/>
        <v>47</v>
      </c>
      <c r="BM79" s="86" t="str">
        <f>_xlfn.XLOOKUP(Form_Responses1811121314[[#This Row],[Sekolah School (Cleansed)]],'Quality Check'!$B$11:$B$14,'Quality Check'!$C$11:$C$14,)</f>
        <v>Rural</v>
      </c>
      <c r="BN79" s="86" t="str">
        <f>_xlfn.XLOOKUP(Form_Responses1811121314[[#This Row],[Sekolah School (Cleansed)]],'Quality Check'!$B$11:$B$14,'Quality Check'!$D$11:$D$14,)</f>
        <v>Intervention Group (IG)</v>
      </c>
      <c r="BO79" s="87" t="str">
        <f>_xlfn.XLOOKUP(AS79,'Cleansing - Toothpaste Brand'!A:A,'Cleansing - Toothpaste Brand'!B:B,)</f>
        <v>Colgate</v>
      </c>
      <c r="BP79" s="87"/>
      <c r="BQ7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79" s="86" t="str">
        <f>_xlfn.XLOOKUP(AP79,'Cleansing - Response'!E:E,'Cleansing - Response'!F:F,)</f>
        <v>2 days and more</v>
      </c>
      <c r="BS79" s="86">
        <f>IF(Form_Responses1811121314[[#This Row],[Answer - B1]]="2 days and more",1,0)</f>
        <v>1</v>
      </c>
      <c r="BT79" s="86" t="str">
        <f>_xlfn.XLOOKUP(AQ79,'Cleansing - Response'!E:E,'Cleansing - Response'!F:F,)</f>
        <v>2 days and more</v>
      </c>
      <c r="BU79" s="86">
        <f>IF(Form_Responses1811121314[[#This Row],[Answer - B2]]="2 days and more",1,0)</f>
        <v>1</v>
      </c>
      <c r="BV79" s="86" t="str">
        <f t="shared" si="5"/>
        <v>Ya / Yes</v>
      </c>
      <c r="BW79" s="86">
        <f>IF(Form_Responses1811121314[[#This Row],[Answer - B3]]="Ya / Yes",1,0)</f>
        <v>1</v>
      </c>
      <c r="BX79" s="86" t="str">
        <f>_xlfn.XLOOKUP(AT79,'Cleansing - Response'!E:E,'Cleansing - Response'!F:F,)</f>
        <v>Always</v>
      </c>
      <c r="BY79" s="86">
        <f>IF(Form_Responses1811121314[[#This Row],[Answer - B4]]="Always",1,0)</f>
        <v>1</v>
      </c>
      <c r="BZ79" s="86" t="str">
        <f>_xlfn.XLOOKUP(AU79,'Cleansing - Response'!H:H,'Cleansing - Response'!I:I,)</f>
        <v>Sometimes / When in need</v>
      </c>
      <c r="CA79" s="86">
        <f>IF(Form_Responses1811121314[[#This Row],[Answer - B5]]="Sometimes / When in need",2,IF(Form_Responses1811121314[[#This Row],[Answer - B5]]="Using dental floss at least once",1,0))</f>
        <v>2</v>
      </c>
      <c r="CB79" s="86" t="str">
        <f>_xlfn.XLOOKUP(AV79,'Cleansing - Response'!K:K,'Cleansing - Response'!L:L,)</f>
        <v>Up to 1 time a day</v>
      </c>
      <c r="CC79" s="86">
        <f>IF(Form_Responses1811121314[[#This Row],[Answer - B6]]="More than 1 time a day",1,0)</f>
        <v>0</v>
      </c>
      <c r="CD79" s="86" t="str">
        <f>_xlfn.XLOOKUP(AW79,'Cleansing - Response'!$N:$N,'Cleansing - Response'!$O:$O,)</f>
        <v>Yes / Sometimes</v>
      </c>
      <c r="CE79" s="86">
        <f>IF(Form_Responses1811121314[[#This Row],[Answer - B7-1]]="Yes / Sometimes",1,0)</f>
        <v>1</v>
      </c>
      <c r="CF79" s="86" t="str">
        <f>_xlfn.XLOOKUP(AX79,'Cleansing - Response'!$N:$N,'Cleansing - Response'!$O:$O,)</f>
        <v>Yes / Sometimes</v>
      </c>
      <c r="CG79" s="86">
        <f>IF(Form_Responses1811121314[[#This Row],[Answer - B7-2]]="Yes / Sometimes",1,0)</f>
        <v>1</v>
      </c>
      <c r="CH79" s="86" t="str">
        <f>_xlfn.XLOOKUP(AY79,'Cleansing - Response'!$N:$N,'Cleansing - Response'!$O:$O,)</f>
        <v>Yes / Sometimes</v>
      </c>
      <c r="CI79" s="86">
        <f>IF(Form_Responses1811121314[[#This Row],[Answer - B7-3]]="Yes / Sometimes",1,0)</f>
        <v>1</v>
      </c>
      <c r="CJ79" s="86" t="str">
        <f>_xlfn.XLOOKUP(AZ79,'Cleansing - Response'!$N:$N,'Cleansing - Response'!$O:$O,)</f>
        <v>Yes / Sometimes</v>
      </c>
      <c r="CK79" s="86">
        <f>IF(Form_Responses1811121314[[#This Row],[Answer - B7-4]]="Yes / Sometimes",1,0)</f>
        <v>1</v>
      </c>
      <c r="CL79" s="86" t="str">
        <f>_xlfn.XLOOKUP(BA79,'Cleansing - Response'!$N:$N,'Cleansing - Response'!$O:$O,)</f>
        <v>Yes / Sometimes</v>
      </c>
      <c r="CM79" s="86">
        <f>IF(Form_Responses1811121314[[#This Row],[Answer - B7-5]]="Yes / Sometimes",1,0)</f>
        <v>1</v>
      </c>
      <c r="CN79" s="86" t="str">
        <f>_xlfn.XLOOKUP(BB79,'Cleansing - Response'!$N:$N,'Cleansing - Response'!$O:$O,)</f>
        <v>Yes / Sometimes</v>
      </c>
      <c r="CO79" s="86">
        <f>IF(Form_Responses1811121314[[#This Row],[Answer - B7-6]]="Yes / Sometimes",1,0)</f>
        <v>1</v>
      </c>
      <c r="CP79" s="87" t="str">
        <f>IF(COUNTIF(Form_Responses1811121314[[#This Row],[Answer - B7-1]:[Answer - B7-6]], "Yes / Sometimes") &gt; 4, "More than 4 times","Up to 4 times")</f>
        <v>More than 4 times</v>
      </c>
      <c r="CQ79" s="152">
        <f>IF(Form_Responses1811121314[[#This Row],[Answer - B7 (Overall)]]="More than 4 times",1,0)</f>
        <v>1</v>
      </c>
    </row>
    <row r="80" spans="1:95" ht="13.2" hidden="1" x14ac:dyDescent="0.25">
      <c r="A80" s="82">
        <v>45569.522282291669</v>
      </c>
      <c r="B80" s="83" t="s">
        <v>303</v>
      </c>
      <c r="C80" s="84" t="s">
        <v>304</v>
      </c>
      <c r="D80" s="83">
        <v>100</v>
      </c>
      <c r="E80" s="83">
        <v>0.54</v>
      </c>
      <c r="F80" s="83" t="s">
        <v>114</v>
      </c>
      <c r="G80" s="83" t="s">
        <v>76</v>
      </c>
      <c r="H80" s="83" t="s">
        <v>100</v>
      </c>
      <c r="I80" s="83" t="s">
        <v>63</v>
      </c>
      <c r="J80" s="83" t="s">
        <v>64</v>
      </c>
      <c r="K80" s="83" t="s">
        <v>78</v>
      </c>
      <c r="L80" s="83" t="s">
        <v>64</v>
      </c>
      <c r="M80" s="83" t="s">
        <v>64</v>
      </c>
      <c r="N80" s="83" t="s">
        <v>64</v>
      </c>
      <c r="O80" s="83" t="s">
        <v>64</v>
      </c>
      <c r="P80" s="83" t="s">
        <v>78</v>
      </c>
      <c r="Q80" s="83" t="s">
        <v>78</v>
      </c>
      <c r="R80" s="83" t="s">
        <v>78</v>
      </c>
      <c r="S80" s="83" t="s">
        <v>64</v>
      </c>
      <c r="T80" s="83" t="s">
        <v>64</v>
      </c>
      <c r="U80" s="83" t="s">
        <v>64</v>
      </c>
      <c r="V80" s="83" t="s">
        <v>64</v>
      </c>
      <c r="W80" s="83" t="s">
        <v>78</v>
      </c>
      <c r="X80" s="83" t="s">
        <v>78</v>
      </c>
      <c r="Y80" s="83" t="s">
        <v>64</v>
      </c>
      <c r="Z80" s="83" t="s">
        <v>66</v>
      </c>
      <c r="AA80" s="83" t="s">
        <v>66</v>
      </c>
      <c r="AB80" s="83" t="s">
        <v>66</v>
      </c>
      <c r="AC80" s="83" t="s">
        <v>79</v>
      </c>
      <c r="AD80" s="83" t="s">
        <v>79</v>
      </c>
      <c r="AE80" s="83" t="s">
        <v>66</v>
      </c>
      <c r="AF80" s="83" t="s">
        <v>79</v>
      </c>
      <c r="AG80" s="83" t="s">
        <v>66</v>
      </c>
      <c r="AH80" s="83" t="s">
        <v>79</v>
      </c>
      <c r="AI80" s="83" t="s">
        <v>79</v>
      </c>
      <c r="AJ80" s="83" t="s">
        <v>66</v>
      </c>
      <c r="AK80" s="83" t="s">
        <v>66</v>
      </c>
      <c r="AL80" s="83" t="s">
        <v>66</v>
      </c>
      <c r="AM80" s="83" t="s">
        <v>66</v>
      </c>
      <c r="AN80" s="83" t="s">
        <v>79</v>
      </c>
      <c r="AO80" s="83" t="s">
        <v>79</v>
      </c>
      <c r="AP80" s="83" t="s">
        <v>85</v>
      </c>
      <c r="AQ80" s="83" t="s">
        <v>85</v>
      </c>
      <c r="AR80" s="83" t="s">
        <v>63</v>
      </c>
      <c r="AS80" s="83" t="s">
        <v>252</v>
      </c>
      <c r="AT80" s="83" t="s">
        <v>87</v>
      </c>
      <c r="AU80" s="83" t="s">
        <v>70</v>
      </c>
      <c r="AV80" s="83" t="s">
        <v>67</v>
      </c>
      <c r="AW80" s="83" t="s">
        <v>63</v>
      </c>
      <c r="AX80" s="83" t="s">
        <v>72</v>
      </c>
      <c r="AY80" s="83" t="s">
        <v>72</v>
      </c>
      <c r="AZ80" s="83" t="s">
        <v>72</v>
      </c>
      <c r="BA80" s="83" t="s">
        <v>72</v>
      </c>
      <c r="BB80" s="83" t="s">
        <v>72</v>
      </c>
      <c r="BC80" s="83" t="s">
        <v>73</v>
      </c>
      <c r="BE80" s="83" t="s">
        <v>73</v>
      </c>
      <c r="BG80" s="76" t="s">
        <v>100</v>
      </c>
      <c r="BH80" s="76" t="s">
        <v>114</v>
      </c>
      <c r="BI80" s="76" t="s">
        <v>1414</v>
      </c>
      <c r="BJ80">
        <f t="shared" si="3"/>
        <v>9</v>
      </c>
      <c r="BK80">
        <f t="shared" si="4"/>
        <v>42</v>
      </c>
      <c r="BM80" s="86" t="str">
        <f>_xlfn.XLOOKUP(Form_Responses1811121314[[#This Row],[Sekolah School (Cleansed)]],'Quality Check'!$B$11:$B$14,'Quality Check'!$C$11:$C$14,)</f>
        <v>Rural</v>
      </c>
      <c r="BN80" s="86" t="str">
        <f>_xlfn.XLOOKUP(Form_Responses1811121314[[#This Row],[Sekolah School (Cleansed)]],'Quality Check'!$B$11:$B$14,'Quality Check'!$D$11:$D$14,)</f>
        <v>Intervention Group (IG)</v>
      </c>
      <c r="BO80" s="87" t="str">
        <f>_xlfn.XLOOKUP(AS80,'Cleansing - Toothpaste Brand'!A:A,'Cleansing - Toothpaste Brand'!B:B,)</f>
        <v>Safi</v>
      </c>
      <c r="BP80" s="87"/>
      <c r="BQ8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80" s="86" t="str">
        <f>_xlfn.XLOOKUP(AP80,'Cleansing - Response'!E:E,'Cleansing - Response'!F:F,)</f>
        <v>2 days and more</v>
      </c>
      <c r="BS80" s="86">
        <f>IF(Form_Responses1811121314[[#This Row],[Answer - B1]]="2 days and more",1,0)</f>
        <v>1</v>
      </c>
      <c r="BT80" s="86" t="str">
        <f>_xlfn.XLOOKUP(AQ80,'Cleansing - Response'!E:E,'Cleansing - Response'!F:F,)</f>
        <v>2 days and more</v>
      </c>
      <c r="BU80" s="86">
        <f>IF(Form_Responses1811121314[[#This Row],[Answer - B2]]="2 days and more",1,0)</f>
        <v>1</v>
      </c>
      <c r="BV80" s="86" t="str">
        <f t="shared" si="5"/>
        <v>Ya / Yes</v>
      </c>
      <c r="BW80" s="86">
        <f>IF(Form_Responses1811121314[[#This Row],[Answer - B3]]="Ya / Yes",1,0)</f>
        <v>1</v>
      </c>
      <c r="BX80" s="86" t="str">
        <f>_xlfn.XLOOKUP(AT80,'Cleansing - Response'!E:E,'Cleansing - Response'!F:F,)</f>
        <v>Always</v>
      </c>
      <c r="BY80" s="86">
        <f>IF(Form_Responses1811121314[[#This Row],[Answer - B4]]="Always",1,0)</f>
        <v>1</v>
      </c>
      <c r="BZ80" s="86" t="str">
        <f>_xlfn.XLOOKUP(AU80,'Cleansing - Response'!H:H,'Cleansing - Response'!I:I,)</f>
        <v>Sometimes / When in need</v>
      </c>
      <c r="CA80" s="86">
        <f>IF(Form_Responses1811121314[[#This Row],[Answer - B5]]="Sometimes / When in need",2,IF(Form_Responses1811121314[[#This Row],[Answer - B5]]="Using dental floss at least once",1,0))</f>
        <v>2</v>
      </c>
      <c r="CB80" s="86" t="str">
        <f>_xlfn.XLOOKUP(AV80,'Cleansing - Response'!K:K,'Cleansing - Response'!L:L,)</f>
        <v>More than 1 time a day</v>
      </c>
      <c r="CC80" s="86">
        <f>IF(Form_Responses1811121314[[#This Row],[Answer - B6]]="More than 1 time a day",1,0)</f>
        <v>1</v>
      </c>
      <c r="CD80" s="86" t="str">
        <f>_xlfn.XLOOKUP(AW80,'Cleansing - Response'!$N:$N,'Cleansing - Response'!$O:$O,)</f>
        <v>Yes / Sometimes</v>
      </c>
      <c r="CE80" s="86">
        <f>IF(Form_Responses1811121314[[#This Row],[Answer - B7-1]]="Yes / Sometimes",1,0)</f>
        <v>1</v>
      </c>
      <c r="CF80" s="86" t="str">
        <f>_xlfn.XLOOKUP(AX80,'Cleansing - Response'!$N:$N,'Cleansing - Response'!$O:$O,)</f>
        <v>Yes / Sometimes</v>
      </c>
      <c r="CG80" s="86">
        <f>IF(Form_Responses1811121314[[#This Row],[Answer - B7-2]]="Yes / Sometimes",1,0)</f>
        <v>1</v>
      </c>
      <c r="CH80" s="86" t="str">
        <f>_xlfn.XLOOKUP(AY80,'Cleansing - Response'!$N:$N,'Cleansing - Response'!$O:$O,)</f>
        <v>Yes / Sometimes</v>
      </c>
      <c r="CI80" s="86">
        <f>IF(Form_Responses1811121314[[#This Row],[Answer - B7-3]]="Yes / Sometimes",1,0)</f>
        <v>1</v>
      </c>
      <c r="CJ80" s="86" t="str">
        <f>_xlfn.XLOOKUP(AZ80,'Cleansing - Response'!$N:$N,'Cleansing - Response'!$O:$O,)</f>
        <v>Yes / Sometimes</v>
      </c>
      <c r="CK80" s="86">
        <f>IF(Form_Responses1811121314[[#This Row],[Answer - B7-4]]="Yes / Sometimes",1,0)</f>
        <v>1</v>
      </c>
      <c r="CL80" s="86" t="str">
        <f>_xlfn.XLOOKUP(BA80,'Cleansing - Response'!$N:$N,'Cleansing - Response'!$O:$O,)</f>
        <v>Yes / Sometimes</v>
      </c>
      <c r="CM80" s="86">
        <f>IF(Form_Responses1811121314[[#This Row],[Answer - B7-5]]="Yes / Sometimes",1,0)</f>
        <v>1</v>
      </c>
      <c r="CN80" s="86" t="str">
        <f>_xlfn.XLOOKUP(BB80,'Cleansing - Response'!$N:$N,'Cleansing - Response'!$O:$O,)</f>
        <v>Yes / Sometimes</v>
      </c>
      <c r="CO80" s="86">
        <f>IF(Form_Responses1811121314[[#This Row],[Answer - B7-6]]="Yes / Sometimes",1,0)</f>
        <v>1</v>
      </c>
      <c r="CP80" s="87" t="str">
        <f>IF(COUNTIF(Form_Responses1811121314[[#This Row],[Answer - B7-1]:[Answer - B7-6]], "Yes / Sometimes") &gt; 4, "More than 4 times","Up to 4 times")</f>
        <v>More than 4 times</v>
      </c>
      <c r="CQ80" s="152">
        <f>IF(Form_Responses1811121314[[#This Row],[Answer - B7 (Overall)]]="More than 4 times",1,0)</f>
        <v>1</v>
      </c>
    </row>
    <row r="81" spans="1:95" ht="13.2" hidden="1" x14ac:dyDescent="0.25">
      <c r="A81" s="82">
        <v>45569.522587141204</v>
      </c>
      <c r="B81" s="83" t="s">
        <v>305</v>
      </c>
      <c r="C81" s="84" t="s">
        <v>306</v>
      </c>
      <c r="D81" s="83">
        <v>0</v>
      </c>
      <c r="E81" s="83">
        <v>0.5</v>
      </c>
      <c r="F81" s="83" t="s">
        <v>60</v>
      </c>
      <c r="G81" s="83" t="s">
        <v>76</v>
      </c>
      <c r="H81" s="83" t="s">
        <v>108</v>
      </c>
      <c r="I81" s="83" t="s">
        <v>63</v>
      </c>
      <c r="J81" s="83" t="s">
        <v>64</v>
      </c>
      <c r="K81" s="83" t="s">
        <v>64</v>
      </c>
      <c r="L81" s="83" t="s">
        <v>64</v>
      </c>
      <c r="M81" s="83" t="s">
        <v>64</v>
      </c>
      <c r="N81" s="83" t="s">
        <v>78</v>
      </c>
      <c r="O81" s="83" t="s">
        <v>78</v>
      </c>
      <c r="P81" s="83" t="s">
        <v>84</v>
      </c>
      <c r="Q81" s="83" t="s">
        <v>64</v>
      </c>
      <c r="R81" s="83" t="s">
        <v>64</v>
      </c>
      <c r="S81" s="83" t="s">
        <v>64</v>
      </c>
      <c r="T81" s="83" t="s">
        <v>64</v>
      </c>
      <c r="U81" s="83" t="s">
        <v>84</v>
      </c>
      <c r="V81" s="83" t="s">
        <v>64</v>
      </c>
      <c r="W81" s="83" t="s">
        <v>64</v>
      </c>
      <c r="X81" s="83" t="s">
        <v>64</v>
      </c>
      <c r="Y81" s="83" t="s">
        <v>64</v>
      </c>
      <c r="Z81" s="83" t="s">
        <v>65</v>
      </c>
      <c r="AA81" s="83" t="s">
        <v>65</v>
      </c>
      <c r="AB81" s="83" t="s">
        <v>65</v>
      </c>
      <c r="AC81" s="83" t="s">
        <v>65</v>
      </c>
      <c r="AD81" s="83" t="s">
        <v>65</v>
      </c>
      <c r="AE81" s="83" t="s">
        <v>65</v>
      </c>
      <c r="AF81" s="83" t="s">
        <v>65</v>
      </c>
      <c r="AG81" s="83" t="s">
        <v>65</v>
      </c>
      <c r="AH81" s="83" t="s">
        <v>66</v>
      </c>
      <c r="AI81" s="83" t="s">
        <v>101</v>
      </c>
      <c r="AJ81" s="83" t="s">
        <v>65</v>
      </c>
      <c r="AK81" s="83" t="s">
        <v>65</v>
      </c>
      <c r="AL81" s="83" t="s">
        <v>65</v>
      </c>
      <c r="AM81" s="83" t="s">
        <v>65</v>
      </c>
      <c r="AN81" s="83" t="s">
        <v>66</v>
      </c>
      <c r="AO81" s="83" t="s">
        <v>65</v>
      </c>
      <c r="AP81" s="83" t="s">
        <v>85</v>
      </c>
      <c r="AQ81" s="83" t="s">
        <v>85</v>
      </c>
      <c r="AR81" s="83" t="s">
        <v>86</v>
      </c>
      <c r="AS81" s="83" t="s">
        <v>68</v>
      </c>
      <c r="AT81" s="83" t="s">
        <v>87</v>
      </c>
      <c r="AU81" s="83" t="s">
        <v>67</v>
      </c>
      <c r="AV81" s="83" t="s">
        <v>132</v>
      </c>
      <c r="AW81" s="83" t="s">
        <v>73</v>
      </c>
      <c r="AX81" s="83" t="s">
        <v>73</v>
      </c>
      <c r="AY81" s="83" t="s">
        <v>73</v>
      </c>
      <c r="AZ81" s="83" t="s">
        <v>63</v>
      </c>
      <c r="BA81" s="83" t="s">
        <v>72</v>
      </c>
      <c r="BB81" s="83" t="s">
        <v>73</v>
      </c>
      <c r="BC81" s="83" t="s">
        <v>73</v>
      </c>
      <c r="BE81" s="83" t="s">
        <v>73</v>
      </c>
      <c r="BG81" s="76" t="s">
        <v>100</v>
      </c>
      <c r="BH81" s="76" t="s">
        <v>60</v>
      </c>
      <c r="BI81" s="76" t="s">
        <v>1414</v>
      </c>
      <c r="BJ81">
        <f t="shared" si="3"/>
        <v>11</v>
      </c>
      <c r="BK81">
        <f t="shared" si="4"/>
        <v>62</v>
      </c>
      <c r="BM81" s="86" t="str">
        <f>_xlfn.XLOOKUP(Form_Responses1811121314[[#This Row],[Sekolah School (Cleansed)]],'Quality Check'!$B$11:$B$14,'Quality Check'!$C$11:$C$14,)</f>
        <v>Rural</v>
      </c>
      <c r="BN81" s="86" t="str">
        <f>_xlfn.XLOOKUP(Form_Responses1811121314[[#This Row],[Sekolah School (Cleansed)]],'Quality Check'!$B$11:$B$14,'Quality Check'!$D$11:$D$14,)</f>
        <v>Intervention Group (IG)</v>
      </c>
      <c r="BO81" s="87" t="str">
        <f>_xlfn.XLOOKUP(AS81,'Cleansing - Toothpaste Brand'!A:A,'Cleansing - Toothpaste Brand'!B:B,)</f>
        <v>Colgate</v>
      </c>
      <c r="BP81" s="87"/>
      <c r="BQ8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81" s="86" t="str">
        <f>_xlfn.XLOOKUP(AP81,'Cleansing - Response'!E:E,'Cleansing - Response'!F:F,)</f>
        <v>2 days and more</v>
      </c>
      <c r="BS81" s="86">
        <f>IF(Form_Responses1811121314[[#This Row],[Answer - B1]]="2 days and more",1,0)</f>
        <v>1</v>
      </c>
      <c r="BT81" s="86" t="str">
        <f>_xlfn.XLOOKUP(AQ81,'Cleansing - Response'!E:E,'Cleansing - Response'!F:F,)</f>
        <v>2 days and more</v>
      </c>
      <c r="BU81" s="86">
        <f>IF(Form_Responses1811121314[[#This Row],[Answer - B2]]="2 days and more",1,0)</f>
        <v>1</v>
      </c>
      <c r="BV81" s="86" t="str">
        <f t="shared" si="5"/>
        <v>Ya / Yes</v>
      </c>
      <c r="BW81" s="86">
        <f>IF(Form_Responses1811121314[[#This Row],[Answer - B3]]="Ya / Yes",1,0)</f>
        <v>1</v>
      </c>
      <c r="BX81" s="86" t="str">
        <f>_xlfn.XLOOKUP(AT81,'Cleansing - Response'!E:E,'Cleansing - Response'!F:F,)</f>
        <v>Always</v>
      </c>
      <c r="BY81" s="86">
        <f>IF(Form_Responses1811121314[[#This Row],[Answer - B4]]="Always",1,0)</f>
        <v>1</v>
      </c>
      <c r="BZ81" s="86" t="str">
        <f>_xlfn.XLOOKUP(AU81,'Cleansing - Response'!H:H,'Cleansing - Response'!I:I,)</f>
        <v>Using dental floss at least once</v>
      </c>
      <c r="CA81" s="86">
        <f>IF(Form_Responses1811121314[[#This Row],[Answer - B5]]="Sometimes / When in need",2,IF(Form_Responses1811121314[[#This Row],[Answer - B5]]="Using dental floss at least once",1,0))</f>
        <v>1</v>
      </c>
      <c r="CB81" s="86" t="str">
        <f>_xlfn.XLOOKUP(AV81,'Cleansing - Response'!K:K,'Cleansing - Response'!L:L,)</f>
        <v>Up to 1 time a day</v>
      </c>
      <c r="CC81" s="86">
        <f>IF(Form_Responses1811121314[[#This Row],[Answer - B6]]="More than 1 time a day",1,0)</f>
        <v>0</v>
      </c>
      <c r="CD81" s="86" t="str">
        <f>_xlfn.XLOOKUP(AW81,'Cleansing - Response'!$N:$N,'Cleansing - Response'!$O:$O,)</f>
        <v>No</v>
      </c>
      <c r="CE81" s="86">
        <f>IF(Form_Responses1811121314[[#This Row],[Answer - B7-1]]="Yes / Sometimes",1,0)</f>
        <v>0</v>
      </c>
      <c r="CF81" s="86" t="str">
        <f>_xlfn.XLOOKUP(AX81,'Cleansing - Response'!$N:$N,'Cleansing - Response'!$O:$O,)</f>
        <v>No</v>
      </c>
      <c r="CG81" s="86">
        <f>IF(Form_Responses1811121314[[#This Row],[Answer - B7-2]]="Yes / Sometimes",1,0)</f>
        <v>0</v>
      </c>
      <c r="CH81" s="86" t="str">
        <f>_xlfn.XLOOKUP(AY81,'Cleansing - Response'!$N:$N,'Cleansing - Response'!$O:$O,)</f>
        <v>No</v>
      </c>
      <c r="CI81" s="86">
        <f>IF(Form_Responses1811121314[[#This Row],[Answer - B7-3]]="Yes / Sometimes",1,0)</f>
        <v>0</v>
      </c>
      <c r="CJ81" s="86" t="str">
        <f>_xlfn.XLOOKUP(AZ81,'Cleansing - Response'!$N:$N,'Cleansing - Response'!$O:$O,)</f>
        <v>Yes / Sometimes</v>
      </c>
      <c r="CK81" s="86">
        <f>IF(Form_Responses1811121314[[#This Row],[Answer - B7-4]]="Yes / Sometimes",1,0)</f>
        <v>1</v>
      </c>
      <c r="CL81" s="86" t="str">
        <f>_xlfn.XLOOKUP(BA81,'Cleansing - Response'!$N:$N,'Cleansing - Response'!$O:$O,)</f>
        <v>Yes / Sometimes</v>
      </c>
      <c r="CM81" s="86">
        <f>IF(Form_Responses1811121314[[#This Row],[Answer - B7-5]]="Yes / Sometimes",1,0)</f>
        <v>1</v>
      </c>
      <c r="CN81" s="86" t="str">
        <f>_xlfn.XLOOKUP(BB81,'Cleansing - Response'!$N:$N,'Cleansing - Response'!$O:$O,)</f>
        <v>No</v>
      </c>
      <c r="CO81" s="86">
        <f>IF(Form_Responses1811121314[[#This Row],[Answer - B7-6]]="Yes / Sometimes",1,0)</f>
        <v>0</v>
      </c>
      <c r="CP81" s="87" t="str">
        <f>IF(COUNTIF(Form_Responses1811121314[[#This Row],[Answer - B7-1]:[Answer - B7-6]], "Yes / Sometimes") &gt; 4, "More than 4 times","Up to 4 times")</f>
        <v>Up to 4 times</v>
      </c>
      <c r="CQ81" s="152">
        <f>IF(Form_Responses1811121314[[#This Row],[Answer - B7 (Overall)]]="More than 4 times",1,0)</f>
        <v>0</v>
      </c>
    </row>
    <row r="82" spans="1:95" ht="13.2" hidden="1" x14ac:dyDescent="0.25">
      <c r="A82" s="82">
        <v>45569.523440613426</v>
      </c>
      <c r="B82" s="83" t="s">
        <v>307</v>
      </c>
      <c r="C82" s="84" t="s">
        <v>308</v>
      </c>
      <c r="D82" s="83">
        <v>100</v>
      </c>
      <c r="E82" s="83">
        <v>1</v>
      </c>
      <c r="F82" s="83" t="s">
        <v>114</v>
      </c>
      <c r="G82" s="83" t="s">
        <v>76</v>
      </c>
      <c r="H82" s="83" t="s">
        <v>108</v>
      </c>
      <c r="I82" s="83" t="s">
        <v>63</v>
      </c>
      <c r="J82" s="83" t="s">
        <v>64</v>
      </c>
      <c r="K82" s="83" t="s">
        <v>64</v>
      </c>
      <c r="L82" s="83" t="s">
        <v>64</v>
      </c>
      <c r="M82" s="83" t="s">
        <v>78</v>
      </c>
      <c r="N82" s="83" t="s">
        <v>64</v>
      </c>
      <c r="O82" s="83" t="s">
        <v>84</v>
      </c>
      <c r="P82" s="83" t="s">
        <v>64</v>
      </c>
      <c r="Q82" s="83" t="s">
        <v>64</v>
      </c>
      <c r="R82" s="83" t="s">
        <v>64</v>
      </c>
      <c r="S82" s="83" t="s">
        <v>64</v>
      </c>
      <c r="T82" s="83" t="s">
        <v>64</v>
      </c>
      <c r="U82" s="83" t="s">
        <v>64</v>
      </c>
      <c r="V82" s="83" t="s">
        <v>64</v>
      </c>
      <c r="W82" s="83" t="s">
        <v>64</v>
      </c>
      <c r="X82" s="83" t="s">
        <v>64</v>
      </c>
      <c r="Y82" s="83" t="s">
        <v>64</v>
      </c>
      <c r="Z82" s="83" t="s">
        <v>65</v>
      </c>
      <c r="AA82" s="83" t="s">
        <v>65</v>
      </c>
      <c r="AB82" s="83" t="s">
        <v>65</v>
      </c>
      <c r="AC82" s="83" t="s">
        <v>65</v>
      </c>
      <c r="AD82" s="83" t="s">
        <v>65</v>
      </c>
      <c r="AE82" s="83" t="s">
        <v>65</v>
      </c>
      <c r="AF82" s="83" t="s">
        <v>65</v>
      </c>
      <c r="AG82" s="83" t="s">
        <v>65</v>
      </c>
      <c r="AH82" s="83" t="s">
        <v>66</v>
      </c>
      <c r="AI82" s="83" t="s">
        <v>101</v>
      </c>
      <c r="AJ82" s="83" t="s">
        <v>66</v>
      </c>
      <c r="AK82" s="83" t="s">
        <v>66</v>
      </c>
      <c r="AL82" s="83" t="s">
        <v>65</v>
      </c>
      <c r="AM82" s="83" t="s">
        <v>65</v>
      </c>
      <c r="AN82" s="83" t="s">
        <v>65</v>
      </c>
      <c r="AO82" s="83" t="s">
        <v>65</v>
      </c>
      <c r="AP82" s="83" t="s">
        <v>67</v>
      </c>
      <c r="AQ82" s="83" t="s">
        <v>67</v>
      </c>
      <c r="AR82" s="83" t="s">
        <v>63</v>
      </c>
      <c r="AS82" s="83" t="s">
        <v>68</v>
      </c>
      <c r="AT82" s="83" t="s">
        <v>87</v>
      </c>
      <c r="AU82" s="83" t="s">
        <v>80</v>
      </c>
      <c r="AV82" s="83" t="s">
        <v>132</v>
      </c>
      <c r="AW82" s="83" t="s">
        <v>73</v>
      </c>
      <c r="AX82" s="83" t="s">
        <v>72</v>
      </c>
      <c r="AY82" s="83" t="s">
        <v>72</v>
      </c>
      <c r="AZ82" s="83" t="s">
        <v>72</v>
      </c>
      <c r="BA82" s="83" t="s">
        <v>73</v>
      </c>
      <c r="BB82" s="83" t="s">
        <v>73</v>
      </c>
      <c r="BC82" s="83" t="s">
        <v>73</v>
      </c>
      <c r="BE82" s="83" t="s">
        <v>73</v>
      </c>
      <c r="BG82" s="76" t="s">
        <v>100</v>
      </c>
      <c r="BH82" s="76" t="s">
        <v>114</v>
      </c>
      <c r="BI82" s="76" t="s">
        <v>1414</v>
      </c>
      <c r="BJ82">
        <f t="shared" si="3"/>
        <v>15</v>
      </c>
      <c r="BK82">
        <f t="shared" si="4"/>
        <v>61</v>
      </c>
      <c r="BM82" s="86" t="str">
        <f>_xlfn.XLOOKUP(Form_Responses1811121314[[#This Row],[Sekolah School (Cleansed)]],'Quality Check'!$B$11:$B$14,'Quality Check'!$C$11:$C$14,)</f>
        <v>Rural</v>
      </c>
      <c r="BN82" s="86" t="str">
        <f>_xlfn.XLOOKUP(Form_Responses1811121314[[#This Row],[Sekolah School (Cleansed)]],'Quality Check'!$B$11:$B$14,'Quality Check'!$D$11:$D$14,)</f>
        <v>Intervention Group (IG)</v>
      </c>
      <c r="BO82" s="87" t="str">
        <f>_xlfn.XLOOKUP(AS82,'Cleansing - Toothpaste Brand'!A:A,'Cleansing - Toothpaste Brand'!B:B,)</f>
        <v>Colgate</v>
      </c>
      <c r="BP82" s="87"/>
      <c r="BQ8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82" s="86" t="str">
        <f>_xlfn.XLOOKUP(AP82,'Cleansing - Response'!E:E,'Cleansing - Response'!F:F,)</f>
        <v>2 days and more</v>
      </c>
      <c r="BS82" s="86">
        <f>IF(Form_Responses1811121314[[#This Row],[Answer - B1]]="2 days and more",1,0)</f>
        <v>1</v>
      </c>
      <c r="BT82" s="86" t="str">
        <f>_xlfn.XLOOKUP(AQ82,'Cleansing - Response'!E:E,'Cleansing - Response'!F:F,)</f>
        <v>2 days and more</v>
      </c>
      <c r="BU82" s="86">
        <f>IF(Form_Responses1811121314[[#This Row],[Answer - B2]]="2 days and more",1,0)</f>
        <v>1</v>
      </c>
      <c r="BV82" s="86" t="str">
        <f t="shared" si="5"/>
        <v>Ya / Yes</v>
      </c>
      <c r="BW82" s="86">
        <f>IF(Form_Responses1811121314[[#This Row],[Answer - B3]]="Ya / Yes",1,0)</f>
        <v>1</v>
      </c>
      <c r="BX82" s="86" t="str">
        <f>_xlfn.XLOOKUP(AT82,'Cleansing - Response'!E:E,'Cleansing - Response'!F:F,)</f>
        <v>Always</v>
      </c>
      <c r="BY82" s="86">
        <f>IF(Form_Responses1811121314[[#This Row],[Answer - B4]]="Always",1,0)</f>
        <v>1</v>
      </c>
      <c r="BZ82" s="86" t="str">
        <f>_xlfn.XLOOKUP(AU82,'Cleansing - Response'!H:H,'Cleansing - Response'!I:I,)</f>
        <v>Using dental floss at least once</v>
      </c>
      <c r="CA82" s="86">
        <f>IF(Form_Responses1811121314[[#This Row],[Answer - B5]]="Sometimes / When in need",2,IF(Form_Responses1811121314[[#This Row],[Answer - B5]]="Using dental floss at least once",1,0))</f>
        <v>1</v>
      </c>
      <c r="CB82" s="86" t="str">
        <f>_xlfn.XLOOKUP(AV82,'Cleansing - Response'!K:K,'Cleansing - Response'!L:L,)</f>
        <v>Up to 1 time a day</v>
      </c>
      <c r="CC82" s="86">
        <f>IF(Form_Responses1811121314[[#This Row],[Answer - B6]]="More than 1 time a day",1,0)</f>
        <v>0</v>
      </c>
      <c r="CD82" s="86" t="str">
        <f>_xlfn.XLOOKUP(AW82,'Cleansing - Response'!$N:$N,'Cleansing - Response'!$O:$O,)</f>
        <v>No</v>
      </c>
      <c r="CE82" s="86">
        <f>IF(Form_Responses1811121314[[#This Row],[Answer - B7-1]]="Yes / Sometimes",1,0)</f>
        <v>0</v>
      </c>
      <c r="CF82" s="86" t="str">
        <f>_xlfn.XLOOKUP(AX82,'Cleansing - Response'!$N:$N,'Cleansing - Response'!$O:$O,)</f>
        <v>Yes / Sometimes</v>
      </c>
      <c r="CG82" s="86">
        <f>IF(Form_Responses1811121314[[#This Row],[Answer - B7-2]]="Yes / Sometimes",1,0)</f>
        <v>1</v>
      </c>
      <c r="CH82" s="86" t="str">
        <f>_xlfn.XLOOKUP(AY82,'Cleansing - Response'!$N:$N,'Cleansing - Response'!$O:$O,)</f>
        <v>Yes / Sometimes</v>
      </c>
      <c r="CI82" s="86">
        <f>IF(Form_Responses1811121314[[#This Row],[Answer - B7-3]]="Yes / Sometimes",1,0)</f>
        <v>1</v>
      </c>
      <c r="CJ82" s="86" t="str">
        <f>_xlfn.XLOOKUP(AZ82,'Cleansing - Response'!$N:$N,'Cleansing - Response'!$O:$O,)</f>
        <v>Yes / Sometimes</v>
      </c>
      <c r="CK82" s="86">
        <f>IF(Form_Responses1811121314[[#This Row],[Answer - B7-4]]="Yes / Sometimes",1,0)</f>
        <v>1</v>
      </c>
      <c r="CL82" s="86" t="str">
        <f>_xlfn.XLOOKUP(BA82,'Cleansing - Response'!$N:$N,'Cleansing - Response'!$O:$O,)</f>
        <v>No</v>
      </c>
      <c r="CM82" s="86">
        <f>IF(Form_Responses1811121314[[#This Row],[Answer - B7-5]]="Yes / Sometimes",1,0)</f>
        <v>0</v>
      </c>
      <c r="CN82" s="86" t="str">
        <f>_xlfn.XLOOKUP(BB82,'Cleansing - Response'!$N:$N,'Cleansing - Response'!$O:$O,)</f>
        <v>No</v>
      </c>
      <c r="CO82" s="86">
        <f>IF(Form_Responses1811121314[[#This Row],[Answer - B7-6]]="Yes / Sometimes",1,0)</f>
        <v>0</v>
      </c>
      <c r="CP82" s="87" t="str">
        <f>IF(COUNTIF(Form_Responses1811121314[[#This Row],[Answer - B7-1]:[Answer - B7-6]], "Yes / Sometimes") &gt; 4, "More than 4 times","Up to 4 times")</f>
        <v>Up to 4 times</v>
      </c>
      <c r="CQ82" s="152">
        <f>IF(Form_Responses1811121314[[#This Row],[Answer - B7 (Overall)]]="More than 4 times",1,0)</f>
        <v>0</v>
      </c>
    </row>
    <row r="83" spans="1:95" ht="13.2" hidden="1" x14ac:dyDescent="0.25">
      <c r="A83" s="82">
        <v>45569.525176516203</v>
      </c>
      <c r="B83" s="83" t="s">
        <v>309</v>
      </c>
      <c r="C83" s="84" t="s">
        <v>310</v>
      </c>
      <c r="D83" s="83">
        <v>100</v>
      </c>
      <c r="E83" s="83">
        <v>0.33</v>
      </c>
      <c r="F83" s="83" t="s">
        <v>114</v>
      </c>
      <c r="G83" s="83" t="s">
        <v>76</v>
      </c>
      <c r="H83" s="83" t="s">
        <v>62</v>
      </c>
      <c r="I83" s="83" t="s">
        <v>63</v>
      </c>
      <c r="J83" s="83" t="s">
        <v>64</v>
      </c>
      <c r="K83" s="83" t="s">
        <v>78</v>
      </c>
      <c r="L83" s="83" t="s">
        <v>64</v>
      </c>
      <c r="M83" s="83" t="s">
        <v>78</v>
      </c>
      <c r="N83" s="83" t="s">
        <v>64</v>
      </c>
      <c r="O83" s="83" t="s">
        <v>64</v>
      </c>
      <c r="P83" s="83" t="s">
        <v>84</v>
      </c>
      <c r="Q83" s="83" t="s">
        <v>64</v>
      </c>
      <c r="R83" s="83" t="s">
        <v>64</v>
      </c>
      <c r="S83" s="83" t="s">
        <v>64</v>
      </c>
      <c r="T83" s="83" t="s">
        <v>64</v>
      </c>
      <c r="U83" s="83" t="s">
        <v>64</v>
      </c>
      <c r="V83" s="83" t="s">
        <v>64</v>
      </c>
      <c r="W83" s="83" t="s">
        <v>64</v>
      </c>
      <c r="X83" s="83" t="s">
        <v>64</v>
      </c>
      <c r="Y83" s="83" t="s">
        <v>64</v>
      </c>
      <c r="Z83" s="83" t="s">
        <v>65</v>
      </c>
      <c r="AA83" s="83" t="s">
        <v>65</v>
      </c>
      <c r="AB83" s="83" t="s">
        <v>65</v>
      </c>
      <c r="AC83" s="83" t="s">
        <v>65</v>
      </c>
      <c r="AD83" s="83" t="s">
        <v>65</v>
      </c>
      <c r="AE83" s="83" t="s">
        <v>65</v>
      </c>
      <c r="AF83" s="83" t="s">
        <v>65</v>
      </c>
      <c r="AG83" s="83" t="s">
        <v>65</v>
      </c>
      <c r="AH83" s="83" t="s">
        <v>65</v>
      </c>
      <c r="AI83" s="83" t="s">
        <v>101</v>
      </c>
      <c r="AJ83" s="83" t="s">
        <v>65</v>
      </c>
      <c r="AK83" s="83" t="s">
        <v>65</v>
      </c>
      <c r="AL83" s="83" t="s">
        <v>65</v>
      </c>
      <c r="AM83" s="83" t="s">
        <v>65</v>
      </c>
      <c r="AN83" s="83" t="s">
        <v>65</v>
      </c>
      <c r="AO83" s="83" t="s">
        <v>65</v>
      </c>
      <c r="AP83" s="83" t="s">
        <v>80</v>
      </c>
      <c r="AQ83" s="83" t="s">
        <v>80</v>
      </c>
      <c r="AR83" s="83" t="s">
        <v>73</v>
      </c>
      <c r="AS83" s="83" t="s">
        <v>68</v>
      </c>
      <c r="AT83" s="83" t="s">
        <v>69</v>
      </c>
      <c r="AU83" s="83" t="s">
        <v>70</v>
      </c>
      <c r="AV83" s="83" t="s">
        <v>71</v>
      </c>
      <c r="AW83" s="83" t="s">
        <v>72</v>
      </c>
      <c r="AX83" s="83" t="s">
        <v>72</v>
      </c>
      <c r="AY83" s="83" t="s">
        <v>73</v>
      </c>
      <c r="AZ83" s="83" t="s">
        <v>72</v>
      </c>
      <c r="BA83" s="83" t="s">
        <v>63</v>
      </c>
      <c r="BB83" s="83" t="s">
        <v>63</v>
      </c>
      <c r="BC83" s="83" t="s">
        <v>73</v>
      </c>
      <c r="BE83" s="83" t="s">
        <v>73</v>
      </c>
      <c r="BG83" s="76" t="s">
        <v>100</v>
      </c>
      <c r="BH83" s="76" t="s">
        <v>114</v>
      </c>
      <c r="BI83" s="76" t="s">
        <v>1414</v>
      </c>
      <c r="BJ83">
        <f t="shared" si="3"/>
        <v>14</v>
      </c>
      <c r="BK83">
        <f t="shared" si="4"/>
        <v>64</v>
      </c>
      <c r="BM83" s="86" t="str">
        <f>_xlfn.XLOOKUP(Form_Responses1811121314[[#This Row],[Sekolah School (Cleansed)]],'Quality Check'!$B$11:$B$14,'Quality Check'!$C$11:$C$14,)</f>
        <v>Rural</v>
      </c>
      <c r="BN83" s="86" t="str">
        <f>_xlfn.XLOOKUP(Form_Responses1811121314[[#This Row],[Sekolah School (Cleansed)]],'Quality Check'!$B$11:$B$14,'Quality Check'!$D$11:$D$14,)</f>
        <v>Intervention Group (IG)</v>
      </c>
      <c r="BO83" s="87" t="str">
        <f>_xlfn.XLOOKUP(AS83,'Cleansing - Toothpaste Brand'!A:A,'Cleansing - Toothpaste Brand'!B:B,)</f>
        <v>Colgate</v>
      </c>
      <c r="BP83" s="87"/>
      <c r="BQ8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83" s="86" t="str">
        <f>_xlfn.XLOOKUP(AP83,'Cleansing - Response'!E:E,'Cleansing - Response'!F:F,)</f>
        <v>Less than 2 days</v>
      </c>
      <c r="BS83" s="86">
        <f>IF(Form_Responses1811121314[[#This Row],[Answer - B1]]="2 days and more",1,0)</f>
        <v>0</v>
      </c>
      <c r="BT83" s="86" t="str">
        <f>_xlfn.XLOOKUP(AQ83,'Cleansing - Response'!E:E,'Cleansing - Response'!F:F,)</f>
        <v>Less than 2 days</v>
      </c>
      <c r="BU83" s="86">
        <f>IF(Form_Responses1811121314[[#This Row],[Answer - B2]]="2 days and more",1,0)</f>
        <v>0</v>
      </c>
      <c r="BV83" s="86" t="str">
        <f t="shared" si="5"/>
        <v>Tidak / No</v>
      </c>
      <c r="BW83" s="86">
        <f>IF(Form_Responses1811121314[[#This Row],[Answer - B3]]="Ya / Yes",1,0)</f>
        <v>0</v>
      </c>
      <c r="BX83" s="86" t="str">
        <f>_xlfn.XLOOKUP(AT83,'Cleansing - Response'!E:E,'Cleansing - Response'!F:F,)</f>
        <v>Rarely / Sometimes</v>
      </c>
      <c r="BY83" s="86">
        <f>IF(Form_Responses1811121314[[#This Row],[Answer - B4]]="Always",1,0)</f>
        <v>0</v>
      </c>
      <c r="BZ83" s="86" t="str">
        <f>_xlfn.XLOOKUP(AU83,'Cleansing - Response'!H:H,'Cleansing - Response'!I:I,)</f>
        <v>Sometimes / When in need</v>
      </c>
      <c r="CA83" s="86">
        <f>IF(Form_Responses1811121314[[#This Row],[Answer - B5]]="Sometimes / When in need",2,IF(Form_Responses1811121314[[#This Row],[Answer - B5]]="Using dental floss at least once",1,0))</f>
        <v>2</v>
      </c>
      <c r="CB83" s="86" t="str">
        <f>_xlfn.XLOOKUP(AV83,'Cleansing - Response'!K:K,'Cleansing - Response'!L:L,)</f>
        <v>Up to 1 time a day</v>
      </c>
      <c r="CC83" s="86">
        <f>IF(Form_Responses1811121314[[#This Row],[Answer - B6]]="More than 1 time a day",1,0)</f>
        <v>0</v>
      </c>
      <c r="CD83" s="86" t="str">
        <f>_xlfn.XLOOKUP(AW83,'Cleansing - Response'!$N:$N,'Cleansing - Response'!$O:$O,)</f>
        <v>Yes / Sometimes</v>
      </c>
      <c r="CE83" s="86">
        <f>IF(Form_Responses1811121314[[#This Row],[Answer - B7-1]]="Yes / Sometimes",1,0)</f>
        <v>1</v>
      </c>
      <c r="CF83" s="86" t="str">
        <f>_xlfn.XLOOKUP(AX83,'Cleansing - Response'!$N:$N,'Cleansing - Response'!$O:$O,)</f>
        <v>Yes / Sometimes</v>
      </c>
      <c r="CG83" s="86">
        <f>IF(Form_Responses1811121314[[#This Row],[Answer - B7-2]]="Yes / Sometimes",1,0)</f>
        <v>1</v>
      </c>
      <c r="CH83" s="86" t="str">
        <f>_xlfn.XLOOKUP(AY83,'Cleansing - Response'!$N:$N,'Cleansing - Response'!$O:$O,)</f>
        <v>No</v>
      </c>
      <c r="CI83" s="86">
        <f>IF(Form_Responses1811121314[[#This Row],[Answer - B7-3]]="Yes / Sometimes",1,0)</f>
        <v>0</v>
      </c>
      <c r="CJ83" s="86" t="str">
        <f>_xlfn.XLOOKUP(AZ83,'Cleansing - Response'!$N:$N,'Cleansing - Response'!$O:$O,)</f>
        <v>Yes / Sometimes</v>
      </c>
      <c r="CK83" s="86">
        <f>IF(Form_Responses1811121314[[#This Row],[Answer - B7-4]]="Yes / Sometimes",1,0)</f>
        <v>1</v>
      </c>
      <c r="CL83" s="86" t="str">
        <f>_xlfn.XLOOKUP(BA83,'Cleansing - Response'!$N:$N,'Cleansing - Response'!$O:$O,)</f>
        <v>Yes / Sometimes</v>
      </c>
      <c r="CM83" s="86">
        <f>IF(Form_Responses1811121314[[#This Row],[Answer - B7-5]]="Yes / Sometimes",1,0)</f>
        <v>1</v>
      </c>
      <c r="CN83" s="86" t="str">
        <f>_xlfn.XLOOKUP(BB83,'Cleansing - Response'!$N:$N,'Cleansing - Response'!$O:$O,)</f>
        <v>Yes / Sometimes</v>
      </c>
      <c r="CO83" s="86">
        <f>IF(Form_Responses1811121314[[#This Row],[Answer - B7-6]]="Yes / Sometimes",1,0)</f>
        <v>1</v>
      </c>
      <c r="CP83" s="87" t="str">
        <f>IF(COUNTIF(Form_Responses1811121314[[#This Row],[Answer - B7-1]:[Answer - B7-6]], "Yes / Sometimes") &gt; 4, "More than 4 times","Up to 4 times")</f>
        <v>More than 4 times</v>
      </c>
      <c r="CQ83" s="152">
        <f>IF(Form_Responses1811121314[[#This Row],[Answer - B7 (Overall)]]="More than 4 times",1,0)</f>
        <v>1</v>
      </c>
    </row>
    <row r="84" spans="1:95" ht="13.2" hidden="1" x14ac:dyDescent="0.25">
      <c r="A84" s="82">
        <v>45569.52725506945</v>
      </c>
      <c r="B84" s="83" t="s">
        <v>311</v>
      </c>
      <c r="C84" s="84" t="s">
        <v>312</v>
      </c>
      <c r="D84" s="83">
        <v>100</v>
      </c>
      <c r="E84" s="83">
        <v>0.33</v>
      </c>
      <c r="F84" s="83" t="s">
        <v>60</v>
      </c>
      <c r="G84" s="83" t="s">
        <v>76</v>
      </c>
      <c r="H84" s="83" t="s">
        <v>62</v>
      </c>
      <c r="I84" s="83" t="s">
        <v>63</v>
      </c>
      <c r="J84" s="83" t="s">
        <v>145</v>
      </c>
      <c r="K84" s="83" t="s">
        <v>84</v>
      </c>
      <c r="L84" s="83" t="s">
        <v>145</v>
      </c>
      <c r="M84" s="83" t="s">
        <v>84</v>
      </c>
      <c r="N84" s="83" t="s">
        <v>84</v>
      </c>
      <c r="O84" s="83" t="s">
        <v>64</v>
      </c>
      <c r="P84" s="83" t="s">
        <v>84</v>
      </c>
      <c r="Q84" s="83" t="s">
        <v>64</v>
      </c>
      <c r="R84" s="83" t="s">
        <v>64</v>
      </c>
      <c r="S84" s="83" t="s">
        <v>64</v>
      </c>
      <c r="T84" s="83" t="s">
        <v>64</v>
      </c>
      <c r="U84" s="83" t="s">
        <v>64</v>
      </c>
      <c r="V84" s="83" t="s">
        <v>84</v>
      </c>
      <c r="W84" s="83" t="s">
        <v>64</v>
      </c>
      <c r="X84" s="83" t="s">
        <v>64</v>
      </c>
      <c r="Y84" s="83" t="s">
        <v>84</v>
      </c>
      <c r="Z84" s="83" t="s">
        <v>66</v>
      </c>
      <c r="AA84" s="83" t="s">
        <v>66</v>
      </c>
      <c r="AB84" s="83" t="s">
        <v>79</v>
      </c>
      <c r="AC84" s="83" t="s">
        <v>65</v>
      </c>
      <c r="AD84" s="83" t="s">
        <v>65</v>
      </c>
      <c r="AE84" s="83" t="s">
        <v>66</v>
      </c>
      <c r="AF84" s="83" t="s">
        <v>66</v>
      </c>
      <c r="AG84" s="83" t="s">
        <v>66</v>
      </c>
      <c r="AH84" s="83" t="s">
        <v>66</v>
      </c>
      <c r="AI84" s="83" t="s">
        <v>66</v>
      </c>
      <c r="AJ84" s="83" t="s">
        <v>66</v>
      </c>
      <c r="AK84" s="83" t="s">
        <v>66</v>
      </c>
      <c r="AL84" s="83" t="s">
        <v>79</v>
      </c>
      <c r="AM84" s="83" t="s">
        <v>66</v>
      </c>
      <c r="AN84" s="83" t="s">
        <v>66</v>
      </c>
      <c r="AO84" s="83" t="s">
        <v>66</v>
      </c>
      <c r="AP84" s="83" t="s">
        <v>67</v>
      </c>
      <c r="AQ84" s="83" t="s">
        <v>67</v>
      </c>
      <c r="AR84" s="83" t="s">
        <v>86</v>
      </c>
      <c r="AS84" s="83" t="s">
        <v>68</v>
      </c>
      <c r="AT84" s="83" t="s">
        <v>69</v>
      </c>
      <c r="AU84" s="83" t="s">
        <v>70</v>
      </c>
      <c r="AV84" s="83" t="s">
        <v>71</v>
      </c>
      <c r="AW84" s="83" t="s">
        <v>72</v>
      </c>
      <c r="AX84" s="83" t="s">
        <v>72</v>
      </c>
      <c r="AY84" s="83" t="s">
        <v>72</v>
      </c>
      <c r="AZ84" s="83" t="s">
        <v>72</v>
      </c>
      <c r="BA84" s="83" t="s">
        <v>72</v>
      </c>
      <c r="BB84" s="83" t="s">
        <v>72</v>
      </c>
      <c r="BC84" s="83" t="s">
        <v>73</v>
      </c>
      <c r="BE84" s="83" t="s">
        <v>73</v>
      </c>
      <c r="BG84" s="76" t="s">
        <v>100</v>
      </c>
      <c r="BH84" s="76" t="s">
        <v>60</v>
      </c>
      <c r="BI84" s="76" t="s">
        <v>1414</v>
      </c>
      <c r="BJ84">
        <f t="shared" si="3"/>
        <v>8</v>
      </c>
      <c r="BK84">
        <f t="shared" si="4"/>
        <v>47</v>
      </c>
      <c r="BM84" s="86" t="str">
        <f>_xlfn.XLOOKUP(Form_Responses1811121314[[#This Row],[Sekolah School (Cleansed)]],'Quality Check'!$B$11:$B$14,'Quality Check'!$C$11:$C$14,)</f>
        <v>Rural</v>
      </c>
      <c r="BN84" s="86" t="str">
        <f>_xlfn.XLOOKUP(Form_Responses1811121314[[#This Row],[Sekolah School (Cleansed)]],'Quality Check'!$B$11:$B$14,'Quality Check'!$D$11:$D$14,)</f>
        <v>Intervention Group (IG)</v>
      </c>
      <c r="BO84" s="87" t="str">
        <f>_xlfn.XLOOKUP(AS84,'Cleansing - Toothpaste Brand'!A:A,'Cleansing - Toothpaste Brand'!B:B,)</f>
        <v>Colgate</v>
      </c>
      <c r="BP84" s="87"/>
      <c r="BQ8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84" s="86" t="str">
        <f>_xlfn.XLOOKUP(AP84,'Cleansing - Response'!E:E,'Cleansing - Response'!F:F,)</f>
        <v>2 days and more</v>
      </c>
      <c r="BS84" s="86">
        <f>IF(Form_Responses1811121314[[#This Row],[Answer - B1]]="2 days and more",1,0)</f>
        <v>1</v>
      </c>
      <c r="BT84" s="86" t="str">
        <f>_xlfn.XLOOKUP(AQ84,'Cleansing - Response'!E:E,'Cleansing - Response'!F:F,)</f>
        <v>2 days and more</v>
      </c>
      <c r="BU84" s="86">
        <f>IF(Form_Responses1811121314[[#This Row],[Answer - B2]]="2 days and more",1,0)</f>
        <v>1</v>
      </c>
      <c r="BV84" s="86" t="str">
        <f t="shared" si="5"/>
        <v>Ya / Yes</v>
      </c>
      <c r="BW84" s="86">
        <f>IF(Form_Responses1811121314[[#This Row],[Answer - B3]]="Ya / Yes",1,0)</f>
        <v>1</v>
      </c>
      <c r="BX84" s="86" t="str">
        <f>_xlfn.XLOOKUP(AT84,'Cleansing - Response'!E:E,'Cleansing - Response'!F:F,)</f>
        <v>Rarely / Sometimes</v>
      </c>
      <c r="BY84" s="86">
        <f>IF(Form_Responses1811121314[[#This Row],[Answer - B4]]="Always",1,0)</f>
        <v>0</v>
      </c>
      <c r="BZ84" s="86" t="str">
        <f>_xlfn.XLOOKUP(AU84,'Cleansing - Response'!H:H,'Cleansing - Response'!I:I,)</f>
        <v>Sometimes / When in need</v>
      </c>
      <c r="CA84" s="86">
        <f>IF(Form_Responses1811121314[[#This Row],[Answer - B5]]="Sometimes / When in need",2,IF(Form_Responses1811121314[[#This Row],[Answer - B5]]="Using dental floss at least once",1,0))</f>
        <v>2</v>
      </c>
      <c r="CB84" s="86" t="str">
        <f>_xlfn.XLOOKUP(AV84,'Cleansing - Response'!K:K,'Cleansing - Response'!L:L,)</f>
        <v>Up to 1 time a day</v>
      </c>
      <c r="CC84" s="86">
        <f>IF(Form_Responses1811121314[[#This Row],[Answer - B6]]="More than 1 time a day",1,0)</f>
        <v>0</v>
      </c>
      <c r="CD84" s="86" t="str">
        <f>_xlfn.XLOOKUP(AW84,'Cleansing - Response'!$N:$N,'Cleansing - Response'!$O:$O,)</f>
        <v>Yes / Sometimes</v>
      </c>
      <c r="CE84" s="86">
        <f>IF(Form_Responses1811121314[[#This Row],[Answer - B7-1]]="Yes / Sometimes",1,0)</f>
        <v>1</v>
      </c>
      <c r="CF84" s="86" t="str">
        <f>_xlfn.XLOOKUP(AX84,'Cleansing - Response'!$N:$N,'Cleansing - Response'!$O:$O,)</f>
        <v>Yes / Sometimes</v>
      </c>
      <c r="CG84" s="86">
        <f>IF(Form_Responses1811121314[[#This Row],[Answer - B7-2]]="Yes / Sometimes",1,0)</f>
        <v>1</v>
      </c>
      <c r="CH84" s="86" t="str">
        <f>_xlfn.XLOOKUP(AY84,'Cleansing - Response'!$N:$N,'Cleansing - Response'!$O:$O,)</f>
        <v>Yes / Sometimes</v>
      </c>
      <c r="CI84" s="86">
        <f>IF(Form_Responses1811121314[[#This Row],[Answer - B7-3]]="Yes / Sometimes",1,0)</f>
        <v>1</v>
      </c>
      <c r="CJ84" s="86" t="str">
        <f>_xlfn.XLOOKUP(AZ84,'Cleansing - Response'!$N:$N,'Cleansing - Response'!$O:$O,)</f>
        <v>Yes / Sometimes</v>
      </c>
      <c r="CK84" s="86">
        <f>IF(Form_Responses1811121314[[#This Row],[Answer - B7-4]]="Yes / Sometimes",1,0)</f>
        <v>1</v>
      </c>
      <c r="CL84" s="86" t="str">
        <f>_xlfn.XLOOKUP(BA84,'Cleansing - Response'!$N:$N,'Cleansing - Response'!$O:$O,)</f>
        <v>Yes / Sometimes</v>
      </c>
      <c r="CM84" s="86">
        <f>IF(Form_Responses1811121314[[#This Row],[Answer - B7-5]]="Yes / Sometimes",1,0)</f>
        <v>1</v>
      </c>
      <c r="CN84" s="86" t="str">
        <f>_xlfn.XLOOKUP(BB84,'Cleansing - Response'!$N:$N,'Cleansing - Response'!$O:$O,)</f>
        <v>Yes / Sometimes</v>
      </c>
      <c r="CO84" s="86">
        <f>IF(Form_Responses1811121314[[#This Row],[Answer - B7-6]]="Yes / Sometimes",1,0)</f>
        <v>1</v>
      </c>
      <c r="CP84" s="87" t="str">
        <f>IF(COUNTIF(Form_Responses1811121314[[#This Row],[Answer - B7-1]:[Answer - B7-6]], "Yes / Sometimes") &gt; 4, "More than 4 times","Up to 4 times")</f>
        <v>More than 4 times</v>
      </c>
      <c r="CQ84" s="152">
        <f>IF(Form_Responses1811121314[[#This Row],[Answer - B7 (Overall)]]="More than 4 times",1,0)</f>
        <v>1</v>
      </c>
    </row>
    <row r="85" spans="1:95" ht="13.2" hidden="1" x14ac:dyDescent="0.25">
      <c r="A85" s="82">
        <v>45569.527449583329</v>
      </c>
      <c r="B85" s="83" t="s">
        <v>313</v>
      </c>
      <c r="C85" s="84" t="s">
        <v>314</v>
      </c>
      <c r="D85" s="83">
        <v>41.96</v>
      </c>
      <c r="E85" s="83">
        <v>0.83</v>
      </c>
      <c r="F85" s="83" t="s">
        <v>114</v>
      </c>
      <c r="G85" s="83" t="s">
        <v>76</v>
      </c>
      <c r="H85" s="83" t="s">
        <v>100</v>
      </c>
      <c r="I85" s="83" t="s">
        <v>63</v>
      </c>
      <c r="J85" s="83" t="s">
        <v>78</v>
      </c>
      <c r="K85" s="83" t="s">
        <v>64</v>
      </c>
      <c r="L85" s="83" t="s">
        <v>64</v>
      </c>
      <c r="M85" s="83" t="s">
        <v>84</v>
      </c>
      <c r="N85" s="83" t="s">
        <v>84</v>
      </c>
      <c r="O85" s="83" t="s">
        <v>64</v>
      </c>
      <c r="P85" s="83" t="s">
        <v>84</v>
      </c>
      <c r="Q85" s="83" t="s">
        <v>84</v>
      </c>
      <c r="R85" s="83" t="s">
        <v>84</v>
      </c>
      <c r="S85" s="83" t="s">
        <v>84</v>
      </c>
      <c r="T85" s="83" t="s">
        <v>64</v>
      </c>
      <c r="U85" s="83" t="s">
        <v>84</v>
      </c>
      <c r="V85" s="83" t="s">
        <v>84</v>
      </c>
      <c r="W85" s="83" t="s">
        <v>84</v>
      </c>
      <c r="X85" s="83" t="s">
        <v>84</v>
      </c>
      <c r="Y85" s="83" t="s">
        <v>64</v>
      </c>
      <c r="Z85" s="83" t="s">
        <v>66</v>
      </c>
      <c r="AA85" s="83" t="s">
        <v>66</v>
      </c>
      <c r="AB85" s="83" t="s">
        <v>66</v>
      </c>
      <c r="AC85" s="83" t="s">
        <v>66</v>
      </c>
      <c r="AD85" s="83" t="s">
        <v>66</v>
      </c>
      <c r="AE85" s="83" t="s">
        <v>66</v>
      </c>
      <c r="AF85" s="83" t="s">
        <v>79</v>
      </c>
      <c r="AG85" s="83" t="s">
        <v>66</v>
      </c>
      <c r="AH85" s="83" t="s">
        <v>66</v>
      </c>
      <c r="AI85" s="83" t="s">
        <v>79</v>
      </c>
      <c r="AJ85" s="83" t="s">
        <v>66</v>
      </c>
      <c r="AK85" s="83" t="s">
        <v>66</v>
      </c>
      <c r="AL85" s="83" t="s">
        <v>66</v>
      </c>
      <c r="AM85" s="83" t="s">
        <v>66</v>
      </c>
      <c r="AN85" s="83" t="s">
        <v>66</v>
      </c>
      <c r="AO85" s="83" t="s">
        <v>66</v>
      </c>
      <c r="AP85" s="83" t="s">
        <v>80</v>
      </c>
      <c r="AQ85" s="83" t="s">
        <v>80</v>
      </c>
      <c r="AR85" s="83" t="s">
        <v>86</v>
      </c>
      <c r="AS85" s="83" t="s">
        <v>315</v>
      </c>
      <c r="AT85" s="83" t="s">
        <v>87</v>
      </c>
      <c r="AU85" s="83" t="s">
        <v>70</v>
      </c>
      <c r="AV85" s="83" t="s">
        <v>71</v>
      </c>
      <c r="AW85" s="83" t="s">
        <v>63</v>
      </c>
      <c r="AX85" s="83" t="s">
        <v>63</v>
      </c>
      <c r="AY85" s="83" t="s">
        <v>63</v>
      </c>
      <c r="AZ85" s="83" t="s">
        <v>63</v>
      </c>
      <c r="BA85" s="83" t="s">
        <v>63</v>
      </c>
      <c r="BB85" s="83" t="s">
        <v>73</v>
      </c>
      <c r="BC85" s="83" t="s">
        <v>73</v>
      </c>
      <c r="BE85" s="83" t="s">
        <v>73</v>
      </c>
      <c r="BG85" s="76" t="s">
        <v>100</v>
      </c>
      <c r="BH85" s="76" t="s">
        <v>114</v>
      </c>
      <c r="BI85" s="76" t="s">
        <v>1414</v>
      </c>
      <c r="BJ85">
        <f t="shared" si="3"/>
        <v>5</v>
      </c>
      <c r="BK85">
        <f t="shared" si="4"/>
        <v>47</v>
      </c>
      <c r="BM85" s="86" t="str">
        <f>_xlfn.XLOOKUP(Form_Responses1811121314[[#This Row],[Sekolah School (Cleansed)]],'Quality Check'!$B$11:$B$14,'Quality Check'!$C$11:$C$14,)</f>
        <v>Rural</v>
      </c>
      <c r="BN85" s="86" t="str">
        <f>_xlfn.XLOOKUP(Form_Responses1811121314[[#This Row],[Sekolah School (Cleansed)]],'Quality Check'!$B$11:$B$14,'Quality Check'!$D$11:$D$14,)</f>
        <v>Intervention Group (IG)</v>
      </c>
      <c r="BO85" s="87" t="str">
        <f>_xlfn.XLOOKUP(AS85,'Cleansing - Toothpaste Brand'!A:A,'Cleansing - Toothpaste Brand'!B:B,)</f>
        <v>Colgate</v>
      </c>
      <c r="BP85" s="87"/>
      <c r="BQ8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85" s="86" t="str">
        <f>_xlfn.XLOOKUP(AP85,'Cleansing - Response'!E:E,'Cleansing - Response'!F:F,)</f>
        <v>Less than 2 days</v>
      </c>
      <c r="BS85" s="86">
        <f>IF(Form_Responses1811121314[[#This Row],[Answer - B1]]="2 days and more",1,0)</f>
        <v>0</v>
      </c>
      <c r="BT85" s="86" t="str">
        <f>_xlfn.XLOOKUP(AQ85,'Cleansing - Response'!E:E,'Cleansing - Response'!F:F,)</f>
        <v>Less than 2 days</v>
      </c>
      <c r="BU85" s="86">
        <f>IF(Form_Responses1811121314[[#This Row],[Answer - B2]]="2 days and more",1,0)</f>
        <v>0</v>
      </c>
      <c r="BV85" s="86" t="str">
        <f t="shared" si="5"/>
        <v>Ya / Yes</v>
      </c>
      <c r="BW85" s="86">
        <f>IF(Form_Responses1811121314[[#This Row],[Answer - B3]]="Ya / Yes",1,0)</f>
        <v>1</v>
      </c>
      <c r="BX85" s="86" t="str">
        <f>_xlfn.XLOOKUP(AT85,'Cleansing - Response'!E:E,'Cleansing - Response'!F:F,)</f>
        <v>Always</v>
      </c>
      <c r="BY85" s="86">
        <f>IF(Form_Responses1811121314[[#This Row],[Answer - B4]]="Always",1,0)</f>
        <v>1</v>
      </c>
      <c r="BZ85" s="86" t="str">
        <f>_xlfn.XLOOKUP(AU85,'Cleansing - Response'!H:H,'Cleansing - Response'!I:I,)</f>
        <v>Sometimes / When in need</v>
      </c>
      <c r="CA85" s="86">
        <f>IF(Form_Responses1811121314[[#This Row],[Answer - B5]]="Sometimes / When in need",2,IF(Form_Responses1811121314[[#This Row],[Answer - B5]]="Using dental floss at least once",1,0))</f>
        <v>2</v>
      </c>
      <c r="CB85" s="86" t="str">
        <f>_xlfn.XLOOKUP(AV85,'Cleansing - Response'!K:K,'Cleansing - Response'!L:L,)</f>
        <v>Up to 1 time a day</v>
      </c>
      <c r="CC85" s="86">
        <f>IF(Form_Responses1811121314[[#This Row],[Answer - B6]]="More than 1 time a day",1,0)</f>
        <v>0</v>
      </c>
      <c r="CD85" s="86" t="str">
        <f>_xlfn.XLOOKUP(AW85,'Cleansing - Response'!$N:$N,'Cleansing - Response'!$O:$O,)</f>
        <v>Yes / Sometimes</v>
      </c>
      <c r="CE85" s="86">
        <f>IF(Form_Responses1811121314[[#This Row],[Answer - B7-1]]="Yes / Sometimes",1,0)</f>
        <v>1</v>
      </c>
      <c r="CF85" s="86" t="str">
        <f>_xlfn.XLOOKUP(AX85,'Cleansing - Response'!$N:$N,'Cleansing - Response'!$O:$O,)</f>
        <v>Yes / Sometimes</v>
      </c>
      <c r="CG85" s="86">
        <f>IF(Form_Responses1811121314[[#This Row],[Answer - B7-2]]="Yes / Sometimes",1,0)</f>
        <v>1</v>
      </c>
      <c r="CH85" s="86" t="str">
        <f>_xlfn.XLOOKUP(AY85,'Cleansing - Response'!$N:$N,'Cleansing - Response'!$O:$O,)</f>
        <v>Yes / Sometimes</v>
      </c>
      <c r="CI85" s="86">
        <f>IF(Form_Responses1811121314[[#This Row],[Answer - B7-3]]="Yes / Sometimes",1,0)</f>
        <v>1</v>
      </c>
      <c r="CJ85" s="86" t="str">
        <f>_xlfn.XLOOKUP(AZ85,'Cleansing - Response'!$N:$N,'Cleansing - Response'!$O:$O,)</f>
        <v>Yes / Sometimes</v>
      </c>
      <c r="CK85" s="86">
        <f>IF(Form_Responses1811121314[[#This Row],[Answer - B7-4]]="Yes / Sometimes",1,0)</f>
        <v>1</v>
      </c>
      <c r="CL85" s="86" t="str">
        <f>_xlfn.XLOOKUP(BA85,'Cleansing - Response'!$N:$N,'Cleansing - Response'!$O:$O,)</f>
        <v>Yes / Sometimes</v>
      </c>
      <c r="CM85" s="86">
        <f>IF(Form_Responses1811121314[[#This Row],[Answer - B7-5]]="Yes / Sometimes",1,0)</f>
        <v>1</v>
      </c>
      <c r="CN85" s="86" t="str">
        <f>_xlfn.XLOOKUP(BB85,'Cleansing - Response'!$N:$N,'Cleansing - Response'!$O:$O,)</f>
        <v>No</v>
      </c>
      <c r="CO85" s="86">
        <f>IF(Form_Responses1811121314[[#This Row],[Answer - B7-6]]="Yes / Sometimes",1,0)</f>
        <v>0</v>
      </c>
      <c r="CP85" s="87" t="str">
        <f>IF(COUNTIF(Form_Responses1811121314[[#This Row],[Answer - B7-1]:[Answer - B7-6]], "Yes / Sometimes") &gt; 4, "More than 4 times","Up to 4 times")</f>
        <v>More than 4 times</v>
      </c>
      <c r="CQ85" s="152">
        <f>IF(Form_Responses1811121314[[#This Row],[Answer - B7 (Overall)]]="More than 4 times",1,0)</f>
        <v>1</v>
      </c>
    </row>
    <row r="86" spans="1:95" ht="13.2" hidden="1" x14ac:dyDescent="0.25">
      <c r="A86" s="82">
        <v>45569.528549374998</v>
      </c>
      <c r="B86" s="83" t="s">
        <v>316</v>
      </c>
      <c r="C86" s="84" t="s">
        <v>317</v>
      </c>
      <c r="D86" s="83">
        <v>100</v>
      </c>
      <c r="E86" s="83">
        <v>0.04</v>
      </c>
      <c r="F86" s="83" t="s">
        <v>60</v>
      </c>
      <c r="G86" s="83" t="s">
        <v>76</v>
      </c>
      <c r="H86" s="83" t="s">
        <v>62</v>
      </c>
      <c r="I86" s="83" t="s">
        <v>63</v>
      </c>
      <c r="J86" s="83" t="s">
        <v>64</v>
      </c>
      <c r="K86" s="83" t="s">
        <v>84</v>
      </c>
      <c r="L86" s="83" t="s">
        <v>64</v>
      </c>
      <c r="M86" s="83" t="s">
        <v>84</v>
      </c>
      <c r="N86" s="83" t="s">
        <v>64</v>
      </c>
      <c r="O86" s="83" t="s">
        <v>84</v>
      </c>
      <c r="P86" s="83" t="s">
        <v>64</v>
      </c>
      <c r="Q86" s="83" t="s">
        <v>64</v>
      </c>
      <c r="R86" s="83" t="s">
        <v>64</v>
      </c>
      <c r="S86" s="83" t="s">
        <v>64</v>
      </c>
      <c r="T86" s="83" t="s">
        <v>64</v>
      </c>
      <c r="U86" s="83" t="s">
        <v>64</v>
      </c>
      <c r="V86" s="83" t="s">
        <v>64</v>
      </c>
      <c r="W86" s="83" t="s">
        <v>64</v>
      </c>
      <c r="X86" s="83" t="s">
        <v>64</v>
      </c>
      <c r="Y86" s="83" t="s">
        <v>64</v>
      </c>
      <c r="Z86" s="83" t="s">
        <v>66</v>
      </c>
      <c r="AA86" s="83" t="s">
        <v>66</v>
      </c>
      <c r="AB86" s="83" t="s">
        <v>66</v>
      </c>
      <c r="AC86" s="83" t="s">
        <v>66</v>
      </c>
      <c r="AD86" s="83" t="s">
        <v>66</v>
      </c>
      <c r="AE86" s="83" t="s">
        <v>66</v>
      </c>
      <c r="AF86" s="83" t="s">
        <v>66</v>
      </c>
      <c r="AG86" s="83" t="s">
        <v>66</v>
      </c>
      <c r="AH86" s="83" t="s">
        <v>66</v>
      </c>
      <c r="AI86" s="83" t="s">
        <v>79</v>
      </c>
      <c r="AJ86" s="83" t="s">
        <v>65</v>
      </c>
      <c r="AK86" s="83" t="s">
        <v>66</v>
      </c>
      <c r="AL86" s="83" t="s">
        <v>66</v>
      </c>
      <c r="AM86" s="83" t="s">
        <v>66</v>
      </c>
      <c r="AN86" s="83" t="s">
        <v>66</v>
      </c>
      <c r="AO86" s="83" t="s">
        <v>66</v>
      </c>
      <c r="AP86" s="83" t="s">
        <v>67</v>
      </c>
      <c r="AQ86" s="83" t="s">
        <v>67</v>
      </c>
      <c r="AR86" s="83" t="s">
        <v>86</v>
      </c>
      <c r="AS86" s="83" t="s">
        <v>68</v>
      </c>
      <c r="AT86" s="83" t="s">
        <v>69</v>
      </c>
      <c r="AU86" s="83" t="s">
        <v>80</v>
      </c>
      <c r="AV86" s="83" t="s">
        <v>132</v>
      </c>
      <c r="AW86" s="83" t="s">
        <v>73</v>
      </c>
      <c r="AX86" s="83" t="s">
        <v>63</v>
      </c>
      <c r="AY86" s="83" t="s">
        <v>63</v>
      </c>
      <c r="AZ86" s="83" t="s">
        <v>63</v>
      </c>
      <c r="BA86" s="83" t="s">
        <v>73</v>
      </c>
      <c r="BB86" s="83" t="s">
        <v>73</v>
      </c>
      <c r="BC86" s="83" t="s">
        <v>73</v>
      </c>
      <c r="BE86" s="83" t="s">
        <v>73</v>
      </c>
      <c r="BG86" s="76" t="s">
        <v>100</v>
      </c>
      <c r="BH86" s="76" t="s">
        <v>60</v>
      </c>
      <c r="BI86" s="76" t="s">
        <v>1414</v>
      </c>
      <c r="BJ86">
        <f t="shared" si="3"/>
        <v>13</v>
      </c>
      <c r="BK86">
        <f t="shared" si="4"/>
        <v>49</v>
      </c>
      <c r="BM86" s="86" t="str">
        <f>_xlfn.XLOOKUP(Form_Responses1811121314[[#This Row],[Sekolah School (Cleansed)]],'Quality Check'!$B$11:$B$14,'Quality Check'!$C$11:$C$14,)</f>
        <v>Rural</v>
      </c>
      <c r="BN86" s="86" t="str">
        <f>_xlfn.XLOOKUP(Form_Responses1811121314[[#This Row],[Sekolah School (Cleansed)]],'Quality Check'!$B$11:$B$14,'Quality Check'!$D$11:$D$14,)</f>
        <v>Intervention Group (IG)</v>
      </c>
      <c r="BO86" s="87" t="str">
        <f>_xlfn.XLOOKUP(AS86,'Cleansing - Toothpaste Brand'!A:A,'Cleansing - Toothpaste Brand'!B:B,)</f>
        <v>Colgate</v>
      </c>
      <c r="BP86" s="87"/>
      <c r="BQ8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86" s="86" t="str">
        <f>_xlfn.XLOOKUP(AP86,'Cleansing - Response'!E:E,'Cleansing - Response'!F:F,)</f>
        <v>2 days and more</v>
      </c>
      <c r="BS86" s="86">
        <f>IF(Form_Responses1811121314[[#This Row],[Answer - B1]]="2 days and more",1,0)</f>
        <v>1</v>
      </c>
      <c r="BT86" s="86" t="str">
        <f>_xlfn.XLOOKUP(AQ86,'Cleansing - Response'!E:E,'Cleansing - Response'!F:F,)</f>
        <v>2 days and more</v>
      </c>
      <c r="BU86" s="86">
        <f>IF(Form_Responses1811121314[[#This Row],[Answer - B2]]="2 days and more",1,0)</f>
        <v>1</v>
      </c>
      <c r="BV86" s="86" t="str">
        <f t="shared" si="5"/>
        <v>Ya / Yes</v>
      </c>
      <c r="BW86" s="86">
        <f>IF(Form_Responses1811121314[[#This Row],[Answer - B3]]="Ya / Yes",1,0)</f>
        <v>1</v>
      </c>
      <c r="BX86" s="86" t="str">
        <f>_xlfn.XLOOKUP(AT86,'Cleansing - Response'!E:E,'Cleansing - Response'!F:F,)</f>
        <v>Rarely / Sometimes</v>
      </c>
      <c r="BY86" s="86">
        <f>IF(Form_Responses1811121314[[#This Row],[Answer - B4]]="Always",1,0)</f>
        <v>0</v>
      </c>
      <c r="BZ86" s="86" t="str">
        <f>_xlfn.XLOOKUP(AU86,'Cleansing - Response'!H:H,'Cleansing - Response'!I:I,)</f>
        <v>Using dental floss at least once</v>
      </c>
      <c r="CA86" s="86">
        <f>IF(Form_Responses1811121314[[#This Row],[Answer - B5]]="Sometimes / When in need",2,IF(Form_Responses1811121314[[#This Row],[Answer - B5]]="Using dental floss at least once",1,0))</f>
        <v>1</v>
      </c>
      <c r="CB86" s="86" t="str">
        <f>_xlfn.XLOOKUP(AV86,'Cleansing - Response'!K:K,'Cleansing - Response'!L:L,)</f>
        <v>Up to 1 time a day</v>
      </c>
      <c r="CC86" s="86">
        <f>IF(Form_Responses1811121314[[#This Row],[Answer - B6]]="More than 1 time a day",1,0)</f>
        <v>0</v>
      </c>
      <c r="CD86" s="86" t="str">
        <f>_xlfn.XLOOKUP(AW86,'Cleansing - Response'!$N:$N,'Cleansing - Response'!$O:$O,)</f>
        <v>No</v>
      </c>
      <c r="CE86" s="86">
        <f>IF(Form_Responses1811121314[[#This Row],[Answer - B7-1]]="Yes / Sometimes",1,0)</f>
        <v>0</v>
      </c>
      <c r="CF86" s="86" t="str">
        <f>_xlfn.XLOOKUP(AX86,'Cleansing - Response'!$N:$N,'Cleansing - Response'!$O:$O,)</f>
        <v>Yes / Sometimes</v>
      </c>
      <c r="CG86" s="86">
        <f>IF(Form_Responses1811121314[[#This Row],[Answer - B7-2]]="Yes / Sometimes",1,0)</f>
        <v>1</v>
      </c>
      <c r="CH86" s="86" t="str">
        <f>_xlfn.XLOOKUP(AY86,'Cleansing - Response'!$N:$N,'Cleansing - Response'!$O:$O,)</f>
        <v>Yes / Sometimes</v>
      </c>
      <c r="CI86" s="86">
        <f>IF(Form_Responses1811121314[[#This Row],[Answer - B7-3]]="Yes / Sometimes",1,0)</f>
        <v>1</v>
      </c>
      <c r="CJ86" s="86" t="str">
        <f>_xlfn.XLOOKUP(AZ86,'Cleansing - Response'!$N:$N,'Cleansing - Response'!$O:$O,)</f>
        <v>Yes / Sometimes</v>
      </c>
      <c r="CK86" s="86">
        <f>IF(Form_Responses1811121314[[#This Row],[Answer - B7-4]]="Yes / Sometimes",1,0)</f>
        <v>1</v>
      </c>
      <c r="CL86" s="86" t="str">
        <f>_xlfn.XLOOKUP(BA86,'Cleansing - Response'!$N:$N,'Cleansing - Response'!$O:$O,)</f>
        <v>No</v>
      </c>
      <c r="CM86" s="86">
        <f>IF(Form_Responses1811121314[[#This Row],[Answer - B7-5]]="Yes / Sometimes",1,0)</f>
        <v>0</v>
      </c>
      <c r="CN86" s="86" t="str">
        <f>_xlfn.XLOOKUP(BB86,'Cleansing - Response'!$N:$N,'Cleansing - Response'!$O:$O,)</f>
        <v>No</v>
      </c>
      <c r="CO86" s="86">
        <f>IF(Form_Responses1811121314[[#This Row],[Answer - B7-6]]="Yes / Sometimes",1,0)</f>
        <v>0</v>
      </c>
      <c r="CP86" s="87" t="str">
        <f>IF(COUNTIF(Form_Responses1811121314[[#This Row],[Answer - B7-1]:[Answer - B7-6]], "Yes / Sometimes") &gt; 4, "More than 4 times","Up to 4 times")</f>
        <v>Up to 4 times</v>
      </c>
      <c r="CQ86" s="152">
        <f>IF(Form_Responses1811121314[[#This Row],[Answer - B7 (Overall)]]="More than 4 times",1,0)</f>
        <v>0</v>
      </c>
    </row>
    <row r="87" spans="1:95" ht="13.2" hidden="1" x14ac:dyDescent="0.25">
      <c r="A87" s="82">
        <v>45569.528627847219</v>
      </c>
      <c r="B87" s="83" t="s">
        <v>318</v>
      </c>
      <c r="C87" s="84" t="s">
        <v>319</v>
      </c>
      <c r="D87" s="83">
        <v>100</v>
      </c>
      <c r="E87" s="83">
        <v>0.57999999999999996</v>
      </c>
      <c r="F87" s="83" t="s">
        <v>60</v>
      </c>
      <c r="G87" s="83" t="s">
        <v>76</v>
      </c>
      <c r="H87" s="83" t="s">
        <v>100</v>
      </c>
      <c r="I87" s="83" t="s">
        <v>63</v>
      </c>
      <c r="J87" s="83" t="s">
        <v>64</v>
      </c>
      <c r="K87" s="83" t="s">
        <v>64</v>
      </c>
      <c r="L87" s="83" t="s">
        <v>78</v>
      </c>
      <c r="M87" s="83" t="s">
        <v>78</v>
      </c>
      <c r="N87" s="83" t="s">
        <v>64</v>
      </c>
      <c r="O87" s="83" t="s">
        <v>64</v>
      </c>
      <c r="P87" s="83" t="s">
        <v>84</v>
      </c>
      <c r="Q87" s="83" t="s">
        <v>64</v>
      </c>
      <c r="R87" s="83" t="s">
        <v>64</v>
      </c>
      <c r="S87" s="83" t="s">
        <v>64</v>
      </c>
      <c r="T87" s="83" t="s">
        <v>64</v>
      </c>
      <c r="U87" s="83" t="s">
        <v>64</v>
      </c>
      <c r="V87" s="83" t="s">
        <v>64</v>
      </c>
      <c r="W87" s="83" t="s">
        <v>64</v>
      </c>
      <c r="X87" s="83" t="s">
        <v>64</v>
      </c>
      <c r="Y87" s="83" t="s">
        <v>64</v>
      </c>
      <c r="Z87" s="83" t="s">
        <v>101</v>
      </c>
      <c r="AA87" s="83" t="s">
        <v>101</v>
      </c>
      <c r="AB87" s="83" t="s">
        <v>101</v>
      </c>
      <c r="AC87" s="83" t="s">
        <v>66</v>
      </c>
      <c r="AD87" s="83" t="s">
        <v>66</v>
      </c>
      <c r="AE87" s="83" t="s">
        <v>66</v>
      </c>
      <c r="AF87" s="83" t="s">
        <v>66</v>
      </c>
      <c r="AG87" s="83" t="s">
        <v>101</v>
      </c>
      <c r="AH87" s="83" t="s">
        <v>66</v>
      </c>
      <c r="AI87" s="83" t="s">
        <v>66</v>
      </c>
      <c r="AJ87" s="83" t="s">
        <v>65</v>
      </c>
      <c r="AK87" s="83" t="s">
        <v>65</v>
      </c>
      <c r="AL87" s="83" t="s">
        <v>65</v>
      </c>
      <c r="AM87" s="83" t="s">
        <v>66</v>
      </c>
      <c r="AN87" s="83" t="s">
        <v>66</v>
      </c>
      <c r="AO87" s="83" t="s">
        <v>66</v>
      </c>
      <c r="AP87" s="83" t="s">
        <v>67</v>
      </c>
      <c r="AQ87" s="83" t="s">
        <v>67</v>
      </c>
      <c r="AR87" s="83" t="s">
        <v>86</v>
      </c>
      <c r="AS87" s="83" t="s">
        <v>320</v>
      </c>
      <c r="AT87" s="83" t="s">
        <v>87</v>
      </c>
      <c r="AU87" s="83" t="s">
        <v>93</v>
      </c>
      <c r="AV87" s="83" t="s">
        <v>71</v>
      </c>
      <c r="AW87" s="83" t="s">
        <v>72</v>
      </c>
      <c r="AX87" s="83" t="s">
        <v>73</v>
      </c>
      <c r="AY87" s="83" t="s">
        <v>73</v>
      </c>
      <c r="AZ87" s="83" t="s">
        <v>63</v>
      </c>
      <c r="BA87" s="83" t="s">
        <v>72</v>
      </c>
      <c r="BB87" s="83" t="s">
        <v>72</v>
      </c>
      <c r="BC87" s="83" t="s">
        <v>73</v>
      </c>
      <c r="BE87" s="83" t="s">
        <v>73</v>
      </c>
      <c r="BG87" s="76" t="s">
        <v>100</v>
      </c>
      <c r="BH87" s="76" t="s">
        <v>60</v>
      </c>
      <c r="BI87" s="76" t="s">
        <v>1414</v>
      </c>
      <c r="BJ87">
        <f t="shared" si="3"/>
        <v>14</v>
      </c>
      <c r="BK87">
        <f t="shared" si="4"/>
        <v>43</v>
      </c>
      <c r="BM87" s="86" t="str">
        <f>_xlfn.XLOOKUP(Form_Responses1811121314[[#This Row],[Sekolah School (Cleansed)]],'Quality Check'!$B$11:$B$14,'Quality Check'!$C$11:$C$14,)</f>
        <v>Rural</v>
      </c>
      <c r="BN87" s="86" t="str">
        <f>_xlfn.XLOOKUP(Form_Responses1811121314[[#This Row],[Sekolah School (Cleansed)]],'Quality Check'!$B$11:$B$14,'Quality Check'!$D$11:$D$14,)</f>
        <v>Intervention Group (IG)</v>
      </c>
      <c r="BO87" s="87" t="str">
        <f>_xlfn.XLOOKUP(AS87,'Cleansing - Toothpaste Brand'!A:A,'Cleansing - Toothpaste Brand'!B:B,)</f>
        <v>Safi</v>
      </c>
      <c r="BP87" s="87"/>
      <c r="BQ8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87" s="86" t="str">
        <f>_xlfn.XLOOKUP(AP87,'Cleansing - Response'!E:E,'Cleansing - Response'!F:F,)</f>
        <v>2 days and more</v>
      </c>
      <c r="BS87" s="86">
        <f>IF(Form_Responses1811121314[[#This Row],[Answer - B1]]="2 days and more",1,0)</f>
        <v>1</v>
      </c>
      <c r="BT87" s="86" t="str">
        <f>_xlfn.XLOOKUP(AQ87,'Cleansing - Response'!E:E,'Cleansing - Response'!F:F,)</f>
        <v>2 days and more</v>
      </c>
      <c r="BU87" s="86">
        <f>IF(Form_Responses1811121314[[#This Row],[Answer - B2]]="2 days and more",1,0)</f>
        <v>1</v>
      </c>
      <c r="BV87" s="86" t="str">
        <f t="shared" si="5"/>
        <v>Ya / Yes</v>
      </c>
      <c r="BW87" s="86">
        <f>IF(Form_Responses1811121314[[#This Row],[Answer - B3]]="Ya / Yes",1,0)</f>
        <v>1</v>
      </c>
      <c r="BX87" s="86" t="str">
        <f>_xlfn.XLOOKUP(AT87,'Cleansing - Response'!E:E,'Cleansing - Response'!F:F,)</f>
        <v>Always</v>
      </c>
      <c r="BY87" s="86">
        <f>IF(Form_Responses1811121314[[#This Row],[Answer - B4]]="Always",1,0)</f>
        <v>1</v>
      </c>
      <c r="BZ87" s="86" t="str">
        <f>_xlfn.XLOOKUP(AU87,'Cleansing - Response'!H:H,'Cleansing - Response'!I:I,)</f>
        <v>Not using dental floss</v>
      </c>
      <c r="CA87" s="86">
        <f>IF(Form_Responses1811121314[[#This Row],[Answer - B5]]="Sometimes / When in need",2,IF(Form_Responses1811121314[[#This Row],[Answer - B5]]="Using dental floss at least once",1,0))</f>
        <v>0</v>
      </c>
      <c r="CB87" s="86" t="str">
        <f>_xlfn.XLOOKUP(AV87,'Cleansing - Response'!K:K,'Cleansing - Response'!L:L,)</f>
        <v>Up to 1 time a day</v>
      </c>
      <c r="CC87" s="86">
        <f>IF(Form_Responses1811121314[[#This Row],[Answer - B6]]="More than 1 time a day",1,0)</f>
        <v>0</v>
      </c>
      <c r="CD87" s="86" t="str">
        <f>_xlfn.XLOOKUP(AW87,'Cleansing - Response'!$N:$N,'Cleansing - Response'!$O:$O,)</f>
        <v>Yes / Sometimes</v>
      </c>
      <c r="CE87" s="86">
        <f>IF(Form_Responses1811121314[[#This Row],[Answer - B7-1]]="Yes / Sometimes",1,0)</f>
        <v>1</v>
      </c>
      <c r="CF87" s="86" t="str">
        <f>_xlfn.XLOOKUP(AX87,'Cleansing - Response'!$N:$N,'Cleansing - Response'!$O:$O,)</f>
        <v>No</v>
      </c>
      <c r="CG87" s="86">
        <f>IF(Form_Responses1811121314[[#This Row],[Answer - B7-2]]="Yes / Sometimes",1,0)</f>
        <v>0</v>
      </c>
      <c r="CH87" s="86" t="str">
        <f>_xlfn.XLOOKUP(AY87,'Cleansing - Response'!$N:$N,'Cleansing - Response'!$O:$O,)</f>
        <v>No</v>
      </c>
      <c r="CI87" s="86">
        <f>IF(Form_Responses1811121314[[#This Row],[Answer - B7-3]]="Yes / Sometimes",1,0)</f>
        <v>0</v>
      </c>
      <c r="CJ87" s="86" t="str">
        <f>_xlfn.XLOOKUP(AZ87,'Cleansing - Response'!$N:$N,'Cleansing - Response'!$O:$O,)</f>
        <v>Yes / Sometimes</v>
      </c>
      <c r="CK87" s="86">
        <f>IF(Form_Responses1811121314[[#This Row],[Answer - B7-4]]="Yes / Sometimes",1,0)</f>
        <v>1</v>
      </c>
      <c r="CL87" s="86" t="str">
        <f>_xlfn.XLOOKUP(BA87,'Cleansing - Response'!$N:$N,'Cleansing - Response'!$O:$O,)</f>
        <v>Yes / Sometimes</v>
      </c>
      <c r="CM87" s="86">
        <f>IF(Form_Responses1811121314[[#This Row],[Answer - B7-5]]="Yes / Sometimes",1,0)</f>
        <v>1</v>
      </c>
      <c r="CN87" s="86" t="str">
        <f>_xlfn.XLOOKUP(BB87,'Cleansing - Response'!$N:$N,'Cleansing - Response'!$O:$O,)</f>
        <v>Yes / Sometimes</v>
      </c>
      <c r="CO87" s="86">
        <f>IF(Form_Responses1811121314[[#This Row],[Answer - B7-6]]="Yes / Sometimes",1,0)</f>
        <v>1</v>
      </c>
      <c r="CP87" s="87" t="str">
        <f>IF(COUNTIF(Form_Responses1811121314[[#This Row],[Answer - B7-1]:[Answer - B7-6]], "Yes / Sometimes") &gt; 4, "More than 4 times","Up to 4 times")</f>
        <v>Up to 4 times</v>
      </c>
      <c r="CQ87" s="152">
        <f>IF(Form_Responses1811121314[[#This Row],[Answer - B7 (Overall)]]="More than 4 times",1,0)</f>
        <v>0</v>
      </c>
    </row>
    <row r="88" spans="1:95" ht="13.2" hidden="1" x14ac:dyDescent="0.25">
      <c r="A88" s="82">
        <v>45569.52970731481</v>
      </c>
      <c r="B88" s="83" t="s">
        <v>321</v>
      </c>
      <c r="C88" s="84" t="s">
        <v>322</v>
      </c>
      <c r="D88" s="83">
        <v>100</v>
      </c>
      <c r="E88" s="83">
        <v>0.17</v>
      </c>
      <c r="F88" s="83" t="s">
        <v>60</v>
      </c>
      <c r="G88" s="83" t="s">
        <v>76</v>
      </c>
      <c r="H88" s="83" t="s">
        <v>100</v>
      </c>
      <c r="I88" s="83" t="s">
        <v>63</v>
      </c>
      <c r="J88" s="83" t="s">
        <v>64</v>
      </c>
      <c r="K88" s="83" t="s">
        <v>64</v>
      </c>
      <c r="L88" s="83" t="s">
        <v>64</v>
      </c>
      <c r="M88" s="83" t="s">
        <v>84</v>
      </c>
      <c r="N88" s="83" t="s">
        <v>64</v>
      </c>
      <c r="O88" s="83" t="s">
        <v>78</v>
      </c>
      <c r="P88" s="83" t="s">
        <v>64</v>
      </c>
      <c r="Q88" s="83" t="s">
        <v>64</v>
      </c>
      <c r="R88" s="83" t="s">
        <v>78</v>
      </c>
      <c r="S88" s="83" t="s">
        <v>64</v>
      </c>
      <c r="T88" s="83" t="s">
        <v>64</v>
      </c>
      <c r="U88" s="83" t="s">
        <v>64</v>
      </c>
      <c r="V88" s="83" t="s">
        <v>78</v>
      </c>
      <c r="W88" s="83" t="s">
        <v>64</v>
      </c>
      <c r="X88" s="83" t="s">
        <v>64</v>
      </c>
      <c r="Y88" s="83" t="s">
        <v>64</v>
      </c>
      <c r="Z88" s="83" t="s">
        <v>101</v>
      </c>
      <c r="AA88" s="83" t="s">
        <v>101</v>
      </c>
      <c r="AB88" s="83" t="s">
        <v>101</v>
      </c>
      <c r="AC88" s="83" t="s">
        <v>101</v>
      </c>
      <c r="AD88" s="83" t="s">
        <v>101</v>
      </c>
      <c r="AE88" s="83" t="s">
        <v>101</v>
      </c>
      <c r="AF88" s="83" t="s">
        <v>101</v>
      </c>
      <c r="AG88" s="83" t="s">
        <v>101</v>
      </c>
      <c r="AH88" s="83" t="s">
        <v>79</v>
      </c>
      <c r="AI88" s="83" t="s">
        <v>101</v>
      </c>
      <c r="AJ88" s="83" t="s">
        <v>79</v>
      </c>
      <c r="AK88" s="83" t="s">
        <v>66</v>
      </c>
      <c r="AL88" s="83" t="s">
        <v>101</v>
      </c>
      <c r="AM88" s="83" t="s">
        <v>101</v>
      </c>
      <c r="AN88" s="83" t="s">
        <v>101</v>
      </c>
      <c r="AO88" s="83" t="s">
        <v>101</v>
      </c>
      <c r="AP88" s="83" t="s">
        <v>67</v>
      </c>
      <c r="AQ88" s="83" t="s">
        <v>80</v>
      </c>
      <c r="AR88" s="83" t="s">
        <v>73</v>
      </c>
      <c r="AS88" s="83" t="s">
        <v>68</v>
      </c>
      <c r="AT88" s="83" t="s">
        <v>87</v>
      </c>
      <c r="AU88" s="83" t="s">
        <v>70</v>
      </c>
      <c r="AV88" s="83" t="s">
        <v>80</v>
      </c>
      <c r="AW88" s="83" t="s">
        <v>63</v>
      </c>
      <c r="AX88" s="83" t="s">
        <v>72</v>
      </c>
      <c r="AY88" s="83" t="s">
        <v>63</v>
      </c>
      <c r="AZ88" s="83" t="s">
        <v>72</v>
      </c>
      <c r="BA88" s="83" t="s">
        <v>72</v>
      </c>
      <c r="BB88" s="83" t="s">
        <v>72</v>
      </c>
      <c r="BC88" s="83" t="s">
        <v>73</v>
      </c>
      <c r="BE88" s="83" t="s">
        <v>73</v>
      </c>
      <c r="BG88" s="76" t="s">
        <v>100</v>
      </c>
      <c r="BH88" s="76" t="s">
        <v>60</v>
      </c>
      <c r="BI88" s="76" t="s">
        <v>1414</v>
      </c>
      <c r="BJ88">
        <f t="shared" si="3"/>
        <v>12</v>
      </c>
      <c r="BK88">
        <f t="shared" si="4"/>
        <v>34</v>
      </c>
      <c r="BM88" s="86" t="str">
        <f>_xlfn.XLOOKUP(Form_Responses1811121314[[#This Row],[Sekolah School (Cleansed)]],'Quality Check'!$B$11:$B$14,'Quality Check'!$C$11:$C$14,)</f>
        <v>Rural</v>
      </c>
      <c r="BN88" s="86" t="str">
        <f>_xlfn.XLOOKUP(Form_Responses1811121314[[#This Row],[Sekolah School (Cleansed)]],'Quality Check'!$B$11:$B$14,'Quality Check'!$D$11:$D$14,)</f>
        <v>Intervention Group (IG)</v>
      </c>
      <c r="BO88" s="87" t="str">
        <f>_xlfn.XLOOKUP(AS88,'Cleansing - Toothpaste Brand'!A:A,'Cleansing - Toothpaste Brand'!B:B,)</f>
        <v>Colgate</v>
      </c>
      <c r="BP88" s="87"/>
      <c r="BQ8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88" s="86" t="str">
        <f>_xlfn.XLOOKUP(AP88,'Cleansing - Response'!E:E,'Cleansing - Response'!F:F,)</f>
        <v>2 days and more</v>
      </c>
      <c r="BS88" s="86">
        <f>IF(Form_Responses1811121314[[#This Row],[Answer - B1]]="2 days and more",1,0)</f>
        <v>1</v>
      </c>
      <c r="BT88" s="86" t="str">
        <f>_xlfn.XLOOKUP(AQ88,'Cleansing - Response'!E:E,'Cleansing - Response'!F:F,)</f>
        <v>Less than 2 days</v>
      </c>
      <c r="BU88" s="86">
        <f>IF(Form_Responses1811121314[[#This Row],[Answer - B2]]="2 days and more",1,0)</f>
        <v>0</v>
      </c>
      <c r="BV88" s="86" t="str">
        <f t="shared" si="5"/>
        <v>Tidak / No</v>
      </c>
      <c r="BW88" s="86">
        <f>IF(Form_Responses1811121314[[#This Row],[Answer - B3]]="Ya / Yes",1,0)</f>
        <v>0</v>
      </c>
      <c r="BX88" s="86" t="str">
        <f>_xlfn.XLOOKUP(AT88,'Cleansing - Response'!E:E,'Cleansing - Response'!F:F,)</f>
        <v>Always</v>
      </c>
      <c r="BY88" s="86">
        <f>IF(Form_Responses1811121314[[#This Row],[Answer - B4]]="Always",1,0)</f>
        <v>1</v>
      </c>
      <c r="BZ88" s="86" t="str">
        <f>_xlfn.XLOOKUP(AU88,'Cleansing - Response'!H:H,'Cleansing - Response'!I:I,)</f>
        <v>Sometimes / When in need</v>
      </c>
      <c r="CA88" s="86">
        <f>IF(Form_Responses1811121314[[#This Row],[Answer - B5]]="Sometimes / When in need",2,IF(Form_Responses1811121314[[#This Row],[Answer - B5]]="Using dental floss at least once",1,0))</f>
        <v>2</v>
      </c>
      <c r="CB88" s="86" t="str">
        <f>_xlfn.XLOOKUP(AV88,'Cleansing - Response'!K:K,'Cleansing - Response'!L:L,)</f>
        <v>Up to 1 time a day</v>
      </c>
      <c r="CC88" s="86">
        <f>IF(Form_Responses1811121314[[#This Row],[Answer - B6]]="More than 1 time a day",1,0)</f>
        <v>0</v>
      </c>
      <c r="CD88" s="86" t="str">
        <f>_xlfn.XLOOKUP(AW88,'Cleansing - Response'!$N:$N,'Cleansing - Response'!$O:$O,)</f>
        <v>Yes / Sometimes</v>
      </c>
      <c r="CE88" s="86">
        <f>IF(Form_Responses1811121314[[#This Row],[Answer - B7-1]]="Yes / Sometimes",1,0)</f>
        <v>1</v>
      </c>
      <c r="CF88" s="86" t="str">
        <f>_xlfn.XLOOKUP(AX88,'Cleansing - Response'!$N:$N,'Cleansing - Response'!$O:$O,)</f>
        <v>Yes / Sometimes</v>
      </c>
      <c r="CG88" s="86">
        <f>IF(Form_Responses1811121314[[#This Row],[Answer - B7-2]]="Yes / Sometimes",1,0)</f>
        <v>1</v>
      </c>
      <c r="CH88" s="86" t="str">
        <f>_xlfn.XLOOKUP(AY88,'Cleansing - Response'!$N:$N,'Cleansing - Response'!$O:$O,)</f>
        <v>Yes / Sometimes</v>
      </c>
      <c r="CI88" s="86">
        <f>IF(Form_Responses1811121314[[#This Row],[Answer - B7-3]]="Yes / Sometimes",1,0)</f>
        <v>1</v>
      </c>
      <c r="CJ88" s="86" t="str">
        <f>_xlfn.XLOOKUP(AZ88,'Cleansing - Response'!$N:$N,'Cleansing - Response'!$O:$O,)</f>
        <v>Yes / Sometimes</v>
      </c>
      <c r="CK88" s="86">
        <f>IF(Form_Responses1811121314[[#This Row],[Answer - B7-4]]="Yes / Sometimes",1,0)</f>
        <v>1</v>
      </c>
      <c r="CL88" s="86" t="str">
        <f>_xlfn.XLOOKUP(BA88,'Cleansing - Response'!$N:$N,'Cleansing - Response'!$O:$O,)</f>
        <v>Yes / Sometimes</v>
      </c>
      <c r="CM88" s="86">
        <f>IF(Form_Responses1811121314[[#This Row],[Answer - B7-5]]="Yes / Sometimes",1,0)</f>
        <v>1</v>
      </c>
      <c r="CN88" s="86" t="str">
        <f>_xlfn.XLOOKUP(BB88,'Cleansing - Response'!$N:$N,'Cleansing - Response'!$O:$O,)</f>
        <v>Yes / Sometimes</v>
      </c>
      <c r="CO88" s="86">
        <f>IF(Form_Responses1811121314[[#This Row],[Answer - B7-6]]="Yes / Sometimes",1,0)</f>
        <v>1</v>
      </c>
      <c r="CP88" s="87" t="str">
        <f>IF(COUNTIF(Form_Responses1811121314[[#This Row],[Answer - B7-1]:[Answer - B7-6]], "Yes / Sometimes") &gt; 4, "More than 4 times","Up to 4 times")</f>
        <v>More than 4 times</v>
      </c>
      <c r="CQ88" s="152">
        <f>IF(Form_Responses1811121314[[#This Row],[Answer - B7 (Overall)]]="More than 4 times",1,0)</f>
        <v>1</v>
      </c>
    </row>
    <row r="89" spans="1:95" ht="13.2" hidden="1" x14ac:dyDescent="0.25">
      <c r="A89" s="82">
        <v>45569.532171516199</v>
      </c>
      <c r="B89" s="83" t="s">
        <v>323</v>
      </c>
      <c r="C89" s="84" t="s">
        <v>324</v>
      </c>
      <c r="D89" s="83">
        <v>28.57</v>
      </c>
      <c r="E89" s="83">
        <v>0.33</v>
      </c>
      <c r="F89" s="83" t="s">
        <v>114</v>
      </c>
      <c r="G89" s="83" t="s">
        <v>291</v>
      </c>
      <c r="H89" s="83" t="s">
        <v>108</v>
      </c>
      <c r="I89" s="83" t="s">
        <v>63</v>
      </c>
      <c r="J89" s="83" t="s">
        <v>78</v>
      </c>
      <c r="K89" s="83" t="s">
        <v>78</v>
      </c>
      <c r="L89" s="83" t="s">
        <v>78</v>
      </c>
      <c r="M89" s="83" t="s">
        <v>84</v>
      </c>
      <c r="N89" s="83" t="s">
        <v>64</v>
      </c>
      <c r="O89" s="83" t="s">
        <v>64</v>
      </c>
      <c r="P89" s="83" t="s">
        <v>84</v>
      </c>
      <c r="Q89" s="83" t="s">
        <v>64</v>
      </c>
      <c r="R89" s="83" t="s">
        <v>64</v>
      </c>
      <c r="S89" s="83" t="s">
        <v>64</v>
      </c>
      <c r="T89" s="83" t="s">
        <v>78</v>
      </c>
      <c r="U89" s="83" t="s">
        <v>64</v>
      </c>
      <c r="V89" s="83" t="s">
        <v>64</v>
      </c>
      <c r="W89" s="83" t="s">
        <v>64</v>
      </c>
      <c r="X89" s="83" t="s">
        <v>64</v>
      </c>
      <c r="Y89" s="83" t="s">
        <v>64</v>
      </c>
      <c r="Z89" s="83" t="s">
        <v>65</v>
      </c>
      <c r="AA89" s="83" t="s">
        <v>65</v>
      </c>
      <c r="AB89" s="83" t="s">
        <v>65</v>
      </c>
      <c r="AC89" s="83" t="s">
        <v>65</v>
      </c>
      <c r="AD89" s="83" t="s">
        <v>65</v>
      </c>
      <c r="AE89" s="83" t="s">
        <v>66</v>
      </c>
      <c r="AF89" s="83" t="s">
        <v>65</v>
      </c>
      <c r="AG89" s="83" t="s">
        <v>65</v>
      </c>
      <c r="AH89" s="83" t="s">
        <v>66</v>
      </c>
      <c r="AI89" s="83" t="s">
        <v>65</v>
      </c>
      <c r="AJ89" s="83" t="s">
        <v>65</v>
      </c>
      <c r="AK89" s="83" t="s">
        <v>66</v>
      </c>
      <c r="AL89" s="83" t="s">
        <v>65</v>
      </c>
      <c r="AM89" s="83" t="s">
        <v>65</v>
      </c>
      <c r="AN89" s="83" t="s">
        <v>66</v>
      </c>
      <c r="AO89" s="83" t="s">
        <v>66</v>
      </c>
      <c r="AP89" s="83" t="s">
        <v>67</v>
      </c>
      <c r="AQ89" s="83" t="s">
        <v>67</v>
      </c>
      <c r="AR89" s="83" t="s">
        <v>63</v>
      </c>
      <c r="AS89" s="83" t="s">
        <v>68</v>
      </c>
      <c r="AT89" s="83" t="s">
        <v>87</v>
      </c>
      <c r="AU89" s="83" t="s">
        <v>70</v>
      </c>
      <c r="AV89" s="83" t="s">
        <v>80</v>
      </c>
      <c r="AW89" s="83" t="s">
        <v>73</v>
      </c>
      <c r="AX89" s="83" t="s">
        <v>73</v>
      </c>
      <c r="AY89" s="83" t="s">
        <v>63</v>
      </c>
      <c r="AZ89" s="83" t="s">
        <v>73</v>
      </c>
      <c r="BA89" s="83" t="s">
        <v>63</v>
      </c>
      <c r="BB89" s="83" t="s">
        <v>73</v>
      </c>
      <c r="BC89" s="83" t="s">
        <v>73</v>
      </c>
      <c r="BE89" s="83" t="s">
        <v>73</v>
      </c>
      <c r="BG89" s="76" t="s">
        <v>100</v>
      </c>
      <c r="BH89" s="76" t="s">
        <v>114</v>
      </c>
      <c r="BI89" s="76" t="s">
        <v>1414</v>
      </c>
      <c r="BJ89">
        <f t="shared" si="3"/>
        <v>10</v>
      </c>
      <c r="BK89">
        <f t="shared" si="4"/>
        <v>56</v>
      </c>
      <c r="BM89" s="86" t="str">
        <f>_xlfn.XLOOKUP(Form_Responses1811121314[[#This Row],[Sekolah School (Cleansed)]],'Quality Check'!$B$11:$B$14,'Quality Check'!$C$11:$C$14,)</f>
        <v>Rural</v>
      </c>
      <c r="BN89" s="86" t="str">
        <f>_xlfn.XLOOKUP(Form_Responses1811121314[[#This Row],[Sekolah School (Cleansed)]],'Quality Check'!$B$11:$B$14,'Quality Check'!$D$11:$D$14,)</f>
        <v>Intervention Group (IG)</v>
      </c>
      <c r="BO89" s="87" t="str">
        <f>_xlfn.XLOOKUP(AS89,'Cleansing - Toothpaste Brand'!A:A,'Cleansing - Toothpaste Brand'!B:B,)</f>
        <v>Colgate</v>
      </c>
      <c r="BP89" s="87"/>
      <c r="BQ8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89" s="86" t="str">
        <f>_xlfn.XLOOKUP(AP89,'Cleansing - Response'!E:E,'Cleansing - Response'!F:F,)</f>
        <v>2 days and more</v>
      </c>
      <c r="BS89" s="86">
        <f>IF(Form_Responses1811121314[[#This Row],[Answer - B1]]="2 days and more",1,0)</f>
        <v>1</v>
      </c>
      <c r="BT89" s="86" t="str">
        <f>_xlfn.XLOOKUP(AQ89,'Cleansing - Response'!E:E,'Cleansing - Response'!F:F,)</f>
        <v>2 days and more</v>
      </c>
      <c r="BU89" s="86">
        <f>IF(Form_Responses1811121314[[#This Row],[Answer - B2]]="2 days and more",1,0)</f>
        <v>1</v>
      </c>
      <c r="BV89" s="86" t="str">
        <f t="shared" si="5"/>
        <v>Ya / Yes</v>
      </c>
      <c r="BW89" s="86">
        <f>IF(Form_Responses1811121314[[#This Row],[Answer - B3]]="Ya / Yes",1,0)</f>
        <v>1</v>
      </c>
      <c r="BX89" s="86" t="str">
        <f>_xlfn.XLOOKUP(AT89,'Cleansing - Response'!E:E,'Cleansing - Response'!F:F,)</f>
        <v>Always</v>
      </c>
      <c r="BY89" s="86">
        <f>IF(Form_Responses1811121314[[#This Row],[Answer - B4]]="Always",1,0)</f>
        <v>1</v>
      </c>
      <c r="BZ89" s="86" t="str">
        <f>_xlfn.XLOOKUP(AU89,'Cleansing - Response'!H:H,'Cleansing - Response'!I:I,)</f>
        <v>Sometimes / When in need</v>
      </c>
      <c r="CA89" s="86">
        <f>IF(Form_Responses1811121314[[#This Row],[Answer - B5]]="Sometimes / When in need",2,IF(Form_Responses1811121314[[#This Row],[Answer - B5]]="Using dental floss at least once",1,0))</f>
        <v>2</v>
      </c>
      <c r="CB89" s="86" t="str">
        <f>_xlfn.XLOOKUP(AV89,'Cleansing - Response'!K:K,'Cleansing - Response'!L:L,)</f>
        <v>Up to 1 time a day</v>
      </c>
      <c r="CC89" s="86">
        <f>IF(Form_Responses1811121314[[#This Row],[Answer - B6]]="More than 1 time a day",1,0)</f>
        <v>0</v>
      </c>
      <c r="CD89" s="86" t="str">
        <f>_xlfn.XLOOKUP(AW89,'Cleansing - Response'!$N:$N,'Cleansing - Response'!$O:$O,)</f>
        <v>No</v>
      </c>
      <c r="CE89" s="86">
        <f>IF(Form_Responses1811121314[[#This Row],[Answer - B7-1]]="Yes / Sometimes",1,0)</f>
        <v>0</v>
      </c>
      <c r="CF89" s="86" t="str">
        <f>_xlfn.XLOOKUP(AX89,'Cleansing - Response'!$N:$N,'Cleansing - Response'!$O:$O,)</f>
        <v>No</v>
      </c>
      <c r="CG89" s="86">
        <f>IF(Form_Responses1811121314[[#This Row],[Answer - B7-2]]="Yes / Sometimes",1,0)</f>
        <v>0</v>
      </c>
      <c r="CH89" s="86" t="str">
        <f>_xlfn.XLOOKUP(AY89,'Cleansing - Response'!$N:$N,'Cleansing - Response'!$O:$O,)</f>
        <v>Yes / Sometimes</v>
      </c>
      <c r="CI89" s="86">
        <f>IF(Form_Responses1811121314[[#This Row],[Answer - B7-3]]="Yes / Sometimes",1,0)</f>
        <v>1</v>
      </c>
      <c r="CJ89" s="86" t="str">
        <f>_xlfn.XLOOKUP(AZ89,'Cleansing - Response'!$N:$N,'Cleansing - Response'!$O:$O,)</f>
        <v>No</v>
      </c>
      <c r="CK89" s="86">
        <f>IF(Form_Responses1811121314[[#This Row],[Answer - B7-4]]="Yes / Sometimes",1,0)</f>
        <v>0</v>
      </c>
      <c r="CL89" s="86" t="str">
        <f>_xlfn.XLOOKUP(BA89,'Cleansing - Response'!$N:$N,'Cleansing - Response'!$O:$O,)</f>
        <v>Yes / Sometimes</v>
      </c>
      <c r="CM89" s="86">
        <f>IF(Form_Responses1811121314[[#This Row],[Answer - B7-5]]="Yes / Sometimes",1,0)</f>
        <v>1</v>
      </c>
      <c r="CN89" s="86" t="str">
        <f>_xlfn.XLOOKUP(BB89,'Cleansing - Response'!$N:$N,'Cleansing - Response'!$O:$O,)</f>
        <v>No</v>
      </c>
      <c r="CO89" s="86">
        <f>IF(Form_Responses1811121314[[#This Row],[Answer - B7-6]]="Yes / Sometimes",1,0)</f>
        <v>0</v>
      </c>
      <c r="CP89" s="87" t="str">
        <f>IF(COUNTIF(Form_Responses1811121314[[#This Row],[Answer - B7-1]:[Answer - B7-6]], "Yes / Sometimes") &gt; 4, "More than 4 times","Up to 4 times")</f>
        <v>Up to 4 times</v>
      </c>
      <c r="CQ89" s="152">
        <f>IF(Form_Responses1811121314[[#This Row],[Answer - B7 (Overall)]]="More than 4 times",1,0)</f>
        <v>0</v>
      </c>
    </row>
    <row r="90" spans="1:95" ht="13.2" hidden="1" x14ac:dyDescent="0.25">
      <c r="A90" s="82">
        <v>45569.534228935183</v>
      </c>
      <c r="B90" s="83" t="s">
        <v>325</v>
      </c>
      <c r="C90" s="83" t="s">
        <v>326</v>
      </c>
      <c r="D90" s="83">
        <v>53.57</v>
      </c>
      <c r="E90" s="83">
        <v>0.33</v>
      </c>
      <c r="F90" s="83" t="s">
        <v>60</v>
      </c>
      <c r="G90" s="85" t="s">
        <v>1413</v>
      </c>
      <c r="H90" s="83" t="s">
        <v>100</v>
      </c>
      <c r="I90" s="83" t="s">
        <v>63</v>
      </c>
      <c r="J90" s="83" t="s">
        <v>64</v>
      </c>
      <c r="K90" s="83" t="s">
        <v>64</v>
      </c>
      <c r="L90" s="83" t="s">
        <v>64</v>
      </c>
      <c r="M90" s="83" t="s">
        <v>84</v>
      </c>
      <c r="N90" s="83" t="s">
        <v>78</v>
      </c>
      <c r="O90" s="83" t="s">
        <v>64</v>
      </c>
      <c r="P90" s="83" t="s">
        <v>64</v>
      </c>
      <c r="Q90" s="83" t="s">
        <v>64</v>
      </c>
      <c r="R90" s="83" t="s">
        <v>64</v>
      </c>
      <c r="S90" s="83" t="s">
        <v>64</v>
      </c>
      <c r="T90" s="83" t="s">
        <v>64</v>
      </c>
      <c r="U90" s="83" t="s">
        <v>64</v>
      </c>
      <c r="V90" s="83" t="s">
        <v>64</v>
      </c>
      <c r="W90" s="83" t="s">
        <v>64</v>
      </c>
      <c r="X90" s="83" t="s">
        <v>64</v>
      </c>
      <c r="Y90" s="83" t="s">
        <v>64</v>
      </c>
      <c r="Z90" s="83" t="s">
        <v>66</v>
      </c>
      <c r="AA90" s="83" t="s">
        <v>65</v>
      </c>
      <c r="AB90" s="83" t="s">
        <v>66</v>
      </c>
      <c r="AC90" s="83" t="s">
        <v>66</v>
      </c>
      <c r="AD90" s="83" t="s">
        <v>66</v>
      </c>
      <c r="AE90" s="83" t="s">
        <v>66</v>
      </c>
      <c r="AF90" s="83" t="s">
        <v>66</v>
      </c>
      <c r="AG90" s="83" t="s">
        <v>65</v>
      </c>
      <c r="AH90" s="83" t="s">
        <v>66</v>
      </c>
      <c r="AI90" s="83" t="s">
        <v>79</v>
      </c>
      <c r="AJ90" s="83" t="s">
        <v>66</v>
      </c>
      <c r="AK90" s="83" t="s">
        <v>66</v>
      </c>
      <c r="AL90" s="83" t="s">
        <v>66</v>
      </c>
      <c r="AM90" s="83" t="s">
        <v>66</v>
      </c>
      <c r="AN90" s="83" t="s">
        <v>66</v>
      </c>
      <c r="AO90" s="83" t="s">
        <v>66</v>
      </c>
      <c r="AP90" s="83" t="s">
        <v>85</v>
      </c>
      <c r="AQ90" s="83" t="s">
        <v>151</v>
      </c>
      <c r="AR90" s="83" t="s">
        <v>63</v>
      </c>
      <c r="AS90" s="83" t="s">
        <v>120</v>
      </c>
      <c r="AT90" s="83" t="s">
        <v>87</v>
      </c>
      <c r="AU90" s="83" t="s">
        <v>70</v>
      </c>
      <c r="AV90" s="83" t="s">
        <v>80</v>
      </c>
      <c r="AW90" s="83" t="s">
        <v>72</v>
      </c>
      <c r="AX90" s="83" t="s">
        <v>72</v>
      </c>
      <c r="AY90" s="83" t="s">
        <v>72</v>
      </c>
      <c r="AZ90" s="83" t="s">
        <v>72</v>
      </c>
      <c r="BA90" s="83" t="s">
        <v>72</v>
      </c>
      <c r="BB90" s="83" t="s">
        <v>72</v>
      </c>
      <c r="BC90" s="83" t="s">
        <v>73</v>
      </c>
      <c r="BE90" s="83" t="s">
        <v>73</v>
      </c>
      <c r="BG90" s="76" t="s">
        <v>100</v>
      </c>
      <c r="BH90" s="76" t="s">
        <v>60</v>
      </c>
      <c r="BI90" s="76" t="s">
        <v>1414</v>
      </c>
      <c r="BJ90">
        <f t="shared" si="3"/>
        <v>14</v>
      </c>
      <c r="BK90">
        <f t="shared" si="4"/>
        <v>50</v>
      </c>
      <c r="BM90" s="86" t="str">
        <f>_xlfn.XLOOKUP(Form_Responses1811121314[[#This Row],[Sekolah School (Cleansed)]],'Quality Check'!$B$11:$B$14,'Quality Check'!$C$11:$C$14,)</f>
        <v>Rural</v>
      </c>
      <c r="BN90" s="86" t="str">
        <f>_xlfn.XLOOKUP(Form_Responses1811121314[[#This Row],[Sekolah School (Cleansed)]],'Quality Check'!$B$11:$B$14,'Quality Check'!$D$11:$D$14,)</f>
        <v>Intervention Group (IG)</v>
      </c>
      <c r="BO90" s="87" t="str">
        <f>_xlfn.XLOOKUP(AS90,'Cleansing - Toothpaste Brand'!A:A,'Cleansing - Toothpaste Brand'!B:B,)</f>
        <v>Colgate</v>
      </c>
      <c r="BP90" s="87"/>
      <c r="BQ9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90" s="86" t="str">
        <f>_xlfn.XLOOKUP(AP90,'Cleansing - Response'!E:E,'Cleansing - Response'!F:F,)</f>
        <v>2 days and more</v>
      </c>
      <c r="BS90" s="86">
        <f>IF(Form_Responses1811121314[[#This Row],[Answer - B1]]="2 days and more",1,0)</f>
        <v>1</v>
      </c>
      <c r="BT90" s="86" t="str">
        <f>_xlfn.XLOOKUP(AQ90,'Cleansing - Response'!E:E,'Cleansing - Response'!F:F,)</f>
        <v>2 days and more</v>
      </c>
      <c r="BU90" s="86">
        <f>IF(Form_Responses1811121314[[#This Row],[Answer - B2]]="2 days and more",1,0)</f>
        <v>1</v>
      </c>
      <c r="BV90" s="86" t="str">
        <f t="shared" si="5"/>
        <v>Ya / Yes</v>
      </c>
      <c r="BW90" s="86">
        <f>IF(Form_Responses1811121314[[#This Row],[Answer - B3]]="Ya / Yes",1,0)</f>
        <v>1</v>
      </c>
      <c r="BX90" s="86" t="str">
        <f>_xlfn.XLOOKUP(AT90,'Cleansing - Response'!E:E,'Cleansing - Response'!F:F,)</f>
        <v>Always</v>
      </c>
      <c r="BY90" s="86">
        <f>IF(Form_Responses1811121314[[#This Row],[Answer - B4]]="Always",1,0)</f>
        <v>1</v>
      </c>
      <c r="BZ90" s="86" t="str">
        <f>_xlfn.XLOOKUP(AU90,'Cleansing - Response'!H:H,'Cleansing - Response'!I:I,)</f>
        <v>Sometimes / When in need</v>
      </c>
      <c r="CA90" s="86">
        <f>IF(Form_Responses1811121314[[#This Row],[Answer - B5]]="Sometimes / When in need",2,IF(Form_Responses1811121314[[#This Row],[Answer - B5]]="Using dental floss at least once",1,0))</f>
        <v>2</v>
      </c>
      <c r="CB90" s="86" t="str">
        <f>_xlfn.XLOOKUP(AV90,'Cleansing - Response'!K:K,'Cleansing - Response'!L:L,)</f>
        <v>Up to 1 time a day</v>
      </c>
      <c r="CC90" s="86">
        <f>IF(Form_Responses1811121314[[#This Row],[Answer - B6]]="More than 1 time a day",1,0)</f>
        <v>0</v>
      </c>
      <c r="CD90" s="86" t="str">
        <f>_xlfn.XLOOKUP(AW90,'Cleansing - Response'!$N:$N,'Cleansing - Response'!$O:$O,)</f>
        <v>Yes / Sometimes</v>
      </c>
      <c r="CE90" s="86">
        <f>IF(Form_Responses1811121314[[#This Row],[Answer - B7-1]]="Yes / Sometimes",1,0)</f>
        <v>1</v>
      </c>
      <c r="CF90" s="86" t="str">
        <f>_xlfn.XLOOKUP(AX90,'Cleansing - Response'!$N:$N,'Cleansing - Response'!$O:$O,)</f>
        <v>Yes / Sometimes</v>
      </c>
      <c r="CG90" s="86">
        <f>IF(Form_Responses1811121314[[#This Row],[Answer - B7-2]]="Yes / Sometimes",1,0)</f>
        <v>1</v>
      </c>
      <c r="CH90" s="86" t="str">
        <f>_xlfn.XLOOKUP(AY90,'Cleansing - Response'!$N:$N,'Cleansing - Response'!$O:$O,)</f>
        <v>Yes / Sometimes</v>
      </c>
      <c r="CI90" s="86">
        <f>IF(Form_Responses1811121314[[#This Row],[Answer - B7-3]]="Yes / Sometimes",1,0)</f>
        <v>1</v>
      </c>
      <c r="CJ90" s="86" t="str">
        <f>_xlfn.XLOOKUP(AZ90,'Cleansing - Response'!$N:$N,'Cleansing - Response'!$O:$O,)</f>
        <v>Yes / Sometimes</v>
      </c>
      <c r="CK90" s="86">
        <f>IF(Form_Responses1811121314[[#This Row],[Answer - B7-4]]="Yes / Sometimes",1,0)</f>
        <v>1</v>
      </c>
      <c r="CL90" s="86" t="str">
        <f>_xlfn.XLOOKUP(BA90,'Cleansing - Response'!$N:$N,'Cleansing - Response'!$O:$O,)</f>
        <v>Yes / Sometimes</v>
      </c>
      <c r="CM90" s="86">
        <f>IF(Form_Responses1811121314[[#This Row],[Answer - B7-5]]="Yes / Sometimes",1,0)</f>
        <v>1</v>
      </c>
      <c r="CN90" s="86" t="str">
        <f>_xlfn.XLOOKUP(BB90,'Cleansing - Response'!$N:$N,'Cleansing - Response'!$O:$O,)</f>
        <v>Yes / Sometimes</v>
      </c>
      <c r="CO90" s="86">
        <f>IF(Form_Responses1811121314[[#This Row],[Answer - B7-6]]="Yes / Sometimes",1,0)</f>
        <v>1</v>
      </c>
      <c r="CP90" s="87" t="str">
        <f>IF(COUNTIF(Form_Responses1811121314[[#This Row],[Answer - B7-1]:[Answer - B7-6]], "Yes / Sometimes") &gt; 4, "More than 4 times","Up to 4 times")</f>
        <v>More than 4 times</v>
      </c>
      <c r="CQ90" s="152">
        <f>IF(Form_Responses1811121314[[#This Row],[Answer - B7 (Overall)]]="More than 4 times",1,0)</f>
        <v>1</v>
      </c>
    </row>
    <row r="91" spans="1:95" ht="13.2" hidden="1" x14ac:dyDescent="0.25">
      <c r="A91" s="82">
        <v>45572.364509907406</v>
      </c>
      <c r="B91" s="83" t="s">
        <v>328</v>
      </c>
      <c r="C91" s="84" t="s">
        <v>329</v>
      </c>
      <c r="D91" s="83">
        <v>28.57</v>
      </c>
      <c r="E91" s="83">
        <v>0.17</v>
      </c>
      <c r="F91" s="83" t="s">
        <v>114</v>
      </c>
      <c r="G91" s="83" t="s">
        <v>76</v>
      </c>
      <c r="H91" s="83" t="s">
        <v>330</v>
      </c>
      <c r="I91" s="83" t="s">
        <v>63</v>
      </c>
      <c r="J91" s="83" t="s">
        <v>64</v>
      </c>
      <c r="K91" s="83" t="s">
        <v>64</v>
      </c>
      <c r="L91" s="83" t="s">
        <v>64</v>
      </c>
      <c r="M91" s="83" t="s">
        <v>64</v>
      </c>
      <c r="N91" s="83" t="s">
        <v>84</v>
      </c>
      <c r="O91" s="83" t="s">
        <v>84</v>
      </c>
      <c r="P91" s="83" t="s">
        <v>64</v>
      </c>
      <c r="Q91" s="83" t="s">
        <v>84</v>
      </c>
      <c r="R91" s="83" t="s">
        <v>64</v>
      </c>
      <c r="S91" s="83" t="s">
        <v>64</v>
      </c>
      <c r="T91" s="83" t="s">
        <v>64</v>
      </c>
      <c r="U91" s="83" t="s">
        <v>84</v>
      </c>
      <c r="V91" s="83" t="s">
        <v>64</v>
      </c>
      <c r="W91" s="83" t="s">
        <v>84</v>
      </c>
      <c r="X91" s="83" t="s">
        <v>64</v>
      </c>
      <c r="Y91" s="83" t="s">
        <v>84</v>
      </c>
      <c r="Z91" s="83" t="s">
        <v>66</v>
      </c>
      <c r="AA91" s="83" t="s">
        <v>65</v>
      </c>
      <c r="AB91" s="83" t="s">
        <v>66</v>
      </c>
      <c r="AC91" s="83" t="s">
        <v>66</v>
      </c>
      <c r="AD91" s="83" t="s">
        <v>65</v>
      </c>
      <c r="AE91" s="83" t="s">
        <v>65</v>
      </c>
      <c r="AF91" s="83" t="s">
        <v>66</v>
      </c>
      <c r="AG91" s="83" t="s">
        <v>66</v>
      </c>
      <c r="AH91" s="83" t="s">
        <v>65</v>
      </c>
      <c r="AI91" s="83" t="s">
        <v>66</v>
      </c>
      <c r="AJ91" s="83" t="s">
        <v>66</v>
      </c>
      <c r="AK91" s="83" t="s">
        <v>65</v>
      </c>
      <c r="AL91" s="83" t="s">
        <v>66</v>
      </c>
      <c r="AM91" s="83" t="s">
        <v>65</v>
      </c>
      <c r="AN91" s="83" t="s">
        <v>66</v>
      </c>
      <c r="AO91" s="83" t="s">
        <v>66</v>
      </c>
      <c r="AP91" s="83" t="s">
        <v>67</v>
      </c>
      <c r="AQ91" s="83" t="s">
        <v>67</v>
      </c>
      <c r="AR91" s="83" t="s">
        <v>63</v>
      </c>
      <c r="AS91" s="83" t="s">
        <v>115</v>
      </c>
      <c r="AT91" s="83" t="s">
        <v>69</v>
      </c>
      <c r="AU91" s="83" t="s">
        <v>67</v>
      </c>
      <c r="AV91" s="83" t="s">
        <v>67</v>
      </c>
      <c r="AW91" s="83" t="s">
        <v>73</v>
      </c>
      <c r="AX91" s="83" t="s">
        <v>63</v>
      </c>
      <c r="AY91" s="83" t="s">
        <v>63</v>
      </c>
      <c r="AZ91" s="83" t="s">
        <v>72</v>
      </c>
      <c r="BA91" s="83" t="s">
        <v>63</v>
      </c>
      <c r="BB91" s="83" t="s">
        <v>72</v>
      </c>
      <c r="BC91" s="83" t="s">
        <v>73</v>
      </c>
      <c r="BD91" s="83"/>
      <c r="BE91" s="83" t="s">
        <v>73</v>
      </c>
      <c r="BF91" s="83"/>
      <c r="BG91" s="86" t="s">
        <v>335</v>
      </c>
      <c r="BH91" s="86" t="s">
        <v>114</v>
      </c>
      <c r="BI91" s="76" t="s">
        <v>1414</v>
      </c>
      <c r="BJ91">
        <f t="shared" si="3"/>
        <v>9</v>
      </c>
      <c r="BK91" s="87">
        <f t="shared" si="4"/>
        <v>53</v>
      </c>
      <c r="BL91" s="87"/>
      <c r="BM91" s="86" t="str">
        <f>_xlfn.XLOOKUP(Form_Responses1811121314[[#This Row],[Sekolah School (Cleansed)]],'Quality Check'!$B$11:$B$14,'Quality Check'!$C$11:$C$14,)</f>
        <v>Rural</v>
      </c>
      <c r="BN91" s="86" t="str">
        <f>_xlfn.XLOOKUP(Form_Responses1811121314[[#This Row],[Sekolah School (Cleansed)]],'Quality Check'!$B$11:$B$14,'Quality Check'!$D$11:$D$14,)</f>
        <v>Controlled Group (CG)</v>
      </c>
      <c r="BO91" s="87" t="str">
        <f>_xlfn.XLOOKUP(AS91,'Cleansing - Toothpaste Brand'!A:A,'Cleansing - Toothpaste Brand'!B:B,)</f>
        <v>Darlie</v>
      </c>
      <c r="BP91" s="87"/>
      <c r="BQ9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91" s="86" t="str">
        <f>_xlfn.XLOOKUP(AP91,'Cleansing - Response'!E:E,'Cleansing - Response'!F:F,)</f>
        <v>2 days and more</v>
      </c>
      <c r="BS91" s="86">
        <f>IF(Form_Responses1811121314[[#This Row],[Answer - B1]]="2 days and more",1,0)</f>
        <v>1</v>
      </c>
      <c r="BT91" s="86" t="str">
        <f>_xlfn.XLOOKUP(AQ91,'Cleansing - Response'!E:E,'Cleansing - Response'!F:F,)</f>
        <v>2 days and more</v>
      </c>
      <c r="BU91" s="86">
        <f>IF(Form_Responses1811121314[[#This Row],[Answer - B2]]="2 days and more",1,0)</f>
        <v>1</v>
      </c>
      <c r="BV91" s="86" t="str">
        <f t="shared" si="5"/>
        <v>Ya / Yes</v>
      </c>
      <c r="BW91" s="86">
        <f>IF(Form_Responses1811121314[[#This Row],[Answer - B3]]="Ya / Yes",1,0)</f>
        <v>1</v>
      </c>
      <c r="BX91" s="86" t="str">
        <f>_xlfn.XLOOKUP(AT91,'Cleansing - Response'!E:E,'Cleansing - Response'!F:F,)</f>
        <v>Rarely / Sometimes</v>
      </c>
      <c r="BY91" s="86">
        <f>IF(Form_Responses1811121314[[#This Row],[Answer - B4]]="Always",1,0)</f>
        <v>0</v>
      </c>
      <c r="BZ91" s="86" t="str">
        <f>_xlfn.XLOOKUP(AU91,'Cleansing - Response'!H:H,'Cleansing - Response'!I:I,)</f>
        <v>Using dental floss at least once</v>
      </c>
      <c r="CA91" s="86">
        <f>IF(Form_Responses1811121314[[#This Row],[Answer - B5]]="Sometimes / When in need",2,IF(Form_Responses1811121314[[#This Row],[Answer - B5]]="Using dental floss at least once",1,0))</f>
        <v>1</v>
      </c>
      <c r="CB91" s="86" t="str">
        <f>_xlfn.XLOOKUP(AV91,'Cleansing - Response'!K:K,'Cleansing - Response'!L:L,)</f>
        <v>More than 1 time a day</v>
      </c>
      <c r="CC91" s="86">
        <f>IF(Form_Responses1811121314[[#This Row],[Answer - B6]]="More than 1 time a day",1,0)</f>
        <v>1</v>
      </c>
      <c r="CD91" s="86" t="str">
        <f>_xlfn.XLOOKUP(AW91,'Cleansing - Response'!$N:$N,'Cleansing - Response'!$O:$O,)</f>
        <v>No</v>
      </c>
      <c r="CE91" s="86">
        <f>IF(Form_Responses1811121314[[#This Row],[Answer - B7-1]]="Yes / Sometimes",1,0)</f>
        <v>0</v>
      </c>
      <c r="CF91" s="86" t="str">
        <f>_xlfn.XLOOKUP(AX91,'Cleansing - Response'!$N:$N,'Cleansing - Response'!$O:$O,)</f>
        <v>Yes / Sometimes</v>
      </c>
      <c r="CG91" s="86">
        <f>IF(Form_Responses1811121314[[#This Row],[Answer - B7-2]]="Yes / Sometimes",1,0)</f>
        <v>1</v>
      </c>
      <c r="CH91" s="86" t="str">
        <f>_xlfn.XLOOKUP(AY91,'Cleansing - Response'!$N:$N,'Cleansing - Response'!$O:$O,)</f>
        <v>Yes / Sometimes</v>
      </c>
      <c r="CI91" s="86">
        <f>IF(Form_Responses1811121314[[#This Row],[Answer - B7-3]]="Yes / Sometimes",1,0)</f>
        <v>1</v>
      </c>
      <c r="CJ91" s="86" t="str">
        <f>_xlfn.XLOOKUP(AZ91,'Cleansing - Response'!$N:$N,'Cleansing - Response'!$O:$O,)</f>
        <v>Yes / Sometimes</v>
      </c>
      <c r="CK91" s="86">
        <f>IF(Form_Responses1811121314[[#This Row],[Answer - B7-4]]="Yes / Sometimes",1,0)</f>
        <v>1</v>
      </c>
      <c r="CL91" s="86" t="str">
        <f>_xlfn.XLOOKUP(BA91,'Cleansing - Response'!$N:$N,'Cleansing - Response'!$O:$O,)</f>
        <v>Yes / Sometimes</v>
      </c>
      <c r="CM91" s="86">
        <f>IF(Form_Responses1811121314[[#This Row],[Answer - B7-5]]="Yes / Sometimes",1,0)</f>
        <v>1</v>
      </c>
      <c r="CN91" s="86" t="str">
        <f>_xlfn.XLOOKUP(BB91,'Cleansing - Response'!$N:$N,'Cleansing - Response'!$O:$O,)</f>
        <v>Yes / Sometimes</v>
      </c>
      <c r="CO91" s="86">
        <f>IF(Form_Responses1811121314[[#This Row],[Answer - B7-6]]="Yes / Sometimes",1,0)</f>
        <v>1</v>
      </c>
      <c r="CP91" s="87" t="str">
        <f>IF(COUNTIF(Form_Responses1811121314[[#This Row],[Answer - B7-1]:[Answer - B7-6]], "Yes / Sometimes") &gt; 4, "More than 4 times","Up to 4 times")</f>
        <v>More than 4 times</v>
      </c>
      <c r="CQ91" s="152">
        <f>IF(Form_Responses1811121314[[#This Row],[Answer - B7 (Overall)]]="More than 4 times",1,0)</f>
        <v>1</v>
      </c>
    </row>
    <row r="92" spans="1:95" ht="13.2" hidden="1" x14ac:dyDescent="0.25">
      <c r="A92" s="82">
        <v>45572.364512777778</v>
      </c>
      <c r="B92" s="83" t="s">
        <v>331</v>
      </c>
      <c r="C92" s="84" t="s">
        <v>332</v>
      </c>
      <c r="D92" s="83">
        <v>29.46</v>
      </c>
      <c r="E92" s="83">
        <v>0.5</v>
      </c>
      <c r="F92" s="83" t="s">
        <v>114</v>
      </c>
      <c r="G92" s="83" t="s">
        <v>76</v>
      </c>
      <c r="H92" s="83" t="s">
        <v>330</v>
      </c>
      <c r="I92" s="83" t="s">
        <v>63</v>
      </c>
      <c r="J92" s="83" t="s">
        <v>64</v>
      </c>
      <c r="K92" s="83" t="s">
        <v>64</v>
      </c>
      <c r="L92" s="83" t="s">
        <v>64</v>
      </c>
      <c r="M92" s="83" t="s">
        <v>84</v>
      </c>
      <c r="N92" s="83" t="s">
        <v>64</v>
      </c>
      <c r="O92" s="83" t="s">
        <v>64</v>
      </c>
      <c r="P92" s="83" t="s">
        <v>84</v>
      </c>
      <c r="Q92" s="83" t="s">
        <v>64</v>
      </c>
      <c r="R92" s="83" t="s">
        <v>64</v>
      </c>
      <c r="S92" s="83" t="s">
        <v>64</v>
      </c>
      <c r="T92" s="83" t="s">
        <v>64</v>
      </c>
      <c r="U92" s="83" t="s">
        <v>64</v>
      </c>
      <c r="V92" s="83" t="s">
        <v>64</v>
      </c>
      <c r="W92" s="83" t="s">
        <v>64</v>
      </c>
      <c r="X92" s="83" t="s">
        <v>64</v>
      </c>
      <c r="Y92" s="83" t="s">
        <v>64</v>
      </c>
      <c r="Z92" s="83" t="s">
        <v>65</v>
      </c>
      <c r="AA92" s="83" t="s">
        <v>66</v>
      </c>
      <c r="AB92" s="83" t="s">
        <v>65</v>
      </c>
      <c r="AC92" s="83" t="s">
        <v>65</v>
      </c>
      <c r="AD92" s="83" t="s">
        <v>65</v>
      </c>
      <c r="AE92" s="83" t="s">
        <v>65</v>
      </c>
      <c r="AF92" s="83" t="s">
        <v>66</v>
      </c>
      <c r="AG92" s="83" t="s">
        <v>66</v>
      </c>
      <c r="AH92" s="83" t="s">
        <v>65</v>
      </c>
      <c r="AI92" s="83" t="s">
        <v>79</v>
      </c>
      <c r="AJ92" s="83" t="s">
        <v>65</v>
      </c>
      <c r="AK92" s="83" t="s">
        <v>65</v>
      </c>
      <c r="AL92" s="83" t="s">
        <v>65</v>
      </c>
      <c r="AM92" s="83" t="s">
        <v>65</v>
      </c>
      <c r="AN92" s="83" t="s">
        <v>66</v>
      </c>
      <c r="AO92" s="83" t="s">
        <v>65</v>
      </c>
      <c r="AP92" s="83" t="s">
        <v>85</v>
      </c>
      <c r="AQ92" s="83" t="s">
        <v>85</v>
      </c>
      <c r="AR92" s="83" t="s">
        <v>86</v>
      </c>
      <c r="AS92" s="83" t="s">
        <v>115</v>
      </c>
      <c r="AT92" s="83" t="s">
        <v>87</v>
      </c>
      <c r="AU92" s="83" t="s">
        <v>70</v>
      </c>
      <c r="AV92" s="83" t="s">
        <v>71</v>
      </c>
      <c r="AW92" s="83" t="s">
        <v>72</v>
      </c>
      <c r="AX92" s="83" t="s">
        <v>72</v>
      </c>
      <c r="AY92" s="83" t="s">
        <v>63</v>
      </c>
      <c r="AZ92" s="83" t="s">
        <v>63</v>
      </c>
      <c r="BA92" s="83" t="s">
        <v>63</v>
      </c>
      <c r="BB92" s="83" t="s">
        <v>72</v>
      </c>
      <c r="BC92" s="83" t="s">
        <v>73</v>
      </c>
      <c r="BD92" s="83"/>
      <c r="BE92" s="83" t="s">
        <v>73</v>
      </c>
      <c r="BF92" s="83"/>
      <c r="BG92" s="87" t="s">
        <v>335</v>
      </c>
      <c r="BH92" s="87" t="s">
        <v>114</v>
      </c>
      <c r="BI92" s="76" t="s">
        <v>1414</v>
      </c>
      <c r="BJ92">
        <f t="shared" si="3"/>
        <v>14</v>
      </c>
      <c r="BK92" s="87">
        <f t="shared" si="4"/>
        <v>59</v>
      </c>
      <c r="BL92" s="87"/>
      <c r="BM92" s="86" t="str">
        <f>_xlfn.XLOOKUP(Form_Responses1811121314[[#This Row],[Sekolah School (Cleansed)]],'Quality Check'!$B$11:$B$14,'Quality Check'!$C$11:$C$14,)</f>
        <v>Rural</v>
      </c>
      <c r="BN92" s="86" t="str">
        <f>_xlfn.XLOOKUP(Form_Responses1811121314[[#This Row],[Sekolah School (Cleansed)]],'Quality Check'!$B$11:$B$14,'Quality Check'!$D$11:$D$14,)</f>
        <v>Controlled Group (CG)</v>
      </c>
      <c r="BO92" s="87" t="str">
        <f>_xlfn.XLOOKUP(AS92,'Cleansing - Toothpaste Brand'!A:A,'Cleansing - Toothpaste Brand'!B:B,)</f>
        <v>Darlie</v>
      </c>
      <c r="BP92" s="87"/>
      <c r="BQ9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92" s="86" t="str">
        <f>_xlfn.XLOOKUP(AP92,'Cleansing - Response'!E:E,'Cleansing - Response'!F:F,)</f>
        <v>2 days and more</v>
      </c>
      <c r="BS92" s="86">
        <f>IF(Form_Responses1811121314[[#This Row],[Answer - B1]]="2 days and more",1,0)</f>
        <v>1</v>
      </c>
      <c r="BT92" s="86" t="str">
        <f>_xlfn.XLOOKUP(AQ92,'Cleansing - Response'!E:E,'Cleansing - Response'!F:F,)</f>
        <v>2 days and more</v>
      </c>
      <c r="BU92" s="86">
        <f>IF(Form_Responses1811121314[[#This Row],[Answer - B2]]="2 days and more",1,0)</f>
        <v>1</v>
      </c>
      <c r="BV92" s="86" t="str">
        <f t="shared" si="5"/>
        <v>Ya / Yes</v>
      </c>
      <c r="BW92" s="86">
        <f>IF(Form_Responses1811121314[[#This Row],[Answer - B3]]="Ya / Yes",1,0)</f>
        <v>1</v>
      </c>
      <c r="BX92" s="86" t="str">
        <f>_xlfn.XLOOKUP(AT92,'Cleansing - Response'!E:E,'Cleansing - Response'!F:F,)</f>
        <v>Always</v>
      </c>
      <c r="BY92" s="86">
        <f>IF(Form_Responses1811121314[[#This Row],[Answer - B4]]="Always",1,0)</f>
        <v>1</v>
      </c>
      <c r="BZ92" s="86" t="str">
        <f>_xlfn.XLOOKUP(AU92,'Cleansing - Response'!H:H,'Cleansing - Response'!I:I,)</f>
        <v>Sometimes / When in need</v>
      </c>
      <c r="CA92" s="86">
        <f>IF(Form_Responses1811121314[[#This Row],[Answer - B5]]="Sometimes / When in need",2,IF(Form_Responses1811121314[[#This Row],[Answer - B5]]="Using dental floss at least once",1,0))</f>
        <v>2</v>
      </c>
      <c r="CB92" s="86" t="str">
        <f>_xlfn.XLOOKUP(AV92,'Cleansing - Response'!K:K,'Cleansing - Response'!L:L,)</f>
        <v>Up to 1 time a day</v>
      </c>
      <c r="CC92" s="86">
        <f>IF(Form_Responses1811121314[[#This Row],[Answer - B6]]="More than 1 time a day",1,0)</f>
        <v>0</v>
      </c>
      <c r="CD92" s="86" t="str">
        <f>_xlfn.XLOOKUP(AW92,'Cleansing - Response'!$N:$N,'Cleansing - Response'!$O:$O,)</f>
        <v>Yes / Sometimes</v>
      </c>
      <c r="CE92" s="86">
        <f>IF(Form_Responses1811121314[[#This Row],[Answer - B7-1]]="Yes / Sometimes",1,0)</f>
        <v>1</v>
      </c>
      <c r="CF92" s="86" t="str">
        <f>_xlfn.XLOOKUP(AX92,'Cleansing - Response'!$N:$N,'Cleansing - Response'!$O:$O,)</f>
        <v>Yes / Sometimes</v>
      </c>
      <c r="CG92" s="86">
        <f>IF(Form_Responses1811121314[[#This Row],[Answer - B7-2]]="Yes / Sometimes",1,0)</f>
        <v>1</v>
      </c>
      <c r="CH92" s="86" t="str">
        <f>_xlfn.XLOOKUP(AY92,'Cleansing - Response'!$N:$N,'Cleansing - Response'!$O:$O,)</f>
        <v>Yes / Sometimes</v>
      </c>
      <c r="CI92" s="86">
        <f>IF(Form_Responses1811121314[[#This Row],[Answer - B7-3]]="Yes / Sometimes",1,0)</f>
        <v>1</v>
      </c>
      <c r="CJ92" s="86" t="str">
        <f>_xlfn.XLOOKUP(AZ92,'Cleansing - Response'!$N:$N,'Cleansing - Response'!$O:$O,)</f>
        <v>Yes / Sometimes</v>
      </c>
      <c r="CK92" s="86">
        <f>IF(Form_Responses1811121314[[#This Row],[Answer - B7-4]]="Yes / Sometimes",1,0)</f>
        <v>1</v>
      </c>
      <c r="CL92" s="86" t="str">
        <f>_xlfn.XLOOKUP(BA92,'Cleansing - Response'!$N:$N,'Cleansing - Response'!$O:$O,)</f>
        <v>Yes / Sometimes</v>
      </c>
      <c r="CM92" s="86">
        <f>IF(Form_Responses1811121314[[#This Row],[Answer - B7-5]]="Yes / Sometimes",1,0)</f>
        <v>1</v>
      </c>
      <c r="CN92" s="86" t="str">
        <f>_xlfn.XLOOKUP(BB92,'Cleansing - Response'!$N:$N,'Cleansing - Response'!$O:$O,)</f>
        <v>Yes / Sometimes</v>
      </c>
      <c r="CO92" s="86">
        <f>IF(Form_Responses1811121314[[#This Row],[Answer - B7-6]]="Yes / Sometimes",1,0)</f>
        <v>1</v>
      </c>
      <c r="CP92" s="87" t="str">
        <f>IF(COUNTIF(Form_Responses1811121314[[#This Row],[Answer - B7-1]:[Answer - B7-6]], "Yes / Sometimes") &gt; 4, "More than 4 times","Up to 4 times")</f>
        <v>More than 4 times</v>
      </c>
      <c r="CQ92" s="152">
        <f>IF(Form_Responses1811121314[[#This Row],[Answer - B7 (Overall)]]="More than 4 times",1,0)</f>
        <v>1</v>
      </c>
    </row>
    <row r="93" spans="1:95" ht="13.2" hidden="1" x14ac:dyDescent="0.25">
      <c r="A93" s="82">
        <v>45572.365746388889</v>
      </c>
      <c r="B93" s="83" t="s">
        <v>333</v>
      </c>
      <c r="C93" s="84" t="s">
        <v>334</v>
      </c>
      <c r="D93" s="83">
        <v>37.5</v>
      </c>
      <c r="E93" s="83">
        <v>0.17</v>
      </c>
      <c r="F93" s="83" t="s">
        <v>114</v>
      </c>
      <c r="G93" s="83" t="s">
        <v>76</v>
      </c>
      <c r="H93" s="83" t="s">
        <v>335</v>
      </c>
      <c r="I93" s="83" t="s">
        <v>63</v>
      </c>
      <c r="J93" s="83" t="s">
        <v>64</v>
      </c>
      <c r="K93" s="83" t="s">
        <v>84</v>
      </c>
      <c r="L93" s="83" t="s">
        <v>64</v>
      </c>
      <c r="M93" s="83" t="s">
        <v>84</v>
      </c>
      <c r="N93" s="83" t="s">
        <v>64</v>
      </c>
      <c r="O93" s="83" t="s">
        <v>64</v>
      </c>
      <c r="P93" s="83" t="s">
        <v>84</v>
      </c>
      <c r="Q93" s="83" t="s">
        <v>64</v>
      </c>
      <c r="R93" s="83" t="s">
        <v>64</v>
      </c>
      <c r="S93" s="83" t="s">
        <v>64</v>
      </c>
      <c r="T93" s="83" t="s">
        <v>64</v>
      </c>
      <c r="U93" s="83" t="s">
        <v>64</v>
      </c>
      <c r="V93" s="83" t="s">
        <v>64</v>
      </c>
      <c r="W93" s="83" t="s">
        <v>64</v>
      </c>
      <c r="X93" s="83" t="s">
        <v>64</v>
      </c>
      <c r="Y93" s="83" t="s">
        <v>64</v>
      </c>
      <c r="Z93" s="83" t="s">
        <v>66</v>
      </c>
      <c r="AA93" s="83" t="s">
        <v>66</v>
      </c>
      <c r="AB93" s="83" t="s">
        <v>65</v>
      </c>
      <c r="AC93" s="83" t="s">
        <v>66</v>
      </c>
      <c r="AD93" s="83" t="s">
        <v>66</v>
      </c>
      <c r="AE93" s="83" t="s">
        <v>65</v>
      </c>
      <c r="AF93" s="83" t="s">
        <v>66</v>
      </c>
      <c r="AG93" s="83" t="s">
        <v>65</v>
      </c>
      <c r="AH93" s="83" t="s">
        <v>66</v>
      </c>
      <c r="AI93" s="83" t="s">
        <v>101</v>
      </c>
      <c r="AJ93" s="83" t="s">
        <v>66</v>
      </c>
      <c r="AK93" s="83" t="s">
        <v>79</v>
      </c>
      <c r="AL93" s="83" t="s">
        <v>66</v>
      </c>
      <c r="AM93" s="83" t="s">
        <v>79</v>
      </c>
      <c r="AN93" s="83" t="s">
        <v>66</v>
      </c>
      <c r="AO93" s="83" t="s">
        <v>65</v>
      </c>
      <c r="AP93" s="83" t="s">
        <v>85</v>
      </c>
      <c r="AQ93" s="83" t="s">
        <v>151</v>
      </c>
      <c r="AR93" s="83" t="s">
        <v>86</v>
      </c>
      <c r="AS93" s="83" t="s">
        <v>115</v>
      </c>
      <c r="AT93" s="83" t="s">
        <v>69</v>
      </c>
      <c r="AU93" s="83" t="s">
        <v>80</v>
      </c>
      <c r="AV93" s="83" t="s">
        <v>71</v>
      </c>
      <c r="AW93" s="83" t="s">
        <v>72</v>
      </c>
      <c r="AX93" s="83" t="s">
        <v>73</v>
      </c>
      <c r="AY93" s="83" t="s">
        <v>73</v>
      </c>
      <c r="AZ93" s="83" t="s">
        <v>63</v>
      </c>
      <c r="BA93" s="83" t="s">
        <v>72</v>
      </c>
      <c r="BB93" s="83" t="s">
        <v>73</v>
      </c>
      <c r="BC93" s="83" t="s">
        <v>73</v>
      </c>
      <c r="BD93" s="83"/>
      <c r="BE93" s="83" t="s">
        <v>73</v>
      </c>
      <c r="BF93" s="83"/>
      <c r="BG93" s="87" t="s">
        <v>335</v>
      </c>
      <c r="BH93" s="87" t="s">
        <v>114</v>
      </c>
      <c r="BI93" s="76" t="s">
        <v>1414</v>
      </c>
      <c r="BJ93">
        <f t="shared" si="3"/>
        <v>13</v>
      </c>
      <c r="BK93" s="87">
        <f t="shared" si="4"/>
        <v>51</v>
      </c>
      <c r="BL93" s="87"/>
      <c r="BM93" s="86" t="str">
        <f>_xlfn.XLOOKUP(Form_Responses1811121314[[#This Row],[Sekolah School (Cleansed)]],'Quality Check'!$B$11:$B$14,'Quality Check'!$C$11:$C$14,)</f>
        <v>Rural</v>
      </c>
      <c r="BN93" s="86" t="str">
        <f>_xlfn.XLOOKUP(Form_Responses1811121314[[#This Row],[Sekolah School (Cleansed)]],'Quality Check'!$B$11:$B$14,'Quality Check'!$D$11:$D$14,)</f>
        <v>Controlled Group (CG)</v>
      </c>
      <c r="BO93" s="87" t="str">
        <f>_xlfn.XLOOKUP(AS93,'Cleansing - Toothpaste Brand'!A:A,'Cleansing - Toothpaste Brand'!B:B,)</f>
        <v>Darlie</v>
      </c>
      <c r="BP93" s="87"/>
      <c r="BQ9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93" s="86" t="str">
        <f>_xlfn.XLOOKUP(AP93,'Cleansing - Response'!E:E,'Cleansing - Response'!F:F,)</f>
        <v>2 days and more</v>
      </c>
      <c r="BS93" s="86">
        <f>IF(Form_Responses1811121314[[#This Row],[Answer - B1]]="2 days and more",1,0)</f>
        <v>1</v>
      </c>
      <c r="BT93" s="86" t="str">
        <f>_xlfn.XLOOKUP(AQ93,'Cleansing - Response'!E:E,'Cleansing - Response'!F:F,)</f>
        <v>2 days and more</v>
      </c>
      <c r="BU93" s="86">
        <f>IF(Form_Responses1811121314[[#This Row],[Answer - B2]]="2 days and more",1,0)</f>
        <v>1</v>
      </c>
      <c r="BV93" s="86" t="str">
        <f t="shared" si="5"/>
        <v>Ya / Yes</v>
      </c>
      <c r="BW93" s="86">
        <f>IF(Form_Responses1811121314[[#This Row],[Answer - B3]]="Ya / Yes",1,0)</f>
        <v>1</v>
      </c>
      <c r="BX93" s="86" t="str">
        <f>_xlfn.XLOOKUP(AT93,'Cleansing - Response'!E:E,'Cleansing - Response'!F:F,)</f>
        <v>Rarely / Sometimes</v>
      </c>
      <c r="BY93" s="86">
        <f>IF(Form_Responses1811121314[[#This Row],[Answer - B4]]="Always",1,0)</f>
        <v>0</v>
      </c>
      <c r="BZ93" s="86" t="str">
        <f>_xlfn.XLOOKUP(AU93,'Cleansing - Response'!H:H,'Cleansing - Response'!I:I,)</f>
        <v>Using dental floss at least once</v>
      </c>
      <c r="CA93" s="86">
        <f>IF(Form_Responses1811121314[[#This Row],[Answer - B5]]="Sometimes / When in need",2,IF(Form_Responses1811121314[[#This Row],[Answer - B5]]="Using dental floss at least once",1,0))</f>
        <v>1</v>
      </c>
      <c r="CB93" s="86" t="str">
        <f>_xlfn.XLOOKUP(AV93,'Cleansing - Response'!K:K,'Cleansing - Response'!L:L,)</f>
        <v>Up to 1 time a day</v>
      </c>
      <c r="CC93" s="86">
        <f>IF(Form_Responses1811121314[[#This Row],[Answer - B6]]="More than 1 time a day",1,0)</f>
        <v>0</v>
      </c>
      <c r="CD93" s="86" t="str">
        <f>_xlfn.XLOOKUP(AW93,'Cleansing - Response'!$N:$N,'Cleansing - Response'!$O:$O,)</f>
        <v>Yes / Sometimes</v>
      </c>
      <c r="CE93" s="86">
        <f>IF(Form_Responses1811121314[[#This Row],[Answer - B7-1]]="Yes / Sometimes",1,0)</f>
        <v>1</v>
      </c>
      <c r="CF93" s="86" t="str">
        <f>_xlfn.XLOOKUP(AX93,'Cleansing - Response'!$N:$N,'Cleansing - Response'!$O:$O,)</f>
        <v>No</v>
      </c>
      <c r="CG93" s="86">
        <f>IF(Form_Responses1811121314[[#This Row],[Answer - B7-2]]="Yes / Sometimes",1,0)</f>
        <v>0</v>
      </c>
      <c r="CH93" s="86" t="str">
        <f>_xlfn.XLOOKUP(AY93,'Cleansing - Response'!$N:$N,'Cleansing - Response'!$O:$O,)</f>
        <v>No</v>
      </c>
      <c r="CI93" s="86">
        <f>IF(Form_Responses1811121314[[#This Row],[Answer - B7-3]]="Yes / Sometimes",1,0)</f>
        <v>0</v>
      </c>
      <c r="CJ93" s="86" t="str">
        <f>_xlfn.XLOOKUP(AZ93,'Cleansing - Response'!$N:$N,'Cleansing - Response'!$O:$O,)</f>
        <v>Yes / Sometimes</v>
      </c>
      <c r="CK93" s="86">
        <f>IF(Form_Responses1811121314[[#This Row],[Answer - B7-4]]="Yes / Sometimes",1,0)</f>
        <v>1</v>
      </c>
      <c r="CL93" s="86" t="str">
        <f>_xlfn.XLOOKUP(BA93,'Cleansing - Response'!$N:$N,'Cleansing - Response'!$O:$O,)</f>
        <v>Yes / Sometimes</v>
      </c>
      <c r="CM93" s="86">
        <f>IF(Form_Responses1811121314[[#This Row],[Answer - B7-5]]="Yes / Sometimes",1,0)</f>
        <v>1</v>
      </c>
      <c r="CN93" s="86" t="str">
        <f>_xlfn.XLOOKUP(BB93,'Cleansing - Response'!$N:$N,'Cleansing - Response'!$O:$O,)</f>
        <v>No</v>
      </c>
      <c r="CO93" s="86">
        <f>IF(Form_Responses1811121314[[#This Row],[Answer - B7-6]]="Yes / Sometimes",1,0)</f>
        <v>0</v>
      </c>
      <c r="CP93" s="87" t="str">
        <f>IF(COUNTIF(Form_Responses1811121314[[#This Row],[Answer - B7-1]:[Answer - B7-6]], "Yes / Sometimes") &gt; 4, "More than 4 times","Up to 4 times")</f>
        <v>Up to 4 times</v>
      </c>
      <c r="CQ93" s="152">
        <f>IF(Form_Responses1811121314[[#This Row],[Answer - B7 (Overall)]]="More than 4 times",1,0)</f>
        <v>0</v>
      </c>
    </row>
    <row r="94" spans="1:95" ht="13.2" hidden="1" x14ac:dyDescent="0.25">
      <c r="A94" s="82">
        <v>45572.369467696757</v>
      </c>
      <c r="B94" s="83" t="s">
        <v>336</v>
      </c>
      <c r="C94" s="84" t="s">
        <v>337</v>
      </c>
      <c r="D94" s="83">
        <v>44.64</v>
      </c>
      <c r="E94" s="83">
        <v>0.25</v>
      </c>
      <c r="F94" s="83" t="s">
        <v>114</v>
      </c>
      <c r="G94" s="83" t="s">
        <v>76</v>
      </c>
      <c r="H94" s="83" t="s">
        <v>330</v>
      </c>
      <c r="I94" s="83" t="s">
        <v>63</v>
      </c>
      <c r="J94" s="83" t="s">
        <v>64</v>
      </c>
      <c r="K94" s="83" t="s">
        <v>78</v>
      </c>
      <c r="L94" s="83" t="s">
        <v>64</v>
      </c>
      <c r="M94" s="83" t="s">
        <v>78</v>
      </c>
      <c r="N94" s="83" t="s">
        <v>64</v>
      </c>
      <c r="O94" s="83" t="s">
        <v>64</v>
      </c>
      <c r="P94" s="83" t="s">
        <v>64</v>
      </c>
      <c r="Q94" s="83" t="s">
        <v>64</v>
      </c>
      <c r="R94" s="83" t="s">
        <v>64</v>
      </c>
      <c r="S94" s="83" t="s">
        <v>64</v>
      </c>
      <c r="T94" s="83" t="s">
        <v>84</v>
      </c>
      <c r="U94" s="83" t="s">
        <v>64</v>
      </c>
      <c r="V94" s="83" t="s">
        <v>64</v>
      </c>
      <c r="W94" s="83" t="s">
        <v>84</v>
      </c>
      <c r="X94" s="83" t="s">
        <v>64</v>
      </c>
      <c r="Y94" s="83" t="s">
        <v>64</v>
      </c>
      <c r="Z94" s="83" t="s">
        <v>65</v>
      </c>
      <c r="AA94" s="83" t="s">
        <v>65</v>
      </c>
      <c r="AB94" s="83" t="s">
        <v>65</v>
      </c>
      <c r="AC94" s="83" t="s">
        <v>65</v>
      </c>
      <c r="AD94" s="83" t="s">
        <v>65</v>
      </c>
      <c r="AE94" s="83" t="s">
        <v>65</v>
      </c>
      <c r="AF94" s="83" t="s">
        <v>66</v>
      </c>
      <c r="AG94" s="83" t="s">
        <v>65</v>
      </c>
      <c r="AH94" s="83" t="s">
        <v>66</v>
      </c>
      <c r="AI94" s="83" t="s">
        <v>101</v>
      </c>
      <c r="AJ94" s="83" t="s">
        <v>65</v>
      </c>
      <c r="AK94" s="83" t="s">
        <v>66</v>
      </c>
      <c r="AL94" s="83" t="s">
        <v>65</v>
      </c>
      <c r="AM94" s="83" t="s">
        <v>65</v>
      </c>
      <c r="AN94" s="83" t="s">
        <v>66</v>
      </c>
      <c r="AO94" s="83" t="s">
        <v>66</v>
      </c>
      <c r="AP94" s="83" t="s">
        <v>277</v>
      </c>
      <c r="AQ94" s="83" t="s">
        <v>277</v>
      </c>
      <c r="AR94" s="83" t="s">
        <v>63</v>
      </c>
      <c r="AS94" s="83" t="s">
        <v>68</v>
      </c>
      <c r="AT94" s="83" t="s">
        <v>69</v>
      </c>
      <c r="AU94" s="83" t="s">
        <v>93</v>
      </c>
      <c r="AV94" s="83" t="s">
        <v>71</v>
      </c>
      <c r="AW94" s="83" t="s">
        <v>73</v>
      </c>
      <c r="AX94" s="83" t="s">
        <v>73</v>
      </c>
      <c r="AY94" s="83" t="s">
        <v>73</v>
      </c>
      <c r="AZ94" s="83" t="s">
        <v>63</v>
      </c>
      <c r="BA94" s="83" t="s">
        <v>72</v>
      </c>
      <c r="BB94" s="83" t="s">
        <v>63</v>
      </c>
      <c r="BC94" s="83" t="s">
        <v>73</v>
      </c>
      <c r="BD94" s="83"/>
      <c r="BE94" s="83" t="s">
        <v>73</v>
      </c>
      <c r="BF94" s="83"/>
      <c r="BG94" s="87" t="s">
        <v>335</v>
      </c>
      <c r="BH94" s="87" t="s">
        <v>114</v>
      </c>
      <c r="BI94" s="76" t="s">
        <v>1414</v>
      </c>
      <c r="BJ94">
        <f t="shared" si="3"/>
        <v>13</v>
      </c>
      <c r="BK94" s="87">
        <f t="shared" si="4"/>
        <v>59</v>
      </c>
      <c r="BL94" s="87"/>
      <c r="BM94" s="86" t="str">
        <f>_xlfn.XLOOKUP(Form_Responses1811121314[[#This Row],[Sekolah School (Cleansed)]],'Quality Check'!$B$11:$B$14,'Quality Check'!$C$11:$C$14,)</f>
        <v>Rural</v>
      </c>
      <c r="BN94" s="86" t="str">
        <f>_xlfn.XLOOKUP(Form_Responses1811121314[[#This Row],[Sekolah School (Cleansed)]],'Quality Check'!$B$11:$B$14,'Quality Check'!$D$11:$D$14,)</f>
        <v>Controlled Group (CG)</v>
      </c>
      <c r="BO94" s="87" t="str">
        <f>_xlfn.XLOOKUP(AS94,'Cleansing - Toothpaste Brand'!A:A,'Cleansing - Toothpaste Brand'!B:B,)</f>
        <v>Colgate</v>
      </c>
      <c r="BP94" s="87"/>
      <c r="BQ9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94" s="86" t="str">
        <f>_xlfn.XLOOKUP(AP94,'Cleansing - Response'!E:E,'Cleansing - Response'!F:F,)</f>
        <v>Less than 2 days</v>
      </c>
      <c r="BS94" s="86">
        <f>IF(Form_Responses1811121314[[#This Row],[Answer - B1]]="2 days and more",1,0)</f>
        <v>0</v>
      </c>
      <c r="BT94" s="86" t="str">
        <f>_xlfn.XLOOKUP(AQ94,'Cleansing - Response'!E:E,'Cleansing - Response'!F:F,)</f>
        <v>Less than 2 days</v>
      </c>
      <c r="BU94" s="86">
        <f>IF(Form_Responses1811121314[[#This Row],[Answer - B2]]="2 days and more",1,0)</f>
        <v>0</v>
      </c>
      <c r="BV94" s="86" t="str">
        <f t="shared" si="5"/>
        <v>Ya / Yes</v>
      </c>
      <c r="BW94" s="86">
        <f>IF(Form_Responses1811121314[[#This Row],[Answer - B3]]="Ya / Yes",1,0)</f>
        <v>1</v>
      </c>
      <c r="BX94" s="86" t="str">
        <f>_xlfn.XLOOKUP(AT94,'Cleansing - Response'!E:E,'Cleansing - Response'!F:F,)</f>
        <v>Rarely / Sometimes</v>
      </c>
      <c r="BY94" s="86">
        <f>IF(Form_Responses1811121314[[#This Row],[Answer - B4]]="Always",1,0)</f>
        <v>0</v>
      </c>
      <c r="BZ94" s="86" t="str">
        <f>_xlfn.XLOOKUP(AU94,'Cleansing - Response'!H:H,'Cleansing - Response'!I:I,)</f>
        <v>Not using dental floss</v>
      </c>
      <c r="CA94" s="86">
        <f>IF(Form_Responses1811121314[[#This Row],[Answer - B5]]="Sometimes / When in need",2,IF(Form_Responses1811121314[[#This Row],[Answer - B5]]="Using dental floss at least once",1,0))</f>
        <v>0</v>
      </c>
      <c r="CB94" s="86" t="str">
        <f>_xlfn.XLOOKUP(AV94,'Cleansing - Response'!K:K,'Cleansing - Response'!L:L,)</f>
        <v>Up to 1 time a day</v>
      </c>
      <c r="CC94" s="86">
        <f>IF(Form_Responses1811121314[[#This Row],[Answer - B6]]="More than 1 time a day",1,0)</f>
        <v>0</v>
      </c>
      <c r="CD94" s="86" t="str">
        <f>_xlfn.XLOOKUP(AW94,'Cleansing - Response'!$N:$N,'Cleansing - Response'!$O:$O,)</f>
        <v>No</v>
      </c>
      <c r="CE94" s="86">
        <f>IF(Form_Responses1811121314[[#This Row],[Answer - B7-1]]="Yes / Sometimes",1,0)</f>
        <v>0</v>
      </c>
      <c r="CF94" s="86" t="str">
        <f>_xlfn.XLOOKUP(AX94,'Cleansing - Response'!$N:$N,'Cleansing - Response'!$O:$O,)</f>
        <v>No</v>
      </c>
      <c r="CG94" s="86">
        <f>IF(Form_Responses1811121314[[#This Row],[Answer - B7-2]]="Yes / Sometimes",1,0)</f>
        <v>0</v>
      </c>
      <c r="CH94" s="86" t="str">
        <f>_xlfn.XLOOKUP(AY94,'Cleansing - Response'!$N:$N,'Cleansing - Response'!$O:$O,)</f>
        <v>No</v>
      </c>
      <c r="CI94" s="86">
        <f>IF(Form_Responses1811121314[[#This Row],[Answer - B7-3]]="Yes / Sometimes",1,0)</f>
        <v>0</v>
      </c>
      <c r="CJ94" s="86" t="str">
        <f>_xlfn.XLOOKUP(AZ94,'Cleansing - Response'!$N:$N,'Cleansing - Response'!$O:$O,)</f>
        <v>Yes / Sometimes</v>
      </c>
      <c r="CK94" s="86">
        <f>IF(Form_Responses1811121314[[#This Row],[Answer - B7-4]]="Yes / Sometimes",1,0)</f>
        <v>1</v>
      </c>
      <c r="CL94" s="86" t="str">
        <f>_xlfn.XLOOKUP(BA94,'Cleansing - Response'!$N:$N,'Cleansing - Response'!$O:$O,)</f>
        <v>Yes / Sometimes</v>
      </c>
      <c r="CM94" s="86">
        <f>IF(Form_Responses1811121314[[#This Row],[Answer - B7-5]]="Yes / Sometimes",1,0)</f>
        <v>1</v>
      </c>
      <c r="CN94" s="86" t="str">
        <f>_xlfn.XLOOKUP(BB94,'Cleansing - Response'!$N:$N,'Cleansing - Response'!$O:$O,)</f>
        <v>Yes / Sometimes</v>
      </c>
      <c r="CO94" s="86">
        <f>IF(Form_Responses1811121314[[#This Row],[Answer - B7-6]]="Yes / Sometimes",1,0)</f>
        <v>1</v>
      </c>
      <c r="CP94" s="87" t="str">
        <f>IF(COUNTIF(Form_Responses1811121314[[#This Row],[Answer - B7-1]:[Answer - B7-6]], "Yes / Sometimes") &gt; 4, "More than 4 times","Up to 4 times")</f>
        <v>Up to 4 times</v>
      </c>
      <c r="CQ94" s="152">
        <f>IF(Form_Responses1811121314[[#This Row],[Answer - B7 (Overall)]]="More than 4 times",1,0)</f>
        <v>0</v>
      </c>
    </row>
    <row r="95" spans="1:95" ht="13.2" hidden="1" x14ac:dyDescent="0.25">
      <c r="A95" s="82">
        <v>45572.370179606485</v>
      </c>
      <c r="B95" s="83" t="s">
        <v>338</v>
      </c>
      <c r="C95" s="84" t="s">
        <v>339</v>
      </c>
      <c r="D95" s="83">
        <v>54.46</v>
      </c>
      <c r="E95" s="83">
        <v>0.71</v>
      </c>
      <c r="F95" s="83" t="s">
        <v>114</v>
      </c>
      <c r="G95" s="83" t="s">
        <v>76</v>
      </c>
      <c r="H95" s="83" t="s">
        <v>340</v>
      </c>
      <c r="I95" s="83" t="s">
        <v>63</v>
      </c>
      <c r="J95" s="83" t="s">
        <v>64</v>
      </c>
      <c r="K95" s="83" t="s">
        <v>64</v>
      </c>
      <c r="L95" s="83" t="s">
        <v>64</v>
      </c>
      <c r="M95" s="83" t="s">
        <v>78</v>
      </c>
      <c r="N95" s="83" t="s">
        <v>64</v>
      </c>
      <c r="O95" s="83" t="s">
        <v>64</v>
      </c>
      <c r="P95" s="83" t="s">
        <v>64</v>
      </c>
      <c r="Q95" s="83" t="s">
        <v>64</v>
      </c>
      <c r="R95" s="83" t="s">
        <v>64</v>
      </c>
      <c r="S95" s="83" t="s">
        <v>64</v>
      </c>
      <c r="T95" s="83" t="s">
        <v>64</v>
      </c>
      <c r="U95" s="83" t="s">
        <v>64</v>
      </c>
      <c r="V95" s="83" t="s">
        <v>64</v>
      </c>
      <c r="W95" s="83" t="s">
        <v>64</v>
      </c>
      <c r="X95" s="83" t="s">
        <v>64</v>
      </c>
      <c r="Y95" s="83" t="s">
        <v>64</v>
      </c>
      <c r="Z95" s="83" t="s">
        <v>65</v>
      </c>
      <c r="AA95" s="83" t="s">
        <v>65</v>
      </c>
      <c r="AB95" s="83" t="s">
        <v>65</v>
      </c>
      <c r="AC95" s="83" t="s">
        <v>65</v>
      </c>
      <c r="AD95" s="83" t="s">
        <v>65</v>
      </c>
      <c r="AE95" s="83" t="s">
        <v>66</v>
      </c>
      <c r="AF95" s="83" t="s">
        <v>65</v>
      </c>
      <c r="AG95" s="83" t="s">
        <v>65</v>
      </c>
      <c r="AH95" s="83" t="s">
        <v>66</v>
      </c>
      <c r="AI95" s="83" t="s">
        <v>101</v>
      </c>
      <c r="AJ95" s="83" t="s">
        <v>65</v>
      </c>
      <c r="AK95" s="83" t="s">
        <v>65</v>
      </c>
      <c r="AL95" s="83" t="s">
        <v>65</v>
      </c>
      <c r="AM95" s="83" t="s">
        <v>65</v>
      </c>
      <c r="AN95" s="83" t="s">
        <v>66</v>
      </c>
      <c r="AO95" s="83" t="s">
        <v>66</v>
      </c>
      <c r="AP95" s="83" t="s">
        <v>80</v>
      </c>
      <c r="AQ95" s="83" t="s">
        <v>80</v>
      </c>
      <c r="AR95" s="83" t="s">
        <v>63</v>
      </c>
      <c r="AS95" s="83" t="s">
        <v>120</v>
      </c>
      <c r="AT95" s="83" t="s">
        <v>87</v>
      </c>
      <c r="AU95" s="83" t="s">
        <v>70</v>
      </c>
      <c r="AV95" s="83" t="s">
        <v>71</v>
      </c>
      <c r="AW95" s="83" t="s">
        <v>72</v>
      </c>
      <c r="AX95" s="83" t="s">
        <v>72</v>
      </c>
      <c r="AY95" s="83" t="s">
        <v>72</v>
      </c>
      <c r="AZ95" s="83" t="s">
        <v>73</v>
      </c>
      <c r="BA95" s="83" t="s">
        <v>73</v>
      </c>
      <c r="BB95" s="83" t="s">
        <v>73</v>
      </c>
      <c r="BC95" s="83" t="s">
        <v>73</v>
      </c>
      <c r="BD95" s="83"/>
      <c r="BE95" s="83" t="s">
        <v>73</v>
      </c>
      <c r="BF95" s="83"/>
      <c r="BG95" s="87" t="s">
        <v>335</v>
      </c>
      <c r="BH95" s="87" t="s">
        <v>114</v>
      </c>
      <c r="BI95" s="76" t="s">
        <v>1414</v>
      </c>
      <c r="BJ95">
        <f t="shared" si="3"/>
        <v>16</v>
      </c>
      <c r="BK95" s="87">
        <f t="shared" si="4"/>
        <v>60</v>
      </c>
      <c r="BL95" s="87"/>
      <c r="BM95" s="86" t="str">
        <f>_xlfn.XLOOKUP(Form_Responses1811121314[[#This Row],[Sekolah School (Cleansed)]],'Quality Check'!$B$11:$B$14,'Quality Check'!$C$11:$C$14,)</f>
        <v>Rural</v>
      </c>
      <c r="BN95" s="86" t="str">
        <f>_xlfn.XLOOKUP(Form_Responses1811121314[[#This Row],[Sekolah School (Cleansed)]],'Quality Check'!$B$11:$B$14,'Quality Check'!$D$11:$D$14,)</f>
        <v>Controlled Group (CG)</v>
      </c>
      <c r="BO95" s="87" t="str">
        <f>_xlfn.XLOOKUP(AS95,'Cleansing - Toothpaste Brand'!A:A,'Cleansing - Toothpaste Brand'!B:B,)</f>
        <v>Colgate</v>
      </c>
      <c r="BP95" s="87"/>
      <c r="BQ9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95" s="86" t="str">
        <f>_xlfn.XLOOKUP(AP95,'Cleansing - Response'!E:E,'Cleansing - Response'!F:F,)</f>
        <v>Less than 2 days</v>
      </c>
      <c r="BS95" s="86">
        <f>IF(Form_Responses1811121314[[#This Row],[Answer - B1]]="2 days and more",1,0)</f>
        <v>0</v>
      </c>
      <c r="BT95" s="86" t="str">
        <f>_xlfn.XLOOKUP(AQ95,'Cleansing - Response'!E:E,'Cleansing - Response'!F:F,)</f>
        <v>Less than 2 days</v>
      </c>
      <c r="BU95" s="86">
        <f>IF(Form_Responses1811121314[[#This Row],[Answer - B2]]="2 days and more",1,0)</f>
        <v>0</v>
      </c>
      <c r="BV95" s="86" t="str">
        <f t="shared" si="5"/>
        <v>Ya / Yes</v>
      </c>
      <c r="BW95" s="86">
        <f>IF(Form_Responses1811121314[[#This Row],[Answer - B3]]="Ya / Yes",1,0)</f>
        <v>1</v>
      </c>
      <c r="BX95" s="86" t="str">
        <f>_xlfn.XLOOKUP(AT95,'Cleansing - Response'!E:E,'Cleansing - Response'!F:F,)</f>
        <v>Always</v>
      </c>
      <c r="BY95" s="86">
        <f>IF(Form_Responses1811121314[[#This Row],[Answer - B4]]="Always",1,0)</f>
        <v>1</v>
      </c>
      <c r="BZ95" s="86" t="str">
        <f>_xlfn.XLOOKUP(AU95,'Cleansing - Response'!H:H,'Cleansing - Response'!I:I,)</f>
        <v>Sometimes / When in need</v>
      </c>
      <c r="CA95" s="86">
        <f>IF(Form_Responses1811121314[[#This Row],[Answer - B5]]="Sometimes / When in need",2,IF(Form_Responses1811121314[[#This Row],[Answer - B5]]="Using dental floss at least once",1,0))</f>
        <v>2</v>
      </c>
      <c r="CB95" s="86" t="str">
        <f>_xlfn.XLOOKUP(AV95,'Cleansing - Response'!K:K,'Cleansing - Response'!L:L,)</f>
        <v>Up to 1 time a day</v>
      </c>
      <c r="CC95" s="86">
        <f>IF(Form_Responses1811121314[[#This Row],[Answer - B6]]="More than 1 time a day",1,0)</f>
        <v>0</v>
      </c>
      <c r="CD95" s="86" t="str">
        <f>_xlfn.XLOOKUP(AW95,'Cleansing - Response'!$N:$N,'Cleansing - Response'!$O:$O,)</f>
        <v>Yes / Sometimes</v>
      </c>
      <c r="CE95" s="86">
        <f>IF(Form_Responses1811121314[[#This Row],[Answer - B7-1]]="Yes / Sometimes",1,0)</f>
        <v>1</v>
      </c>
      <c r="CF95" s="86" t="str">
        <f>_xlfn.XLOOKUP(AX95,'Cleansing - Response'!$N:$N,'Cleansing - Response'!$O:$O,)</f>
        <v>Yes / Sometimes</v>
      </c>
      <c r="CG95" s="86">
        <f>IF(Form_Responses1811121314[[#This Row],[Answer - B7-2]]="Yes / Sometimes",1,0)</f>
        <v>1</v>
      </c>
      <c r="CH95" s="86" t="str">
        <f>_xlfn.XLOOKUP(AY95,'Cleansing - Response'!$N:$N,'Cleansing - Response'!$O:$O,)</f>
        <v>Yes / Sometimes</v>
      </c>
      <c r="CI95" s="86">
        <f>IF(Form_Responses1811121314[[#This Row],[Answer - B7-3]]="Yes / Sometimes",1,0)</f>
        <v>1</v>
      </c>
      <c r="CJ95" s="86" t="str">
        <f>_xlfn.XLOOKUP(AZ95,'Cleansing - Response'!$N:$N,'Cleansing - Response'!$O:$O,)</f>
        <v>No</v>
      </c>
      <c r="CK95" s="86">
        <f>IF(Form_Responses1811121314[[#This Row],[Answer - B7-4]]="Yes / Sometimes",1,0)</f>
        <v>0</v>
      </c>
      <c r="CL95" s="86" t="str">
        <f>_xlfn.XLOOKUP(BA95,'Cleansing - Response'!$N:$N,'Cleansing - Response'!$O:$O,)</f>
        <v>No</v>
      </c>
      <c r="CM95" s="86">
        <f>IF(Form_Responses1811121314[[#This Row],[Answer - B7-5]]="Yes / Sometimes",1,0)</f>
        <v>0</v>
      </c>
      <c r="CN95" s="86" t="str">
        <f>_xlfn.XLOOKUP(BB95,'Cleansing - Response'!$N:$N,'Cleansing - Response'!$O:$O,)</f>
        <v>No</v>
      </c>
      <c r="CO95" s="86">
        <f>IF(Form_Responses1811121314[[#This Row],[Answer - B7-6]]="Yes / Sometimes",1,0)</f>
        <v>0</v>
      </c>
      <c r="CP95" s="87" t="str">
        <f>IF(COUNTIF(Form_Responses1811121314[[#This Row],[Answer - B7-1]:[Answer - B7-6]], "Yes / Sometimes") &gt; 4, "More than 4 times","Up to 4 times")</f>
        <v>Up to 4 times</v>
      </c>
      <c r="CQ95" s="152">
        <f>IF(Form_Responses1811121314[[#This Row],[Answer - B7 (Overall)]]="More than 4 times",1,0)</f>
        <v>0</v>
      </c>
    </row>
    <row r="96" spans="1:95" ht="13.2" hidden="1" x14ac:dyDescent="0.25">
      <c r="A96" s="82">
        <v>45572.370500717589</v>
      </c>
      <c r="B96" s="83" t="s">
        <v>341</v>
      </c>
      <c r="C96" s="84" t="s">
        <v>342</v>
      </c>
      <c r="D96" s="83">
        <v>100</v>
      </c>
      <c r="E96" s="83">
        <v>0.57999999999999996</v>
      </c>
      <c r="F96" s="83" t="s">
        <v>60</v>
      </c>
      <c r="G96" s="83" t="s">
        <v>76</v>
      </c>
      <c r="H96" s="83" t="s">
        <v>330</v>
      </c>
      <c r="I96" s="83" t="s">
        <v>63</v>
      </c>
      <c r="J96" s="83" t="s">
        <v>145</v>
      </c>
      <c r="K96" s="83" t="s">
        <v>64</v>
      </c>
      <c r="L96" s="83" t="s">
        <v>64</v>
      </c>
      <c r="M96" s="83" t="s">
        <v>64</v>
      </c>
      <c r="N96" s="83" t="s">
        <v>64</v>
      </c>
      <c r="O96" s="83" t="s">
        <v>64</v>
      </c>
      <c r="P96" s="83" t="s">
        <v>64</v>
      </c>
      <c r="Q96" s="83" t="s">
        <v>64</v>
      </c>
      <c r="R96" s="83" t="s">
        <v>64</v>
      </c>
      <c r="S96" s="83" t="s">
        <v>64</v>
      </c>
      <c r="T96" s="83" t="s">
        <v>64</v>
      </c>
      <c r="U96" s="83" t="s">
        <v>84</v>
      </c>
      <c r="V96" s="83" t="s">
        <v>64</v>
      </c>
      <c r="W96" s="83" t="s">
        <v>64</v>
      </c>
      <c r="X96" s="83" t="s">
        <v>64</v>
      </c>
      <c r="Y96" s="83" t="s">
        <v>64</v>
      </c>
      <c r="Z96" s="83" t="s">
        <v>66</v>
      </c>
      <c r="AA96" s="83" t="s">
        <v>66</v>
      </c>
      <c r="AB96" s="83" t="s">
        <v>66</v>
      </c>
      <c r="AC96" s="83" t="s">
        <v>66</v>
      </c>
      <c r="AD96" s="83" t="s">
        <v>79</v>
      </c>
      <c r="AE96" s="83" t="s">
        <v>66</v>
      </c>
      <c r="AF96" s="83" t="s">
        <v>66</v>
      </c>
      <c r="AG96" s="83" t="s">
        <v>65</v>
      </c>
      <c r="AH96" s="83" t="s">
        <v>65</v>
      </c>
      <c r="AI96" s="83" t="s">
        <v>101</v>
      </c>
      <c r="AJ96" s="83" t="s">
        <v>66</v>
      </c>
      <c r="AK96" s="83" t="s">
        <v>65</v>
      </c>
      <c r="AL96" s="83" t="s">
        <v>66</v>
      </c>
      <c r="AM96" s="83" t="s">
        <v>65</v>
      </c>
      <c r="AN96" s="83" t="s">
        <v>79</v>
      </c>
      <c r="AO96" s="83" t="s">
        <v>79</v>
      </c>
      <c r="AP96" s="83" t="s">
        <v>85</v>
      </c>
      <c r="AQ96" s="83" t="s">
        <v>85</v>
      </c>
      <c r="AR96" s="83" t="s">
        <v>73</v>
      </c>
      <c r="AS96" s="83" t="s">
        <v>343</v>
      </c>
      <c r="AT96" s="83" t="s">
        <v>69</v>
      </c>
      <c r="AU96" s="83" t="s">
        <v>70</v>
      </c>
      <c r="AV96" s="83" t="s">
        <v>71</v>
      </c>
      <c r="AW96" s="83" t="s">
        <v>72</v>
      </c>
      <c r="AX96" s="83" t="s">
        <v>73</v>
      </c>
      <c r="AY96" s="83" t="s">
        <v>73</v>
      </c>
      <c r="AZ96" s="83" t="s">
        <v>72</v>
      </c>
      <c r="BA96" s="83" t="s">
        <v>73</v>
      </c>
      <c r="BB96" s="83" t="s">
        <v>73</v>
      </c>
      <c r="BC96" s="83" t="s">
        <v>73</v>
      </c>
      <c r="BD96" s="83"/>
      <c r="BE96" s="83" t="s">
        <v>73</v>
      </c>
      <c r="BF96" s="83" t="s">
        <v>271</v>
      </c>
      <c r="BG96" s="87" t="s">
        <v>335</v>
      </c>
      <c r="BH96" s="87" t="s">
        <v>60</v>
      </c>
      <c r="BI96" s="76" t="s">
        <v>1414</v>
      </c>
      <c r="BJ96">
        <f t="shared" si="3"/>
        <v>13</v>
      </c>
      <c r="BK96" s="87">
        <f t="shared" si="4"/>
        <v>50</v>
      </c>
      <c r="BL96" s="87"/>
      <c r="BM96" s="86" t="str">
        <f>_xlfn.XLOOKUP(Form_Responses1811121314[[#This Row],[Sekolah School (Cleansed)]],'Quality Check'!$B$11:$B$14,'Quality Check'!$C$11:$C$14,)</f>
        <v>Rural</v>
      </c>
      <c r="BN96" s="86" t="str">
        <f>_xlfn.XLOOKUP(Form_Responses1811121314[[#This Row],[Sekolah School (Cleansed)]],'Quality Check'!$B$11:$B$14,'Quality Check'!$D$11:$D$14,)</f>
        <v>Controlled Group (CG)</v>
      </c>
      <c r="BO96" s="87" t="str">
        <f>_xlfn.XLOOKUP(AS96,'Cleansing - Toothpaste Brand'!A:A,'Cleansing - Toothpaste Brand'!B:B,)</f>
        <v>Darlie</v>
      </c>
      <c r="BP96" s="87"/>
      <c r="BQ9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96" s="86" t="str">
        <f>_xlfn.XLOOKUP(AP96,'Cleansing - Response'!E:E,'Cleansing - Response'!F:F,)</f>
        <v>2 days and more</v>
      </c>
      <c r="BS96" s="86">
        <f>IF(Form_Responses1811121314[[#This Row],[Answer - B1]]="2 days and more",1,0)</f>
        <v>1</v>
      </c>
      <c r="BT96" s="86" t="str">
        <f>_xlfn.XLOOKUP(AQ96,'Cleansing - Response'!E:E,'Cleansing - Response'!F:F,)</f>
        <v>2 days and more</v>
      </c>
      <c r="BU96" s="86">
        <f>IF(Form_Responses1811121314[[#This Row],[Answer - B2]]="2 days and more",1,0)</f>
        <v>1</v>
      </c>
      <c r="BV96" s="86" t="str">
        <f t="shared" si="5"/>
        <v>Tidak / No</v>
      </c>
      <c r="BW96" s="86">
        <f>IF(Form_Responses1811121314[[#This Row],[Answer - B3]]="Ya / Yes",1,0)</f>
        <v>0</v>
      </c>
      <c r="BX96" s="86" t="str">
        <f>_xlfn.XLOOKUP(AT96,'Cleansing - Response'!E:E,'Cleansing - Response'!F:F,)</f>
        <v>Rarely / Sometimes</v>
      </c>
      <c r="BY96" s="86">
        <f>IF(Form_Responses1811121314[[#This Row],[Answer - B4]]="Always",1,0)</f>
        <v>0</v>
      </c>
      <c r="BZ96" s="86" t="str">
        <f>_xlfn.XLOOKUP(AU96,'Cleansing - Response'!H:H,'Cleansing - Response'!I:I,)</f>
        <v>Sometimes / When in need</v>
      </c>
      <c r="CA96" s="86">
        <f>IF(Form_Responses1811121314[[#This Row],[Answer - B5]]="Sometimes / When in need",2,IF(Form_Responses1811121314[[#This Row],[Answer - B5]]="Using dental floss at least once",1,0))</f>
        <v>2</v>
      </c>
      <c r="CB96" s="86" t="str">
        <f>_xlfn.XLOOKUP(AV96,'Cleansing - Response'!K:K,'Cleansing - Response'!L:L,)</f>
        <v>Up to 1 time a day</v>
      </c>
      <c r="CC96" s="86">
        <f>IF(Form_Responses1811121314[[#This Row],[Answer - B6]]="More than 1 time a day",1,0)</f>
        <v>0</v>
      </c>
      <c r="CD96" s="86" t="str">
        <f>_xlfn.XLOOKUP(AW96,'Cleansing - Response'!$N:$N,'Cleansing - Response'!$O:$O,)</f>
        <v>Yes / Sometimes</v>
      </c>
      <c r="CE96" s="86">
        <f>IF(Form_Responses1811121314[[#This Row],[Answer - B7-1]]="Yes / Sometimes",1,0)</f>
        <v>1</v>
      </c>
      <c r="CF96" s="86" t="str">
        <f>_xlfn.XLOOKUP(AX96,'Cleansing - Response'!$N:$N,'Cleansing - Response'!$O:$O,)</f>
        <v>No</v>
      </c>
      <c r="CG96" s="86">
        <f>IF(Form_Responses1811121314[[#This Row],[Answer - B7-2]]="Yes / Sometimes",1,0)</f>
        <v>0</v>
      </c>
      <c r="CH96" s="86" t="str">
        <f>_xlfn.XLOOKUP(AY96,'Cleansing - Response'!$N:$N,'Cleansing - Response'!$O:$O,)</f>
        <v>No</v>
      </c>
      <c r="CI96" s="86">
        <f>IF(Form_Responses1811121314[[#This Row],[Answer - B7-3]]="Yes / Sometimes",1,0)</f>
        <v>0</v>
      </c>
      <c r="CJ96" s="86" t="str">
        <f>_xlfn.XLOOKUP(AZ96,'Cleansing - Response'!$N:$N,'Cleansing - Response'!$O:$O,)</f>
        <v>Yes / Sometimes</v>
      </c>
      <c r="CK96" s="86">
        <f>IF(Form_Responses1811121314[[#This Row],[Answer - B7-4]]="Yes / Sometimes",1,0)</f>
        <v>1</v>
      </c>
      <c r="CL96" s="86" t="str">
        <f>_xlfn.XLOOKUP(BA96,'Cleansing - Response'!$N:$N,'Cleansing - Response'!$O:$O,)</f>
        <v>No</v>
      </c>
      <c r="CM96" s="86">
        <f>IF(Form_Responses1811121314[[#This Row],[Answer - B7-5]]="Yes / Sometimes",1,0)</f>
        <v>0</v>
      </c>
      <c r="CN96" s="86" t="str">
        <f>_xlfn.XLOOKUP(BB96,'Cleansing - Response'!$N:$N,'Cleansing - Response'!$O:$O,)</f>
        <v>No</v>
      </c>
      <c r="CO96" s="86">
        <f>IF(Form_Responses1811121314[[#This Row],[Answer - B7-6]]="Yes / Sometimes",1,0)</f>
        <v>0</v>
      </c>
      <c r="CP96" s="87" t="str">
        <f>IF(COUNTIF(Form_Responses1811121314[[#This Row],[Answer - B7-1]:[Answer - B7-6]], "Yes / Sometimes") &gt; 4, "More than 4 times","Up to 4 times")</f>
        <v>Up to 4 times</v>
      </c>
      <c r="CQ96" s="152">
        <f>IF(Form_Responses1811121314[[#This Row],[Answer - B7 (Overall)]]="More than 4 times",1,0)</f>
        <v>0</v>
      </c>
    </row>
    <row r="97" spans="1:95" ht="13.2" hidden="1" x14ac:dyDescent="0.25">
      <c r="A97" s="82">
        <v>45572.370670995369</v>
      </c>
      <c r="B97" s="83" t="s">
        <v>344</v>
      </c>
      <c r="C97" s="84" t="s">
        <v>345</v>
      </c>
      <c r="D97" s="83">
        <v>100</v>
      </c>
      <c r="E97" s="83">
        <v>0.96</v>
      </c>
      <c r="F97" s="83" t="s">
        <v>60</v>
      </c>
      <c r="G97" s="83" t="s">
        <v>76</v>
      </c>
      <c r="H97" s="83" t="s">
        <v>346</v>
      </c>
      <c r="I97" s="83" t="s">
        <v>63</v>
      </c>
      <c r="J97" s="83" t="s">
        <v>64</v>
      </c>
      <c r="K97" s="83" t="s">
        <v>64</v>
      </c>
      <c r="L97" s="83" t="s">
        <v>64</v>
      </c>
      <c r="M97" s="83" t="s">
        <v>84</v>
      </c>
      <c r="N97" s="83" t="s">
        <v>84</v>
      </c>
      <c r="O97" s="83" t="s">
        <v>64</v>
      </c>
      <c r="P97" s="83" t="s">
        <v>84</v>
      </c>
      <c r="Q97" s="83" t="s">
        <v>64</v>
      </c>
      <c r="R97" s="83" t="s">
        <v>64</v>
      </c>
      <c r="S97" s="83" t="s">
        <v>64</v>
      </c>
      <c r="T97" s="83" t="s">
        <v>64</v>
      </c>
      <c r="U97" s="83" t="s">
        <v>64</v>
      </c>
      <c r="V97" s="83" t="s">
        <v>64</v>
      </c>
      <c r="W97" s="83" t="s">
        <v>64</v>
      </c>
      <c r="X97" s="83" t="s">
        <v>64</v>
      </c>
      <c r="Y97" s="83" t="s">
        <v>64</v>
      </c>
      <c r="Z97" s="83" t="s">
        <v>65</v>
      </c>
      <c r="AA97" s="83" t="s">
        <v>65</v>
      </c>
      <c r="AB97" s="83" t="s">
        <v>65</v>
      </c>
      <c r="AC97" s="83" t="s">
        <v>65</v>
      </c>
      <c r="AD97" s="83" t="s">
        <v>65</v>
      </c>
      <c r="AE97" s="83" t="s">
        <v>65</v>
      </c>
      <c r="AF97" s="83" t="s">
        <v>65</v>
      </c>
      <c r="AG97" s="83" t="s">
        <v>65</v>
      </c>
      <c r="AH97" s="83" t="s">
        <v>66</v>
      </c>
      <c r="AI97" s="83" t="s">
        <v>79</v>
      </c>
      <c r="AJ97" s="83" t="s">
        <v>65</v>
      </c>
      <c r="AK97" s="83" t="s">
        <v>66</v>
      </c>
      <c r="AL97" s="83" t="s">
        <v>79</v>
      </c>
      <c r="AM97" s="83" t="s">
        <v>65</v>
      </c>
      <c r="AN97" s="83" t="s">
        <v>65</v>
      </c>
      <c r="AO97" s="83" t="s">
        <v>65</v>
      </c>
      <c r="AP97" s="83" t="s">
        <v>85</v>
      </c>
      <c r="AQ97" s="83" t="s">
        <v>85</v>
      </c>
      <c r="AR97" s="83" t="s">
        <v>73</v>
      </c>
      <c r="AS97" s="83" t="s">
        <v>115</v>
      </c>
      <c r="AT97" s="83" t="s">
        <v>87</v>
      </c>
      <c r="AU97" s="83" t="s">
        <v>70</v>
      </c>
      <c r="AV97" s="83" t="s">
        <v>71</v>
      </c>
      <c r="AW97" s="83" t="s">
        <v>73</v>
      </c>
      <c r="AX97" s="83" t="s">
        <v>63</v>
      </c>
      <c r="AY97" s="83" t="s">
        <v>63</v>
      </c>
      <c r="AZ97" s="83" t="s">
        <v>63</v>
      </c>
      <c r="BA97" s="83" t="s">
        <v>63</v>
      </c>
      <c r="BB97" s="83" t="s">
        <v>63</v>
      </c>
      <c r="BC97" s="83" t="s">
        <v>73</v>
      </c>
      <c r="BD97" s="83"/>
      <c r="BE97" s="83" t="s">
        <v>73</v>
      </c>
      <c r="BF97" s="83"/>
      <c r="BG97" s="87" t="s">
        <v>335</v>
      </c>
      <c r="BH97" s="87" t="s">
        <v>60</v>
      </c>
      <c r="BI97" s="76" t="s">
        <v>1414</v>
      </c>
      <c r="BJ97">
        <f t="shared" si="3"/>
        <v>13</v>
      </c>
      <c r="BK97" s="87">
        <f t="shared" si="4"/>
        <v>59</v>
      </c>
      <c r="BL97" s="87"/>
      <c r="BM97" s="86" t="str">
        <f>_xlfn.XLOOKUP(Form_Responses1811121314[[#This Row],[Sekolah School (Cleansed)]],'Quality Check'!$B$11:$B$14,'Quality Check'!$C$11:$C$14,)</f>
        <v>Rural</v>
      </c>
      <c r="BN97" s="86" t="str">
        <f>_xlfn.XLOOKUP(Form_Responses1811121314[[#This Row],[Sekolah School (Cleansed)]],'Quality Check'!$B$11:$B$14,'Quality Check'!$D$11:$D$14,)</f>
        <v>Controlled Group (CG)</v>
      </c>
      <c r="BO97" s="87" t="str">
        <f>_xlfn.XLOOKUP(AS97,'Cleansing - Toothpaste Brand'!A:A,'Cleansing - Toothpaste Brand'!B:B,)</f>
        <v>Darlie</v>
      </c>
      <c r="BP97" s="87"/>
      <c r="BQ9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97" s="86" t="str">
        <f>_xlfn.XLOOKUP(AP97,'Cleansing - Response'!E:E,'Cleansing - Response'!F:F,)</f>
        <v>2 days and more</v>
      </c>
      <c r="BS97" s="86">
        <f>IF(Form_Responses1811121314[[#This Row],[Answer - B1]]="2 days and more",1,0)</f>
        <v>1</v>
      </c>
      <c r="BT97" s="86" t="str">
        <f>_xlfn.XLOOKUP(AQ97,'Cleansing - Response'!E:E,'Cleansing - Response'!F:F,)</f>
        <v>2 days and more</v>
      </c>
      <c r="BU97" s="86">
        <f>IF(Form_Responses1811121314[[#This Row],[Answer - B2]]="2 days and more",1,0)</f>
        <v>1</v>
      </c>
      <c r="BV97" s="86" t="str">
        <f t="shared" si="5"/>
        <v>Tidak / No</v>
      </c>
      <c r="BW97" s="86">
        <f>IF(Form_Responses1811121314[[#This Row],[Answer - B3]]="Ya / Yes",1,0)</f>
        <v>0</v>
      </c>
      <c r="BX97" s="86" t="str">
        <f>_xlfn.XLOOKUP(AT97,'Cleansing - Response'!E:E,'Cleansing - Response'!F:F,)</f>
        <v>Always</v>
      </c>
      <c r="BY97" s="86">
        <f>IF(Form_Responses1811121314[[#This Row],[Answer - B4]]="Always",1,0)</f>
        <v>1</v>
      </c>
      <c r="BZ97" s="86" t="str">
        <f>_xlfn.XLOOKUP(AU97,'Cleansing - Response'!H:H,'Cleansing - Response'!I:I,)</f>
        <v>Sometimes / When in need</v>
      </c>
      <c r="CA97" s="86">
        <f>IF(Form_Responses1811121314[[#This Row],[Answer - B5]]="Sometimes / When in need",2,IF(Form_Responses1811121314[[#This Row],[Answer - B5]]="Using dental floss at least once",1,0))</f>
        <v>2</v>
      </c>
      <c r="CB97" s="86" t="str">
        <f>_xlfn.XLOOKUP(AV97,'Cleansing - Response'!K:K,'Cleansing - Response'!L:L,)</f>
        <v>Up to 1 time a day</v>
      </c>
      <c r="CC97" s="86">
        <f>IF(Form_Responses1811121314[[#This Row],[Answer - B6]]="More than 1 time a day",1,0)</f>
        <v>0</v>
      </c>
      <c r="CD97" s="86" t="str">
        <f>_xlfn.XLOOKUP(AW97,'Cleansing - Response'!$N:$N,'Cleansing - Response'!$O:$O,)</f>
        <v>No</v>
      </c>
      <c r="CE97" s="86">
        <f>IF(Form_Responses1811121314[[#This Row],[Answer - B7-1]]="Yes / Sometimes",1,0)</f>
        <v>0</v>
      </c>
      <c r="CF97" s="86" t="str">
        <f>_xlfn.XLOOKUP(AX97,'Cleansing - Response'!$N:$N,'Cleansing - Response'!$O:$O,)</f>
        <v>Yes / Sometimes</v>
      </c>
      <c r="CG97" s="86">
        <f>IF(Form_Responses1811121314[[#This Row],[Answer - B7-2]]="Yes / Sometimes",1,0)</f>
        <v>1</v>
      </c>
      <c r="CH97" s="86" t="str">
        <f>_xlfn.XLOOKUP(AY97,'Cleansing - Response'!$N:$N,'Cleansing - Response'!$O:$O,)</f>
        <v>Yes / Sometimes</v>
      </c>
      <c r="CI97" s="86">
        <f>IF(Form_Responses1811121314[[#This Row],[Answer - B7-3]]="Yes / Sometimes",1,0)</f>
        <v>1</v>
      </c>
      <c r="CJ97" s="86" t="str">
        <f>_xlfn.XLOOKUP(AZ97,'Cleansing - Response'!$N:$N,'Cleansing - Response'!$O:$O,)</f>
        <v>Yes / Sometimes</v>
      </c>
      <c r="CK97" s="86">
        <f>IF(Form_Responses1811121314[[#This Row],[Answer - B7-4]]="Yes / Sometimes",1,0)</f>
        <v>1</v>
      </c>
      <c r="CL97" s="86" t="str">
        <f>_xlfn.XLOOKUP(BA97,'Cleansing - Response'!$N:$N,'Cleansing - Response'!$O:$O,)</f>
        <v>Yes / Sometimes</v>
      </c>
      <c r="CM97" s="86">
        <f>IF(Form_Responses1811121314[[#This Row],[Answer - B7-5]]="Yes / Sometimes",1,0)</f>
        <v>1</v>
      </c>
      <c r="CN97" s="86" t="str">
        <f>_xlfn.XLOOKUP(BB97,'Cleansing - Response'!$N:$N,'Cleansing - Response'!$O:$O,)</f>
        <v>Yes / Sometimes</v>
      </c>
      <c r="CO97" s="86">
        <f>IF(Form_Responses1811121314[[#This Row],[Answer - B7-6]]="Yes / Sometimes",1,0)</f>
        <v>1</v>
      </c>
      <c r="CP97" s="87" t="str">
        <f>IF(COUNTIF(Form_Responses1811121314[[#This Row],[Answer - B7-1]:[Answer - B7-6]], "Yes / Sometimes") &gt; 4, "More than 4 times","Up to 4 times")</f>
        <v>More than 4 times</v>
      </c>
      <c r="CQ97" s="152">
        <f>IF(Form_Responses1811121314[[#This Row],[Answer - B7 (Overall)]]="More than 4 times",1,0)</f>
        <v>1</v>
      </c>
    </row>
    <row r="98" spans="1:95" ht="13.2" hidden="1" x14ac:dyDescent="0.25">
      <c r="A98" s="82">
        <v>45572.374615833338</v>
      </c>
      <c r="B98" s="83" t="s">
        <v>347</v>
      </c>
      <c r="C98" s="83" t="s">
        <v>348</v>
      </c>
      <c r="D98" s="83">
        <v>86.72</v>
      </c>
      <c r="E98" s="83">
        <v>0.79</v>
      </c>
      <c r="F98" s="83" t="s">
        <v>114</v>
      </c>
      <c r="G98" s="83" t="s">
        <v>76</v>
      </c>
      <c r="H98" s="83" t="s">
        <v>349</v>
      </c>
      <c r="I98" s="83" t="s">
        <v>63</v>
      </c>
      <c r="J98" s="83" t="s">
        <v>64</v>
      </c>
      <c r="K98" s="83" t="s">
        <v>64</v>
      </c>
      <c r="L98" s="83" t="s">
        <v>64</v>
      </c>
      <c r="M98" s="83" t="s">
        <v>84</v>
      </c>
      <c r="N98" s="83" t="s">
        <v>64</v>
      </c>
      <c r="O98" s="83" t="s">
        <v>64</v>
      </c>
      <c r="P98" s="83" t="s">
        <v>64</v>
      </c>
      <c r="Q98" s="83" t="s">
        <v>64</v>
      </c>
      <c r="R98" s="83" t="s">
        <v>64</v>
      </c>
      <c r="S98" s="83" t="s">
        <v>64</v>
      </c>
      <c r="T98" s="83" t="s">
        <v>64</v>
      </c>
      <c r="U98" s="83" t="s">
        <v>78</v>
      </c>
      <c r="V98" s="83" t="s">
        <v>84</v>
      </c>
      <c r="W98" s="83" t="s">
        <v>64</v>
      </c>
      <c r="X98" s="83" t="s">
        <v>64</v>
      </c>
      <c r="Y98" s="83" t="s">
        <v>78</v>
      </c>
      <c r="Z98" s="83" t="s">
        <v>65</v>
      </c>
      <c r="AA98" s="83" t="s">
        <v>65</v>
      </c>
      <c r="AB98" s="83" t="s">
        <v>65</v>
      </c>
      <c r="AC98" s="83" t="s">
        <v>65</v>
      </c>
      <c r="AD98" s="83" t="s">
        <v>65</v>
      </c>
      <c r="AE98" s="83" t="s">
        <v>65</v>
      </c>
      <c r="AF98" s="83" t="s">
        <v>65</v>
      </c>
      <c r="AG98" s="83" t="s">
        <v>65</v>
      </c>
      <c r="AH98" s="83" t="s">
        <v>65</v>
      </c>
      <c r="AI98" s="83" t="s">
        <v>79</v>
      </c>
      <c r="AJ98" s="83" t="s">
        <v>65</v>
      </c>
      <c r="AK98" s="83" t="s">
        <v>65</v>
      </c>
      <c r="AL98" s="83" t="s">
        <v>65</v>
      </c>
      <c r="AM98" s="83" t="s">
        <v>65</v>
      </c>
      <c r="AN98" s="83" t="s">
        <v>65</v>
      </c>
      <c r="AO98" s="83" t="s">
        <v>65</v>
      </c>
      <c r="AP98" s="83" t="s">
        <v>85</v>
      </c>
      <c r="AQ98" s="83" t="s">
        <v>85</v>
      </c>
      <c r="AR98" s="83" t="s">
        <v>73</v>
      </c>
      <c r="AS98" s="83" t="s">
        <v>68</v>
      </c>
      <c r="AT98" s="83" t="s">
        <v>169</v>
      </c>
      <c r="AU98" s="83" t="s">
        <v>70</v>
      </c>
      <c r="AV98" s="83" t="s">
        <v>80</v>
      </c>
      <c r="AW98" s="83" t="s">
        <v>63</v>
      </c>
      <c r="AX98" s="83" t="s">
        <v>63</v>
      </c>
      <c r="AY98" s="83" t="s">
        <v>72</v>
      </c>
      <c r="AZ98" s="83" t="s">
        <v>72</v>
      </c>
      <c r="BA98" s="83" t="s">
        <v>72</v>
      </c>
      <c r="BB98" s="83" t="s">
        <v>72</v>
      </c>
      <c r="BC98" s="83" t="s">
        <v>73</v>
      </c>
      <c r="BD98" s="83"/>
      <c r="BE98" s="83" t="s">
        <v>73</v>
      </c>
      <c r="BF98" s="83"/>
      <c r="BG98" s="87" t="s">
        <v>335</v>
      </c>
      <c r="BH98" s="87" t="s">
        <v>114</v>
      </c>
      <c r="BI98" s="76" t="s">
        <v>1414</v>
      </c>
      <c r="BJ98">
        <f t="shared" si="3"/>
        <v>12</v>
      </c>
      <c r="BK98" s="87">
        <f t="shared" si="4"/>
        <v>63</v>
      </c>
      <c r="BL98" s="87"/>
      <c r="BM98" s="86" t="str">
        <f>_xlfn.XLOOKUP(Form_Responses1811121314[[#This Row],[Sekolah School (Cleansed)]],'Quality Check'!$B$11:$B$14,'Quality Check'!$C$11:$C$14,)</f>
        <v>Rural</v>
      </c>
      <c r="BN98" s="86" t="str">
        <f>_xlfn.XLOOKUP(Form_Responses1811121314[[#This Row],[Sekolah School (Cleansed)]],'Quality Check'!$B$11:$B$14,'Quality Check'!$D$11:$D$14,)</f>
        <v>Controlled Group (CG)</v>
      </c>
      <c r="BO98" s="87" t="str">
        <f>_xlfn.XLOOKUP(AS98,'Cleansing - Toothpaste Brand'!A:A,'Cleansing - Toothpaste Brand'!B:B,)</f>
        <v>Colgate</v>
      </c>
      <c r="BP98" s="87"/>
      <c r="BQ9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98" s="86" t="str">
        <f>_xlfn.XLOOKUP(AP98,'Cleansing - Response'!E:E,'Cleansing - Response'!F:F,)</f>
        <v>2 days and more</v>
      </c>
      <c r="BS98" s="86">
        <f>IF(Form_Responses1811121314[[#This Row],[Answer - B1]]="2 days and more",1,0)</f>
        <v>1</v>
      </c>
      <c r="BT98" s="86" t="str">
        <f>_xlfn.XLOOKUP(AQ98,'Cleansing - Response'!E:E,'Cleansing - Response'!F:F,)</f>
        <v>2 days and more</v>
      </c>
      <c r="BU98" s="86">
        <f>IF(Form_Responses1811121314[[#This Row],[Answer - B2]]="2 days and more",1,0)</f>
        <v>1</v>
      </c>
      <c r="BV98" s="86" t="str">
        <f t="shared" si="5"/>
        <v>Tidak / No</v>
      </c>
      <c r="BW98" s="86">
        <f>IF(Form_Responses1811121314[[#This Row],[Answer - B3]]="Ya / Yes",1,0)</f>
        <v>0</v>
      </c>
      <c r="BX98" s="86" t="str">
        <f>_xlfn.XLOOKUP(AT98,'Cleansing - Response'!E:E,'Cleansing - Response'!F:F,)</f>
        <v>Rarely / Sometimes</v>
      </c>
      <c r="BY98" s="86">
        <f>IF(Form_Responses1811121314[[#This Row],[Answer - B4]]="Always",1,0)</f>
        <v>0</v>
      </c>
      <c r="BZ98" s="86" t="str">
        <f>_xlfn.XLOOKUP(AU98,'Cleansing - Response'!H:H,'Cleansing - Response'!I:I,)</f>
        <v>Sometimes / When in need</v>
      </c>
      <c r="CA98" s="86">
        <f>IF(Form_Responses1811121314[[#This Row],[Answer - B5]]="Sometimes / When in need",2,IF(Form_Responses1811121314[[#This Row],[Answer - B5]]="Using dental floss at least once",1,0))</f>
        <v>2</v>
      </c>
      <c r="CB98" s="86" t="str">
        <f>_xlfn.XLOOKUP(AV98,'Cleansing - Response'!K:K,'Cleansing - Response'!L:L,)</f>
        <v>Up to 1 time a day</v>
      </c>
      <c r="CC98" s="86">
        <f>IF(Form_Responses1811121314[[#This Row],[Answer - B6]]="More than 1 time a day",1,0)</f>
        <v>0</v>
      </c>
      <c r="CD98" s="86" t="str">
        <f>_xlfn.XLOOKUP(AW98,'Cleansing - Response'!$N:$N,'Cleansing - Response'!$O:$O,)</f>
        <v>Yes / Sometimes</v>
      </c>
      <c r="CE98" s="86">
        <f>IF(Form_Responses1811121314[[#This Row],[Answer - B7-1]]="Yes / Sometimes",1,0)</f>
        <v>1</v>
      </c>
      <c r="CF98" s="86" t="str">
        <f>_xlfn.XLOOKUP(AX98,'Cleansing - Response'!$N:$N,'Cleansing - Response'!$O:$O,)</f>
        <v>Yes / Sometimes</v>
      </c>
      <c r="CG98" s="86">
        <f>IF(Form_Responses1811121314[[#This Row],[Answer - B7-2]]="Yes / Sometimes",1,0)</f>
        <v>1</v>
      </c>
      <c r="CH98" s="86" t="str">
        <f>_xlfn.XLOOKUP(AY98,'Cleansing - Response'!$N:$N,'Cleansing - Response'!$O:$O,)</f>
        <v>Yes / Sometimes</v>
      </c>
      <c r="CI98" s="86">
        <f>IF(Form_Responses1811121314[[#This Row],[Answer - B7-3]]="Yes / Sometimes",1,0)</f>
        <v>1</v>
      </c>
      <c r="CJ98" s="86" t="str">
        <f>_xlfn.XLOOKUP(AZ98,'Cleansing - Response'!$N:$N,'Cleansing - Response'!$O:$O,)</f>
        <v>Yes / Sometimes</v>
      </c>
      <c r="CK98" s="86">
        <f>IF(Form_Responses1811121314[[#This Row],[Answer - B7-4]]="Yes / Sometimes",1,0)</f>
        <v>1</v>
      </c>
      <c r="CL98" s="86" t="str">
        <f>_xlfn.XLOOKUP(BA98,'Cleansing - Response'!$N:$N,'Cleansing - Response'!$O:$O,)</f>
        <v>Yes / Sometimes</v>
      </c>
      <c r="CM98" s="86">
        <f>IF(Form_Responses1811121314[[#This Row],[Answer - B7-5]]="Yes / Sometimes",1,0)</f>
        <v>1</v>
      </c>
      <c r="CN98" s="86" t="str">
        <f>_xlfn.XLOOKUP(BB98,'Cleansing - Response'!$N:$N,'Cleansing - Response'!$O:$O,)</f>
        <v>Yes / Sometimes</v>
      </c>
      <c r="CO98" s="86">
        <f>IF(Form_Responses1811121314[[#This Row],[Answer - B7-6]]="Yes / Sometimes",1,0)</f>
        <v>1</v>
      </c>
      <c r="CP98" s="87" t="str">
        <f>IF(COUNTIF(Form_Responses1811121314[[#This Row],[Answer - B7-1]:[Answer - B7-6]], "Yes / Sometimes") &gt; 4, "More than 4 times","Up to 4 times")</f>
        <v>More than 4 times</v>
      </c>
      <c r="CQ98" s="152">
        <f>IF(Form_Responses1811121314[[#This Row],[Answer - B7 (Overall)]]="More than 4 times",1,0)</f>
        <v>1</v>
      </c>
    </row>
    <row r="99" spans="1:95" ht="13.2" hidden="1" x14ac:dyDescent="0.25">
      <c r="A99" s="82">
        <v>45572.375294675927</v>
      </c>
      <c r="B99" s="83" t="s">
        <v>350</v>
      </c>
      <c r="C99" s="84" t="s">
        <v>351</v>
      </c>
      <c r="D99" s="83">
        <v>100</v>
      </c>
      <c r="E99" s="83">
        <v>0.57999999999999996</v>
      </c>
      <c r="F99" s="83" t="s">
        <v>60</v>
      </c>
      <c r="G99" s="83" t="s">
        <v>76</v>
      </c>
      <c r="H99" s="83" t="s">
        <v>352</v>
      </c>
      <c r="I99" s="83" t="s">
        <v>63</v>
      </c>
      <c r="J99" s="83" t="s">
        <v>64</v>
      </c>
      <c r="K99" s="83" t="s">
        <v>64</v>
      </c>
      <c r="L99" s="83" t="s">
        <v>64</v>
      </c>
      <c r="M99" s="83" t="s">
        <v>84</v>
      </c>
      <c r="N99" s="83" t="s">
        <v>64</v>
      </c>
      <c r="O99" s="83" t="s">
        <v>64</v>
      </c>
      <c r="P99" s="83" t="s">
        <v>64</v>
      </c>
      <c r="Q99" s="83" t="s">
        <v>64</v>
      </c>
      <c r="R99" s="83" t="s">
        <v>64</v>
      </c>
      <c r="S99" s="83" t="s">
        <v>84</v>
      </c>
      <c r="T99" s="83" t="s">
        <v>64</v>
      </c>
      <c r="U99" s="83" t="s">
        <v>64</v>
      </c>
      <c r="V99" s="83" t="s">
        <v>64</v>
      </c>
      <c r="W99" s="83" t="s">
        <v>64</v>
      </c>
      <c r="X99" s="83" t="s">
        <v>64</v>
      </c>
      <c r="Y99" s="83" t="s">
        <v>64</v>
      </c>
      <c r="Z99" s="83" t="s">
        <v>65</v>
      </c>
      <c r="AA99" s="83" t="s">
        <v>65</v>
      </c>
      <c r="AB99" s="83" t="s">
        <v>65</v>
      </c>
      <c r="AC99" s="83" t="s">
        <v>65</v>
      </c>
      <c r="AD99" s="83" t="s">
        <v>65</v>
      </c>
      <c r="AE99" s="83" t="s">
        <v>65</v>
      </c>
      <c r="AF99" s="83" t="s">
        <v>66</v>
      </c>
      <c r="AG99" s="83" t="s">
        <v>65</v>
      </c>
      <c r="AH99" s="83" t="s">
        <v>65</v>
      </c>
      <c r="AI99" s="83" t="s">
        <v>101</v>
      </c>
      <c r="AJ99" s="83" t="s">
        <v>65</v>
      </c>
      <c r="AK99" s="83" t="s">
        <v>65</v>
      </c>
      <c r="AL99" s="83" t="s">
        <v>65</v>
      </c>
      <c r="AM99" s="83" t="s">
        <v>66</v>
      </c>
      <c r="AN99" s="83" t="s">
        <v>66</v>
      </c>
      <c r="AO99" s="83" t="s">
        <v>66</v>
      </c>
      <c r="AP99" s="83" t="s">
        <v>67</v>
      </c>
      <c r="AQ99" s="83" t="s">
        <v>67</v>
      </c>
      <c r="AR99" s="83" t="s">
        <v>63</v>
      </c>
      <c r="AS99" s="83" t="s">
        <v>353</v>
      </c>
      <c r="AT99" s="83" t="s">
        <v>69</v>
      </c>
      <c r="AU99" s="83" t="s">
        <v>93</v>
      </c>
      <c r="AV99" s="83" t="s">
        <v>132</v>
      </c>
      <c r="AW99" s="83" t="s">
        <v>72</v>
      </c>
      <c r="AX99" s="83" t="s">
        <v>72</v>
      </c>
      <c r="AY99" s="83" t="s">
        <v>73</v>
      </c>
      <c r="AZ99" s="83" t="s">
        <v>73</v>
      </c>
      <c r="BA99" s="83" t="s">
        <v>73</v>
      </c>
      <c r="BB99" s="83" t="s">
        <v>73</v>
      </c>
      <c r="BC99" s="83" t="s">
        <v>73</v>
      </c>
      <c r="BD99" s="83"/>
      <c r="BE99" s="83" t="s">
        <v>73</v>
      </c>
      <c r="BF99" s="83"/>
      <c r="BG99" s="87" t="s">
        <v>335</v>
      </c>
      <c r="BH99" s="87" t="s">
        <v>60</v>
      </c>
      <c r="BI99" s="76" t="s">
        <v>1414</v>
      </c>
      <c r="BJ99">
        <f t="shared" si="3"/>
        <v>14</v>
      </c>
      <c r="BK99" s="87">
        <f t="shared" si="4"/>
        <v>60</v>
      </c>
      <c r="BL99" s="87"/>
      <c r="BM99" s="86" t="str">
        <f>_xlfn.XLOOKUP(Form_Responses1811121314[[#This Row],[Sekolah School (Cleansed)]],'Quality Check'!$B$11:$B$14,'Quality Check'!$C$11:$C$14,)</f>
        <v>Rural</v>
      </c>
      <c r="BN99" s="86" t="str">
        <f>_xlfn.XLOOKUP(Form_Responses1811121314[[#This Row],[Sekolah School (Cleansed)]],'Quality Check'!$B$11:$B$14,'Quality Check'!$D$11:$D$14,)</f>
        <v>Controlled Group (CG)</v>
      </c>
      <c r="BO99" s="87" t="str">
        <f>_xlfn.XLOOKUP(AS99,'Cleansing - Toothpaste Brand'!A:A,'Cleansing - Toothpaste Brand'!B:B,)</f>
        <v>Halagel</v>
      </c>
      <c r="BP99" s="87"/>
      <c r="BQ9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99" s="86" t="str">
        <f>_xlfn.XLOOKUP(AP99,'Cleansing - Response'!E:E,'Cleansing - Response'!F:F,)</f>
        <v>2 days and more</v>
      </c>
      <c r="BS99" s="86">
        <f>IF(Form_Responses1811121314[[#This Row],[Answer - B1]]="2 days and more",1,0)</f>
        <v>1</v>
      </c>
      <c r="BT99" s="86" t="str">
        <f>_xlfn.XLOOKUP(AQ99,'Cleansing - Response'!E:E,'Cleansing - Response'!F:F,)</f>
        <v>2 days and more</v>
      </c>
      <c r="BU99" s="86">
        <f>IF(Form_Responses1811121314[[#This Row],[Answer - B2]]="2 days and more",1,0)</f>
        <v>1</v>
      </c>
      <c r="BV99" s="86" t="str">
        <f t="shared" si="5"/>
        <v>Ya / Yes</v>
      </c>
      <c r="BW99" s="86">
        <f>IF(Form_Responses1811121314[[#This Row],[Answer - B3]]="Ya / Yes",1,0)</f>
        <v>1</v>
      </c>
      <c r="BX99" s="86" t="str">
        <f>_xlfn.XLOOKUP(AT99,'Cleansing - Response'!E:E,'Cleansing - Response'!F:F,)</f>
        <v>Rarely / Sometimes</v>
      </c>
      <c r="BY99" s="86">
        <f>IF(Form_Responses1811121314[[#This Row],[Answer - B4]]="Always",1,0)</f>
        <v>0</v>
      </c>
      <c r="BZ99" s="86" t="str">
        <f>_xlfn.XLOOKUP(AU99,'Cleansing - Response'!H:H,'Cleansing - Response'!I:I,)</f>
        <v>Not using dental floss</v>
      </c>
      <c r="CA99" s="86">
        <f>IF(Form_Responses1811121314[[#This Row],[Answer - B5]]="Sometimes / When in need",2,IF(Form_Responses1811121314[[#This Row],[Answer - B5]]="Using dental floss at least once",1,0))</f>
        <v>0</v>
      </c>
      <c r="CB99" s="86" t="str">
        <f>_xlfn.XLOOKUP(AV99,'Cleansing - Response'!K:K,'Cleansing - Response'!L:L,)</f>
        <v>Up to 1 time a day</v>
      </c>
      <c r="CC99" s="86">
        <f>IF(Form_Responses1811121314[[#This Row],[Answer - B6]]="More than 1 time a day",1,0)</f>
        <v>0</v>
      </c>
      <c r="CD99" s="86" t="str">
        <f>_xlfn.XLOOKUP(AW99,'Cleansing - Response'!$N:$N,'Cleansing - Response'!$O:$O,)</f>
        <v>Yes / Sometimes</v>
      </c>
      <c r="CE99" s="86">
        <f>IF(Form_Responses1811121314[[#This Row],[Answer - B7-1]]="Yes / Sometimes",1,0)</f>
        <v>1</v>
      </c>
      <c r="CF99" s="86" t="str">
        <f>_xlfn.XLOOKUP(AX99,'Cleansing - Response'!$N:$N,'Cleansing - Response'!$O:$O,)</f>
        <v>Yes / Sometimes</v>
      </c>
      <c r="CG99" s="86">
        <f>IF(Form_Responses1811121314[[#This Row],[Answer - B7-2]]="Yes / Sometimes",1,0)</f>
        <v>1</v>
      </c>
      <c r="CH99" s="86" t="str">
        <f>_xlfn.XLOOKUP(AY99,'Cleansing - Response'!$N:$N,'Cleansing - Response'!$O:$O,)</f>
        <v>No</v>
      </c>
      <c r="CI99" s="86">
        <f>IF(Form_Responses1811121314[[#This Row],[Answer - B7-3]]="Yes / Sometimes",1,0)</f>
        <v>0</v>
      </c>
      <c r="CJ99" s="86" t="str">
        <f>_xlfn.XLOOKUP(AZ99,'Cleansing - Response'!$N:$N,'Cleansing - Response'!$O:$O,)</f>
        <v>No</v>
      </c>
      <c r="CK99" s="86">
        <f>IF(Form_Responses1811121314[[#This Row],[Answer - B7-4]]="Yes / Sometimes",1,0)</f>
        <v>0</v>
      </c>
      <c r="CL99" s="86" t="str">
        <f>_xlfn.XLOOKUP(BA99,'Cleansing - Response'!$N:$N,'Cleansing - Response'!$O:$O,)</f>
        <v>No</v>
      </c>
      <c r="CM99" s="86">
        <f>IF(Form_Responses1811121314[[#This Row],[Answer - B7-5]]="Yes / Sometimes",1,0)</f>
        <v>0</v>
      </c>
      <c r="CN99" s="86" t="str">
        <f>_xlfn.XLOOKUP(BB99,'Cleansing - Response'!$N:$N,'Cleansing - Response'!$O:$O,)</f>
        <v>No</v>
      </c>
      <c r="CO99" s="86">
        <f>IF(Form_Responses1811121314[[#This Row],[Answer - B7-6]]="Yes / Sometimes",1,0)</f>
        <v>0</v>
      </c>
      <c r="CP99" s="87" t="str">
        <f>IF(COUNTIF(Form_Responses1811121314[[#This Row],[Answer - B7-1]:[Answer - B7-6]], "Yes / Sometimes") &gt; 4, "More than 4 times","Up to 4 times")</f>
        <v>Up to 4 times</v>
      </c>
      <c r="CQ99" s="152">
        <f>IF(Form_Responses1811121314[[#This Row],[Answer - B7 (Overall)]]="More than 4 times",1,0)</f>
        <v>0</v>
      </c>
    </row>
    <row r="100" spans="1:95" ht="13.2" hidden="1" x14ac:dyDescent="0.25">
      <c r="A100" s="82">
        <v>45572.375980613426</v>
      </c>
      <c r="B100" s="83" t="s">
        <v>354</v>
      </c>
      <c r="C100" s="84" t="s">
        <v>355</v>
      </c>
      <c r="D100" s="83">
        <v>47</v>
      </c>
      <c r="E100" s="83">
        <v>0.25</v>
      </c>
      <c r="F100" s="83" t="s">
        <v>60</v>
      </c>
      <c r="G100" s="83" t="s">
        <v>76</v>
      </c>
      <c r="H100" s="83" t="s">
        <v>330</v>
      </c>
      <c r="I100" s="83" t="s">
        <v>63</v>
      </c>
      <c r="J100" s="83" t="s">
        <v>145</v>
      </c>
      <c r="K100" s="83" t="s">
        <v>84</v>
      </c>
      <c r="L100" s="83" t="s">
        <v>64</v>
      </c>
      <c r="M100" s="83" t="s">
        <v>84</v>
      </c>
      <c r="N100" s="83" t="s">
        <v>84</v>
      </c>
      <c r="O100" s="83" t="s">
        <v>84</v>
      </c>
      <c r="P100" s="83" t="s">
        <v>84</v>
      </c>
      <c r="Q100" s="83" t="s">
        <v>84</v>
      </c>
      <c r="R100" s="83" t="s">
        <v>64</v>
      </c>
      <c r="S100" s="83" t="s">
        <v>64</v>
      </c>
      <c r="T100" s="83" t="s">
        <v>64</v>
      </c>
      <c r="U100" s="83" t="s">
        <v>84</v>
      </c>
      <c r="V100" s="83" t="s">
        <v>64</v>
      </c>
      <c r="W100" s="83" t="s">
        <v>64</v>
      </c>
      <c r="X100" s="83" t="s">
        <v>64</v>
      </c>
      <c r="Y100" s="83" t="s">
        <v>64</v>
      </c>
      <c r="Z100" s="83" t="s">
        <v>65</v>
      </c>
      <c r="AA100" s="83" t="s">
        <v>65</v>
      </c>
      <c r="AB100" s="83" t="s">
        <v>65</v>
      </c>
      <c r="AC100" s="83" t="s">
        <v>65</v>
      </c>
      <c r="AD100" s="83" t="s">
        <v>65</v>
      </c>
      <c r="AE100" s="83" t="s">
        <v>65</v>
      </c>
      <c r="AF100" s="83" t="s">
        <v>65</v>
      </c>
      <c r="AG100" s="83" t="s">
        <v>65</v>
      </c>
      <c r="AH100" s="83" t="s">
        <v>66</v>
      </c>
      <c r="AI100" s="83" t="s">
        <v>101</v>
      </c>
      <c r="AJ100" s="83" t="s">
        <v>65</v>
      </c>
      <c r="AK100" s="83" t="s">
        <v>65</v>
      </c>
      <c r="AL100" s="83" t="s">
        <v>65</v>
      </c>
      <c r="AM100" s="83" t="s">
        <v>65</v>
      </c>
      <c r="AN100" s="83" t="s">
        <v>66</v>
      </c>
      <c r="AO100" s="83" t="s">
        <v>66</v>
      </c>
      <c r="AP100" s="83" t="s">
        <v>85</v>
      </c>
      <c r="AQ100" s="83" t="s">
        <v>85</v>
      </c>
      <c r="AR100" s="83" t="s">
        <v>86</v>
      </c>
      <c r="AS100" s="83" t="s">
        <v>81</v>
      </c>
      <c r="AT100" s="83" t="s">
        <v>87</v>
      </c>
      <c r="AU100" s="83" t="s">
        <v>85</v>
      </c>
      <c r="AV100" s="83" t="s">
        <v>71</v>
      </c>
      <c r="AW100" s="83" t="s">
        <v>72</v>
      </c>
      <c r="AX100" s="83" t="s">
        <v>73</v>
      </c>
      <c r="AY100" s="83" t="s">
        <v>63</v>
      </c>
      <c r="AZ100" s="83" t="s">
        <v>63</v>
      </c>
      <c r="BA100" s="83" t="s">
        <v>72</v>
      </c>
      <c r="BB100" s="83" t="s">
        <v>73</v>
      </c>
      <c r="BC100" s="83" t="s">
        <v>73</v>
      </c>
      <c r="BD100" s="83"/>
      <c r="BE100" s="83" t="s">
        <v>73</v>
      </c>
      <c r="BF100" s="83"/>
      <c r="BG100" s="87" t="s">
        <v>335</v>
      </c>
      <c r="BH100" s="87" t="s">
        <v>60</v>
      </c>
      <c r="BI100" s="76" t="s">
        <v>1414</v>
      </c>
      <c r="BJ100">
        <f t="shared" si="3"/>
        <v>8</v>
      </c>
      <c r="BK100" s="87">
        <f t="shared" si="4"/>
        <v>61</v>
      </c>
      <c r="BL100" s="87"/>
      <c r="BM100" s="86" t="str">
        <f>_xlfn.XLOOKUP(Form_Responses1811121314[[#This Row],[Sekolah School (Cleansed)]],'Quality Check'!$B$11:$B$14,'Quality Check'!$C$11:$C$14,)</f>
        <v>Rural</v>
      </c>
      <c r="BN100" s="86" t="str">
        <f>_xlfn.XLOOKUP(Form_Responses1811121314[[#This Row],[Sekolah School (Cleansed)]],'Quality Check'!$B$11:$B$14,'Quality Check'!$D$11:$D$14,)</f>
        <v>Controlled Group (CG)</v>
      </c>
      <c r="BO100" s="87" t="str">
        <f>_xlfn.XLOOKUP(AS100,'Cleansing - Toothpaste Brand'!A:A,'Cleansing - Toothpaste Brand'!B:B,)</f>
        <v>Colgate</v>
      </c>
      <c r="BP100" s="87"/>
      <c r="BQ10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00" s="86" t="str">
        <f>_xlfn.XLOOKUP(AP100,'Cleansing - Response'!E:E,'Cleansing - Response'!F:F,)</f>
        <v>2 days and more</v>
      </c>
      <c r="BS100" s="86">
        <f>IF(Form_Responses1811121314[[#This Row],[Answer - B1]]="2 days and more",1,0)</f>
        <v>1</v>
      </c>
      <c r="BT100" s="86" t="str">
        <f>_xlfn.XLOOKUP(AQ100,'Cleansing - Response'!E:E,'Cleansing - Response'!F:F,)</f>
        <v>2 days and more</v>
      </c>
      <c r="BU100" s="86">
        <f>IF(Form_Responses1811121314[[#This Row],[Answer - B2]]="2 days and more",1,0)</f>
        <v>1</v>
      </c>
      <c r="BV100" s="86" t="str">
        <f t="shared" si="5"/>
        <v>Ya / Yes</v>
      </c>
      <c r="BW100" s="86">
        <f>IF(Form_Responses1811121314[[#This Row],[Answer - B3]]="Ya / Yes",1,0)</f>
        <v>1</v>
      </c>
      <c r="BX100" s="86" t="str">
        <f>_xlfn.XLOOKUP(AT100,'Cleansing - Response'!E:E,'Cleansing - Response'!F:F,)</f>
        <v>Always</v>
      </c>
      <c r="BY100" s="86">
        <f>IF(Form_Responses1811121314[[#This Row],[Answer - B4]]="Always",1,0)</f>
        <v>1</v>
      </c>
      <c r="BZ100" s="86" t="str">
        <f>_xlfn.XLOOKUP(AU100,'Cleansing - Response'!H:H,'Cleansing - Response'!I:I,)</f>
        <v>Using dental floss at least once</v>
      </c>
      <c r="CA100" s="86">
        <f>IF(Form_Responses1811121314[[#This Row],[Answer - B5]]="Sometimes / When in need",2,IF(Form_Responses1811121314[[#This Row],[Answer - B5]]="Using dental floss at least once",1,0))</f>
        <v>1</v>
      </c>
      <c r="CB100" s="86" t="str">
        <f>_xlfn.XLOOKUP(AV100,'Cleansing - Response'!K:K,'Cleansing - Response'!L:L,)</f>
        <v>Up to 1 time a day</v>
      </c>
      <c r="CC100" s="86">
        <f>IF(Form_Responses1811121314[[#This Row],[Answer - B6]]="More than 1 time a day",1,0)</f>
        <v>0</v>
      </c>
      <c r="CD100" s="86" t="str">
        <f>_xlfn.XLOOKUP(AW100,'Cleansing - Response'!$N:$N,'Cleansing - Response'!$O:$O,)</f>
        <v>Yes / Sometimes</v>
      </c>
      <c r="CE100" s="86">
        <f>IF(Form_Responses1811121314[[#This Row],[Answer - B7-1]]="Yes / Sometimes",1,0)</f>
        <v>1</v>
      </c>
      <c r="CF100" s="86" t="str">
        <f>_xlfn.XLOOKUP(AX100,'Cleansing - Response'!$N:$N,'Cleansing - Response'!$O:$O,)</f>
        <v>No</v>
      </c>
      <c r="CG100" s="86">
        <f>IF(Form_Responses1811121314[[#This Row],[Answer - B7-2]]="Yes / Sometimes",1,0)</f>
        <v>0</v>
      </c>
      <c r="CH100" s="86" t="str">
        <f>_xlfn.XLOOKUP(AY100,'Cleansing - Response'!$N:$N,'Cleansing - Response'!$O:$O,)</f>
        <v>Yes / Sometimes</v>
      </c>
      <c r="CI100" s="86">
        <f>IF(Form_Responses1811121314[[#This Row],[Answer - B7-3]]="Yes / Sometimes",1,0)</f>
        <v>1</v>
      </c>
      <c r="CJ100" s="86" t="str">
        <f>_xlfn.XLOOKUP(AZ100,'Cleansing - Response'!$N:$N,'Cleansing - Response'!$O:$O,)</f>
        <v>Yes / Sometimes</v>
      </c>
      <c r="CK100" s="86">
        <f>IF(Form_Responses1811121314[[#This Row],[Answer - B7-4]]="Yes / Sometimes",1,0)</f>
        <v>1</v>
      </c>
      <c r="CL100" s="86" t="str">
        <f>_xlfn.XLOOKUP(BA100,'Cleansing - Response'!$N:$N,'Cleansing - Response'!$O:$O,)</f>
        <v>Yes / Sometimes</v>
      </c>
      <c r="CM100" s="86">
        <f>IF(Form_Responses1811121314[[#This Row],[Answer - B7-5]]="Yes / Sometimes",1,0)</f>
        <v>1</v>
      </c>
      <c r="CN100" s="86" t="str">
        <f>_xlfn.XLOOKUP(BB100,'Cleansing - Response'!$N:$N,'Cleansing - Response'!$O:$O,)</f>
        <v>No</v>
      </c>
      <c r="CO100" s="86">
        <f>IF(Form_Responses1811121314[[#This Row],[Answer - B7-6]]="Yes / Sometimes",1,0)</f>
        <v>0</v>
      </c>
      <c r="CP100" s="87" t="str">
        <f>IF(COUNTIF(Form_Responses1811121314[[#This Row],[Answer - B7-1]:[Answer - B7-6]], "Yes / Sometimes") &gt; 4, "More than 4 times","Up to 4 times")</f>
        <v>Up to 4 times</v>
      </c>
      <c r="CQ100" s="152">
        <f>IF(Form_Responses1811121314[[#This Row],[Answer - B7 (Overall)]]="More than 4 times",1,0)</f>
        <v>0</v>
      </c>
    </row>
    <row r="101" spans="1:95" ht="13.2" hidden="1" x14ac:dyDescent="0.25">
      <c r="A101" s="82">
        <v>45572.376368773148</v>
      </c>
      <c r="B101" s="83" t="s">
        <v>356</v>
      </c>
      <c r="C101" s="84" t="s">
        <v>357</v>
      </c>
      <c r="D101" s="83">
        <v>100</v>
      </c>
      <c r="E101" s="83">
        <v>1</v>
      </c>
      <c r="F101" s="83" t="s">
        <v>60</v>
      </c>
      <c r="G101" s="83" t="s">
        <v>76</v>
      </c>
      <c r="H101" s="83" t="s">
        <v>358</v>
      </c>
      <c r="I101" s="83" t="s">
        <v>63</v>
      </c>
      <c r="J101" s="83" t="s">
        <v>64</v>
      </c>
      <c r="K101" s="83" t="s">
        <v>84</v>
      </c>
      <c r="L101" s="83" t="s">
        <v>145</v>
      </c>
      <c r="M101" s="83" t="s">
        <v>78</v>
      </c>
      <c r="N101" s="83" t="s">
        <v>64</v>
      </c>
      <c r="O101" s="83" t="s">
        <v>84</v>
      </c>
      <c r="P101" s="83" t="s">
        <v>78</v>
      </c>
      <c r="Q101" s="83" t="s">
        <v>64</v>
      </c>
      <c r="R101" s="83" t="s">
        <v>64</v>
      </c>
      <c r="S101" s="83" t="s">
        <v>84</v>
      </c>
      <c r="T101" s="83" t="s">
        <v>64</v>
      </c>
      <c r="U101" s="83" t="s">
        <v>84</v>
      </c>
      <c r="V101" s="83" t="s">
        <v>64</v>
      </c>
      <c r="W101" s="83" t="s">
        <v>64</v>
      </c>
      <c r="X101" s="83" t="s">
        <v>64</v>
      </c>
      <c r="Y101" s="83" t="s">
        <v>64</v>
      </c>
      <c r="Z101" s="83" t="s">
        <v>65</v>
      </c>
      <c r="AA101" s="83" t="s">
        <v>65</v>
      </c>
      <c r="AB101" s="83" t="s">
        <v>65</v>
      </c>
      <c r="AC101" s="83" t="s">
        <v>65</v>
      </c>
      <c r="AD101" s="83" t="s">
        <v>65</v>
      </c>
      <c r="AE101" s="83" t="s">
        <v>65</v>
      </c>
      <c r="AF101" s="83" t="s">
        <v>66</v>
      </c>
      <c r="AG101" s="83" t="s">
        <v>66</v>
      </c>
      <c r="AH101" s="83" t="s">
        <v>65</v>
      </c>
      <c r="AI101" s="83" t="s">
        <v>79</v>
      </c>
      <c r="AJ101" s="83" t="s">
        <v>65</v>
      </c>
      <c r="AK101" s="83" t="s">
        <v>65</v>
      </c>
      <c r="AL101" s="83" t="s">
        <v>65</v>
      </c>
      <c r="AM101" s="83" t="s">
        <v>66</v>
      </c>
      <c r="AN101" s="83" t="s">
        <v>66</v>
      </c>
      <c r="AO101" s="83" t="s">
        <v>66</v>
      </c>
      <c r="AP101" s="83" t="s">
        <v>67</v>
      </c>
      <c r="AQ101" s="83" t="s">
        <v>67</v>
      </c>
      <c r="AR101" s="83" t="s">
        <v>63</v>
      </c>
      <c r="AS101" s="83" t="s">
        <v>207</v>
      </c>
      <c r="AT101" s="83" t="s">
        <v>87</v>
      </c>
      <c r="AU101" s="83" t="s">
        <v>70</v>
      </c>
      <c r="AV101" s="83" t="s">
        <v>71</v>
      </c>
      <c r="AW101" s="83" t="s">
        <v>73</v>
      </c>
      <c r="AX101" s="83" t="s">
        <v>72</v>
      </c>
      <c r="AY101" s="83" t="s">
        <v>73</v>
      </c>
      <c r="AZ101" s="83" t="s">
        <v>72</v>
      </c>
      <c r="BA101" s="83" t="s">
        <v>73</v>
      </c>
      <c r="BB101" s="83" t="s">
        <v>73</v>
      </c>
      <c r="BC101" s="83" t="s">
        <v>73</v>
      </c>
      <c r="BD101" s="83"/>
      <c r="BE101" s="83" t="s">
        <v>73</v>
      </c>
      <c r="BF101" s="83"/>
      <c r="BG101" s="87" t="s">
        <v>335</v>
      </c>
      <c r="BH101" s="87" t="s">
        <v>60</v>
      </c>
      <c r="BI101" s="76" t="s">
        <v>1414</v>
      </c>
      <c r="BJ101">
        <f t="shared" si="3"/>
        <v>10</v>
      </c>
      <c r="BK101" s="87">
        <f t="shared" si="4"/>
        <v>58</v>
      </c>
      <c r="BL101" s="87"/>
      <c r="BM101" s="86" t="str">
        <f>_xlfn.XLOOKUP(Form_Responses1811121314[[#This Row],[Sekolah School (Cleansed)]],'Quality Check'!$B$11:$B$14,'Quality Check'!$C$11:$C$14,)</f>
        <v>Rural</v>
      </c>
      <c r="BN101" s="86" t="str">
        <f>_xlfn.XLOOKUP(Form_Responses1811121314[[#This Row],[Sekolah School (Cleansed)]],'Quality Check'!$B$11:$B$14,'Quality Check'!$D$11:$D$14,)</f>
        <v>Controlled Group (CG)</v>
      </c>
      <c r="BO101" s="87" t="str">
        <f>_xlfn.XLOOKUP(AS101,'Cleansing - Toothpaste Brand'!A:A,'Cleansing - Toothpaste Brand'!B:B,)</f>
        <v>Fresh and White</v>
      </c>
      <c r="BP101" s="87"/>
      <c r="BQ10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01" s="86" t="str">
        <f>_xlfn.XLOOKUP(AP101,'Cleansing - Response'!E:E,'Cleansing - Response'!F:F,)</f>
        <v>2 days and more</v>
      </c>
      <c r="BS101" s="86">
        <f>IF(Form_Responses1811121314[[#This Row],[Answer - B1]]="2 days and more",1,0)</f>
        <v>1</v>
      </c>
      <c r="BT101" s="86" t="str">
        <f>_xlfn.XLOOKUP(AQ101,'Cleansing - Response'!E:E,'Cleansing - Response'!F:F,)</f>
        <v>2 days and more</v>
      </c>
      <c r="BU101" s="86">
        <f>IF(Form_Responses1811121314[[#This Row],[Answer - B2]]="2 days and more",1,0)</f>
        <v>1</v>
      </c>
      <c r="BV101" s="86" t="str">
        <f t="shared" si="5"/>
        <v>Ya / Yes</v>
      </c>
      <c r="BW101" s="86">
        <f>IF(Form_Responses1811121314[[#This Row],[Answer - B3]]="Ya / Yes",1,0)</f>
        <v>1</v>
      </c>
      <c r="BX101" s="86" t="str">
        <f>_xlfn.XLOOKUP(AT101,'Cleansing - Response'!E:E,'Cleansing - Response'!F:F,)</f>
        <v>Always</v>
      </c>
      <c r="BY101" s="86">
        <f>IF(Form_Responses1811121314[[#This Row],[Answer - B4]]="Always",1,0)</f>
        <v>1</v>
      </c>
      <c r="BZ101" s="86" t="str">
        <f>_xlfn.XLOOKUP(AU101,'Cleansing - Response'!H:H,'Cleansing - Response'!I:I,)</f>
        <v>Sometimes / When in need</v>
      </c>
      <c r="CA101" s="86">
        <f>IF(Form_Responses1811121314[[#This Row],[Answer - B5]]="Sometimes / When in need",2,IF(Form_Responses1811121314[[#This Row],[Answer - B5]]="Using dental floss at least once",1,0))</f>
        <v>2</v>
      </c>
      <c r="CB101" s="86" t="str">
        <f>_xlfn.XLOOKUP(AV101,'Cleansing - Response'!K:K,'Cleansing - Response'!L:L,)</f>
        <v>Up to 1 time a day</v>
      </c>
      <c r="CC101" s="86">
        <f>IF(Form_Responses1811121314[[#This Row],[Answer - B6]]="More than 1 time a day",1,0)</f>
        <v>0</v>
      </c>
      <c r="CD101" s="86" t="str">
        <f>_xlfn.XLOOKUP(AW101,'Cleansing - Response'!$N:$N,'Cleansing - Response'!$O:$O,)</f>
        <v>No</v>
      </c>
      <c r="CE101" s="86">
        <f>IF(Form_Responses1811121314[[#This Row],[Answer - B7-1]]="Yes / Sometimes",1,0)</f>
        <v>0</v>
      </c>
      <c r="CF101" s="86" t="str">
        <f>_xlfn.XLOOKUP(AX101,'Cleansing - Response'!$N:$N,'Cleansing - Response'!$O:$O,)</f>
        <v>Yes / Sometimes</v>
      </c>
      <c r="CG101" s="86">
        <f>IF(Form_Responses1811121314[[#This Row],[Answer - B7-2]]="Yes / Sometimes",1,0)</f>
        <v>1</v>
      </c>
      <c r="CH101" s="86" t="str">
        <f>_xlfn.XLOOKUP(AY101,'Cleansing - Response'!$N:$N,'Cleansing - Response'!$O:$O,)</f>
        <v>No</v>
      </c>
      <c r="CI101" s="86">
        <f>IF(Form_Responses1811121314[[#This Row],[Answer - B7-3]]="Yes / Sometimes",1,0)</f>
        <v>0</v>
      </c>
      <c r="CJ101" s="86" t="str">
        <f>_xlfn.XLOOKUP(AZ101,'Cleansing - Response'!$N:$N,'Cleansing - Response'!$O:$O,)</f>
        <v>Yes / Sometimes</v>
      </c>
      <c r="CK101" s="86">
        <f>IF(Form_Responses1811121314[[#This Row],[Answer - B7-4]]="Yes / Sometimes",1,0)</f>
        <v>1</v>
      </c>
      <c r="CL101" s="86" t="str">
        <f>_xlfn.XLOOKUP(BA101,'Cleansing - Response'!$N:$N,'Cleansing - Response'!$O:$O,)</f>
        <v>No</v>
      </c>
      <c r="CM101" s="86">
        <f>IF(Form_Responses1811121314[[#This Row],[Answer - B7-5]]="Yes / Sometimes",1,0)</f>
        <v>0</v>
      </c>
      <c r="CN101" s="86" t="str">
        <f>_xlfn.XLOOKUP(BB101,'Cleansing - Response'!$N:$N,'Cleansing - Response'!$O:$O,)</f>
        <v>No</v>
      </c>
      <c r="CO101" s="86">
        <f>IF(Form_Responses1811121314[[#This Row],[Answer - B7-6]]="Yes / Sometimes",1,0)</f>
        <v>0</v>
      </c>
      <c r="CP101" s="87" t="str">
        <f>IF(COUNTIF(Form_Responses1811121314[[#This Row],[Answer - B7-1]:[Answer - B7-6]], "Yes / Sometimes") &gt; 4, "More than 4 times","Up to 4 times")</f>
        <v>Up to 4 times</v>
      </c>
      <c r="CQ101" s="152">
        <f>IF(Form_Responses1811121314[[#This Row],[Answer - B7 (Overall)]]="More than 4 times",1,0)</f>
        <v>0</v>
      </c>
    </row>
    <row r="102" spans="1:95" ht="13.2" hidden="1" x14ac:dyDescent="0.25">
      <c r="A102" s="82">
        <v>45572.378826875</v>
      </c>
      <c r="B102" s="83" t="s">
        <v>359</v>
      </c>
      <c r="C102" s="84" t="s">
        <v>360</v>
      </c>
      <c r="D102" s="83">
        <v>100</v>
      </c>
      <c r="E102" s="83">
        <v>0.76</v>
      </c>
      <c r="F102" s="83" t="s">
        <v>60</v>
      </c>
      <c r="G102" s="83" t="s">
        <v>76</v>
      </c>
      <c r="H102" s="83" t="s">
        <v>330</v>
      </c>
      <c r="I102" s="83" t="s">
        <v>63</v>
      </c>
      <c r="J102" s="83" t="s">
        <v>64</v>
      </c>
      <c r="K102" s="83" t="s">
        <v>84</v>
      </c>
      <c r="L102" s="83" t="s">
        <v>64</v>
      </c>
      <c r="M102" s="83" t="s">
        <v>78</v>
      </c>
      <c r="N102" s="83" t="s">
        <v>64</v>
      </c>
      <c r="O102" s="83" t="s">
        <v>64</v>
      </c>
      <c r="P102" s="83" t="s">
        <v>84</v>
      </c>
      <c r="Q102" s="83" t="s">
        <v>64</v>
      </c>
      <c r="R102" s="83" t="s">
        <v>64</v>
      </c>
      <c r="S102" s="83" t="s">
        <v>64</v>
      </c>
      <c r="T102" s="83" t="s">
        <v>64</v>
      </c>
      <c r="U102" s="83" t="s">
        <v>64</v>
      </c>
      <c r="V102" s="83" t="s">
        <v>64</v>
      </c>
      <c r="W102" s="83" t="s">
        <v>84</v>
      </c>
      <c r="X102" s="83" t="s">
        <v>78</v>
      </c>
      <c r="Y102" s="83" t="s">
        <v>64</v>
      </c>
      <c r="Z102" s="83" t="s">
        <v>65</v>
      </c>
      <c r="AA102" s="83" t="s">
        <v>65</v>
      </c>
      <c r="AB102" s="83" t="s">
        <v>79</v>
      </c>
      <c r="AC102" s="83" t="s">
        <v>65</v>
      </c>
      <c r="AD102" s="83" t="s">
        <v>66</v>
      </c>
      <c r="AE102" s="83" t="s">
        <v>65</v>
      </c>
      <c r="AF102" s="83" t="s">
        <v>65</v>
      </c>
      <c r="AG102" s="83" t="s">
        <v>65</v>
      </c>
      <c r="AH102" s="83" t="s">
        <v>66</v>
      </c>
      <c r="AI102" s="83" t="s">
        <v>79</v>
      </c>
      <c r="AJ102" s="83" t="s">
        <v>65</v>
      </c>
      <c r="AK102" s="83" t="s">
        <v>65</v>
      </c>
      <c r="AL102" s="83" t="s">
        <v>65</v>
      </c>
      <c r="AM102" s="83" t="s">
        <v>66</v>
      </c>
      <c r="AN102" s="83" t="s">
        <v>79</v>
      </c>
      <c r="AO102" s="83" t="s">
        <v>79</v>
      </c>
      <c r="AP102" s="83" t="s">
        <v>67</v>
      </c>
      <c r="AQ102" s="83" t="s">
        <v>67</v>
      </c>
      <c r="AR102" s="83" t="s">
        <v>63</v>
      </c>
      <c r="AS102" s="83" t="s">
        <v>353</v>
      </c>
      <c r="AT102" s="83" t="s">
        <v>69</v>
      </c>
      <c r="AU102" s="83" t="s">
        <v>93</v>
      </c>
      <c r="AV102" s="83" t="s">
        <v>71</v>
      </c>
      <c r="AW102" s="83" t="s">
        <v>63</v>
      </c>
      <c r="AX102" s="83" t="s">
        <v>63</v>
      </c>
      <c r="AY102" s="83" t="s">
        <v>63</v>
      </c>
      <c r="AZ102" s="83" t="s">
        <v>72</v>
      </c>
      <c r="BA102" s="83" t="s">
        <v>63</v>
      </c>
      <c r="BB102" s="83" t="s">
        <v>72</v>
      </c>
      <c r="BC102" s="83" t="s">
        <v>73</v>
      </c>
      <c r="BD102" s="83"/>
      <c r="BE102" s="83" t="s">
        <v>73</v>
      </c>
      <c r="BF102" s="83"/>
      <c r="BG102" s="87" t="s">
        <v>335</v>
      </c>
      <c r="BH102" s="87" t="s">
        <v>60</v>
      </c>
      <c r="BI102" s="76" t="s">
        <v>1414</v>
      </c>
      <c r="BJ102">
        <f t="shared" si="3"/>
        <v>12</v>
      </c>
      <c r="BK102" s="87">
        <f t="shared" si="4"/>
        <v>54</v>
      </c>
      <c r="BL102" s="87"/>
      <c r="BM102" s="86" t="str">
        <f>_xlfn.XLOOKUP(Form_Responses1811121314[[#This Row],[Sekolah School (Cleansed)]],'Quality Check'!$B$11:$B$14,'Quality Check'!$C$11:$C$14,)</f>
        <v>Rural</v>
      </c>
      <c r="BN102" s="86" t="str">
        <f>_xlfn.XLOOKUP(Form_Responses1811121314[[#This Row],[Sekolah School (Cleansed)]],'Quality Check'!$B$11:$B$14,'Quality Check'!$D$11:$D$14,)</f>
        <v>Controlled Group (CG)</v>
      </c>
      <c r="BO102" s="87" t="str">
        <f>_xlfn.XLOOKUP(AS102,'Cleansing - Toothpaste Brand'!A:A,'Cleansing - Toothpaste Brand'!B:B,)</f>
        <v>Halagel</v>
      </c>
      <c r="BP102" s="87"/>
      <c r="BQ10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102" s="86" t="str">
        <f>_xlfn.XLOOKUP(AP102,'Cleansing - Response'!E:E,'Cleansing - Response'!F:F,)</f>
        <v>2 days and more</v>
      </c>
      <c r="BS102" s="86">
        <f>IF(Form_Responses1811121314[[#This Row],[Answer - B1]]="2 days and more",1,0)</f>
        <v>1</v>
      </c>
      <c r="BT102" s="86" t="str">
        <f>_xlfn.XLOOKUP(AQ102,'Cleansing - Response'!E:E,'Cleansing - Response'!F:F,)</f>
        <v>2 days and more</v>
      </c>
      <c r="BU102" s="86">
        <f>IF(Form_Responses1811121314[[#This Row],[Answer - B2]]="2 days and more",1,0)</f>
        <v>1</v>
      </c>
      <c r="BV102" s="86" t="str">
        <f t="shared" si="5"/>
        <v>Ya / Yes</v>
      </c>
      <c r="BW102" s="86">
        <f>IF(Form_Responses1811121314[[#This Row],[Answer - B3]]="Ya / Yes",1,0)</f>
        <v>1</v>
      </c>
      <c r="BX102" s="86" t="str">
        <f>_xlfn.XLOOKUP(AT102,'Cleansing - Response'!E:E,'Cleansing - Response'!F:F,)</f>
        <v>Rarely / Sometimes</v>
      </c>
      <c r="BY102" s="86">
        <f>IF(Form_Responses1811121314[[#This Row],[Answer - B4]]="Always",1,0)</f>
        <v>0</v>
      </c>
      <c r="BZ102" s="86" t="str">
        <f>_xlfn.XLOOKUP(AU102,'Cleansing - Response'!H:H,'Cleansing - Response'!I:I,)</f>
        <v>Not using dental floss</v>
      </c>
      <c r="CA102" s="86">
        <f>IF(Form_Responses1811121314[[#This Row],[Answer - B5]]="Sometimes / When in need",2,IF(Form_Responses1811121314[[#This Row],[Answer - B5]]="Using dental floss at least once",1,0))</f>
        <v>0</v>
      </c>
      <c r="CB102" s="86" t="str">
        <f>_xlfn.XLOOKUP(AV102,'Cleansing - Response'!K:K,'Cleansing - Response'!L:L,)</f>
        <v>Up to 1 time a day</v>
      </c>
      <c r="CC102" s="86">
        <f>IF(Form_Responses1811121314[[#This Row],[Answer - B6]]="More than 1 time a day",1,0)</f>
        <v>0</v>
      </c>
      <c r="CD102" s="86" t="str">
        <f>_xlfn.XLOOKUP(AW102,'Cleansing - Response'!$N:$N,'Cleansing - Response'!$O:$O,)</f>
        <v>Yes / Sometimes</v>
      </c>
      <c r="CE102" s="86">
        <f>IF(Form_Responses1811121314[[#This Row],[Answer - B7-1]]="Yes / Sometimes",1,0)</f>
        <v>1</v>
      </c>
      <c r="CF102" s="86" t="str">
        <f>_xlfn.XLOOKUP(AX102,'Cleansing - Response'!$N:$N,'Cleansing - Response'!$O:$O,)</f>
        <v>Yes / Sometimes</v>
      </c>
      <c r="CG102" s="86">
        <f>IF(Form_Responses1811121314[[#This Row],[Answer - B7-2]]="Yes / Sometimes",1,0)</f>
        <v>1</v>
      </c>
      <c r="CH102" s="86" t="str">
        <f>_xlfn.XLOOKUP(AY102,'Cleansing - Response'!$N:$N,'Cleansing - Response'!$O:$O,)</f>
        <v>Yes / Sometimes</v>
      </c>
      <c r="CI102" s="86">
        <f>IF(Form_Responses1811121314[[#This Row],[Answer - B7-3]]="Yes / Sometimes",1,0)</f>
        <v>1</v>
      </c>
      <c r="CJ102" s="86" t="str">
        <f>_xlfn.XLOOKUP(AZ102,'Cleansing - Response'!$N:$N,'Cleansing - Response'!$O:$O,)</f>
        <v>Yes / Sometimes</v>
      </c>
      <c r="CK102" s="86">
        <f>IF(Form_Responses1811121314[[#This Row],[Answer - B7-4]]="Yes / Sometimes",1,0)</f>
        <v>1</v>
      </c>
      <c r="CL102" s="86" t="str">
        <f>_xlfn.XLOOKUP(BA102,'Cleansing - Response'!$N:$N,'Cleansing - Response'!$O:$O,)</f>
        <v>Yes / Sometimes</v>
      </c>
      <c r="CM102" s="86">
        <f>IF(Form_Responses1811121314[[#This Row],[Answer - B7-5]]="Yes / Sometimes",1,0)</f>
        <v>1</v>
      </c>
      <c r="CN102" s="86" t="str">
        <f>_xlfn.XLOOKUP(BB102,'Cleansing - Response'!$N:$N,'Cleansing - Response'!$O:$O,)</f>
        <v>Yes / Sometimes</v>
      </c>
      <c r="CO102" s="86">
        <f>IF(Form_Responses1811121314[[#This Row],[Answer - B7-6]]="Yes / Sometimes",1,0)</f>
        <v>1</v>
      </c>
      <c r="CP102" s="87" t="str">
        <f>IF(COUNTIF(Form_Responses1811121314[[#This Row],[Answer - B7-1]:[Answer - B7-6]], "Yes / Sometimes") &gt; 4, "More than 4 times","Up to 4 times")</f>
        <v>More than 4 times</v>
      </c>
      <c r="CQ102" s="152">
        <f>IF(Form_Responses1811121314[[#This Row],[Answer - B7 (Overall)]]="More than 4 times",1,0)</f>
        <v>1</v>
      </c>
    </row>
    <row r="103" spans="1:95" ht="13.2" hidden="1" x14ac:dyDescent="0.25">
      <c r="A103" s="82">
        <v>45572.380488587965</v>
      </c>
      <c r="B103" s="83" t="s">
        <v>361</v>
      </c>
      <c r="C103" s="84" t="s">
        <v>362</v>
      </c>
      <c r="D103" s="83">
        <v>41.07</v>
      </c>
      <c r="E103" s="83">
        <v>0.08</v>
      </c>
      <c r="F103" s="83" t="s">
        <v>60</v>
      </c>
      <c r="G103" s="83" t="s">
        <v>76</v>
      </c>
      <c r="H103" s="83" t="s">
        <v>330</v>
      </c>
      <c r="I103" s="83" t="s">
        <v>63</v>
      </c>
      <c r="J103" s="83" t="s">
        <v>145</v>
      </c>
      <c r="K103" s="83" t="s">
        <v>84</v>
      </c>
      <c r="L103" s="83" t="s">
        <v>64</v>
      </c>
      <c r="M103" s="83" t="s">
        <v>84</v>
      </c>
      <c r="N103" s="83" t="s">
        <v>64</v>
      </c>
      <c r="O103" s="83" t="s">
        <v>64</v>
      </c>
      <c r="P103" s="83" t="s">
        <v>84</v>
      </c>
      <c r="Q103" s="83" t="s">
        <v>84</v>
      </c>
      <c r="R103" s="83" t="s">
        <v>64</v>
      </c>
      <c r="S103" s="83" t="s">
        <v>64</v>
      </c>
      <c r="T103" s="83" t="s">
        <v>64</v>
      </c>
      <c r="U103" s="83" t="s">
        <v>64</v>
      </c>
      <c r="V103" s="83" t="s">
        <v>64</v>
      </c>
      <c r="W103" s="83" t="s">
        <v>64</v>
      </c>
      <c r="X103" s="83" t="s">
        <v>64</v>
      </c>
      <c r="Y103" s="83" t="s">
        <v>64</v>
      </c>
      <c r="Z103" s="83" t="s">
        <v>65</v>
      </c>
      <c r="AA103" s="83" t="s">
        <v>65</v>
      </c>
      <c r="AB103" s="83" t="s">
        <v>65</v>
      </c>
      <c r="AC103" s="83" t="s">
        <v>65</v>
      </c>
      <c r="AD103" s="83" t="s">
        <v>65</v>
      </c>
      <c r="AE103" s="83" t="s">
        <v>65</v>
      </c>
      <c r="AF103" s="83" t="s">
        <v>65</v>
      </c>
      <c r="AG103" s="83" t="s">
        <v>65</v>
      </c>
      <c r="AH103" s="83" t="s">
        <v>65</v>
      </c>
      <c r="AI103" s="83" t="s">
        <v>101</v>
      </c>
      <c r="AJ103" s="83" t="s">
        <v>65</v>
      </c>
      <c r="AK103" s="83" t="s">
        <v>79</v>
      </c>
      <c r="AL103" s="83" t="s">
        <v>65</v>
      </c>
      <c r="AM103" s="83" t="s">
        <v>65</v>
      </c>
      <c r="AN103" s="83" t="s">
        <v>65</v>
      </c>
      <c r="AO103" s="83" t="s">
        <v>65</v>
      </c>
      <c r="AP103" s="83" t="s">
        <v>85</v>
      </c>
      <c r="AQ103" s="83" t="s">
        <v>85</v>
      </c>
      <c r="AR103" s="83" t="s">
        <v>73</v>
      </c>
      <c r="AS103" s="83" t="s">
        <v>68</v>
      </c>
      <c r="AT103" s="83" t="s">
        <v>87</v>
      </c>
      <c r="AU103" s="83" t="s">
        <v>70</v>
      </c>
      <c r="AV103" s="83" t="s">
        <v>132</v>
      </c>
      <c r="AW103" s="83" t="s">
        <v>73</v>
      </c>
      <c r="AX103" s="83" t="s">
        <v>63</v>
      </c>
      <c r="AY103" s="83" t="s">
        <v>73</v>
      </c>
      <c r="AZ103" s="83" t="s">
        <v>73</v>
      </c>
      <c r="BA103" s="83" t="s">
        <v>73</v>
      </c>
      <c r="BB103" s="83" t="s">
        <v>73</v>
      </c>
      <c r="BC103" s="83" t="s">
        <v>73</v>
      </c>
      <c r="BD103" s="83"/>
      <c r="BE103" s="83" t="s">
        <v>73</v>
      </c>
      <c r="BF103" s="83"/>
      <c r="BG103" s="87" t="s">
        <v>335</v>
      </c>
      <c r="BH103" s="87" t="s">
        <v>60</v>
      </c>
      <c r="BI103" s="76" t="s">
        <v>1414</v>
      </c>
      <c r="BJ103">
        <f t="shared" si="3"/>
        <v>11</v>
      </c>
      <c r="BK103" s="87">
        <f t="shared" si="4"/>
        <v>62</v>
      </c>
      <c r="BL103" s="87"/>
      <c r="BM103" s="86" t="str">
        <f>_xlfn.XLOOKUP(Form_Responses1811121314[[#This Row],[Sekolah School (Cleansed)]],'Quality Check'!$B$11:$B$14,'Quality Check'!$C$11:$C$14,)</f>
        <v>Rural</v>
      </c>
      <c r="BN103" s="86" t="str">
        <f>_xlfn.XLOOKUP(Form_Responses1811121314[[#This Row],[Sekolah School (Cleansed)]],'Quality Check'!$B$11:$B$14,'Quality Check'!$D$11:$D$14,)</f>
        <v>Controlled Group (CG)</v>
      </c>
      <c r="BO103" s="87" t="str">
        <f>_xlfn.XLOOKUP(AS103,'Cleansing - Toothpaste Brand'!A:A,'Cleansing - Toothpaste Brand'!B:B,)</f>
        <v>Colgate</v>
      </c>
      <c r="BP103" s="87"/>
      <c r="BQ10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03" s="86" t="str">
        <f>_xlfn.XLOOKUP(AP103,'Cleansing - Response'!E:E,'Cleansing - Response'!F:F,)</f>
        <v>2 days and more</v>
      </c>
      <c r="BS103" s="86">
        <f>IF(Form_Responses1811121314[[#This Row],[Answer - B1]]="2 days and more",1,0)</f>
        <v>1</v>
      </c>
      <c r="BT103" s="86" t="str">
        <f>_xlfn.XLOOKUP(AQ103,'Cleansing - Response'!E:E,'Cleansing - Response'!F:F,)</f>
        <v>2 days and more</v>
      </c>
      <c r="BU103" s="86">
        <f>IF(Form_Responses1811121314[[#This Row],[Answer - B2]]="2 days and more",1,0)</f>
        <v>1</v>
      </c>
      <c r="BV103" s="86" t="str">
        <f t="shared" si="5"/>
        <v>Tidak / No</v>
      </c>
      <c r="BW103" s="86">
        <f>IF(Form_Responses1811121314[[#This Row],[Answer - B3]]="Ya / Yes",1,0)</f>
        <v>0</v>
      </c>
      <c r="BX103" s="86" t="str">
        <f>_xlfn.XLOOKUP(AT103,'Cleansing - Response'!E:E,'Cleansing - Response'!F:F,)</f>
        <v>Always</v>
      </c>
      <c r="BY103" s="86">
        <f>IF(Form_Responses1811121314[[#This Row],[Answer - B4]]="Always",1,0)</f>
        <v>1</v>
      </c>
      <c r="BZ103" s="86" t="str">
        <f>_xlfn.XLOOKUP(AU103,'Cleansing - Response'!H:H,'Cleansing - Response'!I:I,)</f>
        <v>Sometimes / When in need</v>
      </c>
      <c r="CA103" s="86">
        <f>IF(Form_Responses1811121314[[#This Row],[Answer - B5]]="Sometimes / When in need",2,IF(Form_Responses1811121314[[#This Row],[Answer - B5]]="Using dental floss at least once",1,0))</f>
        <v>2</v>
      </c>
      <c r="CB103" s="86" t="str">
        <f>_xlfn.XLOOKUP(AV103,'Cleansing - Response'!K:K,'Cleansing - Response'!L:L,)</f>
        <v>Up to 1 time a day</v>
      </c>
      <c r="CC103" s="86">
        <f>IF(Form_Responses1811121314[[#This Row],[Answer - B6]]="More than 1 time a day",1,0)</f>
        <v>0</v>
      </c>
      <c r="CD103" s="86" t="str">
        <f>_xlfn.XLOOKUP(AW103,'Cleansing - Response'!$N:$N,'Cleansing - Response'!$O:$O,)</f>
        <v>No</v>
      </c>
      <c r="CE103" s="86">
        <f>IF(Form_Responses1811121314[[#This Row],[Answer - B7-1]]="Yes / Sometimes",1,0)</f>
        <v>0</v>
      </c>
      <c r="CF103" s="86" t="str">
        <f>_xlfn.XLOOKUP(AX103,'Cleansing - Response'!$N:$N,'Cleansing - Response'!$O:$O,)</f>
        <v>Yes / Sometimes</v>
      </c>
      <c r="CG103" s="86">
        <f>IF(Form_Responses1811121314[[#This Row],[Answer - B7-2]]="Yes / Sometimes",1,0)</f>
        <v>1</v>
      </c>
      <c r="CH103" s="86" t="str">
        <f>_xlfn.XLOOKUP(AY103,'Cleansing - Response'!$N:$N,'Cleansing - Response'!$O:$O,)</f>
        <v>No</v>
      </c>
      <c r="CI103" s="86">
        <f>IF(Form_Responses1811121314[[#This Row],[Answer - B7-3]]="Yes / Sometimes",1,0)</f>
        <v>0</v>
      </c>
      <c r="CJ103" s="86" t="str">
        <f>_xlfn.XLOOKUP(AZ103,'Cleansing - Response'!$N:$N,'Cleansing - Response'!$O:$O,)</f>
        <v>No</v>
      </c>
      <c r="CK103" s="86">
        <f>IF(Form_Responses1811121314[[#This Row],[Answer - B7-4]]="Yes / Sometimes",1,0)</f>
        <v>0</v>
      </c>
      <c r="CL103" s="86" t="str">
        <f>_xlfn.XLOOKUP(BA103,'Cleansing - Response'!$N:$N,'Cleansing - Response'!$O:$O,)</f>
        <v>No</v>
      </c>
      <c r="CM103" s="86">
        <f>IF(Form_Responses1811121314[[#This Row],[Answer - B7-5]]="Yes / Sometimes",1,0)</f>
        <v>0</v>
      </c>
      <c r="CN103" s="86" t="str">
        <f>_xlfn.XLOOKUP(BB103,'Cleansing - Response'!$N:$N,'Cleansing - Response'!$O:$O,)</f>
        <v>No</v>
      </c>
      <c r="CO103" s="86">
        <f>IF(Form_Responses1811121314[[#This Row],[Answer - B7-6]]="Yes / Sometimes",1,0)</f>
        <v>0</v>
      </c>
      <c r="CP103" s="87" t="str">
        <f>IF(COUNTIF(Form_Responses1811121314[[#This Row],[Answer - B7-1]:[Answer - B7-6]], "Yes / Sometimes") &gt; 4, "More than 4 times","Up to 4 times")</f>
        <v>Up to 4 times</v>
      </c>
      <c r="CQ103" s="152">
        <f>IF(Form_Responses1811121314[[#This Row],[Answer - B7 (Overall)]]="More than 4 times",1,0)</f>
        <v>0</v>
      </c>
    </row>
    <row r="104" spans="1:95" ht="13.2" hidden="1" x14ac:dyDescent="0.25">
      <c r="A104" s="82">
        <v>45572.382133321764</v>
      </c>
      <c r="B104" s="83" t="s">
        <v>363</v>
      </c>
      <c r="C104" s="84" t="s">
        <v>364</v>
      </c>
      <c r="D104" s="83">
        <v>85.71</v>
      </c>
      <c r="E104" s="83">
        <v>0.75</v>
      </c>
      <c r="F104" s="83" t="s">
        <v>60</v>
      </c>
      <c r="G104" s="83" t="s">
        <v>76</v>
      </c>
      <c r="H104" s="83" t="s">
        <v>365</v>
      </c>
      <c r="I104" s="83" t="s">
        <v>63</v>
      </c>
      <c r="J104" s="83" t="s">
        <v>64</v>
      </c>
      <c r="K104" s="83" t="s">
        <v>64</v>
      </c>
      <c r="L104" s="83" t="s">
        <v>145</v>
      </c>
      <c r="M104" s="83" t="s">
        <v>84</v>
      </c>
      <c r="N104" s="83" t="s">
        <v>64</v>
      </c>
      <c r="O104" s="83" t="s">
        <v>84</v>
      </c>
      <c r="P104" s="83" t="s">
        <v>64</v>
      </c>
      <c r="Q104" s="83" t="s">
        <v>78</v>
      </c>
      <c r="R104" s="83" t="s">
        <v>64</v>
      </c>
      <c r="S104" s="83" t="s">
        <v>64</v>
      </c>
      <c r="T104" s="83" t="s">
        <v>64</v>
      </c>
      <c r="U104" s="83" t="s">
        <v>84</v>
      </c>
      <c r="V104" s="83" t="s">
        <v>64</v>
      </c>
      <c r="W104" s="83" t="s">
        <v>78</v>
      </c>
      <c r="X104" s="83" t="s">
        <v>64</v>
      </c>
      <c r="Y104" s="83" t="s">
        <v>64</v>
      </c>
      <c r="Z104" s="83" t="s">
        <v>66</v>
      </c>
      <c r="AA104" s="83" t="s">
        <v>66</v>
      </c>
      <c r="AB104" s="83" t="s">
        <v>66</v>
      </c>
      <c r="AC104" s="83" t="s">
        <v>65</v>
      </c>
      <c r="AD104" s="83" t="s">
        <v>66</v>
      </c>
      <c r="AE104" s="83" t="s">
        <v>66</v>
      </c>
      <c r="AF104" s="83" t="s">
        <v>66</v>
      </c>
      <c r="AG104" s="83" t="s">
        <v>66</v>
      </c>
      <c r="AH104" s="83" t="s">
        <v>66</v>
      </c>
      <c r="AI104" s="83" t="s">
        <v>79</v>
      </c>
      <c r="AJ104" s="83" t="s">
        <v>66</v>
      </c>
      <c r="AK104" s="83" t="s">
        <v>66</v>
      </c>
      <c r="AL104" s="83" t="s">
        <v>66</v>
      </c>
      <c r="AM104" s="83" t="s">
        <v>66</v>
      </c>
      <c r="AN104" s="83" t="s">
        <v>65</v>
      </c>
      <c r="AO104" s="83" t="s">
        <v>66</v>
      </c>
      <c r="AP104" s="83" t="s">
        <v>85</v>
      </c>
      <c r="AQ104" s="83" t="s">
        <v>85</v>
      </c>
      <c r="AR104" s="83" t="s">
        <v>63</v>
      </c>
      <c r="AS104" s="83" t="s">
        <v>366</v>
      </c>
      <c r="AT104" s="83" t="s">
        <v>69</v>
      </c>
      <c r="AU104" s="83" t="s">
        <v>67</v>
      </c>
      <c r="AV104" s="83" t="s">
        <v>132</v>
      </c>
      <c r="AW104" s="83" t="s">
        <v>63</v>
      </c>
      <c r="AX104" s="83" t="s">
        <v>72</v>
      </c>
      <c r="AY104" s="83" t="s">
        <v>63</v>
      </c>
      <c r="AZ104" s="83" t="s">
        <v>63</v>
      </c>
      <c r="BA104" s="83" t="s">
        <v>63</v>
      </c>
      <c r="BB104" s="83" t="s">
        <v>63</v>
      </c>
      <c r="BC104" s="83" t="s">
        <v>73</v>
      </c>
      <c r="BD104" s="83"/>
      <c r="BE104" s="83" t="s">
        <v>73</v>
      </c>
      <c r="BF104" s="83"/>
      <c r="BG104" s="87" t="s">
        <v>335</v>
      </c>
      <c r="BH104" s="87" t="s">
        <v>60</v>
      </c>
      <c r="BI104" s="76" t="s">
        <v>1414</v>
      </c>
      <c r="BJ104">
        <f t="shared" si="3"/>
        <v>10</v>
      </c>
      <c r="BK104" s="87">
        <f t="shared" si="4"/>
        <v>50</v>
      </c>
      <c r="BL104" s="87"/>
      <c r="BM104" s="86" t="str">
        <f>_xlfn.XLOOKUP(Form_Responses1811121314[[#This Row],[Sekolah School (Cleansed)]],'Quality Check'!$B$11:$B$14,'Quality Check'!$C$11:$C$14,)</f>
        <v>Rural</v>
      </c>
      <c r="BN104" s="86" t="str">
        <f>_xlfn.XLOOKUP(Form_Responses1811121314[[#This Row],[Sekolah School (Cleansed)]],'Quality Check'!$B$11:$B$14,'Quality Check'!$D$11:$D$14,)</f>
        <v>Controlled Group (CG)</v>
      </c>
      <c r="BO104" s="87" t="str">
        <f>_xlfn.XLOOKUP(AS104,'Cleansing - Toothpaste Brand'!A:A,'Cleansing - Toothpaste Brand'!B:B,)</f>
        <v>Fresh and White</v>
      </c>
      <c r="BP104" s="87"/>
      <c r="BQ10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04" s="86" t="str">
        <f>_xlfn.XLOOKUP(AP104,'Cleansing - Response'!E:E,'Cleansing - Response'!F:F,)</f>
        <v>2 days and more</v>
      </c>
      <c r="BS104" s="86">
        <f>IF(Form_Responses1811121314[[#This Row],[Answer - B1]]="2 days and more",1,0)</f>
        <v>1</v>
      </c>
      <c r="BT104" s="86" t="str">
        <f>_xlfn.XLOOKUP(AQ104,'Cleansing - Response'!E:E,'Cleansing - Response'!F:F,)</f>
        <v>2 days and more</v>
      </c>
      <c r="BU104" s="86">
        <f>IF(Form_Responses1811121314[[#This Row],[Answer - B2]]="2 days and more",1,0)</f>
        <v>1</v>
      </c>
      <c r="BV104" s="86" t="str">
        <f t="shared" si="5"/>
        <v>Ya / Yes</v>
      </c>
      <c r="BW104" s="86">
        <f>IF(Form_Responses1811121314[[#This Row],[Answer - B3]]="Ya / Yes",1,0)</f>
        <v>1</v>
      </c>
      <c r="BX104" s="86" t="str">
        <f>_xlfn.XLOOKUP(AT104,'Cleansing - Response'!E:E,'Cleansing - Response'!F:F,)</f>
        <v>Rarely / Sometimes</v>
      </c>
      <c r="BY104" s="86">
        <f>IF(Form_Responses1811121314[[#This Row],[Answer - B4]]="Always",1,0)</f>
        <v>0</v>
      </c>
      <c r="BZ104" s="86" t="str">
        <f>_xlfn.XLOOKUP(AU104,'Cleansing - Response'!H:H,'Cleansing - Response'!I:I,)</f>
        <v>Using dental floss at least once</v>
      </c>
      <c r="CA104" s="86">
        <f>IF(Form_Responses1811121314[[#This Row],[Answer - B5]]="Sometimes / When in need",2,IF(Form_Responses1811121314[[#This Row],[Answer - B5]]="Using dental floss at least once",1,0))</f>
        <v>1</v>
      </c>
      <c r="CB104" s="86" t="str">
        <f>_xlfn.XLOOKUP(AV104,'Cleansing - Response'!K:K,'Cleansing - Response'!L:L,)</f>
        <v>Up to 1 time a day</v>
      </c>
      <c r="CC104" s="86">
        <f>IF(Form_Responses1811121314[[#This Row],[Answer - B6]]="More than 1 time a day",1,0)</f>
        <v>0</v>
      </c>
      <c r="CD104" s="86" t="str">
        <f>_xlfn.XLOOKUP(AW104,'Cleansing - Response'!$N:$N,'Cleansing - Response'!$O:$O,)</f>
        <v>Yes / Sometimes</v>
      </c>
      <c r="CE104" s="86">
        <f>IF(Form_Responses1811121314[[#This Row],[Answer - B7-1]]="Yes / Sometimes",1,0)</f>
        <v>1</v>
      </c>
      <c r="CF104" s="86" t="str">
        <f>_xlfn.XLOOKUP(AX104,'Cleansing - Response'!$N:$N,'Cleansing - Response'!$O:$O,)</f>
        <v>Yes / Sometimes</v>
      </c>
      <c r="CG104" s="86">
        <f>IF(Form_Responses1811121314[[#This Row],[Answer - B7-2]]="Yes / Sometimes",1,0)</f>
        <v>1</v>
      </c>
      <c r="CH104" s="86" t="str">
        <f>_xlfn.XLOOKUP(AY104,'Cleansing - Response'!$N:$N,'Cleansing - Response'!$O:$O,)</f>
        <v>Yes / Sometimes</v>
      </c>
      <c r="CI104" s="86">
        <f>IF(Form_Responses1811121314[[#This Row],[Answer - B7-3]]="Yes / Sometimes",1,0)</f>
        <v>1</v>
      </c>
      <c r="CJ104" s="86" t="str">
        <f>_xlfn.XLOOKUP(AZ104,'Cleansing - Response'!$N:$N,'Cleansing - Response'!$O:$O,)</f>
        <v>Yes / Sometimes</v>
      </c>
      <c r="CK104" s="86">
        <f>IF(Form_Responses1811121314[[#This Row],[Answer - B7-4]]="Yes / Sometimes",1,0)</f>
        <v>1</v>
      </c>
      <c r="CL104" s="86" t="str">
        <f>_xlfn.XLOOKUP(BA104,'Cleansing - Response'!$N:$N,'Cleansing - Response'!$O:$O,)</f>
        <v>Yes / Sometimes</v>
      </c>
      <c r="CM104" s="86">
        <f>IF(Form_Responses1811121314[[#This Row],[Answer - B7-5]]="Yes / Sometimes",1,0)</f>
        <v>1</v>
      </c>
      <c r="CN104" s="86" t="str">
        <f>_xlfn.XLOOKUP(BB104,'Cleansing - Response'!$N:$N,'Cleansing - Response'!$O:$O,)</f>
        <v>Yes / Sometimes</v>
      </c>
      <c r="CO104" s="86">
        <f>IF(Form_Responses1811121314[[#This Row],[Answer - B7-6]]="Yes / Sometimes",1,0)</f>
        <v>1</v>
      </c>
      <c r="CP104" s="87" t="str">
        <f>IF(COUNTIF(Form_Responses1811121314[[#This Row],[Answer - B7-1]:[Answer - B7-6]], "Yes / Sometimes") &gt; 4, "More than 4 times","Up to 4 times")</f>
        <v>More than 4 times</v>
      </c>
      <c r="CQ104" s="152">
        <f>IF(Form_Responses1811121314[[#This Row],[Answer - B7 (Overall)]]="More than 4 times",1,0)</f>
        <v>1</v>
      </c>
    </row>
    <row r="105" spans="1:95" ht="13.2" hidden="1" x14ac:dyDescent="0.25">
      <c r="A105" s="82">
        <v>45572.383372407407</v>
      </c>
      <c r="B105" s="83" t="s">
        <v>367</v>
      </c>
      <c r="C105" s="84" t="s">
        <v>368</v>
      </c>
      <c r="D105" s="83">
        <v>34.82</v>
      </c>
      <c r="E105" s="83">
        <v>0.08</v>
      </c>
      <c r="F105" s="83" t="s">
        <v>60</v>
      </c>
      <c r="G105" s="83" t="s">
        <v>76</v>
      </c>
      <c r="H105" s="83" t="s">
        <v>369</v>
      </c>
      <c r="I105" s="83" t="s">
        <v>63</v>
      </c>
      <c r="J105" s="83" t="s">
        <v>64</v>
      </c>
      <c r="K105" s="83" t="s">
        <v>64</v>
      </c>
      <c r="L105" s="83" t="s">
        <v>64</v>
      </c>
      <c r="M105" s="83" t="s">
        <v>78</v>
      </c>
      <c r="N105" s="83" t="s">
        <v>64</v>
      </c>
      <c r="O105" s="83" t="s">
        <v>78</v>
      </c>
      <c r="P105" s="83" t="s">
        <v>78</v>
      </c>
      <c r="Q105" s="83" t="s">
        <v>78</v>
      </c>
      <c r="R105" s="83" t="s">
        <v>64</v>
      </c>
      <c r="S105" s="83" t="s">
        <v>78</v>
      </c>
      <c r="T105" s="83" t="s">
        <v>64</v>
      </c>
      <c r="U105" s="83" t="s">
        <v>64</v>
      </c>
      <c r="V105" s="83" t="s">
        <v>64</v>
      </c>
      <c r="W105" s="83" t="s">
        <v>64</v>
      </c>
      <c r="X105" s="83" t="s">
        <v>64</v>
      </c>
      <c r="Y105" s="83" t="s">
        <v>64</v>
      </c>
      <c r="Z105" s="83" t="s">
        <v>66</v>
      </c>
      <c r="AA105" s="83" t="s">
        <v>65</v>
      </c>
      <c r="AB105" s="83" t="s">
        <v>66</v>
      </c>
      <c r="AC105" s="83" t="s">
        <v>66</v>
      </c>
      <c r="AD105" s="83" t="s">
        <v>66</v>
      </c>
      <c r="AE105" s="83" t="s">
        <v>66</v>
      </c>
      <c r="AF105" s="83" t="s">
        <v>66</v>
      </c>
      <c r="AG105" s="83" t="s">
        <v>65</v>
      </c>
      <c r="AH105" s="83" t="s">
        <v>66</v>
      </c>
      <c r="AI105" s="83" t="s">
        <v>79</v>
      </c>
      <c r="AJ105" s="83" t="s">
        <v>66</v>
      </c>
      <c r="AK105" s="83" t="s">
        <v>66</v>
      </c>
      <c r="AL105" s="83" t="s">
        <v>66</v>
      </c>
      <c r="AM105" s="83" t="s">
        <v>66</v>
      </c>
      <c r="AN105" s="83" t="s">
        <v>79</v>
      </c>
      <c r="AO105" s="83" t="s">
        <v>79</v>
      </c>
      <c r="AP105" s="83" t="s">
        <v>85</v>
      </c>
      <c r="AQ105" s="83" t="s">
        <v>85</v>
      </c>
      <c r="AR105" s="83" t="s">
        <v>63</v>
      </c>
      <c r="AS105" s="83" t="s">
        <v>370</v>
      </c>
      <c r="AT105" s="83" t="s">
        <v>87</v>
      </c>
      <c r="AU105" s="83" t="s">
        <v>70</v>
      </c>
      <c r="AV105" s="83" t="s">
        <v>71</v>
      </c>
      <c r="AW105" s="83" t="s">
        <v>73</v>
      </c>
      <c r="AX105" s="83" t="s">
        <v>73</v>
      </c>
      <c r="AY105" s="83" t="s">
        <v>72</v>
      </c>
      <c r="AZ105" s="83" t="s">
        <v>73</v>
      </c>
      <c r="BA105" s="83" t="s">
        <v>72</v>
      </c>
      <c r="BB105" s="83" t="s">
        <v>73</v>
      </c>
      <c r="BC105" s="83" t="s">
        <v>73</v>
      </c>
      <c r="BD105" s="83"/>
      <c r="BE105" s="83" t="s">
        <v>73</v>
      </c>
      <c r="BF105" s="83"/>
      <c r="BG105" s="87" t="s">
        <v>335</v>
      </c>
      <c r="BH105" s="87" t="s">
        <v>60</v>
      </c>
      <c r="BI105" s="76" t="s">
        <v>1414</v>
      </c>
      <c r="BJ105">
        <f t="shared" si="3"/>
        <v>12</v>
      </c>
      <c r="BK105" s="87">
        <f t="shared" si="4"/>
        <v>48</v>
      </c>
      <c r="BL105" s="87"/>
      <c r="BM105" s="86" t="str">
        <f>_xlfn.XLOOKUP(Form_Responses1811121314[[#This Row],[Sekolah School (Cleansed)]],'Quality Check'!$B$11:$B$14,'Quality Check'!$C$11:$C$14,)</f>
        <v>Rural</v>
      </c>
      <c r="BN105" s="86" t="str">
        <f>_xlfn.XLOOKUP(Form_Responses1811121314[[#This Row],[Sekolah School (Cleansed)]],'Quality Check'!$B$11:$B$14,'Quality Check'!$D$11:$D$14,)</f>
        <v>Controlled Group (CG)</v>
      </c>
      <c r="BO105" s="87" t="str">
        <f>_xlfn.XLOOKUP(AS105,'Cleansing - Toothpaste Brand'!A:A,'Cleansing - Toothpaste Brand'!B:B,)</f>
        <v>Mukmin</v>
      </c>
      <c r="BP105" s="87"/>
      <c r="BQ10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105" s="86" t="str">
        <f>_xlfn.XLOOKUP(AP105,'Cleansing - Response'!E:E,'Cleansing - Response'!F:F,)</f>
        <v>2 days and more</v>
      </c>
      <c r="BS105" s="86">
        <f>IF(Form_Responses1811121314[[#This Row],[Answer - B1]]="2 days and more",1,0)</f>
        <v>1</v>
      </c>
      <c r="BT105" s="86" t="str">
        <f>_xlfn.XLOOKUP(AQ105,'Cleansing - Response'!E:E,'Cleansing - Response'!F:F,)</f>
        <v>2 days and more</v>
      </c>
      <c r="BU105" s="86">
        <f>IF(Form_Responses1811121314[[#This Row],[Answer - B2]]="2 days and more",1,0)</f>
        <v>1</v>
      </c>
      <c r="BV105" s="86" t="str">
        <f t="shared" si="5"/>
        <v>Ya / Yes</v>
      </c>
      <c r="BW105" s="86">
        <f>IF(Form_Responses1811121314[[#This Row],[Answer - B3]]="Ya / Yes",1,0)</f>
        <v>1</v>
      </c>
      <c r="BX105" s="86" t="str">
        <f>_xlfn.XLOOKUP(AT105,'Cleansing - Response'!E:E,'Cleansing - Response'!F:F,)</f>
        <v>Always</v>
      </c>
      <c r="BY105" s="86">
        <f>IF(Form_Responses1811121314[[#This Row],[Answer - B4]]="Always",1,0)</f>
        <v>1</v>
      </c>
      <c r="BZ105" s="86" t="str">
        <f>_xlfn.XLOOKUP(AU105,'Cleansing - Response'!H:H,'Cleansing - Response'!I:I,)</f>
        <v>Sometimes / When in need</v>
      </c>
      <c r="CA105" s="86">
        <f>IF(Form_Responses1811121314[[#This Row],[Answer - B5]]="Sometimes / When in need",2,IF(Form_Responses1811121314[[#This Row],[Answer - B5]]="Using dental floss at least once",1,0))</f>
        <v>2</v>
      </c>
      <c r="CB105" s="86" t="str">
        <f>_xlfn.XLOOKUP(AV105,'Cleansing - Response'!K:K,'Cleansing - Response'!L:L,)</f>
        <v>Up to 1 time a day</v>
      </c>
      <c r="CC105" s="86">
        <f>IF(Form_Responses1811121314[[#This Row],[Answer - B6]]="More than 1 time a day",1,0)</f>
        <v>0</v>
      </c>
      <c r="CD105" s="86" t="str">
        <f>_xlfn.XLOOKUP(AW105,'Cleansing - Response'!$N:$N,'Cleansing - Response'!$O:$O,)</f>
        <v>No</v>
      </c>
      <c r="CE105" s="86">
        <f>IF(Form_Responses1811121314[[#This Row],[Answer - B7-1]]="Yes / Sometimes",1,0)</f>
        <v>0</v>
      </c>
      <c r="CF105" s="86" t="str">
        <f>_xlfn.XLOOKUP(AX105,'Cleansing - Response'!$N:$N,'Cleansing - Response'!$O:$O,)</f>
        <v>No</v>
      </c>
      <c r="CG105" s="86">
        <f>IF(Form_Responses1811121314[[#This Row],[Answer - B7-2]]="Yes / Sometimes",1,0)</f>
        <v>0</v>
      </c>
      <c r="CH105" s="86" t="str">
        <f>_xlfn.XLOOKUP(AY105,'Cleansing - Response'!$N:$N,'Cleansing - Response'!$O:$O,)</f>
        <v>Yes / Sometimes</v>
      </c>
      <c r="CI105" s="86">
        <f>IF(Form_Responses1811121314[[#This Row],[Answer - B7-3]]="Yes / Sometimes",1,0)</f>
        <v>1</v>
      </c>
      <c r="CJ105" s="86" t="str">
        <f>_xlfn.XLOOKUP(AZ105,'Cleansing - Response'!$N:$N,'Cleansing - Response'!$O:$O,)</f>
        <v>No</v>
      </c>
      <c r="CK105" s="86">
        <f>IF(Form_Responses1811121314[[#This Row],[Answer - B7-4]]="Yes / Sometimes",1,0)</f>
        <v>0</v>
      </c>
      <c r="CL105" s="86" t="str">
        <f>_xlfn.XLOOKUP(BA105,'Cleansing - Response'!$N:$N,'Cleansing - Response'!$O:$O,)</f>
        <v>Yes / Sometimes</v>
      </c>
      <c r="CM105" s="86">
        <f>IF(Form_Responses1811121314[[#This Row],[Answer - B7-5]]="Yes / Sometimes",1,0)</f>
        <v>1</v>
      </c>
      <c r="CN105" s="86" t="str">
        <f>_xlfn.XLOOKUP(BB105,'Cleansing - Response'!$N:$N,'Cleansing - Response'!$O:$O,)</f>
        <v>No</v>
      </c>
      <c r="CO105" s="86">
        <f>IF(Form_Responses1811121314[[#This Row],[Answer - B7-6]]="Yes / Sometimes",1,0)</f>
        <v>0</v>
      </c>
      <c r="CP105" s="87" t="str">
        <f>IF(COUNTIF(Form_Responses1811121314[[#This Row],[Answer - B7-1]:[Answer - B7-6]], "Yes / Sometimes") &gt; 4, "More than 4 times","Up to 4 times")</f>
        <v>Up to 4 times</v>
      </c>
      <c r="CQ105" s="152">
        <f>IF(Form_Responses1811121314[[#This Row],[Answer - B7 (Overall)]]="More than 4 times",1,0)</f>
        <v>0</v>
      </c>
    </row>
    <row r="106" spans="1:95" ht="13.2" hidden="1" x14ac:dyDescent="0.25">
      <c r="A106" s="82">
        <v>45572.383376296297</v>
      </c>
      <c r="B106" s="83" t="s">
        <v>371</v>
      </c>
      <c r="C106" s="84" t="s">
        <v>372</v>
      </c>
      <c r="D106" s="83">
        <v>41.96</v>
      </c>
      <c r="E106" s="83">
        <v>0.28999999999999998</v>
      </c>
      <c r="F106" s="83" t="s">
        <v>60</v>
      </c>
      <c r="G106" s="83" t="s">
        <v>76</v>
      </c>
      <c r="H106" s="83" t="s">
        <v>373</v>
      </c>
      <c r="I106" s="83" t="s">
        <v>63</v>
      </c>
      <c r="J106" s="83" t="s">
        <v>64</v>
      </c>
      <c r="K106" s="83" t="s">
        <v>64</v>
      </c>
      <c r="L106" s="83" t="s">
        <v>64</v>
      </c>
      <c r="M106" s="83" t="s">
        <v>84</v>
      </c>
      <c r="N106" s="83" t="s">
        <v>64</v>
      </c>
      <c r="O106" s="83" t="s">
        <v>64</v>
      </c>
      <c r="P106" s="83" t="s">
        <v>84</v>
      </c>
      <c r="Q106" s="83" t="s">
        <v>64</v>
      </c>
      <c r="R106" s="83" t="s">
        <v>64</v>
      </c>
      <c r="S106" s="83" t="s">
        <v>64</v>
      </c>
      <c r="T106" s="83" t="s">
        <v>64</v>
      </c>
      <c r="U106" s="83" t="s">
        <v>64</v>
      </c>
      <c r="V106" s="83" t="s">
        <v>64</v>
      </c>
      <c r="W106" s="83" t="s">
        <v>64</v>
      </c>
      <c r="X106" s="83" t="s">
        <v>64</v>
      </c>
      <c r="Y106" s="83" t="s">
        <v>64</v>
      </c>
      <c r="Z106" s="83" t="s">
        <v>65</v>
      </c>
      <c r="AA106" s="83" t="s">
        <v>65</v>
      </c>
      <c r="AB106" s="83" t="s">
        <v>66</v>
      </c>
      <c r="AC106" s="83" t="s">
        <v>65</v>
      </c>
      <c r="AD106" s="83" t="s">
        <v>65</v>
      </c>
      <c r="AE106" s="83" t="s">
        <v>65</v>
      </c>
      <c r="AF106" s="83" t="s">
        <v>66</v>
      </c>
      <c r="AG106" s="83" t="s">
        <v>65</v>
      </c>
      <c r="AH106" s="83" t="s">
        <v>66</v>
      </c>
      <c r="AI106" s="83" t="s">
        <v>65</v>
      </c>
      <c r="AJ106" s="83" t="s">
        <v>65</v>
      </c>
      <c r="AK106" s="83" t="s">
        <v>65</v>
      </c>
      <c r="AL106" s="83" t="s">
        <v>65</v>
      </c>
      <c r="AM106" s="83" t="s">
        <v>65</v>
      </c>
      <c r="AN106" s="83" t="s">
        <v>65</v>
      </c>
      <c r="AO106" s="83" t="s">
        <v>65</v>
      </c>
      <c r="AP106" s="83" t="s">
        <v>67</v>
      </c>
      <c r="AQ106" s="83" t="s">
        <v>67</v>
      </c>
      <c r="AR106" s="83" t="s">
        <v>86</v>
      </c>
      <c r="AS106" s="83" t="s">
        <v>68</v>
      </c>
      <c r="AT106" s="83" t="s">
        <v>69</v>
      </c>
      <c r="AU106" s="83" t="s">
        <v>70</v>
      </c>
      <c r="AV106" s="83" t="s">
        <v>71</v>
      </c>
      <c r="AW106" s="83" t="s">
        <v>63</v>
      </c>
      <c r="AX106" s="83" t="s">
        <v>72</v>
      </c>
      <c r="AY106" s="83" t="s">
        <v>73</v>
      </c>
      <c r="AZ106" s="83" t="s">
        <v>72</v>
      </c>
      <c r="BA106" s="83" t="s">
        <v>73</v>
      </c>
      <c r="BB106" s="83" t="s">
        <v>73</v>
      </c>
      <c r="BC106" s="83" t="s">
        <v>73</v>
      </c>
      <c r="BD106" s="83"/>
      <c r="BE106" s="83" t="s">
        <v>73</v>
      </c>
      <c r="BF106" s="83"/>
      <c r="BG106" s="87" t="s">
        <v>335</v>
      </c>
      <c r="BH106" s="87" t="s">
        <v>60</v>
      </c>
      <c r="BI106" s="76" t="s">
        <v>1414</v>
      </c>
      <c r="BJ106">
        <f t="shared" si="3"/>
        <v>14</v>
      </c>
      <c r="BK106" s="87">
        <f t="shared" si="4"/>
        <v>58</v>
      </c>
      <c r="BL106" s="87"/>
      <c r="BM106" s="86" t="str">
        <f>_xlfn.XLOOKUP(Form_Responses1811121314[[#This Row],[Sekolah School (Cleansed)]],'Quality Check'!$B$11:$B$14,'Quality Check'!$C$11:$C$14,)</f>
        <v>Rural</v>
      </c>
      <c r="BN106" s="86" t="str">
        <f>_xlfn.XLOOKUP(Form_Responses1811121314[[#This Row],[Sekolah School (Cleansed)]],'Quality Check'!$B$11:$B$14,'Quality Check'!$D$11:$D$14,)</f>
        <v>Controlled Group (CG)</v>
      </c>
      <c r="BO106" s="87" t="str">
        <f>_xlfn.XLOOKUP(AS106,'Cleansing - Toothpaste Brand'!A:A,'Cleansing - Toothpaste Brand'!B:B,)</f>
        <v>Colgate</v>
      </c>
      <c r="BP106" s="87"/>
      <c r="BQ10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06" s="86" t="str">
        <f>_xlfn.XLOOKUP(AP106,'Cleansing - Response'!E:E,'Cleansing - Response'!F:F,)</f>
        <v>2 days and more</v>
      </c>
      <c r="BS106" s="86">
        <f>IF(Form_Responses1811121314[[#This Row],[Answer - B1]]="2 days and more",1,0)</f>
        <v>1</v>
      </c>
      <c r="BT106" s="86" t="str">
        <f>_xlfn.XLOOKUP(AQ106,'Cleansing - Response'!E:E,'Cleansing - Response'!F:F,)</f>
        <v>2 days and more</v>
      </c>
      <c r="BU106" s="86">
        <f>IF(Form_Responses1811121314[[#This Row],[Answer - B2]]="2 days and more",1,0)</f>
        <v>1</v>
      </c>
      <c r="BV106" s="86" t="str">
        <f t="shared" si="5"/>
        <v>Ya / Yes</v>
      </c>
      <c r="BW106" s="86">
        <f>IF(Form_Responses1811121314[[#This Row],[Answer - B3]]="Ya / Yes",1,0)</f>
        <v>1</v>
      </c>
      <c r="BX106" s="86" t="str">
        <f>_xlfn.XLOOKUP(AT106,'Cleansing - Response'!E:E,'Cleansing - Response'!F:F,)</f>
        <v>Rarely / Sometimes</v>
      </c>
      <c r="BY106" s="86">
        <f>IF(Form_Responses1811121314[[#This Row],[Answer - B4]]="Always",1,0)</f>
        <v>0</v>
      </c>
      <c r="BZ106" s="86" t="str">
        <f>_xlfn.XLOOKUP(AU106,'Cleansing - Response'!H:H,'Cleansing - Response'!I:I,)</f>
        <v>Sometimes / When in need</v>
      </c>
      <c r="CA106" s="86">
        <f>IF(Form_Responses1811121314[[#This Row],[Answer - B5]]="Sometimes / When in need",2,IF(Form_Responses1811121314[[#This Row],[Answer - B5]]="Using dental floss at least once",1,0))</f>
        <v>2</v>
      </c>
      <c r="CB106" s="86" t="str">
        <f>_xlfn.XLOOKUP(AV106,'Cleansing - Response'!K:K,'Cleansing - Response'!L:L,)</f>
        <v>Up to 1 time a day</v>
      </c>
      <c r="CC106" s="86">
        <f>IF(Form_Responses1811121314[[#This Row],[Answer - B6]]="More than 1 time a day",1,0)</f>
        <v>0</v>
      </c>
      <c r="CD106" s="86" t="str">
        <f>_xlfn.XLOOKUP(AW106,'Cleansing - Response'!$N:$N,'Cleansing - Response'!$O:$O,)</f>
        <v>Yes / Sometimes</v>
      </c>
      <c r="CE106" s="86">
        <f>IF(Form_Responses1811121314[[#This Row],[Answer - B7-1]]="Yes / Sometimes",1,0)</f>
        <v>1</v>
      </c>
      <c r="CF106" s="86" t="str">
        <f>_xlfn.XLOOKUP(AX106,'Cleansing - Response'!$N:$N,'Cleansing - Response'!$O:$O,)</f>
        <v>Yes / Sometimes</v>
      </c>
      <c r="CG106" s="86">
        <f>IF(Form_Responses1811121314[[#This Row],[Answer - B7-2]]="Yes / Sometimes",1,0)</f>
        <v>1</v>
      </c>
      <c r="CH106" s="86" t="str">
        <f>_xlfn.XLOOKUP(AY106,'Cleansing - Response'!$N:$N,'Cleansing - Response'!$O:$O,)</f>
        <v>No</v>
      </c>
      <c r="CI106" s="86">
        <f>IF(Form_Responses1811121314[[#This Row],[Answer - B7-3]]="Yes / Sometimes",1,0)</f>
        <v>0</v>
      </c>
      <c r="CJ106" s="86" t="str">
        <f>_xlfn.XLOOKUP(AZ106,'Cleansing - Response'!$N:$N,'Cleansing - Response'!$O:$O,)</f>
        <v>Yes / Sometimes</v>
      </c>
      <c r="CK106" s="86">
        <f>IF(Form_Responses1811121314[[#This Row],[Answer - B7-4]]="Yes / Sometimes",1,0)</f>
        <v>1</v>
      </c>
      <c r="CL106" s="86" t="str">
        <f>_xlfn.XLOOKUP(BA106,'Cleansing - Response'!$N:$N,'Cleansing - Response'!$O:$O,)</f>
        <v>No</v>
      </c>
      <c r="CM106" s="86">
        <f>IF(Form_Responses1811121314[[#This Row],[Answer - B7-5]]="Yes / Sometimes",1,0)</f>
        <v>0</v>
      </c>
      <c r="CN106" s="86" t="str">
        <f>_xlfn.XLOOKUP(BB106,'Cleansing - Response'!$N:$N,'Cleansing - Response'!$O:$O,)</f>
        <v>No</v>
      </c>
      <c r="CO106" s="86">
        <f>IF(Form_Responses1811121314[[#This Row],[Answer - B7-6]]="Yes / Sometimes",1,0)</f>
        <v>0</v>
      </c>
      <c r="CP106" s="87" t="str">
        <f>IF(COUNTIF(Form_Responses1811121314[[#This Row],[Answer - B7-1]:[Answer - B7-6]], "Yes / Sometimes") &gt; 4, "More than 4 times","Up to 4 times")</f>
        <v>Up to 4 times</v>
      </c>
      <c r="CQ106" s="152">
        <f>IF(Form_Responses1811121314[[#This Row],[Answer - B7 (Overall)]]="More than 4 times",1,0)</f>
        <v>0</v>
      </c>
    </row>
    <row r="107" spans="1:95" ht="13.2" hidden="1" x14ac:dyDescent="0.25">
      <c r="A107" s="82">
        <v>45572.385504074075</v>
      </c>
      <c r="B107" s="83" t="s">
        <v>374</v>
      </c>
      <c r="C107" s="84" t="s">
        <v>375</v>
      </c>
      <c r="D107" s="83">
        <v>53.57</v>
      </c>
      <c r="E107" s="83">
        <v>0.33</v>
      </c>
      <c r="F107" s="83" t="s">
        <v>60</v>
      </c>
      <c r="G107" s="83" t="s">
        <v>76</v>
      </c>
      <c r="H107" s="83" t="s">
        <v>352</v>
      </c>
      <c r="I107" s="83" t="s">
        <v>63</v>
      </c>
      <c r="J107" s="83" t="s">
        <v>64</v>
      </c>
      <c r="K107" s="83" t="s">
        <v>84</v>
      </c>
      <c r="L107" s="83" t="s">
        <v>64</v>
      </c>
      <c r="M107" s="83" t="s">
        <v>84</v>
      </c>
      <c r="N107" s="83" t="s">
        <v>64</v>
      </c>
      <c r="O107" s="83" t="s">
        <v>64</v>
      </c>
      <c r="P107" s="83" t="s">
        <v>78</v>
      </c>
      <c r="Q107" s="83" t="s">
        <v>64</v>
      </c>
      <c r="R107" s="83" t="s">
        <v>64</v>
      </c>
      <c r="S107" s="83" t="s">
        <v>84</v>
      </c>
      <c r="T107" s="83" t="s">
        <v>64</v>
      </c>
      <c r="U107" s="83" t="s">
        <v>64</v>
      </c>
      <c r="V107" s="83" t="s">
        <v>64</v>
      </c>
      <c r="W107" s="83" t="s">
        <v>64</v>
      </c>
      <c r="X107" s="83" t="s">
        <v>64</v>
      </c>
      <c r="Y107" s="83" t="s">
        <v>64</v>
      </c>
      <c r="Z107" s="83" t="s">
        <v>65</v>
      </c>
      <c r="AA107" s="83" t="s">
        <v>65</v>
      </c>
      <c r="AB107" s="83" t="s">
        <v>66</v>
      </c>
      <c r="AC107" s="83" t="s">
        <v>65</v>
      </c>
      <c r="AD107" s="83" t="s">
        <v>66</v>
      </c>
      <c r="AE107" s="83" t="s">
        <v>66</v>
      </c>
      <c r="AF107" s="83" t="s">
        <v>66</v>
      </c>
      <c r="AG107" s="83" t="s">
        <v>65</v>
      </c>
      <c r="AH107" s="83" t="s">
        <v>66</v>
      </c>
      <c r="AI107" s="83" t="s">
        <v>79</v>
      </c>
      <c r="AJ107" s="83" t="s">
        <v>65</v>
      </c>
      <c r="AK107" s="83" t="s">
        <v>65</v>
      </c>
      <c r="AL107" s="83" t="s">
        <v>66</v>
      </c>
      <c r="AM107" s="83" t="s">
        <v>65</v>
      </c>
      <c r="AN107" s="83" t="s">
        <v>79</v>
      </c>
      <c r="AO107" s="83" t="s">
        <v>66</v>
      </c>
      <c r="AP107" s="83" t="s">
        <v>67</v>
      </c>
      <c r="AQ107" s="83" t="s">
        <v>67</v>
      </c>
      <c r="AR107" s="83" t="s">
        <v>86</v>
      </c>
      <c r="AS107" s="83" t="s">
        <v>115</v>
      </c>
      <c r="AT107" s="83" t="s">
        <v>87</v>
      </c>
      <c r="AU107" s="83" t="s">
        <v>93</v>
      </c>
      <c r="AV107" s="83" t="s">
        <v>71</v>
      </c>
      <c r="AW107" s="83" t="s">
        <v>73</v>
      </c>
      <c r="AX107" s="83" t="s">
        <v>72</v>
      </c>
      <c r="AY107" s="83" t="s">
        <v>73</v>
      </c>
      <c r="AZ107" s="83" t="s">
        <v>73</v>
      </c>
      <c r="BA107" s="83" t="s">
        <v>72</v>
      </c>
      <c r="BB107" s="83" t="s">
        <v>73</v>
      </c>
      <c r="BC107" s="83" t="s">
        <v>73</v>
      </c>
      <c r="BD107" s="83"/>
      <c r="BE107" s="83" t="s">
        <v>73</v>
      </c>
      <c r="BF107" s="83"/>
      <c r="BG107" s="87" t="s">
        <v>335</v>
      </c>
      <c r="BH107" s="87" t="s">
        <v>60</v>
      </c>
      <c r="BI107" s="76" t="s">
        <v>1414</v>
      </c>
      <c r="BJ107">
        <f t="shared" si="3"/>
        <v>12</v>
      </c>
      <c r="BK107" s="87">
        <f t="shared" si="4"/>
        <v>54</v>
      </c>
      <c r="BL107" s="87"/>
      <c r="BM107" s="86" t="str">
        <f>_xlfn.XLOOKUP(Form_Responses1811121314[[#This Row],[Sekolah School (Cleansed)]],'Quality Check'!$B$11:$B$14,'Quality Check'!$C$11:$C$14,)</f>
        <v>Rural</v>
      </c>
      <c r="BN107" s="86" t="str">
        <f>_xlfn.XLOOKUP(Form_Responses1811121314[[#This Row],[Sekolah School (Cleansed)]],'Quality Check'!$B$11:$B$14,'Quality Check'!$D$11:$D$14,)</f>
        <v>Controlled Group (CG)</v>
      </c>
      <c r="BO107" s="87" t="str">
        <f>_xlfn.XLOOKUP(AS107,'Cleansing - Toothpaste Brand'!A:A,'Cleansing - Toothpaste Brand'!B:B,)</f>
        <v>Darlie</v>
      </c>
      <c r="BP107" s="87"/>
      <c r="BQ10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07" s="86" t="str">
        <f>_xlfn.XLOOKUP(AP107,'Cleansing - Response'!E:E,'Cleansing - Response'!F:F,)</f>
        <v>2 days and more</v>
      </c>
      <c r="BS107" s="86">
        <f>IF(Form_Responses1811121314[[#This Row],[Answer - B1]]="2 days and more",1,0)</f>
        <v>1</v>
      </c>
      <c r="BT107" s="86" t="str">
        <f>_xlfn.XLOOKUP(AQ107,'Cleansing - Response'!E:E,'Cleansing - Response'!F:F,)</f>
        <v>2 days and more</v>
      </c>
      <c r="BU107" s="86">
        <f>IF(Form_Responses1811121314[[#This Row],[Answer - B2]]="2 days and more",1,0)</f>
        <v>1</v>
      </c>
      <c r="BV107" s="86" t="str">
        <f t="shared" si="5"/>
        <v>Ya / Yes</v>
      </c>
      <c r="BW107" s="86">
        <f>IF(Form_Responses1811121314[[#This Row],[Answer - B3]]="Ya / Yes",1,0)</f>
        <v>1</v>
      </c>
      <c r="BX107" s="86" t="str">
        <f>_xlfn.XLOOKUP(AT107,'Cleansing - Response'!E:E,'Cleansing - Response'!F:F,)</f>
        <v>Always</v>
      </c>
      <c r="BY107" s="86">
        <f>IF(Form_Responses1811121314[[#This Row],[Answer - B4]]="Always",1,0)</f>
        <v>1</v>
      </c>
      <c r="BZ107" s="86" t="str">
        <f>_xlfn.XLOOKUP(AU107,'Cleansing - Response'!H:H,'Cleansing - Response'!I:I,)</f>
        <v>Not using dental floss</v>
      </c>
      <c r="CA107" s="86">
        <f>IF(Form_Responses1811121314[[#This Row],[Answer - B5]]="Sometimes / When in need",2,IF(Form_Responses1811121314[[#This Row],[Answer - B5]]="Using dental floss at least once",1,0))</f>
        <v>0</v>
      </c>
      <c r="CB107" s="86" t="str">
        <f>_xlfn.XLOOKUP(AV107,'Cleansing - Response'!K:K,'Cleansing - Response'!L:L,)</f>
        <v>Up to 1 time a day</v>
      </c>
      <c r="CC107" s="86">
        <f>IF(Form_Responses1811121314[[#This Row],[Answer - B6]]="More than 1 time a day",1,0)</f>
        <v>0</v>
      </c>
      <c r="CD107" s="86" t="str">
        <f>_xlfn.XLOOKUP(AW107,'Cleansing - Response'!$N:$N,'Cleansing - Response'!$O:$O,)</f>
        <v>No</v>
      </c>
      <c r="CE107" s="86">
        <f>IF(Form_Responses1811121314[[#This Row],[Answer - B7-1]]="Yes / Sometimes",1,0)</f>
        <v>0</v>
      </c>
      <c r="CF107" s="86" t="str">
        <f>_xlfn.XLOOKUP(AX107,'Cleansing - Response'!$N:$N,'Cleansing - Response'!$O:$O,)</f>
        <v>Yes / Sometimes</v>
      </c>
      <c r="CG107" s="86">
        <f>IF(Form_Responses1811121314[[#This Row],[Answer - B7-2]]="Yes / Sometimes",1,0)</f>
        <v>1</v>
      </c>
      <c r="CH107" s="86" t="str">
        <f>_xlfn.XLOOKUP(AY107,'Cleansing - Response'!$N:$N,'Cleansing - Response'!$O:$O,)</f>
        <v>No</v>
      </c>
      <c r="CI107" s="86">
        <f>IF(Form_Responses1811121314[[#This Row],[Answer - B7-3]]="Yes / Sometimes",1,0)</f>
        <v>0</v>
      </c>
      <c r="CJ107" s="86" t="str">
        <f>_xlfn.XLOOKUP(AZ107,'Cleansing - Response'!$N:$N,'Cleansing - Response'!$O:$O,)</f>
        <v>No</v>
      </c>
      <c r="CK107" s="86">
        <f>IF(Form_Responses1811121314[[#This Row],[Answer - B7-4]]="Yes / Sometimes",1,0)</f>
        <v>0</v>
      </c>
      <c r="CL107" s="86" t="str">
        <f>_xlfn.XLOOKUP(BA107,'Cleansing - Response'!$N:$N,'Cleansing - Response'!$O:$O,)</f>
        <v>Yes / Sometimes</v>
      </c>
      <c r="CM107" s="86">
        <f>IF(Form_Responses1811121314[[#This Row],[Answer - B7-5]]="Yes / Sometimes",1,0)</f>
        <v>1</v>
      </c>
      <c r="CN107" s="86" t="str">
        <f>_xlfn.XLOOKUP(BB107,'Cleansing - Response'!$N:$N,'Cleansing - Response'!$O:$O,)</f>
        <v>No</v>
      </c>
      <c r="CO107" s="86">
        <f>IF(Form_Responses1811121314[[#This Row],[Answer - B7-6]]="Yes / Sometimes",1,0)</f>
        <v>0</v>
      </c>
      <c r="CP107" s="87" t="str">
        <f>IF(COUNTIF(Form_Responses1811121314[[#This Row],[Answer - B7-1]:[Answer - B7-6]], "Yes / Sometimes") &gt; 4, "More than 4 times","Up to 4 times")</f>
        <v>Up to 4 times</v>
      </c>
      <c r="CQ107" s="152">
        <f>IF(Form_Responses1811121314[[#This Row],[Answer - B7 (Overall)]]="More than 4 times",1,0)</f>
        <v>0</v>
      </c>
    </row>
    <row r="108" spans="1:95" ht="13.2" hidden="1" x14ac:dyDescent="0.25">
      <c r="A108" s="82">
        <v>45572.386470613426</v>
      </c>
      <c r="B108" s="83" t="s">
        <v>376</v>
      </c>
      <c r="C108" s="84" t="s">
        <v>377</v>
      </c>
      <c r="D108" s="83">
        <v>58.06</v>
      </c>
      <c r="E108" s="83">
        <v>0.83</v>
      </c>
      <c r="F108" s="83" t="s">
        <v>60</v>
      </c>
      <c r="G108" s="83" t="s">
        <v>76</v>
      </c>
      <c r="H108" s="83" t="s">
        <v>378</v>
      </c>
      <c r="I108" s="83" t="s">
        <v>63</v>
      </c>
      <c r="J108" s="83" t="s">
        <v>64</v>
      </c>
      <c r="K108" s="83" t="s">
        <v>64</v>
      </c>
      <c r="L108" s="83" t="s">
        <v>64</v>
      </c>
      <c r="M108" s="83" t="s">
        <v>84</v>
      </c>
      <c r="N108" s="83" t="s">
        <v>64</v>
      </c>
      <c r="O108" s="83" t="s">
        <v>84</v>
      </c>
      <c r="P108" s="83" t="s">
        <v>84</v>
      </c>
      <c r="Q108" s="83" t="s">
        <v>64</v>
      </c>
      <c r="R108" s="83" t="s">
        <v>64</v>
      </c>
      <c r="S108" s="83" t="s">
        <v>64</v>
      </c>
      <c r="T108" s="83" t="s">
        <v>64</v>
      </c>
      <c r="U108" s="83" t="s">
        <v>84</v>
      </c>
      <c r="V108" s="83" t="s">
        <v>64</v>
      </c>
      <c r="W108" s="83" t="s">
        <v>64</v>
      </c>
      <c r="X108" s="83" t="s">
        <v>64</v>
      </c>
      <c r="Y108" s="83" t="s">
        <v>64</v>
      </c>
      <c r="Z108" s="83" t="s">
        <v>65</v>
      </c>
      <c r="AA108" s="83" t="s">
        <v>65</v>
      </c>
      <c r="AB108" s="83" t="s">
        <v>65</v>
      </c>
      <c r="AC108" s="83" t="s">
        <v>65</v>
      </c>
      <c r="AD108" s="83" t="s">
        <v>65</v>
      </c>
      <c r="AE108" s="83" t="s">
        <v>65</v>
      </c>
      <c r="AF108" s="83" t="s">
        <v>66</v>
      </c>
      <c r="AG108" s="83" t="s">
        <v>66</v>
      </c>
      <c r="AH108" s="83" t="s">
        <v>66</v>
      </c>
      <c r="AI108" s="83" t="s">
        <v>101</v>
      </c>
      <c r="AJ108" s="83" t="s">
        <v>65</v>
      </c>
      <c r="AK108" s="83" t="s">
        <v>65</v>
      </c>
      <c r="AL108" s="83" t="s">
        <v>65</v>
      </c>
      <c r="AM108" s="83" t="s">
        <v>65</v>
      </c>
      <c r="AN108" s="83" t="s">
        <v>65</v>
      </c>
      <c r="AO108" s="83" t="s">
        <v>65</v>
      </c>
      <c r="AP108" s="83" t="s">
        <v>67</v>
      </c>
      <c r="AQ108" s="83" t="s">
        <v>151</v>
      </c>
      <c r="AR108" s="83" t="s">
        <v>63</v>
      </c>
      <c r="AS108" s="83" t="s">
        <v>81</v>
      </c>
      <c r="AT108" s="83" t="s">
        <v>69</v>
      </c>
      <c r="AU108" s="83" t="s">
        <v>70</v>
      </c>
      <c r="AV108" s="83" t="s">
        <v>71</v>
      </c>
      <c r="AW108" s="83" t="s">
        <v>72</v>
      </c>
      <c r="AX108" s="83" t="s">
        <v>72</v>
      </c>
      <c r="AY108" s="83" t="s">
        <v>72</v>
      </c>
      <c r="AZ108" s="83" t="s">
        <v>72</v>
      </c>
      <c r="BA108" s="83" t="s">
        <v>63</v>
      </c>
      <c r="BB108" s="83" t="s">
        <v>63</v>
      </c>
      <c r="BC108" s="83" t="s">
        <v>73</v>
      </c>
      <c r="BD108" s="83"/>
      <c r="BE108" s="83" t="s">
        <v>73</v>
      </c>
      <c r="BF108" s="83"/>
      <c r="BG108" s="87" t="s">
        <v>335</v>
      </c>
      <c r="BH108" s="87" t="s">
        <v>60</v>
      </c>
      <c r="BI108" s="76" t="s">
        <v>1414</v>
      </c>
      <c r="BJ108">
        <f t="shared" si="3"/>
        <v>12</v>
      </c>
      <c r="BK108" s="87">
        <f t="shared" si="4"/>
        <v>61</v>
      </c>
      <c r="BL108" s="87"/>
      <c r="BM108" s="86" t="str">
        <f>_xlfn.XLOOKUP(Form_Responses1811121314[[#This Row],[Sekolah School (Cleansed)]],'Quality Check'!$B$11:$B$14,'Quality Check'!$C$11:$C$14,)</f>
        <v>Rural</v>
      </c>
      <c r="BN108" s="86" t="str">
        <f>_xlfn.XLOOKUP(Form_Responses1811121314[[#This Row],[Sekolah School (Cleansed)]],'Quality Check'!$B$11:$B$14,'Quality Check'!$D$11:$D$14,)</f>
        <v>Controlled Group (CG)</v>
      </c>
      <c r="BO108" s="87" t="str">
        <f>_xlfn.XLOOKUP(AS108,'Cleansing - Toothpaste Brand'!A:A,'Cleansing - Toothpaste Brand'!B:B,)</f>
        <v>Colgate</v>
      </c>
      <c r="BP108" s="87"/>
      <c r="BQ10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08" s="86" t="str">
        <f>_xlfn.XLOOKUP(AP108,'Cleansing - Response'!E:E,'Cleansing - Response'!F:F,)</f>
        <v>2 days and more</v>
      </c>
      <c r="BS108" s="86">
        <f>IF(Form_Responses1811121314[[#This Row],[Answer - B1]]="2 days and more",1,0)</f>
        <v>1</v>
      </c>
      <c r="BT108" s="86" t="str">
        <f>_xlfn.XLOOKUP(AQ108,'Cleansing - Response'!E:E,'Cleansing - Response'!F:F,)</f>
        <v>2 days and more</v>
      </c>
      <c r="BU108" s="86">
        <f>IF(Form_Responses1811121314[[#This Row],[Answer - B2]]="2 days and more",1,0)</f>
        <v>1</v>
      </c>
      <c r="BV108" s="86" t="str">
        <f t="shared" si="5"/>
        <v>Ya / Yes</v>
      </c>
      <c r="BW108" s="86">
        <f>IF(Form_Responses1811121314[[#This Row],[Answer - B3]]="Ya / Yes",1,0)</f>
        <v>1</v>
      </c>
      <c r="BX108" s="86" t="str">
        <f>_xlfn.XLOOKUP(AT108,'Cleansing - Response'!E:E,'Cleansing - Response'!F:F,)</f>
        <v>Rarely / Sometimes</v>
      </c>
      <c r="BY108" s="86">
        <f>IF(Form_Responses1811121314[[#This Row],[Answer - B4]]="Always",1,0)</f>
        <v>0</v>
      </c>
      <c r="BZ108" s="86" t="str">
        <f>_xlfn.XLOOKUP(AU108,'Cleansing - Response'!H:H,'Cleansing - Response'!I:I,)</f>
        <v>Sometimes / When in need</v>
      </c>
      <c r="CA108" s="86">
        <f>IF(Form_Responses1811121314[[#This Row],[Answer - B5]]="Sometimes / When in need",2,IF(Form_Responses1811121314[[#This Row],[Answer - B5]]="Using dental floss at least once",1,0))</f>
        <v>2</v>
      </c>
      <c r="CB108" s="86" t="str">
        <f>_xlfn.XLOOKUP(AV108,'Cleansing - Response'!K:K,'Cleansing - Response'!L:L,)</f>
        <v>Up to 1 time a day</v>
      </c>
      <c r="CC108" s="86">
        <f>IF(Form_Responses1811121314[[#This Row],[Answer - B6]]="More than 1 time a day",1,0)</f>
        <v>0</v>
      </c>
      <c r="CD108" s="86" t="str">
        <f>_xlfn.XLOOKUP(AW108,'Cleansing - Response'!$N:$N,'Cleansing - Response'!$O:$O,)</f>
        <v>Yes / Sometimes</v>
      </c>
      <c r="CE108" s="86">
        <f>IF(Form_Responses1811121314[[#This Row],[Answer - B7-1]]="Yes / Sometimes",1,0)</f>
        <v>1</v>
      </c>
      <c r="CF108" s="86" t="str">
        <f>_xlfn.XLOOKUP(AX108,'Cleansing - Response'!$N:$N,'Cleansing - Response'!$O:$O,)</f>
        <v>Yes / Sometimes</v>
      </c>
      <c r="CG108" s="86">
        <f>IF(Form_Responses1811121314[[#This Row],[Answer - B7-2]]="Yes / Sometimes",1,0)</f>
        <v>1</v>
      </c>
      <c r="CH108" s="86" t="str">
        <f>_xlfn.XLOOKUP(AY108,'Cleansing - Response'!$N:$N,'Cleansing - Response'!$O:$O,)</f>
        <v>Yes / Sometimes</v>
      </c>
      <c r="CI108" s="86">
        <f>IF(Form_Responses1811121314[[#This Row],[Answer - B7-3]]="Yes / Sometimes",1,0)</f>
        <v>1</v>
      </c>
      <c r="CJ108" s="86" t="str">
        <f>_xlfn.XLOOKUP(AZ108,'Cleansing - Response'!$N:$N,'Cleansing - Response'!$O:$O,)</f>
        <v>Yes / Sometimes</v>
      </c>
      <c r="CK108" s="86">
        <f>IF(Form_Responses1811121314[[#This Row],[Answer - B7-4]]="Yes / Sometimes",1,0)</f>
        <v>1</v>
      </c>
      <c r="CL108" s="86" t="str">
        <f>_xlfn.XLOOKUP(BA108,'Cleansing - Response'!$N:$N,'Cleansing - Response'!$O:$O,)</f>
        <v>Yes / Sometimes</v>
      </c>
      <c r="CM108" s="86">
        <f>IF(Form_Responses1811121314[[#This Row],[Answer - B7-5]]="Yes / Sometimes",1,0)</f>
        <v>1</v>
      </c>
      <c r="CN108" s="86" t="str">
        <f>_xlfn.XLOOKUP(BB108,'Cleansing - Response'!$N:$N,'Cleansing - Response'!$O:$O,)</f>
        <v>Yes / Sometimes</v>
      </c>
      <c r="CO108" s="86">
        <f>IF(Form_Responses1811121314[[#This Row],[Answer - B7-6]]="Yes / Sometimes",1,0)</f>
        <v>1</v>
      </c>
      <c r="CP108" s="87" t="str">
        <f>IF(COUNTIF(Form_Responses1811121314[[#This Row],[Answer - B7-1]:[Answer - B7-6]], "Yes / Sometimes") &gt; 4, "More than 4 times","Up to 4 times")</f>
        <v>More than 4 times</v>
      </c>
      <c r="CQ108" s="152">
        <f>IF(Form_Responses1811121314[[#This Row],[Answer - B7 (Overall)]]="More than 4 times",1,0)</f>
        <v>1</v>
      </c>
    </row>
    <row r="109" spans="1:95" ht="13.2" hidden="1" x14ac:dyDescent="0.25">
      <c r="A109" s="82">
        <v>45572.388167002311</v>
      </c>
      <c r="B109" s="83" t="s">
        <v>379</v>
      </c>
      <c r="C109" s="83" t="s">
        <v>380</v>
      </c>
      <c r="D109" s="83">
        <v>100</v>
      </c>
      <c r="E109" s="83">
        <v>1.17</v>
      </c>
      <c r="F109" s="83" t="s">
        <v>60</v>
      </c>
      <c r="G109" s="83" t="s">
        <v>76</v>
      </c>
      <c r="H109" s="83" t="s">
        <v>381</v>
      </c>
      <c r="I109" s="83" t="s">
        <v>73</v>
      </c>
      <c r="J109" s="83" t="s">
        <v>64</v>
      </c>
      <c r="K109" s="83" t="s">
        <v>84</v>
      </c>
      <c r="L109" s="83" t="s">
        <v>64</v>
      </c>
      <c r="M109" s="83" t="s">
        <v>84</v>
      </c>
      <c r="N109" s="83" t="s">
        <v>64</v>
      </c>
      <c r="O109" s="83" t="s">
        <v>64</v>
      </c>
      <c r="P109" s="83" t="s">
        <v>64</v>
      </c>
      <c r="Q109" s="83" t="s">
        <v>84</v>
      </c>
      <c r="R109" s="83" t="s">
        <v>64</v>
      </c>
      <c r="S109" s="83" t="s">
        <v>64</v>
      </c>
      <c r="T109" s="83" t="s">
        <v>84</v>
      </c>
      <c r="U109" s="83" t="s">
        <v>84</v>
      </c>
      <c r="V109" s="83" t="s">
        <v>84</v>
      </c>
      <c r="W109" s="83" t="s">
        <v>64</v>
      </c>
      <c r="X109" s="83" t="s">
        <v>64</v>
      </c>
      <c r="Y109" s="83" t="s">
        <v>78</v>
      </c>
      <c r="Z109" s="83" t="s">
        <v>65</v>
      </c>
      <c r="AA109" s="83" t="s">
        <v>65</v>
      </c>
      <c r="AB109" s="83" t="s">
        <v>66</v>
      </c>
      <c r="AC109" s="83" t="s">
        <v>65</v>
      </c>
      <c r="AD109" s="83" t="s">
        <v>65</v>
      </c>
      <c r="AE109" s="83" t="s">
        <v>66</v>
      </c>
      <c r="AF109" s="83" t="s">
        <v>79</v>
      </c>
      <c r="AG109" s="83" t="s">
        <v>65</v>
      </c>
      <c r="AH109" s="83" t="s">
        <v>66</v>
      </c>
      <c r="AI109" s="83" t="s">
        <v>101</v>
      </c>
      <c r="AJ109" s="83" t="s">
        <v>66</v>
      </c>
      <c r="AK109" s="83" t="s">
        <v>66</v>
      </c>
      <c r="AL109" s="83" t="s">
        <v>65</v>
      </c>
      <c r="AM109" s="83" t="s">
        <v>65</v>
      </c>
      <c r="AN109" s="83" t="s">
        <v>66</v>
      </c>
      <c r="AO109" s="83" t="s">
        <v>65</v>
      </c>
      <c r="AP109" s="83" t="s">
        <v>85</v>
      </c>
      <c r="AQ109" s="83" t="s">
        <v>85</v>
      </c>
      <c r="AR109" s="83" t="s">
        <v>86</v>
      </c>
      <c r="AS109" s="83" t="s">
        <v>68</v>
      </c>
      <c r="AT109" s="83" t="s">
        <v>69</v>
      </c>
      <c r="AU109" s="83" t="s">
        <v>70</v>
      </c>
      <c r="AV109" s="83" t="s">
        <v>132</v>
      </c>
      <c r="AW109" s="83" t="s">
        <v>72</v>
      </c>
      <c r="AX109" s="83" t="s">
        <v>72</v>
      </c>
      <c r="AY109" s="83" t="s">
        <v>72</v>
      </c>
      <c r="AZ109" s="83" t="s">
        <v>72</v>
      </c>
      <c r="BA109" s="83" t="s">
        <v>72</v>
      </c>
      <c r="BB109" s="83" t="s">
        <v>73</v>
      </c>
      <c r="BC109" s="83" t="s">
        <v>73</v>
      </c>
      <c r="BD109" s="83"/>
      <c r="BE109" s="83" t="s">
        <v>73</v>
      </c>
      <c r="BF109" s="83"/>
      <c r="BG109" s="87" t="s">
        <v>335</v>
      </c>
      <c r="BH109" s="87" t="s">
        <v>60</v>
      </c>
      <c r="BI109" s="76" t="s">
        <v>1415</v>
      </c>
      <c r="BJ109">
        <f t="shared" si="3"/>
        <v>9</v>
      </c>
      <c r="BK109" s="87">
        <f t="shared" si="4"/>
        <v>56</v>
      </c>
      <c r="BL109" s="87"/>
      <c r="BM109" s="86" t="str">
        <f>_xlfn.XLOOKUP(Form_Responses1811121314[[#This Row],[Sekolah School (Cleansed)]],'Quality Check'!$B$11:$B$14,'Quality Check'!$C$11:$C$14,)</f>
        <v>Rural</v>
      </c>
      <c r="BN109" s="86" t="str">
        <f>_xlfn.XLOOKUP(Form_Responses1811121314[[#This Row],[Sekolah School (Cleansed)]],'Quality Check'!$B$11:$B$14,'Quality Check'!$D$11:$D$14,)</f>
        <v>Controlled Group (CG)</v>
      </c>
      <c r="BO109" s="87" t="str">
        <f>_xlfn.XLOOKUP(AS109,'Cleansing - Toothpaste Brand'!A:A,'Cleansing - Toothpaste Brand'!B:B,)</f>
        <v>Colgate</v>
      </c>
      <c r="BP109" s="87"/>
      <c r="BQ10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09" s="86" t="str">
        <f>_xlfn.XLOOKUP(AP109,'Cleansing - Response'!E:E,'Cleansing - Response'!F:F,)</f>
        <v>2 days and more</v>
      </c>
      <c r="BS109" s="86">
        <f>IF(Form_Responses1811121314[[#This Row],[Answer - B1]]="2 days and more",1,0)</f>
        <v>1</v>
      </c>
      <c r="BT109" s="86" t="str">
        <f>_xlfn.XLOOKUP(AQ109,'Cleansing - Response'!E:E,'Cleansing - Response'!F:F,)</f>
        <v>2 days and more</v>
      </c>
      <c r="BU109" s="86">
        <f>IF(Form_Responses1811121314[[#This Row],[Answer - B2]]="2 days and more",1,0)</f>
        <v>1</v>
      </c>
      <c r="BV109" s="86" t="str">
        <f t="shared" si="5"/>
        <v>Ya / Yes</v>
      </c>
      <c r="BW109" s="86">
        <f>IF(Form_Responses1811121314[[#This Row],[Answer - B3]]="Ya / Yes",1,0)</f>
        <v>1</v>
      </c>
      <c r="BX109" s="86" t="str">
        <f>_xlfn.XLOOKUP(AT109,'Cleansing - Response'!E:E,'Cleansing - Response'!F:F,)</f>
        <v>Rarely / Sometimes</v>
      </c>
      <c r="BY109" s="86">
        <f>IF(Form_Responses1811121314[[#This Row],[Answer - B4]]="Always",1,0)</f>
        <v>0</v>
      </c>
      <c r="BZ109" s="86" t="str">
        <f>_xlfn.XLOOKUP(AU109,'Cleansing - Response'!H:H,'Cleansing - Response'!I:I,)</f>
        <v>Sometimes / When in need</v>
      </c>
      <c r="CA109" s="86">
        <f>IF(Form_Responses1811121314[[#This Row],[Answer - B5]]="Sometimes / When in need",2,IF(Form_Responses1811121314[[#This Row],[Answer - B5]]="Using dental floss at least once",1,0))</f>
        <v>2</v>
      </c>
      <c r="CB109" s="86" t="str">
        <f>_xlfn.XLOOKUP(AV109,'Cleansing - Response'!K:K,'Cleansing - Response'!L:L,)</f>
        <v>Up to 1 time a day</v>
      </c>
      <c r="CC109" s="86">
        <f>IF(Form_Responses1811121314[[#This Row],[Answer - B6]]="More than 1 time a day",1,0)</f>
        <v>0</v>
      </c>
      <c r="CD109" s="86" t="str">
        <f>_xlfn.XLOOKUP(AW109,'Cleansing - Response'!$N:$N,'Cleansing - Response'!$O:$O,)</f>
        <v>Yes / Sometimes</v>
      </c>
      <c r="CE109" s="86">
        <f>IF(Form_Responses1811121314[[#This Row],[Answer - B7-1]]="Yes / Sometimes",1,0)</f>
        <v>1</v>
      </c>
      <c r="CF109" s="86" t="str">
        <f>_xlfn.XLOOKUP(AX109,'Cleansing - Response'!$N:$N,'Cleansing - Response'!$O:$O,)</f>
        <v>Yes / Sometimes</v>
      </c>
      <c r="CG109" s="86">
        <f>IF(Form_Responses1811121314[[#This Row],[Answer - B7-2]]="Yes / Sometimes",1,0)</f>
        <v>1</v>
      </c>
      <c r="CH109" s="86" t="str">
        <f>_xlfn.XLOOKUP(AY109,'Cleansing - Response'!$N:$N,'Cleansing - Response'!$O:$O,)</f>
        <v>Yes / Sometimes</v>
      </c>
      <c r="CI109" s="86">
        <f>IF(Form_Responses1811121314[[#This Row],[Answer - B7-3]]="Yes / Sometimes",1,0)</f>
        <v>1</v>
      </c>
      <c r="CJ109" s="86" t="str">
        <f>_xlfn.XLOOKUP(AZ109,'Cleansing - Response'!$N:$N,'Cleansing - Response'!$O:$O,)</f>
        <v>Yes / Sometimes</v>
      </c>
      <c r="CK109" s="86">
        <f>IF(Form_Responses1811121314[[#This Row],[Answer - B7-4]]="Yes / Sometimes",1,0)</f>
        <v>1</v>
      </c>
      <c r="CL109" s="86" t="str">
        <f>_xlfn.XLOOKUP(BA109,'Cleansing - Response'!$N:$N,'Cleansing - Response'!$O:$O,)</f>
        <v>Yes / Sometimes</v>
      </c>
      <c r="CM109" s="86">
        <f>IF(Form_Responses1811121314[[#This Row],[Answer - B7-5]]="Yes / Sometimes",1,0)</f>
        <v>1</v>
      </c>
      <c r="CN109" s="86" t="str">
        <f>_xlfn.XLOOKUP(BB109,'Cleansing - Response'!$N:$N,'Cleansing - Response'!$O:$O,)</f>
        <v>No</v>
      </c>
      <c r="CO109" s="86">
        <f>IF(Form_Responses1811121314[[#This Row],[Answer - B7-6]]="Yes / Sometimes",1,0)</f>
        <v>0</v>
      </c>
      <c r="CP109" s="87" t="str">
        <f>IF(COUNTIF(Form_Responses1811121314[[#This Row],[Answer - B7-1]:[Answer - B7-6]], "Yes / Sometimes") &gt; 4, "More than 4 times","Up to 4 times")</f>
        <v>More than 4 times</v>
      </c>
      <c r="CQ109" s="152">
        <f>IF(Form_Responses1811121314[[#This Row],[Answer - B7 (Overall)]]="More than 4 times",1,0)</f>
        <v>1</v>
      </c>
    </row>
    <row r="110" spans="1:95" ht="13.2" hidden="1" x14ac:dyDescent="0.25">
      <c r="A110" s="82">
        <v>45572.397934583336</v>
      </c>
      <c r="B110" s="83" t="s">
        <v>382</v>
      </c>
      <c r="C110" s="84" t="s">
        <v>383</v>
      </c>
      <c r="D110" s="83">
        <v>100</v>
      </c>
      <c r="E110" s="83">
        <v>1.1299999999999999</v>
      </c>
      <c r="F110" s="83" t="s">
        <v>114</v>
      </c>
      <c r="G110" s="83" t="s">
        <v>76</v>
      </c>
      <c r="H110" s="83" t="s">
        <v>384</v>
      </c>
      <c r="I110" s="83" t="s">
        <v>63</v>
      </c>
      <c r="J110" s="83" t="s">
        <v>64</v>
      </c>
      <c r="K110" s="83" t="s">
        <v>78</v>
      </c>
      <c r="L110" s="83" t="s">
        <v>64</v>
      </c>
      <c r="M110" s="83" t="s">
        <v>84</v>
      </c>
      <c r="N110" s="83" t="s">
        <v>64</v>
      </c>
      <c r="O110" s="83" t="s">
        <v>64</v>
      </c>
      <c r="P110" s="83" t="s">
        <v>64</v>
      </c>
      <c r="Q110" s="83" t="s">
        <v>64</v>
      </c>
      <c r="R110" s="83" t="s">
        <v>64</v>
      </c>
      <c r="S110" s="83" t="s">
        <v>64</v>
      </c>
      <c r="T110" s="83" t="s">
        <v>64</v>
      </c>
      <c r="U110" s="83" t="s">
        <v>64</v>
      </c>
      <c r="V110" s="83" t="s">
        <v>64</v>
      </c>
      <c r="W110" s="83" t="s">
        <v>64</v>
      </c>
      <c r="X110" s="83" t="s">
        <v>64</v>
      </c>
      <c r="Y110" s="83" t="s">
        <v>64</v>
      </c>
      <c r="Z110" s="83" t="s">
        <v>65</v>
      </c>
      <c r="AA110" s="83" t="s">
        <v>65</v>
      </c>
      <c r="AB110" s="83" t="s">
        <v>66</v>
      </c>
      <c r="AC110" s="83" t="s">
        <v>65</v>
      </c>
      <c r="AD110" s="83" t="s">
        <v>66</v>
      </c>
      <c r="AE110" s="83" t="s">
        <v>65</v>
      </c>
      <c r="AF110" s="83" t="s">
        <v>66</v>
      </c>
      <c r="AG110" s="83" t="s">
        <v>66</v>
      </c>
      <c r="AH110" s="83" t="s">
        <v>66</v>
      </c>
      <c r="AI110" s="83" t="s">
        <v>79</v>
      </c>
      <c r="AJ110" s="83" t="s">
        <v>66</v>
      </c>
      <c r="AK110" s="83" t="s">
        <v>66</v>
      </c>
      <c r="AL110" s="83" t="s">
        <v>66</v>
      </c>
      <c r="AM110" s="83" t="s">
        <v>66</v>
      </c>
      <c r="AN110" s="83" t="s">
        <v>66</v>
      </c>
      <c r="AO110" s="83" t="s">
        <v>66</v>
      </c>
      <c r="AP110" s="83" t="s">
        <v>85</v>
      </c>
      <c r="AQ110" s="83" t="s">
        <v>85</v>
      </c>
      <c r="AR110" s="83" t="s">
        <v>86</v>
      </c>
      <c r="AS110" s="83" t="s">
        <v>81</v>
      </c>
      <c r="AT110" s="83" t="s">
        <v>69</v>
      </c>
      <c r="AU110" s="83" t="s">
        <v>93</v>
      </c>
      <c r="AV110" s="83" t="s">
        <v>71</v>
      </c>
      <c r="AW110" s="83" t="s">
        <v>63</v>
      </c>
      <c r="AX110" s="83" t="s">
        <v>72</v>
      </c>
      <c r="AY110" s="83" t="s">
        <v>63</v>
      </c>
      <c r="AZ110" s="83" t="s">
        <v>72</v>
      </c>
      <c r="BA110" s="83" t="s">
        <v>63</v>
      </c>
      <c r="BB110" s="83" t="s">
        <v>73</v>
      </c>
      <c r="BC110" s="83" t="s">
        <v>73</v>
      </c>
      <c r="BD110" s="83"/>
      <c r="BE110" s="83" t="s">
        <v>73</v>
      </c>
      <c r="BF110" s="83"/>
      <c r="BG110" s="87" t="s">
        <v>335</v>
      </c>
      <c r="BH110" s="87" t="s">
        <v>114</v>
      </c>
      <c r="BI110" s="76" t="s">
        <v>1414</v>
      </c>
      <c r="BJ110">
        <f t="shared" si="3"/>
        <v>14</v>
      </c>
      <c r="BK110" s="87">
        <f t="shared" si="4"/>
        <v>52</v>
      </c>
      <c r="BL110" s="87"/>
      <c r="BM110" s="86" t="str">
        <f>_xlfn.XLOOKUP(Form_Responses1811121314[[#This Row],[Sekolah School (Cleansed)]],'Quality Check'!$B$11:$B$14,'Quality Check'!$C$11:$C$14,)</f>
        <v>Rural</v>
      </c>
      <c r="BN110" s="86" t="str">
        <f>_xlfn.XLOOKUP(Form_Responses1811121314[[#This Row],[Sekolah School (Cleansed)]],'Quality Check'!$B$11:$B$14,'Quality Check'!$D$11:$D$14,)</f>
        <v>Controlled Group (CG)</v>
      </c>
      <c r="BO110" s="87" t="str">
        <f>_xlfn.XLOOKUP(AS110,'Cleansing - Toothpaste Brand'!A:A,'Cleansing - Toothpaste Brand'!B:B,)</f>
        <v>Colgate</v>
      </c>
      <c r="BP110" s="87"/>
      <c r="BQ11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10" s="86" t="str">
        <f>_xlfn.XLOOKUP(AP110,'Cleansing - Response'!E:E,'Cleansing - Response'!F:F,)</f>
        <v>2 days and more</v>
      </c>
      <c r="BS110" s="86">
        <f>IF(Form_Responses1811121314[[#This Row],[Answer - B1]]="2 days and more",1,0)</f>
        <v>1</v>
      </c>
      <c r="BT110" s="86" t="str">
        <f>_xlfn.XLOOKUP(AQ110,'Cleansing - Response'!E:E,'Cleansing - Response'!F:F,)</f>
        <v>2 days and more</v>
      </c>
      <c r="BU110" s="86">
        <f>IF(Form_Responses1811121314[[#This Row],[Answer - B2]]="2 days and more",1,0)</f>
        <v>1</v>
      </c>
      <c r="BV110" s="86" t="str">
        <f t="shared" si="5"/>
        <v>Ya / Yes</v>
      </c>
      <c r="BW110" s="86">
        <f>IF(Form_Responses1811121314[[#This Row],[Answer - B3]]="Ya / Yes",1,0)</f>
        <v>1</v>
      </c>
      <c r="BX110" s="86" t="str">
        <f>_xlfn.XLOOKUP(AT110,'Cleansing - Response'!E:E,'Cleansing - Response'!F:F,)</f>
        <v>Rarely / Sometimes</v>
      </c>
      <c r="BY110" s="86">
        <f>IF(Form_Responses1811121314[[#This Row],[Answer - B4]]="Always",1,0)</f>
        <v>0</v>
      </c>
      <c r="BZ110" s="86" t="str">
        <f>_xlfn.XLOOKUP(AU110,'Cleansing - Response'!H:H,'Cleansing - Response'!I:I,)</f>
        <v>Not using dental floss</v>
      </c>
      <c r="CA110" s="86">
        <f>IF(Form_Responses1811121314[[#This Row],[Answer - B5]]="Sometimes / When in need",2,IF(Form_Responses1811121314[[#This Row],[Answer - B5]]="Using dental floss at least once",1,0))</f>
        <v>0</v>
      </c>
      <c r="CB110" s="86" t="str">
        <f>_xlfn.XLOOKUP(AV110,'Cleansing - Response'!K:K,'Cleansing - Response'!L:L,)</f>
        <v>Up to 1 time a day</v>
      </c>
      <c r="CC110" s="86">
        <f>IF(Form_Responses1811121314[[#This Row],[Answer - B6]]="More than 1 time a day",1,0)</f>
        <v>0</v>
      </c>
      <c r="CD110" s="86" t="str">
        <f>_xlfn.XLOOKUP(AW110,'Cleansing - Response'!$N:$N,'Cleansing - Response'!$O:$O,)</f>
        <v>Yes / Sometimes</v>
      </c>
      <c r="CE110" s="86">
        <f>IF(Form_Responses1811121314[[#This Row],[Answer - B7-1]]="Yes / Sometimes",1,0)</f>
        <v>1</v>
      </c>
      <c r="CF110" s="86" t="str">
        <f>_xlfn.XLOOKUP(AX110,'Cleansing - Response'!$N:$N,'Cleansing - Response'!$O:$O,)</f>
        <v>Yes / Sometimes</v>
      </c>
      <c r="CG110" s="86">
        <f>IF(Form_Responses1811121314[[#This Row],[Answer - B7-2]]="Yes / Sometimes",1,0)</f>
        <v>1</v>
      </c>
      <c r="CH110" s="86" t="str">
        <f>_xlfn.XLOOKUP(AY110,'Cleansing - Response'!$N:$N,'Cleansing - Response'!$O:$O,)</f>
        <v>Yes / Sometimes</v>
      </c>
      <c r="CI110" s="86">
        <f>IF(Form_Responses1811121314[[#This Row],[Answer - B7-3]]="Yes / Sometimes",1,0)</f>
        <v>1</v>
      </c>
      <c r="CJ110" s="86" t="str">
        <f>_xlfn.XLOOKUP(AZ110,'Cleansing - Response'!$N:$N,'Cleansing - Response'!$O:$O,)</f>
        <v>Yes / Sometimes</v>
      </c>
      <c r="CK110" s="86">
        <f>IF(Form_Responses1811121314[[#This Row],[Answer - B7-4]]="Yes / Sometimes",1,0)</f>
        <v>1</v>
      </c>
      <c r="CL110" s="86" t="str">
        <f>_xlfn.XLOOKUP(BA110,'Cleansing - Response'!$N:$N,'Cleansing - Response'!$O:$O,)</f>
        <v>Yes / Sometimes</v>
      </c>
      <c r="CM110" s="86">
        <f>IF(Form_Responses1811121314[[#This Row],[Answer - B7-5]]="Yes / Sometimes",1,0)</f>
        <v>1</v>
      </c>
      <c r="CN110" s="86" t="str">
        <f>_xlfn.XLOOKUP(BB110,'Cleansing - Response'!$N:$N,'Cleansing - Response'!$O:$O,)</f>
        <v>No</v>
      </c>
      <c r="CO110" s="86">
        <f>IF(Form_Responses1811121314[[#This Row],[Answer - B7-6]]="Yes / Sometimes",1,0)</f>
        <v>0</v>
      </c>
      <c r="CP110" s="87" t="str">
        <f>IF(COUNTIF(Form_Responses1811121314[[#This Row],[Answer - B7-1]:[Answer - B7-6]], "Yes / Sometimes") &gt; 4, "More than 4 times","Up to 4 times")</f>
        <v>More than 4 times</v>
      </c>
      <c r="CQ110" s="152">
        <f>IF(Form_Responses1811121314[[#This Row],[Answer - B7 (Overall)]]="More than 4 times",1,0)</f>
        <v>1</v>
      </c>
    </row>
    <row r="111" spans="1:95" ht="13.2" hidden="1" x14ac:dyDescent="0.25">
      <c r="A111" s="82">
        <v>45572.398379074075</v>
      </c>
      <c r="B111" s="83" t="s">
        <v>385</v>
      </c>
      <c r="C111" s="84" t="s">
        <v>386</v>
      </c>
      <c r="D111" s="83">
        <v>94.64</v>
      </c>
      <c r="E111" s="83">
        <v>1.29</v>
      </c>
      <c r="F111" s="83" t="s">
        <v>114</v>
      </c>
      <c r="G111" s="83" t="s">
        <v>76</v>
      </c>
      <c r="H111" s="83" t="s">
        <v>387</v>
      </c>
      <c r="I111" s="83" t="s">
        <v>73</v>
      </c>
      <c r="J111" s="83" t="s">
        <v>64</v>
      </c>
      <c r="K111" s="83" t="s">
        <v>78</v>
      </c>
      <c r="L111" s="83" t="s">
        <v>64</v>
      </c>
      <c r="M111" s="83" t="s">
        <v>84</v>
      </c>
      <c r="N111" s="83" t="s">
        <v>64</v>
      </c>
      <c r="O111" s="83" t="s">
        <v>64</v>
      </c>
      <c r="P111" s="83" t="s">
        <v>84</v>
      </c>
      <c r="Q111" s="83" t="s">
        <v>64</v>
      </c>
      <c r="R111" s="83" t="s">
        <v>64</v>
      </c>
      <c r="S111" s="83" t="s">
        <v>78</v>
      </c>
      <c r="T111" s="83" t="s">
        <v>64</v>
      </c>
      <c r="U111" s="83" t="s">
        <v>78</v>
      </c>
      <c r="V111" s="83" t="s">
        <v>64</v>
      </c>
      <c r="W111" s="83" t="s">
        <v>64</v>
      </c>
      <c r="X111" s="83" t="s">
        <v>64</v>
      </c>
      <c r="Y111" s="83" t="s">
        <v>64</v>
      </c>
      <c r="Z111" s="83" t="s">
        <v>79</v>
      </c>
      <c r="AA111" s="83" t="s">
        <v>66</v>
      </c>
      <c r="AB111" s="83" t="s">
        <v>66</v>
      </c>
      <c r="AC111" s="83" t="s">
        <v>66</v>
      </c>
      <c r="AD111" s="83" t="s">
        <v>65</v>
      </c>
      <c r="AE111" s="83" t="s">
        <v>66</v>
      </c>
      <c r="AF111" s="83" t="s">
        <v>66</v>
      </c>
      <c r="AG111" s="83" t="s">
        <v>66</v>
      </c>
      <c r="AH111" s="83" t="s">
        <v>66</v>
      </c>
      <c r="AI111" s="83" t="s">
        <v>101</v>
      </c>
      <c r="AJ111" s="83" t="s">
        <v>65</v>
      </c>
      <c r="AK111" s="83" t="s">
        <v>65</v>
      </c>
      <c r="AL111" s="83" t="s">
        <v>66</v>
      </c>
      <c r="AM111" s="83" t="s">
        <v>66</v>
      </c>
      <c r="AN111" s="83" t="s">
        <v>79</v>
      </c>
      <c r="AO111" s="83" t="s">
        <v>79</v>
      </c>
      <c r="AP111" s="83" t="s">
        <v>119</v>
      </c>
      <c r="AQ111" s="83" t="s">
        <v>119</v>
      </c>
      <c r="AR111" s="83" t="s">
        <v>86</v>
      </c>
      <c r="AS111" s="83" t="s">
        <v>388</v>
      </c>
      <c r="AT111" s="83" t="s">
        <v>169</v>
      </c>
      <c r="AU111" s="83" t="s">
        <v>93</v>
      </c>
      <c r="AV111" s="83" t="s">
        <v>67</v>
      </c>
      <c r="AW111" s="83" t="s">
        <v>72</v>
      </c>
      <c r="AX111" s="83" t="s">
        <v>72</v>
      </c>
      <c r="AY111" s="83" t="s">
        <v>63</v>
      </c>
      <c r="AZ111" s="83" t="s">
        <v>63</v>
      </c>
      <c r="BA111" s="83" t="s">
        <v>72</v>
      </c>
      <c r="BB111" s="83" t="s">
        <v>72</v>
      </c>
      <c r="BC111" s="83" t="s">
        <v>73</v>
      </c>
      <c r="BD111" s="83"/>
      <c r="BE111" s="83" t="s">
        <v>73</v>
      </c>
      <c r="BF111" s="83"/>
      <c r="BG111" s="87" t="s">
        <v>335</v>
      </c>
      <c r="BH111" s="87" t="s">
        <v>114</v>
      </c>
      <c r="BI111" s="76" t="s">
        <v>1415</v>
      </c>
      <c r="BJ111">
        <f t="shared" si="3"/>
        <v>11</v>
      </c>
      <c r="BK111" s="87">
        <f t="shared" si="4"/>
        <v>49</v>
      </c>
      <c r="BL111" s="87"/>
      <c r="BM111" s="86" t="str">
        <f>_xlfn.XLOOKUP(Form_Responses1811121314[[#This Row],[Sekolah School (Cleansed)]],'Quality Check'!$B$11:$B$14,'Quality Check'!$C$11:$C$14,)</f>
        <v>Rural</v>
      </c>
      <c r="BN111" s="86" t="str">
        <f>_xlfn.XLOOKUP(Form_Responses1811121314[[#This Row],[Sekolah School (Cleansed)]],'Quality Check'!$B$11:$B$14,'Quality Check'!$D$11:$D$14,)</f>
        <v>Controlled Group (CG)</v>
      </c>
      <c r="BO111" s="87" t="str">
        <f>_xlfn.XLOOKUP(AS111,'Cleansing - Toothpaste Brand'!A:A,'Cleansing - Toothpaste Brand'!B:B,)</f>
        <v>Colgate</v>
      </c>
      <c r="BP111" s="87"/>
      <c r="BQ11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11" s="86" t="str">
        <f>_xlfn.XLOOKUP(AP111,'Cleansing - Response'!E:E,'Cleansing - Response'!F:F,)</f>
        <v>Less than 2 days</v>
      </c>
      <c r="BS111" s="86">
        <f>IF(Form_Responses1811121314[[#This Row],[Answer - B1]]="2 days and more",1,0)</f>
        <v>0</v>
      </c>
      <c r="BT111" s="86" t="str">
        <f>_xlfn.XLOOKUP(AQ111,'Cleansing - Response'!E:E,'Cleansing - Response'!F:F,)</f>
        <v>Less than 2 days</v>
      </c>
      <c r="BU111" s="86">
        <f>IF(Form_Responses1811121314[[#This Row],[Answer - B2]]="2 days and more",1,0)</f>
        <v>0</v>
      </c>
      <c r="BV111" s="86" t="str">
        <f t="shared" si="5"/>
        <v>Ya / Yes</v>
      </c>
      <c r="BW111" s="86">
        <f>IF(Form_Responses1811121314[[#This Row],[Answer - B3]]="Ya / Yes",1,0)</f>
        <v>1</v>
      </c>
      <c r="BX111" s="86" t="str">
        <f>_xlfn.XLOOKUP(AT111,'Cleansing - Response'!E:E,'Cleansing - Response'!F:F,)</f>
        <v>Rarely / Sometimes</v>
      </c>
      <c r="BY111" s="86">
        <f>IF(Form_Responses1811121314[[#This Row],[Answer - B4]]="Always",1,0)</f>
        <v>0</v>
      </c>
      <c r="BZ111" s="86" t="str">
        <f>_xlfn.XLOOKUP(AU111,'Cleansing - Response'!H:H,'Cleansing - Response'!I:I,)</f>
        <v>Not using dental floss</v>
      </c>
      <c r="CA111" s="86">
        <f>IF(Form_Responses1811121314[[#This Row],[Answer - B5]]="Sometimes / When in need",2,IF(Form_Responses1811121314[[#This Row],[Answer - B5]]="Using dental floss at least once",1,0))</f>
        <v>0</v>
      </c>
      <c r="CB111" s="86" t="str">
        <f>_xlfn.XLOOKUP(AV111,'Cleansing - Response'!K:K,'Cleansing - Response'!L:L,)</f>
        <v>More than 1 time a day</v>
      </c>
      <c r="CC111" s="86">
        <f>IF(Form_Responses1811121314[[#This Row],[Answer - B6]]="More than 1 time a day",1,0)</f>
        <v>1</v>
      </c>
      <c r="CD111" s="86" t="str">
        <f>_xlfn.XLOOKUP(AW111,'Cleansing - Response'!$N:$N,'Cleansing - Response'!$O:$O,)</f>
        <v>Yes / Sometimes</v>
      </c>
      <c r="CE111" s="86">
        <f>IF(Form_Responses1811121314[[#This Row],[Answer - B7-1]]="Yes / Sometimes",1,0)</f>
        <v>1</v>
      </c>
      <c r="CF111" s="86" t="str">
        <f>_xlfn.XLOOKUP(AX111,'Cleansing - Response'!$N:$N,'Cleansing - Response'!$O:$O,)</f>
        <v>Yes / Sometimes</v>
      </c>
      <c r="CG111" s="86">
        <f>IF(Form_Responses1811121314[[#This Row],[Answer - B7-2]]="Yes / Sometimes",1,0)</f>
        <v>1</v>
      </c>
      <c r="CH111" s="86" t="str">
        <f>_xlfn.XLOOKUP(AY111,'Cleansing - Response'!$N:$N,'Cleansing - Response'!$O:$O,)</f>
        <v>Yes / Sometimes</v>
      </c>
      <c r="CI111" s="86">
        <f>IF(Form_Responses1811121314[[#This Row],[Answer - B7-3]]="Yes / Sometimes",1,0)</f>
        <v>1</v>
      </c>
      <c r="CJ111" s="86" t="str">
        <f>_xlfn.XLOOKUP(AZ111,'Cleansing - Response'!$N:$N,'Cleansing - Response'!$O:$O,)</f>
        <v>Yes / Sometimes</v>
      </c>
      <c r="CK111" s="86">
        <f>IF(Form_Responses1811121314[[#This Row],[Answer - B7-4]]="Yes / Sometimes",1,0)</f>
        <v>1</v>
      </c>
      <c r="CL111" s="86" t="str">
        <f>_xlfn.XLOOKUP(BA111,'Cleansing - Response'!$N:$N,'Cleansing - Response'!$O:$O,)</f>
        <v>Yes / Sometimes</v>
      </c>
      <c r="CM111" s="86">
        <f>IF(Form_Responses1811121314[[#This Row],[Answer - B7-5]]="Yes / Sometimes",1,0)</f>
        <v>1</v>
      </c>
      <c r="CN111" s="86" t="str">
        <f>_xlfn.XLOOKUP(BB111,'Cleansing - Response'!$N:$N,'Cleansing - Response'!$O:$O,)</f>
        <v>Yes / Sometimes</v>
      </c>
      <c r="CO111" s="86">
        <f>IF(Form_Responses1811121314[[#This Row],[Answer - B7-6]]="Yes / Sometimes",1,0)</f>
        <v>1</v>
      </c>
      <c r="CP111" s="87" t="str">
        <f>IF(COUNTIF(Form_Responses1811121314[[#This Row],[Answer - B7-1]:[Answer - B7-6]], "Yes / Sometimes") &gt; 4, "More than 4 times","Up to 4 times")</f>
        <v>More than 4 times</v>
      </c>
      <c r="CQ111" s="152">
        <f>IF(Form_Responses1811121314[[#This Row],[Answer - B7 (Overall)]]="More than 4 times",1,0)</f>
        <v>1</v>
      </c>
    </row>
    <row r="112" spans="1:95" ht="13.2" hidden="1" x14ac:dyDescent="0.25">
      <c r="A112" s="82">
        <v>45572.398872638892</v>
      </c>
      <c r="B112" s="83" t="s">
        <v>389</v>
      </c>
      <c r="C112" s="84" t="s">
        <v>390</v>
      </c>
      <c r="D112" s="83">
        <v>100</v>
      </c>
      <c r="E112" s="83">
        <v>0.53</v>
      </c>
      <c r="F112" s="83" t="s">
        <v>60</v>
      </c>
      <c r="G112" s="83" t="s">
        <v>76</v>
      </c>
      <c r="H112" s="83" t="s">
        <v>335</v>
      </c>
      <c r="I112" s="83" t="s">
        <v>63</v>
      </c>
      <c r="J112" s="83" t="s">
        <v>64</v>
      </c>
      <c r="K112" s="83" t="s">
        <v>78</v>
      </c>
      <c r="L112" s="83" t="s">
        <v>64</v>
      </c>
      <c r="M112" s="83" t="s">
        <v>84</v>
      </c>
      <c r="N112" s="83" t="s">
        <v>84</v>
      </c>
      <c r="O112" s="83" t="s">
        <v>64</v>
      </c>
      <c r="P112" s="83" t="s">
        <v>84</v>
      </c>
      <c r="Q112" s="83" t="s">
        <v>64</v>
      </c>
      <c r="R112" s="83" t="s">
        <v>64</v>
      </c>
      <c r="S112" s="83" t="s">
        <v>64</v>
      </c>
      <c r="T112" s="83" t="s">
        <v>64</v>
      </c>
      <c r="U112" s="83" t="s">
        <v>64</v>
      </c>
      <c r="V112" s="83" t="s">
        <v>64</v>
      </c>
      <c r="W112" s="83" t="s">
        <v>64</v>
      </c>
      <c r="X112" s="83" t="s">
        <v>64</v>
      </c>
      <c r="Y112" s="83" t="s">
        <v>64</v>
      </c>
      <c r="Z112" s="83" t="s">
        <v>65</v>
      </c>
      <c r="AA112" s="83" t="s">
        <v>66</v>
      </c>
      <c r="AB112" s="83" t="s">
        <v>66</v>
      </c>
      <c r="AC112" s="83" t="s">
        <v>66</v>
      </c>
      <c r="AD112" s="83" t="s">
        <v>65</v>
      </c>
      <c r="AE112" s="83" t="s">
        <v>66</v>
      </c>
      <c r="AF112" s="83" t="s">
        <v>66</v>
      </c>
      <c r="AG112" s="83" t="s">
        <v>65</v>
      </c>
      <c r="AH112" s="83" t="s">
        <v>66</v>
      </c>
      <c r="AI112" s="83" t="s">
        <v>66</v>
      </c>
      <c r="AJ112" s="83" t="s">
        <v>66</v>
      </c>
      <c r="AK112" s="83" t="s">
        <v>66</v>
      </c>
      <c r="AL112" s="83" t="s">
        <v>65</v>
      </c>
      <c r="AM112" s="83" t="s">
        <v>66</v>
      </c>
      <c r="AN112" s="83" t="s">
        <v>66</v>
      </c>
      <c r="AO112" s="83" t="s">
        <v>66</v>
      </c>
      <c r="AP112" s="83" t="s">
        <v>67</v>
      </c>
      <c r="AQ112" s="83" t="s">
        <v>67</v>
      </c>
      <c r="AR112" s="83" t="s">
        <v>86</v>
      </c>
      <c r="AS112" s="83" t="s">
        <v>391</v>
      </c>
      <c r="AT112" s="83" t="s">
        <v>69</v>
      </c>
      <c r="AU112" s="83" t="s">
        <v>70</v>
      </c>
      <c r="AV112" s="83" t="s">
        <v>67</v>
      </c>
      <c r="AW112" s="83" t="s">
        <v>73</v>
      </c>
      <c r="AX112" s="83" t="s">
        <v>73</v>
      </c>
      <c r="AY112" s="83" t="s">
        <v>72</v>
      </c>
      <c r="AZ112" s="83" t="s">
        <v>73</v>
      </c>
      <c r="BA112" s="83" t="s">
        <v>72</v>
      </c>
      <c r="BB112" s="83" t="s">
        <v>73</v>
      </c>
      <c r="BC112" s="83" t="s">
        <v>73</v>
      </c>
      <c r="BD112" s="83"/>
      <c r="BE112" s="83" t="s">
        <v>73</v>
      </c>
      <c r="BF112" s="83"/>
      <c r="BG112" s="87" t="s">
        <v>335</v>
      </c>
      <c r="BH112" s="87" t="s">
        <v>60</v>
      </c>
      <c r="BI112" s="76" t="s">
        <v>1414</v>
      </c>
      <c r="BJ112">
        <f t="shared" si="3"/>
        <v>12</v>
      </c>
      <c r="BK112" s="87">
        <f t="shared" si="4"/>
        <v>51</v>
      </c>
      <c r="BL112" s="87"/>
      <c r="BM112" s="86" t="str">
        <f>_xlfn.XLOOKUP(Form_Responses1811121314[[#This Row],[Sekolah School (Cleansed)]],'Quality Check'!$B$11:$B$14,'Quality Check'!$C$11:$C$14,)</f>
        <v>Rural</v>
      </c>
      <c r="BN112" s="86" t="str">
        <f>_xlfn.XLOOKUP(Form_Responses1811121314[[#This Row],[Sekolah School (Cleansed)]],'Quality Check'!$B$11:$B$14,'Quality Check'!$D$11:$D$14,)</f>
        <v>Controlled Group (CG)</v>
      </c>
      <c r="BO112" s="87" t="str">
        <f>_xlfn.XLOOKUP(AS112,'Cleansing - Toothpaste Brand'!A:A,'Cleansing - Toothpaste Brand'!B:B,)</f>
        <v>Colgate</v>
      </c>
      <c r="BP112" s="87"/>
      <c r="BQ11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12" s="86" t="str">
        <f>_xlfn.XLOOKUP(AP112,'Cleansing - Response'!E:E,'Cleansing - Response'!F:F,)</f>
        <v>2 days and more</v>
      </c>
      <c r="BS112" s="86">
        <f>IF(Form_Responses1811121314[[#This Row],[Answer - B1]]="2 days and more",1,0)</f>
        <v>1</v>
      </c>
      <c r="BT112" s="86" t="str">
        <f>_xlfn.XLOOKUP(AQ112,'Cleansing - Response'!E:E,'Cleansing - Response'!F:F,)</f>
        <v>2 days and more</v>
      </c>
      <c r="BU112" s="86">
        <f>IF(Form_Responses1811121314[[#This Row],[Answer - B2]]="2 days and more",1,0)</f>
        <v>1</v>
      </c>
      <c r="BV112" s="86" t="str">
        <f t="shared" si="5"/>
        <v>Ya / Yes</v>
      </c>
      <c r="BW112" s="86">
        <f>IF(Form_Responses1811121314[[#This Row],[Answer - B3]]="Ya / Yes",1,0)</f>
        <v>1</v>
      </c>
      <c r="BX112" s="86" t="str">
        <f>_xlfn.XLOOKUP(AT112,'Cleansing - Response'!E:E,'Cleansing - Response'!F:F,)</f>
        <v>Rarely / Sometimes</v>
      </c>
      <c r="BY112" s="86">
        <f>IF(Form_Responses1811121314[[#This Row],[Answer - B4]]="Always",1,0)</f>
        <v>0</v>
      </c>
      <c r="BZ112" s="86" t="str">
        <f>_xlfn.XLOOKUP(AU112,'Cleansing - Response'!H:H,'Cleansing - Response'!I:I,)</f>
        <v>Sometimes / When in need</v>
      </c>
      <c r="CA112" s="86">
        <f>IF(Form_Responses1811121314[[#This Row],[Answer - B5]]="Sometimes / When in need",2,IF(Form_Responses1811121314[[#This Row],[Answer - B5]]="Using dental floss at least once",1,0))</f>
        <v>2</v>
      </c>
      <c r="CB112" s="86" t="str">
        <f>_xlfn.XLOOKUP(AV112,'Cleansing - Response'!K:K,'Cleansing - Response'!L:L,)</f>
        <v>More than 1 time a day</v>
      </c>
      <c r="CC112" s="86">
        <f>IF(Form_Responses1811121314[[#This Row],[Answer - B6]]="More than 1 time a day",1,0)</f>
        <v>1</v>
      </c>
      <c r="CD112" s="86" t="str">
        <f>_xlfn.XLOOKUP(AW112,'Cleansing - Response'!$N:$N,'Cleansing - Response'!$O:$O,)</f>
        <v>No</v>
      </c>
      <c r="CE112" s="86">
        <f>IF(Form_Responses1811121314[[#This Row],[Answer - B7-1]]="Yes / Sometimes",1,0)</f>
        <v>0</v>
      </c>
      <c r="CF112" s="86" t="str">
        <f>_xlfn.XLOOKUP(AX112,'Cleansing - Response'!$N:$N,'Cleansing - Response'!$O:$O,)</f>
        <v>No</v>
      </c>
      <c r="CG112" s="86">
        <f>IF(Form_Responses1811121314[[#This Row],[Answer - B7-2]]="Yes / Sometimes",1,0)</f>
        <v>0</v>
      </c>
      <c r="CH112" s="86" t="str">
        <f>_xlfn.XLOOKUP(AY112,'Cleansing - Response'!$N:$N,'Cleansing - Response'!$O:$O,)</f>
        <v>Yes / Sometimes</v>
      </c>
      <c r="CI112" s="86">
        <f>IF(Form_Responses1811121314[[#This Row],[Answer - B7-3]]="Yes / Sometimes",1,0)</f>
        <v>1</v>
      </c>
      <c r="CJ112" s="86" t="str">
        <f>_xlfn.XLOOKUP(AZ112,'Cleansing - Response'!$N:$N,'Cleansing - Response'!$O:$O,)</f>
        <v>No</v>
      </c>
      <c r="CK112" s="86">
        <f>IF(Form_Responses1811121314[[#This Row],[Answer - B7-4]]="Yes / Sometimes",1,0)</f>
        <v>0</v>
      </c>
      <c r="CL112" s="86" t="str">
        <f>_xlfn.XLOOKUP(BA112,'Cleansing - Response'!$N:$N,'Cleansing - Response'!$O:$O,)</f>
        <v>Yes / Sometimes</v>
      </c>
      <c r="CM112" s="86">
        <f>IF(Form_Responses1811121314[[#This Row],[Answer - B7-5]]="Yes / Sometimes",1,0)</f>
        <v>1</v>
      </c>
      <c r="CN112" s="86" t="str">
        <f>_xlfn.XLOOKUP(BB112,'Cleansing - Response'!$N:$N,'Cleansing - Response'!$O:$O,)</f>
        <v>No</v>
      </c>
      <c r="CO112" s="86">
        <f>IF(Form_Responses1811121314[[#This Row],[Answer - B7-6]]="Yes / Sometimes",1,0)</f>
        <v>0</v>
      </c>
      <c r="CP112" s="87" t="str">
        <f>IF(COUNTIF(Form_Responses1811121314[[#This Row],[Answer - B7-1]:[Answer - B7-6]], "Yes / Sometimes") &gt; 4, "More than 4 times","Up to 4 times")</f>
        <v>Up to 4 times</v>
      </c>
      <c r="CQ112" s="152">
        <f>IF(Form_Responses1811121314[[#This Row],[Answer - B7 (Overall)]]="More than 4 times",1,0)</f>
        <v>0</v>
      </c>
    </row>
    <row r="113" spans="1:95" ht="13.2" hidden="1" x14ac:dyDescent="0.25">
      <c r="A113" s="82">
        <v>45572.399304699073</v>
      </c>
      <c r="B113" s="83" t="s">
        <v>392</v>
      </c>
      <c r="C113" s="84" t="s">
        <v>393</v>
      </c>
      <c r="D113" s="83">
        <v>100</v>
      </c>
      <c r="E113" s="83">
        <v>0.75</v>
      </c>
      <c r="F113" s="83" t="s">
        <v>114</v>
      </c>
      <c r="G113" s="83" t="s">
        <v>76</v>
      </c>
      <c r="H113" s="83" t="s">
        <v>394</v>
      </c>
      <c r="I113" s="83" t="s">
        <v>63</v>
      </c>
      <c r="J113" s="83" t="s">
        <v>64</v>
      </c>
      <c r="K113" s="83" t="s">
        <v>64</v>
      </c>
      <c r="L113" s="83" t="s">
        <v>64</v>
      </c>
      <c r="M113" s="83" t="s">
        <v>78</v>
      </c>
      <c r="N113" s="83" t="s">
        <v>64</v>
      </c>
      <c r="O113" s="83" t="s">
        <v>84</v>
      </c>
      <c r="P113" s="83" t="s">
        <v>84</v>
      </c>
      <c r="Q113" s="83" t="s">
        <v>64</v>
      </c>
      <c r="R113" s="83" t="s">
        <v>64</v>
      </c>
      <c r="S113" s="83" t="s">
        <v>78</v>
      </c>
      <c r="T113" s="83" t="s">
        <v>78</v>
      </c>
      <c r="U113" s="83" t="s">
        <v>84</v>
      </c>
      <c r="V113" s="83" t="s">
        <v>64</v>
      </c>
      <c r="W113" s="83" t="s">
        <v>78</v>
      </c>
      <c r="X113" s="83" t="s">
        <v>84</v>
      </c>
      <c r="Y113" s="83" t="s">
        <v>78</v>
      </c>
      <c r="Z113" s="83" t="s">
        <v>65</v>
      </c>
      <c r="AA113" s="83" t="s">
        <v>65</v>
      </c>
      <c r="AB113" s="83" t="s">
        <v>65</v>
      </c>
      <c r="AC113" s="83" t="s">
        <v>65</v>
      </c>
      <c r="AD113" s="83" t="s">
        <v>65</v>
      </c>
      <c r="AE113" s="83" t="s">
        <v>65</v>
      </c>
      <c r="AF113" s="83" t="s">
        <v>66</v>
      </c>
      <c r="AG113" s="83" t="s">
        <v>66</v>
      </c>
      <c r="AH113" s="83" t="s">
        <v>66</v>
      </c>
      <c r="AI113" s="83" t="s">
        <v>101</v>
      </c>
      <c r="AJ113" s="83" t="s">
        <v>65</v>
      </c>
      <c r="AK113" s="83" t="s">
        <v>65</v>
      </c>
      <c r="AL113" s="83" t="s">
        <v>65</v>
      </c>
      <c r="AM113" s="83" t="s">
        <v>66</v>
      </c>
      <c r="AN113" s="83" t="s">
        <v>79</v>
      </c>
      <c r="AO113" s="83" t="s">
        <v>66</v>
      </c>
      <c r="AP113" s="83" t="s">
        <v>67</v>
      </c>
      <c r="AQ113" s="83" t="s">
        <v>67</v>
      </c>
      <c r="AR113" s="83" t="s">
        <v>63</v>
      </c>
      <c r="AS113" s="83" t="s">
        <v>81</v>
      </c>
      <c r="AT113" s="83" t="s">
        <v>87</v>
      </c>
      <c r="AU113" s="83" t="s">
        <v>70</v>
      </c>
      <c r="AV113" s="83" t="s">
        <v>67</v>
      </c>
      <c r="AW113" s="83" t="s">
        <v>72</v>
      </c>
      <c r="AX113" s="83" t="s">
        <v>73</v>
      </c>
      <c r="AY113" s="83" t="s">
        <v>73</v>
      </c>
      <c r="AZ113" s="83" t="s">
        <v>63</v>
      </c>
      <c r="BA113" s="83" t="s">
        <v>63</v>
      </c>
      <c r="BB113" s="83" t="s">
        <v>73</v>
      </c>
      <c r="BC113" s="83" t="s">
        <v>73</v>
      </c>
      <c r="BD113" s="83"/>
      <c r="BE113" s="83" t="s">
        <v>73</v>
      </c>
      <c r="BF113" s="83"/>
      <c r="BG113" s="87" t="s">
        <v>335</v>
      </c>
      <c r="BH113" s="87" t="s">
        <v>114</v>
      </c>
      <c r="BI113" s="76" t="s">
        <v>1414</v>
      </c>
      <c r="BJ113">
        <f t="shared" si="3"/>
        <v>8</v>
      </c>
      <c r="BK113" s="87">
        <f t="shared" si="4"/>
        <v>57</v>
      </c>
      <c r="BL113" s="87"/>
      <c r="BM113" s="86" t="str">
        <f>_xlfn.XLOOKUP(Form_Responses1811121314[[#This Row],[Sekolah School (Cleansed)]],'Quality Check'!$B$11:$B$14,'Quality Check'!$C$11:$C$14,)</f>
        <v>Rural</v>
      </c>
      <c r="BN113" s="86" t="str">
        <f>_xlfn.XLOOKUP(Form_Responses1811121314[[#This Row],[Sekolah School (Cleansed)]],'Quality Check'!$B$11:$B$14,'Quality Check'!$D$11:$D$14,)</f>
        <v>Controlled Group (CG)</v>
      </c>
      <c r="BO113" s="87" t="str">
        <f>_xlfn.XLOOKUP(AS113,'Cleansing - Toothpaste Brand'!A:A,'Cleansing - Toothpaste Brand'!B:B,)</f>
        <v>Colgate</v>
      </c>
      <c r="BP113" s="87"/>
      <c r="BQ11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13" s="86" t="str">
        <f>_xlfn.XLOOKUP(AP113,'Cleansing - Response'!E:E,'Cleansing - Response'!F:F,)</f>
        <v>2 days and more</v>
      </c>
      <c r="BS113" s="86">
        <f>IF(Form_Responses1811121314[[#This Row],[Answer - B1]]="2 days and more",1,0)</f>
        <v>1</v>
      </c>
      <c r="BT113" s="86" t="str">
        <f>_xlfn.XLOOKUP(AQ113,'Cleansing - Response'!E:E,'Cleansing - Response'!F:F,)</f>
        <v>2 days and more</v>
      </c>
      <c r="BU113" s="86">
        <f>IF(Form_Responses1811121314[[#This Row],[Answer - B2]]="2 days and more",1,0)</f>
        <v>1</v>
      </c>
      <c r="BV113" s="86" t="str">
        <f t="shared" si="5"/>
        <v>Ya / Yes</v>
      </c>
      <c r="BW113" s="86">
        <f>IF(Form_Responses1811121314[[#This Row],[Answer - B3]]="Ya / Yes",1,0)</f>
        <v>1</v>
      </c>
      <c r="BX113" s="86" t="str">
        <f>_xlfn.XLOOKUP(AT113,'Cleansing - Response'!E:E,'Cleansing - Response'!F:F,)</f>
        <v>Always</v>
      </c>
      <c r="BY113" s="86">
        <f>IF(Form_Responses1811121314[[#This Row],[Answer - B4]]="Always",1,0)</f>
        <v>1</v>
      </c>
      <c r="BZ113" s="86" t="str">
        <f>_xlfn.XLOOKUP(AU113,'Cleansing - Response'!H:H,'Cleansing - Response'!I:I,)</f>
        <v>Sometimes / When in need</v>
      </c>
      <c r="CA113" s="86">
        <f>IF(Form_Responses1811121314[[#This Row],[Answer - B5]]="Sometimes / When in need",2,IF(Form_Responses1811121314[[#This Row],[Answer - B5]]="Using dental floss at least once",1,0))</f>
        <v>2</v>
      </c>
      <c r="CB113" s="86" t="str">
        <f>_xlfn.XLOOKUP(AV113,'Cleansing - Response'!K:K,'Cleansing - Response'!L:L,)</f>
        <v>More than 1 time a day</v>
      </c>
      <c r="CC113" s="86">
        <f>IF(Form_Responses1811121314[[#This Row],[Answer - B6]]="More than 1 time a day",1,0)</f>
        <v>1</v>
      </c>
      <c r="CD113" s="86" t="str">
        <f>_xlfn.XLOOKUP(AW113,'Cleansing - Response'!$N:$N,'Cleansing - Response'!$O:$O,)</f>
        <v>Yes / Sometimes</v>
      </c>
      <c r="CE113" s="86">
        <f>IF(Form_Responses1811121314[[#This Row],[Answer - B7-1]]="Yes / Sometimes",1,0)</f>
        <v>1</v>
      </c>
      <c r="CF113" s="86" t="str">
        <f>_xlfn.XLOOKUP(AX113,'Cleansing - Response'!$N:$N,'Cleansing - Response'!$O:$O,)</f>
        <v>No</v>
      </c>
      <c r="CG113" s="86">
        <f>IF(Form_Responses1811121314[[#This Row],[Answer - B7-2]]="Yes / Sometimes",1,0)</f>
        <v>0</v>
      </c>
      <c r="CH113" s="86" t="str">
        <f>_xlfn.XLOOKUP(AY113,'Cleansing - Response'!$N:$N,'Cleansing - Response'!$O:$O,)</f>
        <v>No</v>
      </c>
      <c r="CI113" s="86">
        <f>IF(Form_Responses1811121314[[#This Row],[Answer - B7-3]]="Yes / Sometimes",1,0)</f>
        <v>0</v>
      </c>
      <c r="CJ113" s="86" t="str">
        <f>_xlfn.XLOOKUP(AZ113,'Cleansing - Response'!$N:$N,'Cleansing - Response'!$O:$O,)</f>
        <v>Yes / Sometimes</v>
      </c>
      <c r="CK113" s="86">
        <f>IF(Form_Responses1811121314[[#This Row],[Answer - B7-4]]="Yes / Sometimes",1,0)</f>
        <v>1</v>
      </c>
      <c r="CL113" s="86" t="str">
        <f>_xlfn.XLOOKUP(BA113,'Cleansing - Response'!$N:$N,'Cleansing - Response'!$O:$O,)</f>
        <v>Yes / Sometimes</v>
      </c>
      <c r="CM113" s="86">
        <f>IF(Form_Responses1811121314[[#This Row],[Answer - B7-5]]="Yes / Sometimes",1,0)</f>
        <v>1</v>
      </c>
      <c r="CN113" s="86" t="str">
        <f>_xlfn.XLOOKUP(BB113,'Cleansing - Response'!$N:$N,'Cleansing - Response'!$O:$O,)</f>
        <v>No</v>
      </c>
      <c r="CO113" s="86">
        <f>IF(Form_Responses1811121314[[#This Row],[Answer - B7-6]]="Yes / Sometimes",1,0)</f>
        <v>0</v>
      </c>
      <c r="CP113" s="87" t="str">
        <f>IF(COUNTIF(Form_Responses1811121314[[#This Row],[Answer - B7-1]:[Answer - B7-6]], "Yes / Sometimes") &gt; 4, "More than 4 times","Up to 4 times")</f>
        <v>Up to 4 times</v>
      </c>
      <c r="CQ113" s="152">
        <f>IF(Form_Responses1811121314[[#This Row],[Answer - B7 (Overall)]]="More than 4 times",1,0)</f>
        <v>0</v>
      </c>
    </row>
    <row r="114" spans="1:95" ht="13.2" hidden="1" x14ac:dyDescent="0.25">
      <c r="A114" s="82">
        <v>45572.402199953707</v>
      </c>
      <c r="B114" s="83" t="s">
        <v>395</v>
      </c>
      <c r="C114" s="84" t="s">
        <v>396</v>
      </c>
      <c r="D114" s="83">
        <v>100</v>
      </c>
      <c r="E114" s="83">
        <v>0.75</v>
      </c>
      <c r="F114" s="83" t="s">
        <v>114</v>
      </c>
      <c r="G114" s="83" t="s">
        <v>76</v>
      </c>
      <c r="H114" s="83" t="s">
        <v>349</v>
      </c>
      <c r="I114" s="83" t="s">
        <v>63</v>
      </c>
      <c r="J114" s="83" t="s">
        <v>64</v>
      </c>
      <c r="K114" s="83" t="s">
        <v>64</v>
      </c>
      <c r="L114" s="83" t="s">
        <v>64</v>
      </c>
      <c r="M114" s="83" t="s">
        <v>78</v>
      </c>
      <c r="N114" s="83" t="s">
        <v>64</v>
      </c>
      <c r="O114" s="83" t="s">
        <v>78</v>
      </c>
      <c r="P114" s="83" t="s">
        <v>64</v>
      </c>
      <c r="Q114" s="83" t="s">
        <v>78</v>
      </c>
      <c r="R114" s="83" t="s">
        <v>64</v>
      </c>
      <c r="S114" s="83" t="s">
        <v>64</v>
      </c>
      <c r="T114" s="83" t="s">
        <v>64</v>
      </c>
      <c r="U114" s="83" t="s">
        <v>64</v>
      </c>
      <c r="V114" s="83" t="s">
        <v>64</v>
      </c>
      <c r="W114" s="83" t="s">
        <v>64</v>
      </c>
      <c r="X114" s="83" t="s">
        <v>64</v>
      </c>
      <c r="Y114" s="83" t="s">
        <v>64</v>
      </c>
      <c r="Z114" s="83" t="s">
        <v>65</v>
      </c>
      <c r="AA114" s="83" t="s">
        <v>65</v>
      </c>
      <c r="AB114" s="83" t="s">
        <v>65</v>
      </c>
      <c r="AC114" s="83" t="s">
        <v>65</v>
      </c>
      <c r="AD114" s="83" t="s">
        <v>65</v>
      </c>
      <c r="AE114" s="83" t="s">
        <v>65</v>
      </c>
      <c r="AF114" s="83" t="s">
        <v>65</v>
      </c>
      <c r="AG114" s="83" t="s">
        <v>65</v>
      </c>
      <c r="AH114" s="83" t="s">
        <v>65</v>
      </c>
      <c r="AI114" s="83" t="s">
        <v>65</v>
      </c>
      <c r="AJ114" s="83" t="s">
        <v>65</v>
      </c>
      <c r="AK114" s="83" t="s">
        <v>65</v>
      </c>
      <c r="AL114" s="83" t="s">
        <v>65</v>
      </c>
      <c r="AM114" s="83" t="s">
        <v>65</v>
      </c>
      <c r="AN114" s="83" t="s">
        <v>65</v>
      </c>
      <c r="AO114" s="83" t="s">
        <v>65</v>
      </c>
      <c r="AP114" s="83" t="s">
        <v>67</v>
      </c>
      <c r="AQ114" s="83" t="s">
        <v>67</v>
      </c>
      <c r="AR114" s="83" t="s">
        <v>63</v>
      </c>
      <c r="AS114" s="83" t="s">
        <v>81</v>
      </c>
      <c r="AT114" s="83" t="s">
        <v>87</v>
      </c>
      <c r="AU114" s="83" t="s">
        <v>93</v>
      </c>
      <c r="AV114" s="83" t="s">
        <v>71</v>
      </c>
      <c r="AW114" s="83" t="s">
        <v>73</v>
      </c>
      <c r="AX114" s="83" t="s">
        <v>73</v>
      </c>
      <c r="AY114" s="83" t="s">
        <v>72</v>
      </c>
      <c r="AZ114" s="83" t="s">
        <v>72</v>
      </c>
      <c r="BA114" s="83" t="s">
        <v>72</v>
      </c>
      <c r="BB114" s="83" t="s">
        <v>72</v>
      </c>
      <c r="BC114" s="83" t="s">
        <v>73</v>
      </c>
      <c r="BD114" s="83"/>
      <c r="BE114" s="83" t="s">
        <v>73</v>
      </c>
      <c r="BF114" s="83"/>
      <c r="BG114" s="87" t="s">
        <v>335</v>
      </c>
      <c r="BH114" s="87" t="s">
        <v>114</v>
      </c>
      <c r="BI114" s="76" t="s">
        <v>1414</v>
      </c>
      <c r="BJ114">
        <f t="shared" si="3"/>
        <v>14</v>
      </c>
      <c r="BK114" s="87">
        <f t="shared" si="4"/>
        <v>61</v>
      </c>
      <c r="BL114" s="87"/>
      <c r="BM114" s="86" t="str">
        <f>_xlfn.XLOOKUP(Form_Responses1811121314[[#This Row],[Sekolah School (Cleansed)]],'Quality Check'!$B$11:$B$14,'Quality Check'!$C$11:$C$14,)</f>
        <v>Rural</v>
      </c>
      <c r="BN114" s="86" t="str">
        <f>_xlfn.XLOOKUP(Form_Responses1811121314[[#This Row],[Sekolah School (Cleansed)]],'Quality Check'!$B$11:$B$14,'Quality Check'!$D$11:$D$14,)</f>
        <v>Controlled Group (CG)</v>
      </c>
      <c r="BO114" s="87" t="str">
        <f>_xlfn.XLOOKUP(AS114,'Cleansing - Toothpaste Brand'!A:A,'Cleansing - Toothpaste Brand'!B:B,)</f>
        <v>Colgate</v>
      </c>
      <c r="BP114" s="87"/>
      <c r="BQ11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14" s="86" t="str">
        <f>_xlfn.XLOOKUP(AP114,'Cleansing - Response'!E:E,'Cleansing - Response'!F:F,)</f>
        <v>2 days and more</v>
      </c>
      <c r="BS114" s="86">
        <f>IF(Form_Responses1811121314[[#This Row],[Answer - B1]]="2 days and more",1,0)</f>
        <v>1</v>
      </c>
      <c r="BT114" s="86" t="str">
        <f>_xlfn.XLOOKUP(AQ114,'Cleansing - Response'!E:E,'Cleansing - Response'!F:F,)</f>
        <v>2 days and more</v>
      </c>
      <c r="BU114" s="86">
        <f>IF(Form_Responses1811121314[[#This Row],[Answer - B2]]="2 days and more",1,0)</f>
        <v>1</v>
      </c>
      <c r="BV114" s="86" t="str">
        <f t="shared" si="5"/>
        <v>Ya / Yes</v>
      </c>
      <c r="BW114" s="86">
        <f>IF(Form_Responses1811121314[[#This Row],[Answer - B3]]="Ya / Yes",1,0)</f>
        <v>1</v>
      </c>
      <c r="BX114" s="86" t="str">
        <f>_xlfn.XLOOKUP(AT114,'Cleansing - Response'!E:E,'Cleansing - Response'!F:F,)</f>
        <v>Always</v>
      </c>
      <c r="BY114" s="86">
        <f>IF(Form_Responses1811121314[[#This Row],[Answer - B4]]="Always",1,0)</f>
        <v>1</v>
      </c>
      <c r="BZ114" s="86" t="str">
        <f>_xlfn.XLOOKUP(AU114,'Cleansing - Response'!H:H,'Cleansing - Response'!I:I,)</f>
        <v>Not using dental floss</v>
      </c>
      <c r="CA114" s="86">
        <f>IF(Form_Responses1811121314[[#This Row],[Answer - B5]]="Sometimes / When in need",2,IF(Form_Responses1811121314[[#This Row],[Answer - B5]]="Using dental floss at least once",1,0))</f>
        <v>0</v>
      </c>
      <c r="CB114" s="86" t="str">
        <f>_xlfn.XLOOKUP(AV114,'Cleansing - Response'!K:K,'Cleansing - Response'!L:L,)</f>
        <v>Up to 1 time a day</v>
      </c>
      <c r="CC114" s="86">
        <f>IF(Form_Responses1811121314[[#This Row],[Answer - B6]]="More than 1 time a day",1,0)</f>
        <v>0</v>
      </c>
      <c r="CD114" s="86" t="str">
        <f>_xlfn.XLOOKUP(AW114,'Cleansing - Response'!$N:$N,'Cleansing - Response'!$O:$O,)</f>
        <v>No</v>
      </c>
      <c r="CE114" s="86">
        <f>IF(Form_Responses1811121314[[#This Row],[Answer - B7-1]]="Yes / Sometimes",1,0)</f>
        <v>0</v>
      </c>
      <c r="CF114" s="86" t="str">
        <f>_xlfn.XLOOKUP(AX114,'Cleansing - Response'!$N:$N,'Cleansing - Response'!$O:$O,)</f>
        <v>No</v>
      </c>
      <c r="CG114" s="86">
        <f>IF(Form_Responses1811121314[[#This Row],[Answer - B7-2]]="Yes / Sometimes",1,0)</f>
        <v>0</v>
      </c>
      <c r="CH114" s="86" t="str">
        <f>_xlfn.XLOOKUP(AY114,'Cleansing - Response'!$N:$N,'Cleansing - Response'!$O:$O,)</f>
        <v>Yes / Sometimes</v>
      </c>
      <c r="CI114" s="86">
        <f>IF(Form_Responses1811121314[[#This Row],[Answer - B7-3]]="Yes / Sometimes",1,0)</f>
        <v>1</v>
      </c>
      <c r="CJ114" s="86" t="str">
        <f>_xlfn.XLOOKUP(AZ114,'Cleansing - Response'!$N:$N,'Cleansing - Response'!$O:$O,)</f>
        <v>Yes / Sometimes</v>
      </c>
      <c r="CK114" s="86">
        <f>IF(Form_Responses1811121314[[#This Row],[Answer - B7-4]]="Yes / Sometimes",1,0)</f>
        <v>1</v>
      </c>
      <c r="CL114" s="86" t="str">
        <f>_xlfn.XLOOKUP(BA114,'Cleansing - Response'!$N:$N,'Cleansing - Response'!$O:$O,)</f>
        <v>Yes / Sometimes</v>
      </c>
      <c r="CM114" s="86">
        <f>IF(Form_Responses1811121314[[#This Row],[Answer - B7-5]]="Yes / Sometimes",1,0)</f>
        <v>1</v>
      </c>
      <c r="CN114" s="86" t="str">
        <f>_xlfn.XLOOKUP(BB114,'Cleansing - Response'!$N:$N,'Cleansing - Response'!$O:$O,)</f>
        <v>Yes / Sometimes</v>
      </c>
      <c r="CO114" s="86">
        <f>IF(Form_Responses1811121314[[#This Row],[Answer - B7-6]]="Yes / Sometimes",1,0)</f>
        <v>1</v>
      </c>
      <c r="CP114" s="87" t="str">
        <f>IF(COUNTIF(Form_Responses1811121314[[#This Row],[Answer - B7-1]:[Answer - B7-6]], "Yes / Sometimes") &gt; 4, "More than 4 times","Up to 4 times")</f>
        <v>Up to 4 times</v>
      </c>
      <c r="CQ114" s="152">
        <f>IF(Form_Responses1811121314[[#This Row],[Answer - B7 (Overall)]]="More than 4 times",1,0)</f>
        <v>0</v>
      </c>
    </row>
    <row r="115" spans="1:95" ht="13.2" hidden="1" x14ac:dyDescent="0.25">
      <c r="A115" s="82">
        <v>45572.402884201394</v>
      </c>
      <c r="B115" s="83" t="s">
        <v>397</v>
      </c>
      <c r="C115" s="84" t="s">
        <v>398</v>
      </c>
      <c r="D115" s="83">
        <v>100</v>
      </c>
      <c r="E115" s="83">
        <v>1.46</v>
      </c>
      <c r="F115" s="83" t="s">
        <v>114</v>
      </c>
      <c r="G115" s="83" t="s">
        <v>76</v>
      </c>
      <c r="H115" s="83" t="s">
        <v>399</v>
      </c>
      <c r="I115" s="83" t="s">
        <v>63</v>
      </c>
      <c r="J115" s="83" t="s">
        <v>64</v>
      </c>
      <c r="K115" s="83" t="s">
        <v>64</v>
      </c>
      <c r="L115" s="83" t="s">
        <v>78</v>
      </c>
      <c r="M115" s="83" t="s">
        <v>84</v>
      </c>
      <c r="N115" s="83" t="s">
        <v>64</v>
      </c>
      <c r="O115" s="83" t="s">
        <v>64</v>
      </c>
      <c r="P115" s="83" t="s">
        <v>84</v>
      </c>
      <c r="Q115" s="83" t="s">
        <v>64</v>
      </c>
      <c r="R115" s="83" t="s">
        <v>64</v>
      </c>
      <c r="S115" s="83" t="s">
        <v>64</v>
      </c>
      <c r="T115" s="83" t="s">
        <v>64</v>
      </c>
      <c r="U115" s="83" t="s">
        <v>78</v>
      </c>
      <c r="V115" s="83" t="s">
        <v>64</v>
      </c>
      <c r="W115" s="83" t="s">
        <v>64</v>
      </c>
      <c r="X115" s="83" t="s">
        <v>64</v>
      </c>
      <c r="Y115" s="83" t="s">
        <v>64</v>
      </c>
      <c r="Z115" s="83" t="s">
        <v>66</v>
      </c>
      <c r="AA115" s="83" t="s">
        <v>65</v>
      </c>
      <c r="AB115" s="83" t="s">
        <v>65</v>
      </c>
      <c r="AC115" s="83" t="s">
        <v>65</v>
      </c>
      <c r="AD115" s="83" t="s">
        <v>65</v>
      </c>
      <c r="AE115" s="83" t="s">
        <v>65</v>
      </c>
      <c r="AF115" s="83" t="s">
        <v>65</v>
      </c>
      <c r="AG115" s="83" t="s">
        <v>65</v>
      </c>
      <c r="AH115" s="83" t="s">
        <v>65</v>
      </c>
      <c r="AI115" s="83" t="s">
        <v>101</v>
      </c>
      <c r="AJ115" s="83" t="s">
        <v>65</v>
      </c>
      <c r="AK115" s="83" t="s">
        <v>65</v>
      </c>
      <c r="AL115" s="83" t="s">
        <v>66</v>
      </c>
      <c r="AM115" s="83" t="s">
        <v>65</v>
      </c>
      <c r="AN115" s="83" t="s">
        <v>65</v>
      </c>
      <c r="AO115" s="83" t="s">
        <v>65</v>
      </c>
      <c r="AP115" s="83" t="s">
        <v>67</v>
      </c>
      <c r="AQ115" s="83" t="s">
        <v>67</v>
      </c>
      <c r="AR115" s="83" t="s">
        <v>86</v>
      </c>
      <c r="AS115" s="83" t="s">
        <v>115</v>
      </c>
      <c r="AT115" s="83" t="s">
        <v>87</v>
      </c>
      <c r="AU115" s="83" t="s">
        <v>70</v>
      </c>
      <c r="AV115" s="83" t="s">
        <v>71</v>
      </c>
      <c r="AW115" s="83" t="s">
        <v>72</v>
      </c>
      <c r="AX115" s="83" t="s">
        <v>63</v>
      </c>
      <c r="AY115" s="83" t="s">
        <v>72</v>
      </c>
      <c r="AZ115" s="83" t="s">
        <v>72</v>
      </c>
      <c r="BA115" s="83" t="s">
        <v>72</v>
      </c>
      <c r="BB115" s="83" t="s">
        <v>73</v>
      </c>
      <c r="BC115" s="83" t="s">
        <v>73</v>
      </c>
      <c r="BD115" s="83"/>
      <c r="BE115" s="83" t="s">
        <v>73</v>
      </c>
      <c r="BF115" s="83"/>
      <c r="BG115" s="87" t="s">
        <v>335</v>
      </c>
      <c r="BH115" s="87" t="s">
        <v>114</v>
      </c>
      <c r="BI115" s="76" t="s">
        <v>1414</v>
      </c>
      <c r="BJ115">
        <f t="shared" si="3"/>
        <v>12</v>
      </c>
      <c r="BK115" s="87">
        <f t="shared" si="4"/>
        <v>62</v>
      </c>
      <c r="BL115" s="87"/>
      <c r="BM115" s="86" t="str">
        <f>_xlfn.XLOOKUP(Form_Responses1811121314[[#This Row],[Sekolah School (Cleansed)]],'Quality Check'!$B$11:$B$14,'Quality Check'!$C$11:$C$14,)</f>
        <v>Rural</v>
      </c>
      <c r="BN115" s="86" t="str">
        <f>_xlfn.XLOOKUP(Form_Responses1811121314[[#This Row],[Sekolah School (Cleansed)]],'Quality Check'!$B$11:$B$14,'Quality Check'!$D$11:$D$14,)</f>
        <v>Controlled Group (CG)</v>
      </c>
      <c r="BO115" s="87" t="str">
        <f>_xlfn.XLOOKUP(AS115,'Cleansing - Toothpaste Brand'!A:A,'Cleansing - Toothpaste Brand'!B:B,)</f>
        <v>Darlie</v>
      </c>
      <c r="BP115" s="87"/>
      <c r="BQ11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15" s="86" t="str">
        <f>_xlfn.XLOOKUP(AP115,'Cleansing - Response'!E:E,'Cleansing - Response'!F:F,)</f>
        <v>2 days and more</v>
      </c>
      <c r="BS115" s="86">
        <f>IF(Form_Responses1811121314[[#This Row],[Answer - B1]]="2 days and more",1,0)</f>
        <v>1</v>
      </c>
      <c r="BT115" s="86" t="str">
        <f>_xlfn.XLOOKUP(AQ115,'Cleansing - Response'!E:E,'Cleansing - Response'!F:F,)</f>
        <v>2 days and more</v>
      </c>
      <c r="BU115" s="86">
        <f>IF(Form_Responses1811121314[[#This Row],[Answer - B2]]="2 days and more",1,0)</f>
        <v>1</v>
      </c>
      <c r="BV115" s="86" t="str">
        <f t="shared" si="5"/>
        <v>Ya / Yes</v>
      </c>
      <c r="BW115" s="86">
        <f>IF(Form_Responses1811121314[[#This Row],[Answer - B3]]="Ya / Yes",1,0)</f>
        <v>1</v>
      </c>
      <c r="BX115" s="86" t="str">
        <f>_xlfn.XLOOKUP(AT115,'Cleansing - Response'!E:E,'Cleansing - Response'!F:F,)</f>
        <v>Always</v>
      </c>
      <c r="BY115" s="86">
        <f>IF(Form_Responses1811121314[[#This Row],[Answer - B4]]="Always",1,0)</f>
        <v>1</v>
      </c>
      <c r="BZ115" s="86" t="str">
        <f>_xlfn.XLOOKUP(AU115,'Cleansing - Response'!H:H,'Cleansing - Response'!I:I,)</f>
        <v>Sometimes / When in need</v>
      </c>
      <c r="CA115" s="86">
        <f>IF(Form_Responses1811121314[[#This Row],[Answer - B5]]="Sometimes / When in need",2,IF(Form_Responses1811121314[[#This Row],[Answer - B5]]="Using dental floss at least once",1,0))</f>
        <v>2</v>
      </c>
      <c r="CB115" s="86" t="str">
        <f>_xlfn.XLOOKUP(AV115,'Cleansing - Response'!K:K,'Cleansing - Response'!L:L,)</f>
        <v>Up to 1 time a day</v>
      </c>
      <c r="CC115" s="86">
        <f>IF(Form_Responses1811121314[[#This Row],[Answer - B6]]="More than 1 time a day",1,0)</f>
        <v>0</v>
      </c>
      <c r="CD115" s="86" t="str">
        <f>_xlfn.XLOOKUP(AW115,'Cleansing - Response'!$N:$N,'Cleansing - Response'!$O:$O,)</f>
        <v>Yes / Sometimes</v>
      </c>
      <c r="CE115" s="86">
        <f>IF(Form_Responses1811121314[[#This Row],[Answer - B7-1]]="Yes / Sometimes",1,0)</f>
        <v>1</v>
      </c>
      <c r="CF115" s="86" t="str">
        <f>_xlfn.XLOOKUP(AX115,'Cleansing - Response'!$N:$N,'Cleansing - Response'!$O:$O,)</f>
        <v>Yes / Sometimes</v>
      </c>
      <c r="CG115" s="86">
        <f>IF(Form_Responses1811121314[[#This Row],[Answer - B7-2]]="Yes / Sometimes",1,0)</f>
        <v>1</v>
      </c>
      <c r="CH115" s="86" t="str">
        <f>_xlfn.XLOOKUP(AY115,'Cleansing - Response'!$N:$N,'Cleansing - Response'!$O:$O,)</f>
        <v>Yes / Sometimes</v>
      </c>
      <c r="CI115" s="86">
        <f>IF(Form_Responses1811121314[[#This Row],[Answer - B7-3]]="Yes / Sometimes",1,0)</f>
        <v>1</v>
      </c>
      <c r="CJ115" s="86" t="str">
        <f>_xlfn.XLOOKUP(AZ115,'Cleansing - Response'!$N:$N,'Cleansing - Response'!$O:$O,)</f>
        <v>Yes / Sometimes</v>
      </c>
      <c r="CK115" s="86">
        <f>IF(Form_Responses1811121314[[#This Row],[Answer - B7-4]]="Yes / Sometimes",1,0)</f>
        <v>1</v>
      </c>
      <c r="CL115" s="86" t="str">
        <f>_xlfn.XLOOKUP(BA115,'Cleansing - Response'!$N:$N,'Cleansing - Response'!$O:$O,)</f>
        <v>Yes / Sometimes</v>
      </c>
      <c r="CM115" s="86">
        <f>IF(Form_Responses1811121314[[#This Row],[Answer - B7-5]]="Yes / Sometimes",1,0)</f>
        <v>1</v>
      </c>
      <c r="CN115" s="86" t="str">
        <f>_xlfn.XLOOKUP(BB115,'Cleansing - Response'!$N:$N,'Cleansing - Response'!$O:$O,)</f>
        <v>No</v>
      </c>
      <c r="CO115" s="86">
        <f>IF(Form_Responses1811121314[[#This Row],[Answer - B7-6]]="Yes / Sometimes",1,0)</f>
        <v>0</v>
      </c>
      <c r="CP115" s="87" t="str">
        <f>IF(COUNTIF(Form_Responses1811121314[[#This Row],[Answer - B7-1]:[Answer - B7-6]], "Yes / Sometimes") &gt; 4, "More than 4 times","Up to 4 times")</f>
        <v>More than 4 times</v>
      </c>
      <c r="CQ115" s="152">
        <f>IF(Form_Responses1811121314[[#This Row],[Answer - B7 (Overall)]]="More than 4 times",1,0)</f>
        <v>1</v>
      </c>
    </row>
    <row r="116" spans="1:95" ht="13.2" hidden="1" x14ac:dyDescent="0.25">
      <c r="A116" s="82">
        <v>45572.403261018517</v>
      </c>
      <c r="B116" s="83" t="s">
        <v>400</v>
      </c>
      <c r="C116" s="84" t="s">
        <v>401</v>
      </c>
      <c r="D116" s="83">
        <v>100</v>
      </c>
      <c r="E116" s="83">
        <v>0.46</v>
      </c>
      <c r="F116" s="83" t="s">
        <v>114</v>
      </c>
      <c r="G116" s="83" t="s">
        <v>76</v>
      </c>
      <c r="H116" s="83" t="s">
        <v>335</v>
      </c>
      <c r="I116" s="83" t="s">
        <v>63</v>
      </c>
      <c r="J116" s="83" t="s">
        <v>64</v>
      </c>
      <c r="K116" s="83" t="s">
        <v>78</v>
      </c>
      <c r="L116" s="83" t="s">
        <v>78</v>
      </c>
      <c r="M116" s="83" t="s">
        <v>64</v>
      </c>
      <c r="N116" s="83" t="s">
        <v>84</v>
      </c>
      <c r="O116" s="83" t="s">
        <v>64</v>
      </c>
      <c r="P116" s="83" t="s">
        <v>84</v>
      </c>
      <c r="Q116" s="83" t="s">
        <v>84</v>
      </c>
      <c r="R116" s="83" t="s">
        <v>64</v>
      </c>
      <c r="S116" s="83" t="s">
        <v>84</v>
      </c>
      <c r="T116" s="83" t="s">
        <v>64</v>
      </c>
      <c r="U116" s="83" t="s">
        <v>64</v>
      </c>
      <c r="V116" s="83" t="s">
        <v>84</v>
      </c>
      <c r="W116" s="83" t="s">
        <v>64</v>
      </c>
      <c r="X116" s="83" t="s">
        <v>64</v>
      </c>
      <c r="Y116" s="83" t="s">
        <v>64</v>
      </c>
      <c r="Z116" s="83" t="s">
        <v>101</v>
      </c>
      <c r="AA116" s="83" t="s">
        <v>101</v>
      </c>
      <c r="AB116" s="83" t="s">
        <v>65</v>
      </c>
      <c r="AC116" s="83" t="s">
        <v>101</v>
      </c>
      <c r="AD116" s="83" t="s">
        <v>101</v>
      </c>
      <c r="AE116" s="83" t="s">
        <v>79</v>
      </c>
      <c r="AF116" s="83" t="s">
        <v>79</v>
      </c>
      <c r="AG116" s="83" t="s">
        <v>65</v>
      </c>
      <c r="AH116" s="83" t="s">
        <v>65</v>
      </c>
      <c r="AI116" s="83" t="s">
        <v>65</v>
      </c>
      <c r="AJ116" s="83" t="s">
        <v>101</v>
      </c>
      <c r="AK116" s="83" t="s">
        <v>101</v>
      </c>
      <c r="AL116" s="83" t="s">
        <v>79</v>
      </c>
      <c r="AM116" s="83" t="s">
        <v>101</v>
      </c>
      <c r="AN116" s="83" t="s">
        <v>101</v>
      </c>
      <c r="AO116" s="83" t="s">
        <v>101</v>
      </c>
      <c r="AP116" s="83" t="s">
        <v>67</v>
      </c>
      <c r="AQ116" s="83" t="s">
        <v>67</v>
      </c>
      <c r="AR116" s="83" t="s">
        <v>73</v>
      </c>
      <c r="AS116" s="83" t="s">
        <v>402</v>
      </c>
      <c r="AT116" s="83" t="s">
        <v>69</v>
      </c>
      <c r="AU116" s="83" t="s">
        <v>67</v>
      </c>
      <c r="AV116" s="83" t="s">
        <v>132</v>
      </c>
      <c r="AW116" s="83" t="s">
        <v>72</v>
      </c>
      <c r="AX116" s="83" t="s">
        <v>73</v>
      </c>
      <c r="AY116" s="83" t="s">
        <v>73</v>
      </c>
      <c r="AZ116" s="83" t="s">
        <v>72</v>
      </c>
      <c r="BA116" s="83" t="s">
        <v>73</v>
      </c>
      <c r="BB116" s="83" t="s">
        <v>72</v>
      </c>
      <c r="BC116" s="83" t="s">
        <v>73</v>
      </c>
      <c r="BD116" s="83" t="s">
        <v>403</v>
      </c>
      <c r="BE116" s="83" t="s">
        <v>73</v>
      </c>
      <c r="BF116" s="83" t="s">
        <v>271</v>
      </c>
      <c r="BG116" s="87" t="s">
        <v>335</v>
      </c>
      <c r="BH116" s="87" t="s">
        <v>114</v>
      </c>
      <c r="BI116" s="76" t="s">
        <v>1414</v>
      </c>
      <c r="BJ116">
        <f t="shared" si="3"/>
        <v>8</v>
      </c>
      <c r="BK116" s="87">
        <f t="shared" si="4"/>
        <v>40</v>
      </c>
      <c r="BL116" s="87"/>
      <c r="BM116" s="86" t="str">
        <f>_xlfn.XLOOKUP(Form_Responses1811121314[[#This Row],[Sekolah School (Cleansed)]],'Quality Check'!$B$11:$B$14,'Quality Check'!$C$11:$C$14,)</f>
        <v>Rural</v>
      </c>
      <c r="BN116" s="86" t="str">
        <f>_xlfn.XLOOKUP(Form_Responses1811121314[[#This Row],[Sekolah School (Cleansed)]],'Quality Check'!$B$11:$B$14,'Quality Check'!$D$11:$D$14,)</f>
        <v>Controlled Group (CG)</v>
      </c>
      <c r="BO116" s="87" t="str">
        <f>_xlfn.XLOOKUP(AS116,'Cleansing - Toothpaste Brand'!A:A,'Cleansing - Toothpaste Brand'!B:B,)</f>
        <v>Colgate</v>
      </c>
      <c r="BP116" s="87" t="str">
        <f>_xlfn.XLOOKUP(BD116,'Cleansing - Toothpaste Brand'!E:E,'Cleansing - Toothpaste Brand'!F:F,)</f>
        <v>1 batang</v>
      </c>
      <c r="BQ11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16" s="86" t="str">
        <f>_xlfn.XLOOKUP(AP116,'Cleansing - Response'!E:E,'Cleansing - Response'!F:F,)</f>
        <v>2 days and more</v>
      </c>
      <c r="BS116" s="86">
        <f>IF(Form_Responses1811121314[[#This Row],[Answer - B1]]="2 days and more",1,0)</f>
        <v>1</v>
      </c>
      <c r="BT116" s="86" t="str">
        <f>_xlfn.XLOOKUP(AQ116,'Cleansing - Response'!E:E,'Cleansing - Response'!F:F,)</f>
        <v>2 days and more</v>
      </c>
      <c r="BU116" s="86">
        <f>IF(Form_Responses1811121314[[#This Row],[Answer - B2]]="2 days and more",1,0)</f>
        <v>1</v>
      </c>
      <c r="BV116" s="86" t="str">
        <f t="shared" si="5"/>
        <v>Tidak / No</v>
      </c>
      <c r="BW116" s="86">
        <f>IF(Form_Responses1811121314[[#This Row],[Answer - B3]]="Ya / Yes",1,0)</f>
        <v>0</v>
      </c>
      <c r="BX116" s="86" t="str">
        <f>_xlfn.XLOOKUP(AT116,'Cleansing - Response'!E:E,'Cleansing - Response'!F:F,)</f>
        <v>Rarely / Sometimes</v>
      </c>
      <c r="BY116" s="86">
        <f>IF(Form_Responses1811121314[[#This Row],[Answer - B4]]="Always",1,0)</f>
        <v>0</v>
      </c>
      <c r="BZ116" s="86" t="str">
        <f>_xlfn.XLOOKUP(AU116,'Cleansing - Response'!H:H,'Cleansing - Response'!I:I,)</f>
        <v>Using dental floss at least once</v>
      </c>
      <c r="CA116" s="86">
        <f>IF(Form_Responses1811121314[[#This Row],[Answer - B5]]="Sometimes / When in need",2,IF(Form_Responses1811121314[[#This Row],[Answer - B5]]="Using dental floss at least once",1,0))</f>
        <v>1</v>
      </c>
      <c r="CB116" s="86" t="str">
        <f>_xlfn.XLOOKUP(AV116,'Cleansing - Response'!K:K,'Cleansing - Response'!L:L,)</f>
        <v>Up to 1 time a day</v>
      </c>
      <c r="CC116" s="86">
        <f>IF(Form_Responses1811121314[[#This Row],[Answer - B6]]="More than 1 time a day",1,0)</f>
        <v>0</v>
      </c>
      <c r="CD116" s="86" t="str">
        <f>_xlfn.XLOOKUP(AW116,'Cleansing - Response'!$N:$N,'Cleansing - Response'!$O:$O,)</f>
        <v>Yes / Sometimes</v>
      </c>
      <c r="CE116" s="86">
        <f>IF(Form_Responses1811121314[[#This Row],[Answer - B7-1]]="Yes / Sometimes",1,0)</f>
        <v>1</v>
      </c>
      <c r="CF116" s="86" t="str">
        <f>_xlfn.XLOOKUP(AX116,'Cleansing - Response'!$N:$N,'Cleansing - Response'!$O:$O,)</f>
        <v>No</v>
      </c>
      <c r="CG116" s="86">
        <f>IF(Form_Responses1811121314[[#This Row],[Answer - B7-2]]="Yes / Sometimes",1,0)</f>
        <v>0</v>
      </c>
      <c r="CH116" s="86" t="str">
        <f>_xlfn.XLOOKUP(AY116,'Cleansing - Response'!$N:$N,'Cleansing - Response'!$O:$O,)</f>
        <v>No</v>
      </c>
      <c r="CI116" s="86">
        <f>IF(Form_Responses1811121314[[#This Row],[Answer - B7-3]]="Yes / Sometimes",1,0)</f>
        <v>0</v>
      </c>
      <c r="CJ116" s="86" t="str">
        <f>_xlfn.XLOOKUP(AZ116,'Cleansing - Response'!$N:$N,'Cleansing - Response'!$O:$O,)</f>
        <v>Yes / Sometimes</v>
      </c>
      <c r="CK116" s="86">
        <f>IF(Form_Responses1811121314[[#This Row],[Answer - B7-4]]="Yes / Sometimes",1,0)</f>
        <v>1</v>
      </c>
      <c r="CL116" s="86" t="str">
        <f>_xlfn.XLOOKUP(BA116,'Cleansing - Response'!$N:$N,'Cleansing - Response'!$O:$O,)</f>
        <v>No</v>
      </c>
      <c r="CM116" s="86">
        <f>IF(Form_Responses1811121314[[#This Row],[Answer - B7-5]]="Yes / Sometimes",1,0)</f>
        <v>0</v>
      </c>
      <c r="CN116" s="86" t="str">
        <f>_xlfn.XLOOKUP(BB116,'Cleansing - Response'!$N:$N,'Cleansing - Response'!$O:$O,)</f>
        <v>Yes / Sometimes</v>
      </c>
      <c r="CO116" s="86">
        <f>IF(Form_Responses1811121314[[#This Row],[Answer - B7-6]]="Yes / Sometimes",1,0)</f>
        <v>1</v>
      </c>
      <c r="CP116" s="87" t="str">
        <f>IF(COUNTIF(Form_Responses1811121314[[#This Row],[Answer - B7-1]:[Answer - B7-6]], "Yes / Sometimes") &gt; 4, "More than 4 times","Up to 4 times")</f>
        <v>Up to 4 times</v>
      </c>
      <c r="CQ116" s="152">
        <f>IF(Form_Responses1811121314[[#This Row],[Answer - B7 (Overall)]]="More than 4 times",1,0)</f>
        <v>0</v>
      </c>
    </row>
    <row r="117" spans="1:95" ht="13.2" hidden="1" x14ac:dyDescent="0.25">
      <c r="A117" s="82">
        <v>45572.403505196758</v>
      </c>
      <c r="B117" s="83" t="s">
        <v>404</v>
      </c>
      <c r="C117" s="84" t="s">
        <v>405</v>
      </c>
      <c r="D117" s="83">
        <v>100</v>
      </c>
      <c r="E117" s="83">
        <v>1.96</v>
      </c>
      <c r="F117" s="83" t="s">
        <v>114</v>
      </c>
      <c r="G117" s="83" t="s">
        <v>76</v>
      </c>
      <c r="H117" s="83" t="s">
        <v>349</v>
      </c>
      <c r="I117" s="83" t="s">
        <v>63</v>
      </c>
      <c r="J117" s="83" t="s">
        <v>64</v>
      </c>
      <c r="K117" s="83" t="s">
        <v>64</v>
      </c>
      <c r="L117" s="83" t="s">
        <v>64</v>
      </c>
      <c r="M117" s="83" t="s">
        <v>84</v>
      </c>
      <c r="N117" s="83" t="s">
        <v>64</v>
      </c>
      <c r="O117" s="83" t="s">
        <v>84</v>
      </c>
      <c r="P117" s="83" t="s">
        <v>84</v>
      </c>
      <c r="Q117" s="83" t="s">
        <v>64</v>
      </c>
      <c r="R117" s="83" t="s">
        <v>64</v>
      </c>
      <c r="S117" s="83" t="s">
        <v>64</v>
      </c>
      <c r="T117" s="83" t="s">
        <v>64</v>
      </c>
      <c r="U117" s="83" t="s">
        <v>64</v>
      </c>
      <c r="V117" s="83" t="s">
        <v>64</v>
      </c>
      <c r="W117" s="83" t="s">
        <v>64</v>
      </c>
      <c r="X117" s="83" t="s">
        <v>64</v>
      </c>
      <c r="Y117" s="83" t="s">
        <v>64</v>
      </c>
      <c r="Z117" s="83" t="s">
        <v>66</v>
      </c>
      <c r="AA117" s="83" t="s">
        <v>66</v>
      </c>
      <c r="AB117" s="83" t="s">
        <v>66</v>
      </c>
      <c r="AC117" s="83" t="s">
        <v>66</v>
      </c>
      <c r="AD117" s="83" t="s">
        <v>66</v>
      </c>
      <c r="AE117" s="83" t="s">
        <v>65</v>
      </c>
      <c r="AF117" s="83" t="s">
        <v>66</v>
      </c>
      <c r="AG117" s="83" t="s">
        <v>65</v>
      </c>
      <c r="AH117" s="83" t="s">
        <v>65</v>
      </c>
      <c r="AI117" s="83" t="s">
        <v>79</v>
      </c>
      <c r="AJ117" s="83" t="s">
        <v>65</v>
      </c>
      <c r="AK117" s="83" t="s">
        <v>65</v>
      </c>
      <c r="AL117" s="83" t="s">
        <v>65</v>
      </c>
      <c r="AM117" s="83" t="s">
        <v>65</v>
      </c>
      <c r="AN117" s="83" t="s">
        <v>66</v>
      </c>
      <c r="AO117" s="83" t="s">
        <v>66</v>
      </c>
      <c r="AP117" s="83" t="s">
        <v>119</v>
      </c>
      <c r="AQ117" s="83" t="s">
        <v>119</v>
      </c>
      <c r="AR117" s="83" t="s">
        <v>86</v>
      </c>
      <c r="AS117" s="83" t="s">
        <v>406</v>
      </c>
      <c r="AT117" s="83" t="s">
        <v>69</v>
      </c>
      <c r="AU117" s="83" t="s">
        <v>70</v>
      </c>
      <c r="AV117" s="83" t="s">
        <v>132</v>
      </c>
      <c r="AW117" s="83" t="s">
        <v>72</v>
      </c>
      <c r="AX117" s="83" t="s">
        <v>73</v>
      </c>
      <c r="AY117" s="83" t="s">
        <v>63</v>
      </c>
      <c r="AZ117" s="83" t="s">
        <v>72</v>
      </c>
      <c r="BA117" s="83" t="s">
        <v>63</v>
      </c>
      <c r="BB117" s="83" t="s">
        <v>63</v>
      </c>
      <c r="BC117" s="83" t="s">
        <v>63</v>
      </c>
      <c r="BD117" s="83" t="s">
        <v>407</v>
      </c>
      <c r="BE117" s="83" t="s">
        <v>63</v>
      </c>
      <c r="BF117" s="83" t="s">
        <v>408</v>
      </c>
      <c r="BG117" s="87" t="s">
        <v>335</v>
      </c>
      <c r="BH117" s="87" t="s">
        <v>114</v>
      </c>
      <c r="BI117" s="76" t="s">
        <v>1414</v>
      </c>
      <c r="BJ117">
        <f t="shared" si="3"/>
        <v>13</v>
      </c>
      <c r="BK117" s="87">
        <f t="shared" si="4"/>
        <v>55</v>
      </c>
      <c r="BL117" s="87"/>
      <c r="BM117" s="86" t="str">
        <f>_xlfn.XLOOKUP(Form_Responses1811121314[[#This Row],[Sekolah School (Cleansed)]],'Quality Check'!$B$11:$B$14,'Quality Check'!$C$11:$C$14,)</f>
        <v>Rural</v>
      </c>
      <c r="BN117" s="86" t="str">
        <f>_xlfn.XLOOKUP(Form_Responses1811121314[[#This Row],[Sekolah School (Cleansed)]],'Quality Check'!$B$11:$B$14,'Quality Check'!$D$11:$D$14,)</f>
        <v>Controlled Group (CG)</v>
      </c>
      <c r="BO117" s="87" t="str">
        <f>_xlfn.XLOOKUP(AS117,'Cleansing - Toothpaste Brand'!A:A,'Cleansing - Toothpaste Brand'!B:B,)</f>
        <v>Darlie</v>
      </c>
      <c r="BP117" s="87" t="str">
        <f>_xlfn.XLOOKUP(BD117,'Cleansing - Toothpaste Brand'!E:E,'Cleansing - Toothpaste Brand'!F:F,)</f>
        <v>3 batang</v>
      </c>
      <c r="BQ11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17" s="86" t="str">
        <f>_xlfn.XLOOKUP(AP117,'Cleansing - Response'!E:E,'Cleansing - Response'!F:F,)</f>
        <v>Less than 2 days</v>
      </c>
      <c r="BS117" s="86">
        <f>IF(Form_Responses1811121314[[#This Row],[Answer - B1]]="2 days and more",1,0)</f>
        <v>0</v>
      </c>
      <c r="BT117" s="86" t="str">
        <f>_xlfn.XLOOKUP(AQ117,'Cleansing - Response'!E:E,'Cleansing - Response'!F:F,)</f>
        <v>Less than 2 days</v>
      </c>
      <c r="BU117" s="86">
        <f>IF(Form_Responses1811121314[[#This Row],[Answer - B2]]="2 days and more",1,0)</f>
        <v>0</v>
      </c>
      <c r="BV117" s="86" t="str">
        <f t="shared" si="5"/>
        <v>Ya / Yes</v>
      </c>
      <c r="BW117" s="86">
        <f>IF(Form_Responses1811121314[[#This Row],[Answer - B3]]="Ya / Yes",1,0)</f>
        <v>1</v>
      </c>
      <c r="BX117" s="86" t="str">
        <f>_xlfn.XLOOKUP(AT117,'Cleansing - Response'!E:E,'Cleansing - Response'!F:F,)</f>
        <v>Rarely / Sometimes</v>
      </c>
      <c r="BY117" s="86">
        <f>IF(Form_Responses1811121314[[#This Row],[Answer - B4]]="Always",1,0)</f>
        <v>0</v>
      </c>
      <c r="BZ117" s="86" t="str">
        <f>_xlfn.XLOOKUP(AU117,'Cleansing - Response'!H:H,'Cleansing - Response'!I:I,)</f>
        <v>Sometimes / When in need</v>
      </c>
      <c r="CA117" s="86">
        <f>IF(Form_Responses1811121314[[#This Row],[Answer - B5]]="Sometimes / When in need",2,IF(Form_Responses1811121314[[#This Row],[Answer - B5]]="Using dental floss at least once",1,0))</f>
        <v>2</v>
      </c>
      <c r="CB117" s="86" t="str">
        <f>_xlfn.XLOOKUP(AV117,'Cleansing - Response'!K:K,'Cleansing - Response'!L:L,)</f>
        <v>Up to 1 time a day</v>
      </c>
      <c r="CC117" s="86">
        <f>IF(Form_Responses1811121314[[#This Row],[Answer - B6]]="More than 1 time a day",1,0)</f>
        <v>0</v>
      </c>
      <c r="CD117" s="86" t="str">
        <f>_xlfn.XLOOKUP(AW117,'Cleansing - Response'!$N:$N,'Cleansing - Response'!$O:$O,)</f>
        <v>Yes / Sometimes</v>
      </c>
      <c r="CE117" s="86">
        <f>IF(Form_Responses1811121314[[#This Row],[Answer - B7-1]]="Yes / Sometimes",1,0)</f>
        <v>1</v>
      </c>
      <c r="CF117" s="86" t="str">
        <f>_xlfn.XLOOKUP(AX117,'Cleansing - Response'!$N:$N,'Cleansing - Response'!$O:$O,)</f>
        <v>No</v>
      </c>
      <c r="CG117" s="86">
        <f>IF(Form_Responses1811121314[[#This Row],[Answer - B7-2]]="Yes / Sometimes",1,0)</f>
        <v>0</v>
      </c>
      <c r="CH117" s="86" t="str">
        <f>_xlfn.XLOOKUP(AY117,'Cleansing - Response'!$N:$N,'Cleansing - Response'!$O:$O,)</f>
        <v>Yes / Sometimes</v>
      </c>
      <c r="CI117" s="86">
        <f>IF(Form_Responses1811121314[[#This Row],[Answer - B7-3]]="Yes / Sometimes",1,0)</f>
        <v>1</v>
      </c>
      <c r="CJ117" s="86" t="str">
        <f>_xlfn.XLOOKUP(AZ117,'Cleansing - Response'!$N:$N,'Cleansing - Response'!$O:$O,)</f>
        <v>Yes / Sometimes</v>
      </c>
      <c r="CK117" s="86">
        <f>IF(Form_Responses1811121314[[#This Row],[Answer - B7-4]]="Yes / Sometimes",1,0)</f>
        <v>1</v>
      </c>
      <c r="CL117" s="86" t="str">
        <f>_xlfn.XLOOKUP(BA117,'Cleansing - Response'!$N:$N,'Cleansing - Response'!$O:$O,)</f>
        <v>Yes / Sometimes</v>
      </c>
      <c r="CM117" s="86">
        <f>IF(Form_Responses1811121314[[#This Row],[Answer - B7-5]]="Yes / Sometimes",1,0)</f>
        <v>1</v>
      </c>
      <c r="CN117" s="86" t="str">
        <f>_xlfn.XLOOKUP(BB117,'Cleansing - Response'!$N:$N,'Cleansing - Response'!$O:$O,)</f>
        <v>Yes / Sometimes</v>
      </c>
      <c r="CO117" s="86">
        <f>IF(Form_Responses1811121314[[#This Row],[Answer - B7-6]]="Yes / Sometimes",1,0)</f>
        <v>1</v>
      </c>
      <c r="CP117" s="87" t="str">
        <f>IF(COUNTIF(Form_Responses1811121314[[#This Row],[Answer - B7-1]:[Answer - B7-6]], "Yes / Sometimes") &gt; 4, "More than 4 times","Up to 4 times")</f>
        <v>More than 4 times</v>
      </c>
      <c r="CQ117" s="152">
        <f>IF(Form_Responses1811121314[[#This Row],[Answer - B7 (Overall)]]="More than 4 times",1,0)</f>
        <v>1</v>
      </c>
    </row>
    <row r="118" spans="1:95" ht="13.2" hidden="1" x14ac:dyDescent="0.25">
      <c r="A118" s="82">
        <v>45572.405997557871</v>
      </c>
      <c r="B118" s="83" t="s">
        <v>409</v>
      </c>
      <c r="C118" s="83" t="s">
        <v>410</v>
      </c>
      <c r="D118" s="83">
        <v>44.44</v>
      </c>
      <c r="E118" s="83">
        <v>0.46</v>
      </c>
      <c r="F118" s="83" t="s">
        <v>114</v>
      </c>
      <c r="G118" s="83" t="s">
        <v>76</v>
      </c>
      <c r="H118" s="83" t="s">
        <v>411</v>
      </c>
      <c r="I118" s="83" t="s">
        <v>73</v>
      </c>
      <c r="J118" s="83" t="s">
        <v>64</v>
      </c>
      <c r="K118" s="83" t="s">
        <v>84</v>
      </c>
      <c r="L118" s="83" t="s">
        <v>64</v>
      </c>
      <c r="M118" s="83" t="s">
        <v>78</v>
      </c>
      <c r="N118" s="83" t="s">
        <v>64</v>
      </c>
      <c r="O118" s="83" t="s">
        <v>64</v>
      </c>
      <c r="P118" s="83" t="s">
        <v>64</v>
      </c>
      <c r="Q118" s="83" t="s">
        <v>64</v>
      </c>
      <c r="R118" s="83" t="s">
        <v>64</v>
      </c>
      <c r="S118" s="83" t="s">
        <v>64</v>
      </c>
      <c r="T118" s="83" t="s">
        <v>64</v>
      </c>
      <c r="U118" s="83" t="s">
        <v>64</v>
      </c>
      <c r="V118" s="83" t="s">
        <v>64</v>
      </c>
      <c r="W118" s="83" t="s">
        <v>64</v>
      </c>
      <c r="X118" s="83" t="s">
        <v>64</v>
      </c>
      <c r="Y118" s="83" t="s">
        <v>64</v>
      </c>
      <c r="Z118" s="83" t="s">
        <v>65</v>
      </c>
      <c r="AA118" s="83" t="s">
        <v>65</v>
      </c>
      <c r="AB118" s="83" t="s">
        <v>65</v>
      </c>
      <c r="AC118" s="83" t="s">
        <v>65</v>
      </c>
      <c r="AD118" s="83" t="s">
        <v>65</v>
      </c>
      <c r="AE118" s="83" t="s">
        <v>65</v>
      </c>
      <c r="AF118" s="83" t="s">
        <v>65</v>
      </c>
      <c r="AG118" s="83" t="s">
        <v>66</v>
      </c>
      <c r="AH118" s="83" t="s">
        <v>79</v>
      </c>
      <c r="AI118" s="83" t="s">
        <v>66</v>
      </c>
      <c r="AJ118" s="83" t="s">
        <v>65</v>
      </c>
      <c r="AK118" s="83" t="s">
        <v>66</v>
      </c>
      <c r="AL118" s="83" t="s">
        <v>66</v>
      </c>
      <c r="AM118" s="83" t="s">
        <v>65</v>
      </c>
      <c r="AN118" s="83" t="s">
        <v>66</v>
      </c>
      <c r="AO118" s="83" t="s">
        <v>66</v>
      </c>
      <c r="AP118" s="83" t="s">
        <v>67</v>
      </c>
      <c r="AQ118" s="83" t="s">
        <v>67</v>
      </c>
      <c r="AR118" s="83" t="s">
        <v>63</v>
      </c>
      <c r="AS118" s="83" t="s">
        <v>81</v>
      </c>
      <c r="AT118" s="83" t="s">
        <v>87</v>
      </c>
      <c r="AU118" s="83" t="s">
        <v>93</v>
      </c>
      <c r="AV118" s="83" t="s">
        <v>71</v>
      </c>
      <c r="AW118" s="83" t="s">
        <v>63</v>
      </c>
      <c r="AX118" s="83" t="s">
        <v>63</v>
      </c>
      <c r="AY118" s="83" t="s">
        <v>73</v>
      </c>
      <c r="AZ118" s="83" t="s">
        <v>63</v>
      </c>
      <c r="BA118" s="83" t="s">
        <v>73</v>
      </c>
      <c r="BB118" s="83" t="s">
        <v>73</v>
      </c>
      <c r="BC118" s="83" t="s">
        <v>73</v>
      </c>
      <c r="BD118" s="83"/>
      <c r="BE118" s="83" t="s">
        <v>73</v>
      </c>
      <c r="BF118" s="83"/>
      <c r="BG118" s="87" t="s">
        <v>335</v>
      </c>
      <c r="BH118" s="87" t="s">
        <v>114</v>
      </c>
      <c r="BI118" s="76" t="s">
        <v>1415</v>
      </c>
      <c r="BJ118">
        <f t="shared" si="3"/>
        <v>15</v>
      </c>
      <c r="BK118" s="87">
        <f t="shared" si="4"/>
        <v>55</v>
      </c>
      <c r="BL118" s="87"/>
      <c r="BM118" s="86" t="str">
        <f>_xlfn.XLOOKUP(Form_Responses1811121314[[#This Row],[Sekolah School (Cleansed)]],'Quality Check'!$B$11:$B$14,'Quality Check'!$C$11:$C$14,)</f>
        <v>Rural</v>
      </c>
      <c r="BN118" s="86" t="str">
        <f>_xlfn.XLOOKUP(Form_Responses1811121314[[#This Row],[Sekolah School (Cleansed)]],'Quality Check'!$B$11:$B$14,'Quality Check'!$D$11:$D$14,)</f>
        <v>Controlled Group (CG)</v>
      </c>
      <c r="BO118" s="87" t="str">
        <f>_xlfn.XLOOKUP(AS118,'Cleansing - Toothpaste Brand'!A:A,'Cleansing - Toothpaste Brand'!B:B,)</f>
        <v>Colgate</v>
      </c>
      <c r="BP118" s="87"/>
      <c r="BQ11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18" s="86" t="str">
        <f>_xlfn.XLOOKUP(AP118,'Cleansing - Response'!E:E,'Cleansing - Response'!F:F,)</f>
        <v>2 days and more</v>
      </c>
      <c r="BS118" s="86">
        <f>IF(Form_Responses1811121314[[#This Row],[Answer - B1]]="2 days and more",1,0)</f>
        <v>1</v>
      </c>
      <c r="BT118" s="86" t="str">
        <f>_xlfn.XLOOKUP(AQ118,'Cleansing - Response'!E:E,'Cleansing - Response'!F:F,)</f>
        <v>2 days and more</v>
      </c>
      <c r="BU118" s="86">
        <f>IF(Form_Responses1811121314[[#This Row],[Answer - B2]]="2 days and more",1,0)</f>
        <v>1</v>
      </c>
      <c r="BV118" s="86" t="str">
        <f t="shared" si="5"/>
        <v>Ya / Yes</v>
      </c>
      <c r="BW118" s="86">
        <f>IF(Form_Responses1811121314[[#This Row],[Answer - B3]]="Ya / Yes",1,0)</f>
        <v>1</v>
      </c>
      <c r="BX118" s="86" t="str">
        <f>_xlfn.XLOOKUP(AT118,'Cleansing - Response'!E:E,'Cleansing - Response'!F:F,)</f>
        <v>Always</v>
      </c>
      <c r="BY118" s="86">
        <f>IF(Form_Responses1811121314[[#This Row],[Answer - B4]]="Always",1,0)</f>
        <v>1</v>
      </c>
      <c r="BZ118" s="86" t="str">
        <f>_xlfn.XLOOKUP(AU118,'Cleansing - Response'!H:H,'Cleansing - Response'!I:I,)</f>
        <v>Not using dental floss</v>
      </c>
      <c r="CA118" s="86">
        <f>IF(Form_Responses1811121314[[#This Row],[Answer - B5]]="Sometimes / When in need",2,IF(Form_Responses1811121314[[#This Row],[Answer - B5]]="Using dental floss at least once",1,0))</f>
        <v>0</v>
      </c>
      <c r="CB118" s="86" t="str">
        <f>_xlfn.XLOOKUP(AV118,'Cleansing - Response'!K:K,'Cleansing - Response'!L:L,)</f>
        <v>Up to 1 time a day</v>
      </c>
      <c r="CC118" s="86">
        <f>IF(Form_Responses1811121314[[#This Row],[Answer - B6]]="More than 1 time a day",1,0)</f>
        <v>0</v>
      </c>
      <c r="CD118" s="86" t="str">
        <f>_xlfn.XLOOKUP(AW118,'Cleansing - Response'!$N:$N,'Cleansing - Response'!$O:$O,)</f>
        <v>Yes / Sometimes</v>
      </c>
      <c r="CE118" s="86">
        <f>IF(Form_Responses1811121314[[#This Row],[Answer - B7-1]]="Yes / Sometimes",1,0)</f>
        <v>1</v>
      </c>
      <c r="CF118" s="86" t="str">
        <f>_xlfn.XLOOKUP(AX118,'Cleansing - Response'!$N:$N,'Cleansing - Response'!$O:$O,)</f>
        <v>Yes / Sometimes</v>
      </c>
      <c r="CG118" s="86">
        <f>IF(Form_Responses1811121314[[#This Row],[Answer - B7-2]]="Yes / Sometimes",1,0)</f>
        <v>1</v>
      </c>
      <c r="CH118" s="86" t="str">
        <f>_xlfn.XLOOKUP(AY118,'Cleansing - Response'!$N:$N,'Cleansing - Response'!$O:$O,)</f>
        <v>No</v>
      </c>
      <c r="CI118" s="86">
        <f>IF(Form_Responses1811121314[[#This Row],[Answer - B7-3]]="Yes / Sometimes",1,0)</f>
        <v>0</v>
      </c>
      <c r="CJ118" s="86" t="str">
        <f>_xlfn.XLOOKUP(AZ118,'Cleansing - Response'!$N:$N,'Cleansing - Response'!$O:$O,)</f>
        <v>Yes / Sometimes</v>
      </c>
      <c r="CK118" s="86">
        <f>IF(Form_Responses1811121314[[#This Row],[Answer - B7-4]]="Yes / Sometimes",1,0)</f>
        <v>1</v>
      </c>
      <c r="CL118" s="86" t="str">
        <f>_xlfn.XLOOKUP(BA118,'Cleansing - Response'!$N:$N,'Cleansing - Response'!$O:$O,)</f>
        <v>No</v>
      </c>
      <c r="CM118" s="86">
        <f>IF(Form_Responses1811121314[[#This Row],[Answer - B7-5]]="Yes / Sometimes",1,0)</f>
        <v>0</v>
      </c>
      <c r="CN118" s="86" t="str">
        <f>_xlfn.XLOOKUP(BB118,'Cleansing - Response'!$N:$N,'Cleansing - Response'!$O:$O,)</f>
        <v>No</v>
      </c>
      <c r="CO118" s="86">
        <f>IF(Form_Responses1811121314[[#This Row],[Answer - B7-6]]="Yes / Sometimes",1,0)</f>
        <v>0</v>
      </c>
      <c r="CP118" s="87" t="str">
        <f>IF(COUNTIF(Form_Responses1811121314[[#This Row],[Answer - B7-1]:[Answer - B7-6]], "Yes / Sometimes") &gt; 4, "More than 4 times","Up to 4 times")</f>
        <v>Up to 4 times</v>
      </c>
      <c r="CQ118" s="152">
        <f>IF(Form_Responses1811121314[[#This Row],[Answer - B7 (Overall)]]="More than 4 times",1,0)</f>
        <v>0</v>
      </c>
    </row>
    <row r="119" spans="1:95" ht="13.2" hidden="1" x14ac:dyDescent="0.25">
      <c r="A119" s="82">
        <v>45572.407035567128</v>
      </c>
      <c r="B119" s="83" t="s">
        <v>412</v>
      </c>
      <c r="C119" s="84" t="s">
        <v>413</v>
      </c>
      <c r="D119" s="83">
        <v>100</v>
      </c>
      <c r="E119" s="83">
        <v>1.1299999999999999</v>
      </c>
      <c r="F119" s="83" t="s">
        <v>60</v>
      </c>
      <c r="G119" s="83" t="s">
        <v>76</v>
      </c>
      <c r="H119" s="83" t="s">
        <v>414</v>
      </c>
      <c r="I119" s="83" t="s">
        <v>73</v>
      </c>
      <c r="J119" s="83" t="s">
        <v>64</v>
      </c>
      <c r="K119" s="83" t="s">
        <v>78</v>
      </c>
      <c r="L119" s="83" t="s">
        <v>64</v>
      </c>
      <c r="M119" s="83" t="s">
        <v>78</v>
      </c>
      <c r="N119" s="83" t="s">
        <v>64</v>
      </c>
      <c r="O119" s="83" t="s">
        <v>64</v>
      </c>
      <c r="P119" s="83" t="s">
        <v>78</v>
      </c>
      <c r="Q119" s="83" t="s">
        <v>84</v>
      </c>
      <c r="R119" s="83" t="s">
        <v>64</v>
      </c>
      <c r="S119" s="83" t="s">
        <v>64</v>
      </c>
      <c r="T119" s="83" t="s">
        <v>64</v>
      </c>
      <c r="U119" s="83" t="s">
        <v>64</v>
      </c>
      <c r="V119" s="83" t="s">
        <v>64</v>
      </c>
      <c r="W119" s="83" t="s">
        <v>84</v>
      </c>
      <c r="X119" s="83" t="s">
        <v>64</v>
      </c>
      <c r="Y119" s="83" t="s">
        <v>64</v>
      </c>
      <c r="Z119" s="83" t="s">
        <v>66</v>
      </c>
      <c r="AA119" s="83" t="s">
        <v>65</v>
      </c>
      <c r="AB119" s="83" t="s">
        <v>65</v>
      </c>
      <c r="AC119" s="83" t="s">
        <v>66</v>
      </c>
      <c r="AD119" s="83" t="s">
        <v>65</v>
      </c>
      <c r="AE119" s="83" t="s">
        <v>65</v>
      </c>
      <c r="AF119" s="83" t="s">
        <v>66</v>
      </c>
      <c r="AG119" s="83" t="s">
        <v>66</v>
      </c>
      <c r="AH119" s="83" t="s">
        <v>66</v>
      </c>
      <c r="AI119" s="83" t="s">
        <v>101</v>
      </c>
      <c r="AJ119" s="83" t="s">
        <v>66</v>
      </c>
      <c r="AK119" s="83" t="s">
        <v>65</v>
      </c>
      <c r="AL119" s="83" t="s">
        <v>65</v>
      </c>
      <c r="AM119" s="83" t="s">
        <v>65</v>
      </c>
      <c r="AN119" s="83" t="s">
        <v>66</v>
      </c>
      <c r="AO119" s="83" t="s">
        <v>66</v>
      </c>
      <c r="AP119" s="83" t="s">
        <v>85</v>
      </c>
      <c r="AQ119" s="83" t="s">
        <v>85</v>
      </c>
      <c r="AR119" s="83" t="s">
        <v>86</v>
      </c>
      <c r="AS119" s="83" t="s">
        <v>68</v>
      </c>
      <c r="AT119" s="83" t="s">
        <v>69</v>
      </c>
      <c r="AU119" s="83" t="s">
        <v>67</v>
      </c>
      <c r="AV119" s="83" t="s">
        <v>67</v>
      </c>
      <c r="AW119" s="83" t="s">
        <v>73</v>
      </c>
      <c r="AX119" s="83" t="s">
        <v>73</v>
      </c>
      <c r="AY119" s="83" t="s">
        <v>63</v>
      </c>
      <c r="AZ119" s="83" t="s">
        <v>73</v>
      </c>
      <c r="BA119" s="83" t="s">
        <v>63</v>
      </c>
      <c r="BB119" s="83" t="s">
        <v>72</v>
      </c>
      <c r="BC119" s="83" t="s">
        <v>73</v>
      </c>
      <c r="BD119" s="83"/>
      <c r="BE119" s="83" t="s">
        <v>73</v>
      </c>
      <c r="BF119" s="83"/>
      <c r="BG119" s="87" t="s">
        <v>335</v>
      </c>
      <c r="BH119" s="87" t="s">
        <v>60</v>
      </c>
      <c r="BI119" s="76" t="s">
        <v>1415</v>
      </c>
      <c r="BJ119">
        <f t="shared" si="3"/>
        <v>12</v>
      </c>
      <c r="BK119" s="87">
        <f t="shared" si="4"/>
        <v>56</v>
      </c>
      <c r="BL119" s="87"/>
      <c r="BM119" s="86" t="str">
        <f>_xlfn.XLOOKUP(Form_Responses1811121314[[#This Row],[Sekolah School (Cleansed)]],'Quality Check'!$B$11:$B$14,'Quality Check'!$C$11:$C$14,)</f>
        <v>Rural</v>
      </c>
      <c r="BN119" s="86" t="str">
        <f>_xlfn.XLOOKUP(Form_Responses1811121314[[#This Row],[Sekolah School (Cleansed)]],'Quality Check'!$B$11:$B$14,'Quality Check'!$D$11:$D$14,)</f>
        <v>Controlled Group (CG)</v>
      </c>
      <c r="BO119" s="87" t="str">
        <f>_xlfn.XLOOKUP(AS119,'Cleansing - Toothpaste Brand'!A:A,'Cleansing - Toothpaste Brand'!B:B,)</f>
        <v>Colgate</v>
      </c>
      <c r="BP119" s="87"/>
      <c r="BQ11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19" s="86" t="str">
        <f>_xlfn.XLOOKUP(AP119,'Cleansing - Response'!E:E,'Cleansing - Response'!F:F,)</f>
        <v>2 days and more</v>
      </c>
      <c r="BS119" s="86">
        <f>IF(Form_Responses1811121314[[#This Row],[Answer - B1]]="2 days and more",1,0)</f>
        <v>1</v>
      </c>
      <c r="BT119" s="86" t="str">
        <f>_xlfn.XLOOKUP(AQ119,'Cleansing - Response'!E:E,'Cleansing - Response'!F:F,)</f>
        <v>2 days and more</v>
      </c>
      <c r="BU119" s="86">
        <f>IF(Form_Responses1811121314[[#This Row],[Answer - B2]]="2 days and more",1,0)</f>
        <v>1</v>
      </c>
      <c r="BV119" s="86" t="str">
        <f t="shared" si="5"/>
        <v>Ya / Yes</v>
      </c>
      <c r="BW119" s="86">
        <f>IF(Form_Responses1811121314[[#This Row],[Answer - B3]]="Ya / Yes",1,0)</f>
        <v>1</v>
      </c>
      <c r="BX119" s="86" t="str">
        <f>_xlfn.XLOOKUP(AT119,'Cleansing - Response'!E:E,'Cleansing - Response'!F:F,)</f>
        <v>Rarely / Sometimes</v>
      </c>
      <c r="BY119" s="86">
        <f>IF(Form_Responses1811121314[[#This Row],[Answer - B4]]="Always",1,0)</f>
        <v>0</v>
      </c>
      <c r="BZ119" s="86" t="str">
        <f>_xlfn.XLOOKUP(AU119,'Cleansing - Response'!H:H,'Cleansing - Response'!I:I,)</f>
        <v>Using dental floss at least once</v>
      </c>
      <c r="CA119" s="86">
        <f>IF(Form_Responses1811121314[[#This Row],[Answer - B5]]="Sometimes / When in need",2,IF(Form_Responses1811121314[[#This Row],[Answer - B5]]="Using dental floss at least once",1,0))</f>
        <v>1</v>
      </c>
      <c r="CB119" s="86" t="str">
        <f>_xlfn.XLOOKUP(AV119,'Cleansing - Response'!K:K,'Cleansing - Response'!L:L,)</f>
        <v>More than 1 time a day</v>
      </c>
      <c r="CC119" s="86">
        <f>IF(Form_Responses1811121314[[#This Row],[Answer - B6]]="More than 1 time a day",1,0)</f>
        <v>1</v>
      </c>
      <c r="CD119" s="86" t="str">
        <f>_xlfn.XLOOKUP(AW119,'Cleansing - Response'!$N:$N,'Cleansing - Response'!$O:$O,)</f>
        <v>No</v>
      </c>
      <c r="CE119" s="86">
        <f>IF(Form_Responses1811121314[[#This Row],[Answer - B7-1]]="Yes / Sometimes",1,0)</f>
        <v>0</v>
      </c>
      <c r="CF119" s="86" t="str">
        <f>_xlfn.XLOOKUP(AX119,'Cleansing - Response'!$N:$N,'Cleansing - Response'!$O:$O,)</f>
        <v>No</v>
      </c>
      <c r="CG119" s="86">
        <f>IF(Form_Responses1811121314[[#This Row],[Answer - B7-2]]="Yes / Sometimes",1,0)</f>
        <v>0</v>
      </c>
      <c r="CH119" s="86" t="str">
        <f>_xlfn.XLOOKUP(AY119,'Cleansing - Response'!$N:$N,'Cleansing - Response'!$O:$O,)</f>
        <v>Yes / Sometimes</v>
      </c>
      <c r="CI119" s="86">
        <f>IF(Form_Responses1811121314[[#This Row],[Answer - B7-3]]="Yes / Sometimes",1,0)</f>
        <v>1</v>
      </c>
      <c r="CJ119" s="86" t="str">
        <f>_xlfn.XLOOKUP(AZ119,'Cleansing - Response'!$N:$N,'Cleansing - Response'!$O:$O,)</f>
        <v>No</v>
      </c>
      <c r="CK119" s="86">
        <f>IF(Form_Responses1811121314[[#This Row],[Answer - B7-4]]="Yes / Sometimes",1,0)</f>
        <v>0</v>
      </c>
      <c r="CL119" s="86" t="str">
        <f>_xlfn.XLOOKUP(BA119,'Cleansing - Response'!$N:$N,'Cleansing - Response'!$O:$O,)</f>
        <v>Yes / Sometimes</v>
      </c>
      <c r="CM119" s="86">
        <f>IF(Form_Responses1811121314[[#This Row],[Answer - B7-5]]="Yes / Sometimes",1,0)</f>
        <v>1</v>
      </c>
      <c r="CN119" s="86" t="str">
        <f>_xlfn.XLOOKUP(BB119,'Cleansing - Response'!$N:$N,'Cleansing - Response'!$O:$O,)</f>
        <v>Yes / Sometimes</v>
      </c>
      <c r="CO119" s="86">
        <f>IF(Form_Responses1811121314[[#This Row],[Answer - B7-6]]="Yes / Sometimes",1,0)</f>
        <v>1</v>
      </c>
      <c r="CP119" s="87" t="str">
        <f>IF(COUNTIF(Form_Responses1811121314[[#This Row],[Answer - B7-1]:[Answer - B7-6]], "Yes / Sometimes") &gt; 4, "More than 4 times","Up to 4 times")</f>
        <v>Up to 4 times</v>
      </c>
      <c r="CQ119" s="152">
        <f>IF(Form_Responses1811121314[[#This Row],[Answer - B7 (Overall)]]="More than 4 times",1,0)</f>
        <v>0</v>
      </c>
    </row>
    <row r="120" spans="1:95" ht="13.2" hidden="1" x14ac:dyDescent="0.25">
      <c r="A120" s="82">
        <v>45572.409341099541</v>
      </c>
      <c r="B120" s="83" t="s">
        <v>415</v>
      </c>
      <c r="C120" s="84" t="s">
        <v>416</v>
      </c>
      <c r="D120" s="83">
        <v>40.18</v>
      </c>
      <c r="E120" s="83">
        <v>0.96</v>
      </c>
      <c r="F120" s="83" t="s">
        <v>60</v>
      </c>
      <c r="G120" s="83" t="s">
        <v>76</v>
      </c>
      <c r="H120" s="83" t="s">
        <v>417</v>
      </c>
      <c r="I120" s="83" t="s">
        <v>63</v>
      </c>
      <c r="J120" s="83" t="s">
        <v>64</v>
      </c>
      <c r="K120" s="83" t="s">
        <v>84</v>
      </c>
      <c r="L120" s="83" t="s">
        <v>64</v>
      </c>
      <c r="M120" s="83" t="s">
        <v>84</v>
      </c>
      <c r="N120" s="83" t="s">
        <v>64</v>
      </c>
      <c r="O120" s="83" t="s">
        <v>64</v>
      </c>
      <c r="P120" s="83" t="s">
        <v>84</v>
      </c>
      <c r="Q120" s="83" t="s">
        <v>84</v>
      </c>
      <c r="R120" s="83" t="s">
        <v>64</v>
      </c>
      <c r="S120" s="83" t="s">
        <v>64</v>
      </c>
      <c r="T120" s="83" t="s">
        <v>64</v>
      </c>
      <c r="U120" s="83" t="s">
        <v>84</v>
      </c>
      <c r="V120" s="83" t="s">
        <v>84</v>
      </c>
      <c r="W120" s="83" t="s">
        <v>64</v>
      </c>
      <c r="X120" s="83" t="s">
        <v>64</v>
      </c>
      <c r="Y120" s="83" t="s">
        <v>64</v>
      </c>
      <c r="Z120" s="83" t="s">
        <v>66</v>
      </c>
      <c r="AA120" s="83" t="s">
        <v>66</v>
      </c>
      <c r="AB120" s="83" t="s">
        <v>66</v>
      </c>
      <c r="AC120" s="83" t="s">
        <v>65</v>
      </c>
      <c r="AD120" s="83" t="s">
        <v>65</v>
      </c>
      <c r="AE120" s="83" t="s">
        <v>66</v>
      </c>
      <c r="AF120" s="83" t="s">
        <v>66</v>
      </c>
      <c r="AG120" s="83" t="s">
        <v>65</v>
      </c>
      <c r="AH120" s="83" t="s">
        <v>66</v>
      </c>
      <c r="AI120" s="83" t="s">
        <v>101</v>
      </c>
      <c r="AJ120" s="83" t="s">
        <v>66</v>
      </c>
      <c r="AK120" s="83" t="s">
        <v>66</v>
      </c>
      <c r="AL120" s="83" t="s">
        <v>66</v>
      </c>
      <c r="AM120" s="83" t="s">
        <v>65</v>
      </c>
      <c r="AN120" s="83" t="s">
        <v>79</v>
      </c>
      <c r="AO120" s="83" t="s">
        <v>66</v>
      </c>
      <c r="AP120" s="83" t="s">
        <v>67</v>
      </c>
      <c r="AQ120" s="83" t="s">
        <v>67</v>
      </c>
      <c r="AR120" s="83" t="s">
        <v>86</v>
      </c>
      <c r="AS120" s="83" t="s">
        <v>68</v>
      </c>
      <c r="AT120" s="83" t="s">
        <v>69</v>
      </c>
      <c r="AU120" s="83" t="s">
        <v>93</v>
      </c>
      <c r="AV120" s="83" t="s">
        <v>71</v>
      </c>
      <c r="AW120" s="83" t="s">
        <v>72</v>
      </c>
      <c r="AX120" s="83" t="s">
        <v>72</v>
      </c>
      <c r="AY120" s="83" t="s">
        <v>73</v>
      </c>
      <c r="AZ120" s="83" t="s">
        <v>72</v>
      </c>
      <c r="BA120" s="83" t="s">
        <v>72</v>
      </c>
      <c r="BB120" s="83" t="s">
        <v>72</v>
      </c>
      <c r="BC120" s="83" t="s">
        <v>73</v>
      </c>
      <c r="BD120" s="83">
        <v>0</v>
      </c>
      <c r="BE120" s="83" t="s">
        <v>73</v>
      </c>
      <c r="BF120" s="83"/>
      <c r="BG120" s="87" t="s">
        <v>335</v>
      </c>
      <c r="BH120" s="87" t="s">
        <v>60</v>
      </c>
      <c r="BI120" s="76" t="s">
        <v>1414</v>
      </c>
      <c r="BJ120">
        <f t="shared" si="3"/>
        <v>10</v>
      </c>
      <c r="BK120" s="87">
        <f t="shared" si="4"/>
        <v>52</v>
      </c>
      <c r="BL120" s="87"/>
      <c r="BM120" s="86" t="str">
        <f>_xlfn.XLOOKUP(Form_Responses1811121314[[#This Row],[Sekolah School (Cleansed)]],'Quality Check'!$B$11:$B$14,'Quality Check'!$C$11:$C$14,)</f>
        <v>Rural</v>
      </c>
      <c r="BN120" s="86" t="str">
        <f>_xlfn.XLOOKUP(Form_Responses1811121314[[#This Row],[Sekolah School (Cleansed)]],'Quality Check'!$B$11:$B$14,'Quality Check'!$D$11:$D$14,)</f>
        <v>Controlled Group (CG)</v>
      </c>
      <c r="BO120" s="87" t="str">
        <f>_xlfn.XLOOKUP(AS120,'Cleansing - Toothpaste Brand'!A:A,'Cleansing - Toothpaste Brand'!B:B,)</f>
        <v>Colgate</v>
      </c>
      <c r="BP120" s="87"/>
      <c r="BQ12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20" s="86" t="str">
        <f>_xlfn.XLOOKUP(AP120,'Cleansing - Response'!E:E,'Cleansing - Response'!F:F,)</f>
        <v>2 days and more</v>
      </c>
      <c r="BS120" s="86">
        <f>IF(Form_Responses1811121314[[#This Row],[Answer - B1]]="2 days and more",1,0)</f>
        <v>1</v>
      </c>
      <c r="BT120" s="86" t="str">
        <f>_xlfn.XLOOKUP(AQ120,'Cleansing - Response'!E:E,'Cleansing - Response'!F:F,)</f>
        <v>2 days and more</v>
      </c>
      <c r="BU120" s="86">
        <f>IF(Form_Responses1811121314[[#This Row],[Answer - B2]]="2 days and more",1,0)</f>
        <v>1</v>
      </c>
      <c r="BV120" s="86" t="str">
        <f t="shared" si="5"/>
        <v>Ya / Yes</v>
      </c>
      <c r="BW120" s="86">
        <f>IF(Form_Responses1811121314[[#This Row],[Answer - B3]]="Ya / Yes",1,0)</f>
        <v>1</v>
      </c>
      <c r="BX120" s="86" t="str">
        <f>_xlfn.XLOOKUP(AT120,'Cleansing - Response'!E:E,'Cleansing - Response'!F:F,)</f>
        <v>Rarely / Sometimes</v>
      </c>
      <c r="BY120" s="86">
        <f>IF(Form_Responses1811121314[[#This Row],[Answer - B4]]="Always",1,0)</f>
        <v>0</v>
      </c>
      <c r="BZ120" s="86" t="str">
        <f>_xlfn.XLOOKUP(AU120,'Cleansing - Response'!H:H,'Cleansing - Response'!I:I,)</f>
        <v>Not using dental floss</v>
      </c>
      <c r="CA120" s="86">
        <f>IF(Form_Responses1811121314[[#This Row],[Answer - B5]]="Sometimes / When in need",2,IF(Form_Responses1811121314[[#This Row],[Answer - B5]]="Using dental floss at least once",1,0))</f>
        <v>0</v>
      </c>
      <c r="CB120" s="86" t="str">
        <f>_xlfn.XLOOKUP(AV120,'Cleansing - Response'!K:K,'Cleansing - Response'!L:L,)</f>
        <v>Up to 1 time a day</v>
      </c>
      <c r="CC120" s="86">
        <f>IF(Form_Responses1811121314[[#This Row],[Answer - B6]]="More than 1 time a day",1,0)</f>
        <v>0</v>
      </c>
      <c r="CD120" s="86" t="str">
        <f>_xlfn.XLOOKUP(AW120,'Cleansing - Response'!$N:$N,'Cleansing - Response'!$O:$O,)</f>
        <v>Yes / Sometimes</v>
      </c>
      <c r="CE120" s="86">
        <f>IF(Form_Responses1811121314[[#This Row],[Answer - B7-1]]="Yes / Sometimes",1,0)</f>
        <v>1</v>
      </c>
      <c r="CF120" s="86" t="str">
        <f>_xlfn.XLOOKUP(AX120,'Cleansing - Response'!$N:$N,'Cleansing - Response'!$O:$O,)</f>
        <v>Yes / Sometimes</v>
      </c>
      <c r="CG120" s="86">
        <f>IF(Form_Responses1811121314[[#This Row],[Answer - B7-2]]="Yes / Sometimes",1,0)</f>
        <v>1</v>
      </c>
      <c r="CH120" s="86" t="str">
        <f>_xlfn.XLOOKUP(AY120,'Cleansing - Response'!$N:$N,'Cleansing - Response'!$O:$O,)</f>
        <v>No</v>
      </c>
      <c r="CI120" s="86">
        <f>IF(Form_Responses1811121314[[#This Row],[Answer - B7-3]]="Yes / Sometimes",1,0)</f>
        <v>0</v>
      </c>
      <c r="CJ120" s="86" t="str">
        <f>_xlfn.XLOOKUP(AZ120,'Cleansing - Response'!$N:$N,'Cleansing - Response'!$O:$O,)</f>
        <v>Yes / Sometimes</v>
      </c>
      <c r="CK120" s="86">
        <f>IF(Form_Responses1811121314[[#This Row],[Answer - B7-4]]="Yes / Sometimes",1,0)</f>
        <v>1</v>
      </c>
      <c r="CL120" s="86" t="str">
        <f>_xlfn.XLOOKUP(BA120,'Cleansing - Response'!$N:$N,'Cleansing - Response'!$O:$O,)</f>
        <v>Yes / Sometimes</v>
      </c>
      <c r="CM120" s="86">
        <f>IF(Form_Responses1811121314[[#This Row],[Answer - B7-5]]="Yes / Sometimes",1,0)</f>
        <v>1</v>
      </c>
      <c r="CN120" s="86" t="str">
        <f>_xlfn.XLOOKUP(BB120,'Cleansing - Response'!$N:$N,'Cleansing - Response'!$O:$O,)</f>
        <v>Yes / Sometimes</v>
      </c>
      <c r="CO120" s="86">
        <f>IF(Form_Responses1811121314[[#This Row],[Answer - B7-6]]="Yes / Sometimes",1,0)</f>
        <v>1</v>
      </c>
      <c r="CP120" s="87" t="str">
        <f>IF(COUNTIF(Form_Responses1811121314[[#This Row],[Answer - B7-1]:[Answer - B7-6]], "Yes / Sometimes") &gt; 4, "More than 4 times","Up to 4 times")</f>
        <v>More than 4 times</v>
      </c>
      <c r="CQ120" s="152">
        <f>IF(Form_Responses1811121314[[#This Row],[Answer - B7 (Overall)]]="More than 4 times",1,0)</f>
        <v>1</v>
      </c>
    </row>
    <row r="121" spans="1:95" ht="13.2" hidden="1" x14ac:dyDescent="0.25">
      <c r="A121" s="82">
        <v>45572.409712476852</v>
      </c>
      <c r="B121" s="83" t="s">
        <v>418</v>
      </c>
      <c r="C121" s="84" t="s">
        <v>419</v>
      </c>
      <c r="D121" s="83">
        <v>100</v>
      </c>
      <c r="E121" s="83">
        <v>1.21</v>
      </c>
      <c r="F121" s="83" t="s">
        <v>60</v>
      </c>
      <c r="G121" s="83" t="s">
        <v>76</v>
      </c>
      <c r="H121" s="83" t="s">
        <v>420</v>
      </c>
      <c r="I121" s="83" t="s">
        <v>63</v>
      </c>
      <c r="J121" s="83" t="s">
        <v>64</v>
      </c>
      <c r="K121" s="83" t="s">
        <v>84</v>
      </c>
      <c r="L121" s="83" t="s">
        <v>64</v>
      </c>
      <c r="M121" s="83" t="s">
        <v>84</v>
      </c>
      <c r="N121" s="83" t="s">
        <v>64</v>
      </c>
      <c r="O121" s="83" t="s">
        <v>84</v>
      </c>
      <c r="P121" s="83" t="s">
        <v>84</v>
      </c>
      <c r="Q121" s="83" t="s">
        <v>64</v>
      </c>
      <c r="R121" s="83" t="s">
        <v>64</v>
      </c>
      <c r="S121" s="83" t="s">
        <v>64</v>
      </c>
      <c r="T121" s="83" t="s">
        <v>64</v>
      </c>
      <c r="U121" s="83" t="s">
        <v>84</v>
      </c>
      <c r="V121" s="83" t="s">
        <v>64</v>
      </c>
      <c r="W121" s="83" t="s">
        <v>64</v>
      </c>
      <c r="X121" s="83" t="s">
        <v>78</v>
      </c>
      <c r="Y121" s="83" t="s">
        <v>64</v>
      </c>
      <c r="Z121" s="83" t="s">
        <v>66</v>
      </c>
      <c r="AA121" s="83" t="s">
        <v>65</v>
      </c>
      <c r="AB121" s="83" t="s">
        <v>66</v>
      </c>
      <c r="AC121" s="83" t="s">
        <v>65</v>
      </c>
      <c r="AD121" s="83" t="s">
        <v>66</v>
      </c>
      <c r="AE121" s="83" t="s">
        <v>65</v>
      </c>
      <c r="AF121" s="83" t="s">
        <v>66</v>
      </c>
      <c r="AG121" s="83" t="s">
        <v>66</v>
      </c>
      <c r="AH121" s="83" t="s">
        <v>65</v>
      </c>
      <c r="AI121" s="83" t="s">
        <v>79</v>
      </c>
      <c r="AJ121" s="83" t="s">
        <v>66</v>
      </c>
      <c r="AK121" s="83" t="s">
        <v>65</v>
      </c>
      <c r="AL121" s="83" t="s">
        <v>66</v>
      </c>
      <c r="AM121" s="83" t="s">
        <v>65</v>
      </c>
      <c r="AN121" s="83" t="s">
        <v>65</v>
      </c>
      <c r="AO121" s="83" t="s">
        <v>65</v>
      </c>
      <c r="AP121" s="83" t="s">
        <v>85</v>
      </c>
      <c r="AQ121" s="83" t="s">
        <v>85</v>
      </c>
      <c r="AR121" s="83" t="s">
        <v>86</v>
      </c>
      <c r="AS121" s="83" t="s">
        <v>223</v>
      </c>
      <c r="AT121" s="83" t="s">
        <v>169</v>
      </c>
      <c r="AU121" s="83" t="s">
        <v>85</v>
      </c>
      <c r="AV121" s="83" t="s">
        <v>71</v>
      </c>
      <c r="AW121" s="83" t="s">
        <v>63</v>
      </c>
      <c r="AX121" s="83" t="s">
        <v>72</v>
      </c>
      <c r="AY121" s="83" t="s">
        <v>63</v>
      </c>
      <c r="AZ121" s="83" t="s">
        <v>63</v>
      </c>
      <c r="BA121" s="83" t="s">
        <v>63</v>
      </c>
      <c r="BB121" s="83" t="s">
        <v>73</v>
      </c>
      <c r="BC121" s="83" t="s">
        <v>73</v>
      </c>
      <c r="BD121" s="83"/>
      <c r="BE121" s="83" t="s">
        <v>73</v>
      </c>
      <c r="BF121" s="83"/>
      <c r="BG121" s="87" t="s">
        <v>335</v>
      </c>
      <c r="BH121" s="87" t="s">
        <v>60</v>
      </c>
      <c r="BI121" s="76" t="s">
        <v>1414</v>
      </c>
      <c r="BJ121">
        <f t="shared" si="3"/>
        <v>10</v>
      </c>
      <c r="BK121" s="87">
        <f t="shared" si="4"/>
        <v>56</v>
      </c>
      <c r="BL121" s="87"/>
      <c r="BM121" s="86" t="str">
        <f>_xlfn.XLOOKUP(Form_Responses1811121314[[#This Row],[Sekolah School (Cleansed)]],'Quality Check'!$B$11:$B$14,'Quality Check'!$C$11:$C$14,)</f>
        <v>Rural</v>
      </c>
      <c r="BN121" s="86" t="str">
        <f>_xlfn.XLOOKUP(Form_Responses1811121314[[#This Row],[Sekolah School (Cleansed)]],'Quality Check'!$B$11:$B$14,'Quality Check'!$D$11:$D$14,)</f>
        <v>Controlled Group (CG)</v>
      </c>
      <c r="BO121" s="87" t="str">
        <f>_xlfn.XLOOKUP(AS121,'Cleansing - Toothpaste Brand'!A:A,'Cleansing - Toothpaste Brand'!B:B,)</f>
        <v>Colgate</v>
      </c>
      <c r="BP121" s="87"/>
      <c r="BQ12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21" s="86" t="str">
        <f>_xlfn.XLOOKUP(AP121,'Cleansing - Response'!E:E,'Cleansing - Response'!F:F,)</f>
        <v>2 days and more</v>
      </c>
      <c r="BS121" s="86">
        <f>IF(Form_Responses1811121314[[#This Row],[Answer - B1]]="2 days and more",1,0)</f>
        <v>1</v>
      </c>
      <c r="BT121" s="86" t="str">
        <f>_xlfn.XLOOKUP(AQ121,'Cleansing - Response'!E:E,'Cleansing - Response'!F:F,)</f>
        <v>2 days and more</v>
      </c>
      <c r="BU121" s="86">
        <f>IF(Form_Responses1811121314[[#This Row],[Answer - B2]]="2 days and more",1,0)</f>
        <v>1</v>
      </c>
      <c r="BV121" s="86" t="str">
        <f t="shared" si="5"/>
        <v>Ya / Yes</v>
      </c>
      <c r="BW121" s="86">
        <f>IF(Form_Responses1811121314[[#This Row],[Answer - B3]]="Ya / Yes",1,0)</f>
        <v>1</v>
      </c>
      <c r="BX121" s="86" t="str">
        <f>_xlfn.XLOOKUP(AT121,'Cleansing - Response'!E:E,'Cleansing - Response'!F:F,)</f>
        <v>Rarely / Sometimes</v>
      </c>
      <c r="BY121" s="86">
        <f>IF(Form_Responses1811121314[[#This Row],[Answer - B4]]="Always",1,0)</f>
        <v>0</v>
      </c>
      <c r="BZ121" s="86" t="str">
        <f>_xlfn.XLOOKUP(AU121,'Cleansing - Response'!H:H,'Cleansing - Response'!I:I,)</f>
        <v>Using dental floss at least once</v>
      </c>
      <c r="CA121" s="86">
        <f>IF(Form_Responses1811121314[[#This Row],[Answer - B5]]="Sometimes / When in need",2,IF(Form_Responses1811121314[[#This Row],[Answer - B5]]="Using dental floss at least once",1,0))</f>
        <v>1</v>
      </c>
      <c r="CB121" s="86" t="str">
        <f>_xlfn.XLOOKUP(AV121,'Cleansing - Response'!K:K,'Cleansing - Response'!L:L,)</f>
        <v>Up to 1 time a day</v>
      </c>
      <c r="CC121" s="86">
        <f>IF(Form_Responses1811121314[[#This Row],[Answer - B6]]="More than 1 time a day",1,0)</f>
        <v>0</v>
      </c>
      <c r="CD121" s="86" t="str">
        <f>_xlfn.XLOOKUP(AW121,'Cleansing - Response'!$N:$N,'Cleansing - Response'!$O:$O,)</f>
        <v>Yes / Sometimes</v>
      </c>
      <c r="CE121" s="86">
        <f>IF(Form_Responses1811121314[[#This Row],[Answer - B7-1]]="Yes / Sometimes",1,0)</f>
        <v>1</v>
      </c>
      <c r="CF121" s="86" t="str">
        <f>_xlfn.XLOOKUP(AX121,'Cleansing - Response'!$N:$N,'Cleansing - Response'!$O:$O,)</f>
        <v>Yes / Sometimes</v>
      </c>
      <c r="CG121" s="86">
        <f>IF(Form_Responses1811121314[[#This Row],[Answer - B7-2]]="Yes / Sometimes",1,0)</f>
        <v>1</v>
      </c>
      <c r="CH121" s="86" t="str">
        <f>_xlfn.XLOOKUP(AY121,'Cleansing - Response'!$N:$N,'Cleansing - Response'!$O:$O,)</f>
        <v>Yes / Sometimes</v>
      </c>
      <c r="CI121" s="86">
        <f>IF(Form_Responses1811121314[[#This Row],[Answer - B7-3]]="Yes / Sometimes",1,0)</f>
        <v>1</v>
      </c>
      <c r="CJ121" s="86" t="str">
        <f>_xlfn.XLOOKUP(AZ121,'Cleansing - Response'!$N:$N,'Cleansing - Response'!$O:$O,)</f>
        <v>Yes / Sometimes</v>
      </c>
      <c r="CK121" s="86">
        <f>IF(Form_Responses1811121314[[#This Row],[Answer - B7-4]]="Yes / Sometimes",1,0)</f>
        <v>1</v>
      </c>
      <c r="CL121" s="86" t="str">
        <f>_xlfn.XLOOKUP(BA121,'Cleansing - Response'!$N:$N,'Cleansing - Response'!$O:$O,)</f>
        <v>Yes / Sometimes</v>
      </c>
      <c r="CM121" s="86">
        <f>IF(Form_Responses1811121314[[#This Row],[Answer - B7-5]]="Yes / Sometimes",1,0)</f>
        <v>1</v>
      </c>
      <c r="CN121" s="86" t="str">
        <f>_xlfn.XLOOKUP(BB121,'Cleansing - Response'!$N:$N,'Cleansing - Response'!$O:$O,)</f>
        <v>No</v>
      </c>
      <c r="CO121" s="86">
        <f>IF(Form_Responses1811121314[[#This Row],[Answer - B7-6]]="Yes / Sometimes",1,0)</f>
        <v>0</v>
      </c>
      <c r="CP121" s="87" t="str">
        <f>IF(COUNTIF(Form_Responses1811121314[[#This Row],[Answer - B7-1]:[Answer - B7-6]], "Yes / Sometimes") &gt; 4, "More than 4 times","Up to 4 times")</f>
        <v>More than 4 times</v>
      </c>
      <c r="CQ121" s="152">
        <f>IF(Form_Responses1811121314[[#This Row],[Answer - B7 (Overall)]]="More than 4 times",1,0)</f>
        <v>1</v>
      </c>
    </row>
    <row r="122" spans="1:95" ht="13.2" hidden="1" x14ac:dyDescent="0.25">
      <c r="A122" s="82">
        <v>45572.412009444444</v>
      </c>
      <c r="B122" s="83" t="s">
        <v>421</v>
      </c>
      <c r="C122" s="84" t="s">
        <v>422</v>
      </c>
      <c r="D122" s="83">
        <v>100</v>
      </c>
      <c r="E122" s="83">
        <v>1.38</v>
      </c>
      <c r="F122" s="83" t="s">
        <v>423</v>
      </c>
      <c r="G122" s="83" t="s">
        <v>76</v>
      </c>
      <c r="H122" s="83" t="s">
        <v>424</v>
      </c>
      <c r="I122" s="83" t="s">
        <v>63</v>
      </c>
      <c r="J122" s="83" t="s">
        <v>64</v>
      </c>
      <c r="K122" s="83" t="s">
        <v>64</v>
      </c>
      <c r="L122" s="83" t="s">
        <v>64</v>
      </c>
      <c r="M122" s="83" t="s">
        <v>64</v>
      </c>
      <c r="N122" s="83" t="s">
        <v>64</v>
      </c>
      <c r="O122" s="83" t="s">
        <v>64</v>
      </c>
      <c r="P122" s="83" t="s">
        <v>64</v>
      </c>
      <c r="Q122" s="83" t="s">
        <v>64</v>
      </c>
      <c r="R122" s="83" t="s">
        <v>64</v>
      </c>
      <c r="S122" s="83" t="s">
        <v>64</v>
      </c>
      <c r="T122" s="83" t="s">
        <v>64</v>
      </c>
      <c r="U122" s="83" t="s">
        <v>64</v>
      </c>
      <c r="V122" s="83" t="s">
        <v>64</v>
      </c>
      <c r="W122" s="83" t="s">
        <v>64</v>
      </c>
      <c r="X122" s="83" t="s">
        <v>64</v>
      </c>
      <c r="Y122" s="83" t="s">
        <v>64</v>
      </c>
      <c r="Z122" s="83" t="s">
        <v>101</v>
      </c>
      <c r="AA122" s="83" t="s">
        <v>101</v>
      </c>
      <c r="AB122" s="83" t="s">
        <v>101</v>
      </c>
      <c r="AC122" s="83" t="s">
        <v>101</v>
      </c>
      <c r="AD122" s="83" t="s">
        <v>79</v>
      </c>
      <c r="AE122" s="83" t="s">
        <v>66</v>
      </c>
      <c r="AF122" s="83" t="s">
        <v>66</v>
      </c>
      <c r="AG122" s="83" t="s">
        <v>66</v>
      </c>
      <c r="AH122" s="83" t="s">
        <v>66</v>
      </c>
      <c r="AI122" s="83" t="s">
        <v>79</v>
      </c>
      <c r="AJ122" s="83" t="s">
        <v>66</v>
      </c>
      <c r="AK122" s="83" t="s">
        <v>101</v>
      </c>
      <c r="AL122" s="83" t="s">
        <v>66</v>
      </c>
      <c r="AM122" s="83" t="s">
        <v>66</v>
      </c>
      <c r="AN122" s="83" t="s">
        <v>66</v>
      </c>
      <c r="AO122" s="83" t="s">
        <v>66</v>
      </c>
      <c r="AP122" s="83" t="s">
        <v>80</v>
      </c>
      <c r="AQ122" s="83" t="s">
        <v>80</v>
      </c>
      <c r="AR122" s="83" t="s">
        <v>63</v>
      </c>
      <c r="AS122" s="83" t="s">
        <v>425</v>
      </c>
      <c r="AT122" s="83" t="s">
        <v>87</v>
      </c>
      <c r="AU122" s="83" t="s">
        <v>80</v>
      </c>
      <c r="AV122" s="83" t="s">
        <v>80</v>
      </c>
      <c r="AW122" s="83" t="s">
        <v>63</v>
      </c>
      <c r="AX122" s="83" t="s">
        <v>63</v>
      </c>
      <c r="AY122" s="83" t="s">
        <v>63</v>
      </c>
      <c r="AZ122" s="83" t="s">
        <v>63</v>
      </c>
      <c r="BA122" s="83" t="s">
        <v>72</v>
      </c>
      <c r="BB122" s="83" t="s">
        <v>72</v>
      </c>
      <c r="BC122" s="83" t="s">
        <v>73</v>
      </c>
      <c r="BD122" s="83" t="s">
        <v>426</v>
      </c>
      <c r="BE122" s="83" t="s">
        <v>63</v>
      </c>
      <c r="BF122" s="83" t="s">
        <v>408</v>
      </c>
      <c r="BG122" s="87" t="s">
        <v>335</v>
      </c>
      <c r="BH122" s="86" t="s">
        <v>60</v>
      </c>
      <c r="BI122" s="76" t="s">
        <v>1414</v>
      </c>
      <c r="BJ122">
        <f t="shared" si="3"/>
        <v>15</v>
      </c>
      <c r="BK122" s="87">
        <f t="shared" si="4"/>
        <v>39</v>
      </c>
      <c r="BL122" s="87"/>
      <c r="BM122" s="86" t="str">
        <f>_xlfn.XLOOKUP(Form_Responses1811121314[[#This Row],[Sekolah School (Cleansed)]],'Quality Check'!$B$11:$B$14,'Quality Check'!$C$11:$C$14,)</f>
        <v>Rural</v>
      </c>
      <c r="BN122" s="86" t="str">
        <f>_xlfn.XLOOKUP(Form_Responses1811121314[[#This Row],[Sekolah School (Cleansed)]],'Quality Check'!$B$11:$B$14,'Quality Check'!$D$11:$D$14,)</f>
        <v>Controlled Group (CG)</v>
      </c>
      <c r="BO122" s="87" t="str">
        <f>_xlfn.XLOOKUP(AS122,'Cleansing - Toothpaste Brand'!A:A,'Cleansing - Toothpaste Brand'!B:B,)</f>
        <v>Colgate</v>
      </c>
      <c r="BP122" s="87" t="str">
        <f>_xlfn.XLOOKUP(BD122,'Cleansing - Toothpaste Brand'!E:E,'Cleansing - Toothpaste Brand'!F:F,)</f>
        <v>1 batang</v>
      </c>
      <c r="BQ12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22" s="86" t="str">
        <f>_xlfn.XLOOKUP(AP122,'Cleansing - Response'!E:E,'Cleansing - Response'!F:F,)</f>
        <v>Less than 2 days</v>
      </c>
      <c r="BS122" s="86">
        <f>IF(Form_Responses1811121314[[#This Row],[Answer - B1]]="2 days and more",1,0)</f>
        <v>0</v>
      </c>
      <c r="BT122" s="86" t="str">
        <f>_xlfn.XLOOKUP(AQ122,'Cleansing - Response'!E:E,'Cleansing - Response'!F:F,)</f>
        <v>Less than 2 days</v>
      </c>
      <c r="BU122" s="86">
        <f>IF(Form_Responses1811121314[[#This Row],[Answer - B2]]="2 days and more",1,0)</f>
        <v>0</v>
      </c>
      <c r="BV122" s="86" t="str">
        <f t="shared" si="5"/>
        <v>Ya / Yes</v>
      </c>
      <c r="BW122" s="86">
        <f>IF(Form_Responses1811121314[[#This Row],[Answer - B3]]="Ya / Yes",1,0)</f>
        <v>1</v>
      </c>
      <c r="BX122" s="86" t="str">
        <f>_xlfn.XLOOKUP(AT122,'Cleansing - Response'!E:E,'Cleansing - Response'!F:F,)</f>
        <v>Always</v>
      </c>
      <c r="BY122" s="86">
        <f>IF(Form_Responses1811121314[[#This Row],[Answer - B4]]="Always",1,0)</f>
        <v>1</v>
      </c>
      <c r="BZ122" s="86" t="str">
        <f>_xlfn.XLOOKUP(AU122,'Cleansing - Response'!H:H,'Cleansing - Response'!I:I,)</f>
        <v>Using dental floss at least once</v>
      </c>
      <c r="CA122" s="86">
        <f>IF(Form_Responses1811121314[[#This Row],[Answer - B5]]="Sometimes / When in need",2,IF(Form_Responses1811121314[[#This Row],[Answer - B5]]="Using dental floss at least once",1,0))</f>
        <v>1</v>
      </c>
      <c r="CB122" s="86" t="str">
        <f>_xlfn.XLOOKUP(AV122,'Cleansing - Response'!K:K,'Cleansing - Response'!L:L,)</f>
        <v>Up to 1 time a day</v>
      </c>
      <c r="CC122" s="86">
        <f>IF(Form_Responses1811121314[[#This Row],[Answer - B6]]="More than 1 time a day",1,0)</f>
        <v>0</v>
      </c>
      <c r="CD122" s="86" t="str">
        <f>_xlfn.XLOOKUP(AW122,'Cleansing - Response'!$N:$N,'Cleansing - Response'!$O:$O,)</f>
        <v>Yes / Sometimes</v>
      </c>
      <c r="CE122" s="86">
        <f>IF(Form_Responses1811121314[[#This Row],[Answer - B7-1]]="Yes / Sometimes",1,0)</f>
        <v>1</v>
      </c>
      <c r="CF122" s="86" t="str">
        <f>_xlfn.XLOOKUP(AX122,'Cleansing - Response'!$N:$N,'Cleansing - Response'!$O:$O,)</f>
        <v>Yes / Sometimes</v>
      </c>
      <c r="CG122" s="86">
        <f>IF(Form_Responses1811121314[[#This Row],[Answer - B7-2]]="Yes / Sometimes",1,0)</f>
        <v>1</v>
      </c>
      <c r="CH122" s="86" t="str">
        <f>_xlfn.XLOOKUP(AY122,'Cleansing - Response'!$N:$N,'Cleansing - Response'!$O:$O,)</f>
        <v>Yes / Sometimes</v>
      </c>
      <c r="CI122" s="86">
        <f>IF(Form_Responses1811121314[[#This Row],[Answer - B7-3]]="Yes / Sometimes",1,0)</f>
        <v>1</v>
      </c>
      <c r="CJ122" s="86" t="str">
        <f>_xlfn.XLOOKUP(AZ122,'Cleansing - Response'!$N:$N,'Cleansing - Response'!$O:$O,)</f>
        <v>Yes / Sometimes</v>
      </c>
      <c r="CK122" s="86">
        <f>IF(Form_Responses1811121314[[#This Row],[Answer - B7-4]]="Yes / Sometimes",1,0)</f>
        <v>1</v>
      </c>
      <c r="CL122" s="86" t="str">
        <f>_xlfn.XLOOKUP(BA122,'Cleansing - Response'!$N:$N,'Cleansing - Response'!$O:$O,)</f>
        <v>Yes / Sometimes</v>
      </c>
      <c r="CM122" s="86">
        <f>IF(Form_Responses1811121314[[#This Row],[Answer - B7-5]]="Yes / Sometimes",1,0)</f>
        <v>1</v>
      </c>
      <c r="CN122" s="86" t="str">
        <f>_xlfn.XLOOKUP(BB122,'Cleansing - Response'!$N:$N,'Cleansing - Response'!$O:$O,)</f>
        <v>Yes / Sometimes</v>
      </c>
      <c r="CO122" s="86">
        <f>IF(Form_Responses1811121314[[#This Row],[Answer - B7-6]]="Yes / Sometimes",1,0)</f>
        <v>1</v>
      </c>
      <c r="CP122" s="87" t="str">
        <f>IF(COUNTIF(Form_Responses1811121314[[#This Row],[Answer - B7-1]:[Answer - B7-6]], "Yes / Sometimes") &gt; 4, "More than 4 times","Up to 4 times")</f>
        <v>More than 4 times</v>
      </c>
      <c r="CQ122" s="152">
        <f>IF(Form_Responses1811121314[[#This Row],[Answer - B7 (Overall)]]="More than 4 times",1,0)</f>
        <v>1</v>
      </c>
    </row>
    <row r="123" spans="1:95" ht="13.2" hidden="1" x14ac:dyDescent="0.25">
      <c r="A123" s="82">
        <v>45572.413884594906</v>
      </c>
      <c r="B123" s="83" t="s">
        <v>427</v>
      </c>
      <c r="C123" s="84" t="s">
        <v>428</v>
      </c>
      <c r="D123" s="83">
        <v>67.86</v>
      </c>
      <c r="E123" s="83">
        <v>1.04</v>
      </c>
      <c r="F123" s="83" t="s">
        <v>423</v>
      </c>
      <c r="G123" s="83" t="s">
        <v>76</v>
      </c>
      <c r="H123" s="83" t="s">
        <v>384</v>
      </c>
      <c r="I123" s="83" t="s">
        <v>63</v>
      </c>
      <c r="J123" s="83" t="s">
        <v>64</v>
      </c>
      <c r="K123" s="83" t="s">
        <v>78</v>
      </c>
      <c r="L123" s="83" t="s">
        <v>64</v>
      </c>
      <c r="M123" s="83" t="s">
        <v>84</v>
      </c>
      <c r="N123" s="83" t="s">
        <v>64</v>
      </c>
      <c r="O123" s="83" t="s">
        <v>64</v>
      </c>
      <c r="P123" s="83" t="s">
        <v>84</v>
      </c>
      <c r="Q123" s="83" t="s">
        <v>64</v>
      </c>
      <c r="R123" s="83" t="s">
        <v>64</v>
      </c>
      <c r="S123" s="83" t="s">
        <v>64</v>
      </c>
      <c r="T123" s="83" t="s">
        <v>64</v>
      </c>
      <c r="U123" s="83" t="s">
        <v>64</v>
      </c>
      <c r="V123" s="83" t="s">
        <v>64</v>
      </c>
      <c r="W123" s="83" t="s">
        <v>64</v>
      </c>
      <c r="X123" s="83" t="s">
        <v>64</v>
      </c>
      <c r="Y123" s="83" t="s">
        <v>64</v>
      </c>
      <c r="Z123" s="83" t="s">
        <v>66</v>
      </c>
      <c r="AA123" s="83" t="s">
        <v>66</v>
      </c>
      <c r="AB123" s="83" t="s">
        <v>66</v>
      </c>
      <c r="AC123" s="83" t="s">
        <v>66</v>
      </c>
      <c r="AD123" s="83" t="s">
        <v>66</v>
      </c>
      <c r="AE123" s="83" t="s">
        <v>66</v>
      </c>
      <c r="AF123" s="83" t="s">
        <v>66</v>
      </c>
      <c r="AG123" s="83" t="s">
        <v>66</v>
      </c>
      <c r="AH123" s="83" t="s">
        <v>65</v>
      </c>
      <c r="AI123" s="83" t="s">
        <v>79</v>
      </c>
      <c r="AJ123" s="83" t="s">
        <v>65</v>
      </c>
      <c r="AK123" s="83" t="s">
        <v>65</v>
      </c>
      <c r="AL123" s="83" t="s">
        <v>65</v>
      </c>
      <c r="AM123" s="83" t="s">
        <v>66</v>
      </c>
      <c r="AN123" s="83" t="s">
        <v>66</v>
      </c>
      <c r="AO123" s="83" t="s">
        <v>66</v>
      </c>
      <c r="AP123" s="83" t="s">
        <v>67</v>
      </c>
      <c r="AQ123" s="83" t="s">
        <v>67</v>
      </c>
      <c r="AR123" s="83" t="s">
        <v>63</v>
      </c>
      <c r="AS123" s="83" t="s">
        <v>223</v>
      </c>
      <c r="AT123" s="83" t="s">
        <v>69</v>
      </c>
      <c r="AU123" s="83" t="s">
        <v>70</v>
      </c>
      <c r="AV123" s="83" t="s">
        <v>67</v>
      </c>
      <c r="AW123" s="83" t="s">
        <v>63</v>
      </c>
      <c r="AX123" s="83" t="s">
        <v>73</v>
      </c>
      <c r="AY123" s="83" t="s">
        <v>72</v>
      </c>
      <c r="AZ123" s="83" t="s">
        <v>73</v>
      </c>
      <c r="BA123" s="83" t="s">
        <v>72</v>
      </c>
      <c r="BB123" s="83" t="s">
        <v>63</v>
      </c>
      <c r="BC123" s="83" t="s">
        <v>73</v>
      </c>
      <c r="BD123" s="83"/>
      <c r="BE123" s="83" t="s">
        <v>73</v>
      </c>
      <c r="BF123" s="83"/>
      <c r="BG123" s="87" t="s">
        <v>335</v>
      </c>
      <c r="BH123" s="86" t="s">
        <v>60</v>
      </c>
      <c r="BI123" s="76" t="s">
        <v>1414</v>
      </c>
      <c r="BJ123">
        <f t="shared" si="3"/>
        <v>13</v>
      </c>
      <c r="BK123" s="87">
        <f t="shared" si="4"/>
        <v>52</v>
      </c>
      <c r="BL123" s="87"/>
      <c r="BM123" s="86" t="str">
        <f>_xlfn.XLOOKUP(Form_Responses1811121314[[#This Row],[Sekolah School (Cleansed)]],'Quality Check'!$B$11:$B$14,'Quality Check'!$C$11:$C$14,)</f>
        <v>Rural</v>
      </c>
      <c r="BN123" s="86" t="str">
        <f>_xlfn.XLOOKUP(Form_Responses1811121314[[#This Row],[Sekolah School (Cleansed)]],'Quality Check'!$B$11:$B$14,'Quality Check'!$D$11:$D$14,)</f>
        <v>Controlled Group (CG)</v>
      </c>
      <c r="BO123" s="87" t="str">
        <f>_xlfn.XLOOKUP(AS123,'Cleansing - Toothpaste Brand'!A:A,'Cleansing - Toothpaste Brand'!B:B,)</f>
        <v>Colgate</v>
      </c>
      <c r="BP123" s="87"/>
      <c r="BQ12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23" s="86" t="str">
        <f>_xlfn.XLOOKUP(AP123,'Cleansing - Response'!E:E,'Cleansing - Response'!F:F,)</f>
        <v>2 days and more</v>
      </c>
      <c r="BS123" s="86">
        <f>IF(Form_Responses1811121314[[#This Row],[Answer - B1]]="2 days and more",1,0)</f>
        <v>1</v>
      </c>
      <c r="BT123" s="86" t="str">
        <f>_xlfn.XLOOKUP(AQ123,'Cleansing - Response'!E:E,'Cleansing - Response'!F:F,)</f>
        <v>2 days and more</v>
      </c>
      <c r="BU123" s="86">
        <f>IF(Form_Responses1811121314[[#This Row],[Answer - B2]]="2 days and more",1,0)</f>
        <v>1</v>
      </c>
      <c r="BV123" s="86" t="str">
        <f t="shared" si="5"/>
        <v>Ya / Yes</v>
      </c>
      <c r="BW123" s="86">
        <f>IF(Form_Responses1811121314[[#This Row],[Answer - B3]]="Ya / Yes",1,0)</f>
        <v>1</v>
      </c>
      <c r="BX123" s="86" t="str">
        <f>_xlfn.XLOOKUP(AT123,'Cleansing - Response'!E:E,'Cleansing - Response'!F:F,)</f>
        <v>Rarely / Sometimes</v>
      </c>
      <c r="BY123" s="86">
        <f>IF(Form_Responses1811121314[[#This Row],[Answer - B4]]="Always",1,0)</f>
        <v>0</v>
      </c>
      <c r="BZ123" s="86" t="str">
        <f>_xlfn.XLOOKUP(AU123,'Cleansing - Response'!H:H,'Cleansing - Response'!I:I,)</f>
        <v>Sometimes / When in need</v>
      </c>
      <c r="CA123" s="86">
        <f>IF(Form_Responses1811121314[[#This Row],[Answer - B5]]="Sometimes / When in need",2,IF(Form_Responses1811121314[[#This Row],[Answer - B5]]="Using dental floss at least once",1,0))</f>
        <v>2</v>
      </c>
      <c r="CB123" s="86" t="str">
        <f>_xlfn.XLOOKUP(AV123,'Cleansing - Response'!K:K,'Cleansing - Response'!L:L,)</f>
        <v>More than 1 time a day</v>
      </c>
      <c r="CC123" s="86">
        <f>IF(Form_Responses1811121314[[#This Row],[Answer - B6]]="More than 1 time a day",1,0)</f>
        <v>1</v>
      </c>
      <c r="CD123" s="86" t="str">
        <f>_xlfn.XLOOKUP(AW123,'Cleansing - Response'!$N:$N,'Cleansing - Response'!$O:$O,)</f>
        <v>Yes / Sometimes</v>
      </c>
      <c r="CE123" s="86">
        <f>IF(Form_Responses1811121314[[#This Row],[Answer - B7-1]]="Yes / Sometimes",1,0)</f>
        <v>1</v>
      </c>
      <c r="CF123" s="86" t="str">
        <f>_xlfn.XLOOKUP(AX123,'Cleansing - Response'!$N:$N,'Cleansing - Response'!$O:$O,)</f>
        <v>No</v>
      </c>
      <c r="CG123" s="86">
        <f>IF(Form_Responses1811121314[[#This Row],[Answer - B7-2]]="Yes / Sometimes",1,0)</f>
        <v>0</v>
      </c>
      <c r="CH123" s="86" t="str">
        <f>_xlfn.XLOOKUP(AY123,'Cleansing - Response'!$N:$N,'Cleansing - Response'!$O:$O,)</f>
        <v>Yes / Sometimes</v>
      </c>
      <c r="CI123" s="86">
        <f>IF(Form_Responses1811121314[[#This Row],[Answer - B7-3]]="Yes / Sometimes",1,0)</f>
        <v>1</v>
      </c>
      <c r="CJ123" s="86" t="str">
        <f>_xlfn.XLOOKUP(AZ123,'Cleansing - Response'!$N:$N,'Cleansing - Response'!$O:$O,)</f>
        <v>No</v>
      </c>
      <c r="CK123" s="86">
        <f>IF(Form_Responses1811121314[[#This Row],[Answer - B7-4]]="Yes / Sometimes",1,0)</f>
        <v>0</v>
      </c>
      <c r="CL123" s="86" t="str">
        <f>_xlfn.XLOOKUP(BA123,'Cleansing - Response'!$N:$N,'Cleansing - Response'!$O:$O,)</f>
        <v>Yes / Sometimes</v>
      </c>
      <c r="CM123" s="86">
        <f>IF(Form_Responses1811121314[[#This Row],[Answer - B7-5]]="Yes / Sometimes",1,0)</f>
        <v>1</v>
      </c>
      <c r="CN123" s="86" t="str">
        <f>_xlfn.XLOOKUP(BB123,'Cleansing - Response'!$N:$N,'Cleansing - Response'!$O:$O,)</f>
        <v>Yes / Sometimes</v>
      </c>
      <c r="CO123" s="86">
        <f>IF(Form_Responses1811121314[[#This Row],[Answer - B7-6]]="Yes / Sometimes",1,0)</f>
        <v>1</v>
      </c>
      <c r="CP123" s="87" t="str">
        <f>IF(COUNTIF(Form_Responses1811121314[[#This Row],[Answer - B7-1]:[Answer - B7-6]], "Yes / Sometimes") &gt; 4, "More than 4 times","Up to 4 times")</f>
        <v>Up to 4 times</v>
      </c>
      <c r="CQ123" s="152">
        <f>IF(Form_Responses1811121314[[#This Row],[Answer - B7 (Overall)]]="More than 4 times",1,0)</f>
        <v>0</v>
      </c>
    </row>
    <row r="124" spans="1:95" ht="13.2" hidden="1" x14ac:dyDescent="0.25">
      <c r="A124" s="82">
        <v>45572.415002002315</v>
      </c>
      <c r="B124" s="83" t="s">
        <v>429</v>
      </c>
      <c r="C124" s="84" t="s">
        <v>430</v>
      </c>
      <c r="D124" s="83">
        <v>63.4</v>
      </c>
      <c r="E124" s="83">
        <v>0.38</v>
      </c>
      <c r="F124" s="83" t="s">
        <v>114</v>
      </c>
      <c r="G124" s="83" t="s">
        <v>76</v>
      </c>
      <c r="H124" s="83" t="s">
        <v>431</v>
      </c>
      <c r="I124" s="83" t="s">
        <v>63</v>
      </c>
      <c r="J124" s="83" t="s">
        <v>64</v>
      </c>
      <c r="K124" s="83" t="s">
        <v>64</v>
      </c>
      <c r="L124" s="83" t="s">
        <v>64</v>
      </c>
      <c r="M124" s="83" t="s">
        <v>84</v>
      </c>
      <c r="N124" s="83" t="s">
        <v>64</v>
      </c>
      <c r="O124" s="83" t="s">
        <v>64</v>
      </c>
      <c r="P124" s="83" t="s">
        <v>64</v>
      </c>
      <c r="Q124" s="83" t="s">
        <v>64</v>
      </c>
      <c r="R124" s="83" t="s">
        <v>64</v>
      </c>
      <c r="S124" s="83" t="s">
        <v>84</v>
      </c>
      <c r="T124" s="83" t="s">
        <v>64</v>
      </c>
      <c r="U124" s="83" t="s">
        <v>64</v>
      </c>
      <c r="V124" s="83" t="s">
        <v>84</v>
      </c>
      <c r="W124" s="83" t="s">
        <v>78</v>
      </c>
      <c r="X124" s="83" t="s">
        <v>64</v>
      </c>
      <c r="Y124" s="83" t="s">
        <v>78</v>
      </c>
      <c r="Z124" s="83" t="s">
        <v>65</v>
      </c>
      <c r="AA124" s="83" t="s">
        <v>66</v>
      </c>
      <c r="AB124" s="83" t="s">
        <v>65</v>
      </c>
      <c r="AC124" s="83" t="s">
        <v>65</v>
      </c>
      <c r="AD124" s="83" t="s">
        <v>66</v>
      </c>
      <c r="AE124" s="83" t="s">
        <v>66</v>
      </c>
      <c r="AF124" s="83" t="s">
        <v>65</v>
      </c>
      <c r="AG124" s="83" t="s">
        <v>66</v>
      </c>
      <c r="AH124" s="83" t="s">
        <v>66</v>
      </c>
      <c r="AI124" s="83" t="s">
        <v>101</v>
      </c>
      <c r="AJ124" s="83" t="s">
        <v>65</v>
      </c>
      <c r="AK124" s="83" t="s">
        <v>65</v>
      </c>
      <c r="AL124" s="83" t="s">
        <v>65</v>
      </c>
      <c r="AM124" s="83" t="s">
        <v>65</v>
      </c>
      <c r="AN124" s="83" t="s">
        <v>66</v>
      </c>
      <c r="AO124" s="83" t="s">
        <v>66</v>
      </c>
      <c r="AP124" s="83" t="s">
        <v>67</v>
      </c>
      <c r="AQ124" s="83" t="s">
        <v>67</v>
      </c>
      <c r="AR124" s="83" t="s">
        <v>73</v>
      </c>
      <c r="AS124" s="83" t="s">
        <v>68</v>
      </c>
      <c r="AT124" s="83" t="s">
        <v>87</v>
      </c>
      <c r="AU124" s="83" t="s">
        <v>93</v>
      </c>
      <c r="AV124" s="83" t="s">
        <v>71</v>
      </c>
      <c r="AW124" s="83" t="s">
        <v>73</v>
      </c>
      <c r="AX124" s="83" t="s">
        <v>63</v>
      </c>
      <c r="AY124" s="83" t="s">
        <v>63</v>
      </c>
      <c r="AZ124" s="83" t="s">
        <v>63</v>
      </c>
      <c r="BA124" s="83" t="s">
        <v>72</v>
      </c>
      <c r="BB124" s="83" t="s">
        <v>72</v>
      </c>
      <c r="BC124" s="83" t="s">
        <v>73</v>
      </c>
      <c r="BD124" s="83"/>
      <c r="BE124" s="83" t="s">
        <v>73</v>
      </c>
      <c r="BF124" s="83"/>
      <c r="BG124" s="87" t="s">
        <v>335</v>
      </c>
      <c r="BH124" s="87" t="s">
        <v>114</v>
      </c>
      <c r="BI124" s="76" t="s">
        <v>1414</v>
      </c>
      <c r="BJ124">
        <f t="shared" si="3"/>
        <v>11</v>
      </c>
      <c r="BK124" s="87">
        <f t="shared" si="4"/>
        <v>57</v>
      </c>
      <c r="BL124" s="87"/>
      <c r="BM124" s="86" t="str">
        <f>_xlfn.XLOOKUP(Form_Responses1811121314[[#This Row],[Sekolah School (Cleansed)]],'Quality Check'!$B$11:$B$14,'Quality Check'!$C$11:$C$14,)</f>
        <v>Rural</v>
      </c>
      <c r="BN124" s="86" t="str">
        <f>_xlfn.XLOOKUP(Form_Responses1811121314[[#This Row],[Sekolah School (Cleansed)]],'Quality Check'!$B$11:$B$14,'Quality Check'!$D$11:$D$14,)</f>
        <v>Controlled Group (CG)</v>
      </c>
      <c r="BO124" s="87" t="str">
        <f>_xlfn.XLOOKUP(AS124,'Cleansing - Toothpaste Brand'!A:A,'Cleansing - Toothpaste Brand'!B:B,)</f>
        <v>Colgate</v>
      </c>
      <c r="BP124" s="87"/>
      <c r="BQ12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24" s="86" t="str">
        <f>_xlfn.XLOOKUP(AP124,'Cleansing - Response'!E:E,'Cleansing - Response'!F:F,)</f>
        <v>2 days and more</v>
      </c>
      <c r="BS124" s="86">
        <f>IF(Form_Responses1811121314[[#This Row],[Answer - B1]]="2 days and more",1,0)</f>
        <v>1</v>
      </c>
      <c r="BT124" s="86" t="str">
        <f>_xlfn.XLOOKUP(AQ124,'Cleansing - Response'!E:E,'Cleansing - Response'!F:F,)</f>
        <v>2 days and more</v>
      </c>
      <c r="BU124" s="86">
        <f>IF(Form_Responses1811121314[[#This Row],[Answer - B2]]="2 days and more",1,0)</f>
        <v>1</v>
      </c>
      <c r="BV124" s="86" t="str">
        <f t="shared" si="5"/>
        <v>Tidak / No</v>
      </c>
      <c r="BW124" s="86">
        <f>IF(Form_Responses1811121314[[#This Row],[Answer - B3]]="Ya / Yes",1,0)</f>
        <v>0</v>
      </c>
      <c r="BX124" s="86" t="str">
        <f>_xlfn.XLOOKUP(AT124,'Cleansing - Response'!E:E,'Cleansing - Response'!F:F,)</f>
        <v>Always</v>
      </c>
      <c r="BY124" s="86">
        <f>IF(Form_Responses1811121314[[#This Row],[Answer - B4]]="Always",1,0)</f>
        <v>1</v>
      </c>
      <c r="BZ124" s="86" t="str">
        <f>_xlfn.XLOOKUP(AU124,'Cleansing - Response'!H:H,'Cleansing - Response'!I:I,)</f>
        <v>Not using dental floss</v>
      </c>
      <c r="CA124" s="86">
        <f>IF(Form_Responses1811121314[[#This Row],[Answer - B5]]="Sometimes / When in need",2,IF(Form_Responses1811121314[[#This Row],[Answer - B5]]="Using dental floss at least once",1,0))</f>
        <v>0</v>
      </c>
      <c r="CB124" s="86" t="str">
        <f>_xlfn.XLOOKUP(AV124,'Cleansing - Response'!K:K,'Cleansing - Response'!L:L,)</f>
        <v>Up to 1 time a day</v>
      </c>
      <c r="CC124" s="86">
        <f>IF(Form_Responses1811121314[[#This Row],[Answer - B6]]="More than 1 time a day",1,0)</f>
        <v>0</v>
      </c>
      <c r="CD124" s="86" t="str">
        <f>_xlfn.XLOOKUP(AW124,'Cleansing - Response'!$N:$N,'Cleansing - Response'!$O:$O,)</f>
        <v>No</v>
      </c>
      <c r="CE124" s="86">
        <f>IF(Form_Responses1811121314[[#This Row],[Answer - B7-1]]="Yes / Sometimes",1,0)</f>
        <v>0</v>
      </c>
      <c r="CF124" s="86" t="str">
        <f>_xlfn.XLOOKUP(AX124,'Cleansing - Response'!$N:$N,'Cleansing - Response'!$O:$O,)</f>
        <v>Yes / Sometimes</v>
      </c>
      <c r="CG124" s="86">
        <f>IF(Form_Responses1811121314[[#This Row],[Answer - B7-2]]="Yes / Sometimes",1,0)</f>
        <v>1</v>
      </c>
      <c r="CH124" s="86" t="str">
        <f>_xlfn.XLOOKUP(AY124,'Cleansing - Response'!$N:$N,'Cleansing - Response'!$O:$O,)</f>
        <v>Yes / Sometimes</v>
      </c>
      <c r="CI124" s="86">
        <f>IF(Form_Responses1811121314[[#This Row],[Answer - B7-3]]="Yes / Sometimes",1,0)</f>
        <v>1</v>
      </c>
      <c r="CJ124" s="86" t="str">
        <f>_xlfn.XLOOKUP(AZ124,'Cleansing - Response'!$N:$N,'Cleansing - Response'!$O:$O,)</f>
        <v>Yes / Sometimes</v>
      </c>
      <c r="CK124" s="86">
        <f>IF(Form_Responses1811121314[[#This Row],[Answer - B7-4]]="Yes / Sometimes",1,0)</f>
        <v>1</v>
      </c>
      <c r="CL124" s="86" t="str">
        <f>_xlfn.XLOOKUP(BA124,'Cleansing - Response'!$N:$N,'Cleansing - Response'!$O:$O,)</f>
        <v>Yes / Sometimes</v>
      </c>
      <c r="CM124" s="86">
        <f>IF(Form_Responses1811121314[[#This Row],[Answer - B7-5]]="Yes / Sometimes",1,0)</f>
        <v>1</v>
      </c>
      <c r="CN124" s="86" t="str">
        <f>_xlfn.XLOOKUP(BB124,'Cleansing - Response'!$N:$N,'Cleansing - Response'!$O:$O,)</f>
        <v>Yes / Sometimes</v>
      </c>
      <c r="CO124" s="86">
        <f>IF(Form_Responses1811121314[[#This Row],[Answer - B7-6]]="Yes / Sometimes",1,0)</f>
        <v>1</v>
      </c>
      <c r="CP124" s="87" t="str">
        <f>IF(COUNTIF(Form_Responses1811121314[[#This Row],[Answer - B7-1]:[Answer - B7-6]], "Yes / Sometimes") &gt; 4, "More than 4 times","Up to 4 times")</f>
        <v>More than 4 times</v>
      </c>
      <c r="CQ124" s="152">
        <f>IF(Form_Responses1811121314[[#This Row],[Answer - B7 (Overall)]]="More than 4 times",1,0)</f>
        <v>1</v>
      </c>
    </row>
    <row r="125" spans="1:95" ht="13.2" hidden="1" x14ac:dyDescent="0.25">
      <c r="A125" s="82">
        <v>45572.415546666671</v>
      </c>
      <c r="B125" s="83" t="s">
        <v>432</v>
      </c>
      <c r="C125" s="84" t="s">
        <v>433</v>
      </c>
      <c r="D125" s="83">
        <v>14.29</v>
      </c>
      <c r="E125" s="83">
        <v>0.57999999999999996</v>
      </c>
      <c r="F125" s="83" t="s">
        <v>114</v>
      </c>
      <c r="G125" s="83" t="s">
        <v>76</v>
      </c>
      <c r="H125" s="83" t="s">
        <v>434</v>
      </c>
      <c r="I125" s="83" t="s">
        <v>73</v>
      </c>
      <c r="J125" s="83" t="s">
        <v>64</v>
      </c>
      <c r="K125" s="83" t="s">
        <v>64</v>
      </c>
      <c r="L125" s="83" t="s">
        <v>64</v>
      </c>
      <c r="M125" s="83" t="s">
        <v>84</v>
      </c>
      <c r="N125" s="83" t="s">
        <v>64</v>
      </c>
      <c r="O125" s="83" t="s">
        <v>64</v>
      </c>
      <c r="P125" s="83" t="s">
        <v>64</v>
      </c>
      <c r="Q125" s="83" t="s">
        <v>64</v>
      </c>
      <c r="R125" s="83" t="s">
        <v>64</v>
      </c>
      <c r="S125" s="83" t="s">
        <v>64</v>
      </c>
      <c r="T125" s="83" t="s">
        <v>64</v>
      </c>
      <c r="U125" s="83" t="s">
        <v>78</v>
      </c>
      <c r="V125" s="83" t="s">
        <v>64</v>
      </c>
      <c r="W125" s="83" t="s">
        <v>64</v>
      </c>
      <c r="X125" s="83" t="s">
        <v>64</v>
      </c>
      <c r="Y125" s="83" t="s">
        <v>64</v>
      </c>
      <c r="Z125" s="83" t="s">
        <v>66</v>
      </c>
      <c r="AA125" s="83" t="s">
        <v>65</v>
      </c>
      <c r="AB125" s="83" t="s">
        <v>65</v>
      </c>
      <c r="AC125" s="83" t="s">
        <v>66</v>
      </c>
      <c r="AD125" s="83" t="s">
        <v>66</v>
      </c>
      <c r="AE125" s="83" t="s">
        <v>65</v>
      </c>
      <c r="AF125" s="83" t="s">
        <v>66</v>
      </c>
      <c r="AG125" s="83" t="s">
        <v>66</v>
      </c>
      <c r="AH125" s="83" t="s">
        <v>66</v>
      </c>
      <c r="AI125" s="83" t="s">
        <v>79</v>
      </c>
      <c r="AJ125" s="83" t="s">
        <v>65</v>
      </c>
      <c r="AK125" s="83" t="s">
        <v>65</v>
      </c>
      <c r="AL125" s="83" t="s">
        <v>66</v>
      </c>
      <c r="AM125" s="83" t="s">
        <v>65</v>
      </c>
      <c r="AN125" s="83" t="s">
        <v>66</v>
      </c>
      <c r="AO125" s="83" t="s">
        <v>66</v>
      </c>
      <c r="AP125" s="83" t="s">
        <v>85</v>
      </c>
      <c r="AQ125" s="83" t="s">
        <v>85</v>
      </c>
      <c r="AR125" s="83" t="s">
        <v>63</v>
      </c>
      <c r="AS125" s="83" t="s">
        <v>81</v>
      </c>
      <c r="AT125" s="83" t="s">
        <v>87</v>
      </c>
      <c r="AU125" s="83" t="s">
        <v>85</v>
      </c>
      <c r="AV125" s="83" t="s">
        <v>80</v>
      </c>
      <c r="AW125" s="83" t="s">
        <v>63</v>
      </c>
      <c r="AX125" s="83" t="s">
        <v>73</v>
      </c>
      <c r="AY125" s="83" t="s">
        <v>63</v>
      </c>
      <c r="AZ125" s="83" t="s">
        <v>73</v>
      </c>
      <c r="BA125" s="83" t="s">
        <v>73</v>
      </c>
      <c r="BB125" s="83" t="s">
        <v>72</v>
      </c>
      <c r="BC125" s="83" t="s">
        <v>73</v>
      </c>
      <c r="BD125" s="83"/>
      <c r="BE125" s="83" t="s">
        <v>73</v>
      </c>
      <c r="BF125" s="83"/>
      <c r="BG125" s="87" t="s">
        <v>335</v>
      </c>
      <c r="BH125" s="87" t="s">
        <v>114</v>
      </c>
      <c r="BI125" s="76" t="s">
        <v>1415</v>
      </c>
      <c r="BJ125">
        <f t="shared" si="3"/>
        <v>14</v>
      </c>
      <c r="BK125" s="87">
        <f t="shared" si="4"/>
        <v>54</v>
      </c>
      <c r="BL125" s="87"/>
      <c r="BM125" s="86" t="str">
        <f>_xlfn.XLOOKUP(Form_Responses1811121314[[#This Row],[Sekolah School (Cleansed)]],'Quality Check'!$B$11:$B$14,'Quality Check'!$C$11:$C$14,)</f>
        <v>Rural</v>
      </c>
      <c r="BN125" s="86" t="str">
        <f>_xlfn.XLOOKUP(Form_Responses1811121314[[#This Row],[Sekolah School (Cleansed)]],'Quality Check'!$B$11:$B$14,'Quality Check'!$D$11:$D$14,)</f>
        <v>Controlled Group (CG)</v>
      </c>
      <c r="BO125" s="87" t="str">
        <f>_xlfn.XLOOKUP(AS125,'Cleansing - Toothpaste Brand'!A:A,'Cleansing - Toothpaste Brand'!B:B,)</f>
        <v>Colgate</v>
      </c>
      <c r="BP125" s="87"/>
      <c r="BQ12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25" s="86" t="str">
        <f>_xlfn.XLOOKUP(AP125,'Cleansing - Response'!E:E,'Cleansing - Response'!F:F,)</f>
        <v>2 days and more</v>
      </c>
      <c r="BS125" s="86">
        <f>IF(Form_Responses1811121314[[#This Row],[Answer - B1]]="2 days and more",1,0)</f>
        <v>1</v>
      </c>
      <c r="BT125" s="86" t="str">
        <f>_xlfn.XLOOKUP(AQ125,'Cleansing - Response'!E:E,'Cleansing - Response'!F:F,)</f>
        <v>2 days and more</v>
      </c>
      <c r="BU125" s="86">
        <f>IF(Form_Responses1811121314[[#This Row],[Answer - B2]]="2 days and more",1,0)</f>
        <v>1</v>
      </c>
      <c r="BV125" s="86" t="str">
        <f t="shared" si="5"/>
        <v>Ya / Yes</v>
      </c>
      <c r="BW125" s="86">
        <f>IF(Form_Responses1811121314[[#This Row],[Answer - B3]]="Ya / Yes",1,0)</f>
        <v>1</v>
      </c>
      <c r="BX125" s="86" t="str">
        <f>_xlfn.XLOOKUP(AT125,'Cleansing - Response'!E:E,'Cleansing - Response'!F:F,)</f>
        <v>Always</v>
      </c>
      <c r="BY125" s="86">
        <f>IF(Form_Responses1811121314[[#This Row],[Answer - B4]]="Always",1,0)</f>
        <v>1</v>
      </c>
      <c r="BZ125" s="86" t="str">
        <f>_xlfn.XLOOKUP(AU125,'Cleansing - Response'!H:H,'Cleansing - Response'!I:I,)</f>
        <v>Using dental floss at least once</v>
      </c>
      <c r="CA125" s="86">
        <f>IF(Form_Responses1811121314[[#This Row],[Answer - B5]]="Sometimes / When in need",2,IF(Form_Responses1811121314[[#This Row],[Answer - B5]]="Using dental floss at least once",1,0))</f>
        <v>1</v>
      </c>
      <c r="CB125" s="86" t="str">
        <f>_xlfn.XLOOKUP(AV125,'Cleansing - Response'!K:K,'Cleansing - Response'!L:L,)</f>
        <v>Up to 1 time a day</v>
      </c>
      <c r="CC125" s="86">
        <f>IF(Form_Responses1811121314[[#This Row],[Answer - B6]]="More than 1 time a day",1,0)</f>
        <v>0</v>
      </c>
      <c r="CD125" s="86" t="str">
        <f>_xlfn.XLOOKUP(AW125,'Cleansing - Response'!$N:$N,'Cleansing - Response'!$O:$O,)</f>
        <v>Yes / Sometimes</v>
      </c>
      <c r="CE125" s="86">
        <f>IF(Form_Responses1811121314[[#This Row],[Answer - B7-1]]="Yes / Sometimes",1,0)</f>
        <v>1</v>
      </c>
      <c r="CF125" s="86" t="str">
        <f>_xlfn.XLOOKUP(AX125,'Cleansing - Response'!$N:$N,'Cleansing - Response'!$O:$O,)</f>
        <v>No</v>
      </c>
      <c r="CG125" s="86">
        <f>IF(Form_Responses1811121314[[#This Row],[Answer - B7-2]]="Yes / Sometimes",1,0)</f>
        <v>0</v>
      </c>
      <c r="CH125" s="86" t="str">
        <f>_xlfn.XLOOKUP(AY125,'Cleansing - Response'!$N:$N,'Cleansing - Response'!$O:$O,)</f>
        <v>Yes / Sometimes</v>
      </c>
      <c r="CI125" s="86">
        <f>IF(Form_Responses1811121314[[#This Row],[Answer - B7-3]]="Yes / Sometimes",1,0)</f>
        <v>1</v>
      </c>
      <c r="CJ125" s="86" t="str">
        <f>_xlfn.XLOOKUP(AZ125,'Cleansing - Response'!$N:$N,'Cleansing - Response'!$O:$O,)</f>
        <v>No</v>
      </c>
      <c r="CK125" s="86">
        <f>IF(Form_Responses1811121314[[#This Row],[Answer - B7-4]]="Yes / Sometimes",1,0)</f>
        <v>0</v>
      </c>
      <c r="CL125" s="86" t="str">
        <f>_xlfn.XLOOKUP(BA125,'Cleansing - Response'!$N:$N,'Cleansing - Response'!$O:$O,)</f>
        <v>No</v>
      </c>
      <c r="CM125" s="86">
        <f>IF(Form_Responses1811121314[[#This Row],[Answer - B7-5]]="Yes / Sometimes",1,0)</f>
        <v>0</v>
      </c>
      <c r="CN125" s="86" t="str">
        <f>_xlfn.XLOOKUP(BB125,'Cleansing - Response'!$N:$N,'Cleansing - Response'!$O:$O,)</f>
        <v>Yes / Sometimes</v>
      </c>
      <c r="CO125" s="86">
        <f>IF(Form_Responses1811121314[[#This Row],[Answer - B7-6]]="Yes / Sometimes",1,0)</f>
        <v>1</v>
      </c>
      <c r="CP125" s="87" t="str">
        <f>IF(COUNTIF(Form_Responses1811121314[[#This Row],[Answer - B7-1]:[Answer - B7-6]], "Yes / Sometimes") &gt; 4, "More than 4 times","Up to 4 times")</f>
        <v>Up to 4 times</v>
      </c>
      <c r="CQ125" s="152">
        <f>IF(Form_Responses1811121314[[#This Row],[Answer - B7 (Overall)]]="More than 4 times",1,0)</f>
        <v>0</v>
      </c>
    </row>
    <row r="126" spans="1:95" ht="13.2" hidden="1" x14ac:dyDescent="0.25">
      <c r="A126" s="82">
        <v>45572.417262650459</v>
      </c>
      <c r="B126" s="83" t="s">
        <v>435</v>
      </c>
      <c r="C126" s="84" t="s">
        <v>436</v>
      </c>
      <c r="D126" s="83">
        <v>66.069999999999993</v>
      </c>
      <c r="E126" s="83">
        <v>1.29</v>
      </c>
      <c r="F126" s="83" t="s">
        <v>114</v>
      </c>
      <c r="G126" s="83" t="s">
        <v>76</v>
      </c>
      <c r="H126" s="83" t="s">
        <v>352</v>
      </c>
      <c r="I126" s="83" t="s">
        <v>63</v>
      </c>
      <c r="J126" s="83" t="s">
        <v>64</v>
      </c>
      <c r="K126" s="83" t="s">
        <v>64</v>
      </c>
      <c r="L126" s="83" t="s">
        <v>64</v>
      </c>
      <c r="M126" s="83" t="s">
        <v>78</v>
      </c>
      <c r="N126" s="83" t="s">
        <v>64</v>
      </c>
      <c r="O126" s="83" t="s">
        <v>64</v>
      </c>
      <c r="P126" s="83" t="s">
        <v>78</v>
      </c>
      <c r="Q126" s="83" t="s">
        <v>84</v>
      </c>
      <c r="R126" s="83" t="s">
        <v>64</v>
      </c>
      <c r="S126" s="83" t="s">
        <v>64</v>
      </c>
      <c r="T126" s="83" t="s">
        <v>64</v>
      </c>
      <c r="U126" s="83" t="s">
        <v>64</v>
      </c>
      <c r="V126" s="83" t="s">
        <v>64</v>
      </c>
      <c r="W126" s="83" t="s">
        <v>64</v>
      </c>
      <c r="X126" s="83" t="s">
        <v>64</v>
      </c>
      <c r="Y126" s="83" t="s">
        <v>64</v>
      </c>
      <c r="Z126" s="83" t="s">
        <v>66</v>
      </c>
      <c r="AA126" s="83" t="s">
        <v>65</v>
      </c>
      <c r="AB126" s="83" t="s">
        <v>65</v>
      </c>
      <c r="AC126" s="83" t="s">
        <v>65</v>
      </c>
      <c r="AD126" s="83" t="s">
        <v>66</v>
      </c>
      <c r="AE126" s="83" t="s">
        <v>66</v>
      </c>
      <c r="AF126" s="83" t="s">
        <v>66</v>
      </c>
      <c r="AG126" s="83" t="s">
        <v>66</v>
      </c>
      <c r="AH126" s="83" t="s">
        <v>79</v>
      </c>
      <c r="AI126" s="83" t="s">
        <v>101</v>
      </c>
      <c r="AJ126" s="83" t="s">
        <v>66</v>
      </c>
      <c r="AK126" s="83" t="s">
        <v>66</v>
      </c>
      <c r="AL126" s="83" t="s">
        <v>66</v>
      </c>
      <c r="AM126" s="83" t="s">
        <v>66</v>
      </c>
      <c r="AN126" s="83" t="s">
        <v>66</v>
      </c>
      <c r="AO126" s="83" t="s">
        <v>66</v>
      </c>
      <c r="AP126" s="83" t="s">
        <v>67</v>
      </c>
      <c r="AQ126" s="83" t="s">
        <v>67</v>
      </c>
      <c r="AR126" s="83" t="s">
        <v>73</v>
      </c>
      <c r="AS126" s="83" t="s">
        <v>120</v>
      </c>
      <c r="AT126" s="83" t="s">
        <v>87</v>
      </c>
      <c r="AU126" s="83" t="s">
        <v>80</v>
      </c>
      <c r="AV126" s="83" t="s">
        <v>67</v>
      </c>
      <c r="AW126" s="83" t="s">
        <v>72</v>
      </c>
      <c r="AX126" s="83" t="s">
        <v>72</v>
      </c>
      <c r="AY126" s="83" t="s">
        <v>72</v>
      </c>
      <c r="AZ126" s="83" t="s">
        <v>72</v>
      </c>
      <c r="BA126" s="83" t="s">
        <v>72</v>
      </c>
      <c r="BB126" s="83" t="s">
        <v>72</v>
      </c>
      <c r="BC126" s="83" t="s">
        <v>73</v>
      </c>
      <c r="BD126" s="83"/>
      <c r="BE126" s="83" t="s">
        <v>73</v>
      </c>
      <c r="BF126" s="83"/>
      <c r="BG126" s="87" t="s">
        <v>335</v>
      </c>
      <c r="BH126" s="87" t="s">
        <v>114</v>
      </c>
      <c r="BI126" s="76" t="s">
        <v>1414</v>
      </c>
      <c r="BJ126">
        <f t="shared" si="3"/>
        <v>14</v>
      </c>
      <c r="BK126" s="87">
        <f t="shared" si="4"/>
        <v>51</v>
      </c>
      <c r="BL126" s="87"/>
      <c r="BM126" s="86" t="str">
        <f>_xlfn.XLOOKUP(Form_Responses1811121314[[#This Row],[Sekolah School (Cleansed)]],'Quality Check'!$B$11:$B$14,'Quality Check'!$C$11:$C$14,)</f>
        <v>Rural</v>
      </c>
      <c r="BN126" s="86" t="str">
        <f>_xlfn.XLOOKUP(Form_Responses1811121314[[#This Row],[Sekolah School (Cleansed)]],'Quality Check'!$B$11:$B$14,'Quality Check'!$D$11:$D$14,)</f>
        <v>Controlled Group (CG)</v>
      </c>
      <c r="BO126" s="87" t="str">
        <f>_xlfn.XLOOKUP(AS126,'Cleansing - Toothpaste Brand'!A:A,'Cleansing - Toothpaste Brand'!B:B,)</f>
        <v>Colgate</v>
      </c>
      <c r="BP126" s="87"/>
      <c r="BQ12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26" s="86" t="str">
        <f>_xlfn.XLOOKUP(AP126,'Cleansing - Response'!E:E,'Cleansing - Response'!F:F,)</f>
        <v>2 days and more</v>
      </c>
      <c r="BS126" s="86">
        <f>IF(Form_Responses1811121314[[#This Row],[Answer - B1]]="2 days and more",1,0)</f>
        <v>1</v>
      </c>
      <c r="BT126" s="86" t="str">
        <f>_xlfn.XLOOKUP(AQ126,'Cleansing - Response'!E:E,'Cleansing - Response'!F:F,)</f>
        <v>2 days and more</v>
      </c>
      <c r="BU126" s="86">
        <f>IF(Form_Responses1811121314[[#This Row],[Answer - B2]]="2 days and more",1,0)</f>
        <v>1</v>
      </c>
      <c r="BV126" s="86" t="str">
        <f t="shared" si="5"/>
        <v>Tidak / No</v>
      </c>
      <c r="BW126" s="86">
        <f>IF(Form_Responses1811121314[[#This Row],[Answer - B3]]="Ya / Yes",1,0)</f>
        <v>0</v>
      </c>
      <c r="BX126" s="86" t="str">
        <f>_xlfn.XLOOKUP(AT126,'Cleansing - Response'!E:E,'Cleansing - Response'!F:F,)</f>
        <v>Always</v>
      </c>
      <c r="BY126" s="86">
        <f>IF(Form_Responses1811121314[[#This Row],[Answer - B4]]="Always",1,0)</f>
        <v>1</v>
      </c>
      <c r="BZ126" s="86" t="str">
        <f>_xlfn.XLOOKUP(AU126,'Cleansing - Response'!H:H,'Cleansing - Response'!I:I,)</f>
        <v>Using dental floss at least once</v>
      </c>
      <c r="CA126" s="86">
        <f>IF(Form_Responses1811121314[[#This Row],[Answer - B5]]="Sometimes / When in need",2,IF(Form_Responses1811121314[[#This Row],[Answer - B5]]="Using dental floss at least once",1,0))</f>
        <v>1</v>
      </c>
      <c r="CB126" s="86" t="str">
        <f>_xlfn.XLOOKUP(AV126,'Cleansing - Response'!K:K,'Cleansing - Response'!L:L,)</f>
        <v>More than 1 time a day</v>
      </c>
      <c r="CC126" s="86">
        <f>IF(Form_Responses1811121314[[#This Row],[Answer - B6]]="More than 1 time a day",1,0)</f>
        <v>1</v>
      </c>
      <c r="CD126" s="86" t="str">
        <f>_xlfn.XLOOKUP(AW126,'Cleansing - Response'!$N:$N,'Cleansing - Response'!$O:$O,)</f>
        <v>Yes / Sometimes</v>
      </c>
      <c r="CE126" s="86">
        <f>IF(Form_Responses1811121314[[#This Row],[Answer - B7-1]]="Yes / Sometimes",1,0)</f>
        <v>1</v>
      </c>
      <c r="CF126" s="86" t="str">
        <f>_xlfn.XLOOKUP(AX126,'Cleansing - Response'!$N:$N,'Cleansing - Response'!$O:$O,)</f>
        <v>Yes / Sometimes</v>
      </c>
      <c r="CG126" s="86">
        <f>IF(Form_Responses1811121314[[#This Row],[Answer - B7-2]]="Yes / Sometimes",1,0)</f>
        <v>1</v>
      </c>
      <c r="CH126" s="86" t="str">
        <f>_xlfn.XLOOKUP(AY126,'Cleansing - Response'!$N:$N,'Cleansing - Response'!$O:$O,)</f>
        <v>Yes / Sometimes</v>
      </c>
      <c r="CI126" s="86">
        <f>IF(Form_Responses1811121314[[#This Row],[Answer - B7-3]]="Yes / Sometimes",1,0)</f>
        <v>1</v>
      </c>
      <c r="CJ126" s="86" t="str">
        <f>_xlfn.XLOOKUP(AZ126,'Cleansing - Response'!$N:$N,'Cleansing - Response'!$O:$O,)</f>
        <v>Yes / Sometimes</v>
      </c>
      <c r="CK126" s="86">
        <f>IF(Form_Responses1811121314[[#This Row],[Answer - B7-4]]="Yes / Sometimes",1,0)</f>
        <v>1</v>
      </c>
      <c r="CL126" s="86" t="str">
        <f>_xlfn.XLOOKUP(BA126,'Cleansing - Response'!$N:$N,'Cleansing - Response'!$O:$O,)</f>
        <v>Yes / Sometimes</v>
      </c>
      <c r="CM126" s="86">
        <f>IF(Form_Responses1811121314[[#This Row],[Answer - B7-5]]="Yes / Sometimes",1,0)</f>
        <v>1</v>
      </c>
      <c r="CN126" s="86" t="str">
        <f>_xlfn.XLOOKUP(BB126,'Cleansing - Response'!$N:$N,'Cleansing - Response'!$O:$O,)</f>
        <v>Yes / Sometimes</v>
      </c>
      <c r="CO126" s="86">
        <f>IF(Form_Responses1811121314[[#This Row],[Answer - B7-6]]="Yes / Sometimes",1,0)</f>
        <v>1</v>
      </c>
      <c r="CP126" s="87" t="str">
        <f>IF(COUNTIF(Form_Responses1811121314[[#This Row],[Answer - B7-1]:[Answer - B7-6]], "Yes / Sometimes") &gt; 4, "More than 4 times","Up to 4 times")</f>
        <v>More than 4 times</v>
      </c>
      <c r="CQ126" s="152">
        <f>IF(Form_Responses1811121314[[#This Row],[Answer - B7 (Overall)]]="More than 4 times",1,0)</f>
        <v>1</v>
      </c>
    </row>
    <row r="127" spans="1:95" ht="13.2" hidden="1" x14ac:dyDescent="0.25">
      <c r="A127" s="82">
        <v>45572.419156122683</v>
      </c>
      <c r="B127" s="83" t="s">
        <v>437</v>
      </c>
      <c r="C127" s="84" t="s">
        <v>438</v>
      </c>
      <c r="D127" s="83">
        <v>100</v>
      </c>
      <c r="E127" s="83">
        <v>0.87</v>
      </c>
      <c r="F127" s="83" t="s">
        <v>114</v>
      </c>
      <c r="G127" s="83" t="s">
        <v>76</v>
      </c>
      <c r="H127" s="83" t="s">
        <v>439</v>
      </c>
      <c r="I127" s="83" t="s">
        <v>73</v>
      </c>
      <c r="J127" s="83" t="s">
        <v>64</v>
      </c>
      <c r="K127" s="83" t="s">
        <v>64</v>
      </c>
      <c r="L127" s="83" t="s">
        <v>64</v>
      </c>
      <c r="M127" s="83" t="s">
        <v>64</v>
      </c>
      <c r="N127" s="83" t="s">
        <v>84</v>
      </c>
      <c r="O127" s="83" t="s">
        <v>64</v>
      </c>
      <c r="P127" s="83" t="s">
        <v>64</v>
      </c>
      <c r="Q127" s="83" t="s">
        <v>64</v>
      </c>
      <c r="R127" s="83" t="s">
        <v>64</v>
      </c>
      <c r="S127" s="83" t="s">
        <v>84</v>
      </c>
      <c r="T127" s="83" t="s">
        <v>64</v>
      </c>
      <c r="U127" s="83" t="s">
        <v>64</v>
      </c>
      <c r="V127" s="83" t="s">
        <v>64</v>
      </c>
      <c r="W127" s="83" t="s">
        <v>64</v>
      </c>
      <c r="X127" s="83" t="s">
        <v>64</v>
      </c>
      <c r="Y127" s="83" t="s">
        <v>64</v>
      </c>
      <c r="Z127" s="83" t="s">
        <v>101</v>
      </c>
      <c r="AA127" s="83" t="s">
        <v>101</v>
      </c>
      <c r="AB127" s="83" t="s">
        <v>101</v>
      </c>
      <c r="AC127" s="83" t="s">
        <v>101</v>
      </c>
      <c r="AD127" s="83" t="s">
        <v>101</v>
      </c>
      <c r="AE127" s="83" t="s">
        <v>101</v>
      </c>
      <c r="AF127" s="83" t="s">
        <v>101</v>
      </c>
      <c r="AG127" s="83" t="s">
        <v>101</v>
      </c>
      <c r="AH127" s="83" t="s">
        <v>101</v>
      </c>
      <c r="AI127" s="83" t="s">
        <v>65</v>
      </c>
      <c r="AJ127" s="83" t="s">
        <v>66</v>
      </c>
      <c r="AK127" s="83" t="s">
        <v>65</v>
      </c>
      <c r="AL127" s="83" t="s">
        <v>65</v>
      </c>
      <c r="AM127" s="83" t="s">
        <v>65</v>
      </c>
      <c r="AN127" s="83" t="s">
        <v>66</v>
      </c>
      <c r="AO127" s="83" t="s">
        <v>66</v>
      </c>
      <c r="AP127" s="83" t="s">
        <v>85</v>
      </c>
      <c r="AQ127" s="83" t="s">
        <v>80</v>
      </c>
      <c r="AR127" s="83" t="s">
        <v>63</v>
      </c>
      <c r="AS127" s="83" t="s">
        <v>68</v>
      </c>
      <c r="AT127" s="83" t="s">
        <v>87</v>
      </c>
      <c r="AU127" s="83" t="s">
        <v>67</v>
      </c>
      <c r="AV127" s="83" t="s">
        <v>80</v>
      </c>
      <c r="AW127" s="83" t="s">
        <v>72</v>
      </c>
      <c r="AX127" s="83" t="s">
        <v>73</v>
      </c>
      <c r="AY127" s="83" t="s">
        <v>63</v>
      </c>
      <c r="AZ127" s="83" t="s">
        <v>72</v>
      </c>
      <c r="BA127" s="83" t="s">
        <v>73</v>
      </c>
      <c r="BB127" s="83" t="s">
        <v>73</v>
      </c>
      <c r="BC127" s="83" t="s">
        <v>73</v>
      </c>
      <c r="BD127" s="83"/>
      <c r="BE127" s="83" t="s">
        <v>73</v>
      </c>
      <c r="BF127" s="83"/>
      <c r="BG127" s="87" t="s">
        <v>335</v>
      </c>
      <c r="BH127" s="87" t="s">
        <v>114</v>
      </c>
      <c r="BI127" s="76" t="s">
        <v>1415</v>
      </c>
      <c r="BJ127">
        <f t="shared" si="3"/>
        <v>13</v>
      </c>
      <c r="BK127" s="87">
        <f t="shared" si="4"/>
        <v>33</v>
      </c>
      <c r="BL127" s="87"/>
      <c r="BM127" s="86" t="str">
        <f>_xlfn.XLOOKUP(Form_Responses1811121314[[#This Row],[Sekolah School (Cleansed)]],'Quality Check'!$B$11:$B$14,'Quality Check'!$C$11:$C$14,)</f>
        <v>Rural</v>
      </c>
      <c r="BN127" s="86" t="str">
        <f>_xlfn.XLOOKUP(Form_Responses1811121314[[#This Row],[Sekolah School (Cleansed)]],'Quality Check'!$B$11:$B$14,'Quality Check'!$D$11:$D$14,)</f>
        <v>Controlled Group (CG)</v>
      </c>
      <c r="BO127" s="87" t="str">
        <f>_xlfn.XLOOKUP(AS127,'Cleansing - Toothpaste Brand'!A:A,'Cleansing - Toothpaste Brand'!B:B,)</f>
        <v>Colgate</v>
      </c>
      <c r="BP127" s="87"/>
      <c r="BQ12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27" s="86" t="str">
        <f>_xlfn.XLOOKUP(AP127,'Cleansing - Response'!E:E,'Cleansing - Response'!F:F,)</f>
        <v>2 days and more</v>
      </c>
      <c r="BS127" s="86">
        <f>IF(Form_Responses1811121314[[#This Row],[Answer - B1]]="2 days and more",1,0)</f>
        <v>1</v>
      </c>
      <c r="BT127" s="86" t="str">
        <f>_xlfn.XLOOKUP(AQ127,'Cleansing - Response'!E:E,'Cleansing - Response'!F:F,)</f>
        <v>Less than 2 days</v>
      </c>
      <c r="BU127" s="86">
        <f>IF(Form_Responses1811121314[[#This Row],[Answer - B2]]="2 days and more",1,0)</f>
        <v>0</v>
      </c>
      <c r="BV127" s="86" t="str">
        <f t="shared" si="5"/>
        <v>Ya / Yes</v>
      </c>
      <c r="BW127" s="86">
        <f>IF(Form_Responses1811121314[[#This Row],[Answer - B3]]="Ya / Yes",1,0)</f>
        <v>1</v>
      </c>
      <c r="BX127" s="86" t="str">
        <f>_xlfn.XLOOKUP(AT127,'Cleansing - Response'!E:E,'Cleansing - Response'!F:F,)</f>
        <v>Always</v>
      </c>
      <c r="BY127" s="86">
        <f>IF(Form_Responses1811121314[[#This Row],[Answer - B4]]="Always",1,0)</f>
        <v>1</v>
      </c>
      <c r="BZ127" s="86" t="str">
        <f>_xlfn.XLOOKUP(AU127,'Cleansing - Response'!H:H,'Cleansing - Response'!I:I,)</f>
        <v>Using dental floss at least once</v>
      </c>
      <c r="CA127" s="86">
        <f>IF(Form_Responses1811121314[[#This Row],[Answer - B5]]="Sometimes / When in need",2,IF(Form_Responses1811121314[[#This Row],[Answer - B5]]="Using dental floss at least once",1,0))</f>
        <v>1</v>
      </c>
      <c r="CB127" s="86" t="str">
        <f>_xlfn.XLOOKUP(AV127,'Cleansing - Response'!K:K,'Cleansing - Response'!L:L,)</f>
        <v>Up to 1 time a day</v>
      </c>
      <c r="CC127" s="86">
        <f>IF(Form_Responses1811121314[[#This Row],[Answer - B6]]="More than 1 time a day",1,0)</f>
        <v>0</v>
      </c>
      <c r="CD127" s="86" t="str">
        <f>_xlfn.XLOOKUP(AW127,'Cleansing - Response'!$N:$N,'Cleansing - Response'!$O:$O,)</f>
        <v>Yes / Sometimes</v>
      </c>
      <c r="CE127" s="86">
        <f>IF(Form_Responses1811121314[[#This Row],[Answer - B7-1]]="Yes / Sometimes",1,0)</f>
        <v>1</v>
      </c>
      <c r="CF127" s="86" t="str">
        <f>_xlfn.XLOOKUP(AX127,'Cleansing - Response'!$N:$N,'Cleansing - Response'!$O:$O,)</f>
        <v>No</v>
      </c>
      <c r="CG127" s="86">
        <f>IF(Form_Responses1811121314[[#This Row],[Answer - B7-2]]="Yes / Sometimes",1,0)</f>
        <v>0</v>
      </c>
      <c r="CH127" s="86" t="str">
        <f>_xlfn.XLOOKUP(AY127,'Cleansing - Response'!$N:$N,'Cleansing - Response'!$O:$O,)</f>
        <v>Yes / Sometimes</v>
      </c>
      <c r="CI127" s="86">
        <f>IF(Form_Responses1811121314[[#This Row],[Answer - B7-3]]="Yes / Sometimes",1,0)</f>
        <v>1</v>
      </c>
      <c r="CJ127" s="86" t="str">
        <f>_xlfn.XLOOKUP(AZ127,'Cleansing - Response'!$N:$N,'Cleansing - Response'!$O:$O,)</f>
        <v>Yes / Sometimes</v>
      </c>
      <c r="CK127" s="86">
        <f>IF(Form_Responses1811121314[[#This Row],[Answer - B7-4]]="Yes / Sometimes",1,0)</f>
        <v>1</v>
      </c>
      <c r="CL127" s="86" t="str">
        <f>_xlfn.XLOOKUP(BA127,'Cleansing - Response'!$N:$N,'Cleansing - Response'!$O:$O,)</f>
        <v>No</v>
      </c>
      <c r="CM127" s="86">
        <f>IF(Form_Responses1811121314[[#This Row],[Answer - B7-5]]="Yes / Sometimes",1,0)</f>
        <v>0</v>
      </c>
      <c r="CN127" s="86" t="str">
        <f>_xlfn.XLOOKUP(BB127,'Cleansing - Response'!$N:$N,'Cleansing - Response'!$O:$O,)</f>
        <v>No</v>
      </c>
      <c r="CO127" s="86">
        <f>IF(Form_Responses1811121314[[#This Row],[Answer - B7-6]]="Yes / Sometimes",1,0)</f>
        <v>0</v>
      </c>
      <c r="CP127" s="87" t="str">
        <f>IF(COUNTIF(Form_Responses1811121314[[#This Row],[Answer - B7-1]:[Answer - B7-6]], "Yes / Sometimes") &gt; 4, "More than 4 times","Up to 4 times")</f>
        <v>Up to 4 times</v>
      </c>
      <c r="CQ127" s="152">
        <f>IF(Form_Responses1811121314[[#This Row],[Answer - B7 (Overall)]]="More than 4 times",1,0)</f>
        <v>0</v>
      </c>
    </row>
    <row r="128" spans="1:95" ht="13.2" hidden="1" x14ac:dyDescent="0.25">
      <c r="A128" s="82">
        <v>45572.419682060186</v>
      </c>
      <c r="B128" s="83" t="s">
        <v>440</v>
      </c>
      <c r="C128" s="84" t="s">
        <v>441</v>
      </c>
      <c r="D128" s="83">
        <v>32.14</v>
      </c>
      <c r="E128" s="83">
        <v>0.13</v>
      </c>
      <c r="F128" s="83" t="s">
        <v>114</v>
      </c>
      <c r="G128" s="83" t="s">
        <v>76</v>
      </c>
      <c r="H128" s="83" t="s">
        <v>335</v>
      </c>
      <c r="I128" s="83" t="s">
        <v>63</v>
      </c>
      <c r="J128" s="83" t="s">
        <v>64</v>
      </c>
      <c r="K128" s="83" t="s">
        <v>64</v>
      </c>
      <c r="L128" s="83" t="s">
        <v>64</v>
      </c>
      <c r="M128" s="83" t="s">
        <v>64</v>
      </c>
      <c r="N128" s="83" t="s">
        <v>64</v>
      </c>
      <c r="O128" s="83" t="s">
        <v>84</v>
      </c>
      <c r="P128" s="83" t="s">
        <v>84</v>
      </c>
      <c r="Q128" s="83" t="s">
        <v>64</v>
      </c>
      <c r="R128" s="83" t="s">
        <v>64</v>
      </c>
      <c r="S128" s="83" t="s">
        <v>64</v>
      </c>
      <c r="T128" s="83" t="s">
        <v>64</v>
      </c>
      <c r="U128" s="83" t="s">
        <v>84</v>
      </c>
      <c r="V128" s="83" t="s">
        <v>64</v>
      </c>
      <c r="W128" s="83" t="s">
        <v>84</v>
      </c>
      <c r="X128" s="83" t="s">
        <v>64</v>
      </c>
      <c r="Y128" s="83" t="s">
        <v>64</v>
      </c>
      <c r="Z128" s="83" t="s">
        <v>65</v>
      </c>
      <c r="AA128" s="83" t="s">
        <v>65</v>
      </c>
      <c r="AB128" s="83" t="s">
        <v>65</v>
      </c>
      <c r="AC128" s="83" t="s">
        <v>65</v>
      </c>
      <c r="AD128" s="83" t="s">
        <v>65</v>
      </c>
      <c r="AE128" s="83" t="s">
        <v>65</v>
      </c>
      <c r="AF128" s="83" t="s">
        <v>65</v>
      </c>
      <c r="AG128" s="83" t="s">
        <v>66</v>
      </c>
      <c r="AH128" s="83" t="s">
        <v>79</v>
      </c>
      <c r="AI128" s="83" t="s">
        <v>79</v>
      </c>
      <c r="AJ128" s="83" t="s">
        <v>65</v>
      </c>
      <c r="AK128" s="83" t="s">
        <v>65</v>
      </c>
      <c r="AL128" s="83" t="s">
        <v>65</v>
      </c>
      <c r="AM128" s="83" t="s">
        <v>65</v>
      </c>
      <c r="AN128" s="83" t="s">
        <v>66</v>
      </c>
      <c r="AO128" s="83" t="s">
        <v>66</v>
      </c>
      <c r="AP128" s="83" t="s">
        <v>67</v>
      </c>
      <c r="AQ128" s="83" t="s">
        <v>67</v>
      </c>
      <c r="AR128" s="83" t="s">
        <v>86</v>
      </c>
      <c r="AS128" s="83" t="s">
        <v>68</v>
      </c>
      <c r="AT128" s="83" t="s">
        <v>87</v>
      </c>
      <c r="AU128" s="83" t="s">
        <v>80</v>
      </c>
      <c r="AV128" s="83" t="s">
        <v>71</v>
      </c>
      <c r="AW128" s="83" t="s">
        <v>72</v>
      </c>
      <c r="AX128" s="83" t="s">
        <v>63</v>
      </c>
      <c r="AY128" s="83" t="s">
        <v>72</v>
      </c>
      <c r="AZ128" s="83" t="s">
        <v>72</v>
      </c>
      <c r="BA128" s="83" t="s">
        <v>63</v>
      </c>
      <c r="BB128" s="83" t="s">
        <v>72</v>
      </c>
      <c r="BC128" s="83" t="s">
        <v>73</v>
      </c>
      <c r="BD128" s="83"/>
      <c r="BE128" s="83" t="s">
        <v>73</v>
      </c>
      <c r="BF128" s="83"/>
      <c r="BG128" s="87" t="s">
        <v>335</v>
      </c>
      <c r="BH128" s="87" t="s">
        <v>114</v>
      </c>
      <c r="BI128" s="76" t="s">
        <v>1414</v>
      </c>
      <c r="BJ128">
        <f t="shared" si="3"/>
        <v>11</v>
      </c>
      <c r="BK128" s="87">
        <f t="shared" si="4"/>
        <v>58</v>
      </c>
      <c r="BL128" s="87"/>
      <c r="BM128" s="86" t="str">
        <f>_xlfn.XLOOKUP(Form_Responses1811121314[[#This Row],[Sekolah School (Cleansed)]],'Quality Check'!$B$11:$B$14,'Quality Check'!$C$11:$C$14,)</f>
        <v>Rural</v>
      </c>
      <c r="BN128" s="86" t="str">
        <f>_xlfn.XLOOKUP(Form_Responses1811121314[[#This Row],[Sekolah School (Cleansed)]],'Quality Check'!$B$11:$B$14,'Quality Check'!$D$11:$D$14,)</f>
        <v>Controlled Group (CG)</v>
      </c>
      <c r="BO128" s="87" t="str">
        <f>_xlfn.XLOOKUP(AS128,'Cleansing - Toothpaste Brand'!A:A,'Cleansing - Toothpaste Brand'!B:B,)</f>
        <v>Colgate</v>
      </c>
      <c r="BP128" s="87"/>
      <c r="BQ12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28" s="86" t="str">
        <f>_xlfn.XLOOKUP(AP128,'Cleansing - Response'!E:E,'Cleansing - Response'!F:F,)</f>
        <v>2 days and more</v>
      </c>
      <c r="BS128" s="86">
        <f>IF(Form_Responses1811121314[[#This Row],[Answer - B1]]="2 days and more",1,0)</f>
        <v>1</v>
      </c>
      <c r="BT128" s="86" t="str">
        <f>_xlfn.XLOOKUP(AQ128,'Cleansing - Response'!E:E,'Cleansing - Response'!F:F,)</f>
        <v>2 days and more</v>
      </c>
      <c r="BU128" s="86">
        <f>IF(Form_Responses1811121314[[#This Row],[Answer - B2]]="2 days and more",1,0)</f>
        <v>1</v>
      </c>
      <c r="BV128" s="86" t="str">
        <f t="shared" si="5"/>
        <v>Ya / Yes</v>
      </c>
      <c r="BW128" s="86">
        <f>IF(Form_Responses1811121314[[#This Row],[Answer - B3]]="Ya / Yes",1,0)</f>
        <v>1</v>
      </c>
      <c r="BX128" s="86" t="str">
        <f>_xlfn.XLOOKUP(AT128,'Cleansing - Response'!E:E,'Cleansing - Response'!F:F,)</f>
        <v>Always</v>
      </c>
      <c r="BY128" s="86">
        <f>IF(Form_Responses1811121314[[#This Row],[Answer - B4]]="Always",1,0)</f>
        <v>1</v>
      </c>
      <c r="BZ128" s="86" t="str">
        <f>_xlfn.XLOOKUP(AU128,'Cleansing - Response'!H:H,'Cleansing - Response'!I:I,)</f>
        <v>Using dental floss at least once</v>
      </c>
      <c r="CA128" s="86">
        <f>IF(Form_Responses1811121314[[#This Row],[Answer - B5]]="Sometimes / When in need",2,IF(Form_Responses1811121314[[#This Row],[Answer - B5]]="Using dental floss at least once",1,0))</f>
        <v>1</v>
      </c>
      <c r="CB128" s="86" t="str">
        <f>_xlfn.XLOOKUP(AV128,'Cleansing - Response'!K:K,'Cleansing - Response'!L:L,)</f>
        <v>Up to 1 time a day</v>
      </c>
      <c r="CC128" s="86">
        <f>IF(Form_Responses1811121314[[#This Row],[Answer - B6]]="More than 1 time a day",1,0)</f>
        <v>0</v>
      </c>
      <c r="CD128" s="86" t="str">
        <f>_xlfn.XLOOKUP(AW128,'Cleansing - Response'!$N:$N,'Cleansing - Response'!$O:$O,)</f>
        <v>Yes / Sometimes</v>
      </c>
      <c r="CE128" s="86">
        <f>IF(Form_Responses1811121314[[#This Row],[Answer - B7-1]]="Yes / Sometimes",1,0)</f>
        <v>1</v>
      </c>
      <c r="CF128" s="86" t="str">
        <f>_xlfn.XLOOKUP(AX128,'Cleansing - Response'!$N:$N,'Cleansing - Response'!$O:$O,)</f>
        <v>Yes / Sometimes</v>
      </c>
      <c r="CG128" s="86">
        <f>IF(Form_Responses1811121314[[#This Row],[Answer - B7-2]]="Yes / Sometimes",1,0)</f>
        <v>1</v>
      </c>
      <c r="CH128" s="86" t="str">
        <f>_xlfn.XLOOKUP(AY128,'Cleansing - Response'!$N:$N,'Cleansing - Response'!$O:$O,)</f>
        <v>Yes / Sometimes</v>
      </c>
      <c r="CI128" s="86">
        <f>IF(Form_Responses1811121314[[#This Row],[Answer - B7-3]]="Yes / Sometimes",1,0)</f>
        <v>1</v>
      </c>
      <c r="CJ128" s="86" t="str">
        <f>_xlfn.XLOOKUP(AZ128,'Cleansing - Response'!$N:$N,'Cleansing - Response'!$O:$O,)</f>
        <v>Yes / Sometimes</v>
      </c>
      <c r="CK128" s="86">
        <f>IF(Form_Responses1811121314[[#This Row],[Answer - B7-4]]="Yes / Sometimes",1,0)</f>
        <v>1</v>
      </c>
      <c r="CL128" s="86" t="str">
        <f>_xlfn.XLOOKUP(BA128,'Cleansing - Response'!$N:$N,'Cleansing - Response'!$O:$O,)</f>
        <v>Yes / Sometimes</v>
      </c>
      <c r="CM128" s="86">
        <f>IF(Form_Responses1811121314[[#This Row],[Answer - B7-5]]="Yes / Sometimes",1,0)</f>
        <v>1</v>
      </c>
      <c r="CN128" s="86" t="str">
        <f>_xlfn.XLOOKUP(BB128,'Cleansing - Response'!$N:$N,'Cleansing - Response'!$O:$O,)</f>
        <v>Yes / Sometimes</v>
      </c>
      <c r="CO128" s="86">
        <f>IF(Form_Responses1811121314[[#This Row],[Answer - B7-6]]="Yes / Sometimes",1,0)</f>
        <v>1</v>
      </c>
      <c r="CP128" s="87" t="str">
        <f>IF(COUNTIF(Form_Responses1811121314[[#This Row],[Answer - B7-1]:[Answer - B7-6]], "Yes / Sometimes") &gt; 4, "More than 4 times","Up to 4 times")</f>
        <v>More than 4 times</v>
      </c>
      <c r="CQ128" s="152">
        <f>IF(Form_Responses1811121314[[#This Row],[Answer - B7 (Overall)]]="More than 4 times",1,0)</f>
        <v>1</v>
      </c>
    </row>
    <row r="129" spans="1:95" ht="13.2" hidden="1" x14ac:dyDescent="0.25">
      <c r="A129" s="82">
        <v>45572.42013569444</v>
      </c>
      <c r="B129" s="83" t="s">
        <v>442</v>
      </c>
      <c r="C129" s="84" t="s">
        <v>443</v>
      </c>
      <c r="D129" s="83">
        <v>46.3</v>
      </c>
      <c r="E129" s="83">
        <v>0.08</v>
      </c>
      <c r="F129" s="83" t="s">
        <v>423</v>
      </c>
      <c r="G129" s="83" t="s">
        <v>76</v>
      </c>
      <c r="H129" s="83" t="s">
        <v>335</v>
      </c>
      <c r="I129" s="83" t="s">
        <v>63</v>
      </c>
      <c r="J129" s="83" t="s">
        <v>64</v>
      </c>
      <c r="K129" s="83" t="s">
        <v>84</v>
      </c>
      <c r="L129" s="83" t="s">
        <v>64</v>
      </c>
      <c r="M129" s="83" t="s">
        <v>84</v>
      </c>
      <c r="N129" s="83" t="s">
        <v>64</v>
      </c>
      <c r="O129" s="83" t="s">
        <v>84</v>
      </c>
      <c r="P129" s="83" t="s">
        <v>84</v>
      </c>
      <c r="Q129" s="83" t="s">
        <v>84</v>
      </c>
      <c r="R129" s="83" t="s">
        <v>64</v>
      </c>
      <c r="S129" s="83" t="s">
        <v>84</v>
      </c>
      <c r="T129" s="83" t="s">
        <v>64</v>
      </c>
      <c r="U129" s="83" t="s">
        <v>64</v>
      </c>
      <c r="V129" s="83" t="s">
        <v>84</v>
      </c>
      <c r="W129" s="83" t="s">
        <v>64</v>
      </c>
      <c r="X129" s="83" t="s">
        <v>64</v>
      </c>
      <c r="Y129" s="83" t="s">
        <v>64</v>
      </c>
      <c r="Z129" s="83" t="s">
        <v>65</v>
      </c>
      <c r="AA129" s="83" t="s">
        <v>65</v>
      </c>
      <c r="AB129" s="83" t="s">
        <v>65</v>
      </c>
      <c r="AC129" s="83" t="s">
        <v>65</v>
      </c>
      <c r="AD129" s="83" t="s">
        <v>65</v>
      </c>
      <c r="AE129" s="83" t="s">
        <v>65</v>
      </c>
      <c r="AF129" s="83" t="s">
        <v>66</v>
      </c>
      <c r="AG129" s="83" t="s">
        <v>66</v>
      </c>
      <c r="AH129" s="83" t="s">
        <v>65</v>
      </c>
      <c r="AI129" s="83" t="s">
        <v>101</v>
      </c>
      <c r="AJ129" s="83" t="s">
        <v>65</v>
      </c>
      <c r="AK129" s="83" t="s">
        <v>79</v>
      </c>
      <c r="AL129" s="83" t="s">
        <v>66</v>
      </c>
      <c r="AM129" s="83" t="s">
        <v>66</v>
      </c>
      <c r="AN129" s="83" t="s">
        <v>79</v>
      </c>
      <c r="AO129" s="83" t="s">
        <v>79</v>
      </c>
      <c r="AP129" s="83" t="s">
        <v>85</v>
      </c>
      <c r="AQ129" s="83" t="s">
        <v>85</v>
      </c>
      <c r="AR129" s="83" t="s">
        <v>63</v>
      </c>
      <c r="AS129" s="83" t="s">
        <v>68</v>
      </c>
      <c r="AT129" s="83" t="s">
        <v>87</v>
      </c>
      <c r="AU129" s="83" t="s">
        <v>70</v>
      </c>
      <c r="AV129" s="83" t="s">
        <v>80</v>
      </c>
      <c r="AW129" s="83" t="s">
        <v>72</v>
      </c>
      <c r="AX129" s="83" t="s">
        <v>73</v>
      </c>
      <c r="AY129" s="83" t="s">
        <v>72</v>
      </c>
      <c r="AZ129" s="83" t="s">
        <v>63</v>
      </c>
      <c r="BA129" s="83" t="s">
        <v>73</v>
      </c>
      <c r="BB129" s="83" t="s">
        <v>73</v>
      </c>
      <c r="BC129" s="83" t="s">
        <v>73</v>
      </c>
      <c r="BD129" s="83"/>
      <c r="BE129" s="83" t="s">
        <v>73</v>
      </c>
      <c r="BF129" s="83"/>
      <c r="BG129" s="87" t="s">
        <v>335</v>
      </c>
      <c r="BH129" s="86" t="s">
        <v>60</v>
      </c>
      <c r="BI129" s="76" t="s">
        <v>1414</v>
      </c>
      <c r="BJ129">
        <f t="shared" si="3"/>
        <v>9</v>
      </c>
      <c r="BK129" s="87">
        <f t="shared" si="4"/>
        <v>54</v>
      </c>
      <c r="BL129" s="87"/>
      <c r="BM129" s="86" t="str">
        <f>_xlfn.XLOOKUP(Form_Responses1811121314[[#This Row],[Sekolah School (Cleansed)]],'Quality Check'!$B$11:$B$14,'Quality Check'!$C$11:$C$14,)</f>
        <v>Rural</v>
      </c>
      <c r="BN129" s="86" t="str">
        <f>_xlfn.XLOOKUP(Form_Responses1811121314[[#This Row],[Sekolah School (Cleansed)]],'Quality Check'!$B$11:$B$14,'Quality Check'!$D$11:$D$14,)</f>
        <v>Controlled Group (CG)</v>
      </c>
      <c r="BO129" s="87" t="str">
        <f>_xlfn.XLOOKUP(AS129,'Cleansing - Toothpaste Brand'!A:A,'Cleansing - Toothpaste Brand'!B:B,)</f>
        <v>Colgate</v>
      </c>
      <c r="BP129" s="87"/>
      <c r="BQ12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29" s="86" t="str">
        <f>_xlfn.XLOOKUP(AP129,'Cleansing - Response'!E:E,'Cleansing - Response'!F:F,)</f>
        <v>2 days and more</v>
      </c>
      <c r="BS129" s="86">
        <f>IF(Form_Responses1811121314[[#This Row],[Answer - B1]]="2 days and more",1,0)</f>
        <v>1</v>
      </c>
      <c r="BT129" s="86" t="str">
        <f>_xlfn.XLOOKUP(AQ129,'Cleansing - Response'!E:E,'Cleansing - Response'!F:F,)</f>
        <v>2 days and more</v>
      </c>
      <c r="BU129" s="86">
        <f>IF(Form_Responses1811121314[[#This Row],[Answer - B2]]="2 days and more",1,0)</f>
        <v>1</v>
      </c>
      <c r="BV129" s="86" t="str">
        <f t="shared" si="5"/>
        <v>Ya / Yes</v>
      </c>
      <c r="BW129" s="86">
        <f>IF(Form_Responses1811121314[[#This Row],[Answer - B3]]="Ya / Yes",1,0)</f>
        <v>1</v>
      </c>
      <c r="BX129" s="86" t="str">
        <f>_xlfn.XLOOKUP(AT129,'Cleansing - Response'!E:E,'Cleansing - Response'!F:F,)</f>
        <v>Always</v>
      </c>
      <c r="BY129" s="86">
        <f>IF(Form_Responses1811121314[[#This Row],[Answer - B4]]="Always",1,0)</f>
        <v>1</v>
      </c>
      <c r="BZ129" s="86" t="str">
        <f>_xlfn.XLOOKUP(AU129,'Cleansing - Response'!H:H,'Cleansing - Response'!I:I,)</f>
        <v>Sometimes / When in need</v>
      </c>
      <c r="CA129" s="86">
        <f>IF(Form_Responses1811121314[[#This Row],[Answer - B5]]="Sometimes / When in need",2,IF(Form_Responses1811121314[[#This Row],[Answer - B5]]="Using dental floss at least once",1,0))</f>
        <v>2</v>
      </c>
      <c r="CB129" s="86" t="str">
        <f>_xlfn.XLOOKUP(AV129,'Cleansing - Response'!K:K,'Cleansing - Response'!L:L,)</f>
        <v>Up to 1 time a day</v>
      </c>
      <c r="CC129" s="86">
        <f>IF(Form_Responses1811121314[[#This Row],[Answer - B6]]="More than 1 time a day",1,0)</f>
        <v>0</v>
      </c>
      <c r="CD129" s="86" t="str">
        <f>_xlfn.XLOOKUP(AW129,'Cleansing - Response'!$N:$N,'Cleansing - Response'!$O:$O,)</f>
        <v>Yes / Sometimes</v>
      </c>
      <c r="CE129" s="86">
        <f>IF(Form_Responses1811121314[[#This Row],[Answer - B7-1]]="Yes / Sometimes",1,0)</f>
        <v>1</v>
      </c>
      <c r="CF129" s="86" t="str">
        <f>_xlfn.XLOOKUP(AX129,'Cleansing - Response'!$N:$N,'Cleansing - Response'!$O:$O,)</f>
        <v>No</v>
      </c>
      <c r="CG129" s="86">
        <f>IF(Form_Responses1811121314[[#This Row],[Answer - B7-2]]="Yes / Sometimes",1,0)</f>
        <v>0</v>
      </c>
      <c r="CH129" s="86" t="str">
        <f>_xlfn.XLOOKUP(AY129,'Cleansing - Response'!$N:$N,'Cleansing - Response'!$O:$O,)</f>
        <v>Yes / Sometimes</v>
      </c>
      <c r="CI129" s="86">
        <f>IF(Form_Responses1811121314[[#This Row],[Answer - B7-3]]="Yes / Sometimes",1,0)</f>
        <v>1</v>
      </c>
      <c r="CJ129" s="86" t="str">
        <f>_xlfn.XLOOKUP(AZ129,'Cleansing - Response'!$N:$N,'Cleansing - Response'!$O:$O,)</f>
        <v>Yes / Sometimes</v>
      </c>
      <c r="CK129" s="86">
        <f>IF(Form_Responses1811121314[[#This Row],[Answer - B7-4]]="Yes / Sometimes",1,0)</f>
        <v>1</v>
      </c>
      <c r="CL129" s="86" t="str">
        <f>_xlfn.XLOOKUP(BA129,'Cleansing - Response'!$N:$N,'Cleansing - Response'!$O:$O,)</f>
        <v>No</v>
      </c>
      <c r="CM129" s="86">
        <f>IF(Form_Responses1811121314[[#This Row],[Answer - B7-5]]="Yes / Sometimes",1,0)</f>
        <v>0</v>
      </c>
      <c r="CN129" s="86" t="str">
        <f>_xlfn.XLOOKUP(BB129,'Cleansing - Response'!$N:$N,'Cleansing - Response'!$O:$O,)</f>
        <v>No</v>
      </c>
      <c r="CO129" s="86">
        <f>IF(Form_Responses1811121314[[#This Row],[Answer - B7-6]]="Yes / Sometimes",1,0)</f>
        <v>0</v>
      </c>
      <c r="CP129" s="87" t="str">
        <f>IF(COUNTIF(Form_Responses1811121314[[#This Row],[Answer - B7-1]:[Answer - B7-6]], "Yes / Sometimes") &gt; 4, "More than 4 times","Up to 4 times")</f>
        <v>Up to 4 times</v>
      </c>
      <c r="CQ129" s="152">
        <f>IF(Form_Responses1811121314[[#This Row],[Answer - B7 (Overall)]]="More than 4 times",1,0)</f>
        <v>0</v>
      </c>
    </row>
    <row r="130" spans="1:95" ht="13.2" hidden="1" x14ac:dyDescent="0.25">
      <c r="A130" s="82">
        <v>45572.421749351852</v>
      </c>
      <c r="B130" s="83" t="s">
        <v>444</v>
      </c>
      <c r="C130" s="84" t="s">
        <v>445</v>
      </c>
      <c r="D130" s="83">
        <v>42.86</v>
      </c>
      <c r="E130" s="83">
        <v>0.38</v>
      </c>
      <c r="F130" s="83" t="s">
        <v>423</v>
      </c>
      <c r="G130" s="83" t="s">
        <v>76</v>
      </c>
      <c r="H130" s="83" t="s">
        <v>335</v>
      </c>
      <c r="I130" s="83" t="s">
        <v>73</v>
      </c>
      <c r="J130" s="83" t="s">
        <v>145</v>
      </c>
      <c r="K130" s="83" t="s">
        <v>78</v>
      </c>
      <c r="L130" s="83" t="s">
        <v>64</v>
      </c>
      <c r="M130" s="83" t="s">
        <v>84</v>
      </c>
      <c r="N130" s="83" t="s">
        <v>64</v>
      </c>
      <c r="O130" s="83" t="s">
        <v>64</v>
      </c>
      <c r="P130" s="83" t="s">
        <v>64</v>
      </c>
      <c r="Q130" s="83" t="s">
        <v>64</v>
      </c>
      <c r="R130" s="83" t="s">
        <v>64</v>
      </c>
      <c r="S130" s="83" t="s">
        <v>84</v>
      </c>
      <c r="T130" s="83" t="s">
        <v>64</v>
      </c>
      <c r="U130" s="83" t="s">
        <v>84</v>
      </c>
      <c r="V130" s="83" t="s">
        <v>64</v>
      </c>
      <c r="W130" s="83" t="s">
        <v>64</v>
      </c>
      <c r="X130" s="83" t="s">
        <v>64</v>
      </c>
      <c r="Y130" s="83" t="s">
        <v>64</v>
      </c>
      <c r="Z130" s="83" t="s">
        <v>66</v>
      </c>
      <c r="AA130" s="83" t="s">
        <v>65</v>
      </c>
      <c r="AB130" s="83" t="s">
        <v>66</v>
      </c>
      <c r="AC130" s="83" t="s">
        <v>65</v>
      </c>
      <c r="AD130" s="83" t="s">
        <v>66</v>
      </c>
      <c r="AE130" s="83" t="s">
        <v>65</v>
      </c>
      <c r="AF130" s="83" t="s">
        <v>66</v>
      </c>
      <c r="AG130" s="83" t="s">
        <v>65</v>
      </c>
      <c r="AH130" s="83" t="s">
        <v>66</v>
      </c>
      <c r="AI130" s="83" t="s">
        <v>79</v>
      </c>
      <c r="AJ130" s="83" t="s">
        <v>65</v>
      </c>
      <c r="AK130" s="83" t="s">
        <v>65</v>
      </c>
      <c r="AL130" s="83" t="s">
        <v>66</v>
      </c>
      <c r="AM130" s="83" t="s">
        <v>65</v>
      </c>
      <c r="AN130" s="83" t="s">
        <v>66</v>
      </c>
      <c r="AO130" s="83" t="s">
        <v>66</v>
      </c>
      <c r="AP130" s="83" t="s">
        <v>85</v>
      </c>
      <c r="AQ130" s="83" t="s">
        <v>85</v>
      </c>
      <c r="AR130" s="83" t="s">
        <v>86</v>
      </c>
      <c r="AS130" s="83" t="s">
        <v>446</v>
      </c>
      <c r="AT130" s="83" t="s">
        <v>87</v>
      </c>
      <c r="AU130" s="83" t="s">
        <v>70</v>
      </c>
      <c r="AV130" s="83" t="s">
        <v>71</v>
      </c>
      <c r="AW130" s="83" t="s">
        <v>73</v>
      </c>
      <c r="AX130" s="83" t="s">
        <v>72</v>
      </c>
      <c r="AY130" s="83" t="s">
        <v>73</v>
      </c>
      <c r="AZ130" s="83" t="s">
        <v>72</v>
      </c>
      <c r="BA130" s="83" t="s">
        <v>73</v>
      </c>
      <c r="BB130" s="83" t="s">
        <v>73</v>
      </c>
      <c r="BC130" s="83" t="s">
        <v>73</v>
      </c>
      <c r="BD130" s="83"/>
      <c r="BE130" s="83" t="s">
        <v>73</v>
      </c>
      <c r="BF130" s="83"/>
      <c r="BG130" s="87" t="s">
        <v>335</v>
      </c>
      <c r="BH130" s="86" t="s">
        <v>60</v>
      </c>
      <c r="BI130" s="76" t="s">
        <v>1415</v>
      </c>
      <c r="BJ130">
        <f t="shared" ref="BJ130:BJ193" si="6">SUM(IF(J130="Betul / True",1,IF(J130="Salah / False",0,IF(J130="Tidak tahu / Dont Know",0,"PLEASE CHECK"))),IF(K130="Betul / True",1,IF(K130="Salah / False",0,IF(K130="Tidak tahu / Dont Know",0,"PLEASE CHECK"))),IF(L130="Betul / True",1,IF(L130="Salah / False",0,IF(L130="Tidak tahu / Dont Know",0,"PLEASE CHECK"))),IF(M130="Betul / True",0,IF(M130="Salah / False",1,IF(M130="Tidak tahu / Dont Know",0,"PLEASE CHECK"))),IF(N130="Betul / True",1,IF(N130="Salah / False",0,IF(N130="Tidak tahu / Dont Know",0,"PLEASE CHECK"))),IF(O130="Betul / True",1,IF(O130="Salah / False",0,IF(O130="Tidak tahu / Dont Know",0,"PLEASE CHECK"))),IF(P130="Betul / True",1,IF(P130="Salah / False",0,IF(P130="Tidak tahu / Dont Know",0,"PLEASE CHECK"))),IF(Q130="Betul / True",1,IF(Q130="Salah / False",0,IF(Q130="Tidak tahu / Dont Know",0,"PLEASE CHECK"))),IF(R130="Betul / True",1,IF(R130="Salah / False",0,IF(R130="Tidak tahu / Dont Know",0,"PLEASE CHECK"))),IF(S130="Betul / True",1,IF(S130="Salah / False",0,IF(S130="Tidak tahu / Dont Know",0,"PLEASE CHECK"))),IF(T130="Betul / True",1,IF(T130="Salah / False",0,IF(T130="Tidak tahu / Dont Know",0,"PLEASE CHECK"))),IF(U130="Betul / True",1,IF(U130="Salah / False",0,IF(U130="Tidak tahu / Dont Know",0,"PLEASE CHECK"))),IF(V130="Betul / True",1,IF(V130="Salah / False",0,IF(V130="Tidak tahu / Dont Know",0,"PLEASE CHECK"))),IF(W130="Betul / True",1,IF(W130="Salah / False",0,IF(W130="Tidak tahu / Dont Know",0,"PLEASE CHECK"))),IF(X130="Betul / True",1,IF(X130="Salah / False",0,IF(X130="Tidak tahu / Dont Know",0,"PLEASE CHECK"))),IF(Y130="Betul / True",1,IF(Y130="Salah / False",0,IF(Y130="Tidak tahu / Dont Know",0,"PLEASE CHECK"))))</f>
        <v>11</v>
      </c>
      <c r="BK130" s="87">
        <f t="shared" ref="BK130:BK193" si="7">SUM(IF(Z130="Sangat setuju / Strongly agree",4,IF(Z130="Setuju / Slightly agree",3,IF(Z130="Tidak setuju / Slightly disagree",2,IF(Z130="Sangat tidak setuju / Strongly disagree",1,"PLEASECHECK")))),IF(AA130="Sangat setuju / Strongly agree",4,IF(AA130="Setuju / Slightly agree",3,IF(AA130="Tidak setuju / Slightly disagree",2,IF(AA130="Sangat tidak setuju / Strongly disagree",1,"PLEASECHECK")))),IF(AB130="Sangat setuju / Strongly agree",4,IF(AB130="Setuju / Slightly agree",3,IF(AB130="Tidak setuju / Slightly disagree",2,IF(AB130="Sangat tidak setuju / Strongly disagree",1,"PLEASECHECK")))),IF(AC130="Sangat setuju / Strongly agree",4,IF(AC130="Setuju / Slightly agree",3,IF(AC130="Tidak setuju / Slightly disagree",2,IF(AC130="Sangat tidak setuju / Strongly disagree",1,"PLEASECHECK")))),IF(AD130="Sangat setuju / Strongly agree",4,IF(AD130="Setuju / Slightly agree",3,IF(AD130="Tidak setuju / Slightly disagree",2,IF(AD130="Sangat tidak setuju / Strongly disagree",1,"PLEASECHECK")))),IF(AE130="Sangat setuju / Strongly agree",4,IF(AE130="Setuju / Slightly agree",3,IF(AE130="Tidak setuju / Slightly disagree",2,IF(AE130="Sangat tidak setuju / Strongly disagree",1,"PLEASECHECK")))),IF(AF130="Sangat setuju / Strongly agree",4,IF(AF130="Setuju / Slightly agree",3,IF(AF130="Tidak setuju / Slightly disagree",2,IF(AF130="Sangat tidak setuju / Strongly disagree",1,"PLEASECHECK")))),IF(AG130="Sangat setuju / Strongly agree",4,IF(AG130="Setuju / Slightly agree",3,IF(AG130="Tidak setuju / Slightly disagree",2,IF(AG130="Sangat tidak setuju / Strongly disagree",2,"PLEASECHECK")))),IF(AH130="Sangat setuju / Strongly agree",4,IF(AH130="Setuju / Slightly agree",3,IF(AH130="Tidak setuju / Slightly disagree",2,IF(AH130="Sangat tidak setuju / Strongly disagree",2,"PLEASECHECK")))),IF(AI130="Sangat setuju / Strongly agree",1,IF(AI130="Setuju / Slightly agree",2,IF(AI130="Tidak setuju / Slightly disagree",3,IF(AI130="Sangat tidak setuju / Strongly disagree",4,"PLEASECHECK")))),IF(AJ130="Sangat setuju / Strongly agree",4,IF(AJ130="Setuju / Slightly agree",3,IF(AJ130="Tidak setuju / Slightly disagree",2,IF(AJ130="Sangat tidak setuju / Strongly disagree",3,"PLEASECHECK")))),IF(AK130="Sangat setuju / Strongly agree",4,IF(AK130="Setuju / Slightly agree",3,IF(AK130="Tidak setuju / Slightly disagree",2,IF(AK130="Sangat tidak setuju / Strongly disagree",3,"PLEASECHECK")))),IF(AL130="Sangat setuju / Strongly agree",4,IF(AL130="Setuju / Slightly agree",3,IF(AL130="Tidak setuju / Slightly disagree",2,IF(AL130="Sangat tidak setuju / Strongly disagree",3,"PLEASECHECK")))),IF(AM130="Sangat setuju / Strongly agree",4,IF(AM130="Setuju / Slightly agree",3,IF(AM130="Tidak setuju / Slightly disagree",2,IF(AM130="Sangat tidak setuju / Strongly disagree",3,"PLEASECHECK")))),IF(AN130="Sangat setuju / Strongly agree",4,IF(AN130="Setuju / Slightly agree",3,IF(AN130="Tidak setuju / Slightly disagree",2,IF(AN130="Sangat tidak setuju / Strongly disagree",4,"PLEASECHECK")))),IF(AO130="Sangat setuju / Strongly agree",4,IF(AO130="Setuju / Slightly agree",3,IF(AO130="Tidak setuju / Slightly disagree",2,IF(AO130="Sangat tidak setuju / Strongly disagree",4,"PLEASECHECK")))))</f>
        <v>55</v>
      </c>
      <c r="BL130" s="87"/>
      <c r="BM130" s="86" t="str">
        <f>_xlfn.XLOOKUP(Form_Responses1811121314[[#This Row],[Sekolah School (Cleansed)]],'Quality Check'!$B$11:$B$14,'Quality Check'!$C$11:$C$14,)</f>
        <v>Rural</v>
      </c>
      <c r="BN130" s="86" t="str">
        <f>_xlfn.XLOOKUP(Form_Responses1811121314[[#This Row],[Sekolah School (Cleansed)]],'Quality Check'!$B$11:$B$14,'Quality Check'!$D$11:$D$14,)</f>
        <v>Controlled Group (CG)</v>
      </c>
      <c r="BO130" s="87" t="str">
        <f>_xlfn.XLOOKUP(AS130,'Cleansing - Toothpaste Brand'!A:A,'Cleansing - Toothpaste Brand'!B:B,)</f>
        <v>Himalaya</v>
      </c>
      <c r="BP130" s="87"/>
      <c r="BQ13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30" s="86" t="str">
        <f>_xlfn.XLOOKUP(AP130,'Cleansing - Response'!E:E,'Cleansing - Response'!F:F,)</f>
        <v>2 days and more</v>
      </c>
      <c r="BS130" s="86">
        <f>IF(Form_Responses1811121314[[#This Row],[Answer - B1]]="2 days and more",1,0)</f>
        <v>1</v>
      </c>
      <c r="BT130" s="86" t="str">
        <f>_xlfn.XLOOKUP(AQ130,'Cleansing - Response'!E:E,'Cleansing - Response'!F:F,)</f>
        <v>2 days and more</v>
      </c>
      <c r="BU130" s="86">
        <f>IF(Form_Responses1811121314[[#This Row],[Answer - B2]]="2 days and more",1,0)</f>
        <v>1</v>
      </c>
      <c r="BV130" s="86" t="str">
        <f t="shared" ref="BV130:BV193" si="8">IF(OR(AR130="Ya / Yes",AR130="Tidak / No"),AR130,IF(BQ130="Flouride-based","Ya / Yes","Tidak / No"))</f>
        <v>Ya / Yes</v>
      </c>
      <c r="BW130" s="86">
        <f>IF(Form_Responses1811121314[[#This Row],[Answer - B3]]="Ya / Yes",1,0)</f>
        <v>1</v>
      </c>
      <c r="BX130" s="86" t="str">
        <f>_xlfn.XLOOKUP(AT130,'Cleansing - Response'!E:E,'Cleansing - Response'!F:F,)</f>
        <v>Always</v>
      </c>
      <c r="BY130" s="86">
        <f>IF(Form_Responses1811121314[[#This Row],[Answer - B4]]="Always",1,0)</f>
        <v>1</v>
      </c>
      <c r="BZ130" s="86" t="str">
        <f>_xlfn.XLOOKUP(AU130,'Cleansing - Response'!H:H,'Cleansing - Response'!I:I,)</f>
        <v>Sometimes / When in need</v>
      </c>
      <c r="CA130" s="86">
        <f>IF(Form_Responses1811121314[[#This Row],[Answer - B5]]="Sometimes / When in need",2,IF(Form_Responses1811121314[[#This Row],[Answer - B5]]="Using dental floss at least once",1,0))</f>
        <v>2</v>
      </c>
      <c r="CB130" s="86" t="str">
        <f>_xlfn.XLOOKUP(AV130,'Cleansing - Response'!K:K,'Cleansing - Response'!L:L,)</f>
        <v>Up to 1 time a day</v>
      </c>
      <c r="CC130" s="86">
        <f>IF(Form_Responses1811121314[[#This Row],[Answer - B6]]="More than 1 time a day",1,0)</f>
        <v>0</v>
      </c>
      <c r="CD130" s="86" t="str">
        <f>_xlfn.XLOOKUP(AW130,'Cleansing - Response'!$N:$N,'Cleansing - Response'!$O:$O,)</f>
        <v>No</v>
      </c>
      <c r="CE130" s="86">
        <f>IF(Form_Responses1811121314[[#This Row],[Answer - B7-1]]="Yes / Sometimes",1,0)</f>
        <v>0</v>
      </c>
      <c r="CF130" s="86" t="str">
        <f>_xlfn.XLOOKUP(AX130,'Cleansing - Response'!$N:$N,'Cleansing - Response'!$O:$O,)</f>
        <v>Yes / Sometimes</v>
      </c>
      <c r="CG130" s="86">
        <f>IF(Form_Responses1811121314[[#This Row],[Answer - B7-2]]="Yes / Sometimes",1,0)</f>
        <v>1</v>
      </c>
      <c r="CH130" s="86" t="str">
        <f>_xlfn.XLOOKUP(AY130,'Cleansing - Response'!$N:$N,'Cleansing - Response'!$O:$O,)</f>
        <v>No</v>
      </c>
      <c r="CI130" s="86">
        <f>IF(Form_Responses1811121314[[#This Row],[Answer - B7-3]]="Yes / Sometimes",1,0)</f>
        <v>0</v>
      </c>
      <c r="CJ130" s="86" t="str">
        <f>_xlfn.XLOOKUP(AZ130,'Cleansing - Response'!$N:$N,'Cleansing - Response'!$O:$O,)</f>
        <v>Yes / Sometimes</v>
      </c>
      <c r="CK130" s="86">
        <f>IF(Form_Responses1811121314[[#This Row],[Answer - B7-4]]="Yes / Sometimes",1,0)</f>
        <v>1</v>
      </c>
      <c r="CL130" s="86" t="str">
        <f>_xlfn.XLOOKUP(BA130,'Cleansing - Response'!$N:$N,'Cleansing - Response'!$O:$O,)</f>
        <v>No</v>
      </c>
      <c r="CM130" s="86">
        <f>IF(Form_Responses1811121314[[#This Row],[Answer - B7-5]]="Yes / Sometimes",1,0)</f>
        <v>0</v>
      </c>
      <c r="CN130" s="86" t="str">
        <f>_xlfn.XLOOKUP(BB130,'Cleansing - Response'!$N:$N,'Cleansing - Response'!$O:$O,)</f>
        <v>No</v>
      </c>
      <c r="CO130" s="86">
        <f>IF(Form_Responses1811121314[[#This Row],[Answer - B7-6]]="Yes / Sometimes",1,0)</f>
        <v>0</v>
      </c>
      <c r="CP130" s="87" t="str">
        <f>IF(COUNTIF(Form_Responses1811121314[[#This Row],[Answer - B7-1]:[Answer - B7-6]], "Yes / Sometimes") &gt; 4, "More than 4 times","Up to 4 times")</f>
        <v>Up to 4 times</v>
      </c>
      <c r="CQ130" s="152">
        <f>IF(Form_Responses1811121314[[#This Row],[Answer - B7 (Overall)]]="More than 4 times",1,0)</f>
        <v>0</v>
      </c>
    </row>
    <row r="131" spans="1:95" ht="13.2" hidden="1" x14ac:dyDescent="0.25">
      <c r="A131" s="82">
        <v>45572.423066400464</v>
      </c>
      <c r="B131" s="83" t="s">
        <v>447</v>
      </c>
      <c r="C131" s="84" t="s">
        <v>448</v>
      </c>
      <c r="D131" s="83">
        <v>100</v>
      </c>
      <c r="E131" s="83">
        <v>0.5</v>
      </c>
      <c r="F131" s="83" t="s">
        <v>423</v>
      </c>
      <c r="G131" s="83" t="s">
        <v>76</v>
      </c>
      <c r="H131" s="83" t="s">
        <v>449</v>
      </c>
      <c r="I131" s="83" t="s">
        <v>63</v>
      </c>
      <c r="J131" s="83" t="s">
        <v>64</v>
      </c>
      <c r="K131" s="83" t="s">
        <v>64</v>
      </c>
      <c r="L131" s="83" t="s">
        <v>64</v>
      </c>
      <c r="M131" s="83" t="s">
        <v>84</v>
      </c>
      <c r="N131" s="83" t="s">
        <v>64</v>
      </c>
      <c r="O131" s="83" t="s">
        <v>64</v>
      </c>
      <c r="P131" s="83" t="s">
        <v>64</v>
      </c>
      <c r="Q131" s="83" t="s">
        <v>84</v>
      </c>
      <c r="R131" s="83" t="s">
        <v>64</v>
      </c>
      <c r="S131" s="83" t="s">
        <v>84</v>
      </c>
      <c r="T131" s="83" t="s">
        <v>64</v>
      </c>
      <c r="U131" s="83" t="s">
        <v>84</v>
      </c>
      <c r="V131" s="83" t="s">
        <v>64</v>
      </c>
      <c r="W131" s="83" t="s">
        <v>64</v>
      </c>
      <c r="X131" s="83" t="s">
        <v>84</v>
      </c>
      <c r="Y131" s="83" t="s">
        <v>64</v>
      </c>
      <c r="Z131" s="83" t="s">
        <v>65</v>
      </c>
      <c r="AA131" s="83" t="s">
        <v>65</v>
      </c>
      <c r="AB131" s="83" t="s">
        <v>66</v>
      </c>
      <c r="AC131" s="83" t="s">
        <v>65</v>
      </c>
      <c r="AD131" s="83" t="s">
        <v>65</v>
      </c>
      <c r="AE131" s="83" t="s">
        <v>65</v>
      </c>
      <c r="AF131" s="83" t="s">
        <v>66</v>
      </c>
      <c r="AG131" s="83" t="s">
        <v>65</v>
      </c>
      <c r="AH131" s="83" t="s">
        <v>65</v>
      </c>
      <c r="AI131" s="83" t="s">
        <v>101</v>
      </c>
      <c r="AJ131" s="83" t="s">
        <v>66</v>
      </c>
      <c r="AK131" s="83" t="s">
        <v>66</v>
      </c>
      <c r="AL131" s="83" t="s">
        <v>65</v>
      </c>
      <c r="AM131" s="83" t="s">
        <v>65</v>
      </c>
      <c r="AN131" s="83" t="s">
        <v>66</v>
      </c>
      <c r="AO131" s="83" t="s">
        <v>66</v>
      </c>
      <c r="AP131" s="83" t="s">
        <v>67</v>
      </c>
      <c r="AQ131" s="83" t="s">
        <v>67</v>
      </c>
      <c r="AR131" s="83" t="s">
        <v>86</v>
      </c>
      <c r="AS131" s="83" t="s">
        <v>68</v>
      </c>
      <c r="AT131" s="83" t="s">
        <v>69</v>
      </c>
      <c r="AU131" s="83" t="s">
        <v>70</v>
      </c>
      <c r="AV131" s="83" t="s">
        <v>71</v>
      </c>
      <c r="AW131" s="83" t="s">
        <v>73</v>
      </c>
      <c r="AX131" s="83" t="s">
        <v>73</v>
      </c>
      <c r="AY131" s="83" t="s">
        <v>72</v>
      </c>
      <c r="AZ131" s="83" t="s">
        <v>72</v>
      </c>
      <c r="BA131" s="83" t="s">
        <v>72</v>
      </c>
      <c r="BB131" s="83" t="s">
        <v>73</v>
      </c>
      <c r="BC131" s="83" t="s">
        <v>73</v>
      </c>
      <c r="BD131" s="83"/>
      <c r="BE131" s="83" t="s">
        <v>73</v>
      </c>
      <c r="BF131" s="83"/>
      <c r="BG131" s="87" t="s">
        <v>335</v>
      </c>
      <c r="BH131" s="86" t="s">
        <v>60</v>
      </c>
      <c r="BI131" s="76" t="s">
        <v>1414</v>
      </c>
      <c r="BJ131">
        <f t="shared" si="6"/>
        <v>11</v>
      </c>
      <c r="BK131" s="87">
        <f t="shared" si="7"/>
        <v>58</v>
      </c>
      <c r="BL131" s="87"/>
      <c r="BM131" s="86" t="str">
        <f>_xlfn.XLOOKUP(Form_Responses1811121314[[#This Row],[Sekolah School (Cleansed)]],'Quality Check'!$B$11:$B$14,'Quality Check'!$C$11:$C$14,)</f>
        <v>Rural</v>
      </c>
      <c r="BN131" s="86" t="str">
        <f>_xlfn.XLOOKUP(Form_Responses1811121314[[#This Row],[Sekolah School (Cleansed)]],'Quality Check'!$B$11:$B$14,'Quality Check'!$D$11:$D$14,)</f>
        <v>Controlled Group (CG)</v>
      </c>
      <c r="BO131" s="87" t="str">
        <f>_xlfn.XLOOKUP(AS131,'Cleansing - Toothpaste Brand'!A:A,'Cleansing - Toothpaste Brand'!B:B,)</f>
        <v>Colgate</v>
      </c>
      <c r="BP131" s="87"/>
      <c r="BQ13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31" s="86" t="str">
        <f>_xlfn.XLOOKUP(AP131,'Cleansing - Response'!E:E,'Cleansing - Response'!F:F,)</f>
        <v>2 days and more</v>
      </c>
      <c r="BS131" s="86">
        <f>IF(Form_Responses1811121314[[#This Row],[Answer - B1]]="2 days and more",1,0)</f>
        <v>1</v>
      </c>
      <c r="BT131" s="86" t="str">
        <f>_xlfn.XLOOKUP(AQ131,'Cleansing - Response'!E:E,'Cleansing - Response'!F:F,)</f>
        <v>2 days and more</v>
      </c>
      <c r="BU131" s="86">
        <f>IF(Form_Responses1811121314[[#This Row],[Answer - B2]]="2 days and more",1,0)</f>
        <v>1</v>
      </c>
      <c r="BV131" s="86" t="str">
        <f t="shared" si="8"/>
        <v>Ya / Yes</v>
      </c>
      <c r="BW131" s="86">
        <f>IF(Form_Responses1811121314[[#This Row],[Answer - B3]]="Ya / Yes",1,0)</f>
        <v>1</v>
      </c>
      <c r="BX131" s="86" t="str">
        <f>_xlfn.XLOOKUP(AT131,'Cleansing - Response'!E:E,'Cleansing - Response'!F:F,)</f>
        <v>Rarely / Sometimes</v>
      </c>
      <c r="BY131" s="86">
        <f>IF(Form_Responses1811121314[[#This Row],[Answer - B4]]="Always",1,0)</f>
        <v>0</v>
      </c>
      <c r="BZ131" s="86" t="str">
        <f>_xlfn.XLOOKUP(AU131,'Cleansing - Response'!H:H,'Cleansing - Response'!I:I,)</f>
        <v>Sometimes / When in need</v>
      </c>
      <c r="CA131" s="86">
        <f>IF(Form_Responses1811121314[[#This Row],[Answer - B5]]="Sometimes / When in need",2,IF(Form_Responses1811121314[[#This Row],[Answer - B5]]="Using dental floss at least once",1,0))</f>
        <v>2</v>
      </c>
      <c r="CB131" s="86" t="str">
        <f>_xlfn.XLOOKUP(AV131,'Cleansing - Response'!K:K,'Cleansing - Response'!L:L,)</f>
        <v>Up to 1 time a day</v>
      </c>
      <c r="CC131" s="86">
        <f>IF(Form_Responses1811121314[[#This Row],[Answer - B6]]="More than 1 time a day",1,0)</f>
        <v>0</v>
      </c>
      <c r="CD131" s="86" t="str">
        <f>_xlfn.XLOOKUP(AW131,'Cleansing - Response'!$N:$N,'Cleansing - Response'!$O:$O,)</f>
        <v>No</v>
      </c>
      <c r="CE131" s="86">
        <f>IF(Form_Responses1811121314[[#This Row],[Answer - B7-1]]="Yes / Sometimes",1,0)</f>
        <v>0</v>
      </c>
      <c r="CF131" s="86" t="str">
        <f>_xlfn.XLOOKUP(AX131,'Cleansing - Response'!$N:$N,'Cleansing - Response'!$O:$O,)</f>
        <v>No</v>
      </c>
      <c r="CG131" s="86">
        <f>IF(Form_Responses1811121314[[#This Row],[Answer - B7-2]]="Yes / Sometimes",1,0)</f>
        <v>0</v>
      </c>
      <c r="CH131" s="86" t="str">
        <f>_xlfn.XLOOKUP(AY131,'Cleansing - Response'!$N:$N,'Cleansing - Response'!$O:$O,)</f>
        <v>Yes / Sometimes</v>
      </c>
      <c r="CI131" s="86">
        <f>IF(Form_Responses1811121314[[#This Row],[Answer - B7-3]]="Yes / Sometimes",1,0)</f>
        <v>1</v>
      </c>
      <c r="CJ131" s="86" t="str">
        <f>_xlfn.XLOOKUP(AZ131,'Cleansing - Response'!$N:$N,'Cleansing - Response'!$O:$O,)</f>
        <v>Yes / Sometimes</v>
      </c>
      <c r="CK131" s="86">
        <f>IF(Form_Responses1811121314[[#This Row],[Answer - B7-4]]="Yes / Sometimes",1,0)</f>
        <v>1</v>
      </c>
      <c r="CL131" s="86" t="str">
        <f>_xlfn.XLOOKUP(BA131,'Cleansing - Response'!$N:$N,'Cleansing - Response'!$O:$O,)</f>
        <v>Yes / Sometimes</v>
      </c>
      <c r="CM131" s="86">
        <f>IF(Form_Responses1811121314[[#This Row],[Answer - B7-5]]="Yes / Sometimes",1,0)</f>
        <v>1</v>
      </c>
      <c r="CN131" s="86" t="str">
        <f>_xlfn.XLOOKUP(BB131,'Cleansing - Response'!$N:$N,'Cleansing - Response'!$O:$O,)</f>
        <v>No</v>
      </c>
      <c r="CO131" s="86">
        <f>IF(Form_Responses1811121314[[#This Row],[Answer - B7-6]]="Yes / Sometimes",1,0)</f>
        <v>0</v>
      </c>
      <c r="CP131" s="87" t="str">
        <f>IF(COUNTIF(Form_Responses1811121314[[#This Row],[Answer - B7-1]:[Answer - B7-6]], "Yes / Sometimes") &gt; 4, "More than 4 times","Up to 4 times")</f>
        <v>Up to 4 times</v>
      </c>
      <c r="CQ131" s="152">
        <f>IF(Form_Responses1811121314[[#This Row],[Answer - B7 (Overall)]]="More than 4 times",1,0)</f>
        <v>0</v>
      </c>
    </row>
    <row r="132" spans="1:95" ht="13.2" hidden="1" x14ac:dyDescent="0.25">
      <c r="A132" s="82">
        <v>45572.424187581018</v>
      </c>
      <c r="B132" s="83" t="s">
        <v>450</v>
      </c>
      <c r="C132" s="84" t="s">
        <v>451</v>
      </c>
      <c r="D132" s="83">
        <v>100</v>
      </c>
      <c r="E132" s="83">
        <v>0.57999999999999996</v>
      </c>
      <c r="F132" s="83" t="s">
        <v>423</v>
      </c>
      <c r="G132" s="83" t="s">
        <v>76</v>
      </c>
      <c r="H132" s="83" t="s">
        <v>330</v>
      </c>
      <c r="I132" s="83" t="s">
        <v>63</v>
      </c>
      <c r="J132" s="83" t="s">
        <v>64</v>
      </c>
      <c r="K132" s="83" t="s">
        <v>84</v>
      </c>
      <c r="L132" s="83" t="s">
        <v>64</v>
      </c>
      <c r="M132" s="83" t="s">
        <v>84</v>
      </c>
      <c r="N132" s="83" t="s">
        <v>64</v>
      </c>
      <c r="O132" s="83" t="s">
        <v>64</v>
      </c>
      <c r="P132" s="83" t="s">
        <v>84</v>
      </c>
      <c r="Q132" s="83" t="s">
        <v>84</v>
      </c>
      <c r="R132" s="83" t="s">
        <v>84</v>
      </c>
      <c r="S132" s="83" t="s">
        <v>64</v>
      </c>
      <c r="T132" s="83" t="s">
        <v>64</v>
      </c>
      <c r="U132" s="83" t="s">
        <v>64</v>
      </c>
      <c r="V132" s="83" t="s">
        <v>64</v>
      </c>
      <c r="W132" s="83" t="s">
        <v>64</v>
      </c>
      <c r="X132" s="83" t="s">
        <v>64</v>
      </c>
      <c r="Y132" s="83" t="s">
        <v>64</v>
      </c>
      <c r="Z132" s="83" t="s">
        <v>66</v>
      </c>
      <c r="AA132" s="83" t="s">
        <v>65</v>
      </c>
      <c r="AB132" s="83" t="s">
        <v>66</v>
      </c>
      <c r="AC132" s="83" t="s">
        <v>65</v>
      </c>
      <c r="AD132" s="83" t="s">
        <v>65</v>
      </c>
      <c r="AE132" s="83" t="s">
        <v>66</v>
      </c>
      <c r="AF132" s="83" t="s">
        <v>66</v>
      </c>
      <c r="AG132" s="83" t="s">
        <v>65</v>
      </c>
      <c r="AH132" s="83" t="s">
        <v>66</v>
      </c>
      <c r="AI132" s="83" t="s">
        <v>66</v>
      </c>
      <c r="AJ132" s="83" t="s">
        <v>66</v>
      </c>
      <c r="AK132" s="83" t="s">
        <v>65</v>
      </c>
      <c r="AL132" s="83" t="s">
        <v>66</v>
      </c>
      <c r="AM132" s="83" t="s">
        <v>65</v>
      </c>
      <c r="AN132" s="83" t="s">
        <v>66</v>
      </c>
      <c r="AO132" s="83" t="s">
        <v>66</v>
      </c>
      <c r="AP132" s="83" t="s">
        <v>67</v>
      </c>
      <c r="AQ132" s="83" t="s">
        <v>67</v>
      </c>
      <c r="AR132" s="83" t="s">
        <v>86</v>
      </c>
      <c r="AS132" s="83" t="s">
        <v>68</v>
      </c>
      <c r="AT132" s="83" t="s">
        <v>69</v>
      </c>
      <c r="AU132" s="83" t="s">
        <v>70</v>
      </c>
      <c r="AV132" s="83" t="s">
        <v>71</v>
      </c>
      <c r="AW132" s="83" t="s">
        <v>72</v>
      </c>
      <c r="AX132" s="83" t="s">
        <v>63</v>
      </c>
      <c r="AY132" s="83" t="s">
        <v>63</v>
      </c>
      <c r="AZ132" s="83" t="s">
        <v>72</v>
      </c>
      <c r="BA132" s="83" t="s">
        <v>73</v>
      </c>
      <c r="BB132" s="83" t="s">
        <v>73</v>
      </c>
      <c r="BC132" s="83" t="s">
        <v>73</v>
      </c>
      <c r="BD132" s="83"/>
      <c r="BE132" s="83" t="s">
        <v>73</v>
      </c>
      <c r="BF132" s="83"/>
      <c r="BG132" s="87" t="s">
        <v>335</v>
      </c>
      <c r="BH132" s="86" t="s">
        <v>60</v>
      </c>
      <c r="BI132" s="76" t="s">
        <v>1414</v>
      </c>
      <c r="BJ132">
        <f t="shared" si="6"/>
        <v>11</v>
      </c>
      <c r="BK132" s="87">
        <f t="shared" si="7"/>
        <v>53</v>
      </c>
      <c r="BL132" s="87"/>
      <c r="BM132" s="86" t="str">
        <f>_xlfn.XLOOKUP(Form_Responses1811121314[[#This Row],[Sekolah School (Cleansed)]],'Quality Check'!$B$11:$B$14,'Quality Check'!$C$11:$C$14,)</f>
        <v>Rural</v>
      </c>
      <c r="BN132" s="86" t="str">
        <f>_xlfn.XLOOKUP(Form_Responses1811121314[[#This Row],[Sekolah School (Cleansed)]],'Quality Check'!$B$11:$B$14,'Quality Check'!$D$11:$D$14,)</f>
        <v>Controlled Group (CG)</v>
      </c>
      <c r="BO132" s="87" t="str">
        <f>_xlfn.XLOOKUP(AS132,'Cleansing - Toothpaste Brand'!A:A,'Cleansing - Toothpaste Brand'!B:B,)</f>
        <v>Colgate</v>
      </c>
      <c r="BP132" s="87"/>
      <c r="BQ13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32" s="86" t="str">
        <f>_xlfn.XLOOKUP(AP132,'Cleansing - Response'!E:E,'Cleansing - Response'!F:F,)</f>
        <v>2 days and more</v>
      </c>
      <c r="BS132" s="86">
        <f>IF(Form_Responses1811121314[[#This Row],[Answer - B1]]="2 days and more",1,0)</f>
        <v>1</v>
      </c>
      <c r="BT132" s="86" t="str">
        <f>_xlfn.XLOOKUP(AQ132,'Cleansing - Response'!E:E,'Cleansing - Response'!F:F,)</f>
        <v>2 days and more</v>
      </c>
      <c r="BU132" s="86">
        <f>IF(Form_Responses1811121314[[#This Row],[Answer - B2]]="2 days and more",1,0)</f>
        <v>1</v>
      </c>
      <c r="BV132" s="86" t="str">
        <f t="shared" si="8"/>
        <v>Ya / Yes</v>
      </c>
      <c r="BW132" s="86">
        <f>IF(Form_Responses1811121314[[#This Row],[Answer - B3]]="Ya / Yes",1,0)</f>
        <v>1</v>
      </c>
      <c r="BX132" s="86" t="str">
        <f>_xlfn.XLOOKUP(AT132,'Cleansing - Response'!E:E,'Cleansing - Response'!F:F,)</f>
        <v>Rarely / Sometimes</v>
      </c>
      <c r="BY132" s="86">
        <f>IF(Form_Responses1811121314[[#This Row],[Answer - B4]]="Always",1,0)</f>
        <v>0</v>
      </c>
      <c r="BZ132" s="86" t="str">
        <f>_xlfn.XLOOKUP(AU132,'Cleansing - Response'!H:H,'Cleansing - Response'!I:I,)</f>
        <v>Sometimes / When in need</v>
      </c>
      <c r="CA132" s="86">
        <f>IF(Form_Responses1811121314[[#This Row],[Answer - B5]]="Sometimes / When in need",2,IF(Form_Responses1811121314[[#This Row],[Answer - B5]]="Using dental floss at least once",1,0))</f>
        <v>2</v>
      </c>
      <c r="CB132" s="86" t="str">
        <f>_xlfn.XLOOKUP(AV132,'Cleansing - Response'!K:K,'Cleansing - Response'!L:L,)</f>
        <v>Up to 1 time a day</v>
      </c>
      <c r="CC132" s="86">
        <f>IF(Form_Responses1811121314[[#This Row],[Answer - B6]]="More than 1 time a day",1,0)</f>
        <v>0</v>
      </c>
      <c r="CD132" s="86" t="str">
        <f>_xlfn.XLOOKUP(AW132,'Cleansing - Response'!$N:$N,'Cleansing - Response'!$O:$O,)</f>
        <v>Yes / Sometimes</v>
      </c>
      <c r="CE132" s="86">
        <f>IF(Form_Responses1811121314[[#This Row],[Answer - B7-1]]="Yes / Sometimes",1,0)</f>
        <v>1</v>
      </c>
      <c r="CF132" s="86" t="str">
        <f>_xlfn.XLOOKUP(AX132,'Cleansing - Response'!$N:$N,'Cleansing - Response'!$O:$O,)</f>
        <v>Yes / Sometimes</v>
      </c>
      <c r="CG132" s="86">
        <f>IF(Form_Responses1811121314[[#This Row],[Answer - B7-2]]="Yes / Sometimes",1,0)</f>
        <v>1</v>
      </c>
      <c r="CH132" s="86" t="str">
        <f>_xlfn.XLOOKUP(AY132,'Cleansing - Response'!$N:$N,'Cleansing - Response'!$O:$O,)</f>
        <v>Yes / Sometimes</v>
      </c>
      <c r="CI132" s="86">
        <f>IF(Form_Responses1811121314[[#This Row],[Answer - B7-3]]="Yes / Sometimes",1,0)</f>
        <v>1</v>
      </c>
      <c r="CJ132" s="86" t="str">
        <f>_xlfn.XLOOKUP(AZ132,'Cleansing - Response'!$N:$N,'Cleansing - Response'!$O:$O,)</f>
        <v>Yes / Sometimes</v>
      </c>
      <c r="CK132" s="86">
        <f>IF(Form_Responses1811121314[[#This Row],[Answer - B7-4]]="Yes / Sometimes",1,0)</f>
        <v>1</v>
      </c>
      <c r="CL132" s="86" t="str">
        <f>_xlfn.XLOOKUP(BA132,'Cleansing - Response'!$N:$N,'Cleansing - Response'!$O:$O,)</f>
        <v>No</v>
      </c>
      <c r="CM132" s="86">
        <f>IF(Form_Responses1811121314[[#This Row],[Answer - B7-5]]="Yes / Sometimes",1,0)</f>
        <v>0</v>
      </c>
      <c r="CN132" s="86" t="str">
        <f>_xlfn.XLOOKUP(BB132,'Cleansing - Response'!$N:$N,'Cleansing - Response'!$O:$O,)</f>
        <v>No</v>
      </c>
      <c r="CO132" s="86">
        <f>IF(Form_Responses1811121314[[#This Row],[Answer - B7-6]]="Yes / Sometimes",1,0)</f>
        <v>0</v>
      </c>
      <c r="CP132" s="87" t="str">
        <f>IF(COUNTIF(Form_Responses1811121314[[#This Row],[Answer - B7-1]:[Answer - B7-6]], "Yes / Sometimes") &gt; 4, "More than 4 times","Up to 4 times")</f>
        <v>Up to 4 times</v>
      </c>
      <c r="CQ132" s="152">
        <f>IF(Form_Responses1811121314[[#This Row],[Answer - B7 (Overall)]]="More than 4 times",1,0)</f>
        <v>0</v>
      </c>
    </row>
    <row r="133" spans="1:95" ht="13.2" hidden="1" x14ac:dyDescent="0.25">
      <c r="A133" s="82">
        <v>45572.425295925925</v>
      </c>
      <c r="B133" s="83" t="s">
        <v>452</v>
      </c>
      <c r="C133" s="84" t="s">
        <v>453</v>
      </c>
      <c r="D133" s="83">
        <v>77.680000000000007</v>
      </c>
      <c r="E133" s="83">
        <v>0.38</v>
      </c>
      <c r="F133" s="83" t="s">
        <v>423</v>
      </c>
      <c r="G133" s="83" t="s">
        <v>76</v>
      </c>
      <c r="H133" s="83" t="s">
        <v>454</v>
      </c>
      <c r="I133" s="83" t="s">
        <v>63</v>
      </c>
      <c r="J133" s="83" t="s">
        <v>64</v>
      </c>
      <c r="K133" s="83" t="s">
        <v>84</v>
      </c>
      <c r="L133" s="83" t="s">
        <v>64</v>
      </c>
      <c r="M133" s="83" t="s">
        <v>84</v>
      </c>
      <c r="N133" s="83" t="s">
        <v>64</v>
      </c>
      <c r="O133" s="83" t="s">
        <v>64</v>
      </c>
      <c r="P133" s="83" t="s">
        <v>84</v>
      </c>
      <c r="Q133" s="83" t="s">
        <v>84</v>
      </c>
      <c r="R133" s="83" t="s">
        <v>64</v>
      </c>
      <c r="S133" s="83" t="s">
        <v>64</v>
      </c>
      <c r="T133" s="83" t="s">
        <v>84</v>
      </c>
      <c r="U133" s="83" t="s">
        <v>64</v>
      </c>
      <c r="V133" s="83" t="s">
        <v>64</v>
      </c>
      <c r="W133" s="83" t="s">
        <v>84</v>
      </c>
      <c r="X133" s="83" t="s">
        <v>64</v>
      </c>
      <c r="Y133" s="83" t="s">
        <v>64</v>
      </c>
      <c r="Z133" s="83" t="s">
        <v>65</v>
      </c>
      <c r="AA133" s="83" t="s">
        <v>65</v>
      </c>
      <c r="AB133" s="83" t="s">
        <v>65</v>
      </c>
      <c r="AC133" s="83" t="s">
        <v>65</v>
      </c>
      <c r="AD133" s="83" t="s">
        <v>65</v>
      </c>
      <c r="AE133" s="83" t="s">
        <v>66</v>
      </c>
      <c r="AF133" s="83" t="s">
        <v>65</v>
      </c>
      <c r="AG133" s="83" t="s">
        <v>65</v>
      </c>
      <c r="AH133" s="83" t="s">
        <v>65</v>
      </c>
      <c r="AI133" s="83" t="s">
        <v>101</v>
      </c>
      <c r="AJ133" s="83" t="s">
        <v>65</v>
      </c>
      <c r="AK133" s="83" t="s">
        <v>66</v>
      </c>
      <c r="AL133" s="83" t="s">
        <v>66</v>
      </c>
      <c r="AM133" s="83" t="s">
        <v>65</v>
      </c>
      <c r="AN133" s="83" t="s">
        <v>66</v>
      </c>
      <c r="AO133" s="83" t="s">
        <v>66</v>
      </c>
      <c r="AP133" s="83" t="s">
        <v>85</v>
      </c>
      <c r="AQ133" s="83" t="s">
        <v>85</v>
      </c>
      <c r="AR133" s="83" t="s">
        <v>63</v>
      </c>
      <c r="AS133" s="83" t="s">
        <v>81</v>
      </c>
      <c r="AT133" s="83" t="s">
        <v>69</v>
      </c>
      <c r="AU133" s="83" t="s">
        <v>70</v>
      </c>
      <c r="AV133" s="83" t="s">
        <v>71</v>
      </c>
      <c r="AW133" s="83" t="s">
        <v>72</v>
      </c>
      <c r="AX133" s="83" t="s">
        <v>73</v>
      </c>
      <c r="AY133" s="83" t="s">
        <v>72</v>
      </c>
      <c r="AZ133" s="83" t="s">
        <v>72</v>
      </c>
      <c r="BA133" s="83" t="s">
        <v>73</v>
      </c>
      <c r="BB133" s="83" t="s">
        <v>73</v>
      </c>
      <c r="BC133" s="83" t="s">
        <v>73</v>
      </c>
      <c r="BD133" s="83"/>
      <c r="BE133" s="83" t="s">
        <v>73</v>
      </c>
      <c r="BF133" s="83"/>
      <c r="BG133" s="87" t="s">
        <v>335</v>
      </c>
      <c r="BH133" s="86" t="s">
        <v>60</v>
      </c>
      <c r="BI133" s="76" t="s">
        <v>1414</v>
      </c>
      <c r="BJ133">
        <f t="shared" si="6"/>
        <v>10</v>
      </c>
      <c r="BK133" s="87">
        <f t="shared" si="7"/>
        <v>59</v>
      </c>
      <c r="BL133" s="87"/>
      <c r="BM133" s="86" t="str">
        <f>_xlfn.XLOOKUP(Form_Responses1811121314[[#This Row],[Sekolah School (Cleansed)]],'Quality Check'!$B$11:$B$14,'Quality Check'!$C$11:$C$14,)</f>
        <v>Rural</v>
      </c>
      <c r="BN133" s="86" t="str">
        <f>_xlfn.XLOOKUP(Form_Responses1811121314[[#This Row],[Sekolah School (Cleansed)]],'Quality Check'!$B$11:$B$14,'Quality Check'!$D$11:$D$14,)</f>
        <v>Controlled Group (CG)</v>
      </c>
      <c r="BO133" s="87" t="str">
        <f>_xlfn.XLOOKUP(AS133,'Cleansing - Toothpaste Brand'!A:A,'Cleansing - Toothpaste Brand'!B:B,)</f>
        <v>Colgate</v>
      </c>
      <c r="BP133" s="87"/>
      <c r="BQ13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33" s="86" t="str">
        <f>_xlfn.XLOOKUP(AP133,'Cleansing - Response'!E:E,'Cleansing - Response'!F:F,)</f>
        <v>2 days and more</v>
      </c>
      <c r="BS133" s="86">
        <f>IF(Form_Responses1811121314[[#This Row],[Answer - B1]]="2 days and more",1,0)</f>
        <v>1</v>
      </c>
      <c r="BT133" s="86" t="str">
        <f>_xlfn.XLOOKUP(AQ133,'Cleansing - Response'!E:E,'Cleansing - Response'!F:F,)</f>
        <v>2 days and more</v>
      </c>
      <c r="BU133" s="86">
        <f>IF(Form_Responses1811121314[[#This Row],[Answer - B2]]="2 days and more",1,0)</f>
        <v>1</v>
      </c>
      <c r="BV133" s="86" t="str">
        <f t="shared" si="8"/>
        <v>Ya / Yes</v>
      </c>
      <c r="BW133" s="86">
        <f>IF(Form_Responses1811121314[[#This Row],[Answer - B3]]="Ya / Yes",1,0)</f>
        <v>1</v>
      </c>
      <c r="BX133" s="86" t="str">
        <f>_xlfn.XLOOKUP(AT133,'Cleansing - Response'!E:E,'Cleansing - Response'!F:F,)</f>
        <v>Rarely / Sometimes</v>
      </c>
      <c r="BY133" s="86">
        <f>IF(Form_Responses1811121314[[#This Row],[Answer - B4]]="Always",1,0)</f>
        <v>0</v>
      </c>
      <c r="BZ133" s="86" t="str">
        <f>_xlfn.XLOOKUP(AU133,'Cleansing - Response'!H:H,'Cleansing - Response'!I:I,)</f>
        <v>Sometimes / When in need</v>
      </c>
      <c r="CA133" s="86">
        <f>IF(Form_Responses1811121314[[#This Row],[Answer - B5]]="Sometimes / When in need",2,IF(Form_Responses1811121314[[#This Row],[Answer - B5]]="Using dental floss at least once",1,0))</f>
        <v>2</v>
      </c>
      <c r="CB133" s="86" t="str">
        <f>_xlfn.XLOOKUP(AV133,'Cleansing - Response'!K:K,'Cleansing - Response'!L:L,)</f>
        <v>Up to 1 time a day</v>
      </c>
      <c r="CC133" s="86">
        <f>IF(Form_Responses1811121314[[#This Row],[Answer - B6]]="More than 1 time a day",1,0)</f>
        <v>0</v>
      </c>
      <c r="CD133" s="86" t="str">
        <f>_xlfn.XLOOKUP(AW133,'Cleansing - Response'!$N:$N,'Cleansing - Response'!$O:$O,)</f>
        <v>Yes / Sometimes</v>
      </c>
      <c r="CE133" s="86">
        <f>IF(Form_Responses1811121314[[#This Row],[Answer - B7-1]]="Yes / Sometimes",1,0)</f>
        <v>1</v>
      </c>
      <c r="CF133" s="86" t="str">
        <f>_xlfn.XLOOKUP(AX133,'Cleansing - Response'!$N:$N,'Cleansing - Response'!$O:$O,)</f>
        <v>No</v>
      </c>
      <c r="CG133" s="86">
        <f>IF(Form_Responses1811121314[[#This Row],[Answer - B7-2]]="Yes / Sometimes",1,0)</f>
        <v>0</v>
      </c>
      <c r="CH133" s="86" t="str">
        <f>_xlfn.XLOOKUP(AY133,'Cleansing - Response'!$N:$N,'Cleansing - Response'!$O:$O,)</f>
        <v>Yes / Sometimes</v>
      </c>
      <c r="CI133" s="86">
        <f>IF(Form_Responses1811121314[[#This Row],[Answer - B7-3]]="Yes / Sometimes",1,0)</f>
        <v>1</v>
      </c>
      <c r="CJ133" s="86" t="str">
        <f>_xlfn.XLOOKUP(AZ133,'Cleansing - Response'!$N:$N,'Cleansing - Response'!$O:$O,)</f>
        <v>Yes / Sometimes</v>
      </c>
      <c r="CK133" s="86">
        <f>IF(Form_Responses1811121314[[#This Row],[Answer - B7-4]]="Yes / Sometimes",1,0)</f>
        <v>1</v>
      </c>
      <c r="CL133" s="86" t="str">
        <f>_xlfn.XLOOKUP(BA133,'Cleansing - Response'!$N:$N,'Cleansing - Response'!$O:$O,)</f>
        <v>No</v>
      </c>
      <c r="CM133" s="86">
        <f>IF(Form_Responses1811121314[[#This Row],[Answer - B7-5]]="Yes / Sometimes",1,0)</f>
        <v>0</v>
      </c>
      <c r="CN133" s="86" t="str">
        <f>_xlfn.XLOOKUP(BB133,'Cleansing - Response'!$N:$N,'Cleansing - Response'!$O:$O,)</f>
        <v>No</v>
      </c>
      <c r="CO133" s="86">
        <f>IF(Form_Responses1811121314[[#This Row],[Answer - B7-6]]="Yes / Sometimes",1,0)</f>
        <v>0</v>
      </c>
      <c r="CP133" s="87" t="str">
        <f>IF(COUNTIF(Form_Responses1811121314[[#This Row],[Answer - B7-1]:[Answer - B7-6]], "Yes / Sometimes") &gt; 4, "More than 4 times","Up to 4 times")</f>
        <v>Up to 4 times</v>
      </c>
      <c r="CQ133" s="152">
        <f>IF(Form_Responses1811121314[[#This Row],[Answer - B7 (Overall)]]="More than 4 times",1,0)</f>
        <v>0</v>
      </c>
    </row>
    <row r="134" spans="1:95" ht="13.2" hidden="1" x14ac:dyDescent="0.25">
      <c r="A134" s="82">
        <v>45572.427031157407</v>
      </c>
      <c r="B134" s="83" t="s">
        <v>455</v>
      </c>
      <c r="C134" s="84" t="s">
        <v>456</v>
      </c>
      <c r="D134" s="83">
        <v>100</v>
      </c>
      <c r="E134" s="83">
        <v>0.57999999999999996</v>
      </c>
      <c r="F134" s="83" t="s">
        <v>423</v>
      </c>
      <c r="G134" s="83" t="s">
        <v>76</v>
      </c>
      <c r="H134" s="83" t="s">
        <v>457</v>
      </c>
      <c r="I134" s="83" t="s">
        <v>63</v>
      </c>
      <c r="J134" s="83" t="s">
        <v>64</v>
      </c>
      <c r="K134" s="83" t="s">
        <v>64</v>
      </c>
      <c r="L134" s="83" t="s">
        <v>64</v>
      </c>
      <c r="M134" s="83" t="s">
        <v>78</v>
      </c>
      <c r="N134" s="83" t="s">
        <v>84</v>
      </c>
      <c r="O134" s="83" t="s">
        <v>78</v>
      </c>
      <c r="P134" s="83" t="s">
        <v>64</v>
      </c>
      <c r="Q134" s="83" t="s">
        <v>64</v>
      </c>
      <c r="R134" s="83" t="s">
        <v>64</v>
      </c>
      <c r="S134" s="83" t="s">
        <v>64</v>
      </c>
      <c r="T134" s="83" t="s">
        <v>64</v>
      </c>
      <c r="U134" s="83" t="s">
        <v>64</v>
      </c>
      <c r="V134" s="83" t="s">
        <v>64</v>
      </c>
      <c r="W134" s="83" t="s">
        <v>64</v>
      </c>
      <c r="X134" s="83" t="s">
        <v>64</v>
      </c>
      <c r="Y134" s="83" t="s">
        <v>64</v>
      </c>
      <c r="Z134" s="83" t="s">
        <v>65</v>
      </c>
      <c r="AA134" s="83" t="s">
        <v>65</v>
      </c>
      <c r="AB134" s="83" t="s">
        <v>66</v>
      </c>
      <c r="AC134" s="83" t="s">
        <v>65</v>
      </c>
      <c r="AD134" s="83" t="s">
        <v>65</v>
      </c>
      <c r="AE134" s="83" t="s">
        <v>65</v>
      </c>
      <c r="AF134" s="83" t="s">
        <v>65</v>
      </c>
      <c r="AG134" s="83" t="s">
        <v>65</v>
      </c>
      <c r="AH134" s="83" t="s">
        <v>66</v>
      </c>
      <c r="AI134" s="83" t="s">
        <v>101</v>
      </c>
      <c r="AJ134" s="83" t="s">
        <v>65</v>
      </c>
      <c r="AK134" s="83" t="s">
        <v>65</v>
      </c>
      <c r="AL134" s="83" t="s">
        <v>65</v>
      </c>
      <c r="AM134" s="83" t="s">
        <v>66</v>
      </c>
      <c r="AN134" s="83" t="s">
        <v>66</v>
      </c>
      <c r="AO134" s="83" t="s">
        <v>65</v>
      </c>
      <c r="AP134" s="83" t="s">
        <v>67</v>
      </c>
      <c r="AQ134" s="83" t="s">
        <v>67</v>
      </c>
      <c r="AR134" s="83" t="s">
        <v>63</v>
      </c>
      <c r="AS134" s="83" t="s">
        <v>120</v>
      </c>
      <c r="AT134" s="83" t="s">
        <v>87</v>
      </c>
      <c r="AU134" s="83" t="s">
        <v>70</v>
      </c>
      <c r="AV134" s="83" t="s">
        <v>71</v>
      </c>
      <c r="AW134" s="83" t="s">
        <v>73</v>
      </c>
      <c r="AX134" s="83" t="s">
        <v>73</v>
      </c>
      <c r="AY134" s="83" t="s">
        <v>72</v>
      </c>
      <c r="AZ134" s="83" t="s">
        <v>72</v>
      </c>
      <c r="BA134" s="83" t="s">
        <v>72</v>
      </c>
      <c r="BB134" s="83" t="s">
        <v>73</v>
      </c>
      <c r="BC134" s="83" t="s">
        <v>73</v>
      </c>
      <c r="BD134" s="83"/>
      <c r="BE134" s="83" t="s">
        <v>73</v>
      </c>
      <c r="BF134" s="83"/>
      <c r="BG134" s="87" t="s">
        <v>335</v>
      </c>
      <c r="BH134" s="86" t="s">
        <v>60</v>
      </c>
      <c r="BI134" s="76" t="s">
        <v>1414</v>
      </c>
      <c r="BJ134">
        <f t="shared" si="6"/>
        <v>14</v>
      </c>
      <c r="BK134" s="87">
        <f t="shared" si="7"/>
        <v>60</v>
      </c>
      <c r="BL134" s="87"/>
      <c r="BM134" s="86" t="str">
        <f>_xlfn.XLOOKUP(Form_Responses1811121314[[#This Row],[Sekolah School (Cleansed)]],'Quality Check'!$B$11:$B$14,'Quality Check'!$C$11:$C$14,)</f>
        <v>Rural</v>
      </c>
      <c r="BN134" s="86" t="str">
        <f>_xlfn.XLOOKUP(Form_Responses1811121314[[#This Row],[Sekolah School (Cleansed)]],'Quality Check'!$B$11:$B$14,'Quality Check'!$D$11:$D$14,)</f>
        <v>Controlled Group (CG)</v>
      </c>
      <c r="BO134" s="87" t="str">
        <f>_xlfn.XLOOKUP(AS134,'Cleansing - Toothpaste Brand'!A:A,'Cleansing - Toothpaste Brand'!B:B,)</f>
        <v>Colgate</v>
      </c>
      <c r="BP134" s="87"/>
      <c r="BQ13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34" s="86" t="str">
        <f>_xlfn.XLOOKUP(AP134,'Cleansing - Response'!E:E,'Cleansing - Response'!F:F,)</f>
        <v>2 days and more</v>
      </c>
      <c r="BS134" s="86">
        <f>IF(Form_Responses1811121314[[#This Row],[Answer - B1]]="2 days and more",1,0)</f>
        <v>1</v>
      </c>
      <c r="BT134" s="86" t="str">
        <f>_xlfn.XLOOKUP(AQ134,'Cleansing - Response'!E:E,'Cleansing - Response'!F:F,)</f>
        <v>2 days and more</v>
      </c>
      <c r="BU134" s="86">
        <f>IF(Form_Responses1811121314[[#This Row],[Answer - B2]]="2 days and more",1,0)</f>
        <v>1</v>
      </c>
      <c r="BV134" s="86" t="str">
        <f t="shared" si="8"/>
        <v>Ya / Yes</v>
      </c>
      <c r="BW134" s="86">
        <f>IF(Form_Responses1811121314[[#This Row],[Answer - B3]]="Ya / Yes",1,0)</f>
        <v>1</v>
      </c>
      <c r="BX134" s="86" t="str">
        <f>_xlfn.XLOOKUP(AT134,'Cleansing - Response'!E:E,'Cleansing - Response'!F:F,)</f>
        <v>Always</v>
      </c>
      <c r="BY134" s="86">
        <f>IF(Form_Responses1811121314[[#This Row],[Answer - B4]]="Always",1,0)</f>
        <v>1</v>
      </c>
      <c r="BZ134" s="86" t="str">
        <f>_xlfn.XLOOKUP(AU134,'Cleansing - Response'!H:H,'Cleansing - Response'!I:I,)</f>
        <v>Sometimes / When in need</v>
      </c>
      <c r="CA134" s="86">
        <f>IF(Form_Responses1811121314[[#This Row],[Answer - B5]]="Sometimes / When in need",2,IF(Form_Responses1811121314[[#This Row],[Answer - B5]]="Using dental floss at least once",1,0))</f>
        <v>2</v>
      </c>
      <c r="CB134" s="86" t="str">
        <f>_xlfn.XLOOKUP(AV134,'Cleansing - Response'!K:K,'Cleansing - Response'!L:L,)</f>
        <v>Up to 1 time a day</v>
      </c>
      <c r="CC134" s="86">
        <f>IF(Form_Responses1811121314[[#This Row],[Answer - B6]]="More than 1 time a day",1,0)</f>
        <v>0</v>
      </c>
      <c r="CD134" s="86" t="str">
        <f>_xlfn.XLOOKUP(AW134,'Cleansing - Response'!$N:$N,'Cleansing - Response'!$O:$O,)</f>
        <v>No</v>
      </c>
      <c r="CE134" s="86">
        <f>IF(Form_Responses1811121314[[#This Row],[Answer - B7-1]]="Yes / Sometimes",1,0)</f>
        <v>0</v>
      </c>
      <c r="CF134" s="86" t="str">
        <f>_xlfn.XLOOKUP(AX134,'Cleansing - Response'!$N:$N,'Cleansing - Response'!$O:$O,)</f>
        <v>No</v>
      </c>
      <c r="CG134" s="86">
        <f>IF(Form_Responses1811121314[[#This Row],[Answer - B7-2]]="Yes / Sometimes",1,0)</f>
        <v>0</v>
      </c>
      <c r="CH134" s="86" t="str">
        <f>_xlfn.XLOOKUP(AY134,'Cleansing - Response'!$N:$N,'Cleansing - Response'!$O:$O,)</f>
        <v>Yes / Sometimes</v>
      </c>
      <c r="CI134" s="86">
        <f>IF(Form_Responses1811121314[[#This Row],[Answer - B7-3]]="Yes / Sometimes",1,0)</f>
        <v>1</v>
      </c>
      <c r="CJ134" s="86" t="str">
        <f>_xlfn.XLOOKUP(AZ134,'Cleansing - Response'!$N:$N,'Cleansing - Response'!$O:$O,)</f>
        <v>Yes / Sometimes</v>
      </c>
      <c r="CK134" s="86">
        <f>IF(Form_Responses1811121314[[#This Row],[Answer - B7-4]]="Yes / Sometimes",1,0)</f>
        <v>1</v>
      </c>
      <c r="CL134" s="86" t="str">
        <f>_xlfn.XLOOKUP(BA134,'Cleansing - Response'!$N:$N,'Cleansing - Response'!$O:$O,)</f>
        <v>Yes / Sometimes</v>
      </c>
      <c r="CM134" s="86">
        <f>IF(Form_Responses1811121314[[#This Row],[Answer - B7-5]]="Yes / Sometimes",1,0)</f>
        <v>1</v>
      </c>
      <c r="CN134" s="86" t="str">
        <f>_xlfn.XLOOKUP(BB134,'Cleansing - Response'!$N:$N,'Cleansing - Response'!$O:$O,)</f>
        <v>No</v>
      </c>
      <c r="CO134" s="86">
        <f>IF(Form_Responses1811121314[[#This Row],[Answer - B7-6]]="Yes / Sometimes",1,0)</f>
        <v>0</v>
      </c>
      <c r="CP134" s="87" t="str">
        <f>IF(COUNTIF(Form_Responses1811121314[[#This Row],[Answer - B7-1]:[Answer - B7-6]], "Yes / Sometimes") &gt; 4, "More than 4 times","Up to 4 times")</f>
        <v>Up to 4 times</v>
      </c>
      <c r="CQ134" s="152">
        <f>IF(Form_Responses1811121314[[#This Row],[Answer - B7 (Overall)]]="More than 4 times",1,0)</f>
        <v>0</v>
      </c>
    </row>
    <row r="135" spans="1:95" ht="13.2" hidden="1" x14ac:dyDescent="0.25">
      <c r="A135" s="82">
        <v>45572.428366192129</v>
      </c>
      <c r="B135" s="83" t="s">
        <v>458</v>
      </c>
      <c r="C135" s="84" t="s">
        <v>459</v>
      </c>
      <c r="D135" s="83">
        <v>86.61</v>
      </c>
      <c r="E135" s="83">
        <v>0.46</v>
      </c>
      <c r="F135" s="83" t="s">
        <v>423</v>
      </c>
      <c r="G135" s="83" t="s">
        <v>76</v>
      </c>
      <c r="H135" s="83" t="s">
        <v>449</v>
      </c>
      <c r="I135" s="83" t="s">
        <v>63</v>
      </c>
      <c r="J135" s="83" t="s">
        <v>64</v>
      </c>
      <c r="K135" s="83" t="s">
        <v>64</v>
      </c>
      <c r="L135" s="83" t="s">
        <v>64</v>
      </c>
      <c r="M135" s="83" t="s">
        <v>84</v>
      </c>
      <c r="N135" s="83" t="s">
        <v>84</v>
      </c>
      <c r="O135" s="83" t="s">
        <v>64</v>
      </c>
      <c r="P135" s="83" t="s">
        <v>84</v>
      </c>
      <c r="Q135" s="83" t="s">
        <v>64</v>
      </c>
      <c r="R135" s="83" t="s">
        <v>64</v>
      </c>
      <c r="S135" s="83" t="s">
        <v>84</v>
      </c>
      <c r="T135" s="83" t="s">
        <v>64</v>
      </c>
      <c r="U135" s="83" t="s">
        <v>84</v>
      </c>
      <c r="V135" s="83" t="s">
        <v>64</v>
      </c>
      <c r="W135" s="83" t="s">
        <v>84</v>
      </c>
      <c r="X135" s="83" t="s">
        <v>64</v>
      </c>
      <c r="Y135" s="83" t="s">
        <v>64</v>
      </c>
      <c r="Z135" s="83" t="s">
        <v>66</v>
      </c>
      <c r="AA135" s="83" t="s">
        <v>66</v>
      </c>
      <c r="AB135" s="83" t="s">
        <v>79</v>
      </c>
      <c r="AC135" s="83" t="s">
        <v>66</v>
      </c>
      <c r="AD135" s="83" t="s">
        <v>66</v>
      </c>
      <c r="AE135" s="83" t="s">
        <v>66</v>
      </c>
      <c r="AF135" s="83" t="s">
        <v>66</v>
      </c>
      <c r="AG135" s="83" t="s">
        <v>65</v>
      </c>
      <c r="AH135" s="83" t="s">
        <v>66</v>
      </c>
      <c r="AI135" s="83" t="s">
        <v>79</v>
      </c>
      <c r="AJ135" s="83" t="s">
        <v>66</v>
      </c>
      <c r="AK135" s="83" t="s">
        <v>66</v>
      </c>
      <c r="AL135" s="83" t="s">
        <v>66</v>
      </c>
      <c r="AM135" s="83" t="s">
        <v>66</v>
      </c>
      <c r="AN135" s="83" t="s">
        <v>66</v>
      </c>
      <c r="AO135" s="83" t="s">
        <v>79</v>
      </c>
      <c r="AP135" s="83" t="s">
        <v>67</v>
      </c>
      <c r="AQ135" s="83" t="s">
        <v>67</v>
      </c>
      <c r="AR135" s="83" t="s">
        <v>73</v>
      </c>
      <c r="AS135" s="83" t="s">
        <v>292</v>
      </c>
      <c r="AT135" s="83" t="s">
        <v>87</v>
      </c>
      <c r="AU135" s="83" t="s">
        <v>67</v>
      </c>
      <c r="AV135" s="83" t="s">
        <v>132</v>
      </c>
      <c r="AW135" s="83" t="s">
        <v>73</v>
      </c>
      <c r="AX135" s="83" t="s">
        <v>73</v>
      </c>
      <c r="AY135" s="83" t="s">
        <v>63</v>
      </c>
      <c r="AZ135" s="83" t="s">
        <v>73</v>
      </c>
      <c r="BA135" s="83" t="s">
        <v>73</v>
      </c>
      <c r="BB135" s="83" t="s">
        <v>73</v>
      </c>
      <c r="BC135" s="83" t="s">
        <v>73</v>
      </c>
      <c r="BD135" s="83"/>
      <c r="BE135" s="83" t="s">
        <v>73</v>
      </c>
      <c r="BF135" s="83"/>
      <c r="BG135" s="87" t="s">
        <v>335</v>
      </c>
      <c r="BH135" s="86" t="s">
        <v>60</v>
      </c>
      <c r="BI135" s="76" t="s">
        <v>1414</v>
      </c>
      <c r="BJ135">
        <f t="shared" si="6"/>
        <v>10</v>
      </c>
      <c r="BK135" s="87">
        <f t="shared" si="7"/>
        <v>47</v>
      </c>
      <c r="BL135" s="87"/>
      <c r="BM135" s="86" t="str">
        <f>_xlfn.XLOOKUP(Form_Responses1811121314[[#This Row],[Sekolah School (Cleansed)]],'Quality Check'!$B$11:$B$14,'Quality Check'!$C$11:$C$14,)</f>
        <v>Rural</v>
      </c>
      <c r="BN135" s="86" t="str">
        <f>_xlfn.XLOOKUP(Form_Responses1811121314[[#This Row],[Sekolah School (Cleansed)]],'Quality Check'!$B$11:$B$14,'Quality Check'!$D$11:$D$14,)</f>
        <v>Controlled Group (CG)</v>
      </c>
      <c r="BO135" s="87" t="str">
        <f>_xlfn.XLOOKUP(AS135,'Cleansing - Toothpaste Brand'!A:A,'Cleansing - Toothpaste Brand'!B:B,)</f>
        <v>Colgate</v>
      </c>
      <c r="BP135" s="87"/>
      <c r="BQ13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35" s="86" t="str">
        <f>_xlfn.XLOOKUP(AP135,'Cleansing - Response'!E:E,'Cleansing - Response'!F:F,)</f>
        <v>2 days and more</v>
      </c>
      <c r="BS135" s="86">
        <f>IF(Form_Responses1811121314[[#This Row],[Answer - B1]]="2 days and more",1,0)</f>
        <v>1</v>
      </c>
      <c r="BT135" s="86" t="str">
        <f>_xlfn.XLOOKUP(AQ135,'Cleansing - Response'!E:E,'Cleansing - Response'!F:F,)</f>
        <v>2 days and more</v>
      </c>
      <c r="BU135" s="86">
        <f>IF(Form_Responses1811121314[[#This Row],[Answer - B2]]="2 days and more",1,0)</f>
        <v>1</v>
      </c>
      <c r="BV135" s="86" t="str">
        <f t="shared" si="8"/>
        <v>Tidak / No</v>
      </c>
      <c r="BW135" s="86">
        <f>IF(Form_Responses1811121314[[#This Row],[Answer - B3]]="Ya / Yes",1,0)</f>
        <v>0</v>
      </c>
      <c r="BX135" s="86" t="str">
        <f>_xlfn.XLOOKUP(AT135,'Cleansing - Response'!E:E,'Cleansing - Response'!F:F,)</f>
        <v>Always</v>
      </c>
      <c r="BY135" s="86">
        <f>IF(Form_Responses1811121314[[#This Row],[Answer - B4]]="Always",1,0)</f>
        <v>1</v>
      </c>
      <c r="BZ135" s="86" t="str">
        <f>_xlfn.XLOOKUP(AU135,'Cleansing - Response'!H:H,'Cleansing - Response'!I:I,)</f>
        <v>Using dental floss at least once</v>
      </c>
      <c r="CA135" s="86">
        <f>IF(Form_Responses1811121314[[#This Row],[Answer - B5]]="Sometimes / When in need",2,IF(Form_Responses1811121314[[#This Row],[Answer - B5]]="Using dental floss at least once",1,0))</f>
        <v>1</v>
      </c>
      <c r="CB135" s="86" t="str">
        <f>_xlfn.XLOOKUP(AV135,'Cleansing - Response'!K:K,'Cleansing - Response'!L:L,)</f>
        <v>Up to 1 time a day</v>
      </c>
      <c r="CC135" s="86">
        <f>IF(Form_Responses1811121314[[#This Row],[Answer - B6]]="More than 1 time a day",1,0)</f>
        <v>0</v>
      </c>
      <c r="CD135" s="86" t="str">
        <f>_xlfn.XLOOKUP(AW135,'Cleansing - Response'!$N:$N,'Cleansing - Response'!$O:$O,)</f>
        <v>No</v>
      </c>
      <c r="CE135" s="86">
        <f>IF(Form_Responses1811121314[[#This Row],[Answer - B7-1]]="Yes / Sometimes",1,0)</f>
        <v>0</v>
      </c>
      <c r="CF135" s="86" t="str">
        <f>_xlfn.XLOOKUP(AX135,'Cleansing - Response'!$N:$N,'Cleansing - Response'!$O:$O,)</f>
        <v>No</v>
      </c>
      <c r="CG135" s="86">
        <f>IF(Form_Responses1811121314[[#This Row],[Answer - B7-2]]="Yes / Sometimes",1,0)</f>
        <v>0</v>
      </c>
      <c r="CH135" s="86" t="str">
        <f>_xlfn.XLOOKUP(AY135,'Cleansing - Response'!$N:$N,'Cleansing - Response'!$O:$O,)</f>
        <v>Yes / Sometimes</v>
      </c>
      <c r="CI135" s="86">
        <f>IF(Form_Responses1811121314[[#This Row],[Answer - B7-3]]="Yes / Sometimes",1,0)</f>
        <v>1</v>
      </c>
      <c r="CJ135" s="86" t="str">
        <f>_xlfn.XLOOKUP(AZ135,'Cleansing - Response'!$N:$N,'Cleansing - Response'!$O:$O,)</f>
        <v>No</v>
      </c>
      <c r="CK135" s="86">
        <f>IF(Form_Responses1811121314[[#This Row],[Answer - B7-4]]="Yes / Sometimes",1,0)</f>
        <v>0</v>
      </c>
      <c r="CL135" s="86" t="str">
        <f>_xlfn.XLOOKUP(BA135,'Cleansing - Response'!$N:$N,'Cleansing - Response'!$O:$O,)</f>
        <v>No</v>
      </c>
      <c r="CM135" s="86">
        <f>IF(Form_Responses1811121314[[#This Row],[Answer - B7-5]]="Yes / Sometimes",1,0)</f>
        <v>0</v>
      </c>
      <c r="CN135" s="86" t="str">
        <f>_xlfn.XLOOKUP(BB135,'Cleansing - Response'!$N:$N,'Cleansing - Response'!$O:$O,)</f>
        <v>No</v>
      </c>
      <c r="CO135" s="86">
        <f>IF(Form_Responses1811121314[[#This Row],[Answer - B7-6]]="Yes / Sometimes",1,0)</f>
        <v>0</v>
      </c>
      <c r="CP135" s="87" t="str">
        <f>IF(COUNTIF(Form_Responses1811121314[[#This Row],[Answer - B7-1]:[Answer - B7-6]], "Yes / Sometimes") &gt; 4, "More than 4 times","Up to 4 times")</f>
        <v>Up to 4 times</v>
      </c>
      <c r="CQ135" s="152">
        <f>IF(Form_Responses1811121314[[#This Row],[Answer - B7 (Overall)]]="More than 4 times",1,0)</f>
        <v>0</v>
      </c>
    </row>
    <row r="136" spans="1:95" ht="13.2" hidden="1" x14ac:dyDescent="0.25">
      <c r="A136" s="82">
        <v>45572.432245289354</v>
      </c>
      <c r="B136" s="83" t="s">
        <v>460</v>
      </c>
      <c r="C136" s="84" t="s">
        <v>461</v>
      </c>
      <c r="D136" s="83">
        <v>19.64</v>
      </c>
      <c r="E136" s="83">
        <v>0.17</v>
      </c>
      <c r="F136" s="83" t="s">
        <v>114</v>
      </c>
      <c r="G136" s="83" t="s">
        <v>76</v>
      </c>
      <c r="H136" s="83" t="s">
        <v>335</v>
      </c>
      <c r="I136" s="83" t="s">
        <v>63</v>
      </c>
      <c r="J136" s="83" t="s">
        <v>145</v>
      </c>
      <c r="K136" s="83" t="s">
        <v>84</v>
      </c>
      <c r="L136" s="83" t="s">
        <v>64</v>
      </c>
      <c r="M136" s="83" t="s">
        <v>84</v>
      </c>
      <c r="N136" s="83" t="s">
        <v>64</v>
      </c>
      <c r="O136" s="83" t="s">
        <v>78</v>
      </c>
      <c r="P136" s="83" t="s">
        <v>64</v>
      </c>
      <c r="Q136" s="83" t="s">
        <v>64</v>
      </c>
      <c r="R136" s="83" t="s">
        <v>64</v>
      </c>
      <c r="S136" s="83" t="s">
        <v>64</v>
      </c>
      <c r="T136" s="83" t="s">
        <v>64</v>
      </c>
      <c r="U136" s="83" t="s">
        <v>64</v>
      </c>
      <c r="V136" s="83" t="s">
        <v>64</v>
      </c>
      <c r="W136" s="83" t="s">
        <v>64</v>
      </c>
      <c r="X136" s="83" t="s">
        <v>64</v>
      </c>
      <c r="Y136" s="83" t="s">
        <v>64</v>
      </c>
      <c r="Z136" s="83" t="s">
        <v>65</v>
      </c>
      <c r="AA136" s="83" t="s">
        <v>65</v>
      </c>
      <c r="AB136" s="83" t="s">
        <v>65</v>
      </c>
      <c r="AC136" s="83" t="s">
        <v>65</v>
      </c>
      <c r="AD136" s="83" t="s">
        <v>65</v>
      </c>
      <c r="AE136" s="83" t="s">
        <v>65</v>
      </c>
      <c r="AF136" s="83" t="s">
        <v>65</v>
      </c>
      <c r="AG136" s="83" t="s">
        <v>65</v>
      </c>
      <c r="AH136" s="83" t="s">
        <v>65</v>
      </c>
      <c r="AI136" s="83" t="s">
        <v>101</v>
      </c>
      <c r="AJ136" s="83" t="s">
        <v>65</v>
      </c>
      <c r="AK136" s="83" t="s">
        <v>65</v>
      </c>
      <c r="AL136" s="83" t="s">
        <v>65</v>
      </c>
      <c r="AM136" s="83" t="s">
        <v>79</v>
      </c>
      <c r="AN136" s="83" t="s">
        <v>66</v>
      </c>
      <c r="AO136" s="83" t="s">
        <v>66</v>
      </c>
      <c r="AP136" s="83" t="s">
        <v>85</v>
      </c>
      <c r="AQ136" s="83" t="s">
        <v>85</v>
      </c>
      <c r="AR136" s="83" t="s">
        <v>73</v>
      </c>
      <c r="AS136" s="83" t="s">
        <v>298</v>
      </c>
      <c r="AT136" s="83" t="s">
        <v>87</v>
      </c>
      <c r="AU136" s="83" t="s">
        <v>93</v>
      </c>
      <c r="AV136" s="83" t="s">
        <v>71</v>
      </c>
      <c r="AW136" s="83" t="s">
        <v>72</v>
      </c>
      <c r="AX136" s="83" t="s">
        <v>72</v>
      </c>
      <c r="AY136" s="83" t="s">
        <v>72</v>
      </c>
      <c r="AZ136" s="83" t="s">
        <v>72</v>
      </c>
      <c r="BA136" s="83" t="s">
        <v>72</v>
      </c>
      <c r="BB136" s="83" t="s">
        <v>72</v>
      </c>
      <c r="BC136" s="83" t="s">
        <v>73</v>
      </c>
      <c r="BD136" s="83"/>
      <c r="BE136" s="83" t="s">
        <v>73</v>
      </c>
      <c r="BF136" s="83"/>
      <c r="BG136" s="87" t="s">
        <v>335</v>
      </c>
      <c r="BH136" s="87" t="s">
        <v>114</v>
      </c>
      <c r="BI136" s="76" t="s">
        <v>1414</v>
      </c>
      <c r="BJ136">
        <f t="shared" si="6"/>
        <v>12</v>
      </c>
      <c r="BK136" s="87">
        <f t="shared" si="7"/>
        <v>60</v>
      </c>
      <c r="BL136" s="87"/>
      <c r="BM136" s="86" t="str">
        <f>_xlfn.XLOOKUP(Form_Responses1811121314[[#This Row],[Sekolah School (Cleansed)]],'Quality Check'!$B$11:$B$14,'Quality Check'!$C$11:$C$14,)</f>
        <v>Rural</v>
      </c>
      <c r="BN136" s="86" t="str">
        <f>_xlfn.XLOOKUP(Form_Responses1811121314[[#This Row],[Sekolah School (Cleansed)]],'Quality Check'!$B$11:$B$14,'Quality Check'!$D$11:$D$14,)</f>
        <v>Controlled Group (CG)</v>
      </c>
      <c r="BO136" s="87" t="str">
        <f>_xlfn.XLOOKUP(AS136,'Cleansing - Toothpaste Brand'!A:A,'Cleansing - Toothpaste Brand'!B:B,)</f>
        <v>Pepsodent</v>
      </c>
      <c r="BP136" s="87"/>
      <c r="BQ13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36" s="86" t="str">
        <f>_xlfn.XLOOKUP(AP136,'Cleansing - Response'!E:E,'Cleansing - Response'!F:F,)</f>
        <v>2 days and more</v>
      </c>
      <c r="BS136" s="86">
        <f>IF(Form_Responses1811121314[[#This Row],[Answer - B1]]="2 days and more",1,0)</f>
        <v>1</v>
      </c>
      <c r="BT136" s="86" t="str">
        <f>_xlfn.XLOOKUP(AQ136,'Cleansing - Response'!E:E,'Cleansing - Response'!F:F,)</f>
        <v>2 days and more</v>
      </c>
      <c r="BU136" s="86">
        <f>IF(Form_Responses1811121314[[#This Row],[Answer - B2]]="2 days and more",1,0)</f>
        <v>1</v>
      </c>
      <c r="BV136" s="86" t="str">
        <f t="shared" si="8"/>
        <v>Tidak / No</v>
      </c>
      <c r="BW136" s="86">
        <f>IF(Form_Responses1811121314[[#This Row],[Answer - B3]]="Ya / Yes",1,0)</f>
        <v>0</v>
      </c>
      <c r="BX136" s="86" t="str">
        <f>_xlfn.XLOOKUP(AT136,'Cleansing - Response'!E:E,'Cleansing - Response'!F:F,)</f>
        <v>Always</v>
      </c>
      <c r="BY136" s="86">
        <f>IF(Form_Responses1811121314[[#This Row],[Answer - B4]]="Always",1,0)</f>
        <v>1</v>
      </c>
      <c r="BZ136" s="86" t="str">
        <f>_xlfn.XLOOKUP(AU136,'Cleansing - Response'!H:H,'Cleansing - Response'!I:I,)</f>
        <v>Not using dental floss</v>
      </c>
      <c r="CA136" s="86">
        <f>IF(Form_Responses1811121314[[#This Row],[Answer - B5]]="Sometimes / When in need",2,IF(Form_Responses1811121314[[#This Row],[Answer - B5]]="Using dental floss at least once",1,0))</f>
        <v>0</v>
      </c>
      <c r="CB136" s="86" t="str">
        <f>_xlfn.XLOOKUP(AV136,'Cleansing - Response'!K:K,'Cleansing - Response'!L:L,)</f>
        <v>Up to 1 time a day</v>
      </c>
      <c r="CC136" s="86">
        <f>IF(Form_Responses1811121314[[#This Row],[Answer - B6]]="More than 1 time a day",1,0)</f>
        <v>0</v>
      </c>
      <c r="CD136" s="86" t="str">
        <f>_xlfn.XLOOKUP(AW136,'Cleansing - Response'!$N:$N,'Cleansing - Response'!$O:$O,)</f>
        <v>Yes / Sometimes</v>
      </c>
      <c r="CE136" s="86">
        <f>IF(Form_Responses1811121314[[#This Row],[Answer - B7-1]]="Yes / Sometimes",1,0)</f>
        <v>1</v>
      </c>
      <c r="CF136" s="86" t="str">
        <f>_xlfn.XLOOKUP(AX136,'Cleansing - Response'!$N:$N,'Cleansing - Response'!$O:$O,)</f>
        <v>Yes / Sometimes</v>
      </c>
      <c r="CG136" s="86">
        <f>IF(Form_Responses1811121314[[#This Row],[Answer - B7-2]]="Yes / Sometimes",1,0)</f>
        <v>1</v>
      </c>
      <c r="CH136" s="86" t="str">
        <f>_xlfn.XLOOKUP(AY136,'Cleansing - Response'!$N:$N,'Cleansing - Response'!$O:$O,)</f>
        <v>Yes / Sometimes</v>
      </c>
      <c r="CI136" s="86">
        <f>IF(Form_Responses1811121314[[#This Row],[Answer - B7-3]]="Yes / Sometimes",1,0)</f>
        <v>1</v>
      </c>
      <c r="CJ136" s="86" t="str">
        <f>_xlfn.XLOOKUP(AZ136,'Cleansing - Response'!$N:$N,'Cleansing - Response'!$O:$O,)</f>
        <v>Yes / Sometimes</v>
      </c>
      <c r="CK136" s="86">
        <f>IF(Form_Responses1811121314[[#This Row],[Answer - B7-4]]="Yes / Sometimes",1,0)</f>
        <v>1</v>
      </c>
      <c r="CL136" s="86" t="str">
        <f>_xlfn.XLOOKUP(BA136,'Cleansing - Response'!$N:$N,'Cleansing - Response'!$O:$O,)</f>
        <v>Yes / Sometimes</v>
      </c>
      <c r="CM136" s="86">
        <f>IF(Form_Responses1811121314[[#This Row],[Answer - B7-5]]="Yes / Sometimes",1,0)</f>
        <v>1</v>
      </c>
      <c r="CN136" s="86" t="str">
        <f>_xlfn.XLOOKUP(BB136,'Cleansing - Response'!$N:$N,'Cleansing - Response'!$O:$O,)</f>
        <v>Yes / Sometimes</v>
      </c>
      <c r="CO136" s="86">
        <f>IF(Form_Responses1811121314[[#This Row],[Answer - B7-6]]="Yes / Sometimes",1,0)</f>
        <v>1</v>
      </c>
      <c r="CP136" s="87" t="str">
        <f>IF(COUNTIF(Form_Responses1811121314[[#This Row],[Answer - B7-1]:[Answer - B7-6]], "Yes / Sometimes") &gt; 4, "More than 4 times","Up to 4 times")</f>
        <v>More than 4 times</v>
      </c>
      <c r="CQ136" s="152">
        <f>IF(Form_Responses1811121314[[#This Row],[Answer - B7 (Overall)]]="More than 4 times",1,0)</f>
        <v>1</v>
      </c>
    </row>
    <row r="137" spans="1:95" ht="13.2" hidden="1" x14ac:dyDescent="0.25">
      <c r="A137" s="82">
        <v>45572.432329224539</v>
      </c>
      <c r="B137" s="83" t="s">
        <v>462</v>
      </c>
      <c r="C137" s="84" t="s">
        <v>463</v>
      </c>
      <c r="D137" s="83">
        <v>71.430000000000007</v>
      </c>
      <c r="E137" s="83">
        <v>0.56999999999999995</v>
      </c>
      <c r="F137" s="83" t="s">
        <v>114</v>
      </c>
      <c r="G137" s="83" t="s">
        <v>76</v>
      </c>
      <c r="H137" s="83" t="s">
        <v>464</v>
      </c>
      <c r="I137" s="83" t="s">
        <v>63</v>
      </c>
      <c r="J137" s="83" t="s">
        <v>64</v>
      </c>
      <c r="K137" s="83" t="s">
        <v>78</v>
      </c>
      <c r="L137" s="83" t="s">
        <v>64</v>
      </c>
      <c r="M137" s="83" t="s">
        <v>84</v>
      </c>
      <c r="N137" s="83" t="s">
        <v>78</v>
      </c>
      <c r="O137" s="83" t="s">
        <v>78</v>
      </c>
      <c r="P137" s="83" t="s">
        <v>78</v>
      </c>
      <c r="Q137" s="83" t="s">
        <v>64</v>
      </c>
      <c r="R137" s="83" t="s">
        <v>64</v>
      </c>
      <c r="S137" s="83" t="s">
        <v>64</v>
      </c>
      <c r="T137" s="83" t="s">
        <v>64</v>
      </c>
      <c r="U137" s="83" t="s">
        <v>78</v>
      </c>
      <c r="V137" s="83" t="s">
        <v>78</v>
      </c>
      <c r="W137" s="83" t="s">
        <v>78</v>
      </c>
      <c r="X137" s="83" t="s">
        <v>64</v>
      </c>
      <c r="Y137" s="83" t="s">
        <v>64</v>
      </c>
      <c r="Z137" s="83" t="s">
        <v>65</v>
      </c>
      <c r="AA137" s="83" t="s">
        <v>65</v>
      </c>
      <c r="AB137" s="83" t="s">
        <v>65</v>
      </c>
      <c r="AC137" s="83" t="s">
        <v>65</v>
      </c>
      <c r="AD137" s="83" t="s">
        <v>65</v>
      </c>
      <c r="AE137" s="83" t="s">
        <v>65</v>
      </c>
      <c r="AF137" s="83" t="s">
        <v>65</v>
      </c>
      <c r="AG137" s="83" t="s">
        <v>65</v>
      </c>
      <c r="AH137" s="83" t="s">
        <v>65</v>
      </c>
      <c r="AI137" s="83" t="s">
        <v>101</v>
      </c>
      <c r="AJ137" s="83" t="s">
        <v>65</v>
      </c>
      <c r="AK137" s="83" t="s">
        <v>65</v>
      </c>
      <c r="AL137" s="83" t="s">
        <v>65</v>
      </c>
      <c r="AM137" s="83" t="s">
        <v>65</v>
      </c>
      <c r="AN137" s="83" t="s">
        <v>65</v>
      </c>
      <c r="AO137" s="83" t="s">
        <v>65</v>
      </c>
      <c r="AP137" s="83" t="s">
        <v>85</v>
      </c>
      <c r="AQ137" s="83" t="s">
        <v>85</v>
      </c>
      <c r="AR137" s="83" t="s">
        <v>86</v>
      </c>
      <c r="AS137" s="83" t="s">
        <v>68</v>
      </c>
      <c r="AT137" s="83" t="s">
        <v>87</v>
      </c>
      <c r="AU137" s="83" t="s">
        <v>70</v>
      </c>
      <c r="AV137" s="83" t="s">
        <v>154</v>
      </c>
      <c r="AW137" s="83" t="s">
        <v>73</v>
      </c>
      <c r="AX137" s="83" t="s">
        <v>72</v>
      </c>
      <c r="AY137" s="83" t="s">
        <v>63</v>
      </c>
      <c r="AZ137" s="83" t="s">
        <v>63</v>
      </c>
      <c r="BA137" s="83" t="s">
        <v>72</v>
      </c>
      <c r="BB137" s="83" t="s">
        <v>72</v>
      </c>
      <c r="BC137" s="83" t="s">
        <v>73</v>
      </c>
      <c r="BD137" s="83"/>
      <c r="BE137" s="83" t="s">
        <v>73</v>
      </c>
      <c r="BF137" s="83"/>
      <c r="BG137" s="87" t="s">
        <v>335</v>
      </c>
      <c r="BH137" s="87" t="s">
        <v>114</v>
      </c>
      <c r="BI137" s="76" t="s">
        <v>1414</v>
      </c>
      <c r="BJ137">
        <f t="shared" si="6"/>
        <v>8</v>
      </c>
      <c r="BK137" s="87">
        <f t="shared" si="7"/>
        <v>64</v>
      </c>
      <c r="BL137" s="87"/>
      <c r="BM137" s="86" t="str">
        <f>_xlfn.XLOOKUP(Form_Responses1811121314[[#This Row],[Sekolah School (Cleansed)]],'Quality Check'!$B$11:$B$14,'Quality Check'!$C$11:$C$14,)</f>
        <v>Rural</v>
      </c>
      <c r="BN137" s="86" t="str">
        <f>_xlfn.XLOOKUP(Form_Responses1811121314[[#This Row],[Sekolah School (Cleansed)]],'Quality Check'!$B$11:$B$14,'Quality Check'!$D$11:$D$14,)</f>
        <v>Controlled Group (CG)</v>
      </c>
      <c r="BO137" s="87" t="str">
        <f>_xlfn.XLOOKUP(AS137,'Cleansing - Toothpaste Brand'!A:A,'Cleansing - Toothpaste Brand'!B:B,)</f>
        <v>Colgate</v>
      </c>
      <c r="BP137" s="87"/>
      <c r="BQ13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37" s="86" t="str">
        <f>_xlfn.XLOOKUP(AP137,'Cleansing - Response'!E:E,'Cleansing - Response'!F:F,)</f>
        <v>2 days and more</v>
      </c>
      <c r="BS137" s="86">
        <f>IF(Form_Responses1811121314[[#This Row],[Answer - B1]]="2 days and more",1,0)</f>
        <v>1</v>
      </c>
      <c r="BT137" s="86" t="str">
        <f>_xlfn.XLOOKUP(AQ137,'Cleansing - Response'!E:E,'Cleansing - Response'!F:F,)</f>
        <v>2 days and more</v>
      </c>
      <c r="BU137" s="86">
        <f>IF(Form_Responses1811121314[[#This Row],[Answer - B2]]="2 days and more",1,0)</f>
        <v>1</v>
      </c>
      <c r="BV137" s="86" t="str">
        <f t="shared" si="8"/>
        <v>Ya / Yes</v>
      </c>
      <c r="BW137" s="86">
        <f>IF(Form_Responses1811121314[[#This Row],[Answer - B3]]="Ya / Yes",1,0)</f>
        <v>1</v>
      </c>
      <c r="BX137" s="86" t="str">
        <f>_xlfn.XLOOKUP(AT137,'Cleansing - Response'!E:E,'Cleansing - Response'!F:F,)</f>
        <v>Always</v>
      </c>
      <c r="BY137" s="86">
        <f>IF(Form_Responses1811121314[[#This Row],[Answer - B4]]="Always",1,0)</f>
        <v>1</v>
      </c>
      <c r="BZ137" s="86" t="str">
        <f>_xlfn.XLOOKUP(AU137,'Cleansing - Response'!H:H,'Cleansing - Response'!I:I,)</f>
        <v>Sometimes / When in need</v>
      </c>
      <c r="CA137" s="86">
        <f>IF(Form_Responses1811121314[[#This Row],[Answer - B5]]="Sometimes / When in need",2,IF(Form_Responses1811121314[[#This Row],[Answer - B5]]="Using dental floss at least once",1,0))</f>
        <v>2</v>
      </c>
      <c r="CB137" s="86" t="str">
        <f>_xlfn.XLOOKUP(AV137,'Cleansing - Response'!K:K,'Cleansing - Response'!L:L,)</f>
        <v>More than 1 time a day</v>
      </c>
      <c r="CC137" s="86">
        <f>IF(Form_Responses1811121314[[#This Row],[Answer - B6]]="More than 1 time a day",1,0)</f>
        <v>1</v>
      </c>
      <c r="CD137" s="86" t="str">
        <f>_xlfn.XLOOKUP(AW137,'Cleansing - Response'!$N:$N,'Cleansing - Response'!$O:$O,)</f>
        <v>No</v>
      </c>
      <c r="CE137" s="86">
        <f>IF(Form_Responses1811121314[[#This Row],[Answer - B7-1]]="Yes / Sometimes",1,0)</f>
        <v>0</v>
      </c>
      <c r="CF137" s="86" t="str">
        <f>_xlfn.XLOOKUP(AX137,'Cleansing - Response'!$N:$N,'Cleansing - Response'!$O:$O,)</f>
        <v>Yes / Sometimes</v>
      </c>
      <c r="CG137" s="86">
        <f>IF(Form_Responses1811121314[[#This Row],[Answer - B7-2]]="Yes / Sometimes",1,0)</f>
        <v>1</v>
      </c>
      <c r="CH137" s="86" t="str">
        <f>_xlfn.XLOOKUP(AY137,'Cleansing - Response'!$N:$N,'Cleansing - Response'!$O:$O,)</f>
        <v>Yes / Sometimes</v>
      </c>
      <c r="CI137" s="86">
        <f>IF(Form_Responses1811121314[[#This Row],[Answer - B7-3]]="Yes / Sometimes",1,0)</f>
        <v>1</v>
      </c>
      <c r="CJ137" s="86" t="str">
        <f>_xlfn.XLOOKUP(AZ137,'Cleansing - Response'!$N:$N,'Cleansing - Response'!$O:$O,)</f>
        <v>Yes / Sometimes</v>
      </c>
      <c r="CK137" s="86">
        <f>IF(Form_Responses1811121314[[#This Row],[Answer - B7-4]]="Yes / Sometimes",1,0)</f>
        <v>1</v>
      </c>
      <c r="CL137" s="86" t="str">
        <f>_xlfn.XLOOKUP(BA137,'Cleansing - Response'!$N:$N,'Cleansing - Response'!$O:$O,)</f>
        <v>Yes / Sometimes</v>
      </c>
      <c r="CM137" s="86">
        <f>IF(Form_Responses1811121314[[#This Row],[Answer - B7-5]]="Yes / Sometimes",1,0)</f>
        <v>1</v>
      </c>
      <c r="CN137" s="86" t="str">
        <f>_xlfn.XLOOKUP(BB137,'Cleansing - Response'!$N:$N,'Cleansing - Response'!$O:$O,)</f>
        <v>Yes / Sometimes</v>
      </c>
      <c r="CO137" s="86">
        <f>IF(Form_Responses1811121314[[#This Row],[Answer - B7-6]]="Yes / Sometimes",1,0)</f>
        <v>1</v>
      </c>
      <c r="CP137" s="87" t="str">
        <f>IF(COUNTIF(Form_Responses1811121314[[#This Row],[Answer - B7-1]:[Answer - B7-6]], "Yes / Sometimes") &gt; 4, "More than 4 times","Up to 4 times")</f>
        <v>More than 4 times</v>
      </c>
      <c r="CQ137" s="152">
        <f>IF(Form_Responses1811121314[[#This Row],[Answer - B7 (Overall)]]="More than 4 times",1,0)</f>
        <v>1</v>
      </c>
    </row>
    <row r="138" spans="1:95" ht="13.2" hidden="1" x14ac:dyDescent="0.25">
      <c r="A138" s="82">
        <v>45572.432788738428</v>
      </c>
      <c r="B138" s="83" t="s">
        <v>465</v>
      </c>
      <c r="C138" s="84" t="s">
        <v>466</v>
      </c>
      <c r="D138" s="83">
        <v>100</v>
      </c>
      <c r="E138" s="83">
        <v>0.41</v>
      </c>
      <c r="F138" s="83" t="s">
        <v>114</v>
      </c>
      <c r="G138" s="83" t="s">
        <v>76</v>
      </c>
      <c r="H138" s="83" t="s">
        <v>352</v>
      </c>
      <c r="I138" s="83" t="s">
        <v>63</v>
      </c>
      <c r="J138" s="83" t="s">
        <v>64</v>
      </c>
      <c r="K138" s="83" t="s">
        <v>78</v>
      </c>
      <c r="L138" s="83" t="s">
        <v>64</v>
      </c>
      <c r="M138" s="83" t="s">
        <v>84</v>
      </c>
      <c r="N138" s="83" t="s">
        <v>78</v>
      </c>
      <c r="O138" s="83" t="s">
        <v>64</v>
      </c>
      <c r="P138" s="83" t="s">
        <v>64</v>
      </c>
      <c r="Q138" s="83" t="s">
        <v>64</v>
      </c>
      <c r="R138" s="83" t="s">
        <v>64</v>
      </c>
      <c r="S138" s="83" t="s">
        <v>78</v>
      </c>
      <c r="T138" s="83" t="s">
        <v>64</v>
      </c>
      <c r="U138" s="83" t="s">
        <v>78</v>
      </c>
      <c r="V138" s="83" t="s">
        <v>64</v>
      </c>
      <c r="W138" s="83" t="s">
        <v>64</v>
      </c>
      <c r="X138" s="83" t="s">
        <v>64</v>
      </c>
      <c r="Y138" s="83" t="s">
        <v>64</v>
      </c>
      <c r="Z138" s="83" t="s">
        <v>65</v>
      </c>
      <c r="AA138" s="83" t="s">
        <v>65</v>
      </c>
      <c r="AB138" s="83" t="s">
        <v>65</v>
      </c>
      <c r="AC138" s="83" t="s">
        <v>66</v>
      </c>
      <c r="AD138" s="83" t="s">
        <v>65</v>
      </c>
      <c r="AE138" s="83" t="s">
        <v>65</v>
      </c>
      <c r="AF138" s="83" t="s">
        <v>65</v>
      </c>
      <c r="AG138" s="83" t="s">
        <v>65</v>
      </c>
      <c r="AH138" s="83" t="s">
        <v>65</v>
      </c>
      <c r="AI138" s="83" t="s">
        <v>79</v>
      </c>
      <c r="AJ138" s="83" t="s">
        <v>65</v>
      </c>
      <c r="AK138" s="83" t="s">
        <v>65</v>
      </c>
      <c r="AL138" s="83" t="s">
        <v>65</v>
      </c>
      <c r="AM138" s="83" t="s">
        <v>65</v>
      </c>
      <c r="AN138" s="83" t="s">
        <v>66</v>
      </c>
      <c r="AO138" s="83" t="s">
        <v>79</v>
      </c>
      <c r="AP138" s="83" t="s">
        <v>85</v>
      </c>
      <c r="AQ138" s="83" t="s">
        <v>85</v>
      </c>
      <c r="AR138" s="83" t="s">
        <v>86</v>
      </c>
      <c r="AS138" s="83" t="s">
        <v>120</v>
      </c>
      <c r="AT138" s="83" t="s">
        <v>87</v>
      </c>
      <c r="AU138" s="83" t="s">
        <v>67</v>
      </c>
      <c r="AV138" s="83" t="s">
        <v>71</v>
      </c>
      <c r="AW138" s="83" t="s">
        <v>72</v>
      </c>
      <c r="AX138" s="83" t="s">
        <v>63</v>
      </c>
      <c r="AY138" s="83" t="s">
        <v>72</v>
      </c>
      <c r="AZ138" s="83" t="s">
        <v>72</v>
      </c>
      <c r="BA138" s="83" t="s">
        <v>63</v>
      </c>
      <c r="BB138" s="83" t="s">
        <v>73</v>
      </c>
      <c r="BC138" s="83" t="s">
        <v>73</v>
      </c>
      <c r="BD138" s="83">
        <v>0</v>
      </c>
      <c r="BE138" s="83" t="s">
        <v>73</v>
      </c>
      <c r="BF138" s="83"/>
      <c r="BG138" s="87" t="s">
        <v>335</v>
      </c>
      <c r="BH138" s="87" t="s">
        <v>114</v>
      </c>
      <c r="BI138" s="76" t="s">
        <v>1414</v>
      </c>
      <c r="BJ138">
        <f t="shared" si="6"/>
        <v>11</v>
      </c>
      <c r="BK138" s="87">
        <f t="shared" si="7"/>
        <v>59</v>
      </c>
      <c r="BL138" s="87"/>
      <c r="BM138" s="86" t="str">
        <f>_xlfn.XLOOKUP(Form_Responses1811121314[[#This Row],[Sekolah School (Cleansed)]],'Quality Check'!$B$11:$B$14,'Quality Check'!$C$11:$C$14,)</f>
        <v>Rural</v>
      </c>
      <c r="BN138" s="86" t="str">
        <f>_xlfn.XLOOKUP(Form_Responses1811121314[[#This Row],[Sekolah School (Cleansed)]],'Quality Check'!$B$11:$B$14,'Quality Check'!$D$11:$D$14,)</f>
        <v>Controlled Group (CG)</v>
      </c>
      <c r="BO138" s="87" t="str">
        <f>_xlfn.XLOOKUP(AS138,'Cleansing - Toothpaste Brand'!A:A,'Cleansing - Toothpaste Brand'!B:B,)</f>
        <v>Colgate</v>
      </c>
      <c r="BP138" s="87"/>
      <c r="BQ13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38" s="86" t="str">
        <f>_xlfn.XLOOKUP(AP138,'Cleansing - Response'!E:E,'Cleansing - Response'!F:F,)</f>
        <v>2 days and more</v>
      </c>
      <c r="BS138" s="86">
        <f>IF(Form_Responses1811121314[[#This Row],[Answer - B1]]="2 days and more",1,0)</f>
        <v>1</v>
      </c>
      <c r="BT138" s="86" t="str">
        <f>_xlfn.XLOOKUP(AQ138,'Cleansing - Response'!E:E,'Cleansing - Response'!F:F,)</f>
        <v>2 days and more</v>
      </c>
      <c r="BU138" s="86">
        <f>IF(Form_Responses1811121314[[#This Row],[Answer - B2]]="2 days and more",1,0)</f>
        <v>1</v>
      </c>
      <c r="BV138" s="86" t="str">
        <f t="shared" si="8"/>
        <v>Ya / Yes</v>
      </c>
      <c r="BW138" s="86">
        <f>IF(Form_Responses1811121314[[#This Row],[Answer - B3]]="Ya / Yes",1,0)</f>
        <v>1</v>
      </c>
      <c r="BX138" s="86" t="str">
        <f>_xlfn.XLOOKUP(AT138,'Cleansing - Response'!E:E,'Cleansing - Response'!F:F,)</f>
        <v>Always</v>
      </c>
      <c r="BY138" s="86">
        <f>IF(Form_Responses1811121314[[#This Row],[Answer - B4]]="Always",1,0)</f>
        <v>1</v>
      </c>
      <c r="BZ138" s="86" t="str">
        <f>_xlfn.XLOOKUP(AU138,'Cleansing - Response'!H:H,'Cleansing - Response'!I:I,)</f>
        <v>Using dental floss at least once</v>
      </c>
      <c r="CA138" s="86">
        <f>IF(Form_Responses1811121314[[#This Row],[Answer - B5]]="Sometimes / When in need",2,IF(Form_Responses1811121314[[#This Row],[Answer - B5]]="Using dental floss at least once",1,0))</f>
        <v>1</v>
      </c>
      <c r="CB138" s="86" t="str">
        <f>_xlfn.XLOOKUP(AV138,'Cleansing - Response'!K:K,'Cleansing - Response'!L:L,)</f>
        <v>Up to 1 time a day</v>
      </c>
      <c r="CC138" s="86">
        <f>IF(Form_Responses1811121314[[#This Row],[Answer - B6]]="More than 1 time a day",1,0)</f>
        <v>0</v>
      </c>
      <c r="CD138" s="86" t="str">
        <f>_xlfn.XLOOKUP(AW138,'Cleansing - Response'!$N:$N,'Cleansing - Response'!$O:$O,)</f>
        <v>Yes / Sometimes</v>
      </c>
      <c r="CE138" s="86">
        <f>IF(Form_Responses1811121314[[#This Row],[Answer - B7-1]]="Yes / Sometimes",1,0)</f>
        <v>1</v>
      </c>
      <c r="CF138" s="86" t="str">
        <f>_xlfn.XLOOKUP(AX138,'Cleansing - Response'!$N:$N,'Cleansing - Response'!$O:$O,)</f>
        <v>Yes / Sometimes</v>
      </c>
      <c r="CG138" s="86">
        <f>IF(Form_Responses1811121314[[#This Row],[Answer - B7-2]]="Yes / Sometimes",1,0)</f>
        <v>1</v>
      </c>
      <c r="CH138" s="86" t="str">
        <f>_xlfn.XLOOKUP(AY138,'Cleansing - Response'!$N:$N,'Cleansing - Response'!$O:$O,)</f>
        <v>Yes / Sometimes</v>
      </c>
      <c r="CI138" s="86">
        <f>IF(Form_Responses1811121314[[#This Row],[Answer - B7-3]]="Yes / Sometimes",1,0)</f>
        <v>1</v>
      </c>
      <c r="CJ138" s="86" t="str">
        <f>_xlfn.XLOOKUP(AZ138,'Cleansing - Response'!$N:$N,'Cleansing - Response'!$O:$O,)</f>
        <v>Yes / Sometimes</v>
      </c>
      <c r="CK138" s="86">
        <f>IF(Form_Responses1811121314[[#This Row],[Answer - B7-4]]="Yes / Sometimes",1,0)</f>
        <v>1</v>
      </c>
      <c r="CL138" s="86" t="str">
        <f>_xlfn.XLOOKUP(BA138,'Cleansing - Response'!$N:$N,'Cleansing - Response'!$O:$O,)</f>
        <v>Yes / Sometimes</v>
      </c>
      <c r="CM138" s="86">
        <f>IF(Form_Responses1811121314[[#This Row],[Answer - B7-5]]="Yes / Sometimes",1,0)</f>
        <v>1</v>
      </c>
      <c r="CN138" s="86" t="str">
        <f>_xlfn.XLOOKUP(BB138,'Cleansing - Response'!$N:$N,'Cleansing - Response'!$O:$O,)</f>
        <v>No</v>
      </c>
      <c r="CO138" s="86">
        <f>IF(Form_Responses1811121314[[#This Row],[Answer - B7-6]]="Yes / Sometimes",1,0)</f>
        <v>0</v>
      </c>
      <c r="CP138" s="87" t="str">
        <f>IF(COUNTIF(Form_Responses1811121314[[#This Row],[Answer - B7-1]:[Answer - B7-6]], "Yes / Sometimes") &gt; 4, "More than 4 times","Up to 4 times")</f>
        <v>More than 4 times</v>
      </c>
      <c r="CQ138" s="152">
        <f>IF(Form_Responses1811121314[[#This Row],[Answer - B7 (Overall)]]="More than 4 times",1,0)</f>
        <v>1</v>
      </c>
    </row>
    <row r="139" spans="1:95" ht="13.2" hidden="1" x14ac:dyDescent="0.25">
      <c r="A139" s="82">
        <v>45572.432825324075</v>
      </c>
      <c r="B139" s="83" t="s">
        <v>467</v>
      </c>
      <c r="C139" s="84" t="s">
        <v>468</v>
      </c>
      <c r="D139" s="83">
        <v>4.46</v>
      </c>
      <c r="E139" s="83">
        <v>0.13</v>
      </c>
      <c r="F139" s="83" t="s">
        <v>114</v>
      </c>
      <c r="G139" s="83" t="s">
        <v>76</v>
      </c>
      <c r="H139" s="83" t="s">
        <v>384</v>
      </c>
      <c r="I139" s="83" t="s">
        <v>63</v>
      </c>
      <c r="J139" s="83" t="s">
        <v>64</v>
      </c>
      <c r="K139" s="83" t="s">
        <v>84</v>
      </c>
      <c r="L139" s="83" t="s">
        <v>64</v>
      </c>
      <c r="M139" s="83" t="s">
        <v>64</v>
      </c>
      <c r="N139" s="83" t="s">
        <v>84</v>
      </c>
      <c r="O139" s="83" t="s">
        <v>84</v>
      </c>
      <c r="P139" s="83" t="s">
        <v>64</v>
      </c>
      <c r="Q139" s="83" t="s">
        <v>64</v>
      </c>
      <c r="R139" s="83" t="s">
        <v>64</v>
      </c>
      <c r="S139" s="83" t="s">
        <v>84</v>
      </c>
      <c r="T139" s="83" t="s">
        <v>64</v>
      </c>
      <c r="U139" s="83" t="s">
        <v>78</v>
      </c>
      <c r="V139" s="83" t="s">
        <v>64</v>
      </c>
      <c r="W139" s="83" t="s">
        <v>64</v>
      </c>
      <c r="X139" s="83" t="s">
        <v>64</v>
      </c>
      <c r="Y139" s="83" t="s">
        <v>64</v>
      </c>
      <c r="Z139" s="83" t="s">
        <v>66</v>
      </c>
      <c r="AA139" s="83" t="s">
        <v>66</v>
      </c>
      <c r="AB139" s="83" t="s">
        <v>65</v>
      </c>
      <c r="AC139" s="83" t="s">
        <v>65</v>
      </c>
      <c r="AD139" s="83" t="s">
        <v>65</v>
      </c>
      <c r="AE139" s="83" t="s">
        <v>65</v>
      </c>
      <c r="AF139" s="83" t="s">
        <v>65</v>
      </c>
      <c r="AG139" s="83" t="s">
        <v>66</v>
      </c>
      <c r="AH139" s="83" t="s">
        <v>66</v>
      </c>
      <c r="AI139" s="83" t="s">
        <v>79</v>
      </c>
      <c r="AJ139" s="83" t="s">
        <v>65</v>
      </c>
      <c r="AK139" s="83" t="s">
        <v>66</v>
      </c>
      <c r="AL139" s="83" t="s">
        <v>65</v>
      </c>
      <c r="AM139" s="83" t="s">
        <v>66</v>
      </c>
      <c r="AN139" s="83" t="s">
        <v>66</v>
      </c>
      <c r="AO139" s="83" t="s">
        <v>79</v>
      </c>
      <c r="AP139" s="83" t="s">
        <v>85</v>
      </c>
      <c r="AQ139" s="83" t="s">
        <v>85</v>
      </c>
      <c r="AR139" s="83" t="s">
        <v>86</v>
      </c>
      <c r="AS139" s="83" t="s">
        <v>120</v>
      </c>
      <c r="AT139" s="83" t="s">
        <v>69</v>
      </c>
      <c r="AU139" s="83" t="s">
        <v>80</v>
      </c>
      <c r="AV139" s="83" t="s">
        <v>469</v>
      </c>
      <c r="AW139" s="83" t="s">
        <v>72</v>
      </c>
      <c r="AX139" s="83" t="s">
        <v>72</v>
      </c>
      <c r="AY139" s="83" t="s">
        <v>73</v>
      </c>
      <c r="AZ139" s="83" t="s">
        <v>63</v>
      </c>
      <c r="BA139" s="83" t="s">
        <v>63</v>
      </c>
      <c r="BB139" s="83" t="s">
        <v>72</v>
      </c>
      <c r="BC139" s="83" t="s">
        <v>73</v>
      </c>
      <c r="BD139" s="83"/>
      <c r="BE139" s="83" t="s">
        <v>73</v>
      </c>
      <c r="BF139" s="83"/>
      <c r="BG139" s="87" t="s">
        <v>335</v>
      </c>
      <c r="BH139" s="87" t="s">
        <v>114</v>
      </c>
      <c r="BI139" s="76" t="s">
        <v>1414</v>
      </c>
      <c r="BJ139">
        <f t="shared" si="6"/>
        <v>10</v>
      </c>
      <c r="BK139" s="87">
        <f t="shared" si="7"/>
        <v>54</v>
      </c>
      <c r="BL139" s="87"/>
      <c r="BM139" s="86" t="str">
        <f>_xlfn.XLOOKUP(Form_Responses1811121314[[#This Row],[Sekolah School (Cleansed)]],'Quality Check'!$B$11:$B$14,'Quality Check'!$C$11:$C$14,)</f>
        <v>Rural</v>
      </c>
      <c r="BN139" s="86" t="str">
        <f>_xlfn.XLOOKUP(Form_Responses1811121314[[#This Row],[Sekolah School (Cleansed)]],'Quality Check'!$B$11:$B$14,'Quality Check'!$D$11:$D$14,)</f>
        <v>Controlled Group (CG)</v>
      </c>
      <c r="BO139" s="87" t="str">
        <f>_xlfn.XLOOKUP(AS139,'Cleansing - Toothpaste Brand'!A:A,'Cleansing - Toothpaste Brand'!B:B,)</f>
        <v>Colgate</v>
      </c>
      <c r="BP139" s="87"/>
      <c r="BQ13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39" s="86" t="str">
        <f>_xlfn.XLOOKUP(AP139,'Cleansing - Response'!E:E,'Cleansing - Response'!F:F,)</f>
        <v>2 days and more</v>
      </c>
      <c r="BS139" s="86">
        <f>IF(Form_Responses1811121314[[#This Row],[Answer - B1]]="2 days and more",1,0)</f>
        <v>1</v>
      </c>
      <c r="BT139" s="86" t="str">
        <f>_xlfn.XLOOKUP(AQ139,'Cleansing - Response'!E:E,'Cleansing - Response'!F:F,)</f>
        <v>2 days and more</v>
      </c>
      <c r="BU139" s="86">
        <f>IF(Form_Responses1811121314[[#This Row],[Answer - B2]]="2 days and more",1,0)</f>
        <v>1</v>
      </c>
      <c r="BV139" s="86" t="str">
        <f t="shared" si="8"/>
        <v>Ya / Yes</v>
      </c>
      <c r="BW139" s="86">
        <f>IF(Form_Responses1811121314[[#This Row],[Answer - B3]]="Ya / Yes",1,0)</f>
        <v>1</v>
      </c>
      <c r="BX139" s="86" t="str">
        <f>_xlfn.XLOOKUP(AT139,'Cleansing - Response'!E:E,'Cleansing - Response'!F:F,)</f>
        <v>Rarely / Sometimes</v>
      </c>
      <c r="BY139" s="86">
        <f>IF(Form_Responses1811121314[[#This Row],[Answer - B4]]="Always",1,0)</f>
        <v>0</v>
      </c>
      <c r="BZ139" s="86" t="str">
        <f>_xlfn.XLOOKUP(AU139,'Cleansing - Response'!H:H,'Cleansing - Response'!I:I,)</f>
        <v>Using dental floss at least once</v>
      </c>
      <c r="CA139" s="86">
        <f>IF(Form_Responses1811121314[[#This Row],[Answer - B5]]="Sometimes / When in need",2,IF(Form_Responses1811121314[[#This Row],[Answer - B5]]="Using dental floss at least once",1,0))</f>
        <v>1</v>
      </c>
      <c r="CB139" s="86" t="str">
        <f>_xlfn.XLOOKUP(AV139,'Cleansing - Response'!K:K,'Cleansing - Response'!L:L,)</f>
        <v>More than 1 time a day</v>
      </c>
      <c r="CC139" s="86">
        <f>IF(Form_Responses1811121314[[#This Row],[Answer - B6]]="More than 1 time a day",1,0)</f>
        <v>1</v>
      </c>
      <c r="CD139" s="86" t="str">
        <f>_xlfn.XLOOKUP(AW139,'Cleansing - Response'!$N:$N,'Cleansing - Response'!$O:$O,)</f>
        <v>Yes / Sometimes</v>
      </c>
      <c r="CE139" s="86">
        <f>IF(Form_Responses1811121314[[#This Row],[Answer - B7-1]]="Yes / Sometimes",1,0)</f>
        <v>1</v>
      </c>
      <c r="CF139" s="86" t="str">
        <f>_xlfn.XLOOKUP(AX139,'Cleansing - Response'!$N:$N,'Cleansing - Response'!$O:$O,)</f>
        <v>Yes / Sometimes</v>
      </c>
      <c r="CG139" s="86">
        <f>IF(Form_Responses1811121314[[#This Row],[Answer - B7-2]]="Yes / Sometimes",1,0)</f>
        <v>1</v>
      </c>
      <c r="CH139" s="86" t="str">
        <f>_xlfn.XLOOKUP(AY139,'Cleansing - Response'!$N:$N,'Cleansing - Response'!$O:$O,)</f>
        <v>No</v>
      </c>
      <c r="CI139" s="86">
        <f>IF(Form_Responses1811121314[[#This Row],[Answer - B7-3]]="Yes / Sometimes",1,0)</f>
        <v>0</v>
      </c>
      <c r="CJ139" s="86" t="str">
        <f>_xlfn.XLOOKUP(AZ139,'Cleansing - Response'!$N:$N,'Cleansing - Response'!$O:$O,)</f>
        <v>Yes / Sometimes</v>
      </c>
      <c r="CK139" s="86">
        <f>IF(Form_Responses1811121314[[#This Row],[Answer - B7-4]]="Yes / Sometimes",1,0)</f>
        <v>1</v>
      </c>
      <c r="CL139" s="86" t="str">
        <f>_xlfn.XLOOKUP(BA139,'Cleansing - Response'!$N:$N,'Cleansing - Response'!$O:$O,)</f>
        <v>Yes / Sometimes</v>
      </c>
      <c r="CM139" s="86">
        <f>IF(Form_Responses1811121314[[#This Row],[Answer - B7-5]]="Yes / Sometimes",1,0)</f>
        <v>1</v>
      </c>
      <c r="CN139" s="86" t="str">
        <f>_xlfn.XLOOKUP(BB139,'Cleansing - Response'!$N:$N,'Cleansing - Response'!$O:$O,)</f>
        <v>Yes / Sometimes</v>
      </c>
      <c r="CO139" s="86">
        <f>IF(Form_Responses1811121314[[#This Row],[Answer - B7-6]]="Yes / Sometimes",1,0)</f>
        <v>1</v>
      </c>
      <c r="CP139" s="87" t="str">
        <f>IF(COUNTIF(Form_Responses1811121314[[#This Row],[Answer - B7-1]:[Answer - B7-6]], "Yes / Sometimes") &gt; 4, "More than 4 times","Up to 4 times")</f>
        <v>More than 4 times</v>
      </c>
      <c r="CQ139" s="152">
        <f>IF(Form_Responses1811121314[[#This Row],[Answer - B7 (Overall)]]="More than 4 times",1,0)</f>
        <v>1</v>
      </c>
    </row>
    <row r="140" spans="1:95" ht="13.2" hidden="1" x14ac:dyDescent="0.25">
      <c r="A140" s="82">
        <v>45572.437563576386</v>
      </c>
      <c r="B140" s="83" t="s">
        <v>470</v>
      </c>
      <c r="C140" s="84" t="s">
        <v>471</v>
      </c>
      <c r="D140" s="83">
        <v>100</v>
      </c>
      <c r="E140" s="83">
        <v>0.83</v>
      </c>
      <c r="F140" s="83" t="s">
        <v>114</v>
      </c>
      <c r="G140" s="83" t="s">
        <v>76</v>
      </c>
      <c r="H140" s="83" t="s">
        <v>330</v>
      </c>
      <c r="I140" s="83" t="s">
        <v>73</v>
      </c>
      <c r="J140" s="83" t="s">
        <v>64</v>
      </c>
      <c r="K140" s="83" t="s">
        <v>78</v>
      </c>
      <c r="L140" s="83" t="s">
        <v>64</v>
      </c>
      <c r="M140" s="83" t="s">
        <v>78</v>
      </c>
      <c r="N140" s="83" t="s">
        <v>64</v>
      </c>
      <c r="O140" s="83" t="s">
        <v>64</v>
      </c>
      <c r="P140" s="83" t="s">
        <v>64</v>
      </c>
      <c r="Q140" s="83" t="s">
        <v>64</v>
      </c>
      <c r="R140" s="83" t="s">
        <v>64</v>
      </c>
      <c r="S140" s="83" t="s">
        <v>64</v>
      </c>
      <c r="T140" s="83" t="s">
        <v>64</v>
      </c>
      <c r="U140" s="83" t="s">
        <v>64</v>
      </c>
      <c r="V140" s="83" t="s">
        <v>64</v>
      </c>
      <c r="W140" s="83" t="s">
        <v>64</v>
      </c>
      <c r="X140" s="83" t="s">
        <v>64</v>
      </c>
      <c r="Y140" s="83" t="s">
        <v>64</v>
      </c>
      <c r="Z140" s="83" t="s">
        <v>65</v>
      </c>
      <c r="AA140" s="83" t="s">
        <v>65</v>
      </c>
      <c r="AB140" s="83" t="s">
        <v>65</v>
      </c>
      <c r="AC140" s="83" t="s">
        <v>65</v>
      </c>
      <c r="AD140" s="83" t="s">
        <v>65</v>
      </c>
      <c r="AE140" s="83" t="s">
        <v>65</v>
      </c>
      <c r="AF140" s="83" t="s">
        <v>79</v>
      </c>
      <c r="AG140" s="83" t="s">
        <v>79</v>
      </c>
      <c r="AH140" s="83" t="s">
        <v>66</v>
      </c>
      <c r="AI140" s="83" t="s">
        <v>66</v>
      </c>
      <c r="AJ140" s="83" t="s">
        <v>66</v>
      </c>
      <c r="AK140" s="83" t="s">
        <v>66</v>
      </c>
      <c r="AL140" s="83" t="s">
        <v>66</v>
      </c>
      <c r="AM140" s="83" t="s">
        <v>65</v>
      </c>
      <c r="AN140" s="83" t="s">
        <v>66</v>
      </c>
      <c r="AO140" s="83" t="s">
        <v>66</v>
      </c>
      <c r="AP140" s="83" t="s">
        <v>67</v>
      </c>
      <c r="AQ140" s="83" t="s">
        <v>67</v>
      </c>
      <c r="AR140" s="83" t="s">
        <v>63</v>
      </c>
      <c r="AS140" s="83" t="s">
        <v>472</v>
      </c>
      <c r="AT140" s="83" t="s">
        <v>169</v>
      </c>
      <c r="AU140" s="83" t="s">
        <v>93</v>
      </c>
      <c r="AV140" s="83" t="s">
        <v>67</v>
      </c>
      <c r="AW140" s="83" t="s">
        <v>72</v>
      </c>
      <c r="AX140" s="83" t="s">
        <v>63</v>
      </c>
      <c r="AY140" s="83" t="s">
        <v>63</v>
      </c>
      <c r="AZ140" s="83" t="s">
        <v>63</v>
      </c>
      <c r="BA140" s="83" t="s">
        <v>72</v>
      </c>
      <c r="BB140" s="83" t="s">
        <v>72</v>
      </c>
      <c r="BC140" s="83" t="s">
        <v>73</v>
      </c>
      <c r="BD140" s="83" t="s">
        <v>146</v>
      </c>
      <c r="BE140" s="83" t="s">
        <v>73</v>
      </c>
      <c r="BF140" s="83"/>
      <c r="BG140" s="87" t="s">
        <v>335</v>
      </c>
      <c r="BH140" s="87" t="s">
        <v>114</v>
      </c>
      <c r="BI140" s="76" t="s">
        <v>1415</v>
      </c>
      <c r="BJ140">
        <f t="shared" si="6"/>
        <v>15</v>
      </c>
      <c r="BK140" s="87">
        <f t="shared" si="7"/>
        <v>52</v>
      </c>
      <c r="BL140" s="87"/>
      <c r="BM140" s="86" t="str">
        <f>_xlfn.XLOOKUP(Form_Responses1811121314[[#This Row],[Sekolah School (Cleansed)]],'Quality Check'!$B$11:$B$14,'Quality Check'!$C$11:$C$14,)</f>
        <v>Rural</v>
      </c>
      <c r="BN140" s="86" t="str">
        <f>_xlfn.XLOOKUP(Form_Responses1811121314[[#This Row],[Sekolah School (Cleansed)]],'Quality Check'!$B$11:$B$14,'Quality Check'!$D$11:$D$14,)</f>
        <v>Controlled Group (CG)</v>
      </c>
      <c r="BO140" s="87" t="str">
        <f>_xlfn.XLOOKUP(AS140,'Cleansing - Toothpaste Brand'!A:A,'Cleansing - Toothpaste Brand'!B:B,)</f>
        <v>Colgate</v>
      </c>
      <c r="BP140" s="87"/>
      <c r="BQ14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40" s="86" t="str">
        <f>_xlfn.XLOOKUP(AP140,'Cleansing - Response'!E:E,'Cleansing - Response'!F:F,)</f>
        <v>2 days and more</v>
      </c>
      <c r="BS140" s="86">
        <f>IF(Form_Responses1811121314[[#This Row],[Answer - B1]]="2 days and more",1,0)</f>
        <v>1</v>
      </c>
      <c r="BT140" s="86" t="str">
        <f>_xlfn.XLOOKUP(AQ140,'Cleansing - Response'!E:E,'Cleansing - Response'!F:F,)</f>
        <v>2 days and more</v>
      </c>
      <c r="BU140" s="86">
        <f>IF(Form_Responses1811121314[[#This Row],[Answer - B2]]="2 days and more",1,0)</f>
        <v>1</v>
      </c>
      <c r="BV140" s="86" t="str">
        <f t="shared" si="8"/>
        <v>Ya / Yes</v>
      </c>
      <c r="BW140" s="86">
        <f>IF(Form_Responses1811121314[[#This Row],[Answer - B3]]="Ya / Yes",1,0)</f>
        <v>1</v>
      </c>
      <c r="BX140" s="86" t="str">
        <f>_xlfn.XLOOKUP(AT140,'Cleansing - Response'!E:E,'Cleansing - Response'!F:F,)</f>
        <v>Rarely / Sometimes</v>
      </c>
      <c r="BY140" s="86">
        <f>IF(Form_Responses1811121314[[#This Row],[Answer - B4]]="Always",1,0)</f>
        <v>0</v>
      </c>
      <c r="BZ140" s="86" t="str">
        <f>_xlfn.XLOOKUP(AU140,'Cleansing - Response'!H:H,'Cleansing - Response'!I:I,)</f>
        <v>Not using dental floss</v>
      </c>
      <c r="CA140" s="86">
        <f>IF(Form_Responses1811121314[[#This Row],[Answer - B5]]="Sometimes / When in need",2,IF(Form_Responses1811121314[[#This Row],[Answer - B5]]="Using dental floss at least once",1,0))</f>
        <v>0</v>
      </c>
      <c r="CB140" s="86" t="str">
        <f>_xlfn.XLOOKUP(AV140,'Cleansing - Response'!K:K,'Cleansing - Response'!L:L,)</f>
        <v>More than 1 time a day</v>
      </c>
      <c r="CC140" s="86">
        <f>IF(Form_Responses1811121314[[#This Row],[Answer - B6]]="More than 1 time a day",1,0)</f>
        <v>1</v>
      </c>
      <c r="CD140" s="86" t="str">
        <f>_xlfn.XLOOKUP(AW140,'Cleansing - Response'!$N:$N,'Cleansing - Response'!$O:$O,)</f>
        <v>Yes / Sometimes</v>
      </c>
      <c r="CE140" s="86">
        <f>IF(Form_Responses1811121314[[#This Row],[Answer - B7-1]]="Yes / Sometimes",1,0)</f>
        <v>1</v>
      </c>
      <c r="CF140" s="86" t="str">
        <f>_xlfn.XLOOKUP(AX140,'Cleansing - Response'!$N:$N,'Cleansing - Response'!$O:$O,)</f>
        <v>Yes / Sometimes</v>
      </c>
      <c r="CG140" s="86">
        <f>IF(Form_Responses1811121314[[#This Row],[Answer - B7-2]]="Yes / Sometimes",1,0)</f>
        <v>1</v>
      </c>
      <c r="CH140" s="86" t="str">
        <f>_xlfn.XLOOKUP(AY140,'Cleansing - Response'!$N:$N,'Cleansing - Response'!$O:$O,)</f>
        <v>Yes / Sometimes</v>
      </c>
      <c r="CI140" s="86">
        <f>IF(Form_Responses1811121314[[#This Row],[Answer - B7-3]]="Yes / Sometimes",1,0)</f>
        <v>1</v>
      </c>
      <c r="CJ140" s="86" t="str">
        <f>_xlfn.XLOOKUP(AZ140,'Cleansing - Response'!$N:$N,'Cleansing - Response'!$O:$O,)</f>
        <v>Yes / Sometimes</v>
      </c>
      <c r="CK140" s="86">
        <f>IF(Form_Responses1811121314[[#This Row],[Answer - B7-4]]="Yes / Sometimes",1,0)</f>
        <v>1</v>
      </c>
      <c r="CL140" s="86" t="str">
        <f>_xlfn.XLOOKUP(BA140,'Cleansing - Response'!$N:$N,'Cleansing - Response'!$O:$O,)</f>
        <v>Yes / Sometimes</v>
      </c>
      <c r="CM140" s="86">
        <f>IF(Form_Responses1811121314[[#This Row],[Answer - B7-5]]="Yes / Sometimes",1,0)</f>
        <v>1</v>
      </c>
      <c r="CN140" s="86" t="str">
        <f>_xlfn.XLOOKUP(BB140,'Cleansing - Response'!$N:$N,'Cleansing - Response'!$O:$O,)</f>
        <v>Yes / Sometimes</v>
      </c>
      <c r="CO140" s="86">
        <f>IF(Form_Responses1811121314[[#This Row],[Answer - B7-6]]="Yes / Sometimes",1,0)</f>
        <v>1</v>
      </c>
      <c r="CP140" s="87" t="str">
        <f>IF(COUNTIF(Form_Responses1811121314[[#This Row],[Answer - B7-1]:[Answer - B7-6]], "Yes / Sometimes") &gt; 4, "More than 4 times","Up to 4 times")</f>
        <v>More than 4 times</v>
      </c>
      <c r="CQ140" s="152">
        <f>IF(Form_Responses1811121314[[#This Row],[Answer - B7 (Overall)]]="More than 4 times",1,0)</f>
        <v>1</v>
      </c>
    </row>
    <row r="141" spans="1:95" ht="13.2" hidden="1" x14ac:dyDescent="0.25">
      <c r="A141" s="82">
        <v>45572.438146261571</v>
      </c>
      <c r="B141" s="83" t="s">
        <v>473</v>
      </c>
      <c r="C141" s="84" t="s">
        <v>474</v>
      </c>
      <c r="D141" s="83">
        <v>34.82</v>
      </c>
      <c r="E141" s="83">
        <v>0.13</v>
      </c>
      <c r="F141" s="83" t="s">
        <v>114</v>
      </c>
      <c r="G141" s="83" t="s">
        <v>76</v>
      </c>
      <c r="H141" s="83" t="s">
        <v>475</v>
      </c>
      <c r="I141" s="83" t="s">
        <v>63</v>
      </c>
      <c r="J141" s="83" t="s">
        <v>64</v>
      </c>
      <c r="K141" s="83" t="s">
        <v>64</v>
      </c>
      <c r="L141" s="83" t="s">
        <v>64</v>
      </c>
      <c r="M141" s="83" t="s">
        <v>64</v>
      </c>
      <c r="N141" s="83" t="s">
        <v>64</v>
      </c>
      <c r="O141" s="83" t="s">
        <v>64</v>
      </c>
      <c r="P141" s="83" t="s">
        <v>78</v>
      </c>
      <c r="Q141" s="83" t="s">
        <v>64</v>
      </c>
      <c r="R141" s="83" t="s">
        <v>64</v>
      </c>
      <c r="S141" s="83" t="s">
        <v>64</v>
      </c>
      <c r="T141" s="83" t="s">
        <v>64</v>
      </c>
      <c r="U141" s="83" t="s">
        <v>64</v>
      </c>
      <c r="V141" s="83" t="s">
        <v>64</v>
      </c>
      <c r="W141" s="83" t="s">
        <v>64</v>
      </c>
      <c r="X141" s="83" t="s">
        <v>78</v>
      </c>
      <c r="Y141" s="83" t="s">
        <v>64</v>
      </c>
      <c r="Z141" s="83" t="s">
        <v>65</v>
      </c>
      <c r="AA141" s="83" t="s">
        <v>65</v>
      </c>
      <c r="AB141" s="83" t="s">
        <v>65</v>
      </c>
      <c r="AC141" s="83" t="s">
        <v>65</v>
      </c>
      <c r="AD141" s="83" t="s">
        <v>65</v>
      </c>
      <c r="AE141" s="83" t="s">
        <v>65</v>
      </c>
      <c r="AF141" s="83" t="s">
        <v>65</v>
      </c>
      <c r="AG141" s="83" t="s">
        <v>66</v>
      </c>
      <c r="AH141" s="83" t="s">
        <v>79</v>
      </c>
      <c r="AI141" s="83" t="s">
        <v>79</v>
      </c>
      <c r="AJ141" s="83" t="s">
        <v>65</v>
      </c>
      <c r="AK141" s="83" t="s">
        <v>65</v>
      </c>
      <c r="AL141" s="83" t="s">
        <v>65</v>
      </c>
      <c r="AM141" s="83" t="s">
        <v>65</v>
      </c>
      <c r="AN141" s="83" t="s">
        <v>66</v>
      </c>
      <c r="AO141" s="83" t="s">
        <v>66</v>
      </c>
      <c r="AP141" s="83" t="s">
        <v>85</v>
      </c>
      <c r="AQ141" s="83" t="s">
        <v>85</v>
      </c>
      <c r="AR141" s="83" t="s">
        <v>63</v>
      </c>
      <c r="AS141" s="83" t="s">
        <v>223</v>
      </c>
      <c r="AT141" s="83" t="s">
        <v>69</v>
      </c>
      <c r="AU141" s="83" t="s">
        <v>70</v>
      </c>
      <c r="AV141" s="83" t="s">
        <v>71</v>
      </c>
      <c r="AW141" s="83" t="s">
        <v>72</v>
      </c>
      <c r="AX141" s="83" t="s">
        <v>72</v>
      </c>
      <c r="AY141" s="83" t="s">
        <v>63</v>
      </c>
      <c r="AZ141" s="83" t="s">
        <v>63</v>
      </c>
      <c r="BA141" s="83" t="s">
        <v>63</v>
      </c>
      <c r="BB141" s="83" t="s">
        <v>72</v>
      </c>
      <c r="BC141" s="83" t="s">
        <v>73</v>
      </c>
      <c r="BD141" s="83"/>
      <c r="BE141" s="83" t="s">
        <v>73</v>
      </c>
      <c r="BF141" s="83"/>
      <c r="BG141" s="87" t="s">
        <v>335</v>
      </c>
      <c r="BH141" s="87" t="s">
        <v>114</v>
      </c>
      <c r="BI141" s="76" t="s">
        <v>1414</v>
      </c>
      <c r="BJ141">
        <f t="shared" si="6"/>
        <v>13</v>
      </c>
      <c r="BK141" s="87">
        <f t="shared" si="7"/>
        <v>58</v>
      </c>
      <c r="BL141" s="87"/>
      <c r="BM141" s="86" t="str">
        <f>_xlfn.XLOOKUP(Form_Responses1811121314[[#This Row],[Sekolah School (Cleansed)]],'Quality Check'!$B$11:$B$14,'Quality Check'!$C$11:$C$14,)</f>
        <v>Rural</v>
      </c>
      <c r="BN141" s="86" t="str">
        <f>_xlfn.XLOOKUP(Form_Responses1811121314[[#This Row],[Sekolah School (Cleansed)]],'Quality Check'!$B$11:$B$14,'Quality Check'!$D$11:$D$14,)</f>
        <v>Controlled Group (CG)</v>
      </c>
      <c r="BO141" s="87" t="str">
        <f>_xlfn.XLOOKUP(AS141,'Cleansing - Toothpaste Brand'!A:A,'Cleansing - Toothpaste Brand'!B:B,)</f>
        <v>Colgate</v>
      </c>
      <c r="BP141" s="87"/>
      <c r="BQ14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41" s="86" t="str">
        <f>_xlfn.XLOOKUP(AP141,'Cleansing - Response'!E:E,'Cleansing - Response'!F:F,)</f>
        <v>2 days and more</v>
      </c>
      <c r="BS141" s="86">
        <f>IF(Form_Responses1811121314[[#This Row],[Answer - B1]]="2 days and more",1,0)</f>
        <v>1</v>
      </c>
      <c r="BT141" s="86" t="str">
        <f>_xlfn.XLOOKUP(AQ141,'Cleansing - Response'!E:E,'Cleansing - Response'!F:F,)</f>
        <v>2 days and more</v>
      </c>
      <c r="BU141" s="86">
        <f>IF(Form_Responses1811121314[[#This Row],[Answer - B2]]="2 days and more",1,0)</f>
        <v>1</v>
      </c>
      <c r="BV141" s="86" t="str">
        <f t="shared" si="8"/>
        <v>Ya / Yes</v>
      </c>
      <c r="BW141" s="86">
        <f>IF(Form_Responses1811121314[[#This Row],[Answer - B3]]="Ya / Yes",1,0)</f>
        <v>1</v>
      </c>
      <c r="BX141" s="86" t="str">
        <f>_xlfn.XLOOKUP(AT141,'Cleansing - Response'!E:E,'Cleansing - Response'!F:F,)</f>
        <v>Rarely / Sometimes</v>
      </c>
      <c r="BY141" s="86">
        <f>IF(Form_Responses1811121314[[#This Row],[Answer - B4]]="Always",1,0)</f>
        <v>0</v>
      </c>
      <c r="BZ141" s="86" t="str">
        <f>_xlfn.XLOOKUP(AU141,'Cleansing - Response'!H:H,'Cleansing - Response'!I:I,)</f>
        <v>Sometimes / When in need</v>
      </c>
      <c r="CA141" s="86">
        <f>IF(Form_Responses1811121314[[#This Row],[Answer - B5]]="Sometimes / When in need",2,IF(Form_Responses1811121314[[#This Row],[Answer - B5]]="Using dental floss at least once",1,0))</f>
        <v>2</v>
      </c>
      <c r="CB141" s="86" t="str">
        <f>_xlfn.XLOOKUP(AV141,'Cleansing - Response'!K:K,'Cleansing - Response'!L:L,)</f>
        <v>Up to 1 time a day</v>
      </c>
      <c r="CC141" s="86">
        <f>IF(Form_Responses1811121314[[#This Row],[Answer - B6]]="More than 1 time a day",1,0)</f>
        <v>0</v>
      </c>
      <c r="CD141" s="86" t="str">
        <f>_xlfn.XLOOKUP(AW141,'Cleansing - Response'!$N:$N,'Cleansing - Response'!$O:$O,)</f>
        <v>Yes / Sometimes</v>
      </c>
      <c r="CE141" s="86">
        <f>IF(Form_Responses1811121314[[#This Row],[Answer - B7-1]]="Yes / Sometimes",1,0)</f>
        <v>1</v>
      </c>
      <c r="CF141" s="86" t="str">
        <f>_xlfn.XLOOKUP(AX141,'Cleansing - Response'!$N:$N,'Cleansing - Response'!$O:$O,)</f>
        <v>Yes / Sometimes</v>
      </c>
      <c r="CG141" s="86">
        <f>IF(Form_Responses1811121314[[#This Row],[Answer - B7-2]]="Yes / Sometimes",1,0)</f>
        <v>1</v>
      </c>
      <c r="CH141" s="86" t="str">
        <f>_xlfn.XLOOKUP(AY141,'Cleansing - Response'!$N:$N,'Cleansing - Response'!$O:$O,)</f>
        <v>Yes / Sometimes</v>
      </c>
      <c r="CI141" s="86">
        <f>IF(Form_Responses1811121314[[#This Row],[Answer - B7-3]]="Yes / Sometimes",1,0)</f>
        <v>1</v>
      </c>
      <c r="CJ141" s="86" t="str">
        <f>_xlfn.XLOOKUP(AZ141,'Cleansing - Response'!$N:$N,'Cleansing - Response'!$O:$O,)</f>
        <v>Yes / Sometimes</v>
      </c>
      <c r="CK141" s="86">
        <f>IF(Form_Responses1811121314[[#This Row],[Answer - B7-4]]="Yes / Sometimes",1,0)</f>
        <v>1</v>
      </c>
      <c r="CL141" s="86" t="str">
        <f>_xlfn.XLOOKUP(BA141,'Cleansing - Response'!$N:$N,'Cleansing - Response'!$O:$O,)</f>
        <v>Yes / Sometimes</v>
      </c>
      <c r="CM141" s="86">
        <f>IF(Form_Responses1811121314[[#This Row],[Answer - B7-5]]="Yes / Sometimes",1,0)</f>
        <v>1</v>
      </c>
      <c r="CN141" s="86" t="str">
        <f>_xlfn.XLOOKUP(BB141,'Cleansing - Response'!$N:$N,'Cleansing - Response'!$O:$O,)</f>
        <v>Yes / Sometimes</v>
      </c>
      <c r="CO141" s="86">
        <f>IF(Form_Responses1811121314[[#This Row],[Answer - B7-6]]="Yes / Sometimes",1,0)</f>
        <v>1</v>
      </c>
      <c r="CP141" s="87" t="str">
        <f>IF(COUNTIF(Form_Responses1811121314[[#This Row],[Answer - B7-1]:[Answer - B7-6]], "Yes / Sometimes") &gt; 4, "More than 4 times","Up to 4 times")</f>
        <v>More than 4 times</v>
      </c>
      <c r="CQ141" s="152">
        <f>IF(Form_Responses1811121314[[#This Row],[Answer - B7 (Overall)]]="More than 4 times",1,0)</f>
        <v>1</v>
      </c>
    </row>
    <row r="142" spans="1:95" ht="13.2" hidden="1" x14ac:dyDescent="0.25">
      <c r="A142" s="82">
        <v>45572.440220925928</v>
      </c>
      <c r="B142" s="83" t="s">
        <v>476</v>
      </c>
      <c r="C142" s="84" t="s">
        <v>477</v>
      </c>
      <c r="D142" s="83">
        <v>100</v>
      </c>
      <c r="E142" s="83">
        <v>0.5</v>
      </c>
      <c r="F142" s="83" t="s">
        <v>114</v>
      </c>
      <c r="G142" s="83" t="s">
        <v>76</v>
      </c>
      <c r="H142" s="83" t="s">
        <v>330</v>
      </c>
      <c r="I142" s="83" t="s">
        <v>63</v>
      </c>
      <c r="J142" s="83" t="s">
        <v>64</v>
      </c>
      <c r="K142" s="83" t="s">
        <v>64</v>
      </c>
      <c r="L142" s="83" t="s">
        <v>64</v>
      </c>
      <c r="M142" s="83" t="s">
        <v>78</v>
      </c>
      <c r="N142" s="83" t="s">
        <v>64</v>
      </c>
      <c r="O142" s="83" t="s">
        <v>64</v>
      </c>
      <c r="P142" s="83" t="s">
        <v>64</v>
      </c>
      <c r="Q142" s="83" t="s">
        <v>64</v>
      </c>
      <c r="R142" s="83" t="s">
        <v>64</v>
      </c>
      <c r="S142" s="83" t="s">
        <v>64</v>
      </c>
      <c r="T142" s="83" t="s">
        <v>64</v>
      </c>
      <c r="U142" s="83" t="s">
        <v>64</v>
      </c>
      <c r="V142" s="83" t="s">
        <v>64</v>
      </c>
      <c r="W142" s="83" t="s">
        <v>64</v>
      </c>
      <c r="X142" s="83" t="s">
        <v>64</v>
      </c>
      <c r="Y142" s="83" t="s">
        <v>64</v>
      </c>
      <c r="Z142" s="83" t="s">
        <v>65</v>
      </c>
      <c r="AA142" s="83" t="s">
        <v>65</v>
      </c>
      <c r="AB142" s="83" t="s">
        <v>65</v>
      </c>
      <c r="AC142" s="83" t="s">
        <v>66</v>
      </c>
      <c r="AD142" s="83" t="s">
        <v>65</v>
      </c>
      <c r="AE142" s="83" t="s">
        <v>65</v>
      </c>
      <c r="AF142" s="83" t="s">
        <v>65</v>
      </c>
      <c r="AG142" s="83" t="s">
        <v>65</v>
      </c>
      <c r="AH142" s="83" t="s">
        <v>65</v>
      </c>
      <c r="AI142" s="83" t="s">
        <v>65</v>
      </c>
      <c r="AJ142" s="83" t="s">
        <v>65</v>
      </c>
      <c r="AK142" s="83" t="s">
        <v>65</v>
      </c>
      <c r="AL142" s="83" t="s">
        <v>66</v>
      </c>
      <c r="AM142" s="83" t="s">
        <v>65</v>
      </c>
      <c r="AN142" s="83" t="s">
        <v>66</v>
      </c>
      <c r="AO142" s="83" t="s">
        <v>65</v>
      </c>
      <c r="AP142" s="83" t="s">
        <v>67</v>
      </c>
      <c r="AQ142" s="83" t="s">
        <v>67</v>
      </c>
      <c r="AR142" s="83" t="s">
        <v>63</v>
      </c>
      <c r="AS142" s="83" t="s">
        <v>120</v>
      </c>
      <c r="AT142" s="83" t="s">
        <v>69</v>
      </c>
      <c r="AU142" s="83" t="s">
        <v>80</v>
      </c>
      <c r="AV142" s="83" t="s">
        <v>71</v>
      </c>
      <c r="AW142" s="83" t="s">
        <v>72</v>
      </c>
      <c r="AX142" s="83" t="s">
        <v>72</v>
      </c>
      <c r="AY142" s="83" t="s">
        <v>72</v>
      </c>
      <c r="AZ142" s="83" t="s">
        <v>72</v>
      </c>
      <c r="BA142" s="83" t="s">
        <v>72</v>
      </c>
      <c r="BB142" s="83" t="s">
        <v>72</v>
      </c>
      <c r="BC142" s="83" t="s">
        <v>73</v>
      </c>
      <c r="BD142" s="83"/>
      <c r="BE142" s="83" t="s">
        <v>73</v>
      </c>
      <c r="BF142" s="83"/>
      <c r="BG142" s="87" t="s">
        <v>335</v>
      </c>
      <c r="BH142" s="87" t="s">
        <v>114</v>
      </c>
      <c r="BI142" s="76" t="s">
        <v>1414</v>
      </c>
      <c r="BJ142">
        <f t="shared" si="6"/>
        <v>16</v>
      </c>
      <c r="BK142" s="87">
        <f t="shared" si="7"/>
        <v>58</v>
      </c>
      <c r="BL142" s="87"/>
      <c r="BM142" s="86" t="str">
        <f>_xlfn.XLOOKUP(Form_Responses1811121314[[#This Row],[Sekolah School (Cleansed)]],'Quality Check'!$B$11:$B$14,'Quality Check'!$C$11:$C$14,)</f>
        <v>Rural</v>
      </c>
      <c r="BN142" s="86" t="str">
        <f>_xlfn.XLOOKUP(Form_Responses1811121314[[#This Row],[Sekolah School (Cleansed)]],'Quality Check'!$B$11:$B$14,'Quality Check'!$D$11:$D$14,)</f>
        <v>Controlled Group (CG)</v>
      </c>
      <c r="BO142" s="87" t="str">
        <f>_xlfn.XLOOKUP(AS142,'Cleansing - Toothpaste Brand'!A:A,'Cleansing - Toothpaste Brand'!B:B,)</f>
        <v>Colgate</v>
      </c>
      <c r="BP142" s="87"/>
      <c r="BQ14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42" s="86" t="str">
        <f>_xlfn.XLOOKUP(AP142,'Cleansing - Response'!E:E,'Cleansing - Response'!F:F,)</f>
        <v>2 days and more</v>
      </c>
      <c r="BS142" s="86">
        <f>IF(Form_Responses1811121314[[#This Row],[Answer - B1]]="2 days and more",1,0)</f>
        <v>1</v>
      </c>
      <c r="BT142" s="86" t="str">
        <f>_xlfn.XLOOKUP(AQ142,'Cleansing - Response'!E:E,'Cleansing - Response'!F:F,)</f>
        <v>2 days and more</v>
      </c>
      <c r="BU142" s="86">
        <f>IF(Form_Responses1811121314[[#This Row],[Answer - B2]]="2 days and more",1,0)</f>
        <v>1</v>
      </c>
      <c r="BV142" s="86" t="str">
        <f t="shared" si="8"/>
        <v>Ya / Yes</v>
      </c>
      <c r="BW142" s="86">
        <f>IF(Form_Responses1811121314[[#This Row],[Answer - B3]]="Ya / Yes",1,0)</f>
        <v>1</v>
      </c>
      <c r="BX142" s="86" t="str">
        <f>_xlfn.XLOOKUP(AT142,'Cleansing - Response'!E:E,'Cleansing - Response'!F:F,)</f>
        <v>Rarely / Sometimes</v>
      </c>
      <c r="BY142" s="86">
        <f>IF(Form_Responses1811121314[[#This Row],[Answer - B4]]="Always",1,0)</f>
        <v>0</v>
      </c>
      <c r="BZ142" s="86" t="str">
        <f>_xlfn.XLOOKUP(AU142,'Cleansing - Response'!H:H,'Cleansing - Response'!I:I,)</f>
        <v>Using dental floss at least once</v>
      </c>
      <c r="CA142" s="86">
        <f>IF(Form_Responses1811121314[[#This Row],[Answer - B5]]="Sometimes / When in need",2,IF(Form_Responses1811121314[[#This Row],[Answer - B5]]="Using dental floss at least once",1,0))</f>
        <v>1</v>
      </c>
      <c r="CB142" s="86" t="str">
        <f>_xlfn.XLOOKUP(AV142,'Cleansing - Response'!K:K,'Cleansing - Response'!L:L,)</f>
        <v>Up to 1 time a day</v>
      </c>
      <c r="CC142" s="86">
        <f>IF(Form_Responses1811121314[[#This Row],[Answer - B6]]="More than 1 time a day",1,0)</f>
        <v>0</v>
      </c>
      <c r="CD142" s="86" t="str">
        <f>_xlfn.XLOOKUP(AW142,'Cleansing - Response'!$N:$N,'Cleansing - Response'!$O:$O,)</f>
        <v>Yes / Sometimes</v>
      </c>
      <c r="CE142" s="86">
        <f>IF(Form_Responses1811121314[[#This Row],[Answer - B7-1]]="Yes / Sometimes",1,0)</f>
        <v>1</v>
      </c>
      <c r="CF142" s="86" t="str">
        <f>_xlfn.XLOOKUP(AX142,'Cleansing - Response'!$N:$N,'Cleansing - Response'!$O:$O,)</f>
        <v>Yes / Sometimes</v>
      </c>
      <c r="CG142" s="86">
        <f>IF(Form_Responses1811121314[[#This Row],[Answer - B7-2]]="Yes / Sometimes",1,0)</f>
        <v>1</v>
      </c>
      <c r="CH142" s="86" t="str">
        <f>_xlfn.XLOOKUP(AY142,'Cleansing - Response'!$N:$N,'Cleansing - Response'!$O:$O,)</f>
        <v>Yes / Sometimes</v>
      </c>
      <c r="CI142" s="86">
        <f>IF(Form_Responses1811121314[[#This Row],[Answer - B7-3]]="Yes / Sometimes",1,0)</f>
        <v>1</v>
      </c>
      <c r="CJ142" s="86" t="str">
        <f>_xlfn.XLOOKUP(AZ142,'Cleansing - Response'!$N:$N,'Cleansing - Response'!$O:$O,)</f>
        <v>Yes / Sometimes</v>
      </c>
      <c r="CK142" s="86">
        <f>IF(Form_Responses1811121314[[#This Row],[Answer - B7-4]]="Yes / Sometimes",1,0)</f>
        <v>1</v>
      </c>
      <c r="CL142" s="86" t="str">
        <f>_xlfn.XLOOKUP(BA142,'Cleansing - Response'!$N:$N,'Cleansing - Response'!$O:$O,)</f>
        <v>Yes / Sometimes</v>
      </c>
      <c r="CM142" s="86">
        <f>IF(Form_Responses1811121314[[#This Row],[Answer - B7-5]]="Yes / Sometimes",1,0)</f>
        <v>1</v>
      </c>
      <c r="CN142" s="86" t="str">
        <f>_xlfn.XLOOKUP(BB142,'Cleansing - Response'!$N:$N,'Cleansing - Response'!$O:$O,)</f>
        <v>Yes / Sometimes</v>
      </c>
      <c r="CO142" s="86">
        <f>IF(Form_Responses1811121314[[#This Row],[Answer - B7-6]]="Yes / Sometimes",1,0)</f>
        <v>1</v>
      </c>
      <c r="CP142" s="87" t="str">
        <f>IF(COUNTIF(Form_Responses1811121314[[#This Row],[Answer - B7-1]:[Answer - B7-6]], "Yes / Sometimes") &gt; 4, "More than 4 times","Up to 4 times")</f>
        <v>More than 4 times</v>
      </c>
      <c r="CQ142" s="152">
        <f>IF(Form_Responses1811121314[[#This Row],[Answer - B7 (Overall)]]="More than 4 times",1,0)</f>
        <v>1</v>
      </c>
    </row>
    <row r="143" spans="1:95" ht="13.2" hidden="1" x14ac:dyDescent="0.25">
      <c r="A143" s="82">
        <v>45572.442428622686</v>
      </c>
      <c r="B143" s="83" t="s">
        <v>478</v>
      </c>
      <c r="C143" s="84" t="s">
        <v>479</v>
      </c>
      <c r="D143" s="83">
        <v>100</v>
      </c>
      <c r="E143" s="83">
        <v>0.56999999999999995</v>
      </c>
      <c r="F143" s="83" t="s">
        <v>423</v>
      </c>
      <c r="G143" s="83" t="s">
        <v>76</v>
      </c>
      <c r="H143" s="83" t="s">
        <v>420</v>
      </c>
      <c r="I143" s="83" t="s">
        <v>73</v>
      </c>
      <c r="J143" s="83" t="s">
        <v>64</v>
      </c>
      <c r="K143" s="83" t="s">
        <v>78</v>
      </c>
      <c r="L143" s="83" t="s">
        <v>78</v>
      </c>
      <c r="M143" s="83" t="s">
        <v>78</v>
      </c>
      <c r="N143" s="83" t="s">
        <v>64</v>
      </c>
      <c r="O143" s="83" t="s">
        <v>84</v>
      </c>
      <c r="P143" s="83" t="s">
        <v>64</v>
      </c>
      <c r="Q143" s="83" t="s">
        <v>64</v>
      </c>
      <c r="R143" s="83" t="s">
        <v>64</v>
      </c>
      <c r="S143" s="83" t="s">
        <v>64</v>
      </c>
      <c r="T143" s="83" t="s">
        <v>84</v>
      </c>
      <c r="U143" s="83" t="s">
        <v>84</v>
      </c>
      <c r="V143" s="83" t="s">
        <v>64</v>
      </c>
      <c r="W143" s="83" t="s">
        <v>64</v>
      </c>
      <c r="X143" s="83" t="s">
        <v>78</v>
      </c>
      <c r="Y143" s="83" t="s">
        <v>78</v>
      </c>
      <c r="Z143" s="83" t="s">
        <v>65</v>
      </c>
      <c r="AA143" s="83" t="s">
        <v>65</v>
      </c>
      <c r="AB143" s="83" t="s">
        <v>66</v>
      </c>
      <c r="AC143" s="83" t="s">
        <v>65</v>
      </c>
      <c r="AD143" s="83" t="s">
        <v>65</v>
      </c>
      <c r="AE143" s="83" t="s">
        <v>65</v>
      </c>
      <c r="AF143" s="83" t="s">
        <v>66</v>
      </c>
      <c r="AG143" s="83" t="s">
        <v>66</v>
      </c>
      <c r="AH143" s="83" t="s">
        <v>66</v>
      </c>
      <c r="AI143" s="83" t="s">
        <v>79</v>
      </c>
      <c r="AJ143" s="83" t="s">
        <v>65</v>
      </c>
      <c r="AK143" s="83" t="s">
        <v>65</v>
      </c>
      <c r="AL143" s="83" t="s">
        <v>66</v>
      </c>
      <c r="AM143" s="83" t="s">
        <v>65</v>
      </c>
      <c r="AN143" s="83" t="s">
        <v>65</v>
      </c>
      <c r="AO143" s="83" t="s">
        <v>65</v>
      </c>
      <c r="AP143" s="83" t="s">
        <v>67</v>
      </c>
      <c r="AQ143" s="83" t="s">
        <v>67</v>
      </c>
      <c r="AR143" s="83" t="s">
        <v>63</v>
      </c>
      <c r="AS143" s="83" t="s">
        <v>223</v>
      </c>
      <c r="AT143" s="83" t="s">
        <v>69</v>
      </c>
      <c r="AU143" s="83" t="s">
        <v>80</v>
      </c>
      <c r="AV143" s="83" t="s">
        <v>71</v>
      </c>
      <c r="AW143" s="83" t="s">
        <v>73</v>
      </c>
      <c r="AX143" s="83" t="s">
        <v>72</v>
      </c>
      <c r="AY143" s="83" t="s">
        <v>63</v>
      </c>
      <c r="AZ143" s="83" t="s">
        <v>72</v>
      </c>
      <c r="BA143" s="83" t="s">
        <v>73</v>
      </c>
      <c r="BB143" s="83" t="s">
        <v>72</v>
      </c>
      <c r="BC143" s="83" t="s">
        <v>73</v>
      </c>
      <c r="BD143" s="83"/>
      <c r="BE143" s="83" t="s">
        <v>73</v>
      </c>
      <c r="BF143" s="83"/>
      <c r="BG143" s="87" t="s">
        <v>335</v>
      </c>
      <c r="BH143" s="86" t="s">
        <v>60</v>
      </c>
      <c r="BI143" s="76" t="s">
        <v>1415</v>
      </c>
      <c r="BJ143">
        <f t="shared" si="6"/>
        <v>9</v>
      </c>
      <c r="BK143" s="87">
        <f t="shared" si="7"/>
        <v>58</v>
      </c>
      <c r="BL143" s="87"/>
      <c r="BM143" s="86" t="str">
        <f>_xlfn.XLOOKUP(Form_Responses1811121314[[#This Row],[Sekolah School (Cleansed)]],'Quality Check'!$B$11:$B$14,'Quality Check'!$C$11:$C$14,)</f>
        <v>Rural</v>
      </c>
      <c r="BN143" s="86" t="str">
        <f>_xlfn.XLOOKUP(Form_Responses1811121314[[#This Row],[Sekolah School (Cleansed)]],'Quality Check'!$B$11:$B$14,'Quality Check'!$D$11:$D$14,)</f>
        <v>Controlled Group (CG)</v>
      </c>
      <c r="BO143" s="87" t="str">
        <f>_xlfn.XLOOKUP(AS143,'Cleansing - Toothpaste Brand'!A:A,'Cleansing - Toothpaste Brand'!B:B,)</f>
        <v>Colgate</v>
      </c>
      <c r="BP143" s="87"/>
      <c r="BQ14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43" s="86" t="str">
        <f>_xlfn.XLOOKUP(AP143,'Cleansing - Response'!E:E,'Cleansing - Response'!F:F,)</f>
        <v>2 days and more</v>
      </c>
      <c r="BS143" s="86">
        <f>IF(Form_Responses1811121314[[#This Row],[Answer - B1]]="2 days and more",1,0)</f>
        <v>1</v>
      </c>
      <c r="BT143" s="86" t="str">
        <f>_xlfn.XLOOKUP(AQ143,'Cleansing - Response'!E:E,'Cleansing - Response'!F:F,)</f>
        <v>2 days and more</v>
      </c>
      <c r="BU143" s="86">
        <f>IF(Form_Responses1811121314[[#This Row],[Answer - B2]]="2 days and more",1,0)</f>
        <v>1</v>
      </c>
      <c r="BV143" s="86" t="str">
        <f t="shared" si="8"/>
        <v>Ya / Yes</v>
      </c>
      <c r="BW143" s="86">
        <f>IF(Form_Responses1811121314[[#This Row],[Answer - B3]]="Ya / Yes",1,0)</f>
        <v>1</v>
      </c>
      <c r="BX143" s="86" t="str">
        <f>_xlfn.XLOOKUP(AT143,'Cleansing - Response'!E:E,'Cleansing - Response'!F:F,)</f>
        <v>Rarely / Sometimes</v>
      </c>
      <c r="BY143" s="86">
        <f>IF(Form_Responses1811121314[[#This Row],[Answer - B4]]="Always",1,0)</f>
        <v>0</v>
      </c>
      <c r="BZ143" s="86" t="str">
        <f>_xlfn.XLOOKUP(AU143,'Cleansing - Response'!H:H,'Cleansing - Response'!I:I,)</f>
        <v>Using dental floss at least once</v>
      </c>
      <c r="CA143" s="86">
        <f>IF(Form_Responses1811121314[[#This Row],[Answer - B5]]="Sometimes / When in need",2,IF(Form_Responses1811121314[[#This Row],[Answer - B5]]="Using dental floss at least once",1,0))</f>
        <v>1</v>
      </c>
      <c r="CB143" s="86" t="str">
        <f>_xlfn.XLOOKUP(AV143,'Cleansing - Response'!K:K,'Cleansing - Response'!L:L,)</f>
        <v>Up to 1 time a day</v>
      </c>
      <c r="CC143" s="86">
        <f>IF(Form_Responses1811121314[[#This Row],[Answer - B6]]="More than 1 time a day",1,0)</f>
        <v>0</v>
      </c>
      <c r="CD143" s="86" t="str">
        <f>_xlfn.XLOOKUP(AW143,'Cleansing - Response'!$N:$N,'Cleansing - Response'!$O:$O,)</f>
        <v>No</v>
      </c>
      <c r="CE143" s="86">
        <f>IF(Form_Responses1811121314[[#This Row],[Answer - B7-1]]="Yes / Sometimes",1,0)</f>
        <v>0</v>
      </c>
      <c r="CF143" s="86" t="str">
        <f>_xlfn.XLOOKUP(AX143,'Cleansing - Response'!$N:$N,'Cleansing - Response'!$O:$O,)</f>
        <v>Yes / Sometimes</v>
      </c>
      <c r="CG143" s="86">
        <f>IF(Form_Responses1811121314[[#This Row],[Answer - B7-2]]="Yes / Sometimes",1,0)</f>
        <v>1</v>
      </c>
      <c r="CH143" s="86" t="str">
        <f>_xlfn.XLOOKUP(AY143,'Cleansing - Response'!$N:$N,'Cleansing - Response'!$O:$O,)</f>
        <v>Yes / Sometimes</v>
      </c>
      <c r="CI143" s="86">
        <f>IF(Form_Responses1811121314[[#This Row],[Answer - B7-3]]="Yes / Sometimes",1,0)</f>
        <v>1</v>
      </c>
      <c r="CJ143" s="86" t="str">
        <f>_xlfn.XLOOKUP(AZ143,'Cleansing - Response'!$N:$N,'Cleansing - Response'!$O:$O,)</f>
        <v>Yes / Sometimes</v>
      </c>
      <c r="CK143" s="86">
        <f>IF(Form_Responses1811121314[[#This Row],[Answer - B7-4]]="Yes / Sometimes",1,0)</f>
        <v>1</v>
      </c>
      <c r="CL143" s="86" t="str">
        <f>_xlfn.XLOOKUP(BA143,'Cleansing - Response'!$N:$N,'Cleansing - Response'!$O:$O,)</f>
        <v>No</v>
      </c>
      <c r="CM143" s="86">
        <f>IF(Form_Responses1811121314[[#This Row],[Answer - B7-5]]="Yes / Sometimes",1,0)</f>
        <v>0</v>
      </c>
      <c r="CN143" s="86" t="str">
        <f>_xlfn.XLOOKUP(BB143,'Cleansing - Response'!$N:$N,'Cleansing - Response'!$O:$O,)</f>
        <v>Yes / Sometimes</v>
      </c>
      <c r="CO143" s="86">
        <f>IF(Form_Responses1811121314[[#This Row],[Answer - B7-6]]="Yes / Sometimes",1,0)</f>
        <v>1</v>
      </c>
      <c r="CP143" s="87" t="str">
        <f>IF(COUNTIF(Form_Responses1811121314[[#This Row],[Answer - B7-1]:[Answer - B7-6]], "Yes / Sometimes") &gt; 4, "More than 4 times","Up to 4 times")</f>
        <v>Up to 4 times</v>
      </c>
      <c r="CQ143" s="152">
        <f>IF(Form_Responses1811121314[[#This Row],[Answer - B7 (Overall)]]="More than 4 times",1,0)</f>
        <v>0</v>
      </c>
    </row>
    <row r="144" spans="1:95" ht="13.2" hidden="1" x14ac:dyDescent="0.25">
      <c r="A144" s="82">
        <v>45572.443728680555</v>
      </c>
      <c r="B144" s="83" t="s">
        <v>480</v>
      </c>
      <c r="C144" s="84" t="s">
        <v>481</v>
      </c>
      <c r="D144" s="83">
        <v>100</v>
      </c>
      <c r="E144" s="83">
        <v>0.67</v>
      </c>
      <c r="F144" s="83" t="s">
        <v>423</v>
      </c>
      <c r="G144" s="83" t="s">
        <v>76</v>
      </c>
      <c r="H144" s="83" t="s">
        <v>373</v>
      </c>
      <c r="I144" s="83" t="s">
        <v>63</v>
      </c>
      <c r="J144" s="83" t="s">
        <v>64</v>
      </c>
      <c r="K144" s="83" t="s">
        <v>84</v>
      </c>
      <c r="L144" s="83" t="s">
        <v>64</v>
      </c>
      <c r="M144" s="83" t="s">
        <v>84</v>
      </c>
      <c r="N144" s="83" t="s">
        <v>64</v>
      </c>
      <c r="O144" s="83" t="s">
        <v>84</v>
      </c>
      <c r="P144" s="83" t="s">
        <v>84</v>
      </c>
      <c r="Q144" s="83" t="s">
        <v>64</v>
      </c>
      <c r="R144" s="83" t="s">
        <v>64</v>
      </c>
      <c r="S144" s="83" t="s">
        <v>64</v>
      </c>
      <c r="T144" s="83" t="s">
        <v>64</v>
      </c>
      <c r="U144" s="83" t="s">
        <v>84</v>
      </c>
      <c r="V144" s="83" t="s">
        <v>84</v>
      </c>
      <c r="W144" s="83" t="s">
        <v>64</v>
      </c>
      <c r="X144" s="83" t="s">
        <v>64</v>
      </c>
      <c r="Y144" s="83" t="s">
        <v>64</v>
      </c>
      <c r="Z144" s="83" t="s">
        <v>66</v>
      </c>
      <c r="AA144" s="83" t="s">
        <v>66</v>
      </c>
      <c r="AB144" s="83" t="s">
        <v>79</v>
      </c>
      <c r="AC144" s="83" t="s">
        <v>65</v>
      </c>
      <c r="AD144" s="83" t="s">
        <v>66</v>
      </c>
      <c r="AE144" s="83" t="s">
        <v>66</v>
      </c>
      <c r="AF144" s="83" t="s">
        <v>66</v>
      </c>
      <c r="AG144" s="83" t="s">
        <v>66</v>
      </c>
      <c r="AH144" s="83" t="s">
        <v>66</v>
      </c>
      <c r="AI144" s="83" t="s">
        <v>79</v>
      </c>
      <c r="AJ144" s="83" t="s">
        <v>66</v>
      </c>
      <c r="AK144" s="83" t="s">
        <v>65</v>
      </c>
      <c r="AL144" s="83" t="s">
        <v>66</v>
      </c>
      <c r="AM144" s="83" t="s">
        <v>66</v>
      </c>
      <c r="AN144" s="83" t="s">
        <v>66</v>
      </c>
      <c r="AO144" s="83" t="s">
        <v>66</v>
      </c>
      <c r="AP144" s="83" t="s">
        <v>67</v>
      </c>
      <c r="AQ144" s="83" t="s">
        <v>67</v>
      </c>
      <c r="AR144" s="83" t="s">
        <v>86</v>
      </c>
      <c r="AS144" s="83" t="s">
        <v>68</v>
      </c>
      <c r="AT144" s="83" t="s">
        <v>87</v>
      </c>
      <c r="AU144" s="83" t="s">
        <v>70</v>
      </c>
      <c r="AV144" s="83" t="s">
        <v>71</v>
      </c>
      <c r="AW144" s="83" t="s">
        <v>72</v>
      </c>
      <c r="AX144" s="83" t="s">
        <v>63</v>
      </c>
      <c r="AY144" s="83" t="s">
        <v>63</v>
      </c>
      <c r="AZ144" s="83" t="s">
        <v>63</v>
      </c>
      <c r="BA144" s="83" t="s">
        <v>72</v>
      </c>
      <c r="BB144" s="83" t="s">
        <v>72</v>
      </c>
      <c r="BC144" s="83" t="s">
        <v>73</v>
      </c>
      <c r="BD144" s="83"/>
      <c r="BE144" s="83" t="s">
        <v>73</v>
      </c>
      <c r="BF144" s="83"/>
      <c r="BG144" s="87" t="s">
        <v>335</v>
      </c>
      <c r="BH144" s="86" t="s">
        <v>60</v>
      </c>
      <c r="BI144" s="76" t="s">
        <v>1414</v>
      </c>
      <c r="BJ144">
        <f t="shared" si="6"/>
        <v>10</v>
      </c>
      <c r="BK144" s="87">
        <f t="shared" si="7"/>
        <v>49</v>
      </c>
      <c r="BL144" s="87"/>
      <c r="BM144" s="86" t="str">
        <f>_xlfn.XLOOKUP(Form_Responses1811121314[[#This Row],[Sekolah School (Cleansed)]],'Quality Check'!$B$11:$B$14,'Quality Check'!$C$11:$C$14,)</f>
        <v>Rural</v>
      </c>
      <c r="BN144" s="86" t="str">
        <f>_xlfn.XLOOKUP(Form_Responses1811121314[[#This Row],[Sekolah School (Cleansed)]],'Quality Check'!$B$11:$B$14,'Quality Check'!$D$11:$D$14,)</f>
        <v>Controlled Group (CG)</v>
      </c>
      <c r="BO144" s="87" t="str">
        <f>_xlfn.XLOOKUP(AS144,'Cleansing - Toothpaste Brand'!A:A,'Cleansing - Toothpaste Brand'!B:B,)</f>
        <v>Colgate</v>
      </c>
      <c r="BP144" s="87"/>
      <c r="BQ14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44" s="86" t="str">
        <f>_xlfn.XLOOKUP(AP144,'Cleansing - Response'!E:E,'Cleansing - Response'!F:F,)</f>
        <v>2 days and more</v>
      </c>
      <c r="BS144" s="86">
        <f>IF(Form_Responses1811121314[[#This Row],[Answer - B1]]="2 days and more",1,0)</f>
        <v>1</v>
      </c>
      <c r="BT144" s="86" t="str">
        <f>_xlfn.XLOOKUP(AQ144,'Cleansing - Response'!E:E,'Cleansing - Response'!F:F,)</f>
        <v>2 days and more</v>
      </c>
      <c r="BU144" s="86">
        <f>IF(Form_Responses1811121314[[#This Row],[Answer - B2]]="2 days and more",1,0)</f>
        <v>1</v>
      </c>
      <c r="BV144" s="86" t="str">
        <f t="shared" si="8"/>
        <v>Ya / Yes</v>
      </c>
      <c r="BW144" s="86">
        <f>IF(Form_Responses1811121314[[#This Row],[Answer - B3]]="Ya / Yes",1,0)</f>
        <v>1</v>
      </c>
      <c r="BX144" s="86" t="str">
        <f>_xlfn.XLOOKUP(AT144,'Cleansing - Response'!E:E,'Cleansing - Response'!F:F,)</f>
        <v>Always</v>
      </c>
      <c r="BY144" s="86">
        <f>IF(Form_Responses1811121314[[#This Row],[Answer - B4]]="Always",1,0)</f>
        <v>1</v>
      </c>
      <c r="BZ144" s="86" t="str">
        <f>_xlfn.XLOOKUP(AU144,'Cleansing - Response'!H:H,'Cleansing - Response'!I:I,)</f>
        <v>Sometimes / When in need</v>
      </c>
      <c r="CA144" s="86">
        <f>IF(Form_Responses1811121314[[#This Row],[Answer - B5]]="Sometimes / When in need",2,IF(Form_Responses1811121314[[#This Row],[Answer - B5]]="Using dental floss at least once",1,0))</f>
        <v>2</v>
      </c>
      <c r="CB144" s="86" t="str">
        <f>_xlfn.XLOOKUP(AV144,'Cleansing - Response'!K:K,'Cleansing - Response'!L:L,)</f>
        <v>Up to 1 time a day</v>
      </c>
      <c r="CC144" s="86">
        <f>IF(Form_Responses1811121314[[#This Row],[Answer - B6]]="More than 1 time a day",1,0)</f>
        <v>0</v>
      </c>
      <c r="CD144" s="86" t="str">
        <f>_xlfn.XLOOKUP(AW144,'Cleansing - Response'!$N:$N,'Cleansing - Response'!$O:$O,)</f>
        <v>Yes / Sometimes</v>
      </c>
      <c r="CE144" s="86">
        <f>IF(Form_Responses1811121314[[#This Row],[Answer - B7-1]]="Yes / Sometimes",1,0)</f>
        <v>1</v>
      </c>
      <c r="CF144" s="86" t="str">
        <f>_xlfn.XLOOKUP(AX144,'Cleansing - Response'!$N:$N,'Cleansing - Response'!$O:$O,)</f>
        <v>Yes / Sometimes</v>
      </c>
      <c r="CG144" s="86">
        <f>IF(Form_Responses1811121314[[#This Row],[Answer - B7-2]]="Yes / Sometimes",1,0)</f>
        <v>1</v>
      </c>
      <c r="CH144" s="86" t="str">
        <f>_xlfn.XLOOKUP(AY144,'Cleansing - Response'!$N:$N,'Cleansing - Response'!$O:$O,)</f>
        <v>Yes / Sometimes</v>
      </c>
      <c r="CI144" s="86">
        <f>IF(Form_Responses1811121314[[#This Row],[Answer - B7-3]]="Yes / Sometimes",1,0)</f>
        <v>1</v>
      </c>
      <c r="CJ144" s="86" t="str">
        <f>_xlfn.XLOOKUP(AZ144,'Cleansing - Response'!$N:$N,'Cleansing - Response'!$O:$O,)</f>
        <v>Yes / Sometimes</v>
      </c>
      <c r="CK144" s="86">
        <f>IF(Form_Responses1811121314[[#This Row],[Answer - B7-4]]="Yes / Sometimes",1,0)</f>
        <v>1</v>
      </c>
      <c r="CL144" s="86" t="str">
        <f>_xlfn.XLOOKUP(BA144,'Cleansing - Response'!$N:$N,'Cleansing - Response'!$O:$O,)</f>
        <v>Yes / Sometimes</v>
      </c>
      <c r="CM144" s="86">
        <f>IF(Form_Responses1811121314[[#This Row],[Answer - B7-5]]="Yes / Sometimes",1,0)</f>
        <v>1</v>
      </c>
      <c r="CN144" s="86" t="str">
        <f>_xlfn.XLOOKUP(BB144,'Cleansing - Response'!$N:$N,'Cleansing - Response'!$O:$O,)</f>
        <v>Yes / Sometimes</v>
      </c>
      <c r="CO144" s="86">
        <f>IF(Form_Responses1811121314[[#This Row],[Answer - B7-6]]="Yes / Sometimes",1,0)</f>
        <v>1</v>
      </c>
      <c r="CP144" s="87" t="str">
        <f>IF(COUNTIF(Form_Responses1811121314[[#This Row],[Answer - B7-1]:[Answer - B7-6]], "Yes / Sometimes") &gt; 4, "More than 4 times","Up to 4 times")</f>
        <v>More than 4 times</v>
      </c>
      <c r="CQ144" s="152">
        <f>IF(Form_Responses1811121314[[#This Row],[Answer - B7 (Overall)]]="More than 4 times",1,0)</f>
        <v>1</v>
      </c>
    </row>
    <row r="145" spans="1:95" ht="13.2" hidden="1" x14ac:dyDescent="0.25">
      <c r="A145" s="82">
        <v>45572.443822534726</v>
      </c>
      <c r="B145" s="83" t="s">
        <v>482</v>
      </c>
      <c r="C145" s="84" t="s">
        <v>483</v>
      </c>
      <c r="D145" s="83">
        <v>11.66</v>
      </c>
      <c r="E145" s="83">
        <v>0.21</v>
      </c>
      <c r="F145" s="83" t="s">
        <v>423</v>
      </c>
      <c r="G145" s="83" t="s">
        <v>76</v>
      </c>
      <c r="H145" s="83" t="s">
        <v>335</v>
      </c>
      <c r="I145" s="83" t="s">
        <v>73</v>
      </c>
      <c r="J145" s="83" t="s">
        <v>64</v>
      </c>
      <c r="K145" s="83" t="s">
        <v>64</v>
      </c>
      <c r="L145" s="83" t="s">
        <v>64</v>
      </c>
      <c r="M145" s="83" t="s">
        <v>84</v>
      </c>
      <c r="N145" s="83" t="s">
        <v>64</v>
      </c>
      <c r="O145" s="83" t="s">
        <v>64</v>
      </c>
      <c r="P145" s="83" t="s">
        <v>84</v>
      </c>
      <c r="Q145" s="83" t="s">
        <v>84</v>
      </c>
      <c r="R145" s="83" t="s">
        <v>64</v>
      </c>
      <c r="S145" s="83" t="s">
        <v>84</v>
      </c>
      <c r="T145" s="83" t="s">
        <v>64</v>
      </c>
      <c r="U145" s="83" t="s">
        <v>78</v>
      </c>
      <c r="V145" s="83" t="s">
        <v>64</v>
      </c>
      <c r="W145" s="83" t="s">
        <v>64</v>
      </c>
      <c r="X145" s="83" t="s">
        <v>64</v>
      </c>
      <c r="Y145" s="83" t="s">
        <v>64</v>
      </c>
      <c r="Z145" s="83" t="s">
        <v>65</v>
      </c>
      <c r="AA145" s="83" t="s">
        <v>65</v>
      </c>
      <c r="AB145" s="83" t="s">
        <v>65</v>
      </c>
      <c r="AC145" s="83" t="s">
        <v>66</v>
      </c>
      <c r="AD145" s="83" t="s">
        <v>66</v>
      </c>
      <c r="AE145" s="83" t="s">
        <v>65</v>
      </c>
      <c r="AF145" s="83" t="s">
        <v>66</v>
      </c>
      <c r="AG145" s="83" t="s">
        <v>65</v>
      </c>
      <c r="AH145" s="83" t="s">
        <v>66</v>
      </c>
      <c r="AI145" s="83" t="s">
        <v>79</v>
      </c>
      <c r="AJ145" s="83" t="s">
        <v>65</v>
      </c>
      <c r="AK145" s="83" t="s">
        <v>65</v>
      </c>
      <c r="AL145" s="83" t="s">
        <v>65</v>
      </c>
      <c r="AM145" s="83" t="s">
        <v>66</v>
      </c>
      <c r="AN145" s="83" t="s">
        <v>66</v>
      </c>
      <c r="AO145" s="83" t="s">
        <v>66</v>
      </c>
      <c r="AP145" s="83" t="s">
        <v>67</v>
      </c>
      <c r="AQ145" s="83" t="s">
        <v>67</v>
      </c>
      <c r="AR145" s="83" t="s">
        <v>63</v>
      </c>
      <c r="AS145" s="83" t="s">
        <v>120</v>
      </c>
      <c r="AT145" s="83" t="s">
        <v>87</v>
      </c>
      <c r="AU145" s="83" t="s">
        <v>80</v>
      </c>
      <c r="AV145" s="83" t="s">
        <v>67</v>
      </c>
      <c r="AW145" s="83" t="s">
        <v>73</v>
      </c>
      <c r="AX145" s="83" t="s">
        <v>72</v>
      </c>
      <c r="AY145" s="83" t="s">
        <v>63</v>
      </c>
      <c r="AZ145" s="83" t="s">
        <v>63</v>
      </c>
      <c r="BA145" s="83" t="s">
        <v>73</v>
      </c>
      <c r="BB145" s="83" t="s">
        <v>72</v>
      </c>
      <c r="BC145" s="83" t="s">
        <v>73</v>
      </c>
      <c r="BD145" s="83"/>
      <c r="BE145" s="83" t="s">
        <v>73</v>
      </c>
      <c r="BF145" s="83"/>
      <c r="BG145" s="87" t="s">
        <v>335</v>
      </c>
      <c r="BH145" s="86" t="s">
        <v>60</v>
      </c>
      <c r="BI145" s="76" t="s">
        <v>1415</v>
      </c>
      <c r="BJ145">
        <f t="shared" si="6"/>
        <v>11</v>
      </c>
      <c r="BK145" s="87">
        <f t="shared" si="7"/>
        <v>56</v>
      </c>
      <c r="BL145" s="87"/>
      <c r="BM145" s="86" t="str">
        <f>_xlfn.XLOOKUP(Form_Responses1811121314[[#This Row],[Sekolah School (Cleansed)]],'Quality Check'!$B$11:$B$14,'Quality Check'!$C$11:$C$14,)</f>
        <v>Rural</v>
      </c>
      <c r="BN145" s="86" t="str">
        <f>_xlfn.XLOOKUP(Form_Responses1811121314[[#This Row],[Sekolah School (Cleansed)]],'Quality Check'!$B$11:$B$14,'Quality Check'!$D$11:$D$14,)</f>
        <v>Controlled Group (CG)</v>
      </c>
      <c r="BO145" s="87" t="str">
        <f>_xlfn.XLOOKUP(AS145,'Cleansing - Toothpaste Brand'!A:A,'Cleansing - Toothpaste Brand'!B:B,)</f>
        <v>Colgate</v>
      </c>
      <c r="BP145" s="87"/>
      <c r="BQ14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45" s="86" t="str">
        <f>_xlfn.XLOOKUP(AP145,'Cleansing - Response'!E:E,'Cleansing - Response'!F:F,)</f>
        <v>2 days and more</v>
      </c>
      <c r="BS145" s="86">
        <f>IF(Form_Responses1811121314[[#This Row],[Answer - B1]]="2 days and more",1,0)</f>
        <v>1</v>
      </c>
      <c r="BT145" s="86" t="str">
        <f>_xlfn.XLOOKUP(AQ145,'Cleansing - Response'!E:E,'Cleansing - Response'!F:F,)</f>
        <v>2 days and more</v>
      </c>
      <c r="BU145" s="86">
        <f>IF(Form_Responses1811121314[[#This Row],[Answer - B2]]="2 days and more",1,0)</f>
        <v>1</v>
      </c>
      <c r="BV145" s="86" t="str">
        <f t="shared" si="8"/>
        <v>Ya / Yes</v>
      </c>
      <c r="BW145" s="86">
        <f>IF(Form_Responses1811121314[[#This Row],[Answer - B3]]="Ya / Yes",1,0)</f>
        <v>1</v>
      </c>
      <c r="BX145" s="86" t="str">
        <f>_xlfn.XLOOKUP(AT145,'Cleansing - Response'!E:E,'Cleansing - Response'!F:F,)</f>
        <v>Always</v>
      </c>
      <c r="BY145" s="86">
        <f>IF(Form_Responses1811121314[[#This Row],[Answer - B4]]="Always",1,0)</f>
        <v>1</v>
      </c>
      <c r="BZ145" s="86" t="str">
        <f>_xlfn.XLOOKUP(AU145,'Cleansing - Response'!H:H,'Cleansing - Response'!I:I,)</f>
        <v>Using dental floss at least once</v>
      </c>
      <c r="CA145" s="86">
        <f>IF(Form_Responses1811121314[[#This Row],[Answer - B5]]="Sometimes / When in need",2,IF(Form_Responses1811121314[[#This Row],[Answer - B5]]="Using dental floss at least once",1,0))</f>
        <v>1</v>
      </c>
      <c r="CB145" s="86" t="str">
        <f>_xlfn.XLOOKUP(AV145,'Cleansing - Response'!K:K,'Cleansing - Response'!L:L,)</f>
        <v>More than 1 time a day</v>
      </c>
      <c r="CC145" s="86">
        <f>IF(Form_Responses1811121314[[#This Row],[Answer - B6]]="More than 1 time a day",1,0)</f>
        <v>1</v>
      </c>
      <c r="CD145" s="86" t="str">
        <f>_xlfn.XLOOKUP(AW145,'Cleansing - Response'!$N:$N,'Cleansing - Response'!$O:$O,)</f>
        <v>No</v>
      </c>
      <c r="CE145" s="86">
        <f>IF(Form_Responses1811121314[[#This Row],[Answer - B7-1]]="Yes / Sometimes",1,0)</f>
        <v>0</v>
      </c>
      <c r="CF145" s="86" t="str">
        <f>_xlfn.XLOOKUP(AX145,'Cleansing - Response'!$N:$N,'Cleansing - Response'!$O:$O,)</f>
        <v>Yes / Sometimes</v>
      </c>
      <c r="CG145" s="86">
        <f>IF(Form_Responses1811121314[[#This Row],[Answer - B7-2]]="Yes / Sometimes",1,0)</f>
        <v>1</v>
      </c>
      <c r="CH145" s="86" t="str">
        <f>_xlfn.XLOOKUP(AY145,'Cleansing - Response'!$N:$N,'Cleansing - Response'!$O:$O,)</f>
        <v>Yes / Sometimes</v>
      </c>
      <c r="CI145" s="86">
        <f>IF(Form_Responses1811121314[[#This Row],[Answer - B7-3]]="Yes / Sometimes",1,0)</f>
        <v>1</v>
      </c>
      <c r="CJ145" s="86" t="str">
        <f>_xlfn.XLOOKUP(AZ145,'Cleansing - Response'!$N:$N,'Cleansing - Response'!$O:$O,)</f>
        <v>Yes / Sometimes</v>
      </c>
      <c r="CK145" s="86">
        <f>IF(Form_Responses1811121314[[#This Row],[Answer - B7-4]]="Yes / Sometimes",1,0)</f>
        <v>1</v>
      </c>
      <c r="CL145" s="86" t="str">
        <f>_xlfn.XLOOKUP(BA145,'Cleansing - Response'!$N:$N,'Cleansing - Response'!$O:$O,)</f>
        <v>No</v>
      </c>
      <c r="CM145" s="86">
        <f>IF(Form_Responses1811121314[[#This Row],[Answer - B7-5]]="Yes / Sometimes",1,0)</f>
        <v>0</v>
      </c>
      <c r="CN145" s="86" t="str">
        <f>_xlfn.XLOOKUP(BB145,'Cleansing - Response'!$N:$N,'Cleansing - Response'!$O:$O,)</f>
        <v>Yes / Sometimes</v>
      </c>
      <c r="CO145" s="86">
        <f>IF(Form_Responses1811121314[[#This Row],[Answer - B7-6]]="Yes / Sometimes",1,0)</f>
        <v>1</v>
      </c>
      <c r="CP145" s="87" t="str">
        <f>IF(COUNTIF(Form_Responses1811121314[[#This Row],[Answer - B7-1]:[Answer - B7-6]], "Yes / Sometimes") &gt; 4, "More than 4 times","Up to 4 times")</f>
        <v>Up to 4 times</v>
      </c>
      <c r="CQ145" s="152">
        <f>IF(Form_Responses1811121314[[#This Row],[Answer - B7 (Overall)]]="More than 4 times",1,0)</f>
        <v>0</v>
      </c>
    </row>
    <row r="146" spans="1:95" ht="13.2" hidden="1" x14ac:dyDescent="0.25">
      <c r="A146" s="82">
        <v>45572.445953703704</v>
      </c>
      <c r="B146" s="83" t="s">
        <v>484</v>
      </c>
      <c r="C146" s="84" t="s">
        <v>485</v>
      </c>
      <c r="D146" s="83">
        <v>32.14</v>
      </c>
      <c r="E146" s="83">
        <v>0.28999999999999998</v>
      </c>
      <c r="F146" s="83" t="s">
        <v>423</v>
      </c>
      <c r="G146" s="83" t="s">
        <v>76</v>
      </c>
      <c r="H146" s="83" t="s">
        <v>369</v>
      </c>
      <c r="I146" s="83" t="s">
        <v>63</v>
      </c>
      <c r="J146" s="83" t="s">
        <v>64</v>
      </c>
      <c r="K146" s="83" t="s">
        <v>84</v>
      </c>
      <c r="L146" s="83" t="s">
        <v>64</v>
      </c>
      <c r="M146" s="83" t="s">
        <v>64</v>
      </c>
      <c r="N146" s="83" t="s">
        <v>64</v>
      </c>
      <c r="O146" s="83" t="s">
        <v>64</v>
      </c>
      <c r="P146" s="83" t="s">
        <v>84</v>
      </c>
      <c r="Q146" s="83" t="s">
        <v>64</v>
      </c>
      <c r="R146" s="83" t="s">
        <v>64</v>
      </c>
      <c r="S146" s="83" t="s">
        <v>64</v>
      </c>
      <c r="T146" s="83" t="s">
        <v>64</v>
      </c>
      <c r="U146" s="83" t="s">
        <v>64</v>
      </c>
      <c r="V146" s="83" t="s">
        <v>64</v>
      </c>
      <c r="W146" s="83" t="s">
        <v>64</v>
      </c>
      <c r="X146" s="83" t="s">
        <v>64</v>
      </c>
      <c r="Y146" s="83" t="s">
        <v>64</v>
      </c>
      <c r="Z146" s="83" t="s">
        <v>66</v>
      </c>
      <c r="AA146" s="83" t="s">
        <v>65</v>
      </c>
      <c r="AB146" s="83" t="s">
        <v>66</v>
      </c>
      <c r="AC146" s="83" t="s">
        <v>65</v>
      </c>
      <c r="AD146" s="83" t="s">
        <v>66</v>
      </c>
      <c r="AE146" s="83" t="s">
        <v>65</v>
      </c>
      <c r="AF146" s="83" t="s">
        <v>65</v>
      </c>
      <c r="AG146" s="83" t="s">
        <v>66</v>
      </c>
      <c r="AH146" s="83" t="s">
        <v>66</v>
      </c>
      <c r="AI146" s="83" t="s">
        <v>66</v>
      </c>
      <c r="AJ146" s="83" t="s">
        <v>65</v>
      </c>
      <c r="AK146" s="83" t="s">
        <v>66</v>
      </c>
      <c r="AL146" s="83" t="s">
        <v>66</v>
      </c>
      <c r="AM146" s="83" t="s">
        <v>65</v>
      </c>
      <c r="AN146" s="83" t="s">
        <v>66</v>
      </c>
      <c r="AO146" s="83" t="s">
        <v>66</v>
      </c>
      <c r="AP146" s="83" t="s">
        <v>85</v>
      </c>
      <c r="AQ146" s="83" t="s">
        <v>85</v>
      </c>
      <c r="AR146" s="83" t="s">
        <v>86</v>
      </c>
      <c r="AS146" s="83" t="s">
        <v>81</v>
      </c>
      <c r="AT146" s="83" t="s">
        <v>87</v>
      </c>
      <c r="AU146" s="83" t="s">
        <v>70</v>
      </c>
      <c r="AV146" s="83" t="s">
        <v>71</v>
      </c>
      <c r="AW146" s="83" t="s">
        <v>72</v>
      </c>
      <c r="AX146" s="83" t="s">
        <v>72</v>
      </c>
      <c r="AY146" s="83" t="s">
        <v>63</v>
      </c>
      <c r="AZ146" s="83" t="s">
        <v>72</v>
      </c>
      <c r="BA146" s="83" t="s">
        <v>63</v>
      </c>
      <c r="BB146" s="83" t="s">
        <v>63</v>
      </c>
      <c r="BC146" s="83" t="s">
        <v>73</v>
      </c>
      <c r="BD146" s="83"/>
      <c r="BE146" s="83" t="s">
        <v>73</v>
      </c>
      <c r="BF146" s="83"/>
      <c r="BG146" s="87" t="s">
        <v>335</v>
      </c>
      <c r="BH146" s="86" t="s">
        <v>60</v>
      </c>
      <c r="BI146" s="76" t="s">
        <v>1414</v>
      </c>
      <c r="BJ146">
        <f t="shared" si="6"/>
        <v>13</v>
      </c>
      <c r="BK146" s="87">
        <f t="shared" si="7"/>
        <v>53</v>
      </c>
      <c r="BL146" s="87"/>
      <c r="BM146" s="86" t="str">
        <f>_xlfn.XLOOKUP(Form_Responses1811121314[[#This Row],[Sekolah School (Cleansed)]],'Quality Check'!$B$11:$B$14,'Quality Check'!$C$11:$C$14,)</f>
        <v>Rural</v>
      </c>
      <c r="BN146" s="86" t="str">
        <f>_xlfn.XLOOKUP(Form_Responses1811121314[[#This Row],[Sekolah School (Cleansed)]],'Quality Check'!$B$11:$B$14,'Quality Check'!$D$11:$D$14,)</f>
        <v>Controlled Group (CG)</v>
      </c>
      <c r="BO146" s="87" t="str">
        <f>_xlfn.XLOOKUP(AS146,'Cleansing - Toothpaste Brand'!A:A,'Cleansing - Toothpaste Brand'!B:B,)</f>
        <v>Colgate</v>
      </c>
      <c r="BP146" s="87"/>
      <c r="BQ14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46" s="86" t="str">
        <f>_xlfn.XLOOKUP(AP146,'Cleansing - Response'!E:E,'Cleansing - Response'!F:F,)</f>
        <v>2 days and more</v>
      </c>
      <c r="BS146" s="86">
        <f>IF(Form_Responses1811121314[[#This Row],[Answer - B1]]="2 days and more",1,0)</f>
        <v>1</v>
      </c>
      <c r="BT146" s="86" t="str">
        <f>_xlfn.XLOOKUP(AQ146,'Cleansing - Response'!E:E,'Cleansing - Response'!F:F,)</f>
        <v>2 days and more</v>
      </c>
      <c r="BU146" s="86">
        <f>IF(Form_Responses1811121314[[#This Row],[Answer - B2]]="2 days and more",1,0)</f>
        <v>1</v>
      </c>
      <c r="BV146" s="86" t="str">
        <f t="shared" si="8"/>
        <v>Ya / Yes</v>
      </c>
      <c r="BW146" s="86">
        <f>IF(Form_Responses1811121314[[#This Row],[Answer - B3]]="Ya / Yes",1,0)</f>
        <v>1</v>
      </c>
      <c r="BX146" s="86" t="str">
        <f>_xlfn.XLOOKUP(AT146,'Cleansing - Response'!E:E,'Cleansing - Response'!F:F,)</f>
        <v>Always</v>
      </c>
      <c r="BY146" s="86">
        <f>IF(Form_Responses1811121314[[#This Row],[Answer - B4]]="Always",1,0)</f>
        <v>1</v>
      </c>
      <c r="BZ146" s="86" t="str">
        <f>_xlfn.XLOOKUP(AU146,'Cleansing - Response'!H:H,'Cleansing - Response'!I:I,)</f>
        <v>Sometimes / When in need</v>
      </c>
      <c r="CA146" s="86">
        <f>IF(Form_Responses1811121314[[#This Row],[Answer - B5]]="Sometimes / When in need",2,IF(Form_Responses1811121314[[#This Row],[Answer - B5]]="Using dental floss at least once",1,0))</f>
        <v>2</v>
      </c>
      <c r="CB146" s="86" t="str">
        <f>_xlfn.XLOOKUP(AV146,'Cleansing - Response'!K:K,'Cleansing - Response'!L:L,)</f>
        <v>Up to 1 time a day</v>
      </c>
      <c r="CC146" s="86">
        <f>IF(Form_Responses1811121314[[#This Row],[Answer - B6]]="More than 1 time a day",1,0)</f>
        <v>0</v>
      </c>
      <c r="CD146" s="86" t="str">
        <f>_xlfn.XLOOKUP(AW146,'Cleansing - Response'!$N:$N,'Cleansing - Response'!$O:$O,)</f>
        <v>Yes / Sometimes</v>
      </c>
      <c r="CE146" s="86">
        <f>IF(Form_Responses1811121314[[#This Row],[Answer - B7-1]]="Yes / Sometimes",1,0)</f>
        <v>1</v>
      </c>
      <c r="CF146" s="86" t="str">
        <f>_xlfn.XLOOKUP(AX146,'Cleansing - Response'!$N:$N,'Cleansing - Response'!$O:$O,)</f>
        <v>Yes / Sometimes</v>
      </c>
      <c r="CG146" s="86">
        <f>IF(Form_Responses1811121314[[#This Row],[Answer - B7-2]]="Yes / Sometimes",1,0)</f>
        <v>1</v>
      </c>
      <c r="CH146" s="86" t="str">
        <f>_xlfn.XLOOKUP(AY146,'Cleansing - Response'!$N:$N,'Cleansing - Response'!$O:$O,)</f>
        <v>Yes / Sometimes</v>
      </c>
      <c r="CI146" s="86">
        <f>IF(Form_Responses1811121314[[#This Row],[Answer - B7-3]]="Yes / Sometimes",1,0)</f>
        <v>1</v>
      </c>
      <c r="CJ146" s="86" t="str">
        <f>_xlfn.XLOOKUP(AZ146,'Cleansing - Response'!$N:$N,'Cleansing - Response'!$O:$O,)</f>
        <v>Yes / Sometimes</v>
      </c>
      <c r="CK146" s="86">
        <f>IF(Form_Responses1811121314[[#This Row],[Answer - B7-4]]="Yes / Sometimes",1,0)</f>
        <v>1</v>
      </c>
      <c r="CL146" s="86" t="str">
        <f>_xlfn.XLOOKUP(BA146,'Cleansing - Response'!$N:$N,'Cleansing - Response'!$O:$O,)</f>
        <v>Yes / Sometimes</v>
      </c>
      <c r="CM146" s="86">
        <f>IF(Form_Responses1811121314[[#This Row],[Answer - B7-5]]="Yes / Sometimes",1,0)</f>
        <v>1</v>
      </c>
      <c r="CN146" s="86" t="str">
        <f>_xlfn.XLOOKUP(BB146,'Cleansing - Response'!$N:$N,'Cleansing - Response'!$O:$O,)</f>
        <v>Yes / Sometimes</v>
      </c>
      <c r="CO146" s="86">
        <f>IF(Form_Responses1811121314[[#This Row],[Answer - B7-6]]="Yes / Sometimes",1,0)</f>
        <v>1</v>
      </c>
      <c r="CP146" s="87" t="str">
        <f>IF(COUNTIF(Form_Responses1811121314[[#This Row],[Answer - B7-1]:[Answer - B7-6]], "Yes / Sometimes") &gt; 4, "More than 4 times","Up to 4 times")</f>
        <v>More than 4 times</v>
      </c>
      <c r="CQ146" s="152">
        <f>IF(Form_Responses1811121314[[#This Row],[Answer - B7 (Overall)]]="More than 4 times",1,0)</f>
        <v>1</v>
      </c>
    </row>
    <row r="147" spans="1:95" ht="13.2" hidden="1" x14ac:dyDescent="0.25">
      <c r="A147" s="82">
        <v>45572.447336030091</v>
      </c>
      <c r="B147" s="83" t="s">
        <v>486</v>
      </c>
      <c r="C147" s="84" t="s">
        <v>487</v>
      </c>
      <c r="D147" s="83">
        <v>4.46</v>
      </c>
      <c r="E147" s="83">
        <v>0.08</v>
      </c>
      <c r="F147" s="83" t="s">
        <v>423</v>
      </c>
      <c r="G147" s="83" t="s">
        <v>76</v>
      </c>
      <c r="H147" s="83" t="s">
        <v>488</v>
      </c>
      <c r="I147" s="83" t="s">
        <v>63</v>
      </c>
      <c r="J147" s="83" t="s">
        <v>64</v>
      </c>
      <c r="K147" s="83" t="s">
        <v>64</v>
      </c>
      <c r="L147" s="83" t="s">
        <v>64</v>
      </c>
      <c r="M147" s="83" t="s">
        <v>78</v>
      </c>
      <c r="N147" s="83" t="s">
        <v>64</v>
      </c>
      <c r="O147" s="83" t="s">
        <v>64</v>
      </c>
      <c r="P147" s="83" t="s">
        <v>78</v>
      </c>
      <c r="Q147" s="83" t="s">
        <v>64</v>
      </c>
      <c r="R147" s="83" t="s">
        <v>64</v>
      </c>
      <c r="S147" s="83" t="s">
        <v>64</v>
      </c>
      <c r="T147" s="83" t="s">
        <v>64</v>
      </c>
      <c r="U147" s="83" t="s">
        <v>64</v>
      </c>
      <c r="V147" s="83" t="s">
        <v>64</v>
      </c>
      <c r="W147" s="83" t="s">
        <v>64</v>
      </c>
      <c r="X147" s="83" t="s">
        <v>64</v>
      </c>
      <c r="Y147" s="83" t="s">
        <v>64</v>
      </c>
      <c r="Z147" s="83" t="s">
        <v>66</v>
      </c>
      <c r="AA147" s="83" t="s">
        <v>65</v>
      </c>
      <c r="AB147" s="83" t="s">
        <v>65</v>
      </c>
      <c r="AC147" s="83" t="s">
        <v>65</v>
      </c>
      <c r="AD147" s="83" t="s">
        <v>65</v>
      </c>
      <c r="AE147" s="83" t="s">
        <v>65</v>
      </c>
      <c r="AF147" s="83" t="s">
        <v>65</v>
      </c>
      <c r="AG147" s="83" t="s">
        <v>65</v>
      </c>
      <c r="AH147" s="83" t="s">
        <v>65</v>
      </c>
      <c r="AI147" s="83" t="s">
        <v>101</v>
      </c>
      <c r="AJ147" s="83" t="s">
        <v>65</v>
      </c>
      <c r="AK147" s="83" t="s">
        <v>65</v>
      </c>
      <c r="AL147" s="83" t="s">
        <v>65</v>
      </c>
      <c r="AM147" s="83" t="s">
        <v>66</v>
      </c>
      <c r="AN147" s="83" t="s">
        <v>66</v>
      </c>
      <c r="AO147" s="83" t="s">
        <v>66</v>
      </c>
      <c r="AP147" s="83" t="s">
        <v>85</v>
      </c>
      <c r="AQ147" s="83" t="s">
        <v>85</v>
      </c>
      <c r="AR147" s="83" t="s">
        <v>86</v>
      </c>
      <c r="AS147" s="83" t="s">
        <v>223</v>
      </c>
      <c r="AT147" s="83" t="s">
        <v>87</v>
      </c>
      <c r="AU147" s="83" t="s">
        <v>70</v>
      </c>
      <c r="AV147" s="83" t="s">
        <v>132</v>
      </c>
      <c r="AW147" s="83" t="s">
        <v>72</v>
      </c>
      <c r="AX147" s="83" t="s">
        <v>72</v>
      </c>
      <c r="AY147" s="83" t="s">
        <v>72</v>
      </c>
      <c r="AZ147" s="83" t="s">
        <v>72</v>
      </c>
      <c r="BA147" s="83" t="s">
        <v>63</v>
      </c>
      <c r="BB147" s="83" t="s">
        <v>63</v>
      </c>
      <c r="BC147" s="83" t="s">
        <v>73</v>
      </c>
      <c r="BD147" s="83"/>
      <c r="BE147" s="83" t="s">
        <v>73</v>
      </c>
      <c r="BF147" s="83"/>
      <c r="BG147" s="87" t="s">
        <v>335</v>
      </c>
      <c r="BH147" s="86" t="s">
        <v>60</v>
      </c>
      <c r="BI147" s="76" t="s">
        <v>1414</v>
      </c>
      <c r="BJ147">
        <f t="shared" si="6"/>
        <v>15</v>
      </c>
      <c r="BK147" s="87">
        <f t="shared" si="7"/>
        <v>60</v>
      </c>
      <c r="BL147" s="87"/>
      <c r="BM147" s="86" t="str">
        <f>_xlfn.XLOOKUP(Form_Responses1811121314[[#This Row],[Sekolah School (Cleansed)]],'Quality Check'!$B$11:$B$14,'Quality Check'!$C$11:$C$14,)</f>
        <v>Rural</v>
      </c>
      <c r="BN147" s="86" t="str">
        <f>_xlfn.XLOOKUP(Form_Responses1811121314[[#This Row],[Sekolah School (Cleansed)]],'Quality Check'!$B$11:$B$14,'Quality Check'!$D$11:$D$14,)</f>
        <v>Controlled Group (CG)</v>
      </c>
      <c r="BO147" s="87" t="str">
        <f>_xlfn.XLOOKUP(AS147,'Cleansing - Toothpaste Brand'!A:A,'Cleansing - Toothpaste Brand'!B:B,)</f>
        <v>Colgate</v>
      </c>
      <c r="BP147" s="87"/>
      <c r="BQ14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47" s="86" t="str">
        <f>_xlfn.XLOOKUP(AP147,'Cleansing - Response'!E:E,'Cleansing - Response'!F:F,)</f>
        <v>2 days and more</v>
      </c>
      <c r="BS147" s="86">
        <f>IF(Form_Responses1811121314[[#This Row],[Answer - B1]]="2 days and more",1,0)</f>
        <v>1</v>
      </c>
      <c r="BT147" s="86" t="str">
        <f>_xlfn.XLOOKUP(AQ147,'Cleansing - Response'!E:E,'Cleansing - Response'!F:F,)</f>
        <v>2 days and more</v>
      </c>
      <c r="BU147" s="86">
        <f>IF(Form_Responses1811121314[[#This Row],[Answer - B2]]="2 days and more",1,0)</f>
        <v>1</v>
      </c>
      <c r="BV147" s="86" t="str">
        <f t="shared" si="8"/>
        <v>Ya / Yes</v>
      </c>
      <c r="BW147" s="86">
        <f>IF(Form_Responses1811121314[[#This Row],[Answer - B3]]="Ya / Yes",1,0)</f>
        <v>1</v>
      </c>
      <c r="BX147" s="86" t="str">
        <f>_xlfn.XLOOKUP(AT147,'Cleansing - Response'!E:E,'Cleansing - Response'!F:F,)</f>
        <v>Always</v>
      </c>
      <c r="BY147" s="86">
        <f>IF(Form_Responses1811121314[[#This Row],[Answer - B4]]="Always",1,0)</f>
        <v>1</v>
      </c>
      <c r="BZ147" s="86" t="str">
        <f>_xlfn.XLOOKUP(AU147,'Cleansing - Response'!H:H,'Cleansing - Response'!I:I,)</f>
        <v>Sometimes / When in need</v>
      </c>
      <c r="CA147" s="86">
        <f>IF(Form_Responses1811121314[[#This Row],[Answer - B5]]="Sometimes / When in need",2,IF(Form_Responses1811121314[[#This Row],[Answer - B5]]="Using dental floss at least once",1,0))</f>
        <v>2</v>
      </c>
      <c r="CB147" s="86" t="str">
        <f>_xlfn.XLOOKUP(AV147,'Cleansing - Response'!K:K,'Cleansing - Response'!L:L,)</f>
        <v>Up to 1 time a day</v>
      </c>
      <c r="CC147" s="86">
        <f>IF(Form_Responses1811121314[[#This Row],[Answer - B6]]="More than 1 time a day",1,0)</f>
        <v>0</v>
      </c>
      <c r="CD147" s="86" t="str">
        <f>_xlfn.XLOOKUP(AW147,'Cleansing - Response'!$N:$N,'Cleansing - Response'!$O:$O,)</f>
        <v>Yes / Sometimes</v>
      </c>
      <c r="CE147" s="86">
        <f>IF(Form_Responses1811121314[[#This Row],[Answer - B7-1]]="Yes / Sometimes",1,0)</f>
        <v>1</v>
      </c>
      <c r="CF147" s="86" t="str">
        <f>_xlfn.XLOOKUP(AX147,'Cleansing - Response'!$N:$N,'Cleansing - Response'!$O:$O,)</f>
        <v>Yes / Sometimes</v>
      </c>
      <c r="CG147" s="86">
        <f>IF(Form_Responses1811121314[[#This Row],[Answer - B7-2]]="Yes / Sometimes",1,0)</f>
        <v>1</v>
      </c>
      <c r="CH147" s="86" t="str">
        <f>_xlfn.XLOOKUP(AY147,'Cleansing - Response'!$N:$N,'Cleansing - Response'!$O:$O,)</f>
        <v>Yes / Sometimes</v>
      </c>
      <c r="CI147" s="86">
        <f>IF(Form_Responses1811121314[[#This Row],[Answer - B7-3]]="Yes / Sometimes",1,0)</f>
        <v>1</v>
      </c>
      <c r="CJ147" s="86" t="str">
        <f>_xlfn.XLOOKUP(AZ147,'Cleansing - Response'!$N:$N,'Cleansing - Response'!$O:$O,)</f>
        <v>Yes / Sometimes</v>
      </c>
      <c r="CK147" s="86">
        <f>IF(Form_Responses1811121314[[#This Row],[Answer - B7-4]]="Yes / Sometimes",1,0)</f>
        <v>1</v>
      </c>
      <c r="CL147" s="86" t="str">
        <f>_xlfn.XLOOKUP(BA147,'Cleansing - Response'!$N:$N,'Cleansing - Response'!$O:$O,)</f>
        <v>Yes / Sometimes</v>
      </c>
      <c r="CM147" s="86">
        <f>IF(Form_Responses1811121314[[#This Row],[Answer - B7-5]]="Yes / Sometimes",1,0)</f>
        <v>1</v>
      </c>
      <c r="CN147" s="86" t="str">
        <f>_xlfn.XLOOKUP(BB147,'Cleansing - Response'!$N:$N,'Cleansing - Response'!$O:$O,)</f>
        <v>Yes / Sometimes</v>
      </c>
      <c r="CO147" s="86">
        <f>IF(Form_Responses1811121314[[#This Row],[Answer - B7-6]]="Yes / Sometimes",1,0)</f>
        <v>1</v>
      </c>
      <c r="CP147" s="87" t="str">
        <f>IF(COUNTIF(Form_Responses1811121314[[#This Row],[Answer - B7-1]:[Answer - B7-6]], "Yes / Sometimes") &gt; 4, "More than 4 times","Up to 4 times")</f>
        <v>More than 4 times</v>
      </c>
      <c r="CQ147" s="152">
        <f>IF(Form_Responses1811121314[[#This Row],[Answer - B7 (Overall)]]="More than 4 times",1,0)</f>
        <v>1</v>
      </c>
    </row>
    <row r="148" spans="1:95" ht="13.2" hidden="1" x14ac:dyDescent="0.25">
      <c r="A148" s="82">
        <v>45572.448331851847</v>
      </c>
      <c r="B148" s="83" t="s">
        <v>489</v>
      </c>
      <c r="C148" s="84" t="s">
        <v>490</v>
      </c>
      <c r="D148" s="83">
        <v>100</v>
      </c>
      <c r="E148" s="83">
        <v>1.42</v>
      </c>
      <c r="F148" s="83" t="s">
        <v>423</v>
      </c>
      <c r="G148" s="83" t="s">
        <v>76</v>
      </c>
      <c r="H148" s="83" t="s">
        <v>491</v>
      </c>
      <c r="I148" s="83" t="s">
        <v>63</v>
      </c>
      <c r="J148" s="83" t="s">
        <v>64</v>
      </c>
      <c r="K148" s="83" t="s">
        <v>84</v>
      </c>
      <c r="L148" s="83" t="s">
        <v>145</v>
      </c>
      <c r="M148" s="83" t="s">
        <v>78</v>
      </c>
      <c r="N148" s="83" t="s">
        <v>64</v>
      </c>
      <c r="O148" s="83" t="s">
        <v>78</v>
      </c>
      <c r="P148" s="83" t="s">
        <v>84</v>
      </c>
      <c r="Q148" s="83" t="s">
        <v>84</v>
      </c>
      <c r="R148" s="83" t="s">
        <v>84</v>
      </c>
      <c r="S148" s="83" t="s">
        <v>78</v>
      </c>
      <c r="T148" s="83" t="s">
        <v>64</v>
      </c>
      <c r="U148" s="83" t="s">
        <v>78</v>
      </c>
      <c r="V148" s="83" t="s">
        <v>64</v>
      </c>
      <c r="W148" s="83" t="s">
        <v>64</v>
      </c>
      <c r="X148" s="83" t="s">
        <v>64</v>
      </c>
      <c r="Y148" s="83" t="s">
        <v>64</v>
      </c>
      <c r="Z148" s="83" t="s">
        <v>66</v>
      </c>
      <c r="AA148" s="83" t="s">
        <v>65</v>
      </c>
      <c r="AB148" s="83" t="s">
        <v>65</v>
      </c>
      <c r="AC148" s="83" t="s">
        <v>66</v>
      </c>
      <c r="AD148" s="83" t="s">
        <v>66</v>
      </c>
      <c r="AE148" s="83" t="s">
        <v>65</v>
      </c>
      <c r="AF148" s="83" t="s">
        <v>66</v>
      </c>
      <c r="AG148" s="83" t="s">
        <v>66</v>
      </c>
      <c r="AH148" s="83" t="s">
        <v>66</v>
      </c>
      <c r="AI148" s="83" t="s">
        <v>79</v>
      </c>
      <c r="AJ148" s="83" t="s">
        <v>65</v>
      </c>
      <c r="AK148" s="83" t="s">
        <v>65</v>
      </c>
      <c r="AL148" s="83" t="s">
        <v>65</v>
      </c>
      <c r="AM148" s="83" t="s">
        <v>65</v>
      </c>
      <c r="AN148" s="83" t="s">
        <v>66</v>
      </c>
      <c r="AO148" s="83" t="s">
        <v>66</v>
      </c>
      <c r="AP148" s="83" t="s">
        <v>67</v>
      </c>
      <c r="AQ148" s="83" t="s">
        <v>67</v>
      </c>
      <c r="AR148" s="83" t="s">
        <v>86</v>
      </c>
      <c r="AS148" s="83" t="s">
        <v>68</v>
      </c>
      <c r="AT148" s="83" t="s">
        <v>69</v>
      </c>
      <c r="AU148" s="83" t="s">
        <v>67</v>
      </c>
      <c r="AV148" s="83" t="s">
        <v>469</v>
      </c>
      <c r="AW148" s="83" t="s">
        <v>73</v>
      </c>
      <c r="AX148" s="83" t="s">
        <v>73</v>
      </c>
      <c r="AY148" s="83" t="s">
        <v>73</v>
      </c>
      <c r="AZ148" s="83" t="s">
        <v>73</v>
      </c>
      <c r="BA148" s="83" t="s">
        <v>72</v>
      </c>
      <c r="BB148" s="83" t="s">
        <v>72</v>
      </c>
      <c r="BC148" s="83" t="s">
        <v>73</v>
      </c>
      <c r="BD148" s="83"/>
      <c r="BE148" s="83" t="s">
        <v>73</v>
      </c>
      <c r="BF148" s="83"/>
      <c r="BG148" s="87" t="s">
        <v>335</v>
      </c>
      <c r="BH148" s="86" t="s">
        <v>60</v>
      </c>
      <c r="BI148" s="76" t="s">
        <v>1414</v>
      </c>
      <c r="BJ148">
        <f t="shared" si="6"/>
        <v>8</v>
      </c>
      <c r="BK148" s="87">
        <f t="shared" si="7"/>
        <v>55</v>
      </c>
      <c r="BL148" s="87"/>
      <c r="BM148" s="86" t="str">
        <f>_xlfn.XLOOKUP(Form_Responses1811121314[[#This Row],[Sekolah School (Cleansed)]],'Quality Check'!$B$11:$B$14,'Quality Check'!$C$11:$C$14,)</f>
        <v>Rural</v>
      </c>
      <c r="BN148" s="86" t="str">
        <f>_xlfn.XLOOKUP(Form_Responses1811121314[[#This Row],[Sekolah School (Cleansed)]],'Quality Check'!$B$11:$B$14,'Quality Check'!$D$11:$D$14,)</f>
        <v>Controlled Group (CG)</v>
      </c>
      <c r="BO148" s="87" t="str">
        <f>_xlfn.XLOOKUP(AS148,'Cleansing - Toothpaste Brand'!A:A,'Cleansing - Toothpaste Brand'!B:B,)</f>
        <v>Colgate</v>
      </c>
      <c r="BP148" s="87"/>
      <c r="BQ14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48" s="86" t="str">
        <f>_xlfn.XLOOKUP(AP148,'Cleansing - Response'!E:E,'Cleansing - Response'!F:F,)</f>
        <v>2 days and more</v>
      </c>
      <c r="BS148" s="86">
        <f>IF(Form_Responses1811121314[[#This Row],[Answer - B1]]="2 days and more",1,0)</f>
        <v>1</v>
      </c>
      <c r="BT148" s="86" t="str">
        <f>_xlfn.XLOOKUP(AQ148,'Cleansing - Response'!E:E,'Cleansing - Response'!F:F,)</f>
        <v>2 days and more</v>
      </c>
      <c r="BU148" s="86">
        <f>IF(Form_Responses1811121314[[#This Row],[Answer - B2]]="2 days and more",1,0)</f>
        <v>1</v>
      </c>
      <c r="BV148" s="86" t="str">
        <f t="shared" si="8"/>
        <v>Ya / Yes</v>
      </c>
      <c r="BW148" s="86">
        <f>IF(Form_Responses1811121314[[#This Row],[Answer - B3]]="Ya / Yes",1,0)</f>
        <v>1</v>
      </c>
      <c r="BX148" s="86" t="str">
        <f>_xlfn.XLOOKUP(AT148,'Cleansing - Response'!E:E,'Cleansing - Response'!F:F,)</f>
        <v>Rarely / Sometimes</v>
      </c>
      <c r="BY148" s="86">
        <f>IF(Form_Responses1811121314[[#This Row],[Answer - B4]]="Always",1,0)</f>
        <v>0</v>
      </c>
      <c r="BZ148" s="86" t="str">
        <f>_xlfn.XLOOKUP(AU148,'Cleansing - Response'!H:H,'Cleansing - Response'!I:I,)</f>
        <v>Using dental floss at least once</v>
      </c>
      <c r="CA148" s="86">
        <f>IF(Form_Responses1811121314[[#This Row],[Answer - B5]]="Sometimes / When in need",2,IF(Form_Responses1811121314[[#This Row],[Answer - B5]]="Using dental floss at least once",1,0))</f>
        <v>1</v>
      </c>
      <c r="CB148" s="86" t="str">
        <f>_xlfn.XLOOKUP(AV148,'Cleansing - Response'!K:K,'Cleansing - Response'!L:L,)</f>
        <v>More than 1 time a day</v>
      </c>
      <c r="CC148" s="86">
        <f>IF(Form_Responses1811121314[[#This Row],[Answer - B6]]="More than 1 time a day",1,0)</f>
        <v>1</v>
      </c>
      <c r="CD148" s="86" t="str">
        <f>_xlfn.XLOOKUP(AW148,'Cleansing - Response'!$N:$N,'Cleansing - Response'!$O:$O,)</f>
        <v>No</v>
      </c>
      <c r="CE148" s="86">
        <f>IF(Form_Responses1811121314[[#This Row],[Answer - B7-1]]="Yes / Sometimes",1,0)</f>
        <v>0</v>
      </c>
      <c r="CF148" s="86" t="str">
        <f>_xlfn.XLOOKUP(AX148,'Cleansing - Response'!$N:$N,'Cleansing - Response'!$O:$O,)</f>
        <v>No</v>
      </c>
      <c r="CG148" s="86">
        <f>IF(Form_Responses1811121314[[#This Row],[Answer - B7-2]]="Yes / Sometimes",1,0)</f>
        <v>0</v>
      </c>
      <c r="CH148" s="86" t="str">
        <f>_xlfn.XLOOKUP(AY148,'Cleansing - Response'!$N:$N,'Cleansing - Response'!$O:$O,)</f>
        <v>No</v>
      </c>
      <c r="CI148" s="86">
        <f>IF(Form_Responses1811121314[[#This Row],[Answer - B7-3]]="Yes / Sometimes",1,0)</f>
        <v>0</v>
      </c>
      <c r="CJ148" s="86" t="str">
        <f>_xlfn.XLOOKUP(AZ148,'Cleansing - Response'!$N:$N,'Cleansing - Response'!$O:$O,)</f>
        <v>No</v>
      </c>
      <c r="CK148" s="86">
        <f>IF(Form_Responses1811121314[[#This Row],[Answer - B7-4]]="Yes / Sometimes",1,0)</f>
        <v>0</v>
      </c>
      <c r="CL148" s="86" t="str">
        <f>_xlfn.XLOOKUP(BA148,'Cleansing - Response'!$N:$N,'Cleansing - Response'!$O:$O,)</f>
        <v>Yes / Sometimes</v>
      </c>
      <c r="CM148" s="86">
        <f>IF(Form_Responses1811121314[[#This Row],[Answer - B7-5]]="Yes / Sometimes",1,0)</f>
        <v>1</v>
      </c>
      <c r="CN148" s="86" t="str">
        <f>_xlfn.XLOOKUP(BB148,'Cleansing - Response'!$N:$N,'Cleansing - Response'!$O:$O,)</f>
        <v>Yes / Sometimes</v>
      </c>
      <c r="CO148" s="86">
        <f>IF(Form_Responses1811121314[[#This Row],[Answer - B7-6]]="Yes / Sometimes",1,0)</f>
        <v>1</v>
      </c>
      <c r="CP148" s="87" t="str">
        <f>IF(COUNTIF(Form_Responses1811121314[[#This Row],[Answer - B7-1]:[Answer - B7-6]], "Yes / Sometimes") &gt; 4, "More than 4 times","Up to 4 times")</f>
        <v>Up to 4 times</v>
      </c>
      <c r="CQ148" s="152">
        <f>IF(Form_Responses1811121314[[#This Row],[Answer - B7 (Overall)]]="More than 4 times",1,0)</f>
        <v>0</v>
      </c>
    </row>
    <row r="149" spans="1:95" ht="13.2" hidden="1" x14ac:dyDescent="0.25">
      <c r="A149" s="82">
        <v>45572.449068402777</v>
      </c>
      <c r="B149" s="83" t="s">
        <v>492</v>
      </c>
      <c r="C149" s="84" t="s">
        <v>493</v>
      </c>
      <c r="D149" s="83">
        <v>32.14</v>
      </c>
      <c r="E149" s="83">
        <v>0.17</v>
      </c>
      <c r="F149" s="83" t="s">
        <v>423</v>
      </c>
      <c r="G149" s="83" t="s">
        <v>76</v>
      </c>
      <c r="H149" s="83" t="s">
        <v>330</v>
      </c>
      <c r="I149" s="83" t="s">
        <v>63</v>
      </c>
      <c r="J149" s="83" t="s">
        <v>64</v>
      </c>
      <c r="K149" s="83" t="s">
        <v>64</v>
      </c>
      <c r="L149" s="83" t="s">
        <v>64</v>
      </c>
      <c r="M149" s="83" t="s">
        <v>84</v>
      </c>
      <c r="N149" s="83" t="s">
        <v>84</v>
      </c>
      <c r="O149" s="83" t="s">
        <v>64</v>
      </c>
      <c r="P149" s="83" t="s">
        <v>64</v>
      </c>
      <c r="Q149" s="83" t="s">
        <v>64</v>
      </c>
      <c r="R149" s="83" t="s">
        <v>64</v>
      </c>
      <c r="S149" s="83" t="s">
        <v>64</v>
      </c>
      <c r="T149" s="83" t="s">
        <v>64</v>
      </c>
      <c r="U149" s="83" t="s">
        <v>84</v>
      </c>
      <c r="V149" s="83" t="s">
        <v>84</v>
      </c>
      <c r="W149" s="83" t="s">
        <v>64</v>
      </c>
      <c r="X149" s="83" t="s">
        <v>64</v>
      </c>
      <c r="Y149" s="83" t="s">
        <v>64</v>
      </c>
      <c r="Z149" s="83" t="s">
        <v>66</v>
      </c>
      <c r="AA149" s="83" t="s">
        <v>65</v>
      </c>
      <c r="AB149" s="83" t="s">
        <v>65</v>
      </c>
      <c r="AC149" s="83" t="s">
        <v>65</v>
      </c>
      <c r="AD149" s="83" t="s">
        <v>65</v>
      </c>
      <c r="AE149" s="83" t="s">
        <v>65</v>
      </c>
      <c r="AF149" s="83" t="s">
        <v>65</v>
      </c>
      <c r="AG149" s="83" t="s">
        <v>65</v>
      </c>
      <c r="AH149" s="83" t="s">
        <v>65</v>
      </c>
      <c r="AI149" s="83" t="s">
        <v>101</v>
      </c>
      <c r="AJ149" s="83" t="s">
        <v>65</v>
      </c>
      <c r="AK149" s="83" t="s">
        <v>65</v>
      </c>
      <c r="AL149" s="83" t="s">
        <v>65</v>
      </c>
      <c r="AM149" s="83" t="s">
        <v>65</v>
      </c>
      <c r="AN149" s="83" t="s">
        <v>66</v>
      </c>
      <c r="AO149" s="83" t="s">
        <v>66</v>
      </c>
      <c r="AP149" s="83" t="s">
        <v>85</v>
      </c>
      <c r="AQ149" s="83" t="s">
        <v>85</v>
      </c>
      <c r="AR149" s="83" t="s">
        <v>86</v>
      </c>
      <c r="AS149" s="83" t="s">
        <v>120</v>
      </c>
      <c r="AT149" s="83" t="s">
        <v>87</v>
      </c>
      <c r="AU149" s="83" t="s">
        <v>67</v>
      </c>
      <c r="AV149" s="83" t="s">
        <v>71</v>
      </c>
      <c r="AW149" s="83" t="s">
        <v>73</v>
      </c>
      <c r="AX149" s="83" t="s">
        <v>73</v>
      </c>
      <c r="AY149" s="83" t="s">
        <v>73</v>
      </c>
      <c r="AZ149" s="83" t="s">
        <v>73</v>
      </c>
      <c r="BA149" s="83" t="s">
        <v>73</v>
      </c>
      <c r="BB149" s="83" t="s">
        <v>73</v>
      </c>
      <c r="BC149" s="83" t="s">
        <v>73</v>
      </c>
      <c r="BD149" s="83"/>
      <c r="BE149" s="83" t="s">
        <v>73</v>
      </c>
      <c r="BF149" s="83"/>
      <c r="BG149" s="87" t="s">
        <v>335</v>
      </c>
      <c r="BH149" s="86" t="s">
        <v>60</v>
      </c>
      <c r="BI149" s="76" t="s">
        <v>1414</v>
      </c>
      <c r="BJ149">
        <f t="shared" si="6"/>
        <v>12</v>
      </c>
      <c r="BK149" s="87">
        <f t="shared" si="7"/>
        <v>61</v>
      </c>
      <c r="BL149" s="87"/>
      <c r="BM149" s="86" t="str">
        <f>_xlfn.XLOOKUP(Form_Responses1811121314[[#This Row],[Sekolah School (Cleansed)]],'Quality Check'!$B$11:$B$14,'Quality Check'!$C$11:$C$14,)</f>
        <v>Rural</v>
      </c>
      <c r="BN149" s="86" t="str">
        <f>_xlfn.XLOOKUP(Form_Responses1811121314[[#This Row],[Sekolah School (Cleansed)]],'Quality Check'!$B$11:$B$14,'Quality Check'!$D$11:$D$14,)</f>
        <v>Controlled Group (CG)</v>
      </c>
      <c r="BO149" s="87" t="str">
        <f>_xlfn.XLOOKUP(AS149,'Cleansing - Toothpaste Brand'!A:A,'Cleansing - Toothpaste Brand'!B:B,)</f>
        <v>Colgate</v>
      </c>
      <c r="BP149" s="87"/>
      <c r="BQ14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49" s="86" t="str">
        <f>_xlfn.XLOOKUP(AP149,'Cleansing - Response'!E:E,'Cleansing - Response'!F:F,)</f>
        <v>2 days and more</v>
      </c>
      <c r="BS149" s="86">
        <f>IF(Form_Responses1811121314[[#This Row],[Answer - B1]]="2 days and more",1,0)</f>
        <v>1</v>
      </c>
      <c r="BT149" s="86" t="str">
        <f>_xlfn.XLOOKUP(AQ149,'Cleansing - Response'!E:E,'Cleansing - Response'!F:F,)</f>
        <v>2 days and more</v>
      </c>
      <c r="BU149" s="86">
        <f>IF(Form_Responses1811121314[[#This Row],[Answer - B2]]="2 days and more",1,0)</f>
        <v>1</v>
      </c>
      <c r="BV149" s="86" t="str">
        <f t="shared" si="8"/>
        <v>Ya / Yes</v>
      </c>
      <c r="BW149" s="86">
        <f>IF(Form_Responses1811121314[[#This Row],[Answer - B3]]="Ya / Yes",1,0)</f>
        <v>1</v>
      </c>
      <c r="BX149" s="86" t="str">
        <f>_xlfn.XLOOKUP(AT149,'Cleansing - Response'!E:E,'Cleansing - Response'!F:F,)</f>
        <v>Always</v>
      </c>
      <c r="BY149" s="86">
        <f>IF(Form_Responses1811121314[[#This Row],[Answer - B4]]="Always",1,0)</f>
        <v>1</v>
      </c>
      <c r="BZ149" s="86" t="str">
        <f>_xlfn.XLOOKUP(AU149,'Cleansing - Response'!H:H,'Cleansing - Response'!I:I,)</f>
        <v>Using dental floss at least once</v>
      </c>
      <c r="CA149" s="86">
        <f>IF(Form_Responses1811121314[[#This Row],[Answer - B5]]="Sometimes / When in need",2,IF(Form_Responses1811121314[[#This Row],[Answer - B5]]="Using dental floss at least once",1,0))</f>
        <v>1</v>
      </c>
      <c r="CB149" s="86" t="str">
        <f>_xlfn.XLOOKUP(AV149,'Cleansing - Response'!K:K,'Cleansing - Response'!L:L,)</f>
        <v>Up to 1 time a day</v>
      </c>
      <c r="CC149" s="86">
        <f>IF(Form_Responses1811121314[[#This Row],[Answer - B6]]="More than 1 time a day",1,0)</f>
        <v>0</v>
      </c>
      <c r="CD149" s="86" t="str">
        <f>_xlfn.XLOOKUP(AW149,'Cleansing - Response'!$N:$N,'Cleansing - Response'!$O:$O,)</f>
        <v>No</v>
      </c>
      <c r="CE149" s="86">
        <f>IF(Form_Responses1811121314[[#This Row],[Answer - B7-1]]="Yes / Sometimes",1,0)</f>
        <v>0</v>
      </c>
      <c r="CF149" s="86" t="str">
        <f>_xlfn.XLOOKUP(AX149,'Cleansing - Response'!$N:$N,'Cleansing - Response'!$O:$O,)</f>
        <v>No</v>
      </c>
      <c r="CG149" s="86">
        <f>IF(Form_Responses1811121314[[#This Row],[Answer - B7-2]]="Yes / Sometimes",1,0)</f>
        <v>0</v>
      </c>
      <c r="CH149" s="86" t="str">
        <f>_xlfn.XLOOKUP(AY149,'Cleansing - Response'!$N:$N,'Cleansing - Response'!$O:$O,)</f>
        <v>No</v>
      </c>
      <c r="CI149" s="86">
        <f>IF(Form_Responses1811121314[[#This Row],[Answer - B7-3]]="Yes / Sometimes",1,0)</f>
        <v>0</v>
      </c>
      <c r="CJ149" s="86" t="str">
        <f>_xlfn.XLOOKUP(AZ149,'Cleansing - Response'!$N:$N,'Cleansing - Response'!$O:$O,)</f>
        <v>No</v>
      </c>
      <c r="CK149" s="86">
        <f>IF(Form_Responses1811121314[[#This Row],[Answer - B7-4]]="Yes / Sometimes",1,0)</f>
        <v>0</v>
      </c>
      <c r="CL149" s="86" t="str">
        <f>_xlfn.XLOOKUP(BA149,'Cleansing - Response'!$N:$N,'Cleansing - Response'!$O:$O,)</f>
        <v>No</v>
      </c>
      <c r="CM149" s="86">
        <f>IF(Form_Responses1811121314[[#This Row],[Answer - B7-5]]="Yes / Sometimes",1,0)</f>
        <v>0</v>
      </c>
      <c r="CN149" s="86" t="str">
        <f>_xlfn.XLOOKUP(BB149,'Cleansing - Response'!$N:$N,'Cleansing - Response'!$O:$O,)</f>
        <v>No</v>
      </c>
      <c r="CO149" s="86">
        <f>IF(Form_Responses1811121314[[#This Row],[Answer - B7-6]]="Yes / Sometimes",1,0)</f>
        <v>0</v>
      </c>
      <c r="CP149" s="87" t="str">
        <f>IF(COUNTIF(Form_Responses1811121314[[#This Row],[Answer - B7-1]:[Answer - B7-6]], "Yes / Sometimes") &gt; 4, "More than 4 times","Up to 4 times")</f>
        <v>Up to 4 times</v>
      </c>
      <c r="CQ149" s="152">
        <f>IF(Form_Responses1811121314[[#This Row],[Answer - B7 (Overall)]]="More than 4 times",1,0)</f>
        <v>0</v>
      </c>
    </row>
    <row r="150" spans="1:95" ht="13.2" hidden="1" x14ac:dyDescent="0.25">
      <c r="A150" s="82">
        <v>45572.452005960644</v>
      </c>
      <c r="B150" s="83" t="s">
        <v>494</v>
      </c>
      <c r="C150" s="84" t="s">
        <v>495</v>
      </c>
      <c r="D150" s="83">
        <v>100</v>
      </c>
      <c r="E150" s="83">
        <v>0.56999999999999995</v>
      </c>
      <c r="F150" s="83" t="s">
        <v>423</v>
      </c>
      <c r="G150" s="83" t="s">
        <v>76</v>
      </c>
      <c r="H150" s="83" t="s">
        <v>496</v>
      </c>
      <c r="I150" s="83" t="s">
        <v>63</v>
      </c>
      <c r="J150" s="83" t="s">
        <v>64</v>
      </c>
      <c r="K150" s="83" t="s">
        <v>64</v>
      </c>
      <c r="L150" s="83" t="s">
        <v>78</v>
      </c>
      <c r="M150" s="83" t="s">
        <v>64</v>
      </c>
      <c r="N150" s="83" t="s">
        <v>78</v>
      </c>
      <c r="O150" s="83" t="s">
        <v>64</v>
      </c>
      <c r="P150" s="83" t="s">
        <v>78</v>
      </c>
      <c r="Q150" s="83" t="s">
        <v>64</v>
      </c>
      <c r="R150" s="83" t="s">
        <v>64</v>
      </c>
      <c r="S150" s="83" t="s">
        <v>64</v>
      </c>
      <c r="T150" s="83" t="s">
        <v>64</v>
      </c>
      <c r="U150" s="83" t="s">
        <v>64</v>
      </c>
      <c r="V150" s="83" t="s">
        <v>64</v>
      </c>
      <c r="W150" s="83" t="s">
        <v>64</v>
      </c>
      <c r="X150" s="83" t="s">
        <v>64</v>
      </c>
      <c r="Y150" s="83" t="s">
        <v>64</v>
      </c>
      <c r="Z150" s="83" t="s">
        <v>65</v>
      </c>
      <c r="AA150" s="83" t="s">
        <v>65</v>
      </c>
      <c r="AB150" s="83" t="s">
        <v>65</v>
      </c>
      <c r="AC150" s="83" t="s">
        <v>65</v>
      </c>
      <c r="AD150" s="83" t="s">
        <v>65</v>
      </c>
      <c r="AE150" s="83" t="s">
        <v>65</v>
      </c>
      <c r="AF150" s="83" t="s">
        <v>65</v>
      </c>
      <c r="AG150" s="83" t="s">
        <v>65</v>
      </c>
      <c r="AH150" s="83" t="s">
        <v>66</v>
      </c>
      <c r="AI150" s="83" t="s">
        <v>101</v>
      </c>
      <c r="AJ150" s="83" t="s">
        <v>65</v>
      </c>
      <c r="AK150" s="83" t="s">
        <v>65</v>
      </c>
      <c r="AL150" s="83" t="s">
        <v>65</v>
      </c>
      <c r="AM150" s="83" t="s">
        <v>66</v>
      </c>
      <c r="AN150" s="83" t="s">
        <v>65</v>
      </c>
      <c r="AO150" s="83" t="s">
        <v>65</v>
      </c>
      <c r="AP150" s="83" t="s">
        <v>85</v>
      </c>
      <c r="AQ150" s="83" t="s">
        <v>85</v>
      </c>
      <c r="AR150" s="83" t="s">
        <v>63</v>
      </c>
      <c r="AS150" s="83" t="s">
        <v>497</v>
      </c>
      <c r="AT150" s="83" t="s">
        <v>87</v>
      </c>
      <c r="AU150" s="83" t="s">
        <v>85</v>
      </c>
      <c r="AV150" s="83" t="s">
        <v>132</v>
      </c>
      <c r="AW150" s="83" t="s">
        <v>73</v>
      </c>
      <c r="AX150" s="83" t="s">
        <v>73</v>
      </c>
      <c r="AY150" s="83" t="s">
        <v>73</v>
      </c>
      <c r="AZ150" s="83" t="s">
        <v>73</v>
      </c>
      <c r="BA150" s="83" t="s">
        <v>73</v>
      </c>
      <c r="BB150" s="83" t="s">
        <v>73</v>
      </c>
      <c r="BC150" s="83" t="s">
        <v>73</v>
      </c>
      <c r="BD150" s="83"/>
      <c r="BE150" s="83" t="s">
        <v>73</v>
      </c>
      <c r="BF150" s="83"/>
      <c r="BG150" s="87" t="s">
        <v>335</v>
      </c>
      <c r="BH150" s="86" t="s">
        <v>60</v>
      </c>
      <c r="BI150" s="76" t="s">
        <v>1414</v>
      </c>
      <c r="BJ150">
        <f t="shared" si="6"/>
        <v>12</v>
      </c>
      <c r="BK150" s="87">
        <f t="shared" si="7"/>
        <v>62</v>
      </c>
      <c r="BL150" s="87"/>
      <c r="BM150" s="86" t="str">
        <f>_xlfn.XLOOKUP(Form_Responses1811121314[[#This Row],[Sekolah School (Cleansed)]],'Quality Check'!$B$11:$B$14,'Quality Check'!$C$11:$C$14,)</f>
        <v>Rural</v>
      </c>
      <c r="BN150" s="86" t="str">
        <f>_xlfn.XLOOKUP(Form_Responses1811121314[[#This Row],[Sekolah School (Cleansed)]],'Quality Check'!$B$11:$B$14,'Quality Check'!$D$11:$D$14,)</f>
        <v>Controlled Group (CG)</v>
      </c>
      <c r="BO150" s="87" t="str">
        <f>_xlfn.XLOOKUP(AS150,'Cleansing - Toothpaste Brand'!A:A,'Cleansing - Toothpaste Brand'!B:B,)</f>
        <v>Murni</v>
      </c>
      <c r="BP150" s="87"/>
      <c r="BQ15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50" s="86" t="str">
        <f>_xlfn.XLOOKUP(AP150,'Cleansing - Response'!E:E,'Cleansing - Response'!F:F,)</f>
        <v>2 days and more</v>
      </c>
      <c r="BS150" s="86">
        <f>IF(Form_Responses1811121314[[#This Row],[Answer - B1]]="2 days and more",1,0)</f>
        <v>1</v>
      </c>
      <c r="BT150" s="86" t="str">
        <f>_xlfn.XLOOKUP(AQ150,'Cleansing - Response'!E:E,'Cleansing - Response'!F:F,)</f>
        <v>2 days and more</v>
      </c>
      <c r="BU150" s="86">
        <f>IF(Form_Responses1811121314[[#This Row],[Answer - B2]]="2 days and more",1,0)</f>
        <v>1</v>
      </c>
      <c r="BV150" s="86" t="str">
        <f t="shared" si="8"/>
        <v>Ya / Yes</v>
      </c>
      <c r="BW150" s="86">
        <f>IF(Form_Responses1811121314[[#This Row],[Answer - B3]]="Ya / Yes",1,0)</f>
        <v>1</v>
      </c>
      <c r="BX150" s="86" t="str">
        <f>_xlfn.XLOOKUP(AT150,'Cleansing - Response'!E:E,'Cleansing - Response'!F:F,)</f>
        <v>Always</v>
      </c>
      <c r="BY150" s="86">
        <f>IF(Form_Responses1811121314[[#This Row],[Answer - B4]]="Always",1,0)</f>
        <v>1</v>
      </c>
      <c r="BZ150" s="86" t="str">
        <f>_xlfn.XLOOKUP(AU150,'Cleansing - Response'!H:H,'Cleansing - Response'!I:I,)</f>
        <v>Using dental floss at least once</v>
      </c>
      <c r="CA150" s="86">
        <f>IF(Form_Responses1811121314[[#This Row],[Answer - B5]]="Sometimes / When in need",2,IF(Form_Responses1811121314[[#This Row],[Answer - B5]]="Using dental floss at least once",1,0))</f>
        <v>1</v>
      </c>
      <c r="CB150" s="86" t="str">
        <f>_xlfn.XLOOKUP(AV150,'Cleansing - Response'!K:K,'Cleansing - Response'!L:L,)</f>
        <v>Up to 1 time a day</v>
      </c>
      <c r="CC150" s="86">
        <f>IF(Form_Responses1811121314[[#This Row],[Answer - B6]]="More than 1 time a day",1,0)</f>
        <v>0</v>
      </c>
      <c r="CD150" s="86" t="str">
        <f>_xlfn.XLOOKUP(AW150,'Cleansing - Response'!$N:$N,'Cleansing - Response'!$O:$O,)</f>
        <v>No</v>
      </c>
      <c r="CE150" s="86">
        <f>IF(Form_Responses1811121314[[#This Row],[Answer - B7-1]]="Yes / Sometimes",1,0)</f>
        <v>0</v>
      </c>
      <c r="CF150" s="86" t="str">
        <f>_xlfn.XLOOKUP(AX150,'Cleansing - Response'!$N:$N,'Cleansing - Response'!$O:$O,)</f>
        <v>No</v>
      </c>
      <c r="CG150" s="86">
        <f>IF(Form_Responses1811121314[[#This Row],[Answer - B7-2]]="Yes / Sometimes",1,0)</f>
        <v>0</v>
      </c>
      <c r="CH150" s="86" t="str">
        <f>_xlfn.XLOOKUP(AY150,'Cleansing - Response'!$N:$N,'Cleansing - Response'!$O:$O,)</f>
        <v>No</v>
      </c>
      <c r="CI150" s="86">
        <f>IF(Form_Responses1811121314[[#This Row],[Answer - B7-3]]="Yes / Sometimes",1,0)</f>
        <v>0</v>
      </c>
      <c r="CJ150" s="86" t="str">
        <f>_xlfn.XLOOKUP(AZ150,'Cleansing - Response'!$N:$N,'Cleansing - Response'!$O:$O,)</f>
        <v>No</v>
      </c>
      <c r="CK150" s="86">
        <f>IF(Form_Responses1811121314[[#This Row],[Answer - B7-4]]="Yes / Sometimes",1,0)</f>
        <v>0</v>
      </c>
      <c r="CL150" s="86" t="str">
        <f>_xlfn.XLOOKUP(BA150,'Cleansing - Response'!$N:$N,'Cleansing - Response'!$O:$O,)</f>
        <v>No</v>
      </c>
      <c r="CM150" s="86">
        <f>IF(Form_Responses1811121314[[#This Row],[Answer - B7-5]]="Yes / Sometimes",1,0)</f>
        <v>0</v>
      </c>
      <c r="CN150" s="86" t="str">
        <f>_xlfn.XLOOKUP(BB150,'Cleansing - Response'!$N:$N,'Cleansing - Response'!$O:$O,)</f>
        <v>No</v>
      </c>
      <c r="CO150" s="86">
        <f>IF(Form_Responses1811121314[[#This Row],[Answer - B7-6]]="Yes / Sometimes",1,0)</f>
        <v>0</v>
      </c>
      <c r="CP150" s="87" t="str">
        <f>IF(COUNTIF(Form_Responses1811121314[[#This Row],[Answer - B7-1]:[Answer - B7-6]], "Yes / Sometimes") &gt; 4, "More than 4 times","Up to 4 times")</f>
        <v>Up to 4 times</v>
      </c>
      <c r="CQ150" s="152">
        <f>IF(Form_Responses1811121314[[#This Row],[Answer - B7 (Overall)]]="More than 4 times",1,0)</f>
        <v>0</v>
      </c>
    </row>
    <row r="151" spans="1:95" ht="13.2" hidden="1" x14ac:dyDescent="0.25">
      <c r="A151" s="82">
        <v>45572.452465092589</v>
      </c>
      <c r="B151" s="83" t="s">
        <v>498</v>
      </c>
      <c r="C151" s="84" t="s">
        <v>499</v>
      </c>
      <c r="D151" s="83">
        <v>41.07</v>
      </c>
      <c r="E151" s="83">
        <v>0.33</v>
      </c>
      <c r="F151" s="83" t="s">
        <v>423</v>
      </c>
      <c r="G151" s="83" t="s">
        <v>76</v>
      </c>
      <c r="H151" s="83" t="s">
        <v>335</v>
      </c>
      <c r="I151" s="83" t="s">
        <v>63</v>
      </c>
      <c r="J151" s="83" t="s">
        <v>64</v>
      </c>
      <c r="K151" s="83" t="s">
        <v>64</v>
      </c>
      <c r="L151" s="83" t="s">
        <v>64</v>
      </c>
      <c r="M151" s="83" t="s">
        <v>84</v>
      </c>
      <c r="N151" s="83" t="s">
        <v>64</v>
      </c>
      <c r="O151" s="83" t="s">
        <v>64</v>
      </c>
      <c r="P151" s="83" t="s">
        <v>84</v>
      </c>
      <c r="Q151" s="83" t="s">
        <v>78</v>
      </c>
      <c r="R151" s="83" t="s">
        <v>64</v>
      </c>
      <c r="S151" s="83" t="s">
        <v>84</v>
      </c>
      <c r="T151" s="83" t="s">
        <v>64</v>
      </c>
      <c r="U151" s="83" t="s">
        <v>84</v>
      </c>
      <c r="V151" s="83" t="s">
        <v>64</v>
      </c>
      <c r="W151" s="83" t="s">
        <v>64</v>
      </c>
      <c r="X151" s="83" t="s">
        <v>64</v>
      </c>
      <c r="Y151" s="83" t="s">
        <v>84</v>
      </c>
      <c r="Z151" s="83" t="s">
        <v>66</v>
      </c>
      <c r="AA151" s="83" t="s">
        <v>65</v>
      </c>
      <c r="AB151" s="83" t="s">
        <v>65</v>
      </c>
      <c r="AC151" s="83" t="s">
        <v>65</v>
      </c>
      <c r="AD151" s="83" t="s">
        <v>66</v>
      </c>
      <c r="AE151" s="83" t="s">
        <v>66</v>
      </c>
      <c r="AF151" s="83" t="s">
        <v>66</v>
      </c>
      <c r="AG151" s="83" t="s">
        <v>66</v>
      </c>
      <c r="AH151" s="83" t="s">
        <v>66</v>
      </c>
      <c r="AI151" s="83" t="s">
        <v>66</v>
      </c>
      <c r="AJ151" s="83" t="s">
        <v>65</v>
      </c>
      <c r="AK151" s="83" t="s">
        <v>65</v>
      </c>
      <c r="AL151" s="83" t="s">
        <v>66</v>
      </c>
      <c r="AM151" s="83" t="s">
        <v>65</v>
      </c>
      <c r="AN151" s="83" t="s">
        <v>66</v>
      </c>
      <c r="AO151" s="83" t="s">
        <v>66</v>
      </c>
      <c r="AP151" s="83" t="s">
        <v>67</v>
      </c>
      <c r="AQ151" s="83" t="s">
        <v>67</v>
      </c>
      <c r="AR151" s="83" t="s">
        <v>73</v>
      </c>
      <c r="AS151" s="83" t="s">
        <v>68</v>
      </c>
      <c r="AT151" s="83" t="s">
        <v>69</v>
      </c>
      <c r="AU151" s="83" t="s">
        <v>67</v>
      </c>
      <c r="AV151" s="83" t="s">
        <v>67</v>
      </c>
      <c r="AW151" s="83" t="s">
        <v>73</v>
      </c>
      <c r="AX151" s="83" t="s">
        <v>73</v>
      </c>
      <c r="AY151" s="83" t="s">
        <v>72</v>
      </c>
      <c r="AZ151" s="83" t="s">
        <v>63</v>
      </c>
      <c r="BA151" s="83" t="s">
        <v>63</v>
      </c>
      <c r="BB151" s="83" t="s">
        <v>72</v>
      </c>
      <c r="BC151" s="83" t="s">
        <v>73</v>
      </c>
      <c r="BD151" s="83"/>
      <c r="BE151" s="83" t="s">
        <v>73</v>
      </c>
      <c r="BF151" s="83"/>
      <c r="BG151" s="87" t="s">
        <v>335</v>
      </c>
      <c r="BH151" s="86" t="s">
        <v>60</v>
      </c>
      <c r="BI151" s="76" t="s">
        <v>1414</v>
      </c>
      <c r="BJ151">
        <f t="shared" si="6"/>
        <v>10</v>
      </c>
      <c r="BK151" s="87">
        <f t="shared" si="7"/>
        <v>53</v>
      </c>
      <c r="BL151" s="87"/>
      <c r="BM151" s="86" t="str">
        <f>_xlfn.XLOOKUP(Form_Responses1811121314[[#This Row],[Sekolah School (Cleansed)]],'Quality Check'!$B$11:$B$14,'Quality Check'!$C$11:$C$14,)</f>
        <v>Rural</v>
      </c>
      <c r="BN151" s="86" t="str">
        <f>_xlfn.XLOOKUP(Form_Responses1811121314[[#This Row],[Sekolah School (Cleansed)]],'Quality Check'!$B$11:$B$14,'Quality Check'!$D$11:$D$14,)</f>
        <v>Controlled Group (CG)</v>
      </c>
      <c r="BO151" s="87" t="str">
        <f>_xlfn.XLOOKUP(AS151,'Cleansing - Toothpaste Brand'!A:A,'Cleansing - Toothpaste Brand'!B:B,)</f>
        <v>Colgate</v>
      </c>
      <c r="BP151" s="87"/>
      <c r="BQ15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51" s="86" t="str">
        <f>_xlfn.XLOOKUP(AP151,'Cleansing - Response'!E:E,'Cleansing - Response'!F:F,)</f>
        <v>2 days and more</v>
      </c>
      <c r="BS151" s="86">
        <f>IF(Form_Responses1811121314[[#This Row],[Answer - B1]]="2 days and more",1,0)</f>
        <v>1</v>
      </c>
      <c r="BT151" s="86" t="str">
        <f>_xlfn.XLOOKUP(AQ151,'Cleansing - Response'!E:E,'Cleansing - Response'!F:F,)</f>
        <v>2 days and more</v>
      </c>
      <c r="BU151" s="86">
        <f>IF(Form_Responses1811121314[[#This Row],[Answer - B2]]="2 days and more",1,0)</f>
        <v>1</v>
      </c>
      <c r="BV151" s="86" t="str">
        <f t="shared" si="8"/>
        <v>Tidak / No</v>
      </c>
      <c r="BW151" s="86">
        <f>IF(Form_Responses1811121314[[#This Row],[Answer - B3]]="Ya / Yes",1,0)</f>
        <v>0</v>
      </c>
      <c r="BX151" s="86" t="str">
        <f>_xlfn.XLOOKUP(AT151,'Cleansing - Response'!E:E,'Cleansing - Response'!F:F,)</f>
        <v>Rarely / Sometimes</v>
      </c>
      <c r="BY151" s="86">
        <f>IF(Form_Responses1811121314[[#This Row],[Answer - B4]]="Always",1,0)</f>
        <v>0</v>
      </c>
      <c r="BZ151" s="86" t="str">
        <f>_xlfn.XLOOKUP(AU151,'Cleansing - Response'!H:H,'Cleansing - Response'!I:I,)</f>
        <v>Using dental floss at least once</v>
      </c>
      <c r="CA151" s="86">
        <f>IF(Form_Responses1811121314[[#This Row],[Answer - B5]]="Sometimes / When in need",2,IF(Form_Responses1811121314[[#This Row],[Answer - B5]]="Using dental floss at least once",1,0))</f>
        <v>1</v>
      </c>
      <c r="CB151" s="86" t="str">
        <f>_xlfn.XLOOKUP(AV151,'Cleansing - Response'!K:K,'Cleansing - Response'!L:L,)</f>
        <v>More than 1 time a day</v>
      </c>
      <c r="CC151" s="86">
        <f>IF(Form_Responses1811121314[[#This Row],[Answer - B6]]="More than 1 time a day",1,0)</f>
        <v>1</v>
      </c>
      <c r="CD151" s="86" t="str">
        <f>_xlfn.XLOOKUP(AW151,'Cleansing - Response'!$N:$N,'Cleansing - Response'!$O:$O,)</f>
        <v>No</v>
      </c>
      <c r="CE151" s="86">
        <f>IF(Form_Responses1811121314[[#This Row],[Answer - B7-1]]="Yes / Sometimes",1,0)</f>
        <v>0</v>
      </c>
      <c r="CF151" s="86" t="str">
        <f>_xlfn.XLOOKUP(AX151,'Cleansing - Response'!$N:$N,'Cleansing - Response'!$O:$O,)</f>
        <v>No</v>
      </c>
      <c r="CG151" s="86">
        <f>IF(Form_Responses1811121314[[#This Row],[Answer - B7-2]]="Yes / Sometimes",1,0)</f>
        <v>0</v>
      </c>
      <c r="CH151" s="86" t="str">
        <f>_xlfn.XLOOKUP(AY151,'Cleansing - Response'!$N:$N,'Cleansing - Response'!$O:$O,)</f>
        <v>Yes / Sometimes</v>
      </c>
      <c r="CI151" s="86">
        <f>IF(Form_Responses1811121314[[#This Row],[Answer - B7-3]]="Yes / Sometimes",1,0)</f>
        <v>1</v>
      </c>
      <c r="CJ151" s="86" t="str">
        <f>_xlfn.XLOOKUP(AZ151,'Cleansing - Response'!$N:$N,'Cleansing - Response'!$O:$O,)</f>
        <v>Yes / Sometimes</v>
      </c>
      <c r="CK151" s="86">
        <f>IF(Form_Responses1811121314[[#This Row],[Answer - B7-4]]="Yes / Sometimes",1,0)</f>
        <v>1</v>
      </c>
      <c r="CL151" s="86" t="str">
        <f>_xlfn.XLOOKUP(BA151,'Cleansing - Response'!$N:$N,'Cleansing - Response'!$O:$O,)</f>
        <v>Yes / Sometimes</v>
      </c>
      <c r="CM151" s="86">
        <f>IF(Form_Responses1811121314[[#This Row],[Answer - B7-5]]="Yes / Sometimes",1,0)</f>
        <v>1</v>
      </c>
      <c r="CN151" s="86" t="str">
        <f>_xlfn.XLOOKUP(BB151,'Cleansing - Response'!$N:$N,'Cleansing - Response'!$O:$O,)</f>
        <v>Yes / Sometimes</v>
      </c>
      <c r="CO151" s="86">
        <f>IF(Form_Responses1811121314[[#This Row],[Answer - B7-6]]="Yes / Sometimes",1,0)</f>
        <v>1</v>
      </c>
      <c r="CP151" s="87" t="str">
        <f>IF(COUNTIF(Form_Responses1811121314[[#This Row],[Answer - B7-1]:[Answer - B7-6]], "Yes / Sometimes") &gt; 4, "More than 4 times","Up to 4 times")</f>
        <v>Up to 4 times</v>
      </c>
      <c r="CQ151" s="152">
        <f>IF(Form_Responses1811121314[[#This Row],[Answer - B7 (Overall)]]="More than 4 times",1,0)</f>
        <v>0</v>
      </c>
    </row>
    <row r="152" spans="1:95" ht="13.2" hidden="1" x14ac:dyDescent="0.25">
      <c r="A152" s="82">
        <v>45572.45257548611</v>
      </c>
      <c r="B152" s="83" t="s">
        <v>500</v>
      </c>
      <c r="C152" s="84" t="s">
        <v>501</v>
      </c>
      <c r="D152" s="83">
        <v>100</v>
      </c>
      <c r="E152" s="83">
        <v>0.42</v>
      </c>
      <c r="F152" s="83" t="s">
        <v>423</v>
      </c>
      <c r="G152" s="83" t="s">
        <v>76</v>
      </c>
      <c r="H152" s="83" t="s">
        <v>502</v>
      </c>
      <c r="I152" s="83" t="s">
        <v>63</v>
      </c>
      <c r="J152" s="83" t="s">
        <v>145</v>
      </c>
      <c r="K152" s="83" t="s">
        <v>64</v>
      </c>
      <c r="L152" s="83" t="s">
        <v>64</v>
      </c>
      <c r="M152" s="83" t="s">
        <v>84</v>
      </c>
      <c r="N152" s="83" t="s">
        <v>78</v>
      </c>
      <c r="O152" s="83" t="s">
        <v>64</v>
      </c>
      <c r="P152" s="83" t="s">
        <v>84</v>
      </c>
      <c r="Q152" s="83" t="s">
        <v>64</v>
      </c>
      <c r="R152" s="83" t="s">
        <v>64</v>
      </c>
      <c r="S152" s="83" t="s">
        <v>64</v>
      </c>
      <c r="T152" s="83" t="s">
        <v>64</v>
      </c>
      <c r="U152" s="83" t="s">
        <v>64</v>
      </c>
      <c r="V152" s="83" t="s">
        <v>64</v>
      </c>
      <c r="W152" s="83" t="s">
        <v>84</v>
      </c>
      <c r="X152" s="83" t="s">
        <v>84</v>
      </c>
      <c r="Y152" s="83" t="s">
        <v>64</v>
      </c>
      <c r="Z152" s="83" t="s">
        <v>66</v>
      </c>
      <c r="AA152" s="83" t="s">
        <v>66</v>
      </c>
      <c r="AB152" s="83" t="s">
        <v>66</v>
      </c>
      <c r="AC152" s="83" t="s">
        <v>66</v>
      </c>
      <c r="AD152" s="83" t="s">
        <v>66</v>
      </c>
      <c r="AE152" s="83" t="s">
        <v>66</v>
      </c>
      <c r="AF152" s="83" t="s">
        <v>65</v>
      </c>
      <c r="AG152" s="83" t="s">
        <v>66</v>
      </c>
      <c r="AH152" s="83" t="s">
        <v>79</v>
      </c>
      <c r="AI152" s="83" t="s">
        <v>101</v>
      </c>
      <c r="AJ152" s="83" t="s">
        <v>66</v>
      </c>
      <c r="AK152" s="83" t="s">
        <v>66</v>
      </c>
      <c r="AL152" s="83" t="s">
        <v>66</v>
      </c>
      <c r="AM152" s="83" t="s">
        <v>79</v>
      </c>
      <c r="AN152" s="83" t="s">
        <v>66</v>
      </c>
      <c r="AO152" s="83" t="s">
        <v>66</v>
      </c>
      <c r="AP152" s="83" t="s">
        <v>85</v>
      </c>
      <c r="AQ152" s="83" t="s">
        <v>85</v>
      </c>
      <c r="AR152" s="83" t="s">
        <v>86</v>
      </c>
      <c r="AS152" s="83" t="s">
        <v>223</v>
      </c>
      <c r="AT152" s="83" t="s">
        <v>69</v>
      </c>
      <c r="AU152" s="83" t="s">
        <v>70</v>
      </c>
      <c r="AV152" s="83" t="s">
        <v>71</v>
      </c>
      <c r="AW152" s="83" t="s">
        <v>72</v>
      </c>
      <c r="AX152" s="83" t="s">
        <v>72</v>
      </c>
      <c r="AY152" s="83" t="s">
        <v>72</v>
      </c>
      <c r="AZ152" s="83" t="s">
        <v>63</v>
      </c>
      <c r="BA152" s="83" t="s">
        <v>63</v>
      </c>
      <c r="BB152" s="83" t="s">
        <v>72</v>
      </c>
      <c r="BC152" s="83" t="s">
        <v>73</v>
      </c>
      <c r="BD152" s="83"/>
      <c r="BE152" s="83" t="s">
        <v>73</v>
      </c>
      <c r="BF152" s="83"/>
      <c r="BG152" s="87" t="s">
        <v>335</v>
      </c>
      <c r="BH152" s="86" t="s">
        <v>60</v>
      </c>
      <c r="BI152" s="76" t="s">
        <v>1414</v>
      </c>
      <c r="BJ152">
        <f t="shared" si="6"/>
        <v>10</v>
      </c>
      <c r="BK152" s="87">
        <f t="shared" si="7"/>
        <v>48</v>
      </c>
      <c r="BL152" s="87"/>
      <c r="BM152" s="86" t="str">
        <f>_xlfn.XLOOKUP(Form_Responses1811121314[[#This Row],[Sekolah School (Cleansed)]],'Quality Check'!$B$11:$B$14,'Quality Check'!$C$11:$C$14,)</f>
        <v>Rural</v>
      </c>
      <c r="BN152" s="86" t="str">
        <f>_xlfn.XLOOKUP(Form_Responses1811121314[[#This Row],[Sekolah School (Cleansed)]],'Quality Check'!$B$11:$B$14,'Quality Check'!$D$11:$D$14,)</f>
        <v>Controlled Group (CG)</v>
      </c>
      <c r="BO152" s="87" t="str">
        <f>_xlfn.XLOOKUP(AS152,'Cleansing - Toothpaste Brand'!A:A,'Cleansing - Toothpaste Brand'!B:B,)</f>
        <v>Colgate</v>
      </c>
      <c r="BP152" s="87"/>
      <c r="BQ15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52" s="86" t="str">
        <f>_xlfn.XLOOKUP(AP152,'Cleansing - Response'!E:E,'Cleansing - Response'!F:F,)</f>
        <v>2 days and more</v>
      </c>
      <c r="BS152" s="86">
        <f>IF(Form_Responses1811121314[[#This Row],[Answer - B1]]="2 days and more",1,0)</f>
        <v>1</v>
      </c>
      <c r="BT152" s="86" t="str">
        <f>_xlfn.XLOOKUP(AQ152,'Cleansing - Response'!E:E,'Cleansing - Response'!F:F,)</f>
        <v>2 days and more</v>
      </c>
      <c r="BU152" s="86">
        <f>IF(Form_Responses1811121314[[#This Row],[Answer - B2]]="2 days and more",1,0)</f>
        <v>1</v>
      </c>
      <c r="BV152" s="86" t="str">
        <f t="shared" si="8"/>
        <v>Ya / Yes</v>
      </c>
      <c r="BW152" s="86">
        <f>IF(Form_Responses1811121314[[#This Row],[Answer - B3]]="Ya / Yes",1,0)</f>
        <v>1</v>
      </c>
      <c r="BX152" s="86" t="str">
        <f>_xlfn.XLOOKUP(AT152,'Cleansing - Response'!E:E,'Cleansing - Response'!F:F,)</f>
        <v>Rarely / Sometimes</v>
      </c>
      <c r="BY152" s="86">
        <f>IF(Form_Responses1811121314[[#This Row],[Answer - B4]]="Always",1,0)</f>
        <v>0</v>
      </c>
      <c r="BZ152" s="86" t="str">
        <f>_xlfn.XLOOKUP(AU152,'Cleansing - Response'!H:H,'Cleansing - Response'!I:I,)</f>
        <v>Sometimes / When in need</v>
      </c>
      <c r="CA152" s="86">
        <f>IF(Form_Responses1811121314[[#This Row],[Answer - B5]]="Sometimes / When in need",2,IF(Form_Responses1811121314[[#This Row],[Answer - B5]]="Using dental floss at least once",1,0))</f>
        <v>2</v>
      </c>
      <c r="CB152" s="86" t="str">
        <f>_xlfn.XLOOKUP(AV152,'Cleansing - Response'!K:K,'Cleansing - Response'!L:L,)</f>
        <v>Up to 1 time a day</v>
      </c>
      <c r="CC152" s="86">
        <f>IF(Form_Responses1811121314[[#This Row],[Answer - B6]]="More than 1 time a day",1,0)</f>
        <v>0</v>
      </c>
      <c r="CD152" s="86" t="str">
        <f>_xlfn.XLOOKUP(AW152,'Cleansing - Response'!$N:$N,'Cleansing - Response'!$O:$O,)</f>
        <v>Yes / Sometimes</v>
      </c>
      <c r="CE152" s="86">
        <f>IF(Form_Responses1811121314[[#This Row],[Answer - B7-1]]="Yes / Sometimes",1,0)</f>
        <v>1</v>
      </c>
      <c r="CF152" s="86" t="str">
        <f>_xlfn.XLOOKUP(AX152,'Cleansing - Response'!$N:$N,'Cleansing - Response'!$O:$O,)</f>
        <v>Yes / Sometimes</v>
      </c>
      <c r="CG152" s="86">
        <f>IF(Form_Responses1811121314[[#This Row],[Answer - B7-2]]="Yes / Sometimes",1,0)</f>
        <v>1</v>
      </c>
      <c r="CH152" s="86" t="str">
        <f>_xlfn.XLOOKUP(AY152,'Cleansing - Response'!$N:$N,'Cleansing - Response'!$O:$O,)</f>
        <v>Yes / Sometimes</v>
      </c>
      <c r="CI152" s="86">
        <f>IF(Form_Responses1811121314[[#This Row],[Answer - B7-3]]="Yes / Sometimes",1,0)</f>
        <v>1</v>
      </c>
      <c r="CJ152" s="86" t="str">
        <f>_xlfn.XLOOKUP(AZ152,'Cleansing - Response'!$N:$N,'Cleansing - Response'!$O:$O,)</f>
        <v>Yes / Sometimes</v>
      </c>
      <c r="CK152" s="86">
        <f>IF(Form_Responses1811121314[[#This Row],[Answer - B7-4]]="Yes / Sometimes",1,0)</f>
        <v>1</v>
      </c>
      <c r="CL152" s="86" t="str">
        <f>_xlfn.XLOOKUP(BA152,'Cleansing - Response'!$N:$N,'Cleansing - Response'!$O:$O,)</f>
        <v>Yes / Sometimes</v>
      </c>
      <c r="CM152" s="86">
        <f>IF(Form_Responses1811121314[[#This Row],[Answer - B7-5]]="Yes / Sometimes",1,0)</f>
        <v>1</v>
      </c>
      <c r="CN152" s="86" t="str">
        <f>_xlfn.XLOOKUP(BB152,'Cleansing - Response'!$N:$N,'Cleansing - Response'!$O:$O,)</f>
        <v>Yes / Sometimes</v>
      </c>
      <c r="CO152" s="86">
        <f>IF(Form_Responses1811121314[[#This Row],[Answer - B7-6]]="Yes / Sometimes",1,0)</f>
        <v>1</v>
      </c>
      <c r="CP152" s="87" t="str">
        <f>IF(COUNTIF(Form_Responses1811121314[[#This Row],[Answer - B7-1]:[Answer - B7-6]], "Yes / Sometimes") &gt; 4, "More than 4 times","Up to 4 times")</f>
        <v>More than 4 times</v>
      </c>
      <c r="CQ152" s="152">
        <f>IF(Form_Responses1811121314[[#This Row],[Answer - B7 (Overall)]]="More than 4 times",1,0)</f>
        <v>1</v>
      </c>
    </row>
    <row r="153" spans="1:95" ht="13.2" hidden="1" x14ac:dyDescent="0.25">
      <c r="A153" s="82">
        <v>45572.454714537038</v>
      </c>
      <c r="B153" s="83" t="s">
        <v>503</v>
      </c>
      <c r="C153" s="84" t="s">
        <v>504</v>
      </c>
      <c r="D153" s="83">
        <v>100</v>
      </c>
      <c r="E153" s="83">
        <v>0.42</v>
      </c>
      <c r="F153" s="83" t="s">
        <v>423</v>
      </c>
      <c r="G153" s="83" t="s">
        <v>76</v>
      </c>
      <c r="H153" s="83" t="s">
        <v>505</v>
      </c>
      <c r="I153" s="83" t="s">
        <v>63</v>
      </c>
      <c r="J153" s="83" t="s">
        <v>64</v>
      </c>
      <c r="K153" s="83" t="s">
        <v>84</v>
      </c>
      <c r="L153" s="83" t="s">
        <v>64</v>
      </c>
      <c r="M153" s="83" t="s">
        <v>78</v>
      </c>
      <c r="N153" s="83" t="s">
        <v>64</v>
      </c>
      <c r="O153" s="83" t="s">
        <v>84</v>
      </c>
      <c r="P153" s="83" t="s">
        <v>78</v>
      </c>
      <c r="Q153" s="83" t="s">
        <v>78</v>
      </c>
      <c r="R153" s="83" t="s">
        <v>64</v>
      </c>
      <c r="S153" s="83" t="s">
        <v>84</v>
      </c>
      <c r="T153" s="83" t="s">
        <v>64</v>
      </c>
      <c r="U153" s="83" t="s">
        <v>84</v>
      </c>
      <c r="V153" s="83" t="s">
        <v>64</v>
      </c>
      <c r="W153" s="83" t="s">
        <v>64</v>
      </c>
      <c r="X153" s="83" t="s">
        <v>64</v>
      </c>
      <c r="Y153" s="83" t="s">
        <v>64</v>
      </c>
      <c r="Z153" s="83" t="s">
        <v>65</v>
      </c>
      <c r="AA153" s="83" t="s">
        <v>65</v>
      </c>
      <c r="AB153" s="83" t="s">
        <v>66</v>
      </c>
      <c r="AC153" s="83" t="s">
        <v>66</v>
      </c>
      <c r="AD153" s="83" t="s">
        <v>66</v>
      </c>
      <c r="AE153" s="83" t="s">
        <v>66</v>
      </c>
      <c r="AF153" s="83" t="s">
        <v>65</v>
      </c>
      <c r="AG153" s="83" t="s">
        <v>101</v>
      </c>
      <c r="AH153" s="83" t="s">
        <v>79</v>
      </c>
      <c r="AI153" s="83" t="s">
        <v>79</v>
      </c>
      <c r="AJ153" s="83" t="s">
        <v>65</v>
      </c>
      <c r="AK153" s="83" t="s">
        <v>65</v>
      </c>
      <c r="AL153" s="83" t="s">
        <v>65</v>
      </c>
      <c r="AM153" s="83" t="s">
        <v>65</v>
      </c>
      <c r="AN153" s="83" t="s">
        <v>66</v>
      </c>
      <c r="AO153" s="83" t="s">
        <v>66</v>
      </c>
      <c r="AP153" s="83" t="s">
        <v>85</v>
      </c>
      <c r="AQ153" s="83" t="s">
        <v>85</v>
      </c>
      <c r="AR153" s="83" t="s">
        <v>86</v>
      </c>
      <c r="AS153" s="83" t="s">
        <v>81</v>
      </c>
      <c r="AT153" s="83" t="s">
        <v>87</v>
      </c>
      <c r="AU153" s="83" t="s">
        <v>67</v>
      </c>
      <c r="AV153" s="83" t="s">
        <v>469</v>
      </c>
      <c r="AW153" s="83" t="s">
        <v>72</v>
      </c>
      <c r="AX153" s="83" t="s">
        <v>63</v>
      </c>
      <c r="AY153" s="83" t="s">
        <v>72</v>
      </c>
      <c r="AZ153" s="83" t="s">
        <v>73</v>
      </c>
      <c r="BA153" s="83" t="s">
        <v>63</v>
      </c>
      <c r="BB153" s="83" t="s">
        <v>72</v>
      </c>
      <c r="BC153" s="83" t="s">
        <v>73</v>
      </c>
      <c r="BD153" s="83"/>
      <c r="BE153" s="83" t="s">
        <v>73</v>
      </c>
      <c r="BF153" s="83"/>
      <c r="BG153" s="87" t="s">
        <v>335</v>
      </c>
      <c r="BH153" s="86" t="s">
        <v>60</v>
      </c>
      <c r="BI153" s="76" t="s">
        <v>1414</v>
      </c>
      <c r="BJ153">
        <f t="shared" si="6"/>
        <v>10</v>
      </c>
      <c r="BK153" s="87">
        <f t="shared" si="7"/>
        <v>53</v>
      </c>
      <c r="BL153" s="87"/>
      <c r="BM153" s="86" t="str">
        <f>_xlfn.XLOOKUP(Form_Responses1811121314[[#This Row],[Sekolah School (Cleansed)]],'Quality Check'!$B$11:$B$14,'Quality Check'!$C$11:$C$14,)</f>
        <v>Rural</v>
      </c>
      <c r="BN153" s="86" t="str">
        <f>_xlfn.XLOOKUP(Form_Responses1811121314[[#This Row],[Sekolah School (Cleansed)]],'Quality Check'!$B$11:$B$14,'Quality Check'!$D$11:$D$14,)</f>
        <v>Controlled Group (CG)</v>
      </c>
      <c r="BO153" s="87" t="str">
        <f>_xlfn.XLOOKUP(AS153,'Cleansing - Toothpaste Brand'!A:A,'Cleansing - Toothpaste Brand'!B:B,)</f>
        <v>Colgate</v>
      </c>
      <c r="BP153" s="87"/>
      <c r="BQ15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53" s="86" t="str">
        <f>_xlfn.XLOOKUP(AP153,'Cleansing - Response'!E:E,'Cleansing - Response'!F:F,)</f>
        <v>2 days and more</v>
      </c>
      <c r="BS153" s="86">
        <f>IF(Form_Responses1811121314[[#This Row],[Answer - B1]]="2 days and more",1,0)</f>
        <v>1</v>
      </c>
      <c r="BT153" s="86" t="str">
        <f>_xlfn.XLOOKUP(AQ153,'Cleansing - Response'!E:E,'Cleansing - Response'!F:F,)</f>
        <v>2 days and more</v>
      </c>
      <c r="BU153" s="86">
        <f>IF(Form_Responses1811121314[[#This Row],[Answer - B2]]="2 days and more",1,0)</f>
        <v>1</v>
      </c>
      <c r="BV153" s="86" t="str">
        <f t="shared" si="8"/>
        <v>Ya / Yes</v>
      </c>
      <c r="BW153" s="86">
        <f>IF(Form_Responses1811121314[[#This Row],[Answer - B3]]="Ya / Yes",1,0)</f>
        <v>1</v>
      </c>
      <c r="BX153" s="86" t="str">
        <f>_xlfn.XLOOKUP(AT153,'Cleansing - Response'!E:E,'Cleansing - Response'!F:F,)</f>
        <v>Always</v>
      </c>
      <c r="BY153" s="86">
        <f>IF(Form_Responses1811121314[[#This Row],[Answer - B4]]="Always",1,0)</f>
        <v>1</v>
      </c>
      <c r="BZ153" s="86" t="str">
        <f>_xlfn.XLOOKUP(AU153,'Cleansing - Response'!H:H,'Cleansing - Response'!I:I,)</f>
        <v>Using dental floss at least once</v>
      </c>
      <c r="CA153" s="86">
        <f>IF(Form_Responses1811121314[[#This Row],[Answer - B5]]="Sometimes / When in need",2,IF(Form_Responses1811121314[[#This Row],[Answer - B5]]="Using dental floss at least once",1,0))</f>
        <v>1</v>
      </c>
      <c r="CB153" s="86" t="str">
        <f>_xlfn.XLOOKUP(AV153,'Cleansing - Response'!K:K,'Cleansing - Response'!L:L,)</f>
        <v>More than 1 time a day</v>
      </c>
      <c r="CC153" s="86">
        <f>IF(Form_Responses1811121314[[#This Row],[Answer - B6]]="More than 1 time a day",1,0)</f>
        <v>1</v>
      </c>
      <c r="CD153" s="86" t="str">
        <f>_xlfn.XLOOKUP(AW153,'Cleansing - Response'!$N:$N,'Cleansing - Response'!$O:$O,)</f>
        <v>Yes / Sometimes</v>
      </c>
      <c r="CE153" s="86">
        <f>IF(Form_Responses1811121314[[#This Row],[Answer - B7-1]]="Yes / Sometimes",1,0)</f>
        <v>1</v>
      </c>
      <c r="CF153" s="86" t="str">
        <f>_xlfn.XLOOKUP(AX153,'Cleansing - Response'!$N:$N,'Cleansing - Response'!$O:$O,)</f>
        <v>Yes / Sometimes</v>
      </c>
      <c r="CG153" s="86">
        <f>IF(Form_Responses1811121314[[#This Row],[Answer - B7-2]]="Yes / Sometimes",1,0)</f>
        <v>1</v>
      </c>
      <c r="CH153" s="86" t="str">
        <f>_xlfn.XLOOKUP(AY153,'Cleansing - Response'!$N:$N,'Cleansing - Response'!$O:$O,)</f>
        <v>Yes / Sometimes</v>
      </c>
      <c r="CI153" s="86">
        <f>IF(Form_Responses1811121314[[#This Row],[Answer - B7-3]]="Yes / Sometimes",1,0)</f>
        <v>1</v>
      </c>
      <c r="CJ153" s="86" t="str">
        <f>_xlfn.XLOOKUP(AZ153,'Cleansing - Response'!$N:$N,'Cleansing - Response'!$O:$O,)</f>
        <v>No</v>
      </c>
      <c r="CK153" s="86">
        <f>IF(Form_Responses1811121314[[#This Row],[Answer - B7-4]]="Yes / Sometimes",1,0)</f>
        <v>0</v>
      </c>
      <c r="CL153" s="86" t="str">
        <f>_xlfn.XLOOKUP(BA153,'Cleansing - Response'!$N:$N,'Cleansing - Response'!$O:$O,)</f>
        <v>Yes / Sometimes</v>
      </c>
      <c r="CM153" s="86">
        <f>IF(Form_Responses1811121314[[#This Row],[Answer - B7-5]]="Yes / Sometimes",1,0)</f>
        <v>1</v>
      </c>
      <c r="CN153" s="86" t="str">
        <f>_xlfn.XLOOKUP(BB153,'Cleansing - Response'!$N:$N,'Cleansing - Response'!$O:$O,)</f>
        <v>Yes / Sometimes</v>
      </c>
      <c r="CO153" s="86">
        <f>IF(Form_Responses1811121314[[#This Row],[Answer - B7-6]]="Yes / Sometimes",1,0)</f>
        <v>1</v>
      </c>
      <c r="CP153" s="87" t="str">
        <f>IF(COUNTIF(Form_Responses1811121314[[#This Row],[Answer - B7-1]:[Answer - B7-6]], "Yes / Sometimes") &gt; 4, "More than 4 times","Up to 4 times")</f>
        <v>More than 4 times</v>
      </c>
      <c r="CQ153" s="152">
        <f>IF(Form_Responses1811121314[[#This Row],[Answer - B7 (Overall)]]="More than 4 times",1,0)</f>
        <v>1</v>
      </c>
    </row>
    <row r="154" spans="1:95" ht="13.2" hidden="1" x14ac:dyDescent="0.25">
      <c r="A154" s="82">
        <v>45572.458954363421</v>
      </c>
      <c r="B154" s="83" t="s">
        <v>506</v>
      </c>
      <c r="C154" s="84" t="s">
        <v>507</v>
      </c>
      <c r="D154" s="83">
        <v>14.29</v>
      </c>
      <c r="E154" s="83">
        <v>0.28999999999999998</v>
      </c>
      <c r="F154" s="83" t="s">
        <v>423</v>
      </c>
      <c r="G154" s="83" t="s">
        <v>76</v>
      </c>
      <c r="H154" s="83" t="s">
        <v>508</v>
      </c>
      <c r="I154" s="83" t="s">
        <v>63</v>
      </c>
      <c r="J154" s="83" t="s">
        <v>64</v>
      </c>
      <c r="K154" s="83" t="s">
        <v>64</v>
      </c>
      <c r="L154" s="83" t="s">
        <v>64</v>
      </c>
      <c r="M154" s="83" t="s">
        <v>78</v>
      </c>
      <c r="N154" s="83" t="s">
        <v>64</v>
      </c>
      <c r="O154" s="83" t="s">
        <v>84</v>
      </c>
      <c r="P154" s="83" t="s">
        <v>84</v>
      </c>
      <c r="Q154" s="83" t="s">
        <v>64</v>
      </c>
      <c r="R154" s="83" t="s">
        <v>64</v>
      </c>
      <c r="S154" s="83" t="s">
        <v>64</v>
      </c>
      <c r="T154" s="83" t="s">
        <v>64</v>
      </c>
      <c r="U154" s="83" t="s">
        <v>78</v>
      </c>
      <c r="V154" s="83" t="s">
        <v>64</v>
      </c>
      <c r="W154" s="83" t="s">
        <v>64</v>
      </c>
      <c r="X154" s="83" t="s">
        <v>64</v>
      </c>
      <c r="Y154" s="83" t="s">
        <v>64</v>
      </c>
      <c r="Z154" s="83" t="s">
        <v>66</v>
      </c>
      <c r="AA154" s="83" t="s">
        <v>65</v>
      </c>
      <c r="AB154" s="83" t="s">
        <v>66</v>
      </c>
      <c r="AC154" s="83" t="s">
        <v>65</v>
      </c>
      <c r="AD154" s="83" t="s">
        <v>66</v>
      </c>
      <c r="AE154" s="83" t="s">
        <v>66</v>
      </c>
      <c r="AF154" s="83" t="s">
        <v>66</v>
      </c>
      <c r="AG154" s="83" t="s">
        <v>66</v>
      </c>
      <c r="AH154" s="83" t="s">
        <v>65</v>
      </c>
      <c r="AI154" s="83" t="s">
        <v>66</v>
      </c>
      <c r="AJ154" s="83" t="s">
        <v>66</v>
      </c>
      <c r="AK154" s="83" t="s">
        <v>66</v>
      </c>
      <c r="AL154" s="83" t="s">
        <v>66</v>
      </c>
      <c r="AM154" s="83" t="s">
        <v>66</v>
      </c>
      <c r="AN154" s="83" t="s">
        <v>66</v>
      </c>
      <c r="AO154" s="83" t="s">
        <v>66</v>
      </c>
      <c r="AP154" s="83" t="s">
        <v>85</v>
      </c>
      <c r="AQ154" s="83" t="s">
        <v>151</v>
      </c>
      <c r="AR154" s="83" t="s">
        <v>86</v>
      </c>
      <c r="AS154" s="83" t="s">
        <v>120</v>
      </c>
      <c r="AT154" s="83" t="s">
        <v>69</v>
      </c>
      <c r="AU154" s="83" t="s">
        <v>70</v>
      </c>
      <c r="AV154" s="83" t="s">
        <v>71</v>
      </c>
      <c r="AW154" s="83" t="s">
        <v>63</v>
      </c>
      <c r="AX154" s="83" t="s">
        <v>72</v>
      </c>
      <c r="AY154" s="83" t="s">
        <v>72</v>
      </c>
      <c r="AZ154" s="83" t="s">
        <v>63</v>
      </c>
      <c r="BA154" s="83" t="s">
        <v>73</v>
      </c>
      <c r="BB154" s="83" t="s">
        <v>73</v>
      </c>
      <c r="BC154" s="83" t="s">
        <v>73</v>
      </c>
      <c r="BD154" s="83"/>
      <c r="BE154" s="83" t="s">
        <v>73</v>
      </c>
      <c r="BF154" s="83"/>
      <c r="BG154" s="87" t="s">
        <v>335</v>
      </c>
      <c r="BH154" s="86" t="s">
        <v>60</v>
      </c>
      <c r="BI154" s="76" t="s">
        <v>1414</v>
      </c>
      <c r="BJ154">
        <f t="shared" si="6"/>
        <v>13</v>
      </c>
      <c r="BK154" s="87">
        <f t="shared" si="7"/>
        <v>50</v>
      </c>
      <c r="BL154" s="87"/>
      <c r="BM154" s="86" t="str">
        <f>_xlfn.XLOOKUP(Form_Responses1811121314[[#This Row],[Sekolah School (Cleansed)]],'Quality Check'!$B$11:$B$14,'Quality Check'!$C$11:$C$14,)</f>
        <v>Rural</v>
      </c>
      <c r="BN154" s="86" t="str">
        <f>_xlfn.XLOOKUP(Form_Responses1811121314[[#This Row],[Sekolah School (Cleansed)]],'Quality Check'!$B$11:$B$14,'Quality Check'!$D$11:$D$14,)</f>
        <v>Controlled Group (CG)</v>
      </c>
      <c r="BO154" s="87" t="str">
        <f>_xlfn.XLOOKUP(AS154,'Cleansing - Toothpaste Brand'!A:A,'Cleansing - Toothpaste Brand'!B:B,)</f>
        <v>Colgate</v>
      </c>
      <c r="BP154" s="87"/>
      <c r="BQ15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54" s="86" t="str">
        <f>_xlfn.XLOOKUP(AP154,'Cleansing - Response'!E:E,'Cleansing - Response'!F:F,)</f>
        <v>2 days and more</v>
      </c>
      <c r="BS154" s="86">
        <f>IF(Form_Responses1811121314[[#This Row],[Answer - B1]]="2 days and more",1,0)</f>
        <v>1</v>
      </c>
      <c r="BT154" s="86" t="str">
        <f>_xlfn.XLOOKUP(AQ154,'Cleansing - Response'!E:E,'Cleansing - Response'!F:F,)</f>
        <v>2 days and more</v>
      </c>
      <c r="BU154" s="86">
        <f>IF(Form_Responses1811121314[[#This Row],[Answer - B2]]="2 days and more",1,0)</f>
        <v>1</v>
      </c>
      <c r="BV154" s="86" t="str">
        <f t="shared" si="8"/>
        <v>Ya / Yes</v>
      </c>
      <c r="BW154" s="86">
        <f>IF(Form_Responses1811121314[[#This Row],[Answer - B3]]="Ya / Yes",1,0)</f>
        <v>1</v>
      </c>
      <c r="BX154" s="86" t="str">
        <f>_xlfn.XLOOKUP(AT154,'Cleansing - Response'!E:E,'Cleansing - Response'!F:F,)</f>
        <v>Rarely / Sometimes</v>
      </c>
      <c r="BY154" s="86">
        <f>IF(Form_Responses1811121314[[#This Row],[Answer - B4]]="Always",1,0)</f>
        <v>0</v>
      </c>
      <c r="BZ154" s="86" t="str">
        <f>_xlfn.XLOOKUP(AU154,'Cleansing - Response'!H:H,'Cleansing - Response'!I:I,)</f>
        <v>Sometimes / When in need</v>
      </c>
      <c r="CA154" s="86">
        <f>IF(Form_Responses1811121314[[#This Row],[Answer - B5]]="Sometimes / When in need",2,IF(Form_Responses1811121314[[#This Row],[Answer - B5]]="Using dental floss at least once",1,0))</f>
        <v>2</v>
      </c>
      <c r="CB154" s="86" t="str">
        <f>_xlfn.XLOOKUP(AV154,'Cleansing - Response'!K:K,'Cleansing - Response'!L:L,)</f>
        <v>Up to 1 time a day</v>
      </c>
      <c r="CC154" s="86">
        <f>IF(Form_Responses1811121314[[#This Row],[Answer - B6]]="More than 1 time a day",1,0)</f>
        <v>0</v>
      </c>
      <c r="CD154" s="86" t="str">
        <f>_xlfn.XLOOKUP(AW154,'Cleansing - Response'!$N:$N,'Cleansing - Response'!$O:$O,)</f>
        <v>Yes / Sometimes</v>
      </c>
      <c r="CE154" s="86">
        <f>IF(Form_Responses1811121314[[#This Row],[Answer - B7-1]]="Yes / Sometimes",1,0)</f>
        <v>1</v>
      </c>
      <c r="CF154" s="86" t="str">
        <f>_xlfn.XLOOKUP(AX154,'Cleansing - Response'!$N:$N,'Cleansing - Response'!$O:$O,)</f>
        <v>Yes / Sometimes</v>
      </c>
      <c r="CG154" s="86">
        <f>IF(Form_Responses1811121314[[#This Row],[Answer - B7-2]]="Yes / Sometimes",1,0)</f>
        <v>1</v>
      </c>
      <c r="CH154" s="86" t="str">
        <f>_xlfn.XLOOKUP(AY154,'Cleansing - Response'!$N:$N,'Cleansing - Response'!$O:$O,)</f>
        <v>Yes / Sometimes</v>
      </c>
      <c r="CI154" s="86">
        <f>IF(Form_Responses1811121314[[#This Row],[Answer - B7-3]]="Yes / Sometimes",1,0)</f>
        <v>1</v>
      </c>
      <c r="CJ154" s="86" t="str">
        <f>_xlfn.XLOOKUP(AZ154,'Cleansing - Response'!$N:$N,'Cleansing - Response'!$O:$O,)</f>
        <v>Yes / Sometimes</v>
      </c>
      <c r="CK154" s="86">
        <f>IF(Form_Responses1811121314[[#This Row],[Answer - B7-4]]="Yes / Sometimes",1,0)</f>
        <v>1</v>
      </c>
      <c r="CL154" s="86" t="str">
        <f>_xlfn.XLOOKUP(BA154,'Cleansing - Response'!$N:$N,'Cleansing - Response'!$O:$O,)</f>
        <v>No</v>
      </c>
      <c r="CM154" s="86">
        <f>IF(Form_Responses1811121314[[#This Row],[Answer - B7-5]]="Yes / Sometimes",1,0)</f>
        <v>0</v>
      </c>
      <c r="CN154" s="86" t="str">
        <f>_xlfn.XLOOKUP(BB154,'Cleansing - Response'!$N:$N,'Cleansing - Response'!$O:$O,)</f>
        <v>No</v>
      </c>
      <c r="CO154" s="86">
        <f>IF(Form_Responses1811121314[[#This Row],[Answer - B7-6]]="Yes / Sometimes",1,0)</f>
        <v>0</v>
      </c>
      <c r="CP154" s="87" t="str">
        <f>IF(COUNTIF(Form_Responses1811121314[[#This Row],[Answer - B7-1]:[Answer - B7-6]], "Yes / Sometimes") &gt; 4, "More than 4 times","Up to 4 times")</f>
        <v>Up to 4 times</v>
      </c>
      <c r="CQ154" s="152">
        <f>IF(Form_Responses1811121314[[#This Row],[Answer - B7 (Overall)]]="More than 4 times",1,0)</f>
        <v>0</v>
      </c>
    </row>
    <row r="155" spans="1:95" ht="13.2" hidden="1" x14ac:dyDescent="0.25">
      <c r="A155" s="82">
        <v>45572.459884039352</v>
      </c>
      <c r="B155" s="83" t="s">
        <v>509</v>
      </c>
      <c r="C155" s="84" t="s">
        <v>510</v>
      </c>
      <c r="D155" s="83">
        <v>100</v>
      </c>
      <c r="E155" s="83">
        <v>0.71</v>
      </c>
      <c r="F155" s="83" t="s">
        <v>423</v>
      </c>
      <c r="G155" s="83" t="s">
        <v>76</v>
      </c>
      <c r="H155" s="83" t="s">
        <v>352</v>
      </c>
      <c r="I155" s="83" t="s">
        <v>63</v>
      </c>
      <c r="J155" s="83" t="s">
        <v>64</v>
      </c>
      <c r="K155" s="83" t="s">
        <v>64</v>
      </c>
      <c r="L155" s="83" t="s">
        <v>64</v>
      </c>
      <c r="M155" s="83" t="s">
        <v>78</v>
      </c>
      <c r="N155" s="83" t="s">
        <v>84</v>
      </c>
      <c r="O155" s="83" t="s">
        <v>64</v>
      </c>
      <c r="P155" s="83" t="s">
        <v>84</v>
      </c>
      <c r="Q155" s="83" t="s">
        <v>64</v>
      </c>
      <c r="R155" s="83" t="s">
        <v>64</v>
      </c>
      <c r="S155" s="83" t="s">
        <v>64</v>
      </c>
      <c r="T155" s="83" t="s">
        <v>64</v>
      </c>
      <c r="U155" s="83" t="s">
        <v>64</v>
      </c>
      <c r="V155" s="83" t="s">
        <v>64</v>
      </c>
      <c r="W155" s="83" t="s">
        <v>64</v>
      </c>
      <c r="X155" s="83" t="s">
        <v>64</v>
      </c>
      <c r="Y155" s="83" t="s">
        <v>64</v>
      </c>
      <c r="Z155" s="83" t="s">
        <v>65</v>
      </c>
      <c r="AA155" s="83" t="s">
        <v>65</v>
      </c>
      <c r="AB155" s="83" t="s">
        <v>65</v>
      </c>
      <c r="AC155" s="83" t="s">
        <v>65</v>
      </c>
      <c r="AD155" s="83" t="s">
        <v>65</v>
      </c>
      <c r="AE155" s="83" t="s">
        <v>65</v>
      </c>
      <c r="AF155" s="83" t="s">
        <v>65</v>
      </c>
      <c r="AG155" s="83" t="s">
        <v>65</v>
      </c>
      <c r="AH155" s="83" t="s">
        <v>65</v>
      </c>
      <c r="AI155" s="83" t="s">
        <v>79</v>
      </c>
      <c r="AJ155" s="83" t="s">
        <v>65</v>
      </c>
      <c r="AK155" s="83" t="s">
        <v>66</v>
      </c>
      <c r="AL155" s="83" t="s">
        <v>65</v>
      </c>
      <c r="AM155" s="83" t="s">
        <v>66</v>
      </c>
      <c r="AN155" s="83" t="s">
        <v>66</v>
      </c>
      <c r="AO155" s="83" t="s">
        <v>65</v>
      </c>
      <c r="AP155" s="83" t="s">
        <v>67</v>
      </c>
      <c r="AQ155" s="83" t="s">
        <v>67</v>
      </c>
      <c r="AR155" s="83" t="s">
        <v>63</v>
      </c>
      <c r="AS155" s="83" t="s">
        <v>68</v>
      </c>
      <c r="AT155" s="83" t="s">
        <v>69</v>
      </c>
      <c r="AU155" s="83" t="s">
        <v>70</v>
      </c>
      <c r="AV155" s="83" t="s">
        <v>132</v>
      </c>
      <c r="AW155" s="83" t="s">
        <v>73</v>
      </c>
      <c r="AX155" s="83" t="s">
        <v>72</v>
      </c>
      <c r="AY155" s="83" t="s">
        <v>73</v>
      </c>
      <c r="AZ155" s="83" t="s">
        <v>72</v>
      </c>
      <c r="BA155" s="83" t="s">
        <v>73</v>
      </c>
      <c r="BB155" s="83" t="s">
        <v>73</v>
      </c>
      <c r="BC155" s="83" t="s">
        <v>73</v>
      </c>
      <c r="BD155" s="83"/>
      <c r="BE155" s="83" t="s">
        <v>73</v>
      </c>
      <c r="BF155" s="83"/>
      <c r="BG155" s="87" t="s">
        <v>335</v>
      </c>
      <c r="BH155" s="86" t="s">
        <v>60</v>
      </c>
      <c r="BI155" s="76" t="s">
        <v>1414</v>
      </c>
      <c r="BJ155">
        <f t="shared" si="6"/>
        <v>14</v>
      </c>
      <c r="BK155" s="87">
        <f t="shared" si="7"/>
        <v>60</v>
      </c>
      <c r="BL155" s="87"/>
      <c r="BM155" s="86" t="str">
        <f>_xlfn.XLOOKUP(Form_Responses1811121314[[#This Row],[Sekolah School (Cleansed)]],'Quality Check'!$B$11:$B$14,'Quality Check'!$C$11:$C$14,)</f>
        <v>Rural</v>
      </c>
      <c r="BN155" s="86" t="str">
        <f>_xlfn.XLOOKUP(Form_Responses1811121314[[#This Row],[Sekolah School (Cleansed)]],'Quality Check'!$B$11:$B$14,'Quality Check'!$D$11:$D$14,)</f>
        <v>Controlled Group (CG)</v>
      </c>
      <c r="BO155" s="87" t="str">
        <f>_xlfn.XLOOKUP(AS155,'Cleansing - Toothpaste Brand'!A:A,'Cleansing - Toothpaste Brand'!B:B,)</f>
        <v>Colgate</v>
      </c>
      <c r="BP155" s="87"/>
      <c r="BQ15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55" s="86" t="str">
        <f>_xlfn.XLOOKUP(AP155,'Cleansing - Response'!E:E,'Cleansing - Response'!F:F,)</f>
        <v>2 days and more</v>
      </c>
      <c r="BS155" s="86">
        <f>IF(Form_Responses1811121314[[#This Row],[Answer - B1]]="2 days and more",1,0)</f>
        <v>1</v>
      </c>
      <c r="BT155" s="86" t="str">
        <f>_xlfn.XLOOKUP(AQ155,'Cleansing - Response'!E:E,'Cleansing - Response'!F:F,)</f>
        <v>2 days and more</v>
      </c>
      <c r="BU155" s="86">
        <f>IF(Form_Responses1811121314[[#This Row],[Answer - B2]]="2 days and more",1,0)</f>
        <v>1</v>
      </c>
      <c r="BV155" s="86" t="str">
        <f t="shared" si="8"/>
        <v>Ya / Yes</v>
      </c>
      <c r="BW155" s="86">
        <f>IF(Form_Responses1811121314[[#This Row],[Answer - B3]]="Ya / Yes",1,0)</f>
        <v>1</v>
      </c>
      <c r="BX155" s="86" t="str">
        <f>_xlfn.XLOOKUP(AT155,'Cleansing - Response'!E:E,'Cleansing - Response'!F:F,)</f>
        <v>Rarely / Sometimes</v>
      </c>
      <c r="BY155" s="86">
        <f>IF(Form_Responses1811121314[[#This Row],[Answer - B4]]="Always",1,0)</f>
        <v>0</v>
      </c>
      <c r="BZ155" s="86" t="str">
        <f>_xlfn.XLOOKUP(AU155,'Cleansing - Response'!H:H,'Cleansing - Response'!I:I,)</f>
        <v>Sometimes / When in need</v>
      </c>
      <c r="CA155" s="86">
        <f>IF(Form_Responses1811121314[[#This Row],[Answer - B5]]="Sometimes / When in need",2,IF(Form_Responses1811121314[[#This Row],[Answer - B5]]="Using dental floss at least once",1,0))</f>
        <v>2</v>
      </c>
      <c r="CB155" s="86" t="str">
        <f>_xlfn.XLOOKUP(AV155,'Cleansing - Response'!K:K,'Cleansing - Response'!L:L,)</f>
        <v>Up to 1 time a day</v>
      </c>
      <c r="CC155" s="86">
        <f>IF(Form_Responses1811121314[[#This Row],[Answer - B6]]="More than 1 time a day",1,0)</f>
        <v>0</v>
      </c>
      <c r="CD155" s="86" t="str">
        <f>_xlfn.XLOOKUP(AW155,'Cleansing - Response'!$N:$N,'Cleansing - Response'!$O:$O,)</f>
        <v>No</v>
      </c>
      <c r="CE155" s="86">
        <f>IF(Form_Responses1811121314[[#This Row],[Answer - B7-1]]="Yes / Sometimes",1,0)</f>
        <v>0</v>
      </c>
      <c r="CF155" s="86" t="str">
        <f>_xlfn.XLOOKUP(AX155,'Cleansing - Response'!$N:$N,'Cleansing - Response'!$O:$O,)</f>
        <v>Yes / Sometimes</v>
      </c>
      <c r="CG155" s="86">
        <f>IF(Form_Responses1811121314[[#This Row],[Answer - B7-2]]="Yes / Sometimes",1,0)</f>
        <v>1</v>
      </c>
      <c r="CH155" s="86" t="str">
        <f>_xlfn.XLOOKUP(AY155,'Cleansing - Response'!$N:$N,'Cleansing - Response'!$O:$O,)</f>
        <v>No</v>
      </c>
      <c r="CI155" s="86">
        <f>IF(Form_Responses1811121314[[#This Row],[Answer - B7-3]]="Yes / Sometimes",1,0)</f>
        <v>0</v>
      </c>
      <c r="CJ155" s="86" t="str">
        <f>_xlfn.XLOOKUP(AZ155,'Cleansing - Response'!$N:$N,'Cleansing - Response'!$O:$O,)</f>
        <v>Yes / Sometimes</v>
      </c>
      <c r="CK155" s="86">
        <f>IF(Form_Responses1811121314[[#This Row],[Answer - B7-4]]="Yes / Sometimes",1,0)</f>
        <v>1</v>
      </c>
      <c r="CL155" s="86" t="str">
        <f>_xlfn.XLOOKUP(BA155,'Cleansing - Response'!$N:$N,'Cleansing - Response'!$O:$O,)</f>
        <v>No</v>
      </c>
      <c r="CM155" s="86">
        <f>IF(Form_Responses1811121314[[#This Row],[Answer - B7-5]]="Yes / Sometimes",1,0)</f>
        <v>0</v>
      </c>
      <c r="CN155" s="86" t="str">
        <f>_xlfn.XLOOKUP(BB155,'Cleansing - Response'!$N:$N,'Cleansing - Response'!$O:$O,)</f>
        <v>No</v>
      </c>
      <c r="CO155" s="86">
        <f>IF(Form_Responses1811121314[[#This Row],[Answer - B7-6]]="Yes / Sometimes",1,0)</f>
        <v>0</v>
      </c>
      <c r="CP155" s="87" t="str">
        <f>IF(COUNTIF(Form_Responses1811121314[[#This Row],[Answer - B7-1]:[Answer - B7-6]], "Yes / Sometimes") &gt; 4, "More than 4 times","Up to 4 times")</f>
        <v>Up to 4 times</v>
      </c>
      <c r="CQ155" s="152">
        <f>IF(Form_Responses1811121314[[#This Row],[Answer - B7 (Overall)]]="More than 4 times",1,0)</f>
        <v>0</v>
      </c>
    </row>
    <row r="156" spans="1:95" ht="13.2" hidden="1" x14ac:dyDescent="0.25">
      <c r="A156" s="82">
        <v>45572.464337916666</v>
      </c>
      <c r="B156" s="83" t="s">
        <v>511</v>
      </c>
      <c r="C156" s="84" t="s">
        <v>512</v>
      </c>
      <c r="D156" s="83">
        <v>100</v>
      </c>
      <c r="E156" s="83">
        <v>0.45</v>
      </c>
      <c r="F156" s="83" t="s">
        <v>423</v>
      </c>
      <c r="G156" s="83" t="s">
        <v>76</v>
      </c>
      <c r="H156" s="83" t="s">
        <v>335</v>
      </c>
      <c r="I156" s="83" t="s">
        <v>63</v>
      </c>
      <c r="J156" s="83" t="s">
        <v>64</v>
      </c>
      <c r="K156" s="83" t="s">
        <v>78</v>
      </c>
      <c r="L156" s="83" t="s">
        <v>64</v>
      </c>
      <c r="M156" s="83" t="s">
        <v>64</v>
      </c>
      <c r="N156" s="83" t="s">
        <v>84</v>
      </c>
      <c r="O156" s="83" t="s">
        <v>78</v>
      </c>
      <c r="P156" s="83" t="s">
        <v>84</v>
      </c>
      <c r="Q156" s="83" t="s">
        <v>84</v>
      </c>
      <c r="R156" s="83" t="s">
        <v>64</v>
      </c>
      <c r="S156" s="83" t="s">
        <v>84</v>
      </c>
      <c r="T156" s="83" t="s">
        <v>64</v>
      </c>
      <c r="U156" s="83" t="s">
        <v>84</v>
      </c>
      <c r="V156" s="83" t="s">
        <v>64</v>
      </c>
      <c r="W156" s="83" t="s">
        <v>64</v>
      </c>
      <c r="X156" s="83" t="s">
        <v>64</v>
      </c>
      <c r="Y156" s="83" t="s">
        <v>64</v>
      </c>
      <c r="Z156" s="83" t="s">
        <v>66</v>
      </c>
      <c r="AA156" s="83" t="s">
        <v>65</v>
      </c>
      <c r="AB156" s="83" t="s">
        <v>65</v>
      </c>
      <c r="AC156" s="83" t="s">
        <v>65</v>
      </c>
      <c r="AD156" s="83" t="s">
        <v>66</v>
      </c>
      <c r="AE156" s="83" t="s">
        <v>65</v>
      </c>
      <c r="AF156" s="83" t="s">
        <v>66</v>
      </c>
      <c r="AG156" s="83" t="s">
        <v>66</v>
      </c>
      <c r="AH156" s="83" t="s">
        <v>66</v>
      </c>
      <c r="AI156" s="83" t="s">
        <v>79</v>
      </c>
      <c r="AJ156" s="83" t="s">
        <v>65</v>
      </c>
      <c r="AK156" s="83" t="s">
        <v>66</v>
      </c>
      <c r="AL156" s="83" t="s">
        <v>66</v>
      </c>
      <c r="AM156" s="83" t="s">
        <v>66</v>
      </c>
      <c r="AN156" s="83" t="s">
        <v>66</v>
      </c>
      <c r="AO156" s="83" t="s">
        <v>65</v>
      </c>
      <c r="AP156" s="83" t="s">
        <v>67</v>
      </c>
      <c r="AQ156" s="83" t="s">
        <v>67</v>
      </c>
      <c r="AR156" s="83" t="s">
        <v>86</v>
      </c>
      <c r="AS156" s="83" t="s">
        <v>68</v>
      </c>
      <c r="AT156" s="83" t="s">
        <v>87</v>
      </c>
      <c r="AU156" s="83" t="s">
        <v>70</v>
      </c>
      <c r="AV156" s="83" t="s">
        <v>132</v>
      </c>
      <c r="AW156" s="83" t="s">
        <v>72</v>
      </c>
      <c r="AX156" s="83" t="s">
        <v>73</v>
      </c>
      <c r="AY156" s="83" t="s">
        <v>63</v>
      </c>
      <c r="AZ156" s="83" t="s">
        <v>72</v>
      </c>
      <c r="BA156" s="83" t="s">
        <v>63</v>
      </c>
      <c r="BB156" s="83" t="s">
        <v>73</v>
      </c>
      <c r="BC156" s="83" t="s">
        <v>73</v>
      </c>
      <c r="BD156" s="83"/>
      <c r="BE156" s="83" t="s">
        <v>73</v>
      </c>
      <c r="BF156" s="83"/>
      <c r="BG156" s="87" t="s">
        <v>335</v>
      </c>
      <c r="BH156" s="86" t="s">
        <v>60</v>
      </c>
      <c r="BI156" s="76" t="s">
        <v>1414</v>
      </c>
      <c r="BJ156">
        <f t="shared" si="6"/>
        <v>8</v>
      </c>
      <c r="BK156" s="87">
        <f t="shared" si="7"/>
        <v>54</v>
      </c>
      <c r="BL156" s="87"/>
      <c r="BM156" s="86" t="str">
        <f>_xlfn.XLOOKUP(Form_Responses1811121314[[#This Row],[Sekolah School (Cleansed)]],'Quality Check'!$B$11:$B$14,'Quality Check'!$C$11:$C$14,)</f>
        <v>Rural</v>
      </c>
      <c r="BN156" s="86" t="str">
        <f>_xlfn.XLOOKUP(Form_Responses1811121314[[#This Row],[Sekolah School (Cleansed)]],'Quality Check'!$B$11:$B$14,'Quality Check'!$D$11:$D$14,)</f>
        <v>Controlled Group (CG)</v>
      </c>
      <c r="BO156" s="87" t="str">
        <f>_xlfn.XLOOKUP(AS156,'Cleansing - Toothpaste Brand'!A:A,'Cleansing - Toothpaste Brand'!B:B,)</f>
        <v>Colgate</v>
      </c>
      <c r="BP156" s="87"/>
      <c r="BQ15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56" s="86" t="str">
        <f>_xlfn.XLOOKUP(AP156,'Cleansing - Response'!E:E,'Cleansing - Response'!F:F,)</f>
        <v>2 days and more</v>
      </c>
      <c r="BS156" s="86">
        <f>IF(Form_Responses1811121314[[#This Row],[Answer - B1]]="2 days and more",1,0)</f>
        <v>1</v>
      </c>
      <c r="BT156" s="86" t="str">
        <f>_xlfn.XLOOKUP(AQ156,'Cleansing - Response'!E:E,'Cleansing - Response'!F:F,)</f>
        <v>2 days and more</v>
      </c>
      <c r="BU156" s="86">
        <f>IF(Form_Responses1811121314[[#This Row],[Answer - B2]]="2 days and more",1,0)</f>
        <v>1</v>
      </c>
      <c r="BV156" s="86" t="str">
        <f t="shared" si="8"/>
        <v>Ya / Yes</v>
      </c>
      <c r="BW156" s="86">
        <f>IF(Form_Responses1811121314[[#This Row],[Answer - B3]]="Ya / Yes",1,0)</f>
        <v>1</v>
      </c>
      <c r="BX156" s="86" t="str">
        <f>_xlfn.XLOOKUP(AT156,'Cleansing - Response'!E:E,'Cleansing - Response'!F:F,)</f>
        <v>Always</v>
      </c>
      <c r="BY156" s="86">
        <f>IF(Form_Responses1811121314[[#This Row],[Answer - B4]]="Always",1,0)</f>
        <v>1</v>
      </c>
      <c r="BZ156" s="86" t="str">
        <f>_xlfn.XLOOKUP(AU156,'Cleansing - Response'!H:H,'Cleansing - Response'!I:I,)</f>
        <v>Sometimes / When in need</v>
      </c>
      <c r="CA156" s="86">
        <f>IF(Form_Responses1811121314[[#This Row],[Answer - B5]]="Sometimes / When in need",2,IF(Form_Responses1811121314[[#This Row],[Answer - B5]]="Using dental floss at least once",1,0))</f>
        <v>2</v>
      </c>
      <c r="CB156" s="86" t="str">
        <f>_xlfn.XLOOKUP(AV156,'Cleansing - Response'!K:K,'Cleansing - Response'!L:L,)</f>
        <v>Up to 1 time a day</v>
      </c>
      <c r="CC156" s="86">
        <f>IF(Form_Responses1811121314[[#This Row],[Answer - B6]]="More than 1 time a day",1,0)</f>
        <v>0</v>
      </c>
      <c r="CD156" s="86" t="str">
        <f>_xlfn.XLOOKUP(AW156,'Cleansing - Response'!$N:$N,'Cleansing - Response'!$O:$O,)</f>
        <v>Yes / Sometimes</v>
      </c>
      <c r="CE156" s="86">
        <f>IF(Form_Responses1811121314[[#This Row],[Answer - B7-1]]="Yes / Sometimes",1,0)</f>
        <v>1</v>
      </c>
      <c r="CF156" s="86" t="str">
        <f>_xlfn.XLOOKUP(AX156,'Cleansing - Response'!$N:$N,'Cleansing - Response'!$O:$O,)</f>
        <v>No</v>
      </c>
      <c r="CG156" s="86">
        <f>IF(Form_Responses1811121314[[#This Row],[Answer - B7-2]]="Yes / Sometimes",1,0)</f>
        <v>0</v>
      </c>
      <c r="CH156" s="86" t="str">
        <f>_xlfn.XLOOKUP(AY156,'Cleansing - Response'!$N:$N,'Cleansing - Response'!$O:$O,)</f>
        <v>Yes / Sometimes</v>
      </c>
      <c r="CI156" s="86">
        <f>IF(Form_Responses1811121314[[#This Row],[Answer - B7-3]]="Yes / Sometimes",1,0)</f>
        <v>1</v>
      </c>
      <c r="CJ156" s="86" t="str">
        <f>_xlfn.XLOOKUP(AZ156,'Cleansing - Response'!$N:$N,'Cleansing - Response'!$O:$O,)</f>
        <v>Yes / Sometimes</v>
      </c>
      <c r="CK156" s="86">
        <f>IF(Form_Responses1811121314[[#This Row],[Answer - B7-4]]="Yes / Sometimes",1,0)</f>
        <v>1</v>
      </c>
      <c r="CL156" s="86" t="str">
        <f>_xlfn.XLOOKUP(BA156,'Cleansing - Response'!$N:$N,'Cleansing - Response'!$O:$O,)</f>
        <v>Yes / Sometimes</v>
      </c>
      <c r="CM156" s="86">
        <f>IF(Form_Responses1811121314[[#This Row],[Answer - B7-5]]="Yes / Sometimes",1,0)</f>
        <v>1</v>
      </c>
      <c r="CN156" s="86" t="str">
        <f>_xlfn.XLOOKUP(BB156,'Cleansing - Response'!$N:$N,'Cleansing - Response'!$O:$O,)</f>
        <v>No</v>
      </c>
      <c r="CO156" s="86">
        <f>IF(Form_Responses1811121314[[#This Row],[Answer - B7-6]]="Yes / Sometimes",1,0)</f>
        <v>0</v>
      </c>
      <c r="CP156" s="87" t="str">
        <f>IF(COUNTIF(Form_Responses1811121314[[#This Row],[Answer - B7-1]:[Answer - B7-6]], "Yes / Sometimes") &gt; 4, "More than 4 times","Up to 4 times")</f>
        <v>Up to 4 times</v>
      </c>
      <c r="CQ156" s="152">
        <f>IF(Form_Responses1811121314[[#This Row],[Answer - B7 (Overall)]]="More than 4 times",1,0)</f>
        <v>0</v>
      </c>
    </row>
    <row r="157" spans="1:95" ht="13.2" hidden="1" x14ac:dyDescent="0.25">
      <c r="A157" s="82">
        <v>45572.464793240739</v>
      </c>
      <c r="B157" s="83" t="s">
        <v>513</v>
      </c>
      <c r="C157" s="84" t="s">
        <v>514</v>
      </c>
      <c r="D157" s="83">
        <v>100</v>
      </c>
      <c r="E157" s="83">
        <v>0.63</v>
      </c>
      <c r="F157" s="83" t="s">
        <v>423</v>
      </c>
      <c r="G157" s="83" t="s">
        <v>76</v>
      </c>
      <c r="H157" s="83" t="s">
        <v>335</v>
      </c>
      <c r="I157" s="83" t="s">
        <v>63</v>
      </c>
      <c r="J157" s="83" t="s">
        <v>64</v>
      </c>
      <c r="K157" s="83" t="s">
        <v>84</v>
      </c>
      <c r="L157" s="83" t="s">
        <v>64</v>
      </c>
      <c r="M157" s="83" t="s">
        <v>78</v>
      </c>
      <c r="N157" s="83" t="s">
        <v>64</v>
      </c>
      <c r="O157" s="83" t="s">
        <v>64</v>
      </c>
      <c r="P157" s="83" t="s">
        <v>64</v>
      </c>
      <c r="Q157" s="83" t="s">
        <v>64</v>
      </c>
      <c r="R157" s="83" t="s">
        <v>64</v>
      </c>
      <c r="S157" s="83" t="s">
        <v>64</v>
      </c>
      <c r="T157" s="83" t="s">
        <v>64</v>
      </c>
      <c r="U157" s="83" t="s">
        <v>64</v>
      </c>
      <c r="V157" s="83" t="s">
        <v>84</v>
      </c>
      <c r="W157" s="83" t="s">
        <v>64</v>
      </c>
      <c r="X157" s="83" t="s">
        <v>64</v>
      </c>
      <c r="Y157" s="83" t="s">
        <v>84</v>
      </c>
      <c r="Z157" s="83" t="s">
        <v>66</v>
      </c>
      <c r="AA157" s="83" t="s">
        <v>65</v>
      </c>
      <c r="AB157" s="83" t="s">
        <v>66</v>
      </c>
      <c r="AC157" s="83" t="s">
        <v>66</v>
      </c>
      <c r="AD157" s="83" t="s">
        <v>66</v>
      </c>
      <c r="AE157" s="83" t="s">
        <v>66</v>
      </c>
      <c r="AF157" s="83" t="s">
        <v>65</v>
      </c>
      <c r="AG157" s="83" t="s">
        <v>65</v>
      </c>
      <c r="AH157" s="83" t="s">
        <v>65</v>
      </c>
      <c r="AI157" s="83" t="s">
        <v>101</v>
      </c>
      <c r="AJ157" s="83" t="s">
        <v>65</v>
      </c>
      <c r="AK157" s="83" t="s">
        <v>66</v>
      </c>
      <c r="AL157" s="83" t="s">
        <v>65</v>
      </c>
      <c r="AM157" s="83" t="s">
        <v>65</v>
      </c>
      <c r="AN157" s="83" t="s">
        <v>65</v>
      </c>
      <c r="AO157" s="83" t="s">
        <v>65</v>
      </c>
      <c r="AP157" s="83" t="s">
        <v>67</v>
      </c>
      <c r="AQ157" s="83" t="s">
        <v>67</v>
      </c>
      <c r="AR157" s="83" t="s">
        <v>63</v>
      </c>
      <c r="AS157" s="83" t="s">
        <v>120</v>
      </c>
      <c r="AT157" s="83" t="s">
        <v>69</v>
      </c>
      <c r="AU157" s="83" t="s">
        <v>80</v>
      </c>
      <c r="AV157" s="83" t="s">
        <v>80</v>
      </c>
      <c r="AW157" s="83" t="s">
        <v>73</v>
      </c>
      <c r="AX157" s="83" t="s">
        <v>73</v>
      </c>
      <c r="AY157" s="83" t="s">
        <v>72</v>
      </c>
      <c r="AZ157" s="83" t="s">
        <v>63</v>
      </c>
      <c r="BA157" s="83" t="s">
        <v>72</v>
      </c>
      <c r="BB157" s="83" t="s">
        <v>72</v>
      </c>
      <c r="BC157" s="83" t="s">
        <v>73</v>
      </c>
      <c r="BD157" s="83"/>
      <c r="BE157" s="83" t="s">
        <v>73</v>
      </c>
      <c r="BF157" s="83"/>
      <c r="BG157" s="87" t="s">
        <v>335</v>
      </c>
      <c r="BH157" s="86" t="s">
        <v>60</v>
      </c>
      <c r="BI157" s="76" t="s">
        <v>1414</v>
      </c>
      <c r="BJ157">
        <f t="shared" si="6"/>
        <v>13</v>
      </c>
      <c r="BK157" s="87">
        <f t="shared" si="7"/>
        <v>58</v>
      </c>
      <c r="BL157" s="87"/>
      <c r="BM157" s="86" t="str">
        <f>_xlfn.XLOOKUP(Form_Responses1811121314[[#This Row],[Sekolah School (Cleansed)]],'Quality Check'!$B$11:$B$14,'Quality Check'!$C$11:$C$14,)</f>
        <v>Rural</v>
      </c>
      <c r="BN157" s="86" t="str">
        <f>_xlfn.XLOOKUP(Form_Responses1811121314[[#This Row],[Sekolah School (Cleansed)]],'Quality Check'!$B$11:$B$14,'Quality Check'!$D$11:$D$14,)</f>
        <v>Controlled Group (CG)</v>
      </c>
      <c r="BO157" s="87" t="str">
        <f>_xlfn.XLOOKUP(AS157,'Cleansing - Toothpaste Brand'!A:A,'Cleansing - Toothpaste Brand'!B:B,)</f>
        <v>Colgate</v>
      </c>
      <c r="BP157" s="87"/>
      <c r="BQ15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57" s="86" t="str">
        <f>_xlfn.XLOOKUP(AP157,'Cleansing - Response'!E:E,'Cleansing - Response'!F:F,)</f>
        <v>2 days and more</v>
      </c>
      <c r="BS157" s="86">
        <f>IF(Form_Responses1811121314[[#This Row],[Answer - B1]]="2 days and more",1,0)</f>
        <v>1</v>
      </c>
      <c r="BT157" s="86" t="str">
        <f>_xlfn.XLOOKUP(AQ157,'Cleansing - Response'!E:E,'Cleansing - Response'!F:F,)</f>
        <v>2 days and more</v>
      </c>
      <c r="BU157" s="86">
        <f>IF(Form_Responses1811121314[[#This Row],[Answer - B2]]="2 days and more",1,0)</f>
        <v>1</v>
      </c>
      <c r="BV157" s="86" t="str">
        <f t="shared" si="8"/>
        <v>Ya / Yes</v>
      </c>
      <c r="BW157" s="86">
        <f>IF(Form_Responses1811121314[[#This Row],[Answer - B3]]="Ya / Yes",1,0)</f>
        <v>1</v>
      </c>
      <c r="BX157" s="86" t="str">
        <f>_xlfn.XLOOKUP(AT157,'Cleansing - Response'!E:E,'Cleansing - Response'!F:F,)</f>
        <v>Rarely / Sometimes</v>
      </c>
      <c r="BY157" s="86">
        <f>IF(Form_Responses1811121314[[#This Row],[Answer - B4]]="Always",1,0)</f>
        <v>0</v>
      </c>
      <c r="BZ157" s="86" t="str">
        <f>_xlfn.XLOOKUP(AU157,'Cleansing - Response'!H:H,'Cleansing - Response'!I:I,)</f>
        <v>Using dental floss at least once</v>
      </c>
      <c r="CA157" s="86">
        <f>IF(Form_Responses1811121314[[#This Row],[Answer - B5]]="Sometimes / When in need",2,IF(Form_Responses1811121314[[#This Row],[Answer - B5]]="Using dental floss at least once",1,0))</f>
        <v>1</v>
      </c>
      <c r="CB157" s="86" t="str">
        <f>_xlfn.XLOOKUP(AV157,'Cleansing - Response'!K:K,'Cleansing - Response'!L:L,)</f>
        <v>Up to 1 time a day</v>
      </c>
      <c r="CC157" s="86">
        <f>IF(Form_Responses1811121314[[#This Row],[Answer - B6]]="More than 1 time a day",1,0)</f>
        <v>0</v>
      </c>
      <c r="CD157" s="86" t="str">
        <f>_xlfn.XLOOKUP(AW157,'Cleansing - Response'!$N:$N,'Cleansing - Response'!$O:$O,)</f>
        <v>No</v>
      </c>
      <c r="CE157" s="86">
        <f>IF(Form_Responses1811121314[[#This Row],[Answer - B7-1]]="Yes / Sometimes",1,0)</f>
        <v>0</v>
      </c>
      <c r="CF157" s="86" t="str">
        <f>_xlfn.XLOOKUP(AX157,'Cleansing - Response'!$N:$N,'Cleansing - Response'!$O:$O,)</f>
        <v>No</v>
      </c>
      <c r="CG157" s="86">
        <f>IF(Form_Responses1811121314[[#This Row],[Answer - B7-2]]="Yes / Sometimes",1,0)</f>
        <v>0</v>
      </c>
      <c r="CH157" s="86" t="str">
        <f>_xlfn.XLOOKUP(AY157,'Cleansing - Response'!$N:$N,'Cleansing - Response'!$O:$O,)</f>
        <v>Yes / Sometimes</v>
      </c>
      <c r="CI157" s="86">
        <f>IF(Form_Responses1811121314[[#This Row],[Answer - B7-3]]="Yes / Sometimes",1,0)</f>
        <v>1</v>
      </c>
      <c r="CJ157" s="86" t="str">
        <f>_xlfn.XLOOKUP(AZ157,'Cleansing - Response'!$N:$N,'Cleansing - Response'!$O:$O,)</f>
        <v>Yes / Sometimes</v>
      </c>
      <c r="CK157" s="86">
        <f>IF(Form_Responses1811121314[[#This Row],[Answer - B7-4]]="Yes / Sometimes",1,0)</f>
        <v>1</v>
      </c>
      <c r="CL157" s="86" t="str">
        <f>_xlfn.XLOOKUP(BA157,'Cleansing - Response'!$N:$N,'Cleansing - Response'!$O:$O,)</f>
        <v>Yes / Sometimes</v>
      </c>
      <c r="CM157" s="86">
        <f>IF(Form_Responses1811121314[[#This Row],[Answer - B7-5]]="Yes / Sometimes",1,0)</f>
        <v>1</v>
      </c>
      <c r="CN157" s="86" t="str">
        <f>_xlfn.XLOOKUP(BB157,'Cleansing - Response'!$N:$N,'Cleansing - Response'!$O:$O,)</f>
        <v>Yes / Sometimes</v>
      </c>
      <c r="CO157" s="86">
        <f>IF(Form_Responses1811121314[[#This Row],[Answer - B7-6]]="Yes / Sometimes",1,0)</f>
        <v>1</v>
      </c>
      <c r="CP157" s="87" t="str">
        <f>IF(COUNTIF(Form_Responses1811121314[[#This Row],[Answer - B7-1]:[Answer - B7-6]], "Yes / Sometimes") &gt; 4, "More than 4 times","Up to 4 times")</f>
        <v>Up to 4 times</v>
      </c>
      <c r="CQ157" s="152">
        <f>IF(Form_Responses1811121314[[#This Row],[Answer - B7 (Overall)]]="More than 4 times",1,0)</f>
        <v>0</v>
      </c>
    </row>
    <row r="158" spans="1:95" ht="13.2" hidden="1" x14ac:dyDescent="0.25">
      <c r="A158" s="82">
        <v>45572.464955949079</v>
      </c>
      <c r="B158" s="83" t="s">
        <v>515</v>
      </c>
      <c r="C158" s="84" t="s">
        <v>516</v>
      </c>
      <c r="D158" s="83">
        <v>30.36</v>
      </c>
      <c r="E158" s="83">
        <v>0.46</v>
      </c>
      <c r="F158" s="83" t="s">
        <v>423</v>
      </c>
      <c r="G158" s="83" t="s">
        <v>76</v>
      </c>
      <c r="H158" s="83" t="s">
        <v>352</v>
      </c>
      <c r="I158" s="83" t="s">
        <v>63</v>
      </c>
      <c r="J158" s="83" t="s">
        <v>64</v>
      </c>
      <c r="K158" s="83" t="s">
        <v>64</v>
      </c>
      <c r="L158" s="83" t="s">
        <v>64</v>
      </c>
      <c r="M158" s="83" t="s">
        <v>84</v>
      </c>
      <c r="N158" s="83" t="s">
        <v>64</v>
      </c>
      <c r="O158" s="83" t="s">
        <v>64</v>
      </c>
      <c r="P158" s="83" t="s">
        <v>84</v>
      </c>
      <c r="Q158" s="83" t="s">
        <v>64</v>
      </c>
      <c r="R158" s="83" t="s">
        <v>64</v>
      </c>
      <c r="S158" s="83" t="s">
        <v>64</v>
      </c>
      <c r="T158" s="83" t="s">
        <v>64</v>
      </c>
      <c r="U158" s="83" t="s">
        <v>64</v>
      </c>
      <c r="V158" s="83" t="s">
        <v>64</v>
      </c>
      <c r="W158" s="83" t="s">
        <v>64</v>
      </c>
      <c r="X158" s="83" t="s">
        <v>84</v>
      </c>
      <c r="Y158" s="83" t="s">
        <v>64</v>
      </c>
      <c r="Z158" s="83" t="s">
        <v>66</v>
      </c>
      <c r="AA158" s="83" t="s">
        <v>65</v>
      </c>
      <c r="AB158" s="83" t="s">
        <v>66</v>
      </c>
      <c r="AC158" s="83" t="s">
        <v>66</v>
      </c>
      <c r="AD158" s="83" t="s">
        <v>66</v>
      </c>
      <c r="AE158" s="83" t="s">
        <v>65</v>
      </c>
      <c r="AF158" s="83" t="s">
        <v>65</v>
      </c>
      <c r="AG158" s="83" t="s">
        <v>65</v>
      </c>
      <c r="AH158" s="83" t="s">
        <v>66</v>
      </c>
      <c r="AI158" s="83" t="s">
        <v>101</v>
      </c>
      <c r="AJ158" s="83" t="s">
        <v>65</v>
      </c>
      <c r="AK158" s="83" t="s">
        <v>66</v>
      </c>
      <c r="AL158" s="83" t="s">
        <v>66</v>
      </c>
      <c r="AM158" s="83" t="s">
        <v>65</v>
      </c>
      <c r="AN158" s="83" t="s">
        <v>66</v>
      </c>
      <c r="AO158" s="83" t="s">
        <v>66</v>
      </c>
      <c r="AP158" s="83" t="s">
        <v>85</v>
      </c>
      <c r="AQ158" s="83" t="s">
        <v>85</v>
      </c>
      <c r="AR158" s="83" t="s">
        <v>86</v>
      </c>
      <c r="AS158" s="83" t="s">
        <v>517</v>
      </c>
      <c r="AT158" s="83" t="s">
        <v>87</v>
      </c>
      <c r="AU158" s="83" t="s">
        <v>70</v>
      </c>
      <c r="AV158" s="83" t="s">
        <v>132</v>
      </c>
      <c r="AW158" s="83" t="s">
        <v>73</v>
      </c>
      <c r="AX158" s="83" t="s">
        <v>73</v>
      </c>
      <c r="AY158" s="83" t="s">
        <v>73</v>
      </c>
      <c r="AZ158" s="83" t="s">
        <v>72</v>
      </c>
      <c r="BA158" s="83" t="s">
        <v>73</v>
      </c>
      <c r="BB158" s="83" t="s">
        <v>73</v>
      </c>
      <c r="BC158" s="83" t="s">
        <v>73</v>
      </c>
      <c r="BD158" s="83"/>
      <c r="BE158" s="83" t="s">
        <v>73</v>
      </c>
      <c r="BF158" s="83"/>
      <c r="BG158" s="87" t="s">
        <v>335</v>
      </c>
      <c r="BH158" s="86" t="s">
        <v>60</v>
      </c>
      <c r="BI158" s="76" t="s">
        <v>1414</v>
      </c>
      <c r="BJ158">
        <f t="shared" si="6"/>
        <v>13</v>
      </c>
      <c r="BK158" s="87">
        <f t="shared" si="7"/>
        <v>55</v>
      </c>
      <c r="BL158" s="87"/>
      <c r="BM158" s="86" t="str">
        <f>_xlfn.XLOOKUP(Form_Responses1811121314[[#This Row],[Sekolah School (Cleansed)]],'Quality Check'!$B$11:$B$14,'Quality Check'!$C$11:$C$14,)</f>
        <v>Rural</v>
      </c>
      <c r="BN158" s="86" t="str">
        <f>_xlfn.XLOOKUP(Form_Responses1811121314[[#This Row],[Sekolah School (Cleansed)]],'Quality Check'!$B$11:$B$14,'Quality Check'!$D$11:$D$14,)</f>
        <v>Controlled Group (CG)</v>
      </c>
      <c r="BO158" s="87" t="str">
        <f>_xlfn.XLOOKUP(AS158,'Cleansing - Toothpaste Brand'!A:A,'Cleansing - Toothpaste Brand'!B:B,)</f>
        <v>Atomy</v>
      </c>
      <c r="BP158" s="87"/>
      <c r="BQ15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158" s="86" t="str">
        <f>_xlfn.XLOOKUP(AP158,'Cleansing - Response'!E:E,'Cleansing - Response'!F:F,)</f>
        <v>2 days and more</v>
      </c>
      <c r="BS158" s="86">
        <f>IF(Form_Responses1811121314[[#This Row],[Answer - B1]]="2 days and more",1,0)</f>
        <v>1</v>
      </c>
      <c r="BT158" s="86" t="str">
        <f>_xlfn.XLOOKUP(AQ158,'Cleansing - Response'!E:E,'Cleansing - Response'!F:F,)</f>
        <v>2 days and more</v>
      </c>
      <c r="BU158" s="86">
        <f>IF(Form_Responses1811121314[[#This Row],[Answer - B2]]="2 days and more",1,0)</f>
        <v>1</v>
      </c>
      <c r="BV158" s="86" t="str">
        <f t="shared" si="8"/>
        <v>Tidak / No</v>
      </c>
      <c r="BW158" s="86">
        <f>IF(Form_Responses1811121314[[#This Row],[Answer - B3]]="Ya / Yes",1,0)</f>
        <v>0</v>
      </c>
      <c r="BX158" s="86" t="str">
        <f>_xlfn.XLOOKUP(AT158,'Cleansing - Response'!E:E,'Cleansing - Response'!F:F,)</f>
        <v>Always</v>
      </c>
      <c r="BY158" s="86">
        <f>IF(Form_Responses1811121314[[#This Row],[Answer - B4]]="Always",1,0)</f>
        <v>1</v>
      </c>
      <c r="BZ158" s="86" t="str">
        <f>_xlfn.XLOOKUP(AU158,'Cleansing - Response'!H:H,'Cleansing - Response'!I:I,)</f>
        <v>Sometimes / When in need</v>
      </c>
      <c r="CA158" s="86">
        <f>IF(Form_Responses1811121314[[#This Row],[Answer - B5]]="Sometimes / When in need",2,IF(Form_Responses1811121314[[#This Row],[Answer - B5]]="Using dental floss at least once",1,0))</f>
        <v>2</v>
      </c>
      <c r="CB158" s="86" t="str">
        <f>_xlfn.XLOOKUP(AV158,'Cleansing - Response'!K:K,'Cleansing - Response'!L:L,)</f>
        <v>Up to 1 time a day</v>
      </c>
      <c r="CC158" s="86">
        <f>IF(Form_Responses1811121314[[#This Row],[Answer - B6]]="More than 1 time a day",1,0)</f>
        <v>0</v>
      </c>
      <c r="CD158" s="86" t="str">
        <f>_xlfn.XLOOKUP(AW158,'Cleansing - Response'!$N:$N,'Cleansing - Response'!$O:$O,)</f>
        <v>No</v>
      </c>
      <c r="CE158" s="86">
        <f>IF(Form_Responses1811121314[[#This Row],[Answer - B7-1]]="Yes / Sometimes",1,0)</f>
        <v>0</v>
      </c>
      <c r="CF158" s="86" t="str">
        <f>_xlfn.XLOOKUP(AX158,'Cleansing - Response'!$N:$N,'Cleansing - Response'!$O:$O,)</f>
        <v>No</v>
      </c>
      <c r="CG158" s="86">
        <f>IF(Form_Responses1811121314[[#This Row],[Answer - B7-2]]="Yes / Sometimes",1,0)</f>
        <v>0</v>
      </c>
      <c r="CH158" s="86" t="str">
        <f>_xlfn.XLOOKUP(AY158,'Cleansing - Response'!$N:$N,'Cleansing - Response'!$O:$O,)</f>
        <v>No</v>
      </c>
      <c r="CI158" s="86">
        <f>IF(Form_Responses1811121314[[#This Row],[Answer - B7-3]]="Yes / Sometimes",1,0)</f>
        <v>0</v>
      </c>
      <c r="CJ158" s="86" t="str">
        <f>_xlfn.XLOOKUP(AZ158,'Cleansing - Response'!$N:$N,'Cleansing - Response'!$O:$O,)</f>
        <v>Yes / Sometimes</v>
      </c>
      <c r="CK158" s="86">
        <f>IF(Form_Responses1811121314[[#This Row],[Answer - B7-4]]="Yes / Sometimes",1,0)</f>
        <v>1</v>
      </c>
      <c r="CL158" s="86" t="str">
        <f>_xlfn.XLOOKUP(BA158,'Cleansing - Response'!$N:$N,'Cleansing - Response'!$O:$O,)</f>
        <v>No</v>
      </c>
      <c r="CM158" s="86">
        <f>IF(Form_Responses1811121314[[#This Row],[Answer - B7-5]]="Yes / Sometimes",1,0)</f>
        <v>0</v>
      </c>
      <c r="CN158" s="86" t="str">
        <f>_xlfn.XLOOKUP(BB158,'Cleansing - Response'!$N:$N,'Cleansing - Response'!$O:$O,)</f>
        <v>No</v>
      </c>
      <c r="CO158" s="86">
        <f>IF(Form_Responses1811121314[[#This Row],[Answer - B7-6]]="Yes / Sometimes",1,0)</f>
        <v>0</v>
      </c>
      <c r="CP158" s="87" t="str">
        <f>IF(COUNTIF(Form_Responses1811121314[[#This Row],[Answer - B7-1]:[Answer - B7-6]], "Yes / Sometimes") &gt; 4, "More than 4 times","Up to 4 times")</f>
        <v>Up to 4 times</v>
      </c>
      <c r="CQ158" s="152">
        <f>IF(Form_Responses1811121314[[#This Row],[Answer - B7 (Overall)]]="More than 4 times",1,0)</f>
        <v>0</v>
      </c>
    </row>
    <row r="159" spans="1:95" ht="13.2" hidden="1" x14ac:dyDescent="0.25">
      <c r="A159" s="82">
        <v>45572.468757905095</v>
      </c>
      <c r="B159" s="83" t="s">
        <v>518</v>
      </c>
      <c r="C159" s="84" t="s">
        <v>519</v>
      </c>
      <c r="D159" s="83">
        <v>42.86</v>
      </c>
      <c r="E159" s="83">
        <v>0.83</v>
      </c>
      <c r="F159" s="83" t="s">
        <v>423</v>
      </c>
      <c r="G159" s="83" t="s">
        <v>76</v>
      </c>
      <c r="H159" s="83" t="s">
        <v>384</v>
      </c>
      <c r="I159" s="83" t="s">
        <v>63</v>
      </c>
      <c r="J159" s="83" t="s">
        <v>64</v>
      </c>
      <c r="K159" s="83" t="s">
        <v>64</v>
      </c>
      <c r="L159" s="83" t="s">
        <v>64</v>
      </c>
      <c r="M159" s="83" t="s">
        <v>78</v>
      </c>
      <c r="N159" s="83" t="s">
        <v>64</v>
      </c>
      <c r="O159" s="83" t="s">
        <v>64</v>
      </c>
      <c r="P159" s="83" t="s">
        <v>78</v>
      </c>
      <c r="Q159" s="83" t="s">
        <v>64</v>
      </c>
      <c r="R159" s="83" t="s">
        <v>64</v>
      </c>
      <c r="S159" s="83" t="s">
        <v>64</v>
      </c>
      <c r="T159" s="83" t="s">
        <v>64</v>
      </c>
      <c r="U159" s="83" t="s">
        <v>64</v>
      </c>
      <c r="V159" s="83" t="s">
        <v>64</v>
      </c>
      <c r="W159" s="83" t="s">
        <v>64</v>
      </c>
      <c r="X159" s="83" t="s">
        <v>64</v>
      </c>
      <c r="Y159" s="83" t="s">
        <v>64</v>
      </c>
      <c r="Z159" s="83" t="s">
        <v>65</v>
      </c>
      <c r="AA159" s="83" t="s">
        <v>65</v>
      </c>
      <c r="AB159" s="83" t="s">
        <v>65</v>
      </c>
      <c r="AC159" s="83" t="s">
        <v>65</v>
      </c>
      <c r="AD159" s="83" t="s">
        <v>65</v>
      </c>
      <c r="AE159" s="83" t="s">
        <v>65</v>
      </c>
      <c r="AF159" s="83" t="s">
        <v>66</v>
      </c>
      <c r="AG159" s="83" t="s">
        <v>65</v>
      </c>
      <c r="AH159" s="83" t="s">
        <v>66</v>
      </c>
      <c r="AI159" s="83" t="s">
        <v>101</v>
      </c>
      <c r="AJ159" s="83" t="s">
        <v>65</v>
      </c>
      <c r="AK159" s="83" t="s">
        <v>65</v>
      </c>
      <c r="AL159" s="83" t="s">
        <v>66</v>
      </c>
      <c r="AM159" s="83" t="s">
        <v>65</v>
      </c>
      <c r="AN159" s="83" t="s">
        <v>66</v>
      </c>
      <c r="AO159" s="83" t="s">
        <v>65</v>
      </c>
      <c r="AP159" s="83" t="s">
        <v>67</v>
      </c>
      <c r="AQ159" s="83" t="s">
        <v>67</v>
      </c>
      <c r="AR159" s="83" t="s">
        <v>63</v>
      </c>
      <c r="AS159" s="83" t="s">
        <v>68</v>
      </c>
      <c r="AT159" s="83" t="s">
        <v>87</v>
      </c>
      <c r="AU159" s="83" t="s">
        <v>70</v>
      </c>
      <c r="AV159" s="83" t="s">
        <v>71</v>
      </c>
      <c r="AW159" s="83" t="s">
        <v>72</v>
      </c>
      <c r="AX159" s="83" t="s">
        <v>73</v>
      </c>
      <c r="AY159" s="83" t="s">
        <v>72</v>
      </c>
      <c r="AZ159" s="83" t="s">
        <v>63</v>
      </c>
      <c r="BA159" s="83" t="s">
        <v>63</v>
      </c>
      <c r="BB159" s="83" t="s">
        <v>72</v>
      </c>
      <c r="BC159" s="83" t="s">
        <v>73</v>
      </c>
      <c r="BD159" s="83"/>
      <c r="BE159" s="83" t="s">
        <v>73</v>
      </c>
      <c r="BF159" s="83"/>
      <c r="BG159" s="87" t="s">
        <v>335</v>
      </c>
      <c r="BH159" s="86" t="s">
        <v>60</v>
      </c>
      <c r="BI159" s="76" t="s">
        <v>1414</v>
      </c>
      <c r="BJ159">
        <f t="shared" si="6"/>
        <v>15</v>
      </c>
      <c r="BK159" s="87">
        <f t="shared" si="7"/>
        <v>60</v>
      </c>
      <c r="BL159" s="87"/>
      <c r="BM159" s="86" t="str">
        <f>_xlfn.XLOOKUP(Form_Responses1811121314[[#This Row],[Sekolah School (Cleansed)]],'Quality Check'!$B$11:$B$14,'Quality Check'!$C$11:$C$14,)</f>
        <v>Rural</v>
      </c>
      <c r="BN159" s="86" t="str">
        <f>_xlfn.XLOOKUP(Form_Responses1811121314[[#This Row],[Sekolah School (Cleansed)]],'Quality Check'!$B$11:$B$14,'Quality Check'!$D$11:$D$14,)</f>
        <v>Controlled Group (CG)</v>
      </c>
      <c r="BO159" s="87" t="str">
        <f>_xlfn.XLOOKUP(AS159,'Cleansing - Toothpaste Brand'!A:A,'Cleansing - Toothpaste Brand'!B:B,)</f>
        <v>Colgate</v>
      </c>
      <c r="BP159" s="87"/>
      <c r="BQ15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59" s="86" t="str">
        <f>_xlfn.XLOOKUP(AP159,'Cleansing - Response'!E:E,'Cleansing - Response'!F:F,)</f>
        <v>2 days and more</v>
      </c>
      <c r="BS159" s="86">
        <f>IF(Form_Responses1811121314[[#This Row],[Answer - B1]]="2 days and more",1,0)</f>
        <v>1</v>
      </c>
      <c r="BT159" s="86" t="str">
        <f>_xlfn.XLOOKUP(AQ159,'Cleansing - Response'!E:E,'Cleansing - Response'!F:F,)</f>
        <v>2 days and more</v>
      </c>
      <c r="BU159" s="86">
        <f>IF(Form_Responses1811121314[[#This Row],[Answer - B2]]="2 days and more",1,0)</f>
        <v>1</v>
      </c>
      <c r="BV159" s="86" t="str">
        <f t="shared" si="8"/>
        <v>Ya / Yes</v>
      </c>
      <c r="BW159" s="86">
        <f>IF(Form_Responses1811121314[[#This Row],[Answer - B3]]="Ya / Yes",1,0)</f>
        <v>1</v>
      </c>
      <c r="BX159" s="86" t="str">
        <f>_xlfn.XLOOKUP(AT159,'Cleansing - Response'!E:E,'Cleansing - Response'!F:F,)</f>
        <v>Always</v>
      </c>
      <c r="BY159" s="86">
        <f>IF(Form_Responses1811121314[[#This Row],[Answer - B4]]="Always",1,0)</f>
        <v>1</v>
      </c>
      <c r="BZ159" s="86" t="str">
        <f>_xlfn.XLOOKUP(AU159,'Cleansing - Response'!H:H,'Cleansing - Response'!I:I,)</f>
        <v>Sometimes / When in need</v>
      </c>
      <c r="CA159" s="86">
        <f>IF(Form_Responses1811121314[[#This Row],[Answer - B5]]="Sometimes / When in need",2,IF(Form_Responses1811121314[[#This Row],[Answer - B5]]="Using dental floss at least once",1,0))</f>
        <v>2</v>
      </c>
      <c r="CB159" s="86" t="str">
        <f>_xlfn.XLOOKUP(AV159,'Cleansing - Response'!K:K,'Cleansing - Response'!L:L,)</f>
        <v>Up to 1 time a day</v>
      </c>
      <c r="CC159" s="86">
        <f>IF(Form_Responses1811121314[[#This Row],[Answer - B6]]="More than 1 time a day",1,0)</f>
        <v>0</v>
      </c>
      <c r="CD159" s="86" t="str">
        <f>_xlfn.XLOOKUP(AW159,'Cleansing - Response'!$N:$N,'Cleansing - Response'!$O:$O,)</f>
        <v>Yes / Sometimes</v>
      </c>
      <c r="CE159" s="86">
        <f>IF(Form_Responses1811121314[[#This Row],[Answer - B7-1]]="Yes / Sometimes",1,0)</f>
        <v>1</v>
      </c>
      <c r="CF159" s="86" t="str">
        <f>_xlfn.XLOOKUP(AX159,'Cleansing - Response'!$N:$N,'Cleansing - Response'!$O:$O,)</f>
        <v>No</v>
      </c>
      <c r="CG159" s="86">
        <f>IF(Form_Responses1811121314[[#This Row],[Answer - B7-2]]="Yes / Sometimes",1,0)</f>
        <v>0</v>
      </c>
      <c r="CH159" s="86" t="str">
        <f>_xlfn.XLOOKUP(AY159,'Cleansing - Response'!$N:$N,'Cleansing - Response'!$O:$O,)</f>
        <v>Yes / Sometimes</v>
      </c>
      <c r="CI159" s="86">
        <f>IF(Form_Responses1811121314[[#This Row],[Answer - B7-3]]="Yes / Sometimes",1,0)</f>
        <v>1</v>
      </c>
      <c r="CJ159" s="86" t="str">
        <f>_xlfn.XLOOKUP(AZ159,'Cleansing - Response'!$N:$N,'Cleansing - Response'!$O:$O,)</f>
        <v>Yes / Sometimes</v>
      </c>
      <c r="CK159" s="86">
        <f>IF(Form_Responses1811121314[[#This Row],[Answer - B7-4]]="Yes / Sometimes",1,0)</f>
        <v>1</v>
      </c>
      <c r="CL159" s="86" t="str">
        <f>_xlfn.XLOOKUP(BA159,'Cleansing - Response'!$N:$N,'Cleansing - Response'!$O:$O,)</f>
        <v>Yes / Sometimes</v>
      </c>
      <c r="CM159" s="86">
        <f>IF(Form_Responses1811121314[[#This Row],[Answer - B7-5]]="Yes / Sometimes",1,0)</f>
        <v>1</v>
      </c>
      <c r="CN159" s="86" t="str">
        <f>_xlfn.XLOOKUP(BB159,'Cleansing - Response'!$N:$N,'Cleansing - Response'!$O:$O,)</f>
        <v>Yes / Sometimes</v>
      </c>
      <c r="CO159" s="86">
        <f>IF(Form_Responses1811121314[[#This Row],[Answer - B7-6]]="Yes / Sometimes",1,0)</f>
        <v>1</v>
      </c>
      <c r="CP159" s="87" t="str">
        <f>IF(COUNTIF(Form_Responses1811121314[[#This Row],[Answer - B7-1]:[Answer - B7-6]], "Yes / Sometimes") &gt; 4, "More than 4 times","Up to 4 times")</f>
        <v>More than 4 times</v>
      </c>
      <c r="CQ159" s="152">
        <f>IF(Form_Responses1811121314[[#This Row],[Answer - B7 (Overall)]]="More than 4 times",1,0)</f>
        <v>1</v>
      </c>
    </row>
    <row r="160" spans="1:95" ht="13.2" hidden="1" x14ac:dyDescent="0.25">
      <c r="A160" s="82">
        <v>45572.469107268524</v>
      </c>
      <c r="B160" s="83" t="s">
        <v>520</v>
      </c>
      <c r="C160" s="84" t="s">
        <v>521</v>
      </c>
      <c r="D160" s="83">
        <v>17.86</v>
      </c>
      <c r="E160" s="83">
        <v>0.04</v>
      </c>
      <c r="F160" s="83" t="s">
        <v>423</v>
      </c>
      <c r="G160" s="83" t="s">
        <v>76</v>
      </c>
      <c r="H160" s="83" t="s">
        <v>522</v>
      </c>
      <c r="I160" s="83" t="s">
        <v>63</v>
      </c>
      <c r="J160" s="83" t="s">
        <v>78</v>
      </c>
      <c r="K160" s="83" t="s">
        <v>64</v>
      </c>
      <c r="L160" s="83" t="s">
        <v>78</v>
      </c>
      <c r="M160" s="83" t="s">
        <v>84</v>
      </c>
      <c r="N160" s="83" t="s">
        <v>64</v>
      </c>
      <c r="O160" s="83" t="s">
        <v>64</v>
      </c>
      <c r="P160" s="83" t="s">
        <v>64</v>
      </c>
      <c r="Q160" s="83" t="s">
        <v>78</v>
      </c>
      <c r="R160" s="83" t="s">
        <v>64</v>
      </c>
      <c r="S160" s="83" t="s">
        <v>78</v>
      </c>
      <c r="T160" s="83" t="s">
        <v>78</v>
      </c>
      <c r="U160" s="83" t="s">
        <v>84</v>
      </c>
      <c r="V160" s="83" t="s">
        <v>64</v>
      </c>
      <c r="W160" s="83" t="s">
        <v>84</v>
      </c>
      <c r="X160" s="83" t="s">
        <v>64</v>
      </c>
      <c r="Y160" s="83" t="s">
        <v>64</v>
      </c>
      <c r="Z160" s="83" t="s">
        <v>66</v>
      </c>
      <c r="AA160" s="83" t="s">
        <v>65</v>
      </c>
      <c r="AB160" s="83" t="s">
        <v>65</v>
      </c>
      <c r="AC160" s="83" t="s">
        <v>66</v>
      </c>
      <c r="AD160" s="83" t="s">
        <v>65</v>
      </c>
      <c r="AE160" s="83" t="s">
        <v>65</v>
      </c>
      <c r="AF160" s="83" t="s">
        <v>66</v>
      </c>
      <c r="AG160" s="83" t="s">
        <v>66</v>
      </c>
      <c r="AH160" s="83" t="s">
        <v>79</v>
      </c>
      <c r="AI160" s="83" t="s">
        <v>79</v>
      </c>
      <c r="AJ160" s="83" t="s">
        <v>66</v>
      </c>
      <c r="AK160" s="83" t="s">
        <v>66</v>
      </c>
      <c r="AL160" s="83" t="s">
        <v>79</v>
      </c>
      <c r="AM160" s="83" t="s">
        <v>65</v>
      </c>
      <c r="AN160" s="83" t="s">
        <v>66</v>
      </c>
      <c r="AO160" s="83" t="s">
        <v>66</v>
      </c>
      <c r="AP160" s="83" t="s">
        <v>67</v>
      </c>
      <c r="AQ160" s="83" t="s">
        <v>67</v>
      </c>
      <c r="AR160" s="83" t="s">
        <v>86</v>
      </c>
      <c r="AS160" s="83" t="s">
        <v>523</v>
      </c>
      <c r="AT160" s="83" t="s">
        <v>87</v>
      </c>
      <c r="AU160" s="83" t="s">
        <v>80</v>
      </c>
      <c r="AV160" s="83" t="s">
        <v>71</v>
      </c>
      <c r="AW160" s="83" t="s">
        <v>73</v>
      </c>
      <c r="AX160" s="83" t="s">
        <v>73</v>
      </c>
      <c r="AY160" s="83" t="s">
        <v>72</v>
      </c>
      <c r="AZ160" s="83" t="s">
        <v>72</v>
      </c>
      <c r="BA160" s="83" t="s">
        <v>72</v>
      </c>
      <c r="BB160" s="83" t="s">
        <v>73</v>
      </c>
      <c r="BC160" s="83" t="s">
        <v>73</v>
      </c>
      <c r="BD160" s="83"/>
      <c r="BE160" s="83" t="s">
        <v>73</v>
      </c>
      <c r="BF160" s="83"/>
      <c r="BG160" s="87" t="s">
        <v>335</v>
      </c>
      <c r="BH160" s="86" t="s">
        <v>60</v>
      </c>
      <c r="BI160" s="76" t="s">
        <v>1414</v>
      </c>
      <c r="BJ160">
        <f t="shared" si="6"/>
        <v>8</v>
      </c>
      <c r="BK160" s="87">
        <f t="shared" si="7"/>
        <v>51</v>
      </c>
      <c r="BL160" s="87"/>
      <c r="BM160" s="86" t="str">
        <f>_xlfn.XLOOKUP(Form_Responses1811121314[[#This Row],[Sekolah School (Cleansed)]],'Quality Check'!$B$11:$B$14,'Quality Check'!$C$11:$C$14,)</f>
        <v>Rural</v>
      </c>
      <c r="BN160" s="86" t="str">
        <f>_xlfn.XLOOKUP(Form_Responses1811121314[[#This Row],[Sekolah School (Cleansed)]],'Quality Check'!$B$11:$B$14,'Quality Check'!$D$11:$D$14,)</f>
        <v>Controlled Group (CG)</v>
      </c>
      <c r="BO160" s="87" t="str">
        <f>_xlfn.XLOOKUP(AS160,'Cleansing - Toothpaste Brand'!A:A,'Cleansing - Toothpaste Brand'!B:B,)</f>
        <v>Fresh and White</v>
      </c>
      <c r="BP160" s="87"/>
      <c r="BQ16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60" s="86" t="str">
        <f>_xlfn.XLOOKUP(AP160,'Cleansing - Response'!E:E,'Cleansing - Response'!F:F,)</f>
        <v>2 days and more</v>
      </c>
      <c r="BS160" s="86">
        <f>IF(Form_Responses1811121314[[#This Row],[Answer - B1]]="2 days and more",1,0)</f>
        <v>1</v>
      </c>
      <c r="BT160" s="86" t="str">
        <f>_xlfn.XLOOKUP(AQ160,'Cleansing - Response'!E:E,'Cleansing - Response'!F:F,)</f>
        <v>2 days and more</v>
      </c>
      <c r="BU160" s="86">
        <f>IF(Form_Responses1811121314[[#This Row],[Answer - B2]]="2 days and more",1,0)</f>
        <v>1</v>
      </c>
      <c r="BV160" s="86" t="str">
        <f t="shared" si="8"/>
        <v>Ya / Yes</v>
      </c>
      <c r="BW160" s="86">
        <f>IF(Form_Responses1811121314[[#This Row],[Answer - B3]]="Ya / Yes",1,0)</f>
        <v>1</v>
      </c>
      <c r="BX160" s="86" t="str">
        <f>_xlfn.XLOOKUP(AT160,'Cleansing - Response'!E:E,'Cleansing - Response'!F:F,)</f>
        <v>Always</v>
      </c>
      <c r="BY160" s="86">
        <f>IF(Form_Responses1811121314[[#This Row],[Answer - B4]]="Always",1,0)</f>
        <v>1</v>
      </c>
      <c r="BZ160" s="86" t="str">
        <f>_xlfn.XLOOKUP(AU160,'Cleansing - Response'!H:H,'Cleansing - Response'!I:I,)</f>
        <v>Using dental floss at least once</v>
      </c>
      <c r="CA160" s="86">
        <f>IF(Form_Responses1811121314[[#This Row],[Answer - B5]]="Sometimes / When in need",2,IF(Form_Responses1811121314[[#This Row],[Answer - B5]]="Using dental floss at least once",1,0))</f>
        <v>1</v>
      </c>
      <c r="CB160" s="86" t="str">
        <f>_xlfn.XLOOKUP(AV160,'Cleansing - Response'!K:K,'Cleansing - Response'!L:L,)</f>
        <v>Up to 1 time a day</v>
      </c>
      <c r="CC160" s="86">
        <f>IF(Form_Responses1811121314[[#This Row],[Answer - B6]]="More than 1 time a day",1,0)</f>
        <v>0</v>
      </c>
      <c r="CD160" s="86" t="str">
        <f>_xlfn.XLOOKUP(AW160,'Cleansing - Response'!$N:$N,'Cleansing - Response'!$O:$O,)</f>
        <v>No</v>
      </c>
      <c r="CE160" s="86">
        <f>IF(Form_Responses1811121314[[#This Row],[Answer - B7-1]]="Yes / Sometimes",1,0)</f>
        <v>0</v>
      </c>
      <c r="CF160" s="86" t="str">
        <f>_xlfn.XLOOKUP(AX160,'Cleansing - Response'!$N:$N,'Cleansing - Response'!$O:$O,)</f>
        <v>No</v>
      </c>
      <c r="CG160" s="86">
        <f>IF(Form_Responses1811121314[[#This Row],[Answer - B7-2]]="Yes / Sometimes",1,0)</f>
        <v>0</v>
      </c>
      <c r="CH160" s="86" t="str">
        <f>_xlfn.XLOOKUP(AY160,'Cleansing - Response'!$N:$N,'Cleansing - Response'!$O:$O,)</f>
        <v>Yes / Sometimes</v>
      </c>
      <c r="CI160" s="86">
        <f>IF(Form_Responses1811121314[[#This Row],[Answer - B7-3]]="Yes / Sometimes",1,0)</f>
        <v>1</v>
      </c>
      <c r="CJ160" s="86" t="str">
        <f>_xlfn.XLOOKUP(AZ160,'Cleansing - Response'!$N:$N,'Cleansing - Response'!$O:$O,)</f>
        <v>Yes / Sometimes</v>
      </c>
      <c r="CK160" s="86">
        <f>IF(Form_Responses1811121314[[#This Row],[Answer - B7-4]]="Yes / Sometimes",1,0)</f>
        <v>1</v>
      </c>
      <c r="CL160" s="86" t="str">
        <f>_xlfn.XLOOKUP(BA160,'Cleansing - Response'!$N:$N,'Cleansing - Response'!$O:$O,)</f>
        <v>Yes / Sometimes</v>
      </c>
      <c r="CM160" s="86">
        <f>IF(Form_Responses1811121314[[#This Row],[Answer - B7-5]]="Yes / Sometimes",1,0)</f>
        <v>1</v>
      </c>
      <c r="CN160" s="86" t="str">
        <f>_xlfn.XLOOKUP(BB160,'Cleansing - Response'!$N:$N,'Cleansing - Response'!$O:$O,)</f>
        <v>No</v>
      </c>
      <c r="CO160" s="86">
        <f>IF(Form_Responses1811121314[[#This Row],[Answer - B7-6]]="Yes / Sometimes",1,0)</f>
        <v>0</v>
      </c>
      <c r="CP160" s="87" t="str">
        <f>IF(COUNTIF(Form_Responses1811121314[[#This Row],[Answer - B7-1]:[Answer - B7-6]], "Yes / Sometimes") &gt; 4, "More than 4 times","Up to 4 times")</f>
        <v>Up to 4 times</v>
      </c>
      <c r="CQ160" s="152">
        <f>IF(Form_Responses1811121314[[#This Row],[Answer - B7 (Overall)]]="More than 4 times",1,0)</f>
        <v>0</v>
      </c>
    </row>
    <row r="161" spans="1:95" ht="13.2" hidden="1" x14ac:dyDescent="0.25">
      <c r="A161" s="82">
        <v>45572.472420578706</v>
      </c>
      <c r="B161" s="83" t="s">
        <v>524</v>
      </c>
      <c r="C161" s="84" t="s">
        <v>525</v>
      </c>
      <c r="D161" s="83">
        <v>58.93</v>
      </c>
      <c r="E161" s="83">
        <v>0.79</v>
      </c>
      <c r="F161" s="83" t="s">
        <v>423</v>
      </c>
      <c r="G161" s="83" t="s">
        <v>76</v>
      </c>
      <c r="H161" s="83" t="s">
        <v>349</v>
      </c>
      <c r="I161" s="83" t="s">
        <v>63</v>
      </c>
      <c r="J161" s="83" t="s">
        <v>64</v>
      </c>
      <c r="K161" s="83" t="s">
        <v>64</v>
      </c>
      <c r="L161" s="83" t="s">
        <v>64</v>
      </c>
      <c r="M161" s="83" t="s">
        <v>78</v>
      </c>
      <c r="N161" s="83" t="s">
        <v>64</v>
      </c>
      <c r="O161" s="83" t="s">
        <v>64</v>
      </c>
      <c r="P161" s="83" t="s">
        <v>78</v>
      </c>
      <c r="Q161" s="83" t="s">
        <v>84</v>
      </c>
      <c r="R161" s="83" t="s">
        <v>64</v>
      </c>
      <c r="S161" s="83" t="s">
        <v>64</v>
      </c>
      <c r="T161" s="83" t="s">
        <v>64</v>
      </c>
      <c r="U161" s="83" t="s">
        <v>64</v>
      </c>
      <c r="V161" s="83" t="s">
        <v>64</v>
      </c>
      <c r="W161" s="83" t="s">
        <v>84</v>
      </c>
      <c r="X161" s="83" t="s">
        <v>64</v>
      </c>
      <c r="Y161" s="83" t="s">
        <v>64</v>
      </c>
      <c r="Z161" s="83" t="s">
        <v>65</v>
      </c>
      <c r="AA161" s="83" t="s">
        <v>65</v>
      </c>
      <c r="AB161" s="83" t="s">
        <v>65</v>
      </c>
      <c r="AC161" s="83" t="s">
        <v>66</v>
      </c>
      <c r="AD161" s="83" t="s">
        <v>65</v>
      </c>
      <c r="AE161" s="83" t="s">
        <v>65</v>
      </c>
      <c r="AF161" s="83" t="s">
        <v>65</v>
      </c>
      <c r="AG161" s="83" t="s">
        <v>65</v>
      </c>
      <c r="AH161" s="83" t="s">
        <v>66</v>
      </c>
      <c r="AI161" s="83" t="s">
        <v>101</v>
      </c>
      <c r="AJ161" s="83" t="s">
        <v>65</v>
      </c>
      <c r="AK161" s="83" t="s">
        <v>65</v>
      </c>
      <c r="AL161" s="83" t="s">
        <v>79</v>
      </c>
      <c r="AM161" s="83" t="s">
        <v>65</v>
      </c>
      <c r="AN161" s="83" t="s">
        <v>65</v>
      </c>
      <c r="AO161" s="83" t="s">
        <v>65</v>
      </c>
      <c r="AP161" s="83" t="s">
        <v>67</v>
      </c>
      <c r="AQ161" s="83" t="s">
        <v>67</v>
      </c>
      <c r="AR161" s="83" t="s">
        <v>63</v>
      </c>
      <c r="AS161" s="83" t="s">
        <v>137</v>
      </c>
      <c r="AT161" s="83" t="s">
        <v>69</v>
      </c>
      <c r="AU161" s="83" t="s">
        <v>80</v>
      </c>
      <c r="AV161" s="83" t="s">
        <v>71</v>
      </c>
      <c r="AW161" s="83" t="s">
        <v>72</v>
      </c>
      <c r="AX161" s="83" t="s">
        <v>72</v>
      </c>
      <c r="AY161" s="83" t="s">
        <v>63</v>
      </c>
      <c r="AZ161" s="83" t="s">
        <v>63</v>
      </c>
      <c r="BA161" s="83" t="s">
        <v>73</v>
      </c>
      <c r="BB161" s="83" t="s">
        <v>73</v>
      </c>
      <c r="BC161" s="83" t="s">
        <v>73</v>
      </c>
      <c r="BD161" s="83"/>
      <c r="BE161" s="83" t="s">
        <v>73</v>
      </c>
      <c r="BF161" s="83"/>
      <c r="BG161" s="87" t="s">
        <v>335</v>
      </c>
      <c r="BH161" s="86" t="s">
        <v>60</v>
      </c>
      <c r="BI161" s="76" t="s">
        <v>1414</v>
      </c>
      <c r="BJ161">
        <f t="shared" si="6"/>
        <v>13</v>
      </c>
      <c r="BK161" s="87">
        <f t="shared" si="7"/>
        <v>60</v>
      </c>
      <c r="BL161" s="87"/>
      <c r="BM161" s="86" t="str">
        <f>_xlfn.XLOOKUP(Form_Responses1811121314[[#This Row],[Sekolah School (Cleansed)]],'Quality Check'!$B$11:$B$14,'Quality Check'!$C$11:$C$14,)</f>
        <v>Rural</v>
      </c>
      <c r="BN161" s="86" t="str">
        <f>_xlfn.XLOOKUP(Form_Responses1811121314[[#This Row],[Sekolah School (Cleansed)]],'Quality Check'!$B$11:$B$14,'Quality Check'!$D$11:$D$14,)</f>
        <v>Controlled Group (CG)</v>
      </c>
      <c r="BO161" s="87" t="str">
        <f>_xlfn.XLOOKUP(AS161,'Cleansing - Toothpaste Brand'!A:A,'Cleansing - Toothpaste Brand'!B:B,)</f>
        <v>Mukmin</v>
      </c>
      <c r="BP161" s="87"/>
      <c r="BQ16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161" s="86" t="str">
        <f>_xlfn.XLOOKUP(AP161,'Cleansing - Response'!E:E,'Cleansing - Response'!F:F,)</f>
        <v>2 days and more</v>
      </c>
      <c r="BS161" s="86">
        <f>IF(Form_Responses1811121314[[#This Row],[Answer - B1]]="2 days and more",1,0)</f>
        <v>1</v>
      </c>
      <c r="BT161" s="86" t="str">
        <f>_xlfn.XLOOKUP(AQ161,'Cleansing - Response'!E:E,'Cleansing - Response'!F:F,)</f>
        <v>2 days and more</v>
      </c>
      <c r="BU161" s="86">
        <f>IF(Form_Responses1811121314[[#This Row],[Answer - B2]]="2 days and more",1,0)</f>
        <v>1</v>
      </c>
      <c r="BV161" s="86" t="str">
        <f t="shared" si="8"/>
        <v>Ya / Yes</v>
      </c>
      <c r="BW161" s="86">
        <f>IF(Form_Responses1811121314[[#This Row],[Answer - B3]]="Ya / Yes",1,0)</f>
        <v>1</v>
      </c>
      <c r="BX161" s="86" t="str">
        <f>_xlfn.XLOOKUP(AT161,'Cleansing - Response'!E:E,'Cleansing - Response'!F:F,)</f>
        <v>Rarely / Sometimes</v>
      </c>
      <c r="BY161" s="86">
        <f>IF(Form_Responses1811121314[[#This Row],[Answer - B4]]="Always",1,0)</f>
        <v>0</v>
      </c>
      <c r="BZ161" s="86" t="str">
        <f>_xlfn.XLOOKUP(AU161,'Cleansing - Response'!H:H,'Cleansing - Response'!I:I,)</f>
        <v>Using dental floss at least once</v>
      </c>
      <c r="CA161" s="86">
        <f>IF(Form_Responses1811121314[[#This Row],[Answer - B5]]="Sometimes / When in need",2,IF(Form_Responses1811121314[[#This Row],[Answer - B5]]="Using dental floss at least once",1,0))</f>
        <v>1</v>
      </c>
      <c r="CB161" s="86" t="str">
        <f>_xlfn.XLOOKUP(AV161,'Cleansing - Response'!K:K,'Cleansing - Response'!L:L,)</f>
        <v>Up to 1 time a day</v>
      </c>
      <c r="CC161" s="86">
        <f>IF(Form_Responses1811121314[[#This Row],[Answer - B6]]="More than 1 time a day",1,0)</f>
        <v>0</v>
      </c>
      <c r="CD161" s="86" t="str">
        <f>_xlfn.XLOOKUP(AW161,'Cleansing - Response'!$N:$N,'Cleansing - Response'!$O:$O,)</f>
        <v>Yes / Sometimes</v>
      </c>
      <c r="CE161" s="86">
        <f>IF(Form_Responses1811121314[[#This Row],[Answer - B7-1]]="Yes / Sometimes",1,0)</f>
        <v>1</v>
      </c>
      <c r="CF161" s="86" t="str">
        <f>_xlfn.XLOOKUP(AX161,'Cleansing - Response'!$N:$N,'Cleansing - Response'!$O:$O,)</f>
        <v>Yes / Sometimes</v>
      </c>
      <c r="CG161" s="86">
        <f>IF(Form_Responses1811121314[[#This Row],[Answer - B7-2]]="Yes / Sometimes",1,0)</f>
        <v>1</v>
      </c>
      <c r="CH161" s="86" t="str">
        <f>_xlfn.XLOOKUP(AY161,'Cleansing - Response'!$N:$N,'Cleansing - Response'!$O:$O,)</f>
        <v>Yes / Sometimes</v>
      </c>
      <c r="CI161" s="86">
        <f>IF(Form_Responses1811121314[[#This Row],[Answer - B7-3]]="Yes / Sometimes",1,0)</f>
        <v>1</v>
      </c>
      <c r="CJ161" s="86" t="str">
        <f>_xlfn.XLOOKUP(AZ161,'Cleansing - Response'!$N:$N,'Cleansing - Response'!$O:$O,)</f>
        <v>Yes / Sometimes</v>
      </c>
      <c r="CK161" s="86">
        <f>IF(Form_Responses1811121314[[#This Row],[Answer - B7-4]]="Yes / Sometimes",1,0)</f>
        <v>1</v>
      </c>
      <c r="CL161" s="86" t="str">
        <f>_xlfn.XLOOKUP(BA161,'Cleansing - Response'!$N:$N,'Cleansing - Response'!$O:$O,)</f>
        <v>No</v>
      </c>
      <c r="CM161" s="86">
        <f>IF(Form_Responses1811121314[[#This Row],[Answer - B7-5]]="Yes / Sometimes",1,0)</f>
        <v>0</v>
      </c>
      <c r="CN161" s="86" t="str">
        <f>_xlfn.XLOOKUP(BB161,'Cleansing - Response'!$N:$N,'Cleansing - Response'!$O:$O,)</f>
        <v>No</v>
      </c>
      <c r="CO161" s="86">
        <f>IF(Form_Responses1811121314[[#This Row],[Answer - B7-6]]="Yes / Sometimes",1,0)</f>
        <v>0</v>
      </c>
      <c r="CP161" s="87" t="str">
        <f>IF(COUNTIF(Form_Responses1811121314[[#This Row],[Answer - B7-1]:[Answer - B7-6]], "Yes / Sometimes") &gt; 4, "More than 4 times","Up to 4 times")</f>
        <v>Up to 4 times</v>
      </c>
      <c r="CQ161" s="152">
        <f>IF(Form_Responses1811121314[[#This Row],[Answer - B7 (Overall)]]="More than 4 times",1,0)</f>
        <v>0</v>
      </c>
    </row>
    <row r="162" spans="1:95" ht="13.2" hidden="1" x14ac:dyDescent="0.25">
      <c r="A162" s="82">
        <v>45572.473229745374</v>
      </c>
      <c r="B162" s="83" t="s">
        <v>526</v>
      </c>
      <c r="C162" s="84" t="s">
        <v>527</v>
      </c>
      <c r="D162" s="83">
        <v>34.82</v>
      </c>
      <c r="E162" s="83">
        <v>1.17</v>
      </c>
      <c r="F162" s="83" t="s">
        <v>423</v>
      </c>
      <c r="G162" s="83" t="s">
        <v>76</v>
      </c>
      <c r="H162" s="83" t="s">
        <v>528</v>
      </c>
      <c r="I162" s="83" t="s">
        <v>63</v>
      </c>
      <c r="J162" s="83" t="s">
        <v>64</v>
      </c>
      <c r="K162" s="83" t="s">
        <v>84</v>
      </c>
      <c r="L162" s="83" t="s">
        <v>64</v>
      </c>
      <c r="M162" s="83" t="s">
        <v>84</v>
      </c>
      <c r="N162" s="83" t="s">
        <v>84</v>
      </c>
      <c r="O162" s="83" t="s">
        <v>84</v>
      </c>
      <c r="P162" s="83" t="s">
        <v>84</v>
      </c>
      <c r="Q162" s="83" t="s">
        <v>84</v>
      </c>
      <c r="R162" s="83" t="s">
        <v>64</v>
      </c>
      <c r="S162" s="83" t="s">
        <v>64</v>
      </c>
      <c r="T162" s="83" t="s">
        <v>84</v>
      </c>
      <c r="U162" s="83" t="s">
        <v>84</v>
      </c>
      <c r="V162" s="83" t="s">
        <v>64</v>
      </c>
      <c r="W162" s="83" t="s">
        <v>64</v>
      </c>
      <c r="X162" s="83" t="s">
        <v>64</v>
      </c>
      <c r="Y162" s="83" t="s">
        <v>64</v>
      </c>
      <c r="Z162" s="83" t="s">
        <v>65</v>
      </c>
      <c r="AA162" s="83" t="s">
        <v>65</v>
      </c>
      <c r="AB162" s="83" t="s">
        <v>66</v>
      </c>
      <c r="AC162" s="83" t="s">
        <v>65</v>
      </c>
      <c r="AD162" s="83" t="s">
        <v>66</v>
      </c>
      <c r="AE162" s="83" t="s">
        <v>65</v>
      </c>
      <c r="AF162" s="83" t="s">
        <v>65</v>
      </c>
      <c r="AG162" s="83" t="s">
        <v>65</v>
      </c>
      <c r="AH162" s="83" t="s">
        <v>79</v>
      </c>
      <c r="AI162" s="83" t="s">
        <v>79</v>
      </c>
      <c r="AJ162" s="83" t="s">
        <v>66</v>
      </c>
      <c r="AK162" s="83" t="s">
        <v>66</v>
      </c>
      <c r="AL162" s="83" t="s">
        <v>66</v>
      </c>
      <c r="AM162" s="83" t="s">
        <v>66</v>
      </c>
      <c r="AN162" s="83" t="s">
        <v>66</v>
      </c>
      <c r="AO162" s="83" t="s">
        <v>66</v>
      </c>
      <c r="AP162" s="83" t="s">
        <v>67</v>
      </c>
      <c r="AQ162" s="83" t="s">
        <v>67</v>
      </c>
      <c r="AR162" s="83" t="s">
        <v>63</v>
      </c>
      <c r="AS162" s="83" t="s">
        <v>68</v>
      </c>
      <c r="AT162" s="83" t="s">
        <v>169</v>
      </c>
      <c r="AU162" s="83" t="s">
        <v>93</v>
      </c>
      <c r="AV162" s="83" t="s">
        <v>71</v>
      </c>
      <c r="AW162" s="83" t="s">
        <v>72</v>
      </c>
      <c r="AX162" s="83" t="s">
        <v>63</v>
      </c>
      <c r="AY162" s="83" t="s">
        <v>72</v>
      </c>
      <c r="AZ162" s="83" t="s">
        <v>72</v>
      </c>
      <c r="BA162" s="83" t="s">
        <v>72</v>
      </c>
      <c r="BB162" s="83" t="s">
        <v>72</v>
      </c>
      <c r="BC162" s="83" t="s">
        <v>73</v>
      </c>
      <c r="BD162" s="83"/>
      <c r="BE162" s="83" t="s">
        <v>73</v>
      </c>
      <c r="BF162" s="83"/>
      <c r="BG162" s="87" t="s">
        <v>335</v>
      </c>
      <c r="BH162" s="86" t="s">
        <v>60</v>
      </c>
      <c r="BI162" s="76" t="s">
        <v>1414</v>
      </c>
      <c r="BJ162">
        <f t="shared" si="6"/>
        <v>8</v>
      </c>
      <c r="BK162" s="87">
        <f t="shared" si="7"/>
        <v>53</v>
      </c>
      <c r="BL162" s="87"/>
      <c r="BM162" s="86" t="str">
        <f>_xlfn.XLOOKUP(Form_Responses1811121314[[#This Row],[Sekolah School (Cleansed)]],'Quality Check'!$B$11:$B$14,'Quality Check'!$C$11:$C$14,)</f>
        <v>Rural</v>
      </c>
      <c r="BN162" s="86" t="str">
        <f>_xlfn.XLOOKUP(Form_Responses1811121314[[#This Row],[Sekolah School (Cleansed)]],'Quality Check'!$B$11:$B$14,'Quality Check'!$D$11:$D$14,)</f>
        <v>Controlled Group (CG)</v>
      </c>
      <c r="BO162" s="87" t="str">
        <f>_xlfn.XLOOKUP(AS162,'Cleansing - Toothpaste Brand'!A:A,'Cleansing - Toothpaste Brand'!B:B,)</f>
        <v>Colgate</v>
      </c>
      <c r="BP162" s="87"/>
      <c r="BQ16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62" s="86" t="str">
        <f>_xlfn.XLOOKUP(AP162,'Cleansing - Response'!E:E,'Cleansing - Response'!F:F,)</f>
        <v>2 days and more</v>
      </c>
      <c r="BS162" s="86">
        <f>IF(Form_Responses1811121314[[#This Row],[Answer - B1]]="2 days and more",1,0)</f>
        <v>1</v>
      </c>
      <c r="BT162" s="86" t="str">
        <f>_xlfn.XLOOKUP(AQ162,'Cleansing - Response'!E:E,'Cleansing - Response'!F:F,)</f>
        <v>2 days and more</v>
      </c>
      <c r="BU162" s="86">
        <f>IF(Form_Responses1811121314[[#This Row],[Answer - B2]]="2 days and more",1,0)</f>
        <v>1</v>
      </c>
      <c r="BV162" s="86" t="str">
        <f t="shared" si="8"/>
        <v>Ya / Yes</v>
      </c>
      <c r="BW162" s="86">
        <f>IF(Form_Responses1811121314[[#This Row],[Answer - B3]]="Ya / Yes",1,0)</f>
        <v>1</v>
      </c>
      <c r="BX162" s="86" t="str">
        <f>_xlfn.XLOOKUP(AT162,'Cleansing - Response'!E:E,'Cleansing - Response'!F:F,)</f>
        <v>Rarely / Sometimes</v>
      </c>
      <c r="BY162" s="86">
        <f>IF(Form_Responses1811121314[[#This Row],[Answer - B4]]="Always",1,0)</f>
        <v>0</v>
      </c>
      <c r="BZ162" s="86" t="str">
        <f>_xlfn.XLOOKUP(AU162,'Cleansing - Response'!H:H,'Cleansing - Response'!I:I,)</f>
        <v>Not using dental floss</v>
      </c>
      <c r="CA162" s="86">
        <f>IF(Form_Responses1811121314[[#This Row],[Answer - B5]]="Sometimes / When in need",2,IF(Form_Responses1811121314[[#This Row],[Answer - B5]]="Using dental floss at least once",1,0))</f>
        <v>0</v>
      </c>
      <c r="CB162" s="86" t="str">
        <f>_xlfn.XLOOKUP(AV162,'Cleansing - Response'!K:K,'Cleansing - Response'!L:L,)</f>
        <v>Up to 1 time a day</v>
      </c>
      <c r="CC162" s="86">
        <f>IF(Form_Responses1811121314[[#This Row],[Answer - B6]]="More than 1 time a day",1,0)</f>
        <v>0</v>
      </c>
      <c r="CD162" s="86" t="str">
        <f>_xlfn.XLOOKUP(AW162,'Cleansing - Response'!$N:$N,'Cleansing - Response'!$O:$O,)</f>
        <v>Yes / Sometimes</v>
      </c>
      <c r="CE162" s="86">
        <f>IF(Form_Responses1811121314[[#This Row],[Answer - B7-1]]="Yes / Sometimes",1,0)</f>
        <v>1</v>
      </c>
      <c r="CF162" s="86" t="str">
        <f>_xlfn.XLOOKUP(AX162,'Cleansing - Response'!$N:$N,'Cleansing - Response'!$O:$O,)</f>
        <v>Yes / Sometimes</v>
      </c>
      <c r="CG162" s="86">
        <f>IF(Form_Responses1811121314[[#This Row],[Answer - B7-2]]="Yes / Sometimes",1,0)</f>
        <v>1</v>
      </c>
      <c r="CH162" s="86" t="str">
        <f>_xlfn.XLOOKUP(AY162,'Cleansing - Response'!$N:$N,'Cleansing - Response'!$O:$O,)</f>
        <v>Yes / Sometimes</v>
      </c>
      <c r="CI162" s="86">
        <f>IF(Form_Responses1811121314[[#This Row],[Answer - B7-3]]="Yes / Sometimes",1,0)</f>
        <v>1</v>
      </c>
      <c r="CJ162" s="86" t="str">
        <f>_xlfn.XLOOKUP(AZ162,'Cleansing - Response'!$N:$N,'Cleansing - Response'!$O:$O,)</f>
        <v>Yes / Sometimes</v>
      </c>
      <c r="CK162" s="86">
        <f>IF(Form_Responses1811121314[[#This Row],[Answer - B7-4]]="Yes / Sometimes",1,0)</f>
        <v>1</v>
      </c>
      <c r="CL162" s="86" t="str">
        <f>_xlfn.XLOOKUP(BA162,'Cleansing - Response'!$N:$N,'Cleansing - Response'!$O:$O,)</f>
        <v>Yes / Sometimes</v>
      </c>
      <c r="CM162" s="86">
        <f>IF(Form_Responses1811121314[[#This Row],[Answer - B7-5]]="Yes / Sometimes",1,0)</f>
        <v>1</v>
      </c>
      <c r="CN162" s="86" t="str">
        <f>_xlfn.XLOOKUP(BB162,'Cleansing - Response'!$N:$N,'Cleansing - Response'!$O:$O,)</f>
        <v>Yes / Sometimes</v>
      </c>
      <c r="CO162" s="86">
        <f>IF(Form_Responses1811121314[[#This Row],[Answer - B7-6]]="Yes / Sometimes",1,0)</f>
        <v>1</v>
      </c>
      <c r="CP162" s="87" t="str">
        <f>IF(COUNTIF(Form_Responses1811121314[[#This Row],[Answer - B7-1]:[Answer - B7-6]], "Yes / Sometimes") &gt; 4, "More than 4 times","Up to 4 times")</f>
        <v>More than 4 times</v>
      </c>
      <c r="CQ162" s="152">
        <f>IF(Form_Responses1811121314[[#This Row],[Answer - B7 (Overall)]]="More than 4 times",1,0)</f>
        <v>1</v>
      </c>
    </row>
    <row r="163" spans="1:95" ht="13.2" hidden="1" x14ac:dyDescent="0.25">
      <c r="A163" s="82">
        <v>45572.473689224542</v>
      </c>
      <c r="B163" s="83" t="s">
        <v>529</v>
      </c>
      <c r="C163" s="84" t="s">
        <v>530</v>
      </c>
      <c r="D163" s="83">
        <v>27.68</v>
      </c>
      <c r="E163" s="83">
        <v>0.17</v>
      </c>
      <c r="F163" s="83" t="s">
        <v>423</v>
      </c>
      <c r="G163" s="83" t="s">
        <v>76</v>
      </c>
      <c r="H163" s="83" t="s">
        <v>330</v>
      </c>
      <c r="I163" s="83" t="s">
        <v>63</v>
      </c>
      <c r="J163" s="83" t="s">
        <v>64</v>
      </c>
      <c r="K163" s="83" t="s">
        <v>84</v>
      </c>
      <c r="L163" s="83" t="s">
        <v>64</v>
      </c>
      <c r="M163" s="83" t="s">
        <v>78</v>
      </c>
      <c r="N163" s="83" t="s">
        <v>64</v>
      </c>
      <c r="O163" s="83" t="s">
        <v>78</v>
      </c>
      <c r="P163" s="83" t="s">
        <v>84</v>
      </c>
      <c r="Q163" s="83" t="s">
        <v>64</v>
      </c>
      <c r="R163" s="83" t="s">
        <v>64</v>
      </c>
      <c r="S163" s="83" t="s">
        <v>64</v>
      </c>
      <c r="T163" s="83" t="s">
        <v>78</v>
      </c>
      <c r="U163" s="83" t="s">
        <v>64</v>
      </c>
      <c r="V163" s="83" t="s">
        <v>64</v>
      </c>
      <c r="W163" s="83" t="s">
        <v>64</v>
      </c>
      <c r="X163" s="83" t="s">
        <v>84</v>
      </c>
      <c r="Y163" s="83" t="s">
        <v>64</v>
      </c>
      <c r="Z163" s="83" t="s">
        <v>66</v>
      </c>
      <c r="AA163" s="83" t="s">
        <v>65</v>
      </c>
      <c r="AB163" s="83" t="s">
        <v>66</v>
      </c>
      <c r="AC163" s="83" t="s">
        <v>65</v>
      </c>
      <c r="AD163" s="83" t="s">
        <v>66</v>
      </c>
      <c r="AE163" s="83" t="s">
        <v>65</v>
      </c>
      <c r="AF163" s="83" t="s">
        <v>66</v>
      </c>
      <c r="AG163" s="83" t="s">
        <v>66</v>
      </c>
      <c r="AH163" s="83" t="s">
        <v>65</v>
      </c>
      <c r="AI163" s="83" t="s">
        <v>65</v>
      </c>
      <c r="AJ163" s="83" t="s">
        <v>66</v>
      </c>
      <c r="AK163" s="83" t="s">
        <v>65</v>
      </c>
      <c r="AL163" s="83" t="s">
        <v>79</v>
      </c>
      <c r="AM163" s="83" t="s">
        <v>65</v>
      </c>
      <c r="AN163" s="83" t="s">
        <v>79</v>
      </c>
      <c r="AO163" s="83" t="s">
        <v>66</v>
      </c>
      <c r="AP163" s="83" t="s">
        <v>85</v>
      </c>
      <c r="AQ163" s="83" t="s">
        <v>80</v>
      </c>
      <c r="AR163" s="83" t="s">
        <v>63</v>
      </c>
      <c r="AS163" s="83" t="s">
        <v>68</v>
      </c>
      <c r="AT163" s="83" t="s">
        <v>169</v>
      </c>
      <c r="AU163" s="83" t="s">
        <v>93</v>
      </c>
      <c r="AV163" s="83" t="s">
        <v>71</v>
      </c>
      <c r="AW163" s="83" t="s">
        <v>72</v>
      </c>
      <c r="AX163" s="83" t="s">
        <v>72</v>
      </c>
      <c r="AY163" s="83" t="s">
        <v>63</v>
      </c>
      <c r="AZ163" s="83" t="s">
        <v>72</v>
      </c>
      <c r="BA163" s="83" t="s">
        <v>63</v>
      </c>
      <c r="BB163" s="83" t="s">
        <v>63</v>
      </c>
      <c r="BC163" s="83" t="s">
        <v>73</v>
      </c>
      <c r="BD163" s="83" t="s">
        <v>531</v>
      </c>
      <c r="BE163" s="83" t="s">
        <v>73</v>
      </c>
      <c r="BF163" s="83"/>
      <c r="BG163" s="87" t="s">
        <v>335</v>
      </c>
      <c r="BH163" s="86" t="s">
        <v>60</v>
      </c>
      <c r="BI163" s="76" t="s">
        <v>1414</v>
      </c>
      <c r="BJ163">
        <f t="shared" si="6"/>
        <v>11</v>
      </c>
      <c r="BK163" s="87">
        <f t="shared" si="7"/>
        <v>50</v>
      </c>
      <c r="BL163" s="87"/>
      <c r="BM163" s="86" t="str">
        <f>_xlfn.XLOOKUP(Form_Responses1811121314[[#This Row],[Sekolah School (Cleansed)]],'Quality Check'!$B$11:$B$14,'Quality Check'!$C$11:$C$14,)</f>
        <v>Rural</v>
      </c>
      <c r="BN163" s="86" t="str">
        <f>_xlfn.XLOOKUP(Form_Responses1811121314[[#This Row],[Sekolah School (Cleansed)]],'Quality Check'!$B$11:$B$14,'Quality Check'!$D$11:$D$14,)</f>
        <v>Controlled Group (CG)</v>
      </c>
      <c r="BO163" s="87" t="str">
        <f>_xlfn.XLOOKUP(AS163,'Cleansing - Toothpaste Brand'!A:A,'Cleansing - Toothpaste Brand'!B:B,)</f>
        <v>Colgate</v>
      </c>
      <c r="BP163" s="87"/>
      <c r="BQ16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63" s="86" t="str">
        <f>_xlfn.XLOOKUP(AP163,'Cleansing - Response'!E:E,'Cleansing - Response'!F:F,)</f>
        <v>2 days and more</v>
      </c>
      <c r="BS163" s="86">
        <f>IF(Form_Responses1811121314[[#This Row],[Answer - B1]]="2 days and more",1,0)</f>
        <v>1</v>
      </c>
      <c r="BT163" s="86" t="str">
        <f>_xlfn.XLOOKUP(AQ163,'Cleansing - Response'!E:E,'Cleansing - Response'!F:F,)</f>
        <v>Less than 2 days</v>
      </c>
      <c r="BU163" s="86">
        <f>IF(Form_Responses1811121314[[#This Row],[Answer - B2]]="2 days and more",1,0)</f>
        <v>0</v>
      </c>
      <c r="BV163" s="86" t="str">
        <f t="shared" si="8"/>
        <v>Ya / Yes</v>
      </c>
      <c r="BW163" s="86">
        <f>IF(Form_Responses1811121314[[#This Row],[Answer - B3]]="Ya / Yes",1,0)</f>
        <v>1</v>
      </c>
      <c r="BX163" s="86" t="str">
        <f>_xlfn.XLOOKUP(AT163,'Cleansing - Response'!E:E,'Cleansing - Response'!F:F,)</f>
        <v>Rarely / Sometimes</v>
      </c>
      <c r="BY163" s="86">
        <f>IF(Form_Responses1811121314[[#This Row],[Answer - B4]]="Always",1,0)</f>
        <v>0</v>
      </c>
      <c r="BZ163" s="86" t="str">
        <f>_xlfn.XLOOKUP(AU163,'Cleansing - Response'!H:H,'Cleansing - Response'!I:I,)</f>
        <v>Not using dental floss</v>
      </c>
      <c r="CA163" s="86">
        <f>IF(Form_Responses1811121314[[#This Row],[Answer - B5]]="Sometimes / When in need",2,IF(Form_Responses1811121314[[#This Row],[Answer - B5]]="Using dental floss at least once",1,0))</f>
        <v>0</v>
      </c>
      <c r="CB163" s="86" t="str">
        <f>_xlfn.XLOOKUP(AV163,'Cleansing - Response'!K:K,'Cleansing - Response'!L:L,)</f>
        <v>Up to 1 time a day</v>
      </c>
      <c r="CC163" s="86">
        <f>IF(Form_Responses1811121314[[#This Row],[Answer - B6]]="More than 1 time a day",1,0)</f>
        <v>0</v>
      </c>
      <c r="CD163" s="86" t="str">
        <f>_xlfn.XLOOKUP(AW163,'Cleansing - Response'!$N:$N,'Cleansing - Response'!$O:$O,)</f>
        <v>Yes / Sometimes</v>
      </c>
      <c r="CE163" s="86">
        <f>IF(Form_Responses1811121314[[#This Row],[Answer - B7-1]]="Yes / Sometimes",1,0)</f>
        <v>1</v>
      </c>
      <c r="CF163" s="86" t="str">
        <f>_xlfn.XLOOKUP(AX163,'Cleansing - Response'!$N:$N,'Cleansing - Response'!$O:$O,)</f>
        <v>Yes / Sometimes</v>
      </c>
      <c r="CG163" s="86">
        <f>IF(Form_Responses1811121314[[#This Row],[Answer - B7-2]]="Yes / Sometimes",1,0)</f>
        <v>1</v>
      </c>
      <c r="CH163" s="86" t="str">
        <f>_xlfn.XLOOKUP(AY163,'Cleansing - Response'!$N:$N,'Cleansing - Response'!$O:$O,)</f>
        <v>Yes / Sometimes</v>
      </c>
      <c r="CI163" s="86">
        <f>IF(Form_Responses1811121314[[#This Row],[Answer - B7-3]]="Yes / Sometimes",1,0)</f>
        <v>1</v>
      </c>
      <c r="CJ163" s="86" t="str">
        <f>_xlfn.XLOOKUP(AZ163,'Cleansing - Response'!$N:$N,'Cleansing - Response'!$O:$O,)</f>
        <v>Yes / Sometimes</v>
      </c>
      <c r="CK163" s="86">
        <f>IF(Form_Responses1811121314[[#This Row],[Answer - B7-4]]="Yes / Sometimes",1,0)</f>
        <v>1</v>
      </c>
      <c r="CL163" s="86" t="str">
        <f>_xlfn.XLOOKUP(BA163,'Cleansing - Response'!$N:$N,'Cleansing - Response'!$O:$O,)</f>
        <v>Yes / Sometimes</v>
      </c>
      <c r="CM163" s="86">
        <f>IF(Form_Responses1811121314[[#This Row],[Answer - B7-5]]="Yes / Sometimes",1,0)</f>
        <v>1</v>
      </c>
      <c r="CN163" s="86" t="str">
        <f>_xlfn.XLOOKUP(BB163,'Cleansing - Response'!$N:$N,'Cleansing - Response'!$O:$O,)</f>
        <v>Yes / Sometimes</v>
      </c>
      <c r="CO163" s="86">
        <f>IF(Form_Responses1811121314[[#This Row],[Answer - B7-6]]="Yes / Sometimes",1,0)</f>
        <v>1</v>
      </c>
      <c r="CP163" s="87" t="str">
        <f>IF(COUNTIF(Form_Responses1811121314[[#This Row],[Answer - B7-1]:[Answer - B7-6]], "Yes / Sometimes") &gt; 4, "More than 4 times","Up to 4 times")</f>
        <v>More than 4 times</v>
      </c>
      <c r="CQ163" s="152">
        <f>IF(Form_Responses1811121314[[#This Row],[Answer - B7 (Overall)]]="More than 4 times",1,0)</f>
        <v>1</v>
      </c>
    </row>
    <row r="164" spans="1:95" ht="13.2" hidden="1" x14ac:dyDescent="0.25">
      <c r="A164" s="82">
        <v>45572.474216793984</v>
      </c>
      <c r="B164" s="83" t="s">
        <v>532</v>
      </c>
      <c r="C164" s="84" t="s">
        <v>533</v>
      </c>
      <c r="D164" s="83">
        <v>29.46</v>
      </c>
      <c r="E164" s="83">
        <v>0.28999999999999998</v>
      </c>
      <c r="F164" s="83" t="s">
        <v>423</v>
      </c>
      <c r="G164" s="83" t="s">
        <v>76</v>
      </c>
      <c r="H164" s="83" t="s">
        <v>330</v>
      </c>
      <c r="I164" s="83" t="s">
        <v>63</v>
      </c>
      <c r="J164" s="83" t="s">
        <v>64</v>
      </c>
      <c r="K164" s="83" t="s">
        <v>64</v>
      </c>
      <c r="L164" s="83" t="s">
        <v>64</v>
      </c>
      <c r="M164" s="83" t="s">
        <v>84</v>
      </c>
      <c r="N164" s="83" t="s">
        <v>64</v>
      </c>
      <c r="O164" s="83" t="s">
        <v>64</v>
      </c>
      <c r="P164" s="83" t="s">
        <v>64</v>
      </c>
      <c r="Q164" s="83" t="s">
        <v>64</v>
      </c>
      <c r="R164" s="83" t="s">
        <v>84</v>
      </c>
      <c r="S164" s="83" t="s">
        <v>64</v>
      </c>
      <c r="T164" s="83" t="s">
        <v>84</v>
      </c>
      <c r="U164" s="83" t="s">
        <v>84</v>
      </c>
      <c r="V164" s="83" t="s">
        <v>84</v>
      </c>
      <c r="W164" s="83" t="s">
        <v>64</v>
      </c>
      <c r="X164" s="83" t="s">
        <v>64</v>
      </c>
      <c r="Y164" s="83" t="s">
        <v>64</v>
      </c>
      <c r="Z164" s="83" t="s">
        <v>66</v>
      </c>
      <c r="AA164" s="83" t="s">
        <v>65</v>
      </c>
      <c r="AB164" s="83" t="s">
        <v>66</v>
      </c>
      <c r="AC164" s="83" t="s">
        <v>65</v>
      </c>
      <c r="AD164" s="83" t="s">
        <v>79</v>
      </c>
      <c r="AE164" s="83" t="s">
        <v>65</v>
      </c>
      <c r="AF164" s="83" t="s">
        <v>66</v>
      </c>
      <c r="AG164" s="83" t="s">
        <v>66</v>
      </c>
      <c r="AH164" s="83" t="s">
        <v>66</v>
      </c>
      <c r="AI164" s="83" t="s">
        <v>101</v>
      </c>
      <c r="AJ164" s="83" t="s">
        <v>65</v>
      </c>
      <c r="AK164" s="83" t="s">
        <v>65</v>
      </c>
      <c r="AL164" s="83" t="s">
        <v>65</v>
      </c>
      <c r="AM164" s="83" t="s">
        <v>65</v>
      </c>
      <c r="AN164" s="83" t="s">
        <v>66</v>
      </c>
      <c r="AO164" s="83" t="s">
        <v>65</v>
      </c>
      <c r="AP164" s="83" t="s">
        <v>67</v>
      </c>
      <c r="AQ164" s="83" t="s">
        <v>67</v>
      </c>
      <c r="AR164" s="83" t="s">
        <v>86</v>
      </c>
      <c r="AS164" s="83" t="s">
        <v>534</v>
      </c>
      <c r="AT164" s="83" t="s">
        <v>69</v>
      </c>
      <c r="AU164" s="83" t="s">
        <v>70</v>
      </c>
      <c r="AV164" s="83" t="s">
        <v>132</v>
      </c>
      <c r="AW164" s="83" t="s">
        <v>73</v>
      </c>
      <c r="AX164" s="83" t="s">
        <v>72</v>
      </c>
      <c r="AY164" s="83" t="s">
        <v>72</v>
      </c>
      <c r="AZ164" s="83" t="s">
        <v>63</v>
      </c>
      <c r="BA164" s="83" t="s">
        <v>63</v>
      </c>
      <c r="BB164" s="83" t="s">
        <v>72</v>
      </c>
      <c r="BC164" s="83" t="s">
        <v>73</v>
      </c>
      <c r="BD164" s="83"/>
      <c r="BE164" s="83" t="s">
        <v>73</v>
      </c>
      <c r="BF164" s="83"/>
      <c r="BG164" s="87" t="s">
        <v>335</v>
      </c>
      <c r="BH164" s="86" t="s">
        <v>60</v>
      </c>
      <c r="BI164" s="76" t="s">
        <v>1414</v>
      </c>
      <c r="BJ164">
        <f t="shared" si="6"/>
        <v>11</v>
      </c>
      <c r="BK164" s="87">
        <f t="shared" si="7"/>
        <v>56</v>
      </c>
      <c r="BL164" s="87"/>
      <c r="BM164" s="86" t="str">
        <f>_xlfn.XLOOKUP(Form_Responses1811121314[[#This Row],[Sekolah School (Cleansed)]],'Quality Check'!$B$11:$B$14,'Quality Check'!$C$11:$C$14,)</f>
        <v>Rural</v>
      </c>
      <c r="BN164" s="86" t="str">
        <f>_xlfn.XLOOKUP(Form_Responses1811121314[[#This Row],[Sekolah School (Cleansed)]],'Quality Check'!$B$11:$B$14,'Quality Check'!$D$11:$D$14,)</f>
        <v>Controlled Group (CG)</v>
      </c>
      <c r="BO164" s="87" t="str">
        <f>_xlfn.XLOOKUP(AS164,'Cleansing - Toothpaste Brand'!A:A,'Cleansing - Toothpaste Brand'!B:B,)</f>
        <v>Darlie</v>
      </c>
      <c r="BP164" s="87"/>
      <c r="BQ16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64" s="86" t="str">
        <f>_xlfn.XLOOKUP(AP164,'Cleansing - Response'!E:E,'Cleansing - Response'!F:F,)</f>
        <v>2 days and more</v>
      </c>
      <c r="BS164" s="86">
        <f>IF(Form_Responses1811121314[[#This Row],[Answer - B1]]="2 days and more",1,0)</f>
        <v>1</v>
      </c>
      <c r="BT164" s="86" t="str">
        <f>_xlfn.XLOOKUP(AQ164,'Cleansing - Response'!E:E,'Cleansing - Response'!F:F,)</f>
        <v>2 days and more</v>
      </c>
      <c r="BU164" s="86">
        <f>IF(Form_Responses1811121314[[#This Row],[Answer - B2]]="2 days and more",1,0)</f>
        <v>1</v>
      </c>
      <c r="BV164" s="86" t="str">
        <f t="shared" si="8"/>
        <v>Ya / Yes</v>
      </c>
      <c r="BW164" s="86">
        <f>IF(Form_Responses1811121314[[#This Row],[Answer - B3]]="Ya / Yes",1,0)</f>
        <v>1</v>
      </c>
      <c r="BX164" s="86" t="str">
        <f>_xlfn.XLOOKUP(AT164,'Cleansing - Response'!E:E,'Cleansing - Response'!F:F,)</f>
        <v>Rarely / Sometimes</v>
      </c>
      <c r="BY164" s="86">
        <f>IF(Form_Responses1811121314[[#This Row],[Answer - B4]]="Always",1,0)</f>
        <v>0</v>
      </c>
      <c r="BZ164" s="86" t="str">
        <f>_xlfn.XLOOKUP(AU164,'Cleansing - Response'!H:H,'Cleansing - Response'!I:I,)</f>
        <v>Sometimes / When in need</v>
      </c>
      <c r="CA164" s="86">
        <f>IF(Form_Responses1811121314[[#This Row],[Answer - B5]]="Sometimes / When in need",2,IF(Form_Responses1811121314[[#This Row],[Answer - B5]]="Using dental floss at least once",1,0))</f>
        <v>2</v>
      </c>
      <c r="CB164" s="86" t="str">
        <f>_xlfn.XLOOKUP(AV164,'Cleansing - Response'!K:K,'Cleansing - Response'!L:L,)</f>
        <v>Up to 1 time a day</v>
      </c>
      <c r="CC164" s="86">
        <f>IF(Form_Responses1811121314[[#This Row],[Answer - B6]]="More than 1 time a day",1,0)</f>
        <v>0</v>
      </c>
      <c r="CD164" s="86" t="str">
        <f>_xlfn.XLOOKUP(AW164,'Cleansing - Response'!$N:$N,'Cleansing - Response'!$O:$O,)</f>
        <v>No</v>
      </c>
      <c r="CE164" s="86">
        <f>IF(Form_Responses1811121314[[#This Row],[Answer - B7-1]]="Yes / Sometimes",1,0)</f>
        <v>0</v>
      </c>
      <c r="CF164" s="86" t="str">
        <f>_xlfn.XLOOKUP(AX164,'Cleansing - Response'!$N:$N,'Cleansing - Response'!$O:$O,)</f>
        <v>Yes / Sometimes</v>
      </c>
      <c r="CG164" s="86">
        <f>IF(Form_Responses1811121314[[#This Row],[Answer - B7-2]]="Yes / Sometimes",1,0)</f>
        <v>1</v>
      </c>
      <c r="CH164" s="86" t="str">
        <f>_xlfn.XLOOKUP(AY164,'Cleansing - Response'!$N:$N,'Cleansing - Response'!$O:$O,)</f>
        <v>Yes / Sometimes</v>
      </c>
      <c r="CI164" s="86">
        <f>IF(Form_Responses1811121314[[#This Row],[Answer - B7-3]]="Yes / Sometimes",1,0)</f>
        <v>1</v>
      </c>
      <c r="CJ164" s="86" t="str">
        <f>_xlfn.XLOOKUP(AZ164,'Cleansing - Response'!$N:$N,'Cleansing - Response'!$O:$O,)</f>
        <v>Yes / Sometimes</v>
      </c>
      <c r="CK164" s="86">
        <f>IF(Form_Responses1811121314[[#This Row],[Answer - B7-4]]="Yes / Sometimes",1,0)</f>
        <v>1</v>
      </c>
      <c r="CL164" s="86" t="str">
        <f>_xlfn.XLOOKUP(BA164,'Cleansing - Response'!$N:$N,'Cleansing - Response'!$O:$O,)</f>
        <v>Yes / Sometimes</v>
      </c>
      <c r="CM164" s="86">
        <f>IF(Form_Responses1811121314[[#This Row],[Answer - B7-5]]="Yes / Sometimes",1,0)</f>
        <v>1</v>
      </c>
      <c r="CN164" s="86" t="str">
        <f>_xlfn.XLOOKUP(BB164,'Cleansing - Response'!$N:$N,'Cleansing - Response'!$O:$O,)</f>
        <v>Yes / Sometimes</v>
      </c>
      <c r="CO164" s="86">
        <f>IF(Form_Responses1811121314[[#This Row],[Answer - B7-6]]="Yes / Sometimes",1,0)</f>
        <v>1</v>
      </c>
      <c r="CP164" s="87" t="str">
        <f>IF(COUNTIF(Form_Responses1811121314[[#This Row],[Answer - B7-1]:[Answer - B7-6]], "Yes / Sometimes") &gt; 4, "More than 4 times","Up to 4 times")</f>
        <v>More than 4 times</v>
      </c>
      <c r="CQ164" s="152">
        <f>IF(Form_Responses1811121314[[#This Row],[Answer - B7 (Overall)]]="More than 4 times",1,0)</f>
        <v>1</v>
      </c>
    </row>
    <row r="165" spans="1:95" ht="13.2" hidden="1" x14ac:dyDescent="0.25">
      <c r="A165" s="82">
        <v>45572.488330520835</v>
      </c>
      <c r="B165" s="83" t="s">
        <v>535</v>
      </c>
      <c r="C165" s="84" t="s">
        <v>536</v>
      </c>
      <c r="D165" s="83">
        <v>100</v>
      </c>
      <c r="E165" s="83">
        <v>1.25</v>
      </c>
      <c r="F165" s="83" t="s">
        <v>114</v>
      </c>
      <c r="G165" s="83" t="s">
        <v>76</v>
      </c>
      <c r="H165" s="83" t="s">
        <v>369</v>
      </c>
      <c r="I165" s="83" t="s">
        <v>63</v>
      </c>
      <c r="J165" s="83" t="s">
        <v>64</v>
      </c>
      <c r="K165" s="83" t="s">
        <v>64</v>
      </c>
      <c r="L165" s="83" t="s">
        <v>64</v>
      </c>
      <c r="M165" s="83" t="s">
        <v>78</v>
      </c>
      <c r="N165" s="83" t="s">
        <v>64</v>
      </c>
      <c r="O165" s="83" t="s">
        <v>64</v>
      </c>
      <c r="P165" s="83" t="s">
        <v>64</v>
      </c>
      <c r="Q165" s="83" t="s">
        <v>64</v>
      </c>
      <c r="R165" s="83" t="s">
        <v>64</v>
      </c>
      <c r="S165" s="83" t="s">
        <v>64</v>
      </c>
      <c r="T165" s="83" t="s">
        <v>64</v>
      </c>
      <c r="U165" s="83" t="s">
        <v>64</v>
      </c>
      <c r="V165" s="83" t="s">
        <v>64</v>
      </c>
      <c r="W165" s="83" t="s">
        <v>78</v>
      </c>
      <c r="X165" s="83" t="s">
        <v>78</v>
      </c>
      <c r="Y165" s="83" t="s">
        <v>64</v>
      </c>
      <c r="Z165" s="83" t="s">
        <v>66</v>
      </c>
      <c r="AA165" s="83" t="s">
        <v>65</v>
      </c>
      <c r="AB165" s="83" t="s">
        <v>65</v>
      </c>
      <c r="AC165" s="83" t="s">
        <v>65</v>
      </c>
      <c r="AD165" s="83" t="s">
        <v>66</v>
      </c>
      <c r="AE165" s="83" t="s">
        <v>66</v>
      </c>
      <c r="AF165" s="83" t="s">
        <v>101</v>
      </c>
      <c r="AG165" s="83" t="s">
        <v>66</v>
      </c>
      <c r="AH165" s="83" t="s">
        <v>65</v>
      </c>
      <c r="AI165" s="83" t="s">
        <v>79</v>
      </c>
      <c r="AJ165" s="83" t="s">
        <v>66</v>
      </c>
      <c r="AK165" s="83" t="s">
        <v>101</v>
      </c>
      <c r="AL165" s="83" t="s">
        <v>101</v>
      </c>
      <c r="AM165" s="83" t="s">
        <v>65</v>
      </c>
      <c r="AN165" s="83" t="s">
        <v>65</v>
      </c>
      <c r="AO165" s="83" t="s">
        <v>65</v>
      </c>
      <c r="AP165" s="83" t="s">
        <v>67</v>
      </c>
      <c r="AQ165" s="83" t="s">
        <v>67</v>
      </c>
      <c r="AR165" s="83" t="s">
        <v>63</v>
      </c>
      <c r="AS165" s="83" t="s">
        <v>97</v>
      </c>
      <c r="AT165" s="83" t="s">
        <v>69</v>
      </c>
      <c r="AU165" s="83" t="s">
        <v>70</v>
      </c>
      <c r="AV165" s="83" t="s">
        <v>132</v>
      </c>
      <c r="AW165" s="83" t="s">
        <v>73</v>
      </c>
      <c r="AX165" s="83" t="s">
        <v>73</v>
      </c>
      <c r="AY165" s="83" t="s">
        <v>73</v>
      </c>
      <c r="AZ165" s="83" t="s">
        <v>72</v>
      </c>
      <c r="BA165" s="83" t="s">
        <v>73</v>
      </c>
      <c r="BB165" s="83" t="s">
        <v>72</v>
      </c>
      <c r="BC165" s="83" t="s">
        <v>73</v>
      </c>
      <c r="BD165" s="83"/>
      <c r="BE165" s="83" t="s">
        <v>73</v>
      </c>
      <c r="BF165" s="83"/>
      <c r="BG165" s="87" t="s">
        <v>335</v>
      </c>
      <c r="BH165" s="87" t="s">
        <v>114</v>
      </c>
      <c r="BI165" s="76" t="s">
        <v>1414</v>
      </c>
      <c r="BJ165">
        <f t="shared" si="6"/>
        <v>14</v>
      </c>
      <c r="BK165" s="87">
        <f t="shared" si="7"/>
        <v>53</v>
      </c>
      <c r="BL165" s="87"/>
      <c r="BM165" s="86" t="str">
        <f>_xlfn.XLOOKUP(Form_Responses1811121314[[#This Row],[Sekolah School (Cleansed)]],'Quality Check'!$B$11:$B$14,'Quality Check'!$C$11:$C$14,)</f>
        <v>Rural</v>
      </c>
      <c r="BN165" s="86" t="str">
        <f>_xlfn.XLOOKUP(Form_Responses1811121314[[#This Row],[Sekolah School (Cleansed)]],'Quality Check'!$B$11:$B$14,'Quality Check'!$D$11:$D$14,)</f>
        <v>Controlled Group (CG)</v>
      </c>
      <c r="BO165" s="87" t="str">
        <f>_xlfn.XLOOKUP(AS165,'Cleansing - Toothpaste Brand'!A:A,'Cleansing - Toothpaste Brand'!B:B,)</f>
        <v>Darlie</v>
      </c>
      <c r="BP165" s="87"/>
      <c r="BQ16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65" s="86" t="str">
        <f>_xlfn.XLOOKUP(AP165,'Cleansing - Response'!E:E,'Cleansing - Response'!F:F,)</f>
        <v>2 days and more</v>
      </c>
      <c r="BS165" s="86">
        <f>IF(Form_Responses1811121314[[#This Row],[Answer - B1]]="2 days and more",1,0)</f>
        <v>1</v>
      </c>
      <c r="BT165" s="86" t="str">
        <f>_xlfn.XLOOKUP(AQ165,'Cleansing - Response'!E:E,'Cleansing - Response'!F:F,)</f>
        <v>2 days and more</v>
      </c>
      <c r="BU165" s="86">
        <f>IF(Form_Responses1811121314[[#This Row],[Answer - B2]]="2 days and more",1,0)</f>
        <v>1</v>
      </c>
      <c r="BV165" s="86" t="str">
        <f t="shared" si="8"/>
        <v>Ya / Yes</v>
      </c>
      <c r="BW165" s="86">
        <f>IF(Form_Responses1811121314[[#This Row],[Answer - B3]]="Ya / Yes",1,0)</f>
        <v>1</v>
      </c>
      <c r="BX165" s="86" t="str">
        <f>_xlfn.XLOOKUP(AT165,'Cleansing - Response'!E:E,'Cleansing - Response'!F:F,)</f>
        <v>Rarely / Sometimes</v>
      </c>
      <c r="BY165" s="86">
        <f>IF(Form_Responses1811121314[[#This Row],[Answer - B4]]="Always",1,0)</f>
        <v>0</v>
      </c>
      <c r="BZ165" s="86" t="str">
        <f>_xlfn.XLOOKUP(AU165,'Cleansing - Response'!H:H,'Cleansing - Response'!I:I,)</f>
        <v>Sometimes / When in need</v>
      </c>
      <c r="CA165" s="86">
        <f>IF(Form_Responses1811121314[[#This Row],[Answer - B5]]="Sometimes / When in need",2,IF(Form_Responses1811121314[[#This Row],[Answer - B5]]="Using dental floss at least once",1,0))</f>
        <v>2</v>
      </c>
      <c r="CB165" s="86" t="str">
        <f>_xlfn.XLOOKUP(AV165,'Cleansing - Response'!K:K,'Cleansing - Response'!L:L,)</f>
        <v>Up to 1 time a day</v>
      </c>
      <c r="CC165" s="86">
        <f>IF(Form_Responses1811121314[[#This Row],[Answer - B6]]="More than 1 time a day",1,0)</f>
        <v>0</v>
      </c>
      <c r="CD165" s="86" t="str">
        <f>_xlfn.XLOOKUP(AW165,'Cleansing - Response'!$N:$N,'Cleansing - Response'!$O:$O,)</f>
        <v>No</v>
      </c>
      <c r="CE165" s="86">
        <f>IF(Form_Responses1811121314[[#This Row],[Answer - B7-1]]="Yes / Sometimes",1,0)</f>
        <v>0</v>
      </c>
      <c r="CF165" s="86" t="str">
        <f>_xlfn.XLOOKUP(AX165,'Cleansing - Response'!$N:$N,'Cleansing - Response'!$O:$O,)</f>
        <v>No</v>
      </c>
      <c r="CG165" s="86">
        <f>IF(Form_Responses1811121314[[#This Row],[Answer - B7-2]]="Yes / Sometimes",1,0)</f>
        <v>0</v>
      </c>
      <c r="CH165" s="86" t="str">
        <f>_xlfn.XLOOKUP(AY165,'Cleansing - Response'!$N:$N,'Cleansing - Response'!$O:$O,)</f>
        <v>No</v>
      </c>
      <c r="CI165" s="86">
        <f>IF(Form_Responses1811121314[[#This Row],[Answer - B7-3]]="Yes / Sometimes",1,0)</f>
        <v>0</v>
      </c>
      <c r="CJ165" s="86" t="str">
        <f>_xlfn.XLOOKUP(AZ165,'Cleansing - Response'!$N:$N,'Cleansing - Response'!$O:$O,)</f>
        <v>Yes / Sometimes</v>
      </c>
      <c r="CK165" s="86">
        <f>IF(Form_Responses1811121314[[#This Row],[Answer - B7-4]]="Yes / Sometimes",1,0)</f>
        <v>1</v>
      </c>
      <c r="CL165" s="86" t="str">
        <f>_xlfn.XLOOKUP(BA165,'Cleansing - Response'!$N:$N,'Cleansing - Response'!$O:$O,)</f>
        <v>No</v>
      </c>
      <c r="CM165" s="86">
        <f>IF(Form_Responses1811121314[[#This Row],[Answer - B7-5]]="Yes / Sometimes",1,0)</f>
        <v>0</v>
      </c>
      <c r="CN165" s="86" t="str">
        <f>_xlfn.XLOOKUP(BB165,'Cleansing - Response'!$N:$N,'Cleansing - Response'!$O:$O,)</f>
        <v>Yes / Sometimes</v>
      </c>
      <c r="CO165" s="86">
        <f>IF(Form_Responses1811121314[[#This Row],[Answer - B7-6]]="Yes / Sometimes",1,0)</f>
        <v>1</v>
      </c>
      <c r="CP165" s="87" t="str">
        <f>IF(COUNTIF(Form_Responses1811121314[[#This Row],[Answer - B7-1]:[Answer - B7-6]], "Yes / Sometimes") &gt; 4, "More than 4 times","Up to 4 times")</f>
        <v>Up to 4 times</v>
      </c>
      <c r="CQ165" s="152">
        <f>IF(Form_Responses1811121314[[#This Row],[Answer - B7 (Overall)]]="More than 4 times",1,0)</f>
        <v>0</v>
      </c>
    </row>
    <row r="166" spans="1:95" ht="13.2" hidden="1" x14ac:dyDescent="0.25">
      <c r="A166" s="82">
        <v>45572.488826087967</v>
      </c>
      <c r="B166" s="83" t="s">
        <v>537</v>
      </c>
      <c r="C166" s="84" t="s">
        <v>538</v>
      </c>
      <c r="D166" s="83">
        <v>77.680000000000007</v>
      </c>
      <c r="E166" s="83">
        <v>0.54</v>
      </c>
      <c r="F166" s="83" t="s">
        <v>114</v>
      </c>
      <c r="G166" s="83" t="s">
        <v>539</v>
      </c>
      <c r="H166" s="83" t="s">
        <v>540</v>
      </c>
      <c r="I166" s="83" t="s">
        <v>73</v>
      </c>
      <c r="J166" s="83" t="s">
        <v>145</v>
      </c>
      <c r="K166" s="83" t="s">
        <v>64</v>
      </c>
      <c r="L166" s="83" t="s">
        <v>64</v>
      </c>
      <c r="M166" s="83" t="s">
        <v>84</v>
      </c>
      <c r="N166" s="83" t="s">
        <v>64</v>
      </c>
      <c r="O166" s="83" t="s">
        <v>64</v>
      </c>
      <c r="P166" s="83" t="s">
        <v>84</v>
      </c>
      <c r="Q166" s="83" t="s">
        <v>84</v>
      </c>
      <c r="R166" s="83" t="s">
        <v>84</v>
      </c>
      <c r="S166" s="83" t="s">
        <v>64</v>
      </c>
      <c r="T166" s="83" t="s">
        <v>64</v>
      </c>
      <c r="U166" s="83" t="s">
        <v>84</v>
      </c>
      <c r="V166" s="83" t="s">
        <v>84</v>
      </c>
      <c r="W166" s="83" t="s">
        <v>64</v>
      </c>
      <c r="X166" s="83" t="s">
        <v>84</v>
      </c>
      <c r="Y166" s="83" t="s">
        <v>64</v>
      </c>
      <c r="Z166" s="83" t="s">
        <v>66</v>
      </c>
      <c r="AA166" s="83" t="s">
        <v>66</v>
      </c>
      <c r="AB166" s="83" t="s">
        <v>66</v>
      </c>
      <c r="AC166" s="83" t="s">
        <v>66</v>
      </c>
      <c r="AD166" s="83" t="s">
        <v>66</v>
      </c>
      <c r="AE166" s="83" t="s">
        <v>66</v>
      </c>
      <c r="AF166" s="83" t="s">
        <v>101</v>
      </c>
      <c r="AG166" s="83" t="s">
        <v>66</v>
      </c>
      <c r="AH166" s="83" t="s">
        <v>66</v>
      </c>
      <c r="AI166" s="83" t="s">
        <v>101</v>
      </c>
      <c r="AJ166" s="83" t="s">
        <v>66</v>
      </c>
      <c r="AK166" s="83" t="s">
        <v>66</v>
      </c>
      <c r="AL166" s="83" t="s">
        <v>66</v>
      </c>
      <c r="AM166" s="83" t="s">
        <v>79</v>
      </c>
      <c r="AN166" s="83" t="s">
        <v>66</v>
      </c>
      <c r="AO166" s="83" t="s">
        <v>66</v>
      </c>
      <c r="AP166" s="83" t="s">
        <v>80</v>
      </c>
      <c r="AQ166" s="83" t="s">
        <v>80</v>
      </c>
      <c r="AR166" s="83" t="s">
        <v>86</v>
      </c>
      <c r="AS166" s="83" t="s">
        <v>68</v>
      </c>
      <c r="AT166" s="83" t="s">
        <v>169</v>
      </c>
      <c r="AU166" s="83" t="s">
        <v>93</v>
      </c>
      <c r="AV166" s="83" t="s">
        <v>132</v>
      </c>
      <c r="AW166" s="83" t="s">
        <v>72</v>
      </c>
      <c r="AX166" s="83" t="s">
        <v>72</v>
      </c>
      <c r="AY166" s="83" t="s">
        <v>63</v>
      </c>
      <c r="AZ166" s="83" t="s">
        <v>63</v>
      </c>
      <c r="BA166" s="83" t="s">
        <v>63</v>
      </c>
      <c r="BB166" s="83" t="s">
        <v>72</v>
      </c>
      <c r="BC166" s="83" t="s">
        <v>73</v>
      </c>
      <c r="BD166" s="83"/>
      <c r="BE166" s="83" t="s">
        <v>73</v>
      </c>
      <c r="BF166" s="83"/>
      <c r="BG166" s="87" t="s">
        <v>335</v>
      </c>
      <c r="BH166" s="87" t="s">
        <v>114</v>
      </c>
      <c r="BI166" s="76" t="s">
        <v>1415</v>
      </c>
      <c r="BJ166">
        <f t="shared" si="6"/>
        <v>8</v>
      </c>
      <c r="BK166" s="87">
        <f t="shared" si="7"/>
        <v>46</v>
      </c>
      <c r="BL166" s="87"/>
      <c r="BM166" s="86" t="str">
        <f>_xlfn.XLOOKUP(Form_Responses1811121314[[#This Row],[Sekolah School (Cleansed)]],'Quality Check'!$B$11:$B$14,'Quality Check'!$C$11:$C$14,)</f>
        <v>Rural</v>
      </c>
      <c r="BN166" s="86" t="str">
        <f>_xlfn.XLOOKUP(Form_Responses1811121314[[#This Row],[Sekolah School (Cleansed)]],'Quality Check'!$B$11:$B$14,'Quality Check'!$D$11:$D$14,)</f>
        <v>Controlled Group (CG)</v>
      </c>
      <c r="BO166" s="87" t="str">
        <f>_xlfn.XLOOKUP(AS166,'Cleansing - Toothpaste Brand'!A:A,'Cleansing - Toothpaste Brand'!B:B,)</f>
        <v>Colgate</v>
      </c>
      <c r="BP166" s="87"/>
      <c r="BQ16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66" s="86" t="str">
        <f>_xlfn.XLOOKUP(AP166,'Cleansing - Response'!E:E,'Cleansing - Response'!F:F,)</f>
        <v>Less than 2 days</v>
      </c>
      <c r="BS166" s="86">
        <f>IF(Form_Responses1811121314[[#This Row],[Answer - B1]]="2 days and more",1,0)</f>
        <v>0</v>
      </c>
      <c r="BT166" s="86" t="str">
        <f>_xlfn.XLOOKUP(AQ166,'Cleansing - Response'!E:E,'Cleansing - Response'!F:F,)</f>
        <v>Less than 2 days</v>
      </c>
      <c r="BU166" s="86">
        <f>IF(Form_Responses1811121314[[#This Row],[Answer - B2]]="2 days and more",1,0)</f>
        <v>0</v>
      </c>
      <c r="BV166" s="86" t="str">
        <f t="shared" si="8"/>
        <v>Ya / Yes</v>
      </c>
      <c r="BW166" s="86">
        <f>IF(Form_Responses1811121314[[#This Row],[Answer - B3]]="Ya / Yes",1,0)</f>
        <v>1</v>
      </c>
      <c r="BX166" s="86" t="str">
        <f>_xlfn.XLOOKUP(AT166,'Cleansing - Response'!E:E,'Cleansing - Response'!F:F,)</f>
        <v>Rarely / Sometimes</v>
      </c>
      <c r="BY166" s="86">
        <f>IF(Form_Responses1811121314[[#This Row],[Answer - B4]]="Always",1,0)</f>
        <v>0</v>
      </c>
      <c r="BZ166" s="86" t="str">
        <f>_xlfn.XLOOKUP(AU166,'Cleansing - Response'!H:H,'Cleansing - Response'!I:I,)</f>
        <v>Not using dental floss</v>
      </c>
      <c r="CA166" s="86">
        <f>IF(Form_Responses1811121314[[#This Row],[Answer - B5]]="Sometimes / When in need",2,IF(Form_Responses1811121314[[#This Row],[Answer - B5]]="Using dental floss at least once",1,0))</f>
        <v>0</v>
      </c>
      <c r="CB166" s="86" t="str">
        <f>_xlfn.XLOOKUP(AV166,'Cleansing - Response'!K:K,'Cleansing - Response'!L:L,)</f>
        <v>Up to 1 time a day</v>
      </c>
      <c r="CC166" s="86">
        <f>IF(Form_Responses1811121314[[#This Row],[Answer - B6]]="More than 1 time a day",1,0)</f>
        <v>0</v>
      </c>
      <c r="CD166" s="86" t="str">
        <f>_xlfn.XLOOKUP(AW166,'Cleansing - Response'!$N:$N,'Cleansing - Response'!$O:$O,)</f>
        <v>Yes / Sometimes</v>
      </c>
      <c r="CE166" s="86">
        <f>IF(Form_Responses1811121314[[#This Row],[Answer - B7-1]]="Yes / Sometimes",1,0)</f>
        <v>1</v>
      </c>
      <c r="CF166" s="86" t="str">
        <f>_xlfn.XLOOKUP(AX166,'Cleansing - Response'!$N:$N,'Cleansing - Response'!$O:$O,)</f>
        <v>Yes / Sometimes</v>
      </c>
      <c r="CG166" s="86">
        <f>IF(Form_Responses1811121314[[#This Row],[Answer - B7-2]]="Yes / Sometimes",1,0)</f>
        <v>1</v>
      </c>
      <c r="CH166" s="86" t="str">
        <f>_xlfn.XLOOKUP(AY166,'Cleansing - Response'!$N:$N,'Cleansing - Response'!$O:$O,)</f>
        <v>Yes / Sometimes</v>
      </c>
      <c r="CI166" s="86">
        <f>IF(Form_Responses1811121314[[#This Row],[Answer - B7-3]]="Yes / Sometimes",1,0)</f>
        <v>1</v>
      </c>
      <c r="CJ166" s="86" t="str">
        <f>_xlfn.XLOOKUP(AZ166,'Cleansing - Response'!$N:$N,'Cleansing - Response'!$O:$O,)</f>
        <v>Yes / Sometimes</v>
      </c>
      <c r="CK166" s="86">
        <f>IF(Form_Responses1811121314[[#This Row],[Answer - B7-4]]="Yes / Sometimes",1,0)</f>
        <v>1</v>
      </c>
      <c r="CL166" s="86" t="str">
        <f>_xlfn.XLOOKUP(BA166,'Cleansing - Response'!$N:$N,'Cleansing - Response'!$O:$O,)</f>
        <v>Yes / Sometimes</v>
      </c>
      <c r="CM166" s="86">
        <f>IF(Form_Responses1811121314[[#This Row],[Answer - B7-5]]="Yes / Sometimes",1,0)</f>
        <v>1</v>
      </c>
      <c r="CN166" s="86" t="str">
        <f>_xlfn.XLOOKUP(BB166,'Cleansing - Response'!$N:$N,'Cleansing - Response'!$O:$O,)</f>
        <v>Yes / Sometimes</v>
      </c>
      <c r="CO166" s="86">
        <f>IF(Form_Responses1811121314[[#This Row],[Answer - B7-6]]="Yes / Sometimes",1,0)</f>
        <v>1</v>
      </c>
      <c r="CP166" s="87" t="str">
        <f>IF(COUNTIF(Form_Responses1811121314[[#This Row],[Answer - B7-1]:[Answer - B7-6]], "Yes / Sometimes") &gt; 4, "More than 4 times","Up to 4 times")</f>
        <v>More than 4 times</v>
      </c>
      <c r="CQ166" s="152">
        <f>IF(Form_Responses1811121314[[#This Row],[Answer - B7 (Overall)]]="More than 4 times",1,0)</f>
        <v>1</v>
      </c>
    </row>
    <row r="167" spans="1:95" ht="13.2" hidden="1" x14ac:dyDescent="0.25">
      <c r="A167" s="82">
        <v>45572.489155763891</v>
      </c>
      <c r="B167" s="83" t="s">
        <v>541</v>
      </c>
      <c r="C167" s="84" t="s">
        <v>542</v>
      </c>
      <c r="D167" s="83">
        <v>100</v>
      </c>
      <c r="E167" s="83">
        <v>0.96</v>
      </c>
      <c r="F167" s="83" t="s">
        <v>114</v>
      </c>
      <c r="G167" s="83" t="s">
        <v>76</v>
      </c>
      <c r="H167" s="83" t="s">
        <v>420</v>
      </c>
      <c r="I167" s="83" t="s">
        <v>63</v>
      </c>
      <c r="J167" s="83" t="s">
        <v>145</v>
      </c>
      <c r="K167" s="83" t="s">
        <v>78</v>
      </c>
      <c r="L167" s="83" t="s">
        <v>64</v>
      </c>
      <c r="M167" s="83" t="s">
        <v>84</v>
      </c>
      <c r="N167" s="83" t="s">
        <v>64</v>
      </c>
      <c r="O167" s="83" t="s">
        <v>64</v>
      </c>
      <c r="P167" s="83" t="s">
        <v>84</v>
      </c>
      <c r="Q167" s="83" t="s">
        <v>84</v>
      </c>
      <c r="R167" s="83" t="s">
        <v>64</v>
      </c>
      <c r="S167" s="83" t="s">
        <v>64</v>
      </c>
      <c r="T167" s="83" t="s">
        <v>84</v>
      </c>
      <c r="U167" s="83" t="s">
        <v>84</v>
      </c>
      <c r="V167" s="83" t="s">
        <v>64</v>
      </c>
      <c r="W167" s="83" t="s">
        <v>64</v>
      </c>
      <c r="X167" s="83" t="s">
        <v>64</v>
      </c>
      <c r="Y167" s="83" t="s">
        <v>64</v>
      </c>
      <c r="Z167" s="83" t="s">
        <v>65</v>
      </c>
      <c r="AA167" s="83" t="s">
        <v>65</v>
      </c>
      <c r="AB167" s="83" t="s">
        <v>65</v>
      </c>
      <c r="AC167" s="83" t="s">
        <v>65</v>
      </c>
      <c r="AD167" s="83" t="s">
        <v>65</v>
      </c>
      <c r="AE167" s="83" t="s">
        <v>65</v>
      </c>
      <c r="AF167" s="83" t="s">
        <v>66</v>
      </c>
      <c r="AG167" s="83" t="s">
        <v>66</v>
      </c>
      <c r="AH167" s="83" t="s">
        <v>65</v>
      </c>
      <c r="AI167" s="83" t="s">
        <v>101</v>
      </c>
      <c r="AJ167" s="83" t="s">
        <v>66</v>
      </c>
      <c r="AK167" s="83" t="s">
        <v>66</v>
      </c>
      <c r="AL167" s="83" t="s">
        <v>66</v>
      </c>
      <c r="AM167" s="83" t="s">
        <v>66</v>
      </c>
      <c r="AN167" s="83" t="s">
        <v>66</v>
      </c>
      <c r="AO167" s="83" t="s">
        <v>66</v>
      </c>
      <c r="AP167" s="83" t="s">
        <v>67</v>
      </c>
      <c r="AQ167" s="83" t="s">
        <v>67</v>
      </c>
      <c r="AR167" s="83" t="s">
        <v>86</v>
      </c>
      <c r="AS167" s="83" t="s">
        <v>223</v>
      </c>
      <c r="AT167" s="83" t="s">
        <v>69</v>
      </c>
      <c r="AU167" s="83" t="s">
        <v>70</v>
      </c>
      <c r="AV167" s="83" t="s">
        <v>80</v>
      </c>
      <c r="AW167" s="83" t="s">
        <v>72</v>
      </c>
      <c r="AX167" s="83" t="s">
        <v>72</v>
      </c>
      <c r="AY167" s="83" t="s">
        <v>63</v>
      </c>
      <c r="AZ167" s="83" t="s">
        <v>63</v>
      </c>
      <c r="BA167" s="83" t="s">
        <v>72</v>
      </c>
      <c r="BB167" s="83" t="s">
        <v>72</v>
      </c>
      <c r="BC167" s="83" t="s">
        <v>73</v>
      </c>
      <c r="BD167" s="83"/>
      <c r="BE167" s="83" t="s">
        <v>73</v>
      </c>
      <c r="BF167" s="83"/>
      <c r="BG167" s="87" t="s">
        <v>335</v>
      </c>
      <c r="BH167" s="87" t="s">
        <v>114</v>
      </c>
      <c r="BI167" s="76" t="s">
        <v>1414</v>
      </c>
      <c r="BJ167">
        <f t="shared" si="6"/>
        <v>9</v>
      </c>
      <c r="BK167" s="87">
        <f t="shared" si="7"/>
        <v>56</v>
      </c>
      <c r="BL167" s="87"/>
      <c r="BM167" s="86" t="str">
        <f>_xlfn.XLOOKUP(Form_Responses1811121314[[#This Row],[Sekolah School (Cleansed)]],'Quality Check'!$B$11:$B$14,'Quality Check'!$C$11:$C$14,)</f>
        <v>Rural</v>
      </c>
      <c r="BN167" s="86" t="str">
        <f>_xlfn.XLOOKUP(Form_Responses1811121314[[#This Row],[Sekolah School (Cleansed)]],'Quality Check'!$B$11:$B$14,'Quality Check'!$D$11:$D$14,)</f>
        <v>Controlled Group (CG)</v>
      </c>
      <c r="BO167" s="87" t="str">
        <f>_xlfn.XLOOKUP(AS167,'Cleansing - Toothpaste Brand'!A:A,'Cleansing - Toothpaste Brand'!B:B,)</f>
        <v>Colgate</v>
      </c>
      <c r="BP167" s="87"/>
      <c r="BQ16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67" s="86" t="str">
        <f>_xlfn.XLOOKUP(AP167,'Cleansing - Response'!E:E,'Cleansing - Response'!F:F,)</f>
        <v>2 days and more</v>
      </c>
      <c r="BS167" s="86">
        <f>IF(Form_Responses1811121314[[#This Row],[Answer - B1]]="2 days and more",1,0)</f>
        <v>1</v>
      </c>
      <c r="BT167" s="86" t="str">
        <f>_xlfn.XLOOKUP(AQ167,'Cleansing - Response'!E:E,'Cleansing - Response'!F:F,)</f>
        <v>2 days and more</v>
      </c>
      <c r="BU167" s="86">
        <f>IF(Form_Responses1811121314[[#This Row],[Answer - B2]]="2 days and more",1,0)</f>
        <v>1</v>
      </c>
      <c r="BV167" s="86" t="str">
        <f t="shared" si="8"/>
        <v>Ya / Yes</v>
      </c>
      <c r="BW167" s="86">
        <f>IF(Form_Responses1811121314[[#This Row],[Answer - B3]]="Ya / Yes",1,0)</f>
        <v>1</v>
      </c>
      <c r="BX167" s="86" t="str">
        <f>_xlfn.XLOOKUP(AT167,'Cleansing - Response'!E:E,'Cleansing - Response'!F:F,)</f>
        <v>Rarely / Sometimes</v>
      </c>
      <c r="BY167" s="86">
        <f>IF(Form_Responses1811121314[[#This Row],[Answer - B4]]="Always",1,0)</f>
        <v>0</v>
      </c>
      <c r="BZ167" s="86" t="str">
        <f>_xlfn.XLOOKUP(AU167,'Cleansing - Response'!H:H,'Cleansing - Response'!I:I,)</f>
        <v>Sometimes / When in need</v>
      </c>
      <c r="CA167" s="86">
        <f>IF(Form_Responses1811121314[[#This Row],[Answer - B5]]="Sometimes / When in need",2,IF(Form_Responses1811121314[[#This Row],[Answer - B5]]="Using dental floss at least once",1,0))</f>
        <v>2</v>
      </c>
      <c r="CB167" s="86" t="str">
        <f>_xlfn.XLOOKUP(AV167,'Cleansing - Response'!K:K,'Cleansing - Response'!L:L,)</f>
        <v>Up to 1 time a day</v>
      </c>
      <c r="CC167" s="86">
        <f>IF(Form_Responses1811121314[[#This Row],[Answer - B6]]="More than 1 time a day",1,0)</f>
        <v>0</v>
      </c>
      <c r="CD167" s="86" t="str">
        <f>_xlfn.XLOOKUP(AW167,'Cleansing - Response'!$N:$N,'Cleansing - Response'!$O:$O,)</f>
        <v>Yes / Sometimes</v>
      </c>
      <c r="CE167" s="86">
        <f>IF(Form_Responses1811121314[[#This Row],[Answer - B7-1]]="Yes / Sometimes",1,0)</f>
        <v>1</v>
      </c>
      <c r="CF167" s="86" t="str">
        <f>_xlfn.XLOOKUP(AX167,'Cleansing - Response'!$N:$N,'Cleansing - Response'!$O:$O,)</f>
        <v>Yes / Sometimes</v>
      </c>
      <c r="CG167" s="86">
        <f>IF(Form_Responses1811121314[[#This Row],[Answer - B7-2]]="Yes / Sometimes",1,0)</f>
        <v>1</v>
      </c>
      <c r="CH167" s="86" t="str">
        <f>_xlfn.XLOOKUP(AY167,'Cleansing - Response'!$N:$N,'Cleansing - Response'!$O:$O,)</f>
        <v>Yes / Sometimes</v>
      </c>
      <c r="CI167" s="86">
        <f>IF(Form_Responses1811121314[[#This Row],[Answer - B7-3]]="Yes / Sometimes",1,0)</f>
        <v>1</v>
      </c>
      <c r="CJ167" s="86" t="str">
        <f>_xlfn.XLOOKUP(AZ167,'Cleansing - Response'!$N:$N,'Cleansing - Response'!$O:$O,)</f>
        <v>Yes / Sometimes</v>
      </c>
      <c r="CK167" s="86">
        <f>IF(Form_Responses1811121314[[#This Row],[Answer - B7-4]]="Yes / Sometimes",1,0)</f>
        <v>1</v>
      </c>
      <c r="CL167" s="86" t="str">
        <f>_xlfn.XLOOKUP(BA167,'Cleansing - Response'!$N:$N,'Cleansing - Response'!$O:$O,)</f>
        <v>Yes / Sometimes</v>
      </c>
      <c r="CM167" s="86">
        <f>IF(Form_Responses1811121314[[#This Row],[Answer - B7-5]]="Yes / Sometimes",1,0)</f>
        <v>1</v>
      </c>
      <c r="CN167" s="86" t="str">
        <f>_xlfn.XLOOKUP(BB167,'Cleansing - Response'!$N:$N,'Cleansing - Response'!$O:$O,)</f>
        <v>Yes / Sometimes</v>
      </c>
      <c r="CO167" s="86">
        <f>IF(Form_Responses1811121314[[#This Row],[Answer - B7-6]]="Yes / Sometimes",1,0)</f>
        <v>1</v>
      </c>
      <c r="CP167" s="87" t="str">
        <f>IF(COUNTIF(Form_Responses1811121314[[#This Row],[Answer - B7-1]:[Answer - B7-6]], "Yes / Sometimes") &gt; 4, "More than 4 times","Up to 4 times")</f>
        <v>More than 4 times</v>
      </c>
      <c r="CQ167" s="152">
        <f>IF(Form_Responses1811121314[[#This Row],[Answer - B7 (Overall)]]="More than 4 times",1,0)</f>
        <v>1</v>
      </c>
    </row>
    <row r="168" spans="1:95" ht="13.2" hidden="1" x14ac:dyDescent="0.25">
      <c r="A168" s="82">
        <v>45572.490011180555</v>
      </c>
      <c r="B168" s="83" t="s">
        <v>543</v>
      </c>
      <c r="C168" s="84" t="s">
        <v>544</v>
      </c>
      <c r="D168" s="83">
        <v>71.430000000000007</v>
      </c>
      <c r="E168" s="83">
        <v>1.1299999999999999</v>
      </c>
      <c r="F168" s="83" t="s">
        <v>114</v>
      </c>
      <c r="G168" s="83" t="s">
        <v>76</v>
      </c>
      <c r="H168" s="83" t="s">
        <v>505</v>
      </c>
      <c r="I168" s="83" t="s">
        <v>63</v>
      </c>
      <c r="J168" s="83" t="s">
        <v>64</v>
      </c>
      <c r="K168" s="83" t="s">
        <v>78</v>
      </c>
      <c r="L168" s="83" t="s">
        <v>64</v>
      </c>
      <c r="M168" s="83" t="s">
        <v>78</v>
      </c>
      <c r="N168" s="83" t="s">
        <v>64</v>
      </c>
      <c r="O168" s="83" t="s">
        <v>64</v>
      </c>
      <c r="P168" s="83" t="s">
        <v>78</v>
      </c>
      <c r="Q168" s="83" t="s">
        <v>64</v>
      </c>
      <c r="R168" s="83" t="s">
        <v>64</v>
      </c>
      <c r="S168" s="83" t="s">
        <v>78</v>
      </c>
      <c r="T168" s="83" t="s">
        <v>64</v>
      </c>
      <c r="U168" s="83" t="s">
        <v>64</v>
      </c>
      <c r="V168" s="83" t="s">
        <v>64</v>
      </c>
      <c r="W168" s="83" t="s">
        <v>64</v>
      </c>
      <c r="X168" s="83" t="s">
        <v>64</v>
      </c>
      <c r="Y168" s="83" t="s">
        <v>64</v>
      </c>
      <c r="Z168" s="83" t="s">
        <v>79</v>
      </c>
      <c r="AA168" s="83" t="s">
        <v>66</v>
      </c>
      <c r="AB168" s="83" t="s">
        <v>66</v>
      </c>
      <c r="AC168" s="83" t="s">
        <v>66</v>
      </c>
      <c r="AD168" s="83" t="s">
        <v>66</v>
      </c>
      <c r="AE168" s="83" t="s">
        <v>66</v>
      </c>
      <c r="AF168" s="83" t="s">
        <v>65</v>
      </c>
      <c r="AG168" s="83" t="s">
        <v>66</v>
      </c>
      <c r="AH168" s="83" t="s">
        <v>66</v>
      </c>
      <c r="AI168" s="83" t="s">
        <v>101</v>
      </c>
      <c r="AJ168" s="83" t="s">
        <v>79</v>
      </c>
      <c r="AK168" s="83" t="s">
        <v>79</v>
      </c>
      <c r="AL168" s="83" t="s">
        <v>79</v>
      </c>
      <c r="AM168" s="83" t="s">
        <v>66</v>
      </c>
      <c r="AN168" s="83" t="s">
        <v>66</v>
      </c>
      <c r="AO168" s="83" t="s">
        <v>66</v>
      </c>
      <c r="AP168" s="83" t="s">
        <v>67</v>
      </c>
      <c r="AQ168" s="83" t="s">
        <v>67</v>
      </c>
      <c r="AR168" s="83" t="s">
        <v>86</v>
      </c>
      <c r="AS168" s="83" t="s">
        <v>81</v>
      </c>
      <c r="AT168" s="83" t="s">
        <v>87</v>
      </c>
      <c r="AU168" s="83" t="s">
        <v>93</v>
      </c>
      <c r="AV168" s="83" t="s">
        <v>71</v>
      </c>
      <c r="AW168" s="83" t="s">
        <v>63</v>
      </c>
      <c r="AX168" s="83" t="s">
        <v>63</v>
      </c>
      <c r="AY168" s="83" t="s">
        <v>63</v>
      </c>
      <c r="AZ168" s="83" t="s">
        <v>63</v>
      </c>
      <c r="BA168" s="83" t="s">
        <v>63</v>
      </c>
      <c r="BB168" s="83" t="s">
        <v>63</v>
      </c>
      <c r="BC168" s="83" t="s">
        <v>73</v>
      </c>
      <c r="BD168" s="83"/>
      <c r="BE168" s="83" t="s">
        <v>73</v>
      </c>
      <c r="BF168" s="83"/>
      <c r="BG168" s="87" t="s">
        <v>335</v>
      </c>
      <c r="BH168" s="87" t="s">
        <v>114</v>
      </c>
      <c r="BI168" s="76" t="s">
        <v>1414</v>
      </c>
      <c r="BJ168">
        <f t="shared" si="6"/>
        <v>13</v>
      </c>
      <c r="BK168" s="87">
        <f t="shared" si="7"/>
        <v>46</v>
      </c>
      <c r="BL168" s="87"/>
      <c r="BM168" s="86" t="str">
        <f>_xlfn.XLOOKUP(Form_Responses1811121314[[#This Row],[Sekolah School (Cleansed)]],'Quality Check'!$B$11:$B$14,'Quality Check'!$C$11:$C$14,)</f>
        <v>Rural</v>
      </c>
      <c r="BN168" s="86" t="str">
        <f>_xlfn.XLOOKUP(Form_Responses1811121314[[#This Row],[Sekolah School (Cleansed)]],'Quality Check'!$B$11:$B$14,'Quality Check'!$D$11:$D$14,)</f>
        <v>Controlled Group (CG)</v>
      </c>
      <c r="BO168" s="87" t="str">
        <f>_xlfn.XLOOKUP(AS168,'Cleansing - Toothpaste Brand'!A:A,'Cleansing - Toothpaste Brand'!B:B,)</f>
        <v>Colgate</v>
      </c>
      <c r="BP168" s="87"/>
      <c r="BQ16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68" s="86" t="str">
        <f>_xlfn.XLOOKUP(AP168,'Cleansing - Response'!E:E,'Cleansing - Response'!F:F,)</f>
        <v>2 days and more</v>
      </c>
      <c r="BS168" s="86">
        <f>IF(Form_Responses1811121314[[#This Row],[Answer - B1]]="2 days and more",1,0)</f>
        <v>1</v>
      </c>
      <c r="BT168" s="86" t="str">
        <f>_xlfn.XLOOKUP(AQ168,'Cleansing - Response'!E:E,'Cleansing - Response'!F:F,)</f>
        <v>2 days and more</v>
      </c>
      <c r="BU168" s="86">
        <f>IF(Form_Responses1811121314[[#This Row],[Answer - B2]]="2 days and more",1,0)</f>
        <v>1</v>
      </c>
      <c r="BV168" s="86" t="str">
        <f t="shared" si="8"/>
        <v>Ya / Yes</v>
      </c>
      <c r="BW168" s="86">
        <f>IF(Form_Responses1811121314[[#This Row],[Answer - B3]]="Ya / Yes",1,0)</f>
        <v>1</v>
      </c>
      <c r="BX168" s="86" t="str">
        <f>_xlfn.XLOOKUP(AT168,'Cleansing - Response'!E:E,'Cleansing - Response'!F:F,)</f>
        <v>Always</v>
      </c>
      <c r="BY168" s="86">
        <f>IF(Form_Responses1811121314[[#This Row],[Answer - B4]]="Always",1,0)</f>
        <v>1</v>
      </c>
      <c r="BZ168" s="86" t="str">
        <f>_xlfn.XLOOKUP(AU168,'Cleansing - Response'!H:H,'Cleansing - Response'!I:I,)</f>
        <v>Not using dental floss</v>
      </c>
      <c r="CA168" s="86">
        <f>IF(Form_Responses1811121314[[#This Row],[Answer - B5]]="Sometimes / When in need",2,IF(Form_Responses1811121314[[#This Row],[Answer - B5]]="Using dental floss at least once",1,0))</f>
        <v>0</v>
      </c>
      <c r="CB168" s="86" t="str">
        <f>_xlfn.XLOOKUP(AV168,'Cleansing - Response'!K:K,'Cleansing - Response'!L:L,)</f>
        <v>Up to 1 time a day</v>
      </c>
      <c r="CC168" s="86">
        <f>IF(Form_Responses1811121314[[#This Row],[Answer - B6]]="More than 1 time a day",1,0)</f>
        <v>0</v>
      </c>
      <c r="CD168" s="86" t="str">
        <f>_xlfn.XLOOKUP(AW168,'Cleansing - Response'!$N:$N,'Cleansing - Response'!$O:$O,)</f>
        <v>Yes / Sometimes</v>
      </c>
      <c r="CE168" s="86">
        <f>IF(Form_Responses1811121314[[#This Row],[Answer - B7-1]]="Yes / Sometimes",1,0)</f>
        <v>1</v>
      </c>
      <c r="CF168" s="86" t="str">
        <f>_xlfn.XLOOKUP(AX168,'Cleansing - Response'!$N:$N,'Cleansing - Response'!$O:$O,)</f>
        <v>Yes / Sometimes</v>
      </c>
      <c r="CG168" s="86">
        <f>IF(Form_Responses1811121314[[#This Row],[Answer - B7-2]]="Yes / Sometimes",1,0)</f>
        <v>1</v>
      </c>
      <c r="CH168" s="86" t="str">
        <f>_xlfn.XLOOKUP(AY168,'Cleansing - Response'!$N:$N,'Cleansing - Response'!$O:$O,)</f>
        <v>Yes / Sometimes</v>
      </c>
      <c r="CI168" s="86">
        <f>IF(Form_Responses1811121314[[#This Row],[Answer - B7-3]]="Yes / Sometimes",1,0)</f>
        <v>1</v>
      </c>
      <c r="CJ168" s="86" t="str">
        <f>_xlfn.XLOOKUP(AZ168,'Cleansing - Response'!$N:$N,'Cleansing - Response'!$O:$O,)</f>
        <v>Yes / Sometimes</v>
      </c>
      <c r="CK168" s="86">
        <f>IF(Form_Responses1811121314[[#This Row],[Answer - B7-4]]="Yes / Sometimes",1,0)</f>
        <v>1</v>
      </c>
      <c r="CL168" s="86" t="str">
        <f>_xlfn.XLOOKUP(BA168,'Cleansing - Response'!$N:$N,'Cleansing - Response'!$O:$O,)</f>
        <v>Yes / Sometimes</v>
      </c>
      <c r="CM168" s="86">
        <f>IF(Form_Responses1811121314[[#This Row],[Answer - B7-5]]="Yes / Sometimes",1,0)</f>
        <v>1</v>
      </c>
      <c r="CN168" s="86" t="str">
        <f>_xlfn.XLOOKUP(BB168,'Cleansing - Response'!$N:$N,'Cleansing - Response'!$O:$O,)</f>
        <v>Yes / Sometimes</v>
      </c>
      <c r="CO168" s="86">
        <f>IF(Form_Responses1811121314[[#This Row],[Answer - B7-6]]="Yes / Sometimes",1,0)</f>
        <v>1</v>
      </c>
      <c r="CP168" s="87" t="str">
        <f>IF(COUNTIF(Form_Responses1811121314[[#This Row],[Answer - B7-1]:[Answer - B7-6]], "Yes / Sometimes") &gt; 4, "More than 4 times","Up to 4 times")</f>
        <v>More than 4 times</v>
      </c>
      <c r="CQ168" s="152">
        <f>IF(Form_Responses1811121314[[#This Row],[Answer - B7 (Overall)]]="More than 4 times",1,0)</f>
        <v>1</v>
      </c>
    </row>
    <row r="169" spans="1:95" ht="13.2" hidden="1" x14ac:dyDescent="0.25">
      <c r="A169" s="82">
        <v>45572.493824502315</v>
      </c>
      <c r="B169" s="83" t="s">
        <v>545</v>
      </c>
      <c r="C169" s="84" t="s">
        <v>546</v>
      </c>
      <c r="D169" s="83">
        <v>100</v>
      </c>
      <c r="E169" s="83">
        <v>0.71</v>
      </c>
      <c r="F169" s="83" t="s">
        <v>423</v>
      </c>
      <c r="G169" s="83" t="s">
        <v>76</v>
      </c>
      <c r="H169" s="83" t="s">
        <v>547</v>
      </c>
      <c r="I169" s="83" t="s">
        <v>63</v>
      </c>
      <c r="J169" s="83" t="s">
        <v>64</v>
      </c>
      <c r="K169" s="83" t="s">
        <v>78</v>
      </c>
      <c r="L169" s="83" t="s">
        <v>64</v>
      </c>
      <c r="M169" s="83" t="s">
        <v>84</v>
      </c>
      <c r="N169" s="83" t="s">
        <v>84</v>
      </c>
      <c r="O169" s="83" t="s">
        <v>64</v>
      </c>
      <c r="P169" s="83" t="s">
        <v>84</v>
      </c>
      <c r="Q169" s="83" t="s">
        <v>64</v>
      </c>
      <c r="R169" s="83" t="s">
        <v>64</v>
      </c>
      <c r="S169" s="83" t="s">
        <v>84</v>
      </c>
      <c r="T169" s="83" t="s">
        <v>64</v>
      </c>
      <c r="U169" s="83" t="s">
        <v>84</v>
      </c>
      <c r="V169" s="83" t="s">
        <v>64</v>
      </c>
      <c r="W169" s="83" t="s">
        <v>64</v>
      </c>
      <c r="X169" s="83" t="s">
        <v>64</v>
      </c>
      <c r="Y169" s="83" t="s">
        <v>64</v>
      </c>
      <c r="Z169" s="83" t="s">
        <v>66</v>
      </c>
      <c r="AA169" s="83" t="s">
        <v>66</v>
      </c>
      <c r="AB169" s="83" t="s">
        <v>66</v>
      </c>
      <c r="AC169" s="83" t="s">
        <v>65</v>
      </c>
      <c r="AD169" s="83" t="s">
        <v>66</v>
      </c>
      <c r="AE169" s="83" t="s">
        <v>66</v>
      </c>
      <c r="AF169" s="83" t="s">
        <v>66</v>
      </c>
      <c r="AG169" s="83" t="s">
        <v>66</v>
      </c>
      <c r="AH169" s="83" t="s">
        <v>65</v>
      </c>
      <c r="AI169" s="83" t="s">
        <v>79</v>
      </c>
      <c r="AJ169" s="83" t="s">
        <v>65</v>
      </c>
      <c r="AK169" s="83" t="s">
        <v>66</v>
      </c>
      <c r="AL169" s="83" t="s">
        <v>66</v>
      </c>
      <c r="AM169" s="83" t="s">
        <v>66</v>
      </c>
      <c r="AN169" s="83" t="s">
        <v>66</v>
      </c>
      <c r="AO169" s="83" t="s">
        <v>66</v>
      </c>
      <c r="AP169" s="83" t="s">
        <v>67</v>
      </c>
      <c r="AQ169" s="83" t="s">
        <v>67</v>
      </c>
      <c r="AR169" s="83" t="s">
        <v>73</v>
      </c>
      <c r="AS169" s="83" t="s">
        <v>68</v>
      </c>
      <c r="AT169" s="83" t="s">
        <v>69</v>
      </c>
      <c r="AU169" s="83" t="s">
        <v>80</v>
      </c>
      <c r="AV169" s="83" t="s">
        <v>67</v>
      </c>
      <c r="AW169" s="83" t="s">
        <v>63</v>
      </c>
      <c r="AX169" s="83" t="s">
        <v>72</v>
      </c>
      <c r="AY169" s="83" t="s">
        <v>63</v>
      </c>
      <c r="AZ169" s="83" t="s">
        <v>63</v>
      </c>
      <c r="BA169" s="83" t="s">
        <v>72</v>
      </c>
      <c r="BB169" s="83" t="s">
        <v>72</v>
      </c>
      <c r="BC169" s="83" t="s">
        <v>73</v>
      </c>
      <c r="BD169" s="83"/>
      <c r="BE169" s="83" t="s">
        <v>73</v>
      </c>
      <c r="BF169" s="83"/>
      <c r="BG169" s="87" t="s">
        <v>335</v>
      </c>
      <c r="BH169" s="86" t="s">
        <v>60</v>
      </c>
      <c r="BI169" s="76" t="s">
        <v>1414</v>
      </c>
      <c r="BJ169">
        <f t="shared" si="6"/>
        <v>10</v>
      </c>
      <c r="BK169" s="87">
        <f t="shared" si="7"/>
        <v>51</v>
      </c>
      <c r="BL169" s="87"/>
      <c r="BM169" s="86" t="str">
        <f>_xlfn.XLOOKUP(Form_Responses1811121314[[#This Row],[Sekolah School (Cleansed)]],'Quality Check'!$B$11:$B$14,'Quality Check'!$C$11:$C$14,)</f>
        <v>Rural</v>
      </c>
      <c r="BN169" s="86" t="str">
        <f>_xlfn.XLOOKUP(Form_Responses1811121314[[#This Row],[Sekolah School (Cleansed)]],'Quality Check'!$B$11:$B$14,'Quality Check'!$D$11:$D$14,)</f>
        <v>Controlled Group (CG)</v>
      </c>
      <c r="BO169" s="87" t="str">
        <f>_xlfn.XLOOKUP(AS169,'Cleansing - Toothpaste Brand'!A:A,'Cleansing - Toothpaste Brand'!B:B,)</f>
        <v>Colgate</v>
      </c>
      <c r="BP169" s="87"/>
      <c r="BQ16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69" s="86" t="str">
        <f>_xlfn.XLOOKUP(AP169,'Cleansing - Response'!E:E,'Cleansing - Response'!F:F,)</f>
        <v>2 days and more</v>
      </c>
      <c r="BS169" s="86">
        <f>IF(Form_Responses1811121314[[#This Row],[Answer - B1]]="2 days and more",1,0)</f>
        <v>1</v>
      </c>
      <c r="BT169" s="86" t="str">
        <f>_xlfn.XLOOKUP(AQ169,'Cleansing - Response'!E:E,'Cleansing - Response'!F:F,)</f>
        <v>2 days and more</v>
      </c>
      <c r="BU169" s="86">
        <f>IF(Form_Responses1811121314[[#This Row],[Answer - B2]]="2 days and more",1,0)</f>
        <v>1</v>
      </c>
      <c r="BV169" s="86" t="str">
        <f t="shared" si="8"/>
        <v>Tidak / No</v>
      </c>
      <c r="BW169" s="86">
        <f>IF(Form_Responses1811121314[[#This Row],[Answer - B3]]="Ya / Yes",1,0)</f>
        <v>0</v>
      </c>
      <c r="BX169" s="86" t="str">
        <f>_xlfn.XLOOKUP(AT169,'Cleansing - Response'!E:E,'Cleansing - Response'!F:F,)</f>
        <v>Rarely / Sometimes</v>
      </c>
      <c r="BY169" s="86">
        <f>IF(Form_Responses1811121314[[#This Row],[Answer - B4]]="Always",1,0)</f>
        <v>0</v>
      </c>
      <c r="BZ169" s="86" t="str">
        <f>_xlfn.XLOOKUP(AU169,'Cleansing - Response'!H:H,'Cleansing - Response'!I:I,)</f>
        <v>Using dental floss at least once</v>
      </c>
      <c r="CA169" s="86">
        <f>IF(Form_Responses1811121314[[#This Row],[Answer - B5]]="Sometimes / When in need",2,IF(Form_Responses1811121314[[#This Row],[Answer - B5]]="Using dental floss at least once",1,0))</f>
        <v>1</v>
      </c>
      <c r="CB169" s="86" t="str">
        <f>_xlfn.XLOOKUP(AV169,'Cleansing - Response'!K:K,'Cleansing - Response'!L:L,)</f>
        <v>More than 1 time a day</v>
      </c>
      <c r="CC169" s="86">
        <f>IF(Form_Responses1811121314[[#This Row],[Answer - B6]]="More than 1 time a day",1,0)</f>
        <v>1</v>
      </c>
      <c r="CD169" s="86" t="str">
        <f>_xlfn.XLOOKUP(AW169,'Cleansing - Response'!$N:$N,'Cleansing - Response'!$O:$O,)</f>
        <v>Yes / Sometimes</v>
      </c>
      <c r="CE169" s="86">
        <f>IF(Form_Responses1811121314[[#This Row],[Answer - B7-1]]="Yes / Sometimes",1,0)</f>
        <v>1</v>
      </c>
      <c r="CF169" s="86" t="str">
        <f>_xlfn.XLOOKUP(AX169,'Cleansing - Response'!$N:$N,'Cleansing - Response'!$O:$O,)</f>
        <v>Yes / Sometimes</v>
      </c>
      <c r="CG169" s="86">
        <f>IF(Form_Responses1811121314[[#This Row],[Answer - B7-2]]="Yes / Sometimes",1,0)</f>
        <v>1</v>
      </c>
      <c r="CH169" s="86" t="str">
        <f>_xlfn.XLOOKUP(AY169,'Cleansing - Response'!$N:$N,'Cleansing - Response'!$O:$O,)</f>
        <v>Yes / Sometimes</v>
      </c>
      <c r="CI169" s="86">
        <f>IF(Form_Responses1811121314[[#This Row],[Answer - B7-3]]="Yes / Sometimes",1,0)</f>
        <v>1</v>
      </c>
      <c r="CJ169" s="86" t="str">
        <f>_xlfn.XLOOKUP(AZ169,'Cleansing - Response'!$N:$N,'Cleansing - Response'!$O:$O,)</f>
        <v>Yes / Sometimes</v>
      </c>
      <c r="CK169" s="86">
        <f>IF(Form_Responses1811121314[[#This Row],[Answer - B7-4]]="Yes / Sometimes",1,0)</f>
        <v>1</v>
      </c>
      <c r="CL169" s="86" t="str">
        <f>_xlfn.XLOOKUP(BA169,'Cleansing - Response'!$N:$N,'Cleansing - Response'!$O:$O,)</f>
        <v>Yes / Sometimes</v>
      </c>
      <c r="CM169" s="86">
        <f>IF(Form_Responses1811121314[[#This Row],[Answer - B7-5]]="Yes / Sometimes",1,0)</f>
        <v>1</v>
      </c>
      <c r="CN169" s="86" t="str">
        <f>_xlfn.XLOOKUP(BB169,'Cleansing - Response'!$N:$N,'Cleansing - Response'!$O:$O,)</f>
        <v>Yes / Sometimes</v>
      </c>
      <c r="CO169" s="86">
        <f>IF(Form_Responses1811121314[[#This Row],[Answer - B7-6]]="Yes / Sometimes",1,0)</f>
        <v>1</v>
      </c>
      <c r="CP169" s="87" t="str">
        <f>IF(COUNTIF(Form_Responses1811121314[[#This Row],[Answer - B7-1]:[Answer - B7-6]], "Yes / Sometimes") &gt; 4, "More than 4 times","Up to 4 times")</f>
        <v>More than 4 times</v>
      </c>
      <c r="CQ169" s="152">
        <f>IF(Form_Responses1811121314[[#This Row],[Answer - B7 (Overall)]]="More than 4 times",1,0)</f>
        <v>1</v>
      </c>
    </row>
    <row r="170" spans="1:95" ht="13.2" hidden="1" x14ac:dyDescent="0.25">
      <c r="A170" s="82">
        <v>45572.494286076384</v>
      </c>
      <c r="B170" s="83" t="s">
        <v>548</v>
      </c>
      <c r="C170" s="84" t="s">
        <v>549</v>
      </c>
      <c r="D170" s="83">
        <v>52.67</v>
      </c>
      <c r="E170" s="83">
        <v>0.62</v>
      </c>
      <c r="F170" s="83" t="s">
        <v>423</v>
      </c>
      <c r="G170" s="83" t="s">
        <v>76</v>
      </c>
      <c r="H170" s="83" t="s">
        <v>550</v>
      </c>
      <c r="I170" s="83" t="s">
        <v>63</v>
      </c>
      <c r="J170" s="83" t="s">
        <v>64</v>
      </c>
      <c r="K170" s="83" t="s">
        <v>84</v>
      </c>
      <c r="L170" s="83" t="s">
        <v>64</v>
      </c>
      <c r="M170" s="83" t="s">
        <v>64</v>
      </c>
      <c r="N170" s="83" t="s">
        <v>84</v>
      </c>
      <c r="O170" s="83" t="s">
        <v>64</v>
      </c>
      <c r="P170" s="83" t="s">
        <v>84</v>
      </c>
      <c r="Q170" s="83" t="s">
        <v>64</v>
      </c>
      <c r="R170" s="83" t="s">
        <v>64</v>
      </c>
      <c r="S170" s="83" t="s">
        <v>84</v>
      </c>
      <c r="T170" s="83" t="s">
        <v>64</v>
      </c>
      <c r="U170" s="83" t="s">
        <v>84</v>
      </c>
      <c r="V170" s="83" t="s">
        <v>64</v>
      </c>
      <c r="W170" s="83" t="s">
        <v>84</v>
      </c>
      <c r="X170" s="83" t="s">
        <v>64</v>
      </c>
      <c r="Y170" s="83" t="s">
        <v>64</v>
      </c>
      <c r="Z170" s="83" t="s">
        <v>66</v>
      </c>
      <c r="AA170" s="83" t="s">
        <v>65</v>
      </c>
      <c r="AB170" s="83" t="s">
        <v>65</v>
      </c>
      <c r="AC170" s="83" t="s">
        <v>66</v>
      </c>
      <c r="AD170" s="83" t="s">
        <v>66</v>
      </c>
      <c r="AE170" s="83" t="s">
        <v>65</v>
      </c>
      <c r="AF170" s="83" t="s">
        <v>66</v>
      </c>
      <c r="AG170" s="83" t="s">
        <v>66</v>
      </c>
      <c r="AH170" s="83" t="s">
        <v>65</v>
      </c>
      <c r="AI170" s="83" t="s">
        <v>101</v>
      </c>
      <c r="AJ170" s="83" t="s">
        <v>65</v>
      </c>
      <c r="AK170" s="83" t="s">
        <v>66</v>
      </c>
      <c r="AL170" s="83" t="s">
        <v>65</v>
      </c>
      <c r="AM170" s="83" t="s">
        <v>66</v>
      </c>
      <c r="AN170" s="83" t="s">
        <v>66</v>
      </c>
      <c r="AO170" s="83" t="s">
        <v>65</v>
      </c>
      <c r="AP170" s="83" t="s">
        <v>85</v>
      </c>
      <c r="AQ170" s="83" t="s">
        <v>85</v>
      </c>
      <c r="AR170" s="83" t="s">
        <v>63</v>
      </c>
      <c r="AS170" s="83" t="s">
        <v>97</v>
      </c>
      <c r="AT170" s="83" t="s">
        <v>69</v>
      </c>
      <c r="AU170" s="83" t="s">
        <v>93</v>
      </c>
      <c r="AV170" s="83" t="s">
        <v>71</v>
      </c>
      <c r="AW170" s="83" t="s">
        <v>73</v>
      </c>
      <c r="AX170" s="83" t="s">
        <v>73</v>
      </c>
      <c r="AY170" s="83" t="s">
        <v>72</v>
      </c>
      <c r="AZ170" s="83" t="s">
        <v>73</v>
      </c>
      <c r="BA170" s="83" t="s">
        <v>72</v>
      </c>
      <c r="BB170" s="83" t="s">
        <v>73</v>
      </c>
      <c r="BC170" s="83" t="s">
        <v>73</v>
      </c>
      <c r="BD170" s="83"/>
      <c r="BE170" s="83" t="s">
        <v>73</v>
      </c>
      <c r="BF170" s="83"/>
      <c r="BG170" s="87" t="s">
        <v>335</v>
      </c>
      <c r="BH170" s="86" t="s">
        <v>60</v>
      </c>
      <c r="BI170" s="76" t="s">
        <v>1414</v>
      </c>
      <c r="BJ170">
        <f t="shared" si="6"/>
        <v>9</v>
      </c>
      <c r="BK170" s="87">
        <f t="shared" si="7"/>
        <v>56</v>
      </c>
      <c r="BL170" s="87"/>
      <c r="BM170" s="86" t="str">
        <f>_xlfn.XLOOKUP(Form_Responses1811121314[[#This Row],[Sekolah School (Cleansed)]],'Quality Check'!$B$11:$B$14,'Quality Check'!$C$11:$C$14,)</f>
        <v>Rural</v>
      </c>
      <c r="BN170" s="86" t="str">
        <f>_xlfn.XLOOKUP(Form_Responses1811121314[[#This Row],[Sekolah School (Cleansed)]],'Quality Check'!$B$11:$B$14,'Quality Check'!$D$11:$D$14,)</f>
        <v>Controlled Group (CG)</v>
      </c>
      <c r="BO170" s="87" t="str">
        <f>_xlfn.XLOOKUP(AS170,'Cleansing - Toothpaste Brand'!A:A,'Cleansing - Toothpaste Brand'!B:B,)</f>
        <v>Darlie</v>
      </c>
      <c r="BP170" s="87"/>
      <c r="BQ17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70" s="86" t="str">
        <f>_xlfn.XLOOKUP(AP170,'Cleansing - Response'!E:E,'Cleansing - Response'!F:F,)</f>
        <v>2 days and more</v>
      </c>
      <c r="BS170" s="86">
        <f>IF(Form_Responses1811121314[[#This Row],[Answer - B1]]="2 days and more",1,0)</f>
        <v>1</v>
      </c>
      <c r="BT170" s="86" t="str">
        <f>_xlfn.XLOOKUP(AQ170,'Cleansing - Response'!E:E,'Cleansing - Response'!F:F,)</f>
        <v>2 days and more</v>
      </c>
      <c r="BU170" s="86">
        <f>IF(Form_Responses1811121314[[#This Row],[Answer - B2]]="2 days and more",1,0)</f>
        <v>1</v>
      </c>
      <c r="BV170" s="86" t="str">
        <f t="shared" si="8"/>
        <v>Ya / Yes</v>
      </c>
      <c r="BW170" s="86">
        <f>IF(Form_Responses1811121314[[#This Row],[Answer - B3]]="Ya / Yes",1,0)</f>
        <v>1</v>
      </c>
      <c r="BX170" s="86" t="str">
        <f>_xlfn.XLOOKUP(AT170,'Cleansing - Response'!E:E,'Cleansing - Response'!F:F,)</f>
        <v>Rarely / Sometimes</v>
      </c>
      <c r="BY170" s="86">
        <f>IF(Form_Responses1811121314[[#This Row],[Answer - B4]]="Always",1,0)</f>
        <v>0</v>
      </c>
      <c r="BZ170" s="86" t="str">
        <f>_xlfn.XLOOKUP(AU170,'Cleansing - Response'!H:H,'Cleansing - Response'!I:I,)</f>
        <v>Not using dental floss</v>
      </c>
      <c r="CA170" s="86">
        <f>IF(Form_Responses1811121314[[#This Row],[Answer - B5]]="Sometimes / When in need",2,IF(Form_Responses1811121314[[#This Row],[Answer - B5]]="Using dental floss at least once",1,0))</f>
        <v>0</v>
      </c>
      <c r="CB170" s="86" t="str">
        <f>_xlfn.XLOOKUP(AV170,'Cleansing - Response'!K:K,'Cleansing - Response'!L:L,)</f>
        <v>Up to 1 time a day</v>
      </c>
      <c r="CC170" s="86">
        <f>IF(Form_Responses1811121314[[#This Row],[Answer - B6]]="More than 1 time a day",1,0)</f>
        <v>0</v>
      </c>
      <c r="CD170" s="86" t="str">
        <f>_xlfn.XLOOKUP(AW170,'Cleansing - Response'!$N:$N,'Cleansing - Response'!$O:$O,)</f>
        <v>No</v>
      </c>
      <c r="CE170" s="86">
        <f>IF(Form_Responses1811121314[[#This Row],[Answer - B7-1]]="Yes / Sometimes",1,0)</f>
        <v>0</v>
      </c>
      <c r="CF170" s="86" t="str">
        <f>_xlfn.XLOOKUP(AX170,'Cleansing - Response'!$N:$N,'Cleansing - Response'!$O:$O,)</f>
        <v>No</v>
      </c>
      <c r="CG170" s="86">
        <f>IF(Form_Responses1811121314[[#This Row],[Answer - B7-2]]="Yes / Sometimes",1,0)</f>
        <v>0</v>
      </c>
      <c r="CH170" s="86" t="str">
        <f>_xlfn.XLOOKUP(AY170,'Cleansing - Response'!$N:$N,'Cleansing - Response'!$O:$O,)</f>
        <v>Yes / Sometimes</v>
      </c>
      <c r="CI170" s="86">
        <f>IF(Form_Responses1811121314[[#This Row],[Answer - B7-3]]="Yes / Sometimes",1,0)</f>
        <v>1</v>
      </c>
      <c r="CJ170" s="86" t="str">
        <f>_xlfn.XLOOKUP(AZ170,'Cleansing - Response'!$N:$N,'Cleansing - Response'!$O:$O,)</f>
        <v>No</v>
      </c>
      <c r="CK170" s="86">
        <f>IF(Form_Responses1811121314[[#This Row],[Answer - B7-4]]="Yes / Sometimes",1,0)</f>
        <v>0</v>
      </c>
      <c r="CL170" s="86" t="str">
        <f>_xlfn.XLOOKUP(BA170,'Cleansing - Response'!$N:$N,'Cleansing - Response'!$O:$O,)</f>
        <v>Yes / Sometimes</v>
      </c>
      <c r="CM170" s="86">
        <f>IF(Form_Responses1811121314[[#This Row],[Answer - B7-5]]="Yes / Sometimes",1,0)</f>
        <v>1</v>
      </c>
      <c r="CN170" s="86" t="str">
        <f>_xlfn.XLOOKUP(BB170,'Cleansing - Response'!$N:$N,'Cleansing - Response'!$O:$O,)</f>
        <v>No</v>
      </c>
      <c r="CO170" s="86">
        <f>IF(Form_Responses1811121314[[#This Row],[Answer - B7-6]]="Yes / Sometimes",1,0)</f>
        <v>0</v>
      </c>
      <c r="CP170" s="87" t="str">
        <f>IF(COUNTIF(Form_Responses1811121314[[#This Row],[Answer - B7-1]:[Answer - B7-6]], "Yes / Sometimes") &gt; 4, "More than 4 times","Up to 4 times")</f>
        <v>Up to 4 times</v>
      </c>
      <c r="CQ170" s="152">
        <f>IF(Form_Responses1811121314[[#This Row],[Answer - B7 (Overall)]]="More than 4 times",1,0)</f>
        <v>0</v>
      </c>
    </row>
    <row r="171" spans="1:95" ht="13.2" hidden="1" x14ac:dyDescent="0.25">
      <c r="A171" s="82">
        <v>45572.495821296296</v>
      </c>
      <c r="B171" s="83" t="s">
        <v>551</v>
      </c>
      <c r="C171" s="84" t="s">
        <v>552</v>
      </c>
      <c r="D171" s="83">
        <v>100</v>
      </c>
      <c r="E171" s="83">
        <v>0.21</v>
      </c>
      <c r="F171" s="83" t="s">
        <v>423</v>
      </c>
      <c r="G171" s="83" t="s">
        <v>76</v>
      </c>
      <c r="H171" s="83" t="s">
        <v>553</v>
      </c>
      <c r="I171" s="83" t="s">
        <v>63</v>
      </c>
      <c r="J171" s="83" t="s">
        <v>64</v>
      </c>
      <c r="K171" s="83" t="s">
        <v>78</v>
      </c>
      <c r="L171" s="83" t="s">
        <v>64</v>
      </c>
      <c r="M171" s="83" t="s">
        <v>84</v>
      </c>
      <c r="N171" s="83" t="s">
        <v>64</v>
      </c>
      <c r="O171" s="83" t="s">
        <v>84</v>
      </c>
      <c r="P171" s="83" t="s">
        <v>84</v>
      </c>
      <c r="Q171" s="83" t="s">
        <v>64</v>
      </c>
      <c r="R171" s="83" t="s">
        <v>64</v>
      </c>
      <c r="S171" s="83" t="s">
        <v>64</v>
      </c>
      <c r="T171" s="83" t="s">
        <v>64</v>
      </c>
      <c r="U171" s="83" t="s">
        <v>64</v>
      </c>
      <c r="V171" s="83" t="s">
        <v>84</v>
      </c>
      <c r="W171" s="83" t="s">
        <v>64</v>
      </c>
      <c r="X171" s="83" t="s">
        <v>64</v>
      </c>
      <c r="Y171" s="83" t="s">
        <v>64</v>
      </c>
      <c r="Z171" s="83" t="s">
        <v>79</v>
      </c>
      <c r="AA171" s="83" t="s">
        <v>65</v>
      </c>
      <c r="AB171" s="83" t="s">
        <v>66</v>
      </c>
      <c r="AC171" s="83" t="s">
        <v>65</v>
      </c>
      <c r="AD171" s="83" t="s">
        <v>66</v>
      </c>
      <c r="AE171" s="83" t="s">
        <v>65</v>
      </c>
      <c r="AF171" s="83" t="s">
        <v>66</v>
      </c>
      <c r="AG171" s="83" t="s">
        <v>65</v>
      </c>
      <c r="AH171" s="83" t="s">
        <v>65</v>
      </c>
      <c r="AI171" s="83" t="s">
        <v>101</v>
      </c>
      <c r="AJ171" s="83" t="s">
        <v>65</v>
      </c>
      <c r="AK171" s="83" t="s">
        <v>66</v>
      </c>
      <c r="AL171" s="83" t="s">
        <v>65</v>
      </c>
      <c r="AM171" s="83" t="s">
        <v>66</v>
      </c>
      <c r="AN171" s="83" t="s">
        <v>66</v>
      </c>
      <c r="AO171" s="83" t="s">
        <v>66</v>
      </c>
      <c r="AP171" s="83" t="s">
        <v>67</v>
      </c>
      <c r="AQ171" s="83" t="s">
        <v>67</v>
      </c>
      <c r="AR171" s="83" t="s">
        <v>86</v>
      </c>
      <c r="AS171" s="83" t="s">
        <v>554</v>
      </c>
      <c r="AT171" s="83" t="s">
        <v>69</v>
      </c>
      <c r="AU171" s="83" t="s">
        <v>93</v>
      </c>
      <c r="AV171" s="83" t="s">
        <v>469</v>
      </c>
      <c r="AW171" s="83" t="s">
        <v>72</v>
      </c>
      <c r="AX171" s="83" t="s">
        <v>63</v>
      </c>
      <c r="AY171" s="83" t="s">
        <v>72</v>
      </c>
      <c r="AZ171" s="83" t="s">
        <v>72</v>
      </c>
      <c r="BA171" s="83" t="s">
        <v>63</v>
      </c>
      <c r="BB171" s="83" t="s">
        <v>73</v>
      </c>
      <c r="BC171" s="83" t="s">
        <v>73</v>
      </c>
      <c r="BD171" s="83"/>
      <c r="BE171" s="83" t="s">
        <v>73</v>
      </c>
      <c r="BF171" s="83"/>
      <c r="BG171" s="87" t="s">
        <v>335</v>
      </c>
      <c r="BH171" s="86" t="s">
        <v>60</v>
      </c>
      <c r="BI171" s="76" t="s">
        <v>1414</v>
      </c>
      <c r="BJ171">
        <f t="shared" si="6"/>
        <v>11</v>
      </c>
      <c r="BK171" s="87">
        <f t="shared" si="7"/>
        <v>55</v>
      </c>
      <c r="BL171" s="87"/>
      <c r="BM171" s="86" t="str">
        <f>_xlfn.XLOOKUP(Form_Responses1811121314[[#This Row],[Sekolah School (Cleansed)]],'Quality Check'!$B$11:$B$14,'Quality Check'!$C$11:$C$14,)</f>
        <v>Rural</v>
      </c>
      <c r="BN171" s="86" t="str">
        <f>_xlfn.XLOOKUP(Form_Responses1811121314[[#This Row],[Sekolah School (Cleansed)]],'Quality Check'!$B$11:$B$14,'Quality Check'!$D$11:$D$14,)</f>
        <v>Controlled Group (CG)</v>
      </c>
      <c r="BO171" s="87" t="str">
        <f>_xlfn.XLOOKUP(AS171,'Cleansing - Toothpaste Brand'!A:A,'Cleansing - Toothpaste Brand'!B:B,)</f>
        <v>Colgate</v>
      </c>
      <c r="BP171" s="87"/>
      <c r="BQ17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71" s="86" t="str">
        <f>_xlfn.XLOOKUP(AP171,'Cleansing - Response'!E:E,'Cleansing - Response'!F:F,)</f>
        <v>2 days and more</v>
      </c>
      <c r="BS171" s="86">
        <f>IF(Form_Responses1811121314[[#This Row],[Answer - B1]]="2 days and more",1,0)</f>
        <v>1</v>
      </c>
      <c r="BT171" s="86" t="str">
        <f>_xlfn.XLOOKUP(AQ171,'Cleansing - Response'!E:E,'Cleansing - Response'!F:F,)</f>
        <v>2 days and more</v>
      </c>
      <c r="BU171" s="86">
        <f>IF(Form_Responses1811121314[[#This Row],[Answer - B2]]="2 days and more",1,0)</f>
        <v>1</v>
      </c>
      <c r="BV171" s="86" t="str">
        <f t="shared" si="8"/>
        <v>Ya / Yes</v>
      </c>
      <c r="BW171" s="86">
        <f>IF(Form_Responses1811121314[[#This Row],[Answer - B3]]="Ya / Yes",1,0)</f>
        <v>1</v>
      </c>
      <c r="BX171" s="86" t="str">
        <f>_xlfn.XLOOKUP(AT171,'Cleansing - Response'!E:E,'Cleansing - Response'!F:F,)</f>
        <v>Rarely / Sometimes</v>
      </c>
      <c r="BY171" s="86">
        <f>IF(Form_Responses1811121314[[#This Row],[Answer - B4]]="Always",1,0)</f>
        <v>0</v>
      </c>
      <c r="BZ171" s="86" t="str">
        <f>_xlfn.XLOOKUP(AU171,'Cleansing - Response'!H:H,'Cleansing - Response'!I:I,)</f>
        <v>Not using dental floss</v>
      </c>
      <c r="CA171" s="86">
        <f>IF(Form_Responses1811121314[[#This Row],[Answer - B5]]="Sometimes / When in need",2,IF(Form_Responses1811121314[[#This Row],[Answer - B5]]="Using dental floss at least once",1,0))</f>
        <v>0</v>
      </c>
      <c r="CB171" s="86" t="str">
        <f>_xlfn.XLOOKUP(AV171,'Cleansing - Response'!K:K,'Cleansing - Response'!L:L,)</f>
        <v>More than 1 time a day</v>
      </c>
      <c r="CC171" s="86">
        <f>IF(Form_Responses1811121314[[#This Row],[Answer - B6]]="More than 1 time a day",1,0)</f>
        <v>1</v>
      </c>
      <c r="CD171" s="86" t="str">
        <f>_xlfn.XLOOKUP(AW171,'Cleansing - Response'!$N:$N,'Cleansing - Response'!$O:$O,)</f>
        <v>Yes / Sometimes</v>
      </c>
      <c r="CE171" s="86">
        <f>IF(Form_Responses1811121314[[#This Row],[Answer - B7-1]]="Yes / Sometimes",1,0)</f>
        <v>1</v>
      </c>
      <c r="CF171" s="86" t="str">
        <f>_xlfn.XLOOKUP(AX171,'Cleansing - Response'!$N:$N,'Cleansing - Response'!$O:$O,)</f>
        <v>Yes / Sometimes</v>
      </c>
      <c r="CG171" s="86">
        <f>IF(Form_Responses1811121314[[#This Row],[Answer - B7-2]]="Yes / Sometimes",1,0)</f>
        <v>1</v>
      </c>
      <c r="CH171" s="86" t="str">
        <f>_xlfn.XLOOKUP(AY171,'Cleansing - Response'!$N:$N,'Cleansing - Response'!$O:$O,)</f>
        <v>Yes / Sometimes</v>
      </c>
      <c r="CI171" s="86">
        <f>IF(Form_Responses1811121314[[#This Row],[Answer - B7-3]]="Yes / Sometimes",1,0)</f>
        <v>1</v>
      </c>
      <c r="CJ171" s="86" t="str">
        <f>_xlfn.XLOOKUP(AZ171,'Cleansing - Response'!$N:$N,'Cleansing - Response'!$O:$O,)</f>
        <v>Yes / Sometimes</v>
      </c>
      <c r="CK171" s="86">
        <f>IF(Form_Responses1811121314[[#This Row],[Answer - B7-4]]="Yes / Sometimes",1,0)</f>
        <v>1</v>
      </c>
      <c r="CL171" s="86" t="str">
        <f>_xlfn.XLOOKUP(BA171,'Cleansing - Response'!$N:$N,'Cleansing - Response'!$O:$O,)</f>
        <v>Yes / Sometimes</v>
      </c>
      <c r="CM171" s="86">
        <f>IF(Form_Responses1811121314[[#This Row],[Answer - B7-5]]="Yes / Sometimes",1,0)</f>
        <v>1</v>
      </c>
      <c r="CN171" s="86" t="str">
        <f>_xlfn.XLOOKUP(BB171,'Cleansing - Response'!$N:$N,'Cleansing - Response'!$O:$O,)</f>
        <v>No</v>
      </c>
      <c r="CO171" s="86">
        <f>IF(Form_Responses1811121314[[#This Row],[Answer - B7-6]]="Yes / Sometimes",1,0)</f>
        <v>0</v>
      </c>
      <c r="CP171" s="87" t="str">
        <f>IF(COUNTIF(Form_Responses1811121314[[#This Row],[Answer - B7-1]:[Answer - B7-6]], "Yes / Sometimes") &gt; 4, "More than 4 times","Up to 4 times")</f>
        <v>More than 4 times</v>
      </c>
      <c r="CQ171" s="152">
        <f>IF(Form_Responses1811121314[[#This Row],[Answer - B7 (Overall)]]="More than 4 times",1,0)</f>
        <v>1</v>
      </c>
    </row>
    <row r="172" spans="1:95" ht="13.2" hidden="1" x14ac:dyDescent="0.25">
      <c r="A172" s="82">
        <v>45572.496321724539</v>
      </c>
      <c r="B172" s="83" t="s">
        <v>555</v>
      </c>
      <c r="C172" s="84" t="s">
        <v>556</v>
      </c>
      <c r="D172" s="83">
        <v>75.89</v>
      </c>
      <c r="E172" s="83">
        <v>1</v>
      </c>
      <c r="F172" s="83" t="s">
        <v>423</v>
      </c>
      <c r="G172" s="83" t="s">
        <v>76</v>
      </c>
      <c r="H172" s="83" t="s">
        <v>352</v>
      </c>
      <c r="I172" s="83" t="s">
        <v>73</v>
      </c>
      <c r="J172" s="83" t="s">
        <v>64</v>
      </c>
      <c r="K172" s="83" t="s">
        <v>78</v>
      </c>
      <c r="L172" s="83" t="s">
        <v>64</v>
      </c>
      <c r="M172" s="83" t="s">
        <v>84</v>
      </c>
      <c r="N172" s="83" t="s">
        <v>64</v>
      </c>
      <c r="O172" s="83" t="s">
        <v>64</v>
      </c>
      <c r="P172" s="83" t="s">
        <v>84</v>
      </c>
      <c r="Q172" s="83" t="s">
        <v>64</v>
      </c>
      <c r="R172" s="83" t="s">
        <v>64</v>
      </c>
      <c r="S172" s="83" t="s">
        <v>64</v>
      </c>
      <c r="T172" s="83" t="s">
        <v>84</v>
      </c>
      <c r="U172" s="83" t="s">
        <v>84</v>
      </c>
      <c r="V172" s="83" t="s">
        <v>64</v>
      </c>
      <c r="W172" s="83" t="s">
        <v>64</v>
      </c>
      <c r="X172" s="83" t="s">
        <v>64</v>
      </c>
      <c r="Y172" s="83" t="s">
        <v>84</v>
      </c>
      <c r="Z172" s="83" t="s">
        <v>66</v>
      </c>
      <c r="AA172" s="83" t="s">
        <v>65</v>
      </c>
      <c r="AB172" s="83" t="s">
        <v>66</v>
      </c>
      <c r="AC172" s="83" t="s">
        <v>66</v>
      </c>
      <c r="AD172" s="83" t="s">
        <v>66</v>
      </c>
      <c r="AE172" s="83" t="s">
        <v>66</v>
      </c>
      <c r="AF172" s="83" t="s">
        <v>66</v>
      </c>
      <c r="AG172" s="83" t="s">
        <v>66</v>
      </c>
      <c r="AH172" s="83" t="s">
        <v>65</v>
      </c>
      <c r="AI172" s="83" t="s">
        <v>79</v>
      </c>
      <c r="AJ172" s="83" t="s">
        <v>66</v>
      </c>
      <c r="AK172" s="83" t="s">
        <v>66</v>
      </c>
      <c r="AL172" s="83" t="s">
        <v>66</v>
      </c>
      <c r="AM172" s="83" t="s">
        <v>66</v>
      </c>
      <c r="AN172" s="83" t="s">
        <v>66</v>
      </c>
      <c r="AO172" s="83" t="s">
        <v>66</v>
      </c>
      <c r="AP172" s="83" t="s">
        <v>67</v>
      </c>
      <c r="AQ172" s="83" t="s">
        <v>67</v>
      </c>
      <c r="AR172" s="83" t="s">
        <v>73</v>
      </c>
      <c r="AS172" s="83" t="s">
        <v>120</v>
      </c>
      <c r="AT172" s="83" t="s">
        <v>69</v>
      </c>
      <c r="AU172" s="83" t="s">
        <v>70</v>
      </c>
      <c r="AV172" s="83" t="s">
        <v>67</v>
      </c>
      <c r="AW172" s="83" t="s">
        <v>73</v>
      </c>
      <c r="AX172" s="83" t="s">
        <v>72</v>
      </c>
      <c r="AY172" s="83" t="s">
        <v>73</v>
      </c>
      <c r="AZ172" s="83" t="s">
        <v>63</v>
      </c>
      <c r="BA172" s="83" t="s">
        <v>63</v>
      </c>
      <c r="BB172" s="83" t="s">
        <v>73</v>
      </c>
      <c r="BC172" s="83" t="s">
        <v>73</v>
      </c>
      <c r="BD172" s="83"/>
      <c r="BE172" s="83" t="s">
        <v>73</v>
      </c>
      <c r="BF172" s="83"/>
      <c r="BG172" s="87" t="s">
        <v>335</v>
      </c>
      <c r="BH172" s="86" t="s">
        <v>60</v>
      </c>
      <c r="BI172" s="76" t="s">
        <v>1415</v>
      </c>
      <c r="BJ172">
        <f t="shared" si="6"/>
        <v>10</v>
      </c>
      <c r="BK172" s="87">
        <f t="shared" si="7"/>
        <v>50</v>
      </c>
      <c r="BL172" s="87"/>
      <c r="BM172" s="86" t="str">
        <f>_xlfn.XLOOKUP(Form_Responses1811121314[[#This Row],[Sekolah School (Cleansed)]],'Quality Check'!$B$11:$B$14,'Quality Check'!$C$11:$C$14,)</f>
        <v>Rural</v>
      </c>
      <c r="BN172" s="86" t="str">
        <f>_xlfn.XLOOKUP(Form_Responses1811121314[[#This Row],[Sekolah School (Cleansed)]],'Quality Check'!$B$11:$B$14,'Quality Check'!$D$11:$D$14,)</f>
        <v>Controlled Group (CG)</v>
      </c>
      <c r="BO172" s="87" t="str">
        <f>_xlfn.XLOOKUP(AS172,'Cleansing - Toothpaste Brand'!A:A,'Cleansing - Toothpaste Brand'!B:B,)</f>
        <v>Colgate</v>
      </c>
      <c r="BP172" s="87"/>
      <c r="BQ17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72" s="86" t="str">
        <f>_xlfn.XLOOKUP(AP172,'Cleansing - Response'!E:E,'Cleansing - Response'!F:F,)</f>
        <v>2 days and more</v>
      </c>
      <c r="BS172" s="86">
        <f>IF(Form_Responses1811121314[[#This Row],[Answer - B1]]="2 days and more",1,0)</f>
        <v>1</v>
      </c>
      <c r="BT172" s="86" t="str">
        <f>_xlfn.XLOOKUP(AQ172,'Cleansing - Response'!E:E,'Cleansing - Response'!F:F,)</f>
        <v>2 days and more</v>
      </c>
      <c r="BU172" s="86">
        <f>IF(Form_Responses1811121314[[#This Row],[Answer - B2]]="2 days and more",1,0)</f>
        <v>1</v>
      </c>
      <c r="BV172" s="86" t="str">
        <f t="shared" si="8"/>
        <v>Tidak / No</v>
      </c>
      <c r="BW172" s="86">
        <f>IF(Form_Responses1811121314[[#This Row],[Answer - B3]]="Ya / Yes",1,0)</f>
        <v>0</v>
      </c>
      <c r="BX172" s="86" t="str">
        <f>_xlfn.XLOOKUP(AT172,'Cleansing - Response'!E:E,'Cleansing - Response'!F:F,)</f>
        <v>Rarely / Sometimes</v>
      </c>
      <c r="BY172" s="86">
        <f>IF(Form_Responses1811121314[[#This Row],[Answer - B4]]="Always",1,0)</f>
        <v>0</v>
      </c>
      <c r="BZ172" s="86" t="str">
        <f>_xlfn.XLOOKUP(AU172,'Cleansing - Response'!H:H,'Cleansing - Response'!I:I,)</f>
        <v>Sometimes / When in need</v>
      </c>
      <c r="CA172" s="86">
        <f>IF(Form_Responses1811121314[[#This Row],[Answer - B5]]="Sometimes / When in need",2,IF(Form_Responses1811121314[[#This Row],[Answer - B5]]="Using dental floss at least once",1,0))</f>
        <v>2</v>
      </c>
      <c r="CB172" s="86" t="str">
        <f>_xlfn.XLOOKUP(AV172,'Cleansing - Response'!K:K,'Cleansing - Response'!L:L,)</f>
        <v>More than 1 time a day</v>
      </c>
      <c r="CC172" s="86">
        <f>IF(Form_Responses1811121314[[#This Row],[Answer - B6]]="More than 1 time a day",1,0)</f>
        <v>1</v>
      </c>
      <c r="CD172" s="86" t="str">
        <f>_xlfn.XLOOKUP(AW172,'Cleansing - Response'!$N:$N,'Cleansing - Response'!$O:$O,)</f>
        <v>No</v>
      </c>
      <c r="CE172" s="86">
        <f>IF(Form_Responses1811121314[[#This Row],[Answer - B7-1]]="Yes / Sometimes",1,0)</f>
        <v>0</v>
      </c>
      <c r="CF172" s="86" t="str">
        <f>_xlfn.XLOOKUP(AX172,'Cleansing - Response'!$N:$N,'Cleansing - Response'!$O:$O,)</f>
        <v>Yes / Sometimes</v>
      </c>
      <c r="CG172" s="86">
        <f>IF(Form_Responses1811121314[[#This Row],[Answer - B7-2]]="Yes / Sometimes",1,0)</f>
        <v>1</v>
      </c>
      <c r="CH172" s="86" t="str">
        <f>_xlfn.XLOOKUP(AY172,'Cleansing - Response'!$N:$N,'Cleansing - Response'!$O:$O,)</f>
        <v>No</v>
      </c>
      <c r="CI172" s="86">
        <f>IF(Form_Responses1811121314[[#This Row],[Answer - B7-3]]="Yes / Sometimes",1,0)</f>
        <v>0</v>
      </c>
      <c r="CJ172" s="86" t="str">
        <f>_xlfn.XLOOKUP(AZ172,'Cleansing - Response'!$N:$N,'Cleansing - Response'!$O:$O,)</f>
        <v>Yes / Sometimes</v>
      </c>
      <c r="CK172" s="86">
        <f>IF(Form_Responses1811121314[[#This Row],[Answer - B7-4]]="Yes / Sometimes",1,0)</f>
        <v>1</v>
      </c>
      <c r="CL172" s="86" t="str">
        <f>_xlfn.XLOOKUP(BA172,'Cleansing - Response'!$N:$N,'Cleansing - Response'!$O:$O,)</f>
        <v>Yes / Sometimes</v>
      </c>
      <c r="CM172" s="86">
        <f>IF(Form_Responses1811121314[[#This Row],[Answer - B7-5]]="Yes / Sometimes",1,0)</f>
        <v>1</v>
      </c>
      <c r="CN172" s="86" t="str">
        <f>_xlfn.XLOOKUP(BB172,'Cleansing - Response'!$N:$N,'Cleansing - Response'!$O:$O,)</f>
        <v>No</v>
      </c>
      <c r="CO172" s="86">
        <f>IF(Form_Responses1811121314[[#This Row],[Answer - B7-6]]="Yes / Sometimes",1,0)</f>
        <v>0</v>
      </c>
      <c r="CP172" s="87" t="str">
        <f>IF(COUNTIF(Form_Responses1811121314[[#This Row],[Answer - B7-1]:[Answer - B7-6]], "Yes / Sometimes") &gt; 4, "More than 4 times","Up to 4 times")</f>
        <v>Up to 4 times</v>
      </c>
      <c r="CQ172" s="152">
        <f>IF(Form_Responses1811121314[[#This Row],[Answer - B7 (Overall)]]="More than 4 times",1,0)</f>
        <v>0</v>
      </c>
    </row>
    <row r="173" spans="1:95" ht="13.2" hidden="1" x14ac:dyDescent="0.25">
      <c r="A173" s="82">
        <v>45572.49848149305</v>
      </c>
      <c r="B173" s="83" t="s">
        <v>557</v>
      </c>
      <c r="C173" s="84" t="s">
        <v>558</v>
      </c>
      <c r="D173" s="83">
        <v>100</v>
      </c>
      <c r="E173" s="83">
        <v>0.54</v>
      </c>
      <c r="F173" s="83" t="s">
        <v>423</v>
      </c>
      <c r="G173" s="83" t="s">
        <v>76</v>
      </c>
      <c r="H173" s="83" t="s">
        <v>559</v>
      </c>
      <c r="I173" s="83" t="s">
        <v>63</v>
      </c>
      <c r="J173" s="83" t="s">
        <v>64</v>
      </c>
      <c r="K173" s="83" t="s">
        <v>84</v>
      </c>
      <c r="L173" s="83" t="s">
        <v>64</v>
      </c>
      <c r="M173" s="83" t="s">
        <v>64</v>
      </c>
      <c r="N173" s="83" t="s">
        <v>64</v>
      </c>
      <c r="O173" s="83" t="s">
        <v>64</v>
      </c>
      <c r="P173" s="83" t="s">
        <v>64</v>
      </c>
      <c r="Q173" s="83" t="s">
        <v>64</v>
      </c>
      <c r="R173" s="83" t="s">
        <v>64</v>
      </c>
      <c r="S173" s="83" t="s">
        <v>64</v>
      </c>
      <c r="T173" s="83" t="s">
        <v>64</v>
      </c>
      <c r="U173" s="83" t="s">
        <v>64</v>
      </c>
      <c r="V173" s="83" t="s">
        <v>64</v>
      </c>
      <c r="W173" s="83" t="s">
        <v>64</v>
      </c>
      <c r="X173" s="83" t="s">
        <v>64</v>
      </c>
      <c r="Y173" s="83" t="s">
        <v>64</v>
      </c>
      <c r="Z173" s="83" t="s">
        <v>65</v>
      </c>
      <c r="AA173" s="83" t="s">
        <v>66</v>
      </c>
      <c r="AB173" s="83" t="s">
        <v>66</v>
      </c>
      <c r="AC173" s="83" t="s">
        <v>66</v>
      </c>
      <c r="AD173" s="83" t="s">
        <v>66</v>
      </c>
      <c r="AE173" s="83" t="s">
        <v>65</v>
      </c>
      <c r="AF173" s="83" t="s">
        <v>65</v>
      </c>
      <c r="AG173" s="83" t="s">
        <v>66</v>
      </c>
      <c r="AH173" s="83" t="s">
        <v>66</v>
      </c>
      <c r="AI173" s="83" t="s">
        <v>79</v>
      </c>
      <c r="AJ173" s="83" t="s">
        <v>65</v>
      </c>
      <c r="AK173" s="83" t="s">
        <v>65</v>
      </c>
      <c r="AL173" s="83" t="s">
        <v>65</v>
      </c>
      <c r="AM173" s="83" t="s">
        <v>65</v>
      </c>
      <c r="AN173" s="83" t="s">
        <v>66</v>
      </c>
      <c r="AO173" s="83" t="s">
        <v>66</v>
      </c>
      <c r="AP173" s="83" t="s">
        <v>67</v>
      </c>
      <c r="AQ173" s="83" t="s">
        <v>67</v>
      </c>
      <c r="AR173" s="83" t="s">
        <v>73</v>
      </c>
      <c r="AS173" s="83" t="s">
        <v>68</v>
      </c>
      <c r="AT173" s="83" t="s">
        <v>87</v>
      </c>
      <c r="AU173" s="83" t="s">
        <v>70</v>
      </c>
      <c r="AV173" s="83" t="s">
        <v>71</v>
      </c>
      <c r="AW173" s="83" t="s">
        <v>72</v>
      </c>
      <c r="AX173" s="83" t="s">
        <v>73</v>
      </c>
      <c r="AY173" s="83" t="s">
        <v>72</v>
      </c>
      <c r="AZ173" s="83" t="s">
        <v>72</v>
      </c>
      <c r="BA173" s="83" t="s">
        <v>63</v>
      </c>
      <c r="BB173" s="83" t="s">
        <v>63</v>
      </c>
      <c r="BC173" s="83" t="s">
        <v>73</v>
      </c>
      <c r="BD173" s="83"/>
      <c r="BE173" s="83" t="s">
        <v>73</v>
      </c>
      <c r="BF173" s="83"/>
      <c r="BG173" s="87" t="s">
        <v>335</v>
      </c>
      <c r="BH173" s="86" t="s">
        <v>60</v>
      </c>
      <c r="BI173" s="76" t="s">
        <v>1414</v>
      </c>
      <c r="BJ173">
        <f t="shared" si="6"/>
        <v>14</v>
      </c>
      <c r="BK173" s="87">
        <f t="shared" si="7"/>
        <v>55</v>
      </c>
      <c r="BL173" s="87"/>
      <c r="BM173" s="86" t="str">
        <f>_xlfn.XLOOKUP(Form_Responses1811121314[[#This Row],[Sekolah School (Cleansed)]],'Quality Check'!$B$11:$B$14,'Quality Check'!$C$11:$C$14,)</f>
        <v>Rural</v>
      </c>
      <c r="BN173" s="86" t="str">
        <f>_xlfn.XLOOKUP(Form_Responses1811121314[[#This Row],[Sekolah School (Cleansed)]],'Quality Check'!$B$11:$B$14,'Quality Check'!$D$11:$D$14,)</f>
        <v>Controlled Group (CG)</v>
      </c>
      <c r="BO173" s="87" t="str">
        <f>_xlfn.XLOOKUP(AS173,'Cleansing - Toothpaste Brand'!A:A,'Cleansing - Toothpaste Brand'!B:B,)</f>
        <v>Colgate</v>
      </c>
      <c r="BP173" s="87"/>
      <c r="BQ17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73" s="86" t="str">
        <f>_xlfn.XLOOKUP(AP173,'Cleansing - Response'!E:E,'Cleansing - Response'!F:F,)</f>
        <v>2 days and more</v>
      </c>
      <c r="BS173" s="86">
        <f>IF(Form_Responses1811121314[[#This Row],[Answer - B1]]="2 days and more",1,0)</f>
        <v>1</v>
      </c>
      <c r="BT173" s="86" t="str">
        <f>_xlfn.XLOOKUP(AQ173,'Cleansing - Response'!E:E,'Cleansing - Response'!F:F,)</f>
        <v>2 days and more</v>
      </c>
      <c r="BU173" s="86">
        <f>IF(Form_Responses1811121314[[#This Row],[Answer - B2]]="2 days and more",1,0)</f>
        <v>1</v>
      </c>
      <c r="BV173" s="86" t="str">
        <f t="shared" si="8"/>
        <v>Tidak / No</v>
      </c>
      <c r="BW173" s="86">
        <f>IF(Form_Responses1811121314[[#This Row],[Answer - B3]]="Ya / Yes",1,0)</f>
        <v>0</v>
      </c>
      <c r="BX173" s="86" t="str">
        <f>_xlfn.XLOOKUP(AT173,'Cleansing - Response'!E:E,'Cleansing - Response'!F:F,)</f>
        <v>Always</v>
      </c>
      <c r="BY173" s="86">
        <f>IF(Form_Responses1811121314[[#This Row],[Answer - B4]]="Always",1,0)</f>
        <v>1</v>
      </c>
      <c r="BZ173" s="86" t="str">
        <f>_xlfn.XLOOKUP(AU173,'Cleansing - Response'!H:H,'Cleansing - Response'!I:I,)</f>
        <v>Sometimes / When in need</v>
      </c>
      <c r="CA173" s="86">
        <f>IF(Form_Responses1811121314[[#This Row],[Answer - B5]]="Sometimes / When in need",2,IF(Form_Responses1811121314[[#This Row],[Answer - B5]]="Using dental floss at least once",1,0))</f>
        <v>2</v>
      </c>
      <c r="CB173" s="86" t="str">
        <f>_xlfn.XLOOKUP(AV173,'Cleansing - Response'!K:K,'Cleansing - Response'!L:L,)</f>
        <v>Up to 1 time a day</v>
      </c>
      <c r="CC173" s="86">
        <f>IF(Form_Responses1811121314[[#This Row],[Answer - B6]]="More than 1 time a day",1,0)</f>
        <v>0</v>
      </c>
      <c r="CD173" s="86" t="str">
        <f>_xlfn.XLOOKUP(AW173,'Cleansing - Response'!$N:$N,'Cleansing - Response'!$O:$O,)</f>
        <v>Yes / Sometimes</v>
      </c>
      <c r="CE173" s="86">
        <f>IF(Form_Responses1811121314[[#This Row],[Answer - B7-1]]="Yes / Sometimes",1,0)</f>
        <v>1</v>
      </c>
      <c r="CF173" s="86" t="str">
        <f>_xlfn.XLOOKUP(AX173,'Cleansing - Response'!$N:$N,'Cleansing - Response'!$O:$O,)</f>
        <v>No</v>
      </c>
      <c r="CG173" s="86">
        <f>IF(Form_Responses1811121314[[#This Row],[Answer - B7-2]]="Yes / Sometimes",1,0)</f>
        <v>0</v>
      </c>
      <c r="CH173" s="86" t="str">
        <f>_xlfn.XLOOKUP(AY173,'Cleansing - Response'!$N:$N,'Cleansing - Response'!$O:$O,)</f>
        <v>Yes / Sometimes</v>
      </c>
      <c r="CI173" s="86">
        <f>IF(Form_Responses1811121314[[#This Row],[Answer - B7-3]]="Yes / Sometimes",1,0)</f>
        <v>1</v>
      </c>
      <c r="CJ173" s="86" t="str">
        <f>_xlfn.XLOOKUP(AZ173,'Cleansing - Response'!$N:$N,'Cleansing - Response'!$O:$O,)</f>
        <v>Yes / Sometimes</v>
      </c>
      <c r="CK173" s="86">
        <f>IF(Form_Responses1811121314[[#This Row],[Answer - B7-4]]="Yes / Sometimes",1,0)</f>
        <v>1</v>
      </c>
      <c r="CL173" s="86" t="str">
        <f>_xlfn.XLOOKUP(BA173,'Cleansing - Response'!$N:$N,'Cleansing - Response'!$O:$O,)</f>
        <v>Yes / Sometimes</v>
      </c>
      <c r="CM173" s="86">
        <f>IF(Form_Responses1811121314[[#This Row],[Answer - B7-5]]="Yes / Sometimes",1,0)</f>
        <v>1</v>
      </c>
      <c r="CN173" s="86" t="str">
        <f>_xlfn.XLOOKUP(BB173,'Cleansing - Response'!$N:$N,'Cleansing - Response'!$O:$O,)</f>
        <v>Yes / Sometimes</v>
      </c>
      <c r="CO173" s="86">
        <f>IF(Form_Responses1811121314[[#This Row],[Answer - B7-6]]="Yes / Sometimes",1,0)</f>
        <v>1</v>
      </c>
      <c r="CP173" s="87" t="str">
        <f>IF(COUNTIF(Form_Responses1811121314[[#This Row],[Answer - B7-1]:[Answer - B7-6]], "Yes / Sometimes") &gt; 4, "More than 4 times","Up to 4 times")</f>
        <v>More than 4 times</v>
      </c>
      <c r="CQ173" s="152">
        <f>IF(Form_Responses1811121314[[#This Row],[Answer - B7 (Overall)]]="More than 4 times",1,0)</f>
        <v>1</v>
      </c>
    </row>
    <row r="174" spans="1:95" ht="13.2" hidden="1" x14ac:dyDescent="0.25">
      <c r="A174" s="82">
        <v>45572.50100319444</v>
      </c>
      <c r="B174" s="83" t="s">
        <v>560</v>
      </c>
      <c r="C174" s="84" t="s">
        <v>561</v>
      </c>
      <c r="D174" s="83">
        <v>14.29</v>
      </c>
      <c r="E174" s="83">
        <v>0.04</v>
      </c>
      <c r="F174" s="83" t="s">
        <v>423</v>
      </c>
      <c r="G174" s="83" t="s">
        <v>76</v>
      </c>
      <c r="H174" s="83" t="s">
        <v>562</v>
      </c>
      <c r="I174" s="83" t="s">
        <v>73</v>
      </c>
      <c r="J174" s="83" t="s">
        <v>64</v>
      </c>
      <c r="K174" s="83" t="s">
        <v>64</v>
      </c>
      <c r="L174" s="83" t="s">
        <v>64</v>
      </c>
      <c r="M174" s="83" t="s">
        <v>84</v>
      </c>
      <c r="N174" s="83" t="s">
        <v>64</v>
      </c>
      <c r="O174" s="83" t="s">
        <v>64</v>
      </c>
      <c r="P174" s="83" t="s">
        <v>64</v>
      </c>
      <c r="Q174" s="83" t="s">
        <v>64</v>
      </c>
      <c r="R174" s="83" t="s">
        <v>64</v>
      </c>
      <c r="S174" s="83" t="s">
        <v>64</v>
      </c>
      <c r="T174" s="83" t="s">
        <v>64</v>
      </c>
      <c r="U174" s="83" t="s">
        <v>64</v>
      </c>
      <c r="V174" s="83" t="s">
        <v>64</v>
      </c>
      <c r="W174" s="83" t="s">
        <v>64</v>
      </c>
      <c r="X174" s="83" t="s">
        <v>64</v>
      </c>
      <c r="Y174" s="83" t="s">
        <v>64</v>
      </c>
      <c r="Z174" s="83" t="s">
        <v>65</v>
      </c>
      <c r="AA174" s="83" t="s">
        <v>65</v>
      </c>
      <c r="AB174" s="83" t="s">
        <v>65</v>
      </c>
      <c r="AC174" s="83" t="s">
        <v>66</v>
      </c>
      <c r="AD174" s="83" t="s">
        <v>65</v>
      </c>
      <c r="AE174" s="83" t="s">
        <v>65</v>
      </c>
      <c r="AF174" s="83" t="s">
        <v>65</v>
      </c>
      <c r="AG174" s="83" t="s">
        <v>65</v>
      </c>
      <c r="AH174" s="83" t="s">
        <v>65</v>
      </c>
      <c r="AI174" s="83" t="s">
        <v>65</v>
      </c>
      <c r="AJ174" s="83" t="s">
        <v>65</v>
      </c>
      <c r="AK174" s="83" t="s">
        <v>65</v>
      </c>
      <c r="AL174" s="83" t="s">
        <v>65</v>
      </c>
      <c r="AM174" s="83" t="s">
        <v>65</v>
      </c>
      <c r="AN174" s="83" t="s">
        <v>66</v>
      </c>
      <c r="AO174" s="83" t="s">
        <v>65</v>
      </c>
      <c r="AP174" s="83" t="s">
        <v>85</v>
      </c>
      <c r="AQ174" s="83" t="s">
        <v>85</v>
      </c>
      <c r="AR174" s="83" t="s">
        <v>86</v>
      </c>
      <c r="AS174" s="83" t="s">
        <v>81</v>
      </c>
      <c r="AT174" s="83" t="s">
        <v>69</v>
      </c>
      <c r="AU174" s="83" t="s">
        <v>93</v>
      </c>
      <c r="AV174" s="83" t="s">
        <v>80</v>
      </c>
      <c r="AW174" s="83" t="s">
        <v>73</v>
      </c>
      <c r="AX174" s="83" t="s">
        <v>72</v>
      </c>
      <c r="AY174" s="83" t="s">
        <v>72</v>
      </c>
      <c r="AZ174" s="83" t="s">
        <v>72</v>
      </c>
      <c r="BA174" s="83" t="s">
        <v>72</v>
      </c>
      <c r="BB174" s="83" t="s">
        <v>73</v>
      </c>
      <c r="BC174" s="83" t="s">
        <v>73</v>
      </c>
      <c r="BD174" s="83"/>
      <c r="BE174" s="83" t="s">
        <v>73</v>
      </c>
      <c r="BF174" s="83"/>
      <c r="BG174" s="87" t="s">
        <v>335</v>
      </c>
      <c r="BH174" s="86" t="s">
        <v>60</v>
      </c>
      <c r="BI174" s="76" t="s">
        <v>1415</v>
      </c>
      <c r="BJ174">
        <f t="shared" si="6"/>
        <v>15</v>
      </c>
      <c r="BK174" s="87">
        <f t="shared" si="7"/>
        <v>59</v>
      </c>
      <c r="BL174" s="87"/>
      <c r="BM174" s="86" t="str">
        <f>_xlfn.XLOOKUP(Form_Responses1811121314[[#This Row],[Sekolah School (Cleansed)]],'Quality Check'!$B$11:$B$14,'Quality Check'!$C$11:$C$14,)</f>
        <v>Rural</v>
      </c>
      <c r="BN174" s="86" t="str">
        <f>_xlfn.XLOOKUP(Form_Responses1811121314[[#This Row],[Sekolah School (Cleansed)]],'Quality Check'!$B$11:$B$14,'Quality Check'!$D$11:$D$14,)</f>
        <v>Controlled Group (CG)</v>
      </c>
      <c r="BO174" s="87" t="str">
        <f>_xlfn.XLOOKUP(AS174,'Cleansing - Toothpaste Brand'!A:A,'Cleansing - Toothpaste Brand'!B:B,)</f>
        <v>Colgate</v>
      </c>
      <c r="BP174" s="87"/>
      <c r="BQ17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74" s="86" t="str">
        <f>_xlfn.XLOOKUP(AP174,'Cleansing - Response'!E:E,'Cleansing - Response'!F:F,)</f>
        <v>2 days and more</v>
      </c>
      <c r="BS174" s="86">
        <f>IF(Form_Responses1811121314[[#This Row],[Answer - B1]]="2 days and more",1,0)</f>
        <v>1</v>
      </c>
      <c r="BT174" s="86" t="str">
        <f>_xlfn.XLOOKUP(AQ174,'Cleansing - Response'!E:E,'Cleansing - Response'!F:F,)</f>
        <v>2 days and more</v>
      </c>
      <c r="BU174" s="86">
        <f>IF(Form_Responses1811121314[[#This Row],[Answer - B2]]="2 days and more",1,0)</f>
        <v>1</v>
      </c>
      <c r="BV174" s="86" t="str">
        <f t="shared" si="8"/>
        <v>Ya / Yes</v>
      </c>
      <c r="BW174" s="86">
        <f>IF(Form_Responses1811121314[[#This Row],[Answer - B3]]="Ya / Yes",1,0)</f>
        <v>1</v>
      </c>
      <c r="BX174" s="86" t="str">
        <f>_xlfn.XLOOKUP(AT174,'Cleansing - Response'!E:E,'Cleansing - Response'!F:F,)</f>
        <v>Rarely / Sometimes</v>
      </c>
      <c r="BY174" s="86">
        <f>IF(Form_Responses1811121314[[#This Row],[Answer - B4]]="Always",1,0)</f>
        <v>0</v>
      </c>
      <c r="BZ174" s="86" t="str">
        <f>_xlfn.XLOOKUP(AU174,'Cleansing - Response'!H:H,'Cleansing - Response'!I:I,)</f>
        <v>Not using dental floss</v>
      </c>
      <c r="CA174" s="86">
        <f>IF(Form_Responses1811121314[[#This Row],[Answer - B5]]="Sometimes / When in need",2,IF(Form_Responses1811121314[[#This Row],[Answer - B5]]="Using dental floss at least once",1,0))</f>
        <v>0</v>
      </c>
      <c r="CB174" s="86" t="str">
        <f>_xlfn.XLOOKUP(AV174,'Cleansing - Response'!K:K,'Cleansing - Response'!L:L,)</f>
        <v>Up to 1 time a day</v>
      </c>
      <c r="CC174" s="86">
        <f>IF(Form_Responses1811121314[[#This Row],[Answer - B6]]="More than 1 time a day",1,0)</f>
        <v>0</v>
      </c>
      <c r="CD174" s="86" t="str">
        <f>_xlfn.XLOOKUP(AW174,'Cleansing - Response'!$N:$N,'Cleansing - Response'!$O:$O,)</f>
        <v>No</v>
      </c>
      <c r="CE174" s="86">
        <f>IF(Form_Responses1811121314[[#This Row],[Answer - B7-1]]="Yes / Sometimes",1,0)</f>
        <v>0</v>
      </c>
      <c r="CF174" s="86" t="str">
        <f>_xlfn.XLOOKUP(AX174,'Cleansing - Response'!$N:$N,'Cleansing - Response'!$O:$O,)</f>
        <v>Yes / Sometimes</v>
      </c>
      <c r="CG174" s="86">
        <f>IF(Form_Responses1811121314[[#This Row],[Answer - B7-2]]="Yes / Sometimes",1,0)</f>
        <v>1</v>
      </c>
      <c r="CH174" s="86" t="str">
        <f>_xlfn.XLOOKUP(AY174,'Cleansing - Response'!$N:$N,'Cleansing - Response'!$O:$O,)</f>
        <v>Yes / Sometimes</v>
      </c>
      <c r="CI174" s="86">
        <f>IF(Form_Responses1811121314[[#This Row],[Answer - B7-3]]="Yes / Sometimes",1,0)</f>
        <v>1</v>
      </c>
      <c r="CJ174" s="86" t="str">
        <f>_xlfn.XLOOKUP(AZ174,'Cleansing - Response'!$N:$N,'Cleansing - Response'!$O:$O,)</f>
        <v>Yes / Sometimes</v>
      </c>
      <c r="CK174" s="86">
        <f>IF(Form_Responses1811121314[[#This Row],[Answer - B7-4]]="Yes / Sometimes",1,0)</f>
        <v>1</v>
      </c>
      <c r="CL174" s="86" t="str">
        <f>_xlfn.XLOOKUP(BA174,'Cleansing - Response'!$N:$N,'Cleansing - Response'!$O:$O,)</f>
        <v>Yes / Sometimes</v>
      </c>
      <c r="CM174" s="86">
        <f>IF(Form_Responses1811121314[[#This Row],[Answer - B7-5]]="Yes / Sometimes",1,0)</f>
        <v>1</v>
      </c>
      <c r="CN174" s="86" t="str">
        <f>_xlfn.XLOOKUP(BB174,'Cleansing - Response'!$N:$N,'Cleansing - Response'!$O:$O,)</f>
        <v>No</v>
      </c>
      <c r="CO174" s="86">
        <f>IF(Form_Responses1811121314[[#This Row],[Answer - B7-6]]="Yes / Sometimes",1,0)</f>
        <v>0</v>
      </c>
      <c r="CP174" s="87" t="str">
        <f>IF(COUNTIF(Form_Responses1811121314[[#This Row],[Answer - B7-1]:[Answer - B7-6]], "Yes / Sometimes") &gt; 4, "More than 4 times","Up to 4 times")</f>
        <v>Up to 4 times</v>
      </c>
      <c r="CQ174" s="152">
        <f>IF(Form_Responses1811121314[[#This Row],[Answer - B7 (Overall)]]="More than 4 times",1,0)</f>
        <v>0</v>
      </c>
    </row>
    <row r="175" spans="1:95" ht="13.2" hidden="1" x14ac:dyDescent="0.25">
      <c r="A175" s="82">
        <v>45572.501242557875</v>
      </c>
      <c r="B175" s="83" t="s">
        <v>563</v>
      </c>
      <c r="C175" s="84" t="s">
        <v>564</v>
      </c>
      <c r="D175" s="83">
        <v>26.85</v>
      </c>
      <c r="E175" s="83">
        <v>0.12</v>
      </c>
      <c r="F175" s="83" t="s">
        <v>423</v>
      </c>
      <c r="G175" s="83" t="s">
        <v>76</v>
      </c>
      <c r="H175" s="83" t="s">
        <v>565</v>
      </c>
      <c r="I175" s="83" t="s">
        <v>63</v>
      </c>
      <c r="J175" s="83" t="s">
        <v>64</v>
      </c>
      <c r="K175" s="83" t="s">
        <v>64</v>
      </c>
      <c r="L175" s="83" t="s">
        <v>64</v>
      </c>
      <c r="M175" s="83" t="s">
        <v>78</v>
      </c>
      <c r="N175" s="83" t="s">
        <v>64</v>
      </c>
      <c r="O175" s="83" t="s">
        <v>64</v>
      </c>
      <c r="P175" s="83" t="s">
        <v>84</v>
      </c>
      <c r="Q175" s="83" t="s">
        <v>78</v>
      </c>
      <c r="R175" s="83" t="s">
        <v>64</v>
      </c>
      <c r="S175" s="83" t="s">
        <v>64</v>
      </c>
      <c r="T175" s="83" t="s">
        <v>78</v>
      </c>
      <c r="U175" s="83" t="s">
        <v>78</v>
      </c>
      <c r="V175" s="83" t="s">
        <v>64</v>
      </c>
      <c r="W175" s="83" t="s">
        <v>64</v>
      </c>
      <c r="X175" s="83" t="s">
        <v>64</v>
      </c>
      <c r="Y175" s="83" t="s">
        <v>64</v>
      </c>
      <c r="Z175" s="83" t="s">
        <v>65</v>
      </c>
      <c r="AA175" s="83" t="s">
        <v>65</v>
      </c>
      <c r="AB175" s="83" t="s">
        <v>79</v>
      </c>
      <c r="AC175" s="83" t="s">
        <v>65</v>
      </c>
      <c r="AD175" s="83" t="s">
        <v>65</v>
      </c>
      <c r="AE175" s="83" t="s">
        <v>65</v>
      </c>
      <c r="AF175" s="83" t="s">
        <v>65</v>
      </c>
      <c r="AG175" s="83" t="s">
        <v>65</v>
      </c>
      <c r="AH175" s="83" t="s">
        <v>65</v>
      </c>
      <c r="AI175" s="83" t="s">
        <v>101</v>
      </c>
      <c r="AJ175" s="83" t="s">
        <v>65</v>
      </c>
      <c r="AK175" s="83" t="s">
        <v>65</v>
      </c>
      <c r="AL175" s="83" t="s">
        <v>65</v>
      </c>
      <c r="AM175" s="83" t="s">
        <v>65</v>
      </c>
      <c r="AN175" s="83" t="s">
        <v>66</v>
      </c>
      <c r="AO175" s="83" t="s">
        <v>65</v>
      </c>
      <c r="AP175" s="83" t="s">
        <v>85</v>
      </c>
      <c r="AQ175" s="83" t="s">
        <v>85</v>
      </c>
      <c r="AR175" s="83" t="s">
        <v>63</v>
      </c>
      <c r="AS175" s="83" t="s">
        <v>120</v>
      </c>
      <c r="AT175" s="83" t="s">
        <v>87</v>
      </c>
      <c r="AU175" s="83" t="s">
        <v>70</v>
      </c>
      <c r="AV175" s="83" t="s">
        <v>71</v>
      </c>
      <c r="AW175" s="83" t="s">
        <v>72</v>
      </c>
      <c r="AX175" s="83" t="s">
        <v>73</v>
      </c>
      <c r="AY175" s="83" t="s">
        <v>72</v>
      </c>
      <c r="AZ175" s="83" t="s">
        <v>73</v>
      </c>
      <c r="BA175" s="83" t="s">
        <v>73</v>
      </c>
      <c r="BB175" s="83" t="s">
        <v>63</v>
      </c>
      <c r="BC175" s="83" t="s">
        <v>73</v>
      </c>
      <c r="BD175" s="83"/>
      <c r="BE175" s="83" t="s">
        <v>73</v>
      </c>
      <c r="BF175" s="83"/>
      <c r="BG175" s="87" t="s">
        <v>335</v>
      </c>
      <c r="BH175" s="86" t="s">
        <v>60</v>
      </c>
      <c r="BI175" s="76" t="s">
        <v>1414</v>
      </c>
      <c r="BJ175">
        <f t="shared" si="6"/>
        <v>12</v>
      </c>
      <c r="BK175" s="87">
        <f t="shared" si="7"/>
        <v>61</v>
      </c>
      <c r="BL175" s="87"/>
      <c r="BM175" s="86" t="str">
        <f>_xlfn.XLOOKUP(Form_Responses1811121314[[#This Row],[Sekolah School (Cleansed)]],'Quality Check'!$B$11:$B$14,'Quality Check'!$C$11:$C$14,)</f>
        <v>Rural</v>
      </c>
      <c r="BN175" s="86" t="str">
        <f>_xlfn.XLOOKUP(Form_Responses1811121314[[#This Row],[Sekolah School (Cleansed)]],'Quality Check'!$B$11:$B$14,'Quality Check'!$D$11:$D$14,)</f>
        <v>Controlled Group (CG)</v>
      </c>
      <c r="BO175" s="87" t="str">
        <f>_xlfn.XLOOKUP(AS175,'Cleansing - Toothpaste Brand'!A:A,'Cleansing - Toothpaste Brand'!B:B,)</f>
        <v>Colgate</v>
      </c>
      <c r="BP175" s="87"/>
      <c r="BQ17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75" s="86" t="str">
        <f>_xlfn.XLOOKUP(AP175,'Cleansing - Response'!E:E,'Cleansing - Response'!F:F,)</f>
        <v>2 days and more</v>
      </c>
      <c r="BS175" s="86">
        <f>IF(Form_Responses1811121314[[#This Row],[Answer - B1]]="2 days and more",1,0)</f>
        <v>1</v>
      </c>
      <c r="BT175" s="86" t="str">
        <f>_xlfn.XLOOKUP(AQ175,'Cleansing - Response'!E:E,'Cleansing - Response'!F:F,)</f>
        <v>2 days and more</v>
      </c>
      <c r="BU175" s="86">
        <f>IF(Form_Responses1811121314[[#This Row],[Answer - B2]]="2 days and more",1,0)</f>
        <v>1</v>
      </c>
      <c r="BV175" s="86" t="str">
        <f t="shared" si="8"/>
        <v>Ya / Yes</v>
      </c>
      <c r="BW175" s="86">
        <f>IF(Form_Responses1811121314[[#This Row],[Answer - B3]]="Ya / Yes",1,0)</f>
        <v>1</v>
      </c>
      <c r="BX175" s="86" t="str">
        <f>_xlfn.XLOOKUP(AT175,'Cleansing - Response'!E:E,'Cleansing - Response'!F:F,)</f>
        <v>Always</v>
      </c>
      <c r="BY175" s="86">
        <f>IF(Form_Responses1811121314[[#This Row],[Answer - B4]]="Always",1,0)</f>
        <v>1</v>
      </c>
      <c r="BZ175" s="86" t="str">
        <f>_xlfn.XLOOKUP(AU175,'Cleansing - Response'!H:H,'Cleansing - Response'!I:I,)</f>
        <v>Sometimes / When in need</v>
      </c>
      <c r="CA175" s="86">
        <f>IF(Form_Responses1811121314[[#This Row],[Answer - B5]]="Sometimes / When in need",2,IF(Form_Responses1811121314[[#This Row],[Answer - B5]]="Using dental floss at least once",1,0))</f>
        <v>2</v>
      </c>
      <c r="CB175" s="86" t="str">
        <f>_xlfn.XLOOKUP(AV175,'Cleansing - Response'!K:K,'Cleansing - Response'!L:L,)</f>
        <v>Up to 1 time a day</v>
      </c>
      <c r="CC175" s="86">
        <f>IF(Form_Responses1811121314[[#This Row],[Answer - B6]]="More than 1 time a day",1,0)</f>
        <v>0</v>
      </c>
      <c r="CD175" s="86" t="str">
        <f>_xlfn.XLOOKUP(AW175,'Cleansing - Response'!$N:$N,'Cleansing - Response'!$O:$O,)</f>
        <v>Yes / Sometimes</v>
      </c>
      <c r="CE175" s="86">
        <f>IF(Form_Responses1811121314[[#This Row],[Answer - B7-1]]="Yes / Sometimes",1,0)</f>
        <v>1</v>
      </c>
      <c r="CF175" s="86" t="str">
        <f>_xlfn.XLOOKUP(AX175,'Cleansing - Response'!$N:$N,'Cleansing - Response'!$O:$O,)</f>
        <v>No</v>
      </c>
      <c r="CG175" s="86">
        <f>IF(Form_Responses1811121314[[#This Row],[Answer - B7-2]]="Yes / Sometimes",1,0)</f>
        <v>0</v>
      </c>
      <c r="CH175" s="86" t="str">
        <f>_xlfn.XLOOKUP(AY175,'Cleansing - Response'!$N:$N,'Cleansing - Response'!$O:$O,)</f>
        <v>Yes / Sometimes</v>
      </c>
      <c r="CI175" s="86">
        <f>IF(Form_Responses1811121314[[#This Row],[Answer - B7-3]]="Yes / Sometimes",1,0)</f>
        <v>1</v>
      </c>
      <c r="CJ175" s="86" t="str">
        <f>_xlfn.XLOOKUP(AZ175,'Cleansing - Response'!$N:$N,'Cleansing - Response'!$O:$O,)</f>
        <v>No</v>
      </c>
      <c r="CK175" s="86">
        <f>IF(Form_Responses1811121314[[#This Row],[Answer - B7-4]]="Yes / Sometimes",1,0)</f>
        <v>0</v>
      </c>
      <c r="CL175" s="86" t="str">
        <f>_xlfn.XLOOKUP(BA175,'Cleansing - Response'!$N:$N,'Cleansing - Response'!$O:$O,)</f>
        <v>No</v>
      </c>
      <c r="CM175" s="86">
        <f>IF(Form_Responses1811121314[[#This Row],[Answer - B7-5]]="Yes / Sometimes",1,0)</f>
        <v>0</v>
      </c>
      <c r="CN175" s="86" t="str">
        <f>_xlfn.XLOOKUP(BB175,'Cleansing - Response'!$N:$N,'Cleansing - Response'!$O:$O,)</f>
        <v>Yes / Sometimes</v>
      </c>
      <c r="CO175" s="86">
        <f>IF(Form_Responses1811121314[[#This Row],[Answer - B7-6]]="Yes / Sometimes",1,0)</f>
        <v>1</v>
      </c>
      <c r="CP175" s="87" t="str">
        <f>IF(COUNTIF(Form_Responses1811121314[[#This Row],[Answer - B7-1]:[Answer - B7-6]], "Yes / Sometimes") &gt; 4, "More than 4 times","Up to 4 times")</f>
        <v>Up to 4 times</v>
      </c>
      <c r="CQ175" s="152">
        <f>IF(Form_Responses1811121314[[#This Row],[Answer - B7 (Overall)]]="More than 4 times",1,0)</f>
        <v>0</v>
      </c>
    </row>
    <row r="176" spans="1:95" ht="13.2" hidden="1" x14ac:dyDescent="0.25">
      <c r="A176" s="82">
        <v>45572.50129576389</v>
      </c>
      <c r="B176" s="83" t="s">
        <v>566</v>
      </c>
      <c r="C176" s="84" t="s">
        <v>567</v>
      </c>
      <c r="D176" s="83">
        <v>58.03</v>
      </c>
      <c r="E176" s="83">
        <v>0.57999999999999996</v>
      </c>
      <c r="F176" s="83" t="s">
        <v>423</v>
      </c>
      <c r="G176" s="83" t="s">
        <v>76</v>
      </c>
      <c r="H176" s="83" t="s">
        <v>449</v>
      </c>
      <c r="I176" s="83" t="s">
        <v>63</v>
      </c>
      <c r="J176" s="83" t="s">
        <v>64</v>
      </c>
      <c r="K176" s="83" t="s">
        <v>84</v>
      </c>
      <c r="L176" s="83" t="s">
        <v>145</v>
      </c>
      <c r="M176" s="83" t="s">
        <v>84</v>
      </c>
      <c r="N176" s="83" t="s">
        <v>84</v>
      </c>
      <c r="O176" s="83" t="s">
        <v>84</v>
      </c>
      <c r="P176" s="83" t="s">
        <v>84</v>
      </c>
      <c r="Q176" s="83" t="s">
        <v>64</v>
      </c>
      <c r="R176" s="83" t="s">
        <v>84</v>
      </c>
      <c r="S176" s="83" t="s">
        <v>84</v>
      </c>
      <c r="T176" s="83" t="s">
        <v>84</v>
      </c>
      <c r="U176" s="83" t="s">
        <v>84</v>
      </c>
      <c r="V176" s="83" t="s">
        <v>64</v>
      </c>
      <c r="W176" s="83" t="s">
        <v>64</v>
      </c>
      <c r="X176" s="83" t="s">
        <v>84</v>
      </c>
      <c r="Y176" s="83" t="s">
        <v>64</v>
      </c>
      <c r="Z176" s="83" t="s">
        <v>66</v>
      </c>
      <c r="AA176" s="83" t="s">
        <v>66</v>
      </c>
      <c r="AB176" s="83" t="s">
        <v>66</v>
      </c>
      <c r="AC176" s="83" t="s">
        <v>66</v>
      </c>
      <c r="AD176" s="83" t="s">
        <v>66</v>
      </c>
      <c r="AE176" s="83" t="s">
        <v>65</v>
      </c>
      <c r="AF176" s="83" t="s">
        <v>66</v>
      </c>
      <c r="AG176" s="83" t="s">
        <v>66</v>
      </c>
      <c r="AH176" s="83" t="s">
        <v>66</v>
      </c>
      <c r="AI176" s="83" t="s">
        <v>79</v>
      </c>
      <c r="AJ176" s="83" t="s">
        <v>66</v>
      </c>
      <c r="AK176" s="83" t="s">
        <v>65</v>
      </c>
      <c r="AL176" s="83" t="s">
        <v>66</v>
      </c>
      <c r="AM176" s="83" t="s">
        <v>66</v>
      </c>
      <c r="AN176" s="83" t="s">
        <v>66</v>
      </c>
      <c r="AO176" s="83" t="s">
        <v>66</v>
      </c>
      <c r="AP176" s="83" t="s">
        <v>67</v>
      </c>
      <c r="AQ176" s="83" t="s">
        <v>67</v>
      </c>
      <c r="AR176" s="83" t="s">
        <v>86</v>
      </c>
      <c r="AS176" s="83" t="s">
        <v>223</v>
      </c>
      <c r="AT176" s="83" t="s">
        <v>87</v>
      </c>
      <c r="AU176" s="83" t="s">
        <v>70</v>
      </c>
      <c r="AV176" s="83" t="s">
        <v>71</v>
      </c>
      <c r="AW176" s="83" t="s">
        <v>73</v>
      </c>
      <c r="AX176" s="83" t="s">
        <v>73</v>
      </c>
      <c r="AY176" s="83" t="s">
        <v>72</v>
      </c>
      <c r="AZ176" s="83" t="s">
        <v>72</v>
      </c>
      <c r="BA176" s="83" t="s">
        <v>72</v>
      </c>
      <c r="BB176" s="83" t="s">
        <v>72</v>
      </c>
      <c r="BC176" s="83" t="s">
        <v>73</v>
      </c>
      <c r="BD176" s="83"/>
      <c r="BE176" s="83" t="s">
        <v>73</v>
      </c>
      <c r="BF176" s="83"/>
      <c r="BG176" s="87" t="s">
        <v>335</v>
      </c>
      <c r="BH176" s="86" t="s">
        <v>60</v>
      </c>
      <c r="BI176" s="76" t="s">
        <v>1414</v>
      </c>
      <c r="BJ176">
        <f t="shared" si="6"/>
        <v>5</v>
      </c>
      <c r="BK176" s="87">
        <f t="shared" si="7"/>
        <v>50</v>
      </c>
      <c r="BL176" s="87"/>
      <c r="BM176" s="86" t="str">
        <f>_xlfn.XLOOKUP(Form_Responses1811121314[[#This Row],[Sekolah School (Cleansed)]],'Quality Check'!$B$11:$B$14,'Quality Check'!$C$11:$C$14,)</f>
        <v>Rural</v>
      </c>
      <c r="BN176" s="86" t="str">
        <f>_xlfn.XLOOKUP(Form_Responses1811121314[[#This Row],[Sekolah School (Cleansed)]],'Quality Check'!$B$11:$B$14,'Quality Check'!$D$11:$D$14,)</f>
        <v>Controlled Group (CG)</v>
      </c>
      <c r="BO176" s="87" t="str">
        <f>_xlfn.XLOOKUP(AS176,'Cleansing - Toothpaste Brand'!A:A,'Cleansing - Toothpaste Brand'!B:B,)</f>
        <v>Colgate</v>
      </c>
      <c r="BP176" s="87"/>
      <c r="BQ17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76" s="86" t="str">
        <f>_xlfn.XLOOKUP(AP176,'Cleansing - Response'!E:E,'Cleansing - Response'!F:F,)</f>
        <v>2 days and more</v>
      </c>
      <c r="BS176" s="86">
        <f>IF(Form_Responses1811121314[[#This Row],[Answer - B1]]="2 days and more",1,0)</f>
        <v>1</v>
      </c>
      <c r="BT176" s="86" t="str">
        <f>_xlfn.XLOOKUP(AQ176,'Cleansing - Response'!E:E,'Cleansing - Response'!F:F,)</f>
        <v>2 days and more</v>
      </c>
      <c r="BU176" s="86">
        <f>IF(Form_Responses1811121314[[#This Row],[Answer - B2]]="2 days and more",1,0)</f>
        <v>1</v>
      </c>
      <c r="BV176" s="86" t="str">
        <f t="shared" si="8"/>
        <v>Ya / Yes</v>
      </c>
      <c r="BW176" s="86">
        <f>IF(Form_Responses1811121314[[#This Row],[Answer - B3]]="Ya / Yes",1,0)</f>
        <v>1</v>
      </c>
      <c r="BX176" s="86" t="str">
        <f>_xlfn.XLOOKUP(AT176,'Cleansing - Response'!E:E,'Cleansing - Response'!F:F,)</f>
        <v>Always</v>
      </c>
      <c r="BY176" s="86">
        <f>IF(Form_Responses1811121314[[#This Row],[Answer - B4]]="Always",1,0)</f>
        <v>1</v>
      </c>
      <c r="BZ176" s="86" t="str">
        <f>_xlfn.XLOOKUP(AU176,'Cleansing - Response'!H:H,'Cleansing - Response'!I:I,)</f>
        <v>Sometimes / When in need</v>
      </c>
      <c r="CA176" s="86">
        <f>IF(Form_Responses1811121314[[#This Row],[Answer - B5]]="Sometimes / When in need",2,IF(Form_Responses1811121314[[#This Row],[Answer - B5]]="Using dental floss at least once",1,0))</f>
        <v>2</v>
      </c>
      <c r="CB176" s="86" t="str">
        <f>_xlfn.XLOOKUP(AV176,'Cleansing - Response'!K:K,'Cleansing - Response'!L:L,)</f>
        <v>Up to 1 time a day</v>
      </c>
      <c r="CC176" s="86">
        <f>IF(Form_Responses1811121314[[#This Row],[Answer - B6]]="More than 1 time a day",1,0)</f>
        <v>0</v>
      </c>
      <c r="CD176" s="86" t="str">
        <f>_xlfn.XLOOKUP(AW176,'Cleansing - Response'!$N:$N,'Cleansing - Response'!$O:$O,)</f>
        <v>No</v>
      </c>
      <c r="CE176" s="86">
        <f>IF(Form_Responses1811121314[[#This Row],[Answer - B7-1]]="Yes / Sometimes",1,0)</f>
        <v>0</v>
      </c>
      <c r="CF176" s="86" t="str">
        <f>_xlfn.XLOOKUP(AX176,'Cleansing - Response'!$N:$N,'Cleansing - Response'!$O:$O,)</f>
        <v>No</v>
      </c>
      <c r="CG176" s="86">
        <f>IF(Form_Responses1811121314[[#This Row],[Answer - B7-2]]="Yes / Sometimes",1,0)</f>
        <v>0</v>
      </c>
      <c r="CH176" s="86" t="str">
        <f>_xlfn.XLOOKUP(AY176,'Cleansing - Response'!$N:$N,'Cleansing - Response'!$O:$O,)</f>
        <v>Yes / Sometimes</v>
      </c>
      <c r="CI176" s="86">
        <f>IF(Form_Responses1811121314[[#This Row],[Answer - B7-3]]="Yes / Sometimes",1,0)</f>
        <v>1</v>
      </c>
      <c r="CJ176" s="86" t="str">
        <f>_xlfn.XLOOKUP(AZ176,'Cleansing - Response'!$N:$N,'Cleansing - Response'!$O:$O,)</f>
        <v>Yes / Sometimes</v>
      </c>
      <c r="CK176" s="86">
        <f>IF(Form_Responses1811121314[[#This Row],[Answer - B7-4]]="Yes / Sometimes",1,0)</f>
        <v>1</v>
      </c>
      <c r="CL176" s="86" t="str">
        <f>_xlfn.XLOOKUP(BA176,'Cleansing - Response'!$N:$N,'Cleansing - Response'!$O:$O,)</f>
        <v>Yes / Sometimes</v>
      </c>
      <c r="CM176" s="86">
        <f>IF(Form_Responses1811121314[[#This Row],[Answer - B7-5]]="Yes / Sometimes",1,0)</f>
        <v>1</v>
      </c>
      <c r="CN176" s="86" t="str">
        <f>_xlfn.XLOOKUP(BB176,'Cleansing - Response'!$N:$N,'Cleansing - Response'!$O:$O,)</f>
        <v>Yes / Sometimes</v>
      </c>
      <c r="CO176" s="86">
        <f>IF(Form_Responses1811121314[[#This Row],[Answer - B7-6]]="Yes / Sometimes",1,0)</f>
        <v>1</v>
      </c>
      <c r="CP176" s="87" t="str">
        <f>IF(COUNTIF(Form_Responses1811121314[[#This Row],[Answer - B7-1]:[Answer - B7-6]], "Yes / Sometimes") &gt; 4, "More than 4 times","Up to 4 times")</f>
        <v>Up to 4 times</v>
      </c>
      <c r="CQ176" s="152">
        <f>IF(Form_Responses1811121314[[#This Row],[Answer - B7 (Overall)]]="More than 4 times",1,0)</f>
        <v>0</v>
      </c>
    </row>
    <row r="177" spans="1:95" ht="13.2" hidden="1" x14ac:dyDescent="0.25">
      <c r="A177" s="82">
        <v>45572.502873460646</v>
      </c>
      <c r="B177" s="83" t="s">
        <v>568</v>
      </c>
      <c r="C177" s="84" t="s">
        <v>569</v>
      </c>
      <c r="D177" s="83">
        <v>60.71</v>
      </c>
      <c r="E177" s="83">
        <v>0.57999999999999996</v>
      </c>
      <c r="F177" s="83" t="s">
        <v>423</v>
      </c>
      <c r="G177" s="83" t="s">
        <v>76</v>
      </c>
      <c r="H177" s="83" t="s">
        <v>570</v>
      </c>
      <c r="I177" s="83" t="s">
        <v>63</v>
      </c>
      <c r="J177" s="83" t="s">
        <v>64</v>
      </c>
      <c r="K177" s="83" t="s">
        <v>64</v>
      </c>
      <c r="L177" s="83" t="s">
        <v>64</v>
      </c>
      <c r="M177" s="83" t="s">
        <v>84</v>
      </c>
      <c r="N177" s="83" t="s">
        <v>64</v>
      </c>
      <c r="O177" s="83" t="s">
        <v>64</v>
      </c>
      <c r="P177" s="83" t="s">
        <v>84</v>
      </c>
      <c r="Q177" s="83" t="s">
        <v>64</v>
      </c>
      <c r="R177" s="83" t="s">
        <v>64</v>
      </c>
      <c r="S177" s="83" t="s">
        <v>64</v>
      </c>
      <c r="T177" s="83" t="s">
        <v>84</v>
      </c>
      <c r="U177" s="83" t="s">
        <v>84</v>
      </c>
      <c r="V177" s="83" t="s">
        <v>64</v>
      </c>
      <c r="W177" s="83" t="s">
        <v>84</v>
      </c>
      <c r="X177" s="83" t="s">
        <v>84</v>
      </c>
      <c r="Y177" s="83" t="s">
        <v>84</v>
      </c>
      <c r="Z177" s="83" t="s">
        <v>66</v>
      </c>
      <c r="AA177" s="83" t="s">
        <v>65</v>
      </c>
      <c r="AB177" s="83" t="s">
        <v>66</v>
      </c>
      <c r="AC177" s="83" t="s">
        <v>66</v>
      </c>
      <c r="AD177" s="83" t="s">
        <v>66</v>
      </c>
      <c r="AE177" s="83" t="s">
        <v>65</v>
      </c>
      <c r="AF177" s="83" t="s">
        <v>66</v>
      </c>
      <c r="AG177" s="83" t="s">
        <v>66</v>
      </c>
      <c r="AH177" s="83" t="s">
        <v>66</v>
      </c>
      <c r="AI177" s="83" t="s">
        <v>101</v>
      </c>
      <c r="AJ177" s="83" t="s">
        <v>65</v>
      </c>
      <c r="AK177" s="83" t="s">
        <v>66</v>
      </c>
      <c r="AL177" s="83" t="s">
        <v>66</v>
      </c>
      <c r="AM177" s="83" t="s">
        <v>66</v>
      </c>
      <c r="AN177" s="83" t="s">
        <v>66</v>
      </c>
      <c r="AO177" s="83" t="s">
        <v>66</v>
      </c>
      <c r="AP177" s="83" t="s">
        <v>67</v>
      </c>
      <c r="AQ177" s="83" t="s">
        <v>80</v>
      </c>
      <c r="AR177" s="83" t="s">
        <v>86</v>
      </c>
      <c r="AS177" s="83" t="s">
        <v>571</v>
      </c>
      <c r="AT177" s="83" t="s">
        <v>87</v>
      </c>
      <c r="AU177" s="83" t="s">
        <v>93</v>
      </c>
      <c r="AV177" s="83" t="s">
        <v>71</v>
      </c>
      <c r="AW177" s="83" t="s">
        <v>72</v>
      </c>
      <c r="AX177" s="83" t="s">
        <v>72</v>
      </c>
      <c r="AY177" s="83" t="s">
        <v>72</v>
      </c>
      <c r="AZ177" s="83" t="s">
        <v>72</v>
      </c>
      <c r="BA177" s="83" t="s">
        <v>72</v>
      </c>
      <c r="BB177" s="83" t="s">
        <v>72</v>
      </c>
      <c r="BC177" s="83" t="s">
        <v>73</v>
      </c>
      <c r="BD177" s="83"/>
      <c r="BE177" s="83" t="s">
        <v>73</v>
      </c>
      <c r="BF177" s="83"/>
      <c r="BG177" s="87" t="s">
        <v>335</v>
      </c>
      <c r="BH177" s="86" t="s">
        <v>60</v>
      </c>
      <c r="BI177" s="76" t="s">
        <v>1414</v>
      </c>
      <c r="BJ177">
        <f t="shared" si="6"/>
        <v>9</v>
      </c>
      <c r="BK177" s="87">
        <f t="shared" si="7"/>
        <v>52</v>
      </c>
      <c r="BL177" s="87"/>
      <c r="BM177" s="86" t="str">
        <f>_xlfn.XLOOKUP(Form_Responses1811121314[[#This Row],[Sekolah School (Cleansed)]],'Quality Check'!$B$11:$B$14,'Quality Check'!$C$11:$C$14,)</f>
        <v>Rural</v>
      </c>
      <c r="BN177" s="86" t="str">
        <f>_xlfn.XLOOKUP(Form_Responses1811121314[[#This Row],[Sekolah School (Cleansed)]],'Quality Check'!$B$11:$B$14,'Quality Check'!$D$11:$D$14,)</f>
        <v>Controlled Group (CG)</v>
      </c>
      <c r="BO177" s="87" t="str">
        <f>_xlfn.XLOOKUP(AS177,'Cleansing - Toothpaste Brand'!A:A,'Cleansing - Toothpaste Brand'!B:B,)</f>
        <v>Colgate</v>
      </c>
      <c r="BP177" s="87"/>
      <c r="BQ17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77" s="86" t="str">
        <f>_xlfn.XLOOKUP(AP177,'Cleansing - Response'!E:E,'Cleansing - Response'!F:F,)</f>
        <v>2 days and more</v>
      </c>
      <c r="BS177" s="86">
        <f>IF(Form_Responses1811121314[[#This Row],[Answer - B1]]="2 days and more",1,0)</f>
        <v>1</v>
      </c>
      <c r="BT177" s="86" t="str">
        <f>_xlfn.XLOOKUP(AQ177,'Cleansing - Response'!E:E,'Cleansing - Response'!F:F,)</f>
        <v>Less than 2 days</v>
      </c>
      <c r="BU177" s="86">
        <f>IF(Form_Responses1811121314[[#This Row],[Answer - B2]]="2 days and more",1,0)</f>
        <v>0</v>
      </c>
      <c r="BV177" s="86" t="str">
        <f t="shared" si="8"/>
        <v>Ya / Yes</v>
      </c>
      <c r="BW177" s="86">
        <f>IF(Form_Responses1811121314[[#This Row],[Answer - B3]]="Ya / Yes",1,0)</f>
        <v>1</v>
      </c>
      <c r="BX177" s="86" t="str">
        <f>_xlfn.XLOOKUP(AT177,'Cleansing - Response'!E:E,'Cleansing - Response'!F:F,)</f>
        <v>Always</v>
      </c>
      <c r="BY177" s="86">
        <f>IF(Form_Responses1811121314[[#This Row],[Answer - B4]]="Always",1,0)</f>
        <v>1</v>
      </c>
      <c r="BZ177" s="86" t="str">
        <f>_xlfn.XLOOKUP(AU177,'Cleansing - Response'!H:H,'Cleansing - Response'!I:I,)</f>
        <v>Not using dental floss</v>
      </c>
      <c r="CA177" s="86">
        <f>IF(Form_Responses1811121314[[#This Row],[Answer - B5]]="Sometimes / When in need",2,IF(Form_Responses1811121314[[#This Row],[Answer - B5]]="Using dental floss at least once",1,0))</f>
        <v>0</v>
      </c>
      <c r="CB177" s="86" t="str">
        <f>_xlfn.XLOOKUP(AV177,'Cleansing - Response'!K:K,'Cleansing - Response'!L:L,)</f>
        <v>Up to 1 time a day</v>
      </c>
      <c r="CC177" s="86">
        <f>IF(Form_Responses1811121314[[#This Row],[Answer - B6]]="More than 1 time a day",1,0)</f>
        <v>0</v>
      </c>
      <c r="CD177" s="86" t="str">
        <f>_xlfn.XLOOKUP(AW177,'Cleansing - Response'!$N:$N,'Cleansing - Response'!$O:$O,)</f>
        <v>Yes / Sometimes</v>
      </c>
      <c r="CE177" s="86">
        <f>IF(Form_Responses1811121314[[#This Row],[Answer - B7-1]]="Yes / Sometimes",1,0)</f>
        <v>1</v>
      </c>
      <c r="CF177" s="86" t="str">
        <f>_xlfn.XLOOKUP(AX177,'Cleansing - Response'!$N:$N,'Cleansing - Response'!$O:$O,)</f>
        <v>Yes / Sometimes</v>
      </c>
      <c r="CG177" s="86">
        <f>IF(Form_Responses1811121314[[#This Row],[Answer - B7-2]]="Yes / Sometimes",1,0)</f>
        <v>1</v>
      </c>
      <c r="CH177" s="86" t="str">
        <f>_xlfn.XLOOKUP(AY177,'Cleansing - Response'!$N:$N,'Cleansing - Response'!$O:$O,)</f>
        <v>Yes / Sometimes</v>
      </c>
      <c r="CI177" s="86">
        <f>IF(Form_Responses1811121314[[#This Row],[Answer - B7-3]]="Yes / Sometimes",1,0)</f>
        <v>1</v>
      </c>
      <c r="CJ177" s="86" t="str">
        <f>_xlfn.XLOOKUP(AZ177,'Cleansing - Response'!$N:$N,'Cleansing - Response'!$O:$O,)</f>
        <v>Yes / Sometimes</v>
      </c>
      <c r="CK177" s="86">
        <f>IF(Form_Responses1811121314[[#This Row],[Answer - B7-4]]="Yes / Sometimes",1,0)</f>
        <v>1</v>
      </c>
      <c r="CL177" s="86" t="str">
        <f>_xlfn.XLOOKUP(BA177,'Cleansing - Response'!$N:$N,'Cleansing - Response'!$O:$O,)</f>
        <v>Yes / Sometimes</v>
      </c>
      <c r="CM177" s="86">
        <f>IF(Form_Responses1811121314[[#This Row],[Answer - B7-5]]="Yes / Sometimes",1,0)</f>
        <v>1</v>
      </c>
      <c r="CN177" s="86" t="str">
        <f>_xlfn.XLOOKUP(BB177,'Cleansing - Response'!$N:$N,'Cleansing - Response'!$O:$O,)</f>
        <v>Yes / Sometimes</v>
      </c>
      <c r="CO177" s="86">
        <f>IF(Form_Responses1811121314[[#This Row],[Answer - B7-6]]="Yes / Sometimes",1,0)</f>
        <v>1</v>
      </c>
      <c r="CP177" s="87" t="str">
        <f>IF(COUNTIF(Form_Responses1811121314[[#This Row],[Answer - B7-1]:[Answer - B7-6]], "Yes / Sometimes") &gt; 4, "More than 4 times","Up to 4 times")</f>
        <v>More than 4 times</v>
      </c>
      <c r="CQ177" s="152">
        <f>IF(Form_Responses1811121314[[#This Row],[Answer - B7 (Overall)]]="More than 4 times",1,0)</f>
        <v>1</v>
      </c>
    </row>
    <row r="178" spans="1:95" ht="13.2" hidden="1" x14ac:dyDescent="0.25">
      <c r="A178" s="82">
        <v>45572.506699999998</v>
      </c>
      <c r="B178" s="83" t="s">
        <v>572</v>
      </c>
      <c r="C178" s="84" t="s">
        <v>573</v>
      </c>
      <c r="D178" s="83">
        <v>57.14</v>
      </c>
      <c r="E178" s="83">
        <v>0.79</v>
      </c>
      <c r="F178" s="83" t="s">
        <v>423</v>
      </c>
      <c r="G178" s="83" t="s">
        <v>76</v>
      </c>
      <c r="H178" s="83" t="s">
        <v>574</v>
      </c>
      <c r="I178" s="83" t="s">
        <v>63</v>
      </c>
      <c r="J178" s="83" t="s">
        <v>145</v>
      </c>
      <c r="K178" s="83" t="s">
        <v>64</v>
      </c>
      <c r="L178" s="83" t="s">
        <v>64</v>
      </c>
      <c r="M178" s="83" t="s">
        <v>84</v>
      </c>
      <c r="N178" s="83" t="s">
        <v>64</v>
      </c>
      <c r="O178" s="83" t="s">
        <v>64</v>
      </c>
      <c r="P178" s="83" t="s">
        <v>84</v>
      </c>
      <c r="Q178" s="83" t="s">
        <v>64</v>
      </c>
      <c r="R178" s="83" t="s">
        <v>64</v>
      </c>
      <c r="S178" s="83" t="s">
        <v>64</v>
      </c>
      <c r="T178" s="83" t="s">
        <v>64</v>
      </c>
      <c r="U178" s="83" t="s">
        <v>84</v>
      </c>
      <c r="V178" s="83" t="s">
        <v>64</v>
      </c>
      <c r="W178" s="83" t="s">
        <v>64</v>
      </c>
      <c r="X178" s="83" t="s">
        <v>84</v>
      </c>
      <c r="Y178" s="83" t="s">
        <v>64</v>
      </c>
      <c r="Z178" s="83" t="s">
        <v>66</v>
      </c>
      <c r="AA178" s="83" t="s">
        <v>65</v>
      </c>
      <c r="AB178" s="83" t="s">
        <v>66</v>
      </c>
      <c r="AC178" s="83" t="s">
        <v>65</v>
      </c>
      <c r="AD178" s="83" t="s">
        <v>66</v>
      </c>
      <c r="AE178" s="83" t="s">
        <v>66</v>
      </c>
      <c r="AF178" s="83" t="s">
        <v>66</v>
      </c>
      <c r="AG178" s="83" t="s">
        <v>66</v>
      </c>
      <c r="AH178" s="83" t="s">
        <v>66</v>
      </c>
      <c r="AI178" s="83" t="s">
        <v>79</v>
      </c>
      <c r="AJ178" s="83" t="s">
        <v>66</v>
      </c>
      <c r="AK178" s="83" t="s">
        <v>66</v>
      </c>
      <c r="AL178" s="83" t="s">
        <v>66</v>
      </c>
      <c r="AM178" s="83" t="s">
        <v>66</v>
      </c>
      <c r="AN178" s="83" t="s">
        <v>66</v>
      </c>
      <c r="AO178" s="83" t="s">
        <v>66</v>
      </c>
      <c r="AP178" s="83" t="s">
        <v>85</v>
      </c>
      <c r="AQ178" s="83" t="s">
        <v>85</v>
      </c>
      <c r="AR178" s="83" t="s">
        <v>63</v>
      </c>
      <c r="AS178" s="83" t="s">
        <v>120</v>
      </c>
      <c r="AT178" s="83" t="s">
        <v>69</v>
      </c>
      <c r="AU178" s="83" t="s">
        <v>70</v>
      </c>
      <c r="AV178" s="83" t="s">
        <v>71</v>
      </c>
      <c r="AW178" s="83" t="s">
        <v>72</v>
      </c>
      <c r="AX178" s="83" t="s">
        <v>63</v>
      </c>
      <c r="AY178" s="83" t="s">
        <v>73</v>
      </c>
      <c r="AZ178" s="83" t="s">
        <v>63</v>
      </c>
      <c r="BA178" s="83" t="s">
        <v>72</v>
      </c>
      <c r="BB178" s="83" t="s">
        <v>72</v>
      </c>
      <c r="BC178" s="83" t="s">
        <v>73</v>
      </c>
      <c r="BD178" s="83"/>
      <c r="BE178" s="83" t="s">
        <v>73</v>
      </c>
      <c r="BF178" s="83"/>
      <c r="BG178" s="87" t="s">
        <v>335</v>
      </c>
      <c r="BH178" s="86" t="s">
        <v>60</v>
      </c>
      <c r="BI178" s="76" t="s">
        <v>1414</v>
      </c>
      <c r="BJ178">
        <f t="shared" si="6"/>
        <v>11</v>
      </c>
      <c r="BK178" s="87">
        <f t="shared" si="7"/>
        <v>50</v>
      </c>
      <c r="BL178" s="87"/>
      <c r="BM178" s="86" t="str">
        <f>_xlfn.XLOOKUP(Form_Responses1811121314[[#This Row],[Sekolah School (Cleansed)]],'Quality Check'!$B$11:$B$14,'Quality Check'!$C$11:$C$14,)</f>
        <v>Rural</v>
      </c>
      <c r="BN178" s="86" t="str">
        <f>_xlfn.XLOOKUP(Form_Responses1811121314[[#This Row],[Sekolah School (Cleansed)]],'Quality Check'!$B$11:$B$14,'Quality Check'!$D$11:$D$14,)</f>
        <v>Controlled Group (CG)</v>
      </c>
      <c r="BO178" s="87" t="str">
        <f>_xlfn.XLOOKUP(AS178,'Cleansing - Toothpaste Brand'!A:A,'Cleansing - Toothpaste Brand'!B:B,)</f>
        <v>Colgate</v>
      </c>
      <c r="BP178" s="87"/>
      <c r="BQ17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78" s="86" t="str">
        <f>_xlfn.XLOOKUP(AP178,'Cleansing - Response'!E:E,'Cleansing - Response'!F:F,)</f>
        <v>2 days and more</v>
      </c>
      <c r="BS178" s="86">
        <f>IF(Form_Responses1811121314[[#This Row],[Answer - B1]]="2 days and more",1,0)</f>
        <v>1</v>
      </c>
      <c r="BT178" s="86" t="str">
        <f>_xlfn.XLOOKUP(AQ178,'Cleansing - Response'!E:E,'Cleansing - Response'!F:F,)</f>
        <v>2 days and more</v>
      </c>
      <c r="BU178" s="86">
        <f>IF(Form_Responses1811121314[[#This Row],[Answer - B2]]="2 days and more",1,0)</f>
        <v>1</v>
      </c>
      <c r="BV178" s="86" t="str">
        <f t="shared" si="8"/>
        <v>Ya / Yes</v>
      </c>
      <c r="BW178" s="86">
        <f>IF(Form_Responses1811121314[[#This Row],[Answer - B3]]="Ya / Yes",1,0)</f>
        <v>1</v>
      </c>
      <c r="BX178" s="86" t="str">
        <f>_xlfn.XLOOKUP(AT178,'Cleansing - Response'!E:E,'Cleansing - Response'!F:F,)</f>
        <v>Rarely / Sometimes</v>
      </c>
      <c r="BY178" s="86">
        <f>IF(Form_Responses1811121314[[#This Row],[Answer - B4]]="Always",1,0)</f>
        <v>0</v>
      </c>
      <c r="BZ178" s="86" t="str">
        <f>_xlfn.XLOOKUP(AU178,'Cleansing - Response'!H:H,'Cleansing - Response'!I:I,)</f>
        <v>Sometimes / When in need</v>
      </c>
      <c r="CA178" s="86">
        <f>IF(Form_Responses1811121314[[#This Row],[Answer - B5]]="Sometimes / When in need",2,IF(Form_Responses1811121314[[#This Row],[Answer - B5]]="Using dental floss at least once",1,0))</f>
        <v>2</v>
      </c>
      <c r="CB178" s="86" t="str">
        <f>_xlfn.XLOOKUP(AV178,'Cleansing - Response'!K:K,'Cleansing - Response'!L:L,)</f>
        <v>Up to 1 time a day</v>
      </c>
      <c r="CC178" s="86">
        <f>IF(Form_Responses1811121314[[#This Row],[Answer - B6]]="More than 1 time a day",1,0)</f>
        <v>0</v>
      </c>
      <c r="CD178" s="86" t="str">
        <f>_xlfn.XLOOKUP(AW178,'Cleansing - Response'!$N:$N,'Cleansing - Response'!$O:$O,)</f>
        <v>Yes / Sometimes</v>
      </c>
      <c r="CE178" s="86">
        <f>IF(Form_Responses1811121314[[#This Row],[Answer - B7-1]]="Yes / Sometimes",1,0)</f>
        <v>1</v>
      </c>
      <c r="CF178" s="86" t="str">
        <f>_xlfn.XLOOKUP(AX178,'Cleansing - Response'!$N:$N,'Cleansing - Response'!$O:$O,)</f>
        <v>Yes / Sometimes</v>
      </c>
      <c r="CG178" s="86">
        <f>IF(Form_Responses1811121314[[#This Row],[Answer - B7-2]]="Yes / Sometimes",1,0)</f>
        <v>1</v>
      </c>
      <c r="CH178" s="86" t="str">
        <f>_xlfn.XLOOKUP(AY178,'Cleansing - Response'!$N:$N,'Cleansing - Response'!$O:$O,)</f>
        <v>No</v>
      </c>
      <c r="CI178" s="86">
        <f>IF(Form_Responses1811121314[[#This Row],[Answer - B7-3]]="Yes / Sometimes",1,0)</f>
        <v>0</v>
      </c>
      <c r="CJ178" s="86" t="str">
        <f>_xlfn.XLOOKUP(AZ178,'Cleansing - Response'!$N:$N,'Cleansing - Response'!$O:$O,)</f>
        <v>Yes / Sometimes</v>
      </c>
      <c r="CK178" s="86">
        <f>IF(Form_Responses1811121314[[#This Row],[Answer - B7-4]]="Yes / Sometimes",1,0)</f>
        <v>1</v>
      </c>
      <c r="CL178" s="86" t="str">
        <f>_xlfn.XLOOKUP(BA178,'Cleansing - Response'!$N:$N,'Cleansing - Response'!$O:$O,)</f>
        <v>Yes / Sometimes</v>
      </c>
      <c r="CM178" s="86">
        <f>IF(Form_Responses1811121314[[#This Row],[Answer - B7-5]]="Yes / Sometimes",1,0)</f>
        <v>1</v>
      </c>
      <c r="CN178" s="86" t="str">
        <f>_xlfn.XLOOKUP(BB178,'Cleansing - Response'!$N:$N,'Cleansing - Response'!$O:$O,)</f>
        <v>Yes / Sometimes</v>
      </c>
      <c r="CO178" s="86">
        <f>IF(Form_Responses1811121314[[#This Row],[Answer - B7-6]]="Yes / Sometimes",1,0)</f>
        <v>1</v>
      </c>
      <c r="CP178" s="87" t="str">
        <f>IF(COUNTIF(Form_Responses1811121314[[#This Row],[Answer - B7-1]:[Answer - B7-6]], "Yes / Sometimes") &gt; 4, "More than 4 times","Up to 4 times")</f>
        <v>More than 4 times</v>
      </c>
      <c r="CQ178" s="152">
        <f>IF(Form_Responses1811121314[[#This Row],[Answer - B7 (Overall)]]="More than 4 times",1,0)</f>
        <v>1</v>
      </c>
    </row>
    <row r="179" spans="1:95" ht="13.2" hidden="1" x14ac:dyDescent="0.25">
      <c r="A179" s="82">
        <v>45572.507732523147</v>
      </c>
      <c r="B179" s="83" t="s">
        <v>575</v>
      </c>
      <c r="C179" s="84" t="s">
        <v>576</v>
      </c>
      <c r="D179" s="83">
        <v>75</v>
      </c>
      <c r="E179" s="83">
        <v>0.33</v>
      </c>
      <c r="F179" s="83" t="s">
        <v>423</v>
      </c>
      <c r="G179" s="83" t="s">
        <v>76</v>
      </c>
      <c r="H179" s="83" t="s">
        <v>420</v>
      </c>
      <c r="I179" s="83" t="s">
        <v>63</v>
      </c>
      <c r="J179" s="83" t="s">
        <v>64</v>
      </c>
      <c r="K179" s="83" t="s">
        <v>84</v>
      </c>
      <c r="L179" s="83" t="s">
        <v>64</v>
      </c>
      <c r="M179" s="83" t="s">
        <v>64</v>
      </c>
      <c r="N179" s="83" t="s">
        <v>64</v>
      </c>
      <c r="O179" s="83" t="s">
        <v>64</v>
      </c>
      <c r="P179" s="83" t="s">
        <v>64</v>
      </c>
      <c r="Q179" s="83" t="s">
        <v>64</v>
      </c>
      <c r="R179" s="83" t="s">
        <v>84</v>
      </c>
      <c r="S179" s="83" t="s">
        <v>64</v>
      </c>
      <c r="T179" s="83" t="s">
        <v>84</v>
      </c>
      <c r="U179" s="83" t="s">
        <v>64</v>
      </c>
      <c r="V179" s="83" t="s">
        <v>64</v>
      </c>
      <c r="W179" s="83" t="s">
        <v>64</v>
      </c>
      <c r="X179" s="83" t="s">
        <v>84</v>
      </c>
      <c r="Y179" s="83" t="s">
        <v>64</v>
      </c>
      <c r="Z179" s="83" t="s">
        <v>66</v>
      </c>
      <c r="AA179" s="83" t="s">
        <v>65</v>
      </c>
      <c r="AB179" s="83" t="s">
        <v>66</v>
      </c>
      <c r="AC179" s="83" t="s">
        <v>65</v>
      </c>
      <c r="AD179" s="83" t="s">
        <v>66</v>
      </c>
      <c r="AE179" s="83" t="s">
        <v>65</v>
      </c>
      <c r="AF179" s="83" t="s">
        <v>65</v>
      </c>
      <c r="AG179" s="83" t="s">
        <v>65</v>
      </c>
      <c r="AH179" s="83" t="s">
        <v>66</v>
      </c>
      <c r="AI179" s="83" t="s">
        <v>79</v>
      </c>
      <c r="AJ179" s="83" t="s">
        <v>65</v>
      </c>
      <c r="AK179" s="83" t="s">
        <v>66</v>
      </c>
      <c r="AL179" s="83" t="s">
        <v>65</v>
      </c>
      <c r="AM179" s="83" t="s">
        <v>66</v>
      </c>
      <c r="AN179" s="83" t="s">
        <v>66</v>
      </c>
      <c r="AO179" s="83" t="s">
        <v>66</v>
      </c>
      <c r="AP179" s="83" t="s">
        <v>67</v>
      </c>
      <c r="AQ179" s="83" t="s">
        <v>85</v>
      </c>
      <c r="AR179" s="83" t="s">
        <v>86</v>
      </c>
      <c r="AS179" s="83" t="s">
        <v>68</v>
      </c>
      <c r="AT179" s="83" t="s">
        <v>69</v>
      </c>
      <c r="AU179" s="83" t="s">
        <v>70</v>
      </c>
      <c r="AV179" s="83" t="s">
        <v>71</v>
      </c>
      <c r="AW179" s="83" t="s">
        <v>72</v>
      </c>
      <c r="AX179" s="83" t="s">
        <v>72</v>
      </c>
      <c r="AY179" s="83" t="s">
        <v>73</v>
      </c>
      <c r="AZ179" s="83" t="s">
        <v>63</v>
      </c>
      <c r="BA179" s="83" t="s">
        <v>73</v>
      </c>
      <c r="BB179" s="83" t="s">
        <v>63</v>
      </c>
      <c r="BC179" s="83" t="s">
        <v>73</v>
      </c>
      <c r="BD179" s="83"/>
      <c r="BE179" s="83" t="s">
        <v>73</v>
      </c>
      <c r="BF179" s="83"/>
      <c r="BG179" s="87" t="s">
        <v>335</v>
      </c>
      <c r="BH179" s="86" t="s">
        <v>60</v>
      </c>
      <c r="BI179" s="76" t="s">
        <v>1414</v>
      </c>
      <c r="BJ179">
        <f t="shared" si="6"/>
        <v>11</v>
      </c>
      <c r="BK179" s="87">
        <f t="shared" si="7"/>
        <v>55</v>
      </c>
      <c r="BL179" s="87"/>
      <c r="BM179" s="86" t="str">
        <f>_xlfn.XLOOKUP(Form_Responses1811121314[[#This Row],[Sekolah School (Cleansed)]],'Quality Check'!$B$11:$B$14,'Quality Check'!$C$11:$C$14,)</f>
        <v>Rural</v>
      </c>
      <c r="BN179" s="86" t="str">
        <f>_xlfn.XLOOKUP(Form_Responses1811121314[[#This Row],[Sekolah School (Cleansed)]],'Quality Check'!$B$11:$B$14,'Quality Check'!$D$11:$D$14,)</f>
        <v>Controlled Group (CG)</v>
      </c>
      <c r="BO179" s="87" t="str">
        <f>_xlfn.XLOOKUP(AS179,'Cleansing - Toothpaste Brand'!A:A,'Cleansing - Toothpaste Brand'!B:B,)</f>
        <v>Colgate</v>
      </c>
      <c r="BP179" s="87"/>
      <c r="BQ17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79" s="86" t="str">
        <f>_xlfn.XLOOKUP(AP179,'Cleansing - Response'!E:E,'Cleansing - Response'!F:F,)</f>
        <v>2 days and more</v>
      </c>
      <c r="BS179" s="86">
        <f>IF(Form_Responses1811121314[[#This Row],[Answer - B1]]="2 days and more",1,0)</f>
        <v>1</v>
      </c>
      <c r="BT179" s="86" t="str">
        <f>_xlfn.XLOOKUP(AQ179,'Cleansing - Response'!E:E,'Cleansing - Response'!F:F,)</f>
        <v>2 days and more</v>
      </c>
      <c r="BU179" s="86">
        <f>IF(Form_Responses1811121314[[#This Row],[Answer - B2]]="2 days and more",1,0)</f>
        <v>1</v>
      </c>
      <c r="BV179" s="86" t="str">
        <f t="shared" si="8"/>
        <v>Ya / Yes</v>
      </c>
      <c r="BW179" s="86">
        <f>IF(Form_Responses1811121314[[#This Row],[Answer - B3]]="Ya / Yes",1,0)</f>
        <v>1</v>
      </c>
      <c r="BX179" s="86" t="str">
        <f>_xlfn.XLOOKUP(AT179,'Cleansing - Response'!E:E,'Cleansing - Response'!F:F,)</f>
        <v>Rarely / Sometimes</v>
      </c>
      <c r="BY179" s="86">
        <f>IF(Form_Responses1811121314[[#This Row],[Answer - B4]]="Always",1,0)</f>
        <v>0</v>
      </c>
      <c r="BZ179" s="86" t="str">
        <f>_xlfn.XLOOKUP(AU179,'Cleansing - Response'!H:H,'Cleansing - Response'!I:I,)</f>
        <v>Sometimes / When in need</v>
      </c>
      <c r="CA179" s="86">
        <f>IF(Form_Responses1811121314[[#This Row],[Answer - B5]]="Sometimes / When in need",2,IF(Form_Responses1811121314[[#This Row],[Answer - B5]]="Using dental floss at least once",1,0))</f>
        <v>2</v>
      </c>
      <c r="CB179" s="86" t="str">
        <f>_xlfn.XLOOKUP(AV179,'Cleansing - Response'!K:K,'Cleansing - Response'!L:L,)</f>
        <v>Up to 1 time a day</v>
      </c>
      <c r="CC179" s="86">
        <f>IF(Form_Responses1811121314[[#This Row],[Answer - B6]]="More than 1 time a day",1,0)</f>
        <v>0</v>
      </c>
      <c r="CD179" s="86" t="str">
        <f>_xlfn.XLOOKUP(AW179,'Cleansing - Response'!$N:$N,'Cleansing - Response'!$O:$O,)</f>
        <v>Yes / Sometimes</v>
      </c>
      <c r="CE179" s="86">
        <f>IF(Form_Responses1811121314[[#This Row],[Answer - B7-1]]="Yes / Sometimes",1,0)</f>
        <v>1</v>
      </c>
      <c r="CF179" s="86" t="str">
        <f>_xlfn.XLOOKUP(AX179,'Cleansing - Response'!$N:$N,'Cleansing - Response'!$O:$O,)</f>
        <v>Yes / Sometimes</v>
      </c>
      <c r="CG179" s="86">
        <f>IF(Form_Responses1811121314[[#This Row],[Answer - B7-2]]="Yes / Sometimes",1,0)</f>
        <v>1</v>
      </c>
      <c r="CH179" s="86" t="str">
        <f>_xlfn.XLOOKUP(AY179,'Cleansing - Response'!$N:$N,'Cleansing - Response'!$O:$O,)</f>
        <v>No</v>
      </c>
      <c r="CI179" s="86">
        <f>IF(Form_Responses1811121314[[#This Row],[Answer - B7-3]]="Yes / Sometimes",1,0)</f>
        <v>0</v>
      </c>
      <c r="CJ179" s="86" t="str">
        <f>_xlfn.XLOOKUP(AZ179,'Cleansing - Response'!$N:$N,'Cleansing - Response'!$O:$O,)</f>
        <v>Yes / Sometimes</v>
      </c>
      <c r="CK179" s="86">
        <f>IF(Form_Responses1811121314[[#This Row],[Answer - B7-4]]="Yes / Sometimes",1,0)</f>
        <v>1</v>
      </c>
      <c r="CL179" s="86" t="str">
        <f>_xlfn.XLOOKUP(BA179,'Cleansing - Response'!$N:$N,'Cleansing - Response'!$O:$O,)</f>
        <v>No</v>
      </c>
      <c r="CM179" s="86">
        <f>IF(Form_Responses1811121314[[#This Row],[Answer - B7-5]]="Yes / Sometimes",1,0)</f>
        <v>0</v>
      </c>
      <c r="CN179" s="86" t="str">
        <f>_xlfn.XLOOKUP(BB179,'Cleansing - Response'!$N:$N,'Cleansing - Response'!$O:$O,)</f>
        <v>Yes / Sometimes</v>
      </c>
      <c r="CO179" s="86">
        <f>IF(Form_Responses1811121314[[#This Row],[Answer - B7-6]]="Yes / Sometimes",1,0)</f>
        <v>1</v>
      </c>
      <c r="CP179" s="87" t="str">
        <f>IF(COUNTIF(Form_Responses1811121314[[#This Row],[Answer - B7-1]:[Answer - B7-6]], "Yes / Sometimes") &gt; 4, "More than 4 times","Up to 4 times")</f>
        <v>Up to 4 times</v>
      </c>
      <c r="CQ179" s="152">
        <f>IF(Form_Responses1811121314[[#This Row],[Answer - B7 (Overall)]]="More than 4 times",1,0)</f>
        <v>0</v>
      </c>
    </row>
    <row r="180" spans="1:95" ht="13.2" hidden="1" x14ac:dyDescent="0.25">
      <c r="A180" s="82">
        <v>45572.50784961805</v>
      </c>
      <c r="B180" s="83" t="s">
        <v>577</v>
      </c>
      <c r="C180" s="84" t="s">
        <v>578</v>
      </c>
      <c r="D180" s="83">
        <v>100</v>
      </c>
      <c r="E180" s="83">
        <v>0.92</v>
      </c>
      <c r="F180" s="83" t="s">
        <v>423</v>
      </c>
      <c r="G180" s="83" t="s">
        <v>76</v>
      </c>
      <c r="H180" s="83" t="s">
        <v>579</v>
      </c>
      <c r="I180" s="83" t="s">
        <v>63</v>
      </c>
      <c r="J180" s="83" t="s">
        <v>64</v>
      </c>
      <c r="K180" s="83" t="s">
        <v>84</v>
      </c>
      <c r="L180" s="83" t="s">
        <v>64</v>
      </c>
      <c r="M180" s="83" t="s">
        <v>84</v>
      </c>
      <c r="N180" s="83" t="s">
        <v>64</v>
      </c>
      <c r="O180" s="83" t="s">
        <v>84</v>
      </c>
      <c r="P180" s="83" t="s">
        <v>84</v>
      </c>
      <c r="Q180" s="83" t="s">
        <v>84</v>
      </c>
      <c r="R180" s="83" t="s">
        <v>64</v>
      </c>
      <c r="S180" s="83" t="s">
        <v>64</v>
      </c>
      <c r="T180" s="83" t="s">
        <v>64</v>
      </c>
      <c r="U180" s="83" t="s">
        <v>84</v>
      </c>
      <c r="V180" s="83" t="s">
        <v>84</v>
      </c>
      <c r="W180" s="83" t="s">
        <v>84</v>
      </c>
      <c r="X180" s="83" t="s">
        <v>64</v>
      </c>
      <c r="Y180" s="83" t="s">
        <v>64</v>
      </c>
      <c r="Z180" s="83" t="s">
        <v>66</v>
      </c>
      <c r="AA180" s="83" t="s">
        <v>66</v>
      </c>
      <c r="AB180" s="83" t="s">
        <v>66</v>
      </c>
      <c r="AC180" s="83" t="s">
        <v>79</v>
      </c>
      <c r="AD180" s="83" t="s">
        <v>65</v>
      </c>
      <c r="AE180" s="83" t="s">
        <v>66</v>
      </c>
      <c r="AF180" s="83" t="s">
        <v>79</v>
      </c>
      <c r="AG180" s="83" t="s">
        <v>66</v>
      </c>
      <c r="AH180" s="83" t="s">
        <v>66</v>
      </c>
      <c r="AI180" s="83" t="s">
        <v>66</v>
      </c>
      <c r="AJ180" s="83" t="s">
        <v>66</v>
      </c>
      <c r="AK180" s="83" t="s">
        <v>66</v>
      </c>
      <c r="AL180" s="83" t="s">
        <v>66</v>
      </c>
      <c r="AM180" s="83" t="s">
        <v>66</v>
      </c>
      <c r="AN180" s="83" t="s">
        <v>66</v>
      </c>
      <c r="AO180" s="83" t="s">
        <v>101</v>
      </c>
      <c r="AP180" s="83" t="s">
        <v>67</v>
      </c>
      <c r="AQ180" s="83" t="s">
        <v>67</v>
      </c>
      <c r="AR180" s="83" t="s">
        <v>86</v>
      </c>
      <c r="AS180" s="83" t="s">
        <v>580</v>
      </c>
      <c r="AT180" s="83" t="s">
        <v>69</v>
      </c>
      <c r="AU180" s="83" t="s">
        <v>67</v>
      </c>
      <c r="AV180" s="83" t="s">
        <v>71</v>
      </c>
      <c r="AW180" s="83" t="s">
        <v>63</v>
      </c>
      <c r="AX180" s="83" t="s">
        <v>72</v>
      </c>
      <c r="AY180" s="83" t="s">
        <v>63</v>
      </c>
      <c r="AZ180" s="83" t="s">
        <v>72</v>
      </c>
      <c r="BA180" s="83" t="s">
        <v>73</v>
      </c>
      <c r="BB180" s="83" t="s">
        <v>73</v>
      </c>
      <c r="BC180" s="83" t="s">
        <v>73</v>
      </c>
      <c r="BD180" s="83"/>
      <c r="BE180" s="83" t="s">
        <v>73</v>
      </c>
      <c r="BF180" s="83" t="s">
        <v>122</v>
      </c>
      <c r="BG180" s="87" t="s">
        <v>335</v>
      </c>
      <c r="BH180" s="86" t="s">
        <v>60</v>
      </c>
      <c r="BI180" s="76" t="s">
        <v>1414</v>
      </c>
      <c r="BJ180">
        <f t="shared" si="6"/>
        <v>8</v>
      </c>
      <c r="BK180" s="87">
        <f t="shared" si="7"/>
        <v>47</v>
      </c>
      <c r="BL180" s="87"/>
      <c r="BM180" s="86" t="str">
        <f>_xlfn.XLOOKUP(Form_Responses1811121314[[#This Row],[Sekolah School (Cleansed)]],'Quality Check'!$B$11:$B$14,'Quality Check'!$C$11:$C$14,)</f>
        <v>Rural</v>
      </c>
      <c r="BN180" s="86" t="str">
        <f>_xlfn.XLOOKUP(Form_Responses1811121314[[#This Row],[Sekolah School (Cleansed)]],'Quality Check'!$B$11:$B$14,'Quality Check'!$D$11:$D$14,)</f>
        <v>Controlled Group (CG)</v>
      </c>
      <c r="BO180" s="87" t="str">
        <f>_xlfn.XLOOKUP(AS180,'Cleansing - Toothpaste Brand'!A:A,'Cleansing - Toothpaste Brand'!B:B,)</f>
        <v>Dentific</v>
      </c>
      <c r="BP180" s="87"/>
      <c r="BQ18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80" s="86" t="str">
        <f>_xlfn.XLOOKUP(AP180,'Cleansing - Response'!E:E,'Cleansing - Response'!F:F,)</f>
        <v>2 days and more</v>
      </c>
      <c r="BS180" s="86">
        <f>IF(Form_Responses1811121314[[#This Row],[Answer - B1]]="2 days and more",1,0)</f>
        <v>1</v>
      </c>
      <c r="BT180" s="86" t="str">
        <f>_xlfn.XLOOKUP(AQ180,'Cleansing - Response'!E:E,'Cleansing - Response'!F:F,)</f>
        <v>2 days and more</v>
      </c>
      <c r="BU180" s="86">
        <f>IF(Form_Responses1811121314[[#This Row],[Answer - B2]]="2 days and more",1,0)</f>
        <v>1</v>
      </c>
      <c r="BV180" s="86" t="str">
        <f t="shared" si="8"/>
        <v>Ya / Yes</v>
      </c>
      <c r="BW180" s="86">
        <f>IF(Form_Responses1811121314[[#This Row],[Answer - B3]]="Ya / Yes",1,0)</f>
        <v>1</v>
      </c>
      <c r="BX180" s="86" t="str">
        <f>_xlfn.XLOOKUP(AT180,'Cleansing - Response'!E:E,'Cleansing - Response'!F:F,)</f>
        <v>Rarely / Sometimes</v>
      </c>
      <c r="BY180" s="86">
        <f>IF(Form_Responses1811121314[[#This Row],[Answer - B4]]="Always",1,0)</f>
        <v>0</v>
      </c>
      <c r="BZ180" s="86" t="str">
        <f>_xlfn.XLOOKUP(AU180,'Cleansing - Response'!H:H,'Cleansing - Response'!I:I,)</f>
        <v>Using dental floss at least once</v>
      </c>
      <c r="CA180" s="86">
        <f>IF(Form_Responses1811121314[[#This Row],[Answer - B5]]="Sometimes / When in need",2,IF(Form_Responses1811121314[[#This Row],[Answer - B5]]="Using dental floss at least once",1,0))</f>
        <v>1</v>
      </c>
      <c r="CB180" s="86" t="str">
        <f>_xlfn.XLOOKUP(AV180,'Cleansing - Response'!K:K,'Cleansing - Response'!L:L,)</f>
        <v>Up to 1 time a day</v>
      </c>
      <c r="CC180" s="86">
        <f>IF(Form_Responses1811121314[[#This Row],[Answer - B6]]="More than 1 time a day",1,0)</f>
        <v>0</v>
      </c>
      <c r="CD180" s="86" t="str">
        <f>_xlfn.XLOOKUP(AW180,'Cleansing - Response'!$N:$N,'Cleansing - Response'!$O:$O,)</f>
        <v>Yes / Sometimes</v>
      </c>
      <c r="CE180" s="86">
        <f>IF(Form_Responses1811121314[[#This Row],[Answer - B7-1]]="Yes / Sometimes",1,0)</f>
        <v>1</v>
      </c>
      <c r="CF180" s="86" t="str">
        <f>_xlfn.XLOOKUP(AX180,'Cleansing - Response'!$N:$N,'Cleansing - Response'!$O:$O,)</f>
        <v>Yes / Sometimes</v>
      </c>
      <c r="CG180" s="86">
        <f>IF(Form_Responses1811121314[[#This Row],[Answer - B7-2]]="Yes / Sometimes",1,0)</f>
        <v>1</v>
      </c>
      <c r="CH180" s="86" t="str">
        <f>_xlfn.XLOOKUP(AY180,'Cleansing - Response'!$N:$N,'Cleansing - Response'!$O:$O,)</f>
        <v>Yes / Sometimes</v>
      </c>
      <c r="CI180" s="86">
        <f>IF(Form_Responses1811121314[[#This Row],[Answer - B7-3]]="Yes / Sometimes",1,0)</f>
        <v>1</v>
      </c>
      <c r="CJ180" s="86" t="str">
        <f>_xlfn.XLOOKUP(AZ180,'Cleansing - Response'!$N:$N,'Cleansing - Response'!$O:$O,)</f>
        <v>Yes / Sometimes</v>
      </c>
      <c r="CK180" s="86">
        <f>IF(Form_Responses1811121314[[#This Row],[Answer - B7-4]]="Yes / Sometimes",1,0)</f>
        <v>1</v>
      </c>
      <c r="CL180" s="86" t="str">
        <f>_xlfn.XLOOKUP(BA180,'Cleansing - Response'!$N:$N,'Cleansing - Response'!$O:$O,)</f>
        <v>No</v>
      </c>
      <c r="CM180" s="86">
        <f>IF(Form_Responses1811121314[[#This Row],[Answer - B7-5]]="Yes / Sometimes",1,0)</f>
        <v>0</v>
      </c>
      <c r="CN180" s="86" t="str">
        <f>_xlfn.XLOOKUP(BB180,'Cleansing - Response'!$N:$N,'Cleansing - Response'!$O:$O,)</f>
        <v>No</v>
      </c>
      <c r="CO180" s="86">
        <f>IF(Form_Responses1811121314[[#This Row],[Answer - B7-6]]="Yes / Sometimes",1,0)</f>
        <v>0</v>
      </c>
      <c r="CP180" s="87" t="str">
        <f>IF(COUNTIF(Form_Responses1811121314[[#This Row],[Answer - B7-1]:[Answer - B7-6]], "Yes / Sometimes") &gt; 4, "More than 4 times","Up to 4 times")</f>
        <v>Up to 4 times</v>
      </c>
      <c r="CQ180" s="152">
        <f>IF(Form_Responses1811121314[[#This Row],[Answer - B7 (Overall)]]="More than 4 times",1,0)</f>
        <v>0</v>
      </c>
    </row>
    <row r="181" spans="1:95" ht="13.2" hidden="1" x14ac:dyDescent="0.25">
      <c r="A181" s="82">
        <v>45572.508799513889</v>
      </c>
      <c r="B181" s="83" t="s">
        <v>581</v>
      </c>
      <c r="C181" s="84" t="s">
        <v>582</v>
      </c>
      <c r="D181" s="83">
        <v>100</v>
      </c>
      <c r="E181" s="83">
        <v>0.87</v>
      </c>
      <c r="F181" s="83" t="s">
        <v>423</v>
      </c>
      <c r="G181" s="83" t="s">
        <v>76</v>
      </c>
      <c r="H181" s="83" t="s">
        <v>399</v>
      </c>
      <c r="I181" s="83" t="s">
        <v>63</v>
      </c>
      <c r="J181" s="83" t="s">
        <v>64</v>
      </c>
      <c r="K181" s="83" t="s">
        <v>84</v>
      </c>
      <c r="L181" s="83" t="s">
        <v>64</v>
      </c>
      <c r="M181" s="83" t="s">
        <v>64</v>
      </c>
      <c r="N181" s="83" t="s">
        <v>64</v>
      </c>
      <c r="O181" s="83" t="s">
        <v>64</v>
      </c>
      <c r="P181" s="83" t="s">
        <v>84</v>
      </c>
      <c r="Q181" s="83" t="s">
        <v>64</v>
      </c>
      <c r="R181" s="83" t="s">
        <v>64</v>
      </c>
      <c r="S181" s="83" t="s">
        <v>84</v>
      </c>
      <c r="T181" s="83" t="s">
        <v>84</v>
      </c>
      <c r="U181" s="83" t="s">
        <v>84</v>
      </c>
      <c r="V181" s="83" t="s">
        <v>64</v>
      </c>
      <c r="W181" s="83" t="s">
        <v>64</v>
      </c>
      <c r="X181" s="83" t="s">
        <v>64</v>
      </c>
      <c r="Y181" s="83" t="s">
        <v>64</v>
      </c>
      <c r="Z181" s="83" t="s">
        <v>66</v>
      </c>
      <c r="AA181" s="83" t="s">
        <v>66</v>
      </c>
      <c r="AB181" s="83" t="s">
        <v>66</v>
      </c>
      <c r="AC181" s="83" t="s">
        <v>65</v>
      </c>
      <c r="AD181" s="83" t="s">
        <v>66</v>
      </c>
      <c r="AE181" s="83" t="s">
        <v>66</v>
      </c>
      <c r="AF181" s="83" t="s">
        <v>66</v>
      </c>
      <c r="AG181" s="83" t="s">
        <v>65</v>
      </c>
      <c r="AH181" s="83" t="s">
        <v>65</v>
      </c>
      <c r="AI181" s="83" t="s">
        <v>79</v>
      </c>
      <c r="AJ181" s="83" t="s">
        <v>65</v>
      </c>
      <c r="AK181" s="83" t="s">
        <v>65</v>
      </c>
      <c r="AL181" s="83" t="s">
        <v>65</v>
      </c>
      <c r="AM181" s="83" t="s">
        <v>66</v>
      </c>
      <c r="AN181" s="83" t="s">
        <v>66</v>
      </c>
      <c r="AO181" s="83" t="s">
        <v>66</v>
      </c>
      <c r="AP181" s="83" t="s">
        <v>67</v>
      </c>
      <c r="AQ181" s="83" t="s">
        <v>80</v>
      </c>
      <c r="AR181" s="83" t="s">
        <v>86</v>
      </c>
      <c r="AS181" s="83" t="s">
        <v>68</v>
      </c>
      <c r="AT181" s="83" t="s">
        <v>87</v>
      </c>
      <c r="AU181" s="83" t="s">
        <v>80</v>
      </c>
      <c r="AV181" s="83" t="s">
        <v>132</v>
      </c>
      <c r="AW181" s="83" t="s">
        <v>73</v>
      </c>
      <c r="AX181" s="83" t="s">
        <v>73</v>
      </c>
      <c r="AY181" s="83" t="s">
        <v>72</v>
      </c>
      <c r="AZ181" s="83" t="s">
        <v>72</v>
      </c>
      <c r="BA181" s="83" t="s">
        <v>72</v>
      </c>
      <c r="BB181" s="83" t="s">
        <v>73</v>
      </c>
      <c r="BC181" s="83" t="s">
        <v>73</v>
      </c>
      <c r="BD181" s="83"/>
      <c r="BE181" s="83" t="s">
        <v>73</v>
      </c>
      <c r="BF181" s="83"/>
      <c r="BG181" s="87" t="s">
        <v>335</v>
      </c>
      <c r="BH181" s="86" t="s">
        <v>60</v>
      </c>
      <c r="BI181" s="76" t="s">
        <v>1414</v>
      </c>
      <c r="BJ181">
        <f t="shared" si="6"/>
        <v>10</v>
      </c>
      <c r="BK181" s="87">
        <f t="shared" si="7"/>
        <v>54</v>
      </c>
      <c r="BL181" s="87"/>
      <c r="BM181" s="86" t="str">
        <f>_xlfn.XLOOKUP(Form_Responses1811121314[[#This Row],[Sekolah School (Cleansed)]],'Quality Check'!$B$11:$B$14,'Quality Check'!$C$11:$C$14,)</f>
        <v>Rural</v>
      </c>
      <c r="BN181" s="86" t="str">
        <f>_xlfn.XLOOKUP(Form_Responses1811121314[[#This Row],[Sekolah School (Cleansed)]],'Quality Check'!$B$11:$B$14,'Quality Check'!$D$11:$D$14,)</f>
        <v>Controlled Group (CG)</v>
      </c>
      <c r="BO181" s="87" t="str">
        <f>_xlfn.XLOOKUP(AS181,'Cleansing - Toothpaste Brand'!A:A,'Cleansing - Toothpaste Brand'!B:B,)</f>
        <v>Colgate</v>
      </c>
      <c r="BP181" s="87"/>
      <c r="BQ18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81" s="86" t="str">
        <f>_xlfn.XLOOKUP(AP181,'Cleansing - Response'!E:E,'Cleansing - Response'!F:F,)</f>
        <v>2 days and more</v>
      </c>
      <c r="BS181" s="86">
        <f>IF(Form_Responses1811121314[[#This Row],[Answer - B1]]="2 days and more",1,0)</f>
        <v>1</v>
      </c>
      <c r="BT181" s="86" t="str">
        <f>_xlfn.XLOOKUP(AQ181,'Cleansing - Response'!E:E,'Cleansing - Response'!F:F,)</f>
        <v>Less than 2 days</v>
      </c>
      <c r="BU181" s="86">
        <f>IF(Form_Responses1811121314[[#This Row],[Answer - B2]]="2 days and more",1,0)</f>
        <v>0</v>
      </c>
      <c r="BV181" s="86" t="str">
        <f t="shared" si="8"/>
        <v>Ya / Yes</v>
      </c>
      <c r="BW181" s="86">
        <f>IF(Form_Responses1811121314[[#This Row],[Answer - B3]]="Ya / Yes",1,0)</f>
        <v>1</v>
      </c>
      <c r="BX181" s="86" t="str">
        <f>_xlfn.XLOOKUP(AT181,'Cleansing - Response'!E:E,'Cleansing - Response'!F:F,)</f>
        <v>Always</v>
      </c>
      <c r="BY181" s="86">
        <f>IF(Form_Responses1811121314[[#This Row],[Answer - B4]]="Always",1,0)</f>
        <v>1</v>
      </c>
      <c r="BZ181" s="86" t="str">
        <f>_xlfn.XLOOKUP(AU181,'Cleansing - Response'!H:H,'Cleansing - Response'!I:I,)</f>
        <v>Using dental floss at least once</v>
      </c>
      <c r="CA181" s="86">
        <f>IF(Form_Responses1811121314[[#This Row],[Answer - B5]]="Sometimes / When in need",2,IF(Form_Responses1811121314[[#This Row],[Answer - B5]]="Using dental floss at least once",1,0))</f>
        <v>1</v>
      </c>
      <c r="CB181" s="86" t="str">
        <f>_xlfn.XLOOKUP(AV181,'Cleansing - Response'!K:K,'Cleansing - Response'!L:L,)</f>
        <v>Up to 1 time a day</v>
      </c>
      <c r="CC181" s="86">
        <f>IF(Form_Responses1811121314[[#This Row],[Answer - B6]]="More than 1 time a day",1,0)</f>
        <v>0</v>
      </c>
      <c r="CD181" s="86" t="str">
        <f>_xlfn.XLOOKUP(AW181,'Cleansing - Response'!$N:$N,'Cleansing - Response'!$O:$O,)</f>
        <v>No</v>
      </c>
      <c r="CE181" s="86">
        <f>IF(Form_Responses1811121314[[#This Row],[Answer - B7-1]]="Yes / Sometimes",1,0)</f>
        <v>0</v>
      </c>
      <c r="CF181" s="86" t="str">
        <f>_xlfn.XLOOKUP(AX181,'Cleansing - Response'!$N:$N,'Cleansing - Response'!$O:$O,)</f>
        <v>No</v>
      </c>
      <c r="CG181" s="86">
        <f>IF(Form_Responses1811121314[[#This Row],[Answer - B7-2]]="Yes / Sometimes",1,0)</f>
        <v>0</v>
      </c>
      <c r="CH181" s="86" t="str">
        <f>_xlfn.XLOOKUP(AY181,'Cleansing - Response'!$N:$N,'Cleansing - Response'!$O:$O,)</f>
        <v>Yes / Sometimes</v>
      </c>
      <c r="CI181" s="86">
        <f>IF(Form_Responses1811121314[[#This Row],[Answer - B7-3]]="Yes / Sometimes",1,0)</f>
        <v>1</v>
      </c>
      <c r="CJ181" s="86" t="str">
        <f>_xlfn.XLOOKUP(AZ181,'Cleansing - Response'!$N:$N,'Cleansing - Response'!$O:$O,)</f>
        <v>Yes / Sometimes</v>
      </c>
      <c r="CK181" s="86">
        <f>IF(Form_Responses1811121314[[#This Row],[Answer - B7-4]]="Yes / Sometimes",1,0)</f>
        <v>1</v>
      </c>
      <c r="CL181" s="86" t="str">
        <f>_xlfn.XLOOKUP(BA181,'Cleansing - Response'!$N:$N,'Cleansing - Response'!$O:$O,)</f>
        <v>Yes / Sometimes</v>
      </c>
      <c r="CM181" s="86">
        <f>IF(Form_Responses1811121314[[#This Row],[Answer - B7-5]]="Yes / Sometimes",1,0)</f>
        <v>1</v>
      </c>
      <c r="CN181" s="86" t="str">
        <f>_xlfn.XLOOKUP(BB181,'Cleansing - Response'!$N:$N,'Cleansing - Response'!$O:$O,)</f>
        <v>No</v>
      </c>
      <c r="CO181" s="86">
        <f>IF(Form_Responses1811121314[[#This Row],[Answer - B7-6]]="Yes / Sometimes",1,0)</f>
        <v>0</v>
      </c>
      <c r="CP181" s="87" t="str">
        <f>IF(COUNTIF(Form_Responses1811121314[[#This Row],[Answer - B7-1]:[Answer - B7-6]], "Yes / Sometimes") &gt; 4, "More than 4 times","Up to 4 times")</f>
        <v>Up to 4 times</v>
      </c>
      <c r="CQ181" s="152">
        <f>IF(Form_Responses1811121314[[#This Row],[Answer - B7 (Overall)]]="More than 4 times",1,0)</f>
        <v>0</v>
      </c>
    </row>
    <row r="182" spans="1:95" ht="13.2" hidden="1" x14ac:dyDescent="0.25">
      <c r="A182" s="82">
        <v>45572.514153020835</v>
      </c>
      <c r="B182" s="83" t="s">
        <v>583</v>
      </c>
      <c r="C182" s="84" t="s">
        <v>584</v>
      </c>
      <c r="D182" s="83">
        <v>100</v>
      </c>
      <c r="E182" s="83">
        <v>1.46</v>
      </c>
      <c r="F182" s="83" t="s">
        <v>423</v>
      </c>
      <c r="G182" s="83" t="s">
        <v>76</v>
      </c>
      <c r="H182" s="83" t="s">
        <v>352</v>
      </c>
      <c r="I182" s="83" t="s">
        <v>63</v>
      </c>
      <c r="J182" s="83" t="s">
        <v>64</v>
      </c>
      <c r="K182" s="83" t="s">
        <v>64</v>
      </c>
      <c r="L182" s="83" t="s">
        <v>64</v>
      </c>
      <c r="M182" s="83" t="s">
        <v>84</v>
      </c>
      <c r="N182" s="83" t="s">
        <v>84</v>
      </c>
      <c r="O182" s="83" t="s">
        <v>64</v>
      </c>
      <c r="P182" s="83" t="s">
        <v>64</v>
      </c>
      <c r="Q182" s="83" t="s">
        <v>78</v>
      </c>
      <c r="R182" s="83" t="s">
        <v>64</v>
      </c>
      <c r="S182" s="83" t="s">
        <v>64</v>
      </c>
      <c r="T182" s="83" t="s">
        <v>64</v>
      </c>
      <c r="U182" s="83" t="s">
        <v>84</v>
      </c>
      <c r="V182" s="83" t="s">
        <v>64</v>
      </c>
      <c r="W182" s="83" t="s">
        <v>64</v>
      </c>
      <c r="X182" s="83" t="s">
        <v>64</v>
      </c>
      <c r="Y182" s="83" t="s">
        <v>64</v>
      </c>
      <c r="Z182" s="83" t="s">
        <v>65</v>
      </c>
      <c r="AA182" s="83" t="s">
        <v>65</v>
      </c>
      <c r="AB182" s="83" t="s">
        <v>65</v>
      </c>
      <c r="AC182" s="83" t="s">
        <v>65</v>
      </c>
      <c r="AD182" s="83" t="s">
        <v>65</v>
      </c>
      <c r="AE182" s="83" t="s">
        <v>65</v>
      </c>
      <c r="AF182" s="83" t="s">
        <v>66</v>
      </c>
      <c r="AG182" s="83" t="s">
        <v>65</v>
      </c>
      <c r="AH182" s="83" t="s">
        <v>65</v>
      </c>
      <c r="AI182" s="83" t="s">
        <v>101</v>
      </c>
      <c r="AJ182" s="83" t="s">
        <v>65</v>
      </c>
      <c r="AK182" s="83" t="s">
        <v>65</v>
      </c>
      <c r="AL182" s="83" t="s">
        <v>65</v>
      </c>
      <c r="AM182" s="83" t="s">
        <v>66</v>
      </c>
      <c r="AN182" s="83" t="s">
        <v>66</v>
      </c>
      <c r="AO182" s="83" t="s">
        <v>66</v>
      </c>
      <c r="AP182" s="83" t="s">
        <v>67</v>
      </c>
      <c r="AQ182" s="83" t="s">
        <v>67</v>
      </c>
      <c r="AR182" s="83" t="s">
        <v>86</v>
      </c>
      <c r="AS182" s="83" t="s">
        <v>68</v>
      </c>
      <c r="AT182" s="83" t="s">
        <v>87</v>
      </c>
      <c r="AU182" s="83" t="s">
        <v>93</v>
      </c>
      <c r="AV182" s="83" t="s">
        <v>71</v>
      </c>
      <c r="AW182" s="83" t="s">
        <v>73</v>
      </c>
      <c r="AX182" s="83" t="s">
        <v>73</v>
      </c>
      <c r="AY182" s="83" t="s">
        <v>73</v>
      </c>
      <c r="AZ182" s="83" t="s">
        <v>72</v>
      </c>
      <c r="BA182" s="83" t="s">
        <v>73</v>
      </c>
      <c r="BB182" s="83" t="s">
        <v>73</v>
      </c>
      <c r="BC182" s="83" t="s">
        <v>73</v>
      </c>
      <c r="BD182" s="83"/>
      <c r="BE182" s="83" t="s">
        <v>73</v>
      </c>
      <c r="BF182" s="83"/>
      <c r="BG182" s="87" t="s">
        <v>335</v>
      </c>
      <c r="BH182" s="86" t="s">
        <v>60</v>
      </c>
      <c r="BI182" s="76" t="s">
        <v>1414</v>
      </c>
      <c r="BJ182">
        <f t="shared" si="6"/>
        <v>12</v>
      </c>
      <c r="BK182" s="87">
        <f t="shared" si="7"/>
        <v>60</v>
      </c>
      <c r="BL182" s="87"/>
      <c r="BM182" s="86" t="str">
        <f>_xlfn.XLOOKUP(Form_Responses1811121314[[#This Row],[Sekolah School (Cleansed)]],'Quality Check'!$B$11:$B$14,'Quality Check'!$C$11:$C$14,)</f>
        <v>Rural</v>
      </c>
      <c r="BN182" s="86" t="str">
        <f>_xlfn.XLOOKUP(Form_Responses1811121314[[#This Row],[Sekolah School (Cleansed)]],'Quality Check'!$B$11:$B$14,'Quality Check'!$D$11:$D$14,)</f>
        <v>Controlled Group (CG)</v>
      </c>
      <c r="BO182" s="87" t="str">
        <f>_xlfn.XLOOKUP(AS182,'Cleansing - Toothpaste Brand'!A:A,'Cleansing - Toothpaste Brand'!B:B,)</f>
        <v>Colgate</v>
      </c>
      <c r="BP182" s="87"/>
      <c r="BQ18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82" s="86" t="str">
        <f>_xlfn.XLOOKUP(AP182,'Cleansing - Response'!E:E,'Cleansing - Response'!F:F,)</f>
        <v>2 days and more</v>
      </c>
      <c r="BS182" s="86">
        <f>IF(Form_Responses1811121314[[#This Row],[Answer - B1]]="2 days and more",1,0)</f>
        <v>1</v>
      </c>
      <c r="BT182" s="86" t="str">
        <f>_xlfn.XLOOKUP(AQ182,'Cleansing - Response'!E:E,'Cleansing - Response'!F:F,)</f>
        <v>2 days and more</v>
      </c>
      <c r="BU182" s="86">
        <f>IF(Form_Responses1811121314[[#This Row],[Answer - B2]]="2 days and more",1,0)</f>
        <v>1</v>
      </c>
      <c r="BV182" s="86" t="str">
        <f t="shared" si="8"/>
        <v>Ya / Yes</v>
      </c>
      <c r="BW182" s="86">
        <f>IF(Form_Responses1811121314[[#This Row],[Answer - B3]]="Ya / Yes",1,0)</f>
        <v>1</v>
      </c>
      <c r="BX182" s="86" t="str">
        <f>_xlfn.XLOOKUP(AT182,'Cleansing - Response'!E:E,'Cleansing - Response'!F:F,)</f>
        <v>Always</v>
      </c>
      <c r="BY182" s="86">
        <f>IF(Form_Responses1811121314[[#This Row],[Answer - B4]]="Always",1,0)</f>
        <v>1</v>
      </c>
      <c r="BZ182" s="86" t="str">
        <f>_xlfn.XLOOKUP(AU182,'Cleansing - Response'!H:H,'Cleansing - Response'!I:I,)</f>
        <v>Not using dental floss</v>
      </c>
      <c r="CA182" s="86">
        <f>IF(Form_Responses1811121314[[#This Row],[Answer - B5]]="Sometimes / When in need",2,IF(Form_Responses1811121314[[#This Row],[Answer - B5]]="Using dental floss at least once",1,0))</f>
        <v>0</v>
      </c>
      <c r="CB182" s="86" t="str">
        <f>_xlfn.XLOOKUP(AV182,'Cleansing - Response'!K:K,'Cleansing - Response'!L:L,)</f>
        <v>Up to 1 time a day</v>
      </c>
      <c r="CC182" s="86">
        <f>IF(Form_Responses1811121314[[#This Row],[Answer - B6]]="More than 1 time a day",1,0)</f>
        <v>0</v>
      </c>
      <c r="CD182" s="86" t="str">
        <f>_xlfn.XLOOKUP(AW182,'Cleansing - Response'!$N:$N,'Cleansing - Response'!$O:$O,)</f>
        <v>No</v>
      </c>
      <c r="CE182" s="86">
        <f>IF(Form_Responses1811121314[[#This Row],[Answer - B7-1]]="Yes / Sometimes",1,0)</f>
        <v>0</v>
      </c>
      <c r="CF182" s="86" t="str">
        <f>_xlfn.XLOOKUP(AX182,'Cleansing - Response'!$N:$N,'Cleansing - Response'!$O:$O,)</f>
        <v>No</v>
      </c>
      <c r="CG182" s="86">
        <f>IF(Form_Responses1811121314[[#This Row],[Answer - B7-2]]="Yes / Sometimes",1,0)</f>
        <v>0</v>
      </c>
      <c r="CH182" s="86" t="str">
        <f>_xlfn.XLOOKUP(AY182,'Cleansing - Response'!$N:$N,'Cleansing - Response'!$O:$O,)</f>
        <v>No</v>
      </c>
      <c r="CI182" s="86">
        <f>IF(Form_Responses1811121314[[#This Row],[Answer - B7-3]]="Yes / Sometimes",1,0)</f>
        <v>0</v>
      </c>
      <c r="CJ182" s="86" t="str">
        <f>_xlfn.XLOOKUP(AZ182,'Cleansing - Response'!$N:$N,'Cleansing - Response'!$O:$O,)</f>
        <v>Yes / Sometimes</v>
      </c>
      <c r="CK182" s="86">
        <f>IF(Form_Responses1811121314[[#This Row],[Answer - B7-4]]="Yes / Sometimes",1,0)</f>
        <v>1</v>
      </c>
      <c r="CL182" s="86" t="str">
        <f>_xlfn.XLOOKUP(BA182,'Cleansing - Response'!$N:$N,'Cleansing - Response'!$O:$O,)</f>
        <v>No</v>
      </c>
      <c r="CM182" s="86">
        <f>IF(Form_Responses1811121314[[#This Row],[Answer - B7-5]]="Yes / Sometimes",1,0)</f>
        <v>0</v>
      </c>
      <c r="CN182" s="86" t="str">
        <f>_xlfn.XLOOKUP(BB182,'Cleansing - Response'!$N:$N,'Cleansing - Response'!$O:$O,)</f>
        <v>No</v>
      </c>
      <c r="CO182" s="86">
        <f>IF(Form_Responses1811121314[[#This Row],[Answer - B7-6]]="Yes / Sometimes",1,0)</f>
        <v>0</v>
      </c>
      <c r="CP182" s="87" t="str">
        <f>IF(COUNTIF(Form_Responses1811121314[[#This Row],[Answer - B7-1]:[Answer - B7-6]], "Yes / Sometimes") &gt; 4, "More than 4 times","Up to 4 times")</f>
        <v>Up to 4 times</v>
      </c>
      <c r="CQ182" s="152">
        <f>IF(Form_Responses1811121314[[#This Row],[Answer - B7 (Overall)]]="More than 4 times",1,0)</f>
        <v>0</v>
      </c>
    </row>
    <row r="183" spans="1:95" ht="13.2" hidden="1" x14ac:dyDescent="0.25">
      <c r="A183" s="82">
        <v>45572.514608761572</v>
      </c>
      <c r="B183" s="83" t="s">
        <v>585</v>
      </c>
      <c r="C183" s="84" t="s">
        <v>586</v>
      </c>
      <c r="D183" s="83">
        <v>30.35</v>
      </c>
      <c r="E183" s="83">
        <v>0.13</v>
      </c>
      <c r="F183" s="83" t="s">
        <v>423</v>
      </c>
      <c r="G183" s="83" t="s">
        <v>76</v>
      </c>
      <c r="H183" s="83" t="s">
        <v>335</v>
      </c>
      <c r="I183" s="83" t="s">
        <v>63</v>
      </c>
      <c r="J183" s="83" t="s">
        <v>64</v>
      </c>
      <c r="K183" s="83" t="s">
        <v>84</v>
      </c>
      <c r="L183" s="83" t="s">
        <v>64</v>
      </c>
      <c r="M183" s="83" t="s">
        <v>78</v>
      </c>
      <c r="N183" s="83" t="s">
        <v>64</v>
      </c>
      <c r="O183" s="83" t="s">
        <v>64</v>
      </c>
      <c r="P183" s="83" t="s">
        <v>84</v>
      </c>
      <c r="Q183" s="83" t="s">
        <v>78</v>
      </c>
      <c r="R183" s="83" t="s">
        <v>64</v>
      </c>
      <c r="S183" s="83" t="s">
        <v>64</v>
      </c>
      <c r="T183" s="83" t="s">
        <v>64</v>
      </c>
      <c r="U183" s="83" t="s">
        <v>78</v>
      </c>
      <c r="V183" s="83" t="s">
        <v>64</v>
      </c>
      <c r="W183" s="83" t="s">
        <v>64</v>
      </c>
      <c r="X183" s="83" t="s">
        <v>84</v>
      </c>
      <c r="Y183" s="83" t="s">
        <v>64</v>
      </c>
      <c r="Z183" s="83" t="s">
        <v>65</v>
      </c>
      <c r="AA183" s="83" t="s">
        <v>65</v>
      </c>
      <c r="AB183" s="83" t="s">
        <v>66</v>
      </c>
      <c r="AC183" s="83" t="s">
        <v>65</v>
      </c>
      <c r="AD183" s="83" t="s">
        <v>66</v>
      </c>
      <c r="AE183" s="83" t="s">
        <v>65</v>
      </c>
      <c r="AF183" s="83" t="s">
        <v>66</v>
      </c>
      <c r="AG183" s="83" t="s">
        <v>66</v>
      </c>
      <c r="AH183" s="83" t="s">
        <v>66</v>
      </c>
      <c r="AI183" s="83" t="s">
        <v>79</v>
      </c>
      <c r="AJ183" s="83" t="s">
        <v>66</v>
      </c>
      <c r="AK183" s="83" t="s">
        <v>66</v>
      </c>
      <c r="AL183" s="83" t="s">
        <v>65</v>
      </c>
      <c r="AM183" s="83" t="s">
        <v>66</v>
      </c>
      <c r="AN183" s="83" t="s">
        <v>66</v>
      </c>
      <c r="AO183" s="83" t="s">
        <v>66</v>
      </c>
      <c r="AP183" s="83" t="s">
        <v>85</v>
      </c>
      <c r="AQ183" s="83" t="s">
        <v>85</v>
      </c>
      <c r="AR183" s="83" t="s">
        <v>63</v>
      </c>
      <c r="AS183" s="83" t="s">
        <v>81</v>
      </c>
      <c r="AT183" s="83" t="s">
        <v>87</v>
      </c>
      <c r="AU183" s="83" t="s">
        <v>85</v>
      </c>
      <c r="AV183" s="83" t="s">
        <v>71</v>
      </c>
      <c r="AW183" s="83" t="s">
        <v>73</v>
      </c>
      <c r="AX183" s="83" t="s">
        <v>72</v>
      </c>
      <c r="AY183" s="83" t="s">
        <v>72</v>
      </c>
      <c r="AZ183" s="83" t="s">
        <v>72</v>
      </c>
      <c r="BA183" s="83" t="s">
        <v>72</v>
      </c>
      <c r="BB183" s="83" t="s">
        <v>73</v>
      </c>
      <c r="BC183" s="83" t="s">
        <v>73</v>
      </c>
      <c r="BD183" s="83"/>
      <c r="BE183" s="83" t="s">
        <v>73</v>
      </c>
      <c r="BF183" s="83"/>
      <c r="BG183" s="87" t="s">
        <v>335</v>
      </c>
      <c r="BH183" s="86" t="s">
        <v>60</v>
      </c>
      <c r="BI183" s="76" t="s">
        <v>1414</v>
      </c>
      <c r="BJ183">
        <f t="shared" si="6"/>
        <v>11</v>
      </c>
      <c r="BK183" s="87">
        <f t="shared" si="7"/>
        <v>53</v>
      </c>
      <c r="BL183" s="87"/>
      <c r="BM183" s="86" t="str">
        <f>_xlfn.XLOOKUP(Form_Responses1811121314[[#This Row],[Sekolah School (Cleansed)]],'Quality Check'!$B$11:$B$14,'Quality Check'!$C$11:$C$14,)</f>
        <v>Rural</v>
      </c>
      <c r="BN183" s="86" t="str">
        <f>_xlfn.XLOOKUP(Form_Responses1811121314[[#This Row],[Sekolah School (Cleansed)]],'Quality Check'!$B$11:$B$14,'Quality Check'!$D$11:$D$14,)</f>
        <v>Controlled Group (CG)</v>
      </c>
      <c r="BO183" s="87" t="str">
        <f>_xlfn.XLOOKUP(AS183,'Cleansing - Toothpaste Brand'!A:A,'Cleansing - Toothpaste Brand'!B:B,)</f>
        <v>Colgate</v>
      </c>
      <c r="BP183" s="87"/>
      <c r="BQ18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83" s="86" t="str">
        <f>_xlfn.XLOOKUP(AP183,'Cleansing - Response'!E:E,'Cleansing - Response'!F:F,)</f>
        <v>2 days and more</v>
      </c>
      <c r="BS183" s="86">
        <f>IF(Form_Responses1811121314[[#This Row],[Answer - B1]]="2 days and more",1,0)</f>
        <v>1</v>
      </c>
      <c r="BT183" s="86" t="str">
        <f>_xlfn.XLOOKUP(AQ183,'Cleansing - Response'!E:E,'Cleansing - Response'!F:F,)</f>
        <v>2 days and more</v>
      </c>
      <c r="BU183" s="86">
        <f>IF(Form_Responses1811121314[[#This Row],[Answer - B2]]="2 days and more",1,0)</f>
        <v>1</v>
      </c>
      <c r="BV183" s="86" t="str">
        <f t="shared" si="8"/>
        <v>Ya / Yes</v>
      </c>
      <c r="BW183" s="86">
        <f>IF(Form_Responses1811121314[[#This Row],[Answer - B3]]="Ya / Yes",1,0)</f>
        <v>1</v>
      </c>
      <c r="BX183" s="86" t="str">
        <f>_xlfn.XLOOKUP(AT183,'Cleansing - Response'!E:E,'Cleansing - Response'!F:F,)</f>
        <v>Always</v>
      </c>
      <c r="BY183" s="86">
        <f>IF(Form_Responses1811121314[[#This Row],[Answer - B4]]="Always",1,0)</f>
        <v>1</v>
      </c>
      <c r="BZ183" s="86" t="str">
        <f>_xlfn.XLOOKUP(AU183,'Cleansing - Response'!H:H,'Cleansing - Response'!I:I,)</f>
        <v>Using dental floss at least once</v>
      </c>
      <c r="CA183" s="86">
        <f>IF(Form_Responses1811121314[[#This Row],[Answer - B5]]="Sometimes / When in need",2,IF(Form_Responses1811121314[[#This Row],[Answer - B5]]="Using dental floss at least once",1,0))</f>
        <v>1</v>
      </c>
      <c r="CB183" s="86" t="str">
        <f>_xlfn.XLOOKUP(AV183,'Cleansing - Response'!K:K,'Cleansing - Response'!L:L,)</f>
        <v>Up to 1 time a day</v>
      </c>
      <c r="CC183" s="86">
        <f>IF(Form_Responses1811121314[[#This Row],[Answer - B6]]="More than 1 time a day",1,0)</f>
        <v>0</v>
      </c>
      <c r="CD183" s="86" t="str">
        <f>_xlfn.XLOOKUP(AW183,'Cleansing - Response'!$N:$N,'Cleansing - Response'!$O:$O,)</f>
        <v>No</v>
      </c>
      <c r="CE183" s="86">
        <f>IF(Form_Responses1811121314[[#This Row],[Answer - B7-1]]="Yes / Sometimes",1,0)</f>
        <v>0</v>
      </c>
      <c r="CF183" s="86" t="str">
        <f>_xlfn.XLOOKUP(AX183,'Cleansing - Response'!$N:$N,'Cleansing - Response'!$O:$O,)</f>
        <v>Yes / Sometimes</v>
      </c>
      <c r="CG183" s="86">
        <f>IF(Form_Responses1811121314[[#This Row],[Answer - B7-2]]="Yes / Sometimes",1,0)</f>
        <v>1</v>
      </c>
      <c r="CH183" s="86" t="str">
        <f>_xlfn.XLOOKUP(AY183,'Cleansing - Response'!$N:$N,'Cleansing - Response'!$O:$O,)</f>
        <v>Yes / Sometimes</v>
      </c>
      <c r="CI183" s="86">
        <f>IF(Form_Responses1811121314[[#This Row],[Answer - B7-3]]="Yes / Sometimes",1,0)</f>
        <v>1</v>
      </c>
      <c r="CJ183" s="86" t="str">
        <f>_xlfn.XLOOKUP(AZ183,'Cleansing - Response'!$N:$N,'Cleansing - Response'!$O:$O,)</f>
        <v>Yes / Sometimes</v>
      </c>
      <c r="CK183" s="86">
        <f>IF(Form_Responses1811121314[[#This Row],[Answer - B7-4]]="Yes / Sometimes",1,0)</f>
        <v>1</v>
      </c>
      <c r="CL183" s="86" t="str">
        <f>_xlfn.XLOOKUP(BA183,'Cleansing - Response'!$N:$N,'Cleansing - Response'!$O:$O,)</f>
        <v>Yes / Sometimes</v>
      </c>
      <c r="CM183" s="86">
        <f>IF(Form_Responses1811121314[[#This Row],[Answer - B7-5]]="Yes / Sometimes",1,0)</f>
        <v>1</v>
      </c>
      <c r="CN183" s="86" t="str">
        <f>_xlfn.XLOOKUP(BB183,'Cleansing - Response'!$N:$N,'Cleansing - Response'!$O:$O,)</f>
        <v>No</v>
      </c>
      <c r="CO183" s="86">
        <f>IF(Form_Responses1811121314[[#This Row],[Answer - B7-6]]="Yes / Sometimes",1,0)</f>
        <v>0</v>
      </c>
      <c r="CP183" s="87" t="str">
        <f>IF(COUNTIF(Form_Responses1811121314[[#This Row],[Answer - B7-1]:[Answer - B7-6]], "Yes / Sometimes") &gt; 4, "More than 4 times","Up to 4 times")</f>
        <v>Up to 4 times</v>
      </c>
      <c r="CQ183" s="152">
        <f>IF(Form_Responses1811121314[[#This Row],[Answer - B7 (Overall)]]="More than 4 times",1,0)</f>
        <v>0</v>
      </c>
    </row>
    <row r="184" spans="1:95" ht="13.2" hidden="1" x14ac:dyDescent="0.25">
      <c r="A184" s="82">
        <v>45572.514676284722</v>
      </c>
      <c r="B184" s="83" t="s">
        <v>587</v>
      </c>
      <c r="C184" s="84" t="s">
        <v>588</v>
      </c>
      <c r="D184" s="83">
        <v>54.46</v>
      </c>
      <c r="E184" s="83">
        <v>0.56999999999999995</v>
      </c>
      <c r="F184" s="83" t="s">
        <v>423</v>
      </c>
      <c r="G184" s="83" t="s">
        <v>76</v>
      </c>
      <c r="H184" s="83" t="s">
        <v>547</v>
      </c>
      <c r="I184" s="83" t="s">
        <v>63</v>
      </c>
      <c r="J184" s="83" t="s">
        <v>64</v>
      </c>
      <c r="K184" s="83" t="s">
        <v>64</v>
      </c>
      <c r="L184" s="83" t="s">
        <v>64</v>
      </c>
      <c r="M184" s="83" t="s">
        <v>78</v>
      </c>
      <c r="N184" s="83" t="s">
        <v>64</v>
      </c>
      <c r="O184" s="83" t="s">
        <v>78</v>
      </c>
      <c r="P184" s="83" t="s">
        <v>84</v>
      </c>
      <c r="Q184" s="83" t="s">
        <v>64</v>
      </c>
      <c r="R184" s="83" t="s">
        <v>64</v>
      </c>
      <c r="S184" s="83" t="s">
        <v>64</v>
      </c>
      <c r="T184" s="83" t="s">
        <v>64</v>
      </c>
      <c r="U184" s="83" t="s">
        <v>84</v>
      </c>
      <c r="V184" s="83" t="s">
        <v>64</v>
      </c>
      <c r="W184" s="83" t="s">
        <v>84</v>
      </c>
      <c r="X184" s="83" t="s">
        <v>64</v>
      </c>
      <c r="Y184" s="83" t="s">
        <v>64</v>
      </c>
      <c r="Z184" s="83" t="s">
        <v>65</v>
      </c>
      <c r="AA184" s="83" t="s">
        <v>65</v>
      </c>
      <c r="AB184" s="83" t="s">
        <v>65</v>
      </c>
      <c r="AC184" s="83" t="s">
        <v>65</v>
      </c>
      <c r="AD184" s="83" t="s">
        <v>66</v>
      </c>
      <c r="AE184" s="83" t="s">
        <v>66</v>
      </c>
      <c r="AF184" s="83" t="s">
        <v>66</v>
      </c>
      <c r="AG184" s="83" t="s">
        <v>65</v>
      </c>
      <c r="AH184" s="83" t="s">
        <v>66</v>
      </c>
      <c r="AI184" s="83" t="s">
        <v>79</v>
      </c>
      <c r="AJ184" s="83" t="s">
        <v>65</v>
      </c>
      <c r="AK184" s="83" t="s">
        <v>66</v>
      </c>
      <c r="AL184" s="83" t="s">
        <v>66</v>
      </c>
      <c r="AM184" s="83" t="s">
        <v>65</v>
      </c>
      <c r="AN184" s="83" t="s">
        <v>66</v>
      </c>
      <c r="AO184" s="83" t="s">
        <v>66</v>
      </c>
      <c r="AP184" s="83" t="s">
        <v>85</v>
      </c>
      <c r="AQ184" s="83" t="s">
        <v>85</v>
      </c>
      <c r="AR184" s="83" t="s">
        <v>86</v>
      </c>
      <c r="AS184" s="83" t="s">
        <v>223</v>
      </c>
      <c r="AT184" s="83" t="s">
        <v>87</v>
      </c>
      <c r="AU184" s="83" t="s">
        <v>85</v>
      </c>
      <c r="AV184" s="83" t="s">
        <v>67</v>
      </c>
      <c r="AW184" s="83" t="s">
        <v>72</v>
      </c>
      <c r="AX184" s="83" t="s">
        <v>72</v>
      </c>
      <c r="AY184" s="83" t="s">
        <v>72</v>
      </c>
      <c r="AZ184" s="83" t="s">
        <v>63</v>
      </c>
      <c r="BA184" s="83" t="s">
        <v>63</v>
      </c>
      <c r="BB184" s="83" t="s">
        <v>63</v>
      </c>
      <c r="BC184" s="83" t="s">
        <v>73</v>
      </c>
      <c r="BD184" s="83"/>
      <c r="BE184" s="83" t="s">
        <v>73</v>
      </c>
      <c r="BF184" s="83"/>
      <c r="BG184" s="87" t="s">
        <v>335</v>
      </c>
      <c r="BH184" s="86" t="s">
        <v>60</v>
      </c>
      <c r="BI184" s="76" t="s">
        <v>1414</v>
      </c>
      <c r="BJ184">
        <f t="shared" si="6"/>
        <v>12</v>
      </c>
      <c r="BK184" s="87">
        <f t="shared" si="7"/>
        <v>55</v>
      </c>
      <c r="BL184" s="87"/>
      <c r="BM184" s="86" t="str">
        <f>_xlfn.XLOOKUP(Form_Responses1811121314[[#This Row],[Sekolah School (Cleansed)]],'Quality Check'!$B$11:$B$14,'Quality Check'!$C$11:$C$14,)</f>
        <v>Rural</v>
      </c>
      <c r="BN184" s="86" t="str">
        <f>_xlfn.XLOOKUP(Form_Responses1811121314[[#This Row],[Sekolah School (Cleansed)]],'Quality Check'!$B$11:$B$14,'Quality Check'!$D$11:$D$14,)</f>
        <v>Controlled Group (CG)</v>
      </c>
      <c r="BO184" s="87" t="str">
        <f>_xlfn.XLOOKUP(AS184,'Cleansing - Toothpaste Brand'!A:A,'Cleansing - Toothpaste Brand'!B:B,)</f>
        <v>Colgate</v>
      </c>
      <c r="BP184" s="87"/>
      <c r="BQ18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84" s="86" t="str">
        <f>_xlfn.XLOOKUP(AP184,'Cleansing - Response'!E:E,'Cleansing - Response'!F:F,)</f>
        <v>2 days and more</v>
      </c>
      <c r="BS184" s="86">
        <f>IF(Form_Responses1811121314[[#This Row],[Answer - B1]]="2 days and more",1,0)</f>
        <v>1</v>
      </c>
      <c r="BT184" s="86" t="str">
        <f>_xlfn.XLOOKUP(AQ184,'Cleansing - Response'!E:E,'Cleansing - Response'!F:F,)</f>
        <v>2 days and more</v>
      </c>
      <c r="BU184" s="86">
        <f>IF(Form_Responses1811121314[[#This Row],[Answer - B2]]="2 days and more",1,0)</f>
        <v>1</v>
      </c>
      <c r="BV184" s="86" t="str">
        <f t="shared" si="8"/>
        <v>Ya / Yes</v>
      </c>
      <c r="BW184" s="86">
        <f>IF(Form_Responses1811121314[[#This Row],[Answer - B3]]="Ya / Yes",1,0)</f>
        <v>1</v>
      </c>
      <c r="BX184" s="86" t="str">
        <f>_xlfn.XLOOKUP(AT184,'Cleansing - Response'!E:E,'Cleansing - Response'!F:F,)</f>
        <v>Always</v>
      </c>
      <c r="BY184" s="86">
        <f>IF(Form_Responses1811121314[[#This Row],[Answer - B4]]="Always",1,0)</f>
        <v>1</v>
      </c>
      <c r="BZ184" s="86" t="str">
        <f>_xlfn.XLOOKUP(AU184,'Cleansing - Response'!H:H,'Cleansing - Response'!I:I,)</f>
        <v>Using dental floss at least once</v>
      </c>
      <c r="CA184" s="86">
        <f>IF(Form_Responses1811121314[[#This Row],[Answer - B5]]="Sometimes / When in need",2,IF(Form_Responses1811121314[[#This Row],[Answer - B5]]="Using dental floss at least once",1,0))</f>
        <v>1</v>
      </c>
      <c r="CB184" s="86" t="str">
        <f>_xlfn.XLOOKUP(AV184,'Cleansing - Response'!K:K,'Cleansing - Response'!L:L,)</f>
        <v>More than 1 time a day</v>
      </c>
      <c r="CC184" s="86">
        <f>IF(Form_Responses1811121314[[#This Row],[Answer - B6]]="More than 1 time a day",1,0)</f>
        <v>1</v>
      </c>
      <c r="CD184" s="86" t="str">
        <f>_xlfn.XLOOKUP(AW184,'Cleansing - Response'!$N:$N,'Cleansing - Response'!$O:$O,)</f>
        <v>Yes / Sometimes</v>
      </c>
      <c r="CE184" s="86">
        <f>IF(Form_Responses1811121314[[#This Row],[Answer - B7-1]]="Yes / Sometimes",1,0)</f>
        <v>1</v>
      </c>
      <c r="CF184" s="86" t="str">
        <f>_xlfn.XLOOKUP(AX184,'Cleansing - Response'!$N:$N,'Cleansing - Response'!$O:$O,)</f>
        <v>Yes / Sometimes</v>
      </c>
      <c r="CG184" s="86">
        <f>IF(Form_Responses1811121314[[#This Row],[Answer - B7-2]]="Yes / Sometimes",1,0)</f>
        <v>1</v>
      </c>
      <c r="CH184" s="86" t="str">
        <f>_xlfn.XLOOKUP(AY184,'Cleansing - Response'!$N:$N,'Cleansing - Response'!$O:$O,)</f>
        <v>Yes / Sometimes</v>
      </c>
      <c r="CI184" s="86">
        <f>IF(Form_Responses1811121314[[#This Row],[Answer - B7-3]]="Yes / Sometimes",1,0)</f>
        <v>1</v>
      </c>
      <c r="CJ184" s="86" t="str">
        <f>_xlfn.XLOOKUP(AZ184,'Cleansing - Response'!$N:$N,'Cleansing - Response'!$O:$O,)</f>
        <v>Yes / Sometimes</v>
      </c>
      <c r="CK184" s="86">
        <f>IF(Form_Responses1811121314[[#This Row],[Answer - B7-4]]="Yes / Sometimes",1,0)</f>
        <v>1</v>
      </c>
      <c r="CL184" s="86" t="str">
        <f>_xlfn.XLOOKUP(BA184,'Cleansing - Response'!$N:$N,'Cleansing - Response'!$O:$O,)</f>
        <v>Yes / Sometimes</v>
      </c>
      <c r="CM184" s="86">
        <f>IF(Form_Responses1811121314[[#This Row],[Answer - B7-5]]="Yes / Sometimes",1,0)</f>
        <v>1</v>
      </c>
      <c r="CN184" s="86" t="str">
        <f>_xlfn.XLOOKUP(BB184,'Cleansing - Response'!$N:$N,'Cleansing - Response'!$O:$O,)</f>
        <v>Yes / Sometimes</v>
      </c>
      <c r="CO184" s="86">
        <f>IF(Form_Responses1811121314[[#This Row],[Answer - B7-6]]="Yes / Sometimes",1,0)</f>
        <v>1</v>
      </c>
      <c r="CP184" s="87" t="str">
        <f>IF(COUNTIF(Form_Responses1811121314[[#This Row],[Answer - B7-1]:[Answer - B7-6]], "Yes / Sometimes") &gt; 4, "More than 4 times","Up to 4 times")</f>
        <v>More than 4 times</v>
      </c>
      <c r="CQ184" s="152">
        <f>IF(Form_Responses1811121314[[#This Row],[Answer - B7 (Overall)]]="More than 4 times",1,0)</f>
        <v>1</v>
      </c>
    </row>
    <row r="185" spans="1:95" ht="13.2" hidden="1" x14ac:dyDescent="0.25">
      <c r="A185" s="82">
        <v>45572.51702561343</v>
      </c>
      <c r="B185" s="83" t="s">
        <v>589</v>
      </c>
      <c r="C185" s="84" t="s">
        <v>590</v>
      </c>
      <c r="D185" s="83">
        <v>50.89</v>
      </c>
      <c r="E185" s="83">
        <v>0.08</v>
      </c>
      <c r="F185" s="83" t="s">
        <v>423</v>
      </c>
      <c r="G185" s="83" t="s">
        <v>76</v>
      </c>
      <c r="H185" s="83" t="s">
        <v>330</v>
      </c>
      <c r="I185" s="83" t="s">
        <v>63</v>
      </c>
      <c r="J185" s="83" t="s">
        <v>64</v>
      </c>
      <c r="K185" s="83" t="s">
        <v>64</v>
      </c>
      <c r="L185" s="83" t="s">
        <v>64</v>
      </c>
      <c r="M185" s="83" t="s">
        <v>84</v>
      </c>
      <c r="N185" s="83" t="s">
        <v>64</v>
      </c>
      <c r="O185" s="83" t="s">
        <v>64</v>
      </c>
      <c r="P185" s="83" t="s">
        <v>84</v>
      </c>
      <c r="Q185" s="83" t="s">
        <v>84</v>
      </c>
      <c r="R185" s="83" t="s">
        <v>64</v>
      </c>
      <c r="S185" s="83" t="s">
        <v>64</v>
      </c>
      <c r="T185" s="83" t="s">
        <v>64</v>
      </c>
      <c r="U185" s="83" t="s">
        <v>64</v>
      </c>
      <c r="V185" s="83" t="s">
        <v>84</v>
      </c>
      <c r="W185" s="83" t="s">
        <v>64</v>
      </c>
      <c r="X185" s="83" t="s">
        <v>64</v>
      </c>
      <c r="Y185" s="83" t="s">
        <v>64</v>
      </c>
      <c r="Z185" s="83" t="s">
        <v>65</v>
      </c>
      <c r="AA185" s="83" t="s">
        <v>65</v>
      </c>
      <c r="AB185" s="83" t="s">
        <v>65</v>
      </c>
      <c r="AC185" s="83" t="s">
        <v>66</v>
      </c>
      <c r="AD185" s="83" t="s">
        <v>66</v>
      </c>
      <c r="AE185" s="83" t="s">
        <v>66</v>
      </c>
      <c r="AF185" s="83" t="s">
        <v>66</v>
      </c>
      <c r="AG185" s="83" t="s">
        <v>66</v>
      </c>
      <c r="AH185" s="83" t="s">
        <v>66</v>
      </c>
      <c r="AI185" s="83" t="s">
        <v>66</v>
      </c>
      <c r="AJ185" s="83" t="s">
        <v>66</v>
      </c>
      <c r="AK185" s="83" t="s">
        <v>66</v>
      </c>
      <c r="AL185" s="83" t="s">
        <v>79</v>
      </c>
      <c r="AM185" s="83" t="s">
        <v>66</v>
      </c>
      <c r="AN185" s="83" t="s">
        <v>66</v>
      </c>
      <c r="AO185" s="83" t="s">
        <v>66</v>
      </c>
      <c r="AP185" s="83" t="s">
        <v>67</v>
      </c>
      <c r="AQ185" s="83" t="s">
        <v>67</v>
      </c>
      <c r="AR185" s="83" t="s">
        <v>63</v>
      </c>
      <c r="AS185" s="83" t="s">
        <v>247</v>
      </c>
      <c r="AT185" s="83" t="s">
        <v>87</v>
      </c>
      <c r="AU185" s="83" t="s">
        <v>67</v>
      </c>
      <c r="AV185" s="83" t="s">
        <v>132</v>
      </c>
      <c r="AW185" s="83" t="s">
        <v>73</v>
      </c>
      <c r="AX185" s="83" t="s">
        <v>73</v>
      </c>
      <c r="AY185" s="83" t="s">
        <v>72</v>
      </c>
      <c r="AZ185" s="83" t="s">
        <v>73</v>
      </c>
      <c r="BA185" s="83" t="s">
        <v>73</v>
      </c>
      <c r="BB185" s="83" t="s">
        <v>73</v>
      </c>
      <c r="BC185" s="83" t="s">
        <v>73</v>
      </c>
      <c r="BD185" s="83"/>
      <c r="BE185" s="83" t="s">
        <v>73</v>
      </c>
      <c r="BF185" s="83"/>
      <c r="BG185" s="87" t="s">
        <v>335</v>
      </c>
      <c r="BH185" s="86" t="s">
        <v>60</v>
      </c>
      <c r="BI185" s="76" t="s">
        <v>1414</v>
      </c>
      <c r="BJ185">
        <f t="shared" si="6"/>
        <v>12</v>
      </c>
      <c r="BK185" s="87">
        <f t="shared" si="7"/>
        <v>49</v>
      </c>
      <c r="BL185" s="87"/>
      <c r="BM185" s="86" t="str">
        <f>_xlfn.XLOOKUP(Form_Responses1811121314[[#This Row],[Sekolah School (Cleansed)]],'Quality Check'!$B$11:$B$14,'Quality Check'!$C$11:$C$14,)</f>
        <v>Rural</v>
      </c>
      <c r="BN185" s="86" t="str">
        <f>_xlfn.XLOOKUP(Form_Responses1811121314[[#This Row],[Sekolah School (Cleansed)]],'Quality Check'!$B$11:$B$14,'Quality Check'!$D$11:$D$14,)</f>
        <v>Controlled Group (CG)</v>
      </c>
      <c r="BO185" s="87" t="str">
        <f>_xlfn.XLOOKUP(AS185,'Cleansing - Toothpaste Brand'!A:A,'Cleansing - Toothpaste Brand'!B:B,)</f>
        <v>Sensodyne</v>
      </c>
      <c r="BP185" s="87"/>
      <c r="BQ18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85" s="86" t="str">
        <f>_xlfn.XLOOKUP(AP185,'Cleansing - Response'!E:E,'Cleansing - Response'!F:F,)</f>
        <v>2 days and more</v>
      </c>
      <c r="BS185" s="86">
        <f>IF(Form_Responses1811121314[[#This Row],[Answer - B1]]="2 days and more",1,0)</f>
        <v>1</v>
      </c>
      <c r="BT185" s="86" t="str">
        <f>_xlfn.XLOOKUP(AQ185,'Cleansing - Response'!E:E,'Cleansing - Response'!F:F,)</f>
        <v>2 days and more</v>
      </c>
      <c r="BU185" s="86">
        <f>IF(Form_Responses1811121314[[#This Row],[Answer - B2]]="2 days and more",1,0)</f>
        <v>1</v>
      </c>
      <c r="BV185" s="86" t="str">
        <f t="shared" si="8"/>
        <v>Ya / Yes</v>
      </c>
      <c r="BW185" s="86">
        <f>IF(Form_Responses1811121314[[#This Row],[Answer - B3]]="Ya / Yes",1,0)</f>
        <v>1</v>
      </c>
      <c r="BX185" s="86" t="str">
        <f>_xlfn.XLOOKUP(AT185,'Cleansing - Response'!E:E,'Cleansing - Response'!F:F,)</f>
        <v>Always</v>
      </c>
      <c r="BY185" s="86">
        <f>IF(Form_Responses1811121314[[#This Row],[Answer - B4]]="Always",1,0)</f>
        <v>1</v>
      </c>
      <c r="BZ185" s="86" t="str">
        <f>_xlfn.XLOOKUP(AU185,'Cleansing - Response'!H:H,'Cleansing - Response'!I:I,)</f>
        <v>Using dental floss at least once</v>
      </c>
      <c r="CA185" s="86">
        <f>IF(Form_Responses1811121314[[#This Row],[Answer - B5]]="Sometimes / When in need",2,IF(Form_Responses1811121314[[#This Row],[Answer - B5]]="Using dental floss at least once",1,0))</f>
        <v>1</v>
      </c>
      <c r="CB185" s="86" t="str">
        <f>_xlfn.XLOOKUP(AV185,'Cleansing - Response'!K:K,'Cleansing - Response'!L:L,)</f>
        <v>Up to 1 time a day</v>
      </c>
      <c r="CC185" s="86">
        <f>IF(Form_Responses1811121314[[#This Row],[Answer - B6]]="More than 1 time a day",1,0)</f>
        <v>0</v>
      </c>
      <c r="CD185" s="86" t="str">
        <f>_xlfn.XLOOKUP(AW185,'Cleansing - Response'!$N:$N,'Cleansing - Response'!$O:$O,)</f>
        <v>No</v>
      </c>
      <c r="CE185" s="86">
        <f>IF(Form_Responses1811121314[[#This Row],[Answer - B7-1]]="Yes / Sometimes",1,0)</f>
        <v>0</v>
      </c>
      <c r="CF185" s="86" t="str">
        <f>_xlfn.XLOOKUP(AX185,'Cleansing - Response'!$N:$N,'Cleansing - Response'!$O:$O,)</f>
        <v>No</v>
      </c>
      <c r="CG185" s="86">
        <f>IF(Form_Responses1811121314[[#This Row],[Answer - B7-2]]="Yes / Sometimes",1,0)</f>
        <v>0</v>
      </c>
      <c r="CH185" s="86" t="str">
        <f>_xlfn.XLOOKUP(AY185,'Cleansing - Response'!$N:$N,'Cleansing - Response'!$O:$O,)</f>
        <v>Yes / Sometimes</v>
      </c>
      <c r="CI185" s="86">
        <f>IF(Form_Responses1811121314[[#This Row],[Answer - B7-3]]="Yes / Sometimes",1,0)</f>
        <v>1</v>
      </c>
      <c r="CJ185" s="86" t="str">
        <f>_xlfn.XLOOKUP(AZ185,'Cleansing - Response'!$N:$N,'Cleansing - Response'!$O:$O,)</f>
        <v>No</v>
      </c>
      <c r="CK185" s="86">
        <f>IF(Form_Responses1811121314[[#This Row],[Answer - B7-4]]="Yes / Sometimes",1,0)</f>
        <v>0</v>
      </c>
      <c r="CL185" s="86" t="str">
        <f>_xlfn.XLOOKUP(BA185,'Cleansing - Response'!$N:$N,'Cleansing - Response'!$O:$O,)</f>
        <v>No</v>
      </c>
      <c r="CM185" s="86">
        <f>IF(Form_Responses1811121314[[#This Row],[Answer - B7-5]]="Yes / Sometimes",1,0)</f>
        <v>0</v>
      </c>
      <c r="CN185" s="86" t="str">
        <f>_xlfn.XLOOKUP(BB185,'Cleansing - Response'!$N:$N,'Cleansing - Response'!$O:$O,)</f>
        <v>No</v>
      </c>
      <c r="CO185" s="86">
        <f>IF(Form_Responses1811121314[[#This Row],[Answer - B7-6]]="Yes / Sometimes",1,0)</f>
        <v>0</v>
      </c>
      <c r="CP185" s="87" t="str">
        <f>IF(COUNTIF(Form_Responses1811121314[[#This Row],[Answer - B7-1]:[Answer - B7-6]], "Yes / Sometimes") &gt; 4, "More than 4 times","Up to 4 times")</f>
        <v>Up to 4 times</v>
      </c>
      <c r="CQ185" s="152">
        <f>IF(Form_Responses1811121314[[#This Row],[Answer - B7 (Overall)]]="More than 4 times",1,0)</f>
        <v>0</v>
      </c>
    </row>
    <row r="186" spans="1:95" ht="13.2" hidden="1" x14ac:dyDescent="0.25">
      <c r="A186" s="82">
        <v>45572.520917361107</v>
      </c>
      <c r="B186" s="83" t="s">
        <v>591</v>
      </c>
      <c r="C186" s="84" t="s">
        <v>592</v>
      </c>
      <c r="D186" s="83">
        <v>100</v>
      </c>
      <c r="E186" s="83">
        <v>0.54</v>
      </c>
      <c r="F186" s="83" t="s">
        <v>423</v>
      </c>
      <c r="G186" s="83" t="s">
        <v>76</v>
      </c>
      <c r="H186" s="83" t="s">
        <v>434</v>
      </c>
      <c r="I186" s="83" t="s">
        <v>63</v>
      </c>
      <c r="J186" s="83" t="s">
        <v>64</v>
      </c>
      <c r="K186" s="83" t="s">
        <v>64</v>
      </c>
      <c r="L186" s="83" t="s">
        <v>64</v>
      </c>
      <c r="M186" s="83" t="s">
        <v>64</v>
      </c>
      <c r="N186" s="83" t="s">
        <v>64</v>
      </c>
      <c r="O186" s="83" t="s">
        <v>84</v>
      </c>
      <c r="P186" s="83" t="s">
        <v>64</v>
      </c>
      <c r="Q186" s="83" t="s">
        <v>78</v>
      </c>
      <c r="R186" s="83" t="s">
        <v>64</v>
      </c>
      <c r="S186" s="83" t="s">
        <v>78</v>
      </c>
      <c r="T186" s="83" t="s">
        <v>78</v>
      </c>
      <c r="U186" s="83" t="s">
        <v>84</v>
      </c>
      <c r="V186" s="83" t="s">
        <v>64</v>
      </c>
      <c r="W186" s="83" t="s">
        <v>64</v>
      </c>
      <c r="X186" s="83" t="s">
        <v>78</v>
      </c>
      <c r="Y186" s="83" t="s">
        <v>64</v>
      </c>
      <c r="Z186" s="83" t="s">
        <v>66</v>
      </c>
      <c r="AA186" s="83" t="s">
        <v>66</v>
      </c>
      <c r="AB186" s="83" t="s">
        <v>66</v>
      </c>
      <c r="AC186" s="83" t="s">
        <v>66</v>
      </c>
      <c r="AD186" s="83" t="s">
        <v>66</v>
      </c>
      <c r="AE186" s="83" t="s">
        <v>66</v>
      </c>
      <c r="AF186" s="83" t="s">
        <v>66</v>
      </c>
      <c r="AG186" s="83" t="s">
        <v>66</v>
      </c>
      <c r="AH186" s="83" t="s">
        <v>79</v>
      </c>
      <c r="AI186" s="83" t="s">
        <v>66</v>
      </c>
      <c r="AJ186" s="83" t="s">
        <v>66</v>
      </c>
      <c r="AK186" s="83" t="s">
        <v>66</v>
      </c>
      <c r="AL186" s="83" t="s">
        <v>66</v>
      </c>
      <c r="AM186" s="83" t="s">
        <v>66</v>
      </c>
      <c r="AN186" s="83" t="s">
        <v>66</v>
      </c>
      <c r="AO186" s="83" t="s">
        <v>66</v>
      </c>
      <c r="AP186" s="83" t="s">
        <v>67</v>
      </c>
      <c r="AQ186" s="83" t="s">
        <v>67</v>
      </c>
      <c r="AR186" s="83" t="s">
        <v>86</v>
      </c>
      <c r="AS186" s="83" t="s">
        <v>593</v>
      </c>
      <c r="AT186" s="83" t="s">
        <v>169</v>
      </c>
      <c r="AU186" s="83" t="s">
        <v>93</v>
      </c>
      <c r="AV186" s="83" t="s">
        <v>67</v>
      </c>
      <c r="AW186" s="83" t="s">
        <v>73</v>
      </c>
      <c r="AX186" s="83" t="s">
        <v>73</v>
      </c>
      <c r="AY186" s="83" t="s">
        <v>63</v>
      </c>
      <c r="AZ186" s="83" t="s">
        <v>63</v>
      </c>
      <c r="BA186" s="83" t="s">
        <v>72</v>
      </c>
      <c r="BB186" s="83" t="s">
        <v>73</v>
      </c>
      <c r="BC186" s="83" t="s">
        <v>73</v>
      </c>
      <c r="BD186" s="83"/>
      <c r="BE186" s="83" t="s">
        <v>73</v>
      </c>
      <c r="BF186" s="83"/>
      <c r="BG186" s="87" t="s">
        <v>335</v>
      </c>
      <c r="BH186" s="86" t="s">
        <v>60</v>
      </c>
      <c r="BI186" s="76" t="s">
        <v>1414</v>
      </c>
      <c r="BJ186">
        <f t="shared" si="6"/>
        <v>9</v>
      </c>
      <c r="BK186" s="87">
        <f t="shared" si="7"/>
        <v>46</v>
      </c>
      <c r="BL186" s="87"/>
      <c r="BM186" s="86" t="str">
        <f>_xlfn.XLOOKUP(Form_Responses1811121314[[#This Row],[Sekolah School (Cleansed)]],'Quality Check'!$B$11:$B$14,'Quality Check'!$C$11:$C$14,)</f>
        <v>Rural</v>
      </c>
      <c r="BN186" s="86" t="str">
        <f>_xlfn.XLOOKUP(Form_Responses1811121314[[#This Row],[Sekolah School (Cleansed)]],'Quality Check'!$B$11:$B$14,'Quality Check'!$D$11:$D$14,)</f>
        <v>Controlled Group (CG)</v>
      </c>
      <c r="BO186" s="87" t="str">
        <f>_xlfn.XLOOKUP(AS186,'Cleansing - Toothpaste Brand'!A:A,'Cleansing - Toothpaste Brand'!B:B,)</f>
        <v>Fresh and White</v>
      </c>
      <c r="BP186" s="87"/>
      <c r="BQ18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86" s="86" t="str">
        <f>_xlfn.XLOOKUP(AP186,'Cleansing - Response'!E:E,'Cleansing - Response'!F:F,)</f>
        <v>2 days and more</v>
      </c>
      <c r="BS186" s="86">
        <f>IF(Form_Responses1811121314[[#This Row],[Answer - B1]]="2 days and more",1,0)</f>
        <v>1</v>
      </c>
      <c r="BT186" s="86" t="str">
        <f>_xlfn.XLOOKUP(AQ186,'Cleansing - Response'!E:E,'Cleansing - Response'!F:F,)</f>
        <v>2 days and more</v>
      </c>
      <c r="BU186" s="86">
        <f>IF(Form_Responses1811121314[[#This Row],[Answer - B2]]="2 days and more",1,0)</f>
        <v>1</v>
      </c>
      <c r="BV186" s="86" t="str">
        <f t="shared" si="8"/>
        <v>Ya / Yes</v>
      </c>
      <c r="BW186" s="86">
        <f>IF(Form_Responses1811121314[[#This Row],[Answer - B3]]="Ya / Yes",1,0)</f>
        <v>1</v>
      </c>
      <c r="BX186" s="86" t="str">
        <f>_xlfn.XLOOKUP(AT186,'Cleansing - Response'!E:E,'Cleansing - Response'!F:F,)</f>
        <v>Rarely / Sometimes</v>
      </c>
      <c r="BY186" s="86">
        <f>IF(Form_Responses1811121314[[#This Row],[Answer - B4]]="Always",1,0)</f>
        <v>0</v>
      </c>
      <c r="BZ186" s="86" t="str">
        <f>_xlfn.XLOOKUP(AU186,'Cleansing - Response'!H:H,'Cleansing - Response'!I:I,)</f>
        <v>Not using dental floss</v>
      </c>
      <c r="CA186" s="86">
        <f>IF(Form_Responses1811121314[[#This Row],[Answer - B5]]="Sometimes / When in need",2,IF(Form_Responses1811121314[[#This Row],[Answer - B5]]="Using dental floss at least once",1,0))</f>
        <v>0</v>
      </c>
      <c r="CB186" s="86" t="str">
        <f>_xlfn.XLOOKUP(AV186,'Cleansing - Response'!K:K,'Cleansing - Response'!L:L,)</f>
        <v>More than 1 time a day</v>
      </c>
      <c r="CC186" s="86">
        <f>IF(Form_Responses1811121314[[#This Row],[Answer - B6]]="More than 1 time a day",1,0)</f>
        <v>1</v>
      </c>
      <c r="CD186" s="86" t="str">
        <f>_xlfn.XLOOKUP(AW186,'Cleansing - Response'!$N:$N,'Cleansing - Response'!$O:$O,)</f>
        <v>No</v>
      </c>
      <c r="CE186" s="86">
        <f>IF(Form_Responses1811121314[[#This Row],[Answer - B7-1]]="Yes / Sometimes",1,0)</f>
        <v>0</v>
      </c>
      <c r="CF186" s="86" t="str">
        <f>_xlfn.XLOOKUP(AX186,'Cleansing - Response'!$N:$N,'Cleansing - Response'!$O:$O,)</f>
        <v>No</v>
      </c>
      <c r="CG186" s="86">
        <f>IF(Form_Responses1811121314[[#This Row],[Answer - B7-2]]="Yes / Sometimes",1,0)</f>
        <v>0</v>
      </c>
      <c r="CH186" s="86" t="str">
        <f>_xlfn.XLOOKUP(AY186,'Cleansing - Response'!$N:$N,'Cleansing - Response'!$O:$O,)</f>
        <v>Yes / Sometimes</v>
      </c>
      <c r="CI186" s="86">
        <f>IF(Form_Responses1811121314[[#This Row],[Answer - B7-3]]="Yes / Sometimes",1,0)</f>
        <v>1</v>
      </c>
      <c r="CJ186" s="86" t="str">
        <f>_xlfn.XLOOKUP(AZ186,'Cleansing - Response'!$N:$N,'Cleansing - Response'!$O:$O,)</f>
        <v>Yes / Sometimes</v>
      </c>
      <c r="CK186" s="86">
        <f>IF(Form_Responses1811121314[[#This Row],[Answer - B7-4]]="Yes / Sometimes",1,0)</f>
        <v>1</v>
      </c>
      <c r="CL186" s="86" t="str">
        <f>_xlfn.XLOOKUP(BA186,'Cleansing - Response'!$N:$N,'Cleansing - Response'!$O:$O,)</f>
        <v>Yes / Sometimes</v>
      </c>
      <c r="CM186" s="86">
        <f>IF(Form_Responses1811121314[[#This Row],[Answer - B7-5]]="Yes / Sometimes",1,0)</f>
        <v>1</v>
      </c>
      <c r="CN186" s="86" t="str">
        <f>_xlfn.XLOOKUP(BB186,'Cleansing - Response'!$N:$N,'Cleansing - Response'!$O:$O,)</f>
        <v>No</v>
      </c>
      <c r="CO186" s="86">
        <f>IF(Form_Responses1811121314[[#This Row],[Answer - B7-6]]="Yes / Sometimes",1,0)</f>
        <v>0</v>
      </c>
      <c r="CP186" s="87" t="str">
        <f>IF(COUNTIF(Form_Responses1811121314[[#This Row],[Answer - B7-1]:[Answer - B7-6]], "Yes / Sometimes") &gt; 4, "More than 4 times","Up to 4 times")</f>
        <v>Up to 4 times</v>
      </c>
      <c r="CQ186" s="152">
        <f>IF(Form_Responses1811121314[[#This Row],[Answer - B7 (Overall)]]="More than 4 times",1,0)</f>
        <v>0</v>
      </c>
    </row>
    <row r="187" spans="1:95" ht="13.2" hidden="1" x14ac:dyDescent="0.25">
      <c r="A187" s="82">
        <v>45572.521214432869</v>
      </c>
      <c r="B187" s="83" t="s">
        <v>594</v>
      </c>
      <c r="C187" s="84" t="s">
        <v>595</v>
      </c>
      <c r="D187" s="83">
        <v>67.86</v>
      </c>
      <c r="E187" s="83">
        <v>0.46</v>
      </c>
      <c r="F187" s="83" t="s">
        <v>423</v>
      </c>
      <c r="G187" s="83" t="s">
        <v>76</v>
      </c>
      <c r="H187" s="83" t="s">
        <v>434</v>
      </c>
      <c r="I187" s="83" t="s">
        <v>63</v>
      </c>
      <c r="J187" s="83" t="s">
        <v>64</v>
      </c>
      <c r="K187" s="83" t="s">
        <v>64</v>
      </c>
      <c r="L187" s="83" t="s">
        <v>64</v>
      </c>
      <c r="M187" s="83" t="s">
        <v>64</v>
      </c>
      <c r="N187" s="83" t="s">
        <v>64</v>
      </c>
      <c r="O187" s="83" t="s">
        <v>64</v>
      </c>
      <c r="P187" s="83" t="s">
        <v>78</v>
      </c>
      <c r="Q187" s="83" t="s">
        <v>64</v>
      </c>
      <c r="R187" s="83" t="s">
        <v>64</v>
      </c>
      <c r="S187" s="83" t="s">
        <v>64</v>
      </c>
      <c r="T187" s="83" t="s">
        <v>64</v>
      </c>
      <c r="U187" s="83" t="s">
        <v>64</v>
      </c>
      <c r="V187" s="83" t="s">
        <v>64</v>
      </c>
      <c r="W187" s="83" t="s">
        <v>64</v>
      </c>
      <c r="X187" s="83" t="s">
        <v>64</v>
      </c>
      <c r="Y187" s="83" t="s">
        <v>64</v>
      </c>
      <c r="Z187" s="83" t="s">
        <v>66</v>
      </c>
      <c r="AA187" s="83" t="s">
        <v>66</v>
      </c>
      <c r="AB187" s="83" t="s">
        <v>66</v>
      </c>
      <c r="AC187" s="83" t="s">
        <v>66</v>
      </c>
      <c r="AD187" s="83" t="s">
        <v>66</v>
      </c>
      <c r="AE187" s="83" t="s">
        <v>66</v>
      </c>
      <c r="AF187" s="83" t="s">
        <v>66</v>
      </c>
      <c r="AG187" s="83" t="s">
        <v>66</v>
      </c>
      <c r="AH187" s="83" t="s">
        <v>65</v>
      </c>
      <c r="AI187" s="83" t="s">
        <v>66</v>
      </c>
      <c r="AJ187" s="83" t="s">
        <v>66</v>
      </c>
      <c r="AK187" s="83" t="s">
        <v>66</v>
      </c>
      <c r="AL187" s="83" t="s">
        <v>66</v>
      </c>
      <c r="AM187" s="83" t="s">
        <v>66</v>
      </c>
      <c r="AN187" s="83" t="s">
        <v>65</v>
      </c>
      <c r="AO187" s="83" t="s">
        <v>65</v>
      </c>
      <c r="AP187" s="83" t="s">
        <v>67</v>
      </c>
      <c r="AQ187" s="83" t="s">
        <v>67</v>
      </c>
      <c r="AR187" s="83" t="s">
        <v>63</v>
      </c>
      <c r="AS187" s="83" t="s">
        <v>81</v>
      </c>
      <c r="AT187" s="83" t="s">
        <v>69</v>
      </c>
      <c r="AU187" s="83" t="s">
        <v>80</v>
      </c>
      <c r="AV187" s="83" t="s">
        <v>71</v>
      </c>
      <c r="AW187" s="83" t="s">
        <v>72</v>
      </c>
      <c r="AX187" s="83" t="s">
        <v>72</v>
      </c>
      <c r="AY187" s="83" t="s">
        <v>72</v>
      </c>
      <c r="AZ187" s="83" t="s">
        <v>72</v>
      </c>
      <c r="BA187" s="83" t="s">
        <v>72</v>
      </c>
      <c r="BB187" s="83" t="s">
        <v>72</v>
      </c>
      <c r="BC187" s="83" t="s">
        <v>73</v>
      </c>
      <c r="BD187" s="83"/>
      <c r="BE187" s="83" t="s">
        <v>73</v>
      </c>
      <c r="BF187" s="83"/>
      <c r="BG187" s="87" t="s">
        <v>335</v>
      </c>
      <c r="BH187" s="86" t="s">
        <v>60</v>
      </c>
      <c r="BI187" s="76" t="s">
        <v>1414</v>
      </c>
      <c r="BJ187">
        <f t="shared" si="6"/>
        <v>14</v>
      </c>
      <c r="BK187" s="87">
        <f t="shared" si="7"/>
        <v>50</v>
      </c>
      <c r="BL187" s="87"/>
      <c r="BM187" s="86" t="str">
        <f>_xlfn.XLOOKUP(Form_Responses1811121314[[#This Row],[Sekolah School (Cleansed)]],'Quality Check'!$B$11:$B$14,'Quality Check'!$C$11:$C$14,)</f>
        <v>Rural</v>
      </c>
      <c r="BN187" s="86" t="str">
        <f>_xlfn.XLOOKUP(Form_Responses1811121314[[#This Row],[Sekolah School (Cleansed)]],'Quality Check'!$B$11:$B$14,'Quality Check'!$D$11:$D$14,)</f>
        <v>Controlled Group (CG)</v>
      </c>
      <c r="BO187" s="87" t="str">
        <f>_xlfn.XLOOKUP(AS187,'Cleansing - Toothpaste Brand'!A:A,'Cleansing - Toothpaste Brand'!B:B,)</f>
        <v>Colgate</v>
      </c>
      <c r="BP187" s="87"/>
      <c r="BQ18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87" s="86" t="str">
        <f>_xlfn.XLOOKUP(AP187,'Cleansing - Response'!E:E,'Cleansing - Response'!F:F,)</f>
        <v>2 days and more</v>
      </c>
      <c r="BS187" s="86">
        <f>IF(Form_Responses1811121314[[#This Row],[Answer - B1]]="2 days and more",1,0)</f>
        <v>1</v>
      </c>
      <c r="BT187" s="86" t="str">
        <f>_xlfn.XLOOKUP(AQ187,'Cleansing - Response'!E:E,'Cleansing - Response'!F:F,)</f>
        <v>2 days and more</v>
      </c>
      <c r="BU187" s="86">
        <f>IF(Form_Responses1811121314[[#This Row],[Answer - B2]]="2 days and more",1,0)</f>
        <v>1</v>
      </c>
      <c r="BV187" s="86" t="str">
        <f t="shared" si="8"/>
        <v>Ya / Yes</v>
      </c>
      <c r="BW187" s="86">
        <f>IF(Form_Responses1811121314[[#This Row],[Answer - B3]]="Ya / Yes",1,0)</f>
        <v>1</v>
      </c>
      <c r="BX187" s="86" t="str">
        <f>_xlfn.XLOOKUP(AT187,'Cleansing - Response'!E:E,'Cleansing - Response'!F:F,)</f>
        <v>Rarely / Sometimes</v>
      </c>
      <c r="BY187" s="86">
        <f>IF(Form_Responses1811121314[[#This Row],[Answer - B4]]="Always",1,0)</f>
        <v>0</v>
      </c>
      <c r="BZ187" s="86" t="str">
        <f>_xlfn.XLOOKUP(AU187,'Cleansing - Response'!H:H,'Cleansing - Response'!I:I,)</f>
        <v>Using dental floss at least once</v>
      </c>
      <c r="CA187" s="86">
        <f>IF(Form_Responses1811121314[[#This Row],[Answer - B5]]="Sometimes / When in need",2,IF(Form_Responses1811121314[[#This Row],[Answer - B5]]="Using dental floss at least once",1,0))</f>
        <v>1</v>
      </c>
      <c r="CB187" s="86" t="str">
        <f>_xlfn.XLOOKUP(AV187,'Cleansing - Response'!K:K,'Cleansing - Response'!L:L,)</f>
        <v>Up to 1 time a day</v>
      </c>
      <c r="CC187" s="86">
        <f>IF(Form_Responses1811121314[[#This Row],[Answer - B6]]="More than 1 time a day",1,0)</f>
        <v>0</v>
      </c>
      <c r="CD187" s="86" t="str">
        <f>_xlfn.XLOOKUP(AW187,'Cleansing - Response'!$N:$N,'Cleansing - Response'!$O:$O,)</f>
        <v>Yes / Sometimes</v>
      </c>
      <c r="CE187" s="86">
        <f>IF(Form_Responses1811121314[[#This Row],[Answer - B7-1]]="Yes / Sometimes",1,0)</f>
        <v>1</v>
      </c>
      <c r="CF187" s="86" t="str">
        <f>_xlfn.XLOOKUP(AX187,'Cleansing - Response'!$N:$N,'Cleansing - Response'!$O:$O,)</f>
        <v>Yes / Sometimes</v>
      </c>
      <c r="CG187" s="86">
        <f>IF(Form_Responses1811121314[[#This Row],[Answer - B7-2]]="Yes / Sometimes",1,0)</f>
        <v>1</v>
      </c>
      <c r="CH187" s="86" t="str">
        <f>_xlfn.XLOOKUP(AY187,'Cleansing - Response'!$N:$N,'Cleansing - Response'!$O:$O,)</f>
        <v>Yes / Sometimes</v>
      </c>
      <c r="CI187" s="86">
        <f>IF(Form_Responses1811121314[[#This Row],[Answer - B7-3]]="Yes / Sometimes",1,0)</f>
        <v>1</v>
      </c>
      <c r="CJ187" s="86" t="str">
        <f>_xlfn.XLOOKUP(AZ187,'Cleansing - Response'!$N:$N,'Cleansing - Response'!$O:$O,)</f>
        <v>Yes / Sometimes</v>
      </c>
      <c r="CK187" s="86">
        <f>IF(Form_Responses1811121314[[#This Row],[Answer - B7-4]]="Yes / Sometimes",1,0)</f>
        <v>1</v>
      </c>
      <c r="CL187" s="86" t="str">
        <f>_xlfn.XLOOKUP(BA187,'Cleansing - Response'!$N:$N,'Cleansing - Response'!$O:$O,)</f>
        <v>Yes / Sometimes</v>
      </c>
      <c r="CM187" s="86">
        <f>IF(Form_Responses1811121314[[#This Row],[Answer - B7-5]]="Yes / Sometimes",1,0)</f>
        <v>1</v>
      </c>
      <c r="CN187" s="86" t="str">
        <f>_xlfn.XLOOKUP(BB187,'Cleansing - Response'!$N:$N,'Cleansing - Response'!$O:$O,)</f>
        <v>Yes / Sometimes</v>
      </c>
      <c r="CO187" s="86">
        <f>IF(Form_Responses1811121314[[#This Row],[Answer - B7-6]]="Yes / Sometimes",1,0)</f>
        <v>1</v>
      </c>
      <c r="CP187" s="87" t="str">
        <f>IF(COUNTIF(Form_Responses1811121314[[#This Row],[Answer - B7-1]:[Answer - B7-6]], "Yes / Sometimes") &gt; 4, "More than 4 times","Up to 4 times")</f>
        <v>More than 4 times</v>
      </c>
      <c r="CQ187" s="152">
        <f>IF(Form_Responses1811121314[[#This Row],[Answer - B7 (Overall)]]="More than 4 times",1,0)</f>
        <v>1</v>
      </c>
    </row>
    <row r="188" spans="1:95" ht="13.2" hidden="1" x14ac:dyDescent="0.25">
      <c r="A188" s="82">
        <v>45572.521337719911</v>
      </c>
      <c r="B188" s="83" t="s">
        <v>596</v>
      </c>
      <c r="C188" s="84" t="s">
        <v>597</v>
      </c>
      <c r="D188" s="83">
        <v>100</v>
      </c>
      <c r="E188" s="83">
        <v>0.38</v>
      </c>
      <c r="F188" s="83" t="s">
        <v>423</v>
      </c>
      <c r="G188" s="83" t="s">
        <v>76</v>
      </c>
      <c r="H188" s="83" t="s">
        <v>547</v>
      </c>
      <c r="I188" s="83" t="s">
        <v>63</v>
      </c>
      <c r="J188" s="83" t="s">
        <v>64</v>
      </c>
      <c r="K188" s="83" t="s">
        <v>84</v>
      </c>
      <c r="L188" s="83" t="s">
        <v>145</v>
      </c>
      <c r="M188" s="83" t="s">
        <v>84</v>
      </c>
      <c r="N188" s="83" t="s">
        <v>78</v>
      </c>
      <c r="O188" s="83" t="s">
        <v>64</v>
      </c>
      <c r="P188" s="83" t="s">
        <v>84</v>
      </c>
      <c r="Q188" s="83" t="s">
        <v>84</v>
      </c>
      <c r="R188" s="83" t="s">
        <v>64</v>
      </c>
      <c r="S188" s="83" t="s">
        <v>84</v>
      </c>
      <c r="T188" s="83" t="s">
        <v>64</v>
      </c>
      <c r="U188" s="83" t="s">
        <v>64</v>
      </c>
      <c r="V188" s="83" t="s">
        <v>84</v>
      </c>
      <c r="W188" s="83" t="s">
        <v>84</v>
      </c>
      <c r="X188" s="83" t="s">
        <v>84</v>
      </c>
      <c r="Y188" s="83" t="s">
        <v>84</v>
      </c>
      <c r="Z188" s="83" t="s">
        <v>66</v>
      </c>
      <c r="AA188" s="83" t="s">
        <v>66</v>
      </c>
      <c r="AB188" s="83" t="s">
        <v>66</v>
      </c>
      <c r="AC188" s="83" t="s">
        <v>65</v>
      </c>
      <c r="AD188" s="83" t="s">
        <v>66</v>
      </c>
      <c r="AE188" s="83" t="s">
        <v>66</v>
      </c>
      <c r="AF188" s="83" t="s">
        <v>66</v>
      </c>
      <c r="AG188" s="83" t="s">
        <v>65</v>
      </c>
      <c r="AH188" s="83" t="s">
        <v>65</v>
      </c>
      <c r="AI188" s="83" t="s">
        <v>101</v>
      </c>
      <c r="AJ188" s="83" t="s">
        <v>66</v>
      </c>
      <c r="AK188" s="83" t="s">
        <v>65</v>
      </c>
      <c r="AL188" s="83" t="s">
        <v>65</v>
      </c>
      <c r="AM188" s="83" t="s">
        <v>65</v>
      </c>
      <c r="AN188" s="83" t="s">
        <v>66</v>
      </c>
      <c r="AO188" s="83" t="s">
        <v>65</v>
      </c>
      <c r="AP188" s="83" t="s">
        <v>85</v>
      </c>
      <c r="AQ188" s="83" t="s">
        <v>85</v>
      </c>
      <c r="AR188" s="83" t="s">
        <v>86</v>
      </c>
      <c r="AS188" s="83" t="s">
        <v>598</v>
      </c>
      <c r="AT188" s="83" t="s">
        <v>87</v>
      </c>
      <c r="AU188" s="83" t="s">
        <v>85</v>
      </c>
      <c r="AV188" s="83" t="s">
        <v>469</v>
      </c>
      <c r="AW188" s="83" t="s">
        <v>63</v>
      </c>
      <c r="AX188" s="83" t="s">
        <v>72</v>
      </c>
      <c r="AY188" s="83" t="s">
        <v>63</v>
      </c>
      <c r="AZ188" s="83" t="s">
        <v>63</v>
      </c>
      <c r="BA188" s="83" t="s">
        <v>63</v>
      </c>
      <c r="BB188" s="83" t="s">
        <v>63</v>
      </c>
      <c r="BC188" s="83" t="s">
        <v>73</v>
      </c>
      <c r="BD188" s="83"/>
      <c r="BE188" s="83" t="s">
        <v>63</v>
      </c>
      <c r="BF188" s="83" t="s">
        <v>122</v>
      </c>
      <c r="BG188" s="87" t="s">
        <v>335</v>
      </c>
      <c r="BH188" s="86" t="s">
        <v>60</v>
      </c>
      <c r="BI188" s="76" t="s">
        <v>1414</v>
      </c>
      <c r="BJ188">
        <f t="shared" si="6"/>
        <v>5</v>
      </c>
      <c r="BK188" s="87">
        <f t="shared" si="7"/>
        <v>56</v>
      </c>
      <c r="BL188" s="87"/>
      <c r="BM188" s="86" t="str">
        <f>_xlfn.XLOOKUP(Form_Responses1811121314[[#This Row],[Sekolah School (Cleansed)]],'Quality Check'!$B$11:$B$14,'Quality Check'!$C$11:$C$14,)</f>
        <v>Rural</v>
      </c>
      <c r="BN188" s="86" t="str">
        <f>_xlfn.XLOOKUP(Form_Responses1811121314[[#This Row],[Sekolah School (Cleansed)]],'Quality Check'!$B$11:$B$14,'Quality Check'!$D$11:$D$14,)</f>
        <v>Controlled Group (CG)</v>
      </c>
      <c r="BO188" s="87" t="str">
        <f>_xlfn.XLOOKUP(AS188,'Cleansing - Toothpaste Brand'!A:A,'Cleansing - Toothpaste Brand'!B:B,)</f>
        <v>Colgate</v>
      </c>
      <c r="BP188" s="87"/>
      <c r="BQ18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88" s="86" t="str">
        <f>_xlfn.XLOOKUP(AP188,'Cleansing - Response'!E:E,'Cleansing - Response'!F:F,)</f>
        <v>2 days and more</v>
      </c>
      <c r="BS188" s="86">
        <f>IF(Form_Responses1811121314[[#This Row],[Answer - B1]]="2 days and more",1,0)</f>
        <v>1</v>
      </c>
      <c r="BT188" s="86" t="str">
        <f>_xlfn.XLOOKUP(AQ188,'Cleansing - Response'!E:E,'Cleansing - Response'!F:F,)</f>
        <v>2 days and more</v>
      </c>
      <c r="BU188" s="86">
        <f>IF(Form_Responses1811121314[[#This Row],[Answer - B2]]="2 days and more",1,0)</f>
        <v>1</v>
      </c>
      <c r="BV188" s="86" t="str">
        <f t="shared" si="8"/>
        <v>Ya / Yes</v>
      </c>
      <c r="BW188" s="86">
        <f>IF(Form_Responses1811121314[[#This Row],[Answer - B3]]="Ya / Yes",1,0)</f>
        <v>1</v>
      </c>
      <c r="BX188" s="86" t="str">
        <f>_xlfn.XLOOKUP(AT188,'Cleansing - Response'!E:E,'Cleansing - Response'!F:F,)</f>
        <v>Always</v>
      </c>
      <c r="BY188" s="86">
        <f>IF(Form_Responses1811121314[[#This Row],[Answer - B4]]="Always",1,0)</f>
        <v>1</v>
      </c>
      <c r="BZ188" s="86" t="str">
        <f>_xlfn.XLOOKUP(AU188,'Cleansing - Response'!H:H,'Cleansing - Response'!I:I,)</f>
        <v>Using dental floss at least once</v>
      </c>
      <c r="CA188" s="86">
        <f>IF(Form_Responses1811121314[[#This Row],[Answer - B5]]="Sometimes / When in need",2,IF(Form_Responses1811121314[[#This Row],[Answer - B5]]="Using dental floss at least once",1,0))</f>
        <v>1</v>
      </c>
      <c r="CB188" s="86" t="str">
        <f>_xlfn.XLOOKUP(AV188,'Cleansing - Response'!K:K,'Cleansing - Response'!L:L,)</f>
        <v>More than 1 time a day</v>
      </c>
      <c r="CC188" s="86">
        <f>IF(Form_Responses1811121314[[#This Row],[Answer - B6]]="More than 1 time a day",1,0)</f>
        <v>1</v>
      </c>
      <c r="CD188" s="86" t="str">
        <f>_xlfn.XLOOKUP(AW188,'Cleansing - Response'!$N:$N,'Cleansing - Response'!$O:$O,)</f>
        <v>Yes / Sometimes</v>
      </c>
      <c r="CE188" s="86">
        <f>IF(Form_Responses1811121314[[#This Row],[Answer - B7-1]]="Yes / Sometimes",1,0)</f>
        <v>1</v>
      </c>
      <c r="CF188" s="86" t="str">
        <f>_xlfn.XLOOKUP(AX188,'Cleansing - Response'!$N:$N,'Cleansing - Response'!$O:$O,)</f>
        <v>Yes / Sometimes</v>
      </c>
      <c r="CG188" s="86">
        <f>IF(Form_Responses1811121314[[#This Row],[Answer - B7-2]]="Yes / Sometimes",1,0)</f>
        <v>1</v>
      </c>
      <c r="CH188" s="86" t="str">
        <f>_xlfn.XLOOKUP(AY188,'Cleansing - Response'!$N:$N,'Cleansing - Response'!$O:$O,)</f>
        <v>Yes / Sometimes</v>
      </c>
      <c r="CI188" s="86">
        <f>IF(Form_Responses1811121314[[#This Row],[Answer - B7-3]]="Yes / Sometimes",1,0)</f>
        <v>1</v>
      </c>
      <c r="CJ188" s="86" t="str">
        <f>_xlfn.XLOOKUP(AZ188,'Cleansing - Response'!$N:$N,'Cleansing - Response'!$O:$O,)</f>
        <v>Yes / Sometimes</v>
      </c>
      <c r="CK188" s="86">
        <f>IF(Form_Responses1811121314[[#This Row],[Answer - B7-4]]="Yes / Sometimes",1,0)</f>
        <v>1</v>
      </c>
      <c r="CL188" s="86" t="str">
        <f>_xlfn.XLOOKUP(BA188,'Cleansing - Response'!$N:$N,'Cleansing - Response'!$O:$O,)</f>
        <v>Yes / Sometimes</v>
      </c>
      <c r="CM188" s="86">
        <f>IF(Form_Responses1811121314[[#This Row],[Answer - B7-5]]="Yes / Sometimes",1,0)</f>
        <v>1</v>
      </c>
      <c r="CN188" s="86" t="str">
        <f>_xlfn.XLOOKUP(BB188,'Cleansing - Response'!$N:$N,'Cleansing - Response'!$O:$O,)</f>
        <v>Yes / Sometimes</v>
      </c>
      <c r="CO188" s="86">
        <f>IF(Form_Responses1811121314[[#This Row],[Answer - B7-6]]="Yes / Sometimes",1,0)</f>
        <v>1</v>
      </c>
      <c r="CP188" s="87" t="str">
        <f>IF(COUNTIF(Form_Responses1811121314[[#This Row],[Answer - B7-1]:[Answer - B7-6]], "Yes / Sometimes") &gt; 4, "More than 4 times","Up to 4 times")</f>
        <v>More than 4 times</v>
      </c>
      <c r="CQ188" s="152">
        <f>IF(Form_Responses1811121314[[#This Row],[Answer - B7 (Overall)]]="More than 4 times",1,0)</f>
        <v>1</v>
      </c>
    </row>
    <row r="189" spans="1:95" ht="13.2" hidden="1" x14ac:dyDescent="0.25">
      <c r="A189" s="82">
        <v>45572.524186782408</v>
      </c>
      <c r="B189" s="83" t="s">
        <v>599</v>
      </c>
      <c r="C189" s="84" t="s">
        <v>600</v>
      </c>
      <c r="D189" s="83">
        <v>80.349999999999994</v>
      </c>
      <c r="E189" s="83">
        <v>0.54</v>
      </c>
      <c r="F189" s="83" t="s">
        <v>423</v>
      </c>
      <c r="G189" s="83" t="s">
        <v>76</v>
      </c>
      <c r="H189" s="83" t="s">
        <v>601</v>
      </c>
      <c r="I189" s="83" t="s">
        <v>63</v>
      </c>
      <c r="J189" s="83" t="s">
        <v>64</v>
      </c>
      <c r="K189" s="83" t="s">
        <v>64</v>
      </c>
      <c r="L189" s="83" t="s">
        <v>64</v>
      </c>
      <c r="M189" s="83" t="s">
        <v>64</v>
      </c>
      <c r="N189" s="83" t="s">
        <v>84</v>
      </c>
      <c r="O189" s="83" t="s">
        <v>64</v>
      </c>
      <c r="P189" s="83" t="s">
        <v>64</v>
      </c>
      <c r="Q189" s="83" t="s">
        <v>78</v>
      </c>
      <c r="R189" s="83" t="s">
        <v>64</v>
      </c>
      <c r="S189" s="83" t="s">
        <v>84</v>
      </c>
      <c r="T189" s="83" t="s">
        <v>64</v>
      </c>
      <c r="U189" s="83" t="s">
        <v>84</v>
      </c>
      <c r="V189" s="83" t="s">
        <v>64</v>
      </c>
      <c r="W189" s="83" t="s">
        <v>64</v>
      </c>
      <c r="X189" s="83" t="s">
        <v>84</v>
      </c>
      <c r="Y189" s="83" t="s">
        <v>64</v>
      </c>
      <c r="Z189" s="83" t="s">
        <v>66</v>
      </c>
      <c r="AA189" s="83" t="s">
        <v>65</v>
      </c>
      <c r="AB189" s="83" t="s">
        <v>66</v>
      </c>
      <c r="AC189" s="83" t="s">
        <v>66</v>
      </c>
      <c r="AD189" s="83" t="s">
        <v>66</v>
      </c>
      <c r="AE189" s="83" t="s">
        <v>66</v>
      </c>
      <c r="AF189" s="83" t="s">
        <v>66</v>
      </c>
      <c r="AG189" s="83" t="s">
        <v>66</v>
      </c>
      <c r="AH189" s="83" t="s">
        <v>66</v>
      </c>
      <c r="AI189" s="83" t="s">
        <v>101</v>
      </c>
      <c r="AJ189" s="83" t="s">
        <v>66</v>
      </c>
      <c r="AK189" s="83" t="s">
        <v>66</v>
      </c>
      <c r="AL189" s="83" t="s">
        <v>66</v>
      </c>
      <c r="AM189" s="83" t="s">
        <v>66</v>
      </c>
      <c r="AN189" s="83" t="s">
        <v>79</v>
      </c>
      <c r="AO189" s="83" t="s">
        <v>66</v>
      </c>
      <c r="AP189" s="83" t="s">
        <v>67</v>
      </c>
      <c r="AQ189" s="83" t="s">
        <v>67</v>
      </c>
      <c r="AR189" s="83" t="s">
        <v>63</v>
      </c>
      <c r="AS189" s="83" t="s">
        <v>602</v>
      </c>
      <c r="AT189" s="83" t="s">
        <v>69</v>
      </c>
      <c r="AU189" s="83" t="s">
        <v>93</v>
      </c>
      <c r="AV189" s="83" t="s">
        <v>132</v>
      </c>
      <c r="AW189" s="83" t="s">
        <v>73</v>
      </c>
      <c r="AX189" s="83" t="s">
        <v>73</v>
      </c>
      <c r="AY189" s="83" t="s">
        <v>73</v>
      </c>
      <c r="AZ189" s="83" t="s">
        <v>73</v>
      </c>
      <c r="BA189" s="83" t="s">
        <v>73</v>
      </c>
      <c r="BB189" s="83" t="s">
        <v>73</v>
      </c>
      <c r="BC189" s="83" t="s">
        <v>73</v>
      </c>
      <c r="BD189" s="83"/>
      <c r="BE189" s="83" t="s">
        <v>73</v>
      </c>
      <c r="BF189" s="83"/>
      <c r="BG189" s="87" t="s">
        <v>335</v>
      </c>
      <c r="BH189" s="86" t="s">
        <v>60</v>
      </c>
      <c r="BI189" s="76" t="s">
        <v>1414</v>
      </c>
      <c r="BJ189">
        <f t="shared" si="6"/>
        <v>10</v>
      </c>
      <c r="BK189" s="87">
        <f t="shared" si="7"/>
        <v>49</v>
      </c>
      <c r="BL189" s="87"/>
      <c r="BM189" s="86" t="str">
        <f>_xlfn.XLOOKUP(Form_Responses1811121314[[#This Row],[Sekolah School (Cleansed)]],'Quality Check'!$B$11:$B$14,'Quality Check'!$C$11:$C$14,)</f>
        <v>Rural</v>
      </c>
      <c r="BN189" s="86" t="str">
        <f>_xlfn.XLOOKUP(Form_Responses1811121314[[#This Row],[Sekolah School (Cleansed)]],'Quality Check'!$B$11:$B$14,'Quality Check'!$D$11:$D$14,)</f>
        <v>Controlled Group (CG)</v>
      </c>
      <c r="BO189" s="87" t="str">
        <f>_xlfn.XLOOKUP(AS189,'Cleansing - Toothpaste Brand'!A:A,'Cleansing - Toothpaste Brand'!B:B,)</f>
        <v>Colgate</v>
      </c>
      <c r="BP189" s="87"/>
      <c r="BQ18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89" s="86" t="str">
        <f>_xlfn.XLOOKUP(AP189,'Cleansing - Response'!E:E,'Cleansing - Response'!F:F,)</f>
        <v>2 days and more</v>
      </c>
      <c r="BS189" s="86">
        <f>IF(Form_Responses1811121314[[#This Row],[Answer - B1]]="2 days and more",1,0)</f>
        <v>1</v>
      </c>
      <c r="BT189" s="86" t="str">
        <f>_xlfn.XLOOKUP(AQ189,'Cleansing - Response'!E:E,'Cleansing - Response'!F:F,)</f>
        <v>2 days and more</v>
      </c>
      <c r="BU189" s="86">
        <f>IF(Form_Responses1811121314[[#This Row],[Answer - B2]]="2 days and more",1,0)</f>
        <v>1</v>
      </c>
      <c r="BV189" s="86" t="str">
        <f t="shared" si="8"/>
        <v>Ya / Yes</v>
      </c>
      <c r="BW189" s="86">
        <f>IF(Form_Responses1811121314[[#This Row],[Answer - B3]]="Ya / Yes",1,0)</f>
        <v>1</v>
      </c>
      <c r="BX189" s="86" t="str">
        <f>_xlfn.XLOOKUP(AT189,'Cleansing - Response'!E:E,'Cleansing - Response'!F:F,)</f>
        <v>Rarely / Sometimes</v>
      </c>
      <c r="BY189" s="86">
        <f>IF(Form_Responses1811121314[[#This Row],[Answer - B4]]="Always",1,0)</f>
        <v>0</v>
      </c>
      <c r="BZ189" s="86" t="str">
        <f>_xlfn.XLOOKUP(AU189,'Cleansing - Response'!H:H,'Cleansing - Response'!I:I,)</f>
        <v>Not using dental floss</v>
      </c>
      <c r="CA189" s="86">
        <f>IF(Form_Responses1811121314[[#This Row],[Answer - B5]]="Sometimes / When in need",2,IF(Form_Responses1811121314[[#This Row],[Answer - B5]]="Using dental floss at least once",1,0))</f>
        <v>0</v>
      </c>
      <c r="CB189" s="86" t="str">
        <f>_xlfn.XLOOKUP(AV189,'Cleansing - Response'!K:K,'Cleansing - Response'!L:L,)</f>
        <v>Up to 1 time a day</v>
      </c>
      <c r="CC189" s="86">
        <f>IF(Form_Responses1811121314[[#This Row],[Answer - B6]]="More than 1 time a day",1,0)</f>
        <v>0</v>
      </c>
      <c r="CD189" s="86" t="str">
        <f>_xlfn.XLOOKUP(AW189,'Cleansing - Response'!$N:$N,'Cleansing - Response'!$O:$O,)</f>
        <v>No</v>
      </c>
      <c r="CE189" s="86">
        <f>IF(Form_Responses1811121314[[#This Row],[Answer - B7-1]]="Yes / Sometimes",1,0)</f>
        <v>0</v>
      </c>
      <c r="CF189" s="86" t="str">
        <f>_xlfn.XLOOKUP(AX189,'Cleansing - Response'!$N:$N,'Cleansing - Response'!$O:$O,)</f>
        <v>No</v>
      </c>
      <c r="CG189" s="86">
        <f>IF(Form_Responses1811121314[[#This Row],[Answer - B7-2]]="Yes / Sometimes",1,0)</f>
        <v>0</v>
      </c>
      <c r="CH189" s="86" t="str">
        <f>_xlfn.XLOOKUP(AY189,'Cleansing - Response'!$N:$N,'Cleansing - Response'!$O:$O,)</f>
        <v>No</v>
      </c>
      <c r="CI189" s="86">
        <f>IF(Form_Responses1811121314[[#This Row],[Answer - B7-3]]="Yes / Sometimes",1,0)</f>
        <v>0</v>
      </c>
      <c r="CJ189" s="86" t="str">
        <f>_xlfn.XLOOKUP(AZ189,'Cleansing - Response'!$N:$N,'Cleansing - Response'!$O:$O,)</f>
        <v>No</v>
      </c>
      <c r="CK189" s="86">
        <f>IF(Form_Responses1811121314[[#This Row],[Answer - B7-4]]="Yes / Sometimes",1,0)</f>
        <v>0</v>
      </c>
      <c r="CL189" s="86" t="str">
        <f>_xlfn.XLOOKUP(BA189,'Cleansing - Response'!$N:$N,'Cleansing - Response'!$O:$O,)</f>
        <v>No</v>
      </c>
      <c r="CM189" s="86">
        <f>IF(Form_Responses1811121314[[#This Row],[Answer - B7-5]]="Yes / Sometimes",1,0)</f>
        <v>0</v>
      </c>
      <c r="CN189" s="86" t="str">
        <f>_xlfn.XLOOKUP(BB189,'Cleansing - Response'!$N:$N,'Cleansing - Response'!$O:$O,)</f>
        <v>No</v>
      </c>
      <c r="CO189" s="86">
        <f>IF(Form_Responses1811121314[[#This Row],[Answer - B7-6]]="Yes / Sometimes",1,0)</f>
        <v>0</v>
      </c>
      <c r="CP189" s="87" t="str">
        <f>IF(COUNTIF(Form_Responses1811121314[[#This Row],[Answer - B7-1]:[Answer - B7-6]], "Yes / Sometimes") &gt; 4, "More than 4 times","Up to 4 times")</f>
        <v>Up to 4 times</v>
      </c>
      <c r="CQ189" s="152">
        <f>IF(Form_Responses1811121314[[#This Row],[Answer - B7 (Overall)]]="More than 4 times",1,0)</f>
        <v>0</v>
      </c>
    </row>
    <row r="190" spans="1:95" ht="13.2" hidden="1" x14ac:dyDescent="0.25">
      <c r="A190" s="82">
        <v>45572.526068194449</v>
      </c>
      <c r="B190" s="83" t="s">
        <v>603</v>
      </c>
      <c r="C190" s="84" t="s">
        <v>604</v>
      </c>
      <c r="D190" s="83">
        <v>25</v>
      </c>
      <c r="E190" s="83">
        <v>0.13</v>
      </c>
      <c r="F190" s="83" t="s">
        <v>423</v>
      </c>
      <c r="G190" s="83" t="s">
        <v>76</v>
      </c>
      <c r="H190" s="83" t="s">
        <v>605</v>
      </c>
      <c r="I190" s="83" t="s">
        <v>63</v>
      </c>
      <c r="J190" s="83" t="s">
        <v>64</v>
      </c>
      <c r="K190" s="83" t="s">
        <v>84</v>
      </c>
      <c r="L190" s="83" t="s">
        <v>64</v>
      </c>
      <c r="M190" s="83" t="s">
        <v>84</v>
      </c>
      <c r="N190" s="83" t="s">
        <v>64</v>
      </c>
      <c r="O190" s="83" t="s">
        <v>78</v>
      </c>
      <c r="P190" s="83" t="s">
        <v>84</v>
      </c>
      <c r="Q190" s="83" t="s">
        <v>64</v>
      </c>
      <c r="R190" s="83" t="s">
        <v>64</v>
      </c>
      <c r="S190" s="83" t="s">
        <v>64</v>
      </c>
      <c r="T190" s="83" t="s">
        <v>64</v>
      </c>
      <c r="U190" s="83" t="s">
        <v>64</v>
      </c>
      <c r="V190" s="83" t="s">
        <v>64</v>
      </c>
      <c r="W190" s="83" t="s">
        <v>84</v>
      </c>
      <c r="X190" s="83" t="s">
        <v>64</v>
      </c>
      <c r="Y190" s="83" t="s">
        <v>64</v>
      </c>
      <c r="Z190" s="83" t="s">
        <v>66</v>
      </c>
      <c r="AA190" s="83" t="s">
        <v>65</v>
      </c>
      <c r="AB190" s="83" t="s">
        <v>66</v>
      </c>
      <c r="AC190" s="83" t="s">
        <v>66</v>
      </c>
      <c r="AD190" s="83" t="s">
        <v>66</v>
      </c>
      <c r="AE190" s="83" t="s">
        <v>66</v>
      </c>
      <c r="AF190" s="83" t="s">
        <v>65</v>
      </c>
      <c r="AG190" s="83" t="s">
        <v>65</v>
      </c>
      <c r="AH190" s="83" t="s">
        <v>65</v>
      </c>
      <c r="AI190" s="83" t="s">
        <v>101</v>
      </c>
      <c r="AJ190" s="83" t="s">
        <v>65</v>
      </c>
      <c r="AK190" s="83" t="s">
        <v>65</v>
      </c>
      <c r="AL190" s="83" t="s">
        <v>65</v>
      </c>
      <c r="AM190" s="83" t="s">
        <v>66</v>
      </c>
      <c r="AN190" s="83" t="s">
        <v>66</v>
      </c>
      <c r="AO190" s="83" t="s">
        <v>66</v>
      </c>
      <c r="AP190" s="83" t="s">
        <v>85</v>
      </c>
      <c r="AQ190" s="83" t="s">
        <v>85</v>
      </c>
      <c r="AR190" s="83" t="s">
        <v>63</v>
      </c>
      <c r="AS190" s="83" t="s">
        <v>81</v>
      </c>
      <c r="AT190" s="83" t="s">
        <v>87</v>
      </c>
      <c r="AU190" s="83" t="s">
        <v>70</v>
      </c>
      <c r="AV190" s="83" t="s">
        <v>80</v>
      </c>
      <c r="AW190" s="83" t="s">
        <v>63</v>
      </c>
      <c r="AX190" s="83" t="s">
        <v>72</v>
      </c>
      <c r="AY190" s="83" t="s">
        <v>72</v>
      </c>
      <c r="AZ190" s="83" t="s">
        <v>73</v>
      </c>
      <c r="BA190" s="83" t="s">
        <v>72</v>
      </c>
      <c r="BB190" s="83" t="s">
        <v>73</v>
      </c>
      <c r="BC190" s="83" t="s">
        <v>73</v>
      </c>
      <c r="BD190" s="83"/>
      <c r="BE190" s="83" t="s">
        <v>73</v>
      </c>
      <c r="BF190" s="83"/>
      <c r="BG190" s="87" t="s">
        <v>335</v>
      </c>
      <c r="BH190" s="86" t="s">
        <v>60</v>
      </c>
      <c r="BI190" s="76" t="s">
        <v>1414</v>
      </c>
      <c r="BJ190">
        <f t="shared" si="6"/>
        <v>11</v>
      </c>
      <c r="BK190" s="87">
        <f t="shared" si="7"/>
        <v>56</v>
      </c>
      <c r="BL190" s="87"/>
      <c r="BM190" s="86" t="str">
        <f>_xlfn.XLOOKUP(Form_Responses1811121314[[#This Row],[Sekolah School (Cleansed)]],'Quality Check'!$B$11:$B$14,'Quality Check'!$C$11:$C$14,)</f>
        <v>Rural</v>
      </c>
      <c r="BN190" s="86" t="str">
        <f>_xlfn.XLOOKUP(Form_Responses1811121314[[#This Row],[Sekolah School (Cleansed)]],'Quality Check'!$B$11:$B$14,'Quality Check'!$D$11:$D$14,)</f>
        <v>Controlled Group (CG)</v>
      </c>
      <c r="BO190" s="87" t="str">
        <f>_xlfn.XLOOKUP(AS190,'Cleansing - Toothpaste Brand'!A:A,'Cleansing - Toothpaste Brand'!B:B,)</f>
        <v>Colgate</v>
      </c>
      <c r="BP190" s="87"/>
      <c r="BQ19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90" s="86" t="str">
        <f>_xlfn.XLOOKUP(AP190,'Cleansing - Response'!E:E,'Cleansing - Response'!F:F,)</f>
        <v>2 days and more</v>
      </c>
      <c r="BS190" s="86">
        <f>IF(Form_Responses1811121314[[#This Row],[Answer - B1]]="2 days and more",1,0)</f>
        <v>1</v>
      </c>
      <c r="BT190" s="86" t="str">
        <f>_xlfn.XLOOKUP(AQ190,'Cleansing - Response'!E:E,'Cleansing - Response'!F:F,)</f>
        <v>2 days and more</v>
      </c>
      <c r="BU190" s="86">
        <f>IF(Form_Responses1811121314[[#This Row],[Answer - B2]]="2 days and more",1,0)</f>
        <v>1</v>
      </c>
      <c r="BV190" s="86" t="str">
        <f t="shared" si="8"/>
        <v>Ya / Yes</v>
      </c>
      <c r="BW190" s="86">
        <f>IF(Form_Responses1811121314[[#This Row],[Answer - B3]]="Ya / Yes",1,0)</f>
        <v>1</v>
      </c>
      <c r="BX190" s="86" t="str">
        <f>_xlfn.XLOOKUP(AT190,'Cleansing - Response'!E:E,'Cleansing - Response'!F:F,)</f>
        <v>Always</v>
      </c>
      <c r="BY190" s="86">
        <f>IF(Form_Responses1811121314[[#This Row],[Answer - B4]]="Always",1,0)</f>
        <v>1</v>
      </c>
      <c r="BZ190" s="86" t="str">
        <f>_xlfn.XLOOKUP(AU190,'Cleansing - Response'!H:H,'Cleansing - Response'!I:I,)</f>
        <v>Sometimes / When in need</v>
      </c>
      <c r="CA190" s="86">
        <f>IF(Form_Responses1811121314[[#This Row],[Answer - B5]]="Sometimes / When in need",2,IF(Form_Responses1811121314[[#This Row],[Answer - B5]]="Using dental floss at least once",1,0))</f>
        <v>2</v>
      </c>
      <c r="CB190" s="86" t="str">
        <f>_xlfn.XLOOKUP(AV190,'Cleansing - Response'!K:K,'Cleansing - Response'!L:L,)</f>
        <v>Up to 1 time a day</v>
      </c>
      <c r="CC190" s="86">
        <f>IF(Form_Responses1811121314[[#This Row],[Answer - B6]]="More than 1 time a day",1,0)</f>
        <v>0</v>
      </c>
      <c r="CD190" s="86" t="str">
        <f>_xlfn.XLOOKUP(AW190,'Cleansing - Response'!$N:$N,'Cleansing - Response'!$O:$O,)</f>
        <v>Yes / Sometimes</v>
      </c>
      <c r="CE190" s="86">
        <f>IF(Form_Responses1811121314[[#This Row],[Answer - B7-1]]="Yes / Sometimes",1,0)</f>
        <v>1</v>
      </c>
      <c r="CF190" s="86" t="str">
        <f>_xlfn.XLOOKUP(AX190,'Cleansing - Response'!$N:$N,'Cleansing - Response'!$O:$O,)</f>
        <v>Yes / Sometimes</v>
      </c>
      <c r="CG190" s="86">
        <f>IF(Form_Responses1811121314[[#This Row],[Answer - B7-2]]="Yes / Sometimes",1,0)</f>
        <v>1</v>
      </c>
      <c r="CH190" s="86" t="str">
        <f>_xlfn.XLOOKUP(AY190,'Cleansing - Response'!$N:$N,'Cleansing - Response'!$O:$O,)</f>
        <v>Yes / Sometimes</v>
      </c>
      <c r="CI190" s="86">
        <f>IF(Form_Responses1811121314[[#This Row],[Answer - B7-3]]="Yes / Sometimes",1,0)</f>
        <v>1</v>
      </c>
      <c r="CJ190" s="86" t="str">
        <f>_xlfn.XLOOKUP(AZ190,'Cleansing - Response'!$N:$N,'Cleansing - Response'!$O:$O,)</f>
        <v>No</v>
      </c>
      <c r="CK190" s="86">
        <f>IF(Form_Responses1811121314[[#This Row],[Answer - B7-4]]="Yes / Sometimes",1,0)</f>
        <v>0</v>
      </c>
      <c r="CL190" s="86" t="str">
        <f>_xlfn.XLOOKUP(BA190,'Cleansing - Response'!$N:$N,'Cleansing - Response'!$O:$O,)</f>
        <v>Yes / Sometimes</v>
      </c>
      <c r="CM190" s="86">
        <f>IF(Form_Responses1811121314[[#This Row],[Answer - B7-5]]="Yes / Sometimes",1,0)</f>
        <v>1</v>
      </c>
      <c r="CN190" s="86" t="str">
        <f>_xlfn.XLOOKUP(BB190,'Cleansing - Response'!$N:$N,'Cleansing - Response'!$O:$O,)</f>
        <v>No</v>
      </c>
      <c r="CO190" s="86">
        <f>IF(Form_Responses1811121314[[#This Row],[Answer - B7-6]]="Yes / Sometimes",1,0)</f>
        <v>0</v>
      </c>
      <c r="CP190" s="87" t="str">
        <f>IF(COUNTIF(Form_Responses1811121314[[#This Row],[Answer - B7-1]:[Answer - B7-6]], "Yes / Sometimes") &gt; 4, "More than 4 times","Up to 4 times")</f>
        <v>Up to 4 times</v>
      </c>
      <c r="CQ190" s="152">
        <f>IF(Form_Responses1811121314[[#This Row],[Answer - B7 (Overall)]]="More than 4 times",1,0)</f>
        <v>0</v>
      </c>
    </row>
    <row r="191" spans="1:95" ht="13.2" hidden="1" x14ac:dyDescent="0.25">
      <c r="A191" s="82">
        <v>45572.527178206015</v>
      </c>
      <c r="B191" s="83" t="s">
        <v>606</v>
      </c>
      <c r="C191" s="84" t="s">
        <v>607</v>
      </c>
      <c r="D191" s="83">
        <v>100</v>
      </c>
      <c r="E191" s="83">
        <v>0.67</v>
      </c>
      <c r="F191" s="83" t="s">
        <v>423</v>
      </c>
      <c r="G191" s="83" t="s">
        <v>76</v>
      </c>
      <c r="H191" s="83" t="s">
        <v>420</v>
      </c>
      <c r="I191" s="83" t="s">
        <v>63</v>
      </c>
      <c r="J191" s="83" t="s">
        <v>145</v>
      </c>
      <c r="K191" s="83" t="s">
        <v>84</v>
      </c>
      <c r="L191" s="83" t="s">
        <v>64</v>
      </c>
      <c r="M191" s="83" t="s">
        <v>84</v>
      </c>
      <c r="N191" s="83" t="s">
        <v>84</v>
      </c>
      <c r="O191" s="83" t="s">
        <v>64</v>
      </c>
      <c r="P191" s="83" t="s">
        <v>84</v>
      </c>
      <c r="Q191" s="83" t="s">
        <v>84</v>
      </c>
      <c r="R191" s="83" t="s">
        <v>64</v>
      </c>
      <c r="S191" s="83" t="s">
        <v>64</v>
      </c>
      <c r="T191" s="83" t="s">
        <v>64</v>
      </c>
      <c r="U191" s="83" t="s">
        <v>64</v>
      </c>
      <c r="V191" s="83" t="s">
        <v>64</v>
      </c>
      <c r="W191" s="83" t="s">
        <v>64</v>
      </c>
      <c r="X191" s="83" t="s">
        <v>84</v>
      </c>
      <c r="Y191" s="83" t="s">
        <v>84</v>
      </c>
      <c r="Z191" s="83" t="s">
        <v>66</v>
      </c>
      <c r="AA191" s="83" t="s">
        <v>66</v>
      </c>
      <c r="AB191" s="83" t="s">
        <v>65</v>
      </c>
      <c r="AC191" s="83" t="s">
        <v>66</v>
      </c>
      <c r="AD191" s="83" t="s">
        <v>65</v>
      </c>
      <c r="AE191" s="83" t="s">
        <v>66</v>
      </c>
      <c r="AF191" s="83" t="s">
        <v>66</v>
      </c>
      <c r="AG191" s="83" t="s">
        <v>65</v>
      </c>
      <c r="AH191" s="83" t="s">
        <v>79</v>
      </c>
      <c r="AI191" s="83" t="s">
        <v>79</v>
      </c>
      <c r="AJ191" s="83" t="s">
        <v>66</v>
      </c>
      <c r="AK191" s="83" t="s">
        <v>66</v>
      </c>
      <c r="AL191" s="83" t="s">
        <v>66</v>
      </c>
      <c r="AM191" s="83" t="s">
        <v>66</v>
      </c>
      <c r="AN191" s="83" t="s">
        <v>66</v>
      </c>
      <c r="AO191" s="83" t="s">
        <v>66</v>
      </c>
      <c r="AP191" s="83" t="s">
        <v>85</v>
      </c>
      <c r="AQ191" s="83" t="s">
        <v>85</v>
      </c>
      <c r="AR191" s="83" t="s">
        <v>63</v>
      </c>
      <c r="AS191" s="83" t="s">
        <v>223</v>
      </c>
      <c r="AT191" s="83" t="s">
        <v>87</v>
      </c>
      <c r="AU191" s="83" t="s">
        <v>93</v>
      </c>
      <c r="AV191" s="83" t="s">
        <v>71</v>
      </c>
      <c r="AW191" s="83" t="s">
        <v>72</v>
      </c>
      <c r="AX191" s="83" t="s">
        <v>72</v>
      </c>
      <c r="AY191" s="83" t="s">
        <v>63</v>
      </c>
      <c r="AZ191" s="83" t="s">
        <v>63</v>
      </c>
      <c r="BA191" s="83" t="s">
        <v>72</v>
      </c>
      <c r="BB191" s="83" t="s">
        <v>72</v>
      </c>
      <c r="BC191" s="83" t="s">
        <v>73</v>
      </c>
      <c r="BD191" s="83"/>
      <c r="BE191" s="83" t="s">
        <v>73</v>
      </c>
      <c r="BF191" s="83"/>
      <c r="BG191" s="87" t="s">
        <v>335</v>
      </c>
      <c r="BH191" s="86" t="s">
        <v>60</v>
      </c>
      <c r="BI191" s="76" t="s">
        <v>1414</v>
      </c>
      <c r="BJ191">
        <f t="shared" si="6"/>
        <v>8</v>
      </c>
      <c r="BK191" s="87">
        <f t="shared" si="7"/>
        <v>50</v>
      </c>
      <c r="BL191" s="87"/>
      <c r="BM191" s="86" t="str">
        <f>_xlfn.XLOOKUP(Form_Responses1811121314[[#This Row],[Sekolah School (Cleansed)]],'Quality Check'!$B$11:$B$14,'Quality Check'!$C$11:$C$14,)</f>
        <v>Rural</v>
      </c>
      <c r="BN191" s="86" t="str">
        <f>_xlfn.XLOOKUP(Form_Responses1811121314[[#This Row],[Sekolah School (Cleansed)]],'Quality Check'!$B$11:$B$14,'Quality Check'!$D$11:$D$14,)</f>
        <v>Controlled Group (CG)</v>
      </c>
      <c r="BO191" s="87" t="str">
        <f>_xlfn.XLOOKUP(AS191,'Cleansing - Toothpaste Brand'!A:A,'Cleansing - Toothpaste Brand'!B:B,)</f>
        <v>Colgate</v>
      </c>
      <c r="BP191" s="87"/>
      <c r="BQ19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91" s="86" t="str">
        <f>_xlfn.XLOOKUP(AP191,'Cleansing - Response'!E:E,'Cleansing - Response'!F:F,)</f>
        <v>2 days and more</v>
      </c>
      <c r="BS191" s="86">
        <f>IF(Form_Responses1811121314[[#This Row],[Answer - B1]]="2 days and more",1,0)</f>
        <v>1</v>
      </c>
      <c r="BT191" s="86" t="str">
        <f>_xlfn.XLOOKUP(AQ191,'Cleansing - Response'!E:E,'Cleansing - Response'!F:F,)</f>
        <v>2 days and more</v>
      </c>
      <c r="BU191" s="86">
        <f>IF(Form_Responses1811121314[[#This Row],[Answer - B2]]="2 days and more",1,0)</f>
        <v>1</v>
      </c>
      <c r="BV191" s="86" t="str">
        <f t="shared" si="8"/>
        <v>Ya / Yes</v>
      </c>
      <c r="BW191" s="86">
        <f>IF(Form_Responses1811121314[[#This Row],[Answer - B3]]="Ya / Yes",1,0)</f>
        <v>1</v>
      </c>
      <c r="BX191" s="86" t="str">
        <f>_xlfn.XLOOKUP(AT191,'Cleansing - Response'!E:E,'Cleansing - Response'!F:F,)</f>
        <v>Always</v>
      </c>
      <c r="BY191" s="86">
        <f>IF(Form_Responses1811121314[[#This Row],[Answer - B4]]="Always",1,0)</f>
        <v>1</v>
      </c>
      <c r="BZ191" s="86" t="str">
        <f>_xlfn.XLOOKUP(AU191,'Cleansing - Response'!H:H,'Cleansing - Response'!I:I,)</f>
        <v>Not using dental floss</v>
      </c>
      <c r="CA191" s="86">
        <f>IF(Form_Responses1811121314[[#This Row],[Answer - B5]]="Sometimes / When in need",2,IF(Form_Responses1811121314[[#This Row],[Answer - B5]]="Using dental floss at least once",1,0))</f>
        <v>0</v>
      </c>
      <c r="CB191" s="86" t="str">
        <f>_xlfn.XLOOKUP(AV191,'Cleansing - Response'!K:K,'Cleansing - Response'!L:L,)</f>
        <v>Up to 1 time a day</v>
      </c>
      <c r="CC191" s="86">
        <f>IF(Form_Responses1811121314[[#This Row],[Answer - B6]]="More than 1 time a day",1,0)</f>
        <v>0</v>
      </c>
      <c r="CD191" s="86" t="str">
        <f>_xlfn.XLOOKUP(AW191,'Cleansing - Response'!$N:$N,'Cleansing - Response'!$O:$O,)</f>
        <v>Yes / Sometimes</v>
      </c>
      <c r="CE191" s="86">
        <f>IF(Form_Responses1811121314[[#This Row],[Answer - B7-1]]="Yes / Sometimes",1,0)</f>
        <v>1</v>
      </c>
      <c r="CF191" s="86" t="str">
        <f>_xlfn.XLOOKUP(AX191,'Cleansing - Response'!$N:$N,'Cleansing - Response'!$O:$O,)</f>
        <v>Yes / Sometimes</v>
      </c>
      <c r="CG191" s="86">
        <f>IF(Form_Responses1811121314[[#This Row],[Answer - B7-2]]="Yes / Sometimes",1,0)</f>
        <v>1</v>
      </c>
      <c r="CH191" s="86" t="str">
        <f>_xlfn.XLOOKUP(AY191,'Cleansing - Response'!$N:$N,'Cleansing - Response'!$O:$O,)</f>
        <v>Yes / Sometimes</v>
      </c>
      <c r="CI191" s="86">
        <f>IF(Form_Responses1811121314[[#This Row],[Answer - B7-3]]="Yes / Sometimes",1,0)</f>
        <v>1</v>
      </c>
      <c r="CJ191" s="86" t="str">
        <f>_xlfn.XLOOKUP(AZ191,'Cleansing - Response'!$N:$N,'Cleansing - Response'!$O:$O,)</f>
        <v>Yes / Sometimes</v>
      </c>
      <c r="CK191" s="86">
        <f>IF(Form_Responses1811121314[[#This Row],[Answer - B7-4]]="Yes / Sometimes",1,0)</f>
        <v>1</v>
      </c>
      <c r="CL191" s="86" t="str">
        <f>_xlfn.XLOOKUP(BA191,'Cleansing - Response'!$N:$N,'Cleansing - Response'!$O:$O,)</f>
        <v>Yes / Sometimes</v>
      </c>
      <c r="CM191" s="86">
        <f>IF(Form_Responses1811121314[[#This Row],[Answer - B7-5]]="Yes / Sometimes",1,0)</f>
        <v>1</v>
      </c>
      <c r="CN191" s="86" t="str">
        <f>_xlfn.XLOOKUP(BB191,'Cleansing - Response'!$N:$N,'Cleansing - Response'!$O:$O,)</f>
        <v>Yes / Sometimes</v>
      </c>
      <c r="CO191" s="86">
        <f>IF(Form_Responses1811121314[[#This Row],[Answer - B7-6]]="Yes / Sometimes",1,0)</f>
        <v>1</v>
      </c>
      <c r="CP191" s="87" t="str">
        <f>IF(COUNTIF(Form_Responses1811121314[[#This Row],[Answer - B7-1]:[Answer - B7-6]], "Yes / Sometimes") &gt; 4, "More than 4 times","Up to 4 times")</f>
        <v>More than 4 times</v>
      </c>
      <c r="CQ191" s="152">
        <f>IF(Form_Responses1811121314[[#This Row],[Answer - B7 (Overall)]]="More than 4 times",1,0)</f>
        <v>1</v>
      </c>
    </row>
    <row r="192" spans="1:95" ht="13.2" hidden="1" x14ac:dyDescent="0.25">
      <c r="A192" s="82">
        <v>45572.528311215283</v>
      </c>
      <c r="B192" s="83" t="s">
        <v>608</v>
      </c>
      <c r="C192" s="84" t="s">
        <v>609</v>
      </c>
      <c r="D192" s="83">
        <v>100</v>
      </c>
      <c r="E192" s="83">
        <v>1.04</v>
      </c>
      <c r="F192" s="83" t="s">
        <v>423</v>
      </c>
      <c r="G192" s="83" t="s">
        <v>76</v>
      </c>
      <c r="H192" s="83" t="s">
        <v>358</v>
      </c>
      <c r="I192" s="83" t="s">
        <v>73</v>
      </c>
      <c r="J192" s="83" t="s">
        <v>64</v>
      </c>
      <c r="K192" s="83" t="s">
        <v>78</v>
      </c>
      <c r="L192" s="83" t="s">
        <v>64</v>
      </c>
      <c r="M192" s="83" t="s">
        <v>84</v>
      </c>
      <c r="N192" s="83" t="s">
        <v>64</v>
      </c>
      <c r="O192" s="83" t="s">
        <v>64</v>
      </c>
      <c r="P192" s="83" t="s">
        <v>78</v>
      </c>
      <c r="Q192" s="83" t="s">
        <v>64</v>
      </c>
      <c r="R192" s="83" t="s">
        <v>64</v>
      </c>
      <c r="S192" s="83" t="s">
        <v>84</v>
      </c>
      <c r="T192" s="83" t="s">
        <v>84</v>
      </c>
      <c r="U192" s="83" t="s">
        <v>84</v>
      </c>
      <c r="V192" s="83" t="s">
        <v>78</v>
      </c>
      <c r="W192" s="83" t="s">
        <v>64</v>
      </c>
      <c r="X192" s="83" t="s">
        <v>78</v>
      </c>
      <c r="Y192" s="83" t="s">
        <v>64</v>
      </c>
      <c r="Z192" s="83" t="s">
        <v>66</v>
      </c>
      <c r="AA192" s="83" t="s">
        <v>65</v>
      </c>
      <c r="AB192" s="83" t="s">
        <v>65</v>
      </c>
      <c r="AC192" s="83" t="s">
        <v>66</v>
      </c>
      <c r="AD192" s="83" t="s">
        <v>66</v>
      </c>
      <c r="AE192" s="83" t="s">
        <v>66</v>
      </c>
      <c r="AF192" s="83" t="s">
        <v>66</v>
      </c>
      <c r="AG192" s="83" t="s">
        <v>66</v>
      </c>
      <c r="AH192" s="83" t="s">
        <v>66</v>
      </c>
      <c r="AI192" s="83" t="s">
        <v>79</v>
      </c>
      <c r="AJ192" s="83" t="s">
        <v>65</v>
      </c>
      <c r="AK192" s="83" t="s">
        <v>66</v>
      </c>
      <c r="AL192" s="83" t="s">
        <v>79</v>
      </c>
      <c r="AM192" s="83" t="s">
        <v>66</v>
      </c>
      <c r="AN192" s="83" t="s">
        <v>65</v>
      </c>
      <c r="AO192" s="83" t="s">
        <v>66</v>
      </c>
      <c r="AP192" s="83" t="s">
        <v>85</v>
      </c>
      <c r="AQ192" s="83" t="s">
        <v>85</v>
      </c>
      <c r="AR192" s="83" t="s">
        <v>63</v>
      </c>
      <c r="AS192" s="83" t="s">
        <v>120</v>
      </c>
      <c r="AT192" s="83" t="s">
        <v>87</v>
      </c>
      <c r="AU192" s="83" t="s">
        <v>67</v>
      </c>
      <c r="AV192" s="83" t="s">
        <v>67</v>
      </c>
      <c r="AW192" s="83" t="s">
        <v>72</v>
      </c>
      <c r="AX192" s="83" t="s">
        <v>73</v>
      </c>
      <c r="AY192" s="83" t="s">
        <v>63</v>
      </c>
      <c r="AZ192" s="83" t="s">
        <v>63</v>
      </c>
      <c r="BA192" s="83" t="s">
        <v>63</v>
      </c>
      <c r="BB192" s="83" t="s">
        <v>72</v>
      </c>
      <c r="BC192" s="83" t="s">
        <v>73</v>
      </c>
      <c r="BD192" s="83"/>
      <c r="BE192" s="83" t="s">
        <v>73</v>
      </c>
      <c r="BF192" s="83"/>
      <c r="BG192" s="87" t="s">
        <v>335</v>
      </c>
      <c r="BH192" s="86" t="s">
        <v>60</v>
      </c>
      <c r="BI192" s="76" t="s">
        <v>1415</v>
      </c>
      <c r="BJ192">
        <f t="shared" si="6"/>
        <v>8</v>
      </c>
      <c r="BK192" s="87">
        <f t="shared" si="7"/>
        <v>51</v>
      </c>
      <c r="BL192" s="87"/>
      <c r="BM192" s="86" t="str">
        <f>_xlfn.XLOOKUP(Form_Responses1811121314[[#This Row],[Sekolah School (Cleansed)]],'Quality Check'!$B$11:$B$14,'Quality Check'!$C$11:$C$14,)</f>
        <v>Rural</v>
      </c>
      <c r="BN192" s="86" t="str">
        <f>_xlfn.XLOOKUP(Form_Responses1811121314[[#This Row],[Sekolah School (Cleansed)]],'Quality Check'!$B$11:$B$14,'Quality Check'!$D$11:$D$14,)</f>
        <v>Controlled Group (CG)</v>
      </c>
      <c r="BO192" s="87" t="str">
        <f>_xlfn.XLOOKUP(AS192,'Cleansing - Toothpaste Brand'!A:A,'Cleansing - Toothpaste Brand'!B:B,)</f>
        <v>Colgate</v>
      </c>
      <c r="BP192" s="87"/>
      <c r="BQ19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92" s="86" t="str">
        <f>_xlfn.XLOOKUP(AP192,'Cleansing - Response'!E:E,'Cleansing - Response'!F:F,)</f>
        <v>2 days and more</v>
      </c>
      <c r="BS192" s="86">
        <f>IF(Form_Responses1811121314[[#This Row],[Answer - B1]]="2 days and more",1,0)</f>
        <v>1</v>
      </c>
      <c r="BT192" s="86" t="str">
        <f>_xlfn.XLOOKUP(AQ192,'Cleansing - Response'!E:E,'Cleansing - Response'!F:F,)</f>
        <v>2 days and more</v>
      </c>
      <c r="BU192" s="86">
        <f>IF(Form_Responses1811121314[[#This Row],[Answer - B2]]="2 days and more",1,0)</f>
        <v>1</v>
      </c>
      <c r="BV192" s="86" t="str">
        <f t="shared" si="8"/>
        <v>Ya / Yes</v>
      </c>
      <c r="BW192" s="86">
        <f>IF(Form_Responses1811121314[[#This Row],[Answer - B3]]="Ya / Yes",1,0)</f>
        <v>1</v>
      </c>
      <c r="BX192" s="86" t="str">
        <f>_xlfn.XLOOKUP(AT192,'Cleansing - Response'!E:E,'Cleansing - Response'!F:F,)</f>
        <v>Always</v>
      </c>
      <c r="BY192" s="86">
        <f>IF(Form_Responses1811121314[[#This Row],[Answer - B4]]="Always",1,0)</f>
        <v>1</v>
      </c>
      <c r="BZ192" s="86" t="str">
        <f>_xlfn.XLOOKUP(AU192,'Cleansing - Response'!H:H,'Cleansing - Response'!I:I,)</f>
        <v>Using dental floss at least once</v>
      </c>
      <c r="CA192" s="86">
        <f>IF(Form_Responses1811121314[[#This Row],[Answer - B5]]="Sometimes / When in need",2,IF(Form_Responses1811121314[[#This Row],[Answer - B5]]="Using dental floss at least once",1,0))</f>
        <v>1</v>
      </c>
      <c r="CB192" s="86" t="str">
        <f>_xlfn.XLOOKUP(AV192,'Cleansing - Response'!K:K,'Cleansing - Response'!L:L,)</f>
        <v>More than 1 time a day</v>
      </c>
      <c r="CC192" s="86">
        <f>IF(Form_Responses1811121314[[#This Row],[Answer - B6]]="More than 1 time a day",1,0)</f>
        <v>1</v>
      </c>
      <c r="CD192" s="86" t="str">
        <f>_xlfn.XLOOKUP(AW192,'Cleansing - Response'!$N:$N,'Cleansing - Response'!$O:$O,)</f>
        <v>Yes / Sometimes</v>
      </c>
      <c r="CE192" s="86">
        <f>IF(Form_Responses1811121314[[#This Row],[Answer - B7-1]]="Yes / Sometimes",1,0)</f>
        <v>1</v>
      </c>
      <c r="CF192" s="86" t="str">
        <f>_xlfn.XLOOKUP(AX192,'Cleansing - Response'!$N:$N,'Cleansing - Response'!$O:$O,)</f>
        <v>No</v>
      </c>
      <c r="CG192" s="86">
        <f>IF(Form_Responses1811121314[[#This Row],[Answer - B7-2]]="Yes / Sometimes",1,0)</f>
        <v>0</v>
      </c>
      <c r="CH192" s="86" t="str">
        <f>_xlfn.XLOOKUP(AY192,'Cleansing - Response'!$N:$N,'Cleansing - Response'!$O:$O,)</f>
        <v>Yes / Sometimes</v>
      </c>
      <c r="CI192" s="86">
        <f>IF(Form_Responses1811121314[[#This Row],[Answer - B7-3]]="Yes / Sometimes",1,0)</f>
        <v>1</v>
      </c>
      <c r="CJ192" s="86" t="str">
        <f>_xlfn.XLOOKUP(AZ192,'Cleansing - Response'!$N:$N,'Cleansing - Response'!$O:$O,)</f>
        <v>Yes / Sometimes</v>
      </c>
      <c r="CK192" s="86">
        <f>IF(Form_Responses1811121314[[#This Row],[Answer - B7-4]]="Yes / Sometimes",1,0)</f>
        <v>1</v>
      </c>
      <c r="CL192" s="86" t="str">
        <f>_xlfn.XLOOKUP(BA192,'Cleansing - Response'!$N:$N,'Cleansing - Response'!$O:$O,)</f>
        <v>Yes / Sometimes</v>
      </c>
      <c r="CM192" s="86">
        <f>IF(Form_Responses1811121314[[#This Row],[Answer - B7-5]]="Yes / Sometimes",1,0)</f>
        <v>1</v>
      </c>
      <c r="CN192" s="86" t="str">
        <f>_xlfn.XLOOKUP(BB192,'Cleansing - Response'!$N:$N,'Cleansing - Response'!$O:$O,)</f>
        <v>Yes / Sometimes</v>
      </c>
      <c r="CO192" s="86">
        <f>IF(Form_Responses1811121314[[#This Row],[Answer - B7-6]]="Yes / Sometimes",1,0)</f>
        <v>1</v>
      </c>
      <c r="CP192" s="87" t="str">
        <f>IF(COUNTIF(Form_Responses1811121314[[#This Row],[Answer - B7-1]:[Answer - B7-6]], "Yes / Sometimes") &gt; 4, "More than 4 times","Up to 4 times")</f>
        <v>More than 4 times</v>
      </c>
      <c r="CQ192" s="152">
        <f>IF(Form_Responses1811121314[[#This Row],[Answer - B7 (Overall)]]="More than 4 times",1,0)</f>
        <v>1</v>
      </c>
    </row>
    <row r="193" spans="1:95" ht="13.2" hidden="1" x14ac:dyDescent="0.25">
      <c r="A193" s="82">
        <v>45572.536807777782</v>
      </c>
      <c r="B193" s="83" t="s">
        <v>610</v>
      </c>
      <c r="C193" s="84" t="s">
        <v>611</v>
      </c>
      <c r="D193" s="83">
        <v>100</v>
      </c>
      <c r="E193" s="83">
        <v>1.66</v>
      </c>
      <c r="F193" s="83" t="s">
        <v>423</v>
      </c>
      <c r="G193" s="83" t="s">
        <v>76</v>
      </c>
      <c r="H193" s="83" t="s">
        <v>414</v>
      </c>
      <c r="I193" s="83" t="s">
        <v>63</v>
      </c>
      <c r="J193" s="83" t="s">
        <v>64</v>
      </c>
      <c r="K193" s="83" t="s">
        <v>64</v>
      </c>
      <c r="L193" s="83" t="s">
        <v>78</v>
      </c>
      <c r="M193" s="83" t="s">
        <v>64</v>
      </c>
      <c r="N193" s="83" t="s">
        <v>64</v>
      </c>
      <c r="O193" s="83" t="s">
        <v>64</v>
      </c>
      <c r="P193" s="83" t="s">
        <v>64</v>
      </c>
      <c r="Q193" s="83" t="s">
        <v>64</v>
      </c>
      <c r="R193" s="83" t="s">
        <v>84</v>
      </c>
      <c r="S193" s="83" t="s">
        <v>64</v>
      </c>
      <c r="T193" s="83" t="s">
        <v>64</v>
      </c>
      <c r="U193" s="83" t="s">
        <v>78</v>
      </c>
      <c r="V193" s="83" t="s">
        <v>64</v>
      </c>
      <c r="W193" s="83" t="s">
        <v>64</v>
      </c>
      <c r="X193" s="83" t="s">
        <v>64</v>
      </c>
      <c r="Y193" s="83" t="s">
        <v>64</v>
      </c>
      <c r="Z193" s="83" t="s">
        <v>101</v>
      </c>
      <c r="AA193" s="83" t="s">
        <v>101</v>
      </c>
      <c r="AB193" s="83" t="s">
        <v>79</v>
      </c>
      <c r="AC193" s="83" t="s">
        <v>66</v>
      </c>
      <c r="AD193" s="83" t="s">
        <v>101</v>
      </c>
      <c r="AE193" s="83" t="s">
        <v>66</v>
      </c>
      <c r="AF193" s="83" t="s">
        <v>101</v>
      </c>
      <c r="AG193" s="83" t="s">
        <v>101</v>
      </c>
      <c r="AH193" s="83" t="s">
        <v>79</v>
      </c>
      <c r="AI193" s="83" t="s">
        <v>66</v>
      </c>
      <c r="AJ193" s="83" t="s">
        <v>79</v>
      </c>
      <c r="AK193" s="83" t="s">
        <v>66</v>
      </c>
      <c r="AL193" s="83" t="s">
        <v>66</v>
      </c>
      <c r="AM193" s="83" t="s">
        <v>101</v>
      </c>
      <c r="AN193" s="83" t="s">
        <v>65</v>
      </c>
      <c r="AO193" s="83" t="s">
        <v>65</v>
      </c>
      <c r="AP193" s="83" t="s">
        <v>85</v>
      </c>
      <c r="AQ193" s="83" t="s">
        <v>85</v>
      </c>
      <c r="AR193" s="83" t="s">
        <v>63</v>
      </c>
      <c r="AS193" s="83" t="s">
        <v>115</v>
      </c>
      <c r="AT193" s="83" t="s">
        <v>87</v>
      </c>
      <c r="AU193" s="83" t="s">
        <v>67</v>
      </c>
      <c r="AV193" s="83" t="s">
        <v>154</v>
      </c>
      <c r="AW193" s="83" t="s">
        <v>73</v>
      </c>
      <c r="AX193" s="83" t="s">
        <v>72</v>
      </c>
      <c r="AY193" s="83" t="s">
        <v>73</v>
      </c>
      <c r="AZ193" s="83" t="s">
        <v>72</v>
      </c>
      <c r="BA193" s="83" t="s">
        <v>73</v>
      </c>
      <c r="BB193" s="83" t="s">
        <v>73</v>
      </c>
      <c r="BC193" s="83" t="s">
        <v>73</v>
      </c>
      <c r="BD193" s="83"/>
      <c r="BE193" s="83" t="s">
        <v>73</v>
      </c>
      <c r="BF193" s="83"/>
      <c r="BG193" s="87" t="s">
        <v>335</v>
      </c>
      <c r="BH193" s="86" t="s">
        <v>60</v>
      </c>
      <c r="BI193" s="76" t="s">
        <v>1414</v>
      </c>
      <c r="BJ193">
        <f t="shared" si="6"/>
        <v>12</v>
      </c>
      <c r="BK193" s="87">
        <f t="shared" si="7"/>
        <v>37</v>
      </c>
      <c r="BL193" s="87"/>
      <c r="BM193" s="86" t="str">
        <f>_xlfn.XLOOKUP(Form_Responses1811121314[[#This Row],[Sekolah School (Cleansed)]],'Quality Check'!$B$11:$B$14,'Quality Check'!$C$11:$C$14,)</f>
        <v>Rural</v>
      </c>
      <c r="BN193" s="86" t="str">
        <f>_xlfn.XLOOKUP(Form_Responses1811121314[[#This Row],[Sekolah School (Cleansed)]],'Quality Check'!$B$11:$B$14,'Quality Check'!$D$11:$D$14,)</f>
        <v>Controlled Group (CG)</v>
      </c>
      <c r="BO193" s="87" t="str">
        <f>_xlfn.XLOOKUP(AS193,'Cleansing - Toothpaste Brand'!A:A,'Cleansing - Toothpaste Brand'!B:B,)</f>
        <v>Darlie</v>
      </c>
      <c r="BP193" s="87"/>
      <c r="BQ19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93" s="86" t="str">
        <f>_xlfn.XLOOKUP(AP193,'Cleansing - Response'!E:E,'Cleansing - Response'!F:F,)</f>
        <v>2 days and more</v>
      </c>
      <c r="BS193" s="86">
        <f>IF(Form_Responses1811121314[[#This Row],[Answer - B1]]="2 days and more",1,0)</f>
        <v>1</v>
      </c>
      <c r="BT193" s="86" t="str">
        <f>_xlfn.XLOOKUP(AQ193,'Cleansing - Response'!E:E,'Cleansing - Response'!F:F,)</f>
        <v>2 days and more</v>
      </c>
      <c r="BU193" s="86">
        <f>IF(Form_Responses1811121314[[#This Row],[Answer - B2]]="2 days and more",1,0)</f>
        <v>1</v>
      </c>
      <c r="BV193" s="86" t="str">
        <f t="shared" si="8"/>
        <v>Ya / Yes</v>
      </c>
      <c r="BW193" s="86">
        <f>IF(Form_Responses1811121314[[#This Row],[Answer - B3]]="Ya / Yes",1,0)</f>
        <v>1</v>
      </c>
      <c r="BX193" s="86" t="str">
        <f>_xlfn.XLOOKUP(AT193,'Cleansing - Response'!E:E,'Cleansing - Response'!F:F,)</f>
        <v>Always</v>
      </c>
      <c r="BY193" s="86">
        <f>IF(Form_Responses1811121314[[#This Row],[Answer - B4]]="Always",1,0)</f>
        <v>1</v>
      </c>
      <c r="BZ193" s="86" t="str">
        <f>_xlfn.XLOOKUP(AU193,'Cleansing - Response'!H:H,'Cleansing - Response'!I:I,)</f>
        <v>Using dental floss at least once</v>
      </c>
      <c r="CA193" s="86">
        <f>IF(Form_Responses1811121314[[#This Row],[Answer - B5]]="Sometimes / When in need",2,IF(Form_Responses1811121314[[#This Row],[Answer - B5]]="Using dental floss at least once",1,0))</f>
        <v>1</v>
      </c>
      <c r="CB193" s="86" t="str">
        <f>_xlfn.XLOOKUP(AV193,'Cleansing - Response'!K:K,'Cleansing - Response'!L:L,)</f>
        <v>More than 1 time a day</v>
      </c>
      <c r="CC193" s="86">
        <f>IF(Form_Responses1811121314[[#This Row],[Answer - B6]]="More than 1 time a day",1,0)</f>
        <v>1</v>
      </c>
      <c r="CD193" s="86" t="str">
        <f>_xlfn.XLOOKUP(AW193,'Cleansing - Response'!$N:$N,'Cleansing - Response'!$O:$O,)</f>
        <v>No</v>
      </c>
      <c r="CE193" s="86">
        <f>IF(Form_Responses1811121314[[#This Row],[Answer - B7-1]]="Yes / Sometimes",1,0)</f>
        <v>0</v>
      </c>
      <c r="CF193" s="86" t="str">
        <f>_xlfn.XLOOKUP(AX193,'Cleansing - Response'!$N:$N,'Cleansing - Response'!$O:$O,)</f>
        <v>Yes / Sometimes</v>
      </c>
      <c r="CG193" s="86">
        <f>IF(Form_Responses1811121314[[#This Row],[Answer - B7-2]]="Yes / Sometimes",1,0)</f>
        <v>1</v>
      </c>
      <c r="CH193" s="86" t="str">
        <f>_xlfn.XLOOKUP(AY193,'Cleansing - Response'!$N:$N,'Cleansing - Response'!$O:$O,)</f>
        <v>No</v>
      </c>
      <c r="CI193" s="86">
        <f>IF(Form_Responses1811121314[[#This Row],[Answer - B7-3]]="Yes / Sometimes",1,0)</f>
        <v>0</v>
      </c>
      <c r="CJ193" s="86" t="str">
        <f>_xlfn.XLOOKUP(AZ193,'Cleansing - Response'!$N:$N,'Cleansing - Response'!$O:$O,)</f>
        <v>Yes / Sometimes</v>
      </c>
      <c r="CK193" s="86">
        <f>IF(Form_Responses1811121314[[#This Row],[Answer - B7-4]]="Yes / Sometimes",1,0)</f>
        <v>1</v>
      </c>
      <c r="CL193" s="86" t="str">
        <f>_xlfn.XLOOKUP(BA193,'Cleansing - Response'!$N:$N,'Cleansing - Response'!$O:$O,)</f>
        <v>No</v>
      </c>
      <c r="CM193" s="86">
        <f>IF(Form_Responses1811121314[[#This Row],[Answer - B7-5]]="Yes / Sometimes",1,0)</f>
        <v>0</v>
      </c>
      <c r="CN193" s="86" t="str">
        <f>_xlfn.XLOOKUP(BB193,'Cleansing - Response'!$N:$N,'Cleansing - Response'!$O:$O,)</f>
        <v>No</v>
      </c>
      <c r="CO193" s="86">
        <f>IF(Form_Responses1811121314[[#This Row],[Answer - B7-6]]="Yes / Sometimes",1,0)</f>
        <v>0</v>
      </c>
      <c r="CP193" s="87" t="str">
        <f>IF(COUNTIF(Form_Responses1811121314[[#This Row],[Answer - B7-1]:[Answer - B7-6]], "Yes / Sometimes") &gt; 4, "More than 4 times","Up to 4 times")</f>
        <v>Up to 4 times</v>
      </c>
      <c r="CQ193" s="152">
        <f>IF(Form_Responses1811121314[[#This Row],[Answer - B7 (Overall)]]="More than 4 times",1,0)</f>
        <v>0</v>
      </c>
    </row>
    <row r="194" spans="1:95" ht="13.2" hidden="1" x14ac:dyDescent="0.25">
      <c r="A194" s="82">
        <v>45573.364077928243</v>
      </c>
      <c r="B194" s="83" t="s">
        <v>612</v>
      </c>
      <c r="C194" s="84" t="s">
        <v>613</v>
      </c>
      <c r="D194" s="83">
        <v>100</v>
      </c>
      <c r="E194" s="83">
        <v>0.17</v>
      </c>
      <c r="F194" s="83" t="s">
        <v>114</v>
      </c>
      <c r="G194" s="83" t="s">
        <v>291</v>
      </c>
      <c r="H194" s="83" t="s">
        <v>614</v>
      </c>
      <c r="I194" s="83" t="s">
        <v>63</v>
      </c>
      <c r="J194" s="83" t="s">
        <v>64</v>
      </c>
      <c r="K194" s="83" t="s">
        <v>64</v>
      </c>
      <c r="L194" s="83" t="s">
        <v>64</v>
      </c>
      <c r="M194" s="83" t="s">
        <v>78</v>
      </c>
      <c r="N194" s="83" t="s">
        <v>64</v>
      </c>
      <c r="O194" s="83" t="s">
        <v>64</v>
      </c>
      <c r="P194" s="83" t="s">
        <v>64</v>
      </c>
      <c r="Q194" s="83" t="s">
        <v>64</v>
      </c>
      <c r="R194" s="83" t="s">
        <v>64</v>
      </c>
      <c r="S194" s="83" t="s">
        <v>64</v>
      </c>
      <c r="T194" s="83" t="s">
        <v>64</v>
      </c>
      <c r="U194" s="83" t="s">
        <v>64</v>
      </c>
      <c r="V194" s="83" t="s">
        <v>78</v>
      </c>
      <c r="W194" s="83" t="s">
        <v>64</v>
      </c>
      <c r="X194" s="83" t="s">
        <v>84</v>
      </c>
      <c r="Y194" s="83" t="s">
        <v>64</v>
      </c>
      <c r="Z194" s="83" t="s">
        <v>65</v>
      </c>
      <c r="AA194" s="83" t="s">
        <v>65</v>
      </c>
      <c r="AB194" s="83" t="s">
        <v>65</v>
      </c>
      <c r="AC194" s="83" t="s">
        <v>65</v>
      </c>
      <c r="AD194" s="83" t="s">
        <v>65</v>
      </c>
      <c r="AE194" s="83" t="s">
        <v>65</v>
      </c>
      <c r="AF194" s="83" t="s">
        <v>65</v>
      </c>
      <c r="AG194" s="83" t="s">
        <v>65</v>
      </c>
      <c r="AH194" s="83" t="s">
        <v>66</v>
      </c>
      <c r="AI194" s="83" t="s">
        <v>66</v>
      </c>
      <c r="AJ194" s="83" t="s">
        <v>66</v>
      </c>
      <c r="AK194" s="83" t="s">
        <v>66</v>
      </c>
      <c r="AL194" s="83" t="s">
        <v>66</v>
      </c>
      <c r="AM194" s="83" t="s">
        <v>65</v>
      </c>
      <c r="AN194" s="83" t="s">
        <v>65</v>
      </c>
      <c r="AO194" s="83" t="s">
        <v>66</v>
      </c>
      <c r="AP194" s="83" t="s">
        <v>67</v>
      </c>
      <c r="AQ194" s="83" t="s">
        <v>67</v>
      </c>
      <c r="AR194" s="83" t="s">
        <v>73</v>
      </c>
      <c r="AS194" s="83" t="s">
        <v>615</v>
      </c>
      <c r="AT194" s="83" t="s">
        <v>87</v>
      </c>
      <c r="AU194" s="83" t="s">
        <v>93</v>
      </c>
      <c r="AV194" s="83" t="s">
        <v>71</v>
      </c>
      <c r="AW194" s="83" t="s">
        <v>72</v>
      </c>
      <c r="AX194" s="83" t="s">
        <v>72</v>
      </c>
      <c r="AY194" s="83" t="s">
        <v>63</v>
      </c>
      <c r="AZ194" s="83" t="s">
        <v>63</v>
      </c>
      <c r="BA194" s="83" t="s">
        <v>72</v>
      </c>
      <c r="BB194" s="83" t="s">
        <v>73</v>
      </c>
      <c r="BC194" s="83" t="s">
        <v>73</v>
      </c>
      <c r="BD194" s="83"/>
      <c r="BE194" s="83" t="s">
        <v>73</v>
      </c>
      <c r="BF194" s="83"/>
      <c r="BG194" s="86" t="s">
        <v>631</v>
      </c>
      <c r="BH194" s="86" t="s">
        <v>114</v>
      </c>
      <c r="BI194" s="76" t="s">
        <v>1414</v>
      </c>
      <c r="BJ194">
        <f t="shared" ref="BJ194:BJ257" si="9">SUM(IF(J194="Betul / True",1,IF(J194="Salah / False",0,IF(J194="Tidak tahu / Dont Know",0,"PLEASE CHECK"))),IF(K194="Betul / True",1,IF(K194="Salah / False",0,IF(K194="Tidak tahu / Dont Know",0,"PLEASE CHECK"))),IF(L194="Betul / True",1,IF(L194="Salah / False",0,IF(L194="Tidak tahu / Dont Know",0,"PLEASE CHECK"))),IF(M194="Betul / True",0,IF(M194="Salah / False",1,IF(M194="Tidak tahu / Dont Know",0,"PLEASE CHECK"))),IF(N194="Betul / True",1,IF(N194="Salah / False",0,IF(N194="Tidak tahu / Dont Know",0,"PLEASE CHECK"))),IF(O194="Betul / True",1,IF(O194="Salah / False",0,IF(O194="Tidak tahu / Dont Know",0,"PLEASE CHECK"))),IF(P194="Betul / True",1,IF(P194="Salah / False",0,IF(P194="Tidak tahu / Dont Know",0,"PLEASE CHECK"))),IF(Q194="Betul / True",1,IF(Q194="Salah / False",0,IF(Q194="Tidak tahu / Dont Know",0,"PLEASE CHECK"))),IF(R194="Betul / True",1,IF(R194="Salah / False",0,IF(R194="Tidak tahu / Dont Know",0,"PLEASE CHECK"))),IF(S194="Betul / True",1,IF(S194="Salah / False",0,IF(S194="Tidak tahu / Dont Know",0,"PLEASE CHECK"))),IF(T194="Betul / True",1,IF(T194="Salah / False",0,IF(T194="Tidak tahu / Dont Know",0,"PLEASE CHECK"))),IF(U194="Betul / True",1,IF(U194="Salah / False",0,IF(U194="Tidak tahu / Dont Know",0,"PLEASE CHECK"))),IF(V194="Betul / True",1,IF(V194="Salah / False",0,IF(V194="Tidak tahu / Dont Know",0,"PLEASE CHECK"))),IF(W194="Betul / True",1,IF(W194="Salah / False",0,IF(W194="Tidak tahu / Dont Know",0,"PLEASE CHECK"))),IF(X194="Betul / True",1,IF(X194="Salah / False",0,IF(X194="Tidak tahu / Dont Know",0,"PLEASE CHECK"))),IF(Y194="Betul / True",1,IF(Y194="Salah / False",0,IF(Y194="Tidak tahu / Dont Know",0,"PLEASE CHECK"))))</f>
        <v>14</v>
      </c>
      <c r="BK194" s="87">
        <f t="shared" ref="BK194:BK257" si="10">SUM(IF(Z194="Sangat setuju / Strongly agree",4,IF(Z194="Setuju / Slightly agree",3,IF(Z194="Tidak setuju / Slightly disagree",2,IF(Z194="Sangat tidak setuju / Strongly disagree",1,"PLEASECHECK")))),IF(AA194="Sangat setuju / Strongly agree",4,IF(AA194="Setuju / Slightly agree",3,IF(AA194="Tidak setuju / Slightly disagree",2,IF(AA194="Sangat tidak setuju / Strongly disagree",1,"PLEASECHECK")))),IF(AB194="Sangat setuju / Strongly agree",4,IF(AB194="Setuju / Slightly agree",3,IF(AB194="Tidak setuju / Slightly disagree",2,IF(AB194="Sangat tidak setuju / Strongly disagree",1,"PLEASECHECK")))),IF(AC194="Sangat setuju / Strongly agree",4,IF(AC194="Setuju / Slightly agree",3,IF(AC194="Tidak setuju / Slightly disagree",2,IF(AC194="Sangat tidak setuju / Strongly disagree",1,"PLEASECHECK")))),IF(AD194="Sangat setuju / Strongly agree",4,IF(AD194="Setuju / Slightly agree",3,IF(AD194="Tidak setuju / Slightly disagree",2,IF(AD194="Sangat tidak setuju / Strongly disagree",1,"PLEASECHECK")))),IF(AE194="Sangat setuju / Strongly agree",4,IF(AE194="Setuju / Slightly agree",3,IF(AE194="Tidak setuju / Slightly disagree",2,IF(AE194="Sangat tidak setuju / Strongly disagree",1,"PLEASECHECK")))),IF(AF194="Sangat setuju / Strongly agree",4,IF(AF194="Setuju / Slightly agree",3,IF(AF194="Tidak setuju / Slightly disagree",2,IF(AF194="Sangat tidak setuju / Strongly disagree",1,"PLEASECHECK")))),IF(AG194="Sangat setuju / Strongly agree",4,IF(AG194="Setuju / Slightly agree",3,IF(AG194="Tidak setuju / Slightly disagree",2,IF(AG194="Sangat tidak setuju / Strongly disagree",2,"PLEASECHECK")))),IF(AH194="Sangat setuju / Strongly agree",4,IF(AH194="Setuju / Slightly agree",3,IF(AH194="Tidak setuju / Slightly disagree",2,IF(AH194="Sangat tidak setuju / Strongly disagree",2,"PLEASECHECK")))),IF(AI194="Sangat setuju / Strongly agree",1,IF(AI194="Setuju / Slightly agree",2,IF(AI194="Tidak setuju / Slightly disagree",3,IF(AI194="Sangat tidak setuju / Strongly disagree",4,"PLEASECHECK")))),IF(AJ194="Sangat setuju / Strongly agree",4,IF(AJ194="Setuju / Slightly agree",3,IF(AJ194="Tidak setuju / Slightly disagree",2,IF(AJ194="Sangat tidak setuju / Strongly disagree",3,"PLEASECHECK")))),IF(AK194="Sangat setuju / Strongly agree",4,IF(AK194="Setuju / Slightly agree",3,IF(AK194="Tidak setuju / Slightly disagree",2,IF(AK194="Sangat tidak setuju / Strongly disagree",3,"PLEASECHECK")))),IF(AL194="Sangat setuju / Strongly agree",4,IF(AL194="Setuju / Slightly agree",3,IF(AL194="Tidak setuju / Slightly disagree",2,IF(AL194="Sangat tidak setuju / Strongly disagree",3,"PLEASECHECK")))),IF(AM194="Sangat setuju / Strongly agree",4,IF(AM194="Setuju / Slightly agree",3,IF(AM194="Tidak setuju / Slightly disagree",2,IF(AM194="Sangat tidak setuju / Strongly disagree",3,"PLEASECHECK")))),IF(AN194="Sangat setuju / Strongly agree",4,IF(AN194="Setuju / Slightly agree",3,IF(AN194="Tidak setuju / Slightly disagree",2,IF(AN194="Sangat tidak setuju / Strongly disagree",4,"PLEASECHECK")))),IF(AO194="Sangat setuju / Strongly agree",4,IF(AO194="Setuju / Slightly agree",3,IF(AO194="Tidak setuju / Slightly disagree",2,IF(AO194="Sangat tidak setuju / Strongly disagree",4,"PLEASECHECK")))))</f>
        <v>57</v>
      </c>
      <c r="BL194" s="87"/>
      <c r="BM194" s="86" t="str">
        <f>_xlfn.XLOOKUP(Form_Responses1811121314[[#This Row],[Sekolah School (Cleansed)]],'Quality Check'!$B$11:$B$14,'Quality Check'!$C$11:$C$14,)</f>
        <v>Urban</v>
      </c>
      <c r="BN194" s="86" t="str">
        <f>_xlfn.XLOOKUP(Form_Responses1811121314[[#This Row],[Sekolah School (Cleansed)]],'Quality Check'!$B$11:$B$14,'Quality Check'!$D$11:$D$14,)</f>
        <v>Intervention Group (IG)</v>
      </c>
      <c r="BO194" s="87" t="str">
        <f>_xlfn.XLOOKUP(AS194,'Cleansing - Toothpaste Brand'!A:A,'Cleansing - Toothpaste Brand'!B:B,)</f>
        <v>Colgate</v>
      </c>
      <c r="BP194" s="87"/>
      <c r="BQ19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94" s="86" t="str">
        <f>_xlfn.XLOOKUP(AP194,'Cleansing - Response'!E:E,'Cleansing - Response'!F:F,)</f>
        <v>2 days and more</v>
      </c>
      <c r="BS194" s="86">
        <f>IF(Form_Responses1811121314[[#This Row],[Answer - B1]]="2 days and more",1,0)</f>
        <v>1</v>
      </c>
      <c r="BT194" s="86" t="str">
        <f>_xlfn.XLOOKUP(AQ194,'Cleansing - Response'!E:E,'Cleansing - Response'!F:F,)</f>
        <v>2 days and more</v>
      </c>
      <c r="BU194" s="86">
        <f>IF(Form_Responses1811121314[[#This Row],[Answer - B2]]="2 days and more",1,0)</f>
        <v>1</v>
      </c>
      <c r="BV194" s="86" t="str">
        <f t="shared" ref="BV194:BV257" si="11">IF(OR(AR194="Ya / Yes",AR194="Tidak / No"),AR194,IF(BQ194="Flouride-based","Ya / Yes","Tidak / No"))</f>
        <v>Tidak / No</v>
      </c>
      <c r="BW194" s="86">
        <f>IF(Form_Responses1811121314[[#This Row],[Answer - B3]]="Ya / Yes",1,0)</f>
        <v>0</v>
      </c>
      <c r="BX194" s="86" t="str">
        <f>_xlfn.XLOOKUP(AT194,'Cleansing - Response'!E:E,'Cleansing - Response'!F:F,)</f>
        <v>Always</v>
      </c>
      <c r="BY194" s="86">
        <f>IF(Form_Responses1811121314[[#This Row],[Answer - B4]]="Always",1,0)</f>
        <v>1</v>
      </c>
      <c r="BZ194" s="86" t="str">
        <f>_xlfn.XLOOKUP(AU194,'Cleansing - Response'!H:H,'Cleansing - Response'!I:I,)</f>
        <v>Not using dental floss</v>
      </c>
      <c r="CA194" s="86">
        <f>IF(Form_Responses1811121314[[#This Row],[Answer - B5]]="Sometimes / When in need",2,IF(Form_Responses1811121314[[#This Row],[Answer - B5]]="Using dental floss at least once",1,0))</f>
        <v>0</v>
      </c>
      <c r="CB194" s="86" t="str">
        <f>_xlfn.XLOOKUP(AV194,'Cleansing - Response'!K:K,'Cleansing - Response'!L:L,)</f>
        <v>Up to 1 time a day</v>
      </c>
      <c r="CC194" s="86">
        <f>IF(Form_Responses1811121314[[#This Row],[Answer - B6]]="More than 1 time a day",1,0)</f>
        <v>0</v>
      </c>
      <c r="CD194" s="86" t="str">
        <f>_xlfn.XLOOKUP(AW194,'Cleansing - Response'!$N:$N,'Cleansing - Response'!$O:$O,)</f>
        <v>Yes / Sometimes</v>
      </c>
      <c r="CE194" s="86">
        <f>IF(Form_Responses1811121314[[#This Row],[Answer - B7-1]]="Yes / Sometimes",1,0)</f>
        <v>1</v>
      </c>
      <c r="CF194" s="86" t="str">
        <f>_xlfn.XLOOKUP(AX194,'Cleansing - Response'!$N:$N,'Cleansing - Response'!$O:$O,)</f>
        <v>Yes / Sometimes</v>
      </c>
      <c r="CG194" s="86">
        <f>IF(Form_Responses1811121314[[#This Row],[Answer - B7-2]]="Yes / Sometimes",1,0)</f>
        <v>1</v>
      </c>
      <c r="CH194" s="86" t="str">
        <f>_xlfn.XLOOKUP(AY194,'Cleansing - Response'!$N:$N,'Cleansing - Response'!$O:$O,)</f>
        <v>Yes / Sometimes</v>
      </c>
      <c r="CI194" s="86">
        <f>IF(Form_Responses1811121314[[#This Row],[Answer - B7-3]]="Yes / Sometimes",1,0)</f>
        <v>1</v>
      </c>
      <c r="CJ194" s="86" t="str">
        <f>_xlfn.XLOOKUP(AZ194,'Cleansing - Response'!$N:$N,'Cleansing - Response'!$O:$O,)</f>
        <v>Yes / Sometimes</v>
      </c>
      <c r="CK194" s="86">
        <f>IF(Form_Responses1811121314[[#This Row],[Answer - B7-4]]="Yes / Sometimes",1,0)</f>
        <v>1</v>
      </c>
      <c r="CL194" s="86" t="str">
        <f>_xlfn.XLOOKUP(BA194,'Cleansing - Response'!$N:$N,'Cleansing - Response'!$O:$O,)</f>
        <v>Yes / Sometimes</v>
      </c>
      <c r="CM194" s="86">
        <f>IF(Form_Responses1811121314[[#This Row],[Answer - B7-5]]="Yes / Sometimes",1,0)</f>
        <v>1</v>
      </c>
      <c r="CN194" s="86" t="str">
        <f>_xlfn.XLOOKUP(BB194,'Cleansing - Response'!$N:$N,'Cleansing - Response'!$O:$O,)</f>
        <v>No</v>
      </c>
      <c r="CO194" s="86">
        <f>IF(Form_Responses1811121314[[#This Row],[Answer - B7-6]]="Yes / Sometimes",1,0)</f>
        <v>0</v>
      </c>
      <c r="CP194" s="87" t="str">
        <f>IF(COUNTIF(Form_Responses1811121314[[#This Row],[Answer - B7-1]:[Answer - B7-6]], "Yes / Sometimes") &gt; 4, "More than 4 times","Up to 4 times")</f>
        <v>More than 4 times</v>
      </c>
      <c r="CQ194" s="152">
        <f>IF(Form_Responses1811121314[[#This Row],[Answer - B7 (Overall)]]="More than 4 times",1,0)</f>
        <v>1</v>
      </c>
    </row>
    <row r="195" spans="1:95" ht="13.2" hidden="1" x14ac:dyDescent="0.25">
      <c r="A195" s="82">
        <v>45573.364455347226</v>
      </c>
      <c r="B195" s="83" t="s">
        <v>616</v>
      </c>
      <c r="C195" s="84" t="s">
        <v>617</v>
      </c>
      <c r="D195" s="83">
        <v>65.180000000000007</v>
      </c>
      <c r="E195" s="83">
        <v>0.21</v>
      </c>
      <c r="F195" s="83" t="s">
        <v>114</v>
      </c>
      <c r="G195" s="83" t="s">
        <v>76</v>
      </c>
      <c r="H195" s="83" t="s">
        <v>618</v>
      </c>
      <c r="I195" s="83" t="s">
        <v>63</v>
      </c>
      <c r="J195" s="83" t="s">
        <v>78</v>
      </c>
      <c r="K195" s="83" t="s">
        <v>78</v>
      </c>
      <c r="L195" s="83" t="s">
        <v>64</v>
      </c>
      <c r="M195" s="83" t="s">
        <v>84</v>
      </c>
      <c r="N195" s="83" t="s">
        <v>64</v>
      </c>
      <c r="O195" s="83" t="s">
        <v>84</v>
      </c>
      <c r="P195" s="83" t="s">
        <v>84</v>
      </c>
      <c r="Q195" s="83" t="s">
        <v>84</v>
      </c>
      <c r="R195" s="83" t="s">
        <v>64</v>
      </c>
      <c r="S195" s="83" t="s">
        <v>64</v>
      </c>
      <c r="T195" s="83" t="s">
        <v>84</v>
      </c>
      <c r="U195" s="83" t="s">
        <v>84</v>
      </c>
      <c r="V195" s="83" t="s">
        <v>84</v>
      </c>
      <c r="W195" s="83" t="s">
        <v>64</v>
      </c>
      <c r="X195" s="83" t="s">
        <v>64</v>
      </c>
      <c r="Y195" s="83" t="s">
        <v>64</v>
      </c>
      <c r="Z195" s="83" t="s">
        <v>65</v>
      </c>
      <c r="AA195" s="83" t="s">
        <v>66</v>
      </c>
      <c r="AB195" s="83" t="s">
        <v>66</v>
      </c>
      <c r="AC195" s="83" t="s">
        <v>66</v>
      </c>
      <c r="AD195" s="83" t="s">
        <v>66</v>
      </c>
      <c r="AE195" s="83" t="s">
        <v>66</v>
      </c>
      <c r="AF195" s="83" t="s">
        <v>66</v>
      </c>
      <c r="AG195" s="83" t="s">
        <v>66</v>
      </c>
      <c r="AH195" s="83" t="s">
        <v>66</v>
      </c>
      <c r="AI195" s="83" t="s">
        <v>79</v>
      </c>
      <c r="AJ195" s="83" t="s">
        <v>66</v>
      </c>
      <c r="AK195" s="83" t="s">
        <v>66</v>
      </c>
      <c r="AL195" s="83" t="s">
        <v>66</v>
      </c>
      <c r="AM195" s="83" t="s">
        <v>66</v>
      </c>
      <c r="AN195" s="83" t="s">
        <v>66</v>
      </c>
      <c r="AO195" s="83" t="s">
        <v>66</v>
      </c>
      <c r="AP195" s="83" t="s">
        <v>67</v>
      </c>
      <c r="AQ195" s="83" t="s">
        <v>67</v>
      </c>
      <c r="AR195" s="83" t="s">
        <v>86</v>
      </c>
      <c r="AS195" s="83" t="s">
        <v>68</v>
      </c>
      <c r="AT195" s="83" t="s">
        <v>169</v>
      </c>
      <c r="AU195" s="83" t="s">
        <v>93</v>
      </c>
      <c r="AV195" s="83" t="s">
        <v>71</v>
      </c>
      <c r="AW195" s="83" t="s">
        <v>73</v>
      </c>
      <c r="AX195" s="83" t="s">
        <v>73</v>
      </c>
      <c r="AY195" s="83" t="s">
        <v>72</v>
      </c>
      <c r="AZ195" s="83" t="s">
        <v>72</v>
      </c>
      <c r="BA195" s="83" t="s">
        <v>72</v>
      </c>
      <c r="BB195" s="83" t="s">
        <v>73</v>
      </c>
      <c r="BC195" s="83" t="s">
        <v>73</v>
      </c>
      <c r="BD195" s="83"/>
      <c r="BE195" s="83" t="s">
        <v>73</v>
      </c>
      <c r="BF195" s="83"/>
      <c r="BG195" s="87" t="s">
        <v>631</v>
      </c>
      <c r="BH195" s="87" t="s">
        <v>114</v>
      </c>
      <c r="BI195" s="76" t="s">
        <v>1414</v>
      </c>
      <c r="BJ195">
        <f t="shared" si="9"/>
        <v>7</v>
      </c>
      <c r="BK195" s="87">
        <f t="shared" si="10"/>
        <v>49</v>
      </c>
      <c r="BL195" s="87"/>
      <c r="BM195" s="86" t="str">
        <f>_xlfn.XLOOKUP(Form_Responses1811121314[[#This Row],[Sekolah School (Cleansed)]],'Quality Check'!$B$11:$B$14,'Quality Check'!$C$11:$C$14,)</f>
        <v>Urban</v>
      </c>
      <c r="BN195" s="86" t="str">
        <f>_xlfn.XLOOKUP(Form_Responses1811121314[[#This Row],[Sekolah School (Cleansed)]],'Quality Check'!$B$11:$B$14,'Quality Check'!$D$11:$D$14,)</f>
        <v>Intervention Group (IG)</v>
      </c>
      <c r="BO195" s="87" t="str">
        <f>_xlfn.XLOOKUP(AS195,'Cleansing - Toothpaste Brand'!A:A,'Cleansing - Toothpaste Brand'!B:B,)</f>
        <v>Colgate</v>
      </c>
      <c r="BP195" s="87"/>
      <c r="BQ19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95" s="86" t="str">
        <f>_xlfn.XLOOKUP(AP195,'Cleansing - Response'!E:E,'Cleansing - Response'!F:F,)</f>
        <v>2 days and more</v>
      </c>
      <c r="BS195" s="86">
        <f>IF(Form_Responses1811121314[[#This Row],[Answer - B1]]="2 days and more",1,0)</f>
        <v>1</v>
      </c>
      <c r="BT195" s="86" t="str">
        <f>_xlfn.XLOOKUP(AQ195,'Cleansing - Response'!E:E,'Cleansing - Response'!F:F,)</f>
        <v>2 days and more</v>
      </c>
      <c r="BU195" s="86">
        <f>IF(Form_Responses1811121314[[#This Row],[Answer - B2]]="2 days and more",1,0)</f>
        <v>1</v>
      </c>
      <c r="BV195" s="86" t="str">
        <f t="shared" si="11"/>
        <v>Ya / Yes</v>
      </c>
      <c r="BW195" s="86">
        <f>IF(Form_Responses1811121314[[#This Row],[Answer - B3]]="Ya / Yes",1,0)</f>
        <v>1</v>
      </c>
      <c r="BX195" s="86" t="str">
        <f>_xlfn.XLOOKUP(AT195,'Cleansing - Response'!E:E,'Cleansing - Response'!F:F,)</f>
        <v>Rarely / Sometimes</v>
      </c>
      <c r="BY195" s="86">
        <f>IF(Form_Responses1811121314[[#This Row],[Answer - B4]]="Always",1,0)</f>
        <v>0</v>
      </c>
      <c r="BZ195" s="86" t="str">
        <f>_xlfn.XLOOKUP(AU195,'Cleansing - Response'!H:H,'Cleansing - Response'!I:I,)</f>
        <v>Not using dental floss</v>
      </c>
      <c r="CA195" s="86">
        <f>IF(Form_Responses1811121314[[#This Row],[Answer - B5]]="Sometimes / When in need",2,IF(Form_Responses1811121314[[#This Row],[Answer - B5]]="Using dental floss at least once",1,0))</f>
        <v>0</v>
      </c>
      <c r="CB195" s="86" t="str">
        <f>_xlfn.XLOOKUP(AV195,'Cleansing - Response'!K:K,'Cleansing - Response'!L:L,)</f>
        <v>Up to 1 time a day</v>
      </c>
      <c r="CC195" s="86">
        <f>IF(Form_Responses1811121314[[#This Row],[Answer - B6]]="More than 1 time a day",1,0)</f>
        <v>0</v>
      </c>
      <c r="CD195" s="86" t="str">
        <f>_xlfn.XLOOKUP(AW195,'Cleansing - Response'!$N:$N,'Cleansing - Response'!$O:$O,)</f>
        <v>No</v>
      </c>
      <c r="CE195" s="86">
        <f>IF(Form_Responses1811121314[[#This Row],[Answer - B7-1]]="Yes / Sometimes",1,0)</f>
        <v>0</v>
      </c>
      <c r="CF195" s="86" t="str">
        <f>_xlfn.XLOOKUP(AX195,'Cleansing - Response'!$N:$N,'Cleansing - Response'!$O:$O,)</f>
        <v>No</v>
      </c>
      <c r="CG195" s="86">
        <f>IF(Form_Responses1811121314[[#This Row],[Answer - B7-2]]="Yes / Sometimes",1,0)</f>
        <v>0</v>
      </c>
      <c r="CH195" s="86" t="str">
        <f>_xlfn.XLOOKUP(AY195,'Cleansing - Response'!$N:$N,'Cleansing - Response'!$O:$O,)</f>
        <v>Yes / Sometimes</v>
      </c>
      <c r="CI195" s="86">
        <f>IF(Form_Responses1811121314[[#This Row],[Answer - B7-3]]="Yes / Sometimes",1,0)</f>
        <v>1</v>
      </c>
      <c r="CJ195" s="86" t="str">
        <f>_xlfn.XLOOKUP(AZ195,'Cleansing - Response'!$N:$N,'Cleansing - Response'!$O:$O,)</f>
        <v>Yes / Sometimes</v>
      </c>
      <c r="CK195" s="86">
        <f>IF(Form_Responses1811121314[[#This Row],[Answer - B7-4]]="Yes / Sometimes",1,0)</f>
        <v>1</v>
      </c>
      <c r="CL195" s="86" t="str">
        <f>_xlfn.XLOOKUP(BA195,'Cleansing - Response'!$N:$N,'Cleansing - Response'!$O:$O,)</f>
        <v>Yes / Sometimes</v>
      </c>
      <c r="CM195" s="86">
        <f>IF(Form_Responses1811121314[[#This Row],[Answer - B7-5]]="Yes / Sometimes",1,0)</f>
        <v>1</v>
      </c>
      <c r="CN195" s="86" t="str">
        <f>_xlfn.XLOOKUP(BB195,'Cleansing - Response'!$N:$N,'Cleansing - Response'!$O:$O,)</f>
        <v>No</v>
      </c>
      <c r="CO195" s="86">
        <f>IF(Form_Responses1811121314[[#This Row],[Answer - B7-6]]="Yes / Sometimes",1,0)</f>
        <v>0</v>
      </c>
      <c r="CP195" s="87" t="str">
        <f>IF(COUNTIF(Form_Responses1811121314[[#This Row],[Answer - B7-1]:[Answer - B7-6]], "Yes / Sometimes") &gt; 4, "More than 4 times","Up to 4 times")</f>
        <v>Up to 4 times</v>
      </c>
      <c r="CQ195" s="152">
        <f>IF(Form_Responses1811121314[[#This Row],[Answer - B7 (Overall)]]="More than 4 times",1,0)</f>
        <v>0</v>
      </c>
    </row>
    <row r="196" spans="1:95" ht="13.2" hidden="1" x14ac:dyDescent="0.25">
      <c r="A196" s="82">
        <v>45573.364956226855</v>
      </c>
      <c r="B196" s="83" t="s">
        <v>619</v>
      </c>
      <c r="C196" s="84" t="s">
        <v>620</v>
      </c>
      <c r="D196" s="83">
        <v>100</v>
      </c>
      <c r="E196" s="83">
        <v>1.29</v>
      </c>
      <c r="F196" s="83" t="s">
        <v>114</v>
      </c>
      <c r="G196" s="83" t="s">
        <v>76</v>
      </c>
      <c r="H196" s="83" t="s">
        <v>618</v>
      </c>
      <c r="I196" s="83" t="s">
        <v>63</v>
      </c>
      <c r="J196" s="83" t="s">
        <v>64</v>
      </c>
      <c r="K196" s="83" t="s">
        <v>64</v>
      </c>
      <c r="L196" s="83" t="s">
        <v>64</v>
      </c>
      <c r="M196" s="83" t="s">
        <v>78</v>
      </c>
      <c r="N196" s="83" t="s">
        <v>78</v>
      </c>
      <c r="O196" s="83" t="s">
        <v>64</v>
      </c>
      <c r="P196" s="83" t="s">
        <v>64</v>
      </c>
      <c r="Q196" s="83" t="s">
        <v>64</v>
      </c>
      <c r="R196" s="83" t="s">
        <v>64</v>
      </c>
      <c r="S196" s="83" t="s">
        <v>64</v>
      </c>
      <c r="T196" s="83" t="s">
        <v>64</v>
      </c>
      <c r="U196" s="83" t="s">
        <v>64</v>
      </c>
      <c r="V196" s="83" t="s">
        <v>64</v>
      </c>
      <c r="W196" s="83" t="s">
        <v>64</v>
      </c>
      <c r="X196" s="83" t="s">
        <v>64</v>
      </c>
      <c r="Y196" s="83" t="s">
        <v>64</v>
      </c>
      <c r="Z196" s="83" t="s">
        <v>66</v>
      </c>
      <c r="AA196" s="83" t="s">
        <v>66</v>
      </c>
      <c r="AB196" s="83" t="s">
        <v>66</v>
      </c>
      <c r="AC196" s="83" t="s">
        <v>66</v>
      </c>
      <c r="AD196" s="83" t="s">
        <v>66</v>
      </c>
      <c r="AE196" s="83" t="s">
        <v>66</v>
      </c>
      <c r="AF196" s="83" t="s">
        <v>66</v>
      </c>
      <c r="AG196" s="83" t="s">
        <v>66</v>
      </c>
      <c r="AH196" s="83" t="s">
        <v>66</v>
      </c>
      <c r="AI196" s="83" t="s">
        <v>101</v>
      </c>
      <c r="AJ196" s="83" t="s">
        <v>66</v>
      </c>
      <c r="AK196" s="83" t="s">
        <v>66</v>
      </c>
      <c r="AL196" s="83" t="s">
        <v>66</v>
      </c>
      <c r="AM196" s="83" t="s">
        <v>66</v>
      </c>
      <c r="AN196" s="83" t="s">
        <v>66</v>
      </c>
      <c r="AO196" s="83" t="s">
        <v>65</v>
      </c>
      <c r="AP196" s="83" t="s">
        <v>67</v>
      </c>
      <c r="AQ196" s="83" t="s">
        <v>80</v>
      </c>
      <c r="AR196" s="83" t="s">
        <v>63</v>
      </c>
      <c r="AS196" s="83" t="s">
        <v>223</v>
      </c>
      <c r="AT196" s="83" t="s">
        <v>69</v>
      </c>
      <c r="AU196" s="83" t="s">
        <v>70</v>
      </c>
      <c r="AV196" s="83" t="s">
        <v>71</v>
      </c>
      <c r="AW196" s="83" t="s">
        <v>72</v>
      </c>
      <c r="AX196" s="83" t="s">
        <v>72</v>
      </c>
      <c r="AY196" s="83" t="s">
        <v>72</v>
      </c>
      <c r="AZ196" s="83" t="s">
        <v>72</v>
      </c>
      <c r="BA196" s="83" t="s">
        <v>72</v>
      </c>
      <c r="BB196" s="83" t="s">
        <v>72</v>
      </c>
      <c r="BC196" s="83" t="s">
        <v>73</v>
      </c>
      <c r="BD196" s="83"/>
      <c r="BE196" s="83" t="s">
        <v>73</v>
      </c>
      <c r="BF196" s="83"/>
      <c r="BG196" s="87" t="s">
        <v>631</v>
      </c>
      <c r="BH196" s="87" t="s">
        <v>114</v>
      </c>
      <c r="BI196" s="76" t="s">
        <v>1414</v>
      </c>
      <c r="BJ196">
        <f t="shared" si="9"/>
        <v>15</v>
      </c>
      <c r="BK196" s="87">
        <f t="shared" si="10"/>
        <v>50</v>
      </c>
      <c r="BL196" s="87"/>
      <c r="BM196" s="86" t="str">
        <f>_xlfn.XLOOKUP(Form_Responses1811121314[[#This Row],[Sekolah School (Cleansed)]],'Quality Check'!$B$11:$B$14,'Quality Check'!$C$11:$C$14,)</f>
        <v>Urban</v>
      </c>
      <c r="BN196" s="86" t="str">
        <f>_xlfn.XLOOKUP(Form_Responses1811121314[[#This Row],[Sekolah School (Cleansed)]],'Quality Check'!$B$11:$B$14,'Quality Check'!$D$11:$D$14,)</f>
        <v>Intervention Group (IG)</v>
      </c>
      <c r="BO196" s="87" t="str">
        <f>_xlfn.XLOOKUP(AS196,'Cleansing - Toothpaste Brand'!A:A,'Cleansing - Toothpaste Brand'!B:B,)</f>
        <v>Colgate</v>
      </c>
      <c r="BP196" s="87"/>
      <c r="BQ19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96" s="86" t="str">
        <f>_xlfn.XLOOKUP(AP196,'Cleansing - Response'!E:E,'Cleansing - Response'!F:F,)</f>
        <v>2 days and more</v>
      </c>
      <c r="BS196" s="86">
        <f>IF(Form_Responses1811121314[[#This Row],[Answer - B1]]="2 days and more",1,0)</f>
        <v>1</v>
      </c>
      <c r="BT196" s="86" t="str">
        <f>_xlfn.XLOOKUP(AQ196,'Cleansing - Response'!E:E,'Cleansing - Response'!F:F,)</f>
        <v>Less than 2 days</v>
      </c>
      <c r="BU196" s="86">
        <f>IF(Form_Responses1811121314[[#This Row],[Answer - B2]]="2 days and more",1,0)</f>
        <v>0</v>
      </c>
      <c r="BV196" s="86" t="str">
        <f t="shared" si="11"/>
        <v>Ya / Yes</v>
      </c>
      <c r="BW196" s="86">
        <f>IF(Form_Responses1811121314[[#This Row],[Answer - B3]]="Ya / Yes",1,0)</f>
        <v>1</v>
      </c>
      <c r="BX196" s="86" t="str">
        <f>_xlfn.XLOOKUP(AT196,'Cleansing - Response'!E:E,'Cleansing - Response'!F:F,)</f>
        <v>Rarely / Sometimes</v>
      </c>
      <c r="BY196" s="86">
        <f>IF(Form_Responses1811121314[[#This Row],[Answer - B4]]="Always",1,0)</f>
        <v>0</v>
      </c>
      <c r="BZ196" s="86" t="str">
        <f>_xlfn.XLOOKUP(AU196,'Cleansing - Response'!H:H,'Cleansing - Response'!I:I,)</f>
        <v>Sometimes / When in need</v>
      </c>
      <c r="CA196" s="86">
        <f>IF(Form_Responses1811121314[[#This Row],[Answer - B5]]="Sometimes / When in need",2,IF(Form_Responses1811121314[[#This Row],[Answer - B5]]="Using dental floss at least once",1,0))</f>
        <v>2</v>
      </c>
      <c r="CB196" s="86" t="str">
        <f>_xlfn.XLOOKUP(AV196,'Cleansing - Response'!K:K,'Cleansing - Response'!L:L,)</f>
        <v>Up to 1 time a day</v>
      </c>
      <c r="CC196" s="86">
        <f>IF(Form_Responses1811121314[[#This Row],[Answer - B6]]="More than 1 time a day",1,0)</f>
        <v>0</v>
      </c>
      <c r="CD196" s="86" t="str">
        <f>_xlfn.XLOOKUP(AW196,'Cleansing - Response'!$N:$N,'Cleansing - Response'!$O:$O,)</f>
        <v>Yes / Sometimes</v>
      </c>
      <c r="CE196" s="86">
        <f>IF(Form_Responses1811121314[[#This Row],[Answer - B7-1]]="Yes / Sometimes",1,0)</f>
        <v>1</v>
      </c>
      <c r="CF196" s="86" t="str">
        <f>_xlfn.XLOOKUP(AX196,'Cleansing - Response'!$N:$N,'Cleansing - Response'!$O:$O,)</f>
        <v>Yes / Sometimes</v>
      </c>
      <c r="CG196" s="86">
        <f>IF(Form_Responses1811121314[[#This Row],[Answer - B7-2]]="Yes / Sometimes",1,0)</f>
        <v>1</v>
      </c>
      <c r="CH196" s="86" t="str">
        <f>_xlfn.XLOOKUP(AY196,'Cleansing - Response'!$N:$N,'Cleansing - Response'!$O:$O,)</f>
        <v>Yes / Sometimes</v>
      </c>
      <c r="CI196" s="86">
        <f>IF(Form_Responses1811121314[[#This Row],[Answer - B7-3]]="Yes / Sometimes",1,0)</f>
        <v>1</v>
      </c>
      <c r="CJ196" s="86" t="str">
        <f>_xlfn.XLOOKUP(AZ196,'Cleansing - Response'!$N:$N,'Cleansing - Response'!$O:$O,)</f>
        <v>Yes / Sometimes</v>
      </c>
      <c r="CK196" s="86">
        <f>IF(Form_Responses1811121314[[#This Row],[Answer - B7-4]]="Yes / Sometimes",1,0)</f>
        <v>1</v>
      </c>
      <c r="CL196" s="86" t="str">
        <f>_xlfn.XLOOKUP(BA196,'Cleansing - Response'!$N:$N,'Cleansing - Response'!$O:$O,)</f>
        <v>Yes / Sometimes</v>
      </c>
      <c r="CM196" s="86">
        <f>IF(Form_Responses1811121314[[#This Row],[Answer - B7-5]]="Yes / Sometimes",1,0)</f>
        <v>1</v>
      </c>
      <c r="CN196" s="86" t="str">
        <f>_xlfn.XLOOKUP(BB196,'Cleansing - Response'!$N:$N,'Cleansing - Response'!$O:$O,)</f>
        <v>Yes / Sometimes</v>
      </c>
      <c r="CO196" s="86">
        <f>IF(Form_Responses1811121314[[#This Row],[Answer - B7-6]]="Yes / Sometimes",1,0)</f>
        <v>1</v>
      </c>
      <c r="CP196" s="87" t="str">
        <f>IF(COUNTIF(Form_Responses1811121314[[#This Row],[Answer - B7-1]:[Answer - B7-6]], "Yes / Sometimes") &gt; 4, "More than 4 times","Up to 4 times")</f>
        <v>More than 4 times</v>
      </c>
      <c r="CQ196" s="152">
        <f>IF(Form_Responses1811121314[[#This Row],[Answer - B7 (Overall)]]="More than 4 times",1,0)</f>
        <v>1</v>
      </c>
    </row>
    <row r="197" spans="1:95" ht="13.2" hidden="1" x14ac:dyDescent="0.25">
      <c r="A197" s="82">
        <v>45573.364978310186</v>
      </c>
      <c r="B197" s="83" t="s">
        <v>621</v>
      </c>
      <c r="C197" s="84" t="s">
        <v>622</v>
      </c>
      <c r="D197" s="83">
        <v>28.6</v>
      </c>
      <c r="E197" s="83">
        <v>0.46</v>
      </c>
      <c r="F197" s="83" t="s">
        <v>114</v>
      </c>
      <c r="G197" s="83" t="s">
        <v>291</v>
      </c>
      <c r="H197" s="83" t="s">
        <v>614</v>
      </c>
      <c r="I197" s="83" t="s">
        <v>63</v>
      </c>
      <c r="J197" s="83" t="s">
        <v>64</v>
      </c>
      <c r="K197" s="83" t="s">
        <v>64</v>
      </c>
      <c r="L197" s="83" t="s">
        <v>64</v>
      </c>
      <c r="M197" s="83" t="s">
        <v>64</v>
      </c>
      <c r="N197" s="83" t="s">
        <v>64</v>
      </c>
      <c r="O197" s="83" t="s">
        <v>64</v>
      </c>
      <c r="P197" s="83" t="s">
        <v>64</v>
      </c>
      <c r="Q197" s="83" t="s">
        <v>64</v>
      </c>
      <c r="R197" s="83" t="s">
        <v>64</v>
      </c>
      <c r="S197" s="83" t="s">
        <v>64</v>
      </c>
      <c r="T197" s="83" t="s">
        <v>64</v>
      </c>
      <c r="U197" s="83" t="s">
        <v>64</v>
      </c>
      <c r="V197" s="83" t="s">
        <v>64</v>
      </c>
      <c r="W197" s="83" t="s">
        <v>64</v>
      </c>
      <c r="X197" s="83" t="s">
        <v>64</v>
      </c>
      <c r="Y197" s="83" t="s">
        <v>64</v>
      </c>
      <c r="Z197" s="83" t="s">
        <v>101</v>
      </c>
      <c r="AA197" s="83" t="s">
        <v>101</v>
      </c>
      <c r="AB197" s="83" t="s">
        <v>101</v>
      </c>
      <c r="AC197" s="83" t="s">
        <v>101</v>
      </c>
      <c r="AD197" s="83" t="s">
        <v>79</v>
      </c>
      <c r="AE197" s="83" t="s">
        <v>101</v>
      </c>
      <c r="AF197" s="83" t="s">
        <v>66</v>
      </c>
      <c r="AG197" s="83" t="s">
        <v>79</v>
      </c>
      <c r="AH197" s="83" t="s">
        <v>66</v>
      </c>
      <c r="AI197" s="83" t="s">
        <v>79</v>
      </c>
      <c r="AJ197" s="83" t="s">
        <v>79</v>
      </c>
      <c r="AK197" s="83" t="s">
        <v>79</v>
      </c>
      <c r="AL197" s="83" t="s">
        <v>79</v>
      </c>
      <c r="AM197" s="83" t="s">
        <v>66</v>
      </c>
      <c r="AN197" s="83" t="s">
        <v>66</v>
      </c>
      <c r="AO197" s="83" t="s">
        <v>66</v>
      </c>
      <c r="AP197" s="83" t="s">
        <v>67</v>
      </c>
      <c r="AQ197" s="83" t="s">
        <v>67</v>
      </c>
      <c r="AR197" s="83" t="s">
        <v>63</v>
      </c>
      <c r="AS197" s="83" t="s">
        <v>97</v>
      </c>
      <c r="AT197" s="83" t="s">
        <v>87</v>
      </c>
      <c r="AU197" s="83" t="s">
        <v>67</v>
      </c>
      <c r="AV197" s="83" t="s">
        <v>71</v>
      </c>
      <c r="AW197" s="83" t="s">
        <v>63</v>
      </c>
      <c r="AX197" s="83" t="s">
        <v>63</v>
      </c>
      <c r="AY197" s="83" t="s">
        <v>63</v>
      </c>
      <c r="AZ197" s="83" t="s">
        <v>63</v>
      </c>
      <c r="BA197" s="83" t="s">
        <v>63</v>
      </c>
      <c r="BB197" s="83" t="s">
        <v>73</v>
      </c>
      <c r="BC197" s="83" t="s">
        <v>73</v>
      </c>
      <c r="BD197" s="83" t="s">
        <v>197</v>
      </c>
      <c r="BE197" s="83" t="s">
        <v>73</v>
      </c>
      <c r="BF197" s="83" t="s">
        <v>122</v>
      </c>
      <c r="BG197" s="87" t="s">
        <v>631</v>
      </c>
      <c r="BH197" s="87" t="s">
        <v>114</v>
      </c>
      <c r="BI197" s="76" t="s">
        <v>1414</v>
      </c>
      <c r="BJ197">
        <f t="shared" si="9"/>
        <v>15</v>
      </c>
      <c r="BK197" s="87">
        <f t="shared" si="10"/>
        <v>33</v>
      </c>
      <c r="BL197" s="87"/>
      <c r="BM197" s="86" t="str">
        <f>_xlfn.XLOOKUP(Form_Responses1811121314[[#This Row],[Sekolah School (Cleansed)]],'Quality Check'!$B$11:$B$14,'Quality Check'!$C$11:$C$14,)</f>
        <v>Urban</v>
      </c>
      <c r="BN197" s="86" t="str">
        <f>_xlfn.XLOOKUP(Form_Responses1811121314[[#This Row],[Sekolah School (Cleansed)]],'Quality Check'!$B$11:$B$14,'Quality Check'!$D$11:$D$14,)</f>
        <v>Intervention Group (IG)</v>
      </c>
      <c r="BO197" s="87" t="str">
        <f>_xlfn.XLOOKUP(AS197,'Cleansing - Toothpaste Brand'!A:A,'Cleansing - Toothpaste Brand'!B:B,)</f>
        <v>Darlie</v>
      </c>
      <c r="BP197" s="87"/>
      <c r="BQ19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97" s="86" t="str">
        <f>_xlfn.XLOOKUP(AP197,'Cleansing - Response'!E:E,'Cleansing - Response'!F:F,)</f>
        <v>2 days and more</v>
      </c>
      <c r="BS197" s="86">
        <f>IF(Form_Responses1811121314[[#This Row],[Answer - B1]]="2 days and more",1,0)</f>
        <v>1</v>
      </c>
      <c r="BT197" s="86" t="str">
        <f>_xlfn.XLOOKUP(AQ197,'Cleansing - Response'!E:E,'Cleansing - Response'!F:F,)</f>
        <v>2 days and more</v>
      </c>
      <c r="BU197" s="86">
        <f>IF(Form_Responses1811121314[[#This Row],[Answer - B2]]="2 days and more",1,0)</f>
        <v>1</v>
      </c>
      <c r="BV197" s="86" t="str">
        <f t="shared" si="11"/>
        <v>Ya / Yes</v>
      </c>
      <c r="BW197" s="86">
        <f>IF(Form_Responses1811121314[[#This Row],[Answer - B3]]="Ya / Yes",1,0)</f>
        <v>1</v>
      </c>
      <c r="BX197" s="86" t="str">
        <f>_xlfn.XLOOKUP(AT197,'Cleansing - Response'!E:E,'Cleansing - Response'!F:F,)</f>
        <v>Always</v>
      </c>
      <c r="BY197" s="86">
        <f>IF(Form_Responses1811121314[[#This Row],[Answer - B4]]="Always",1,0)</f>
        <v>1</v>
      </c>
      <c r="BZ197" s="86" t="str">
        <f>_xlfn.XLOOKUP(AU197,'Cleansing - Response'!H:H,'Cleansing - Response'!I:I,)</f>
        <v>Using dental floss at least once</v>
      </c>
      <c r="CA197" s="86">
        <f>IF(Form_Responses1811121314[[#This Row],[Answer - B5]]="Sometimes / When in need",2,IF(Form_Responses1811121314[[#This Row],[Answer - B5]]="Using dental floss at least once",1,0))</f>
        <v>1</v>
      </c>
      <c r="CB197" s="86" t="str">
        <f>_xlfn.XLOOKUP(AV197,'Cleansing - Response'!K:K,'Cleansing - Response'!L:L,)</f>
        <v>Up to 1 time a day</v>
      </c>
      <c r="CC197" s="86">
        <f>IF(Form_Responses1811121314[[#This Row],[Answer - B6]]="More than 1 time a day",1,0)</f>
        <v>0</v>
      </c>
      <c r="CD197" s="86" t="str">
        <f>_xlfn.XLOOKUP(AW197,'Cleansing - Response'!$N:$N,'Cleansing - Response'!$O:$O,)</f>
        <v>Yes / Sometimes</v>
      </c>
      <c r="CE197" s="86">
        <f>IF(Form_Responses1811121314[[#This Row],[Answer - B7-1]]="Yes / Sometimes",1,0)</f>
        <v>1</v>
      </c>
      <c r="CF197" s="86" t="str">
        <f>_xlfn.XLOOKUP(AX197,'Cleansing - Response'!$N:$N,'Cleansing - Response'!$O:$O,)</f>
        <v>Yes / Sometimes</v>
      </c>
      <c r="CG197" s="86">
        <f>IF(Form_Responses1811121314[[#This Row],[Answer - B7-2]]="Yes / Sometimes",1,0)</f>
        <v>1</v>
      </c>
      <c r="CH197" s="86" t="str">
        <f>_xlfn.XLOOKUP(AY197,'Cleansing - Response'!$N:$N,'Cleansing - Response'!$O:$O,)</f>
        <v>Yes / Sometimes</v>
      </c>
      <c r="CI197" s="86">
        <f>IF(Form_Responses1811121314[[#This Row],[Answer - B7-3]]="Yes / Sometimes",1,0)</f>
        <v>1</v>
      </c>
      <c r="CJ197" s="86" t="str">
        <f>_xlfn.XLOOKUP(AZ197,'Cleansing - Response'!$N:$N,'Cleansing - Response'!$O:$O,)</f>
        <v>Yes / Sometimes</v>
      </c>
      <c r="CK197" s="86">
        <f>IF(Form_Responses1811121314[[#This Row],[Answer - B7-4]]="Yes / Sometimes",1,0)</f>
        <v>1</v>
      </c>
      <c r="CL197" s="86" t="str">
        <f>_xlfn.XLOOKUP(BA197,'Cleansing - Response'!$N:$N,'Cleansing - Response'!$O:$O,)</f>
        <v>Yes / Sometimes</v>
      </c>
      <c r="CM197" s="86">
        <f>IF(Form_Responses1811121314[[#This Row],[Answer - B7-5]]="Yes / Sometimes",1,0)</f>
        <v>1</v>
      </c>
      <c r="CN197" s="86" t="str">
        <f>_xlfn.XLOOKUP(BB197,'Cleansing - Response'!$N:$N,'Cleansing - Response'!$O:$O,)</f>
        <v>No</v>
      </c>
      <c r="CO197" s="86">
        <f>IF(Form_Responses1811121314[[#This Row],[Answer - B7-6]]="Yes / Sometimes",1,0)</f>
        <v>0</v>
      </c>
      <c r="CP197" s="87" t="str">
        <f>IF(COUNTIF(Form_Responses1811121314[[#This Row],[Answer - B7-1]:[Answer - B7-6]], "Yes / Sometimes") &gt; 4, "More than 4 times","Up to 4 times")</f>
        <v>More than 4 times</v>
      </c>
      <c r="CQ197" s="152">
        <f>IF(Form_Responses1811121314[[#This Row],[Answer - B7 (Overall)]]="More than 4 times",1,0)</f>
        <v>1</v>
      </c>
    </row>
    <row r="198" spans="1:95" ht="13.2" hidden="1" x14ac:dyDescent="0.25">
      <c r="A198" s="82">
        <v>45573.369668414351</v>
      </c>
      <c r="B198" s="83" t="s">
        <v>623</v>
      </c>
      <c r="C198" s="84" t="s">
        <v>624</v>
      </c>
      <c r="D198" s="83">
        <v>100</v>
      </c>
      <c r="E198" s="83">
        <v>1</v>
      </c>
      <c r="F198" s="83" t="s">
        <v>114</v>
      </c>
      <c r="G198" s="83" t="s">
        <v>76</v>
      </c>
      <c r="H198" s="83" t="s">
        <v>614</v>
      </c>
      <c r="I198" s="83" t="s">
        <v>63</v>
      </c>
      <c r="J198" s="83" t="s">
        <v>64</v>
      </c>
      <c r="K198" s="83" t="s">
        <v>64</v>
      </c>
      <c r="L198" s="83" t="s">
        <v>64</v>
      </c>
      <c r="M198" s="83" t="s">
        <v>84</v>
      </c>
      <c r="N198" s="83" t="s">
        <v>64</v>
      </c>
      <c r="O198" s="83" t="s">
        <v>84</v>
      </c>
      <c r="P198" s="83" t="s">
        <v>84</v>
      </c>
      <c r="Q198" s="83" t="s">
        <v>84</v>
      </c>
      <c r="R198" s="83" t="s">
        <v>64</v>
      </c>
      <c r="S198" s="83" t="s">
        <v>64</v>
      </c>
      <c r="T198" s="83" t="s">
        <v>64</v>
      </c>
      <c r="U198" s="83" t="s">
        <v>84</v>
      </c>
      <c r="V198" s="83" t="s">
        <v>64</v>
      </c>
      <c r="W198" s="83" t="s">
        <v>64</v>
      </c>
      <c r="X198" s="83" t="s">
        <v>78</v>
      </c>
      <c r="Y198" s="83" t="s">
        <v>64</v>
      </c>
      <c r="Z198" s="83" t="s">
        <v>65</v>
      </c>
      <c r="AA198" s="83" t="s">
        <v>66</v>
      </c>
      <c r="AB198" s="83" t="s">
        <v>65</v>
      </c>
      <c r="AC198" s="83" t="s">
        <v>66</v>
      </c>
      <c r="AD198" s="83" t="s">
        <v>66</v>
      </c>
      <c r="AE198" s="83" t="s">
        <v>66</v>
      </c>
      <c r="AF198" s="83" t="s">
        <v>66</v>
      </c>
      <c r="AG198" s="83" t="s">
        <v>65</v>
      </c>
      <c r="AH198" s="83" t="s">
        <v>79</v>
      </c>
      <c r="AI198" s="83" t="s">
        <v>101</v>
      </c>
      <c r="AJ198" s="83" t="s">
        <v>66</v>
      </c>
      <c r="AK198" s="83" t="s">
        <v>65</v>
      </c>
      <c r="AL198" s="83" t="s">
        <v>66</v>
      </c>
      <c r="AM198" s="83" t="s">
        <v>65</v>
      </c>
      <c r="AN198" s="83" t="s">
        <v>79</v>
      </c>
      <c r="AO198" s="83" t="s">
        <v>66</v>
      </c>
      <c r="AP198" s="83" t="s">
        <v>67</v>
      </c>
      <c r="AQ198" s="83" t="s">
        <v>67</v>
      </c>
      <c r="AR198" s="83" t="s">
        <v>86</v>
      </c>
      <c r="AS198" s="83" t="s">
        <v>68</v>
      </c>
      <c r="AT198" s="83" t="s">
        <v>69</v>
      </c>
      <c r="AU198" s="83" t="s">
        <v>70</v>
      </c>
      <c r="AV198" s="83" t="s">
        <v>71</v>
      </c>
      <c r="AW198" s="83" t="s">
        <v>72</v>
      </c>
      <c r="AX198" s="83" t="s">
        <v>73</v>
      </c>
      <c r="AY198" s="83" t="s">
        <v>63</v>
      </c>
      <c r="AZ198" s="83" t="s">
        <v>72</v>
      </c>
      <c r="BA198" s="83" t="s">
        <v>72</v>
      </c>
      <c r="BB198" s="83" t="s">
        <v>73</v>
      </c>
      <c r="BC198" s="83" t="s">
        <v>73</v>
      </c>
      <c r="BD198" s="83"/>
      <c r="BE198" s="83" t="s">
        <v>73</v>
      </c>
      <c r="BF198" s="83"/>
      <c r="BG198" s="87" t="s">
        <v>631</v>
      </c>
      <c r="BH198" s="87" t="s">
        <v>114</v>
      </c>
      <c r="BI198" s="76" t="s">
        <v>1414</v>
      </c>
      <c r="BJ198">
        <f t="shared" si="9"/>
        <v>10</v>
      </c>
      <c r="BK198" s="87">
        <f t="shared" si="10"/>
        <v>52</v>
      </c>
      <c r="BL198" s="87"/>
      <c r="BM198" s="86" t="str">
        <f>_xlfn.XLOOKUP(Form_Responses1811121314[[#This Row],[Sekolah School (Cleansed)]],'Quality Check'!$B$11:$B$14,'Quality Check'!$C$11:$C$14,)</f>
        <v>Urban</v>
      </c>
      <c r="BN198" s="86" t="str">
        <f>_xlfn.XLOOKUP(Form_Responses1811121314[[#This Row],[Sekolah School (Cleansed)]],'Quality Check'!$B$11:$B$14,'Quality Check'!$D$11:$D$14,)</f>
        <v>Intervention Group (IG)</v>
      </c>
      <c r="BO198" s="87" t="str">
        <f>_xlfn.XLOOKUP(AS198,'Cleansing - Toothpaste Brand'!A:A,'Cleansing - Toothpaste Brand'!B:B,)</f>
        <v>Colgate</v>
      </c>
      <c r="BP198" s="87"/>
      <c r="BQ19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98" s="86" t="str">
        <f>_xlfn.XLOOKUP(AP198,'Cleansing - Response'!E:E,'Cleansing - Response'!F:F,)</f>
        <v>2 days and more</v>
      </c>
      <c r="BS198" s="86">
        <f>IF(Form_Responses1811121314[[#This Row],[Answer - B1]]="2 days and more",1,0)</f>
        <v>1</v>
      </c>
      <c r="BT198" s="86" t="str">
        <f>_xlfn.XLOOKUP(AQ198,'Cleansing - Response'!E:E,'Cleansing - Response'!F:F,)</f>
        <v>2 days and more</v>
      </c>
      <c r="BU198" s="86">
        <f>IF(Form_Responses1811121314[[#This Row],[Answer - B2]]="2 days and more",1,0)</f>
        <v>1</v>
      </c>
      <c r="BV198" s="86" t="str">
        <f t="shared" si="11"/>
        <v>Ya / Yes</v>
      </c>
      <c r="BW198" s="86">
        <f>IF(Form_Responses1811121314[[#This Row],[Answer - B3]]="Ya / Yes",1,0)</f>
        <v>1</v>
      </c>
      <c r="BX198" s="86" t="str">
        <f>_xlfn.XLOOKUP(AT198,'Cleansing - Response'!E:E,'Cleansing - Response'!F:F,)</f>
        <v>Rarely / Sometimes</v>
      </c>
      <c r="BY198" s="86">
        <f>IF(Form_Responses1811121314[[#This Row],[Answer - B4]]="Always",1,0)</f>
        <v>0</v>
      </c>
      <c r="BZ198" s="86" t="str">
        <f>_xlfn.XLOOKUP(AU198,'Cleansing - Response'!H:H,'Cleansing - Response'!I:I,)</f>
        <v>Sometimes / When in need</v>
      </c>
      <c r="CA198" s="86">
        <f>IF(Form_Responses1811121314[[#This Row],[Answer - B5]]="Sometimes / When in need",2,IF(Form_Responses1811121314[[#This Row],[Answer - B5]]="Using dental floss at least once",1,0))</f>
        <v>2</v>
      </c>
      <c r="CB198" s="86" t="str">
        <f>_xlfn.XLOOKUP(AV198,'Cleansing - Response'!K:K,'Cleansing - Response'!L:L,)</f>
        <v>Up to 1 time a day</v>
      </c>
      <c r="CC198" s="86">
        <f>IF(Form_Responses1811121314[[#This Row],[Answer - B6]]="More than 1 time a day",1,0)</f>
        <v>0</v>
      </c>
      <c r="CD198" s="86" t="str">
        <f>_xlfn.XLOOKUP(AW198,'Cleansing - Response'!$N:$N,'Cleansing - Response'!$O:$O,)</f>
        <v>Yes / Sometimes</v>
      </c>
      <c r="CE198" s="86">
        <f>IF(Form_Responses1811121314[[#This Row],[Answer - B7-1]]="Yes / Sometimes",1,0)</f>
        <v>1</v>
      </c>
      <c r="CF198" s="86" t="str">
        <f>_xlfn.XLOOKUP(AX198,'Cleansing - Response'!$N:$N,'Cleansing - Response'!$O:$O,)</f>
        <v>No</v>
      </c>
      <c r="CG198" s="86">
        <f>IF(Form_Responses1811121314[[#This Row],[Answer - B7-2]]="Yes / Sometimes",1,0)</f>
        <v>0</v>
      </c>
      <c r="CH198" s="86" t="str">
        <f>_xlfn.XLOOKUP(AY198,'Cleansing - Response'!$N:$N,'Cleansing - Response'!$O:$O,)</f>
        <v>Yes / Sometimes</v>
      </c>
      <c r="CI198" s="86">
        <f>IF(Form_Responses1811121314[[#This Row],[Answer - B7-3]]="Yes / Sometimes",1,0)</f>
        <v>1</v>
      </c>
      <c r="CJ198" s="86" t="str">
        <f>_xlfn.XLOOKUP(AZ198,'Cleansing - Response'!$N:$N,'Cleansing - Response'!$O:$O,)</f>
        <v>Yes / Sometimes</v>
      </c>
      <c r="CK198" s="86">
        <f>IF(Form_Responses1811121314[[#This Row],[Answer - B7-4]]="Yes / Sometimes",1,0)</f>
        <v>1</v>
      </c>
      <c r="CL198" s="86" t="str">
        <f>_xlfn.XLOOKUP(BA198,'Cleansing - Response'!$N:$N,'Cleansing - Response'!$O:$O,)</f>
        <v>Yes / Sometimes</v>
      </c>
      <c r="CM198" s="86">
        <f>IF(Form_Responses1811121314[[#This Row],[Answer - B7-5]]="Yes / Sometimes",1,0)</f>
        <v>1</v>
      </c>
      <c r="CN198" s="86" t="str">
        <f>_xlfn.XLOOKUP(BB198,'Cleansing - Response'!$N:$N,'Cleansing - Response'!$O:$O,)</f>
        <v>No</v>
      </c>
      <c r="CO198" s="86">
        <f>IF(Form_Responses1811121314[[#This Row],[Answer - B7-6]]="Yes / Sometimes",1,0)</f>
        <v>0</v>
      </c>
      <c r="CP198" s="87" t="str">
        <f>IF(COUNTIF(Form_Responses1811121314[[#This Row],[Answer - B7-1]:[Answer - B7-6]], "Yes / Sometimes") &gt; 4, "More than 4 times","Up to 4 times")</f>
        <v>Up to 4 times</v>
      </c>
      <c r="CQ198" s="152">
        <f>IF(Form_Responses1811121314[[#This Row],[Answer - B7 (Overall)]]="More than 4 times",1,0)</f>
        <v>0</v>
      </c>
    </row>
    <row r="199" spans="1:95" ht="13.2" hidden="1" x14ac:dyDescent="0.25">
      <c r="A199" s="82">
        <v>45573.370507708329</v>
      </c>
      <c r="B199" s="83" t="s">
        <v>625</v>
      </c>
      <c r="C199" s="84" t="s">
        <v>626</v>
      </c>
      <c r="D199" s="83">
        <v>28.6</v>
      </c>
      <c r="E199" s="83">
        <v>0.17</v>
      </c>
      <c r="F199" s="83" t="s">
        <v>114</v>
      </c>
      <c r="G199" s="83" t="s">
        <v>76</v>
      </c>
      <c r="H199" s="83" t="s">
        <v>627</v>
      </c>
      <c r="I199" s="83" t="s">
        <v>63</v>
      </c>
      <c r="J199" s="83" t="s">
        <v>64</v>
      </c>
      <c r="K199" s="83" t="s">
        <v>64</v>
      </c>
      <c r="L199" s="83" t="s">
        <v>78</v>
      </c>
      <c r="M199" s="83" t="s">
        <v>78</v>
      </c>
      <c r="N199" s="83" t="s">
        <v>64</v>
      </c>
      <c r="O199" s="83" t="s">
        <v>64</v>
      </c>
      <c r="P199" s="83" t="s">
        <v>64</v>
      </c>
      <c r="Q199" s="83" t="s">
        <v>64</v>
      </c>
      <c r="R199" s="83" t="s">
        <v>64</v>
      </c>
      <c r="S199" s="83" t="s">
        <v>64</v>
      </c>
      <c r="T199" s="83" t="s">
        <v>64</v>
      </c>
      <c r="U199" s="83" t="s">
        <v>64</v>
      </c>
      <c r="V199" s="83" t="s">
        <v>64</v>
      </c>
      <c r="W199" s="83" t="s">
        <v>64</v>
      </c>
      <c r="X199" s="83" t="s">
        <v>64</v>
      </c>
      <c r="Y199" s="83" t="s">
        <v>78</v>
      </c>
      <c r="Z199" s="83" t="s">
        <v>65</v>
      </c>
      <c r="AA199" s="83" t="s">
        <v>65</v>
      </c>
      <c r="AB199" s="83" t="s">
        <v>65</v>
      </c>
      <c r="AC199" s="83" t="s">
        <v>66</v>
      </c>
      <c r="AD199" s="83" t="s">
        <v>65</v>
      </c>
      <c r="AE199" s="83" t="s">
        <v>65</v>
      </c>
      <c r="AF199" s="83" t="s">
        <v>65</v>
      </c>
      <c r="AG199" s="83" t="s">
        <v>65</v>
      </c>
      <c r="AH199" s="83" t="s">
        <v>66</v>
      </c>
      <c r="AI199" s="83" t="s">
        <v>79</v>
      </c>
      <c r="AJ199" s="83" t="s">
        <v>65</v>
      </c>
      <c r="AK199" s="83" t="s">
        <v>66</v>
      </c>
      <c r="AL199" s="83" t="s">
        <v>66</v>
      </c>
      <c r="AM199" s="83" t="s">
        <v>65</v>
      </c>
      <c r="AN199" s="83" t="s">
        <v>66</v>
      </c>
      <c r="AO199" s="83" t="s">
        <v>66</v>
      </c>
      <c r="AP199" s="83" t="s">
        <v>85</v>
      </c>
      <c r="AQ199" s="83" t="s">
        <v>67</v>
      </c>
      <c r="AR199" s="83" t="s">
        <v>63</v>
      </c>
      <c r="AS199" s="83" t="s">
        <v>628</v>
      </c>
      <c r="AT199" s="83" t="s">
        <v>87</v>
      </c>
      <c r="AU199" s="83" t="s">
        <v>70</v>
      </c>
      <c r="AV199" s="83" t="s">
        <v>71</v>
      </c>
      <c r="AW199" s="83" t="s">
        <v>63</v>
      </c>
      <c r="AX199" s="83" t="s">
        <v>72</v>
      </c>
      <c r="AY199" s="83" t="s">
        <v>72</v>
      </c>
      <c r="AZ199" s="83" t="s">
        <v>72</v>
      </c>
      <c r="BA199" s="83" t="s">
        <v>73</v>
      </c>
      <c r="BB199" s="83" t="s">
        <v>73</v>
      </c>
      <c r="BC199" s="83" t="s">
        <v>73</v>
      </c>
      <c r="BD199" s="83"/>
      <c r="BE199" s="83" t="s">
        <v>73</v>
      </c>
      <c r="BF199" s="83"/>
      <c r="BG199" s="87" t="s">
        <v>631</v>
      </c>
      <c r="BH199" s="87" t="s">
        <v>114</v>
      </c>
      <c r="BI199" s="76" t="s">
        <v>1414</v>
      </c>
      <c r="BJ199">
        <f t="shared" si="9"/>
        <v>14</v>
      </c>
      <c r="BK199" s="87">
        <f t="shared" si="10"/>
        <v>57</v>
      </c>
      <c r="BL199" s="87"/>
      <c r="BM199" s="86" t="str">
        <f>_xlfn.XLOOKUP(Form_Responses1811121314[[#This Row],[Sekolah School (Cleansed)]],'Quality Check'!$B$11:$B$14,'Quality Check'!$C$11:$C$14,)</f>
        <v>Urban</v>
      </c>
      <c r="BN199" s="86" t="str">
        <f>_xlfn.XLOOKUP(Form_Responses1811121314[[#This Row],[Sekolah School (Cleansed)]],'Quality Check'!$B$11:$B$14,'Quality Check'!$D$11:$D$14,)</f>
        <v>Intervention Group (IG)</v>
      </c>
      <c r="BO199" s="87" t="str">
        <f>_xlfn.XLOOKUP(AS199,'Cleansing - Toothpaste Brand'!A:A,'Cleansing - Toothpaste Brand'!B:B,)</f>
        <v>Fresh and White</v>
      </c>
      <c r="BP199" s="87"/>
      <c r="BQ19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199" s="86" t="str">
        <f>_xlfn.XLOOKUP(AP199,'Cleansing - Response'!E:E,'Cleansing - Response'!F:F,)</f>
        <v>2 days and more</v>
      </c>
      <c r="BS199" s="86">
        <f>IF(Form_Responses1811121314[[#This Row],[Answer - B1]]="2 days and more",1,0)</f>
        <v>1</v>
      </c>
      <c r="BT199" s="86" t="str">
        <f>_xlfn.XLOOKUP(AQ199,'Cleansing - Response'!E:E,'Cleansing - Response'!F:F,)</f>
        <v>2 days and more</v>
      </c>
      <c r="BU199" s="86">
        <f>IF(Form_Responses1811121314[[#This Row],[Answer - B2]]="2 days and more",1,0)</f>
        <v>1</v>
      </c>
      <c r="BV199" s="86" t="str">
        <f t="shared" si="11"/>
        <v>Ya / Yes</v>
      </c>
      <c r="BW199" s="86">
        <f>IF(Form_Responses1811121314[[#This Row],[Answer - B3]]="Ya / Yes",1,0)</f>
        <v>1</v>
      </c>
      <c r="BX199" s="86" t="str">
        <f>_xlfn.XLOOKUP(AT199,'Cleansing - Response'!E:E,'Cleansing - Response'!F:F,)</f>
        <v>Always</v>
      </c>
      <c r="BY199" s="86">
        <f>IF(Form_Responses1811121314[[#This Row],[Answer - B4]]="Always",1,0)</f>
        <v>1</v>
      </c>
      <c r="BZ199" s="86" t="str">
        <f>_xlfn.XLOOKUP(AU199,'Cleansing - Response'!H:H,'Cleansing - Response'!I:I,)</f>
        <v>Sometimes / When in need</v>
      </c>
      <c r="CA199" s="86">
        <f>IF(Form_Responses1811121314[[#This Row],[Answer - B5]]="Sometimes / When in need",2,IF(Form_Responses1811121314[[#This Row],[Answer - B5]]="Using dental floss at least once",1,0))</f>
        <v>2</v>
      </c>
      <c r="CB199" s="86" t="str">
        <f>_xlfn.XLOOKUP(AV199,'Cleansing - Response'!K:K,'Cleansing - Response'!L:L,)</f>
        <v>Up to 1 time a day</v>
      </c>
      <c r="CC199" s="86">
        <f>IF(Form_Responses1811121314[[#This Row],[Answer - B6]]="More than 1 time a day",1,0)</f>
        <v>0</v>
      </c>
      <c r="CD199" s="86" t="str">
        <f>_xlfn.XLOOKUP(AW199,'Cleansing - Response'!$N:$N,'Cleansing - Response'!$O:$O,)</f>
        <v>Yes / Sometimes</v>
      </c>
      <c r="CE199" s="86">
        <f>IF(Form_Responses1811121314[[#This Row],[Answer - B7-1]]="Yes / Sometimes",1,0)</f>
        <v>1</v>
      </c>
      <c r="CF199" s="86" t="str">
        <f>_xlfn.XLOOKUP(AX199,'Cleansing - Response'!$N:$N,'Cleansing - Response'!$O:$O,)</f>
        <v>Yes / Sometimes</v>
      </c>
      <c r="CG199" s="86">
        <f>IF(Form_Responses1811121314[[#This Row],[Answer - B7-2]]="Yes / Sometimes",1,0)</f>
        <v>1</v>
      </c>
      <c r="CH199" s="86" t="str">
        <f>_xlfn.XLOOKUP(AY199,'Cleansing - Response'!$N:$N,'Cleansing - Response'!$O:$O,)</f>
        <v>Yes / Sometimes</v>
      </c>
      <c r="CI199" s="86">
        <f>IF(Form_Responses1811121314[[#This Row],[Answer - B7-3]]="Yes / Sometimes",1,0)</f>
        <v>1</v>
      </c>
      <c r="CJ199" s="86" t="str">
        <f>_xlfn.XLOOKUP(AZ199,'Cleansing - Response'!$N:$N,'Cleansing - Response'!$O:$O,)</f>
        <v>Yes / Sometimes</v>
      </c>
      <c r="CK199" s="86">
        <f>IF(Form_Responses1811121314[[#This Row],[Answer - B7-4]]="Yes / Sometimes",1,0)</f>
        <v>1</v>
      </c>
      <c r="CL199" s="86" t="str">
        <f>_xlfn.XLOOKUP(BA199,'Cleansing - Response'!$N:$N,'Cleansing - Response'!$O:$O,)</f>
        <v>No</v>
      </c>
      <c r="CM199" s="86">
        <f>IF(Form_Responses1811121314[[#This Row],[Answer - B7-5]]="Yes / Sometimes",1,0)</f>
        <v>0</v>
      </c>
      <c r="CN199" s="86" t="str">
        <f>_xlfn.XLOOKUP(BB199,'Cleansing - Response'!$N:$N,'Cleansing - Response'!$O:$O,)</f>
        <v>No</v>
      </c>
      <c r="CO199" s="86">
        <f>IF(Form_Responses1811121314[[#This Row],[Answer - B7-6]]="Yes / Sometimes",1,0)</f>
        <v>0</v>
      </c>
      <c r="CP199" s="87" t="str">
        <f>IF(COUNTIF(Form_Responses1811121314[[#This Row],[Answer - B7-1]:[Answer - B7-6]], "Yes / Sometimes") &gt; 4, "More than 4 times","Up to 4 times")</f>
        <v>Up to 4 times</v>
      </c>
      <c r="CQ199" s="152">
        <f>IF(Form_Responses1811121314[[#This Row],[Answer - B7 (Overall)]]="More than 4 times",1,0)</f>
        <v>0</v>
      </c>
    </row>
    <row r="200" spans="1:95" ht="13.2" hidden="1" x14ac:dyDescent="0.25">
      <c r="A200" s="82">
        <v>45573.370773217597</v>
      </c>
      <c r="B200" s="83" t="s">
        <v>629</v>
      </c>
      <c r="C200" s="84" t="s">
        <v>630</v>
      </c>
      <c r="D200" s="83">
        <v>62.5</v>
      </c>
      <c r="E200" s="83">
        <v>0.21</v>
      </c>
      <c r="F200" s="83" t="s">
        <v>114</v>
      </c>
      <c r="G200" s="83" t="s">
        <v>539</v>
      </c>
      <c r="H200" s="83" t="s">
        <v>631</v>
      </c>
      <c r="I200" s="83" t="s">
        <v>73</v>
      </c>
      <c r="J200" s="83" t="s">
        <v>64</v>
      </c>
      <c r="K200" s="83" t="s">
        <v>84</v>
      </c>
      <c r="L200" s="83" t="s">
        <v>64</v>
      </c>
      <c r="M200" s="83" t="s">
        <v>84</v>
      </c>
      <c r="N200" s="83" t="s">
        <v>64</v>
      </c>
      <c r="O200" s="83" t="s">
        <v>64</v>
      </c>
      <c r="P200" s="83" t="s">
        <v>84</v>
      </c>
      <c r="Q200" s="83" t="s">
        <v>84</v>
      </c>
      <c r="R200" s="83" t="s">
        <v>64</v>
      </c>
      <c r="S200" s="83" t="s">
        <v>64</v>
      </c>
      <c r="T200" s="83" t="s">
        <v>84</v>
      </c>
      <c r="U200" s="83" t="s">
        <v>78</v>
      </c>
      <c r="V200" s="83" t="s">
        <v>84</v>
      </c>
      <c r="W200" s="83" t="s">
        <v>64</v>
      </c>
      <c r="X200" s="83" t="s">
        <v>64</v>
      </c>
      <c r="Y200" s="83" t="s">
        <v>64</v>
      </c>
      <c r="Z200" s="83" t="s">
        <v>65</v>
      </c>
      <c r="AA200" s="83" t="s">
        <v>101</v>
      </c>
      <c r="AB200" s="83" t="s">
        <v>65</v>
      </c>
      <c r="AC200" s="83" t="s">
        <v>65</v>
      </c>
      <c r="AD200" s="83" t="s">
        <v>65</v>
      </c>
      <c r="AE200" s="83" t="s">
        <v>66</v>
      </c>
      <c r="AF200" s="83" t="s">
        <v>65</v>
      </c>
      <c r="AG200" s="83" t="s">
        <v>65</v>
      </c>
      <c r="AH200" s="83" t="s">
        <v>66</v>
      </c>
      <c r="AI200" s="83" t="s">
        <v>101</v>
      </c>
      <c r="AJ200" s="83" t="s">
        <v>65</v>
      </c>
      <c r="AK200" s="83" t="s">
        <v>65</v>
      </c>
      <c r="AL200" s="83" t="s">
        <v>65</v>
      </c>
      <c r="AM200" s="83" t="s">
        <v>66</v>
      </c>
      <c r="AN200" s="83" t="s">
        <v>66</v>
      </c>
      <c r="AO200" s="83" t="s">
        <v>66</v>
      </c>
      <c r="AP200" s="83" t="s">
        <v>67</v>
      </c>
      <c r="AQ200" s="83" t="s">
        <v>67</v>
      </c>
      <c r="AR200" s="83" t="s">
        <v>86</v>
      </c>
      <c r="AS200" s="83" t="s">
        <v>120</v>
      </c>
      <c r="AT200" s="83" t="s">
        <v>69</v>
      </c>
      <c r="AU200" s="83" t="s">
        <v>67</v>
      </c>
      <c r="AV200" s="83" t="s">
        <v>71</v>
      </c>
      <c r="AW200" s="83" t="s">
        <v>73</v>
      </c>
      <c r="AX200" s="83" t="s">
        <v>73</v>
      </c>
      <c r="AY200" s="83" t="s">
        <v>72</v>
      </c>
      <c r="AZ200" s="83" t="s">
        <v>73</v>
      </c>
      <c r="BA200" s="83" t="s">
        <v>72</v>
      </c>
      <c r="BB200" s="83" t="s">
        <v>73</v>
      </c>
      <c r="BC200" s="83" t="s">
        <v>73</v>
      </c>
      <c r="BD200" s="83"/>
      <c r="BE200" s="83" t="s">
        <v>73</v>
      </c>
      <c r="BF200" s="83"/>
      <c r="BG200" s="87" t="s">
        <v>631</v>
      </c>
      <c r="BH200" s="87" t="s">
        <v>114</v>
      </c>
      <c r="BI200" s="76" t="s">
        <v>1415</v>
      </c>
      <c r="BJ200">
        <f t="shared" si="9"/>
        <v>9</v>
      </c>
      <c r="BK200" s="87">
        <f t="shared" si="10"/>
        <v>56</v>
      </c>
      <c r="BL200" s="87"/>
      <c r="BM200" s="86" t="str">
        <f>_xlfn.XLOOKUP(Form_Responses1811121314[[#This Row],[Sekolah School (Cleansed)]],'Quality Check'!$B$11:$B$14,'Quality Check'!$C$11:$C$14,)</f>
        <v>Urban</v>
      </c>
      <c r="BN200" s="86" t="str">
        <f>_xlfn.XLOOKUP(Form_Responses1811121314[[#This Row],[Sekolah School (Cleansed)]],'Quality Check'!$B$11:$B$14,'Quality Check'!$D$11:$D$14,)</f>
        <v>Intervention Group (IG)</v>
      </c>
      <c r="BO200" s="87" t="str">
        <f>_xlfn.XLOOKUP(AS200,'Cleansing - Toothpaste Brand'!A:A,'Cleansing - Toothpaste Brand'!B:B,)</f>
        <v>Colgate</v>
      </c>
      <c r="BP200" s="87"/>
      <c r="BQ20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00" s="86" t="str">
        <f>_xlfn.XLOOKUP(AP200,'Cleansing - Response'!E:E,'Cleansing - Response'!F:F,)</f>
        <v>2 days and more</v>
      </c>
      <c r="BS200" s="86">
        <f>IF(Form_Responses1811121314[[#This Row],[Answer - B1]]="2 days and more",1,0)</f>
        <v>1</v>
      </c>
      <c r="BT200" s="86" t="str">
        <f>_xlfn.XLOOKUP(AQ200,'Cleansing - Response'!E:E,'Cleansing - Response'!F:F,)</f>
        <v>2 days and more</v>
      </c>
      <c r="BU200" s="86">
        <f>IF(Form_Responses1811121314[[#This Row],[Answer - B2]]="2 days and more",1,0)</f>
        <v>1</v>
      </c>
      <c r="BV200" s="86" t="str">
        <f t="shared" si="11"/>
        <v>Ya / Yes</v>
      </c>
      <c r="BW200" s="86">
        <f>IF(Form_Responses1811121314[[#This Row],[Answer - B3]]="Ya / Yes",1,0)</f>
        <v>1</v>
      </c>
      <c r="BX200" s="86" t="str">
        <f>_xlfn.XLOOKUP(AT200,'Cleansing - Response'!E:E,'Cleansing - Response'!F:F,)</f>
        <v>Rarely / Sometimes</v>
      </c>
      <c r="BY200" s="86">
        <f>IF(Form_Responses1811121314[[#This Row],[Answer - B4]]="Always",1,0)</f>
        <v>0</v>
      </c>
      <c r="BZ200" s="86" t="str">
        <f>_xlfn.XLOOKUP(AU200,'Cleansing - Response'!H:H,'Cleansing - Response'!I:I,)</f>
        <v>Using dental floss at least once</v>
      </c>
      <c r="CA200" s="86">
        <f>IF(Form_Responses1811121314[[#This Row],[Answer - B5]]="Sometimes / When in need",2,IF(Form_Responses1811121314[[#This Row],[Answer - B5]]="Using dental floss at least once",1,0))</f>
        <v>1</v>
      </c>
      <c r="CB200" s="86" t="str">
        <f>_xlfn.XLOOKUP(AV200,'Cleansing - Response'!K:K,'Cleansing - Response'!L:L,)</f>
        <v>Up to 1 time a day</v>
      </c>
      <c r="CC200" s="86">
        <f>IF(Form_Responses1811121314[[#This Row],[Answer - B6]]="More than 1 time a day",1,0)</f>
        <v>0</v>
      </c>
      <c r="CD200" s="86" t="str">
        <f>_xlfn.XLOOKUP(AW200,'Cleansing - Response'!$N:$N,'Cleansing - Response'!$O:$O,)</f>
        <v>No</v>
      </c>
      <c r="CE200" s="86">
        <f>IF(Form_Responses1811121314[[#This Row],[Answer - B7-1]]="Yes / Sometimes",1,0)</f>
        <v>0</v>
      </c>
      <c r="CF200" s="86" t="str">
        <f>_xlfn.XLOOKUP(AX200,'Cleansing - Response'!$N:$N,'Cleansing - Response'!$O:$O,)</f>
        <v>No</v>
      </c>
      <c r="CG200" s="86">
        <f>IF(Form_Responses1811121314[[#This Row],[Answer - B7-2]]="Yes / Sometimes",1,0)</f>
        <v>0</v>
      </c>
      <c r="CH200" s="86" t="str">
        <f>_xlfn.XLOOKUP(AY200,'Cleansing - Response'!$N:$N,'Cleansing - Response'!$O:$O,)</f>
        <v>Yes / Sometimes</v>
      </c>
      <c r="CI200" s="86">
        <f>IF(Form_Responses1811121314[[#This Row],[Answer - B7-3]]="Yes / Sometimes",1,0)</f>
        <v>1</v>
      </c>
      <c r="CJ200" s="86" t="str">
        <f>_xlfn.XLOOKUP(AZ200,'Cleansing - Response'!$N:$N,'Cleansing - Response'!$O:$O,)</f>
        <v>No</v>
      </c>
      <c r="CK200" s="86">
        <f>IF(Form_Responses1811121314[[#This Row],[Answer - B7-4]]="Yes / Sometimes",1,0)</f>
        <v>0</v>
      </c>
      <c r="CL200" s="86" t="str">
        <f>_xlfn.XLOOKUP(BA200,'Cleansing - Response'!$N:$N,'Cleansing - Response'!$O:$O,)</f>
        <v>Yes / Sometimes</v>
      </c>
      <c r="CM200" s="86">
        <f>IF(Form_Responses1811121314[[#This Row],[Answer - B7-5]]="Yes / Sometimes",1,0)</f>
        <v>1</v>
      </c>
      <c r="CN200" s="86" t="str">
        <f>_xlfn.XLOOKUP(BB200,'Cleansing - Response'!$N:$N,'Cleansing - Response'!$O:$O,)</f>
        <v>No</v>
      </c>
      <c r="CO200" s="86">
        <f>IF(Form_Responses1811121314[[#This Row],[Answer - B7-6]]="Yes / Sometimes",1,0)</f>
        <v>0</v>
      </c>
      <c r="CP200" s="87" t="str">
        <f>IF(COUNTIF(Form_Responses1811121314[[#This Row],[Answer - B7-1]:[Answer - B7-6]], "Yes / Sometimes") &gt; 4, "More than 4 times","Up to 4 times")</f>
        <v>Up to 4 times</v>
      </c>
      <c r="CQ200" s="152">
        <f>IF(Form_Responses1811121314[[#This Row],[Answer - B7 (Overall)]]="More than 4 times",1,0)</f>
        <v>0</v>
      </c>
    </row>
    <row r="201" spans="1:95" ht="13.2" hidden="1" x14ac:dyDescent="0.25">
      <c r="A201" s="82">
        <v>45573.370839490744</v>
      </c>
      <c r="B201" s="83" t="s">
        <v>632</v>
      </c>
      <c r="C201" s="84" t="s">
        <v>633</v>
      </c>
      <c r="D201" s="83">
        <v>21.4</v>
      </c>
      <c r="E201" s="83">
        <v>0.04</v>
      </c>
      <c r="F201" s="83" t="s">
        <v>114</v>
      </c>
      <c r="G201" s="83" t="s">
        <v>76</v>
      </c>
      <c r="H201" s="83" t="s">
        <v>634</v>
      </c>
      <c r="I201" s="83" t="s">
        <v>63</v>
      </c>
      <c r="J201" s="83" t="s">
        <v>64</v>
      </c>
      <c r="K201" s="83" t="s">
        <v>64</v>
      </c>
      <c r="L201" s="83" t="s">
        <v>64</v>
      </c>
      <c r="M201" s="83" t="s">
        <v>78</v>
      </c>
      <c r="N201" s="83" t="s">
        <v>64</v>
      </c>
      <c r="O201" s="83" t="s">
        <v>64</v>
      </c>
      <c r="P201" s="83" t="s">
        <v>84</v>
      </c>
      <c r="Q201" s="83" t="s">
        <v>84</v>
      </c>
      <c r="R201" s="83" t="s">
        <v>64</v>
      </c>
      <c r="S201" s="83" t="s">
        <v>64</v>
      </c>
      <c r="T201" s="83" t="s">
        <v>64</v>
      </c>
      <c r="U201" s="83" t="s">
        <v>64</v>
      </c>
      <c r="V201" s="83" t="s">
        <v>64</v>
      </c>
      <c r="W201" s="83" t="s">
        <v>64</v>
      </c>
      <c r="X201" s="83" t="s">
        <v>64</v>
      </c>
      <c r="Y201" s="83" t="s">
        <v>78</v>
      </c>
      <c r="Z201" s="83" t="s">
        <v>65</v>
      </c>
      <c r="AA201" s="83" t="s">
        <v>65</v>
      </c>
      <c r="AB201" s="83" t="s">
        <v>65</v>
      </c>
      <c r="AC201" s="83" t="s">
        <v>65</v>
      </c>
      <c r="AD201" s="83" t="s">
        <v>66</v>
      </c>
      <c r="AE201" s="83" t="s">
        <v>66</v>
      </c>
      <c r="AF201" s="83" t="s">
        <v>66</v>
      </c>
      <c r="AG201" s="83" t="s">
        <v>66</v>
      </c>
      <c r="AH201" s="83" t="s">
        <v>65</v>
      </c>
      <c r="AI201" s="83" t="s">
        <v>79</v>
      </c>
      <c r="AJ201" s="83" t="s">
        <v>66</v>
      </c>
      <c r="AK201" s="83" t="s">
        <v>66</v>
      </c>
      <c r="AL201" s="83" t="s">
        <v>66</v>
      </c>
      <c r="AM201" s="83" t="s">
        <v>66</v>
      </c>
      <c r="AN201" s="83" t="s">
        <v>66</v>
      </c>
      <c r="AO201" s="83" t="s">
        <v>66</v>
      </c>
      <c r="AP201" s="83" t="s">
        <v>85</v>
      </c>
      <c r="AQ201" s="83" t="s">
        <v>85</v>
      </c>
      <c r="AR201" s="83" t="s">
        <v>86</v>
      </c>
      <c r="AS201" s="83" t="s">
        <v>635</v>
      </c>
      <c r="AT201" s="83" t="s">
        <v>69</v>
      </c>
      <c r="AU201" s="83" t="s">
        <v>93</v>
      </c>
      <c r="AV201" s="83" t="s">
        <v>71</v>
      </c>
      <c r="AW201" s="83" t="s">
        <v>72</v>
      </c>
      <c r="AX201" s="83" t="s">
        <v>72</v>
      </c>
      <c r="AY201" s="83" t="s">
        <v>72</v>
      </c>
      <c r="AZ201" s="83" t="s">
        <v>72</v>
      </c>
      <c r="BA201" s="83" t="s">
        <v>73</v>
      </c>
      <c r="BB201" s="83" t="s">
        <v>72</v>
      </c>
      <c r="BC201" s="83" t="s">
        <v>73</v>
      </c>
      <c r="BD201" s="83" t="s">
        <v>146</v>
      </c>
      <c r="BE201" s="83" t="s">
        <v>73</v>
      </c>
      <c r="BF201" s="83"/>
      <c r="BG201" s="87" t="s">
        <v>631</v>
      </c>
      <c r="BH201" s="87" t="s">
        <v>114</v>
      </c>
      <c r="BI201" s="76" t="s">
        <v>1414</v>
      </c>
      <c r="BJ201">
        <f t="shared" si="9"/>
        <v>13</v>
      </c>
      <c r="BK201" s="87">
        <f t="shared" si="10"/>
        <v>53</v>
      </c>
      <c r="BL201" s="87"/>
      <c r="BM201" s="86" t="str">
        <f>_xlfn.XLOOKUP(Form_Responses1811121314[[#This Row],[Sekolah School (Cleansed)]],'Quality Check'!$B$11:$B$14,'Quality Check'!$C$11:$C$14,)</f>
        <v>Urban</v>
      </c>
      <c r="BN201" s="86" t="str">
        <f>_xlfn.XLOOKUP(Form_Responses1811121314[[#This Row],[Sekolah School (Cleansed)]],'Quality Check'!$B$11:$B$14,'Quality Check'!$D$11:$D$14,)</f>
        <v>Intervention Group (IG)</v>
      </c>
      <c r="BO201" s="87" t="str">
        <f>_xlfn.XLOOKUP(AS201,'Cleansing - Toothpaste Brand'!A:A,'Cleansing - Toothpaste Brand'!B:B,)</f>
        <v>Fresh and White</v>
      </c>
      <c r="BP201" s="87"/>
      <c r="BQ20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01" s="86" t="str">
        <f>_xlfn.XLOOKUP(AP201,'Cleansing - Response'!E:E,'Cleansing - Response'!F:F,)</f>
        <v>2 days and more</v>
      </c>
      <c r="BS201" s="86">
        <f>IF(Form_Responses1811121314[[#This Row],[Answer - B1]]="2 days and more",1,0)</f>
        <v>1</v>
      </c>
      <c r="BT201" s="86" t="str">
        <f>_xlfn.XLOOKUP(AQ201,'Cleansing - Response'!E:E,'Cleansing - Response'!F:F,)</f>
        <v>2 days and more</v>
      </c>
      <c r="BU201" s="86">
        <f>IF(Form_Responses1811121314[[#This Row],[Answer - B2]]="2 days and more",1,0)</f>
        <v>1</v>
      </c>
      <c r="BV201" s="86" t="str">
        <f t="shared" si="11"/>
        <v>Ya / Yes</v>
      </c>
      <c r="BW201" s="86">
        <f>IF(Form_Responses1811121314[[#This Row],[Answer - B3]]="Ya / Yes",1,0)</f>
        <v>1</v>
      </c>
      <c r="BX201" s="86" t="str">
        <f>_xlfn.XLOOKUP(AT201,'Cleansing - Response'!E:E,'Cleansing - Response'!F:F,)</f>
        <v>Rarely / Sometimes</v>
      </c>
      <c r="BY201" s="86">
        <f>IF(Form_Responses1811121314[[#This Row],[Answer - B4]]="Always",1,0)</f>
        <v>0</v>
      </c>
      <c r="BZ201" s="86" t="str">
        <f>_xlfn.XLOOKUP(AU201,'Cleansing - Response'!H:H,'Cleansing - Response'!I:I,)</f>
        <v>Not using dental floss</v>
      </c>
      <c r="CA201" s="86">
        <f>IF(Form_Responses1811121314[[#This Row],[Answer - B5]]="Sometimes / When in need",2,IF(Form_Responses1811121314[[#This Row],[Answer - B5]]="Using dental floss at least once",1,0))</f>
        <v>0</v>
      </c>
      <c r="CB201" s="86" t="str">
        <f>_xlfn.XLOOKUP(AV201,'Cleansing - Response'!K:K,'Cleansing - Response'!L:L,)</f>
        <v>Up to 1 time a day</v>
      </c>
      <c r="CC201" s="86">
        <f>IF(Form_Responses1811121314[[#This Row],[Answer - B6]]="More than 1 time a day",1,0)</f>
        <v>0</v>
      </c>
      <c r="CD201" s="86" t="str">
        <f>_xlfn.XLOOKUP(AW201,'Cleansing - Response'!$N:$N,'Cleansing - Response'!$O:$O,)</f>
        <v>Yes / Sometimes</v>
      </c>
      <c r="CE201" s="86">
        <f>IF(Form_Responses1811121314[[#This Row],[Answer - B7-1]]="Yes / Sometimes",1,0)</f>
        <v>1</v>
      </c>
      <c r="CF201" s="86" t="str">
        <f>_xlfn.XLOOKUP(AX201,'Cleansing - Response'!$N:$N,'Cleansing - Response'!$O:$O,)</f>
        <v>Yes / Sometimes</v>
      </c>
      <c r="CG201" s="86">
        <f>IF(Form_Responses1811121314[[#This Row],[Answer - B7-2]]="Yes / Sometimes",1,0)</f>
        <v>1</v>
      </c>
      <c r="CH201" s="86" t="str">
        <f>_xlfn.XLOOKUP(AY201,'Cleansing - Response'!$N:$N,'Cleansing - Response'!$O:$O,)</f>
        <v>Yes / Sometimes</v>
      </c>
      <c r="CI201" s="86">
        <f>IF(Form_Responses1811121314[[#This Row],[Answer - B7-3]]="Yes / Sometimes",1,0)</f>
        <v>1</v>
      </c>
      <c r="CJ201" s="86" t="str">
        <f>_xlfn.XLOOKUP(AZ201,'Cleansing - Response'!$N:$N,'Cleansing - Response'!$O:$O,)</f>
        <v>Yes / Sometimes</v>
      </c>
      <c r="CK201" s="86">
        <f>IF(Form_Responses1811121314[[#This Row],[Answer - B7-4]]="Yes / Sometimes",1,0)</f>
        <v>1</v>
      </c>
      <c r="CL201" s="86" t="str">
        <f>_xlfn.XLOOKUP(BA201,'Cleansing - Response'!$N:$N,'Cleansing - Response'!$O:$O,)</f>
        <v>No</v>
      </c>
      <c r="CM201" s="86">
        <f>IF(Form_Responses1811121314[[#This Row],[Answer - B7-5]]="Yes / Sometimes",1,0)</f>
        <v>0</v>
      </c>
      <c r="CN201" s="86" t="str">
        <f>_xlfn.XLOOKUP(BB201,'Cleansing - Response'!$N:$N,'Cleansing - Response'!$O:$O,)</f>
        <v>Yes / Sometimes</v>
      </c>
      <c r="CO201" s="86">
        <f>IF(Form_Responses1811121314[[#This Row],[Answer - B7-6]]="Yes / Sometimes",1,0)</f>
        <v>1</v>
      </c>
      <c r="CP201" s="87" t="str">
        <f>IF(COUNTIF(Form_Responses1811121314[[#This Row],[Answer - B7-1]:[Answer - B7-6]], "Yes / Sometimes") &gt; 4, "More than 4 times","Up to 4 times")</f>
        <v>More than 4 times</v>
      </c>
      <c r="CQ201" s="152">
        <f>IF(Form_Responses1811121314[[#This Row],[Answer - B7 (Overall)]]="More than 4 times",1,0)</f>
        <v>1</v>
      </c>
    </row>
    <row r="202" spans="1:95" ht="13.2" hidden="1" x14ac:dyDescent="0.25">
      <c r="A202" s="82">
        <v>45573.373880775463</v>
      </c>
      <c r="B202" s="83" t="s">
        <v>636</v>
      </c>
      <c r="C202" s="84" t="s">
        <v>637</v>
      </c>
      <c r="D202" s="83">
        <v>86.61</v>
      </c>
      <c r="E202" s="83">
        <v>0.17</v>
      </c>
      <c r="F202" s="83" t="s">
        <v>114</v>
      </c>
      <c r="G202" s="83" t="s">
        <v>76</v>
      </c>
      <c r="H202" s="83" t="s">
        <v>614</v>
      </c>
      <c r="I202" s="83" t="s">
        <v>63</v>
      </c>
      <c r="J202" s="83" t="s">
        <v>64</v>
      </c>
      <c r="K202" s="83" t="s">
        <v>64</v>
      </c>
      <c r="L202" s="83" t="s">
        <v>64</v>
      </c>
      <c r="M202" s="83" t="s">
        <v>64</v>
      </c>
      <c r="N202" s="83" t="s">
        <v>64</v>
      </c>
      <c r="O202" s="83" t="s">
        <v>84</v>
      </c>
      <c r="P202" s="83" t="s">
        <v>84</v>
      </c>
      <c r="Q202" s="83" t="s">
        <v>78</v>
      </c>
      <c r="R202" s="83" t="s">
        <v>64</v>
      </c>
      <c r="S202" s="83" t="s">
        <v>64</v>
      </c>
      <c r="T202" s="83" t="s">
        <v>78</v>
      </c>
      <c r="U202" s="83" t="s">
        <v>64</v>
      </c>
      <c r="V202" s="83" t="s">
        <v>64</v>
      </c>
      <c r="W202" s="83" t="s">
        <v>78</v>
      </c>
      <c r="X202" s="83" t="s">
        <v>64</v>
      </c>
      <c r="Y202" s="83" t="s">
        <v>64</v>
      </c>
      <c r="Z202" s="83" t="s">
        <v>65</v>
      </c>
      <c r="AA202" s="83" t="s">
        <v>65</v>
      </c>
      <c r="AB202" s="83" t="s">
        <v>66</v>
      </c>
      <c r="AC202" s="83" t="s">
        <v>66</v>
      </c>
      <c r="AD202" s="83" t="s">
        <v>66</v>
      </c>
      <c r="AE202" s="83" t="s">
        <v>66</v>
      </c>
      <c r="AF202" s="83" t="s">
        <v>66</v>
      </c>
      <c r="AG202" s="83" t="s">
        <v>66</v>
      </c>
      <c r="AH202" s="83" t="s">
        <v>66</v>
      </c>
      <c r="AI202" s="83" t="s">
        <v>79</v>
      </c>
      <c r="AJ202" s="83" t="s">
        <v>66</v>
      </c>
      <c r="AK202" s="83" t="s">
        <v>66</v>
      </c>
      <c r="AL202" s="83" t="s">
        <v>66</v>
      </c>
      <c r="AM202" s="83" t="s">
        <v>66</v>
      </c>
      <c r="AN202" s="83" t="s">
        <v>66</v>
      </c>
      <c r="AO202" s="83" t="s">
        <v>66</v>
      </c>
      <c r="AP202" s="83" t="s">
        <v>67</v>
      </c>
      <c r="AQ202" s="83" t="s">
        <v>67</v>
      </c>
      <c r="AR202" s="83" t="s">
        <v>86</v>
      </c>
      <c r="AS202" s="83" t="s">
        <v>81</v>
      </c>
      <c r="AT202" s="83" t="s">
        <v>87</v>
      </c>
      <c r="AU202" s="83" t="s">
        <v>70</v>
      </c>
      <c r="AV202" s="83" t="s">
        <v>132</v>
      </c>
      <c r="AW202" s="83" t="s">
        <v>73</v>
      </c>
      <c r="AX202" s="83" t="s">
        <v>72</v>
      </c>
      <c r="AY202" s="83" t="s">
        <v>73</v>
      </c>
      <c r="AZ202" s="83" t="s">
        <v>63</v>
      </c>
      <c r="BA202" s="83" t="s">
        <v>73</v>
      </c>
      <c r="BB202" s="83" t="s">
        <v>63</v>
      </c>
      <c r="BC202" s="83" t="s">
        <v>73</v>
      </c>
      <c r="BD202" s="83"/>
      <c r="BE202" s="83" t="s">
        <v>73</v>
      </c>
      <c r="BF202" s="83"/>
      <c r="BG202" s="87" t="s">
        <v>631</v>
      </c>
      <c r="BH202" s="87" t="s">
        <v>114</v>
      </c>
      <c r="BI202" s="76" t="s">
        <v>1414</v>
      </c>
      <c r="BJ202">
        <f t="shared" si="9"/>
        <v>10</v>
      </c>
      <c r="BK202" s="87">
        <f t="shared" si="10"/>
        <v>50</v>
      </c>
      <c r="BL202" s="87"/>
      <c r="BM202" s="86" t="str">
        <f>_xlfn.XLOOKUP(Form_Responses1811121314[[#This Row],[Sekolah School (Cleansed)]],'Quality Check'!$B$11:$B$14,'Quality Check'!$C$11:$C$14,)</f>
        <v>Urban</v>
      </c>
      <c r="BN202" s="86" t="str">
        <f>_xlfn.XLOOKUP(Form_Responses1811121314[[#This Row],[Sekolah School (Cleansed)]],'Quality Check'!$B$11:$B$14,'Quality Check'!$D$11:$D$14,)</f>
        <v>Intervention Group (IG)</v>
      </c>
      <c r="BO202" s="87" t="str">
        <f>_xlfn.XLOOKUP(AS202,'Cleansing - Toothpaste Brand'!A:A,'Cleansing - Toothpaste Brand'!B:B,)</f>
        <v>Colgate</v>
      </c>
      <c r="BP202" s="87"/>
      <c r="BQ20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02" s="86" t="str">
        <f>_xlfn.XLOOKUP(AP202,'Cleansing - Response'!E:E,'Cleansing - Response'!F:F,)</f>
        <v>2 days and more</v>
      </c>
      <c r="BS202" s="86">
        <f>IF(Form_Responses1811121314[[#This Row],[Answer - B1]]="2 days and more",1,0)</f>
        <v>1</v>
      </c>
      <c r="BT202" s="86" t="str">
        <f>_xlfn.XLOOKUP(AQ202,'Cleansing - Response'!E:E,'Cleansing - Response'!F:F,)</f>
        <v>2 days and more</v>
      </c>
      <c r="BU202" s="86">
        <f>IF(Form_Responses1811121314[[#This Row],[Answer - B2]]="2 days and more",1,0)</f>
        <v>1</v>
      </c>
      <c r="BV202" s="86" t="str">
        <f t="shared" si="11"/>
        <v>Ya / Yes</v>
      </c>
      <c r="BW202" s="86">
        <f>IF(Form_Responses1811121314[[#This Row],[Answer - B3]]="Ya / Yes",1,0)</f>
        <v>1</v>
      </c>
      <c r="BX202" s="86" t="str">
        <f>_xlfn.XLOOKUP(AT202,'Cleansing - Response'!E:E,'Cleansing - Response'!F:F,)</f>
        <v>Always</v>
      </c>
      <c r="BY202" s="86">
        <f>IF(Form_Responses1811121314[[#This Row],[Answer - B4]]="Always",1,0)</f>
        <v>1</v>
      </c>
      <c r="BZ202" s="86" t="str">
        <f>_xlfn.XLOOKUP(AU202,'Cleansing - Response'!H:H,'Cleansing - Response'!I:I,)</f>
        <v>Sometimes / When in need</v>
      </c>
      <c r="CA202" s="86">
        <f>IF(Form_Responses1811121314[[#This Row],[Answer - B5]]="Sometimes / When in need",2,IF(Form_Responses1811121314[[#This Row],[Answer - B5]]="Using dental floss at least once",1,0))</f>
        <v>2</v>
      </c>
      <c r="CB202" s="86" t="str">
        <f>_xlfn.XLOOKUP(AV202,'Cleansing - Response'!K:K,'Cleansing - Response'!L:L,)</f>
        <v>Up to 1 time a day</v>
      </c>
      <c r="CC202" s="86">
        <f>IF(Form_Responses1811121314[[#This Row],[Answer - B6]]="More than 1 time a day",1,0)</f>
        <v>0</v>
      </c>
      <c r="CD202" s="86" t="str">
        <f>_xlfn.XLOOKUP(AW202,'Cleansing - Response'!$N:$N,'Cleansing - Response'!$O:$O,)</f>
        <v>No</v>
      </c>
      <c r="CE202" s="86">
        <f>IF(Form_Responses1811121314[[#This Row],[Answer - B7-1]]="Yes / Sometimes",1,0)</f>
        <v>0</v>
      </c>
      <c r="CF202" s="86" t="str">
        <f>_xlfn.XLOOKUP(AX202,'Cleansing - Response'!$N:$N,'Cleansing - Response'!$O:$O,)</f>
        <v>Yes / Sometimes</v>
      </c>
      <c r="CG202" s="86">
        <f>IF(Form_Responses1811121314[[#This Row],[Answer - B7-2]]="Yes / Sometimes",1,0)</f>
        <v>1</v>
      </c>
      <c r="CH202" s="86" t="str">
        <f>_xlfn.XLOOKUP(AY202,'Cleansing - Response'!$N:$N,'Cleansing - Response'!$O:$O,)</f>
        <v>No</v>
      </c>
      <c r="CI202" s="86">
        <f>IF(Form_Responses1811121314[[#This Row],[Answer - B7-3]]="Yes / Sometimes",1,0)</f>
        <v>0</v>
      </c>
      <c r="CJ202" s="86" t="str">
        <f>_xlfn.XLOOKUP(AZ202,'Cleansing - Response'!$N:$N,'Cleansing - Response'!$O:$O,)</f>
        <v>Yes / Sometimes</v>
      </c>
      <c r="CK202" s="86">
        <f>IF(Form_Responses1811121314[[#This Row],[Answer - B7-4]]="Yes / Sometimes",1,0)</f>
        <v>1</v>
      </c>
      <c r="CL202" s="86" t="str">
        <f>_xlfn.XLOOKUP(BA202,'Cleansing - Response'!$N:$N,'Cleansing - Response'!$O:$O,)</f>
        <v>No</v>
      </c>
      <c r="CM202" s="86">
        <f>IF(Form_Responses1811121314[[#This Row],[Answer - B7-5]]="Yes / Sometimes",1,0)</f>
        <v>0</v>
      </c>
      <c r="CN202" s="86" t="str">
        <f>_xlfn.XLOOKUP(BB202,'Cleansing - Response'!$N:$N,'Cleansing - Response'!$O:$O,)</f>
        <v>Yes / Sometimes</v>
      </c>
      <c r="CO202" s="86">
        <f>IF(Form_Responses1811121314[[#This Row],[Answer - B7-6]]="Yes / Sometimes",1,0)</f>
        <v>1</v>
      </c>
      <c r="CP202" s="87" t="str">
        <f>IF(COUNTIF(Form_Responses1811121314[[#This Row],[Answer - B7-1]:[Answer - B7-6]], "Yes / Sometimes") &gt; 4, "More than 4 times","Up to 4 times")</f>
        <v>Up to 4 times</v>
      </c>
      <c r="CQ202" s="152">
        <f>IF(Form_Responses1811121314[[#This Row],[Answer - B7 (Overall)]]="More than 4 times",1,0)</f>
        <v>0</v>
      </c>
    </row>
    <row r="203" spans="1:95" ht="13.2" hidden="1" x14ac:dyDescent="0.25">
      <c r="A203" s="82">
        <v>45573.375507500001</v>
      </c>
      <c r="B203" s="83" t="s">
        <v>638</v>
      </c>
      <c r="C203" s="84" t="s">
        <v>639</v>
      </c>
      <c r="D203" s="83">
        <v>100</v>
      </c>
      <c r="E203" s="83">
        <v>0.83</v>
      </c>
      <c r="F203" s="83" t="s">
        <v>114</v>
      </c>
      <c r="G203" s="83" t="s">
        <v>76</v>
      </c>
      <c r="H203" s="83" t="s">
        <v>614</v>
      </c>
      <c r="I203" s="83" t="s">
        <v>63</v>
      </c>
      <c r="J203" s="83" t="s">
        <v>145</v>
      </c>
      <c r="K203" s="83" t="s">
        <v>64</v>
      </c>
      <c r="L203" s="83" t="s">
        <v>64</v>
      </c>
      <c r="M203" s="83" t="s">
        <v>64</v>
      </c>
      <c r="N203" s="83" t="s">
        <v>64</v>
      </c>
      <c r="O203" s="83" t="s">
        <v>64</v>
      </c>
      <c r="P203" s="83" t="s">
        <v>84</v>
      </c>
      <c r="Q203" s="83" t="s">
        <v>84</v>
      </c>
      <c r="R203" s="83" t="s">
        <v>64</v>
      </c>
      <c r="S203" s="83" t="s">
        <v>64</v>
      </c>
      <c r="T203" s="83" t="s">
        <v>84</v>
      </c>
      <c r="U203" s="83" t="s">
        <v>84</v>
      </c>
      <c r="V203" s="83" t="s">
        <v>84</v>
      </c>
      <c r="W203" s="83" t="s">
        <v>84</v>
      </c>
      <c r="X203" s="83" t="s">
        <v>64</v>
      </c>
      <c r="Y203" s="83" t="s">
        <v>64</v>
      </c>
      <c r="Z203" s="83" t="s">
        <v>66</v>
      </c>
      <c r="AA203" s="83" t="s">
        <v>66</v>
      </c>
      <c r="AB203" s="83" t="s">
        <v>66</v>
      </c>
      <c r="AC203" s="83" t="s">
        <v>65</v>
      </c>
      <c r="AD203" s="83" t="s">
        <v>65</v>
      </c>
      <c r="AE203" s="83" t="s">
        <v>66</v>
      </c>
      <c r="AF203" s="83" t="s">
        <v>66</v>
      </c>
      <c r="AG203" s="83" t="s">
        <v>66</v>
      </c>
      <c r="AH203" s="83" t="s">
        <v>66</v>
      </c>
      <c r="AI203" s="83" t="s">
        <v>66</v>
      </c>
      <c r="AJ203" s="83" t="s">
        <v>79</v>
      </c>
      <c r="AK203" s="83" t="s">
        <v>79</v>
      </c>
      <c r="AL203" s="83" t="s">
        <v>66</v>
      </c>
      <c r="AM203" s="83" t="s">
        <v>66</v>
      </c>
      <c r="AN203" s="83" t="s">
        <v>66</v>
      </c>
      <c r="AO203" s="83" t="s">
        <v>66</v>
      </c>
      <c r="AP203" s="83" t="s">
        <v>80</v>
      </c>
      <c r="AQ203" s="83" t="s">
        <v>80</v>
      </c>
      <c r="AR203" s="83" t="s">
        <v>73</v>
      </c>
      <c r="AS203" s="83" t="s">
        <v>81</v>
      </c>
      <c r="AT203" s="83" t="s">
        <v>69</v>
      </c>
      <c r="AU203" s="83" t="s">
        <v>93</v>
      </c>
      <c r="AV203" s="83" t="s">
        <v>71</v>
      </c>
      <c r="AW203" s="83" t="s">
        <v>72</v>
      </c>
      <c r="AX203" s="83" t="s">
        <v>73</v>
      </c>
      <c r="AY203" s="83" t="s">
        <v>63</v>
      </c>
      <c r="AZ203" s="83" t="s">
        <v>63</v>
      </c>
      <c r="BA203" s="83" t="s">
        <v>72</v>
      </c>
      <c r="BB203" s="83" t="s">
        <v>73</v>
      </c>
      <c r="BC203" s="83" t="s">
        <v>73</v>
      </c>
      <c r="BD203" s="83"/>
      <c r="BE203" s="83" t="s">
        <v>73</v>
      </c>
      <c r="BF203" s="83"/>
      <c r="BG203" s="87" t="s">
        <v>631</v>
      </c>
      <c r="BH203" s="87" t="s">
        <v>114</v>
      </c>
      <c r="BI203" s="76" t="s">
        <v>1414</v>
      </c>
      <c r="BJ203">
        <f t="shared" si="9"/>
        <v>8</v>
      </c>
      <c r="BK203" s="87">
        <f t="shared" si="10"/>
        <v>47</v>
      </c>
      <c r="BL203" s="87"/>
      <c r="BM203" s="86" t="str">
        <f>_xlfn.XLOOKUP(Form_Responses1811121314[[#This Row],[Sekolah School (Cleansed)]],'Quality Check'!$B$11:$B$14,'Quality Check'!$C$11:$C$14,)</f>
        <v>Urban</v>
      </c>
      <c r="BN203" s="86" t="str">
        <f>_xlfn.XLOOKUP(Form_Responses1811121314[[#This Row],[Sekolah School (Cleansed)]],'Quality Check'!$B$11:$B$14,'Quality Check'!$D$11:$D$14,)</f>
        <v>Intervention Group (IG)</v>
      </c>
      <c r="BO203" s="87" t="str">
        <f>_xlfn.XLOOKUP(AS203,'Cleansing - Toothpaste Brand'!A:A,'Cleansing - Toothpaste Brand'!B:B,)</f>
        <v>Colgate</v>
      </c>
      <c r="BP203" s="87"/>
      <c r="BQ20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03" s="86" t="str">
        <f>_xlfn.XLOOKUP(AP203,'Cleansing - Response'!E:E,'Cleansing - Response'!F:F,)</f>
        <v>Less than 2 days</v>
      </c>
      <c r="BS203" s="86">
        <f>IF(Form_Responses1811121314[[#This Row],[Answer - B1]]="2 days and more",1,0)</f>
        <v>0</v>
      </c>
      <c r="BT203" s="86" t="str">
        <f>_xlfn.XLOOKUP(AQ203,'Cleansing - Response'!E:E,'Cleansing - Response'!F:F,)</f>
        <v>Less than 2 days</v>
      </c>
      <c r="BU203" s="86">
        <f>IF(Form_Responses1811121314[[#This Row],[Answer - B2]]="2 days and more",1,0)</f>
        <v>0</v>
      </c>
      <c r="BV203" s="86" t="str">
        <f t="shared" si="11"/>
        <v>Tidak / No</v>
      </c>
      <c r="BW203" s="86">
        <f>IF(Form_Responses1811121314[[#This Row],[Answer - B3]]="Ya / Yes",1,0)</f>
        <v>0</v>
      </c>
      <c r="BX203" s="86" t="str">
        <f>_xlfn.XLOOKUP(AT203,'Cleansing - Response'!E:E,'Cleansing - Response'!F:F,)</f>
        <v>Rarely / Sometimes</v>
      </c>
      <c r="BY203" s="86">
        <f>IF(Form_Responses1811121314[[#This Row],[Answer - B4]]="Always",1,0)</f>
        <v>0</v>
      </c>
      <c r="BZ203" s="86" t="str">
        <f>_xlfn.XLOOKUP(AU203,'Cleansing - Response'!H:H,'Cleansing - Response'!I:I,)</f>
        <v>Not using dental floss</v>
      </c>
      <c r="CA203" s="86">
        <f>IF(Form_Responses1811121314[[#This Row],[Answer - B5]]="Sometimes / When in need",2,IF(Form_Responses1811121314[[#This Row],[Answer - B5]]="Using dental floss at least once",1,0))</f>
        <v>0</v>
      </c>
      <c r="CB203" s="86" t="str">
        <f>_xlfn.XLOOKUP(AV203,'Cleansing - Response'!K:K,'Cleansing - Response'!L:L,)</f>
        <v>Up to 1 time a day</v>
      </c>
      <c r="CC203" s="86">
        <f>IF(Form_Responses1811121314[[#This Row],[Answer - B6]]="More than 1 time a day",1,0)</f>
        <v>0</v>
      </c>
      <c r="CD203" s="86" t="str">
        <f>_xlfn.XLOOKUP(AW203,'Cleansing - Response'!$N:$N,'Cleansing - Response'!$O:$O,)</f>
        <v>Yes / Sometimes</v>
      </c>
      <c r="CE203" s="86">
        <f>IF(Form_Responses1811121314[[#This Row],[Answer - B7-1]]="Yes / Sometimes",1,0)</f>
        <v>1</v>
      </c>
      <c r="CF203" s="86" t="str">
        <f>_xlfn.XLOOKUP(AX203,'Cleansing - Response'!$N:$N,'Cleansing - Response'!$O:$O,)</f>
        <v>No</v>
      </c>
      <c r="CG203" s="86">
        <f>IF(Form_Responses1811121314[[#This Row],[Answer - B7-2]]="Yes / Sometimes",1,0)</f>
        <v>0</v>
      </c>
      <c r="CH203" s="86" t="str">
        <f>_xlfn.XLOOKUP(AY203,'Cleansing - Response'!$N:$N,'Cleansing - Response'!$O:$O,)</f>
        <v>Yes / Sometimes</v>
      </c>
      <c r="CI203" s="86">
        <f>IF(Form_Responses1811121314[[#This Row],[Answer - B7-3]]="Yes / Sometimes",1,0)</f>
        <v>1</v>
      </c>
      <c r="CJ203" s="86" t="str">
        <f>_xlfn.XLOOKUP(AZ203,'Cleansing - Response'!$N:$N,'Cleansing - Response'!$O:$O,)</f>
        <v>Yes / Sometimes</v>
      </c>
      <c r="CK203" s="86">
        <f>IF(Form_Responses1811121314[[#This Row],[Answer - B7-4]]="Yes / Sometimes",1,0)</f>
        <v>1</v>
      </c>
      <c r="CL203" s="86" t="str">
        <f>_xlfn.XLOOKUP(BA203,'Cleansing - Response'!$N:$N,'Cleansing - Response'!$O:$O,)</f>
        <v>Yes / Sometimes</v>
      </c>
      <c r="CM203" s="86">
        <f>IF(Form_Responses1811121314[[#This Row],[Answer - B7-5]]="Yes / Sometimes",1,0)</f>
        <v>1</v>
      </c>
      <c r="CN203" s="86" t="str">
        <f>_xlfn.XLOOKUP(BB203,'Cleansing - Response'!$N:$N,'Cleansing - Response'!$O:$O,)</f>
        <v>No</v>
      </c>
      <c r="CO203" s="86">
        <f>IF(Form_Responses1811121314[[#This Row],[Answer - B7-6]]="Yes / Sometimes",1,0)</f>
        <v>0</v>
      </c>
      <c r="CP203" s="87" t="str">
        <f>IF(COUNTIF(Form_Responses1811121314[[#This Row],[Answer - B7-1]:[Answer - B7-6]], "Yes / Sometimes") &gt; 4, "More than 4 times","Up to 4 times")</f>
        <v>Up to 4 times</v>
      </c>
      <c r="CQ203" s="152">
        <f>IF(Form_Responses1811121314[[#This Row],[Answer - B7 (Overall)]]="More than 4 times",1,0)</f>
        <v>0</v>
      </c>
    </row>
    <row r="204" spans="1:95" ht="13.2" hidden="1" x14ac:dyDescent="0.25">
      <c r="A204" s="82">
        <v>45573.376832731483</v>
      </c>
      <c r="B204" s="83" t="s">
        <v>640</v>
      </c>
      <c r="C204" s="84" t="s">
        <v>641</v>
      </c>
      <c r="D204" s="83">
        <v>91.96</v>
      </c>
      <c r="E204" s="83">
        <v>0.54</v>
      </c>
      <c r="F204" s="83" t="s">
        <v>114</v>
      </c>
      <c r="G204" s="83" t="s">
        <v>291</v>
      </c>
      <c r="H204" s="83" t="s">
        <v>631</v>
      </c>
      <c r="I204" s="83" t="s">
        <v>63</v>
      </c>
      <c r="J204" s="83" t="s">
        <v>78</v>
      </c>
      <c r="K204" s="83" t="s">
        <v>84</v>
      </c>
      <c r="L204" s="83" t="s">
        <v>64</v>
      </c>
      <c r="M204" s="83" t="s">
        <v>84</v>
      </c>
      <c r="N204" s="83" t="s">
        <v>64</v>
      </c>
      <c r="O204" s="83" t="s">
        <v>78</v>
      </c>
      <c r="P204" s="83" t="s">
        <v>64</v>
      </c>
      <c r="Q204" s="83" t="s">
        <v>64</v>
      </c>
      <c r="R204" s="83" t="s">
        <v>64</v>
      </c>
      <c r="S204" s="83" t="s">
        <v>64</v>
      </c>
      <c r="T204" s="83" t="s">
        <v>84</v>
      </c>
      <c r="U204" s="83" t="s">
        <v>64</v>
      </c>
      <c r="V204" s="83" t="s">
        <v>64</v>
      </c>
      <c r="W204" s="83" t="s">
        <v>64</v>
      </c>
      <c r="X204" s="83" t="s">
        <v>64</v>
      </c>
      <c r="Y204" s="83" t="s">
        <v>84</v>
      </c>
      <c r="Z204" s="83" t="s">
        <v>79</v>
      </c>
      <c r="AA204" s="83" t="s">
        <v>65</v>
      </c>
      <c r="AB204" s="83" t="s">
        <v>66</v>
      </c>
      <c r="AC204" s="83" t="s">
        <v>79</v>
      </c>
      <c r="AD204" s="83" t="s">
        <v>79</v>
      </c>
      <c r="AE204" s="83" t="s">
        <v>66</v>
      </c>
      <c r="AF204" s="83" t="s">
        <v>79</v>
      </c>
      <c r="AG204" s="83" t="s">
        <v>66</v>
      </c>
      <c r="AH204" s="83" t="s">
        <v>79</v>
      </c>
      <c r="AI204" s="83" t="s">
        <v>66</v>
      </c>
      <c r="AJ204" s="83" t="s">
        <v>101</v>
      </c>
      <c r="AK204" s="83" t="s">
        <v>101</v>
      </c>
      <c r="AL204" s="83" t="s">
        <v>101</v>
      </c>
      <c r="AM204" s="83" t="s">
        <v>79</v>
      </c>
      <c r="AN204" s="83" t="s">
        <v>79</v>
      </c>
      <c r="AO204" s="83" t="s">
        <v>66</v>
      </c>
      <c r="AP204" s="83" t="s">
        <v>67</v>
      </c>
      <c r="AQ204" s="83" t="s">
        <v>67</v>
      </c>
      <c r="AR204" s="83" t="s">
        <v>86</v>
      </c>
      <c r="AS204" s="83" t="s">
        <v>68</v>
      </c>
      <c r="AT204" s="83" t="s">
        <v>169</v>
      </c>
      <c r="AU204" s="83" t="s">
        <v>80</v>
      </c>
      <c r="AV204" s="83" t="s">
        <v>71</v>
      </c>
      <c r="AW204" s="83" t="s">
        <v>73</v>
      </c>
      <c r="AX204" s="83" t="s">
        <v>72</v>
      </c>
      <c r="AY204" s="83" t="s">
        <v>63</v>
      </c>
      <c r="AZ204" s="83" t="s">
        <v>63</v>
      </c>
      <c r="BA204" s="83" t="s">
        <v>72</v>
      </c>
      <c r="BB204" s="83" t="s">
        <v>73</v>
      </c>
      <c r="BC204" s="83" t="s">
        <v>73</v>
      </c>
      <c r="BD204" s="83"/>
      <c r="BE204" s="83" t="s">
        <v>73</v>
      </c>
      <c r="BF204" s="83"/>
      <c r="BG204" s="87" t="s">
        <v>631</v>
      </c>
      <c r="BH204" s="87" t="s">
        <v>114</v>
      </c>
      <c r="BI204" s="76" t="s">
        <v>1414</v>
      </c>
      <c r="BJ204">
        <f t="shared" si="9"/>
        <v>10</v>
      </c>
      <c r="BK204" s="87">
        <f t="shared" si="10"/>
        <v>41</v>
      </c>
      <c r="BL204" s="87"/>
      <c r="BM204" s="86" t="str">
        <f>_xlfn.XLOOKUP(Form_Responses1811121314[[#This Row],[Sekolah School (Cleansed)]],'Quality Check'!$B$11:$B$14,'Quality Check'!$C$11:$C$14,)</f>
        <v>Urban</v>
      </c>
      <c r="BN204" s="86" t="str">
        <f>_xlfn.XLOOKUP(Form_Responses1811121314[[#This Row],[Sekolah School (Cleansed)]],'Quality Check'!$B$11:$B$14,'Quality Check'!$D$11:$D$14,)</f>
        <v>Intervention Group (IG)</v>
      </c>
      <c r="BO204" s="87" t="str">
        <f>_xlfn.XLOOKUP(AS204,'Cleansing - Toothpaste Brand'!A:A,'Cleansing - Toothpaste Brand'!B:B,)</f>
        <v>Colgate</v>
      </c>
      <c r="BP204" s="87"/>
      <c r="BQ20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04" s="86" t="str">
        <f>_xlfn.XLOOKUP(AP204,'Cleansing - Response'!E:E,'Cleansing - Response'!F:F,)</f>
        <v>2 days and more</v>
      </c>
      <c r="BS204" s="86">
        <f>IF(Form_Responses1811121314[[#This Row],[Answer - B1]]="2 days and more",1,0)</f>
        <v>1</v>
      </c>
      <c r="BT204" s="86" t="str">
        <f>_xlfn.XLOOKUP(AQ204,'Cleansing - Response'!E:E,'Cleansing - Response'!F:F,)</f>
        <v>2 days and more</v>
      </c>
      <c r="BU204" s="86">
        <f>IF(Form_Responses1811121314[[#This Row],[Answer - B2]]="2 days and more",1,0)</f>
        <v>1</v>
      </c>
      <c r="BV204" s="86" t="str">
        <f t="shared" si="11"/>
        <v>Ya / Yes</v>
      </c>
      <c r="BW204" s="86">
        <f>IF(Form_Responses1811121314[[#This Row],[Answer - B3]]="Ya / Yes",1,0)</f>
        <v>1</v>
      </c>
      <c r="BX204" s="86" t="str">
        <f>_xlfn.XLOOKUP(AT204,'Cleansing - Response'!E:E,'Cleansing - Response'!F:F,)</f>
        <v>Rarely / Sometimes</v>
      </c>
      <c r="BY204" s="86">
        <f>IF(Form_Responses1811121314[[#This Row],[Answer - B4]]="Always",1,0)</f>
        <v>0</v>
      </c>
      <c r="BZ204" s="86" t="str">
        <f>_xlfn.XLOOKUP(AU204,'Cleansing - Response'!H:H,'Cleansing - Response'!I:I,)</f>
        <v>Using dental floss at least once</v>
      </c>
      <c r="CA204" s="86">
        <f>IF(Form_Responses1811121314[[#This Row],[Answer - B5]]="Sometimes / When in need",2,IF(Form_Responses1811121314[[#This Row],[Answer - B5]]="Using dental floss at least once",1,0))</f>
        <v>1</v>
      </c>
      <c r="CB204" s="86" t="str">
        <f>_xlfn.XLOOKUP(AV204,'Cleansing - Response'!K:K,'Cleansing - Response'!L:L,)</f>
        <v>Up to 1 time a day</v>
      </c>
      <c r="CC204" s="86">
        <f>IF(Form_Responses1811121314[[#This Row],[Answer - B6]]="More than 1 time a day",1,0)</f>
        <v>0</v>
      </c>
      <c r="CD204" s="86" t="str">
        <f>_xlfn.XLOOKUP(AW204,'Cleansing - Response'!$N:$N,'Cleansing - Response'!$O:$O,)</f>
        <v>No</v>
      </c>
      <c r="CE204" s="86">
        <f>IF(Form_Responses1811121314[[#This Row],[Answer - B7-1]]="Yes / Sometimes",1,0)</f>
        <v>0</v>
      </c>
      <c r="CF204" s="86" t="str">
        <f>_xlfn.XLOOKUP(AX204,'Cleansing - Response'!$N:$N,'Cleansing - Response'!$O:$O,)</f>
        <v>Yes / Sometimes</v>
      </c>
      <c r="CG204" s="86">
        <f>IF(Form_Responses1811121314[[#This Row],[Answer - B7-2]]="Yes / Sometimes",1,0)</f>
        <v>1</v>
      </c>
      <c r="CH204" s="86" t="str">
        <f>_xlfn.XLOOKUP(AY204,'Cleansing - Response'!$N:$N,'Cleansing - Response'!$O:$O,)</f>
        <v>Yes / Sometimes</v>
      </c>
      <c r="CI204" s="86">
        <f>IF(Form_Responses1811121314[[#This Row],[Answer - B7-3]]="Yes / Sometimes",1,0)</f>
        <v>1</v>
      </c>
      <c r="CJ204" s="86" t="str">
        <f>_xlfn.XLOOKUP(AZ204,'Cleansing - Response'!$N:$N,'Cleansing - Response'!$O:$O,)</f>
        <v>Yes / Sometimes</v>
      </c>
      <c r="CK204" s="86">
        <f>IF(Form_Responses1811121314[[#This Row],[Answer - B7-4]]="Yes / Sometimes",1,0)</f>
        <v>1</v>
      </c>
      <c r="CL204" s="86" t="str">
        <f>_xlfn.XLOOKUP(BA204,'Cleansing - Response'!$N:$N,'Cleansing - Response'!$O:$O,)</f>
        <v>Yes / Sometimes</v>
      </c>
      <c r="CM204" s="86">
        <f>IF(Form_Responses1811121314[[#This Row],[Answer - B7-5]]="Yes / Sometimes",1,0)</f>
        <v>1</v>
      </c>
      <c r="CN204" s="86" t="str">
        <f>_xlfn.XLOOKUP(BB204,'Cleansing - Response'!$N:$N,'Cleansing - Response'!$O:$O,)</f>
        <v>No</v>
      </c>
      <c r="CO204" s="86">
        <f>IF(Form_Responses1811121314[[#This Row],[Answer - B7-6]]="Yes / Sometimes",1,0)</f>
        <v>0</v>
      </c>
      <c r="CP204" s="87" t="str">
        <f>IF(COUNTIF(Form_Responses1811121314[[#This Row],[Answer - B7-1]:[Answer - B7-6]], "Yes / Sometimes") &gt; 4, "More than 4 times","Up to 4 times")</f>
        <v>Up to 4 times</v>
      </c>
      <c r="CQ204" s="152">
        <f>IF(Form_Responses1811121314[[#This Row],[Answer - B7 (Overall)]]="More than 4 times",1,0)</f>
        <v>0</v>
      </c>
    </row>
    <row r="205" spans="1:95" ht="13.2" hidden="1" x14ac:dyDescent="0.25">
      <c r="A205" s="82">
        <v>45573.37752065972</v>
      </c>
      <c r="B205" s="83" t="s">
        <v>642</v>
      </c>
      <c r="C205" s="84" t="s">
        <v>643</v>
      </c>
      <c r="D205" s="83">
        <v>30.4</v>
      </c>
      <c r="E205" s="83">
        <v>0.42</v>
      </c>
      <c r="F205" s="83" t="s">
        <v>114</v>
      </c>
      <c r="G205" s="83" t="s">
        <v>76</v>
      </c>
      <c r="H205" s="83" t="s">
        <v>631</v>
      </c>
      <c r="I205" s="83" t="s">
        <v>63</v>
      </c>
      <c r="J205" s="83" t="s">
        <v>64</v>
      </c>
      <c r="K205" s="83" t="s">
        <v>64</v>
      </c>
      <c r="L205" s="83" t="s">
        <v>64</v>
      </c>
      <c r="M205" s="83" t="s">
        <v>64</v>
      </c>
      <c r="N205" s="83" t="s">
        <v>84</v>
      </c>
      <c r="O205" s="83" t="s">
        <v>64</v>
      </c>
      <c r="P205" s="83" t="s">
        <v>84</v>
      </c>
      <c r="Q205" s="83" t="s">
        <v>64</v>
      </c>
      <c r="R205" s="83" t="s">
        <v>64</v>
      </c>
      <c r="S205" s="83" t="s">
        <v>64</v>
      </c>
      <c r="T205" s="83" t="s">
        <v>64</v>
      </c>
      <c r="U205" s="83" t="s">
        <v>84</v>
      </c>
      <c r="V205" s="83" t="s">
        <v>64</v>
      </c>
      <c r="W205" s="83" t="s">
        <v>64</v>
      </c>
      <c r="X205" s="83" t="s">
        <v>64</v>
      </c>
      <c r="Y205" s="83" t="s">
        <v>64</v>
      </c>
      <c r="Z205" s="83" t="s">
        <v>66</v>
      </c>
      <c r="AA205" s="83" t="s">
        <v>66</v>
      </c>
      <c r="AB205" s="83" t="s">
        <v>66</v>
      </c>
      <c r="AC205" s="83" t="s">
        <v>65</v>
      </c>
      <c r="AD205" s="83" t="s">
        <v>65</v>
      </c>
      <c r="AE205" s="83" t="s">
        <v>66</v>
      </c>
      <c r="AF205" s="83" t="s">
        <v>66</v>
      </c>
      <c r="AG205" s="83" t="s">
        <v>65</v>
      </c>
      <c r="AH205" s="83" t="s">
        <v>66</v>
      </c>
      <c r="AI205" s="83" t="s">
        <v>79</v>
      </c>
      <c r="AJ205" s="83" t="s">
        <v>66</v>
      </c>
      <c r="AK205" s="83" t="s">
        <v>66</v>
      </c>
      <c r="AL205" s="83" t="s">
        <v>66</v>
      </c>
      <c r="AM205" s="83" t="s">
        <v>66</v>
      </c>
      <c r="AN205" s="83" t="s">
        <v>66</v>
      </c>
      <c r="AO205" s="83" t="s">
        <v>66</v>
      </c>
      <c r="AP205" s="83" t="s">
        <v>80</v>
      </c>
      <c r="AQ205" s="83" t="s">
        <v>80</v>
      </c>
      <c r="AR205" s="83" t="s">
        <v>63</v>
      </c>
      <c r="AS205" s="83" t="s">
        <v>68</v>
      </c>
      <c r="AT205" s="83" t="s">
        <v>69</v>
      </c>
      <c r="AU205" s="83" t="s">
        <v>70</v>
      </c>
      <c r="AV205" s="83" t="s">
        <v>71</v>
      </c>
      <c r="AW205" s="83" t="s">
        <v>73</v>
      </c>
      <c r="AX205" s="83" t="s">
        <v>73</v>
      </c>
      <c r="AY205" s="83" t="s">
        <v>72</v>
      </c>
      <c r="AZ205" s="83" t="s">
        <v>72</v>
      </c>
      <c r="BA205" s="83" t="s">
        <v>73</v>
      </c>
      <c r="BB205" s="83" t="s">
        <v>73</v>
      </c>
      <c r="BC205" s="83" t="s">
        <v>73</v>
      </c>
      <c r="BD205" s="83"/>
      <c r="BE205" s="83" t="s">
        <v>73</v>
      </c>
      <c r="BF205" s="83"/>
      <c r="BG205" s="87" t="s">
        <v>631</v>
      </c>
      <c r="BH205" s="87" t="s">
        <v>114</v>
      </c>
      <c r="BI205" s="76" t="s">
        <v>1414</v>
      </c>
      <c r="BJ205">
        <f t="shared" si="9"/>
        <v>12</v>
      </c>
      <c r="BK205" s="87">
        <f t="shared" si="10"/>
        <v>51</v>
      </c>
      <c r="BL205" s="87"/>
      <c r="BM205" s="86" t="str">
        <f>_xlfn.XLOOKUP(Form_Responses1811121314[[#This Row],[Sekolah School (Cleansed)]],'Quality Check'!$B$11:$B$14,'Quality Check'!$C$11:$C$14,)</f>
        <v>Urban</v>
      </c>
      <c r="BN205" s="86" t="str">
        <f>_xlfn.XLOOKUP(Form_Responses1811121314[[#This Row],[Sekolah School (Cleansed)]],'Quality Check'!$B$11:$B$14,'Quality Check'!$D$11:$D$14,)</f>
        <v>Intervention Group (IG)</v>
      </c>
      <c r="BO205" s="87" t="str">
        <f>_xlfn.XLOOKUP(AS205,'Cleansing - Toothpaste Brand'!A:A,'Cleansing - Toothpaste Brand'!B:B,)</f>
        <v>Colgate</v>
      </c>
      <c r="BP205" s="87"/>
      <c r="BQ20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05" s="86" t="str">
        <f>_xlfn.XLOOKUP(AP205,'Cleansing - Response'!E:E,'Cleansing - Response'!F:F,)</f>
        <v>Less than 2 days</v>
      </c>
      <c r="BS205" s="86">
        <f>IF(Form_Responses1811121314[[#This Row],[Answer - B1]]="2 days and more",1,0)</f>
        <v>0</v>
      </c>
      <c r="BT205" s="86" t="str">
        <f>_xlfn.XLOOKUP(AQ205,'Cleansing - Response'!E:E,'Cleansing - Response'!F:F,)</f>
        <v>Less than 2 days</v>
      </c>
      <c r="BU205" s="86">
        <f>IF(Form_Responses1811121314[[#This Row],[Answer - B2]]="2 days and more",1,0)</f>
        <v>0</v>
      </c>
      <c r="BV205" s="86" t="str">
        <f t="shared" si="11"/>
        <v>Ya / Yes</v>
      </c>
      <c r="BW205" s="86">
        <f>IF(Form_Responses1811121314[[#This Row],[Answer - B3]]="Ya / Yes",1,0)</f>
        <v>1</v>
      </c>
      <c r="BX205" s="86" t="str">
        <f>_xlfn.XLOOKUP(AT205,'Cleansing - Response'!E:E,'Cleansing - Response'!F:F,)</f>
        <v>Rarely / Sometimes</v>
      </c>
      <c r="BY205" s="86">
        <f>IF(Form_Responses1811121314[[#This Row],[Answer - B4]]="Always",1,0)</f>
        <v>0</v>
      </c>
      <c r="BZ205" s="86" t="str">
        <f>_xlfn.XLOOKUP(AU205,'Cleansing - Response'!H:H,'Cleansing - Response'!I:I,)</f>
        <v>Sometimes / When in need</v>
      </c>
      <c r="CA205" s="86">
        <f>IF(Form_Responses1811121314[[#This Row],[Answer - B5]]="Sometimes / When in need",2,IF(Form_Responses1811121314[[#This Row],[Answer - B5]]="Using dental floss at least once",1,0))</f>
        <v>2</v>
      </c>
      <c r="CB205" s="86" t="str">
        <f>_xlfn.XLOOKUP(AV205,'Cleansing - Response'!K:K,'Cleansing - Response'!L:L,)</f>
        <v>Up to 1 time a day</v>
      </c>
      <c r="CC205" s="86">
        <f>IF(Form_Responses1811121314[[#This Row],[Answer - B6]]="More than 1 time a day",1,0)</f>
        <v>0</v>
      </c>
      <c r="CD205" s="86" t="str">
        <f>_xlfn.XLOOKUP(AW205,'Cleansing - Response'!$N:$N,'Cleansing - Response'!$O:$O,)</f>
        <v>No</v>
      </c>
      <c r="CE205" s="86">
        <f>IF(Form_Responses1811121314[[#This Row],[Answer - B7-1]]="Yes / Sometimes",1,0)</f>
        <v>0</v>
      </c>
      <c r="CF205" s="86" t="str">
        <f>_xlfn.XLOOKUP(AX205,'Cleansing - Response'!$N:$N,'Cleansing - Response'!$O:$O,)</f>
        <v>No</v>
      </c>
      <c r="CG205" s="86">
        <f>IF(Form_Responses1811121314[[#This Row],[Answer - B7-2]]="Yes / Sometimes",1,0)</f>
        <v>0</v>
      </c>
      <c r="CH205" s="86" t="str">
        <f>_xlfn.XLOOKUP(AY205,'Cleansing - Response'!$N:$N,'Cleansing - Response'!$O:$O,)</f>
        <v>Yes / Sometimes</v>
      </c>
      <c r="CI205" s="86">
        <f>IF(Form_Responses1811121314[[#This Row],[Answer - B7-3]]="Yes / Sometimes",1,0)</f>
        <v>1</v>
      </c>
      <c r="CJ205" s="86" t="str">
        <f>_xlfn.XLOOKUP(AZ205,'Cleansing - Response'!$N:$N,'Cleansing - Response'!$O:$O,)</f>
        <v>Yes / Sometimes</v>
      </c>
      <c r="CK205" s="86">
        <f>IF(Form_Responses1811121314[[#This Row],[Answer - B7-4]]="Yes / Sometimes",1,0)</f>
        <v>1</v>
      </c>
      <c r="CL205" s="86" t="str">
        <f>_xlfn.XLOOKUP(BA205,'Cleansing - Response'!$N:$N,'Cleansing - Response'!$O:$O,)</f>
        <v>No</v>
      </c>
      <c r="CM205" s="86">
        <f>IF(Form_Responses1811121314[[#This Row],[Answer - B7-5]]="Yes / Sometimes",1,0)</f>
        <v>0</v>
      </c>
      <c r="CN205" s="86" t="str">
        <f>_xlfn.XLOOKUP(BB205,'Cleansing - Response'!$N:$N,'Cleansing - Response'!$O:$O,)</f>
        <v>No</v>
      </c>
      <c r="CO205" s="86">
        <f>IF(Form_Responses1811121314[[#This Row],[Answer - B7-6]]="Yes / Sometimes",1,0)</f>
        <v>0</v>
      </c>
      <c r="CP205" s="87" t="str">
        <f>IF(COUNTIF(Form_Responses1811121314[[#This Row],[Answer - B7-1]:[Answer - B7-6]], "Yes / Sometimes") &gt; 4, "More than 4 times","Up to 4 times")</f>
        <v>Up to 4 times</v>
      </c>
      <c r="CQ205" s="152">
        <f>IF(Form_Responses1811121314[[#This Row],[Answer - B7 (Overall)]]="More than 4 times",1,0)</f>
        <v>0</v>
      </c>
    </row>
    <row r="206" spans="1:95" ht="13.2" hidden="1" x14ac:dyDescent="0.25">
      <c r="A206" s="82">
        <v>45573.378887581013</v>
      </c>
      <c r="B206" s="83" t="s">
        <v>644</v>
      </c>
      <c r="C206" s="84" t="s">
        <v>645</v>
      </c>
      <c r="D206" s="83">
        <v>39.299999999999997</v>
      </c>
      <c r="E206" s="83">
        <v>0.08</v>
      </c>
      <c r="F206" s="83" t="s">
        <v>423</v>
      </c>
      <c r="G206" s="83" t="s">
        <v>76</v>
      </c>
      <c r="H206" s="83" t="s">
        <v>631</v>
      </c>
      <c r="I206" s="83" t="s">
        <v>73</v>
      </c>
      <c r="J206" s="83" t="s">
        <v>145</v>
      </c>
      <c r="K206" s="83" t="s">
        <v>84</v>
      </c>
      <c r="L206" s="83" t="s">
        <v>64</v>
      </c>
      <c r="M206" s="83" t="s">
        <v>84</v>
      </c>
      <c r="N206" s="83" t="s">
        <v>64</v>
      </c>
      <c r="O206" s="83" t="s">
        <v>64</v>
      </c>
      <c r="P206" s="83" t="s">
        <v>84</v>
      </c>
      <c r="Q206" s="83" t="s">
        <v>84</v>
      </c>
      <c r="R206" s="83" t="s">
        <v>64</v>
      </c>
      <c r="S206" s="83" t="s">
        <v>64</v>
      </c>
      <c r="T206" s="83" t="s">
        <v>78</v>
      </c>
      <c r="U206" s="83" t="s">
        <v>84</v>
      </c>
      <c r="V206" s="83" t="s">
        <v>64</v>
      </c>
      <c r="W206" s="83" t="s">
        <v>84</v>
      </c>
      <c r="X206" s="83" t="s">
        <v>64</v>
      </c>
      <c r="Y206" s="83" t="s">
        <v>64</v>
      </c>
      <c r="Z206" s="83" t="s">
        <v>66</v>
      </c>
      <c r="AA206" s="83" t="s">
        <v>65</v>
      </c>
      <c r="AB206" s="83" t="s">
        <v>79</v>
      </c>
      <c r="AC206" s="83" t="s">
        <v>65</v>
      </c>
      <c r="AD206" s="83" t="s">
        <v>65</v>
      </c>
      <c r="AE206" s="83" t="s">
        <v>65</v>
      </c>
      <c r="AF206" s="83" t="s">
        <v>65</v>
      </c>
      <c r="AG206" s="83" t="s">
        <v>65</v>
      </c>
      <c r="AH206" s="83" t="s">
        <v>66</v>
      </c>
      <c r="AI206" s="83" t="s">
        <v>101</v>
      </c>
      <c r="AJ206" s="83" t="s">
        <v>65</v>
      </c>
      <c r="AK206" s="83" t="s">
        <v>65</v>
      </c>
      <c r="AL206" s="83" t="s">
        <v>66</v>
      </c>
      <c r="AM206" s="83" t="s">
        <v>66</v>
      </c>
      <c r="AN206" s="83" t="s">
        <v>66</v>
      </c>
      <c r="AO206" s="83" t="s">
        <v>66</v>
      </c>
      <c r="AP206" s="83" t="s">
        <v>67</v>
      </c>
      <c r="AQ206" s="83" t="s">
        <v>67</v>
      </c>
      <c r="AR206" s="83" t="s">
        <v>86</v>
      </c>
      <c r="AS206" s="83" t="s">
        <v>343</v>
      </c>
      <c r="AT206" s="83" t="s">
        <v>69</v>
      </c>
      <c r="AU206" s="83" t="s">
        <v>70</v>
      </c>
      <c r="AV206" s="83" t="s">
        <v>71</v>
      </c>
      <c r="AW206" s="83" t="s">
        <v>72</v>
      </c>
      <c r="AX206" s="83" t="s">
        <v>63</v>
      </c>
      <c r="AY206" s="83" t="s">
        <v>72</v>
      </c>
      <c r="AZ206" s="83" t="s">
        <v>72</v>
      </c>
      <c r="BA206" s="83" t="s">
        <v>72</v>
      </c>
      <c r="BB206" s="83" t="s">
        <v>72</v>
      </c>
      <c r="BC206" s="83" t="s">
        <v>73</v>
      </c>
      <c r="BD206" s="83"/>
      <c r="BE206" s="83" t="s">
        <v>73</v>
      </c>
      <c r="BF206" s="83"/>
      <c r="BG206" s="87" t="s">
        <v>631</v>
      </c>
      <c r="BH206" s="86" t="s">
        <v>60</v>
      </c>
      <c r="BI206" s="76" t="s">
        <v>1415</v>
      </c>
      <c r="BJ206">
        <f t="shared" si="9"/>
        <v>8</v>
      </c>
      <c r="BK206" s="87">
        <f t="shared" si="10"/>
        <v>56</v>
      </c>
      <c r="BL206" s="87"/>
      <c r="BM206" s="86" t="str">
        <f>_xlfn.XLOOKUP(Form_Responses1811121314[[#This Row],[Sekolah School (Cleansed)]],'Quality Check'!$B$11:$B$14,'Quality Check'!$C$11:$C$14,)</f>
        <v>Urban</v>
      </c>
      <c r="BN206" s="86" t="str">
        <f>_xlfn.XLOOKUP(Form_Responses1811121314[[#This Row],[Sekolah School (Cleansed)]],'Quality Check'!$B$11:$B$14,'Quality Check'!$D$11:$D$14,)</f>
        <v>Intervention Group (IG)</v>
      </c>
      <c r="BO206" s="87" t="str">
        <f>_xlfn.XLOOKUP(AS206,'Cleansing - Toothpaste Brand'!A:A,'Cleansing - Toothpaste Brand'!B:B,)</f>
        <v>Darlie</v>
      </c>
      <c r="BP206" s="87"/>
      <c r="BQ20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06" s="86" t="str">
        <f>_xlfn.XLOOKUP(AP206,'Cleansing - Response'!E:E,'Cleansing - Response'!F:F,)</f>
        <v>2 days and more</v>
      </c>
      <c r="BS206" s="86">
        <f>IF(Form_Responses1811121314[[#This Row],[Answer - B1]]="2 days and more",1,0)</f>
        <v>1</v>
      </c>
      <c r="BT206" s="86" t="str">
        <f>_xlfn.XLOOKUP(AQ206,'Cleansing - Response'!E:E,'Cleansing - Response'!F:F,)</f>
        <v>2 days and more</v>
      </c>
      <c r="BU206" s="86">
        <f>IF(Form_Responses1811121314[[#This Row],[Answer - B2]]="2 days and more",1,0)</f>
        <v>1</v>
      </c>
      <c r="BV206" s="86" t="str">
        <f t="shared" si="11"/>
        <v>Ya / Yes</v>
      </c>
      <c r="BW206" s="86">
        <f>IF(Form_Responses1811121314[[#This Row],[Answer - B3]]="Ya / Yes",1,0)</f>
        <v>1</v>
      </c>
      <c r="BX206" s="86" t="str">
        <f>_xlfn.XLOOKUP(AT206,'Cleansing - Response'!E:E,'Cleansing - Response'!F:F,)</f>
        <v>Rarely / Sometimes</v>
      </c>
      <c r="BY206" s="86">
        <f>IF(Form_Responses1811121314[[#This Row],[Answer - B4]]="Always",1,0)</f>
        <v>0</v>
      </c>
      <c r="BZ206" s="86" t="str">
        <f>_xlfn.XLOOKUP(AU206,'Cleansing - Response'!H:H,'Cleansing - Response'!I:I,)</f>
        <v>Sometimes / When in need</v>
      </c>
      <c r="CA206" s="86">
        <f>IF(Form_Responses1811121314[[#This Row],[Answer - B5]]="Sometimes / When in need",2,IF(Form_Responses1811121314[[#This Row],[Answer - B5]]="Using dental floss at least once",1,0))</f>
        <v>2</v>
      </c>
      <c r="CB206" s="86" t="str">
        <f>_xlfn.XLOOKUP(AV206,'Cleansing - Response'!K:K,'Cleansing - Response'!L:L,)</f>
        <v>Up to 1 time a day</v>
      </c>
      <c r="CC206" s="86">
        <f>IF(Form_Responses1811121314[[#This Row],[Answer - B6]]="More than 1 time a day",1,0)</f>
        <v>0</v>
      </c>
      <c r="CD206" s="86" t="str">
        <f>_xlfn.XLOOKUP(AW206,'Cleansing - Response'!$N:$N,'Cleansing - Response'!$O:$O,)</f>
        <v>Yes / Sometimes</v>
      </c>
      <c r="CE206" s="86">
        <f>IF(Form_Responses1811121314[[#This Row],[Answer - B7-1]]="Yes / Sometimes",1,0)</f>
        <v>1</v>
      </c>
      <c r="CF206" s="86" t="str">
        <f>_xlfn.XLOOKUP(AX206,'Cleansing - Response'!$N:$N,'Cleansing - Response'!$O:$O,)</f>
        <v>Yes / Sometimes</v>
      </c>
      <c r="CG206" s="86">
        <f>IF(Form_Responses1811121314[[#This Row],[Answer - B7-2]]="Yes / Sometimes",1,0)</f>
        <v>1</v>
      </c>
      <c r="CH206" s="86" t="str">
        <f>_xlfn.XLOOKUP(AY206,'Cleansing - Response'!$N:$N,'Cleansing - Response'!$O:$O,)</f>
        <v>Yes / Sometimes</v>
      </c>
      <c r="CI206" s="86">
        <f>IF(Form_Responses1811121314[[#This Row],[Answer - B7-3]]="Yes / Sometimes",1,0)</f>
        <v>1</v>
      </c>
      <c r="CJ206" s="86" t="str">
        <f>_xlfn.XLOOKUP(AZ206,'Cleansing - Response'!$N:$N,'Cleansing - Response'!$O:$O,)</f>
        <v>Yes / Sometimes</v>
      </c>
      <c r="CK206" s="86">
        <f>IF(Form_Responses1811121314[[#This Row],[Answer - B7-4]]="Yes / Sometimes",1,0)</f>
        <v>1</v>
      </c>
      <c r="CL206" s="86" t="str">
        <f>_xlfn.XLOOKUP(BA206,'Cleansing - Response'!$N:$N,'Cleansing - Response'!$O:$O,)</f>
        <v>Yes / Sometimes</v>
      </c>
      <c r="CM206" s="86">
        <f>IF(Form_Responses1811121314[[#This Row],[Answer - B7-5]]="Yes / Sometimes",1,0)</f>
        <v>1</v>
      </c>
      <c r="CN206" s="86" t="str">
        <f>_xlfn.XLOOKUP(BB206,'Cleansing - Response'!$N:$N,'Cleansing - Response'!$O:$O,)</f>
        <v>Yes / Sometimes</v>
      </c>
      <c r="CO206" s="86">
        <f>IF(Form_Responses1811121314[[#This Row],[Answer - B7-6]]="Yes / Sometimes",1,0)</f>
        <v>1</v>
      </c>
      <c r="CP206" s="87" t="str">
        <f>IF(COUNTIF(Form_Responses1811121314[[#This Row],[Answer - B7-1]:[Answer - B7-6]], "Yes / Sometimes") &gt; 4, "More than 4 times","Up to 4 times")</f>
        <v>More than 4 times</v>
      </c>
      <c r="CQ206" s="152">
        <f>IF(Form_Responses1811121314[[#This Row],[Answer - B7 (Overall)]]="More than 4 times",1,0)</f>
        <v>1</v>
      </c>
    </row>
    <row r="207" spans="1:95" ht="13.2" hidden="1" x14ac:dyDescent="0.25">
      <c r="A207" s="82">
        <v>45573.380233171294</v>
      </c>
      <c r="B207" s="83" t="s">
        <v>646</v>
      </c>
      <c r="C207" s="84" t="s">
        <v>647</v>
      </c>
      <c r="D207" s="83">
        <v>60.19</v>
      </c>
      <c r="E207" s="83">
        <v>0.33</v>
      </c>
      <c r="F207" s="83" t="s">
        <v>423</v>
      </c>
      <c r="G207" s="83" t="s">
        <v>76</v>
      </c>
      <c r="H207" s="83" t="s">
        <v>648</v>
      </c>
      <c r="I207" s="83" t="s">
        <v>63</v>
      </c>
      <c r="J207" s="83" t="s">
        <v>64</v>
      </c>
      <c r="K207" s="83" t="s">
        <v>84</v>
      </c>
      <c r="L207" s="83" t="s">
        <v>64</v>
      </c>
      <c r="M207" s="83" t="s">
        <v>84</v>
      </c>
      <c r="N207" s="83" t="s">
        <v>64</v>
      </c>
      <c r="O207" s="83" t="s">
        <v>64</v>
      </c>
      <c r="P207" s="83" t="s">
        <v>64</v>
      </c>
      <c r="Q207" s="83" t="s">
        <v>84</v>
      </c>
      <c r="R207" s="83" t="s">
        <v>64</v>
      </c>
      <c r="S207" s="83" t="s">
        <v>64</v>
      </c>
      <c r="T207" s="83" t="s">
        <v>64</v>
      </c>
      <c r="U207" s="83" t="s">
        <v>84</v>
      </c>
      <c r="V207" s="83" t="s">
        <v>64</v>
      </c>
      <c r="W207" s="83" t="s">
        <v>64</v>
      </c>
      <c r="X207" s="83" t="s">
        <v>64</v>
      </c>
      <c r="Y207" s="83" t="s">
        <v>64</v>
      </c>
      <c r="Z207" s="83" t="s">
        <v>66</v>
      </c>
      <c r="AA207" s="83" t="s">
        <v>65</v>
      </c>
      <c r="AB207" s="83" t="s">
        <v>65</v>
      </c>
      <c r="AC207" s="83" t="s">
        <v>66</v>
      </c>
      <c r="AD207" s="83" t="s">
        <v>66</v>
      </c>
      <c r="AE207" s="83" t="s">
        <v>65</v>
      </c>
      <c r="AF207" s="83" t="s">
        <v>66</v>
      </c>
      <c r="AG207" s="83" t="s">
        <v>66</v>
      </c>
      <c r="AH207" s="83" t="s">
        <v>66</v>
      </c>
      <c r="AI207" s="83" t="s">
        <v>66</v>
      </c>
      <c r="AJ207" s="83" t="s">
        <v>65</v>
      </c>
      <c r="AK207" s="83" t="s">
        <v>65</v>
      </c>
      <c r="AL207" s="83" t="s">
        <v>66</v>
      </c>
      <c r="AM207" s="83" t="s">
        <v>66</v>
      </c>
      <c r="AN207" s="83" t="s">
        <v>66</v>
      </c>
      <c r="AO207" s="83" t="s">
        <v>66</v>
      </c>
      <c r="AP207" s="83" t="s">
        <v>85</v>
      </c>
      <c r="AQ207" s="83" t="s">
        <v>151</v>
      </c>
      <c r="AR207" s="83" t="s">
        <v>63</v>
      </c>
      <c r="AS207" s="83" t="s">
        <v>81</v>
      </c>
      <c r="AT207" s="83" t="s">
        <v>69</v>
      </c>
      <c r="AU207" s="83" t="s">
        <v>70</v>
      </c>
      <c r="AV207" s="83" t="s">
        <v>67</v>
      </c>
      <c r="AW207" s="83" t="s">
        <v>63</v>
      </c>
      <c r="AX207" s="83" t="s">
        <v>73</v>
      </c>
      <c r="AY207" s="83" t="s">
        <v>63</v>
      </c>
      <c r="AZ207" s="83" t="s">
        <v>73</v>
      </c>
      <c r="BA207" s="83" t="s">
        <v>63</v>
      </c>
      <c r="BB207" s="83" t="s">
        <v>63</v>
      </c>
      <c r="BC207" s="83" t="s">
        <v>73</v>
      </c>
      <c r="BD207" s="83"/>
      <c r="BE207" s="83" t="s">
        <v>73</v>
      </c>
      <c r="BF207" s="83"/>
      <c r="BG207" s="87" t="s">
        <v>631</v>
      </c>
      <c r="BH207" s="86" t="s">
        <v>60</v>
      </c>
      <c r="BI207" s="76" t="s">
        <v>1414</v>
      </c>
      <c r="BJ207">
        <f t="shared" si="9"/>
        <v>12</v>
      </c>
      <c r="BK207" s="87">
        <f t="shared" si="10"/>
        <v>52</v>
      </c>
      <c r="BL207" s="87"/>
      <c r="BM207" s="86" t="str">
        <f>_xlfn.XLOOKUP(Form_Responses1811121314[[#This Row],[Sekolah School (Cleansed)]],'Quality Check'!$B$11:$B$14,'Quality Check'!$C$11:$C$14,)</f>
        <v>Urban</v>
      </c>
      <c r="BN207" s="86" t="str">
        <f>_xlfn.XLOOKUP(Form_Responses1811121314[[#This Row],[Sekolah School (Cleansed)]],'Quality Check'!$B$11:$B$14,'Quality Check'!$D$11:$D$14,)</f>
        <v>Intervention Group (IG)</v>
      </c>
      <c r="BO207" s="87" t="str">
        <f>_xlfn.XLOOKUP(AS207,'Cleansing - Toothpaste Brand'!A:A,'Cleansing - Toothpaste Brand'!B:B,)</f>
        <v>Colgate</v>
      </c>
      <c r="BP207" s="87"/>
      <c r="BQ20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07" s="86" t="str">
        <f>_xlfn.XLOOKUP(AP207,'Cleansing - Response'!E:E,'Cleansing - Response'!F:F,)</f>
        <v>2 days and more</v>
      </c>
      <c r="BS207" s="86">
        <f>IF(Form_Responses1811121314[[#This Row],[Answer - B1]]="2 days and more",1,0)</f>
        <v>1</v>
      </c>
      <c r="BT207" s="86" t="str">
        <f>_xlfn.XLOOKUP(AQ207,'Cleansing - Response'!E:E,'Cleansing - Response'!F:F,)</f>
        <v>2 days and more</v>
      </c>
      <c r="BU207" s="86">
        <f>IF(Form_Responses1811121314[[#This Row],[Answer - B2]]="2 days and more",1,0)</f>
        <v>1</v>
      </c>
      <c r="BV207" s="86" t="str">
        <f t="shared" si="11"/>
        <v>Ya / Yes</v>
      </c>
      <c r="BW207" s="86">
        <f>IF(Form_Responses1811121314[[#This Row],[Answer - B3]]="Ya / Yes",1,0)</f>
        <v>1</v>
      </c>
      <c r="BX207" s="86" t="str">
        <f>_xlfn.XLOOKUP(AT207,'Cleansing - Response'!E:E,'Cleansing - Response'!F:F,)</f>
        <v>Rarely / Sometimes</v>
      </c>
      <c r="BY207" s="86">
        <f>IF(Form_Responses1811121314[[#This Row],[Answer - B4]]="Always",1,0)</f>
        <v>0</v>
      </c>
      <c r="BZ207" s="86" t="str">
        <f>_xlfn.XLOOKUP(AU207,'Cleansing - Response'!H:H,'Cleansing - Response'!I:I,)</f>
        <v>Sometimes / When in need</v>
      </c>
      <c r="CA207" s="86">
        <f>IF(Form_Responses1811121314[[#This Row],[Answer - B5]]="Sometimes / When in need",2,IF(Form_Responses1811121314[[#This Row],[Answer - B5]]="Using dental floss at least once",1,0))</f>
        <v>2</v>
      </c>
      <c r="CB207" s="86" t="str">
        <f>_xlfn.XLOOKUP(AV207,'Cleansing - Response'!K:K,'Cleansing - Response'!L:L,)</f>
        <v>More than 1 time a day</v>
      </c>
      <c r="CC207" s="86">
        <f>IF(Form_Responses1811121314[[#This Row],[Answer - B6]]="More than 1 time a day",1,0)</f>
        <v>1</v>
      </c>
      <c r="CD207" s="86" t="str">
        <f>_xlfn.XLOOKUP(AW207,'Cleansing - Response'!$N:$N,'Cleansing - Response'!$O:$O,)</f>
        <v>Yes / Sometimes</v>
      </c>
      <c r="CE207" s="86">
        <f>IF(Form_Responses1811121314[[#This Row],[Answer - B7-1]]="Yes / Sometimes",1,0)</f>
        <v>1</v>
      </c>
      <c r="CF207" s="86" t="str">
        <f>_xlfn.XLOOKUP(AX207,'Cleansing - Response'!$N:$N,'Cleansing - Response'!$O:$O,)</f>
        <v>No</v>
      </c>
      <c r="CG207" s="86">
        <f>IF(Form_Responses1811121314[[#This Row],[Answer - B7-2]]="Yes / Sometimes",1,0)</f>
        <v>0</v>
      </c>
      <c r="CH207" s="86" t="str">
        <f>_xlfn.XLOOKUP(AY207,'Cleansing - Response'!$N:$N,'Cleansing - Response'!$O:$O,)</f>
        <v>Yes / Sometimes</v>
      </c>
      <c r="CI207" s="86">
        <f>IF(Form_Responses1811121314[[#This Row],[Answer - B7-3]]="Yes / Sometimes",1,0)</f>
        <v>1</v>
      </c>
      <c r="CJ207" s="86" t="str">
        <f>_xlfn.XLOOKUP(AZ207,'Cleansing - Response'!$N:$N,'Cleansing - Response'!$O:$O,)</f>
        <v>No</v>
      </c>
      <c r="CK207" s="86">
        <f>IF(Form_Responses1811121314[[#This Row],[Answer - B7-4]]="Yes / Sometimes",1,0)</f>
        <v>0</v>
      </c>
      <c r="CL207" s="86" t="str">
        <f>_xlfn.XLOOKUP(BA207,'Cleansing - Response'!$N:$N,'Cleansing - Response'!$O:$O,)</f>
        <v>Yes / Sometimes</v>
      </c>
      <c r="CM207" s="86">
        <f>IF(Form_Responses1811121314[[#This Row],[Answer - B7-5]]="Yes / Sometimes",1,0)</f>
        <v>1</v>
      </c>
      <c r="CN207" s="86" t="str">
        <f>_xlfn.XLOOKUP(BB207,'Cleansing - Response'!$N:$N,'Cleansing - Response'!$O:$O,)</f>
        <v>Yes / Sometimes</v>
      </c>
      <c r="CO207" s="86">
        <f>IF(Form_Responses1811121314[[#This Row],[Answer - B7-6]]="Yes / Sometimes",1,0)</f>
        <v>1</v>
      </c>
      <c r="CP207" s="87" t="str">
        <f>IF(COUNTIF(Form_Responses1811121314[[#This Row],[Answer - B7-1]:[Answer - B7-6]], "Yes / Sometimes") &gt; 4, "More than 4 times","Up to 4 times")</f>
        <v>Up to 4 times</v>
      </c>
      <c r="CQ207" s="152">
        <f>IF(Form_Responses1811121314[[#This Row],[Answer - B7 (Overall)]]="More than 4 times",1,0)</f>
        <v>0</v>
      </c>
    </row>
    <row r="208" spans="1:95" ht="13.2" hidden="1" x14ac:dyDescent="0.25">
      <c r="A208" s="82">
        <v>45573.380666921294</v>
      </c>
      <c r="B208" s="83" t="s">
        <v>649</v>
      </c>
      <c r="C208" s="84" t="s">
        <v>650</v>
      </c>
      <c r="D208" s="83">
        <v>100</v>
      </c>
      <c r="E208" s="83">
        <v>0.42</v>
      </c>
      <c r="F208" s="83" t="s">
        <v>423</v>
      </c>
      <c r="G208" s="83" t="s">
        <v>76</v>
      </c>
      <c r="H208" s="83" t="s">
        <v>651</v>
      </c>
      <c r="I208" s="83" t="s">
        <v>73</v>
      </c>
      <c r="J208" s="83" t="s">
        <v>64</v>
      </c>
      <c r="K208" s="83" t="s">
        <v>64</v>
      </c>
      <c r="L208" s="83" t="s">
        <v>64</v>
      </c>
      <c r="M208" s="83" t="s">
        <v>84</v>
      </c>
      <c r="N208" s="83" t="s">
        <v>64</v>
      </c>
      <c r="O208" s="83" t="s">
        <v>84</v>
      </c>
      <c r="P208" s="83" t="s">
        <v>84</v>
      </c>
      <c r="Q208" s="83" t="s">
        <v>84</v>
      </c>
      <c r="R208" s="83" t="s">
        <v>64</v>
      </c>
      <c r="S208" s="83" t="s">
        <v>64</v>
      </c>
      <c r="T208" s="83" t="s">
        <v>64</v>
      </c>
      <c r="U208" s="83" t="s">
        <v>84</v>
      </c>
      <c r="V208" s="83" t="s">
        <v>64</v>
      </c>
      <c r="W208" s="83" t="s">
        <v>64</v>
      </c>
      <c r="X208" s="83" t="s">
        <v>64</v>
      </c>
      <c r="Y208" s="83" t="s">
        <v>64</v>
      </c>
      <c r="Z208" s="83" t="s">
        <v>66</v>
      </c>
      <c r="AA208" s="83" t="s">
        <v>65</v>
      </c>
      <c r="AB208" s="83" t="s">
        <v>66</v>
      </c>
      <c r="AC208" s="83" t="s">
        <v>65</v>
      </c>
      <c r="AD208" s="83" t="s">
        <v>66</v>
      </c>
      <c r="AE208" s="83" t="s">
        <v>65</v>
      </c>
      <c r="AF208" s="83" t="s">
        <v>66</v>
      </c>
      <c r="AG208" s="83" t="s">
        <v>66</v>
      </c>
      <c r="AH208" s="83" t="s">
        <v>79</v>
      </c>
      <c r="AI208" s="83" t="s">
        <v>79</v>
      </c>
      <c r="AJ208" s="83" t="s">
        <v>66</v>
      </c>
      <c r="AK208" s="83" t="s">
        <v>65</v>
      </c>
      <c r="AL208" s="83" t="s">
        <v>66</v>
      </c>
      <c r="AM208" s="83" t="s">
        <v>65</v>
      </c>
      <c r="AN208" s="83" t="s">
        <v>65</v>
      </c>
      <c r="AO208" s="83" t="s">
        <v>66</v>
      </c>
      <c r="AP208" s="83" t="s">
        <v>67</v>
      </c>
      <c r="AQ208" s="83" t="s">
        <v>67</v>
      </c>
      <c r="AR208" s="83" t="s">
        <v>86</v>
      </c>
      <c r="AS208" s="83" t="s">
        <v>68</v>
      </c>
      <c r="AT208" s="83" t="s">
        <v>87</v>
      </c>
      <c r="AU208" s="83" t="s">
        <v>67</v>
      </c>
      <c r="AV208" s="83" t="s">
        <v>71</v>
      </c>
      <c r="AW208" s="83" t="s">
        <v>72</v>
      </c>
      <c r="AX208" s="83" t="s">
        <v>72</v>
      </c>
      <c r="AY208" s="83" t="s">
        <v>63</v>
      </c>
      <c r="AZ208" s="83" t="s">
        <v>63</v>
      </c>
      <c r="BA208" s="83" t="s">
        <v>63</v>
      </c>
      <c r="BB208" s="83" t="s">
        <v>63</v>
      </c>
      <c r="BC208" s="83" t="s">
        <v>73</v>
      </c>
      <c r="BD208" s="83"/>
      <c r="BE208" s="83" t="s">
        <v>73</v>
      </c>
      <c r="BF208" s="83"/>
      <c r="BG208" s="87" t="s">
        <v>631</v>
      </c>
      <c r="BH208" s="86" t="s">
        <v>60</v>
      </c>
      <c r="BI208" s="76" t="s">
        <v>1415</v>
      </c>
      <c r="BJ208">
        <f t="shared" si="9"/>
        <v>11</v>
      </c>
      <c r="BK208" s="87">
        <f t="shared" si="10"/>
        <v>53</v>
      </c>
      <c r="BL208" s="87"/>
      <c r="BM208" s="86" t="str">
        <f>_xlfn.XLOOKUP(Form_Responses1811121314[[#This Row],[Sekolah School (Cleansed)]],'Quality Check'!$B$11:$B$14,'Quality Check'!$C$11:$C$14,)</f>
        <v>Urban</v>
      </c>
      <c r="BN208" s="86" t="str">
        <f>_xlfn.XLOOKUP(Form_Responses1811121314[[#This Row],[Sekolah School (Cleansed)]],'Quality Check'!$B$11:$B$14,'Quality Check'!$D$11:$D$14,)</f>
        <v>Intervention Group (IG)</v>
      </c>
      <c r="BO208" s="87" t="str">
        <f>_xlfn.XLOOKUP(AS208,'Cleansing - Toothpaste Brand'!A:A,'Cleansing - Toothpaste Brand'!B:B,)</f>
        <v>Colgate</v>
      </c>
      <c r="BP208" s="87"/>
      <c r="BQ20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08" s="86" t="str">
        <f>_xlfn.XLOOKUP(AP208,'Cleansing - Response'!E:E,'Cleansing - Response'!F:F,)</f>
        <v>2 days and more</v>
      </c>
      <c r="BS208" s="86">
        <f>IF(Form_Responses1811121314[[#This Row],[Answer - B1]]="2 days and more",1,0)</f>
        <v>1</v>
      </c>
      <c r="BT208" s="86" t="str">
        <f>_xlfn.XLOOKUP(AQ208,'Cleansing - Response'!E:E,'Cleansing - Response'!F:F,)</f>
        <v>2 days and more</v>
      </c>
      <c r="BU208" s="86">
        <f>IF(Form_Responses1811121314[[#This Row],[Answer - B2]]="2 days and more",1,0)</f>
        <v>1</v>
      </c>
      <c r="BV208" s="86" t="str">
        <f t="shared" si="11"/>
        <v>Ya / Yes</v>
      </c>
      <c r="BW208" s="86">
        <f>IF(Form_Responses1811121314[[#This Row],[Answer - B3]]="Ya / Yes",1,0)</f>
        <v>1</v>
      </c>
      <c r="BX208" s="86" t="str">
        <f>_xlfn.XLOOKUP(AT208,'Cleansing - Response'!E:E,'Cleansing - Response'!F:F,)</f>
        <v>Always</v>
      </c>
      <c r="BY208" s="86">
        <f>IF(Form_Responses1811121314[[#This Row],[Answer - B4]]="Always",1,0)</f>
        <v>1</v>
      </c>
      <c r="BZ208" s="86" t="str">
        <f>_xlfn.XLOOKUP(AU208,'Cleansing - Response'!H:H,'Cleansing - Response'!I:I,)</f>
        <v>Using dental floss at least once</v>
      </c>
      <c r="CA208" s="86">
        <f>IF(Form_Responses1811121314[[#This Row],[Answer - B5]]="Sometimes / When in need",2,IF(Form_Responses1811121314[[#This Row],[Answer - B5]]="Using dental floss at least once",1,0))</f>
        <v>1</v>
      </c>
      <c r="CB208" s="86" t="str">
        <f>_xlfn.XLOOKUP(AV208,'Cleansing - Response'!K:K,'Cleansing - Response'!L:L,)</f>
        <v>Up to 1 time a day</v>
      </c>
      <c r="CC208" s="86">
        <f>IF(Form_Responses1811121314[[#This Row],[Answer - B6]]="More than 1 time a day",1,0)</f>
        <v>0</v>
      </c>
      <c r="CD208" s="86" t="str">
        <f>_xlfn.XLOOKUP(AW208,'Cleansing - Response'!$N:$N,'Cleansing - Response'!$O:$O,)</f>
        <v>Yes / Sometimes</v>
      </c>
      <c r="CE208" s="86">
        <f>IF(Form_Responses1811121314[[#This Row],[Answer - B7-1]]="Yes / Sometimes",1,0)</f>
        <v>1</v>
      </c>
      <c r="CF208" s="86" t="str">
        <f>_xlfn.XLOOKUP(AX208,'Cleansing - Response'!$N:$N,'Cleansing - Response'!$O:$O,)</f>
        <v>Yes / Sometimes</v>
      </c>
      <c r="CG208" s="86">
        <f>IF(Form_Responses1811121314[[#This Row],[Answer - B7-2]]="Yes / Sometimes",1,0)</f>
        <v>1</v>
      </c>
      <c r="CH208" s="86" t="str">
        <f>_xlfn.XLOOKUP(AY208,'Cleansing - Response'!$N:$N,'Cleansing - Response'!$O:$O,)</f>
        <v>Yes / Sometimes</v>
      </c>
      <c r="CI208" s="86">
        <f>IF(Form_Responses1811121314[[#This Row],[Answer - B7-3]]="Yes / Sometimes",1,0)</f>
        <v>1</v>
      </c>
      <c r="CJ208" s="86" t="str">
        <f>_xlfn.XLOOKUP(AZ208,'Cleansing - Response'!$N:$N,'Cleansing - Response'!$O:$O,)</f>
        <v>Yes / Sometimes</v>
      </c>
      <c r="CK208" s="86">
        <f>IF(Form_Responses1811121314[[#This Row],[Answer - B7-4]]="Yes / Sometimes",1,0)</f>
        <v>1</v>
      </c>
      <c r="CL208" s="86" t="str">
        <f>_xlfn.XLOOKUP(BA208,'Cleansing - Response'!$N:$N,'Cleansing - Response'!$O:$O,)</f>
        <v>Yes / Sometimes</v>
      </c>
      <c r="CM208" s="86">
        <f>IF(Form_Responses1811121314[[#This Row],[Answer - B7-5]]="Yes / Sometimes",1,0)</f>
        <v>1</v>
      </c>
      <c r="CN208" s="86" t="str">
        <f>_xlfn.XLOOKUP(BB208,'Cleansing - Response'!$N:$N,'Cleansing - Response'!$O:$O,)</f>
        <v>Yes / Sometimes</v>
      </c>
      <c r="CO208" s="86">
        <f>IF(Form_Responses1811121314[[#This Row],[Answer - B7-6]]="Yes / Sometimes",1,0)</f>
        <v>1</v>
      </c>
      <c r="CP208" s="87" t="str">
        <f>IF(COUNTIF(Form_Responses1811121314[[#This Row],[Answer - B7-1]:[Answer - B7-6]], "Yes / Sometimes") &gt; 4, "More than 4 times","Up to 4 times")</f>
        <v>More than 4 times</v>
      </c>
      <c r="CQ208" s="152">
        <f>IF(Form_Responses1811121314[[#This Row],[Answer - B7 (Overall)]]="More than 4 times",1,0)</f>
        <v>1</v>
      </c>
    </row>
    <row r="209" spans="1:95" ht="13.2" hidden="1" x14ac:dyDescent="0.25">
      <c r="A209" s="82">
        <v>45573.382040590281</v>
      </c>
      <c r="B209" s="83" t="s">
        <v>652</v>
      </c>
      <c r="C209" s="84" t="s">
        <v>653</v>
      </c>
      <c r="D209" s="83">
        <v>100</v>
      </c>
      <c r="E209" s="83">
        <v>0.5</v>
      </c>
      <c r="F209" s="83" t="s">
        <v>423</v>
      </c>
      <c r="G209" s="83" t="s">
        <v>76</v>
      </c>
      <c r="H209" s="83" t="s">
        <v>654</v>
      </c>
      <c r="I209" s="83" t="s">
        <v>63</v>
      </c>
      <c r="J209" s="83" t="s">
        <v>64</v>
      </c>
      <c r="K209" s="83" t="s">
        <v>64</v>
      </c>
      <c r="L209" s="83" t="s">
        <v>64</v>
      </c>
      <c r="M209" s="83" t="s">
        <v>84</v>
      </c>
      <c r="N209" s="83" t="s">
        <v>64</v>
      </c>
      <c r="O209" s="83" t="s">
        <v>78</v>
      </c>
      <c r="P209" s="83" t="s">
        <v>84</v>
      </c>
      <c r="Q209" s="83" t="s">
        <v>64</v>
      </c>
      <c r="R209" s="83" t="s">
        <v>64</v>
      </c>
      <c r="S209" s="83" t="s">
        <v>64</v>
      </c>
      <c r="T209" s="83" t="s">
        <v>78</v>
      </c>
      <c r="U209" s="83" t="s">
        <v>84</v>
      </c>
      <c r="V209" s="83" t="s">
        <v>64</v>
      </c>
      <c r="W209" s="83" t="s">
        <v>64</v>
      </c>
      <c r="X209" s="83" t="s">
        <v>84</v>
      </c>
      <c r="Y209" s="83" t="s">
        <v>64</v>
      </c>
      <c r="Z209" s="83" t="s">
        <v>65</v>
      </c>
      <c r="AA209" s="83" t="s">
        <v>65</v>
      </c>
      <c r="AB209" s="83" t="s">
        <v>66</v>
      </c>
      <c r="AC209" s="83" t="s">
        <v>65</v>
      </c>
      <c r="AD209" s="83" t="s">
        <v>66</v>
      </c>
      <c r="AE209" s="83" t="s">
        <v>65</v>
      </c>
      <c r="AF209" s="83" t="s">
        <v>66</v>
      </c>
      <c r="AG209" s="83" t="s">
        <v>65</v>
      </c>
      <c r="AH209" s="83" t="s">
        <v>65</v>
      </c>
      <c r="AI209" s="83" t="s">
        <v>79</v>
      </c>
      <c r="AJ209" s="83" t="s">
        <v>66</v>
      </c>
      <c r="AK209" s="83" t="s">
        <v>66</v>
      </c>
      <c r="AL209" s="83" t="s">
        <v>66</v>
      </c>
      <c r="AM209" s="83" t="s">
        <v>65</v>
      </c>
      <c r="AN209" s="83" t="s">
        <v>79</v>
      </c>
      <c r="AO209" s="83" t="s">
        <v>66</v>
      </c>
      <c r="AP209" s="83" t="s">
        <v>67</v>
      </c>
      <c r="AQ209" s="83" t="s">
        <v>67</v>
      </c>
      <c r="AR209" s="83" t="s">
        <v>86</v>
      </c>
      <c r="AS209" s="83" t="s">
        <v>655</v>
      </c>
      <c r="AT209" s="83" t="s">
        <v>69</v>
      </c>
      <c r="AU209" s="83" t="s">
        <v>93</v>
      </c>
      <c r="AV209" s="83" t="s">
        <v>71</v>
      </c>
      <c r="AW209" s="83" t="s">
        <v>73</v>
      </c>
      <c r="AX209" s="83" t="s">
        <v>73</v>
      </c>
      <c r="AY209" s="83" t="s">
        <v>72</v>
      </c>
      <c r="AZ209" s="83" t="s">
        <v>72</v>
      </c>
      <c r="BA209" s="83" t="s">
        <v>72</v>
      </c>
      <c r="BB209" s="83" t="s">
        <v>63</v>
      </c>
      <c r="BC209" s="83" t="s">
        <v>73</v>
      </c>
      <c r="BD209" s="83"/>
      <c r="BE209" s="83" t="s">
        <v>73</v>
      </c>
      <c r="BF209" s="83"/>
      <c r="BG209" s="87" t="s">
        <v>631</v>
      </c>
      <c r="BH209" s="86" t="s">
        <v>60</v>
      </c>
      <c r="BI209" s="76" t="s">
        <v>1414</v>
      </c>
      <c r="BJ209">
        <f t="shared" si="9"/>
        <v>10</v>
      </c>
      <c r="BK209" s="87">
        <f t="shared" si="10"/>
        <v>54</v>
      </c>
      <c r="BL209" s="87"/>
      <c r="BM209" s="86" t="str">
        <f>_xlfn.XLOOKUP(Form_Responses1811121314[[#This Row],[Sekolah School (Cleansed)]],'Quality Check'!$B$11:$B$14,'Quality Check'!$C$11:$C$14,)</f>
        <v>Urban</v>
      </c>
      <c r="BN209" s="86" t="str">
        <f>_xlfn.XLOOKUP(Form_Responses1811121314[[#This Row],[Sekolah School (Cleansed)]],'Quality Check'!$B$11:$B$14,'Quality Check'!$D$11:$D$14,)</f>
        <v>Intervention Group (IG)</v>
      </c>
      <c r="BO209" s="87" t="str">
        <f>_xlfn.XLOOKUP(AS209,'Cleansing - Toothpaste Brand'!A:A,'Cleansing - Toothpaste Brand'!B:B,)</f>
        <v>Colgate</v>
      </c>
      <c r="BP209" s="87"/>
      <c r="BQ20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09" s="86" t="str">
        <f>_xlfn.XLOOKUP(AP209,'Cleansing - Response'!E:E,'Cleansing - Response'!F:F,)</f>
        <v>2 days and more</v>
      </c>
      <c r="BS209" s="86">
        <f>IF(Form_Responses1811121314[[#This Row],[Answer - B1]]="2 days and more",1,0)</f>
        <v>1</v>
      </c>
      <c r="BT209" s="86" t="str">
        <f>_xlfn.XLOOKUP(AQ209,'Cleansing - Response'!E:E,'Cleansing - Response'!F:F,)</f>
        <v>2 days and more</v>
      </c>
      <c r="BU209" s="86">
        <f>IF(Form_Responses1811121314[[#This Row],[Answer - B2]]="2 days and more",1,0)</f>
        <v>1</v>
      </c>
      <c r="BV209" s="86" t="str">
        <f t="shared" si="11"/>
        <v>Ya / Yes</v>
      </c>
      <c r="BW209" s="86">
        <f>IF(Form_Responses1811121314[[#This Row],[Answer - B3]]="Ya / Yes",1,0)</f>
        <v>1</v>
      </c>
      <c r="BX209" s="86" t="str">
        <f>_xlfn.XLOOKUP(AT209,'Cleansing - Response'!E:E,'Cleansing - Response'!F:F,)</f>
        <v>Rarely / Sometimes</v>
      </c>
      <c r="BY209" s="86">
        <f>IF(Form_Responses1811121314[[#This Row],[Answer - B4]]="Always",1,0)</f>
        <v>0</v>
      </c>
      <c r="BZ209" s="86" t="str">
        <f>_xlfn.XLOOKUP(AU209,'Cleansing - Response'!H:H,'Cleansing - Response'!I:I,)</f>
        <v>Not using dental floss</v>
      </c>
      <c r="CA209" s="86">
        <f>IF(Form_Responses1811121314[[#This Row],[Answer - B5]]="Sometimes / When in need",2,IF(Form_Responses1811121314[[#This Row],[Answer - B5]]="Using dental floss at least once",1,0))</f>
        <v>0</v>
      </c>
      <c r="CB209" s="86" t="str">
        <f>_xlfn.XLOOKUP(AV209,'Cleansing - Response'!K:K,'Cleansing - Response'!L:L,)</f>
        <v>Up to 1 time a day</v>
      </c>
      <c r="CC209" s="86">
        <f>IF(Form_Responses1811121314[[#This Row],[Answer - B6]]="More than 1 time a day",1,0)</f>
        <v>0</v>
      </c>
      <c r="CD209" s="86" t="str">
        <f>_xlfn.XLOOKUP(AW209,'Cleansing - Response'!$N:$N,'Cleansing - Response'!$O:$O,)</f>
        <v>No</v>
      </c>
      <c r="CE209" s="86">
        <f>IF(Form_Responses1811121314[[#This Row],[Answer - B7-1]]="Yes / Sometimes",1,0)</f>
        <v>0</v>
      </c>
      <c r="CF209" s="86" t="str">
        <f>_xlfn.XLOOKUP(AX209,'Cleansing - Response'!$N:$N,'Cleansing - Response'!$O:$O,)</f>
        <v>No</v>
      </c>
      <c r="CG209" s="86">
        <f>IF(Form_Responses1811121314[[#This Row],[Answer - B7-2]]="Yes / Sometimes",1,0)</f>
        <v>0</v>
      </c>
      <c r="CH209" s="86" t="str">
        <f>_xlfn.XLOOKUP(AY209,'Cleansing - Response'!$N:$N,'Cleansing - Response'!$O:$O,)</f>
        <v>Yes / Sometimes</v>
      </c>
      <c r="CI209" s="86">
        <f>IF(Form_Responses1811121314[[#This Row],[Answer - B7-3]]="Yes / Sometimes",1,0)</f>
        <v>1</v>
      </c>
      <c r="CJ209" s="86" t="str">
        <f>_xlfn.XLOOKUP(AZ209,'Cleansing - Response'!$N:$N,'Cleansing - Response'!$O:$O,)</f>
        <v>Yes / Sometimes</v>
      </c>
      <c r="CK209" s="86">
        <f>IF(Form_Responses1811121314[[#This Row],[Answer - B7-4]]="Yes / Sometimes",1,0)</f>
        <v>1</v>
      </c>
      <c r="CL209" s="86" t="str">
        <f>_xlfn.XLOOKUP(BA209,'Cleansing - Response'!$N:$N,'Cleansing - Response'!$O:$O,)</f>
        <v>Yes / Sometimes</v>
      </c>
      <c r="CM209" s="86">
        <f>IF(Form_Responses1811121314[[#This Row],[Answer - B7-5]]="Yes / Sometimes",1,0)</f>
        <v>1</v>
      </c>
      <c r="CN209" s="86" t="str">
        <f>_xlfn.XLOOKUP(BB209,'Cleansing - Response'!$N:$N,'Cleansing - Response'!$O:$O,)</f>
        <v>Yes / Sometimes</v>
      </c>
      <c r="CO209" s="86">
        <f>IF(Form_Responses1811121314[[#This Row],[Answer - B7-6]]="Yes / Sometimes",1,0)</f>
        <v>1</v>
      </c>
      <c r="CP209" s="87" t="str">
        <f>IF(COUNTIF(Form_Responses1811121314[[#This Row],[Answer - B7-1]:[Answer - B7-6]], "Yes / Sometimes") &gt; 4, "More than 4 times","Up to 4 times")</f>
        <v>Up to 4 times</v>
      </c>
      <c r="CQ209" s="152">
        <f>IF(Form_Responses1811121314[[#This Row],[Answer - B7 (Overall)]]="More than 4 times",1,0)</f>
        <v>0</v>
      </c>
    </row>
    <row r="210" spans="1:95" ht="13.2" hidden="1" x14ac:dyDescent="0.25">
      <c r="A210" s="82">
        <v>45573.382158587963</v>
      </c>
      <c r="B210" s="83" t="s">
        <v>656</v>
      </c>
      <c r="C210" s="84" t="s">
        <v>657</v>
      </c>
      <c r="D210" s="83">
        <v>54.46</v>
      </c>
      <c r="E210" s="83">
        <v>0.46</v>
      </c>
      <c r="F210" s="83" t="s">
        <v>423</v>
      </c>
      <c r="G210" s="83" t="s">
        <v>76</v>
      </c>
      <c r="H210" s="83" t="s">
        <v>631</v>
      </c>
      <c r="I210" s="83" t="s">
        <v>63</v>
      </c>
      <c r="J210" s="83" t="s">
        <v>64</v>
      </c>
      <c r="K210" s="83" t="s">
        <v>64</v>
      </c>
      <c r="L210" s="83" t="s">
        <v>64</v>
      </c>
      <c r="M210" s="83" t="s">
        <v>84</v>
      </c>
      <c r="N210" s="83" t="s">
        <v>64</v>
      </c>
      <c r="O210" s="83" t="s">
        <v>64</v>
      </c>
      <c r="P210" s="83" t="s">
        <v>64</v>
      </c>
      <c r="Q210" s="83" t="s">
        <v>64</v>
      </c>
      <c r="R210" s="83" t="s">
        <v>64</v>
      </c>
      <c r="S210" s="83" t="s">
        <v>64</v>
      </c>
      <c r="T210" s="83" t="s">
        <v>64</v>
      </c>
      <c r="U210" s="83" t="s">
        <v>64</v>
      </c>
      <c r="V210" s="83" t="s">
        <v>64</v>
      </c>
      <c r="W210" s="83" t="s">
        <v>64</v>
      </c>
      <c r="X210" s="83" t="s">
        <v>64</v>
      </c>
      <c r="Y210" s="83" t="s">
        <v>64</v>
      </c>
      <c r="Z210" s="83" t="s">
        <v>65</v>
      </c>
      <c r="AA210" s="83" t="s">
        <v>65</v>
      </c>
      <c r="AB210" s="83" t="s">
        <v>65</v>
      </c>
      <c r="AC210" s="83" t="s">
        <v>65</v>
      </c>
      <c r="AD210" s="83" t="s">
        <v>65</v>
      </c>
      <c r="AE210" s="83" t="s">
        <v>65</v>
      </c>
      <c r="AF210" s="83" t="s">
        <v>65</v>
      </c>
      <c r="AG210" s="83" t="s">
        <v>66</v>
      </c>
      <c r="AH210" s="83" t="s">
        <v>66</v>
      </c>
      <c r="AI210" s="83" t="s">
        <v>79</v>
      </c>
      <c r="AJ210" s="83" t="s">
        <v>65</v>
      </c>
      <c r="AK210" s="83" t="s">
        <v>65</v>
      </c>
      <c r="AL210" s="83" t="s">
        <v>65</v>
      </c>
      <c r="AM210" s="83" t="s">
        <v>65</v>
      </c>
      <c r="AN210" s="83" t="s">
        <v>66</v>
      </c>
      <c r="AO210" s="83" t="s">
        <v>66</v>
      </c>
      <c r="AP210" s="83" t="s">
        <v>67</v>
      </c>
      <c r="AQ210" s="83" t="s">
        <v>85</v>
      </c>
      <c r="AR210" s="83" t="s">
        <v>63</v>
      </c>
      <c r="AS210" s="83" t="s">
        <v>343</v>
      </c>
      <c r="AT210" s="83" t="s">
        <v>87</v>
      </c>
      <c r="AU210" s="83" t="s">
        <v>67</v>
      </c>
      <c r="AV210" s="83" t="s">
        <v>71</v>
      </c>
      <c r="AW210" s="83" t="s">
        <v>72</v>
      </c>
      <c r="AX210" s="83" t="s">
        <v>72</v>
      </c>
      <c r="AY210" s="83" t="s">
        <v>63</v>
      </c>
      <c r="AZ210" s="83" t="s">
        <v>72</v>
      </c>
      <c r="BA210" s="83" t="s">
        <v>63</v>
      </c>
      <c r="BB210" s="83" t="s">
        <v>63</v>
      </c>
      <c r="BC210" s="83" t="s">
        <v>73</v>
      </c>
      <c r="BD210" s="83"/>
      <c r="BE210" s="83" t="s">
        <v>73</v>
      </c>
      <c r="BF210" s="83"/>
      <c r="BG210" s="87" t="s">
        <v>631</v>
      </c>
      <c r="BH210" s="86" t="s">
        <v>60</v>
      </c>
      <c r="BI210" s="76" t="s">
        <v>1414</v>
      </c>
      <c r="BJ210">
        <f t="shared" si="9"/>
        <v>15</v>
      </c>
      <c r="BK210" s="87">
        <f t="shared" si="10"/>
        <v>59</v>
      </c>
      <c r="BL210" s="87"/>
      <c r="BM210" s="86" t="str">
        <f>_xlfn.XLOOKUP(Form_Responses1811121314[[#This Row],[Sekolah School (Cleansed)]],'Quality Check'!$B$11:$B$14,'Quality Check'!$C$11:$C$14,)</f>
        <v>Urban</v>
      </c>
      <c r="BN210" s="86" t="str">
        <f>_xlfn.XLOOKUP(Form_Responses1811121314[[#This Row],[Sekolah School (Cleansed)]],'Quality Check'!$B$11:$B$14,'Quality Check'!$D$11:$D$14,)</f>
        <v>Intervention Group (IG)</v>
      </c>
      <c r="BO210" s="87" t="str">
        <f>_xlfn.XLOOKUP(AS210,'Cleansing - Toothpaste Brand'!A:A,'Cleansing - Toothpaste Brand'!B:B,)</f>
        <v>Darlie</v>
      </c>
      <c r="BP210" s="87"/>
      <c r="BQ21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10" s="86" t="str">
        <f>_xlfn.XLOOKUP(AP210,'Cleansing - Response'!E:E,'Cleansing - Response'!F:F,)</f>
        <v>2 days and more</v>
      </c>
      <c r="BS210" s="86">
        <f>IF(Form_Responses1811121314[[#This Row],[Answer - B1]]="2 days and more",1,0)</f>
        <v>1</v>
      </c>
      <c r="BT210" s="86" t="str">
        <f>_xlfn.XLOOKUP(AQ210,'Cleansing - Response'!E:E,'Cleansing - Response'!F:F,)</f>
        <v>2 days and more</v>
      </c>
      <c r="BU210" s="86">
        <f>IF(Form_Responses1811121314[[#This Row],[Answer - B2]]="2 days and more",1,0)</f>
        <v>1</v>
      </c>
      <c r="BV210" s="86" t="str">
        <f t="shared" si="11"/>
        <v>Ya / Yes</v>
      </c>
      <c r="BW210" s="86">
        <f>IF(Form_Responses1811121314[[#This Row],[Answer - B3]]="Ya / Yes",1,0)</f>
        <v>1</v>
      </c>
      <c r="BX210" s="86" t="str">
        <f>_xlfn.XLOOKUP(AT210,'Cleansing - Response'!E:E,'Cleansing - Response'!F:F,)</f>
        <v>Always</v>
      </c>
      <c r="BY210" s="86">
        <f>IF(Form_Responses1811121314[[#This Row],[Answer - B4]]="Always",1,0)</f>
        <v>1</v>
      </c>
      <c r="BZ210" s="86" t="str">
        <f>_xlfn.XLOOKUP(AU210,'Cleansing - Response'!H:H,'Cleansing - Response'!I:I,)</f>
        <v>Using dental floss at least once</v>
      </c>
      <c r="CA210" s="86">
        <f>IF(Form_Responses1811121314[[#This Row],[Answer - B5]]="Sometimes / When in need",2,IF(Form_Responses1811121314[[#This Row],[Answer - B5]]="Using dental floss at least once",1,0))</f>
        <v>1</v>
      </c>
      <c r="CB210" s="86" t="str">
        <f>_xlfn.XLOOKUP(AV210,'Cleansing - Response'!K:K,'Cleansing - Response'!L:L,)</f>
        <v>Up to 1 time a day</v>
      </c>
      <c r="CC210" s="86">
        <f>IF(Form_Responses1811121314[[#This Row],[Answer - B6]]="More than 1 time a day",1,0)</f>
        <v>0</v>
      </c>
      <c r="CD210" s="86" t="str">
        <f>_xlfn.XLOOKUP(AW210,'Cleansing - Response'!$N:$N,'Cleansing - Response'!$O:$O,)</f>
        <v>Yes / Sometimes</v>
      </c>
      <c r="CE210" s="86">
        <f>IF(Form_Responses1811121314[[#This Row],[Answer - B7-1]]="Yes / Sometimes",1,0)</f>
        <v>1</v>
      </c>
      <c r="CF210" s="86" t="str">
        <f>_xlfn.XLOOKUP(AX210,'Cleansing - Response'!$N:$N,'Cleansing - Response'!$O:$O,)</f>
        <v>Yes / Sometimes</v>
      </c>
      <c r="CG210" s="86">
        <f>IF(Form_Responses1811121314[[#This Row],[Answer - B7-2]]="Yes / Sometimes",1,0)</f>
        <v>1</v>
      </c>
      <c r="CH210" s="86" t="str">
        <f>_xlfn.XLOOKUP(AY210,'Cleansing - Response'!$N:$N,'Cleansing - Response'!$O:$O,)</f>
        <v>Yes / Sometimes</v>
      </c>
      <c r="CI210" s="86">
        <f>IF(Form_Responses1811121314[[#This Row],[Answer - B7-3]]="Yes / Sometimes",1,0)</f>
        <v>1</v>
      </c>
      <c r="CJ210" s="86" t="str">
        <f>_xlfn.XLOOKUP(AZ210,'Cleansing - Response'!$N:$N,'Cleansing - Response'!$O:$O,)</f>
        <v>Yes / Sometimes</v>
      </c>
      <c r="CK210" s="86">
        <f>IF(Form_Responses1811121314[[#This Row],[Answer - B7-4]]="Yes / Sometimes",1,0)</f>
        <v>1</v>
      </c>
      <c r="CL210" s="86" t="str">
        <f>_xlfn.XLOOKUP(BA210,'Cleansing - Response'!$N:$N,'Cleansing - Response'!$O:$O,)</f>
        <v>Yes / Sometimes</v>
      </c>
      <c r="CM210" s="86">
        <f>IF(Form_Responses1811121314[[#This Row],[Answer - B7-5]]="Yes / Sometimes",1,0)</f>
        <v>1</v>
      </c>
      <c r="CN210" s="86" t="str">
        <f>_xlfn.XLOOKUP(BB210,'Cleansing - Response'!$N:$N,'Cleansing - Response'!$O:$O,)</f>
        <v>Yes / Sometimes</v>
      </c>
      <c r="CO210" s="86">
        <f>IF(Form_Responses1811121314[[#This Row],[Answer - B7-6]]="Yes / Sometimes",1,0)</f>
        <v>1</v>
      </c>
      <c r="CP210" s="87" t="str">
        <f>IF(COUNTIF(Form_Responses1811121314[[#This Row],[Answer - B7-1]:[Answer - B7-6]], "Yes / Sometimes") &gt; 4, "More than 4 times","Up to 4 times")</f>
        <v>More than 4 times</v>
      </c>
      <c r="CQ210" s="152">
        <f>IF(Form_Responses1811121314[[#This Row],[Answer - B7 (Overall)]]="More than 4 times",1,0)</f>
        <v>1</v>
      </c>
    </row>
    <row r="211" spans="1:95" ht="13.2" hidden="1" x14ac:dyDescent="0.25">
      <c r="A211" s="82">
        <v>45573.384647337967</v>
      </c>
      <c r="B211" s="83" t="s">
        <v>658</v>
      </c>
      <c r="C211" s="84" t="s">
        <v>659</v>
      </c>
      <c r="D211" s="83">
        <v>10.7</v>
      </c>
      <c r="E211" s="83">
        <v>0.08</v>
      </c>
      <c r="F211" s="83" t="s">
        <v>423</v>
      </c>
      <c r="G211" s="83" t="s">
        <v>76</v>
      </c>
      <c r="H211" s="83" t="s">
        <v>648</v>
      </c>
      <c r="I211" s="83" t="s">
        <v>73</v>
      </c>
      <c r="J211" s="83" t="s">
        <v>64</v>
      </c>
      <c r="K211" s="83" t="s">
        <v>84</v>
      </c>
      <c r="L211" s="83" t="s">
        <v>64</v>
      </c>
      <c r="M211" s="83" t="s">
        <v>78</v>
      </c>
      <c r="N211" s="83" t="s">
        <v>64</v>
      </c>
      <c r="O211" s="83" t="s">
        <v>64</v>
      </c>
      <c r="P211" s="83" t="s">
        <v>84</v>
      </c>
      <c r="Q211" s="83" t="s">
        <v>64</v>
      </c>
      <c r="R211" s="83" t="s">
        <v>64</v>
      </c>
      <c r="S211" s="83" t="s">
        <v>64</v>
      </c>
      <c r="T211" s="83" t="s">
        <v>64</v>
      </c>
      <c r="U211" s="83" t="s">
        <v>84</v>
      </c>
      <c r="V211" s="83" t="s">
        <v>64</v>
      </c>
      <c r="W211" s="83" t="s">
        <v>64</v>
      </c>
      <c r="X211" s="83" t="s">
        <v>64</v>
      </c>
      <c r="Y211" s="83" t="s">
        <v>64</v>
      </c>
      <c r="Z211" s="83" t="s">
        <v>66</v>
      </c>
      <c r="AA211" s="83" t="s">
        <v>65</v>
      </c>
      <c r="AB211" s="83" t="s">
        <v>66</v>
      </c>
      <c r="AC211" s="83" t="s">
        <v>65</v>
      </c>
      <c r="AD211" s="83" t="s">
        <v>66</v>
      </c>
      <c r="AE211" s="83" t="s">
        <v>65</v>
      </c>
      <c r="AF211" s="83" t="s">
        <v>66</v>
      </c>
      <c r="AG211" s="83" t="s">
        <v>66</v>
      </c>
      <c r="AH211" s="83" t="s">
        <v>66</v>
      </c>
      <c r="AI211" s="83" t="s">
        <v>79</v>
      </c>
      <c r="AJ211" s="83" t="s">
        <v>65</v>
      </c>
      <c r="AK211" s="83" t="s">
        <v>65</v>
      </c>
      <c r="AL211" s="83" t="s">
        <v>66</v>
      </c>
      <c r="AM211" s="83" t="s">
        <v>66</v>
      </c>
      <c r="AN211" s="83" t="s">
        <v>65</v>
      </c>
      <c r="AO211" s="83" t="s">
        <v>66</v>
      </c>
      <c r="AP211" s="83" t="s">
        <v>85</v>
      </c>
      <c r="AQ211" s="83" t="s">
        <v>85</v>
      </c>
      <c r="AR211" s="83" t="s">
        <v>63</v>
      </c>
      <c r="AS211" s="83" t="s">
        <v>97</v>
      </c>
      <c r="AT211" s="83" t="s">
        <v>87</v>
      </c>
      <c r="AU211" s="83" t="s">
        <v>85</v>
      </c>
      <c r="AV211" s="83" t="s">
        <v>71</v>
      </c>
      <c r="AW211" s="83" t="s">
        <v>72</v>
      </c>
      <c r="AX211" s="83" t="s">
        <v>73</v>
      </c>
      <c r="AY211" s="83" t="s">
        <v>72</v>
      </c>
      <c r="AZ211" s="83" t="s">
        <v>63</v>
      </c>
      <c r="BA211" s="83" t="s">
        <v>72</v>
      </c>
      <c r="BB211" s="83" t="s">
        <v>73</v>
      </c>
      <c r="BC211" s="83" t="s">
        <v>73</v>
      </c>
      <c r="BD211" s="83"/>
      <c r="BE211" s="83" t="s">
        <v>73</v>
      </c>
      <c r="BF211" s="83"/>
      <c r="BG211" s="87" t="s">
        <v>631</v>
      </c>
      <c r="BH211" s="86" t="s">
        <v>60</v>
      </c>
      <c r="BI211" s="76" t="s">
        <v>1415</v>
      </c>
      <c r="BJ211">
        <f t="shared" si="9"/>
        <v>13</v>
      </c>
      <c r="BK211" s="87">
        <f t="shared" si="10"/>
        <v>54</v>
      </c>
      <c r="BL211" s="87"/>
      <c r="BM211" s="86" t="str">
        <f>_xlfn.XLOOKUP(Form_Responses1811121314[[#This Row],[Sekolah School (Cleansed)]],'Quality Check'!$B$11:$B$14,'Quality Check'!$C$11:$C$14,)</f>
        <v>Urban</v>
      </c>
      <c r="BN211" s="86" t="str">
        <f>_xlfn.XLOOKUP(Form_Responses1811121314[[#This Row],[Sekolah School (Cleansed)]],'Quality Check'!$B$11:$B$14,'Quality Check'!$D$11:$D$14,)</f>
        <v>Intervention Group (IG)</v>
      </c>
      <c r="BO211" s="87" t="str">
        <f>_xlfn.XLOOKUP(AS211,'Cleansing - Toothpaste Brand'!A:A,'Cleansing - Toothpaste Brand'!B:B,)</f>
        <v>Darlie</v>
      </c>
      <c r="BP211" s="87"/>
      <c r="BQ21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11" s="86" t="str">
        <f>_xlfn.XLOOKUP(AP211,'Cleansing - Response'!E:E,'Cleansing - Response'!F:F,)</f>
        <v>2 days and more</v>
      </c>
      <c r="BS211" s="86">
        <f>IF(Form_Responses1811121314[[#This Row],[Answer - B1]]="2 days and more",1,0)</f>
        <v>1</v>
      </c>
      <c r="BT211" s="86" t="str">
        <f>_xlfn.XLOOKUP(AQ211,'Cleansing - Response'!E:E,'Cleansing - Response'!F:F,)</f>
        <v>2 days and more</v>
      </c>
      <c r="BU211" s="86">
        <f>IF(Form_Responses1811121314[[#This Row],[Answer - B2]]="2 days and more",1,0)</f>
        <v>1</v>
      </c>
      <c r="BV211" s="86" t="str">
        <f t="shared" si="11"/>
        <v>Ya / Yes</v>
      </c>
      <c r="BW211" s="86">
        <f>IF(Form_Responses1811121314[[#This Row],[Answer - B3]]="Ya / Yes",1,0)</f>
        <v>1</v>
      </c>
      <c r="BX211" s="86" t="str">
        <f>_xlfn.XLOOKUP(AT211,'Cleansing - Response'!E:E,'Cleansing - Response'!F:F,)</f>
        <v>Always</v>
      </c>
      <c r="BY211" s="86">
        <f>IF(Form_Responses1811121314[[#This Row],[Answer - B4]]="Always",1,0)</f>
        <v>1</v>
      </c>
      <c r="BZ211" s="86" t="str">
        <f>_xlfn.XLOOKUP(AU211,'Cleansing - Response'!H:H,'Cleansing - Response'!I:I,)</f>
        <v>Using dental floss at least once</v>
      </c>
      <c r="CA211" s="86">
        <f>IF(Form_Responses1811121314[[#This Row],[Answer - B5]]="Sometimes / When in need",2,IF(Form_Responses1811121314[[#This Row],[Answer - B5]]="Using dental floss at least once",1,0))</f>
        <v>1</v>
      </c>
      <c r="CB211" s="86" t="str">
        <f>_xlfn.XLOOKUP(AV211,'Cleansing - Response'!K:K,'Cleansing - Response'!L:L,)</f>
        <v>Up to 1 time a day</v>
      </c>
      <c r="CC211" s="86">
        <f>IF(Form_Responses1811121314[[#This Row],[Answer - B6]]="More than 1 time a day",1,0)</f>
        <v>0</v>
      </c>
      <c r="CD211" s="86" t="str">
        <f>_xlfn.XLOOKUP(AW211,'Cleansing - Response'!$N:$N,'Cleansing - Response'!$O:$O,)</f>
        <v>Yes / Sometimes</v>
      </c>
      <c r="CE211" s="86">
        <f>IF(Form_Responses1811121314[[#This Row],[Answer - B7-1]]="Yes / Sometimes",1,0)</f>
        <v>1</v>
      </c>
      <c r="CF211" s="86" t="str">
        <f>_xlfn.XLOOKUP(AX211,'Cleansing - Response'!$N:$N,'Cleansing - Response'!$O:$O,)</f>
        <v>No</v>
      </c>
      <c r="CG211" s="86">
        <f>IF(Form_Responses1811121314[[#This Row],[Answer - B7-2]]="Yes / Sometimes",1,0)</f>
        <v>0</v>
      </c>
      <c r="CH211" s="86" t="str">
        <f>_xlfn.XLOOKUP(AY211,'Cleansing - Response'!$N:$N,'Cleansing - Response'!$O:$O,)</f>
        <v>Yes / Sometimes</v>
      </c>
      <c r="CI211" s="86">
        <f>IF(Form_Responses1811121314[[#This Row],[Answer - B7-3]]="Yes / Sometimes",1,0)</f>
        <v>1</v>
      </c>
      <c r="CJ211" s="86" t="str">
        <f>_xlfn.XLOOKUP(AZ211,'Cleansing - Response'!$N:$N,'Cleansing - Response'!$O:$O,)</f>
        <v>Yes / Sometimes</v>
      </c>
      <c r="CK211" s="86">
        <f>IF(Form_Responses1811121314[[#This Row],[Answer - B7-4]]="Yes / Sometimes",1,0)</f>
        <v>1</v>
      </c>
      <c r="CL211" s="86" t="str">
        <f>_xlfn.XLOOKUP(BA211,'Cleansing - Response'!$N:$N,'Cleansing - Response'!$O:$O,)</f>
        <v>Yes / Sometimes</v>
      </c>
      <c r="CM211" s="86">
        <f>IF(Form_Responses1811121314[[#This Row],[Answer - B7-5]]="Yes / Sometimes",1,0)</f>
        <v>1</v>
      </c>
      <c r="CN211" s="86" t="str">
        <f>_xlfn.XLOOKUP(BB211,'Cleansing - Response'!$N:$N,'Cleansing - Response'!$O:$O,)</f>
        <v>No</v>
      </c>
      <c r="CO211" s="86">
        <f>IF(Form_Responses1811121314[[#This Row],[Answer - B7-6]]="Yes / Sometimes",1,0)</f>
        <v>0</v>
      </c>
      <c r="CP211" s="87" t="str">
        <f>IF(COUNTIF(Form_Responses1811121314[[#This Row],[Answer - B7-1]:[Answer - B7-6]], "Yes / Sometimes") &gt; 4, "More than 4 times","Up to 4 times")</f>
        <v>Up to 4 times</v>
      </c>
      <c r="CQ211" s="152">
        <f>IF(Form_Responses1811121314[[#This Row],[Answer - B7 (Overall)]]="More than 4 times",1,0)</f>
        <v>0</v>
      </c>
    </row>
    <row r="212" spans="1:95" ht="13.2" hidden="1" x14ac:dyDescent="0.25">
      <c r="A212" s="82">
        <v>45573.385597905093</v>
      </c>
      <c r="B212" s="83" t="s">
        <v>660</v>
      </c>
      <c r="C212" s="84" t="s">
        <v>661</v>
      </c>
      <c r="D212" s="83">
        <v>100</v>
      </c>
      <c r="E212" s="83">
        <v>1.25</v>
      </c>
      <c r="F212" s="83" t="s">
        <v>423</v>
      </c>
      <c r="G212" s="83" t="s">
        <v>76</v>
      </c>
      <c r="H212" s="83" t="s">
        <v>634</v>
      </c>
      <c r="I212" s="83" t="s">
        <v>63</v>
      </c>
      <c r="J212" s="83" t="s">
        <v>64</v>
      </c>
      <c r="K212" s="83" t="s">
        <v>84</v>
      </c>
      <c r="L212" s="83" t="s">
        <v>64</v>
      </c>
      <c r="M212" s="83" t="s">
        <v>84</v>
      </c>
      <c r="N212" s="83" t="s">
        <v>64</v>
      </c>
      <c r="O212" s="83" t="s">
        <v>84</v>
      </c>
      <c r="P212" s="83" t="s">
        <v>84</v>
      </c>
      <c r="Q212" s="83" t="s">
        <v>84</v>
      </c>
      <c r="R212" s="83" t="s">
        <v>64</v>
      </c>
      <c r="S212" s="83" t="s">
        <v>64</v>
      </c>
      <c r="T212" s="83" t="s">
        <v>64</v>
      </c>
      <c r="U212" s="83" t="s">
        <v>84</v>
      </c>
      <c r="V212" s="83" t="s">
        <v>64</v>
      </c>
      <c r="W212" s="83" t="s">
        <v>84</v>
      </c>
      <c r="X212" s="83" t="s">
        <v>84</v>
      </c>
      <c r="Y212" s="83" t="s">
        <v>64</v>
      </c>
      <c r="Z212" s="83" t="s">
        <v>66</v>
      </c>
      <c r="AA212" s="83" t="s">
        <v>66</v>
      </c>
      <c r="AB212" s="83" t="s">
        <v>66</v>
      </c>
      <c r="AC212" s="83" t="s">
        <v>66</v>
      </c>
      <c r="AD212" s="83" t="s">
        <v>66</v>
      </c>
      <c r="AE212" s="83" t="s">
        <v>66</v>
      </c>
      <c r="AF212" s="83" t="s">
        <v>66</v>
      </c>
      <c r="AG212" s="83" t="s">
        <v>66</v>
      </c>
      <c r="AH212" s="83" t="s">
        <v>79</v>
      </c>
      <c r="AI212" s="83" t="s">
        <v>79</v>
      </c>
      <c r="AJ212" s="83" t="s">
        <v>66</v>
      </c>
      <c r="AK212" s="83" t="s">
        <v>66</v>
      </c>
      <c r="AL212" s="83" t="s">
        <v>66</v>
      </c>
      <c r="AM212" s="83" t="s">
        <v>66</v>
      </c>
      <c r="AN212" s="83" t="s">
        <v>66</v>
      </c>
      <c r="AO212" s="83" t="s">
        <v>66</v>
      </c>
      <c r="AP212" s="83" t="s">
        <v>67</v>
      </c>
      <c r="AQ212" s="83" t="s">
        <v>67</v>
      </c>
      <c r="AR212" s="83" t="s">
        <v>86</v>
      </c>
      <c r="AS212" s="83" t="s">
        <v>68</v>
      </c>
      <c r="AT212" s="83" t="s">
        <v>69</v>
      </c>
      <c r="AU212" s="83" t="s">
        <v>70</v>
      </c>
      <c r="AV212" s="83" t="s">
        <v>71</v>
      </c>
      <c r="AW212" s="83" t="s">
        <v>73</v>
      </c>
      <c r="AX212" s="83" t="s">
        <v>73</v>
      </c>
      <c r="AY212" s="83" t="s">
        <v>72</v>
      </c>
      <c r="AZ212" s="83" t="s">
        <v>63</v>
      </c>
      <c r="BA212" s="83" t="s">
        <v>63</v>
      </c>
      <c r="BB212" s="83" t="s">
        <v>72</v>
      </c>
      <c r="BC212" s="83" t="s">
        <v>73</v>
      </c>
      <c r="BD212" s="83"/>
      <c r="BE212" s="83" t="s">
        <v>73</v>
      </c>
      <c r="BF212" s="83"/>
      <c r="BG212" s="87" t="s">
        <v>631</v>
      </c>
      <c r="BH212" s="86" t="s">
        <v>60</v>
      </c>
      <c r="BI212" s="76" t="s">
        <v>1414</v>
      </c>
      <c r="BJ212">
        <f t="shared" si="9"/>
        <v>8</v>
      </c>
      <c r="BK212" s="87">
        <f t="shared" si="10"/>
        <v>47</v>
      </c>
      <c r="BL212" s="87"/>
      <c r="BM212" s="86" t="str">
        <f>_xlfn.XLOOKUP(Form_Responses1811121314[[#This Row],[Sekolah School (Cleansed)]],'Quality Check'!$B$11:$B$14,'Quality Check'!$C$11:$C$14,)</f>
        <v>Urban</v>
      </c>
      <c r="BN212" s="86" t="str">
        <f>_xlfn.XLOOKUP(Form_Responses1811121314[[#This Row],[Sekolah School (Cleansed)]],'Quality Check'!$B$11:$B$14,'Quality Check'!$D$11:$D$14,)</f>
        <v>Intervention Group (IG)</v>
      </c>
      <c r="BO212" s="87" t="str">
        <f>_xlfn.XLOOKUP(AS212,'Cleansing - Toothpaste Brand'!A:A,'Cleansing - Toothpaste Brand'!B:B,)</f>
        <v>Colgate</v>
      </c>
      <c r="BP212" s="87"/>
      <c r="BQ21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12" s="86" t="str">
        <f>_xlfn.XLOOKUP(AP212,'Cleansing - Response'!E:E,'Cleansing - Response'!F:F,)</f>
        <v>2 days and more</v>
      </c>
      <c r="BS212" s="86">
        <f>IF(Form_Responses1811121314[[#This Row],[Answer - B1]]="2 days and more",1,0)</f>
        <v>1</v>
      </c>
      <c r="BT212" s="86" t="str">
        <f>_xlfn.XLOOKUP(AQ212,'Cleansing - Response'!E:E,'Cleansing - Response'!F:F,)</f>
        <v>2 days and more</v>
      </c>
      <c r="BU212" s="86">
        <f>IF(Form_Responses1811121314[[#This Row],[Answer - B2]]="2 days and more",1,0)</f>
        <v>1</v>
      </c>
      <c r="BV212" s="86" t="str">
        <f t="shared" si="11"/>
        <v>Ya / Yes</v>
      </c>
      <c r="BW212" s="86">
        <f>IF(Form_Responses1811121314[[#This Row],[Answer - B3]]="Ya / Yes",1,0)</f>
        <v>1</v>
      </c>
      <c r="BX212" s="86" t="str">
        <f>_xlfn.XLOOKUP(AT212,'Cleansing - Response'!E:E,'Cleansing - Response'!F:F,)</f>
        <v>Rarely / Sometimes</v>
      </c>
      <c r="BY212" s="86">
        <f>IF(Form_Responses1811121314[[#This Row],[Answer - B4]]="Always",1,0)</f>
        <v>0</v>
      </c>
      <c r="BZ212" s="86" t="str">
        <f>_xlfn.XLOOKUP(AU212,'Cleansing - Response'!H:H,'Cleansing - Response'!I:I,)</f>
        <v>Sometimes / When in need</v>
      </c>
      <c r="CA212" s="86">
        <f>IF(Form_Responses1811121314[[#This Row],[Answer - B5]]="Sometimes / When in need",2,IF(Form_Responses1811121314[[#This Row],[Answer - B5]]="Using dental floss at least once",1,0))</f>
        <v>2</v>
      </c>
      <c r="CB212" s="86" t="str">
        <f>_xlfn.XLOOKUP(AV212,'Cleansing - Response'!K:K,'Cleansing - Response'!L:L,)</f>
        <v>Up to 1 time a day</v>
      </c>
      <c r="CC212" s="86">
        <f>IF(Form_Responses1811121314[[#This Row],[Answer - B6]]="More than 1 time a day",1,0)</f>
        <v>0</v>
      </c>
      <c r="CD212" s="86" t="str">
        <f>_xlfn.XLOOKUP(AW212,'Cleansing - Response'!$N:$N,'Cleansing - Response'!$O:$O,)</f>
        <v>No</v>
      </c>
      <c r="CE212" s="86">
        <f>IF(Form_Responses1811121314[[#This Row],[Answer - B7-1]]="Yes / Sometimes",1,0)</f>
        <v>0</v>
      </c>
      <c r="CF212" s="86" t="str">
        <f>_xlfn.XLOOKUP(AX212,'Cleansing - Response'!$N:$N,'Cleansing - Response'!$O:$O,)</f>
        <v>No</v>
      </c>
      <c r="CG212" s="86">
        <f>IF(Form_Responses1811121314[[#This Row],[Answer - B7-2]]="Yes / Sometimes",1,0)</f>
        <v>0</v>
      </c>
      <c r="CH212" s="86" t="str">
        <f>_xlfn.XLOOKUP(AY212,'Cleansing - Response'!$N:$N,'Cleansing - Response'!$O:$O,)</f>
        <v>Yes / Sometimes</v>
      </c>
      <c r="CI212" s="86">
        <f>IF(Form_Responses1811121314[[#This Row],[Answer - B7-3]]="Yes / Sometimes",1,0)</f>
        <v>1</v>
      </c>
      <c r="CJ212" s="86" t="str">
        <f>_xlfn.XLOOKUP(AZ212,'Cleansing - Response'!$N:$N,'Cleansing - Response'!$O:$O,)</f>
        <v>Yes / Sometimes</v>
      </c>
      <c r="CK212" s="86">
        <f>IF(Form_Responses1811121314[[#This Row],[Answer - B7-4]]="Yes / Sometimes",1,0)</f>
        <v>1</v>
      </c>
      <c r="CL212" s="86" t="str">
        <f>_xlfn.XLOOKUP(BA212,'Cleansing - Response'!$N:$N,'Cleansing - Response'!$O:$O,)</f>
        <v>Yes / Sometimes</v>
      </c>
      <c r="CM212" s="86">
        <f>IF(Form_Responses1811121314[[#This Row],[Answer - B7-5]]="Yes / Sometimes",1,0)</f>
        <v>1</v>
      </c>
      <c r="CN212" s="86" t="str">
        <f>_xlfn.XLOOKUP(BB212,'Cleansing - Response'!$N:$N,'Cleansing - Response'!$O:$O,)</f>
        <v>Yes / Sometimes</v>
      </c>
      <c r="CO212" s="86">
        <f>IF(Form_Responses1811121314[[#This Row],[Answer - B7-6]]="Yes / Sometimes",1,0)</f>
        <v>1</v>
      </c>
      <c r="CP212" s="87" t="str">
        <f>IF(COUNTIF(Form_Responses1811121314[[#This Row],[Answer - B7-1]:[Answer - B7-6]], "Yes / Sometimes") &gt; 4, "More than 4 times","Up to 4 times")</f>
        <v>Up to 4 times</v>
      </c>
      <c r="CQ212" s="152">
        <f>IF(Form_Responses1811121314[[#This Row],[Answer - B7 (Overall)]]="More than 4 times",1,0)</f>
        <v>0</v>
      </c>
    </row>
    <row r="213" spans="1:95" ht="13.2" hidden="1" x14ac:dyDescent="0.25">
      <c r="A213" s="82">
        <v>45573.386784317132</v>
      </c>
      <c r="B213" s="83" t="s">
        <v>662</v>
      </c>
      <c r="C213" s="84" t="s">
        <v>663</v>
      </c>
      <c r="D213" s="83">
        <v>100</v>
      </c>
      <c r="E213" s="83">
        <v>0.71</v>
      </c>
      <c r="F213" s="83" t="s">
        <v>423</v>
      </c>
      <c r="G213" s="83" t="s">
        <v>76</v>
      </c>
      <c r="H213" s="83" t="s">
        <v>614</v>
      </c>
      <c r="I213" s="83" t="s">
        <v>63</v>
      </c>
      <c r="J213" s="83" t="s">
        <v>64</v>
      </c>
      <c r="K213" s="83" t="s">
        <v>64</v>
      </c>
      <c r="L213" s="83" t="s">
        <v>64</v>
      </c>
      <c r="M213" s="83" t="s">
        <v>78</v>
      </c>
      <c r="N213" s="83" t="s">
        <v>64</v>
      </c>
      <c r="O213" s="83" t="s">
        <v>64</v>
      </c>
      <c r="P213" s="83" t="s">
        <v>64</v>
      </c>
      <c r="Q213" s="83" t="s">
        <v>64</v>
      </c>
      <c r="R213" s="83" t="s">
        <v>64</v>
      </c>
      <c r="S213" s="83" t="s">
        <v>64</v>
      </c>
      <c r="T213" s="83" t="s">
        <v>64</v>
      </c>
      <c r="U213" s="83" t="s">
        <v>64</v>
      </c>
      <c r="V213" s="83" t="s">
        <v>64</v>
      </c>
      <c r="W213" s="83" t="s">
        <v>64</v>
      </c>
      <c r="X213" s="83" t="s">
        <v>64</v>
      </c>
      <c r="Y213" s="83" t="s">
        <v>64</v>
      </c>
      <c r="Z213" s="83" t="s">
        <v>66</v>
      </c>
      <c r="AA213" s="83" t="s">
        <v>66</v>
      </c>
      <c r="AB213" s="83" t="s">
        <v>66</v>
      </c>
      <c r="AC213" s="83" t="s">
        <v>66</v>
      </c>
      <c r="AD213" s="83" t="s">
        <v>66</v>
      </c>
      <c r="AE213" s="83" t="s">
        <v>66</v>
      </c>
      <c r="AF213" s="83" t="s">
        <v>66</v>
      </c>
      <c r="AG213" s="83" t="s">
        <v>66</v>
      </c>
      <c r="AH213" s="83" t="s">
        <v>66</v>
      </c>
      <c r="AI213" s="83" t="s">
        <v>79</v>
      </c>
      <c r="AJ213" s="83" t="s">
        <v>66</v>
      </c>
      <c r="AK213" s="83" t="s">
        <v>66</v>
      </c>
      <c r="AL213" s="83" t="s">
        <v>66</v>
      </c>
      <c r="AM213" s="83" t="s">
        <v>66</v>
      </c>
      <c r="AN213" s="83" t="s">
        <v>66</v>
      </c>
      <c r="AO213" s="83" t="s">
        <v>66</v>
      </c>
      <c r="AP213" s="83" t="s">
        <v>67</v>
      </c>
      <c r="AQ213" s="83" t="s">
        <v>67</v>
      </c>
      <c r="AR213" s="83" t="s">
        <v>63</v>
      </c>
      <c r="AS213" s="83" t="s">
        <v>81</v>
      </c>
      <c r="AT213" s="83" t="s">
        <v>69</v>
      </c>
      <c r="AU213" s="83" t="s">
        <v>70</v>
      </c>
      <c r="AV213" s="83" t="s">
        <v>71</v>
      </c>
      <c r="AW213" s="83" t="s">
        <v>72</v>
      </c>
      <c r="AX213" s="83" t="s">
        <v>72</v>
      </c>
      <c r="AY213" s="83" t="s">
        <v>63</v>
      </c>
      <c r="AZ213" s="83" t="s">
        <v>63</v>
      </c>
      <c r="BA213" s="83" t="s">
        <v>63</v>
      </c>
      <c r="BB213" s="83" t="s">
        <v>63</v>
      </c>
      <c r="BC213" s="83" t="s">
        <v>73</v>
      </c>
      <c r="BD213" s="83"/>
      <c r="BE213" s="83" t="s">
        <v>73</v>
      </c>
      <c r="BF213" s="83"/>
      <c r="BG213" s="87" t="s">
        <v>631</v>
      </c>
      <c r="BH213" s="86" t="s">
        <v>60</v>
      </c>
      <c r="BI213" s="76" t="s">
        <v>1414</v>
      </c>
      <c r="BJ213">
        <f t="shared" si="9"/>
        <v>16</v>
      </c>
      <c r="BK213" s="87">
        <f t="shared" si="10"/>
        <v>48</v>
      </c>
      <c r="BL213" s="87"/>
      <c r="BM213" s="86" t="str">
        <f>_xlfn.XLOOKUP(Form_Responses1811121314[[#This Row],[Sekolah School (Cleansed)]],'Quality Check'!$B$11:$B$14,'Quality Check'!$C$11:$C$14,)</f>
        <v>Urban</v>
      </c>
      <c r="BN213" s="86" t="str">
        <f>_xlfn.XLOOKUP(Form_Responses1811121314[[#This Row],[Sekolah School (Cleansed)]],'Quality Check'!$B$11:$B$14,'Quality Check'!$D$11:$D$14,)</f>
        <v>Intervention Group (IG)</v>
      </c>
      <c r="BO213" s="87" t="str">
        <f>_xlfn.XLOOKUP(AS213,'Cleansing - Toothpaste Brand'!A:A,'Cleansing - Toothpaste Brand'!B:B,)</f>
        <v>Colgate</v>
      </c>
      <c r="BP213" s="87"/>
      <c r="BQ21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13" s="86" t="str">
        <f>_xlfn.XLOOKUP(AP213,'Cleansing - Response'!E:E,'Cleansing - Response'!F:F,)</f>
        <v>2 days and more</v>
      </c>
      <c r="BS213" s="86">
        <f>IF(Form_Responses1811121314[[#This Row],[Answer - B1]]="2 days and more",1,0)</f>
        <v>1</v>
      </c>
      <c r="BT213" s="86" t="str">
        <f>_xlfn.XLOOKUP(AQ213,'Cleansing - Response'!E:E,'Cleansing - Response'!F:F,)</f>
        <v>2 days and more</v>
      </c>
      <c r="BU213" s="86">
        <f>IF(Form_Responses1811121314[[#This Row],[Answer - B2]]="2 days and more",1,0)</f>
        <v>1</v>
      </c>
      <c r="BV213" s="86" t="str">
        <f t="shared" si="11"/>
        <v>Ya / Yes</v>
      </c>
      <c r="BW213" s="86">
        <f>IF(Form_Responses1811121314[[#This Row],[Answer - B3]]="Ya / Yes",1,0)</f>
        <v>1</v>
      </c>
      <c r="BX213" s="86" t="str">
        <f>_xlfn.XLOOKUP(AT213,'Cleansing - Response'!E:E,'Cleansing - Response'!F:F,)</f>
        <v>Rarely / Sometimes</v>
      </c>
      <c r="BY213" s="86">
        <f>IF(Form_Responses1811121314[[#This Row],[Answer - B4]]="Always",1,0)</f>
        <v>0</v>
      </c>
      <c r="BZ213" s="86" t="str">
        <f>_xlfn.XLOOKUP(AU213,'Cleansing - Response'!H:H,'Cleansing - Response'!I:I,)</f>
        <v>Sometimes / When in need</v>
      </c>
      <c r="CA213" s="86">
        <f>IF(Form_Responses1811121314[[#This Row],[Answer - B5]]="Sometimes / When in need",2,IF(Form_Responses1811121314[[#This Row],[Answer - B5]]="Using dental floss at least once",1,0))</f>
        <v>2</v>
      </c>
      <c r="CB213" s="86" t="str">
        <f>_xlfn.XLOOKUP(AV213,'Cleansing - Response'!K:K,'Cleansing - Response'!L:L,)</f>
        <v>Up to 1 time a day</v>
      </c>
      <c r="CC213" s="86">
        <f>IF(Form_Responses1811121314[[#This Row],[Answer - B6]]="More than 1 time a day",1,0)</f>
        <v>0</v>
      </c>
      <c r="CD213" s="86" t="str">
        <f>_xlfn.XLOOKUP(AW213,'Cleansing - Response'!$N:$N,'Cleansing - Response'!$O:$O,)</f>
        <v>Yes / Sometimes</v>
      </c>
      <c r="CE213" s="86">
        <f>IF(Form_Responses1811121314[[#This Row],[Answer - B7-1]]="Yes / Sometimes",1,0)</f>
        <v>1</v>
      </c>
      <c r="CF213" s="86" t="str">
        <f>_xlfn.XLOOKUP(AX213,'Cleansing - Response'!$N:$N,'Cleansing - Response'!$O:$O,)</f>
        <v>Yes / Sometimes</v>
      </c>
      <c r="CG213" s="86">
        <f>IF(Form_Responses1811121314[[#This Row],[Answer - B7-2]]="Yes / Sometimes",1,0)</f>
        <v>1</v>
      </c>
      <c r="CH213" s="86" t="str">
        <f>_xlfn.XLOOKUP(AY213,'Cleansing - Response'!$N:$N,'Cleansing - Response'!$O:$O,)</f>
        <v>Yes / Sometimes</v>
      </c>
      <c r="CI213" s="86">
        <f>IF(Form_Responses1811121314[[#This Row],[Answer - B7-3]]="Yes / Sometimes",1,0)</f>
        <v>1</v>
      </c>
      <c r="CJ213" s="86" t="str">
        <f>_xlfn.XLOOKUP(AZ213,'Cleansing - Response'!$N:$N,'Cleansing - Response'!$O:$O,)</f>
        <v>Yes / Sometimes</v>
      </c>
      <c r="CK213" s="86">
        <f>IF(Form_Responses1811121314[[#This Row],[Answer - B7-4]]="Yes / Sometimes",1,0)</f>
        <v>1</v>
      </c>
      <c r="CL213" s="86" t="str">
        <f>_xlfn.XLOOKUP(BA213,'Cleansing - Response'!$N:$N,'Cleansing - Response'!$O:$O,)</f>
        <v>Yes / Sometimes</v>
      </c>
      <c r="CM213" s="86">
        <f>IF(Form_Responses1811121314[[#This Row],[Answer - B7-5]]="Yes / Sometimes",1,0)</f>
        <v>1</v>
      </c>
      <c r="CN213" s="86" t="str">
        <f>_xlfn.XLOOKUP(BB213,'Cleansing - Response'!$N:$N,'Cleansing - Response'!$O:$O,)</f>
        <v>Yes / Sometimes</v>
      </c>
      <c r="CO213" s="86">
        <f>IF(Form_Responses1811121314[[#This Row],[Answer - B7-6]]="Yes / Sometimes",1,0)</f>
        <v>1</v>
      </c>
      <c r="CP213" s="87" t="str">
        <f>IF(COUNTIF(Form_Responses1811121314[[#This Row],[Answer - B7-1]:[Answer - B7-6]], "Yes / Sometimes") &gt; 4, "More than 4 times","Up to 4 times")</f>
        <v>More than 4 times</v>
      </c>
      <c r="CQ213" s="152">
        <f>IF(Form_Responses1811121314[[#This Row],[Answer - B7 (Overall)]]="More than 4 times",1,0)</f>
        <v>1</v>
      </c>
    </row>
    <row r="214" spans="1:95" ht="13.2" hidden="1" x14ac:dyDescent="0.25">
      <c r="A214" s="82">
        <v>45573.387280208335</v>
      </c>
      <c r="B214" s="83" t="s">
        <v>664</v>
      </c>
      <c r="C214" s="84" t="s">
        <v>665</v>
      </c>
      <c r="D214" s="83">
        <v>33.93</v>
      </c>
      <c r="E214" s="83">
        <v>0.21</v>
      </c>
      <c r="F214" s="83" t="s">
        <v>423</v>
      </c>
      <c r="G214" s="83" t="s">
        <v>539</v>
      </c>
      <c r="H214" s="83" t="s">
        <v>631</v>
      </c>
      <c r="I214" s="83" t="s">
        <v>63</v>
      </c>
      <c r="J214" s="83" t="s">
        <v>64</v>
      </c>
      <c r="K214" s="83" t="s">
        <v>64</v>
      </c>
      <c r="L214" s="83" t="s">
        <v>64</v>
      </c>
      <c r="M214" s="83" t="s">
        <v>78</v>
      </c>
      <c r="N214" s="83" t="s">
        <v>64</v>
      </c>
      <c r="O214" s="83" t="s">
        <v>84</v>
      </c>
      <c r="P214" s="83" t="s">
        <v>84</v>
      </c>
      <c r="Q214" s="83" t="s">
        <v>64</v>
      </c>
      <c r="R214" s="83" t="s">
        <v>64</v>
      </c>
      <c r="S214" s="83" t="s">
        <v>64</v>
      </c>
      <c r="T214" s="83" t="s">
        <v>64</v>
      </c>
      <c r="U214" s="83" t="s">
        <v>64</v>
      </c>
      <c r="V214" s="83" t="s">
        <v>64</v>
      </c>
      <c r="W214" s="83" t="s">
        <v>84</v>
      </c>
      <c r="X214" s="83" t="s">
        <v>84</v>
      </c>
      <c r="Y214" s="83" t="s">
        <v>64</v>
      </c>
      <c r="Z214" s="83" t="s">
        <v>66</v>
      </c>
      <c r="AA214" s="83" t="s">
        <v>66</v>
      </c>
      <c r="AB214" s="83" t="s">
        <v>66</v>
      </c>
      <c r="AC214" s="83" t="s">
        <v>101</v>
      </c>
      <c r="AD214" s="83" t="s">
        <v>66</v>
      </c>
      <c r="AE214" s="83" t="s">
        <v>66</v>
      </c>
      <c r="AF214" s="83" t="s">
        <v>66</v>
      </c>
      <c r="AG214" s="83" t="s">
        <v>66</v>
      </c>
      <c r="AH214" s="83" t="s">
        <v>66</v>
      </c>
      <c r="AI214" s="83" t="s">
        <v>66</v>
      </c>
      <c r="AJ214" s="83" t="s">
        <v>66</v>
      </c>
      <c r="AK214" s="83" t="s">
        <v>66</v>
      </c>
      <c r="AL214" s="83" t="s">
        <v>66</v>
      </c>
      <c r="AM214" s="83" t="s">
        <v>66</v>
      </c>
      <c r="AN214" s="83" t="s">
        <v>66</v>
      </c>
      <c r="AO214" s="83" t="s">
        <v>66</v>
      </c>
      <c r="AP214" s="83" t="s">
        <v>67</v>
      </c>
      <c r="AQ214" s="83" t="s">
        <v>67</v>
      </c>
      <c r="AR214" s="83" t="s">
        <v>86</v>
      </c>
      <c r="AS214" s="83" t="s">
        <v>68</v>
      </c>
      <c r="AT214" s="83" t="s">
        <v>87</v>
      </c>
      <c r="AU214" s="83" t="s">
        <v>67</v>
      </c>
      <c r="AV214" s="83" t="s">
        <v>71</v>
      </c>
      <c r="AW214" s="83" t="s">
        <v>63</v>
      </c>
      <c r="AX214" s="83" t="s">
        <v>72</v>
      </c>
      <c r="AY214" s="83" t="s">
        <v>63</v>
      </c>
      <c r="AZ214" s="83" t="s">
        <v>72</v>
      </c>
      <c r="BA214" s="83" t="s">
        <v>63</v>
      </c>
      <c r="BB214" s="83" t="s">
        <v>73</v>
      </c>
      <c r="BC214" s="83" t="s">
        <v>73</v>
      </c>
      <c r="BD214" s="83"/>
      <c r="BE214" s="83" t="s">
        <v>73</v>
      </c>
      <c r="BF214" s="83"/>
      <c r="BG214" s="87" t="s">
        <v>631</v>
      </c>
      <c r="BH214" s="86" t="s">
        <v>60</v>
      </c>
      <c r="BI214" s="76" t="s">
        <v>1414</v>
      </c>
      <c r="BJ214">
        <f t="shared" si="9"/>
        <v>12</v>
      </c>
      <c r="BK214" s="87">
        <f t="shared" si="10"/>
        <v>45</v>
      </c>
      <c r="BL214" s="87"/>
      <c r="BM214" s="86" t="str">
        <f>_xlfn.XLOOKUP(Form_Responses1811121314[[#This Row],[Sekolah School (Cleansed)]],'Quality Check'!$B$11:$B$14,'Quality Check'!$C$11:$C$14,)</f>
        <v>Urban</v>
      </c>
      <c r="BN214" s="86" t="str">
        <f>_xlfn.XLOOKUP(Form_Responses1811121314[[#This Row],[Sekolah School (Cleansed)]],'Quality Check'!$B$11:$B$14,'Quality Check'!$D$11:$D$14,)</f>
        <v>Intervention Group (IG)</v>
      </c>
      <c r="BO214" s="87" t="str">
        <f>_xlfn.XLOOKUP(AS214,'Cleansing - Toothpaste Brand'!A:A,'Cleansing - Toothpaste Brand'!B:B,)</f>
        <v>Colgate</v>
      </c>
      <c r="BP214" s="87"/>
      <c r="BQ21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14" s="86" t="str">
        <f>_xlfn.XLOOKUP(AP214,'Cleansing - Response'!E:E,'Cleansing - Response'!F:F,)</f>
        <v>2 days and more</v>
      </c>
      <c r="BS214" s="86">
        <f>IF(Form_Responses1811121314[[#This Row],[Answer - B1]]="2 days and more",1,0)</f>
        <v>1</v>
      </c>
      <c r="BT214" s="86" t="str">
        <f>_xlfn.XLOOKUP(AQ214,'Cleansing - Response'!E:E,'Cleansing - Response'!F:F,)</f>
        <v>2 days and more</v>
      </c>
      <c r="BU214" s="86">
        <f>IF(Form_Responses1811121314[[#This Row],[Answer - B2]]="2 days and more",1,0)</f>
        <v>1</v>
      </c>
      <c r="BV214" s="86" t="str">
        <f t="shared" si="11"/>
        <v>Ya / Yes</v>
      </c>
      <c r="BW214" s="86">
        <f>IF(Form_Responses1811121314[[#This Row],[Answer - B3]]="Ya / Yes",1,0)</f>
        <v>1</v>
      </c>
      <c r="BX214" s="86" t="str">
        <f>_xlfn.XLOOKUP(AT214,'Cleansing - Response'!E:E,'Cleansing - Response'!F:F,)</f>
        <v>Always</v>
      </c>
      <c r="BY214" s="86">
        <f>IF(Form_Responses1811121314[[#This Row],[Answer - B4]]="Always",1,0)</f>
        <v>1</v>
      </c>
      <c r="BZ214" s="86" t="str">
        <f>_xlfn.XLOOKUP(AU214,'Cleansing - Response'!H:H,'Cleansing - Response'!I:I,)</f>
        <v>Using dental floss at least once</v>
      </c>
      <c r="CA214" s="86">
        <f>IF(Form_Responses1811121314[[#This Row],[Answer - B5]]="Sometimes / When in need",2,IF(Form_Responses1811121314[[#This Row],[Answer - B5]]="Using dental floss at least once",1,0))</f>
        <v>1</v>
      </c>
      <c r="CB214" s="86" t="str">
        <f>_xlfn.XLOOKUP(AV214,'Cleansing - Response'!K:K,'Cleansing - Response'!L:L,)</f>
        <v>Up to 1 time a day</v>
      </c>
      <c r="CC214" s="86">
        <f>IF(Form_Responses1811121314[[#This Row],[Answer - B6]]="More than 1 time a day",1,0)</f>
        <v>0</v>
      </c>
      <c r="CD214" s="86" t="str">
        <f>_xlfn.XLOOKUP(AW214,'Cleansing - Response'!$N:$N,'Cleansing - Response'!$O:$O,)</f>
        <v>Yes / Sometimes</v>
      </c>
      <c r="CE214" s="86">
        <f>IF(Form_Responses1811121314[[#This Row],[Answer - B7-1]]="Yes / Sometimes",1,0)</f>
        <v>1</v>
      </c>
      <c r="CF214" s="86" t="str">
        <f>_xlfn.XLOOKUP(AX214,'Cleansing - Response'!$N:$N,'Cleansing - Response'!$O:$O,)</f>
        <v>Yes / Sometimes</v>
      </c>
      <c r="CG214" s="86">
        <f>IF(Form_Responses1811121314[[#This Row],[Answer - B7-2]]="Yes / Sometimes",1,0)</f>
        <v>1</v>
      </c>
      <c r="CH214" s="86" t="str">
        <f>_xlfn.XLOOKUP(AY214,'Cleansing - Response'!$N:$N,'Cleansing - Response'!$O:$O,)</f>
        <v>Yes / Sometimes</v>
      </c>
      <c r="CI214" s="86">
        <f>IF(Form_Responses1811121314[[#This Row],[Answer - B7-3]]="Yes / Sometimes",1,0)</f>
        <v>1</v>
      </c>
      <c r="CJ214" s="86" t="str">
        <f>_xlfn.XLOOKUP(AZ214,'Cleansing - Response'!$N:$N,'Cleansing - Response'!$O:$O,)</f>
        <v>Yes / Sometimes</v>
      </c>
      <c r="CK214" s="86">
        <f>IF(Form_Responses1811121314[[#This Row],[Answer - B7-4]]="Yes / Sometimes",1,0)</f>
        <v>1</v>
      </c>
      <c r="CL214" s="86" t="str">
        <f>_xlfn.XLOOKUP(BA214,'Cleansing - Response'!$N:$N,'Cleansing - Response'!$O:$O,)</f>
        <v>Yes / Sometimes</v>
      </c>
      <c r="CM214" s="86">
        <f>IF(Form_Responses1811121314[[#This Row],[Answer - B7-5]]="Yes / Sometimes",1,0)</f>
        <v>1</v>
      </c>
      <c r="CN214" s="86" t="str">
        <f>_xlfn.XLOOKUP(BB214,'Cleansing - Response'!$N:$N,'Cleansing - Response'!$O:$O,)</f>
        <v>No</v>
      </c>
      <c r="CO214" s="86">
        <f>IF(Form_Responses1811121314[[#This Row],[Answer - B7-6]]="Yes / Sometimes",1,0)</f>
        <v>0</v>
      </c>
      <c r="CP214" s="87" t="str">
        <f>IF(COUNTIF(Form_Responses1811121314[[#This Row],[Answer - B7-1]:[Answer - B7-6]], "Yes / Sometimes") &gt; 4, "More than 4 times","Up to 4 times")</f>
        <v>More than 4 times</v>
      </c>
      <c r="CQ214" s="152">
        <f>IF(Form_Responses1811121314[[#This Row],[Answer - B7 (Overall)]]="More than 4 times",1,0)</f>
        <v>1</v>
      </c>
    </row>
    <row r="215" spans="1:95" ht="13.2" hidden="1" x14ac:dyDescent="0.25">
      <c r="A215" s="82">
        <v>45573.394556840278</v>
      </c>
      <c r="B215" s="83" t="s">
        <v>666</v>
      </c>
      <c r="C215" s="84" t="s">
        <v>667</v>
      </c>
      <c r="D215" s="83">
        <v>100</v>
      </c>
      <c r="E215" s="83">
        <v>1.38</v>
      </c>
      <c r="F215" s="83" t="s">
        <v>423</v>
      </c>
      <c r="G215" s="83" t="s">
        <v>76</v>
      </c>
      <c r="H215" s="83" t="s">
        <v>631</v>
      </c>
      <c r="I215" s="83" t="s">
        <v>73</v>
      </c>
      <c r="J215" s="83" t="s">
        <v>64</v>
      </c>
      <c r="K215" s="83" t="s">
        <v>64</v>
      </c>
      <c r="L215" s="83" t="s">
        <v>64</v>
      </c>
      <c r="M215" s="83" t="s">
        <v>78</v>
      </c>
      <c r="N215" s="83" t="s">
        <v>64</v>
      </c>
      <c r="O215" s="83" t="s">
        <v>84</v>
      </c>
      <c r="P215" s="83" t="s">
        <v>84</v>
      </c>
      <c r="Q215" s="83" t="s">
        <v>84</v>
      </c>
      <c r="R215" s="83" t="s">
        <v>64</v>
      </c>
      <c r="S215" s="83" t="s">
        <v>64</v>
      </c>
      <c r="T215" s="83" t="s">
        <v>64</v>
      </c>
      <c r="U215" s="83" t="s">
        <v>64</v>
      </c>
      <c r="V215" s="83" t="s">
        <v>64</v>
      </c>
      <c r="W215" s="83" t="s">
        <v>64</v>
      </c>
      <c r="X215" s="83" t="s">
        <v>64</v>
      </c>
      <c r="Y215" s="83" t="s">
        <v>78</v>
      </c>
      <c r="Z215" s="83" t="s">
        <v>66</v>
      </c>
      <c r="AA215" s="83" t="s">
        <v>65</v>
      </c>
      <c r="AB215" s="83" t="s">
        <v>79</v>
      </c>
      <c r="AC215" s="83" t="s">
        <v>65</v>
      </c>
      <c r="AD215" s="83" t="s">
        <v>65</v>
      </c>
      <c r="AE215" s="83" t="s">
        <v>65</v>
      </c>
      <c r="AF215" s="83" t="s">
        <v>66</v>
      </c>
      <c r="AG215" s="83" t="s">
        <v>66</v>
      </c>
      <c r="AH215" s="83" t="s">
        <v>79</v>
      </c>
      <c r="AI215" s="83" t="s">
        <v>66</v>
      </c>
      <c r="AJ215" s="83" t="s">
        <v>66</v>
      </c>
      <c r="AK215" s="83" t="s">
        <v>65</v>
      </c>
      <c r="AL215" s="83" t="s">
        <v>66</v>
      </c>
      <c r="AM215" s="83" t="s">
        <v>65</v>
      </c>
      <c r="AN215" s="83" t="s">
        <v>79</v>
      </c>
      <c r="AO215" s="83" t="s">
        <v>66</v>
      </c>
      <c r="AP215" s="83" t="s">
        <v>67</v>
      </c>
      <c r="AQ215" s="83" t="s">
        <v>67</v>
      </c>
      <c r="AR215" s="83" t="s">
        <v>63</v>
      </c>
      <c r="AS215" s="83" t="s">
        <v>668</v>
      </c>
      <c r="AT215" s="83" t="s">
        <v>69</v>
      </c>
      <c r="AU215" s="83" t="s">
        <v>70</v>
      </c>
      <c r="AV215" s="83" t="s">
        <v>132</v>
      </c>
      <c r="AW215" s="83" t="s">
        <v>72</v>
      </c>
      <c r="AX215" s="83" t="s">
        <v>72</v>
      </c>
      <c r="AY215" s="83" t="s">
        <v>63</v>
      </c>
      <c r="AZ215" s="83" t="s">
        <v>63</v>
      </c>
      <c r="BA215" s="83" t="s">
        <v>73</v>
      </c>
      <c r="BB215" s="83" t="s">
        <v>73</v>
      </c>
      <c r="BC215" s="83" t="s">
        <v>73</v>
      </c>
      <c r="BD215" s="83"/>
      <c r="BE215" s="83" t="s">
        <v>73</v>
      </c>
      <c r="BF215" s="83"/>
      <c r="BG215" s="87" t="s">
        <v>631</v>
      </c>
      <c r="BH215" s="86" t="s">
        <v>60</v>
      </c>
      <c r="BI215" s="76" t="s">
        <v>1415</v>
      </c>
      <c r="BJ215">
        <f t="shared" si="9"/>
        <v>12</v>
      </c>
      <c r="BK215" s="87">
        <f t="shared" si="10"/>
        <v>50</v>
      </c>
      <c r="BL215" s="87"/>
      <c r="BM215" s="86" t="str">
        <f>_xlfn.XLOOKUP(Form_Responses1811121314[[#This Row],[Sekolah School (Cleansed)]],'Quality Check'!$B$11:$B$14,'Quality Check'!$C$11:$C$14,)</f>
        <v>Urban</v>
      </c>
      <c r="BN215" s="86" t="str">
        <f>_xlfn.XLOOKUP(Form_Responses1811121314[[#This Row],[Sekolah School (Cleansed)]],'Quality Check'!$B$11:$B$14,'Quality Check'!$D$11:$D$14,)</f>
        <v>Intervention Group (IG)</v>
      </c>
      <c r="BO215" s="87" t="str">
        <f>_xlfn.XLOOKUP(AS215,'Cleansing - Toothpaste Brand'!A:A,'Cleansing - Toothpaste Brand'!B:B,)</f>
        <v>Neem</v>
      </c>
      <c r="BP215" s="87"/>
      <c r="BQ21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15" s="86" t="str">
        <f>_xlfn.XLOOKUP(AP215,'Cleansing - Response'!E:E,'Cleansing - Response'!F:F,)</f>
        <v>2 days and more</v>
      </c>
      <c r="BS215" s="86">
        <f>IF(Form_Responses1811121314[[#This Row],[Answer - B1]]="2 days and more",1,0)</f>
        <v>1</v>
      </c>
      <c r="BT215" s="86" t="str">
        <f>_xlfn.XLOOKUP(AQ215,'Cleansing - Response'!E:E,'Cleansing - Response'!F:F,)</f>
        <v>2 days and more</v>
      </c>
      <c r="BU215" s="86">
        <f>IF(Form_Responses1811121314[[#This Row],[Answer - B2]]="2 days and more",1,0)</f>
        <v>1</v>
      </c>
      <c r="BV215" s="86" t="str">
        <f t="shared" si="11"/>
        <v>Ya / Yes</v>
      </c>
      <c r="BW215" s="86">
        <f>IF(Form_Responses1811121314[[#This Row],[Answer - B3]]="Ya / Yes",1,0)</f>
        <v>1</v>
      </c>
      <c r="BX215" s="86" t="str">
        <f>_xlfn.XLOOKUP(AT215,'Cleansing - Response'!E:E,'Cleansing - Response'!F:F,)</f>
        <v>Rarely / Sometimes</v>
      </c>
      <c r="BY215" s="86">
        <f>IF(Form_Responses1811121314[[#This Row],[Answer - B4]]="Always",1,0)</f>
        <v>0</v>
      </c>
      <c r="BZ215" s="86" t="str">
        <f>_xlfn.XLOOKUP(AU215,'Cleansing - Response'!H:H,'Cleansing - Response'!I:I,)</f>
        <v>Sometimes / When in need</v>
      </c>
      <c r="CA215" s="86">
        <f>IF(Form_Responses1811121314[[#This Row],[Answer - B5]]="Sometimes / When in need",2,IF(Form_Responses1811121314[[#This Row],[Answer - B5]]="Using dental floss at least once",1,0))</f>
        <v>2</v>
      </c>
      <c r="CB215" s="86" t="str">
        <f>_xlfn.XLOOKUP(AV215,'Cleansing - Response'!K:K,'Cleansing - Response'!L:L,)</f>
        <v>Up to 1 time a day</v>
      </c>
      <c r="CC215" s="86">
        <f>IF(Form_Responses1811121314[[#This Row],[Answer - B6]]="More than 1 time a day",1,0)</f>
        <v>0</v>
      </c>
      <c r="CD215" s="86" t="str">
        <f>_xlfn.XLOOKUP(AW215,'Cleansing - Response'!$N:$N,'Cleansing - Response'!$O:$O,)</f>
        <v>Yes / Sometimes</v>
      </c>
      <c r="CE215" s="86">
        <f>IF(Form_Responses1811121314[[#This Row],[Answer - B7-1]]="Yes / Sometimes",1,0)</f>
        <v>1</v>
      </c>
      <c r="CF215" s="86" t="str">
        <f>_xlfn.XLOOKUP(AX215,'Cleansing - Response'!$N:$N,'Cleansing - Response'!$O:$O,)</f>
        <v>Yes / Sometimes</v>
      </c>
      <c r="CG215" s="86">
        <f>IF(Form_Responses1811121314[[#This Row],[Answer - B7-2]]="Yes / Sometimes",1,0)</f>
        <v>1</v>
      </c>
      <c r="CH215" s="86" t="str">
        <f>_xlfn.XLOOKUP(AY215,'Cleansing - Response'!$N:$N,'Cleansing - Response'!$O:$O,)</f>
        <v>Yes / Sometimes</v>
      </c>
      <c r="CI215" s="86">
        <f>IF(Form_Responses1811121314[[#This Row],[Answer - B7-3]]="Yes / Sometimes",1,0)</f>
        <v>1</v>
      </c>
      <c r="CJ215" s="86" t="str">
        <f>_xlfn.XLOOKUP(AZ215,'Cleansing - Response'!$N:$N,'Cleansing - Response'!$O:$O,)</f>
        <v>Yes / Sometimes</v>
      </c>
      <c r="CK215" s="86">
        <f>IF(Form_Responses1811121314[[#This Row],[Answer - B7-4]]="Yes / Sometimes",1,0)</f>
        <v>1</v>
      </c>
      <c r="CL215" s="86" t="str">
        <f>_xlfn.XLOOKUP(BA215,'Cleansing - Response'!$N:$N,'Cleansing - Response'!$O:$O,)</f>
        <v>No</v>
      </c>
      <c r="CM215" s="86">
        <f>IF(Form_Responses1811121314[[#This Row],[Answer - B7-5]]="Yes / Sometimes",1,0)</f>
        <v>0</v>
      </c>
      <c r="CN215" s="86" t="str">
        <f>_xlfn.XLOOKUP(BB215,'Cleansing - Response'!$N:$N,'Cleansing - Response'!$O:$O,)</f>
        <v>No</v>
      </c>
      <c r="CO215" s="86">
        <f>IF(Form_Responses1811121314[[#This Row],[Answer - B7-6]]="Yes / Sometimes",1,0)</f>
        <v>0</v>
      </c>
      <c r="CP215" s="87" t="str">
        <f>IF(COUNTIF(Form_Responses1811121314[[#This Row],[Answer - B7-1]:[Answer - B7-6]], "Yes / Sometimes") &gt; 4, "More than 4 times","Up to 4 times")</f>
        <v>Up to 4 times</v>
      </c>
      <c r="CQ215" s="152">
        <f>IF(Form_Responses1811121314[[#This Row],[Answer - B7 (Overall)]]="More than 4 times",1,0)</f>
        <v>0</v>
      </c>
    </row>
    <row r="216" spans="1:95" ht="13.2" hidden="1" x14ac:dyDescent="0.25">
      <c r="A216" s="82">
        <v>45573.395885011574</v>
      </c>
      <c r="B216" s="83" t="s">
        <v>669</v>
      </c>
      <c r="C216" s="84" t="s">
        <v>670</v>
      </c>
      <c r="D216" s="83">
        <v>54.46</v>
      </c>
      <c r="E216" s="83">
        <v>0.08</v>
      </c>
      <c r="F216" s="83" t="s">
        <v>423</v>
      </c>
      <c r="G216" s="83" t="s">
        <v>76</v>
      </c>
      <c r="H216" s="83" t="s">
        <v>614</v>
      </c>
      <c r="I216" s="83" t="s">
        <v>63</v>
      </c>
      <c r="J216" s="83" t="s">
        <v>64</v>
      </c>
      <c r="K216" s="83" t="s">
        <v>64</v>
      </c>
      <c r="L216" s="83" t="s">
        <v>64</v>
      </c>
      <c r="M216" s="83" t="s">
        <v>78</v>
      </c>
      <c r="N216" s="83" t="s">
        <v>64</v>
      </c>
      <c r="O216" s="83" t="s">
        <v>64</v>
      </c>
      <c r="P216" s="83" t="s">
        <v>64</v>
      </c>
      <c r="Q216" s="83" t="s">
        <v>64</v>
      </c>
      <c r="R216" s="83" t="s">
        <v>64</v>
      </c>
      <c r="S216" s="83" t="s">
        <v>64</v>
      </c>
      <c r="T216" s="83" t="s">
        <v>64</v>
      </c>
      <c r="U216" s="83" t="s">
        <v>64</v>
      </c>
      <c r="V216" s="83" t="s">
        <v>64</v>
      </c>
      <c r="W216" s="83" t="s">
        <v>64</v>
      </c>
      <c r="X216" s="83" t="s">
        <v>64</v>
      </c>
      <c r="Y216" s="83" t="s">
        <v>64</v>
      </c>
      <c r="Z216" s="83" t="s">
        <v>65</v>
      </c>
      <c r="AA216" s="83" t="s">
        <v>65</v>
      </c>
      <c r="AB216" s="83" t="s">
        <v>66</v>
      </c>
      <c r="AC216" s="83" t="s">
        <v>65</v>
      </c>
      <c r="AD216" s="83" t="s">
        <v>65</v>
      </c>
      <c r="AE216" s="83" t="s">
        <v>65</v>
      </c>
      <c r="AF216" s="83" t="s">
        <v>66</v>
      </c>
      <c r="AG216" s="83" t="s">
        <v>65</v>
      </c>
      <c r="AH216" s="83" t="s">
        <v>65</v>
      </c>
      <c r="AI216" s="83" t="s">
        <v>101</v>
      </c>
      <c r="AJ216" s="83" t="s">
        <v>66</v>
      </c>
      <c r="AK216" s="83" t="s">
        <v>65</v>
      </c>
      <c r="AL216" s="83" t="s">
        <v>66</v>
      </c>
      <c r="AM216" s="83" t="s">
        <v>66</v>
      </c>
      <c r="AN216" s="83" t="s">
        <v>65</v>
      </c>
      <c r="AO216" s="83" t="s">
        <v>65</v>
      </c>
      <c r="AP216" s="83" t="s">
        <v>67</v>
      </c>
      <c r="AQ216" s="83" t="s">
        <v>67</v>
      </c>
      <c r="AR216" s="83" t="s">
        <v>63</v>
      </c>
      <c r="AS216" s="83" t="s">
        <v>68</v>
      </c>
      <c r="AT216" s="83" t="s">
        <v>87</v>
      </c>
      <c r="AU216" s="83" t="s">
        <v>70</v>
      </c>
      <c r="AV216" s="83" t="s">
        <v>71</v>
      </c>
      <c r="AW216" s="83" t="s">
        <v>72</v>
      </c>
      <c r="AX216" s="83" t="s">
        <v>72</v>
      </c>
      <c r="AY216" s="83" t="s">
        <v>72</v>
      </c>
      <c r="AZ216" s="83" t="s">
        <v>73</v>
      </c>
      <c r="BA216" s="83" t="s">
        <v>72</v>
      </c>
      <c r="BB216" s="83" t="s">
        <v>73</v>
      </c>
      <c r="BC216" s="83" t="s">
        <v>73</v>
      </c>
      <c r="BD216" s="83"/>
      <c r="BE216" s="83" t="s">
        <v>73</v>
      </c>
      <c r="BF216" s="83"/>
      <c r="BG216" s="87" t="s">
        <v>631</v>
      </c>
      <c r="BH216" s="86" t="s">
        <v>60</v>
      </c>
      <c r="BI216" s="76" t="s">
        <v>1414</v>
      </c>
      <c r="BJ216">
        <f t="shared" si="9"/>
        <v>16</v>
      </c>
      <c r="BK216" s="87">
        <f t="shared" si="10"/>
        <v>59</v>
      </c>
      <c r="BL216" s="87"/>
      <c r="BM216" s="86" t="str">
        <f>_xlfn.XLOOKUP(Form_Responses1811121314[[#This Row],[Sekolah School (Cleansed)]],'Quality Check'!$B$11:$B$14,'Quality Check'!$C$11:$C$14,)</f>
        <v>Urban</v>
      </c>
      <c r="BN216" s="86" t="str">
        <f>_xlfn.XLOOKUP(Form_Responses1811121314[[#This Row],[Sekolah School (Cleansed)]],'Quality Check'!$B$11:$B$14,'Quality Check'!$D$11:$D$14,)</f>
        <v>Intervention Group (IG)</v>
      </c>
      <c r="BO216" s="87" t="str">
        <f>_xlfn.XLOOKUP(AS216,'Cleansing - Toothpaste Brand'!A:A,'Cleansing - Toothpaste Brand'!B:B,)</f>
        <v>Colgate</v>
      </c>
      <c r="BP216" s="87"/>
      <c r="BQ21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16" s="86" t="str">
        <f>_xlfn.XLOOKUP(AP216,'Cleansing - Response'!E:E,'Cleansing - Response'!F:F,)</f>
        <v>2 days and more</v>
      </c>
      <c r="BS216" s="86">
        <f>IF(Form_Responses1811121314[[#This Row],[Answer - B1]]="2 days and more",1,0)</f>
        <v>1</v>
      </c>
      <c r="BT216" s="86" t="str">
        <f>_xlfn.XLOOKUP(AQ216,'Cleansing - Response'!E:E,'Cleansing - Response'!F:F,)</f>
        <v>2 days and more</v>
      </c>
      <c r="BU216" s="86">
        <f>IF(Form_Responses1811121314[[#This Row],[Answer - B2]]="2 days and more",1,0)</f>
        <v>1</v>
      </c>
      <c r="BV216" s="86" t="str">
        <f t="shared" si="11"/>
        <v>Ya / Yes</v>
      </c>
      <c r="BW216" s="86">
        <f>IF(Form_Responses1811121314[[#This Row],[Answer - B3]]="Ya / Yes",1,0)</f>
        <v>1</v>
      </c>
      <c r="BX216" s="86" t="str">
        <f>_xlfn.XLOOKUP(AT216,'Cleansing - Response'!E:E,'Cleansing - Response'!F:F,)</f>
        <v>Always</v>
      </c>
      <c r="BY216" s="86">
        <f>IF(Form_Responses1811121314[[#This Row],[Answer - B4]]="Always",1,0)</f>
        <v>1</v>
      </c>
      <c r="BZ216" s="86" t="str">
        <f>_xlfn.XLOOKUP(AU216,'Cleansing - Response'!H:H,'Cleansing - Response'!I:I,)</f>
        <v>Sometimes / When in need</v>
      </c>
      <c r="CA216" s="86">
        <f>IF(Form_Responses1811121314[[#This Row],[Answer - B5]]="Sometimes / When in need",2,IF(Form_Responses1811121314[[#This Row],[Answer - B5]]="Using dental floss at least once",1,0))</f>
        <v>2</v>
      </c>
      <c r="CB216" s="86" t="str">
        <f>_xlfn.XLOOKUP(AV216,'Cleansing - Response'!K:K,'Cleansing - Response'!L:L,)</f>
        <v>Up to 1 time a day</v>
      </c>
      <c r="CC216" s="86">
        <f>IF(Form_Responses1811121314[[#This Row],[Answer - B6]]="More than 1 time a day",1,0)</f>
        <v>0</v>
      </c>
      <c r="CD216" s="86" t="str">
        <f>_xlfn.XLOOKUP(AW216,'Cleansing - Response'!$N:$N,'Cleansing - Response'!$O:$O,)</f>
        <v>Yes / Sometimes</v>
      </c>
      <c r="CE216" s="86">
        <f>IF(Form_Responses1811121314[[#This Row],[Answer - B7-1]]="Yes / Sometimes",1,0)</f>
        <v>1</v>
      </c>
      <c r="CF216" s="86" t="str">
        <f>_xlfn.XLOOKUP(AX216,'Cleansing - Response'!$N:$N,'Cleansing - Response'!$O:$O,)</f>
        <v>Yes / Sometimes</v>
      </c>
      <c r="CG216" s="86">
        <f>IF(Form_Responses1811121314[[#This Row],[Answer - B7-2]]="Yes / Sometimes",1,0)</f>
        <v>1</v>
      </c>
      <c r="CH216" s="86" t="str">
        <f>_xlfn.XLOOKUP(AY216,'Cleansing - Response'!$N:$N,'Cleansing - Response'!$O:$O,)</f>
        <v>Yes / Sometimes</v>
      </c>
      <c r="CI216" s="86">
        <f>IF(Form_Responses1811121314[[#This Row],[Answer - B7-3]]="Yes / Sometimes",1,0)</f>
        <v>1</v>
      </c>
      <c r="CJ216" s="86" t="str">
        <f>_xlfn.XLOOKUP(AZ216,'Cleansing - Response'!$N:$N,'Cleansing - Response'!$O:$O,)</f>
        <v>No</v>
      </c>
      <c r="CK216" s="86">
        <f>IF(Form_Responses1811121314[[#This Row],[Answer - B7-4]]="Yes / Sometimes",1,0)</f>
        <v>0</v>
      </c>
      <c r="CL216" s="86" t="str">
        <f>_xlfn.XLOOKUP(BA216,'Cleansing - Response'!$N:$N,'Cleansing - Response'!$O:$O,)</f>
        <v>Yes / Sometimes</v>
      </c>
      <c r="CM216" s="86">
        <f>IF(Form_Responses1811121314[[#This Row],[Answer - B7-5]]="Yes / Sometimes",1,0)</f>
        <v>1</v>
      </c>
      <c r="CN216" s="86" t="str">
        <f>_xlfn.XLOOKUP(BB216,'Cleansing - Response'!$N:$N,'Cleansing - Response'!$O:$O,)</f>
        <v>No</v>
      </c>
      <c r="CO216" s="86">
        <f>IF(Form_Responses1811121314[[#This Row],[Answer - B7-6]]="Yes / Sometimes",1,0)</f>
        <v>0</v>
      </c>
      <c r="CP216" s="87" t="str">
        <f>IF(COUNTIF(Form_Responses1811121314[[#This Row],[Answer - B7-1]:[Answer - B7-6]], "Yes / Sometimes") &gt; 4, "More than 4 times","Up to 4 times")</f>
        <v>Up to 4 times</v>
      </c>
      <c r="CQ216" s="152">
        <f>IF(Form_Responses1811121314[[#This Row],[Answer - B7 (Overall)]]="More than 4 times",1,0)</f>
        <v>0</v>
      </c>
    </row>
    <row r="217" spans="1:95" ht="13.2" hidden="1" x14ac:dyDescent="0.25">
      <c r="A217" s="82">
        <v>45573.396000706023</v>
      </c>
      <c r="B217" s="83" t="s">
        <v>671</v>
      </c>
      <c r="C217" s="84" t="s">
        <v>672</v>
      </c>
      <c r="D217" s="83">
        <v>100</v>
      </c>
      <c r="E217" s="83">
        <v>1.29</v>
      </c>
      <c r="F217" s="83" t="s">
        <v>114</v>
      </c>
      <c r="G217" s="83" t="s">
        <v>76</v>
      </c>
      <c r="H217" s="83" t="s">
        <v>631</v>
      </c>
      <c r="I217" s="83" t="s">
        <v>63</v>
      </c>
      <c r="J217" s="83" t="s">
        <v>64</v>
      </c>
      <c r="K217" s="83" t="s">
        <v>64</v>
      </c>
      <c r="L217" s="83" t="s">
        <v>64</v>
      </c>
      <c r="M217" s="83" t="s">
        <v>78</v>
      </c>
      <c r="N217" s="83" t="s">
        <v>64</v>
      </c>
      <c r="O217" s="83" t="s">
        <v>84</v>
      </c>
      <c r="P217" s="83" t="s">
        <v>64</v>
      </c>
      <c r="Q217" s="83" t="s">
        <v>64</v>
      </c>
      <c r="R217" s="83" t="s">
        <v>64</v>
      </c>
      <c r="S217" s="83" t="s">
        <v>64</v>
      </c>
      <c r="T217" s="83" t="s">
        <v>64</v>
      </c>
      <c r="U217" s="83" t="s">
        <v>78</v>
      </c>
      <c r="V217" s="83" t="s">
        <v>64</v>
      </c>
      <c r="W217" s="83" t="s">
        <v>64</v>
      </c>
      <c r="X217" s="83" t="s">
        <v>64</v>
      </c>
      <c r="Y217" s="83" t="s">
        <v>64</v>
      </c>
      <c r="Z217" s="83" t="s">
        <v>66</v>
      </c>
      <c r="AA217" s="83" t="s">
        <v>65</v>
      </c>
      <c r="AB217" s="83" t="s">
        <v>66</v>
      </c>
      <c r="AC217" s="83" t="s">
        <v>66</v>
      </c>
      <c r="AD217" s="83" t="s">
        <v>65</v>
      </c>
      <c r="AE217" s="83" t="s">
        <v>66</v>
      </c>
      <c r="AF217" s="83" t="s">
        <v>66</v>
      </c>
      <c r="AG217" s="83" t="s">
        <v>66</v>
      </c>
      <c r="AH217" s="83" t="s">
        <v>65</v>
      </c>
      <c r="AI217" s="83" t="s">
        <v>79</v>
      </c>
      <c r="AJ217" s="83" t="s">
        <v>66</v>
      </c>
      <c r="AK217" s="83" t="s">
        <v>66</v>
      </c>
      <c r="AL217" s="83" t="s">
        <v>66</v>
      </c>
      <c r="AM217" s="83" t="s">
        <v>65</v>
      </c>
      <c r="AN217" s="83" t="s">
        <v>66</v>
      </c>
      <c r="AO217" s="83" t="s">
        <v>66</v>
      </c>
      <c r="AP217" s="83" t="s">
        <v>85</v>
      </c>
      <c r="AQ217" s="83" t="s">
        <v>85</v>
      </c>
      <c r="AR217" s="83" t="s">
        <v>63</v>
      </c>
      <c r="AS217" s="83" t="s">
        <v>115</v>
      </c>
      <c r="AT217" s="83" t="s">
        <v>87</v>
      </c>
      <c r="AU217" s="83" t="s">
        <v>67</v>
      </c>
      <c r="AV217" s="83" t="s">
        <v>71</v>
      </c>
      <c r="AW217" s="83" t="s">
        <v>72</v>
      </c>
      <c r="AX217" s="83" t="s">
        <v>72</v>
      </c>
      <c r="AY217" s="83" t="s">
        <v>72</v>
      </c>
      <c r="AZ217" s="83" t="s">
        <v>72</v>
      </c>
      <c r="BA217" s="83" t="s">
        <v>72</v>
      </c>
      <c r="BB217" s="83" t="s">
        <v>72</v>
      </c>
      <c r="BC217" s="83" t="s">
        <v>73</v>
      </c>
      <c r="BD217" s="83"/>
      <c r="BE217" s="83" t="s">
        <v>63</v>
      </c>
      <c r="BF217" s="83" t="s">
        <v>271</v>
      </c>
      <c r="BG217" s="87" t="s">
        <v>631</v>
      </c>
      <c r="BH217" s="87" t="s">
        <v>114</v>
      </c>
      <c r="BI217" s="76" t="s">
        <v>1414</v>
      </c>
      <c r="BJ217">
        <f t="shared" si="9"/>
        <v>14</v>
      </c>
      <c r="BK217" s="87">
        <f t="shared" si="10"/>
        <v>52</v>
      </c>
      <c r="BL217" s="87"/>
      <c r="BM217" s="86" t="str">
        <f>_xlfn.XLOOKUP(Form_Responses1811121314[[#This Row],[Sekolah School (Cleansed)]],'Quality Check'!$B$11:$B$14,'Quality Check'!$C$11:$C$14,)</f>
        <v>Urban</v>
      </c>
      <c r="BN217" s="86" t="str">
        <f>_xlfn.XLOOKUP(Form_Responses1811121314[[#This Row],[Sekolah School (Cleansed)]],'Quality Check'!$B$11:$B$14,'Quality Check'!$D$11:$D$14,)</f>
        <v>Intervention Group (IG)</v>
      </c>
      <c r="BO217" s="87" t="str">
        <f>_xlfn.XLOOKUP(AS217,'Cleansing - Toothpaste Brand'!A:A,'Cleansing - Toothpaste Brand'!B:B,)</f>
        <v>Darlie</v>
      </c>
      <c r="BP217" s="87"/>
      <c r="BQ21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17" s="86" t="str">
        <f>_xlfn.XLOOKUP(AP217,'Cleansing - Response'!E:E,'Cleansing - Response'!F:F,)</f>
        <v>2 days and more</v>
      </c>
      <c r="BS217" s="86">
        <f>IF(Form_Responses1811121314[[#This Row],[Answer - B1]]="2 days and more",1,0)</f>
        <v>1</v>
      </c>
      <c r="BT217" s="86" t="str">
        <f>_xlfn.XLOOKUP(AQ217,'Cleansing - Response'!E:E,'Cleansing - Response'!F:F,)</f>
        <v>2 days and more</v>
      </c>
      <c r="BU217" s="86">
        <f>IF(Form_Responses1811121314[[#This Row],[Answer - B2]]="2 days and more",1,0)</f>
        <v>1</v>
      </c>
      <c r="BV217" s="86" t="str">
        <f t="shared" si="11"/>
        <v>Ya / Yes</v>
      </c>
      <c r="BW217" s="86">
        <f>IF(Form_Responses1811121314[[#This Row],[Answer - B3]]="Ya / Yes",1,0)</f>
        <v>1</v>
      </c>
      <c r="BX217" s="86" t="str">
        <f>_xlfn.XLOOKUP(AT217,'Cleansing - Response'!E:E,'Cleansing - Response'!F:F,)</f>
        <v>Always</v>
      </c>
      <c r="BY217" s="86">
        <f>IF(Form_Responses1811121314[[#This Row],[Answer - B4]]="Always",1,0)</f>
        <v>1</v>
      </c>
      <c r="BZ217" s="86" t="str">
        <f>_xlfn.XLOOKUP(AU217,'Cleansing - Response'!H:H,'Cleansing - Response'!I:I,)</f>
        <v>Using dental floss at least once</v>
      </c>
      <c r="CA217" s="86">
        <f>IF(Form_Responses1811121314[[#This Row],[Answer - B5]]="Sometimes / When in need",2,IF(Form_Responses1811121314[[#This Row],[Answer - B5]]="Using dental floss at least once",1,0))</f>
        <v>1</v>
      </c>
      <c r="CB217" s="86" t="str">
        <f>_xlfn.XLOOKUP(AV217,'Cleansing - Response'!K:K,'Cleansing - Response'!L:L,)</f>
        <v>Up to 1 time a day</v>
      </c>
      <c r="CC217" s="86">
        <f>IF(Form_Responses1811121314[[#This Row],[Answer - B6]]="More than 1 time a day",1,0)</f>
        <v>0</v>
      </c>
      <c r="CD217" s="86" t="str">
        <f>_xlfn.XLOOKUP(AW217,'Cleansing - Response'!$N:$N,'Cleansing - Response'!$O:$O,)</f>
        <v>Yes / Sometimes</v>
      </c>
      <c r="CE217" s="86">
        <f>IF(Form_Responses1811121314[[#This Row],[Answer - B7-1]]="Yes / Sometimes",1,0)</f>
        <v>1</v>
      </c>
      <c r="CF217" s="86" t="str">
        <f>_xlfn.XLOOKUP(AX217,'Cleansing - Response'!$N:$N,'Cleansing - Response'!$O:$O,)</f>
        <v>Yes / Sometimes</v>
      </c>
      <c r="CG217" s="86">
        <f>IF(Form_Responses1811121314[[#This Row],[Answer - B7-2]]="Yes / Sometimes",1,0)</f>
        <v>1</v>
      </c>
      <c r="CH217" s="86" t="str">
        <f>_xlfn.XLOOKUP(AY217,'Cleansing - Response'!$N:$N,'Cleansing - Response'!$O:$O,)</f>
        <v>Yes / Sometimes</v>
      </c>
      <c r="CI217" s="86">
        <f>IF(Form_Responses1811121314[[#This Row],[Answer - B7-3]]="Yes / Sometimes",1,0)</f>
        <v>1</v>
      </c>
      <c r="CJ217" s="86" t="str">
        <f>_xlfn.XLOOKUP(AZ217,'Cleansing - Response'!$N:$N,'Cleansing - Response'!$O:$O,)</f>
        <v>Yes / Sometimes</v>
      </c>
      <c r="CK217" s="86">
        <f>IF(Form_Responses1811121314[[#This Row],[Answer - B7-4]]="Yes / Sometimes",1,0)</f>
        <v>1</v>
      </c>
      <c r="CL217" s="86" t="str">
        <f>_xlfn.XLOOKUP(BA217,'Cleansing - Response'!$N:$N,'Cleansing - Response'!$O:$O,)</f>
        <v>Yes / Sometimes</v>
      </c>
      <c r="CM217" s="86">
        <f>IF(Form_Responses1811121314[[#This Row],[Answer - B7-5]]="Yes / Sometimes",1,0)</f>
        <v>1</v>
      </c>
      <c r="CN217" s="86" t="str">
        <f>_xlfn.XLOOKUP(BB217,'Cleansing - Response'!$N:$N,'Cleansing - Response'!$O:$O,)</f>
        <v>Yes / Sometimes</v>
      </c>
      <c r="CO217" s="86">
        <f>IF(Form_Responses1811121314[[#This Row],[Answer - B7-6]]="Yes / Sometimes",1,0)</f>
        <v>1</v>
      </c>
      <c r="CP217" s="87" t="str">
        <f>IF(COUNTIF(Form_Responses1811121314[[#This Row],[Answer - B7-1]:[Answer - B7-6]], "Yes / Sometimes") &gt; 4, "More than 4 times","Up to 4 times")</f>
        <v>More than 4 times</v>
      </c>
      <c r="CQ217" s="152">
        <f>IF(Form_Responses1811121314[[#This Row],[Answer - B7 (Overall)]]="More than 4 times",1,0)</f>
        <v>1</v>
      </c>
    </row>
    <row r="218" spans="1:95" ht="13.2" hidden="1" x14ac:dyDescent="0.25">
      <c r="A218" s="82">
        <v>45573.396306041672</v>
      </c>
      <c r="B218" s="83" t="s">
        <v>673</v>
      </c>
      <c r="C218" s="84" t="s">
        <v>674</v>
      </c>
      <c r="D218" s="83">
        <v>58.93</v>
      </c>
      <c r="E218" s="83">
        <v>0.63</v>
      </c>
      <c r="F218" s="83" t="s">
        <v>423</v>
      </c>
      <c r="G218" s="83" t="s">
        <v>539</v>
      </c>
      <c r="H218" s="83" t="s">
        <v>618</v>
      </c>
      <c r="I218" s="83" t="s">
        <v>63</v>
      </c>
      <c r="J218" s="83" t="s">
        <v>64</v>
      </c>
      <c r="K218" s="83" t="s">
        <v>84</v>
      </c>
      <c r="L218" s="83" t="s">
        <v>64</v>
      </c>
      <c r="M218" s="83" t="s">
        <v>64</v>
      </c>
      <c r="N218" s="83" t="s">
        <v>64</v>
      </c>
      <c r="O218" s="83" t="s">
        <v>84</v>
      </c>
      <c r="P218" s="83" t="s">
        <v>84</v>
      </c>
      <c r="Q218" s="83" t="s">
        <v>84</v>
      </c>
      <c r="R218" s="83" t="s">
        <v>64</v>
      </c>
      <c r="S218" s="83" t="s">
        <v>64</v>
      </c>
      <c r="T218" s="83" t="s">
        <v>64</v>
      </c>
      <c r="U218" s="83" t="s">
        <v>84</v>
      </c>
      <c r="V218" s="83" t="s">
        <v>84</v>
      </c>
      <c r="W218" s="83" t="s">
        <v>64</v>
      </c>
      <c r="X218" s="83" t="s">
        <v>64</v>
      </c>
      <c r="Y218" s="83" t="s">
        <v>64</v>
      </c>
      <c r="Z218" s="83" t="s">
        <v>65</v>
      </c>
      <c r="AA218" s="83" t="s">
        <v>79</v>
      </c>
      <c r="AB218" s="83" t="s">
        <v>65</v>
      </c>
      <c r="AC218" s="83" t="s">
        <v>65</v>
      </c>
      <c r="AD218" s="83" t="s">
        <v>66</v>
      </c>
      <c r="AE218" s="83" t="s">
        <v>65</v>
      </c>
      <c r="AF218" s="83" t="s">
        <v>65</v>
      </c>
      <c r="AG218" s="83" t="s">
        <v>65</v>
      </c>
      <c r="AH218" s="83" t="s">
        <v>65</v>
      </c>
      <c r="AI218" s="83" t="s">
        <v>65</v>
      </c>
      <c r="AJ218" s="83" t="s">
        <v>66</v>
      </c>
      <c r="AK218" s="83" t="s">
        <v>66</v>
      </c>
      <c r="AL218" s="83" t="s">
        <v>66</v>
      </c>
      <c r="AM218" s="83" t="s">
        <v>79</v>
      </c>
      <c r="AN218" s="83" t="s">
        <v>65</v>
      </c>
      <c r="AO218" s="83" t="s">
        <v>65</v>
      </c>
      <c r="AP218" s="83" t="s">
        <v>67</v>
      </c>
      <c r="AQ218" s="83" t="s">
        <v>67</v>
      </c>
      <c r="AR218" s="83" t="s">
        <v>86</v>
      </c>
      <c r="AS218" s="83" t="s">
        <v>81</v>
      </c>
      <c r="AT218" s="83" t="s">
        <v>87</v>
      </c>
      <c r="AU218" s="83" t="s">
        <v>80</v>
      </c>
      <c r="AV218" s="83" t="s">
        <v>80</v>
      </c>
      <c r="AW218" s="83" t="s">
        <v>72</v>
      </c>
      <c r="AX218" s="83" t="s">
        <v>72</v>
      </c>
      <c r="AY218" s="83" t="s">
        <v>72</v>
      </c>
      <c r="AZ218" s="83" t="s">
        <v>72</v>
      </c>
      <c r="BA218" s="83" t="s">
        <v>73</v>
      </c>
      <c r="BB218" s="83" t="s">
        <v>73</v>
      </c>
      <c r="BC218" s="83" t="s">
        <v>73</v>
      </c>
      <c r="BD218" s="83" t="s">
        <v>116</v>
      </c>
      <c r="BE218" s="83" t="s">
        <v>73</v>
      </c>
      <c r="BF218" s="83"/>
      <c r="BG218" s="87" t="s">
        <v>631</v>
      </c>
      <c r="BH218" s="86" t="s">
        <v>60</v>
      </c>
      <c r="BI218" s="76" t="s">
        <v>1414</v>
      </c>
      <c r="BJ218">
        <f t="shared" si="9"/>
        <v>9</v>
      </c>
      <c r="BK218" s="87">
        <f t="shared" si="10"/>
        <v>53</v>
      </c>
      <c r="BL218" s="87"/>
      <c r="BM218" s="86" t="str">
        <f>_xlfn.XLOOKUP(Form_Responses1811121314[[#This Row],[Sekolah School (Cleansed)]],'Quality Check'!$B$11:$B$14,'Quality Check'!$C$11:$C$14,)</f>
        <v>Urban</v>
      </c>
      <c r="BN218" s="86" t="str">
        <f>_xlfn.XLOOKUP(Form_Responses1811121314[[#This Row],[Sekolah School (Cleansed)]],'Quality Check'!$B$11:$B$14,'Quality Check'!$D$11:$D$14,)</f>
        <v>Intervention Group (IG)</v>
      </c>
      <c r="BO218" s="87" t="str">
        <f>_xlfn.XLOOKUP(AS218,'Cleansing - Toothpaste Brand'!A:A,'Cleansing - Toothpaste Brand'!B:B,)</f>
        <v>Colgate</v>
      </c>
      <c r="BP218" s="87"/>
      <c r="BQ21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18" s="86" t="str">
        <f>_xlfn.XLOOKUP(AP218,'Cleansing - Response'!E:E,'Cleansing - Response'!F:F,)</f>
        <v>2 days and more</v>
      </c>
      <c r="BS218" s="86">
        <f>IF(Form_Responses1811121314[[#This Row],[Answer - B1]]="2 days and more",1,0)</f>
        <v>1</v>
      </c>
      <c r="BT218" s="86" t="str">
        <f>_xlfn.XLOOKUP(AQ218,'Cleansing - Response'!E:E,'Cleansing - Response'!F:F,)</f>
        <v>2 days and more</v>
      </c>
      <c r="BU218" s="86">
        <f>IF(Form_Responses1811121314[[#This Row],[Answer - B2]]="2 days and more",1,0)</f>
        <v>1</v>
      </c>
      <c r="BV218" s="86" t="str">
        <f t="shared" si="11"/>
        <v>Ya / Yes</v>
      </c>
      <c r="BW218" s="86">
        <f>IF(Form_Responses1811121314[[#This Row],[Answer - B3]]="Ya / Yes",1,0)</f>
        <v>1</v>
      </c>
      <c r="BX218" s="86" t="str">
        <f>_xlfn.XLOOKUP(AT218,'Cleansing - Response'!E:E,'Cleansing - Response'!F:F,)</f>
        <v>Always</v>
      </c>
      <c r="BY218" s="86">
        <f>IF(Form_Responses1811121314[[#This Row],[Answer - B4]]="Always",1,0)</f>
        <v>1</v>
      </c>
      <c r="BZ218" s="86" t="str">
        <f>_xlfn.XLOOKUP(AU218,'Cleansing - Response'!H:H,'Cleansing - Response'!I:I,)</f>
        <v>Using dental floss at least once</v>
      </c>
      <c r="CA218" s="86">
        <f>IF(Form_Responses1811121314[[#This Row],[Answer - B5]]="Sometimes / When in need",2,IF(Form_Responses1811121314[[#This Row],[Answer - B5]]="Using dental floss at least once",1,0))</f>
        <v>1</v>
      </c>
      <c r="CB218" s="86" t="str">
        <f>_xlfn.XLOOKUP(AV218,'Cleansing - Response'!K:K,'Cleansing - Response'!L:L,)</f>
        <v>Up to 1 time a day</v>
      </c>
      <c r="CC218" s="86">
        <f>IF(Form_Responses1811121314[[#This Row],[Answer - B6]]="More than 1 time a day",1,0)</f>
        <v>0</v>
      </c>
      <c r="CD218" s="86" t="str">
        <f>_xlfn.XLOOKUP(AW218,'Cleansing - Response'!$N:$N,'Cleansing - Response'!$O:$O,)</f>
        <v>Yes / Sometimes</v>
      </c>
      <c r="CE218" s="86">
        <f>IF(Form_Responses1811121314[[#This Row],[Answer - B7-1]]="Yes / Sometimes",1,0)</f>
        <v>1</v>
      </c>
      <c r="CF218" s="86" t="str">
        <f>_xlfn.XLOOKUP(AX218,'Cleansing - Response'!$N:$N,'Cleansing - Response'!$O:$O,)</f>
        <v>Yes / Sometimes</v>
      </c>
      <c r="CG218" s="86">
        <f>IF(Form_Responses1811121314[[#This Row],[Answer - B7-2]]="Yes / Sometimes",1,0)</f>
        <v>1</v>
      </c>
      <c r="CH218" s="86" t="str">
        <f>_xlfn.XLOOKUP(AY218,'Cleansing - Response'!$N:$N,'Cleansing - Response'!$O:$O,)</f>
        <v>Yes / Sometimes</v>
      </c>
      <c r="CI218" s="86">
        <f>IF(Form_Responses1811121314[[#This Row],[Answer - B7-3]]="Yes / Sometimes",1,0)</f>
        <v>1</v>
      </c>
      <c r="CJ218" s="86" t="str">
        <f>_xlfn.XLOOKUP(AZ218,'Cleansing - Response'!$N:$N,'Cleansing - Response'!$O:$O,)</f>
        <v>Yes / Sometimes</v>
      </c>
      <c r="CK218" s="86">
        <f>IF(Form_Responses1811121314[[#This Row],[Answer - B7-4]]="Yes / Sometimes",1,0)</f>
        <v>1</v>
      </c>
      <c r="CL218" s="86" t="str">
        <f>_xlfn.XLOOKUP(BA218,'Cleansing - Response'!$N:$N,'Cleansing - Response'!$O:$O,)</f>
        <v>No</v>
      </c>
      <c r="CM218" s="86">
        <f>IF(Form_Responses1811121314[[#This Row],[Answer - B7-5]]="Yes / Sometimes",1,0)</f>
        <v>0</v>
      </c>
      <c r="CN218" s="86" t="str">
        <f>_xlfn.XLOOKUP(BB218,'Cleansing - Response'!$N:$N,'Cleansing - Response'!$O:$O,)</f>
        <v>No</v>
      </c>
      <c r="CO218" s="86">
        <f>IF(Form_Responses1811121314[[#This Row],[Answer - B7-6]]="Yes / Sometimes",1,0)</f>
        <v>0</v>
      </c>
      <c r="CP218" s="87" t="str">
        <f>IF(COUNTIF(Form_Responses1811121314[[#This Row],[Answer - B7-1]:[Answer - B7-6]], "Yes / Sometimes") &gt; 4, "More than 4 times","Up to 4 times")</f>
        <v>Up to 4 times</v>
      </c>
      <c r="CQ218" s="152">
        <f>IF(Form_Responses1811121314[[#This Row],[Answer - B7 (Overall)]]="More than 4 times",1,0)</f>
        <v>0</v>
      </c>
    </row>
    <row r="219" spans="1:95" ht="13.2" hidden="1" x14ac:dyDescent="0.25">
      <c r="A219" s="82">
        <v>45573.397465902774</v>
      </c>
      <c r="B219" s="83" t="s">
        <v>675</v>
      </c>
      <c r="C219" s="84" t="s">
        <v>676</v>
      </c>
      <c r="D219" s="83">
        <v>14.3</v>
      </c>
      <c r="E219" s="83">
        <v>0.63</v>
      </c>
      <c r="F219" s="83" t="s">
        <v>114</v>
      </c>
      <c r="G219" s="83" t="s">
        <v>76</v>
      </c>
      <c r="H219" s="83" t="s">
        <v>631</v>
      </c>
      <c r="I219" s="83" t="s">
        <v>63</v>
      </c>
      <c r="J219" s="83" t="s">
        <v>64</v>
      </c>
      <c r="K219" s="83" t="s">
        <v>64</v>
      </c>
      <c r="L219" s="83" t="s">
        <v>64</v>
      </c>
      <c r="M219" s="83" t="s">
        <v>84</v>
      </c>
      <c r="N219" s="83" t="s">
        <v>84</v>
      </c>
      <c r="O219" s="83" t="s">
        <v>64</v>
      </c>
      <c r="P219" s="83" t="s">
        <v>84</v>
      </c>
      <c r="Q219" s="83" t="s">
        <v>78</v>
      </c>
      <c r="R219" s="83" t="s">
        <v>64</v>
      </c>
      <c r="S219" s="83" t="s">
        <v>64</v>
      </c>
      <c r="T219" s="83" t="s">
        <v>64</v>
      </c>
      <c r="U219" s="83" t="s">
        <v>84</v>
      </c>
      <c r="V219" s="83" t="s">
        <v>64</v>
      </c>
      <c r="W219" s="83" t="s">
        <v>64</v>
      </c>
      <c r="X219" s="83" t="s">
        <v>64</v>
      </c>
      <c r="Y219" s="83" t="s">
        <v>64</v>
      </c>
      <c r="Z219" s="83" t="s">
        <v>66</v>
      </c>
      <c r="AA219" s="83" t="s">
        <v>79</v>
      </c>
      <c r="AB219" s="83" t="s">
        <v>65</v>
      </c>
      <c r="AC219" s="83" t="s">
        <v>66</v>
      </c>
      <c r="AD219" s="83" t="s">
        <v>66</v>
      </c>
      <c r="AE219" s="83" t="s">
        <v>66</v>
      </c>
      <c r="AF219" s="83" t="s">
        <v>79</v>
      </c>
      <c r="AG219" s="83" t="s">
        <v>79</v>
      </c>
      <c r="AH219" s="83" t="s">
        <v>79</v>
      </c>
      <c r="AI219" s="83" t="s">
        <v>66</v>
      </c>
      <c r="AJ219" s="83" t="s">
        <v>79</v>
      </c>
      <c r="AK219" s="83" t="s">
        <v>79</v>
      </c>
      <c r="AL219" s="83" t="s">
        <v>79</v>
      </c>
      <c r="AM219" s="83" t="s">
        <v>66</v>
      </c>
      <c r="AN219" s="83" t="s">
        <v>66</v>
      </c>
      <c r="AO219" s="83" t="s">
        <v>66</v>
      </c>
      <c r="AP219" s="83" t="s">
        <v>67</v>
      </c>
      <c r="AQ219" s="83" t="s">
        <v>67</v>
      </c>
      <c r="AR219" s="83" t="s">
        <v>73</v>
      </c>
      <c r="AS219" s="83" t="s">
        <v>68</v>
      </c>
      <c r="AT219" s="83" t="s">
        <v>87</v>
      </c>
      <c r="AU219" s="83" t="s">
        <v>70</v>
      </c>
      <c r="AV219" s="83" t="s">
        <v>132</v>
      </c>
      <c r="AW219" s="83" t="s">
        <v>63</v>
      </c>
      <c r="AX219" s="83" t="s">
        <v>72</v>
      </c>
      <c r="AY219" s="83" t="s">
        <v>72</v>
      </c>
      <c r="AZ219" s="83" t="s">
        <v>63</v>
      </c>
      <c r="BA219" s="83" t="s">
        <v>72</v>
      </c>
      <c r="BB219" s="83" t="s">
        <v>72</v>
      </c>
      <c r="BC219" s="83" t="s">
        <v>73</v>
      </c>
      <c r="BD219" s="83"/>
      <c r="BE219" s="83" t="s">
        <v>73</v>
      </c>
      <c r="BF219" s="83"/>
      <c r="BG219" s="87" t="s">
        <v>631</v>
      </c>
      <c r="BH219" s="87" t="s">
        <v>114</v>
      </c>
      <c r="BI219" s="76" t="s">
        <v>1414</v>
      </c>
      <c r="BJ219">
        <f t="shared" si="9"/>
        <v>11</v>
      </c>
      <c r="BK219" s="87">
        <f t="shared" si="10"/>
        <v>41</v>
      </c>
      <c r="BL219" s="87"/>
      <c r="BM219" s="86" t="str">
        <f>_xlfn.XLOOKUP(Form_Responses1811121314[[#This Row],[Sekolah School (Cleansed)]],'Quality Check'!$B$11:$B$14,'Quality Check'!$C$11:$C$14,)</f>
        <v>Urban</v>
      </c>
      <c r="BN219" s="86" t="str">
        <f>_xlfn.XLOOKUP(Form_Responses1811121314[[#This Row],[Sekolah School (Cleansed)]],'Quality Check'!$B$11:$B$14,'Quality Check'!$D$11:$D$14,)</f>
        <v>Intervention Group (IG)</v>
      </c>
      <c r="BO219" s="87" t="str">
        <f>_xlfn.XLOOKUP(AS219,'Cleansing - Toothpaste Brand'!A:A,'Cleansing - Toothpaste Brand'!B:B,)</f>
        <v>Colgate</v>
      </c>
      <c r="BP219" s="87"/>
      <c r="BQ21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19" s="86" t="str">
        <f>_xlfn.XLOOKUP(AP219,'Cleansing - Response'!E:E,'Cleansing - Response'!F:F,)</f>
        <v>2 days and more</v>
      </c>
      <c r="BS219" s="86">
        <f>IF(Form_Responses1811121314[[#This Row],[Answer - B1]]="2 days and more",1,0)</f>
        <v>1</v>
      </c>
      <c r="BT219" s="86" t="str">
        <f>_xlfn.XLOOKUP(AQ219,'Cleansing - Response'!E:E,'Cleansing - Response'!F:F,)</f>
        <v>2 days and more</v>
      </c>
      <c r="BU219" s="86">
        <f>IF(Form_Responses1811121314[[#This Row],[Answer - B2]]="2 days and more",1,0)</f>
        <v>1</v>
      </c>
      <c r="BV219" s="86" t="str">
        <f t="shared" si="11"/>
        <v>Tidak / No</v>
      </c>
      <c r="BW219" s="86">
        <f>IF(Form_Responses1811121314[[#This Row],[Answer - B3]]="Ya / Yes",1,0)</f>
        <v>0</v>
      </c>
      <c r="BX219" s="86" t="str">
        <f>_xlfn.XLOOKUP(AT219,'Cleansing - Response'!E:E,'Cleansing - Response'!F:F,)</f>
        <v>Always</v>
      </c>
      <c r="BY219" s="86">
        <f>IF(Form_Responses1811121314[[#This Row],[Answer - B4]]="Always",1,0)</f>
        <v>1</v>
      </c>
      <c r="BZ219" s="86" t="str">
        <f>_xlfn.XLOOKUP(AU219,'Cleansing - Response'!H:H,'Cleansing - Response'!I:I,)</f>
        <v>Sometimes / When in need</v>
      </c>
      <c r="CA219" s="86">
        <f>IF(Form_Responses1811121314[[#This Row],[Answer - B5]]="Sometimes / When in need",2,IF(Form_Responses1811121314[[#This Row],[Answer - B5]]="Using dental floss at least once",1,0))</f>
        <v>2</v>
      </c>
      <c r="CB219" s="86" t="str">
        <f>_xlfn.XLOOKUP(AV219,'Cleansing - Response'!K:K,'Cleansing - Response'!L:L,)</f>
        <v>Up to 1 time a day</v>
      </c>
      <c r="CC219" s="86">
        <f>IF(Form_Responses1811121314[[#This Row],[Answer - B6]]="More than 1 time a day",1,0)</f>
        <v>0</v>
      </c>
      <c r="CD219" s="86" t="str">
        <f>_xlfn.XLOOKUP(AW219,'Cleansing - Response'!$N:$N,'Cleansing - Response'!$O:$O,)</f>
        <v>Yes / Sometimes</v>
      </c>
      <c r="CE219" s="86">
        <f>IF(Form_Responses1811121314[[#This Row],[Answer - B7-1]]="Yes / Sometimes",1,0)</f>
        <v>1</v>
      </c>
      <c r="CF219" s="86" t="str">
        <f>_xlfn.XLOOKUP(AX219,'Cleansing - Response'!$N:$N,'Cleansing - Response'!$O:$O,)</f>
        <v>Yes / Sometimes</v>
      </c>
      <c r="CG219" s="86">
        <f>IF(Form_Responses1811121314[[#This Row],[Answer - B7-2]]="Yes / Sometimes",1,0)</f>
        <v>1</v>
      </c>
      <c r="CH219" s="86" t="str">
        <f>_xlfn.XLOOKUP(AY219,'Cleansing - Response'!$N:$N,'Cleansing - Response'!$O:$O,)</f>
        <v>Yes / Sometimes</v>
      </c>
      <c r="CI219" s="86">
        <f>IF(Form_Responses1811121314[[#This Row],[Answer - B7-3]]="Yes / Sometimes",1,0)</f>
        <v>1</v>
      </c>
      <c r="CJ219" s="86" t="str">
        <f>_xlfn.XLOOKUP(AZ219,'Cleansing - Response'!$N:$N,'Cleansing - Response'!$O:$O,)</f>
        <v>Yes / Sometimes</v>
      </c>
      <c r="CK219" s="86">
        <f>IF(Form_Responses1811121314[[#This Row],[Answer - B7-4]]="Yes / Sometimes",1,0)</f>
        <v>1</v>
      </c>
      <c r="CL219" s="86" t="str">
        <f>_xlfn.XLOOKUP(BA219,'Cleansing - Response'!$N:$N,'Cleansing - Response'!$O:$O,)</f>
        <v>Yes / Sometimes</v>
      </c>
      <c r="CM219" s="86">
        <f>IF(Form_Responses1811121314[[#This Row],[Answer - B7-5]]="Yes / Sometimes",1,0)</f>
        <v>1</v>
      </c>
      <c r="CN219" s="86" t="str">
        <f>_xlfn.XLOOKUP(BB219,'Cleansing - Response'!$N:$N,'Cleansing - Response'!$O:$O,)</f>
        <v>Yes / Sometimes</v>
      </c>
      <c r="CO219" s="86">
        <f>IF(Form_Responses1811121314[[#This Row],[Answer - B7-6]]="Yes / Sometimes",1,0)</f>
        <v>1</v>
      </c>
      <c r="CP219" s="87" t="str">
        <f>IF(COUNTIF(Form_Responses1811121314[[#This Row],[Answer - B7-1]:[Answer - B7-6]], "Yes / Sometimes") &gt; 4, "More than 4 times","Up to 4 times")</f>
        <v>More than 4 times</v>
      </c>
      <c r="CQ219" s="152">
        <f>IF(Form_Responses1811121314[[#This Row],[Answer - B7 (Overall)]]="More than 4 times",1,0)</f>
        <v>1</v>
      </c>
    </row>
    <row r="220" spans="1:95" ht="13.2" hidden="1" x14ac:dyDescent="0.25">
      <c r="A220" s="82">
        <v>45573.400190150467</v>
      </c>
      <c r="B220" s="83" t="s">
        <v>677</v>
      </c>
      <c r="C220" s="84" t="s">
        <v>678</v>
      </c>
      <c r="D220" s="83">
        <v>25</v>
      </c>
      <c r="E220" s="83">
        <v>0.13</v>
      </c>
      <c r="F220" s="83" t="s">
        <v>423</v>
      </c>
      <c r="G220" s="83" t="s">
        <v>76</v>
      </c>
      <c r="H220" s="83" t="s">
        <v>614</v>
      </c>
      <c r="I220" s="83" t="s">
        <v>63</v>
      </c>
      <c r="J220" s="83" t="s">
        <v>64</v>
      </c>
      <c r="K220" s="83" t="s">
        <v>64</v>
      </c>
      <c r="L220" s="83" t="s">
        <v>64</v>
      </c>
      <c r="M220" s="83" t="s">
        <v>78</v>
      </c>
      <c r="N220" s="83" t="s">
        <v>64</v>
      </c>
      <c r="O220" s="83" t="s">
        <v>64</v>
      </c>
      <c r="P220" s="83" t="s">
        <v>84</v>
      </c>
      <c r="Q220" s="83" t="s">
        <v>64</v>
      </c>
      <c r="R220" s="83" t="s">
        <v>64</v>
      </c>
      <c r="S220" s="83" t="s">
        <v>64</v>
      </c>
      <c r="T220" s="83" t="s">
        <v>64</v>
      </c>
      <c r="U220" s="83" t="s">
        <v>64</v>
      </c>
      <c r="V220" s="83" t="s">
        <v>64</v>
      </c>
      <c r="W220" s="83" t="s">
        <v>64</v>
      </c>
      <c r="X220" s="83" t="s">
        <v>64</v>
      </c>
      <c r="Y220" s="83" t="s">
        <v>78</v>
      </c>
      <c r="Z220" s="83" t="s">
        <v>65</v>
      </c>
      <c r="AA220" s="83" t="s">
        <v>65</v>
      </c>
      <c r="AB220" s="83" t="s">
        <v>65</v>
      </c>
      <c r="AC220" s="83" t="s">
        <v>65</v>
      </c>
      <c r="AD220" s="83" t="s">
        <v>65</v>
      </c>
      <c r="AE220" s="83" t="s">
        <v>65</v>
      </c>
      <c r="AF220" s="83" t="s">
        <v>66</v>
      </c>
      <c r="AG220" s="83" t="s">
        <v>65</v>
      </c>
      <c r="AH220" s="83" t="s">
        <v>65</v>
      </c>
      <c r="AI220" s="83" t="s">
        <v>65</v>
      </c>
      <c r="AJ220" s="83" t="s">
        <v>65</v>
      </c>
      <c r="AK220" s="83" t="s">
        <v>65</v>
      </c>
      <c r="AL220" s="83" t="s">
        <v>65</v>
      </c>
      <c r="AM220" s="83" t="s">
        <v>65</v>
      </c>
      <c r="AN220" s="83" t="s">
        <v>65</v>
      </c>
      <c r="AO220" s="83" t="s">
        <v>65</v>
      </c>
      <c r="AP220" s="83" t="s">
        <v>85</v>
      </c>
      <c r="AQ220" s="83" t="s">
        <v>85</v>
      </c>
      <c r="AR220" s="83" t="s">
        <v>63</v>
      </c>
      <c r="AS220" s="83" t="s">
        <v>68</v>
      </c>
      <c r="AT220" s="83" t="s">
        <v>87</v>
      </c>
      <c r="AU220" s="83" t="s">
        <v>85</v>
      </c>
      <c r="AV220" s="83" t="s">
        <v>80</v>
      </c>
      <c r="AW220" s="83" t="s">
        <v>73</v>
      </c>
      <c r="AX220" s="83" t="s">
        <v>73</v>
      </c>
      <c r="AY220" s="83" t="s">
        <v>73</v>
      </c>
      <c r="AZ220" s="83" t="s">
        <v>73</v>
      </c>
      <c r="BA220" s="83" t="s">
        <v>73</v>
      </c>
      <c r="BB220" s="83" t="s">
        <v>73</v>
      </c>
      <c r="BC220" s="83" t="s">
        <v>73</v>
      </c>
      <c r="BD220" s="83"/>
      <c r="BE220" s="83" t="s">
        <v>73</v>
      </c>
      <c r="BF220" s="83"/>
      <c r="BG220" s="87" t="s">
        <v>631</v>
      </c>
      <c r="BH220" s="86" t="s">
        <v>60</v>
      </c>
      <c r="BI220" s="76" t="s">
        <v>1414</v>
      </c>
      <c r="BJ220">
        <f t="shared" si="9"/>
        <v>14</v>
      </c>
      <c r="BK220" s="87">
        <f t="shared" si="10"/>
        <v>60</v>
      </c>
      <c r="BL220" s="87"/>
      <c r="BM220" s="86" t="str">
        <f>_xlfn.XLOOKUP(Form_Responses1811121314[[#This Row],[Sekolah School (Cleansed)]],'Quality Check'!$B$11:$B$14,'Quality Check'!$C$11:$C$14,)</f>
        <v>Urban</v>
      </c>
      <c r="BN220" s="86" t="str">
        <f>_xlfn.XLOOKUP(Form_Responses1811121314[[#This Row],[Sekolah School (Cleansed)]],'Quality Check'!$B$11:$B$14,'Quality Check'!$D$11:$D$14,)</f>
        <v>Intervention Group (IG)</v>
      </c>
      <c r="BO220" s="87" t="str">
        <f>_xlfn.XLOOKUP(AS220,'Cleansing - Toothpaste Brand'!A:A,'Cleansing - Toothpaste Brand'!B:B,)</f>
        <v>Colgate</v>
      </c>
      <c r="BP220" s="87"/>
      <c r="BQ22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20" s="86" t="str">
        <f>_xlfn.XLOOKUP(AP220,'Cleansing - Response'!E:E,'Cleansing - Response'!F:F,)</f>
        <v>2 days and more</v>
      </c>
      <c r="BS220" s="86">
        <f>IF(Form_Responses1811121314[[#This Row],[Answer - B1]]="2 days and more",1,0)</f>
        <v>1</v>
      </c>
      <c r="BT220" s="86" t="str">
        <f>_xlfn.XLOOKUP(AQ220,'Cleansing - Response'!E:E,'Cleansing - Response'!F:F,)</f>
        <v>2 days and more</v>
      </c>
      <c r="BU220" s="86">
        <f>IF(Form_Responses1811121314[[#This Row],[Answer - B2]]="2 days and more",1,0)</f>
        <v>1</v>
      </c>
      <c r="BV220" s="86" t="str">
        <f t="shared" si="11"/>
        <v>Ya / Yes</v>
      </c>
      <c r="BW220" s="86">
        <f>IF(Form_Responses1811121314[[#This Row],[Answer - B3]]="Ya / Yes",1,0)</f>
        <v>1</v>
      </c>
      <c r="BX220" s="86" t="str">
        <f>_xlfn.XLOOKUP(AT220,'Cleansing - Response'!E:E,'Cleansing - Response'!F:F,)</f>
        <v>Always</v>
      </c>
      <c r="BY220" s="86">
        <f>IF(Form_Responses1811121314[[#This Row],[Answer - B4]]="Always",1,0)</f>
        <v>1</v>
      </c>
      <c r="BZ220" s="86" t="str">
        <f>_xlfn.XLOOKUP(AU220,'Cleansing - Response'!H:H,'Cleansing - Response'!I:I,)</f>
        <v>Using dental floss at least once</v>
      </c>
      <c r="CA220" s="86">
        <f>IF(Form_Responses1811121314[[#This Row],[Answer - B5]]="Sometimes / When in need",2,IF(Form_Responses1811121314[[#This Row],[Answer - B5]]="Using dental floss at least once",1,0))</f>
        <v>1</v>
      </c>
      <c r="CB220" s="86" t="str">
        <f>_xlfn.XLOOKUP(AV220,'Cleansing - Response'!K:K,'Cleansing - Response'!L:L,)</f>
        <v>Up to 1 time a day</v>
      </c>
      <c r="CC220" s="86">
        <f>IF(Form_Responses1811121314[[#This Row],[Answer - B6]]="More than 1 time a day",1,0)</f>
        <v>0</v>
      </c>
      <c r="CD220" s="86" t="str">
        <f>_xlfn.XLOOKUP(AW220,'Cleansing - Response'!$N:$N,'Cleansing - Response'!$O:$O,)</f>
        <v>No</v>
      </c>
      <c r="CE220" s="86">
        <f>IF(Form_Responses1811121314[[#This Row],[Answer - B7-1]]="Yes / Sometimes",1,0)</f>
        <v>0</v>
      </c>
      <c r="CF220" s="86" t="str">
        <f>_xlfn.XLOOKUP(AX220,'Cleansing - Response'!$N:$N,'Cleansing - Response'!$O:$O,)</f>
        <v>No</v>
      </c>
      <c r="CG220" s="86">
        <f>IF(Form_Responses1811121314[[#This Row],[Answer - B7-2]]="Yes / Sometimes",1,0)</f>
        <v>0</v>
      </c>
      <c r="CH220" s="86" t="str">
        <f>_xlfn.XLOOKUP(AY220,'Cleansing - Response'!$N:$N,'Cleansing - Response'!$O:$O,)</f>
        <v>No</v>
      </c>
      <c r="CI220" s="86">
        <f>IF(Form_Responses1811121314[[#This Row],[Answer - B7-3]]="Yes / Sometimes",1,0)</f>
        <v>0</v>
      </c>
      <c r="CJ220" s="86" t="str">
        <f>_xlfn.XLOOKUP(AZ220,'Cleansing - Response'!$N:$N,'Cleansing - Response'!$O:$O,)</f>
        <v>No</v>
      </c>
      <c r="CK220" s="86">
        <f>IF(Form_Responses1811121314[[#This Row],[Answer - B7-4]]="Yes / Sometimes",1,0)</f>
        <v>0</v>
      </c>
      <c r="CL220" s="86" t="str">
        <f>_xlfn.XLOOKUP(BA220,'Cleansing - Response'!$N:$N,'Cleansing - Response'!$O:$O,)</f>
        <v>No</v>
      </c>
      <c r="CM220" s="86">
        <f>IF(Form_Responses1811121314[[#This Row],[Answer - B7-5]]="Yes / Sometimes",1,0)</f>
        <v>0</v>
      </c>
      <c r="CN220" s="86" t="str">
        <f>_xlfn.XLOOKUP(BB220,'Cleansing - Response'!$N:$N,'Cleansing - Response'!$O:$O,)</f>
        <v>No</v>
      </c>
      <c r="CO220" s="86">
        <f>IF(Form_Responses1811121314[[#This Row],[Answer - B7-6]]="Yes / Sometimes",1,0)</f>
        <v>0</v>
      </c>
      <c r="CP220" s="87" t="str">
        <f>IF(COUNTIF(Form_Responses1811121314[[#This Row],[Answer - B7-1]:[Answer - B7-6]], "Yes / Sometimes") &gt; 4, "More than 4 times","Up to 4 times")</f>
        <v>Up to 4 times</v>
      </c>
      <c r="CQ220" s="152">
        <f>IF(Form_Responses1811121314[[#This Row],[Answer - B7 (Overall)]]="More than 4 times",1,0)</f>
        <v>0</v>
      </c>
    </row>
    <row r="221" spans="1:95" ht="13.2" hidden="1" x14ac:dyDescent="0.25">
      <c r="A221" s="82">
        <v>45573.400274108797</v>
      </c>
      <c r="B221" s="83" t="s">
        <v>679</v>
      </c>
      <c r="C221" s="84" t="s">
        <v>680</v>
      </c>
      <c r="D221" s="83">
        <v>100</v>
      </c>
      <c r="E221" s="83">
        <v>1.08</v>
      </c>
      <c r="F221" s="83" t="s">
        <v>114</v>
      </c>
      <c r="G221" s="83" t="s">
        <v>76</v>
      </c>
      <c r="H221" s="83" t="s">
        <v>631</v>
      </c>
      <c r="I221" s="83" t="s">
        <v>63</v>
      </c>
      <c r="J221" s="83" t="s">
        <v>64</v>
      </c>
      <c r="K221" s="83" t="s">
        <v>64</v>
      </c>
      <c r="L221" s="83" t="s">
        <v>64</v>
      </c>
      <c r="M221" s="83" t="s">
        <v>84</v>
      </c>
      <c r="N221" s="83" t="s">
        <v>84</v>
      </c>
      <c r="O221" s="83" t="s">
        <v>84</v>
      </c>
      <c r="P221" s="83" t="s">
        <v>84</v>
      </c>
      <c r="Q221" s="83" t="s">
        <v>64</v>
      </c>
      <c r="R221" s="83" t="s">
        <v>64</v>
      </c>
      <c r="S221" s="83" t="s">
        <v>64</v>
      </c>
      <c r="T221" s="83" t="s">
        <v>64</v>
      </c>
      <c r="U221" s="83" t="s">
        <v>64</v>
      </c>
      <c r="V221" s="83" t="s">
        <v>64</v>
      </c>
      <c r="W221" s="83" t="s">
        <v>64</v>
      </c>
      <c r="X221" s="83" t="s">
        <v>64</v>
      </c>
      <c r="Y221" s="83" t="s">
        <v>64</v>
      </c>
      <c r="Z221" s="83" t="s">
        <v>66</v>
      </c>
      <c r="AA221" s="83" t="s">
        <v>65</v>
      </c>
      <c r="AB221" s="83" t="s">
        <v>66</v>
      </c>
      <c r="AC221" s="83" t="s">
        <v>66</v>
      </c>
      <c r="AD221" s="83" t="s">
        <v>65</v>
      </c>
      <c r="AE221" s="83" t="s">
        <v>66</v>
      </c>
      <c r="AF221" s="83" t="s">
        <v>66</v>
      </c>
      <c r="AG221" s="83" t="s">
        <v>66</v>
      </c>
      <c r="AH221" s="83" t="s">
        <v>66</v>
      </c>
      <c r="AI221" s="83" t="s">
        <v>79</v>
      </c>
      <c r="AJ221" s="83" t="s">
        <v>66</v>
      </c>
      <c r="AK221" s="83" t="s">
        <v>66</v>
      </c>
      <c r="AL221" s="83" t="s">
        <v>66</v>
      </c>
      <c r="AM221" s="83" t="s">
        <v>66</v>
      </c>
      <c r="AN221" s="83" t="s">
        <v>66</v>
      </c>
      <c r="AO221" s="83" t="s">
        <v>66</v>
      </c>
      <c r="AP221" s="83" t="s">
        <v>119</v>
      </c>
      <c r="AQ221" s="83" t="s">
        <v>119</v>
      </c>
      <c r="AR221" s="83" t="s">
        <v>86</v>
      </c>
      <c r="AS221" s="83" t="s">
        <v>68</v>
      </c>
      <c r="AT221" s="83" t="s">
        <v>169</v>
      </c>
      <c r="AU221" s="83" t="s">
        <v>93</v>
      </c>
      <c r="AV221" s="83" t="s">
        <v>71</v>
      </c>
      <c r="AW221" s="83" t="s">
        <v>72</v>
      </c>
      <c r="AX221" s="83" t="s">
        <v>72</v>
      </c>
      <c r="AY221" s="83" t="s">
        <v>72</v>
      </c>
      <c r="AZ221" s="83" t="s">
        <v>73</v>
      </c>
      <c r="BA221" s="83" t="s">
        <v>63</v>
      </c>
      <c r="BB221" s="83" t="s">
        <v>73</v>
      </c>
      <c r="BC221" s="83" t="s">
        <v>73</v>
      </c>
      <c r="BD221" s="83"/>
      <c r="BE221" s="83" t="s">
        <v>73</v>
      </c>
      <c r="BF221" s="83"/>
      <c r="BG221" s="87" t="s">
        <v>631</v>
      </c>
      <c r="BH221" s="87" t="s">
        <v>114</v>
      </c>
      <c r="BI221" s="76" t="s">
        <v>1414</v>
      </c>
      <c r="BJ221">
        <f t="shared" si="9"/>
        <v>12</v>
      </c>
      <c r="BK221" s="87">
        <f t="shared" si="10"/>
        <v>50</v>
      </c>
      <c r="BL221" s="87"/>
      <c r="BM221" s="86" t="str">
        <f>_xlfn.XLOOKUP(Form_Responses1811121314[[#This Row],[Sekolah School (Cleansed)]],'Quality Check'!$B$11:$B$14,'Quality Check'!$C$11:$C$14,)</f>
        <v>Urban</v>
      </c>
      <c r="BN221" s="86" t="str">
        <f>_xlfn.XLOOKUP(Form_Responses1811121314[[#This Row],[Sekolah School (Cleansed)]],'Quality Check'!$B$11:$B$14,'Quality Check'!$D$11:$D$14,)</f>
        <v>Intervention Group (IG)</v>
      </c>
      <c r="BO221" s="87" t="str">
        <f>_xlfn.XLOOKUP(AS221,'Cleansing - Toothpaste Brand'!A:A,'Cleansing - Toothpaste Brand'!B:B,)</f>
        <v>Colgate</v>
      </c>
      <c r="BP221" s="87"/>
      <c r="BQ22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21" s="86" t="str">
        <f>_xlfn.XLOOKUP(AP221,'Cleansing - Response'!E:E,'Cleansing - Response'!F:F,)</f>
        <v>Less than 2 days</v>
      </c>
      <c r="BS221" s="86">
        <f>IF(Form_Responses1811121314[[#This Row],[Answer - B1]]="2 days and more",1,0)</f>
        <v>0</v>
      </c>
      <c r="BT221" s="86" t="str">
        <f>_xlfn.XLOOKUP(AQ221,'Cleansing - Response'!E:E,'Cleansing - Response'!F:F,)</f>
        <v>Less than 2 days</v>
      </c>
      <c r="BU221" s="86">
        <f>IF(Form_Responses1811121314[[#This Row],[Answer - B2]]="2 days and more",1,0)</f>
        <v>0</v>
      </c>
      <c r="BV221" s="86" t="str">
        <f t="shared" si="11"/>
        <v>Ya / Yes</v>
      </c>
      <c r="BW221" s="86">
        <f>IF(Form_Responses1811121314[[#This Row],[Answer - B3]]="Ya / Yes",1,0)</f>
        <v>1</v>
      </c>
      <c r="BX221" s="86" t="str">
        <f>_xlfn.XLOOKUP(AT221,'Cleansing - Response'!E:E,'Cleansing - Response'!F:F,)</f>
        <v>Rarely / Sometimes</v>
      </c>
      <c r="BY221" s="86">
        <f>IF(Form_Responses1811121314[[#This Row],[Answer - B4]]="Always",1,0)</f>
        <v>0</v>
      </c>
      <c r="BZ221" s="86" t="str">
        <f>_xlfn.XLOOKUP(AU221,'Cleansing - Response'!H:H,'Cleansing - Response'!I:I,)</f>
        <v>Not using dental floss</v>
      </c>
      <c r="CA221" s="86">
        <f>IF(Form_Responses1811121314[[#This Row],[Answer - B5]]="Sometimes / When in need",2,IF(Form_Responses1811121314[[#This Row],[Answer - B5]]="Using dental floss at least once",1,0))</f>
        <v>0</v>
      </c>
      <c r="CB221" s="86" t="str">
        <f>_xlfn.XLOOKUP(AV221,'Cleansing - Response'!K:K,'Cleansing - Response'!L:L,)</f>
        <v>Up to 1 time a day</v>
      </c>
      <c r="CC221" s="86">
        <f>IF(Form_Responses1811121314[[#This Row],[Answer - B6]]="More than 1 time a day",1,0)</f>
        <v>0</v>
      </c>
      <c r="CD221" s="86" t="str">
        <f>_xlfn.XLOOKUP(AW221,'Cleansing - Response'!$N:$N,'Cleansing - Response'!$O:$O,)</f>
        <v>Yes / Sometimes</v>
      </c>
      <c r="CE221" s="86">
        <f>IF(Form_Responses1811121314[[#This Row],[Answer - B7-1]]="Yes / Sometimes",1,0)</f>
        <v>1</v>
      </c>
      <c r="CF221" s="86" t="str">
        <f>_xlfn.XLOOKUP(AX221,'Cleansing - Response'!$N:$N,'Cleansing - Response'!$O:$O,)</f>
        <v>Yes / Sometimes</v>
      </c>
      <c r="CG221" s="86">
        <f>IF(Form_Responses1811121314[[#This Row],[Answer - B7-2]]="Yes / Sometimes",1,0)</f>
        <v>1</v>
      </c>
      <c r="CH221" s="86" t="str">
        <f>_xlfn.XLOOKUP(AY221,'Cleansing - Response'!$N:$N,'Cleansing - Response'!$O:$O,)</f>
        <v>Yes / Sometimes</v>
      </c>
      <c r="CI221" s="86">
        <f>IF(Form_Responses1811121314[[#This Row],[Answer - B7-3]]="Yes / Sometimes",1,0)</f>
        <v>1</v>
      </c>
      <c r="CJ221" s="86" t="str">
        <f>_xlfn.XLOOKUP(AZ221,'Cleansing - Response'!$N:$N,'Cleansing - Response'!$O:$O,)</f>
        <v>No</v>
      </c>
      <c r="CK221" s="86">
        <f>IF(Form_Responses1811121314[[#This Row],[Answer - B7-4]]="Yes / Sometimes",1,0)</f>
        <v>0</v>
      </c>
      <c r="CL221" s="86" t="str">
        <f>_xlfn.XLOOKUP(BA221,'Cleansing - Response'!$N:$N,'Cleansing - Response'!$O:$O,)</f>
        <v>Yes / Sometimes</v>
      </c>
      <c r="CM221" s="86">
        <f>IF(Form_Responses1811121314[[#This Row],[Answer - B7-5]]="Yes / Sometimes",1,0)</f>
        <v>1</v>
      </c>
      <c r="CN221" s="86" t="str">
        <f>_xlfn.XLOOKUP(BB221,'Cleansing - Response'!$N:$N,'Cleansing - Response'!$O:$O,)</f>
        <v>No</v>
      </c>
      <c r="CO221" s="86">
        <f>IF(Form_Responses1811121314[[#This Row],[Answer - B7-6]]="Yes / Sometimes",1,0)</f>
        <v>0</v>
      </c>
      <c r="CP221" s="87" t="str">
        <f>IF(COUNTIF(Form_Responses1811121314[[#This Row],[Answer - B7-1]:[Answer - B7-6]], "Yes / Sometimes") &gt; 4, "More than 4 times","Up to 4 times")</f>
        <v>Up to 4 times</v>
      </c>
      <c r="CQ221" s="152">
        <f>IF(Form_Responses1811121314[[#This Row],[Answer - B7 (Overall)]]="More than 4 times",1,0)</f>
        <v>0</v>
      </c>
    </row>
    <row r="222" spans="1:95" ht="13.2" hidden="1" x14ac:dyDescent="0.25">
      <c r="A222" s="82">
        <v>45573.401178506945</v>
      </c>
      <c r="B222" s="83" t="s">
        <v>681</v>
      </c>
      <c r="C222" s="84" t="s">
        <v>682</v>
      </c>
      <c r="D222" s="83">
        <v>100</v>
      </c>
      <c r="E222" s="83">
        <v>0.28999999999999998</v>
      </c>
      <c r="F222" s="83" t="s">
        <v>423</v>
      </c>
      <c r="G222" s="83" t="s">
        <v>76</v>
      </c>
      <c r="H222" s="83" t="s">
        <v>683</v>
      </c>
      <c r="I222" s="83" t="s">
        <v>63</v>
      </c>
      <c r="J222" s="83" t="s">
        <v>64</v>
      </c>
      <c r="K222" s="83" t="s">
        <v>64</v>
      </c>
      <c r="L222" s="83" t="s">
        <v>64</v>
      </c>
      <c r="M222" s="83" t="s">
        <v>78</v>
      </c>
      <c r="N222" s="83" t="s">
        <v>84</v>
      </c>
      <c r="O222" s="83" t="s">
        <v>84</v>
      </c>
      <c r="P222" s="83" t="s">
        <v>84</v>
      </c>
      <c r="Q222" s="83" t="s">
        <v>84</v>
      </c>
      <c r="R222" s="83" t="s">
        <v>64</v>
      </c>
      <c r="S222" s="83" t="s">
        <v>64</v>
      </c>
      <c r="T222" s="83" t="s">
        <v>78</v>
      </c>
      <c r="U222" s="83" t="s">
        <v>84</v>
      </c>
      <c r="V222" s="83" t="s">
        <v>64</v>
      </c>
      <c r="W222" s="83" t="s">
        <v>64</v>
      </c>
      <c r="X222" s="83" t="s">
        <v>64</v>
      </c>
      <c r="Y222" s="83" t="s">
        <v>64</v>
      </c>
      <c r="Z222" s="83" t="s">
        <v>65</v>
      </c>
      <c r="AA222" s="83" t="s">
        <v>65</v>
      </c>
      <c r="AB222" s="83" t="s">
        <v>65</v>
      </c>
      <c r="AC222" s="83" t="s">
        <v>65</v>
      </c>
      <c r="AD222" s="83" t="s">
        <v>66</v>
      </c>
      <c r="AE222" s="83" t="s">
        <v>65</v>
      </c>
      <c r="AF222" s="83" t="s">
        <v>65</v>
      </c>
      <c r="AG222" s="83" t="s">
        <v>65</v>
      </c>
      <c r="AH222" s="83" t="s">
        <v>66</v>
      </c>
      <c r="AI222" s="83" t="s">
        <v>101</v>
      </c>
      <c r="AJ222" s="83" t="s">
        <v>65</v>
      </c>
      <c r="AK222" s="83" t="s">
        <v>65</v>
      </c>
      <c r="AL222" s="83" t="s">
        <v>66</v>
      </c>
      <c r="AM222" s="83" t="s">
        <v>65</v>
      </c>
      <c r="AN222" s="83" t="s">
        <v>65</v>
      </c>
      <c r="AO222" s="83" t="s">
        <v>66</v>
      </c>
      <c r="AP222" s="83" t="s">
        <v>85</v>
      </c>
      <c r="AQ222" s="83" t="s">
        <v>85</v>
      </c>
      <c r="AR222" s="83" t="s">
        <v>63</v>
      </c>
      <c r="AS222" s="83" t="s">
        <v>115</v>
      </c>
      <c r="AT222" s="83" t="s">
        <v>87</v>
      </c>
      <c r="AU222" s="83" t="s">
        <v>80</v>
      </c>
      <c r="AV222" s="83" t="s">
        <v>71</v>
      </c>
      <c r="AW222" s="83" t="s">
        <v>73</v>
      </c>
      <c r="AX222" s="83" t="s">
        <v>72</v>
      </c>
      <c r="AY222" s="83" t="s">
        <v>72</v>
      </c>
      <c r="AZ222" s="83" t="s">
        <v>72</v>
      </c>
      <c r="BA222" s="83" t="s">
        <v>73</v>
      </c>
      <c r="BB222" s="83" t="s">
        <v>72</v>
      </c>
      <c r="BC222" s="83" t="s">
        <v>73</v>
      </c>
      <c r="BD222" s="83"/>
      <c r="BE222" s="83" t="s">
        <v>73</v>
      </c>
      <c r="BF222" s="83"/>
      <c r="BG222" s="87" t="s">
        <v>631</v>
      </c>
      <c r="BH222" s="86" t="s">
        <v>60</v>
      </c>
      <c r="BI222" s="76" t="s">
        <v>1414</v>
      </c>
      <c r="BJ222">
        <f t="shared" si="9"/>
        <v>10</v>
      </c>
      <c r="BK222" s="87">
        <f t="shared" si="10"/>
        <v>60</v>
      </c>
      <c r="BL222" s="87"/>
      <c r="BM222" s="86" t="str">
        <f>_xlfn.XLOOKUP(Form_Responses1811121314[[#This Row],[Sekolah School (Cleansed)]],'Quality Check'!$B$11:$B$14,'Quality Check'!$C$11:$C$14,)</f>
        <v>Urban</v>
      </c>
      <c r="BN222" s="86" t="str">
        <f>_xlfn.XLOOKUP(Form_Responses1811121314[[#This Row],[Sekolah School (Cleansed)]],'Quality Check'!$B$11:$B$14,'Quality Check'!$D$11:$D$14,)</f>
        <v>Intervention Group (IG)</v>
      </c>
      <c r="BO222" s="87" t="str">
        <f>_xlfn.XLOOKUP(AS222,'Cleansing - Toothpaste Brand'!A:A,'Cleansing - Toothpaste Brand'!B:B,)</f>
        <v>Darlie</v>
      </c>
      <c r="BP222" s="87"/>
      <c r="BQ22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22" s="86" t="str">
        <f>_xlfn.XLOOKUP(AP222,'Cleansing - Response'!E:E,'Cleansing - Response'!F:F,)</f>
        <v>2 days and more</v>
      </c>
      <c r="BS222" s="86">
        <f>IF(Form_Responses1811121314[[#This Row],[Answer - B1]]="2 days and more",1,0)</f>
        <v>1</v>
      </c>
      <c r="BT222" s="86" t="str">
        <f>_xlfn.XLOOKUP(AQ222,'Cleansing - Response'!E:E,'Cleansing - Response'!F:F,)</f>
        <v>2 days and more</v>
      </c>
      <c r="BU222" s="86">
        <f>IF(Form_Responses1811121314[[#This Row],[Answer - B2]]="2 days and more",1,0)</f>
        <v>1</v>
      </c>
      <c r="BV222" s="86" t="str">
        <f t="shared" si="11"/>
        <v>Ya / Yes</v>
      </c>
      <c r="BW222" s="86">
        <f>IF(Form_Responses1811121314[[#This Row],[Answer - B3]]="Ya / Yes",1,0)</f>
        <v>1</v>
      </c>
      <c r="BX222" s="86" t="str">
        <f>_xlfn.XLOOKUP(AT222,'Cleansing - Response'!E:E,'Cleansing - Response'!F:F,)</f>
        <v>Always</v>
      </c>
      <c r="BY222" s="86">
        <f>IF(Form_Responses1811121314[[#This Row],[Answer - B4]]="Always",1,0)</f>
        <v>1</v>
      </c>
      <c r="BZ222" s="86" t="str">
        <f>_xlfn.XLOOKUP(AU222,'Cleansing - Response'!H:H,'Cleansing - Response'!I:I,)</f>
        <v>Using dental floss at least once</v>
      </c>
      <c r="CA222" s="86">
        <f>IF(Form_Responses1811121314[[#This Row],[Answer - B5]]="Sometimes / When in need",2,IF(Form_Responses1811121314[[#This Row],[Answer - B5]]="Using dental floss at least once",1,0))</f>
        <v>1</v>
      </c>
      <c r="CB222" s="86" t="str">
        <f>_xlfn.XLOOKUP(AV222,'Cleansing - Response'!K:K,'Cleansing - Response'!L:L,)</f>
        <v>Up to 1 time a day</v>
      </c>
      <c r="CC222" s="86">
        <f>IF(Form_Responses1811121314[[#This Row],[Answer - B6]]="More than 1 time a day",1,0)</f>
        <v>0</v>
      </c>
      <c r="CD222" s="86" t="str">
        <f>_xlfn.XLOOKUP(AW222,'Cleansing - Response'!$N:$N,'Cleansing - Response'!$O:$O,)</f>
        <v>No</v>
      </c>
      <c r="CE222" s="86">
        <f>IF(Form_Responses1811121314[[#This Row],[Answer - B7-1]]="Yes / Sometimes",1,0)</f>
        <v>0</v>
      </c>
      <c r="CF222" s="86" t="str">
        <f>_xlfn.XLOOKUP(AX222,'Cleansing - Response'!$N:$N,'Cleansing - Response'!$O:$O,)</f>
        <v>Yes / Sometimes</v>
      </c>
      <c r="CG222" s="86">
        <f>IF(Form_Responses1811121314[[#This Row],[Answer - B7-2]]="Yes / Sometimes",1,0)</f>
        <v>1</v>
      </c>
      <c r="CH222" s="86" t="str">
        <f>_xlfn.XLOOKUP(AY222,'Cleansing - Response'!$N:$N,'Cleansing - Response'!$O:$O,)</f>
        <v>Yes / Sometimes</v>
      </c>
      <c r="CI222" s="86">
        <f>IF(Form_Responses1811121314[[#This Row],[Answer - B7-3]]="Yes / Sometimes",1,0)</f>
        <v>1</v>
      </c>
      <c r="CJ222" s="86" t="str">
        <f>_xlfn.XLOOKUP(AZ222,'Cleansing - Response'!$N:$N,'Cleansing - Response'!$O:$O,)</f>
        <v>Yes / Sometimes</v>
      </c>
      <c r="CK222" s="86">
        <f>IF(Form_Responses1811121314[[#This Row],[Answer - B7-4]]="Yes / Sometimes",1,0)</f>
        <v>1</v>
      </c>
      <c r="CL222" s="86" t="str">
        <f>_xlfn.XLOOKUP(BA222,'Cleansing - Response'!$N:$N,'Cleansing - Response'!$O:$O,)</f>
        <v>No</v>
      </c>
      <c r="CM222" s="86">
        <f>IF(Form_Responses1811121314[[#This Row],[Answer - B7-5]]="Yes / Sometimes",1,0)</f>
        <v>0</v>
      </c>
      <c r="CN222" s="86" t="str">
        <f>_xlfn.XLOOKUP(BB222,'Cleansing - Response'!$N:$N,'Cleansing - Response'!$O:$O,)</f>
        <v>Yes / Sometimes</v>
      </c>
      <c r="CO222" s="86">
        <f>IF(Form_Responses1811121314[[#This Row],[Answer - B7-6]]="Yes / Sometimes",1,0)</f>
        <v>1</v>
      </c>
      <c r="CP222" s="87" t="str">
        <f>IF(COUNTIF(Form_Responses1811121314[[#This Row],[Answer - B7-1]:[Answer - B7-6]], "Yes / Sometimes") &gt; 4, "More than 4 times","Up to 4 times")</f>
        <v>Up to 4 times</v>
      </c>
      <c r="CQ222" s="152">
        <f>IF(Form_Responses1811121314[[#This Row],[Answer - B7 (Overall)]]="More than 4 times",1,0)</f>
        <v>0</v>
      </c>
    </row>
    <row r="223" spans="1:95" ht="13.2" hidden="1" x14ac:dyDescent="0.25">
      <c r="A223" s="82">
        <v>45573.40183081018</v>
      </c>
      <c r="B223" s="83" t="s">
        <v>684</v>
      </c>
      <c r="C223" s="84" t="s">
        <v>685</v>
      </c>
      <c r="D223" s="83">
        <v>34.82</v>
      </c>
      <c r="E223" s="83">
        <v>0.17</v>
      </c>
      <c r="F223" s="83" t="s">
        <v>423</v>
      </c>
      <c r="G223" s="83" t="s">
        <v>76</v>
      </c>
      <c r="H223" s="83" t="s">
        <v>631</v>
      </c>
      <c r="I223" s="83" t="s">
        <v>73</v>
      </c>
      <c r="J223" s="83" t="s">
        <v>64</v>
      </c>
      <c r="K223" s="83" t="s">
        <v>84</v>
      </c>
      <c r="L223" s="83" t="s">
        <v>64</v>
      </c>
      <c r="M223" s="83" t="s">
        <v>84</v>
      </c>
      <c r="N223" s="83" t="s">
        <v>84</v>
      </c>
      <c r="O223" s="83" t="s">
        <v>64</v>
      </c>
      <c r="P223" s="83" t="s">
        <v>84</v>
      </c>
      <c r="Q223" s="83" t="s">
        <v>84</v>
      </c>
      <c r="R223" s="83" t="s">
        <v>64</v>
      </c>
      <c r="S223" s="83" t="s">
        <v>78</v>
      </c>
      <c r="T223" s="83" t="s">
        <v>78</v>
      </c>
      <c r="U223" s="83" t="s">
        <v>64</v>
      </c>
      <c r="V223" s="83" t="s">
        <v>64</v>
      </c>
      <c r="W223" s="83" t="s">
        <v>78</v>
      </c>
      <c r="X223" s="83" t="s">
        <v>84</v>
      </c>
      <c r="Y223" s="83" t="s">
        <v>64</v>
      </c>
      <c r="Z223" s="83" t="s">
        <v>66</v>
      </c>
      <c r="AA223" s="83" t="s">
        <v>79</v>
      </c>
      <c r="AB223" s="83" t="s">
        <v>66</v>
      </c>
      <c r="AC223" s="83" t="s">
        <v>66</v>
      </c>
      <c r="AD223" s="83" t="s">
        <v>79</v>
      </c>
      <c r="AE223" s="83" t="s">
        <v>66</v>
      </c>
      <c r="AF223" s="83" t="s">
        <v>66</v>
      </c>
      <c r="AG223" s="83" t="s">
        <v>66</v>
      </c>
      <c r="AH223" s="83" t="s">
        <v>79</v>
      </c>
      <c r="AI223" s="83" t="s">
        <v>79</v>
      </c>
      <c r="AJ223" s="83" t="s">
        <v>66</v>
      </c>
      <c r="AK223" s="83" t="s">
        <v>66</v>
      </c>
      <c r="AL223" s="83" t="s">
        <v>66</v>
      </c>
      <c r="AM223" s="83" t="s">
        <v>79</v>
      </c>
      <c r="AN223" s="83" t="s">
        <v>79</v>
      </c>
      <c r="AO223" s="83" t="s">
        <v>79</v>
      </c>
      <c r="AP223" s="83" t="s">
        <v>85</v>
      </c>
      <c r="AQ223" s="83" t="s">
        <v>85</v>
      </c>
      <c r="AR223" s="83" t="s">
        <v>63</v>
      </c>
      <c r="AS223" s="83" t="s">
        <v>81</v>
      </c>
      <c r="AT223" s="83" t="s">
        <v>87</v>
      </c>
      <c r="AU223" s="83" t="s">
        <v>93</v>
      </c>
      <c r="AV223" s="83" t="s">
        <v>67</v>
      </c>
      <c r="AW223" s="83" t="s">
        <v>73</v>
      </c>
      <c r="AX223" s="83" t="s">
        <v>73</v>
      </c>
      <c r="AY223" s="83" t="s">
        <v>72</v>
      </c>
      <c r="AZ223" s="83" t="s">
        <v>72</v>
      </c>
      <c r="BA223" s="83" t="s">
        <v>63</v>
      </c>
      <c r="BB223" s="83" t="s">
        <v>63</v>
      </c>
      <c r="BC223" s="83" t="s">
        <v>73</v>
      </c>
      <c r="BD223" s="83"/>
      <c r="BE223" s="83" t="s">
        <v>73</v>
      </c>
      <c r="BF223" s="83"/>
      <c r="BG223" s="87" t="s">
        <v>631</v>
      </c>
      <c r="BH223" s="86" t="s">
        <v>60</v>
      </c>
      <c r="BI223" s="76" t="s">
        <v>1415</v>
      </c>
      <c r="BJ223">
        <f t="shared" si="9"/>
        <v>7</v>
      </c>
      <c r="BK223" s="87">
        <f t="shared" si="10"/>
        <v>42</v>
      </c>
      <c r="BL223" s="87"/>
      <c r="BM223" s="86" t="str">
        <f>_xlfn.XLOOKUP(Form_Responses1811121314[[#This Row],[Sekolah School (Cleansed)]],'Quality Check'!$B$11:$B$14,'Quality Check'!$C$11:$C$14,)</f>
        <v>Urban</v>
      </c>
      <c r="BN223" s="86" t="str">
        <f>_xlfn.XLOOKUP(Form_Responses1811121314[[#This Row],[Sekolah School (Cleansed)]],'Quality Check'!$B$11:$B$14,'Quality Check'!$D$11:$D$14,)</f>
        <v>Intervention Group (IG)</v>
      </c>
      <c r="BO223" s="87" t="str">
        <f>_xlfn.XLOOKUP(AS223,'Cleansing - Toothpaste Brand'!A:A,'Cleansing - Toothpaste Brand'!B:B,)</f>
        <v>Colgate</v>
      </c>
      <c r="BP223" s="87"/>
      <c r="BQ22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23" s="86" t="str">
        <f>_xlfn.XLOOKUP(AP223,'Cleansing - Response'!E:E,'Cleansing - Response'!F:F,)</f>
        <v>2 days and more</v>
      </c>
      <c r="BS223" s="86">
        <f>IF(Form_Responses1811121314[[#This Row],[Answer - B1]]="2 days and more",1,0)</f>
        <v>1</v>
      </c>
      <c r="BT223" s="86" t="str">
        <f>_xlfn.XLOOKUP(AQ223,'Cleansing - Response'!E:E,'Cleansing - Response'!F:F,)</f>
        <v>2 days and more</v>
      </c>
      <c r="BU223" s="86">
        <f>IF(Form_Responses1811121314[[#This Row],[Answer - B2]]="2 days and more",1,0)</f>
        <v>1</v>
      </c>
      <c r="BV223" s="86" t="str">
        <f t="shared" si="11"/>
        <v>Ya / Yes</v>
      </c>
      <c r="BW223" s="86">
        <f>IF(Form_Responses1811121314[[#This Row],[Answer - B3]]="Ya / Yes",1,0)</f>
        <v>1</v>
      </c>
      <c r="BX223" s="86" t="str">
        <f>_xlfn.XLOOKUP(AT223,'Cleansing - Response'!E:E,'Cleansing - Response'!F:F,)</f>
        <v>Always</v>
      </c>
      <c r="BY223" s="86">
        <f>IF(Form_Responses1811121314[[#This Row],[Answer - B4]]="Always",1,0)</f>
        <v>1</v>
      </c>
      <c r="BZ223" s="86" t="str">
        <f>_xlfn.XLOOKUP(AU223,'Cleansing - Response'!H:H,'Cleansing - Response'!I:I,)</f>
        <v>Not using dental floss</v>
      </c>
      <c r="CA223" s="86">
        <f>IF(Form_Responses1811121314[[#This Row],[Answer - B5]]="Sometimes / When in need",2,IF(Form_Responses1811121314[[#This Row],[Answer - B5]]="Using dental floss at least once",1,0))</f>
        <v>0</v>
      </c>
      <c r="CB223" s="86" t="str">
        <f>_xlfn.XLOOKUP(AV223,'Cleansing - Response'!K:K,'Cleansing - Response'!L:L,)</f>
        <v>More than 1 time a day</v>
      </c>
      <c r="CC223" s="86">
        <f>IF(Form_Responses1811121314[[#This Row],[Answer - B6]]="More than 1 time a day",1,0)</f>
        <v>1</v>
      </c>
      <c r="CD223" s="86" t="str">
        <f>_xlfn.XLOOKUP(AW223,'Cleansing - Response'!$N:$N,'Cleansing - Response'!$O:$O,)</f>
        <v>No</v>
      </c>
      <c r="CE223" s="86">
        <f>IF(Form_Responses1811121314[[#This Row],[Answer - B7-1]]="Yes / Sometimes",1,0)</f>
        <v>0</v>
      </c>
      <c r="CF223" s="86" t="str">
        <f>_xlfn.XLOOKUP(AX223,'Cleansing - Response'!$N:$N,'Cleansing - Response'!$O:$O,)</f>
        <v>No</v>
      </c>
      <c r="CG223" s="86">
        <f>IF(Form_Responses1811121314[[#This Row],[Answer - B7-2]]="Yes / Sometimes",1,0)</f>
        <v>0</v>
      </c>
      <c r="CH223" s="86" t="str">
        <f>_xlfn.XLOOKUP(AY223,'Cleansing - Response'!$N:$N,'Cleansing - Response'!$O:$O,)</f>
        <v>Yes / Sometimes</v>
      </c>
      <c r="CI223" s="86">
        <f>IF(Form_Responses1811121314[[#This Row],[Answer - B7-3]]="Yes / Sometimes",1,0)</f>
        <v>1</v>
      </c>
      <c r="CJ223" s="86" t="str">
        <f>_xlfn.XLOOKUP(AZ223,'Cleansing - Response'!$N:$N,'Cleansing - Response'!$O:$O,)</f>
        <v>Yes / Sometimes</v>
      </c>
      <c r="CK223" s="86">
        <f>IF(Form_Responses1811121314[[#This Row],[Answer - B7-4]]="Yes / Sometimes",1,0)</f>
        <v>1</v>
      </c>
      <c r="CL223" s="86" t="str">
        <f>_xlfn.XLOOKUP(BA223,'Cleansing - Response'!$N:$N,'Cleansing - Response'!$O:$O,)</f>
        <v>Yes / Sometimes</v>
      </c>
      <c r="CM223" s="86">
        <f>IF(Form_Responses1811121314[[#This Row],[Answer - B7-5]]="Yes / Sometimes",1,0)</f>
        <v>1</v>
      </c>
      <c r="CN223" s="86" t="str">
        <f>_xlfn.XLOOKUP(BB223,'Cleansing - Response'!$N:$N,'Cleansing - Response'!$O:$O,)</f>
        <v>Yes / Sometimes</v>
      </c>
      <c r="CO223" s="86">
        <f>IF(Form_Responses1811121314[[#This Row],[Answer - B7-6]]="Yes / Sometimes",1,0)</f>
        <v>1</v>
      </c>
      <c r="CP223" s="87" t="str">
        <f>IF(COUNTIF(Form_Responses1811121314[[#This Row],[Answer - B7-1]:[Answer - B7-6]], "Yes / Sometimes") &gt; 4, "More than 4 times","Up to 4 times")</f>
        <v>Up to 4 times</v>
      </c>
      <c r="CQ223" s="152">
        <f>IF(Form_Responses1811121314[[#This Row],[Answer - B7 (Overall)]]="More than 4 times",1,0)</f>
        <v>0</v>
      </c>
    </row>
    <row r="224" spans="1:95" ht="13.2" hidden="1" x14ac:dyDescent="0.25">
      <c r="A224" s="82">
        <v>45573.404305405093</v>
      </c>
      <c r="B224" s="83" t="s">
        <v>686</v>
      </c>
      <c r="C224" s="84" t="s">
        <v>687</v>
      </c>
      <c r="D224" s="83">
        <v>100</v>
      </c>
      <c r="E224" s="83">
        <v>0.67</v>
      </c>
      <c r="F224" s="83" t="s">
        <v>423</v>
      </c>
      <c r="G224" s="83" t="s">
        <v>76</v>
      </c>
      <c r="H224" s="83" t="s">
        <v>683</v>
      </c>
      <c r="I224" s="83" t="s">
        <v>63</v>
      </c>
      <c r="J224" s="83" t="s">
        <v>64</v>
      </c>
      <c r="K224" s="83" t="s">
        <v>64</v>
      </c>
      <c r="L224" s="83" t="s">
        <v>64</v>
      </c>
      <c r="M224" s="83" t="s">
        <v>78</v>
      </c>
      <c r="N224" s="83" t="s">
        <v>64</v>
      </c>
      <c r="O224" s="83" t="s">
        <v>64</v>
      </c>
      <c r="P224" s="83" t="s">
        <v>64</v>
      </c>
      <c r="Q224" s="83" t="s">
        <v>64</v>
      </c>
      <c r="R224" s="83" t="s">
        <v>64</v>
      </c>
      <c r="S224" s="83" t="s">
        <v>64</v>
      </c>
      <c r="T224" s="83" t="s">
        <v>64</v>
      </c>
      <c r="U224" s="83" t="s">
        <v>64</v>
      </c>
      <c r="V224" s="83" t="s">
        <v>64</v>
      </c>
      <c r="W224" s="83" t="s">
        <v>64</v>
      </c>
      <c r="X224" s="83" t="s">
        <v>64</v>
      </c>
      <c r="Y224" s="83" t="s">
        <v>78</v>
      </c>
      <c r="Z224" s="83" t="s">
        <v>65</v>
      </c>
      <c r="AA224" s="83" t="s">
        <v>65</v>
      </c>
      <c r="AB224" s="83" t="s">
        <v>65</v>
      </c>
      <c r="AC224" s="83" t="s">
        <v>65</v>
      </c>
      <c r="AD224" s="83" t="s">
        <v>65</v>
      </c>
      <c r="AE224" s="83" t="s">
        <v>65</v>
      </c>
      <c r="AF224" s="83" t="s">
        <v>65</v>
      </c>
      <c r="AG224" s="83" t="s">
        <v>65</v>
      </c>
      <c r="AH224" s="83" t="s">
        <v>65</v>
      </c>
      <c r="AI224" s="83" t="s">
        <v>65</v>
      </c>
      <c r="AJ224" s="83" t="s">
        <v>101</v>
      </c>
      <c r="AK224" s="83" t="s">
        <v>65</v>
      </c>
      <c r="AL224" s="83" t="s">
        <v>65</v>
      </c>
      <c r="AM224" s="83" t="s">
        <v>65</v>
      </c>
      <c r="AN224" s="83" t="s">
        <v>65</v>
      </c>
      <c r="AO224" s="83" t="s">
        <v>65</v>
      </c>
      <c r="AP224" s="83" t="s">
        <v>85</v>
      </c>
      <c r="AQ224" s="83" t="s">
        <v>67</v>
      </c>
      <c r="AR224" s="83" t="s">
        <v>63</v>
      </c>
      <c r="AS224" s="83" t="s">
        <v>68</v>
      </c>
      <c r="AT224" s="83" t="s">
        <v>87</v>
      </c>
      <c r="AU224" s="83" t="s">
        <v>80</v>
      </c>
      <c r="AV224" s="83" t="s">
        <v>71</v>
      </c>
      <c r="AW224" s="83" t="s">
        <v>72</v>
      </c>
      <c r="AX224" s="83" t="s">
        <v>72</v>
      </c>
      <c r="AY224" s="83" t="s">
        <v>72</v>
      </c>
      <c r="AZ224" s="83" t="s">
        <v>72</v>
      </c>
      <c r="BA224" s="83" t="s">
        <v>63</v>
      </c>
      <c r="BB224" s="83" t="s">
        <v>72</v>
      </c>
      <c r="BC224" s="83" t="s">
        <v>73</v>
      </c>
      <c r="BD224" s="83"/>
      <c r="BE224" s="83" t="s">
        <v>73</v>
      </c>
      <c r="BF224" s="83"/>
      <c r="BG224" s="87" t="s">
        <v>631</v>
      </c>
      <c r="BH224" s="86" t="s">
        <v>60</v>
      </c>
      <c r="BI224" s="76" t="s">
        <v>1414</v>
      </c>
      <c r="BJ224">
        <f t="shared" si="9"/>
        <v>15</v>
      </c>
      <c r="BK224" s="87">
        <f t="shared" si="10"/>
        <v>60</v>
      </c>
      <c r="BL224" s="87"/>
      <c r="BM224" s="86" t="str">
        <f>_xlfn.XLOOKUP(Form_Responses1811121314[[#This Row],[Sekolah School (Cleansed)]],'Quality Check'!$B$11:$B$14,'Quality Check'!$C$11:$C$14,)</f>
        <v>Urban</v>
      </c>
      <c r="BN224" s="86" t="str">
        <f>_xlfn.XLOOKUP(Form_Responses1811121314[[#This Row],[Sekolah School (Cleansed)]],'Quality Check'!$B$11:$B$14,'Quality Check'!$D$11:$D$14,)</f>
        <v>Intervention Group (IG)</v>
      </c>
      <c r="BO224" s="87" t="str">
        <f>_xlfn.XLOOKUP(AS224,'Cleansing - Toothpaste Brand'!A:A,'Cleansing - Toothpaste Brand'!B:B,)</f>
        <v>Colgate</v>
      </c>
      <c r="BP224" s="87"/>
      <c r="BQ22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24" s="86" t="str">
        <f>_xlfn.XLOOKUP(AP224,'Cleansing - Response'!E:E,'Cleansing - Response'!F:F,)</f>
        <v>2 days and more</v>
      </c>
      <c r="BS224" s="86">
        <f>IF(Form_Responses1811121314[[#This Row],[Answer - B1]]="2 days and more",1,0)</f>
        <v>1</v>
      </c>
      <c r="BT224" s="86" t="str">
        <f>_xlfn.XLOOKUP(AQ224,'Cleansing - Response'!E:E,'Cleansing - Response'!F:F,)</f>
        <v>2 days and more</v>
      </c>
      <c r="BU224" s="86">
        <f>IF(Form_Responses1811121314[[#This Row],[Answer - B2]]="2 days and more",1,0)</f>
        <v>1</v>
      </c>
      <c r="BV224" s="86" t="str">
        <f t="shared" si="11"/>
        <v>Ya / Yes</v>
      </c>
      <c r="BW224" s="86">
        <f>IF(Form_Responses1811121314[[#This Row],[Answer - B3]]="Ya / Yes",1,0)</f>
        <v>1</v>
      </c>
      <c r="BX224" s="86" t="str">
        <f>_xlfn.XLOOKUP(AT224,'Cleansing - Response'!E:E,'Cleansing - Response'!F:F,)</f>
        <v>Always</v>
      </c>
      <c r="BY224" s="86">
        <f>IF(Form_Responses1811121314[[#This Row],[Answer - B4]]="Always",1,0)</f>
        <v>1</v>
      </c>
      <c r="BZ224" s="86" t="str">
        <f>_xlfn.XLOOKUP(AU224,'Cleansing - Response'!H:H,'Cleansing - Response'!I:I,)</f>
        <v>Using dental floss at least once</v>
      </c>
      <c r="CA224" s="86">
        <f>IF(Form_Responses1811121314[[#This Row],[Answer - B5]]="Sometimes / When in need",2,IF(Form_Responses1811121314[[#This Row],[Answer - B5]]="Using dental floss at least once",1,0))</f>
        <v>1</v>
      </c>
      <c r="CB224" s="86" t="str">
        <f>_xlfn.XLOOKUP(AV224,'Cleansing - Response'!K:K,'Cleansing - Response'!L:L,)</f>
        <v>Up to 1 time a day</v>
      </c>
      <c r="CC224" s="86">
        <f>IF(Form_Responses1811121314[[#This Row],[Answer - B6]]="More than 1 time a day",1,0)</f>
        <v>0</v>
      </c>
      <c r="CD224" s="86" t="str">
        <f>_xlfn.XLOOKUP(AW224,'Cleansing - Response'!$N:$N,'Cleansing - Response'!$O:$O,)</f>
        <v>Yes / Sometimes</v>
      </c>
      <c r="CE224" s="86">
        <f>IF(Form_Responses1811121314[[#This Row],[Answer - B7-1]]="Yes / Sometimes",1,0)</f>
        <v>1</v>
      </c>
      <c r="CF224" s="86" t="str">
        <f>_xlfn.XLOOKUP(AX224,'Cleansing - Response'!$N:$N,'Cleansing - Response'!$O:$O,)</f>
        <v>Yes / Sometimes</v>
      </c>
      <c r="CG224" s="86">
        <f>IF(Form_Responses1811121314[[#This Row],[Answer - B7-2]]="Yes / Sometimes",1,0)</f>
        <v>1</v>
      </c>
      <c r="CH224" s="86" t="str">
        <f>_xlfn.XLOOKUP(AY224,'Cleansing - Response'!$N:$N,'Cleansing - Response'!$O:$O,)</f>
        <v>Yes / Sometimes</v>
      </c>
      <c r="CI224" s="86">
        <f>IF(Form_Responses1811121314[[#This Row],[Answer - B7-3]]="Yes / Sometimes",1,0)</f>
        <v>1</v>
      </c>
      <c r="CJ224" s="86" t="str">
        <f>_xlfn.XLOOKUP(AZ224,'Cleansing - Response'!$N:$N,'Cleansing - Response'!$O:$O,)</f>
        <v>Yes / Sometimes</v>
      </c>
      <c r="CK224" s="86">
        <f>IF(Form_Responses1811121314[[#This Row],[Answer - B7-4]]="Yes / Sometimes",1,0)</f>
        <v>1</v>
      </c>
      <c r="CL224" s="86" t="str">
        <f>_xlfn.XLOOKUP(BA224,'Cleansing - Response'!$N:$N,'Cleansing - Response'!$O:$O,)</f>
        <v>Yes / Sometimes</v>
      </c>
      <c r="CM224" s="86">
        <f>IF(Form_Responses1811121314[[#This Row],[Answer - B7-5]]="Yes / Sometimes",1,0)</f>
        <v>1</v>
      </c>
      <c r="CN224" s="86" t="str">
        <f>_xlfn.XLOOKUP(BB224,'Cleansing - Response'!$N:$N,'Cleansing - Response'!$O:$O,)</f>
        <v>Yes / Sometimes</v>
      </c>
      <c r="CO224" s="86">
        <f>IF(Form_Responses1811121314[[#This Row],[Answer - B7-6]]="Yes / Sometimes",1,0)</f>
        <v>1</v>
      </c>
      <c r="CP224" s="87" t="str">
        <f>IF(COUNTIF(Form_Responses1811121314[[#This Row],[Answer - B7-1]:[Answer - B7-6]], "Yes / Sometimes") &gt; 4, "More than 4 times","Up to 4 times")</f>
        <v>More than 4 times</v>
      </c>
      <c r="CQ224" s="152">
        <f>IF(Form_Responses1811121314[[#This Row],[Answer - B7 (Overall)]]="More than 4 times",1,0)</f>
        <v>1</v>
      </c>
    </row>
    <row r="225" spans="1:95" ht="13.2" hidden="1" x14ac:dyDescent="0.25">
      <c r="A225" s="82">
        <v>45573.406376851854</v>
      </c>
      <c r="B225" s="83" t="s">
        <v>688</v>
      </c>
      <c r="C225" s="84" t="s">
        <v>689</v>
      </c>
      <c r="D225" s="83">
        <v>23</v>
      </c>
      <c r="E225" s="83">
        <v>0.08</v>
      </c>
      <c r="F225" s="83" t="s">
        <v>423</v>
      </c>
      <c r="G225" s="83" t="s">
        <v>76</v>
      </c>
      <c r="H225" s="83" t="s">
        <v>614</v>
      </c>
      <c r="I225" s="83" t="s">
        <v>63</v>
      </c>
      <c r="J225" s="83" t="s">
        <v>64</v>
      </c>
      <c r="K225" s="83" t="s">
        <v>64</v>
      </c>
      <c r="L225" s="83" t="s">
        <v>64</v>
      </c>
      <c r="M225" s="83" t="s">
        <v>64</v>
      </c>
      <c r="N225" s="83" t="s">
        <v>64</v>
      </c>
      <c r="O225" s="83" t="s">
        <v>64</v>
      </c>
      <c r="P225" s="83" t="s">
        <v>64</v>
      </c>
      <c r="Q225" s="83" t="s">
        <v>64</v>
      </c>
      <c r="R225" s="83" t="s">
        <v>64</v>
      </c>
      <c r="S225" s="83" t="s">
        <v>64</v>
      </c>
      <c r="T225" s="83" t="s">
        <v>64</v>
      </c>
      <c r="U225" s="83" t="s">
        <v>64</v>
      </c>
      <c r="V225" s="83" t="s">
        <v>64</v>
      </c>
      <c r="W225" s="83" t="s">
        <v>64</v>
      </c>
      <c r="X225" s="83" t="s">
        <v>64</v>
      </c>
      <c r="Y225" s="83" t="s">
        <v>64</v>
      </c>
      <c r="Z225" s="83" t="s">
        <v>65</v>
      </c>
      <c r="AA225" s="83" t="s">
        <v>65</v>
      </c>
      <c r="AB225" s="83" t="s">
        <v>65</v>
      </c>
      <c r="AC225" s="83" t="s">
        <v>65</v>
      </c>
      <c r="AD225" s="83" t="s">
        <v>65</v>
      </c>
      <c r="AE225" s="83" t="s">
        <v>65</v>
      </c>
      <c r="AF225" s="83" t="s">
        <v>65</v>
      </c>
      <c r="AG225" s="83" t="s">
        <v>65</v>
      </c>
      <c r="AH225" s="83" t="s">
        <v>65</v>
      </c>
      <c r="AI225" s="83" t="s">
        <v>101</v>
      </c>
      <c r="AJ225" s="83" t="s">
        <v>65</v>
      </c>
      <c r="AK225" s="83" t="s">
        <v>65</v>
      </c>
      <c r="AL225" s="83" t="s">
        <v>65</v>
      </c>
      <c r="AM225" s="83" t="s">
        <v>65</v>
      </c>
      <c r="AN225" s="83" t="s">
        <v>65</v>
      </c>
      <c r="AO225" s="83" t="s">
        <v>65</v>
      </c>
      <c r="AP225" s="83" t="s">
        <v>85</v>
      </c>
      <c r="AQ225" s="83" t="s">
        <v>85</v>
      </c>
      <c r="AR225" s="83" t="s">
        <v>63</v>
      </c>
      <c r="AS225" s="83" t="s">
        <v>68</v>
      </c>
      <c r="AT225" s="83" t="s">
        <v>69</v>
      </c>
      <c r="AU225" s="83" t="s">
        <v>80</v>
      </c>
      <c r="AV225" s="83" t="s">
        <v>71</v>
      </c>
      <c r="AW225" s="83" t="s">
        <v>72</v>
      </c>
      <c r="AX225" s="83" t="s">
        <v>72</v>
      </c>
      <c r="AY225" s="83" t="s">
        <v>72</v>
      </c>
      <c r="AZ225" s="83" t="s">
        <v>72</v>
      </c>
      <c r="BA225" s="83" t="s">
        <v>72</v>
      </c>
      <c r="BB225" s="83" t="s">
        <v>72</v>
      </c>
      <c r="BC225" s="83" t="s">
        <v>73</v>
      </c>
      <c r="BD225" s="83"/>
      <c r="BE225" s="83" t="s">
        <v>73</v>
      </c>
      <c r="BF225" s="83"/>
      <c r="BG225" s="87" t="s">
        <v>631</v>
      </c>
      <c r="BH225" s="86" t="s">
        <v>60</v>
      </c>
      <c r="BI225" s="76" t="s">
        <v>1414</v>
      </c>
      <c r="BJ225">
        <f t="shared" si="9"/>
        <v>15</v>
      </c>
      <c r="BK225" s="87">
        <f t="shared" si="10"/>
        <v>64</v>
      </c>
      <c r="BL225" s="87"/>
      <c r="BM225" s="86" t="str">
        <f>_xlfn.XLOOKUP(Form_Responses1811121314[[#This Row],[Sekolah School (Cleansed)]],'Quality Check'!$B$11:$B$14,'Quality Check'!$C$11:$C$14,)</f>
        <v>Urban</v>
      </c>
      <c r="BN225" s="86" t="str">
        <f>_xlfn.XLOOKUP(Form_Responses1811121314[[#This Row],[Sekolah School (Cleansed)]],'Quality Check'!$B$11:$B$14,'Quality Check'!$D$11:$D$14,)</f>
        <v>Intervention Group (IG)</v>
      </c>
      <c r="BO225" s="87" t="str">
        <f>_xlfn.XLOOKUP(AS225,'Cleansing - Toothpaste Brand'!A:A,'Cleansing - Toothpaste Brand'!B:B,)</f>
        <v>Colgate</v>
      </c>
      <c r="BP225" s="87"/>
      <c r="BQ22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25" s="86" t="str">
        <f>_xlfn.XLOOKUP(AP225,'Cleansing - Response'!E:E,'Cleansing - Response'!F:F,)</f>
        <v>2 days and more</v>
      </c>
      <c r="BS225" s="86">
        <f>IF(Form_Responses1811121314[[#This Row],[Answer - B1]]="2 days and more",1,0)</f>
        <v>1</v>
      </c>
      <c r="BT225" s="86" t="str">
        <f>_xlfn.XLOOKUP(AQ225,'Cleansing - Response'!E:E,'Cleansing - Response'!F:F,)</f>
        <v>2 days and more</v>
      </c>
      <c r="BU225" s="86">
        <f>IF(Form_Responses1811121314[[#This Row],[Answer - B2]]="2 days and more",1,0)</f>
        <v>1</v>
      </c>
      <c r="BV225" s="86" t="str">
        <f t="shared" si="11"/>
        <v>Ya / Yes</v>
      </c>
      <c r="BW225" s="86">
        <f>IF(Form_Responses1811121314[[#This Row],[Answer - B3]]="Ya / Yes",1,0)</f>
        <v>1</v>
      </c>
      <c r="BX225" s="86" t="str">
        <f>_xlfn.XLOOKUP(AT225,'Cleansing - Response'!E:E,'Cleansing - Response'!F:F,)</f>
        <v>Rarely / Sometimes</v>
      </c>
      <c r="BY225" s="86">
        <f>IF(Form_Responses1811121314[[#This Row],[Answer - B4]]="Always",1,0)</f>
        <v>0</v>
      </c>
      <c r="BZ225" s="86" t="str">
        <f>_xlfn.XLOOKUP(AU225,'Cleansing - Response'!H:H,'Cleansing - Response'!I:I,)</f>
        <v>Using dental floss at least once</v>
      </c>
      <c r="CA225" s="86">
        <f>IF(Form_Responses1811121314[[#This Row],[Answer - B5]]="Sometimes / When in need",2,IF(Form_Responses1811121314[[#This Row],[Answer - B5]]="Using dental floss at least once",1,0))</f>
        <v>1</v>
      </c>
      <c r="CB225" s="86" t="str">
        <f>_xlfn.XLOOKUP(AV225,'Cleansing - Response'!K:K,'Cleansing - Response'!L:L,)</f>
        <v>Up to 1 time a day</v>
      </c>
      <c r="CC225" s="86">
        <f>IF(Form_Responses1811121314[[#This Row],[Answer - B6]]="More than 1 time a day",1,0)</f>
        <v>0</v>
      </c>
      <c r="CD225" s="86" t="str">
        <f>_xlfn.XLOOKUP(AW225,'Cleansing - Response'!$N:$N,'Cleansing - Response'!$O:$O,)</f>
        <v>Yes / Sometimes</v>
      </c>
      <c r="CE225" s="86">
        <f>IF(Form_Responses1811121314[[#This Row],[Answer - B7-1]]="Yes / Sometimes",1,0)</f>
        <v>1</v>
      </c>
      <c r="CF225" s="86" t="str">
        <f>_xlfn.XLOOKUP(AX225,'Cleansing - Response'!$N:$N,'Cleansing - Response'!$O:$O,)</f>
        <v>Yes / Sometimes</v>
      </c>
      <c r="CG225" s="86">
        <f>IF(Form_Responses1811121314[[#This Row],[Answer - B7-2]]="Yes / Sometimes",1,0)</f>
        <v>1</v>
      </c>
      <c r="CH225" s="86" t="str">
        <f>_xlfn.XLOOKUP(AY225,'Cleansing - Response'!$N:$N,'Cleansing - Response'!$O:$O,)</f>
        <v>Yes / Sometimes</v>
      </c>
      <c r="CI225" s="86">
        <f>IF(Form_Responses1811121314[[#This Row],[Answer - B7-3]]="Yes / Sometimes",1,0)</f>
        <v>1</v>
      </c>
      <c r="CJ225" s="86" t="str">
        <f>_xlfn.XLOOKUP(AZ225,'Cleansing - Response'!$N:$N,'Cleansing - Response'!$O:$O,)</f>
        <v>Yes / Sometimes</v>
      </c>
      <c r="CK225" s="86">
        <f>IF(Form_Responses1811121314[[#This Row],[Answer - B7-4]]="Yes / Sometimes",1,0)</f>
        <v>1</v>
      </c>
      <c r="CL225" s="86" t="str">
        <f>_xlfn.XLOOKUP(BA225,'Cleansing - Response'!$N:$N,'Cleansing - Response'!$O:$O,)</f>
        <v>Yes / Sometimes</v>
      </c>
      <c r="CM225" s="86">
        <f>IF(Form_Responses1811121314[[#This Row],[Answer - B7-5]]="Yes / Sometimes",1,0)</f>
        <v>1</v>
      </c>
      <c r="CN225" s="86" t="str">
        <f>_xlfn.XLOOKUP(BB225,'Cleansing - Response'!$N:$N,'Cleansing - Response'!$O:$O,)</f>
        <v>Yes / Sometimes</v>
      </c>
      <c r="CO225" s="86">
        <f>IF(Form_Responses1811121314[[#This Row],[Answer - B7-6]]="Yes / Sometimes",1,0)</f>
        <v>1</v>
      </c>
      <c r="CP225" s="87" t="str">
        <f>IF(COUNTIF(Form_Responses1811121314[[#This Row],[Answer - B7-1]:[Answer - B7-6]], "Yes / Sometimes") &gt; 4, "More than 4 times","Up to 4 times")</f>
        <v>More than 4 times</v>
      </c>
      <c r="CQ225" s="152">
        <f>IF(Form_Responses1811121314[[#This Row],[Answer - B7 (Overall)]]="More than 4 times",1,0)</f>
        <v>1</v>
      </c>
    </row>
    <row r="226" spans="1:95" ht="13.2" hidden="1" x14ac:dyDescent="0.25">
      <c r="A226" s="82">
        <v>45573.406512037036</v>
      </c>
      <c r="B226" s="83" t="s">
        <v>690</v>
      </c>
      <c r="C226" s="84" t="s">
        <v>691</v>
      </c>
      <c r="D226" s="83">
        <v>77.680000000000007</v>
      </c>
      <c r="E226" s="83">
        <v>0.57999999999999996</v>
      </c>
      <c r="F226" s="83" t="s">
        <v>423</v>
      </c>
      <c r="G226" s="83" t="s">
        <v>76</v>
      </c>
      <c r="H226" s="83" t="s">
        <v>648</v>
      </c>
      <c r="I226" s="83" t="s">
        <v>73</v>
      </c>
      <c r="J226" s="83" t="s">
        <v>64</v>
      </c>
      <c r="K226" s="83" t="s">
        <v>64</v>
      </c>
      <c r="L226" s="83" t="s">
        <v>64</v>
      </c>
      <c r="M226" s="83" t="s">
        <v>84</v>
      </c>
      <c r="N226" s="83" t="s">
        <v>64</v>
      </c>
      <c r="O226" s="83" t="s">
        <v>84</v>
      </c>
      <c r="P226" s="83" t="s">
        <v>84</v>
      </c>
      <c r="Q226" s="83" t="s">
        <v>64</v>
      </c>
      <c r="R226" s="83" t="s">
        <v>64</v>
      </c>
      <c r="S226" s="83" t="s">
        <v>64</v>
      </c>
      <c r="T226" s="83" t="s">
        <v>64</v>
      </c>
      <c r="U226" s="83" t="s">
        <v>84</v>
      </c>
      <c r="V226" s="83" t="s">
        <v>64</v>
      </c>
      <c r="W226" s="83" t="s">
        <v>64</v>
      </c>
      <c r="X226" s="83" t="s">
        <v>64</v>
      </c>
      <c r="Y226" s="83" t="s">
        <v>64</v>
      </c>
      <c r="Z226" s="83" t="s">
        <v>66</v>
      </c>
      <c r="AA226" s="83" t="s">
        <v>101</v>
      </c>
      <c r="AB226" s="83" t="s">
        <v>66</v>
      </c>
      <c r="AC226" s="83" t="s">
        <v>101</v>
      </c>
      <c r="AD226" s="83" t="s">
        <v>101</v>
      </c>
      <c r="AE226" s="83" t="s">
        <v>101</v>
      </c>
      <c r="AF226" s="83" t="s">
        <v>66</v>
      </c>
      <c r="AG226" s="83" t="s">
        <v>66</v>
      </c>
      <c r="AH226" s="83" t="s">
        <v>101</v>
      </c>
      <c r="AI226" s="83" t="s">
        <v>79</v>
      </c>
      <c r="AJ226" s="83" t="s">
        <v>65</v>
      </c>
      <c r="AK226" s="83" t="s">
        <v>66</v>
      </c>
      <c r="AL226" s="83" t="s">
        <v>65</v>
      </c>
      <c r="AM226" s="83" t="s">
        <v>65</v>
      </c>
      <c r="AN226" s="83" t="s">
        <v>65</v>
      </c>
      <c r="AO226" s="83" t="s">
        <v>65</v>
      </c>
      <c r="AP226" s="83" t="s">
        <v>85</v>
      </c>
      <c r="AQ226" s="83" t="s">
        <v>85</v>
      </c>
      <c r="AR226" s="83" t="s">
        <v>63</v>
      </c>
      <c r="AS226" s="83" t="s">
        <v>81</v>
      </c>
      <c r="AT226" s="83" t="s">
        <v>87</v>
      </c>
      <c r="AU226" s="83" t="s">
        <v>67</v>
      </c>
      <c r="AV226" s="83" t="s">
        <v>132</v>
      </c>
      <c r="AW226" s="83" t="s">
        <v>73</v>
      </c>
      <c r="AX226" s="83" t="s">
        <v>72</v>
      </c>
      <c r="AY226" s="83" t="s">
        <v>72</v>
      </c>
      <c r="AZ226" s="83" t="s">
        <v>63</v>
      </c>
      <c r="BA226" s="83" t="s">
        <v>73</v>
      </c>
      <c r="BB226" s="83" t="s">
        <v>73</v>
      </c>
      <c r="BC226" s="83" t="s">
        <v>73</v>
      </c>
      <c r="BD226" s="83"/>
      <c r="BE226" s="83" t="s">
        <v>73</v>
      </c>
      <c r="BF226" s="83"/>
      <c r="BG226" s="87" t="s">
        <v>631</v>
      </c>
      <c r="BH226" s="86" t="s">
        <v>60</v>
      </c>
      <c r="BI226" s="76" t="s">
        <v>1415</v>
      </c>
      <c r="BJ226">
        <f t="shared" si="9"/>
        <v>12</v>
      </c>
      <c r="BK226" s="87">
        <f t="shared" si="10"/>
        <v>44</v>
      </c>
      <c r="BL226" s="87"/>
      <c r="BM226" s="86" t="str">
        <f>_xlfn.XLOOKUP(Form_Responses1811121314[[#This Row],[Sekolah School (Cleansed)]],'Quality Check'!$B$11:$B$14,'Quality Check'!$C$11:$C$14,)</f>
        <v>Urban</v>
      </c>
      <c r="BN226" s="86" t="str">
        <f>_xlfn.XLOOKUP(Form_Responses1811121314[[#This Row],[Sekolah School (Cleansed)]],'Quality Check'!$B$11:$B$14,'Quality Check'!$D$11:$D$14,)</f>
        <v>Intervention Group (IG)</v>
      </c>
      <c r="BO226" s="87" t="str">
        <f>_xlfn.XLOOKUP(AS226,'Cleansing - Toothpaste Brand'!A:A,'Cleansing - Toothpaste Brand'!B:B,)</f>
        <v>Colgate</v>
      </c>
      <c r="BP226" s="87"/>
      <c r="BQ22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26" s="86" t="str">
        <f>_xlfn.XLOOKUP(AP226,'Cleansing - Response'!E:E,'Cleansing - Response'!F:F,)</f>
        <v>2 days and more</v>
      </c>
      <c r="BS226" s="86">
        <f>IF(Form_Responses1811121314[[#This Row],[Answer - B1]]="2 days and more",1,0)</f>
        <v>1</v>
      </c>
      <c r="BT226" s="86" t="str">
        <f>_xlfn.XLOOKUP(AQ226,'Cleansing - Response'!E:E,'Cleansing - Response'!F:F,)</f>
        <v>2 days and more</v>
      </c>
      <c r="BU226" s="86">
        <f>IF(Form_Responses1811121314[[#This Row],[Answer - B2]]="2 days and more",1,0)</f>
        <v>1</v>
      </c>
      <c r="BV226" s="86" t="str">
        <f t="shared" si="11"/>
        <v>Ya / Yes</v>
      </c>
      <c r="BW226" s="86">
        <f>IF(Form_Responses1811121314[[#This Row],[Answer - B3]]="Ya / Yes",1,0)</f>
        <v>1</v>
      </c>
      <c r="BX226" s="86" t="str">
        <f>_xlfn.XLOOKUP(AT226,'Cleansing - Response'!E:E,'Cleansing - Response'!F:F,)</f>
        <v>Always</v>
      </c>
      <c r="BY226" s="86">
        <f>IF(Form_Responses1811121314[[#This Row],[Answer - B4]]="Always",1,0)</f>
        <v>1</v>
      </c>
      <c r="BZ226" s="86" t="str">
        <f>_xlfn.XLOOKUP(AU226,'Cleansing - Response'!H:H,'Cleansing - Response'!I:I,)</f>
        <v>Using dental floss at least once</v>
      </c>
      <c r="CA226" s="86">
        <f>IF(Form_Responses1811121314[[#This Row],[Answer - B5]]="Sometimes / When in need",2,IF(Form_Responses1811121314[[#This Row],[Answer - B5]]="Using dental floss at least once",1,0))</f>
        <v>1</v>
      </c>
      <c r="CB226" s="86" t="str">
        <f>_xlfn.XLOOKUP(AV226,'Cleansing - Response'!K:K,'Cleansing - Response'!L:L,)</f>
        <v>Up to 1 time a day</v>
      </c>
      <c r="CC226" s="86">
        <f>IF(Form_Responses1811121314[[#This Row],[Answer - B6]]="More than 1 time a day",1,0)</f>
        <v>0</v>
      </c>
      <c r="CD226" s="86" t="str">
        <f>_xlfn.XLOOKUP(AW226,'Cleansing - Response'!$N:$N,'Cleansing - Response'!$O:$O,)</f>
        <v>No</v>
      </c>
      <c r="CE226" s="86">
        <f>IF(Form_Responses1811121314[[#This Row],[Answer - B7-1]]="Yes / Sometimes",1,0)</f>
        <v>0</v>
      </c>
      <c r="CF226" s="86" t="str">
        <f>_xlfn.XLOOKUP(AX226,'Cleansing - Response'!$N:$N,'Cleansing - Response'!$O:$O,)</f>
        <v>Yes / Sometimes</v>
      </c>
      <c r="CG226" s="86">
        <f>IF(Form_Responses1811121314[[#This Row],[Answer - B7-2]]="Yes / Sometimes",1,0)</f>
        <v>1</v>
      </c>
      <c r="CH226" s="86" t="str">
        <f>_xlfn.XLOOKUP(AY226,'Cleansing - Response'!$N:$N,'Cleansing - Response'!$O:$O,)</f>
        <v>Yes / Sometimes</v>
      </c>
      <c r="CI226" s="86">
        <f>IF(Form_Responses1811121314[[#This Row],[Answer - B7-3]]="Yes / Sometimes",1,0)</f>
        <v>1</v>
      </c>
      <c r="CJ226" s="86" t="str">
        <f>_xlfn.XLOOKUP(AZ226,'Cleansing - Response'!$N:$N,'Cleansing - Response'!$O:$O,)</f>
        <v>Yes / Sometimes</v>
      </c>
      <c r="CK226" s="86">
        <f>IF(Form_Responses1811121314[[#This Row],[Answer - B7-4]]="Yes / Sometimes",1,0)</f>
        <v>1</v>
      </c>
      <c r="CL226" s="86" t="str">
        <f>_xlfn.XLOOKUP(BA226,'Cleansing - Response'!$N:$N,'Cleansing - Response'!$O:$O,)</f>
        <v>No</v>
      </c>
      <c r="CM226" s="86">
        <f>IF(Form_Responses1811121314[[#This Row],[Answer - B7-5]]="Yes / Sometimes",1,0)</f>
        <v>0</v>
      </c>
      <c r="CN226" s="86" t="str">
        <f>_xlfn.XLOOKUP(BB226,'Cleansing - Response'!$N:$N,'Cleansing - Response'!$O:$O,)</f>
        <v>No</v>
      </c>
      <c r="CO226" s="86">
        <f>IF(Form_Responses1811121314[[#This Row],[Answer - B7-6]]="Yes / Sometimes",1,0)</f>
        <v>0</v>
      </c>
      <c r="CP226" s="87" t="str">
        <f>IF(COUNTIF(Form_Responses1811121314[[#This Row],[Answer - B7-1]:[Answer - B7-6]], "Yes / Sometimes") &gt; 4, "More than 4 times","Up to 4 times")</f>
        <v>Up to 4 times</v>
      </c>
      <c r="CQ226" s="152">
        <f>IF(Form_Responses1811121314[[#This Row],[Answer - B7 (Overall)]]="More than 4 times",1,0)</f>
        <v>0</v>
      </c>
    </row>
    <row r="227" spans="1:95" ht="13.2" hidden="1" x14ac:dyDescent="0.25">
      <c r="A227" s="82">
        <v>45573.417968310183</v>
      </c>
      <c r="B227" s="83" t="s">
        <v>692</v>
      </c>
      <c r="C227" s="84" t="s">
        <v>693</v>
      </c>
      <c r="D227" s="83">
        <v>100</v>
      </c>
      <c r="E227" s="83">
        <v>0.71</v>
      </c>
      <c r="F227" s="83" t="s">
        <v>114</v>
      </c>
      <c r="G227" s="83" t="s">
        <v>291</v>
      </c>
      <c r="H227" s="83" t="s">
        <v>694</v>
      </c>
      <c r="I227" s="83" t="s">
        <v>63</v>
      </c>
      <c r="J227" s="83" t="s">
        <v>78</v>
      </c>
      <c r="K227" s="83" t="s">
        <v>64</v>
      </c>
      <c r="L227" s="83" t="s">
        <v>145</v>
      </c>
      <c r="M227" s="83" t="s">
        <v>84</v>
      </c>
      <c r="N227" s="83" t="s">
        <v>84</v>
      </c>
      <c r="O227" s="83" t="s">
        <v>84</v>
      </c>
      <c r="P227" s="83" t="s">
        <v>84</v>
      </c>
      <c r="Q227" s="83" t="s">
        <v>84</v>
      </c>
      <c r="R227" s="83" t="s">
        <v>64</v>
      </c>
      <c r="S227" s="83" t="s">
        <v>64</v>
      </c>
      <c r="T227" s="83" t="s">
        <v>84</v>
      </c>
      <c r="U227" s="83" t="s">
        <v>84</v>
      </c>
      <c r="V227" s="83" t="s">
        <v>84</v>
      </c>
      <c r="W227" s="83" t="s">
        <v>64</v>
      </c>
      <c r="X227" s="83" t="s">
        <v>64</v>
      </c>
      <c r="Y227" s="83" t="s">
        <v>84</v>
      </c>
      <c r="Z227" s="83" t="s">
        <v>66</v>
      </c>
      <c r="AA227" s="83" t="s">
        <v>66</v>
      </c>
      <c r="AB227" s="83" t="s">
        <v>66</v>
      </c>
      <c r="AC227" s="83" t="s">
        <v>66</v>
      </c>
      <c r="AD227" s="83" t="s">
        <v>66</v>
      </c>
      <c r="AE227" s="83" t="s">
        <v>66</v>
      </c>
      <c r="AF227" s="83" t="s">
        <v>66</v>
      </c>
      <c r="AG227" s="83" t="s">
        <v>66</v>
      </c>
      <c r="AH227" s="83" t="s">
        <v>66</v>
      </c>
      <c r="AI227" s="83" t="s">
        <v>79</v>
      </c>
      <c r="AJ227" s="83" t="s">
        <v>66</v>
      </c>
      <c r="AK227" s="83" t="s">
        <v>66</v>
      </c>
      <c r="AL227" s="83" t="s">
        <v>66</v>
      </c>
      <c r="AM227" s="83" t="s">
        <v>66</v>
      </c>
      <c r="AN227" s="83" t="s">
        <v>66</v>
      </c>
      <c r="AO227" s="83" t="s">
        <v>66</v>
      </c>
      <c r="AP227" s="83" t="s">
        <v>67</v>
      </c>
      <c r="AQ227" s="83" t="s">
        <v>85</v>
      </c>
      <c r="AR227" s="83" t="s">
        <v>63</v>
      </c>
      <c r="AS227" s="83" t="s">
        <v>223</v>
      </c>
      <c r="AT227" s="83" t="s">
        <v>169</v>
      </c>
      <c r="AU227" s="83" t="s">
        <v>80</v>
      </c>
      <c r="AV227" s="83" t="s">
        <v>71</v>
      </c>
      <c r="AW227" s="83" t="s">
        <v>63</v>
      </c>
      <c r="AX227" s="83" t="s">
        <v>63</v>
      </c>
      <c r="AY227" s="83" t="s">
        <v>73</v>
      </c>
      <c r="AZ227" s="83" t="s">
        <v>73</v>
      </c>
      <c r="BA227" s="83" t="s">
        <v>72</v>
      </c>
      <c r="BB227" s="83" t="s">
        <v>73</v>
      </c>
      <c r="BC227" s="83" t="s">
        <v>73</v>
      </c>
      <c r="BD227" s="83"/>
      <c r="BE227" s="83" t="s">
        <v>73</v>
      </c>
      <c r="BF227" s="83"/>
      <c r="BG227" s="87" t="s">
        <v>631</v>
      </c>
      <c r="BH227" s="87" t="s">
        <v>114</v>
      </c>
      <c r="BI227" s="76" t="s">
        <v>1414</v>
      </c>
      <c r="BJ227">
        <f t="shared" si="9"/>
        <v>5</v>
      </c>
      <c r="BK227" s="87">
        <f t="shared" si="10"/>
        <v>48</v>
      </c>
      <c r="BL227" s="87"/>
      <c r="BM227" s="86" t="str">
        <f>_xlfn.XLOOKUP(Form_Responses1811121314[[#This Row],[Sekolah School (Cleansed)]],'Quality Check'!$B$11:$B$14,'Quality Check'!$C$11:$C$14,)</f>
        <v>Urban</v>
      </c>
      <c r="BN227" s="86" t="str">
        <f>_xlfn.XLOOKUP(Form_Responses1811121314[[#This Row],[Sekolah School (Cleansed)]],'Quality Check'!$B$11:$B$14,'Quality Check'!$D$11:$D$14,)</f>
        <v>Intervention Group (IG)</v>
      </c>
      <c r="BO227" s="87" t="str">
        <f>_xlfn.XLOOKUP(AS227,'Cleansing - Toothpaste Brand'!A:A,'Cleansing - Toothpaste Brand'!B:B,)</f>
        <v>Colgate</v>
      </c>
      <c r="BP227" s="87"/>
      <c r="BQ22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27" s="86" t="str">
        <f>_xlfn.XLOOKUP(AP227,'Cleansing - Response'!E:E,'Cleansing - Response'!F:F,)</f>
        <v>2 days and more</v>
      </c>
      <c r="BS227" s="86">
        <f>IF(Form_Responses1811121314[[#This Row],[Answer - B1]]="2 days and more",1,0)</f>
        <v>1</v>
      </c>
      <c r="BT227" s="86" t="str">
        <f>_xlfn.XLOOKUP(AQ227,'Cleansing - Response'!E:E,'Cleansing - Response'!F:F,)</f>
        <v>2 days and more</v>
      </c>
      <c r="BU227" s="86">
        <f>IF(Form_Responses1811121314[[#This Row],[Answer - B2]]="2 days and more",1,0)</f>
        <v>1</v>
      </c>
      <c r="BV227" s="86" t="str">
        <f t="shared" si="11"/>
        <v>Ya / Yes</v>
      </c>
      <c r="BW227" s="86">
        <f>IF(Form_Responses1811121314[[#This Row],[Answer - B3]]="Ya / Yes",1,0)</f>
        <v>1</v>
      </c>
      <c r="BX227" s="86" t="str">
        <f>_xlfn.XLOOKUP(AT227,'Cleansing - Response'!E:E,'Cleansing - Response'!F:F,)</f>
        <v>Rarely / Sometimes</v>
      </c>
      <c r="BY227" s="86">
        <f>IF(Form_Responses1811121314[[#This Row],[Answer - B4]]="Always",1,0)</f>
        <v>0</v>
      </c>
      <c r="BZ227" s="86" t="str">
        <f>_xlfn.XLOOKUP(AU227,'Cleansing - Response'!H:H,'Cleansing - Response'!I:I,)</f>
        <v>Using dental floss at least once</v>
      </c>
      <c r="CA227" s="86">
        <f>IF(Form_Responses1811121314[[#This Row],[Answer - B5]]="Sometimes / When in need",2,IF(Form_Responses1811121314[[#This Row],[Answer - B5]]="Using dental floss at least once",1,0))</f>
        <v>1</v>
      </c>
      <c r="CB227" s="86" t="str">
        <f>_xlfn.XLOOKUP(AV227,'Cleansing - Response'!K:K,'Cleansing - Response'!L:L,)</f>
        <v>Up to 1 time a day</v>
      </c>
      <c r="CC227" s="86">
        <f>IF(Form_Responses1811121314[[#This Row],[Answer - B6]]="More than 1 time a day",1,0)</f>
        <v>0</v>
      </c>
      <c r="CD227" s="86" t="str">
        <f>_xlfn.XLOOKUP(AW227,'Cleansing - Response'!$N:$N,'Cleansing - Response'!$O:$O,)</f>
        <v>Yes / Sometimes</v>
      </c>
      <c r="CE227" s="86">
        <f>IF(Form_Responses1811121314[[#This Row],[Answer - B7-1]]="Yes / Sometimes",1,0)</f>
        <v>1</v>
      </c>
      <c r="CF227" s="86" t="str">
        <f>_xlfn.XLOOKUP(AX227,'Cleansing - Response'!$N:$N,'Cleansing - Response'!$O:$O,)</f>
        <v>Yes / Sometimes</v>
      </c>
      <c r="CG227" s="86">
        <f>IF(Form_Responses1811121314[[#This Row],[Answer - B7-2]]="Yes / Sometimes",1,0)</f>
        <v>1</v>
      </c>
      <c r="CH227" s="86" t="str">
        <f>_xlfn.XLOOKUP(AY227,'Cleansing - Response'!$N:$N,'Cleansing - Response'!$O:$O,)</f>
        <v>No</v>
      </c>
      <c r="CI227" s="86">
        <f>IF(Form_Responses1811121314[[#This Row],[Answer - B7-3]]="Yes / Sometimes",1,0)</f>
        <v>0</v>
      </c>
      <c r="CJ227" s="86" t="str">
        <f>_xlfn.XLOOKUP(AZ227,'Cleansing - Response'!$N:$N,'Cleansing - Response'!$O:$O,)</f>
        <v>No</v>
      </c>
      <c r="CK227" s="86">
        <f>IF(Form_Responses1811121314[[#This Row],[Answer - B7-4]]="Yes / Sometimes",1,0)</f>
        <v>0</v>
      </c>
      <c r="CL227" s="86" t="str">
        <f>_xlfn.XLOOKUP(BA227,'Cleansing - Response'!$N:$N,'Cleansing - Response'!$O:$O,)</f>
        <v>Yes / Sometimes</v>
      </c>
      <c r="CM227" s="86">
        <f>IF(Form_Responses1811121314[[#This Row],[Answer - B7-5]]="Yes / Sometimes",1,0)</f>
        <v>1</v>
      </c>
      <c r="CN227" s="86" t="str">
        <f>_xlfn.XLOOKUP(BB227,'Cleansing - Response'!$N:$N,'Cleansing - Response'!$O:$O,)</f>
        <v>No</v>
      </c>
      <c r="CO227" s="86">
        <f>IF(Form_Responses1811121314[[#This Row],[Answer - B7-6]]="Yes / Sometimes",1,0)</f>
        <v>0</v>
      </c>
      <c r="CP227" s="87" t="str">
        <f>IF(COUNTIF(Form_Responses1811121314[[#This Row],[Answer - B7-1]:[Answer - B7-6]], "Yes / Sometimes") &gt; 4, "More than 4 times","Up to 4 times")</f>
        <v>Up to 4 times</v>
      </c>
      <c r="CQ227" s="152">
        <f>IF(Form_Responses1811121314[[#This Row],[Answer - B7 (Overall)]]="More than 4 times",1,0)</f>
        <v>0</v>
      </c>
    </row>
    <row r="228" spans="1:95" ht="13.2" hidden="1" x14ac:dyDescent="0.25">
      <c r="A228" s="82">
        <v>45573.42921425926</v>
      </c>
      <c r="B228" s="83" t="s">
        <v>695</v>
      </c>
      <c r="C228" s="83">
        <v>100318140993</v>
      </c>
      <c r="D228" s="83">
        <v>100</v>
      </c>
      <c r="E228" s="83">
        <v>0.57999999999999996</v>
      </c>
      <c r="F228" s="83" t="s">
        <v>114</v>
      </c>
      <c r="G228" s="83" t="s">
        <v>291</v>
      </c>
      <c r="H228" s="83" t="s">
        <v>614</v>
      </c>
      <c r="I228" s="83" t="s">
        <v>63</v>
      </c>
      <c r="J228" s="83" t="s">
        <v>64</v>
      </c>
      <c r="K228" s="83" t="s">
        <v>78</v>
      </c>
      <c r="L228" s="83" t="s">
        <v>64</v>
      </c>
      <c r="M228" s="83" t="s">
        <v>78</v>
      </c>
      <c r="N228" s="83" t="s">
        <v>64</v>
      </c>
      <c r="O228" s="83" t="s">
        <v>64</v>
      </c>
      <c r="P228" s="83" t="s">
        <v>64</v>
      </c>
      <c r="Q228" s="83" t="s">
        <v>64</v>
      </c>
      <c r="R228" s="83" t="s">
        <v>64</v>
      </c>
      <c r="S228" s="83" t="s">
        <v>64</v>
      </c>
      <c r="T228" s="83" t="s">
        <v>64</v>
      </c>
      <c r="U228" s="83" t="s">
        <v>64</v>
      </c>
      <c r="V228" s="83" t="s">
        <v>84</v>
      </c>
      <c r="W228" s="83" t="s">
        <v>64</v>
      </c>
      <c r="X228" s="83" t="s">
        <v>64</v>
      </c>
      <c r="Y228" s="83" t="s">
        <v>64</v>
      </c>
      <c r="Z228" s="83" t="s">
        <v>65</v>
      </c>
      <c r="AA228" s="83" t="s">
        <v>66</v>
      </c>
      <c r="AB228" s="83" t="s">
        <v>66</v>
      </c>
      <c r="AC228" s="83" t="s">
        <v>65</v>
      </c>
      <c r="AD228" s="83" t="s">
        <v>65</v>
      </c>
      <c r="AE228" s="83" t="s">
        <v>65</v>
      </c>
      <c r="AF228" s="83" t="s">
        <v>66</v>
      </c>
      <c r="AG228" s="83" t="s">
        <v>65</v>
      </c>
      <c r="AH228" s="83" t="s">
        <v>65</v>
      </c>
      <c r="AI228" s="83" t="s">
        <v>101</v>
      </c>
      <c r="AJ228" s="83" t="s">
        <v>66</v>
      </c>
      <c r="AK228" s="83" t="s">
        <v>66</v>
      </c>
      <c r="AL228" s="83" t="s">
        <v>79</v>
      </c>
      <c r="AM228" s="83" t="s">
        <v>65</v>
      </c>
      <c r="AN228" s="83" t="s">
        <v>66</v>
      </c>
      <c r="AO228" s="83" t="s">
        <v>65</v>
      </c>
      <c r="AP228" s="83" t="s">
        <v>67</v>
      </c>
      <c r="AQ228" s="83" t="s">
        <v>67</v>
      </c>
      <c r="AR228" s="83" t="s">
        <v>63</v>
      </c>
      <c r="AS228" s="83" t="s">
        <v>696</v>
      </c>
      <c r="AT228" s="83" t="s">
        <v>87</v>
      </c>
      <c r="AU228" s="83" t="s">
        <v>70</v>
      </c>
      <c r="AV228" s="83" t="s">
        <v>71</v>
      </c>
      <c r="AW228" s="83" t="s">
        <v>73</v>
      </c>
      <c r="AX228" s="83" t="s">
        <v>73</v>
      </c>
      <c r="AY228" s="83" t="s">
        <v>72</v>
      </c>
      <c r="AZ228" s="83" t="s">
        <v>72</v>
      </c>
      <c r="BA228" s="83" t="s">
        <v>72</v>
      </c>
      <c r="BB228" s="83" t="s">
        <v>73</v>
      </c>
      <c r="BC228" s="83" t="s">
        <v>73</v>
      </c>
      <c r="BD228" s="83"/>
      <c r="BE228" s="83" t="s">
        <v>73</v>
      </c>
      <c r="BF228" s="83"/>
      <c r="BG228" s="87" t="s">
        <v>631</v>
      </c>
      <c r="BH228" s="87" t="s">
        <v>114</v>
      </c>
      <c r="BI228" s="76" t="s">
        <v>1414</v>
      </c>
      <c r="BJ228">
        <f t="shared" si="9"/>
        <v>14</v>
      </c>
      <c r="BK228" s="87">
        <f t="shared" si="10"/>
        <v>56</v>
      </c>
      <c r="BL228" s="87"/>
      <c r="BM228" s="86" t="str">
        <f>_xlfn.XLOOKUP(Form_Responses1811121314[[#This Row],[Sekolah School (Cleansed)]],'Quality Check'!$B$11:$B$14,'Quality Check'!$C$11:$C$14,)</f>
        <v>Urban</v>
      </c>
      <c r="BN228" s="86" t="str">
        <f>_xlfn.XLOOKUP(Form_Responses1811121314[[#This Row],[Sekolah School (Cleansed)]],'Quality Check'!$B$11:$B$14,'Quality Check'!$D$11:$D$14,)</f>
        <v>Intervention Group (IG)</v>
      </c>
      <c r="BO228" s="87" t="str">
        <f>_xlfn.XLOOKUP(AS228,'Cleansing - Toothpaste Brand'!A:A,'Cleansing - Toothpaste Brand'!B:B,)</f>
        <v>Lion</v>
      </c>
      <c r="BP228" s="87"/>
      <c r="BQ22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28" s="86" t="str">
        <f>_xlfn.XLOOKUP(AP228,'Cleansing - Response'!E:E,'Cleansing - Response'!F:F,)</f>
        <v>2 days and more</v>
      </c>
      <c r="BS228" s="86">
        <f>IF(Form_Responses1811121314[[#This Row],[Answer - B1]]="2 days and more",1,0)</f>
        <v>1</v>
      </c>
      <c r="BT228" s="86" t="str">
        <f>_xlfn.XLOOKUP(AQ228,'Cleansing - Response'!E:E,'Cleansing - Response'!F:F,)</f>
        <v>2 days and more</v>
      </c>
      <c r="BU228" s="86">
        <f>IF(Form_Responses1811121314[[#This Row],[Answer - B2]]="2 days and more",1,0)</f>
        <v>1</v>
      </c>
      <c r="BV228" s="86" t="str">
        <f t="shared" si="11"/>
        <v>Ya / Yes</v>
      </c>
      <c r="BW228" s="86">
        <f>IF(Form_Responses1811121314[[#This Row],[Answer - B3]]="Ya / Yes",1,0)</f>
        <v>1</v>
      </c>
      <c r="BX228" s="86" t="str">
        <f>_xlfn.XLOOKUP(AT228,'Cleansing - Response'!E:E,'Cleansing - Response'!F:F,)</f>
        <v>Always</v>
      </c>
      <c r="BY228" s="86">
        <f>IF(Form_Responses1811121314[[#This Row],[Answer - B4]]="Always",1,0)</f>
        <v>1</v>
      </c>
      <c r="BZ228" s="86" t="str">
        <f>_xlfn.XLOOKUP(AU228,'Cleansing - Response'!H:H,'Cleansing - Response'!I:I,)</f>
        <v>Sometimes / When in need</v>
      </c>
      <c r="CA228" s="86">
        <f>IF(Form_Responses1811121314[[#This Row],[Answer - B5]]="Sometimes / When in need",2,IF(Form_Responses1811121314[[#This Row],[Answer - B5]]="Using dental floss at least once",1,0))</f>
        <v>2</v>
      </c>
      <c r="CB228" s="86" t="str">
        <f>_xlfn.XLOOKUP(AV228,'Cleansing - Response'!K:K,'Cleansing - Response'!L:L,)</f>
        <v>Up to 1 time a day</v>
      </c>
      <c r="CC228" s="86">
        <f>IF(Form_Responses1811121314[[#This Row],[Answer - B6]]="More than 1 time a day",1,0)</f>
        <v>0</v>
      </c>
      <c r="CD228" s="86" t="str">
        <f>_xlfn.XLOOKUP(AW228,'Cleansing - Response'!$N:$N,'Cleansing - Response'!$O:$O,)</f>
        <v>No</v>
      </c>
      <c r="CE228" s="86">
        <f>IF(Form_Responses1811121314[[#This Row],[Answer - B7-1]]="Yes / Sometimes",1,0)</f>
        <v>0</v>
      </c>
      <c r="CF228" s="86" t="str">
        <f>_xlfn.XLOOKUP(AX228,'Cleansing - Response'!$N:$N,'Cleansing - Response'!$O:$O,)</f>
        <v>No</v>
      </c>
      <c r="CG228" s="86">
        <f>IF(Form_Responses1811121314[[#This Row],[Answer - B7-2]]="Yes / Sometimes",1,0)</f>
        <v>0</v>
      </c>
      <c r="CH228" s="86" t="str">
        <f>_xlfn.XLOOKUP(AY228,'Cleansing - Response'!$N:$N,'Cleansing - Response'!$O:$O,)</f>
        <v>Yes / Sometimes</v>
      </c>
      <c r="CI228" s="86">
        <f>IF(Form_Responses1811121314[[#This Row],[Answer - B7-3]]="Yes / Sometimes",1,0)</f>
        <v>1</v>
      </c>
      <c r="CJ228" s="86" t="str">
        <f>_xlfn.XLOOKUP(AZ228,'Cleansing - Response'!$N:$N,'Cleansing - Response'!$O:$O,)</f>
        <v>Yes / Sometimes</v>
      </c>
      <c r="CK228" s="86">
        <f>IF(Form_Responses1811121314[[#This Row],[Answer - B7-4]]="Yes / Sometimes",1,0)</f>
        <v>1</v>
      </c>
      <c r="CL228" s="86" t="str">
        <f>_xlfn.XLOOKUP(BA228,'Cleansing - Response'!$N:$N,'Cleansing - Response'!$O:$O,)</f>
        <v>Yes / Sometimes</v>
      </c>
      <c r="CM228" s="86">
        <f>IF(Form_Responses1811121314[[#This Row],[Answer - B7-5]]="Yes / Sometimes",1,0)</f>
        <v>1</v>
      </c>
      <c r="CN228" s="86" t="str">
        <f>_xlfn.XLOOKUP(BB228,'Cleansing - Response'!$N:$N,'Cleansing - Response'!$O:$O,)</f>
        <v>No</v>
      </c>
      <c r="CO228" s="86">
        <f>IF(Form_Responses1811121314[[#This Row],[Answer - B7-6]]="Yes / Sometimes",1,0)</f>
        <v>0</v>
      </c>
      <c r="CP228" s="87" t="str">
        <f>IF(COUNTIF(Form_Responses1811121314[[#This Row],[Answer - B7-1]:[Answer - B7-6]], "Yes / Sometimes") &gt; 4, "More than 4 times","Up to 4 times")</f>
        <v>Up to 4 times</v>
      </c>
      <c r="CQ228" s="152">
        <f>IF(Form_Responses1811121314[[#This Row],[Answer - B7 (Overall)]]="More than 4 times",1,0)</f>
        <v>0</v>
      </c>
    </row>
    <row r="229" spans="1:95" ht="13.2" hidden="1" x14ac:dyDescent="0.25">
      <c r="A229" s="82">
        <v>45573.429531921298</v>
      </c>
      <c r="B229" s="83" t="s">
        <v>697</v>
      </c>
      <c r="C229" s="83">
        <v>101109080407</v>
      </c>
      <c r="D229" s="83">
        <v>59.82</v>
      </c>
      <c r="E229" s="83">
        <v>0.95</v>
      </c>
      <c r="F229" s="83" t="s">
        <v>114</v>
      </c>
      <c r="G229" s="83" t="s">
        <v>76</v>
      </c>
      <c r="H229" s="83" t="s">
        <v>614</v>
      </c>
      <c r="I229" s="83" t="s">
        <v>63</v>
      </c>
      <c r="J229" s="83" t="s">
        <v>64</v>
      </c>
      <c r="K229" s="83" t="s">
        <v>84</v>
      </c>
      <c r="L229" s="83" t="s">
        <v>64</v>
      </c>
      <c r="M229" s="83" t="s">
        <v>84</v>
      </c>
      <c r="N229" s="83" t="s">
        <v>84</v>
      </c>
      <c r="O229" s="83" t="s">
        <v>64</v>
      </c>
      <c r="P229" s="83" t="s">
        <v>84</v>
      </c>
      <c r="Q229" s="83" t="s">
        <v>84</v>
      </c>
      <c r="R229" s="83" t="s">
        <v>64</v>
      </c>
      <c r="S229" s="83" t="s">
        <v>64</v>
      </c>
      <c r="T229" s="83" t="s">
        <v>64</v>
      </c>
      <c r="U229" s="83" t="s">
        <v>84</v>
      </c>
      <c r="V229" s="83" t="s">
        <v>84</v>
      </c>
      <c r="W229" s="83" t="s">
        <v>64</v>
      </c>
      <c r="X229" s="83" t="s">
        <v>64</v>
      </c>
      <c r="Y229" s="83" t="s">
        <v>64</v>
      </c>
      <c r="Z229" s="83" t="s">
        <v>65</v>
      </c>
      <c r="AA229" s="83" t="s">
        <v>65</v>
      </c>
      <c r="AB229" s="83" t="s">
        <v>65</v>
      </c>
      <c r="AC229" s="83" t="s">
        <v>65</v>
      </c>
      <c r="AD229" s="83" t="s">
        <v>65</v>
      </c>
      <c r="AE229" s="83" t="s">
        <v>66</v>
      </c>
      <c r="AF229" s="83" t="s">
        <v>66</v>
      </c>
      <c r="AG229" s="83" t="s">
        <v>66</v>
      </c>
      <c r="AH229" s="83" t="s">
        <v>66</v>
      </c>
      <c r="AI229" s="83" t="s">
        <v>101</v>
      </c>
      <c r="AJ229" s="83" t="s">
        <v>65</v>
      </c>
      <c r="AK229" s="83" t="s">
        <v>65</v>
      </c>
      <c r="AL229" s="83" t="s">
        <v>66</v>
      </c>
      <c r="AM229" s="83" t="s">
        <v>65</v>
      </c>
      <c r="AN229" s="83" t="s">
        <v>66</v>
      </c>
      <c r="AO229" s="83" t="s">
        <v>66</v>
      </c>
      <c r="AP229" s="83" t="s">
        <v>67</v>
      </c>
      <c r="AQ229" s="83" t="s">
        <v>67</v>
      </c>
      <c r="AR229" s="83" t="s">
        <v>86</v>
      </c>
      <c r="AS229" s="83" t="s">
        <v>698</v>
      </c>
      <c r="AT229" s="83" t="s">
        <v>69</v>
      </c>
      <c r="AU229" s="83" t="s">
        <v>70</v>
      </c>
      <c r="AV229" s="83" t="s">
        <v>67</v>
      </c>
      <c r="AW229" s="83" t="s">
        <v>72</v>
      </c>
      <c r="AX229" s="83" t="s">
        <v>63</v>
      </c>
      <c r="AY229" s="83" t="s">
        <v>72</v>
      </c>
      <c r="AZ229" s="83" t="s">
        <v>72</v>
      </c>
      <c r="BA229" s="83" t="s">
        <v>63</v>
      </c>
      <c r="BB229" s="83" t="s">
        <v>73</v>
      </c>
      <c r="BC229" s="83" t="s">
        <v>73</v>
      </c>
      <c r="BD229" s="83"/>
      <c r="BE229" s="83" t="s">
        <v>73</v>
      </c>
      <c r="BF229" s="83"/>
      <c r="BG229" s="87" t="s">
        <v>631</v>
      </c>
      <c r="BH229" s="87" t="s">
        <v>114</v>
      </c>
      <c r="BI229" s="76" t="s">
        <v>1414</v>
      </c>
      <c r="BJ229">
        <f t="shared" si="9"/>
        <v>9</v>
      </c>
      <c r="BK229" s="87">
        <f t="shared" si="10"/>
        <v>57</v>
      </c>
      <c r="BL229" s="87"/>
      <c r="BM229" s="86" t="str">
        <f>_xlfn.XLOOKUP(Form_Responses1811121314[[#This Row],[Sekolah School (Cleansed)]],'Quality Check'!$B$11:$B$14,'Quality Check'!$C$11:$C$14,)</f>
        <v>Urban</v>
      </c>
      <c r="BN229" s="86" t="str">
        <f>_xlfn.XLOOKUP(Form_Responses1811121314[[#This Row],[Sekolah School (Cleansed)]],'Quality Check'!$B$11:$B$14,'Quality Check'!$D$11:$D$14,)</f>
        <v>Intervention Group (IG)</v>
      </c>
      <c r="BO229" s="87" t="str">
        <f>_xlfn.XLOOKUP(AS229,'Cleansing - Toothpaste Brand'!A:A,'Cleansing - Toothpaste Brand'!B:B,)</f>
        <v>Colgate</v>
      </c>
      <c r="BP229" s="87"/>
      <c r="BQ22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29" s="86" t="str">
        <f>_xlfn.XLOOKUP(AP229,'Cleansing - Response'!E:E,'Cleansing - Response'!F:F,)</f>
        <v>2 days and more</v>
      </c>
      <c r="BS229" s="86">
        <f>IF(Form_Responses1811121314[[#This Row],[Answer - B1]]="2 days and more",1,0)</f>
        <v>1</v>
      </c>
      <c r="BT229" s="86" t="str">
        <f>_xlfn.XLOOKUP(AQ229,'Cleansing - Response'!E:E,'Cleansing - Response'!F:F,)</f>
        <v>2 days and more</v>
      </c>
      <c r="BU229" s="86">
        <f>IF(Form_Responses1811121314[[#This Row],[Answer - B2]]="2 days and more",1,0)</f>
        <v>1</v>
      </c>
      <c r="BV229" s="86" t="str">
        <f t="shared" si="11"/>
        <v>Ya / Yes</v>
      </c>
      <c r="BW229" s="86">
        <f>IF(Form_Responses1811121314[[#This Row],[Answer - B3]]="Ya / Yes",1,0)</f>
        <v>1</v>
      </c>
      <c r="BX229" s="86" t="str">
        <f>_xlfn.XLOOKUP(AT229,'Cleansing - Response'!E:E,'Cleansing - Response'!F:F,)</f>
        <v>Rarely / Sometimes</v>
      </c>
      <c r="BY229" s="86">
        <f>IF(Form_Responses1811121314[[#This Row],[Answer - B4]]="Always",1,0)</f>
        <v>0</v>
      </c>
      <c r="BZ229" s="86" t="str">
        <f>_xlfn.XLOOKUP(AU229,'Cleansing - Response'!H:H,'Cleansing - Response'!I:I,)</f>
        <v>Sometimes / When in need</v>
      </c>
      <c r="CA229" s="86">
        <f>IF(Form_Responses1811121314[[#This Row],[Answer - B5]]="Sometimes / When in need",2,IF(Form_Responses1811121314[[#This Row],[Answer - B5]]="Using dental floss at least once",1,0))</f>
        <v>2</v>
      </c>
      <c r="CB229" s="86" t="str">
        <f>_xlfn.XLOOKUP(AV229,'Cleansing - Response'!K:K,'Cleansing - Response'!L:L,)</f>
        <v>More than 1 time a day</v>
      </c>
      <c r="CC229" s="86">
        <f>IF(Form_Responses1811121314[[#This Row],[Answer - B6]]="More than 1 time a day",1,0)</f>
        <v>1</v>
      </c>
      <c r="CD229" s="86" t="str">
        <f>_xlfn.XLOOKUP(AW229,'Cleansing - Response'!$N:$N,'Cleansing - Response'!$O:$O,)</f>
        <v>Yes / Sometimes</v>
      </c>
      <c r="CE229" s="86">
        <f>IF(Form_Responses1811121314[[#This Row],[Answer - B7-1]]="Yes / Sometimes",1,0)</f>
        <v>1</v>
      </c>
      <c r="CF229" s="86" t="str">
        <f>_xlfn.XLOOKUP(AX229,'Cleansing - Response'!$N:$N,'Cleansing - Response'!$O:$O,)</f>
        <v>Yes / Sometimes</v>
      </c>
      <c r="CG229" s="86">
        <f>IF(Form_Responses1811121314[[#This Row],[Answer - B7-2]]="Yes / Sometimes",1,0)</f>
        <v>1</v>
      </c>
      <c r="CH229" s="86" t="str">
        <f>_xlfn.XLOOKUP(AY229,'Cleansing - Response'!$N:$N,'Cleansing - Response'!$O:$O,)</f>
        <v>Yes / Sometimes</v>
      </c>
      <c r="CI229" s="86">
        <f>IF(Form_Responses1811121314[[#This Row],[Answer - B7-3]]="Yes / Sometimes",1,0)</f>
        <v>1</v>
      </c>
      <c r="CJ229" s="86" t="str">
        <f>_xlfn.XLOOKUP(AZ229,'Cleansing - Response'!$N:$N,'Cleansing - Response'!$O:$O,)</f>
        <v>Yes / Sometimes</v>
      </c>
      <c r="CK229" s="86">
        <f>IF(Form_Responses1811121314[[#This Row],[Answer - B7-4]]="Yes / Sometimes",1,0)</f>
        <v>1</v>
      </c>
      <c r="CL229" s="86" t="str">
        <f>_xlfn.XLOOKUP(BA229,'Cleansing - Response'!$N:$N,'Cleansing - Response'!$O:$O,)</f>
        <v>Yes / Sometimes</v>
      </c>
      <c r="CM229" s="86">
        <f>IF(Form_Responses1811121314[[#This Row],[Answer - B7-5]]="Yes / Sometimes",1,0)</f>
        <v>1</v>
      </c>
      <c r="CN229" s="86" t="str">
        <f>_xlfn.XLOOKUP(BB229,'Cleansing - Response'!$N:$N,'Cleansing - Response'!$O:$O,)</f>
        <v>No</v>
      </c>
      <c r="CO229" s="86">
        <f>IF(Form_Responses1811121314[[#This Row],[Answer - B7-6]]="Yes / Sometimes",1,0)</f>
        <v>0</v>
      </c>
      <c r="CP229" s="87" t="str">
        <f>IF(COUNTIF(Form_Responses1811121314[[#This Row],[Answer - B7-1]:[Answer - B7-6]], "Yes / Sometimes") &gt; 4, "More than 4 times","Up to 4 times")</f>
        <v>More than 4 times</v>
      </c>
      <c r="CQ229" s="152">
        <f>IF(Form_Responses1811121314[[#This Row],[Answer - B7 (Overall)]]="More than 4 times",1,0)</f>
        <v>1</v>
      </c>
    </row>
    <row r="230" spans="1:95" ht="13.2" hidden="1" x14ac:dyDescent="0.25">
      <c r="A230" s="82">
        <v>45573.430272777783</v>
      </c>
      <c r="B230" s="83" t="s">
        <v>699</v>
      </c>
      <c r="C230" s="83">
        <v>100821080721</v>
      </c>
      <c r="D230" s="83">
        <v>25</v>
      </c>
      <c r="E230" s="83">
        <v>0.54</v>
      </c>
      <c r="F230" s="83" t="s">
        <v>114</v>
      </c>
      <c r="G230" s="83" t="s">
        <v>76</v>
      </c>
      <c r="H230" s="83" t="s">
        <v>614</v>
      </c>
      <c r="I230" s="83" t="s">
        <v>63</v>
      </c>
      <c r="J230" s="83" t="s">
        <v>64</v>
      </c>
      <c r="K230" s="83" t="s">
        <v>64</v>
      </c>
      <c r="L230" s="83" t="s">
        <v>64</v>
      </c>
      <c r="M230" s="83" t="s">
        <v>64</v>
      </c>
      <c r="N230" s="83" t="s">
        <v>64</v>
      </c>
      <c r="O230" s="83" t="s">
        <v>78</v>
      </c>
      <c r="P230" s="83" t="s">
        <v>64</v>
      </c>
      <c r="Q230" s="83" t="s">
        <v>84</v>
      </c>
      <c r="R230" s="83" t="s">
        <v>64</v>
      </c>
      <c r="S230" s="83" t="s">
        <v>64</v>
      </c>
      <c r="T230" s="83" t="s">
        <v>64</v>
      </c>
      <c r="U230" s="83" t="s">
        <v>64</v>
      </c>
      <c r="V230" s="83" t="s">
        <v>84</v>
      </c>
      <c r="W230" s="83" t="s">
        <v>64</v>
      </c>
      <c r="X230" s="83" t="s">
        <v>64</v>
      </c>
      <c r="Y230" s="83" t="s">
        <v>84</v>
      </c>
      <c r="Z230" s="83" t="s">
        <v>66</v>
      </c>
      <c r="AA230" s="83" t="s">
        <v>66</v>
      </c>
      <c r="AB230" s="83" t="s">
        <v>66</v>
      </c>
      <c r="AC230" s="83" t="s">
        <v>66</v>
      </c>
      <c r="AD230" s="83" t="s">
        <v>66</v>
      </c>
      <c r="AE230" s="83" t="s">
        <v>66</v>
      </c>
      <c r="AF230" s="83" t="s">
        <v>66</v>
      </c>
      <c r="AG230" s="83" t="s">
        <v>66</v>
      </c>
      <c r="AH230" s="83" t="s">
        <v>66</v>
      </c>
      <c r="AI230" s="83" t="s">
        <v>79</v>
      </c>
      <c r="AJ230" s="83" t="s">
        <v>66</v>
      </c>
      <c r="AK230" s="83" t="s">
        <v>66</v>
      </c>
      <c r="AL230" s="83" t="s">
        <v>66</v>
      </c>
      <c r="AM230" s="83" t="s">
        <v>65</v>
      </c>
      <c r="AN230" s="83" t="s">
        <v>66</v>
      </c>
      <c r="AO230" s="83" t="s">
        <v>66</v>
      </c>
      <c r="AP230" s="83" t="s">
        <v>67</v>
      </c>
      <c r="AQ230" s="83" t="s">
        <v>67</v>
      </c>
      <c r="AR230" s="83" t="s">
        <v>63</v>
      </c>
      <c r="AS230" s="83" t="s">
        <v>700</v>
      </c>
      <c r="AT230" s="83" t="s">
        <v>69</v>
      </c>
      <c r="AU230" s="83" t="s">
        <v>70</v>
      </c>
      <c r="AV230" s="83" t="s">
        <v>71</v>
      </c>
      <c r="AW230" s="83" t="s">
        <v>73</v>
      </c>
      <c r="AX230" s="83" t="s">
        <v>72</v>
      </c>
      <c r="AY230" s="83" t="s">
        <v>63</v>
      </c>
      <c r="AZ230" s="83" t="s">
        <v>63</v>
      </c>
      <c r="BA230" s="83" t="s">
        <v>63</v>
      </c>
      <c r="BB230" s="83" t="s">
        <v>63</v>
      </c>
      <c r="BC230" s="83" t="s">
        <v>73</v>
      </c>
      <c r="BD230" s="83"/>
      <c r="BE230" s="83" t="s">
        <v>73</v>
      </c>
      <c r="BF230" s="83"/>
      <c r="BG230" s="87" t="s">
        <v>631</v>
      </c>
      <c r="BH230" s="87" t="s">
        <v>114</v>
      </c>
      <c r="BI230" s="76" t="s">
        <v>1414</v>
      </c>
      <c r="BJ230">
        <f t="shared" si="9"/>
        <v>11</v>
      </c>
      <c r="BK230" s="87">
        <f t="shared" si="10"/>
        <v>49</v>
      </c>
      <c r="BL230" s="87"/>
      <c r="BM230" s="86" t="str">
        <f>_xlfn.XLOOKUP(Form_Responses1811121314[[#This Row],[Sekolah School (Cleansed)]],'Quality Check'!$B$11:$B$14,'Quality Check'!$C$11:$C$14,)</f>
        <v>Urban</v>
      </c>
      <c r="BN230" s="86" t="str">
        <f>_xlfn.XLOOKUP(Form_Responses1811121314[[#This Row],[Sekolah School (Cleansed)]],'Quality Check'!$B$11:$B$14,'Quality Check'!$D$11:$D$14,)</f>
        <v>Intervention Group (IG)</v>
      </c>
      <c r="BO230" s="87" t="str">
        <f>_xlfn.XLOOKUP(AS230,'Cleansing - Toothpaste Brand'!A:A,'Cleansing - Toothpaste Brand'!B:B,)</f>
        <v>Mukmin</v>
      </c>
      <c r="BP230" s="87"/>
      <c r="BQ23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230" s="86" t="str">
        <f>_xlfn.XLOOKUP(AP230,'Cleansing - Response'!E:E,'Cleansing - Response'!F:F,)</f>
        <v>2 days and more</v>
      </c>
      <c r="BS230" s="86">
        <f>IF(Form_Responses1811121314[[#This Row],[Answer - B1]]="2 days and more",1,0)</f>
        <v>1</v>
      </c>
      <c r="BT230" s="86" t="str">
        <f>_xlfn.XLOOKUP(AQ230,'Cleansing - Response'!E:E,'Cleansing - Response'!F:F,)</f>
        <v>2 days and more</v>
      </c>
      <c r="BU230" s="86">
        <f>IF(Form_Responses1811121314[[#This Row],[Answer - B2]]="2 days and more",1,0)</f>
        <v>1</v>
      </c>
      <c r="BV230" s="86" t="str">
        <f t="shared" si="11"/>
        <v>Ya / Yes</v>
      </c>
      <c r="BW230" s="86">
        <f>IF(Form_Responses1811121314[[#This Row],[Answer - B3]]="Ya / Yes",1,0)</f>
        <v>1</v>
      </c>
      <c r="BX230" s="86" t="str">
        <f>_xlfn.XLOOKUP(AT230,'Cleansing - Response'!E:E,'Cleansing - Response'!F:F,)</f>
        <v>Rarely / Sometimes</v>
      </c>
      <c r="BY230" s="86">
        <f>IF(Form_Responses1811121314[[#This Row],[Answer - B4]]="Always",1,0)</f>
        <v>0</v>
      </c>
      <c r="BZ230" s="86" t="str">
        <f>_xlfn.XLOOKUP(AU230,'Cleansing - Response'!H:H,'Cleansing - Response'!I:I,)</f>
        <v>Sometimes / When in need</v>
      </c>
      <c r="CA230" s="86">
        <f>IF(Form_Responses1811121314[[#This Row],[Answer - B5]]="Sometimes / When in need",2,IF(Form_Responses1811121314[[#This Row],[Answer - B5]]="Using dental floss at least once",1,0))</f>
        <v>2</v>
      </c>
      <c r="CB230" s="86" t="str">
        <f>_xlfn.XLOOKUP(AV230,'Cleansing - Response'!K:K,'Cleansing - Response'!L:L,)</f>
        <v>Up to 1 time a day</v>
      </c>
      <c r="CC230" s="86">
        <f>IF(Form_Responses1811121314[[#This Row],[Answer - B6]]="More than 1 time a day",1,0)</f>
        <v>0</v>
      </c>
      <c r="CD230" s="86" t="str">
        <f>_xlfn.XLOOKUP(AW230,'Cleansing - Response'!$N:$N,'Cleansing - Response'!$O:$O,)</f>
        <v>No</v>
      </c>
      <c r="CE230" s="86">
        <f>IF(Form_Responses1811121314[[#This Row],[Answer - B7-1]]="Yes / Sometimes",1,0)</f>
        <v>0</v>
      </c>
      <c r="CF230" s="86" t="str">
        <f>_xlfn.XLOOKUP(AX230,'Cleansing - Response'!$N:$N,'Cleansing - Response'!$O:$O,)</f>
        <v>Yes / Sometimes</v>
      </c>
      <c r="CG230" s="86">
        <f>IF(Form_Responses1811121314[[#This Row],[Answer - B7-2]]="Yes / Sometimes",1,0)</f>
        <v>1</v>
      </c>
      <c r="CH230" s="86" t="str">
        <f>_xlfn.XLOOKUP(AY230,'Cleansing - Response'!$N:$N,'Cleansing - Response'!$O:$O,)</f>
        <v>Yes / Sometimes</v>
      </c>
      <c r="CI230" s="86">
        <f>IF(Form_Responses1811121314[[#This Row],[Answer - B7-3]]="Yes / Sometimes",1,0)</f>
        <v>1</v>
      </c>
      <c r="CJ230" s="86" t="str">
        <f>_xlfn.XLOOKUP(AZ230,'Cleansing - Response'!$N:$N,'Cleansing - Response'!$O:$O,)</f>
        <v>Yes / Sometimes</v>
      </c>
      <c r="CK230" s="86">
        <f>IF(Form_Responses1811121314[[#This Row],[Answer - B7-4]]="Yes / Sometimes",1,0)</f>
        <v>1</v>
      </c>
      <c r="CL230" s="86" t="str">
        <f>_xlfn.XLOOKUP(BA230,'Cleansing - Response'!$N:$N,'Cleansing - Response'!$O:$O,)</f>
        <v>Yes / Sometimes</v>
      </c>
      <c r="CM230" s="86">
        <f>IF(Form_Responses1811121314[[#This Row],[Answer - B7-5]]="Yes / Sometimes",1,0)</f>
        <v>1</v>
      </c>
      <c r="CN230" s="86" t="str">
        <f>_xlfn.XLOOKUP(BB230,'Cleansing - Response'!$N:$N,'Cleansing - Response'!$O:$O,)</f>
        <v>Yes / Sometimes</v>
      </c>
      <c r="CO230" s="86">
        <f>IF(Form_Responses1811121314[[#This Row],[Answer - B7-6]]="Yes / Sometimes",1,0)</f>
        <v>1</v>
      </c>
      <c r="CP230" s="87" t="str">
        <f>IF(COUNTIF(Form_Responses1811121314[[#This Row],[Answer - B7-1]:[Answer - B7-6]], "Yes / Sometimes") &gt; 4, "More than 4 times","Up to 4 times")</f>
        <v>More than 4 times</v>
      </c>
      <c r="CQ230" s="152">
        <f>IF(Form_Responses1811121314[[#This Row],[Answer - B7 (Overall)]]="More than 4 times",1,0)</f>
        <v>1</v>
      </c>
    </row>
    <row r="231" spans="1:95" ht="13.2" hidden="1" x14ac:dyDescent="0.25">
      <c r="A231" s="82">
        <v>45573.431359224538</v>
      </c>
      <c r="B231" s="83" t="s">
        <v>701</v>
      </c>
      <c r="C231" s="83">
        <v>101103080457</v>
      </c>
      <c r="D231" s="83">
        <v>72.12</v>
      </c>
      <c r="E231" s="83">
        <v>0.28999999999999998</v>
      </c>
      <c r="F231" s="83" t="s">
        <v>114</v>
      </c>
      <c r="G231" s="83" t="s">
        <v>291</v>
      </c>
      <c r="H231" s="83" t="s">
        <v>631</v>
      </c>
      <c r="I231" s="83" t="s">
        <v>63</v>
      </c>
      <c r="J231" s="83" t="s">
        <v>64</v>
      </c>
      <c r="K231" s="83" t="s">
        <v>78</v>
      </c>
      <c r="L231" s="83" t="s">
        <v>145</v>
      </c>
      <c r="M231" s="83" t="s">
        <v>64</v>
      </c>
      <c r="N231" s="83" t="s">
        <v>64</v>
      </c>
      <c r="O231" s="83" t="s">
        <v>78</v>
      </c>
      <c r="P231" s="83" t="s">
        <v>84</v>
      </c>
      <c r="Q231" s="83" t="s">
        <v>64</v>
      </c>
      <c r="R231" s="83" t="s">
        <v>84</v>
      </c>
      <c r="S231" s="83" t="s">
        <v>84</v>
      </c>
      <c r="T231" s="83" t="s">
        <v>64</v>
      </c>
      <c r="U231" s="83" t="s">
        <v>64</v>
      </c>
      <c r="V231" s="83" t="s">
        <v>64</v>
      </c>
      <c r="W231" s="83" t="s">
        <v>64</v>
      </c>
      <c r="X231" s="83" t="s">
        <v>64</v>
      </c>
      <c r="Y231" s="83" t="s">
        <v>64</v>
      </c>
      <c r="Z231" s="83" t="s">
        <v>66</v>
      </c>
      <c r="AA231" s="83" t="s">
        <v>65</v>
      </c>
      <c r="AB231" s="83" t="s">
        <v>66</v>
      </c>
      <c r="AC231" s="83" t="s">
        <v>66</v>
      </c>
      <c r="AD231" s="83" t="s">
        <v>65</v>
      </c>
      <c r="AE231" s="83" t="s">
        <v>66</v>
      </c>
      <c r="AF231" s="83" t="s">
        <v>66</v>
      </c>
      <c r="AG231" s="83" t="s">
        <v>66</v>
      </c>
      <c r="AH231" s="83" t="s">
        <v>65</v>
      </c>
      <c r="AI231" s="83" t="s">
        <v>79</v>
      </c>
      <c r="AJ231" s="83" t="s">
        <v>79</v>
      </c>
      <c r="AK231" s="83" t="s">
        <v>79</v>
      </c>
      <c r="AL231" s="83" t="s">
        <v>79</v>
      </c>
      <c r="AM231" s="83" t="s">
        <v>65</v>
      </c>
      <c r="AN231" s="83" t="s">
        <v>66</v>
      </c>
      <c r="AO231" s="83" t="s">
        <v>66</v>
      </c>
      <c r="AP231" s="83" t="s">
        <v>67</v>
      </c>
      <c r="AQ231" s="83" t="s">
        <v>67</v>
      </c>
      <c r="AR231" s="83" t="s">
        <v>73</v>
      </c>
      <c r="AS231" s="83" t="s">
        <v>252</v>
      </c>
      <c r="AT231" s="83" t="s">
        <v>69</v>
      </c>
      <c r="AU231" s="83" t="s">
        <v>93</v>
      </c>
      <c r="AV231" s="83" t="s">
        <v>71</v>
      </c>
      <c r="AW231" s="83" t="s">
        <v>73</v>
      </c>
      <c r="AX231" s="83" t="s">
        <v>73</v>
      </c>
      <c r="AY231" s="83" t="s">
        <v>72</v>
      </c>
      <c r="AZ231" s="83" t="s">
        <v>72</v>
      </c>
      <c r="BA231" s="83" t="s">
        <v>63</v>
      </c>
      <c r="BB231" s="83" t="s">
        <v>63</v>
      </c>
      <c r="BC231" s="83" t="s">
        <v>73</v>
      </c>
      <c r="BD231" s="83"/>
      <c r="BE231" s="83" t="s">
        <v>73</v>
      </c>
      <c r="BF231" s="83"/>
      <c r="BG231" s="87" t="s">
        <v>631</v>
      </c>
      <c r="BH231" s="87" t="s">
        <v>114</v>
      </c>
      <c r="BI231" s="76" t="s">
        <v>1414</v>
      </c>
      <c r="BJ231">
        <f t="shared" si="9"/>
        <v>9</v>
      </c>
      <c r="BK231" s="87">
        <f t="shared" si="10"/>
        <v>49</v>
      </c>
      <c r="BL231" s="87"/>
      <c r="BM231" s="86" t="str">
        <f>_xlfn.XLOOKUP(Form_Responses1811121314[[#This Row],[Sekolah School (Cleansed)]],'Quality Check'!$B$11:$B$14,'Quality Check'!$C$11:$C$14,)</f>
        <v>Urban</v>
      </c>
      <c r="BN231" s="86" t="str">
        <f>_xlfn.XLOOKUP(Form_Responses1811121314[[#This Row],[Sekolah School (Cleansed)]],'Quality Check'!$B$11:$B$14,'Quality Check'!$D$11:$D$14,)</f>
        <v>Intervention Group (IG)</v>
      </c>
      <c r="BO231" s="87" t="str">
        <f>_xlfn.XLOOKUP(AS231,'Cleansing - Toothpaste Brand'!A:A,'Cleansing - Toothpaste Brand'!B:B,)</f>
        <v>Safi</v>
      </c>
      <c r="BP231" s="87"/>
      <c r="BQ23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31" s="86" t="str">
        <f>_xlfn.XLOOKUP(AP231,'Cleansing - Response'!E:E,'Cleansing - Response'!F:F,)</f>
        <v>2 days and more</v>
      </c>
      <c r="BS231" s="86">
        <f>IF(Form_Responses1811121314[[#This Row],[Answer - B1]]="2 days and more",1,0)</f>
        <v>1</v>
      </c>
      <c r="BT231" s="86" t="str">
        <f>_xlfn.XLOOKUP(AQ231,'Cleansing - Response'!E:E,'Cleansing - Response'!F:F,)</f>
        <v>2 days and more</v>
      </c>
      <c r="BU231" s="86">
        <f>IF(Form_Responses1811121314[[#This Row],[Answer - B2]]="2 days and more",1,0)</f>
        <v>1</v>
      </c>
      <c r="BV231" s="86" t="str">
        <f t="shared" si="11"/>
        <v>Tidak / No</v>
      </c>
      <c r="BW231" s="86">
        <f>IF(Form_Responses1811121314[[#This Row],[Answer - B3]]="Ya / Yes",1,0)</f>
        <v>0</v>
      </c>
      <c r="BX231" s="86" t="str">
        <f>_xlfn.XLOOKUP(AT231,'Cleansing - Response'!E:E,'Cleansing - Response'!F:F,)</f>
        <v>Rarely / Sometimes</v>
      </c>
      <c r="BY231" s="86">
        <f>IF(Form_Responses1811121314[[#This Row],[Answer - B4]]="Always",1,0)</f>
        <v>0</v>
      </c>
      <c r="BZ231" s="86" t="str">
        <f>_xlfn.XLOOKUP(AU231,'Cleansing - Response'!H:H,'Cleansing - Response'!I:I,)</f>
        <v>Not using dental floss</v>
      </c>
      <c r="CA231" s="86">
        <f>IF(Form_Responses1811121314[[#This Row],[Answer - B5]]="Sometimes / When in need",2,IF(Form_Responses1811121314[[#This Row],[Answer - B5]]="Using dental floss at least once",1,0))</f>
        <v>0</v>
      </c>
      <c r="CB231" s="86" t="str">
        <f>_xlfn.XLOOKUP(AV231,'Cleansing - Response'!K:K,'Cleansing - Response'!L:L,)</f>
        <v>Up to 1 time a day</v>
      </c>
      <c r="CC231" s="86">
        <f>IF(Form_Responses1811121314[[#This Row],[Answer - B6]]="More than 1 time a day",1,0)</f>
        <v>0</v>
      </c>
      <c r="CD231" s="86" t="str">
        <f>_xlfn.XLOOKUP(AW231,'Cleansing - Response'!$N:$N,'Cleansing - Response'!$O:$O,)</f>
        <v>No</v>
      </c>
      <c r="CE231" s="86">
        <f>IF(Form_Responses1811121314[[#This Row],[Answer - B7-1]]="Yes / Sometimes",1,0)</f>
        <v>0</v>
      </c>
      <c r="CF231" s="86" t="str">
        <f>_xlfn.XLOOKUP(AX231,'Cleansing - Response'!$N:$N,'Cleansing - Response'!$O:$O,)</f>
        <v>No</v>
      </c>
      <c r="CG231" s="86">
        <f>IF(Form_Responses1811121314[[#This Row],[Answer - B7-2]]="Yes / Sometimes",1,0)</f>
        <v>0</v>
      </c>
      <c r="CH231" s="86" t="str">
        <f>_xlfn.XLOOKUP(AY231,'Cleansing - Response'!$N:$N,'Cleansing - Response'!$O:$O,)</f>
        <v>Yes / Sometimes</v>
      </c>
      <c r="CI231" s="86">
        <f>IF(Form_Responses1811121314[[#This Row],[Answer - B7-3]]="Yes / Sometimes",1,0)</f>
        <v>1</v>
      </c>
      <c r="CJ231" s="86" t="str">
        <f>_xlfn.XLOOKUP(AZ231,'Cleansing - Response'!$N:$N,'Cleansing - Response'!$O:$O,)</f>
        <v>Yes / Sometimes</v>
      </c>
      <c r="CK231" s="86">
        <f>IF(Form_Responses1811121314[[#This Row],[Answer - B7-4]]="Yes / Sometimes",1,0)</f>
        <v>1</v>
      </c>
      <c r="CL231" s="86" t="str">
        <f>_xlfn.XLOOKUP(BA231,'Cleansing - Response'!$N:$N,'Cleansing - Response'!$O:$O,)</f>
        <v>Yes / Sometimes</v>
      </c>
      <c r="CM231" s="86">
        <f>IF(Form_Responses1811121314[[#This Row],[Answer - B7-5]]="Yes / Sometimes",1,0)</f>
        <v>1</v>
      </c>
      <c r="CN231" s="86" t="str">
        <f>_xlfn.XLOOKUP(BB231,'Cleansing - Response'!$N:$N,'Cleansing - Response'!$O:$O,)</f>
        <v>Yes / Sometimes</v>
      </c>
      <c r="CO231" s="86">
        <f>IF(Form_Responses1811121314[[#This Row],[Answer - B7-6]]="Yes / Sometimes",1,0)</f>
        <v>1</v>
      </c>
      <c r="CP231" s="87" t="str">
        <f>IF(COUNTIF(Form_Responses1811121314[[#This Row],[Answer - B7-1]:[Answer - B7-6]], "Yes / Sometimes") &gt; 4, "More than 4 times","Up to 4 times")</f>
        <v>Up to 4 times</v>
      </c>
      <c r="CQ231" s="152">
        <f>IF(Form_Responses1811121314[[#This Row],[Answer - B7 (Overall)]]="More than 4 times",1,0)</f>
        <v>0</v>
      </c>
    </row>
    <row r="232" spans="1:95" ht="13.2" hidden="1" x14ac:dyDescent="0.25">
      <c r="A232" s="82">
        <v>45573.432829826386</v>
      </c>
      <c r="B232" s="83" t="s">
        <v>702</v>
      </c>
      <c r="C232" s="83">
        <v>100221081819</v>
      </c>
      <c r="D232" s="83">
        <v>100</v>
      </c>
      <c r="E232" s="83">
        <v>0.33</v>
      </c>
      <c r="F232" s="83" t="s">
        <v>114</v>
      </c>
      <c r="G232" s="83" t="s">
        <v>76</v>
      </c>
      <c r="H232" s="83" t="s">
        <v>631</v>
      </c>
      <c r="I232" s="83" t="s">
        <v>63</v>
      </c>
      <c r="J232" s="83" t="s">
        <v>64</v>
      </c>
      <c r="K232" s="83" t="s">
        <v>64</v>
      </c>
      <c r="L232" s="83" t="s">
        <v>78</v>
      </c>
      <c r="M232" s="83" t="s">
        <v>78</v>
      </c>
      <c r="N232" s="83" t="s">
        <v>64</v>
      </c>
      <c r="O232" s="83" t="s">
        <v>78</v>
      </c>
      <c r="P232" s="83" t="s">
        <v>64</v>
      </c>
      <c r="Q232" s="83" t="s">
        <v>64</v>
      </c>
      <c r="R232" s="83" t="s">
        <v>78</v>
      </c>
      <c r="S232" s="83" t="s">
        <v>64</v>
      </c>
      <c r="T232" s="83" t="s">
        <v>64</v>
      </c>
      <c r="U232" s="83" t="s">
        <v>64</v>
      </c>
      <c r="V232" s="83" t="s">
        <v>78</v>
      </c>
      <c r="W232" s="83" t="s">
        <v>64</v>
      </c>
      <c r="X232" s="83" t="s">
        <v>64</v>
      </c>
      <c r="Y232" s="83" t="s">
        <v>64</v>
      </c>
      <c r="Z232" s="83" t="s">
        <v>66</v>
      </c>
      <c r="AA232" s="83" t="s">
        <v>66</v>
      </c>
      <c r="AB232" s="83" t="s">
        <v>66</v>
      </c>
      <c r="AC232" s="83" t="s">
        <v>66</v>
      </c>
      <c r="AD232" s="83" t="s">
        <v>66</v>
      </c>
      <c r="AE232" s="83" t="s">
        <v>66</v>
      </c>
      <c r="AF232" s="83" t="s">
        <v>66</v>
      </c>
      <c r="AG232" s="83" t="s">
        <v>66</v>
      </c>
      <c r="AH232" s="83" t="s">
        <v>65</v>
      </c>
      <c r="AI232" s="83" t="s">
        <v>79</v>
      </c>
      <c r="AJ232" s="83" t="s">
        <v>66</v>
      </c>
      <c r="AK232" s="83" t="s">
        <v>66</v>
      </c>
      <c r="AL232" s="83" t="s">
        <v>66</v>
      </c>
      <c r="AM232" s="83" t="s">
        <v>66</v>
      </c>
      <c r="AN232" s="83" t="s">
        <v>65</v>
      </c>
      <c r="AO232" s="83" t="s">
        <v>65</v>
      </c>
      <c r="AP232" s="83" t="s">
        <v>67</v>
      </c>
      <c r="AQ232" s="83" t="s">
        <v>67</v>
      </c>
      <c r="AR232" s="83" t="s">
        <v>63</v>
      </c>
      <c r="AS232" s="83" t="s">
        <v>120</v>
      </c>
      <c r="AT232" s="83" t="s">
        <v>87</v>
      </c>
      <c r="AU232" s="83" t="s">
        <v>67</v>
      </c>
      <c r="AV232" s="83" t="s">
        <v>80</v>
      </c>
      <c r="AW232" s="83" t="s">
        <v>72</v>
      </c>
      <c r="AX232" s="83" t="s">
        <v>63</v>
      </c>
      <c r="AY232" s="83" t="s">
        <v>63</v>
      </c>
      <c r="AZ232" s="83" t="s">
        <v>63</v>
      </c>
      <c r="BA232" s="83" t="s">
        <v>72</v>
      </c>
      <c r="BB232" s="83" t="s">
        <v>63</v>
      </c>
      <c r="BC232" s="83" t="s">
        <v>73</v>
      </c>
      <c r="BD232" s="83"/>
      <c r="BE232" s="83" t="s">
        <v>73</v>
      </c>
      <c r="BF232" s="83"/>
      <c r="BG232" s="87" t="s">
        <v>631</v>
      </c>
      <c r="BH232" s="87" t="s">
        <v>114</v>
      </c>
      <c r="BI232" s="76" t="s">
        <v>1414</v>
      </c>
      <c r="BJ232">
        <f t="shared" si="9"/>
        <v>12</v>
      </c>
      <c r="BK232" s="87">
        <f t="shared" si="10"/>
        <v>51</v>
      </c>
      <c r="BL232" s="87"/>
      <c r="BM232" s="86" t="str">
        <f>_xlfn.XLOOKUP(Form_Responses1811121314[[#This Row],[Sekolah School (Cleansed)]],'Quality Check'!$B$11:$B$14,'Quality Check'!$C$11:$C$14,)</f>
        <v>Urban</v>
      </c>
      <c r="BN232" s="86" t="str">
        <f>_xlfn.XLOOKUP(Form_Responses1811121314[[#This Row],[Sekolah School (Cleansed)]],'Quality Check'!$B$11:$B$14,'Quality Check'!$D$11:$D$14,)</f>
        <v>Intervention Group (IG)</v>
      </c>
      <c r="BO232" s="87" t="str">
        <f>_xlfn.XLOOKUP(AS232,'Cleansing - Toothpaste Brand'!A:A,'Cleansing - Toothpaste Brand'!B:B,)</f>
        <v>Colgate</v>
      </c>
      <c r="BP232" s="87"/>
      <c r="BQ23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32" s="86" t="str">
        <f>_xlfn.XLOOKUP(AP232,'Cleansing - Response'!E:E,'Cleansing - Response'!F:F,)</f>
        <v>2 days and more</v>
      </c>
      <c r="BS232" s="86">
        <f>IF(Form_Responses1811121314[[#This Row],[Answer - B1]]="2 days and more",1,0)</f>
        <v>1</v>
      </c>
      <c r="BT232" s="86" t="str">
        <f>_xlfn.XLOOKUP(AQ232,'Cleansing - Response'!E:E,'Cleansing - Response'!F:F,)</f>
        <v>2 days and more</v>
      </c>
      <c r="BU232" s="86">
        <f>IF(Form_Responses1811121314[[#This Row],[Answer - B2]]="2 days and more",1,0)</f>
        <v>1</v>
      </c>
      <c r="BV232" s="86" t="str">
        <f t="shared" si="11"/>
        <v>Ya / Yes</v>
      </c>
      <c r="BW232" s="86">
        <f>IF(Form_Responses1811121314[[#This Row],[Answer - B3]]="Ya / Yes",1,0)</f>
        <v>1</v>
      </c>
      <c r="BX232" s="86" t="str">
        <f>_xlfn.XLOOKUP(AT232,'Cleansing - Response'!E:E,'Cleansing - Response'!F:F,)</f>
        <v>Always</v>
      </c>
      <c r="BY232" s="86">
        <f>IF(Form_Responses1811121314[[#This Row],[Answer - B4]]="Always",1,0)</f>
        <v>1</v>
      </c>
      <c r="BZ232" s="86" t="str">
        <f>_xlfn.XLOOKUP(AU232,'Cleansing - Response'!H:H,'Cleansing - Response'!I:I,)</f>
        <v>Using dental floss at least once</v>
      </c>
      <c r="CA232" s="86">
        <f>IF(Form_Responses1811121314[[#This Row],[Answer - B5]]="Sometimes / When in need",2,IF(Form_Responses1811121314[[#This Row],[Answer - B5]]="Using dental floss at least once",1,0))</f>
        <v>1</v>
      </c>
      <c r="CB232" s="86" t="str">
        <f>_xlfn.XLOOKUP(AV232,'Cleansing - Response'!K:K,'Cleansing - Response'!L:L,)</f>
        <v>Up to 1 time a day</v>
      </c>
      <c r="CC232" s="86">
        <f>IF(Form_Responses1811121314[[#This Row],[Answer - B6]]="More than 1 time a day",1,0)</f>
        <v>0</v>
      </c>
      <c r="CD232" s="86" t="str">
        <f>_xlfn.XLOOKUP(AW232,'Cleansing - Response'!$N:$N,'Cleansing - Response'!$O:$O,)</f>
        <v>Yes / Sometimes</v>
      </c>
      <c r="CE232" s="86">
        <f>IF(Form_Responses1811121314[[#This Row],[Answer - B7-1]]="Yes / Sometimes",1,0)</f>
        <v>1</v>
      </c>
      <c r="CF232" s="86" t="str">
        <f>_xlfn.XLOOKUP(AX232,'Cleansing - Response'!$N:$N,'Cleansing - Response'!$O:$O,)</f>
        <v>Yes / Sometimes</v>
      </c>
      <c r="CG232" s="86">
        <f>IF(Form_Responses1811121314[[#This Row],[Answer - B7-2]]="Yes / Sometimes",1,0)</f>
        <v>1</v>
      </c>
      <c r="CH232" s="86" t="str">
        <f>_xlfn.XLOOKUP(AY232,'Cleansing - Response'!$N:$N,'Cleansing - Response'!$O:$O,)</f>
        <v>Yes / Sometimes</v>
      </c>
      <c r="CI232" s="86">
        <f>IF(Form_Responses1811121314[[#This Row],[Answer - B7-3]]="Yes / Sometimes",1,0)</f>
        <v>1</v>
      </c>
      <c r="CJ232" s="86" t="str">
        <f>_xlfn.XLOOKUP(AZ232,'Cleansing - Response'!$N:$N,'Cleansing - Response'!$O:$O,)</f>
        <v>Yes / Sometimes</v>
      </c>
      <c r="CK232" s="86">
        <f>IF(Form_Responses1811121314[[#This Row],[Answer - B7-4]]="Yes / Sometimes",1,0)</f>
        <v>1</v>
      </c>
      <c r="CL232" s="86" t="str">
        <f>_xlfn.XLOOKUP(BA232,'Cleansing - Response'!$N:$N,'Cleansing - Response'!$O:$O,)</f>
        <v>Yes / Sometimes</v>
      </c>
      <c r="CM232" s="86">
        <f>IF(Form_Responses1811121314[[#This Row],[Answer - B7-5]]="Yes / Sometimes",1,0)</f>
        <v>1</v>
      </c>
      <c r="CN232" s="86" t="str">
        <f>_xlfn.XLOOKUP(BB232,'Cleansing - Response'!$N:$N,'Cleansing - Response'!$O:$O,)</f>
        <v>Yes / Sometimes</v>
      </c>
      <c r="CO232" s="86">
        <f>IF(Form_Responses1811121314[[#This Row],[Answer - B7-6]]="Yes / Sometimes",1,0)</f>
        <v>1</v>
      </c>
      <c r="CP232" s="87" t="str">
        <f>IF(COUNTIF(Form_Responses1811121314[[#This Row],[Answer - B7-1]:[Answer - B7-6]], "Yes / Sometimes") &gt; 4, "More than 4 times","Up to 4 times")</f>
        <v>More than 4 times</v>
      </c>
      <c r="CQ232" s="152">
        <f>IF(Form_Responses1811121314[[#This Row],[Answer - B7 (Overall)]]="More than 4 times",1,0)</f>
        <v>1</v>
      </c>
    </row>
    <row r="233" spans="1:95" ht="13.2" hidden="1" x14ac:dyDescent="0.25">
      <c r="A233" s="82">
        <v>45573.434121307873</v>
      </c>
      <c r="B233" s="83" t="s">
        <v>703</v>
      </c>
      <c r="C233" s="83">
        <v>100930080501</v>
      </c>
      <c r="D233" s="83">
        <v>51.8</v>
      </c>
      <c r="E233" s="83">
        <v>0.28999999999999998</v>
      </c>
      <c r="F233" s="83" t="s">
        <v>114</v>
      </c>
      <c r="G233" s="83" t="s">
        <v>76</v>
      </c>
      <c r="H233" s="83" t="s">
        <v>634</v>
      </c>
      <c r="I233" s="83" t="s">
        <v>63</v>
      </c>
      <c r="J233" s="83" t="s">
        <v>64</v>
      </c>
      <c r="K233" s="83" t="s">
        <v>84</v>
      </c>
      <c r="L233" s="83" t="s">
        <v>64</v>
      </c>
      <c r="M233" s="83" t="s">
        <v>84</v>
      </c>
      <c r="N233" s="83" t="s">
        <v>64</v>
      </c>
      <c r="O233" s="83" t="s">
        <v>84</v>
      </c>
      <c r="P233" s="83" t="s">
        <v>78</v>
      </c>
      <c r="Q233" s="83" t="s">
        <v>64</v>
      </c>
      <c r="R233" s="83" t="s">
        <v>64</v>
      </c>
      <c r="S233" s="83" t="s">
        <v>78</v>
      </c>
      <c r="T233" s="83" t="s">
        <v>64</v>
      </c>
      <c r="U233" s="83" t="s">
        <v>64</v>
      </c>
      <c r="V233" s="83" t="s">
        <v>64</v>
      </c>
      <c r="W233" s="83" t="s">
        <v>64</v>
      </c>
      <c r="X233" s="83" t="s">
        <v>84</v>
      </c>
      <c r="Y233" s="83" t="s">
        <v>64</v>
      </c>
      <c r="Z233" s="83" t="s">
        <v>65</v>
      </c>
      <c r="AA233" s="83" t="s">
        <v>66</v>
      </c>
      <c r="AB233" s="83" t="s">
        <v>65</v>
      </c>
      <c r="AC233" s="83" t="s">
        <v>65</v>
      </c>
      <c r="AD233" s="83" t="s">
        <v>66</v>
      </c>
      <c r="AE233" s="83" t="s">
        <v>65</v>
      </c>
      <c r="AF233" s="83" t="s">
        <v>66</v>
      </c>
      <c r="AG233" s="83" t="s">
        <v>65</v>
      </c>
      <c r="AH233" s="83" t="s">
        <v>66</v>
      </c>
      <c r="AI233" s="83" t="s">
        <v>101</v>
      </c>
      <c r="AJ233" s="83" t="s">
        <v>65</v>
      </c>
      <c r="AK233" s="83" t="s">
        <v>66</v>
      </c>
      <c r="AL233" s="83" t="s">
        <v>65</v>
      </c>
      <c r="AM233" s="83" t="s">
        <v>65</v>
      </c>
      <c r="AN233" s="83" t="s">
        <v>66</v>
      </c>
      <c r="AO233" s="83" t="s">
        <v>65</v>
      </c>
      <c r="AP233" s="83" t="s">
        <v>85</v>
      </c>
      <c r="AQ233" s="83" t="s">
        <v>85</v>
      </c>
      <c r="AR233" s="83" t="s">
        <v>86</v>
      </c>
      <c r="AS233" s="83" t="s">
        <v>523</v>
      </c>
      <c r="AT233" s="83" t="s">
        <v>69</v>
      </c>
      <c r="AU233" s="83" t="s">
        <v>93</v>
      </c>
      <c r="AV233" s="83" t="s">
        <v>71</v>
      </c>
      <c r="AW233" s="83" t="s">
        <v>73</v>
      </c>
      <c r="AX233" s="83" t="s">
        <v>73</v>
      </c>
      <c r="AY233" s="83" t="s">
        <v>73</v>
      </c>
      <c r="AZ233" s="83" t="s">
        <v>73</v>
      </c>
      <c r="BA233" s="83" t="s">
        <v>72</v>
      </c>
      <c r="BB233" s="83" t="s">
        <v>73</v>
      </c>
      <c r="BC233" s="83" t="s">
        <v>73</v>
      </c>
      <c r="BD233" s="83"/>
      <c r="BE233" s="83" t="s">
        <v>73</v>
      </c>
      <c r="BF233" s="83"/>
      <c r="BG233" s="87" t="s">
        <v>631</v>
      </c>
      <c r="BH233" s="87" t="s">
        <v>114</v>
      </c>
      <c r="BI233" s="76" t="s">
        <v>1414</v>
      </c>
      <c r="BJ233">
        <f t="shared" si="9"/>
        <v>10</v>
      </c>
      <c r="BK233" s="87">
        <f t="shared" si="10"/>
        <v>58</v>
      </c>
      <c r="BL233" s="87"/>
      <c r="BM233" s="86" t="str">
        <f>_xlfn.XLOOKUP(Form_Responses1811121314[[#This Row],[Sekolah School (Cleansed)]],'Quality Check'!$B$11:$B$14,'Quality Check'!$C$11:$C$14,)</f>
        <v>Urban</v>
      </c>
      <c r="BN233" s="86" t="str">
        <f>_xlfn.XLOOKUP(Form_Responses1811121314[[#This Row],[Sekolah School (Cleansed)]],'Quality Check'!$B$11:$B$14,'Quality Check'!$D$11:$D$14,)</f>
        <v>Intervention Group (IG)</v>
      </c>
      <c r="BO233" s="87" t="str">
        <f>_xlfn.XLOOKUP(AS233,'Cleansing - Toothpaste Brand'!A:A,'Cleansing - Toothpaste Brand'!B:B,)</f>
        <v>Fresh and White</v>
      </c>
      <c r="BP233" s="87"/>
      <c r="BQ23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33" s="86" t="str">
        <f>_xlfn.XLOOKUP(AP233,'Cleansing - Response'!E:E,'Cleansing - Response'!F:F,)</f>
        <v>2 days and more</v>
      </c>
      <c r="BS233" s="86">
        <f>IF(Form_Responses1811121314[[#This Row],[Answer - B1]]="2 days and more",1,0)</f>
        <v>1</v>
      </c>
      <c r="BT233" s="86" t="str">
        <f>_xlfn.XLOOKUP(AQ233,'Cleansing - Response'!E:E,'Cleansing - Response'!F:F,)</f>
        <v>2 days and more</v>
      </c>
      <c r="BU233" s="86">
        <f>IF(Form_Responses1811121314[[#This Row],[Answer - B2]]="2 days and more",1,0)</f>
        <v>1</v>
      </c>
      <c r="BV233" s="86" t="str">
        <f t="shared" si="11"/>
        <v>Ya / Yes</v>
      </c>
      <c r="BW233" s="86">
        <f>IF(Form_Responses1811121314[[#This Row],[Answer - B3]]="Ya / Yes",1,0)</f>
        <v>1</v>
      </c>
      <c r="BX233" s="86" t="str">
        <f>_xlfn.XLOOKUP(AT233,'Cleansing - Response'!E:E,'Cleansing - Response'!F:F,)</f>
        <v>Rarely / Sometimes</v>
      </c>
      <c r="BY233" s="86">
        <f>IF(Form_Responses1811121314[[#This Row],[Answer - B4]]="Always",1,0)</f>
        <v>0</v>
      </c>
      <c r="BZ233" s="86" t="str">
        <f>_xlfn.XLOOKUP(AU233,'Cleansing - Response'!H:H,'Cleansing - Response'!I:I,)</f>
        <v>Not using dental floss</v>
      </c>
      <c r="CA233" s="86">
        <f>IF(Form_Responses1811121314[[#This Row],[Answer - B5]]="Sometimes / When in need",2,IF(Form_Responses1811121314[[#This Row],[Answer - B5]]="Using dental floss at least once",1,0))</f>
        <v>0</v>
      </c>
      <c r="CB233" s="86" t="str">
        <f>_xlfn.XLOOKUP(AV233,'Cleansing - Response'!K:K,'Cleansing - Response'!L:L,)</f>
        <v>Up to 1 time a day</v>
      </c>
      <c r="CC233" s="86">
        <f>IF(Form_Responses1811121314[[#This Row],[Answer - B6]]="More than 1 time a day",1,0)</f>
        <v>0</v>
      </c>
      <c r="CD233" s="86" t="str">
        <f>_xlfn.XLOOKUP(AW233,'Cleansing - Response'!$N:$N,'Cleansing - Response'!$O:$O,)</f>
        <v>No</v>
      </c>
      <c r="CE233" s="86">
        <f>IF(Form_Responses1811121314[[#This Row],[Answer - B7-1]]="Yes / Sometimes",1,0)</f>
        <v>0</v>
      </c>
      <c r="CF233" s="86" t="str">
        <f>_xlfn.XLOOKUP(AX233,'Cleansing - Response'!$N:$N,'Cleansing - Response'!$O:$O,)</f>
        <v>No</v>
      </c>
      <c r="CG233" s="86">
        <f>IF(Form_Responses1811121314[[#This Row],[Answer - B7-2]]="Yes / Sometimes",1,0)</f>
        <v>0</v>
      </c>
      <c r="CH233" s="86" t="str">
        <f>_xlfn.XLOOKUP(AY233,'Cleansing - Response'!$N:$N,'Cleansing - Response'!$O:$O,)</f>
        <v>No</v>
      </c>
      <c r="CI233" s="86">
        <f>IF(Form_Responses1811121314[[#This Row],[Answer - B7-3]]="Yes / Sometimes",1,0)</f>
        <v>0</v>
      </c>
      <c r="CJ233" s="86" t="str">
        <f>_xlfn.XLOOKUP(AZ233,'Cleansing - Response'!$N:$N,'Cleansing - Response'!$O:$O,)</f>
        <v>No</v>
      </c>
      <c r="CK233" s="86">
        <f>IF(Form_Responses1811121314[[#This Row],[Answer - B7-4]]="Yes / Sometimes",1,0)</f>
        <v>0</v>
      </c>
      <c r="CL233" s="86" t="str">
        <f>_xlfn.XLOOKUP(BA233,'Cleansing - Response'!$N:$N,'Cleansing - Response'!$O:$O,)</f>
        <v>Yes / Sometimes</v>
      </c>
      <c r="CM233" s="86">
        <f>IF(Form_Responses1811121314[[#This Row],[Answer - B7-5]]="Yes / Sometimes",1,0)</f>
        <v>1</v>
      </c>
      <c r="CN233" s="86" t="str">
        <f>_xlfn.XLOOKUP(BB233,'Cleansing - Response'!$N:$N,'Cleansing - Response'!$O:$O,)</f>
        <v>No</v>
      </c>
      <c r="CO233" s="86">
        <f>IF(Form_Responses1811121314[[#This Row],[Answer - B7-6]]="Yes / Sometimes",1,0)</f>
        <v>0</v>
      </c>
      <c r="CP233" s="87" t="str">
        <f>IF(COUNTIF(Form_Responses1811121314[[#This Row],[Answer - B7-1]:[Answer - B7-6]], "Yes / Sometimes") &gt; 4, "More than 4 times","Up to 4 times")</f>
        <v>Up to 4 times</v>
      </c>
      <c r="CQ233" s="152">
        <f>IF(Form_Responses1811121314[[#This Row],[Answer - B7 (Overall)]]="More than 4 times",1,0)</f>
        <v>0</v>
      </c>
    </row>
    <row r="234" spans="1:95" ht="13.2" hidden="1" x14ac:dyDescent="0.25">
      <c r="A234" s="82">
        <v>45573.435157835644</v>
      </c>
      <c r="B234" s="83" t="s">
        <v>704</v>
      </c>
      <c r="C234" s="83">
        <v>101126080337</v>
      </c>
      <c r="D234" s="83">
        <v>100</v>
      </c>
      <c r="E234" s="83">
        <v>0.38</v>
      </c>
      <c r="F234" s="83" t="s">
        <v>114</v>
      </c>
      <c r="G234" s="83" t="s">
        <v>76</v>
      </c>
      <c r="H234" s="83" t="s">
        <v>631</v>
      </c>
      <c r="I234" s="83" t="s">
        <v>63</v>
      </c>
      <c r="J234" s="83" t="s">
        <v>64</v>
      </c>
      <c r="K234" s="83" t="s">
        <v>84</v>
      </c>
      <c r="L234" s="83" t="s">
        <v>64</v>
      </c>
      <c r="M234" s="83" t="s">
        <v>78</v>
      </c>
      <c r="N234" s="83" t="s">
        <v>64</v>
      </c>
      <c r="O234" s="83" t="s">
        <v>64</v>
      </c>
      <c r="P234" s="83" t="s">
        <v>84</v>
      </c>
      <c r="Q234" s="83" t="s">
        <v>64</v>
      </c>
      <c r="R234" s="83" t="s">
        <v>64</v>
      </c>
      <c r="S234" s="83" t="s">
        <v>64</v>
      </c>
      <c r="T234" s="83" t="s">
        <v>64</v>
      </c>
      <c r="U234" s="83" t="s">
        <v>64</v>
      </c>
      <c r="V234" s="83" t="s">
        <v>64</v>
      </c>
      <c r="W234" s="83" t="s">
        <v>64</v>
      </c>
      <c r="X234" s="83" t="s">
        <v>64</v>
      </c>
      <c r="Y234" s="83" t="s">
        <v>64</v>
      </c>
      <c r="Z234" s="83" t="s">
        <v>66</v>
      </c>
      <c r="AA234" s="83" t="s">
        <v>65</v>
      </c>
      <c r="AB234" s="83" t="s">
        <v>66</v>
      </c>
      <c r="AC234" s="83" t="s">
        <v>66</v>
      </c>
      <c r="AD234" s="83" t="s">
        <v>66</v>
      </c>
      <c r="AE234" s="83" t="s">
        <v>66</v>
      </c>
      <c r="AF234" s="83" t="s">
        <v>66</v>
      </c>
      <c r="AG234" s="83" t="s">
        <v>66</v>
      </c>
      <c r="AH234" s="83" t="s">
        <v>66</v>
      </c>
      <c r="AI234" s="83" t="s">
        <v>79</v>
      </c>
      <c r="AJ234" s="83" t="s">
        <v>66</v>
      </c>
      <c r="AK234" s="83" t="s">
        <v>66</v>
      </c>
      <c r="AL234" s="83" t="s">
        <v>79</v>
      </c>
      <c r="AM234" s="83" t="s">
        <v>65</v>
      </c>
      <c r="AN234" s="83" t="s">
        <v>66</v>
      </c>
      <c r="AO234" s="83" t="s">
        <v>66</v>
      </c>
      <c r="AP234" s="83" t="s">
        <v>67</v>
      </c>
      <c r="AQ234" s="83" t="s">
        <v>67</v>
      </c>
      <c r="AR234" s="83" t="s">
        <v>86</v>
      </c>
      <c r="AS234" s="83" t="s">
        <v>120</v>
      </c>
      <c r="AT234" s="83" t="s">
        <v>69</v>
      </c>
      <c r="AU234" s="83" t="s">
        <v>70</v>
      </c>
      <c r="AV234" s="83" t="s">
        <v>71</v>
      </c>
      <c r="AW234" s="83" t="s">
        <v>73</v>
      </c>
      <c r="AX234" s="83" t="s">
        <v>72</v>
      </c>
      <c r="AY234" s="83" t="s">
        <v>63</v>
      </c>
      <c r="AZ234" s="83" t="s">
        <v>63</v>
      </c>
      <c r="BA234" s="83" t="s">
        <v>72</v>
      </c>
      <c r="BB234" s="83" t="s">
        <v>73</v>
      </c>
      <c r="BC234" s="83" t="s">
        <v>73</v>
      </c>
      <c r="BD234" s="83"/>
      <c r="BE234" s="83" t="s">
        <v>73</v>
      </c>
      <c r="BF234" s="83"/>
      <c r="BG234" s="87" t="s">
        <v>631</v>
      </c>
      <c r="BH234" s="87" t="s">
        <v>114</v>
      </c>
      <c r="BI234" s="76" t="s">
        <v>1414</v>
      </c>
      <c r="BJ234">
        <f t="shared" si="9"/>
        <v>14</v>
      </c>
      <c r="BK234" s="87">
        <f t="shared" si="10"/>
        <v>49</v>
      </c>
      <c r="BL234" s="87"/>
      <c r="BM234" s="86" t="str">
        <f>_xlfn.XLOOKUP(Form_Responses1811121314[[#This Row],[Sekolah School (Cleansed)]],'Quality Check'!$B$11:$B$14,'Quality Check'!$C$11:$C$14,)</f>
        <v>Urban</v>
      </c>
      <c r="BN234" s="86" t="str">
        <f>_xlfn.XLOOKUP(Form_Responses1811121314[[#This Row],[Sekolah School (Cleansed)]],'Quality Check'!$B$11:$B$14,'Quality Check'!$D$11:$D$14,)</f>
        <v>Intervention Group (IG)</v>
      </c>
      <c r="BO234" s="87" t="str">
        <f>_xlfn.XLOOKUP(AS234,'Cleansing - Toothpaste Brand'!A:A,'Cleansing - Toothpaste Brand'!B:B,)</f>
        <v>Colgate</v>
      </c>
      <c r="BP234" s="87"/>
      <c r="BQ23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34" s="86" t="str">
        <f>_xlfn.XLOOKUP(AP234,'Cleansing - Response'!E:E,'Cleansing - Response'!F:F,)</f>
        <v>2 days and more</v>
      </c>
      <c r="BS234" s="86">
        <f>IF(Form_Responses1811121314[[#This Row],[Answer - B1]]="2 days and more",1,0)</f>
        <v>1</v>
      </c>
      <c r="BT234" s="86" t="str">
        <f>_xlfn.XLOOKUP(AQ234,'Cleansing - Response'!E:E,'Cleansing - Response'!F:F,)</f>
        <v>2 days and more</v>
      </c>
      <c r="BU234" s="86">
        <f>IF(Form_Responses1811121314[[#This Row],[Answer - B2]]="2 days and more",1,0)</f>
        <v>1</v>
      </c>
      <c r="BV234" s="86" t="str">
        <f t="shared" si="11"/>
        <v>Ya / Yes</v>
      </c>
      <c r="BW234" s="86">
        <f>IF(Form_Responses1811121314[[#This Row],[Answer - B3]]="Ya / Yes",1,0)</f>
        <v>1</v>
      </c>
      <c r="BX234" s="86" t="str">
        <f>_xlfn.XLOOKUP(AT234,'Cleansing - Response'!E:E,'Cleansing - Response'!F:F,)</f>
        <v>Rarely / Sometimes</v>
      </c>
      <c r="BY234" s="86">
        <f>IF(Form_Responses1811121314[[#This Row],[Answer - B4]]="Always",1,0)</f>
        <v>0</v>
      </c>
      <c r="BZ234" s="86" t="str">
        <f>_xlfn.XLOOKUP(AU234,'Cleansing - Response'!H:H,'Cleansing - Response'!I:I,)</f>
        <v>Sometimes / When in need</v>
      </c>
      <c r="CA234" s="86">
        <f>IF(Form_Responses1811121314[[#This Row],[Answer - B5]]="Sometimes / When in need",2,IF(Form_Responses1811121314[[#This Row],[Answer - B5]]="Using dental floss at least once",1,0))</f>
        <v>2</v>
      </c>
      <c r="CB234" s="86" t="str">
        <f>_xlfn.XLOOKUP(AV234,'Cleansing - Response'!K:K,'Cleansing - Response'!L:L,)</f>
        <v>Up to 1 time a day</v>
      </c>
      <c r="CC234" s="86">
        <f>IF(Form_Responses1811121314[[#This Row],[Answer - B6]]="More than 1 time a day",1,0)</f>
        <v>0</v>
      </c>
      <c r="CD234" s="86" t="str">
        <f>_xlfn.XLOOKUP(AW234,'Cleansing - Response'!$N:$N,'Cleansing - Response'!$O:$O,)</f>
        <v>No</v>
      </c>
      <c r="CE234" s="86">
        <f>IF(Form_Responses1811121314[[#This Row],[Answer - B7-1]]="Yes / Sometimes",1,0)</f>
        <v>0</v>
      </c>
      <c r="CF234" s="86" t="str">
        <f>_xlfn.XLOOKUP(AX234,'Cleansing - Response'!$N:$N,'Cleansing - Response'!$O:$O,)</f>
        <v>Yes / Sometimes</v>
      </c>
      <c r="CG234" s="86">
        <f>IF(Form_Responses1811121314[[#This Row],[Answer - B7-2]]="Yes / Sometimes",1,0)</f>
        <v>1</v>
      </c>
      <c r="CH234" s="86" t="str">
        <f>_xlfn.XLOOKUP(AY234,'Cleansing - Response'!$N:$N,'Cleansing - Response'!$O:$O,)</f>
        <v>Yes / Sometimes</v>
      </c>
      <c r="CI234" s="86">
        <f>IF(Form_Responses1811121314[[#This Row],[Answer - B7-3]]="Yes / Sometimes",1,0)</f>
        <v>1</v>
      </c>
      <c r="CJ234" s="86" t="str">
        <f>_xlfn.XLOOKUP(AZ234,'Cleansing - Response'!$N:$N,'Cleansing - Response'!$O:$O,)</f>
        <v>Yes / Sometimes</v>
      </c>
      <c r="CK234" s="86">
        <f>IF(Form_Responses1811121314[[#This Row],[Answer - B7-4]]="Yes / Sometimes",1,0)</f>
        <v>1</v>
      </c>
      <c r="CL234" s="86" t="str">
        <f>_xlfn.XLOOKUP(BA234,'Cleansing - Response'!$N:$N,'Cleansing - Response'!$O:$O,)</f>
        <v>Yes / Sometimes</v>
      </c>
      <c r="CM234" s="86">
        <f>IF(Form_Responses1811121314[[#This Row],[Answer - B7-5]]="Yes / Sometimes",1,0)</f>
        <v>1</v>
      </c>
      <c r="CN234" s="86" t="str">
        <f>_xlfn.XLOOKUP(BB234,'Cleansing - Response'!$N:$N,'Cleansing - Response'!$O:$O,)</f>
        <v>No</v>
      </c>
      <c r="CO234" s="86">
        <f>IF(Form_Responses1811121314[[#This Row],[Answer - B7-6]]="Yes / Sometimes",1,0)</f>
        <v>0</v>
      </c>
      <c r="CP234" s="87" t="str">
        <f>IF(COUNTIF(Form_Responses1811121314[[#This Row],[Answer - B7-1]:[Answer - B7-6]], "Yes / Sometimes") &gt; 4, "More than 4 times","Up to 4 times")</f>
        <v>Up to 4 times</v>
      </c>
      <c r="CQ234" s="152">
        <f>IF(Form_Responses1811121314[[#This Row],[Answer - B7 (Overall)]]="More than 4 times",1,0)</f>
        <v>0</v>
      </c>
    </row>
    <row r="235" spans="1:95" ht="13.2" hidden="1" x14ac:dyDescent="0.25">
      <c r="A235" s="82">
        <v>45573.436831909727</v>
      </c>
      <c r="B235" s="83" t="s">
        <v>705</v>
      </c>
      <c r="C235" s="83">
        <v>100119080983</v>
      </c>
      <c r="D235" s="83">
        <v>10.7</v>
      </c>
      <c r="E235" s="83">
        <v>0.46</v>
      </c>
      <c r="F235" s="83" t="s">
        <v>114</v>
      </c>
      <c r="G235" s="83" t="s">
        <v>76</v>
      </c>
      <c r="H235" s="83" t="s">
        <v>706</v>
      </c>
      <c r="I235" s="83" t="s">
        <v>63</v>
      </c>
      <c r="J235" s="83" t="s">
        <v>64</v>
      </c>
      <c r="K235" s="83" t="s">
        <v>64</v>
      </c>
      <c r="L235" s="83" t="s">
        <v>78</v>
      </c>
      <c r="M235" s="83" t="s">
        <v>64</v>
      </c>
      <c r="N235" s="83" t="s">
        <v>64</v>
      </c>
      <c r="O235" s="83" t="s">
        <v>78</v>
      </c>
      <c r="P235" s="83" t="s">
        <v>64</v>
      </c>
      <c r="Q235" s="83" t="s">
        <v>64</v>
      </c>
      <c r="R235" s="83" t="s">
        <v>64</v>
      </c>
      <c r="S235" s="83" t="s">
        <v>64</v>
      </c>
      <c r="T235" s="83" t="s">
        <v>64</v>
      </c>
      <c r="U235" s="83" t="s">
        <v>64</v>
      </c>
      <c r="V235" s="83" t="s">
        <v>78</v>
      </c>
      <c r="W235" s="83" t="s">
        <v>64</v>
      </c>
      <c r="X235" s="83" t="s">
        <v>64</v>
      </c>
      <c r="Y235" s="83" t="s">
        <v>64</v>
      </c>
      <c r="Z235" s="83" t="s">
        <v>79</v>
      </c>
      <c r="AA235" s="83" t="s">
        <v>65</v>
      </c>
      <c r="AB235" s="83" t="s">
        <v>65</v>
      </c>
      <c r="AC235" s="83" t="s">
        <v>65</v>
      </c>
      <c r="AD235" s="83" t="s">
        <v>65</v>
      </c>
      <c r="AE235" s="83" t="s">
        <v>65</v>
      </c>
      <c r="AF235" s="83" t="s">
        <v>65</v>
      </c>
      <c r="AG235" s="83" t="s">
        <v>65</v>
      </c>
      <c r="AH235" s="83" t="s">
        <v>66</v>
      </c>
      <c r="AI235" s="83" t="s">
        <v>79</v>
      </c>
      <c r="AJ235" s="83" t="s">
        <v>65</v>
      </c>
      <c r="AK235" s="83" t="s">
        <v>66</v>
      </c>
      <c r="AL235" s="83" t="s">
        <v>65</v>
      </c>
      <c r="AM235" s="83" t="s">
        <v>65</v>
      </c>
      <c r="AN235" s="83" t="s">
        <v>65</v>
      </c>
      <c r="AO235" s="83" t="s">
        <v>65</v>
      </c>
      <c r="AP235" s="83" t="s">
        <v>67</v>
      </c>
      <c r="AQ235" s="83" t="s">
        <v>67</v>
      </c>
      <c r="AR235" s="83" t="s">
        <v>73</v>
      </c>
      <c r="AS235" s="83" t="s">
        <v>68</v>
      </c>
      <c r="AT235" s="83" t="s">
        <v>87</v>
      </c>
      <c r="AU235" s="83" t="s">
        <v>80</v>
      </c>
      <c r="AV235" s="83" t="s">
        <v>80</v>
      </c>
      <c r="AW235" s="83" t="s">
        <v>63</v>
      </c>
      <c r="AX235" s="83" t="s">
        <v>73</v>
      </c>
      <c r="AY235" s="83" t="s">
        <v>63</v>
      </c>
      <c r="AZ235" s="83" t="s">
        <v>73</v>
      </c>
      <c r="BA235" s="83" t="s">
        <v>63</v>
      </c>
      <c r="BB235" s="83" t="s">
        <v>72</v>
      </c>
      <c r="BC235" s="83" t="s">
        <v>73</v>
      </c>
      <c r="BD235" s="83"/>
      <c r="BE235" s="83" t="s">
        <v>73</v>
      </c>
      <c r="BF235" s="83"/>
      <c r="BG235" s="87" t="s">
        <v>631</v>
      </c>
      <c r="BH235" s="87" t="s">
        <v>114</v>
      </c>
      <c r="BI235" s="76" t="s">
        <v>1414</v>
      </c>
      <c r="BJ235">
        <f t="shared" si="9"/>
        <v>12</v>
      </c>
      <c r="BK235" s="87">
        <f t="shared" si="10"/>
        <v>59</v>
      </c>
      <c r="BL235" s="87"/>
      <c r="BM235" s="86" t="str">
        <f>_xlfn.XLOOKUP(Form_Responses1811121314[[#This Row],[Sekolah School (Cleansed)]],'Quality Check'!$B$11:$B$14,'Quality Check'!$C$11:$C$14,)</f>
        <v>Urban</v>
      </c>
      <c r="BN235" s="86" t="str">
        <f>_xlfn.XLOOKUP(Form_Responses1811121314[[#This Row],[Sekolah School (Cleansed)]],'Quality Check'!$B$11:$B$14,'Quality Check'!$D$11:$D$14,)</f>
        <v>Intervention Group (IG)</v>
      </c>
      <c r="BO235" s="87" t="str">
        <f>_xlfn.XLOOKUP(AS235,'Cleansing - Toothpaste Brand'!A:A,'Cleansing - Toothpaste Brand'!B:B,)</f>
        <v>Colgate</v>
      </c>
      <c r="BP235" s="87"/>
      <c r="BQ23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35" s="86" t="str">
        <f>_xlfn.XLOOKUP(AP235,'Cleansing - Response'!E:E,'Cleansing - Response'!F:F,)</f>
        <v>2 days and more</v>
      </c>
      <c r="BS235" s="86">
        <f>IF(Form_Responses1811121314[[#This Row],[Answer - B1]]="2 days and more",1,0)</f>
        <v>1</v>
      </c>
      <c r="BT235" s="86" t="str">
        <f>_xlfn.XLOOKUP(AQ235,'Cleansing - Response'!E:E,'Cleansing - Response'!F:F,)</f>
        <v>2 days and more</v>
      </c>
      <c r="BU235" s="86">
        <f>IF(Form_Responses1811121314[[#This Row],[Answer - B2]]="2 days and more",1,0)</f>
        <v>1</v>
      </c>
      <c r="BV235" s="86" t="str">
        <f t="shared" si="11"/>
        <v>Tidak / No</v>
      </c>
      <c r="BW235" s="86">
        <f>IF(Form_Responses1811121314[[#This Row],[Answer - B3]]="Ya / Yes",1,0)</f>
        <v>0</v>
      </c>
      <c r="BX235" s="86" t="str">
        <f>_xlfn.XLOOKUP(AT235,'Cleansing - Response'!E:E,'Cleansing - Response'!F:F,)</f>
        <v>Always</v>
      </c>
      <c r="BY235" s="86">
        <f>IF(Form_Responses1811121314[[#This Row],[Answer - B4]]="Always",1,0)</f>
        <v>1</v>
      </c>
      <c r="BZ235" s="86" t="str">
        <f>_xlfn.XLOOKUP(AU235,'Cleansing - Response'!H:H,'Cleansing - Response'!I:I,)</f>
        <v>Using dental floss at least once</v>
      </c>
      <c r="CA235" s="86">
        <f>IF(Form_Responses1811121314[[#This Row],[Answer - B5]]="Sometimes / When in need",2,IF(Form_Responses1811121314[[#This Row],[Answer - B5]]="Using dental floss at least once",1,0))</f>
        <v>1</v>
      </c>
      <c r="CB235" s="86" t="str">
        <f>_xlfn.XLOOKUP(AV235,'Cleansing - Response'!K:K,'Cleansing - Response'!L:L,)</f>
        <v>Up to 1 time a day</v>
      </c>
      <c r="CC235" s="86">
        <f>IF(Form_Responses1811121314[[#This Row],[Answer - B6]]="More than 1 time a day",1,0)</f>
        <v>0</v>
      </c>
      <c r="CD235" s="86" t="str">
        <f>_xlfn.XLOOKUP(AW235,'Cleansing - Response'!$N:$N,'Cleansing - Response'!$O:$O,)</f>
        <v>Yes / Sometimes</v>
      </c>
      <c r="CE235" s="86">
        <f>IF(Form_Responses1811121314[[#This Row],[Answer - B7-1]]="Yes / Sometimes",1,0)</f>
        <v>1</v>
      </c>
      <c r="CF235" s="86" t="str">
        <f>_xlfn.XLOOKUP(AX235,'Cleansing - Response'!$N:$N,'Cleansing - Response'!$O:$O,)</f>
        <v>No</v>
      </c>
      <c r="CG235" s="86">
        <f>IF(Form_Responses1811121314[[#This Row],[Answer - B7-2]]="Yes / Sometimes",1,0)</f>
        <v>0</v>
      </c>
      <c r="CH235" s="86" t="str">
        <f>_xlfn.XLOOKUP(AY235,'Cleansing - Response'!$N:$N,'Cleansing - Response'!$O:$O,)</f>
        <v>Yes / Sometimes</v>
      </c>
      <c r="CI235" s="86">
        <f>IF(Form_Responses1811121314[[#This Row],[Answer - B7-3]]="Yes / Sometimes",1,0)</f>
        <v>1</v>
      </c>
      <c r="CJ235" s="86" t="str">
        <f>_xlfn.XLOOKUP(AZ235,'Cleansing - Response'!$N:$N,'Cleansing - Response'!$O:$O,)</f>
        <v>No</v>
      </c>
      <c r="CK235" s="86">
        <f>IF(Form_Responses1811121314[[#This Row],[Answer - B7-4]]="Yes / Sometimes",1,0)</f>
        <v>0</v>
      </c>
      <c r="CL235" s="86" t="str">
        <f>_xlfn.XLOOKUP(BA235,'Cleansing - Response'!$N:$N,'Cleansing - Response'!$O:$O,)</f>
        <v>Yes / Sometimes</v>
      </c>
      <c r="CM235" s="86">
        <f>IF(Form_Responses1811121314[[#This Row],[Answer - B7-5]]="Yes / Sometimes",1,0)</f>
        <v>1</v>
      </c>
      <c r="CN235" s="86" t="str">
        <f>_xlfn.XLOOKUP(BB235,'Cleansing - Response'!$N:$N,'Cleansing - Response'!$O:$O,)</f>
        <v>Yes / Sometimes</v>
      </c>
      <c r="CO235" s="86">
        <f>IF(Form_Responses1811121314[[#This Row],[Answer - B7-6]]="Yes / Sometimes",1,0)</f>
        <v>1</v>
      </c>
      <c r="CP235" s="87" t="str">
        <f>IF(COUNTIF(Form_Responses1811121314[[#This Row],[Answer - B7-1]:[Answer - B7-6]], "Yes / Sometimes") &gt; 4, "More than 4 times","Up to 4 times")</f>
        <v>Up to 4 times</v>
      </c>
      <c r="CQ235" s="152">
        <f>IF(Form_Responses1811121314[[#This Row],[Answer - B7 (Overall)]]="More than 4 times",1,0)</f>
        <v>0</v>
      </c>
    </row>
    <row r="236" spans="1:95" ht="13.2" hidden="1" x14ac:dyDescent="0.25">
      <c r="A236" s="82">
        <v>45573.437946909718</v>
      </c>
      <c r="B236" s="83" t="s">
        <v>707</v>
      </c>
      <c r="C236" s="83">
        <v>100831080071</v>
      </c>
      <c r="D236" s="83">
        <v>92.86</v>
      </c>
      <c r="E236" s="83">
        <v>1.29</v>
      </c>
      <c r="F236" s="83" t="s">
        <v>114</v>
      </c>
      <c r="G236" s="83" t="s">
        <v>708</v>
      </c>
      <c r="H236" s="83" t="s">
        <v>709</v>
      </c>
      <c r="I236" s="83" t="s">
        <v>63</v>
      </c>
      <c r="J236" s="83" t="s">
        <v>64</v>
      </c>
      <c r="K236" s="83" t="s">
        <v>64</v>
      </c>
      <c r="L236" s="83" t="s">
        <v>64</v>
      </c>
      <c r="M236" s="83" t="s">
        <v>78</v>
      </c>
      <c r="N236" s="83" t="s">
        <v>64</v>
      </c>
      <c r="O236" s="83" t="s">
        <v>64</v>
      </c>
      <c r="P236" s="83" t="s">
        <v>78</v>
      </c>
      <c r="Q236" s="83" t="s">
        <v>84</v>
      </c>
      <c r="R236" s="83" t="s">
        <v>64</v>
      </c>
      <c r="S236" s="83" t="s">
        <v>84</v>
      </c>
      <c r="T236" s="83" t="s">
        <v>64</v>
      </c>
      <c r="U236" s="83" t="s">
        <v>64</v>
      </c>
      <c r="V236" s="83" t="s">
        <v>64</v>
      </c>
      <c r="W236" s="83" t="s">
        <v>64</v>
      </c>
      <c r="X236" s="83" t="s">
        <v>64</v>
      </c>
      <c r="Y236" s="83" t="s">
        <v>78</v>
      </c>
      <c r="Z236" s="83" t="s">
        <v>66</v>
      </c>
      <c r="AA236" s="83" t="s">
        <v>66</v>
      </c>
      <c r="AB236" s="83" t="s">
        <v>66</v>
      </c>
      <c r="AC236" s="83" t="s">
        <v>66</v>
      </c>
      <c r="AD236" s="83" t="s">
        <v>66</v>
      </c>
      <c r="AE236" s="83" t="s">
        <v>66</v>
      </c>
      <c r="AF236" s="83" t="s">
        <v>66</v>
      </c>
      <c r="AG236" s="83" t="s">
        <v>66</v>
      </c>
      <c r="AH236" s="83" t="s">
        <v>66</v>
      </c>
      <c r="AI236" s="83" t="s">
        <v>79</v>
      </c>
      <c r="AJ236" s="83" t="s">
        <v>66</v>
      </c>
      <c r="AK236" s="83" t="s">
        <v>66</v>
      </c>
      <c r="AL236" s="83" t="s">
        <v>66</v>
      </c>
      <c r="AM236" s="83" t="s">
        <v>66</v>
      </c>
      <c r="AN236" s="83" t="s">
        <v>66</v>
      </c>
      <c r="AO236" s="83" t="s">
        <v>66</v>
      </c>
      <c r="AP236" s="83" t="s">
        <v>85</v>
      </c>
      <c r="AQ236" s="83" t="s">
        <v>67</v>
      </c>
      <c r="AR236" s="83" t="s">
        <v>63</v>
      </c>
      <c r="AS236" s="83" t="s">
        <v>710</v>
      </c>
      <c r="AT236" s="83" t="s">
        <v>69</v>
      </c>
      <c r="AU236" s="83" t="s">
        <v>80</v>
      </c>
      <c r="AV236" s="83" t="s">
        <v>71</v>
      </c>
      <c r="AW236" s="83" t="s">
        <v>73</v>
      </c>
      <c r="AX236" s="83" t="s">
        <v>72</v>
      </c>
      <c r="AY236" s="83" t="s">
        <v>73</v>
      </c>
      <c r="AZ236" s="83" t="s">
        <v>63</v>
      </c>
      <c r="BA236" s="83" t="s">
        <v>72</v>
      </c>
      <c r="BB236" s="83" t="s">
        <v>73</v>
      </c>
      <c r="BC236" s="83" t="s">
        <v>73</v>
      </c>
      <c r="BD236" s="83"/>
      <c r="BE236" s="83" t="s">
        <v>73</v>
      </c>
      <c r="BF236" s="83"/>
      <c r="BG236" s="87" t="s">
        <v>631</v>
      </c>
      <c r="BH236" s="87" t="s">
        <v>114</v>
      </c>
      <c r="BI236" s="76" t="s">
        <v>1414</v>
      </c>
      <c r="BJ236">
        <f t="shared" si="9"/>
        <v>12</v>
      </c>
      <c r="BK236" s="87">
        <f t="shared" si="10"/>
        <v>48</v>
      </c>
      <c r="BL236" s="87"/>
      <c r="BM236" s="86" t="str">
        <f>_xlfn.XLOOKUP(Form_Responses1811121314[[#This Row],[Sekolah School (Cleansed)]],'Quality Check'!$B$11:$B$14,'Quality Check'!$C$11:$C$14,)</f>
        <v>Urban</v>
      </c>
      <c r="BN236" s="86" t="str">
        <f>_xlfn.XLOOKUP(Form_Responses1811121314[[#This Row],[Sekolah School (Cleansed)]],'Quality Check'!$B$11:$B$14,'Quality Check'!$D$11:$D$14,)</f>
        <v>Intervention Group (IG)</v>
      </c>
      <c r="BO236" s="87" t="str">
        <f>_xlfn.XLOOKUP(AS236,'Cleansing - Toothpaste Brand'!A:A,'Cleansing - Toothpaste Brand'!B:B,)</f>
        <v>Colgate</v>
      </c>
      <c r="BP236" s="87"/>
      <c r="BQ23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36" s="86" t="str">
        <f>_xlfn.XLOOKUP(AP236,'Cleansing - Response'!E:E,'Cleansing - Response'!F:F,)</f>
        <v>2 days and more</v>
      </c>
      <c r="BS236" s="86">
        <f>IF(Form_Responses1811121314[[#This Row],[Answer - B1]]="2 days and more",1,0)</f>
        <v>1</v>
      </c>
      <c r="BT236" s="86" t="str">
        <f>_xlfn.XLOOKUP(AQ236,'Cleansing - Response'!E:E,'Cleansing - Response'!F:F,)</f>
        <v>2 days and more</v>
      </c>
      <c r="BU236" s="86">
        <f>IF(Form_Responses1811121314[[#This Row],[Answer - B2]]="2 days and more",1,0)</f>
        <v>1</v>
      </c>
      <c r="BV236" s="86" t="str">
        <f t="shared" si="11"/>
        <v>Ya / Yes</v>
      </c>
      <c r="BW236" s="86">
        <f>IF(Form_Responses1811121314[[#This Row],[Answer - B3]]="Ya / Yes",1,0)</f>
        <v>1</v>
      </c>
      <c r="BX236" s="86" t="str">
        <f>_xlfn.XLOOKUP(AT236,'Cleansing - Response'!E:E,'Cleansing - Response'!F:F,)</f>
        <v>Rarely / Sometimes</v>
      </c>
      <c r="BY236" s="86">
        <f>IF(Form_Responses1811121314[[#This Row],[Answer - B4]]="Always",1,0)</f>
        <v>0</v>
      </c>
      <c r="BZ236" s="86" t="str">
        <f>_xlfn.XLOOKUP(AU236,'Cleansing - Response'!H:H,'Cleansing - Response'!I:I,)</f>
        <v>Using dental floss at least once</v>
      </c>
      <c r="CA236" s="86">
        <f>IF(Form_Responses1811121314[[#This Row],[Answer - B5]]="Sometimes / When in need",2,IF(Form_Responses1811121314[[#This Row],[Answer - B5]]="Using dental floss at least once",1,0))</f>
        <v>1</v>
      </c>
      <c r="CB236" s="86" t="str">
        <f>_xlfn.XLOOKUP(AV236,'Cleansing - Response'!K:K,'Cleansing - Response'!L:L,)</f>
        <v>Up to 1 time a day</v>
      </c>
      <c r="CC236" s="86">
        <f>IF(Form_Responses1811121314[[#This Row],[Answer - B6]]="More than 1 time a day",1,0)</f>
        <v>0</v>
      </c>
      <c r="CD236" s="86" t="str">
        <f>_xlfn.XLOOKUP(AW236,'Cleansing - Response'!$N:$N,'Cleansing - Response'!$O:$O,)</f>
        <v>No</v>
      </c>
      <c r="CE236" s="86">
        <f>IF(Form_Responses1811121314[[#This Row],[Answer - B7-1]]="Yes / Sometimes",1,0)</f>
        <v>0</v>
      </c>
      <c r="CF236" s="86" t="str">
        <f>_xlfn.XLOOKUP(AX236,'Cleansing - Response'!$N:$N,'Cleansing - Response'!$O:$O,)</f>
        <v>Yes / Sometimes</v>
      </c>
      <c r="CG236" s="86">
        <f>IF(Form_Responses1811121314[[#This Row],[Answer - B7-2]]="Yes / Sometimes",1,0)</f>
        <v>1</v>
      </c>
      <c r="CH236" s="86" t="str">
        <f>_xlfn.XLOOKUP(AY236,'Cleansing - Response'!$N:$N,'Cleansing - Response'!$O:$O,)</f>
        <v>No</v>
      </c>
      <c r="CI236" s="86">
        <f>IF(Form_Responses1811121314[[#This Row],[Answer - B7-3]]="Yes / Sometimes",1,0)</f>
        <v>0</v>
      </c>
      <c r="CJ236" s="86" t="str">
        <f>_xlfn.XLOOKUP(AZ236,'Cleansing - Response'!$N:$N,'Cleansing - Response'!$O:$O,)</f>
        <v>Yes / Sometimes</v>
      </c>
      <c r="CK236" s="86">
        <f>IF(Form_Responses1811121314[[#This Row],[Answer - B7-4]]="Yes / Sometimes",1,0)</f>
        <v>1</v>
      </c>
      <c r="CL236" s="86" t="str">
        <f>_xlfn.XLOOKUP(BA236,'Cleansing - Response'!$N:$N,'Cleansing - Response'!$O:$O,)</f>
        <v>Yes / Sometimes</v>
      </c>
      <c r="CM236" s="86">
        <f>IF(Form_Responses1811121314[[#This Row],[Answer - B7-5]]="Yes / Sometimes",1,0)</f>
        <v>1</v>
      </c>
      <c r="CN236" s="86" t="str">
        <f>_xlfn.XLOOKUP(BB236,'Cleansing - Response'!$N:$N,'Cleansing - Response'!$O:$O,)</f>
        <v>No</v>
      </c>
      <c r="CO236" s="86">
        <f>IF(Form_Responses1811121314[[#This Row],[Answer - B7-6]]="Yes / Sometimes",1,0)</f>
        <v>0</v>
      </c>
      <c r="CP236" s="87" t="str">
        <f>IF(COUNTIF(Form_Responses1811121314[[#This Row],[Answer - B7-1]:[Answer - B7-6]], "Yes / Sometimes") &gt; 4, "More than 4 times","Up to 4 times")</f>
        <v>Up to 4 times</v>
      </c>
      <c r="CQ236" s="152">
        <f>IF(Form_Responses1811121314[[#This Row],[Answer - B7 (Overall)]]="More than 4 times",1,0)</f>
        <v>0</v>
      </c>
    </row>
    <row r="237" spans="1:95" ht="13.2" hidden="1" x14ac:dyDescent="0.25">
      <c r="A237" s="82">
        <v>45573.439027766202</v>
      </c>
      <c r="B237" s="83" t="s">
        <v>711</v>
      </c>
      <c r="C237" s="83">
        <v>100830080221</v>
      </c>
      <c r="D237" s="83">
        <v>33.9</v>
      </c>
      <c r="E237" s="83">
        <v>0.13</v>
      </c>
      <c r="F237" s="83" t="s">
        <v>114</v>
      </c>
      <c r="G237" s="83" t="s">
        <v>76</v>
      </c>
      <c r="H237" s="83" t="s">
        <v>631</v>
      </c>
      <c r="I237" s="83" t="s">
        <v>63</v>
      </c>
      <c r="J237" s="83" t="s">
        <v>64</v>
      </c>
      <c r="K237" s="83" t="s">
        <v>78</v>
      </c>
      <c r="L237" s="83" t="s">
        <v>64</v>
      </c>
      <c r="M237" s="83" t="s">
        <v>78</v>
      </c>
      <c r="N237" s="83" t="s">
        <v>64</v>
      </c>
      <c r="O237" s="83" t="s">
        <v>64</v>
      </c>
      <c r="P237" s="83" t="s">
        <v>64</v>
      </c>
      <c r="Q237" s="83" t="s">
        <v>64</v>
      </c>
      <c r="R237" s="83" t="s">
        <v>64</v>
      </c>
      <c r="S237" s="83" t="s">
        <v>64</v>
      </c>
      <c r="T237" s="83" t="s">
        <v>64</v>
      </c>
      <c r="U237" s="83" t="s">
        <v>64</v>
      </c>
      <c r="V237" s="83" t="s">
        <v>64</v>
      </c>
      <c r="W237" s="83" t="s">
        <v>78</v>
      </c>
      <c r="X237" s="83" t="s">
        <v>64</v>
      </c>
      <c r="Y237" s="83" t="s">
        <v>64</v>
      </c>
      <c r="Z237" s="83" t="s">
        <v>65</v>
      </c>
      <c r="AA237" s="83" t="s">
        <v>65</v>
      </c>
      <c r="AB237" s="83" t="s">
        <v>66</v>
      </c>
      <c r="AC237" s="83" t="s">
        <v>66</v>
      </c>
      <c r="AD237" s="83" t="s">
        <v>66</v>
      </c>
      <c r="AE237" s="83" t="s">
        <v>66</v>
      </c>
      <c r="AF237" s="83" t="s">
        <v>66</v>
      </c>
      <c r="AG237" s="83" t="s">
        <v>66</v>
      </c>
      <c r="AH237" s="83" t="s">
        <v>66</v>
      </c>
      <c r="AI237" s="83" t="s">
        <v>79</v>
      </c>
      <c r="AJ237" s="83" t="s">
        <v>65</v>
      </c>
      <c r="AK237" s="83" t="s">
        <v>66</v>
      </c>
      <c r="AL237" s="83" t="s">
        <v>65</v>
      </c>
      <c r="AM237" s="83" t="s">
        <v>66</v>
      </c>
      <c r="AN237" s="83" t="s">
        <v>66</v>
      </c>
      <c r="AO237" s="83" t="s">
        <v>66</v>
      </c>
      <c r="AP237" s="83" t="s">
        <v>85</v>
      </c>
      <c r="AQ237" s="83" t="s">
        <v>67</v>
      </c>
      <c r="AR237" s="83" t="s">
        <v>63</v>
      </c>
      <c r="AS237" s="83" t="s">
        <v>68</v>
      </c>
      <c r="AT237" s="83" t="s">
        <v>87</v>
      </c>
      <c r="AU237" s="83" t="s">
        <v>67</v>
      </c>
      <c r="AV237" s="83" t="s">
        <v>67</v>
      </c>
      <c r="AW237" s="83" t="s">
        <v>72</v>
      </c>
      <c r="AX237" s="83" t="s">
        <v>63</v>
      </c>
      <c r="AY237" s="83" t="s">
        <v>63</v>
      </c>
      <c r="AZ237" s="83" t="s">
        <v>63</v>
      </c>
      <c r="BA237" s="83" t="s">
        <v>72</v>
      </c>
      <c r="BB237" s="83" t="s">
        <v>72</v>
      </c>
      <c r="BC237" s="83" t="s">
        <v>73</v>
      </c>
      <c r="BD237" s="83"/>
      <c r="BE237" s="83" t="s">
        <v>73</v>
      </c>
      <c r="BF237" s="83"/>
      <c r="BG237" s="87" t="s">
        <v>631</v>
      </c>
      <c r="BH237" s="87" t="s">
        <v>114</v>
      </c>
      <c r="BI237" s="76" t="s">
        <v>1414</v>
      </c>
      <c r="BJ237">
        <f t="shared" si="9"/>
        <v>14</v>
      </c>
      <c r="BK237" s="87">
        <f t="shared" si="10"/>
        <v>52</v>
      </c>
      <c r="BL237" s="87"/>
      <c r="BM237" s="86" t="str">
        <f>_xlfn.XLOOKUP(Form_Responses1811121314[[#This Row],[Sekolah School (Cleansed)]],'Quality Check'!$B$11:$B$14,'Quality Check'!$C$11:$C$14,)</f>
        <v>Urban</v>
      </c>
      <c r="BN237" s="86" t="str">
        <f>_xlfn.XLOOKUP(Form_Responses1811121314[[#This Row],[Sekolah School (Cleansed)]],'Quality Check'!$B$11:$B$14,'Quality Check'!$D$11:$D$14,)</f>
        <v>Intervention Group (IG)</v>
      </c>
      <c r="BO237" s="87" t="str">
        <f>_xlfn.XLOOKUP(AS237,'Cleansing - Toothpaste Brand'!A:A,'Cleansing - Toothpaste Brand'!B:B,)</f>
        <v>Colgate</v>
      </c>
      <c r="BP237" s="87"/>
      <c r="BQ23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37" s="86" t="str">
        <f>_xlfn.XLOOKUP(AP237,'Cleansing - Response'!E:E,'Cleansing - Response'!F:F,)</f>
        <v>2 days and more</v>
      </c>
      <c r="BS237" s="86">
        <f>IF(Form_Responses1811121314[[#This Row],[Answer - B1]]="2 days and more",1,0)</f>
        <v>1</v>
      </c>
      <c r="BT237" s="86" t="str">
        <f>_xlfn.XLOOKUP(AQ237,'Cleansing - Response'!E:E,'Cleansing - Response'!F:F,)</f>
        <v>2 days and more</v>
      </c>
      <c r="BU237" s="86">
        <f>IF(Form_Responses1811121314[[#This Row],[Answer - B2]]="2 days and more",1,0)</f>
        <v>1</v>
      </c>
      <c r="BV237" s="86" t="str">
        <f t="shared" si="11"/>
        <v>Ya / Yes</v>
      </c>
      <c r="BW237" s="86">
        <f>IF(Form_Responses1811121314[[#This Row],[Answer - B3]]="Ya / Yes",1,0)</f>
        <v>1</v>
      </c>
      <c r="BX237" s="86" t="str">
        <f>_xlfn.XLOOKUP(AT237,'Cleansing - Response'!E:E,'Cleansing - Response'!F:F,)</f>
        <v>Always</v>
      </c>
      <c r="BY237" s="86">
        <f>IF(Form_Responses1811121314[[#This Row],[Answer - B4]]="Always",1,0)</f>
        <v>1</v>
      </c>
      <c r="BZ237" s="86" t="str">
        <f>_xlfn.XLOOKUP(AU237,'Cleansing - Response'!H:H,'Cleansing - Response'!I:I,)</f>
        <v>Using dental floss at least once</v>
      </c>
      <c r="CA237" s="86">
        <f>IF(Form_Responses1811121314[[#This Row],[Answer - B5]]="Sometimes / When in need",2,IF(Form_Responses1811121314[[#This Row],[Answer - B5]]="Using dental floss at least once",1,0))</f>
        <v>1</v>
      </c>
      <c r="CB237" s="86" t="str">
        <f>_xlfn.XLOOKUP(AV237,'Cleansing - Response'!K:K,'Cleansing - Response'!L:L,)</f>
        <v>More than 1 time a day</v>
      </c>
      <c r="CC237" s="86">
        <f>IF(Form_Responses1811121314[[#This Row],[Answer - B6]]="More than 1 time a day",1,0)</f>
        <v>1</v>
      </c>
      <c r="CD237" s="86" t="str">
        <f>_xlfn.XLOOKUP(AW237,'Cleansing - Response'!$N:$N,'Cleansing - Response'!$O:$O,)</f>
        <v>Yes / Sometimes</v>
      </c>
      <c r="CE237" s="86">
        <f>IF(Form_Responses1811121314[[#This Row],[Answer - B7-1]]="Yes / Sometimes",1,0)</f>
        <v>1</v>
      </c>
      <c r="CF237" s="86" t="str">
        <f>_xlfn.XLOOKUP(AX237,'Cleansing - Response'!$N:$N,'Cleansing - Response'!$O:$O,)</f>
        <v>Yes / Sometimes</v>
      </c>
      <c r="CG237" s="86">
        <f>IF(Form_Responses1811121314[[#This Row],[Answer - B7-2]]="Yes / Sometimes",1,0)</f>
        <v>1</v>
      </c>
      <c r="CH237" s="86" t="str">
        <f>_xlfn.XLOOKUP(AY237,'Cleansing - Response'!$N:$N,'Cleansing - Response'!$O:$O,)</f>
        <v>Yes / Sometimes</v>
      </c>
      <c r="CI237" s="86">
        <f>IF(Form_Responses1811121314[[#This Row],[Answer - B7-3]]="Yes / Sometimes",1,0)</f>
        <v>1</v>
      </c>
      <c r="CJ237" s="86" t="str">
        <f>_xlfn.XLOOKUP(AZ237,'Cleansing - Response'!$N:$N,'Cleansing - Response'!$O:$O,)</f>
        <v>Yes / Sometimes</v>
      </c>
      <c r="CK237" s="86">
        <f>IF(Form_Responses1811121314[[#This Row],[Answer - B7-4]]="Yes / Sometimes",1,0)</f>
        <v>1</v>
      </c>
      <c r="CL237" s="86" t="str">
        <f>_xlfn.XLOOKUP(BA237,'Cleansing - Response'!$N:$N,'Cleansing - Response'!$O:$O,)</f>
        <v>Yes / Sometimes</v>
      </c>
      <c r="CM237" s="86">
        <f>IF(Form_Responses1811121314[[#This Row],[Answer - B7-5]]="Yes / Sometimes",1,0)</f>
        <v>1</v>
      </c>
      <c r="CN237" s="86" t="str">
        <f>_xlfn.XLOOKUP(BB237,'Cleansing - Response'!$N:$N,'Cleansing - Response'!$O:$O,)</f>
        <v>Yes / Sometimes</v>
      </c>
      <c r="CO237" s="86">
        <f>IF(Form_Responses1811121314[[#This Row],[Answer - B7-6]]="Yes / Sometimes",1,0)</f>
        <v>1</v>
      </c>
      <c r="CP237" s="87" t="str">
        <f>IF(COUNTIF(Form_Responses1811121314[[#This Row],[Answer - B7-1]:[Answer - B7-6]], "Yes / Sometimes") &gt; 4, "More than 4 times","Up to 4 times")</f>
        <v>More than 4 times</v>
      </c>
      <c r="CQ237" s="152">
        <f>IF(Form_Responses1811121314[[#This Row],[Answer - B7 (Overall)]]="More than 4 times",1,0)</f>
        <v>1</v>
      </c>
    </row>
    <row r="238" spans="1:95" ht="13.2" hidden="1" x14ac:dyDescent="0.25">
      <c r="A238" s="82">
        <v>45573.439280381943</v>
      </c>
      <c r="B238" s="83" t="s">
        <v>712</v>
      </c>
      <c r="C238" s="83">
        <v>101025080047</v>
      </c>
      <c r="D238" s="83">
        <v>57.14</v>
      </c>
      <c r="E238" s="83">
        <v>0.71</v>
      </c>
      <c r="F238" s="83" t="s">
        <v>114</v>
      </c>
      <c r="G238" s="83" t="s">
        <v>76</v>
      </c>
      <c r="H238" s="83" t="s">
        <v>631</v>
      </c>
      <c r="I238" s="83" t="s">
        <v>73</v>
      </c>
      <c r="J238" s="83" t="s">
        <v>64</v>
      </c>
      <c r="K238" s="83" t="s">
        <v>84</v>
      </c>
      <c r="L238" s="83" t="s">
        <v>64</v>
      </c>
      <c r="M238" s="83" t="s">
        <v>84</v>
      </c>
      <c r="N238" s="83" t="s">
        <v>64</v>
      </c>
      <c r="O238" s="83" t="s">
        <v>78</v>
      </c>
      <c r="P238" s="83" t="s">
        <v>84</v>
      </c>
      <c r="Q238" s="83" t="s">
        <v>84</v>
      </c>
      <c r="R238" s="83" t="s">
        <v>64</v>
      </c>
      <c r="S238" s="83" t="s">
        <v>64</v>
      </c>
      <c r="T238" s="83" t="s">
        <v>64</v>
      </c>
      <c r="U238" s="83" t="s">
        <v>64</v>
      </c>
      <c r="V238" s="83" t="s">
        <v>84</v>
      </c>
      <c r="W238" s="83" t="s">
        <v>84</v>
      </c>
      <c r="X238" s="83" t="s">
        <v>64</v>
      </c>
      <c r="Y238" s="83" t="s">
        <v>78</v>
      </c>
      <c r="Z238" s="83" t="s">
        <v>65</v>
      </c>
      <c r="AA238" s="83" t="s">
        <v>66</v>
      </c>
      <c r="AB238" s="83" t="s">
        <v>66</v>
      </c>
      <c r="AC238" s="83" t="s">
        <v>66</v>
      </c>
      <c r="AD238" s="83" t="s">
        <v>66</v>
      </c>
      <c r="AE238" s="83" t="s">
        <v>66</v>
      </c>
      <c r="AF238" s="83" t="s">
        <v>65</v>
      </c>
      <c r="AG238" s="83" t="s">
        <v>79</v>
      </c>
      <c r="AH238" s="83" t="s">
        <v>79</v>
      </c>
      <c r="AI238" s="83" t="s">
        <v>66</v>
      </c>
      <c r="AJ238" s="83" t="s">
        <v>101</v>
      </c>
      <c r="AK238" s="83" t="s">
        <v>79</v>
      </c>
      <c r="AL238" s="83" t="s">
        <v>79</v>
      </c>
      <c r="AM238" s="83" t="s">
        <v>66</v>
      </c>
      <c r="AN238" s="83" t="s">
        <v>66</v>
      </c>
      <c r="AO238" s="83" t="s">
        <v>66</v>
      </c>
      <c r="AP238" s="83" t="s">
        <v>67</v>
      </c>
      <c r="AQ238" s="83" t="s">
        <v>67</v>
      </c>
      <c r="AR238" s="83" t="s">
        <v>86</v>
      </c>
      <c r="AS238" s="83" t="s">
        <v>120</v>
      </c>
      <c r="AT238" s="83" t="s">
        <v>87</v>
      </c>
      <c r="AU238" s="83" t="s">
        <v>80</v>
      </c>
      <c r="AV238" s="83" t="s">
        <v>67</v>
      </c>
      <c r="AW238" s="83" t="s">
        <v>72</v>
      </c>
      <c r="AX238" s="83" t="s">
        <v>63</v>
      </c>
      <c r="AY238" s="83" t="s">
        <v>72</v>
      </c>
      <c r="AZ238" s="83" t="s">
        <v>73</v>
      </c>
      <c r="BA238" s="83" t="s">
        <v>72</v>
      </c>
      <c r="BB238" s="83" t="s">
        <v>73</v>
      </c>
      <c r="BC238" s="83" t="s">
        <v>73</v>
      </c>
      <c r="BD238" s="83"/>
      <c r="BE238" s="83" t="s">
        <v>73</v>
      </c>
      <c r="BF238" s="83"/>
      <c r="BG238" s="87" t="s">
        <v>631</v>
      </c>
      <c r="BH238" s="87" t="s">
        <v>114</v>
      </c>
      <c r="BI238" s="76" t="s">
        <v>1415</v>
      </c>
      <c r="BJ238">
        <f t="shared" si="9"/>
        <v>8</v>
      </c>
      <c r="BK238" s="87">
        <f t="shared" si="10"/>
        <v>45</v>
      </c>
      <c r="BL238" s="87"/>
      <c r="BM238" s="86" t="str">
        <f>_xlfn.XLOOKUP(Form_Responses1811121314[[#This Row],[Sekolah School (Cleansed)]],'Quality Check'!$B$11:$B$14,'Quality Check'!$C$11:$C$14,)</f>
        <v>Urban</v>
      </c>
      <c r="BN238" s="86" t="str">
        <f>_xlfn.XLOOKUP(Form_Responses1811121314[[#This Row],[Sekolah School (Cleansed)]],'Quality Check'!$B$11:$B$14,'Quality Check'!$D$11:$D$14,)</f>
        <v>Intervention Group (IG)</v>
      </c>
      <c r="BO238" s="87" t="str">
        <f>_xlfn.XLOOKUP(AS238,'Cleansing - Toothpaste Brand'!A:A,'Cleansing - Toothpaste Brand'!B:B,)</f>
        <v>Colgate</v>
      </c>
      <c r="BP238" s="87"/>
      <c r="BQ23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38" s="86" t="str">
        <f>_xlfn.XLOOKUP(AP238,'Cleansing - Response'!E:E,'Cleansing - Response'!F:F,)</f>
        <v>2 days and more</v>
      </c>
      <c r="BS238" s="86">
        <f>IF(Form_Responses1811121314[[#This Row],[Answer - B1]]="2 days and more",1,0)</f>
        <v>1</v>
      </c>
      <c r="BT238" s="86" t="str">
        <f>_xlfn.XLOOKUP(AQ238,'Cleansing - Response'!E:E,'Cleansing - Response'!F:F,)</f>
        <v>2 days and more</v>
      </c>
      <c r="BU238" s="86">
        <f>IF(Form_Responses1811121314[[#This Row],[Answer - B2]]="2 days and more",1,0)</f>
        <v>1</v>
      </c>
      <c r="BV238" s="86" t="str">
        <f t="shared" si="11"/>
        <v>Ya / Yes</v>
      </c>
      <c r="BW238" s="86">
        <f>IF(Form_Responses1811121314[[#This Row],[Answer - B3]]="Ya / Yes",1,0)</f>
        <v>1</v>
      </c>
      <c r="BX238" s="86" t="str">
        <f>_xlfn.XLOOKUP(AT238,'Cleansing - Response'!E:E,'Cleansing - Response'!F:F,)</f>
        <v>Always</v>
      </c>
      <c r="BY238" s="86">
        <f>IF(Form_Responses1811121314[[#This Row],[Answer - B4]]="Always",1,0)</f>
        <v>1</v>
      </c>
      <c r="BZ238" s="86" t="str">
        <f>_xlfn.XLOOKUP(AU238,'Cleansing - Response'!H:H,'Cleansing - Response'!I:I,)</f>
        <v>Using dental floss at least once</v>
      </c>
      <c r="CA238" s="86">
        <f>IF(Form_Responses1811121314[[#This Row],[Answer - B5]]="Sometimes / When in need",2,IF(Form_Responses1811121314[[#This Row],[Answer - B5]]="Using dental floss at least once",1,0))</f>
        <v>1</v>
      </c>
      <c r="CB238" s="86" t="str">
        <f>_xlfn.XLOOKUP(AV238,'Cleansing - Response'!K:K,'Cleansing - Response'!L:L,)</f>
        <v>More than 1 time a day</v>
      </c>
      <c r="CC238" s="86">
        <f>IF(Form_Responses1811121314[[#This Row],[Answer - B6]]="More than 1 time a day",1,0)</f>
        <v>1</v>
      </c>
      <c r="CD238" s="86" t="str">
        <f>_xlfn.XLOOKUP(AW238,'Cleansing - Response'!$N:$N,'Cleansing - Response'!$O:$O,)</f>
        <v>Yes / Sometimes</v>
      </c>
      <c r="CE238" s="86">
        <f>IF(Form_Responses1811121314[[#This Row],[Answer - B7-1]]="Yes / Sometimes",1,0)</f>
        <v>1</v>
      </c>
      <c r="CF238" s="86" t="str">
        <f>_xlfn.XLOOKUP(AX238,'Cleansing - Response'!$N:$N,'Cleansing - Response'!$O:$O,)</f>
        <v>Yes / Sometimes</v>
      </c>
      <c r="CG238" s="86">
        <f>IF(Form_Responses1811121314[[#This Row],[Answer - B7-2]]="Yes / Sometimes",1,0)</f>
        <v>1</v>
      </c>
      <c r="CH238" s="86" t="str">
        <f>_xlfn.XLOOKUP(AY238,'Cleansing - Response'!$N:$N,'Cleansing - Response'!$O:$O,)</f>
        <v>Yes / Sometimes</v>
      </c>
      <c r="CI238" s="86">
        <f>IF(Form_Responses1811121314[[#This Row],[Answer - B7-3]]="Yes / Sometimes",1,0)</f>
        <v>1</v>
      </c>
      <c r="CJ238" s="86" t="str">
        <f>_xlfn.XLOOKUP(AZ238,'Cleansing - Response'!$N:$N,'Cleansing - Response'!$O:$O,)</f>
        <v>No</v>
      </c>
      <c r="CK238" s="86">
        <f>IF(Form_Responses1811121314[[#This Row],[Answer - B7-4]]="Yes / Sometimes",1,0)</f>
        <v>0</v>
      </c>
      <c r="CL238" s="86" t="str">
        <f>_xlfn.XLOOKUP(BA238,'Cleansing - Response'!$N:$N,'Cleansing - Response'!$O:$O,)</f>
        <v>Yes / Sometimes</v>
      </c>
      <c r="CM238" s="86">
        <f>IF(Form_Responses1811121314[[#This Row],[Answer - B7-5]]="Yes / Sometimes",1,0)</f>
        <v>1</v>
      </c>
      <c r="CN238" s="86" t="str">
        <f>_xlfn.XLOOKUP(BB238,'Cleansing - Response'!$N:$N,'Cleansing - Response'!$O:$O,)</f>
        <v>No</v>
      </c>
      <c r="CO238" s="86">
        <f>IF(Form_Responses1811121314[[#This Row],[Answer - B7-6]]="Yes / Sometimes",1,0)</f>
        <v>0</v>
      </c>
      <c r="CP238" s="87" t="str">
        <f>IF(COUNTIF(Form_Responses1811121314[[#This Row],[Answer - B7-1]:[Answer - B7-6]], "Yes / Sometimes") &gt; 4, "More than 4 times","Up to 4 times")</f>
        <v>Up to 4 times</v>
      </c>
      <c r="CQ238" s="152">
        <f>IF(Form_Responses1811121314[[#This Row],[Answer - B7 (Overall)]]="More than 4 times",1,0)</f>
        <v>0</v>
      </c>
    </row>
    <row r="239" spans="1:95" ht="13.2" hidden="1" x14ac:dyDescent="0.25">
      <c r="A239" s="82">
        <v>45573.439965729165</v>
      </c>
      <c r="B239" s="83" t="s">
        <v>713</v>
      </c>
      <c r="C239" s="83">
        <v>100130060828</v>
      </c>
      <c r="D239" s="83">
        <v>39.299999999999997</v>
      </c>
      <c r="E239" s="83">
        <v>0.5</v>
      </c>
      <c r="F239" s="83" t="s">
        <v>423</v>
      </c>
      <c r="G239" s="83" t="s">
        <v>76</v>
      </c>
      <c r="H239" s="83" t="s">
        <v>614</v>
      </c>
      <c r="I239" s="83" t="s">
        <v>63</v>
      </c>
      <c r="J239" s="83" t="s">
        <v>64</v>
      </c>
      <c r="K239" s="83" t="s">
        <v>84</v>
      </c>
      <c r="L239" s="83" t="s">
        <v>64</v>
      </c>
      <c r="M239" s="83" t="s">
        <v>78</v>
      </c>
      <c r="N239" s="83" t="s">
        <v>64</v>
      </c>
      <c r="O239" s="83" t="s">
        <v>64</v>
      </c>
      <c r="P239" s="83" t="s">
        <v>64</v>
      </c>
      <c r="Q239" s="83" t="s">
        <v>64</v>
      </c>
      <c r="R239" s="83" t="s">
        <v>64</v>
      </c>
      <c r="S239" s="83" t="s">
        <v>64</v>
      </c>
      <c r="T239" s="83" t="s">
        <v>64</v>
      </c>
      <c r="U239" s="83" t="s">
        <v>64</v>
      </c>
      <c r="V239" s="83" t="s">
        <v>64</v>
      </c>
      <c r="W239" s="83" t="s">
        <v>64</v>
      </c>
      <c r="X239" s="83" t="s">
        <v>64</v>
      </c>
      <c r="Y239" s="83" t="s">
        <v>78</v>
      </c>
      <c r="Z239" s="83" t="s">
        <v>66</v>
      </c>
      <c r="AA239" s="83" t="s">
        <v>65</v>
      </c>
      <c r="AB239" s="83" t="s">
        <v>65</v>
      </c>
      <c r="AC239" s="83" t="s">
        <v>65</v>
      </c>
      <c r="AD239" s="83" t="s">
        <v>66</v>
      </c>
      <c r="AE239" s="83" t="s">
        <v>65</v>
      </c>
      <c r="AF239" s="83" t="s">
        <v>66</v>
      </c>
      <c r="AG239" s="83" t="s">
        <v>66</v>
      </c>
      <c r="AH239" s="83" t="s">
        <v>66</v>
      </c>
      <c r="AI239" s="83" t="s">
        <v>79</v>
      </c>
      <c r="AJ239" s="83" t="s">
        <v>65</v>
      </c>
      <c r="AK239" s="83" t="s">
        <v>65</v>
      </c>
      <c r="AL239" s="83" t="s">
        <v>66</v>
      </c>
      <c r="AM239" s="83" t="s">
        <v>66</v>
      </c>
      <c r="AN239" s="83" t="s">
        <v>66</v>
      </c>
      <c r="AO239" s="83" t="s">
        <v>66</v>
      </c>
      <c r="AP239" s="83" t="s">
        <v>67</v>
      </c>
      <c r="AQ239" s="83" t="s">
        <v>67</v>
      </c>
      <c r="AR239" s="83" t="s">
        <v>63</v>
      </c>
      <c r="AS239" s="83" t="s">
        <v>115</v>
      </c>
      <c r="AT239" s="83" t="s">
        <v>87</v>
      </c>
      <c r="AU239" s="83" t="s">
        <v>93</v>
      </c>
      <c r="AV239" s="83" t="s">
        <v>132</v>
      </c>
      <c r="AW239" s="83" t="s">
        <v>73</v>
      </c>
      <c r="AX239" s="83" t="s">
        <v>73</v>
      </c>
      <c r="AY239" s="83" t="s">
        <v>72</v>
      </c>
      <c r="AZ239" s="83" t="s">
        <v>73</v>
      </c>
      <c r="BA239" s="83" t="s">
        <v>72</v>
      </c>
      <c r="BB239" s="83" t="s">
        <v>73</v>
      </c>
      <c r="BC239" s="83" t="s">
        <v>73</v>
      </c>
      <c r="BD239" s="83"/>
      <c r="BE239" s="83" t="s">
        <v>73</v>
      </c>
      <c r="BF239" s="83"/>
      <c r="BG239" s="87" t="s">
        <v>631</v>
      </c>
      <c r="BH239" s="86" t="s">
        <v>60</v>
      </c>
      <c r="BI239" s="76" t="s">
        <v>1414</v>
      </c>
      <c r="BJ239">
        <f t="shared" si="9"/>
        <v>14</v>
      </c>
      <c r="BK239" s="87">
        <f t="shared" si="10"/>
        <v>54</v>
      </c>
      <c r="BL239" s="87"/>
      <c r="BM239" s="86" t="str">
        <f>_xlfn.XLOOKUP(Form_Responses1811121314[[#This Row],[Sekolah School (Cleansed)]],'Quality Check'!$B$11:$B$14,'Quality Check'!$C$11:$C$14,)</f>
        <v>Urban</v>
      </c>
      <c r="BN239" s="86" t="str">
        <f>_xlfn.XLOOKUP(Form_Responses1811121314[[#This Row],[Sekolah School (Cleansed)]],'Quality Check'!$B$11:$B$14,'Quality Check'!$D$11:$D$14,)</f>
        <v>Intervention Group (IG)</v>
      </c>
      <c r="BO239" s="87" t="str">
        <f>_xlfn.XLOOKUP(AS239,'Cleansing - Toothpaste Brand'!A:A,'Cleansing - Toothpaste Brand'!B:B,)</f>
        <v>Darlie</v>
      </c>
      <c r="BP239" s="87"/>
      <c r="BQ23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39" s="86" t="str">
        <f>_xlfn.XLOOKUP(AP239,'Cleansing - Response'!E:E,'Cleansing - Response'!F:F,)</f>
        <v>2 days and more</v>
      </c>
      <c r="BS239" s="86">
        <f>IF(Form_Responses1811121314[[#This Row],[Answer - B1]]="2 days and more",1,0)</f>
        <v>1</v>
      </c>
      <c r="BT239" s="86" t="str">
        <f>_xlfn.XLOOKUP(AQ239,'Cleansing - Response'!E:E,'Cleansing - Response'!F:F,)</f>
        <v>2 days and more</v>
      </c>
      <c r="BU239" s="86">
        <f>IF(Form_Responses1811121314[[#This Row],[Answer - B2]]="2 days and more",1,0)</f>
        <v>1</v>
      </c>
      <c r="BV239" s="86" t="str">
        <f t="shared" si="11"/>
        <v>Ya / Yes</v>
      </c>
      <c r="BW239" s="86">
        <f>IF(Form_Responses1811121314[[#This Row],[Answer - B3]]="Ya / Yes",1,0)</f>
        <v>1</v>
      </c>
      <c r="BX239" s="86" t="str">
        <f>_xlfn.XLOOKUP(AT239,'Cleansing - Response'!E:E,'Cleansing - Response'!F:F,)</f>
        <v>Always</v>
      </c>
      <c r="BY239" s="86">
        <f>IF(Form_Responses1811121314[[#This Row],[Answer - B4]]="Always",1,0)</f>
        <v>1</v>
      </c>
      <c r="BZ239" s="86" t="str">
        <f>_xlfn.XLOOKUP(AU239,'Cleansing - Response'!H:H,'Cleansing - Response'!I:I,)</f>
        <v>Not using dental floss</v>
      </c>
      <c r="CA239" s="86">
        <f>IF(Form_Responses1811121314[[#This Row],[Answer - B5]]="Sometimes / When in need",2,IF(Form_Responses1811121314[[#This Row],[Answer - B5]]="Using dental floss at least once",1,0))</f>
        <v>0</v>
      </c>
      <c r="CB239" s="86" t="str">
        <f>_xlfn.XLOOKUP(AV239,'Cleansing - Response'!K:K,'Cleansing - Response'!L:L,)</f>
        <v>Up to 1 time a day</v>
      </c>
      <c r="CC239" s="86">
        <f>IF(Form_Responses1811121314[[#This Row],[Answer - B6]]="More than 1 time a day",1,0)</f>
        <v>0</v>
      </c>
      <c r="CD239" s="86" t="str">
        <f>_xlfn.XLOOKUP(AW239,'Cleansing - Response'!$N:$N,'Cleansing - Response'!$O:$O,)</f>
        <v>No</v>
      </c>
      <c r="CE239" s="86">
        <f>IF(Form_Responses1811121314[[#This Row],[Answer - B7-1]]="Yes / Sometimes",1,0)</f>
        <v>0</v>
      </c>
      <c r="CF239" s="86" t="str">
        <f>_xlfn.XLOOKUP(AX239,'Cleansing - Response'!$N:$N,'Cleansing - Response'!$O:$O,)</f>
        <v>No</v>
      </c>
      <c r="CG239" s="86">
        <f>IF(Form_Responses1811121314[[#This Row],[Answer - B7-2]]="Yes / Sometimes",1,0)</f>
        <v>0</v>
      </c>
      <c r="CH239" s="86" t="str">
        <f>_xlfn.XLOOKUP(AY239,'Cleansing - Response'!$N:$N,'Cleansing - Response'!$O:$O,)</f>
        <v>Yes / Sometimes</v>
      </c>
      <c r="CI239" s="86">
        <f>IF(Form_Responses1811121314[[#This Row],[Answer - B7-3]]="Yes / Sometimes",1,0)</f>
        <v>1</v>
      </c>
      <c r="CJ239" s="86" t="str">
        <f>_xlfn.XLOOKUP(AZ239,'Cleansing - Response'!$N:$N,'Cleansing - Response'!$O:$O,)</f>
        <v>No</v>
      </c>
      <c r="CK239" s="86">
        <f>IF(Form_Responses1811121314[[#This Row],[Answer - B7-4]]="Yes / Sometimes",1,0)</f>
        <v>0</v>
      </c>
      <c r="CL239" s="86" t="str">
        <f>_xlfn.XLOOKUP(BA239,'Cleansing - Response'!$N:$N,'Cleansing - Response'!$O:$O,)</f>
        <v>Yes / Sometimes</v>
      </c>
      <c r="CM239" s="86">
        <f>IF(Form_Responses1811121314[[#This Row],[Answer - B7-5]]="Yes / Sometimes",1,0)</f>
        <v>1</v>
      </c>
      <c r="CN239" s="86" t="str">
        <f>_xlfn.XLOOKUP(BB239,'Cleansing - Response'!$N:$N,'Cleansing - Response'!$O:$O,)</f>
        <v>No</v>
      </c>
      <c r="CO239" s="86">
        <f>IF(Form_Responses1811121314[[#This Row],[Answer - B7-6]]="Yes / Sometimes",1,0)</f>
        <v>0</v>
      </c>
      <c r="CP239" s="87" t="str">
        <f>IF(COUNTIF(Form_Responses1811121314[[#This Row],[Answer - B7-1]:[Answer - B7-6]], "Yes / Sometimes") &gt; 4, "More than 4 times","Up to 4 times")</f>
        <v>Up to 4 times</v>
      </c>
      <c r="CQ239" s="152">
        <f>IF(Form_Responses1811121314[[#This Row],[Answer - B7 (Overall)]]="More than 4 times",1,0)</f>
        <v>0</v>
      </c>
    </row>
    <row r="240" spans="1:95" ht="13.2" hidden="1" x14ac:dyDescent="0.25">
      <c r="A240" s="82">
        <v>45573.442507291664</v>
      </c>
      <c r="B240" s="83" t="s">
        <v>714</v>
      </c>
      <c r="C240" s="83">
        <v>100513080578</v>
      </c>
      <c r="D240" s="83">
        <v>10.7</v>
      </c>
      <c r="E240" s="83">
        <v>0.25</v>
      </c>
      <c r="F240" s="83" t="s">
        <v>423</v>
      </c>
      <c r="G240" s="83" t="s">
        <v>76</v>
      </c>
      <c r="H240" s="83" t="s">
        <v>614</v>
      </c>
      <c r="I240" s="83" t="s">
        <v>63</v>
      </c>
      <c r="J240" s="83" t="s">
        <v>64</v>
      </c>
      <c r="K240" s="83" t="s">
        <v>64</v>
      </c>
      <c r="L240" s="83" t="s">
        <v>64</v>
      </c>
      <c r="M240" s="83" t="s">
        <v>78</v>
      </c>
      <c r="N240" s="83" t="s">
        <v>84</v>
      </c>
      <c r="O240" s="83" t="s">
        <v>64</v>
      </c>
      <c r="P240" s="83" t="s">
        <v>78</v>
      </c>
      <c r="Q240" s="83" t="s">
        <v>64</v>
      </c>
      <c r="R240" s="83" t="s">
        <v>64</v>
      </c>
      <c r="S240" s="83" t="s">
        <v>84</v>
      </c>
      <c r="T240" s="83" t="s">
        <v>64</v>
      </c>
      <c r="U240" s="83" t="s">
        <v>78</v>
      </c>
      <c r="V240" s="83" t="s">
        <v>64</v>
      </c>
      <c r="W240" s="83" t="s">
        <v>64</v>
      </c>
      <c r="X240" s="83" t="s">
        <v>78</v>
      </c>
      <c r="Y240" s="83" t="s">
        <v>64</v>
      </c>
      <c r="Z240" s="83" t="s">
        <v>66</v>
      </c>
      <c r="AA240" s="83" t="s">
        <v>65</v>
      </c>
      <c r="AB240" s="83" t="s">
        <v>66</v>
      </c>
      <c r="AC240" s="83" t="s">
        <v>66</v>
      </c>
      <c r="AD240" s="83" t="s">
        <v>65</v>
      </c>
      <c r="AE240" s="83" t="s">
        <v>66</v>
      </c>
      <c r="AF240" s="83" t="s">
        <v>79</v>
      </c>
      <c r="AG240" s="83" t="s">
        <v>65</v>
      </c>
      <c r="AH240" s="83" t="s">
        <v>65</v>
      </c>
      <c r="AI240" s="83" t="s">
        <v>101</v>
      </c>
      <c r="AJ240" s="83" t="s">
        <v>65</v>
      </c>
      <c r="AK240" s="83" t="s">
        <v>65</v>
      </c>
      <c r="AL240" s="83" t="s">
        <v>66</v>
      </c>
      <c r="AM240" s="83" t="s">
        <v>65</v>
      </c>
      <c r="AN240" s="83" t="s">
        <v>66</v>
      </c>
      <c r="AO240" s="83" t="s">
        <v>66</v>
      </c>
      <c r="AP240" s="83" t="s">
        <v>85</v>
      </c>
      <c r="AQ240" s="83" t="s">
        <v>80</v>
      </c>
      <c r="AR240" s="83" t="s">
        <v>86</v>
      </c>
      <c r="AS240" s="83" t="s">
        <v>223</v>
      </c>
      <c r="AT240" s="83" t="s">
        <v>87</v>
      </c>
      <c r="AU240" s="83" t="s">
        <v>67</v>
      </c>
      <c r="AV240" s="83" t="s">
        <v>71</v>
      </c>
      <c r="AW240" s="83" t="s">
        <v>73</v>
      </c>
      <c r="AX240" s="83" t="s">
        <v>72</v>
      </c>
      <c r="AY240" s="83" t="s">
        <v>63</v>
      </c>
      <c r="AZ240" s="83" t="s">
        <v>63</v>
      </c>
      <c r="BA240" s="83" t="s">
        <v>73</v>
      </c>
      <c r="BB240" s="83" t="s">
        <v>73</v>
      </c>
      <c r="BC240" s="83" t="s">
        <v>73</v>
      </c>
      <c r="BD240" s="83"/>
      <c r="BE240" s="83" t="s">
        <v>73</v>
      </c>
      <c r="BF240" s="83"/>
      <c r="BG240" s="87" t="s">
        <v>631</v>
      </c>
      <c r="BH240" s="86" t="s">
        <v>60</v>
      </c>
      <c r="BI240" s="76" t="s">
        <v>1414</v>
      </c>
      <c r="BJ240">
        <f t="shared" si="9"/>
        <v>11</v>
      </c>
      <c r="BK240" s="87">
        <f t="shared" si="10"/>
        <v>55</v>
      </c>
      <c r="BL240" s="87"/>
      <c r="BM240" s="86" t="str">
        <f>_xlfn.XLOOKUP(Form_Responses1811121314[[#This Row],[Sekolah School (Cleansed)]],'Quality Check'!$B$11:$B$14,'Quality Check'!$C$11:$C$14,)</f>
        <v>Urban</v>
      </c>
      <c r="BN240" s="86" t="str">
        <f>_xlfn.XLOOKUP(Form_Responses1811121314[[#This Row],[Sekolah School (Cleansed)]],'Quality Check'!$B$11:$B$14,'Quality Check'!$D$11:$D$14,)</f>
        <v>Intervention Group (IG)</v>
      </c>
      <c r="BO240" s="87" t="str">
        <f>_xlfn.XLOOKUP(AS240,'Cleansing - Toothpaste Brand'!A:A,'Cleansing - Toothpaste Brand'!B:B,)</f>
        <v>Colgate</v>
      </c>
      <c r="BP240" s="87"/>
      <c r="BQ24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40" s="86" t="str">
        <f>_xlfn.XLOOKUP(AP240,'Cleansing - Response'!E:E,'Cleansing - Response'!F:F,)</f>
        <v>2 days and more</v>
      </c>
      <c r="BS240" s="86">
        <f>IF(Form_Responses1811121314[[#This Row],[Answer - B1]]="2 days and more",1,0)</f>
        <v>1</v>
      </c>
      <c r="BT240" s="86" t="str">
        <f>_xlfn.XLOOKUP(AQ240,'Cleansing - Response'!E:E,'Cleansing - Response'!F:F,)</f>
        <v>Less than 2 days</v>
      </c>
      <c r="BU240" s="86">
        <f>IF(Form_Responses1811121314[[#This Row],[Answer - B2]]="2 days and more",1,0)</f>
        <v>0</v>
      </c>
      <c r="BV240" s="86" t="str">
        <f t="shared" si="11"/>
        <v>Ya / Yes</v>
      </c>
      <c r="BW240" s="86">
        <f>IF(Form_Responses1811121314[[#This Row],[Answer - B3]]="Ya / Yes",1,0)</f>
        <v>1</v>
      </c>
      <c r="BX240" s="86" t="str">
        <f>_xlfn.XLOOKUP(AT240,'Cleansing - Response'!E:E,'Cleansing - Response'!F:F,)</f>
        <v>Always</v>
      </c>
      <c r="BY240" s="86">
        <f>IF(Form_Responses1811121314[[#This Row],[Answer - B4]]="Always",1,0)</f>
        <v>1</v>
      </c>
      <c r="BZ240" s="86" t="str">
        <f>_xlfn.XLOOKUP(AU240,'Cleansing - Response'!H:H,'Cleansing - Response'!I:I,)</f>
        <v>Using dental floss at least once</v>
      </c>
      <c r="CA240" s="86">
        <f>IF(Form_Responses1811121314[[#This Row],[Answer - B5]]="Sometimes / When in need",2,IF(Form_Responses1811121314[[#This Row],[Answer - B5]]="Using dental floss at least once",1,0))</f>
        <v>1</v>
      </c>
      <c r="CB240" s="86" t="str">
        <f>_xlfn.XLOOKUP(AV240,'Cleansing - Response'!K:K,'Cleansing - Response'!L:L,)</f>
        <v>Up to 1 time a day</v>
      </c>
      <c r="CC240" s="86">
        <f>IF(Form_Responses1811121314[[#This Row],[Answer - B6]]="More than 1 time a day",1,0)</f>
        <v>0</v>
      </c>
      <c r="CD240" s="86" t="str">
        <f>_xlfn.XLOOKUP(AW240,'Cleansing - Response'!$N:$N,'Cleansing - Response'!$O:$O,)</f>
        <v>No</v>
      </c>
      <c r="CE240" s="86">
        <f>IF(Form_Responses1811121314[[#This Row],[Answer - B7-1]]="Yes / Sometimes",1,0)</f>
        <v>0</v>
      </c>
      <c r="CF240" s="86" t="str">
        <f>_xlfn.XLOOKUP(AX240,'Cleansing - Response'!$N:$N,'Cleansing - Response'!$O:$O,)</f>
        <v>Yes / Sometimes</v>
      </c>
      <c r="CG240" s="86">
        <f>IF(Form_Responses1811121314[[#This Row],[Answer - B7-2]]="Yes / Sometimes",1,0)</f>
        <v>1</v>
      </c>
      <c r="CH240" s="86" t="str">
        <f>_xlfn.XLOOKUP(AY240,'Cleansing - Response'!$N:$N,'Cleansing - Response'!$O:$O,)</f>
        <v>Yes / Sometimes</v>
      </c>
      <c r="CI240" s="86">
        <f>IF(Form_Responses1811121314[[#This Row],[Answer - B7-3]]="Yes / Sometimes",1,0)</f>
        <v>1</v>
      </c>
      <c r="CJ240" s="86" t="str">
        <f>_xlfn.XLOOKUP(AZ240,'Cleansing - Response'!$N:$N,'Cleansing - Response'!$O:$O,)</f>
        <v>Yes / Sometimes</v>
      </c>
      <c r="CK240" s="86">
        <f>IF(Form_Responses1811121314[[#This Row],[Answer - B7-4]]="Yes / Sometimes",1,0)</f>
        <v>1</v>
      </c>
      <c r="CL240" s="86" t="str">
        <f>_xlfn.XLOOKUP(BA240,'Cleansing - Response'!$N:$N,'Cleansing - Response'!$O:$O,)</f>
        <v>No</v>
      </c>
      <c r="CM240" s="86">
        <f>IF(Form_Responses1811121314[[#This Row],[Answer - B7-5]]="Yes / Sometimes",1,0)</f>
        <v>0</v>
      </c>
      <c r="CN240" s="86" t="str">
        <f>_xlfn.XLOOKUP(BB240,'Cleansing - Response'!$N:$N,'Cleansing - Response'!$O:$O,)</f>
        <v>No</v>
      </c>
      <c r="CO240" s="86">
        <f>IF(Form_Responses1811121314[[#This Row],[Answer - B7-6]]="Yes / Sometimes",1,0)</f>
        <v>0</v>
      </c>
      <c r="CP240" s="87" t="str">
        <f>IF(COUNTIF(Form_Responses1811121314[[#This Row],[Answer - B7-1]:[Answer - B7-6]], "Yes / Sometimes") &gt; 4, "More than 4 times","Up to 4 times")</f>
        <v>Up to 4 times</v>
      </c>
      <c r="CQ240" s="152">
        <f>IF(Form_Responses1811121314[[#This Row],[Answer - B7 (Overall)]]="More than 4 times",1,0)</f>
        <v>0</v>
      </c>
    </row>
    <row r="241" spans="1:95" ht="13.2" hidden="1" x14ac:dyDescent="0.25">
      <c r="A241" s="82">
        <v>45573.443500648151</v>
      </c>
      <c r="B241" s="83" t="s">
        <v>715</v>
      </c>
      <c r="C241" s="83">
        <v>100412081328</v>
      </c>
      <c r="D241" s="83">
        <v>75.89</v>
      </c>
      <c r="E241" s="83">
        <v>0.92</v>
      </c>
      <c r="F241" s="83" t="s">
        <v>423</v>
      </c>
      <c r="G241" s="83" t="s">
        <v>76</v>
      </c>
      <c r="H241" s="83" t="s">
        <v>716</v>
      </c>
      <c r="I241" s="83" t="s">
        <v>63</v>
      </c>
      <c r="J241" s="83" t="s">
        <v>64</v>
      </c>
      <c r="K241" s="83" t="s">
        <v>84</v>
      </c>
      <c r="L241" s="83" t="s">
        <v>64</v>
      </c>
      <c r="M241" s="83" t="s">
        <v>78</v>
      </c>
      <c r="N241" s="83" t="s">
        <v>64</v>
      </c>
      <c r="O241" s="83" t="s">
        <v>78</v>
      </c>
      <c r="P241" s="83" t="s">
        <v>78</v>
      </c>
      <c r="Q241" s="83" t="s">
        <v>64</v>
      </c>
      <c r="R241" s="83" t="s">
        <v>78</v>
      </c>
      <c r="S241" s="83" t="s">
        <v>64</v>
      </c>
      <c r="T241" s="83" t="s">
        <v>64</v>
      </c>
      <c r="U241" s="83" t="s">
        <v>84</v>
      </c>
      <c r="V241" s="83" t="s">
        <v>64</v>
      </c>
      <c r="W241" s="83" t="s">
        <v>84</v>
      </c>
      <c r="X241" s="83" t="s">
        <v>64</v>
      </c>
      <c r="Y241" s="83" t="s">
        <v>64</v>
      </c>
      <c r="Z241" s="83" t="s">
        <v>65</v>
      </c>
      <c r="AA241" s="83" t="s">
        <v>66</v>
      </c>
      <c r="AB241" s="83" t="s">
        <v>66</v>
      </c>
      <c r="AC241" s="83" t="s">
        <v>66</v>
      </c>
      <c r="AD241" s="83" t="s">
        <v>66</v>
      </c>
      <c r="AE241" s="83" t="s">
        <v>65</v>
      </c>
      <c r="AF241" s="83" t="s">
        <v>65</v>
      </c>
      <c r="AG241" s="83" t="s">
        <v>65</v>
      </c>
      <c r="AH241" s="83" t="s">
        <v>65</v>
      </c>
      <c r="AI241" s="83" t="s">
        <v>101</v>
      </c>
      <c r="AJ241" s="83" t="s">
        <v>65</v>
      </c>
      <c r="AK241" s="83" t="s">
        <v>65</v>
      </c>
      <c r="AL241" s="83" t="s">
        <v>65</v>
      </c>
      <c r="AM241" s="83" t="s">
        <v>65</v>
      </c>
      <c r="AN241" s="83" t="s">
        <v>65</v>
      </c>
      <c r="AO241" s="83" t="s">
        <v>65</v>
      </c>
      <c r="AP241" s="83" t="s">
        <v>67</v>
      </c>
      <c r="AQ241" s="83" t="s">
        <v>67</v>
      </c>
      <c r="AR241" s="83" t="s">
        <v>63</v>
      </c>
      <c r="AS241" s="83" t="s">
        <v>115</v>
      </c>
      <c r="AT241" s="83" t="s">
        <v>87</v>
      </c>
      <c r="AU241" s="83" t="s">
        <v>67</v>
      </c>
      <c r="AV241" s="83" t="s">
        <v>132</v>
      </c>
      <c r="AW241" s="83" t="s">
        <v>73</v>
      </c>
      <c r="AX241" s="83" t="s">
        <v>73</v>
      </c>
      <c r="AY241" s="83" t="s">
        <v>72</v>
      </c>
      <c r="AZ241" s="83" t="s">
        <v>72</v>
      </c>
      <c r="BA241" s="83" t="s">
        <v>63</v>
      </c>
      <c r="BB241" s="83" t="s">
        <v>72</v>
      </c>
      <c r="BC241" s="83" t="s">
        <v>73</v>
      </c>
      <c r="BD241" s="83"/>
      <c r="BE241" s="83" t="s">
        <v>73</v>
      </c>
      <c r="BF241" s="83"/>
      <c r="BG241" s="87" t="s">
        <v>631</v>
      </c>
      <c r="BH241" s="86" t="s">
        <v>60</v>
      </c>
      <c r="BI241" s="76" t="s">
        <v>1414</v>
      </c>
      <c r="BJ241">
        <f t="shared" si="9"/>
        <v>10</v>
      </c>
      <c r="BK241" s="87">
        <f t="shared" si="10"/>
        <v>60</v>
      </c>
      <c r="BL241" s="87"/>
      <c r="BM241" s="86" t="str">
        <f>_xlfn.XLOOKUP(Form_Responses1811121314[[#This Row],[Sekolah School (Cleansed)]],'Quality Check'!$B$11:$B$14,'Quality Check'!$C$11:$C$14,)</f>
        <v>Urban</v>
      </c>
      <c r="BN241" s="86" t="str">
        <f>_xlfn.XLOOKUP(Form_Responses1811121314[[#This Row],[Sekolah School (Cleansed)]],'Quality Check'!$B$11:$B$14,'Quality Check'!$D$11:$D$14,)</f>
        <v>Intervention Group (IG)</v>
      </c>
      <c r="BO241" s="87" t="str">
        <f>_xlfn.XLOOKUP(AS241,'Cleansing - Toothpaste Brand'!A:A,'Cleansing - Toothpaste Brand'!B:B,)</f>
        <v>Darlie</v>
      </c>
      <c r="BP241" s="87"/>
      <c r="BQ24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41" s="86" t="str">
        <f>_xlfn.XLOOKUP(AP241,'Cleansing - Response'!E:E,'Cleansing - Response'!F:F,)</f>
        <v>2 days and more</v>
      </c>
      <c r="BS241" s="86">
        <f>IF(Form_Responses1811121314[[#This Row],[Answer - B1]]="2 days and more",1,0)</f>
        <v>1</v>
      </c>
      <c r="BT241" s="86" t="str">
        <f>_xlfn.XLOOKUP(AQ241,'Cleansing - Response'!E:E,'Cleansing - Response'!F:F,)</f>
        <v>2 days and more</v>
      </c>
      <c r="BU241" s="86">
        <f>IF(Form_Responses1811121314[[#This Row],[Answer - B2]]="2 days and more",1,0)</f>
        <v>1</v>
      </c>
      <c r="BV241" s="86" t="str">
        <f t="shared" si="11"/>
        <v>Ya / Yes</v>
      </c>
      <c r="BW241" s="86">
        <f>IF(Form_Responses1811121314[[#This Row],[Answer - B3]]="Ya / Yes",1,0)</f>
        <v>1</v>
      </c>
      <c r="BX241" s="86" t="str">
        <f>_xlfn.XLOOKUP(AT241,'Cleansing - Response'!E:E,'Cleansing - Response'!F:F,)</f>
        <v>Always</v>
      </c>
      <c r="BY241" s="86">
        <f>IF(Form_Responses1811121314[[#This Row],[Answer - B4]]="Always",1,0)</f>
        <v>1</v>
      </c>
      <c r="BZ241" s="86" t="str">
        <f>_xlfn.XLOOKUP(AU241,'Cleansing - Response'!H:H,'Cleansing - Response'!I:I,)</f>
        <v>Using dental floss at least once</v>
      </c>
      <c r="CA241" s="86">
        <f>IF(Form_Responses1811121314[[#This Row],[Answer - B5]]="Sometimes / When in need",2,IF(Form_Responses1811121314[[#This Row],[Answer - B5]]="Using dental floss at least once",1,0))</f>
        <v>1</v>
      </c>
      <c r="CB241" s="86" t="str">
        <f>_xlfn.XLOOKUP(AV241,'Cleansing - Response'!K:K,'Cleansing - Response'!L:L,)</f>
        <v>Up to 1 time a day</v>
      </c>
      <c r="CC241" s="86">
        <f>IF(Form_Responses1811121314[[#This Row],[Answer - B6]]="More than 1 time a day",1,0)</f>
        <v>0</v>
      </c>
      <c r="CD241" s="86" t="str">
        <f>_xlfn.XLOOKUP(AW241,'Cleansing - Response'!$N:$N,'Cleansing - Response'!$O:$O,)</f>
        <v>No</v>
      </c>
      <c r="CE241" s="86">
        <f>IF(Form_Responses1811121314[[#This Row],[Answer - B7-1]]="Yes / Sometimes",1,0)</f>
        <v>0</v>
      </c>
      <c r="CF241" s="86" t="str">
        <f>_xlfn.XLOOKUP(AX241,'Cleansing - Response'!$N:$N,'Cleansing - Response'!$O:$O,)</f>
        <v>No</v>
      </c>
      <c r="CG241" s="86">
        <f>IF(Form_Responses1811121314[[#This Row],[Answer - B7-2]]="Yes / Sometimes",1,0)</f>
        <v>0</v>
      </c>
      <c r="CH241" s="86" t="str">
        <f>_xlfn.XLOOKUP(AY241,'Cleansing - Response'!$N:$N,'Cleansing - Response'!$O:$O,)</f>
        <v>Yes / Sometimes</v>
      </c>
      <c r="CI241" s="86">
        <f>IF(Form_Responses1811121314[[#This Row],[Answer - B7-3]]="Yes / Sometimes",1,0)</f>
        <v>1</v>
      </c>
      <c r="CJ241" s="86" t="str">
        <f>_xlfn.XLOOKUP(AZ241,'Cleansing - Response'!$N:$N,'Cleansing - Response'!$O:$O,)</f>
        <v>Yes / Sometimes</v>
      </c>
      <c r="CK241" s="86">
        <f>IF(Form_Responses1811121314[[#This Row],[Answer - B7-4]]="Yes / Sometimes",1,0)</f>
        <v>1</v>
      </c>
      <c r="CL241" s="86" t="str">
        <f>_xlfn.XLOOKUP(BA241,'Cleansing - Response'!$N:$N,'Cleansing - Response'!$O:$O,)</f>
        <v>Yes / Sometimes</v>
      </c>
      <c r="CM241" s="86">
        <f>IF(Form_Responses1811121314[[#This Row],[Answer - B7-5]]="Yes / Sometimes",1,0)</f>
        <v>1</v>
      </c>
      <c r="CN241" s="86" t="str">
        <f>_xlfn.XLOOKUP(BB241,'Cleansing - Response'!$N:$N,'Cleansing - Response'!$O:$O,)</f>
        <v>Yes / Sometimes</v>
      </c>
      <c r="CO241" s="86">
        <f>IF(Form_Responses1811121314[[#This Row],[Answer - B7-6]]="Yes / Sometimes",1,0)</f>
        <v>1</v>
      </c>
      <c r="CP241" s="87" t="str">
        <f>IF(COUNTIF(Form_Responses1811121314[[#This Row],[Answer - B7-1]:[Answer - B7-6]], "Yes / Sometimes") &gt; 4, "More than 4 times","Up to 4 times")</f>
        <v>Up to 4 times</v>
      </c>
      <c r="CQ241" s="152">
        <f>IF(Form_Responses1811121314[[#This Row],[Answer - B7 (Overall)]]="More than 4 times",1,0)</f>
        <v>0</v>
      </c>
    </row>
    <row r="242" spans="1:95" ht="13.2" hidden="1" x14ac:dyDescent="0.25">
      <c r="A242" s="82">
        <v>45573.443769259262</v>
      </c>
      <c r="B242" s="83" t="s">
        <v>717</v>
      </c>
      <c r="C242" s="83">
        <v>100729101876</v>
      </c>
      <c r="D242" s="83">
        <v>0</v>
      </c>
      <c r="E242" s="83">
        <v>0.21</v>
      </c>
      <c r="F242" s="83" t="s">
        <v>423</v>
      </c>
      <c r="G242" s="83" t="s">
        <v>539</v>
      </c>
      <c r="H242" s="83" t="s">
        <v>631</v>
      </c>
      <c r="I242" s="83" t="s">
        <v>73</v>
      </c>
      <c r="J242" s="83" t="s">
        <v>78</v>
      </c>
      <c r="K242" s="83" t="s">
        <v>64</v>
      </c>
      <c r="L242" s="83" t="s">
        <v>78</v>
      </c>
      <c r="M242" s="83" t="s">
        <v>78</v>
      </c>
      <c r="N242" s="83" t="s">
        <v>64</v>
      </c>
      <c r="O242" s="83" t="s">
        <v>64</v>
      </c>
      <c r="P242" s="83" t="s">
        <v>78</v>
      </c>
      <c r="Q242" s="83" t="s">
        <v>64</v>
      </c>
      <c r="R242" s="83" t="s">
        <v>84</v>
      </c>
      <c r="S242" s="83" t="s">
        <v>84</v>
      </c>
      <c r="T242" s="83" t="s">
        <v>64</v>
      </c>
      <c r="U242" s="83" t="s">
        <v>64</v>
      </c>
      <c r="V242" s="83" t="s">
        <v>64</v>
      </c>
      <c r="W242" s="83" t="s">
        <v>78</v>
      </c>
      <c r="X242" s="83" t="s">
        <v>64</v>
      </c>
      <c r="Y242" s="83" t="s">
        <v>64</v>
      </c>
      <c r="Z242" s="83" t="s">
        <v>65</v>
      </c>
      <c r="AA242" s="83" t="s">
        <v>65</v>
      </c>
      <c r="AB242" s="83" t="s">
        <v>65</v>
      </c>
      <c r="AC242" s="83" t="s">
        <v>65</v>
      </c>
      <c r="AD242" s="83" t="s">
        <v>65</v>
      </c>
      <c r="AE242" s="83" t="s">
        <v>65</v>
      </c>
      <c r="AF242" s="83" t="s">
        <v>66</v>
      </c>
      <c r="AG242" s="83" t="s">
        <v>66</v>
      </c>
      <c r="AH242" s="83" t="s">
        <v>66</v>
      </c>
      <c r="AI242" s="83" t="s">
        <v>101</v>
      </c>
      <c r="AJ242" s="83" t="s">
        <v>66</v>
      </c>
      <c r="AK242" s="83" t="s">
        <v>66</v>
      </c>
      <c r="AL242" s="83" t="s">
        <v>66</v>
      </c>
      <c r="AM242" s="83" t="s">
        <v>65</v>
      </c>
      <c r="AN242" s="83" t="s">
        <v>66</v>
      </c>
      <c r="AO242" s="83" t="s">
        <v>66</v>
      </c>
      <c r="AP242" s="83" t="s">
        <v>67</v>
      </c>
      <c r="AQ242" s="83" t="s">
        <v>85</v>
      </c>
      <c r="AR242" s="83" t="s">
        <v>63</v>
      </c>
      <c r="AS242" s="83" t="s">
        <v>81</v>
      </c>
      <c r="AT242" s="83" t="s">
        <v>69</v>
      </c>
      <c r="AU242" s="83" t="s">
        <v>67</v>
      </c>
      <c r="AV242" s="83" t="s">
        <v>71</v>
      </c>
      <c r="AW242" s="83" t="s">
        <v>73</v>
      </c>
      <c r="AX242" s="83" t="s">
        <v>73</v>
      </c>
      <c r="AY242" s="83" t="s">
        <v>73</v>
      </c>
      <c r="AZ242" s="83" t="s">
        <v>72</v>
      </c>
      <c r="BA242" s="83" t="s">
        <v>73</v>
      </c>
      <c r="BB242" s="83" t="s">
        <v>73</v>
      </c>
      <c r="BC242" s="83" t="s">
        <v>73</v>
      </c>
      <c r="BD242" s="83"/>
      <c r="BE242" s="83" t="s">
        <v>73</v>
      </c>
      <c r="BF242" s="83"/>
      <c r="BG242" s="87" t="s">
        <v>631</v>
      </c>
      <c r="BH242" s="86" t="s">
        <v>60</v>
      </c>
      <c r="BI242" s="76" t="s">
        <v>1415</v>
      </c>
      <c r="BJ242">
        <f t="shared" si="9"/>
        <v>10</v>
      </c>
      <c r="BK242" s="87">
        <f t="shared" si="10"/>
        <v>56</v>
      </c>
      <c r="BL242" s="87"/>
      <c r="BM242" s="86" t="str">
        <f>_xlfn.XLOOKUP(Form_Responses1811121314[[#This Row],[Sekolah School (Cleansed)]],'Quality Check'!$B$11:$B$14,'Quality Check'!$C$11:$C$14,)</f>
        <v>Urban</v>
      </c>
      <c r="BN242" s="86" t="str">
        <f>_xlfn.XLOOKUP(Form_Responses1811121314[[#This Row],[Sekolah School (Cleansed)]],'Quality Check'!$B$11:$B$14,'Quality Check'!$D$11:$D$14,)</f>
        <v>Intervention Group (IG)</v>
      </c>
      <c r="BO242" s="87" t="str">
        <f>_xlfn.XLOOKUP(AS242,'Cleansing - Toothpaste Brand'!A:A,'Cleansing - Toothpaste Brand'!B:B,)</f>
        <v>Colgate</v>
      </c>
      <c r="BP242" s="87"/>
      <c r="BQ24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42" s="86" t="str">
        <f>_xlfn.XLOOKUP(AP242,'Cleansing - Response'!E:E,'Cleansing - Response'!F:F,)</f>
        <v>2 days and more</v>
      </c>
      <c r="BS242" s="86">
        <f>IF(Form_Responses1811121314[[#This Row],[Answer - B1]]="2 days and more",1,0)</f>
        <v>1</v>
      </c>
      <c r="BT242" s="86" t="str">
        <f>_xlfn.XLOOKUP(AQ242,'Cleansing - Response'!E:E,'Cleansing - Response'!F:F,)</f>
        <v>2 days and more</v>
      </c>
      <c r="BU242" s="86">
        <f>IF(Form_Responses1811121314[[#This Row],[Answer - B2]]="2 days and more",1,0)</f>
        <v>1</v>
      </c>
      <c r="BV242" s="86" t="str">
        <f t="shared" si="11"/>
        <v>Ya / Yes</v>
      </c>
      <c r="BW242" s="86">
        <f>IF(Form_Responses1811121314[[#This Row],[Answer - B3]]="Ya / Yes",1,0)</f>
        <v>1</v>
      </c>
      <c r="BX242" s="86" t="str">
        <f>_xlfn.XLOOKUP(AT242,'Cleansing - Response'!E:E,'Cleansing - Response'!F:F,)</f>
        <v>Rarely / Sometimes</v>
      </c>
      <c r="BY242" s="86">
        <f>IF(Form_Responses1811121314[[#This Row],[Answer - B4]]="Always",1,0)</f>
        <v>0</v>
      </c>
      <c r="BZ242" s="86" t="str">
        <f>_xlfn.XLOOKUP(AU242,'Cleansing - Response'!H:H,'Cleansing - Response'!I:I,)</f>
        <v>Using dental floss at least once</v>
      </c>
      <c r="CA242" s="86">
        <f>IF(Form_Responses1811121314[[#This Row],[Answer - B5]]="Sometimes / When in need",2,IF(Form_Responses1811121314[[#This Row],[Answer - B5]]="Using dental floss at least once",1,0))</f>
        <v>1</v>
      </c>
      <c r="CB242" s="86" t="str">
        <f>_xlfn.XLOOKUP(AV242,'Cleansing - Response'!K:K,'Cleansing - Response'!L:L,)</f>
        <v>Up to 1 time a day</v>
      </c>
      <c r="CC242" s="86">
        <f>IF(Form_Responses1811121314[[#This Row],[Answer - B6]]="More than 1 time a day",1,0)</f>
        <v>0</v>
      </c>
      <c r="CD242" s="86" t="str">
        <f>_xlfn.XLOOKUP(AW242,'Cleansing - Response'!$N:$N,'Cleansing - Response'!$O:$O,)</f>
        <v>No</v>
      </c>
      <c r="CE242" s="86">
        <f>IF(Form_Responses1811121314[[#This Row],[Answer - B7-1]]="Yes / Sometimes",1,0)</f>
        <v>0</v>
      </c>
      <c r="CF242" s="86" t="str">
        <f>_xlfn.XLOOKUP(AX242,'Cleansing - Response'!$N:$N,'Cleansing - Response'!$O:$O,)</f>
        <v>No</v>
      </c>
      <c r="CG242" s="86">
        <f>IF(Form_Responses1811121314[[#This Row],[Answer - B7-2]]="Yes / Sometimes",1,0)</f>
        <v>0</v>
      </c>
      <c r="CH242" s="86" t="str">
        <f>_xlfn.XLOOKUP(AY242,'Cleansing - Response'!$N:$N,'Cleansing - Response'!$O:$O,)</f>
        <v>No</v>
      </c>
      <c r="CI242" s="86">
        <f>IF(Form_Responses1811121314[[#This Row],[Answer - B7-3]]="Yes / Sometimes",1,0)</f>
        <v>0</v>
      </c>
      <c r="CJ242" s="86" t="str">
        <f>_xlfn.XLOOKUP(AZ242,'Cleansing - Response'!$N:$N,'Cleansing - Response'!$O:$O,)</f>
        <v>Yes / Sometimes</v>
      </c>
      <c r="CK242" s="86">
        <f>IF(Form_Responses1811121314[[#This Row],[Answer - B7-4]]="Yes / Sometimes",1,0)</f>
        <v>1</v>
      </c>
      <c r="CL242" s="86" t="str">
        <f>_xlfn.XLOOKUP(BA242,'Cleansing - Response'!$N:$N,'Cleansing - Response'!$O:$O,)</f>
        <v>No</v>
      </c>
      <c r="CM242" s="86">
        <f>IF(Form_Responses1811121314[[#This Row],[Answer - B7-5]]="Yes / Sometimes",1,0)</f>
        <v>0</v>
      </c>
      <c r="CN242" s="86" t="str">
        <f>_xlfn.XLOOKUP(BB242,'Cleansing - Response'!$N:$N,'Cleansing - Response'!$O:$O,)</f>
        <v>No</v>
      </c>
      <c r="CO242" s="86">
        <f>IF(Form_Responses1811121314[[#This Row],[Answer - B7-6]]="Yes / Sometimes",1,0)</f>
        <v>0</v>
      </c>
      <c r="CP242" s="87" t="str">
        <f>IF(COUNTIF(Form_Responses1811121314[[#This Row],[Answer - B7-1]:[Answer - B7-6]], "Yes / Sometimes") &gt; 4, "More than 4 times","Up to 4 times")</f>
        <v>Up to 4 times</v>
      </c>
      <c r="CQ242" s="152">
        <f>IF(Form_Responses1811121314[[#This Row],[Answer - B7 (Overall)]]="More than 4 times",1,0)</f>
        <v>0</v>
      </c>
    </row>
    <row r="243" spans="1:95" ht="13.2" hidden="1" x14ac:dyDescent="0.25">
      <c r="A243" s="82">
        <v>45573.44528295139</v>
      </c>
      <c r="B243" s="83" t="s">
        <v>718</v>
      </c>
      <c r="C243" s="83">
        <v>100329030220</v>
      </c>
      <c r="D243" s="83">
        <v>39.299999999999997</v>
      </c>
      <c r="E243" s="83">
        <v>0.46</v>
      </c>
      <c r="F243" s="83" t="s">
        <v>423</v>
      </c>
      <c r="G243" s="83" t="s">
        <v>76</v>
      </c>
      <c r="H243" s="83" t="s">
        <v>654</v>
      </c>
      <c r="I243" s="83" t="s">
        <v>63</v>
      </c>
      <c r="J243" s="83" t="s">
        <v>64</v>
      </c>
      <c r="K243" s="83" t="s">
        <v>64</v>
      </c>
      <c r="L243" s="83" t="s">
        <v>64</v>
      </c>
      <c r="M243" s="83" t="s">
        <v>78</v>
      </c>
      <c r="N243" s="83" t="s">
        <v>64</v>
      </c>
      <c r="O243" s="83" t="s">
        <v>64</v>
      </c>
      <c r="P243" s="83" t="s">
        <v>64</v>
      </c>
      <c r="Q243" s="83" t="s">
        <v>64</v>
      </c>
      <c r="R243" s="83" t="s">
        <v>64</v>
      </c>
      <c r="S243" s="83" t="s">
        <v>64</v>
      </c>
      <c r="T243" s="83" t="s">
        <v>64</v>
      </c>
      <c r="U243" s="83" t="s">
        <v>64</v>
      </c>
      <c r="V243" s="83" t="s">
        <v>64</v>
      </c>
      <c r="W243" s="83" t="s">
        <v>64</v>
      </c>
      <c r="X243" s="83" t="s">
        <v>64</v>
      </c>
      <c r="Y243" s="83" t="s">
        <v>64</v>
      </c>
      <c r="Z243" s="83" t="s">
        <v>65</v>
      </c>
      <c r="AA243" s="83" t="s">
        <v>65</v>
      </c>
      <c r="AB243" s="83" t="s">
        <v>65</v>
      </c>
      <c r="AC243" s="83" t="s">
        <v>65</v>
      </c>
      <c r="AD243" s="83" t="s">
        <v>65</v>
      </c>
      <c r="AE243" s="83" t="s">
        <v>65</v>
      </c>
      <c r="AF243" s="83" t="s">
        <v>66</v>
      </c>
      <c r="AG243" s="83" t="s">
        <v>65</v>
      </c>
      <c r="AH243" s="83" t="s">
        <v>66</v>
      </c>
      <c r="AI243" s="83" t="s">
        <v>66</v>
      </c>
      <c r="AJ243" s="83" t="s">
        <v>66</v>
      </c>
      <c r="AK243" s="83" t="s">
        <v>66</v>
      </c>
      <c r="AL243" s="83" t="s">
        <v>66</v>
      </c>
      <c r="AM243" s="83" t="s">
        <v>66</v>
      </c>
      <c r="AN243" s="83" t="s">
        <v>66</v>
      </c>
      <c r="AO243" s="83" t="s">
        <v>66</v>
      </c>
      <c r="AP243" s="83" t="s">
        <v>67</v>
      </c>
      <c r="AQ243" s="83" t="s">
        <v>67</v>
      </c>
      <c r="AR243" s="83" t="s">
        <v>63</v>
      </c>
      <c r="AS243" s="83" t="s">
        <v>523</v>
      </c>
      <c r="AT243" s="83" t="s">
        <v>87</v>
      </c>
      <c r="AU243" s="83" t="s">
        <v>80</v>
      </c>
      <c r="AV243" s="83" t="s">
        <v>132</v>
      </c>
      <c r="AW243" s="83" t="s">
        <v>63</v>
      </c>
      <c r="AX243" s="83" t="s">
        <v>63</v>
      </c>
      <c r="AY243" s="83" t="s">
        <v>72</v>
      </c>
      <c r="AZ243" s="83" t="s">
        <v>63</v>
      </c>
      <c r="BA243" s="83" t="s">
        <v>63</v>
      </c>
      <c r="BB243" s="83" t="s">
        <v>72</v>
      </c>
      <c r="BC243" s="83" t="s">
        <v>73</v>
      </c>
      <c r="BD243" s="83"/>
      <c r="BE243" s="83" t="s">
        <v>73</v>
      </c>
      <c r="BF243" s="83"/>
      <c r="BG243" s="87" t="s">
        <v>631</v>
      </c>
      <c r="BH243" s="86" t="s">
        <v>60</v>
      </c>
      <c r="BI243" s="76" t="s">
        <v>1414</v>
      </c>
      <c r="BJ243">
        <f t="shared" si="9"/>
        <v>16</v>
      </c>
      <c r="BK243" s="87">
        <f t="shared" si="10"/>
        <v>54</v>
      </c>
      <c r="BL243" s="87"/>
      <c r="BM243" s="86" t="str">
        <f>_xlfn.XLOOKUP(Form_Responses1811121314[[#This Row],[Sekolah School (Cleansed)]],'Quality Check'!$B$11:$B$14,'Quality Check'!$C$11:$C$14,)</f>
        <v>Urban</v>
      </c>
      <c r="BN243" s="86" t="str">
        <f>_xlfn.XLOOKUP(Form_Responses1811121314[[#This Row],[Sekolah School (Cleansed)]],'Quality Check'!$B$11:$B$14,'Quality Check'!$D$11:$D$14,)</f>
        <v>Intervention Group (IG)</v>
      </c>
      <c r="BO243" s="87" t="str">
        <f>_xlfn.XLOOKUP(AS243,'Cleansing - Toothpaste Brand'!A:A,'Cleansing - Toothpaste Brand'!B:B,)</f>
        <v>Fresh and White</v>
      </c>
      <c r="BP243" s="87"/>
      <c r="BQ24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43" s="86" t="str">
        <f>_xlfn.XLOOKUP(AP243,'Cleansing - Response'!E:E,'Cleansing - Response'!F:F,)</f>
        <v>2 days and more</v>
      </c>
      <c r="BS243" s="86">
        <f>IF(Form_Responses1811121314[[#This Row],[Answer - B1]]="2 days and more",1,0)</f>
        <v>1</v>
      </c>
      <c r="BT243" s="86" t="str">
        <f>_xlfn.XLOOKUP(AQ243,'Cleansing - Response'!E:E,'Cleansing - Response'!F:F,)</f>
        <v>2 days and more</v>
      </c>
      <c r="BU243" s="86">
        <f>IF(Form_Responses1811121314[[#This Row],[Answer - B2]]="2 days and more",1,0)</f>
        <v>1</v>
      </c>
      <c r="BV243" s="86" t="str">
        <f t="shared" si="11"/>
        <v>Ya / Yes</v>
      </c>
      <c r="BW243" s="86">
        <f>IF(Form_Responses1811121314[[#This Row],[Answer - B3]]="Ya / Yes",1,0)</f>
        <v>1</v>
      </c>
      <c r="BX243" s="86" t="str">
        <f>_xlfn.XLOOKUP(AT243,'Cleansing - Response'!E:E,'Cleansing - Response'!F:F,)</f>
        <v>Always</v>
      </c>
      <c r="BY243" s="86">
        <f>IF(Form_Responses1811121314[[#This Row],[Answer - B4]]="Always",1,0)</f>
        <v>1</v>
      </c>
      <c r="BZ243" s="86" t="str">
        <f>_xlfn.XLOOKUP(AU243,'Cleansing - Response'!H:H,'Cleansing - Response'!I:I,)</f>
        <v>Using dental floss at least once</v>
      </c>
      <c r="CA243" s="86">
        <f>IF(Form_Responses1811121314[[#This Row],[Answer - B5]]="Sometimes / When in need",2,IF(Form_Responses1811121314[[#This Row],[Answer - B5]]="Using dental floss at least once",1,0))</f>
        <v>1</v>
      </c>
      <c r="CB243" s="86" t="str">
        <f>_xlfn.XLOOKUP(AV243,'Cleansing - Response'!K:K,'Cleansing - Response'!L:L,)</f>
        <v>Up to 1 time a day</v>
      </c>
      <c r="CC243" s="86">
        <f>IF(Form_Responses1811121314[[#This Row],[Answer - B6]]="More than 1 time a day",1,0)</f>
        <v>0</v>
      </c>
      <c r="CD243" s="86" t="str">
        <f>_xlfn.XLOOKUP(AW243,'Cleansing - Response'!$N:$N,'Cleansing - Response'!$O:$O,)</f>
        <v>Yes / Sometimes</v>
      </c>
      <c r="CE243" s="86">
        <f>IF(Form_Responses1811121314[[#This Row],[Answer - B7-1]]="Yes / Sometimes",1,0)</f>
        <v>1</v>
      </c>
      <c r="CF243" s="86" t="str">
        <f>_xlfn.XLOOKUP(AX243,'Cleansing - Response'!$N:$N,'Cleansing - Response'!$O:$O,)</f>
        <v>Yes / Sometimes</v>
      </c>
      <c r="CG243" s="86">
        <f>IF(Form_Responses1811121314[[#This Row],[Answer - B7-2]]="Yes / Sometimes",1,0)</f>
        <v>1</v>
      </c>
      <c r="CH243" s="86" t="str">
        <f>_xlfn.XLOOKUP(AY243,'Cleansing - Response'!$N:$N,'Cleansing - Response'!$O:$O,)</f>
        <v>Yes / Sometimes</v>
      </c>
      <c r="CI243" s="86">
        <f>IF(Form_Responses1811121314[[#This Row],[Answer - B7-3]]="Yes / Sometimes",1,0)</f>
        <v>1</v>
      </c>
      <c r="CJ243" s="86" t="str">
        <f>_xlfn.XLOOKUP(AZ243,'Cleansing - Response'!$N:$N,'Cleansing - Response'!$O:$O,)</f>
        <v>Yes / Sometimes</v>
      </c>
      <c r="CK243" s="86">
        <f>IF(Form_Responses1811121314[[#This Row],[Answer - B7-4]]="Yes / Sometimes",1,0)</f>
        <v>1</v>
      </c>
      <c r="CL243" s="86" t="str">
        <f>_xlfn.XLOOKUP(BA243,'Cleansing - Response'!$N:$N,'Cleansing - Response'!$O:$O,)</f>
        <v>Yes / Sometimes</v>
      </c>
      <c r="CM243" s="86">
        <f>IF(Form_Responses1811121314[[#This Row],[Answer - B7-5]]="Yes / Sometimes",1,0)</f>
        <v>1</v>
      </c>
      <c r="CN243" s="86" t="str">
        <f>_xlfn.XLOOKUP(BB243,'Cleansing - Response'!$N:$N,'Cleansing - Response'!$O:$O,)</f>
        <v>Yes / Sometimes</v>
      </c>
      <c r="CO243" s="86">
        <f>IF(Form_Responses1811121314[[#This Row],[Answer - B7-6]]="Yes / Sometimes",1,0)</f>
        <v>1</v>
      </c>
      <c r="CP243" s="87" t="str">
        <f>IF(COUNTIF(Form_Responses1811121314[[#This Row],[Answer - B7-1]:[Answer - B7-6]], "Yes / Sometimes") &gt; 4, "More than 4 times","Up to 4 times")</f>
        <v>More than 4 times</v>
      </c>
      <c r="CQ243" s="152">
        <f>IF(Form_Responses1811121314[[#This Row],[Answer - B7 (Overall)]]="More than 4 times",1,0)</f>
        <v>1</v>
      </c>
    </row>
    <row r="244" spans="1:95" ht="13.2" hidden="1" x14ac:dyDescent="0.25">
      <c r="A244" s="82">
        <v>45573.447302905093</v>
      </c>
      <c r="B244" s="83" t="s">
        <v>719</v>
      </c>
      <c r="C244" s="83">
        <v>100525080604</v>
      </c>
      <c r="D244" s="83">
        <v>55.4</v>
      </c>
      <c r="E244" s="83">
        <v>0.28999999999999998</v>
      </c>
      <c r="F244" s="83" t="s">
        <v>423</v>
      </c>
      <c r="G244" s="83" t="s">
        <v>539</v>
      </c>
      <c r="H244" s="83" t="s">
        <v>631</v>
      </c>
      <c r="I244" s="83" t="s">
        <v>63</v>
      </c>
      <c r="J244" s="83" t="s">
        <v>64</v>
      </c>
      <c r="K244" s="83" t="s">
        <v>78</v>
      </c>
      <c r="L244" s="83" t="s">
        <v>78</v>
      </c>
      <c r="M244" s="83" t="s">
        <v>84</v>
      </c>
      <c r="N244" s="83" t="s">
        <v>64</v>
      </c>
      <c r="O244" s="83" t="s">
        <v>84</v>
      </c>
      <c r="P244" s="83" t="s">
        <v>84</v>
      </c>
      <c r="Q244" s="83" t="s">
        <v>64</v>
      </c>
      <c r="R244" s="83" t="s">
        <v>64</v>
      </c>
      <c r="S244" s="83" t="s">
        <v>64</v>
      </c>
      <c r="T244" s="83" t="s">
        <v>64</v>
      </c>
      <c r="U244" s="83" t="s">
        <v>64</v>
      </c>
      <c r="V244" s="83" t="s">
        <v>84</v>
      </c>
      <c r="W244" s="83" t="s">
        <v>84</v>
      </c>
      <c r="X244" s="83" t="s">
        <v>78</v>
      </c>
      <c r="Y244" s="83" t="s">
        <v>78</v>
      </c>
      <c r="Z244" s="83" t="s">
        <v>101</v>
      </c>
      <c r="AA244" s="83" t="s">
        <v>66</v>
      </c>
      <c r="AB244" s="83" t="s">
        <v>79</v>
      </c>
      <c r="AC244" s="83" t="s">
        <v>66</v>
      </c>
      <c r="AD244" s="83" t="s">
        <v>66</v>
      </c>
      <c r="AE244" s="83" t="s">
        <v>66</v>
      </c>
      <c r="AF244" s="83" t="s">
        <v>66</v>
      </c>
      <c r="AG244" s="83" t="s">
        <v>65</v>
      </c>
      <c r="AH244" s="83" t="s">
        <v>66</v>
      </c>
      <c r="AI244" s="83" t="s">
        <v>66</v>
      </c>
      <c r="AJ244" s="83" t="s">
        <v>66</v>
      </c>
      <c r="AK244" s="83" t="s">
        <v>66</v>
      </c>
      <c r="AL244" s="83" t="s">
        <v>66</v>
      </c>
      <c r="AM244" s="83" t="s">
        <v>66</v>
      </c>
      <c r="AN244" s="83" t="s">
        <v>66</v>
      </c>
      <c r="AO244" s="83" t="s">
        <v>66</v>
      </c>
      <c r="AP244" s="83" t="s">
        <v>67</v>
      </c>
      <c r="AQ244" s="83" t="s">
        <v>67</v>
      </c>
      <c r="AR244" s="83" t="s">
        <v>86</v>
      </c>
      <c r="AS244" s="83" t="s">
        <v>120</v>
      </c>
      <c r="AT244" s="83" t="s">
        <v>87</v>
      </c>
      <c r="AU244" s="83" t="s">
        <v>85</v>
      </c>
      <c r="AV244" s="83" t="s">
        <v>80</v>
      </c>
      <c r="AW244" s="83" t="s">
        <v>73</v>
      </c>
      <c r="AX244" s="83" t="s">
        <v>73</v>
      </c>
      <c r="AY244" s="83" t="s">
        <v>72</v>
      </c>
      <c r="AZ244" s="83" t="s">
        <v>73</v>
      </c>
      <c r="BA244" s="83" t="s">
        <v>72</v>
      </c>
      <c r="BB244" s="83" t="s">
        <v>72</v>
      </c>
      <c r="BC244" s="83" t="s">
        <v>73</v>
      </c>
      <c r="BD244" s="83"/>
      <c r="BE244" s="83" t="s">
        <v>73</v>
      </c>
      <c r="BF244" s="83"/>
      <c r="BG244" s="87" t="s">
        <v>631</v>
      </c>
      <c r="BH244" s="86" t="s">
        <v>60</v>
      </c>
      <c r="BI244" s="76" t="s">
        <v>1414</v>
      </c>
      <c r="BJ244">
        <f t="shared" si="9"/>
        <v>7</v>
      </c>
      <c r="BK244" s="87">
        <f t="shared" si="10"/>
        <v>45</v>
      </c>
      <c r="BL244" s="87"/>
      <c r="BM244" s="86" t="str">
        <f>_xlfn.XLOOKUP(Form_Responses1811121314[[#This Row],[Sekolah School (Cleansed)]],'Quality Check'!$B$11:$B$14,'Quality Check'!$C$11:$C$14,)</f>
        <v>Urban</v>
      </c>
      <c r="BN244" s="86" t="str">
        <f>_xlfn.XLOOKUP(Form_Responses1811121314[[#This Row],[Sekolah School (Cleansed)]],'Quality Check'!$B$11:$B$14,'Quality Check'!$D$11:$D$14,)</f>
        <v>Intervention Group (IG)</v>
      </c>
      <c r="BO244" s="87" t="str">
        <f>_xlfn.XLOOKUP(AS244,'Cleansing - Toothpaste Brand'!A:A,'Cleansing - Toothpaste Brand'!B:B,)</f>
        <v>Colgate</v>
      </c>
      <c r="BP244" s="87"/>
      <c r="BQ24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44" s="86" t="str">
        <f>_xlfn.XLOOKUP(AP244,'Cleansing - Response'!E:E,'Cleansing - Response'!F:F,)</f>
        <v>2 days and more</v>
      </c>
      <c r="BS244" s="86">
        <f>IF(Form_Responses1811121314[[#This Row],[Answer - B1]]="2 days and more",1,0)</f>
        <v>1</v>
      </c>
      <c r="BT244" s="86" t="str">
        <f>_xlfn.XLOOKUP(AQ244,'Cleansing - Response'!E:E,'Cleansing - Response'!F:F,)</f>
        <v>2 days and more</v>
      </c>
      <c r="BU244" s="86">
        <f>IF(Form_Responses1811121314[[#This Row],[Answer - B2]]="2 days and more",1,0)</f>
        <v>1</v>
      </c>
      <c r="BV244" s="86" t="str">
        <f t="shared" si="11"/>
        <v>Ya / Yes</v>
      </c>
      <c r="BW244" s="86">
        <f>IF(Form_Responses1811121314[[#This Row],[Answer - B3]]="Ya / Yes",1,0)</f>
        <v>1</v>
      </c>
      <c r="BX244" s="86" t="str">
        <f>_xlfn.XLOOKUP(AT244,'Cleansing - Response'!E:E,'Cleansing - Response'!F:F,)</f>
        <v>Always</v>
      </c>
      <c r="BY244" s="86">
        <f>IF(Form_Responses1811121314[[#This Row],[Answer - B4]]="Always",1,0)</f>
        <v>1</v>
      </c>
      <c r="BZ244" s="86" t="str">
        <f>_xlfn.XLOOKUP(AU244,'Cleansing - Response'!H:H,'Cleansing - Response'!I:I,)</f>
        <v>Using dental floss at least once</v>
      </c>
      <c r="CA244" s="86">
        <f>IF(Form_Responses1811121314[[#This Row],[Answer - B5]]="Sometimes / When in need",2,IF(Form_Responses1811121314[[#This Row],[Answer - B5]]="Using dental floss at least once",1,0))</f>
        <v>1</v>
      </c>
      <c r="CB244" s="86" t="str">
        <f>_xlfn.XLOOKUP(AV244,'Cleansing - Response'!K:K,'Cleansing - Response'!L:L,)</f>
        <v>Up to 1 time a day</v>
      </c>
      <c r="CC244" s="86">
        <f>IF(Form_Responses1811121314[[#This Row],[Answer - B6]]="More than 1 time a day",1,0)</f>
        <v>0</v>
      </c>
      <c r="CD244" s="86" t="str">
        <f>_xlfn.XLOOKUP(AW244,'Cleansing - Response'!$N:$N,'Cleansing - Response'!$O:$O,)</f>
        <v>No</v>
      </c>
      <c r="CE244" s="86">
        <f>IF(Form_Responses1811121314[[#This Row],[Answer - B7-1]]="Yes / Sometimes",1,0)</f>
        <v>0</v>
      </c>
      <c r="CF244" s="86" t="str">
        <f>_xlfn.XLOOKUP(AX244,'Cleansing - Response'!$N:$N,'Cleansing - Response'!$O:$O,)</f>
        <v>No</v>
      </c>
      <c r="CG244" s="86">
        <f>IF(Form_Responses1811121314[[#This Row],[Answer - B7-2]]="Yes / Sometimes",1,0)</f>
        <v>0</v>
      </c>
      <c r="CH244" s="86" t="str">
        <f>_xlfn.XLOOKUP(AY244,'Cleansing - Response'!$N:$N,'Cleansing - Response'!$O:$O,)</f>
        <v>Yes / Sometimes</v>
      </c>
      <c r="CI244" s="86">
        <f>IF(Form_Responses1811121314[[#This Row],[Answer - B7-3]]="Yes / Sometimes",1,0)</f>
        <v>1</v>
      </c>
      <c r="CJ244" s="86" t="str">
        <f>_xlfn.XLOOKUP(AZ244,'Cleansing - Response'!$N:$N,'Cleansing - Response'!$O:$O,)</f>
        <v>No</v>
      </c>
      <c r="CK244" s="86">
        <f>IF(Form_Responses1811121314[[#This Row],[Answer - B7-4]]="Yes / Sometimes",1,0)</f>
        <v>0</v>
      </c>
      <c r="CL244" s="86" t="str">
        <f>_xlfn.XLOOKUP(BA244,'Cleansing - Response'!$N:$N,'Cleansing - Response'!$O:$O,)</f>
        <v>Yes / Sometimes</v>
      </c>
      <c r="CM244" s="86">
        <f>IF(Form_Responses1811121314[[#This Row],[Answer - B7-5]]="Yes / Sometimes",1,0)</f>
        <v>1</v>
      </c>
      <c r="CN244" s="86" t="str">
        <f>_xlfn.XLOOKUP(BB244,'Cleansing - Response'!$N:$N,'Cleansing - Response'!$O:$O,)</f>
        <v>Yes / Sometimes</v>
      </c>
      <c r="CO244" s="86">
        <f>IF(Form_Responses1811121314[[#This Row],[Answer - B7-6]]="Yes / Sometimes",1,0)</f>
        <v>1</v>
      </c>
      <c r="CP244" s="87" t="str">
        <f>IF(COUNTIF(Form_Responses1811121314[[#This Row],[Answer - B7-1]:[Answer - B7-6]], "Yes / Sometimes") &gt; 4, "More than 4 times","Up to 4 times")</f>
        <v>Up to 4 times</v>
      </c>
      <c r="CQ244" s="152">
        <f>IF(Form_Responses1811121314[[#This Row],[Answer - B7 (Overall)]]="More than 4 times",1,0)</f>
        <v>0</v>
      </c>
    </row>
    <row r="245" spans="1:95" ht="13.2" hidden="1" x14ac:dyDescent="0.25">
      <c r="A245" s="82">
        <v>45573.448091782411</v>
      </c>
      <c r="B245" s="83" t="s">
        <v>720</v>
      </c>
      <c r="C245" s="83">
        <v>100219080534</v>
      </c>
      <c r="D245" s="83">
        <v>97.73</v>
      </c>
      <c r="E245" s="83">
        <v>0.83</v>
      </c>
      <c r="F245" s="83" t="s">
        <v>423</v>
      </c>
      <c r="G245" s="83" t="s">
        <v>539</v>
      </c>
      <c r="H245" s="83" t="s">
        <v>716</v>
      </c>
      <c r="I245" s="83" t="s">
        <v>63</v>
      </c>
      <c r="J245" s="83" t="s">
        <v>64</v>
      </c>
      <c r="K245" s="83" t="s">
        <v>64</v>
      </c>
      <c r="L245" s="83" t="s">
        <v>64</v>
      </c>
      <c r="M245" s="83" t="s">
        <v>84</v>
      </c>
      <c r="N245" s="83" t="s">
        <v>64</v>
      </c>
      <c r="O245" s="83" t="s">
        <v>84</v>
      </c>
      <c r="P245" s="83" t="s">
        <v>84</v>
      </c>
      <c r="Q245" s="83" t="s">
        <v>84</v>
      </c>
      <c r="R245" s="83" t="s">
        <v>84</v>
      </c>
      <c r="S245" s="83" t="s">
        <v>84</v>
      </c>
      <c r="T245" s="83" t="s">
        <v>64</v>
      </c>
      <c r="U245" s="83" t="s">
        <v>64</v>
      </c>
      <c r="V245" s="83" t="s">
        <v>84</v>
      </c>
      <c r="W245" s="83" t="s">
        <v>84</v>
      </c>
      <c r="X245" s="83" t="s">
        <v>84</v>
      </c>
      <c r="Y245" s="83" t="s">
        <v>64</v>
      </c>
      <c r="Z245" s="83" t="s">
        <v>66</v>
      </c>
      <c r="AA245" s="83" t="s">
        <v>66</v>
      </c>
      <c r="AB245" s="83" t="s">
        <v>66</v>
      </c>
      <c r="AC245" s="83" t="s">
        <v>66</v>
      </c>
      <c r="AD245" s="83" t="s">
        <v>66</v>
      </c>
      <c r="AE245" s="83" t="s">
        <v>66</v>
      </c>
      <c r="AF245" s="83" t="s">
        <v>66</v>
      </c>
      <c r="AG245" s="83" t="s">
        <v>66</v>
      </c>
      <c r="AH245" s="83" t="s">
        <v>66</v>
      </c>
      <c r="AI245" s="83" t="s">
        <v>79</v>
      </c>
      <c r="AJ245" s="83" t="s">
        <v>66</v>
      </c>
      <c r="AK245" s="83" t="s">
        <v>66</v>
      </c>
      <c r="AL245" s="83" t="s">
        <v>66</v>
      </c>
      <c r="AM245" s="83" t="s">
        <v>66</v>
      </c>
      <c r="AN245" s="83" t="s">
        <v>66</v>
      </c>
      <c r="AO245" s="83" t="s">
        <v>66</v>
      </c>
      <c r="AP245" s="83" t="s">
        <v>67</v>
      </c>
      <c r="AQ245" s="83" t="s">
        <v>67</v>
      </c>
      <c r="AR245" s="83" t="s">
        <v>86</v>
      </c>
      <c r="AS245" s="83" t="s">
        <v>115</v>
      </c>
      <c r="AT245" s="83" t="s">
        <v>69</v>
      </c>
      <c r="AU245" s="83" t="s">
        <v>70</v>
      </c>
      <c r="AV245" s="83" t="s">
        <v>71</v>
      </c>
      <c r="AW245" s="83" t="s">
        <v>72</v>
      </c>
      <c r="AX245" s="83" t="s">
        <v>72</v>
      </c>
      <c r="AY245" s="83" t="s">
        <v>72</v>
      </c>
      <c r="AZ245" s="83" t="s">
        <v>72</v>
      </c>
      <c r="BA245" s="83" t="s">
        <v>72</v>
      </c>
      <c r="BB245" s="83" t="s">
        <v>72</v>
      </c>
      <c r="BC245" s="83" t="s">
        <v>73</v>
      </c>
      <c r="BD245" s="83"/>
      <c r="BE245" s="83" t="s">
        <v>73</v>
      </c>
      <c r="BF245" s="83"/>
      <c r="BG245" s="87" t="s">
        <v>631</v>
      </c>
      <c r="BH245" s="86" t="s">
        <v>60</v>
      </c>
      <c r="BI245" s="76" t="s">
        <v>1414</v>
      </c>
      <c r="BJ245">
        <f t="shared" si="9"/>
        <v>7</v>
      </c>
      <c r="BK245" s="87">
        <f t="shared" si="10"/>
        <v>48</v>
      </c>
      <c r="BL245" s="87"/>
      <c r="BM245" s="86" t="str">
        <f>_xlfn.XLOOKUP(Form_Responses1811121314[[#This Row],[Sekolah School (Cleansed)]],'Quality Check'!$B$11:$B$14,'Quality Check'!$C$11:$C$14,)</f>
        <v>Urban</v>
      </c>
      <c r="BN245" s="86" t="str">
        <f>_xlfn.XLOOKUP(Form_Responses1811121314[[#This Row],[Sekolah School (Cleansed)]],'Quality Check'!$B$11:$B$14,'Quality Check'!$D$11:$D$14,)</f>
        <v>Intervention Group (IG)</v>
      </c>
      <c r="BO245" s="87" t="str">
        <f>_xlfn.XLOOKUP(AS245,'Cleansing - Toothpaste Brand'!A:A,'Cleansing - Toothpaste Brand'!B:B,)</f>
        <v>Darlie</v>
      </c>
      <c r="BP245" s="87"/>
      <c r="BQ24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45" s="86" t="str">
        <f>_xlfn.XLOOKUP(AP245,'Cleansing - Response'!E:E,'Cleansing - Response'!F:F,)</f>
        <v>2 days and more</v>
      </c>
      <c r="BS245" s="86">
        <f>IF(Form_Responses1811121314[[#This Row],[Answer - B1]]="2 days and more",1,0)</f>
        <v>1</v>
      </c>
      <c r="BT245" s="86" t="str">
        <f>_xlfn.XLOOKUP(AQ245,'Cleansing - Response'!E:E,'Cleansing - Response'!F:F,)</f>
        <v>2 days and more</v>
      </c>
      <c r="BU245" s="86">
        <f>IF(Form_Responses1811121314[[#This Row],[Answer - B2]]="2 days and more",1,0)</f>
        <v>1</v>
      </c>
      <c r="BV245" s="86" t="str">
        <f t="shared" si="11"/>
        <v>Ya / Yes</v>
      </c>
      <c r="BW245" s="86">
        <f>IF(Form_Responses1811121314[[#This Row],[Answer - B3]]="Ya / Yes",1,0)</f>
        <v>1</v>
      </c>
      <c r="BX245" s="86" t="str">
        <f>_xlfn.XLOOKUP(AT245,'Cleansing - Response'!E:E,'Cleansing - Response'!F:F,)</f>
        <v>Rarely / Sometimes</v>
      </c>
      <c r="BY245" s="86">
        <f>IF(Form_Responses1811121314[[#This Row],[Answer - B4]]="Always",1,0)</f>
        <v>0</v>
      </c>
      <c r="BZ245" s="86" t="str">
        <f>_xlfn.XLOOKUP(AU245,'Cleansing - Response'!H:H,'Cleansing - Response'!I:I,)</f>
        <v>Sometimes / When in need</v>
      </c>
      <c r="CA245" s="86">
        <f>IF(Form_Responses1811121314[[#This Row],[Answer - B5]]="Sometimes / When in need",2,IF(Form_Responses1811121314[[#This Row],[Answer - B5]]="Using dental floss at least once",1,0))</f>
        <v>2</v>
      </c>
      <c r="CB245" s="86" t="str">
        <f>_xlfn.XLOOKUP(AV245,'Cleansing - Response'!K:K,'Cleansing - Response'!L:L,)</f>
        <v>Up to 1 time a day</v>
      </c>
      <c r="CC245" s="86">
        <f>IF(Form_Responses1811121314[[#This Row],[Answer - B6]]="More than 1 time a day",1,0)</f>
        <v>0</v>
      </c>
      <c r="CD245" s="86" t="str">
        <f>_xlfn.XLOOKUP(AW245,'Cleansing - Response'!$N:$N,'Cleansing - Response'!$O:$O,)</f>
        <v>Yes / Sometimes</v>
      </c>
      <c r="CE245" s="86">
        <f>IF(Form_Responses1811121314[[#This Row],[Answer - B7-1]]="Yes / Sometimes",1,0)</f>
        <v>1</v>
      </c>
      <c r="CF245" s="86" t="str">
        <f>_xlfn.XLOOKUP(AX245,'Cleansing - Response'!$N:$N,'Cleansing - Response'!$O:$O,)</f>
        <v>Yes / Sometimes</v>
      </c>
      <c r="CG245" s="86">
        <f>IF(Form_Responses1811121314[[#This Row],[Answer - B7-2]]="Yes / Sometimes",1,0)</f>
        <v>1</v>
      </c>
      <c r="CH245" s="86" t="str">
        <f>_xlfn.XLOOKUP(AY245,'Cleansing - Response'!$N:$N,'Cleansing - Response'!$O:$O,)</f>
        <v>Yes / Sometimes</v>
      </c>
      <c r="CI245" s="86">
        <f>IF(Form_Responses1811121314[[#This Row],[Answer - B7-3]]="Yes / Sometimes",1,0)</f>
        <v>1</v>
      </c>
      <c r="CJ245" s="86" t="str">
        <f>_xlfn.XLOOKUP(AZ245,'Cleansing - Response'!$N:$N,'Cleansing - Response'!$O:$O,)</f>
        <v>Yes / Sometimes</v>
      </c>
      <c r="CK245" s="86">
        <f>IF(Form_Responses1811121314[[#This Row],[Answer - B7-4]]="Yes / Sometimes",1,0)</f>
        <v>1</v>
      </c>
      <c r="CL245" s="86" t="str">
        <f>_xlfn.XLOOKUP(BA245,'Cleansing - Response'!$N:$N,'Cleansing - Response'!$O:$O,)</f>
        <v>Yes / Sometimes</v>
      </c>
      <c r="CM245" s="86">
        <f>IF(Form_Responses1811121314[[#This Row],[Answer - B7-5]]="Yes / Sometimes",1,0)</f>
        <v>1</v>
      </c>
      <c r="CN245" s="86" t="str">
        <f>_xlfn.XLOOKUP(BB245,'Cleansing - Response'!$N:$N,'Cleansing - Response'!$O:$O,)</f>
        <v>Yes / Sometimes</v>
      </c>
      <c r="CO245" s="86">
        <f>IF(Form_Responses1811121314[[#This Row],[Answer - B7-6]]="Yes / Sometimes",1,0)</f>
        <v>1</v>
      </c>
      <c r="CP245" s="87" t="str">
        <f>IF(COUNTIF(Form_Responses1811121314[[#This Row],[Answer - B7-1]:[Answer - B7-6]], "Yes / Sometimes") &gt; 4, "More than 4 times","Up to 4 times")</f>
        <v>More than 4 times</v>
      </c>
      <c r="CQ245" s="152">
        <f>IF(Form_Responses1811121314[[#This Row],[Answer - B7 (Overall)]]="More than 4 times",1,0)</f>
        <v>1</v>
      </c>
    </row>
    <row r="246" spans="1:95" ht="13.2" hidden="1" x14ac:dyDescent="0.25">
      <c r="A246" s="82">
        <v>45573.448971296297</v>
      </c>
      <c r="B246" s="83" t="s">
        <v>721</v>
      </c>
      <c r="C246" s="83">
        <v>100713080548</v>
      </c>
      <c r="D246" s="83">
        <v>5.4</v>
      </c>
      <c r="E246" s="83">
        <v>0.13</v>
      </c>
      <c r="F246" s="83" t="s">
        <v>423</v>
      </c>
      <c r="G246" s="83" t="s">
        <v>76</v>
      </c>
      <c r="H246" s="83" t="s">
        <v>683</v>
      </c>
      <c r="I246" s="83" t="s">
        <v>63</v>
      </c>
      <c r="J246" s="83" t="s">
        <v>64</v>
      </c>
      <c r="K246" s="83" t="s">
        <v>64</v>
      </c>
      <c r="L246" s="83" t="s">
        <v>64</v>
      </c>
      <c r="M246" s="83" t="s">
        <v>84</v>
      </c>
      <c r="N246" s="83" t="s">
        <v>64</v>
      </c>
      <c r="O246" s="83" t="s">
        <v>64</v>
      </c>
      <c r="P246" s="83" t="s">
        <v>84</v>
      </c>
      <c r="Q246" s="83" t="s">
        <v>64</v>
      </c>
      <c r="R246" s="83" t="s">
        <v>64</v>
      </c>
      <c r="S246" s="83" t="s">
        <v>78</v>
      </c>
      <c r="T246" s="83" t="s">
        <v>64</v>
      </c>
      <c r="U246" s="83" t="s">
        <v>64</v>
      </c>
      <c r="V246" s="83" t="s">
        <v>64</v>
      </c>
      <c r="W246" s="83" t="s">
        <v>64</v>
      </c>
      <c r="X246" s="83" t="s">
        <v>64</v>
      </c>
      <c r="Y246" s="83" t="s">
        <v>64</v>
      </c>
      <c r="Z246" s="83" t="s">
        <v>65</v>
      </c>
      <c r="AA246" s="83" t="s">
        <v>65</v>
      </c>
      <c r="AB246" s="83" t="s">
        <v>65</v>
      </c>
      <c r="AC246" s="83" t="s">
        <v>65</v>
      </c>
      <c r="AD246" s="83" t="s">
        <v>65</v>
      </c>
      <c r="AE246" s="83" t="s">
        <v>65</v>
      </c>
      <c r="AF246" s="83" t="s">
        <v>66</v>
      </c>
      <c r="AG246" s="83" t="s">
        <v>65</v>
      </c>
      <c r="AH246" s="83" t="s">
        <v>65</v>
      </c>
      <c r="AI246" s="83" t="s">
        <v>79</v>
      </c>
      <c r="AJ246" s="83" t="s">
        <v>65</v>
      </c>
      <c r="AK246" s="83" t="s">
        <v>65</v>
      </c>
      <c r="AL246" s="83" t="s">
        <v>65</v>
      </c>
      <c r="AM246" s="83" t="s">
        <v>65</v>
      </c>
      <c r="AN246" s="83" t="s">
        <v>66</v>
      </c>
      <c r="AO246" s="83" t="s">
        <v>65</v>
      </c>
      <c r="AP246" s="83" t="s">
        <v>85</v>
      </c>
      <c r="AQ246" s="83" t="s">
        <v>85</v>
      </c>
      <c r="AR246" s="83" t="s">
        <v>86</v>
      </c>
      <c r="AS246" s="83" t="s">
        <v>68</v>
      </c>
      <c r="AT246" s="83" t="s">
        <v>87</v>
      </c>
      <c r="AU246" s="83" t="s">
        <v>93</v>
      </c>
      <c r="AV246" s="83" t="s">
        <v>71</v>
      </c>
      <c r="AW246" s="83" t="s">
        <v>72</v>
      </c>
      <c r="AX246" s="83" t="s">
        <v>72</v>
      </c>
      <c r="AY246" s="83" t="s">
        <v>63</v>
      </c>
      <c r="AZ246" s="83" t="s">
        <v>63</v>
      </c>
      <c r="BA246" s="83" t="s">
        <v>72</v>
      </c>
      <c r="BB246" s="83" t="s">
        <v>72</v>
      </c>
      <c r="BC246" s="83" t="s">
        <v>73</v>
      </c>
      <c r="BD246" s="83"/>
      <c r="BE246" s="83" t="s">
        <v>73</v>
      </c>
      <c r="BF246" s="83"/>
      <c r="BG246" s="87" t="s">
        <v>631</v>
      </c>
      <c r="BH246" s="86" t="s">
        <v>60</v>
      </c>
      <c r="BI246" s="76" t="s">
        <v>1414</v>
      </c>
      <c r="BJ246">
        <f t="shared" si="9"/>
        <v>13</v>
      </c>
      <c r="BK246" s="87">
        <f t="shared" si="10"/>
        <v>61</v>
      </c>
      <c r="BL246" s="87"/>
      <c r="BM246" s="86" t="str">
        <f>_xlfn.XLOOKUP(Form_Responses1811121314[[#This Row],[Sekolah School (Cleansed)]],'Quality Check'!$B$11:$B$14,'Quality Check'!$C$11:$C$14,)</f>
        <v>Urban</v>
      </c>
      <c r="BN246" s="86" t="str">
        <f>_xlfn.XLOOKUP(Form_Responses1811121314[[#This Row],[Sekolah School (Cleansed)]],'Quality Check'!$B$11:$B$14,'Quality Check'!$D$11:$D$14,)</f>
        <v>Intervention Group (IG)</v>
      </c>
      <c r="BO246" s="87" t="str">
        <f>_xlfn.XLOOKUP(AS246,'Cleansing - Toothpaste Brand'!A:A,'Cleansing - Toothpaste Brand'!B:B,)</f>
        <v>Colgate</v>
      </c>
      <c r="BP246" s="87"/>
      <c r="BQ24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46" s="86" t="str">
        <f>_xlfn.XLOOKUP(AP246,'Cleansing - Response'!E:E,'Cleansing - Response'!F:F,)</f>
        <v>2 days and more</v>
      </c>
      <c r="BS246" s="86">
        <f>IF(Form_Responses1811121314[[#This Row],[Answer - B1]]="2 days and more",1,0)</f>
        <v>1</v>
      </c>
      <c r="BT246" s="86" t="str">
        <f>_xlfn.XLOOKUP(AQ246,'Cleansing - Response'!E:E,'Cleansing - Response'!F:F,)</f>
        <v>2 days and more</v>
      </c>
      <c r="BU246" s="86">
        <f>IF(Form_Responses1811121314[[#This Row],[Answer - B2]]="2 days and more",1,0)</f>
        <v>1</v>
      </c>
      <c r="BV246" s="86" t="str">
        <f t="shared" si="11"/>
        <v>Ya / Yes</v>
      </c>
      <c r="BW246" s="86">
        <f>IF(Form_Responses1811121314[[#This Row],[Answer - B3]]="Ya / Yes",1,0)</f>
        <v>1</v>
      </c>
      <c r="BX246" s="86" t="str">
        <f>_xlfn.XLOOKUP(AT246,'Cleansing - Response'!E:E,'Cleansing - Response'!F:F,)</f>
        <v>Always</v>
      </c>
      <c r="BY246" s="86">
        <f>IF(Form_Responses1811121314[[#This Row],[Answer - B4]]="Always",1,0)</f>
        <v>1</v>
      </c>
      <c r="BZ246" s="86" t="str">
        <f>_xlfn.XLOOKUP(AU246,'Cleansing - Response'!H:H,'Cleansing - Response'!I:I,)</f>
        <v>Not using dental floss</v>
      </c>
      <c r="CA246" s="86">
        <f>IF(Form_Responses1811121314[[#This Row],[Answer - B5]]="Sometimes / When in need",2,IF(Form_Responses1811121314[[#This Row],[Answer - B5]]="Using dental floss at least once",1,0))</f>
        <v>0</v>
      </c>
      <c r="CB246" s="86" t="str">
        <f>_xlfn.XLOOKUP(AV246,'Cleansing - Response'!K:K,'Cleansing - Response'!L:L,)</f>
        <v>Up to 1 time a day</v>
      </c>
      <c r="CC246" s="86">
        <f>IF(Form_Responses1811121314[[#This Row],[Answer - B6]]="More than 1 time a day",1,0)</f>
        <v>0</v>
      </c>
      <c r="CD246" s="86" t="str">
        <f>_xlfn.XLOOKUP(AW246,'Cleansing - Response'!$N:$N,'Cleansing - Response'!$O:$O,)</f>
        <v>Yes / Sometimes</v>
      </c>
      <c r="CE246" s="86">
        <f>IF(Form_Responses1811121314[[#This Row],[Answer - B7-1]]="Yes / Sometimes",1,0)</f>
        <v>1</v>
      </c>
      <c r="CF246" s="86" t="str">
        <f>_xlfn.XLOOKUP(AX246,'Cleansing - Response'!$N:$N,'Cleansing - Response'!$O:$O,)</f>
        <v>Yes / Sometimes</v>
      </c>
      <c r="CG246" s="86">
        <f>IF(Form_Responses1811121314[[#This Row],[Answer - B7-2]]="Yes / Sometimes",1,0)</f>
        <v>1</v>
      </c>
      <c r="CH246" s="86" t="str">
        <f>_xlfn.XLOOKUP(AY246,'Cleansing - Response'!$N:$N,'Cleansing - Response'!$O:$O,)</f>
        <v>Yes / Sometimes</v>
      </c>
      <c r="CI246" s="86">
        <f>IF(Form_Responses1811121314[[#This Row],[Answer - B7-3]]="Yes / Sometimes",1,0)</f>
        <v>1</v>
      </c>
      <c r="CJ246" s="86" t="str">
        <f>_xlfn.XLOOKUP(AZ246,'Cleansing - Response'!$N:$N,'Cleansing - Response'!$O:$O,)</f>
        <v>Yes / Sometimes</v>
      </c>
      <c r="CK246" s="86">
        <f>IF(Form_Responses1811121314[[#This Row],[Answer - B7-4]]="Yes / Sometimes",1,0)</f>
        <v>1</v>
      </c>
      <c r="CL246" s="86" t="str">
        <f>_xlfn.XLOOKUP(BA246,'Cleansing - Response'!$N:$N,'Cleansing - Response'!$O:$O,)</f>
        <v>Yes / Sometimes</v>
      </c>
      <c r="CM246" s="86">
        <f>IF(Form_Responses1811121314[[#This Row],[Answer - B7-5]]="Yes / Sometimes",1,0)</f>
        <v>1</v>
      </c>
      <c r="CN246" s="86" t="str">
        <f>_xlfn.XLOOKUP(BB246,'Cleansing - Response'!$N:$N,'Cleansing - Response'!$O:$O,)</f>
        <v>Yes / Sometimes</v>
      </c>
      <c r="CO246" s="86">
        <f>IF(Form_Responses1811121314[[#This Row],[Answer - B7-6]]="Yes / Sometimes",1,0)</f>
        <v>1</v>
      </c>
      <c r="CP246" s="87" t="str">
        <f>IF(COUNTIF(Form_Responses1811121314[[#This Row],[Answer - B7-1]:[Answer - B7-6]], "Yes / Sometimes") &gt; 4, "More than 4 times","Up to 4 times")</f>
        <v>More than 4 times</v>
      </c>
      <c r="CQ246" s="152">
        <f>IF(Form_Responses1811121314[[#This Row],[Answer - B7 (Overall)]]="More than 4 times",1,0)</f>
        <v>1</v>
      </c>
    </row>
    <row r="247" spans="1:95" ht="13.2" hidden="1" x14ac:dyDescent="0.25">
      <c r="A247" s="82">
        <v>45573.450111967592</v>
      </c>
      <c r="B247" s="83" t="s">
        <v>722</v>
      </c>
      <c r="C247" s="83">
        <v>100805080326</v>
      </c>
      <c r="D247" s="83">
        <v>74.11</v>
      </c>
      <c r="E247" s="83">
        <v>0.67</v>
      </c>
      <c r="F247" s="83" t="s">
        <v>423</v>
      </c>
      <c r="G247" s="83" t="s">
        <v>76</v>
      </c>
      <c r="H247" s="83" t="s">
        <v>631</v>
      </c>
      <c r="I247" s="83" t="s">
        <v>63</v>
      </c>
      <c r="J247" s="83" t="s">
        <v>64</v>
      </c>
      <c r="K247" s="83" t="s">
        <v>84</v>
      </c>
      <c r="L247" s="83" t="s">
        <v>64</v>
      </c>
      <c r="M247" s="83" t="s">
        <v>84</v>
      </c>
      <c r="N247" s="83" t="s">
        <v>84</v>
      </c>
      <c r="O247" s="83" t="s">
        <v>64</v>
      </c>
      <c r="P247" s="83" t="s">
        <v>64</v>
      </c>
      <c r="Q247" s="83" t="s">
        <v>78</v>
      </c>
      <c r="R247" s="83" t="s">
        <v>64</v>
      </c>
      <c r="S247" s="83" t="s">
        <v>64</v>
      </c>
      <c r="T247" s="83" t="s">
        <v>64</v>
      </c>
      <c r="U247" s="83" t="s">
        <v>84</v>
      </c>
      <c r="V247" s="83" t="s">
        <v>84</v>
      </c>
      <c r="W247" s="83" t="s">
        <v>64</v>
      </c>
      <c r="X247" s="83" t="s">
        <v>64</v>
      </c>
      <c r="Y247" s="83" t="s">
        <v>64</v>
      </c>
      <c r="Z247" s="83" t="s">
        <v>65</v>
      </c>
      <c r="AA247" s="83" t="s">
        <v>66</v>
      </c>
      <c r="AB247" s="83" t="s">
        <v>66</v>
      </c>
      <c r="AC247" s="83" t="s">
        <v>66</v>
      </c>
      <c r="AD247" s="83" t="s">
        <v>66</v>
      </c>
      <c r="AE247" s="83" t="s">
        <v>66</v>
      </c>
      <c r="AF247" s="83" t="s">
        <v>66</v>
      </c>
      <c r="AG247" s="83" t="s">
        <v>66</v>
      </c>
      <c r="AH247" s="83" t="s">
        <v>79</v>
      </c>
      <c r="AI247" s="83" t="s">
        <v>79</v>
      </c>
      <c r="AJ247" s="83" t="s">
        <v>66</v>
      </c>
      <c r="AK247" s="83" t="s">
        <v>66</v>
      </c>
      <c r="AL247" s="83" t="s">
        <v>66</v>
      </c>
      <c r="AM247" s="83" t="s">
        <v>66</v>
      </c>
      <c r="AN247" s="83" t="s">
        <v>66</v>
      </c>
      <c r="AO247" s="83" t="s">
        <v>66</v>
      </c>
      <c r="AP247" s="83" t="s">
        <v>67</v>
      </c>
      <c r="AQ247" s="83" t="s">
        <v>67</v>
      </c>
      <c r="AR247" s="83" t="s">
        <v>86</v>
      </c>
      <c r="AS247" s="83" t="s">
        <v>68</v>
      </c>
      <c r="AT247" s="83" t="s">
        <v>69</v>
      </c>
      <c r="AU247" s="83" t="s">
        <v>70</v>
      </c>
      <c r="AV247" s="83" t="s">
        <v>71</v>
      </c>
      <c r="AW247" s="83" t="s">
        <v>72</v>
      </c>
      <c r="AX247" s="83" t="s">
        <v>72</v>
      </c>
      <c r="AY247" s="83" t="s">
        <v>72</v>
      </c>
      <c r="AZ247" s="83" t="s">
        <v>72</v>
      </c>
      <c r="BA247" s="83" t="s">
        <v>72</v>
      </c>
      <c r="BB247" s="83" t="s">
        <v>73</v>
      </c>
      <c r="BC247" s="83" t="s">
        <v>73</v>
      </c>
      <c r="BD247" s="83"/>
      <c r="BE247" s="83" t="s">
        <v>73</v>
      </c>
      <c r="BF247" s="83"/>
      <c r="BG247" s="87" t="s">
        <v>631</v>
      </c>
      <c r="BH247" s="86" t="s">
        <v>60</v>
      </c>
      <c r="BI247" s="76" t="s">
        <v>1414</v>
      </c>
      <c r="BJ247">
        <f t="shared" si="9"/>
        <v>10</v>
      </c>
      <c r="BK247" s="87">
        <f t="shared" si="10"/>
        <v>48</v>
      </c>
      <c r="BL247" s="87"/>
      <c r="BM247" s="86" t="str">
        <f>_xlfn.XLOOKUP(Form_Responses1811121314[[#This Row],[Sekolah School (Cleansed)]],'Quality Check'!$B$11:$B$14,'Quality Check'!$C$11:$C$14,)</f>
        <v>Urban</v>
      </c>
      <c r="BN247" s="86" t="str">
        <f>_xlfn.XLOOKUP(Form_Responses1811121314[[#This Row],[Sekolah School (Cleansed)]],'Quality Check'!$B$11:$B$14,'Quality Check'!$D$11:$D$14,)</f>
        <v>Intervention Group (IG)</v>
      </c>
      <c r="BO247" s="87" t="str">
        <f>_xlfn.XLOOKUP(AS247,'Cleansing - Toothpaste Brand'!A:A,'Cleansing - Toothpaste Brand'!B:B,)</f>
        <v>Colgate</v>
      </c>
      <c r="BP247" s="87"/>
      <c r="BQ24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47" s="86" t="str">
        <f>_xlfn.XLOOKUP(AP247,'Cleansing - Response'!E:E,'Cleansing - Response'!F:F,)</f>
        <v>2 days and more</v>
      </c>
      <c r="BS247" s="86">
        <f>IF(Form_Responses1811121314[[#This Row],[Answer - B1]]="2 days and more",1,0)</f>
        <v>1</v>
      </c>
      <c r="BT247" s="86" t="str">
        <f>_xlfn.XLOOKUP(AQ247,'Cleansing - Response'!E:E,'Cleansing - Response'!F:F,)</f>
        <v>2 days and more</v>
      </c>
      <c r="BU247" s="86">
        <f>IF(Form_Responses1811121314[[#This Row],[Answer - B2]]="2 days and more",1,0)</f>
        <v>1</v>
      </c>
      <c r="BV247" s="86" t="str">
        <f t="shared" si="11"/>
        <v>Ya / Yes</v>
      </c>
      <c r="BW247" s="86">
        <f>IF(Form_Responses1811121314[[#This Row],[Answer - B3]]="Ya / Yes",1,0)</f>
        <v>1</v>
      </c>
      <c r="BX247" s="86" t="str">
        <f>_xlfn.XLOOKUP(AT247,'Cleansing - Response'!E:E,'Cleansing - Response'!F:F,)</f>
        <v>Rarely / Sometimes</v>
      </c>
      <c r="BY247" s="86">
        <f>IF(Form_Responses1811121314[[#This Row],[Answer - B4]]="Always",1,0)</f>
        <v>0</v>
      </c>
      <c r="BZ247" s="86" t="str">
        <f>_xlfn.XLOOKUP(AU247,'Cleansing - Response'!H:H,'Cleansing - Response'!I:I,)</f>
        <v>Sometimes / When in need</v>
      </c>
      <c r="CA247" s="86">
        <f>IF(Form_Responses1811121314[[#This Row],[Answer - B5]]="Sometimes / When in need",2,IF(Form_Responses1811121314[[#This Row],[Answer - B5]]="Using dental floss at least once",1,0))</f>
        <v>2</v>
      </c>
      <c r="CB247" s="86" t="str">
        <f>_xlfn.XLOOKUP(AV247,'Cleansing - Response'!K:K,'Cleansing - Response'!L:L,)</f>
        <v>Up to 1 time a day</v>
      </c>
      <c r="CC247" s="86">
        <f>IF(Form_Responses1811121314[[#This Row],[Answer - B6]]="More than 1 time a day",1,0)</f>
        <v>0</v>
      </c>
      <c r="CD247" s="86" t="str">
        <f>_xlfn.XLOOKUP(AW247,'Cleansing - Response'!$N:$N,'Cleansing - Response'!$O:$O,)</f>
        <v>Yes / Sometimes</v>
      </c>
      <c r="CE247" s="86">
        <f>IF(Form_Responses1811121314[[#This Row],[Answer - B7-1]]="Yes / Sometimes",1,0)</f>
        <v>1</v>
      </c>
      <c r="CF247" s="86" t="str">
        <f>_xlfn.XLOOKUP(AX247,'Cleansing - Response'!$N:$N,'Cleansing - Response'!$O:$O,)</f>
        <v>Yes / Sometimes</v>
      </c>
      <c r="CG247" s="86">
        <f>IF(Form_Responses1811121314[[#This Row],[Answer - B7-2]]="Yes / Sometimes",1,0)</f>
        <v>1</v>
      </c>
      <c r="CH247" s="86" t="str">
        <f>_xlfn.XLOOKUP(AY247,'Cleansing - Response'!$N:$N,'Cleansing - Response'!$O:$O,)</f>
        <v>Yes / Sometimes</v>
      </c>
      <c r="CI247" s="86">
        <f>IF(Form_Responses1811121314[[#This Row],[Answer - B7-3]]="Yes / Sometimes",1,0)</f>
        <v>1</v>
      </c>
      <c r="CJ247" s="86" t="str">
        <f>_xlfn.XLOOKUP(AZ247,'Cleansing - Response'!$N:$N,'Cleansing - Response'!$O:$O,)</f>
        <v>Yes / Sometimes</v>
      </c>
      <c r="CK247" s="86">
        <f>IF(Form_Responses1811121314[[#This Row],[Answer - B7-4]]="Yes / Sometimes",1,0)</f>
        <v>1</v>
      </c>
      <c r="CL247" s="86" t="str">
        <f>_xlfn.XLOOKUP(BA247,'Cleansing - Response'!$N:$N,'Cleansing - Response'!$O:$O,)</f>
        <v>Yes / Sometimes</v>
      </c>
      <c r="CM247" s="86">
        <f>IF(Form_Responses1811121314[[#This Row],[Answer - B7-5]]="Yes / Sometimes",1,0)</f>
        <v>1</v>
      </c>
      <c r="CN247" s="86" t="str">
        <f>_xlfn.XLOOKUP(BB247,'Cleansing - Response'!$N:$N,'Cleansing - Response'!$O:$O,)</f>
        <v>No</v>
      </c>
      <c r="CO247" s="86">
        <f>IF(Form_Responses1811121314[[#This Row],[Answer - B7-6]]="Yes / Sometimes",1,0)</f>
        <v>0</v>
      </c>
      <c r="CP247" s="87" t="str">
        <f>IF(COUNTIF(Form_Responses1811121314[[#This Row],[Answer - B7-1]:[Answer - B7-6]], "Yes / Sometimes") &gt; 4, "More than 4 times","Up to 4 times")</f>
        <v>More than 4 times</v>
      </c>
      <c r="CQ247" s="152">
        <f>IF(Form_Responses1811121314[[#This Row],[Answer - B7 (Overall)]]="More than 4 times",1,0)</f>
        <v>1</v>
      </c>
    </row>
    <row r="248" spans="1:95" ht="13.2" hidden="1" x14ac:dyDescent="0.25">
      <c r="A248" s="82">
        <v>45573.451085393521</v>
      </c>
      <c r="B248" s="83" t="s">
        <v>723</v>
      </c>
      <c r="C248" s="83">
        <v>100105080130</v>
      </c>
      <c r="D248" s="83">
        <v>14.3</v>
      </c>
      <c r="E248" s="83">
        <v>0.5</v>
      </c>
      <c r="F248" s="83" t="s">
        <v>423</v>
      </c>
      <c r="G248" s="83" t="s">
        <v>76</v>
      </c>
      <c r="H248" s="83" t="s">
        <v>631</v>
      </c>
      <c r="I248" s="83" t="s">
        <v>63</v>
      </c>
      <c r="J248" s="83" t="s">
        <v>64</v>
      </c>
      <c r="K248" s="83" t="s">
        <v>84</v>
      </c>
      <c r="L248" s="83" t="s">
        <v>64</v>
      </c>
      <c r="M248" s="83" t="s">
        <v>84</v>
      </c>
      <c r="N248" s="83" t="s">
        <v>64</v>
      </c>
      <c r="O248" s="83" t="s">
        <v>64</v>
      </c>
      <c r="P248" s="83" t="s">
        <v>84</v>
      </c>
      <c r="Q248" s="83" t="s">
        <v>64</v>
      </c>
      <c r="R248" s="83" t="s">
        <v>64</v>
      </c>
      <c r="S248" s="83" t="s">
        <v>64</v>
      </c>
      <c r="T248" s="83" t="s">
        <v>64</v>
      </c>
      <c r="U248" s="83" t="s">
        <v>84</v>
      </c>
      <c r="V248" s="83" t="s">
        <v>64</v>
      </c>
      <c r="W248" s="83" t="s">
        <v>64</v>
      </c>
      <c r="X248" s="83" t="s">
        <v>64</v>
      </c>
      <c r="Y248" s="83" t="s">
        <v>64</v>
      </c>
      <c r="Z248" s="83" t="s">
        <v>65</v>
      </c>
      <c r="AA248" s="83" t="s">
        <v>65</v>
      </c>
      <c r="AB248" s="83" t="s">
        <v>65</v>
      </c>
      <c r="AC248" s="83" t="s">
        <v>65</v>
      </c>
      <c r="AD248" s="83" t="s">
        <v>65</v>
      </c>
      <c r="AE248" s="83" t="s">
        <v>65</v>
      </c>
      <c r="AF248" s="83" t="s">
        <v>65</v>
      </c>
      <c r="AG248" s="83" t="s">
        <v>65</v>
      </c>
      <c r="AH248" s="83" t="s">
        <v>65</v>
      </c>
      <c r="AI248" s="83" t="s">
        <v>79</v>
      </c>
      <c r="AJ248" s="83" t="s">
        <v>65</v>
      </c>
      <c r="AK248" s="83" t="s">
        <v>65</v>
      </c>
      <c r="AL248" s="83" t="s">
        <v>65</v>
      </c>
      <c r="AM248" s="83" t="s">
        <v>65</v>
      </c>
      <c r="AN248" s="83" t="s">
        <v>65</v>
      </c>
      <c r="AO248" s="83" t="s">
        <v>65</v>
      </c>
      <c r="AP248" s="83" t="s">
        <v>67</v>
      </c>
      <c r="AQ248" s="83" t="s">
        <v>67</v>
      </c>
      <c r="AR248" s="83" t="s">
        <v>86</v>
      </c>
      <c r="AS248" s="83" t="s">
        <v>68</v>
      </c>
      <c r="AT248" s="83" t="s">
        <v>87</v>
      </c>
      <c r="AU248" s="83" t="s">
        <v>70</v>
      </c>
      <c r="AV248" s="83" t="s">
        <v>71</v>
      </c>
      <c r="AW248" s="83" t="s">
        <v>73</v>
      </c>
      <c r="AX248" s="83" t="s">
        <v>73</v>
      </c>
      <c r="AY248" s="83" t="s">
        <v>63</v>
      </c>
      <c r="AZ248" s="83" t="s">
        <v>72</v>
      </c>
      <c r="BA248" s="83" t="s">
        <v>73</v>
      </c>
      <c r="BB248" s="83" t="s">
        <v>73</v>
      </c>
      <c r="BC248" s="83" t="s">
        <v>73</v>
      </c>
      <c r="BD248" s="83"/>
      <c r="BE248" s="83" t="s">
        <v>73</v>
      </c>
      <c r="BF248" s="83"/>
      <c r="BG248" s="87" t="s">
        <v>631</v>
      </c>
      <c r="BH248" s="86" t="s">
        <v>60</v>
      </c>
      <c r="BI248" s="76" t="s">
        <v>1414</v>
      </c>
      <c r="BJ248">
        <f t="shared" si="9"/>
        <v>12</v>
      </c>
      <c r="BK248" s="87">
        <f t="shared" si="10"/>
        <v>63</v>
      </c>
      <c r="BL248" s="87"/>
      <c r="BM248" s="86" t="str">
        <f>_xlfn.XLOOKUP(Form_Responses1811121314[[#This Row],[Sekolah School (Cleansed)]],'Quality Check'!$B$11:$B$14,'Quality Check'!$C$11:$C$14,)</f>
        <v>Urban</v>
      </c>
      <c r="BN248" s="86" t="str">
        <f>_xlfn.XLOOKUP(Form_Responses1811121314[[#This Row],[Sekolah School (Cleansed)]],'Quality Check'!$B$11:$B$14,'Quality Check'!$D$11:$D$14,)</f>
        <v>Intervention Group (IG)</v>
      </c>
      <c r="BO248" s="87" t="str">
        <f>_xlfn.XLOOKUP(AS248,'Cleansing - Toothpaste Brand'!A:A,'Cleansing - Toothpaste Brand'!B:B,)</f>
        <v>Colgate</v>
      </c>
      <c r="BP248" s="87"/>
      <c r="BQ24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48" s="86" t="str">
        <f>_xlfn.XLOOKUP(AP248,'Cleansing - Response'!E:E,'Cleansing - Response'!F:F,)</f>
        <v>2 days and more</v>
      </c>
      <c r="BS248" s="86">
        <f>IF(Form_Responses1811121314[[#This Row],[Answer - B1]]="2 days and more",1,0)</f>
        <v>1</v>
      </c>
      <c r="BT248" s="86" t="str">
        <f>_xlfn.XLOOKUP(AQ248,'Cleansing - Response'!E:E,'Cleansing - Response'!F:F,)</f>
        <v>2 days and more</v>
      </c>
      <c r="BU248" s="86">
        <f>IF(Form_Responses1811121314[[#This Row],[Answer - B2]]="2 days and more",1,0)</f>
        <v>1</v>
      </c>
      <c r="BV248" s="86" t="str">
        <f t="shared" si="11"/>
        <v>Ya / Yes</v>
      </c>
      <c r="BW248" s="86">
        <f>IF(Form_Responses1811121314[[#This Row],[Answer - B3]]="Ya / Yes",1,0)</f>
        <v>1</v>
      </c>
      <c r="BX248" s="86" t="str">
        <f>_xlfn.XLOOKUP(AT248,'Cleansing - Response'!E:E,'Cleansing - Response'!F:F,)</f>
        <v>Always</v>
      </c>
      <c r="BY248" s="86">
        <f>IF(Form_Responses1811121314[[#This Row],[Answer - B4]]="Always",1,0)</f>
        <v>1</v>
      </c>
      <c r="BZ248" s="86" t="str">
        <f>_xlfn.XLOOKUP(AU248,'Cleansing - Response'!H:H,'Cleansing - Response'!I:I,)</f>
        <v>Sometimes / When in need</v>
      </c>
      <c r="CA248" s="86">
        <f>IF(Form_Responses1811121314[[#This Row],[Answer - B5]]="Sometimes / When in need",2,IF(Form_Responses1811121314[[#This Row],[Answer - B5]]="Using dental floss at least once",1,0))</f>
        <v>2</v>
      </c>
      <c r="CB248" s="86" t="str">
        <f>_xlfn.XLOOKUP(AV248,'Cleansing - Response'!K:K,'Cleansing - Response'!L:L,)</f>
        <v>Up to 1 time a day</v>
      </c>
      <c r="CC248" s="86">
        <f>IF(Form_Responses1811121314[[#This Row],[Answer - B6]]="More than 1 time a day",1,0)</f>
        <v>0</v>
      </c>
      <c r="CD248" s="86" t="str">
        <f>_xlfn.XLOOKUP(AW248,'Cleansing - Response'!$N:$N,'Cleansing - Response'!$O:$O,)</f>
        <v>No</v>
      </c>
      <c r="CE248" s="86">
        <f>IF(Form_Responses1811121314[[#This Row],[Answer - B7-1]]="Yes / Sometimes",1,0)</f>
        <v>0</v>
      </c>
      <c r="CF248" s="86" t="str">
        <f>_xlfn.XLOOKUP(AX248,'Cleansing - Response'!$N:$N,'Cleansing - Response'!$O:$O,)</f>
        <v>No</v>
      </c>
      <c r="CG248" s="86">
        <f>IF(Form_Responses1811121314[[#This Row],[Answer - B7-2]]="Yes / Sometimes",1,0)</f>
        <v>0</v>
      </c>
      <c r="CH248" s="86" t="str">
        <f>_xlfn.XLOOKUP(AY248,'Cleansing - Response'!$N:$N,'Cleansing - Response'!$O:$O,)</f>
        <v>Yes / Sometimes</v>
      </c>
      <c r="CI248" s="86">
        <f>IF(Form_Responses1811121314[[#This Row],[Answer - B7-3]]="Yes / Sometimes",1,0)</f>
        <v>1</v>
      </c>
      <c r="CJ248" s="86" t="str">
        <f>_xlfn.XLOOKUP(AZ248,'Cleansing - Response'!$N:$N,'Cleansing - Response'!$O:$O,)</f>
        <v>Yes / Sometimes</v>
      </c>
      <c r="CK248" s="86">
        <f>IF(Form_Responses1811121314[[#This Row],[Answer - B7-4]]="Yes / Sometimes",1,0)</f>
        <v>1</v>
      </c>
      <c r="CL248" s="86" t="str">
        <f>_xlfn.XLOOKUP(BA248,'Cleansing - Response'!$N:$N,'Cleansing - Response'!$O:$O,)</f>
        <v>No</v>
      </c>
      <c r="CM248" s="86">
        <f>IF(Form_Responses1811121314[[#This Row],[Answer - B7-5]]="Yes / Sometimes",1,0)</f>
        <v>0</v>
      </c>
      <c r="CN248" s="86" t="str">
        <f>_xlfn.XLOOKUP(BB248,'Cleansing - Response'!$N:$N,'Cleansing - Response'!$O:$O,)</f>
        <v>No</v>
      </c>
      <c r="CO248" s="86">
        <f>IF(Form_Responses1811121314[[#This Row],[Answer - B7-6]]="Yes / Sometimes",1,0)</f>
        <v>0</v>
      </c>
      <c r="CP248" s="87" t="str">
        <f>IF(COUNTIF(Form_Responses1811121314[[#This Row],[Answer - B7-1]:[Answer - B7-6]], "Yes / Sometimes") &gt; 4, "More than 4 times","Up to 4 times")</f>
        <v>Up to 4 times</v>
      </c>
      <c r="CQ248" s="152">
        <f>IF(Form_Responses1811121314[[#This Row],[Answer - B7 (Overall)]]="More than 4 times",1,0)</f>
        <v>0</v>
      </c>
    </row>
    <row r="249" spans="1:95" ht="13.2" hidden="1" x14ac:dyDescent="0.25">
      <c r="A249" s="82">
        <v>45573.452762835645</v>
      </c>
      <c r="B249" s="83" t="s">
        <v>724</v>
      </c>
      <c r="C249" s="83">
        <v>101124080800</v>
      </c>
      <c r="D249" s="83">
        <v>100</v>
      </c>
      <c r="E249" s="83">
        <v>1</v>
      </c>
      <c r="F249" s="83" t="s">
        <v>423</v>
      </c>
      <c r="G249" s="83" t="s">
        <v>76</v>
      </c>
      <c r="H249" s="83" t="s">
        <v>683</v>
      </c>
      <c r="I249" s="83" t="s">
        <v>63</v>
      </c>
      <c r="J249" s="83" t="s">
        <v>64</v>
      </c>
      <c r="K249" s="83" t="s">
        <v>84</v>
      </c>
      <c r="L249" s="83" t="s">
        <v>64</v>
      </c>
      <c r="M249" s="83" t="s">
        <v>84</v>
      </c>
      <c r="N249" s="83" t="s">
        <v>64</v>
      </c>
      <c r="O249" s="83" t="s">
        <v>64</v>
      </c>
      <c r="P249" s="83" t="s">
        <v>64</v>
      </c>
      <c r="Q249" s="83" t="s">
        <v>64</v>
      </c>
      <c r="R249" s="83" t="s">
        <v>64</v>
      </c>
      <c r="S249" s="83" t="s">
        <v>64</v>
      </c>
      <c r="T249" s="83" t="s">
        <v>64</v>
      </c>
      <c r="U249" s="83" t="s">
        <v>64</v>
      </c>
      <c r="V249" s="83" t="s">
        <v>64</v>
      </c>
      <c r="W249" s="83" t="s">
        <v>64</v>
      </c>
      <c r="X249" s="83" t="s">
        <v>64</v>
      </c>
      <c r="Y249" s="83" t="s">
        <v>64</v>
      </c>
      <c r="Z249" s="83" t="s">
        <v>66</v>
      </c>
      <c r="AA249" s="83" t="s">
        <v>65</v>
      </c>
      <c r="AB249" s="83" t="s">
        <v>66</v>
      </c>
      <c r="AC249" s="83" t="s">
        <v>66</v>
      </c>
      <c r="AD249" s="83" t="s">
        <v>65</v>
      </c>
      <c r="AE249" s="83" t="s">
        <v>65</v>
      </c>
      <c r="AF249" s="83" t="s">
        <v>65</v>
      </c>
      <c r="AG249" s="83" t="s">
        <v>65</v>
      </c>
      <c r="AH249" s="83" t="s">
        <v>65</v>
      </c>
      <c r="AI249" s="83" t="s">
        <v>101</v>
      </c>
      <c r="AJ249" s="83" t="s">
        <v>65</v>
      </c>
      <c r="AK249" s="83" t="s">
        <v>65</v>
      </c>
      <c r="AL249" s="83" t="s">
        <v>65</v>
      </c>
      <c r="AM249" s="83" t="s">
        <v>65</v>
      </c>
      <c r="AN249" s="83" t="s">
        <v>65</v>
      </c>
      <c r="AO249" s="83" t="s">
        <v>65</v>
      </c>
      <c r="AP249" s="83" t="s">
        <v>67</v>
      </c>
      <c r="AQ249" s="83" t="s">
        <v>67</v>
      </c>
      <c r="AR249" s="83" t="s">
        <v>63</v>
      </c>
      <c r="AS249" s="83" t="s">
        <v>68</v>
      </c>
      <c r="AT249" s="83" t="s">
        <v>69</v>
      </c>
      <c r="AU249" s="83" t="s">
        <v>67</v>
      </c>
      <c r="AV249" s="83" t="s">
        <v>80</v>
      </c>
      <c r="AW249" s="83" t="s">
        <v>63</v>
      </c>
      <c r="AX249" s="83" t="s">
        <v>72</v>
      </c>
      <c r="AY249" s="83" t="s">
        <v>63</v>
      </c>
      <c r="AZ249" s="83" t="s">
        <v>72</v>
      </c>
      <c r="BA249" s="83" t="s">
        <v>63</v>
      </c>
      <c r="BB249" s="83" t="s">
        <v>73</v>
      </c>
      <c r="BC249" s="83" t="s">
        <v>73</v>
      </c>
      <c r="BD249" s="83"/>
      <c r="BE249" s="83" t="s">
        <v>73</v>
      </c>
      <c r="BF249" s="83"/>
      <c r="BG249" s="87" t="s">
        <v>631</v>
      </c>
      <c r="BH249" s="86" t="s">
        <v>60</v>
      </c>
      <c r="BI249" s="76" t="s">
        <v>1414</v>
      </c>
      <c r="BJ249">
        <f t="shared" si="9"/>
        <v>14</v>
      </c>
      <c r="BK249" s="87">
        <f t="shared" si="10"/>
        <v>61</v>
      </c>
      <c r="BL249" s="87"/>
      <c r="BM249" s="86" t="str">
        <f>_xlfn.XLOOKUP(Form_Responses1811121314[[#This Row],[Sekolah School (Cleansed)]],'Quality Check'!$B$11:$B$14,'Quality Check'!$C$11:$C$14,)</f>
        <v>Urban</v>
      </c>
      <c r="BN249" s="86" t="str">
        <f>_xlfn.XLOOKUP(Form_Responses1811121314[[#This Row],[Sekolah School (Cleansed)]],'Quality Check'!$B$11:$B$14,'Quality Check'!$D$11:$D$14,)</f>
        <v>Intervention Group (IG)</v>
      </c>
      <c r="BO249" s="87" t="str">
        <f>_xlfn.XLOOKUP(AS249,'Cleansing - Toothpaste Brand'!A:A,'Cleansing - Toothpaste Brand'!B:B,)</f>
        <v>Colgate</v>
      </c>
      <c r="BP249" s="87"/>
      <c r="BQ24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49" s="86" t="str">
        <f>_xlfn.XLOOKUP(AP249,'Cleansing - Response'!E:E,'Cleansing - Response'!F:F,)</f>
        <v>2 days and more</v>
      </c>
      <c r="BS249" s="86">
        <f>IF(Form_Responses1811121314[[#This Row],[Answer - B1]]="2 days and more",1,0)</f>
        <v>1</v>
      </c>
      <c r="BT249" s="86" t="str">
        <f>_xlfn.XLOOKUP(AQ249,'Cleansing - Response'!E:E,'Cleansing - Response'!F:F,)</f>
        <v>2 days and more</v>
      </c>
      <c r="BU249" s="86">
        <f>IF(Form_Responses1811121314[[#This Row],[Answer - B2]]="2 days and more",1,0)</f>
        <v>1</v>
      </c>
      <c r="BV249" s="86" t="str">
        <f t="shared" si="11"/>
        <v>Ya / Yes</v>
      </c>
      <c r="BW249" s="86">
        <f>IF(Form_Responses1811121314[[#This Row],[Answer - B3]]="Ya / Yes",1,0)</f>
        <v>1</v>
      </c>
      <c r="BX249" s="86" t="str">
        <f>_xlfn.XLOOKUP(AT249,'Cleansing - Response'!E:E,'Cleansing - Response'!F:F,)</f>
        <v>Rarely / Sometimes</v>
      </c>
      <c r="BY249" s="86">
        <f>IF(Form_Responses1811121314[[#This Row],[Answer - B4]]="Always",1,0)</f>
        <v>0</v>
      </c>
      <c r="BZ249" s="86" t="str">
        <f>_xlfn.XLOOKUP(AU249,'Cleansing - Response'!H:H,'Cleansing - Response'!I:I,)</f>
        <v>Using dental floss at least once</v>
      </c>
      <c r="CA249" s="86">
        <f>IF(Form_Responses1811121314[[#This Row],[Answer - B5]]="Sometimes / When in need",2,IF(Form_Responses1811121314[[#This Row],[Answer - B5]]="Using dental floss at least once",1,0))</f>
        <v>1</v>
      </c>
      <c r="CB249" s="86" t="str">
        <f>_xlfn.XLOOKUP(AV249,'Cleansing - Response'!K:K,'Cleansing - Response'!L:L,)</f>
        <v>Up to 1 time a day</v>
      </c>
      <c r="CC249" s="86">
        <f>IF(Form_Responses1811121314[[#This Row],[Answer - B6]]="More than 1 time a day",1,0)</f>
        <v>0</v>
      </c>
      <c r="CD249" s="86" t="str">
        <f>_xlfn.XLOOKUP(AW249,'Cleansing - Response'!$N:$N,'Cleansing - Response'!$O:$O,)</f>
        <v>Yes / Sometimes</v>
      </c>
      <c r="CE249" s="86">
        <f>IF(Form_Responses1811121314[[#This Row],[Answer - B7-1]]="Yes / Sometimes",1,0)</f>
        <v>1</v>
      </c>
      <c r="CF249" s="86" t="str">
        <f>_xlfn.XLOOKUP(AX249,'Cleansing - Response'!$N:$N,'Cleansing - Response'!$O:$O,)</f>
        <v>Yes / Sometimes</v>
      </c>
      <c r="CG249" s="86">
        <f>IF(Form_Responses1811121314[[#This Row],[Answer - B7-2]]="Yes / Sometimes",1,0)</f>
        <v>1</v>
      </c>
      <c r="CH249" s="86" t="str">
        <f>_xlfn.XLOOKUP(AY249,'Cleansing - Response'!$N:$N,'Cleansing - Response'!$O:$O,)</f>
        <v>Yes / Sometimes</v>
      </c>
      <c r="CI249" s="86">
        <f>IF(Form_Responses1811121314[[#This Row],[Answer - B7-3]]="Yes / Sometimes",1,0)</f>
        <v>1</v>
      </c>
      <c r="CJ249" s="86" t="str">
        <f>_xlfn.XLOOKUP(AZ249,'Cleansing - Response'!$N:$N,'Cleansing - Response'!$O:$O,)</f>
        <v>Yes / Sometimes</v>
      </c>
      <c r="CK249" s="86">
        <f>IF(Form_Responses1811121314[[#This Row],[Answer - B7-4]]="Yes / Sometimes",1,0)</f>
        <v>1</v>
      </c>
      <c r="CL249" s="86" t="str">
        <f>_xlfn.XLOOKUP(BA249,'Cleansing - Response'!$N:$N,'Cleansing - Response'!$O:$O,)</f>
        <v>Yes / Sometimes</v>
      </c>
      <c r="CM249" s="86">
        <f>IF(Form_Responses1811121314[[#This Row],[Answer - B7-5]]="Yes / Sometimes",1,0)</f>
        <v>1</v>
      </c>
      <c r="CN249" s="86" t="str">
        <f>_xlfn.XLOOKUP(BB249,'Cleansing - Response'!$N:$N,'Cleansing - Response'!$O:$O,)</f>
        <v>No</v>
      </c>
      <c r="CO249" s="86">
        <f>IF(Form_Responses1811121314[[#This Row],[Answer - B7-6]]="Yes / Sometimes",1,0)</f>
        <v>0</v>
      </c>
      <c r="CP249" s="87" t="str">
        <f>IF(COUNTIF(Form_Responses1811121314[[#This Row],[Answer - B7-1]:[Answer - B7-6]], "Yes / Sometimes") &gt; 4, "More than 4 times","Up to 4 times")</f>
        <v>More than 4 times</v>
      </c>
      <c r="CQ249" s="152">
        <f>IF(Form_Responses1811121314[[#This Row],[Answer - B7 (Overall)]]="More than 4 times",1,0)</f>
        <v>1</v>
      </c>
    </row>
    <row r="250" spans="1:95" ht="13.2" hidden="1" x14ac:dyDescent="0.25">
      <c r="A250" s="82">
        <v>45573.453396527781</v>
      </c>
      <c r="B250" s="83" t="s">
        <v>725</v>
      </c>
      <c r="C250" s="83" t="s">
        <v>726</v>
      </c>
      <c r="D250" s="83">
        <v>84.82</v>
      </c>
      <c r="E250" s="83">
        <v>0.42</v>
      </c>
      <c r="F250" s="83" t="s">
        <v>423</v>
      </c>
      <c r="G250" s="83" t="s">
        <v>291</v>
      </c>
      <c r="H250" s="83" t="s">
        <v>631</v>
      </c>
      <c r="I250" s="83" t="s">
        <v>63</v>
      </c>
      <c r="J250" s="83" t="s">
        <v>64</v>
      </c>
      <c r="K250" s="83" t="s">
        <v>84</v>
      </c>
      <c r="L250" s="83" t="s">
        <v>78</v>
      </c>
      <c r="M250" s="83" t="s">
        <v>64</v>
      </c>
      <c r="N250" s="83" t="s">
        <v>84</v>
      </c>
      <c r="O250" s="83" t="s">
        <v>84</v>
      </c>
      <c r="P250" s="83" t="s">
        <v>84</v>
      </c>
      <c r="Q250" s="83" t="s">
        <v>78</v>
      </c>
      <c r="R250" s="83" t="s">
        <v>64</v>
      </c>
      <c r="S250" s="83" t="s">
        <v>84</v>
      </c>
      <c r="T250" s="83" t="s">
        <v>84</v>
      </c>
      <c r="U250" s="83" t="s">
        <v>64</v>
      </c>
      <c r="V250" s="83" t="s">
        <v>84</v>
      </c>
      <c r="W250" s="83" t="s">
        <v>78</v>
      </c>
      <c r="X250" s="83" t="s">
        <v>78</v>
      </c>
      <c r="Y250" s="83" t="s">
        <v>78</v>
      </c>
      <c r="Z250" s="83" t="s">
        <v>66</v>
      </c>
      <c r="AA250" s="83" t="s">
        <v>65</v>
      </c>
      <c r="AB250" s="83" t="s">
        <v>101</v>
      </c>
      <c r="AC250" s="83" t="s">
        <v>65</v>
      </c>
      <c r="AD250" s="83" t="s">
        <v>79</v>
      </c>
      <c r="AE250" s="83" t="s">
        <v>66</v>
      </c>
      <c r="AF250" s="83" t="s">
        <v>66</v>
      </c>
      <c r="AG250" s="83" t="s">
        <v>66</v>
      </c>
      <c r="AH250" s="83" t="s">
        <v>65</v>
      </c>
      <c r="AI250" s="83" t="s">
        <v>65</v>
      </c>
      <c r="AJ250" s="83" t="s">
        <v>66</v>
      </c>
      <c r="AK250" s="83" t="s">
        <v>79</v>
      </c>
      <c r="AL250" s="83" t="s">
        <v>79</v>
      </c>
      <c r="AM250" s="83" t="s">
        <v>65</v>
      </c>
      <c r="AN250" s="83" t="s">
        <v>65</v>
      </c>
      <c r="AO250" s="83" t="s">
        <v>79</v>
      </c>
      <c r="AP250" s="83" t="s">
        <v>67</v>
      </c>
      <c r="AQ250" s="83" t="s">
        <v>67</v>
      </c>
      <c r="AR250" s="83" t="s">
        <v>73</v>
      </c>
      <c r="AS250" s="83" t="s">
        <v>727</v>
      </c>
      <c r="AT250" s="83" t="s">
        <v>87</v>
      </c>
      <c r="AU250" s="83" t="s">
        <v>67</v>
      </c>
      <c r="AV250" s="83" t="s">
        <v>80</v>
      </c>
      <c r="AW250" s="83" t="s">
        <v>72</v>
      </c>
      <c r="AX250" s="83" t="s">
        <v>72</v>
      </c>
      <c r="AY250" s="83" t="s">
        <v>63</v>
      </c>
      <c r="AZ250" s="83" t="s">
        <v>63</v>
      </c>
      <c r="BA250" s="83" t="s">
        <v>73</v>
      </c>
      <c r="BB250" s="83" t="s">
        <v>73</v>
      </c>
      <c r="BC250" s="83" t="s">
        <v>73</v>
      </c>
      <c r="BD250" s="83"/>
      <c r="BE250" s="83" t="s">
        <v>73</v>
      </c>
      <c r="BF250" s="83"/>
      <c r="BG250" s="87" t="s">
        <v>631</v>
      </c>
      <c r="BH250" s="86" t="s">
        <v>60</v>
      </c>
      <c r="BI250" s="76" t="s">
        <v>1414</v>
      </c>
      <c r="BJ250">
        <f t="shared" si="9"/>
        <v>3</v>
      </c>
      <c r="BK250" s="87">
        <f t="shared" si="10"/>
        <v>45</v>
      </c>
      <c r="BL250" s="87"/>
      <c r="BM250" s="86" t="str">
        <f>_xlfn.XLOOKUP(Form_Responses1811121314[[#This Row],[Sekolah School (Cleansed)]],'Quality Check'!$B$11:$B$14,'Quality Check'!$C$11:$C$14,)</f>
        <v>Urban</v>
      </c>
      <c r="BN250" s="86" t="str">
        <f>_xlfn.XLOOKUP(Form_Responses1811121314[[#This Row],[Sekolah School (Cleansed)]],'Quality Check'!$B$11:$B$14,'Quality Check'!$D$11:$D$14,)</f>
        <v>Intervention Group (IG)</v>
      </c>
      <c r="BO250" s="87" t="str">
        <f>_xlfn.XLOOKUP(AS250,'Cleansing - Toothpaste Brand'!A:A,'Cleansing - Toothpaste Brand'!B:B,)</f>
        <v>Colgate</v>
      </c>
      <c r="BP250" s="87"/>
      <c r="BQ25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50" s="86" t="str">
        <f>_xlfn.XLOOKUP(AP250,'Cleansing - Response'!E:E,'Cleansing - Response'!F:F,)</f>
        <v>2 days and more</v>
      </c>
      <c r="BS250" s="86">
        <f>IF(Form_Responses1811121314[[#This Row],[Answer - B1]]="2 days and more",1,0)</f>
        <v>1</v>
      </c>
      <c r="BT250" s="86" t="str">
        <f>_xlfn.XLOOKUP(AQ250,'Cleansing - Response'!E:E,'Cleansing - Response'!F:F,)</f>
        <v>2 days and more</v>
      </c>
      <c r="BU250" s="86">
        <f>IF(Form_Responses1811121314[[#This Row],[Answer - B2]]="2 days and more",1,0)</f>
        <v>1</v>
      </c>
      <c r="BV250" s="86" t="str">
        <f t="shared" si="11"/>
        <v>Tidak / No</v>
      </c>
      <c r="BW250" s="86">
        <f>IF(Form_Responses1811121314[[#This Row],[Answer - B3]]="Ya / Yes",1,0)</f>
        <v>0</v>
      </c>
      <c r="BX250" s="86" t="str">
        <f>_xlfn.XLOOKUP(AT250,'Cleansing - Response'!E:E,'Cleansing - Response'!F:F,)</f>
        <v>Always</v>
      </c>
      <c r="BY250" s="86">
        <f>IF(Form_Responses1811121314[[#This Row],[Answer - B4]]="Always",1,0)</f>
        <v>1</v>
      </c>
      <c r="BZ250" s="86" t="str">
        <f>_xlfn.XLOOKUP(AU250,'Cleansing - Response'!H:H,'Cleansing - Response'!I:I,)</f>
        <v>Using dental floss at least once</v>
      </c>
      <c r="CA250" s="86">
        <f>IF(Form_Responses1811121314[[#This Row],[Answer - B5]]="Sometimes / When in need",2,IF(Form_Responses1811121314[[#This Row],[Answer - B5]]="Using dental floss at least once",1,0))</f>
        <v>1</v>
      </c>
      <c r="CB250" s="86" t="str">
        <f>_xlfn.XLOOKUP(AV250,'Cleansing - Response'!K:K,'Cleansing - Response'!L:L,)</f>
        <v>Up to 1 time a day</v>
      </c>
      <c r="CC250" s="86">
        <f>IF(Form_Responses1811121314[[#This Row],[Answer - B6]]="More than 1 time a day",1,0)</f>
        <v>0</v>
      </c>
      <c r="CD250" s="86" t="str">
        <f>_xlfn.XLOOKUP(AW250,'Cleansing - Response'!$N:$N,'Cleansing - Response'!$O:$O,)</f>
        <v>Yes / Sometimes</v>
      </c>
      <c r="CE250" s="86">
        <f>IF(Form_Responses1811121314[[#This Row],[Answer - B7-1]]="Yes / Sometimes",1,0)</f>
        <v>1</v>
      </c>
      <c r="CF250" s="86" t="str">
        <f>_xlfn.XLOOKUP(AX250,'Cleansing - Response'!$N:$N,'Cleansing - Response'!$O:$O,)</f>
        <v>Yes / Sometimes</v>
      </c>
      <c r="CG250" s="86">
        <f>IF(Form_Responses1811121314[[#This Row],[Answer - B7-2]]="Yes / Sometimes",1,0)</f>
        <v>1</v>
      </c>
      <c r="CH250" s="86" t="str">
        <f>_xlfn.XLOOKUP(AY250,'Cleansing - Response'!$N:$N,'Cleansing - Response'!$O:$O,)</f>
        <v>Yes / Sometimes</v>
      </c>
      <c r="CI250" s="86">
        <f>IF(Form_Responses1811121314[[#This Row],[Answer - B7-3]]="Yes / Sometimes",1,0)</f>
        <v>1</v>
      </c>
      <c r="CJ250" s="86" t="str">
        <f>_xlfn.XLOOKUP(AZ250,'Cleansing - Response'!$N:$N,'Cleansing - Response'!$O:$O,)</f>
        <v>Yes / Sometimes</v>
      </c>
      <c r="CK250" s="86">
        <f>IF(Form_Responses1811121314[[#This Row],[Answer - B7-4]]="Yes / Sometimes",1,0)</f>
        <v>1</v>
      </c>
      <c r="CL250" s="86" t="str">
        <f>_xlfn.XLOOKUP(BA250,'Cleansing - Response'!$N:$N,'Cleansing - Response'!$O:$O,)</f>
        <v>No</v>
      </c>
      <c r="CM250" s="86">
        <f>IF(Form_Responses1811121314[[#This Row],[Answer - B7-5]]="Yes / Sometimes",1,0)</f>
        <v>0</v>
      </c>
      <c r="CN250" s="86" t="str">
        <f>_xlfn.XLOOKUP(BB250,'Cleansing - Response'!$N:$N,'Cleansing - Response'!$O:$O,)</f>
        <v>No</v>
      </c>
      <c r="CO250" s="86">
        <f>IF(Form_Responses1811121314[[#This Row],[Answer - B7-6]]="Yes / Sometimes",1,0)</f>
        <v>0</v>
      </c>
      <c r="CP250" s="87" t="str">
        <f>IF(COUNTIF(Form_Responses1811121314[[#This Row],[Answer - B7-1]:[Answer - B7-6]], "Yes / Sometimes") &gt; 4, "More than 4 times","Up to 4 times")</f>
        <v>Up to 4 times</v>
      </c>
      <c r="CQ250" s="152">
        <f>IF(Form_Responses1811121314[[#This Row],[Answer - B7 (Overall)]]="More than 4 times",1,0)</f>
        <v>0</v>
      </c>
    </row>
    <row r="251" spans="1:95" ht="13.2" hidden="1" x14ac:dyDescent="0.25">
      <c r="A251" s="82">
        <v>45573.456702719908</v>
      </c>
      <c r="B251" s="83" t="s">
        <v>728</v>
      </c>
      <c r="C251" s="84" t="s">
        <v>729</v>
      </c>
      <c r="D251" s="83">
        <v>100</v>
      </c>
      <c r="E251" s="83">
        <v>0.67</v>
      </c>
      <c r="F251" s="83" t="s">
        <v>114</v>
      </c>
      <c r="G251" s="83" t="s">
        <v>76</v>
      </c>
      <c r="H251" s="83" t="s">
        <v>716</v>
      </c>
      <c r="I251" s="83" t="s">
        <v>63</v>
      </c>
      <c r="J251" s="83" t="s">
        <v>64</v>
      </c>
      <c r="K251" s="83" t="s">
        <v>64</v>
      </c>
      <c r="L251" s="83" t="s">
        <v>64</v>
      </c>
      <c r="M251" s="83" t="s">
        <v>64</v>
      </c>
      <c r="N251" s="83" t="s">
        <v>64</v>
      </c>
      <c r="O251" s="83" t="s">
        <v>64</v>
      </c>
      <c r="P251" s="83" t="s">
        <v>64</v>
      </c>
      <c r="Q251" s="83" t="s">
        <v>64</v>
      </c>
      <c r="R251" s="83" t="s">
        <v>64</v>
      </c>
      <c r="S251" s="83" t="s">
        <v>64</v>
      </c>
      <c r="T251" s="83" t="s">
        <v>64</v>
      </c>
      <c r="U251" s="83" t="s">
        <v>64</v>
      </c>
      <c r="V251" s="83" t="s">
        <v>64</v>
      </c>
      <c r="W251" s="83" t="s">
        <v>64</v>
      </c>
      <c r="X251" s="83" t="s">
        <v>64</v>
      </c>
      <c r="Y251" s="83" t="s">
        <v>64</v>
      </c>
      <c r="Z251" s="83" t="s">
        <v>66</v>
      </c>
      <c r="AA251" s="83" t="s">
        <v>66</v>
      </c>
      <c r="AB251" s="83" t="s">
        <v>66</v>
      </c>
      <c r="AC251" s="83" t="s">
        <v>66</v>
      </c>
      <c r="AD251" s="83" t="s">
        <v>66</v>
      </c>
      <c r="AE251" s="83" t="s">
        <v>66</v>
      </c>
      <c r="AF251" s="83" t="s">
        <v>66</v>
      </c>
      <c r="AG251" s="83" t="s">
        <v>66</v>
      </c>
      <c r="AH251" s="83" t="s">
        <v>66</v>
      </c>
      <c r="AI251" s="83" t="s">
        <v>101</v>
      </c>
      <c r="AJ251" s="83" t="s">
        <v>66</v>
      </c>
      <c r="AK251" s="83" t="s">
        <v>66</v>
      </c>
      <c r="AL251" s="83" t="s">
        <v>66</v>
      </c>
      <c r="AM251" s="83" t="s">
        <v>66</v>
      </c>
      <c r="AN251" s="83" t="s">
        <v>66</v>
      </c>
      <c r="AO251" s="83" t="s">
        <v>66</v>
      </c>
      <c r="AP251" s="83" t="s">
        <v>80</v>
      </c>
      <c r="AQ251" s="83" t="s">
        <v>80</v>
      </c>
      <c r="AR251" s="83" t="s">
        <v>63</v>
      </c>
      <c r="AS251" s="83" t="s">
        <v>68</v>
      </c>
      <c r="AT251" s="83" t="s">
        <v>69</v>
      </c>
      <c r="AU251" s="83" t="s">
        <v>93</v>
      </c>
      <c r="AV251" s="83" t="s">
        <v>80</v>
      </c>
      <c r="AW251" s="83" t="s">
        <v>63</v>
      </c>
      <c r="AX251" s="83" t="s">
        <v>63</v>
      </c>
      <c r="AY251" s="83" t="s">
        <v>63</v>
      </c>
      <c r="AZ251" s="83" t="s">
        <v>63</v>
      </c>
      <c r="BA251" s="83" t="s">
        <v>63</v>
      </c>
      <c r="BB251" s="83" t="s">
        <v>73</v>
      </c>
      <c r="BC251" s="83" t="s">
        <v>73</v>
      </c>
      <c r="BD251" s="83"/>
      <c r="BE251" s="83" t="s">
        <v>73</v>
      </c>
      <c r="BF251" s="83"/>
      <c r="BG251" s="87" t="s">
        <v>631</v>
      </c>
      <c r="BH251" s="87" t="s">
        <v>114</v>
      </c>
      <c r="BI251" s="76" t="s">
        <v>1414</v>
      </c>
      <c r="BJ251">
        <f t="shared" si="9"/>
        <v>15</v>
      </c>
      <c r="BK251" s="87">
        <f t="shared" si="10"/>
        <v>49</v>
      </c>
      <c r="BL251" s="87"/>
      <c r="BM251" s="86" t="str">
        <f>_xlfn.XLOOKUP(Form_Responses1811121314[[#This Row],[Sekolah School (Cleansed)]],'Quality Check'!$B$11:$B$14,'Quality Check'!$C$11:$C$14,)</f>
        <v>Urban</v>
      </c>
      <c r="BN251" s="86" t="str">
        <f>_xlfn.XLOOKUP(Form_Responses1811121314[[#This Row],[Sekolah School (Cleansed)]],'Quality Check'!$B$11:$B$14,'Quality Check'!$D$11:$D$14,)</f>
        <v>Intervention Group (IG)</v>
      </c>
      <c r="BO251" s="87" t="str">
        <f>_xlfn.XLOOKUP(AS251,'Cleansing - Toothpaste Brand'!A:A,'Cleansing - Toothpaste Brand'!B:B,)</f>
        <v>Colgate</v>
      </c>
      <c r="BP251" s="87"/>
      <c r="BQ25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51" s="86" t="str">
        <f>_xlfn.XLOOKUP(AP251,'Cleansing - Response'!E:E,'Cleansing - Response'!F:F,)</f>
        <v>Less than 2 days</v>
      </c>
      <c r="BS251" s="86">
        <f>IF(Form_Responses1811121314[[#This Row],[Answer - B1]]="2 days and more",1,0)</f>
        <v>0</v>
      </c>
      <c r="BT251" s="86" t="str">
        <f>_xlfn.XLOOKUP(AQ251,'Cleansing - Response'!E:E,'Cleansing - Response'!F:F,)</f>
        <v>Less than 2 days</v>
      </c>
      <c r="BU251" s="86">
        <f>IF(Form_Responses1811121314[[#This Row],[Answer - B2]]="2 days and more",1,0)</f>
        <v>0</v>
      </c>
      <c r="BV251" s="86" t="str">
        <f t="shared" si="11"/>
        <v>Ya / Yes</v>
      </c>
      <c r="BW251" s="86">
        <f>IF(Form_Responses1811121314[[#This Row],[Answer - B3]]="Ya / Yes",1,0)</f>
        <v>1</v>
      </c>
      <c r="BX251" s="86" t="str">
        <f>_xlfn.XLOOKUP(AT251,'Cleansing - Response'!E:E,'Cleansing - Response'!F:F,)</f>
        <v>Rarely / Sometimes</v>
      </c>
      <c r="BY251" s="86">
        <f>IF(Form_Responses1811121314[[#This Row],[Answer - B4]]="Always",1,0)</f>
        <v>0</v>
      </c>
      <c r="BZ251" s="86" t="str">
        <f>_xlfn.XLOOKUP(AU251,'Cleansing - Response'!H:H,'Cleansing - Response'!I:I,)</f>
        <v>Not using dental floss</v>
      </c>
      <c r="CA251" s="86">
        <f>IF(Form_Responses1811121314[[#This Row],[Answer - B5]]="Sometimes / When in need",2,IF(Form_Responses1811121314[[#This Row],[Answer - B5]]="Using dental floss at least once",1,0))</f>
        <v>0</v>
      </c>
      <c r="CB251" s="86" t="str">
        <f>_xlfn.XLOOKUP(AV251,'Cleansing - Response'!K:K,'Cleansing - Response'!L:L,)</f>
        <v>Up to 1 time a day</v>
      </c>
      <c r="CC251" s="86">
        <f>IF(Form_Responses1811121314[[#This Row],[Answer - B6]]="More than 1 time a day",1,0)</f>
        <v>0</v>
      </c>
      <c r="CD251" s="86" t="str">
        <f>_xlfn.XLOOKUP(AW251,'Cleansing - Response'!$N:$N,'Cleansing - Response'!$O:$O,)</f>
        <v>Yes / Sometimes</v>
      </c>
      <c r="CE251" s="86">
        <f>IF(Form_Responses1811121314[[#This Row],[Answer - B7-1]]="Yes / Sometimes",1,0)</f>
        <v>1</v>
      </c>
      <c r="CF251" s="86" t="str">
        <f>_xlfn.XLOOKUP(AX251,'Cleansing - Response'!$N:$N,'Cleansing - Response'!$O:$O,)</f>
        <v>Yes / Sometimes</v>
      </c>
      <c r="CG251" s="86">
        <f>IF(Form_Responses1811121314[[#This Row],[Answer - B7-2]]="Yes / Sometimes",1,0)</f>
        <v>1</v>
      </c>
      <c r="CH251" s="86" t="str">
        <f>_xlfn.XLOOKUP(AY251,'Cleansing - Response'!$N:$N,'Cleansing - Response'!$O:$O,)</f>
        <v>Yes / Sometimes</v>
      </c>
      <c r="CI251" s="86">
        <f>IF(Form_Responses1811121314[[#This Row],[Answer - B7-3]]="Yes / Sometimes",1,0)</f>
        <v>1</v>
      </c>
      <c r="CJ251" s="86" t="str">
        <f>_xlfn.XLOOKUP(AZ251,'Cleansing - Response'!$N:$N,'Cleansing - Response'!$O:$O,)</f>
        <v>Yes / Sometimes</v>
      </c>
      <c r="CK251" s="86">
        <f>IF(Form_Responses1811121314[[#This Row],[Answer - B7-4]]="Yes / Sometimes",1,0)</f>
        <v>1</v>
      </c>
      <c r="CL251" s="86" t="str">
        <f>_xlfn.XLOOKUP(BA251,'Cleansing - Response'!$N:$N,'Cleansing - Response'!$O:$O,)</f>
        <v>Yes / Sometimes</v>
      </c>
      <c r="CM251" s="86">
        <f>IF(Form_Responses1811121314[[#This Row],[Answer - B7-5]]="Yes / Sometimes",1,0)</f>
        <v>1</v>
      </c>
      <c r="CN251" s="86" t="str">
        <f>_xlfn.XLOOKUP(BB251,'Cleansing - Response'!$N:$N,'Cleansing - Response'!$O:$O,)</f>
        <v>No</v>
      </c>
      <c r="CO251" s="86">
        <f>IF(Form_Responses1811121314[[#This Row],[Answer - B7-6]]="Yes / Sometimes",1,0)</f>
        <v>0</v>
      </c>
      <c r="CP251" s="87" t="str">
        <f>IF(COUNTIF(Form_Responses1811121314[[#This Row],[Answer - B7-1]:[Answer - B7-6]], "Yes / Sometimes") &gt; 4, "More than 4 times","Up to 4 times")</f>
        <v>More than 4 times</v>
      </c>
      <c r="CQ251" s="152">
        <f>IF(Form_Responses1811121314[[#This Row],[Answer - B7 (Overall)]]="More than 4 times",1,0)</f>
        <v>1</v>
      </c>
    </row>
    <row r="252" spans="1:95" ht="13.2" hidden="1" x14ac:dyDescent="0.25">
      <c r="A252" s="82">
        <v>45573.460429236111</v>
      </c>
      <c r="B252" s="83" t="s">
        <v>730</v>
      </c>
      <c r="C252" s="84" t="s">
        <v>731</v>
      </c>
      <c r="D252" s="83">
        <v>92.86</v>
      </c>
      <c r="E252" s="83">
        <v>1.04</v>
      </c>
      <c r="F252" s="83" t="s">
        <v>114</v>
      </c>
      <c r="G252" s="83" t="s">
        <v>76</v>
      </c>
      <c r="H252" s="83" t="s">
        <v>631</v>
      </c>
      <c r="I252" s="83" t="s">
        <v>63</v>
      </c>
      <c r="J252" s="83" t="s">
        <v>64</v>
      </c>
      <c r="K252" s="83" t="s">
        <v>64</v>
      </c>
      <c r="L252" s="83" t="s">
        <v>64</v>
      </c>
      <c r="M252" s="83" t="s">
        <v>78</v>
      </c>
      <c r="N252" s="83" t="s">
        <v>64</v>
      </c>
      <c r="O252" s="83" t="s">
        <v>64</v>
      </c>
      <c r="P252" s="83" t="s">
        <v>64</v>
      </c>
      <c r="Q252" s="83" t="s">
        <v>64</v>
      </c>
      <c r="R252" s="83" t="s">
        <v>64</v>
      </c>
      <c r="S252" s="83" t="s">
        <v>64</v>
      </c>
      <c r="T252" s="83" t="s">
        <v>64</v>
      </c>
      <c r="U252" s="83" t="s">
        <v>78</v>
      </c>
      <c r="V252" s="83" t="s">
        <v>64</v>
      </c>
      <c r="W252" s="83" t="s">
        <v>64</v>
      </c>
      <c r="X252" s="83" t="s">
        <v>64</v>
      </c>
      <c r="Y252" s="83" t="s">
        <v>64</v>
      </c>
      <c r="Z252" s="83" t="s">
        <v>66</v>
      </c>
      <c r="AA252" s="83" t="s">
        <v>66</v>
      </c>
      <c r="AB252" s="83" t="s">
        <v>66</v>
      </c>
      <c r="AC252" s="83" t="s">
        <v>66</v>
      </c>
      <c r="AD252" s="83" t="s">
        <v>66</v>
      </c>
      <c r="AE252" s="83" t="s">
        <v>66</v>
      </c>
      <c r="AF252" s="83" t="s">
        <v>66</v>
      </c>
      <c r="AG252" s="83" t="s">
        <v>66</v>
      </c>
      <c r="AH252" s="83" t="s">
        <v>66</v>
      </c>
      <c r="AI252" s="83" t="s">
        <v>66</v>
      </c>
      <c r="AJ252" s="83" t="s">
        <v>66</v>
      </c>
      <c r="AK252" s="83" t="s">
        <v>66</v>
      </c>
      <c r="AL252" s="83" t="s">
        <v>66</v>
      </c>
      <c r="AM252" s="83" t="s">
        <v>66</v>
      </c>
      <c r="AN252" s="83" t="s">
        <v>66</v>
      </c>
      <c r="AO252" s="83" t="s">
        <v>66</v>
      </c>
      <c r="AP252" s="83" t="s">
        <v>67</v>
      </c>
      <c r="AQ252" s="83" t="s">
        <v>67</v>
      </c>
      <c r="AR252" s="83" t="s">
        <v>63</v>
      </c>
      <c r="AS252" s="83" t="s">
        <v>68</v>
      </c>
      <c r="AT252" s="83" t="s">
        <v>69</v>
      </c>
      <c r="AU252" s="83" t="s">
        <v>80</v>
      </c>
      <c r="AV252" s="83" t="s">
        <v>67</v>
      </c>
      <c r="AW252" s="83" t="s">
        <v>72</v>
      </c>
      <c r="AX252" s="83" t="s">
        <v>72</v>
      </c>
      <c r="AY252" s="83" t="s">
        <v>73</v>
      </c>
      <c r="AZ252" s="83" t="s">
        <v>72</v>
      </c>
      <c r="BA252" s="83" t="s">
        <v>72</v>
      </c>
      <c r="BB252" s="83" t="s">
        <v>73</v>
      </c>
      <c r="BC252" s="83" t="s">
        <v>73</v>
      </c>
      <c r="BD252" s="83"/>
      <c r="BE252" s="83" t="s">
        <v>73</v>
      </c>
      <c r="BF252" s="83"/>
      <c r="BG252" s="87" t="s">
        <v>631</v>
      </c>
      <c r="BH252" s="87" t="s">
        <v>114</v>
      </c>
      <c r="BI252" s="76" t="s">
        <v>1414</v>
      </c>
      <c r="BJ252">
        <f t="shared" si="9"/>
        <v>15</v>
      </c>
      <c r="BK252" s="87">
        <f t="shared" si="10"/>
        <v>47</v>
      </c>
      <c r="BL252" s="87"/>
      <c r="BM252" s="86" t="str">
        <f>_xlfn.XLOOKUP(Form_Responses1811121314[[#This Row],[Sekolah School (Cleansed)]],'Quality Check'!$B$11:$B$14,'Quality Check'!$C$11:$C$14,)</f>
        <v>Urban</v>
      </c>
      <c r="BN252" s="86" t="str">
        <f>_xlfn.XLOOKUP(Form_Responses1811121314[[#This Row],[Sekolah School (Cleansed)]],'Quality Check'!$B$11:$B$14,'Quality Check'!$D$11:$D$14,)</f>
        <v>Intervention Group (IG)</v>
      </c>
      <c r="BO252" s="87" t="str">
        <f>_xlfn.XLOOKUP(AS252,'Cleansing - Toothpaste Brand'!A:A,'Cleansing - Toothpaste Brand'!B:B,)</f>
        <v>Colgate</v>
      </c>
      <c r="BP252" s="87"/>
      <c r="BQ25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52" s="86" t="str">
        <f>_xlfn.XLOOKUP(AP252,'Cleansing - Response'!E:E,'Cleansing - Response'!F:F,)</f>
        <v>2 days and more</v>
      </c>
      <c r="BS252" s="86">
        <f>IF(Form_Responses1811121314[[#This Row],[Answer - B1]]="2 days and more",1,0)</f>
        <v>1</v>
      </c>
      <c r="BT252" s="86" t="str">
        <f>_xlfn.XLOOKUP(AQ252,'Cleansing - Response'!E:E,'Cleansing - Response'!F:F,)</f>
        <v>2 days and more</v>
      </c>
      <c r="BU252" s="86">
        <f>IF(Form_Responses1811121314[[#This Row],[Answer - B2]]="2 days and more",1,0)</f>
        <v>1</v>
      </c>
      <c r="BV252" s="86" t="str">
        <f t="shared" si="11"/>
        <v>Ya / Yes</v>
      </c>
      <c r="BW252" s="86">
        <f>IF(Form_Responses1811121314[[#This Row],[Answer - B3]]="Ya / Yes",1,0)</f>
        <v>1</v>
      </c>
      <c r="BX252" s="86" t="str">
        <f>_xlfn.XLOOKUP(AT252,'Cleansing - Response'!E:E,'Cleansing - Response'!F:F,)</f>
        <v>Rarely / Sometimes</v>
      </c>
      <c r="BY252" s="86">
        <f>IF(Form_Responses1811121314[[#This Row],[Answer - B4]]="Always",1,0)</f>
        <v>0</v>
      </c>
      <c r="BZ252" s="86" t="str">
        <f>_xlfn.XLOOKUP(AU252,'Cleansing - Response'!H:H,'Cleansing - Response'!I:I,)</f>
        <v>Using dental floss at least once</v>
      </c>
      <c r="CA252" s="86">
        <f>IF(Form_Responses1811121314[[#This Row],[Answer - B5]]="Sometimes / When in need",2,IF(Form_Responses1811121314[[#This Row],[Answer - B5]]="Using dental floss at least once",1,0))</f>
        <v>1</v>
      </c>
      <c r="CB252" s="86" t="str">
        <f>_xlfn.XLOOKUP(AV252,'Cleansing - Response'!K:K,'Cleansing - Response'!L:L,)</f>
        <v>More than 1 time a day</v>
      </c>
      <c r="CC252" s="86">
        <f>IF(Form_Responses1811121314[[#This Row],[Answer - B6]]="More than 1 time a day",1,0)</f>
        <v>1</v>
      </c>
      <c r="CD252" s="86" t="str">
        <f>_xlfn.XLOOKUP(AW252,'Cleansing - Response'!$N:$N,'Cleansing - Response'!$O:$O,)</f>
        <v>Yes / Sometimes</v>
      </c>
      <c r="CE252" s="86">
        <f>IF(Form_Responses1811121314[[#This Row],[Answer - B7-1]]="Yes / Sometimes",1,0)</f>
        <v>1</v>
      </c>
      <c r="CF252" s="86" t="str">
        <f>_xlfn.XLOOKUP(AX252,'Cleansing - Response'!$N:$N,'Cleansing - Response'!$O:$O,)</f>
        <v>Yes / Sometimes</v>
      </c>
      <c r="CG252" s="86">
        <f>IF(Form_Responses1811121314[[#This Row],[Answer - B7-2]]="Yes / Sometimes",1,0)</f>
        <v>1</v>
      </c>
      <c r="CH252" s="86" t="str">
        <f>_xlfn.XLOOKUP(AY252,'Cleansing - Response'!$N:$N,'Cleansing - Response'!$O:$O,)</f>
        <v>No</v>
      </c>
      <c r="CI252" s="86">
        <f>IF(Form_Responses1811121314[[#This Row],[Answer - B7-3]]="Yes / Sometimes",1,0)</f>
        <v>0</v>
      </c>
      <c r="CJ252" s="86" t="str">
        <f>_xlfn.XLOOKUP(AZ252,'Cleansing - Response'!$N:$N,'Cleansing - Response'!$O:$O,)</f>
        <v>Yes / Sometimes</v>
      </c>
      <c r="CK252" s="86">
        <f>IF(Form_Responses1811121314[[#This Row],[Answer - B7-4]]="Yes / Sometimes",1,0)</f>
        <v>1</v>
      </c>
      <c r="CL252" s="86" t="str">
        <f>_xlfn.XLOOKUP(BA252,'Cleansing - Response'!$N:$N,'Cleansing - Response'!$O:$O,)</f>
        <v>Yes / Sometimes</v>
      </c>
      <c r="CM252" s="86">
        <f>IF(Form_Responses1811121314[[#This Row],[Answer - B7-5]]="Yes / Sometimes",1,0)</f>
        <v>1</v>
      </c>
      <c r="CN252" s="86" t="str">
        <f>_xlfn.XLOOKUP(BB252,'Cleansing - Response'!$N:$N,'Cleansing - Response'!$O:$O,)</f>
        <v>No</v>
      </c>
      <c r="CO252" s="86">
        <f>IF(Form_Responses1811121314[[#This Row],[Answer - B7-6]]="Yes / Sometimes",1,0)</f>
        <v>0</v>
      </c>
      <c r="CP252" s="87" t="str">
        <f>IF(COUNTIF(Form_Responses1811121314[[#This Row],[Answer - B7-1]:[Answer - B7-6]], "Yes / Sometimes") &gt; 4, "More than 4 times","Up to 4 times")</f>
        <v>Up to 4 times</v>
      </c>
      <c r="CQ252" s="152">
        <f>IF(Form_Responses1811121314[[#This Row],[Answer - B7 (Overall)]]="More than 4 times",1,0)</f>
        <v>0</v>
      </c>
    </row>
    <row r="253" spans="1:95" ht="13.2" hidden="1" x14ac:dyDescent="0.25">
      <c r="A253" s="82">
        <v>45573.461398206018</v>
      </c>
      <c r="B253" s="83" t="s">
        <v>732</v>
      </c>
      <c r="C253" s="84" t="s">
        <v>733</v>
      </c>
      <c r="D253" s="83">
        <v>100</v>
      </c>
      <c r="E253" s="83">
        <v>0.67</v>
      </c>
      <c r="F253" s="83" t="s">
        <v>114</v>
      </c>
      <c r="G253" s="83" t="s">
        <v>291</v>
      </c>
      <c r="H253" s="83" t="s">
        <v>634</v>
      </c>
      <c r="I253" s="83" t="s">
        <v>63</v>
      </c>
      <c r="J253" s="83" t="s">
        <v>64</v>
      </c>
      <c r="K253" s="83" t="s">
        <v>64</v>
      </c>
      <c r="L253" s="83" t="s">
        <v>64</v>
      </c>
      <c r="M253" s="83" t="s">
        <v>78</v>
      </c>
      <c r="N253" s="83" t="s">
        <v>64</v>
      </c>
      <c r="O253" s="83" t="s">
        <v>64</v>
      </c>
      <c r="P253" s="83" t="s">
        <v>84</v>
      </c>
      <c r="Q253" s="83" t="s">
        <v>84</v>
      </c>
      <c r="R253" s="83" t="s">
        <v>64</v>
      </c>
      <c r="S253" s="83" t="s">
        <v>64</v>
      </c>
      <c r="T253" s="83" t="s">
        <v>64</v>
      </c>
      <c r="U253" s="83" t="s">
        <v>64</v>
      </c>
      <c r="V253" s="83" t="s">
        <v>84</v>
      </c>
      <c r="W253" s="83" t="s">
        <v>64</v>
      </c>
      <c r="X253" s="83" t="s">
        <v>64</v>
      </c>
      <c r="Y253" s="83" t="s">
        <v>84</v>
      </c>
      <c r="Z253" s="83" t="s">
        <v>66</v>
      </c>
      <c r="AA253" s="83" t="s">
        <v>65</v>
      </c>
      <c r="AB253" s="83" t="s">
        <v>66</v>
      </c>
      <c r="AC253" s="83" t="s">
        <v>66</v>
      </c>
      <c r="AD253" s="83" t="s">
        <v>66</v>
      </c>
      <c r="AE253" s="83" t="s">
        <v>79</v>
      </c>
      <c r="AF253" s="83" t="s">
        <v>65</v>
      </c>
      <c r="AG253" s="83" t="s">
        <v>65</v>
      </c>
      <c r="AH253" s="83" t="s">
        <v>65</v>
      </c>
      <c r="AI253" s="83" t="s">
        <v>101</v>
      </c>
      <c r="AJ253" s="83" t="s">
        <v>101</v>
      </c>
      <c r="AK253" s="83" t="s">
        <v>66</v>
      </c>
      <c r="AL253" s="83" t="s">
        <v>65</v>
      </c>
      <c r="AM253" s="83" t="s">
        <v>65</v>
      </c>
      <c r="AN253" s="83" t="s">
        <v>79</v>
      </c>
      <c r="AO253" s="83" t="s">
        <v>66</v>
      </c>
      <c r="AP253" s="83" t="s">
        <v>67</v>
      </c>
      <c r="AQ253" s="83" t="s">
        <v>67</v>
      </c>
      <c r="AR253" s="83" t="s">
        <v>73</v>
      </c>
      <c r="AS253" s="83" t="s">
        <v>68</v>
      </c>
      <c r="AT253" s="83" t="s">
        <v>87</v>
      </c>
      <c r="AU253" s="83" t="s">
        <v>70</v>
      </c>
      <c r="AV253" s="83" t="s">
        <v>71</v>
      </c>
      <c r="AW253" s="83" t="s">
        <v>73</v>
      </c>
      <c r="AX253" s="83" t="s">
        <v>73</v>
      </c>
      <c r="AY253" s="83" t="s">
        <v>73</v>
      </c>
      <c r="AZ253" s="83" t="s">
        <v>73</v>
      </c>
      <c r="BA253" s="83" t="s">
        <v>73</v>
      </c>
      <c r="BB253" s="83" t="s">
        <v>73</v>
      </c>
      <c r="BC253" s="83" t="s">
        <v>73</v>
      </c>
      <c r="BD253" s="83"/>
      <c r="BE253" s="83" t="s">
        <v>73</v>
      </c>
      <c r="BF253" s="83"/>
      <c r="BG253" s="87" t="s">
        <v>631</v>
      </c>
      <c r="BH253" s="87" t="s">
        <v>114</v>
      </c>
      <c r="BI253" s="76" t="s">
        <v>1414</v>
      </c>
      <c r="BJ253">
        <f t="shared" si="9"/>
        <v>12</v>
      </c>
      <c r="BK253" s="87">
        <f t="shared" si="10"/>
        <v>53</v>
      </c>
      <c r="BL253" s="87"/>
      <c r="BM253" s="86" t="str">
        <f>_xlfn.XLOOKUP(Form_Responses1811121314[[#This Row],[Sekolah School (Cleansed)]],'Quality Check'!$B$11:$B$14,'Quality Check'!$C$11:$C$14,)</f>
        <v>Urban</v>
      </c>
      <c r="BN253" s="86" t="str">
        <f>_xlfn.XLOOKUP(Form_Responses1811121314[[#This Row],[Sekolah School (Cleansed)]],'Quality Check'!$B$11:$B$14,'Quality Check'!$D$11:$D$14,)</f>
        <v>Intervention Group (IG)</v>
      </c>
      <c r="BO253" s="87" t="str">
        <f>_xlfn.XLOOKUP(AS253,'Cleansing - Toothpaste Brand'!A:A,'Cleansing - Toothpaste Brand'!B:B,)</f>
        <v>Colgate</v>
      </c>
      <c r="BP253" s="87"/>
      <c r="BQ25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53" s="86" t="str">
        <f>_xlfn.XLOOKUP(AP253,'Cleansing - Response'!E:E,'Cleansing - Response'!F:F,)</f>
        <v>2 days and more</v>
      </c>
      <c r="BS253" s="86">
        <f>IF(Form_Responses1811121314[[#This Row],[Answer - B1]]="2 days and more",1,0)</f>
        <v>1</v>
      </c>
      <c r="BT253" s="86" t="str">
        <f>_xlfn.XLOOKUP(AQ253,'Cleansing - Response'!E:E,'Cleansing - Response'!F:F,)</f>
        <v>2 days and more</v>
      </c>
      <c r="BU253" s="86">
        <f>IF(Form_Responses1811121314[[#This Row],[Answer - B2]]="2 days and more",1,0)</f>
        <v>1</v>
      </c>
      <c r="BV253" s="86" t="str">
        <f t="shared" si="11"/>
        <v>Tidak / No</v>
      </c>
      <c r="BW253" s="86">
        <f>IF(Form_Responses1811121314[[#This Row],[Answer - B3]]="Ya / Yes",1,0)</f>
        <v>0</v>
      </c>
      <c r="BX253" s="86" t="str">
        <f>_xlfn.XLOOKUP(AT253,'Cleansing - Response'!E:E,'Cleansing - Response'!F:F,)</f>
        <v>Always</v>
      </c>
      <c r="BY253" s="86">
        <f>IF(Form_Responses1811121314[[#This Row],[Answer - B4]]="Always",1,0)</f>
        <v>1</v>
      </c>
      <c r="BZ253" s="86" t="str">
        <f>_xlfn.XLOOKUP(AU253,'Cleansing - Response'!H:H,'Cleansing - Response'!I:I,)</f>
        <v>Sometimes / When in need</v>
      </c>
      <c r="CA253" s="86">
        <f>IF(Form_Responses1811121314[[#This Row],[Answer - B5]]="Sometimes / When in need",2,IF(Form_Responses1811121314[[#This Row],[Answer - B5]]="Using dental floss at least once",1,0))</f>
        <v>2</v>
      </c>
      <c r="CB253" s="86" t="str">
        <f>_xlfn.XLOOKUP(AV253,'Cleansing - Response'!K:K,'Cleansing - Response'!L:L,)</f>
        <v>Up to 1 time a day</v>
      </c>
      <c r="CC253" s="86">
        <f>IF(Form_Responses1811121314[[#This Row],[Answer - B6]]="More than 1 time a day",1,0)</f>
        <v>0</v>
      </c>
      <c r="CD253" s="86" t="str">
        <f>_xlfn.XLOOKUP(AW253,'Cleansing - Response'!$N:$N,'Cleansing - Response'!$O:$O,)</f>
        <v>No</v>
      </c>
      <c r="CE253" s="86">
        <f>IF(Form_Responses1811121314[[#This Row],[Answer - B7-1]]="Yes / Sometimes",1,0)</f>
        <v>0</v>
      </c>
      <c r="CF253" s="86" t="str">
        <f>_xlfn.XLOOKUP(AX253,'Cleansing - Response'!$N:$N,'Cleansing - Response'!$O:$O,)</f>
        <v>No</v>
      </c>
      <c r="CG253" s="86">
        <f>IF(Form_Responses1811121314[[#This Row],[Answer - B7-2]]="Yes / Sometimes",1,0)</f>
        <v>0</v>
      </c>
      <c r="CH253" s="86" t="str">
        <f>_xlfn.XLOOKUP(AY253,'Cleansing - Response'!$N:$N,'Cleansing - Response'!$O:$O,)</f>
        <v>No</v>
      </c>
      <c r="CI253" s="86">
        <f>IF(Form_Responses1811121314[[#This Row],[Answer - B7-3]]="Yes / Sometimes",1,0)</f>
        <v>0</v>
      </c>
      <c r="CJ253" s="86" t="str">
        <f>_xlfn.XLOOKUP(AZ253,'Cleansing - Response'!$N:$N,'Cleansing - Response'!$O:$O,)</f>
        <v>No</v>
      </c>
      <c r="CK253" s="86">
        <f>IF(Form_Responses1811121314[[#This Row],[Answer - B7-4]]="Yes / Sometimes",1,0)</f>
        <v>0</v>
      </c>
      <c r="CL253" s="86" t="str">
        <f>_xlfn.XLOOKUP(BA253,'Cleansing - Response'!$N:$N,'Cleansing - Response'!$O:$O,)</f>
        <v>No</v>
      </c>
      <c r="CM253" s="86">
        <f>IF(Form_Responses1811121314[[#This Row],[Answer - B7-5]]="Yes / Sometimes",1,0)</f>
        <v>0</v>
      </c>
      <c r="CN253" s="86" t="str">
        <f>_xlfn.XLOOKUP(BB253,'Cleansing - Response'!$N:$N,'Cleansing - Response'!$O:$O,)</f>
        <v>No</v>
      </c>
      <c r="CO253" s="86">
        <f>IF(Form_Responses1811121314[[#This Row],[Answer - B7-6]]="Yes / Sometimes",1,0)</f>
        <v>0</v>
      </c>
      <c r="CP253" s="87" t="str">
        <f>IF(COUNTIF(Form_Responses1811121314[[#This Row],[Answer - B7-1]:[Answer - B7-6]], "Yes / Sometimes") &gt; 4, "More than 4 times","Up to 4 times")</f>
        <v>Up to 4 times</v>
      </c>
      <c r="CQ253" s="152">
        <f>IF(Form_Responses1811121314[[#This Row],[Answer - B7 (Overall)]]="More than 4 times",1,0)</f>
        <v>0</v>
      </c>
    </row>
    <row r="254" spans="1:95" ht="13.2" hidden="1" x14ac:dyDescent="0.25">
      <c r="A254" s="82">
        <v>45573.461904166666</v>
      </c>
      <c r="B254" s="83" t="s">
        <v>734</v>
      </c>
      <c r="C254" s="84" t="s">
        <v>735</v>
      </c>
      <c r="D254" s="83">
        <v>85.71</v>
      </c>
      <c r="E254" s="83">
        <v>0.13</v>
      </c>
      <c r="F254" s="83" t="s">
        <v>114</v>
      </c>
      <c r="G254" s="83" t="s">
        <v>76</v>
      </c>
      <c r="H254" s="83" t="s">
        <v>736</v>
      </c>
      <c r="I254" s="83" t="s">
        <v>63</v>
      </c>
      <c r="J254" s="83" t="s">
        <v>78</v>
      </c>
      <c r="K254" s="83" t="s">
        <v>78</v>
      </c>
      <c r="L254" s="83" t="s">
        <v>78</v>
      </c>
      <c r="M254" s="83" t="s">
        <v>84</v>
      </c>
      <c r="N254" s="83" t="s">
        <v>78</v>
      </c>
      <c r="O254" s="83" t="s">
        <v>64</v>
      </c>
      <c r="P254" s="83" t="s">
        <v>78</v>
      </c>
      <c r="Q254" s="83" t="s">
        <v>64</v>
      </c>
      <c r="R254" s="83" t="s">
        <v>64</v>
      </c>
      <c r="S254" s="83" t="s">
        <v>84</v>
      </c>
      <c r="T254" s="83" t="s">
        <v>64</v>
      </c>
      <c r="U254" s="83" t="s">
        <v>64</v>
      </c>
      <c r="V254" s="83" t="s">
        <v>64</v>
      </c>
      <c r="W254" s="83" t="s">
        <v>64</v>
      </c>
      <c r="X254" s="83" t="s">
        <v>84</v>
      </c>
      <c r="Y254" s="83" t="s">
        <v>64</v>
      </c>
      <c r="Z254" s="83" t="s">
        <v>66</v>
      </c>
      <c r="AA254" s="83" t="s">
        <v>66</v>
      </c>
      <c r="AB254" s="83" t="s">
        <v>66</v>
      </c>
      <c r="AC254" s="83" t="s">
        <v>66</v>
      </c>
      <c r="AD254" s="83" t="s">
        <v>66</v>
      </c>
      <c r="AE254" s="83" t="s">
        <v>66</v>
      </c>
      <c r="AF254" s="83" t="s">
        <v>66</v>
      </c>
      <c r="AG254" s="83" t="s">
        <v>66</v>
      </c>
      <c r="AH254" s="83" t="s">
        <v>66</v>
      </c>
      <c r="AI254" s="83" t="s">
        <v>101</v>
      </c>
      <c r="AJ254" s="83" t="s">
        <v>65</v>
      </c>
      <c r="AK254" s="83" t="s">
        <v>66</v>
      </c>
      <c r="AL254" s="83" t="s">
        <v>66</v>
      </c>
      <c r="AM254" s="83" t="s">
        <v>66</v>
      </c>
      <c r="AN254" s="83" t="s">
        <v>79</v>
      </c>
      <c r="AO254" s="83" t="s">
        <v>66</v>
      </c>
      <c r="AP254" s="83" t="s">
        <v>85</v>
      </c>
      <c r="AQ254" s="83" t="s">
        <v>85</v>
      </c>
      <c r="AR254" s="83" t="s">
        <v>63</v>
      </c>
      <c r="AS254" s="83" t="s">
        <v>120</v>
      </c>
      <c r="AT254" s="83" t="s">
        <v>69</v>
      </c>
      <c r="AU254" s="83" t="s">
        <v>93</v>
      </c>
      <c r="AV254" s="83" t="s">
        <v>71</v>
      </c>
      <c r="AW254" s="83" t="s">
        <v>72</v>
      </c>
      <c r="AX254" s="83" t="s">
        <v>73</v>
      </c>
      <c r="AY254" s="83" t="s">
        <v>72</v>
      </c>
      <c r="AZ254" s="83" t="s">
        <v>72</v>
      </c>
      <c r="BA254" s="83" t="s">
        <v>72</v>
      </c>
      <c r="BB254" s="83" t="s">
        <v>72</v>
      </c>
      <c r="BC254" s="83" t="s">
        <v>73</v>
      </c>
      <c r="BD254" s="83"/>
      <c r="BE254" s="83" t="s">
        <v>73</v>
      </c>
      <c r="BF254" s="83"/>
      <c r="BG254" s="87" t="s">
        <v>631</v>
      </c>
      <c r="BH254" s="87" t="s">
        <v>114</v>
      </c>
      <c r="BI254" s="76" t="s">
        <v>1414</v>
      </c>
      <c r="BJ254">
        <f t="shared" si="9"/>
        <v>8</v>
      </c>
      <c r="BK254" s="87">
        <f t="shared" si="10"/>
        <v>49</v>
      </c>
      <c r="BL254" s="87"/>
      <c r="BM254" s="86" t="str">
        <f>_xlfn.XLOOKUP(Form_Responses1811121314[[#This Row],[Sekolah School (Cleansed)]],'Quality Check'!$B$11:$B$14,'Quality Check'!$C$11:$C$14,)</f>
        <v>Urban</v>
      </c>
      <c r="BN254" s="86" t="str">
        <f>_xlfn.XLOOKUP(Form_Responses1811121314[[#This Row],[Sekolah School (Cleansed)]],'Quality Check'!$B$11:$B$14,'Quality Check'!$D$11:$D$14,)</f>
        <v>Intervention Group (IG)</v>
      </c>
      <c r="BO254" s="87" t="str">
        <f>_xlfn.XLOOKUP(AS254,'Cleansing - Toothpaste Brand'!A:A,'Cleansing - Toothpaste Brand'!B:B,)</f>
        <v>Colgate</v>
      </c>
      <c r="BP254" s="87"/>
      <c r="BQ25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54" s="86" t="str">
        <f>_xlfn.XLOOKUP(AP254,'Cleansing - Response'!E:E,'Cleansing - Response'!F:F,)</f>
        <v>2 days and more</v>
      </c>
      <c r="BS254" s="86">
        <f>IF(Form_Responses1811121314[[#This Row],[Answer - B1]]="2 days and more",1,0)</f>
        <v>1</v>
      </c>
      <c r="BT254" s="86" t="str">
        <f>_xlfn.XLOOKUP(AQ254,'Cleansing - Response'!E:E,'Cleansing - Response'!F:F,)</f>
        <v>2 days and more</v>
      </c>
      <c r="BU254" s="86">
        <f>IF(Form_Responses1811121314[[#This Row],[Answer - B2]]="2 days and more",1,0)</f>
        <v>1</v>
      </c>
      <c r="BV254" s="86" t="str">
        <f t="shared" si="11"/>
        <v>Ya / Yes</v>
      </c>
      <c r="BW254" s="86">
        <f>IF(Form_Responses1811121314[[#This Row],[Answer - B3]]="Ya / Yes",1,0)</f>
        <v>1</v>
      </c>
      <c r="BX254" s="86" t="str">
        <f>_xlfn.XLOOKUP(AT254,'Cleansing - Response'!E:E,'Cleansing - Response'!F:F,)</f>
        <v>Rarely / Sometimes</v>
      </c>
      <c r="BY254" s="86">
        <f>IF(Form_Responses1811121314[[#This Row],[Answer - B4]]="Always",1,0)</f>
        <v>0</v>
      </c>
      <c r="BZ254" s="86" t="str">
        <f>_xlfn.XLOOKUP(AU254,'Cleansing - Response'!H:H,'Cleansing - Response'!I:I,)</f>
        <v>Not using dental floss</v>
      </c>
      <c r="CA254" s="86">
        <f>IF(Form_Responses1811121314[[#This Row],[Answer - B5]]="Sometimes / When in need",2,IF(Form_Responses1811121314[[#This Row],[Answer - B5]]="Using dental floss at least once",1,0))</f>
        <v>0</v>
      </c>
      <c r="CB254" s="86" t="str">
        <f>_xlfn.XLOOKUP(AV254,'Cleansing - Response'!K:K,'Cleansing - Response'!L:L,)</f>
        <v>Up to 1 time a day</v>
      </c>
      <c r="CC254" s="86">
        <f>IF(Form_Responses1811121314[[#This Row],[Answer - B6]]="More than 1 time a day",1,0)</f>
        <v>0</v>
      </c>
      <c r="CD254" s="86" t="str">
        <f>_xlfn.XLOOKUP(AW254,'Cleansing - Response'!$N:$N,'Cleansing - Response'!$O:$O,)</f>
        <v>Yes / Sometimes</v>
      </c>
      <c r="CE254" s="86">
        <f>IF(Form_Responses1811121314[[#This Row],[Answer - B7-1]]="Yes / Sometimes",1,0)</f>
        <v>1</v>
      </c>
      <c r="CF254" s="86" t="str">
        <f>_xlfn.XLOOKUP(AX254,'Cleansing - Response'!$N:$N,'Cleansing - Response'!$O:$O,)</f>
        <v>No</v>
      </c>
      <c r="CG254" s="86">
        <f>IF(Form_Responses1811121314[[#This Row],[Answer - B7-2]]="Yes / Sometimes",1,0)</f>
        <v>0</v>
      </c>
      <c r="CH254" s="86" t="str">
        <f>_xlfn.XLOOKUP(AY254,'Cleansing - Response'!$N:$N,'Cleansing - Response'!$O:$O,)</f>
        <v>Yes / Sometimes</v>
      </c>
      <c r="CI254" s="86">
        <f>IF(Form_Responses1811121314[[#This Row],[Answer - B7-3]]="Yes / Sometimes",1,0)</f>
        <v>1</v>
      </c>
      <c r="CJ254" s="86" t="str">
        <f>_xlfn.XLOOKUP(AZ254,'Cleansing - Response'!$N:$N,'Cleansing - Response'!$O:$O,)</f>
        <v>Yes / Sometimes</v>
      </c>
      <c r="CK254" s="86">
        <f>IF(Form_Responses1811121314[[#This Row],[Answer - B7-4]]="Yes / Sometimes",1,0)</f>
        <v>1</v>
      </c>
      <c r="CL254" s="86" t="str">
        <f>_xlfn.XLOOKUP(BA254,'Cleansing - Response'!$N:$N,'Cleansing - Response'!$O:$O,)</f>
        <v>Yes / Sometimes</v>
      </c>
      <c r="CM254" s="86">
        <f>IF(Form_Responses1811121314[[#This Row],[Answer - B7-5]]="Yes / Sometimes",1,0)</f>
        <v>1</v>
      </c>
      <c r="CN254" s="86" t="str">
        <f>_xlfn.XLOOKUP(BB254,'Cleansing - Response'!$N:$N,'Cleansing - Response'!$O:$O,)</f>
        <v>Yes / Sometimes</v>
      </c>
      <c r="CO254" s="86">
        <f>IF(Form_Responses1811121314[[#This Row],[Answer - B7-6]]="Yes / Sometimes",1,0)</f>
        <v>1</v>
      </c>
      <c r="CP254" s="87" t="str">
        <f>IF(COUNTIF(Form_Responses1811121314[[#This Row],[Answer - B7-1]:[Answer - B7-6]], "Yes / Sometimes") &gt; 4, "More than 4 times","Up to 4 times")</f>
        <v>More than 4 times</v>
      </c>
      <c r="CQ254" s="152">
        <f>IF(Form_Responses1811121314[[#This Row],[Answer - B7 (Overall)]]="More than 4 times",1,0)</f>
        <v>1</v>
      </c>
    </row>
    <row r="255" spans="1:95" ht="13.2" hidden="1" x14ac:dyDescent="0.25">
      <c r="A255" s="82">
        <v>45573.463333217587</v>
      </c>
      <c r="B255" s="83" t="s">
        <v>737</v>
      </c>
      <c r="C255" s="84" t="s">
        <v>738</v>
      </c>
      <c r="D255" s="83">
        <v>64.3</v>
      </c>
      <c r="E255" s="83">
        <v>1.25</v>
      </c>
      <c r="F255" s="83" t="s">
        <v>114</v>
      </c>
      <c r="G255" s="83" t="s">
        <v>76</v>
      </c>
      <c r="H255" s="83" t="s">
        <v>648</v>
      </c>
      <c r="I255" s="83" t="s">
        <v>63</v>
      </c>
      <c r="J255" s="83" t="s">
        <v>64</v>
      </c>
      <c r="K255" s="83" t="s">
        <v>84</v>
      </c>
      <c r="L255" s="83" t="s">
        <v>64</v>
      </c>
      <c r="M255" s="83" t="s">
        <v>84</v>
      </c>
      <c r="N255" s="83" t="s">
        <v>84</v>
      </c>
      <c r="O255" s="83" t="s">
        <v>64</v>
      </c>
      <c r="P255" s="83" t="s">
        <v>84</v>
      </c>
      <c r="Q255" s="83" t="s">
        <v>64</v>
      </c>
      <c r="R255" s="83" t="s">
        <v>64</v>
      </c>
      <c r="S255" s="83" t="s">
        <v>64</v>
      </c>
      <c r="T255" s="83" t="s">
        <v>64</v>
      </c>
      <c r="U255" s="83" t="s">
        <v>84</v>
      </c>
      <c r="V255" s="83" t="s">
        <v>64</v>
      </c>
      <c r="W255" s="83" t="s">
        <v>64</v>
      </c>
      <c r="X255" s="83" t="s">
        <v>64</v>
      </c>
      <c r="Y255" s="83" t="s">
        <v>64</v>
      </c>
      <c r="Z255" s="83" t="s">
        <v>66</v>
      </c>
      <c r="AA255" s="83" t="s">
        <v>66</v>
      </c>
      <c r="AB255" s="83" t="s">
        <v>66</v>
      </c>
      <c r="AC255" s="83" t="s">
        <v>66</v>
      </c>
      <c r="AD255" s="83" t="s">
        <v>66</v>
      </c>
      <c r="AE255" s="83" t="s">
        <v>66</v>
      </c>
      <c r="AF255" s="83" t="s">
        <v>66</v>
      </c>
      <c r="AG255" s="83" t="s">
        <v>66</v>
      </c>
      <c r="AH255" s="83" t="s">
        <v>79</v>
      </c>
      <c r="AI255" s="83" t="s">
        <v>66</v>
      </c>
      <c r="AJ255" s="83" t="s">
        <v>65</v>
      </c>
      <c r="AK255" s="83" t="s">
        <v>66</v>
      </c>
      <c r="AL255" s="83" t="s">
        <v>66</v>
      </c>
      <c r="AM255" s="83" t="s">
        <v>79</v>
      </c>
      <c r="AN255" s="83" t="s">
        <v>66</v>
      </c>
      <c r="AO255" s="83" t="s">
        <v>66</v>
      </c>
      <c r="AP255" s="83" t="s">
        <v>80</v>
      </c>
      <c r="AQ255" s="83" t="s">
        <v>80</v>
      </c>
      <c r="AR255" s="83" t="s">
        <v>86</v>
      </c>
      <c r="AS255" s="83" t="s">
        <v>81</v>
      </c>
      <c r="AT255" s="83" t="s">
        <v>69</v>
      </c>
      <c r="AU255" s="83" t="s">
        <v>80</v>
      </c>
      <c r="AV255" s="83" t="s">
        <v>71</v>
      </c>
      <c r="AW255" s="83" t="s">
        <v>72</v>
      </c>
      <c r="AX255" s="83" t="s">
        <v>72</v>
      </c>
      <c r="AY255" s="83" t="s">
        <v>63</v>
      </c>
      <c r="AZ255" s="83" t="s">
        <v>63</v>
      </c>
      <c r="BA255" s="83" t="s">
        <v>63</v>
      </c>
      <c r="BB255" s="83" t="s">
        <v>63</v>
      </c>
      <c r="BC255" s="83" t="s">
        <v>73</v>
      </c>
      <c r="BD255" s="83"/>
      <c r="BE255" s="83" t="s">
        <v>73</v>
      </c>
      <c r="BF255" s="83"/>
      <c r="BG255" s="87" t="s">
        <v>631</v>
      </c>
      <c r="BH255" s="87" t="s">
        <v>114</v>
      </c>
      <c r="BI255" s="76" t="s">
        <v>1414</v>
      </c>
      <c r="BJ255">
        <f t="shared" si="9"/>
        <v>11</v>
      </c>
      <c r="BK255" s="87">
        <f t="shared" si="10"/>
        <v>46</v>
      </c>
      <c r="BL255" s="87"/>
      <c r="BM255" s="86" t="str">
        <f>_xlfn.XLOOKUP(Form_Responses1811121314[[#This Row],[Sekolah School (Cleansed)]],'Quality Check'!$B$11:$B$14,'Quality Check'!$C$11:$C$14,)</f>
        <v>Urban</v>
      </c>
      <c r="BN255" s="86" t="str">
        <f>_xlfn.XLOOKUP(Form_Responses1811121314[[#This Row],[Sekolah School (Cleansed)]],'Quality Check'!$B$11:$B$14,'Quality Check'!$D$11:$D$14,)</f>
        <v>Intervention Group (IG)</v>
      </c>
      <c r="BO255" s="87" t="str">
        <f>_xlfn.XLOOKUP(AS255,'Cleansing - Toothpaste Brand'!A:A,'Cleansing - Toothpaste Brand'!B:B,)</f>
        <v>Colgate</v>
      </c>
      <c r="BP255" s="87"/>
      <c r="BQ25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55" s="86" t="str">
        <f>_xlfn.XLOOKUP(AP255,'Cleansing - Response'!E:E,'Cleansing - Response'!F:F,)</f>
        <v>Less than 2 days</v>
      </c>
      <c r="BS255" s="86">
        <f>IF(Form_Responses1811121314[[#This Row],[Answer - B1]]="2 days and more",1,0)</f>
        <v>0</v>
      </c>
      <c r="BT255" s="86" t="str">
        <f>_xlfn.XLOOKUP(AQ255,'Cleansing - Response'!E:E,'Cleansing - Response'!F:F,)</f>
        <v>Less than 2 days</v>
      </c>
      <c r="BU255" s="86">
        <f>IF(Form_Responses1811121314[[#This Row],[Answer - B2]]="2 days and more",1,0)</f>
        <v>0</v>
      </c>
      <c r="BV255" s="86" t="str">
        <f t="shared" si="11"/>
        <v>Ya / Yes</v>
      </c>
      <c r="BW255" s="86">
        <f>IF(Form_Responses1811121314[[#This Row],[Answer - B3]]="Ya / Yes",1,0)</f>
        <v>1</v>
      </c>
      <c r="BX255" s="86" t="str">
        <f>_xlfn.XLOOKUP(AT255,'Cleansing - Response'!E:E,'Cleansing - Response'!F:F,)</f>
        <v>Rarely / Sometimes</v>
      </c>
      <c r="BY255" s="86">
        <f>IF(Form_Responses1811121314[[#This Row],[Answer - B4]]="Always",1,0)</f>
        <v>0</v>
      </c>
      <c r="BZ255" s="86" t="str">
        <f>_xlfn.XLOOKUP(AU255,'Cleansing - Response'!H:H,'Cleansing - Response'!I:I,)</f>
        <v>Using dental floss at least once</v>
      </c>
      <c r="CA255" s="86">
        <f>IF(Form_Responses1811121314[[#This Row],[Answer - B5]]="Sometimes / When in need",2,IF(Form_Responses1811121314[[#This Row],[Answer - B5]]="Using dental floss at least once",1,0))</f>
        <v>1</v>
      </c>
      <c r="CB255" s="86" t="str">
        <f>_xlfn.XLOOKUP(AV255,'Cleansing - Response'!K:K,'Cleansing - Response'!L:L,)</f>
        <v>Up to 1 time a day</v>
      </c>
      <c r="CC255" s="86">
        <f>IF(Form_Responses1811121314[[#This Row],[Answer - B6]]="More than 1 time a day",1,0)</f>
        <v>0</v>
      </c>
      <c r="CD255" s="86" t="str">
        <f>_xlfn.XLOOKUP(AW255,'Cleansing - Response'!$N:$N,'Cleansing - Response'!$O:$O,)</f>
        <v>Yes / Sometimes</v>
      </c>
      <c r="CE255" s="86">
        <f>IF(Form_Responses1811121314[[#This Row],[Answer - B7-1]]="Yes / Sometimes",1,0)</f>
        <v>1</v>
      </c>
      <c r="CF255" s="86" t="str">
        <f>_xlfn.XLOOKUP(AX255,'Cleansing - Response'!$N:$N,'Cleansing - Response'!$O:$O,)</f>
        <v>Yes / Sometimes</v>
      </c>
      <c r="CG255" s="86">
        <f>IF(Form_Responses1811121314[[#This Row],[Answer - B7-2]]="Yes / Sometimes",1,0)</f>
        <v>1</v>
      </c>
      <c r="CH255" s="86" t="str">
        <f>_xlfn.XLOOKUP(AY255,'Cleansing - Response'!$N:$N,'Cleansing - Response'!$O:$O,)</f>
        <v>Yes / Sometimes</v>
      </c>
      <c r="CI255" s="86">
        <f>IF(Form_Responses1811121314[[#This Row],[Answer - B7-3]]="Yes / Sometimes",1,0)</f>
        <v>1</v>
      </c>
      <c r="CJ255" s="86" t="str">
        <f>_xlfn.XLOOKUP(AZ255,'Cleansing - Response'!$N:$N,'Cleansing - Response'!$O:$O,)</f>
        <v>Yes / Sometimes</v>
      </c>
      <c r="CK255" s="86">
        <f>IF(Form_Responses1811121314[[#This Row],[Answer - B7-4]]="Yes / Sometimes",1,0)</f>
        <v>1</v>
      </c>
      <c r="CL255" s="86" t="str">
        <f>_xlfn.XLOOKUP(BA255,'Cleansing - Response'!$N:$N,'Cleansing - Response'!$O:$O,)</f>
        <v>Yes / Sometimes</v>
      </c>
      <c r="CM255" s="86">
        <f>IF(Form_Responses1811121314[[#This Row],[Answer - B7-5]]="Yes / Sometimes",1,0)</f>
        <v>1</v>
      </c>
      <c r="CN255" s="86" t="str">
        <f>_xlfn.XLOOKUP(BB255,'Cleansing - Response'!$N:$N,'Cleansing - Response'!$O:$O,)</f>
        <v>Yes / Sometimes</v>
      </c>
      <c r="CO255" s="86">
        <f>IF(Form_Responses1811121314[[#This Row],[Answer - B7-6]]="Yes / Sometimes",1,0)</f>
        <v>1</v>
      </c>
      <c r="CP255" s="87" t="str">
        <f>IF(COUNTIF(Form_Responses1811121314[[#This Row],[Answer - B7-1]:[Answer - B7-6]], "Yes / Sometimes") &gt; 4, "More than 4 times","Up to 4 times")</f>
        <v>More than 4 times</v>
      </c>
      <c r="CQ255" s="152">
        <f>IF(Form_Responses1811121314[[#This Row],[Answer - B7 (Overall)]]="More than 4 times",1,0)</f>
        <v>1</v>
      </c>
    </row>
    <row r="256" spans="1:95" ht="13.2" hidden="1" x14ac:dyDescent="0.25">
      <c r="A256" s="82">
        <v>45573.464205439814</v>
      </c>
      <c r="B256" s="83" t="s">
        <v>739</v>
      </c>
      <c r="C256" s="84" t="s">
        <v>740</v>
      </c>
      <c r="D256" s="83">
        <v>100</v>
      </c>
      <c r="E256" s="83">
        <v>0.83</v>
      </c>
      <c r="F256" s="83" t="s">
        <v>114</v>
      </c>
      <c r="G256" s="83" t="s">
        <v>76</v>
      </c>
      <c r="H256" s="83" t="s">
        <v>716</v>
      </c>
      <c r="I256" s="83" t="s">
        <v>63</v>
      </c>
      <c r="J256" s="83" t="s">
        <v>64</v>
      </c>
      <c r="K256" s="83" t="s">
        <v>64</v>
      </c>
      <c r="L256" s="83" t="s">
        <v>64</v>
      </c>
      <c r="M256" s="83" t="s">
        <v>84</v>
      </c>
      <c r="N256" s="83" t="s">
        <v>84</v>
      </c>
      <c r="O256" s="83" t="s">
        <v>84</v>
      </c>
      <c r="P256" s="83" t="s">
        <v>84</v>
      </c>
      <c r="Q256" s="83" t="s">
        <v>84</v>
      </c>
      <c r="R256" s="83" t="s">
        <v>64</v>
      </c>
      <c r="S256" s="83" t="s">
        <v>64</v>
      </c>
      <c r="T256" s="83" t="s">
        <v>64</v>
      </c>
      <c r="U256" s="83" t="s">
        <v>84</v>
      </c>
      <c r="V256" s="83" t="s">
        <v>84</v>
      </c>
      <c r="W256" s="83" t="s">
        <v>84</v>
      </c>
      <c r="X256" s="83" t="s">
        <v>64</v>
      </c>
      <c r="Y256" s="83" t="s">
        <v>64</v>
      </c>
      <c r="Z256" s="83" t="s">
        <v>66</v>
      </c>
      <c r="AA256" s="83" t="s">
        <v>66</v>
      </c>
      <c r="AB256" s="83" t="s">
        <v>79</v>
      </c>
      <c r="AC256" s="83" t="s">
        <v>66</v>
      </c>
      <c r="AD256" s="83" t="s">
        <v>65</v>
      </c>
      <c r="AE256" s="83" t="s">
        <v>65</v>
      </c>
      <c r="AF256" s="83" t="s">
        <v>65</v>
      </c>
      <c r="AG256" s="83" t="s">
        <v>66</v>
      </c>
      <c r="AH256" s="83" t="s">
        <v>66</v>
      </c>
      <c r="AI256" s="83" t="s">
        <v>79</v>
      </c>
      <c r="AJ256" s="83" t="s">
        <v>66</v>
      </c>
      <c r="AK256" s="83" t="s">
        <v>66</v>
      </c>
      <c r="AL256" s="83" t="s">
        <v>66</v>
      </c>
      <c r="AM256" s="83" t="s">
        <v>66</v>
      </c>
      <c r="AN256" s="83" t="s">
        <v>66</v>
      </c>
      <c r="AO256" s="83" t="s">
        <v>65</v>
      </c>
      <c r="AP256" s="83" t="s">
        <v>67</v>
      </c>
      <c r="AQ256" s="83" t="s">
        <v>80</v>
      </c>
      <c r="AR256" s="83" t="s">
        <v>86</v>
      </c>
      <c r="AS256" s="83" t="s">
        <v>68</v>
      </c>
      <c r="AT256" s="83" t="s">
        <v>87</v>
      </c>
      <c r="AU256" s="83" t="s">
        <v>93</v>
      </c>
      <c r="AV256" s="83" t="s">
        <v>71</v>
      </c>
      <c r="AW256" s="83" t="s">
        <v>73</v>
      </c>
      <c r="AX256" s="83" t="s">
        <v>63</v>
      </c>
      <c r="AY256" s="83" t="s">
        <v>63</v>
      </c>
      <c r="AZ256" s="83" t="s">
        <v>73</v>
      </c>
      <c r="BA256" s="83" t="s">
        <v>63</v>
      </c>
      <c r="BB256" s="83" t="s">
        <v>73</v>
      </c>
      <c r="BC256" s="83" t="s">
        <v>73</v>
      </c>
      <c r="BD256" s="83"/>
      <c r="BE256" s="83" t="s">
        <v>73</v>
      </c>
      <c r="BF256" s="83"/>
      <c r="BG256" s="87" t="s">
        <v>631</v>
      </c>
      <c r="BH256" s="87" t="s">
        <v>114</v>
      </c>
      <c r="BI256" s="76" t="s">
        <v>1414</v>
      </c>
      <c r="BJ256">
        <f t="shared" si="9"/>
        <v>8</v>
      </c>
      <c r="BK256" s="87">
        <f t="shared" si="10"/>
        <v>51</v>
      </c>
      <c r="BL256" s="87"/>
      <c r="BM256" s="86" t="str">
        <f>_xlfn.XLOOKUP(Form_Responses1811121314[[#This Row],[Sekolah School (Cleansed)]],'Quality Check'!$B$11:$B$14,'Quality Check'!$C$11:$C$14,)</f>
        <v>Urban</v>
      </c>
      <c r="BN256" s="86" t="str">
        <f>_xlfn.XLOOKUP(Form_Responses1811121314[[#This Row],[Sekolah School (Cleansed)]],'Quality Check'!$B$11:$B$14,'Quality Check'!$D$11:$D$14,)</f>
        <v>Intervention Group (IG)</v>
      </c>
      <c r="BO256" s="87" t="str">
        <f>_xlfn.XLOOKUP(AS256,'Cleansing - Toothpaste Brand'!A:A,'Cleansing - Toothpaste Brand'!B:B,)</f>
        <v>Colgate</v>
      </c>
      <c r="BP256" s="87"/>
      <c r="BQ25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56" s="86" t="str">
        <f>_xlfn.XLOOKUP(AP256,'Cleansing - Response'!E:E,'Cleansing - Response'!F:F,)</f>
        <v>2 days and more</v>
      </c>
      <c r="BS256" s="86">
        <f>IF(Form_Responses1811121314[[#This Row],[Answer - B1]]="2 days and more",1,0)</f>
        <v>1</v>
      </c>
      <c r="BT256" s="86" t="str">
        <f>_xlfn.XLOOKUP(AQ256,'Cleansing - Response'!E:E,'Cleansing - Response'!F:F,)</f>
        <v>Less than 2 days</v>
      </c>
      <c r="BU256" s="86">
        <f>IF(Form_Responses1811121314[[#This Row],[Answer - B2]]="2 days and more",1,0)</f>
        <v>0</v>
      </c>
      <c r="BV256" s="86" t="str">
        <f t="shared" si="11"/>
        <v>Ya / Yes</v>
      </c>
      <c r="BW256" s="86">
        <f>IF(Form_Responses1811121314[[#This Row],[Answer - B3]]="Ya / Yes",1,0)</f>
        <v>1</v>
      </c>
      <c r="BX256" s="86" t="str">
        <f>_xlfn.XLOOKUP(AT256,'Cleansing - Response'!E:E,'Cleansing - Response'!F:F,)</f>
        <v>Always</v>
      </c>
      <c r="BY256" s="86">
        <f>IF(Form_Responses1811121314[[#This Row],[Answer - B4]]="Always",1,0)</f>
        <v>1</v>
      </c>
      <c r="BZ256" s="86" t="str">
        <f>_xlfn.XLOOKUP(AU256,'Cleansing - Response'!H:H,'Cleansing - Response'!I:I,)</f>
        <v>Not using dental floss</v>
      </c>
      <c r="CA256" s="86">
        <f>IF(Form_Responses1811121314[[#This Row],[Answer - B5]]="Sometimes / When in need",2,IF(Form_Responses1811121314[[#This Row],[Answer - B5]]="Using dental floss at least once",1,0))</f>
        <v>0</v>
      </c>
      <c r="CB256" s="86" t="str">
        <f>_xlfn.XLOOKUP(AV256,'Cleansing - Response'!K:K,'Cleansing - Response'!L:L,)</f>
        <v>Up to 1 time a day</v>
      </c>
      <c r="CC256" s="86">
        <f>IF(Form_Responses1811121314[[#This Row],[Answer - B6]]="More than 1 time a day",1,0)</f>
        <v>0</v>
      </c>
      <c r="CD256" s="86" t="str">
        <f>_xlfn.XLOOKUP(AW256,'Cleansing - Response'!$N:$N,'Cleansing - Response'!$O:$O,)</f>
        <v>No</v>
      </c>
      <c r="CE256" s="86">
        <f>IF(Form_Responses1811121314[[#This Row],[Answer - B7-1]]="Yes / Sometimes",1,0)</f>
        <v>0</v>
      </c>
      <c r="CF256" s="86" t="str">
        <f>_xlfn.XLOOKUP(AX256,'Cleansing - Response'!$N:$N,'Cleansing - Response'!$O:$O,)</f>
        <v>Yes / Sometimes</v>
      </c>
      <c r="CG256" s="86">
        <f>IF(Form_Responses1811121314[[#This Row],[Answer - B7-2]]="Yes / Sometimes",1,0)</f>
        <v>1</v>
      </c>
      <c r="CH256" s="86" t="str">
        <f>_xlfn.XLOOKUP(AY256,'Cleansing - Response'!$N:$N,'Cleansing - Response'!$O:$O,)</f>
        <v>Yes / Sometimes</v>
      </c>
      <c r="CI256" s="86">
        <f>IF(Form_Responses1811121314[[#This Row],[Answer - B7-3]]="Yes / Sometimes",1,0)</f>
        <v>1</v>
      </c>
      <c r="CJ256" s="86" t="str">
        <f>_xlfn.XLOOKUP(AZ256,'Cleansing - Response'!$N:$N,'Cleansing - Response'!$O:$O,)</f>
        <v>No</v>
      </c>
      <c r="CK256" s="86">
        <f>IF(Form_Responses1811121314[[#This Row],[Answer - B7-4]]="Yes / Sometimes",1,0)</f>
        <v>0</v>
      </c>
      <c r="CL256" s="86" t="str">
        <f>_xlfn.XLOOKUP(BA256,'Cleansing - Response'!$N:$N,'Cleansing - Response'!$O:$O,)</f>
        <v>Yes / Sometimes</v>
      </c>
      <c r="CM256" s="86">
        <f>IF(Form_Responses1811121314[[#This Row],[Answer - B7-5]]="Yes / Sometimes",1,0)</f>
        <v>1</v>
      </c>
      <c r="CN256" s="86" t="str">
        <f>_xlfn.XLOOKUP(BB256,'Cleansing - Response'!$N:$N,'Cleansing - Response'!$O:$O,)</f>
        <v>No</v>
      </c>
      <c r="CO256" s="86">
        <f>IF(Form_Responses1811121314[[#This Row],[Answer - B7-6]]="Yes / Sometimes",1,0)</f>
        <v>0</v>
      </c>
      <c r="CP256" s="87" t="str">
        <f>IF(COUNTIF(Form_Responses1811121314[[#This Row],[Answer - B7-1]:[Answer - B7-6]], "Yes / Sometimes") &gt; 4, "More than 4 times","Up to 4 times")</f>
        <v>Up to 4 times</v>
      </c>
      <c r="CQ256" s="152">
        <f>IF(Form_Responses1811121314[[#This Row],[Answer - B7 (Overall)]]="More than 4 times",1,0)</f>
        <v>0</v>
      </c>
    </row>
    <row r="257" spans="1:95" ht="13.2" hidden="1" x14ac:dyDescent="0.25">
      <c r="A257" s="82">
        <v>45573.466091157403</v>
      </c>
      <c r="B257" s="83" t="s">
        <v>741</v>
      </c>
      <c r="C257" s="84" t="s">
        <v>742</v>
      </c>
      <c r="D257" s="83">
        <v>67.86</v>
      </c>
      <c r="E257" s="83">
        <v>0.21</v>
      </c>
      <c r="F257" s="83" t="s">
        <v>114</v>
      </c>
      <c r="G257" s="83" t="s">
        <v>76</v>
      </c>
      <c r="H257" s="83" t="s">
        <v>683</v>
      </c>
      <c r="I257" s="83" t="s">
        <v>63</v>
      </c>
      <c r="J257" s="83" t="s">
        <v>64</v>
      </c>
      <c r="K257" s="83" t="s">
        <v>84</v>
      </c>
      <c r="L257" s="83" t="s">
        <v>64</v>
      </c>
      <c r="M257" s="83" t="s">
        <v>84</v>
      </c>
      <c r="N257" s="83" t="s">
        <v>64</v>
      </c>
      <c r="O257" s="83" t="s">
        <v>64</v>
      </c>
      <c r="P257" s="83" t="s">
        <v>84</v>
      </c>
      <c r="Q257" s="83" t="s">
        <v>64</v>
      </c>
      <c r="R257" s="83" t="s">
        <v>64</v>
      </c>
      <c r="S257" s="83" t="s">
        <v>64</v>
      </c>
      <c r="T257" s="83" t="s">
        <v>64</v>
      </c>
      <c r="U257" s="83" t="s">
        <v>64</v>
      </c>
      <c r="V257" s="83" t="s">
        <v>64</v>
      </c>
      <c r="W257" s="83" t="s">
        <v>64</v>
      </c>
      <c r="X257" s="83" t="s">
        <v>64</v>
      </c>
      <c r="Y257" s="83" t="s">
        <v>64</v>
      </c>
      <c r="Z257" s="83" t="s">
        <v>101</v>
      </c>
      <c r="AA257" s="83" t="s">
        <v>101</v>
      </c>
      <c r="AB257" s="83" t="s">
        <v>101</v>
      </c>
      <c r="AC257" s="83" t="s">
        <v>101</v>
      </c>
      <c r="AD257" s="83" t="s">
        <v>101</v>
      </c>
      <c r="AE257" s="83" t="s">
        <v>101</v>
      </c>
      <c r="AF257" s="83" t="s">
        <v>101</v>
      </c>
      <c r="AG257" s="83" t="s">
        <v>66</v>
      </c>
      <c r="AH257" s="83" t="s">
        <v>66</v>
      </c>
      <c r="AI257" s="83" t="s">
        <v>66</v>
      </c>
      <c r="AJ257" s="83" t="s">
        <v>101</v>
      </c>
      <c r="AK257" s="83" t="s">
        <v>101</v>
      </c>
      <c r="AL257" s="83" t="s">
        <v>101</v>
      </c>
      <c r="AM257" s="83" t="s">
        <v>101</v>
      </c>
      <c r="AN257" s="83" t="s">
        <v>66</v>
      </c>
      <c r="AO257" s="83" t="s">
        <v>101</v>
      </c>
      <c r="AP257" s="83" t="s">
        <v>67</v>
      </c>
      <c r="AQ257" s="83" t="s">
        <v>67</v>
      </c>
      <c r="AR257" s="83" t="s">
        <v>86</v>
      </c>
      <c r="AS257" s="83" t="s">
        <v>223</v>
      </c>
      <c r="AT257" s="83" t="s">
        <v>69</v>
      </c>
      <c r="AU257" s="83" t="s">
        <v>70</v>
      </c>
      <c r="AV257" s="83" t="s">
        <v>71</v>
      </c>
      <c r="AW257" s="83" t="s">
        <v>72</v>
      </c>
      <c r="AX257" s="83" t="s">
        <v>72</v>
      </c>
      <c r="AY257" s="83" t="s">
        <v>72</v>
      </c>
      <c r="AZ257" s="83" t="s">
        <v>72</v>
      </c>
      <c r="BA257" s="83" t="s">
        <v>72</v>
      </c>
      <c r="BB257" s="83" t="s">
        <v>72</v>
      </c>
      <c r="BC257" s="83" t="s">
        <v>73</v>
      </c>
      <c r="BD257" s="83"/>
      <c r="BE257" s="83" t="s">
        <v>73</v>
      </c>
      <c r="BF257" s="83"/>
      <c r="BG257" s="87" t="s">
        <v>631</v>
      </c>
      <c r="BH257" s="87" t="s">
        <v>114</v>
      </c>
      <c r="BI257" s="76" t="s">
        <v>1414</v>
      </c>
      <c r="BJ257">
        <f t="shared" si="9"/>
        <v>13</v>
      </c>
      <c r="BK257" s="87">
        <f t="shared" si="10"/>
        <v>34</v>
      </c>
      <c r="BL257" s="87"/>
      <c r="BM257" s="86" t="str">
        <f>_xlfn.XLOOKUP(Form_Responses1811121314[[#This Row],[Sekolah School (Cleansed)]],'Quality Check'!$B$11:$B$14,'Quality Check'!$C$11:$C$14,)</f>
        <v>Urban</v>
      </c>
      <c r="BN257" s="86" t="str">
        <f>_xlfn.XLOOKUP(Form_Responses1811121314[[#This Row],[Sekolah School (Cleansed)]],'Quality Check'!$B$11:$B$14,'Quality Check'!$D$11:$D$14,)</f>
        <v>Intervention Group (IG)</v>
      </c>
      <c r="BO257" s="87" t="str">
        <f>_xlfn.XLOOKUP(AS257,'Cleansing - Toothpaste Brand'!A:A,'Cleansing - Toothpaste Brand'!B:B,)</f>
        <v>Colgate</v>
      </c>
      <c r="BP257" s="87"/>
      <c r="BQ25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57" s="86" t="str">
        <f>_xlfn.XLOOKUP(AP257,'Cleansing - Response'!E:E,'Cleansing - Response'!F:F,)</f>
        <v>2 days and more</v>
      </c>
      <c r="BS257" s="86">
        <f>IF(Form_Responses1811121314[[#This Row],[Answer - B1]]="2 days and more",1,0)</f>
        <v>1</v>
      </c>
      <c r="BT257" s="86" t="str">
        <f>_xlfn.XLOOKUP(AQ257,'Cleansing - Response'!E:E,'Cleansing - Response'!F:F,)</f>
        <v>2 days and more</v>
      </c>
      <c r="BU257" s="86">
        <f>IF(Form_Responses1811121314[[#This Row],[Answer - B2]]="2 days and more",1,0)</f>
        <v>1</v>
      </c>
      <c r="BV257" s="86" t="str">
        <f t="shared" si="11"/>
        <v>Ya / Yes</v>
      </c>
      <c r="BW257" s="86">
        <f>IF(Form_Responses1811121314[[#This Row],[Answer - B3]]="Ya / Yes",1,0)</f>
        <v>1</v>
      </c>
      <c r="BX257" s="86" t="str">
        <f>_xlfn.XLOOKUP(AT257,'Cleansing - Response'!E:E,'Cleansing - Response'!F:F,)</f>
        <v>Rarely / Sometimes</v>
      </c>
      <c r="BY257" s="86">
        <f>IF(Form_Responses1811121314[[#This Row],[Answer - B4]]="Always",1,0)</f>
        <v>0</v>
      </c>
      <c r="BZ257" s="86" t="str">
        <f>_xlfn.XLOOKUP(AU257,'Cleansing - Response'!H:H,'Cleansing - Response'!I:I,)</f>
        <v>Sometimes / When in need</v>
      </c>
      <c r="CA257" s="86">
        <f>IF(Form_Responses1811121314[[#This Row],[Answer - B5]]="Sometimes / When in need",2,IF(Form_Responses1811121314[[#This Row],[Answer - B5]]="Using dental floss at least once",1,0))</f>
        <v>2</v>
      </c>
      <c r="CB257" s="86" t="str">
        <f>_xlfn.XLOOKUP(AV257,'Cleansing - Response'!K:K,'Cleansing - Response'!L:L,)</f>
        <v>Up to 1 time a day</v>
      </c>
      <c r="CC257" s="86">
        <f>IF(Form_Responses1811121314[[#This Row],[Answer - B6]]="More than 1 time a day",1,0)</f>
        <v>0</v>
      </c>
      <c r="CD257" s="86" t="str">
        <f>_xlfn.XLOOKUP(AW257,'Cleansing - Response'!$N:$N,'Cleansing - Response'!$O:$O,)</f>
        <v>Yes / Sometimes</v>
      </c>
      <c r="CE257" s="86">
        <f>IF(Form_Responses1811121314[[#This Row],[Answer - B7-1]]="Yes / Sometimes",1,0)</f>
        <v>1</v>
      </c>
      <c r="CF257" s="86" t="str">
        <f>_xlfn.XLOOKUP(AX257,'Cleansing - Response'!$N:$N,'Cleansing - Response'!$O:$O,)</f>
        <v>Yes / Sometimes</v>
      </c>
      <c r="CG257" s="86">
        <f>IF(Form_Responses1811121314[[#This Row],[Answer - B7-2]]="Yes / Sometimes",1,0)</f>
        <v>1</v>
      </c>
      <c r="CH257" s="86" t="str">
        <f>_xlfn.XLOOKUP(AY257,'Cleansing - Response'!$N:$N,'Cleansing - Response'!$O:$O,)</f>
        <v>Yes / Sometimes</v>
      </c>
      <c r="CI257" s="86">
        <f>IF(Form_Responses1811121314[[#This Row],[Answer - B7-3]]="Yes / Sometimes",1,0)</f>
        <v>1</v>
      </c>
      <c r="CJ257" s="86" t="str">
        <f>_xlfn.XLOOKUP(AZ257,'Cleansing - Response'!$N:$N,'Cleansing - Response'!$O:$O,)</f>
        <v>Yes / Sometimes</v>
      </c>
      <c r="CK257" s="86">
        <f>IF(Form_Responses1811121314[[#This Row],[Answer - B7-4]]="Yes / Sometimes",1,0)</f>
        <v>1</v>
      </c>
      <c r="CL257" s="86" t="str">
        <f>_xlfn.XLOOKUP(BA257,'Cleansing - Response'!$N:$N,'Cleansing - Response'!$O:$O,)</f>
        <v>Yes / Sometimes</v>
      </c>
      <c r="CM257" s="86">
        <f>IF(Form_Responses1811121314[[#This Row],[Answer - B7-5]]="Yes / Sometimes",1,0)</f>
        <v>1</v>
      </c>
      <c r="CN257" s="86" t="str">
        <f>_xlfn.XLOOKUP(BB257,'Cleansing - Response'!$N:$N,'Cleansing - Response'!$O:$O,)</f>
        <v>Yes / Sometimes</v>
      </c>
      <c r="CO257" s="86">
        <f>IF(Form_Responses1811121314[[#This Row],[Answer - B7-6]]="Yes / Sometimes",1,0)</f>
        <v>1</v>
      </c>
      <c r="CP257" s="87" t="str">
        <f>IF(COUNTIF(Form_Responses1811121314[[#This Row],[Answer - B7-1]:[Answer - B7-6]], "Yes / Sometimes") &gt; 4, "More than 4 times","Up to 4 times")</f>
        <v>More than 4 times</v>
      </c>
      <c r="CQ257" s="152">
        <f>IF(Form_Responses1811121314[[#This Row],[Answer - B7 (Overall)]]="More than 4 times",1,0)</f>
        <v>1</v>
      </c>
    </row>
    <row r="258" spans="1:95" ht="13.2" hidden="1" x14ac:dyDescent="0.25">
      <c r="A258" s="82">
        <v>45573.468671666662</v>
      </c>
      <c r="B258" s="83" t="s">
        <v>743</v>
      </c>
      <c r="C258" s="84" t="s">
        <v>744</v>
      </c>
      <c r="D258" s="83">
        <v>25</v>
      </c>
      <c r="E258" s="83">
        <v>0.5</v>
      </c>
      <c r="F258" s="83" t="s">
        <v>114</v>
      </c>
      <c r="G258" s="83" t="s">
        <v>76</v>
      </c>
      <c r="H258" s="83" t="s">
        <v>716</v>
      </c>
      <c r="I258" s="83" t="s">
        <v>63</v>
      </c>
      <c r="J258" s="83" t="s">
        <v>145</v>
      </c>
      <c r="K258" s="83" t="s">
        <v>84</v>
      </c>
      <c r="L258" s="83" t="s">
        <v>145</v>
      </c>
      <c r="M258" s="83" t="s">
        <v>84</v>
      </c>
      <c r="N258" s="83" t="s">
        <v>64</v>
      </c>
      <c r="O258" s="83" t="s">
        <v>84</v>
      </c>
      <c r="P258" s="83" t="s">
        <v>84</v>
      </c>
      <c r="Q258" s="83" t="s">
        <v>84</v>
      </c>
      <c r="R258" s="83" t="s">
        <v>84</v>
      </c>
      <c r="S258" s="83" t="s">
        <v>84</v>
      </c>
      <c r="T258" s="83" t="s">
        <v>84</v>
      </c>
      <c r="U258" s="83" t="s">
        <v>84</v>
      </c>
      <c r="V258" s="83" t="s">
        <v>84</v>
      </c>
      <c r="W258" s="83" t="s">
        <v>84</v>
      </c>
      <c r="X258" s="83" t="s">
        <v>64</v>
      </c>
      <c r="Y258" s="83" t="s">
        <v>84</v>
      </c>
      <c r="Z258" s="83" t="s">
        <v>66</v>
      </c>
      <c r="AA258" s="83" t="s">
        <v>66</v>
      </c>
      <c r="AB258" s="83" t="s">
        <v>66</v>
      </c>
      <c r="AC258" s="83" t="s">
        <v>65</v>
      </c>
      <c r="AD258" s="83" t="s">
        <v>66</v>
      </c>
      <c r="AE258" s="83" t="s">
        <v>66</v>
      </c>
      <c r="AF258" s="83" t="s">
        <v>66</v>
      </c>
      <c r="AG258" s="83" t="s">
        <v>66</v>
      </c>
      <c r="AH258" s="83" t="s">
        <v>66</v>
      </c>
      <c r="AI258" s="83" t="s">
        <v>79</v>
      </c>
      <c r="AJ258" s="83" t="s">
        <v>66</v>
      </c>
      <c r="AK258" s="83" t="s">
        <v>66</v>
      </c>
      <c r="AL258" s="83" t="s">
        <v>66</v>
      </c>
      <c r="AM258" s="83" t="s">
        <v>66</v>
      </c>
      <c r="AN258" s="83" t="s">
        <v>66</v>
      </c>
      <c r="AO258" s="83" t="s">
        <v>66</v>
      </c>
      <c r="AP258" s="83" t="s">
        <v>85</v>
      </c>
      <c r="AQ258" s="83" t="s">
        <v>85</v>
      </c>
      <c r="AR258" s="83" t="s">
        <v>86</v>
      </c>
      <c r="AS258" s="83" t="s">
        <v>68</v>
      </c>
      <c r="AT258" s="83" t="s">
        <v>87</v>
      </c>
      <c r="AU258" s="83" t="s">
        <v>70</v>
      </c>
      <c r="AV258" s="83" t="s">
        <v>71</v>
      </c>
      <c r="AW258" s="83" t="s">
        <v>63</v>
      </c>
      <c r="AX258" s="83" t="s">
        <v>72</v>
      </c>
      <c r="AY258" s="83" t="s">
        <v>63</v>
      </c>
      <c r="AZ258" s="83" t="s">
        <v>72</v>
      </c>
      <c r="BA258" s="83" t="s">
        <v>63</v>
      </c>
      <c r="BB258" s="83" t="s">
        <v>73</v>
      </c>
      <c r="BC258" s="83" t="s">
        <v>73</v>
      </c>
      <c r="BD258" s="83"/>
      <c r="BE258" s="83" t="s">
        <v>73</v>
      </c>
      <c r="BF258" s="83"/>
      <c r="BG258" s="87" t="s">
        <v>631</v>
      </c>
      <c r="BH258" s="87" t="s">
        <v>114</v>
      </c>
      <c r="BI258" s="76" t="s">
        <v>1414</v>
      </c>
      <c r="BJ258">
        <f t="shared" ref="BJ258:BJ321" si="12">SUM(IF(J258="Betul / True",1,IF(J258="Salah / False",0,IF(J258="Tidak tahu / Dont Know",0,"PLEASE CHECK"))),IF(K258="Betul / True",1,IF(K258="Salah / False",0,IF(K258="Tidak tahu / Dont Know",0,"PLEASE CHECK"))),IF(L258="Betul / True",1,IF(L258="Salah / False",0,IF(L258="Tidak tahu / Dont Know",0,"PLEASE CHECK"))),IF(M258="Betul / True",0,IF(M258="Salah / False",1,IF(M258="Tidak tahu / Dont Know",0,"PLEASE CHECK"))),IF(N258="Betul / True",1,IF(N258="Salah / False",0,IF(N258="Tidak tahu / Dont Know",0,"PLEASE CHECK"))),IF(O258="Betul / True",1,IF(O258="Salah / False",0,IF(O258="Tidak tahu / Dont Know",0,"PLEASE CHECK"))),IF(P258="Betul / True",1,IF(P258="Salah / False",0,IF(P258="Tidak tahu / Dont Know",0,"PLEASE CHECK"))),IF(Q258="Betul / True",1,IF(Q258="Salah / False",0,IF(Q258="Tidak tahu / Dont Know",0,"PLEASE CHECK"))),IF(R258="Betul / True",1,IF(R258="Salah / False",0,IF(R258="Tidak tahu / Dont Know",0,"PLEASE CHECK"))),IF(S258="Betul / True",1,IF(S258="Salah / False",0,IF(S258="Tidak tahu / Dont Know",0,"PLEASE CHECK"))),IF(T258="Betul / True",1,IF(T258="Salah / False",0,IF(T258="Tidak tahu / Dont Know",0,"PLEASE CHECK"))),IF(U258="Betul / True",1,IF(U258="Salah / False",0,IF(U258="Tidak tahu / Dont Know",0,"PLEASE CHECK"))),IF(V258="Betul / True",1,IF(V258="Salah / False",0,IF(V258="Tidak tahu / Dont Know",0,"PLEASE CHECK"))),IF(W258="Betul / True",1,IF(W258="Salah / False",0,IF(W258="Tidak tahu / Dont Know",0,"PLEASE CHECK"))),IF(X258="Betul / True",1,IF(X258="Salah / False",0,IF(X258="Tidak tahu / Dont Know",0,"PLEASE CHECK"))),IF(Y258="Betul / True",1,IF(Y258="Salah / False",0,IF(Y258="Tidak tahu / Dont Know",0,"PLEASE CHECK"))))</f>
        <v>2</v>
      </c>
      <c r="BK258" s="87">
        <f t="shared" ref="BK258:BK321" si="13">SUM(IF(Z258="Sangat setuju / Strongly agree",4,IF(Z258="Setuju / Slightly agree",3,IF(Z258="Tidak setuju / Slightly disagree",2,IF(Z258="Sangat tidak setuju / Strongly disagree",1,"PLEASECHECK")))),IF(AA258="Sangat setuju / Strongly agree",4,IF(AA258="Setuju / Slightly agree",3,IF(AA258="Tidak setuju / Slightly disagree",2,IF(AA258="Sangat tidak setuju / Strongly disagree",1,"PLEASECHECK")))),IF(AB258="Sangat setuju / Strongly agree",4,IF(AB258="Setuju / Slightly agree",3,IF(AB258="Tidak setuju / Slightly disagree",2,IF(AB258="Sangat tidak setuju / Strongly disagree",1,"PLEASECHECK")))),IF(AC258="Sangat setuju / Strongly agree",4,IF(AC258="Setuju / Slightly agree",3,IF(AC258="Tidak setuju / Slightly disagree",2,IF(AC258="Sangat tidak setuju / Strongly disagree",1,"PLEASECHECK")))),IF(AD258="Sangat setuju / Strongly agree",4,IF(AD258="Setuju / Slightly agree",3,IF(AD258="Tidak setuju / Slightly disagree",2,IF(AD258="Sangat tidak setuju / Strongly disagree",1,"PLEASECHECK")))),IF(AE258="Sangat setuju / Strongly agree",4,IF(AE258="Setuju / Slightly agree",3,IF(AE258="Tidak setuju / Slightly disagree",2,IF(AE258="Sangat tidak setuju / Strongly disagree",1,"PLEASECHECK")))),IF(AF258="Sangat setuju / Strongly agree",4,IF(AF258="Setuju / Slightly agree",3,IF(AF258="Tidak setuju / Slightly disagree",2,IF(AF258="Sangat tidak setuju / Strongly disagree",1,"PLEASECHECK")))),IF(AG258="Sangat setuju / Strongly agree",4,IF(AG258="Setuju / Slightly agree",3,IF(AG258="Tidak setuju / Slightly disagree",2,IF(AG258="Sangat tidak setuju / Strongly disagree",2,"PLEASECHECK")))),IF(AH258="Sangat setuju / Strongly agree",4,IF(AH258="Setuju / Slightly agree",3,IF(AH258="Tidak setuju / Slightly disagree",2,IF(AH258="Sangat tidak setuju / Strongly disagree",2,"PLEASECHECK")))),IF(AI258="Sangat setuju / Strongly agree",1,IF(AI258="Setuju / Slightly agree",2,IF(AI258="Tidak setuju / Slightly disagree",3,IF(AI258="Sangat tidak setuju / Strongly disagree",4,"PLEASECHECK")))),IF(AJ258="Sangat setuju / Strongly agree",4,IF(AJ258="Setuju / Slightly agree",3,IF(AJ258="Tidak setuju / Slightly disagree",2,IF(AJ258="Sangat tidak setuju / Strongly disagree",3,"PLEASECHECK")))),IF(AK258="Sangat setuju / Strongly agree",4,IF(AK258="Setuju / Slightly agree",3,IF(AK258="Tidak setuju / Slightly disagree",2,IF(AK258="Sangat tidak setuju / Strongly disagree",3,"PLEASECHECK")))),IF(AL258="Sangat setuju / Strongly agree",4,IF(AL258="Setuju / Slightly agree",3,IF(AL258="Tidak setuju / Slightly disagree",2,IF(AL258="Sangat tidak setuju / Strongly disagree",3,"PLEASECHECK")))),IF(AM258="Sangat setuju / Strongly agree",4,IF(AM258="Setuju / Slightly agree",3,IF(AM258="Tidak setuju / Slightly disagree",2,IF(AM258="Sangat tidak setuju / Strongly disagree",3,"PLEASECHECK")))),IF(AN258="Sangat setuju / Strongly agree",4,IF(AN258="Setuju / Slightly agree",3,IF(AN258="Tidak setuju / Slightly disagree",2,IF(AN258="Sangat tidak setuju / Strongly disagree",4,"PLEASECHECK")))),IF(AO258="Sangat setuju / Strongly agree",4,IF(AO258="Setuju / Slightly agree",3,IF(AO258="Tidak setuju / Slightly disagree",2,IF(AO258="Sangat tidak setuju / Strongly disagree",4,"PLEASECHECK")))))</f>
        <v>49</v>
      </c>
      <c r="BL258" s="87"/>
      <c r="BM258" s="86" t="str">
        <f>_xlfn.XLOOKUP(Form_Responses1811121314[[#This Row],[Sekolah School (Cleansed)]],'Quality Check'!$B$11:$B$14,'Quality Check'!$C$11:$C$14,)</f>
        <v>Urban</v>
      </c>
      <c r="BN258" s="86" t="str">
        <f>_xlfn.XLOOKUP(Form_Responses1811121314[[#This Row],[Sekolah School (Cleansed)]],'Quality Check'!$B$11:$B$14,'Quality Check'!$D$11:$D$14,)</f>
        <v>Intervention Group (IG)</v>
      </c>
      <c r="BO258" s="87" t="str">
        <f>_xlfn.XLOOKUP(AS258,'Cleansing - Toothpaste Brand'!A:A,'Cleansing - Toothpaste Brand'!B:B,)</f>
        <v>Colgate</v>
      </c>
      <c r="BP258" s="87"/>
      <c r="BQ25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58" s="86" t="str">
        <f>_xlfn.XLOOKUP(AP258,'Cleansing - Response'!E:E,'Cleansing - Response'!F:F,)</f>
        <v>2 days and more</v>
      </c>
      <c r="BS258" s="86">
        <f>IF(Form_Responses1811121314[[#This Row],[Answer - B1]]="2 days and more",1,0)</f>
        <v>1</v>
      </c>
      <c r="BT258" s="86" t="str">
        <f>_xlfn.XLOOKUP(AQ258,'Cleansing - Response'!E:E,'Cleansing - Response'!F:F,)</f>
        <v>2 days and more</v>
      </c>
      <c r="BU258" s="86">
        <f>IF(Form_Responses1811121314[[#This Row],[Answer - B2]]="2 days and more",1,0)</f>
        <v>1</v>
      </c>
      <c r="BV258" s="86" t="str">
        <f t="shared" ref="BV258:BV321" si="14">IF(OR(AR258="Ya / Yes",AR258="Tidak / No"),AR258,IF(BQ258="Flouride-based","Ya / Yes","Tidak / No"))</f>
        <v>Ya / Yes</v>
      </c>
      <c r="BW258" s="86">
        <f>IF(Form_Responses1811121314[[#This Row],[Answer - B3]]="Ya / Yes",1,0)</f>
        <v>1</v>
      </c>
      <c r="BX258" s="86" t="str">
        <f>_xlfn.XLOOKUP(AT258,'Cleansing - Response'!E:E,'Cleansing - Response'!F:F,)</f>
        <v>Always</v>
      </c>
      <c r="BY258" s="86">
        <f>IF(Form_Responses1811121314[[#This Row],[Answer - B4]]="Always",1,0)</f>
        <v>1</v>
      </c>
      <c r="BZ258" s="86" t="str">
        <f>_xlfn.XLOOKUP(AU258,'Cleansing - Response'!H:H,'Cleansing - Response'!I:I,)</f>
        <v>Sometimes / When in need</v>
      </c>
      <c r="CA258" s="86">
        <f>IF(Form_Responses1811121314[[#This Row],[Answer - B5]]="Sometimes / When in need",2,IF(Form_Responses1811121314[[#This Row],[Answer - B5]]="Using dental floss at least once",1,0))</f>
        <v>2</v>
      </c>
      <c r="CB258" s="86" t="str">
        <f>_xlfn.XLOOKUP(AV258,'Cleansing - Response'!K:K,'Cleansing - Response'!L:L,)</f>
        <v>Up to 1 time a day</v>
      </c>
      <c r="CC258" s="86">
        <f>IF(Form_Responses1811121314[[#This Row],[Answer - B6]]="More than 1 time a day",1,0)</f>
        <v>0</v>
      </c>
      <c r="CD258" s="86" t="str">
        <f>_xlfn.XLOOKUP(AW258,'Cleansing - Response'!$N:$N,'Cleansing - Response'!$O:$O,)</f>
        <v>Yes / Sometimes</v>
      </c>
      <c r="CE258" s="86">
        <f>IF(Form_Responses1811121314[[#This Row],[Answer - B7-1]]="Yes / Sometimes",1,0)</f>
        <v>1</v>
      </c>
      <c r="CF258" s="86" t="str">
        <f>_xlfn.XLOOKUP(AX258,'Cleansing - Response'!$N:$N,'Cleansing - Response'!$O:$O,)</f>
        <v>Yes / Sometimes</v>
      </c>
      <c r="CG258" s="86">
        <f>IF(Form_Responses1811121314[[#This Row],[Answer - B7-2]]="Yes / Sometimes",1,0)</f>
        <v>1</v>
      </c>
      <c r="CH258" s="86" t="str">
        <f>_xlfn.XLOOKUP(AY258,'Cleansing - Response'!$N:$N,'Cleansing - Response'!$O:$O,)</f>
        <v>Yes / Sometimes</v>
      </c>
      <c r="CI258" s="86">
        <f>IF(Form_Responses1811121314[[#This Row],[Answer - B7-3]]="Yes / Sometimes",1,0)</f>
        <v>1</v>
      </c>
      <c r="CJ258" s="86" t="str">
        <f>_xlfn.XLOOKUP(AZ258,'Cleansing - Response'!$N:$N,'Cleansing - Response'!$O:$O,)</f>
        <v>Yes / Sometimes</v>
      </c>
      <c r="CK258" s="86">
        <f>IF(Form_Responses1811121314[[#This Row],[Answer - B7-4]]="Yes / Sometimes",1,0)</f>
        <v>1</v>
      </c>
      <c r="CL258" s="86" t="str">
        <f>_xlfn.XLOOKUP(BA258,'Cleansing - Response'!$N:$N,'Cleansing - Response'!$O:$O,)</f>
        <v>Yes / Sometimes</v>
      </c>
      <c r="CM258" s="86">
        <f>IF(Form_Responses1811121314[[#This Row],[Answer - B7-5]]="Yes / Sometimes",1,0)</f>
        <v>1</v>
      </c>
      <c r="CN258" s="86" t="str">
        <f>_xlfn.XLOOKUP(BB258,'Cleansing - Response'!$N:$N,'Cleansing - Response'!$O:$O,)</f>
        <v>No</v>
      </c>
      <c r="CO258" s="86">
        <f>IF(Form_Responses1811121314[[#This Row],[Answer - B7-6]]="Yes / Sometimes",1,0)</f>
        <v>0</v>
      </c>
      <c r="CP258" s="87" t="str">
        <f>IF(COUNTIF(Form_Responses1811121314[[#This Row],[Answer - B7-1]:[Answer - B7-6]], "Yes / Sometimes") &gt; 4, "More than 4 times","Up to 4 times")</f>
        <v>More than 4 times</v>
      </c>
      <c r="CQ258" s="152">
        <f>IF(Form_Responses1811121314[[#This Row],[Answer - B7 (Overall)]]="More than 4 times",1,0)</f>
        <v>1</v>
      </c>
    </row>
    <row r="259" spans="1:95" ht="13.2" hidden="1" x14ac:dyDescent="0.25">
      <c r="A259" s="82">
        <v>45573.469543472223</v>
      </c>
      <c r="B259" s="83" t="s">
        <v>745</v>
      </c>
      <c r="C259" s="84" t="s">
        <v>746</v>
      </c>
      <c r="D259" s="83">
        <v>75.89</v>
      </c>
      <c r="E259" s="83">
        <v>0.21</v>
      </c>
      <c r="F259" s="83" t="s">
        <v>114</v>
      </c>
      <c r="G259" s="83" t="s">
        <v>76</v>
      </c>
      <c r="H259" s="83" t="s">
        <v>747</v>
      </c>
      <c r="I259" s="83" t="s">
        <v>63</v>
      </c>
      <c r="J259" s="83" t="s">
        <v>64</v>
      </c>
      <c r="K259" s="83" t="s">
        <v>78</v>
      </c>
      <c r="L259" s="83" t="s">
        <v>145</v>
      </c>
      <c r="M259" s="83" t="s">
        <v>64</v>
      </c>
      <c r="N259" s="83" t="s">
        <v>84</v>
      </c>
      <c r="O259" s="83" t="s">
        <v>64</v>
      </c>
      <c r="P259" s="83" t="s">
        <v>84</v>
      </c>
      <c r="Q259" s="83" t="s">
        <v>64</v>
      </c>
      <c r="R259" s="83" t="s">
        <v>64</v>
      </c>
      <c r="S259" s="83" t="s">
        <v>64</v>
      </c>
      <c r="T259" s="83" t="s">
        <v>64</v>
      </c>
      <c r="U259" s="83" t="s">
        <v>78</v>
      </c>
      <c r="V259" s="83" t="s">
        <v>64</v>
      </c>
      <c r="W259" s="83" t="s">
        <v>64</v>
      </c>
      <c r="X259" s="83" t="s">
        <v>64</v>
      </c>
      <c r="Y259" s="83" t="s">
        <v>64</v>
      </c>
      <c r="Z259" s="83" t="s">
        <v>66</v>
      </c>
      <c r="AA259" s="83" t="s">
        <v>65</v>
      </c>
      <c r="AB259" s="83" t="s">
        <v>66</v>
      </c>
      <c r="AC259" s="83" t="s">
        <v>65</v>
      </c>
      <c r="AD259" s="83" t="s">
        <v>66</v>
      </c>
      <c r="AE259" s="83" t="s">
        <v>66</v>
      </c>
      <c r="AF259" s="83" t="s">
        <v>65</v>
      </c>
      <c r="AG259" s="83" t="s">
        <v>66</v>
      </c>
      <c r="AH259" s="83" t="s">
        <v>66</v>
      </c>
      <c r="AI259" s="83" t="s">
        <v>79</v>
      </c>
      <c r="AJ259" s="83" t="s">
        <v>65</v>
      </c>
      <c r="AK259" s="83" t="s">
        <v>65</v>
      </c>
      <c r="AL259" s="83" t="s">
        <v>65</v>
      </c>
      <c r="AM259" s="83" t="s">
        <v>66</v>
      </c>
      <c r="AN259" s="83" t="s">
        <v>66</v>
      </c>
      <c r="AO259" s="83" t="s">
        <v>66</v>
      </c>
      <c r="AP259" s="83" t="s">
        <v>67</v>
      </c>
      <c r="AQ259" s="83" t="s">
        <v>67</v>
      </c>
      <c r="AR259" s="83" t="s">
        <v>63</v>
      </c>
      <c r="AS259" s="83" t="s">
        <v>81</v>
      </c>
      <c r="AT259" s="83" t="s">
        <v>87</v>
      </c>
      <c r="AU259" s="83" t="s">
        <v>80</v>
      </c>
      <c r="AV259" s="83" t="s">
        <v>71</v>
      </c>
      <c r="AW259" s="83" t="s">
        <v>73</v>
      </c>
      <c r="AX259" s="83" t="s">
        <v>72</v>
      </c>
      <c r="AY259" s="83" t="s">
        <v>63</v>
      </c>
      <c r="AZ259" s="83" t="s">
        <v>72</v>
      </c>
      <c r="BA259" s="83" t="s">
        <v>72</v>
      </c>
      <c r="BB259" s="83" t="s">
        <v>72</v>
      </c>
      <c r="BC259" s="83" t="s">
        <v>73</v>
      </c>
      <c r="BD259" s="83"/>
      <c r="BE259" s="83" t="s">
        <v>73</v>
      </c>
      <c r="BF259" s="83"/>
      <c r="BG259" s="87" t="s">
        <v>631</v>
      </c>
      <c r="BH259" s="87" t="s">
        <v>114</v>
      </c>
      <c r="BI259" s="76" t="s">
        <v>1414</v>
      </c>
      <c r="BJ259">
        <f t="shared" si="12"/>
        <v>10</v>
      </c>
      <c r="BK259" s="87">
        <f t="shared" si="13"/>
        <v>54</v>
      </c>
      <c r="BL259" s="87"/>
      <c r="BM259" s="86" t="str">
        <f>_xlfn.XLOOKUP(Form_Responses1811121314[[#This Row],[Sekolah School (Cleansed)]],'Quality Check'!$B$11:$B$14,'Quality Check'!$C$11:$C$14,)</f>
        <v>Urban</v>
      </c>
      <c r="BN259" s="86" t="str">
        <f>_xlfn.XLOOKUP(Form_Responses1811121314[[#This Row],[Sekolah School (Cleansed)]],'Quality Check'!$B$11:$B$14,'Quality Check'!$D$11:$D$14,)</f>
        <v>Intervention Group (IG)</v>
      </c>
      <c r="BO259" s="87" t="str">
        <f>_xlfn.XLOOKUP(AS259,'Cleansing - Toothpaste Brand'!A:A,'Cleansing - Toothpaste Brand'!B:B,)</f>
        <v>Colgate</v>
      </c>
      <c r="BP259" s="87"/>
      <c r="BQ25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59" s="86" t="str">
        <f>_xlfn.XLOOKUP(AP259,'Cleansing - Response'!E:E,'Cleansing - Response'!F:F,)</f>
        <v>2 days and more</v>
      </c>
      <c r="BS259" s="86">
        <f>IF(Form_Responses1811121314[[#This Row],[Answer - B1]]="2 days and more",1,0)</f>
        <v>1</v>
      </c>
      <c r="BT259" s="86" t="str">
        <f>_xlfn.XLOOKUP(AQ259,'Cleansing - Response'!E:E,'Cleansing - Response'!F:F,)</f>
        <v>2 days and more</v>
      </c>
      <c r="BU259" s="86">
        <f>IF(Form_Responses1811121314[[#This Row],[Answer - B2]]="2 days and more",1,0)</f>
        <v>1</v>
      </c>
      <c r="BV259" s="86" t="str">
        <f t="shared" si="14"/>
        <v>Ya / Yes</v>
      </c>
      <c r="BW259" s="86">
        <f>IF(Form_Responses1811121314[[#This Row],[Answer - B3]]="Ya / Yes",1,0)</f>
        <v>1</v>
      </c>
      <c r="BX259" s="86" t="str">
        <f>_xlfn.XLOOKUP(AT259,'Cleansing - Response'!E:E,'Cleansing - Response'!F:F,)</f>
        <v>Always</v>
      </c>
      <c r="BY259" s="86">
        <f>IF(Form_Responses1811121314[[#This Row],[Answer - B4]]="Always",1,0)</f>
        <v>1</v>
      </c>
      <c r="BZ259" s="86" t="str">
        <f>_xlfn.XLOOKUP(AU259,'Cleansing - Response'!H:H,'Cleansing - Response'!I:I,)</f>
        <v>Using dental floss at least once</v>
      </c>
      <c r="CA259" s="86">
        <f>IF(Form_Responses1811121314[[#This Row],[Answer - B5]]="Sometimes / When in need",2,IF(Form_Responses1811121314[[#This Row],[Answer - B5]]="Using dental floss at least once",1,0))</f>
        <v>1</v>
      </c>
      <c r="CB259" s="86" t="str">
        <f>_xlfn.XLOOKUP(AV259,'Cleansing - Response'!K:K,'Cleansing - Response'!L:L,)</f>
        <v>Up to 1 time a day</v>
      </c>
      <c r="CC259" s="86">
        <f>IF(Form_Responses1811121314[[#This Row],[Answer - B6]]="More than 1 time a day",1,0)</f>
        <v>0</v>
      </c>
      <c r="CD259" s="86" t="str">
        <f>_xlfn.XLOOKUP(AW259,'Cleansing - Response'!$N:$N,'Cleansing - Response'!$O:$O,)</f>
        <v>No</v>
      </c>
      <c r="CE259" s="86">
        <f>IF(Form_Responses1811121314[[#This Row],[Answer - B7-1]]="Yes / Sometimes",1,0)</f>
        <v>0</v>
      </c>
      <c r="CF259" s="86" t="str">
        <f>_xlfn.XLOOKUP(AX259,'Cleansing - Response'!$N:$N,'Cleansing - Response'!$O:$O,)</f>
        <v>Yes / Sometimes</v>
      </c>
      <c r="CG259" s="86">
        <f>IF(Form_Responses1811121314[[#This Row],[Answer - B7-2]]="Yes / Sometimes",1,0)</f>
        <v>1</v>
      </c>
      <c r="CH259" s="86" t="str">
        <f>_xlfn.XLOOKUP(AY259,'Cleansing - Response'!$N:$N,'Cleansing - Response'!$O:$O,)</f>
        <v>Yes / Sometimes</v>
      </c>
      <c r="CI259" s="86">
        <f>IF(Form_Responses1811121314[[#This Row],[Answer - B7-3]]="Yes / Sometimes",1,0)</f>
        <v>1</v>
      </c>
      <c r="CJ259" s="86" t="str">
        <f>_xlfn.XLOOKUP(AZ259,'Cleansing - Response'!$N:$N,'Cleansing - Response'!$O:$O,)</f>
        <v>Yes / Sometimes</v>
      </c>
      <c r="CK259" s="86">
        <f>IF(Form_Responses1811121314[[#This Row],[Answer - B7-4]]="Yes / Sometimes",1,0)</f>
        <v>1</v>
      </c>
      <c r="CL259" s="86" t="str">
        <f>_xlfn.XLOOKUP(BA259,'Cleansing - Response'!$N:$N,'Cleansing - Response'!$O:$O,)</f>
        <v>Yes / Sometimes</v>
      </c>
      <c r="CM259" s="86">
        <f>IF(Form_Responses1811121314[[#This Row],[Answer - B7-5]]="Yes / Sometimes",1,0)</f>
        <v>1</v>
      </c>
      <c r="CN259" s="86" t="str">
        <f>_xlfn.XLOOKUP(BB259,'Cleansing - Response'!$N:$N,'Cleansing - Response'!$O:$O,)</f>
        <v>Yes / Sometimes</v>
      </c>
      <c r="CO259" s="86">
        <f>IF(Form_Responses1811121314[[#This Row],[Answer - B7-6]]="Yes / Sometimes",1,0)</f>
        <v>1</v>
      </c>
      <c r="CP259" s="87" t="str">
        <f>IF(COUNTIF(Form_Responses1811121314[[#This Row],[Answer - B7-1]:[Answer - B7-6]], "Yes / Sometimes") &gt; 4, "More than 4 times","Up to 4 times")</f>
        <v>More than 4 times</v>
      </c>
      <c r="CQ259" s="152">
        <f>IF(Form_Responses1811121314[[#This Row],[Answer - B7 (Overall)]]="More than 4 times",1,0)</f>
        <v>1</v>
      </c>
    </row>
    <row r="260" spans="1:95" ht="13.2" hidden="1" x14ac:dyDescent="0.25">
      <c r="A260" s="82">
        <v>45573.470236643523</v>
      </c>
      <c r="B260" s="83" t="s">
        <v>748</v>
      </c>
      <c r="C260" s="84" t="s">
        <v>749</v>
      </c>
      <c r="D260" s="83">
        <v>100</v>
      </c>
      <c r="E260" s="83">
        <v>0.21</v>
      </c>
      <c r="F260" s="83" t="s">
        <v>114</v>
      </c>
      <c r="G260" s="83" t="s">
        <v>76</v>
      </c>
      <c r="H260" s="83" t="s">
        <v>706</v>
      </c>
      <c r="I260" s="83" t="s">
        <v>63</v>
      </c>
      <c r="J260" s="83" t="s">
        <v>64</v>
      </c>
      <c r="K260" s="83" t="s">
        <v>64</v>
      </c>
      <c r="L260" s="83" t="s">
        <v>64</v>
      </c>
      <c r="M260" s="83" t="s">
        <v>64</v>
      </c>
      <c r="N260" s="83" t="s">
        <v>64</v>
      </c>
      <c r="O260" s="83" t="s">
        <v>64</v>
      </c>
      <c r="P260" s="83" t="s">
        <v>64</v>
      </c>
      <c r="Q260" s="83" t="s">
        <v>64</v>
      </c>
      <c r="R260" s="83" t="s">
        <v>64</v>
      </c>
      <c r="S260" s="83" t="s">
        <v>64</v>
      </c>
      <c r="T260" s="83" t="s">
        <v>64</v>
      </c>
      <c r="U260" s="83" t="s">
        <v>64</v>
      </c>
      <c r="V260" s="83" t="s">
        <v>64</v>
      </c>
      <c r="W260" s="83" t="s">
        <v>64</v>
      </c>
      <c r="X260" s="83" t="s">
        <v>64</v>
      </c>
      <c r="Y260" s="83" t="s">
        <v>64</v>
      </c>
      <c r="Z260" s="83" t="s">
        <v>65</v>
      </c>
      <c r="AA260" s="83" t="s">
        <v>65</v>
      </c>
      <c r="AB260" s="83" t="s">
        <v>65</v>
      </c>
      <c r="AC260" s="83" t="s">
        <v>65</v>
      </c>
      <c r="AD260" s="83" t="s">
        <v>65</v>
      </c>
      <c r="AE260" s="83" t="s">
        <v>65</v>
      </c>
      <c r="AF260" s="83" t="s">
        <v>65</v>
      </c>
      <c r="AG260" s="83" t="s">
        <v>65</v>
      </c>
      <c r="AH260" s="83" t="s">
        <v>65</v>
      </c>
      <c r="AI260" s="83" t="s">
        <v>79</v>
      </c>
      <c r="AJ260" s="83" t="s">
        <v>65</v>
      </c>
      <c r="AK260" s="83" t="s">
        <v>65</v>
      </c>
      <c r="AL260" s="83" t="s">
        <v>65</v>
      </c>
      <c r="AM260" s="83" t="s">
        <v>65</v>
      </c>
      <c r="AN260" s="83" t="s">
        <v>66</v>
      </c>
      <c r="AO260" s="83" t="s">
        <v>65</v>
      </c>
      <c r="AP260" s="83" t="s">
        <v>67</v>
      </c>
      <c r="AQ260" s="83" t="s">
        <v>67</v>
      </c>
      <c r="AR260" s="83" t="s">
        <v>63</v>
      </c>
      <c r="AS260" s="83" t="s">
        <v>120</v>
      </c>
      <c r="AT260" s="83" t="s">
        <v>87</v>
      </c>
      <c r="AU260" s="83" t="s">
        <v>80</v>
      </c>
      <c r="AV260" s="83" t="s">
        <v>71</v>
      </c>
      <c r="AW260" s="83" t="s">
        <v>73</v>
      </c>
      <c r="AX260" s="83" t="s">
        <v>73</v>
      </c>
      <c r="AY260" s="83" t="s">
        <v>72</v>
      </c>
      <c r="AZ260" s="83" t="s">
        <v>72</v>
      </c>
      <c r="BA260" s="83" t="s">
        <v>63</v>
      </c>
      <c r="BB260" s="83" t="s">
        <v>63</v>
      </c>
      <c r="BC260" s="83" t="s">
        <v>63</v>
      </c>
      <c r="BD260" s="83"/>
      <c r="BE260" s="83" t="s">
        <v>73</v>
      </c>
      <c r="BF260" s="83"/>
      <c r="BG260" s="87" t="s">
        <v>631</v>
      </c>
      <c r="BH260" s="87" t="s">
        <v>114</v>
      </c>
      <c r="BI260" s="76" t="s">
        <v>1414</v>
      </c>
      <c r="BJ260">
        <f t="shared" si="12"/>
        <v>15</v>
      </c>
      <c r="BK260" s="87">
        <f t="shared" si="13"/>
        <v>62</v>
      </c>
      <c r="BL260" s="87"/>
      <c r="BM260" s="86" t="str">
        <f>_xlfn.XLOOKUP(Form_Responses1811121314[[#This Row],[Sekolah School (Cleansed)]],'Quality Check'!$B$11:$B$14,'Quality Check'!$C$11:$C$14,)</f>
        <v>Urban</v>
      </c>
      <c r="BN260" s="86" t="str">
        <f>_xlfn.XLOOKUP(Form_Responses1811121314[[#This Row],[Sekolah School (Cleansed)]],'Quality Check'!$B$11:$B$14,'Quality Check'!$D$11:$D$14,)</f>
        <v>Intervention Group (IG)</v>
      </c>
      <c r="BO260" s="87" t="str">
        <f>_xlfn.XLOOKUP(AS260,'Cleansing - Toothpaste Brand'!A:A,'Cleansing - Toothpaste Brand'!B:B,)</f>
        <v>Colgate</v>
      </c>
      <c r="BP260" s="87"/>
      <c r="BQ26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60" s="86" t="str">
        <f>_xlfn.XLOOKUP(AP260,'Cleansing - Response'!E:E,'Cleansing - Response'!F:F,)</f>
        <v>2 days and more</v>
      </c>
      <c r="BS260" s="86">
        <f>IF(Form_Responses1811121314[[#This Row],[Answer - B1]]="2 days and more",1,0)</f>
        <v>1</v>
      </c>
      <c r="BT260" s="86" t="str">
        <f>_xlfn.XLOOKUP(AQ260,'Cleansing - Response'!E:E,'Cleansing - Response'!F:F,)</f>
        <v>2 days and more</v>
      </c>
      <c r="BU260" s="86">
        <f>IF(Form_Responses1811121314[[#This Row],[Answer - B2]]="2 days and more",1,0)</f>
        <v>1</v>
      </c>
      <c r="BV260" s="86" t="str">
        <f t="shared" si="14"/>
        <v>Ya / Yes</v>
      </c>
      <c r="BW260" s="86">
        <f>IF(Form_Responses1811121314[[#This Row],[Answer - B3]]="Ya / Yes",1,0)</f>
        <v>1</v>
      </c>
      <c r="BX260" s="86" t="str">
        <f>_xlfn.XLOOKUP(AT260,'Cleansing - Response'!E:E,'Cleansing - Response'!F:F,)</f>
        <v>Always</v>
      </c>
      <c r="BY260" s="86">
        <f>IF(Form_Responses1811121314[[#This Row],[Answer - B4]]="Always",1,0)</f>
        <v>1</v>
      </c>
      <c r="BZ260" s="86" t="str">
        <f>_xlfn.XLOOKUP(AU260,'Cleansing - Response'!H:H,'Cleansing - Response'!I:I,)</f>
        <v>Using dental floss at least once</v>
      </c>
      <c r="CA260" s="86">
        <f>IF(Form_Responses1811121314[[#This Row],[Answer - B5]]="Sometimes / When in need",2,IF(Form_Responses1811121314[[#This Row],[Answer - B5]]="Using dental floss at least once",1,0))</f>
        <v>1</v>
      </c>
      <c r="CB260" s="86" t="str">
        <f>_xlfn.XLOOKUP(AV260,'Cleansing - Response'!K:K,'Cleansing - Response'!L:L,)</f>
        <v>Up to 1 time a day</v>
      </c>
      <c r="CC260" s="86">
        <f>IF(Form_Responses1811121314[[#This Row],[Answer - B6]]="More than 1 time a day",1,0)</f>
        <v>0</v>
      </c>
      <c r="CD260" s="86" t="str">
        <f>_xlfn.XLOOKUP(AW260,'Cleansing - Response'!$N:$N,'Cleansing - Response'!$O:$O,)</f>
        <v>No</v>
      </c>
      <c r="CE260" s="86">
        <f>IF(Form_Responses1811121314[[#This Row],[Answer - B7-1]]="Yes / Sometimes",1,0)</f>
        <v>0</v>
      </c>
      <c r="CF260" s="86" t="str">
        <f>_xlfn.XLOOKUP(AX260,'Cleansing - Response'!$N:$N,'Cleansing - Response'!$O:$O,)</f>
        <v>No</v>
      </c>
      <c r="CG260" s="86">
        <f>IF(Form_Responses1811121314[[#This Row],[Answer - B7-2]]="Yes / Sometimes",1,0)</f>
        <v>0</v>
      </c>
      <c r="CH260" s="86" t="str">
        <f>_xlfn.XLOOKUP(AY260,'Cleansing - Response'!$N:$N,'Cleansing - Response'!$O:$O,)</f>
        <v>Yes / Sometimes</v>
      </c>
      <c r="CI260" s="86">
        <f>IF(Form_Responses1811121314[[#This Row],[Answer - B7-3]]="Yes / Sometimes",1,0)</f>
        <v>1</v>
      </c>
      <c r="CJ260" s="86" t="str">
        <f>_xlfn.XLOOKUP(AZ260,'Cleansing - Response'!$N:$N,'Cleansing - Response'!$O:$O,)</f>
        <v>Yes / Sometimes</v>
      </c>
      <c r="CK260" s="86">
        <f>IF(Form_Responses1811121314[[#This Row],[Answer - B7-4]]="Yes / Sometimes",1,0)</f>
        <v>1</v>
      </c>
      <c r="CL260" s="86" t="str">
        <f>_xlfn.XLOOKUP(BA260,'Cleansing - Response'!$N:$N,'Cleansing - Response'!$O:$O,)</f>
        <v>Yes / Sometimes</v>
      </c>
      <c r="CM260" s="86">
        <f>IF(Form_Responses1811121314[[#This Row],[Answer - B7-5]]="Yes / Sometimes",1,0)</f>
        <v>1</v>
      </c>
      <c r="CN260" s="86" t="str">
        <f>_xlfn.XLOOKUP(BB260,'Cleansing - Response'!$N:$N,'Cleansing - Response'!$O:$O,)</f>
        <v>Yes / Sometimes</v>
      </c>
      <c r="CO260" s="86">
        <f>IF(Form_Responses1811121314[[#This Row],[Answer - B7-6]]="Yes / Sometimes",1,0)</f>
        <v>1</v>
      </c>
      <c r="CP260" s="87" t="str">
        <f>IF(COUNTIF(Form_Responses1811121314[[#This Row],[Answer - B7-1]:[Answer - B7-6]], "Yes / Sometimes") &gt; 4, "More than 4 times","Up to 4 times")</f>
        <v>Up to 4 times</v>
      </c>
      <c r="CQ260" s="152">
        <f>IF(Form_Responses1811121314[[#This Row],[Answer - B7 (Overall)]]="More than 4 times",1,0)</f>
        <v>0</v>
      </c>
    </row>
    <row r="261" spans="1:95" ht="13.2" hidden="1" x14ac:dyDescent="0.25">
      <c r="A261" s="82">
        <v>45573.471926354163</v>
      </c>
      <c r="B261" s="83" t="s">
        <v>750</v>
      </c>
      <c r="C261" s="84" t="s">
        <v>751</v>
      </c>
      <c r="D261" s="83">
        <v>55.36</v>
      </c>
      <c r="E261" s="83">
        <v>0.21</v>
      </c>
      <c r="F261" s="83" t="s">
        <v>114</v>
      </c>
      <c r="G261" s="83" t="s">
        <v>76</v>
      </c>
      <c r="H261" s="83" t="s">
        <v>654</v>
      </c>
      <c r="I261" s="83" t="s">
        <v>63</v>
      </c>
      <c r="J261" s="83" t="s">
        <v>64</v>
      </c>
      <c r="K261" s="83" t="s">
        <v>84</v>
      </c>
      <c r="L261" s="83" t="s">
        <v>145</v>
      </c>
      <c r="M261" s="83" t="s">
        <v>64</v>
      </c>
      <c r="N261" s="83" t="s">
        <v>84</v>
      </c>
      <c r="O261" s="83" t="s">
        <v>64</v>
      </c>
      <c r="P261" s="83" t="s">
        <v>84</v>
      </c>
      <c r="Q261" s="83" t="s">
        <v>84</v>
      </c>
      <c r="R261" s="83" t="s">
        <v>64</v>
      </c>
      <c r="S261" s="83" t="s">
        <v>64</v>
      </c>
      <c r="T261" s="83" t="s">
        <v>64</v>
      </c>
      <c r="U261" s="83" t="s">
        <v>84</v>
      </c>
      <c r="V261" s="83" t="s">
        <v>84</v>
      </c>
      <c r="W261" s="83" t="s">
        <v>64</v>
      </c>
      <c r="X261" s="83" t="s">
        <v>84</v>
      </c>
      <c r="Y261" s="83" t="s">
        <v>64</v>
      </c>
      <c r="Z261" s="83" t="s">
        <v>66</v>
      </c>
      <c r="AA261" s="83" t="s">
        <v>65</v>
      </c>
      <c r="AB261" s="83" t="s">
        <v>66</v>
      </c>
      <c r="AC261" s="83" t="s">
        <v>66</v>
      </c>
      <c r="AD261" s="83" t="s">
        <v>66</v>
      </c>
      <c r="AE261" s="83" t="s">
        <v>65</v>
      </c>
      <c r="AF261" s="83" t="s">
        <v>65</v>
      </c>
      <c r="AG261" s="83" t="s">
        <v>65</v>
      </c>
      <c r="AH261" s="83" t="s">
        <v>65</v>
      </c>
      <c r="AI261" s="83" t="s">
        <v>101</v>
      </c>
      <c r="AJ261" s="83" t="s">
        <v>66</v>
      </c>
      <c r="AK261" s="83" t="s">
        <v>66</v>
      </c>
      <c r="AL261" s="83" t="s">
        <v>66</v>
      </c>
      <c r="AM261" s="83" t="s">
        <v>65</v>
      </c>
      <c r="AN261" s="83" t="s">
        <v>66</v>
      </c>
      <c r="AO261" s="83" t="s">
        <v>65</v>
      </c>
      <c r="AP261" s="83" t="s">
        <v>85</v>
      </c>
      <c r="AQ261" s="83" t="s">
        <v>85</v>
      </c>
      <c r="AR261" s="83" t="s">
        <v>86</v>
      </c>
      <c r="AS261" s="83" t="s">
        <v>571</v>
      </c>
      <c r="AT261" s="83" t="s">
        <v>169</v>
      </c>
      <c r="AU261" s="83" t="s">
        <v>67</v>
      </c>
      <c r="AV261" s="83" t="s">
        <v>71</v>
      </c>
      <c r="AW261" s="83" t="s">
        <v>63</v>
      </c>
      <c r="AX261" s="83" t="s">
        <v>72</v>
      </c>
      <c r="AY261" s="83" t="s">
        <v>72</v>
      </c>
      <c r="AZ261" s="83" t="s">
        <v>63</v>
      </c>
      <c r="BA261" s="83" t="s">
        <v>72</v>
      </c>
      <c r="BB261" s="83" t="s">
        <v>73</v>
      </c>
      <c r="BC261" s="83" t="s">
        <v>73</v>
      </c>
      <c r="BD261" s="83"/>
      <c r="BE261" s="83" t="s">
        <v>73</v>
      </c>
      <c r="BF261" s="83"/>
      <c r="BG261" s="87" t="s">
        <v>631</v>
      </c>
      <c r="BH261" s="87" t="s">
        <v>114</v>
      </c>
      <c r="BI261" s="76" t="s">
        <v>1414</v>
      </c>
      <c r="BJ261">
        <f t="shared" si="12"/>
        <v>7</v>
      </c>
      <c r="BK261" s="87">
        <f t="shared" si="13"/>
        <v>56</v>
      </c>
      <c r="BL261" s="87"/>
      <c r="BM261" s="86" t="str">
        <f>_xlfn.XLOOKUP(Form_Responses1811121314[[#This Row],[Sekolah School (Cleansed)]],'Quality Check'!$B$11:$B$14,'Quality Check'!$C$11:$C$14,)</f>
        <v>Urban</v>
      </c>
      <c r="BN261" s="86" t="str">
        <f>_xlfn.XLOOKUP(Form_Responses1811121314[[#This Row],[Sekolah School (Cleansed)]],'Quality Check'!$B$11:$B$14,'Quality Check'!$D$11:$D$14,)</f>
        <v>Intervention Group (IG)</v>
      </c>
      <c r="BO261" s="87" t="str">
        <f>_xlfn.XLOOKUP(AS261,'Cleansing - Toothpaste Brand'!A:A,'Cleansing - Toothpaste Brand'!B:B,)</f>
        <v>Colgate</v>
      </c>
      <c r="BP261" s="87"/>
      <c r="BQ26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61" s="86" t="str">
        <f>_xlfn.XLOOKUP(AP261,'Cleansing - Response'!E:E,'Cleansing - Response'!F:F,)</f>
        <v>2 days and more</v>
      </c>
      <c r="BS261" s="86">
        <f>IF(Form_Responses1811121314[[#This Row],[Answer - B1]]="2 days and more",1,0)</f>
        <v>1</v>
      </c>
      <c r="BT261" s="86" t="str">
        <f>_xlfn.XLOOKUP(AQ261,'Cleansing - Response'!E:E,'Cleansing - Response'!F:F,)</f>
        <v>2 days and more</v>
      </c>
      <c r="BU261" s="86">
        <f>IF(Form_Responses1811121314[[#This Row],[Answer - B2]]="2 days and more",1,0)</f>
        <v>1</v>
      </c>
      <c r="BV261" s="86" t="str">
        <f t="shared" si="14"/>
        <v>Ya / Yes</v>
      </c>
      <c r="BW261" s="86">
        <f>IF(Form_Responses1811121314[[#This Row],[Answer - B3]]="Ya / Yes",1,0)</f>
        <v>1</v>
      </c>
      <c r="BX261" s="86" t="str">
        <f>_xlfn.XLOOKUP(AT261,'Cleansing - Response'!E:E,'Cleansing - Response'!F:F,)</f>
        <v>Rarely / Sometimes</v>
      </c>
      <c r="BY261" s="86">
        <f>IF(Form_Responses1811121314[[#This Row],[Answer - B4]]="Always",1,0)</f>
        <v>0</v>
      </c>
      <c r="BZ261" s="86" t="str">
        <f>_xlfn.XLOOKUP(AU261,'Cleansing - Response'!H:H,'Cleansing - Response'!I:I,)</f>
        <v>Using dental floss at least once</v>
      </c>
      <c r="CA261" s="86">
        <f>IF(Form_Responses1811121314[[#This Row],[Answer - B5]]="Sometimes / When in need",2,IF(Form_Responses1811121314[[#This Row],[Answer - B5]]="Using dental floss at least once",1,0))</f>
        <v>1</v>
      </c>
      <c r="CB261" s="86" t="str">
        <f>_xlfn.XLOOKUP(AV261,'Cleansing - Response'!K:K,'Cleansing - Response'!L:L,)</f>
        <v>Up to 1 time a day</v>
      </c>
      <c r="CC261" s="86">
        <f>IF(Form_Responses1811121314[[#This Row],[Answer - B6]]="More than 1 time a day",1,0)</f>
        <v>0</v>
      </c>
      <c r="CD261" s="86" t="str">
        <f>_xlfn.XLOOKUP(AW261,'Cleansing - Response'!$N:$N,'Cleansing - Response'!$O:$O,)</f>
        <v>Yes / Sometimes</v>
      </c>
      <c r="CE261" s="86">
        <f>IF(Form_Responses1811121314[[#This Row],[Answer - B7-1]]="Yes / Sometimes",1,0)</f>
        <v>1</v>
      </c>
      <c r="CF261" s="86" t="str">
        <f>_xlfn.XLOOKUP(AX261,'Cleansing - Response'!$N:$N,'Cleansing - Response'!$O:$O,)</f>
        <v>Yes / Sometimes</v>
      </c>
      <c r="CG261" s="86">
        <f>IF(Form_Responses1811121314[[#This Row],[Answer - B7-2]]="Yes / Sometimes",1,0)</f>
        <v>1</v>
      </c>
      <c r="CH261" s="86" t="str">
        <f>_xlfn.XLOOKUP(AY261,'Cleansing - Response'!$N:$N,'Cleansing - Response'!$O:$O,)</f>
        <v>Yes / Sometimes</v>
      </c>
      <c r="CI261" s="86">
        <f>IF(Form_Responses1811121314[[#This Row],[Answer - B7-3]]="Yes / Sometimes",1,0)</f>
        <v>1</v>
      </c>
      <c r="CJ261" s="86" t="str">
        <f>_xlfn.XLOOKUP(AZ261,'Cleansing - Response'!$N:$N,'Cleansing - Response'!$O:$O,)</f>
        <v>Yes / Sometimes</v>
      </c>
      <c r="CK261" s="86">
        <f>IF(Form_Responses1811121314[[#This Row],[Answer - B7-4]]="Yes / Sometimes",1,0)</f>
        <v>1</v>
      </c>
      <c r="CL261" s="86" t="str">
        <f>_xlfn.XLOOKUP(BA261,'Cleansing - Response'!$N:$N,'Cleansing - Response'!$O:$O,)</f>
        <v>Yes / Sometimes</v>
      </c>
      <c r="CM261" s="86">
        <f>IF(Form_Responses1811121314[[#This Row],[Answer - B7-5]]="Yes / Sometimes",1,0)</f>
        <v>1</v>
      </c>
      <c r="CN261" s="86" t="str">
        <f>_xlfn.XLOOKUP(BB261,'Cleansing - Response'!$N:$N,'Cleansing - Response'!$O:$O,)</f>
        <v>No</v>
      </c>
      <c r="CO261" s="86">
        <f>IF(Form_Responses1811121314[[#This Row],[Answer - B7-6]]="Yes / Sometimes",1,0)</f>
        <v>0</v>
      </c>
      <c r="CP261" s="87" t="str">
        <f>IF(COUNTIF(Form_Responses1811121314[[#This Row],[Answer - B7-1]:[Answer - B7-6]], "Yes / Sometimes") &gt; 4, "More than 4 times","Up to 4 times")</f>
        <v>More than 4 times</v>
      </c>
      <c r="CQ261" s="152">
        <f>IF(Form_Responses1811121314[[#This Row],[Answer - B7 (Overall)]]="More than 4 times",1,0)</f>
        <v>1</v>
      </c>
    </row>
    <row r="262" spans="1:95" ht="13.2" hidden="1" x14ac:dyDescent="0.25">
      <c r="A262" s="82">
        <v>45573.474516678238</v>
      </c>
      <c r="B262" s="83" t="s">
        <v>752</v>
      </c>
      <c r="C262" s="84" t="s">
        <v>753</v>
      </c>
      <c r="D262" s="83">
        <v>100</v>
      </c>
      <c r="E262" s="83">
        <v>0.21</v>
      </c>
      <c r="F262" s="83" t="s">
        <v>114</v>
      </c>
      <c r="G262" s="83" t="s">
        <v>76</v>
      </c>
      <c r="H262" s="83" t="s">
        <v>631</v>
      </c>
      <c r="I262" s="83" t="s">
        <v>63</v>
      </c>
      <c r="J262" s="83" t="s">
        <v>64</v>
      </c>
      <c r="K262" s="83" t="s">
        <v>64</v>
      </c>
      <c r="L262" s="83" t="s">
        <v>64</v>
      </c>
      <c r="M262" s="83" t="s">
        <v>84</v>
      </c>
      <c r="N262" s="83" t="s">
        <v>84</v>
      </c>
      <c r="O262" s="83" t="s">
        <v>64</v>
      </c>
      <c r="P262" s="83" t="s">
        <v>78</v>
      </c>
      <c r="Q262" s="83" t="s">
        <v>64</v>
      </c>
      <c r="R262" s="83" t="s">
        <v>64</v>
      </c>
      <c r="S262" s="83" t="s">
        <v>64</v>
      </c>
      <c r="T262" s="83" t="s">
        <v>64</v>
      </c>
      <c r="U262" s="83" t="s">
        <v>84</v>
      </c>
      <c r="V262" s="83" t="s">
        <v>64</v>
      </c>
      <c r="W262" s="83" t="s">
        <v>64</v>
      </c>
      <c r="X262" s="83" t="s">
        <v>64</v>
      </c>
      <c r="Y262" s="83" t="s">
        <v>64</v>
      </c>
      <c r="Z262" s="83" t="s">
        <v>65</v>
      </c>
      <c r="AA262" s="83" t="s">
        <v>65</v>
      </c>
      <c r="AB262" s="83" t="s">
        <v>65</v>
      </c>
      <c r="AC262" s="83" t="s">
        <v>65</v>
      </c>
      <c r="AD262" s="83" t="s">
        <v>65</v>
      </c>
      <c r="AE262" s="83" t="s">
        <v>65</v>
      </c>
      <c r="AF262" s="83" t="s">
        <v>66</v>
      </c>
      <c r="AG262" s="83" t="s">
        <v>66</v>
      </c>
      <c r="AH262" s="83" t="s">
        <v>66</v>
      </c>
      <c r="AI262" s="83" t="s">
        <v>66</v>
      </c>
      <c r="AJ262" s="83" t="s">
        <v>66</v>
      </c>
      <c r="AK262" s="83" t="s">
        <v>66</v>
      </c>
      <c r="AL262" s="83" t="s">
        <v>66</v>
      </c>
      <c r="AM262" s="83" t="s">
        <v>66</v>
      </c>
      <c r="AN262" s="83" t="s">
        <v>66</v>
      </c>
      <c r="AO262" s="83" t="s">
        <v>66</v>
      </c>
      <c r="AP262" s="83" t="s">
        <v>67</v>
      </c>
      <c r="AQ262" s="83" t="s">
        <v>67</v>
      </c>
      <c r="AR262" s="83" t="s">
        <v>86</v>
      </c>
      <c r="AS262" s="83" t="s">
        <v>68</v>
      </c>
      <c r="AT262" s="83" t="s">
        <v>87</v>
      </c>
      <c r="AU262" s="83" t="s">
        <v>67</v>
      </c>
      <c r="AV262" s="83" t="s">
        <v>132</v>
      </c>
      <c r="AW262" s="83" t="s">
        <v>63</v>
      </c>
      <c r="AX262" s="83" t="s">
        <v>72</v>
      </c>
      <c r="AY262" s="83" t="s">
        <v>72</v>
      </c>
      <c r="AZ262" s="83" t="s">
        <v>63</v>
      </c>
      <c r="BA262" s="83" t="s">
        <v>63</v>
      </c>
      <c r="BB262" s="83" t="s">
        <v>73</v>
      </c>
      <c r="BC262" s="83" t="s">
        <v>73</v>
      </c>
      <c r="BD262" s="83"/>
      <c r="BE262" s="83" t="s">
        <v>73</v>
      </c>
      <c r="BF262" s="83"/>
      <c r="BG262" s="87" t="s">
        <v>631</v>
      </c>
      <c r="BH262" s="87" t="s">
        <v>114</v>
      </c>
      <c r="BI262" s="76" t="s">
        <v>1414</v>
      </c>
      <c r="BJ262">
        <f t="shared" si="12"/>
        <v>12</v>
      </c>
      <c r="BK262" s="87">
        <f t="shared" si="13"/>
        <v>53</v>
      </c>
      <c r="BL262" s="87"/>
      <c r="BM262" s="86" t="str">
        <f>_xlfn.XLOOKUP(Form_Responses1811121314[[#This Row],[Sekolah School (Cleansed)]],'Quality Check'!$B$11:$B$14,'Quality Check'!$C$11:$C$14,)</f>
        <v>Urban</v>
      </c>
      <c r="BN262" s="86" t="str">
        <f>_xlfn.XLOOKUP(Form_Responses1811121314[[#This Row],[Sekolah School (Cleansed)]],'Quality Check'!$B$11:$B$14,'Quality Check'!$D$11:$D$14,)</f>
        <v>Intervention Group (IG)</v>
      </c>
      <c r="BO262" s="87" t="str">
        <f>_xlfn.XLOOKUP(AS262,'Cleansing - Toothpaste Brand'!A:A,'Cleansing - Toothpaste Brand'!B:B,)</f>
        <v>Colgate</v>
      </c>
      <c r="BP262" s="87"/>
      <c r="BQ26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62" s="86" t="str">
        <f>_xlfn.XLOOKUP(AP262,'Cleansing - Response'!E:E,'Cleansing - Response'!F:F,)</f>
        <v>2 days and more</v>
      </c>
      <c r="BS262" s="86">
        <f>IF(Form_Responses1811121314[[#This Row],[Answer - B1]]="2 days and more",1,0)</f>
        <v>1</v>
      </c>
      <c r="BT262" s="86" t="str">
        <f>_xlfn.XLOOKUP(AQ262,'Cleansing - Response'!E:E,'Cleansing - Response'!F:F,)</f>
        <v>2 days and more</v>
      </c>
      <c r="BU262" s="86">
        <f>IF(Form_Responses1811121314[[#This Row],[Answer - B2]]="2 days and more",1,0)</f>
        <v>1</v>
      </c>
      <c r="BV262" s="86" t="str">
        <f t="shared" si="14"/>
        <v>Ya / Yes</v>
      </c>
      <c r="BW262" s="86">
        <f>IF(Form_Responses1811121314[[#This Row],[Answer - B3]]="Ya / Yes",1,0)</f>
        <v>1</v>
      </c>
      <c r="BX262" s="86" t="str">
        <f>_xlfn.XLOOKUP(AT262,'Cleansing - Response'!E:E,'Cleansing - Response'!F:F,)</f>
        <v>Always</v>
      </c>
      <c r="BY262" s="86">
        <f>IF(Form_Responses1811121314[[#This Row],[Answer - B4]]="Always",1,0)</f>
        <v>1</v>
      </c>
      <c r="BZ262" s="86" t="str">
        <f>_xlfn.XLOOKUP(AU262,'Cleansing - Response'!H:H,'Cleansing - Response'!I:I,)</f>
        <v>Using dental floss at least once</v>
      </c>
      <c r="CA262" s="86">
        <f>IF(Form_Responses1811121314[[#This Row],[Answer - B5]]="Sometimes / When in need",2,IF(Form_Responses1811121314[[#This Row],[Answer - B5]]="Using dental floss at least once",1,0))</f>
        <v>1</v>
      </c>
      <c r="CB262" s="86" t="str">
        <f>_xlfn.XLOOKUP(AV262,'Cleansing - Response'!K:K,'Cleansing - Response'!L:L,)</f>
        <v>Up to 1 time a day</v>
      </c>
      <c r="CC262" s="86">
        <f>IF(Form_Responses1811121314[[#This Row],[Answer - B6]]="More than 1 time a day",1,0)</f>
        <v>0</v>
      </c>
      <c r="CD262" s="86" t="str">
        <f>_xlfn.XLOOKUP(AW262,'Cleansing - Response'!$N:$N,'Cleansing - Response'!$O:$O,)</f>
        <v>Yes / Sometimes</v>
      </c>
      <c r="CE262" s="86">
        <f>IF(Form_Responses1811121314[[#This Row],[Answer - B7-1]]="Yes / Sometimes",1,0)</f>
        <v>1</v>
      </c>
      <c r="CF262" s="86" t="str">
        <f>_xlfn.XLOOKUP(AX262,'Cleansing - Response'!$N:$N,'Cleansing - Response'!$O:$O,)</f>
        <v>Yes / Sometimes</v>
      </c>
      <c r="CG262" s="86">
        <f>IF(Form_Responses1811121314[[#This Row],[Answer - B7-2]]="Yes / Sometimes",1,0)</f>
        <v>1</v>
      </c>
      <c r="CH262" s="86" t="str">
        <f>_xlfn.XLOOKUP(AY262,'Cleansing - Response'!$N:$N,'Cleansing - Response'!$O:$O,)</f>
        <v>Yes / Sometimes</v>
      </c>
      <c r="CI262" s="86">
        <f>IF(Form_Responses1811121314[[#This Row],[Answer - B7-3]]="Yes / Sometimes",1,0)</f>
        <v>1</v>
      </c>
      <c r="CJ262" s="86" t="str">
        <f>_xlfn.XLOOKUP(AZ262,'Cleansing - Response'!$N:$N,'Cleansing - Response'!$O:$O,)</f>
        <v>Yes / Sometimes</v>
      </c>
      <c r="CK262" s="86">
        <f>IF(Form_Responses1811121314[[#This Row],[Answer - B7-4]]="Yes / Sometimes",1,0)</f>
        <v>1</v>
      </c>
      <c r="CL262" s="86" t="str">
        <f>_xlfn.XLOOKUP(BA262,'Cleansing - Response'!$N:$N,'Cleansing - Response'!$O:$O,)</f>
        <v>Yes / Sometimes</v>
      </c>
      <c r="CM262" s="86">
        <f>IF(Form_Responses1811121314[[#This Row],[Answer - B7-5]]="Yes / Sometimes",1,0)</f>
        <v>1</v>
      </c>
      <c r="CN262" s="86" t="str">
        <f>_xlfn.XLOOKUP(BB262,'Cleansing - Response'!$N:$N,'Cleansing - Response'!$O:$O,)</f>
        <v>No</v>
      </c>
      <c r="CO262" s="86">
        <f>IF(Form_Responses1811121314[[#This Row],[Answer - B7-6]]="Yes / Sometimes",1,0)</f>
        <v>0</v>
      </c>
      <c r="CP262" s="87" t="str">
        <f>IF(COUNTIF(Form_Responses1811121314[[#This Row],[Answer - B7-1]:[Answer - B7-6]], "Yes / Sometimes") &gt; 4, "More than 4 times","Up to 4 times")</f>
        <v>More than 4 times</v>
      </c>
      <c r="CQ262" s="152">
        <f>IF(Form_Responses1811121314[[#This Row],[Answer - B7 (Overall)]]="More than 4 times",1,0)</f>
        <v>1</v>
      </c>
    </row>
    <row r="263" spans="1:95" ht="13.2" hidden="1" x14ac:dyDescent="0.25">
      <c r="A263" s="82">
        <v>45573.474695335652</v>
      </c>
      <c r="B263" s="83" t="s">
        <v>754</v>
      </c>
      <c r="C263" s="84" t="s">
        <v>755</v>
      </c>
      <c r="D263" s="83">
        <v>95.54</v>
      </c>
      <c r="E263" s="83">
        <v>1.04</v>
      </c>
      <c r="F263" s="83" t="s">
        <v>114</v>
      </c>
      <c r="G263" s="83" t="s">
        <v>76</v>
      </c>
      <c r="H263" s="83" t="s">
        <v>648</v>
      </c>
      <c r="I263" s="83" t="s">
        <v>63</v>
      </c>
      <c r="J263" s="83" t="s">
        <v>64</v>
      </c>
      <c r="K263" s="83" t="s">
        <v>64</v>
      </c>
      <c r="L263" s="83" t="s">
        <v>64</v>
      </c>
      <c r="M263" s="83" t="s">
        <v>64</v>
      </c>
      <c r="N263" s="83" t="s">
        <v>64</v>
      </c>
      <c r="O263" s="83" t="s">
        <v>64</v>
      </c>
      <c r="P263" s="83" t="s">
        <v>84</v>
      </c>
      <c r="Q263" s="83" t="s">
        <v>84</v>
      </c>
      <c r="R263" s="83" t="s">
        <v>64</v>
      </c>
      <c r="S263" s="83" t="s">
        <v>64</v>
      </c>
      <c r="T263" s="83" t="s">
        <v>78</v>
      </c>
      <c r="U263" s="83" t="s">
        <v>64</v>
      </c>
      <c r="V263" s="83" t="s">
        <v>64</v>
      </c>
      <c r="W263" s="83" t="s">
        <v>64</v>
      </c>
      <c r="X263" s="83" t="s">
        <v>64</v>
      </c>
      <c r="Y263" s="83" t="s">
        <v>84</v>
      </c>
      <c r="Z263" s="83" t="s">
        <v>66</v>
      </c>
      <c r="AA263" s="83" t="s">
        <v>66</v>
      </c>
      <c r="AB263" s="83" t="s">
        <v>66</v>
      </c>
      <c r="AC263" s="83" t="s">
        <v>66</v>
      </c>
      <c r="AD263" s="83" t="s">
        <v>66</v>
      </c>
      <c r="AE263" s="83" t="s">
        <v>66</v>
      </c>
      <c r="AF263" s="83" t="s">
        <v>65</v>
      </c>
      <c r="AG263" s="83" t="s">
        <v>66</v>
      </c>
      <c r="AH263" s="83" t="s">
        <v>79</v>
      </c>
      <c r="AI263" s="83" t="s">
        <v>101</v>
      </c>
      <c r="AJ263" s="83" t="s">
        <v>66</v>
      </c>
      <c r="AK263" s="83" t="s">
        <v>66</v>
      </c>
      <c r="AL263" s="83" t="s">
        <v>66</v>
      </c>
      <c r="AM263" s="83" t="s">
        <v>65</v>
      </c>
      <c r="AN263" s="83" t="s">
        <v>65</v>
      </c>
      <c r="AO263" s="83" t="s">
        <v>66</v>
      </c>
      <c r="AP263" s="83" t="s">
        <v>85</v>
      </c>
      <c r="AQ263" s="83" t="s">
        <v>85</v>
      </c>
      <c r="AR263" s="83" t="s">
        <v>86</v>
      </c>
      <c r="AS263" s="83" t="s">
        <v>756</v>
      </c>
      <c r="AT263" s="83" t="s">
        <v>87</v>
      </c>
      <c r="AU263" s="83" t="s">
        <v>67</v>
      </c>
      <c r="AV263" s="83" t="s">
        <v>469</v>
      </c>
      <c r="AW263" s="83" t="s">
        <v>63</v>
      </c>
      <c r="AX263" s="83" t="s">
        <v>72</v>
      </c>
      <c r="AY263" s="83" t="s">
        <v>72</v>
      </c>
      <c r="AZ263" s="83" t="s">
        <v>63</v>
      </c>
      <c r="BA263" s="83" t="s">
        <v>63</v>
      </c>
      <c r="BB263" s="83" t="s">
        <v>72</v>
      </c>
      <c r="BC263" s="83" t="s">
        <v>73</v>
      </c>
      <c r="BD263" s="83"/>
      <c r="BE263" s="83" t="s">
        <v>73</v>
      </c>
      <c r="BF263" s="83"/>
      <c r="BG263" s="87" t="s">
        <v>631</v>
      </c>
      <c r="BH263" s="87" t="s">
        <v>114</v>
      </c>
      <c r="BI263" s="76" t="s">
        <v>1414</v>
      </c>
      <c r="BJ263">
        <f t="shared" si="12"/>
        <v>11</v>
      </c>
      <c r="BK263" s="87">
        <f t="shared" si="13"/>
        <v>51</v>
      </c>
      <c r="BL263" s="87"/>
      <c r="BM263" s="86" t="str">
        <f>_xlfn.XLOOKUP(Form_Responses1811121314[[#This Row],[Sekolah School (Cleansed)]],'Quality Check'!$B$11:$B$14,'Quality Check'!$C$11:$C$14,)</f>
        <v>Urban</v>
      </c>
      <c r="BN263" s="86" t="str">
        <f>_xlfn.XLOOKUP(Form_Responses1811121314[[#This Row],[Sekolah School (Cleansed)]],'Quality Check'!$B$11:$B$14,'Quality Check'!$D$11:$D$14,)</f>
        <v>Intervention Group (IG)</v>
      </c>
      <c r="BO263" s="87" t="str">
        <f>_xlfn.XLOOKUP(AS263,'Cleansing - Toothpaste Brand'!A:A,'Cleansing - Toothpaste Brand'!B:B,)</f>
        <v>Pepsodent</v>
      </c>
      <c r="BP263" s="87"/>
      <c r="BQ26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63" s="86" t="str">
        <f>_xlfn.XLOOKUP(AP263,'Cleansing - Response'!E:E,'Cleansing - Response'!F:F,)</f>
        <v>2 days and more</v>
      </c>
      <c r="BS263" s="86">
        <f>IF(Form_Responses1811121314[[#This Row],[Answer - B1]]="2 days and more",1,0)</f>
        <v>1</v>
      </c>
      <c r="BT263" s="86" t="str">
        <f>_xlfn.XLOOKUP(AQ263,'Cleansing - Response'!E:E,'Cleansing - Response'!F:F,)</f>
        <v>2 days and more</v>
      </c>
      <c r="BU263" s="86">
        <f>IF(Form_Responses1811121314[[#This Row],[Answer - B2]]="2 days and more",1,0)</f>
        <v>1</v>
      </c>
      <c r="BV263" s="86" t="str">
        <f t="shared" si="14"/>
        <v>Ya / Yes</v>
      </c>
      <c r="BW263" s="86">
        <f>IF(Form_Responses1811121314[[#This Row],[Answer - B3]]="Ya / Yes",1,0)</f>
        <v>1</v>
      </c>
      <c r="BX263" s="86" t="str">
        <f>_xlfn.XLOOKUP(AT263,'Cleansing - Response'!E:E,'Cleansing - Response'!F:F,)</f>
        <v>Always</v>
      </c>
      <c r="BY263" s="86">
        <f>IF(Form_Responses1811121314[[#This Row],[Answer - B4]]="Always",1,0)</f>
        <v>1</v>
      </c>
      <c r="BZ263" s="86" t="str">
        <f>_xlfn.XLOOKUP(AU263,'Cleansing - Response'!H:H,'Cleansing - Response'!I:I,)</f>
        <v>Using dental floss at least once</v>
      </c>
      <c r="CA263" s="86">
        <f>IF(Form_Responses1811121314[[#This Row],[Answer - B5]]="Sometimes / When in need",2,IF(Form_Responses1811121314[[#This Row],[Answer - B5]]="Using dental floss at least once",1,0))</f>
        <v>1</v>
      </c>
      <c r="CB263" s="86" t="str">
        <f>_xlfn.XLOOKUP(AV263,'Cleansing - Response'!K:K,'Cleansing - Response'!L:L,)</f>
        <v>More than 1 time a day</v>
      </c>
      <c r="CC263" s="86">
        <f>IF(Form_Responses1811121314[[#This Row],[Answer - B6]]="More than 1 time a day",1,0)</f>
        <v>1</v>
      </c>
      <c r="CD263" s="86" t="str">
        <f>_xlfn.XLOOKUP(AW263,'Cleansing - Response'!$N:$N,'Cleansing - Response'!$O:$O,)</f>
        <v>Yes / Sometimes</v>
      </c>
      <c r="CE263" s="86">
        <f>IF(Form_Responses1811121314[[#This Row],[Answer - B7-1]]="Yes / Sometimes",1,0)</f>
        <v>1</v>
      </c>
      <c r="CF263" s="86" t="str">
        <f>_xlfn.XLOOKUP(AX263,'Cleansing - Response'!$N:$N,'Cleansing - Response'!$O:$O,)</f>
        <v>Yes / Sometimes</v>
      </c>
      <c r="CG263" s="86">
        <f>IF(Form_Responses1811121314[[#This Row],[Answer - B7-2]]="Yes / Sometimes",1,0)</f>
        <v>1</v>
      </c>
      <c r="CH263" s="86" t="str">
        <f>_xlfn.XLOOKUP(AY263,'Cleansing - Response'!$N:$N,'Cleansing - Response'!$O:$O,)</f>
        <v>Yes / Sometimes</v>
      </c>
      <c r="CI263" s="86">
        <f>IF(Form_Responses1811121314[[#This Row],[Answer - B7-3]]="Yes / Sometimes",1,0)</f>
        <v>1</v>
      </c>
      <c r="CJ263" s="86" t="str">
        <f>_xlfn.XLOOKUP(AZ263,'Cleansing - Response'!$N:$N,'Cleansing - Response'!$O:$O,)</f>
        <v>Yes / Sometimes</v>
      </c>
      <c r="CK263" s="86">
        <f>IF(Form_Responses1811121314[[#This Row],[Answer - B7-4]]="Yes / Sometimes",1,0)</f>
        <v>1</v>
      </c>
      <c r="CL263" s="86" t="str">
        <f>_xlfn.XLOOKUP(BA263,'Cleansing - Response'!$N:$N,'Cleansing - Response'!$O:$O,)</f>
        <v>Yes / Sometimes</v>
      </c>
      <c r="CM263" s="86">
        <f>IF(Form_Responses1811121314[[#This Row],[Answer - B7-5]]="Yes / Sometimes",1,0)</f>
        <v>1</v>
      </c>
      <c r="CN263" s="86" t="str">
        <f>_xlfn.XLOOKUP(BB263,'Cleansing - Response'!$N:$N,'Cleansing - Response'!$O:$O,)</f>
        <v>Yes / Sometimes</v>
      </c>
      <c r="CO263" s="86">
        <f>IF(Form_Responses1811121314[[#This Row],[Answer - B7-6]]="Yes / Sometimes",1,0)</f>
        <v>1</v>
      </c>
      <c r="CP263" s="87" t="str">
        <f>IF(COUNTIF(Form_Responses1811121314[[#This Row],[Answer - B7-1]:[Answer - B7-6]], "Yes / Sometimes") &gt; 4, "More than 4 times","Up to 4 times")</f>
        <v>More than 4 times</v>
      </c>
      <c r="CQ263" s="152">
        <f>IF(Form_Responses1811121314[[#This Row],[Answer - B7 (Overall)]]="More than 4 times",1,0)</f>
        <v>1</v>
      </c>
    </row>
    <row r="264" spans="1:95" ht="13.2" hidden="1" x14ac:dyDescent="0.25">
      <c r="A264" s="82">
        <v>45573.475278182872</v>
      </c>
      <c r="B264" s="83" t="s">
        <v>757</v>
      </c>
      <c r="C264" s="84" t="s">
        <v>758</v>
      </c>
      <c r="D264" s="83">
        <v>100</v>
      </c>
      <c r="E264" s="83">
        <v>0.57999999999999996</v>
      </c>
      <c r="F264" s="83" t="s">
        <v>423</v>
      </c>
      <c r="G264" s="83" t="s">
        <v>76</v>
      </c>
      <c r="H264" s="83" t="s">
        <v>648</v>
      </c>
      <c r="I264" s="83" t="s">
        <v>73</v>
      </c>
      <c r="J264" s="83" t="s">
        <v>64</v>
      </c>
      <c r="K264" s="83" t="s">
        <v>84</v>
      </c>
      <c r="L264" s="83" t="s">
        <v>64</v>
      </c>
      <c r="M264" s="83" t="s">
        <v>84</v>
      </c>
      <c r="N264" s="83" t="s">
        <v>64</v>
      </c>
      <c r="O264" s="83" t="s">
        <v>84</v>
      </c>
      <c r="P264" s="83" t="s">
        <v>64</v>
      </c>
      <c r="Q264" s="83" t="s">
        <v>64</v>
      </c>
      <c r="R264" s="83" t="s">
        <v>64</v>
      </c>
      <c r="S264" s="83" t="s">
        <v>84</v>
      </c>
      <c r="T264" s="83" t="s">
        <v>64</v>
      </c>
      <c r="U264" s="83" t="s">
        <v>84</v>
      </c>
      <c r="V264" s="83" t="s">
        <v>64</v>
      </c>
      <c r="W264" s="83" t="s">
        <v>84</v>
      </c>
      <c r="X264" s="83" t="s">
        <v>64</v>
      </c>
      <c r="Y264" s="83" t="s">
        <v>64</v>
      </c>
      <c r="Z264" s="83" t="s">
        <v>101</v>
      </c>
      <c r="AA264" s="83" t="s">
        <v>66</v>
      </c>
      <c r="AB264" s="83" t="s">
        <v>66</v>
      </c>
      <c r="AC264" s="83" t="s">
        <v>101</v>
      </c>
      <c r="AD264" s="83" t="s">
        <v>66</v>
      </c>
      <c r="AE264" s="83" t="s">
        <v>101</v>
      </c>
      <c r="AF264" s="83" t="s">
        <v>101</v>
      </c>
      <c r="AG264" s="83" t="s">
        <v>66</v>
      </c>
      <c r="AH264" s="83" t="s">
        <v>101</v>
      </c>
      <c r="AI264" s="83" t="s">
        <v>79</v>
      </c>
      <c r="AJ264" s="83" t="s">
        <v>66</v>
      </c>
      <c r="AK264" s="83" t="s">
        <v>66</v>
      </c>
      <c r="AL264" s="83" t="s">
        <v>66</v>
      </c>
      <c r="AM264" s="83" t="s">
        <v>66</v>
      </c>
      <c r="AN264" s="83" t="s">
        <v>66</v>
      </c>
      <c r="AO264" s="83" t="s">
        <v>66</v>
      </c>
      <c r="AP264" s="83" t="s">
        <v>85</v>
      </c>
      <c r="AQ264" s="83" t="s">
        <v>85</v>
      </c>
      <c r="AR264" s="83" t="s">
        <v>86</v>
      </c>
      <c r="AS264" s="83" t="s">
        <v>81</v>
      </c>
      <c r="AT264" s="83" t="s">
        <v>87</v>
      </c>
      <c r="AU264" s="83" t="s">
        <v>67</v>
      </c>
      <c r="AV264" s="83" t="s">
        <v>67</v>
      </c>
      <c r="AW264" s="83" t="s">
        <v>63</v>
      </c>
      <c r="AX264" s="83" t="s">
        <v>72</v>
      </c>
      <c r="AY264" s="83" t="s">
        <v>63</v>
      </c>
      <c r="AZ264" s="83" t="s">
        <v>63</v>
      </c>
      <c r="BA264" s="83" t="s">
        <v>72</v>
      </c>
      <c r="BB264" s="83" t="s">
        <v>73</v>
      </c>
      <c r="BC264" s="83" t="s">
        <v>73</v>
      </c>
      <c r="BD264" s="83"/>
      <c r="BE264" s="83" t="s">
        <v>73</v>
      </c>
      <c r="BF264" s="83"/>
      <c r="BG264" s="87" t="s">
        <v>631</v>
      </c>
      <c r="BH264" s="86" t="s">
        <v>60</v>
      </c>
      <c r="BI264" s="76" t="s">
        <v>1415</v>
      </c>
      <c r="BJ264">
        <f t="shared" si="12"/>
        <v>10</v>
      </c>
      <c r="BK264" s="87">
        <f t="shared" si="13"/>
        <v>39</v>
      </c>
      <c r="BL264" s="87"/>
      <c r="BM264" s="86" t="str">
        <f>_xlfn.XLOOKUP(Form_Responses1811121314[[#This Row],[Sekolah School (Cleansed)]],'Quality Check'!$B$11:$B$14,'Quality Check'!$C$11:$C$14,)</f>
        <v>Urban</v>
      </c>
      <c r="BN264" s="86" t="str">
        <f>_xlfn.XLOOKUP(Form_Responses1811121314[[#This Row],[Sekolah School (Cleansed)]],'Quality Check'!$B$11:$B$14,'Quality Check'!$D$11:$D$14,)</f>
        <v>Intervention Group (IG)</v>
      </c>
      <c r="BO264" s="87" t="str">
        <f>_xlfn.XLOOKUP(AS264,'Cleansing - Toothpaste Brand'!A:A,'Cleansing - Toothpaste Brand'!B:B,)</f>
        <v>Colgate</v>
      </c>
      <c r="BP264" s="87"/>
      <c r="BQ26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64" s="86" t="str">
        <f>_xlfn.XLOOKUP(AP264,'Cleansing - Response'!E:E,'Cleansing - Response'!F:F,)</f>
        <v>2 days and more</v>
      </c>
      <c r="BS264" s="86">
        <f>IF(Form_Responses1811121314[[#This Row],[Answer - B1]]="2 days and more",1,0)</f>
        <v>1</v>
      </c>
      <c r="BT264" s="86" t="str">
        <f>_xlfn.XLOOKUP(AQ264,'Cleansing - Response'!E:E,'Cleansing - Response'!F:F,)</f>
        <v>2 days and more</v>
      </c>
      <c r="BU264" s="86">
        <f>IF(Form_Responses1811121314[[#This Row],[Answer - B2]]="2 days and more",1,0)</f>
        <v>1</v>
      </c>
      <c r="BV264" s="86" t="str">
        <f t="shared" si="14"/>
        <v>Ya / Yes</v>
      </c>
      <c r="BW264" s="86">
        <f>IF(Form_Responses1811121314[[#This Row],[Answer - B3]]="Ya / Yes",1,0)</f>
        <v>1</v>
      </c>
      <c r="BX264" s="86" t="str">
        <f>_xlfn.XLOOKUP(AT264,'Cleansing - Response'!E:E,'Cleansing - Response'!F:F,)</f>
        <v>Always</v>
      </c>
      <c r="BY264" s="86">
        <f>IF(Form_Responses1811121314[[#This Row],[Answer - B4]]="Always",1,0)</f>
        <v>1</v>
      </c>
      <c r="BZ264" s="86" t="str">
        <f>_xlfn.XLOOKUP(AU264,'Cleansing - Response'!H:H,'Cleansing - Response'!I:I,)</f>
        <v>Using dental floss at least once</v>
      </c>
      <c r="CA264" s="86">
        <f>IF(Form_Responses1811121314[[#This Row],[Answer - B5]]="Sometimes / When in need",2,IF(Form_Responses1811121314[[#This Row],[Answer - B5]]="Using dental floss at least once",1,0))</f>
        <v>1</v>
      </c>
      <c r="CB264" s="86" t="str">
        <f>_xlfn.XLOOKUP(AV264,'Cleansing - Response'!K:K,'Cleansing - Response'!L:L,)</f>
        <v>More than 1 time a day</v>
      </c>
      <c r="CC264" s="86">
        <f>IF(Form_Responses1811121314[[#This Row],[Answer - B6]]="More than 1 time a day",1,0)</f>
        <v>1</v>
      </c>
      <c r="CD264" s="86" t="str">
        <f>_xlfn.XLOOKUP(AW264,'Cleansing - Response'!$N:$N,'Cleansing - Response'!$O:$O,)</f>
        <v>Yes / Sometimes</v>
      </c>
      <c r="CE264" s="86">
        <f>IF(Form_Responses1811121314[[#This Row],[Answer - B7-1]]="Yes / Sometimes",1,0)</f>
        <v>1</v>
      </c>
      <c r="CF264" s="86" t="str">
        <f>_xlfn.XLOOKUP(AX264,'Cleansing - Response'!$N:$N,'Cleansing - Response'!$O:$O,)</f>
        <v>Yes / Sometimes</v>
      </c>
      <c r="CG264" s="86">
        <f>IF(Form_Responses1811121314[[#This Row],[Answer - B7-2]]="Yes / Sometimes",1,0)</f>
        <v>1</v>
      </c>
      <c r="CH264" s="86" t="str">
        <f>_xlfn.XLOOKUP(AY264,'Cleansing - Response'!$N:$N,'Cleansing - Response'!$O:$O,)</f>
        <v>Yes / Sometimes</v>
      </c>
      <c r="CI264" s="86">
        <f>IF(Form_Responses1811121314[[#This Row],[Answer - B7-3]]="Yes / Sometimes",1,0)</f>
        <v>1</v>
      </c>
      <c r="CJ264" s="86" t="str">
        <f>_xlfn.XLOOKUP(AZ264,'Cleansing - Response'!$N:$N,'Cleansing - Response'!$O:$O,)</f>
        <v>Yes / Sometimes</v>
      </c>
      <c r="CK264" s="86">
        <f>IF(Form_Responses1811121314[[#This Row],[Answer - B7-4]]="Yes / Sometimes",1,0)</f>
        <v>1</v>
      </c>
      <c r="CL264" s="86" t="str">
        <f>_xlfn.XLOOKUP(BA264,'Cleansing - Response'!$N:$N,'Cleansing - Response'!$O:$O,)</f>
        <v>Yes / Sometimes</v>
      </c>
      <c r="CM264" s="86">
        <f>IF(Form_Responses1811121314[[#This Row],[Answer - B7-5]]="Yes / Sometimes",1,0)</f>
        <v>1</v>
      </c>
      <c r="CN264" s="86" t="str">
        <f>_xlfn.XLOOKUP(BB264,'Cleansing - Response'!$N:$N,'Cleansing - Response'!$O:$O,)</f>
        <v>No</v>
      </c>
      <c r="CO264" s="86">
        <f>IF(Form_Responses1811121314[[#This Row],[Answer - B7-6]]="Yes / Sometimes",1,0)</f>
        <v>0</v>
      </c>
      <c r="CP264" s="87" t="str">
        <f>IF(COUNTIF(Form_Responses1811121314[[#This Row],[Answer - B7-1]:[Answer - B7-6]], "Yes / Sometimes") &gt; 4, "More than 4 times","Up to 4 times")</f>
        <v>More than 4 times</v>
      </c>
      <c r="CQ264" s="152">
        <f>IF(Form_Responses1811121314[[#This Row],[Answer - B7 (Overall)]]="More than 4 times",1,0)</f>
        <v>1</v>
      </c>
    </row>
    <row r="265" spans="1:95" ht="13.2" hidden="1" x14ac:dyDescent="0.25">
      <c r="A265" s="82">
        <v>45573.476858472219</v>
      </c>
      <c r="B265" s="83" t="s">
        <v>759</v>
      </c>
      <c r="C265" s="84" t="s">
        <v>760</v>
      </c>
      <c r="D265" s="83">
        <v>74.11</v>
      </c>
      <c r="E265" s="83">
        <v>0.38</v>
      </c>
      <c r="F265" s="83" t="s">
        <v>423</v>
      </c>
      <c r="G265" s="83" t="s">
        <v>76</v>
      </c>
      <c r="H265" s="83" t="s">
        <v>761</v>
      </c>
      <c r="I265" s="83" t="s">
        <v>63</v>
      </c>
      <c r="J265" s="83" t="s">
        <v>64</v>
      </c>
      <c r="K265" s="83" t="s">
        <v>64</v>
      </c>
      <c r="L265" s="83" t="s">
        <v>64</v>
      </c>
      <c r="M265" s="83" t="s">
        <v>64</v>
      </c>
      <c r="N265" s="83" t="s">
        <v>64</v>
      </c>
      <c r="O265" s="83" t="s">
        <v>64</v>
      </c>
      <c r="P265" s="83" t="s">
        <v>64</v>
      </c>
      <c r="Q265" s="83" t="s">
        <v>64</v>
      </c>
      <c r="R265" s="83" t="s">
        <v>64</v>
      </c>
      <c r="S265" s="83" t="s">
        <v>64</v>
      </c>
      <c r="T265" s="83" t="s">
        <v>64</v>
      </c>
      <c r="U265" s="83" t="s">
        <v>64</v>
      </c>
      <c r="V265" s="83" t="s">
        <v>64</v>
      </c>
      <c r="W265" s="83" t="s">
        <v>64</v>
      </c>
      <c r="X265" s="83" t="s">
        <v>64</v>
      </c>
      <c r="Y265" s="83" t="s">
        <v>64</v>
      </c>
      <c r="Z265" s="83" t="s">
        <v>65</v>
      </c>
      <c r="AA265" s="83" t="s">
        <v>65</v>
      </c>
      <c r="AB265" s="83" t="s">
        <v>66</v>
      </c>
      <c r="AC265" s="83" t="s">
        <v>65</v>
      </c>
      <c r="AD265" s="83" t="s">
        <v>66</v>
      </c>
      <c r="AE265" s="83" t="s">
        <v>65</v>
      </c>
      <c r="AF265" s="83" t="s">
        <v>66</v>
      </c>
      <c r="AG265" s="83" t="s">
        <v>66</v>
      </c>
      <c r="AH265" s="83" t="s">
        <v>65</v>
      </c>
      <c r="AI265" s="83" t="s">
        <v>101</v>
      </c>
      <c r="AJ265" s="83" t="s">
        <v>65</v>
      </c>
      <c r="AK265" s="83" t="s">
        <v>65</v>
      </c>
      <c r="AL265" s="83" t="s">
        <v>66</v>
      </c>
      <c r="AM265" s="83" t="s">
        <v>65</v>
      </c>
      <c r="AN265" s="83" t="s">
        <v>65</v>
      </c>
      <c r="AO265" s="83" t="s">
        <v>65</v>
      </c>
      <c r="AP265" s="83" t="s">
        <v>85</v>
      </c>
      <c r="AQ265" s="83" t="s">
        <v>85</v>
      </c>
      <c r="AR265" s="83" t="s">
        <v>86</v>
      </c>
      <c r="AS265" s="83" t="s">
        <v>252</v>
      </c>
      <c r="AT265" s="83" t="s">
        <v>87</v>
      </c>
      <c r="AU265" s="83" t="s">
        <v>70</v>
      </c>
      <c r="AV265" s="83" t="s">
        <v>71</v>
      </c>
      <c r="AW265" s="83" t="s">
        <v>72</v>
      </c>
      <c r="AX265" s="83" t="s">
        <v>72</v>
      </c>
      <c r="AY265" s="83" t="s">
        <v>63</v>
      </c>
      <c r="AZ265" s="83" t="s">
        <v>63</v>
      </c>
      <c r="BA265" s="83" t="s">
        <v>72</v>
      </c>
      <c r="BB265" s="83" t="s">
        <v>72</v>
      </c>
      <c r="BC265" s="83" t="s">
        <v>73</v>
      </c>
      <c r="BD265" s="83"/>
      <c r="BE265" s="83" t="s">
        <v>73</v>
      </c>
      <c r="BF265" s="83"/>
      <c r="BG265" s="87" t="s">
        <v>631</v>
      </c>
      <c r="BH265" s="86" t="s">
        <v>60</v>
      </c>
      <c r="BI265" s="76" t="s">
        <v>1414</v>
      </c>
      <c r="BJ265">
        <f t="shared" si="12"/>
        <v>15</v>
      </c>
      <c r="BK265" s="87">
        <f t="shared" si="13"/>
        <v>59</v>
      </c>
      <c r="BL265" s="87"/>
      <c r="BM265" s="86" t="str">
        <f>_xlfn.XLOOKUP(Form_Responses1811121314[[#This Row],[Sekolah School (Cleansed)]],'Quality Check'!$B$11:$B$14,'Quality Check'!$C$11:$C$14,)</f>
        <v>Urban</v>
      </c>
      <c r="BN265" s="86" t="str">
        <f>_xlfn.XLOOKUP(Form_Responses1811121314[[#This Row],[Sekolah School (Cleansed)]],'Quality Check'!$B$11:$B$14,'Quality Check'!$D$11:$D$14,)</f>
        <v>Intervention Group (IG)</v>
      </c>
      <c r="BO265" s="87" t="str">
        <f>_xlfn.XLOOKUP(AS265,'Cleansing - Toothpaste Brand'!A:A,'Cleansing - Toothpaste Brand'!B:B,)</f>
        <v>Safi</v>
      </c>
      <c r="BP265" s="87"/>
      <c r="BQ26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65" s="86" t="str">
        <f>_xlfn.XLOOKUP(AP265,'Cleansing - Response'!E:E,'Cleansing - Response'!F:F,)</f>
        <v>2 days and more</v>
      </c>
      <c r="BS265" s="86">
        <f>IF(Form_Responses1811121314[[#This Row],[Answer - B1]]="2 days and more",1,0)</f>
        <v>1</v>
      </c>
      <c r="BT265" s="86" t="str">
        <f>_xlfn.XLOOKUP(AQ265,'Cleansing - Response'!E:E,'Cleansing - Response'!F:F,)</f>
        <v>2 days and more</v>
      </c>
      <c r="BU265" s="86">
        <f>IF(Form_Responses1811121314[[#This Row],[Answer - B2]]="2 days and more",1,0)</f>
        <v>1</v>
      </c>
      <c r="BV265" s="86" t="str">
        <f t="shared" si="14"/>
        <v>Ya / Yes</v>
      </c>
      <c r="BW265" s="86">
        <f>IF(Form_Responses1811121314[[#This Row],[Answer - B3]]="Ya / Yes",1,0)</f>
        <v>1</v>
      </c>
      <c r="BX265" s="86" t="str">
        <f>_xlfn.XLOOKUP(AT265,'Cleansing - Response'!E:E,'Cleansing - Response'!F:F,)</f>
        <v>Always</v>
      </c>
      <c r="BY265" s="86">
        <f>IF(Form_Responses1811121314[[#This Row],[Answer - B4]]="Always",1,0)</f>
        <v>1</v>
      </c>
      <c r="BZ265" s="86" t="str">
        <f>_xlfn.XLOOKUP(AU265,'Cleansing - Response'!H:H,'Cleansing - Response'!I:I,)</f>
        <v>Sometimes / When in need</v>
      </c>
      <c r="CA265" s="86">
        <f>IF(Form_Responses1811121314[[#This Row],[Answer - B5]]="Sometimes / When in need",2,IF(Form_Responses1811121314[[#This Row],[Answer - B5]]="Using dental floss at least once",1,0))</f>
        <v>2</v>
      </c>
      <c r="CB265" s="86" t="str">
        <f>_xlfn.XLOOKUP(AV265,'Cleansing - Response'!K:K,'Cleansing - Response'!L:L,)</f>
        <v>Up to 1 time a day</v>
      </c>
      <c r="CC265" s="86">
        <f>IF(Form_Responses1811121314[[#This Row],[Answer - B6]]="More than 1 time a day",1,0)</f>
        <v>0</v>
      </c>
      <c r="CD265" s="86" t="str">
        <f>_xlfn.XLOOKUP(AW265,'Cleansing - Response'!$N:$N,'Cleansing - Response'!$O:$O,)</f>
        <v>Yes / Sometimes</v>
      </c>
      <c r="CE265" s="86">
        <f>IF(Form_Responses1811121314[[#This Row],[Answer - B7-1]]="Yes / Sometimes",1,0)</f>
        <v>1</v>
      </c>
      <c r="CF265" s="86" t="str">
        <f>_xlfn.XLOOKUP(AX265,'Cleansing - Response'!$N:$N,'Cleansing - Response'!$O:$O,)</f>
        <v>Yes / Sometimes</v>
      </c>
      <c r="CG265" s="86">
        <f>IF(Form_Responses1811121314[[#This Row],[Answer - B7-2]]="Yes / Sometimes",1,0)</f>
        <v>1</v>
      </c>
      <c r="CH265" s="86" t="str">
        <f>_xlfn.XLOOKUP(AY265,'Cleansing - Response'!$N:$N,'Cleansing - Response'!$O:$O,)</f>
        <v>Yes / Sometimes</v>
      </c>
      <c r="CI265" s="86">
        <f>IF(Form_Responses1811121314[[#This Row],[Answer - B7-3]]="Yes / Sometimes",1,0)</f>
        <v>1</v>
      </c>
      <c r="CJ265" s="86" t="str">
        <f>_xlfn.XLOOKUP(AZ265,'Cleansing - Response'!$N:$N,'Cleansing - Response'!$O:$O,)</f>
        <v>Yes / Sometimes</v>
      </c>
      <c r="CK265" s="86">
        <f>IF(Form_Responses1811121314[[#This Row],[Answer - B7-4]]="Yes / Sometimes",1,0)</f>
        <v>1</v>
      </c>
      <c r="CL265" s="86" t="str">
        <f>_xlfn.XLOOKUP(BA265,'Cleansing - Response'!$N:$N,'Cleansing - Response'!$O:$O,)</f>
        <v>Yes / Sometimes</v>
      </c>
      <c r="CM265" s="86">
        <f>IF(Form_Responses1811121314[[#This Row],[Answer - B7-5]]="Yes / Sometimes",1,0)</f>
        <v>1</v>
      </c>
      <c r="CN265" s="86" t="str">
        <f>_xlfn.XLOOKUP(BB265,'Cleansing - Response'!$N:$N,'Cleansing - Response'!$O:$O,)</f>
        <v>Yes / Sometimes</v>
      </c>
      <c r="CO265" s="86">
        <f>IF(Form_Responses1811121314[[#This Row],[Answer - B7-6]]="Yes / Sometimes",1,0)</f>
        <v>1</v>
      </c>
      <c r="CP265" s="87" t="str">
        <f>IF(COUNTIF(Form_Responses1811121314[[#This Row],[Answer - B7-1]:[Answer - B7-6]], "Yes / Sometimes") &gt; 4, "More than 4 times","Up to 4 times")</f>
        <v>More than 4 times</v>
      </c>
      <c r="CQ265" s="152">
        <f>IF(Form_Responses1811121314[[#This Row],[Answer - B7 (Overall)]]="More than 4 times",1,0)</f>
        <v>1</v>
      </c>
    </row>
    <row r="266" spans="1:95" ht="13.2" hidden="1" x14ac:dyDescent="0.25">
      <c r="A266" s="82">
        <v>45573.477949780092</v>
      </c>
      <c r="B266" s="83" t="s">
        <v>762</v>
      </c>
      <c r="C266" s="84" t="s">
        <v>763</v>
      </c>
      <c r="D266" s="83">
        <v>26.8</v>
      </c>
      <c r="E266" s="83">
        <v>0.33</v>
      </c>
      <c r="F266" s="83" t="s">
        <v>423</v>
      </c>
      <c r="G266" s="83" t="s">
        <v>76</v>
      </c>
      <c r="H266" s="83" t="s">
        <v>651</v>
      </c>
      <c r="I266" s="83" t="s">
        <v>63</v>
      </c>
      <c r="J266" s="83" t="s">
        <v>145</v>
      </c>
      <c r="K266" s="83" t="s">
        <v>78</v>
      </c>
      <c r="L266" s="83" t="s">
        <v>64</v>
      </c>
      <c r="M266" s="83" t="s">
        <v>84</v>
      </c>
      <c r="N266" s="83" t="s">
        <v>64</v>
      </c>
      <c r="O266" s="83" t="s">
        <v>84</v>
      </c>
      <c r="P266" s="83" t="s">
        <v>84</v>
      </c>
      <c r="Q266" s="83" t="s">
        <v>64</v>
      </c>
      <c r="R266" s="83" t="s">
        <v>64</v>
      </c>
      <c r="S266" s="83" t="s">
        <v>84</v>
      </c>
      <c r="T266" s="83" t="s">
        <v>84</v>
      </c>
      <c r="U266" s="83" t="s">
        <v>84</v>
      </c>
      <c r="V266" s="83" t="s">
        <v>64</v>
      </c>
      <c r="W266" s="83" t="s">
        <v>64</v>
      </c>
      <c r="X266" s="83" t="s">
        <v>84</v>
      </c>
      <c r="Y266" s="83" t="s">
        <v>64</v>
      </c>
      <c r="Z266" s="83" t="s">
        <v>65</v>
      </c>
      <c r="AA266" s="83" t="s">
        <v>65</v>
      </c>
      <c r="AB266" s="83" t="s">
        <v>65</v>
      </c>
      <c r="AC266" s="83" t="s">
        <v>65</v>
      </c>
      <c r="AD266" s="83" t="s">
        <v>65</v>
      </c>
      <c r="AE266" s="83" t="s">
        <v>65</v>
      </c>
      <c r="AF266" s="83" t="s">
        <v>65</v>
      </c>
      <c r="AG266" s="83" t="s">
        <v>65</v>
      </c>
      <c r="AH266" s="83" t="s">
        <v>66</v>
      </c>
      <c r="AI266" s="83" t="s">
        <v>101</v>
      </c>
      <c r="AJ266" s="83" t="s">
        <v>65</v>
      </c>
      <c r="AK266" s="83" t="s">
        <v>65</v>
      </c>
      <c r="AL266" s="83" t="s">
        <v>65</v>
      </c>
      <c r="AM266" s="83" t="s">
        <v>65</v>
      </c>
      <c r="AN266" s="83" t="s">
        <v>66</v>
      </c>
      <c r="AO266" s="83" t="s">
        <v>66</v>
      </c>
      <c r="AP266" s="83" t="s">
        <v>85</v>
      </c>
      <c r="AQ266" s="83" t="s">
        <v>85</v>
      </c>
      <c r="AR266" s="83" t="s">
        <v>63</v>
      </c>
      <c r="AS266" s="83" t="s">
        <v>68</v>
      </c>
      <c r="AT266" s="83" t="s">
        <v>87</v>
      </c>
      <c r="AU266" s="83" t="s">
        <v>70</v>
      </c>
      <c r="AV266" s="83" t="s">
        <v>71</v>
      </c>
      <c r="AW266" s="83" t="s">
        <v>73</v>
      </c>
      <c r="AX266" s="83" t="s">
        <v>73</v>
      </c>
      <c r="AY266" s="83" t="s">
        <v>72</v>
      </c>
      <c r="AZ266" s="83" t="s">
        <v>72</v>
      </c>
      <c r="BA266" s="83" t="s">
        <v>73</v>
      </c>
      <c r="BB266" s="83" t="s">
        <v>73</v>
      </c>
      <c r="BC266" s="83" t="s">
        <v>73</v>
      </c>
      <c r="BD266" s="83"/>
      <c r="BE266" s="83" t="s">
        <v>73</v>
      </c>
      <c r="BF266" s="83"/>
      <c r="BG266" s="87" t="s">
        <v>631</v>
      </c>
      <c r="BH266" s="86" t="s">
        <v>60</v>
      </c>
      <c r="BI266" s="76" t="s">
        <v>1414</v>
      </c>
      <c r="BJ266">
        <f t="shared" si="12"/>
        <v>7</v>
      </c>
      <c r="BK266" s="87">
        <f t="shared" si="13"/>
        <v>61</v>
      </c>
      <c r="BL266" s="87"/>
      <c r="BM266" s="86" t="str">
        <f>_xlfn.XLOOKUP(Form_Responses1811121314[[#This Row],[Sekolah School (Cleansed)]],'Quality Check'!$B$11:$B$14,'Quality Check'!$C$11:$C$14,)</f>
        <v>Urban</v>
      </c>
      <c r="BN266" s="86" t="str">
        <f>_xlfn.XLOOKUP(Form_Responses1811121314[[#This Row],[Sekolah School (Cleansed)]],'Quality Check'!$B$11:$B$14,'Quality Check'!$D$11:$D$14,)</f>
        <v>Intervention Group (IG)</v>
      </c>
      <c r="BO266" s="87" t="str">
        <f>_xlfn.XLOOKUP(AS266,'Cleansing - Toothpaste Brand'!A:A,'Cleansing - Toothpaste Brand'!B:B,)</f>
        <v>Colgate</v>
      </c>
      <c r="BP266" s="87"/>
      <c r="BQ26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66" s="86" t="str">
        <f>_xlfn.XLOOKUP(AP266,'Cleansing - Response'!E:E,'Cleansing - Response'!F:F,)</f>
        <v>2 days and more</v>
      </c>
      <c r="BS266" s="86">
        <f>IF(Form_Responses1811121314[[#This Row],[Answer - B1]]="2 days and more",1,0)</f>
        <v>1</v>
      </c>
      <c r="BT266" s="86" t="str">
        <f>_xlfn.XLOOKUP(AQ266,'Cleansing - Response'!E:E,'Cleansing - Response'!F:F,)</f>
        <v>2 days and more</v>
      </c>
      <c r="BU266" s="86">
        <f>IF(Form_Responses1811121314[[#This Row],[Answer - B2]]="2 days and more",1,0)</f>
        <v>1</v>
      </c>
      <c r="BV266" s="86" t="str">
        <f t="shared" si="14"/>
        <v>Ya / Yes</v>
      </c>
      <c r="BW266" s="86">
        <f>IF(Form_Responses1811121314[[#This Row],[Answer - B3]]="Ya / Yes",1,0)</f>
        <v>1</v>
      </c>
      <c r="BX266" s="86" t="str">
        <f>_xlfn.XLOOKUP(AT266,'Cleansing - Response'!E:E,'Cleansing - Response'!F:F,)</f>
        <v>Always</v>
      </c>
      <c r="BY266" s="86">
        <f>IF(Form_Responses1811121314[[#This Row],[Answer - B4]]="Always",1,0)</f>
        <v>1</v>
      </c>
      <c r="BZ266" s="86" t="str">
        <f>_xlfn.XLOOKUP(AU266,'Cleansing - Response'!H:H,'Cleansing - Response'!I:I,)</f>
        <v>Sometimes / When in need</v>
      </c>
      <c r="CA266" s="86">
        <f>IF(Form_Responses1811121314[[#This Row],[Answer - B5]]="Sometimes / When in need",2,IF(Form_Responses1811121314[[#This Row],[Answer - B5]]="Using dental floss at least once",1,0))</f>
        <v>2</v>
      </c>
      <c r="CB266" s="86" t="str">
        <f>_xlfn.XLOOKUP(AV266,'Cleansing - Response'!K:K,'Cleansing - Response'!L:L,)</f>
        <v>Up to 1 time a day</v>
      </c>
      <c r="CC266" s="86">
        <f>IF(Form_Responses1811121314[[#This Row],[Answer - B6]]="More than 1 time a day",1,0)</f>
        <v>0</v>
      </c>
      <c r="CD266" s="86" t="str">
        <f>_xlfn.XLOOKUP(AW266,'Cleansing - Response'!$N:$N,'Cleansing - Response'!$O:$O,)</f>
        <v>No</v>
      </c>
      <c r="CE266" s="86">
        <f>IF(Form_Responses1811121314[[#This Row],[Answer - B7-1]]="Yes / Sometimes",1,0)</f>
        <v>0</v>
      </c>
      <c r="CF266" s="86" t="str">
        <f>_xlfn.XLOOKUP(AX266,'Cleansing - Response'!$N:$N,'Cleansing - Response'!$O:$O,)</f>
        <v>No</v>
      </c>
      <c r="CG266" s="86">
        <f>IF(Form_Responses1811121314[[#This Row],[Answer - B7-2]]="Yes / Sometimes",1,0)</f>
        <v>0</v>
      </c>
      <c r="CH266" s="86" t="str">
        <f>_xlfn.XLOOKUP(AY266,'Cleansing - Response'!$N:$N,'Cleansing - Response'!$O:$O,)</f>
        <v>Yes / Sometimes</v>
      </c>
      <c r="CI266" s="86">
        <f>IF(Form_Responses1811121314[[#This Row],[Answer - B7-3]]="Yes / Sometimes",1,0)</f>
        <v>1</v>
      </c>
      <c r="CJ266" s="86" t="str">
        <f>_xlfn.XLOOKUP(AZ266,'Cleansing - Response'!$N:$N,'Cleansing - Response'!$O:$O,)</f>
        <v>Yes / Sometimes</v>
      </c>
      <c r="CK266" s="86">
        <f>IF(Form_Responses1811121314[[#This Row],[Answer - B7-4]]="Yes / Sometimes",1,0)</f>
        <v>1</v>
      </c>
      <c r="CL266" s="86" t="str">
        <f>_xlfn.XLOOKUP(BA266,'Cleansing - Response'!$N:$N,'Cleansing - Response'!$O:$O,)</f>
        <v>No</v>
      </c>
      <c r="CM266" s="86">
        <f>IF(Form_Responses1811121314[[#This Row],[Answer - B7-5]]="Yes / Sometimes",1,0)</f>
        <v>0</v>
      </c>
      <c r="CN266" s="86" t="str">
        <f>_xlfn.XLOOKUP(BB266,'Cleansing - Response'!$N:$N,'Cleansing - Response'!$O:$O,)</f>
        <v>No</v>
      </c>
      <c r="CO266" s="86">
        <f>IF(Form_Responses1811121314[[#This Row],[Answer - B7-6]]="Yes / Sometimes",1,0)</f>
        <v>0</v>
      </c>
      <c r="CP266" s="87" t="str">
        <f>IF(COUNTIF(Form_Responses1811121314[[#This Row],[Answer - B7-1]:[Answer - B7-6]], "Yes / Sometimes") &gt; 4, "More than 4 times","Up to 4 times")</f>
        <v>Up to 4 times</v>
      </c>
      <c r="CQ266" s="152">
        <f>IF(Form_Responses1811121314[[#This Row],[Answer - B7 (Overall)]]="More than 4 times",1,0)</f>
        <v>0</v>
      </c>
    </row>
    <row r="267" spans="1:95" ht="13.2" hidden="1" x14ac:dyDescent="0.25">
      <c r="A267" s="82">
        <v>45573.47913472222</v>
      </c>
      <c r="B267" s="83" t="s">
        <v>764</v>
      </c>
      <c r="C267" s="84" t="s">
        <v>765</v>
      </c>
      <c r="D267" s="83">
        <v>63.39</v>
      </c>
      <c r="E267" s="83">
        <v>0.25</v>
      </c>
      <c r="F267" s="83" t="s">
        <v>423</v>
      </c>
      <c r="G267" s="83" t="s">
        <v>76</v>
      </c>
      <c r="H267" s="83" t="s">
        <v>683</v>
      </c>
      <c r="I267" s="83" t="s">
        <v>63</v>
      </c>
      <c r="J267" s="83" t="s">
        <v>64</v>
      </c>
      <c r="K267" s="83" t="s">
        <v>64</v>
      </c>
      <c r="L267" s="83" t="s">
        <v>64</v>
      </c>
      <c r="M267" s="83" t="s">
        <v>84</v>
      </c>
      <c r="N267" s="83" t="s">
        <v>84</v>
      </c>
      <c r="O267" s="83" t="s">
        <v>84</v>
      </c>
      <c r="P267" s="83" t="s">
        <v>84</v>
      </c>
      <c r="Q267" s="83" t="s">
        <v>84</v>
      </c>
      <c r="R267" s="83" t="s">
        <v>64</v>
      </c>
      <c r="S267" s="83" t="s">
        <v>84</v>
      </c>
      <c r="T267" s="83" t="s">
        <v>64</v>
      </c>
      <c r="U267" s="83" t="s">
        <v>64</v>
      </c>
      <c r="V267" s="83" t="s">
        <v>64</v>
      </c>
      <c r="W267" s="83" t="s">
        <v>64</v>
      </c>
      <c r="X267" s="83" t="s">
        <v>64</v>
      </c>
      <c r="Y267" s="83" t="s">
        <v>64</v>
      </c>
      <c r="Z267" s="83" t="s">
        <v>66</v>
      </c>
      <c r="AA267" s="83" t="s">
        <v>65</v>
      </c>
      <c r="AB267" s="83" t="s">
        <v>66</v>
      </c>
      <c r="AC267" s="83" t="s">
        <v>66</v>
      </c>
      <c r="AD267" s="83" t="s">
        <v>66</v>
      </c>
      <c r="AE267" s="83" t="s">
        <v>65</v>
      </c>
      <c r="AF267" s="83" t="s">
        <v>66</v>
      </c>
      <c r="AG267" s="83" t="s">
        <v>66</v>
      </c>
      <c r="AH267" s="83" t="s">
        <v>79</v>
      </c>
      <c r="AI267" s="83" t="s">
        <v>66</v>
      </c>
      <c r="AJ267" s="83" t="s">
        <v>65</v>
      </c>
      <c r="AK267" s="83" t="s">
        <v>66</v>
      </c>
      <c r="AL267" s="83" t="s">
        <v>66</v>
      </c>
      <c r="AM267" s="83" t="s">
        <v>66</v>
      </c>
      <c r="AN267" s="83" t="s">
        <v>65</v>
      </c>
      <c r="AO267" s="83" t="s">
        <v>66</v>
      </c>
      <c r="AP267" s="83" t="s">
        <v>67</v>
      </c>
      <c r="AQ267" s="83" t="s">
        <v>67</v>
      </c>
      <c r="AR267" s="83" t="s">
        <v>86</v>
      </c>
      <c r="AS267" s="83" t="s">
        <v>81</v>
      </c>
      <c r="AT267" s="83" t="s">
        <v>69</v>
      </c>
      <c r="AU267" s="83" t="s">
        <v>70</v>
      </c>
      <c r="AV267" s="83" t="s">
        <v>71</v>
      </c>
      <c r="AW267" s="83" t="s">
        <v>72</v>
      </c>
      <c r="AX267" s="83" t="s">
        <v>63</v>
      </c>
      <c r="AY267" s="83" t="s">
        <v>63</v>
      </c>
      <c r="AZ267" s="83" t="s">
        <v>63</v>
      </c>
      <c r="BA267" s="83" t="s">
        <v>72</v>
      </c>
      <c r="BB267" s="83" t="s">
        <v>72</v>
      </c>
      <c r="BC267" s="83" t="s">
        <v>73</v>
      </c>
      <c r="BD267" s="83"/>
      <c r="BE267" s="83" t="s">
        <v>73</v>
      </c>
      <c r="BF267" s="83"/>
      <c r="BG267" s="87" t="s">
        <v>631</v>
      </c>
      <c r="BH267" s="86" t="s">
        <v>60</v>
      </c>
      <c r="BI267" s="76" t="s">
        <v>1414</v>
      </c>
      <c r="BJ267">
        <f t="shared" si="12"/>
        <v>10</v>
      </c>
      <c r="BK267" s="87">
        <f t="shared" si="13"/>
        <v>50</v>
      </c>
      <c r="BL267" s="87"/>
      <c r="BM267" s="86" t="str">
        <f>_xlfn.XLOOKUP(Form_Responses1811121314[[#This Row],[Sekolah School (Cleansed)]],'Quality Check'!$B$11:$B$14,'Quality Check'!$C$11:$C$14,)</f>
        <v>Urban</v>
      </c>
      <c r="BN267" s="86" t="str">
        <f>_xlfn.XLOOKUP(Form_Responses1811121314[[#This Row],[Sekolah School (Cleansed)]],'Quality Check'!$B$11:$B$14,'Quality Check'!$D$11:$D$14,)</f>
        <v>Intervention Group (IG)</v>
      </c>
      <c r="BO267" s="87" t="str">
        <f>_xlfn.XLOOKUP(AS267,'Cleansing - Toothpaste Brand'!A:A,'Cleansing - Toothpaste Brand'!B:B,)</f>
        <v>Colgate</v>
      </c>
      <c r="BP267" s="87"/>
      <c r="BQ26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67" s="86" t="str">
        <f>_xlfn.XLOOKUP(AP267,'Cleansing - Response'!E:E,'Cleansing - Response'!F:F,)</f>
        <v>2 days and more</v>
      </c>
      <c r="BS267" s="86">
        <f>IF(Form_Responses1811121314[[#This Row],[Answer - B1]]="2 days and more",1,0)</f>
        <v>1</v>
      </c>
      <c r="BT267" s="86" t="str">
        <f>_xlfn.XLOOKUP(AQ267,'Cleansing - Response'!E:E,'Cleansing - Response'!F:F,)</f>
        <v>2 days and more</v>
      </c>
      <c r="BU267" s="86">
        <f>IF(Form_Responses1811121314[[#This Row],[Answer - B2]]="2 days and more",1,0)</f>
        <v>1</v>
      </c>
      <c r="BV267" s="86" t="str">
        <f t="shared" si="14"/>
        <v>Ya / Yes</v>
      </c>
      <c r="BW267" s="86">
        <f>IF(Form_Responses1811121314[[#This Row],[Answer - B3]]="Ya / Yes",1,0)</f>
        <v>1</v>
      </c>
      <c r="BX267" s="86" t="str">
        <f>_xlfn.XLOOKUP(AT267,'Cleansing - Response'!E:E,'Cleansing - Response'!F:F,)</f>
        <v>Rarely / Sometimes</v>
      </c>
      <c r="BY267" s="86">
        <f>IF(Form_Responses1811121314[[#This Row],[Answer - B4]]="Always",1,0)</f>
        <v>0</v>
      </c>
      <c r="BZ267" s="86" t="str">
        <f>_xlfn.XLOOKUP(AU267,'Cleansing - Response'!H:H,'Cleansing - Response'!I:I,)</f>
        <v>Sometimes / When in need</v>
      </c>
      <c r="CA267" s="86">
        <f>IF(Form_Responses1811121314[[#This Row],[Answer - B5]]="Sometimes / When in need",2,IF(Form_Responses1811121314[[#This Row],[Answer - B5]]="Using dental floss at least once",1,0))</f>
        <v>2</v>
      </c>
      <c r="CB267" s="86" t="str">
        <f>_xlfn.XLOOKUP(AV267,'Cleansing - Response'!K:K,'Cleansing - Response'!L:L,)</f>
        <v>Up to 1 time a day</v>
      </c>
      <c r="CC267" s="86">
        <f>IF(Form_Responses1811121314[[#This Row],[Answer - B6]]="More than 1 time a day",1,0)</f>
        <v>0</v>
      </c>
      <c r="CD267" s="86" t="str">
        <f>_xlfn.XLOOKUP(AW267,'Cleansing - Response'!$N:$N,'Cleansing - Response'!$O:$O,)</f>
        <v>Yes / Sometimes</v>
      </c>
      <c r="CE267" s="86">
        <f>IF(Form_Responses1811121314[[#This Row],[Answer - B7-1]]="Yes / Sometimes",1,0)</f>
        <v>1</v>
      </c>
      <c r="CF267" s="86" t="str">
        <f>_xlfn.XLOOKUP(AX267,'Cleansing - Response'!$N:$N,'Cleansing - Response'!$O:$O,)</f>
        <v>Yes / Sometimes</v>
      </c>
      <c r="CG267" s="86">
        <f>IF(Form_Responses1811121314[[#This Row],[Answer - B7-2]]="Yes / Sometimes",1,0)</f>
        <v>1</v>
      </c>
      <c r="CH267" s="86" t="str">
        <f>_xlfn.XLOOKUP(AY267,'Cleansing - Response'!$N:$N,'Cleansing - Response'!$O:$O,)</f>
        <v>Yes / Sometimes</v>
      </c>
      <c r="CI267" s="86">
        <f>IF(Form_Responses1811121314[[#This Row],[Answer - B7-3]]="Yes / Sometimes",1,0)</f>
        <v>1</v>
      </c>
      <c r="CJ267" s="86" t="str">
        <f>_xlfn.XLOOKUP(AZ267,'Cleansing - Response'!$N:$N,'Cleansing - Response'!$O:$O,)</f>
        <v>Yes / Sometimes</v>
      </c>
      <c r="CK267" s="86">
        <f>IF(Form_Responses1811121314[[#This Row],[Answer - B7-4]]="Yes / Sometimes",1,0)</f>
        <v>1</v>
      </c>
      <c r="CL267" s="86" t="str">
        <f>_xlfn.XLOOKUP(BA267,'Cleansing - Response'!$N:$N,'Cleansing - Response'!$O:$O,)</f>
        <v>Yes / Sometimes</v>
      </c>
      <c r="CM267" s="86">
        <f>IF(Form_Responses1811121314[[#This Row],[Answer - B7-5]]="Yes / Sometimes",1,0)</f>
        <v>1</v>
      </c>
      <c r="CN267" s="86" t="str">
        <f>_xlfn.XLOOKUP(BB267,'Cleansing - Response'!$N:$N,'Cleansing - Response'!$O:$O,)</f>
        <v>Yes / Sometimes</v>
      </c>
      <c r="CO267" s="86">
        <f>IF(Form_Responses1811121314[[#This Row],[Answer - B7-6]]="Yes / Sometimes",1,0)</f>
        <v>1</v>
      </c>
      <c r="CP267" s="87" t="str">
        <f>IF(COUNTIF(Form_Responses1811121314[[#This Row],[Answer - B7-1]:[Answer - B7-6]], "Yes / Sometimes") &gt; 4, "More than 4 times","Up to 4 times")</f>
        <v>More than 4 times</v>
      </c>
      <c r="CQ267" s="152">
        <f>IF(Form_Responses1811121314[[#This Row],[Answer - B7 (Overall)]]="More than 4 times",1,0)</f>
        <v>1</v>
      </c>
    </row>
    <row r="268" spans="1:95" ht="13.2" hidden="1" x14ac:dyDescent="0.25">
      <c r="A268" s="82">
        <v>45573.479737476853</v>
      </c>
      <c r="B268" s="83" t="s">
        <v>766</v>
      </c>
      <c r="C268" s="84" t="s">
        <v>767</v>
      </c>
      <c r="D268" s="83">
        <v>42.9</v>
      </c>
      <c r="E268" s="83">
        <v>0.28999999999999998</v>
      </c>
      <c r="F268" s="83" t="s">
        <v>423</v>
      </c>
      <c r="G268" s="83" t="s">
        <v>76</v>
      </c>
      <c r="H268" s="83" t="s">
        <v>648</v>
      </c>
      <c r="I268" s="83" t="s">
        <v>73</v>
      </c>
      <c r="J268" s="83" t="s">
        <v>64</v>
      </c>
      <c r="K268" s="83" t="s">
        <v>84</v>
      </c>
      <c r="L268" s="83" t="s">
        <v>64</v>
      </c>
      <c r="M268" s="83" t="s">
        <v>84</v>
      </c>
      <c r="N268" s="83" t="s">
        <v>84</v>
      </c>
      <c r="O268" s="83" t="s">
        <v>64</v>
      </c>
      <c r="P268" s="83" t="s">
        <v>84</v>
      </c>
      <c r="Q268" s="83" t="s">
        <v>84</v>
      </c>
      <c r="R268" s="83" t="s">
        <v>64</v>
      </c>
      <c r="S268" s="83" t="s">
        <v>64</v>
      </c>
      <c r="T268" s="83" t="s">
        <v>78</v>
      </c>
      <c r="U268" s="83" t="s">
        <v>64</v>
      </c>
      <c r="V268" s="83" t="s">
        <v>64</v>
      </c>
      <c r="W268" s="83" t="s">
        <v>64</v>
      </c>
      <c r="X268" s="83" t="s">
        <v>84</v>
      </c>
      <c r="Y268" s="83" t="s">
        <v>78</v>
      </c>
      <c r="Z268" s="83" t="s">
        <v>66</v>
      </c>
      <c r="AA268" s="83" t="s">
        <v>65</v>
      </c>
      <c r="AB268" s="83" t="s">
        <v>65</v>
      </c>
      <c r="AC268" s="83" t="s">
        <v>66</v>
      </c>
      <c r="AD268" s="83" t="s">
        <v>66</v>
      </c>
      <c r="AE268" s="83" t="s">
        <v>65</v>
      </c>
      <c r="AF268" s="83" t="s">
        <v>65</v>
      </c>
      <c r="AG268" s="83" t="s">
        <v>66</v>
      </c>
      <c r="AH268" s="83" t="s">
        <v>66</v>
      </c>
      <c r="AI268" s="83" t="s">
        <v>79</v>
      </c>
      <c r="AJ268" s="83" t="s">
        <v>65</v>
      </c>
      <c r="AK268" s="83" t="s">
        <v>65</v>
      </c>
      <c r="AL268" s="83" t="s">
        <v>65</v>
      </c>
      <c r="AM268" s="83" t="s">
        <v>65</v>
      </c>
      <c r="AN268" s="83" t="s">
        <v>66</v>
      </c>
      <c r="AO268" s="83" t="s">
        <v>66</v>
      </c>
      <c r="AP268" s="83" t="s">
        <v>85</v>
      </c>
      <c r="AQ268" s="83" t="s">
        <v>85</v>
      </c>
      <c r="AR268" s="83" t="s">
        <v>63</v>
      </c>
      <c r="AS268" s="83" t="s">
        <v>81</v>
      </c>
      <c r="AT268" s="83" t="s">
        <v>87</v>
      </c>
      <c r="AU268" s="83" t="s">
        <v>70</v>
      </c>
      <c r="AV268" s="83" t="s">
        <v>71</v>
      </c>
      <c r="AW268" s="83" t="s">
        <v>72</v>
      </c>
      <c r="AX268" s="83" t="s">
        <v>72</v>
      </c>
      <c r="AY268" s="83" t="s">
        <v>63</v>
      </c>
      <c r="AZ268" s="83" t="s">
        <v>63</v>
      </c>
      <c r="BA268" s="83" t="s">
        <v>63</v>
      </c>
      <c r="BB268" s="83" t="s">
        <v>72</v>
      </c>
      <c r="BC268" s="83" t="s">
        <v>73</v>
      </c>
      <c r="BD268" s="83"/>
      <c r="BE268" s="83" t="s">
        <v>73</v>
      </c>
      <c r="BF268" s="83"/>
      <c r="BG268" s="87" t="s">
        <v>631</v>
      </c>
      <c r="BH268" s="86" t="s">
        <v>60</v>
      </c>
      <c r="BI268" s="76" t="s">
        <v>1415</v>
      </c>
      <c r="BJ268">
        <f t="shared" si="12"/>
        <v>8</v>
      </c>
      <c r="BK268" s="87">
        <f t="shared" si="13"/>
        <v>56</v>
      </c>
      <c r="BL268" s="87"/>
      <c r="BM268" s="86" t="str">
        <f>_xlfn.XLOOKUP(Form_Responses1811121314[[#This Row],[Sekolah School (Cleansed)]],'Quality Check'!$B$11:$B$14,'Quality Check'!$C$11:$C$14,)</f>
        <v>Urban</v>
      </c>
      <c r="BN268" s="86" t="str">
        <f>_xlfn.XLOOKUP(Form_Responses1811121314[[#This Row],[Sekolah School (Cleansed)]],'Quality Check'!$B$11:$B$14,'Quality Check'!$D$11:$D$14,)</f>
        <v>Intervention Group (IG)</v>
      </c>
      <c r="BO268" s="87" t="str">
        <f>_xlfn.XLOOKUP(AS268,'Cleansing - Toothpaste Brand'!A:A,'Cleansing - Toothpaste Brand'!B:B,)</f>
        <v>Colgate</v>
      </c>
      <c r="BP268" s="87"/>
      <c r="BQ26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68" s="86" t="str">
        <f>_xlfn.XLOOKUP(AP268,'Cleansing - Response'!E:E,'Cleansing - Response'!F:F,)</f>
        <v>2 days and more</v>
      </c>
      <c r="BS268" s="86">
        <f>IF(Form_Responses1811121314[[#This Row],[Answer - B1]]="2 days and more",1,0)</f>
        <v>1</v>
      </c>
      <c r="BT268" s="86" t="str">
        <f>_xlfn.XLOOKUP(AQ268,'Cleansing - Response'!E:E,'Cleansing - Response'!F:F,)</f>
        <v>2 days and more</v>
      </c>
      <c r="BU268" s="86">
        <f>IF(Form_Responses1811121314[[#This Row],[Answer - B2]]="2 days and more",1,0)</f>
        <v>1</v>
      </c>
      <c r="BV268" s="86" t="str">
        <f t="shared" si="14"/>
        <v>Ya / Yes</v>
      </c>
      <c r="BW268" s="86">
        <f>IF(Form_Responses1811121314[[#This Row],[Answer - B3]]="Ya / Yes",1,0)</f>
        <v>1</v>
      </c>
      <c r="BX268" s="86" t="str">
        <f>_xlfn.XLOOKUP(AT268,'Cleansing - Response'!E:E,'Cleansing - Response'!F:F,)</f>
        <v>Always</v>
      </c>
      <c r="BY268" s="86">
        <f>IF(Form_Responses1811121314[[#This Row],[Answer - B4]]="Always",1,0)</f>
        <v>1</v>
      </c>
      <c r="BZ268" s="86" t="str">
        <f>_xlfn.XLOOKUP(AU268,'Cleansing - Response'!H:H,'Cleansing - Response'!I:I,)</f>
        <v>Sometimes / When in need</v>
      </c>
      <c r="CA268" s="86">
        <f>IF(Form_Responses1811121314[[#This Row],[Answer - B5]]="Sometimes / When in need",2,IF(Form_Responses1811121314[[#This Row],[Answer - B5]]="Using dental floss at least once",1,0))</f>
        <v>2</v>
      </c>
      <c r="CB268" s="86" t="str">
        <f>_xlfn.XLOOKUP(AV268,'Cleansing - Response'!K:K,'Cleansing - Response'!L:L,)</f>
        <v>Up to 1 time a day</v>
      </c>
      <c r="CC268" s="86">
        <f>IF(Form_Responses1811121314[[#This Row],[Answer - B6]]="More than 1 time a day",1,0)</f>
        <v>0</v>
      </c>
      <c r="CD268" s="86" t="str">
        <f>_xlfn.XLOOKUP(AW268,'Cleansing - Response'!$N:$N,'Cleansing - Response'!$O:$O,)</f>
        <v>Yes / Sometimes</v>
      </c>
      <c r="CE268" s="86">
        <f>IF(Form_Responses1811121314[[#This Row],[Answer - B7-1]]="Yes / Sometimes",1,0)</f>
        <v>1</v>
      </c>
      <c r="CF268" s="86" t="str">
        <f>_xlfn.XLOOKUP(AX268,'Cleansing - Response'!$N:$N,'Cleansing - Response'!$O:$O,)</f>
        <v>Yes / Sometimes</v>
      </c>
      <c r="CG268" s="86">
        <f>IF(Form_Responses1811121314[[#This Row],[Answer - B7-2]]="Yes / Sometimes",1,0)</f>
        <v>1</v>
      </c>
      <c r="CH268" s="86" t="str">
        <f>_xlfn.XLOOKUP(AY268,'Cleansing - Response'!$N:$N,'Cleansing - Response'!$O:$O,)</f>
        <v>Yes / Sometimes</v>
      </c>
      <c r="CI268" s="86">
        <f>IF(Form_Responses1811121314[[#This Row],[Answer - B7-3]]="Yes / Sometimes",1,0)</f>
        <v>1</v>
      </c>
      <c r="CJ268" s="86" t="str">
        <f>_xlfn.XLOOKUP(AZ268,'Cleansing - Response'!$N:$N,'Cleansing - Response'!$O:$O,)</f>
        <v>Yes / Sometimes</v>
      </c>
      <c r="CK268" s="86">
        <f>IF(Form_Responses1811121314[[#This Row],[Answer - B7-4]]="Yes / Sometimes",1,0)</f>
        <v>1</v>
      </c>
      <c r="CL268" s="86" t="str">
        <f>_xlfn.XLOOKUP(BA268,'Cleansing - Response'!$N:$N,'Cleansing - Response'!$O:$O,)</f>
        <v>Yes / Sometimes</v>
      </c>
      <c r="CM268" s="86">
        <f>IF(Form_Responses1811121314[[#This Row],[Answer - B7-5]]="Yes / Sometimes",1,0)</f>
        <v>1</v>
      </c>
      <c r="CN268" s="86" t="str">
        <f>_xlfn.XLOOKUP(BB268,'Cleansing - Response'!$N:$N,'Cleansing - Response'!$O:$O,)</f>
        <v>Yes / Sometimes</v>
      </c>
      <c r="CO268" s="86">
        <f>IF(Form_Responses1811121314[[#This Row],[Answer - B7-6]]="Yes / Sometimes",1,0)</f>
        <v>1</v>
      </c>
      <c r="CP268" s="87" t="str">
        <f>IF(COUNTIF(Form_Responses1811121314[[#This Row],[Answer - B7-1]:[Answer - B7-6]], "Yes / Sometimes") &gt; 4, "More than 4 times","Up to 4 times")</f>
        <v>More than 4 times</v>
      </c>
      <c r="CQ268" s="152">
        <f>IF(Form_Responses1811121314[[#This Row],[Answer - B7 (Overall)]]="More than 4 times",1,0)</f>
        <v>1</v>
      </c>
    </row>
    <row r="269" spans="1:95" ht="13.2" hidden="1" x14ac:dyDescent="0.25">
      <c r="A269" s="82">
        <v>45573.480583506942</v>
      </c>
      <c r="B269" s="83" t="s">
        <v>768</v>
      </c>
      <c r="C269" s="84" t="s">
        <v>769</v>
      </c>
      <c r="D269" s="83">
        <v>25.9</v>
      </c>
      <c r="E269" s="83">
        <v>0.13</v>
      </c>
      <c r="F269" s="83" t="s">
        <v>423</v>
      </c>
      <c r="G269" s="83" t="s">
        <v>76</v>
      </c>
      <c r="H269" s="83" t="s">
        <v>683</v>
      </c>
      <c r="I269" s="83" t="s">
        <v>73</v>
      </c>
      <c r="J269" s="83" t="s">
        <v>64</v>
      </c>
      <c r="K269" s="83" t="s">
        <v>78</v>
      </c>
      <c r="L269" s="83" t="s">
        <v>64</v>
      </c>
      <c r="M269" s="83" t="s">
        <v>84</v>
      </c>
      <c r="N269" s="83" t="s">
        <v>64</v>
      </c>
      <c r="O269" s="83" t="s">
        <v>64</v>
      </c>
      <c r="P269" s="83" t="s">
        <v>84</v>
      </c>
      <c r="Q269" s="83" t="s">
        <v>64</v>
      </c>
      <c r="R269" s="83" t="s">
        <v>84</v>
      </c>
      <c r="S269" s="83" t="s">
        <v>84</v>
      </c>
      <c r="T269" s="83" t="s">
        <v>64</v>
      </c>
      <c r="U269" s="83" t="s">
        <v>84</v>
      </c>
      <c r="V269" s="83" t="s">
        <v>64</v>
      </c>
      <c r="W269" s="83" t="s">
        <v>84</v>
      </c>
      <c r="X269" s="83" t="s">
        <v>84</v>
      </c>
      <c r="Y269" s="83" t="s">
        <v>78</v>
      </c>
      <c r="Z269" s="83" t="s">
        <v>66</v>
      </c>
      <c r="AA269" s="83" t="s">
        <v>66</v>
      </c>
      <c r="AB269" s="83" t="s">
        <v>66</v>
      </c>
      <c r="AC269" s="83" t="s">
        <v>66</v>
      </c>
      <c r="AD269" s="83" t="s">
        <v>66</v>
      </c>
      <c r="AE269" s="83" t="s">
        <v>66</v>
      </c>
      <c r="AF269" s="83" t="s">
        <v>66</v>
      </c>
      <c r="AG269" s="83" t="s">
        <v>79</v>
      </c>
      <c r="AH269" s="83" t="s">
        <v>79</v>
      </c>
      <c r="AI269" s="83" t="s">
        <v>66</v>
      </c>
      <c r="AJ269" s="83" t="s">
        <v>65</v>
      </c>
      <c r="AK269" s="83" t="s">
        <v>66</v>
      </c>
      <c r="AL269" s="83" t="s">
        <v>66</v>
      </c>
      <c r="AM269" s="83" t="s">
        <v>66</v>
      </c>
      <c r="AN269" s="83" t="s">
        <v>66</v>
      </c>
      <c r="AO269" s="83" t="s">
        <v>66</v>
      </c>
      <c r="AP269" s="83" t="s">
        <v>67</v>
      </c>
      <c r="AQ269" s="83" t="s">
        <v>67</v>
      </c>
      <c r="AR269" s="83" t="s">
        <v>86</v>
      </c>
      <c r="AS269" s="83" t="s">
        <v>68</v>
      </c>
      <c r="AT269" s="83" t="s">
        <v>87</v>
      </c>
      <c r="AU269" s="83" t="s">
        <v>93</v>
      </c>
      <c r="AV269" s="83" t="s">
        <v>80</v>
      </c>
      <c r="AW269" s="83" t="s">
        <v>63</v>
      </c>
      <c r="AX269" s="83" t="s">
        <v>72</v>
      </c>
      <c r="AY269" s="83" t="s">
        <v>63</v>
      </c>
      <c r="AZ269" s="83" t="s">
        <v>63</v>
      </c>
      <c r="BA269" s="83" t="s">
        <v>63</v>
      </c>
      <c r="BB269" s="83" t="s">
        <v>72</v>
      </c>
      <c r="BC269" s="83" t="s">
        <v>73</v>
      </c>
      <c r="BD269" s="83"/>
      <c r="BE269" s="83" t="s">
        <v>73</v>
      </c>
      <c r="BF269" s="83"/>
      <c r="BG269" s="87" t="s">
        <v>631</v>
      </c>
      <c r="BH269" s="86" t="s">
        <v>60</v>
      </c>
      <c r="BI269" s="76" t="s">
        <v>1415</v>
      </c>
      <c r="BJ269">
        <f t="shared" si="12"/>
        <v>7</v>
      </c>
      <c r="BK269" s="87">
        <f t="shared" si="13"/>
        <v>46</v>
      </c>
      <c r="BL269" s="87"/>
      <c r="BM269" s="86" t="str">
        <f>_xlfn.XLOOKUP(Form_Responses1811121314[[#This Row],[Sekolah School (Cleansed)]],'Quality Check'!$B$11:$B$14,'Quality Check'!$C$11:$C$14,)</f>
        <v>Urban</v>
      </c>
      <c r="BN269" s="86" t="str">
        <f>_xlfn.XLOOKUP(Form_Responses1811121314[[#This Row],[Sekolah School (Cleansed)]],'Quality Check'!$B$11:$B$14,'Quality Check'!$D$11:$D$14,)</f>
        <v>Intervention Group (IG)</v>
      </c>
      <c r="BO269" s="87" t="str">
        <f>_xlfn.XLOOKUP(AS269,'Cleansing - Toothpaste Brand'!A:A,'Cleansing - Toothpaste Brand'!B:B,)</f>
        <v>Colgate</v>
      </c>
      <c r="BP269" s="87"/>
      <c r="BQ26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69" s="86" t="str">
        <f>_xlfn.XLOOKUP(AP269,'Cleansing - Response'!E:E,'Cleansing - Response'!F:F,)</f>
        <v>2 days and more</v>
      </c>
      <c r="BS269" s="86">
        <f>IF(Form_Responses1811121314[[#This Row],[Answer - B1]]="2 days and more",1,0)</f>
        <v>1</v>
      </c>
      <c r="BT269" s="86" t="str">
        <f>_xlfn.XLOOKUP(AQ269,'Cleansing - Response'!E:E,'Cleansing - Response'!F:F,)</f>
        <v>2 days and more</v>
      </c>
      <c r="BU269" s="86">
        <f>IF(Form_Responses1811121314[[#This Row],[Answer - B2]]="2 days and more",1,0)</f>
        <v>1</v>
      </c>
      <c r="BV269" s="86" t="str">
        <f t="shared" si="14"/>
        <v>Ya / Yes</v>
      </c>
      <c r="BW269" s="86">
        <f>IF(Form_Responses1811121314[[#This Row],[Answer - B3]]="Ya / Yes",1,0)</f>
        <v>1</v>
      </c>
      <c r="BX269" s="86" t="str">
        <f>_xlfn.XLOOKUP(AT269,'Cleansing - Response'!E:E,'Cleansing - Response'!F:F,)</f>
        <v>Always</v>
      </c>
      <c r="BY269" s="86">
        <f>IF(Form_Responses1811121314[[#This Row],[Answer - B4]]="Always",1,0)</f>
        <v>1</v>
      </c>
      <c r="BZ269" s="86" t="str">
        <f>_xlfn.XLOOKUP(AU269,'Cleansing - Response'!H:H,'Cleansing - Response'!I:I,)</f>
        <v>Not using dental floss</v>
      </c>
      <c r="CA269" s="86">
        <f>IF(Form_Responses1811121314[[#This Row],[Answer - B5]]="Sometimes / When in need",2,IF(Form_Responses1811121314[[#This Row],[Answer - B5]]="Using dental floss at least once",1,0))</f>
        <v>0</v>
      </c>
      <c r="CB269" s="86" t="str">
        <f>_xlfn.XLOOKUP(AV269,'Cleansing - Response'!K:K,'Cleansing - Response'!L:L,)</f>
        <v>Up to 1 time a day</v>
      </c>
      <c r="CC269" s="86">
        <f>IF(Form_Responses1811121314[[#This Row],[Answer - B6]]="More than 1 time a day",1,0)</f>
        <v>0</v>
      </c>
      <c r="CD269" s="86" t="str">
        <f>_xlfn.XLOOKUP(AW269,'Cleansing - Response'!$N:$N,'Cleansing - Response'!$O:$O,)</f>
        <v>Yes / Sometimes</v>
      </c>
      <c r="CE269" s="86">
        <f>IF(Form_Responses1811121314[[#This Row],[Answer - B7-1]]="Yes / Sometimes",1,0)</f>
        <v>1</v>
      </c>
      <c r="CF269" s="86" t="str">
        <f>_xlfn.XLOOKUP(AX269,'Cleansing - Response'!$N:$N,'Cleansing - Response'!$O:$O,)</f>
        <v>Yes / Sometimes</v>
      </c>
      <c r="CG269" s="86">
        <f>IF(Form_Responses1811121314[[#This Row],[Answer - B7-2]]="Yes / Sometimes",1,0)</f>
        <v>1</v>
      </c>
      <c r="CH269" s="86" t="str">
        <f>_xlfn.XLOOKUP(AY269,'Cleansing - Response'!$N:$N,'Cleansing - Response'!$O:$O,)</f>
        <v>Yes / Sometimes</v>
      </c>
      <c r="CI269" s="86">
        <f>IF(Form_Responses1811121314[[#This Row],[Answer - B7-3]]="Yes / Sometimes",1,0)</f>
        <v>1</v>
      </c>
      <c r="CJ269" s="86" t="str">
        <f>_xlfn.XLOOKUP(AZ269,'Cleansing - Response'!$N:$N,'Cleansing - Response'!$O:$O,)</f>
        <v>Yes / Sometimes</v>
      </c>
      <c r="CK269" s="86">
        <f>IF(Form_Responses1811121314[[#This Row],[Answer - B7-4]]="Yes / Sometimes",1,0)</f>
        <v>1</v>
      </c>
      <c r="CL269" s="86" t="str">
        <f>_xlfn.XLOOKUP(BA269,'Cleansing - Response'!$N:$N,'Cleansing - Response'!$O:$O,)</f>
        <v>Yes / Sometimes</v>
      </c>
      <c r="CM269" s="86">
        <f>IF(Form_Responses1811121314[[#This Row],[Answer - B7-5]]="Yes / Sometimes",1,0)</f>
        <v>1</v>
      </c>
      <c r="CN269" s="86" t="str">
        <f>_xlfn.XLOOKUP(BB269,'Cleansing - Response'!$N:$N,'Cleansing - Response'!$O:$O,)</f>
        <v>Yes / Sometimes</v>
      </c>
      <c r="CO269" s="86">
        <f>IF(Form_Responses1811121314[[#This Row],[Answer - B7-6]]="Yes / Sometimes",1,0)</f>
        <v>1</v>
      </c>
      <c r="CP269" s="87" t="str">
        <f>IF(COUNTIF(Form_Responses1811121314[[#This Row],[Answer - B7-1]:[Answer - B7-6]], "Yes / Sometimes") &gt; 4, "More than 4 times","Up to 4 times")</f>
        <v>More than 4 times</v>
      </c>
      <c r="CQ269" s="152">
        <f>IF(Form_Responses1811121314[[#This Row],[Answer - B7 (Overall)]]="More than 4 times",1,0)</f>
        <v>1</v>
      </c>
    </row>
    <row r="270" spans="1:95" ht="13.2" hidden="1" x14ac:dyDescent="0.25">
      <c r="A270" s="82">
        <v>45573.482184490742</v>
      </c>
      <c r="B270" s="83" t="s">
        <v>770</v>
      </c>
      <c r="C270" s="84" t="s">
        <v>771</v>
      </c>
      <c r="D270" s="83">
        <v>33.93</v>
      </c>
      <c r="E270" s="83">
        <v>0.13</v>
      </c>
      <c r="F270" s="83" t="s">
        <v>423</v>
      </c>
      <c r="G270" s="83" t="s">
        <v>76</v>
      </c>
      <c r="H270" s="83" t="s">
        <v>716</v>
      </c>
      <c r="I270" s="83" t="s">
        <v>63</v>
      </c>
      <c r="J270" s="83" t="s">
        <v>64</v>
      </c>
      <c r="K270" s="83" t="s">
        <v>84</v>
      </c>
      <c r="L270" s="83" t="s">
        <v>64</v>
      </c>
      <c r="M270" s="83" t="s">
        <v>84</v>
      </c>
      <c r="N270" s="83" t="s">
        <v>64</v>
      </c>
      <c r="O270" s="83" t="s">
        <v>64</v>
      </c>
      <c r="P270" s="83" t="s">
        <v>84</v>
      </c>
      <c r="Q270" s="83" t="s">
        <v>84</v>
      </c>
      <c r="R270" s="83" t="s">
        <v>64</v>
      </c>
      <c r="S270" s="83" t="s">
        <v>64</v>
      </c>
      <c r="T270" s="83" t="s">
        <v>64</v>
      </c>
      <c r="U270" s="83" t="s">
        <v>84</v>
      </c>
      <c r="V270" s="83" t="s">
        <v>64</v>
      </c>
      <c r="W270" s="83" t="s">
        <v>64</v>
      </c>
      <c r="X270" s="83" t="s">
        <v>64</v>
      </c>
      <c r="Y270" s="83" t="s">
        <v>64</v>
      </c>
      <c r="Z270" s="83" t="s">
        <v>65</v>
      </c>
      <c r="AA270" s="83" t="s">
        <v>66</v>
      </c>
      <c r="AB270" s="83" t="s">
        <v>66</v>
      </c>
      <c r="AC270" s="83" t="s">
        <v>65</v>
      </c>
      <c r="AD270" s="83" t="s">
        <v>65</v>
      </c>
      <c r="AE270" s="83" t="s">
        <v>65</v>
      </c>
      <c r="AF270" s="83" t="s">
        <v>66</v>
      </c>
      <c r="AG270" s="83" t="s">
        <v>65</v>
      </c>
      <c r="AH270" s="83" t="s">
        <v>65</v>
      </c>
      <c r="AI270" s="83" t="s">
        <v>101</v>
      </c>
      <c r="AJ270" s="83" t="s">
        <v>65</v>
      </c>
      <c r="AK270" s="83" t="s">
        <v>65</v>
      </c>
      <c r="AL270" s="83" t="s">
        <v>65</v>
      </c>
      <c r="AM270" s="83" t="s">
        <v>66</v>
      </c>
      <c r="AN270" s="83" t="s">
        <v>66</v>
      </c>
      <c r="AO270" s="83" t="s">
        <v>66</v>
      </c>
      <c r="AP270" s="83" t="s">
        <v>67</v>
      </c>
      <c r="AQ270" s="83" t="s">
        <v>67</v>
      </c>
      <c r="AR270" s="83" t="s">
        <v>86</v>
      </c>
      <c r="AS270" s="83" t="s">
        <v>772</v>
      </c>
      <c r="AT270" s="83" t="s">
        <v>87</v>
      </c>
      <c r="AU270" s="83" t="s">
        <v>67</v>
      </c>
      <c r="AV270" s="83" t="s">
        <v>71</v>
      </c>
      <c r="AW270" s="83" t="s">
        <v>72</v>
      </c>
      <c r="AX270" s="83" t="s">
        <v>72</v>
      </c>
      <c r="AY270" s="83" t="s">
        <v>73</v>
      </c>
      <c r="AZ270" s="83" t="s">
        <v>72</v>
      </c>
      <c r="BA270" s="83" t="s">
        <v>73</v>
      </c>
      <c r="BB270" s="83" t="s">
        <v>73</v>
      </c>
      <c r="BC270" s="83" t="s">
        <v>73</v>
      </c>
      <c r="BD270" s="83"/>
      <c r="BE270" s="83" t="s">
        <v>73</v>
      </c>
      <c r="BF270" s="83"/>
      <c r="BG270" s="87" t="s">
        <v>631</v>
      </c>
      <c r="BH270" s="86" t="s">
        <v>60</v>
      </c>
      <c r="BI270" s="76" t="s">
        <v>1414</v>
      </c>
      <c r="BJ270">
        <f t="shared" si="12"/>
        <v>11</v>
      </c>
      <c r="BK270" s="87">
        <f t="shared" si="13"/>
        <v>58</v>
      </c>
      <c r="BL270" s="87"/>
      <c r="BM270" s="86" t="str">
        <f>_xlfn.XLOOKUP(Form_Responses1811121314[[#This Row],[Sekolah School (Cleansed)]],'Quality Check'!$B$11:$B$14,'Quality Check'!$C$11:$C$14,)</f>
        <v>Urban</v>
      </c>
      <c r="BN270" s="86" t="str">
        <f>_xlfn.XLOOKUP(Form_Responses1811121314[[#This Row],[Sekolah School (Cleansed)]],'Quality Check'!$B$11:$B$14,'Quality Check'!$D$11:$D$14,)</f>
        <v>Intervention Group (IG)</v>
      </c>
      <c r="BO270" s="87" t="str">
        <f>_xlfn.XLOOKUP(AS270,'Cleansing - Toothpaste Brand'!A:A,'Cleansing - Toothpaste Brand'!B:B,)</f>
        <v>Systema</v>
      </c>
      <c r="BP270" s="87"/>
      <c r="BQ27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70" s="86" t="str">
        <f>_xlfn.XLOOKUP(AP270,'Cleansing - Response'!E:E,'Cleansing - Response'!F:F,)</f>
        <v>2 days and more</v>
      </c>
      <c r="BS270" s="86">
        <f>IF(Form_Responses1811121314[[#This Row],[Answer - B1]]="2 days and more",1,0)</f>
        <v>1</v>
      </c>
      <c r="BT270" s="86" t="str">
        <f>_xlfn.XLOOKUP(AQ270,'Cleansing - Response'!E:E,'Cleansing - Response'!F:F,)</f>
        <v>2 days and more</v>
      </c>
      <c r="BU270" s="86">
        <f>IF(Form_Responses1811121314[[#This Row],[Answer - B2]]="2 days and more",1,0)</f>
        <v>1</v>
      </c>
      <c r="BV270" s="86" t="str">
        <f t="shared" si="14"/>
        <v>Ya / Yes</v>
      </c>
      <c r="BW270" s="86">
        <f>IF(Form_Responses1811121314[[#This Row],[Answer - B3]]="Ya / Yes",1,0)</f>
        <v>1</v>
      </c>
      <c r="BX270" s="86" t="str">
        <f>_xlfn.XLOOKUP(AT270,'Cleansing - Response'!E:E,'Cleansing - Response'!F:F,)</f>
        <v>Always</v>
      </c>
      <c r="BY270" s="86">
        <f>IF(Form_Responses1811121314[[#This Row],[Answer - B4]]="Always",1,0)</f>
        <v>1</v>
      </c>
      <c r="BZ270" s="86" t="str">
        <f>_xlfn.XLOOKUP(AU270,'Cleansing - Response'!H:H,'Cleansing - Response'!I:I,)</f>
        <v>Using dental floss at least once</v>
      </c>
      <c r="CA270" s="86">
        <f>IF(Form_Responses1811121314[[#This Row],[Answer - B5]]="Sometimes / When in need",2,IF(Form_Responses1811121314[[#This Row],[Answer - B5]]="Using dental floss at least once",1,0))</f>
        <v>1</v>
      </c>
      <c r="CB270" s="86" t="str">
        <f>_xlfn.XLOOKUP(AV270,'Cleansing - Response'!K:K,'Cleansing - Response'!L:L,)</f>
        <v>Up to 1 time a day</v>
      </c>
      <c r="CC270" s="86">
        <f>IF(Form_Responses1811121314[[#This Row],[Answer - B6]]="More than 1 time a day",1,0)</f>
        <v>0</v>
      </c>
      <c r="CD270" s="86" t="str">
        <f>_xlfn.XLOOKUP(AW270,'Cleansing - Response'!$N:$N,'Cleansing - Response'!$O:$O,)</f>
        <v>Yes / Sometimes</v>
      </c>
      <c r="CE270" s="86">
        <f>IF(Form_Responses1811121314[[#This Row],[Answer - B7-1]]="Yes / Sometimes",1,0)</f>
        <v>1</v>
      </c>
      <c r="CF270" s="86" t="str">
        <f>_xlfn.XLOOKUP(AX270,'Cleansing - Response'!$N:$N,'Cleansing - Response'!$O:$O,)</f>
        <v>Yes / Sometimes</v>
      </c>
      <c r="CG270" s="86">
        <f>IF(Form_Responses1811121314[[#This Row],[Answer - B7-2]]="Yes / Sometimes",1,0)</f>
        <v>1</v>
      </c>
      <c r="CH270" s="86" t="str">
        <f>_xlfn.XLOOKUP(AY270,'Cleansing - Response'!$N:$N,'Cleansing - Response'!$O:$O,)</f>
        <v>No</v>
      </c>
      <c r="CI270" s="86">
        <f>IF(Form_Responses1811121314[[#This Row],[Answer - B7-3]]="Yes / Sometimes",1,0)</f>
        <v>0</v>
      </c>
      <c r="CJ270" s="86" t="str">
        <f>_xlfn.XLOOKUP(AZ270,'Cleansing - Response'!$N:$N,'Cleansing - Response'!$O:$O,)</f>
        <v>Yes / Sometimes</v>
      </c>
      <c r="CK270" s="86">
        <f>IF(Form_Responses1811121314[[#This Row],[Answer - B7-4]]="Yes / Sometimes",1,0)</f>
        <v>1</v>
      </c>
      <c r="CL270" s="86" t="str">
        <f>_xlfn.XLOOKUP(BA270,'Cleansing - Response'!$N:$N,'Cleansing - Response'!$O:$O,)</f>
        <v>No</v>
      </c>
      <c r="CM270" s="86">
        <f>IF(Form_Responses1811121314[[#This Row],[Answer - B7-5]]="Yes / Sometimes",1,0)</f>
        <v>0</v>
      </c>
      <c r="CN270" s="86" t="str">
        <f>_xlfn.XLOOKUP(BB270,'Cleansing - Response'!$N:$N,'Cleansing - Response'!$O:$O,)</f>
        <v>No</v>
      </c>
      <c r="CO270" s="86">
        <f>IF(Form_Responses1811121314[[#This Row],[Answer - B7-6]]="Yes / Sometimes",1,0)</f>
        <v>0</v>
      </c>
      <c r="CP270" s="87" t="str">
        <f>IF(COUNTIF(Form_Responses1811121314[[#This Row],[Answer - B7-1]:[Answer - B7-6]], "Yes / Sometimes") &gt; 4, "More than 4 times","Up to 4 times")</f>
        <v>Up to 4 times</v>
      </c>
      <c r="CQ270" s="152">
        <f>IF(Form_Responses1811121314[[#This Row],[Answer - B7 (Overall)]]="More than 4 times",1,0)</f>
        <v>0</v>
      </c>
    </row>
    <row r="271" spans="1:95" ht="13.2" hidden="1" x14ac:dyDescent="0.25">
      <c r="A271" s="82">
        <v>45573.484373946761</v>
      </c>
      <c r="B271" s="83" t="s">
        <v>773</v>
      </c>
      <c r="C271" s="84" t="s">
        <v>774</v>
      </c>
      <c r="D271" s="83">
        <v>28.6</v>
      </c>
      <c r="E271" s="83">
        <v>0.13</v>
      </c>
      <c r="F271" s="83" t="s">
        <v>423</v>
      </c>
      <c r="G271" s="83" t="s">
        <v>539</v>
      </c>
      <c r="H271" s="83" t="s">
        <v>614</v>
      </c>
      <c r="I271" s="83" t="s">
        <v>73</v>
      </c>
      <c r="J271" s="83" t="s">
        <v>64</v>
      </c>
      <c r="K271" s="83" t="s">
        <v>64</v>
      </c>
      <c r="L271" s="83" t="s">
        <v>64</v>
      </c>
      <c r="M271" s="83" t="s">
        <v>84</v>
      </c>
      <c r="N271" s="83" t="s">
        <v>84</v>
      </c>
      <c r="O271" s="83" t="s">
        <v>64</v>
      </c>
      <c r="P271" s="83" t="s">
        <v>84</v>
      </c>
      <c r="Q271" s="83" t="s">
        <v>84</v>
      </c>
      <c r="R271" s="83" t="s">
        <v>64</v>
      </c>
      <c r="S271" s="83" t="s">
        <v>84</v>
      </c>
      <c r="T271" s="83" t="s">
        <v>64</v>
      </c>
      <c r="U271" s="83" t="s">
        <v>64</v>
      </c>
      <c r="V271" s="83" t="s">
        <v>64</v>
      </c>
      <c r="W271" s="83" t="s">
        <v>78</v>
      </c>
      <c r="X271" s="83" t="s">
        <v>64</v>
      </c>
      <c r="Y271" s="83" t="s">
        <v>64</v>
      </c>
      <c r="Z271" s="83" t="s">
        <v>66</v>
      </c>
      <c r="AA271" s="83" t="s">
        <v>65</v>
      </c>
      <c r="AB271" s="83" t="s">
        <v>66</v>
      </c>
      <c r="AC271" s="83" t="s">
        <v>66</v>
      </c>
      <c r="AD271" s="83" t="s">
        <v>65</v>
      </c>
      <c r="AE271" s="83" t="s">
        <v>66</v>
      </c>
      <c r="AF271" s="83" t="s">
        <v>66</v>
      </c>
      <c r="AG271" s="83" t="s">
        <v>66</v>
      </c>
      <c r="AH271" s="83" t="s">
        <v>65</v>
      </c>
      <c r="AI271" s="83" t="s">
        <v>101</v>
      </c>
      <c r="AJ271" s="83" t="s">
        <v>65</v>
      </c>
      <c r="AK271" s="83" t="s">
        <v>66</v>
      </c>
      <c r="AL271" s="83" t="s">
        <v>66</v>
      </c>
      <c r="AM271" s="83" t="s">
        <v>66</v>
      </c>
      <c r="AN271" s="83" t="s">
        <v>66</v>
      </c>
      <c r="AO271" s="83" t="s">
        <v>66</v>
      </c>
      <c r="AP271" s="83" t="s">
        <v>80</v>
      </c>
      <c r="AQ271" s="83" t="s">
        <v>80</v>
      </c>
      <c r="AR271" s="83" t="s">
        <v>86</v>
      </c>
      <c r="AS271" s="83" t="s">
        <v>97</v>
      </c>
      <c r="AT271" s="85" t="s">
        <v>775</v>
      </c>
      <c r="AU271" s="83" t="s">
        <v>70</v>
      </c>
      <c r="AV271" s="83" t="s">
        <v>71</v>
      </c>
      <c r="AW271" s="83" t="s">
        <v>73</v>
      </c>
      <c r="AX271" s="83" t="s">
        <v>63</v>
      </c>
      <c r="AY271" s="83" t="s">
        <v>72</v>
      </c>
      <c r="AZ271" s="83" t="s">
        <v>72</v>
      </c>
      <c r="BA271" s="83" t="s">
        <v>72</v>
      </c>
      <c r="BB271" s="83" t="s">
        <v>72</v>
      </c>
      <c r="BC271" s="83" t="s">
        <v>73</v>
      </c>
      <c r="BD271" s="83"/>
      <c r="BE271" s="83" t="s">
        <v>73</v>
      </c>
      <c r="BF271" s="83"/>
      <c r="BG271" s="87" t="s">
        <v>631</v>
      </c>
      <c r="BH271" s="86" t="s">
        <v>60</v>
      </c>
      <c r="BI271" s="76" t="s">
        <v>1415</v>
      </c>
      <c r="BJ271">
        <f t="shared" si="12"/>
        <v>10</v>
      </c>
      <c r="BK271" s="87">
        <f t="shared" si="13"/>
        <v>53</v>
      </c>
      <c r="BL271" s="87"/>
      <c r="BM271" s="86" t="str">
        <f>_xlfn.XLOOKUP(Form_Responses1811121314[[#This Row],[Sekolah School (Cleansed)]],'Quality Check'!$B$11:$B$14,'Quality Check'!$C$11:$C$14,)</f>
        <v>Urban</v>
      </c>
      <c r="BN271" s="86" t="str">
        <f>_xlfn.XLOOKUP(Form_Responses1811121314[[#This Row],[Sekolah School (Cleansed)]],'Quality Check'!$B$11:$B$14,'Quality Check'!$D$11:$D$14,)</f>
        <v>Intervention Group (IG)</v>
      </c>
      <c r="BO271" s="87" t="str">
        <f>_xlfn.XLOOKUP(AS271,'Cleansing - Toothpaste Brand'!A:A,'Cleansing - Toothpaste Brand'!B:B,)</f>
        <v>Darlie</v>
      </c>
      <c r="BP271" s="87"/>
      <c r="BQ27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71" s="86" t="str">
        <f>_xlfn.XLOOKUP(AP271,'Cleansing - Response'!E:E,'Cleansing - Response'!F:F,)</f>
        <v>Less than 2 days</v>
      </c>
      <c r="BS271" s="86">
        <f>IF(Form_Responses1811121314[[#This Row],[Answer - B1]]="2 days and more",1,0)</f>
        <v>0</v>
      </c>
      <c r="BT271" s="86" t="str">
        <f>_xlfn.XLOOKUP(AQ271,'Cleansing - Response'!E:E,'Cleansing - Response'!F:F,)</f>
        <v>Less than 2 days</v>
      </c>
      <c r="BU271" s="86">
        <f>IF(Form_Responses1811121314[[#This Row],[Answer - B2]]="2 days and more",1,0)</f>
        <v>0</v>
      </c>
      <c r="BV271" s="86" t="str">
        <f t="shared" si="14"/>
        <v>Ya / Yes</v>
      </c>
      <c r="BW271" s="86">
        <f>IF(Form_Responses1811121314[[#This Row],[Answer - B3]]="Ya / Yes",1,0)</f>
        <v>1</v>
      </c>
      <c r="BX271" s="151" t="s">
        <v>1447</v>
      </c>
      <c r="BY271" s="86">
        <f>IF(Form_Responses1811121314[[#This Row],[Answer - B4]]="Always",1,0)</f>
        <v>0</v>
      </c>
      <c r="BZ271" s="86" t="str">
        <f>_xlfn.XLOOKUP(AU271,'Cleansing - Response'!H:H,'Cleansing - Response'!I:I,)</f>
        <v>Sometimes / When in need</v>
      </c>
      <c r="CA271" s="86">
        <f>IF(Form_Responses1811121314[[#This Row],[Answer - B5]]="Sometimes / When in need",2,IF(Form_Responses1811121314[[#This Row],[Answer - B5]]="Using dental floss at least once",1,0))</f>
        <v>2</v>
      </c>
      <c r="CB271" s="86" t="str">
        <f>_xlfn.XLOOKUP(AV271,'Cleansing - Response'!K:K,'Cleansing - Response'!L:L,)</f>
        <v>Up to 1 time a day</v>
      </c>
      <c r="CC271" s="86">
        <f>IF(Form_Responses1811121314[[#This Row],[Answer - B6]]="More than 1 time a day",1,0)</f>
        <v>0</v>
      </c>
      <c r="CD271" s="86" t="str">
        <f>_xlfn.XLOOKUP(AW271,'Cleansing - Response'!$N:$N,'Cleansing - Response'!$O:$O,)</f>
        <v>No</v>
      </c>
      <c r="CE271" s="86">
        <f>IF(Form_Responses1811121314[[#This Row],[Answer - B7-1]]="Yes / Sometimes",1,0)</f>
        <v>0</v>
      </c>
      <c r="CF271" s="86" t="str">
        <f>_xlfn.XLOOKUP(AX271,'Cleansing - Response'!$N:$N,'Cleansing - Response'!$O:$O,)</f>
        <v>Yes / Sometimes</v>
      </c>
      <c r="CG271" s="86">
        <f>IF(Form_Responses1811121314[[#This Row],[Answer - B7-2]]="Yes / Sometimes",1,0)</f>
        <v>1</v>
      </c>
      <c r="CH271" s="86" t="str">
        <f>_xlfn.XLOOKUP(AY271,'Cleansing - Response'!$N:$N,'Cleansing - Response'!$O:$O,)</f>
        <v>Yes / Sometimes</v>
      </c>
      <c r="CI271" s="86">
        <f>IF(Form_Responses1811121314[[#This Row],[Answer - B7-3]]="Yes / Sometimes",1,0)</f>
        <v>1</v>
      </c>
      <c r="CJ271" s="86" t="str">
        <f>_xlfn.XLOOKUP(AZ271,'Cleansing - Response'!$N:$N,'Cleansing - Response'!$O:$O,)</f>
        <v>Yes / Sometimes</v>
      </c>
      <c r="CK271" s="86">
        <f>IF(Form_Responses1811121314[[#This Row],[Answer - B7-4]]="Yes / Sometimes",1,0)</f>
        <v>1</v>
      </c>
      <c r="CL271" s="86" t="str">
        <f>_xlfn.XLOOKUP(BA271,'Cleansing - Response'!$N:$N,'Cleansing - Response'!$O:$O,)</f>
        <v>Yes / Sometimes</v>
      </c>
      <c r="CM271" s="86">
        <f>IF(Form_Responses1811121314[[#This Row],[Answer - B7-5]]="Yes / Sometimes",1,0)</f>
        <v>1</v>
      </c>
      <c r="CN271" s="86" t="str">
        <f>_xlfn.XLOOKUP(BB271,'Cleansing - Response'!$N:$N,'Cleansing - Response'!$O:$O,)</f>
        <v>Yes / Sometimes</v>
      </c>
      <c r="CO271" s="86">
        <f>IF(Form_Responses1811121314[[#This Row],[Answer - B7-6]]="Yes / Sometimes",1,0)</f>
        <v>1</v>
      </c>
      <c r="CP271" s="87" t="str">
        <f>IF(COUNTIF(Form_Responses1811121314[[#This Row],[Answer - B7-1]:[Answer - B7-6]], "Yes / Sometimes") &gt; 4, "More than 4 times","Up to 4 times")</f>
        <v>More than 4 times</v>
      </c>
      <c r="CQ271" s="152">
        <f>IF(Form_Responses1811121314[[#This Row],[Answer - B7 (Overall)]]="More than 4 times",1,0)</f>
        <v>1</v>
      </c>
    </row>
    <row r="272" spans="1:95" ht="13.2" hidden="1" x14ac:dyDescent="0.25">
      <c r="A272" s="82">
        <v>45573.484891168977</v>
      </c>
      <c r="B272" s="83" t="s">
        <v>776</v>
      </c>
      <c r="C272" s="84" t="s">
        <v>777</v>
      </c>
      <c r="D272" s="83">
        <v>33.04</v>
      </c>
      <c r="E272" s="83">
        <v>0.13</v>
      </c>
      <c r="F272" s="83" t="s">
        <v>423</v>
      </c>
      <c r="G272" s="83" t="s">
        <v>76</v>
      </c>
      <c r="H272" s="83" t="s">
        <v>648</v>
      </c>
      <c r="I272" s="83" t="s">
        <v>73</v>
      </c>
      <c r="J272" s="83" t="s">
        <v>64</v>
      </c>
      <c r="K272" s="83" t="s">
        <v>84</v>
      </c>
      <c r="L272" s="83" t="s">
        <v>78</v>
      </c>
      <c r="M272" s="83" t="s">
        <v>64</v>
      </c>
      <c r="N272" s="83" t="s">
        <v>64</v>
      </c>
      <c r="O272" s="83" t="s">
        <v>64</v>
      </c>
      <c r="P272" s="83" t="s">
        <v>84</v>
      </c>
      <c r="Q272" s="83" t="s">
        <v>64</v>
      </c>
      <c r="R272" s="83" t="s">
        <v>64</v>
      </c>
      <c r="S272" s="83" t="s">
        <v>64</v>
      </c>
      <c r="T272" s="83" t="s">
        <v>64</v>
      </c>
      <c r="U272" s="83" t="s">
        <v>84</v>
      </c>
      <c r="V272" s="83" t="s">
        <v>84</v>
      </c>
      <c r="W272" s="83" t="s">
        <v>64</v>
      </c>
      <c r="X272" s="83" t="s">
        <v>84</v>
      </c>
      <c r="Y272" s="83" t="s">
        <v>78</v>
      </c>
      <c r="Z272" s="83" t="s">
        <v>66</v>
      </c>
      <c r="AA272" s="83" t="s">
        <v>66</v>
      </c>
      <c r="AB272" s="83" t="s">
        <v>65</v>
      </c>
      <c r="AC272" s="83" t="s">
        <v>66</v>
      </c>
      <c r="AD272" s="83" t="s">
        <v>65</v>
      </c>
      <c r="AE272" s="83" t="s">
        <v>66</v>
      </c>
      <c r="AF272" s="83" t="s">
        <v>66</v>
      </c>
      <c r="AG272" s="83" t="s">
        <v>66</v>
      </c>
      <c r="AH272" s="83" t="s">
        <v>66</v>
      </c>
      <c r="AI272" s="83" t="s">
        <v>79</v>
      </c>
      <c r="AJ272" s="83" t="s">
        <v>66</v>
      </c>
      <c r="AK272" s="83" t="s">
        <v>66</v>
      </c>
      <c r="AL272" s="83" t="s">
        <v>66</v>
      </c>
      <c r="AM272" s="83" t="s">
        <v>66</v>
      </c>
      <c r="AN272" s="83" t="s">
        <v>66</v>
      </c>
      <c r="AO272" s="83" t="s">
        <v>66</v>
      </c>
      <c r="AP272" s="83" t="s">
        <v>85</v>
      </c>
      <c r="AQ272" s="83" t="s">
        <v>151</v>
      </c>
      <c r="AR272" s="83" t="s">
        <v>73</v>
      </c>
      <c r="AS272" s="83" t="s">
        <v>81</v>
      </c>
      <c r="AT272" s="83" t="s">
        <v>169</v>
      </c>
      <c r="AU272" s="83" t="s">
        <v>85</v>
      </c>
      <c r="AV272" s="83" t="s">
        <v>67</v>
      </c>
      <c r="AW272" s="83" t="s">
        <v>63</v>
      </c>
      <c r="AX272" s="83" t="s">
        <v>72</v>
      </c>
      <c r="AY272" s="83" t="s">
        <v>63</v>
      </c>
      <c r="AZ272" s="83" t="s">
        <v>63</v>
      </c>
      <c r="BA272" s="83" t="s">
        <v>63</v>
      </c>
      <c r="BB272" s="83" t="s">
        <v>63</v>
      </c>
      <c r="BC272" s="83" t="s">
        <v>73</v>
      </c>
      <c r="BD272" s="83"/>
      <c r="BE272" s="83" t="s">
        <v>73</v>
      </c>
      <c r="BF272" s="83"/>
      <c r="BG272" s="87" t="s">
        <v>631</v>
      </c>
      <c r="BH272" s="86" t="s">
        <v>60</v>
      </c>
      <c r="BI272" s="76" t="s">
        <v>1415</v>
      </c>
      <c r="BJ272">
        <f t="shared" si="12"/>
        <v>8</v>
      </c>
      <c r="BK272" s="87">
        <f t="shared" si="13"/>
        <v>50</v>
      </c>
      <c r="BL272" s="87"/>
      <c r="BM272" s="86" t="str">
        <f>_xlfn.XLOOKUP(Form_Responses1811121314[[#This Row],[Sekolah School (Cleansed)]],'Quality Check'!$B$11:$B$14,'Quality Check'!$C$11:$C$14,)</f>
        <v>Urban</v>
      </c>
      <c r="BN272" s="86" t="str">
        <f>_xlfn.XLOOKUP(Form_Responses1811121314[[#This Row],[Sekolah School (Cleansed)]],'Quality Check'!$B$11:$B$14,'Quality Check'!$D$11:$D$14,)</f>
        <v>Intervention Group (IG)</v>
      </c>
      <c r="BO272" s="87" t="str">
        <f>_xlfn.XLOOKUP(AS272,'Cleansing - Toothpaste Brand'!A:A,'Cleansing - Toothpaste Brand'!B:B,)</f>
        <v>Colgate</v>
      </c>
      <c r="BP272" s="87"/>
      <c r="BQ27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72" s="86" t="str">
        <f>_xlfn.XLOOKUP(AP272,'Cleansing - Response'!E:E,'Cleansing - Response'!F:F,)</f>
        <v>2 days and more</v>
      </c>
      <c r="BS272" s="86">
        <f>IF(Form_Responses1811121314[[#This Row],[Answer - B1]]="2 days and more",1,0)</f>
        <v>1</v>
      </c>
      <c r="BT272" s="86" t="str">
        <f>_xlfn.XLOOKUP(AQ272,'Cleansing - Response'!E:E,'Cleansing - Response'!F:F,)</f>
        <v>2 days and more</v>
      </c>
      <c r="BU272" s="86">
        <f>IF(Form_Responses1811121314[[#This Row],[Answer - B2]]="2 days and more",1,0)</f>
        <v>1</v>
      </c>
      <c r="BV272" s="86" t="str">
        <f t="shared" si="14"/>
        <v>Tidak / No</v>
      </c>
      <c r="BW272" s="86">
        <f>IF(Form_Responses1811121314[[#This Row],[Answer - B3]]="Ya / Yes",1,0)</f>
        <v>0</v>
      </c>
      <c r="BX272" s="86" t="str">
        <f>_xlfn.XLOOKUP(AT272,'Cleansing - Response'!E:E,'Cleansing - Response'!F:F,)</f>
        <v>Rarely / Sometimes</v>
      </c>
      <c r="BY272" s="86">
        <f>IF(Form_Responses1811121314[[#This Row],[Answer - B4]]="Always",1,0)</f>
        <v>0</v>
      </c>
      <c r="BZ272" s="86" t="str">
        <f>_xlfn.XLOOKUP(AU272,'Cleansing - Response'!H:H,'Cleansing - Response'!I:I,)</f>
        <v>Using dental floss at least once</v>
      </c>
      <c r="CA272" s="86">
        <f>IF(Form_Responses1811121314[[#This Row],[Answer - B5]]="Sometimes / When in need",2,IF(Form_Responses1811121314[[#This Row],[Answer - B5]]="Using dental floss at least once",1,0))</f>
        <v>1</v>
      </c>
      <c r="CB272" s="86" t="str">
        <f>_xlfn.XLOOKUP(AV272,'Cleansing - Response'!K:K,'Cleansing - Response'!L:L,)</f>
        <v>More than 1 time a day</v>
      </c>
      <c r="CC272" s="86">
        <f>IF(Form_Responses1811121314[[#This Row],[Answer - B6]]="More than 1 time a day",1,0)</f>
        <v>1</v>
      </c>
      <c r="CD272" s="86" t="str">
        <f>_xlfn.XLOOKUP(AW272,'Cleansing - Response'!$N:$N,'Cleansing - Response'!$O:$O,)</f>
        <v>Yes / Sometimes</v>
      </c>
      <c r="CE272" s="86">
        <f>IF(Form_Responses1811121314[[#This Row],[Answer - B7-1]]="Yes / Sometimes",1,0)</f>
        <v>1</v>
      </c>
      <c r="CF272" s="86" t="str">
        <f>_xlfn.XLOOKUP(AX272,'Cleansing - Response'!$N:$N,'Cleansing - Response'!$O:$O,)</f>
        <v>Yes / Sometimes</v>
      </c>
      <c r="CG272" s="86">
        <f>IF(Form_Responses1811121314[[#This Row],[Answer - B7-2]]="Yes / Sometimes",1,0)</f>
        <v>1</v>
      </c>
      <c r="CH272" s="86" t="str">
        <f>_xlfn.XLOOKUP(AY272,'Cleansing - Response'!$N:$N,'Cleansing - Response'!$O:$O,)</f>
        <v>Yes / Sometimes</v>
      </c>
      <c r="CI272" s="86">
        <f>IF(Form_Responses1811121314[[#This Row],[Answer - B7-3]]="Yes / Sometimes",1,0)</f>
        <v>1</v>
      </c>
      <c r="CJ272" s="86" t="str">
        <f>_xlfn.XLOOKUP(AZ272,'Cleansing - Response'!$N:$N,'Cleansing - Response'!$O:$O,)</f>
        <v>Yes / Sometimes</v>
      </c>
      <c r="CK272" s="86">
        <f>IF(Form_Responses1811121314[[#This Row],[Answer - B7-4]]="Yes / Sometimes",1,0)</f>
        <v>1</v>
      </c>
      <c r="CL272" s="86" t="str">
        <f>_xlfn.XLOOKUP(BA272,'Cleansing - Response'!$N:$N,'Cleansing - Response'!$O:$O,)</f>
        <v>Yes / Sometimes</v>
      </c>
      <c r="CM272" s="86">
        <f>IF(Form_Responses1811121314[[#This Row],[Answer - B7-5]]="Yes / Sometimes",1,0)</f>
        <v>1</v>
      </c>
      <c r="CN272" s="86" t="str">
        <f>_xlfn.XLOOKUP(BB272,'Cleansing - Response'!$N:$N,'Cleansing - Response'!$O:$O,)</f>
        <v>Yes / Sometimes</v>
      </c>
      <c r="CO272" s="86">
        <f>IF(Form_Responses1811121314[[#This Row],[Answer - B7-6]]="Yes / Sometimes",1,0)</f>
        <v>1</v>
      </c>
      <c r="CP272" s="87" t="str">
        <f>IF(COUNTIF(Form_Responses1811121314[[#This Row],[Answer - B7-1]:[Answer - B7-6]], "Yes / Sometimes") &gt; 4, "More than 4 times","Up to 4 times")</f>
        <v>More than 4 times</v>
      </c>
      <c r="CQ272" s="152">
        <f>IF(Form_Responses1811121314[[#This Row],[Answer - B7 (Overall)]]="More than 4 times",1,0)</f>
        <v>1</v>
      </c>
    </row>
    <row r="273" spans="1:95" ht="13.2" hidden="1" x14ac:dyDescent="0.25">
      <c r="A273" s="82">
        <v>45573.486832129631</v>
      </c>
      <c r="B273" s="83" t="s">
        <v>778</v>
      </c>
      <c r="C273" s="84" t="s">
        <v>779</v>
      </c>
      <c r="D273" s="83">
        <v>64.3</v>
      </c>
      <c r="E273" s="83">
        <v>0.21</v>
      </c>
      <c r="F273" s="83" t="s">
        <v>423</v>
      </c>
      <c r="G273" s="83" t="s">
        <v>76</v>
      </c>
      <c r="H273" s="83" t="s">
        <v>683</v>
      </c>
      <c r="I273" s="83" t="s">
        <v>63</v>
      </c>
      <c r="J273" s="83" t="s">
        <v>64</v>
      </c>
      <c r="K273" s="83" t="s">
        <v>64</v>
      </c>
      <c r="L273" s="83" t="s">
        <v>64</v>
      </c>
      <c r="M273" s="83" t="s">
        <v>78</v>
      </c>
      <c r="N273" s="83" t="s">
        <v>64</v>
      </c>
      <c r="O273" s="83" t="s">
        <v>64</v>
      </c>
      <c r="P273" s="83" t="s">
        <v>84</v>
      </c>
      <c r="Q273" s="83" t="s">
        <v>64</v>
      </c>
      <c r="R273" s="83" t="s">
        <v>64</v>
      </c>
      <c r="S273" s="83" t="s">
        <v>64</v>
      </c>
      <c r="T273" s="83" t="s">
        <v>64</v>
      </c>
      <c r="U273" s="83" t="s">
        <v>64</v>
      </c>
      <c r="V273" s="83" t="s">
        <v>64</v>
      </c>
      <c r="W273" s="83" t="s">
        <v>64</v>
      </c>
      <c r="X273" s="83" t="s">
        <v>84</v>
      </c>
      <c r="Y273" s="83" t="s">
        <v>64</v>
      </c>
      <c r="Z273" s="83" t="s">
        <v>65</v>
      </c>
      <c r="AA273" s="83" t="s">
        <v>65</v>
      </c>
      <c r="AB273" s="83" t="s">
        <v>65</v>
      </c>
      <c r="AC273" s="83" t="s">
        <v>65</v>
      </c>
      <c r="AD273" s="83" t="s">
        <v>65</v>
      </c>
      <c r="AE273" s="83" t="s">
        <v>65</v>
      </c>
      <c r="AF273" s="83" t="s">
        <v>65</v>
      </c>
      <c r="AG273" s="83" t="s">
        <v>65</v>
      </c>
      <c r="AH273" s="83" t="s">
        <v>66</v>
      </c>
      <c r="AI273" s="83" t="s">
        <v>101</v>
      </c>
      <c r="AJ273" s="83" t="s">
        <v>65</v>
      </c>
      <c r="AK273" s="83" t="s">
        <v>65</v>
      </c>
      <c r="AL273" s="83" t="s">
        <v>65</v>
      </c>
      <c r="AM273" s="83" t="s">
        <v>65</v>
      </c>
      <c r="AN273" s="83" t="s">
        <v>66</v>
      </c>
      <c r="AO273" s="83" t="s">
        <v>65</v>
      </c>
      <c r="AP273" s="83" t="s">
        <v>67</v>
      </c>
      <c r="AQ273" s="83" t="s">
        <v>67</v>
      </c>
      <c r="AR273" s="83" t="s">
        <v>63</v>
      </c>
      <c r="AS273" s="83" t="s">
        <v>780</v>
      </c>
      <c r="AT273" s="83" t="s">
        <v>169</v>
      </c>
      <c r="AU273" s="83" t="s">
        <v>93</v>
      </c>
      <c r="AV273" s="83" t="s">
        <v>71</v>
      </c>
      <c r="AW273" s="83" t="s">
        <v>73</v>
      </c>
      <c r="AX273" s="83" t="s">
        <v>73</v>
      </c>
      <c r="AY273" s="83" t="s">
        <v>63</v>
      </c>
      <c r="AZ273" s="83" t="s">
        <v>73</v>
      </c>
      <c r="BA273" s="83" t="s">
        <v>73</v>
      </c>
      <c r="BB273" s="83" t="s">
        <v>73</v>
      </c>
      <c r="BC273" s="83" t="s">
        <v>73</v>
      </c>
      <c r="BD273" s="83"/>
      <c r="BE273" s="83" t="s">
        <v>73</v>
      </c>
      <c r="BF273" s="83"/>
      <c r="BG273" s="87" t="s">
        <v>631</v>
      </c>
      <c r="BH273" s="86" t="s">
        <v>60</v>
      </c>
      <c r="BI273" s="76" t="s">
        <v>1414</v>
      </c>
      <c r="BJ273">
        <f t="shared" si="12"/>
        <v>14</v>
      </c>
      <c r="BK273" s="87">
        <f t="shared" si="13"/>
        <v>62</v>
      </c>
      <c r="BL273" s="87"/>
      <c r="BM273" s="86" t="str">
        <f>_xlfn.XLOOKUP(Form_Responses1811121314[[#This Row],[Sekolah School (Cleansed)]],'Quality Check'!$B$11:$B$14,'Quality Check'!$C$11:$C$14,)</f>
        <v>Urban</v>
      </c>
      <c r="BN273" s="86" t="str">
        <f>_xlfn.XLOOKUP(Form_Responses1811121314[[#This Row],[Sekolah School (Cleansed)]],'Quality Check'!$B$11:$B$14,'Quality Check'!$D$11:$D$14,)</f>
        <v>Intervention Group (IG)</v>
      </c>
      <c r="BO273" s="87" t="str">
        <f>_xlfn.XLOOKUP(AS273,'Cleansing - Toothpaste Brand'!A:A,'Cleansing - Toothpaste Brand'!B:B,)</f>
        <v>Sensodyne</v>
      </c>
      <c r="BP273" s="87"/>
      <c r="BQ27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73" s="86" t="str">
        <f>_xlfn.XLOOKUP(AP273,'Cleansing - Response'!E:E,'Cleansing - Response'!F:F,)</f>
        <v>2 days and more</v>
      </c>
      <c r="BS273" s="86">
        <f>IF(Form_Responses1811121314[[#This Row],[Answer - B1]]="2 days and more",1,0)</f>
        <v>1</v>
      </c>
      <c r="BT273" s="86" t="str">
        <f>_xlfn.XLOOKUP(AQ273,'Cleansing - Response'!E:E,'Cleansing - Response'!F:F,)</f>
        <v>2 days and more</v>
      </c>
      <c r="BU273" s="86">
        <f>IF(Form_Responses1811121314[[#This Row],[Answer - B2]]="2 days and more",1,0)</f>
        <v>1</v>
      </c>
      <c r="BV273" s="86" t="str">
        <f t="shared" si="14"/>
        <v>Ya / Yes</v>
      </c>
      <c r="BW273" s="86">
        <f>IF(Form_Responses1811121314[[#This Row],[Answer - B3]]="Ya / Yes",1,0)</f>
        <v>1</v>
      </c>
      <c r="BX273" s="86" t="str">
        <f>_xlfn.XLOOKUP(AT273,'Cleansing - Response'!E:E,'Cleansing - Response'!F:F,)</f>
        <v>Rarely / Sometimes</v>
      </c>
      <c r="BY273" s="86">
        <f>IF(Form_Responses1811121314[[#This Row],[Answer - B4]]="Always",1,0)</f>
        <v>0</v>
      </c>
      <c r="BZ273" s="86" t="str">
        <f>_xlfn.XLOOKUP(AU273,'Cleansing - Response'!H:H,'Cleansing - Response'!I:I,)</f>
        <v>Not using dental floss</v>
      </c>
      <c r="CA273" s="86">
        <f>IF(Form_Responses1811121314[[#This Row],[Answer - B5]]="Sometimes / When in need",2,IF(Form_Responses1811121314[[#This Row],[Answer - B5]]="Using dental floss at least once",1,0))</f>
        <v>0</v>
      </c>
      <c r="CB273" s="86" t="str">
        <f>_xlfn.XLOOKUP(AV273,'Cleansing - Response'!K:K,'Cleansing - Response'!L:L,)</f>
        <v>Up to 1 time a day</v>
      </c>
      <c r="CC273" s="86">
        <f>IF(Form_Responses1811121314[[#This Row],[Answer - B6]]="More than 1 time a day",1,0)</f>
        <v>0</v>
      </c>
      <c r="CD273" s="86" t="str">
        <f>_xlfn.XLOOKUP(AW273,'Cleansing - Response'!$N:$N,'Cleansing - Response'!$O:$O,)</f>
        <v>No</v>
      </c>
      <c r="CE273" s="86">
        <f>IF(Form_Responses1811121314[[#This Row],[Answer - B7-1]]="Yes / Sometimes",1,0)</f>
        <v>0</v>
      </c>
      <c r="CF273" s="86" t="str">
        <f>_xlfn.XLOOKUP(AX273,'Cleansing - Response'!$N:$N,'Cleansing - Response'!$O:$O,)</f>
        <v>No</v>
      </c>
      <c r="CG273" s="86">
        <f>IF(Form_Responses1811121314[[#This Row],[Answer - B7-2]]="Yes / Sometimes",1,0)</f>
        <v>0</v>
      </c>
      <c r="CH273" s="86" t="str">
        <f>_xlfn.XLOOKUP(AY273,'Cleansing - Response'!$N:$N,'Cleansing - Response'!$O:$O,)</f>
        <v>Yes / Sometimes</v>
      </c>
      <c r="CI273" s="86">
        <f>IF(Form_Responses1811121314[[#This Row],[Answer - B7-3]]="Yes / Sometimes",1,0)</f>
        <v>1</v>
      </c>
      <c r="CJ273" s="86" t="str">
        <f>_xlfn.XLOOKUP(AZ273,'Cleansing - Response'!$N:$N,'Cleansing - Response'!$O:$O,)</f>
        <v>No</v>
      </c>
      <c r="CK273" s="86">
        <f>IF(Form_Responses1811121314[[#This Row],[Answer - B7-4]]="Yes / Sometimes",1,0)</f>
        <v>0</v>
      </c>
      <c r="CL273" s="86" t="str">
        <f>_xlfn.XLOOKUP(BA273,'Cleansing - Response'!$N:$N,'Cleansing - Response'!$O:$O,)</f>
        <v>No</v>
      </c>
      <c r="CM273" s="86">
        <f>IF(Form_Responses1811121314[[#This Row],[Answer - B7-5]]="Yes / Sometimes",1,0)</f>
        <v>0</v>
      </c>
      <c r="CN273" s="86" t="str">
        <f>_xlfn.XLOOKUP(BB273,'Cleansing - Response'!$N:$N,'Cleansing - Response'!$O:$O,)</f>
        <v>No</v>
      </c>
      <c r="CO273" s="86">
        <f>IF(Form_Responses1811121314[[#This Row],[Answer - B7-6]]="Yes / Sometimes",1,0)</f>
        <v>0</v>
      </c>
      <c r="CP273" s="87" t="str">
        <f>IF(COUNTIF(Form_Responses1811121314[[#This Row],[Answer - B7-1]:[Answer - B7-6]], "Yes / Sometimes") &gt; 4, "More than 4 times","Up to 4 times")</f>
        <v>Up to 4 times</v>
      </c>
      <c r="CQ273" s="152">
        <f>IF(Form_Responses1811121314[[#This Row],[Answer - B7 (Overall)]]="More than 4 times",1,0)</f>
        <v>0</v>
      </c>
    </row>
    <row r="274" spans="1:95" ht="13.2" hidden="1" x14ac:dyDescent="0.25">
      <c r="A274" s="82">
        <v>45573.487884270835</v>
      </c>
      <c r="B274" s="83" t="s">
        <v>781</v>
      </c>
      <c r="C274" s="84" t="s">
        <v>782</v>
      </c>
      <c r="D274" s="83">
        <v>7.14</v>
      </c>
      <c r="E274" s="83">
        <v>0.42</v>
      </c>
      <c r="F274" s="83" t="s">
        <v>423</v>
      </c>
      <c r="G274" s="83" t="s">
        <v>76</v>
      </c>
      <c r="H274" s="83" t="s">
        <v>631</v>
      </c>
      <c r="I274" s="83" t="s">
        <v>73</v>
      </c>
      <c r="J274" s="83" t="s">
        <v>64</v>
      </c>
      <c r="K274" s="83" t="s">
        <v>84</v>
      </c>
      <c r="L274" s="83" t="s">
        <v>64</v>
      </c>
      <c r="M274" s="83" t="s">
        <v>84</v>
      </c>
      <c r="N274" s="83" t="s">
        <v>64</v>
      </c>
      <c r="O274" s="83" t="s">
        <v>64</v>
      </c>
      <c r="P274" s="83" t="s">
        <v>84</v>
      </c>
      <c r="Q274" s="83" t="s">
        <v>64</v>
      </c>
      <c r="R274" s="83" t="s">
        <v>64</v>
      </c>
      <c r="S274" s="83" t="s">
        <v>64</v>
      </c>
      <c r="T274" s="83" t="s">
        <v>64</v>
      </c>
      <c r="U274" s="83" t="s">
        <v>84</v>
      </c>
      <c r="V274" s="83" t="s">
        <v>64</v>
      </c>
      <c r="W274" s="83" t="s">
        <v>64</v>
      </c>
      <c r="X274" s="83" t="s">
        <v>64</v>
      </c>
      <c r="Y274" s="83" t="s">
        <v>64</v>
      </c>
      <c r="Z274" s="83" t="s">
        <v>65</v>
      </c>
      <c r="AA274" s="83" t="s">
        <v>66</v>
      </c>
      <c r="AB274" s="83" t="s">
        <v>66</v>
      </c>
      <c r="AC274" s="83" t="s">
        <v>65</v>
      </c>
      <c r="AD274" s="83" t="s">
        <v>65</v>
      </c>
      <c r="AE274" s="83" t="s">
        <v>66</v>
      </c>
      <c r="AF274" s="83" t="s">
        <v>66</v>
      </c>
      <c r="AG274" s="83" t="s">
        <v>66</v>
      </c>
      <c r="AH274" s="83" t="s">
        <v>79</v>
      </c>
      <c r="AI274" s="83" t="s">
        <v>79</v>
      </c>
      <c r="AJ274" s="83" t="s">
        <v>65</v>
      </c>
      <c r="AK274" s="83" t="s">
        <v>65</v>
      </c>
      <c r="AL274" s="83" t="s">
        <v>66</v>
      </c>
      <c r="AM274" s="83" t="s">
        <v>65</v>
      </c>
      <c r="AN274" s="83" t="s">
        <v>65</v>
      </c>
      <c r="AO274" s="83" t="s">
        <v>65</v>
      </c>
      <c r="AP274" s="83" t="s">
        <v>85</v>
      </c>
      <c r="AQ274" s="83" t="s">
        <v>85</v>
      </c>
      <c r="AR274" s="83" t="s">
        <v>86</v>
      </c>
      <c r="AS274" s="83" t="s">
        <v>68</v>
      </c>
      <c r="AT274" s="83" t="s">
        <v>87</v>
      </c>
      <c r="AU274" s="83" t="s">
        <v>93</v>
      </c>
      <c r="AV274" s="83" t="s">
        <v>71</v>
      </c>
      <c r="AW274" s="83" t="s">
        <v>72</v>
      </c>
      <c r="AX274" s="83" t="s">
        <v>72</v>
      </c>
      <c r="AY274" s="83" t="s">
        <v>63</v>
      </c>
      <c r="AZ274" s="83" t="s">
        <v>73</v>
      </c>
      <c r="BA274" s="83" t="s">
        <v>72</v>
      </c>
      <c r="BB274" s="83" t="s">
        <v>73</v>
      </c>
      <c r="BC274" s="83" t="s">
        <v>73</v>
      </c>
      <c r="BD274" s="83"/>
      <c r="BE274" s="83" t="s">
        <v>73</v>
      </c>
      <c r="BF274" s="83"/>
      <c r="BG274" s="87" t="s">
        <v>631</v>
      </c>
      <c r="BH274" s="86" t="s">
        <v>60</v>
      </c>
      <c r="BI274" s="76" t="s">
        <v>1415</v>
      </c>
      <c r="BJ274">
        <f t="shared" si="12"/>
        <v>12</v>
      </c>
      <c r="BK274" s="87">
        <f t="shared" si="13"/>
        <v>55</v>
      </c>
      <c r="BL274" s="87"/>
      <c r="BM274" s="86" t="str">
        <f>_xlfn.XLOOKUP(Form_Responses1811121314[[#This Row],[Sekolah School (Cleansed)]],'Quality Check'!$B$11:$B$14,'Quality Check'!$C$11:$C$14,)</f>
        <v>Urban</v>
      </c>
      <c r="BN274" s="86" t="str">
        <f>_xlfn.XLOOKUP(Form_Responses1811121314[[#This Row],[Sekolah School (Cleansed)]],'Quality Check'!$B$11:$B$14,'Quality Check'!$D$11:$D$14,)</f>
        <v>Intervention Group (IG)</v>
      </c>
      <c r="BO274" s="87" t="str">
        <f>_xlfn.XLOOKUP(AS274,'Cleansing - Toothpaste Brand'!A:A,'Cleansing - Toothpaste Brand'!B:B,)</f>
        <v>Colgate</v>
      </c>
      <c r="BP274" s="87"/>
      <c r="BQ27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74" s="86" t="str">
        <f>_xlfn.XLOOKUP(AP274,'Cleansing - Response'!E:E,'Cleansing - Response'!F:F,)</f>
        <v>2 days and more</v>
      </c>
      <c r="BS274" s="86">
        <f>IF(Form_Responses1811121314[[#This Row],[Answer - B1]]="2 days and more",1,0)</f>
        <v>1</v>
      </c>
      <c r="BT274" s="86" t="str">
        <f>_xlfn.XLOOKUP(AQ274,'Cleansing - Response'!E:E,'Cleansing - Response'!F:F,)</f>
        <v>2 days and more</v>
      </c>
      <c r="BU274" s="86">
        <f>IF(Form_Responses1811121314[[#This Row],[Answer - B2]]="2 days and more",1,0)</f>
        <v>1</v>
      </c>
      <c r="BV274" s="86" t="str">
        <f t="shared" si="14"/>
        <v>Ya / Yes</v>
      </c>
      <c r="BW274" s="86">
        <f>IF(Form_Responses1811121314[[#This Row],[Answer - B3]]="Ya / Yes",1,0)</f>
        <v>1</v>
      </c>
      <c r="BX274" s="86" t="str">
        <f>_xlfn.XLOOKUP(AT274,'Cleansing - Response'!E:E,'Cleansing - Response'!F:F,)</f>
        <v>Always</v>
      </c>
      <c r="BY274" s="86">
        <f>IF(Form_Responses1811121314[[#This Row],[Answer - B4]]="Always",1,0)</f>
        <v>1</v>
      </c>
      <c r="BZ274" s="86" t="str">
        <f>_xlfn.XLOOKUP(AU274,'Cleansing - Response'!H:H,'Cleansing - Response'!I:I,)</f>
        <v>Not using dental floss</v>
      </c>
      <c r="CA274" s="86">
        <f>IF(Form_Responses1811121314[[#This Row],[Answer - B5]]="Sometimes / When in need",2,IF(Form_Responses1811121314[[#This Row],[Answer - B5]]="Using dental floss at least once",1,0))</f>
        <v>0</v>
      </c>
      <c r="CB274" s="86" t="str">
        <f>_xlfn.XLOOKUP(AV274,'Cleansing - Response'!K:K,'Cleansing - Response'!L:L,)</f>
        <v>Up to 1 time a day</v>
      </c>
      <c r="CC274" s="86">
        <f>IF(Form_Responses1811121314[[#This Row],[Answer - B6]]="More than 1 time a day",1,0)</f>
        <v>0</v>
      </c>
      <c r="CD274" s="86" t="str">
        <f>_xlfn.XLOOKUP(AW274,'Cleansing - Response'!$N:$N,'Cleansing - Response'!$O:$O,)</f>
        <v>Yes / Sometimes</v>
      </c>
      <c r="CE274" s="86">
        <f>IF(Form_Responses1811121314[[#This Row],[Answer - B7-1]]="Yes / Sometimes",1,0)</f>
        <v>1</v>
      </c>
      <c r="CF274" s="86" t="str">
        <f>_xlfn.XLOOKUP(AX274,'Cleansing - Response'!$N:$N,'Cleansing - Response'!$O:$O,)</f>
        <v>Yes / Sometimes</v>
      </c>
      <c r="CG274" s="86">
        <f>IF(Form_Responses1811121314[[#This Row],[Answer - B7-2]]="Yes / Sometimes",1,0)</f>
        <v>1</v>
      </c>
      <c r="CH274" s="86" t="str">
        <f>_xlfn.XLOOKUP(AY274,'Cleansing - Response'!$N:$N,'Cleansing - Response'!$O:$O,)</f>
        <v>Yes / Sometimes</v>
      </c>
      <c r="CI274" s="86">
        <f>IF(Form_Responses1811121314[[#This Row],[Answer - B7-3]]="Yes / Sometimes",1,0)</f>
        <v>1</v>
      </c>
      <c r="CJ274" s="86" t="str">
        <f>_xlfn.XLOOKUP(AZ274,'Cleansing - Response'!$N:$N,'Cleansing - Response'!$O:$O,)</f>
        <v>No</v>
      </c>
      <c r="CK274" s="86">
        <f>IF(Form_Responses1811121314[[#This Row],[Answer - B7-4]]="Yes / Sometimes",1,0)</f>
        <v>0</v>
      </c>
      <c r="CL274" s="86" t="str">
        <f>_xlfn.XLOOKUP(BA274,'Cleansing - Response'!$N:$N,'Cleansing - Response'!$O:$O,)</f>
        <v>Yes / Sometimes</v>
      </c>
      <c r="CM274" s="86">
        <f>IF(Form_Responses1811121314[[#This Row],[Answer - B7-5]]="Yes / Sometimes",1,0)</f>
        <v>1</v>
      </c>
      <c r="CN274" s="86" t="str">
        <f>_xlfn.XLOOKUP(BB274,'Cleansing - Response'!$N:$N,'Cleansing - Response'!$O:$O,)</f>
        <v>No</v>
      </c>
      <c r="CO274" s="86">
        <f>IF(Form_Responses1811121314[[#This Row],[Answer - B7-6]]="Yes / Sometimes",1,0)</f>
        <v>0</v>
      </c>
      <c r="CP274" s="87" t="str">
        <f>IF(COUNTIF(Form_Responses1811121314[[#This Row],[Answer - B7-1]:[Answer - B7-6]], "Yes / Sometimes") &gt; 4, "More than 4 times","Up to 4 times")</f>
        <v>Up to 4 times</v>
      </c>
      <c r="CQ274" s="152">
        <f>IF(Form_Responses1811121314[[#This Row],[Answer - B7 (Overall)]]="More than 4 times",1,0)</f>
        <v>0</v>
      </c>
    </row>
    <row r="275" spans="1:95" ht="13.2" hidden="1" x14ac:dyDescent="0.25">
      <c r="A275" s="82">
        <v>45573.488943946759</v>
      </c>
      <c r="B275" s="83" t="s">
        <v>783</v>
      </c>
      <c r="C275" s="84" t="s">
        <v>784</v>
      </c>
      <c r="D275" s="83">
        <v>72.319999999999993</v>
      </c>
      <c r="E275" s="83">
        <v>0.38</v>
      </c>
      <c r="F275" s="83" t="s">
        <v>423</v>
      </c>
      <c r="G275" s="83" t="s">
        <v>76</v>
      </c>
      <c r="H275" s="83" t="s">
        <v>614</v>
      </c>
      <c r="I275" s="83" t="s">
        <v>73</v>
      </c>
      <c r="J275" s="83" t="s">
        <v>64</v>
      </c>
      <c r="K275" s="83" t="s">
        <v>64</v>
      </c>
      <c r="L275" s="83" t="s">
        <v>64</v>
      </c>
      <c r="M275" s="83" t="s">
        <v>78</v>
      </c>
      <c r="N275" s="83" t="s">
        <v>64</v>
      </c>
      <c r="O275" s="83" t="s">
        <v>84</v>
      </c>
      <c r="P275" s="83" t="s">
        <v>64</v>
      </c>
      <c r="Q275" s="83" t="s">
        <v>64</v>
      </c>
      <c r="R275" s="83" t="s">
        <v>64</v>
      </c>
      <c r="S275" s="83" t="s">
        <v>64</v>
      </c>
      <c r="T275" s="83" t="s">
        <v>64</v>
      </c>
      <c r="U275" s="83" t="s">
        <v>84</v>
      </c>
      <c r="V275" s="83" t="s">
        <v>64</v>
      </c>
      <c r="W275" s="83" t="s">
        <v>64</v>
      </c>
      <c r="X275" s="83" t="s">
        <v>64</v>
      </c>
      <c r="Y275" s="83" t="s">
        <v>64</v>
      </c>
      <c r="Z275" s="83" t="s">
        <v>65</v>
      </c>
      <c r="AA275" s="83" t="s">
        <v>65</v>
      </c>
      <c r="AB275" s="83" t="s">
        <v>65</v>
      </c>
      <c r="AC275" s="83" t="s">
        <v>65</v>
      </c>
      <c r="AD275" s="83" t="s">
        <v>65</v>
      </c>
      <c r="AE275" s="83" t="s">
        <v>65</v>
      </c>
      <c r="AF275" s="83" t="s">
        <v>65</v>
      </c>
      <c r="AG275" s="83" t="s">
        <v>66</v>
      </c>
      <c r="AH275" s="83" t="s">
        <v>66</v>
      </c>
      <c r="AI275" s="83" t="s">
        <v>79</v>
      </c>
      <c r="AJ275" s="83" t="s">
        <v>65</v>
      </c>
      <c r="AK275" s="83" t="s">
        <v>66</v>
      </c>
      <c r="AL275" s="83" t="s">
        <v>66</v>
      </c>
      <c r="AM275" s="83" t="s">
        <v>65</v>
      </c>
      <c r="AN275" s="83" t="s">
        <v>65</v>
      </c>
      <c r="AO275" s="83" t="s">
        <v>66</v>
      </c>
      <c r="AP275" s="83" t="s">
        <v>67</v>
      </c>
      <c r="AQ275" s="83" t="s">
        <v>67</v>
      </c>
      <c r="AR275" s="83" t="s">
        <v>63</v>
      </c>
      <c r="AS275" s="83" t="s">
        <v>81</v>
      </c>
      <c r="AT275" s="83" t="s">
        <v>69</v>
      </c>
      <c r="AU275" s="83" t="s">
        <v>80</v>
      </c>
      <c r="AV275" s="83" t="s">
        <v>71</v>
      </c>
      <c r="AW275" s="83" t="s">
        <v>73</v>
      </c>
      <c r="AX275" s="83" t="s">
        <v>72</v>
      </c>
      <c r="AY275" s="83" t="s">
        <v>63</v>
      </c>
      <c r="AZ275" s="83" t="s">
        <v>72</v>
      </c>
      <c r="BA275" s="83" t="s">
        <v>72</v>
      </c>
      <c r="BB275" s="83" t="s">
        <v>73</v>
      </c>
      <c r="BC275" s="83" t="s">
        <v>73</v>
      </c>
      <c r="BD275" s="83"/>
      <c r="BE275" s="83" t="s">
        <v>73</v>
      </c>
      <c r="BF275" s="83"/>
      <c r="BG275" s="87" t="s">
        <v>631</v>
      </c>
      <c r="BH275" s="86" t="s">
        <v>60</v>
      </c>
      <c r="BI275" s="76" t="s">
        <v>1415</v>
      </c>
      <c r="BJ275">
        <f t="shared" si="12"/>
        <v>14</v>
      </c>
      <c r="BK275" s="87">
        <f t="shared" si="13"/>
        <v>58</v>
      </c>
      <c r="BL275" s="87"/>
      <c r="BM275" s="86" t="str">
        <f>_xlfn.XLOOKUP(Form_Responses1811121314[[#This Row],[Sekolah School (Cleansed)]],'Quality Check'!$B$11:$B$14,'Quality Check'!$C$11:$C$14,)</f>
        <v>Urban</v>
      </c>
      <c r="BN275" s="86" t="str">
        <f>_xlfn.XLOOKUP(Form_Responses1811121314[[#This Row],[Sekolah School (Cleansed)]],'Quality Check'!$B$11:$B$14,'Quality Check'!$D$11:$D$14,)</f>
        <v>Intervention Group (IG)</v>
      </c>
      <c r="BO275" s="87" t="str">
        <f>_xlfn.XLOOKUP(AS275,'Cleansing - Toothpaste Brand'!A:A,'Cleansing - Toothpaste Brand'!B:B,)</f>
        <v>Colgate</v>
      </c>
      <c r="BP275" s="87"/>
      <c r="BQ27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75" s="86" t="str">
        <f>_xlfn.XLOOKUP(AP275,'Cleansing - Response'!E:E,'Cleansing - Response'!F:F,)</f>
        <v>2 days and more</v>
      </c>
      <c r="BS275" s="86">
        <f>IF(Form_Responses1811121314[[#This Row],[Answer - B1]]="2 days and more",1,0)</f>
        <v>1</v>
      </c>
      <c r="BT275" s="86" t="str">
        <f>_xlfn.XLOOKUP(AQ275,'Cleansing - Response'!E:E,'Cleansing - Response'!F:F,)</f>
        <v>2 days and more</v>
      </c>
      <c r="BU275" s="86">
        <f>IF(Form_Responses1811121314[[#This Row],[Answer - B2]]="2 days and more",1,0)</f>
        <v>1</v>
      </c>
      <c r="BV275" s="86" t="str">
        <f t="shared" si="14"/>
        <v>Ya / Yes</v>
      </c>
      <c r="BW275" s="86">
        <f>IF(Form_Responses1811121314[[#This Row],[Answer - B3]]="Ya / Yes",1,0)</f>
        <v>1</v>
      </c>
      <c r="BX275" s="86" t="str">
        <f>_xlfn.XLOOKUP(AT275,'Cleansing - Response'!E:E,'Cleansing - Response'!F:F,)</f>
        <v>Rarely / Sometimes</v>
      </c>
      <c r="BY275" s="86">
        <f>IF(Form_Responses1811121314[[#This Row],[Answer - B4]]="Always",1,0)</f>
        <v>0</v>
      </c>
      <c r="BZ275" s="86" t="str">
        <f>_xlfn.XLOOKUP(AU275,'Cleansing - Response'!H:H,'Cleansing - Response'!I:I,)</f>
        <v>Using dental floss at least once</v>
      </c>
      <c r="CA275" s="86">
        <f>IF(Form_Responses1811121314[[#This Row],[Answer - B5]]="Sometimes / When in need",2,IF(Form_Responses1811121314[[#This Row],[Answer - B5]]="Using dental floss at least once",1,0))</f>
        <v>1</v>
      </c>
      <c r="CB275" s="86" t="str">
        <f>_xlfn.XLOOKUP(AV275,'Cleansing - Response'!K:K,'Cleansing - Response'!L:L,)</f>
        <v>Up to 1 time a day</v>
      </c>
      <c r="CC275" s="86">
        <f>IF(Form_Responses1811121314[[#This Row],[Answer - B6]]="More than 1 time a day",1,0)</f>
        <v>0</v>
      </c>
      <c r="CD275" s="86" t="str">
        <f>_xlfn.XLOOKUP(AW275,'Cleansing - Response'!$N:$N,'Cleansing - Response'!$O:$O,)</f>
        <v>No</v>
      </c>
      <c r="CE275" s="86">
        <f>IF(Form_Responses1811121314[[#This Row],[Answer - B7-1]]="Yes / Sometimes",1,0)</f>
        <v>0</v>
      </c>
      <c r="CF275" s="86" t="str">
        <f>_xlfn.XLOOKUP(AX275,'Cleansing - Response'!$N:$N,'Cleansing - Response'!$O:$O,)</f>
        <v>Yes / Sometimes</v>
      </c>
      <c r="CG275" s="86">
        <f>IF(Form_Responses1811121314[[#This Row],[Answer - B7-2]]="Yes / Sometimes",1,0)</f>
        <v>1</v>
      </c>
      <c r="CH275" s="86" t="str">
        <f>_xlfn.XLOOKUP(AY275,'Cleansing - Response'!$N:$N,'Cleansing - Response'!$O:$O,)</f>
        <v>Yes / Sometimes</v>
      </c>
      <c r="CI275" s="86">
        <f>IF(Form_Responses1811121314[[#This Row],[Answer - B7-3]]="Yes / Sometimes",1,0)</f>
        <v>1</v>
      </c>
      <c r="CJ275" s="86" t="str">
        <f>_xlfn.XLOOKUP(AZ275,'Cleansing - Response'!$N:$N,'Cleansing - Response'!$O:$O,)</f>
        <v>Yes / Sometimes</v>
      </c>
      <c r="CK275" s="86">
        <f>IF(Form_Responses1811121314[[#This Row],[Answer - B7-4]]="Yes / Sometimes",1,0)</f>
        <v>1</v>
      </c>
      <c r="CL275" s="86" t="str">
        <f>_xlfn.XLOOKUP(BA275,'Cleansing - Response'!$N:$N,'Cleansing - Response'!$O:$O,)</f>
        <v>Yes / Sometimes</v>
      </c>
      <c r="CM275" s="86">
        <f>IF(Form_Responses1811121314[[#This Row],[Answer - B7-5]]="Yes / Sometimes",1,0)</f>
        <v>1</v>
      </c>
      <c r="CN275" s="86" t="str">
        <f>_xlfn.XLOOKUP(BB275,'Cleansing - Response'!$N:$N,'Cleansing - Response'!$O:$O,)</f>
        <v>No</v>
      </c>
      <c r="CO275" s="86">
        <f>IF(Form_Responses1811121314[[#This Row],[Answer - B7-6]]="Yes / Sometimes",1,0)</f>
        <v>0</v>
      </c>
      <c r="CP275" s="87" t="str">
        <f>IF(COUNTIF(Form_Responses1811121314[[#This Row],[Answer - B7-1]:[Answer - B7-6]], "Yes / Sometimes") &gt; 4, "More than 4 times","Up to 4 times")</f>
        <v>Up to 4 times</v>
      </c>
      <c r="CQ275" s="152">
        <f>IF(Form_Responses1811121314[[#This Row],[Answer - B7 (Overall)]]="More than 4 times",1,0)</f>
        <v>0</v>
      </c>
    </row>
    <row r="276" spans="1:95" ht="13.2" hidden="1" x14ac:dyDescent="0.25">
      <c r="A276" s="82">
        <v>45573.489607048614</v>
      </c>
      <c r="B276" s="83" t="s">
        <v>785</v>
      </c>
      <c r="C276" s="84" t="s">
        <v>786</v>
      </c>
      <c r="D276" s="83">
        <v>28.6</v>
      </c>
      <c r="E276" s="83">
        <v>0.57999999999999996</v>
      </c>
      <c r="F276" s="83" t="s">
        <v>423</v>
      </c>
      <c r="G276" s="83" t="s">
        <v>76</v>
      </c>
      <c r="H276" s="83" t="s">
        <v>614</v>
      </c>
      <c r="I276" s="83" t="s">
        <v>63</v>
      </c>
      <c r="J276" s="83" t="s">
        <v>64</v>
      </c>
      <c r="K276" s="83" t="s">
        <v>64</v>
      </c>
      <c r="L276" s="83" t="s">
        <v>64</v>
      </c>
      <c r="M276" s="83" t="s">
        <v>84</v>
      </c>
      <c r="N276" s="83" t="s">
        <v>64</v>
      </c>
      <c r="O276" s="83" t="s">
        <v>84</v>
      </c>
      <c r="P276" s="83" t="s">
        <v>84</v>
      </c>
      <c r="Q276" s="83" t="s">
        <v>84</v>
      </c>
      <c r="R276" s="83" t="s">
        <v>64</v>
      </c>
      <c r="S276" s="83" t="s">
        <v>84</v>
      </c>
      <c r="T276" s="83" t="s">
        <v>64</v>
      </c>
      <c r="U276" s="83" t="s">
        <v>64</v>
      </c>
      <c r="V276" s="83" t="s">
        <v>64</v>
      </c>
      <c r="W276" s="83" t="s">
        <v>64</v>
      </c>
      <c r="X276" s="83" t="s">
        <v>84</v>
      </c>
      <c r="Y276" s="83" t="s">
        <v>64</v>
      </c>
      <c r="Z276" s="83" t="s">
        <v>65</v>
      </c>
      <c r="AA276" s="83" t="s">
        <v>65</v>
      </c>
      <c r="AB276" s="83" t="s">
        <v>65</v>
      </c>
      <c r="AC276" s="83" t="s">
        <v>65</v>
      </c>
      <c r="AD276" s="83" t="s">
        <v>65</v>
      </c>
      <c r="AE276" s="83" t="s">
        <v>65</v>
      </c>
      <c r="AF276" s="83" t="s">
        <v>65</v>
      </c>
      <c r="AG276" s="83" t="s">
        <v>65</v>
      </c>
      <c r="AH276" s="83" t="s">
        <v>65</v>
      </c>
      <c r="AI276" s="83" t="s">
        <v>101</v>
      </c>
      <c r="AJ276" s="83" t="s">
        <v>65</v>
      </c>
      <c r="AK276" s="83" t="s">
        <v>65</v>
      </c>
      <c r="AL276" s="83" t="s">
        <v>65</v>
      </c>
      <c r="AM276" s="83" t="s">
        <v>66</v>
      </c>
      <c r="AN276" s="83" t="s">
        <v>66</v>
      </c>
      <c r="AO276" s="83" t="s">
        <v>66</v>
      </c>
      <c r="AP276" s="83" t="s">
        <v>67</v>
      </c>
      <c r="AQ276" s="83" t="s">
        <v>67</v>
      </c>
      <c r="AR276" s="83" t="s">
        <v>63</v>
      </c>
      <c r="AS276" s="83" t="s">
        <v>81</v>
      </c>
      <c r="AT276" s="83" t="s">
        <v>69</v>
      </c>
      <c r="AU276" s="83" t="s">
        <v>93</v>
      </c>
      <c r="AV276" s="83" t="s">
        <v>71</v>
      </c>
      <c r="AW276" s="83" t="s">
        <v>73</v>
      </c>
      <c r="AX276" s="83" t="s">
        <v>72</v>
      </c>
      <c r="AY276" s="83" t="s">
        <v>73</v>
      </c>
      <c r="AZ276" s="83" t="s">
        <v>63</v>
      </c>
      <c r="BA276" s="83" t="s">
        <v>73</v>
      </c>
      <c r="BB276" s="83" t="s">
        <v>73</v>
      </c>
      <c r="BC276" s="83" t="s">
        <v>73</v>
      </c>
      <c r="BD276" s="83"/>
      <c r="BE276" s="83" t="s">
        <v>73</v>
      </c>
      <c r="BF276" s="83"/>
      <c r="BG276" s="87" t="s">
        <v>631</v>
      </c>
      <c r="BH276" s="86" t="s">
        <v>60</v>
      </c>
      <c r="BI276" s="76" t="s">
        <v>1414</v>
      </c>
      <c r="BJ276">
        <f t="shared" si="12"/>
        <v>10</v>
      </c>
      <c r="BK276" s="87">
        <f t="shared" si="13"/>
        <v>61</v>
      </c>
      <c r="BL276" s="87"/>
      <c r="BM276" s="86" t="str">
        <f>_xlfn.XLOOKUP(Form_Responses1811121314[[#This Row],[Sekolah School (Cleansed)]],'Quality Check'!$B$11:$B$14,'Quality Check'!$C$11:$C$14,)</f>
        <v>Urban</v>
      </c>
      <c r="BN276" s="86" t="str">
        <f>_xlfn.XLOOKUP(Form_Responses1811121314[[#This Row],[Sekolah School (Cleansed)]],'Quality Check'!$B$11:$B$14,'Quality Check'!$D$11:$D$14,)</f>
        <v>Intervention Group (IG)</v>
      </c>
      <c r="BO276" s="87" t="str">
        <f>_xlfn.XLOOKUP(AS276,'Cleansing - Toothpaste Brand'!A:A,'Cleansing - Toothpaste Brand'!B:B,)</f>
        <v>Colgate</v>
      </c>
      <c r="BP276" s="87"/>
      <c r="BQ27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76" s="86" t="str">
        <f>_xlfn.XLOOKUP(AP276,'Cleansing - Response'!E:E,'Cleansing - Response'!F:F,)</f>
        <v>2 days and more</v>
      </c>
      <c r="BS276" s="86">
        <f>IF(Form_Responses1811121314[[#This Row],[Answer - B1]]="2 days and more",1,0)</f>
        <v>1</v>
      </c>
      <c r="BT276" s="86" t="str">
        <f>_xlfn.XLOOKUP(AQ276,'Cleansing - Response'!E:E,'Cleansing - Response'!F:F,)</f>
        <v>2 days and more</v>
      </c>
      <c r="BU276" s="86">
        <f>IF(Form_Responses1811121314[[#This Row],[Answer - B2]]="2 days and more",1,0)</f>
        <v>1</v>
      </c>
      <c r="BV276" s="86" t="str">
        <f t="shared" si="14"/>
        <v>Ya / Yes</v>
      </c>
      <c r="BW276" s="86">
        <f>IF(Form_Responses1811121314[[#This Row],[Answer - B3]]="Ya / Yes",1,0)</f>
        <v>1</v>
      </c>
      <c r="BX276" s="86" t="str">
        <f>_xlfn.XLOOKUP(AT276,'Cleansing - Response'!E:E,'Cleansing - Response'!F:F,)</f>
        <v>Rarely / Sometimes</v>
      </c>
      <c r="BY276" s="86">
        <f>IF(Form_Responses1811121314[[#This Row],[Answer - B4]]="Always",1,0)</f>
        <v>0</v>
      </c>
      <c r="BZ276" s="86" t="str">
        <f>_xlfn.XLOOKUP(AU276,'Cleansing - Response'!H:H,'Cleansing - Response'!I:I,)</f>
        <v>Not using dental floss</v>
      </c>
      <c r="CA276" s="86">
        <f>IF(Form_Responses1811121314[[#This Row],[Answer - B5]]="Sometimes / When in need",2,IF(Form_Responses1811121314[[#This Row],[Answer - B5]]="Using dental floss at least once",1,0))</f>
        <v>0</v>
      </c>
      <c r="CB276" s="86" t="str">
        <f>_xlfn.XLOOKUP(AV276,'Cleansing - Response'!K:K,'Cleansing - Response'!L:L,)</f>
        <v>Up to 1 time a day</v>
      </c>
      <c r="CC276" s="86">
        <f>IF(Form_Responses1811121314[[#This Row],[Answer - B6]]="More than 1 time a day",1,0)</f>
        <v>0</v>
      </c>
      <c r="CD276" s="86" t="str">
        <f>_xlfn.XLOOKUP(AW276,'Cleansing - Response'!$N:$N,'Cleansing - Response'!$O:$O,)</f>
        <v>No</v>
      </c>
      <c r="CE276" s="86">
        <f>IF(Form_Responses1811121314[[#This Row],[Answer - B7-1]]="Yes / Sometimes",1,0)</f>
        <v>0</v>
      </c>
      <c r="CF276" s="86" t="str">
        <f>_xlfn.XLOOKUP(AX276,'Cleansing - Response'!$N:$N,'Cleansing - Response'!$O:$O,)</f>
        <v>Yes / Sometimes</v>
      </c>
      <c r="CG276" s="86">
        <f>IF(Form_Responses1811121314[[#This Row],[Answer - B7-2]]="Yes / Sometimes",1,0)</f>
        <v>1</v>
      </c>
      <c r="CH276" s="86" t="str">
        <f>_xlfn.XLOOKUP(AY276,'Cleansing - Response'!$N:$N,'Cleansing - Response'!$O:$O,)</f>
        <v>No</v>
      </c>
      <c r="CI276" s="86">
        <f>IF(Form_Responses1811121314[[#This Row],[Answer - B7-3]]="Yes / Sometimes",1,0)</f>
        <v>0</v>
      </c>
      <c r="CJ276" s="86" t="str">
        <f>_xlfn.XLOOKUP(AZ276,'Cleansing - Response'!$N:$N,'Cleansing - Response'!$O:$O,)</f>
        <v>Yes / Sometimes</v>
      </c>
      <c r="CK276" s="86">
        <f>IF(Form_Responses1811121314[[#This Row],[Answer - B7-4]]="Yes / Sometimes",1,0)</f>
        <v>1</v>
      </c>
      <c r="CL276" s="86" t="str">
        <f>_xlfn.XLOOKUP(BA276,'Cleansing - Response'!$N:$N,'Cleansing - Response'!$O:$O,)</f>
        <v>No</v>
      </c>
      <c r="CM276" s="86">
        <f>IF(Form_Responses1811121314[[#This Row],[Answer - B7-5]]="Yes / Sometimes",1,0)</f>
        <v>0</v>
      </c>
      <c r="CN276" s="86" t="str">
        <f>_xlfn.XLOOKUP(BB276,'Cleansing - Response'!$N:$N,'Cleansing - Response'!$O:$O,)</f>
        <v>No</v>
      </c>
      <c r="CO276" s="86">
        <f>IF(Form_Responses1811121314[[#This Row],[Answer - B7-6]]="Yes / Sometimes",1,0)</f>
        <v>0</v>
      </c>
      <c r="CP276" s="87" t="str">
        <f>IF(COUNTIF(Form_Responses1811121314[[#This Row],[Answer - B7-1]:[Answer - B7-6]], "Yes / Sometimes") &gt; 4, "More than 4 times","Up to 4 times")</f>
        <v>Up to 4 times</v>
      </c>
      <c r="CQ276" s="152">
        <f>IF(Form_Responses1811121314[[#This Row],[Answer - B7 (Overall)]]="More than 4 times",1,0)</f>
        <v>0</v>
      </c>
    </row>
    <row r="277" spans="1:95" ht="13.2" hidden="1" x14ac:dyDescent="0.25">
      <c r="A277" s="82">
        <v>45573.490873379633</v>
      </c>
      <c r="B277" s="83" t="s">
        <v>789</v>
      </c>
      <c r="C277" s="84" t="s">
        <v>790</v>
      </c>
      <c r="D277" s="83">
        <v>56.25</v>
      </c>
      <c r="E277" s="83">
        <v>0.75</v>
      </c>
      <c r="F277" s="83" t="s">
        <v>423</v>
      </c>
      <c r="G277" s="83" t="s">
        <v>539</v>
      </c>
      <c r="H277" s="83" t="s">
        <v>614</v>
      </c>
      <c r="I277" s="83" t="s">
        <v>63</v>
      </c>
      <c r="J277" s="83" t="s">
        <v>64</v>
      </c>
      <c r="K277" s="83" t="s">
        <v>64</v>
      </c>
      <c r="L277" s="83" t="s">
        <v>64</v>
      </c>
      <c r="M277" s="83" t="s">
        <v>78</v>
      </c>
      <c r="N277" s="83" t="s">
        <v>64</v>
      </c>
      <c r="O277" s="83" t="s">
        <v>64</v>
      </c>
      <c r="P277" s="83" t="s">
        <v>64</v>
      </c>
      <c r="Q277" s="83" t="s">
        <v>64</v>
      </c>
      <c r="R277" s="83" t="s">
        <v>64</v>
      </c>
      <c r="S277" s="83" t="s">
        <v>64</v>
      </c>
      <c r="T277" s="83" t="s">
        <v>64</v>
      </c>
      <c r="U277" s="83" t="s">
        <v>64</v>
      </c>
      <c r="V277" s="83" t="s">
        <v>64</v>
      </c>
      <c r="W277" s="83" t="s">
        <v>84</v>
      </c>
      <c r="X277" s="83" t="s">
        <v>64</v>
      </c>
      <c r="Y277" s="83" t="s">
        <v>64</v>
      </c>
      <c r="Z277" s="83" t="s">
        <v>65</v>
      </c>
      <c r="AA277" s="83" t="s">
        <v>65</v>
      </c>
      <c r="AB277" s="83" t="s">
        <v>65</v>
      </c>
      <c r="AC277" s="83" t="s">
        <v>65</v>
      </c>
      <c r="AD277" s="83" t="s">
        <v>65</v>
      </c>
      <c r="AE277" s="83" t="s">
        <v>65</v>
      </c>
      <c r="AF277" s="83" t="s">
        <v>66</v>
      </c>
      <c r="AG277" s="83" t="s">
        <v>65</v>
      </c>
      <c r="AH277" s="83" t="s">
        <v>66</v>
      </c>
      <c r="AI277" s="83" t="s">
        <v>79</v>
      </c>
      <c r="AJ277" s="83" t="s">
        <v>65</v>
      </c>
      <c r="AK277" s="83" t="s">
        <v>65</v>
      </c>
      <c r="AL277" s="83" t="s">
        <v>65</v>
      </c>
      <c r="AM277" s="83" t="s">
        <v>65</v>
      </c>
      <c r="AN277" s="83" t="s">
        <v>65</v>
      </c>
      <c r="AO277" s="83" t="s">
        <v>65</v>
      </c>
      <c r="AP277" s="83" t="s">
        <v>67</v>
      </c>
      <c r="AQ277" s="83" t="s">
        <v>67</v>
      </c>
      <c r="AR277" s="83" t="s">
        <v>63</v>
      </c>
      <c r="AS277" s="83" t="s">
        <v>223</v>
      </c>
      <c r="AT277" s="83" t="s">
        <v>69</v>
      </c>
      <c r="AU277" s="83" t="s">
        <v>70</v>
      </c>
      <c r="AV277" s="83" t="s">
        <v>71</v>
      </c>
      <c r="AW277" s="83" t="s">
        <v>73</v>
      </c>
      <c r="AX277" s="83" t="s">
        <v>73</v>
      </c>
      <c r="AY277" s="83" t="s">
        <v>73</v>
      </c>
      <c r="AZ277" s="83" t="s">
        <v>72</v>
      </c>
      <c r="BA277" s="83" t="s">
        <v>73</v>
      </c>
      <c r="BB277" s="83" t="s">
        <v>73</v>
      </c>
      <c r="BC277" s="83" t="s">
        <v>73</v>
      </c>
      <c r="BD277" s="83"/>
      <c r="BE277" s="83" t="s">
        <v>73</v>
      </c>
      <c r="BF277" s="83"/>
      <c r="BG277" s="87" t="s">
        <v>631</v>
      </c>
      <c r="BH277" s="86" t="s">
        <v>60</v>
      </c>
      <c r="BI277" s="76" t="s">
        <v>1414</v>
      </c>
      <c r="BJ277">
        <f t="shared" si="12"/>
        <v>15</v>
      </c>
      <c r="BK277" s="87">
        <f t="shared" si="13"/>
        <v>61</v>
      </c>
      <c r="BL277" s="87"/>
      <c r="BM277" s="86" t="str">
        <f>_xlfn.XLOOKUP(Form_Responses1811121314[[#This Row],[Sekolah School (Cleansed)]],'Quality Check'!$B$11:$B$14,'Quality Check'!$C$11:$C$14,)</f>
        <v>Urban</v>
      </c>
      <c r="BN277" s="86" t="str">
        <f>_xlfn.XLOOKUP(Form_Responses1811121314[[#This Row],[Sekolah School (Cleansed)]],'Quality Check'!$B$11:$B$14,'Quality Check'!$D$11:$D$14,)</f>
        <v>Intervention Group (IG)</v>
      </c>
      <c r="BO277" s="87" t="str">
        <f>_xlfn.XLOOKUP(AS277,'Cleansing - Toothpaste Brand'!A:A,'Cleansing - Toothpaste Brand'!B:B,)</f>
        <v>Colgate</v>
      </c>
      <c r="BP277" s="87"/>
      <c r="BQ27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77" s="86" t="str">
        <f>_xlfn.XLOOKUP(AP277,'Cleansing - Response'!E:E,'Cleansing - Response'!F:F,)</f>
        <v>2 days and more</v>
      </c>
      <c r="BS277" s="86">
        <f>IF(Form_Responses1811121314[[#This Row],[Answer - B1]]="2 days and more",1,0)</f>
        <v>1</v>
      </c>
      <c r="BT277" s="86" t="str">
        <f>_xlfn.XLOOKUP(AQ277,'Cleansing - Response'!E:E,'Cleansing - Response'!F:F,)</f>
        <v>2 days and more</v>
      </c>
      <c r="BU277" s="86">
        <f>IF(Form_Responses1811121314[[#This Row],[Answer - B2]]="2 days and more",1,0)</f>
        <v>1</v>
      </c>
      <c r="BV277" s="86" t="str">
        <f t="shared" si="14"/>
        <v>Ya / Yes</v>
      </c>
      <c r="BW277" s="86">
        <f>IF(Form_Responses1811121314[[#This Row],[Answer - B3]]="Ya / Yes",1,0)</f>
        <v>1</v>
      </c>
      <c r="BX277" s="86" t="str">
        <f>_xlfn.XLOOKUP(AT277,'Cleansing - Response'!E:E,'Cleansing - Response'!F:F,)</f>
        <v>Rarely / Sometimes</v>
      </c>
      <c r="BY277" s="86">
        <f>IF(Form_Responses1811121314[[#This Row],[Answer - B4]]="Always",1,0)</f>
        <v>0</v>
      </c>
      <c r="BZ277" s="86" t="str">
        <f>_xlfn.XLOOKUP(AU277,'Cleansing - Response'!H:H,'Cleansing - Response'!I:I,)</f>
        <v>Sometimes / When in need</v>
      </c>
      <c r="CA277" s="86">
        <f>IF(Form_Responses1811121314[[#This Row],[Answer - B5]]="Sometimes / When in need",2,IF(Form_Responses1811121314[[#This Row],[Answer - B5]]="Using dental floss at least once",1,0))</f>
        <v>2</v>
      </c>
      <c r="CB277" s="86" t="str">
        <f>_xlfn.XLOOKUP(AV277,'Cleansing - Response'!K:K,'Cleansing - Response'!L:L,)</f>
        <v>Up to 1 time a day</v>
      </c>
      <c r="CC277" s="86">
        <f>IF(Form_Responses1811121314[[#This Row],[Answer - B6]]="More than 1 time a day",1,0)</f>
        <v>0</v>
      </c>
      <c r="CD277" s="86" t="str">
        <f>_xlfn.XLOOKUP(AW277,'Cleansing - Response'!$N:$N,'Cleansing - Response'!$O:$O,)</f>
        <v>No</v>
      </c>
      <c r="CE277" s="86">
        <f>IF(Form_Responses1811121314[[#This Row],[Answer - B7-1]]="Yes / Sometimes",1,0)</f>
        <v>0</v>
      </c>
      <c r="CF277" s="86" t="str">
        <f>_xlfn.XLOOKUP(AX277,'Cleansing - Response'!$N:$N,'Cleansing - Response'!$O:$O,)</f>
        <v>No</v>
      </c>
      <c r="CG277" s="86">
        <f>IF(Form_Responses1811121314[[#This Row],[Answer - B7-2]]="Yes / Sometimes",1,0)</f>
        <v>0</v>
      </c>
      <c r="CH277" s="86" t="str">
        <f>_xlfn.XLOOKUP(AY277,'Cleansing - Response'!$N:$N,'Cleansing - Response'!$O:$O,)</f>
        <v>No</v>
      </c>
      <c r="CI277" s="86">
        <f>IF(Form_Responses1811121314[[#This Row],[Answer - B7-3]]="Yes / Sometimes",1,0)</f>
        <v>0</v>
      </c>
      <c r="CJ277" s="86" t="str">
        <f>_xlfn.XLOOKUP(AZ277,'Cleansing - Response'!$N:$N,'Cleansing - Response'!$O:$O,)</f>
        <v>Yes / Sometimes</v>
      </c>
      <c r="CK277" s="86">
        <f>IF(Form_Responses1811121314[[#This Row],[Answer - B7-4]]="Yes / Sometimes",1,0)</f>
        <v>1</v>
      </c>
      <c r="CL277" s="86" t="str">
        <f>_xlfn.XLOOKUP(BA277,'Cleansing - Response'!$N:$N,'Cleansing - Response'!$O:$O,)</f>
        <v>No</v>
      </c>
      <c r="CM277" s="86">
        <f>IF(Form_Responses1811121314[[#This Row],[Answer - B7-5]]="Yes / Sometimes",1,0)</f>
        <v>0</v>
      </c>
      <c r="CN277" s="86" t="str">
        <f>_xlfn.XLOOKUP(BB277,'Cleansing - Response'!$N:$N,'Cleansing - Response'!$O:$O,)</f>
        <v>No</v>
      </c>
      <c r="CO277" s="86">
        <f>IF(Form_Responses1811121314[[#This Row],[Answer - B7-6]]="Yes / Sometimes",1,0)</f>
        <v>0</v>
      </c>
      <c r="CP277" s="87" t="str">
        <f>IF(COUNTIF(Form_Responses1811121314[[#This Row],[Answer - B7-1]:[Answer - B7-6]], "Yes / Sometimes") &gt; 4, "More than 4 times","Up to 4 times")</f>
        <v>Up to 4 times</v>
      </c>
      <c r="CQ277" s="152">
        <f>IF(Form_Responses1811121314[[#This Row],[Answer - B7 (Overall)]]="More than 4 times",1,0)</f>
        <v>0</v>
      </c>
    </row>
    <row r="278" spans="1:95" ht="13.2" hidden="1" x14ac:dyDescent="0.25">
      <c r="A278" s="82">
        <v>45573.493403680557</v>
      </c>
      <c r="B278" s="83" t="s">
        <v>791</v>
      </c>
      <c r="C278" s="84" t="s">
        <v>792</v>
      </c>
      <c r="D278" s="83">
        <v>67.900000000000006</v>
      </c>
      <c r="E278" s="83">
        <v>0.21</v>
      </c>
      <c r="F278" s="83" t="s">
        <v>423</v>
      </c>
      <c r="G278" s="83" t="s">
        <v>76</v>
      </c>
      <c r="H278" s="83" t="s">
        <v>614</v>
      </c>
      <c r="I278" s="83" t="s">
        <v>73</v>
      </c>
      <c r="J278" s="83" t="s">
        <v>64</v>
      </c>
      <c r="K278" s="83" t="s">
        <v>64</v>
      </c>
      <c r="L278" s="83" t="s">
        <v>64</v>
      </c>
      <c r="M278" s="83" t="s">
        <v>78</v>
      </c>
      <c r="N278" s="83" t="s">
        <v>64</v>
      </c>
      <c r="O278" s="83" t="s">
        <v>64</v>
      </c>
      <c r="P278" s="83" t="s">
        <v>78</v>
      </c>
      <c r="Q278" s="83" t="s">
        <v>64</v>
      </c>
      <c r="R278" s="83" t="s">
        <v>64</v>
      </c>
      <c r="S278" s="83" t="s">
        <v>64</v>
      </c>
      <c r="T278" s="83" t="s">
        <v>84</v>
      </c>
      <c r="U278" s="83" t="s">
        <v>84</v>
      </c>
      <c r="V278" s="83" t="s">
        <v>64</v>
      </c>
      <c r="W278" s="83" t="s">
        <v>64</v>
      </c>
      <c r="X278" s="83" t="s">
        <v>64</v>
      </c>
      <c r="Y278" s="83" t="s">
        <v>84</v>
      </c>
      <c r="Z278" s="83" t="s">
        <v>65</v>
      </c>
      <c r="AA278" s="83" t="s">
        <v>65</v>
      </c>
      <c r="AB278" s="83" t="s">
        <v>66</v>
      </c>
      <c r="AC278" s="83" t="s">
        <v>65</v>
      </c>
      <c r="AD278" s="83" t="s">
        <v>65</v>
      </c>
      <c r="AE278" s="83" t="s">
        <v>65</v>
      </c>
      <c r="AF278" s="83" t="s">
        <v>79</v>
      </c>
      <c r="AG278" s="83" t="s">
        <v>66</v>
      </c>
      <c r="AH278" s="83" t="s">
        <v>65</v>
      </c>
      <c r="AI278" s="83" t="s">
        <v>79</v>
      </c>
      <c r="AJ278" s="83" t="s">
        <v>66</v>
      </c>
      <c r="AK278" s="83" t="s">
        <v>66</v>
      </c>
      <c r="AL278" s="83" t="s">
        <v>79</v>
      </c>
      <c r="AM278" s="83" t="s">
        <v>65</v>
      </c>
      <c r="AN278" s="83" t="s">
        <v>66</v>
      </c>
      <c r="AO278" s="83" t="s">
        <v>66</v>
      </c>
      <c r="AP278" s="83" t="s">
        <v>85</v>
      </c>
      <c r="AQ278" s="83" t="s">
        <v>85</v>
      </c>
      <c r="AR278" s="83" t="s">
        <v>63</v>
      </c>
      <c r="AS278" s="83" t="s">
        <v>68</v>
      </c>
      <c r="AT278" s="83" t="s">
        <v>87</v>
      </c>
      <c r="AU278" s="83" t="s">
        <v>70</v>
      </c>
      <c r="AV278" s="83" t="s">
        <v>132</v>
      </c>
      <c r="AW278" s="83" t="s">
        <v>63</v>
      </c>
      <c r="AX278" s="83" t="s">
        <v>63</v>
      </c>
      <c r="AY278" s="83" t="s">
        <v>63</v>
      </c>
      <c r="AZ278" s="83" t="s">
        <v>63</v>
      </c>
      <c r="BA278" s="83" t="s">
        <v>63</v>
      </c>
      <c r="BB278" s="83" t="s">
        <v>73</v>
      </c>
      <c r="BC278" s="83" t="s">
        <v>73</v>
      </c>
      <c r="BD278" s="83"/>
      <c r="BE278" s="83" t="s">
        <v>73</v>
      </c>
      <c r="BF278" s="83"/>
      <c r="BG278" s="87" t="s">
        <v>631</v>
      </c>
      <c r="BH278" s="86" t="s">
        <v>60</v>
      </c>
      <c r="BI278" s="76" t="s">
        <v>1415</v>
      </c>
      <c r="BJ278">
        <f t="shared" si="12"/>
        <v>12</v>
      </c>
      <c r="BK278" s="87">
        <f t="shared" si="13"/>
        <v>53</v>
      </c>
      <c r="BL278" s="87"/>
      <c r="BM278" s="86" t="str">
        <f>_xlfn.XLOOKUP(Form_Responses1811121314[[#This Row],[Sekolah School (Cleansed)]],'Quality Check'!$B$11:$B$14,'Quality Check'!$C$11:$C$14,)</f>
        <v>Urban</v>
      </c>
      <c r="BN278" s="86" t="str">
        <f>_xlfn.XLOOKUP(Form_Responses1811121314[[#This Row],[Sekolah School (Cleansed)]],'Quality Check'!$B$11:$B$14,'Quality Check'!$D$11:$D$14,)</f>
        <v>Intervention Group (IG)</v>
      </c>
      <c r="BO278" s="87" t="str">
        <f>_xlfn.XLOOKUP(AS278,'Cleansing - Toothpaste Brand'!A:A,'Cleansing - Toothpaste Brand'!B:B,)</f>
        <v>Colgate</v>
      </c>
      <c r="BP278" s="87"/>
      <c r="BQ27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78" s="86" t="str">
        <f>_xlfn.XLOOKUP(AP278,'Cleansing - Response'!E:E,'Cleansing - Response'!F:F,)</f>
        <v>2 days and more</v>
      </c>
      <c r="BS278" s="86">
        <f>IF(Form_Responses1811121314[[#This Row],[Answer - B1]]="2 days and more",1,0)</f>
        <v>1</v>
      </c>
      <c r="BT278" s="86" t="str">
        <f>_xlfn.XLOOKUP(AQ278,'Cleansing - Response'!E:E,'Cleansing - Response'!F:F,)</f>
        <v>2 days and more</v>
      </c>
      <c r="BU278" s="86">
        <f>IF(Form_Responses1811121314[[#This Row],[Answer - B2]]="2 days and more",1,0)</f>
        <v>1</v>
      </c>
      <c r="BV278" s="86" t="str">
        <f t="shared" si="14"/>
        <v>Ya / Yes</v>
      </c>
      <c r="BW278" s="86">
        <f>IF(Form_Responses1811121314[[#This Row],[Answer - B3]]="Ya / Yes",1,0)</f>
        <v>1</v>
      </c>
      <c r="BX278" s="86" t="str">
        <f>_xlfn.XLOOKUP(AT278,'Cleansing - Response'!E:E,'Cleansing - Response'!F:F,)</f>
        <v>Always</v>
      </c>
      <c r="BY278" s="86">
        <f>IF(Form_Responses1811121314[[#This Row],[Answer - B4]]="Always",1,0)</f>
        <v>1</v>
      </c>
      <c r="BZ278" s="86" t="str">
        <f>_xlfn.XLOOKUP(AU278,'Cleansing - Response'!H:H,'Cleansing - Response'!I:I,)</f>
        <v>Sometimes / When in need</v>
      </c>
      <c r="CA278" s="86">
        <f>IF(Form_Responses1811121314[[#This Row],[Answer - B5]]="Sometimes / When in need",2,IF(Form_Responses1811121314[[#This Row],[Answer - B5]]="Using dental floss at least once",1,0))</f>
        <v>2</v>
      </c>
      <c r="CB278" s="86" t="str">
        <f>_xlfn.XLOOKUP(AV278,'Cleansing - Response'!K:K,'Cleansing - Response'!L:L,)</f>
        <v>Up to 1 time a day</v>
      </c>
      <c r="CC278" s="86">
        <f>IF(Form_Responses1811121314[[#This Row],[Answer - B6]]="More than 1 time a day",1,0)</f>
        <v>0</v>
      </c>
      <c r="CD278" s="86" t="str">
        <f>_xlfn.XLOOKUP(AW278,'Cleansing - Response'!$N:$N,'Cleansing - Response'!$O:$O,)</f>
        <v>Yes / Sometimes</v>
      </c>
      <c r="CE278" s="86">
        <f>IF(Form_Responses1811121314[[#This Row],[Answer - B7-1]]="Yes / Sometimes",1,0)</f>
        <v>1</v>
      </c>
      <c r="CF278" s="86" t="str">
        <f>_xlfn.XLOOKUP(AX278,'Cleansing - Response'!$N:$N,'Cleansing - Response'!$O:$O,)</f>
        <v>Yes / Sometimes</v>
      </c>
      <c r="CG278" s="86">
        <f>IF(Form_Responses1811121314[[#This Row],[Answer - B7-2]]="Yes / Sometimes",1,0)</f>
        <v>1</v>
      </c>
      <c r="CH278" s="86" t="str">
        <f>_xlfn.XLOOKUP(AY278,'Cleansing - Response'!$N:$N,'Cleansing - Response'!$O:$O,)</f>
        <v>Yes / Sometimes</v>
      </c>
      <c r="CI278" s="86">
        <f>IF(Form_Responses1811121314[[#This Row],[Answer - B7-3]]="Yes / Sometimes",1,0)</f>
        <v>1</v>
      </c>
      <c r="CJ278" s="86" t="str">
        <f>_xlfn.XLOOKUP(AZ278,'Cleansing - Response'!$N:$N,'Cleansing - Response'!$O:$O,)</f>
        <v>Yes / Sometimes</v>
      </c>
      <c r="CK278" s="86">
        <f>IF(Form_Responses1811121314[[#This Row],[Answer - B7-4]]="Yes / Sometimes",1,0)</f>
        <v>1</v>
      </c>
      <c r="CL278" s="86" t="str">
        <f>_xlfn.XLOOKUP(BA278,'Cleansing - Response'!$N:$N,'Cleansing - Response'!$O:$O,)</f>
        <v>Yes / Sometimes</v>
      </c>
      <c r="CM278" s="86">
        <f>IF(Form_Responses1811121314[[#This Row],[Answer - B7-5]]="Yes / Sometimes",1,0)</f>
        <v>1</v>
      </c>
      <c r="CN278" s="86" t="str">
        <f>_xlfn.XLOOKUP(BB278,'Cleansing - Response'!$N:$N,'Cleansing - Response'!$O:$O,)</f>
        <v>No</v>
      </c>
      <c r="CO278" s="86">
        <f>IF(Form_Responses1811121314[[#This Row],[Answer - B7-6]]="Yes / Sometimes",1,0)</f>
        <v>0</v>
      </c>
      <c r="CP278" s="87" t="str">
        <f>IF(COUNTIF(Form_Responses1811121314[[#This Row],[Answer - B7-1]:[Answer - B7-6]], "Yes / Sometimes") &gt; 4, "More than 4 times","Up to 4 times")</f>
        <v>More than 4 times</v>
      </c>
      <c r="CQ278" s="152">
        <f>IF(Form_Responses1811121314[[#This Row],[Answer - B7 (Overall)]]="More than 4 times",1,0)</f>
        <v>1</v>
      </c>
    </row>
    <row r="279" spans="1:95" ht="13.2" hidden="1" x14ac:dyDescent="0.25">
      <c r="A279" s="82">
        <v>45573.494640810182</v>
      </c>
      <c r="B279" s="83" t="s">
        <v>793</v>
      </c>
      <c r="C279" s="84" t="s">
        <v>794</v>
      </c>
      <c r="D279" s="83">
        <v>52.68</v>
      </c>
      <c r="E279" s="83">
        <v>0.08</v>
      </c>
      <c r="F279" s="83" t="s">
        <v>423</v>
      </c>
      <c r="G279" s="83" t="s">
        <v>76</v>
      </c>
      <c r="H279" s="83" t="s">
        <v>614</v>
      </c>
      <c r="I279" s="83" t="s">
        <v>73</v>
      </c>
      <c r="J279" s="83" t="s">
        <v>64</v>
      </c>
      <c r="K279" s="83" t="s">
        <v>64</v>
      </c>
      <c r="L279" s="83" t="s">
        <v>64</v>
      </c>
      <c r="M279" s="83" t="s">
        <v>64</v>
      </c>
      <c r="N279" s="83" t="s">
        <v>64</v>
      </c>
      <c r="O279" s="83" t="s">
        <v>64</v>
      </c>
      <c r="P279" s="83" t="s">
        <v>64</v>
      </c>
      <c r="Q279" s="83" t="s">
        <v>64</v>
      </c>
      <c r="R279" s="83" t="s">
        <v>64</v>
      </c>
      <c r="S279" s="83" t="s">
        <v>64</v>
      </c>
      <c r="T279" s="83" t="s">
        <v>64</v>
      </c>
      <c r="U279" s="83" t="s">
        <v>64</v>
      </c>
      <c r="V279" s="83" t="s">
        <v>64</v>
      </c>
      <c r="W279" s="83" t="s">
        <v>64</v>
      </c>
      <c r="X279" s="83" t="s">
        <v>64</v>
      </c>
      <c r="Y279" s="83" t="s">
        <v>64</v>
      </c>
      <c r="Z279" s="83" t="s">
        <v>65</v>
      </c>
      <c r="AA279" s="83" t="s">
        <v>65</v>
      </c>
      <c r="AB279" s="83" t="s">
        <v>65</v>
      </c>
      <c r="AC279" s="83" t="s">
        <v>65</v>
      </c>
      <c r="AD279" s="83" t="s">
        <v>65</v>
      </c>
      <c r="AE279" s="83" t="s">
        <v>65</v>
      </c>
      <c r="AF279" s="83" t="s">
        <v>65</v>
      </c>
      <c r="AG279" s="83" t="s">
        <v>65</v>
      </c>
      <c r="AH279" s="83" t="s">
        <v>65</v>
      </c>
      <c r="AI279" s="83" t="s">
        <v>101</v>
      </c>
      <c r="AJ279" s="83" t="s">
        <v>65</v>
      </c>
      <c r="AK279" s="83" t="s">
        <v>65</v>
      </c>
      <c r="AL279" s="83" t="s">
        <v>65</v>
      </c>
      <c r="AM279" s="83" t="s">
        <v>65</v>
      </c>
      <c r="AN279" s="83" t="s">
        <v>65</v>
      </c>
      <c r="AO279" s="83" t="s">
        <v>65</v>
      </c>
      <c r="AP279" s="83" t="s">
        <v>85</v>
      </c>
      <c r="AQ279" s="83" t="s">
        <v>151</v>
      </c>
      <c r="AR279" s="83" t="s">
        <v>63</v>
      </c>
      <c r="AS279" s="83" t="s">
        <v>68</v>
      </c>
      <c r="AT279" s="83" t="s">
        <v>87</v>
      </c>
      <c r="AU279" s="83" t="s">
        <v>67</v>
      </c>
      <c r="AV279" s="83" t="s">
        <v>132</v>
      </c>
      <c r="AW279" s="83" t="s">
        <v>72</v>
      </c>
      <c r="AX279" s="83" t="s">
        <v>72</v>
      </c>
      <c r="AY279" s="83" t="s">
        <v>63</v>
      </c>
      <c r="AZ279" s="83" t="s">
        <v>72</v>
      </c>
      <c r="BA279" s="83" t="s">
        <v>72</v>
      </c>
      <c r="BB279" s="83" t="s">
        <v>72</v>
      </c>
      <c r="BC279" s="83" t="s">
        <v>73</v>
      </c>
      <c r="BD279" s="83"/>
      <c r="BE279" s="83" t="s">
        <v>73</v>
      </c>
      <c r="BF279" s="83"/>
      <c r="BG279" s="87" t="s">
        <v>631</v>
      </c>
      <c r="BH279" s="86" t="s">
        <v>60</v>
      </c>
      <c r="BI279" s="76" t="s">
        <v>1415</v>
      </c>
      <c r="BJ279">
        <f t="shared" si="12"/>
        <v>15</v>
      </c>
      <c r="BK279" s="87">
        <f t="shared" si="13"/>
        <v>64</v>
      </c>
      <c r="BL279" s="87"/>
      <c r="BM279" s="86" t="str">
        <f>_xlfn.XLOOKUP(Form_Responses1811121314[[#This Row],[Sekolah School (Cleansed)]],'Quality Check'!$B$11:$B$14,'Quality Check'!$C$11:$C$14,)</f>
        <v>Urban</v>
      </c>
      <c r="BN279" s="86" t="str">
        <f>_xlfn.XLOOKUP(Form_Responses1811121314[[#This Row],[Sekolah School (Cleansed)]],'Quality Check'!$B$11:$B$14,'Quality Check'!$D$11:$D$14,)</f>
        <v>Intervention Group (IG)</v>
      </c>
      <c r="BO279" s="87" t="str">
        <f>_xlfn.XLOOKUP(AS279,'Cleansing - Toothpaste Brand'!A:A,'Cleansing - Toothpaste Brand'!B:B,)</f>
        <v>Colgate</v>
      </c>
      <c r="BP279" s="87"/>
      <c r="BQ27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79" s="86" t="str">
        <f>_xlfn.XLOOKUP(AP279,'Cleansing - Response'!E:E,'Cleansing - Response'!F:F,)</f>
        <v>2 days and more</v>
      </c>
      <c r="BS279" s="86">
        <f>IF(Form_Responses1811121314[[#This Row],[Answer - B1]]="2 days and more",1,0)</f>
        <v>1</v>
      </c>
      <c r="BT279" s="86" t="str">
        <f>_xlfn.XLOOKUP(AQ279,'Cleansing - Response'!E:E,'Cleansing - Response'!F:F,)</f>
        <v>2 days and more</v>
      </c>
      <c r="BU279" s="86">
        <f>IF(Form_Responses1811121314[[#This Row],[Answer - B2]]="2 days and more",1,0)</f>
        <v>1</v>
      </c>
      <c r="BV279" s="86" t="str">
        <f t="shared" si="14"/>
        <v>Ya / Yes</v>
      </c>
      <c r="BW279" s="86">
        <f>IF(Form_Responses1811121314[[#This Row],[Answer - B3]]="Ya / Yes",1,0)</f>
        <v>1</v>
      </c>
      <c r="BX279" s="86" t="str">
        <f>_xlfn.XLOOKUP(AT279,'Cleansing - Response'!E:E,'Cleansing - Response'!F:F,)</f>
        <v>Always</v>
      </c>
      <c r="BY279" s="86">
        <f>IF(Form_Responses1811121314[[#This Row],[Answer - B4]]="Always",1,0)</f>
        <v>1</v>
      </c>
      <c r="BZ279" s="86" t="str">
        <f>_xlfn.XLOOKUP(AU279,'Cleansing - Response'!H:H,'Cleansing - Response'!I:I,)</f>
        <v>Using dental floss at least once</v>
      </c>
      <c r="CA279" s="86">
        <f>IF(Form_Responses1811121314[[#This Row],[Answer - B5]]="Sometimes / When in need",2,IF(Form_Responses1811121314[[#This Row],[Answer - B5]]="Using dental floss at least once",1,0))</f>
        <v>1</v>
      </c>
      <c r="CB279" s="86" t="str">
        <f>_xlfn.XLOOKUP(AV279,'Cleansing - Response'!K:K,'Cleansing - Response'!L:L,)</f>
        <v>Up to 1 time a day</v>
      </c>
      <c r="CC279" s="86">
        <f>IF(Form_Responses1811121314[[#This Row],[Answer - B6]]="More than 1 time a day",1,0)</f>
        <v>0</v>
      </c>
      <c r="CD279" s="86" t="str">
        <f>_xlfn.XLOOKUP(AW279,'Cleansing - Response'!$N:$N,'Cleansing - Response'!$O:$O,)</f>
        <v>Yes / Sometimes</v>
      </c>
      <c r="CE279" s="86">
        <f>IF(Form_Responses1811121314[[#This Row],[Answer - B7-1]]="Yes / Sometimes",1,0)</f>
        <v>1</v>
      </c>
      <c r="CF279" s="86" t="str">
        <f>_xlfn.XLOOKUP(AX279,'Cleansing - Response'!$N:$N,'Cleansing - Response'!$O:$O,)</f>
        <v>Yes / Sometimes</v>
      </c>
      <c r="CG279" s="86">
        <f>IF(Form_Responses1811121314[[#This Row],[Answer - B7-2]]="Yes / Sometimes",1,0)</f>
        <v>1</v>
      </c>
      <c r="CH279" s="86" t="str">
        <f>_xlfn.XLOOKUP(AY279,'Cleansing - Response'!$N:$N,'Cleansing - Response'!$O:$O,)</f>
        <v>Yes / Sometimes</v>
      </c>
      <c r="CI279" s="86">
        <f>IF(Form_Responses1811121314[[#This Row],[Answer - B7-3]]="Yes / Sometimes",1,0)</f>
        <v>1</v>
      </c>
      <c r="CJ279" s="86" t="str">
        <f>_xlfn.XLOOKUP(AZ279,'Cleansing - Response'!$N:$N,'Cleansing - Response'!$O:$O,)</f>
        <v>Yes / Sometimes</v>
      </c>
      <c r="CK279" s="86">
        <f>IF(Form_Responses1811121314[[#This Row],[Answer - B7-4]]="Yes / Sometimes",1,0)</f>
        <v>1</v>
      </c>
      <c r="CL279" s="86" t="str">
        <f>_xlfn.XLOOKUP(BA279,'Cleansing - Response'!$N:$N,'Cleansing - Response'!$O:$O,)</f>
        <v>Yes / Sometimes</v>
      </c>
      <c r="CM279" s="86">
        <f>IF(Form_Responses1811121314[[#This Row],[Answer - B7-5]]="Yes / Sometimes",1,0)</f>
        <v>1</v>
      </c>
      <c r="CN279" s="86" t="str">
        <f>_xlfn.XLOOKUP(BB279,'Cleansing - Response'!$N:$N,'Cleansing - Response'!$O:$O,)</f>
        <v>Yes / Sometimes</v>
      </c>
      <c r="CO279" s="86">
        <f>IF(Form_Responses1811121314[[#This Row],[Answer - B7-6]]="Yes / Sometimes",1,0)</f>
        <v>1</v>
      </c>
      <c r="CP279" s="87" t="str">
        <f>IF(COUNTIF(Form_Responses1811121314[[#This Row],[Answer - B7-1]:[Answer - B7-6]], "Yes / Sometimes") &gt; 4, "More than 4 times","Up to 4 times")</f>
        <v>More than 4 times</v>
      </c>
      <c r="CQ279" s="152">
        <f>IF(Form_Responses1811121314[[#This Row],[Answer - B7 (Overall)]]="More than 4 times",1,0)</f>
        <v>1</v>
      </c>
    </row>
    <row r="280" spans="1:95" ht="13.2" hidden="1" x14ac:dyDescent="0.25">
      <c r="A280" s="82">
        <v>45573.495781817124</v>
      </c>
      <c r="B280" s="83" t="s">
        <v>795</v>
      </c>
      <c r="C280" s="84" t="s">
        <v>796</v>
      </c>
      <c r="D280" s="83">
        <v>100</v>
      </c>
      <c r="E280" s="83">
        <v>0.54</v>
      </c>
      <c r="F280" s="83" t="s">
        <v>423</v>
      </c>
      <c r="G280" s="83" t="s">
        <v>76</v>
      </c>
      <c r="H280" s="83" t="s">
        <v>631</v>
      </c>
      <c r="I280" s="83" t="s">
        <v>63</v>
      </c>
      <c r="J280" s="83" t="s">
        <v>64</v>
      </c>
      <c r="K280" s="83" t="s">
        <v>64</v>
      </c>
      <c r="L280" s="83" t="s">
        <v>64</v>
      </c>
      <c r="M280" s="83" t="s">
        <v>64</v>
      </c>
      <c r="N280" s="83" t="s">
        <v>64</v>
      </c>
      <c r="O280" s="83" t="s">
        <v>64</v>
      </c>
      <c r="P280" s="83" t="s">
        <v>64</v>
      </c>
      <c r="Q280" s="83" t="s">
        <v>64</v>
      </c>
      <c r="R280" s="83" t="s">
        <v>64</v>
      </c>
      <c r="S280" s="83" t="s">
        <v>64</v>
      </c>
      <c r="T280" s="83" t="s">
        <v>64</v>
      </c>
      <c r="U280" s="83" t="s">
        <v>64</v>
      </c>
      <c r="V280" s="83" t="s">
        <v>64</v>
      </c>
      <c r="W280" s="83" t="s">
        <v>64</v>
      </c>
      <c r="X280" s="83" t="s">
        <v>64</v>
      </c>
      <c r="Y280" s="83" t="s">
        <v>64</v>
      </c>
      <c r="Z280" s="83" t="s">
        <v>65</v>
      </c>
      <c r="AA280" s="83" t="s">
        <v>65</v>
      </c>
      <c r="AB280" s="83" t="s">
        <v>65</v>
      </c>
      <c r="AC280" s="83" t="s">
        <v>66</v>
      </c>
      <c r="AD280" s="83" t="s">
        <v>65</v>
      </c>
      <c r="AE280" s="83" t="s">
        <v>66</v>
      </c>
      <c r="AF280" s="83" t="s">
        <v>66</v>
      </c>
      <c r="AG280" s="83" t="s">
        <v>65</v>
      </c>
      <c r="AH280" s="83" t="s">
        <v>66</v>
      </c>
      <c r="AI280" s="83" t="s">
        <v>101</v>
      </c>
      <c r="AJ280" s="83" t="s">
        <v>65</v>
      </c>
      <c r="AK280" s="83" t="s">
        <v>66</v>
      </c>
      <c r="AL280" s="83" t="s">
        <v>66</v>
      </c>
      <c r="AM280" s="83" t="s">
        <v>66</v>
      </c>
      <c r="AN280" s="83" t="s">
        <v>66</v>
      </c>
      <c r="AO280" s="83" t="s">
        <v>66</v>
      </c>
      <c r="AP280" s="83" t="s">
        <v>67</v>
      </c>
      <c r="AQ280" s="83" t="s">
        <v>67</v>
      </c>
      <c r="AR280" s="83" t="s">
        <v>63</v>
      </c>
      <c r="AS280" s="83" t="s">
        <v>68</v>
      </c>
      <c r="AT280" s="83" t="s">
        <v>87</v>
      </c>
      <c r="AU280" s="83" t="s">
        <v>93</v>
      </c>
      <c r="AV280" s="83" t="s">
        <v>71</v>
      </c>
      <c r="AW280" s="83" t="s">
        <v>73</v>
      </c>
      <c r="AX280" s="83" t="s">
        <v>73</v>
      </c>
      <c r="AY280" s="83" t="s">
        <v>72</v>
      </c>
      <c r="AZ280" s="83" t="s">
        <v>72</v>
      </c>
      <c r="BA280" s="83" t="s">
        <v>73</v>
      </c>
      <c r="BB280" s="83" t="s">
        <v>73</v>
      </c>
      <c r="BC280" s="83" t="s">
        <v>73</v>
      </c>
      <c r="BD280" s="83"/>
      <c r="BE280" s="83" t="s">
        <v>73</v>
      </c>
      <c r="BF280" s="83"/>
      <c r="BG280" s="87" t="s">
        <v>631</v>
      </c>
      <c r="BH280" s="86" t="s">
        <v>60</v>
      </c>
      <c r="BI280" s="76" t="s">
        <v>1414</v>
      </c>
      <c r="BJ280">
        <f t="shared" si="12"/>
        <v>15</v>
      </c>
      <c r="BK280" s="87">
        <f t="shared" si="13"/>
        <v>55</v>
      </c>
      <c r="BL280" s="87"/>
      <c r="BM280" s="86" t="str">
        <f>_xlfn.XLOOKUP(Form_Responses1811121314[[#This Row],[Sekolah School (Cleansed)]],'Quality Check'!$B$11:$B$14,'Quality Check'!$C$11:$C$14,)</f>
        <v>Urban</v>
      </c>
      <c r="BN280" s="86" t="str">
        <f>_xlfn.XLOOKUP(Form_Responses1811121314[[#This Row],[Sekolah School (Cleansed)]],'Quality Check'!$B$11:$B$14,'Quality Check'!$D$11:$D$14,)</f>
        <v>Intervention Group (IG)</v>
      </c>
      <c r="BO280" s="87" t="str">
        <f>_xlfn.XLOOKUP(AS280,'Cleansing - Toothpaste Brand'!A:A,'Cleansing - Toothpaste Brand'!B:B,)</f>
        <v>Colgate</v>
      </c>
      <c r="BP280" s="87"/>
      <c r="BQ28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80" s="86" t="str">
        <f>_xlfn.XLOOKUP(AP280,'Cleansing - Response'!E:E,'Cleansing - Response'!F:F,)</f>
        <v>2 days and more</v>
      </c>
      <c r="BS280" s="86">
        <f>IF(Form_Responses1811121314[[#This Row],[Answer - B1]]="2 days and more",1,0)</f>
        <v>1</v>
      </c>
      <c r="BT280" s="86" t="str">
        <f>_xlfn.XLOOKUP(AQ280,'Cleansing - Response'!E:E,'Cleansing - Response'!F:F,)</f>
        <v>2 days and more</v>
      </c>
      <c r="BU280" s="86">
        <f>IF(Form_Responses1811121314[[#This Row],[Answer - B2]]="2 days and more",1,0)</f>
        <v>1</v>
      </c>
      <c r="BV280" s="86" t="str">
        <f t="shared" si="14"/>
        <v>Ya / Yes</v>
      </c>
      <c r="BW280" s="86">
        <f>IF(Form_Responses1811121314[[#This Row],[Answer - B3]]="Ya / Yes",1,0)</f>
        <v>1</v>
      </c>
      <c r="BX280" s="86" t="str">
        <f>_xlfn.XLOOKUP(AT280,'Cleansing - Response'!E:E,'Cleansing - Response'!F:F,)</f>
        <v>Always</v>
      </c>
      <c r="BY280" s="86">
        <f>IF(Form_Responses1811121314[[#This Row],[Answer - B4]]="Always",1,0)</f>
        <v>1</v>
      </c>
      <c r="BZ280" s="86" t="str">
        <f>_xlfn.XLOOKUP(AU280,'Cleansing - Response'!H:H,'Cleansing - Response'!I:I,)</f>
        <v>Not using dental floss</v>
      </c>
      <c r="CA280" s="86">
        <f>IF(Form_Responses1811121314[[#This Row],[Answer - B5]]="Sometimes / When in need",2,IF(Form_Responses1811121314[[#This Row],[Answer - B5]]="Using dental floss at least once",1,0))</f>
        <v>0</v>
      </c>
      <c r="CB280" s="86" t="str">
        <f>_xlfn.XLOOKUP(AV280,'Cleansing - Response'!K:K,'Cleansing - Response'!L:L,)</f>
        <v>Up to 1 time a day</v>
      </c>
      <c r="CC280" s="86">
        <f>IF(Form_Responses1811121314[[#This Row],[Answer - B6]]="More than 1 time a day",1,0)</f>
        <v>0</v>
      </c>
      <c r="CD280" s="86" t="str">
        <f>_xlfn.XLOOKUP(AW280,'Cleansing - Response'!$N:$N,'Cleansing - Response'!$O:$O,)</f>
        <v>No</v>
      </c>
      <c r="CE280" s="86">
        <f>IF(Form_Responses1811121314[[#This Row],[Answer - B7-1]]="Yes / Sometimes",1,0)</f>
        <v>0</v>
      </c>
      <c r="CF280" s="86" t="str">
        <f>_xlfn.XLOOKUP(AX280,'Cleansing - Response'!$N:$N,'Cleansing - Response'!$O:$O,)</f>
        <v>No</v>
      </c>
      <c r="CG280" s="86">
        <f>IF(Form_Responses1811121314[[#This Row],[Answer - B7-2]]="Yes / Sometimes",1,0)</f>
        <v>0</v>
      </c>
      <c r="CH280" s="86" t="str">
        <f>_xlfn.XLOOKUP(AY280,'Cleansing - Response'!$N:$N,'Cleansing - Response'!$O:$O,)</f>
        <v>Yes / Sometimes</v>
      </c>
      <c r="CI280" s="86">
        <f>IF(Form_Responses1811121314[[#This Row],[Answer - B7-3]]="Yes / Sometimes",1,0)</f>
        <v>1</v>
      </c>
      <c r="CJ280" s="86" t="str">
        <f>_xlfn.XLOOKUP(AZ280,'Cleansing - Response'!$N:$N,'Cleansing - Response'!$O:$O,)</f>
        <v>Yes / Sometimes</v>
      </c>
      <c r="CK280" s="86">
        <f>IF(Form_Responses1811121314[[#This Row],[Answer - B7-4]]="Yes / Sometimes",1,0)</f>
        <v>1</v>
      </c>
      <c r="CL280" s="86" t="str">
        <f>_xlfn.XLOOKUP(BA280,'Cleansing - Response'!$N:$N,'Cleansing - Response'!$O:$O,)</f>
        <v>No</v>
      </c>
      <c r="CM280" s="86">
        <f>IF(Form_Responses1811121314[[#This Row],[Answer - B7-5]]="Yes / Sometimes",1,0)</f>
        <v>0</v>
      </c>
      <c r="CN280" s="86" t="str">
        <f>_xlfn.XLOOKUP(BB280,'Cleansing - Response'!$N:$N,'Cleansing - Response'!$O:$O,)</f>
        <v>No</v>
      </c>
      <c r="CO280" s="86">
        <f>IF(Form_Responses1811121314[[#This Row],[Answer - B7-6]]="Yes / Sometimes",1,0)</f>
        <v>0</v>
      </c>
      <c r="CP280" s="87" t="str">
        <f>IF(COUNTIF(Form_Responses1811121314[[#This Row],[Answer - B7-1]:[Answer - B7-6]], "Yes / Sometimes") &gt; 4, "More than 4 times","Up to 4 times")</f>
        <v>Up to 4 times</v>
      </c>
      <c r="CQ280" s="152">
        <f>IF(Form_Responses1811121314[[#This Row],[Answer - B7 (Overall)]]="More than 4 times",1,0)</f>
        <v>0</v>
      </c>
    </row>
    <row r="281" spans="1:95" ht="13.2" hidden="1" x14ac:dyDescent="0.25">
      <c r="A281" s="82">
        <v>45573.496779814814</v>
      </c>
      <c r="B281" s="83" t="s">
        <v>797</v>
      </c>
      <c r="C281" s="84" t="s">
        <v>798</v>
      </c>
      <c r="D281" s="83">
        <v>40.74</v>
      </c>
      <c r="E281" s="83">
        <v>0.08</v>
      </c>
      <c r="F281" s="83" t="s">
        <v>423</v>
      </c>
      <c r="G281" s="83" t="s">
        <v>76</v>
      </c>
      <c r="H281" s="83" t="s">
        <v>614</v>
      </c>
      <c r="I281" s="83" t="s">
        <v>63</v>
      </c>
      <c r="J281" s="83" t="s">
        <v>64</v>
      </c>
      <c r="K281" s="83" t="s">
        <v>64</v>
      </c>
      <c r="L281" s="83" t="s">
        <v>64</v>
      </c>
      <c r="M281" s="83" t="s">
        <v>78</v>
      </c>
      <c r="N281" s="83" t="s">
        <v>64</v>
      </c>
      <c r="O281" s="83" t="s">
        <v>64</v>
      </c>
      <c r="P281" s="83" t="s">
        <v>84</v>
      </c>
      <c r="Q281" s="83" t="s">
        <v>64</v>
      </c>
      <c r="R281" s="83" t="s">
        <v>64</v>
      </c>
      <c r="S281" s="83" t="s">
        <v>64</v>
      </c>
      <c r="T281" s="83" t="s">
        <v>64</v>
      </c>
      <c r="U281" s="83" t="s">
        <v>84</v>
      </c>
      <c r="V281" s="83" t="s">
        <v>64</v>
      </c>
      <c r="W281" s="83" t="s">
        <v>64</v>
      </c>
      <c r="X281" s="83" t="s">
        <v>64</v>
      </c>
      <c r="Y281" s="83" t="s">
        <v>64</v>
      </c>
      <c r="Z281" s="83" t="s">
        <v>65</v>
      </c>
      <c r="AA281" s="83" t="s">
        <v>65</v>
      </c>
      <c r="AB281" s="83" t="s">
        <v>66</v>
      </c>
      <c r="AC281" s="83" t="s">
        <v>66</v>
      </c>
      <c r="AD281" s="83" t="s">
        <v>66</v>
      </c>
      <c r="AE281" s="83" t="s">
        <v>66</v>
      </c>
      <c r="AF281" s="83" t="s">
        <v>66</v>
      </c>
      <c r="AG281" s="83" t="s">
        <v>65</v>
      </c>
      <c r="AH281" s="83" t="s">
        <v>66</v>
      </c>
      <c r="AI281" s="83" t="s">
        <v>101</v>
      </c>
      <c r="AJ281" s="83" t="s">
        <v>65</v>
      </c>
      <c r="AK281" s="83" t="s">
        <v>66</v>
      </c>
      <c r="AL281" s="83" t="s">
        <v>66</v>
      </c>
      <c r="AM281" s="83" t="s">
        <v>66</v>
      </c>
      <c r="AN281" s="83" t="s">
        <v>66</v>
      </c>
      <c r="AO281" s="83" t="s">
        <v>66</v>
      </c>
      <c r="AP281" s="83" t="s">
        <v>67</v>
      </c>
      <c r="AQ281" s="83" t="s">
        <v>67</v>
      </c>
      <c r="AR281" s="83" t="s">
        <v>86</v>
      </c>
      <c r="AS281" s="83" t="s">
        <v>68</v>
      </c>
      <c r="AT281" s="83" t="s">
        <v>87</v>
      </c>
      <c r="AU281" s="83" t="s">
        <v>70</v>
      </c>
      <c r="AV281" s="83" t="s">
        <v>132</v>
      </c>
      <c r="AW281" s="83" t="s">
        <v>73</v>
      </c>
      <c r="AX281" s="83" t="s">
        <v>72</v>
      </c>
      <c r="AY281" s="83" t="s">
        <v>73</v>
      </c>
      <c r="AZ281" s="83" t="s">
        <v>72</v>
      </c>
      <c r="BA281" s="83" t="s">
        <v>73</v>
      </c>
      <c r="BB281" s="83" t="s">
        <v>73</v>
      </c>
      <c r="BC281" s="83" t="s">
        <v>73</v>
      </c>
      <c r="BD281" s="83"/>
      <c r="BE281" s="83" t="s">
        <v>73</v>
      </c>
      <c r="BF281" s="83"/>
      <c r="BG281" s="87" t="s">
        <v>631</v>
      </c>
      <c r="BH281" s="86" t="s">
        <v>60</v>
      </c>
      <c r="BI281" s="76" t="s">
        <v>1414</v>
      </c>
      <c r="BJ281">
        <f t="shared" si="12"/>
        <v>14</v>
      </c>
      <c r="BK281" s="87">
        <f t="shared" si="13"/>
        <v>53</v>
      </c>
      <c r="BL281" s="87"/>
      <c r="BM281" s="86" t="str">
        <f>_xlfn.XLOOKUP(Form_Responses1811121314[[#This Row],[Sekolah School (Cleansed)]],'Quality Check'!$B$11:$B$14,'Quality Check'!$C$11:$C$14,)</f>
        <v>Urban</v>
      </c>
      <c r="BN281" s="86" t="str">
        <f>_xlfn.XLOOKUP(Form_Responses1811121314[[#This Row],[Sekolah School (Cleansed)]],'Quality Check'!$B$11:$B$14,'Quality Check'!$D$11:$D$14,)</f>
        <v>Intervention Group (IG)</v>
      </c>
      <c r="BO281" s="87" t="str">
        <f>_xlfn.XLOOKUP(AS281,'Cleansing - Toothpaste Brand'!A:A,'Cleansing - Toothpaste Brand'!B:B,)</f>
        <v>Colgate</v>
      </c>
      <c r="BP281" s="87"/>
      <c r="BQ28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81" s="86" t="str">
        <f>_xlfn.XLOOKUP(AP281,'Cleansing - Response'!E:E,'Cleansing - Response'!F:F,)</f>
        <v>2 days and more</v>
      </c>
      <c r="BS281" s="86">
        <f>IF(Form_Responses1811121314[[#This Row],[Answer - B1]]="2 days and more",1,0)</f>
        <v>1</v>
      </c>
      <c r="BT281" s="86" t="str">
        <f>_xlfn.XLOOKUP(AQ281,'Cleansing - Response'!E:E,'Cleansing - Response'!F:F,)</f>
        <v>2 days and more</v>
      </c>
      <c r="BU281" s="86">
        <f>IF(Form_Responses1811121314[[#This Row],[Answer - B2]]="2 days and more",1,0)</f>
        <v>1</v>
      </c>
      <c r="BV281" s="86" t="str">
        <f t="shared" si="14"/>
        <v>Ya / Yes</v>
      </c>
      <c r="BW281" s="86">
        <f>IF(Form_Responses1811121314[[#This Row],[Answer - B3]]="Ya / Yes",1,0)</f>
        <v>1</v>
      </c>
      <c r="BX281" s="86" t="str">
        <f>_xlfn.XLOOKUP(AT281,'Cleansing - Response'!E:E,'Cleansing - Response'!F:F,)</f>
        <v>Always</v>
      </c>
      <c r="BY281" s="86">
        <f>IF(Form_Responses1811121314[[#This Row],[Answer - B4]]="Always",1,0)</f>
        <v>1</v>
      </c>
      <c r="BZ281" s="86" t="str">
        <f>_xlfn.XLOOKUP(AU281,'Cleansing - Response'!H:H,'Cleansing - Response'!I:I,)</f>
        <v>Sometimes / When in need</v>
      </c>
      <c r="CA281" s="86">
        <f>IF(Form_Responses1811121314[[#This Row],[Answer - B5]]="Sometimes / When in need",2,IF(Form_Responses1811121314[[#This Row],[Answer - B5]]="Using dental floss at least once",1,0))</f>
        <v>2</v>
      </c>
      <c r="CB281" s="86" t="str">
        <f>_xlfn.XLOOKUP(AV281,'Cleansing - Response'!K:K,'Cleansing - Response'!L:L,)</f>
        <v>Up to 1 time a day</v>
      </c>
      <c r="CC281" s="86">
        <f>IF(Form_Responses1811121314[[#This Row],[Answer - B6]]="More than 1 time a day",1,0)</f>
        <v>0</v>
      </c>
      <c r="CD281" s="86" t="str">
        <f>_xlfn.XLOOKUP(AW281,'Cleansing - Response'!$N:$N,'Cleansing - Response'!$O:$O,)</f>
        <v>No</v>
      </c>
      <c r="CE281" s="86">
        <f>IF(Form_Responses1811121314[[#This Row],[Answer - B7-1]]="Yes / Sometimes",1,0)</f>
        <v>0</v>
      </c>
      <c r="CF281" s="86" t="str">
        <f>_xlfn.XLOOKUP(AX281,'Cleansing - Response'!$N:$N,'Cleansing - Response'!$O:$O,)</f>
        <v>Yes / Sometimes</v>
      </c>
      <c r="CG281" s="86">
        <f>IF(Form_Responses1811121314[[#This Row],[Answer - B7-2]]="Yes / Sometimes",1,0)</f>
        <v>1</v>
      </c>
      <c r="CH281" s="86" t="str">
        <f>_xlfn.XLOOKUP(AY281,'Cleansing - Response'!$N:$N,'Cleansing - Response'!$O:$O,)</f>
        <v>No</v>
      </c>
      <c r="CI281" s="86">
        <f>IF(Form_Responses1811121314[[#This Row],[Answer - B7-3]]="Yes / Sometimes",1,0)</f>
        <v>0</v>
      </c>
      <c r="CJ281" s="86" t="str">
        <f>_xlfn.XLOOKUP(AZ281,'Cleansing - Response'!$N:$N,'Cleansing - Response'!$O:$O,)</f>
        <v>Yes / Sometimes</v>
      </c>
      <c r="CK281" s="86">
        <f>IF(Form_Responses1811121314[[#This Row],[Answer - B7-4]]="Yes / Sometimes",1,0)</f>
        <v>1</v>
      </c>
      <c r="CL281" s="86" t="str">
        <f>_xlfn.XLOOKUP(BA281,'Cleansing - Response'!$N:$N,'Cleansing - Response'!$O:$O,)</f>
        <v>No</v>
      </c>
      <c r="CM281" s="86">
        <f>IF(Form_Responses1811121314[[#This Row],[Answer - B7-5]]="Yes / Sometimes",1,0)</f>
        <v>0</v>
      </c>
      <c r="CN281" s="86" t="str">
        <f>_xlfn.XLOOKUP(BB281,'Cleansing - Response'!$N:$N,'Cleansing - Response'!$O:$O,)</f>
        <v>No</v>
      </c>
      <c r="CO281" s="86">
        <f>IF(Form_Responses1811121314[[#This Row],[Answer - B7-6]]="Yes / Sometimes",1,0)</f>
        <v>0</v>
      </c>
      <c r="CP281" s="87" t="str">
        <f>IF(COUNTIF(Form_Responses1811121314[[#This Row],[Answer - B7-1]:[Answer - B7-6]], "Yes / Sometimes") &gt; 4, "More than 4 times","Up to 4 times")</f>
        <v>Up to 4 times</v>
      </c>
      <c r="CQ281" s="152">
        <f>IF(Form_Responses1811121314[[#This Row],[Answer - B7 (Overall)]]="More than 4 times",1,0)</f>
        <v>0</v>
      </c>
    </row>
    <row r="282" spans="1:95" ht="13.2" hidden="1" x14ac:dyDescent="0.25">
      <c r="A282" s="82">
        <v>45573.497688321761</v>
      </c>
      <c r="B282" s="83" t="s">
        <v>799</v>
      </c>
      <c r="C282" s="84" t="s">
        <v>800</v>
      </c>
      <c r="D282" s="83">
        <v>44.6</v>
      </c>
      <c r="E282" s="83">
        <v>0.25</v>
      </c>
      <c r="F282" s="83" t="s">
        <v>423</v>
      </c>
      <c r="G282" s="83" t="s">
        <v>291</v>
      </c>
      <c r="H282" s="83" t="s">
        <v>614</v>
      </c>
      <c r="I282" s="83" t="s">
        <v>63</v>
      </c>
      <c r="J282" s="83" t="s">
        <v>64</v>
      </c>
      <c r="K282" s="83" t="s">
        <v>64</v>
      </c>
      <c r="L282" s="83" t="s">
        <v>64</v>
      </c>
      <c r="M282" s="83" t="s">
        <v>78</v>
      </c>
      <c r="N282" s="83" t="s">
        <v>64</v>
      </c>
      <c r="O282" s="83" t="s">
        <v>64</v>
      </c>
      <c r="P282" s="83" t="s">
        <v>64</v>
      </c>
      <c r="Q282" s="83" t="s">
        <v>84</v>
      </c>
      <c r="R282" s="83" t="s">
        <v>64</v>
      </c>
      <c r="S282" s="83" t="s">
        <v>64</v>
      </c>
      <c r="T282" s="83" t="s">
        <v>64</v>
      </c>
      <c r="U282" s="83" t="s">
        <v>64</v>
      </c>
      <c r="V282" s="83" t="s">
        <v>64</v>
      </c>
      <c r="W282" s="83" t="s">
        <v>64</v>
      </c>
      <c r="X282" s="83" t="s">
        <v>64</v>
      </c>
      <c r="Y282" s="83" t="s">
        <v>64</v>
      </c>
      <c r="Z282" s="83" t="s">
        <v>65</v>
      </c>
      <c r="AA282" s="83" t="s">
        <v>65</v>
      </c>
      <c r="AB282" s="83" t="s">
        <v>65</v>
      </c>
      <c r="AC282" s="83" t="s">
        <v>65</v>
      </c>
      <c r="AD282" s="83" t="s">
        <v>65</v>
      </c>
      <c r="AE282" s="83" t="s">
        <v>65</v>
      </c>
      <c r="AF282" s="83" t="s">
        <v>65</v>
      </c>
      <c r="AG282" s="83" t="s">
        <v>65</v>
      </c>
      <c r="AH282" s="83" t="s">
        <v>79</v>
      </c>
      <c r="AI282" s="83" t="s">
        <v>79</v>
      </c>
      <c r="AJ282" s="83" t="s">
        <v>65</v>
      </c>
      <c r="AK282" s="83" t="s">
        <v>65</v>
      </c>
      <c r="AL282" s="83" t="s">
        <v>65</v>
      </c>
      <c r="AM282" s="83" t="s">
        <v>65</v>
      </c>
      <c r="AN282" s="83" t="s">
        <v>66</v>
      </c>
      <c r="AO282" s="83" t="s">
        <v>65</v>
      </c>
      <c r="AP282" s="83" t="s">
        <v>80</v>
      </c>
      <c r="AQ282" s="83" t="s">
        <v>80</v>
      </c>
      <c r="AR282" s="83" t="s">
        <v>63</v>
      </c>
      <c r="AS282" s="83" t="s">
        <v>68</v>
      </c>
      <c r="AT282" s="83" t="s">
        <v>69</v>
      </c>
      <c r="AU282" s="83" t="s">
        <v>93</v>
      </c>
      <c r="AV282" s="83" t="s">
        <v>71</v>
      </c>
      <c r="AW282" s="83" t="s">
        <v>72</v>
      </c>
      <c r="AX282" s="83" t="s">
        <v>73</v>
      </c>
      <c r="AY282" s="83" t="s">
        <v>73</v>
      </c>
      <c r="AZ282" s="83" t="s">
        <v>72</v>
      </c>
      <c r="BA282" s="83" t="s">
        <v>73</v>
      </c>
      <c r="BB282" s="83" t="s">
        <v>72</v>
      </c>
      <c r="BC282" s="83" t="s">
        <v>73</v>
      </c>
      <c r="BD282" s="83"/>
      <c r="BE282" s="83" t="s">
        <v>73</v>
      </c>
      <c r="BF282" s="83"/>
      <c r="BG282" s="87" t="s">
        <v>631</v>
      </c>
      <c r="BH282" s="86" t="s">
        <v>60</v>
      </c>
      <c r="BI282" s="76" t="s">
        <v>1414</v>
      </c>
      <c r="BJ282">
        <f t="shared" si="12"/>
        <v>15</v>
      </c>
      <c r="BK282" s="87">
        <f t="shared" si="13"/>
        <v>60</v>
      </c>
      <c r="BL282" s="87"/>
      <c r="BM282" s="86" t="str">
        <f>_xlfn.XLOOKUP(Form_Responses1811121314[[#This Row],[Sekolah School (Cleansed)]],'Quality Check'!$B$11:$B$14,'Quality Check'!$C$11:$C$14,)</f>
        <v>Urban</v>
      </c>
      <c r="BN282" s="86" t="str">
        <f>_xlfn.XLOOKUP(Form_Responses1811121314[[#This Row],[Sekolah School (Cleansed)]],'Quality Check'!$B$11:$B$14,'Quality Check'!$D$11:$D$14,)</f>
        <v>Intervention Group (IG)</v>
      </c>
      <c r="BO282" s="87" t="str">
        <f>_xlfn.XLOOKUP(AS282,'Cleansing - Toothpaste Brand'!A:A,'Cleansing - Toothpaste Brand'!B:B,)</f>
        <v>Colgate</v>
      </c>
      <c r="BP282" s="87"/>
      <c r="BQ28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82" s="86" t="str">
        <f>_xlfn.XLOOKUP(AP282,'Cleansing - Response'!E:E,'Cleansing - Response'!F:F,)</f>
        <v>Less than 2 days</v>
      </c>
      <c r="BS282" s="86">
        <f>IF(Form_Responses1811121314[[#This Row],[Answer - B1]]="2 days and more",1,0)</f>
        <v>0</v>
      </c>
      <c r="BT282" s="86" t="str">
        <f>_xlfn.XLOOKUP(AQ282,'Cleansing - Response'!E:E,'Cleansing - Response'!F:F,)</f>
        <v>Less than 2 days</v>
      </c>
      <c r="BU282" s="86">
        <f>IF(Form_Responses1811121314[[#This Row],[Answer - B2]]="2 days and more",1,0)</f>
        <v>0</v>
      </c>
      <c r="BV282" s="86" t="str">
        <f t="shared" si="14"/>
        <v>Ya / Yes</v>
      </c>
      <c r="BW282" s="86">
        <f>IF(Form_Responses1811121314[[#This Row],[Answer - B3]]="Ya / Yes",1,0)</f>
        <v>1</v>
      </c>
      <c r="BX282" s="86" t="str">
        <f>_xlfn.XLOOKUP(AT282,'Cleansing - Response'!E:E,'Cleansing - Response'!F:F,)</f>
        <v>Rarely / Sometimes</v>
      </c>
      <c r="BY282" s="86">
        <f>IF(Form_Responses1811121314[[#This Row],[Answer - B4]]="Always",1,0)</f>
        <v>0</v>
      </c>
      <c r="BZ282" s="86" t="str">
        <f>_xlfn.XLOOKUP(AU282,'Cleansing - Response'!H:H,'Cleansing - Response'!I:I,)</f>
        <v>Not using dental floss</v>
      </c>
      <c r="CA282" s="86">
        <f>IF(Form_Responses1811121314[[#This Row],[Answer - B5]]="Sometimes / When in need",2,IF(Form_Responses1811121314[[#This Row],[Answer - B5]]="Using dental floss at least once",1,0))</f>
        <v>0</v>
      </c>
      <c r="CB282" s="86" t="str">
        <f>_xlfn.XLOOKUP(AV282,'Cleansing - Response'!K:K,'Cleansing - Response'!L:L,)</f>
        <v>Up to 1 time a day</v>
      </c>
      <c r="CC282" s="86">
        <f>IF(Form_Responses1811121314[[#This Row],[Answer - B6]]="More than 1 time a day",1,0)</f>
        <v>0</v>
      </c>
      <c r="CD282" s="86" t="str">
        <f>_xlfn.XLOOKUP(AW282,'Cleansing - Response'!$N:$N,'Cleansing - Response'!$O:$O,)</f>
        <v>Yes / Sometimes</v>
      </c>
      <c r="CE282" s="86">
        <f>IF(Form_Responses1811121314[[#This Row],[Answer - B7-1]]="Yes / Sometimes",1,0)</f>
        <v>1</v>
      </c>
      <c r="CF282" s="86" t="str">
        <f>_xlfn.XLOOKUP(AX282,'Cleansing - Response'!$N:$N,'Cleansing - Response'!$O:$O,)</f>
        <v>No</v>
      </c>
      <c r="CG282" s="86">
        <f>IF(Form_Responses1811121314[[#This Row],[Answer - B7-2]]="Yes / Sometimes",1,0)</f>
        <v>0</v>
      </c>
      <c r="CH282" s="86" t="str">
        <f>_xlfn.XLOOKUP(AY282,'Cleansing - Response'!$N:$N,'Cleansing - Response'!$O:$O,)</f>
        <v>No</v>
      </c>
      <c r="CI282" s="86">
        <f>IF(Form_Responses1811121314[[#This Row],[Answer - B7-3]]="Yes / Sometimes",1,0)</f>
        <v>0</v>
      </c>
      <c r="CJ282" s="86" t="str">
        <f>_xlfn.XLOOKUP(AZ282,'Cleansing - Response'!$N:$N,'Cleansing - Response'!$O:$O,)</f>
        <v>Yes / Sometimes</v>
      </c>
      <c r="CK282" s="86">
        <f>IF(Form_Responses1811121314[[#This Row],[Answer - B7-4]]="Yes / Sometimes",1,0)</f>
        <v>1</v>
      </c>
      <c r="CL282" s="86" t="str">
        <f>_xlfn.XLOOKUP(BA282,'Cleansing - Response'!$N:$N,'Cleansing - Response'!$O:$O,)</f>
        <v>No</v>
      </c>
      <c r="CM282" s="86">
        <f>IF(Form_Responses1811121314[[#This Row],[Answer - B7-5]]="Yes / Sometimes",1,0)</f>
        <v>0</v>
      </c>
      <c r="CN282" s="86" t="str">
        <f>_xlfn.XLOOKUP(BB282,'Cleansing - Response'!$N:$N,'Cleansing - Response'!$O:$O,)</f>
        <v>Yes / Sometimes</v>
      </c>
      <c r="CO282" s="86">
        <f>IF(Form_Responses1811121314[[#This Row],[Answer - B7-6]]="Yes / Sometimes",1,0)</f>
        <v>1</v>
      </c>
      <c r="CP282" s="87" t="str">
        <f>IF(COUNTIF(Form_Responses1811121314[[#This Row],[Answer - B7-1]:[Answer - B7-6]], "Yes / Sometimes") &gt; 4, "More than 4 times","Up to 4 times")</f>
        <v>Up to 4 times</v>
      </c>
      <c r="CQ282" s="152">
        <f>IF(Form_Responses1811121314[[#This Row],[Answer - B7 (Overall)]]="More than 4 times",1,0)</f>
        <v>0</v>
      </c>
    </row>
    <row r="283" spans="1:95" ht="13.2" hidden="1" x14ac:dyDescent="0.25">
      <c r="A283" s="82">
        <v>45573.499818819444</v>
      </c>
      <c r="B283" s="83" t="s">
        <v>801</v>
      </c>
      <c r="C283" s="84" t="s">
        <v>802</v>
      </c>
      <c r="D283" s="83">
        <v>100</v>
      </c>
      <c r="E283" s="83">
        <v>0.67</v>
      </c>
      <c r="F283" s="83" t="s">
        <v>423</v>
      </c>
      <c r="G283" s="83" t="s">
        <v>539</v>
      </c>
      <c r="H283" s="83" t="s">
        <v>683</v>
      </c>
      <c r="I283" s="83" t="s">
        <v>63</v>
      </c>
      <c r="J283" s="83" t="s">
        <v>64</v>
      </c>
      <c r="K283" s="83" t="s">
        <v>64</v>
      </c>
      <c r="L283" s="83" t="s">
        <v>64</v>
      </c>
      <c r="M283" s="83" t="s">
        <v>78</v>
      </c>
      <c r="N283" s="83" t="s">
        <v>64</v>
      </c>
      <c r="O283" s="83" t="s">
        <v>84</v>
      </c>
      <c r="P283" s="83" t="s">
        <v>84</v>
      </c>
      <c r="Q283" s="83" t="s">
        <v>64</v>
      </c>
      <c r="R283" s="83" t="s">
        <v>64</v>
      </c>
      <c r="S283" s="83" t="s">
        <v>64</v>
      </c>
      <c r="T283" s="83" t="s">
        <v>64</v>
      </c>
      <c r="U283" s="83" t="s">
        <v>64</v>
      </c>
      <c r="V283" s="83" t="s">
        <v>84</v>
      </c>
      <c r="W283" s="83" t="s">
        <v>84</v>
      </c>
      <c r="X283" s="83" t="s">
        <v>64</v>
      </c>
      <c r="Y283" s="83" t="s">
        <v>64</v>
      </c>
      <c r="Z283" s="83" t="s">
        <v>65</v>
      </c>
      <c r="AA283" s="83" t="s">
        <v>65</v>
      </c>
      <c r="AB283" s="83" t="s">
        <v>65</v>
      </c>
      <c r="AC283" s="83" t="s">
        <v>65</v>
      </c>
      <c r="AD283" s="83" t="s">
        <v>65</v>
      </c>
      <c r="AE283" s="83" t="s">
        <v>65</v>
      </c>
      <c r="AF283" s="83" t="s">
        <v>66</v>
      </c>
      <c r="AG283" s="83" t="s">
        <v>65</v>
      </c>
      <c r="AH283" s="83" t="s">
        <v>65</v>
      </c>
      <c r="AI283" s="83" t="s">
        <v>65</v>
      </c>
      <c r="AJ283" s="83" t="s">
        <v>65</v>
      </c>
      <c r="AK283" s="83" t="s">
        <v>65</v>
      </c>
      <c r="AL283" s="83" t="s">
        <v>65</v>
      </c>
      <c r="AM283" s="83" t="s">
        <v>65</v>
      </c>
      <c r="AN283" s="83" t="s">
        <v>65</v>
      </c>
      <c r="AO283" s="83" t="s">
        <v>65</v>
      </c>
      <c r="AP283" s="83" t="s">
        <v>67</v>
      </c>
      <c r="AQ283" s="83" t="s">
        <v>67</v>
      </c>
      <c r="AR283" s="83" t="s">
        <v>86</v>
      </c>
      <c r="AS283" s="83" t="s">
        <v>803</v>
      </c>
      <c r="AT283" s="83" t="s">
        <v>87</v>
      </c>
      <c r="AU283" s="83" t="s">
        <v>70</v>
      </c>
      <c r="AV283" s="83" t="s">
        <v>71</v>
      </c>
      <c r="AW283" s="83" t="s">
        <v>73</v>
      </c>
      <c r="AX283" s="83" t="s">
        <v>73</v>
      </c>
      <c r="AY283" s="83" t="s">
        <v>73</v>
      </c>
      <c r="AZ283" s="83" t="s">
        <v>72</v>
      </c>
      <c r="BA283" s="83" t="s">
        <v>72</v>
      </c>
      <c r="BB283" s="83" t="s">
        <v>73</v>
      </c>
      <c r="BC283" s="83" t="s">
        <v>73</v>
      </c>
      <c r="BD283" s="83"/>
      <c r="BE283" s="83" t="s">
        <v>73</v>
      </c>
      <c r="BF283" s="83"/>
      <c r="BG283" s="87" t="s">
        <v>631</v>
      </c>
      <c r="BH283" s="86" t="s">
        <v>60</v>
      </c>
      <c r="BI283" s="76" t="s">
        <v>1414</v>
      </c>
      <c r="BJ283">
        <f t="shared" si="12"/>
        <v>12</v>
      </c>
      <c r="BK283" s="87">
        <f t="shared" si="13"/>
        <v>60</v>
      </c>
      <c r="BL283" s="87"/>
      <c r="BM283" s="86" t="str">
        <f>_xlfn.XLOOKUP(Form_Responses1811121314[[#This Row],[Sekolah School (Cleansed)]],'Quality Check'!$B$11:$B$14,'Quality Check'!$C$11:$C$14,)</f>
        <v>Urban</v>
      </c>
      <c r="BN283" s="86" t="str">
        <f>_xlfn.XLOOKUP(Form_Responses1811121314[[#This Row],[Sekolah School (Cleansed)]],'Quality Check'!$B$11:$B$14,'Quality Check'!$D$11:$D$14,)</f>
        <v>Intervention Group (IG)</v>
      </c>
      <c r="BO283" s="87" t="str">
        <f>_xlfn.XLOOKUP(AS283,'Cleansing - Toothpaste Brand'!A:A,'Cleansing - Toothpaste Brand'!B:B,)</f>
        <v>Melaleuca</v>
      </c>
      <c r="BP283" s="87"/>
      <c r="BQ28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283" s="86" t="str">
        <f>_xlfn.XLOOKUP(AP283,'Cleansing - Response'!E:E,'Cleansing - Response'!F:F,)</f>
        <v>2 days and more</v>
      </c>
      <c r="BS283" s="86">
        <f>IF(Form_Responses1811121314[[#This Row],[Answer - B1]]="2 days and more",1,0)</f>
        <v>1</v>
      </c>
      <c r="BT283" s="86" t="str">
        <f>_xlfn.XLOOKUP(AQ283,'Cleansing - Response'!E:E,'Cleansing - Response'!F:F,)</f>
        <v>2 days and more</v>
      </c>
      <c r="BU283" s="86">
        <f>IF(Form_Responses1811121314[[#This Row],[Answer - B2]]="2 days and more",1,0)</f>
        <v>1</v>
      </c>
      <c r="BV283" s="86" t="str">
        <f t="shared" si="14"/>
        <v>Tidak / No</v>
      </c>
      <c r="BW283" s="86">
        <f>IF(Form_Responses1811121314[[#This Row],[Answer - B3]]="Ya / Yes",1,0)</f>
        <v>0</v>
      </c>
      <c r="BX283" s="86" t="str">
        <f>_xlfn.XLOOKUP(AT283,'Cleansing - Response'!E:E,'Cleansing - Response'!F:F,)</f>
        <v>Always</v>
      </c>
      <c r="BY283" s="86">
        <f>IF(Form_Responses1811121314[[#This Row],[Answer - B4]]="Always",1,0)</f>
        <v>1</v>
      </c>
      <c r="BZ283" s="86" t="str">
        <f>_xlfn.XLOOKUP(AU283,'Cleansing - Response'!H:H,'Cleansing - Response'!I:I,)</f>
        <v>Sometimes / When in need</v>
      </c>
      <c r="CA283" s="86">
        <f>IF(Form_Responses1811121314[[#This Row],[Answer - B5]]="Sometimes / When in need",2,IF(Form_Responses1811121314[[#This Row],[Answer - B5]]="Using dental floss at least once",1,0))</f>
        <v>2</v>
      </c>
      <c r="CB283" s="86" t="str">
        <f>_xlfn.XLOOKUP(AV283,'Cleansing - Response'!K:K,'Cleansing - Response'!L:L,)</f>
        <v>Up to 1 time a day</v>
      </c>
      <c r="CC283" s="86">
        <f>IF(Form_Responses1811121314[[#This Row],[Answer - B6]]="More than 1 time a day",1,0)</f>
        <v>0</v>
      </c>
      <c r="CD283" s="86" t="str">
        <f>_xlfn.XLOOKUP(AW283,'Cleansing - Response'!$N:$N,'Cleansing - Response'!$O:$O,)</f>
        <v>No</v>
      </c>
      <c r="CE283" s="86">
        <f>IF(Form_Responses1811121314[[#This Row],[Answer - B7-1]]="Yes / Sometimes",1,0)</f>
        <v>0</v>
      </c>
      <c r="CF283" s="86" t="str">
        <f>_xlfn.XLOOKUP(AX283,'Cleansing - Response'!$N:$N,'Cleansing - Response'!$O:$O,)</f>
        <v>No</v>
      </c>
      <c r="CG283" s="86">
        <f>IF(Form_Responses1811121314[[#This Row],[Answer - B7-2]]="Yes / Sometimes",1,0)</f>
        <v>0</v>
      </c>
      <c r="CH283" s="86" t="str">
        <f>_xlfn.XLOOKUP(AY283,'Cleansing - Response'!$N:$N,'Cleansing - Response'!$O:$O,)</f>
        <v>No</v>
      </c>
      <c r="CI283" s="86">
        <f>IF(Form_Responses1811121314[[#This Row],[Answer - B7-3]]="Yes / Sometimes",1,0)</f>
        <v>0</v>
      </c>
      <c r="CJ283" s="86" t="str">
        <f>_xlfn.XLOOKUP(AZ283,'Cleansing - Response'!$N:$N,'Cleansing - Response'!$O:$O,)</f>
        <v>Yes / Sometimes</v>
      </c>
      <c r="CK283" s="86">
        <f>IF(Form_Responses1811121314[[#This Row],[Answer - B7-4]]="Yes / Sometimes",1,0)</f>
        <v>1</v>
      </c>
      <c r="CL283" s="86" t="str">
        <f>_xlfn.XLOOKUP(BA283,'Cleansing - Response'!$N:$N,'Cleansing - Response'!$O:$O,)</f>
        <v>Yes / Sometimes</v>
      </c>
      <c r="CM283" s="86">
        <f>IF(Form_Responses1811121314[[#This Row],[Answer - B7-5]]="Yes / Sometimes",1,0)</f>
        <v>1</v>
      </c>
      <c r="CN283" s="86" t="str">
        <f>_xlfn.XLOOKUP(BB283,'Cleansing - Response'!$N:$N,'Cleansing - Response'!$O:$O,)</f>
        <v>No</v>
      </c>
      <c r="CO283" s="86">
        <f>IF(Form_Responses1811121314[[#This Row],[Answer - B7-6]]="Yes / Sometimes",1,0)</f>
        <v>0</v>
      </c>
      <c r="CP283" s="87" t="str">
        <f>IF(COUNTIF(Form_Responses1811121314[[#This Row],[Answer - B7-1]:[Answer - B7-6]], "Yes / Sometimes") &gt; 4, "More than 4 times","Up to 4 times")</f>
        <v>Up to 4 times</v>
      </c>
      <c r="CQ283" s="152">
        <f>IF(Form_Responses1811121314[[#This Row],[Answer - B7 (Overall)]]="More than 4 times",1,0)</f>
        <v>0</v>
      </c>
    </row>
    <row r="284" spans="1:95" ht="13.2" hidden="1" x14ac:dyDescent="0.25">
      <c r="A284" s="82">
        <v>45573.500239270834</v>
      </c>
      <c r="B284" s="83" t="s">
        <v>804</v>
      </c>
      <c r="C284" s="84" t="s">
        <v>805</v>
      </c>
      <c r="D284" s="83">
        <v>52.68</v>
      </c>
      <c r="E284" s="83">
        <v>0.13</v>
      </c>
      <c r="F284" s="83" t="s">
        <v>423</v>
      </c>
      <c r="G284" s="83" t="s">
        <v>291</v>
      </c>
      <c r="H284" s="83" t="s">
        <v>614</v>
      </c>
      <c r="I284" s="83" t="s">
        <v>63</v>
      </c>
      <c r="J284" s="83" t="s">
        <v>145</v>
      </c>
      <c r="K284" s="83" t="s">
        <v>64</v>
      </c>
      <c r="L284" s="83" t="s">
        <v>64</v>
      </c>
      <c r="M284" s="83" t="s">
        <v>78</v>
      </c>
      <c r="N284" s="83" t="s">
        <v>64</v>
      </c>
      <c r="O284" s="83" t="s">
        <v>84</v>
      </c>
      <c r="P284" s="83" t="s">
        <v>78</v>
      </c>
      <c r="Q284" s="83" t="s">
        <v>84</v>
      </c>
      <c r="R284" s="83" t="s">
        <v>64</v>
      </c>
      <c r="S284" s="83" t="s">
        <v>64</v>
      </c>
      <c r="T284" s="83" t="s">
        <v>64</v>
      </c>
      <c r="U284" s="83" t="s">
        <v>64</v>
      </c>
      <c r="V284" s="83" t="s">
        <v>64</v>
      </c>
      <c r="W284" s="83" t="s">
        <v>64</v>
      </c>
      <c r="X284" s="83" t="s">
        <v>64</v>
      </c>
      <c r="Y284" s="83" t="s">
        <v>64</v>
      </c>
      <c r="Z284" s="83" t="s">
        <v>65</v>
      </c>
      <c r="AA284" s="83" t="s">
        <v>65</v>
      </c>
      <c r="AB284" s="83" t="s">
        <v>65</v>
      </c>
      <c r="AC284" s="83" t="s">
        <v>66</v>
      </c>
      <c r="AD284" s="83" t="s">
        <v>65</v>
      </c>
      <c r="AE284" s="83" t="s">
        <v>65</v>
      </c>
      <c r="AF284" s="83" t="s">
        <v>66</v>
      </c>
      <c r="AG284" s="83" t="s">
        <v>65</v>
      </c>
      <c r="AH284" s="83" t="s">
        <v>65</v>
      </c>
      <c r="AI284" s="83" t="s">
        <v>79</v>
      </c>
      <c r="AJ284" s="83" t="s">
        <v>65</v>
      </c>
      <c r="AK284" s="83" t="s">
        <v>66</v>
      </c>
      <c r="AL284" s="83" t="s">
        <v>79</v>
      </c>
      <c r="AM284" s="83" t="s">
        <v>65</v>
      </c>
      <c r="AN284" s="83" t="s">
        <v>66</v>
      </c>
      <c r="AO284" s="83" t="s">
        <v>65</v>
      </c>
      <c r="AP284" s="83" t="s">
        <v>67</v>
      </c>
      <c r="AQ284" s="83" t="s">
        <v>85</v>
      </c>
      <c r="AR284" s="83" t="s">
        <v>63</v>
      </c>
      <c r="AS284" s="83" t="s">
        <v>68</v>
      </c>
      <c r="AT284" s="83" t="s">
        <v>69</v>
      </c>
      <c r="AU284" s="83" t="s">
        <v>70</v>
      </c>
      <c r="AV284" s="83" t="s">
        <v>67</v>
      </c>
      <c r="AW284" s="83" t="s">
        <v>72</v>
      </c>
      <c r="AX284" s="83" t="s">
        <v>73</v>
      </c>
      <c r="AY284" s="83" t="s">
        <v>72</v>
      </c>
      <c r="AZ284" s="83" t="s">
        <v>63</v>
      </c>
      <c r="BA284" s="83" t="s">
        <v>72</v>
      </c>
      <c r="BB284" s="83" t="s">
        <v>72</v>
      </c>
      <c r="BC284" s="83" t="s">
        <v>73</v>
      </c>
      <c r="BD284" s="83"/>
      <c r="BE284" s="83" t="s">
        <v>73</v>
      </c>
      <c r="BF284" s="83"/>
      <c r="BG284" s="87" t="s">
        <v>631</v>
      </c>
      <c r="BH284" s="86" t="s">
        <v>60</v>
      </c>
      <c r="BI284" s="76" t="s">
        <v>1414</v>
      </c>
      <c r="BJ284">
        <f t="shared" si="12"/>
        <v>12</v>
      </c>
      <c r="BK284" s="87">
        <f t="shared" si="13"/>
        <v>57</v>
      </c>
      <c r="BL284" s="87"/>
      <c r="BM284" s="86" t="str">
        <f>_xlfn.XLOOKUP(Form_Responses1811121314[[#This Row],[Sekolah School (Cleansed)]],'Quality Check'!$B$11:$B$14,'Quality Check'!$C$11:$C$14,)</f>
        <v>Urban</v>
      </c>
      <c r="BN284" s="86" t="str">
        <f>_xlfn.XLOOKUP(Form_Responses1811121314[[#This Row],[Sekolah School (Cleansed)]],'Quality Check'!$B$11:$B$14,'Quality Check'!$D$11:$D$14,)</f>
        <v>Intervention Group (IG)</v>
      </c>
      <c r="BO284" s="87" t="str">
        <f>_xlfn.XLOOKUP(AS284,'Cleansing - Toothpaste Brand'!A:A,'Cleansing - Toothpaste Brand'!B:B,)</f>
        <v>Colgate</v>
      </c>
      <c r="BP284" s="87"/>
      <c r="BQ28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84" s="86" t="str">
        <f>_xlfn.XLOOKUP(AP284,'Cleansing - Response'!E:E,'Cleansing - Response'!F:F,)</f>
        <v>2 days and more</v>
      </c>
      <c r="BS284" s="86">
        <f>IF(Form_Responses1811121314[[#This Row],[Answer - B1]]="2 days and more",1,0)</f>
        <v>1</v>
      </c>
      <c r="BT284" s="86" t="str">
        <f>_xlfn.XLOOKUP(AQ284,'Cleansing - Response'!E:E,'Cleansing - Response'!F:F,)</f>
        <v>2 days and more</v>
      </c>
      <c r="BU284" s="86">
        <f>IF(Form_Responses1811121314[[#This Row],[Answer - B2]]="2 days and more",1,0)</f>
        <v>1</v>
      </c>
      <c r="BV284" s="86" t="str">
        <f t="shared" si="14"/>
        <v>Ya / Yes</v>
      </c>
      <c r="BW284" s="86">
        <f>IF(Form_Responses1811121314[[#This Row],[Answer - B3]]="Ya / Yes",1,0)</f>
        <v>1</v>
      </c>
      <c r="BX284" s="86" t="str">
        <f>_xlfn.XLOOKUP(AT284,'Cleansing - Response'!E:E,'Cleansing - Response'!F:F,)</f>
        <v>Rarely / Sometimes</v>
      </c>
      <c r="BY284" s="86">
        <f>IF(Form_Responses1811121314[[#This Row],[Answer - B4]]="Always",1,0)</f>
        <v>0</v>
      </c>
      <c r="BZ284" s="86" t="str">
        <f>_xlfn.XLOOKUP(AU284,'Cleansing - Response'!H:H,'Cleansing - Response'!I:I,)</f>
        <v>Sometimes / When in need</v>
      </c>
      <c r="CA284" s="86">
        <f>IF(Form_Responses1811121314[[#This Row],[Answer - B5]]="Sometimes / When in need",2,IF(Form_Responses1811121314[[#This Row],[Answer - B5]]="Using dental floss at least once",1,0))</f>
        <v>2</v>
      </c>
      <c r="CB284" s="86" t="str">
        <f>_xlfn.XLOOKUP(AV284,'Cleansing - Response'!K:K,'Cleansing - Response'!L:L,)</f>
        <v>More than 1 time a day</v>
      </c>
      <c r="CC284" s="86">
        <f>IF(Form_Responses1811121314[[#This Row],[Answer - B6]]="More than 1 time a day",1,0)</f>
        <v>1</v>
      </c>
      <c r="CD284" s="86" t="str">
        <f>_xlfn.XLOOKUP(AW284,'Cleansing - Response'!$N:$N,'Cleansing - Response'!$O:$O,)</f>
        <v>Yes / Sometimes</v>
      </c>
      <c r="CE284" s="86">
        <f>IF(Form_Responses1811121314[[#This Row],[Answer - B7-1]]="Yes / Sometimes",1,0)</f>
        <v>1</v>
      </c>
      <c r="CF284" s="86" t="str">
        <f>_xlfn.XLOOKUP(AX284,'Cleansing - Response'!$N:$N,'Cleansing - Response'!$O:$O,)</f>
        <v>No</v>
      </c>
      <c r="CG284" s="86">
        <f>IF(Form_Responses1811121314[[#This Row],[Answer - B7-2]]="Yes / Sometimes",1,0)</f>
        <v>0</v>
      </c>
      <c r="CH284" s="86" t="str">
        <f>_xlfn.XLOOKUP(AY284,'Cleansing - Response'!$N:$N,'Cleansing - Response'!$O:$O,)</f>
        <v>Yes / Sometimes</v>
      </c>
      <c r="CI284" s="86">
        <f>IF(Form_Responses1811121314[[#This Row],[Answer - B7-3]]="Yes / Sometimes",1,0)</f>
        <v>1</v>
      </c>
      <c r="CJ284" s="86" t="str">
        <f>_xlfn.XLOOKUP(AZ284,'Cleansing - Response'!$N:$N,'Cleansing - Response'!$O:$O,)</f>
        <v>Yes / Sometimes</v>
      </c>
      <c r="CK284" s="86">
        <f>IF(Form_Responses1811121314[[#This Row],[Answer - B7-4]]="Yes / Sometimes",1,0)</f>
        <v>1</v>
      </c>
      <c r="CL284" s="86" t="str">
        <f>_xlfn.XLOOKUP(BA284,'Cleansing - Response'!$N:$N,'Cleansing - Response'!$O:$O,)</f>
        <v>Yes / Sometimes</v>
      </c>
      <c r="CM284" s="86">
        <f>IF(Form_Responses1811121314[[#This Row],[Answer - B7-5]]="Yes / Sometimes",1,0)</f>
        <v>1</v>
      </c>
      <c r="CN284" s="86" t="str">
        <f>_xlfn.XLOOKUP(BB284,'Cleansing - Response'!$N:$N,'Cleansing - Response'!$O:$O,)</f>
        <v>Yes / Sometimes</v>
      </c>
      <c r="CO284" s="86">
        <f>IF(Form_Responses1811121314[[#This Row],[Answer - B7-6]]="Yes / Sometimes",1,0)</f>
        <v>1</v>
      </c>
      <c r="CP284" s="87" t="str">
        <f>IF(COUNTIF(Form_Responses1811121314[[#This Row],[Answer - B7-1]:[Answer - B7-6]], "Yes / Sometimes") &gt; 4, "More than 4 times","Up to 4 times")</f>
        <v>More than 4 times</v>
      </c>
      <c r="CQ284" s="152">
        <f>IF(Form_Responses1811121314[[#This Row],[Answer - B7 (Overall)]]="More than 4 times",1,0)</f>
        <v>1</v>
      </c>
    </row>
    <row r="285" spans="1:95" ht="13.2" hidden="1" x14ac:dyDescent="0.25">
      <c r="A285" s="82">
        <v>45573.502601134256</v>
      </c>
      <c r="B285" s="83" t="s">
        <v>806</v>
      </c>
      <c r="C285" s="84" t="s">
        <v>807</v>
      </c>
      <c r="D285" s="83">
        <v>28.6</v>
      </c>
      <c r="E285" s="83">
        <v>0.75</v>
      </c>
      <c r="F285" s="83" t="s">
        <v>114</v>
      </c>
      <c r="G285" s="83" t="s">
        <v>76</v>
      </c>
      <c r="H285" s="83" t="s">
        <v>761</v>
      </c>
      <c r="I285" s="83" t="s">
        <v>63</v>
      </c>
      <c r="J285" s="83" t="s">
        <v>64</v>
      </c>
      <c r="K285" s="83" t="s">
        <v>78</v>
      </c>
      <c r="L285" s="83" t="s">
        <v>64</v>
      </c>
      <c r="M285" s="83" t="s">
        <v>78</v>
      </c>
      <c r="N285" s="83" t="s">
        <v>64</v>
      </c>
      <c r="O285" s="83" t="s">
        <v>64</v>
      </c>
      <c r="P285" s="83" t="s">
        <v>84</v>
      </c>
      <c r="Q285" s="83" t="s">
        <v>64</v>
      </c>
      <c r="R285" s="83" t="s">
        <v>64</v>
      </c>
      <c r="S285" s="83" t="s">
        <v>64</v>
      </c>
      <c r="T285" s="83" t="s">
        <v>84</v>
      </c>
      <c r="U285" s="83" t="s">
        <v>64</v>
      </c>
      <c r="V285" s="83" t="s">
        <v>64</v>
      </c>
      <c r="W285" s="83" t="s">
        <v>64</v>
      </c>
      <c r="X285" s="83" t="s">
        <v>64</v>
      </c>
      <c r="Y285" s="83" t="s">
        <v>64</v>
      </c>
      <c r="Z285" s="83" t="s">
        <v>65</v>
      </c>
      <c r="AA285" s="83" t="s">
        <v>65</v>
      </c>
      <c r="AB285" s="83" t="s">
        <v>65</v>
      </c>
      <c r="AC285" s="83" t="s">
        <v>65</v>
      </c>
      <c r="AD285" s="83" t="s">
        <v>65</v>
      </c>
      <c r="AE285" s="83" t="s">
        <v>65</v>
      </c>
      <c r="AF285" s="83" t="s">
        <v>65</v>
      </c>
      <c r="AG285" s="83" t="s">
        <v>66</v>
      </c>
      <c r="AH285" s="83" t="s">
        <v>101</v>
      </c>
      <c r="AI285" s="83" t="s">
        <v>101</v>
      </c>
      <c r="AJ285" s="83" t="s">
        <v>65</v>
      </c>
      <c r="AK285" s="83" t="s">
        <v>66</v>
      </c>
      <c r="AL285" s="83" t="s">
        <v>65</v>
      </c>
      <c r="AM285" s="83" t="s">
        <v>66</v>
      </c>
      <c r="AN285" s="83" t="s">
        <v>66</v>
      </c>
      <c r="AO285" s="83" t="s">
        <v>65</v>
      </c>
      <c r="AP285" s="83" t="s">
        <v>85</v>
      </c>
      <c r="AQ285" s="83" t="s">
        <v>85</v>
      </c>
      <c r="AR285" s="83" t="s">
        <v>63</v>
      </c>
      <c r="AS285" s="83" t="s">
        <v>808</v>
      </c>
      <c r="AT285" s="83" t="s">
        <v>87</v>
      </c>
      <c r="AU285" s="83" t="s">
        <v>70</v>
      </c>
      <c r="AV285" s="83" t="s">
        <v>71</v>
      </c>
      <c r="AW285" s="83" t="s">
        <v>72</v>
      </c>
      <c r="AX285" s="83" t="s">
        <v>72</v>
      </c>
      <c r="AY285" s="83" t="s">
        <v>72</v>
      </c>
      <c r="AZ285" s="83" t="s">
        <v>72</v>
      </c>
      <c r="BA285" s="83" t="s">
        <v>72</v>
      </c>
      <c r="BB285" s="83" t="s">
        <v>72</v>
      </c>
      <c r="BC285" s="83" t="s">
        <v>73</v>
      </c>
      <c r="BD285" s="83"/>
      <c r="BE285" s="83" t="s">
        <v>73</v>
      </c>
      <c r="BF285" s="83"/>
      <c r="BG285" s="87" t="s">
        <v>631</v>
      </c>
      <c r="BH285" s="87" t="s">
        <v>114</v>
      </c>
      <c r="BI285" s="76" t="s">
        <v>1414</v>
      </c>
      <c r="BJ285">
        <f t="shared" si="12"/>
        <v>13</v>
      </c>
      <c r="BK285" s="87">
        <f t="shared" si="13"/>
        <v>58</v>
      </c>
      <c r="BL285" s="87"/>
      <c r="BM285" s="86" t="str">
        <f>_xlfn.XLOOKUP(Form_Responses1811121314[[#This Row],[Sekolah School (Cleansed)]],'Quality Check'!$B$11:$B$14,'Quality Check'!$C$11:$C$14,)</f>
        <v>Urban</v>
      </c>
      <c r="BN285" s="86" t="str">
        <f>_xlfn.XLOOKUP(Form_Responses1811121314[[#This Row],[Sekolah School (Cleansed)]],'Quality Check'!$B$11:$B$14,'Quality Check'!$D$11:$D$14,)</f>
        <v>Intervention Group (IG)</v>
      </c>
      <c r="BO285" s="87" t="str">
        <f>_xlfn.XLOOKUP(AS285,'Cleansing - Toothpaste Brand'!A:A,'Cleansing - Toothpaste Brand'!B:B,)</f>
        <v>Colgate</v>
      </c>
      <c r="BP285" s="87"/>
      <c r="BQ28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85" s="86" t="str">
        <f>_xlfn.XLOOKUP(AP285,'Cleansing - Response'!E:E,'Cleansing - Response'!F:F,)</f>
        <v>2 days and more</v>
      </c>
      <c r="BS285" s="86">
        <f>IF(Form_Responses1811121314[[#This Row],[Answer - B1]]="2 days and more",1,0)</f>
        <v>1</v>
      </c>
      <c r="BT285" s="86" t="str">
        <f>_xlfn.XLOOKUP(AQ285,'Cleansing - Response'!E:E,'Cleansing - Response'!F:F,)</f>
        <v>2 days and more</v>
      </c>
      <c r="BU285" s="86">
        <f>IF(Form_Responses1811121314[[#This Row],[Answer - B2]]="2 days and more",1,0)</f>
        <v>1</v>
      </c>
      <c r="BV285" s="86" t="str">
        <f t="shared" si="14"/>
        <v>Ya / Yes</v>
      </c>
      <c r="BW285" s="86">
        <f>IF(Form_Responses1811121314[[#This Row],[Answer - B3]]="Ya / Yes",1,0)</f>
        <v>1</v>
      </c>
      <c r="BX285" s="86" t="str">
        <f>_xlfn.XLOOKUP(AT285,'Cleansing - Response'!E:E,'Cleansing - Response'!F:F,)</f>
        <v>Always</v>
      </c>
      <c r="BY285" s="86">
        <f>IF(Form_Responses1811121314[[#This Row],[Answer - B4]]="Always",1,0)</f>
        <v>1</v>
      </c>
      <c r="BZ285" s="86" t="str">
        <f>_xlfn.XLOOKUP(AU285,'Cleansing - Response'!H:H,'Cleansing - Response'!I:I,)</f>
        <v>Sometimes / When in need</v>
      </c>
      <c r="CA285" s="86">
        <f>IF(Form_Responses1811121314[[#This Row],[Answer - B5]]="Sometimes / When in need",2,IF(Form_Responses1811121314[[#This Row],[Answer - B5]]="Using dental floss at least once",1,0))</f>
        <v>2</v>
      </c>
      <c r="CB285" s="86" t="str">
        <f>_xlfn.XLOOKUP(AV285,'Cleansing - Response'!K:K,'Cleansing - Response'!L:L,)</f>
        <v>Up to 1 time a day</v>
      </c>
      <c r="CC285" s="86">
        <f>IF(Form_Responses1811121314[[#This Row],[Answer - B6]]="More than 1 time a day",1,0)</f>
        <v>0</v>
      </c>
      <c r="CD285" s="86" t="str">
        <f>_xlfn.XLOOKUP(AW285,'Cleansing - Response'!$N:$N,'Cleansing - Response'!$O:$O,)</f>
        <v>Yes / Sometimes</v>
      </c>
      <c r="CE285" s="86">
        <f>IF(Form_Responses1811121314[[#This Row],[Answer - B7-1]]="Yes / Sometimes",1,0)</f>
        <v>1</v>
      </c>
      <c r="CF285" s="86" t="str">
        <f>_xlfn.XLOOKUP(AX285,'Cleansing - Response'!$N:$N,'Cleansing - Response'!$O:$O,)</f>
        <v>Yes / Sometimes</v>
      </c>
      <c r="CG285" s="86">
        <f>IF(Form_Responses1811121314[[#This Row],[Answer - B7-2]]="Yes / Sometimes",1,0)</f>
        <v>1</v>
      </c>
      <c r="CH285" s="86" t="str">
        <f>_xlfn.XLOOKUP(AY285,'Cleansing - Response'!$N:$N,'Cleansing - Response'!$O:$O,)</f>
        <v>Yes / Sometimes</v>
      </c>
      <c r="CI285" s="86">
        <f>IF(Form_Responses1811121314[[#This Row],[Answer - B7-3]]="Yes / Sometimes",1,0)</f>
        <v>1</v>
      </c>
      <c r="CJ285" s="86" t="str">
        <f>_xlfn.XLOOKUP(AZ285,'Cleansing - Response'!$N:$N,'Cleansing - Response'!$O:$O,)</f>
        <v>Yes / Sometimes</v>
      </c>
      <c r="CK285" s="86">
        <f>IF(Form_Responses1811121314[[#This Row],[Answer - B7-4]]="Yes / Sometimes",1,0)</f>
        <v>1</v>
      </c>
      <c r="CL285" s="86" t="str">
        <f>_xlfn.XLOOKUP(BA285,'Cleansing - Response'!$N:$N,'Cleansing - Response'!$O:$O,)</f>
        <v>Yes / Sometimes</v>
      </c>
      <c r="CM285" s="86">
        <f>IF(Form_Responses1811121314[[#This Row],[Answer - B7-5]]="Yes / Sometimes",1,0)</f>
        <v>1</v>
      </c>
      <c r="CN285" s="86" t="str">
        <f>_xlfn.XLOOKUP(BB285,'Cleansing - Response'!$N:$N,'Cleansing - Response'!$O:$O,)</f>
        <v>Yes / Sometimes</v>
      </c>
      <c r="CO285" s="86">
        <f>IF(Form_Responses1811121314[[#This Row],[Answer - B7-6]]="Yes / Sometimes",1,0)</f>
        <v>1</v>
      </c>
      <c r="CP285" s="87" t="str">
        <f>IF(COUNTIF(Form_Responses1811121314[[#This Row],[Answer - B7-1]:[Answer - B7-6]], "Yes / Sometimes") &gt; 4, "More than 4 times","Up to 4 times")</f>
        <v>More than 4 times</v>
      </c>
      <c r="CQ285" s="152">
        <f>IF(Form_Responses1811121314[[#This Row],[Answer - B7 (Overall)]]="More than 4 times",1,0)</f>
        <v>1</v>
      </c>
    </row>
    <row r="286" spans="1:95" ht="13.2" hidden="1" x14ac:dyDescent="0.25">
      <c r="A286" s="82">
        <v>45573.503184942128</v>
      </c>
      <c r="B286" s="83" t="s">
        <v>809</v>
      </c>
      <c r="C286" s="84" t="s">
        <v>810</v>
      </c>
      <c r="D286" s="83">
        <v>12.5</v>
      </c>
      <c r="E286" s="83">
        <v>0.12</v>
      </c>
      <c r="F286" s="83" t="s">
        <v>114</v>
      </c>
      <c r="G286" s="83" t="s">
        <v>539</v>
      </c>
      <c r="H286" s="83" t="s">
        <v>631</v>
      </c>
      <c r="I286" s="83" t="s">
        <v>63</v>
      </c>
      <c r="J286" s="83" t="s">
        <v>78</v>
      </c>
      <c r="K286" s="83" t="s">
        <v>78</v>
      </c>
      <c r="L286" s="83" t="s">
        <v>64</v>
      </c>
      <c r="M286" s="83" t="s">
        <v>84</v>
      </c>
      <c r="N286" s="83" t="s">
        <v>84</v>
      </c>
      <c r="O286" s="83" t="s">
        <v>64</v>
      </c>
      <c r="P286" s="83" t="s">
        <v>84</v>
      </c>
      <c r="Q286" s="83" t="s">
        <v>64</v>
      </c>
      <c r="R286" s="83" t="s">
        <v>64</v>
      </c>
      <c r="S286" s="83" t="s">
        <v>84</v>
      </c>
      <c r="T286" s="83" t="s">
        <v>64</v>
      </c>
      <c r="U286" s="83" t="s">
        <v>84</v>
      </c>
      <c r="V286" s="83" t="s">
        <v>84</v>
      </c>
      <c r="W286" s="83" t="s">
        <v>84</v>
      </c>
      <c r="X286" s="83" t="s">
        <v>64</v>
      </c>
      <c r="Y286" s="83" t="s">
        <v>64</v>
      </c>
      <c r="Z286" s="83" t="s">
        <v>65</v>
      </c>
      <c r="AA286" s="83" t="s">
        <v>65</v>
      </c>
      <c r="AB286" s="83" t="s">
        <v>101</v>
      </c>
      <c r="AC286" s="83" t="s">
        <v>66</v>
      </c>
      <c r="AD286" s="83" t="s">
        <v>66</v>
      </c>
      <c r="AE286" s="83" t="s">
        <v>66</v>
      </c>
      <c r="AF286" s="83" t="s">
        <v>66</v>
      </c>
      <c r="AG286" s="83" t="s">
        <v>65</v>
      </c>
      <c r="AH286" s="83" t="s">
        <v>66</v>
      </c>
      <c r="AI286" s="83" t="s">
        <v>79</v>
      </c>
      <c r="AJ286" s="83" t="s">
        <v>66</v>
      </c>
      <c r="AK286" s="83" t="s">
        <v>65</v>
      </c>
      <c r="AL286" s="83" t="s">
        <v>65</v>
      </c>
      <c r="AM286" s="83" t="s">
        <v>65</v>
      </c>
      <c r="AN286" s="83" t="s">
        <v>66</v>
      </c>
      <c r="AO286" s="83" t="s">
        <v>66</v>
      </c>
      <c r="AP286" s="83" t="s">
        <v>67</v>
      </c>
      <c r="AQ286" s="83" t="s">
        <v>67</v>
      </c>
      <c r="AR286" s="83" t="s">
        <v>86</v>
      </c>
      <c r="AS286" s="83" t="s">
        <v>81</v>
      </c>
      <c r="AT286" s="83" t="s">
        <v>69</v>
      </c>
      <c r="AU286" s="83" t="s">
        <v>70</v>
      </c>
      <c r="AV286" s="83" t="s">
        <v>71</v>
      </c>
      <c r="AW286" s="83" t="s">
        <v>73</v>
      </c>
      <c r="AX286" s="83" t="s">
        <v>73</v>
      </c>
      <c r="AY286" s="83" t="s">
        <v>73</v>
      </c>
      <c r="AZ286" s="83" t="s">
        <v>72</v>
      </c>
      <c r="BA286" s="83" t="s">
        <v>73</v>
      </c>
      <c r="BB286" s="83" t="s">
        <v>73</v>
      </c>
      <c r="BC286" s="83" t="s">
        <v>73</v>
      </c>
      <c r="BD286" s="83"/>
      <c r="BE286" s="83" t="s">
        <v>73</v>
      </c>
      <c r="BF286" s="83"/>
      <c r="BG286" s="87" t="s">
        <v>631</v>
      </c>
      <c r="BH286" s="87" t="s">
        <v>114</v>
      </c>
      <c r="BI286" s="76" t="s">
        <v>1414</v>
      </c>
      <c r="BJ286">
        <f t="shared" si="12"/>
        <v>7</v>
      </c>
      <c r="BK286" s="87">
        <f t="shared" si="13"/>
        <v>52</v>
      </c>
      <c r="BL286" s="87"/>
      <c r="BM286" s="86" t="str">
        <f>_xlfn.XLOOKUP(Form_Responses1811121314[[#This Row],[Sekolah School (Cleansed)]],'Quality Check'!$B$11:$B$14,'Quality Check'!$C$11:$C$14,)</f>
        <v>Urban</v>
      </c>
      <c r="BN286" s="86" t="str">
        <f>_xlfn.XLOOKUP(Form_Responses1811121314[[#This Row],[Sekolah School (Cleansed)]],'Quality Check'!$B$11:$B$14,'Quality Check'!$D$11:$D$14,)</f>
        <v>Intervention Group (IG)</v>
      </c>
      <c r="BO286" s="87" t="str">
        <f>_xlfn.XLOOKUP(AS286,'Cleansing - Toothpaste Brand'!A:A,'Cleansing - Toothpaste Brand'!B:B,)</f>
        <v>Colgate</v>
      </c>
      <c r="BP286" s="87"/>
      <c r="BQ28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86" s="86" t="str">
        <f>_xlfn.XLOOKUP(AP286,'Cleansing - Response'!E:E,'Cleansing - Response'!F:F,)</f>
        <v>2 days and more</v>
      </c>
      <c r="BS286" s="86">
        <f>IF(Form_Responses1811121314[[#This Row],[Answer - B1]]="2 days and more",1,0)</f>
        <v>1</v>
      </c>
      <c r="BT286" s="86" t="str">
        <f>_xlfn.XLOOKUP(AQ286,'Cleansing - Response'!E:E,'Cleansing - Response'!F:F,)</f>
        <v>2 days and more</v>
      </c>
      <c r="BU286" s="86">
        <f>IF(Form_Responses1811121314[[#This Row],[Answer - B2]]="2 days and more",1,0)</f>
        <v>1</v>
      </c>
      <c r="BV286" s="86" t="str">
        <f t="shared" si="14"/>
        <v>Ya / Yes</v>
      </c>
      <c r="BW286" s="86">
        <f>IF(Form_Responses1811121314[[#This Row],[Answer - B3]]="Ya / Yes",1,0)</f>
        <v>1</v>
      </c>
      <c r="BX286" s="86" t="str">
        <f>_xlfn.XLOOKUP(AT286,'Cleansing - Response'!E:E,'Cleansing - Response'!F:F,)</f>
        <v>Rarely / Sometimes</v>
      </c>
      <c r="BY286" s="86">
        <f>IF(Form_Responses1811121314[[#This Row],[Answer - B4]]="Always",1,0)</f>
        <v>0</v>
      </c>
      <c r="BZ286" s="86" t="str">
        <f>_xlfn.XLOOKUP(AU286,'Cleansing - Response'!H:H,'Cleansing - Response'!I:I,)</f>
        <v>Sometimes / When in need</v>
      </c>
      <c r="CA286" s="86">
        <f>IF(Form_Responses1811121314[[#This Row],[Answer - B5]]="Sometimes / When in need",2,IF(Form_Responses1811121314[[#This Row],[Answer - B5]]="Using dental floss at least once",1,0))</f>
        <v>2</v>
      </c>
      <c r="CB286" s="86" t="str">
        <f>_xlfn.XLOOKUP(AV286,'Cleansing - Response'!K:K,'Cleansing - Response'!L:L,)</f>
        <v>Up to 1 time a day</v>
      </c>
      <c r="CC286" s="86">
        <f>IF(Form_Responses1811121314[[#This Row],[Answer - B6]]="More than 1 time a day",1,0)</f>
        <v>0</v>
      </c>
      <c r="CD286" s="86" t="str">
        <f>_xlfn.XLOOKUP(AW286,'Cleansing - Response'!$N:$N,'Cleansing - Response'!$O:$O,)</f>
        <v>No</v>
      </c>
      <c r="CE286" s="86">
        <f>IF(Form_Responses1811121314[[#This Row],[Answer - B7-1]]="Yes / Sometimes",1,0)</f>
        <v>0</v>
      </c>
      <c r="CF286" s="86" t="str">
        <f>_xlfn.XLOOKUP(AX286,'Cleansing - Response'!$N:$N,'Cleansing - Response'!$O:$O,)</f>
        <v>No</v>
      </c>
      <c r="CG286" s="86">
        <f>IF(Form_Responses1811121314[[#This Row],[Answer - B7-2]]="Yes / Sometimes",1,0)</f>
        <v>0</v>
      </c>
      <c r="CH286" s="86" t="str">
        <f>_xlfn.XLOOKUP(AY286,'Cleansing - Response'!$N:$N,'Cleansing - Response'!$O:$O,)</f>
        <v>No</v>
      </c>
      <c r="CI286" s="86">
        <f>IF(Form_Responses1811121314[[#This Row],[Answer - B7-3]]="Yes / Sometimes",1,0)</f>
        <v>0</v>
      </c>
      <c r="CJ286" s="86" t="str">
        <f>_xlfn.XLOOKUP(AZ286,'Cleansing - Response'!$N:$N,'Cleansing - Response'!$O:$O,)</f>
        <v>Yes / Sometimes</v>
      </c>
      <c r="CK286" s="86">
        <f>IF(Form_Responses1811121314[[#This Row],[Answer - B7-4]]="Yes / Sometimes",1,0)</f>
        <v>1</v>
      </c>
      <c r="CL286" s="86" t="str">
        <f>_xlfn.XLOOKUP(BA286,'Cleansing - Response'!$N:$N,'Cleansing - Response'!$O:$O,)</f>
        <v>No</v>
      </c>
      <c r="CM286" s="86">
        <f>IF(Form_Responses1811121314[[#This Row],[Answer - B7-5]]="Yes / Sometimes",1,0)</f>
        <v>0</v>
      </c>
      <c r="CN286" s="86" t="str">
        <f>_xlfn.XLOOKUP(BB286,'Cleansing - Response'!$N:$N,'Cleansing - Response'!$O:$O,)</f>
        <v>No</v>
      </c>
      <c r="CO286" s="86">
        <f>IF(Form_Responses1811121314[[#This Row],[Answer - B7-6]]="Yes / Sometimes",1,0)</f>
        <v>0</v>
      </c>
      <c r="CP286" s="87" t="str">
        <f>IF(COUNTIF(Form_Responses1811121314[[#This Row],[Answer - B7-1]:[Answer - B7-6]], "Yes / Sometimes") &gt; 4, "More than 4 times","Up to 4 times")</f>
        <v>Up to 4 times</v>
      </c>
      <c r="CQ286" s="152">
        <f>IF(Form_Responses1811121314[[#This Row],[Answer - B7 (Overall)]]="More than 4 times",1,0)</f>
        <v>0</v>
      </c>
    </row>
    <row r="287" spans="1:95" ht="13.2" hidden="1" x14ac:dyDescent="0.25">
      <c r="A287" s="82">
        <v>45573.503455960643</v>
      </c>
      <c r="B287" s="83" t="s">
        <v>811</v>
      </c>
      <c r="C287" s="84" t="s">
        <v>812</v>
      </c>
      <c r="D287" s="83">
        <v>75.89</v>
      </c>
      <c r="E287" s="83">
        <v>0.42</v>
      </c>
      <c r="F287" s="83" t="s">
        <v>114</v>
      </c>
      <c r="G287" s="83" t="s">
        <v>76</v>
      </c>
      <c r="H287" s="83" t="s">
        <v>614</v>
      </c>
      <c r="I287" s="83" t="s">
        <v>63</v>
      </c>
      <c r="J287" s="83" t="s">
        <v>64</v>
      </c>
      <c r="K287" s="83" t="s">
        <v>84</v>
      </c>
      <c r="L287" s="83" t="s">
        <v>64</v>
      </c>
      <c r="M287" s="83" t="s">
        <v>78</v>
      </c>
      <c r="N287" s="83" t="s">
        <v>64</v>
      </c>
      <c r="O287" s="83" t="s">
        <v>64</v>
      </c>
      <c r="P287" s="83" t="s">
        <v>64</v>
      </c>
      <c r="Q287" s="83" t="s">
        <v>64</v>
      </c>
      <c r="R287" s="83" t="s">
        <v>64</v>
      </c>
      <c r="S287" s="83" t="s">
        <v>64</v>
      </c>
      <c r="T287" s="83" t="s">
        <v>64</v>
      </c>
      <c r="U287" s="83" t="s">
        <v>64</v>
      </c>
      <c r="V287" s="83" t="s">
        <v>64</v>
      </c>
      <c r="W287" s="83" t="s">
        <v>64</v>
      </c>
      <c r="X287" s="83" t="s">
        <v>84</v>
      </c>
      <c r="Y287" s="83" t="s">
        <v>64</v>
      </c>
      <c r="Z287" s="83" t="s">
        <v>65</v>
      </c>
      <c r="AA287" s="83" t="s">
        <v>65</v>
      </c>
      <c r="AB287" s="83" t="s">
        <v>66</v>
      </c>
      <c r="AC287" s="83" t="s">
        <v>65</v>
      </c>
      <c r="AD287" s="83" t="s">
        <v>65</v>
      </c>
      <c r="AE287" s="83" t="s">
        <v>65</v>
      </c>
      <c r="AF287" s="83" t="s">
        <v>65</v>
      </c>
      <c r="AG287" s="83" t="s">
        <v>65</v>
      </c>
      <c r="AH287" s="83" t="s">
        <v>66</v>
      </c>
      <c r="AI287" s="83" t="s">
        <v>101</v>
      </c>
      <c r="AJ287" s="83" t="s">
        <v>65</v>
      </c>
      <c r="AK287" s="83" t="s">
        <v>65</v>
      </c>
      <c r="AL287" s="83" t="s">
        <v>65</v>
      </c>
      <c r="AM287" s="83" t="s">
        <v>65</v>
      </c>
      <c r="AN287" s="83" t="s">
        <v>66</v>
      </c>
      <c r="AO287" s="83" t="s">
        <v>66</v>
      </c>
      <c r="AP287" s="83" t="s">
        <v>67</v>
      </c>
      <c r="AQ287" s="83" t="s">
        <v>67</v>
      </c>
      <c r="AR287" s="83" t="s">
        <v>63</v>
      </c>
      <c r="AS287" s="83" t="s">
        <v>68</v>
      </c>
      <c r="AT287" s="83" t="s">
        <v>87</v>
      </c>
      <c r="AU287" s="83" t="s">
        <v>93</v>
      </c>
      <c r="AV287" s="83" t="s">
        <v>71</v>
      </c>
      <c r="AW287" s="83" t="s">
        <v>72</v>
      </c>
      <c r="AX287" s="83" t="s">
        <v>72</v>
      </c>
      <c r="AY287" s="83" t="s">
        <v>72</v>
      </c>
      <c r="AZ287" s="83" t="s">
        <v>72</v>
      </c>
      <c r="BA287" s="83" t="s">
        <v>72</v>
      </c>
      <c r="BB287" s="83" t="s">
        <v>73</v>
      </c>
      <c r="BC287" s="83" t="s">
        <v>73</v>
      </c>
      <c r="BD287" s="83"/>
      <c r="BE287" s="83" t="s">
        <v>73</v>
      </c>
      <c r="BF287" s="83"/>
      <c r="BG287" s="87" t="s">
        <v>631</v>
      </c>
      <c r="BH287" s="87" t="s">
        <v>114</v>
      </c>
      <c r="BI287" s="76" t="s">
        <v>1414</v>
      </c>
      <c r="BJ287">
        <f t="shared" si="12"/>
        <v>14</v>
      </c>
      <c r="BK287" s="87">
        <f t="shared" si="13"/>
        <v>60</v>
      </c>
      <c r="BL287" s="87"/>
      <c r="BM287" s="86" t="str">
        <f>_xlfn.XLOOKUP(Form_Responses1811121314[[#This Row],[Sekolah School (Cleansed)]],'Quality Check'!$B$11:$B$14,'Quality Check'!$C$11:$C$14,)</f>
        <v>Urban</v>
      </c>
      <c r="BN287" s="86" t="str">
        <f>_xlfn.XLOOKUP(Form_Responses1811121314[[#This Row],[Sekolah School (Cleansed)]],'Quality Check'!$B$11:$B$14,'Quality Check'!$D$11:$D$14,)</f>
        <v>Intervention Group (IG)</v>
      </c>
      <c r="BO287" s="87" t="str">
        <f>_xlfn.XLOOKUP(AS287,'Cleansing - Toothpaste Brand'!A:A,'Cleansing - Toothpaste Brand'!B:B,)</f>
        <v>Colgate</v>
      </c>
      <c r="BP287" s="87"/>
      <c r="BQ28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87" s="86" t="str">
        <f>_xlfn.XLOOKUP(AP287,'Cleansing - Response'!E:E,'Cleansing - Response'!F:F,)</f>
        <v>2 days and more</v>
      </c>
      <c r="BS287" s="86">
        <f>IF(Form_Responses1811121314[[#This Row],[Answer - B1]]="2 days and more",1,0)</f>
        <v>1</v>
      </c>
      <c r="BT287" s="86" t="str">
        <f>_xlfn.XLOOKUP(AQ287,'Cleansing - Response'!E:E,'Cleansing - Response'!F:F,)</f>
        <v>2 days and more</v>
      </c>
      <c r="BU287" s="86">
        <f>IF(Form_Responses1811121314[[#This Row],[Answer - B2]]="2 days and more",1,0)</f>
        <v>1</v>
      </c>
      <c r="BV287" s="86" t="str">
        <f t="shared" si="14"/>
        <v>Ya / Yes</v>
      </c>
      <c r="BW287" s="86">
        <f>IF(Form_Responses1811121314[[#This Row],[Answer - B3]]="Ya / Yes",1,0)</f>
        <v>1</v>
      </c>
      <c r="BX287" s="86" t="str">
        <f>_xlfn.XLOOKUP(AT287,'Cleansing - Response'!E:E,'Cleansing - Response'!F:F,)</f>
        <v>Always</v>
      </c>
      <c r="BY287" s="86">
        <f>IF(Form_Responses1811121314[[#This Row],[Answer - B4]]="Always",1,0)</f>
        <v>1</v>
      </c>
      <c r="BZ287" s="86" t="str">
        <f>_xlfn.XLOOKUP(AU287,'Cleansing - Response'!H:H,'Cleansing - Response'!I:I,)</f>
        <v>Not using dental floss</v>
      </c>
      <c r="CA287" s="86">
        <f>IF(Form_Responses1811121314[[#This Row],[Answer - B5]]="Sometimes / When in need",2,IF(Form_Responses1811121314[[#This Row],[Answer - B5]]="Using dental floss at least once",1,0))</f>
        <v>0</v>
      </c>
      <c r="CB287" s="86" t="str">
        <f>_xlfn.XLOOKUP(AV287,'Cleansing - Response'!K:K,'Cleansing - Response'!L:L,)</f>
        <v>Up to 1 time a day</v>
      </c>
      <c r="CC287" s="86">
        <f>IF(Form_Responses1811121314[[#This Row],[Answer - B6]]="More than 1 time a day",1,0)</f>
        <v>0</v>
      </c>
      <c r="CD287" s="86" t="str">
        <f>_xlfn.XLOOKUP(AW287,'Cleansing - Response'!$N:$N,'Cleansing - Response'!$O:$O,)</f>
        <v>Yes / Sometimes</v>
      </c>
      <c r="CE287" s="86">
        <f>IF(Form_Responses1811121314[[#This Row],[Answer - B7-1]]="Yes / Sometimes",1,0)</f>
        <v>1</v>
      </c>
      <c r="CF287" s="86" t="str">
        <f>_xlfn.XLOOKUP(AX287,'Cleansing - Response'!$N:$N,'Cleansing - Response'!$O:$O,)</f>
        <v>Yes / Sometimes</v>
      </c>
      <c r="CG287" s="86">
        <f>IF(Form_Responses1811121314[[#This Row],[Answer - B7-2]]="Yes / Sometimes",1,0)</f>
        <v>1</v>
      </c>
      <c r="CH287" s="86" t="str">
        <f>_xlfn.XLOOKUP(AY287,'Cleansing - Response'!$N:$N,'Cleansing - Response'!$O:$O,)</f>
        <v>Yes / Sometimes</v>
      </c>
      <c r="CI287" s="86">
        <f>IF(Form_Responses1811121314[[#This Row],[Answer - B7-3]]="Yes / Sometimes",1,0)</f>
        <v>1</v>
      </c>
      <c r="CJ287" s="86" t="str">
        <f>_xlfn.XLOOKUP(AZ287,'Cleansing - Response'!$N:$N,'Cleansing - Response'!$O:$O,)</f>
        <v>Yes / Sometimes</v>
      </c>
      <c r="CK287" s="86">
        <f>IF(Form_Responses1811121314[[#This Row],[Answer - B7-4]]="Yes / Sometimes",1,0)</f>
        <v>1</v>
      </c>
      <c r="CL287" s="86" t="str">
        <f>_xlfn.XLOOKUP(BA287,'Cleansing - Response'!$N:$N,'Cleansing - Response'!$O:$O,)</f>
        <v>Yes / Sometimes</v>
      </c>
      <c r="CM287" s="86">
        <f>IF(Form_Responses1811121314[[#This Row],[Answer - B7-5]]="Yes / Sometimes",1,0)</f>
        <v>1</v>
      </c>
      <c r="CN287" s="86" t="str">
        <f>_xlfn.XLOOKUP(BB287,'Cleansing - Response'!$N:$N,'Cleansing - Response'!$O:$O,)</f>
        <v>No</v>
      </c>
      <c r="CO287" s="86">
        <f>IF(Form_Responses1811121314[[#This Row],[Answer - B7-6]]="Yes / Sometimes",1,0)</f>
        <v>0</v>
      </c>
      <c r="CP287" s="87" t="str">
        <f>IF(COUNTIF(Form_Responses1811121314[[#This Row],[Answer - B7-1]:[Answer - B7-6]], "Yes / Sometimes") &gt; 4, "More than 4 times","Up to 4 times")</f>
        <v>More than 4 times</v>
      </c>
      <c r="CQ287" s="152">
        <f>IF(Form_Responses1811121314[[#This Row],[Answer - B7 (Overall)]]="More than 4 times",1,0)</f>
        <v>1</v>
      </c>
    </row>
    <row r="288" spans="1:95" ht="13.2" hidden="1" x14ac:dyDescent="0.25">
      <c r="A288" s="82">
        <v>45573.503981550923</v>
      </c>
      <c r="B288" s="83" t="s">
        <v>813</v>
      </c>
      <c r="C288" s="84" t="s">
        <v>814</v>
      </c>
      <c r="D288" s="83">
        <v>100</v>
      </c>
      <c r="E288" s="83">
        <v>0.75</v>
      </c>
      <c r="F288" s="83" t="s">
        <v>114</v>
      </c>
      <c r="G288" s="83" t="s">
        <v>291</v>
      </c>
      <c r="H288" s="83" t="s">
        <v>614</v>
      </c>
      <c r="I288" s="83" t="s">
        <v>63</v>
      </c>
      <c r="J288" s="83" t="s">
        <v>78</v>
      </c>
      <c r="K288" s="83" t="s">
        <v>78</v>
      </c>
      <c r="L288" s="83" t="s">
        <v>64</v>
      </c>
      <c r="M288" s="83" t="s">
        <v>84</v>
      </c>
      <c r="N288" s="83" t="s">
        <v>64</v>
      </c>
      <c r="O288" s="83" t="s">
        <v>64</v>
      </c>
      <c r="P288" s="83" t="s">
        <v>84</v>
      </c>
      <c r="Q288" s="83" t="s">
        <v>64</v>
      </c>
      <c r="R288" s="83" t="s">
        <v>64</v>
      </c>
      <c r="S288" s="83" t="s">
        <v>64</v>
      </c>
      <c r="T288" s="83" t="s">
        <v>64</v>
      </c>
      <c r="U288" s="83" t="s">
        <v>64</v>
      </c>
      <c r="V288" s="83" t="s">
        <v>84</v>
      </c>
      <c r="W288" s="83" t="s">
        <v>64</v>
      </c>
      <c r="X288" s="83" t="s">
        <v>64</v>
      </c>
      <c r="Y288" s="83" t="s">
        <v>64</v>
      </c>
      <c r="Z288" s="83" t="s">
        <v>65</v>
      </c>
      <c r="AA288" s="83" t="s">
        <v>66</v>
      </c>
      <c r="AB288" s="83" t="s">
        <v>66</v>
      </c>
      <c r="AC288" s="83" t="s">
        <v>65</v>
      </c>
      <c r="AD288" s="83" t="s">
        <v>65</v>
      </c>
      <c r="AE288" s="83" t="s">
        <v>65</v>
      </c>
      <c r="AF288" s="83" t="s">
        <v>65</v>
      </c>
      <c r="AG288" s="83" t="s">
        <v>66</v>
      </c>
      <c r="AH288" s="83" t="s">
        <v>66</v>
      </c>
      <c r="AI288" s="83" t="s">
        <v>79</v>
      </c>
      <c r="AJ288" s="83" t="s">
        <v>66</v>
      </c>
      <c r="AK288" s="83" t="s">
        <v>66</v>
      </c>
      <c r="AL288" s="83" t="s">
        <v>66</v>
      </c>
      <c r="AM288" s="83" t="s">
        <v>65</v>
      </c>
      <c r="AN288" s="83" t="s">
        <v>65</v>
      </c>
      <c r="AO288" s="83" t="s">
        <v>66</v>
      </c>
      <c r="AP288" s="83" t="s">
        <v>67</v>
      </c>
      <c r="AQ288" s="83" t="s">
        <v>67</v>
      </c>
      <c r="AR288" s="83" t="s">
        <v>63</v>
      </c>
      <c r="AS288" s="83" t="s">
        <v>68</v>
      </c>
      <c r="AT288" s="83" t="s">
        <v>87</v>
      </c>
      <c r="AU288" s="83" t="s">
        <v>93</v>
      </c>
      <c r="AV288" s="83" t="s">
        <v>132</v>
      </c>
      <c r="AW288" s="83" t="s">
        <v>72</v>
      </c>
      <c r="AX288" s="83" t="s">
        <v>73</v>
      </c>
      <c r="AY288" s="83" t="s">
        <v>73</v>
      </c>
      <c r="AZ288" s="83" t="s">
        <v>63</v>
      </c>
      <c r="BA288" s="83" t="s">
        <v>73</v>
      </c>
      <c r="BB288" s="83" t="s">
        <v>73</v>
      </c>
      <c r="BC288" s="83" t="s">
        <v>73</v>
      </c>
      <c r="BD288" s="83"/>
      <c r="BE288" s="83" t="s">
        <v>73</v>
      </c>
      <c r="BF288" s="83"/>
      <c r="BG288" s="87" t="s">
        <v>631</v>
      </c>
      <c r="BH288" s="87" t="s">
        <v>114</v>
      </c>
      <c r="BI288" s="76" t="s">
        <v>1414</v>
      </c>
      <c r="BJ288">
        <f t="shared" si="12"/>
        <v>11</v>
      </c>
      <c r="BK288" s="87">
        <f t="shared" si="13"/>
        <v>55</v>
      </c>
      <c r="BL288" s="87"/>
      <c r="BM288" s="86" t="str">
        <f>_xlfn.XLOOKUP(Form_Responses1811121314[[#This Row],[Sekolah School (Cleansed)]],'Quality Check'!$B$11:$B$14,'Quality Check'!$C$11:$C$14,)</f>
        <v>Urban</v>
      </c>
      <c r="BN288" s="86" t="str">
        <f>_xlfn.XLOOKUP(Form_Responses1811121314[[#This Row],[Sekolah School (Cleansed)]],'Quality Check'!$B$11:$B$14,'Quality Check'!$D$11:$D$14,)</f>
        <v>Intervention Group (IG)</v>
      </c>
      <c r="BO288" s="87" t="str">
        <f>_xlfn.XLOOKUP(AS288,'Cleansing - Toothpaste Brand'!A:A,'Cleansing - Toothpaste Brand'!B:B,)</f>
        <v>Colgate</v>
      </c>
      <c r="BP288" s="87"/>
      <c r="BQ28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88" s="86" t="str">
        <f>_xlfn.XLOOKUP(AP288,'Cleansing - Response'!E:E,'Cleansing - Response'!F:F,)</f>
        <v>2 days and more</v>
      </c>
      <c r="BS288" s="86">
        <f>IF(Form_Responses1811121314[[#This Row],[Answer - B1]]="2 days and more",1,0)</f>
        <v>1</v>
      </c>
      <c r="BT288" s="86" t="str">
        <f>_xlfn.XLOOKUP(AQ288,'Cleansing - Response'!E:E,'Cleansing - Response'!F:F,)</f>
        <v>2 days and more</v>
      </c>
      <c r="BU288" s="86">
        <f>IF(Form_Responses1811121314[[#This Row],[Answer - B2]]="2 days and more",1,0)</f>
        <v>1</v>
      </c>
      <c r="BV288" s="86" t="str">
        <f t="shared" si="14"/>
        <v>Ya / Yes</v>
      </c>
      <c r="BW288" s="86">
        <f>IF(Form_Responses1811121314[[#This Row],[Answer - B3]]="Ya / Yes",1,0)</f>
        <v>1</v>
      </c>
      <c r="BX288" s="86" t="str">
        <f>_xlfn.XLOOKUP(AT288,'Cleansing - Response'!E:E,'Cleansing - Response'!F:F,)</f>
        <v>Always</v>
      </c>
      <c r="BY288" s="86">
        <f>IF(Form_Responses1811121314[[#This Row],[Answer - B4]]="Always",1,0)</f>
        <v>1</v>
      </c>
      <c r="BZ288" s="86" t="str">
        <f>_xlfn.XLOOKUP(AU288,'Cleansing - Response'!H:H,'Cleansing - Response'!I:I,)</f>
        <v>Not using dental floss</v>
      </c>
      <c r="CA288" s="86">
        <f>IF(Form_Responses1811121314[[#This Row],[Answer - B5]]="Sometimes / When in need",2,IF(Form_Responses1811121314[[#This Row],[Answer - B5]]="Using dental floss at least once",1,0))</f>
        <v>0</v>
      </c>
      <c r="CB288" s="86" t="str">
        <f>_xlfn.XLOOKUP(AV288,'Cleansing - Response'!K:K,'Cleansing - Response'!L:L,)</f>
        <v>Up to 1 time a day</v>
      </c>
      <c r="CC288" s="86">
        <f>IF(Form_Responses1811121314[[#This Row],[Answer - B6]]="More than 1 time a day",1,0)</f>
        <v>0</v>
      </c>
      <c r="CD288" s="86" t="str">
        <f>_xlfn.XLOOKUP(AW288,'Cleansing - Response'!$N:$N,'Cleansing - Response'!$O:$O,)</f>
        <v>Yes / Sometimes</v>
      </c>
      <c r="CE288" s="86">
        <f>IF(Form_Responses1811121314[[#This Row],[Answer - B7-1]]="Yes / Sometimes",1,0)</f>
        <v>1</v>
      </c>
      <c r="CF288" s="86" t="str">
        <f>_xlfn.XLOOKUP(AX288,'Cleansing - Response'!$N:$N,'Cleansing - Response'!$O:$O,)</f>
        <v>No</v>
      </c>
      <c r="CG288" s="86">
        <f>IF(Form_Responses1811121314[[#This Row],[Answer - B7-2]]="Yes / Sometimes",1,0)</f>
        <v>0</v>
      </c>
      <c r="CH288" s="86" t="str">
        <f>_xlfn.XLOOKUP(AY288,'Cleansing - Response'!$N:$N,'Cleansing - Response'!$O:$O,)</f>
        <v>No</v>
      </c>
      <c r="CI288" s="86">
        <f>IF(Form_Responses1811121314[[#This Row],[Answer - B7-3]]="Yes / Sometimes",1,0)</f>
        <v>0</v>
      </c>
      <c r="CJ288" s="86" t="str">
        <f>_xlfn.XLOOKUP(AZ288,'Cleansing - Response'!$N:$N,'Cleansing - Response'!$O:$O,)</f>
        <v>Yes / Sometimes</v>
      </c>
      <c r="CK288" s="86">
        <f>IF(Form_Responses1811121314[[#This Row],[Answer - B7-4]]="Yes / Sometimes",1,0)</f>
        <v>1</v>
      </c>
      <c r="CL288" s="86" t="str">
        <f>_xlfn.XLOOKUP(BA288,'Cleansing - Response'!$N:$N,'Cleansing - Response'!$O:$O,)</f>
        <v>No</v>
      </c>
      <c r="CM288" s="86">
        <f>IF(Form_Responses1811121314[[#This Row],[Answer - B7-5]]="Yes / Sometimes",1,0)</f>
        <v>0</v>
      </c>
      <c r="CN288" s="86" t="str">
        <f>_xlfn.XLOOKUP(BB288,'Cleansing - Response'!$N:$N,'Cleansing - Response'!$O:$O,)</f>
        <v>No</v>
      </c>
      <c r="CO288" s="86">
        <f>IF(Form_Responses1811121314[[#This Row],[Answer - B7-6]]="Yes / Sometimes",1,0)</f>
        <v>0</v>
      </c>
      <c r="CP288" s="87" t="str">
        <f>IF(COUNTIF(Form_Responses1811121314[[#This Row],[Answer - B7-1]:[Answer - B7-6]], "Yes / Sometimes") &gt; 4, "More than 4 times","Up to 4 times")</f>
        <v>Up to 4 times</v>
      </c>
      <c r="CQ288" s="152">
        <f>IF(Form_Responses1811121314[[#This Row],[Answer - B7 (Overall)]]="More than 4 times",1,0)</f>
        <v>0</v>
      </c>
    </row>
    <row r="289" spans="1:95" ht="13.2" hidden="1" x14ac:dyDescent="0.25">
      <c r="A289" s="82">
        <v>45573.506889930555</v>
      </c>
      <c r="B289" s="83" t="s">
        <v>817</v>
      </c>
      <c r="C289" s="84" t="s">
        <v>818</v>
      </c>
      <c r="D289" s="83">
        <v>14.29</v>
      </c>
      <c r="E289" s="83">
        <v>0.13</v>
      </c>
      <c r="F289" s="83" t="s">
        <v>114</v>
      </c>
      <c r="G289" s="83" t="s">
        <v>76</v>
      </c>
      <c r="H289" s="83" t="s">
        <v>614</v>
      </c>
      <c r="I289" s="83" t="s">
        <v>73</v>
      </c>
      <c r="J289" s="83" t="s">
        <v>64</v>
      </c>
      <c r="K289" s="83" t="s">
        <v>84</v>
      </c>
      <c r="L289" s="83" t="s">
        <v>64</v>
      </c>
      <c r="M289" s="83" t="s">
        <v>84</v>
      </c>
      <c r="N289" s="83" t="s">
        <v>64</v>
      </c>
      <c r="O289" s="83" t="s">
        <v>78</v>
      </c>
      <c r="P289" s="83" t="s">
        <v>84</v>
      </c>
      <c r="Q289" s="83" t="s">
        <v>64</v>
      </c>
      <c r="R289" s="83" t="s">
        <v>64</v>
      </c>
      <c r="S289" s="83" t="s">
        <v>64</v>
      </c>
      <c r="T289" s="83" t="s">
        <v>64</v>
      </c>
      <c r="U289" s="83" t="s">
        <v>78</v>
      </c>
      <c r="V289" s="83" t="s">
        <v>64</v>
      </c>
      <c r="W289" s="83" t="s">
        <v>78</v>
      </c>
      <c r="X289" s="83" t="s">
        <v>84</v>
      </c>
      <c r="Y289" s="83" t="s">
        <v>78</v>
      </c>
      <c r="Z289" s="83" t="s">
        <v>65</v>
      </c>
      <c r="AA289" s="83" t="s">
        <v>65</v>
      </c>
      <c r="AB289" s="83" t="s">
        <v>66</v>
      </c>
      <c r="AC289" s="83" t="s">
        <v>65</v>
      </c>
      <c r="AD289" s="83" t="s">
        <v>65</v>
      </c>
      <c r="AE289" s="83" t="s">
        <v>65</v>
      </c>
      <c r="AF289" s="83" t="s">
        <v>79</v>
      </c>
      <c r="AG289" s="83" t="s">
        <v>65</v>
      </c>
      <c r="AH289" s="83" t="s">
        <v>65</v>
      </c>
      <c r="AI289" s="83" t="s">
        <v>101</v>
      </c>
      <c r="AJ289" s="83" t="s">
        <v>66</v>
      </c>
      <c r="AK289" s="83" t="s">
        <v>79</v>
      </c>
      <c r="AL289" s="83" t="s">
        <v>65</v>
      </c>
      <c r="AM289" s="83" t="s">
        <v>65</v>
      </c>
      <c r="AN289" s="83" t="s">
        <v>79</v>
      </c>
      <c r="AO289" s="83" t="s">
        <v>65</v>
      </c>
      <c r="AP289" s="83" t="s">
        <v>67</v>
      </c>
      <c r="AQ289" s="83" t="s">
        <v>67</v>
      </c>
      <c r="AR289" s="83" t="s">
        <v>73</v>
      </c>
      <c r="AS289" s="83" t="s">
        <v>819</v>
      </c>
      <c r="AT289" s="83" t="s">
        <v>69</v>
      </c>
      <c r="AU289" s="83" t="s">
        <v>93</v>
      </c>
      <c r="AV289" s="83" t="s">
        <v>132</v>
      </c>
      <c r="AW289" s="83" t="s">
        <v>73</v>
      </c>
      <c r="AX289" s="83" t="s">
        <v>73</v>
      </c>
      <c r="AY289" s="83" t="s">
        <v>72</v>
      </c>
      <c r="AZ289" s="83" t="s">
        <v>72</v>
      </c>
      <c r="BA289" s="83" t="s">
        <v>72</v>
      </c>
      <c r="BB289" s="83" t="s">
        <v>73</v>
      </c>
      <c r="BC289" s="83" t="s">
        <v>73</v>
      </c>
      <c r="BD289" s="83"/>
      <c r="BE289" s="83" t="s">
        <v>73</v>
      </c>
      <c r="BF289" s="83"/>
      <c r="BG289" s="87" t="s">
        <v>631</v>
      </c>
      <c r="BH289" s="87" t="s">
        <v>114</v>
      </c>
      <c r="BI289" s="76" t="s">
        <v>1415</v>
      </c>
      <c r="BJ289">
        <f t="shared" si="12"/>
        <v>8</v>
      </c>
      <c r="BK289" s="87">
        <f t="shared" si="13"/>
        <v>56</v>
      </c>
      <c r="BL289" s="87"/>
      <c r="BM289" s="86" t="str">
        <f>_xlfn.XLOOKUP(Form_Responses1811121314[[#This Row],[Sekolah School (Cleansed)]],'Quality Check'!$B$11:$B$14,'Quality Check'!$C$11:$C$14,)</f>
        <v>Urban</v>
      </c>
      <c r="BN289" s="86" t="str">
        <f>_xlfn.XLOOKUP(Form_Responses1811121314[[#This Row],[Sekolah School (Cleansed)]],'Quality Check'!$B$11:$B$14,'Quality Check'!$D$11:$D$14,)</f>
        <v>Intervention Group (IG)</v>
      </c>
      <c r="BO289" s="87" t="str">
        <f>_xlfn.XLOOKUP(AS289,'Cleansing - Toothpaste Brand'!A:A,'Cleansing - Toothpaste Brand'!B:B,)</f>
        <v>Colgate</v>
      </c>
      <c r="BP289" s="87"/>
      <c r="BQ28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89" s="86" t="str">
        <f>_xlfn.XLOOKUP(AP289,'Cleansing - Response'!E:E,'Cleansing - Response'!F:F,)</f>
        <v>2 days and more</v>
      </c>
      <c r="BS289" s="86">
        <f>IF(Form_Responses1811121314[[#This Row],[Answer - B1]]="2 days and more",1,0)</f>
        <v>1</v>
      </c>
      <c r="BT289" s="86" t="str">
        <f>_xlfn.XLOOKUP(AQ289,'Cleansing - Response'!E:E,'Cleansing - Response'!F:F,)</f>
        <v>2 days and more</v>
      </c>
      <c r="BU289" s="86">
        <f>IF(Form_Responses1811121314[[#This Row],[Answer - B2]]="2 days and more",1,0)</f>
        <v>1</v>
      </c>
      <c r="BV289" s="86" t="str">
        <f t="shared" si="14"/>
        <v>Tidak / No</v>
      </c>
      <c r="BW289" s="86">
        <f>IF(Form_Responses1811121314[[#This Row],[Answer - B3]]="Ya / Yes",1,0)</f>
        <v>0</v>
      </c>
      <c r="BX289" s="86" t="str">
        <f>_xlfn.XLOOKUP(AT289,'Cleansing - Response'!E:E,'Cleansing - Response'!F:F,)</f>
        <v>Rarely / Sometimes</v>
      </c>
      <c r="BY289" s="86">
        <f>IF(Form_Responses1811121314[[#This Row],[Answer - B4]]="Always",1,0)</f>
        <v>0</v>
      </c>
      <c r="BZ289" s="86" t="str">
        <f>_xlfn.XLOOKUP(AU289,'Cleansing - Response'!H:H,'Cleansing - Response'!I:I,)</f>
        <v>Not using dental floss</v>
      </c>
      <c r="CA289" s="86">
        <f>IF(Form_Responses1811121314[[#This Row],[Answer - B5]]="Sometimes / When in need",2,IF(Form_Responses1811121314[[#This Row],[Answer - B5]]="Using dental floss at least once",1,0))</f>
        <v>0</v>
      </c>
      <c r="CB289" s="86" t="str">
        <f>_xlfn.XLOOKUP(AV289,'Cleansing - Response'!K:K,'Cleansing - Response'!L:L,)</f>
        <v>Up to 1 time a day</v>
      </c>
      <c r="CC289" s="86">
        <f>IF(Form_Responses1811121314[[#This Row],[Answer - B6]]="More than 1 time a day",1,0)</f>
        <v>0</v>
      </c>
      <c r="CD289" s="86" t="str">
        <f>_xlfn.XLOOKUP(AW289,'Cleansing - Response'!$N:$N,'Cleansing - Response'!$O:$O,)</f>
        <v>No</v>
      </c>
      <c r="CE289" s="86">
        <f>IF(Form_Responses1811121314[[#This Row],[Answer - B7-1]]="Yes / Sometimes",1,0)</f>
        <v>0</v>
      </c>
      <c r="CF289" s="86" t="str">
        <f>_xlfn.XLOOKUP(AX289,'Cleansing - Response'!$N:$N,'Cleansing - Response'!$O:$O,)</f>
        <v>No</v>
      </c>
      <c r="CG289" s="86">
        <f>IF(Form_Responses1811121314[[#This Row],[Answer - B7-2]]="Yes / Sometimes",1,0)</f>
        <v>0</v>
      </c>
      <c r="CH289" s="86" t="str">
        <f>_xlfn.XLOOKUP(AY289,'Cleansing - Response'!$N:$N,'Cleansing - Response'!$O:$O,)</f>
        <v>Yes / Sometimes</v>
      </c>
      <c r="CI289" s="86">
        <f>IF(Form_Responses1811121314[[#This Row],[Answer - B7-3]]="Yes / Sometimes",1,0)</f>
        <v>1</v>
      </c>
      <c r="CJ289" s="86" t="str">
        <f>_xlfn.XLOOKUP(AZ289,'Cleansing - Response'!$N:$N,'Cleansing - Response'!$O:$O,)</f>
        <v>Yes / Sometimes</v>
      </c>
      <c r="CK289" s="86">
        <f>IF(Form_Responses1811121314[[#This Row],[Answer - B7-4]]="Yes / Sometimes",1,0)</f>
        <v>1</v>
      </c>
      <c r="CL289" s="86" t="str">
        <f>_xlfn.XLOOKUP(BA289,'Cleansing - Response'!$N:$N,'Cleansing - Response'!$O:$O,)</f>
        <v>Yes / Sometimes</v>
      </c>
      <c r="CM289" s="86">
        <f>IF(Form_Responses1811121314[[#This Row],[Answer - B7-5]]="Yes / Sometimes",1,0)</f>
        <v>1</v>
      </c>
      <c r="CN289" s="86" t="str">
        <f>_xlfn.XLOOKUP(BB289,'Cleansing - Response'!$N:$N,'Cleansing - Response'!$O:$O,)</f>
        <v>No</v>
      </c>
      <c r="CO289" s="86">
        <f>IF(Form_Responses1811121314[[#This Row],[Answer - B7-6]]="Yes / Sometimes",1,0)</f>
        <v>0</v>
      </c>
      <c r="CP289" s="87" t="str">
        <f>IF(COUNTIF(Form_Responses1811121314[[#This Row],[Answer - B7-1]:[Answer - B7-6]], "Yes / Sometimes") &gt; 4, "More than 4 times","Up to 4 times")</f>
        <v>Up to 4 times</v>
      </c>
      <c r="CQ289" s="152">
        <f>IF(Form_Responses1811121314[[#This Row],[Answer - B7 (Overall)]]="More than 4 times",1,0)</f>
        <v>0</v>
      </c>
    </row>
    <row r="290" spans="1:95" ht="13.2" hidden="1" x14ac:dyDescent="0.25">
      <c r="A290" s="82">
        <v>45573.507382685188</v>
      </c>
      <c r="B290" s="83" t="s">
        <v>820</v>
      </c>
      <c r="C290" s="84" t="s">
        <v>821</v>
      </c>
      <c r="D290" s="83">
        <v>100</v>
      </c>
      <c r="E290" s="83">
        <v>0.46</v>
      </c>
      <c r="F290" s="83" t="s">
        <v>114</v>
      </c>
      <c r="G290" s="83" t="s">
        <v>76</v>
      </c>
      <c r="H290" s="83" t="s">
        <v>631</v>
      </c>
      <c r="I290" s="83" t="s">
        <v>73</v>
      </c>
      <c r="J290" s="83" t="s">
        <v>64</v>
      </c>
      <c r="K290" s="83" t="s">
        <v>84</v>
      </c>
      <c r="L290" s="83" t="s">
        <v>64</v>
      </c>
      <c r="M290" s="83" t="s">
        <v>64</v>
      </c>
      <c r="N290" s="83" t="s">
        <v>64</v>
      </c>
      <c r="O290" s="83" t="s">
        <v>84</v>
      </c>
      <c r="P290" s="83" t="s">
        <v>84</v>
      </c>
      <c r="Q290" s="83" t="s">
        <v>84</v>
      </c>
      <c r="R290" s="83" t="s">
        <v>84</v>
      </c>
      <c r="S290" s="83" t="s">
        <v>64</v>
      </c>
      <c r="T290" s="83" t="s">
        <v>64</v>
      </c>
      <c r="U290" s="83" t="s">
        <v>64</v>
      </c>
      <c r="V290" s="83" t="s">
        <v>64</v>
      </c>
      <c r="W290" s="83" t="s">
        <v>64</v>
      </c>
      <c r="X290" s="83" t="s">
        <v>84</v>
      </c>
      <c r="Y290" s="83" t="s">
        <v>64</v>
      </c>
      <c r="Z290" s="83" t="s">
        <v>66</v>
      </c>
      <c r="AA290" s="83" t="s">
        <v>65</v>
      </c>
      <c r="AB290" s="83" t="s">
        <v>65</v>
      </c>
      <c r="AC290" s="83" t="s">
        <v>66</v>
      </c>
      <c r="AD290" s="83" t="s">
        <v>66</v>
      </c>
      <c r="AE290" s="83" t="s">
        <v>65</v>
      </c>
      <c r="AF290" s="83" t="s">
        <v>65</v>
      </c>
      <c r="AG290" s="83" t="s">
        <v>65</v>
      </c>
      <c r="AH290" s="83" t="s">
        <v>66</v>
      </c>
      <c r="AI290" s="83" t="s">
        <v>101</v>
      </c>
      <c r="AJ290" s="83" t="s">
        <v>65</v>
      </c>
      <c r="AK290" s="83" t="s">
        <v>66</v>
      </c>
      <c r="AL290" s="83" t="s">
        <v>65</v>
      </c>
      <c r="AM290" s="83" t="s">
        <v>66</v>
      </c>
      <c r="AN290" s="83" t="s">
        <v>66</v>
      </c>
      <c r="AO290" s="83" t="s">
        <v>66</v>
      </c>
      <c r="AP290" s="83" t="s">
        <v>67</v>
      </c>
      <c r="AQ290" s="83" t="s">
        <v>67</v>
      </c>
      <c r="AR290" s="83" t="s">
        <v>86</v>
      </c>
      <c r="AS290" s="83" t="s">
        <v>115</v>
      </c>
      <c r="AT290" s="83" t="s">
        <v>87</v>
      </c>
      <c r="AU290" s="83" t="s">
        <v>70</v>
      </c>
      <c r="AV290" s="83" t="s">
        <v>71</v>
      </c>
      <c r="AW290" s="83" t="s">
        <v>73</v>
      </c>
      <c r="AX290" s="83" t="s">
        <v>73</v>
      </c>
      <c r="AY290" s="83" t="s">
        <v>73</v>
      </c>
      <c r="AZ290" s="83" t="s">
        <v>73</v>
      </c>
      <c r="BA290" s="83" t="s">
        <v>63</v>
      </c>
      <c r="BB290" s="83" t="s">
        <v>63</v>
      </c>
      <c r="BC290" s="83" t="s">
        <v>73</v>
      </c>
      <c r="BD290" s="83"/>
      <c r="BE290" s="83" t="s">
        <v>73</v>
      </c>
      <c r="BF290" s="83"/>
      <c r="BG290" s="87" t="s">
        <v>631</v>
      </c>
      <c r="BH290" s="87" t="s">
        <v>114</v>
      </c>
      <c r="BI290" s="76" t="s">
        <v>1415</v>
      </c>
      <c r="BJ290">
        <f t="shared" si="12"/>
        <v>9</v>
      </c>
      <c r="BK290" s="87">
        <f t="shared" si="13"/>
        <v>56</v>
      </c>
      <c r="BL290" s="87"/>
      <c r="BM290" s="86" t="str">
        <f>_xlfn.XLOOKUP(Form_Responses1811121314[[#This Row],[Sekolah School (Cleansed)]],'Quality Check'!$B$11:$B$14,'Quality Check'!$C$11:$C$14,)</f>
        <v>Urban</v>
      </c>
      <c r="BN290" s="86" t="str">
        <f>_xlfn.XLOOKUP(Form_Responses1811121314[[#This Row],[Sekolah School (Cleansed)]],'Quality Check'!$B$11:$B$14,'Quality Check'!$D$11:$D$14,)</f>
        <v>Intervention Group (IG)</v>
      </c>
      <c r="BO290" s="87" t="str">
        <f>_xlfn.XLOOKUP(AS290,'Cleansing - Toothpaste Brand'!A:A,'Cleansing - Toothpaste Brand'!B:B,)</f>
        <v>Darlie</v>
      </c>
      <c r="BP290" s="87"/>
      <c r="BQ29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90" s="86" t="str">
        <f>_xlfn.XLOOKUP(AP290,'Cleansing - Response'!E:E,'Cleansing - Response'!F:F,)</f>
        <v>2 days and more</v>
      </c>
      <c r="BS290" s="86">
        <f>IF(Form_Responses1811121314[[#This Row],[Answer - B1]]="2 days and more",1,0)</f>
        <v>1</v>
      </c>
      <c r="BT290" s="86" t="str">
        <f>_xlfn.XLOOKUP(AQ290,'Cleansing - Response'!E:E,'Cleansing - Response'!F:F,)</f>
        <v>2 days and more</v>
      </c>
      <c r="BU290" s="86">
        <f>IF(Form_Responses1811121314[[#This Row],[Answer - B2]]="2 days and more",1,0)</f>
        <v>1</v>
      </c>
      <c r="BV290" s="86" t="str">
        <f t="shared" si="14"/>
        <v>Ya / Yes</v>
      </c>
      <c r="BW290" s="86">
        <f>IF(Form_Responses1811121314[[#This Row],[Answer - B3]]="Ya / Yes",1,0)</f>
        <v>1</v>
      </c>
      <c r="BX290" s="86" t="str">
        <f>_xlfn.XLOOKUP(AT290,'Cleansing - Response'!E:E,'Cleansing - Response'!F:F,)</f>
        <v>Always</v>
      </c>
      <c r="BY290" s="86">
        <f>IF(Form_Responses1811121314[[#This Row],[Answer - B4]]="Always",1,0)</f>
        <v>1</v>
      </c>
      <c r="BZ290" s="86" t="str">
        <f>_xlfn.XLOOKUP(AU290,'Cleansing - Response'!H:H,'Cleansing - Response'!I:I,)</f>
        <v>Sometimes / When in need</v>
      </c>
      <c r="CA290" s="86">
        <f>IF(Form_Responses1811121314[[#This Row],[Answer - B5]]="Sometimes / When in need",2,IF(Form_Responses1811121314[[#This Row],[Answer - B5]]="Using dental floss at least once",1,0))</f>
        <v>2</v>
      </c>
      <c r="CB290" s="86" t="str">
        <f>_xlfn.XLOOKUP(AV290,'Cleansing - Response'!K:K,'Cleansing - Response'!L:L,)</f>
        <v>Up to 1 time a day</v>
      </c>
      <c r="CC290" s="86">
        <f>IF(Form_Responses1811121314[[#This Row],[Answer - B6]]="More than 1 time a day",1,0)</f>
        <v>0</v>
      </c>
      <c r="CD290" s="86" t="str">
        <f>_xlfn.XLOOKUP(AW290,'Cleansing - Response'!$N:$N,'Cleansing - Response'!$O:$O,)</f>
        <v>No</v>
      </c>
      <c r="CE290" s="86">
        <f>IF(Form_Responses1811121314[[#This Row],[Answer - B7-1]]="Yes / Sometimes",1,0)</f>
        <v>0</v>
      </c>
      <c r="CF290" s="86" t="str">
        <f>_xlfn.XLOOKUP(AX290,'Cleansing - Response'!$N:$N,'Cleansing - Response'!$O:$O,)</f>
        <v>No</v>
      </c>
      <c r="CG290" s="86">
        <f>IF(Form_Responses1811121314[[#This Row],[Answer - B7-2]]="Yes / Sometimes",1,0)</f>
        <v>0</v>
      </c>
      <c r="CH290" s="86" t="str">
        <f>_xlfn.XLOOKUP(AY290,'Cleansing - Response'!$N:$N,'Cleansing - Response'!$O:$O,)</f>
        <v>No</v>
      </c>
      <c r="CI290" s="86">
        <f>IF(Form_Responses1811121314[[#This Row],[Answer - B7-3]]="Yes / Sometimes",1,0)</f>
        <v>0</v>
      </c>
      <c r="CJ290" s="86" t="str">
        <f>_xlfn.XLOOKUP(AZ290,'Cleansing - Response'!$N:$N,'Cleansing - Response'!$O:$O,)</f>
        <v>No</v>
      </c>
      <c r="CK290" s="86">
        <f>IF(Form_Responses1811121314[[#This Row],[Answer - B7-4]]="Yes / Sometimes",1,0)</f>
        <v>0</v>
      </c>
      <c r="CL290" s="86" t="str">
        <f>_xlfn.XLOOKUP(BA290,'Cleansing - Response'!$N:$N,'Cleansing - Response'!$O:$O,)</f>
        <v>Yes / Sometimes</v>
      </c>
      <c r="CM290" s="86">
        <f>IF(Form_Responses1811121314[[#This Row],[Answer - B7-5]]="Yes / Sometimes",1,0)</f>
        <v>1</v>
      </c>
      <c r="CN290" s="86" t="str">
        <f>_xlfn.XLOOKUP(BB290,'Cleansing - Response'!$N:$N,'Cleansing - Response'!$O:$O,)</f>
        <v>Yes / Sometimes</v>
      </c>
      <c r="CO290" s="86">
        <f>IF(Form_Responses1811121314[[#This Row],[Answer - B7-6]]="Yes / Sometimes",1,0)</f>
        <v>1</v>
      </c>
      <c r="CP290" s="87" t="str">
        <f>IF(COUNTIF(Form_Responses1811121314[[#This Row],[Answer - B7-1]:[Answer - B7-6]], "Yes / Sometimes") &gt; 4, "More than 4 times","Up to 4 times")</f>
        <v>Up to 4 times</v>
      </c>
      <c r="CQ290" s="152">
        <f>IF(Form_Responses1811121314[[#This Row],[Answer - B7 (Overall)]]="More than 4 times",1,0)</f>
        <v>0</v>
      </c>
    </row>
    <row r="291" spans="1:95" ht="13.2" hidden="1" x14ac:dyDescent="0.25">
      <c r="A291" s="82">
        <v>45573.50919975694</v>
      </c>
      <c r="B291" s="83" t="s">
        <v>822</v>
      </c>
      <c r="C291" s="84" t="s">
        <v>823</v>
      </c>
      <c r="D291" s="83">
        <v>10.7</v>
      </c>
      <c r="E291" s="83">
        <v>0.57999999999999996</v>
      </c>
      <c r="F291" s="83" t="s">
        <v>114</v>
      </c>
      <c r="G291" s="83" t="s">
        <v>291</v>
      </c>
      <c r="H291" s="83" t="s">
        <v>631</v>
      </c>
      <c r="I291" s="83" t="s">
        <v>63</v>
      </c>
      <c r="J291" s="83" t="s">
        <v>64</v>
      </c>
      <c r="K291" s="83" t="s">
        <v>64</v>
      </c>
      <c r="L291" s="83" t="s">
        <v>64</v>
      </c>
      <c r="M291" s="83" t="s">
        <v>78</v>
      </c>
      <c r="N291" s="83" t="s">
        <v>64</v>
      </c>
      <c r="O291" s="83" t="s">
        <v>64</v>
      </c>
      <c r="P291" s="83" t="s">
        <v>78</v>
      </c>
      <c r="Q291" s="83" t="s">
        <v>64</v>
      </c>
      <c r="R291" s="83" t="s">
        <v>64</v>
      </c>
      <c r="S291" s="83" t="s">
        <v>64</v>
      </c>
      <c r="T291" s="83" t="s">
        <v>64</v>
      </c>
      <c r="U291" s="83" t="s">
        <v>84</v>
      </c>
      <c r="V291" s="83" t="s">
        <v>64</v>
      </c>
      <c r="W291" s="83" t="s">
        <v>64</v>
      </c>
      <c r="X291" s="83" t="s">
        <v>64</v>
      </c>
      <c r="Y291" s="83" t="s">
        <v>64</v>
      </c>
      <c r="Z291" s="83" t="s">
        <v>65</v>
      </c>
      <c r="AA291" s="83" t="s">
        <v>65</v>
      </c>
      <c r="AB291" s="83" t="s">
        <v>66</v>
      </c>
      <c r="AC291" s="83" t="s">
        <v>65</v>
      </c>
      <c r="AD291" s="83" t="s">
        <v>65</v>
      </c>
      <c r="AE291" s="83" t="s">
        <v>65</v>
      </c>
      <c r="AF291" s="83" t="s">
        <v>66</v>
      </c>
      <c r="AG291" s="83" t="s">
        <v>65</v>
      </c>
      <c r="AH291" s="83" t="s">
        <v>66</v>
      </c>
      <c r="AI291" s="83" t="s">
        <v>101</v>
      </c>
      <c r="AJ291" s="83" t="s">
        <v>65</v>
      </c>
      <c r="AK291" s="83" t="s">
        <v>65</v>
      </c>
      <c r="AL291" s="83" t="s">
        <v>66</v>
      </c>
      <c r="AM291" s="83" t="s">
        <v>65</v>
      </c>
      <c r="AN291" s="83" t="s">
        <v>65</v>
      </c>
      <c r="AO291" s="83" t="s">
        <v>65</v>
      </c>
      <c r="AP291" s="83" t="s">
        <v>67</v>
      </c>
      <c r="AQ291" s="83" t="s">
        <v>67</v>
      </c>
      <c r="AR291" s="83" t="s">
        <v>86</v>
      </c>
      <c r="AS291" s="83" t="s">
        <v>68</v>
      </c>
      <c r="AT291" s="83" t="s">
        <v>69</v>
      </c>
      <c r="AU291" s="83" t="s">
        <v>70</v>
      </c>
      <c r="AV291" s="83" t="s">
        <v>71</v>
      </c>
      <c r="AW291" s="83" t="s">
        <v>73</v>
      </c>
      <c r="AX291" s="83" t="s">
        <v>63</v>
      </c>
      <c r="AY291" s="83" t="s">
        <v>73</v>
      </c>
      <c r="AZ291" s="83" t="s">
        <v>63</v>
      </c>
      <c r="BA291" s="83" t="s">
        <v>73</v>
      </c>
      <c r="BB291" s="83" t="s">
        <v>63</v>
      </c>
      <c r="BC291" s="83" t="s">
        <v>73</v>
      </c>
      <c r="BD291" s="83"/>
      <c r="BE291" s="83" t="s">
        <v>73</v>
      </c>
      <c r="BF291" s="83"/>
      <c r="BG291" s="87" t="s">
        <v>631</v>
      </c>
      <c r="BH291" s="87" t="s">
        <v>114</v>
      </c>
      <c r="BI291" s="76" t="s">
        <v>1414</v>
      </c>
      <c r="BJ291">
        <f t="shared" si="12"/>
        <v>14</v>
      </c>
      <c r="BK291" s="87">
        <f t="shared" si="13"/>
        <v>60</v>
      </c>
      <c r="BL291" s="87"/>
      <c r="BM291" s="86" t="str">
        <f>_xlfn.XLOOKUP(Form_Responses1811121314[[#This Row],[Sekolah School (Cleansed)]],'Quality Check'!$B$11:$B$14,'Quality Check'!$C$11:$C$14,)</f>
        <v>Urban</v>
      </c>
      <c r="BN291" s="86" t="str">
        <f>_xlfn.XLOOKUP(Form_Responses1811121314[[#This Row],[Sekolah School (Cleansed)]],'Quality Check'!$B$11:$B$14,'Quality Check'!$D$11:$D$14,)</f>
        <v>Intervention Group (IG)</v>
      </c>
      <c r="BO291" s="87" t="str">
        <f>_xlfn.XLOOKUP(AS291,'Cleansing - Toothpaste Brand'!A:A,'Cleansing - Toothpaste Brand'!B:B,)</f>
        <v>Colgate</v>
      </c>
      <c r="BP291" s="87"/>
      <c r="BQ29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91" s="86" t="str">
        <f>_xlfn.XLOOKUP(AP291,'Cleansing - Response'!E:E,'Cleansing - Response'!F:F,)</f>
        <v>2 days and more</v>
      </c>
      <c r="BS291" s="86">
        <f>IF(Form_Responses1811121314[[#This Row],[Answer - B1]]="2 days and more",1,0)</f>
        <v>1</v>
      </c>
      <c r="BT291" s="86" t="str">
        <f>_xlfn.XLOOKUP(AQ291,'Cleansing - Response'!E:E,'Cleansing - Response'!F:F,)</f>
        <v>2 days and more</v>
      </c>
      <c r="BU291" s="86">
        <f>IF(Form_Responses1811121314[[#This Row],[Answer - B2]]="2 days and more",1,0)</f>
        <v>1</v>
      </c>
      <c r="BV291" s="86" t="str">
        <f t="shared" si="14"/>
        <v>Ya / Yes</v>
      </c>
      <c r="BW291" s="86">
        <f>IF(Form_Responses1811121314[[#This Row],[Answer - B3]]="Ya / Yes",1,0)</f>
        <v>1</v>
      </c>
      <c r="BX291" s="86" t="str">
        <f>_xlfn.XLOOKUP(AT291,'Cleansing - Response'!E:E,'Cleansing - Response'!F:F,)</f>
        <v>Rarely / Sometimes</v>
      </c>
      <c r="BY291" s="86">
        <f>IF(Form_Responses1811121314[[#This Row],[Answer - B4]]="Always",1,0)</f>
        <v>0</v>
      </c>
      <c r="BZ291" s="86" t="str">
        <f>_xlfn.XLOOKUP(AU291,'Cleansing - Response'!H:H,'Cleansing - Response'!I:I,)</f>
        <v>Sometimes / When in need</v>
      </c>
      <c r="CA291" s="86">
        <f>IF(Form_Responses1811121314[[#This Row],[Answer - B5]]="Sometimes / When in need",2,IF(Form_Responses1811121314[[#This Row],[Answer - B5]]="Using dental floss at least once",1,0))</f>
        <v>2</v>
      </c>
      <c r="CB291" s="86" t="str">
        <f>_xlfn.XLOOKUP(AV291,'Cleansing - Response'!K:K,'Cleansing - Response'!L:L,)</f>
        <v>Up to 1 time a day</v>
      </c>
      <c r="CC291" s="86">
        <f>IF(Form_Responses1811121314[[#This Row],[Answer - B6]]="More than 1 time a day",1,0)</f>
        <v>0</v>
      </c>
      <c r="CD291" s="86" t="str">
        <f>_xlfn.XLOOKUP(AW291,'Cleansing - Response'!$N:$N,'Cleansing - Response'!$O:$O,)</f>
        <v>No</v>
      </c>
      <c r="CE291" s="86">
        <f>IF(Form_Responses1811121314[[#This Row],[Answer - B7-1]]="Yes / Sometimes",1,0)</f>
        <v>0</v>
      </c>
      <c r="CF291" s="86" t="str">
        <f>_xlfn.XLOOKUP(AX291,'Cleansing - Response'!$N:$N,'Cleansing - Response'!$O:$O,)</f>
        <v>Yes / Sometimes</v>
      </c>
      <c r="CG291" s="86">
        <f>IF(Form_Responses1811121314[[#This Row],[Answer - B7-2]]="Yes / Sometimes",1,0)</f>
        <v>1</v>
      </c>
      <c r="CH291" s="86" t="str">
        <f>_xlfn.XLOOKUP(AY291,'Cleansing - Response'!$N:$N,'Cleansing - Response'!$O:$O,)</f>
        <v>No</v>
      </c>
      <c r="CI291" s="86">
        <f>IF(Form_Responses1811121314[[#This Row],[Answer - B7-3]]="Yes / Sometimes",1,0)</f>
        <v>0</v>
      </c>
      <c r="CJ291" s="86" t="str">
        <f>_xlfn.XLOOKUP(AZ291,'Cleansing - Response'!$N:$N,'Cleansing - Response'!$O:$O,)</f>
        <v>Yes / Sometimes</v>
      </c>
      <c r="CK291" s="86">
        <f>IF(Form_Responses1811121314[[#This Row],[Answer - B7-4]]="Yes / Sometimes",1,0)</f>
        <v>1</v>
      </c>
      <c r="CL291" s="86" t="str">
        <f>_xlfn.XLOOKUP(BA291,'Cleansing - Response'!$N:$N,'Cleansing - Response'!$O:$O,)</f>
        <v>No</v>
      </c>
      <c r="CM291" s="86">
        <f>IF(Form_Responses1811121314[[#This Row],[Answer - B7-5]]="Yes / Sometimes",1,0)</f>
        <v>0</v>
      </c>
      <c r="CN291" s="86" t="str">
        <f>_xlfn.XLOOKUP(BB291,'Cleansing - Response'!$N:$N,'Cleansing - Response'!$O:$O,)</f>
        <v>Yes / Sometimes</v>
      </c>
      <c r="CO291" s="86">
        <f>IF(Form_Responses1811121314[[#This Row],[Answer - B7-6]]="Yes / Sometimes",1,0)</f>
        <v>1</v>
      </c>
      <c r="CP291" s="87" t="str">
        <f>IF(COUNTIF(Form_Responses1811121314[[#This Row],[Answer - B7-1]:[Answer - B7-6]], "Yes / Sometimes") &gt; 4, "More than 4 times","Up to 4 times")</f>
        <v>Up to 4 times</v>
      </c>
      <c r="CQ291" s="152">
        <f>IF(Form_Responses1811121314[[#This Row],[Answer - B7 (Overall)]]="More than 4 times",1,0)</f>
        <v>0</v>
      </c>
    </row>
    <row r="292" spans="1:95" ht="13.2" hidden="1" x14ac:dyDescent="0.25">
      <c r="A292" s="82">
        <v>45573.512572037042</v>
      </c>
      <c r="B292" s="83" t="s">
        <v>824</v>
      </c>
      <c r="C292" s="84" t="s">
        <v>825</v>
      </c>
      <c r="D292" s="83">
        <v>42.86</v>
      </c>
      <c r="E292" s="83">
        <v>1.2999999999999999E-2</v>
      </c>
      <c r="F292" s="83" t="s">
        <v>423</v>
      </c>
      <c r="G292" s="83" t="s">
        <v>76</v>
      </c>
      <c r="H292" s="83" t="s">
        <v>631</v>
      </c>
      <c r="I292" s="83" t="s">
        <v>63</v>
      </c>
      <c r="J292" s="83" t="s">
        <v>64</v>
      </c>
      <c r="K292" s="83" t="s">
        <v>64</v>
      </c>
      <c r="L292" s="83" t="s">
        <v>64</v>
      </c>
      <c r="M292" s="83" t="s">
        <v>84</v>
      </c>
      <c r="N292" s="83" t="s">
        <v>64</v>
      </c>
      <c r="O292" s="83" t="s">
        <v>84</v>
      </c>
      <c r="P292" s="83" t="s">
        <v>64</v>
      </c>
      <c r="Q292" s="83" t="s">
        <v>64</v>
      </c>
      <c r="R292" s="83" t="s">
        <v>64</v>
      </c>
      <c r="S292" s="83" t="s">
        <v>64</v>
      </c>
      <c r="T292" s="83" t="s">
        <v>64</v>
      </c>
      <c r="U292" s="83" t="s">
        <v>84</v>
      </c>
      <c r="V292" s="83" t="s">
        <v>84</v>
      </c>
      <c r="W292" s="83" t="s">
        <v>64</v>
      </c>
      <c r="X292" s="83" t="s">
        <v>64</v>
      </c>
      <c r="Y292" s="83" t="s">
        <v>64</v>
      </c>
      <c r="Z292" s="83" t="s">
        <v>65</v>
      </c>
      <c r="AA292" s="83" t="s">
        <v>65</v>
      </c>
      <c r="AB292" s="83" t="s">
        <v>65</v>
      </c>
      <c r="AC292" s="83" t="s">
        <v>65</v>
      </c>
      <c r="AD292" s="83" t="s">
        <v>65</v>
      </c>
      <c r="AE292" s="83" t="s">
        <v>65</v>
      </c>
      <c r="AF292" s="83" t="s">
        <v>65</v>
      </c>
      <c r="AG292" s="83" t="s">
        <v>65</v>
      </c>
      <c r="AH292" s="83" t="s">
        <v>65</v>
      </c>
      <c r="AI292" s="83" t="s">
        <v>101</v>
      </c>
      <c r="AJ292" s="83" t="s">
        <v>65</v>
      </c>
      <c r="AK292" s="83" t="s">
        <v>65</v>
      </c>
      <c r="AL292" s="83" t="s">
        <v>65</v>
      </c>
      <c r="AM292" s="83" t="s">
        <v>65</v>
      </c>
      <c r="AN292" s="83" t="s">
        <v>65</v>
      </c>
      <c r="AO292" s="83" t="s">
        <v>65</v>
      </c>
      <c r="AP292" s="83" t="s">
        <v>85</v>
      </c>
      <c r="AQ292" s="83" t="s">
        <v>85</v>
      </c>
      <c r="AR292" s="83" t="s">
        <v>63</v>
      </c>
      <c r="AS292" s="83" t="s">
        <v>115</v>
      </c>
      <c r="AT292" s="83" t="s">
        <v>69</v>
      </c>
      <c r="AU292" s="83" t="s">
        <v>70</v>
      </c>
      <c r="AV292" s="83" t="s">
        <v>71</v>
      </c>
      <c r="AW292" s="83" t="s">
        <v>73</v>
      </c>
      <c r="AX292" s="83" t="s">
        <v>73</v>
      </c>
      <c r="AY292" s="83" t="s">
        <v>72</v>
      </c>
      <c r="AZ292" s="83" t="s">
        <v>72</v>
      </c>
      <c r="BA292" s="83" t="s">
        <v>72</v>
      </c>
      <c r="BB292" s="83" t="s">
        <v>73</v>
      </c>
      <c r="BC292" s="83" t="s">
        <v>73</v>
      </c>
      <c r="BD292" s="83"/>
      <c r="BE292" s="83" t="s">
        <v>73</v>
      </c>
      <c r="BF292" s="83"/>
      <c r="BG292" s="87" t="s">
        <v>631</v>
      </c>
      <c r="BH292" s="86" t="s">
        <v>60</v>
      </c>
      <c r="BI292" s="76" t="s">
        <v>1414</v>
      </c>
      <c r="BJ292">
        <f t="shared" si="12"/>
        <v>12</v>
      </c>
      <c r="BK292" s="87">
        <f t="shared" si="13"/>
        <v>64</v>
      </c>
      <c r="BL292" s="87"/>
      <c r="BM292" s="86" t="str">
        <f>_xlfn.XLOOKUP(Form_Responses1811121314[[#This Row],[Sekolah School (Cleansed)]],'Quality Check'!$B$11:$B$14,'Quality Check'!$C$11:$C$14,)</f>
        <v>Urban</v>
      </c>
      <c r="BN292" s="86" t="str">
        <f>_xlfn.XLOOKUP(Form_Responses1811121314[[#This Row],[Sekolah School (Cleansed)]],'Quality Check'!$B$11:$B$14,'Quality Check'!$D$11:$D$14,)</f>
        <v>Intervention Group (IG)</v>
      </c>
      <c r="BO292" s="87" t="str">
        <f>_xlfn.XLOOKUP(AS292,'Cleansing - Toothpaste Brand'!A:A,'Cleansing - Toothpaste Brand'!B:B,)</f>
        <v>Darlie</v>
      </c>
      <c r="BP292" s="87"/>
      <c r="BQ29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92" s="86" t="str">
        <f>_xlfn.XLOOKUP(AP292,'Cleansing - Response'!E:E,'Cleansing - Response'!F:F,)</f>
        <v>2 days and more</v>
      </c>
      <c r="BS292" s="86">
        <f>IF(Form_Responses1811121314[[#This Row],[Answer - B1]]="2 days and more",1,0)</f>
        <v>1</v>
      </c>
      <c r="BT292" s="86" t="str">
        <f>_xlfn.XLOOKUP(AQ292,'Cleansing - Response'!E:E,'Cleansing - Response'!F:F,)</f>
        <v>2 days and more</v>
      </c>
      <c r="BU292" s="86">
        <f>IF(Form_Responses1811121314[[#This Row],[Answer - B2]]="2 days and more",1,0)</f>
        <v>1</v>
      </c>
      <c r="BV292" s="86" t="str">
        <f t="shared" si="14"/>
        <v>Ya / Yes</v>
      </c>
      <c r="BW292" s="86">
        <f>IF(Form_Responses1811121314[[#This Row],[Answer - B3]]="Ya / Yes",1,0)</f>
        <v>1</v>
      </c>
      <c r="BX292" s="86" t="str">
        <f>_xlfn.XLOOKUP(AT292,'Cleansing - Response'!E:E,'Cleansing - Response'!F:F,)</f>
        <v>Rarely / Sometimes</v>
      </c>
      <c r="BY292" s="86">
        <f>IF(Form_Responses1811121314[[#This Row],[Answer - B4]]="Always",1,0)</f>
        <v>0</v>
      </c>
      <c r="BZ292" s="86" t="str">
        <f>_xlfn.XLOOKUP(AU292,'Cleansing - Response'!H:H,'Cleansing - Response'!I:I,)</f>
        <v>Sometimes / When in need</v>
      </c>
      <c r="CA292" s="86">
        <f>IF(Form_Responses1811121314[[#This Row],[Answer - B5]]="Sometimes / When in need",2,IF(Form_Responses1811121314[[#This Row],[Answer - B5]]="Using dental floss at least once",1,0))</f>
        <v>2</v>
      </c>
      <c r="CB292" s="86" t="str">
        <f>_xlfn.XLOOKUP(AV292,'Cleansing - Response'!K:K,'Cleansing - Response'!L:L,)</f>
        <v>Up to 1 time a day</v>
      </c>
      <c r="CC292" s="86">
        <f>IF(Form_Responses1811121314[[#This Row],[Answer - B6]]="More than 1 time a day",1,0)</f>
        <v>0</v>
      </c>
      <c r="CD292" s="86" t="str">
        <f>_xlfn.XLOOKUP(AW292,'Cleansing - Response'!$N:$N,'Cleansing - Response'!$O:$O,)</f>
        <v>No</v>
      </c>
      <c r="CE292" s="86">
        <f>IF(Form_Responses1811121314[[#This Row],[Answer - B7-1]]="Yes / Sometimes",1,0)</f>
        <v>0</v>
      </c>
      <c r="CF292" s="86" t="str">
        <f>_xlfn.XLOOKUP(AX292,'Cleansing - Response'!$N:$N,'Cleansing - Response'!$O:$O,)</f>
        <v>No</v>
      </c>
      <c r="CG292" s="86">
        <f>IF(Form_Responses1811121314[[#This Row],[Answer - B7-2]]="Yes / Sometimes",1,0)</f>
        <v>0</v>
      </c>
      <c r="CH292" s="86" t="str">
        <f>_xlfn.XLOOKUP(AY292,'Cleansing - Response'!$N:$N,'Cleansing - Response'!$O:$O,)</f>
        <v>Yes / Sometimes</v>
      </c>
      <c r="CI292" s="86">
        <f>IF(Form_Responses1811121314[[#This Row],[Answer - B7-3]]="Yes / Sometimes",1,0)</f>
        <v>1</v>
      </c>
      <c r="CJ292" s="86" t="str">
        <f>_xlfn.XLOOKUP(AZ292,'Cleansing - Response'!$N:$N,'Cleansing - Response'!$O:$O,)</f>
        <v>Yes / Sometimes</v>
      </c>
      <c r="CK292" s="86">
        <f>IF(Form_Responses1811121314[[#This Row],[Answer - B7-4]]="Yes / Sometimes",1,0)</f>
        <v>1</v>
      </c>
      <c r="CL292" s="86" t="str">
        <f>_xlfn.XLOOKUP(BA292,'Cleansing - Response'!$N:$N,'Cleansing - Response'!$O:$O,)</f>
        <v>Yes / Sometimes</v>
      </c>
      <c r="CM292" s="86">
        <f>IF(Form_Responses1811121314[[#This Row],[Answer - B7-5]]="Yes / Sometimes",1,0)</f>
        <v>1</v>
      </c>
      <c r="CN292" s="86" t="str">
        <f>_xlfn.XLOOKUP(BB292,'Cleansing - Response'!$N:$N,'Cleansing - Response'!$O:$O,)</f>
        <v>No</v>
      </c>
      <c r="CO292" s="86">
        <f>IF(Form_Responses1811121314[[#This Row],[Answer - B7-6]]="Yes / Sometimes",1,0)</f>
        <v>0</v>
      </c>
      <c r="CP292" s="87" t="str">
        <f>IF(COUNTIF(Form_Responses1811121314[[#This Row],[Answer - B7-1]:[Answer - B7-6]], "Yes / Sometimes") &gt; 4, "More than 4 times","Up to 4 times")</f>
        <v>Up to 4 times</v>
      </c>
      <c r="CQ292" s="152">
        <f>IF(Form_Responses1811121314[[#This Row],[Answer - B7 (Overall)]]="More than 4 times",1,0)</f>
        <v>0</v>
      </c>
    </row>
    <row r="293" spans="1:95" ht="13.2" hidden="1" x14ac:dyDescent="0.25">
      <c r="A293" s="82">
        <v>45573.512855023146</v>
      </c>
      <c r="B293" s="83" t="s">
        <v>826</v>
      </c>
      <c r="C293" s="84" t="s">
        <v>827</v>
      </c>
      <c r="D293" s="83">
        <v>100</v>
      </c>
      <c r="E293" s="83">
        <v>0.38</v>
      </c>
      <c r="F293" s="83" t="s">
        <v>423</v>
      </c>
      <c r="G293" s="83" t="s">
        <v>76</v>
      </c>
      <c r="H293" s="83" t="s">
        <v>631</v>
      </c>
      <c r="I293" s="83" t="s">
        <v>63</v>
      </c>
      <c r="J293" s="83" t="s">
        <v>64</v>
      </c>
      <c r="K293" s="83" t="s">
        <v>64</v>
      </c>
      <c r="L293" s="83" t="s">
        <v>64</v>
      </c>
      <c r="M293" s="83" t="s">
        <v>84</v>
      </c>
      <c r="N293" s="83" t="s">
        <v>64</v>
      </c>
      <c r="O293" s="83" t="s">
        <v>64</v>
      </c>
      <c r="P293" s="83" t="s">
        <v>84</v>
      </c>
      <c r="Q293" s="83" t="s">
        <v>64</v>
      </c>
      <c r="R293" s="83" t="s">
        <v>84</v>
      </c>
      <c r="S293" s="83" t="s">
        <v>64</v>
      </c>
      <c r="T293" s="83" t="s">
        <v>64</v>
      </c>
      <c r="U293" s="83" t="s">
        <v>64</v>
      </c>
      <c r="V293" s="83" t="s">
        <v>64</v>
      </c>
      <c r="W293" s="83" t="s">
        <v>84</v>
      </c>
      <c r="X293" s="83" t="s">
        <v>64</v>
      </c>
      <c r="Y293" s="83" t="s">
        <v>84</v>
      </c>
      <c r="Z293" s="83" t="s">
        <v>66</v>
      </c>
      <c r="AA293" s="83" t="s">
        <v>65</v>
      </c>
      <c r="AB293" s="83" t="s">
        <v>66</v>
      </c>
      <c r="AC293" s="83" t="s">
        <v>66</v>
      </c>
      <c r="AD293" s="83" t="s">
        <v>66</v>
      </c>
      <c r="AE293" s="83" t="s">
        <v>65</v>
      </c>
      <c r="AF293" s="83" t="s">
        <v>66</v>
      </c>
      <c r="AG293" s="83" t="s">
        <v>66</v>
      </c>
      <c r="AH293" s="83" t="s">
        <v>66</v>
      </c>
      <c r="AI293" s="83" t="s">
        <v>79</v>
      </c>
      <c r="AJ293" s="83" t="s">
        <v>66</v>
      </c>
      <c r="AK293" s="83" t="s">
        <v>65</v>
      </c>
      <c r="AL293" s="83" t="s">
        <v>66</v>
      </c>
      <c r="AM293" s="83" t="s">
        <v>66</v>
      </c>
      <c r="AN293" s="83" t="s">
        <v>66</v>
      </c>
      <c r="AO293" s="83" t="s">
        <v>66</v>
      </c>
      <c r="AP293" s="83" t="s">
        <v>67</v>
      </c>
      <c r="AQ293" s="83" t="s">
        <v>80</v>
      </c>
      <c r="AR293" s="83" t="s">
        <v>86</v>
      </c>
      <c r="AS293" s="83" t="s">
        <v>68</v>
      </c>
      <c r="AT293" s="83" t="s">
        <v>87</v>
      </c>
      <c r="AU293" s="83" t="s">
        <v>67</v>
      </c>
      <c r="AV293" s="83" t="s">
        <v>71</v>
      </c>
      <c r="AW293" s="83" t="s">
        <v>72</v>
      </c>
      <c r="AX293" s="83" t="s">
        <v>72</v>
      </c>
      <c r="AY293" s="83" t="s">
        <v>72</v>
      </c>
      <c r="AZ293" s="83" t="s">
        <v>63</v>
      </c>
      <c r="BA293" s="83" t="s">
        <v>72</v>
      </c>
      <c r="BB293" s="83" t="s">
        <v>72</v>
      </c>
      <c r="BC293" s="83" t="s">
        <v>73</v>
      </c>
      <c r="BD293" s="83"/>
      <c r="BE293" s="83" t="s">
        <v>73</v>
      </c>
      <c r="BF293" s="83"/>
      <c r="BG293" s="87" t="s">
        <v>631</v>
      </c>
      <c r="BH293" s="86" t="s">
        <v>60</v>
      </c>
      <c r="BI293" s="76" t="s">
        <v>1414</v>
      </c>
      <c r="BJ293">
        <f t="shared" si="12"/>
        <v>11</v>
      </c>
      <c r="BK293" s="87">
        <f t="shared" si="13"/>
        <v>51</v>
      </c>
      <c r="BL293" s="87"/>
      <c r="BM293" s="86" t="str">
        <f>_xlfn.XLOOKUP(Form_Responses1811121314[[#This Row],[Sekolah School (Cleansed)]],'Quality Check'!$B$11:$B$14,'Quality Check'!$C$11:$C$14,)</f>
        <v>Urban</v>
      </c>
      <c r="BN293" s="86" t="str">
        <f>_xlfn.XLOOKUP(Form_Responses1811121314[[#This Row],[Sekolah School (Cleansed)]],'Quality Check'!$B$11:$B$14,'Quality Check'!$D$11:$D$14,)</f>
        <v>Intervention Group (IG)</v>
      </c>
      <c r="BO293" s="87" t="str">
        <f>_xlfn.XLOOKUP(AS293,'Cleansing - Toothpaste Brand'!A:A,'Cleansing - Toothpaste Brand'!B:B,)</f>
        <v>Colgate</v>
      </c>
      <c r="BP293" s="87"/>
      <c r="BQ29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93" s="86" t="str">
        <f>_xlfn.XLOOKUP(AP293,'Cleansing - Response'!E:E,'Cleansing - Response'!F:F,)</f>
        <v>2 days and more</v>
      </c>
      <c r="BS293" s="86">
        <f>IF(Form_Responses1811121314[[#This Row],[Answer - B1]]="2 days and more",1,0)</f>
        <v>1</v>
      </c>
      <c r="BT293" s="86" t="str">
        <f>_xlfn.XLOOKUP(AQ293,'Cleansing - Response'!E:E,'Cleansing - Response'!F:F,)</f>
        <v>Less than 2 days</v>
      </c>
      <c r="BU293" s="86">
        <f>IF(Form_Responses1811121314[[#This Row],[Answer - B2]]="2 days and more",1,0)</f>
        <v>0</v>
      </c>
      <c r="BV293" s="86" t="str">
        <f t="shared" si="14"/>
        <v>Ya / Yes</v>
      </c>
      <c r="BW293" s="86">
        <f>IF(Form_Responses1811121314[[#This Row],[Answer - B3]]="Ya / Yes",1,0)</f>
        <v>1</v>
      </c>
      <c r="BX293" s="86" t="str">
        <f>_xlfn.XLOOKUP(AT293,'Cleansing - Response'!E:E,'Cleansing - Response'!F:F,)</f>
        <v>Always</v>
      </c>
      <c r="BY293" s="86">
        <f>IF(Form_Responses1811121314[[#This Row],[Answer - B4]]="Always",1,0)</f>
        <v>1</v>
      </c>
      <c r="BZ293" s="86" t="str">
        <f>_xlfn.XLOOKUP(AU293,'Cleansing - Response'!H:H,'Cleansing - Response'!I:I,)</f>
        <v>Using dental floss at least once</v>
      </c>
      <c r="CA293" s="86">
        <f>IF(Form_Responses1811121314[[#This Row],[Answer - B5]]="Sometimes / When in need",2,IF(Form_Responses1811121314[[#This Row],[Answer - B5]]="Using dental floss at least once",1,0))</f>
        <v>1</v>
      </c>
      <c r="CB293" s="86" t="str">
        <f>_xlfn.XLOOKUP(AV293,'Cleansing - Response'!K:K,'Cleansing - Response'!L:L,)</f>
        <v>Up to 1 time a day</v>
      </c>
      <c r="CC293" s="86">
        <f>IF(Form_Responses1811121314[[#This Row],[Answer - B6]]="More than 1 time a day",1,0)</f>
        <v>0</v>
      </c>
      <c r="CD293" s="86" t="str">
        <f>_xlfn.XLOOKUP(AW293,'Cleansing - Response'!$N:$N,'Cleansing - Response'!$O:$O,)</f>
        <v>Yes / Sometimes</v>
      </c>
      <c r="CE293" s="86">
        <f>IF(Form_Responses1811121314[[#This Row],[Answer - B7-1]]="Yes / Sometimes",1,0)</f>
        <v>1</v>
      </c>
      <c r="CF293" s="86" t="str">
        <f>_xlfn.XLOOKUP(AX293,'Cleansing - Response'!$N:$N,'Cleansing - Response'!$O:$O,)</f>
        <v>Yes / Sometimes</v>
      </c>
      <c r="CG293" s="86">
        <f>IF(Form_Responses1811121314[[#This Row],[Answer - B7-2]]="Yes / Sometimes",1,0)</f>
        <v>1</v>
      </c>
      <c r="CH293" s="86" t="str">
        <f>_xlfn.XLOOKUP(AY293,'Cleansing - Response'!$N:$N,'Cleansing - Response'!$O:$O,)</f>
        <v>Yes / Sometimes</v>
      </c>
      <c r="CI293" s="86">
        <f>IF(Form_Responses1811121314[[#This Row],[Answer - B7-3]]="Yes / Sometimes",1,0)</f>
        <v>1</v>
      </c>
      <c r="CJ293" s="86" t="str">
        <f>_xlfn.XLOOKUP(AZ293,'Cleansing - Response'!$N:$N,'Cleansing - Response'!$O:$O,)</f>
        <v>Yes / Sometimes</v>
      </c>
      <c r="CK293" s="86">
        <f>IF(Form_Responses1811121314[[#This Row],[Answer - B7-4]]="Yes / Sometimes",1,0)</f>
        <v>1</v>
      </c>
      <c r="CL293" s="86" t="str">
        <f>_xlfn.XLOOKUP(BA293,'Cleansing - Response'!$N:$N,'Cleansing - Response'!$O:$O,)</f>
        <v>Yes / Sometimes</v>
      </c>
      <c r="CM293" s="86">
        <f>IF(Form_Responses1811121314[[#This Row],[Answer - B7-5]]="Yes / Sometimes",1,0)</f>
        <v>1</v>
      </c>
      <c r="CN293" s="86" t="str">
        <f>_xlfn.XLOOKUP(BB293,'Cleansing - Response'!$N:$N,'Cleansing - Response'!$O:$O,)</f>
        <v>Yes / Sometimes</v>
      </c>
      <c r="CO293" s="86">
        <f>IF(Form_Responses1811121314[[#This Row],[Answer - B7-6]]="Yes / Sometimes",1,0)</f>
        <v>1</v>
      </c>
      <c r="CP293" s="87" t="str">
        <f>IF(COUNTIF(Form_Responses1811121314[[#This Row],[Answer - B7-1]:[Answer - B7-6]], "Yes / Sometimes") &gt; 4, "More than 4 times","Up to 4 times")</f>
        <v>More than 4 times</v>
      </c>
      <c r="CQ293" s="152">
        <f>IF(Form_Responses1811121314[[#This Row],[Answer - B7 (Overall)]]="More than 4 times",1,0)</f>
        <v>1</v>
      </c>
    </row>
    <row r="294" spans="1:95" ht="13.2" hidden="1" x14ac:dyDescent="0.25">
      <c r="A294" s="82">
        <v>45573.515287858798</v>
      </c>
      <c r="B294" s="83" t="s">
        <v>828</v>
      </c>
      <c r="C294" s="84" t="s">
        <v>829</v>
      </c>
      <c r="D294" s="83">
        <v>100</v>
      </c>
      <c r="E294" s="83">
        <v>0.92</v>
      </c>
      <c r="F294" s="83" t="s">
        <v>114</v>
      </c>
      <c r="G294" s="83" t="s">
        <v>76</v>
      </c>
      <c r="H294" s="83" t="s">
        <v>614</v>
      </c>
      <c r="I294" s="83" t="s">
        <v>73</v>
      </c>
      <c r="J294" s="83" t="s">
        <v>78</v>
      </c>
      <c r="K294" s="83" t="s">
        <v>78</v>
      </c>
      <c r="L294" s="83" t="s">
        <v>64</v>
      </c>
      <c r="M294" s="83" t="s">
        <v>84</v>
      </c>
      <c r="N294" s="83" t="s">
        <v>84</v>
      </c>
      <c r="O294" s="83" t="s">
        <v>84</v>
      </c>
      <c r="P294" s="83" t="s">
        <v>84</v>
      </c>
      <c r="Q294" s="83" t="s">
        <v>64</v>
      </c>
      <c r="R294" s="83" t="s">
        <v>64</v>
      </c>
      <c r="S294" s="83" t="s">
        <v>84</v>
      </c>
      <c r="T294" s="83" t="s">
        <v>64</v>
      </c>
      <c r="U294" s="83" t="s">
        <v>64</v>
      </c>
      <c r="V294" s="83" t="s">
        <v>64</v>
      </c>
      <c r="W294" s="83" t="s">
        <v>84</v>
      </c>
      <c r="X294" s="83" t="s">
        <v>84</v>
      </c>
      <c r="Y294" s="83" t="s">
        <v>64</v>
      </c>
      <c r="Z294" s="83" t="s">
        <v>66</v>
      </c>
      <c r="AA294" s="83" t="s">
        <v>66</v>
      </c>
      <c r="AB294" s="83" t="s">
        <v>66</v>
      </c>
      <c r="AC294" s="83" t="s">
        <v>66</v>
      </c>
      <c r="AD294" s="83" t="s">
        <v>66</v>
      </c>
      <c r="AE294" s="83" t="s">
        <v>79</v>
      </c>
      <c r="AF294" s="83" t="s">
        <v>79</v>
      </c>
      <c r="AG294" s="83" t="s">
        <v>66</v>
      </c>
      <c r="AH294" s="83" t="s">
        <v>66</v>
      </c>
      <c r="AI294" s="83" t="s">
        <v>101</v>
      </c>
      <c r="AJ294" s="83" t="s">
        <v>66</v>
      </c>
      <c r="AK294" s="83" t="s">
        <v>79</v>
      </c>
      <c r="AL294" s="83" t="s">
        <v>66</v>
      </c>
      <c r="AM294" s="83" t="s">
        <v>79</v>
      </c>
      <c r="AN294" s="83" t="s">
        <v>79</v>
      </c>
      <c r="AO294" s="83" t="s">
        <v>66</v>
      </c>
      <c r="AP294" s="83" t="s">
        <v>277</v>
      </c>
      <c r="AQ294" s="83" t="s">
        <v>277</v>
      </c>
      <c r="AR294" s="83" t="s">
        <v>86</v>
      </c>
      <c r="AS294" s="83" t="s">
        <v>81</v>
      </c>
      <c r="AT294" s="83" t="s">
        <v>87</v>
      </c>
      <c r="AU294" s="83" t="s">
        <v>93</v>
      </c>
      <c r="AV294" s="83" t="s">
        <v>71</v>
      </c>
      <c r="AW294" s="83" t="s">
        <v>73</v>
      </c>
      <c r="AX294" s="83" t="s">
        <v>73</v>
      </c>
      <c r="AY294" s="83" t="s">
        <v>72</v>
      </c>
      <c r="AZ294" s="83" t="s">
        <v>73</v>
      </c>
      <c r="BA294" s="83" t="s">
        <v>73</v>
      </c>
      <c r="BB294" s="83" t="s">
        <v>73</v>
      </c>
      <c r="BC294" s="83" t="s">
        <v>73</v>
      </c>
      <c r="BD294" s="83"/>
      <c r="BE294" s="83" t="s">
        <v>73</v>
      </c>
      <c r="BF294" s="83"/>
      <c r="BG294" s="87" t="s">
        <v>631</v>
      </c>
      <c r="BH294" s="87" t="s">
        <v>114</v>
      </c>
      <c r="BI294" s="76" t="s">
        <v>1415</v>
      </c>
      <c r="BJ294">
        <f t="shared" si="12"/>
        <v>7</v>
      </c>
      <c r="BK294" s="87">
        <f t="shared" si="13"/>
        <v>44</v>
      </c>
      <c r="BL294" s="87"/>
      <c r="BM294" s="86" t="str">
        <f>_xlfn.XLOOKUP(Form_Responses1811121314[[#This Row],[Sekolah School (Cleansed)]],'Quality Check'!$B$11:$B$14,'Quality Check'!$C$11:$C$14,)</f>
        <v>Urban</v>
      </c>
      <c r="BN294" s="86" t="str">
        <f>_xlfn.XLOOKUP(Form_Responses1811121314[[#This Row],[Sekolah School (Cleansed)]],'Quality Check'!$B$11:$B$14,'Quality Check'!$D$11:$D$14,)</f>
        <v>Intervention Group (IG)</v>
      </c>
      <c r="BO294" s="87" t="str">
        <f>_xlfn.XLOOKUP(AS294,'Cleansing - Toothpaste Brand'!A:A,'Cleansing - Toothpaste Brand'!B:B,)</f>
        <v>Colgate</v>
      </c>
      <c r="BP294" s="87"/>
      <c r="BQ29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94" s="86" t="str">
        <f>_xlfn.XLOOKUP(AP294,'Cleansing - Response'!E:E,'Cleansing - Response'!F:F,)</f>
        <v>Less than 2 days</v>
      </c>
      <c r="BS294" s="86">
        <f>IF(Form_Responses1811121314[[#This Row],[Answer - B1]]="2 days and more",1,0)</f>
        <v>0</v>
      </c>
      <c r="BT294" s="86" t="str">
        <f>_xlfn.XLOOKUP(AQ294,'Cleansing - Response'!E:E,'Cleansing - Response'!F:F,)</f>
        <v>Less than 2 days</v>
      </c>
      <c r="BU294" s="86">
        <f>IF(Form_Responses1811121314[[#This Row],[Answer - B2]]="2 days and more",1,0)</f>
        <v>0</v>
      </c>
      <c r="BV294" s="86" t="str">
        <f t="shared" si="14"/>
        <v>Ya / Yes</v>
      </c>
      <c r="BW294" s="86">
        <f>IF(Form_Responses1811121314[[#This Row],[Answer - B3]]="Ya / Yes",1,0)</f>
        <v>1</v>
      </c>
      <c r="BX294" s="86" t="str">
        <f>_xlfn.XLOOKUP(AT294,'Cleansing - Response'!E:E,'Cleansing - Response'!F:F,)</f>
        <v>Always</v>
      </c>
      <c r="BY294" s="86">
        <f>IF(Form_Responses1811121314[[#This Row],[Answer - B4]]="Always",1,0)</f>
        <v>1</v>
      </c>
      <c r="BZ294" s="86" t="str">
        <f>_xlfn.XLOOKUP(AU294,'Cleansing - Response'!H:H,'Cleansing - Response'!I:I,)</f>
        <v>Not using dental floss</v>
      </c>
      <c r="CA294" s="86">
        <f>IF(Form_Responses1811121314[[#This Row],[Answer - B5]]="Sometimes / When in need",2,IF(Form_Responses1811121314[[#This Row],[Answer - B5]]="Using dental floss at least once",1,0))</f>
        <v>0</v>
      </c>
      <c r="CB294" s="86" t="str">
        <f>_xlfn.XLOOKUP(AV294,'Cleansing - Response'!K:K,'Cleansing - Response'!L:L,)</f>
        <v>Up to 1 time a day</v>
      </c>
      <c r="CC294" s="86">
        <f>IF(Form_Responses1811121314[[#This Row],[Answer - B6]]="More than 1 time a day",1,0)</f>
        <v>0</v>
      </c>
      <c r="CD294" s="86" t="str">
        <f>_xlfn.XLOOKUP(AW294,'Cleansing - Response'!$N:$N,'Cleansing - Response'!$O:$O,)</f>
        <v>No</v>
      </c>
      <c r="CE294" s="86">
        <f>IF(Form_Responses1811121314[[#This Row],[Answer - B7-1]]="Yes / Sometimes",1,0)</f>
        <v>0</v>
      </c>
      <c r="CF294" s="86" t="str">
        <f>_xlfn.XLOOKUP(AX294,'Cleansing - Response'!$N:$N,'Cleansing - Response'!$O:$O,)</f>
        <v>No</v>
      </c>
      <c r="CG294" s="86">
        <f>IF(Form_Responses1811121314[[#This Row],[Answer - B7-2]]="Yes / Sometimes",1,0)</f>
        <v>0</v>
      </c>
      <c r="CH294" s="86" t="str">
        <f>_xlfn.XLOOKUP(AY294,'Cleansing - Response'!$N:$N,'Cleansing - Response'!$O:$O,)</f>
        <v>Yes / Sometimes</v>
      </c>
      <c r="CI294" s="86">
        <f>IF(Form_Responses1811121314[[#This Row],[Answer - B7-3]]="Yes / Sometimes",1,0)</f>
        <v>1</v>
      </c>
      <c r="CJ294" s="86" t="str">
        <f>_xlfn.XLOOKUP(AZ294,'Cleansing - Response'!$N:$N,'Cleansing - Response'!$O:$O,)</f>
        <v>No</v>
      </c>
      <c r="CK294" s="86">
        <f>IF(Form_Responses1811121314[[#This Row],[Answer - B7-4]]="Yes / Sometimes",1,0)</f>
        <v>0</v>
      </c>
      <c r="CL294" s="86" t="str">
        <f>_xlfn.XLOOKUP(BA294,'Cleansing - Response'!$N:$N,'Cleansing - Response'!$O:$O,)</f>
        <v>No</v>
      </c>
      <c r="CM294" s="86">
        <f>IF(Form_Responses1811121314[[#This Row],[Answer - B7-5]]="Yes / Sometimes",1,0)</f>
        <v>0</v>
      </c>
      <c r="CN294" s="86" t="str">
        <f>_xlfn.XLOOKUP(BB294,'Cleansing - Response'!$N:$N,'Cleansing - Response'!$O:$O,)</f>
        <v>No</v>
      </c>
      <c r="CO294" s="86">
        <f>IF(Form_Responses1811121314[[#This Row],[Answer - B7-6]]="Yes / Sometimes",1,0)</f>
        <v>0</v>
      </c>
      <c r="CP294" s="87" t="str">
        <f>IF(COUNTIF(Form_Responses1811121314[[#This Row],[Answer - B7-1]:[Answer - B7-6]], "Yes / Sometimes") &gt; 4, "More than 4 times","Up to 4 times")</f>
        <v>Up to 4 times</v>
      </c>
      <c r="CQ294" s="152">
        <f>IF(Form_Responses1811121314[[#This Row],[Answer - B7 (Overall)]]="More than 4 times",1,0)</f>
        <v>0</v>
      </c>
    </row>
    <row r="295" spans="1:95" ht="13.2" x14ac:dyDescent="0.25">
      <c r="A295" s="82">
        <v>45573.516222233797</v>
      </c>
      <c r="B295" s="83" t="s">
        <v>830</v>
      </c>
      <c r="C295" s="84" t="s">
        <v>831</v>
      </c>
      <c r="D295" s="83">
        <v>74.11</v>
      </c>
      <c r="E295" s="83">
        <v>0.38</v>
      </c>
      <c r="F295" s="83" t="s">
        <v>114</v>
      </c>
      <c r="G295" s="83" t="s">
        <v>76</v>
      </c>
      <c r="H295" s="83" t="s">
        <v>716</v>
      </c>
      <c r="I295" s="83" t="s">
        <v>63</v>
      </c>
      <c r="J295" s="83" t="s">
        <v>64</v>
      </c>
      <c r="K295" s="83" t="s">
        <v>64</v>
      </c>
      <c r="L295" s="83" t="s">
        <v>78</v>
      </c>
      <c r="M295" s="83" t="s">
        <v>64</v>
      </c>
      <c r="N295" s="83" t="s">
        <v>64</v>
      </c>
      <c r="O295" s="83" t="s">
        <v>84</v>
      </c>
      <c r="P295" s="83" t="s">
        <v>64</v>
      </c>
      <c r="Q295" s="83" t="s">
        <v>64</v>
      </c>
      <c r="R295" s="83" t="s">
        <v>64</v>
      </c>
      <c r="S295" s="83" t="s">
        <v>64</v>
      </c>
      <c r="T295" s="83" t="s">
        <v>64</v>
      </c>
      <c r="U295" s="83" t="s">
        <v>64</v>
      </c>
      <c r="V295" s="83" t="s">
        <v>64</v>
      </c>
      <c r="W295" s="83" t="s">
        <v>64</v>
      </c>
      <c r="X295" s="83" t="s">
        <v>64</v>
      </c>
      <c r="Y295" s="83" t="s">
        <v>64</v>
      </c>
      <c r="Z295" s="83" t="s">
        <v>101</v>
      </c>
      <c r="AA295" s="83" t="s">
        <v>101</v>
      </c>
      <c r="AB295" s="83" t="s">
        <v>101</v>
      </c>
      <c r="AC295" s="83" t="s">
        <v>101</v>
      </c>
      <c r="AD295" s="83" t="s">
        <v>101</v>
      </c>
      <c r="AE295" s="83" t="s">
        <v>101</v>
      </c>
      <c r="AF295" s="83" t="s">
        <v>101</v>
      </c>
      <c r="AG295" s="83" t="s">
        <v>101</v>
      </c>
      <c r="AH295" s="83" t="s">
        <v>101</v>
      </c>
      <c r="AI295" s="83" t="s">
        <v>101</v>
      </c>
      <c r="AJ295" s="83" t="s">
        <v>101</v>
      </c>
      <c r="AK295" s="83" t="s">
        <v>101</v>
      </c>
      <c r="AL295" s="83" t="s">
        <v>101</v>
      </c>
      <c r="AM295" s="83" t="s">
        <v>101</v>
      </c>
      <c r="AN295" s="83" t="s">
        <v>101</v>
      </c>
      <c r="AO295" s="83" t="s">
        <v>101</v>
      </c>
      <c r="AP295" s="83" t="s">
        <v>85</v>
      </c>
      <c r="AQ295" s="83" t="s">
        <v>85</v>
      </c>
      <c r="AR295" s="83" t="s">
        <v>86</v>
      </c>
      <c r="AS295" s="83" t="s">
        <v>68</v>
      </c>
      <c r="AT295" s="83" t="s">
        <v>87</v>
      </c>
      <c r="AU295" s="83" t="s">
        <v>80</v>
      </c>
      <c r="AV295" s="83" t="s">
        <v>71</v>
      </c>
      <c r="AW295" s="83" t="s">
        <v>72</v>
      </c>
      <c r="AX295" s="83" t="s">
        <v>72</v>
      </c>
      <c r="AY295" s="83" t="s">
        <v>72</v>
      </c>
      <c r="AZ295" s="83" t="s">
        <v>72</v>
      </c>
      <c r="BA295" s="83" t="s">
        <v>72</v>
      </c>
      <c r="BB295" s="83" t="s">
        <v>72</v>
      </c>
      <c r="BC295" s="83" t="s">
        <v>73</v>
      </c>
      <c r="BD295" s="83"/>
      <c r="BE295" s="83" t="s">
        <v>73</v>
      </c>
      <c r="BF295" s="83"/>
      <c r="BG295" s="87" t="s">
        <v>631</v>
      </c>
      <c r="BH295" s="87" t="s">
        <v>114</v>
      </c>
      <c r="BI295" s="76" t="s">
        <v>1414</v>
      </c>
      <c r="BJ295">
        <f t="shared" si="12"/>
        <v>13</v>
      </c>
      <c r="BK295" s="87">
        <f t="shared" si="13"/>
        <v>35</v>
      </c>
      <c r="BL295" s="87"/>
      <c r="BM295" s="86" t="str">
        <f>_xlfn.XLOOKUP(Form_Responses1811121314[[#This Row],[Sekolah School (Cleansed)]],'Quality Check'!$B$11:$B$14,'Quality Check'!$C$11:$C$14,)</f>
        <v>Urban</v>
      </c>
      <c r="BN295" s="86" t="str">
        <f>_xlfn.XLOOKUP(Form_Responses1811121314[[#This Row],[Sekolah School (Cleansed)]],'Quality Check'!$B$11:$B$14,'Quality Check'!$D$11:$D$14,)</f>
        <v>Intervention Group (IG)</v>
      </c>
      <c r="BO295" s="87" t="str">
        <f>_xlfn.XLOOKUP(AS295,'Cleansing - Toothpaste Brand'!A:A,'Cleansing - Toothpaste Brand'!B:B,)</f>
        <v>Colgate</v>
      </c>
      <c r="BP295" s="87"/>
      <c r="BQ29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95" s="86" t="str">
        <f>_xlfn.XLOOKUP(AP295,'Cleansing - Response'!E:E,'Cleansing - Response'!F:F,)</f>
        <v>2 days and more</v>
      </c>
      <c r="BS295" s="86">
        <f>IF(Form_Responses1811121314[[#This Row],[Answer - B1]]="2 days and more",1,0)</f>
        <v>1</v>
      </c>
      <c r="BT295" s="86" t="str">
        <f>_xlfn.XLOOKUP(AQ295,'Cleansing - Response'!E:E,'Cleansing - Response'!F:F,)</f>
        <v>2 days and more</v>
      </c>
      <c r="BU295" s="86">
        <f>IF(Form_Responses1811121314[[#This Row],[Answer - B2]]="2 days and more",1,0)</f>
        <v>1</v>
      </c>
      <c r="BV295" s="86" t="str">
        <f t="shared" si="14"/>
        <v>Ya / Yes</v>
      </c>
      <c r="BW295" s="86">
        <f>IF(Form_Responses1811121314[[#This Row],[Answer - B3]]="Ya / Yes",1,0)</f>
        <v>1</v>
      </c>
      <c r="BX295" s="86" t="str">
        <f>_xlfn.XLOOKUP(AT295,'Cleansing - Response'!E:E,'Cleansing - Response'!F:F,)</f>
        <v>Always</v>
      </c>
      <c r="BY295" s="86">
        <f>IF(Form_Responses1811121314[[#This Row],[Answer - B4]]="Always",1,0)</f>
        <v>1</v>
      </c>
      <c r="BZ295" s="86" t="str">
        <f>_xlfn.XLOOKUP(AU295,'Cleansing - Response'!H:H,'Cleansing - Response'!I:I,)</f>
        <v>Using dental floss at least once</v>
      </c>
      <c r="CA295" s="86">
        <f>IF(Form_Responses1811121314[[#This Row],[Answer - B5]]="Sometimes / When in need",2,IF(Form_Responses1811121314[[#This Row],[Answer - B5]]="Using dental floss at least once",1,0))</f>
        <v>1</v>
      </c>
      <c r="CB295" s="86" t="str">
        <f>_xlfn.XLOOKUP(AV295,'Cleansing - Response'!K:K,'Cleansing - Response'!L:L,)</f>
        <v>Up to 1 time a day</v>
      </c>
      <c r="CC295" s="86">
        <f>IF(Form_Responses1811121314[[#This Row],[Answer - B6]]="More than 1 time a day",1,0)</f>
        <v>0</v>
      </c>
      <c r="CD295" s="86" t="str">
        <f>_xlfn.XLOOKUP(AW295,'Cleansing - Response'!$N:$N,'Cleansing - Response'!$O:$O,)</f>
        <v>Yes / Sometimes</v>
      </c>
      <c r="CE295" s="86">
        <f>IF(Form_Responses1811121314[[#This Row],[Answer - B7-1]]="Yes / Sometimes",1,0)</f>
        <v>1</v>
      </c>
      <c r="CF295" s="86" t="str">
        <f>_xlfn.XLOOKUP(AX295,'Cleansing - Response'!$N:$N,'Cleansing - Response'!$O:$O,)</f>
        <v>Yes / Sometimes</v>
      </c>
      <c r="CG295" s="86">
        <f>IF(Form_Responses1811121314[[#This Row],[Answer - B7-2]]="Yes / Sometimes",1,0)</f>
        <v>1</v>
      </c>
      <c r="CH295" s="86" t="str">
        <f>_xlfn.XLOOKUP(AY295,'Cleansing - Response'!$N:$N,'Cleansing - Response'!$O:$O,)</f>
        <v>Yes / Sometimes</v>
      </c>
      <c r="CI295" s="86">
        <f>IF(Form_Responses1811121314[[#This Row],[Answer - B7-3]]="Yes / Sometimes",1,0)</f>
        <v>1</v>
      </c>
      <c r="CJ295" s="86" t="str">
        <f>_xlfn.XLOOKUP(AZ295,'Cleansing - Response'!$N:$N,'Cleansing - Response'!$O:$O,)</f>
        <v>Yes / Sometimes</v>
      </c>
      <c r="CK295" s="86">
        <f>IF(Form_Responses1811121314[[#This Row],[Answer - B7-4]]="Yes / Sometimes",1,0)</f>
        <v>1</v>
      </c>
      <c r="CL295" s="86" t="str">
        <f>_xlfn.XLOOKUP(BA295,'Cleansing - Response'!$N:$N,'Cleansing - Response'!$O:$O,)</f>
        <v>Yes / Sometimes</v>
      </c>
      <c r="CM295" s="86">
        <f>IF(Form_Responses1811121314[[#This Row],[Answer - B7-5]]="Yes / Sometimes",1,0)</f>
        <v>1</v>
      </c>
      <c r="CN295" s="86" t="str">
        <f>_xlfn.XLOOKUP(BB295,'Cleansing - Response'!$N:$N,'Cleansing - Response'!$O:$O,)</f>
        <v>Yes / Sometimes</v>
      </c>
      <c r="CO295" s="86">
        <f>IF(Form_Responses1811121314[[#This Row],[Answer - B7-6]]="Yes / Sometimes",1,0)</f>
        <v>1</v>
      </c>
      <c r="CP295" s="87" t="str">
        <f>IF(COUNTIF(Form_Responses1811121314[[#This Row],[Answer - B7-1]:[Answer - B7-6]], "Yes / Sometimes") &gt; 4, "More than 4 times","Up to 4 times")</f>
        <v>More than 4 times</v>
      </c>
      <c r="CQ295" s="152">
        <f>IF(Form_Responses1811121314[[#This Row],[Answer - B7 (Overall)]]="More than 4 times",1,0)</f>
        <v>1</v>
      </c>
    </row>
    <row r="296" spans="1:95" ht="13.2" hidden="1" x14ac:dyDescent="0.25">
      <c r="A296" s="82">
        <v>45573.51643581019</v>
      </c>
      <c r="B296" s="83" t="s">
        <v>832</v>
      </c>
      <c r="C296" s="84" t="s">
        <v>833</v>
      </c>
      <c r="D296" s="83">
        <v>100</v>
      </c>
      <c r="E296" s="83">
        <v>0.38</v>
      </c>
      <c r="F296" s="83" t="s">
        <v>114</v>
      </c>
      <c r="G296" s="83" t="s">
        <v>76</v>
      </c>
      <c r="H296" s="83" t="s">
        <v>631</v>
      </c>
      <c r="I296" s="83" t="s">
        <v>63</v>
      </c>
      <c r="J296" s="83" t="s">
        <v>64</v>
      </c>
      <c r="K296" s="83" t="s">
        <v>78</v>
      </c>
      <c r="L296" s="83" t="s">
        <v>64</v>
      </c>
      <c r="M296" s="83" t="s">
        <v>84</v>
      </c>
      <c r="N296" s="83" t="s">
        <v>64</v>
      </c>
      <c r="O296" s="83" t="s">
        <v>78</v>
      </c>
      <c r="P296" s="83" t="s">
        <v>84</v>
      </c>
      <c r="Q296" s="83" t="s">
        <v>78</v>
      </c>
      <c r="R296" s="83" t="s">
        <v>64</v>
      </c>
      <c r="S296" s="83" t="s">
        <v>64</v>
      </c>
      <c r="T296" s="83" t="s">
        <v>64</v>
      </c>
      <c r="U296" s="83" t="s">
        <v>84</v>
      </c>
      <c r="V296" s="83" t="s">
        <v>64</v>
      </c>
      <c r="W296" s="83" t="s">
        <v>64</v>
      </c>
      <c r="X296" s="83" t="s">
        <v>64</v>
      </c>
      <c r="Y296" s="83" t="s">
        <v>64</v>
      </c>
      <c r="Z296" s="83" t="s">
        <v>65</v>
      </c>
      <c r="AA296" s="83" t="s">
        <v>65</v>
      </c>
      <c r="AB296" s="83" t="s">
        <v>65</v>
      </c>
      <c r="AC296" s="83" t="s">
        <v>66</v>
      </c>
      <c r="AD296" s="83" t="s">
        <v>65</v>
      </c>
      <c r="AE296" s="83" t="s">
        <v>65</v>
      </c>
      <c r="AF296" s="83" t="s">
        <v>66</v>
      </c>
      <c r="AG296" s="83" t="s">
        <v>65</v>
      </c>
      <c r="AH296" s="83" t="s">
        <v>65</v>
      </c>
      <c r="AI296" s="83" t="s">
        <v>79</v>
      </c>
      <c r="AJ296" s="83" t="s">
        <v>65</v>
      </c>
      <c r="AK296" s="83" t="s">
        <v>66</v>
      </c>
      <c r="AL296" s="83" t="s">
        <v>65</v>
      </c>
      <c r="AM296" s="83" t="s">
        <v>66</v>
      </c>
      <c r="AN296" s="83" t="s">
        <v>66</v>
      </c>
      <c r="AO296" s="83" t="s">
        <v>66</v>
      </c>
      <c r="AP296" s="83" t="s">
        <v>85</v>
      </c>
      <c r="AQ296" s="83" t="s">
        <v>85</v>
      </c>
      <c r="AR296" s="83" t="s">
        <v>86</v>
      </c>
      <c r="AS296" s="83" t="s">
        <v>523</v>
      </c>
      <c r="AT296" s="83" t="s">
        <v>87</v>
      </c>
      <c r="AU296" s="83" t="s">
        <v>70</v>
      </c>
      <c r="AV296" s="83" t="s">
        <v>71</v>
      </c>
      <c r="AW296" s="83" t="s">
        <v>73</v>
      </c>
      <c r="AX296" s="83" t="s">
        <v>72</v>
      </c>
      <c r="AY296" s="83" t="s">
        <v>72</v>
      </c>
      <c r="AZ296" s="83" t="s">
        <v>63</v>
      </c>
      <c r="BA296" s="83" t="s">
        <v>63</v>
      </c>
      <c r="BB296" s="83" t="s">
        <v>73</v>
      </c>
      <c r="BC296" s="83" t="s">
        <v>73</v>
      </c>
      <c r="BD296" s="83"/>
      <c r="BE296" s="83" t="s">
        <v>73</v>
      </c>
      <c r="BF296" s="83"/>
      <c r="BG296" s="87" t="s">
        <v>631</v>
      </c>
      <c r="BH296" s="87" t="s">
        <v>114</v>
      </c>
      <c r="BI296" s="76" t="s">
        <v>1414</v>
      </c>
      <c r="BJ296">
        <f t="shared" si="12"/>
        <v>10</v>
      </c>
      <c r="BK296" s="87">
        <f t="shared" si="13"/>
        <v>57</v>
      </c>
      <c r="BL296" s="87"/>
      <c r="BM296" s="86" t="str">
        <f>_xlfn.XLOOKUP(Form_Responses1811121314[[#This Row],[Sekolah School (Cleansed)]],'Quality Check'!$B$11:$B$14,'Quality Check'!$C$11:$C$14,)</f>
        <v>Urban</v>
      </c>
      <c r="BN296" s="86" t="str">
        <f>_xlfn.XLOOKUP(Form_Responses1811121314[[#This Row],[Sekolah School (Cleansed)]],'Quality Check'!$B$11:$B$14,'Quality Check'!$D$11:$D$14,)</f>
        <v>Intervention Group (IG)</v>
      </c>
      <c r="BO296" s="87" t="str">
        <f>_xlfn.XLOOKUP(AS296,'Cleansing - Toothpaste Brand'!A:A,'Cleansing - Toothpaste Brand'!B:B,)</f>
        <v>Fresh and White</v>
      </c>
      <c r="BP296" s="87"/>
      <c r="BQ29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96" s="86" t="str">
        <f>_xlfn.XLOOKUP(AP296,'Cleansing - Response'!E:E,'Cleansing - Response'!F:F,)</f>
        <v>2 days and more</v>
      </c>
      <c r="BS296" s="86">
        <f>IF(Form_Responses1811121314[[#This Row],[Answer - B1]]="2 days and more",1,0)</f>
        <v>1</v>
      </c>
      <c r="BT296" s="86" t="str">
        <f>_xlfn.XLOOKUP(AQ296,'Cleansing - Response'!E:E,'Cleansing - Response'!F:F,)</f>
        <v>2 days and more</v>
      </c>
      <c r="BU296" s="86">
        <f>IF(Form_Responses1811121314[[#This Row],[Answer - B2]]="2 days and more",1,0)</f>
        <v>1</v>
      </c>
      <c r="BV296" s="86" t="str">
        <f t="shared" si="14"/>
        <v>Ya / Yes</v>
      </c>
      <c r="BW296" s="86">
        <f>IF(Form_Responses1811121314[[#This Row],[Answer - B3]]="Ya / Yes",1,0)</f>
        <v>1</v>
      </c>
      <c r="BX296" s="86" t="str">
        <f>_xlfn.XLOOKUP(AT296,'Cleansing - Response'!E:E,'Cleansing - Response'!F:F,)</f>
        <v>Always</v>
      </c>
      <c r="BY296" s="86">
        <f>IF(Form_Responses1811121314[[#This Row],[Answer - B4]]="Always",1,0)</f>
        <v>1</v>
      </c>
      <c r="BZ296" s="86" t="str">
        <f>_xlfn.XLOOKUP(AU296,'Cleansing - Response'!H:H,'Cleansing - Response'!I:I,)</f>
        <v>Sometimes / When in need</v>
      </c>
      <c r="CA296" s="86">
        <f>IF(Form_Responses1811121314[[#This Row],[Answer - B5]]="Sometimes / When in need",2,IF(Form_Responses1811121314[[#This Row],[Answer - B5]]="Using dental floss at least once",1,0))</f>
        <v>2</v>
      </c>
      <c r="CB296" s="86" t="str">
        <f>_xlfn.XLOOKUP(AV296,'Cleansing - Response'!K:K,'Cleansing - Response'!L:L,)</f>
        <v>Up to 1 time a day</v>
      </c>
      <c r="CC296" s="86">
        <f>IF(Form_Responses1811121314[[#This Row],[Answer - B6]]="More than 1 time a day",1,0)</f>
        <v>0</v>
      </c>
      <c r="CD296" s="86" t="str">
        <f>_xlfn.XLOOKUP(AW296,'Cleansing - Response'!$N:$N,'Cleansing - Response'!$O:$O,)</f>
        <v>No</v>
      </c>
      <c r="CE296" s="86">
        <f>IF(Form_Responses1811121314[[#This Row],[Answer - B7-1]]="Yes / Sometimes",1,0)</f>
        <v>0</v>
      </c>
      <c r="CF296" s="86" t="str">
        <f>_xlfn.XLOOKUP(AX296,'Cleansing - Response'!$N:$N,'Cleansing - Response'!$O:$O,)</f>
        <v>Yes / Sometimes</v>
      </c>
      <c r="CG296" s="86">
        <f>IF(Form_Responses1811121314[[#This Row],[Answer - B7-2]]="Yes / Sometimes",1,0)</f>
        <v>1</v>
      </c>
      <c r="CH296" s="86" t="str">
        <f>_xlfn.XLOOKUP(AY296,'Cleansing - Response'!$N:$N,'Cleansing - Response'!$O:$O,)</f>
        <v>Yes / Sometimes</v>
      </c>
      <c r="CI296" s="86">
        <f>IF(Form_Responses1811121314[[#This Row],[Answer - B7-3]]="Yes / Sometimes",1,0)</f>
        <v>1</v>
      </c>
      <c r="CJ296" s="86" t="str">
        <f>_xlfn.XLOOKUP(AZ296,'Cleansing - Response'!$N:$N,'Cleansing - Response'!$O:$O,)</f>
        <v>Yes / Sometimes</v>
      </c>
      <c r="CK296" s="86">
        <f>IF(Form_Responses1811121314[[#This Row],[Answer - B7-4]]="Yes / Sometimes",1,0)</f>
        <v>1</v>
      </c>
      <c r="CL296" s="86" t="str">
        <f>_xlfn.XLOOKUP(BA296,'Cleansing - Response'!$N:$N,'Cleansing - Response'!$O:$O,)</f>
        <v>Yes / Sometimes</v>
      </c>
      <c r="CM296" s="86">
        <f>IF(Form_Responses1811121314[[#This Row],[Answer - B7-5]]="Yes / Sometimes",1,0)</f>
        <v>1</v>
      </c>
      <c r="CN296" s="86" t="str">
        <f>_xlfn.XLOOKUP(BB296,'Cleansing - Response'!$N:$N,'Cleansing - Response'!$O:$O,)</f>
        <v>No</v>
      </c>
      <c r="CO296" s="86">
        <f>IF(Form_Responses1811121314[[#This Row],[Answer - B7-6]]="Yes / Sometimes",1,0)</f>
        <v>0</v>
      </c>
      <c r="CP296" s="87" t="str">
        <f>IF(COUNTIF(Form_Responses1811121314[[#This Row],[Answer - B7-1]:[Answer - B7-6]], "Yes / Sometimes") &gt; 4, "More than 4 times","Up to 4 times")</f>
        <v>Up to 4 times</v>
      </c>
      <c r="CQ296" s="152">
        <f>IF(Form_Responses1811121314[[#This Row],[Answer - B7 (Overall)]]="More than 4 times",1,0)</f>
        <v>0</v>
      </c>
    </row>
    <row r="297" spans="1:95" ht="13.2" hidden="1" x14ac:dyDescent="0.25">
      <c r="A297" s="82">
        <v>45573.517237673615</v>
      </c>
      <c r="B297" s="83" t="s">
        <v>834</v>
      </c>
      <c r="C297" s="84" t="s">
        <v>835</v>
      </c>
      <c r="D297" s="83">
        <v>77.680000000000007</v>
      </c>
      <c r="E297" s="83">
        <v>0.28999999999999998</v>
      </c>
      <c r="F297" s="83" t="s">
        <v>114</v>
      </c>
      <c r="G297" s="83" t="s">
        <v>539</v>
      </c>
      <c r="H297" s="83" t="s">
        <v>683</v>
      </c>
      <c r="I297" s="83" t="s">
        <v>73</v>
      </c>
      <c r="J297" s="83" t="s">
        <v>64</v>
      </c>
      <c r="K297" s="83" t="s">
        <v>78</v>
      </c>
      <c r="L297" s="83" t="s">
        <v>64</v>
      </c>
      <c r="M297" s="83" t="s">
        <v>64</v>
      </c>
      <c r="N297" s="83" t="s">
        <v>64</v>
      </c>
      <c r="O297" s="83" t="s">
        <v>64</v>
      </c>
      <c r="P297" s="83" t="s">
        <v>78</v>
      </c>
      <c r="Q297" s="83" t="s">
        <v>64</v>
      </c>
      <c r="R297" s="83" t="s">
        <v>64</v>
      </c>
      <c r="S297" s="83" t="s">
        <v>64</v>
      </c>
      <c r="T297" s="83" t="s">
        <v>64</v>
      </c>
      <c r="U297" s="83" t="s">
        <v>64</v>
      </c>
      <c r="V297" s="83" t="s">
        <v>64</v>
      </c>
      <c r="W297" s="83" t="s">
        <v>64</v>
      </c>
      <c r="X297" s="83" t="s">
        <v>84</v>
      </c>
      <c r="Y297" s="83" t="s">
        <v>64</v>
      </c>
      <c r="Z297" s="83" t="s">
        <v>66</v>
      </c>
      <c r="AA297" s="83" t="s">
        <v>66</v>
      </c>
      <c r="AB297" s="83" t="s">
        <v>65</v>
      </c>
      <c r="AC297" s="83" t="s">
        <v>66</v>
      </c>
      <c r="AD297" s="83" t="s">
        <v>66</v>
      </c>
      <c r="AE297" s="83" t="s">
        <v>65</v>
      </c>
      <c r="AF297" s="83" t="s">
        <v>66</v>
      </c>
      <c r="AG297" s="83" t="s">
        <v>66</v>
      </c>
      <c r="AH297" s="83" t="s">
        <v>79</v>
      </c>
      <c r="AI297" s="83" t="s">
        <v>79</v>
      </c>
      <c r="AJ297" s="83" t="s">
        <v>65</v>
      </c>
      <c r="AK297" s="83" t="s">
        <v>66</v>
      </c>
      <c r="AL297" s="83" t="s">
        <v>66</v>
      </c>
      <c r="AM297" s="83" t="s">
        <v>65</v>
      </c>
      <c r="AN297" s="83" t="s">
        <v>66</v>
      </c>
      <c r="AO297" s="83" t="s">
        <v>66</v>
      </c>
      <c r="AP297" s="83" t="s">
        <v>67</v>
      </c>
      <c r="AQ297" s="83" t="s">
        <v>67</v>
      </c>
      <c r="AR297" s="83" t="s">
        <v>73</v>
      </c>
      <c r="AS297" s="83" t="s">
        <v>223</v>
      </c>
      <c r="AT297" s="83" t="s">
        <v>69</v>
      </c>
      <c r="AU297" s="83" t="s">
        <v>70</v>
      </c>
      <c r="AV297" s="83" t="s">
        <v>71</v>
      </c>
      <c r="AW297" s="83" t="s">
        <v>72</v>
      </c>
      <c r="AX297" s="83" t="s">
        <v>63</v>
      </c>
      <c r="AY297" s="83" t="s">
        <v>72</v>
      </c>
      <c r="AZ297" s="83" t="s">
        <v>63</v>
      </c>
      <c r="BA297" s="83" t="s">
        <v>72</v>
      </c>
      <c r="BB297" s="83" t="s">
        <v>72</v>
      </c>
      <c r="BC297" s="83" t="s">
        <v>73</v>
      </c>
      <c r="BD297" s="83"/>
      <c r="BE297" s="83" t="s">
        <v>73</v>
      </c>
      <c r="BF297" s="83"/>
      <c r="BG297" s="87" t="s">
        <v>631</v>
      </c>
      <c r="BH297" s="87" t="s">
        <v>114</v>
      </c>
      <c r="BI297" s="76" t="s">
        <v>1415</v>
      </c>
      <c r="BJ297">
        <f t="shared" si="12"/>
        <v>12</v>
      </c>
      <c r="BK297" s="87">
        <f t="shared" si="13"/>
        <v>51</v>
      </c>
      <c r="BL297" s="87"/>
      <c r="BM297" s="86" t="str">
        <f>_xlfn.XLOOKUP(Form_Responses1811121314[[#This Row],[Sekolah School (Cleansed)]],'Quality Check'!$B$11:$B$14,'Quality Check'!$C$11:$C$14,)</f>
        <v>Urban</v>
      </c>
      <c r="BN297" s="86" t="str">
        <f>_xlfn.XLOOKUP(Form_Responses1811121314[[#This Row],[Sekolah School (Cleansed)]],'Quality Check'!$B$11:$B$14,'Quality Check'!$D$11:$D$14,)</f>
        <v>Intervention Group (IG)</v>
      </c>
      <c r="BO297" s="87" t="str">
        <f>_xlfn.XLOOKUP(AS297,'Cleansing - Toothpaste Brand'!A:A,'Cleansing - Toothpaste Brand'!B:B,)</f>
        <v>Colgate</v>
      </c>
      <c r="BP297" s="87"/>
      <c r="BQ29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97" s="86" t="str">
        <f>_xlfn.XLOOKUP(AP297,'Cleansing - Response'!E:E,'Cleansing - Response'!F:F,)</f>
        <v>2 days and more</v>
      </c>
      <c r="BS297" s="86">
        <f>IF(Form_Responses1811121314[[#This Row],[Answer - B1]]="2 days and more",1,0)</f>
        <v>1</v>
      </c>
      <c r="BT297" s="86" t="str">
        <f>_xlfn.XLOOKUP(AQ297,'Cleansing - Response'!E:E,'Cleansing - Response'!F:F,)</f>
        <v>2 days and more</v>
      </c>
      <c r="BU297" s="86">
        <f>IF(Form_Responses1811121314[[#This Row],[Answer - B2]]="2 days and more",1,0)</f>
        <v>1</v>
      </c>
      <c r="BV297" s="86" t="str">
        <f t="shared" si="14"/>
        <v>Tidak / No</v>
      </c>
      <c r="BW297" s="86">
        <f>IF(Form_Responses1811121314[[#This Row],[Answer - B3]]="Ya / Yes",1,0)</f>
        <v>0</v>
      </c>
      <c r="BX297" s="86" t="str">
        <f>_xlfn.XLOOKUP(AT297,'Cleansing - Response'!E:E,'Cleansing - Response'!F:F,)</f>
        <v>Rarely / Sometimes</v>
      </c>
      <c r="BY297" s="86">
        <f>IF(Form_Responses1811121314[[#This Row],[Answer - B4]]="Always",1,0)</f>
        <v>0</v>
      </c>
      <c r="BZ297" s="86" t="str">
        <f>_xlfn.XLOOKUP(AU297,'Cleansing - Response'!H:H,'Cleansing - Response'!I:I,)</f>
        <v>Sometimes / When in need</v>
      </c>
      <c r="CA297" s="86">
        <f>IF(Form_Responses1811121314[[#This Row],[Answer - B5]]="Sometimes / When in need",2,IF(Form_Responses1811121314[[#This Row],[Answer - B5]]="Using dental floss at least once",1,0))</f>
        <v>2</v>
      </c>
      <c r="CB297" s="86" t="str">
        <f>_xlfn.XLOOKUP(AV297,'Cleansing - Response'!K:K,'Cleansing - Response'!L:L,)</f>
        <v>Up to 1 time a day</v>
      </c>
      <c r="CC297" s="86">
        <f>IF(Form_Responses1811121314[[#This Row],[Answer - B6]]="More than 1 time a day",1,0)</f>
        <v>0</v>
      </c>
      <c r="CD297" s="86" t="str">
        <f>_xlfn.XLOOKUP(AW297,'Cleansing - Response'!$N:$N,'Cleansing - Response'!$O:$O,)</f>
        <v>Yes / Sometimes</v>
      </c>
      <c r="CE297" s="86">
        <f>IF(Form_Responses1811121314[[#This Row],[Answer - B7-1]]="Yes / Sometimes",1,0)</f>
        <v>1</v>
      </c>
      <c r="CF297" s="86" t="str">
        <f>_xlfn.XLOOKUP(AX297,'Cleansing - Response'!$N:$N,'Cleansing - Response'!$O:$O,)</f>
        <v>Yes / Sometimes</v>
      </c>
      <c r="CG297" s="86">
        <f>IF(Form_Responses1811121314[[#This Row],[Answer - B7-2]]="Yes / Sometimes",1,0)</f>
        <v>1</v>
      </c>
      <c r="CH297" s="86" t="str">
        <f>_xlfn.XLOOKUP(AY297,'Cleansing - Response'!$N:$N,'Cleansing - Response'!$O:$O,)</f>
        <v>Yes / Sometimes</v>
      </c>
      <c r="CI297" s="86">
        <f>IF(Form_Responses1811121314[[#This Row],[Answer - B7-3]]="Yes / Sometimes",1,0)</f>
        <v>1</v>
      </c>
      <c r="CJ297" s="86" t="str">
        <f>_xlfn.XLOOKUP(AZ297,'Cleansing - Response'!$N:$N,'Cleansing - Response'!$O:$O,)</f>
        <v>Yes / Sometimes</v>
      </c>
      <c r="CK297" s="86">
        <f>IF(Form_Responses1811121314[[#This Row],[Answer - B7-4]]="Yes / Sometimes",1,0)</f>
        <v>1</v>
      </c>
      <c r="CL297" s="86" t="str">
        <f>_xlfn.XLOOKUP(BA297,'Cleansing - Response'!$N:$N,'Cleansing - Response'!$O:$O,)</f>
        <v>Yes / Sometimes</v>
      </c>
      <c r="CM297" s="86">
        <f>IF(Form_Responses1811121314[[#This Row],[Answer - B7-5]]="Yes / Sometimes",1,0)</f>
        <v>1</v>
      </c>
      <c r="CN297" s="86" t="str">
        <f>_xlfn.XLOOKUP(BB297,'Cleansing - Response'!$N:$N,'Cleansing - Response'!$O:$O,)</f>
        <v>Yes / Sometimes</v>
      </c>
      <c r="CO297" s="86">
        <f>IF(Form_Responses1811121314[[#This Row],[Answer - B7-6]]="Yes / Sometimes",1,0)</f>
        <v>1</v>
      </c>
      <c r="CP297" s="87" t="str">
        <f>IF(COUNTIF(Form_Responses1811121314[[#This Row],[Answer - B7-1]:[Answer - B7-6]], "Yes / Sometimes") &gt; 4, "More than 4 times","Up to 4 times")</f>
        <v>More than 4 times</v>
      </c>
      <c r="CQ297" s="152">
        <f>IF(Form_Responses1811121314[[#This Row],[Answer - B7 (Overall)]]="More than 4 times",1,0)</f>
        <v>1</v>
      </c>
    </row>
    <row r="298" spans="1:95" ht="13.2" hidden="1" x14ac:dyDescent="0.25">
      <c r="A298" s="82">
        <v>45573.520493344906</v>
      </c>
      <c r="B298" s="83" t="s">
        <v>836</v>
      </c>
      <c r="C298" s="84" t="s">
        <v>837</v>
      </c>
      <c r="D298" s="83">
        <v>25</v>
      </c>
      <c r="E298" s="83">
        <v>0.08</v>
      </c>
      <c r="F298" s="83" t="s">
        <v>423</v>
      </c>
      <c r="G298" s="83" t="s">
        <v>291</v>
      </c>
      <c r="H298" s="83" t="s">
        <v>631</v>
      </c>
      <c r="I298" s="83" t="s">
        <v>63</v>
      </c>
      <c r="J298" s="83" t="s">
        <v>64</v>
      </c>
      <c r="K298" s="83" t="s">
        <v>64</v>
      </c>
      <c r="L298" s="83" t="s">
        <v>64</v>
      </c>
      <c r="M298" s="83" t="s">
        <v>84</v>
      </c>
      <c r="N298" s="83" t="s">
        <v>84</v>
      </c>
      <c r="O298" s="83" t="s">
        <v>64</v>
      </c>
      <c r="P298" s="83" t="s">
        <v>64</v>
      </c>
      <c r="Q298" s="83" t="s">
        <v>64</v>
      </c>
      <c r="R298" s="83" t="s">
        <v>64</v>
      </c>
      <c r="S298" s="83" t="s">
        <v>84</v>
      </c>
      <c r="T298" s="83" t="s">
        <v>64</v>
      </c>
      <c r="U298" s="83" t="s">
        <v>64</v>
      </c>
      <c r="V298" s="83" t="s">
        <v>84</v>
      </c>
      <c r="W298" s="83" t="s">
        <v>64</v>
      </c>
      <c r="X298" s="83" t="s">
        <v>64</v>
      </c>
      <c r="Y298" s="83" t="s">
        <v>64</v>
      </c>
      <c r="Z298" s="83" t="s">
        <v>66</v>
      </c>
      <c r="AA298" s="83" t="s">
        <v>65</v>
      </c>
      <c r="AB298" s="83" t="s">
        <v>65</v>
      </c>
      <c r="AC298" s="83" t="s">
        <v>65</v>
      </c>
      <c r="AD298" s="83" t="s">
        <v>65</v>
      </c>
      <c r="AE298" s="83" t="s">
        <v>65</v>
      </c>
      <c r="AF298" s="83" t="s">
        <v>66</v>
      </c>
      <c r="AG298" s="83" t="s">
        <v>65</v>
      </c>
      <c r="AH298" s="83" t="s">
        <v>66</v>
      </c>
      <c r="AI298" s="83" t="s">
        <v>101</v>
      </c>
      <c r="AJ298" s="83" t="s">
        <v>65</v>
      </c>
      <c r="AK298" s="83" t="s">
        <v>65</v>
      </c>
      <c r="AL298" s="83" t="s">
        <v>65</v>
      </c>
      <c r="AM298" s="83" t="s">
        <v>66</v>
      </c>
      <c r="AN298" s="83" t="s">
        <v>66</v>
      </c>
      <c r="AO298" s="83" t="s">
        <v>66</v>
      </c>
      <c r="AP298" s="83" t="s">
        <v>85</v>
      </c>
      <c r="AQ298" s="83" t="s">
        <v>85</v>
      </c>
      <c r="AR298" s="83" t="s">
        <v>86</v>
      </c>
      <c r="AS298" s="83" t="s">
        <v>68</v>
      </c>
      <c r="AT298" s="83" t="s">
        <v>87</v>
      </c>
      <c r="AU298" s="83" t="s">
        <v>67</v>
      </c>
      <c r="AV298" s="83" t="s">
        <v>71</v>
      </c>
      <c r="AW298" s="83" t="s">
        <v>72</v>
      </c>
      <c r="AX298" s="83" t="s">
        <v>72</v>
      </c>
      <c r="AY298" s="83" t="s">
        <v>63</v>
      </c>
      <c r="AZ298" s="83" t="s">
        <v>63</v>
      </c>
      <c r="BA298" s="83" t="s">
        <v>72</v>
      </c>
      <c r="BB298" s="83" t="s">
        <v>73</v>
      </c>
      <c r="BC298" s="83" t="s">
        <v>73</v>
      </c>
      <c r="BD298" s="83"/>
      <c r="BE298" s="83" t="s">
        <v>73</v>
      </c>
      <c r="BF298" s="83"/>
      <c r="BG298" s="87" t="s">
        <v>631</v>
      </c>
      <c r="BH298" s="86" t="s">
        <v>60</v>
      </c>
      <c r="BI298" s="76" t="s">
        <v>1414</v>
      </c>
      <c r="BJ298">
        <f t="shared" si="12"/>
        <v>12</v>
      </c>
      <c r="BK298" s="87">
        <f t="shared" si="13"/>
        <v>58</v>
      </c>
      <c r="BL298" s="87"/>
      <c r="BM298" s="86" t="str">
        <f>_xlfn.XLOOKUP(Form_Responses1811121314[[#This Row],[Sekolah School (Cleansed)]],'Quality Check'!$B$11:$B$14,'Quality Check'!$C$11:$C$14,)</f>
        <v>Urban</v>
      </c>
      <c r="BN298" s="86" t="str">
        <f>_xlfn.XLOOKUP(Form_Responses1811121314[[#This Row],[Sekolah School (Cleansed)]],'Quality Check'!$B$11:$B$14,'Quality Check'!$D$11:$D$14,)</f>
        <v>Intervention Group (IG)</v>
      </c>
      <c r="BO298" s="87" t="str">
        <f>_xlfn.XLOOKUP(AS298,'Cleansing - Toothpaste Brand'!A:A,'Cleansing - Toothpaste Brand'!B:B,)</f>
        <v>Colgate</v>
      </c>
      <c r="BP298" s="87"/>
      <c r="BQ29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98" s="86" t="str">
        <f>_xlfn.XLOOKUP(AP298,'Cleansing - Response'!E:E,'Cleansing - Response'!F:F,)</f>
        <v>2 days and more</v>
      </c>
      <c r="BS298" s="86">
        <f>IF(Form_Responses1811121314[[#This Row],[Answer - B1]]="2 days and more",1,0)</f>
        <v>1</v>
      </c>
      <c r="BT298" s="86" t="str">
        <f>_xlfn.XLOOKUP(AQ298,'Cleansing - Response'!E:E,'Cleansing - Response'!F:F,)</f>
        <v>2 days and more</v>
      </c>
      <c r="BU298" s="86">
        <f>IF(Form_Responses1811121314[[#This Row],[Answer - B2]]="2 days and more",1,0)</f>
        <v>1</v>
      </c>
      <c r="BV298" s="86" t="str">
        <f t="shared" si="14"/>
        <v>Ya / Yes</v>
      </c>
      <c r="BW298" s="86">
        <f>IF(Form_Responses1811121314[[#This Row],[Answer - B3]]="Ya / Yes",1,0)</f>
        <v>1</v>
      </c>
      <c r="BX298" s="86" t="str">
        <f>_xlfn.XLOOKUP(AT298,'Cleansing - Response'!E:E,'Cleansing - Response'!F:F,)</f>
        <v>Always</v>
      </c>
      <c r="BY298" s="86">
        <f>IF(Form_Responses1811121314[[#This Row],[Answer - B4]]="Always",1,0)</f>
        <v>1</v>
      </c>
      <c r="BZ298" s="86" t="str">
        <f>_xlfn.XLOOKUP(AU298,'Cleansing - Response'!H:H,'Cleansing - Response'!I:I,)</f>
        <v>Using dental floss at least once</v>
      </c>
      <c r="CA298" s="86">
        <f>IF(Form_Responses1811121314[[#This Row],[Answer - B5]]="Sometimes / When in need",2,IF(Form_Responses1811121314[[#This Row],[Answer - B5]]="Using dental floss at least once",1,0))</f>
        <v>1</v>
      </c>
      <c r="CB298" s="86" t="str">
        <f>_xlfn.XLOOKUP(AV298,'Cleansing - Response'!K:K,'Cleansing - Response'!L:L,)</f>
        <v>Up to 1 time a day</v>
      </c>
      <c r="CC298" s="86">
        <f>IF(Form_Responses1811121314[[#This Row],[Answer - B6]]="More than 1 time a day",1,0)</f>
        <v>0</v>
      </c>
      <c r="CD298" s="86" t="str">
        <f>_xlfn.XLOOKUP(AW298,'Cleansing - Response'!$N:$N,'Cleansing - Response'!$O:$O,)</f>
        <v>Yes / Sometimes</v>
      </c>
      <c r="CE298" s="86">
        <f>IF(Form_Responses1811121314[[#This Row],[Answer - B7-1]]="Yes / Sometimes",1,0)</f>
        <v>1</v>
      </c>
      <c r="CF298" s="86" t="str">
        <f>_xlfn.XLOOKUP(AX298,'Cleansing - Response'!$N:$N,'Cleansing - Response'!$O:$O,)</f>
        <v>Yes / Sometimes</v>
      </c>
      <c r="CG298" s="86">
        <f>IF(Form_Responses1811121314[[#This Row],[Answer - B7-2]]="Yes / Sometimes",1,0)</f>
        <v>1</v>
      </c>
      <c r="CH298" s="86" t="str">
        <f>_xlfn.XLOOKUP(AY298,'Cleansing - Response'!$N:$N,'Cleansing - Response'!$O:$O,)</f>
        <v>Yes / Sometimes</v>
      </c>
      <c r="CI298" s="86">
        <f>IF(Form_Responses1811121314[[#This Row],[Answer - B7-3]]="Yes / Sometimes",1,0)</f>
        <v>1</v>
      </c>
      <c r="CJ298" s="86" t="str">
        <f>_xlfn.XLOOKUP(AZ298,'Cleansing - Response'!$N:$N,'Cleansing - Response'!$O:$O,)</f>
        <v>Yes / Sometimes</v>
      </c>
      <c r="CK298" s="86">
        <f>IF(Form_Responses1811121314[[#This Row],[Answer - B7-4]]="Yes / Sometimes",1,0)</f>
        <v>1</v>
      </c>
      <c r="CL298" s="86" t="str">
        <f>_xlfn.XLOOKUP(BA298,'Cleansing - Response'!$N:$N,'Cleansing - Response'!$O:$O,)</f>
        <v>Yes / Sometimes</v>
      </c>
      <c r="CM298" s="86">
        <f>IF(Form_Responses1811121314[[#This Row],[Answer - B7-5]]="Yes / Sometimes",1,0)</f>
        <v>1</v>
      </c>
      <c r="CN298" s="86" t="str">
        <f>_xlfn.XLOOKUP(BB298,'Cleansing - Response'!$N:$N,'Cleansing - Response'!$O:$O,)</f>
        <v>No</v>
      </c>
      <c r="CO298" s="86">
        <f>IF(Form_Responses1811121314[[#This Row],[Answer - B7-6]]="Yes / Sometimes",1,0)</f>
        <v>0</v>
      </c>
      <c r="CP298" s="87" t="str">
        <f>IF(COUNTIF(Form_Responses1811121314[[#This Row],[Answer - B7-1]:[Answer - B7-6]], "Yes / Sometimes") &gt; 4, "More than 4 times","Up to 4 times")</f>
        <v>More than 4 times</v>
      </c>
      <c r="CQ298" s="152">
        <f>IF(Form_Responses1811121314[[#This Row],[Answer - B7 (Overall)]]="More than 4 times",1,0)</f>
        <v>1</v>
      </c>
    </row>
    <row r="299" spans="1:95" ht="13.2" hidden="1" x14ac:dyDescent="0.25">
      <c r="A299" s="82">
        <v>45573.520494930555</v>
      </c>
      <c r="B299" s="83" t="s">
        <v>838</v>
      </c>
      <c r="C299" s="84" t="s">
        <v>839</v>
      </c>
      <c r="D299" s="83">
        <v>31.1</v>
      </c>
      <c r="E299" s="83">
        <v>0.25</v>
      </c>
      <c r="F299" s="83" t="s">
        <v>423</v>
      </c>
      <c r="G299" s="83" t="s">
        <v>291</v>
      </c>
      <c r="H299" s="83" t="s">
        <v>683</v>
      </c>
      <c r="I299" s="83" t="s">
        <v>63</v>
      </c>
      <c r="J299" s="83" t="s">
        <v>64</v>
      </c>
      <c r="K299" s="83" t="s">
        <v>84</v>
      </c>
      <c r="L299" s="83" t="s">
        <v>64</v>
      </c>
      <c r="M299" s="83" t="s">
        <v>84</v>
      </c>
      <c r="N299" s="83" t="s">
        <v>64</v>
      </c>
      <c r="O299" s="83" t="s">
        <v>64</v>
      </c>
      <c r="P299" s="83" t="s">
        <v>84</v>
      </c>
      <c r="Q299" s="83" t="s">
        <v>64</v>
      </c>
      <c r="R299" s="83" t="s">
        <v>64</v>
      </c>
      <c r="S299" s="83" t="s">
        <v>84</v>
      </c>
      <c r="T299" s="83" t="s">
        <v>84</v>
      </c>
      <c r="U299" s="83" t="s">
        <v>84</v>
      </c>
      <c r="V299" s="83" t="s">
        <v>64</v>
      </c>
      <c r="W299" s="83" t="s">
        <v>64</v>
      </c>
      <c r="X299" s="83" t="s">
        <v>64</v>
      </c>
      <c r="Y299" s="83" t="s">
        <v>64</v>
      </c>
      <c r="Z299" s="83" t="s">
        <v>65</v>
      </c>
      <c r="AA299" s="83" t="s">
        <v>65</v>
      </c>
      <c r="AB299" s="83" t="s">
        <v>65</v>
      </c>
      <c r="AC299" s="83" t="s">
        <v>65</v>
      </c>
      <c r="AD299" s="83" t="s">
        <v>66</v>
      </c>
      <c r="AE299" s="83" t="s">
        <v>65</v>
      </c>
      <c r="AF299" s="83" t="s">
        <v>66</v>
      </c>
      <c r="AG299" s="83" t="s">
        <v>65</v>
      </c>
      <c r="AH299" s="83" t="s">
        <v>66</v>
      </c>
      <c r="AI299" s="83" t="s">
        <v>101</v>
      </c>
      <c r="AJ299" s="83" t="s">
        <v>65</v>
      </c>
      <c r="AK299" s="83" t="s">
        <v>65</v>
      </c>
      <c r="AL299" s="83" t="s">
        <v>65</v>
      </c>
      <c r="AM299" s="83" t="s">
        <v>65</v>
      </c>
      <c r="AN299" s="83" t="s">
        <v>66</v>
      </c>
      <c r="AO299" s="83" t="s">
        <v>66</v>
      </c>
      <c r="AP299" s="83" t="s">
        <v>67</v>
      </c>
      <c r="AQ299" s="83" t="s">
        <v>85</v>
      </c>
      <c r="AR299" s="83" t="s">
        <v>63</v>
      </c>
      <c r="AS299" s="83" t="s">
        <v>68</v>
      </c>
      <c r="AT299" s="83" t="s">
        <v>87</v>
      </c>
      <c r="AU299" s="83" t="s">
        <v>70</v>
      </c>
      <c r="AV299" s="83" t="s">
        <v>71</v>
      </c>
      <c r="AW299" s="83" t="s">
        <v>73</v>
      </c>
      <c r="AX299" s="83" t="s">
        <v>73</v>
      </c>
      <c r="AY299" s="83" t="s">
        <v>73</v>
      </c>
      <c r="AZ299" s="83" t="s">
        <v>72</v>
      </c>
      <c r="BA299" s="83" t="s">
        <v>72</v>
      </c>
      <c r="BB299" s="83" t="s">
        <v>72</v>
      </c>
      <c r="BC299" s="83" t="s">
        <v>63</v>
      </c>
      <c r="BD299" s="83"/>
      <c r="BE299" s="83" t="s">
        <v>73</v>
      </c>
      <c r="BF299" s="83"/>
      <c r="BG299" s="87" t="s">
        <v>631</v>
      </c>
      <c r="BH299" s="86" t="s">
        <v>60</v>
      </c>
      <c r="BI299" s="76" t="s">
        <v>1414</v>
      </c>
      <c r="BJ299">
        <f t="shared" si="12"/>
        <v>10</v>
      </c>
      <c r="BK299" s="87">
        <f t="shared" si="13"/>
        <v>59</v>
      </c>
      <c r="BL299" s="87"/>
      <c r="BM299" s="86" t="str">
        <f>_xlfn.XLOOKUP(Form_Responses1811121314[[#This Row],[Sekolah School (Cleansed)]],'Quality Check'!$B$11:$B$14,'Quality Check'!$C$11:$C$14,)</f>
        <v>Urban</v>
      </c>
      <c r="BN299" s="86" t="str">
        <f>_xlfn.XLOOKUP(Form_Responses1811121314[[#This Row],[Sekolah School (Cleansed)]],'Quality Check'!$B$11:$B$14,'Quality Check'!$D$11:$D$14,)</f>
        <v>Intervention Group (IG)</v>
      </c>
      <c r="BO299" s="87" t="str">
        <f>_xlfn.XLOOKUP(AS299,'Cleansing - Toothpaste Brand'!A:A,'Cleansing - Toothpaste Brand'!B:B,)</f>
        <v>Colgate</v>
      </c>
      <c r="BP299" s="87"/>
      <c r="BQ29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299" s="86" t="str">
        <f>_xlfn.XLOOKUP(AP299,'Cleansing - Response'!E:E,'Cleansing - Response'!F:F,)</f>
        <v>2 days and more</v>
      </c>
      <c r="BS299" s="86">
        <f>IF(Form_Responses1811121314[[#This Row],[Answer - B1]]="2 days and more",1,0)</f>
        <v>1</v>
      </c>
      <c r="BT299" s="86" t="str">
        <f>_xlfn.XLOOKUP(AQ299,'Cleansing - Response'!E:E,'Cleansing - Response'!F:F,)</f>
        <v>2 days and more</v>
      </c>
      <c r="BU299" s="86">
        <f>IF(Form_Responses1811121314[[#This Row],[Answer - B2]]="2 days and more",1,0)</f>
        <v>1</v>
      </c>
      <c r="BV299" s="86" t="str">
        <f t="shared" si="14"/>
        <v>Ya / Yes</v>
      </c>
      <c r="BW299" s="86">
        <f>IF(Form_Responses1811121314[[#This Row],[Answer - B3]]="Ya / Yes",1,0)</f>
        <v>1</v>
      </c>
      <c r="BX299" s="86" t="str">
        <f>_xlfn.XLOOKUP(AT299,'Cleansing - Response'!E:E,'Cleansing - Response'!F:F,)</f>
        <v>Always</v>
      </c>
      <c r="BY299" s="86">
        <f>IF(Form_Responses1811121314[[#This Row],[Answer - B4]]="Always",1,0)</f>
        <v>1</v>
      </c>
      <c r="BZ299" s="86" t="str">
        <f>_xlfn.XLOOKUP(AU299,'Cleansing - Response'!H:H,'Cleansing - Response'!I:I,)</f>
        <v>Sometimes / When in need</v>
      </c>
      <c r="CA299" s="86">
        <f>IF(Form_Responses1811121314[[#This Row],[Answer - B5]]="Sometimes / When in need",2,IF(Form_Responses1811121314[[#This Row],[Answer - B5]]="Using dental floss at least once",1,0))</f>
        <v>2</v>
      </c>
      <c r="CB299" s="86" t="str">
        <f>_xlfn.XLOOKUP(AV299,'Cleansing - Response'!K:K,'Cleansing - Response'!L:L,)</f>
        <v>Up to 1 time a day</v>
      </c>
      <c r="CC299" s="86">
        <f>IF(Form_Responses1811121314[[#This Row],[Answer - B6]]="More than 1 time a day",1,0)</f>
        <v>0</v>
      </c>
      <c r="CD299" s="86" t="str">
        <f>_xlfn.XLOOKUP(AW299,'Cleansing - Response'!$N:$N,'Cleansing - Response'!$O:$O,)</f>
        <v>No</v>
      </c>
      <c r="CE299" s="86">
        <f>IF(Form_Responses1811121314[[#This Row],[Answer - B7-1]]="Yes / Sometimes",1,0)</f>
        <v>0</v>
      </c>
      <c r="CF299" s="86" t="str">
        <f>_xlfn.XLOOKUP(AX299,'Cleansing - Response'!$N:$N,'Cleansing - Response'!$O:$O,)</f>
        <v>No</v>
      </c>
      <c r="CG299" s="86">
        <f>IF(Form_Responses1811121314[[#This Row],[Answer - B7-2]]="Yes / Sometimes",1,0)</f>
        <v>0</v>
      </c>
      <c r="CH299" s="86" t="str">
        <f>_xlfn.XLOOKUP(AY299,'Cleansing - Response'!$N:$N,'Cleansing - Response'!$O:$O,)</f>
        <v>No</v>
      </c>
      <c r="CI299" s="86">
        <f>IF(Form_Responses1811121314[[#This Row],[Answer - B7-3]]="Yes / Sometimes",1,0)</f>
        <v>0</v>
      </c>
      <c r="CJ299" s="86" t="str">
        <f>_xlfn.XLOOKUP(AZ299,'Cleansing - Response'!$N:$N,'Cleansing - Response'!$O:$O,)</f>
        <v>Yes / Sometimes</v>
      </c>
      <c r="CK299" s="86">
        <f>IF(Form_Responses1811121314[[#This Row],[Answer - B7-4]]="Yes / Sometimes",1,0)</f>
        <v>1</v>
      </c>
      <c r="CL299" s="86" t="str">
        <f>_xlfn.XLOOKUP(BA299,'Cleansing - Response'!$N:$N,'Cleansing - Response'!$O:$O,)</f>
        <v>Yes / Sometimes</v>
      </c>
      <c r="CM299" s="86">
        <f>IF(Form_Responses1811121314[[#This Row],[Answer - B7-5]]="Yes / Sometimes",1,0)</f>
        <v>1</v>
      </c>
      <c r="CN299" s="86" t="str">
        <f>_xlfn.XLOOKUP(BB299,'Cleansing - Response'!$N:$N,'Cleansing - Response'!$O:$O,)</f>
        <v>Yes / Sometimes</v>
      </c>
      <c r="CO299" s="86">
        <f>IF(Form_Responses1811121314[[#This Row],[Answer - B7-6]]="Yes / Sometimes",1,0)</f>
        <v>1</v>
      </c>
      <c r="CP299" s="87" t="str">
        <f>IF(COUNTIF(Form_Responses1811121314[[#This Row],[Answer - B7-1]:[Answer - B7-6]], "Yes / Sometimes") &gt; 4, "More than 4 times","Up to 4 times")</f>
        <v>Up to 4 times</v>
      </c>
      <c r="CQ299" s="152">
        <f>IF(Form_Responses1811121314[[#This Row],[Answer - B7 (Overall)]]="More than 4 times",1,0)</f>
        <v>0</v>
      </c>
    </row>
    <row r="300" spans="1:95" ht="13.2" hidden="1" x14ac:dyDescent="0.25">
      <c r="A300" s="82">
        <v>45573.520888298612</v>
      </c>
      <c r="B300" s="83" t="s">
        <v>840</v>
      </c>
      <c r="C300" s="84" t="s">
        <v>841</v>
      </c>
      <c r="D300" s="83">
        <v>34.82</v>
      </c>
      <c r="E300" s="83">
        <v>0.17</v>
      </c>
      <c r="F300" s="83" t="s">
        <v>423</v>
      </c>
      <c r="G300" s="83" t="s">
        <v>291</v>
      </c>
      <c r="H300" s="83" t="s">
        <v>631</v>
      </c>
      <c r="I300" s="83" t="s">
        <v>63</v>
      </c>
      <c r="J300" s="83" t="s">
        <v>64</v>
      </c>
      <c r="K300" s="83" t="s">
        <v>64</v>
      </c>
      <c r="L300" s="83" t="s">
        <v>64</v>
      </c>
      <c r="M300" s="83" t="s">
        <v>78</v>
      </c>
      <c r="N300" s="83" t="s">
        <v>64</v>
      </c>
      <c r="O300" s="83" t="s">
        <v>64</v>
      </c>
      <c r="P300" s="83" t="s">
        <v>84</v>
      </c>
      <c r="Q300" s="83" t="s">
        <v>84</v>
      </c>
      <c r="R300" s="83" t="s">
        <v>64</v>
      </c>
      <c r="S300" s="83" t="s">
        <v>64</v>
      </c>
      <c r="T300" s="83" t="s">
        <v>84</v>
      </c>
      <c r="U300" s="83" t="s">
        <v>84</v>
      </c>
      <c r="V300" s="83" t="s">
        <v>84</v>
      </c>
      <c r="W300" s="83" t="s">
        <v>64</v>
      </c>
      <c r="X300" s="83" t="s">
        <v>64</v>
      </c>
      <c r="Y300" s="83" t="s">
        <v>64</v>
      </c>
      <c r="Z300" s="83" t="s">
        <v>66</v>
      </c>
      <c r="AA300" s="83" t="s">
        <v>66</v>
      </c>
      <c r="AB300" s="83" t="s">
        <v>66</v>
      </c>
      <c r="AC300" s="83" t="s">
        <v>66</v>
      </c>
      <c r="AD300" s="83" t="s">
        <v>66</v>
      </c>
      <c r="AE300" s="83" t="s">
        <v>66</v>
      </c>
      <c r="AF300" s="83" t="s">
        <v>66</v>
      </c>
      <c r="AG300" s="83" t="s">
        <v>66</v>
      </c>
      <c r="AH300" s="83" t="s">
        <v>66</v>
      </c>
      <c r="AI300" s="83" t="s">
        <v>66</v>
      </c>
      <c r="AJ300" s="83" t="s">
        <v>66</v>
      </c>
      <c r="AK300" s="83" t="s">
        <v>66</v>
      </c>
      <c r="AL300" s="83" t="s">
        <v>66</v>
      </c>
      <c r="AM300" s="83" t="s">
        <v>66</v>
      </c>
      <c r="AN300" s="83" t="s">
        <v>66</v>
      </c>
      <c r="AO300" s="83" t="s">
        <v>66</v>
      </c>
      <c r="AP300" s="83" t="s">
        <v>85</v>
      </c>
      <c r="AQ300" s="83" t="s">
        <v>85</v>
      </c>
      <c r="AR300" s="83" t="s">
        <v>63</v>
      </c>
      <c r="AS300" s="83" t="s">
        <v>343</v>
      </c>
      <c r="AT300" s="83" t="s">
        <v>69</v>
      </c>
      <c r="AU300" s="83" t="s">
        <v>70</v>
      </c>
      <c r="AV300" s="83" t="s">
        <v>71</v>
      </c>
      <c r="AW300" s="83" t="s">
        <v>73</v>
      </c>
      <c r="AX300" s="83" t="s">
        <v>73</v>
      </c>
      <c r="AY300" s="83" t="s">
        <v>73</v>
      </c>
      <c r="AZ300" s="83" t="s">
        <v>73</v>
      </c>
      <c r="BA300" s="83" t="s">
        <v>73</v>
      </c>
      <c r="BB300" s="83" t="s">
        <v>73</v>
      </c>
      <c r="BC300" s="83" t="s">
        <v>73</v>
      </c>
      <c r="BD300" s="83"/>
      <c r="BE300" s="83" t="s">
        <v>73</v>
      </c>
      <c r="BF300" s="83"/>
      <c r="BG300" s="87" t="s">
        <v>631</v>
      </c>
      <c r="BH300" s="86" t="s">
        <v>60</v>
      </c>
      <c r="BI300" s="76" t="s">
        <v>1414</v>
      </c>
      <c r="BJ300">
        <f t="shared" si="12"/>
        <v>11</v>
      </c>
      <c r="BK300" s="87">
        <f t="shared" si="13"/>
        <v>47</v>
      </c>
      <c r="BL300" s="87"/>
      <c r="BM300" s="86" t="str">
        <f>_xlfn.XLOOKUP(Form_Responses1811121314[[#This Row],[Sekolah School (Cleansed)]],'Quality Check'!$B$11:$B$14,'Quality Check'!$C$11:$C$14,)</f>
        <v>Urban</v>
      </c>
      <c r="BN300" s="86" t="str">
        <f>_xlfn.XLOOKUP(Form_Responses1811121314[[#This Row],[Sekolah School (Cleansed)]],'Quality Check'!$B$11:$B$14,'Quality Check'!$D$11:$D$14,)</f>
        <v>Intervention Group (IG)</v>
      </c>
      <c r="BO300" s="87" t="str">
        <f>_xlfn.XLOOKUP(AS300,'Cleansing - Toothpaste Brand'!A:A,'Cleansing - Toothpaste Brand'!B:B,)</f>
        <v>Darlie</v>
      </c>
      <c r="BP300" s="87"/>
      <c r="BQ30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00" s="86" t="str">
        <f>_xlfn.XLOOKUP(AP300,'Cleansing - Response'!E:E,'Cleansing - Response'!F:F,)</f>
        <v>2 days and more</v>
      </c>
      <c r="BS300" s="86">
        <f>IF(Form_Responses1811121314[[#This Row],[Answer - B1]]="2 days and more",1,0)</f>
        <v>1</v>
      </c>
      <c r="BT300" s="86" t="str">
        <f>_xlfn.XLOOKUP(AQ300,'Cleansing - Response'!E:E,'Cleansing - Response'!F:F,)</f>
        <v>2 days and more</v>
      </c>
      <c r="BU300" s="86">
        <f>IF(Form_Responses1811121314[[#This Row],[Answer - B2]]="2 days and more",1,0)</f>
        <v>1</v>
      </c>
      <c r="BV300" s="86" t="str">
        <f t="shared" si="14"/>
        <v>Ya / Yes</v>
      </c>
      <c r="BW300" s="86">
        <f>IF(Form_Responses1811121314[[#This Row],[Answer - B3]]="Ya / Yes",1,0)</f>
        <v>1</v>
      </c>
      <c r="BX300" s="86" t="str">
        <f>_xlfn.XLOOKUP(AT300,'Cleansing - Response'!E:E,'Cleansing - Response'!F:F,)</f>
        <v>Rarely / Sometimes</v>
      </c>
      <c r="BY300" s="86">
        <f>IF(Form_Responses1811121314[[#This Row],[Answer - B4]]="Always",1,0)</f>
        <v>0</v>
      </c>
      <c r="BZ300" s="86" t="str">
        <f>_xlfn.XLOOKUP(AU300,'Cleansing - Response'!H:H,'Cleansing - Response'!I:I,)</f>
        <v>Sometimes / When in need</v>
      </c>
      <c r="CA300" s="86">
        <f>IF(Form_Responses1811121314[[#This Row],[Answer - B5]]="Sometimes / When in need",2,IF(Form_Responses1811121314[[#This Row],[Answer - B5]]="Using dental floss at least once",1,0))</f>
        <v>2</v>
      </c>
      <c r="CB300" s="86" t="str">
        <f>_xlfn.XLOOKUP(AV300,'Cleansing - Response'!K:K,'Cleansing - Response'!L:L,)</f>
        <v>Up to 1 time a day</v>
      </c>
      <c r="CC300" s="86">
        <f>IF(Form_Responses1811121314[[#This Row],[Answer - B6]]="More than 1 time a day",1,0)</f>
        <v>0</v>
      </c>
      <c r="CD300" s="86" t="str">
        <f>_xlfn.XLOOKUP(AW300,'Cleansing - Response'!$N:$N,'Cleansing - Response'!$O:$O,)</f>
        <v>No</v>
      </c>
      <c r="CE300" s="86">
        <f>IF(Form_Responses1811121314[[#This Row],[Answer - B7-1]]="Yes / Sometimes",1,0)</f>
        <v>0</v>
      </c>
      <c r="CF300" s="86" t="str">
        <f>_xlfn.XLOOKUP(AX300,'Cleansing - Response'!$N:$N,'Cleansing - Response'!$O:$O,)</f>
        <v>No</v>
      </c>
      <c r="CG300" s="86">
        <f>IF(Form_Responses1811121314[[#This Row],[Answer - B7-2]]="Yes / Sometimes",1,0)</f>
        <v>0</v>
      </c>
      <c r="CH300" s="86" t="str">
        <f>_xlfn.XLOOKUP(AY300,'Cleansing - Response'!$N:$N,'Cleansing - Response'!$O:$O,)</f>
        <v>No</v>
      </c>
      <c r="CI300" s="86">
        <f>IF(Form_Responses1811121314[[#This Row],[Answer - B7-3]]="Yes / Sometimes",1,0)</f>
        <v>0</v>
      </c>
      <c r="CJ300" s="86" t="str">
        <f>_xlfn.XLOOKUP(AZ300,'Cleansing - Response'!$N:$N,'Cleansing - Response'!$O:$O,)</f>
        <v>No</v>
      </c>
      <c r="CK300" s="86">
        <f>IF(Form_Responses1811121314[[#This Row],[Answer - B7-4]]="Yes / Sometimes",1,0)</f>
        <v>0</v>
      </c>
      <c r="CL300" s="86" t="str">
        <f>_xlfn.XLOOKUP(BA300,'Cleansing - Response'!$N:$N,'Cleansing - Response'!$O:$O,)</f>
        <v>No</v>
      </c>
      <c r="CM300" s="86">
        <f>IF(Form_Responses1811121314[[#This Row],[Answer - B7-5]]="Yes / Sometimes",1,0)</f>
        <v>0</v>
      </c>
      <c r="CN300" s="86" t="str">
        <f>_xlfn.XLOOKUP(BB300,'Cleansing - Response'!$N:$N,'Cleansing - Response'!$O:$O,)</f>
        <v>No</v>
      </c>
      <c r="CO300" s="86">
        <f>IF(Form_Responses1811121314[[#This Row],[Answer - B7-6]]="Yes / Sometimes",1,0)</f>
        <v>0</v>
      </c>
      <c r="CP300" s="87" t="str">
        <f>IF(COUNTIF(Form_Responses1811121314[[#This Row],[Answer - B7-1]:[Answer - B7-6]], "Yes / Sometimes") &gt; 4, "More than 4 times","Up to 4 times")</f>
        <v>Up to 4 times</v>
      </c>
      <c r="CQ300" s="152">
        <f>IF(Form_Responses1811121314[[#This Row],[Answer - B7 (Overall)]]="More than 4 times",1,0)</f>
        <v>0</v>
      </c>
    </row>
    <row r="301" spans="1:95" ht="13.2" hidden="1" x14ac:dyDescent="0.25">
      <c r="A301" s="82">
        <v>45573.524807638889</v>
      </c>
      <c r="B301" s="83" t="s">
        <v>842</v>
      </c>
      <c r="C301" s="84" t="s">
        <v>843</v>
      </c>
      <c r="D301" s="83">
        <v>52.68</v>
      </c>
      <c r="E301" s="83">
        <v>0.17</v>
      </c>
      <c r="F301" s="83" t="s">
        <v>114</v>
      </c>
      <c r="G301" s="83" t="s">
        <v>539</v>
      </c>
      <c r="H301" s="83" t="s">
        <v>683</v>
      </c>
      <c r="I301" s="83" t="s">
        <v>63</v>
      </c>
      <c r="J301" s="83" t="s">
        <v>64</v>
      </c>
      <c r="K301" s="83" t="s">
        <v>84</v>
      </c>
      <c r="L301" s="83" t="s">
        <v>78</v>
      </c>
      <c r="M301" s="83" t="s">
        <v>64</v>
      </c>
      <c r="N301" s="83" t="s">
        <v>64</v>
      </c>
      <c r="O301" s="83" t="s">
        <v>84</v>
      </c>
      <c r="P301" s="83" t="s">
        <v>84</v>
      </c>
      <c r="Q301" s="83" t="s">
        <v>64</v>
      </c>
      <c r="R301" s="83" t="s">
        <v>64</v>
      </c>
      <c r="S301" s="83" t="s">
        <v>64</v>
      </c>
      <c r="T301" s="83" t="s">
        <v>64</v>
      </c>
      <c r="U301" s="83" t="s">
        <v>64</v>
      </c>
      <c r="V301" s="83" t="s">
        <v>64</v>
      </c>
      <c r="W301" s="83" t="s">
        <v>64</v>
      </c>
      <c r="X301" s="83" t="s">
        <v>64</v>
      </c>
      <c r="Y301" s="83" t="s">
        <v>64</v>
      </c>
      <c r="Z301" s="83" t="s">
        <v>66</v>
      </c>
      <c r="AA301" s="83" t="s">
        <v>101</v>
      </c>
      <c r="AB301" s="83" t="s">
        <v>66</v>
      </c>
      <c r="AC301" s="83" t="s">
        <v>79</v>
      </c>
      <c r="AD301" s="83" t="s">
        <v>66</v>
      </c>
      <c r="AE301" s="83" t="s">
        <v>66</v>
      </c>
      <c r="AF301" s="83" t="s">
        <v>66</v>
      </c>
      <c r="AG301" s="83" t="s">
        <v>66</v>
      </c>
      <c r="AH301" s="83" t="s">
        <v>66</v>
      </c>
      <c r="AI301" s="83" t="s">
        <v>79</v>
      </c>
      <c r="AJ301" s="83" t="s">
        <v>66</v>
      </c>
      <c r="AK301" s="83" t="s">
        <v>65</v>
      </c>
      <c r="AL301" s="83" t="s">
        <v>66</v>
      </c>
      <c r="AM301" s="83" t="s">
        <v>66</v>
      </c>
      <c r="AN301" s="83" t="s">
        <v>79</v>
      </c>
      <c r="AO301" s="83" t="s">
        <v>66</v>
      </c>
      <c r="AP301" s="83" t="s">
        <v>85</v>
      </c>
      <c r="AQ301" s="83" t="s">
        <v>85</v>
      </c>
      <c r="AR301" s="83" t="s">
        <v>86</v>
      </c>
      <c r="AS301" s="83" t="s">
        <v>388</v>
      </c>
      <c r="AT301" s="83" t="s">
        <v>69</v>
      </c>
      <c r="AU301" s="83" t="s">
        <v>67</v>
      </c>
      <c r="AV301" s="83" t="s">
        <v>71</v>
      </c>
      <c r="AW301" s="83" t="s">
        <v>73</v>
      </c>
      <c r="AX301" s="83" t="s">
        <v>73</v>
      </c>
      <c r="AY301" s="83" t="s">
        <v>72</v>
      </c>
      <c r="AZ301" s="83" t="s">
        <v>63</v>
      </c>
      <c r="BA301" s="83" t="s">
        <v>63</v>
      </c>
      <c r="BB301" s="83" t="s">
        <v>73</v>
      </c>
      <c r="BC301" s="83" t="s">
        <v>73</v>
      </c>
      <c r="BD301" s="83"/>
      <c r="BE301" s="83" t="s">
        <v>73</v>
      </c>
      <c r="BF301" s="83"/>
      <c r="BG301" s="87" t="s">
        <v>631</v>
      </c>
      <c r="BH301" s="87" t="s">
        <v>114</v>
      </c>
      <c r="BI301" s="76" t="s">
        <v>1414</v>
      </c>
      <c r="BJ301">
        <f t="shared" si="12"/>
        <v>11</v>
      </c>
      <c r="BK301" s="87">
        <f t="shared" si="13"/>
        <v>45</v>
      </c>
      <c r="BL301" s="87"/>
      <c r="BM301" s="86" t="str">
        <f>_xlfn.XLOOKUP(Form_Responses1811121314[[#This Row],[Sekolah School (Cleansed)]],'Quality Check'!$B$11:$B$14,'Quality Check'!$C$11:$C$14,)</f>
        <v>Urban</v>
      </c>
      <c r="BN301" s="86" t="str">
        <f>_xlfn.XLOOKUP(Form_Responses1811121314[[#This Row],[Sekolah School (Cleansed)]],'Quality Check'!$B$11:$B$14,'Quality Check'!$D$11:$D$14,)</f>
        <v>Intervention Group (IG)</v>
      </c>
      <c r="BO301" s="87" t="str">
        <f>_xlfn.XLOOKUP(AS301,'Cleansing - Toothpaste Brand'!A:A,'Cleansing - Toothpaste Brand'!B:B,)</f>
        <v>Colgate</v>
      </c>
      <c r="BP301" s="87"/>
      <c r="BQ30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01" s="86" t="str">
        <f>_xlfn.XLOOKUP(AP301,'Cleansing - Response'!E:E,'Cleansing - Response'!F:F,)</f>
        <v>2 days and more</v>
      </c>
      <c r="BS301" s="86">
        <f>IF(Form_Responses1811121314[[#This Row],[Answer - B1]]="2 days and more",1,0)</f>
        <v>1</v>
      </c>
      <c r="BT301" s="86" t="str">
        <f>_xlfn.XLOOKUP(AQ301,'Cleansing - Response'!E:E,'Cleansing - Response'!F:F,)</f>
        <v>2 days and more</v>
      </c>
      <c r="BU301" s="86">
        <f>IF(Form_Responses1811121314[[#This Row],[Answer - B2]]="2 days and more",1,0)</f>
        <v>1</v>
      </c>
      <c r="BV301" s="86" t="str">
        <f t="shared" si="14"/>
        <v>Ya / Yes</v>
      </c>
      <c r="BW301" s="86">
        <f>IF(Form_Responses1811121314[[#This Row],[Answer - B3]]="Ya / Yes",1,0)</f>
        <v>1</v>
      </c>
      <c r="BX301" s="86" t="str">
        <f>_xlfn.XLOOKUP(AT301,'Cleansing - Response'!E:E,'Cleansing - Response'!F:F,)</f>
        <v>Rarely / Sometimes</v>
      </c>
      <c r="BY301" s="86">
        <f>IF(Form_Responses1811121314[[#This Row],[Answer - B4]]="Always",1,0)</f>
        <v>0</v>
      </c>
      <c r="BZ301" s="86" t="str">
        <f>_xlfn.XLOOKUP(AU301,'Cleansing - Response'!H:H,'Cleansing - Response'!I:I,)</f>
        <v>Using dental floss at least once</v>
      </c>
      <c r="CA301" s="86">
        <f>IF(Form_Responses1811121314[[#This Row],[Answer - B5]]="Sometimes / When in need",2,IF(Form_Responses1811121314[[#This Row],[Answer - B5]]="Using dental floss at least once",1,0))</f>
        <v>1</v>
      </c>
      <c r="CB301" s="86" t="str">
        <f>_xlfn.XLOOKUP(AV301,'Cleansing - Response'!K:K,'Cleansing - Response'!L:L,)</f>
        <v>Up to 1 time a day</v>
      </c>
      <c r="CC301" s="86">
        <f>IF(Form_Responses1811121314[[#This Row],[Answer - B6]]="More than 1 time a day",1,0)</f>
        <v>0</v>
      </c>
      <c r="CD301" s="86" t="str">
        <f>_xlfn.XLOOKUP(AW301,'Cleansing - Response'!$N:$N,'Cleansing - Response'!$O:$O,)</f>
        <v>No</v>
      </c>
      <c r="CE301" s="86">
        <f>IF(Form_Responses1811121314[[#This Row],[Answer - B7-1]]="Yes / Sometimes",1,0)</f>
        <v>0</v>
      </c>
      <c r="CF301" s="86" t="str">
        <f>_xlfn.XLOOKUP(AX301,'Cleansing - Response'!$N:$N,'Cleansing - Response'!$O:$O,)</f>
        <v>No</v>
      </c>
      <c r="CG301" s="86">
        <f>IF(Form_Responses1811121314[[#This Row],[Answer - B7-2]]="Yes / Sometimes",1,0)</f>
        <v>0</v>
      </c>
      <c r="CH301" s="86" t="str">
        <f>_xlfn.XLOOKUP(AY301,'Cleansing - Response'!$N:$N,'Cleansing - Response'!$O:$O,)</f>
        <v>Yes / Sometimes</v>
      </c>
      <c r="CI301" s="86">
        <f>IF(Form_Responses1811121314[[#This Row],[Answer - B7-3]]="Yes / Sometimes",1,0)</f>
        <v>1</v>
      </c>
      <c r="CJ301" s="86" t="str">
        <f>_xlfn.XLOOKUP(AZ301,'Cleansing - Response'!$N:$N,'Cleansing - Response'!$O:$O,)</f>
        <v>Yes / Sometimes</v>
      </c>
      <c r="CK301" s="86">
        <f>IF(Form_Responses1811121314[[#This Row],[Answer - B7-4]]="Yes / Sometimes",1,0)</f>
        <v>1</v>
      </c>
      <c r="CL301" s="86" t="str">
        <f>_xlfn.XLOOKUP(BA301,'Cleansing - Response'!$N:$N,'Cleansing - Response'!$O:$O,)</f>
        <v>Yes / Sometimes</v>
      </c>
      <c r="CM301" s="86">
        <f>IF(Form_Responses1811121314[[#This Row],[Answer - B7-5]]="Yes / Sometimes",1,0)</f>
        <v>1</v>
      </c>
      <c r="CN301" s="86" t="str">
        <f>_xlfn.XLOOKUP(BB301,'Cleansing - Response'!$N:$N,'Cleansing - Response'!$O:$O,)</f>
        <v>No</v>
      </c>
      <c r="CO301" s="86">
        <f>IF(Form_Responses1811121314[[#This Row],[Answer - B7-6]]="Yes / Sometimes",1,0)</f>
        <v>0</v>
      </c>
      <c r="CP301" s="87" t="str">
        <f>IF(COUNTIF(Form_Responses1811121314[[#This Row],[Answer - B7-1]:[Answer - B7-6]], "Yes / Sometimes") &gt; 4, "More than 4 times","Up to 4 times")</f>
        <v>Up to 4 times</v>
      </c>
      <c r="CQ301" s="152">
        <f>IF(Form_Responses1811121314[[#This Row],[Answer - B7 (Overall)]]="More than 4 times",1,0)</f>
        <v>0</v>
      </c>
    </row>
    <row r="302" spans="1:95" ht="13.2" hidden="1" x14ac:dyDescent="0.25">
      <c r="A302" s="82">
        <v>45574.359534166666</v>
      </c>
      <c r="B302" s="83" t="s">
        <v>844</v>
      </c>
      <c r="C302" s="84" t="s">
        <v>845</v>
      </c>
      <c r="D302" s="83">
        <v>25</v>
      </c>
      <c r="E302" s="83">
        <v>0.38</v>
      </c>
      <c r="F302" s="83" t="s">
        <v>423</v>
      </c>
      <c r="G302" s="83" t="s">
        <v>76</v>
      </c>
      <c r="H302" s="83" t="s">
        <v>846</v>
      </c>
      <c r="I302" s="83" t="s">
        <v>63</v>
      </c>
      <c r="J302" s="83" t="s">
        <v>64</v>
      </c>
      <c r="K302" s="83" t="s">
        <v>78</v>
      </c>
      <c r="L302" s="83" t="s">
        <v>64</v>
      </c>
      <c r="M302" s="83" t="s">
        <v>84</v>
      </c>
      <c r="N302" s="83" t="s">
        <v>64</v>
      </c>
      <c r="O302" s="83" t="s">
        <v>64</v>
      </c>
      <c r="P302" s="83" t="s">
        <v>84</v>
      </c>
      <c r="Q302" s="83" t="s">
        <v>64</v>
      </c>
      <c r="R302" s="83" t="s">
        <v>64</v>
      </c>
      <c r="S302" s="83" t="s">
        <v>64</v>
      </c>
      <c r="T302" s="83" t="s">
        <v>64</v>
      </c>
      <c r="U302" s="83" t="s">
        <v>84</v>
      </c>
      <c r="V302" s="83" t="s">
        <v>64</v>
      </c>
      <c r="W302" s="83" t="s">
        <v>64</v>
      </c>
      <c r="X302" s="83" t="s">
        <v>78</v>
      </c>
      <c r="Y302" s="83" t="s">
        <v>64</v>
      </c>
      <c r="Z302" s="83" t="s">
        <v>65</v>
      </c>
      <c r="AA302" s="83" t="s">
        <v>65</v>
      </c>
      <c r="AB302" s="83" t="s">
        <v>79</v>
      </c>
      <c r="AC302" s="83" t="s">
        <v>66</v>
      </c>
      <c r="AD302" s="83" t="s">
        <v>65</v>
      </c>
      <c r="AE302" s="83" t="s">
        <v>65</v>
      </c>
      <c r="AF302" s="83" t="s">
        <v>66</v>
      </c>
      <c r="AG302" s="83" t="s">
        <v>65</v>
      </c>
      <c r="AH302" s="83" t="s">
        <v>65</v>
      </c>
      <c r="AI302" s="83" t="s">
        <v>101</v>
      </c>
      <c r="AJ302" s="83" t="s">
        <v>65</v>
      </c>
      <c r="AK302" s="83" t="s">
        <v>65</v>
      </c>
      <c r="AL302" s="83" t="s">
        <v>65</v>
      </c>
      <c r="AM302" s="83" t="s">
        <v>65</v>
      </c>
      <c r="AN302" s="83" t="s">
        <v>79</v>
      </c>
      <c r="AO302" s="83" t="s">
        <v>66</v>
      </c>
      <c r="AP302" s="83" t="s">
        <v>67</v>
      </c>
      <c r="AQ302" s="83" t="s">
        <v>67</v>
      </c>
      <c r="AR302" s="83" t="s">
        <v>86</v>
      </c>
      <c r="AS302" s="83" t="s">
        <v>252</v>
      </c>
      <c r="AT302" s="83" t="s">
        <v>87</v>
      </c>
      <c r="AU302" s="83" t="s">
        <v>70</v>
      </c>
      <c r="AV302" s="83" t="s">
        <v>71</v>
      </c>
      <c r="AW302" s="83" t="s">
        <v>73</v>
      </c>
      <c r="AX302" s="83" t="s">
        <v>63</v>
      </c>
      <c r="AY302" s="83" t="s">
        <v>72</v>
      </c>
      <c r="AZ302" s="83" t="s">
        <v>63</v>
      </c>
      <c r="BA302" s="83" t="s">
        <v>72</v>
      </c>
      <c r="BB302" s="83" t="s">
        <v>63</v>
      </c>
      <c r="BC302" s="83" t="s">
        <v>73</v>
      </c>
      <c r="BD302" s="83"/>
      <c r="BE302" s="83" t="s">
        <v>73</v>
      </c>
      <c r="BF302" s="83"/>
      <c r="BG302" s="87" t="s">
        <v>846</v>
      </c>
      <c r="BH302" s="86" t="s">
        <v>60</v>
      </c>
      <c r="BI302" s="76" t="s">
        <v>1414</v>
      </c>
      <c r="BJ302">
        <f t="shared" si="12"/>
        <v>11</v>
      </c>
      <c r="BK302" s="87">
        <f t="shared" si="13"/>
        <v>57</v>
      </c>
      <c r="BL302" s="87"/>
      <c r="BM302" s="86" t="str">
        <f>_xlfn.XLOOKUP(Form_Responses1811121314[[#This Row],[Sekolah School (Cleansed)]],'Quality Check'!$B$11:$B$14,'Quality Check'!$C$11:$C$14,)</f>
        <v>Urban</v>
      </c>
      <c r="BN302" s="86" t="str">
        <f>_xlfn.XLOOKUP(Form_Responses1811121314[[#This Row],[Sekolah School (Cleansed)]],'Quality Check'!$B$11:$B$14,'Quality Check'!$D$11:$D$14,)</f>
        <v>Controlled Group (CG)</v>
      </c>
      <c r="BO302" s="87" t="str">
        <f>_xlfn.XLOOKUP(AS302,'Cleansing - Toothpaste Brand'!A:A,'Cleansing - Toothpaste Brand'!B:B,)</f>
        <v>Safi</v>
      </c>
      <c r="BP302" s="87"/>
      <c r="BQ30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02" s="86" t="str">
        <f>_xlfn.XLOOKUP(AP302,'Cleansing - Response'!E:E,'Cleansing - Response'!F:F,)</f>
        <v>2 days and more</v>
      </c>
      <c r="BS302" s="86">
        <f>IF(Form_Responses1811121314[[#This Row],[Answer - B1]]="2 days and more",1,0)</f>
        <v>1</v>
      </c>
      <c r="BT302" s="86" t="str">
        <f>_xlfn.XLOOKUP(AQ302,'Cleansing - Response'!E:E,'Cleansing - Response'!F:F,)</f>
        <v>2 days and more</v>
      </c>
      <c r="BU302" s="86">
        <f>IF(Form_Responses1811121314[[#This Row],[Answer - B2]]="2 days and more",1,0)</f>
        <v>1</v>
      </c>
      <c r="BV302" s="86" t="str">
        <f t="shared" si="14"/>
        <v>Ya / Yes</v>
      </c>
      <c r="BW302" s="86">
        <f>IF(Form_Responses1811121314[[#This Row],[Answer - B3]]="Ya / Yes",1,0)</f>
        <v>1</v>
      </c>
      <c r="BX302" s="86" t="str">
        <f>_xlfn.XLOOKUP(AT302,'Cleansing - Response'!E:E,'Cleansing - Response'!F:F,)</f>
        <v>Always</v>
      </c>
      <c r="BY302" s="86">
        <f>IF(Form_Responses1811121314[[#This Row],[Answer - B4]]="Always",1,0)</f>
        <v>1</v>
      </c>
      <c r="BZ302" s="86" t="str">
        <f>_xlfn.XLOOKUP(AU302,'Cleansing - Response'!H:H,'Cleansing - Response'!I:I,)</f>
        <v>Sometimes / When in need</v>
      </c>
      <c r="CA302" s="86">
        <f>IF(Form_Responses1811121314[[#This Row],[Answer - B5]]="Sometimes / When in need",2,IF(Form_Responses1811121314[[#This Row],[Answer - B5]]="Using dental floss at least once",1,0))</f>
        <v>2</v>
      </c>
      <c r="CB302" s="86" t="str">
        <f>_xlfn.XLOOKUP(AV302,'Cleansing - Response'!K:K,'Cleansing - Response'!L:L,)</f>
        <v>Up to 1 time a day</v>
      </c>
      <c r="CC302" s="86">
        <f>IF(Form_Responses1811121314[[#This Row],[Answer - B6]]="More than 1 time a day",1,0)</f>
        <v>0</v>
      </c>
      <c r="CD302" s="86" t="str">
        <f>_xlfn.XLOOKUP(AW302,'Cleansing - Response'!$N:$N,'Cleansing - Response'!$O:$O,)</f>
        <v>No</v>
      </c>
      <c r="CE302" s="86">
        <f>IF(Form_Responses1811121314[[#This Row],[Answer - B7-1]]="Yes / Sometimes",1,0)</f>
        <v>0</v>
      </c>
      <c r="CF302" s="86" t="str">
        <f>_xlfn.XLOOKUP(AX302,'Cleansing - Response'!$N:$N,'Cleansing - Response'!$O:$O,)</f>
        <v>Yes / Sometimes</v>
      </c>
      <c r="CG302" s="86">
        <f>IF(Form_Responses1811121314[[#This Row],[Answer - B7-2]]="Yes / Sometimes",1,0)</f>
        <v>1</v>
      </c>
      <c r="CH302" s="86" t="str">
        <f>_xlfn.XLOOKUP(AY302,'Cleansing - Response'!$N:$N,'Cleansing - Response'!$O:$O,)</f>
        <v>Yes / Sometimes</v>
      </c>
      <c r="CI302" s="86">
        <f>IF(Form_Responses1811121314[[#This Row],[Answer - B7-3]]="Yes / Sometimes",1,0)</f>
        <v>1</v>
      </c>
      <c r="CJ302" s="86" t="str">
        <f>_xlfn.XLOOKUP(AZ302,'Cleansing - Response'!$N:$N,'Cleansing - Response'!$O:$O,)</f>
        <v>Yes / Sometimes</v>
      </c>
      <c r="CK302" s="86">
        <f>IF(Form_Responses1811121314[[#This Row],[Answer - B7-4]]="Yes / Sometimes",1,0)</f>
        <v>1</v>
      </c>
      <c r="CL302" s="86" t="str">
        <f>_xlfn.XLOOKUP(BA302,'Cleansing - Response'!$N:$N,'Cleansing - Response'!$O:$O,)</f>
        <v>Yes / Sometimes</v>
      </c>
      <c r="CM302" s="86">
        <f>IF(Form_Responses1811121314[[#This Row],[Answer - B7-5]]="Yes / Sometimes",1,0)</f>
        <v>1</v>
      </c>
      <c r="CN302" s="86" t="str">
        <f>_xlfn.XLOOKUP(BB302,'Cleansing - Response'!$N:$N,'Cleansing - Response'!$O:$O,)</f>
        <v>Yes / Sometimes</v>
      </c>
      <c r="CO302" s="86">
        <f>IF(Form_Responses1811121314[[#This Row],[Answer - B7-6]]="Yes / Sometimes",1,0)</f>
        <v>1</v>
      </c>
      <c r="CP302" s="87" t="str">
        <f>IF(COUNTIF(Form_Responses1811121314[[#This Row],[Answer - B7-1]:[Answer - B7-6]], "Yes / Sometimes") &gt; 4, "More than 4 times","Up to 4 times")</f>
        <v>More than 4 times</v>
      </c>
      <c r="CQ302" s="152">
        <f>IF(Form_Responses1811121314[[#This Row],[Answer - B7 (Overall)]]="More than 4 times",1,0)</f>
        <v>1</v>
      </c>
    </row>
    <row r="303" spans="1:95" ht="13.2" hidden="1" x14ac:dyDescent="0.25">
      <c r="A303" s="82">
        <v>45574.360331307871</v>
      </c>
      <c r="B303" s="83" t="s">
        <v>847</v>
      </c>
      <c r="C303" s="84" t="s">
        <v>848</v>
      </c>
      <c r="D303" s="83">
        <v>39.29</v>
      </c>
      <c r="E303" s="83">
        <v>0.81</v>
      </c>
      <c r="F303" s="83" t="s">
        <v>423</v>
      </c>
      <c r="G303" s="83" t="s">
        <v>76</v>
      </c>
      <c r="H303" s="83" t="s">
        <v>849</v>
      </c>
      <c r="I303" s="83" t="s">
        <v>63</v>
      </c>
      <c r="J303" s="83" t="s">
        <v>64</v>
      </c>
      <c r="K303" s="83" t="s">
        <v>78</v>
      </c>
      <c r="L303" s="83" t="s">
        <v>64</v>
      </c>
      <c r="M303" s="83" t="s">
        <v>84</v>
      </c>
      <c r="N303" s="83" t="s">
        <v>64</v>
      </c>
      <c r="O303" s="83" t="s">
        <v>64</v>
      </c>
      <c r="P303" s="83" t="s">
        <v>84</v>
      </c>
      <c r="Q303" s="83" t="s">
        <v>64</v>
      </c>
      <c r="R303" s="83" t="s">
        <v>64</v>
      </c>
      <c r="S303" s="83" t="s">
        <v>64</v>
      </c>
      <c r="T303" s="83" t="s">
        <v>64</v>
      </c>
      <c r="U303" s="83" t="s">
        <v>64</v>
      </c>
      <c r="V303" s="83" t="s">
        <v>64</v>
      </c>
      <c r="W303" s="83" t="s">
        <v>84</v>
      </c>
      <c r="X303" s="83" t="s">
        <v>64</v>
      </c>
      <c r="Y303" s="83" t="s">
        <v>64</v>
      </c>
      <c r="Z303" s="83" t="s">
        <v>66</v>
      </c>
      <c r="AA303" s="83" t="s">
        <v>65</v>
      </c>
      <c r="AB303" s="83" t="s">
        <v>65</v>
      </c>
      <c r="AC303" s="83" t="s">
        <v>65</v>
      </c>
      <c r="AD303" s="83" t="s">
        <v>65</v>
      </c>
      <c r="AE303" s="83" t="s">
        <v>65</v>
      </c>
      <c r="AF303" s="83" t="s">
        <v>65</v>
      </c>
      <c r="AG303" s="83" t="s">
        <v>65</v>
      </c>
      <c r="AH303" s="83" t="s">
        <v>66</v>
      </c>
      <c r="AI303" s="83" t="s">
        <v>101</v>
      </c>
      <c r="AJ303" s="83" t="s">
        <v>65</v>
      </c>
      <c r="AK303" s="83" t="s">
        <v>65</v>
      </c>
      <c r="AL303" s="83" t="s">
        <v>65</v>
      </c>
      <c r="AM303" s="83" t="s">
        <v>66</v>
      </c>
      <c r="AN303" s="83" t="s">
        <v>66</v>
      </c>
      <c r="AO303" s="83" t="s">
        <v>66</v>
      </c>
      <c r="AP303" s="83" t="s">
        <v>85</v>
      </c>
      <c r="AQ303" s="83" t="s">
        <v>85</v>
      </c>
      <c r="AR303" s="83" t="s">
        <v>63</v>
      </c>
      <c r="AS303" s="83" t="s">
        <v>850</v>
      </c>
      <c r="AT303" s="83" t="s">
        <v>87</v>
      </c>
      <c r="AU303" s="83" t="s">
        <v>80</v>
      </c>
      <c r="AV303" s="83" t="s">
        <v>132</v>
      </c>
      <c r="AW303" s="83" t="s">
        <v>73</v>
      </c>
      <c r="AX303" s="83" t="s">
        <v>73</v>
      </c>
      <c r="AY303" s="83" t="s">
        <v>72</v>
      </c>
      <c r="AZ303" s="83" t="s">
        <v>73</v>
      </c>
      <c r="BA303" s="83" t="s">
        <v>73</v>
      </c>
      <c r="BB303" s="83" t="s">
        <v>73</v>
      </c>
      <c r="BC303" s="83" t="s">
        <v>73</v>
      </c>
      <c r="BD303" s="83"/>
      <c r="BE303" s="83" t="s">
        <v>73</v>
      </c>
      <c r="BF303" s="83"/>
      <c r="BG303" s="87" t="s">
        <v>846</v>
      </c>
      <c r="BH303" s="86" t="s">
        <v>60</v>
      </c>
      <c r="BI303" s="76" t="s">
        <v>1414</v>
      </c>
      <c r="BJ303">
        <f t="shared" si="12"/>
        <v>12</v>
      </c>
      <c r="BK303" s="87">
        <f t="shared" si="13"/>
        <v>59</v>
      </c>
      <c r="BL303" s="87"/>
      <c r="BM303" s="86" t="str">
        <f>_xlfn.XLOOKUP(Form_Responses1811121314[[#This Row],[Sekolah School (Cleansed)]],'Quality Check'!$B$11:$B$14,'Quality Check'!$C$11:$C$14,)</f>
        <v>Urban</v>
      </c>
      <c r="BN303" s="86" t="str">
        <f>_xlfn.XLOOKUP(Form_Responses1811121314[[#This Row],[Sekolah School (Cleansed)]],'Quality Check'!$B$11:$B$14,'Quality Check'!$D$11:$D$14,)</f>
        <v>Controlled Group (CG)</v>
      </c>
      <c r="BO303" s="87" t="str">
        <f>_xlfn.XLOOKUP(AS303,'Cleansing - Toothpaste Brand'!A:A,'Cleansing - Toothpaste Brand'!B:B,)</f>
        <v>Mukmin</v>
      </c>
      <c r="BP303" s="87"/>
      <c r="BQ30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303" s="86" t="str">
        <f>_xlfn.XLOOKUP(AP303,'Cleansing - Response'!E:E,'Cleansing - Response'!F:F,)</f>
        <v>2 days and more</v>
      </c>
      <c r="BS303" s="86">
        <f>IF(Form_Responses1811121314[[#This Row],[Answer - B1]]="2 days and more",1,0)</f>
        <v>1</v>
      </c>
      <c r="BT303" s="86" t="str">
        <f>_xlfn.XLOOKUP(AQ303,'Cleansing - Response'!E:E,'Cleansing - Response'!F:F,)</f>
        <v>2 days and more</v>
      </c>
      <c r="BU303" s="86">
        <f>IF(Form_Responses1811121314[[#This Row],[Answer - B2]]="2 days and more",1,0)</f>
        <v>1</v>
      </c>
      <c r="BV303" s="86" t="str">
        <f t="shared" si="14"/>
        <v>Ya / Yes</v>
      </c>
      <c r="BW303" s="86">
        <f>IF(Form_Responses1811121314[[#This Row],[Answer - B3]]="Ya / Yes",1,0)</f>
        <v>1</v>
      </c>
      <c r="BX303" s="86" t="str">
        <f>_xlfn.XLOOKUP(AT303,'Cleansing - Response'!E:E,'Cleansing - Response'!F:F,)</f>
        <v>Always</v>
      </c>
      <c r="BY303" s="86">
        <f>IF(Form_Responses1811121314[[#This Row],[Answer - B4]]="Always",1,0)</f>
        <v>1</v>
      </c>
      <c r="BZ303" s="86" t="str">
        <f>_xlfn.XLOOKUP(AU303,'Cleansing - Response'!H:H,'Cleansing - Response'!I:I,)</f>
        <v>Using dental floss at least once</v>
      </c>
      <c r="CA303" s="86">
        <f>IF(Form_Responses1811121314[[#This Row],[Answer - B5]]="Sometimes / When in need",2,IF(Form_Responses1811121314[[#This Row],[Answer - B5]]="Using dental floss at least once",1,0))</f>
        <v>1</v>
      </c>
      <c r="CB303" s="86" t="str">
        <f>_xlfn.XLOOKUP(AV303,'Cleansing - Response'!K:K,'Cleansing - Response'!L:L,)</f>
        <v>Up to 1 time a day</v>
      </c>
      <c r="CC303" s="86">
        <f>IF(Form_Responses1811121314[[#This Row],[Answer - B6]]="More than 1 time a day",1,0)</f>
        <v>0</v>
      </c>
      <c r="CD303" s="86" t="str">
        <f>_xlfn.XLOOKUP(AW303,'Cleansing - Response'!$N:$N,'Cleansing - Response'!$O:$O,)</f>
        <v>No</v>
      </c>
      <c r="CE303" s="86">
        <f>IF(Form_Responses1811121314[[#This Row],[Answer - B7-1]]="Yes / Sometimes",1,0)</f>
        <v>0</v>
      </c>
      <c r="CF303" s="86" t="str">
        <f>_xlfn.XLOOKUP(AX303,'Cleansing - Response'!$N:$N,'Cleansing - Response'!$O:$O,)</f>
        <v>No</v>
      </c>
      <c r="CG303" s="86">
        <f>IF(Form_Responses1811121314[[#This Row],[Answer - B7-2]]="Yes / Sometimes",1,0)</f>
        <v>0</v>
      </c>
      <c r="CH303" s="86" t="str">
        <f>_xlfn.XLOOKUP(AY303,'Cleansing - Response'!$N:$N,'Cleansing - Response'!$O:$O,)</f>
        <v>Yes / Sometimes</v>
      </c>
      <c r="CI303" s="86">
        <f>IF(Form_Responses1811121314[[#This Row],[Answer - B7-3]]="Yes / Sometimes",1,0)</f>
        <v>1</v>
      </c>
      <c r="CJ303" s="86" t="str">
        <f>_xlfn.XLOOKUP(AZ303,'Cleansing - Response'!$N:$N,'Cleansing - Response'!$O:$O,)</f>
        <v>No</v>
      </c>
      <c r="CK303" s="86">
        <f>IF(Form_Responses1811121314[[#This Row],[Answer - B7-4]]="Yes / Sometimes",1,0)</f>
        <v>0</v>
      </c>
      <c r="CL303" s="86" t="str">
        <f>_xlfn.XLOOKUP(BA303,'Cleansing - Response'!$N:$N,'Cleansing - Response'!$O:$O,)</f>
        <v>No</v>
      </c>
      <c r="CM303" s="86">
        <f>IF(Form_Responses1811121314[[#This Row],[Answer - B7-5]]="Yes / Sometimes",1,0)</f>
        <v>0</v>
      </c>
      <c r="CN303" s="86" t="str">
        <f>_xlfn.XLOOKUP(BB303,'Cleansing - Response'!$N:$N,'Cleansing - Response'!$O:$O,)</f>
        <v>No</v>
      </c>
      <c r="CO303" s="86">
        <f>IF(Form_Responses1811121314[[#This Row],[Answer - B7-6]]="Yes / Sometimes",1,0)</f>
        <v>0</v>
      </c>
      <c r="CP303" s="87" t="str">
        <f>IF(COUNTIF(Form_Responses1811121314[[#This Row],[Answer - B7-1]:[Answer - B7-6]], "Yes / Sometimes") &gt; 4, "More than 4 times","Up to 4 times")</f>
        <v>Up to 4 times</v>
      </c>
      <c r="CQ303" s="152">
        <f>IF(Form_Responses1811121314[[#This Row],[Answer - B7 (Overall)]]="More than 4 times",1,0)</f>
        <v>0</v>
      </c>
    </row>
    <row r="304" spans="1:95" ht="13.2" hidden="1" x14ac:dyDescent="0.25">
      <c r="A304" s="82">
        <v>45574.360877083338</v>
      </c>
      <c r="B304" s="83" t="s">
        <v>851</v>
      </c>
      <c r="C304" s="84" t="s">
        <v>852</v>
      </c>
      <c r="D304" s="83">
        <v>100</v>
      </c>
      <c r="E304" s="83">
        <v>1.29</v>
      </c>
      <c r="F304" s="83" t="s">
        <v>423</v>
      </c>
      <c r="G304" s="83" t="s">
        <v>76</v>
      </c>
      <c r="H304" s="83" t="s">
        <v>846</v>
      </c>
      <c r="I304" s="83" t="s">
        <v>63</v>
      </c>
      <c r="J304" s="83" t="s">
        <v>64</v>
      </c>
      <c r="K304" s="83" t="s">
        <v>64</v>
      </c>
      <c r="L304" s="83" t="s">
        <v>64</v>
      </c>
      <c r="M304" s="83" t="s">
        <v>84</v>
      </c>
      <c r="N304" s="83" t="s">
        <v>64</v>
      </c>
      <c r="O304" s="83" t="s">
        <v>64</v>
      </c>
      <c r="P304" s="83" t="s">
        <v>84</v>
      </c>
      <c r="Q304" s="83" t="s">
        <v>84</v>
      </c>
      <c r="R304" s="83" t="s">
        <v>64</v>
      </c>
      <c r="S304" s="83" t="s">
        <v>84</v>
      </c>
      <c r="T304" s="83" t="s">
        <v>64</v>
      </c>
      <c r="U304" s="83" t="s">
        <v>78</v>
      </c>
      <c r="V304" s="83" t="s">
        <v>64</v>
      </c>
      <c r="W304" s="83" t="s">
        <v>64</v>
      </c>
      <c r="X304" s="83" t="s">
        <v>64</v>
      </c>
      <c r="Y304" s="83" t="s">
        <v>64</v>
      </c>
      <c r="Z304" s="83" t="s">
        <v>66</v>
      </c>
      <c r="AA304" s="83" t="s">
        <v>66</v>
      </c>
      <c r="AB304" s="83" t="s">
        <v>66</v>
      </c>
      <c r="AC304" s="83" t="s">
        <v>66</v>
      </c>
      <c r="AD304" s="83" t="s">
        <v>66</v>
      </c>
      <c r="AE304" s="83" t="s">
        <v>66</v>
      </c>
      <c r="AF304" s="83" t="s">
        <v>66</v>
      </c>
      <c r="AG304" s="83" t="s">
        <v>66</v>
      </c>
      <c r="AH304" s="83" t="s">
        <v>66</v>
      </c>
      <c r="AI304" s="83" t="s">
        <v>79</v>
      </c>
      <c r="AJ304" s="83" t="s">
        <v>66</v>
      </c>
      <c r="AK304" s="83" t="s">
        <v>66</v>
      </c>
      <c r="AL304" s="83" t="s">
        <v>66</v>
      </c>
      <c r="AM304" s="83" t="s">
        <v>66</v>
      </c>
      <c r="AN304" s="83" t="s">
        <v>66</v>
      </c>
      <c r="AO304" s="83" t="s">
        <v>66</v>
      </c>
      <c r="AP304" s="83" t="s">
        <v>67</v>
      </c>
      <c r="AQ304" s="83" t="s">
        <v>80</v>
      </c>
      <c r="AR304" s="83" t="s">
        <v>73</v>
      </c>
      <c r="AS304" s="83" t="s">
        <v>68</v>
      </c>
      <c r="AT304" s="83" t="s">
        <v>69</v>
      </c>
      <c r="AU304" s="83" t="s">
        <v>70</v>
      </c>
      <c r="AV304" s="83" t="s">
        <v>132</v>
      </c>
      <c r="AW304" s="83" t="s">
        <v>73</v>
      </c>
      <c r="AX304" s="83" t="s">
        <v>73</v>
      </c>
      <c r="AY304" s="83" t="s">
        <v>63</v>
      </c>
      <c r="AZ304" s="83" t="s">
        <v>63</v>
      </c>
      <c r="BA304" s="83" t="s">
        <v>63</v>
      </c>
      <c r="BB304" s="83" t="s">
        <v>73</v>
      </c>
      <c r="BC304" s="83" t="s">
        <v>73</v>
      </c>
      <c r="BD304" s="83"/>
      <c r="BE304" s="83" t="s">
        <v>73</v>
      </c>
      <c r="BF304" s="83"/>
      <c r="BG304" s="87" t="s">
        <v>846</v>
      </c>
      <c r="BH304" s="86" t="s">
        <v>60</v>
      </c>
      <c r="BI304" s="76" t="s">
        <v>1414</v>
      </c>
      <c r="BJ304">
        <f t="shared" si="12"/>
        <v>11</v>
      </c>
      <c r="BK304" s="87">
        <f t="shared" si="13"/>
        <v>48</v>
      </c>
      <c r="BL304" s="87"/>
      <c r="BM304" s="86" t="str">
        <f>_xlfn.XLOOKUP(Form_Responses1811121314[[#This Row],[Sekolah School (Cleansed)]],'Quality Check'!$B$11:$B$14,'Quality Check'!$C$11:$C$14,)</f>
        <v>Urban</v>
      </c>
      <c r="BN304" s="86" t="str">
        <f>_xlfn.XLOOKUP(Form_Responses1811121314[[#This Row],[Sekolah School (Cleansed)]],'Quality Check'!$B$11:$B$14,'Quality Check'!$D$11:$D$14,)</f>
        <v>Controlled Group (CG)</v>
      </c>
      <c r="BO304" s="87" t="str">
        <f>_xlfn.XLOOKUP(AS304,'Cleansing - Toothpaste Brand'!A:A,'Cleansing - Toothpaste Brand'!B:B,)</f>
        <v>Colgate</v>
      </c>
      <c r="BP304" s="87"/>
      <c r="BQ30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04" s="86" t="str">
        <f>_xlfn.XLOOKUP(AP304,'Cleansing - Response'!E:E,'Cleansing - Response'!F:F,)</f>
        <v>2 days and more</v>
      </c>
      <c r="BS304" s="86">
        <f>IF(Form_Responses1811121314[[#This Row],[Answer - B1]]="2 days and more",1,0)</f>
        <v>1</v>
      </c>
      <c r="BT304" s="86" t="str">
        <f>_xlfn.XLOOKUP(AQ304,'Cleansing - Response'!E:E,'Cleansing - Response'!F:F,)</f>
        <v>Less than 2 days</v>
      </c>
      <c r="BU304" s="86">
        <f>IF(Form_Responses1811121314[[#This Row],[Answer - B2]]="2 days and more",1,0)</f>
        <v>0</v>
      </c>
      <c r="BV304" s="86" t="str">
        <f t="shared" si="14"/>
        <v>Tidak / No</v>
      </c>
      <c r="BW304" s="86">
        <f>IF(Form_Responses1811121314[[#This Row],[Answer - B3]]="Ya / Yes",1,0)</f>
        <v>0</v>
      </c>
      <c r="BX304" s="86" t="str">
        <f>_xlfn.XLOOKUP(AT304,'Cleansing - Response'!E:E,'Cleansing - Response'!F:F,)</f>
        <v>Rarely / Sometimes</v>
      </c>
      <c r="BY304" s="86">
        <f>IF(Form_Responses1811121314[[#This Row],[Answer - B4]]="Always",1,0)</f>
        <v>0</v>
      </c>
      <c r="BZ304" s="86" t="str">
        <f>_xlfn.XLOOKUP(AU304,'Cleansing - Response'!H:H,'Cleansing - Response'!I:I,)</f>
        <v>Sometimes / When in need</v>
      </c>
      <c r="CA304" s="86">
        <f>IF(Form_Responses1811121314[[#This Row],[Answer - B5]]="Sometimes / When in need",2,IF(Form_Responses1811121314[[#This Row],[Answer - B5]]="Using dental floss at least once",1,0))</f>
        <v>2</v>
      </c>
      <c r="CB304" s="86" t="str">
        <f>_xlfn.XLOOKUP(AV304,'Cleansing - Response'!K:K,'Cleansing - Response'!L:L,)</f>
        <v>Up to 1 time a day</v>
      </c>
      <c r="CC304" s="86">
        <f>IF(Form_Responses1811121314[[#This Row],[Answer - B6]]="More than 1 time a day",1,0)</f>
        <v>0</v>
      </c>
      <c r="CD304" s="86" t="str">
        <f>_xlfn.XLOOKUP(AW304,'Cleansing - Response'!$N:$N,'Cleansing - Response'!$O:$O,)</f>
        <v>No</v>
      </c>
      <c r="CE304" s="86">
        <f>IF(Form_Responses1811121314[[#This Row],[Answer - B7-1]]="Yes / Sometimes",1,0)</f>
        <v>0</v>
      </c>
      <c r="CF304" s="86" t="str">
        <f>_xlfn.XLOOKUP(AX304,'Cleansing - Response'!$N:$N,'Cleansing - Response'!$O:$O,)</f>
        <v>No</v>
      </c>
      <c r="CG304" s="86">
        <f>IF(Form_Responses1811121314[[#This Row],[Answer - B7-2]]="Yes / Sometimes",1,0)</f>
        <v>0</v>
      </c>
      <c r="CH304" s="86" t="str">
        <f>_xlfn.XLOOKUP(AY304,'Cleansing - Response'!$N:$N,'Cleansing - Response'!$O:$O,)</f>
        <v>Yes / Sometimes</v>
      </c>
      <c r="CI304" s="86">
        <f>IF(Form_Responses1811121314[[#This Row],[Answer - B7-3]]="Yes / Sometimes",1,0)</f>
        <v>1</v>
      </c>
      <c r="CJ304" s="86" t="str">
        <f>_xlfn.XLOOKUP(AZ304,'Cleansing - Response'!$N:$N,'Cleansing - Response'!$O:$O,)</f>
        <v>Yes / Sometimes</v>
      </c>
      <c r="CK304" s="86">
        <f>IF(Form_Responses1811121314[[#This Row],[Answer - B7-4]]="Yes / Sometimes",1,0)</f>
        <v>1</v>
      </c>
      <c r="CL304" s="86" t="str">
        <f>_xlfn.XLOOKUP(BA304,'Cleansing - Response'!$N:$N,'Cleansing - Response'!$O:$O,)</f>
        <v>Yes / Sometimes</v>
      </c>
      <c r="CM304" s="86">
        <f>IF(Form_Responses1811121314[[#This Row],[Answer - B7-5]]="Yes / Sometimes",1,0)</f>
        <v>1</v>
      </c>
      <c r="CN304" s="86" t="str">
        <f>_xlfn.XLOOKUP(BB304,'Cleansing - Response'!$N:$N,'Cleansing - Response'!$O:$O,)</f>
        <v>No</v>
      </c>
      <c r="CO304" s="86">
        <f>IF(Form_Responses1811121314[[#This Row],[Answer - B7-6]]="Yes / Sometimes",1,0)</f>
        <v>0</v>
      </c>
      <c r="CP304" s="87" t="str">
        <f>IF(COUNTIF(Form_Responses1811121314[[#This Row],[Answer - B7-1]:[Answer - B7-6]], "Yes / Sometimes") &gt; 4, "More than 4 times","Up to 4 times")</f>
        <v>Up to 4 times</v>
      </c>
      <c r="CQ304" s="152">
        <f>IF(Form_Responses1811121314[[#This Row],[Answer - B7 (Overall)]]="More than 4 times",1,0)</f>
        <v>0</v>
      </c>
    </row>
    <row r="305" spans="1:95" ht="13.2" hidden="1" x14ac:dyDescent="0.25">
      <c r="A305" s="82">
        <v>45574.36196149305</v>
      </c>
      <c r="B305" s="83" t="s">
        <v>853</v>
      </c>
      <c r="C305" s="84" t="s">
        <v>854</v>
      </c>
      <c r="D305" s="83">
        <v>16.899999999999999</v>
      </c>
      <c r="E305" s="83">
        <v>0.08</v>
      </c>
      <c r="F305" s="83" t="s">
        <v>423</v>
      </c>
      <c r="G305" s="83" t="s">
        <v>76</v>
      </c>
      <c r="H305" s="83" t="s">
        <v>846</v>
      </c>
      <c r="I305" s="83" t="s">
        <v>63</v>
      </c>
      <c r="J305" s="83" t="s">
        <v>64</v>
      </c>
      <c r="K305" s="83" t="s">
        <v>64</v>
      </c>
      <c r="L305" s="83" t="s">
        <v>64</v>
      </c>
      <c r="M305" s="83" t="s">
        <v>78</v>
      </c>
      <c r="N305" s="83" t="s">
        <v>64</v>
      </c>
      <c r="O305" s="83" t="s">
        <v>64</v>
      </c>
      <c r="P305" s="83" t="s">
        <v>84</v>
      </c>
      <c r="Q305" s="83" t="s">
        <v>64</v>
      </c>
      <c r="R305" s="83" t="s">
        <v>64</v>
      </c>
      <c r="S305" s="83" t="s">
        <v>64</v>
      </c>
      <c r="T305" s="83" t="s">
        <v>64</v>
      </c>
      <c r="U305" s="83" t="s">
        <v>64</v>
      </c>
      <c r="V305" s="83" t="s">
        <v>64</v>
      </c>
      <c r="W305" s="83" t="s">
        <v>84</v>
      </c>
      <c r="X305" s="83" t="s">
        <v>64</v>
      </c>
      <c r="Y305" s="83" t="s">
        <v>64</v>
      </c>
      <c r="Z305" s="83" t="s">
        <v>65</v>
      </c>
      <c r="AA305" s="83" t="s">
        <v>65</v>
      </c>
      <c r="AB305" s="83" t="s">
        <v>65</v>
      </c>
      <c r="AC305" s="83" t="s">
        <v>65</v>
      </c>
      <c r="AD305" s="83" t="s">
        <v>65</v>
      </c>
      <c r="AE305" s="83" t="s">
        <v>65</v>
      </c>
      <c r="AF305" s="83" t="s">
        <v>66</v>
      </c>
      <c r="AG305" s="83" t="s">
        <v>65</v>
      </c>
      <c r="AH305" s="83" t="s">
        <v>65</v>
      </c>
      <c r="AI305" s="83" t="s">
        <v>101</v>
      </c>
      <c r="AJ305" s="83" t="s">
        <v>65</v>
      </c>
      <c r="AK305" s="83" t="s">
        <v>65</v>
      </c>
      <c r="AL305" s="83" t="s">
        <v>65</v>
      </c>
      <c r="AM305" s="83" t="s">
        <v>65</v>
      </c>
      <c r="AN305" s="83" t="s">
        <v>65</v>
      </c>
      <c r="AO305" s="83" t="s">
        <v>65</v>
      </c>
      <c r="AP305" s="83" t="s">
        <v>67</v>
      </c>
      <c r="AQ305" s="83" t="s">
        <v>67</v>
      </c>
      <c r="AR305" s="83" t="s">
        <v>63</v>
      </c>
      <c r="AS305" s="83" t="s">
        <v>81</v>
      </c>
      <c r="AT305" s="83" t="s">
        <v>87</v>
      </c>
      <c r="AU305" s="83" t="s">
        <v>80</v>
      </c>
      <c r="AV305" s="83" t="s">
        <v>132</v>
      </c>
      <c r="AW305" s="83" t="s">
        <v>73</v>
      </c>
      <c r="AX305" s="83" t="s">
        <v>73</v>
      </c>
      <c r="AY305" s="83" t="s">
        <v>73</v>
      </c>
      <c r="AZ305" s="83" t="s">
        <v>72</v>
      </c>
      <c r="BA305" s="83" t="s">
        <v>73</v>
      </c>
      <c r="BB305" s="83" t="s">
        <v>72</v>
      </c>
      <c r="BC305" s="83" t="s">
        <v>73</v>
      </c>
      <c r="BD305" s="83"/>
      <c r="BE305" s="83" t="s">
        <v>73</v>
      </c>
      <c r="BF305" s="83"/>
      <c r="BG305" s="87" t="s">
        <v>846</v>
      </c>
      <c r="BH305" s="86" t="s">
        <v>60</v>
      </c>
      <c r="BI305" s="76" t="s">
        <v>1414</v>
      </c>
      <c r="BJ305">
        <f t="shared" si="12"/>
        <v>14</v>
      </c>
      <c r="BK305" s="87">
        <f t="shared" si="13"/>
        <v>63</v>
      </c>
      <c r="BL305" s="87"/>
      <c r="BM305" s="86" t="str">
        <f>_xlfn.XLOOKUP(Form_Responses1811121314[[#This Row],[Sekolah School (Cleansed)]],'Quality Check'!$B$11:$B$14,'Quality Check'!$C$11:$C$14,)</f>
        <v>Urban</v>
      </c>
      <c r="BN305" s="86" t="str">
        <f>_xlfn.XLOOKUP(Form_Responses1811121314[[#This Row],[Sekolah School (Cleansed)]],'Quality Check'!$B$11:$B$14,'Quality Check'!$D$11:$D$14,)</f>
        <v>Controlled Group (CG)</v>
      </c>
      <c r="BO305" s="87" t="str">
        <f>_xlfn.XLOOKUP(AS305,'Cleansing - Toothpaste Brand'!A:A,'Cleansing - Toothpaste Brand'!B:B,)</f>
        <v>Colgate</v>
      </c>
      <c r="BP305" s="87"/>
      <c r="BQ30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05" s="86" t="str">
        <f>_xlfn.XLOOKUP(AP305,'Cleansing - Response'!E:E,'Cleansing - Response'!F:F,)</f>
        <v>2 days and more</v>
      </c>
      <c r="BS305" s="86">
        <f>IF(Form_Responses1811121314[[#This Row],[Answer - B1]]="2 days and more",1,0)</f>
        <v>1</v>
      </c>
      <c r="BT305" s="86" t="str">
        <f>_xlfn.XLOOKUP(AQ305,'Cleansing - Response'!E:E,'Cleansing - Response'!F:F,)</f>
        <v>2 days and more</v>
      </c>
      <c r="BU305" s="86">
        <f>IF(Form_Responses1811121314[[#This Row],[Answer - B2]]="2 days and more",1,0)</f>
        <v>1</v>
      </c>
      <c r="BV305" s="86" t="str">
        <f t="shared" si="14"/>
        <v>Ya / Yes</v>
      </c>
      <c r="BW305" s="86">
        <f>IF(Form_Responses1811121314[[#This Row],[Answer - B3]]="Ya / Yes",1,0)</f>
        <v>1</v>
      </c>
      <c r="BX305" s="86" t="str">
        <f>_xlfn.XLOOKUP(AT305,'Cleansing - Response'!E:E,'Cleansing - Response'!F:F,)</f>
        <v>Always</v>
      </c>
      <c r="BY305" s="86">
        <f>IF(Form_Responses1811121314[[#This Row],[Answer - B4]]="Always",1,0)</f>
        <v>1</v>
      </c>
      <c r="BZ305" s="86" t="str">
        <f>_xlfn.XLOOKUP(AU305,'Cleansing - Response'!H:H,'Cleansing - Response'!I:I,)</f>
        <v>Using dental floss at least once</v>
      </c>
      <c r="CA305" s="86">
        <f>IF(Form_Responses1811121314[[#This Row],[Answer - B5]]="Sometimes / When in need",2,IF(Form_Responses1811121314[[#This Row],[Answer - B5]]="Using dental floss at least once",1,0))</f>
        <v>1</v>
      </c>
      <c r="CB305" s="86" t="str">
        <f>_xlfn.XLOOKUP(AV305,'Cleansing - Response'!K:K,'Cleansing - Response'!L:L,)</f>
        <v>Up to 1 time a day</v>
      </c>
      <c r="CC305" s="86">
        <f>IF(Form_Responses1811121314[[#This Row],[Answer - B6]]="More than 1 time a day",1,0)</f>
        <v>0</v>
      </c>
      <c r="CD305" s="86" t="str">
        <f>_xlfn.XLOOKUP(AW305,'Cleansing - Response'!$N:$N,'Cleansing - Response'!$O:$O,)</f>
        <v>No</v>
      </c>
      <c r="CE305" s="86">
        <f>IF(Form_Responses1811121314[[#This Row],[Answer - B7-1]]="Yes / Sometimes",1,0)</f>
        <v>0</v>
      </c>
      <c r="CF305" s="86" t="str">
        <f>_xlfn.XLOOKUP(AX305,'Cleansing - Response'!$N:$N,'Cleansing - Response'!$O:$O,)</f>
        <v>No</v>
      </c>
      <c r="CG305" s="86">
        <f>IF(Form_Responses1811121314[[#This Row],[Answer - B7-2]]="Yes / Sometimes",1,0)</f>
        <v>0</v>
      </c>
      <c r="CH305" s="86" t="str">
        <f>_xlfn.XLOOKUP(AY305,'Cleansing - Response'!$N:$N,'Cleansing - Response'!$O:$O,)</f>
        <v>No</v>
      </c>
      <c r="CI305" s="86">
        <f>IF(Form_Responses1811121314[[#This Row],[Answer - B7-3]]="Yes / Sometimes",1,0)</f>
        <v>0</v>
      </c>
      <c r="CJ305" s="86" t="str">
        <f>_xlfn.XLOOKUP(AZ305,'Cleansing - Response'!$N:$N,'Cleansing - Response'!$O:$O,)</f>
        <v>Yes / Sometimes</v>
      </c>
      <c r="CK305" s="86">
        <f>IF(Form_Responses1811121314[[#This Row],[Answer - B7-4]]="Yes / Sometimes",1,0)</f>
        <v>1</v>
      </c>
      <c r="CL305" s="86" t="str">
        <f>_xlfn.XLOOKUP(BA305,'Cleansing - Response'!$N:$N,'Cleansing - Response'!$O:$O,)</f>
        <v>No</v>
      </c>
      <c r="CM305" s="86">
        <f>IF(Form_Responses1811121314[[#This Row],[Answer - B7-5]]="Yes / Sometimes",1,0)</f>
        <v>0</v>
      </c>
      <c r="CN305" s="86" t="str">
        <f>_xlfn.XLOOKUP(BB305,'Cleansing - Response'!$N:$N,'Cleansing - Response'!$O:$O,)</f>
        <v>Yes / Sometimes</v>
      </c>
      <c r="CO305" s="86">
        <f>IF(Form_Responses1811121314[[#This Row],[Answer - B7-6]]="Yes / Sometimes",1,0)</f>
        <v>1</v>
      </c>
      <c r="CP305" s="87" t="str">
        <f>IF(COUNTIF(Form_Responses1811121314[[#This Row],[Answer - B7-1]:[Answer - B7-6]], "Yes / Sometimes") &gt; 4, "More than 4 times","Up to 4 times")</f>
        <v>Up to 4 times</v>
      </c>
      <c r="CQ305" s="152">
        <f>IF(Form_Responses1811121314[[#This Row],[Answer - B7 (Overall)]]="More than 4 times",1,0)</f>
        <v>0</v>
      </c>
    </row>
    <row r="306" spans="1:95" ht="13.2" hidden="1" x14ac:dyDescent="0.25">
      <c r="A306" s="82">
        <v>45574.36435974537</v>
      </c>
      <c r="B306" s="83" t="s">
        <v>855</v>
      </c>
      <c r="C306" s="84" t="s">
        <v>856</v>
      </c>
      <c r="D306" s="83">
        <v>82.14</v>
      </c>
      <c r="E306" s="83">
        <v>0.28999999999999998</v>
      </c>
      <c r="F306" s="83" t="s">
        <v>114</v>
      </c>
      <c r="G306" s="83" t="s">
        <v>76</v>
      </c>
      <c r="H306" s="83" t="s">
        <v>857</v>
      </c>
      <c r="I306" s="83" t="s">
        <v>63</v>
      </c>
      <c r="J306" s="83" t="s">
        <v>64</v>
      </c>
      <c r="K306" s="83" t="s">
        <v>64</v>
      </c>
      <c r="L306" s="83" t="s">
        <v>64</v>
      </c>
      <c r="M306" s="83" t="s">
        <v>84</v>
      </c>
      <c r="N306" s="83" t="s">
        <v>84</v>
      </c>
      <c r="O306" s="83" t="s">
        <v>78</v>
      </c>
      <c r="P306" s="83" t="s">
        <v>64</v>
      </c>
      <c r="Q306" s="83" t="s">
        <v>64</v>
      </c>
      <c r="R306" s="83" t="s">
        <v>64</v>
      </c>
      <c r="S306" s="83" t="s">
        <v>78</v>
      </c>
      <c r="T306" s="83" t="s">
        <v>64</v>
      </c>
      <c r="U306" s="83" t="s">
        <v>64</v>
      </c>
      <c r="V306" s="83" t="s">
        <v>64</v>
      </c>
      <c r="W306" s="83" t="s">
        <v>64</v>
      </c>
      <c r="X306" s="83" t="s">
        <v>64</v>
      </c>
      <c r="Y306" s="83" t="s">
        <v>64</v>
      </c>
      <c r="Z306" s="83" t="s">
        <v>65</v>
      </c>
      <c r="AA306" s="83" t="s">
        <v>65</v>
      </c>
      <c r="AB306" s="83" t="s">
        <v>65</v>
      </c>
      <c r="AC306" s="83" t="s">
        <v>65</v>
      </c>
      <c r="AD306" s="83" t="s">
        <v>65</v>
      </c>
      <c r="AE306" s="83" t="s">
        <v>65</v>
      </c>
      <c r="AF306" s="83" t="s">
        <v>65</v>
      </c>
      <c r="AG306" s="83" t="s">
        <v>65</v>
      </c>
      <c r="AH306" s="83" t="s">
        <v>65</v>
      </c>
      <c r="AI306" s="83" t="s">
        <v>101</v>
      </c>
      <c r="AJ306" s="83" t="s">
        <v>65</v>
      </c>
      <c r="AK306" s="83" t="s">
        <v>65</v>
      </c>
      <c r="AL306" s="83" t="s">
        <v>65</v>
      </c>
      <c r="AM306" s="83" t="s">
        <v>65</v>
      </c>
      <c r="AN306" s="83" t="s">
        <v>65</v>
      </c>
      <c r="AO306" s="83" t="s">
        <v>65</v>
      </c>
      <c r="AP306" s="83" t="s">
        <v>85</v>
      </c>
      <c r="AQ306" s="83" t="s">
        <v>85</v>
      </c>
      <c r="AR306" s="83" t="s">
        <v>86</v>
      </c>
      <c r="AS306" s="83" t="s">
        <v>68</v>
      </c>
      <c r="AT306" s="83" t="s">
        <v>87</v>
      </c>
      <c r="AU306" s="83" t="s">
        <v>80</v>
      </c>
      <c r="AV306" s="83" t="s">
        <v>71</v>
      </c>
      <c r="AW306" s="83" t="s">
        <v>72</v>
      </c>
      <c r="AX306" s="83" t="s">
        <v>73</v>
      </c>
      <c r="AY306" s="83" t="s">
        <v>63</v>
      </c>
      <c r="AZ306" s="83" t="s">
        <v>72</v>
      </c>
      <c r="BA306" s="83" t="s">
        <v>72</v>
      </c>
      <c r="BB306" s="83" t="s">
        <v>72</v>
      </c>
      <c r="BC306" s="83" t="s">
        <v>73</v>
      </c>
      <c r="BD306" s="83"/>
      <c r="BE306" s="83" t="s">
        <v>73</v>
      </c>
      <c r="BF306" s="83"/>
      <c r="BG306" s="87" t="s">
        <v>846</v>
      </c>
      <c r="BH306" s="87" t="s">
        <v>114</v>
      </c>
      <c r="BI306" s="76" t="s">
        <v>1414</v>
      </c>
      <c r="BJ306">
        <f t="shared" si="12"/>
        <v>12</v>
      </c>
      <c r="BK306" s="87">
        <f t="shared" si="13"/>
        <v>64</v>
      </c>
      <c r="BL306" s="87"/>
      <c r="BM306" s="86" t="str">
        <f>_xlfn.XLOOKUP(Form_Responses1811121314[[#This Row],[Sekolah School (Cleansed)]],'Quality Check'!$B$11:$B$14,'Quality Check'!$C$11:$C$14,)</f>
        <v>Urban</v>
      </c>
      <c r="BN306" s="86" t="str">
        <f>_xlfn.XLOOKUP(Form_Responses1811121314[[#This Row],[Sekolah School (Cleansed)]],'Quality Check'!$B$11:$B$14,'Quality Check'!$D$11:$D$14,)</f>
        <v>Controlled Group (CG)</v>
      </c>
      <c r="BO306" s="87" t="str">
        <f>_xlfn.XLOOKUP(AS306,'Cleansing - Toothpaste Brand'!A:A,'Cleansing - Toothpaste Brand'!B:B,)</f>
        <v>Colgate</v>
      </c>
      <c r="BP306" s="87"/>
      <c r="BQ30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06" s="86" t="str">
        <f>_xlfn.XLOOKUP(AP306,'Cleansing - Response'!E:E,'Cleansing - Response'!F:F,)</f>
        <v>2 days and more</v>
      </c>
      <c r="BS306" s="86">
        <f>IF(Form_Responses1811121314[[#This Row],[Answer - B1]]="2 days and more",1,0)</f>
        <v>1</v>
      </c>
      <c r="BT306" s="86" t="str">
        <f>_xlfn.XLOOKUP(AQ306,'Cleansing - Response'!E:E,'Cleansing - Response'!F:F,)</f>
        <v>2 days and more</v>
      </c>
      <c r="BU306" s="86">
        <f>IF(Form_Responses1811121314[[#This Row],[Answer - B2]]="2 days and more",1,0)</f>
        <v>1</v>
      </c>
      <c r="BV306" s="86" t="str">
        <f t="shared" si="14"/>
        <v>Ya / Yes</v>
      </c>
      <c r="BW306" s="86">
        <f>IF(Form_Responses1811121314[[#This Row],[Answer - B3]]="Ya / Yes",1,0)</f>
        <v>1</v>
      </c>
      <c r="BX306" s="86" t="str">
        <f>_xlfn.XLOOKUP(AT306,'Cleansing - Response'!E:E,'Cleansing - Response'!F:F,)</f>
        <v>Always</v>
      </c>
      <c r="BY306" s="86">
        <f>IF(Form_Responses1811121314[[#This Row],[Answer - B4]]="Always",1,0)</f>
        <v>1</v>
      </c>
      <c r="BZ306" s="86" t="str">
        <f>_xlfn.XLOOKUP(AU306,'Cleansing - Response'!H:H,'Cleansing - Response'!I:I,)</f>
        <v>Using dental floss at least once</v>
      </c>
      <c r="CA306" s="86">
        <f>IF(Form_Responses1811121314[[#This Row],[Answer - B5]]="Sometimes / When in need",2,IF(Form_Responses1811121314[[#This Row],[Answer - B5]]="Using dental floss at least once",1,0))</f>
        <v>1</v>
      </c>
      <c r="CB306" s="86" t="str">
        <f>_xlfn.XLOOKUP(AV306,'Cleansing - Response'!K:K,'Cleansing - Response'!L:L,)</f>
        <v>Up to 1 time a day</v>
      </c>
      <c r="CC306" s="86">
        <f>IF(Form_Responses1811121314[[#This Row],[Answer - B6]]="More than 1 time a day",1,0)</f>
        <v>0</v>
      </c>
      <c r="CD306" s="86" t="str">
        <f>_xlfn.XLOOKUP(AW306,'Cleansing - Response'!$N:$N,'Cleansing - Response'!$O:$O,)</f>
        <v>Yes / Sometimes</v>
      </c>
      <c r="CE306" s="86">
        <f>IF(Form_Responses1811121314[[#This Row],[Answer - B7-1]]="Yes / Sometimes",1,0)</f>
        <v>1</v>
      </c>
      <c r="CF306" s="86" t="str">
        <f>_xlfn.XLOOKUP(AX306,'Cleansing - Response'!$N:$N,'Cleansing - Response'!$O:$O,)</f>
        <v>No</v>
      </c>
      <c r="CG306" s="86">
        <f>IF(Form_Responses1811121314[[#This Row],[Answer - B7-2]]="Yes / Sometimes",1,0)</f>
        <v>0</v>
      </c>
      <c r="CH306" s="86" t="str">
        <f>_xlfn.XLOOKUP(AY306,'Cleansing - Response'!$N:$N,'Cleansing - Response'!$O:$O,)</f>
        <v>Yes / Sometimes</v>
      </c>
      <c r="CI306" s="86">
        <f>IF(Form_Responses1811121314[[#This Row],[Answer - B7-3]]="Yes / Sometimes",1,0)</f>
        <v>1</v>
      </c>
      <c r="CJ306" s="86" t="str">
        <f>_xlfn.XLOOKUP(AZ306,'Cleansing - Response'!$N:$N,'Cleansing - Response'!$O:$O,)</f>
        <v>Yes / Sometimes</v>
      </c>
      <c r="CK306" s="86">
        <f>IF(Form_Responses1811121314[[#This Row],[Answer - B7-4]]="Yes / Sometimes",1,0)</f>
        <v>1</v>
      </c>
      <c r="CL306" s="86" t="str">
        <f>_xlfn.XLOOKUP(BA306,'Cleansing - Response'!$N:$N,'Cleansing - Response'!$O:$O,)</f>
        <v>Yes / Sometimes</v>
      </c>
      <c r="CM306" s="86">
        <f>IF(Form_Responses1811121314[[#This Row],[Answer - B7-5]]="Yes / Sometimes",1,0)</f>
        <v>1</v>
      </c>
      <c r="CN306" s="86" t="str">
        <f>_xlfn.XLOOKUP(BB306,'Cleansing - Response'!$N:$N,'Cleansing - Response'!$O:$O,)</f>
        <v>Yes / Sometimes</v>
      </c>
      <c r="CO306" s="86">
        <f>IF(Form_Responses1811121314[[#This Row],[Answer - B7-6]]="Yes / Sometimes",1,0)</f>
        <v>1</v>
      </c>
      <c r="CP306" s="87" t="str">
        <f>IF(COUNTIF(Form_Responses1811121314[[#This Row],[Answer - B7-1]:[Answer - B7-6]], "Yes / Sometimes") &gt; 4, "More than 4 times","Up to 4 times")</f>
        <v>More than 4 times</v>
      </c>
      <c r="CQ306" s="152">
        <f>IF(Form_Responses1811121314[[#This Row],[Answer - B7 (Overall)]]="More than 4 times",1,0)</f>
        <v>1</v>
      </c>
    </row>
    <row r="307" spans="1:95" ht="13.2" hidden="1" x14ac:dyDescent="0.25">
      <c r="A307" s="82">
        <v>45574.365623599537</v>
      </c>
      <c r="B307" s="83" t="s">
        <v>858</v>
      </c>
      <c r="C307" s="84" t="s">
        <v>859</v>
      </c>
      <c r="D307" s="83">
        <v>100</v>
      </c>
      <c r="E307" s="83">
        <v>0.71</v>
      </c>
      <c r="F307" s="83" t="s">
        <v>114</v>
      </c>
      <c r="G307" s="83" t="s">
        <v>76</v>
      </c>
      <c r="H307" s="83" t="s">
        <v>860</v>
      </c>
      <c r="I307" s="83" t="s">
        <v>63</v>
      </c>
      <c r="J307" s="83" t="s">
        <v>64</v>
      </c>
      <c r="K307" s="83" t="s">
        <v>64</v>
      </c>
      <c r="L307" s="83" t="s">
        <v>64</v>
      </c>
      <c r="M307" s="83" t="s">
        <v>84</v>
      </c>
      <c r="N307" s="83" t="s">
        <v>64</v>
      </c>
      <c r="O307" s="83" t="s">
        <v>78</v>
      </c>
      <c r="P307" s="83" t="s">
        <v>64</v>
      </c>
      <c r="Q307" s="83" t="s">
        <v>64</v>
      </c>
      <c r="R307" s="83" t="s">
        <v>64</v>
      </c>
      <c r="S307" s="83" t="s">
        <v>64</v>
      </c>
      <c r="T307" s="83" t="s">
        <v>64</v>
      </c>
      <c r="U307" s="83" t="s">
        <v>84</v>
      </c>
      <c r="V307" s="83" t="s">
        <v>64</v>
      </c>
      <c r="W307" s="83" t="s">
        <v>64</v>
      </c>
      <c r="X307" s="83" t="s">
        <v>64</v>
      </c>
      <c r="Y307" s="83" t="s">
        <v>84</v>
      </c>
      <c r="Z307" s="83" t="s">
        <v>66</v>
      </c>
      <c r="AA307" s="83" t="s">
        <v>65</v>
      </c>
      <c r="AB307" s="83" t="s">
        <v>66</v>
      </c>
      <c r="AC307" s="83" t="s">
        <v>66</v>
      </c>
      <c r="AD307" s="83" t="s">
        <v>66</v>
      </c>
      <c r="AE307" s="83" t="s">
        <v>65</v>
      </c>
      <c r="AF307" s="83" t="s">
        <v>79</v>
      </c>
      <c r="AG307" s="83" t="s">
        <v>65</v>
      </c>
      <c r="AH307" s="83" t="s">
        <v>66</v>
      </c>
      <c r="AI307" s="83" t="s">
        <v>101</v>
      </c>
      <c r="AJ307" s="83" t="s">
        <v>66</v>
      </c>
      <c r="AK307" s="83" t="s">
        <v>66</v>
      </c>
      <c r="AL307" s="83" t="s">
        <v>79</v>
      </c>
      <c r="AM307" s="83" t="s">
        <v>66</v>
      </c>
      <c r="AN307" s="83" t="s">
        <v>66</v>
      </c>
      <c r="AO307" s="83" t="s">
        <v>66</v>
      </c>
      <c r="AP307" s="83" t="s">
        <v>67</v>
      </c>
      <c r="AQ307" s="83" t="s">
        <v>67</v>
      </c>
      <c r="AR307" s="83" t="s">
        <v>86</v>
      </c>
      <c r="AS307" s="83" t="s">
        <v>68</v>
      </c>
      <c r="AT307" s="83" t="s">
        <v>169</v>
      </c>
      <c r="AU307" s="83" t="s">
        <v>93</v>
      </c>
      <c r="AV307" s="83" t="s">
        <v>71</v>
      </c>
      <c r="AW307" s="83" t="s">
        <v>73</v>
      </c>
      <c r="AX307" s="83" t="s">
        <v>73</v>
      </c>
      <c r="AY307" s="83" t="s">
        <v>72</v>
      </c>
      <c r="AZ307" s="83" t="s">
        <v>72</v>
      </c>
      <c r="BA307" s="83" t="s">
        <v>73</v>
      </c>
      <c r="BB307" s="83" t="s">
        <v>73</v>
      </c>
      <c r="BC307" s="83" t="s">
        <v>73</v>
      </c>
      <c r="BD307" s="83"/>
      <c r="BE307" s="83" t="s">
        <v>73</v>
      </c>
      <c r="BF307" s="83"/>
      <c r="BG307" s="87" t="s">
        <v>846</v>
      </c>
      <c r="BH307" s="87" t="s">
        <v>114</v>
      </c>
      <c r="BI307" s="76" t="s">
        <v>1414</v>
      </c>
      <c r="BJ307">
        <f t="shared" si="12"/>
        <v>12</v>
      </c>
      <c r="BK307" s="87">
        <f t="shared" si="13"/>
        <v>50</v>
      </c>
      <c r="BL307" s="87"/>
      <c r="BM307" s="86" t="str">
        <f>_xlfn.XLOOKUP(Form_Responses1811121314[[#This Row],[Sekolah School (Cleansed)]],'Quality Check'!$B$11:$B$14,'Quality Check'!$C$11:$C$14,)</f>
        <v>Urban</v>
      </c>
      <c r="BN307" s="86" t="str">
        <f>_xlfn.XLOOKUP(Form_Responses1811121314[[#This Row],[Sekolah School (Cleansed)]],'Quality Check'!$B$11:$B$14,'Quality Check'!$D$11:$D$14,)</f>
        <v>Controlled Group (CG)</v>
      </c>
      <c r="BO307" s="87" t="str">
        <f>_xlfn.XLOOKUP(AS307,'Cleansing - Toothpaste Brand'!A:A,'Cleansing - Toothpaste Brand'!B:B,)</f>
        <v>Colgate</v>
      </c>
      <c r="BP307" s="87"/>
      <c r="BQ30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07" s="86" t="str">
        <f>_xlfn.XLOOKUP(AP307,'Cleansing - Response'!E:E,'Cleansing - Response'!F:F,)</f>
        <v>2 days and more</v>
      </c>
      <c r="BS307" s="86">
        <f>IF(Form_Responses1811121314[[#This Row],[Answer - B1]]="2 days and more",1,0)</f>
        <v>1</v>
      </c>
      <c r="BT307" s="86" t="str">
        <f>_xlfn.XLOOKUP(AQ307,'Cleansing - Response'!E:E,'Cleansing - Response'!F:F,)</f>
        <v>2 days and more</v>
      </c>
      <c r="BU307" s="86">
        <f>IF(Form_Responses1811121314[[#This Row],[Answer - B2]]="2 days and more",1,0)</f>
        <v>1</v>
      </c>
      <c r="BV307" s="86" t="str">
        <f t="shared" si="14"/>
        <v>Ya / Yes</v>
      </c>
      <c r="BW307" s="86">
        <f>IF(Form_Responses1811121314[[#This Row],[Answer - B3]]="Ya / Yes",1,0)</f>
        <v>1</v>
      </c>
      <c r="BX307" s="86" t="str">
        <f>_xlfn.XLOOKUP(AT307,'Cleansing - Response'!E:E,'Cleansing - Response'!F:F,)</f>
        <v>Rarely / Sometimes</v>
      </c>
      <c r="BY307" s="86">
        <f>IF(Form_Responses1811121314[[#This Row],[Answer - B4]]="Always",1,0)</f>
        <v>0</v>
      </c>
      <c r="BZ307" s="86" t="str">
        <f>_xlfn.XLOOKUP(AU307,'Cleansing - Response'!H:H,'Cleansing - Response'!I:I,)</f>
        <v>Not using dental floss</v>
      </c>
      <c r="CA307" s="86">
        <f>IF(Form_Responses1811121314[[#This Row],[Answer - B5]]="Sometimes / When in need",2,IF(Form_Responses1811121314[[#This Row],[Answer - B5]]="Using dental floss at least once",1,0))</f>
        <v>0</v>
      </c>
      <c r="CB307" s="86" t="str">
        <f>_xlfn.XLOOKUP(AV307,'Cleansing - Response'!K:K,'Cleansing - Response'!L:L,)</f>
        <v>Up to 1 time a day</v>
      </c>
      <c r="CC307" s="86">
        <f>IF(Form_Responses1811121314[[#This Row],[Answer - B6]]="More than 1 time a day",1,0)</f>
        <v>0</v>
      </c>
      <c r="CD307" s="86" t="str">
        <f>_xlfn.XLOOKUP(AW307,'Cleansing - Response'!$N:$N,'Cleansing - Response'!$O:$O,)</f>
        <v>No</v>
      </c>
      <c r="CE307" s="86">
        <f>IF(Form_Responses1811121314[[#This Row],[Answer - B7-1]]="Yes / Sometimes",1,0)</f>
        <v>0</v>
      </c>
      <c r="CF307" s="86" t="str">
        <f>_xlfn.XLOOKUP(AX307,'Cleansing - Response'!$N:$N,'Cleansing - Response'!$O:$O,)</f>
        <v>No</v>
      </c>
      <c r="CG307" s="86">
        <f>IF(Form_Responses1811121314[[#This Row],[Answer - B7-2]]="Yes / Sometimes",1,0)</f>
        <v>0</v>
      </c>
      <c r="CH307" s="86" t="str">
        <f>_xlfn.XLOOKUP(AY307,'Cleansing - Response'!$N:$N,'Cleansing - Response'!$O:$O,)</f>
        <v>Yes / Sometimes</v>
      </c>
      <c r="CI307" s="86">
        <f>IF(Form_Responses1811121314[[#This Row],[Answer - B7-3]]="Yes / Sometimes",1,0)</f>
        <v>1</v>
      </c>
      <c r="CJ307" s="86" t="str">
        <f>_xlfn.XLOOKUP(AZ307,'Cleansing - Response'!$N:$N,'Cleansing - Response'!$O:$O,)</f>
        <v>Yes / Sometimes</v>
      </c>
      <c r="CK307" s="86">
        <f>IF(Form_Responses1811121314[[#This Row],[Answer - B7-4]]="Yes / Sometimes",1,0)</f>
        <v>1</v>
      </c>
      <c r="CL307" s="86" t="str">
        <f>_xlfn.XLOOKUP(BA307,'Cleansing - Response'!$N:$N,'Cleansing - Response'!$O:$O,)</f>
        <v>No</v>
      </c>
      <c r="CM307" s="86">
        <f>IF(Form_Responses1811121314[[#This Row],[Answer - B7-5]]="Yes / Sometimes",1,0)</f>
        <v>0</v>
      </c>
      <c r="CN307" s="86" t="str">
        <f>_xlfn.XLOOKUP(BB307,'Cleansing - Response'!$N:$N,'Cleansing - Response'!$O:$O,)</f>
        <v>No</v>
      </c>
      <c r="CO307" s="86">
        <f>IF(Form_Responses1811121314[[#This Row],[Answer - B7-6]]="Yes / Sometimes",1,0)</f>
        <v>0</v>
      </c>
      <c r="CP307" s="87" t="str">
        <f>IF(COUNTIF(Form_Responses1811121314[[#This Row],[Answer - B7-1]:[Answer - B7-6]], "Yes / Sometimes") &gt; 4, "More than 4 times","Up to 4 times")</f>
        <v>Up to 4 times</v>
      </c>
      <c r="CQ307" s="152">
        <f>IF(Form_Responses1811121314[[#This Row],[Answer - B7 (Overall)]]="More than 4 times",1,0)</f>
        <v>0</v>
      </c>
    </row>
    <row r="308" spans="1:95" ht="13.2" hidden="1" x14ac:dyDescent="0.25">
      <c r="A308" s="82">
        <v>45574.366721967592</v>
      </c>
      <c r="B308" s="83" t="s">
        <v>861</v>
      </c>
      <c r="C308" s="84" t="s">
        <v>862</v>
      </c>
      <c r="D308" s="83">
        <v>100</v>
      </c>
      <c r="E308" s="83">
        <v>0.83</v>
      </c>
      <c r="F308" s="83" t="s">
        <v>114</v>
      </c>
      <c r="G308" s="83" t="s">
        <v>76</v>
      </c>
      <c r="H308" s="83" t="s">
        <v>863</v>
      </c>
      <c r="I308" s="83" t="s">
        <v>73</v>
      </c>
      <c r="J308" s="83" t="s">
        <v>64</v>
      </c>
      <c r="K308" s="83" t="s">
        <v>78</v>
      </c>
      <c r="L308" s="83" t="s">
        <v>64</v>
      </c>
      <c r="M308" s="83" t="s">
        <v>84</v>
      </c>
      <c r="N308" s="83" t="s">
        <v>84</v>
      </c>
      <c r="O308" s="83" t="s">
        <v>64</v>
      </c>
      <c r="P308" s="83" t="s">
        <v>84</v>
      </c>
      <c r="Q308" s="83" t="s">
        <v>64</v>
      </c>
      <c r="R308" s="83" t="s">
        <v>64</v>
      </c>
      <c r="S308" s="83" t="s">
        <v>64</v>
      </c>
      <c r="T308" s="83" t="s">
        <v>64</v>
      </c>
      <c r="U308" s="83" t="s">
        <v>78</v>
      </c>
      <c r="V308" s="83" t="s">
        <v>64</v>
      </c>
      <c r="W308" s="83" t="s">
        <v>64</v>
      </c>
      <c r="X308" s="83" t="s">
        <v>64</v>
      </c>
      <c r="Y308" s="83" t="s">
        <v>64</v>
      </c>
      <c r="Z308" s="83" t="s">
        <v>65</v>
      </c>
      <c r="AA308" s="83" t="s">
        <v>65</v>
      </c>
      <c r="AB308" s="83" t="s">
        <v>65</v>
      </c>
      <c r="AC308" s="83" t="s">
        <v>66</v>
      </c>
      <c r="AD308" s="83" t="s">
        <v>66</v>
      </c>
      <c r="AE308" s="83" t="s">
        <v>66</v>
      </c>
      <c r="AF308" s="83" t="s">
        <v>79</v>
      </c>
      <c r="AG308" s="83" t="s">
        <v>65</v>
      </c>
      <c r="AH308" s="83" t="s">
        <v>66</v>
      </c>
      <c r="AI308" s="83" t="s">
        <v>79</v>
      </c>
      <c r="AJ308" s="83" t="s">
        <v>65</v>
      </c>
      <c r="AK308" s="83" t="s">
        <v>79</v>
      </c>
      <c r="AL308" s="83" t="s">
        <v>66</v>
      </c>
      <c r="AM308" s="83" t="s">
        <v>65</v>
      </c>
      <c r="AN308" s="83" t="s">
        <v>66</v>
      </c>
      <c r="AO308" s="83" t="s">
        <v>66</v>
      </c>
      <c r="AP308" s="83" t="s">
        <v>67</v>
      </c>
      <c r="AQ308" s="83" t="s">
        <v>67</v>
      </c>
      <c r="AR308" s="83" t="s">
        <v>86</v>
      </c>
      <c r="AS308" s="83" t="s">
        <v>864</v>
      </c>
      <c r="AT308" s="83" t="s">
        <v>87</v>
      </c>
      <c r="AU308" s="83" t="s">
        <v>93</v>
      </c>
      <c r="AV308" s="83" t="s">
        <v>132</v>
      </c>
      <c r="AW308" s="83" t="s">
        <v>72</v>
      </c>
      <c r="AX308" s="83" t="s">
        <v>73</v>
      </c>
      <c r="AY308" s="83" t="s">
        <v>63</v>
      </c>
      <c r="AZ308" s="83" t="s">
        <v>63</v>
      </c>
      <c r="BA308" s="83" t="s">
        <v>63</v>
      </c>
      <c r="BB308" s="83" t="s">
        <v>73</v>
      </c>
      <c r="BC308" s="83" t="s">
        <v>73</v>
      </c>
      <c r="BD308" s="83"/>
      <c r="BE308" s="83" t="s">
        <v>73</v>
      </c>
      <c r="BF308" s="83"/>
      <c r="BG308" s="87" t="s">
        <v>846</v>
      </c>
      <c r="BH308" s="87" t="s">
        <v>114</v>
      </c>
      <c r="BI308" s="76" t="s">
        <v>1415</v>
      </c>
      <c r="BJ308">
        <f t="shared" si="12"/>
        <v>11</v>
      </c>
      <c r="BK308" s="87">
        <f t="shared" si="13"/>
        <v>52</v>
      </c>
      <c r="BL308" s="87"/>
      <c r="BM308" s="86" t="str">
        <f>_xlfn.XLOOKUP(Form_Responses1811121314[[#This Row],[Sekolah School (Cleansed)]],'Quality Check'!$B$11:$B$14,'Quality Check'!$C$11:$C$14,)</f>
        <v>Urban</v>
      </c>
      <c r="BN308" s="86" t="str">
        <f>_xlfn.XLOOKUP(Form_Responses1811121314[[#This Row],[Sekolah School (Cleansed)]],'Quality Check'!$B$11:$B$14,'Quality Check'!$D$11:$D$14,)</f>
        <v>Controlled Group (CG)</v>
      </c>
      <c r="BO308" s="87" t="str">
        <f>_xlfn.XLOOKUP(AS308,'Cleansing - Toothpaste Brand'!A:A,'Cleansing - Toothpaste Brand'!B:B,)</f>
        <v>Colgate</v>
      </c>
      <c r="BP308" s="87"/>
      <c r="BQ30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08" s="86" t="str">
        <f>_xlfn.XLOOKUP(AP308,'Cleansing - Response'!E:E,'Cleansing - Response'!F:F,)</f>
        <v>2 days and more</v>
      </c>
      <c r="BS308" s="86">
        <f>IF(Form_Responses1811121314[[#This Row],[Answer - B1]]="2 days and more",1,0)</f>
        <v>1</v>
      </c>
      <c r="BT308" s="86" t="str">
        <f>_xlfn.XLOOKUP(AQ308,'Cleansing - Response'!E:E,'Cleansing - Response'!F:F,)</f>
        <v>2 days and more</v>
      </c>
      <c r="BU308" s="86">
        <f>IF(Form_Responses1811121314[[#This Row],[Answer - B2]]="2 days and more",1,0)</f>
        <v>1</v>
      </c>
      <c r="BV308" s="86" t="str">
        <f t="shared" si="14"/>
        <v>Ya / Yes</v>
      </c>
      <c r="BW308" s="86">
        <f>IF(Form_Responses1811121314[[#This Row],[Answer - B3]]="Ya / Yes",1,0)</f>
        <v>1</v>
      </c>
      <c r="BX308" s="86" t="str">
        <f>_xlfn.XLOOKUP(AT308,'Cleansing - Response'!E:E,'Cleansing - Response'!F:F,)</f>
        <v>Always</v>
      </c>
      <c r="BY308" s="86">
        <f>IF(Form_Responses1811121314[[#This Row],[Answer - B4]]="Always",1,0)</f>
        <v>1</v>
      </c>
      <c r="BZ308" s="86" t="str">
        <f>_xlfn.XLOOKUP(AU308,'Cleansing - Response'!H:H,'Cleansing - Response'!I:I,)</f>
        <v>Not using dental floss</v>
      </c>
      <c r="CA308" s="86">
        <f>IF(Form_Responses1811121314[[#This Row],[Answer - B5]]="Sometimes / When in need",2,IF(Form_Responses1811121314[[#This Row],[Answer - B5]]="Using dental floss at least once",1,0))</f>
        <v>0</v>
      </c>
      <c r="CB308" s="86" t="str">
        <f>_xlfn.XLOOKUP(AV308,'Cleansing - Response'!K:K,'Cleansing - Response'!L:L,)</f>
        <v>Up to 1 time a day</v>
      </c>
      <c r="CC308" s="86">
        <f>IF(Form_Responses1811121314[[#This Row],[Answer - B6]]="More than 1 time a day",1,0)</f>
        <v>0</v>
      </c>
      <c r="CD308" s="86" t="str">
        <f>_xlfn.XLOOKUP(AW308,'Cleansing - Response'!$N:$N,'Cleansing - Response'!$O:$O,)</f>
        <v>Yes / Sometimes</v>
      </c>
      <c r="CE308" s="86">
        <f>IF(Form_Responses1811121314[[#This Row],[Answer - B7-1]]="Yes / Sometimes",1,0)</f>
        <v>1</v>
      </c>
      <c r="CF308" s="86" t="str">
        <f>_xlfn.XLOOKUP(AX308,'Cleansing - Response'!$N:$N,'Cleansing - Response'!$O:$O,)</f>
        <v>No</v>
      </c>
      <c r="CG308" s="86">
        <f>IF(Form_Responses1811121314[[#This Row],[Answer - B7-2]]="Yes / Sometimes",1,0)</f>
        <v>0</v>
      </c>
      <c r="CH308" s="86" t="str">
        <f>_xlfn.XLOOKUP(AY308,'Cleansing - Response'!$N:$N,'Cleansing - Response'!$O:$O,)</f>
        <v>Yes / Sometimes</v>
      </c>
      <c r="CI308" s="86">
        <f>IF(Form_Responses1811121314[[#This Row],[Answer - B7-3]]="Yes / Sometimes",1,0)</f>
        <v>1</v>
      </c>
      <c r="CJ308" s="86" t="str">
        <f>_xlfn.XLOOKUP(AZ308,'Cleansing - Response'!$N:$N,'Cleansing - Response'!$O:$O,)</f>
        <v>Yes / Sometimes</v>
      </c>
      <c r="CK308" s="86">
        <f>IF(Form_Responses1811121314[[#This Row],[Answer - B7-4]]="Yes / Sometimes",1,0)</f>
        <v>1</v>
      </c>
      <c r="CL308" s="86" t="str">
        <f>_xlfn.XLOOKUP(BA308,'Cleansing - Response'!$N:$N,'Cleansing - Response'!$O:$O,)</f>
        <v>Yes / Sometimes</v>
      </c>
      <c r="CM308" s="86">
        <f>IF(Form_Responses1811121314[[#This Row],[Answer - B7-5]]="Yes / Sometimes",1,0)</f>
        <v>1</v>
      </c>
      <c r="CN308" s="86" t="str">
        <f>_xlfn.XLOOKUP(BB308,'Cleansing - Response'!$N:$N,'Cleansing - Response'!$O:$O,)</f>
        <v>No</v>
      </c>
      <c r="CO308" s="86">
        <f>IF(Form_Responses1811121314[[#This Row],[Answer - B7-6]]="Yes / Sometimes",1,0)</f>
        <v>0</v>
      </c>
      <c r="CP308" s="87" t="str">
        <f>IF(COUNTIF(Form_Responses1811121314[[#This Row],[Answer - B7-1]:[Answer - B7-6]], "Yes / Sometimes") &gt; 4, "More than 4 times","Up to 4 times")</f>
        <v>Up to 4 times</v>
      </c>
      <c r="CQ308" s="152">
        <f>IF(Form_Responses1811121314[[#This Row],[Answer - B7 (Overall)]]="More than 4 times",1,0)</f>
        <v>0</v>
      </c>
    </row>
    <row r="309" spans="1:95" ht="13.2" hidden="1" x14ac:dyDescent="0.25">
      <c r="A309" s="82">
        <v>45574.36742318287</v>
      </c>
      <c r="B309" s="83" t="s">
        <v>865</v>
      </c>
      <c r="C309" s="84" t="s">
        <v>866</v>
      </c>
      <c r="D309" s="83">
        <v>100</v>
      </c>
      <c r="E309" s="83">
        <v>0.63</v>
      </c>
      <c r="F309" s="83" t="s">
        <v>114</v>
      </c>
      <c r="G309" s="83" t="s">
        <v>76</v>
      </c>
      <c r="H309" s="83" t="s">
        <v>846</v>
      </c>
      <c r="I309" s="83" t="s">
        <v>63</v>
      </c>
      <c r="J309" s="83" t="s">
        <v>64</v>
      </c>
      <c r="K309" s="83" t="s">
        <v>84</v>
      </c>
      <c r="L309" s="83" t="s">
        <v>64</v>
      </c>
      <c r="M309" s="83" t="s">
        <v>84</v>
      </c>
      <c r="N309" s="83" t="s">
        <v>64</v>
      </c>
      <c r="O309" s="83" t="s">
        <v>64</v>
      </c>
      <c r="P309" s="83" t="s">
        <v>84</v>
      </c>
      <c r="Q309" s="83" t="s">
        <v>64</v>
      </c>
      <c r="R309" s="83" t="s">
        <v>64</v>
      </c>
      <c r="S309" s="83" t="s">
        <v>64</v>
      </c>
      <c r="T309" s="83" t="s">
        <v>64</v>
      </c>
      <c r="U309" s="83" t="s">
        <v>84</v>
      </c>
      <c r="V309" s="83" t="s">
        <v>64</v>
      </c>
      <c r="W309" s="83" t="s">
        <v>64</v>
      </c>
      <c r="X309" s="83" t="s">
        <v>64</v>
      </c>
      <c r="Y309" s="83" t="s">
        <v>84</v>
      </c>
      <c r="Z309" s="83" t="s">
        <v>65</v>
      </c>
      <c r="AA309" s="83" t="s">
        <v>65</v>
      </c>
      <c r="AB309" s="83" t="s">
        <v>65</v>
      </c>
      <c r="AC309" s="83" t="s">
        <v>66</v>
      </c>
      <c r="AD309" s="83" t="s">
        <v>65</v>
      </c>
      <c r="AE309" s="83" t="s">
        <v>65</v>
      </c>
      <c r="AF309" s="83" t="s">
        <v>66</v>
      </c>
      <c r="AG309" s="83" t="s">
        <v>65</v>
      </c>
      <c r="AH309" s="83" t="s">
        <v>65</v>
      </c>
      <c r="AI309" s="83" t="s">
        <v>65</v>
      </c>
      <c r="AJ309" s="83" t="s">
        <v>65</v>
      </c>
      <c r="AK309" s="83" t="s">
        <v>66</v>
      </c>
      <c r="AL309" s="83" t="s">
        <v>66</v>
      </c>
      <c r="AM309" s="83" t="s">
        <v>66</v>
      </c>
      <c r="AN309" s="83" t="s">
        <v>66</v>
      </c>
      <c r="AO309" s="83" t="s">
        <v>66</v>
      </c>
      <c r="AP309" s="83" t="s">
        <v>67</v>
      </c>
      <c r="AQ309" s="83" t="s">
        <v>67</v>
      </c>
      <c r="AR309" s="83" t="s">
        <v>73</v>
      </c>
      <c r="AS309" s="83" t="s">
        <v>867</v>
      </c>
      <c r="AT309" s="83" t="s">
        <v>87</v>
      </c>
      <c r="AU309" s="83" t="s">
        <v>93</v>
      </c>
      <c r="AV309" s="83" t="s">
        <v>80</v>
      </c>
      <c r="AW309" s="83" t="s">
        <v>72</v>
      </c>
      <c r="AX309" s="83" t="s">
        <v>72</v>
      </c>
      <c r="AY309" s="83" t="s">
        <v>73</v>
      </c>
      <c r="AZ309" s="83" t="s">
        <v>73</v>
      </c>
      <c r="BA309" s="83" t="s">
        <v>72</v>
      </c>
      <c r="BB309" s="83" t="s">
        <v>72</v>
      </c>
      <c r="BC309" s="83" t="s">
        <v>73</v>
      </c>
      <c r="BD309" s="83"/>
      <c r="BE309" s="83" t="s">
        <v>73</v>
      </c>
      <c r="BF309" s="83"/>
      <c r="BG309" s="87" t="s">
        <v>846</v>
      </c>
      <c r="BH309" s="87" t="s">
        <v>114</v>
      </c>
      <c r="BI309" s="76" t="s">
        <v>1414</v>
      </c>
      <c r="BJ309">
        <f t="shared" si="12"/>
        <v>11</v>
      </c>
      <c r="BK309" s="87">
        <f t="shared" si="13"/>
        <v>54</v>
      </c>
      <c r="BL309" s="87"/>
      <c r="BM309" s="86" t="str">
        <f>_xlfn.XLOOKUP(Form_Responses1811121314[[#This Row],[Sekolah School (Cleansed)]],'Quality Check'!$B$11:$B$14,'Quality Check'!$C$11:$C$14,)</f>
        <v>Urban</v>
      </c>
      <c r="BN309" s="86" t="str">
        <f>_xlfn.XLOOKUP(Form_Responses1811121314[[#This Row],[Sekolah School (Cleansed)]],'Quality Check'!$B$11:$B$14,'Quality Check'!$D$11:$D$14,)</f>
        <v>Controlled Group (CG)</v>
      </c>
      <c r="BO309" s="87" t="str">
        <f>_xlfn.XLOOKUP(AS309,'Cleansing - Toothpaste Brand'!A:A,'Cleansing - Toothpaste Brand'!B:B,)</f>
        <v>Sensodyne</v>
      </c>
      <c r="BP309" s="87"/>
      <c r="BQ30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09" s="86" t="str">
        <f>_xlfn.XLOOKUP(AP309,'Cleansing - Response'!E:E,'Cleansing - Response'!F:F,)</f>
        <v>2 days and more</v>
      </c>
      <c r="BS309" s="86">
        <f>IF(Form_Responses1811121314[[#This Row],[Answer - B1]]="2 days and more",1,0)</f>
        <v>1</v>
      </c>
      <c r="BT309" s="86" t="str">
        <f>_xlfn.XLOOKUP(AQ309,'Cleansing - Response'!E:E,'Cleansing - Response'!F:F,)</f>
        <v>2 days and more</v>
      </c>
      <c r="BU309" s="86">
        <f>IF(Form_Responses1811121314[[#This Row],[Answer - B2]]="2 days and more",1,0)</f>
        <v>1</v>
      </c>
      <c r="BV309" s="86" t="str">
        <f t="shared" si="14"/>
        <v>Tidak / No</v>
      </c>
      <c r="BW309" s="86">
        <f>IF(Form_Responses1811121314[[#This Row],[Answer - B3]]="Ya / Yes",1,0)</f>
        <v>0</v>
      </c>
      <c r="BX309" s="86" t="str">
        <f>_xlfn.XLOOKUP(AT309,'Cleansing - Response'!E:E,'Cleansing - Response'!F:F,)</f>
        <v>Always</v>
      </c>
      <c r="BY309" s="86">
        <f>IF(Form_Responses1811121314[[#This Row],[Answer - B4]]="Always",1,0)</f>
        <v>1</v>
      </c>
      <c r="BZ309" s="86" t="str">
        <f>_xlfn.XLOOKUP(AU309,'Cleansing - Response'!H:H,'Cleansing - Response'!I:I,)</f>
        <v>Not using dental floss</v>
      </c>
      <c r="CA309" s="86">
        <f>IF(Form_Responses1811121314[[#This Row],[Answer - B5]]="Sometimes / When in need",2,IF(Form_Responses1811121314[[#This Row],[Answer - B5]]="Using dental floss at least once",1,0))</f>
        <v>0</v>
      </c>
      <c r="CB309" s="86" t="str">
        <f>_xlfn.XLOOKUP(AV309,'Cleansing - Response'!K:K,'Cleansing - Response'!L:L,)</f>
        <v>Up to 1 time a day</v>
      </c>
      <c r="CC309" s="86">
        <f>IF(Form_Responses1811121314[[#This Row],[Answer - B6]]="More than 1 time a day",1,0)</f>
        <v>0</v>
      </c>
      <c r="CD309" s="86" t="str">
        <f>_xlfn.XLOOKUP(AW309,'Cleansing - Response'!$N:$N,'Cleansing - Response'!$O:$O,)</f>
        <v>Yes / Sometimes</v>
      </c>
      <c r="CE309" s="86">
        <f>IF(Form_Responses1811121314[[#This Row],[Answer - B7-1]]="Yes / Sometimes",1,0)</f>
        <v>1</v>
      </c>
      <c r="CF309" s="86" t="str">
        <f>_xlfn.XLOOKUP(AX309,'Cleansing - Response'!$N:$N,'Cleansing - Response'!$O:$O,)</f>
        <v>Yes / Sometimes</v>
      </c>
      <c r="CG309" s="86">
        <f>IF(Form_Responses1811121314[[#This Row],[Answer - B7-2]]="Yes / Sometimes",1,0)</f>
        <v>1</v>
      </c>
      <c r="CH309" s="86" t="str">
        <f>_xlfn.XLOOKUP(AY309,'Cleansing - Response'!$N:$N,'Cleansing - Response'!$O:$O,)</f>
        <v>No</v>
      </c>
      <c r="CI309" s="86">
        <f>IF(Form_Responses1811121314[[#This Row],[Answer - B7-3]]="Yes / Sometimes",1,0)</f>
        <v>0</v>
      </c>
      <c r="CJ309" s="86" t="str">
        <f>_xlfn.XLOOKUP(AZ309,'Cleansing - Response'!$N:$N,'Cleansing - Response'!$O:$O,)</f>
        <v>No</v>
      </c>
      <c r="CK309" s="86">
        <f>IF(Form_Responses1811121314[[#This Row],[Answer - B7-4]]="Yes / Sometimes",1,0)</f>
        <v>0</v>
      </c>
      <c r="CL309" s="86" t="str">
        <f>_xlfn.XLOOKUP(BA309,'Cleansing - Response'!$N:$N,'Cleansing - Response'!$O:$O,)</f>
        <v>Yes / Sometimes</v>
      </c>
      <c r="CM309" s="86">
        <f>IF(Form_Responses1811121314[[#This Row],[Answer - B7-5]]="Yes / Sometimes",1,0)</f>
        <v>1</v>
      </c>
      <c r="CN309" s="86" t="str">
        <f>_xlfn.XLOOKUP(BB309,'Cleansing - Response'!$N:$N,'Cleansing - Response'!$O:$O,)</f>
        <v>Yes / Sometimes</v>
      </c>
      <c r="CO309" s="86">
        <f>IF(Form_Responses1811121314[[#This Row],[Answer - B7-6]]="Yes / Sometimes",1,0)</f>
        <v>1</v>
      </c>
      <c r="CP309" s="87" t="str">
        <f>IF(COUNTIF(Form_Responses1811121314[[#This Row],[Answer - B7-1]:[Answer - B7-6]], "Yes / Sometimes") &gt; 4, "More than 4 times","Up to 4 times")</f>
        <v>Up to 4 times</v>
      </c>
      <c r="CQ309" s="152">
        <f>IF(Form_Responses1811121314[[#This Row],[Answer - B7 (Overall)]]="More than 4 times",1,0)</f>
        <v>0</v>
      </c>
    </row>
    <row r="310" spans="1:95" ht="13.2" hidden="1" x14ac:dyDescent="0.25">
      <c r="A310" s="82">
        <v>45574.370359930559</v>
      </c>
      <c r="B310" s="83" t="s">
        <v>868</v>
      </c>
      <c r="C310" s="84" t="s">
        <v>869</v>
      </c>
      <c r="D310" s="83">
        <v>18.8</v>
      </c>
      <c r="E310" s="83">
        <v>0.08</v>
      </c>
      <c r="F310" s="83" t="s">
        <v>114</v>
      </c>
      <c r="G310" s="83" t="s">
        <v>76</v>
      </c>
      <c r="H310" s="83" t="s">
        <v>846</v>
      </c>
      <c r="I310" s="83" t="s">
        <v>63</v>
      </c>
      <c r="J310" s="83" t="s">
        <v>64</v>
      </c>
      <c r="K310" s="83" t="s">
        <v>84</v>
      </c>
      <c r="L310" s="83" t="s">
        <v>78</v>
      </c>
      <c r="M310" s="83" t="s">
        <v>84</v>
      </c>
      <c r="N310" s="83" t="s">
        <v>64</v>
      </c>
      <c r="O310" s="83" t="s">
        <v>84</v>
      </c>
      <c r="P310" s="83" t="s">
        <v>84</v>
      </c>
      <c r="Q310" s="83" t="s">
        <v>84</v>
      </c>
      <c r="R310" s="83" t="s">
        <v>64</v>
      </c>
      <c r="S310" s="83" t="s">
        <v>64</v>
      </c>
      <c r="T310" s="83" t="s">
        <v>64</v>
      </c>
      <c r="U310" s="83" t="s">
        <v>84</v>
      </c>
      <c r="V310" s="83" t="s">
        <v>84</v>
      </c>
      <c r="W310" s="83" t="s">
        <v>64</v>
      </c>
      <c r="X310" s="83" t="s">
        <v>64</v>
      </c>
      <c r="Y310" s="83" t="s">
        <v>84</v>
      </c>
      <c r="Z310" s="83" t="s">
        <v>65</v>
      </c>
      <c r="AA310" s="83" t="s">
        <v>65</v>
      </c>
      <c r="AB310" s="83" t="s">
        <v>65</v>
      </c>
      <c r="AC310" s="83" t="s">
        <v>66</v>
      </c>
      <c r="AD310" s="83" t="s">
        <v>66</v>
      </c>
      <c r="AE310" s="83" t="s">
        <v>66</v>
      </c>
      <c r="AF310" s="83" t="s">
        <v>65</v>
      </c>
      <c r="AG310" s="83" t="s">
        <v>65</v>
      </c>
      <c r="AH310" s="83" t="s">
        <v>65</v>
      </c>
      <c r="AI310" s="83" t="s">
        <v>101</v>
      </c>
      <c r="AJ310" s="83" t="s">
        <v>65</v>
      </c>
      <c r="AK310" s="83" t="s">
        <v>66</v>
      </c>
      <c r="AL310" s="83" t="s">
        <v>66</v>
      </c>
      <c r="AM310" s="83" t="s">
        <v>66</v>
      </c>
      <c r="AN310" s="83" t="s">
        <v>65</v>
      </c>
      <c r="AO310" s="83" t="s">
        <v>65</v>
      </c>
      <c r="AP310" s="83" t="s">
        <v>67</v>
      </c>
      <c r="AQ310" s="83" t="s">
        <v>67</v>
      </c>
      <c r="AR310" s="83" t="s">
        <v>63</v>
      </c>
      <c r="AS310" s="83" t="s">
        <v>68</v>
      </c>
      <c r="AT310" s="83" t="s">
        <v>87</v>
      </c>
      <c r="AU310" s="83" t="s">
        <v>85</v>
      </c>
      <c r="AV310" s="83" t="s">
        <v>67</v>
      </c>
      <c r="AW310" s="83" t="s">
        <v>63</v>
      </c>
      <c r="AX310" s="83" t="s">
        <v>63</v>
      </c>
      <c r="AY310" s="83" t="s">
        <v>63</v>
      </c>
      <c r="AZ310" s="83" t="s">
        <v>63</v>
      </c>
      <c r="BA310" s="83" t="s">
        <v>63</v>
      </c>
      <c r="BB310" s="83" t="s">
        <v>73</v>
      </c>
      <c r="BC310" s="83" t="s">
        <v>73</v>
      </c>
      <c r="BD310" s="83"/>
      <c r="BE310" s="83" t="s">
        <v>73</v>
      </c>
      <c r="BF310" s="83"/>
      <c r="BG310" s="87" t="s">
        <v>846</v>
      </c>
      <c r="BH310" s="87" t="s">
        <v>114</v>
      </c>
      <c r="BI310" s="76" t="s">
        <v>1414</v>
      </c>
      <c r="BJ310">
        <f t="shared" si="12"/>
        <v>7</v>
      </c>
      <c r="BK310" s="87">
        <f t="shared" si="13"/>
        <v>58</v>
      </c>
      <c r="BL310" s="87"/>
      <c r="BM310" s="86" t="str">
        <f>_xlfn.XLOOKUP(Form_Responses1811121314[[#This Row],[Sekolah School (Cleansed)]],'Quality Check'!$B$11:$B$14,'Quality Check'!$C$11:$C$14,)</f>
        <v>Urban</v>
      </c>
      <c r="BN310" s="86" t="str">
        <f>_xlfn.XLOOKUP(Form_Responses1811121314[[#This Row],[Sekolah School (Cleansed)]],'Quality Check'!$B$11:$B$14,'Quality Check'!$D$11:$D$14,)</f>
        <v>Controlled Group (CG)</v>
      </c>
      <c r="BO310" s="87" t="str">
        <f>_xlfn.XLOOKUP(AS310,'Cleansing - Toothpaste Brand'!A:A,'Cleansing - Toothpaste Brand'!B:B,)</f>
        <v>Colgate</v>
      </c>
      <c r="BP310" s="87"/>
      <c r="BQ31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10" s="86" t="str">
        <f>_xlfn.XLOOKUP(AP310,'Cleansing - Response'!E:E,'Cleansing - Response'!F:F,)</f>
        <v>2 days and more</v>
      </c>
      <c r="BS310" s="86">
        <f>IF(Form_Responses1811121314[[#This Row],[Answer - B1]]="2 days and more",1,0)</f>
        <v>1</v>
      </c>
      <c r="BT310" s="86" t="str">
        <f>_xlfn.XLOOKUP(AQ310,'Cleansing - Response'!E:E,'Cleansing - Response'!F:F,)</f>
        <v>2 days and more</v>
      </c>
      <c r="BU310" s="86">
        <f>IF(Form_Responses1811121314[[#This Row],[Answer - B2]]="2 days and more",1,0)</f>
        <v>1</v>
      </c>
      <c r="BV310" s="86" t="str">
        <f t="shared" si="14"/>
        <v>Ya / Yes</v>
      </c>
      <c r="BW310" s="86">
        <f>IF(Form_Responses1811121314[[#This Row],[Answer - B3]]="Ya / Yes",1,0)</f>
        <v>1</v>
      </c>
      <c r="BX310" s="86" t="str">
        <f>_xlfn.XLOOKUP(AT310,'Cleansing - Response'!E:E,'Cleansing - Response'!F:F,)</f>
        <v>Always</v>
      </c>
      <c r="BY310" s="86">
        <f>IF(Form_Responses1811121314[[#This Row],[Answer - B4]]="Always",1,0)</f>
        <v>1</v>
      </c>
      <c r="BZ310" s="86" t="str">
        <f>_xlfn.XLOOKUP(AU310,'Cleansing - Response'!H:H,'Cleansing - Response'!I:I,)</f>
        <v>Using dental floss at least once</v>
      </c>
      <c r="CA310" s="86">
        <f>IF(Form_Responses1811121314[[#This Row],[Answer - B5]]="Sometimes / When in need",2,IF(Form_Responses1811121314[[#This Row],[Answer - B5]]="Using dental floss at least once",1,0))</f>
        <v>1</v>
      </c>
      <c r="CB310" s="86" t="str">
        <f>_xlfn.XLOOKUP(AV310,'Cleansing - Response'!K:K,'Cleansing - Response'!L:L,)</f>
        <v>More than 1 time a day</v>
      </c>
      <c r="CC310" s="86">
        <f>IF(Form_Responses1811121314[[#This Row],[Answer - B6]]="More than 1 time a day",1,0)</f>
        <v>1</v>
      </c>
      <c r="CD310" s="86" t="str">
        <f>_xlfn.XLOOKUP(AW310,'Cleansing - Response'!$N:$N,'Cleansing - Response'!$O:$O,)</f>
        <v>Yes / Sometimes</v>
      </c>
      <c r="CE310" s="86">
        <f>IF(Form_Responses1811121314[[#This Row],[Answer - B7-1]]="Yes / Sometimes",1,0)</f>
        <v>1</v>
      </c>
      <c r="CF310" s="86" t="str">
        <f>_xlfn.XLOOKUP(AX310,'Cleansing - Response'!$N:$N,'Cleansing - Response'!$O:$O,)</f>
        <v>Yes / Sometimes</v>
      </c>
      <c r="CG310" s="86">
        <f>IF(Form_Responses1811121314[[#This Row],[Answer - B7-2]]="Yes / Sometimes",1,0)</f>
        <v>1</v>
      </c>
      <c r="CH310" s="86" t="str">
        <f>_xlfn.XLOOKUP(AY310,'Cleansing - Response'!$N:$N,'Cleansing - Response'!$O:$O,)</f>
        <v>Yes / Sometimes</v>
      </c>
      <c r="CI310" s="86">
        <f>IF(Form_Responses1811121314[[#This Row],[Answer - B7-3]]="Yes / Sometimes",1,0)</f>
        <v>1</v>
      </c>
      <c r="CJ310" s="86" t="str">
        <f>_xlfn.XLOOKUP(AZ310,'Cleansing - Response'!$N:$N,'Cleansing - Response'!$O:$O,)</f>
        <v>Yes / Sometimes</v>
      </c>
      <c r="CK310" s="86">
        <f>IF(Form_Responses1811121314[[#This Row],[Answer - B7-4]]="Yes / Sometimes",1,0)</f>
        <v>1</v>
      </c>
      <c r="CL310" s="86" t="str">
        <f>_xlfn.XLOOKUP(BA310,'Cleansing - Response'!$N:$N,'Cleansing - Response'!$O:$O,)</f>
        <v>Yes / Sometimes</v>
      </c>
      <c r="CM310" s="86">
        <f>IF(Form_Responses1811121314[[#This Row],[Answer - B7-5]]="Yes / Sometimes",1,0)</f>
        <v>1</v>
      </c>
      <c r="CN310" s="86" t="str">
        <f>_xlfn.XLOOKUP(BB310,'Cleansing - Response'!$N:$N,'Cleansing - Response'!$O:$O,)</f>
        <v>No</v>
      </c>
      <c r="CO310" s="86">
        <f>IF(Form_Responses1811121314[[#This Row],[Answer - B7-6]]="Yes / Sometimes",1,0)</f>
        <v>0</v>
      </c>
      <c r="CP310" s="87" t="str">
        <f>IF(COUNTIF(Form_Responses1811121314[[#This Row],[Answer - B7-1]:[Answer - B7-6]], "Yes / Sometimes") &gt; 4, "More than 4 times","Up to 4 times")</f>
        <v>More than 4 times</v>
      </c>
      <c r="CQ310" s="152">
        <f>IF(Form_Responses1811121314[[#This Row],[Answer - B7 (Overall)]]="More than 4 times",1,0)</f>
        <v>1</v>
      </c>
    </row>
    <row r="311" spans="1:95" ht="13.2" hidden="1" x14ac:dyDescent="0.25">
      <c r="A311" s="82">
        <v>45574.370771296293</v>
      </c>
      <c r="B311" s="83" t="s">
        <v>870</v>
      </c>
      <c r="C311" s="84" t="s">
        <v>871</v>
      </c>
      <c r="D311" s="83">
        <v>4.5</v>
      </c>
      <c r="E311" s="83">
        <v>0.17</v>
      </c>
      <c r="F311" s="83" t="s">
        <v>114</v>
      </c>
      <c r="G311" s="83" t="s">
        <v>76</v>
      </c>
      <c r="H311" s="83" t="s">
        <v>872</v>
      </c>
      <c r="I311" s="83" t="s">
        <v>63</v>
      </c>
      <c r="J311" s="83" t="s">
        <v>64</v>
      </c>
      <c r="K311" s="83" t="s">
        <v>84</v>
      </c>
      <c r="L311" s="83" t="s">
        <v>64</v>
      </c>
      <c r="M311" s="83" t="s">
        <v>78</v>
      </c>
      <c r="N311" s="83" t="s">
        <v>78</v>
      </c>
      <c r="O311" s="83" t="s">
        <v>78</v>
      </c>
      <c r="P311" s="83" t="s">
        <v>64</v>
      </c>
      <c r="Q311" s="83" t="s">
        <v>64</v>
      </c>
      <c r="R311" s="83" t="s">
        <v>64</v>
      </c>
      <c r="S311" s="83" t="s">
        <v>64</v>
      </c>
      <c r="T311" s="83" t="s">
        <v>64</v>
      </c>
      <c r="U311" s="83" t="s">
        <v>78</v>
      </c>
      <c r="V311" s="83" t="s">
        <v>78</v>
      </c>
      <c r="W311" s="83" t="s">
        <v>64</v>
      </c>
      <c r="X311" s="83" t="s">
        <v>64</v>
      </c>
      <c r="Y311" s="83" t="s">
        <v>64</v>
      </c>
      <c r="Z311" s="83" t="s">
        <v>66</v>
      </c>
      <c r="AA311" s="83" t="s">
        <v>66</v>
      </c>
      <c r="AB311" s="83" t="s">
        <v>66</v>
      </c>
      <c r="AC311" s="83" t="s">
        <v>66</v>
      </c>
      <c r="AD311" s="83" t="s">
        <v>66</v>
      </c>
      <c r="AE311" s="83" t="s">
        <v>66</v>
      </c>
      <c r="AF311" s="83" t="s">
        <v>66</v>
      </c>
      <c r="AG311" s="83" t="s">
        <v>66</v>
      </c>
      <c r="AH311" s="83" t="s">
        <v>66</v>
      </c>
      <c r="AI311" s="83" t="s">
        <v>79</v>
      </c>
      <c r="AJ311" s="83" t="s">
        <v>66</v>
      </c>
      <c r="AK311" s="83" t="s">
        <v>66</v>
      </c>
      <c r="AL311" s="83" t="s">
        <v>66</v>
      </c>
      <c r="AM311" s="83" t="s">
        <v>79</v>
      </c>
      <c r="AN311" s="83" t="s">
        <v>66</v>
      </c>
      <c r="AO311" s="83" t="s">
        <v>66</v>
      </c>
      <c r="AP311" s="83" t="s">
        <v>85</v>
      </c>
      <c r="AQ311" s="83" t="s">
        <v>85</v>
      </c>
      <c r="AR311" s="83" t="s">
        <v>73</v>
      </c>
      <c r="AS311" s="83" t="s">
        <v>252</v>
      </c>
      <c r="AT311" s="83" t="s">
        <v>87</v>
      </c>
      <c r="AU311" s="83" t="s">
        <v>70</v>
      </c>
      <c r="AV311" s="83" t="s">
        <v>132</v>
      </c>
      <c r="AW311" s="83" t="s">
        <v>73</v>
      </c>
      <c r="AX311" s="83" t="s">
        <v>73</v>
      </c>
      <c r="AY311" s="83" t="s">
        <v>73</v>
      </c>
      <c r="AZ311" s="83" t="s">
        <v>73</v>
      </c>
      <c r="BA311" s="83" t="s">
        <v>73</v>
      </c>
      <c r="BB311" s="83" t="s">
        <v>73</v>
      </c>
      <c r="BC311" s="83" t="s">
        <v>73</v>
      </c>
      <c r="BD311" s="83"/>
      <c r="BE311" s="83" t="s">
        <v>73</v>
      </c>
      <c r="BF311" s="83"/>
      <c r="BG311" s="87" t="s">
        <v>846</v>
      </c>
      <c r="BH311" s="87" t="s">
        <v>114</v>
      </c>
      <c r="BI311" s="76" t="s">
        <v>1414</v>
      </c>
      <c r="BJ311">
        <f t="shared" si="12"/>
        <v>11</v>
      </c>
      <c r="BK311" s="87">
        <f t="shared" si="13"/>
        <v>47</v>
      </c>
      <c r="BL311" s="87"/>
      <c r="BM311" s="86" t="str">
        <f>_xlfn.XLOOKUP(Form_Responses1811121314[[#This Row],[Sekolah School (Cleansed)]],'Quality Check'!$B$11:$B$14,'Quality Check'!$C$11:$C$14,)</f>
        <v>Urban</v>
      </c>
      <c r="BN311" s="86" t="str">
        <f>_xlfn.XLOOKUP(Form_Responses1811121314[[#This Row],[Sekolah School (Cleansed)]],'Quality Check'!$B$11:$B$14,'Quality Check'!$D$11:$D$14,)</f>
        <v>Controlled Group (CG)</v>
      </c>
      <c r="BO311" s="87" t="str">
        <f>_xlfn.XLOOKUP(AS311,'Cleansing - Toothpaste Brand'!A:A,'Cleansing - Toothpaste Brand'!B:B,)</f>
        <v>Safi</v>
      </c>
      <c r="BP311" s="87"/>
      <c r="BQ31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11" s="86" t="str">
        <f>_xlfn.XLOOKUP(AP311,'Cleansing - Response'!E:E,'Cleansing - Response'!F:F,)</f>
        <v>2 days and more</v>
      </c>
      <c r="BS311" s="86">
        <f>IF(Form_Responses1811121314[[#This Row],[Answer - B1]]="2 days and more",1,0)</f>
        <v>1</v>
      </c>
      <c r="BT311" s="86" t="str">
        <f>_xlfn.XLOOKUP(AQ311,'Cleansing - Response'!E:E,'Cleansing - Response'!F:F,)</f>
        <v>2 days and more</v>
      </c>
      <c r="BU311" s="86">
        <f>IF(Form_Responses1811121314[[#This Row],[Answer - B2]]="2 days and more",1,0)</f>
        <v>1</v>
      </c>
      <c r="BV311" s="86" t="str">
        <f t="shared" si="14"/>
        <v>Tidak / No</v>
      </c>
      <c r="BW311" s="86">
        <f>IF(Form_Responses1811121314[[#This Row],[Answer - B3]]="Ya / Yes",1,0)</f>
        <v>0</v>
      </c>
      <c r="BX311" s="86" t="str">
        <f>_xlfn.XLOOKUP(AT311,'Cleansing - Response'!E:E,'Cleansing - Response'!F:F,)</f>
        <v>Always</v>
      </c>
      <c r="BY311" s="86">
        <f>IF(Form_Responses1811121314[[#This Row],[Answer - B4]]="Always",1,0)</f>
        <v>1</v>
      </c>
      <c r="BZ311" s="86" t="str">
        <f>_xlfn.XLOOKUP(AU311,'Cleansing - Response'!H:H,'Cleansing - Response'!I:I,)</f>
        <v>Sometimes / When in need</v>
      </c>
      <c r="CA311" s="86">
        <f>IF(Form_Responses1811121314[[#This Row],[Answer - B5]]="Sometimes / When in need",2,IF(Form_Responses1811121314[[#This Row],[Answer - B5]]="Using dental floss at least once",1,0))</f>
        <v>2</v>
      </c>
      <c r="CB311" s="86" t="str">
        <f>_xlfn.XLOOKUP(AV311,'Cleansing - Response'!K:K,'Cleansing - Response'!L:L,)</f>
        <v>Up to 1 time a day</v>
      </c>
      <c r="CC311" s="86">
        <f>IF(Form_Responses1811121314[[#This Row],[Answer - B6]]="More than 1 time a day",1,0)</f>
        <v>0</v>
      </c>
      <c r="CD311" s="86" t="str">
        <f>_xlfn.XLOOKUP(AW311,'Cleansing - Response'!$N:$N,'Cleansing - Response'!$O:$O,)</f>
        <v>No</v>
      </c>
      <c r="CE311" s="86">
        <f>IF(Form_Responses1811121314[[#This Row],[Answer - B7-1]]="Yes / Sometimes",1,0)</f>
        <v>0</v>
      </c>
      <c r="CF311" s="86" t="str">
        <f>_xlfn.XLOOKUP(AX311,'Cleansing - Response'!$N:$N,'Cleansing - Response'!$O:$O,)</f>
        <v>No</v>
      </c>
      <c r="CG311" s="86">
        <f>IF(Form_Responses1811121314[[#This Row],[Answer - B7-2]]="Yes / Sometimes",1,0)</f>
        <v>0</v>
      </c>
      <c r="CH311" s="86" t="str">
        <f>_xlfn.XLOOKUP(AY311,'Cleansing - Response'!$N:$N,'Cleansing - Response'!$O:$O,)</f>
        <v>No</v>
      </c>
      <c r="CI311" s="86">
        <f>IF(Form_Responses1811121314[[#This Row],[Answer - B7-3]]="Yes / Sometimes",1,0)</f>
        <v>0</v>
      </c>
      <c r="CJ311" s="86" t="str">
        <f>_xlfn.XLOOKUP(AZ311,'Cleansing - Response'!$N:$N,'Cleansing - Response'!$O:$O,)</f>
        <v>No</v>
      </c>
      <c r="CK311" s="86">
        <f>IF(Form_Responses1811121314[[#This Row],[Answer - B7-4]]="Yes / Sometimes",1,0)</f>
        <v>0</v>
      </c>
      <c r="CL311" s="86" t="str">
        <f>_xlfn.XLOOKUP(BA311,'Cleansing - Response'!$N:$N,'Cleansing - Response'!$O:$O,)</f>
        <v>No</v>
      </c>
      <c r="CM311" s="86">
        <f>IF(Form_Responses1811121314[[#This Row],[Answer - B7-5]]="Yes / Sometimes",1,0)</f>
        <v>0</v>
      </c>
      <c r="CN311" s="86" t="str">
        <f>_xlfn.XLOOKUP(BB311,'Cleansing - Response'!$N:$N,'Cleansing - Response'!$O:$O,)</f>
        <v>No</v>
      </c>
      <c r="CO311" s="86">
        <f>IF(Form_Responses1811121314[[#This Row],[Answer - B7-6]]="Yes / Sometimes",1,0)</f>
        <v>0</v>
      </c>
      <c r="CP311" s="87" t="str">
        <f>IF(COUNTIF(Form_Responses1811121314[[#This Row],[Answer - B7-1]:[Answer - B7-6]], "Yes / Sometimes") &gt; 4, "More than 4 times","Up to 4 times")</f>
        <v>Up to 4 times</v>
      </c>
      <c r="CQ311" s="152">
        <f>IF(Form_Responses1811121314[[#This Row],[Answer - B7 (Overall)]]="More than 4 times",1,0)</f>
        <v>0</v>
      </c>
    </row>
    <row r="312" spans="1:95" ht="13.2" hidden="1" x14ac:dyDescent="0.25">
      <c r="A312" s="82">
        <v>45574.370828969906</v>
      </c>
      <c r="B312" s="83" t="s">
        <v>873</v>
      </c>
      <c r="C312" s="84" t="s">
        <v>874</v>
      </c>
      <c r="D312" s="83">
        <v>98.21</v>
      </c>
      <c r="E312" s="83">
        <v>0.8</v>
      </c>
      <c r="F312" s="83" t="s">
        <v>114</v>
      </c>
      <c r="G312" s="83" t="s">
        <v>76</v>
      </c>
      <c r="H312" s="83" t="s">
        <v>875</v>
      </c>
      <c r="I312" s="83" t="s">
        <v>73</v>
      </c>
      <c r="J312" s="83" t="s">
        <v>64</v>
      </c>
      <c r="K312" s="83" t="s">
        <v>64</v>
      </c>
      <c r="L312" s="83" t="s">
        <v>78</v>
      </c>
      <c r="M312" s="83" t="s">
        <v>78</v>
      </c>
      <c r="N312" s="83" t="s">
        <v>64</v>
      </c>
      <c r="O312" s="83" t="s">
        <v>64</v>
      </c>
      <c r="P312" s="83" t="s">
        <v>84</v>
      </c>
      <c r="Q312" s="83" t="s">
        <v>64</v>
      </c>
      <c r="R312" s="83" t="s">
        <v>64</v>
      </c>
      <c r="S312" s="83" t="s">
        <v>64</v>
      </c>
      <c r="T312" s="83" t="s">
        <v>64</v>
      </c>
      <c r="U312" s="83" t="s">
        <v>64</v>
      </c>
      <c r="V312" s="83" t="s">
        <v>64</v>
      </c>
      <c r="W312" s="83" t="s">
        <v>64</v>
      </c>
      <c r="X312" s="83" t="s">
        <v>64</v>
      </c>
      <c r="Y312" s="83" t="s">
        <v>64</v>
      </c>
      <c r="Z312" s="83" t="s">
        <v>65</v>
      </c>
      <c r="AA312" s="83" t="s">
        <v>65</v>
      </c>
      <c r="AB312" s="83" t="s">
        <v>65</v>
      </c>
      <c r="AC312" s="83" t="s">
        <v>65</v>
      </c>
      <c r="AD312" s="83" t="s">
        <v>65</v>
      </c>
      <c r="AE312" s="83" t="s">
        <v>65</v>
      </c>
      <c r="AF312" s="83" t="s">
        <v>66</v>
      </c>
      <c r="AG312" s="83" t="s">
        <v>65</v>
      </c>
      <c r="AH312" s="83" t="s">
        <v>65</v>
      </c>
      <c r="AI312" s="83" t="s">
        <v>101</v>
      </c>
      <c r="AJ312" s="83" t="s">
        <v>65</v>
      </c>
      <c r="AK312" s="83" t="s">
        <v>65</v>
      </c>
      <c r="AL312" s="83" t="s">
        <v>66</v>
      </c>
      <c r="AM312" s="83" t="s">
        <v>65</v>
      </c>
      <c r="AN312" s="83" t="s">
        <v>65</v>
      </c>
      <c r="AO312" s="83" t="s">
        <v>65</v>
      </c>
      <c r="AP312" s="83" t="s">
        <v>67</v>
      </c>
      <c r="AQ312" s="83" t="s">
        <v>67</v>
      </c>
      <c r="AR312" s="83" t="s">
        <v>63</v>
      </c>
      <c r="AS312" s="83" t="s">
        <v>81</v>
      </c>
      <c r="AT312" s="83" t="s">
        <v>87</v>
      </c>
      <c r="AU312" s="83" t="s">
        <v>67</v>
      </c>
      <c r="AV312" s="83" t="s">
        <v>71</v>
      </c>
      <c r="AW312" s="83" t="s">
        <v>73</v>
      </c>
      <c r="AX312" s="83" t="s">
        <v>73</v>
      </c>
      <c r="AY312" s="83" t="s">
        <v>72</v>
      </c>
      <c r="AZ312" s="83" t="s">
        <v>72</v>
      </c>
      <c r="BA312" s="83" t="s">
        <v>73</v>
      </c>
      <c r="BB312" s="83" t="s">
        <v>73</v>
      </c>
      <c r="BC312" s="83" t="s">
        <v>73</v>
      </c>
      <c r="BD312" s="83"/>
      <c r="BE312" s="83" t="s">
        <v>73</v>
      </c>
      <c r="BF312" s="83"/>
      <c r="BG312" s="87" t="s">
        <v>846</v>
      </c>
      <c r="BH312" s="87" t="s">
        <v>114</v>
      </c>
      <c r="BI312" s="76" t="s">
        <v>1415</v>
      </c>
      <c r="BJ312">
        <f t="shared" si="12"/>
        <v>14</v>
      </c>
      <c r="BK312" s="87">
        <f t="shared" si="13"/>
        <v>62</v>
      </c>
      <c r="BL312" s="87"/>
      <c r="BM312" s="86" t="str">
        <f>_xlfn.XLOOKUP(Form_Responses1811121314[[#This Row],[Sekolah School (Cleansed)]],'Quality Check'!$B$11:$B$14,'Quality Check'!$C$11:$C$14,)</f>
        <v>Urban</v>
      </c>
      <c r="BN312" s="86" t="str">
        <f>_xlfn.XLOOKUP(Form_Responses1811121314[[#This Row],[Sekolah School (Cleansed)]],'Quality Check'!$B$11:$B$14,'Quality Check'!$D$11:$D$14,)</f>
        <v>Controlled Group (CG)</v>
      </c>
      <c r="BO312" s="87" t="str">
        <f>_xlfn.XLOOKUP(AS312,'Cleansing - Toothpaste Brand'!A:A,'Cleansing - Toothpaste Brand'!B:B,)</f>
        <v>Colgate</v>
      </c>
      <c r="BP312" s="87"/>
      <c r="BQ31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12" s="86" t="str">
        <f>_xlfn.XLOOKUP(AP312,'Cleansing - Response'!E:E,'Cleansing - Response'!F:F,)</f>
        <v>2 days and more</v>
      </c>
      <c r="BS312" s="86">
        <f>IF(Form_Responses1811121314[[#This Row],[Answer - B1]]="2 days and more",1,0)</f>
        <v>1</v>
      </c>
      <c r="BT312" s="86" t="str">
        <f>_xlfn.XLOOKUP(AQ312,'Cleansing - Response'!E:E,'Cleansing - Response'!F:F,)</f>
        <v>2 days and more</v>
      </c>
      <c r="BU312" s="86">
        <f>IF(Form_Responses1811121314[[#This Row],[Answer - B2]]="2 days and more",1,0)</f>
        <v>1</v>
      </c>
      <c r="BV312" s="86" t="str">
        <f t="shared" si="14"/>
        <v>Ya / Yes</v>
      </c>
      <c r="BW312" s="86">
        <f>IF(Form_Responses1811121314[[#This Row],[Answer - B3]]="Ya / Yes",1,0)</f>
        <v>1</v>
      </c>
      <c r="BX312" s="86" t="str">
        <f>_xlfn.XLOOKUP(AT312,'Cleansing - Response'!E:E,'Cleansing - Response'!F:F,)</f>
        <v>Always</v>
      </c>
      <c r="BY312" s="86">
        <f>IF(Form_Responses1811121314[[#This Row],[Answer - B4]]="Always",1,0)</f>
        <v>1</v>
      </c>
      <c r="BZ312" s="86" t="str">
        <f>_xlfn.XLOOKUP(AU312,'Cleansing - Response'!H:H,'Cleansing - Response'!I:I,)</f>
        <v>Using dental floss at least once</v>
      </c>
      <c r="CA312" s="86">
        <f>IF(Form_Responses1811121314[[#This Row],[Answer - B5]]="Sometimes / When in need",2,IF(Form_Responses1811121314[[#This Row],[Answer - B5]]="Using dental floss at least once",1,0))</f>
        <v>1</v>
      </c>
      <c r="CB312" s="86" t="str">
        <f>_xlfn.XLOOKUP(AV312,'Cleansing - Response'!K:K,'Cleansing - Response'!L:L,)</f>
        <v>Up to 1 time a day</v>
      </c>
      <c r="CC312" s="86">
        <f>IF(Form_Responses1811121314[[#This Row],[Answer - B6]]="More than 1 time a day",1,0)</f>
        <v>0</v>
      </c>
      <c r="CD312" s="86" t="str">
        <f>_xlfn.XLOOKUP(AW312,'Cleansing - Response'!$N:$N,'Cleansing - Response'!$O:$O,)</f>
        <v>No</v>
      </c>
      <c r="CE312" s="86">
        <f>IF(Form_Responses1811121314[[#This Row],[Answer - B7-1]]="Yes / Sometimes",1,0)</f>
        <v>0</v>
      </c>
      <c r="CF312" s="86" t="str">
        <f>_xlfn.XLOOKUP(AX312,'Cleansing - Response'!$N:$N,'Cleansing - Response'!$O:$O,)</f>
        <v>No</v>
      </c>
      <c r="CG312" s="86">
        <f>IF(Form_Responses1811121314[[#This Row],[Answer - B7-2]]="Yes / Sometimes",1,0)</f>
        <v>0</v>
      </c>
      <c r="CH312" s="86" t="str">
        <f>_xlfn.XLOOKUP(AY312,'Cleansing - Response'!$N:$N,'Cleansing - Response'!$O:$O,)</f>
        <v>Yes / Sometimes</v>
      </c>
      <c r="CI312" s="86">
        <f>IF(Form_Responses1811121314[[#This Row],[Answer - B7-3]]="Yes / Sometimes",1,0)</f>
        <v>1</v>
      </c>
      <c r="CJ312" s="86" t="str">
        <f>_xlfn.XLOOKUP(AZ312,'Cleansing - Response'!$N:$N,'Cleansing - Response'!$O:$O,)</f>
        <v>Yes / Sometimes</v>
      </c>
      <c r="CK312" s="86">
        <f>IF(Form_Responses1811121314[[#This Row],[Answer - B7-4]]="Yes / Sometimes",1,0)</f>
        <v>1</v>
      </c>
      <c r="CL312" s="86" t="str">
        <f>_xlfn.XLOOKUP(BA312,'Cleansing - Response'!$N:$N,'Cleansing - Response'!$O:$O,)</f>
        <v>No</v>
      </c>
      <c r="CM312" s="86">
        <f>IF(Form_Responses1811121314[[#This Row],[Answer - B7-5]]="Yes / Sometimes",1,0)</f>
        <v>0</v>
      </c>
      <c r="CN312" s="86" t="str">
        <f>_xlfn.XLOOKUP(BB312,'Cleansing - Response'!$N:$N,'Cleansing - Response'!$O:$O,)</f>
        <v>No</v>
      </c>
      <c r="CO312" s="86">
        <f>IF(Form_Responses1811121314[[#This Row],[Answer - B7-6]]="Yes / Sometimes",1,0)</f>
        <v>0</v>
      </c>
      <c r="CP312" s="87" t="str">
        <f>IF(COUNTIF(Form_Responses1811121314[[#This Row],[Answer - B7-1]:[Answer - B7-6]], "Yes / Sometimes") &gt; 4, "More than 4 times","Up to 4 times")</f>
        <v>Up to 4 times</v>
      </c>
      <c r="CQ312" s="152">
        <f>IF(Form_Responses1811121314[[#This Row],[Answer - B7 (Overall)]]="More than 4 times",1,0)</f>
        <v>0</v>
      </c>
    </row>
    <row r="313" spans="1:95" ht="13.2" hidden="1" x14ac:dyDescent="0.25">
      <c r="A313" s="82">
        <v>45574.374405659721</v>
      </c>
      <c r="B313" s="83" t="s">
        <v>876</v>
      </c>
      <c r="C313" s="84" t="s">
        <v>877</v>
      </c>
      <c r="D313" s="83">
        <v>100</v>
      </c>
      <c r="E313" s="83">
        <v>0.79</v>
      </c>
      <c r="F313" s="83" t="s">
        <v>114</v>
      </c>
      <c r="G313" s="83" t="s">
        <v>76</v>
      </c>
      <c r="H313" s="83" t="s">
        <v>872</v>
      </c>
      <c r="I313" s="83" t="s">
        <v>63</v>
      </c>
      <c r="J313" s="83" t="s">
        <v>64</v>
      </c>
      <c r="K313" s="83" t="s">
        <v>64</v>
      </c>
      <c r="L313" s="83" t="s">
        <v>64</v>
      </c>
      <c r="M313" s="83" t="s">
        <v>78</v>
      </c>
      <c r="N313" s="83" t="s">
        <v>64</v>
      </c>
      <c r="O313" s="83" t="s">
        <v>64</v>
      </c>
      <c r="P313" s="83" t="s">
        <v>78</v>
      </c>
      <c r="Q313" s="83" t="s">
        <v>64</v>
      </c>
      <c r="R313" s="83" t="s">
        <v>84</v>
      </c>
      <c r="S313" s="83" t="s">
        <v>64</v>
      </c>
      <c r="T313" s="83" t="s">
        <v>64</v>
      </c>
      <c r="U313" s="83" t="s">
        <v>64</v>
      </c>
      <c r="V313" s="83" t="s">
        <v>64</v>
      </c>
      <c r="W313" s="83" t="s">
        <v>84</v>
      </c>
      <c r="X313" s="83" t="s">
        <v>64</v>
      </c>
      <c r="Y313" s="83" t="s">
        <v>64</v>
      </c>
      <c r="Z313" s="83" t="s">
        <v>65</v>
      </c>
      <c r="AA313" s="83" t="s">
        <v>65</v>
      </c>
      <c r="AB313" s="83" t="s">
        <v>65</v>
      </c>
      <c r="AC313" s="83" t="s">
        <v>66</v>
      </c>
      <c r="AD313" s="83" t="s">
        <v>65</v>
      </c>
      <c r="AE313" s="83" t="s">
        <v>65</v>
      </c>
      <c r="AF313" s="83" t="s">
        <v>66</v>
      </c>
      <c r="AG313" s="83" t="s">
        <v>65</v>
      </c>
      <c r="AH313" s="83" t="s">
        <v>65</v>
      </c>
      <c r="AI313" s="83" t="s">
        <v>101</v>
      </c>
      <c r="AJ313" s="83" t="s">
        <v>66</v>
      </c>
      <c r="AK313" s="83" t="s">
        <v>79</v>
      </c>
      <c r="AL313" s="83" t="s">
        <v>66</v>
      </c>
      <c r="AM313" s="83" t="s">
        <v>65</v>
      </c>
      <c r="AN313" s="83" t="s">
        <v>66</v>
      </c>
      <c r="AO313" s="83" t="s">
        <v>66</v>
      </c>
      <c r="AP313" s="83" t="s">
        <v>67</v>
      </c>
      <c r="AQ313" s="83" t="s">
        <v>67</v>
      </c>
      <c r="AR313" s="83" t="s">
        <v>63</v>
      </c>
      <c r="AS313" s="83" t="s">
        <v>878</v>
      </c>
      <c r="AT313" s="83" t="s">
        <v>87</v>
      </c>
      <c r="AU313" s="83" t="s">
        <v>70</v>
      </c>
      <c r="AV313" s="83" t="s">
        <v>71</v>
      </c>
      <c r="AW313" s="83" t="s">
        <v>73</v>
      </c>
      <c r="AX313" s="83" t="s">
        <v>73</v>
      </c>
      <c r="AY313" s="83" t="s">
        <v>72</v>
      </c>
      <c r="AZ313" s="83" t="s">
        <v>72</v>
      </c>
      <c r="BA313" s="83" t="s">
        <v>72</v>
      </c>
      <c r="BB313" s="83" t="s">
        <v>73</v>
      </c>
      <c r="BC313" s="83" t="s">
        <v>73</v>
      </c>
      <c r="BD313" s="83"/>
      <c r="BE313" s="83" t="s">
        <v>73</v>
      </c>
      <c r="BF313" s="83"/>
      <c r="BG313" s="87" t="s">
        <v>846</v>
      </c>
      <c r="BH313" s="87" t="s">
        <v>114</v>
      </c>
      <c r="BI313" s="76" t="s">
        <v>1414</v>
      </c>
      <c r="BJ313">
        <f t="shared" si="12"/>
        <v>13</v>
      </c>
      <c r="BK313" s="87">
        <f t="shared" si="13"/>
        <v>56</v>
      </c>
      <c r="BL313" s="87"/>
      <c r="BM313" s="86" t="str">
        <f>_xlfn.XLOOKUP(Form_Responses1811121314[[#This Row],[Sekolah School (Cleansed)]],'Quality Check'!$B$11:$B$14,'Quality Check'!$C$11:$C$14,)</f>
        <v>Urban</v>
      </c>
      <c r="BN313" s="86" t="str">
        <f>_xlfn.XLOOKUP(Form_Responses1811121314[[#This Row],[Sekolah School (Cleansed)]],'Quality Check'!$B$11:$B$14,'Quality Check'!$D$11:$D$14,)</f>
        <v>Controlled Group (CG)</v>
      </c>
      <c r="BO313" s="87" t="str">
        <f>_xlfn.XLOOKUP(AS313,'Cleansing - Toothpaste Brand'!A:A,'Cleansing - Toothpaste Brand'!B:B,)</f>
        <v>Colgate</v>
      </c>
      <c r="BP313" s="87"/>
      <c r="BQ31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13" s="86" t="str">
        <f>_xlfn.XLOOKUP(AP313,'Cleansing - Response'!E:E,'Cleansing - Response'!F:F,)</f>
        <v>2 days and more</v>
      </c>
      <c r="BS313" s="86">
        <f>IF(Form_Responses1811121314[[#This Row],[Answer - B1]]="2 days and more",1,0)</f>
        <v>1</v>
      </c>
      <c r="BT313" s="86" t="str">
        <f>_xlfn.XLOOKUP(AQ313,'Cleansing - Response'!E:E,'Cleansing - Response'!F:F,)</f>
        <v>2 days and more</v>
      </c>
      <c r="BU313" s="86">
        <f>IF(Form_Responses1811121314[[#This Row],[Answer - B2]]="2 days and more",1,0)</f>
        <v>1</v>
      </c>
      <c r="BV313" s="86" t="str">
        <f t="shared" si="14"/>
        <v>Ya / Yes</v>
      </c>
      <c r="BW313" s="86">
        <f>IF(Form_Responses1811121314[[#This Row],[Answer - B3]]="Ya / Yes",1,0)</f>
        <v>1</v>
      </c>
      <c r="BX313" s="86" t="str">
        <f>_xlfn.XLOOKUP(AT313,'Cleansing - Response'!E:E,'Cleansing - Response'!F:F,)</f>
        <v>Always</v>
      </c>
      <c r="BY313" s="86">
        <f>IF(Form_Responses1811121314[[#This Row],[Answer - B4]]="Always",1,0)</f>
        <v>1</v>
      </c>
      <c r="BZ313" s="86" t="str">
        <f>_xlfn.XLOOKUP(AU313,'Cleansing - Response'!H:H,'Cleansing - Response'!I:I,)</f>
        <v>Sometimes / When in need</v>
      </c>
      <c r="CA313" s="86">
        <f>IF(Form_Responses1811121314[[#This Row],[Answer - B5]]="Sometimes / When in need",2,IF(Form_Responses1811121314[[#This Row],[Answer - B5]]="Using dental floss at least once",1,0))</f>
        <v>2</v>
      </c>
      <c r="CB313" s="86" t="str">
        <f>_xlfn.XLOOKUP(AV313,'Cleansing - Response'!K:K,'Cleansing - Response'!L:L,)</f>
        <v>Up to 1 time a day</v>
      </c>
      <c r="CC313" s="86">
        <f>IF(Form_Responses1811121314[[#This Row],[Answer - B6]]="More than 1 time a day",1,0)</f>
        <v>0</v>
      </c>
      <c r="CD313" s="86" t="str">
        <f>_xlfn.XLOOKUP(AW313,'Cleansing - Response'!$N:$N,'Cleansing - Response'!$O:$O,)</f>
        <v>No</v>
      </c>
      <c r="CE313" s="86">
        <f>IF(Form_Responses1811121314[[#This Row],[Answer - B7-1]]="Yes / Sometimes",1,0)</f>
        <v>0</v>
      </c>
      <c r="CF313" s="86" t="str">
        <f>_xlfn.XLOOKUP(AX313,'Cleansing - Response'!$N:$N,'Cleansing - Response'!$O:$O,)</f>
        <v>No</v>
      </c>
      <c r="CG313" s="86">
        <f>IF(Form_Responses1811121314[[#This Row],[Answer - B7-2]]="Yes / Sometimes",1,0)</f>
        <v>0</v>
      </c>
      <c r="CH313" s="86" t="str">
        <f>_xlfn.XLOOKUP(AY313,'Cleansing - Response'!$N:$N,'Cleansing - Response'!$O:$O,)</f>
        <v>Yes / Sometimes</v>
      </c>
      <c r="CI313" s="86">
        <f>IF(Form_Responses1811121314[[#This Row],[Answer - B7-3]]="Yes / Sometimes",1,0)</f>
        <v>1</v>
      </c>
      <c r="CJ313" s="86" t="str">
        <f>_xlfn.XLOOKUP(AZ313,'Cleansing - Response'!$N:$N,'Cleansing - Response'!$O:$O,)</f>
        <v>Yes / Sometimes</v>
      </c>
      <c r="CK313" s="86">
        <f>IF(Form_Responses1811121314[[#This Row],[Answer - B7-4]]="Yes / Sometimes",1,0)</f>
        <v>1</v>
      </c>
      <c r="CL313" s="86" t="str">
        <f>_xlfn.XLOOKUP(BA313,'Cleansing - Response'!$N:$N,'Cleansing - Response'!$O:$O,)</f>
        <v>Yes / Sometimes</v>
      </c>
      <c r="CM313" s="86">
        <f>IF(Form_Responses1811121314[[#This Row],[Answer - B7-5]]="Yes / Sometimes",1,0)</f>
        <v>1</v>
      </c>
      <c r="CN313" s="86" t="str">
        <f>_xlfn.XLOOKUP(BB313,'Cleansing - Response'!$N:$N,'Cleansing - Response'!$O:$O,)</f>
        <v>No</v>
      </c>
      <c r="CO313" s="86">
        <f>IF(Form_Responses1811121314[[#This Row],[Answer - B7-6]]="Yes / Sometimes",1,0)</f>
        <v>0</v>
      </c>
      <c r="CP313" s="87" t="str">
        <f>IF(COUNTIF(Form_Responses1811121314[[#This Row],[Answer - B7-1]:[Answer - B7-6]], "Yes / Sometimes") &gt; 4, "More than 4 times","Up to 4 times")</f>
        <v>Up to 4 times</v>
      </c>
      <c r="CQ313" s="152">
        <f>IF(Form_Responses1811121314[[#This Row],[Answer - B7 (Overall)]]="More than 4 times",1,0)</f>
        <v>0</v>
      </c>
    </row>
    <row r="314" spans="1:95" ht="13.2" hidden="1" x14ac:dyDescent="0.25">
      <c r="A314" s="82">
        <v>45574.374912280095</v>
      </c>
      <c r="B314" s="83" t="s">
        <v>879</v>
      </c>
      <c r="C314" s="84" t="s">
        <v>880</v>
      </c>
      <c r="D314" s="83">
        <v>100</v>
      </c>
      <c r="E314" s="83">
        <v>0.95</v>
      </c>
      <c r="F314" s="83" t="s">
        <v>114</v>
      </c>
      <c r="G314" s="83" t="s">
        <v>76</v>
      </c>
      <c r="H314" s="83" t="s">
        <v>846</v>
      </c>
      <c r="I314" s="83" t="s">
        <v>63</v>
      </c>
      <c r="J314" s="83" t="s">
        <v>64</v>
      </c>
      <c r="K314" s="83" t="s">
        <v>84</v>
      </c>
      <c r="L314" s="83" t="s">
        <v>64</v>
      </c>
      <c r="M314" s="83" t="s">
        <v>84</v>
      </c>
      <c r="N314" s="83" t="s">
        <v>64</v>
      </c>
      <c r="O314" s="83" t="s">
        <v>64</v>
      </c>
      <c r="P314" s="83" t="s">
        <v>84</v>
      </c>
      <c r="Q314" s="83" t="s">
        <v>78</v>
      </c>
      <c r="R314" s="83" t="s">
        <v>64</v>
      </c>
      <c r="S314" s="83" t="s">
        <v>64</v>
      </c>
      <c r="T314" s="83" t="s">
        <v>64</v>
      </c>
      <c r="U314" s="83" t="s">
        <v>78</v>
      </c>
      <c r="V314" s="83" t="s">
        <v>84</v>
      </c>
      <c r="W314" s="83" t="s">
        <v>64</v>
      </c>
      <c r="X314" s="83" t="s">
        <v>64</v>
      </c>
      <c r="Y314" s="83" t="s">
        <v>64</v>
      </c>
      <c r="Z314" s="83" t="s">
        <v>66</v>
      </c>
      <c r="AA314" s="83" t="s">
        <v>66</v>
      </c>
      <c r="AB314" s="83" t="s">
        <v>66</v>
      </c>
      <c r="AC314" s="83" t="s">
        <v>66</v>
      </c>
      <c r="AD314" s="83" t="s">
        <v>66</v>
      </c>
      <c r="AE314" s="83" t="s">
        <v>66</v>
      </c>
      <c r="AF314" s="83" t="s">
        <v>66</v>
      </c>
      <c r="AG314" s="83" t="s">
        <v>65</v>
      </c>
      <c r="AH314" s="83" t="s">
        <v>65</v>
      </c>
      <c r="AI314" s="83" t="s">
        <v>101</v>
      </c>
      <c r="AJ314" s="83" t="s">
        <v>66</v>
      </c>
      <c r="AK314" s="83" t="s">
        <v>66</v>
      </c>
      <c r="AL314" s="83" t="s">
        <v>66</v>
      </c>
      <c r="AM314" s="83" t="s">
        <v>66</v>
      </c>
      <c r="AN314" s="83" t="s">
        <v>66</v>
      </c>
      <c r="AO314" s="83" t="s">
        <v>66</v>
      </c>
      <c r="AP314" s="83" t="s">
        <v>67</v>
      </c>
      <c r="AQ314" s="83" t="s">
        <v>151</v>
      </c>
      <c r="AR314" s="83" t="s">
        <v>86</v>
      </c>
      <c r="AS314" s="83" t="s">
        <v>120</v>
      </c>
      <c r="AT314" s="83" t="s">
        <v>69</v>
      </c>
      <c r="AU314" s="83" t="s">
        <v>67</v>
      </c>
      <c r="AV314" s="83" t="s">
        <v>71</v>
      </c>
      <c r="AW314" s="83" t="s">
        <v>72</v>
      </c>
      <c r="AX314" s="83" t="s">
        <v>73</v>
      </c>
      <c r="AY314" s="83" t="s">
        <v>72</v>
      </c>
      <c r="AZ314" s="83" t="s">
        <v>72</v>
      </c>
      <c r="BA314" s="83" t="s">
        <v>72</v>
      </c>
      <c r="BB314" s="83" t="s">
        <v>73</v>
      </c>
      <c r="BC314" s="83" t="s">
        <v>73</v>
      </c>
      <c r="BD314" s="83"/>
      <c r="BE314" s="83" t="s">
        <v>73</v>
      </c>
      <c r="BF314" s="83"/>
      <c r="BG314" s="87" t="s">
        <v>846</v>
      </c>
      <c r="BH314" s="87" t="s">
        <v>114</v>
      </c>
      <c r="BI314" s="76" t="s">
        <v>1414</v>
      </c>
      <c r="BJ314">
        <f t="shared" si="12"/>
        <v>10</v>
      </c>
      <c r="BK314" s="87">
        <f t="shared" si="13"/>
        <v>51</v>
      </c>
      <c r="BL314" s="87"/>
      <c r="BM314" s="86" t="str">
        <f>_xlfn.XLOOKUP(Form_Responses1811121314[[#This Row],[Sekolah School (Cleansed)]],'Quality Check'!$B$11:$B$14,'Quality Check'!$C$11:$C$14,)</f>
        <v>Urban</v>
      </c>
      <c r="BN314" s="86" t="str">
        <f>_xlfn.XLOOKUP(Form_Responses1811121314[[#This Row],[Sekolah School (Cleansed)]],'Quality Check'!$B$11:$B$14,'Quality Check'!$D$11:$D$14,)</f>
        <v>Controlled Group (CG)</v>
      </c>
      <c r="BO314" s="87" t="str">
        <f>_xlfn.XLOOKUP(AS314,'Cleansing - Toothpaste Brand'!A:A,'Cleansing - Toothpaste Brand'!B:B,)</f>
        <v>Colgate</v>
      </c>
      <c r="BP314" s="87"/>
      <c r="BQ31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14" s="86" t="str">
        <f>_xlfn.XLOOKUP(AP314,'Cleansing - Response'!E:E,'Cleansing - Response'!F:F,)</f>
        <v>2 days and more</v>
      </c>
      <c r="BS314" s="86">
        <f>IF(Form_Responses1811121314[[#This Row],[Answer - B1]]="2 days and more",1,0)</f>
        <v>1</v>
      </c>
      <c r="BT314" s="86" t="str">
        <f>_xlfn.XLOOKUP(AQ314,'Cleansing - Response'!E:E,'Cleansing - Response'!F:F,)</f>
        <v>2 days and more</v>
      </c>
      <c r="BU314" s="86">
        <f>IF(Form_Responses1811121314[[#This Row],[Answer - B2]]="2 days and more",1,0)</f>
        <v>1</v>
      </c>
      <c r="BV314" s="86" t="str">
        <f t="shared" si="14"/>
        <v>Ya / Yes</v>
      </c>
      <c r="BW314" s="86">
        <f>IF(Form_Responses1811121314[[#This Row],[Answer - B3]]="Ya / Yes",1,0)</f>
        <v>1</v>
      </c>
      <c r="BX314" s="86" t="str">
        <f>_xlfn.XLOOKUP(AT314,'Cleansing - Response'!E:E,'Cleansing - Response'!F:F,)</f>
        <v>Rarely / Sometimes</v>
      </c>
      <c r="BY314" s="86">
        <f>IF(Form_Responses1811121314[[#This Row],[Answer - B4]]="Always",1,0)</f>
        <v>0</v>
      </c>
      <c r="BZ314" s="86" t="str">
        <f>_xlfn.XLOOKUP(AU314,'Cleansing - Response'!H:H,'Cleansing - Response'!I:I,)</f>
        <v>Using dental floss at least once</v>
      </c>
      <c r="CA314" s="86">
        <f>IF(Form_Responses1811121314[[#This Row],[Answer - B5]]="Sometimes / When in need",2,IF(Form_Responses1811121314[[#This Row],[Answer - B5]]="Using dental floss at least once",1,0))</f>
        <v>1</v>
      </c>
      <c r="CB314" s="86" t="str">
        <f>_xlfn.XLOOKUP(AV314,'Cleansing - Response'!K:K,'Cleansing - Response'!L:L,)</f>
        <v>Up to 1 time a day</v>
      </c>
      <c r="CC314" s="86">
        <f>IF(Form_Responses1811121314[[#This Row],[Answer - B6]]="More than 1 time a day",1,0)</f>
        <v>0</v>
      </c>
      <c r="CD314" s="86" t="str">
        <f>_xlfn.XLOOKUP(AW314,'Cleansing - Response'!$N:$N,'Cleansing - Response'!$O:$O,)</f>
        <v>Yes / Sometimes</v>
      </c>
      <c r="CE314" s="86">
        <f>IF(Form_Responses1811121314[[#This Row],[Answer - B7-1]]="Yes / Sometimes",1,0)</f>
        <v>1</v>
      </c>
      <c r="CF314" s="86" t="str">
        <f>_xlfn.XLOOKUP(AX314,'Cleansing - Response'!$N:$N,'Cleansing - Response'!$O:$O,)</f>
        <v>No</v>
      </c>
      <c r="CG314" s="86">
        <f>IF(Form_Responses1811121314[[#This Row],[Answer - B7-2]]="Yes / Sometimes",1,0)</f>
        <v>0</v>
      </c>
      <c r="CH314" s="86" t="str">
        <f>_xlfn.XLOOKUP(AY314,'Cleansing - Response'!$N:$N,'Cleansing - Response'!$O:$O,)</f>
        <v>Yes / Sometimes</v>
      </c>
      <c r="CI314" s="86">
        <f>IF(Form_Responses1811121314[[#This Row],[Answer - B7-3]]="Yes / Sometimes",1,0)</f>
        <v>1</v>
      </c>
      <c r="CJ314" s="86" t="str">
        <f>_xlfn.XLOOKUP(AZ314,'Cleansing - Response'!$N:$N,'Cleansing - Response'!$O:$O,)</f>
        <v>Yes / Sometimes</v>
      </c>
      <c r="CK314" s="86">
        <f>IF(Form_Responses1811121314[[#This Row],[Answer - B7-4]]="Yes / Sometimes",1,0)</f>
        <v>1</v>
      </c>
      <c r="CL314" s="86" t="str">
        <f>_xlfn.XLOOKUP(BA314,'Cleansing - Response'!$N:$N,'Cleansing - Response'!$O:$O,)</f>
        <v>Yes / Sometimes</v>
      </c>
      <c r="CM314" s="86">
        <f>IF(Form_Responses1811121314[[#This Row],[Answer - B7-5]]="Yes / Sometimes",1,0)</f>
        <v>1</v>
      </c>
      <c r="CN314" s="86" t="str">
        <f>_xlfn.XLOOKUP(BB314,'Cleansing - Response'!$N:$N,'Cleansing - Response'!$O:$O,)</f>
        <v>No</v>
      </c>
      <c r="CO314" s="86">
        <f>IF(Form_Responses1811121314[[#This Row],[Answer - B7-6]]="Yes / Sometimes",1,0)</f>
        <v>0</v>
      </c>
      <c r="CP314" s="87" t="str">
        <f>IF(COUNTIF(Form_Responses1811121314[[#This Row],[Answer - B7-1]:[Answer - B7-6]], "Yes / Sometimes") &gt; 4, "More than 4 times","Up to 4 times")</f>
        <v>Up to 4 times</v>
      </c>
      <c r="CQ314" s="152">
        <f>IF(Form_Responses1811121314[[#This Row],[Answer - B7 (Overall)]]="More than 4 times",1,0)</f>
        <v>0</v>
      </c>
    </row>
    <row r="315" spans="1:95" ht="13.2" hidden="1" x14ac:dyDescent="0.25">
      <c r="A315" s="82">
        <v>45574.375060115737</v>
      </c>
      <c r="B315" s="83" t="s">
        <v>881</v>
      </c>
      <c r="C315" s="84" t="s">
        <v>882</v>
      </c>
      <c r="D315" s="83">
        <v>100</v>
      </c>
      <c r="E315" s="83">
        <v>0.71</v>
      </c>
      <c r="F315" s="83" t="s">
        <v>114</v>
      </c>
      <c r="G315" s="83" t="s">
        <v>76</v>
      </c>
      <c r="H315" s="83" t="s">
        <v>846</v>
      </c>
      <c r="I315" s="83" t="s">
        <v>73</v>
      </c>
      <c r="J315" s="83" t="s">
        <v>64</v>
      </c>
      <c r="K315" s="83" t="s">
        <v>84</v>
      </c>
      <c r="L315" s="83" t="s">
        <v>64</v>
      </c>
      <c r="M315" s="83" t="s">
        <v>84</v>
      </c>
      <c r="N315" s="83" t="s">
        <v>84</v>
      </c>
      <c r="O315" s="83" t="s">
        <v>84</v>
      </c>
      <c r="P315" s="83" t="s">
        <v>84</v>
      </c>
      <c r="Q315" s="83" t="s">
        <v>64</v>
      </c>
      <c r="R315" s="83" t="s">
        <v>64</v>
      </c>
      <c r="S315" s="83" t="s">
        <v>64</v>
      </c>
      <c r="T315" s="83" t="s">
        <v>84</v>
      </c>
      <c r="U315" s="83" t="s">
        <v>84</v>
      </c>
      <c r="V315" s="83" t="s">
        <v>64</v>
      </c>
      <c r="W315" s="83" t="s">
        <v>64</v>
      </c>
      <c r="X315" s="83" t="s">
        <v>84</v>
      </c>
      <c r="Y315" s="83" t="s">
        <v>64</v>
      </c>
      <c r="Z315" s="83" t="s">
        <v>66</v>
      </c>
      <c r="AA315" s="83" t="s">
        <v>66</v>
      </c>
      <c r="AB315" s="83" t="s">
        <v>66</v>
      </c>
      <c r="AC315" s="83" t="s">
        <v>66</v>
      </c>
      <c r="AD315" s="83" t="s">
        <v>66</v>
      </c>
      <c r="AE315" s="83" t="s">
        <v>66</v>
      </c>
      <c r="AF315" s="83" t="s">
        <v>66</v>
      </c>
      <c r="AG315" s="83" t="s">
        <v>66</v>
      </c>
      <c r="AH315" s="83" t="s">
        <v>65</v>
      </c>
      <c r="AI315" s="83" t="s">
        <v>79</v>
      </c>
      <c r="AJ315" s="83" t="s">
        <v>66</v>
      </c>
      <c r="AK315" s="83" t="s">
        <v>66</v>
      </c>
      <c r="AL315" s="83" t="s">
        <v>66</v>
      </c>
      <c r="AM315" s="83" t="s">
        <v>66</v>
      </c>
      <c r="AN315" s="83" t="s">
        <v>79</v>
      </c>
      <c r="AO315" s="83" t="s">
        <v>79</v>
      </c>
      <c r="AP315" s="83" t="s">
        <v>67</v>
      </c>
      <c r="AQ315" s="83" t="s">
        <v>67</v>
      </c>
      <c r="AR315" s="83" t="s">
        <v>86</v>
      </c>
      <c r="AS315" s="83" t="s">
        <v>68</v>
      </c>
      <c r="AT315" s="83" t="s">
        <v>87</v>
      </c>
      <c r="AU315" s="83" t="s">
        <v>93</v>
      </c>
      <c r="AV315" s="83" t="s">
        <v>71</v>
      </c>
      <c r="AW315" s="83" t="s">
        <v>73</v>
      </c>
      <c r="AX315" s="83" t="s">
        <v>72</v>
      </c>
      <c r="AY315" s="83" t="s">
        <v>63</v>
      </c>
      <c r="AZ315" s="83" t="s">
        <v>63</v>
      </c>
      <c r="BA315" s="83" t="s">
        <v>73</v>
      </c>
      <c r="BB315" s="83" t="s">
        <v>73</v>
      </c>
      <c r="BC315" s="83" t="s">
        <v>73</v>
      </c>
      <c r="BD315" s="83"/>
      <c r="BE315" s="83" t="s">
        <v>73</v>
      </c>
      <c r="BF315" s="83"/>
      <c r="BG315" s="87" t="s">
        <v>846</v>
      </c>
      <c r="BH315" s="87" t="s">
        <v>114</v>
      </c>
      <c r="BI315" s="76" t="s">
        <v>1415</v>
      </c>
      <c r="BJ315">
        <f t="shared" si="12"/>
        <v>8</v>
      </c>
      <c r="BK315" s="87">
        <f t="shared" si="13"/>
        <v>47</v>
      </c>
      <c r="BL315" s="87"/>
      <c r="BM315" s="86" t="str">
        <f>_xlfn.XLOOKUP(Form_Responses1811121314[[#This Row],[Sekolah School (Cleansed)]],'Quality Check'!$B$11:$B$14,'Quality Check'!$C$11:$C$14,)</f>
        <v>Urban</v>
      </c>
      <c r="BN315" s="86" t="str">
        <f>_xlfn.XLOOKUP(Form_Responses1811121314[[#This Row],[Sekolah School (Cleansed)]],'Quality Check'!$B$11:$B$14,'Quality Check'!$D$11:$D$14,)</f>
        <v>Controlled Group (CG)</v>
      </c>
      <c r="BO315" s="87" t="str">
        <f>_xlfn.XLOOKUP(AS315,'Cleansing - Toothpaste Brand'!A:A,'Cleansing - Toothpaste Brand'!B:B,)</f>
        <v>Colgate</v>
      </c>
      <c r="BP315" s="87"/>
      <c r="BQ31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15" s="86" t="str">
        <f>_xlfn.XLOOKUP(AP315,'Cleansing - Response'!E:E,'Cleansing - Response'!F:F,)</f>
        <v>2 days and more</v>
      </c>
      <c r="BS315" s="86">
        <f>IF(Form_Responses1811121314[[#This Row],[Answer - B1]]="2 days and more",1,0)</f>
        <v>1</v>
      </c>
      <c r="BT315" s="86" t="str">
        <f>_xlfn.XLOOKUP(AQ315,'Cleansing - Response'!E:E,'Cleansing - Response'!F:F,)</f>
        <v>2 days and more</v>
      </c>
      <c r="BU315" s="86">
        <f>IF(Form_Responses1811121314[[#This Row],[Answer - B2]]="2 days and more",1,0)</f>
        <v>1</v>
      </c>
      <c r="BV315" s="86" t="str">
        <f t="shared" si="14"/>
        <v>Ya / Yes</v>
      </c>
      <c r="BW315" s="86">
        <f>IF(Form_Responses1811121314[[#This Row],[Answer - B3]]="Ya / Yes",1,0)</f>
        <v>1</v>
      </c>
      <c r="BX315" s="86" t="str">
        <f>_xlfn.XLOOKUP(AT315,'Cleansing - Response'!E:E,'Cleansing - Response'!F:F,)</f>
        <v>Always</v>
      </c>
      <c r="BY315" s="86">
        <f>IF(Form_Responses1811121314[[#This Row],[Answer - B4]]="Always",1,0)</f>
        <v>1</v>
      </c>
      <c r="BZ315" s="86" t="str">
        <f>_xlfn.XLOOKUP(AU315,'Cleansing - Response'!H:H,'Cleansing - Response'!I:I,)</f>
        <v>Not using dental floss</v>
      </c>
      <c r="CA315" s="86">
        <f>IF(Form_Responses1811121314[[#This Row],[Answer - B5]]="Sometimes / When in need",2,IF(Form_Responses1811121314[[#This Row],[Answer - B5]]="Using dental floss at least once",1,0))</f>
        <v>0</v>
      </c>
      <c r="CB315" s="86" t="str">
        <f>_xlfn.XLOOKUP(AV315,'Cleansing - Response'!K:K,'Cleansing - Response'!L:L,)</f>
        <v>Up to 1 time a day</v>
      </c>
      <c r="CC315" s="86">
        <f>IF(Form_Responses1811121314[[#This Row],[Answer - B6]]="More than 1 time a day",1,0)</f>
        <v>0</v>
      </c>
      <c r="CD315" s="86" t="str">
        <f>_xlfn.XLOOKUP(AW315,'Cleansing - Response'!$N:$N,'Cleansing - Response'!$O:$O,)</f>
        <v>No</v>
      </c>
      <c r="CE315" s="86">
        <f>IF(Form_Responses1811121314[[#This Row],[Answer - B7-1]]="Yes / Sometimes",1,0)</f>
        <v>0</v>
      </c>
      <c r="CF315" s="86" t="str">
        <f>_xlfn.XLOOKUP(AX315,'Cleansing - Response'!$N:$N,'Cleansing - Response'!$O:$O,)</f>
        <v>Yes / Sometimes</v>
      </c>
      <c r="CG315" s="86">
        <f>IF(Form_Responses1811121314[[#This Row],[Answer - B7-2]]="Yes / Sometimes",1,0)</f>
        <v>1</v>
      </c>
      <c r="CH315" s="86" t="str">
        <f>_xlfn.XLOOKUP(AY315,'Cleansing - Response'!$N:$N,'Cleansing - Response'!$O:$O,)</f>
        <v>Yes / Sometimes</v>
      </c>
      <c r="CI315" s="86">
        <f>IF(Form_Responses1811121314[[#This Row],[Answer - B7-3]]="Yes / Sometimes",1,0)</f>
        <v>1</v>
      </c>
      <c r="CJ315" s="86" t="str">
        <f>_xlfn.XLOOKUP(AZ315,'Cleansing - Response'!$N:$N,'Cleansing - Response'!$O:$O,)</f>
        <v>Yes / Sometimes</v>
      </c>
      <c r="CK315" s="86">
        <f>IF(Form_Responses1811121314[[#This Row],[Answer - B7-4]]="Yes / Sometimes",1,0)</f>
        <v>1</v>
      </c>
      <c r="CL315" s="86" t="str">
        <f>_xlfn.XLOOKUP(BA315,'Cleansing - Response'!$N:$N,'Cleansing - Response'!$O:$O,)</f>
        <v>No</v>
      </c>
      <c r="CM315" s="86">
        <f>IF(Form_Responses1811121314[[#This Row],[Answer - B7-5]]="Yes / Sometimes",1,0)</f>
        <v>0</v>
      </c>
      <c r="CN315" s="86" t="str">
        <f>_xlfn.XLOOKUP(BB315,'Cleansing - Response'!$N:$N,'Cleansing - Response'!$O:$O,)</f>
        <v>No</v>
      </c>
      <c r="CO315" s="86">
        <f>IF(Form_Responses1811121314[[#This Row],[Answer - B7-6]]="Yes / Sometimes",1,0)</f>
        <v>0</v>
      </c>
      <c r="CP315" s="87" t="str">
        <f>IF(COUNTIF(Form_Responses1811121314[[#This Row],[Answer - B7-1]:[Answer - B7-6]], "Yes / Sometimes") &gt; 4, "More than 4 times","Up to 4 times")</f>
        <v>Up to 4 times</v>
      </c>
      <c r="CQ315" s="152">
        <f>IF(Form_Responses1811121314[[#This Row],[Answer - B7 (Overall)]]="More than 4 times",1,0)</f>
        <v>0</v>
      </c>
    </row>
    <row r="316" spans="1:95" ht="13.2" hidden="1" x14ac:dyDescent="0.25">
      <c r="A316" s="82">
        <v>45574.375688495369</v>
      </c>
      <c r="B316" s="83" t="s">
        <v>883</v>
      </c>
      <c r="C316" s="84" t="s">
        <v>884</v>
      </c>
      <c r="D316" s="83">
        <v>100</v>
      </c>
      <c r="E316" s="83">
        <v>1.33</v>
      </c>
      <c r="F316" s="83" t="s">
        <v>114</v>
      </c>
      <c r="G316" s="83" t="s">
        <v>76</v>
      </c>
      <c r="H316" s="83" t="s">
        <v>846</v>
      </c>
      <c r="I316" s="83" t="s">
        <v>63</v>
      </c>
      <c r="J316" s="83" t="s">
        <v>64</v>
      </c>
      <c r="K316" s="83" t="s">
        <v>64</v>
      </c>
      <c r="L316" s="83" t="s">
        <v>64</v>
      </c>
      <c r="M316" s="83" t="s">
        <v>84</v>
      </c>
      <c r="N316" s="83" t="s">
        <v>64</v>
      </c>
      <c r="O316" s="83" t="s">
        <v>64</v>
      </c>
      <c r="P316" s="83" t="s">
        <v>84</v>
      </c>
      <c r="Q316" s="83" t="s">
        <v>64</v>
      </c>
      <c r="R316" s="83" t="s">
        <v>64</v>
      </c>
      <c r="S316" s="83" t="s">
        <v>84</v>
      </c>
      <c r="T316" s="83" t="s">
        <v>64</v>
      </c>
      <c r="U316" s="83" t="s">
        <v>64</v>
      </c>
      <c r="V316" s="83" t="s">
        <v>64</v>
      </c>
      <c r="W316" s="83" t="s">
        <v>64</v>
      </c>
      <c r="X316" s="83" t="s">
        <v>64</v>
      </c>
      <c r="Y316" s="83" t="s">
        <v>64</v>
      </c>
      <c r="Z316" s="83" t="s">
        <v>65</v>
      </c>
      <c r="AA316" s="83" t="s">
        <v>65</v>
      </c>
      <c r="AB316" s="83" t="s">
        <v>66</v>
      </c>
      <c r="AC316" s="83" t="s">
        <v>66</v>
      </c>
      <c r="AD316" s="83" t="s">
        <v>66</v>
      </c>
      <c r="AE316" s="83" t="s">
        <v>65</v>
      </c>
      <c r="AF316" s="83" t="s">
        <v>66</v>
      </c>
      <c r="AG316" s="83" t="s">
        <v>65</v>
      </c>
      <c r="AH316" s="83" t="s">
        <v>66</v>
      </c>
      <c r="AI316" s="83" t="s">
        <v>79</v>
      </c>
      <c r="AJ316" s="83" t="s">
        <v>65</v>
      </c>
      <c r="AK316" s="83" t="s">
        <v>66</v>
      </c>
      <c r="AL316" s="83" t="s">
        <v>79</v>
      </c>
      <c r="AM316" s="83" t="s">
        <v>65</v>
      </c>
      <c r="AN316" s="83" t="s">
        <v>66</v>
      </c>
      <c r="AO316" s="83" t="s">
        <v>66</v>
      </c>
      <c r="AP316" s="83" t="s">
        <v>67</v>
      </c>
      <c r="AQ316" s="83" t="s">
        <v>67</v>
      </c>
      <c r="AR316" s="83" t="s">
        <v>86</v>
      </c>
      <c r="AS316" s="83" t="s">
        <v>81</v>
      </c>
      <c r="AT316" s="83" t="s">
        <v>87</v>
      </c>
      <c r="AU316" s="83" t="s">
        <v>70</v>
      </c>
      <c r="AV316" s="83" t="s">
        <v>71</v>
      </c>
      <c r="AW316" s="83" t="s">
        <v>73</v>
      </c>
      <c r="AX316" s="83" t="s">
        <v>72</v>
      </c>
      <c r="AY316" s="83" t="s">
        <v>73</v>
      </c>
      <c r="AZ316" s="83" t="s">
        <v>63</v>
      </c>
      <c r="BA316" s="83" t="s">
        <v>73</v>
      </c>
      <c r="BB316" s="83" t="s">
        <v>72</v>
      </c>
      <c r="BC316" s="83" t="s">
        <v>73</v>
      </c>
      <c r="BD316" s="83"/>
      <c r="BE316" s="83" t="s">
        <v>73</v>
      </c>
      <c r="BF316" s="83"/>
      <c r="BG316" s="87" t="s">
        <v>846</v>
      </c>
      <c r="BH316" s="87" t="s">
        <v>114</v>
      </c>
      <c r="BI316" s="76" t="s">
        <v>1414</v>
      </c>
      <c r="BJ316">
        <f t="shared" si="12"/>
        <v>13</v>
      </c>
      <c r="BK316" s="87">
        <f t="shared" si="13"/>
        <v>53</v>
      </c>
      <c r="BL316" s="87"/>
      <c r="BM316" s="86" t="str">
        <f>_xlfn.XLOOKUP(Form_Responses1811121314[[#This Row],[Sekolah School (Cleansed)]],'Quality Check'!$B$11:$B$14,'Quality Check'!$C$11:$C$14,)</f>
        <v>Urban</v>
      </c>
      <c r="BN316" s="86" t="str">
        <f>_xlfn.XLOOKUP(Form_Responses1811121314[[#This Row],[Sekolah School (Cleansed)]],'Quality Check'!$B$11:$B$14,'Quality Check'!$D$11:$D$14,)</f>
        <v>Controlled Group (CG)</v>
      </c>
      <c r="BO316" s="87" t="str">
        <f>_xlfn.XLOOKUP(AS316,'Cleansing - Toothpaste Brand'!A:A,'Cleansing - Toothpaste Brand'!B:B,)</f>
        <v>Colgate</v>
      </c>
      <c r="BP316" s="87"/>
      <c r="BQ31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16" s="86" t="str">
        <f>_xlfn.XLOOKUP(AP316,'Cleansing - Response'!E:E,'Cleansing - Response'!F:F,)</f>
        <v>2 days and more</v>
      </c>
      <c r="BS316" s="86">
        <f>IF(Form_Responses1811121314[[#This Row],[Answer - B1]]="2 days and more",1,0)</f>
        <v>1</v>
      </c>
      <c r="BT316" s="86" t="str">
        <f>_xlfn.XLOOKUP(AQ316,'Cleansing - Response'!E:E,'Cleansing - Response'!F:F,)</f>
        <v>2 days and more</v>
      </c>
      <c r="BU316" s="86">
        <f>IF(Form_Responses1811121314[[#This Row],[Answer - B2]]="2 days and more",1,0)</f>
        <v>1</v>
      </c>
      <c r="BV316" s="86" t="str">
        <f t="shared" si="14"/>
        <v>Ya / Yes</v>
      </c>
      <c r="BW316" s="86">
        <f>IF(Form_Responses1811121314[[#This Row],[Answer - B3]]="Ya / Yes",1,0)</f>
        <v>1</v>
      </c>
      <c r="BX316" s="86" t="str">
        <f>_xlfn.XLOOKUP(AT316,'Cleansing - Response'!E:E,'Cleansing - Response'!F:F,)</f>
        <v>Always</v>
      </c>
      <c r="BY316" s="86">
        <f>IF(Form_Responses1811121314[[#This Row],[Answer - B4]]="Always",1,0)</f>
        <v>1</v>
      </c>
      <c r="BZ316" s="86" t="str">
        <f>_xlfn.XLOOKUP(AU316,'Cleansing - Response'!H:H,'Cleansing - Response'!I:I,)</f>
        <v>Sometimes / When in need</v>
      </c>
      <c r="CA316" s="86">
        <f>IF(Form_Responses1811121314[[#This Row],[Answer - B5]]="Sometimes / When in need",2,IF(Form_Responses1811121314[[#This Row],[Answer - B5]]="Using dental floss at least once",1,0))</f>
        <v>2</v>
      </c>
      <c r="CB316" s="86" t="str">
        <f>_xlfn.XLOOKUP(AV316,'Cleansing - Response'!K:K,'Cleansing - Response'!L:L,)</f>
        <v>Up to 1 time a day</v>
      </c>
      <c r="CC316" s="86">
        <f>IF(Form_Responses1811121314[[#This Row],[Answer - B6]]="More than 1 time a day",1,0)</f>
        <v>0</v>
      </c>
      <c r="CD316" s="86" t="str">
        <f>_xlfn.XLOOKUP(AW316,'Cleansing - Response'!$N:$N,'Cleansing - Response'!$O:$O,)</f>
        <v>No</v>
      </c>
      <c r="CE316" s="86">
        <f>IF(Form_Responses1811121314[[#This Row],[Answer - B7-1]]="Yes / Sometimes",1,0)</f>
        <v>0</v>
      </c>
      <c r="CF316" s="86" t="str">
        <f>_xlfn.XLOOKUP(AX316,'Cleansing - Response'!$N:$N,'Cleansing - Response'!$O:$O,)</f>
        <v>Yes / Sometimes</v>
      </c>
      <c r="CG316" s="86">
        <f>IF(Form_Responses1811121314[[#This Row],[Answer - B7-2]]="Yes / Sometimes",1,0)</f>
        <v>1</v>
      </c>
      <c r="CH316" s="86" t="str">
        <f>_xlfn.XLOOKUP(AY316,'Cleansing - Response'!$N:$N,'Cleansing - Response'!$O:$O,)</f>
        <v>No</v>
      </c>
      <c r="CI316" s="86">
        <f>IF(Form_Responses1811121314[[#This Row],[Answer - B7-3]]="Yes / Sometimes",1,0)</f>
        <v>0</v>
      </c>
      <c r="CJ316" s="86" t="str">
        <f>_xlfn.XLOOKUP(AZ316,'Cleansing - Response'!$N:$N,'Cleansing - Response'!$O:$O,)</f>
        <v>Yes / Sometimes</v>
      </c>
      <c r="CK316" s="86">
        <f>IF(Form_Responses1811121314[[#This Row],[Answer - B7-4]]="Yes / Sometimes",1,0)</f>
        <v>1</v>
      </c>
      <c r="CL316" s="86" t="str">
        <f>_xlfn.XLOOKUP(BA316,'Cleansing - Response'!$N:$N,'Cleansing - Response'!$O:$O,)</f>
        <v>No</v>
      </c>
      <c r="CM316" s="86">
        <f>IF(Form_Responses1811121314[[#This Row],[Answer - B7-5]]="Yes / Sometimes",1,0)</f>
        <v>0</v>
      </c>
      <c r="CN316" s="86" t="str">
        <f>_xlfn.XLOOKUP(BB316,'Cleansing - Response'!$N:$N,'Cleansing - Response'!$O:$O,)</f>
        <v>Yes / Sometimes</v>
      </c>
      <c r="CO316" s="86">
        <f>IF(Form_Responses1811121314[[#This Row],[Answer - B7-6]]="Yes / Sometimes",1,0)</f>
        <v>1</v>
      </c>
      <c r="CP316" s="87" t="str">
        <f>IF(COUNTIF(Form_Responses1811121314[[#This Row],[Answer - B7-1]:[Answer - B7-6]], "Yes / Sometimes") &gt; 4, "More than 4 times","Up to 4 times")</f>
        <v>Up to 4 times</v>
      </c>
      <c r="CQ316" s="152">
        <f>IF(Form_Responses1811121314[[#This Row],[Answer - B7 (Overall)]]="More than 4 times",1,0)</f>
        <v>0</v>
      </c>
    </row>
    <row r="317" spans="1:95" ht="13.2" hidden="1" x14ac:dyDescent="0.25">
      <c r="A317" s="82">
        <v>45574.37933700232</v>
      </c>
      <c r="B317" s="83" t="s">
        <v>885</v>
      </c>
      <c r="C317" s="84" t="s">
        <v>886</v>
      </c>
      <c r="D317" s="83">
        <v>100</v>
      </c>
      <c r="E317" s="83">
        <v>0.48</v>
      </c>
      <c r="F317" s="83" t="s">
        <v>114</v>
      </c>
      <c r="G317" s="83" t="s">
        <v>76</v>
      </c>
      <c r="H317" s="83" t="s">
        <v>887</v>
      </c>
      <c r="I317" s="83" t="s">
        <v>63</v>
      </c>
      <c r="J317" s="83" t="s">
        <v>64</v>
      </c>
      <c r="K317" s="83" t="s">
        <v>64</v>
      </c>
      <c r="L317" s="83" t="s">
        <v>64</v>
      </c>
      <c r="M317" s="83" t="s">
        <v>84</v>
      </c>
      <c r="N317" s="83" t="s">
        <v>64</v>
      </c>
      <c r="O317" s="83" t="s">
        <v>64</v>
      </c>
      <c r="P317" s="83" t="s">
        <v>84</v>
      </c>
      <c r="Q317" s="83" t="s">
        <v>64</v>
      </c>
      <c r="R317" s="83" t="s">
        <v>64</v>
      </c>
      <c r="S317" s="83" t="s">
        <v>64</v>
      </c>
      <c r="T317" s="83" t="s">
        <v>64</v>
      </c>
      <c r="U317" s="83" t="s">
        <v>64</v>
      </c>
      <c r="V317" s="83" t="s">
        <v>64</v>
      </c>
      <c r="W317" s="83" t="s">
        <v>64</v>
      </c>
      <c r="X317" s="83" t="s">
        <v>64</v>
      </c>
      <c r="Y317" s="83" t="s">
        <v>64</v>
      </c>
      <c r="Z317" s="83" t="s">
        <v>66</v>
      </c>
      <c r="AA317" s="83" t="s">
        <v>66</v>
      </c>
      <c r="AB317" s="83" t="s">
        <v>66</v>
      </c>
      <c r="AC317" s="83" t="s">
        <v>66</v>
      </c>
      <c r="AD317" s="83" t="s">
        <v>66</v>
      </c>
      <c r="AE317" s="83" t="s">
        <v>66</v>
      </c>
      <c r="AF317" s="83" t="s">
        <v>66</v>
      </c>
      <c r="AG317" s="83" t="s">
        <v>65</v>
      </c>
      <c r="AH317" s="83" t="s">
        <v>65</v>
      </c>
      <c r="AI317" s="83" t="s">
        <v>79</v>
      </c>
      <c r="AJ317" s="83" t="s">
        <v>66</v>
      </c>
      <c r="AK317" s="83" t="s">
        <v>66</v>
      </c>
      <c r="AL317" s="83" t="s">
        <v>66</v>
      </c>
      <c r="AM317" s="83" t="s">
        <v>66</v>
      </c>
      <c r="AN317" s="83" t="s">
        <v>66</v>
      </c>
      <c r="AO317" s="83" t="s">
        <v>66</v>
      </c>
      <c r="AP317" s="83" t="s">
        <v>67</v>
      </c>
      <c r="AQ317" s="83" t="s">
        <v>67</v>
      </c>
      <c r="AR317" s="83" t="s">
        <v>86</v>
      </c>
      <c r="AS317" s="83" t="s">
        <v>223</v>
      </c>
      <c r="AT317" s="83" t="s">
        <v>69</v>
      </c>
      <c r="AU317" s="83" t="s">
        <v>93</v>
      </c>
      <c r="AV317" s="83" t="s">
        <v>132</v>
      </c>
      <c r="AW317" s="83" t="s">
        <v>63</v>
      </c>
      <c r="AX317" s="83" t="s">
        <v>63</v>
      </c>
      <c r="AY317" s="83" t="s">
        <v>63</v>
      </c>
      <c r="AZ317" s="83" t="s">
        <v>63</v>
      </c>
      <c r="BA317" s="83" t="s">
        <v>63</v>
      </c>
      <c r="BB317" s="83" t="s">
        <v>72</v>
      </c>
      <c r="BC317" s="83" t="s">
        <v>73</v>
      </c>
      <c r="BD317" s="83"/>
      <c r="BE317" s="83" t="s">
        <v>73</v>
      </c>
      <c r="BF317" s="83"/>
      <c r="BG317" s="87" t="s">
        <v>846</v>
      </c>
      <c r="BH317" s="87" t="s">
        <v>114</v>
      </c>
      <c r="BI317" s="76" t="s">
        <v>1414</v>
      </c>
      <c r="BJ317">
        <f t="shared" si="12"/>
        <v>14</v>
      </c>
      <c r="BK317" s="87">
        <f t="shared" si="13"/>
        <v>50</v>
      </c>
      <c r="BL317" s="87"/>
      <c r="BM317" s="86" t="str">
        <f>_xlfn.XLOOKUP(Form_Responses1811121314[[#This Row],[Sekolah School (Cleansed)]],'Quality Check'!$B$11:$B$14,'Quality Check'!$C$11:$C$14,)</f>
        <v>Urban</v>
      </c>
      <c r="BN317" s="86" t="str">
        <f>_xlfn.XLOOKUP(Form_Responses1811121314[[#This Row],[Sekolah School (Cleansed)]],'Quality Check'!$B$11:$B$14,'Quality Check'!$D$11:$D$14,)</f>
        <v>Controlled Group (CG)</v>
      </c>
      <c r="BO317" s="87" t="str">
        <f>_xlfn.XLOOKUP(AS317,'Cleansing - Toothpaste Brand'!A:A,'Cleansing - Toothpaste Brand'!B:B,)</f>
        <v>Colgate</v>
      </c>
      <c r="BP317" s="87"/>
      <c r="BQ31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17" s="86" t="str">
        <f>_xlfn.XLOOKUP(AP317,'Cleansing - Response'!E:E,'Cleansing - Response'!F:F,)</f>
        <v>2 days and more</v>
      </c>
      <c r="BS317" s="86">
        <f>IF(Form_Responses1811121314[[#This Row],[Answer - B1]]="2 days and more",1,0)</f>
        <v>1</v>
      </c>
      <c r="BT317" s="86" t="str">
        <f>_xlfn.XLOOKUP(AQ317,'Cleansing - Response'!E:E,'Cleansing - Response'!F:F,)</f>
        <v>2 days and more</v>
      </c>
      <c r="BU317" s="86">
        <f>IF(Form_Responses1811121314[[#This Row],[Answer - B2]]="2 days and more",1,0)</f>
        <v>1</v>
      </c>
      <c r="BV317" s="86" t="str">
        <f t="shared" si="14"/>
        <v>Ya / Yes</v>
      </c>
      <c r="BW317" s="86">
        <f>IF(Form_Responses1811121314[[#This Row],[Answer - B3]]="Ya / Yes",1,0)</f>
        <v>1</v>
      </c>
      <c r="BX317" s="86" t="str">
        <f>_xlfn.XLOOKUP(AT317,'Cleansing - Response'!E:E,'Cleansing - Response'!F:F,)</f>
        <v>Rarely / Sometimes</v>
      </c>
      <c r="BY317" s="86">
        <f>IF(Form_Responses1811121314[[#This Row],[Answer - B4]]="Always",1,0)</f>
        <v>0</v>
      </c>
      <c r="BZ317" s="86" t="str">
        <f>_xlfn.XLOOKUP(AU317,'Cleansing - Response'!H:H,'Cleansing - Response'!I:I,)</f>
        <v>Not using dental floss</v>
      </c>
      <c r="CA317" s="86">
        <f>IF(Form_Responses1811121314[[#This Row],[Answer - B5]]="Sometimes / When in need",2,IF(Form_Responses1811121314[[#This Row],[Answer - B5]]="Using dental floss at least once",1,0))</f>
        <v>0</v>
      </c>
      <c r="CB317" s="86" t="str">
        <f>_xlfn.XLOOKUP(AV317,'Cleansing - Response'!K:K,'Cleansing - Response'!L:L,)</f>
        <v>Up to 1 time a day</v>
      </c>
      <c r="CC317" s="86">
        <f>IF(Form_Responses1811121314[[#This Row],[Answer - B6]]="More than 1 time a day",1,0)</f>
        <v>0</v>
      </c>
      <c r="CD317" s="86" t="str">
        <f>_xlfn.XLOOKUP(AW317,'Cleansing - Response'!$N:$N,'Cleansing - Response'!$O:$O,)</f>
        <v>Yes / Sometimes</v>
      </c>
      <c r="CE317" s="86">
        <f>IF(Form_Responses1811121314[[#This Row],[Answer - B7-1]]="Yes / Sometimes",1,0)</f>
        <v>1</v>
      </c>
      <c r="CF317" s="86" t="str">
        <f>_xlfn.XLOOKUP(AX317,'Cleansing - Response'!$N:$N,'Cleansing - Response'!$O:$O,)</f>
        <v>Yes / Sometimes</v>
      </c>
      <c r="CG317" s="86">
        <f>IF(Form_Responses1811121314[[#This Row],[Answer - B7-2]]="Yes / Sometimes",1,0)</f>
        <v>1</v>
      </c>
      <c r="CH317" s="86" t="str">
        <f>_xlfn.XLOOKUP(AY317,'Cleansing - Response'!$N:$N,'Cleansing - Response'!$O:$O,)</f>
        <v>Yes / Sometimes</v>
      </c>
      <c r="CI317" s="86">
        <f>IF(Form_Responses1811121314[[#This Row],[Answer - B7-3]]="Yes / Sometimes",1,0)</f>
        <v>1</v>
      </c>
      <c r="CJ317" s="86" t="str">
        <f>_xlfn.XLOOKUP(AZ317,'Cleansing - Response'!$N:$N,'Cleansing - Response'!$O:$O,)</f>
        <v>Yes / Sometimes</v>
      </c>
      <c r="CK317" s="86">
        <f>IF(Form_Responses1811121314[[#This Row],[Answer - B7-4]]="Yes / Sometimes",1,0)</f>
        <v>1</v>
      </c>
      <c r="CL317" s="86" t="str">
        <f>_xlfn.XLOOKUP(BA317,'Cleansing - Response'!$N:$N,'Cleansing - Response'!$O:$O,)</f>
        <v>Yes / Sometimes</v>
      </c>
      <c r="CM317" s="86">
        <f>IF(Form_Responses1811121314[[#This Row],[Answer - B7-5]]="Yes / Sometimes",1,0)</f>
        <v>1</v>
      </c>
      <c r="CN317" s="86" t="str">
        <f>_xlfn.XLOOKUP(BB317,'Cleansing - Response'!$N:$N,'Cleansing - Response'!$O:$O,)</f>
        <v>Yes / Sometimes</v>
      </c>
      <c r="CO317" s="86">
        <f>IF(Form_Responses1811121314[[#This Row],[Answer - B7-6]]="Yes / Sometimes",1,0)</f>
        <v>1</v>
      </c>
      <c r="CP317" s="87" t="str">
        <f>IF(COUNTIF(Form_Responses1811121314[[#This Row],[Answer - B7-1]:[Answer - B7-6]], "Yes / Sometimes") &gt; 4, "More than 4 times","Up to 4 times")</f>
        <v>More than 4 times</v>
      </c>
      <c r="CQ317" s="152">
        <f>IF(Form_Responses1811121314[[#This Row],[Answer - B7 (Overall)]]="More than 4 times",1,0)</f>
        <v>1</v>
      </c>
    </row>
    <row r="318" spans="1:95" ht="13.2" hidden="1" x14ac:dyDescent="0.25">
      <c r="A318" s="82">
        <v>45574.380974687505</v>
      </c>
      <c r="B318" s="83" t="s">
        <v>888</v>
      </c>
      <c r="C318" s="84" t="s">
        <v>889</v>
      </c>
      <c r="D318" s="83">
        <v>42.85</v>
      </c>
      <c r="E318" s="83">
        <v>0.46</v>
      </c>
      <c r="F318" s="83" t="s">
        <v>114</v>
      </c>
      <c r="G318" s="83" t="s">
        <v>76</v>
      </c>
      <c r="H318" s="83" t="s">
        <v>846</v>
      </c>
      <c r="I318" s="83" t="s">
        <v>63</v>
      </c>
      <c r="J318" s="83" t="s">
        <v>78</v>
      </c>
      <c r="K318" s="83" t="s">
        <v>64</v>
      </c>
      <c r="L318" s="83" t="s">
        <v>64</v>
      </c>
      <c r="M318" s="83" t="s">
        <v>84</v>
      </c>
      <c r="N318" s="83" t="s">
        <v>84</v>
      </c>
      <c r="O318" s="83" t="s">
        <v>64</v>
      </c>
      <c r="P318" s="83" t="s">
        <v>64</v>
      </c>
      <c r="Q318" s="83" t="s">
        <v>64</v>
      </c>
      <c r="R318" s="83" t="s">
        <v>64</v>
      </c>
      <c r="S318" s="83" t="s">
        <v>64</v>
      </c>
      <c r="T318" s="83" t="s">
        <v>64</v>
      </c>
      <c r="U318" s="83" t="s">
        <v>64</v>
      </c>
      <c r="V318" s="83" t="s">
        <v>64</v>
      </c>
      <c r="W318" s="83" t="s">
        <v>64</v>
      </c>
      <c r="X318" s="83" t="s">
        <v>78</v>
      </c>
      <c r="Y318" s="83" t="s">
        <v>64</v>
      </c>
      <c r="Z318" s="83" t="s">
        <v>66</v>
      </c>
      <c r="AA318" s="83" t="s">
        <v>65</v>
      </c>
      <c r="AB318" s="83" t="s">
        <v>66</v>
      </c>
      <c r="AC318" s="83" t="s">
        <v>65</v>
      </c>
      <c r="AD318" s="83" t="s">
        <v>66</v>
      </c>
      <c r="AE318" s="83" t="s">
        <v>65</v>
      </c>
      <c r="AF318" s="83" t="s">
        <v>65</v>
      </c>
      <c r="AG318" s="83" t="s">
        <v>65</v>
      </c>
      <c r="AH318" s="83" t="s">
        <v>65</v>
      </c>
      <c r="AI318" s="83" t="s">
        <v>101</v>
      </c>
      <c r="AJ318" s="83" t="s">
        <v>66</v>
      </c>
      <c r="AK318" s="83" t="s">
        <v>65</v>
      </c>
      <c r="AL318" s="83" t="s">
        <v>65</v>
      </c>
      <c r="AM318" s="83" t="s">
        <v>65</v>
      </c>
      <c r="AN318" s="83" t="s">
        <v>66</v>
      </c>
      <c r="AO318" s="83" t="s">
        <v>66</v>
      </c>
      <c r="AP318" s="83" t="s">
        <v>67</v>
      </c>
      <c r="AQ318" s="83" t="s">
        <v>119</v>
      </c>
      <c r="AR318" s="83" t="s">
        <v>86</v>
      </c>
      <c r="AS318" s="83" t="s">
        <v>68</v>
      </c>
      <c r="AT318" s="83" t="s">
        <v>169</v>
      </c>
      <c r="AU318" s="83" t="s">
        <v>85</v>
      </c>
      <c r="AV318" s="83" t="s">
        <v>71</v>
      </c>
      <c r="AW318" s="83" t="s">
        <v>73</v>
      </c>
      <c r="AX318" s="83" t="s">
        <v>73</v>
      </c>
      <c r="AY318" s="83" t="s">
        <v>72</v>
      </c>
      <c r="AZ318" s="83" t="s">
        <v>72</v>
      </c>
      <c r="BA318" s="83" t="s">
        <v>72</v>
      </c>
      <c r="BB318" s="83" t="s">
        <v>72</v>
      </c>
      <c r="BC318" s="83" t="s">
        <v>73</v>
      </c>
      <c r="BD318" s="83"/>
      <c r="BE318" s="83" t="s">
        <v>73</v>
      </c>
      <c r="BF318" s="83"/>
      <c r="BG318" s="87" t="s">
        <v>846</v>
      </c>
      <c r="BH318" s="87" t="s">
        <v>114</v>
      </c>
      <c r="BI318" s="76" t="s">
        <v>1414</v>
      </c>
      <c r="BJ318">
        <f t="shared" si="12"/>
        <v>12</v>
      </c>
      <c r="BK318" s="87">
        <f t="shared" si="13"/>
        <v>58</v>
      </c>
      <c r="BL318" s="87"/>
      <c r="BM318" s="86" t="str">
        <f>_xlfn.XLOOKUP(Form_Responses1811121314[[#This Row],[Sekolah School (Cleansed)]],'Quality Check'!$B$11:$B$14,'Quality Check'!$C$11:$C$14,)</f>
        <v>Urban</v>
      </c>
      <c r="BN318" s="86" t="str">
        <f>_xlfn.XLOOKUP(Form_Responses1811121314[[#This Row],[Sekolah School (Cleansed)]],'Quality Check'!$B$11:$B$14,'Quality Check'!$D$11:$D$14,)</f>
        <v>Controlled Group (CG)</v>
      </c>
      <c r="BO318" s="87" t="str">
        <f>_xlfn.XLOOKUP(AS318,'Cleansing - Toothpaste Brand'!A:A,'Cleansing - Toothpaste Brand'!B:B,)</f>
        <v>Colgate</v>
      </c>
      <c r="BP318" s="87"/>
      <c r="BQ31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18" s="86" t="str">
        <f>_xlfn.XLOOKUP(AP318,'Cleansing - Response'!E:E,'Cleansing - Response'!F:F,)</f>
        <v>2 days and more</v>
      </c>
      <c r="BS318" s="86">
        <f>IF(Form_Responses1811121314[[#This Row],[Answer - B1]]="2 days and more",1,0)</f>
        <v>1</v>
      </c>
      <c r="BT318" s="86" t="str">
        <f>_xlfn.XLOOKUP(AQ318,'Cleansing - Response'!E:E,'Cleansing - Response'!F:F,)</f>
        <v>Less than 2 days</v>
      </c>
      <c r="BU318" s="86">
        <f>IF(Form_Responses1811121314[[#This Row],[Answer - B2]]="2 days and more",1,0)</f>
        <v>0</v>
      </c>
      <c r="BV318" s="86" t="str">
        <f t="shared" si="14"/>
        <v>Ya / Yes</v>
      </c>
      <c r="BW318" s="86">
        <f>IF(Form_Responses1811121314[[#This Row],[Answer - B3]]="Ya / Yes",1,0)</f>
        <v>1</v>
      </c>
      <c r="BX318" s="86" t="str">
        <f>_xlfn.XLOOKUP(AT318,'Cleansing - Response'!E:E,'Cleansing - Response'!F:F,)</f>
        <v>Rarely / Sometimes</v>
      </c>
      <c r="BY318" s="86">
        <f>IF(Form_Responses1811121314[[#This Row],[Answer - B4]]="Always",1,0)</f>
        <v>0</v>
      </c>
      <c r="BZ318" s="86" t="str">
        <f>_xlfn.XLOOKUP(AU318,'Cleansing - Response'!H:H,'Cleansing - Response'!I:I,)</f>
        <v>Using dental floss at least once</v>
      </c>
      <c r="CA318" s="86">
        <f>IF(Form_Responses1811121314[[#This Row],[Answer - B5]]="Sometimes / When in need",2,IF(Form_Responses1811121314[[#This Row],[Answer - B5]]="Using dental floss at least once",1,0))</f>
        <v>1</v>
      </c>
      <c r="CB318" s="86" t="str">
        <f>_xlfn.XLOOKUP(AV318,'Cleansing - Response'!K:K,'Cleansing - Response'!L:L,)</f>
        <v>Up to 1 time a day</v>
      </c>
      <c r="CC318" s="86">
        <f>IF(Form_Responses1811121314[[#This Row],[Answer - B6]]="More than 1 time a day",1,0)</f>
        <v>0</v>
      </c>
      <c r="CD318" s="86" t="str">
        <f>_xlfn.XLOOKUP(AW318,'Cleansing - Response'!$N:$N,'Cleansing - Response'!$O:$O,)</f>
        <v>No</v>
      </c>
      <c r="CE318" s="86">
        <f>IF(Form_Responses1811121314[[#This Row],[Answer - B7-1]]="Yes / Sometimes",1,0)</f>
        <v>0</v>
      </c>
      <c r="CF318" s="86" t="str">
        <f>_xlfn.XLOOKUP(AX318,'Cleansing - Response'!$N:$N,'Cleansing - Response'!$O:$O,)</f>
        <v>No</v>
      </c>
      <c r="CG318" s="86">
        <f>IF(Form_Responses1811121314[[#This Row],[Answer - B7-2]]="Yes / Sometimes",1,0)</f>
        <v>0</v>
      </c>
      <c r="CH318" s="86" t="str">
        <f>_xlfn.XLOOKUP(AY318,'Cleansing - Response'!$N:$N,'Cleansing - Response'!$O:$O,)</f>
        <v>Yes / Sometimes</v>
      </c>
      <c r="CI318" s="86">
        <f>IF(Form_Responses1811121314[[#This Row],[Answer - B7-3]]="Yes / Sometimes",1,0)</f>
        <v>1</v>
      </c>
      <c r="CJ318" s="86" t="str">
        <f>_xlfn.XLOOKUP(AZ318,'Cleansing - Response'!$N:$N,'Cleansing - Response'!$O:$O,)</f>
        <v>Yes / Sometimes</v>
      </c>
      <c r="CK318" s="86">
        <f>IF(Form_Responses1811121314[[#This Row],[Answer - B7-4]]="Yes / Sometimes",1,0)</f>
        <v>1</v>
      </c>
      <c r="CL318" s="86" t="str">
        <f>_xlfn.XLOOKUP(BA318,'Cleansing - Response'!$N:$N,'Cleansing - Response'!$O:$O,)</f>
        <v>Yes / Sometimes</v>
      </c>
      <c r="CM318" s="86">
        <f>IF(Form_Responses1811121314[[#This Row],[Answer - B7-5]]="Yes / Sometimes",1,0)</f>
        <v>1</v>
      </c>
      <c r="CN318" s="86" t="str">
        <f>_xlfn.XLOOKUP(BB318,'Cleansing - Response'!$N:$N,'Cleansing - Response'!$O:$O,)</f>
        <v>Yes / Sometimes</v>
      </c>
      <c r="CO318" s="86">
        <f>IF(Form_Responses1811121314[[#This Row],[Answer - B7-6]]="Yes / Sometimes",1,0)</f>
        <v>1</v>
      </c>
      <c r="CP318" s="87" t="str">
        <f>IF(COUNTIF(Form_Responses1811121314[[#This Row],[Answer - B7-1]:[Answer - B7-6]], "Yes / Sometimes") &gt; 4, "More than 4 times","Up to 4 times")</f>
        <v>Up to 4 times</v>
      </c>
      <c r="CQ318" s="152">
        <f>IF(Form_Responses1811121314[[#This Row],[Answer - B7 (Overall)]]="More than 4 times",1,0)</f>
        <v>0</v>
      </c>
    </row>
    <row r="319" spans="1:95" ht="13.2" hidden="1" x14ac:dyDescent="0.25">
      <c r="A319" s="82">
        <v>45574.381581689813</v>
      </c>
      <c r="B319" s="83" t="s">
        <v>890</v>
      </c>
      <c r="C319" s="84" t="s">
        <v>891</v>
      </c>
      <c r="D319" s="83">
        <v>62.5</v>
      </c>
      <c r="E319" s="83">
        <v>0.54</v>
      </c>
      <c r="F319" s="83" t="s">
        <v>114</v>
      </c>
      <c r="G319" s="83" t="s">
        <v>76</v>
      </c>
      <c r="H319" s="83" t="s">
        <v>857</v>
      </c>
      <c r="I319" s="83" t="s">
        <v>63</v>
      </c>
      <c r="J319" s="83" t="s">
        <v>64</v>
      </c>
      <c r="K319" s="83" t="s">
        <v>84</v>
      </c>
      <c r="L319" s="83" t="s">
        <v>64</v>
      </c>
      <c r="M319" s="83" t="s">
        <v>64</v>
      </c>
      <c r="N319" s="83" t="s">
        <v>64</v>
      </c>
      <c r="O319" s="83" t="s">
        <v>84</v>
      </c>
      <c r="P319" s="83" t="s">
        <v>64</v>
      </c>
      <c r="Q319" s="83" t="s">
        <v>84</v>
      </c>
      <c r="R319" s="83" t="s">
        <v>64</v>
      </c>
      <c r="S319" s="83" t="s">
        <v>64</v>
      </c>
      <c r="T319" s="83" t="s">
        <v>64</v>
      </c>
      <c r="U319" s="83" t="s">
        <v>84</v>
      </c>
      <c r="V319" s="83" t="s">
        <v>64</v>
      </c>
      <c r="W319" s="83" t="s">
        <v>64</v>
      </c>
      <c r="X319" s="83" t="s">
        <v>84</v>
      </c>
      <c r="Y319" s="83" t="s">
        <v>64</v>
      </c>
      <c r="Z319" s="83" t="s">
        <v>66</v>
      </c>
      <c r="AA319" s="83" t="s">
        <v>66</v>
      </c>
      <c r="AB319" s="83" t="s">
        <v>65</v>
      </c>
      <c r="AC319" s="83" t="s">
        <v>65</v>
      </c>
      <c r="AD319" s="83" t="s">
        <v>65</v>
      </c>
      <c r="AE319" s="83" t="s">
        <v>65</v>
      </c>
      <c r="AF319" s="83" t="s">
        <v>65</v>
      </c>
      <c r="AG319" s="83" t="s">
        <v>66</v>
      </c>
      <c r="AH319" s="83" t="s">
        <v>66</v>
      </c>
      <c r="AI319" s="83" t="s">
        <v>79</v>
      </c>
      <c r="AJ319" s="83" t="s">
        <v>66</v>
      </c>
      <c r="AK319" s="83" t="s">
        <v>65</v>
      </c>
      <c r="AL319" s="83" t="s">
        <v>65</v>
      </c>
      <c r="AM319" s="83" t="s">
        <v>66</v>
      </c>
      <c r="AN319" s="83" t="s">
        <v>66</v>
      </c>
      <c r="AO319" s="83" t="s">
        <v>65</v>
      </c>
      <c r="AP319" s="83" t="s">
        <v>80</v>
      </c>
      <c r="AQ319" s="83" t="s">
        <v>67</v>
      </c>
      <c r="AR319" s="83" t="s">
        <v>73</v>
      </c>
      <c r="AS319" s="83" t="s">
        <v>247</v>
      </c>
      <c r="AT319" s="83" t="s">
        <v>69</v>
      </c>
      <c r="AU319" s="83" t="s">
        <v>67</v>
      </c>
      <c r="AV319" s="83" t="s">
        <v>67</v>
      </c>
      <c r="AW319" s="83" t="s">
        <v>73</v>
      </c>
      <c r="AX319" s="83" t="s">
        <v>72</v>
      </c>
      <c r="AY319" s="83" t="s">
        <v>73</v>
      </c>
      <c r="AZ319" s="83" t="s">
        <v>63</v>
      </c>
      <c r="BA319" s="83" t="s">
        <v>63</v>
      </c>
      <c r="BB319" s="83" t="s">
        <v>72</v>
      </c>
      <c r="BC319" s="83" t="s">
        <v>73</v>
      </c>
      <c r="BD319" s="83"/>
      <c r="BE319" s="83" t="s">
        <v>73</v>
      </c>
      <c r="BF319" s="83"/>
      <c r="BG319" s="87" t="s">
        <v>846</v>
      </c>
      <c r="BH319" s="87" t="s">
        <v>114</v>
      </c>
      <c r="BI319" s="76" t="s">
        <v>1414</v>
      </c>
      <c r="BJ319">
        <f t="shared" si="12"/>
        <v>10</v>
      </c>
      <c r="BK319" s="87">
        <f t="shared" si="13"/>
        <v>56</v>
      </c>
      <c r="BL319" s="87"/>
      <c r="BM319" s="86" t="str">
        <f>_xlfn.XLOOKUP(Form_Responses1811121314[[#This Row],[Sekolah School (Cleansed)]],'Quality Check'!$B$11:$B$14,'Quality Check'!$C$11:$C$14,)</f>
        <v>Urban</v>
      </c>
      <c r="BN319" s="86" t="str">
        <f>_xlfn.XLOOKUP(Form_Responses1811121314[[#This Row],[Sekolah School (Cleansed)]],'Quality Check'!$B$11:$B$14,'Quality Check'!$D$11:$D$14,)</f>
        <v>Controlled Group (CG)</v>
      </c>
      <c r="BO319" s="87" t="str">
        <f>_xlfn.XLOOKUP(AS319,'Cleansing - Toothpaste Brand'!A:A,'Cleansing - Toothpaste Brand'!B:B,)</f>
        <v>Sensodyne</v>
      </c>
      <c r="BP319" s="87"/>
      <c r="BQ31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19" s="86" t="str">
        <f>_xlfn.XLOOKUP(AP319,'Cleansing - Response'!E:E,'Cleansing - Response'!F:F,)</f>
        <v>Less than 2 days</v>
      </c>
      <c r="BS319" s="86">
        <f>IF(Form_Responses1811121314[[#This Row],[Answer - B1]]="2 days and more",1,0)</f>
        <v>0</v>
      </c>
      <c r="BT319" s="86" t="str">
        <f>_xlfn.XLOOKUP(AQ319,'Cleansing - Response'!E:E,'Cleansing - Response'!F:F,)</f>
        <v>2 days and more</v>
      </c>
      <c r="BU319" s="86">
        <f>IF(Form_Responses1811121314[[#This Row],[Answer - B2]]="2 days and more",1,0)</f>
        <v>1</v>
      </c>
      <c r="BV319" s="86" t="str">
        <f t="shared" si="14"/>
        <v>Tidak / No</v>
      </c>
      <c r="BW319" s="86">
        <f>IF(Form_Responses1811121314[[#This Row],[Answer - B3]]="Ya / Yes",1,0)</f>
        <v>0</v>
      </c>
      <c r="BX319" s="86" t="str">
        <f>_xlfn.XLOOKUP(AT319,'Cleansing - Response'!E:E,'Cleansing - Response'!F:F,)</f>
        <v>Rarely / Sometimes</v>
      </c>
      <c r="BY319" s="86">
        <f>IF(Form_Responses1811121314[[#This Row],[Answer - B4]]="Always",1,0)</f>
        <v>0</v>
      </c>
      <c r="BZ319" s="86" t="str">
        <f>_xlfn.XLOOKUP(AU319,'Cleansing - Response'!H:H,'Cleansing - Response'!I:I,)</f>
        <v>Using dental floss at least once</v>
      </c>
      <c r="CA319" s="86">
        <f>IF(Form_Responses1811121314[[#This Row],[Answer - B5]]="Sometimes / When in need",2,IF(Form_Responses1811121314[[#This Row],[Answer - B5]]="Using dental floss at least once",1,0))</f>
        <v>1</v>
      </c>
      <c r="CB319" s="86" t="str">
        <f>_xlfn.XLOOKUP(AV319,'Cleansing - Response'!K:K,'Cleansing - Response'!L:L,)</f>
        <v>More than 1 time a day</v>
      </c>
      <c r="CC319" s="86">
        <f>IF(Form_Responses1811121314[[#This Row],[Answer - B6]]="More than 1 time a day",1,0)</f>
        <v>1</v>
      </c>
      <c r="CD319" s="86" t="str">
        <f>_xlfn.XLOOKUP(AW319,'Cleansing - Response'!$N:$N,'Cleansing - Response'!$O:$O,)</f>
        <v>No</v>
      </c>
      <c r="CE319" s="86">
        <f>IF(Form_Responses1811121314[[#This Row],[Answer - B7-1]]="Yes / Sometimes",1,0)</f>
        <v>0</v>
      </c>
      <c r="CF319" s="86" t="str">
        <f>_xlfn.XLOOKUP(AX319,'Cleansing - Response'!$N:$N,'Cleansing - Response'!$O:$O,)</f>
        <v>Yes / Sometimes</v>
      </c>
      <c r="CG319" s="86">
        <f>IF(Form_Responses1811121314[[#This Row],[Answer - B7-2]]="Yes / Sometimes",1,0)</f>
        <v>1</v>
      </c>
      <c r="CH319" s="86" t="str">
        <f>_xlfn.XLOOKUP(AY319,'Cleansing - Response'!$N:$N,'Cleansing - Response'!$O:$O,)</f>
        <v>No</v>
      </c>
      <c r="CI319" s="86">
        <f>IF(Form_Responses1811121314[[#This Row],[Answer - B7-3]]="Yes / Sometimes",1,0)</f>
        <v>0</v>
      </c>
      <c r="CJ319" s="86" t="str">
        <f>_xlfn.XLOOKUP(AZ319,'Cleansing - Response'!$N:$N,'Cleansing - Response'!$O:$O,)</f>
        <v>Yes / Sometimes</v>
      </c>
      <c r="CK319" s="86">
        <f>IF(Form_Responses1811121314[[#This Row],[Answer - B7-4]]="Yes / Sometimes",1,0)</f>
        <v>1</v>
      </c>
      <c r="CL319" s="86" t="str">
        <f>_xlfn.XLOOKUP(BA319,'Cleansing - Response'!$N:$N,'Cleansing - Response'!$O:$O,)</f>
        <v>Yes / Sometimes</v>
      </c>
      <c r="CM319" s="86">
        <f>IF(Form_Responses1811121314[[#This Row],[Answer - B7-5]]="Yes / Sometimes",1,0)</f>
        <v>1</v>
      </c>
      <c r="CN319" s="86" t="str">
        <f>_xlfn.XLOOKUP(BB319,'Cleansing - Response'!$N:$N,'Cleansing - Response'!$O:$O,)</f>
        <v>Yes / Sometimes</v>
      </c>
      <c r="CO319" s="86">
        <f>IF(Form_Responses1811121314[[#This Row],[Answer - B7-6]]="Yes / Sometimes",1,0)</f>
        <v>1</v>
      </c>
      <c r="CP319" s="87" t="str">
        <f>IF(COUNTIF(Form_Responses1811121314[[#This Row],[Answer - B7-1]:[Answer - B7-6]], "Yes / Sometimes") &gt; 4, "More than 4 times","Up to 4 times")</f>
        <v>Up to 4 times</v>
      </c>
      <c r="CQ319" s="152">
        <f>IF(Form_Responses1811121314[[#This Row],[Answer - B7 (Overall)]]="More than 4 times",1,0)</f>
        <v>0</v>
      </c>
    </row>
    <row r="320" spans="1:95" ht="13.2" hidden="1" x14ac:dyDescent="0.25">
      <c r="A320" s="82">
        <v>45574.382267465277</v>
      </c>
      <c r="B320" s="83" t="s">
        <v>892</v>
      </c>
      <c r="C320" s="84" t="s">
        <v>893</v>
      </c>
      <c r="D320" s="83">
        <v>54.46</v>
      </c>
      <c r="E320" s="83">
        <v>0.88</v>
      </c>
      <c r="F320" s="83" t="s">
        <v>114</v>
      </c>
      <c r="G320" s="83" t="s">
        <v>76</v>
      </c>
      <c r="H320" s="83" t="s">
        <v>849</v>
      </c>
      <c r="I320" s="83" t="s">
        <v>63</v>
      </c>
      <c r="J320" s="83" t="s">
        <v>64</v>
      </c>
      <c r="K320" s="83" t="s">
        <v>64</v>
      </c>
      <c r="L320" s="83" t="s">
        <v>64</v>
      </c>
      <c r="M320" s="83" t="s">
        <v>84</v>
      </c>
      <c r="N320" s="83" t="s">
        <v>84</v>
      </c>
      <c r="O320" s="83" t="s">
        <v>64</v>
      </c>
      <c r="P320" s="83" t="s">
        <v>84</v>
      </c>
      <c r="Q320" s="83" t="s">
        <v>78</v>
      </c>
      <c r="R320" s="83" t="s">
        <v>64</v>
      </c>
      <c r="S320" s="83" t="s">
        <v>64</v>
      </c>
      <c r="T320" s="83" t="s">
        <v>64</v>
      </c>
      <c r="U320" s="83" t="s">
        <v>64</v>
      </c>
      <c r="V320" s="83" t="s">
        <v>64</v>
      </c>
      <c r="W320" s="83" t="s">
        <v>64</v>
      </c>
      <c r="X320" s="83" t="s">
        <v>64</v>
      </c>
      <c r="Y320" s="83" t="s">
        <v>64</v>
      </c>
      <c r="Z320" s="83" t="s">
        <v>65</v>
      </c>
      <c r="AA320" s="83" t="s">
        <v>65</v>
      </c>
      <c r="AB320" s="83" t="s">
        <v>65</v>
      </c>
      <c r="AC320" s="83" t="s">
        <v>65</v>
      </c>
      <c r="AD320" s="83" t="s">
        <v>65</v>
      </c>
      <c r="AE320" s="83" t="s">
        <v>65</v>
      </c>
      <c r="AF320" s="83" t="s">
        <v>65</v>
      </c>
      <c r="AG320" s="83" t="s">
        <v>66</v>
      </c>
      <c r="AH320" s="83" t="s">
        <v>79</v>
      </c>
      <c r="AI320" s="83" t="s">
        <v>79</v>
      </c>
      <c r="AJ320" s="83" t="s">
        <v>66</v>
      </c>
      <c r="AK320" s="83" t="s">
        <v>66</v>
      </c>
      <c r="AL320" s="83" t="s">
        <v>66</v>
      </c>
      <c r="AM320" s="83" t="s">
        <v>65</v>
      </c>
      <c r="AN320" s="83" t="s">
        <v>66</v>
      </c>
      <c r="AO320" s="83" t="s">
        <v>66</v>
      </c>
      <c r="AP320" s="83" t="s">
        <v>67</v>
      </c>
      <c r="AQ320" s="83" t="s">
        <v>67</v>
      </c>
      <c r="AR320" s="83" t="s">
        <v>86</v>
      </c>
      <c r="AS320" s="83" t="s">
        <v>81</v>
      </c>
      <c r="AT320" s="83" t="s">
        <v>69</v>
      </c>
      <c r="AU320" s="83" t="s">
        <v>70</v>
      </c>
      <c r="AV320" s="83" t="s">
        <v>71</v>
      </c>
      <c r="AW320" s="83" t="s">
        <v>63</v>
      </c>
      <c r="AX320" s="83" t="s">
        <v>63</v>
      </c>
      <c r="AY320" s="83" t="s">
        <v>72</v>
      </c>
      <c r="AZ320" s="83" t="s">
        <v>72</v>
      </c>
      <c r="BA320" s="83" t="s">
        <v>73</v>
      </c>
      <c r="BB320" s="83" t="s">
        <v>73</v>
      </c>
      <c r="BC320" s="83" t="s">
        <v>73</v>
      </c>
      <c r="BD320" s="83"/>
      <c r="BE320" s="83" t="s">
        <v>73</v>
      </c>
      <c r="BF320" s="83"/>
      <c r="BG320" s="87" t="s">
        <v>846</v>
      </c>
      <c r="BH320" s="87" t="s">
        <v>114</v>
      </c>
      <c r="BI320" s="76" t="s">
        <v>1414</v>
      </c>
      <c r="BJ320">
        <f t="shared" si="12"/>
        <v>12</v>
      </c>
      <c r="BK320" s="87">
        <f t="shared" si="13"/>
        <v>55</v>
      </c>
      <c r="BL320" s="87"/>
      <c r="BM320" s="86" t="str">
        <f>_xlfn.XLOOKUP(Form_Responses1811121314[[#This Row],[Sekolah School (Cleansed)]],'Quality Check'!$B$11:$B$14,'Quality Check'!$C$11:$C$14,)</f>
        <v>Urban</v>
      </c>
      <c r="BN320" s="86" t="str">
        <f>_xlfn.XLOOKUP(Form_Responses1811121314[[#This Row],[Sekolah School (Cleansed)]],'Quality Check'!$B$11:$B$14,'Quality Check'!$D$11:$D$14,)</f>
        <v>Controlled Group (CG)</v>
      </c>
      <c r="BO320" s="87" t="str">
        <f>_xlfn.XLOOKUP(AS320,'Cleansing - Toothpaste Brand'!A:A,'Cleansing - Toothpaste Brand'!B:B,)</f>
        <v>Colgate</v>
      </c>
      <c r="BP320" s="87"/>
      <c r="BQ32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20" s="86" t="str">
        <f>_xlfn.XLOOKUP(AP320,'Cleansing - Response'!E:E,'Cleansing - Response'!F:F,)</f>
        <v>2 days and more</v>
      </c>
      <c r="BS320" s="86">
        <f>IF(Form_Responses1811121314[[#This Row],[Answer - B1]]="2 days and more",1,0)</f>
        <v>1</v>
      </c>
      <c r="BT320" s="86" t="str">
        <f>_xlfn.XLOOKUP(AQ320,'Cleansing - Response'!E:E,'Cleansing - Response'!F:F,)</f>
        <v>2 days and more</v>
      </c>
      <c r="BU320" s="86">
        <f>IF(Form_Responses1811121314[[#This Row],[Answer - B2]]="2 days and more",1,0)</f>
        <v>1</v>
      </c>
      <c r="BV320" s="86" t="str">
        <f t="shared" si="14"/>
        <v>Ya / Yes</v>
      </c>
      <c r="BW320" s="86">
        <f>IF(Form_Responses1811121314[[#This Row],[Answer - B3]]="Ya / Yes",1,0)</f>
        <v>1</v>
      </c>
      <c r="BX320" s="86" t="str">
        <f>_xlfn.XLOOKUP(AT320,'Cleansing - Response'!E:E,'Cleansing - Response'!F:F,)</f>
        <v>Rarely / Sometimes</v>
      </c>
      <c r="BY320" s="86">
        <f>IF(Form_Responses1811121314[[#This Row],[Answer - B4]]="Always",1,0)</f>
        <v>0</v>
      </c>
      <c r="BZ320" s="86" t="str">
        <f>_xlfn.XLOOKUP(AU320,'Cleansing - Response'!H:H,'Cleansing - Response'!I:I,)</f>
        <v>Sometimes / When in need</v>
      </c>
      <c r="CA320" s="86">
        <f>IF(Form_Responses1811121314[[#This Row],[Answer - B5]]="Sometimes / When in need",2,IF(Form_Responses1811121314[[#This Row],[Answer - B5]]="Using dental floss at least once",1,0))</f>
        <v>2</v>
      </c>
      <c r="CB320" s="86" t="str">
        <f>_xlfn.XLOOKUP(AV320,'Cleansing - Response'!K:K,'Cleansing - Response'!L:L,)</f>
        <v>Up to 1 time a day</v>
      </c>
      <c r="CC320" s="86">
        <f>IF(Form_Responses1811121314[[#This Row],[Answer - B6]]="More than 1 time a day",1,0)</f>
        <v>0</v>
      </c>
      <c r="CD320" s="86" t="str">
        <f>_xlfn.XLOOKUP(AW320,'Cleansing - Response'!$N:$N,'Cleansing - Response'!$O:$O,)</f>
        <v>Yes / Sometimes</v>
      </c>
      <c r="CE320" s="86">
        <f>IF(Form_Responses1811121314[[#This Row],[Answer - B7-1]]="Yes / Sometimes",1,0)</f>
        <v>1</v>
      </c>
      <c r="CF320" s="86" t="str">
        <f>_xlfn.XLOOKUP(AX320,'Cleansing - Response'!$N:$N,'Cleansing - Response'!$O:$O,)</f>
        <v>Yes / Sometimes</v>
      </c>
      <c r="CG320" s="86">
        <f>IF(Form_Responses1811121314[[#This Row],[Answer - B7-2]]="Yes / Sometimes",1,0)</f>
        <v>1</v>
      </c>
      <c r="CH320" s="86" t="str">
        <f>_xlfn.XLOOKUP(AY320,'Cleansing - Response'!$N:$N,'Cleansing - Response'!$O:$O,)</f>
        <v>Yes / Sometimes</v>
      </c>
      <c r="CI320" s="86">
        <f>IF(Form_Responses1811121314[[#This Row],[Answer - B7-3]]="Yes / Sometimes",1,0)</f>
        <v>1</v>
      </c>
      <c r="CJ320" s="86" t="str">
        <f>_xlfn.XLOOKUP(AZ320,'Cleansing - Response'!$N:$N,'Cleansing - Response'!$O:$O,)</f>
        <v>Yes / Sometimes</v>
      </c>
      <c r="CK320" s="86">
        <f>IF(Form_Responses1811121314[[#This Row],[Answer - B7-4]]="Yes / Sometimes",1,0)</f>
        <v>1</v>
      </c>
      <c r="CL320" s="86" t="str">
        <f>_xlfn.XLOOKUP(BA320,'Cleansing - Response'!$N:$N,'Cleansing - Response'!$O:$O,)</f>
        <v>No</v>
      </c>
      <c r="CM320" s="86">
        <f>IF(Form_Responses1811121314[[#This Row],[Answer - B7-5]]="Yes / Sometimes",1,0)</f>
        <v>0</v>
      </c>
      <c r="CN320" s="86" t="str">
        <f>_xlfn.XLOOKUP(BB320,'Cleansing - Response'!$N:$N,'Cleansing - Response'!$O:$O,)</f>
        <v>No</v>
      </c>
      <c r="CO320" s="86">
        <f>IF(Form_Responses1811121314[[#This Row],[Answer - B7-6]]="Yes / Sometimes",1,0)</f>
        <v>0</v>
      </c>
      <c r="CP320" s="87" t="str">
        <f>IF(COUNTIF(Form_Responses1811121314[[#This Row],[Answer - B7-1]:[Answer - B7-6]], "Yes / Sometimes") &gt; 4, "More than 4 times","Up to 4 times")</f>
        <v>Up to 4 times</v>
      </c>
      <c r="CQ320" s="152">
        <f>IF(Form_Responses1811121314[[#This Row],[Answer - B7 (Overall)]]="More than 4 times",1,0)</f>
        <v>0</v>
      </c>
    </row>
    <row r="321" spans="1:95" ht="13.2" hidden="1" x14ac:dyDescent="0.25">
      <c r="A321" s="82">
        <v>45574.384181782407</v>
      </c>
      <c r="B321" s="83" t="s">
        <v>894</v>
      </c>
      <c r="C321" s="84" t="s">
        <v>895</v>
      </c>
      <c r="D321" s="83">
        <v>100</v>
      </c>
      <c r="E321" s="83">
        <v>0.17</v>
      </c>
      <c r="F321" s="83" t="s">
        <v>114</v>
      </c>
      <c r="G321" s="83" t="s">
        <v>76</v>
      </c>
      <c r="H321" s="83" t="s">
        <v>846</v>
      </c>
      <c r="I321" s="83" t="s">
        <v>73</v>
      </c>
      <c r="J321" s="83" t="s">
        <v>64</v>
      </c>
      <c r="K321" s="83" t="s">
        <v>64</v>
      </c>
      <c r="L321" s="83" t="s">
        <v>64</v>
      </c>
      <c r="M321" s="83" t="s">
        <v>84</v>
      </c>
      <c r="N321" s="83" t="s">
        <v>64</v>
      </c>
      <c r="O321" s="83" t="s">
        <v>64</v>
      </c>
      <c r="P321" s="83" t="s">
        <v>64</v>
      </c>
      <c r="Q321" s="83" t="s">
        <v>64</v>
      </c>
      <c r="R321" s="83" t="s">
        <v>64</v>
      </c>
      <c r="S321" s="83" t="s">
        <v>64</v>
      </c>
      <c r="T321" s="83" t="s">
        <v>64</v>
      </c>
      <c r="U321" s="83" t="s">
        <v>78</v>
      </c>
      <c r="V321" s="83" t="s">
        <v>64</v>
      </c>
      <c r="W321" s="83" t="s">
        <v>64</v>
      </c>
      <c r="X321" s="83" t="s">
        <v>64</v>
      </c>
      <c r="Y321" s="83" t="s">
        <v>64</v>
      </c>
      <c r="Z321" s="83" t="s">
        <v>66</v>
      </c>
      <c r="AA321" s="83" t="s">
        <v>66</v>
      </c>
      <c r="AB321" s="83" t="s">
        <v>66</v>
      </c>
      <c r="AC321" s="83" t="s">
        <v>65</v>
      </c>
      <c r="AD321" s="83" t="s">
        <v>66</v>
      </c>
      <c r="AE321" s="83" t="s">
        <v>66</v>
      </c>
      <c r="AF321" s="83" t="s">
        <v>66</v>
      </c>
      <c r="AG321" s="83" t="s">
        <v>66</v>
      </c>
      <c r="AH321" s="83" t="s">
        <v>65</v>
      </c>
      <c r="AI321" s="83" t="s">
        <v>79</v>
      </c>
      <c r="AJ321" s="83" t="s">
        <v>66</v>
      </c>
      <c r="AK321" s="83" t="s">
        <v>66</v>
      </c>
      <c r="AL321" s="83" t="s">
        <v>66</v>
      </c>
      <c r="AM321" s="83" t="s">
        <v>65</v>
      </c>
      <c r="AN321" s="83" t="s">
        <v>66</v>
      </c>
      <c r="AO321" s="83" t="s">
        <v>66</v>
      </c>
      <c r="AP321" s="83" t="s">
        <v>85</v>
      </c>
      <c r="AQ321" s="83" t="s">
        <v>85</v>
      </c>
      <c r="AR321" s="83" t="s">
        <v>86</v>
      </c>
      <c r="AS321" s="83" t="s">
        <v>115</v>
      </c>
      <c r="AT321" s="83" t="s">
        <v>69</v>
      </c>
      <c r="AU321" s="83" t="s">
        <v>80</v>
      </c>
      <c r="AV321" s="83" t="s">
        <v>71</v>
      </c>
      <c r="AW321" s="83" t="s">
        <v>73</v>
      </c>
      <c r="AX321" s="83" t="s">
        <v>73</v>
      </c>
      <c r="AY321" s="83" t="s">
        <v>72</v>
      </c>
      <c r="AZ321" s="83" t="s">
        <v>72</v>
      </c>
      <c r="BA321" s="83" t="s">
        <v>73</v>
      </c>
      <c r="BB321" s="83" t="s">
        <v>73</v>
      </c>
      <c r="BC321" s="83" t="s">
        <v>73</v>
      </c>
      <c r="BD321" s="83"/>
      <c r="BE321" s="83" t="s">
        <v>73</v>
      </c>
      <c r="BF321" s="83"/>
      <c r="BG321" s="87" t="s">
        <v>846</v>
      </c>
      <c r="BH321" s="87" t="s">
        <v>114</v>
      </c>
      <c r="BI321" s="76" t="s">
        <v>1415</v>
      </c>
      <c r="BJ321">
        <f t="shared" si="12"/>
        <v>14</v>
      </c>
      <c r="BK321" s="87">
        <f t="shared" si="13"/>
        <v>51</v>
      </c>
      <c r="BL321" s="87"/>
      <c r="BM321" s="86" t="str">
        <f>_xlfn.XLOOKUP(Form_Responses1811121314[[#This Row],[Sekolah School (Cleansed)]],'Quality Check'!$B$11:$B$14,'Quality Check'!$C$11:$C$14,)</f>
        <v>Urban</v>
      </c>
      <c r="BN321" s="86" t="str">
        <f>_xlfn.XLOOKUP(Form_Responses1811121314[[#This Row],[Sekolah School (Cleansed)]],'Quality Check'!$B$11:$B$14,'Quality Check'!$D$11:$D$14,)</f>
        <v>Controlled Group (CG)</v>
      </c>
      <c r="BO321" s="87" t="str">
        <f>_xlfn.XLOOKUP(AS321,'Cleansing - Toothpaste Brand'!A:A,'Cleansing - Toothpaste Brand'!B:B,)</f>
        <v>Darlie</v>
      </c>
      <c r="BP321" s="87"/>
      <c r="BQ32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21" s="86" t="str">
        <f>_xlfn.XLOOKUP(AP321,'Cleansing - Response'!E:E,'Cleansing - Response'!F:F,)</f>
        <v>2 days and more</v>
      </c>
      <c r="BS321" s="86">
        <f>IF(Form_Responses1811121314[[#This Row],[Answer - B1]]="2 days and more",1,0)</f>
        <v>1</v>
      </c>
      <c r="BT321" s="86" t="str">
        <f>_xlfn.XLOOKUP(AQ321,'Cleansing - Response'!E:E,'Cleansing - Response'!F:F,)</f>
        <v>2 days and more</v>
      </c>
      <c r="BU321" s="86">
        <f>IF(Form_Responses1811121314[[#This Row],[Answer - B2]]="2 days and more",1,0)</f>
        <v>1</v>
      </c>
      <c r="BV321" s="86" t="str">
        <f t="shared" si="14"/>
        <v>Ya / Yes</v>
      </c>
      <c r="BW321" s="86">
        <f>IF(Form_Responses1811121314[[#This Row],[Answer - B3]]="Ya / Yes",1,0)</f>
        <v>1</v>
      </c>
      <c r="BX321" s="86" t="str">
        <f>_xlfn.XLOOKUP(AT321,'Cleansing - Response'!E:E,'Cleansing - Response'!F:F,)</f>
        <v>Rarely / Sometimes</v>
      </c>
      <c r="BY321" s="86">
        <f>IF(Form_Responses1811121314[[#This Row],[Answer - B4]]="Always",1,0)</f>
        <v>0</v>
      </c>
      <c r="BZ321" s="86" t="str">
        <f>_xlfn.XLOOKUP(AU321,'Cleansing - Response'!H:H,'Cleansing - Response'!I:I,)</f>
        <v>Using dental floss at least once</v>
      </c>
      <c r="CA321" s="86">
        <f>IF(Form_Responses1811121314[[#This Row],[Answer - B5]]="Sometimes / When in need",2,IF(Form_Responses1811121314[[#This Row],[Answer - B5]]="Using dental floss at least once",1,0))</f>
        <v>1</v>
      </c>
      <c r="CB321" s="86" t="str">
        <f>_xlfn.XLOOKUP(AV321,'Cleansing - Response'!K:K,'Cleansing - Response'!L:L,)</f>
        <v>Up to 1 time a day</v>
      </c>
      <c r="CC321" s="86">
        <f>IF(Form_Responses1811121314[[#This Row],[Answer - B6]]="More than 1 time a day",1,0)</f>
        <v>0</v>
      </c>
      <c r="CD321" s="86" t="str">
        <f>_xlfn.XLOOKUP(AW321,'Cleansing - Response'!$N:$N,'Cleansing - Response'!$O:$O,)</f>
        <v>No</v>
      </c>
      <c r="CE321" s="86">
        <f>IF(Form_Responses1811121314[[#This Row],[Answer - B7-1]]="Yes / Sometimes",1,0)</f>
        <v>0</v>
      </c>
      <c r="CF321" s="86" t="str">
        <f>_xlfn.XLOOKUP(AX321,'Cleansing - Response'!$N:$N,'Cleansing - Response'!$O:$O,)</f>
        <v>No</v>
      </c>
      <c r="CG321" s="86">
        <f>IF(Form_Responses1811121314[[#This Row],[Answer - B7-2]]="Yes / Sometimes",1,0)</f>
        <v>0</v>
      </c>
      <c r="CH321" s="86" t="str">
        <f>_xlfn.XLOOKUP(AY321,'Cleansing - Response'!$N:$N,'Cleansing - Response'!$O:$O,)</f>
        <v>Yes / Sometimes</v>
      </c>
      <c r="CI321" s="86">
        <f>IF(Form_Responses1811121314[[#This Row],[Answer - B7-3]]="Yes / Sometimes",1,0)</f>
        <v>1</v>
      </c>
      <c r="CJ321" s="86" t="str">
        <f>_xlfn.XLOOKUP(AZ321,'Cleansing - Response'!$N:$N,'Cleansing - Response'!$O:$O,)</f>
        <v>Yes / Sometimes</v>
      </c>
      <c r="CK321" s="86">
        <f>IF(Form_Responses1811121314[[#This Row],[Answer - B7-4]]="Yes / Sometimes",1,0)</f>
        <v>1</v>
      </c>
      <c r="CL321" s="86" t="str">
        <f>_xlfn.XLOOKUP(BA321,'Cleansing - Response'!$N:$N,'Cleansing - Response'!$O:$O,)</f>
        <v>No</v>
      </c>
      <c r="CM321" s="86">
        <f>IF(Form_Responses1811121314[[#This Row],[Answer - B7-5]]="Yes / Sometimes",1,0)</f>
        <v>0</v>
      </c>
      <c r="CN321" s="86" t="str">
        <f>_xlfn.XLOOKUP(BB321,'Cleansing - Response'!$N:$N,'Cleansing - Response'!$O:$O,)</f>
        <v>No</v>
      </c>
      <c r="CO321" s="86">
        <f>IF(Form_Responses1811121314[[#This Row],[Answer - B7-6]]="Yes / Sometimes",1,0)</f>
        <v>0</v>
      </c>
      <c r="CP321" s="87" t="str">
        <f>IF(COUNTIF(Form_Responses1811121314[[#This Row],[Answer - B7-1]:[Answer - B7-6]], "Yes / Sometimes") &gt; 4, "More than 4 times","Up to 4 times")</f>
        <v>Up to 4 times</v>
      </c>
      <c r="CQ321" s="152">
        <f>IF(Form_Responses1811121314[[#This Row],[Answer - B7 (Overall)]]="More than 4 times",1,0)</f>
        <v>0</v>
      </c>
    </row>
    <row r="322" spans="1:95" ht="13.2" hidden="1" x14ac:dyDescent="0.25">
      <c r="A322" s="82">
        <v>45574.385977650461</v>
      </c>
      <c r="B322" s="83" t="s">
        <v>896</v>
      </c>
      <c r="C322" s="84" t="s">
        <v>897</v>
      </c>
      <c r="D322" s="83">
        <v>10.7</v>
      </c>
      <c r="E322" s="83">
        <v>0.04</v>
      </c>
      <c r="F322" s="83" t="s">
        <v>423</v>
      </c>
      <c r="G322" s="83" t="s">
        <v>76</v>
      </c>
      <c r="H322" s="83" t="s">
        <v>846</v>
      </c>
      <c r="I322" s="83" t="s">
        <v>63</v>
      </c>
      <c r="J322" s="83" t="s">
        <v>64</v>
      </c>
      <c r="K322" s="83" t="s">
        <v>84</v>
      </c>
      <c r="L322" s="83" t="s">
        <v>64</v>
      </c>
      <c r="M322" s="83" t="s">
        <v>78</v>
      </c>
      <c r="N322" s="83" t="s">
        <v>64</v>
      </c>
      <c r="O322" s="83" t="s">
        <v>64</v>
      </c>
      <c r="P322" s="83" t="s">
        <v>84</v>
      </c>
      <c r="Q322" s="83" t="s">
        <v>64</v>
      </c>
      <c r="R322" s="83" t="s">
        <v>64</v>
      </c>
      <c r="S322" s="83" t="s">
        <v>64</v>
      </c>
      <c r="T322" s="83" t="s">
        <v>64</v>
      </c>
      <c r="U322" s="83" t="s">
        <v>84</v>
      </c>
      <c r="V322" s="83" t="s">
        <v>64</v>
      </c>
      <c r="W322" s="83" t="s">
        <v>84</v>
      </c>
      <c r="X322" s="83" t="s">
        <v>64</v>
      </c>
      <c r="Y322" s="83" t="s">
        <v>64</v>
      </c>
      <c r="Z322" s="83" t="s">
        <v>66</v>
      </c>
      <c r="AA322" s="83" t="s">
        <v>66</v>
      </c>
      <c r="AB322" s="83" t="s">
        <v>66</v>
      </c>
      <c r="AC322" s="83" t="s">
        <v>66</v>
      </c>
      <c r="AD322" s="83" t="s">
        <v>66</v>
      </c>
      <c r="AE322" s="83" t="s">
        <v>66</v>
      </c>
      <c r="AF322" s="83" t="s">
        <v>66</v>
      </c>
      <c r="AG322" s="83" t="s">
        <v>66</v>
      </c>
      <c r="AH322" s="83" t="s">
        <v>66</v>
      </c>
      <c r="AI322" s="83" t="s">
        <v>79</v>
      </c>
      <c r="AJ322" s="83" t="s">
        <v>66</v>
      </c>
      <c r="AK322" s="83" t="s">
        <v>66</v>
      </c>
      <c r="AL322" s="83" t="s">
        <v>66</v>
      </c>
      <c r="AM322" s="83" t="s">
        <v>66</v>
      </c>
      <c r="AN322" s="83" t="s">
        <v>66</v>
      </c>
      <c r="AO322" s="83" t="s">
        <v>66</v>
      </c>
      <c r="AP322" s="83" t="s">
        <v>67</v>
      </c>
      <c r="AQ322" s="83" t="s">
        <v>67</v>
      </c>
      <c r="AR322" s="83" t="s">
        <v>86</v>
      </c>
      <c r="AS322" s="83" t="s">
        <v>68</v>
      </c>
      <c r="AT322" s="83" t="s">
        <v>69</v>
      </c>
      <c r="AU322" s="83" t="s">
        <v>93</v>
      </c>
      <c r="AV322" s="83" t="s">
        <v>71</v>
      </c>
      <c r="AW322" s="83" t="s">
        <v>72</v>
      </c>
      <c r="AX322" s="83" t="s">
        <v>73</v>
      </c>
      <c r="AY322" s="83" t="s">
        <v>63</v>
      </c>
      <c r="AZ322" s="83" t="s">
        <v>73</v>
      </c>
      <c r="BA322" s="83" t="s">
        <v>63</v>
      </c>
      <c r="BB322" s="83" t="s">
        <v>73</v>
      </c>
      <c r="BC322" s="83" t="s">
        <v>73</v>
      </c>
      <c r="BD322" s="83"/>
      <c r="BE322" s="83" t="s">
        <v>73</v>
      </c>
      <c r="BF322" s="83"/>
      <c r="BG322" s="87" t="s">
        <v>846</v>
      </c>
      <c r="BH322" s="86" t="s">
        <v>60</v>
      </c>
      <c r="BI322" s="76" t="s">
        <v>1414</v>
      </c>
      <c r="BJ322">
        <f t="shared" ref="BJ322:BJ385" si="15">SUM(IF(J322="Betul / True",1,IF(J322="Salah / False",0,IF(J322="Tidak tahu / Dont Know",0,"PLEASE CHECK"))),IF(K322="Betul / True",1,IF(K322="Salah / False",0,IF(K322="Tidak tahu / Dont Know",0,"PLEASE CHECK"))),IF(L322="Betul / True",1,IF(L322="Salah / False",0,IF(L322="Tidak tahu / Dont Know",0,"PLEASE CHECK"))),IF(M322="Betul / True",0,IF(M322="Salah / False",1,IF(M322="Tidak tahu / Dont Know",0,"PLEASE CHECK"))),IF(N322="Betul / True",1,IF(N322="Salah / False",0,IF(N322="Tidak tahu / Dont Know",0,"PLEASE CHECK"))),IF(O322="Betul / True",1,IF(O322="Salah / False",0,IF(O322="Tidak tahu / Dont Know",0,"PLEASE CHECK"))),IF(P322="Betul / True",1,IF(P322="Salah / False",0,IF(P322="Tidak tahu / Dont Know",0,"PLEASE CHECK"))),IF(Q322="Betul / True",1,IF(Q322="Salah / False",0,IF(Q322="Tidak tahu / Dont Know",0,"PLEASE CHECK"))),IF(R322="Betul / True",1,IF(R322="Salah / False",0,IF(R322="Tidak tahu / Dont Know",0,"PLEASE CHECK"))),IF(S322="Betul / True",1,IF(S322="Salah / False",0,IF(S322="Tidak tahu / Dont Know",0,"PLEASE CHECK"))),IF(T322="Betul / True",1,IF(T322="Salah / False",0,IF(T322="Tidak tahu / Dont Know",0,"PLEASE CHECK"))),IF(U322="Betul / True",1,IF(U322="Salah / False",0,IF(U322="Tidak tahu / Dont Know",0,"PLEASE CHECK"))),IF(V322="Betul / True",1,IF(V322="Salah / False",0,IF(V322="Tidak tahu / Dont Know",0,"PLEASE CHECK"))),IF(W322="Betul / True",1,IF(W322="Salah / False",0,IF(W322="Tidak tahu / Dont Know",0,"PLEASE CHECK"))),IF(X322="Betul / True",1,IF(X322="Salah / False",0,IF(X322="Tidak tahu / Dont Know",0,"PLEASE CHECK"))),IF(Y322="Betul / True",1,IF(Y322="Salah / False",0,IF(Y322="Tidak tahu / Dont Know",0,"PLEASE CHECK"))))</f>
        <v>12</v>
      </c>
      <c r="BK322" s="87">
        <f t="shared" ref="BK322:BK385" si="16">SUM(IF(Z322="Sangat setuju / Strongly agree",4,IF(Z322="Setuju / Slightly agree",3,IF(Z322="Tidak setuju / Slightly disagree",2,IF(Z322="Sangat tidak setuju / Strongly disagree",1,"PLEASECHECK")))),IF(AA322="Sangat setuju / Strongly agree",4,IF(AA322="Setuju / Slightly agree",3,IF(AA322="Tidak setuju / Slightly disagree",2,IF(AA322="Sangat tidak setuju / Strongly disagree",1,"PLEASECHECK")))),IF(AB322="Sangat setuju / Strongly agree",4,IF(AB322="Setuju / Slightly agree",3,IF(AB322="Tidak setuju / Slightly disagree",2,IF(AB322="Sangat tidak setuju / Strongly disagree",1,"PLEASECHECK")))),IF(AC322="Sangat setuju / Strongly agree",4,IF(AC322="Setuju / Slightly agree",3,IF(AC322="Tidak setuju / Slightly disagree",2,IF(AC322="Sangat tidak setuju / Strongly disagree",1,"PLEASECHECK")))),IF(AD322="Sangat setuju / Strongly agree",4,IF(AD322="Setuju / Slightly agree",3,IF(AD322="Tidak setuju / Slightly disagree",2,IF(AD322="Sangat tidak setuju / Strongly disagree",1,"PLEASECHECK")))),IF(AE322="Sangat setuju / Strongly agree",4,IF(AE322="Setuju / Slightly agree",3,IF(AE322="Tidak setuju / Slightly disagree",2,IF(AE322="Sangat tidak setuju / Strongly disagree",1,"PLEASECHECK")))),IF(AF322="Sangat setuju / Strongly agree",4,IF(AF322="Setuju / Slightly agree",3,IF(AF322="Tidak setuju / Slightly disagree",2,IF(AF322="Sangat tidak setuju / Strongly disagree",1,"PLEASECHECK")))),IF(AG322="Sangat setuju / Strongly agree",4,IF(AG322="Setuju / Slightly agree",3,IF(AG322="Tidak setuju / Slightly disagree",2,IF(AG322="Sangat tidak setuju / Strongly disagree",2,"PLEASECHECK")))),IF(AH322="Sangat setuju / Strongly agree",4,IF(AH322="Setuju / Slightly agree",3,IF(AH322="Tidak setuju / Slightly disagree",2,IF(AH322="Sangat tidak setuju / Strongly disagree",2,"PLEASECHECK")))),IF(AI322="Sangat setuju / Strongly agree",1,IF(AI322="Setuju / Slightly agree",2,IF(AI322="Tidak setuju / Slightly disagree",3,IF(AI322="Sangat tidak setuju / Strongly disagree",4,"PLEASECHECK")))),IF(AJ322="Sangat setuju / Strongly agree",4,IF(AJ322="Setuju / Slightly agree",3,IF(AJ322="Tidak setuju / Slightly disagree",2,IF(AJ322="Sangat tidak setuju / Strongly disagree",3,"PLEASECHECK")))),IF(AK322="Sangat setuju / Strongly agree",4,IF(AK322="Setuju / Slightly agree",3,IF(AK322="Tidak setuju / Slightly disagree",2,IF(AK322="Sangat tidak setuju / Strongly disagree",3,"PLEASECHECK")))),IF(AL322="Sangat setuju / Strongly agree",4,IF(AL322="Setuju / Slightly agree",3,IF(AL322="Tidak setuju / Slightly disagree",2,IF(AL322="Sangat tidak setuju / Strongly disagree",3,"PLEASECHECK")))),IF(AM322="Sangat setuju / Strongly agree",4,IF(AM322="Setuju / Slightly agree",3,IF(AM322="Tidak setuju / Slightly disagree",2,IF(AM322="Sangat tidak setuju / Strongly disagree",3,"PLEASECHECK")))),IF(AN322="Sangat setuju / Strongly agree",4,IF(AN322="Setuju / Slightly agree",3,IF(AN322="Tidak setuju / Slightly disagree",2,IF(AN322="Sangat tidak setuju / Strongly disagree",4,"PLEASECHECK")))),IF(AO322="Sangat setuju / Strongly agree",4,IF(AO322="Setuju / Slightly agree",3,IF(AO322="Tidak setuju / Slightly disagree",2,IF(AO322="Sangat tidak setuju / Strongly disagree",4,"PLEASECHECK")))))</f>
        <v>48</v>
      </c>
      <c r="BL322" s="87"/>
      <c r="BM322" s="86" t="str">
        <f>_xlfn.XLOOKUP(Form_Responses1811121314[[#This Row],[Sekolah School (Cleansed)]],'Quality Check'!$B$11:$B$14,'Quality Check'!$C$11:$C$14,)</f>
        <v>Urban</v>
      </c>
      <c r="BN322" s="86" t="str">
        <f>_xlfn.XLOOKUP(Form_Responses1811121314[[#This Row],[Sekolah School (Cleansed)]],'Quality Check'!$B$11:$B$14,'Quality Check'!$D$11:$D$14,)</f>
        <v>Controlled Group (CG)</v>
      </c>
      <c r="BO322" s="87" t="str">
        <f>_xlfn.XLOOKUP(AS322,'Cleansing - Toothpaste Brand'!A:A,'Cleansing - Toothpaste Brand'!B:B,)</f>
        <v>Colgate</v>
      </c>
      <c r="BP322" s="87"/>
      <c r="BQ32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22" s="86" t="str">
        <f>_xlfn.XLOOKUP(AP322,'Cleansing - Response'!E:E,'Cleansing - Response'!F:F,)</f>
        <v>2 days and more</v>
      </c>
      <c r="BS322" s="86">
        <f>IF(Form_Responses1811121314[[#This Row],[Answer - B1]]="2 days and more",1,0)</f>
        <v>1</v>
      </c>
      <c r="BT322" s="86" t="str">
        <f>_xlfn.XLOOKUP(AQ322,'Cleansing - Response'!E:E,'Cleansing - Response'!F:F,)</f>
        <v>2 days and more</v>
      </c>
      <c r="BU322" s="86">
        <f>IF(Form_Responses1811121314[[#This Row],[Answer - B2]]="2 days and more",1,0)</f>
        <v>1</v>
      </c>
      <c r="BV322" s="86" t="str">
        <f t="shared" ref="BV322:BV385" si="17">IF(OR(AR322="Ya / Yes",AR322="Tidak / No"),AR322,IF(BQ322="Flouride-based","Ya / Yes","Tidak / No"))</f>
        <v>Ya / Yes</v>
      </c>
      <c r="BW322" s="86">
        <f>IF(Form_Responses1811121314[[#This Row],[Answer - B3]]="Ya / Yes",1,0)</f>
        <v>1</v>
      </c>
      <c r="BX322" s="86" t="str">
        <f>_xlfn.XLOOKUP(AT322,'Cleansing - Response'!E:E,'Cleansing - Response'!F:F,)</f>
        <v>Rarely / Sometimes</v>
      </c>
      <c r="BY322" s="86">
        <f>IF(Form_Responses1811121314[[#This Row],[Answer - B4]]="Always",1,0)</f>
        <v>0</v>
      </c>
      <c r="BZ322" s="86" t="str">
        <f>_xlfn.XLOOKUP(AU322,'Cleansing - Response'!H:H,'Cleansing - Response'!I:I,)</f>
        <v>Not using dental floss</v>
      </c>
      <c r="CA322" s="86">
        <f>IF(Form_Responses1811121314[[#This Row],[Answer - B5]]="Sometimes / When in need",2,IF(Form_Responses1811121314[[#This Row],[Answer - B5]]="Using dental floss at least once",1,0))</f>
        <v>0</v>
      </c>
      <c r="CB322" s="86" t="str">
        <f>_xlfn.XLOOKUP(AV322,'Cleansing - Response'!K:K,'Cleansing - Response'!L:L,)</f>
        <v>Up to 1 time a day</v>
      </c>
      <c r="CC322" s="86">
        <f>IF(Form_Responses1811121314[[#This Row],[Answer - B6]]="More than 1 time a day",1,0)</f>
        <v>0</v>
      </c>
      <c r="CD322" s="86" t="str">
        <f>_xlfn.XLOOKUP(AW322,'Cleansing - Response'!$N:$N,'Cleansing - Response'!$O:$O,)</f>
        <v>Yes / Sometimes</v>
      </c>
      <c r="CE322" s="86">
        <f>IF(Form_Responses1811121314[[#This Row],[Answer - B7-1]]="Yes / Sometimes",1,0)</f>
        <v>1</v>
      </c>
      <c r="CF322" s="86" t="str">
        <f>_xlfn.XLOOKUP(AX322,'Cleansing - Response'!$N:$N,'Cleansing - Response'!$O:$O,)</f>
        <v>No</v>
      </c>
      <c r="CG322" s="86">
        <f>IF(Form_Responses1811121314[[#This Row],[Answer - B7-2]]="Yes / Sometimes",1,0)</f>
        <v>0</v>
      </c>
      <c r="CH322" s="86" t="str">
        <f>_xlfn.XLOOKUP(AY322,'Cleansing - Response'!$N:$N,'Cleansing - Response'!$O:$O,)</f>
        <v>Yes / Sometimes</v>
      </c>
      <c r="CI322" s="86">
        <f>IF(Form_Responses1811121314[[#This Row],[Answer - B7-3]]="Yes / Sometimes",1,0)</f>
        <v>1</v>
      </c>
      <c r="CJ322" s="86" t="str">
        <f>_xlfn.XLOOKUP(AZ322,'Cleansing - Response'!$N:$N,'Cleansing - Response'!$O:$O,)</f>
        <v>No</v>
      </c>
      <c r="CK322" s="86">
        <f>IF(Form_Responses1811121314[[#This Row],[Answer - B7-4]]="Yes / Sometimes",1,0)</f>
        <v>0</v>
      </c>
      <c r="CL322" s="86" t="str">
        <f>_xlfn.XLOOKUP(BA322,'Cleansing - Response'!$N:$N,'Cleansing - Response'!$O:$O,)</f>
        <v>Yes / Sometimes</v>
      </c>
      <c r="CM322" s="86">
        <f>IF(Form_Responses1811121314[[#This Row],[Answer - B7-5]]="Yes / Sometimes",1,0)</f>
        <v>1</v>
      </c>
      <c r="CN322" s="86" t="str">
        <f>_xlfn.XLOOKUP(BB322,'Cleansing - Response'!$N:$N,'Cleansing - Response'!$O:$O,)</f>
        <v>No</v>
      </c>
      <c r="CO322" s="86">
        <f>IF(Form_Responses1811121314[[#This Row],[Answer - B7-6]]="Yes / Sometimes",1,0)</f>
        <v>0</v>
      </c>
      <c r="CP322" s="87" t="str">
        <f>IF(COUNTIF(Form_Responses1811121314[[#This Row],[Answer - B7-1]:[Answer - B7-6]], "Yes / Sometimes") &gt; 4, "More than 4 times","Up to 4 times")</f>
        <v>Up to 4 times</v>
      </c>
      <c r="CQ322" s="152">
        <f>IF(Form_Responses1811121314[[#This Row],[Answer - B7 (Overall)]]="More than 4 times",1,0)</f>
        <v>0</v>
      </c>
    </row>
    <row r="323" spans="1:95" ht="13.2" hidden="1" x14ac:dyDescent="0.25">
      <c r="A323" s="82">
        <v>45574.386781712965</v>
      </c>
      <c r="B323" s="83" t="s">
        <v>898</v>
      </c>
      <c r="C323" s="84" t="s">
        <v>899</v>
      </c>
      <c r="D323" s="83">
        <v>33.03</v>
      </c>
      <c r="E323" s="83">
        <v>0.2</v>
      </c>
      <c r="F323" s="83" t="s">
        <v>423</v>
      </c>
      <c r="G323" s="83" t="s">
        <v>76</v>
      </c>
      <c r="H323" s="83" t="s">
        <v>849</v>
      </c>
      <c r="I323" s="83" t="s">
        <v>63</v>
      </c>
      <c r="J323" s="83" t="s">
        <v>64</v>
      </c>
      <c r="K323" s="83" t="s">
        <v>84</v>
      </c>
      <c r="L323" s="83" t="s">
        <v>145</v>
      </c>
      <c r="M323" s="83" t="s">
        <v>84</v>
      </c>
      <c r="N323" s="83" t="s">
        <v>84</v>
      </c>
      <c r="O323" s="83" t="s">
        <v>64</v>
      </c>
      <c r="P323" s="83" t="s">
        <v>84</v>
      </c>
      <c r="Q323" s="83" t="s">
        <v>84</v>
      </c>
      <c r="R323" s="83" t="s">
        <v>64</v>
      </c>
      <c r="S323" s="83" t="s">
        <v>84</v>
      </c>
      <c r="T323" s="83" t="s">
        <v>64</v>
      </c>
      <c r="U323" s="83" t="s">
        <v>64</v>
      </c>
      <c r="V323" s="83" t="s">
        <v>64</v>
      </c>
      <c r="W323" s="83" t="s">
        <v>64</v>
      </c>
      <c r="X323" s="83" t="s">
        <v>84</v>
      </c>
      <c r="Y323" s="83" t="s">
        <v>64</v>
      </c>
      <c r="Z323" s="83" t="s">
        <v>65</v>
      </c>
      <c r="AA323" s="83" t="s">
        <v>65</v>
      </c>
      <c r="AB323" s="83" t="s">
        <v>65</v>
      </c>
      <c r="AC323" s="83" t="s">
        <v>65</v>
      </c>
      <c r="AD323" s="83" t="s">
        <v>66</v>
      </c>
      <c r="AE323" s="83" t="s">
        <v>65</v>
      </c>
      <c r="AF323" s="83" t="s">
        <v>65</v>
      </c>
      <c r="AG323" s="83" t="s">
        <v>66</v>
      </c>
      <c r="AH323" s="83" t="s">
        <v>66</v>
      </c>
      <c r="AI323" s="83" t="s">
        <v>79</v>
      </c>
      <c r="AJ323" s="83" t="s">
        <v>65</v>
      </c>
      <c r="AK323" s="83" t="s">
        <v>65</v>
      </c>
      <c r="AL323" s="83" t="s">
        <v>65</v>
      </c>
      <c r="AM323" s="83" t="s">
        <v>65</v>
      </c>
      <c r="AN323" s="83" t="s">
        <v>65</v>
      </c>
      <c r="AO323" s="83" t="s">
        <v>65</v>
      </c>
      <c r="AP323" s="83" t="s">
        <v>67</v>
      </c>
      <c r="AQ323" s="83" t="s">
        <v>67</v>
      </c>
      <c r="AR323" s="83" t="s">
        <v>86</v>
      </c>
      <c r="AS323" s="83" t="s">
        <v>81</v>
      </c>
      <c r="AT323" s="83" t="s">
        <v>69</v>
      </c>
      <c r="AU323" s="83" t="s">
        <v>93</v>
      </c>
      <c r="AV323" s="83" t="s">
        <v>71</v>
      </c>
      <c r="AW323" s="83" t="s">
        <v>73</v>
      </c>
      <c r="AX323" s="83" t="s">
        <v>73</v>
      </c>
      <c r="AY323" s="83" t="s">
        <v>73</v>
      </c>
      <c r="AZ323" s="83" t="s">
        <v>73</v>
      </c>
      <c r="BA323" s="83" t="s">
        <v>73</v>
      </c>
      <c r="BB323" s="83" t="s">
        <v>73</v>
      </c>
      <c r="BC323" s="83" t="s">
        <v>73</v>
      </c>
      <c r="BD323" s="83" t="s">
        <v>116</v>
      </c>
      <c r="BE323" s="83" t="s">
        <v>73</v>
      </c>
      <c r="BF323" s="83"/>
      <c r="BG323" s="87" t="s">
        <v>846</v>
      </c>
      <c r="BH323" s="86" t="s">
        <v>60</v>
      </c>
      <c r="BI323" s="76" t="s">
        <v>1414</v>
      </c>
      <c r="BJ323">
        <f t="shared" si="15"/>
        <v>8</v>
      </c>
      <c r="BK323" s="87">
        <f t="shared" si="16"/>
        <v>60</v>
      </c>
      <c r="BL323" s="87"/>
      <c r="BM323" s="86" t="str">
        <f>_xlfn.XLOOKUP(Form_Responses1811121314[[#This Row],[Sekolah School (Cleansed)]],'Quality Check'!$B$11:$B$14,'Quality Check'!$C$11:$C$14,)</f>
        <v>Urban</v>
      </c>
      <c r="BN323" s="86" t="str">
        <f>_xlfn.XLOOKUP(Form_Responses1811121314[[#This Row],[Sekolah School (Cleansed)]],'Quality Check'!$B$11:$B$14,'Quality Check'!$D$11:$D$14,)</f>
        <v>Controlled Group (CG)</v>
      </c>
      <c r="BO323" s="87" t="str">
        <f>_xlfn.XLOOKUP(AS323,'Cleansing - Toothpaste Brand'!A:A,'Cleansing - Toothpaste Brand'!B:B,)</f>
        <v>Colgate</v>
      </c>
      <c r="BP323" s="87"/>
      <c r="BQ32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23" s="86" t="str">
        <f>_xlfn.XLOOKUP(AP323,'Cleansing - Response'!E:E,'Cleansing - Response'!F:F,)</f>
        <v>2 days and more</v>
      </c>
      <c r="BS323" s="86">
        <f>IF(Form_Responses1811121314[[#This Row],[Answer - B1]]="2 days and more",1,0)</f>
        <v>1</v>
      </c>
      <c r="BT323" s="86" t="str">
        <f>_xlfn.XLOOKUP(AQ323,'Cleansing - Response'!E:E,'Cleansing - Response'!F:F,)</f>
        <v>2 days and more</v>
      </c>
      <c r="BU323" s="86">
        <f>IF(Form_Responses1811121314[[#This Row],[Answer - B2]]="2 days and more",1,0)</f>
        <v>1</v>
      </c>
      <c r="BV323" s="86" t="str">
        <f t="shared" si="17"/>
        <v>Ya / Yes</v>
      </c>
      <c r="BW323" s="86">
        <f>IF(Form_Responses1811121314[[#This Row],[Answer - B3]]="Ya / Yes",1,0)</f>
        <v>1</v>
      </c>
      <c r="BX323" s="86" t="str">
        <f>_xlfn.XLOOKUP(AT323,'Cleansing - Response'!E:E,'Cleansing - Response'!F:F,)</f>
        <v>Rarely / Sometimes</v>
      </c>
      <c r="BY323" s="86">
        <f>IF(Form_Responses1811121314[[#This Row],[Answer - B4]]="Always",1,0)</f>
        <v>0</v>
      </c>
      <c r="BZ323" s="86" t="str">
        <f>_xlfn.XLOOKUP(AU323,'Cleansing - Response'!H:H,'Cleansing - Response'!I:I,)</f>
        <v>Not using dental floss</v>
      </c>
      <c r="CA323" s="86">
        <f>IF(Form_Responses1811121314[[#This Row],[Answer - B5]]="Sometimes / When in need",2,IF(Form_Responses1811121314[[#This Row],[Answer - B5]]="Using dental floss at least once",1,0))</f>
        <v>0</v>
      </c>
      <c r="CB323" s="86" t="str">
        <f>_xlfn.XLOOKUP(AV323,'Cleansing - Response'!K:K,'Cleansing - Response'!L:L,)</f>
        <v>Up to 1 time a day</v>
      </c>
      <c r="CC323" s="86">
        <f>IF(Form_Responses1811121314[[#This Row],[Answer - B6]]="More than 1 time a day",1,0)</f>
        <v>0</v>
      </c>
      <c r="CD323" s="86" t="str">
        <f>_xlfn.XLOOKUP(AW323,'Cleansing - Response'!$N:$N,'Cleansing - Response'!$O:$O,)</f>
        <v>No</v>
      </c>
      <c r="CE323" s="86">
        <f>IF(Form_Responses1811121314[[#This Row],[Answer - B7-1]]="Yes / Sometimes",1,0)</f>
        <v>0</v>
      </c>
      <c r="CF323" s="86" t="str">
        <f>_xlfn.XLOOKUP(AX323,'Cleansing - Response'!$N:$N,'Cleansing - Response'!$O:$O,)</f>
        <v>No</v>
      </c>
      <c r="CG323" s="86">
        <f>IF(Form_Responses1811121314[[#This Row],[Answer - B7-2]]="Yes / Sometimes",1,0)</f>
        <v>0</v>
      </c>
      <c r="CH323" s="86" t="str">
        <f>_xlfn.XLOOKUP(AY323,'Cleansing - Response'!$N:$N,'Cleansing - Response'!$O:$O,)</f>
        <v>No</v>
      </c>
      <c r="CI323" s="86">
        <f>IF(Form_Responses1811121314[[#This Row],[Answer - B7-3]]="Yes / Sometimes",1,0)</f>
        <v>0</v>
      </c>
      <c r="CJ323" s="86" t="str">
        <f>_xlfn.XLOOKUP(AZ323,'Cleansing - Response'!$N:$N,'Cleansing - Response'!$O:$O,)</f>
        <v>No</v>
      </c>
      <c r="CK323" s="86">
        <f>IF(Form_Responses1811121314[[#This Row],[Answer - B7-4]]="Yes / Sometimes",1,0)</f>
        <v>0</v>
      </c>
      <c r="CL323" s="86" t="str">
        <f>_xlfn.XLOOKUP(BA323,'Cleansing - Response'!$N:$N,'Cleansing - Response'!$O:$O,)</f>
        <v>No</v>
      </c>
      <c r="CM323" s="86">
        <f>IF(Form_Responses1811121314[[#This Row],[Answer - B7-5]]="Yes / Sometimes",1,0)</f>
        <v>0</v>
      </c>
      <c r="CN323" s="86" t="str">
        <f>_xlfn.XLOOKUP(BB323,'Cleansing - Response'!$N:$N,'Cleansing - Response'!$O:$O,)</f>
        <v>No</v>
      </c>
      <c r="CO323" s="86">
        <f>IF(Form_Responses1811121314[[#This Row],[Answer - B7-6]]="Yes / Sometimes",1,0)</f>
        <v>0</v>
      </c>
      <c r="CP323" s="87" t="str">
        <f>IF(COUNTIF(Form_Responses1811121314[[#This Row],[Answer - B7-1]:[Answer - B7-6]], "Yes / Sometimes") &gt; 4, "More than 4 times","Up to 4 times")</f>
        <v>Up to 4 times</v>
      </c>
      <c r="CQ323" s="152">
        <f>IF(Form_Responses1811121314[[#This Row],[Answer - B7 (Overall)]]="More than 4 times",1,0)</f>
        <v>0</v>
      </c>
    </row>
    <row r="324" spans="1:95" ht="13.2" hidden="1" x14ac:dyDescent="0.25">
      <c r="A324" s="82">
        <v>45574.389683877314</v>
      </c>
      <c r="B324" s="83" t="s">
        <v>900</v>
      </c>
      <c r="C324" s="84" t="s">
        <v>901</v>
      </c>
      <c r="D324" s="83">
        <v>10.7</v>
      </c>
      <c r="E324" s="83">
        <v>0.08</v>
      </c>
      <c r="F324" s="83" t="s">
        <v>423</v>
      </c>
      <c r="G324" s="83" t="s">
        <v>76</v>
      </c>
      <c r="H324" s="83" t="s">
        <v>846</v>
      </c>
      <c r="I324" s="83" t="s">
        <v>63</v>
      </c>
      <c r="J324" s="83" t="s">
        <v>64</v>
      </c>
      <c r="K324" s="83" t="s">
        <v>64</v>
      </c>
      <c r="L324" s="83" t="s">
        <v>64</v>
      </c>
      <c r="M324" s="83" t="s">
        <v>84</v>
      </c>
      <c r="N324" s="83" t="s">
        <v>84</v>
      </c>
      <c r="O324" s="83" t="s">
        <v>64</v>
      </c>
      <c r="P324" s="83" t="s">
        <v>84</v>
      </c>
      <c r="Q324" s="83" t="s">
        <v>64</v>
      </c>
      <c r="R324" s="83" t="s">
        <v>64</v>
      </c>
      <c r="S324" s="83" t="s">
        <v>64</v>
      </c>
      <c r="T324" s="83" t="s">
        <v>78</v>
      </c>
      <c r="U324" s="83" t="s">
        <v>64</v>
      </c>
      <c r="V324" s="83" t="s">
        <v>64</v>
      </c>
      <c r="W324" s="83" t="s">
        <v>84</v>
      </c>
      <c r="X324" s="83" t="s">
        <v>64</v>
      </c>
      <c r="Y324" s="83" t="s">
        <v>64</v>
      </c>
      <c r="Z324" s="83" t="s">
        <v>66</v>
      </c>
      <c r="AA324" s="83" t="s">
        <v>66</v>
      </c>
      <c r="AB324" s="83" t="s">
        <v>66</v>
      </c>
      <c r="AC324" s="83" t="s">
        <v>66</v>
      </c>
      <c r="AD324" s="83" t="s">
        <v>66</v>
      </c>
      <c r="AE324" s="83" t="s">
        <v>66</v>
      </c>
      <c r="AF324" s="83" t="s">
        <v>79</v>
      </c>
      <c r="AG324" s="83" t="s">
        <v>65</v>
      </c>
      <c r="AH324" s="83" t="s">
        <v>66</v>
      </c>
      <c r="AI324" s="83" t="s">
        <v>79</v>
      </c>
      <c r="AJ324" s="83" t="s">
        <v>66</v>
      </c>
      <c r="AK324" s="83" t="s">
        <v>66</v>
      </c>
      <c r="AL324" s="83" t="s">
        <v>66</v>
      </c>
      <c r="AM324" s="83" t="s">
        <v>66</v>
      </c>
      <c r="AN324" s="83" t="s">
        <v>79</v>
      </c>
      <c r="AO324" s="83" t="s">
        <v>66</v>
      </c>
      <c r="AP324" s="83" t="s">
        <v>85</v>
      </c>
      <c r="AQ324" s="83" t="s">
        <v>67</v>
      </c>
      <c r="AR324" s="83" t="s">
        <v>86</v>
      </c>
      <c r="AS324" s="83" t="s">
        <v>68</v>
      </c>
      <c r="AT324" s="83" t="s">
        <v>69</v>
      </c>
      <c r="AU324" s="83" t="s">
        <v>93</v>
      </c>
      <c r="AV324" s="83" t="s">
        <v>132</v>
      </c>
      <c r="AW324" s="83" t="s">
        <v>72</v>
      </c>
      <c r="AX324" s="83" t="s">
        <v>73</v>
      </c>
      <c r="AY324" s="83" t="s">
        <v>72</v>
      </c>
      <c r="AZ324" s="83" t="s">
        <v>72</v>
      </c>
      <c r="BA324" s="83" t="s">
        <v>72</v>
      </c>
      <c r="BB324" s="83" t="s">
        <v>72</v>
      </c>
      <c r="BC324" s="83" t="s">
        <v>73</v>
      </c>
      <c r="BD324" s="83"/>
      <c r="BE324" s="83" t="s">
        <v>73</v>
      </c>
      <c r="BF324" s="83"/>
      <c r="BG324" s="87" t="s">
        <v>846</v>
      </c>
      <c r="BH324" s="86" t="s">
        <v>60</v>
      </c>
      <c r="BI324" s="76" t="s">
        <v>1414</v>
      </c>
      <c r="BJ324">
        <f t="shared" si="15"/>
        <v>11</v>
      </c>
      <c r="BK324" s="87">
        <f t="shared" si="16"/>
        <v>47</v>
      </c>
      <c r="BL324" s="87"/>
      <c r="BM324" s="86" t="str">
        <f>_xlfn.XLOOKUP(Form_Responses1811121314[[#This Row],[Sekolah School (Cleansed)]],'Quality Check'!$B$11:$B$14,'Quality Check'!$C$11:$C$14,)</f>
        <v>Urban</v>
      </c>
      <c r="BN324" s="86" t="str">
        <f>_xlfn.XLOOKUP(Form_Responses1811121314[[#This Row],[Sekolah School (Cleansed)]],'Quality Check'!$B$11:$B$14,'Quality Check'!$D$11:$D$14,)</f>
        <v>Controlled Group (CG)</v>
      </c>
      <c r="BO324" s="87" t="str">
        <f>_xlfn.XLOOKUP(AS324,'Cleansing - Toothpaste Brand'!A:A,'Cleansing - Toothpaste Brand'!B:B,)</f>
        <v>Colgate</v>
      </c>
      <c r="BP324" s="87"/>
      <c r="BQ32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24" s="86" t="str">
        <f>_xlfn.XLOOKUP(AP324,'Cleansing - Response'!E:E,'Cleansing - Response'!F:F,)</f>
        <v>2 days and more</v>
      </c>
      <c r="BS324" s="86">
        <f>IF(Form_Responses1811121314[[#This Row],[Answer - B1]]="2 days and more",1,0)</f>
        <v>1</v>
      </c>
      <c r="BT324" s="86" t="str">
        <f>_xlfn.XLOOKUP(AQ324,'Cleansing - Response'!E:E,'Cleansing - Response'!F:F,)</f>
        <v>2 days and more</v>
      </c>
      <c r="BU324" s="86">
        <f>IF(Form_Responses1811121314[[#This Row],[Answer - B2]]="2 days and more",1,0)</f>
        <v>1</v>
      </c>
      <c r="BV324" s="86" t="str">
        <f t="shared" si="17"/>
        <v>Ya / Yes</v>
      </c>
      <c r="BW324" s="86">
        <f>IF(Form_Responses1811121314[[#This Row],[Answer - B3]]="Ya / Yes",1,0)</f>
        <v>1</v>
      </c>
      <c r="BX324" s="86" t="str">
        <f>_xlfn.XLOOKUP(AT324,'Cleansing - Response'!E:E,'Cleansing - Response'!F:F,)</f>
        <v>Rarely / Sometimes</v>
      </c>
      <c r="BY324" s="86">
        <f>IF(Form_Responses1811121314[[#This Row],[Answer - B4]]="Always",1,0)</f>
        <v>0</v>
      </c>
      <c r="BZ324" s="86" t="str">
        <f>_xlfn.XLOOKUP(AU324,'Cleansing - Response'!H:H,'Cleansing - Response'!I:I,)</f>
        <v>Not using dental floss</v>
      </c>
      <c r="CA324" s="86">
        <f>IF(Form_Responses1811121314[[#This Row],[Answer - B5]]="Sometimes / When in need",2,IF(Form_Responses1811121314[[#This Row],[Answer - B5]]="Using dental floss at least once",1,0))</f>
        <v>0</v>
      </c>
      <c r="CB324" s="86" t="str">
        <f>_xlfn.XLOOKUP(AV324,'Cleansing - Response'!K:K,'Cleansing - Response'!L:L,)</f>
        <v>Up to 1 time a day</v>
      </c>
      <c r="CC324" s="86">
        <f>IF(Form_Responses1811121314[[#This Row],[Answer - B6]]="More than 1 time a day",1,0)</f>
        <v>0</v>
      </c>
      <c r="CD324" s="86" t="str">
        <f>_xlfn.XLOOKUP(AW324,'Cleansing - Response'!$N:$N,'Cleansing - Response'!$O:$O,)</f>
        <v>Yes / Sometimes</v>
      </c>
      <c r="CE324" s="86">
        <f>IF(Form_Responses1811121314[[#This Row],[Answer - B7-1]]="Yes / Sometimes",1,0)</f>
        <v>1</v>
      </c>
      <c r="CF324" s="86" t="str">
        <f>_xlfn.XLOOKUP(AX324,'Cleansing - Response'!$N:$N,'Cleansing - Response'!$O:$O,)</f>
        <v>No</v>
      </c>
      <c r="CG324" s="86">
        <f>IF(Form_Responses1811121314[[#This Row],[Answer - B7-2]]="Yes / Sometimes",1,0)</f>
        <v>0</v>
      </c>
      <c r="CH324" s="86" t="str">
        <f>_xlfn.XLOOKUP(AY324,'Cleansing - Response'!$N:$N,'Cleansing - Response'!$O:$O,)</f>
        <v>Yes / Sometimes</v>
      </c>
      <c r="CI324" s="86">
        <f>IF(Form_Responses1811121314[[#This Row],[Answer - B7-3]]="Yes / Sometimes",1,0)</f>
        <v>1</v>
      </c>
      <c r="CJ324" s="86" t="str">
        <f>_xlfn.XLOOKUP(AZ324,'Cleansing - Response'!$N:$N,'Cleansing - Response'!$O:$O,)</f>
        <v>Yes / Sometimes</v>
      </c>
      <c r="CK324" s="86">
        <f>IF(Form_Responses1811121314[[#This Row],[Answer - B7-4]]="Yes / Sometimes",1,0)</f>
        <v>1</v>
      </c>
      <c r="CL324" s="86" t="str">
        <f>_xlfn.XLOOKUP(BA324,'Cleansing - Response'!$N:$N,'Cleansing - Response'!$O:$O,)</f>
        <v>Yes / Sometimes</v>
      </c>
      <c r="CM324" s="86">
        <f>IF(Form_Responses1811121314[[#This Row],[Answer - B7-5]]="Yes / Sometimes",1,0)</f>
        <v>1</v>
      </c>
      <c r="CN324" s="86" t="str">
        <f>_xlfn.XLOOKUP(BB324,'Cleansing - Response'!$N:$N,'Cleansing - Response'!$O:$O,)</f>
        <v>Yes / Sometimes</v>
      </c>
      <c r="CO324" s="86">
        <f>IF(Form_Responses1811121314[[#This Row],[Answer - B7-6]]="Yes / Sometimes",1,0)</f>
        <v>1</v>
      </c>
      <c r="CP324" s="87" t="str">
        <f>IF(COUNTIF(Form_Responses1811121314[[#This Row],[Answer - B7-1]:[Answer - B7-6]], "Yes / Sometimes") &gt; 4, "More than 4 times","Up to 4 times")</f>
        <v>More than 4 times</v>
      </c>
      <c r="CQ324" s="152">
        <f>IF(Form_Responses1811121314[[#This Row],[Answer - B7 (Overall)]]="More than 4 times",1,0)</f>
        <v>1</v>
      </c>
    </row>
    <row r="325" spans="1:95" ht="13.2" hidden="1" x14ac:dyDescent="0.25">
      <c r="A325" s="82">
        <v>45574.391135775462</v>
      </c>
      <c r="B325" s="83" t="s">
        <v>902</v>
      </c>
      <c r="C325" s="84" t="s">
        <v>903</v>
      </c>
      <c r="D325" s="83">
        <v>6.25</v>
      </c>
      <c r="E325" s="83">
        <v>0.13</v>
      </c>
      <c r="F325" s="83" t="s">
        <v>423</v>
      </c>
      <c r="G325" s="83" t="s">
        <v>76</v>
      </c>
      <c r="H325" s="83" t="s">
        <v>857</v>
      </c>
      <c r="I325" s="83" t="s">
        <v>73</v>
      </c>
      <c r="J325" s="83" t="s">
        <v>64</v>
      </c>
      <c r="K325" s="83" t="s">
        <v>84</v>
      </c>
      <c r="L325" s="83" t="s">
        <v>64</v>
      </c>
      <c r="M325" s="83" t="s">
        <v>84</v>
      </c>
      <c r="N325" s="83" t="s">
        <v>84</v>
      </c>
      <c r="O325" s="83" t="s">
        <v>84</v>
      </c>
      <c r="P325" s="83" t="s">
        <v>84</v>
      </c>
      <c r="Q325" s="83" t="s">
        <v>64</v>
      </c>
      <c r="R325" s="83" t="s">
        <v>64</v>
      </c>
      <c r="S325" s="83" t="s">
        <v>64</v>
      </c>
      <c r="T325" s="83" t="s">
        <v>64</v>
      </c>
      <c r="U325" s="83" t="s">
        <v>64</v>
      </c>
      <c r="V325" s="83" t="s">
        <v>64</v>
      </c>
      <c r="W325" s="83" t="s">
        <v>84</v>
      </c>
      <c r="X325" s="83" t="s">
        <v>64</v>
      </c>
      <c r="Y325" s="83" t="s">
        <v>84</v>
      </c>
      <c r="Z325" s="83" t="s">
        <v>101</v>
      </c>
      <c r="AA325" s="83" t="s">
        <v>101</v>
      </c>
      <c r="AB325" s="83" t="s">
        <v>101</v>
      </c>
      <c r="AC325" s="83" t="s">
        <v>101</v>
      </c>
      <c r="AD325" s="83" t="s">
        <v>101</v>
      </c>
      <c r="AE325" s="83" t="s">
        <v>101</v>
      </c>
      <c r="AF325" s="83" t="s">
        <v>66</v>
      </c>
      <c r="AG325" s="83" t="s">
        <v>101</v>
      </c>
      <c r="AH325" s="83" t="s">
        <v>66</v>
      </c>
      <c r="AI325" s="83" t="s">
        <v>79</v>
      </c>
      <c r="AJ325" s="83" t="s">
        <v>101</v>
      </c>
      <c r="AK325" s="83" t="s">
        <v>101</v>
      </c>
      <c r="AL325" s="83" t="s">
        <v>66</v>
      </c>
      <c r="AM325" s="83" t="s">
        <v>101</v>
      </c>
      <c r="AN325" s="83" t="s">
        <v>66</v>
      </c>
      <c r="AO325" s="83" t="s">
        <v>66</v>
      </c>
      <c r="AP325" s="83" t="s">
        <v>85</v>
      </c>
      <c r="AQ325" s="83" t="s">
        <v>119</v>
      </c>
      <c r="AR325" s="83" t="s">
        <v>86</v>
      </c>
      <c r="AS325" s="83" t="s">
        <v>223</v>
      </c>
      <c r="AT325" s="83" t="s">
        <v>69</v>
      </c>
      <c r="AU325" s="83" t="s">
        <v>70</v>
      </c>
      <c r="AV325" s="83" t="s">
        <v>132</v>
      </c>
      <c r="AW325" s="83" t="s">
        <v>73</v>
      </c>
      <c r="AX325" s="83" t="s">
        <v>73</v>
      </c>
      <c r="AY325" s="83" t="s">
        <v>72</v>
      </c>
      <c r="AZ325" s="83" t="s">
        <v>72</v>
      </c>
      <c r="BA325" s="83" t="s">
        <v>73</v>
      </c>
      <c r="BB325" s="83" t="s">
        <v>73</v>
      </c>
      <c r="BC325" s="83" t="s">
        <v>73</v>
      </c>
      <c r="BD325" s="83"/>
      <c r="BE325" s="83" t="s">
        <v>73</v>
      </c>
      <c r="BF325" s="83"/>
      <c r="BG325" s="87" t="s">
        <v>846</v>
      </c>
      <c r="BH325" s="86" t="s">
        <v>60</v>
      </c>
      <c r="BI325" s="76" t="s">
        <v>1415</v>
      </c>
      <c r="BJ325">
        <f t="shared" si="15"/>
        <v>9</v>
      </c>
      <c r="BK325" s="87">
        <f t="shared" si="16"/>
        <v>35</v>
      </c>
      <c r="BL325" s="87"/>
      <c r="BM325" s="86" t="str">
        <f>_xlfn.XLOOKUP(Form_Responses1811121314[[#This Row],[Sekolah School (Cleansed)]],'Quality Check'!$B$11:$B$14,'Quality Check'!$C$11:$C$14,)</f>
        <v>Urban</v>
      </c>
      <c r="BN325" s="86" t="str">
        <f>_xlfn.XLOOKUP(Form_Responses1811121314[[#This Row],[Sekolah School (Cleansed)]],'Quality Check'!$B$11:$B$14,'Quality Check'!$D$11:$D$14,)</f>
        <v>Controlled Group (CG)</v>
      </c>
      <c r="BO325" s="87" t="str">
        <f>_xlfn.XLOOKUP(AS325,'Cleansing - Toothpaste Brand'!A:A,'Cleansing - Toothpaste Brand'!B:B,)</f>
        <v>Colgate</v>
      </c>
      <c r="BP325" s="87"/>
      <c r="BQ32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25" s="86" t="str">
        <f>_xlfn.XLOOKUP(AP325,'Cleansing - Response'!E:E,'Cleansing - Response'!F:F,)</f>
        <v>2 days and more</v>
      </c>
      <c r="BS325" s="86">
        <f>IF(Form_Responses1811121314[[#This Row],[Answer - B1]]="2 days and more",1,0)</f>
        <v>1</v>
      </c>
      <c r="BT325" s="86" t="str">
        <f>_xlfn.XLOOKUP(AQ325,'Cleansing - Response'!E:E,'Cleansing - Response'!F:F,)</f>
        <v>Less than 2 days</v>
      </c>
      <c r="BU325" s="86">
        <f>IF(Form_Responses1811121314[[#This Row],[Answer - B2]]="2 days and more",1,0)</f>
        <v>0</v>
      </c>
      <c r="BV325" s="86" t="str">
        <f t="shared" si="17"/>
        <v>Ya / Yes</v>
      </c>
      <c r="BW325" s="86">
        <f>IF(Form_Responses1811121314[[#This Row],[Answer - B3]]="Ya / Yes",1,0)</f>
        <v>1</v>
      </c>
      <c r="BX325" s="86" t="str">
        <f>_xlfn.XLOOKUP(AT325,'Cleansing - Response'!E:E,'Cleansing - Response'!F:F,)</f>
        <v>Rarely / Sometimes</v>
      </c>
      <c r="BY325" s="86">
        <f>IF(Form_Responses1811121314[[#This Row],[Answer - B4]]="Always",1,0)</f>
        <v>0</v>
      </c>
      <c r="BZ325" s="86" t="str">
        <f>_xlfn.XLOOKUP(AU325,'Cleansing - Response'!H:H,'Cleansing - Response'!I:I,)</f>
        <v>Sometimes / When in need</v>
      </c>
      <c r="CA325" s="86">
        <f>IF(Form_Responses1811121314[[#This Row],[Answer - B5]]="Sometimes / When in need",2,IF(Form_Responses1811121314[[#This Row],[Answer - B5]]="Using dental floss at least once",1,0))</f>
        <v>2</v>
      </c>
      <c r="CB325" s="86" t="str">
        <f>_xlfn.XLOOKUP(AV325,'Cleansing - Response'!K:K,'Cleansing - Response'!L:L,)</f>
        <v>Up to 1 time a day</v>
      </c>
      <c r="CC325" s="86">
        <f>IF(Form_Responses1811121314[[#This Row],[Answer - B6]]="More than 1 time a day",1,0)</f>
        <v>0</v>
      </c>
      <c r="CD325" s="86" t="str">
        <f>_xlfn.XLOOKUP(AW325,'Cleansing - Response'!$N:$N,'Cleansing - Response'!$O:$O,)</f>
        <v>No</v>
      </c>
      <c r="CE325" s="86">
        <f>IF(Form_Responses1811121314[[#This Row],[Answer - B7-1]]="Yes / Sometimes",1,0)</f>
        <v>0</v>
      </c>
      <c r="CF325" s="86" t="str">
        <f>_xlfn.XLOOKUP(AX325,'Cleansing - Response'!$N:$N,'Cleansing - Response'!$O:$O,)</f>
        <v>No</v>
      </c>
      <c r="CG325" s="86">
        <f>IF(Form_Responses1811121314[[#This Row],[Answer - B7-2]]="Yes / Sometimes",1,0)</f>
        <v>0</v>
      </c>
      <c r="CH325" s="86" t="str">
        <f>_xlfn.XLOOKUP(AY325,'Cleansing - Response'!$N:$N,'Cleansing - Response'!$O:$O,)</f>
        <v>Yes / Sometimes</v>
      </c>
      <c r="CI325" s="86">
        <f>IF(Form_Responses1811121314[[#This Row],[Answer - B7-3]]="Yes / Sometimes",1,0)</f>
        <v>1</v>
      </c>
      <c r="CJ325" s="86" t="str">
        <f>_xlfn.XLOOKUP(AZ325,'Cleansing - Response'!$N:$N,'Cleansing - Response'!$O:$O,)</f>
        <v>Yes / Sometimes</v>
      </c>
      <c r="CK325" s="86">
        <f>IF(Form_Responses1811121314[[#This Row],[Answer - B7-4]]="Yes / Sometimes",1,0)</f>
        <v>1</v>
      </c>
      <c r="CL325" s="86" t="str">
        <f>_xlfn.XLOOKUP(BA325,'Cleansing - Response'!$N:$N,'Cleansing - Response'!$O:$O,)</f>
        <v>No</v>
      </c>
      <c r="CM325" s="86">
        <f>IF(Form_Responses1811121314[[#This Row],[Answer - B7-5]]="Yes / Sometimes",1,0)</f>
        <v>0</v>
      </c>
      <c r="CN325" s="86" t="str">
        <f>_xlfn.XLOOKUP(BB325,'Cleansing - Response'!$N:$N,'Cleansing - Response'!$O:$O,)</f>
        <v>No</v>
      </c>
      <c r="CO325" s="86">
        <f>IF(Form_Responses1811121314[[#This Row],[Answer - B7-6]]="Yes / Sometimes",1,0)</f>
        <v>0</v>
      </c>
      <c r="CP325" s="87" t="str">
        <f>IF(COUNTIF(Form_Responses1811121314[[#This Row],[Answer - B7-1]:[Answer - B7-6]], "Yes / Sometimes") &gt; 4, "More than 4 times","Up to 4 times")</f>
        <v>Up to 4 times</v>
      </c>
      <c r="CQ325" s="152">
        <f>IF(Form_Responses1811121314[[#This Row],[Answer - B7 (Overall)]]="More than 4 times",1,0)</f>
        <v>0</v>
      </c>
    </row>
    <row r="326" spans="1:95" ht="13.2" hidden="1" x14ac:dyDescent="0.25">
      <c r="A326" s="82">
        <v>45574.391894236112</v>
      </c>
      <c r="B326" s="83" t="s">
        <v>904</v>
      </c>
      <c r="C326" s="84" t="s">
        <v>905</v>
      </c>
      <c r="D326" s="83">
        <v>100</v>
      </c>
      <c r="E326" s="83">
        <v>0.25</v>
      </c>
      <c r="F326" s="83" t="s">
        <v>423</v>
      </c>
      <c r="G326" s="83" t="s">
        <v>76</v>
      </c>
      <c r="H326" s="83" t="s">
        <v>887</v>
      </c>
      <c r="I326" s="83" t="s">
        <v>63</v>
      </c>
      <c r="J326" s="83" t="s">
        <v>64</v>
      </c>
      <c r="K326" s="83" t="s">
        <v>78</v>
      </c>
      <c r="L326" s="83" t="s">
        <v>64</v>
      </c>
      <c r="M326" s="83" t="s">
        <v>78</v>
      </c>
      <c r="N326" s="83" t="s">
        <v>64</v>
      </c>
      <c r="O326" s="83" t="s">
        <v>64</v>
      </c>
      <c r="P326" s="83" t="s">
        <v>84</v>
      </c>
      <c r="Q326" s="83" t="s">
        <v>84</v>
      </c>
      <c r="R326" s="83" t="s">
        <v>64</v>
      </c>
      <c r="S326" s="83" t="s">
        <v>78</v>
      </c>
      <c r="T326" s="83" t="s">
        <v>64</v>
      </c>
      <c r="U326" s="83" t="s">
        <v>64</v>
      </c>
      <c r="V326" s="83" t="s">
        <v>84</v>
      </c>
      <c r="W326" s="83" t="s">
        <v>64</v>
      </c>
      <c r="X326" s="83" t="s">
        <v>78</v>
      </c>
      <c r="Y326" s="83" t="s">
        <v>64</v>
      </c>
      <c r="Z326" s="83" t="s">
        <v>66</v>
      </c>
      <c r="AA326" s="83" t="s">
        <v>65</v>
      </c>
      <c r="AB326" s="83" t="s">
        <v>66</v>
      </c>
      <c r="AC326" s="83" t="s">
        <v>65</v>
      </c>
      <c r="AD326" s="83" t="s">
        <v>66</v>
      </c>
      <c r="AE326" s="83" t="s">
        <v>66</v>
      </c>
      <c r="AF326" s="83" t="s">
        <v>66</v>
      </c>
      <c r="AG326" s="83" t="s">
        <v>66</v>
      </c>
      <c r="AH326" s="83" t="s">
        <v>66</v>
      </c>
      <c r="AI326" s="83" t="s">
        <v>79</v>
      </c>
      <c r="AJ326" s="83" t="s">
        <v>65</v>
      </c>
      <c r="AK326" s="83" t="s">
        <v>65</v>
      </c>
      <c r="AL326" s="83" t="s">
        <v>65</v>
      </c>
      <c r="AM326" s="83" t="s">
        <v>65</v>
      </c>
      <c r="AN326" s="83" t="s">
        <v>79</v>
      </c>
      <c r="AO326" s="83" t="s">
        <v>79</v>
      </c>
      <c r="AP326" s="83" t="s">
        <v>85</v>
      </c>
      <c r="AQ326" s="83" t="s">
        <v>85</v>
      </c>
      <c r="AR326" s="83" t="s">
        <v>86</v>
      </c>
      <c r="AS326" s="83" t="s">
        <v>137</v>
      </c>
      <c r="AT326" s="83" t="s">
        <v>69</v>
      </c>
      <c r="AU326" s="83" t="s">
        <v>93</v>
      </c>
      <c r="AV326" s="83" t="s">
        <v>71</v>
      </c>
      <c r="AW326" s="83" t="s">
        <v>72</v>
      </c>
      <c r="AX326" s="83" t="s">
        <v>63</v>
      </c>
      <c r="AY326" s="83" t="s">
        <v>72</v>
      </c>
      <c r="AZ326" s="83" t="s">
        <v>63</v>
      </c>
      <c r="BA326" s="83" t="s">
        <v>72</v>
      </c>
      <c r="BB326" s="83" t="s">
        <v>72</v>
      </c>
      <c r="BC326" s="83" t="s">
        <v>73</v>
      </c>
      <c r="BD326" s="83"/>
      <c r="BE326" s="83" t="s">
        <v>73</v>
      </c>
      <c r="BF326" s="83"/>
      <c r="BG326" s="87" t="s">
        <v>846</v>
      </c>
      <c r="BH326" s="86" t="s">
        <v>60</v>
      </c>
      <c r="BI326" s="76" t="s">
        <v>1414</v>
      </c>
      <c r="BJ326">
        <f t="shared" si="15"/>
        <v>10</v>
      </c>
      <c r="BK326" s="87">
        <f t="shared" si="16"/>
        <v>52</v>
      </c>
      <c r="BL326" s="87"/>
      <c r="BM326" s="86" t="str">
        <f>_xlfn.XLOOKUP(Form_Responses1811121314[[#This Row],[Sekolah School (Cleansed)]],'Quality Check'!$B$11:$B$14,'Quality Check'!$C$11:$C$14,)</f>
        <v>Urban</v>
      </c>
      <c r="BN326" s="86" t="str">
        <f>_xlfn.XLOOKUP(Form_Responses1811121314[[#This Row],[Sekolah School (Cleansed)]],'Quality Check'!$B$11:$B$14,'Quality Check'!$D$11:$D$14,)</f>
        <v>Controlled Group (CG)</v>
      </c>
      <c r="BO326" s="87" t="str">
        <f>_xlfn.XLOOKUP(AS326,'Cleansing - Toothpaste Brand'!A:A,'Cleansing - Toothpaste Brand'!B:B,)</f>
        <v>Mukmin</v>
      </c>
      <c r="BP326" s="87"/>
      <c r="BQ32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326" s="86" t="str">
        <f>_xlfn.XLOOKUP(AP326,'Cleansing - Response'!E:E,'Cleansing - Response'!F:F,)</f>
        <v>2 days and more</v>
      </c>
      <c r="BS326" s="86">
        <f>IF(Form_Responses1811121314[[#This Row],[Answer - B1]]="2 days and more",1,0)</f>
        <v>1</v>
      </c>
      <c r="BT326" s="86" t="str">
        <f>_xlfn.XLOOKUP(AQ326,'Cleansing - Response'!E:E,'Cleansing - Response'!F:F,)</f>
        <v>2 days and more</v>
      </c>
      <c r="BU326" s="86">
        <f>IF(Form_Responses1811121314[[#This Row],[Answer - B2]]="2 days and more",1,0)</f>
        <v>1</v>
      </c>
      <c r="BV326" s="86" t="str">
        <f t="shared" si="17"/>
        <v>Tidak / No</v>
      </c>
      <c r="BW326" s="86">
        <f>IF(Form_Responses1811121314[[#This Row],[Answer - B3]]="Ya / Yes",1,0)</f>
        <v>0</v>
      </c>
      <c r="BX326" s="86" t="str">
        <f>_xlfn.XLOOKUP(AT326,'Cleansing - Response'!E:E,'Cleansing - Response'!F:F,)</f>
        <v>Rarely / Sometimes</v>
      </c>
      <c r="BY326" s="86">
        <f>IF(Form_Responses1811121314[[#This Row],[Answer - B4]]="Always",1,0)</f>
        <v>0</v>
      </c>
      <c r="BZ326" s="86" t="str">
        <f>_xlfn.XLOOKUP(AU326,'Cleansing - Response'!H:H,'Cleansing - Response'!I:I,)</f>
        <v>Not using dental floss</v>
      </c>
      <c r="CA326" s="86">
        <f>IF(Form_Responses1811121314[[#This Row],[Answer - B5]]="Sometimes / When in need",2,IF(Form_Responses1811121314[[#This Row],[Answer - B5]]="Using dental floss at least once",1,0))</f>
        <v>0</v>
      </c>
      <c r="CB326" s="86" t="str">
        <f>_xlfn.XLOOKUP(AV326,'Cleansing - Response'!K:K,'Cleansing - Response'!L:L,)</f>
        <v>Up to 1 time a day</v>
      </c>
      <c r="CC326" s="86">
        <f>IF(Form_Responses1811121314[[#This Row],[Answer - B6]]="More than 1 time a day",1,0)</f>
        <v>0</v>
      </c>
      <c r="CD326" s="86" t="str">
        <f>_xlfn.XLOOKUP(AW326,'Cleansing - Response'!$N:$N,'Cleansing - Response'!$O:$O,)</f>
        <v>Yes / Sometimes</v>
      </c>
      <c r="CE326" s="86">
        <f>IF(Form_Responses1811121314[[#This Row],[Answer - B7-1]]="Yes / Sometimes",1,0)</f>
        <v>1</v>
      </c>
      <c r="CF326" s="86" t="str">
        <f>_xlfn.XLOOKUP(AX326,'Cleansing - Response'!$N:$N,'Cleansing - Response'!$O:$O,)</f>
        <v>Yes / Sometimes</v>
      </c>
      <c r="CG326" s="86">
        <f>IF(Form_Responses1811121314[[#This Row],[Answer - B7-2]]="Yes / Sometimes",1,0)</f>
        <v>1</v>
      </c>
      <c r="CH326" s="86" t="str">
        <f>_xlfn.XLOOKUP(AY326,'Cleansing - Response'!$N:$N,'Cleansing - Response'!$O:$O,)</f>
        <v>Yes / Sometimes</v>
      </c>
      <c r="CI326" s="86">
        <f>IF(Form_Responses1811121314[[#This Row],[Answer - B7-3]]="Yes / Sometimes",1,0)</f>
        <v>1</v>
      </c>
      <c r="CJ326" s="86" t="str">
        <f>_xlfn.XLOOKUP(AZ326,'Cleansing - Response'!$N:$N,'Cleansing - Response'!$O:$O,)</f>
        <v>Yes / Sometimes</v>
      </c>
      <c r="CK326" s="86">
        <f>IF(Form_Responses1811121314[[#This Row],[Answer - B7-4]]="Yes / Sometimes",1,0)</f>
        <v>1</v>
      </c>
      <c r="CL326" s="86" t="str">
        <f>_xlfn.XLOOKUP(BA326,'Cleansing - Response'!$N:$N,'Cleansing - Response'!$O:$O,)</f>
        <v>Yes / Sometimes</v>
      </c>
      <c r="CM326" s="86">
        <f>IF(Form_Responses1811121314[[#This Row],[Answer - B7-5]]="Yes / Sometimes",1,0)</f>
        <v>1</v>
      </c>
      <c r="CN326" s="86" t="str">
        <f>_xlfn.XLOOKUP(BB326,'Cleansing - Response'!$N:$N,'Cleansing - Response'!$O:$O,)</f>
        <v>Yes / Sometimes</v>
      </c>
      <c r="CO326" s="86">
        <f>IF(Form_Responses1811121314[[#This Row],[Answer - B7-6]]="Yes / Sometimes",1,0)</f>
        <v>1</v>
      </c>
      <c r="CP326" s="87" t="str">
        <f>IF(COUNTIF(Form_Responses1811121314[[#This Row],[Answer - B7-1]:[Answer - B7-6]], "Yes / Sometimes") &gt; 4, "More than 4 times","Up to 4 times")</f>
        <v>More than 4 times</v>
      </c>
      <c r="CQ326" s="152">
        <f>IF(Form_Responses1811121314[[#This Row],[Answer - B7 (Overall)]]="More than 4 times",1,0)</f>
        <v>1</v>
      </c>
    </row>
    <row r="327" spans="1:95" ht="13.2" hidden="1" x14ac:dyDescent="0.25">
      <c r="A327" s="82">
        <v>45574.392633240743</v>
      </c>
      <c r="B327" s="83" t="s">
        <v>906</v>
      </c>
      <c r="C327" s="84" t="s">
        <v>907</v>
      </c>
      <c r="D327" s="83">
        <v>100</v>
      </c>
      <c r="E327" s="83">
        <v>0.28999999999999998</v>
      </c>
      <c r="F327" s="83" t="s">
        <v>423</v>
      </c>
      <c r="G327" s="83" t="s">
        <v>76</v>
      </c>
      <c r="H327" s="83" t="s">
        <v>908</v>
      </c>
      <c r="I327" s="83" t="s">
        <v>63</v>
      </c>
      <c r="J327" s="83" t="s">
        <v>64</v>
      </c>
      <c r="K327" s="83" t="s">
        <v>64</v>
      </c>
      <c r="L327" s="83" t="s">
        <v>64</v>
      </c>
      <c r="M327" s="83" t="s">
        <v>78</v>
      </c>
      <c r="N327" s="83" t="s">
        <v>64</v>
      </c>
      <c r="O327" s="83" t="s">
        <v>64</v>
      </c>
      <c r="P327" s="83" t="s">
        <v>84</v>
      </c>
      <c r="Q327" s="83" t="s">
        <v>64</v>
      </c>
      <c r="R327" s="83" t="s">
        <v>64</v>
      </c>
      <c r="S327" s="83" t="s">
        <v>64</v>
      </c>
      <c r="T327" s="83" t="s">
        <v>64</v>
      </c>
      <c r="U327" s="83" t="s">
        <v>84</v>
      </c>
      <c r="V327" s="83" t="s">
        <v>64</v>
      </c>
      <c r="W327" s="83" t="s">
        <v>84</v>
      </c>
      <c r="X327" s="83" t="s">
        <v>64</v>
      </c>
      <c r="Y327" s="83" t="s">
        <v>64</v>
      </c>
      <c r="Z327" s="83" t="s">
        <v>66</v>
      </c>
      <c r="AA327" s="83" t="s">
        <v>65</v>
      </c>
      <c r="AB327" s="83" t="s">
        <v>66</v>
      </c>
      <c r="AC327" s="83" t="s">
        <v>79</v>
      </c>
      <c r="AD327" s="83" t="s">
        <v>66</v>
      </c>
      <c r="AE327" s="83" t="s">
        <v>65</v>
      </c>
      <c r="AF327" s="83" t="s">
        <v>66</v>
      </c>
      <c r="AG327" s="83" t="s">
        <v>66</v>
      </c>
      <c r="AH327" s="83" t="s">
        <v>66</v>
      </c>
      <c r="AI327" s="83" t="s">
        <v>79</v>
      </c>
      <c r="AJ327" s="83" t="s">
        <v>65</v>
      </c>
      <c r="AK327" s="83" t="s">
        <v>65</v>
      </c>
      <c r="AL327" s="83" t="s">
        <v>65</v>
      </c>
      <c r="AM327" s="83" t="s">
        <v>65</v>
      </c>
      <c r="AN327" s="83" t="s">
        <v>65</v>
      </c>
      <c r="AO327" s="83" t="s">
        <v>66</v>
      </c>
      <c r="AP327" s="83" t="s">
        <v>67</v>
      </c>
      <c r="AQ327" s="83" t="s">
        <v>67</v>
      </c>
      <c r="AR327" s="83" t="s">
        <v>86</v>
      </c>
      <c r="AS327" s="83" t="s">
        <v>120</v>
      </c>
      <c r="AT327" s="83" t="s">
        <v>69</v>
      </c>
      <c r="AU327" s="83" t="s">
        <v>85</v>
      </c>
      <c r="AV327" s="83" t="s">
        <v>71</v>
      </c>
      <c r="AW327" s="83" t="s">
        <v>72</v>
      </c>
      <c r="AX327" s="83" t="s">
        <v>73</v>
      </c>
      <c r="AY327" s="83" t="s">
        <v>73</v>
      </c>
      <c r="AZ327" s="83" t="s">
        <v>63</v>
      </c>
      <c r="BA327" s="83" t="s">
        <v>73</v>
      </c>
      <c r="BB327" s="83" t="s">
        <v>72</v>
      </c>
      <c r="BC327" s="83" t="s">
        <v>73</v>
      </c>
      <c r="BD327" s="83"/>
      <c r="BE327" s="83" t="s">
        <v>73</v>
      </c>
      <c r="BF327" s="83"/>
      <c r="BG327" s="87" t="s">
        <v>846</v>
      </c>
      <c r="BH327" s="86" t="s">
        <v>60</v>
      </c>
      <c r="BI327" s="76" t="s">
        <v>1414</v>
      </c>
      <c r="BJ327">
        <f t="shared" si="15"/>
        <v>13</v>
      </c>
      <c r="BK327" s="87">
        <f t="shared" si="16"/>
        <v>54</v>
      </c>
      <c r="BL327" s="87"/>
      <c r="BM327" s="86" t="str">
        <f>_xlfn.XLOOKUP(Form_Responses1811121314[[#This Row],[Sekolah School (Cleansed)]],'Quality Check'!$B$11:$B$14,'Quality Check'!$C$11:$C$14,)</f>
        <v>Urban</v>
      </c>
      <c r="BN327" s="86" t="str">
        <f>_xlfn.XLOOKUP(Form_Responses1811121314[[#This Row],[Sekolah School (Cleansed)]],'Quality Check'!$B$11:$B$14,'Quality Check'!$D$11:$D$14,)</f>
        <v>Controlled Group (CG)</v>
      </c>
      <c r="BO327" s="87" t="str">
        <f>_xlfn.XLOOKUP(AS327,'Cleansing - Toothpaste Brand'!A:A,'Cleansing - Toothpaste Brand'!B:B,)</f>
        <v>Colgate</v>
      </c>
      <c r="BP327" s="87"/>
      <c r="BQ32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27" s="86" t="str">
        <f>_xlfn.XLOOKUP(AP327,'Cleansing - Response'!E:E,'Cleansing - Response'!F:F,)</f>
        <v>2 days and more</v>
      </c>
      <c r="BS327" s="86">
        <f>IF(Form_Responses1811121314[[#This Row],[Answer - B1]]="2 days and more",1,0)</f>
        <v>1</v>
      </c>
      <c r="BT327" s="86" t="str">
        <f>_xlfn.XLOOKUP(AQ327,'Cleansing - Response'!E:E,'Cleansing - Response'!F:F,)</f>
        <v>2 days and more</v>
      </c>
      <c r="BU327" s="86">
        <f>IF(Form_Responses1811121314[[#This Row],[Answer - B2]]="2 days and more",1,0)</f>
        <v>1</v>
      </c>
      <c r="BV327" s="86" t="str">
        <f t="shared" si="17"/>
        <v>Ya / Yes</v>
      </c>
      <c r="BW327" s="86">
        <f>IF(Form_Responses1811121314[[#This Row],[Answer - B3]]="Ya / Yes",1,0)</f>
        <v>1</v>
      </c>
      <c r="BX327" s="86" t="str">
        <f>_xlfn.XLOOKUP(AT327,'Cleansing - Response'!E:E,'Cleansing - Response'!F:F,)</f>
        <v>Rarely / Sometimes</v>
      </c>
      <c r="BY327" s="86">
        <f>IF(Form_Responses1811121314[[#This Row],[Answer - B4]]="Always",1,0)</f>
        <v>0</v>
      </c>
      <c r="BZ327" s="86" t="str">
        <f>_xlfn.XLOOKUP(AU327,'Cleansing - Response'!H:H,'Cleansing - Response'!I:I,)</f>
        <v>Using dental floss at least once</v>
      </c>
      <c r="CA327" s="86">
        <f>IF(Form_Responses1811121314[[#This Row],[Answer - B5]]="Sometimes / When in need",2,IF(Form_Responses1811121314[[#This Row],[Answer - B5]]="Using dental floss at least once",1,0))</f>
        <v>1</v>
      </c>
      <c r="CB327" s="86" t="str">
        <f>_xlfn.XLOOKUP(AV327,'Cleansing - Response'!K:K,'Cleansing - Response'!L:L,)</f>
        <v>Up to 1 time a day</v>
      </c>
      <c r="CC327" s="86">
        <f>IF(Form_Responses1811121314[[#This Row],[Answer - B6]]="More than 1 time a day",1,0)</f>
        <v>0</v>
      </c>
      <c r="CD327" s="86" t="str">
        <f>_xlfn.XLOOKUP(AW327,'Cleansing - Response'!$N:$N,'Cleansing - Response'!$O:$O,)</f>
        <v>Yes / Sometimes</v>
      </c>
      <c r="CE327" s="86">
        <f>IF(Form_Responses1811121314[[#This Row],[Answer - B7-1]]="Yes / Sometimes",1,0)</f>
        <v>1</v>
      </c>
      <c r="CF327" s="86" t="str">
        <f>_xlfn.XLOOKUP(AX327,'Cleansing - Response'!$N:$N,'Cleansing - Response'!$O:$O,)</f>
        <v>No</v>
      </c>
      <c r="CG327" s="86">
        <f>IF(Form_Responses1811121314[[#This Row],[Answer - B7-2]]="Yes / Sometimes",1,0)</f>
        <v>0</v>
      </c>
      <c r="CH327" s="86" t="str">
        <f>_xlfn.XLOOKUP(AY327,'Cleansing - Response'!$N:$N,'Cleansing - Response'!$O:$O,)</f>
        <v>No</v>
      </c>
      <c r="CI327" s="86">
        <f>IF(Form_Responses1811121314[[#This Row],[Answer - B7-3]]="Yes / Sometimes",1,0)</f>
        <v>0</v>
      </c>
      <c r="CJ327" s="86" t="str">
        <f>_xlfn.XLOOKUP(AZ327,'Cleansing - Response'!$N:$N,'Cleansing - Response'!$O:$O,)</f>
        <v>Yes / Sometimes</v>
      </c>
      <c r="CK327" s="86">
        <f>IF(Form_Responses1811121314[[#This Row],[Answer - B7-4]]="Yes / Sometimes",1,0)</f>
        <v>1</v>
      </c>
      <c r="CL327" s="86" t="str">
        <f>_xlfn.XLOOKUP(BA327,'Cleansing - Response'!$N:$N,'Cleansing - Response'!$O:$O,)</f>
        <v>No</v>
      </c>
      <c r="CM327" s="86">
        <f>IF(Form_Responses1811121314[[#This Row],[Answer - B7-5]]="Yes / Sometimes",1,0)</f>
        <v>0</v>
      </c>
      <c r="CN327" s="86" t="str">
        <f>_xlfn.XLOOKUP(BB327,'Cleansing - Response'!$N:$N,'Cleansing - Response'!$O:$O,)</f>
        <v>Yes / Sometimes</v>
      </c>
      <c r="CO327" s="86">
        <f>IF(Form_Responses1811121314[[#This Row],[Answer - B7-6]]="Yes / Sometimes",1,0)</f>
        <v>1</v>
      </c>
      <c r="CP327" s="87" t="str">
        <f>IF(COUNTIF(Form_Responses1811121314[[#This Row],[Answer - B7-1]:[Answer - B7-6]], "Yes / Sometimes") &gt; 4, "More than 4 times","Up to 4 times")</f>
        <v>Up to 4 times</v>
      </c>
      <c r="CQ327" s="152">
        <f>IF(Form_Responses1811121314[[#This Row],[Answer - B7 (Overall)]]="More than 4 times",1,0)</f>
        <v>0</v>
      </c>
    </row>
    <row r="328" spans="1:95" ht="13.2" hidden="1" x14ac:dyDescent="0.25">
      <c r="A328" s="82">
        <v>45574.3961834375</v>
      </c>
      <c r="B328" s="83" t="s">
        <v>909</v>
      </c>
      <c r="C328" s="84" t="s">
        <v>910</v>
      </c>
      <c r="D328" s="83">
        <v>100</v>
      </c>
      <c r="E328" s="83">
        <v>0.33</v>
      </c>
      <c r="F328" s="83" t="s">
        <v>423</v>
      </c>
      <c r="G328" s="83" t="s">
        <v>76</v>
      </c>
      <c r="H328" s="83" t="s">
        <v>849</v>
      </c>
      <c r="I328" s="83" t="s">
        <v>63</v>
      </c>
      <c r="J328" s="83" t="s">
        <v>64</v>
      </c>
      <c r="K328" s="83" t="s">
        <v>64</v>
      </c>
      <c r="L328" s="83" t="s">
        <v>64</v>
      </c>
      <c r="M328" s="83" t="s">
        <v>84</v>
      </c>
      <c r="N328" s="83" t="s">
        <v>64</v>
      </c>
      <c r="O328" s="83" t="s">
        <v>84</v>
      </c>
      <c r="P328" s="83" t="s">
        <v>78</v>
      </c>
      <c r="Q328" s="83" t="s">
        <v>64</v>
      </c>
      <c r="R328" s="83" t="s">
        <v>64</v>
      </c>
      <c r="S328" s="83" t="s">
        <v>64</v>
      </c>
      <c r="T328" s="83" t="s">
        <v>64</v>
      </c>
      <c r="U328" s="83" t="s">
        <v>64</v>
      </c>
      <c r="V328" s="83" t="s">
        <v>64</v>
      </c>
      <c r="W328" s="83" t="s">
        <v>78</v>
      </c>
      <c r="X328" s="83" t="s">
        <v>84</v>
      </c>
      <c r="Y328" s="83" t="s">
        <v>64</v>
      </c>
      <c r="Z328" s="83" t="s">
        <v>65</v>
      </c>
      <c r="AA328" s="83" t="s">
        <v>65</v>
      </c>
      <c r="AB328" s="83" t="s">
        <v>65</v>
      </c>
      <c r="AC328" s="83" t="s">
        <v>65</v>
      </c>
      <c r="AD328" s="83" t="s">
        <v>65</v>
      </c>
      <c r="AE328" s="83" t="s">
        <v>65</v>
      </c>
      <c r="AF328" s="83" t="s">
        <v>65</v>
      </c>
      <c r="AG328" s="83" t="s">
        <v>65</v>
      </c>
      <c r="AH328" s="83" t="s">
        <v>66</v>
      </c>
      <c r="AI328" s="83" t="s">
        <v>101</v>
      </c>
      <c r="AJ328" s="83" t="s">
        <v>65</v>
      </c>
      <c r="AK328" s="83" t="s">
        <v>65</v>
      </c>
      <c r="AL328" s="83" t="s">
        <v>65</v>
      </c>
      <c r="AM328" s="83" t="s">
        <v>101</v>
      </c>
      <c r="AN328" s="83" t="s">
        <v>65</v>
      </c>
      <c r="AO328" s="83" t="s">
        <v>66</v>
      </c>
      <c r="AP328" s="83" t="s">
        <v>85</v>
      </c>
      <c r="AQ328" s="83" t="s">
        <v>85</v>
      </c>
      <c r="AR328" s="83" t="s">
        <v>86</v>
      </c>
      <c r="AS328" s="83" t="s">
        <v>81</v>
      </c>
      <c r="AT328" s="83" t="s">
        <v>69</v>
      </c>
      <c r="AU328" s="83" t="s">
        <v>80</v>
      </c>
      <c r="AV328" s="83" t="s">
        <v>132</v>
      </c>
      <c r="AW328" s="83" t="s">
        <v>73</v>
      </c>
      <c r="AX328" s="83" t="s">
        <v>73</v>
      </c>
      <c r="AY328" s="83" t="s">
        <v>72</v>
      </c>
      <c r="AZ328" s="83" t="s">
        <v>72</v>
      </c>
      <c r="BA328" s="83" t="s">
        <v>73</v>
      </c>
      <c r="BB328" s="83" t="s">
        <v>73</v>
      </c>
      <c r="BC328" s="83" t="s">
        <v>73</v>
      </c>
      <c r="BD328" s="83"/>
      <c r="BE328" s="83" t="s">
        <v>73</v>
      </c>
      <c r="BF328" s="83"/>
      <c r="BG328" s="87" t="s">
        <v>846</v>
      </c>
      <c r="BH328" s="86" t="s">
        <v>60</v>
      </c>
      <c r="BI328" s="76" t="s">
        <v>1414</v>
      </c>
      <c r="BJ328">
        <f t="shared" si="15"/>
        <v>11</v>
      </c>
      <c r="BK328" s="87">
        <f t="shared" si="16"/>
        <v>61</v>
      </c>
      <c r="BL328" s="87"/>
      <c r="BM328" s="86" t="str">
        <f>_xlfn.XLOOKUP(Form_Responses1811121314[[#This Row],[Sekolah School (Cleansed)]],'Quality Check'!$B$11:$B$14,'Quality Check'!$C$11:$C$14,)</f>
        <v>Urban</v>
      </c>
      <c r="BN328" s="86" t="str">
        <f>_xlfn.XLOOKUP(Form_Responses1811121314[[#This Row],[Sekolah School (Cleansed)]],'Quality Check'!$B$11:$B$14,'Quality Check'!$D$11:$D$14,)</f>
        <v>Controlled Group (CG)</v>
      </c>
      <c r="BO328" s="87" t="str">
        <f>_xlfn.XLOOKUP(AS328,'Cleansing - Toothpaste Brand'!A:A,'Cleansing - Toothpaste Brand'!B:B,)</f>
        <v>Colgate</v>
      </c>
      <c r="BP328" s="87"/>
      <c r="BQ32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28" s="86" t="str">
        <f>_xlfn.XLOOKUP(AP328,'Cleansing - Response'!E:E,'Cleansing - Response'!F:F,)</f>
        <v>2 days and more</v>
      </c>
      <c r="BS328" s="86">
        <f>IF(Form_Responses1811121314[[#This Row],[Answer - B1]]="2 days and more",1,0)</f>
        <v>1</v>
      </c>
      <c r="BT328" s="86" t="str">
        <f>_xlfn.XLOOKUP(AQ328,'Cleansing - Response'!E:E,'Cleansing - Response'!F:F,)</f>
        <v>2 days and more</v>
      </c>
      <c r="BU328" s="86">
        <f>IF(Form_Responses1811121314[[#This Row],[Answer - B2]]="2 days and more",1,0)</f>
        <v>1</v>
      </c>
      <c r="BV328" s="86" t="str">
        <f t="shared" si="17"/>
        <v>Ya / Yes</v>
      </c>
      <c r="BW328" s="86">
        <f>IF(Form_Responses1811121314[[#This Row],[Answer - B3]]="Ya / Yes",1,0)</f>
        <v>1</v>
      </c>
      <c r="BX328" s="86" t="str">
        <f>_xlfn.XLOOKUP(AT328,'Cleansing - Response'!E:E,'Cleansing - Response'!F:F,)</f>
        <v>Rarely / Sometimes</v>
      </c>
      <c r="BY328" s="86">
        <f>IF(Form_Responses1811121314[[#This Row],[Answer - B4]]="Always",1,0)</f>
        <v>0</v>
      </c>
      <c r="BZ328" s="86" t="str">
        <f>_xlfn.XLOOKUP(AU328,'Cleansing - Response'!H:H,'Cleansing - Response'!I:I,)</f>
        <v>Using dental floss at least once</v>
      </c>
      <c r="CA328" s="86">
        <f>IF(Form_Responses1811121314[[#This Row],[Answer - B5]]="Sometimes / When in need",2,IF(Form_Responses1811121314[[#This Row],[Answer - B5]]="Using dental floss at least once",1,0))</f>
        <v>1</v>
      </c>
      <c r="CB328" s="86" t="str">
        <f>_xlfn.XLOOKUP(AV328,'Cleansing - Response'!K:K,'Cleansing - Response'!L:L,)</f>
        <v>Up to 1 time a day</v>
      </c>
      <c r="CC328" s="86">
        <f>IF(Form_Responses1811121314[[#This Row],[Answer - B6]]="More than 1 time a day",1,0)</f>
        <v>0</v>
      </c>
      <c r="CD328" s="86" t="str">
        <f>_xlfn.XLOOKUP(AW328,'Cleansing - Response'!$N:$N,'Cleansing - Response'!$O:$O,)</f>
        <v>No</v>
      </c>
      <c r="CE328" s="86">
        <f>IF(Form_Responses1811121314[[#This Row],[Answer - B7-1]]="Yes / Sometimes",1,0)</f>
        <v>0</v>
      </c>
      <c r="CF328" s="86" t="str">
        <f>_xlfn.XLOOKUP(AX328,'Cleansing - Response'!$N:$N,'Cleansing - Response'!$O:$O,)</f>
        <v>No</v>
      </c>
      <c r="CG328" s="86">
        <f>IF(Form_Responses1811121314[[#This Row],[Answer - B7-2]]="Yes / Sometimes",1,0)</f>
        <v>0</v>
      </c>
      <c r="CH328" s="86" t="str">
        <f>_xlfn.XLOOKUP(AY328,'Cleansing - Response'!$N:$N,'Cleansing - Response'!$O:$O,)</f>
        <v>Yes / Sometimes</v>
      </c>
      <c r="CI328" s="86">
        <f>IF(Form_Responses1811121314[[#This Row],[Answer - B7-3]]="Yes / Sometimes",1,0)</f>
        <v>1</v>
      </c>
      <c r="CJ328" s="86" t="str">
        <f>_xlfn.XLOOKUP(AZ328,'Cleansing - Response'!$N:$N,'Cleansing - Response'!$O:$O,)</f>
        <v>Yes / Sometimes</v>
      </c>
      <c r="CK328" s="86">
        <f>IF(Form_Responses1811121314[[#This Row],[Answer - B7-4]]="Yes / Sometimes",1,0)</f>
        <v>1</v>
      </c>
      <c r="CL328" s="86" t="str">
        <f>_xlfn.XLOOKUP(BA328,'Cleansing - Response'!$N:$N,'Cleansing - Response'!$O:$O,)</f>
        <v>No</v>
      </c>
      <c r="CM328" s="86">
        <f>IF(Form_Responses1811121314[[#This Row],[Answer - B7-5]]="Yes / Sometimes",1,0)</f>
        <v>0</v>
      </c>
      <c r="CN328" s="86" t="str">
        <f>_xlfn.XLOOKUP(BB328,'Cleansing - Response'!$N:$N,'Cleansing - Response'!$O:$O,)</f>
        <v>No</v>
      </c>
      <c r="CO328" s="86">
        <f>IF(Form_Responses1811121314[[#This Row],[Answer - B7-6]]="Yes / Sometimes",1,0)</f>
        <v>0</v>
      </c>
      <c r="CP328" s="87" t="str">
        <f>IF(COUNTIF(Form_Responses1811121314[[#This Row],[Answer - B7-1]:[Answer - B7-6]], "Yes / Sometimes") &gt; 4, "More than 4 times","Up to 4 times")</f>
        <v>Up to 4 times</v>
      </c>
      <c r="CQ328" s="152">
        <f>IF(Form_Responses1811121314[[#This Row],[Answer - B7 (Overall)]]="More than 4 times",1,0)</f>
        <v>0</v>
      </c>
    </row>
    <row r="329" spans="1:95" ht="13.2" hidden="1" x14ac:dyDescent="0.25">
      <c r="A329" s="82">
        <v>45574.396375138887</v>
      </c>
      <c r="B329" s="83" t="s">
        <v>911</v>
      </c>
      <c r="C329" s="84" t="s">
        <v>912</v>
      </c>
      <c r="D329" s="83">
        <v>32.14</v>
      </c>
      <c r="E329" s="83">
        <v>0.28999999999999998</v>
      </c>
      <c r="F329" s="83" t="s">
        <v>114</v>
      </c>
      <c r="G329" s="83" t="s">
        <v>76</v>
      </c>
      <c r="H329" s="83" t="s">
        <v>846</v>
      </c>
      <c r="I329" s="83" t="s">
        <v>63</v>
      </c>
      <c r="J329" s="83" t="s">
        <v>78</v>
      </c>
      <c r="K329" s="83" t="s">
        <v>78</v>
      </c>
      <c r="L329" s="83" t="s">
        <v>78</v>
      </c>
      <c r="M329" s="83" t="s">
        <v>84</v>
      </c>
      <c r="N329" s="83" t="s">
        <v>64</v>
      </c>
      <c r="O329" s="83" t="s">
        <v>64</v>
      </c>
      <c r="P329" s="83" t="s">
        <v>64</v>
      </c>
      <c r="Q329" s="83" t="s">
        <v>64</v>
      </c>
      <c r="R329" s="83" t="s">
        <v>64</v>
      </c>
      <c r="S329" s="83" t="s">
        <v>84</v>
      </c>
      <c r="T329" s="83" t="s">
        <v>84</v>
      </c>
      <c r="U329" s="83" t="s">
        <v>64</v>
      </c>
      <c r="V329" s="83" t="s">
        <v>84</v>
      </c>
      <c r="W329" s="83" t="s">
        <v>64</v>
      </c>
      <c r="X329" s="83" t="s">
        <v>84</v>
      </c>
      <c r="Y329" s="83" t="s">
        <v>64</v>
      </c>
      <c r="Z329" s="83" t="s">
        <v>65</v>
      </c>
      <c r="AA329" s="83" t="s">
        <v>65</v>
      </c>
      <c r="AB329" s="83" t="s">
        <v>66</v>
      </c>
      <c r="AC329" s="83" t="s">
        <v>65</v>
      </c>
      <c r="AD329" s="83" t="s">
        <v>65</v>
      </c>
      <c r="AE329" s="83" t="s">
        <v>65</v>
      </c>
      <c r="AF329" s="83" t="s">
        <v>65</v>
      </c>
      <c r="AG329" s="83" t="s">
        <v>65</v>
      </c>
      <c r="AH329" s="83" t="s">
        <v>65</v>
      </c>
      <c r="AI329" s="83" t="s">
        <v>65</v>
      </c>
      <c r="AJ329" s="83" t="s">
        <v>65</v>
      </c>
      <c r="AK329" s="83" t="s">
        <v>65</v>
      </c>
      <c r="AL329" s="83" t="s">
        <v>66</v>
      </c>
      <c r="AM329" s="83" t="s">
        <v>66</v>
      </c>
      <c r="AN329" s="83" t="s">
        <v>66</v>
      </c>
      <c r="AO329" s="83" t="s">
        <v>66</v>
      </c>
      <c r="AP329" s="83" t="s">
        <v>85</v>
      </c>
      <c r="AQ329" s="83" t="s">
        <v>85</v>
      </c>
      <c r="AR329" s="83" t="s">
        <v>63</v>
      </c>
      <c r="AS329" s="83" t="s">
        <v>68</v>
      </c>
      <c r="AT329" s="83" t="s">
        <v>87</v>
      </c>
      <c r="AU329" s="83" t="s">
        <v>67</v>
      </c>
      <c r="AV329" s="83" t="s">
        <v>80</v>
      </c>
      <c r="AW329" s="83" t="s">
        <v>73</v>
      </c>
      <c r="AX329" s="83" t="s">
        <v>73</v>
      </c>
      <c r="AY329" s="83" t="s">
        <v>72</v>
      </c>
      <c r="AZ329" s="83" t="s">
        <v>72</v>
      </c>
      <c r="BA329" s="83" t="s">
        <v>73</v>
      </c>
      <c r="BB329" s="83" t="s">
        <v>73</v>
      </c>
      <c r="BC329" s="83" t="s">
        <v>73</v>
      </c>
      <c r="BD329" s="83"/>
      <c r="BE329" s="83" t="s">
        <v>73</v>
      </c>
      <c r="BF329" s="83"/>
      <c r="BG329" s="87" t="s">
        <v>846</v>
      </c>
      <c r="BH329" s="87" t="s">
        <v>114</v>
      </c>
      <c r="BI329" s="76" t="s">
        <v>1414</v>
      </c>
      <c r="BJ329">
        <f t="shared" si="15"/>
        <v>8</v>
      </c>
      <c r="BK329" s="87">
        <f t="shared" si="16"/>
        <v>56</v>
      </c>
      <c r="BL329" s="87"/>
      <c r="BM329" s="86" t="str">
        <f>_xlfn.XLOOKUP(Form_Responses1811121314[[#This Row],[Sekolah School (Cleansed)]],'Quality Check'!$B$11:$B$14,'Quality Check'!$C$11:$C$14,)</f>
        <v>Urban</v>
      </c>
      <c r="BN329" s="86" t="str">
        <f>_xlfn.XLOOKUP(Form_Responses1811121314[[#This Row],[Sekolah School (Cleansed)]],'Quality Check'!$B$11:$B$14,'Quality Check'!$D$11:$D$14,)</f>
        <v>Controlled Group (CG)</v>
      </c>
      <c r="BO329" s="87" t="str">
        <f>_xlfn.XLOOKUP(AS329,'Cleansing - Toothpaste Brand'!A:A,'Cleansing - Toothpaste Brand'!B:B,)</f>
        <v>Colgate</v>
      </c>
      <c r="BP329" s="87"/>
      <c r="BQ32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29" s="86" t="str">
        <f>_xlfn.XLOOKUP(AP329,'Cleansing - Response'!E:E,'Cleansing - Response'!F:F,)</f>
        <v>2 days and more</v>
      </c>
      <c r="BS329" s="86">
        <f>IF(Form_Responses1811121314[[#This Row],[Answer - B1]]="2 days and more",1,0)</f>
        <v>1</v>
      </c>
      <c r="BT329" s="86" t="str">
        <f>_xlfn.XLOOKUP(AQ329,'Cleansing - Response'!E:E,'Cleansing - Response'!F:F,)</f>
        <v>2 days and more</v>
      </c>
      <c r="BU329" s="86">
        <f>IF(Form_Responses1811121314[[#This Row],[Answer - B2]]="2 days and more",1,0)</f>
        <v>1</v>
      </c>
      <c r="BV329" s="86" t="str">
        <f t="shared" si="17"/>
        <v>Ya / Yes</v>
      </c>
      <c r="BW329" s="86">
        <f>IF(Form_Responses1811121314[[#This Row],[Answer - B3]]="Ya / Yes",1,0)</f>
        <v>1</v>
      </c>
      <c r="BX329" s="86" t="str">
        <f>_xlfn.XLOOKUP(AT329,'Cleansing - Response'!E:E,'Cleansing - Response'!F:F,)</f>
        <v>Always</v>
      </c>
      <c r="BY329" s="86">
        <f>IF(Form_Responses1811121314[[#This Row],[Answer - B4]]="Always",1,0)</f>
        <v>1</v>
      </c>
      <c r="BZ329" s="86" t="str">
        <f>_xlfn.XLOOKUP(AU329,'Cleansing - Response'!H:H,'Cleansing - Response'!I:I,)</f>
        <v>Using dental floss at least once</v>
      </c>
      <c r="CA329" s="86">
        <f>IF(Form_Responses1811121314[[#This Row],[Answer - B5]]="Sometimes / When in need",2,IF(Form_Responses1811121314[[#This Row],[Answer - B5]]="Using dental floss at least once",1,0))</f>
        <v>1</v>
      </c>
      <c r="CB329" s="86" t="str">
        <f>_xlfn.XLOOKUP(AV329,'Cleansing - Response'!K:K,'Cleansing - Response'!L:L,)</f>
        <v>Up to 1 time a day</v>
      </c>
      <c r="CC329" s="86">
        <f>IF(Form_Responses1811121314[[#This Row],[Answer - B6]]="More than 1 time a day",1,0)</f>
        <v>0</v>
      </c>
      <c r="CD329" s="86" t="str">
        <f>_xlfn.XLOOKUP(AW329,'Cleansing - Response'!$N:$N,'Cleansing - Response'!$O:$O,)</f>
        <v>No</v>
      </c>
      <c r="CE329" s="86">
        <f>IF(Form_Responses1811121314[[#This Row],[Answer - B7-1]]="Yes / Sometimes",1,0)</f>
        <v>0</v>
      </c>
      <c r="CF329" s="86" t="str">
        <f>_xlfn.XLOOKUP(AX329,'Cleansing - Response'!$N:$N,'Cleansing - Response'!$O:$O,)</f>
        <v>No</v>
      </c>
      <c r="CG329" s="86">
        <f>IF(Form_Responses1811121314[[#This Row],[Answer - B7-2]]="Yes / Sometimes",1,0)</f>
        <v>0</v>
      </c>
      <c r="CH329" s="86" t="str">
        <f>_xlfn.XLOOKUP(AY329,'Cleansing - Response'!$N:$N,'Cleansing - Response'!$O:$O,)</f>
        <v>Yes / Sometimes</v>
      </c>
      <c r="CI329" s="86">
        <f>IF(Form_Responses1811121314[[#This Row],[Answer - B7-3]]="Yes / Sometimes",1,0)</f>
        <v>1</v>
      </c>
      <c r="CJ329" s="86" t="str">
        <f>_xlfn.XLOOKUP(AZ329,'Cleansing - Response'!$N:$N,'Cleansing - Response'!$O:$O,)</f>
        <v>Yes / Sometimes</v>
      </c>
      <c r="CK329" s="86">
        <f>IF(Form_Responses1811121314[[#This Row],[Answer - B7-4]]="Yes / Sometimes",1,0)</f>
        <v>1</v>
      </c>
      <c r="CL329" s="86" t="str">
        <f>_xlfn.XLOOKUP(BA329,'Cleansing - Response'!$N:$N,'Cleansing - Response'!$O:$O,)</f>
        <v>No</v>
      </c>
      <c r="CM329" s="86">
        <f>IF(Form_Responses1811121314[[#This Row],[Answer - B7-5]]="Yes / Sometimes",1,0)</f>
        <v>0</v>
      </c>
      <c r="CN329" s="86" t="str">
        <f>_xlfn.XLOOKUP(BB329,'Cleansing - Response'!$N:$N,'Cleansing - Response'!$O:$O,)</f>
        <v>No</v>
      </c>
      <c r="CO329" s="86">
        <f>IF(Form_Responses1811121314[[#This Row],[Answer - B7-6]]="Yes / Sometimes",1,0)</f>
        <v>0</v>
      </c>
      <c r="CP329" s="87" t="str">
        <f>IF(COUNTIF(Form_Responses1811121314[[#This Row],[Answer - B7-1]:[Answer - B7-6]], "Yes / Sometimes") &gt; 4, "More than 4 times","Up to 4 times")</f>
        <v>Up to 4 times</v>
      </c>
      <c r="CQ329" s="152">
        <f>IF(Form_Responses1811121314[[#This Row],[Answer - B7 (Overall)]]="More than 4 times",1,0)</f>
        <v>0</v>
      </c>
    </row>
    <row r="330" spans="1:95" ht="13.2" hidden="1" x14ac:dyDescent="0.25">
      <c r="A330" s="82">
        <v>45574.396404282408</v>
      </c>
      <c r="B330" s="83" t="s">
        <v>913</v>
      </c>
      <c r="C330" s="84" t="s">
        <v>914</v>
      </c>
      <c r="D330" s="83">
        <v>16.899999999999999</v>
      </c>
      <c r="E330" s="83">
        <v>0.25</v>
      </c>
      <c r="F330" s="83" t="s">
        <v>423</v>
      </c>
      <c r="G330" s="83" t="s">
        <v>76</v>
      </c>
      <c r="H330" s="83" t="s">
        <v>863</v>
      </c>
      <c r="I330" s="83" t="s">
        <v>73</v>
      </c>
      <c r="J330" s="83" t="s">
        <v>64</v>
      </c>
      <c r="K330" s="83" t="s">
        <v>64</v>
      </c>
      <c r="L330" s="83" t="s">
        <v>64</v>
      </c>
      <c r="M330" s="83" t="s">
        <v>64</v>
      </c>
      <c r="N330" s="83" t="s">
        <v>64</v>
      </c>
      <c r="O330" s="83" t="s">
        <v>78</v>
      </c>
      <c r="P330" s="83" t="s">
        <v>84</v>
      </c>
      <c r="Q330" s="83" t="s">
        <v>64</v>
      </c>
      <c r="R330" s="83" t="s">
        <v>64</v>
      </c>
      <c r="S330" s="83" t="s">
        <v>64</v>
      </c>
      <c r="T330" s="83" t="s">
        <v>78</v>
      </c>
      <c r="U330" s="83" t="s">
        <v>78</v>
      </c>
      <c r="V330" s="83" t="s">
        <v>64</v>
      </c>
      <c r="W330" s="83" t="s">
        <v>64</v>
      </c>
      <c r="X330" s="83" t="s">
        <v>64</v>
      </c>
      <c r="Y330" s="83" t="s">
        <v>64</v>
      </c>
      <c r="Z330" s="83" t="s">
        <v>66</v>
      </c>
      <c r="AA330" s="83" t="s">
        <v>65</v>
      </c>
      <c r="AB330" s="83" t="s">
        <v>66</v>
      </c>
      <c r="AC330" s="83" t="s">
        <v>65</v>
      </c>
      <c r="AD330" s="83" t="s">
        <v>66</v>
      </c>
      <c r="AE330" s="83" t="s">
        <v>65</v>
      </c>
      <c r="AF330" s="83" t="s">
        <v>66</v>
      </c>
      <c r="AG330" s="83" t="s">
        <v>65</v>
      </c>
      <c r="AH330" s="83" t="s">
        <v>66</v>
      </c>
      <c r="AI330" s="83" t="s">
        <v>101</v>
      </c>
      <c r="AJ330" s="83" t="s">
        <v>65</v>
      </c>
      <c r="AK330" s="83" t="s">
        <v>66</v>
      </c>
      <c r="AL330" s="83" t="s">
        <v>65</v>
      </c>
      <c r="AM330" s="83" t="s">
        <v>65</v>
      </c>
      <c r="AN330" s="83" t="s">
        <v>66</v>
      </c>
      <c r="AO330" s="83" t="s">
        <v>66</v>
      </c>
      <c r="AP330" s="83" t="s">
        <v>67</v>
      </c>
      <c r="AQ330" s="83" t="s">
        <v>80</v>
      </c>
      <c r="AR330" s="83" t="s">
        <v>86</v>
      </c>
      <c r="AS330" s="83" t="s">
        <v>115</v>
      </c>
      <c r="AT330" s="83" t="s">
        <v>69</v>
      </c>
      <c r="AU330" s="83" t="s">
        <v>70</v>
      </c>
      <c r="AV330" s="83" t="s">
        <v>132</v>
      </c>
      <c r="AW330" s="83" t="s">
        <v>73</v>
      </c>
      <c r="AX330" s="83" t="s">
        <v>72</v>
      </c>
      <c r="AY330" s="83" t="s">
        <v>63</v>
      </c>
      <c r="AZ330" s="83" t="s">
        <v>63</v>
      </c>
      <c r="BA330" s="83" t="s">
        <v>63</v>
      </c>
      <c r="BB330" s="83" t="s">
        <v>72</v>
      </c>
      <c r="BC330" s="83" t="s">
        <v>73</v>
      </c>
      <c r="BD330" s="83"/>
      <c r="BE330" s="83" t="s">
        <v>73</v>
      </c>
      <c r="BF330" s="83"/>
      <c r="BG330" s="87" t="s">
        <v>846</v>
      </c>
      <c r="BH330" s="86" t="s">
        <v>60</v>
      </c>
      <c r="BI330" s="76" t="s">
        <v>1415</v>
      </c>
      <c r="BJ330">
        <f t="shared" si="15"/>
        <v>11</v>
      </c>
      <c r="BK330" s="87">
        <f t="shared" si="16"/>
        <v>56</v>
      </c>
      <c r="BL330" s="87"/>
      <c r="BM330" s="86" t="str">
        <f>_xlfn.XLOOKUP(Form_Responses1811121314[[#This Row],[Sekolah School (Cleansed)]],'Quality Check'!$B$11:$B$14,'Quality Check'!$C$11:$C$14,)</f>
        <v>Urban</v>
      </c>
      <c r="BN330" s="86" t="str">
        <f>_xlfn.XLOOKUP(Form_Responses1811121314[[#This Row],[Sekolah School (Cleansed)]],'Quality Check'!$B$11:$B$14,'Quality Check'!$D$11:$D$14,)</f>
        <v>Controlled Group (CG)</v>
      </c>
      <c r="BO330" s="87" t="str">
        <f>_xlfn.XLOOKUP(AS330,'Cleansing - Toothpaste Brand'!A:A,'Cleansing - Toothpaste Brand'!B:B,)</f>
        <v>Darlie</v>
      </c>
      <c r="BP330" s="87"/>
      <c r="BQ33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30" s="86" t="str">
        <f>_xlfn.XLOOKUP(AP330,'Cleansing - Response'!E:E,'Cleansing - Response'!F:F,)</f>
        <v>2 days and more</v>
      </c>
      <c r="BS330" s="86">
        <f>IF(Form_Responses1811121314[[#This Row],[Answer - B1]]="2 days and more",1,0)</f>
        <v>1</v>
      </c>
      <c r="BT330" s="86" t="str">
        <f>_xlfn.XLOOKUP(AQ330,'Cleansing - Response'!E:E,'Cleansing - Response'!F:F,)</f>
        <v>Less than 2 days</v>
      </c>
      <c r="BU330" s="86">
        <f>IF(Form_Responses1811121314[[#This Row],[Answer - B2]]="2 days and more",1,0)</f>
        <v>0</v>
      </c>
      <c r="BV330" s="86" t="str">
        <f t="shared" si="17"/>
        <v>Ya / Yes</v>
      </c>
      <c r="BW330" s="86">
        <f>IF(Form_Responses1811121314[[#This Row],[Answer - B3]]="Ya / Yes",1,0)</f>
        <v>1</v>
      </c>
      <c r="BX330" s="86" t="str">
        <f>_xlfn.XLOOKUP(AT330,'Cleansing - Response'!E:E,'Cleansing - Response'!F:F,)</f>
        <v>Rarely / Sometimes</v>
      </c>
      <c r="BY330" s="86">
        <f>IF(Form_Responses1811121314[[#This Row],[Answer - B4]]="Always",1,0)</f>
        <v>0</v>
      </c>
      <c r="BZ330" s="86" t="str">
        <f>_xlfn.XLOOKUP(AU330,'Cleansing - Response'!H:H,'Cleansing - Response'!I:I,)</f>
        <v>Sometimes / When in need</v>
      </c>
      <c r="CA330" s="86">
        <f>IF(Form_Responses1811121314[[#This Row],[Answer - B5]]="Sometimes / When in need",2,IF(Form_Responses1811121314[[#This Row],[Answer - B5]]="Using dental floss at least once",1,0))</f>
        <v>2</v>
      </c>
      <c r="CB330" s="86" t="str">
        <f>_xlfn.XLOOKUP(AV330,'Cleansing - Response'!K:K,'Cleansing - Response'!L:L,)</f>
        <v>Up to 1 time a day</v>
      </c>
      <c r="CC330" s="86">
        <f>IF(Form_Responses1811121314[[#This Row],[Answer - B6]]="More than 1 time a day",1,0)</f>
        <v>0</v>
      </c>
      <c r="CD330" s="86" t="str">
        <f>_xlfn.XLOOKUP(AW330,'Cleansing - Response'!$N:$N,'Cleansing - Response'!$O:$O,)</f>
        <v>No</v>
      </c>
      <c r="CE330" s="86">
        <f>IF(Form_Responses1811121314[[#This Row],[Answer - B7-1]]="Yes / Sometimes",1,0)</f>
        <v>0</v>
      </c>
      <c r="CF330" s="86" t="str">
        <f>_xlfn.XLOOKUP(AX330,'Cleansing - Response'!$N:$N,'Cleansing - Response'!$O:$O,)</f>
        <v>Yes / Sometimes</v>
      </c>
      <c r="CG330" s="86">
        <f>IF(Form_Responses1811121314[[#This Row],[Answer - B7-2]]="Yes / Sometimes",1,0)</f>
        <v>1</v>
      </c>
      <c r="CH330" s="86" t="str">
        <f>_xlfn.XLOOKUP(AY330,'Cleansing - Response'!$N:$N,'Cleansing - Response'!$O:$O,)</f>
        <v>Yes / Sometimes</v>
      </c>
      <c r="CI330" s="86">
        <f>IF(Form_Responses1811121314[[#This Row],[Answer - B7-3]]="Yes / Sometimes",1,0)</f>
        <v>1</v>
      </c>
      <c r="CJ330" s="86" t="str">
        <f>_xlfn.XLOOKUP(AZ330,'Cleansing - Response'!$N:$N,'Cleansing - Response'!$O:$O,)</f>
        <v>Yes / Sometimes</v>
      </c>
      <c r="CK330" s="86">
        <f>IF(Form_Responses1811121314[[#This Row],[Answer - B7-4]]="Yes / Sometimes",1,0)</f>
        <v>1</v>
      </c>
      <c r="CL330" s="86" t="str">
        <f>_xlfn.XLOOKUP(BA330,'Cleansing - Response'!$N:$N,'Cleansing - Response'!$O:$O,)</f>
        <v>Yes / Sometimes</v>
      </c>
      <c r="CM330" s="86">
        <f>IF(Form_Responses1811121314[[#This Row],[Answer - B7-5]]="Yes / Sometimes",1,0)</f>
        <v>1</v>
      </c>
      <c r="CN330" s="86" t="str">
        <f>_xlfn.XLOOKUP(BB330,'Cleansing - Response'!$N:$N,'Cleansing - Response'!$O:$O,)</f>
        <v>Yes / Sometimes</v>
      </c>
      <c r="CO330" s="86">
        <f>IF(Form_Responses1811121314[[#This Row],[Answer - B7-6]]="Yes / Sometimes",1,0)</f>
        <v>1</v>
      </c>
      <c r="CP330" s="87" t="str">
        <f>IF(COUNTIF(Form_Responses1811121314[[#This Row],[Answer - B7-1]:[Answer - B7-6]], "Yes / Sometimes") &gt; 4, "More than 4 times","Up to 4 times")</f>
        <v>More than 4 times</v>
      </c>
      <c r="CQ330" s="152">
        <f>IF(Form_Responses1811121314[[#This Row],[Answer - B7 (Overall)]]="More than 4 times",1,0)</f>
        <v>1</v>
      </c>
    </row>
    <row r="331" spans="1:95" ht="13.2" hidden="1" x14ac:dyDescent="0.25">
      <c r="A331" s="82">
        <v>45574.398962037041</v>
      </c>
      <c r="B331" s="83" t="s">
        <v>915</v>
      </c>
      <c r="C331" s="84" t="s">
        <v>916</v>
      </c>
      <c r="D331" s="83">
        <v>62.5</v>
      </c>
      <c r="E331" s="83">
        <v>0.28999999999999998</v>
      </c>
      <c r="F331" s="83" t="s">
        <v>114</v>
      </c>
      <c r="G331" s="83" t="s">
        <v>76</v>
      </c>
      <c r="H331" s="83" t="s">
        <v>846</v>
      </c>
      <c r="I331" s="83" t="s">
        <v>73</v>
      </c>
      <c r="J331" s="83" t="s">
        <v>64</v>
      </c>
      <c r="K331" s="83" t="s">
        <v>64</v>
      </c>
      <c r="L331" s="83" t="s">
        <v>64</v>
      </c>
      <c r="M331" s="83" t="s">
        <v>78</v>
      </c>
      <c r="N331" s="83" t="s">
        <v>64</v>
      </c>
      <c r="O331" s="83" t="s">
        <v>64</v>
      </c>
      <c r="P331" s="83" t="s">
        <v>64</v>
      </c>
      <c r="Q331" s="83" t="s">
        <v>64</v>
      </c>
      <c r="R331" s="83" t="s">
        <v>64</v>
      </c>
      <c r="S331" s="83" t="s">
        <v>64</v>
      </c>
      <c r="T331" s="83" t="s">
        <v>64</v>
      </c>
      <c r="U331" s="83" t="s">
        <v>64</v>
      </c>
      <c r="V331" s="83" t="s">
        <v>64</v>
      </c>
      <c r="W331" s="83" t="s">
        <v>64</v>
      </c>
      <c r="X331" s="83" t="s">
        <v>64</v>
      </c>
      <c r="Y331" s="83" t="s">
        <v>64</v>
      </c>
      <c r="Z331" s="83" t="s">
        <v>65</v>
      </c>
      <c r="AA331" s="83" t="s">
        <v>65</v>
      </c>
      <c r="AB331" s="83" t="s">
        <v>65</v>
      </c>
      <c r="AC331" s="83" t="s">
        <v>65</v>
      </c>
      <c r="AD331" s="83" t="s">
        <v>65</v>
      </c>
      <c r="AE331" s="83" t="s">
        <v>65</v>
      </c>
      <c r="AF331" s="83" t="s">
        <v>65</v>
      </c>
      <c r="AG331" s="83" t="s">
        <v>65</v>
      </c>
      <c r="AH331" s="83" t="s">
        <v>65</v>
      </c>
      <c r="AI331" s="83" t="s">
        <v>79</v>
      </c>
      <c r="AJ331" s="83" t="s">
        <v>65</v>
      </c>
      <c r="AK331" s="83" t="s">
        <v>65</v>
      </c>
      <c r="AL331" s="83" t="s">
        <v>65</v>
      </c>
      <c r="AM331" s="83" t="s">
        <v>65</v>
      </c>
      <c r="AN331" s="83" t="s">
        <v>65</v>
      </c>
      <c r="AO331" s="83" t="s">
        <v>65</v>
      </c>
      <c r="AP331" s="83" t="s">
        <v>67</v>
      </c>
      <c r="AQ331" s="83" t="s">
        <v>67</v>
      </c>
      <c r="AR331" s="83" t="s">
        <v>63</v>
      </c>
      <c r="AS331" s="83" t="s">
        <v>120</v>
      </c>
      <c r="AT331" s="83" t="s">
        <v>87</v>
      </c>
      <c r="AU331" s="83" t="s">
        <v>70</v>
      </c>
      <c r="AV331" s="83" t="s">
        <v>71</v>
      </c>
      <c r="AW331" s="83" t="s">
        <v>72</v>
      </c>
      <c r="AX331" s="83" t="s">
        <v>72</v>
      </c>
      <c r="AY331" s="83" t="s">
        <v>63</v>
      </c>
      <c r="AZ331" s="83" t="s">
        <v>63</v>
      </c>
      <c r="BA331" s="83" t="s">
        <v>72</v>
      </c>
      <c r="BB331" s="83" t="s">
        <v>73</v>
      </c>
      <c r="BC331" s="83" t="s">
        <v>73</v>
      </c>
      <c r="BD331" s="83"/>
      <c r="BE331" s="83" t="s">
        <v>73</v>
      </c>
      <c r="BF331" s="83"/>
      <c r="BG331" s="87" t="s">
        <v>846</v>
      </c>
      <c r="BH331" s="87" t="s">
        <v>114</v>
      </c>
      <c r="BI331" s="76" t="s">
        <v>1415</v>
      </c>
      <c r="BJ331">
        <f t="shared" si="15"/>
        <v>16</v>
      </c>
      <c r="BK331" s="87">
        <f t="shared" si="16"/>
        <v>63</v>
      </c>
      <c r="BL331" s="87"/>
      <c r="BM331" s="86" t="str">
        <f>_xlfn.XLOOKUP(Form_Responses1811121314[[#This Row],[Sekolah School (Cleansed)]],'Quality Check'!$B$11:$B$14,'Quality Check'!$C$11:$C$14,)</f>
        <v>Urban</v>
      </c>
      <c r="BN331" s="86" t="str">
        <f>_xlfn.XLOOKUP(Form_Responses1811121314[[#This Row],[Sekolah School (Cleansed)]],'Quality Check'!$B$11:$B$14,'Quality Check'!$D$11:$D$14,)</f>
        <v>Controlled Group (CG)</v>
      </c>
      <c r="BO331" s="87" t="str">
        <f>_xlfn.XLOOKUP(AS331,'Cleansing - Toothpaste Brand'!A:A,'Cleansing - Toothpaste Brand'!B:B,)</f>
        <v>Colgate</v>
      </c>
      <c r="BP331" s="87"/>
      <c r="BQ33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31" s="86" t="str">
        <f>_xlfn.XLOOKUP(AP331,'Cleansing - Response'!E:E,'Cleansing - Response'!F:F,)</f>
        <v>2 days and more</v>
      </c>
      <c r="BS331" s="86">
        <f>IF(Form_Responses1811121314[[#This Row],[Answer - B1]]="2 days and more",1,0)</f>
        <v>1</v>
      </c>
      <c r="BT331" s="86" t="str">
        <f>_xlfn.XLOOKUP(AQ331,'Cleansing - Response'!E:E,'Cleansing - Response'!F:F,)</f>
        <v>2 days and more</v>
      </c>
      <c r="BU331" s="86">
        <f>IF(Form_Responses1811121314[[#This Row],[Answer - B2]]="2 days and more",1,0)</f>
        <v>1</v>
      </c>
      <c r="BV331" s="86" t="str">
        <f t="shared" si="17"/>
        <v>Ya / Yes</v>
      </c>
      <c r="BW331" s="86">
        <f>IF(Form_Responses1811121314[[#This Row],[Answer - B3]]="Ya / Yes",1,0)</f>
        <v>1</v>
      </c>
      <c r="BX331" s="86" t="str">
        <f>_xlfn.XLOOKUP(AT331,'Cleansing - Response'!E:E,'Cleansing - Response'!F:F,)</f>
        <v>Always</v>
      </c>
      <c r="BY331" s="86">
        <f>IF(Form_Responses1811121314[[#This Row],[Answer - B4]]="Always",1,0)</f>
        <v>1</v>
      </c>
      <c r="BZ331" s="86" t="str">
        <f>_xlfn.XLOOKUP(AU331,'Cleansing - Response'!H:H,'Cleansing - Response'!I:I,)</f>
        <v>Sometimes / When in need</v>
      </c>
      <c r="CA331" s="86">
        <f>IF(Form_Responses1811121314[[#This Row],[Answer - B5]]="Sometimes / When in need",2,IF(Form_Responses1811121314[[#This Row],[Answer - B5]]="Using dental floss at least once",1,0))</f>
        <v>2</v>
      </c>
      <c r="CB331" s="86" t="str">
        <f>_xlfn.XLOOKUP(AV331,'Cleansing - Response'!K:K,'Cleansing - Response'!L:L,)</f>
        <v>Up to 1 time a day</v>
      </c>
      <c r="CC331" s="86">
        <f>IF(Form_Responses1811121314[[#This Row],[Answer - B6]]="More than 1 time a day",1,0)</f>
        <v>0</v>
      </c>
      <c r="CD331" s="86" t="str">
        <f>_xlfn.XLOOKUP(AW331,'Cleansing - Response'!$N:$N,'Cleansing - Response'!$O:$O,)</f>
        <v>Yes / Sometimes</v>
      </c>
      <c r="CE331" s="86">
        <f>IF(Form_Responses1811121314[[#This Row],[Answer - B7-1]]="Yes / Sometimes",1,0)</f>
        <v>1</v>
      </c>
      <c r="CF331" s="86" t="str">
        <f>_xlfn.XLOOKUP(AX331,'Cleansing - Response'!$N:$N,'Cleansing - Response'!$O:$O,)</f>
        <v>Yes / Sometimes</v>
      </c>
      <c r="CG331" s="86">
        <f>IF(Form_Responses1811121314[[#This Row],[Answer - B7-2]]="Yes / Sometimes",1,0)</f>
        <v>1</v>
      </c>
      <c r="CH331" s="86" t="str">
        <f>_xlfn.XLOOKUP(AY331,'Cleansing - Response'!$N:$N,'Cleansing - Response'!$O:$O,)</f>
        <v>Yes / Sometimes</v>
      </c>
      <c r="CI331" s="86">
        <f>IF(Form_Responses1811121314[[#This Row],[Answer - B7-3]]="Yes / Sometimes",1,0)</f>
        <v>1</v>
      </c>
      <c r="CJ331" s="86" t="str">
        <f>_xlfn.XLOOKUP(AZ331,'Cleansing - Response'!$N:$N,'Cleansing - Response'!$O:$O,)</f>
        <v>Yes / Sometimes</v>
      </c>
      <c r="CK331" s="86">
        <f>IF(Form_Responses1811121314[[#This Row],[Answer - B7-4]]="Yes / Sometimes",1,0)</f>
        <v>1</v>
      </c>
      <c r="CL331" s="86" t="str">
        <f>_xlfn.XLOOKUP(BA331,'Cleansing - Response'!$N:$N,'Cleansing - Response'!$O:$O,)</f>
        <v>Yes / Sometimes</v>
      </c>
      <c r="CM331" s="86">
        <f>IF(Form_Responses1811121314[[#This Row],[Answer - B7-5]]="Yes / Sometimes",1,0)</f>
        <v>1</v>
      </c>
      <c r="CN331" s="86" t="str">
        <f>_xlfn.XLOOKUP(BB331,'Cleansing - Response'!$N:$N,'Cleansing - Response'!$O:$O,)</f>
        <v>No</v>
      </c>
      <c r="CO331" s="86">
        <f>IF(Form_Responses1811121314[[#This Row],[Answer - B7-6]]="Yes / Sometimes",1,0)</f>
        <v>0</v>
      </c>
      <c r="CP331" s="87" t="str">
        <f>IF(COUNTIF(Form_Responses1811121314[[#This Row],[Answer - B7-1]:[Answer - B7-6]], "Yes / Sometimes") &gt; 4, "More than 4 times","Up to 4 times")</f>
        <v>More than 4 times</v>
      </c>
      <c r="CQ331" s="152">
        <f>IF(Form_Responses1811121314[[#This Row],[Answer - B7 (Overall)]]="More than 4 times",1,0)</f>
        <v>1</v>
      </c>
    </row>
    <row r="332" spans="1:95" ht="13.2" hidden="1" x14ac:dyDescent="0.25">
      <c r="A332" s="82">
        <v>45574.400678958336</v>
      </c>
      <c r="B332" s="83" t="s">
        <v>917</v>
      </c>
      <c r="C332" s="84" t="s">
        <v>918</v>
      </c>
      <c r="D332" s="83">
        <v>5.4</v>
      </c>
      <c r="E332" s="83">
        <v>0.17</v>
      </c>
      <c r="F332" s="83" t="s">
        <v>114</v>
      </c>
      <c r="G332" s="83" t="s">
        <v>76</v>
      </c>
      <c r="H332" s="83" t="s">
        <v>887</v>
      </c>
      <c r="I332" s="83" t="s">
        <v>63</v>
      </c>
      <c r="J332" s="83" t="s">
        <v>64</v>
      </c>
      <c r="K332" s="83" t="s">
        <v>64</v>
      </c>
      <c r="L332" s="83" t="s">
        <v>64</v>
      </c>
      <c r="M332" s="83" t="s">
        <v>84</v>
      </c>
      <c r="N332" s="83" t="s">
        <v>64</v>
      </c>
      <c r="O332" s="83" t="s">
        <v>64</v>
      </c>
      <c r="P332" s="83" t="s">
        <v>84</v>
      </c>
      <c r="Q332" s="83" t="s">
        <v>64</v>
      </c>
      <c r="R332" s="83" t="s">
        <v>64</v>
      </c>
      <c r="S332" s="83" t="s">
        <v>64</v>
      </c>
      <c r="T332" s="83" t="s">
        <v>64</v>
      </c>
      <c r="U332" s="83" t="s">
        <v>84</v>
      </c>
      <c r="V332" s="83" t="s">
        <v>64</v>
      </c>
      <c r="W332" s="83" t="s">
        <v>64</v>
      </c>
      <c r="X332" s="83" t="s">
        <v>84</v>
      </c>
      <c r="Y332" s="83" t="s">
        <v>64</v>
      </c>
      <c r="Z332" s="83" t="s">
        <v>66</v>
      </c>
      <c r="AA332" s="83" t="s">
        <v>66</v>
      </c>
      <c r="AB332" s="83" t="s">
        <v>65</v>
      </c>
      <c r="AC332" s="83" t="s">
        <v>66</v>
      </c>
      <c r="AD332" s="83" t="s">
        <v>66</v>
      </c>
      <c r="AE332" s="83" t="s">
        <v>66</v>
      </c>
      <c r="AF332" s="83" t="s">
        <v>66</v>
      </c>
      <c r="AG332" s="83" t="s">
        <v>66</v>
      </c>
      <c r="AH332" s="83" t="s">
        <v>66</v>
      </c>
      <c r="AI332" s="83" t="s">
        <v>79</v>
      </c>
      <c r="AJ332" s="83" t="s">
        <v>66</v>
      </c>
      <c r="AK332" s="83" t="s">
        <v>66</v>
      </c>
      <c r="AL332" s="83" t="s">
        <v>66</v>
      </c>
      <c r="AM332" s="83" t="s">
        <v>65</v>
      </c>
      <c r="AN332" s="83" t="s">
        <v>66</v>
      </c>
      <c r="AO332" s="83" t="s">
        <v>66</v>
      </c>
      <c r="AP332" s="83" t="s">
        <v>67</v>
      </c>
      <c r="AQ332" s="83" t="s">
        <v>67</v>
      </c>
      <c r="AR332" s="83" t="s">
        <v>63</v>
      </c>
      <c r="AS332" s="83" t="s">
        <v>919</v>
      </c>
      <c r="AT332" s="83" t="s">
        <v>87</v>
      </c>
      <c r="AU332" s="83" t="s">
        <v>70</v>
      </c>
      <c r="AV332" s="83" t="s">
        <v>132</v>
      </c>
      <c r="AW332" s="83" t="s">
        <v>73</v>
      </c>
      <c r="AX332" s="83" t="s">
        <v>73</v>
      </c>
      <c r="AY332" s="83" t="s">
        <v>73</v>
      </c>
      <c r="AZ332" s="83" t="s">
        <v>73</v>
      </c>
      <c r="BA332" s="83" t="s">
        <v>72</v>
      </c>
      <c r="BB332" s="83" t="s">
        <v>73</v>
      </c>
      <c r="BC332" s="83" t="s">
        <v>73</v>
      </c>
      <c r="BD332" s="83"/>
      <c r="BE332" s="83" t="s">
        <v>73</v>
      </c>
      <c r="BF332" s="83"/>
      <c r="BG332" s="87" t="s">
        <v>846</v>
      </c>
      <c r="BH332" s="87" t="s">
        <v>114</v>
      </c>
      <c r="BI332" s="76" t="s">
        <v>1414</v>
      </c>
      <c r="BJ332">
        <f t="shared" si="15"/>
        <v>12</v>
      </c>
      <c r="BK332" s="87">
        <f t="shared" si="16"/>
        <v>50</v>
      </c>
      <c r="BL332" s="87"/>
      <c r="BM332" s="86" t="str">
        <f>_xlfn.XLOOKUP(Form_Responses1811121314[[#This Row],[Sekolah School (Cleansed)]],'Quality Check'!$B$11:$B$14,'Quality Check'!$C$11:$C$14,)</f>
        <v>Urban</v>
      </c>
      <c r="BN332" s="86" t="str">
        <f>_xlfn.XLOOKUP(Form_Responses1811121314[[#This Row],[Sekolah School (Cleansed)]],'Quality Check'!$B$11:$B$14,'Quality Check'!$D$11:$D$14,)</f>
        <v>Controlled Group (CG)</v>
      </c>
      <c r="BO332" s="87" t="str">
        <f>_xlfn.XLOOKUP(AS332,'Cleansing - Toothpaste Brand'!A:A,'Cleansing - Toothpaste Brand'!B:B,)</f>
        <v>Colgate</v>
      </c>
      <c r="BP332" s="87"/>
      <c r="BQ33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32" s="86" t="str">
        <f>_xlfn.XLOOKUP(AP332,'Cleansing - Response'!E:E,'Cleansing - Response'!F:F,)</f>
        <v>2 days and more</v>
      </c>
      <c r="BS332" s="86">
        <f>IF(Form_Responses1811121314[[#This Row],[Answer - B1]]="2 days and more",1,0)</f>
        <v>1</v>
      </c>
      <c r="BT332" s="86" t="str">
        <f>_xlfn.XLOOKUP(AQ332,'Cleansing - Response'!E:E,'Cleansing - Response'!F:F,)</f>
        <v>2 days and more</v>
      </c>
      <c r="BU332" s="86">
        <f>IF(Form_Responses1811121314[[#This Row],[Answer - B2]]="2 days and more",1,0)</f>
        <v>1</v>
      </c>
      <c r="BV332" s="86" t="str">
        <f t="shared" si="17"/>
        <v>Ya / Yes</v>
      </c>
      <c r="BW332" s="86">
        <f>IF(Form_Responses1811121314[[#This Row],[Answer - B3]]="Ya / Yes",1,0)</f>
        <v>1</v>
      </c>
      <c r="BX332" s="86" t="str">
        <f>_xlfn.XLOOKUP(AT332,'Cleansing - Response'!E:E,'Cleansing - Response'!F:F,)</f>
        <v>Always</v>
      </c>
      <c r="BY332" s="86">
        <f>IF(Form_Responses1811121314[[#This Row],[Answer - B4]]="Always",1,0)</f>
        <v>1</v>
      </c>
      <c r="BZ332" s="86" t="str">
        <f>_xlfn.XLOOKUP(AU332,'Cleansing - Response'!H:H,'Cleansing - Response'!I:I,)</f>
        <v>Sometimes / When in need</v>
      </c>
      <c r="CA332" s="86">
        <f>IF(Form_Responses1811121314[[#This Row],[Answer - B5]]="Sometimes / When in need",2,IF(Form_Responses1811121314[[#This Row],[Answer - B5]]="Using dental floss at least once",1,0))</f>
        <v>2</v>
      </c>
      <c r="CB332" s="86" t="str">
        <f>_xlfn.XLOOKUP(AV332,'Cleansing - Response'!K:K,'Cleansing - Response'!L:L,)</f>
        <v>Up to 1 time a day</v>
      </c>
      <c r="CC332" s="86">
        <f>IF(Form_Responses1811121314[[#This Row],[Answer - B6]]="More than 1 time a day",1,0)</f>
        <v>0</v>
      </c>
      <c r="CD332" s="86" t="str">
        <f>_xlfn.XLOOKUP(AW332,'Cleansing - Response'!$N:$N,'Cleansing - Response'!$O:$O,)</f>
        <v>No</v>
      </c>
      <c r="CE332" s="86">
        <f>IF(Form_Responses1811121314[[#This Row],[Answer - B7-1]]="Yes / Sometimes",1,0)</f>
        <v>0</v>
      </c>
      <c r="CF332" s="86" t="str">
        <f>_xlfn.XLOOKUP(AX332,'Cleansing - Response'!$N:$N,'Cleansing - Response'!$O:$O,)</f>
        <v>No</v>
      </c>
      <c r="CG332" s="86">
        <f>IF(Form_Responses1811121314[[#This Row],[Answer - B7-2]]="Yes / Sometimes",1,0)</f>
        <v>0</v>
      </c>
      <c r="CH332" s="86" t="str">
        <f>_xlfn.XLOOKUP(AY332,'Cleansing - Response'!$N:$N,'Cleansing - Response'!$O:$O,)</f>
        <v>No</v>
      </c>
      <c r="CI332" s="86">
        <f>IF(Form_Responses1811121314[[#This Row],[Answer - B7-3]]="Yes / Sometimes",1,0)</f>
        <v>0</v>
      </c>
      <c r="CJ332" s="86" t="str">
        <f>_xlfn.XLOOKUP(AZ332,'Cleansing - Response'!$N:$N,'Cleansing - Response'!$O:$O,)</f>
        <v>No</v>
      </c>
      <c r="CK332" s="86">
        <f>IF(Form_Responses1811121314[[#This Row],[Answer - B7-4]]="Yes / Sometimes",1,0)</f>
        <v>0</v>
      </c>
      <c r="CL332" s="86" t="str">
        <f>_xlfn.XLOOKUP(BA332,'Cleansing - Response'!$N:$N,'Cleansing - Response'!$O:$O,)</f>
        <v>Yes / Sometimes</v>
      </c>
      <c r="CM332" s="86">
        <f>IF(Form_Responses1811121314[[#This Row],[Answer - B7-5]]="Yes / Sometimes",1,0)</f>
        <v>1</v>
      </c>
      <c r="CN332" s="86" t="str">
        <f>_xlfn.XLOOKUP(BB332,'Cleansing - Response'!$N:$N,'Cleansing - Response'!$O:$O,)</f>
        <v>No</v>
      </c>
      <c r="CO332" s="86">
        <f>IF(Form_Responses1811121314[[#This Row],[Answer - B7-6]]="Yes / Sometimes",1,0)</f>
        <v>0</v>
      </c>
      <c r="CP332" s="87" t="str">
        <f>IF(COUNTIF(Form_Responses1811121314[[#This Row],[Answer - B7-1]:[Answer - B7-6]], "Yes / Sometimes") &gt; 4, "More than 4 times","Up to 4 times")</f>
        <v>Up to 4 times</v>
      </c>
      <c r="CQ332" s="152">
        <f>IF(Form_Responses1811121314[[#This Row],[Answer - B7 (Overall)]]="More than 4 times",1,0)</f>
        <v>0</v>
      </c>
    </row>
    <row r="333" spans="1:95" ht="13.2" hidden="1" x14ac:dyDescent="0.25">
      <c r="A333" s="82">
        <v>45574.402273946762</v>
      </c>
      <c r="B333" s="83" t="s">
        <v>920</v>
      </c>
      <c r="C333" s="84" t="s">
        <v>921</v>
      </c>
      <c r="D333" s="83">
        <v>62.5</v>
      </c>
      <c r="E333" s="83">
        <v>0.42</v>
      </c>
      <c r="F333" s="83" t="s">
        <v>114</v>
      </c>
      <c r="G333" s="83" t="s">
        <v>539</v>
      </c>
      <c r="H333" s="83" t="s">
        <v>922</v>
      </c>
      <c r="I333" s="83" t="s">
        <v>63</v>
      </c>
      <c r="J333" s="83" t="s">
        <v>78</v>
      </c>
      <c r="K333" s="83" t="s">
        <v>78</v>
      </c>
      <c r="L333" s="83" t="s">
        <v>78</v>
      </c>
      <c r="M333" s="83" t="s">
        <v>64</v>
      </c>
      <c r="N333" s="83" t="s">
        <v>64</v>
      </c>
      <c r="O333" s="83" t="s">
        <v>84</v>
      </c>
      <c r="P333" s="83" t="s">
        <v>84</v>
      </c>
      <c r="Q333" s="83" t="s">
        <v>78</v>
      </c>
      <c r="R333" s="83" t="s">
        <v>64</v>
      </c>
      <c r="S333" s="83" t="s">
        <v>84</v>
      </c>
      <c r="T333" s="83" t="s">
        <v>64</v>
      </c>
      <c r="U333" s="83" t="s">
        <v>78</v>
      </c>
      <c r="V333" s="83" t="s">
        <v>64</v>
      </c>
      <c r="W333" s="83" t="s">
        <v>64</v>
      </c>
      <c r="X333" s="83" t="s">
        <v>64</v>
      </c>
      <c r="Y333" s="83" t="s">
        <v>78</v>
      </c>
      <c r="Z333" s="83" t="s">
        <v>79</v>
      </c>
      <c r="AA333" s="83" t="s">
        <v>66</v>
      </c>
      <c r="AB333" s="83" t="s">
        <v>101</v>
      </c>
      <c r="AC333" s="83" t="s">
        <v>65</v>
      </c>
      <c r="AD333" s="83" t="s">
        <v>66</v>
      </c>
      <c r="AE333" s="83" t="s">
        <v>65</v>
      </c>
      <c r="AF333" s="83" t="s">
        <v>65</v>
      </c>
      <c r="AG333" s="83" t="s">
        <v>65</v>
      </c>
      <c r="AH333" s="83" t="s">
        <v>79</v>
      </c>
      <c r="AI333" s="83" t="s">
        <v>101</v>
      </c>
      <c r="AJ333" s="83" t="s">
        <v>66</v>
      </c>
      <c r="AK333" s="83" t="s">
        <v>65</v>
      </c>
      <c r="AL333" s="83" t="s">
        <v>65</v>
      </c>
      <c r="AM333" s="83" t="s">
        <v>65</v>
      </c>
      <c r="AN333" s="83" t="s">
        <v>65</v>
      </c>
      <c r="AO333" s="83" t="s">
        <v>65</v>
      </c>
      <c r="AP333" s="83" t="s">
        <v>67</v>
      </c>
      <c r="AQ333" s="83" t="s">
        <v>67</v>
      </c>
      <c r="AR333" s="83" t="s">
        <v>63</v>
      </c>
      <c r="AS333" s="83" t="s">
        <v>81</v>
      </c>
      <c r="AT333" s="83" t="s">
        <v>169</v>
      </c>
      <c r="AU333" s="83" t="s">
        <v>70</v>
      </c>
      <c r="AV333" s="83" t="s">
        <v>71</v>
      </c>
      <c r="AW333" s="83" t="s">
        <v>73</v>
      </c>
      <c r="AX333" s="83" t="s">
        <v>72</v>
      </c>
      <c r="AY333" s="83" t="s">
        <v>72</v>
      </c>
      <c r="AZ333" s="83" t="s">
        <v>63</v>
      </c>
      <c r="BA333" s="83" t="s">
        <v>73</v>
      </c>
      <c r="BB333" s="83" t="s">
        <v>73</v>
      </c>
      <c r="BC333" s="83" t="s">
        <v>73</v>
      </c>
      <c r="BD333" s="83"/>
      <c r="BE333" s="83" t="s">
        <v>73</v>
      </c>
      <c r="BF333" s="83"/>
      <c r="BG333" s="87" t="s">
        <v>846</v>
      </c>
      <c r="BH333" s="87" t="s">
        <v>114</v>
      </c>
      <c r="BI333" s="76" t="s">
        <v>1414</v>
      </c>
      <c r="BJ333">
        <f t="shared" si="15"/>
        <v>6</v>
      </c>
      <c r="BK333" s="87">
        <f t="shared" si="16"/>
        <v>54</v>
      </c>
      <c r="BL333" s="87"/>
      <c r="BM333" s="86" t="str">
        <f>_xlfn.XLOOKUP(Form_Responses1811121314[[#This Row],[Sekolah School (Cleansed)]],'Quality Check'!$B$11:$B$14,'Quality Check'!$C$11:$C$14,)</f>
        <v>Urban</v>
      </c>
      <c r="BN333" s="86" t="str">
        <f>_xlfn.XLOOKUP(Form_Responses1811121314[[#This Row],[Sekolah School (Cleansed)]],'Quality Check'!$B$11:$B$14,'Quality Check'!$D$11:$D$14,)</f>
        <v>Controlled Group (CG)</v>
      </c>
      <c r="BO333" s="87" t="str">
        <f>_xlfn.XLOOKUP(AS333,'Cleansing - Toothpaste Brand'!A:A,'Cleansing - Toothpaste Brand'!B:B,)</f>
        <v>Colgate</v>
      </c>
      <c r="BP333" s="87"/>
      <c r="BQ33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33" s="86" t="str">
        <f>_xlfn.XLOOKUP(AP333,'Cleansing - Response'!E:E,'Cleansing - Response'!F:F,)</f>
        <v>2 days and more</v>
      </c>
      <c r="BS333" s="86">
        <f>IF(Form_Responses1811121314[[#This Row],[Answer - B1]]="2 days and more",1,0)</f>
        <v>1</v>
      </c>
      <c r="BT333" s="86" t="str">
        <f>_xlfn.XLOOKUP(AQ333,'Cleansing - Response'!E:E,'Cleansing - Response'!F:F,)</f>
        <v>2 days and more</v>
      </c>
      <c r="BU333" s="86">
        <f>IF(Form_Responses1811121314[[#This Row],[Answer - B2]]="2 days and more",1,0)</f>
        <v>1</v>
      </c>
      <c r="BV333" s="86" t="str">
        <f t="shared" si="17"/>
        <v>Ya / Yes</v>
      </c>
      <c r="BW333" s="86">
        <f>IF(Form_Responses1811121314[[#This Row],[Answer - B3]]="Ya / Yes",1,0)</f>
        <v>1</v>
      </c>
      <c r="BX333" s="86" t="str">
        <f>_xlfn.XLOOKUP(AT333,'Cleansing - Response'!E:E,'Cleansing - Response'!F:F,)</f>
        <v>Rarely / Sometimes</v>
      </c>
      <c r="BY333" s="86">
        <f>IF(Form_Responses1811121314[[#This Row],[Answer - B4]]="Always",1,0)</f>
        <v>0</v>
      </c>
      <c r="BZ333" s="86" t="str">
        <f>_xlfn.XLOOKUP(AU333,'Cleansing - Response'!H:H,'Cleansing - Response'!I:I,)</f>
        <v>Sometimes / When in need</v>
      </c>
      <c r="CA333" s="86">
        <f>IF(Form_Responses1811121314[[#This Row],[Answer - B5]]="Sometimes / When in need",2,IF(Form_Responses1811121314[[#This Row],[Answer - B5]]="Using dental floss at least once",1,0))</f>
        <v>2</v>
      </c>
      <c r="CB333" s="86" t="str">
        <f>_xlfn.XLOOKUP(AV333,'Cleansing - Response'!K:K,'Cleansing - Response'!L:L,)</f>
        <v>Up to 1 time a day</v>
      </c>
      <c r="CC333" s="86">
        <f>IF(Form_Responses1811121314[[#This Row],[Answer - B6]]="More than 1 time a day",1,0)</f>
        <v>0</v>
      </c>
      <c r="CD333" s="86" t="str">
        <f>_xlfn.XLOOKUP(AW333,'Cleansing - Response'!$N:$N,'Cleansing - Response'!$O:$O,)</f>
        <v>No</v>
      </c>
      <c r="CE333" s="86">
        <f>IF(Form_Responses1811121314[[#This Row],[Answer - B7-1]]="Yes / Sometimes",1,0)</f>
        <v>0</v>
      </c>
      <c r="CF333" s="86" t="str">
        <f>_xlfn.XLOOKUP(AX333,'Cleansing - Response'!$N:$N,'Cleansing - Response'!$O:$O,)</f>
        <v>Yes / Sometimes</v>
      </c>
      <c r="CG333" s="86">
        <f>IF(Form_Responses1811121314[[#This Row],[Answer - B7-2]]="Yes / Sometimes",1,0)</f>
        <v>1</v>
      </c>
      <c r="CH333" s="86" t="str">
        <f>_xlfn.XLOOKUP(AY333,'Cleansing - Response'!$N:$N,'Cleansing - Response'!$O:$O,)</f>
        <v>Yes / Sometimes</v>
      </c>
      <c r="CI333" s="86">
        <f>IF(Form_Responses1811121314[[#This Row],[Answer - B7-3]]="Yes / Sometimes",1,0)</f>
        <v>1</v>
      </c>
      <c r="CJ333" s="86" t="str">
        <f>_xlfn.XLOOKUP(AZ333,'Cleansing - Response'!$N:$N,'Cleansing - Response'!$O:$O,)</f>
        <v>Yes / Sometimes</v>
      </c>
      <c r="CK333" s="86">
        <f>IF(Form_Responses1811121314[[#This Row],[Answer - B7-4]]="Yes / Sometimes",1,0)</f>
        <v>1</v>
      </c>
      <c r="CL333" s="86" t="str">
        <f>_xlfn.XLOOKUP(BA333,'Cleansing - Response'!$N:$N,'Cleansing - Response'!$O:$O,)</f>
        <v>No</v>
      </c>
      <c r="CM333" s="86">
        <f>IF(Form_Responses1811121314[[#This Row],[Answer - B7-5]]="Yes / Sometimes",1,0)</f>
        <v>0</v>
      </c>
      <c r="CN333" s="86" t="str">
        <f>_xlfn.XLOOKUP(BB333,'Cleansing - Response'!$N:$N,'Cleansing - Response'!$O:$O,)</f>
        <v>No</v>
      </c>
      <c r="CO333" s="86">
        <f>IF(Form_Responses1811121314[[#This Row],[Answer - B7-6]]="Yes / Sometimes",1,0)</f>
        <v>0</v>
      </c>
      <c r="CP333" s="87" t="str">
        <f>IF(COUNTIF(Form_Responses1811121314[[#This Row],[Answer - B7-1]:[Answer - B7-6]], "Yes / Sometimes") &gt; 4, "More than 4 times","Up to 4 times")</f>
        <v>Up to 4 times</v>
      </c>
      <c r="CQ333" s="152">
        <f>IF(Form_Responses1811121314[[#This Row],[Answer - B7 (Overall)]]="More than 4 times",1,0)</f>
        <v>0</v>
      </c>
    </row>
    <row r="334" spans="1:95" ht="13.2" hidden="1" x14ac:dyDescent="0.25">
      <c r="A334" s="82">
        <v>45574.404956631945</v>
      </c>
      <c r="B334" s="83" t="s">
        <v>923</v>
      </c>
      <c r="C334" s="84" t="s">
        <v>924</v>
      </c>
      <c r="D334" s="83">
        <v>100</v>
      </c>
      <c r="E334" s="83">
        <v>1.38</v>
      </c>
      <c r="F334" s="83" t="s">
        <v>114</v>
      </c>
      <c r="G334" s="83" t="s">
        <v>539</v>
      </c>
      <c r="H334" s="83" t="s">
        <v>925</v>
      </c>
      <c r="I334" s="83" t="s">
        <v>63</v>
      </c>
      <c r="J334" s="83" t="s">
        <v>64</v>
      </c>
      <c r="K334" s="83" t="s">
        <v>84</v>
      </c>
      <c r="L334" s="83" t="s">
        <v>64</v>
      </c>
      <c r="M334" s="83" t="s">
        <v>64</v>
      </c>
      <c r="N334" s="83" t="s">
        <v>64</v>
      </c>
      <c r="O334" s="83" t="s">
        <v>84</v>
      </c>
      <c r="P334" s="83" t="s">
        <v>84</v>
      </c>
      <c r="Q334" s="83" t="s">
        <v>64</v>
      </c>
      <c r="R334" s="83" t="s">
        <v>64</v>
      </c>
      <c r="S334" s="83" t="s">
        <v>64</v>
      </c>
      <c r="T334" s="83" t="s">
        <v>84</v>
      </c>
      <c r="U334" s="83" t="s">
        <v>64</v>
      </c>
      <c r="V334" s="83" t="s">
        <v>64</v>
      </c>
      <c r="W334" s="83" t="s">
        <v>64</v>
      </c>
      <c r="X334" s="83" t="s">
        <v>64</v>
      </c>
      <c r="Y334" s="83" t="s">
        <v>64</v>
      </c>
      <c r="Z334" s="83" t="s">
        <v>79</v>
      </c>
      <c r="AA334" s="83" t="s">
        <v>66</v>
      </c>
      <c r="AB334" s="83" t="s">
        <v>65</v>
      </c>
      <c r="AC334" s="83" t="s">
        <v>65</v>
      </c>
      <c r="AD334" s="83" t="s">
        <v>65</v>
      </c>
      <c r="AE334" s="83" t="s">
        <v>66</v>
      </c>
      <c r="AF334" s="83" t="s">
        <v>66</v>
      </c>
      <c r="AG334" s="83" t="s">
        <v>66</v>
      </c>
      <c r="AH334" s="83" t="s">
        <v>65</v>
      </c>
      <c r="AI334" s="83" t="s">
        <v>79</v>
      </c>
      <c r="AJ334" s="83" t="s">
        <v>66</v>
      </c>
      <c r="AK334" s="83" t="s">
        <v>66</v>
      </c>
      <c r="AL334" s="83" t="s">
        <v>101</v>
      </c>
      <c r="AM334" s="83" t="s">
        <v>66</v>
      </c>
      <c r="AN334" s="83" t="s">
        <v>65</v>
      </c>
      <c r="AO334" s="83" t="s">
        <v>65</v>
      </c>
      <c r="AP334" s="83" t="s">
        <v>80</v>
      </c>
      <c r="AQ334" s="83" t="s">
        <v>80</v>
      </c>
      <c r="AR334" s="83" t="s">
        <v>63</v>
      </c>
      <c r="AS334" s="83" t="s">
        <v>81</v>
      </c>
      <c r="AT334" s="83" t="s">
        <v>87</v>
      </c>
      <c r="AU334" s="83" t="s">
        <v>67</v>
      </c>
      <c r="AV334" s="83" t="s">
        <v>469</v>
      </c>
      <c r="AW334" s="83" t="s">
        <v>73</v>
      </c>
      <c r="AX334" s="83" t="s">
        <v>63</v>
      </c>
      <c r="AY334" s="83" t="s">
        <v>63</v>
      </c>
      <c r="AZ334" s="83" t="s">
        <v>63</v>
      </c>
      <c r="BA334" s="83" t="s">
        <v>63</v>
      </c>
      <c r="BB334" s="83" t="s">
        <v>63</v>
      </c>
      <c r="BC334" s="83" t="s">
        <v>73</v>
      </c>
      <c r="BD334" s="83" t="s">
        <v>197</v>
      </c>
      <c r="BE334" s="83" t="s">
        <v>73</v>
      </c>
      <c r="BF334" s="83"/>
      <c r="BG334" s="87" t="s">
        <v>846</v>
      </c>
      <c r="BH334" s="87" t="s">
        <v>114</v>
      </c>
      <c r="BI334" s="76" t="s">
        <v>1414</v>
      </c>
      <c r="BJ334">
        <f t="shared" si="15"/>
        <v>11</v>
      </c>
      <c r="BK334" s="87">
        <f t="shared" si="16"/>
        <v>53</v>
      </c>
      <c r="BL334" s="87"/>
      <c r="BM334" s="86" t="str">
        <f>_xlfn.XLOOKUP(Form_Responses1811121314[[#This Row],[Sekolah School (Cleansed)]],'Quality Check'!$B$11:$B$14,'Quality Check'!$C$11:$C$14,)</f>
        <v>Urban</v>
      </c>
      <c r="BN334" s="86" t="str">
        <f>_xlfn.XLOOKUP(Form_Responses1811121314[[#This Row],[Sekolah School (Cleansed)]],'Quality Check'!$B$11:$B$14,'Quality Check'!$D$11:$D$14,)</f>
        <v>Controlled Group (CG)</v>
      </c>
      <c r="BO334" s="87" t="str">
        <f>_xlfn.XLOOKUP(AS334,'Cleansing - Toothpaste Brand'!A:A,'Cleansing - Toothpaste Brand'!B:B,)</f>
        <v>Colgate</v>
      </c>
      <c r="BP334" s="87"/>
      <c r="BQ33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34" s="86" t="str">
        <f>_xlfn.XLOOKUP(AP334,'Cleansing - Response'!E:E,'Cleansing - Response'!F:F,)</f>
        <v>Less than 2 days</v>
      </c>
      <c r="BS334" s="86">
        <f>IF(Form_Responses1811121314[[#This Row],[Answer - B1]]="2 days and more",1,0)</f>
        <v>0</v>
      </c>
      <c r="BT334" s="86" t="str">
        <f>_xlfn.XLOOKUP(AQ334,'Cleansing - Response'!E:E,'Cleansing - Response'!F:F,)</f>
        <v>Less than 2 days</v>
      </c>
      <c r="BU334" s="86">
        <f>IF(Form_Responses1811121314[[#This Row],[Answer - B2]]="2 days and more",1,0)</f>
        <v>0</v>
      </c>
      <c r="BV334" s="86" t="str">
        <f t="shared" si="17"/>
        <v>Ya / Yes</v>
      </c>
      <c r="BW334" s="86">
        <f>IF(Form_Responses1811121314[[#This Row],[Answer - B3]]="Ya / Yes",1,0)</f>
        <v>1</v>
      </c>
      <c r="BX334" s="86" t="str">
        <f>_xlfn.XLOOKUP(AT334,'Cleansing - Response'!E:E,'Cleansing - Response'!F:F,)</f>
        <v>Always</v>
      </c>
      <c r="BY334" s="86">
        <f>IF(Form_Responses1811121314[[#This Row],[Answer - B4]]="Always",1,0)</f>
        <v>1</v>
      </c>
      <c r="BZ334" s="86" t="str">
        <f>_xlfn.XLOOKUP(AU334,'Cleansing - Response'!H:H,'Cleansing - Response'!I:I,)</f>
        <v>Using dental floss at least once</v>
      </c>
      <c r="CA334" s="86">
        <f>IF(Form_Responses1811121314[[#This Row],[Answer - B5]]="Sometimes / When in need",2,IF(Form_Responses1811121314[[#This Row],[Answer - B5]]="Using dental floss at least once",1,0))</f>
        <v>1</v>
      </c>
      <c r="CB334" s="86" t="str">
        <f>_xlfn.XLOOKUP(AV334,'Cleansing - Response'!K:K,'Cleansing - Response'!L:L,)</f>
        <v>More than 1 time a day</v>
      </c>
      <c r="CC334" s="86">
        <f>IF(Form_Responses1811121314[[#This Row],[Answer - B6]]="More than 1 time a day",1,0)</f>
        <v>1</v>
      </c>
      <c r="CD334" s="86" t="str">
        <f>_xlfn.XLOOKUP(AW334,'Cleansing - Response'!$N:$N,'Cleansing - Response'!$O:$O,)</f>
        <v>No</v>
      </c>
      <c r="CE334" s="86">
        <f>IF(Form_Responses1811121314[[#This Row],[Answer - B7-1]]="Yes / Sometimes",1,0)</f>
        <v>0</v>
      </c>
      <c r="CF334" s="86" t="str">
        <f>_xlfn.XLOOKUP(AX334,'Cleansing - Response'!$N:$N,'Cleansing - Response'!$O:$O,)</f>
        <v>Yes / Sometimes</v>
      </c>
      <c r="CG334" s="86">
        <f>IF(Form_Responses1811121314[[#This Row],[Answer - B7-2]]="Yes / Sometimes",1,0)</f>
        <v>1</v>
      </c>
      <c r="CH334" s="86" t="str">
        <f>_xlfn.XLOOKUP(AY334,'Cleansing - Response'!$N:$N,'Cleansing - Response'!$O:$O,)</f>
        <v>Yes / Sometimes</v>
      </c>
      <c r="CI334" s="86">
        <f>IF(Form_Responses1811121314[[#This Row],[Answer - B7-3]]="Yes / Sometimes",1,0)</f>
        <v>1</v>
      </c>
      <c r="CJ334" s="86" t="str">
        <f>_xlfn.XLOOKUP(AZ334,'Cleansing - Response'!$N:$N,'Cleansing - Response'!$O:$O,)</f>
        <v>Yes / Sometimes</v>
      </c>
      <c r="CK334" s="86">
        <f>IF(Form_Responses1811121314[[#This Row],[Answer - B7-4]]="Yes / Sometimes",1,0)</f>
        <v>1</v>
      </c>
      <c r="CL334" s="86" t="str">
        <f>_xlfn.XLOOKUP(BA334,'Cleansing - Response'!$N:$N,'Cleansing - Response'!$O:$O,)</f>
        <v>Yes / Sometimes</v>
      </c>
      <c r="CM334" s="86">
        <f>IF(Form_Responses1811121314[[#This Row],[Answer - B7-5]]="Yes / Sometimes",1,0)</f>
        <v>1</v>
      </c>
      <c r="CN334" s="86" t="str">
        <f>_xlfn.XLOOKUP(BB334,'Cleansing - Response'!$N:$N,'Cleansing - Response'!$O:$O,)</f>
        <v>Yes / Sometimes</v>
      </c>
      <c r="CO334" s="86">
        <f>IF(Form_Responses1811121314[[#This Row],[Answer - B7-6]]="Yes / Sometimes",1,0)</f>
        <v>1</v>
      </c>
      <c r="CP334" s="87" t="str">
        <f>IF(COUNTIF(Form_Responses1811121314[[#This Row],[Answer - B7-1]:[Answer - B7-6]], "Yes / Sometimes") &gt; 4, "More than 4 times","Up to 4 times")</f>
        <v>More than 4 times</v>
      </c>
      <c r="CQ334" s="152">
        <f>IF(Form_Responses1811121314[[#This Row],[Answer - B7 (Overall)]]="More than 4 times",1,0)</f>
        <v>1</v>
      </c>
    </row>
    <row r="335" spans="1:95" ht="13.2" hidden="1" x14ac:dyDescent="0.25">
      <c r="A335" s="82">
        <v>45574.405944444443</v>
      </c>
      <c r="B335" s="83" t="s">
        <v>926</v>
      </c>
      <c r="C335" s="84" t="s">
        <v>927</v>
      </c>
      <c r="D335" s="83">
        <v>51.79</v>
      </c>
      <c r="E335" s="83">
        <v>0.25</v>
      </c>
      <c r="F335" s="83" t="s">
        <v>114</v>
      </c>
      <c r="G335" s="83" t="s">
        <v>539</v>
      </c>
      <c r="H335" s="83" t="s">
        <v>846</v>
      </c>
      <c r="I335" s="83" t="s">
        <v>63</v>
      </c>
      <c r="J335" s="83" t="s">
        <v>78</v>
      </c>
      <c r="K335" s="83" t="s">
        <v>78</v>
      </c>
      <c r="L335" s="83" t="s">
        <v>145</v>
      </c>
      <c r="M335" s="83" t="s">
        <v>78</v>
      </c>
      <c r="N335" s="83" t="s">
        <v>64</v>
      </c>
      <c r="O335" s="83" t="s">
        <v>78</v>
      </c>
      <c r="P335" s="83" t="s">
        <v>84</v>
      </c>
      <c r="Q335" s="83" t="s">
        <v>84</v>
      </c>
      <c r="R335" s="83" t="s">
        <v>78</v>
      </c>
      <c r="S335" s="83" t="s">
        <v>78</v>
      </c>
      <c r="T335" s="83" t="s">
        <v>78</v>
      </c>
      <c r="U335" s="83" t="s">
        <v>84</v>
      </c>
      <c r="V335" s="83" t="s">
        <v>84</v>
      </c>
      <c r="W335" s="83" t="s">
        <v>84</v>
      </c>
      <c r="X335" s="83" t="s">
        <v>64</v>
      </c>
      <c r="Y335" s="83" t="s">
        <v>84</v>
      </c>
      <c r="Z335" s="83" t="s">
        <v>66</v>
      </c>
      <c r="AA335" s="83" t="s">
        <v>79</v>
      </c>
      <c r="AB335" s="83" t="s">
        <v>66</v>
      </c>
      <c r="AC335" s="83" t="s">
        <v>79</v>
      </c>
      <c r="AD335" s="83" t="s">
        <v>79</v>
      </c>
      <c r="AE335" s="83" t="s">
        <v>66</v>
      </c>
      <c r="AF335" s="83" t="s">
        <v>79</v>
      </c>
      <c r="AG335" s="83" t="s">
        <v>66</v>
      </c>
      <c r="AH335" s="83" t="s">
        <v>66</v>
      </c>
      <c r="AI335" s="83" t="s">
        <v>66</v>
      </c>
      <c r="AJ335" s="83" t="s">
        <v>66</v>
      </c>
      <c r="AK335" s="83" t="s">
        <v>66</v>
      </c>
      <c r="AL335" s="83" t="s">
        <v>66</v>
      </c>
      <c r="AM335" s="83" t="s">
        <v>66</v>
      </c>
      <c r="AN335" s="83" t="s">
        <v>66</v>
      </c>
      <c r="AO335" s="83" t="s">
        <v>66</v>
      </c>
      <c r="AP335" s="83" t="s">
        <v>67</v>
      </c>
      <c r="AQ335" s="83" t="s">
        <v>119</v>
      </c>
      <c r="AR335" s="83" t="s">
        <v>86</v>
      </c>
      <c r="AS335" s="83" t="s">
        <v>68</v>
      </c>
      <c r="AT335" s="83" t="s">
        <v>69</v>
      </c>
      <c r="AU335" s="83" t="s">
        <v>70</v>
      </c>
      <c r="AV335" s="83" t="s">
        <v>132</v>
      </c>
      <c r="AW335" s="83" t="s">
        <v>73</v>
      </c>
      <c r="AX335" s="83" t="s">
        <v>73</v>
      </c>
      <c r="AY335" s="83" t="s">
        <v>63</v>
      </c>
      <c r="AZ335" s="83" t="s">
        <v>72</v>
      </c>
      <c r="BA335" s="83" t="s">
        <v>63</v>
      </c>
      <c r="BB335" s="83" t="s">
        <v>72</v>
      </c>
      <c r="BC335" s="83" t="s">
        <v>73</v>
      </c>
      <c r="BD335" s="83"/>
      <c r="BE335" s="83" t="s">
        <v>73</v>
      </c>
      <c r="BF335" s="83"/>
      <c r="BG335" s="87" t="s">
        <v>846</v>
      </c>
      <c r="BH335" s="87" t="s">
        <v>114</v>
      </c>
      <c r="BI335" s="76" t="s">
        <v>1414</v>
      </c>
      <c r="BJ335">
        <f t="shared" si="15"/>
        <v>3</v>
      </c>
      <c r="BK335" s="87">
        <f t="shared" si="16"/>
        <v>43</v>
      </c>
      <c r="BL335" s="87"/>
      <c r="BM335" s="86" t="str">
        <f>_xlfn.XLOOKUP(Form_Responses1811121314[[#This Row],[Sekolah School (Cleansed)]],'Quality Check'!$B$11:$B$14,'Quality Check'!$C$11:$C$14,)</f>
        <v>Urban</v>
      </c>
      <c r="BN335" s="86" t="str">
        <f>_xlfn.XLOOKUP(Form_Responses1811121314[[#This Row],[Sekolah School (Cleansed)]],'Quality Check'!$B$11:$B$14,'Quality Check'!$D$11:$D$14,)</f>
        <v>Controlled Group (CG)</v>
      </c>
      <c r="BO335" s="87" t="str">
        <f>_xlfn.XLOOKUP(AS335,'Cleansing - Toothpaste Brand'!A:A,'Cleansing - Toothpaste Brand'!B:B,)</f>
        <v>Colgate</v>
      </c>
      <c r="BP335" s="87"/>
      <c r="BQ33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35" s="86" t="str">
        <f>_xlfn.XLOOKUP(AP335,'Cleansing - Response'!E:E,'Cleansing - Response'!F:F,)</f>
        <v>2 days and more</v>
      </c>
      <c r="BS335" s="86">
        <f>IF(Form_Responses1811121314[[#This Row],[Answer - B1]]="2 days and more",1,0)</f>
        <v>1</v>
      </c>
      <c r="BT335" s="86" t="str">
        <f>_xlfn.XLOOKUP(AQ335,'Cleansing - Response'!E:E,'Cleansing - Response'!F:F,)</f>
        <v>Less than 2 days</v>
      </c>
      <c r="BU335" s="86">
        <f>IF(Form_Responses1811121314[[#This Row],[Answer - B2]]="2 days and more",1,0)</f>
        <v>0</v>
      </c>
      <c r="BV335" s="86" t="str">
        <f t="shared" si="17"/>
        <v>Ya / Yes</v>
      </c>
      <c r="BW335" s="86">
        <f>IF(Form_Responses1811121314[[#This Row],[Answer - B3]]="Ya / Yes",1,0)</f>
        <v>1</v>
      </c>
      <c r="BX335" s="86" t="str">
        <f>_xlfn.XLOOKUP(AT335,'Cleansing - Response'!E:E,'Cleansing - Response'!F:F,)</f>
        <v>Rarely / Sometimes</v>
      </c>
      <c r="BY335" s="86">
        <f>IF(Form_Responses1811121314[[#This Row],[Answer - B4]]="Always",1,0)</f>
        <v>0</v>
      </c>
      <c r="BZ335" s="86" t="str">
        <f>_xlfn.XLOOKUP(AU335,'Cleansing - Response'!H:H,'Cleansing - Response'!I:I,)</f>
        <v>Sometimes / When in need</v>
      </c>
      <c r="CA335" s="86">
        <f>IF(Form_Responses1811121314[[#This Row],[Answer - B5]]="Sometimes / When in need",2,IF(Form_Responses1811121314[[#This Row],[Answer - B5]]="Using dental floss at least once",1,0))</f>
        <v>2</v>
      </c>
      <c r="CB335" s="86" t="str">
        <f>_xlfn.XLOOKUP(AV335,'Cleansing - Response'!K:K,'Cleansing - Response'!L:L,)</f>
        <v>Up to 1 time a day</v>
      </c>
      <c r="CC335" s="86">
        <f>IF(Form_Responses1811121314[[#This Row],[Answer - B6]]="More than 1 time a day",1,0)</f>
        <v>0</v>
      </c>
      <c r="CD335" s="86" t="str">
        <f>_xlfn.XLOOKUP(AW335,'Cleansing - Response'!$N:$N,'Cleansing - Response'!$O:$O,)</f>
        <v>No</v>
      </c>
      <c r="CE335" s="86">
        <f>IF(Form_Responses1811121314[[#This Row],[Answer - B7-1]]="Yes / Sometimes",1,0)</f>
        <v>0</v>
      </c>
      <c r="CF335" s="86" t="str">
        <f>_xlfn.XLOOKUP(AX335,'Cleansing - Response'!$N:$N,'Cleansing - Response'!$O:$O,)</f>
        <v>No</v>
      </c>
      <c r="CG335" s="86">
        <f>IF(Form_Responses1811121314[[#This Row],[Answer - B7-2]]="Yes / Sometimes",1,0)</f>
        <v>0</v>
      </c>
      <c r="CH335" s="86" t="str">
        <f>_xlfn.XLOOKUP(AY335,'Cleansing - Response'!$N:$N,'Cleansing - Response'!$O:$O,)</f>
        <v>Yes / Sometimes</v>
      </c>
      <c r="CI335" s="86">
        <f>IF(Form_Responses1811121314[[#This Row],[Answer - B7-3]]="Yes / Sometimes",1,0)</f>
        <v>1</v>
      </c>
      <c r="CJ335" s="86" t="str">
        <f>_xlfn.XLOOKUP(AZ335,'Cleansing - Response'!$N:$N,'Cleansing - Response'!$O:$O,)</f>
        <v>Yes / Sometimes</v>
      </c>
      <c r="CK335" s="86">
        <f>IF(Form_Responses1811121314[[#This Row],[Answer - B7-4]]="Yes / Sometimes",1,0)</f>
        <v>1</v>
      </c>
      <c r="CL335" s="86" t="str">
        <f>_xlfn.XLOOKUP(BA335,'Cleansing - Response'!$N:$N,'Cleansing - Response'!$O:$O,)</f>
        <v>Yes / Sometimes</v>
      </c>
      <c r="CM335" s="86">
        <f>IF(Form_Responses1811121314[[#This Row],[Answer - B7-5]]="Yes / Sometimes",1,0)</f>
        <v>1</v>
      </c>
      <c r="CN335" s="86" t="str">
        <f>_xlfn.XLOOKUP(BB335,'Cleansing - Response'!$N:$N,'Cleansing - Response'!$O:$O,)</f>
        <v>Yes / Sometimes</v>
      </c>
      <c r="CO335" s="86">
        <f>IF(Form_Responses1811121314[[#This Row],[Answer - B7-6]]="Yes / Sometimes",1,0)</f>
        <v>1</v>
      </c>
      <c r="CP335" s="87" t="str">
        <f>IF(COUNTIF(Form_Responses1811121314[[#This Row],[Answer - B7-1]:[Answer - B7-6]], "Yes / Sometimes") &gt; 4, "More than 4 times","Up to 4 times")</f>
        <v>Up to 4 times</v>
      </c>
      <c r="CQ335" s="152">
        <f>IF(Form_Responses1811121314[[#This Row],[Answer - B7 (Overall)]]="More than 4 times",1,0)</f>
        <v>0</v>
      </c>
    </row>
    <row r="336" spans="1:95" ht="13.2" hidden="1" x14ac:dyDescent="0.25">
      <c r="A336" s="82">
        <v>45574.407758043977</v>
      </c>
      <c r="B336" s="83" t="s">
        <v>928</v>
      </c>
      <c r="C336" s="84" t="s">
        <v>929</v>
      </c>
      <c r="D336" s="83">
        <v>100</v>
      </c>
      <c r="E336" s="83">
        <v>1.29</v>
      </c>
      <c r="F336" s="83" t="s">
        <v>114</v>
      </c>
      <c r="G336" s="83" t="s">
        <v>76</v>
      </c>
      <c r="H336" s="83" t="s">
        <v>887</v>
      </c>
      <c r="I336" s="83" t="s">
        <v>63</v>
      </c>
      <c r="J336" s="83" t="s">
        <v>64</v>
      </c>
      <c r="K336" s="83" t="s">
        <v>78</v>
      </c>
      <c r="L336" s="83" t="s">
        <v>64</v>
      </c>
      <c r="M336" s="83" t="s">
        <v>84</v>
      </c>
      <c r="N336" s="83" t="s">
        <v>84</v>
      </c>
      <c r="O336" s="83" t="s">
        <v>64</v>
      </c>
      <c r="P336" s="83" t="s">
        <v>64</v>
      </c>
      <c r="Q336" s="83" t="s">
        <v>64</v>
      </c>
      <c r="R336" s="83" t="s">
        <v>64</v>
      </c>
      <c r="S336" s="83" t="s">
        <v>64</v>
      </c>
      <c r="T336" s="83" t="s">
        <v>64</v>
      </c>
      <c r="U336" s="83" t="s">
        <v>84</v>
      </c>
      <c r="V336" s="83" t="s">
        <v>84</v>
      </c>
      <c r="W336" s="83" t="s">
        <v>64</v>
      </c>
      <c r="X336" s="83" t="s">
        <v>84</v>
      </c>
      <c r="Y336" s="83" t="s">
        <v>64</v>
      </c>
      <c r="Z336" s="83" t="s">
        <v>66</v>
      </c>
      <c r="AA336" s="83" t="s">
        <v>65</v>
      </c>
      <c r="AB336" s="83" t="s">
        <v>65</v>
      </c>
      <c r="AC336" s="83" t="s">
        <v>66</v>
      </c>
      <c r="AD336" s="83" t="s">
        <v>66</v>
      </c>
      <c r="AE336" s="83" t="s">
        <v>65</v>
      </c>
      <c r="AF336" s="83" t="s">
        <v>65</v>
      </c>
      <c r="AG336" s="83" t="s">
        <v>66</v>
      </c>
      <c r="AH336" s="83" t="s">
        <v>66</v>
      </c>
      <c r="AI336" s="83" t="s">
        <v>66</v>
      </c>
      <c r="AJ336" s="83" t="s">
        <v>79</v>
      </c>
      <c r="AK336" s="83" t="s">
        <v>66</v>
      </c>
      <c r="AL336" s="83" t="s">
        <v>66</v>
      </c>
      <c r="AM336" s="83" t="s">
        <v>66</v>
      </c>
      <c r="AN336" s="83" t="s">
        <v>79</v>
      </c>
      <c r="AO336" s="83" t="s">
        <v>66</v>
      </c>
      <c r="AP336" s="83" t="s">
        <v>67</v>
      </c>
      <c r="AQ336" s="83" t="s">
        <v>67</v>
      </c>
      <c r="AR336" s="83" t="s">
        <v>86</v>
      </c>
      <c r="AS336" s="83" t="s">
        <v>68</v>
      </c>
      <c r="AT336" s="83" t="s">
        <v>169</v>
      </c>
      <c r="AU336" s="83" t="s">
        <v>93</v>
      </c>
      <c r="AV336" s="83" t="s">
        <v>71</v>
      </c>
      <c r="AW336" s="83" t="s">
        <v>72</v>
      </c>
      <c r="AX336" s="83" t="s">
        <v>63</v>
      </c>
      <c r="AY336" s="83" t="s">
        <v>63</v>
      </c>
      <c r="AZ336" s="83" t="s">
        <v>63</v>
      </c>
      <c r="BA336" s="83" t="s">
        <v>63</v>
      </c>
      <c r="BB336" s="83" t="s">
        <v>73</v>
      </c>
      <c r="BC336" s="83" t="s">
        <v>73</v>
      </c>
      <c r="BD336" s="83"/>
      <c r="BE336" s="83" t="s">
        <v>73</v>
      </c>
      <c r="BF336" s="83"/>
      <c r="BG336" s="87" t="s">
        <v>846</v>
      </c>
      <c r="BH336" s="87" t="s">
        <v>114</v>
      </c>
      <c r="BI336" s="76" t="s">
        <v>1414</v>
      </c>
      <c r="BJ336">
        <f t="shared" si="15"/>
        <v>10</v>
      </c>
      <c r="BK336" s="87">
        <f t="shared" si="16"/>
        <v>49</v>
      </c>
      <c r="BL336" s="87"/>
      <c r="BM336" s="86" t="str">
        <f>_xlfn.XLOOKUP(Form_Responses1811121314[[#This Row],[Sekolah School (Cleansed)]],'Quality Check'!$B$11:$B$14,'Quality Check'!$C$11:$C$14,)</f>
        <v>Urban</v>
      </c>
      <c r="BN336" s="86" t="str">
        <f>_xlfn.XLOOKUP(Form_Responses1811121314[[#This Row],[Sekolah School (Cleansed)]],'Quality Check'!$B$11:$B$14,'Quality Check'!$D$11:$D$14,)</f>
        <v>Controlled Group (CG)</v>
      </c>
      <c r="BO336" s="87" t="str">
        <f>_xlfn.XLOOKUP(AS336,'Cleansing - Toothpaste Brand'!A:A,'Cleansing - Toothpaste Brand'!B:B,)</f>
        <v>Colgate</v>
      </c>
      <c r="BP336" s="87"/>
      <c r="BQ33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36" s="86" t="str">
        <f>_xlfn.XLOOKUP(AP336,'Cleansing - Response'!E:E,'Cleansing - Response'!F:F,)</f>
        <v>2 days and more</v>
      </c>
      <c r="BS336" s="86">
        <f>IF(Form_Responses1811121314[[#This Row],[Answer - B1]]="2 days and more",1,0)</f>
        <v>1</v>
      </c>
      <c r="BT336" s="86" t="str">
        <f>_xlfn.XLOOKUP(AQ336,'Cleansing - Response'!E:E,'Cleansing - Response'!F:F,)</f>
        <v>2 days and more</v>
      </c>
      <c r="BU336" s="86">
        <f>IF(Form_Responses1811121314[[#This Row],[Answer - B2]]="2 days and more",1,0)</f>
        <v>1</v>
      </c>
      <c r="BV336" s="86" t="str">
        <f t="shared" si="17"/>
        <v>Ya / Yes</v>
      </c>
      <c r="BW336" s="86">
        <f>IF(Form_Responses1811121314[[#This Row],[Answer - B3]]="Ya / Yes",1,0)</f>
        <v>1</v>
      </c>
      <c r="BX336" s="86" t="str">
        <f>_xlfn.XLOOKUP(AT336,'Cleansing - Response'!E:E,'Cleansing - Response'!F:F,)</f>
        <v>Rarely / Sometimes</v>
      </c>
      <c r="BY336" s="86">
        <f>IF(Form_Responses1811121314[[#This Row],[Answer - B4]]="Always",1,0)</f>
        <v>0</v>
      </c>
      <c r="BZ336" s="86" t="str">
        <f>_xlfn.XLOOKUP(AU336,'Cleansing - Response'!H:H,'Cleansing - Response'!I:I,)</f>
        <v>Not using dental floss</v>
      </c>
      <c r="CA336" s="86">
        <f>IF(Form_Responses1811121314[[#This Row],[Answer - B5]]="Sometimes / When in need",2,IF(Form_Responses1811121314[[#This Row],[Answer - B5]]="Using dental floss at least once",1,0))</f>
        <v>0</v>
      </c>
      <c r="CB336" s="86" t="str">
        <f>_xlfn.XLOOKUP(AV336,'Cleansing - Response'!K:K,'Cleansing - Response'!L:L,)</f>
        <v>Up to 1 time a day</v>
      </c>
      <c r="CC336" s="86">
        <f>IF(Form_Responses1811121314[[#This Row],[Answer - B6]]="More than 1 time a day",1,0)</f>
        <v>0</v>
      </c>
      <c r="CD336" s="86" t="str">
        <f>_xlfn.XLOOKUP(AW336,'Cleansing - Response'!$N:$N,'Cleansing - Response'!$O:$O,)</f>
        <v>Yes / Sometimes</v>
      </c>
      <c r="CE336" s="86">
        <f>IF(Form_Responses1811121314[[#This Row],[Answer - B7-1]]="Yes / Sometimes",1,0)</f>
        <v>1</v>
      </c>
      <c r="CF336" s="86" t="str">
        <f>_xlfn.XLOOKUP(AX336,'Cleansing - Response'!$N:$N,'Cleansing - Response'!$O:$O,)</f>
        <v>Yes / Sometimes</v>
      </c>
      <c r="CG336" s="86">
        <f>IF(Form_Responses1811121314[[#This Row],[Answer - B7-2]]="Yes / Sometimes",1,0)</f>
        <v>1</v>
      </c>
      <c r="CH336" s="86" t="str">
        <f>_xlfn.XLOOKUP(AY336,'Cleansing - Response'!$N:$N,'Cleansing - Response'!$O:$O,)</f>
        <v>Yes / Sometimes</v>
      </c>
      <c r="CI336" s="86">
        <f>IF(Form_Responses1811121314[[#This Row],[Answer - B7-3]]="Yes / Sometimes",1,0)</f>
        <v>1</v>
      </c>
      <c r="CJ336" s="86" t="str">
        <f>_xlfn.XLOOKUP(AZ336,'Cleansing - Response'!$N:$N,'Cleansing - Response'!$O:$O,)</f>
        <v>Yes / Sometimes</v>
      </c>
      <c r="CK336" s="86">
        <f>IF(Form_Responses1811121314[[#This Row],[Answer - B7-4]]="Yes / Sometimes",1,0)</f>
        <v>1</v>
      </c>
      <c r="CL336" s="86" t="str">
        <f>_xlfn.XLOOKUP(BA336,'Cleansing - Response'!$N:$N,'Cleansing - Response'!$O:$O,)</f>
        <v>Yes / Sometimes</v>
      </c>
      <c r="CM336" s="86">
        <f>IF(Form_Responses1811121314[[#This Row],[Answer - B7-5]]="Yes / Sometimes",1,0)</f>
        <v>1</v>
      </c>
      <c r="CN336" s="86" t="str">
        <f>_xlfn.XLOOKUP(BB336,'Cleansing - Response'!$N:$N,'Cleansing - Response'!$O:$O,)</f>
        <v>No</v>
      </c>
      <c r="CO336" s="86">
        <f>IF(Form_Responses1811121314[[#This Row],[Answer - B7-6]]="Yes / Sometimes",1,0)</f>
        <v>0</v>
      </c>
      <c r="CP336" s="87" t="str">
        <f>IF(COUNTIF(Form_Responses1811121314[[#This Row],[Answer - B7-1]:[Answer - B7-6]], "Yes / Sometimes") &gt; 4, "More than 4 times","Up to 4 times")</f>
        <v>More than 4 times</v>
      </c>
      <c r="CQ336" s="152">
        <f>IF(Form_Responses1811121314[[#This Row],[Answer - B7 (Overall)]]="More than 4 times",1,0)</f>
        <v>1</v>
      </c>
    </row>
    <row r="337" spans="1:95" ht="13.2" hidden="1" x14ac:dyDescent="0.25">
      <c r="A337" s="82">
        <v>45574.408856099537</v>
      </c>
      <c r="B337" s="83" t="s">
        <v>930</v>
      </c>
      <c r="C337" s="84" t="s">
        <v>931</v>
      </c>
      <c r="D337" s="83">
        <v>56.25</v>
      </c>
      <c r="E337" s="83">
        <v>0.5</v>
      </c>
      <c r="F337" s="83" t="s">
        <v>114</v>
      </c>
      <c r="G337" s="83" t="s">
        <v>76</v>
      </c>
      <c r="H337" s="83" t="s">
        <v>846</v>
      </c>
      <c r="I337" s="83" t="s">
        <v>63</v>
      </c>
      <c r="J337" s="83" t="s">
        <v>64</v>
      </c>
      <c r="K337" s="83" t="s">
        <v>64</v>
      </c>
      <c r="L337" s="83" t="s">
        <v>64</v>
      </c>
      <c r="M337" s="83" t="s">
        <v>84</v>
      </c>
      <c r="N337" s="83" t="s">
        <v>78</v>
      </c>
      <c r="O337" s="83" t="s">
        <v>64</v>
      </c>
      <c r="P337" s="83" t="s">
        <v>84</v>
      </c>
      <c r="Q337" s="83" t="s">
        <v>84</v>
      </c>
      <c r="R337" s="83" t="s">
        <v>64</v>
      </c>
      <c r="S337" s="83" t="s">
        <v>64</v>
      </c>
      <c r="T337" s="83" t="s">
        <v>64</v>
      </c>
      <c r="U337" s="83" t="s">
        <v>64</v>
      </c>
      <c r="V337" s="83" t="s">
        <v>64</v>
      </c>
      <c r="W337" s="83" t="s">
        <v>64</v>
      </c>
      <c r="X337" s="83" t="s">
        <v>64</v>
      </c>
      <c r="Y337" s="83" t="s">
        <v>84</v>
      </c>
      <c r="Z337" s="83" t="s">
        <v>66</v>
      </c>
      <c r="AA337" s="83" t="s">
        <v>65</v>
      </c>
      <c r="AB337" s="83" t="s">
        <v>66</v>
      </c>
      <c r="AC337" s="83" t="s">
        <v>66</v>
      </c>
      <c r="AD337" s="83" t="s">
        <v>65</v>
      </c>
      <c r="AE337" s="83" t="s">
        <v>66</v>
      </c>
      <c r="AF337" s="83" t="s">
        <v>66</v>
      </c>
      <c r="AG337" s="83" t="s">
        <v>66</v>
      </c>
      <c r="AH337" s="83" t="s">
        <v>66</v>
      </c>
      <c r="AI337" s="83" t="s">
        <v>66</v>
      </c>
      <c r="AJ337" s="83" t="s">
        <v>79</v>
      </c>
      <c r="AK337" s="83" t="s">
        <v>79</v>
      </c>
      <c r="AL337" s="83" t="s">
        <v>79</v>
      </c>
      <c r="AM337" s="83" t="s">
        <v>66</v>
      </c>
      <c r="AN337" s="83" t="s">
        <v>66</v>
      </c>
      <c r="AO337" s="83" t="s">
        <v>66</v>
      </c>
      <c r="AP337" s="83" t="s">
        <v>67</v>
      </c>
      <c r="AQ337" s="83" t="s">
        <v>67</v>
      </c>
      <c r="AR337" s="83" t="s">
        <v>63</v>
      </c>
      <c r="AS337" s="83" t="s">
        <v>68</v>
      </c>
      <c r="AT337" s="83" t="s">
        <v>69</v>
      </c>
      <c r="AU337" s="83" t="s">
        <v>70</v>
      </c>
      <c r="AV337" s="83" t="s">
        <v>71</v>
      </c>
      <c r="AW337" s="83" t="s">
        <v>72</v>
      </c>
      <c r="AX337" s="83" t="s">
        <v>73</v>
      </c>
      <c r="AY337" s="83" t="s">
        <v>63</v>
      </c>
      <c r="AZ337" s="83" t="s">
        <v>72</v>
      </c>
      <c r="BA337" s="83" t="s">
        <v>72</v>
      </c>
      <c r="BB337" s="83" t="s">
        <v>73</v>
      </c>
      <c r="BC337" s="83" t="s">
        <v>73</v>
      </c>
      <c r="BD337" s="83"/>
      <c r="BE337" s="83" t="s">
        <v>73</v>
      </c>
      <c r="BF337" s="83"/>
      <c r="BG337" s="87" t="s">
        <v>846</v>
      </c>
      <c r="BH337" s="87" t="s">
        <v>114</v>
      </c>
      <c r="BI337" s="76" t="s">
        <v>1414</v>
      </c>
      <c r="BJ337">
        <f t="shared" si="15"/>
        <v>11</v>
      </c>
      <c r="BK337" s="87">
        <f t="shared" si="16"/>
        <v>46</v>
      </c>
      <c r="BL337" s="87"/>
      <c r="BM337" s="86" t="str">
        <f>_xlfn.XLOOKUP(Form_Responses1811121314[[#This Row],[Sekolah School (Cleansed)]],'Quality Check'!$B$11:$B$14,'Quality Check'!$C$11:$C$14,)</f>
        <v>Urban</v>
      </c>
      <c r="BN337" s="86" t="str">
        <f>_xlfn.XLOOKUP(Form_Responses1811121314[[#This Row],[Sekolah School (Cleansed)]],'Quality Check'!$B$11:$B$14,'Quality Check'!$D$11:$D$14,)</f>
        <v>Controlled Group (CG)</v>
      </c>
      <c r="BO337" s="87" t="str">
        <f>_xlfn.XLOOKUP(AS337,'Cleansing - Toothpaste Brand'!A:A,'Cleansing - Toothpaste Brand'!B:B,)</f>
        <v>Colgate</v>
      </c>
      <c r="BP337" s="87"/>
      <c r="BQ33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37" s="86" t="str">
        <f>_xlfn.XLOOKUP(AP337,'Cleansing - Response'!E:E,'Cleansing - Response'!F:F,)</f>
        <v>2 days and more</v>
      </c>
      <c r="BS337" s="86">
        <f>IF(Form_Responses1811121314[[#This Row],[Answer - B1]]="2 days and more",1,0)</f>
        <v>1</v>
      </c>
      <c r="BT337" s="86" t="str">
        <f>_xlfn.XLOOKUP(AQ337,'Cleansing - Response'!E:E,'Cleansing - Response'!F:F,)</f>
        <v>2 days and more</v>
      </c>
      <c r="BU337" s="86">
        <f>IF(Form_Responses1811121314[[#This Row],[Answer - B2]]="2 days and more",1,0)</f>
        <v>1</v>
      </c>
      <c r="BV337" s="86" t="str">
        <f t="shared" si="17"/>
        <v>Ya / Yes</v>
      </c>
      <c r="BW337" s="86">
        <f>IF(Form_Responses1811121314[[#This Row],[Answer - B3]]="Ya / Yes",1,0)</f>
        <v>1</v>
      </c>
      <c r="BX337" s="86" t="str">
        <f>_xlfn.XLOOKUP(AT337,'Cleansing - Response'!E:E,'Cleansing - Response'!F:F,)</f>
        <v>Rarely / Sometimes</v>
      </c>
      <c r="BY337" s="86">
        <f>IF(Form_Responses1811121314[[#This Row],[Answer - B4]]="Always",1,0)</f>
        <v>0</v>
      </c>
      <c r="BZ337" s="86" t="str">
        <f>_xlfn.XLOOKUP(AU337,'Cleansing - Response'!H:H,'Cleansing - Response'!I:I,)</f>
        <v>Sometimes / When in need</v>
      </c>
      <c r="CA337" s="86">
        <f>IF(Form_Responses1811121314[[#This Row],[Answer - B5]]="Sometimes / When in need",2,IF(Form_Responses1811121314[[#This Row],[Answer - B5]]="Using dental floss at least once",1,0))</f>
        <v>2</v>
      </c>
      <c r="CB337" s="86" t="str">
        <f>_xlfn.XLOOKUP(AV337,'Cleansing - Response'!K:K,'Cleansing - Response'!L:L,)</f>
        <v>Up to 1 time a day</v>
      </c>
      <c r="CC337" s="86">
        <f>IF(Form_Responses1811121314[[#This Row],[Answer - B6]]="More than 1 time a day",1,0)</f>
        <v>0</v>
      </c>
      <c r="CD337" s="86" t="str">
        <f>_xlfn.XLOOKUP(AW337,'Cleansing - Response'!$N:$N,'Cleansing - Response'!$O:$O,)</f>
        <v>Yes / Sometimes</v>
      </c>
      <c r="CE337" s="86">
        <f>IF(Form_Responses1811121314[[#This Row],[Answer - B7-1]]="Yes / Sometimes",1,0)</f>
        <v>1</v>
      </c>
      <c r="CF337" s="86" t="str">
        <f>_xlfn.XLOOKUP(AX337,'Cleansing - Response'!$N:$N,'Cleansing - Response'!$O:$O,)</f>
        <v>No</v>
      </c>
      <c r="CG337" s="86">
        <f>IF(Form_Responses1811121314[[#This Row],[Answer - B7-2]]="Yes / Sometimes",1,0)</f>
        <v>0</v>
      </c>
      <c r="CH337" s="86" t="str">
        <f>_xlfn.XLOOKUP(AY337,'Cleansing - Response'!$N:$N,'Cleansing - Response'!$O:$O,)</f>
        <v>Yes / Sometimes</v>
      </c>
      <c r="CI337" s="86">
        <f>IF(Form_Responses1811121314[[#This Row],[Answer - B7-3]]="Yes / Sometimes",1,0)</f>
        <v>1</v>
      </c>
      <c r="CJ337" s="86" t="str">
        <f>_xlfn.XLOOKUP(AZ337,'Cleansing - Response'!$N:$N,'Cleansing - Response'!$O:$O,)</f>
        <v>Yes / Sometimes</v>
      </c>
      <c r="CK337" s="86">
        <f>IF(Form_Responses1811121314[[#This Row],[Answer - B7-4]]="Yes / Sometimes",1,0)</f>
        <v>1</v>
      </c>
      <c r="CL337" s="86" t="str">
        <f>_xlfn.XLOOKUP(BA337,'Cleansing - Response'!$N:$N,'Cleansing - Response'!$O:$O,)</f>
        <v>Yes / Sometimes</v>
      </c>
      <c r="CM337" s="86">
        <f>IF(Form_Responses1811121314[[#This Row],[Answer - B7-5]]="Yes / Sometimes",1,0)</f>
        <v>1</v>
      </c>
      <c r="CN337" s="86" t="str">
        <f>_xlfn.XLOOKUP(BB337,'Cleansing - Response'!$N:$N,'Cleansing - Response'!$O:$O,)</f>
        <v>No</v>
      </c>
      <c r="CO337" s="86">
        <f>IF(Form_Responses1811121314[[#This Row],[Answer - B7-6]]="Yes / Sometimes",1,0)</f>
        <v>0</v>
      </c>
      <c r="CP337" s="87" t="str">
        <f>IF(COUNTIF(Form_Responses1811121314[[#This Row],[Answer - B7-1]:[Answer - B7-6]], "Yes / Sometimes") &gt; 4, "More than 4 times","Up to 4 times")</f>
        <v>Up to 4 times</v>
      </c>
      <c r="CQ337" s="152">
        <f>IF(Form_Responses1811121314[[#This Row],[Answer - B7 (Overall)]]="More than 4 times",1,0)</f>
        <v>0</v>
      </c>
    </row>
    <row r="338" spans="1:95" ht="13.2" hidden="1" x14ac:dyDescent="0.25">
      <c r="A338" s="82">
        <v>45574.409002812499</v>
      </c>
      <c r="B338" s="83" t="s">
        <v>932</v>
      </c>
      <c r="C338" s="84" t="s">
        <v>933</v>
      </c>
      <c r="D338" s="83">
        <v>5.36</v>
      </c>
      <c r="E338" s="83">
        <v>0.25</v>
      </c>
      <c r="F338" s="83" t="s">
        <v>423</v>
      </c>
      <c r="G338" s="83" t="s">
        <v>76</v>
      </c>
      <c r="H338" s="83" t="s">
        <v>846</v>
      </c>
      <c r="I338" s="83" t="s">
        <v>73</v>
      </c>
      <c r="J338" s="83" t="s">
        <v>64</v>
      </c>
      <c r="K338" s="83" t="s">
        <v>64</v>
      </c>
      <c r="L338" s="83" t="s">
        <v>64</v>
      </c>
      <c r="M338" s="83" t="s">
        <v>78</v>
      </c>
      <c r="N338" s="83" t="s">
        <v>78</v>
      </c>
      <c r="O338" s="83" t="s">
        <v>64</v>
      </c>
      <c r="P338" s="83" t="s">
        <v>64</v>
      </c>
      <c r="Q338" s="83" t="s">
        <v>64</v>
      </c>
      <c r="R338" s="83" t="s">
        <v>64</v>
      </c>
      <c r="S338" s="83" t="s">
        <v>64</v>
      </c>
      <c r="T338" s="83" t="s">
        <v>64</v>
      </c>
      <c r="U338" s="83" t="s">
        <v>64</v>
      </c>
      <c r="V338" s="83" t="s">
        <v>64</v>
      </c>
      <c r="W338" s="83" t="s">
        <v>64</v>
      </c>
      <c r="X338" s="83" t="s">
        <v>64</v>
      </c>
      <c r="Y338" s="83" t="s">
        <v>64</v>
      </c>
      <c r="Z338" s="83" t="s">
        <v>65</v>
      </c>
      <c r="AA338" s="83" t="s">
        <v>65</v>
      </c>
      <c r="AB338" s="83" t="s">
        <v>65</v>
      </c>
      <c r="AC338" s="83" t="s">
        <v>65</v>
      </c>
      <c r="AD338" s="83" t="s">
        <v>65</v>
      </c>
      <c r="AE338" s="83" t="s">
        <v>65</v>
      </c>
      <c r="AF338" s="83" t="s">
        <v>65</v>
      </c>
      <c r="AG338" s="83" t="s">
        <v>65</v>
      </c>
      <c r="AH338" s="83" t="s">
        <v>65</v>
      </c>
      <c r="AI338" s="83" t="s">
        <v>101</v>
      </c>
      <c r="AJ338" s="83" t="s">
        <v>65</v>
      </c>
      <c r="AK338" s="83" t="s">
        <v>65</v>
      </c>
      <c r="AL338" s="83" t="s">
        <v>65</v>
      </c>
      <c r="AM338" s="83" t="s">
        <v>65</v>
      </c>
      <c r="AN338" s="83" t="s">
        <v>66</v>
      </c>
      <c r="AO338" s="83" t="s">
        <v>66</v>
      </c>
      <c r="AP338" s="83" t="s">
        <v>67</v>
      </c>
      <c r="AQ338" s="83" t="s">
        <v>67</v>
      </c>
      <c r="AR338" s="83" t="s">
        <v>63</v>
      </c>
      <c r="AS338" s="83" t="s">
        <v>68</v>
      </c>
      <c r="AT338" s="83" t="s">
        <v>69</v>
      </c>
      <c r="AU338" s="83" t="s">
        <v>80</v>
      </c>
      <c r="AV338" s="83" t="s">
        <v>80</v>
      </c>
      <c r="AW338" s="83" t="s">
        <v>63</v>
      </c>
      <c r="AX338" s="83" t="s">
        <v>72</v>
      </c>
      <c r="AY338" s="83" t="s">
        <v>63</v>
      </c>
      <c r="AZ338" s="83" t="s">
        <v>72</v>
      </c>
      <c r="BA338" s="83" t="s">
        <v>72</v>
      </c>
      <c r="BB338" s="83" t="s">
        <v>73</v>
      </c>
      <c r="BC338" s="83" t="s">
        <v>73</v>
      </c>
      <c r="BD338" s="83"/>
      <c r="BE338" s="83" t="s">
        <v>73</v>
      </c>
      <c r="BF338" s="83"/>
      <c r="BG338" s="87" t="s">
        <v>846</v>
      </c>
      <c r="BH338" s="86" t="s">
        <v>60</v>
      </c>
      <c r="BI338" s="76" t="s">
        <v>1415</v>
      </c>
      <c r="BJ338">
        <f t="shared" si="15"/>
        <v>15</v>
      </c>
      <c r="BK338" s="87">
        <f t="shared" si="16"/>
        <v>62</v>
      </c>
      <c r="BL338" s="87"/>
      <c r="BM338" s="86" t="str">
        <f>_xlfn.XLOOKUP(Form_Responses1811121314[[#This Row],[Sekolah School (Cleansed)]],'Quality Check'!$B$11:$B$14,'Quality Check'!$C$11:$C$14,)</f>
        <v>Urban</v>
      </c>
      <c r="BN338" s="86" t="str">
        <f>_xlfn.XLOOKUP(Form_Responses1811121314[[#This Row],[Sekolah School (Cleansed)]],'Quality Check'!$B$11:$B$14,'Quality Check'!$D$11:$D$14,)</f>
        <v>Controlled Group (CG)</v>
      </c>
      <c r="BO338" s="87" t="str">
        <f>_xlfn.XLOOKUP(AS338,'Cleansing - Toothpaste Brand'!A:A,'Cleansing - Toothpaste Brand'!B:B,)</f>
        <v>Colgate</v>
      </c>
      <c r="BP338" s="87"/>
      <c r="BQ33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38" s="86" t="str">
        <f>_xlfn.XLOOKUP(AP338,'Cleansing - Response'!E:E,'Cleansing - Response'!F:F,)</f>
        <v>2 days and more</v>
      </c>
      <c r="BS338" s="86">
        <f>IF(Form_Responses1811121314[[#This Row],[Answer - B1]]="2 days and more",1,0)</f>
        <v>1</v>
      </c>
      <c r="BT338" s="86" t="str">
        <f>_xlfn.XLOOKUP(AQ338,'Cleansing - Response'!E:E,'Cleansing - Response'!F:F,)</f>
        <v>2 days and more</v>
      </c>
      <c r="BU338" s="86">
        <f>IF(Form_Responses1811121314[[#This Row],[Answer - B2]]="2 days and more",1,0)</f>
        <v>1</v>
      </c>
      <c r="BV338" s="86" t="str">
        <f t="shared" si="17"/>
        <v>Ya / Yes</v>
      </c>
      <c r="BW338" s="86">
        <f>IF(Form_Responses1811121314[[#This Row],[Answer - B3]]="Ya / Yes",1,0)</f>
        <v>1</v>
      </c>
      <c r="BX338" s="86" t="str">
        <f>_xlfn.XLOOKUP(AT338,'Cleansing - Response'!E:E,'Cleansing - Response'!F:F,)</f>
        <v>Rarely / Sometimes</v>
      </c>
      <c r="BY338" s="86">
        <f>IF(Form_Responses1811121314[[#This Row],[Answer - B4]]="Always",1,0)</f>
        <v>0</v>
      </c>
      <c r="BZ338" s="86" t="str">
        <f>_xlfn.XLOOKUP(AU338,'Cleansing - Response'!H:H,'Cleansing - Response'!I:I,)</f>
        <v>Using dental floss at least once</v>
      </c>
      <c r="CA338" s="86">
        <f>IF(Form_Responses1811121314[[#This Row],[Answer - B5]]="Sometimes / When in need",2,IF(Form_Responses1811121314[[#This Row],[Answer - B5]]="Using dental floss at least once",1,0))</f>
        <v>1</v>
      </c>
      <c r="CB338" s="86" t="str">
        <f>_xlfn.XLOOKUP(AV338,'Cleansing - Response'!K:K,'Cleansing - Response'!L:L,)</f>
        <v>Up to 1 time a day</v>
      </c>
      <c r="CC338" s="86">
        <f>IF(Form_Responses1811121314[[#This Row],[Answer - B6]]="More than 1 time a day",1,0)</f>
        <v>0</v>
      </c>
      <c r="CD338" s="86" t="str">
        <f>_xlfn.XLOOKUP(AW338,'Cleansing - Response'!$N:$N,'Cleansing - Response'!$O:$O,)</f>
        <v>Yes / Sometimes</v>
      </c>
      <c r="CE338" s="86">
        <f>IF(Form_Responses1811121314[[#This Row],[Answer - B7-1]]="Yes / Sometimes",1,0)</f>
        <v>1</v>
      </c>
      <c r="CF338" s="86" t="str">
        <f>_xlfn.XLOOKUP(AX338,'Cleansing - Response'!$N:$N,'Cleansing - Response'!$O:$O,)</f>
        <v>Yes / Sometimes</v>
      </c>
      <c r="CG338" s="86">
        <f>IF(Form_Responses1811121314[[#This Row],[Answer - B7-2]]="Yes / Sometimes",1,0)</f>
        <v>1</v>
      </c>
      <c r="CH338" s="86" t="str">
        <f>_xlfn.XLOOKUP(AY338,'Cleansing - Response'!$N:$N,'Cleansing - Response'!$O:$O,)</f>
        <v>Yes / Sometimes</v>
      </c>
      <c r="CI338" s="86">
        <f>IF(Form_Responses1811121314[[#This Row],[Answer - B7-3]]="Yes / Sometimes",1,0)</f>
        <v>1</v>
      </c>
      <c r="CJ338" s="86" t="str">
        <f>_xlfn.XLOOKUP(AZ338,'Cleansing - Response'!$N:$N,'Cleansing - Response'!$O:$O,)</f>
        <v>Yes / Sometimes</v>
      </c>
      <c r="CK338" s="86">
        <f>IF(Form_Responses1811121314[[#This Row],[Answer - B7-4]]="Yes / Sometimes",1,0)</f>
        <v>1</v>
      </c>
      <c r="CL338" s="86" t="str">
        <f>_xlfn.XLOOKUP(BA338,'Cleansing - Response'!$N:$N,'Cleansing - Response'!$O:$O,)</f>
        <v>Yes / Sometimes</v>
      </c>
      <c r="CM338" s="86">
        <f>IF(Form_Responses1811121314[[#This Row],[Answer - B7-5]]="Yes / Sometimes",1,0)</f>
        <v>1</v>
      </c>
      <c r="CN338" s="86" t="str">
        <f>_xlfn.XLOOKUP(BB338,'Cleansing - Response'!$N:$N,'Cleansing - Response'!$O:$O,)</f>
        <v>No</v>
      </c>
      <c r="CO338" s="86">
        <f>IF(Form_Responses1811121314[[#This Row],[Answer - B7-6]]="Yes / Sometimes",1,0)</f>
        <v>0</v>
      </c>
      <c r="CP338" s="87" t="str">
        <f>IF(COUNTIF(Form_Responses1811121314[[#This Row],[Answer - B7-1]:[Answer - B7-6]], "Yes / Sometimes") &gt; 4, "More than 4 times","Up to 4 times")</f>
        <v>More than 4 times</v>
      </c>
      <c r="CQ338" s="152">
        <f>IF(Form_Responses1811121314[[#This Row],[Answer - B7 (Overall)]]="More than 4 times",1,0)</f>
        <v>1</v>
      </c>
    </row>
    <row r="339" spans="1:95" ht="13.2" hidden="1" x14ac:dyDescent="0.25">
      <c r="A339" s="82">
        <v>45574.411478483795</v>
      </c>
      <c r="B339" s="83" t="s">
        <v>934</v>
      </c>
      <c r="C339" s="84" t="s">
        <v>935</v>
      </c>
      <c r="D339" s="83">
        <v>100</v>
      </c>
      <c r="E339" s="83">
        <v>1.1299999999999999</v>
      </c>
      <c r="F339" s="83" t="s">
        <v>114</v>
      </c>
      <c r="G339" s="83" t="s">
        <v>76</v>
      </c>
      <c r="H339" s="83" t="s">
        <v>849</v>
      </c>
      <c r="I339" s="83" t="s">
        <v>63</v>
      </c>
      <c r="J339" s="83" t="s">
        <v>64</v>
      </c>
      <c r="K339" s="83" t="s">
        <v>84</v>
      </c>
      <c r="L339" s="83" t="s">
        <v>64</v>
      </c>
      <c r="M339" s="83" t="s">
        <v>84</v>
      </c>
      <c r="N339" s="83" t="s">
        <v>64</v>
      </c>
      <c r="O339" s="83" t="s">
        <v>64</v>
      </c>
      <c r="P339" s="83" t="s">
        <v>84</v>
      </c>
      <c r="Q339" s="83" t="s">
        <v>84</v>
      </c>
      <c r="R339" s="83" t="s">
        <v>64</v>
      </c>
      <c r="S339" s="83" t="s">
        <v>64</v>
      </c>
      <c r="T339" s="83" t="s">
        <v>64</v>
      </c>
      <c r="U339" s="83" t="s">
        <v>84</v>
      </c>
      <c r="V339" s="83" t="s">
        <v>84</v>
      </c>
      <c r="W339" s="83" t="s">
        <v>84</v>
      </c>
      <c r="X339" s="83" t="s">
        <v>64</v>
      </c>
      <c r="Y339" s="83" t="s">
        <v>84</v>
      </c>
      <c r="Z339" s="83" t="s">
        <v>66</v>
      </c>
      <c r="AA339" s="83" t="s">
        <v>66</v>
      </c>
      <c r="AB339" s="83" t="s">
        <v>66</v>
      </c>
      <c r="AC339" s="83" t="s">
        <v>66</v>
      </c>
      <c r="AD339" s="83" t="s">
        <v>66</v>
      </c>
      <c r="AE339" s="83" t="s">
        <v>66</v>
      </c>
      <c r="AF339" s="83" t="s">
        <v>66</v>
      </c>
      <c r="AG339" s="83" t="s">
        <v>66</v>
      </c>
      <c r="AH339" s="83" t="s">
        <v>66</v>
      </c>
      <c r="AI339" s="83" t="s">
        <v>101</v>
      </c>
      <c r="AJ339" s="83" t="s">
        <v>66</v>
      </c>
      <c r="AK339" s="83" t="s">
        <v>79</v>
      </c>
      <c r="AL339" s="83" t="s">
        <v>66</v>
      </c>
      <c r="AM339" s="83" t="s">
        <v>66</v>
      </c>
      <c r="AN339" s="83" t="s">
        <v>79</v>
      </c>
      <c r="AO339" s="83" t="s">
        <v>79</v>
      </c>
      <c r="AP339" s="83" t="s">
        <v>67</v>
      </c>
      <c r="AQ339" s="83" t="s">
        <v>67</v>
      </c>
      <c r="AR339" s="83" t="s">
        <v>86</v>
      </c>
      <c r="AS339" s="83" t="s">
        <v>81</v>
      </c>
      <c r="AT339" s="83" t="s">
        <v>87</v>
      </c>
      <c r="AU339" s="83" t="s">
        <v>93</v>
      </c>
      <c r="AV339" s="83" t="s">
        <v>132</v>
      </c>
      <c r="AW339" s="83" t="s">
        <v>73</v>
      </c>
      <c r="AX339" s="83" t="s">
        <v>73</v>
      </c>
      <c r="AY339" s="83" t="s">
        <v>72</v>
      </c>
      <c r="AZ339" s="83" t="s">
        <v>72</v>
      </c>
      <c r="BA339" s="83" t="s">
        <v>73</v>
      </c>
      <c r="BB339" s="83" t="s">
        <v>73</v>
      </c>
      <c r="BC339" s="83" t="s">
        <v>73</v>
      </c>
      <c r="BD339" s="83"/>
      <c r="BE339" s="83" t="s">
        <v>73</v>
      </c>
      <c r="BF339" s="83"/>
      <c r="BG339" s="87" t="s">
        <v>846</v>
      </c>
      <c r="BH339" s="87" t="s">
        <v>114</v>
      </c>
      <c r="BI339" s="76" t="s">
        <v>1414</v>
      </c>
      <c r="BJ339">
        <f t="shared" si="15"/>
        <v>8</v>
      </c>
      <c r="BK339" s="87">
        <f t="shared" si="16"/>
        <v>46</v>
      </c>
      <c r="BL339" s="87"/>
      <c r="BM339" s="86" t="str">
        <f>_xlfn.XLOOKUP(Form_Responses1811121314[[#This Row],[Sekolah School (Cleansed)]],'Quality Check'!$B$11:$B$14,'Quality Check'!$C$11:$C$14,)</f>
        <v>Urban</v>
      </c>
      <c r="BN339" s="86" t="str">
        <f>_xlfn.XLOOKUP(Form_Responses1811121314[[#This Row],[Sekolah School (Cleansed)]],'Quality Check'!$B$11:$B$14,'Quality Check'!$D$11:$D$14,)</f>
        <v>Controlled Group (CG)</v>
      </c>
      <c r="BO339" s="87" t="str">
        <f>_xlfn.XLOOKUP(AS339,'Cleansing - Toothpaste Brand'!A:A,'Cleansing - Toothpaste Brand'!B:B,)</f>
        <v>Colgate</v>
      </c>
      <c r="BP339" s="87"/>
      <c r="BQ33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39" s="86" t="str">
        <f>_xlfn.XLOOKUP(AP339,'Cleansing - Response'!E:E,'Cleansing - Response'!F:F,)</f>
        <v>2 days and more</v>
      </c>
      <c r="BS339" s="86">
        <f>IF(Form_Responses1811121314[[#This Row],[Answer - B1]]="2 days and more",1,0)</f>
        <v>1</v>
      </c>
      <c r="BT339" s="86" t="str">
        <f>_xlfn.XLOOKUP(AQ339,'Cleansing - Response'!E:E,'Cleansing - Response'!F:F,)</f>
        <v>2 days and more</v>
      </c>
      <c r="BU339" s="86">
        <f>IF(Form_Responses1811121314[[#This Row],[Answer - B2]]="2 days and more",1,0)</f>
        <v>1</v>
      </c>
      <c r="BV339" s="86" t="str">
        <f t="shared" si="17"/>
        <v>Ya / Yes</v>
      </c>
      <c r="BW339" s="86">
        <f>IF(Form_Responses1811121314[[#This Row],[Answer - B3]]="Ya / Yes",1,0)</f>
        <v>1</v>
      </c>
      <c r="BX339" s="86" t="str">
        <f>_xlfn.XLOOKUP(AT339,'Cleansing - Response'!E:E,'Cleansing - Response'!F:F,)</f>
        <v>Always</v>
      </c>
      <c r="BY339" s="86">
        <f>IF(Form_Responses1811121314[[#This Row],[Answer - B4]]="Always",1,0)</f>
        <v>1</v>
      </c>
      <c r="BZ339" s="86" t="str">
        <f>_xlfn.XLOOKUP(AU339,'Cleansing - Response'!H:H,'Cleansing - Response'!I:I,)</f>
        <v>Not using dental floss</v>
      </c>
      <c r="CA339" s="86">
        <f>IF(Form_Responses1811121314[[#This Row],[Answer - B5]]="Sometimes / When in need",2,IF(Form_Responses1811121314[[#This Row],[Answer - B5]]="Using dental floss at least once",1,0))</f>
        <v>0</v>
      </c>
      <c r="CB339" s="86" t="str">
        <f>_xlfn.XLOOKUP(AV339,'Cleansing - Response'!K:K,'Cleansing - Response'!L:L,)</f>
        <v>Up to 1 time a day</v>
      </c>
      <c r="CC339" s="86">
        <f>IF(Form_Responses1811121314[[#This Row],[Answer - B6]]="More than 1 time a day",1,0)</f>
        <v>0</v>
      </c>
      <c r="CD339" s="86" t="str">
        <f>_xlfn.XLOOKUP(AW339,'Cleansing - Response'!$N:$N,'Cleansing - Response'!$O:$O,)</f>
        <v>No</v>
      </c>
      <c r="CE339" s="86">
        <f>IF(Form_Responses1811121314[[#This Row],[Answer - B7-1]]="Yes / Sometimes",1,0)</f>
        <v>0</v>
      </c>
      <c r="CF339" s="86" t="str">
        <f>_xlfn.XLOOKUP(AX339,'Cleansing - Response'!$N:$N,'Cleansing - Response'!$O:$O,)</f>
        <v>No</v>
      </c>
      <c r="CG339" s="86">
        <f>IF(Form_Responses1811121314[[#This Row],[Answer - B7-2]]="Yes / Sometimes",1,0)</f>
        <v>0</v>
      </c>
      <c r="CH339" s="86" t="str">
        <f>_xlfn.XLOOKUP(AY339,'Cleansing - Response'!$N:$N,'Cleansing - Response'!$O:$O,)</f>
        <v>Yes / Sometimes</v>
      </c>
      <c r="CI339" s="86">
        <f>IF(Form_Responses1811121314[[#This Row],[Answer - B7-3]]="Yes / Sometimes",1,0)</f>
        <v>1</v>
      </c>
      <c r="CJ339" s="86" t="str">
        <f>_xlfn.XLOOKUP(AZ339,'Cleansing - Response'!$N:$N,'Cleansing - Response'!$O:$O,)</f>
        <v>Yes / Sometimes</v>
      </c>
      <c r="CK339" s="86">
        <f>IF(Form_Responses1811121314[[#This Row],[Answer - B7-4]]="Yes / Sometimes",1,0)</f>
        <v>1</v>
      </c>
      <c r="CL339" s="86" t="str">
        <f>_xlfn.XLOOKUP(BA339,'Cleansing - Response'!$N:$N,'Cleansing - Response'!$O:$O,)</f>
        <v>No</v>
      </c>
      <c r="CM339" s="86">
        <f>IF(Form_Responses1811121314[[#This Row],[Answer - B7-5]]="Yes / Sometimes",1,0)</f>
        <v>0</v>
      </c>
      <c r="CN339" s="86" t="str">
        <f>_xlfn.XLOOKUP(BB339,'Cleansing - Response'!$N:$N,'Cleansing - Response'!$O:$O,)</f>
        <v>No</v>
      </c>
      <c r="CO339" s="86">
        <f>IF(Form_Responses1811121314[[#This Row],[Answer - B7-6]]="Yes / Sometimes",1,0)</f>
        <v>0</v>
      </c>
      <c r="CP339" s="87" t="str">
        <f>IF(COUNTIF(Form_Responses1811121314[[#This Row],[Answer - B7-1]:[Answer - B7-6]], "Yes / Sometimes") &gt; 4, "More than 4 times","Up to 4 times")</f>
        <v>Up to 4 times</v>
      </c>
      <c r="CQ339" s="152">
        <f>IF(Form_Responses1811121314[[#This Row],[Answer - B7 (Overall)]]="More than 4 times",1,0)</f>
        <v>0</v>
      </c>
    </row>
    <row r="340" spans="1:95" ht="13.2" hidden="1" x14ac:dyDescent="0.25">
      <c r="A340" s="82">
        <v>45574.411838773143</v>
      </c>
      <c r="B340" s="83" t="s">
        <v>936</v>
      </c>
      <c r="C340" s="84" t="s">
        <v>937</v>
      </c>
      <c r="D340" s="83">
        <v>100</v>
      </c>
      <c r="E340" s="83">
        <v>0.54</v>
      </c>
      <c r="F340" s="83" t="s">
        <v>423</v>
      </c>
      <c r="G340" s="83" t="s">
        <v>76</v>
      </c>
      <c r="H340" s="83" t="s">
        <v>887</v>
      </c>
      <c r="I340" s="83" t="s">
        <v>63</v>
      </c>
      <c r="J340" s="83" t="s">
        <v>64</v>
      </c>
      <c r="K340" s="83" t="s">
        <v>78</v>
      </c>
      <c r="L340" s="83" t="s">
        <v>64</v>
      </c>
      <c r="M340" s="83" t="s">
        <v>78</v>
      </c>
      <c r="N340" s="83" t="s">
        <v>64</v>
      </c>
      <c r="O340" s="83" t="s">
        <v>64</v>
      </c>
      <c r="P340" s="83" t="s">
        <v>84</v>
      </c>
      <c r="Q340" s="83" t="s">
        <v>64</v>
      </c>
      <c r="R340" s="83" t="s">
        <v>64</v>
      </c>
      <c r="S340" s="83" t="s">
        <v>64</v>
      </c>
      <c r="T340" s="83" t="s">
        <v>64</v>
      </c>
      <c r="U340" s="83" t="s">
        <v>64</v>
      </c>
      <c r="V340" s="83" t="s">
        <v>64</v>
      </c>
      <c r="W340" s="83" t="s">
        <v>84</v>
      </c>
      <c r="X340" s="83" t="s">
        <v>64</v>
      </c>
      <c r="Y340" s="83" t="s">
        <v>64</v>
      </c>
      <c r="Z340" s="83" t="s">
        <v>65</v>
      </c>
      <c r="AA340" s="83" t="s">
        <v>65</v>
      </c>
      <c r="AB340" s="83" t="s">
        <v>65</v>
      </c>
      <c r="AC340" s="83" t="s">
        <v>66</v>
      </c>
      <c r="AD340" s="83" t="s">
        <v>65</v>
      </c>
      <c r="AE340" s="83" t="s">
        <v>66</v>
      </c>
      <c r="AF340" s="83" t="s">
        <v>66</v>
      </c>
      <c r="AG340" s="83" t="s">
        <v>65</v>
      </c>
      <c r="AH340" s="83" t="s">
        <v>79</v>
      </c>
      <c r="AI340" s="83" t="s">
        <v>79</v>
      </c>
      <c r="AJ340" s="83" t="s">
        <v>65</v>
      </c>
      <c r="AK340" s="83" t="s">
        <v>65</v>
      </c>
      <c r="AL340" s="83" t="s">
        <v>65</v>
      </c>
      <c r="AM340" s="83" t="s">
        <v>65</v>
      </c>
      <c r="AN340" s="83" t="s">
        <v>66</v>
      </c>
      <c r="AO340" s="83" t="s">
        <v>65</v>
      </c>
      <c r="AP340" s="83" t="s">
        <v>67</v>
      </c>
      <c r="AQ340" s="83" t="s">
        <v>67</v>
      </c>
      <c r="AR340" s="83" t="s">
        <v>63</v>
      </c>
      <c r="AS340" s="83" t="s">
        <v>252</v>
      </c>
      <c r="AT340" s="83" t="s">
        <v>87</v>
      </c>
      <c r="AU340" s="83" t="s">
        <v>67</v>
      </c>
      <c r="AV340" s="83" t="s">
        <v>71</v>
      </c>
      <c r="AW340" s="83" t="s">
        <v>63</v>
      </c>
      <c r="AX340" s="83" t="s">
        <v>72</v>
      </c>
      <c r="AY340" s="83" t="s">
        <v>72</v>
      </c>
      <c r="AZ340" s="83" t="s">
        <v>63</v>
      </c>
      <c r="BA340" s="83" t="s">
        <v>72</v>
      </c>
      <c r="BB340" s="83" t="s">
        <v>63</v>
      </c>
      <c r="BC340" s="83" t="s">
        <v>73</v>
      </c>
      <c r="BD340" s="83"/>
      <c r="BE340" s="83" t="s">
        <v>73</v>
      </c>
      <c r="BF340" s="83"/>
      <c r="BG340" s="87" t="s">
        <v>846</v>
      </c>
      <c r="BH340" s="86" t="s">
        <v>60</v>
      </c>
      <c r="BI340" s="76" t="s">
        <v>1414</v>
      </c>
      <c r="BJ340">
        <f t="shared" si="15"/>
        <v>13</v>
      </c>
      <c r="BK340" s="87">
        <f t="shared" si="16"/>
        <v>57</v>
      </c>
      <c r="BL340" s="87"/>
      <c r="BM340" s="86" t="str">
        <f>_xlfn.XLOOKUP(Form_Responses1811121314[[#This Row],[Sekolah School (Cleansed)]],'Quality Check'!$B$11:$B$14,'Quality Check'!$C$11:$C$14,)</f>
        <v>Urban</v>
      </c>
      <c r="BN340" s="86" t="str">
        <f>_xlfn.XLOOKUP(Form_Responses1811121314[[#This Row],[Sekolah School (Cleansed)]],'Quality Check'!$B$11:$B$14,'Quality Check'!$D$11:$D$14,)</f>
        <v>Controlled Group (CG)</v>
      </c>
      <c r="BO340" s="87" t="str">
        <f>_xlfn.XLOOKUP(AS340,'Cleansing - Toothpaste Brand'!A:A,'Cleansing - Toothpaste Brand'!B:B,)</f>
        <v>Safi</v>
      </c>
      <c r="BP340" s="87"/>
      <c r="BQ34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40" s="86" t="str">
        <f>_xlfn.XLOOKUP(AP340,'Cleansing - Response'!E:E,'Cleansing - Response'!F:F,)</f>
        <v>2 days and more</v>
      </c>
      <c r="BS340" s="86">
        <f>IF(Form_Responses1811121314[[#This Row],[Answer - B1]]="2 days and more",1,0)</f>
        <v>1</v>
      </c>
      <c r="BT340" s="86" t="str">
        <f>_xlfn.XLOOKUP(AQ340,'Cleansing - Response'!E:E,'Cleansing - Response'!F:F,)</f>
        <v>2 days and more</v>
      </c>
      <c r="BU340" s="86">
        <f>IF(Form_Responses1811121314[[#This Row],[Answer - B2]]="2 days and more",1,0)</f>
        <v>1</v>
      </c>
      <c r="BV340" s="86" t="str">
        <f t="shared" si="17"/>
        <v>Ya / Yes</v>
      </c>
      <c r="BW340" s="86">
        <f>IF(Form_Responses1811121314[[#This Row],[Answer - B3]]="Ya / Yes",1,0)</f>
        <v>1</v>
      </c>
      <c r="BX340" s="86" t="str">
        <f>_xlfn.XLOOKUP(AT340,'Cleansing - Response'!E:E,'Cleansing - Response'!F:F,)</f>
        <v>Always</v>
      </c>
      <c r="BY340" s="86">
        <f>IF(Form_Responses1811121314[[#This Row],[Answer - B4]]="Always",1,0)</f>
        <v>1</v>
      </c>
      <c r="BZ340" s="86" t="str">
        <f>_xlfn.XLOOKUP(AU340,'Cleansing - Response'!H:H,'Cleansing - Response'!I:I,)</f>
        <v>Using dental floss at least once</v>
      </c>
      <c r="CA340" s="86">
        <f>IF(Form_Responses1811121314[[#This Row],[Answer - B5]]="Sometimes / When in need",2,IF(Form_Responses1811121314[[#This Row],[Answer - B5]]="Using dental floss at least once",1,0))</f>
        <v>1</v>
      </c>
      <c r="CB340" s="86" t="str">
        <f>_xlfn.XLOOKUP(AV340,'Cleansing - Response'!K:K,'Cleansing - Response'!L:L,)</f>
        <v>Up to 1 time a day</v>
      </c>
      <c r="CC340" s="86">
        <f>IF(Form_Responses1811121314[[#This Row],[Answer - B6]]="More than 1 time a day",1,0)</f>
        <v>0</v>
      </c>
      <c r="CD340" s="86" t="str">
        <f>_xlfn.XLOOKUP(AW340,'Cleansing - Response'!$N:$N,'Cleansing - Response'!$O:$O,)</f>
        <v>Yes / Sometimes</v>
      </c>
      <c r="CE340" s="86">
        <f>IF(Form_Responses1811121314[[#This Row],[Answer - B7-1]]="Yes / Sometimes",1,0)</f>
        <v>1</v>
      </c>
      <c r="CF340" s="86" t="str">
        <f>_xlfn.XLOOKUP(AX340,'Cleansing - Response'!$N:$N,'Cleansing - Response'!$O:$O,)</f>
        <v>Yes / Sometimes</v>
      </c>
      <c r="CG340" s="86">
        <f>IF(Form_Responses1811121314[[#This Row],[Answer - B7-2]]="Yes / Sometimes",1,0)</f>
        <v>1</v>
      </c>
      <c r="CH340" s="86" t="str">
        <f>_xlfn.XLOOKUP(AY340,'Cleansing - Response'!$N:$N,'Cleansing - Response'!$O:$O,)</f>
        <v>Yes / Sometimes</v>
      </c>
      <c r="CI340" s="86">
        <f>IF(Form_Responses1811121314[[#This Row],[Answer - B7-3]]="Yes / Sometimes",1,0)</f>
        <v>1</v>
      </c>
      <c r="CJ340" s="86" t="str">
        <f>_xlfn.XLOOKUP(AZ340,'Cleansing - Response'!$N:$N,'Cleansing - Response'!$O:$O,)</f>
        <v>Yes / Sometimes</v>
      </c>
      <c r="CK340" s="86">
        <f>IF(Form_Responses1811121314[[#This Row],[Answer - B7-4]]="Yes / Sometimes",1,0)</f>
        <v>1</v>
      </c>
      <c r="CL340" s="86" t="str">
        <f>_xlfn.XLOOKUP(BA340,'Cleansing - Response'!$N:$N,'Cleansing - Response'!$O:$O,)</f>
        <v>Yes / Sometimes</v>
      </c>
      <c r="CM340" s="86">
        <f>IF(Form_Responses1811121314[[#This Row],[Answer - B7-5]]="Yes / Sometimes",1,0)</f>
        <v>1</v>
      </c>
      <c r="CN340" s="86" t="str">
        <f>_xlfn.XLOOKUP(BB340,'Cleansing - Response'!$N:$N,'Cleansing - Response'!$O:$O,)</f>
        <v>Yes / Sometimes</v>
      </c>
      <c r="CO340" s="86">
        <f>IF(Form_Responses1811121314[[#This Row],[Answer - B7-6]]="Yes / Sometimes",1,0)</f>
        <v>1</v>
      </c>
      <c r="CP340" s="87" t="str">
        <f>IF(COUNTIF(Form_Responses1811121314[[#This Row],[Answer - B7-1]:[Answer - B7-6]], "Yes / Sometimes") &gt; 4, "More than 4 times","Up to 4 times")</f>
        <v>More than 4 times</v>
      </c>
      <c r="CQ340" s="152">
        <f>IF(Form_Responses1811121314[[#This Row],[Answer - B7 (Overall)]]="More than 4 times",1,0)</f>
        <v>1</v>
      </c>
    </row>
    <row r="341" spans="1:95" ht="13.2" hidden="1" x14ac:dyDescent="0.25">
      <c r="A341" s="82">
        <v>45574.41598208333</v>
      </c>
      <c r="B341" s="83" t="s">
        <v>938</v>
      </c>
      <c r="C341" s="83" t="s">
        <v>939</v>
      </c>
      <c r="D341" s="83">
        <v>7.14</v>
      </c>
      <c r="E341" s="83">
        <v>0.08</v>
      </c>
      <c r="F341" s="83" t="s">
        <v>423</v>
      </c>
      <c r="G341" s="83" t="s">
        <v>76</v>
      </c>
      <c r="H341" s="83" t="s">
        <v>940</v>
      </c>
      <c r="I341" s="83" t="s">
        <v>73</v>
      </c>
      <c r="J341" s="83" t="s">
        <v>64</v>
      </c>
      <c r="K341" s="83" t="s">
        <v>64</v>
      </c>
      <c r="L341" s="83" t="s">
        <v>64</v>
      </c>
      <c r="M341" s="83" t="s">
        <v>84</v>
      </c>
      <c r="N341" s="83" t="s">
        <v>64</v>
      </c>
      <c r="O341" s="83" t="s">
        <v>64</v>
      </c>
      <c r="P341" s="83" t="s">
        <v>84</v>
      </c>
      <c r="Q341" s="83" t="s">
        <v>64</v>
      </c>
      <c r="R341" s="83" t="s">
        <v>64</v>
      </c>
      <c r="S341" s="83" t="s">
        <v>64</v>
      </c>
      <c r="T341" s="83" t="s">
        <v>64</v>
      </c>
      <c r="U341" s="83" t="s">
        <v>64</v>
      </c>
      <c r="V341" s="83" t="s">
        <v>64</v>
      </c>
      <c r="W341" s="83" t="s">
        <v>64</v>
      </c>
      <c r="X341" s="83" t="s">
        <v>64</v>
      </c>
      <c r="Y341" s="83" t="s">
        <v>64</v>
      </c>
      <c r="Z341" s="83" t="s">
        <v>65</v>
      </c>
      <c r="AA341" s="83" t="s">
        <v>65</v>
      </c>
      <c r="AB341" s="83" t="s">
        <v>66</v>
      </c>
      <c r="AC341" s="83" t="s">
        <v>65</v>
      </c>
      <c r="AD341" s="83" t="s">
        <v>65</v>
      </c>
      <c r="AE341" s="83" t="s">
        <v>65</v>
      </c>
      <c r="AF341" s="83" t="s">
        <v>66</v>
      </c>
      <c r="AG341" s="83" t="s">
        <v>65</v>
      </c>
      <c r="AH341" s="83" t="s">
        <v>65</v>
      </c>
      <c r="AI341" s="83" t="s">
        <v>101</v>
      </c>
      <c r="AJ341" s="83" t="s">
        <v>65</v>
      </c>
      <c r="AK341" s="83" t="s">
        <v>65</v>
      </c>
      <c r="AL341" s="83" t="s">
        <v>66</v>
      </c>
      <c r="AM341" s="83" t="s">
        <v>66</v>
      </c>
      <c r="AN341" s="83" t="s">
        <v>66</v>
      </c>
      <c r="AO341" s="83" t="s">
        <v>65</v>
      </c>
      <c r="AP341" s="83" t="s">
        <v>67</v>
      </c>
      <c r="AQ341" s="83" t="s">
        <v>67</v>
      </c>
      <c r="AR341" s="83" t="s">
        <v>63</v>
      </c>
      <c r="AS341" s="83" t="s">
        <v>181</v>
      </c>
      <c r="AT341" s="83" t="s">
        <v>87</v>
      </c>
      <c r="AU341" s="83" t="s">
        <v>70</v>
      </c>
      <c r="AV341" s="83" t="s">
        <v>71</v>
      </c>
      <c r="AW341" s="83" t="s">
        <v>72</v>
      </c>
      <c r="AX341" s="83" t="s">
        <v>73</v>
      </c>
      <c r="AY341" s="83" t="s">
        <v>72</v>
      </c>
      <c r="AZ341" s="83" t="s">
        <v>73</v>
      </c>
      <c r="BA341" s="83" t="s">
        <v>73</v>
      </c>
      <c r="BB341" s="83" t="s">
        <v>73</v>
      </c>
      <c r="BC341" s="83" t="s">
        <v>73</v>
      </c>
      <c r="BD341" s="83"/>
      <c r="BE341" s="83" t="s">
        <v>73</v>
      </c>
      <c r="BF341" s="83"/>
      <c r="BG341" s="87" t="s">
        <v>846</v>
      </c>
      <c r="BH341" s="86" t="s">
        <v>60</v>
      </c>
      <c r="BI341" s="76" t="s">
        <v>1415</v>
      </c>
      <c r="BJ341">
        <f t="shared" si="15"/>
        <v>14</v>
      </c>
      <c r="BK341" s="87">
        <f t="shared" si="16"/>
        <v>59</v>
      </c>
      <c r="BL341" s="87"/>
      <c r="BM341" s="86" t="str">
        <f>_xlfn.XLOOKUP(Form_Responses1811121314[[#This Row],[Sekolah School (Cleansed)]],'Quality Check'!$B$11:$B$14,'Quality Check'!$C$11:$C$14,)</f>
        <v>Urban</v>
      </c>
      <c r="BN341" s="86" t="str">
        <f>_xlfn.XLOOKUP(Form_Responses1811121314[[#This Row],[Sekolah School (Cleansed)]],'Quality Check'!$B$11:$B$14,'Quality Check'!$D$11:$D$14,)</f>
        <v>Controlled Group (CG)</v>
      </c>
      <c r="BO341" s="87" t="str">
        <f>_xlfn.XLOOKUP(AS341,'Cleansing - Toothpaste Brand'!A:A,'Cleansing - Toothpaste Brand'!B:B,)</f>
        <v>Mukmin</v>
      </c>
      <c r="BP341" s="87"/>
      <c r="BQ34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Non-flouride</v>
      </c>
      <c r="BR341" s="86" t="str">
        <f>_xlfn.XLOOKUP(AP341,'Cleansing - Response'!E:E,'Cleansing - Response'!F:F,)</f>
        <v>2 days and more</v>
      </c>
      <c r="BS341" s="86">
        <f>IF(Form_Responses1811121314[[#This Row],[Answer - B1]]="2 days and more",1,0)</f>
        <v>1</v>
      </c>
      <c r="BT341" s="86" t="str">
        <f>_xlfn.XLOOKUP(AQ341,'Cleansing - Response'!E:E,'Cleansing - Response'!F:F,)</f>
        <v>2 days and more</v>
      </c>
      <c r="BU341" s="86">
        <f>IF(Form_Responses1811121314[[#This Row],[Answer - B2]]="2 days and more",1,0)</f>
        <v>1</v>
      </c>
      <c r="BV341" s="86" t="str">
        <f t="shared" si="17"/>
        <v>Ya / Yes</v>
      </c>
      <c r="BW341" s="86">
        <f>IF(Form_Responses1811121314[[#This Row],[Answer - B3]]="Ya / Yes",1,0)</f>
        <v>1</v>
      </c>
      <c r="BX341" s="86" t="str">
        <f>_xlfn.XLOOKUP(AT341,'Cleansing - Response'!E:E,'Cleansing - Response'!F:F,)</f>
        <v>Always</v>
      </c>
      <c r="BY341" s="86">
        <f>IF(Form_Responses1811121314[[#This Row],[Answer - B4]]="Always",1,0)</f>
        <v>1</v>
      </c>
      <c r="BZ341" s="86" t="str">
        <f>_xlfn.XLOOKUP(AU341,'Cleansing - Response'!H:H,'Cleansing - Response'!I:I,)</f>
        <v>Sometimes / When in need</v>
      </c>
      <c r="CA341" s="86">
        <f>IF(Form_Responses1811121314[[#This Row],[Answer - B5]]="Sometimes / When in need",2,IF(Form_Responses1811121314[[#This Row],[Answer - B5]]="Using dental floss at least once",1,0))</f>
        <v>2</v>
      </c>
      <c r="CB341" s="86" t="str">
        <f>_xlfn.XLOOKUP(AV341,'Cleansing - Response'!K:K,'Cleansing - Response'!L:L,)</f>
        <v>Up to 1 time a day</v>
      </c>
      <c r="CC341" s="86">
        <f>IF(Form_Responses1811121314[[#This Row],[Answer - B6]]="More than 1 time a day",1,0)</f>
        <v>0</v>
      </c>
      <c r="CD341" s="86" t="str">
        <f>_xlfn.XLOOKUP(AW341,'Cleansing - Response'!$N:$N,'Cleansing - Response'!$O:$O,)</f>
        <v>Yes / Sometimes</v>
      </c>
      <c r="CE341" s="86">
        <f>IF(Form_Responses1811121314[[#This Row],[Answer - B7-1]]="Yes / Sometimes",1,0)</f>
        <v>1</v>
      </c>
      <c r="CF341" s="86" t="str">
        <f>_xlfn.XLOOKUP(AX341,'Cleansing - Response'!$N:$N,'Cleansing - Response'!$O:$O,)</f>
        <v>No</v>
      </c>
      <c r="CG341" s="86">
        <f>IF(Form_Responses1811121314[[#This Row],[Answer - B7-2]]="Yes / Sometimes",1,0)</f>
        <v>0</v>
      </c>
      <c r="CH341" s="86" t="str">
        <f>_xlfn.XLOOKUP(AY341,'Cleansing - Response'!$N:$N,'Cleansing - Response'!$O:$O,)</f>
        <v>Yes / Sometimes</v>
      </c>
      <c r="CI341" s="86">
        <f>IF(Form_Responses1811121314[[#This Row],[Answer - B7-3]]="Yes / Sometimes",1,0)</f>
        <v>1</v>
      </c>
      <c r="CJ341" s="86" t="str">
        <f>_xlfn.XLOOKUP(AZ341,'Cleansing - Response'!$N:$N,'Cleansing - Response'!$O:$O,)</f>
        <v>No</v>
      </c>
      <c r="CK341" s="86">
        <f>IF(Form_Responses1811121314[[#This Row],[Answer - B7-4]]="Yes / Sometimes",1,0)</f>
        <v>0</v>
      </c>
      <c r="CL341" s="86" t="str">
        <f>_xlfn.XLOOKUP(BA341,'Cleansing - Response'!$N:$N,'Cleansing - Response'!$O:$O,)</f>
        <v>No</v>
      </c>
      <c r="CM341" s="86">
        <f>IF(Form_Responses1811121314[[#This Row],[Answer - B7-5]]="Yes / Sometimes",1,0)</f>
        <v>0</v>
      </c>
      <c r="CN341" s="86" t="str">
        <f>_xlfn.XLOOKUP(BB341,'Cleansing - Response'!$N:$N,'Cleansing - Response'!$O:$O,)</f>
        <v>No</v>
      </c>
      <c r="CO341" s="86">
        <f>IF(Form_Responses1811121314[[#This Row],[Answer - B7-6]]="Yes / Sometimes",1,0)</f>
        <v>0</v>
      </c>
      <c r="CP341" s="87" t="str">
        <f>IF(COUNTIF(Form_Responses1811121314[[#This Row],[Answer - B7-1]:[Answer - B7-6]], "Yes / Sometimes") &gt; 4, "More than 4 times","Up to 4 times")</f>
        <v>Up to 4 times</v>
      </c>
      <c r="CQ341" s="152">
        <f>IF(Form_Responses1811121314[[#This Row],[Answer - B7 (Overall)]]="More than 4 times",1,0)</f>
        <v>0</v>
      </c>
    </row>
    <row r="342" spans="1:95" ht="13.2" hidden="1" x14ac:dyDescent="0.25">
      <c r="A342" s="82">
        <v>45574.416142048613</v>
      </c>
      <c r="B342" s="83" t="s">
        <v>941</v>
      </c>
      <c r="C342" s="84" t="s">
        <v>942</v>
      </c>
      <c r="D342" s="83">
        <v>10.7</v>
      </c>
      <c r="E342" s="83">
        <v>0.08</v>
      </c>
      <c r="F342" s="83" t="s">
        <v>423</v>
      </c>
      <c r="G342" s="83" t="s">
        <v>76</v>
      </c>
      <c r="H342" s="83" t="s">
        <v>846</v>
      </c>
      <c r="I342" s="83" t="s">
        <v>63</v>
      </c>
      <c r="J342" s="83" t="s">
        <v>64</v>
      </c>
      <c r="K342" s="83" t="s">
        <v>84</v>
      </c>
      <c r="L342" s="83" t="s">
        <v>64</v>
      </c>
      <c r="M342" s="83" t="s">
        <v>84</v>
      </c>
      <c r="N342" s="83" t="s">
        <v>64</v>
      </c>
      <c r="O342" s="83" t="s">
        <v>64</v>
      </c>
      <c r="P342" s="83" t="s">
        <v>84</v>
      </c>
      <c r="Q342" s="83" t="s">
        <v>64</v>
      </c>
      <c r="R342" s="83" t="s">
        <v>64</v>
      </c>
      <c r="S342" s="83" t="s">
        <v>64</v>
      </c>
      <c r="T342" s="83" t="s">
        <v>64</v>
      </c>
      <c r="U342" s="83" t="s">
        <v>84</v>
      </c>
      <c r="V342" s="83" t="s">
        <v>64</v>
      </c>
      <c r="W342" s="83" t="s">
        <v>64</v>
      </c>
      <c r="X342" s="83" t="s">
        <v>64</v>
      </c>
      <c r="Y342" s="83" t="s">
        <v>64</v>
      </c>
      <c r="Z342" s="83" t="s">
        <v>65</v>
      </c>
      <c r="AA342" s="83" t="s">
        <v>65</v>
      </c>
      <c r="AB342" s="83" t="s">
        <v>66</v>
      </c>
      <c r="AC342" s="83" t="s">
        <v>65</v>
      </c>
      <c r="AD342" s="83" t="s">
        <v>66</v>
      </c>
      <c r="AE342" s="83" t="s">
        <v>65</v>
      </c>
      <c r="AF342" s="83" t="s">
        <v>66</v>
      </c>
      <c r="AG342" s="83" t="s">
        <v>65</v>
      </c>
      <c r="AH342" s="83" t="s">
        <v>66</v>
      </c>
      <c r="AI342" s="83" t="s">
        <v>79</v>
      </c>
      <c r="AJ342" s="83" t="s">
        <v>65</v>
      </c>
      <c r="AK342" s="83" t="s">
        <v>65</v>
      </c>
      <c r="AL342" s="83" t="s">
        <v>65</v>
      </c>
      <c r="AM342" s="83" t="s">
        <v>65</v>
      </c>
      <c r="AN342" s="83" t="s">
        <v>66</v>
      </c>
      <c r="AO342" s="83" t="s">
        <v>65</v>
      </c>
      <c r="AP342" s="83" t="s">
        <v>67</v>
      </c>
      <c r="AQ342" s="83" t="s">
        <v>67</v>
      </c>
      <c r="AR342" s="83" t="s">
        <v>86</v>
      </c>
      <c r="AS342" s="83" t="s">
        <v>68</v>
      </c>
      <c r="AT342" s="83" t="s">
        <v>87</v>
      </c>
      <c r="AU342" s="83" t="s">
        <v>93</v>
      </c>
      <c r="AV342" s="83" t="s">
        <v>71</v>
      </c>
      <c r="AW342" s="83" t="s">
        <v>72</v>
      </c>
      <c r="AX342" s="83" t="s">
        <v>63</v>
      </c>
      <c r="AY342" s="83" t="s">
        <v>72</v>
      </c>
      <c r="AZ342" s="83" t="s">
        <v>63</v>
      </c>
      <c r="BA342" s="83" t="s">
        <v>63</v>
      </c>
      <c r="BB342" s="83" t="s">
        <v>72</v>
      </c>
      <c r="BC342" s="83" t="s">
        <v>73</v>
      </c>
      <c r="BD342" s="83"/>
      <c r="BE342" s="83" t="s">
        <v>73</v>
      </c>
      <c r="BF342" s="83"/>
      <c r="BG342" s="87" t="s">
        <v>846</v>
      </c>
      <c r="BH342" s="86" t="s">
        <v>60</v>
      </c>
      <c r="BI342" s="76" t="s">
        <v>1414</v>
      </c>
      <c r="BJ342">
        <f t="shared" si="15"/>
        <v>12</v>
      </c>
      <c r="BK342" s="87">
        <f t="shared" si="16"/>
        <v>58</v>
      </c>
      <c r="BL342" s="87"/>
      <c r="BM342" s="86" t="str">
        <f>_xlfn.XLOOKUP(Form_Responses1811121314[[#This Row],[Sekolah School (Cleansed)]],'Quality Check'!$B$11:$B$14,'Quality Check'!$C$11:$C$14,)</f>
        <v>Urban</v>
      </c>
      <c r="BN342" s="86" t="str">
        <f>_xlfn.XLOOKUP(Form_Responses1811121314[[#This Row],[Sekolah School (Cleansed)]],'Quality Check'!$B$11:$B$14,'Quality Check'!$D$11:$D$14,)</f>
        <v>Controlled Group (CG)</v>
      </c>
      <c r="BO342" s="87" t="str">
        <f>_xlfn.XLOOKUP(AS342,'Cleansing - Toothpaste Brand'!A:A,'Cleansing - Toothpaste Brand'!B:B,)</f>
        <v>Colgate</v>
      </c>
      <c r="BP342" s="87"/>
      <c r="BQ34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42" s="86" t="str">
        <f>_xlfn.XLOOKUP(AP342,'Cleansing - Response'!E:E,'Cleansing - Response'!F:F,)</f>
        <v>2 days and more</v>
      </c>
      <c r="BS342" s="86">
        <f>IF(Form_Responses1811121314[[#This Row],[Answer - B1]]="2 days and more",1,0)</f>
        <v>1</v>
      </c>
      <c r="BT342" s="86" t="str">
        <f>_xlfn.XLOOKUP(AQ342,'Cleansing - Response'!E:E,'Cleansing - Response'!F:F,)</f>
        <v>2 days and more</v>
      </c>
      <c r="BU342" s="86">
        <f>IF(Form_Responses1811121314[[#This Row],[Answer - B2]]="2 days and more",1,0)</f>
        <v>1</v>
      </c>
      <c r="BV342" s="86" t="str">
        <f t="shared" si="17"/>
        <v>Ya / Yes</v>
      </c>
      <c r="BW342" s="86">
        <f>IF(Form_Responses1811121314[[#This Row],[Answer - B3]]="Ya / Yes",1,0)</f>
        <v>1</v>
      </c>
      <c r="BX342" s="86" t="str">
        <f>_xlfn.XLOOKUP(AT342,'Cleansing - Response'!E:E,'Cleansing - Response'!F:F,)</f>
        <v>Always</v>
      </c>
      <c r="BY342" s="86">
        <f>IF(Form_Responses1811121314[[#This Row],[Answer - B4]]="Always",1,0)</f>
        <v>1</v>
      </c>
      <c r="BZ342" s="86" t="str">
        <f>_xlfn.XLOOKUP(AU342,'Cleansing - Response'!H:H,'Cleansing - Response'!I:I,)</f>
        <v>Not using dental floss</v>
      </c>
      <c r="CA342" s="86">
        <f>IF(Form_Responses1811121314[[#This Row],[Answer - B5]]="Sometimes / When in need",2,IF(Form_Responses1811121314[[#This Row],[Answer - B5]]="Using dental floss at least once",1,0))</f>
        <v>0</v>
      </c>
      <c r="CB342" s="86" t="str">
        <f>_xlfn.XLOOKUP(AV342,'Cleansing - Response'!K:K,'Cleansing - Response'!L:L,)</f>
        <v>Up to 1 time a day</v>
      </c>
      <c r="CC342" s="86">
        <f>IF(Form_Responses1811121314[[#This Row],[Answer - B6]]="More than 1 time a day",1,0)</f>
        <v>0</v>
      </c>
      <c r="CD342" s="86" t="str">
        <f>_xlfn.XLOOKUP(AW342,'Cleansing - Response'!$N:$N,'Cleansing - Response'!$O:$O,)</f>
        <v>Yes / Sometimes</v>
      </c>
      <c r="CE342" s="86">
        <f>IF(Form_Responses1811121314[[#This Row],[Answer - B7-1]]="Yes / Sometimes",1,0)</f>
        <v>1</v>
      </c>
      <c r="CF342" s="86" t="str">
        <f>_xlfn.XLOOKUP(AX342,'Cleansing - Response'!$N:$N,'Cleansing - Response'!$O:$O,)</f>
        <v>Yes / Sometimes</v>
      </c>
      <c r="CG342" s="86">
        <f>IF(Form_Responses1811121314[[#This Row],[Answer - B7-2]]="Yes / Sometimes",1,0)</f>
        <v>1</v>
      </c>
      <c r="CH342" s="86" t="str">
        <f>_xlfn.XLOOKUP(AY342,'Cleansing - Response'!$N:$N,'Cleansing - Response'!$O:$O,)</f>
        <v>Yes / Sometimes</v>
      </c>
      <c r="CI342" s="86">
        <f>IF(Form_Responses1811121314[[#This Row],[Answer - B7-3]]="Yes / Sometimes",1,0)</f>
        <v>1</v>
      </c>
      <c r="CJ342" s="86" t="str">
        <f>_xlfn.XLOOKUP(AZ342,'Cleansing - Response'!$N:$N,'Cleansing - Response'!$O:$O,)</f>
        <v>Yes / Sometimes</v>
      </c>
      <c r="CK342" s="86">
        <f>IF(Form_Responses1811121314[[#This Row],[Answer - B7-4]]="Yes / Sometimes",1,0)</f>
        <v>1</v>
      </c>
      <c r="CL342" s="86" t="str">
        <f>_xlfn.XLOOKUP(BA342,'Cleansing - Response'!$N:$N,'Cleansing - Response'!$O:$O,)</f>
        <v>Yes / Sometimes</v>
      </c>
      <c r="CM342" s="86">
        <f>IF(Form_Responses1811121314[[#This Row],[Answer - B7-5]]="Yes / Sometimes",1,0)</f>
        <v>1</v>
      </c>
      <c r="CN342" s="86" t="str">
        <f>_xlfn.XLOOKUP(BB342,'Cleansing - Response'!$N:$N,'Cleansing - Response'!$O:$O,)</f>
        <v>Yes / Sometimes</v>
      </c>
      <c r="CO342" s="86">
        <f>IF(Form_Responses1811121314[[#This Row],[Answer - B7-6]]="Yes / Sometimes",1,0)</f>
        <v>1</v>
      </c>
      <c r="CP342" s="87" t="str">
        <f>IF(COUNTIF(Form_Responses1811121314[[#This Row],[Answer - B7-1]:[Answer - B7-6]], "Yes / Sometimes") &gt; 4, "More than 4 times","Up to 4 times")</f>
        <v>More than 4 times</v>
      </c>
      <c r="CQ342" s="152">
        <f>IF(Form_Responses1811121314[[#This Row],[Answer - B7 (Overall)]]="More than 4 times",1,0)</f>
        <v>1</v>
      </c>
    </row>
    <row r="343" spans="1:95" ht="13.2" hidden="1" x14ac:dyDescent="0.25">
      <c r="A343" s="82">
        <v>45574.419446539352</v>
      </c>
      <c r="B343" s="83" t="s">
        <v>943</v>
      </c>
      <c r="C343" s="84" t="s">
        <v>944</v>
      </c>
      <c r="D343" s="83">
        <v>12.5</v>
      </c>
      <c r="E343" s="83">
        <v>0.08</v>
      </c>
      <c r="F343" s="83" t="s">
        <v>423</v>
      </c>
      <c r="G343" s="83" t="s">
        <v>76</v>
      </c>
      <c r="H343" s="83" t="s">
        <v>849</v>
      </c>
      <c r="I343" s="83" t="s">
        <v>63</v>
      </c>
      <c r="J343" s="83" t="s">
        <v>64</v>
      </c>
      <c r="K343" s="83" t="s">
        <v>64</v>
      </c>
      <c r="L343" s="83" t="s">
        <v>64</v>
      </c>
      <c r="M343" s="83" t="s">
        <v>84</v>
      </c>
      <c r="N343" s="83" t="s">
        <v>64</v>
      </c>
      <c r="O343" s="83" t="s">
        <v>84</v>
      </c>
      <c r="P343" s="83" t="s">
        <v>64</v>
      </c>
      <c r="Q343" s="83" t="s">
        <v>64</v>
      </c>
      <c r="R343" s="83" t="s">
        <v>64</v>
      </c>
      <c r="S343" s="83" t="s">
        <v>78</v>
      </c>
      <c r="T343" s="83" t="s">
        <v>64</v>
      </c>
      <c r="U343" s="83" t="s">
        <v>64</v>
      </c>
      <c r="V343" s="83" t="s">
        <v>64</v>
      </c>
      <c r="W343" s="83" t="s">
        <v>64</v>
      </c>
      <c r="X343" s="83" t="s">
        <v>64</v>
      </c>
      <c r="Y343" s="83" t="s">
        <v>64</v>
      </c>
      <c r="Z343" s="83" t="s">
        <v>66</v>
      </c>
      <c r="AA343" s="83" t="s">
        <v>65</v>
      </c>
      <c r="AB343" s="83" t="s">
        <v>66</v>
      </c>
      <c r="AC343" s="83" t="s">
        <v>65</v>
      </c>
      <c r="AD343" s="83" t="s">
        <v>66</v>
      </c>
      <c r="AE343" s="83" t="s">
        <v>66</v>
      </c>
      <c r="AF343" s="83" t="s">
        <v>66</v>
      </c>
      <c r="AG343" s="83" t="s">
        <v>66</v>
      </c>
      <c r="AH343" s="83" t="s">
        <v>79</v>
      </c>
      <c r="AI343" s="83" t="s">
        <v>66</v>
      </c>
      <c r="AJ343" s="83" t="s">
        <v>66</v>
      </c>
      <c r="AK343" s="83" t="s">
        <v>66</v>
      </c>
      <c r="AL343" s="83" t="s">
        <v>66</v>
      </c>
      <c r="AM343" s="83" t="s">
        <v>65</v>
      </c>
      <c r="AN343" s="83" t="s">
        <v>66</v>
      </c>
      <c r="AO343" s="83" t="s">
        <v>66</v>
      </c>
      <c r="AP343" s="83" t="s">
        <v>67</v>
      </c>
      <c r="AQ343" s="83" t="s">
        <v>85</v>
      </c>
      <c r="AR343" s="83" t="s">
        <v>73</v>
      </c>
      <c r="AS343" s="83" t="s">
        <v>68</v>
      </c>
      <c r="AT343" s="83" t="s">
        <v>69</v>
      </c>
      <c r="AU343" s="83" t="s">
        <v>93</v>
      </c>
      <c r="AV343" s="83" t="s">
        <v>71</v>
      </c>
      <c r="AW343" s="83" t="s">
        <v>72</v>
      </c>
      <c r="AX343" s="83" t="s">
        <v>63</v>
      </c>
      <c r="AY343" s="83" t="s">
        <v>63</v>
      </c>
      <c r="AZ343" s="83" t="s">
        <v>72</v>
      </c>
      <c r="BA343" s="83" t="s">
        <v>63</v>
      </c>
      <c r="BB343" s="83" t="s">
        <v>72</v>
      </c>
      <c r="BC343" s="83" t="s">
        <v>73</v>
      </c>
      <c r="BD343" s="83"/>
      <c r="BE343" s="83" t="s">
        <v>73</v>
      </c>
      <c r="BF343" s="83"/>
      <c r="BG343" s="87" t="s">
        <v>846</v>
      </c>
      <c r="BH343" s="86" t="s">
        <v>60</v>
      </c>
      <c r="BI343" s="76" t="s">
        <v>1414</v>
      </c>
      <c r="BJ343">
        <f t="shared" si="15"/>
        <v>13</v>
      </c>
      <c r="BK343" s="87">
        <f t="shared" si="16"/>
        <v>49</v>
      </c>
      <c r="BL343" s="87"/>
      <c r="BM343" s="86" t="str">
        <f>_xlfn.XLOOKUP(Form_Responses1811121314[[#This Row],[Sekolah School (Cleansed)]],'Quality Check'!$B$11:$B$14,'Quality Check'!$C$11:$C$14,)</f>
        <v>Urban</v>
      </c>
      <c r="BN343" s="86" t="str">
        <f>_xlfn.XLOOKUP(Form_Responses1811121314[[#This Row],[Sekolah School (Cleansed)]],'Quality Check'!$B$11:$B$14,'Quality Check'!$D$11:$D$14,)</f>
        <v>Controlled Group (CG)</v>
      </c>
      <c r="BO343" s="87" t="str">
        <f>_xlfn.XLOOKUP(AS343,'Cleansing - Toothpaste Brand'!A:A,'Cleansing - Toothpaste Brand'!B:B,)</f>
        <v>Colgate</v>
      </c>
      <c r="BP343" s="87"/>
      <c r="BQ34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43" s="86" t="str">
        <f>_xlfn.XLOOKUP(AP343,'Cleansing - Response'!E:E,'Cleansing - Response'!F:F,)</f>
        <v>2 days and more</v>
      </c>
      <c r="BS343" s="86">
        <f>IF(Form_Responses1811121314[[#This Row],[Answer - B1]]="2 days and more",1,0)</f>
        <v>1</v>
      </c>
      <c r="BT343" s="86" t="str">
        <f>_xlfn.XLOOKUP(AQ343,'Cleansing - Response'!E:E,'Cleansing - Response'!F:F,)</f>
        <v>2 days and more</v>
      </c>
      <c r="BU343" s="86">
        <f>IF(Form_Responses1811121314[[#This Row],[Answer - B2]]="2 days and more",1,0)</f>
        <v>1</v>
      </c>
      <c r="BV343" s="86" t="str">
        <f t="shared" si="17"/>
        <v>Tidak / No</v>
      </c>
      <c r="BW343" s="86">
        <f>IF(Form_Responses1811121314[[#This Row],[Answer - B3]]="Ya / Yes",1,0)</f>
        <v>0</v>
      </c>
      <c r="BX343" s="86" t="str">
        <f>_xlfn.XLOOKUP(AT343,'Cleansing - Response'!E:E,'Cleansing - Response'!F:F,)</f>
        <v>Rarely / Sometimes</v>
      </c>
      <c r="BY343" s="86">
        <f>IF(Form_Responses1811121314[[#This Row],[Answer - B4]]="Always",1,0)</f>
        <v>0</v>
      </c>
      <c r="BZ343" s="86" t="str">
        <f>_xlfn.XLOOKUP(AU343,'Cleansing - Response'!H:H,'Cleansing - Response'!I:I,)</f>
        <v>Not using dental floss</v>
      </c>
      <c r="CA343" s="86">
        <f>IF(Form_Responses1811121314[[#This Row],[Answer - B5]]="Sometimes / When in need",2,IF(Form_Responses1811121314[[#This Row],[Answer - B5]]="Using dental floss at least once",1,0))</f>
        <v>0</v>
      </c>
      <c r="CB343" s="86" t="str">
        <f>_xlfn.XLOOKUP(AV343,'Cleansing - Response'!K:K,'Cleansing - Response'!L:L,)</f>
        <v>Up to 1 time a day</v>
      </c>
      <c r="CC343" s="86">
        <f>IF(Form_Responses1811121314[[#This Row],[Answer - B6]]="More than 1 time a day",1,0)</f>
        <v>0</v>
      </c>
      <c r="CD343" s="86" t="str">
        <f>_xlfn.XLOOKUP(AW343,'Cleansing - Response'!$N:$N,'Cleansing - Response'!$O:$O,)</f>
        <v>Yes / Sometimes</v>
      </c>
      <c r="CE343" s="86">
        <f>IF(Form_Responses1811121314[[#This Row],[Answer - B7-1]]="Yes / Sometimes",1,0)</f>
        <v>1</v>
      </c>
      <c r="CF343" s="86" t="str">
        <f>_xlfn.XLOOKUP(AX343,'Cleansing - Response'!$N:$N,'Cleansing - Response'!$O:$O,)</f>
        <v>Yes / Sometimes</v>
      </c>
      <c r="CG343" s="86">
        <f>IF(Form_Responses1811121314[[#This Row],[Answer - B7-2]]="Yes / Sometimes",1,0)</f>
        <v>1</v>
      </c>
      <c r="CH343" s="86" t="str">
        <f>_xlfn.XLOOKUP(AY343,'Cleansing - Response'!$N:$N,'Cleansing - Response'!$O:$O,)</f>
        <v>Yes / Sometimes</v>
      </c>
      <c r="CI343" s="86">
        <f>IF(Form_Responses1811121314[[#This Row],[Answer - B7-3]]="Yes / Sometimes",1,0)</f>
        <v>1</v>
      </c>
      <c r="CJ343" s="86" t="str">
        <f>_xlfn.XLOOKUP(AZ343,'Cleansing - Response'!$N:$N,'Cleansing - Response'!$O:$O,)</f>
        <v>Yes / Sometimes</v>
      </c>
      <c r="CK343" s="86">
        <f>IF(Form_Responses1811121314[[#This Row],[Answer - B7-4]]="Yes / Sometimes",1,0)</f>
        <v>1</v>
      </c>
      <c r="CL343" s="86" t="str">
        <f>_xlfn.XLOOKUP(BA343,'Cleansing - Response'!$N:$N,'Cleansing - Response'!$O:$O,)</f>
        <v>Yes / Sometimes</v>
      </c>
      <c r="CM343" s="86">
        <f>IF(Form_Responses1811121314[[#This Row],[Answer - B7-5]]="Yes / Sometimes",1,0)</f>
        <v>1</v>
      </c>
      <c r="CN343" s="86" t="str">
        <f>_xlfn.XLOOKUP(BB343,'Cleansing - Response'!$N:$N,'Cleansing - Response'!$O:$O,)</f>
        <v>Yes / Sometimes</v>
      </c>
      <c r="CO343" s="86">
        <f>IF(Form_Responses1811121314[[#This Row],[Answer - B7-6]]="Yes / Sometimes",1,0)</f>
        <v>1</v>
      </c>
      <c r="CP343" s="87" t="str">
        <f>IF(COUNTIF(Form_Responses1811121314[[#This Row],[Answer - B7-1]:[Answer - B7-6]], "Yes / Sometimes") &gt; 4, "More than 4 times","Up to 4 times")</f>
        <v>More than 4 times</v>
      </c>
      <c r="CQ343" s="152">
        <f>IF(Form_Responses1811121314[[#This Row],[Answer - B7 (Overall)]]="More than 4 times",1,0)</f>
        <v>1</v>
      </c>
    </row>
    <row r="344" spans="1:95" ht="13.2" hidden="1" x14ac:dyDescent="0.25">
      <c r="A344" s="82">
        <v>45574.419505543978</v>
      </c>
      <c r="B344" s="83" t="s">
        <v>945</v>
      </c>
      <c r="C344" s="84" t="s">
        <v>946</v>
      </c>
      <c r="D344" s="83">
        <v>100</v>
      </c>
      <c r="E344" s="83">
        <v>0.42</v>
      </c>
      <c r="F344" s="83" t="s">
        <v>423</v>
      </c>
      <c r="G344" s="83" t="s">
        <v>76</v>
      </c>
      <c r="H344" s="83" t="s">
        <v>887</v>
      </c>
      <c r="I344" s="83" t="s">
        <v>63</v>
      </c>
      <c r="J344" s="83" t="s">
        <v>64</v>
      </c>
      <c r="K344" s="83" t="s">
        <v>78</v>
      </c>
      <c r="L344" s="83" t="s">
        <v>64</v>
      </c>
      <c r="M344" s="83" t="s">
        <v>64</v>
      </c>
      <c r="N344" s="83" t="s">
        <v>64</v>
      </c>
      <c r="O344" s="83" t="s">
        <v>78</v>
      </c>
      <c r="P344" s="83" t="s">
        <v>84</v>
      </c>
      <c r="Q344" s="83" t="s">
        <v>84</v>
      </c>
      <c r="R344" s="83" t="s">
        <v>84</v>
      </c>
      <c r="S344" s="83" t="s">
        <v>78</v>
      </c>
      <c r="T344" s="83" t="s">
        <v>84</v>
      </c>
      <c r="U344" s="83" t="s">
        <v>78</v>
      </c>
      <c r="V344" s="83" t="s">
        <v>64</v>
      </c>
      <c r="W344" s="83" t="s">
        <v>64</v>
      </c>
      <c r="X344" s="83" t="s">
        <v>64</v>
      </c>
      <c r="Y344" s="83" t="s">
        <v>64</v>
      </c>
      <c r="Z344" s="83" t="s">
        <v>66</v>
      </c>
      <c r="AA344" s="83" t="s">
        <v>65</v>
      </c>
      <c r="AB344" s="83" t="s">
        <v>65</v>
      </c>
      <c r="AC344" s="83" t="s">
        <v>65</v>
      </c>
      <c r="AD344" s="83" t="s">
        <v>66</v>
      </c>
      <c r="AE344" s="83" t="s">
        <v>65</v>
      </c>
      <c r="AF344" s="83" t="s">
        <v>65</v>
      </c>
      <c r="AG344" s="83" t="s">
        <v>65</v>
      </c>
      <c r="AH344" s="83" t="s">
        <v>66</v>
      </c>
      <c r="AI344" s="83" t="s">
        <v>79</v>
      </c>
      <c r="AJ344" s="83" t="s">
        <v>66</v>
      </c>
      <c r="AK344" s="83" t="s">
        <v>66</v>
      </c>
      <c r="AL344" s="83" t="s">
        <v>66</v>
      </c>
      <c r="AM344" s="83" t="s">
        <v>66</v>
      </c>
      <c r="AN344" s="83" t="s">
        <v>66</v>
      </c>
      <c r="AO344" s="83" t="s">
        <v>79</v>
      </c>
      <c r="AP344" s="83" t="s">
        <v>67</v>
      </c>
      <c r="AQ344" s="83" t="s">
        <v>80</v>
      </c>
      <c r="AR344" s="83" t="s">
        <v>86</v>
      </c>
      <c r="AS344" s="83" t="s">
        <v>947</v>
      </c>
      <c r="AT344" s="83" t="s">
        <v>169</v>
      </c>
      <c r="AU344" s="83" t="s">
        <v>70</v>
      </c>
      <c r="AV344" s="83" t="s">
        <v>71</v>
      </c>
      <c r="AW344" s="83" t="s">
        <v>72</v>
      </c>
      <c r="AX344" s="83" t="s">
        <v>73</v>
      </c>
      <c r="AY344" s="83" t="s">
        <v>63</v>
      </c>
      <c r="AZ344" s="83" t="s">
        <v>73</v>
      </c>
      <c r="BA344" s="83" t="s">
        <v>63</v>
      </c>
      <c r="BB344" s="83" t="s">
        <v>72</v>
      </c>
      <c r="BC344" s="83" t="s">
        <v>73</v>
      </c>
      <c r="BD344" s="83"/>
      <c r="BE344" s="83" t="s">
        <v>73</v>
      </c>
      <c r="BF344" s="83"/>
      <c r="BG344" s="87" t="s">
        <v>846</v>
      </c>
      <c r="BH344" s="86" t="s">
        <v>60</v>
      </c>
      <c r="BI344" s="76" t="s">
        <v>1414</v>
      </c>
      <c r="BJ344">
        <f t="shared" si="15"/>
        <v>7</v>
      </c>
      <c r="BK344" s="87">
        <f t="shared" si="16"/>
        <v>53</v>
      </c>
      <c r="BL344" s="87"/>
      <c r="BM344" s="86" t="str">
        <f>_xlfn.XLOOKUP(Form_Responses1811121314[[#This Row],[Sekolah School (Cleansed)]],'Quality Check'!$B$11:$B$14,'Quality Check'!$C$11:$C$14,)</f>
        <v>Urban</v>
      </c>
      <c r="BN344" s="86" t="str">
        <f>_xlfn.XLOOKUP(Form_Responses1811121314[[#This Row],[Sekolah School (Cleansed)]],'Quality Check'!$B$11:$B$14,'Quality Check'!$D$11:$D$14,)</f>
        <v>Controlled Group (CG)</v>
      </c>
      <c r="BO344" s="87" t="str">
        <f>_xlfn.XLOOKUP(AS344,'Cleansing - Toothpaste Brand'!A:A,'Cleansing - Toothpaste Brand'!B:B,)</f>
        <v>Amway</v>
      </c>
      <c r="BP344" s="87"/>
      <c r="BQ34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44" s="86" t="str">
        <f>_xlfn.XLOOKUP(AP344,'Cleansing - Response'!E:E,'Cleansing - Response'!F:F,)</f>
        <v>2 days and more</v>
      </c>
      <c r="BS344" s="86">
        <f>IF(Form_Responses1811121314[[#This Row],[Answer - B1]]="2 days and more",1,0)</f>
        <v>1</v>
      </c>
      <c r="BT344" s="86" t="str">
        <f>_xlfn.XLOOKUP(AQ344,'Cleansing - Response'!E:E,'Cleansing - Response'!F:F,)</f>
        <v>Less than 2 days</v>
      </c>
      <c r="BU344" s="86">
        <f>IF(Form_Responses1811121314[[#This Row],[Answer - B2]]="2 days and more",1,0)</f>
        <v>0</v>
      </c>
      <c r="BV344" s="86" t="str">
        <f t="shared" si="17"/>
        <v>Ya / Yes</v>
      </c>
      <c r="BW344" s="86">
        <f>IF(Form_Responses1811121314[[#This Row],[Answer - B3]]="Ya / Yes",1,0)</f>
        <v>1</v>
      </c>
      <c r="BX344" s="86" t="str">
        <f>_xlfn.XLOOKUP(AT344,'Cleansing - Response'!E:E,'Cleansing - Response'!F:F,)</f>
        <v>Rarely / Sometimes</v>
      </c>
      <c r="BY344" s="86">
        <f>IF(Form_Responses1811121314[[#This Row],[Answer - B4]]="Always",1,0)</f>
        <v>0</v>
      </c>
      <c r="BZ344" s="86" t="str">
        <f>_xlfn.XLOOKUP(AU344,'Cleansing - Response'!H:H,'Cleansing - Response'!I:I,)</f>
        <v>Sometimes / When in need</v>
      </c>
      <c r="CA344" s="86">
        <f>IF(Form_Responses1811121314[[#This Row],[Answer - B5]]="Sometimes / When in need",2,IF(Form_Responses1811121314[[#This Row],[Answer - B5]]="Using dental floss at least once",1,0))</f>
        <v>2</v>
      </c>
      <c r="CB344" s="86" t="str">
        <f>_xlfn.XLOOKUP(AV344,'Cleansing - Response'!K:K,'Cleansing - Response'!L:L,)</f>
        <v>Up to 1 time a day</v>
      </c>
      <c r="CC344" s="86">
        <f>IF(Form_Responses1811121314[[#This Row],[Answer - B6]]="More than 1 time a day",1,0)</f>
        <v>0</v>
      </c>
      <c r="CD344" s="86" t="str">
        <f>_xlfn.XLOOKUP(AW344,'Cleansing - Response'!$N:$N,'Cleansing - Response'!$O:$O,)</f>
        <v>Yes / Sometimes</v>
      </c>
      <c r="CE344" s="86">
        <f>IF(Form_Responses1811121314[[#This Row],[Answer - B7-1]]="Yes / Sometimes",1,0)</f>
        <v>1</v>
      </c>
      <c r="CF344" s="86" t="str">
        <f>_xlfn.XLOOKUP(AX344,'Cleansing - Response'!$N:$N,'Cleansing - Response'!$O:$O,)</f>
        <v>No</v>
      </c>
      <c r="CG344" s="86">
        <f>IF(Form_Responses1811121314[[#This Row],[Answer - B7-2]]="Yes / Sometimes",1,0)</f>
        <v>0</v>
      </c>
      <c r="CH344" s="86" t="str">
        <f>_xlfn.XLOOKUP(AY344,'Cleansing - Response'!$N:$N,'Cleansing - Response'!$O:$O,)</f>
        <v>Yes / Sometimes</v>
      </c>
      <c r="CI344" s="86">
        <f>IF(Form_Responses1811121314[[#This Row],[Answer - B7-3]]="Yes / Sometimes",1,0)</f>
        <v>1</v>
      </c>
      <c r="CJ344" s="86" t="str">
        <f>_xlfn.XLOOKUP(AZ344,'Cleansing - Response'!$N:$N,'Cleansing - Response'!$O:$O,)</f>
        <v>No</v>
      </c>
      <c r="CK344" s="86">
        <f>IF(Form_Responses1811121314[[#This Row],[Answer - B7-4]]="Yes / Sometimes",1,0)</f>
        <v>0</v>
      </c>
      <c r="CL344" s="86" t="str">
        <f>_xlfn.XLOOKUP(BA344,'Cleansing - Response'!$N:$N,'Cleansing - Response'!$O:$O,)</f>
        <v>Yes / Sometimes</v>
      </c>
      <c r="CM344" s="86">
        <f>IF(Form_Responses1811121314[[#This Row],[Answer - B7-5]]="Yes / Sometimes",1,0)</f>
        <v>1</v>
      </c>
      <c r="CN344" s="86" t="str">
        <f>_xlfn.XLOOKUP(BB344,'Cleansing - Response'!$N:$N,'Cleansing - Response'!$O:$O,)</f>
        <v>Yes / Sometimes</v>
      </c>
      <c r="CO344" s="86">
        <f>IF(Form_Responses1811121314[[#This Row],[Answer - B7-6]]="Yes / Sometimes",1,0)</f>
        <v>1</v>
      </c>
      <c r="CP344" s="87" t="str">
        <f>IF(COUNTIF(Form_Responses1811121314[[#This Row],[Answer - B7-1]:[Answer - B7-6]], "Yes / Sometimes") &gt; 4, "More than 4 times","Up to 4 times")</f>
        <v>Up to 4 times</v>
      </c>
      <c r="CQ344" s="152">
        <f>IF(Form_Responses1811121314[[#This Row],[Answer - B7 (Overall)]]="More than 4 times",1,0)</f>
        <v>0</v>
      </c>
    </row>
    <row r="345" spans="1:95" ht="13.2" hidden="1" x14ac:dyDescent="0.25">
      <c r="A345" s="82">
        <v>45574.422032002316</v>
      </c>
      <c r="B345" s="83" t="s">
        <v>948</v>
      </c>
      <c r="C345" s="84" t="s">
        <v>949</v>
      </c>
      <c r="D345" s="83">
        <v>100</v>
      </c>
      <c r="E345" s="83">
        <v>0.5</v>
      </c>
      <c r="F345" s="83" t="s">
        <v>114</v>
      </c>
      <c r="G345" s="83" t="s">
        <v>539</v>
      </c>
      <c r="H345" s="83" t="s">
        <v>846</v>
      </c>
      <c r="I345" s="83" t="s">
        <v>63</v>
      </c>
      <c r="J345" s="83" t="s">
        <v>64</v>
      </c>
      <c r="K345" s="83" t="s">
        <v>84</v>
      </c>
      <c r="L345" s="83" t="s">
        <v>64</v>
      </c>
      <c r="M345" s="83" t="s">
        <v>84</v>
      </c>
      <c r="N345" s="83" t="s">
        <v>64</v>
      </c>
      <c r="O345" s="83" t="s">
        <v>64</v>
      </c>
      <c r="P345" s="83" t="s">
        <v>84</v>
      </c>
      <c r="Q345" s="83" t="s">
        <v>64</v>
      </c>
      <c r="R345" s="83" t="s">
        <v>64</v>
      </c>
      <c r="S345" s="83" t="s">
        <v>84</v>
      </c>
      <c r="T345" s="83" t="s">
        <v>64</v>
      </c>
      <c r="U345" s="83" t="s">
        <v>64</v>
      </c>
      <c r="V345" s="83" t="s">
        <v>78</v>
      </c>
      <c r="W345" s="83" t="s">
        <v>84</v>
      </c>
      <c r="X345" s="83" t="s">
        <v>84</v>
      </c>
      <c r="Y345" s="83" t="s">
        <v>84</v>
      </c>
      <c r="Z345" s="83" t="s">
        <v>65</v>
      </c>
      <c r="AA345" s="83" t="s">
        <v>79</v>
      </c>
      <c r="AB345" s="83" t="s">
        <v>79</v>
      </c>
      <c r="AC345" s="83" t="s">
        <v>79</v>
      </c>
      <c r="AD345" s="83" t="s">
        <v>66</v>
      </c>
      <c r="AE345" s="83" t="s">
        <v>79</v>
      </c>
      <c r="AF345" s="83" t="s">
        <v>79</v>
      </c>
      <c r="AG345" s="83" t="s">
        <v>65</v>
      </c>
      <c r="AH345" s="83" t="s">
        <v>66</v>
      </c>
      <c r="AI345" s="83" t="s">
        <v>79</v>
      </c>
      <c r="AJ345" s="83" t="s">
        <v>101</v>
      </c>
      <c r="AK345" s="83" t="s">
        <v>66</v>
      </c>
      <c r="AL345" s="83" t="s">
        <v>66</v>
      </c>
      <c r="AM345" s="83" t="s">
        <v>65</v>
      </c>
      <c r="AN345" s="83" t="s">
        <v>66</v>
      </c>
      <c r="AO345" s="83" t="s">
        <v>66</v>
      </c>
      <c r="AP345" s="83" t="s">
        <v>67</v>
      </c>
      <c r="AQ345" s="83" t="s">
        <v>67</v>
      </c>
      <c r="AR345" s="83" t="s">
        <v>63</v>
      </c>
      <c r="AS345" s="83" t="s">
        <v>950</v>
      </c>
      <c r="AT345" s="83" t="s">
        <v>87</v>
      </c>
      <c r="AU345" s="83" t="s">
        <v>67</v>
      </c>
      <c r="AV345" s="83" t="s">
        <v>132</v>
      </c>
      <c r="AW345" s="83" t="s">
        <v>73</v>
      </c>
      <c r="AX345" s="83" t="s">
        <v>72</v>
      </c>
      <c r="AY345" s="83" t="s">
        <v>73</v>
      </c>
      <c r="AZ345" s="83" t="s">
        <v>73</v>
      </c>
      <c r="BA345" s="83" t="s">
        <v>73</v>
      </c>
      <c r="BB345" s="83" t="s">
        <v>73</v>
      </c>
      <c r="BC345" s="83" t="s">
        <v>73</v>
      </c>
      <c r="BD345" s="83"/>
      <c r="BE345" s="83" t="s">
        <v>73</v>
      </c>
      <c r="BF345" s="83"/>
      <c r="BG345" s="87" t="s">
        <v>846</v>
      </c>
      <c r="BH345" s="87" t="s">
        <v>114</v>
      </c>
      <c r="BI345" s="76" t="s">
        <v>1414</v>
      </c>
      <c r="BJ345">
        <f t="shared" si="15"/>
        <v>8</v>
      </c>
      <c r="BK345" s="87">
        <f t="shared" si="16"/>
        <v>46</v>
      </c>
      <c r="BL345" s="87"/>
      <c r="BM345" s="86" t="str">
        <f>_xlfn.XLOOKUP(Form_Responses1811121314[[#This Row],[Sekolah School (Cleansed)]],'Quality Check'!$B$11:$B$14,'Quality Check'!$C$11:$C$14,)</f>
        <v>Urban</v>
      </c>
      <c r="BN345" s="86" t="str">
        <f>_xlfn.XLOOKUP(Form_Responses1811121314[[#This Row],[Sekolah School (Cleansed)]],'Quality Check'!$B$11:$B$14,'Quality Check'!$D$11:$D$14,)</f>
        <v>Controlled Group (CG)</v>
      </c>
      <c r="BO345" s="87" t="str">
        <f>_xlfn.XLOOKUP(AS345,'Cleansing - Toothpaste Brand'!A:A,'Cleansing - Toothpaste Brand'!B:B,)</f>
        <v>Colgate</v>
      </c>
      <c r="BP345" s="87"/>
      <c r="BQ34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45" s="86" t="str">
        <f>_xlfn.XLOOKUP(AP345,'Cleansing - Response'!E:E,'Cleansing - Response'!F:F,)</f>
        <v>2 days and more</v>
      </c>
      <c r="BS345" s="86">
        <f>IF(Form_Responses1811121314[[#This Row],[Answer - B1]]="2 days and more",1,0)</f>
        <v>1</v>
      </c>
      <c r="BT345" s="86" t="str">
        <f>_xlfn.XLOOKUP(AQ345,'Cleansing - Response'!E:E,'Cleansing - Response'!F:F,)</f>
        <v>2 days and more</v>
      </c>
      <c r="BU345" s="86">
        <f>IF(Form_Responses1811121314[[#This Row],[Answer - B2]]="2 days and more",1,0)</f>
        <v>1</v>
      </c>
      <c r="BV345" s="86" t="str">
        <f t="shared" si="17"/>
        <v>Ya / Yes</v>
      </c>
      <c r="BW345" s="86">
        <f>IF(Form_Responses1811121314[[#This Row],[Answer - B3]]="Ya / Yes",1,0)</f>
        <v>1</v>
      </c>
      <c r="BX345" s="86" t="str">
        <f>_xlfn.XLOOKUP(AT345,'Cleansing - Response'!E:E,'Cleansing - Response'!F:F,)</f>
        <v>Always</v>
      </c>
      <c r="BY345" s="86">
        <f>IF(Form_Responses1811121314[[#This Row],[Answer - B4]]="Always",1,0)</f>
        <v>1</v>
      </c>
      <c r="BZ345" s="86" t="str">
        <f>_xlfn.XLOOKUP(AU345,'Cleansing - Response'!H:H,'Cleansing - Response'!I:I,)</f>
        <v>Using dental floss at least once</v>
      </c>
      <c r="CA345" s="86">
        <f>IF(Form_Responses1811121314[[#This Row],[Answer - B5]]="Sometimes / When in need",2,IF(Form_Responses1811121314[[#This Row],[Answer - B5]]="Using dental floss at least once",1,0))</f>
        <v>1</v>
      </c>
      <c r="CB345" s="86" t="str">
        <f>_xlfn.XLOOKUP(AV345,'Cleansing - Response'!K:K,'Cleansing - Response'!L:L,)</f>
        <v>Up to 1 time a day</v>
      </c>
      <c r="CC345" s="86">
        <f>IF(Form_Responses1811121314[[#This Row],[Answer - B6]]="More than 1 time a day",1,0)</f>
        <v>0</v>
      </c>
      <c r="CD345" s="86" t="str">
        <f>_xlfn.XLOOKUP(AW345,'Cleansing - Response'!$N:$N,'Cleansing - Response'!$O:$O,)</f>
        <v>No</v>
      </c>
      <c r="CE345" s="86">
        <f>IF(Form_Responses1811121314[[#This Row],[Answer - B7-1]]="Yes / Sometimes",1,0)</f>
        <v>0</v>
      </c>
      <c r="CF345" s="86" t="str">
        <f>_xlfn.XLOOKUP(AX345,'Cleansing - Response'!$N:$N,'Cleansing - Response'!$O:$O,)</f>
        <v>Yes / Sometimes</v>
      </c>
      <c r="CG345" s="86">
        <f>IF(Form_Responses1811121314[[#This Row],[Answer - B7-2]]="Yes / Sometimes",1,0)</f>
        <v>1</v>
      </c>
      <c r="CH345" s="86" t="str">
        <f>_xlfn.XLOOKUP(AY345,'Cleansing - Response'!$N:$N,'Cleansing - Response'!$O:$O,)</f>
        <v>No</v>
      </c>
      <c r="CI345" s="86">
        <f>IF(Form_Responses1811121314[[#This Row],[Answer - B7-3]]="Yes / Sometimes",1,0)</f>
        <v>0</v>
      </c>
      <c r="CJ345" s="86" t="str">
        <f>_xlfn.XLOOKUP(AZ345,'Cleansing - Response'!$N:$N,'Cleansing - Response'!$O:$O,)</f>
        <v>No</v>
      </c>
      <c r="CK345" s="86">
        <f>IF(Form_Responses1811121314[[#This Row],[Answer - B7-4]]="Yes / Sometimes",1,0)</f>
        <v>0</v>
      </c>
      <c r="CL345" s="86" t="str">
        <f>_xlfn.XLOOKUP(BA345,'Cleansing - Response'!$N:$N,'Cleansing - Response'!$O:$O,)</f>
        <v>No</v>
      </c>
      <c r="CM345" s="86">
        <f>IF(Form_Responses1811121314[[#This Row],[Answer - B7-5]]="Yes / Sometimes",1,0)</f>
        <v>0</v>
      </c>
      <c r="CN345" s="86" t="str">
        <f>_xlfn.XLOOKUP(BB345,'Cleansing - Response'!$N:$N,'Cleansing - Response'!$O:$O,)</f>
        <v>No</v>
      </c>
      <c r="CO345" s="86">
        <f>IF(Form_Responses1811121314[[#This Row],[Answer - B7-6]]="Yes / Sometimes",1,0)</f>
        <v>0</v>
      </c>
      <c r="CP345" s="87" t="str">
        <f>IF(COUNTIF(Form_Responses1811121314[[#This Row],[Answer - B7-1]:[Answer - B7-6]], "Yes / Sometimes") &gt; 4, "More than 4 times","Up to 4 times")</f>
        <v>Up to 4 times</v>
      </c>
      <c r="CQ345" s="152">
        <f>IF(Form_Responses1811121314[[#This Row],[Answer - B7 (Overall)]]="More than 4 times",1,0)</f>
        <v>0</v>
      </c>
    </row>
    <row r="346" spans="1:95" ht="13.2" hidden="1" x14ac:dyDescent="0.25">
      <c r="A346" s="82">
        <v>45574.422495775463</v>
      </c>
      <c r="B346" s="83" t="s">
        <v>951</v>
      </c>
      <c r="C346" s="84" t="s">
        <v>952</v>
      </c>
      <c r="D346" s="83">
        <v>100</v>
      </c>
      <c r="E346" s="83">
        <v>0.83</v>
      </c>
      <c r="F346" s="83" t="s">
        <v>114</v>
      </c>
      <c r="G346" s="83" t="s">
        <v>76</v>
      </c>
      <c r="H346" s="83" t="s">
        <v>887</v>
      </c>
      <c r="I346" s="83" t="s">
        <v>63</v>
      </c>
      <c r="J346" s="83" t="s">
        <v>64</v>
      </c>
      <c r="K346" s="83" t="s">
        <v>64</v>
      </c>
      <c r="L346" s="83" t="s">
        <v>64</v>
      </c>
      <c r="M346" s="83" t="s">
        <v>84</v>
      </c>
      <c r="N346" s="83" t="s">
        <v>84</v>
      </c>
      <c r="O346" s="83" t="s">
        <v>64</v>
      </c>
      <c r="P346" s="83" t="s">
        <v>64</v>
      </c>
      <c r="Q346" s="83" t="s">
        <v>64</v>
      </c>
      <c r="R346" s="83" t="s">
        <v>64</v>
      </c>
      <c r="S346" s="83" t="s">
        <v>64</v>
      </c>
      <c r="T346" s="83" t="s">
        <v>64</v>
      </c>
      <c r="U346" s="83" t="s">
        <v>64</v>
      </c>
      <c r="V346" s="83" t="s">
        <v>64</v>
      </c>
      <c r="W346" s="83" t="s">
        <v>64</v>
      </c>
      <c r="X346" s="83" t="s">
        <v>64</v>
      </c>
      <c r="Y346" s="83" t="s">
        <v>64</v>
      </c>
      <c r="Z346" s="83" t="s">
        <v>66</v>
      </c>
      <c r="AA346" s="83" t="s">
        <v>66</v>
      </c>
      <c r="AB346" s="83" t="s">
        <v>66</v>
      </c>
      <c r="AC346" s="83" t="s">
        <v>66</v>
      </c>
      <c r="AD346" s="83" t="s">
        <v>66</v>
      </c>
      <c r="AE346" s="83" t="s">
        <v>66</v>
      </c>
      <c r="AF346" s="83" t="s">
        <v>66</v>
      </c>
      <c r="AG346" s="83" t="s">
        <v>66</v>
      </c>
      <c r="AH346" s="83" t="s">
        <v>66</v>
      </c>
      <c r="AI346" s="83" t="s">
        <v>79</v>
      </c>
      <c r="AJ346" s="83" t="s">
        <v>65</v>
      </c>
      <c r="AK346" s="83" t="s">
        <v>65</v>
      </c>
      <c r="AL346" s="83" t="s">
        <v>66</v>
      </c>
      <c r="AM346" s="83" t="s">
        <v>79</v>
      </c>
      <c r="AN346" s="83" t="s">
        <v>65</v>
      </c>
      <c r="AO346" s="83" t="s">
        <v>65</v>
      </c>
      <c r="AP346" s="83" t="s">
        <v>85</v>
      </c>
      <c r="AQ346" s="83" t="s">
        <v>151</v>
      </c>
      <c r="AR346" s="83" t="s">
        <v>63</v>
      </c>
      <c r="AS346" s="83" t="s">
        <v>68</v>
      </c>
      <c r="AT346" s="83" t="s">
        <v>69</v>
      </c>
      <c r="AU346" s="83" t="s">
        <v>70</v>
      </c>
      <c r="AV346" s="83" t="s">
        <v>71</v>
      </c>
      <c r="AW346" s="83" t="s">
        <v>72</v>
      </c>
      <c r="AX346" s="83" t="s">
        <v>72</v>
      </c>
      <c r="AY346" s="83" t="s">
        <v>63</v>
      </c>
      <c r="AZ346" s="83" t="s">
        <v>72</v>
      </c>
      <c r="BA346" s="83" t="s">
        <v>63</v>
      </c>
      <c r="BB346" s="83" t="s">
        <v>72</v>
      </c>
      <c r="BC346" s="83" t="s">
        <v>73</v>
      </c>
      <c r="BD346" s="83"/>
      <c r="BE346" s="83" t="s">
        <v>73</v>
      </c>
      <c r="BF346" s="83"/>
      <c r="BG346" s="87" t="s">
        <v>846</v>
      </c>
      <c r="BH346" s="87" t="s">
        <v>114</v>
      </c>
      <c r="BI346" s="76" t="s">
        <v>1414</v>
      </c>
      <c r="BJ346">
        <f t="shared" si="15"/>
        <v>14</v>
      </c>
      <c r="BK346" s="87">
        <f t="shared" si="16"/>
        <v>51</v>
      </c>
      <c r="BL346" s="87"/>
      <c r="BM346" s="86" t="str">
        <f>_xlfn.XLOOKUP(Form_Responses1811121314[[#This Row],[Sekolah School (Cleansed)]],'Quality Check'!$B$11:$B$14,'Quality Check'!$C$11:$C$14,)</f>
        <v>Urban</v>
      </c>
      <c r="BN346" s="86" t="str">
        <f>_xlfn.XLOOKUP(Form_Responses1811121314[[#This Row],[Sekolah School (Cleansed)]],'Quality Check'!$B$11:$B$14,'Quality Check'!$D$11:$D$14,)</f>
        <v>Controlled Group (CG)</v>
      </c>
      <c r="BO346" s="87" t="str">
        <f>_xlfn.XLOOKUP(AS346,'Cleansing - Toothpaste Brand'!A:A,'Cleansing - Toothpaste Brand'!B:B,)</f>
        <v>Colgate</v>
      </c>
      <c r="BP346" s="87"/>
      <c r="BQ34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46" s="86" t="str">
        <f>_xlfn.XLOOKUP(AP346,'Cleansing - Response'!E:E,'Cleansing - Response'!F:F,)</f>
        <v>2 days and more</v>
      </c>
      <c r="BS346" s="86">
        <f>IF(Form_Responses1811121314[[#This Row],[Answer - B1]]="2 days and more",1,0)</f>
        <v>1</v>
      </c>
      <c r="BT346" s="86" t="str">
        <f>_xlfn.XLOOKUP(AQ346,'Cleansing - Response'!E:E,'Cleansing - Response'!F:F,)</f>
        <v>2 days and more</v>
      </c>
      <c r="BU346" s="86">
        <f>IF(Form_Responses1811121314[[#This Row],[Answer - B2]]="2 days and more",1,0)</f>
        <v>1</v>
      </c>
      <c r="BV346" s="86" t="str">
        <f t="shared" si="17"/>
        <v>Ya / Yes</v>
      </c>
      <c r="BW346" s="86">
        <f>IF(Form_Responses1811121314[[#This Row],[Answer - B3]]="Ya / Yes",1,0)</f>
        <v>1</v>
      </c>
      <c r="BX346" s="86" t="str">
        <f>_xlfn.XLOOKUP(AT346,'Cleansing - Response'!E:E,'Cleansing - Response'!F:F,)</f>
        <v>Rarely / Sometimes</v>
      </c>
      <c r="BY346" s="86">
        <f>IF(Form_Responses1811121314[[#This Row],[Answer - B4]]="Always",1,0)</f>
        <v>0</v>
      </c>
      <c r="BZ346" s="86" t="str">
        <f>_xlfn.XLOOKUP(AU346,'Cleansing - Response'!H:H,'Cleansing - Response'!I:I,)</f>
        <v>Sometimes / When in need</v>
      </c>
      <c r="CA346" s="86">
        <f>IF(Form_Responses1811121314[[#This Row],[Answer - B5]]="Sometimes / When in need",2,IF(Form_Responses1811121314[[#This Row],[Answer - B5]]="Using dental floss at least once",1,0))</f>
        <v>2</v>
      </c>
      <c r="CB346" s="86" t="str">
        <f>_xlfn.XLOOKUP(AV346,'Cleansing - Response'!K:K,'Cleansing - Response'!L:L,)</f>
        <v>Up to 1 time a day</v>
      </c>
      <c r="CC346" s="86">
        <f>IF(Form_Responses1811121314[[#This Row],[Answer - B6]]="More than 1 time a day",1,0)</f>
        <v>0</v>
      </c>
      <c r="CD346" s="86" t="str">
        <f>_xlfn.XLOOKUP(AW346,'Cleansing - Response'!$N:$N,'Cleansing - Response'!$O:$O,)</f>
        <v>Yes / Sometimes</v>
      </c>
      <c r="CE346" s="86">
        <f>IF(Form_Responses1811121314[[#This Row],[Answer - B7-1]]="Yes / Sometimes",1,0)</f>
        <v>1</v>
      </c>
      <c r="CF346" s="86" t="str">
        <f>_xlfn.XLOOKUP(AX346,'Cleansing - Response'!$N:$N,'Cleansing - Response'!$O:$O,)</f>
        <v>Yes / Sometimes</v>
      </c>
      <c r="CG346" s="86">
        <f>IF(Form_Responses1811121314[[#This Row],[Answer - B7-2]]="Yes / Sometimes",1,0)</f>
        <v>1</v>
      </c>
      <c r="CH346" s="86" t="str">
        <f>_xlfn.XLOOKUP(AY346,'Cleansing - Response'!$N:$N,'Cleansing - Response'!$O:$O,)</f>
        <v>Yes / Sometimes</v>
      </c>
      <c r="CI346" s="86">
        <f>IF(Form_Responses1811121314[[#This Row],[Answer - B7-3]]="Yes / Sometimes",1,0)</f>
        <v>1</v>
      </c>
      <c r="CJ346" s="86" t="str">
        <f>_xlfn.XLOOKUP(AZ346,'Cleansing - Response'!$N:$N,'Cleansing - Response'!$O:$O,)</f>
        <v>Yes / Sometimes</v>
      </c>
      <c r="CK346" s="86">
        <f>IF(Form_Responses1811121314[[#This Row],[Answer - B7-4]]="Yes / Sometimes",1,0)</f>
        <v>1</v>
      </c>
      <c r="CL346" s="86" t="str">
        <f>_xlfn.XLOOKUP(BA346,'Cleansing - Response'!$N:$N,'Cleansing - Response'!$O:$O,)</f>
        <v>Yes / Sometimes</v>
      </c>
      <c r="CM346" s="86">
        <f>IF(Form_Responses1811121314[[#This Row],[Answer - B7-5]]="Yes / Sometimes",1,0)</f>
        <v>1</v>
      </c>
      <c r="CN346" s="86" t="str">
        <f>_xlfn.XLOOKUP(BB346,'Cleansing - Response'!$N:$N,'Cleansing - Response'!$O:$O,)</f>
        <v>Yes / Sometimes</v>
      </c>
      <c r="CO346" s="86">
        <f>IF(Form_Responses1811121314[[#This Row],[Answer - B7-6]]="Yes / Sometimes",1,0)</f>
        <v>1</v>
      </c>
      <c r="CP346" s="87" t="str">
        <f>IF(COUNTIF(Form_Responses1811121314[[#This Row],[Answer - B7-1]:[Answer - B7-6]], "Yes / Sometimes") &gt; 4, "More than 4 times","Up to 4 times")</f>
        <v>More than 4 times</v>
      </c>
      <c r="CQ346" s="152">
        <f>IF(Form_Responses1811121314[[#This Row],[Answer - B7 (Overall)]]="More than 4 times",1,0)</f>
        <v>1</v>
      </c>
    </row>
    <row r="347" spans="1:95" ht="13.2" hidden="1" x14ac:dyDescent="0.25">
      <c r="A347" s="82">
        <v>45574.423333460647</v>
      </c>
      <c r="B347" s="83" t="s">
        <v>953</v>
      </c>
      <c r="C347" s="84" t="s">
        <v>954</v>
      </c>
      <c r="D347" s="83">
        <v>18.75</v>
      </c>
      <c r="E347" s="83">
        <v>0.28999999999999998</v>
      </c>
      <c r="F347" s="83" t="s">
        <v>423</v>
      </c>
      <c r="G347" s="83" t="s">
        <v>76</v>
      </c>
      <c r="H347" s="83" t="s">
        <v>846</v>
      </c>
      <c r="I347" s="83" t="s">
        <v>63</v>
      </c>
      <c r="J347" s="83" t="s">
        <v>78</v>
      </c>
      <c r="K347" s="83" t="s">
        <v>78</v>
      </c>
      <c r="L347" s="83" t="s">
        <v>64</v>
      </c>
      <c r="M347" s="83" t="s">
        <v>78</v>
      </c>
      <c r="N347" s="83" t="s">
        <v>84</v>
      </c>
      <c r="O347" s="83" t="s">
        <v>78</v>
      </c>
      <c r="P347" s="83" t="s">
        <v>64</v>
      </c>
      <c r="Q347" s="83" t="s">
        <v>64</v>
      </c>
      <c r="R347" s="83" t="s">
        <v>64</v>
      </c>
      <c r="S347" s="83" t="s">
        <v>64</v>
      </c>
      <c r="T347" s="83" t="s">
        <v>64</v>
      </c>
      <c r="U347" s="83" t="s">
        <v>64</v>
      </c>
      <c r="V347" s="83" t="s">
        <v>64</v>
      </c>
      <c r="W347" s="83" t="s">
        <v>64</v>
      </c>
      <c r="X347" s="83" t="s">
        <v>64</v>
      </c>
      <c r="Y347" s="83" t="s">
        <v>64</v>
      </c>
      <c r="Z347" s="83" t="s">
        <v>65</v>
      </c>
      <c r="AA347" s="83" t="s">
        <v>65</v>
      </c>
      <c r="AB347" s="83" t="s">
        <v>65</v>
      </c>
      <c r="AC347" s="83" t="s">
        <v>65</v>
      </c>
      <c r="AD347" s="83" t="s">
        <v>65</v>
      </c>
      <c r="AE347" s="83" t="s">
        <v>65</v>
      </c>
      <c r="AF347" s="83" t="s">
        <v>66</v>
      </c>
      <c r="AG347" s="83" t="s">
        <v>66</v>
      </c>
      <c r="AH347" s="83" t="s">
        <v>66</v>
      </c>
      <c r="AI347" s="83" t="s">
        <v>101</v>
      </c>
      <c r="AJ347" s="83" t="s">
        <v>65</v>
      </c>
      <c r="AK347" s="83" t="s">
        <v>66</v>
      </c>
      <c r="AL347" s="83" t="s">
        <v>65</v>
      </c>
      <c r="AM347" s="83" t="s">
        <v>66</v>
      </c>
      <c r="AN347" s="83" t="s">
        <v>66</v>
      </c>
      <c r="AO347" s="83" t="s">
        <v>66</v>
      </c>
      <c r="AP347" s="83" t="s">
        <v>85</v>
      </c>
      <c r="AQ347" s="83" t="s">
        <v>85</v>
      </c>
      <c r="AR347" s="83" t="s">
        <v>63</v>
      </c>
      <c r="AS347" s="83" t="s">
        <v>81</v>
      </c>
      <c r="AT347" s="83" t="s">
        <v>87</v>
      </c>
      <c r="AU347" s="83" t="s">
        <v>67</v>
      </c>
      <c r="AV347" s="83" t="s">
        <v>132</v>
      </c>
      <c r="AW347" s="83" t="s">
        <v>72</v>
      </c>
      <c r="AX347" s="83" t="s">
        <v>63</v>
      </c>
      <c r="AY347" s="83" t="s">
        <v>73</v>
      </c>
      <c r="AZ347" s="83" t="s">
        <v>72</v>
      </c>
      <c r="BA347" s="83" t="s">
        <v>72</v>
      </c>
      <c r="BB347" s="83" t="s">
        <v>73</v>
      </c>
      <c r="BC347" s="83" t="s">
        <v>73</v>
      </c>
      <c r="BD347" s="83"/>
      <c r="BE347" s="83" t="s">
        <v>73</v>
      </c>
      <c r="BF347" s="83"/>
      <c r="BG347" s="87" t="s">
        <v>846</v>
      </c>
      <c r="BH347" s="86" t="s">
        <v>60</v>
      </c>
      <c r="BI347" s="76" t="s">
        <v>1414</v>
      </c>
      <c r="BJ347">
        <f t="shared" si="15"/>
        <v>12</v>
      </c>
      <c r="BK347" s="87">
        <f t="shared" si="16"/>
        <v>57</v>
      </c>
      <c r="BL347" s="87"/>
      <c r="BM347" s="86" t="str">
        <f>_xlfn.XLOOKUP(Form_Responses1811121314[[#This Row],[Sekolah School (Cleansed)]],'Quality Check'!$B$11:$B$14,'Quality Check'!$C$11:$C$14,)</f>
        <v>Urban</v>
      </c>
      <c r="BN347" s="86" t="str">
        <f>_xlfn.XLOOKUP(Form_Responses1811121314[[#This Row],[Sekolah School (Cleansed)]],'Quality Check'!$B$11:$B$14,'Quality Check'!$D$11:$D$14,)</f>
        <v>Controlled Group (CG)</v>
      </c>
      <c r="BO347" s="87" t="str">
        <f>_xlfn.XLOOKUP(AS347,'Cleansing - Toothpaste Brand'!A:A,'Cleansing - Toothpaste Brand'!B:B,)</f>
        <v>Colgate</v>
      </c>
      <c r="BP347" s="87"/>
      <c r="BQ34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47" s="86" t="str">
        <f>_xlfn.XLOOKUP(AP347,'Cleansing - Response'!E:E,'Cleansing - Response'!F:F,)</f>
        <v>2 days and more</v>
      </c>
      <c r="BS347" s="86">
        <f>IF(Form_Responses1811121314[[#This Row],[Answer - B1]]="2 days and more",1,0)</f>
        <v>1</v>
      </c>
      <c r="BT347" s="86" t="str">
        <f>_xlfn.XLOOKUP(AQ347,'Cleansing - Response'!E:E,'Cleansing - Response'!F:F,)</f>
        <v>2 days and more</v>
      </c>
      <c r="BU347" s="86">
        <f>IF(Form_Responses1811121314[[#This Row],[Answer - B2]]="2 days and more",1,0)</f>
        <v>1</v>
      </c>
      <c r="BV347" s="86" t="str">
        <f t="shared" si="17"/>
        <v>Ya / Yes</v>
      </c>
      <c r="BW347" s="86">
        <f>IF(Form_Responses1811121314[[#This Row],[Answer - B3]]="Ya / Yes",1,0)</f>
        <v>1</v>
      </c>
      <c r="BX347" s="86" t="str">
        <f>_xlfn.XLOOKUP(AT347,'Cleansing - Response'!E:E,'Cleansing - Response'!F:F,)</f>
        <v>Always</v>
      </c>
      <c r="BY347" s="86">
        <f>IF(Form_Responses1811121314[[#This Row],[Answer - B4]]="Always",1,0)</f>
        <v>1</v>
      </c>
      <c r="BZ347" s="86" t="str">
        <f>_xlfn.XLOOKUP(AU347,'Cleansing - Response'!H:H,'Cleansing - Response'!I:I,)</f>
        <v>Using dental floss at least once</v>
      </c>
      <c r="CA347" s="86">
        <f>IF(Form_Responses1811121314[[#This Row],[Answer - B5]]="Sometimes / When in need",2,IF(Form_Responses1811121314[[#This Row],[Answer - B5]]="Using dental floss at least once",1,0))</f>
        <v>1</v>
      </c>
      <c r="CB347" s="86" t="str">
        <f>_xlfn.XLOOKUP(AV347,'Cleansing - Response'!K:K,'Cleansing - Response'!L:L,)</f>
        <v>Up to 1 time a day</v>
      </c>
      <c r="CC347" s="86">
        <f>IF(Form_Responses1811121314[[#This Row],[Answer - B6]]="More than 1 time a day",1,0)</f>
        <v>0</v>
      </c>
      <c r="CD347" s="86" t="str">
        <f>_xlfn.XLOOKUP(AW347,'Cleansing - Response'!$N:$N,'Cleansing - Response'!$O:$O,)</f>
        <v>Yes / Sometimes</v>
      </c>
      <c r="CE347" s="86">
        <f>IF(Form_Responses1811121314[[#This Row],[Answer - B7-1]]="Yes / Sometimes",1,0)</f>
        <v>1</v>
      </c>
      <c r="CF347" s="86" t="str">
        <f>_xlfn.XLOOKUP(AX347,'Cleansing - Response'!$N:$N,'Cleansing - Response'!$O:$O,)</f>
        <v>Yes / Sometimes</v>
      </c>
      <c r="CG347" s="86">
        <f>IF(Form_Responses1811121314[[#This Row],[Answer - B7-2]]="Yes / Sometimes",1,0)</f>
        <v>1</v>
      </c>
      <c r="CH347" s="86" t="str">
        <f>_xlfn.XLOOKUP(AY347,'Cleansing - Response'!$N:$N,'Cleansing - Response'!$O:$O,)</f>
        <v>No</v>
      </c>
      <c r="CI347" s="86">
        <f>IF(Form_Responses1811121314[[#This Row],[Answer - B7-3]]="Yes / Sometimes",1,0)</f>
        <v>0</v>
      </c>
      <c r="CJ347" s="86" t="str">
        <f>_xlfn.XLOOKUP(AZ347,'Cleansing - Response'!$N:$N,'Cleansing - Response'!$O:$O,)</f>
        <v>Yes / Sometimes</v>
      </c>
      <c r="CK347" s="86">
        <f>IF(Form_Responses1811121314[[#This Row],[Answer - B7-4]]="Yes / Sometimes",1,0)</f>
        <v>1</v>
      </c>
      <c r="CL347" s="86" t="str">
        <f>_xlfn.XLOOKUP(BA347,'Cleansing - Response'!$N:$N,'Cleansing - Response'!$O:$O,)</f>
        <v>Yes / Sometimes</v>
      </c>
      <c r="CM347" s="86">
        <f>IF(Form_Responses1811121314[[#This Row],[Answer - B7-5]]="Yes / Sometimes",1,0)</f>
        <v>1</v>
      </c>
      <c r="CN347" s="86" t="str">
        <f>_xlfn.XLOOKUP(BB347,'Cleansing - Response'!$N:$N,'Cleansing - Response'!$O:$O,)</f>
        <v>No</v>
      </c>
      <c r="CO347" s="86">
        <f>IF(Form_Responses1811121314[[#This Row],[Answer - B7-6]]="Yes / Sometimes",1,0)</f>
        <v>0</v>
      </c>
      <c r="CP347" s="87" t="str">
        <f>IF(COUNTIF(Form_Responses1811121314[[#This Row],[Answer - B7-1]:[Answer - B7-6]], "Yes / Sometimes") &gt; 4, "More than 4 times","Up to 4 times")</f>
        <v>Up to 4 times</v>
      </c>
      <c r="CQ347" s="152">
        <f>IF(Form_Responses1811121314[[#This Row],[Answer - B7 (Overall)]]="More than 4 times",1,0)</f>
        <v>0</v>
      </c>
    </row>
    <row r="348" spans="1:95" ht="13.2" hidden="1" x14ac:dyDescent="0.25">
      <c r="A348" s="82">
        <v>45574.423917106484</v>
      </c>
      <c r="B348" s="83" t="s">
        <v>955</v>
      </c>
      <c r="C348" s="84" t="s">
        <v>956</v>
      </c>
      <c r="D348" s="83">
        <v>100</v>
      </c>
      <c r="E348" s="83">
        <v>0.79</v>
      </c>
      <c r="F348" s="83" t="s">
        <v>114</v>
      </c>
      <c r="G348" s="83" t="s">
        <v>539</v>
      </c>
      <c r="H348" s="83" t="s">
        <v>957</v>
      </c>
      <c r="I348" s="83" t="s">
        <v>63</v>
      </c>
      <c r="J348" s="83" t="s">
        <v>78</v>
      </c>
      <c r="K348" s="83" t="s">
        <v>78</v>
      </c>
      <c r="L348" s="83" t="s">
        <v>64</v>
      </c>
      <c r="M348" s="83" t="s">
        <v>84</v>
      </c>
      <c r="N348" s="83" t="s">
        <v>84</v>
      </c>
      <c r="O348" s="83" t="s">
        <v>84</v>
      </c>
      <c r="P348" s="83" t="s">
        <v>84</v>
      </c>
      <c r="Q348" s="83" t="s">
        <v>64</v>
      </c>
      <c r="R348" s="83" t="s">
        <v>64</v>
      </c>
      <c r="S348" s="83" t="s">
        <v>84</v>
      </c>
      <c r="T348" s="83" t="s">
        <v>64</v>
      </c>
      <c r="U348" s="83" t="s">
        <v>64</v>
      </c>
      <c r="V348" s="83" t="s">
        <v>64</v>
      </c>
      <c r="W348" s="83" t="s">
        <v>84</v>
      </c>
      <c r="X348" s="83" t="s">
        <v>84</v>
      </c>
      <c r="Y348" s="83" t="s">
        <v>64</v>
      </c>
      <c r="Z348" s="83" t="s">
        <v>66</v>
      </c>
      <c r="AA348" s="83" t="s">
        <v>66</v>
      </c>
      <c r="AB348" s="83" t="s">
        <v>65</v>
      </c>
      <c r="AC348" s="83" t="s">
        <v>66</v>
      </c>
      <c r="AD348" s="83" t="s">
        <v>66</v>
      </c>
      <c r="AE348" s="83" t="s">
        <v>66</v>
      </c>
      <c r="AF348" s="83" t="s">
        <v>65</v>
      </c>
      <c r="AG348" s="83" t="s">
        <v>66</v>
      </c>
      <c r="AH348" s="83" t="s">
        <v>66</v>
      </c>
      <c r="AI348" s="83" t="s">
        <v>65</v>
      </c>
      <c r="AJ348" s="83" t="s">
        <v>66</v>
      </c>
      <c r="AK348" s="83" t="s">
        <v>79</v>
      </c>
      <c r="AL348" s="83" t="s">
        <v>79</v>
      </c>
      <c r="AM348" s="83" t="s">
        <v>65</v>
      </c>
      <c r="AN348" s="83" t="s">
        <v>66</v>
      </c>
      <c r="AO348" s="83" t="s">
        <v>66</v>
      </c>
      <c r="AP348" s="83" t="s">
        <v>67</v>
      </c>
      <c r="AQ348" s="83" t="s">
        <v>67</v>
      </c>
      <c r="AR348" s="83" t="s">
        <v>86</v>
      </c>
      <c r="AS348" s="83" t="s">
        <v>81</v>
      </c>
      <c r="AT348" s="83" t="s">
        <v>169</v>
      </c>
      <c r="AU348" s="83" t="s">
        <v>93</v>
      </c>
      <c r="AV348" s="83" t="s">
        <v>71</v>
      </c>
      <c r="AW348" s="83" t="s">
        <v>72</v>
      </c>
      <c r="AX348" s="83" t="s">
        <v>72</v>
      </c>
      <c r="AY348" s="83" t="s">
        <v>63</v>
      </c>
      <c r="AZ348" s="83" t="s">
        <v>72</v>
      </c>
      <c r="BA348" s="83" t="s">
        <v>63</v>
      </c>
      <c r="BB348" s="83" t="s">
        <v>72</v>
      </c>
      <c r="BC348" s="83" t="s">
        <v>73</v>
      </c>
      <c r="BD348" s="83" t="s">
        <v>116</v>
      </c>
      <c r="BE348" s="83" t="s">
        <v>73</v>
      </c>
      <c r="BF348" s="83"/>
      <c r="BG348" s="87" t="s">
        <v>846</v>
      </c>
      <c r="BH348" s="87" t="s">
        <v>114</v>
      </c>
      <c r="BI348" s="76" t="s">
        <v>1414</v>
      </c>
      <c r="BJ348">
        <f t="shared" si="15"/>
        <v>7</v>
      </c>
      <c r="BK348" s="87">
        <f t="shared" si="16"/>
        <v>47</v>
      </c>
      <c r="BL348" s="87"/>
      <c r="BM348" s="86" t="str">
        <f>_xlfn.XLOOKUP(Form_Responses1811121314[[#This Row],[Sekolah School (Cleansed)]],'Quality Check'!$B$11:$B$14,'Quality Check'!$C$11:$C$14,)</f>
        <v>Urban</v>
      </c>
      <c r="BN348" s="86" t="str">
        <f>_xlfn.XLOOKUP(Form_Responses1811121314[[#This Row],[Sekolah School (Cleansed)]],'Quality Check'!$B$11:$B$14,'Quality Check'!$D$11:$D$14,)</f>
        <v>Controlled Group (CG)</v>
      </c>
      <c r="BO348" s="87" t="str">
        <f>_xlfn.XLOOKUP(AS348,'Cleansing - Toothpaste Brand'!A:A,'Cleansing - Toothpaste Brand'!B:B,)</f>
        <v>Colgate</v>
      </c>
      <c r="BP348" s="87"/>
      <c r="BQ34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48" s="86" t="str">
        <f>_xlfn.XLOOKUP(AP348,'Cleansing - Response'!E:E,'Cleansing - Response'!F:F,)</f>
        <v>2 days and more</v>
      </c>
      <c r="BS348" s="86">
        <f>IF(Form_Responses1811121314[[#This Row],[Answer - B1]]="2 days and more",1,0)</f>
        <v>1</v>
      </c>
      <c r="BT348" s="86" t="str">
        <f>_xlfn.XLOOKUP(AQ348,'Cleansing - Response'!E:E,'Cleansing - Response'!F:F,)</f>
        <v>2 days and more</v>
      </c>
      <c r="BU348" s="86">
        <f>IF(Form_Responses1811121314[[#This Row],[Answer - B2]]="2 days and more",1,0)</f>
        <v>1</v>
      </c>
      <c r="BV348" s="86" t="str">
        <f t="shared" si="17"/>
        <v>Ya / Yes</v>
      </c>
      <c r="BW348" s="86">
        <f>IF(Form_Responses1811121314[[#This Row],[Answer - B3]]="Ya / Yes",1,0)</f>
        <v>1</v>
      </c>
      <c r="BX348" s="86" t="str">
        <f>_xlfn.XLOOKUP(AT348,'Cleansing - Response'!E:E,'Cleansing - Response'!F:F,)</f>
        <v>Rarely / Sometimes</v>
      </c>
      <c r="BY348" s="86">
        <f>IF(Form_Responses1811121314[[#This Row],[Answer - B4]]="Always",1,0)</f>
        <v>0</v>
      </c>
      <c r="BZ348" s="86" t="str">
        <f>_xlfn.XLOOKUP(AU348,'Cleansing - Response'!H:H,'Cleansing - Response'!I:I,)</f>
        <v>Not using dental floss</v>
      </c>
      <c r="CA348" s="86">
        <f>IF(Form_Responses1811121314[[#This Row],[Answer - B5]]="Sometimes / When in need",2,IF(Form_Responses1811121314[[#This Row],[Answer - B5]]="Using dental floss at least once",1,0))</f>
        <v>0</v>
      </c>
      <c r="CB348" s="86" t="str">
        <f>_xlfn.XLOOKUP(AV348,'Cleansing - Response'!K:K,'Cleansing - Response'!L:L,)</f>
        <v>Up to 1 time a day</v>
      </c>
      <c r="CC348" s="86">
        <f>IF(Form_Responses1811121314[[#This Row],[Answer - B6]]="More than 1 time a day",1,0)</f>
        <v>0</v>
      </c>
      <c r="CD348" s="86" t="str">
        <f>_xlfn.XLOOKUP(AW348,'Cleansing - Response'!$N:$N,'Cleansing - Response'!$O:$O,)</f>
        <v>Yes / Sometimes</v>
      </c>
      <c r="CE348" s="86">
        <f>IF(Form_Responses1811121314[[#This Row],[Answer - B7-1]]="Yes / Sometimes",1,0)</f>
        <v>1</v>
      </c>
      <c r="CF348" s="86" t="str">
        <f>_xlfn.XLOOKUP(AX348,'Cleansing - Response'!$N:$N,'Cleansing - Response'!$O:$O,)</f>
        <v>Yes / Sometimes</v>
      </c>
      <c r="CG348" s="86">
        <f>IF(Form_Responses1811121314[[#This Row],[Answer - B7-2]]="Yes / Sometimes",1,0)</f>
        <v>1</v>
      </c>
      <c r="CH348" s="86" t="str">
        <f>_xlfn.XLOOKUP(AY348,'Cleansing - Response'!$N:$N,'Cleansing - Response'!$O:$O,)</f>
        <v>Yes / Sometimes</v>
      </c>
      <c r="CI348" s="86">
        <f>IF(Form_Responses1811121314[[#This Row],[Answer - B7-3]]="Yes / Sometimes",1,0)</f>
        <v>1</v>
      </c>
      <c r="CJ348" s="86" t="str">
        <f>_xlfn.XLOOKUP(AZ348,'Cleansing - Response'!$N:$N,'Cleansing - Response'!$O:$O,)</f>
        <v>Yes / Sometimes</v>
      </c>
      <c r="CK348" s="86">
        <f>IF(Form_Responses1811121314[[#This Row],[Answer - B7-4]]="Yes / Sometimes",1,0)</f>
        <v>1</v>
      </c>
      <c r="CL348" s="86" t="str">
        <f>_xlfn.XLOOKUP(BA348,'Cleansing - Response'!$N:$N,'Cleansing - Response'!$O:$O,)</f>
        <v>Yes / Sometimes</v>
      </c>
      <c r="CM348" s="86">
        <f>IF(Form_Responses1811121314[[#This Row],[Answer - B7-5]]="Yes / Sometimes",1,0)</f>
        <v>1</v>
      </c>
      <c r="CN348" s="86" t="str">
        <f>_xlfn.XLOOKUP(BB348,'Cleansing - Response'!$N:$N,'Cleansing - Response'!$O:$O,)</f>
        <v>Yes / Sometimes</v>
      </c>
      <c r="CO348" s="86">
        <f>IF(Form_Responses1811121314[[#This Row],[Answer - B7-6]]="Yes / Sometimes",1,0)</f>
        <v>1</v>
      </c>
      <c r="CP348" s="87" t="str">
        <f>IF(COUNTIF(Form_Responses1811121314[[#This Row],[Answer - B7-1]:[Answer - B7-6]], "Yes / Sometimes") &gt; 4, "More than 4 times","Up to 4 times")</f>
        <v>More than 4 times</v>
      </c>
      <c r="CQ348" s="152">
        <f>IF(Form_Responses1811121314[[#This Row],[Answer - B7 (Overall)]]="More than 4 times",1,0)</f>
        <v>1</v>
      </c>
    </row>
    <row r="349" spans="1:95" ht="13.2" hidden="1" x14ac:dyDescent="0.25">
      <c r="A349" s="82">
        <v>45574.426121956014</v>
      </c>
      <c r="B349" s="83" t="s">
        <v>958</v>
      </c>
      <c r="C349" s="84" t="s">
        <v>959</v>
      </c>
      <c r="D349" s="83">
        <v>100</v>
      </c>
      <c r="E349" s="83">
        <v>0.92</v>
      </c>
      <c r="F349" s="83" t="s">
        <v>114</v>
      </c>
      <c r="G349" s="83" t="s">
        <v>76</v>
      </c>
      <c r="H349" s="83" t="s">
        <v>887</v>
      </c>
      <c r="I349" s="83" t="s">
        <v>63</v>
      </c>
      <c r="J349" s="83" t="s">
        <v>64</v>
      </c>
      <c r="K349" s="83" t="s">
        <v>64</v>
      </c>
      <c r="L349" s="83" t="s">
        <v>64</v>
      </c>
      <c r="M349" s="83" t="s">
        <v>84</v>
      </c>
      <c r="N349" s="83" t="s">
        <v>78</v>
      </c>
      <c r="O349" s="83" t="s">
        <v>64</v>
      </c>
      <c r="P349" s="83" t="s">
        <v>64</v>
      </c>
      <c r="Q349" s="83" t="s">
        <v>64</v>
      </c>
      <c r="R349" s="83" t="s">
        <v>64</v>
      </c>
      <c r="S349" s="83" t="s">
        <v>64</v>
      </c>
      <c r="T349" s="83" t="s">
        <v>64</v>
      </c>
      <c r="U349" s="83" t="s">
        <v>64</v>
      </c>
      <c r="V349" s="83" t="s">
        <v>64</v>
      </c>
      <c r="W349" s="83" t="s">
        <v>64</v>
      </c>
      <c r="X349" s="83" t="s">
        <v>64</v>
      </c>
      <c r="Y349" s="83" t="s">
        <v>64</v>
      </c>
      <c r="Z349" s="83" t="s">
        <v>65</v>
      </c>
      <c r="AA349" s="83" t="s">
        <v>65</v>
      </c>
      <c r="AB349" s="83" t="s">
        <v>65</v>
      </c>
      <c r="AC349" s="83" t="s">
        <v>65</v>
      </c>
      <c r="AD349" s="83" t="s">
        <v>65</v>
      </c>
      <c r="AE349" s="83" t="s">
        <v>65</v>
      </c>
      <c r="AF349" s="83" t="s">
        <v>65</v>
      </c>
      <c r="AG349" s="83" t="s">
        <v>65</v>
      </c>
      <c r="AH349" s="83" t="s">
        <v>65</v>
      </c>
      <c r="AI349" s="83" t="s">
        <v>101</v>
      </c>
      <c r="AJ349" s="83" t="s">
        <v>65</v>
      </c>
      <c r="AK349" s="83" t="s">
        <v>65</v>
      </c>
      <c r="AL349" s="83" t="s">
        <v>65</v>
      </c>
      <c r="AM349" s="83" t="s">
        <v>65</v>
      </c>
      <c r="AN349" s="83" t="s">
        <v>65</v>
      </c>
      <c r="AO349" s="83" t="s">
        <v>65</v>
      </c>
      <c r="AP349" s="83" t="s">
        <v>67</v>
      </c>
      <c r="AQ349" s="83" t="s">
        <v>67</v>
      </c>
      <c r="AR349" s="83" t="s">
        <v>86</v>
      </c>
      <c r="AS349" s="83" t="s">
        <v>960</v>
      </c>
      <c r="AT349" s="83" t="s">
        <v>87</v>
      </c>
      <c r="AU349" s="83" t="s">
        <v>70</v>
      </c>
      <c r="AV349" s="83" t="s">
        <v>71</v>
      </c>
      <c r="AW349" s="83" t="s">
        <v>72</v>
      </c>
      <c r="AX349" s="83" t="s">
        <v>72</v>
      </c>
      <c r="AY349" s="83" t="s">
        <v>72</v>
      </c>
      <c r="AZ349" s="83" t="s">
        <v>72</v>
      </c>
      <c r="BA349" s="83" t="s">
        <v>72</v>
      </c>
      <c r="BB349" s="83" t="s">
        <v>72</v>
      </c>
      <c r="BC349" s="83" t="s">
        <v>73</v>
      </c>
      <c r="BD349" s="83"/>
      <c r="BE349" s="83" t="s">
        <v>73</v>
      </c>
      <c r="BF349" s="83"/>
      <c r="BG349" s="87" t="s">
        <v>846</v>
      </c>
      <c r="BH349" s="87" t="s">
        <v>114</v>
      </c>
      <c r="BI349" s="76" t="s">
        <v>1414</v>
      </c>
      <c r="BJ349">
        <f t="shared" si="15"/>
        <v>14</v>
      </c>
      <c r="BK349" s="87">
        <f t="shared" si="16"/>
        <v>64</v>
      </c>
      <c r="BL349" s="87"/>
      <c r="BM349" s="86" t="str">
        <f>_xlfn.XLOOKUP(Form_Responses1811121314[[#This Row],[Sekolah School (Cleansed)]],'Quality Check'!$B$11:$B$14,'Quality Check'!$C$11:$C$14,)</f>
        <v>Urban</v>
      </c>
      <c r="BN349" s="86" t="str">
        <f>_xlfn.XLOOKUP(Form_Responses1811121314[[#This Row],[Sekolah School (Cleansed)]],'Quality Check'!$B$11:$B$14,'Quality Check'!$D$11:$D$14,)</f>
        <v>Controlled Group (CG)</v>
      </c>
      <c r="BO349" s="87" t="str">
        <f>_xlfn.XLOOKUP(AS349,'Cleansing - Toothpaste Brand'!A:A,'Cleansing - Toothpaste Brand'!B:B,)</f>
        <v>Safi</v>
      </c>
      <c r="BP349" s="87"/>
      <c r="BQ34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49" s="86" t="str">
        <f>_xlfn.XLOOKUP(AP349,'Cleansing - Response'!E:E,'Cleansing - Response'!F:F,)</f>
        <v>2 days and more</v>
      </c>
      <c r="BS349" s="86">
        <f>IF(Form_Responses1811121314[[#This Row],[Answer - B1]]="2 days and more",1,0)</f>
        <v>1</v>
      </c>
      <c r="BT349" s="86" t="str">
        <f>_xlfn.XLOOKUP(AQ349,'Cleansing - Response'!E:E,'Cleansing - Response'!F:F,)</f>
        <v>2 days and more</v>
      </c>
      <c r="BU349" s="86">
        <f>IF(Form_Responses1811121314[[#This Row],[Answer - B2]]="2 days and more",1,0)</f>
        <v>1</v>
      </c>
      <c r="BV349" s="86" t="str">
        <f t="shared" si="17"/>
        <v>Ya / Yes</v>
      </c>
      <c r="BW349" s="86">
        <f>IF(Form_Responses1811121314[[#This Row],[Answer - B3]]="Ya / Yes",1,0)</f>
        <v>1</v>
      </c>
      <c r="BX349" s="86" t="str">
        <f>_xlfn.XLOOKUP(AT349,'Cleansing - Response'!E:E,'Cleansing - Response'!F:F,)</f>
        <v>Always</v>
      </c>
      <c r="BY349" s="86">
        <f>IF(Form_Responses1811121314[[#This Row],[Answer - B4]]="Always",1,0)</f>
        <v>1</v>
      </c>
      <c r="BZ349" s="86" t="str">
        <f>_xlfn.XLOOKUP(AU349,'Cleansing - Response'!H:H,'Cleansing - Response'!I:I,)</f>
        <v>Sometimes / When in need</v>
      </c>
      <c r="CA349" s="86">
        <f>IF(Form_Responses1811121314[[#This Row],[Answer - B5]]="Sometimes / When in need",2,IF(Form_Responses1811121314[[#This Row],[Answer - B5]]="Using dental floss at least once",1,0))</f>
        <v>2</v>
      </c>
      <c r="CB349" s="86" t="str">
        <f>_xlfn.XLOOKUP(AV349,'Cleansing - Response'!K:K,'Cleansing - Response'!L:L,)</f>
        <v>Up to 1 time a day</v>
      </c>
      <c r="CC349" s="86">
        <f>IF(Form_Responses1811121314[[#This Row],[Answer - B6]]="More than 1 time a day",1,0)</f>
        <v>0</v>
      </c>
      <c r="CD349" s="86" t="str">
        <f>_xlfn.XLOOKUP(AW349,'Cleansing - Response'!$N:$N,'Cleansing - Response'!$O:$O,)</f>
        <v>Yes / Sometimes</v>
      </c>
      <c r="CE349" s="86">
        <f>IF(Form_Responses1811121314[[#This Row],[Answer - B7-1]]="Yes / Sometimes",1,0)</f>
        <v>1</v>
      </c>
      <c r="CF349" s="86" t="str">
        <f>_xlfn.XLOOKUP(AX349,'Cleansing - Response'!$N:$N,'Cleansing - Response'!$O:$O,)</f>
        <v>Yes / Sometimes</v>
      </c>
      <c r="CG349" s="86">
        <f>IF(Form_Responses1811121314[[#This Row],[Answer - B7-2]]="Yes / Sometimes",1,0)</f>
        <v>1</v>
      </c>
      <c r="CH349" s="86" t="str">
        <f>_xlfn.XLOOKUP(AY349,'Cleansing - Response'!$N:$N,'Cleansing - Response'!$O:$O,)</f>
        <v>Yes / Sometimes</v>
      </c>
      <c r="CI349" s="86">
        <f>IF(Form_Responses1811121314[[#This Row],[Answer - B7-3]]="Yes / Sometimes",1,0)</f>
        <v>1</v>
      </c>
      <c r="CJ349" s="86" t="str">
        <f>_xlfn.XLOOKUP(AZ349,'Cleansing - Response'!$N:$N,'Cleansing - Response'!$O:$O,)</f>
        <v>Yes / Sometimes</v>
      </c>
      <c r="CK349" s="86">
        <f>IF(Form_Responses1811121314[[#This Row],[Answer - B7-4]]="Yes / Sometimes",1,0)</f>
        <v>1</v>
      </c>
      <c r="CL349" s="86" t="str">
        <f>_xlfn.XLOOKUP(BA349,'Cleansing - Response'!$N:$N,'Cleansing - Response'!$O:$O,)</f>
        <v>Yes / Sometimes</v>
      </c>
      <c r="CM349" s="86">
        <f>IF(Form_Responses1811121314[[#This Row],[Answer - B7-5]]="Yes / Sometimes",1,0)</f>
        <v>1</v>
      </c>
      <c r="CN349" s="86" t="str">
        <f>_xlfn.XLOOKUP(BB349,'Cleansing - Response'!$N:$N,'Cleansing - Response'!$O:$O,)</f>
        <v>Yes / Sometimes</v>
      </c>
      <c r="CO349" s="86">
        <f>IF(Form_Responses1811121314[[#This Row],[Answer - B7-6]]="Yes / Sometimes",1,0)</f>
        <v>1</v>
      </c>
      <c r="CP349" s="87" t="str">
        <f>IF(COUNTIF(Form_Responses1811121314[[#This Row],[Answer - B7-1]:[Answer - B7-6]], "Yes / Sometimes") &gt; 4, "More than 4 times","Up to 4 times")</f>
        <v>More than 4 times</v>
      </c>
      <c r="CQ349" s="152">
        <f>IF(Form_Responses1811121314[[#This Row],[Answer - B7 (Overall)]]="More than 4 times",1,0)</f>
        <v>1</v>
      </c>
    </row>
    <row r="350" spans="1:95" ht="13.2" hidden="1" x14ac:dyDescent="0.25">
      <c r="A350" s="82">
        <v>45574.42763431713</v>
      </c>
      <c r="B350" s="83" t="s">
        <v>961</v>
      </c>
      <c r="C350" s="84" t="s">
        <v>962</v>
      </c>
      <c r="D350" s="83">
        <v>4.5</v>
      </c>
      <c r="E350" s="83">
        <v>0.17</v>
      </c>
      <c r="F350" s="83" t="s">
        <v>423</v>
      </c>
      <c r="G350" s="83" t="s">
        <v>76</v>
      </c>
      <c r="H350" s="83" t="s">
        <v>846</v>
      </c>
      <c r="I350" s="83" t="s">
        <v>63</v>
      </c>
      <c r="J350" s="83" t="s">
        <v>64</v>
      </c>
      <c r="K350" s="83" t="s">
        <v>64</v>
      </c>
      <c r="L350" s="83" t="s">
        <v>64</v>
      </c>
      <c r="M350" s="83" t="s">
        <v>84</v>
      </c>
      <c r="N350" s="83" t="s">
        <v>84</v>
      </c>
      <c r="O350" s="83" t="s">
        <v>64</v>
      </c>
      <c r="P350" s="83" t="s">
        <v>84</v>
      </c>
      <c r="Q350" s="83" t="s">
        <v>84</v>
      </c>
      <c r="R350" s="83" t="s">
        <v>64</v>
      </c>
      <c r="S350" s="83" t="s">
        <v>64</v>
      </c>
      <c r="T350" s="83" t="s">
        <v>64</v>
      </c>
      <c r="U350" s="83" t="s">
        <v>84</v>
      </c>
      <c r="V350" s="83" t="s">
        <v>64</v>
      </c>
      <c r="W350" s="83" t="s">
        <v>64</v>
      </c>
      <c r="X350" s="83" t="s">
        <v>84</v>
      </c>
      <c r="Y350" s="83" t="s">
        <v>64</v>
      </c>
      <c r="Z350" s="83" t="s">
        <v>66</v>
      </c>
      <c r="AA350" s="83" t="s">
        <v>66</v>
      </c>
      <c r="AB350" s="83" t="s">
        <v>66</v>
      </c>
      <c r="AC350" s="83" t="s">
        <v>66</v>
      </c>
      <c r="AD350" s="83" t="s">
        <v>66</v>
      </c>
      <c r="AE350" s="83" t="s">
        <v>66</v>
      </c>
      <c r="AF350" s="83" t="s">
        <v>66</v>
      </c>
      <c r="AG350" s="83" t="s">
        <v>66</v>
      </c>
      <c r="AH350" s="83" t="s">
        <v>66</v>
      </c>
      <c r="AI350" s="83" t="s">
        <v>79</v>
      </c>
      <c r="AJ350" s="83" t="s">
        <v>66</v>
      </c>
      <c r="AK350" s="83" t="s">
        <v>66</v>
      </c>
      <c r="AL350" s="83" t="s">
        <v>66</v>
      </c>
      <c r="AM350" s="83" t="s">
        <v>66</v>
      </c>
      <c r="AN350" s="83" t="s">
        <v>66</v>
      </c>
      <c r="AO350" s="83" t="s">
        <v>66</v>
      </c>
      <c r="AP350" s="83" t="s">
        <v>85</v>
      </c>
      <c r="AQ350" s="83" t="s">
        <v>85</v>
      </c>
      <c r="AR350" s="83" t="s">
        <v>86</v>
      </c>
      <c r="AS350" s="83" t="s">
        <v>252</v>
      </c>
      <c r="AT350" s="83" t="s">
        <v>169</v>
      </c>
      <c r="AU350" s="83" t="s">
        <v>93</v>
      </c>
      <c r="AV350" s="83" t="s">
        <v>469</v>
      </c>
      <c r="AW350" s="83" t="s">
        <v>72</v>
      </c>
      <c r="AX350" s="83" t="s">
        <v>73</v>
      </c>
      <c r="AY350" s="83" t="s">
        <v>63</v>
      </c>
      <c r="AZ350" s="83" t="s">
        <v>72</v>
      </c>
      <c r="BA350" s="83" t="s">
        <v>63</v>
      </c>
      <c r="BB350" s="83" t="s">
        <v>63</v>
      </c>
      <c r="BC350" s="83" t="s">
        <v>73</v>
      </c>
      <c r="BD350" s="83"/>
      <c r="BE350" s="83" t="s">
        <v>73</v>
      </c>
      <c r="BF350" s="83"/>
      <c r="BG350" s="87" t="s">
        <v>846</v>
      </c>
      <c r="BH350" s="86" t="s">
        <v>60</v>
      </c>
      <c r="BI350" s="76" t="s">
        <v>1414</v>
      </c>
      <c r="BJ350">
        <f t="shared" si="15"/>
        <v>10</v>
      </c>
      <c r="BK350" s="87">
        <f t="shared" si="16"/>
        <v>48</v>
      </c>
      <c r="BL350" s="87"/>
      <c r="BM350" s="86" t="str">
        <f>_xlfn.XLOOKUP(Form_Responses1811121314[[#This Row],[Sekolah School (Cleansed)]],'Quality Check'!$B$11:$B$14,'Quality Check'!$C$11:$C$14,)</f>
        <v>Urban</v>
      </c>
      <c r="BN350" s="86" t="str">
        <f>_xlfn.XLOOKUP(Form_Responses1811121314[[#This Row],[Sekolah School (Cleansed)]],'Quality Check'!$B$11:$B$14,'Quality Check'!$D$11:$D$14,)</f>
        <v>Controlled Group (CG)</v>
      </c>
      <c r="BO350" s="87" t="str">
        <f>_xlfn.XLOOKUP(AS350,'Cleansing - Toothpaste Brand'!A:A,'Cleansing - Toothpaste Brand'!B:B,)</f>
        <v>Safi</v>
      </c>
      <c r="BP350" s="87"/>
      <c r="BQ35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50" s="86" t="str">
        <f>_xlfn.XLOOKUP(AP350,'Cleansing - Response'!E:E,'Cleansing - Response'!F:F,)</f>
        <v>2 days and more</v>
      </c>
      <c r="BS350" s="86">
        <f>IF(Form_Responses1811121314[[#This Row],[Answer - B1]]="2 days and more",1,0)</f>
        <v>1</v>
      </c>
      <c r="BT350" s="86" t="str">
        <f>_xlfn.XLOOKUP(AQ350,'Cleansing - Response'!E:E,'Cleansing - Response'!F:F,)</f>
        <v>2 days and more</v>
      </c>
      <c r="BU350" s="86">
        <f>IF(Form_Responses1811121314[[#This Row],[Answer - B2]]="2 days and more",1,0)</f>
        <v>1</v>
      </c>
      <c r="BV350" s="86" t="str">
        <f t="shared" si="17"/>
        <v>Ya / Yes</v>
      </c>
      <c r="BW350" s="86">
        <f>IF(Form_Responses1811121314[[#This Row],[Answer - B3]]="Ya / Yes",1,0)</f>
        <v>1</v>
      </c>
      <c r="BX350" s="86" t="str">
        <f>_xlfn.XLOOKUP(AT350,'Cleansing - Response'!E:E,'Cleansing - Response'!F:F,)</f>
        <v>Rarely / Sometimes</v>
      </c>
      <c r="BY350" s="86">
        <f>IF(Form_Responses1811121314[[#This Row],[Answer - B4]]="Always",1,0)</f>
        <v>0</v>
      </c>
      <c r="BZ350" s="86" t="str">
        <f>_xlfn.XLOOKUP(AU350,'Cleansing - Response'!H:H,'Cleansing - Response'!I:I,)</f>
        <v>Not using dental floss</v>
      </c>
      <c r="CA350" s="86">
        <f>IF(Form_Responses1811121314[[#This Row],[Answer - B5]]="Sometimes / When in need",2,IF(Form_Responses1811121314[[#This Row],[Answer - B5]]="Using dental floss at least once",1,0))</f>
        <v>0</v>
      </c>
      <c r="CB350" s="86" t="str">
        <f>_xlfn.XLOOKUP(AV350,'Cleansing - Response'!K:K,'Cleansing - Response'!L:L,)</f>
        <v>More than 1 time a day</v>
      </c>
      <c r="CC350" s="86">
        <f>IF(Form_Responses1811121314[[#This Row],[Answer - B6]]="More than 1 time a day",1,0)</f>
        <v>1</v>
      </c>
      <c r="CD350" s="86" t="str">
        <f>_xlfn.XLOOKUP(AW350,'Cleansing - Response'!$N:$N,'Cleansing - Response'!$O:$O,)</f>
        <v>Yes / Sometimes</v>
      </c>
      <c r="CE350" s="86">
        <f>IF(Form_Responses1811121314[[#This Row],[Answer - B7-1]]="Yes / Sometimes",1,0)</f>
        <v>1</v>
      </c>
      <c r="CF350" s="86" t="str">
        <f>_xlfn.XLOOKUP(AX350,'Cleansing - Response'!$N:$N,'Cleansing - Response'!$O:$O,)</f>
        <v>No</v>
      </c>
      <c r="CG350" s="86">
        <f>IF(Form_Responses1811121314[[#This Row],[Answer - B7-2]]="Yes / Sometimes",1,0)</f>
        <v>0</v>
      </c>
      <c r="CH350" s="86" t="str">
        <f>_xlfn.XLOOKUP(AY350,'Cleansing - Response'!$N:$N,'Cleansing - Response'!$O:$O,)</f>
        <v>Yes / Sometimes</v>
      </c>
      <c r="CI350" s="86">
        <f>IF(Form_Responses1811121314[[#This Row],[Answer - B7-3]]="Yes / Sometimes",1,0)</f>
        <v>1</v>
      </c>
      <c r="CJ350" s="86" t="str">
        <f>_xlfn.XLOOKUP(AZ350,'Cleansing - Response'!$N:$N,'Cleansing - Response'!$O:$O,)</f>
        <v>Yes / Sometimes</v>
      </c>
      <c r="CK350" s="86">
        <f>IF(Form_Responses1811121314[[#This Row],[Answer - B7-4]]="Yes / Sometimes",1,0)</f>
        <v>1</v>
      </c>
      <c r="CL350" s="86" t="str">
        <f>_xlfn.XLOOKUP(BA350,'Cleansing - Response'!$N:$N,'Cleansing - Response'!$O:$O,)</f>
        <v>Yes / Sometimes</v>
      </c>
      <c r="CM350" s="86">
        <f>IF(Form_Responses1811121314[[#This Row],[Answer - B7-5]]="Yes / Sometimes",1,0)</f>
        <v>1</v>
      </c>
      <c r="CN350" s="86" t="str">
        <f>_xlfn.XLOOKUP(BB350,'Cleansing - Response'!$N:$N,'Cleansing - Response'!$O:$O,)</f>
        <v>Yes / Sometimes</v>
      </c>
      <c r="CO350" s="86">
        <f>IF(Form_Responses1811121314[[#This Row],[Answer - B7-6]]="Yes / Sometimes",1,0)</f>
        <v>1</v>
      </c>
      <c r="CP350" s="87" t="str">
        <f>IF(COUNTIF(Form_Responses1811121314[[#This Row],[Answer - B7-1]:[Answer - B7-6]], "Yes / Sometimes") &gt; 4, "More than 4 times","Up to 4 times")</f>
        <v>More than 4 times</v>
      </c>
      <c r="CQ350" s="152">
        <f>IF(Form_Responses1811121314[[#This Row],[Answer - B7 (Overall)]]="More than 4 times",1,0)</f>
        <v>1</v>
      </c>
    </row>
    <row r="351" spans="1:95" ht="13.2" hidden="1" x14ac:dyDescent="0.25">
      <c r="A351" s="82">
        <v>45574.428479768518</v>
      </c>
      <c r="B351" s="83" t="s">
        <v>963</v>
      </c>
      <c r="C351" s="84" t="s">
        <v>964</v>
      </c>
      <c r="D351" s="83">
        <v>5.4</v>
      </c>
      <c r="E351" s="83">
        <v>0.25</v>
      </c>
      <c r="F351" s="83" t="s">
        <v>114</v>
      </c>
      <c r="G351" s="83" t="s">
        <v>76</v>
      </c>
      <c r="H351" s="83" t="s">
        <v>846</v>
      </c>
      <c r="I351" s="83" t="s">
        <v>63</v>
      </c>
      <c r="J351" s="83" t="s">
        <v>64</v>
      </c>
      <c r="K351" s="83" t="s">
        <v>84</v>
      </c>
      <c r="L351" s="83" t="s">
        <v>64</v>
      </c>
      <c r="M351" s="83" t="s">
        <v>78</v>
      </c>
      <c r="N351" s="83" t="s">
        <v>64</v>
      </c>
      <c r="O351" s="83" t="s">
        <v>64</v>
      </c>
      <c r="P351" s="83" t="s">
        <v>64</v>
      </c>
      <c r="Q351" s="83" t="s">
        <v>64</v>
      </c>
      <c r="R351" s="83" t="s">
        <v>64</v>
      </c>
      <c r="S351" s="83" t="s">
        <v>64</v>
      </c>
      <c r="T351" s="83" t="s">
        <v>64</v>
      </c>
      <c r="U351" s="83" t="s">
        <v>64</v>
      </c>
      <c r="V351" s="83" t="s">
        <v>64</v>
      </c>
      <c r="W351" s="83" t="s">
        <v>64</v>
      </c>
      <c r="X351" s="83" t="s">
        <v>64</v>
      </c>
      <c r="Y351" s="83" t="s">
        <v>64</v>
      </c>
      <c r="Z351" s="83" t="s">
        <v>65</v>
      </c>
      <c r="AA351" s="83" t="s">
        <v>66</v>
      </c>
      <c r="AB351" s="83" t="s">
        <v>66</v>
      </c>
      <c r="AC351" s="83" t="s">
        <v>65</v>
      </c>
      <c r="AD351" s="83" t="s">
        <v>66</v>
      </c>
      <c r="AE351" s="83" t="s">
        <v>65</v>
      </c>
      <c r="AF351" s="83" t="s">
        <v>65</v>
      </c>
      <c r="AG351" s="83" t="s">
        <v>66</v>
      </c>
      <c r="AH351" s="83" t="s">
        <v>66</v>
      </c>
      <c r="AI351" s="83" t="s">
        <v>66</v>
      </c>
      <c r="AJ351" s="83" t="s">
        <v>65</v>
      </c>
      <c r="AK351" s="83" t="s">
        <v>65</v>
      </c>
      <c r="AL351" s="83" t="s">
        <v>65</v>
      </c>
      <c r="AM351" s="83" t="s">
        <v>65</v>
      </c>
      <c r="AN351" s="83" t="s">
        <v>66</v>
      </c>
      <c r="AO351" s="83" t="s">
        <v>66</v>
      </c>
      <c r="AP351" s="83" t="s">
        <v>80</v>
      </c>
      <c r="AQ351" s="83" t="s">
        <v>80</v>
      </c>
      <c r="AR351" s="83" t="s">
        <v>63</v>
      </c>
      <c r="AS351" s="83" t="s">
        <v>965</v>
      </c>
      <c r="AT351" s="83" t="s">
        <v>69</v>
      </c>
      <c r="AU351" s="83" t="s">
        <v>70</v>
      </c>
      <c r="AV351" s="83" t="s">
        <v>71</v>
      </c>
      <c r="AW351" s="83" t="s">
        <v>73</v>
      </c>
      <c r="AX351" s="83" t="s">
        <v>72</v>
      </c>
      <c r="AY351" s="83" t="s">
        <v>72</v>
      </c>
      <c r="AZ351" s="83" t="s">
        <v>73</v>
      </c>
      <c r="BA351" s="83" t="s">
        <v>72</v>
      </c>
      <c r="BB351" s="83" t="s">
        <v>72</v>
      </c>
      <c r="BC351" s="83" t="s">
        <v>73</v>
      </c>
      <c r="BD351" s="83">
        <v>0</v>
      </c>
      <c r="BE351" s="83" t="s">
        <v>73</v>
      </c>
      <c r="BF351" s="83"/>
      <c r="BG351" s="87" t="s">
        <v>846</v>
      </c>
      <c r="BH351" s="87" t="s">
        <v>114</v>
      </c>
      <c r="BI351" s="76" t="s">
        <v>1414</v>
      </c>
      <c r="BJ351">
        <f t="shared" si="15"/>
        <v>15</v>
      </c>
      <c r="BK351" s="87">
        <f t="shared" si="16"/>
        <v>55</v>
      </c>
      <c r="BL351" s="87"/>
      <c r="BM351" s="86" t="str">
        <f>_xlfn.XLOOKUP(Form_Responses1811121314[[#This Row],[Sekolah School (Cleansed)]],'Quality Check'!$B$11:$B$14,'Quality Check'!$C$11:$C$14,)</f>
        <v>Urban</v>
      </c>
      <c r="BN351" s="86" t="str">
        <f>_xlfn.XLOOKUP(Form_Responses1811121314[[#This Row],[Sekolah School (Cleansed)]],'Quality Check'!$B$11:$B$14,'Quality Check'!$D$11:$D$14,)</f>
        <v>Controlled Group (CG)</v>
      </c>
      <c r="BO351" s="87" t="str">
        <f>_xlfn.XLOOKUP(AS351,'Cleansing - Toothpaste Brand'!A:A,'Cleansing - Toothpaste Brand'!B:B,)</f>
        <v>Colgate</v>
      </c>
      <c r="BP351" s="87"/>
      <c r="BQ35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51" s="86" t="str">
        <f>_xlfn.XLOOKUP(AP351,'Cleansing - Response'!E:E,'Cleansing - Response'!F:F,)</f>
        <v>Less than 2 days</v>
      </c>
      <c r="BS351" s="86">
        <f>IF(Form_Responses1811121314[[#This Row],[Answer - B1]]="2 days and more",1,0)</f>
        <v>0</v>
      </c>
      <c r="BT351" s="86" t="str">
        <f>_xlfn.XLOOKUP(AQ351,'Cleansing - Response'!E:E,'Cleansing - Response'!F:F,)</f>
        <v>Less than 2 days</v>
      </c>
      <c r="BU351" s="86">
        <f>IF(Form_Responses1811121314[[#This Row],[Answer - B2]]="2 days and more",1,0)</f>
        <v>0</v>
      </c>
      <c r="BV351" s="86" t="str">
        <f t="shared" si="17"/>
        <v>Ya / Yes</v>
      </c>
      <c r="BW351" s="86">
        <f>IF(Form_Responses1811121314[[#This Row],[Answer - B3]]="Ya / Yes",1,0)</f>
        <v>1</v>
      </c>
      <c r="BX351" s="86" t="str">
        <f>_xlfn.XLOOKUP(AT351,'Cleansing - Response'!E:E,'Cleansing - Response'!F:F,)</f>
        <v>Rarely / Sometimes</v>
      </c>
      <c r="BY351" s="86">
        <f>IF(Form_Responses1811121314[[#This Row],[Answer - B4]]="Always",1,0)</f>
        <v>0</v>
      </c>
      <c r="BZ351" s="86" t="str">
        <f>_xlfn.XLOOKUP(AU351,'Cleansing - Response'!H:H,'Cleansing - Response'!I:I,)</f>
        <v>Sometimes / When in need</v>
      </c>
      <c r="CA351" s="86">
        <f>IF(Form_Responses1811121314[[#This Row],[Answer - B5]]="Sometimes / When in need",2,IF(Form_Responses1811121314[[#This Row],[Answer - B5]]="Using dental floss at least once",1,0))</f>
        <v>2</v>
      </c>
      <c r="CB351" s="86" t="str">
        <f>_xlfn.XLOOKUP(AV351,'Cleansing - Response'!K:K,'Cleansing - Response'!L:L,)</f>
        <v>Up to 1 time a day</v>
      </c>
      <c r="CC351" s="86">
        <f>IF(Form_Responses1811121314[[#This Row],[Answer - B6]]="More than 1 time a day",1,0)</f>
        <v>0</v>
      </c>
      <c r="CD351" s="86" t="str">
        <f>_xlfn.XLOOKUP(AW351,'Cleansing - Response'!$N:$N,'Cleansing - Response'!$O:$O,)</f>
        <v>No</v>
      </c>
      <c r="CE351" s="86">
        <f>IF(Form_Responses1811121314[[#This Row],[Answer - B7-1]]="Yes / Sometimes",1,0)</f>
        <v>0</v>
      </c>
      <c r="CF351" s="86" t="str">
        <f>_xlfn.XLOOKUP(AX351,'Cleansing - Response'!$N:$N,'Cleansing - Response'!$O:$O,)</f>
        <v>Yes / Sometimes</v>
      </c>
      <c r="CG351" s="86">
        <f>IF(Form_Responses1811121314[[#This Row],[Answer - B7-2]]="Yes / Sometimes",1,0)</f>
        <v>1</v>
      </c>
      <c r="CH351" s="86" t="str">
        <f>_xlfn.XLOOKUP(AY351,'Cleansing - Response'!$N:$N,'Cleansing - Response'!$O:$O,)</f>
        <v>Yes / Sometimes</v>
      </c>
      <c r="CI351" s="86">
        <f>IF(Form_Responses1811121314[[#This Row],[Answer - B7-3]]="Yes / Sometimes",1,0)</f>
        <v>1</v>
      </c>
      <c r="CJ351" s="86" t="str">
        <f>_xlfn.XLOOKUP(AZ351,'Cleansing - Response'!$N:$N,'Cleansing - Response'!$O:$O,)</f>
        <v>No</v>
      </c>
      <c r="CK351" s="86">
        <f>IF(Form_Responses1811121314[[#This Row],[Answer - B7-4]]="Yes / Sometimes",1,0)</f>
        <v>0</v>
      </c>
      <c r="CL351" s="86" t="str">
        <f>_xlfn.XLOOKUP(BA351,'Cleansing - Response'!$N:$N,'Cleansing - Response'!$O:$O,)</f>
        <v>Yes / Sometimes</v>
      </c>
      <c r="CM351" s="86">
        <f>IF(Form_Responses1811121314[[#This Row],[Answer - B7-5]]="Yes / Sometimes",1,0)</f>
        <v>1</v>
      </c>
      <c r="CN351" s="86" t="str">
        <f>_xlfn.XLOOKUP(BB351,'Cleansing - Response'!$N:$N,'Cleansing - Response'!$O:$O,)</f>
        <v>Yes / Sometimes</v>
      </c>
      <c r="CO351" s="86">
        <f>IF(Form_Responses1811121314[[#This Row],[Answer - B7-6]]="Yes / Sometimes",1,0)</f>
        <v>1</v>
      </c>
      <c r="CP351" s="87" t="str">
        <f>IF(COUNTIF(Form_Responses1811121314[[#This Row],[Answer - B7-1]:[Answer - B7-6]], "Yes / Sometimes") &gt; 4, "More than 4 times","Up to 4 times")</f>
        <v>Up to 4 times</v>
      </c>
      <c r="CQ351" s="152">
        <f>IF(Form_Responses1811121314[[#This Row],[Answer - B7 (Overall)]]="More than 4 times",1,0)</f>
        <v>0</v>
      </c>
    </row>
    <row r="352" spans="1:95" ht="13.2" hidden="1" x14ac:dyDescent="0.25">
      <c r="A352" s="82">
        <v>45574.429001655095</v>
      </c>
      <c r="B352" s="83" t="s">
        <v>966</v>
      </c>
      <c r="C352" s="84" t="s">
        <v>967</v>
      </c>
      <c r="D352" s="83">
        <v>3.6</v>
      </c>
      <c r="E352" s="83">
        <v>0.13</v>
      </c>
      <c r="F352" s="83" t="s">
        <v>423</v>
      </c>
      <c r="G352" s="83" t="s">
        <v>76</v>
      </c>
      <c r="H352" s="83" t="s">
        <v>968</v>
      </c>
      <c r="I352" s="83" t="s">
        <v>63</v>
      </c>
      <c r="J352" s="83" t="s">
        <v>64</v>
      </c>
      <c r="K352" s="83" t="s">
        <v>64</v>
      </c>
      <c r="L352" s="83" t="s">
        <v>64</v>
      </c>
      <c r="M352" s="83" t="s">
        <v>84</v>
      </c>
      <c r="N352" s="83" t="s">
        <v>84</v>
      </c>
      <c r="O352" s="83" t="s">
        <v>64</v>
      </c>
      <c r="P352" s="83" t="s">
        <v>84</v>
      </c>
      <c r="Q352" s="83" t="s">
        <v>64</v>
      </c>
      <c r="R352" s="83" t="s">
        <v>84</v>
      </c>
      <c r="S352" s="83" t="s">
        <v>64</v>
      </c>
      <c r="T352" s="83" t="s">
        <v>64</v>
      </c>
      <c r="U352" s="83" t="s">
        <v>84</v>
      </c>
      <c r="V352" s="83" t="s">
        <v>64</v>
      </c>
      <c r="W352" s="83" t="s">
        <v>64</v>
      </c>
      <c r="X352" s="83" t="s">
        <v>64</v>
      </c>
      <c r="Y352" s="83" t="s">
        <v>64</v>
      </c>
      <c r="Z352" s="83" t="s">
        <v>65</v>
      </c>
      <c r="AA352" s="83" t="s">
        <v>65</v>
      </c>
      <c r="AB352" s="83" t="s">
        <v>79</v>
      </c>
      <c r="AC352" s="83" t="s">
        <v>66</v>
      </c>
      <c r="AD352" s="83" t="s">
        <v>66</v>
      </c>
      <c r="AE352" s="83" t="s">
        <v>66</v>
      </c>
      <c r="AF352" s="83" t="s">
        <v>66</v>
      </c>
      <c r="AG352" s="83" t="s">
        <v>65</v>
      </c>
      <c r="AH352" s="83" t="s">
        <v>65</v>
      </c>
      <c r="AI352" s="83" t="s">
        <v>66</v>
      </c>
      <c r="AJ352" s="83" t="s">
        <v>66</v>
      </c>
      <c r="AK352" s="83" t="s">
        <v>65</v>
      </c>
      <c r="AL352" s="83" t="s">
        <v>66</v>
      </c>
      <c r="AM352" s="83" t="s">
        <v>66</v>
      </c>
      <c r="AN352" s="83" t="s">
        <v>79</v>
      </c>
      <c r="AO352" s="83" t="s">
        <v>79</v>
      </c>
      <c r="AP352" s="83" t="s">
        <v>67</v>
      </c>
      <c r="AQ352" s="83" t="s">
        <v>67</v>
      </c>
      <c r="AR352" s="83" t="s">
        <v>86</v>
      </c>
      <c r="AS352" s="83" t="s">
        <v>969</v>
      </c>
      <c r="AT352" s="83" t="s">
        <v>69</v>
      </c>
      <c r="AU352" s="83" t="s">
        <v>93</v>
      </c>
      <c r="AV352" s="83" t="s">
        <v>71</v>
      </c>
      <c r="AW352" s="83" t="s">
        <v>63</v>
      </c>
      <c r="AX352" s="83" t="s">
        <v>73</v>
      </c>
      <c r="AY352" s="83" t="s">
        <v>73</v>
      </c>
      <c r="AZ352" s="83" t="s">
        <v>63</v>
      </c>
      <c r="BA352" s="83" t="s">
        <v>63</v>
      </c>
      <c r="BB352" s="83" t="s">
        <v>73</v>
      </c>
      <c r="BC352" s="83" t="s">
        <v>73</v>
      </c>
      <c r="BD352" s="83"/>
      <c r="BE352" s="83" t="s">
        <v>73</v>
      </c>
      <c r="BF352" s="83"/>
      <c r="BG352" s="87" t="s">
        <v>846</v>
      </c>
      <c r="BH352" s="86" t="s">
        <v>60</v>
      </c>
      <c r="BI352" s="76" t="s">
        <v>1414</v>
      </c>
      <c r="BJ352">
        <f t="shared" si="15"/>
        <v>11</v>
      </c>
      <c r="BK352" s="87">
        <f t="shared" si="16"/>
        <v>49</v>
      </c>
      <c r="BL352" s="87"/>
      <c r="BM352" s="86" t="str">
        <f>_xlfn.XLOOKUP(Form_Responses1811121314[[#This Row],[Sekolah School (Cleansed)]],'Quality Check'!$B$11:$B$14,'Quality Check'!$C$11:$C$14,)</f>
        <v>Urban</v>
      </c>
      <c r="BN352" s="86" t="str">
        <f>_xlfn.XLOOKUP(Form_Responses1811121314[[#This Row],[Sekolah School (Cleansed)]],'Quality Check'!$B$11:$B$14,'Quality Check'!$D$11:$D$14,)</f>
        <v>Controlled Group (CG)</v>
      </c>
      <c r="BO352" s="87" t="str">
        <f>_xlfn.XLOOKUP(AS352,'Cleansing - Toothpaste Brand'!A:A,'Cleansing - Toothpaste Brand'!B:B,)</f>
        <v>Sensodyne</v>
      </c>
      <c r="BP352" s="87"/>
      <c r="BQ35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52" s="86" t="str">
        <f>_xlfn.XLOOKUP(AP352,'Cleansing - Response'!E:E,'Cleansing - Response'!F:F,)</f>
        <v>2 days and more</v>
      </c>
      <c r="BS352" s="86">
        <f>IF(Form_Responses1811121314[[#This Row],[Answer - B1]]="2 days and more",1,0)</f>
        <v>1</v>
      </c>
      <c r="BT352" s="86" t="str">
        <f>_xlfn.XLOOKUP(AQ352,'Cleansing - Response'!E:E,'Cleansing - Response'!F:F,)</f>
        <v>2 days and more</v>
      </c>
      <c r="BU352" s="86">
        <f>IF(Form_Responses1811121314[[#This Row],[Answer - B2]]="2 days and more",1,0)</f>
        <v>1</v>
      </c>
      <c r="BV352" s="86" t="str">
        <f t="shared" si="17"/>
        <v>Ya / Yes</v>
      </c>
      <c r="BW352" s="86">
        <f>IF(Form_Responses1811121314[[#This Row],[Answer - B3]]="Ya / Yes",1,0)</f>
        <v>1</v>
      </c>
      <c r="BX352" s="86" t="str">
        <f>_xlfn.XLOOKUP(AT352,'Cleansing - Response'!E:E,'Cleansing - Response'!F:F,)</f>
        <v>Rarely / Sometimes</v>
      </c>
      <c r="BY352" s="86">
        <f>IF(Form_Responses1811121314[[#This Row],[Answer - B4]]="Always",1,0)</f>
        <v>0</v>
      </c>
      <c r="BZ352" s="86" t="str">
        <f>_xlfn.XLOOKUP(AU352,'Cleansing - Response'!H:H,'Cleansing - Response'!I:I,)</f>
        <v>Not using dental floss</v>
      </c>
      <c r="CA352" s="86">
        <f>IF(Form_Responses1811121314[[#This Row],[Answer - B5]]="Sometimes / When in need",2,IF(Form_Responses1811121314[[#This Row],[Answer - B5]]="Using dental floss at least once",1,0))</f>
        <v>0</v>
      </c>
      <c r="CB352" s="86" t="str">
        <f>_xlfn.XLOOKUP(AV352,'Cleansing - Response'!K:K,'Cleansing - Response'!L:L,)</f>
        <v>Up to 1 time a day</v>
      </c>
      <c r="CC352" s="86">
        <f>IF(Form_Responses1811121314[[#This Row],[Answer - B6]]="More than 1 time a day",1,0)</f>
        <v>0</v>
      </c>
      <c r="CD352" s="86" t="str">
        <f>_xlfn.XLOOKUP(AW352,'Cleansing - Response'!$N:$N,'Cleansing - Response'!$O:$O,)</f>
        <v>Yes / Sometimes</v>
      </c>
      <c r="CE352" s="86">
        <f>IF(Form_Responses1811121314[[#This Row],[Answer - B7-1]]="Yes / Sometimes",1,0)</f>
        <v>1</v>
      </c>
      <c r="CF352" s="86" t="str">
        <f>_xlfn.XLOOKUP(AX352,'Cleansing - Response'!$N:$N,'Cleansing - Response'!$O:$O,)</f>
        <v>No</v>
      </c>
      <c r="CG352" s="86">
        <f>IF(Form_Responses1811121314[[#This Row],[Answer - B7-2]]="Yes / Sometimes",1,0)</f>
        <v>0</v>
      </c>
      <c r="CH352" s="86" t="str">
        <f>_xlfn.XLOOKUP(AY352,'Cleansing - Response'!$N:$N,'Cleansing - Response'!$O:$O,)</f>
        <v>No</v>
      </c>
      <c r="CI352" s="86">
        <f>IF(Form_Responses1811121314[[#This Row],[Answer - B7-3]]="Yes / Sometimes",1,0)</f>
        <v>0</v>
      </c>
      <c r="CJ352" s="86" t="str">
        <f>_xlfn.XLOOKUP(AZ352,'Cleansing - Response'!$N:$N,'Cleansing - Response'!$O:$O,)</f>
        <v>Yes / Sometimes</v>
      </c>
      <c r="CK352" s="86">
        <f>IF(Form_Responses1811121314[[#This Row],[Answer - B7-4]]="Yes / Sometimes",1,0)</f>
        <v>1</v>
      </c>
      <c r="CL352" s="86" t="str">
        <f>_xlfn.XLOOKUP(BA352,'Cleansing - Response'!$N:$N,'Cleansing - Response'!$O:$O,)</f>
        <v>Yes / Sometimes</v>
      </c>
      <c r="CM352" s="86">
        <f>IF(Form_Responses1811121314[[#This Row],[Answer - B7-5]]="Yes / Sometimes",1,0)</f>
        <v>1</v>
      </c>
      <c r="CN352" s="86" t="str">
        <f>_xlfn.XLOOKUP(BB352,'Cleansing - Response'!$N:$N,'Cleansing - Response'!$O:$O,)</f>
        <v>No</v>
      </c>
      <c r="CO352" s="86">
        <f>IF(Form_Responses1811121314[[#This Row],[Answer - B7-6]]="Yes / Sometimes",1,0)</f>
        <v>0</v>
      </c>
      <c r="CP352" s="87" t="str">
        <f>IF(COUNTIF(Form_Responses1811121314[[#This Row],[Answer - B7-1]:[Answer - B7-6]], "Yes / Sometimes") &gt; 4, "More than 4 times","Up to 4 times")</f>
        <v>Up to 4 times</v>
      </c>
      <c r="CQ352" s="152">
        <f>IF(Form_Responses1811121314[[#This Row],[Answer - B7 (Overall)]]="More than 4 times",1,0)</f>
        <v>0</v>
      </c>
    </row>
    <row r="353" spans="1:95" ht="13.2" hidden="1" x14ac:dyDescent="0.25">
      <c r="A353" s="82">
        <v>45574.430007002316</v>
      </c>
      <c r="B353" s="83" t="s">
        <v>970</v>
      </c>
      <c r="C353" s="84" t="s">
        <v>971</v>
      </c>
      <c r="D353" s="83">
        <v>9.82</v>
      </c>
      <c r="E353" s="83">
        <v>0.71</v>
      </c>
      <c r="F353" s="83" t="s">
        <v>423</v>
      </c>
      <c r="G353" s="83" t="s">
        <v>76</v>
      </c>
      <c r="H353" s="83" t="s">
        <v>846</v>
      </c>
      <c r="I353" s="83" t="s">
        <v>73</v>
      </c>
      <c r="J353" s="83" t="s">
        <v>64</v>
      </c>
      <c r="K353" s="83" t="s">
        <v>64</v>
      </c>
      <c r="L353" s="83" t="s">
        <v>64</v>
      </c>
      <c r="M353" s="83" t="s">
        <v>84</v>
      </c>
      <c r="N353" s="83" t="s">
        <v>64</v>
      </c>
      <c r="O353" s="83" t="s">
        <v>64</v>
      </c>
      <c r="P353" s="83" t="s">
        <v>64</v>
      </c>
      <c r="Q353" s="83" t="s">
        <v>64</v>
      </c>
      <c r="R353" s="83" t="s">
        <v>64</v>
      </c>
      <c r="S353" s="83" t="s">
        <v>64</v>
      </c>
      <c r="T353" s="83" t="s">
        <v>64</v>
      </c>
      <c r="U353" s="83" t="s">
        <v>64</v>
      </c>
      <c r="V353" s="83" t="s">
        <v>64</v>
      </c>
      <c r="W353" s="83" t="s">
        <v>64</v>
      </c>
      <c r="X353" s="83" t="s">
        <v>64</v>
      </c>
      <c r="Y353" s="83" t="s">
        <v>64</v>
      </c>
      <c r="Z353" s="83" t="s">
        <v>66</v>
      </c>
      <c r="AA353" s="83" t="s">
        <v>66</v>
      </c>
      <c r="AB353" s="83" t="s">
        <v>66</v>
      </c>
      <c r="AC353" s="83" t="s">
        <v>66</v>
      </c>
      <c r="AD353" s="83" t="s">
        <v>66</v>
      </c>
      <c r="AE353" s="83" t="s">
        <v>66</v>
      </c>
      <c r="AF353" s="83" t="s">
        <v>66</v>
      </c>
      <c r="AG353" s="83" t="s">
        <v>66</v>
      </c>
      <c r="AH353" s="83" t="s">
        <v>66</v>
      </c>
      <c r="AI353" s="83" t="s">
        <v>79</v>
      </c>
      <c r="AJ353" s="83" t="s">
        <v>66</v>
      </c>
      <c r="AK353" s="83" t="s">
        <v>66</v>
      </c>
      <c r="AL353" s="83" t="s">
        <v>66</v>
      </c>
      <c r="AM353" s="83" t="s">
        <v>66</v>
      </c>
      <c r="AN353" s="83" t="s">
        <v>66</v>
      </c>
      <c r="AO353" s="83" t="s">
        <v>66</v>
      </c>
      <c r="AP353" s="83" t="s">
        <v>85</v>
      </c>
      <c r="AQ353" s="83" t="s">
        <v>85</v>
      </c>
      <c r="AR353" s="83" t="s">
        <v>63</v>
      </c>
      <c r="AS353" s="83" t="s">
        <v>223</v>
      </c>
      <c r="AT353" s="83" t="s">
        <v>69</v>
      </c>
      <c r="AU353" s="83" t="s">
        <v>70</v>
      </c>
      <c r="AV353" s="83" t="s">
        <v>71</v>
      </c>
      <c r="AW353" s="83" t="s">
        <v>72</v>
      </c>
      <c r="AX353" s="83" t="s">
        <v>73</v>
      </c>
      <c r="AY353" s="83" t="s">
        <v>72</v>
      </c>
      <c r="AZ353" s="83" t="s">
        <v>73</v>
      </c>
      <c r="BA353" s="83" t="s">
        <v>72</v>
      </c>
      <c r="BB353" s="83" t="s">
        <v>73</v>
      </c>
      <c r="BC353" s="83" t="s">
        <v>73</v>
      </c>
      <c r="BD353" s="83"/>
      <c r="BE353" s="83" t="s">
        <v>73</v>
      </c>
      <c r="BF353" s="83"/>
      <c r="BG353" s="87" t="s">
        <v>846</v>
      </c>
      <c r="BH353" s="86" t="s">
        <v>60</v>
      </c>
      <c r="BI353" s="76" t="s">
        <v>1415</v>
      </c>
      <c r="BJ353">
        <f t="shared" si="15"/>
        <v>15</v>
      </c>
      <c r="BK353" s="87">
        <f t="shared" si="16"/>
        <v>48</v>
      </c>
      <c r="BL353" s="87"/>
      <c r="BM353" s="86" t="str">
        <f>_xlfn.XLOOKUP(Form_Responses1811121314[[#This Row],[Sekolah School (Cleansed)]],'Quality Check'!$B$11:$B$14,'Quality Check'!$C$11:$C$14,)</f>
        <v>Urban</v>
      </c>
      <c r="BN353" s="86" t="str">
        <f>_xlfn.XLOOKUP(Form_Responses1811121314[[#This Row],[Sekolah School (Cleansed)]],'Quality Check'!$B$11:$B$14,'Quality Check'!$D$11:$D$14,)</f>
        <v>Controlled Group (CG)</v>
      </c>
      <c r="BO353" s="87" t="str">
        <f>_xlfn.XLOOKUP(AS353,'Cleansing - Toothpaste Brand'!A:A,'Cleansing - Toothpaste Brand'!B:B,)</f>
        <v>Colgate</v>
      </c>
      <c r="BP353" s="87"/>
      <c r="BQ35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53" s="86" t="str">
        <f>_xlfn.XLOOKUP(AP353,'Cleansing - Response'!E:E,'Cleansing - Response'!F:F,)</f>
        <v>2 days and more</v>
      </c>
      <c r="BS353" s="86">
        <f>IF(Form_Responses1811121314[[#This Row],[Answer - B1]]="2 days and more",1,0)</f>
        <v>1</v>
      </c>
      <c r="BT353" s="86" t="str">
        <f>_xlfn.XLOOKUP(AQ353,'Cleansing - Response'!E:E,'Cleansing - Response'!F:F,)</f>
        <v>2 days and more</v>
      </c>
      <c r="BU353" s="86">
        <f>IF(Form_Responses1811121314[[#This Row],[Answer - B2]]="2 days and more",1,0)</f>
        <v>1</v>
      </c>
      <c r="BV353" s="86" t="str">
        <f t="shared" si="17"/>
        <v>Ya / Yes</v>
      </c>
      <c r="BW353" s="86">
        <f>IF(Form_Responses1811121314[[#This Row],[Answer - B3]]="Ya / Yes",1,0)</f>
        <v>1</v>
      </c>
      <c r="BX353" s="86" t="str">
        <f>_xlfn.XLOOKUP(AT353,'Cleansing - Response'!E:E,'Cleansing - Response'!F:F,)</f>
        <v>Rarely / Sometimes</v>
      </c>
      <c r="BY353" s="86">
        <f>IF(Form_Responses1811121314[[#This Row],[Answer - B4]]="Always",1,0)</f>
        <v>0</v>
      </c>
      <c r="BZ353" s="86" t="str">
        <f>_xlfn.XLOOKUP(AU353,'Cleansing - Response'!H:H,'Cleansing - Response'!I:I,)</f>
        <v>Sometimes / When in need</v>
      </c>
      <c r="CA353" s="86">
        <f>IF(Form_Responses1811121314[[#This Row],[Answer - B5]]="Sometimes / When in need",2,IF(Form_Responses1811121314[[#This Row],[Answer - B5]]="Using dental floss at least once",1,0))</f>
        <v>2</v>
      </c>
      <c r="CB353" s="86" t="str">
        <f>_xlfn.XLOOKUP(AV353,'Cleansing - Response'!K:K,'Cleansing - Response'!L:L,)</f>
        <v>Up to 1 time a day</v>
      </c>
      <c r="CC353" s="86">
        <f>IF(Form_Responses1811121314[[#This Row],[Answer - B6]]="More than 1 time a day",1,0)</f>
        <v>0</v>
      </c>
      <c r="CD353" s="86" t="str">
        <f>_xlfn.XLOOKUP(AW353,'Cleansing - Response'!$N:$N,'Cleansing - Response'!$O:$O,)</f>
        <v>Yes / Sometimes</v>
      </c>
      <c r="CE353" s="86">
        <f>IF(Form_Responses1811121314[[#This Row],[Answer - B7-1]]="Yes / Sometimes",1,0)</f>
        <v>1</v>
      </c>
      <c r="CF353" s="86" t="str">
        <f>_xlfn.XLOOKUP(AX353,'Cleansing - Response'!$N:$N,'Cleansing - Response'!$O:$O,)</f>
        <v>No</v>
      </c>
      <c r="CG353" s="86">
        <f>IF(Form_Responses1811121314[[#This Row],[Answer - B7-2]]="Yes / Sometimes",1,0)</f>
        <v>0</v>
      </c>
      <c r="CH353" s="86" t="str">
        <f>_xlfn.XLOOKUP(AY353,'Cleansing - Response'!$N:$N,'Cleansing - Response'!$O:$O,)</f>
        <v>Yes / Sometimes</v>
      </c>
      <c r="CI353" s="86">
        <f>IF(Form_Responses1811121314[[#This Row],[Answer - B7-3]]="Yes / Sometimes",1,0)</f>
        <v>1</v>
      </c>
      <c r="CJ353" s="86" t="str">
        <f>_xlfn.XLOOKUP(AZ353,'Cleansing - Response'!$N:$N,'Cleansing - Response'!$O:$O,)</f>
        <v>No</v>
      </c>
      <c r="CK353" s="86">
        <f>IF(Form_Responses1811121314[[#This Row],[Answer - B7-4]]="Yes / Sometimes",1,0)</f>
        <v>0</v>
      </c>
      <c r="CL353" s="86" t="str">
        <f>_xlfn.XLOOKUP(BA353,'Cleansing - Response'!$N:$N,'Cleansing - Response'!$O:$O,)</f>
        <v>Yes / Sometimes</v>
      </c>
      <c r="CM353" s="86">
        <f>IF(Form_Responses1811121314[[#This Row],[Answer - B7-5]]="Yes / Sometimes",1,0)</f>
        <v>1</v>
      </c>
      <c r="CN353" s="86" t="str">
        <f>_xlfn.XLOOKUP(BB353,'Cleansing - Response'!$N:$N,'Cleansing - Response'!$O:$O,)</f>
        <v>No</v>
      </c>
      <c r="CO353" s="86">
        <f>IF(Form_Responses1811121314[[#This Row],[Answer - B7-6]]="Yes / Sometimes",1,0)</f>
        <v>0</v>
      </c>
      <c r="CP353" s="87" t="str">
        <f>IF(COUNTIF(Form_Responses1811121314[[#This Row],[Answer - B7-1]:[Answer - B7-6]], "Yes / Sometimes") &gt; 4, "More than 4 times","Up to 4 times")</f>
        <v>Up to 4 times</v>
      </c>
      <c r="CQ353" s="152">
        <f>IF(Form_Responses1811121314[[#This Row],[Answer - B7 (Overall)]]="More than 4 times",1,0)</f>
        <v>0</v>
      </c>
    </row>
    <row r="354" spans="1:95" ht="13.2" hidden="1" x14ac:dyDescent="0.25">
      <c r="A354" s="82">
        <v>45574.432827997683</v>
      </c>
      <c r="B354" s="83" t="s">
        <v>972</v>
      </c>
      <c r="C354" s="84" t="s">
        <v>973</v>
      </c>
      <c r="D354" s="83">
        <v>100</v>
      </c>
      <c r="E354" s="83">
        <v>0.13</v>
      </c>
      <c r="F354" s="83" t="s">
        <v>423</v>
      </c>
      <c r="G354" s="83" t="s">
        <v>291</v>
      </c>
      <c r="H354" s="83" t="s">
        <v>922</v>
      </c>
      <c r="I354" s="83" t="s">
        <v>63</v>
      </c>
      <c r="J354" s="83" t="s">
        <v>64</v>
      </c>
      <c r="K354" s="83" t="s">
        <v>64</v>
      </c>
      <c r="L354" s="83" t="s">
        <v>64</v>
      </c>
      <c r="M354" s="83" t="s">
        <v>64</v>
      </c>
      <c r="N354" s="83" t="s">
        <v>64</v>
      </c>
      <c r="O354" s="83" t="s">
        <v>64</v>
      </c>
      <c r="P354" s="83" t="s">
        <v>64</v>
      </c>
      <c r="Q354" s="83" t="s">
        <v>64</v>
      </c>
      <c r="R354" s="83" t="s">
        <v>64</v>
      </c>
      <c r="S354" s="83" t="s">
        <v>64</v>
      </c>
      <c r="T354" s="83" t="s">
        <v>64</v>
      </c>
      <c r="U354" s="83" t="s">
        <v>64</v>
      </c>
      <c r="V354" s="83" t="s">
        <v>64</v>
      </c>
      <c r="W354" s="83" t="s">
        <v>64</v>
      </c>
      <c r="X354" s="83" t="s">
        <v>64</v>
      </c>
      <c r="Y354" s="83" t="s">
        <v>64</v>
      </c>
      <c r="Z354" s="83" t="s">
        <v>65</v>
      </c>
      <c r="AA354" s="83" t="s">
        <v>65</v>
      </c>
      <c r="AB354" s="83" t="s">
        <v>65</v>
      </c>
      <c r="AC354" s="83" t="s">
        <v>65</v>
      </c>
      <c r="AD354" s="83" t="s">
        <v>65</v>
      </c>
      <c r="AE354" s="83" t="s">
        <v>65</v>
      </c>
      <c r="AF354" s="83" t="s">
        <v>65</v>
      </c>
      <c r="AG354" s="83" t="s">
        <v>66</v>
      </c>
      <c r="AH354" s="83" t="s">
        <v>79</v>
      </c>
      <c r="AI354" s="83" t="s">
        <v>79</v>
      </c>
      <c r="AJ354" s="83" t="s">
        <v>66</v>
      </c>
      <c r="AK354" s="83" t="s">
        <v>66</v>
      </c>
      <c r="AL354" s="83" t="s">
        <v>66</v>
      </c>
      <c r="AM354" s="83" t="s">
        <v>66</v>
      </c>
      <c r="AN354" s="83" t="s">
        <v>66</v>
      </c>
      <c r="AO354" s="83" t="s">
        <v>66</v>
      </c>
      <c r="AP354" s="83" t="s">
        <v>67</v>
      </c>
      <c r="AQ354" s="83" t="s">
        <v>80</v>
      </c>
      <c r="AR354" s="83" t="s">
        <v>63</v>
      </c>
      <c r="AS354" s="83" t="s">
        <v>223</v>
      </c>
      <c r="AT354" s="83" t="s">
        <v>87</v>
      </c>
      <c r="AU354" s="83" t="s">
        <v>67</v>
      </c>
      <c r="AV354" s="83" t="s">
        <v>71</v>
      </c>
      <c r="AW354" s="83" t="s">
        <v>63</v>
      </c>
      <c r="AX354" s="83" t="s">
        <v>73</v>
      </c>
      <c r="AY354" s="83" t="s">
        <v>73</v>
      </c>
      <c r="AZ354" s="83" t="s">
        <v>63</v>
      </c>
      <c r="BA354" s="83" t="s">
        <v>72</v>
      </c>
      <c r="BB354" s="83" t="s">
        <v>73</v>
      </c>
      <c r="BC354" s="83" t="s">
        <v>73</v>
      </c>
      <c r="BD354" s="83"/>
      <c r="BE354" s="83" t="s">
        <v>73</v>
      </c>
      <c r="BF354" s="83"/>
      <c r="BG354" s="87" t="s">
        <v>846</v>
      </c>
      <c r="BH354" s="86" t="s">
        <v>60</v>
      </c>
      <c r="BI354" s="76" t="s">
        <v>1414</v>
      </c>
      <c r="BJ354">
        <f t="shared" si="15"/>
        <v>15</v>
      </c>
      <c r="BK354" s="87">
        <f t="shared" si="16"/>
        <v>54</v>
      </c>
      <c r="BL354" s="87"/>
      <c r="BM354" s="86" t="str">
        <f>_xlfn.XLOOKUP(Form_Responses1811121314[[#This Row],[Sekolah School (Cleansed)]],'Quality Check'!$B$11:$B$14,'Quality Check'!$C$11:$C$14,)</f>
        <v>Urban</v>
      </c>
      <c r="BN354" s="86" t="str">
        <f>_xlfn.XLOOKUP(Form_Responses1811121314[[#This Row],[Sekolah School (Cleansed)]],'Quality Check'!$B$11:$B$14,'Quality Check'!$D$11:$D$14,)</f>
        <v>Controlled Group (CG)</v>
      </c>
      <c r="BO354" s="87" t="str">
        <f>_xlfn.XLOOKUP(AS354,'Cleansing - Toothpaste Brand'!A:A,'Cleansing - Toothpaste Brand'!B:B,)</f>
        <v>Colgate</v>
      </c>
      <c r="BP354" s="87"/>
      <c r="BQ35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54" s="86" t="str">
        <f>_xlfn.XLOOKUP(AP354,'Cleansing - Response'!E:E,'Cleansing - Response'!F:F,)</f>
        <v>2 days and more</v>
      </c>
      <c r="BS354" s="86">
        <f>IF(Form_Responses1811121314[[#This Row],[Answer - B1]]="2 days and more",1,0)</f>
        <v>1</v>
      </c>
      <c r="BT354" s="86" t="str">
        <f>_xlfn.XLOOKUP(AQ354,'Cleansing - Response'!E:E,'Cleansing - Response'!F:F,)</f>
        <v>Less than 2 days</v>
      </c>
      <c r="BU354" s="86">
        <f>IF(Form_Responses1811121314[[#This Row],[Answer - B2]]="2 days and more",1,0)</f>
        <v>0</v>
      </c>
      <c r="BV354" s="86" t="str">
        <f t="shared" si="17"/>
        <v>Ya / Yes</v>
      </c>
      <c r="BW354" s="86">
        <f>IF(Form_Responses1811121314[[#This Row],[Answer - B3]]="Ya / Yes",1,0)</f>
        <v>1</v>
      </c>
      <c r="BX354" s="86" t="str">
        <f>_xlfn.XLOOKUP(AT354,'Cleansing - Response'!E:E,'Cleansing - Response'!F:F,)</f>
        <v>Always</v>
      </c>
      <c r="BY354" s="86">
        <f>IF(Form_Responses1811121314[[#This Row],[Answer - B4]]="Always",1,0)</f>
        <v>1</v>
      </c>
      <c r="BZ354" s="86" t="str">
        <f>_xlfn.XLOOKUP(AU354,'Cleansing - Response'!H:H,'Cleansing - Response'!I:I,)</f>
        <v>Using dental floss at least once</v>
      </c>
      <c r="CA354" s="86">
        <f>IF(Form_Responses1811121314[[#This Row],[Answer - B5]]="Sometimes / When in need",2,IF(Form_Responses1811121314[[#This Row],[Answer - B5]]="Using dental floss at least once",1,0))</f>
        <v>1</v>
      </c>
      <c r="CB354" s="86" t="str">
        <f>_xlfn.XLOOKUP(AV354,'Cleansing - Response'!K:K,'Cleansing - Response'!L:L,)</f>
        <v>Up to 1 time a day</v>
      </c>
      <c r="CC354" s="86">
        <f>IF(Form_Responses1811121314[[#This Row],[Answer - B6]]="More than 1 time a day",1,0)</f>
        <v>0</v>
      </c>
      <c r="CD354" s="86" t="str">
        <f>_xlfn.XLOOKUP(AW354,'Cleansing - Response'!$N:$N,'Cleansing - Response'!$O:$O,)</f>
        <v>Yes / Sometimes</v>
      </c>
      <c r="CE354" s="86">
        <f>IF(Form_Responses1811121314[[#This Row],[Answer - B7-1]]="Yes / Sometimes",1,0)</f>
        <v>1</v>
      </c>
      <c r="CF354" s="86" t="str">
        <f>_xlfn.XLOOKUP(AX354,'Cleansing - Response'!$N:$N,'Cleansing - Response'!$O:$O,)</f>
        <v>No</v>
      </c>
      <c r="CG354" s="86">
        <f>IF(Form_Responses1811121314[[#This Row],[Answer - B7-2]]="Yes / Sometimes",1,0)</f>
        <v>0</v>
      </c>
      <c r="CH354" s="86" t="str">
        <f>_xlfn.XLOOKUP(AY354,'Cleansing - Response'!$N:$N,'Cleansing - Response'!$O:$O,)</f>
        <v>No</v>
      </c>
      <c r="CI354" s="86">
        <f>IF(Form_Responses1811121314[[#This Row],[Answer - B7-3]]="Yes / Sometimes",1,0)</f>
        <v>0</v>
      </c>
      <c r="CJ354" s="86" t="str">
        <f>_xlfn.XLOOKUP(AZ354,'Cleansing - Response'!$N:$N,'Cleansing - Response'!$O:$O,)</f>
        <v>Yes / Sometimes</v>
      </c>
      <c r="CK354" s="86">
        <f>IF(Form_Responses1811121314[[#This Row],[Answer - B7-4]]="Yes / Sometimes",1,0)</f>
        <v>1</v>
      </c>
      <c r="CL354" s="86" t="str">
        <f>_xlfn.XLOOKUP(BA354,'Cleansing - Response'!$N:$N,'Cleansing - Response'!$O:$O,)</f>
        <v>Yes / Sometimes</v>
      </c>
      <c r="CM354" s="86">
        <f>IF(Form_Responses1811121314[[#This Row],[Answer - B7-5]]="Yes / Sometimes",1,0)</f>
        <v>1</v>
      </c>
      <c r="CN354" s="86" t="str">
        <f>_xlfn.XLOOKUP(BB354,'Cleansing - Response'!$N:$N,'Cleansing - Response'!$O:$O,)</f>
        <v>No</v>
      </c>
      <c r="CO354" s="86">
        <f>IF(Form_Responses1811121314[[#This Row],[Answer - B7-6]]="Yes / Sometimes",1,0)</f>
        <v>0</v>
      </c>
      <c r="CP354" s="87" t="str">
        <f>IF(COUNTIF(Form_Responses1811121314[[#This Row],[Answer - B7-1]:[Answer - B7-6]], "Yes / Sometimes") &gt; 4, "More than 4 times","Up to 4 times")</f>
        <v>Up to 4 times</v>
      </c>
      <c r="CQ354" s="152">
        <f>IF(Form_Responses1811121314[[#This Row],[Answer - B7 (Overall)]]="More than 4 times",1,0)</f>
        <v>0</v>
      </c>
    </row>
    <row r="355" spans="1:95" ht="13.2" hidden="1" x14ac:dyDescent="0.25">
      <c r="A355" s="82">
        <v>45574.434012361111</v>
      </c>
      <c r="B355" s="83" t="s">
        <v>974</v>
      </c>
      <c r="C355" s="84" t="s">
        <v>975</v>
      </c>
      <c r="D355" s="83">
        <v>100</v>
      </c>
      <c r="E355" s="83">
        <v>1.17</v>
      </c>
      <c r="F355" s="83" t="s">
        <v>423</v>
      </c>
      <c r="G355" s="83" t="s">
        <v>291</v>
      </c>
      <c r="H355" s="83" t="s">
        <v>922</v>
      </c>
      <c r="I355" s="83" t="s">
        <v>63</v>
      </c>
      <c r="J355" s="83" t="s">
        <v>145</v>
      </c>
      <c r="K355" s="83" t="s">
        <v>64</v>
      </c>
      <c r="L355" s="83" t="s">
        <v>64</v>
      </c>
      <c r="M355" s="83" t="s">
        <v>84</v>
      </c>
      <c r="N355" s="83" t="s">
        <v>84</v>
      </c>
      <c r="O355" s="83" t="s">
        <v>84</v>
      </c>
      <c r="P355" s="83" t="s">
        <v>84</v>
      </c>
      <c r="Q355" s="83" t="s">
        <v>64</v>
      </c>
      <c r="R355" s="83" t="s">
        <v>64</v>
      </c>
      <c r="S355" s="83" t="s">
        <v>84</v>
      </c>
      <c r="T355" s="83" t="s">
        <v>64</v>
      </c>
      <c r="U355" s="83" t="s">
        <v>64</v>
      </c>
      <c r="V355" s="83" t="s">
        <v>64</v>
      </c>
      <c r="W355" s="83" t="s">
        <v>84</v>
      </c>
      <c r="X355" s="83" t="s">
        <v>84</v>
      </c>
      <c r="Y355" s="83" t="s">
        <v>84</v>
      </c>
      <c r="Z355" s="83" t="s">
        <v>65</v>
      </c>
      <c r="AA355" s="83" t="s">
        <v>65</v>
      </c>
      <c r="AB355" s="83" t="s">
        <v>65</v>
      </c>
      <c r="AC355" s="83" t="s">
        <v>65</v>
      </c>
      <c r="AD355" s="83" t="s">
        <v>65</v>
      </c>
      <c r="AE355" s="83" t="s">
        <v>65</v>
      </c>
      <c r="AF355" s="83" t="s">
        <v>79</v>
      </c>
      <c r="AG355" s="83" t="s">
        <v>65</v>
      </c>
      <c r="AH355" s="83" t="s">
        <v>79</v>
      </c>
      <c r="AI355" s="83" t="s">
        <v>101</v>
      </c>
      <c r="AJ355" s="83" t="s">
        <v>66</v>
      </c>
      <c r="AK355" s="83" t="s">
        <v>66</v>
      </c>
      <c r="AL355" s="83" t="s">
        <v>66</v>
      </c>
      <c r="AM355" s="83" t="s">
        <v>65</v>
      </c>
      <c r="AN355" s="83" t="s">
        <v>66</v>
      </c>
      <c r="AO355" s="83" t="s">
        <v>66</v>
      </c>
      <c r="AP355" s="83" t="s">
        <v>67</v>
      </c>
      <c r="AQ355" s="83" t="s">
        <v>67</v>
      </c>
      <c r="AR355" s="83" t="s">
        <v>86</v>
      </c>
      <c r="AS355" s="83" t="s">
        <v>81</v>
      </c>
      <c r="AT355" s="83" t="s">
        <v>69</v>
      </c>
      <c r="AU355" s="83" t="s">
        <v>93</v>
      </c>
      <c r="AV355" s="83" t="s">
        <v>71</v>
      </c>
      <c r="AW355" s="83" t="s">
        <v>72</v>
      </c>
      <c r="AX355" s="83" t="s">
        <v>72</v>
      </c>
      <c r="AY355" s="83" t="s">
        <v>73</v>
      </c>
      <c r="AZ355" s="83" t="s">
        <v>72</v>
      </c>
      <c r="BA355" s="83" t="s">
        <v>73</v>
      </c>
      <c r="BB355" s="83" t="s">
        <v>73</v>
      </c>
      <c r="BC355" s="83" t="s">
        <v>73</v>
      </c>
      <c r="BD355" s="83" t="s">
        <v>197</v>
      </c>
      <c r="BE355" s="83" t="s">
        <v>73</v>
      </c>
      <c r="BF355" s="83"/>
      <c r="BG355" s="87" t="s">
        <v>846</v>
      </c>
      <c r="BH355" s="86" t="s">
        <v>60</v>
      </c>
      <c r="BI355" s="76" t="s">
        <v>1414</v>
      </c>
      <c r="BJ355">
        <f t="shared" si="15"/>
        <v>7</v>
      </c>
      <c r="BK355" s="87">
        <f t="shared" si="16"/>
        <v>55</v>
      </c>
      <c r="BL355" s="87"/>
      <c r="BM355" s="86" t="str">
        <f>_xlfn.XLOOKUP(Form_Responses1811121314[[#This Row],[Sekolah School (Cleansed)]],'Quality Check'!$B$11:$B$14,'Quality Check'!$C$11:$C$14,)</f>
        <v>Urban</v>
      </c>
      <c r="BN355" s="86" t="str">
        <f>_xlfn.XLOOKUP(Form_Responses1811121314[[#This Row],[Sekolah School (Cleansed)]],'Quality Check'!$B$11:$B$14,'Quality Check'!$D$11:$D$14,)</f>
        <v>Controlled Group (CG)</v>
      </c>
      <c r="BO355" s="87" t="str">
        <f>_xlfn.XLOOKUP(AS355,'Cleansing - Toothpaste Brand'!A:A,'Cleansing - Toothpaste Brand'!B:B,)</f>
        <v>Colgate</v>
      </c>
      <c r="BP355" s="87"/>
      <c r="BQ35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55" s="86" t="str">
        <f>_xlfn.XLOOKUP(AP355,'Cleansing - Response'!E:E,'Cleansing - Response'!F:F,)</f>
        <v>2 days and more</v>
      </c>
      <c r="BS355" s="86">
        <f>IF(Form_Responses1811121314[[#This Row],[Answer - B1]]="2 days and more",1,0)</f>
        <v>1</v>
      </c>
      <c r="BT355" s="86" t="str">
        <f>_xlfn.XLOOKUP(AQ355,'Cleansing - Response'!E:E,'Cleansing - Response'!F:F,)</f>
        <v>2 days and more</v>
      </c>
      <c r="BU355" s="86">
        <f>IF(Form_Responses1811121314[[#This Row],[Answer - B2]]="2 days and more",1,0)</f>
        <v>1</v>
      </c>
      <c r="BV355" s="86" t="str">
        <f t="shared" si="17"/>
        <v>Ya / Yes</v>
      </c>
      <c r="BW355" s="86">
        <f>IF(Form_Responses1811121314[[#This Row],[Answer - B3]]="Ya / Yes",1,0)</f>
        <v>1</v>
      </c>
      <c r="BX355" s="86" t="str">
        <f>_xlfn.XLOOKUP(AT355,'Cleansing - Response'!E:E,'Cleansing - Response'!F:F,)</f>
        <v>Rarely / Sometimes</v>
      </c>
      <c r="BY355" s="86">
        <f>IF(Form_Responses1811121314[[#This Row],[Answer - B4]]="Always",1,0)</f>
        <v>0</v>
      </c>
      <c r="BZ355" s="86" t="str">
        <f>_xlfn.XLOOKUP(AU355,'Cleansing - Response'!H:H,'Cleansing - Response'!I:I,)</f>
        <v>Not using dental floss</v>
      </c>
      <c r="CA355" s="86">
        <f>IF(Form_Responses1811121314[[#This Row],[Answer - B5]]="Sometimes / When in need",2,IF(Form_Responses1811121314[[#This Row],[Answer - B5]]="Using dental floss at least once",1,0))</f>
        <v>0</v>
      </c>
      <c r="CB355" s="86" t="str">
        <f>_xlfn.XLOOKUP(AV355,'Cleansing - Response'!K:K,'Cleansing - Response'!L:L,)</f>
        <v>Up to 1 time a day</v>
      </c>
      <c r="CC355" s="86">
        <f>IF(Form_Responses1811121314[[#This Row],[Answer - B6]]="More than 1 time a day",1,0)</f>
        <v>0</v>
      </c>
      <c r="CD355" s="86" t="str">
        <f>_xlfn.XLOOKUP(AW355,'Cleansing - Response'!$N:$N,'Cleansing - Response'!$O:$O,)</f>
        <v>Yes / Sometimes</v>
      </c>
      <c r="CE355" s="86">
        <f>IF(Form_Responses1811121314[[#This Row],[Answer - B7-1]]="Yes / Sometimes",1,0)</f>
        <v>1</v>
      </c>
      <c r="CF355" s="86" t="str">
        <f>_xlfn.XLOOKUP(AX355,'Cleansing - Response'!$N:$N,'Cleansing - Response'!$O:$O,)</f>
        <v>Yes / Sometimes</v>
      </c>
      <c r="CG355" s="86">
        <f>IF(Form_Responses1811121314[[#This Row],[Answer - B7-2]]="Yes / Sometimes",1,0)</f>
        <v>1</v>
      </c>
      <c r="CH355" s="86" t="str">
        <f>_xlfn.XLOOKUP(AY355,'Cleansing - Response'!$N:$N,'Cleansing - Response'!$O:$O,)</f>
        <v>No</v>
      </c>
      <c r="CI355" s="86">
        <f>IF(Form_Responses1811121314[[#This Row],[Answer - B7-3]]="Yes / Sometimes",1,0)</f>
        <v>0</v>
      </c>
      <c r="CJ355" s="86" t="str">
        <f>_xlfn.XLOOKUP(AZ355,'Cleansing - Response'!$N:$N,'Cleansing - Response'!$O:$O,)</f>
        <v>Yes / Sometimes</v>
      </c>
      <c r="CK355" s="86">
        <f>IF(Form_Responses1811121314[[#This Row],[Answer - B7-4]]="Yes / Sometimes",1,0)</f>
        <v>1</v>
      </c>
      <c r="CL355" s="86" t="str">
        <f>_xlfn.XLOOKUP(BA355,'Cleansing - Response'!$N:$N,'Cleansing - Response'!$O:$O,)</f>
        <v>No</v>
      </c>
      <c r="CM355" s="86">
        <f>IF(Form_Responses1811121314[[#This Row],[Answer - B7-5]]="Yes / Sometimes",1,0)</f>
        <v>0</v>
      </c>
      <c r="CN355" s="86" t="str">
        <f>_xlfn.XLOOKUP(BB355,'Cleansing - Response'!$N:$N,'Cleansing - Response'!$O:$O,)</f>
        <v>No</v>
      </c>
      <c r="CO355" s="86">
        <f>IF(Form_Responses1811121314[[#This Row],[Answer - B7-6]]="Yes / Sometimes",1,0)</f>
        <v>0</v>
      </c>
      <c r="CP355" s="87" t="str">
        <f>IF(COUNTIF(Form_Responses1811121314[[#This Row],[Answer - B7-1]:[Answer - B7-6]], "Yes / Sometimes") &gt; 4, "More than 4 times","Up to 4 times")</f>
        <v>Up to 4 times</v>
      </c>
      <c r="CQ355" s="152">
        <f>IF(Form_Responses1811121314[[#This Row],[Answer - B7 (Overall)]]="More than 4 times",1,0)</f>
        <v>0</v>
      </c>
    </row>
    <row r="356" spans="1:95" ht="13.2" hidden="1" x14ac:dyDescent="0.25">
      <c r="A356" s="82">
        <v>45574.434827164354</v>
      </c>
      <c r="B356" s="83" t="s">
        <v>976</v>
      </c>
      <c r="C356" s="84" t="s">
        <v>977</v>
      </c>
      <c r="D356" s="83">
        <v>26.79</v>
      </c>
      <c r="E356" s="83">
        <v>0.92</v>
      </c>
      <c r="F356" s="83" t="s">
        <v>423</v>
      </c>
      <c r="G356" s="83" t="s">
        <v>539</v>
      </c>
      <c r="H356" s="83" t="s">
        <v>887</v>
      </c>
      <c r="I356" s="83" t="s">
        <v>63</v>
      </c>
      <c r="J356" s="83" t="s">
        <v>64</v>
      </c>
      <c r="K356" s="83" t="s">
        <v>64</v>
      </c>
      <c r="L356" s="83" t="s">
        <v>64</v>
      </c>
      <c r="M356" s="83" t="s">
        <v>78</v>
      </c>
      <c r="N356" s="83" t="s">
        <v>64</v>
      </c>
      <c r="O356" s="83" t="s">
        <v>64</v>
      </c>
      <c r="P356" s="83" t="s">
        <v>64</v>
      </c>
      <c r="Q356" s="83" t="s">
        <v>64</v>
      </c>
      <c r="R356" s="83" t="s">
        <v>64</v>
      </c>
      <c r="S356" s="83" t="s">
        <v>78</v>
      </c>
      <c r="T356" s="83" t="s">
        <v>64</v>
      </c>
      <c r="U356" s="83" t="s">
        <v>64</v>
      </c>
      <c r="V356" s="83" t="s">
        <v>64</v>
      </c>
      <c r="W356" s="83" t="s">
        <v>64</v>
      </c>
      <c r="X356" s="83" t="s">
        <v>78</v>
      </c>
      <c r="Y356" s="83" t="s">
        <v>64</v>
      </c>
      <c r="Z356" s="83" t="s">
        <v>65</v>
      </c>
      <c r="AA356" s="83" t="s">
        <v>65</v>
      </c>
      <c r="AB356" s="83" t="s">
        <v>66</v>
      </c>
      <c r="AC356" s="83" t="s">
        <v>65</v>
      </c>
      <c r="AD356" s="83" t="s">
        <v>65</v>
      </c>
      <c r="AE356" s="83" t="s">
        <v>66</v>
      </c>
      <c r="AF356" s="83" t="s">
        <v>66</v>
      </c>
      <c r="AG356" s="83" t="s">
        <v>65</v>
      </c>
      <c r="AH356" s="83" t="s">
        <v>65</v>
      </c>
      <c r="AI356" s="83" t="s">
        <v>101</v>
      </c>
      <c r="AJ356" s="83" t="s">
        <v>65</v>
      </c>
      <c r="AK356" s="83" t="s">
        <v>65</v>
      </c>
      <c r="AL356" s="83" t="s">
        <v>66</v>
      </c>
      <c r="AM356" s="83" t="s">
        <v>65</v>
      </c>
      <c r="AN356" s="83" t="s">
        <v>79</v>
      </c>
      <c r="AO356" s="83" t="s">
        <v>66</v>
      </c>
      <c r="AP356" s="83" t="s">
        <v>67</v>
      </c>
      <c r="AQ356" s="83" t="s">
        <v>67</v>
      </c>
      <c r="AR356" s="83" t="s">
        <v>86</v>
      </c>
      <c r="AS356" s="83" t="s">
        <v>978</v>
      </c>
      <c r="AT356" s="83" t="s">
        <v>87</v>
      </c>
      <c r="AU356" s="83" t="s">
        <v>93</v>
      </c>
      <c r="AV356" s="83" t="s">
        <v>71</v>
      </c>
      <c r="AW356" s="83" t="s">
        <v>72</v>
      </c>
      <c r="AX356" s="83" t="s">
        <v>72</v>
      </c>
      <c r="AY356" s="83" t="s">
        <v>73</v>
      </c>
      <c r="AZ356" s="83" t="s">
        <v>72</v>
      </c>
      <c r="BA356" s="83" t="s">
        <v>73</v>
      </c>
      <c r="BB356" s="83" t="s">
        <v>73</v>
      </c>
      <c r="BC356" s="83" t="s">
        <v>73</v>
      </c>
      <c r="BD356" s="83"/>
      <c r="BE356" s="83" t="s">
        <v>73</v>
      </c>
      <c r="BF356" s="83"/>
      <c r="BG356" s="87" t="s">
        <v>846</v>
      </c>
      <c r="BH356" s="86" t="s">
        <v>60</v>
      </c>
      <c r="BI356" s="76" t="s">
        <v>1414</v>
      </c>
      <c r="BJ356">
        <f t="shared" si="15"/>
        <v>14</v>
      </c>
      <c r="BK356" s="87">
        <f t="shared" si="16"/>
        <v>57</v>
      </c>
      <c r="BL356" s="87"/>
      <c r="BM356" s="86" t="str">
        <f>_xlfn.XLOOKUP(Form_Responses1811121314[[#This Row],[Sekolah School (Cleansed)]],'Quality Check'!$B$11:$B$14,'Quality Check'!$C$11:$C$14,)</f>
        <v>Urban</v>
      </c>
      <c r="BN356" s="86" t="str">
        <f>_xlfn.XLOOKUP(Form_Responses1811121314[[#This Row],[Sekolah School (Cleansed)]],'Quality Check'!$B$11:$B$14,'Quality Check'!$D$11:$D$14,)</f>
        <v>Controlled Group (CG)</v>
      </c>
      <c r="BO356" s="87" t="str">
        <f>_xlfn.XLOOKUP(AS356,'Cleansing - Toothpaste Brand'!A:A,'Cleansing - Toothpaste Brand'!B:B,)</f>
        <v>Oral B</v>
      </c>
      <c r="BP356" s="87"/>
      <c r="BQ35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56" s="86" t="str">
        <f>_xlfn.XLOOKUP(AP356,'Cleansing - Response'!E:E,'Cleansing - Response'!F:F,)</f>
        <v>2 days and more</v>
      </c>
      <c r="BS356" s="86">
        <f>IF(Form_Responses1811121314[[#This Row],[Answer - B1]]="2 days and more",1,0)</f>
        <v>1</v>
      </c>
      <c r="BT356" s="86" t="str">
        <f>_xlfn.XLOOKUP(AQ356,'Cleansing - Response'!E:E,'Cleansing - Response'!F:F,)</f>
        <v>2 days and more</v>
      </c>
      <c r="BU356" s="86">
        <f>IF(Form_Responses1811121314[[#This Row],[Answer - B2]]="2 days and more",1,0)</f>
        <v>1</v>
      </c>
      <c r="BV356" s="86" t="str">
        <f t="shared" si="17"/>
        <v>Ya / Yes</v>
      </c>
      <c r="BW356" s="86">
        <f>IF(Form_Responses1811121314[[#This Row],[Answer - B3]]="Ya / Yes",1,0)</f>
        <v>1</v>
      </c>
      <c r="BX356" s="86" t="str">
        <f>_xlfn.XLOOKUP(AT356,'Cleansing - Response'!E:E,'Cleansing - Response'!F:F,)</f>
        <v>Always</v>
      </c>
      <c r="BY356" s="86">
        <f>IF(Form_Responses1811121314[[#This Row],[Answer - B4]]="Always",1,0)</f>
        <v>1</v>
      </c>
      <c r="BZ356" s="86" t="str">
        <f>_xlfn.XLOOKUP(AU356,'Cleansing - Response'!H:H,'Cleansing - Response'!I:I,)</f>
        <v>Not using dental floss</v>
      </c>
      <c r="CA356" s="86">
        <f>IF(Form_Responses1811121314[[#This Row],[Answer - B5]]="Sometimes / When in need",2,IF(Form_Responses1811121314[[#This Row],[Answer - B5]]="Using dental floss at least once",1,0))</f>
        <v>0</v>
      </c>
      <c r="CB356" s="86" t="str">
        <f>_xlfn.XLOOKUP(AV356,'Cleansing - Response'!K:K,'Cleansing - Response'!L:L,)</f>
        <v>Up to 1 time a day</v>
      </c>
      <c r="CC356" s="86">
        <f>IF(Form_Responses1811121314[[#This Row],[Answer - B6]]="More than 1 time a day",1,0)</f>
        <v>0</v>
      </c>
      <c r="CD356" s="86" t="str">
        <f>_xlfn.XLOOKUP(AW356,'Cleansing - Response'!$N:$N,'Cleansing - Response'!$O:$O,)</f>
        <v>Yes / Sometimes</v>
      </c>
      <c r="CE356" s="86">
        <f>IF(Form_Responses1811121314[[#This Row],[Answer - B7-1]]="Yes / Sometimes",1,0)</f>
        <v>1</v>
      </c>
      <c r="CF356" s="86" t="str">
        <f>_xlfn.XLOOKUP(AX356,'Cleansing - Response'!$N:$N,'Cleansing - Response'!$O:$O,)</f>
        <v>Yes / Sometimes</v>
      </c>
      <c r="CG356" s="86">
        <f>IF(Form_Responses1811121314[[#This Row],[Answer - B7-2]]="Yes / Sometimes",1,0)</f>
        <v>1</v>
      </c>
      <c r="CH356" s="86" t="str">
        <f>_xlfn.XLOOKUP(AY356,'Cleansing - Response'!$N:$N,'Cleansing - Response'!$O:$O,)</f>
        <v>No</v>
      </c>
      <c r="CI356" s="86">
        <f>IF(Form_Responses1811121314[[#This Row],[Answer - B7-3]]="Yes / Sometimes",1,0)</f>
        <v>0</v>
      </c>
      <c r="CJ356" s="86" t="str">
        <f>_xlfn.XLOOKUP(AZ356,'Cleansing - Response'!$N:$N,'Cleansing - Response'!$O:$O,)</f>
        <v>Yes / Sometimes</v>
      </c>
      <c r="CK356" s="86">
        <f>IF(Form_Responses1811121314[[#This Row],[Answer - B7-4]]="Yes / Sometimes",1,0)</f>
        <v>1</v>
      </c>
      <c r="CL356" s="86" t="str">
        <f>_xlfn.XLOOKUP(BA356,'Cleansing - Response'!$N:$N,'Cleansing - Response'!$O:$O,)</f>
        <v>No</v>
      </c>
      <c r="CM356" s="86">
        <f>IF(Form_Responses1811121314[[#This Row],[Answer - B7-5]]="Yes / Sometimes",1,0)</f>
        <v>0</v>
      </c>
      <c r="CN356" s="86" t="str">
        <f>_xlfn.XLOOKUP(BB356,'Cleansing - Response'!$N:$N,'Cleansing - Response'!$O:$O,)</f>
        <v>No</v>
      </c>
      <c r="CO356" s="86">
        <f>IF(Form_Responses1811121314[[#This Row],[Answer - B7-6]]="Yes / Sometimes",1,0)</f>
        <v>0</v>
      </c>
      <c r="CP356" s="87" t="str">
        <f>IF(COUNTIF(Form_Responses1811121314[[#This Row],[Answer - B7-1]:[Answer - B7-6]], "Yes / Sometimes") &gt; 4, "More than 4 times","Up to 4 times")</f>
        <v>Up to 4 times</v>
      </c>
      <c r="CQ356" s="152">
        <f>IF(Form_Responses1811121314[[#This Row],[Answer - B7 (Overall)]]="More than 4 times",1,0)</f>
        <v>0</v>
      </c>
    </row>
    <row r="357" spans="1:95" ht="13.2" hidden="1" x14ac:dyDescent="0.25">
      <c r="A357" s="82">
        <v>45574.435602789352</v>
      </c>
      <c r="B357" s="83" t="s">
        <v>979</v>
      </c>
      <c r="C357" s="84" t="s">
        <v>980</v>
      </c>
      <c r="D357" s="83">
        <v>100</v>
      </c>
      <c r="E357" s="83">
        <v>0.25</v>
      </c>
      <c r="F357" s="83" t="s">
        <v>423</v>
      </c>
      <c r="G357" s="83" t="s">
        <v>981</v>
      </c>
      <c r="H357" s="83" t="s">
        <v>846</v>
      </c>
      <c r="I357" s="83" t="s">
        <v>63</v>
      </c>
      <c r="J357" s="83" t="s">
        <v>64</v>
      </c>
      <c r="K357" s="83" t="s">
        <v>78</v>
      </c>
      <c r="L357" s="83" t="s">
        <v>64</v>
      </c>
      <c r="M357" s="83" t="s">
        <v>84</v>
      </c>
      <c r="N357" s="83" t="s">
        <v>84</v>
      </c>
      <c r="O357" s="83" t="s">
        <v>64</v>
      </c>
      <c r="P357" s="83" t="s">
        <v>64</v>
      </c>
      <c r="Q357" s="83" t="s">
        <v>64</v>
      </c>
      <c r="R357" s="83" t="s">
        <v>64</v>
      </c>
      <c r="S357" s="83" t="s">
        <v>78</v>
      </c>
      <c r="T357" s="83" t="s">
        <v>64</v>
      </c>
      <c r="U357" s="83" t="s">
        <v>64</v>
      </c>
      <c r="V357" s="83" t="s">
        <v>64</v>
      </c>
      <c r="W357" s="83" t="s">
        <v>84</v>
      </c>
      <c r="X357" s="83" t="s">
        <v>64</v>
      </c>
      <c r="Y357" s="83" t="s">
        <v>78</v>
      </c>
      <c r="Z357" s="83" t="s">
        <v>66</v>
      </c>
      <c r="AA357" s="83" t="s">
        <v>66</v>
      </c>
      <c r="AB357" s="83" t="s">
        <v>66</v>
      </c>
      <c r="AC357" s="83" t="s">
        <v>66</v>
      </c>
      <c r="AD357" s="83" t="s">
        <v>66</v>
      </c>
      <c r="AE357" s="83" t="s">
        <v>66</v>
      </c>
      <c r="AF357" s="83" t="s">
        <v>79</v>
      </c>
      <c r="AG357" s="83" t="s">
        <v>66</v>
      </c>
      <c r="AH357" s="83" t="s">
        <v>66</v>
      </c>
      <c r="AI357" s="83" t="s">
        <v>66</v>
      </c>
      <c r="AJ357" s="83" t="s">
        <v>66</v>
      </c>
      <c r="AK357" s="83" t="s">
        <v>66</v>
      </c>
      <c r="AL357" s="83" t="s">
        <v>66</v>
      </c>
      <c r="AM357" s="83" t="s">
        <v>66</v>
      </c>
      <c r="AN357" s="83" t="s">
        <v>79</v>
      </c>
      <c r="AO357" s="83" t="s">
        <v>79</v>
      </c>
      <c r="AP357" s="83" t="s">
        <v>67</v>
      </c>
      <c r="AQ357" s="83" t="s">
        <v>80</v>
      </c>
      <c r="AR357" s="83" t="s">
        <v>63</v>
      </c>
      <c r="AS357" s="83" t="s">
        <v>115</v>
      </c>
      <c r="AT357" s="83" t="s">
        <v>169</v>
      </c>
      <c r="AU357" s="83" t="s">
        <v>93</v>
      </c>
      <c r="AV357" s="83" t="s">
        <v>71</v>
      </c>
      <c r="AW357" s="83" t="s">
        <v>72</v>
      </c>
      <c r="AX357" s="83" t="s">
        <v>73</v>
      </c>
      <c r="AY357" s="83" t="s">
        <v>72</v>
      </c>
      <c r="AZ357" s="83" t="s">
        <v>72</v>
      </c>
      <c r="BA357" s="83" t="s">
        <v>73</v>
      </c>
      <c r="BB357" s="83" t="s">
        <v>63</v>
      </c>
      <c r="BC357" s="83" t="s">
        <v>73</v>
      </c>
      <c r="BD357" s="83" t="s">
        <v>982</v>
      </c>
      <c r="BE357" s="83" t="s">
        <v>73</v>
      </c>
      <c r="BF357" s="83"/>
      <c r="BG357" s="87" t="s">
        <v>846</v>
      </c>
      <c r="BH357" s="86" t="s">
        <v>60</v>
      </c>
      <c r="BI357" s="76" t="s">
        <v>1414</v>
      </c>
      <c r="BJ357">
        <f t="shared" si="15"/>
        <v>10</v>
      </c>
      <c r="BK357" s="87">
        <f t="shared" si="16"/>
        <v>44</v>
      </c>
      <c r="BL357" s="87"/>
      <c r="BM357" s="86" t="str">
        <f>_xlfn.XLOOKUP(Form_Responses1811121314[[#This Row],[Sekolah School (Cleansed)]],'Quality Check'!$B$11:$B$14,'Quality Check'!$C$11:$C$14,)</f>
        <v>Urban</v>
      </c>
      <c r="BN357" s="86" t="str">
        <f>_xlfn.XLOOKUP(Form_Responses1811121314[[#This Row],[Sekolah School (Cleansed)]],'Quality Check'!$B$11:$B$14,'Quality Check'!$D$11:$D$14,)</f>
        <v>Controlled Group (CG)</v>
      </c>
      <c r="BO357" s="87" t="str">
        <f>_xlfn.XLOOKUP(AS357,'Cleansing - Toothpaste Brand'!A:A,'Cleansing - Toothpaste Brand'!B:B,)</f>
        <v>Darlie</v>
      </c>
      <c r="BP357" s="87"/>
      <c r="BQ35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57" s="86" t="str">
        <f>_xlfn.XLOOKUP(AP357,'Cleansing - Response'!E:E,'Cleansing - Response'!F:F,)</f>
        <v>2 days and more</v>
      </c>
      <c r="BS357" s="86">
        <f>IF(Form_Responses1811121314[[#This Row],[Answer - B1]]="2 days and more",1,0)</f>
        <v>1</v>
      </c>
      <c r="BT357" s="86" t="str">
        <f>_xlfn.XLOOKUP(AQ357,'Cleansing - Response'!E:E,'Cleansing - Response'!F:F,)</f>
        <v>Less than 2 days</v>
      </c>
      <c r="BU357" s="86">
        <f>IF(Form_Responses1811121314[[#This Row],[Answer - B2]]="2 days and more",1,0)</f>
        <v>0</v>
      </c>
      <c r="BV357" s="86" t="str">
        <f t="shared" si="17"/>
        <v>Ya / Yes</v>
      </c>
      <c r="BW357" s="86">
        <f>IF(Form_Responses1811121314[[#This Row],[Answer - B3]]="Ya / Yes",1,0)</f>
        <v>1</v>
      </c>
      <c r="BX357" s="86" t="str">
        <f>_xlfn.XLOOKUP(AT357,'Cleansing - Response'!E:E,'Cleansing - Response'!F:F,)</f>
        <v>Rarely / Sometimes</v>
      </c>
      <c r="BY357" s="86">
        <f>IF(Form_Responses1811121314[[#This Row],[Answer - B4]]="Always",1,0)</f>
        <v>0</v>
      </c>
      <c r="BZ357" s="86" t="str">
        <f>_xlfn.XLOOKUP(AU357,'Cleansing - Response'!H:H,'Cleansing - Response'!I:I,)</f>
        <v>Not using dental floss</v>
      </c>
      <c r="CA357" s="86">
        <f>IF(Form_Responses1811121314[[#This Row],[Answer - B5]]="Sometimes / When in need",2,IF(Form_Responses1811121314[[#This Row],[Answer - B5]]="Using dental floss at least once",1,0))</f>
        <v>0</v>
      </c>
      <c r="CB357" s="86" t="str">
        <f>_xlfn.XLOOKUP(AV357,'Cleansing - Response'!K:K,'Cleansing - Response'!L:L,)</f>
        <v>Up to 1 time a day</v>
      </c>
      <c r="CC357" s="86">
        <f>IF(Form_Responses1811121314[[#This Row],[Answer - B6]]="More than 1 time a day",1,0)</f>
        <v>0</v>
      </c>
      <c r="CD357" s="86" t="str">
        <f>_xlfn.XLOOKUP(AW357,'Cleansing - Response'!$N:$N,'Cleansing - Response'!$O:$O,)</f>
        <v>Yes / Sometimes</v>
      </c>
      <c r="CE357" s="86">
        <f>IF(Form_Responses1811121314[[#This Row],[Answer - B7-1]]="Yes / Sometimes",1,0)</f>
        <v>1</v>
      </c>
      <c r="CF357" s="86" t="str">
        <f>_xlfn.XLOOKUP(AX357,'Cleansing - Response'!$N:$N,'Cleansing - Response'!$O:$O,)</f>
        <v>No</v>
      </c>
      <c r="CG357" s="86">
        <f>IF(Form_Responses1811121314[[#This Row],[Answer - B7-2]]="Yes / Sometimes",1,0)</f>
        <v>0</v>
      </c>
      <c r="CH357" s="86" t="str">
        <f>_xlfn.XLOOKUP(AY357,'Cleansing - Response'!$N:$N,'Cleansing - Response'!$O:$O,)</f>
        <v>Yes / Sometimes</v>
      </c>
      <c r="CI357" s="86">
        <f>IF(Form_Responses1811121314[[#This Row],[Answer - B7-3]]="Yes / Sometimes",1,0)</f>
        <v>1</v>
      </c>
      <c r="CJ357" s="86" t="str">
        <f>_xlfn.XLOOKUP(AZ357,'Cleansing - Response'!$N:$N,'Cleansing - Response'!$O:$O,)</f>
        <v>Yes / Sometimes</v>
      </c>
      <c r="CK357" s="86">
        <f>IF(Form_Responses1811121314[[#This Row],[Answer - B7-4]]="Yes / Sometimes",1,0)</f>
        <v>1</v>
      </c>
      <c r="CL357" s="86" t="str">
        <f>_xlfn.XLOOKUP(BA357,'Cleansing - Response'!$N:$N,'Cleansing - Response'!$O:$O,)</f>
        <v>No</v>
      </c>
      <c r="CM357" s="86">
        <f>IF(Form_Responses1811121314[[#This Row],[Answer - B7-5]]="Yes / Sometimes",1,0)</f>
        <v>0</v>
      </c>
      <c r="CN357" s="86" t="str">
        <f>_xlfn.XLOOKUP(BB357,'Cleansing - Response'!$N:$N,'Cleansing - Response'!$O:$O,)</f>
        <v>Yes / Sometimes</v>
      </c>
      <c r="CO357" s="86">
        <f>IF(Form_Responses1811121314[[#This Row],[Answer - B7-6]]="Yes / Sometimes",1,0)</f>
        <v>1</v>
      </c>
      <c r="CP357" s="87" t="str">
        <f>IF(COUNTIF(Form_Responses1811121314[[#This Row],[Answer - B7-1]:[Answer - B7-6]], "Yes / Sometimes") &gt; 4, "More than 4 times","Up to 4 times")</f>
        <v>Up to 4 times</v>
      </c>
      <c r="CQ357" s="152">
        <f>IF(Form_Responses1811121314[[#This Row],[Answer - B7 (Overall)]]="More than 4 times",1,0)</f>
        <v>0</v>
      </c>
    </row>
    <row r="358" spans="1:95" ht="13.2" hidden="1" x14ac:dyDescent="0.25">
      <c r="A358" s="82">
        <v>45574.436787789353</v>
      </c>
      <c r="B358" s="83" t="s">
        <v>983</v>
      </c>
      <c r="C358" s="84" t="s">
        <v>984</v>
      </c>
      <c r="D358" s="83">
        <v>13.4</v>
      </c>
      <c r="E358" s="83">
        <v>0.13</v>
      </c>
      <c r="F358" s="83" t="s">
        <v>423</v>
      </c>
      <c r="G358" s="83" t="s">
        <v>76</v>
      </c>
      <c r="H358" s="83" t="s">
        <v>887</v>
      </c>
      <c r="I358" s="83" t="s">
        <v>63</v>
      </c>
      <c r="J358" s="83" t="s">
        <v>64</v>
      </c>
      <c r="K358" s="83" t="s">
        <v>64</v>
      </c>
      <c r="L358" s="83" t="s">
        <v>64</v>
      </c>
      <c r="M358" s="83" t="s">
        <v>78</v>
      </c>
      <c r="N358" s="83" t="s">
        <v>64</v>
      </c>
      <c r="O358" s="83" t="s">
        <v>64</v>
      </c>
      <c r="P358" s="83" t="s">
        <v>84</v>
      </c>
      <c r="Q358" s="83" t="s">
        <v>84</v>
      </c>
      <c r="R358" s="83" t="s">
        <v>64</v>
      </c>
      <c r="S358" s="83" t="s">
        <v>64</v>
      </c>
      <c r="T358" s="83" t="s">
        <v>64</v>
      </c>
      <c r="U358" s="83" t="s">
        <v>84</v>
      </c>
      <c r="V358" s="83" t="s">
        <v>64</v>
      </c>
      <c r="W358" s="83" t="s">
        <v>64</v>
      </c>
      <c r="X358" s="83" t="s">
        <v>64</v>
      </c>
      <c r="Y358" s="83" t="s">
        <v>64</v>
      </c>
      <c r="Z358" s="83" t="s">
        <v>65</v>
      </c>
      <c r="AA358" s="83" t="s">
        <v>65</v>
      </c>
      <c r="AB358" s="83" t="s">
        <v>66</v>
      </c>
      <c r="AC358" s="83" t="s">
        <v>66</v>
      </c>
      <c r="AD358" s="83" t="s">
        <v>65</v>
      </c>
      <c r="AE358" s="83" t="s">
        <v>65</v>
      </c>
      <c r="AF358" s="83" t="s">
        <v>66</v>
      </c>
      <c r="AG358" s="83" t="s">
        <v>65</v>
      </c>
      <c r="AH358" s="83" t="s">
        <v>66</v>
      </c>
      <c r="AI358" s="83" t="s">
        <v>79</v>
      </c>
      <c r="AJ358" s="83" t="s">
        <v>65</v>
      </c>
      <c r="AK358" s="83" t="s">
        <v>65</v>
      </c>
      <c r="AL358" s="83" t="s">
        <v>65</v>
      </c>
      <c r="AM358" s="83" t="s">
        <v>66</v>
      </c>
      <c r="AN358" s="83" t="s">
        <v>65</v>
      </c>
      <c r="AO358" s="83" t="s">
        <v>66</v>
      </c>
      <c r="AP358" s="83" t="s">
        <v>67</v>
      </c>
      <c r="AQ358" s="83" t="s">
        <v>67</v>
      </c>
      <c r="AR358" s="83" t="s">
        <v>63</v>
      </c>
      <c r="AS358" s="83" t="s">
        <v>947</v>
      </c>
      <c r="AT358" s="83" t="s">
        <v>169</v>
      </c>
      <c r="AU358" s="83" t="s">
        <v>70</v>
      </c>
      <c r="AV358" s="83" t="s">
        <v>71</v>
      </c>
      <c r="AW358" s="83" t="s">
        <v>73</v>
      </c>
      <c r="AX358" s="83" t="s">
        <v>63</v>
      </c>
      <c r="AY358" s="83" t="s">
        <v>72</v>
      </c>
      <c r="AZ358" s="83" t="s">
        <v>72</v>
      </c>
      <c r="BA358" s="83" t="s">
        <v>72</v>
      </c>
      <c r="BB358" s="83" t="s">
        <v>63</v>
      </c>
      <c r="BC358" s="83" t="s">
        <v>73</v>
      </c>
      <c r="BD358" s="83"/>
      <c r="BE358" s="83" t="s">
        <v>73</v>
      </c>
      <c r="BF358" s="83"/>
      <c r="BG358" s="87" t="s">
        <v>846</v>
      </c>
      <c r="BH358" s="86" t="s">
        <v>60</v>
      </c>
      <c r="BI358" s="76" t="s">
        <v>1414</v>
      </c>
      <c r="BJ358">
        <f t="shared" si="15"/>
        <v>13</v>
      </c>
      <c r="BK358" s="87">
        <f t="shared" si="16"/>
        <v>57</v>
      </c>
      <c r="BL358" s="87"/>
      <c r="BM358" s="86" t="str">
        <f>_xlfn.XLOOKUP(Form_Responses1811121314[[#This Row],[Sekolah School (Cleansed)]],'Quality Check'!$B$11:$B$14,'Quality Check'!$C$11:$C$14,)</f>
        <v>Urban</v>
      </c>
      <c r="BN358" s="86" t="str">
        <f>_xlfn.XLOOKUP(Form_Responses1811121314[[#This Row],[Sekolah School (Cleansed)]],'Quality Check'!$B$11:$B$14,'Quality Check'!$D$11:$D$14,)</f>
        <v>Controlled Group (CG)</v>
      </c>
      <c r="BO358" s="87" t="str">
        <f>_xlfn.XLOOKUP(AS358,'Cleansing - Toothpaste Brand'!A:A,'Cleansing - Toothpaste Brand'!B:B,)</f>
        <v>Amway</v>
      </c>
      <c r="BP358" s="87"/>
      <c r="BQ35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58" s="86" t="str">
        <f>_xlfn.XLOOKUP(AP358,'Cleansing - Response'!E:E,'Cleansing - Response'!F:F,)</f>
        <v>2 days and more</v>
      </c>
      <c r="BS358" s="86">
        <f>IF(Form_Responses1811121314[[#This Row],[Answer - B1]]="2 days and more",1,0)</f>
        <v>1</v>
      </c>
      <c r="BT358" s="86" t="str">
        <f>_xlfn.XLOOKUP(AQ358,'Cleansing - Response'!E:E,'Cleansing - Response'!F:F,)</f>
        <v>2 days and more</v>
      </c>
      <c r="BU358" s="86">
        <f>IF(Form_Responses1811121314[[#This Row],[Answer - B2]]="2 days and more",1,0)</f>
        <v>1</v>
      </c>
      <c r="BV358" s="86" t="str">
        <f t="shared" si="17"/>
        <v>Ya / Yes</v>
      </c>
      <c r="BW358" s="86">
        <f>IF(Form_Responses1811121314[[#This Row],[Answer - B3]]="Ya / Yes",1,0)</f>
        <v>1</v>
      </c>
      <c r="BX358" s="86" t="str">
        <f>_xlfn.XLOOKUP(AT358,'Cleansing - Response'!E:E,'Cleansing - Response'!F:F,)</f>
        <v>Rarely / Sometimes</v>
      </c>
      <c r="BY358" s="86">
        <f>IF(Form_Responses1811121314[[#This Row],[Answer - B4]]="Always",1,0)</f>
        <v>0</v>
      </c>
      <c r="BZ358" s="86" t="str">
        <f>_xlfn.XLOOKUP(AU358,'Cleansing - Response'!H:H,'Cleansing - Response'!I:I,)</f>
        <v>Sometimes / When in need</v>
      </c>
      <c r="CA358" s="86">
        <f>IF(Form_Responses1811121314[[#This Row],[Answer - B5]]="Sometimes / When in need",2,IF(Form_Responses1811121314[[#This Row],[Answer - B5]]="Using dental floss at least once",1,0))</f>
        <v>2</v>
      </c>
      <c r="CB358" s="86" t="str">
        <f>_xlfn.XLOOKUP(AV358,'Cleansing - Response'!K:K,'Cleansing - Response'!L:L,)</f>
        <v>Up to 1 time a day</v>
      </c>
      <c r="CC358" s="86">
        <f>IF(Form_Responses1811121314[[#This Row],[Answer - B6]]="More than 1 time a day",1,0)</f>
        <v>0</v>
      </c>
      <c r="CD358" s="86" t="str">
        <f>_xlfn.XLOOKUP(AW358,'Cleansing - Response'!$N:$N,'Cleansing - Response'!$O:$O,)</f>
        <v>No</v>
      </c>
      <c r="CE358" s="86">
        <f>IF(Form_Responses1811121314[[#This Row],[Answer - B7-1]]="Yes / Sometimes",1,0)</f>
        <v>0</v>
      </c>
      <c r="CF358" s="86" t="str">
        <f>_xlfn.XLOOKUP(AX358,'Cleansing - Response'!$N:$N,'Cleansing - Response'!$O:$O,)</f>
        <v>Yes / Sometimes</v>
      </c>
      <c r="CG358" s="86">
        <f>IF(Form_Responses1811121314[[#This Row],[Answer - B7-2]]="Yes / Sometimes",1,0)</f>
        <v>1</v>
      </c>
      <c r="CH358" s="86" t="str">
        <f>_xlfn.XLOOKUP(AY358,'Cleansing - Response'!$N:$N,'Cleansing - Response'!$O:$O,)</f>
        <v>Yes / Sometimes</v>
      </c>
      <c r="CI358" s="86">
        <f>IF(Form_Responses1811121314[[#This Row],[Answer - B7-3]]="Yes / Sometimes",1,0)</f>
        <v>1</v>
      </c>
      <c r="CJ358" s="86" t="str">
        <f>_xlfn.XLOOKUP(AZ358,'Cleansing - Response'!$N:$N,'Cleansing - Response'!$O:$O,)</f>
        <v>Yes / Sometimes</v>
      </c>
      <c r="CK358" s="86">
        <f>IF(Form_Responses1811121314[[#This Row],[Answer - B7-4]]="Yes / Sometimes",1,0)</f>
        <v>1</v>
      </c>
      <c r="CL358" s="86" t="str">
        <f>_xlfn.XLOOKUP(BA358,'Cleansing - Response'!$N:$N,'Cleansing - Response'!$O:$O,)</f>
        <v>Yes / Sometimes</v>
      </c>
      <c r="CM358" s="86">
        <f>IF(Form_Responses1811121314[[#This Row],[Answer - B7-5]]="Yes / Sometimes",1,0)</f>
        <v>1</v>
      </c>
      <c r="CN358" s="86" t="str">
        <f>_xlfn.XLOOKUP(BB358,'Cleansing - Response'!$N:$N,'Cleansing - Response'!$O:$O,)</f>
        <v>Yes / Sometimes</v>
      </c>
      <c r="CO358" s="86">
        <f>IF(Form_Responses1811121314[[#This Row],[Answer - B7-6]]="Yes / Sometimes",1,0)</f>
        <v>1</v>
      </c>
      <c r="CP358" s="87" t="str">
        <f>IF(COUNTIF(Form_Responses1811121314[[#This Row],[Answer - B7-1]:[Answer - B7-6]], "Yes / Sometimes") &gt; 4, "More than 4 times","Up to 4 times")</f>
        <v>More than 4 times</v>
      </c>
      <c r="CQ358" s="152">
        <f>IF(Form_Responses1811121314[[#This Row],[Answer - B7 (Overall)]]="More than 4 times",1,0)</f>
        <v>1</v>
      </c>
    </row>
    <row r="359" spans="1:95" ht="13.2" hidden="1" x14ac:dyDescent="0.25">
      <c r="A359" s="82">
        <v>45574.437553425931</v>
      </c>
      <c r="B359" s="83" t="s">
        <v>985</v>
      </c>
      <c r="C359" s="84" t="s">
        <v>986</v>
      </c>
      <c r="D359" s="83">
        <v>79.459999999999994</v>
      </c>
      <c r="E359" s="83">
        <v>0.25</v>
      </c>
      <c r="F359" s="83" t="s">
        <v>423</v>
      </c>
      <c r="G359" s="83" t="s">
        <v>539</v>
      </c>
      <c r="H359" s="83" t="s">
        <v>849</v>
      </c>
      <c r="I359" s="83" t="s">
        <v>63</v>
      </c>
      <c r="J359" s="83" t="s">
        <v>145</v>
      </c>
      <c r="K359" s="83" t="s">
        <v>78</v>
      </c>
      <c r="L359" s="83" t="s">
        <v>64</v>
      </c>
      <c r="M359" s="83" t="s">
        <v>84</v>
      </c>
      <c r="N359" s="83" t="s">
        <v>64</v>
      </c>
      <c r="O359" s="83" t="s">
        <v>64</v>
      </c>
      <c r="P359" s="83" t="s">
        <v>78</v>
      </c>
      <c r="Q359" s="83" t="s">
        <v>64</v>
      </c>
      <c r="R359" s="83" t="s">
        <v>64</v>
      </c>
      <c r="S359" s="83" t="s">
        <v>78</v>
      </c>
      <c r="T359" s="83" t="s">
        <v>64</v>
      </c>
      <c r="U359" s="83" t="s">
        <v>78</v>
      </c>
      <c r="V359" s="83" t="s">
        <v>64</v>
      </c>
      <c r="W359" s="83" t="s">
        <v>78</v>
      </c>
      <c r="X359" s="83" t="s">
        <v>64</v>
      </c>
      <c r="Y359" s="83" t="s">
        <v>64</v>
      </c>
      <c r="Z359" s="83" t="s">
        <v>66</v>
      </c>
      <c r="AA359" s="83" t="s">
        <v>79</v>
      </c>
      <c r="AB359" s="83" t="s">
        <v>66</v>
      </c>
      <c r="AC359" s="83" t="s">
        <v>66</v>
      </c>
      <c r="AD359" s="83" t="s">
        <v>79</v>
      </c>
      <c r="AE359" s="83" t="s">
        <v>66</v>
      </c>
      <c r="AF359" s="83" t="s">
        <v>66</v>
      </c>
      <c r="AG359" s="83" t="s">
        <v>66</v>
      </c>
      <c r="AH359" s="83" t="s">
        <v>66</v>
      </c>
      <c r="AI359" s="83" t="s">
        <v>79</v>
      </c>
      <c r="AJ359" s="83" t="s">
        <v>66</v>
      </c>
      <c r="AK359" s="83" t="s">
        <v>66</v>
      </c>
      <c r="AL359" s="83" t="s">
        <v>66</v>
      </c>
      <c r="AM359" s="83" t="s">
        <v>66</v>
      </c>
      <c r="AN359" s="83" t="s">
        <v>66</v>
      </c>
      <c r="AO359" s="83" t="s">
        <v>66</v>
      </c>
      <c r="AP359" s="83" t="s">
        <v>67</v>
      </c>
      <c r="AQ359" s="83" t="s">
        <v>67</v>
      </c>
      <c r="AR359" s="83" t="s">
        <v>73</v>
      </c>
      <c r="AS359" s="83" t="s">
        <v>987</v>
      </c>
      <c r="AT359" s="83" t="s">
        <v>87</v>
      </c>
      <c r="AU359" s="83" t="s">
        <v>67</v>
      </c>
      <c r="AV359" s="83" t="s">
        <v>67</v>
      </c>
      <c r="AW359" s="83" t="s">
        <v>63</v>
      </c>
      <c r="AX359" s="83" t="s">
        <v>73</v>
      </c>
      <c r="AY359" s="83" t="s">
        <v>63</v>
      </c>
      <c r="AZ359" s="83" t="s">
        <v>73</v>
      </c>
      <c r="BA359" s="83" t="s">
        <v>63</v>
      </c>
      <c r="BB359" s="83" t="s">
        <v>73</v>
      </c>
      <c r="BC359" s="83" t="s">
        <v>73</v>
      </c>
      <c r="BD359" s="83" t="s">
        <v>197</v>
      </c>
      <c r="BE359" s="83" t="s">
        <v>73</v>
      </c>
      <c r="BF359" s="83" t="s">
        <v>122</v>
      </c>
      <c r="BG359" s="87" t="s">
        <v>846</v>
      </c>
      <c r="BH359" s="86" t="s">
        <v>60</v>
      </c>
      <c r="BI359" s="76" t="s">
        <v>1414</v>
      </c>
      <c r="BJ359">
        <f t="shared" si="15"/>
        <v>9</v>
      </c>
      <c r="BK359" s="87">
        <f t="shared" si="16"/>
        <v>46</v>
      </c>
      <c r="BL359" s="87"/>
      <c r="BM359" s="86" t="str">
        <f>_xlfn.XLOOKUP(Form_Responses1811121314[[#This Row],[Sekolah School (Cleansed)]],'Quality Check'!$B$11:$B$14,'Quality Check'!$C$11:$C$14,)</f>
        <v>Urban</v>
      </c>
      <c r="BN359" s="86" t="str">
        <f>_xlfn.XLOOKUP(Form_Responses1811121314[[#This Row],[Sekolah School (Cleansed)]],'Quality Check'!$B$11:$B$14,'Quality Check'!$D$11:$D$14,)</f>
        <v>Controlled Group (CG)</v>
      </c>
      <c r="BO359" s="87" t="str">
        <f>_xlfn.XLOOKUP(AS359,'Cleansing - Toothpaste Brand'!A:A,'Cleansing - Toothpaste Brand'!B:B,)</f>
        <v>Sensodyne</v>
      </c>
      <c r="BP359" s="87"/>
      <c r="BQ35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59" s="86" t="str">
        <f>_xlfn.XLOOKUP(AP359,'Cleansing - Response'!E:E,'Cleansing - Response'!F:F,)</f>
        <v>2 days and more</v>
      </c>
      <c r="BS359" s="86">
        <f>IF(Form_Responses1811121314[[#This Row],[Answer - B1]]="2 days and more",1,0)</f>
        <v>1</v>
      </c>
      <c r="BT359" s="86" t="str">
        <f>_xlfn.XLOOKUP(AQ359,'Cleansing - Response'!E:E,'Cleansing - Response'!F:F,)</f>
        <v>2 days and more</v>
      </c>
      <c r="BU359" s="86">
        <f>IF(Form_Responses1811121314[[#This Row],[Answer - B2]]="2 days and more",1,0)</f>
        <v>1</v>
      </c>
      <c r="BV359" s="86" t="str">
        <f t="shared" si="17"/>
        <v>Tidak / No</v>
      </c>
      <c r="BW359" s="86">
        <f>IF(Form_Responses1811121314[[#This Row],[Answer - B3]]="Ya / Yes",1,0)</f>
        <v>0</v>
      </c>
      <c r="BX359" s="86" t="str">
        <f>_xlfn.XLOOKUP(AT359,'Cleansing - Response'!E:E,'Cleansing - Response'!F:F,)</f>
        <v>Always</v>
      </c>
      <c r="BY359" s="86">
        <f>IF(Form_Responses1811121314[[#This Row],[Answer - B4]]="Always",1,0)</f>
        <v>1</v>
      </c>
      <c r="BZ359" s="86" t="str">
        <f>_xlfn.XLOOKUP(AU359,'Cleansing - Response'!H:H,'Cleansing - Response'!I:I,)</f>
        <v>Using dental floss at least once</v>
      </c>
      <c r="CA359" s="86">
        <f>IF(Form_Responses1811121314[[#This Row],[Answer - B5]]="Sometimes / When in need",2,IF(Form_Responses1811121314[[#This Row],[Answer - B5]]="Using dental floss at least once",1,0))</f>
        <v>1</v>
      </c>
      <c r="CB359" s="86" t="str">
        <f>_xlfn.XLOOKUP(AV359,'Cleansing - Response'!K:K,'Cleansing - Response'!L:L,)</f>
        <v>More than 1 time a day</v>
      </c>
      <c r="CC359" s="86">
        <f>IF(Form_Responses1811121314[[#This Row],[Answer - B6]]="More than 1 time a day",1,0)</f>
        <v>1</v>
      </c>
      <c r="CD359" s="86" t="str">
        <f>_xlfn.XLOOKUP(AW359,'Cleansing - Response'!$N:$N,'Cleansing - Response'!$O:$O,)</f>
        <v>Yes / Sometimes</v>
      </c>
      <c r="CE359" s="86">
        <f>IF(Form_Responses1811121314[[#This Row],[Answer - B7-1]]="Yes / Sometimes",1,0)</f>
        <v>1</v>
      </c>
      <c r="CF359" s="86" t="str">
        <f>_xlfn.XLOOKUP(AX359,'Cleansing - Response'!$N:$N,'Cleansing - Response'!$O:$O,)</f>
        <v>No</v>
      </c>
      <c r="CG359" s="86">
        <f>IF(Form_Responses1811121314[[#This Row],[Answer - B7-2]]="Yes / Sometimes",1,0)</f>
        <v>0</v>
      </c>
      <c r="CH359" s="86" t="str">
        <f>_xlfn.XLOOKUP(AY359,'Cleansing - Response'!$N:$N,'Cleansing - Response'!$O:$O,)</f>
        <v>Yes / Sometimes</v>
      </c>
      <c r="CI359" s="86">
        <f>IF(Form_Responses1811121314[[#This Row],[Answer - B7-3]]="Yes / Sometimes",1,0)</f>
        <v>1</v>
      </c>
      <c r="CJ359" s="86" t="str">
        <f>_xlfn.XLOOKUP(AZ359,'Cleansing - Response'!$N:$N,'Cleansing - Response'!$O:$O,)</f>
        <v>No</v>
      </c>
      <c r="CK359" s="86">
        <f>IF(Form_Responses1811121314[[#This Row],[Answer - B7-4]]="Yes / Sometimes",1,0)</f>
        <v>0</v>
      </c>
      <c r="CL359" s="86" t="str">
        <f>_xlfn.XLOOKUP(BA359,'Cleansing - Response'!$N:$N,'Cleansing - Response'!$O:$O,)</f>
        <v>Yes / Sometimes</v>
      </c>
      <c r="CM359" s="86">
        <f>IF(Form_Responses1811121314[[#This Row],[Answer - B7-5]]="Yes / Sometimes",1,0)</f>
        <v>1</v>
      </c>
      <c r="CN359" s="86" t="str">
        <f>_xlfn.XLOOKUP(BB359,'Cleansing - Response'!$N:$N,'Cleansing - Response'!$O:$O,)</f>
        <v>No</v>
      </c>
      <c r="CO359" s="86">
        <f>IF(Form_Responses1811121314[[#This Row],[Answer - B7-6]]="Yes / Sometimes",1,0)</f>
        <v>0</v>
      </c>
      <c r="CP359" s="87" t="str">
        <f>IF(COUNTIF(Form_Responses1811121314[[#This Row],[Answer - B7-1]:[Answer - B7-6]], "Yes / Sometimes") &gt; 4, "More than 4 times","Up to 4 times")</f>
        <v>Up to 4 times</v>
      </c>
      <c r="CQ359" s="152">
        <f>IF(Form_Responses1811121314[[#This Row],[Answer - B7 (Overall)]]="More than 4 times",1,0)</f>
        <v>0</v>
      </c>
    </row>
    <row r="360" spans="1:95" ht="13.2" hidden="1" x14ac:dyDescent="0.25">
      <c r="A360" s="82">
        <v>45574.439279120372</v>
      </c>
      <c r="B360" s="83" t="s">
        <v>988</v>
      </c>
      <c r="C360" s="84" t="s">
        <v>989</v>
      </c>
      <c r="D360" s="83">
        <v>50</v>
      </c>
      <c r="E360" s="83">
        <v>0.25</v>
      </c>
      <c r="F360" s="83" t="s">
        <v>423</v>
      </c>
      <c r="G360" s="83" t="s">
        <v>76</v>
      </c>
      <c r="H360" s="83" t="s">
        <v>849</v>
      </c>
      <c r="I360" s="83" t="s">
        <v>63</v>
      </c>
      <c r="J360" s="83" t="s">
        <v>64</v>
      </c>
      <c r="K360" s="83" t="s">
        <v>64</v>
      </c>
      <c r="L360" s="83" t="s">
        <v>64</v>
      </c>
      <c r="M360" s="83" t="s">
        <v>84</v>
      </c>
      <c r="N360" s="83" t="s">
        <v>64</v>
      </c>
      <c r="O360" s="83" t="s">
        <v>64</v>
      </c>
      <c r="P360" s="83" t="s">
        <v>84</v>
      </c>
      <c r="Q360" s="83" t="s">
        <v>84</v>
      </c>
      <c r="R360" s="83" t="s">
        <v>64</v>
      </c>
      <c r="S360" s="83" t="s">
        <v>84</v>
      </c>
      <c r="T360" s="83" t="s">
        <v>64</v>
      </c>
      <c r="U360" s="83" t="s">
        <v>64</v>
      </c>
      <c r="V360" s="83" t="s">
        <v>84</v>
      </c>
      <c r="W360" s="83" t="s">
        <v>64</v>
      </c>
      <c r="X360" s="83" t="s">
        <v>64</v>
      </c>
      <c r="Y360" s="83" t="s">
        <v>84</v>
      </c>
      <c r="Z360" s="83" t="s">
        <v>66</v>
      </c>
      <c r="AA360" s="83" t="s">
        <v>66</v>
      </c>
      <c r="AB360" s="83" t="s">
        <v>66</v>
      </c>
      <c r="AC360" s="83" t="s">
        <v>66</v>
      </c>
      <c r="AD360" s="83" t="s">
        <v>66</v>
      </c>
      <c r="AE360" s="83" t="s">
        <v>66</v>
      </c>
      <c r="AF360" s="83" t="s">
        <v>79</v>
      </c>
      <c r="AG360" s="83" t="s">
        <v>66</v>
      </c>
      <c r="AH360" s="83" t="s">
        <v>79</v>
      </c>
      <c r="AI360" s="83" t="s">
        <v>79</v>
      </c>
      <c r="AJ360" s="83" t="s">
        <v>66</v>
      </c>
      <c r="AK360" s="83" t="s">
        <v>66</v>
      </c>
      <c r="AL360" s="83" t="s">
        <v>66</v>
      </c>
      <c r="AM360" s="83" t="s">
        <v>66</v>
      </c>
      <c r="AN360" s="83" t="s">
        <v>79</v>
      </c>
      <c r="AO360" s="83" t="s">
        <v>66</v>
      </c>
      <c r="AP360" s="83" t="s">
        <v>67</v>
      </c>
      <c r="AQ360" s="83" t="s">
        <v>67</v>
      </c>
      <c r="AR360" s="83" t="s">
        <v>86</v>
      </c>
      <c r="AS360" s="83" t="s">
        <v>990</v>
      </c>
      <c r="AT360" s="83" t="s">
        <v>87</v>
      </c>
      <c r="AU360" s="83" t="s">
        <v>93</v>
      </c>
      <c r="AV360" s="83" t="s">
        <v>71</v>
      </c>
      <c r="AW360" s="83" t="s">
        <v>73</v>
      </c>
      <c r="AX360" s="83" t="s">
        <v>73</v>
      </c>
      <c r="AY360" s="83" t="s">
        <v>72</v>
      </c>
      <c r="AZ360" s="83" t="s">
        <v>73</v>
      </c>
      <c r="BA360" s="83" t="s">
        <v>63</v>
      </c>
      <c r="BB360" s="83" t="s">
        <v>73</v>
      </c>
      <c r="BC360" s="83" t="s">
        <v>73</v>
      </c>
      <c r="BD360" s="83"/>
      <c r="BE360" s="83" t="s">
        <v>73</v>
      </c>
      <c r="BF360" s="83"/>
      <c r="BG360" s="87" t="s">
        <v>846</v>
      </c>
      <c r="BH360" s="86" t="s">
        <v>60</v>
      </c>
      <c r="BI360" s="76" t="s">
        <v>1414</v>
      </c>
      <c r="BJ360">
        <f t="shared" si="15"/>
        <v>10</v>
      </c>
      <c r="BK360" s="87">
        <f t="shared" si="16"/>
        <v>45</v>
      </c>
      <c r="BL360" s="87"/>
      <c r="BM360" s="86" t="str">
        <f>_xlfn.XLOOKUP(Form_Responses1811121314[[#This Row],[Sekolah School (Cleansed)]],'Quality Check'!$B$11:$B$14,'Quality Check'!$C$11:$C$14,)</f>
        <v>Urban</v>
      </c>
      <c r="BN360" s="86" t="str">
        <f>_xlfn.XLOOKUP(Form_Responses1811121314[[#This Row],[Sekolah School (Cleansed)]],'Quality Check'!$B$11:$B$14,'Quality Check'!$D$11:$D$14,)</f>
        <v>Controlled Group (CG)</v>
      </c>
      <c r="BO360" s="87" t="str">
        <f>_xlfn.XLOOKUP(AS360,'Cleansing - Toothpaste Brand'!A:A,'Cleansing - Toothpaste Brand'!B:B,)</f>
        <v>Lotus</v>
      </c>
      <c r="BP360" s="87"/>
      <c r="BQ36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60" s="86" t="str">
        <f>_xlfn.XLOOKUP(AP360,'Cleansing - Response'!E:E,'Cleansing - Response'!F:F,)</f>
        <v>2 days and more</v>
      </c>
      <c r="BS360" s="86">
        <f>IF(Form_Responses1811121314[[#This Row],[Answer - B1]]="2 days and more",1,0)</f>
        <v>1</v>
      </c>
      <c r="BT360" s="86" t="str">
        <f>_xlfn.XLOOKUP(AQ360,'Cleansing - Response'!E:E,'Cleansing - Response'!F:F,)</f>
        <v>2 days and more</v>
      </c>
      <c r="BU360" s="86">
        <f>IF(Form_Responses1811121314[[#This Row],[Answer - B2]]="2 days and more",1,0)</f>
        <v>1</v>
      </c>
      <c r="BV360" s="86" t="str">
        <f t="shared" si="17"/>
        <v>Ya / Yes</v>
      </c>
      <c r="BW360" s="86">
        <f>IF(Form_Responses1811121314[[#This Row],[Answer - B3]]="Ya / Yes",1,0)</f>
        <v>1</v>
      </c>
      <c r="BX360" s="86" t="str">
        <f>_xlfn.XLOOKUP(AT360,'Cleansing - Response'!E:E,'Cleansing - Response'!F:F,)</f>
        <v>Always</v>
      </c>
      <c r="BY360" s="86">
        <f>IF(Form_Responses1811121314[[#This Row],[Answer - B4]]="Always",1,0)</f>
        <v>1</v>
      </c>
      <c r="BZ360" s="86" t="str">
        <f>_xlfn.XLOOKUP(AU360,'Cleansing - Response'!H:H,'Cleansing - Response'!I:I,)</f>
        <v>Not using dental floss</v>
      </c>
      <c r="CA360" s="86">
        <f>IF(Form_Responses1811121314[[#This Row],[Answer - B5]]="Sometimes / When in need",2,IF(Form_Responses1811121314[[#This Row],[Answer - B5]]="Using dental floss at least once",1,0))</f>
        <v>0</v>
      </c>
      <c r="CB360" s="86" t="str">
        <f>_xlfn.XLOOKUP(AV360,'Cleansing - Response'!K:K,'Cleansing - Response'!L:L,)</f>
        <v>Up to 1 time a day</v>
      </c>
      <c r="CC360" s="86">
        <f>IF(Form_Responses1811121314[[#This Row],[Answer - B6]]="More than 1 time a day",1,0)</f>
        <v>0</v>
      </c>
      <c r="CD360" s="86" t="str">
        <f>_xlfn.XLOOKUP(AW360,'Cleansing - Response'!$N:$N,'Cleansing - Response'!$O:$O,)</f>
        <v>No</v>
      </c>
      <c r="CE360" s="86">
        <f>IF(Form_Responses1811121314[[#This Row],[Answer - B7-1]]="Yes / Sometimes",1,0)</f>
        <v>0</v>
      </c>
      <c r="CF360" s="86" t="str">
        <f>_xlfn.XLOOKUP(AX360,'Cleansing - Response'!$N:$N,'Cleansing - Response'!$O:$O,)</f>
        <v>No</v>
      </c>
      <c r="CG360" s="86">
        <f>IF(Form_Responses1811121314[[#This Row],[Answer - B7-2]]="Yes / Sometimes",1,0)</f>
        <v>0</v>
      </c>
      <c r="CH360" s="86" t="str">
        <f>_xlfn.XLOOKUP(AY360,'Cleansing - Response'!$N:$N,'Cleansing - Response'!$O:$O,)</f>
        <v>Yes / Sometimes</v>
      </c>
      <c r="CI360" s="86">
        <f>IF(Form_Responses1811121314[[#This Row],[Answer - B7-3]]="Yes / Sometimes",1,0)</f>
        <v>1</v>
      </c>
      <c r="CJ360" s="86" t="str">
        <f>_xlfn.XLOOKUP(AZ360,'Cleansing - Response'!$N:$N,'Cleansing - Response'!$O:$O,)</f>
        <v>No</v>
      </c>
      <c r="CK360" s="86">
        <f>IF(Form_Responses1811121314[[#This Row],[Answer - B7-4]]="Yes / Sometimes",1,0)</f>
        <v>0</v>
      </c>
      <c r="CL360" s="86" t="str">
        <f>_xlfn.XLOOKUP(BA360,'Cleansing - Response'!$N:$N,'Cleansing - Response'!$O:$O,)</f>
        <v>Yes / Sometimes</v>
      </c>
      <c r="CM360" s="86">
        <f>IF(Form_Responses1811121314[[#This Row],[Answer - B7-5]]="Yes / Sometimes",1,0)</f>
        <v>1</v>
      </c>
      <c r="CN360" s="86" t="str">
        <f>_xlfn.XLOOKUP(BB360,'Cleansing - Response'!$N:$N,'Cleansing - Response'!$O:$O,)</f>
        <v>No</v>
      </c>
      <c r="CO360" s="86">
        <f>IF(Form_Responses1811121314[[#This Row],[Answer - B7-6]]="Yes / Sometimes",1,0)</f>
        <v>0</v>
      </c>
      <c r="CP360" s="87" t="str">
        <f>IF(COUNTIF(Form_Responses1811121314[[#This Row],[Answer - B7-1]:[Answer - B7-6]], "Yes / Sometimes") &gt; 4, "More than 4 times","Up to 4 times")</f>
        <v>Up to 4 times</v>
      </c>
      <c r="CQ360" s="152">
        <f>IF(Form_Responses1811121314[[#This Row],[Answer - B7 (Overall)]]="More than 4 times",1,0)</f>
        <v>0</v>
      </c>
    </row>
    <row r="361" spans="1:95" ht="13.2" hidden="1" x14ac:dyDescent="0.25">
      <c r="A361" s="82">
        <v>45574.439649525462</v>
      </c>
      <c r="B361" s="83" t="s">
        <v>991</v>
      </c>
      <c r="C361" s="84" t="s">
        <v>992</v>
      </c>
      <c r="D361" s="83">
        <v>25</v>
      </c>
      <c r="E361" s="83">
        <v>0.17</v>
      </c>
      <c r="F361" s="83" t="s">
        <v>423</v>
      </c>
      <c r="G361" s="83" t="s">
        <v>76</v>
      </c>
      <c r="H361" s="83" t="s">
        <v>863</v>
      </c>
      <c r="I361" s="83" t="s">
        <v>63</v>
      </c>
      <c r="J361" s="83" t="s">
        <v>64</v>
      </c>
      <c r="K361" s="83" t="s">
        <v>64</v>
      </c>
      <c r="L361" s="83" t="s">
        <v>64</v>
      </c>
      <c r="M361" s="83" t="s">
        <v>84</v>
      </c>
      <c r="N361" s="83" t="s">
        <v>84</v>
      </c>
      <c r="O361" s="83" t="s">
        <v>64</v>
      </c>
      <c r="P361" s="83" t="s">
        <v>84</v>
      </c>
      <c r="Q361" s="83" t="s">
        <v>64</v>
      </c>
      <c r="R361" s="83" t="s">
        <v>64</v>
      </c>
      <c r="S361" s="83" t="s">
        <v>64</v>
      </c>
      <c r="T361" s="83" t="s">
        <v>64</v>
      </c>
      <c r="U361" s="83" t="s">
        <v>64</v>
      </c>
      <c r="V361" s="83" t="s">
        <v>64</v>
      </c>
      <c r="W361" s="83" t="s">
        <v>64</v>
      </c>
      <c r="X361" s="83" t="s">
        <v>84</v>
      </c>
      <c r="Y361" s="83" t="s">
        <v>64</v>
      </c>
      <c r="Z361" s="83" t="s">
        <v>65</v>
      </c>
      <c r="AA361" s="83" t="s">
        <v>65</v>
      </c>
      <c r="AB361" s="83" t="s">
        <v>66</v>
      </c>
      <c r="AC361" s="83" t="s">
        <v>66</v>
      </c>
      <c r="AD361" s="83" t="s">
        <v>65</v>
      </c>
      <c r="AE361" s="83" t="s">
        <v>66</v>
      </c>
      <c r="AF361" s="83" t="s">
        <v>66</v>
      </c>
      <c r="AG361" s="83" t="s">
        <v>66</v>
      </c>
      <c r="AH361" s="83" t="s">
        <v>65</v>
      </c>
      <c r="AI361" s="83" t="s">
        <v>65</v>
      </c>
      <c r="AJ361" s="83" t="s">
        <v>66</v>
      </c>
      <c r="AK361" s="83" t="s">
        <v>66</v>
      </c>
      <c r="AL361" s="83" t="s">
        <v>65</v>
      </c>
      <c r="AM361" s="83" t="s">
        <v>65</v>
      </c>
      <c r="AN361" s="83" t="s">
        <v>65</v>
      </c>
      <c r="AO361" s="83" t="s">
        <v>65</v>
      </c>
      <c r="AP361" s="83" t="s">
        <v>67</v>
      </c>
      <c r="AQ361" s="83" t="s">
        <v>67</v>
      </c>
      <c r="AR361" s="83" t="s">
        <v>86</v>
      </c>
      <c r="AS361" s="83" t="s">
        <v>115</v>
      </c>
      <c r="AT361" s="83" t="s">
        <v>69</v>
      </c>
      <c r="AU361" s="83" t="s">
        <v>93</v>
      </c>
      <c r="AV361" s="83" t="s">
        <v>71</v>
      </c>
      <c r="AW361" s="83" t="s">
        <v>63</v>
      </c>
      <c r="AX361" s="83" t="s">
        <v>72</v>
      </c>
      <c r="AY361" s="83" t="s">
        <v>63</v>
      </c>
      <c r="AZ361" s="83" t="s">
        <v>63</v>
      </c>
      <c r="BA361" s="83" t="s">
        <v>63</v>
      </c>
      <c r="BB361" s="83" t="s">
        <v>72</v>
      </c>
      <c r="BC361" s="83" t="s">
        <v>73</v>
      </c>
      <c r="BD361" s="83"/>
      <c r="BE361" s="83" t="s">
        <v>73</v>
      </c>
      <c r="BF361" s="83"/>
      <c r="BG361" s="87" t="s">
        <v>846</v>
      </c>
      <c r="BH361" s="86" t="s">
        <v>60</v>
      </c>
      <c r="BI361" s="76" t="s">
        <v>1414</v>
      </c>
      <c r="BJ361">
        <f t="shared" si="15"/>
        <v>12</v>
      </c>
      <c r="BK361" s="87">
        <f t="shared" si="16"/>
        <v>54</v>
      </c>
      <c r="BL361" s="87"/>
      <c r="BM361" s="86" t="str">
        <f>_xlfn.XLOOKUP(Form_Responses1811121314[[#This Row],[Sekolah School (Cleansed)]],'Quality Check'!$B$11:$B$14,'Quality Check'!$C$11:$C$14,)</f>
        <v>Urban</v>
      </c>
      <c r="BN361" s="86" t="str">
        <f>_xlfn.XLOOKUP(Form_Responses1811121314[[#This Row],[Sekolah School (Cleansed)]],'Quality Check'!$B$11:$B$14,'Quality Check'!$D$11:$D$14,)</f>
        <v>Controlled Group (CG)</v>
      </c>
      <c r="BO361" s="87" t="str">
        <f>_xlfn.XLOOKUP(AS361,'Cleansing - Toothpaste Brand'!A:A,'Cleansing - Toothpaste Brand'!B:B,)</f>
        <v>Darlie</v>
      </c>
      <c r="BP361" s="87"/>
      <c r="BQ36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61" s="86" t="str">
        <f>_xlfn.XLOOKUP(AP361,'Cleansing - Response'!E:E,'Cleansing - Response'!F:F,)</f>
        <v>2 days and more</v>
      </c>
      <c r="BS361" s="86">
        <f>IF(Form_Responses1811121314[[#This Row],[Answer - B1]]="2 days and more",1,0)</f>
        <v>1</v>
      </c>
      <c r="BT361" s="86" t="str">
        <f>_xlfn.XLOOKUP(AQ361,'Cleansing - Response'!E:E,'Cleansing - Response'!F:F,)</f>
        <v>2 days and more</v>
      </c>
      <c r="BU361" s="86">
        <f>IF(Form_Responses1811121314[[#This Row],[Answer - B2]]="2 days and more",1,0)</f>
        <v>1</v>
      </c>
      <c r="BV361" s="86" t="str">
        <f t="shared" si="17"/>
        <v>Ya / Yes</v>
      </c>
      <c r="BW361" s="86">
        <f>IF(Form_Responses1811121314[[#This Row],[Answer - B3]]="Ya / Yes",1,0)</f>
        <v>1</v>
      </c>
      <c r="BX361" s="86" t="str">
        <f>_xlfn.XLOOKUP(AT361,'Cleansing - Response'!E:E,'Cleansing - Response'!F:F,)</f>
        <v>Rarely / Sometimes</v>
      </c>
      <c r="BY361" s="86">
        <f>IF(Form_Responses1811121314[[#This Row],[Answer - B4]]="Always",1,0)</f>
        <v>0</v>
      </c>
      <c r="BZ361" s="86" t="str">
        <f>_xlfn.XLOOKUP(AU361,'Cleansing - Response'!H:H,'Cleansing - Response'!I:I,)</f>
        <v>Not using dental floss</v>
      </c>
      <c r="CA361" s="86">
        <f>IF(Form_Responses1811121314[[#This Row],[Answer - B5]]="Sometimes / When in need",2,IF(Form_Responses1811121314[[#This Row],[Answer - B5]]="Using dental floss at least once",1,0))</f>
        <v>0</v>
      </c>
      <c r="CB361" s="86" t="str">
        <f>_xlfn.XLOOKUP(AV361,'Cleansing - Response'!K:K,'Cleansing - Response'!L:L,)</f>
        <v>Up to 1 time a day</v>
      </c>
      <c r="CC361" s="86">
        <f>IF(Form_Responses1811121314[[#This Row],[Answer - B6]]="More than 1 time a day",1,0)</f>
        <v>0</v>
      </c>
      <c r="CD361" s="86" t="str">
        <f>_xlfn.XLOOKUP(AW361,'Cleansing - Response'!$N:$N,'Cleansing - Response'!$O:$O,)</f>
        <v>Yes / Sometimes</v>
      </c>
      <c r="CE361" s="86">
        <f>IF(Form_Responses1811121314[[#This Row],[Answer - B7-1]]="Yes / Sometimes",1,0)</f>
        <v>1</v>
      </c>
      <c r="CF361" s="86" t="str">
        <f>_xlfn.XLOOKUP(AX361,'Cleansing - Response'!$N:$N,'Cleansing - Response'!$O:$O,)</f>
        <v>Yes / Sometimes</v>
      </c>
      <c r="CG361" s="86">
        <f>IF(Form_Responses1811121314[[#This Row],[Answer - B7-2]]="Yes / Sometimes",1,0)</f>
        <v>1</v>
      </c>
      <c r="CH361" s="86" t="str">
        <f>_xlfn.XLOOKUP(AY361,'Cleansing - Response'!$N:$N,'Cleansing - Response'!$O:$O,)</f>
        <v>Yes / Sometimes</v>
      </c>
      <c r="CI361" s="86">
        <f>IF(Form_Responses1811121314[[#This Row],[Answer - B7-3]]="Yes / Sometimes",1,0)</f>
        <v>1</v>
      </c>
      <c r="CJ361" s="86" t="str">
        <f>_xlfn.XLOOKUP(AZ361,'Cleansing - Response'!$N:$N,'Cleansing - Response'!$O:$O,)</f>
        <v>Yes / Sometimes</v>
      </c>
      <c r="CK361" s="86">
        <f>IF(Form_Responses1811121314[[#This Row],[Answer - B7-4]]="Yes / Sometimes",1,0)</f>
        <v>1</v>
      </c>
      <c r="CL361" s="86" t="str">
        <f>_xlfn.XLOOKUP(BA361,'Cleansing - Response'!$N:$N,'Cleansing - Response'!$O:$O,)</f>
        <v>Yes / Sometimes</v>
      </c>
      <c r="CM361" s="86">
        <f>IF(Form_Responses1811121314[[#This Row],[Answer - B7-5]]="Yes / Sometimes",1,0)</f>
        <v>1</v>
      </c>
      <c r="CN361" s="86" t="str">
        <f>_xlfn.XLOOKUP(BB361,'Cleansing - Response'!$N:$N,'Cleansing - Response'!$O:$O,)</f>
        <v>Yes / Sometimes</v>
      </c>
      <c r="CO361" s="86">
        <f>IF(Form_Responses1811121314[[#This Row],[Answer - B7-6]]="Yes / Sometimes",1,0)</f>
        <v>1</v>
      </c>
      <c r="CP361" s="87" t="str">
        <f>IF(COUNTIF(Form_Responses1811121314[[#This Row],[Answer - B7-1]:[Answer - B7-6]], "Yes / Sometimes") &gt; 4, "More than 4 times","Up to 4 times")</f>
        <v>More than 4 times</v>
      </c>
      <c r="CQ361" s="152">
        <f>IF(Form_Responses1811121314[[#This Row],[Answer - B7 (Overall)]]="More than 4 times",1,0)</f>
        <v>1</v>
      </c>
    </row>
    <row r="362" spans="1:95" ht="13.2" hidden="1" x14ac:dyDescent="0.25">
      <c r="A362" s="82">
        <v>45574.442367407406</v>
      </c>
      <c r="B362" s="83" t="s">
        <v>993</v>
      </c>
      <c r="C362" s="84" t="s">
        <v>994</v>
      </c>
      <c r="D362" s="83">
        <v>70.5</v>
      </c>
      <c r="E362" s="83">
        <v>0.33</v>
      </c>
      <c r="F362" s="83" t="s">
        <v>423</v>
      </c>
      <c r="G362" s="83" t="s">
        <v>76</v>
      </c>
      <c r="H362" s="83" t="s">
        <v>995</v>
      </c>
      <c r="I362" s="83" t="s">
        <v>63</v>
      </c>
      <c r="J362" s="83" t="s">
        <v>145</v>
      </c>
      <c r="K362" s="83" t="s">
        <v>84</v>
      </c>
      <c r="L362" s="83" t="s">
        <v>64</v>
      </c>
      <c r="M362" s="83" t="s">
        <v>84</v>
      </c>
      <c r="N362" s="83" t="s">
        <v>64</v>
      </c>
      <c r="O362" s="83" t="s">
        <v>84</v>
      </c>
      <c r="P362" s="83" t="s">
        <v>78</v>
      </c>
      <c r="Q362" s="83" t="s">
        <v>64</v>
      </c>
      <c r="R362" s="83" t="s">
        <v>64</v>
      </c>
      <c r="S362" s="83" t="s">
        <v>64</v>
      </c>
      <c r="T362" s="83" t="s">
        <v>64</v>
      </c>
      <c r="U362" s="83" t="s">
        <v>64</v>
      </c>
      <c r="V362" s="83" t="s">
        <v>84</v>
      </c>
      <c r="W362" s="83" t="s">
        <v>64</v>
      </c>
      <c r="X362" s="83" t="s">
        <v>64</v>
      </c>
      <c r="Y362" s="83" t="s">
        <v>78</v>
      </c>
      <c r="Z362" s="83" t="s">
        <v>66</v>
      </c>
      <c r="AA362" s="83" t="s">
        <v>65</v>
      </c>
      <c r="AB362" s="83" t="s">
        <v>66</v>
      </c>
      <c r="AC362" s="83" t="s">
        <v>65</v>
      </c>
      <c r="AD362" s="83" t="s">
        <v>65</v>
      </c>
      <c r="AE362" s="83" t="s">
        <v>66</v>
      </c>
      <c r="AF362" s="83" t="s">
        <v>66</v>
      </c>
      <c r="AG362" s="83" t="s">
        <v>65</v>
      </c>
      <c r="AH362" s="83" t="s">
        <v>79</v>
      </c>
      <c r="AI362" s="83" t="s">
        <v>66</v>
      </c>
      <c r="AJ362" s="83" t="s">
        <v>65</v>
      </c>
      <c r="AK362" s="83" t="s">
        <v>65</v>
      </c>
      <c r="AL362" s="83" t="s">
        <v>79</v>
      </c>
      <c r="AM362" s="83" t="s">
        <v>66</v>
      </c>
      <c r="AN362" s="83" t="s">
        <v>65</v>
      </c>
      <c r="AO362" s="83" t="s">
        <v>65</v>
      </c>
      <c r="AP362" s="83" t="s">
        <v>67</v>
      </c>
      <c r="AQ362" s="83" t="s">
        <v>67</v>
      </c>
      <c r="AR362" s="83" t="s">
        <v>86</v>
      </c>
      <c r="AS362" s="83" t="s">
        <v>68</v>
      </c>
      <c r="AT362" s="83" t="s">
        <v>69</v>
      </c>
      <c r="AU362" s="83" t="s">
        <v>93</v>
      </c>
      <c r="AV362" s="83" t="s">
        <v>71</v>
      </c>
      <c r="AW362" s="83" t="s">
        <v>72</v>
      </c>
      <c r="AX362" s="83" t="s">
        <v>73</v>
      </c>
      <c r="AY362" s="83" t="s">
        <v>73</v>
      </c>
      <c r="AZ362" s="83" t="s">
        <v>72</v>
      </c>
      <c r="BA362" s="83" t="s">
        <v>72</v>
      </c>
      <c r="BB362" s="83" t="s">
        <v>72</v>
      </c>
      <c r="BC362" s="83" t="s">
        <v>73</v>
      </c>
      <c r="BD362" s="83"/>
      <c r="BE362" s="83" t="s">
        <v>73</v>
      </c>
      <c r="BF362" s="83"/>
      <c r="BG362" s="87" t="s">
        <v>846</v>
      </c>
      <c r="BH362" s="86" t="s">
        <v>60</v>
      </c>
      <c r="BI362" s="76" t="s">
        <v>1414</v>
      </c>
      <c r="BJ362">
        <f t="shared" si="15"/>
        <v>9</v>
      </c>
      <c r="BK362" s="87">
        <f t="shared" si="16"/>
        <v>53</v>
      </c>
      <c r="BL362" s="87"/>
      <c r="BM362" s="86" t="str">
        <f>_xlfn.XLOOKUP(Form_Responses1811121314[[#This Row],[Sekolah School (Cleansed)]],'Quality Check'!$B$11:$B$14,'Quality Check'!$C$11:$C$14,)</f>
        <v>Urban</v>
      </c>
      <c r="BN362" s="86" t="str">
        <f>_xlfn.XLOOKUP(Form_Responses1811121314[[#This Row],[Sekolah School (Cleansed)]],'Quality Check'!$B$11:$B$14,'Quality Check'!$D$11:$D$14,)</f>
        <v>Controlled Group (CG)</v>
      </c>
      <c r="BO362" s="87" t="str">
        <f>_xlfn.XLOOKUP(AS362,'Cleansing - Toothpaste Brand'!A:A,'Cleansing - Toothpaste Brand'!B:B,)</f>
        <v>Colgate</v>
      </c>
      <c r="BP362" s="87"/>
      <c r="BQ36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62" s="86" t="str">
        <f>_xlfn.XLOOKUP(AP362,'Cleansing - Response'!E:E,'Cleansing - Response'!F:F,)</f>
        <v>2 days and more</v>
      </c>
      <c r="BS362" s="86">
        <f>IF(Form_Responses1811121314[[#This Row],[Answer - B1]]="2 days and more",1,0)</f>
        <v>1</v>
      </c>
      <c r="BT362" s="86" t="str">
        <f>_xlfn.XLOOKUP(AQ362,'Cleansing - Response'!E:E,'Cleansing - Response'!F:F,)</f>
        <v>2 days and more</v>
      </c>
      <c r="BU362" s="86">
        <f>IF(Form_Responses1811121314[[#This Row],[Answer - B2]]="2 days and more",1,0)</f>
        <v>1</v>
      </c>
      <c r="BV362" s="86" t="str">
        <f t="shared" si="17"/>
        <v>Ya / Yes</v>
      </c>
      <c r="BW362" s="86">
        <f>IF(Form_Responses1811121314[[#This Row],[Answer - B3]]="Ya / Yes",1,0)</f>
        <v>1</v>
      </c>
      <c r="BX362" s="86" t="str">
        <f>_xlfn.XLOOKUP(AT362,'Cleansing - Response'!E:E,'Cleansing - Response'!F:F,)</f>
        <v>Rarely / Sometimes</v>
      </c>
      <c r="BY362" s="86">
        <f>IF(Form_Responses1811121314[[#This Row],[Answer - B4]]="Always",1,0)</f>
        <v>0</v>
      </c>
      <c r="BZ362" s="86" t="str">
        <f>_xlfn.XLOOKUP(AU362,'Cleansing - Response'!H:H,'Cleansing - Response'!I:I,)</f>
        <v>Not using dental floss</v>
      </c>
      <c r="CA362" s="86">
        <f>IF(Form_Responses1811121314[[#This Row],[Answer - B5]]="Sometimes / When in need",2,IF(Form_Responses1811121314[[#This Row],[Answer - B5]]="Using dental floss at least once",1,0))</f>
        <v>0</v>
      </c>
      <c r="CB362" s="86" t="str">
        <f>_xlfn.XLOOKUP(AV362,'Cleansing - Response'!K:K,'Cleansing - Response'!L:L,)</f>
        <v>Up to 1 time a day</v>
      </c>
      <c r="CC362" s="86">
        <f>IF(Form_Responses1811121314[[#This Row],[Answer - B6]]="More than 1 time a day",1,0)</f>
        <v>0</v>
      </c>
      <c r="CD362" s="86" t="str">
        <f>_xlfn.XLOOKUP(AW362,'Cleansing - Response'!$N:$N,'Cleansing - Response'!$O:$O,)</f>
        <v>Yes / Sometimes</v>
      </c>
      <c r="CE362" s="86">
        <f>IF(Form_Responses1811121314[[#This Row],[Answer - B7-1]]="Yes / Sometimes",1,0)</f>
        <v>1</v>
      </c>
      <c r="CF362" s="86" t="str">
        <f>_xlfn.XLOOKUP(AX362,'Cleansing - Response'!$N:$N,'Cleansing - Response'!$O:$O,)</f>
        <v>No</v>
      </c>
      <c r="CG362" s="86">
        <f>IF(Form_Responses1811121314[[#This Row],[Answer - B7-2]]="Yes / Sometimes",1,0)</f>
        <v>0</v>
      </c>
      <c r="CH362" s="86" t="str">
        <f>_xlfn.XLOOKUP(AY362,'Cleansing - Response'!$N:$N,'Cleansing - Response'!$O:$O,)</f>
        <v>No</v>
      </c>
      <c r="CI362" s="86">
        <f>IF(Form_Responses1811121314[[#This Row],[Answer - B7-3]]="Yes / Sometimes",1,0)</f>
        <v>0</v>
      </c>
      <c r="CJ362" s="86" t="str">
        <f>_xlfn.XLOOKUP(AZ362,'Cleansing - Response'!$N:$N,'Cleansing - Response'!$O:$O,)</f>
        <v>Yes / Sometimes</v>
      </c>
      <c r="CK362" s="86">
        <f>IF(Form_Responses1811121314[[#This Row],[Answer - B7-4]]="Yes / Sometimes",1,0)</f>
        <v>1</v>
      </c>
      <c r="CL362" s="86" t="str">
        <f>_xlfn.XLOOKUP(BA362,'Cleansing - Response'!$N:$N,'Cleansing - Response'!$O:$O,)</f>
        <v>Yes / Sometimes</v>
      </c>
      <c r="CM362" s="86">
        <f>IF(Form_Responses1811121314[[#This Row],[Answer - B7-5]]="Yes / Sometimes",1,0)</f>
        <v>1</v>
      </c>
      <c r="CN362" s="86" t="str">
        <f>_xlfn.XLOOKUP(BB362,'Cleansing - Response'!$N:$N,'Cleansing - Response'!$O:$O,)</f>
        <v>Yes / Sometimes</v>
      </c>
      <c r="CO362" s="86">
        <f>IF(Form_Responses1811121314[[#This Row],[Answer - B7-6]]="Yes / Sometimes",1,0)</f>
        <v>1</v>
      </c>
      <c r="CP362" s="87" t="str">
        <f>IF(COUNTIF(Form_Responses1811121314[[#This Row],[Answer - B7-1]:[Answer - B7-6]], "Yes / Sometimes") &gt; 4, "More than 4 times","Up to 4 times")</f>
        <v>Up to 4 times</v>
      </c>
      <c r="CQ362" s="152">
        <f>IF(Form_Responses1811121314[[#This Row],[Answer - B7 (Overall)]]="More than 4 times",1,0)</f>
        <v>0</v>
      </c>
    </row>
    <row r="363" spans="1:95" ht="13.2" hidden="1" x14ac:dyDescent="0.25">
      <c r="A363" s="82">
        <v>45574.443198576388</v>
      </c>
      <c r="B363" s="83" t="s">
        <v>996</v>
      </c>
      <c r="C363" s="84" t="s">
        <v>997</v>
      </c>
      <c r="D363" s="83">
        <v>35.700000000000003</v>
      </c>
      <c r="E363" s="83">
        <v>0.13</v>
      </c>
      <c r="F363" s="83" t="s">
        <v>423</v>
      </c>
      <c r="G363" s="83" t="s">
        <v>76</v>
      </c>
      <c r="H363" s="83" t="s">
        <v>849</v>
      </c>
      <c r="I363" s="83" t="s">
        <v>73</v>
      </c>
      <c r="J363" s="83" t="s">
        <v>64</v>
      </c>
      <c r="K363" s="83" t="s">
        <v>78</v>
      </c>
      <c r="L363" s="83" t="s">
        <v>64</v>
      </c>
      <c r="M363" s="83" t="s">
        <v>84</v>
      </c>
      <c r="N363" s="83" t="s">
        <v>84</v>
      </c>
      <c r="O363" s="83" t="s">
        <v>64</v>
      </c>
      <c r="P363" s="83" t="s">
        <v>84</v>
      </c>
      <c r="Q363" s="83" t="s">
        <v>64</v>
      </c>
      <c r="R363" s="83" t="s">
        <v>64</v>
      </c>
      <c r="S363" s="83" t="s">
        <v>84</v>
      </c>
      <c r="T363" s="83" t="s">
        <v>64</v>
      </c>
      <c r="U363" s="83" t="s">
        <v>78</v>
      </c>
      <c r="V363" s="83" t="s">
        <v>64</v>
      </c>
      <c r="W363" s="83" t="s">
        <v>64</v>
      </c>
      <c r="X363" s="83" t="s">
        <v>64</v>
      </c>
      <c r="Y363" s="83" t="s">
        <v>64</v>
      </c>
      <c r="Z363" s="83" t="s">
        <v>66</v>
      </c>
      <c r="AA363" s="83" t="s">
        <v>65</v>
      </c>
      <c r="AB363" s="83" t="s">
        <v>65</v>
      </c>
      <c r="AC363" s="83" t="s">
        <v>65</v>
      </c>
      <c r="AD363" s="83" t="s">
        <v>65</v>
      </c>
      <c r="AE363" s="83" t="s">
        <v>65</v>
      </c>
      <c r="AF363" s="83" t="s">
        <v>65</v>
      </c>
      <c r="AG363" s="83" t="s">
        <v>65</v>
      </c>
      <c r="AH363" s="83" t="s">
        <v>65</v>
      </c>
      <c r="AI363" s="83" t="s">
        <v>79</v>
      </c>
      <c r="AJ363" s="83" t="s">
        <v>65</v>
      </c>
      <c r="AK363" s="83" t="s">
        <v>65</v>
      </c>
      <c r="AL363" s="83" t="s">
        <v>65</v>
      </c>
      <c r="AM363" s="83" t="s">
        <v>65</v>
      </c>
      <c r="AN363" s="83" t="s">
        <v>65</v>
      </c>
      <c r="AO363" s="83" t="s">
        <v>65</v>
      </c>
      <c r="AP363" s="83" t="s">
        <v>67</v>
      </c>
      <c r="AQ363" s="83" t="s">
        <v>85</v>
      </c>
      <c r="AR363" s="83" t="s">
        <v>86</v>
      </c>
      <c r="AS363" s="83" t="s">
        <v>81</v>
      </c>
      <c r="AT363" s="83" t="s">
        <v>87</v>
      </c>
      <c r="AU363" s="83" t="s">
        <v>67</v>
      </c>
      <c r="AV363" s="83" t="s">
        <v>71</v>
      </c>
      <c r="AW363" s="83" t="s">
        <v>72</v>
      </c>
      <c r="AX363" s="83" t="s">
        <v>73</v>
      </c>
      <c r="AY363" s="83" t="s">
        <v>63</v>
      </c>
      <c r="AZ363" s="83" t="s">
        <v>63</v>
      </c>
      <c r="BA363" s="83" t="s">
        <v>72</v>
      </c>
      <c r="BB363" s="83" t="s">
        <v>72</v>
      </c>
      <c r="BC363" s="83" t="s">
        <v>73</v>
      </c>
      <c r="BD363" s="83"/>
      <c r="BE363" s="83" t="s">
        <v>73</v>
      </c>
      <c r="BF363" s="83"/>
      <c r="BG363" s="87" t="s">
        <v>846</v>
      </c>
      <c r="BH363" s="86" t="s">
        <v>60</v>
      </c>
      <c r="BI363" s="76" t="s">
        <v>1415</v>
      </c>
      <c r="BJ363">
        <f t="shared" si="15"/>
        <v>10</v>
      </c>
      <c r="BK363" s="87">
        <f t="shared" si="16"/>
        <v>62</v>
      </c>
      <c r="BL363" s="87"/>
      <c r="BM363" s="86" t="str">
        <f>_xlfn.XLOOKUP(Form_Responses1811121314[[#This Row],[Sekolah School (Cleansed)]],'Quality Check'!$B$11:$B$14,'Quality Check'!$C$11:$C$14,)</f>
        <v>Urban</v>
      </c>
      <c r="BN363" s="86" t="str">
        <f>_xlfn.XLOOKUP(Form_Responses1811121314[[#This Row],[Sekolah School (Cleansed)]],'Quality Check'!$B$11:$B$14,'Quality Check'!$D$11:$D$14,)</f>
        <v>Controlled Group (CG)</v>
      </c>
      <c r="BO363" s="87" t="str">
        <f>_xlfn.XLOOKUP(AS363,'Cleansing - Toothpaste Brand'!A:A,'Cleansing - Toothpaste Brand'!B:B,)</f>
        <v>Colgate</v>
      </c>
      <c r="BP363" s="87"/>
      <c r="BQ36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63" s="86" t="str">
        <f>_xlfn.XLOOKUP(AP363,'Cleansing - Response'!E:E,'Cleansing - Response'!F:F,)</f>
        <v>2 days and more</v>
      </c>
      <c r="BS363" s="86">
        <f>IF(Form_Responses1811121314[[#This Row],[Answer - B1]]="2 days and more",1,0)</f>
        <v>1</v>
      </c>
      <c r="BT363" s="86" t="str">
        <f>_xlfn.XLOOKUP(AQ363,'Cleansing - Response'!E:E,'Cleansing - Response'!F:F,)</f>
        <v>2 days and more</v>
      </c>
      <c r="BU363" s="86">
        <f>IF(Form_Responses1811121314[[#This Row],[Answer - B2]]="2 days and more",1,0)</f>
        <v>1</v>
      </c>
      <c r="BV363" s="86" t="str">
        <f t="shared" si="17"/>
        <v>Ya / Yes</v>
      </c>
      <c r="BW363" s="86">
        <f>IF(Form_Responses1811121314[[#This Row],[Answer - B3]]="Ya / Yes",1,0)</f>
        <v>1</v>
      </c>
      <c r="BX363" s="86" t="str">
        <f>_xlfn.XLOOKUP(AT363,'Cleansing - Response'!E:E,'Cleansing - Response'!F:F,)</f>
        <v>Always</v>
      </c>
      <c r="BY363" s="86">
        <f>IF(Form_Responses1811121314[[#This Row],[Answer - B4]]="Always",1,0)</f>
        <v>1</v>
      </c>
      <c r="BZ363" s="86" t="str">
        <f>_xlfn.XLOOKUP(AU363,'Cleansing - Response'!H:H,'Cleansing - Response'!I:I,)</f>
        <v>Using dental floss at least once</v>
      </c>
      <c r="CA363" s="86">
        <f>IF(Form_Responses1811121314[[#This Row],[Answer - B5]]="Sometimes / When in need",2,IF(Form_Responses1811121314[[#This Row],[Answer - B5]]="Using dental floss at least once",1,0))</f>
        <v>1</v>
      </c>
      <c r="CB363" s="86" t="str">
        <f>_xlfn.XLOOKUP(AV363,'Cleansing - Response'!K:K,'Cleansing - Response'!L:L,)</f>
        <v>Up to 1 time a day</v>
      </c>
      <c r="CC363" s="86">
        <f>IF(Form_Responses1811121314[[#This Row],[Answer - B6]]="More than 1 time a day",1,0)</f>
        <v>0</v>
      </c>
      <c r="CD363" s="86" t="str">
        <f>_xlfn.XLOOKUP(AW363,'Cleansing - Response'!$N:$N,'Cleansing - Response'!$O:$O,)</f>
        <v>Yes / Sometimes</v>
      </c>
      <c r="CE363" s="86">
        <f>IF(Form_Responses1811121314[[#This Row],[Answer - B7-1]]="Yes / Sometimes",1,0)</f>
        <v>1</v>
      </c>
      <c r="CF363" s="86" t="str">
        <f>_xlfn.XLOOKUP(AX363,'Cleansing - Response'!$N:$N,'Cleansing - Response'!$O:$O,)</f>
        <v>No</v>
      </c>
      <c r="CG363" s="86">
        <f>IF(Form_Responses1811121314[[#This Row],[Answer - B7-2]]="Yes / Sometimes",1,0)</f>
        <v>0</v>
      </c>
      <c r="CH363" s="86" t="str">
        <f>_xlfn.XLOOKUP(AY363,'Cleansing - Response'!$N:$N,'Cleansing - Response'!$O:$O,)</f>
        <v>Yes / Sometimes</v>
      </c>
      <c r="CI363" s="86">
        <f>IF(Form_Responses1811121314[[#This Row],[Answer - B7-3]]="Yes / Sometimes",1,0)</f>
        <v>1</v>
      </c>
      <c r="CJ363" s="86" t="str">
        <f>_xlfn.XLOOKUP(AZ363,'Cleansing - Response'!$N:$N,'Cleansing - Response'!$O:$O,)</f>
        <v>Yes / Sometimes</v>
      </c>
      <c r="CK363" s="86">
        <f>IF(Form_Responses1811121314[[#This Row],[Answer - B7-4]]="Yes / Sometimes",1,0)</f>
        <v>1</v>
      </c>
      <c r="CL363" s="86" t="str">
        <f>_xlfn.XLOOKUP(BA363,'Cleansing - Response'!$N:$N,'Cleansing - Response'!$O:$O,)</f>
        <v>Yes / Sometimes</v>
      </c>
      <c r="CM363" s="86">
        <f>IF(Form_Responses1811121314[[#This Row],[Answer - B7-5]]="Yes / Sometimes",1,0)</f>
        <v>1</v>
      </c>
      <c r="CN363" s="86" t="str">
        <f>_xlfn.XLOOKUP(BB363,'Cleansing - Response'!$N:$N,'Cleansing - Response'!$O:$O,)</f>
        <v>Yes / Sometimes</v>
      </c>
      <c r="CO363" s="86">
        <f>IF(Form_Responses1811121314[[#This Row],[Answer - B7-6]]="Yes / Sometimes",1,0)</f>
        <v>1</v>
      </c>
      <c r="CP363" s="87" t="str">
        <f>IF(COUNTIF(Form_Responses1811121314[[#This Row],[Answer - B7-1]:[Answer - B7-6]], "Yes / Sometimes") &gt; 4, "More than 4 times","Up to 4 times")</f>
        <v>More than 4 times</v>
      </c>
      <c r="CQ363" s="152">
        <f>IF(Form_Responses1811121314[[#This Row],[Answer - B7 (Overall)]]="More than 4 times",1,0)</f>
        <v>1</v>
      </c>
    </row>
    <row r="364" spans="1:95" ht="13.2" hidden="1" x14ac:dyDescent="0.25">
      <c r="A364" s="82">
        <v>45574.445538784727</v>
      </c>
      <c r="B364" s="83" t="s">
        <v>998</v>
      </c>
      <c r="C364" s="83" t="s">
        <v>999</v>
      </c>
      <c r="D364" s="83">
        <v>5.6</v>
      </c>
      <c r="E364" s="83">
        <v>0.08</v>
      </c>
      <c r="F364" s="83" t="s">
        <v>423</v>
      </c>
      <c r="G364" s="83" t="s">
        <v>539</v>
      </c>
      <c r="H364" s="83" t="s">
        <v>1000</v>
      </c>
      <c r="I364" s="83" t="s">
        <v>63</v>
      </c>
      <c r="J364" s="83" t="s">
        <v>78</v>
      </c>
      <c r="K364" s="83" t="s">
        <v>78</v>
      </c>
      <c r="L364" s="83" t="s">
        <v>145</v>
      </c>
      <c r="M364" s="83" t="s">
        <v>78</v>
      </c>
      <c r="N364" s="83" t="s">
        <v>64</v>
      </c>
      <c r="O364" s="83" t="s">
        <v>78</v>
      </c>
      <c r="P364" s="83" t="s">
        <v>84</v>
      </c>
      <c r="Q364" s="83" t="s">
        <v>64</v>
      </c>
      <c r="R364" s="83" t="s">
        <v>84</v>
      </c>
      <c r="S364" s="83" t="s">
        <v>64</v>
      </c>
      <c r="T364" s="83" t="s">
        <v>64</v>
      </c>
      <c r="U364" s="83" t="s">
        <v>64</v>
      </c>
      <c r="V364" s="83" t="s">
        <v>64</v>
      </c>
      <c r="W364" s="83" t="s">
        <v>64</v>
      </c>
      <c r="X364" s="83" t="s">
        <v>64</v>
      </c>
      <c r="Y364" s="83" t="s">
        <v>64</v>
      </c>
      <c r="Z364" s="83" t="s">
        <v>66</v>
      </c>
      <c r="AA364" s="83" t="s">
        <v>65</v>
      </c>
      <c r="AB364" s="83" t="s">
        <v>79</v>
      </c>
      <c r="AC364" s="83" t="s">
        <v>66</v>
      </c>
      <c r="AD364" s="83" t="s">
        <v>79</v>
      </c>
      <c r="AE364" s="83" t="s">
        <v>101</v>
      </c>
      <c r="AF364" s="83" t="s">
        <v>66</v>
      </c>
      <c r="AG364" s="83" t="s">
        <v>65</v>
      </c>
      <c r="AH364" s="83" t="s">
        <v>66</v>
      </c>
      <c r="AI364" s="83" t="s">
        <v>66</v>
      </c>
      <c r="AJ364" s="83" t="s">
        <v>65</v>
      </c>
      <c r="AK364" s="83" t="s">
        <v>65</v>
      </c>
      <c r="AL364" s="83" t="s">
        <v>66</v>
      </c>
      <c r="AM364" s="83" t="s">
        <v>101</v>
      </c>
      <c r="AN364" s="83" t="s">
        <v>66</v>
      </c>
      <c r="AO364" s="83" t="s">
        <v>79</v>
      </c>
      <c r="AP364" s="83" t="s">
        <v>67</v>
      </c>
      <c r="AQ364" s="83" t="s">
        <v>80</v>
      </c>
      <c r="AR364" s="83" t="s">
        <v>86</v>
      </c>
      <c r="AS364" s="83" t="s">
        <v>223</v>
      </c>
      <c r="AT364" s="83" t="s">
        <v>69</v>
      </c>
      <c r="AU364" s="83" t="s">
        <v>70</v>
      </c>
      <c r="AV364" s="83" t="s">
        <v>71</v>
      </c>
      <c r="AW364" s="83" t="s">
        <v>73</v>
      </c>
      <c r="AX364" s="83" t="s">
        <v>72</v>
      </c>
      <c r="AY364" s="83" t="s">
        <v>72</v>
      </c>
      <c r="AZ364" s="83" t="s">
        <v>72</v>
      </c>
      <c r="BA364" s="83" t="s">
        <v>72</v>
      </c>
      <c r="BB364" s="83" t="s">
        <v>72</v>
      </c>
      <c r="BC364" s="83" t="s">
        <v>73</v>
      </c>
      <c r="BD364" s="83"/>
      <c r="BE364" s="83" t="s">
        <v>73</v>
      </c>
      <c r="BF364" s="83"/>
      <c r="BG364" s="87" t="s">
        <v>846</v>
      </c>
      <c r="BH364" s="86" t="s">
        <v>60</v>
      </c>
      <c r="BI364" s="76" t="s">
        <v>1414</v>
      </c>
      <c r="BJ364">
        <f t="shared" si="15"/>
        <v>10</v>
      </c>
      <c r="BK364" s="87">
        <f t="shared" si="16"/>
        <v>46</v>
      </c>
      <c r="BL364" s="87"/>
      <c r="BM364" s="86" t="str">
        <f>_xlfn.XLOOKUP(Form_Responses1811121314[[#This Row],[Sekolah School (Cleansed)]],'Quality Check'!$B$11:$B$14,'Quality Check'!$C$11:$C$14,)</f>
        <v>Urban</v>
      </c>
      <c r="BN364" s="86" t="str">
        <f>_xlfn.XLOOKUP(Form_Responses1811121314[[#This Row],[Sekolah School (Cleansed)]],'Quality Check'!$B$11:$B$14,'Quality Check'!$D$11:$D$14,)</f>
        <v>Controlled Group (CG)</v>
      </c>
      <c r="BO364" s="87" t="str">
        <f>_xlfn.XLOOKUP(AS364,'Cleansing - Toothpaste Brand'!A:A,'Cleansing - Toothpaste Brand'!B:B,)</f>
        <v>Colgate</v>
      </c>
      <c r="BP364" s="87"/>
      <c r="BQ36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64" s="86" t="str">
        <f>_xlfn.XLOOKUP(AP364,'Cleansing - Response'!E:E,'Cleansing - Response'!F:F,)</f>
        <v>2 days and more</v>
      </c>
      <c r="BS364" s="86">
        <f>IF(Form_Responses1811121314[[#This Row],[Answer - B1]]="2 days and more",1,0)</f>
        <v>1</v>
      </c>
      <c r="BT364" s="86" t="str">
        <f>_xlfn.XLOOKUP(AQ364,'Cleansing - Response'!E:E,'Cleansing - Response'!F:F,)</f>
        <v>Less than 2 days</v>
      </c>
      <c r="BU364" s="86">
        <f>IF(Form_Responses1811121314[[#This Row],[Answer - B2]]="2 days and more",1,0)</f>
        <v>0</v>
      </c>
      <c r="BV364" s="86" t="str">
        <f t="shared" si="17"/>
        <v>Ya / Yes</v>
      </c>
      <c r="BW364" s="86">
        <f>IF(Form_Responses1811121314[[#This Row],[Answer - B3]]="Ya / Yes",1,0)</f>
        <v>1</v>
      </c>
      <c r="BX364" s="86" t="str">
        <f>_xlfn.XLOOKUP(AT364,'Cleansing - Response'!E:E,'Cleansing - Response'!F:F,)</f>
        <v>Rarely / Sometimes</v>
      </c>
      <c r="BY364" s="86">
        <f>IF(Form_Responses1811121314[[#This Row],[Answer - B4]]="Always",1,0)</f>
        <v>0</v>
      </c>
      <c r="BZ364" s="86" t="str">
        <f>_xlfn.XLOOKUP(AU364,'Cleansing - Response'!H:H,'Cleansing - Response'!I:I,)</f>
        <v>Sometimes / When in need</v>
      </c>
      <c r="CA364" s="86">
        <f>IF(Form_Responses1811121314[[#This Row],[Answer - B5]]="Sometimes / When in need",2,IF(Form_Responses1811121314[[#This Row],[Answer - B5]]="Using dental floss at least once",1,0))</f>
        <v>2</v>
      </c>
      <c r="CB364" s="86" t="str">
        <f>_xlfn.XLOOKUP(AV364,'Cleansing - Response'!K:K,'Cleansing - Response'!L:L,)</f>
        <v>Up to 1 time a day</v>
      </c>
      <c r="CC364" s="86">
        <f>IF(Form_Responses1811121314[[#This Row],[Answer - B6]]="More than 1 time a day",1,0)</f>
        <v>0</v>
      </c>
      <c r="CD364" s="86" t="str">
        <f>_xlfn.XLOOKUP(AW364,'Cleansing - Response'!$N:$N,'Cleansing - Response'!$O:$O,)</f>
        <v>No</v>
      </c>
      <c r="CE364" s="86">
        <f>IF(Form_Responses1811121314[[#This Row],[Answer - B7-1]]="Yes / Sometimes",1,0)</f>
        <v>0</v>
      </c>
      <c r="CF364" s="86" t="str">
        <f>_xlfn.XLOOKUP(AX364,'Cleansing - Response'!$N:$N,'Cleansing - Response'!$O:$O,)</f>
        <v>Yes / Sometimes</v>
      </c>
      <c r="CG364" s="86">
        <f>IF(Form_Responses1811121314[[#This Row],[Answer - B7-2]]="Yes / Sometimes",1,0)</f>
        <v>1</v>
      </c>
      <c r="CH364" s="86" t="str">
        <f>_xlfn.XLOOKUP(AY364,'Cleansing - Response'!$N:$N,'Cleansing - Response'!$O:$O,)</f>
        <v>Yes / Sometimes</v>
      </c>
      <c r="CI364" s="86">
        <f>IF(Form_Responses1811121314[[#This Row],[Answer - B7-3]]="Yes / Sometimes",1,0)</f>
        <v>1</v>
      </c>
      <c r="CJ364" s="86" t="str">
        <f>_xlfn.XLOOKUP(AZ364,'Cleansing - Response'!$N:$N,'Cleansing - Response'!$O:$O,)</f>
        <v>Yes / Sometimes</v>
      </c>
      <c r="CK364" s="86">
        <f>IF(Form_Responses1811121314[[#This Row],[Answer - B7-4]]="Yes / Sometimes",1,0)</f>
        <v>1</v>
      </c>
      <c r="CL364" s="86" t="str">
        <f>_xlfn.XLOOKUP(BA364,'Cleansing - Response'!$N:$N,'Cleansing - Response'!$O:$O,)</f>
        <v>Yes / Sometimes</v>
      </c>
      <c r="CM364" s="86">
        <f>IF(Form_Responses1811121314[[#This Row],[Answer - B7-5]]="Yes / Sometimes",1,0)</f>
        <v>1</v>
      </c>
      <c r="CN364" s="86" t="str">
        <f>_xlfn.XLOOKUP(BB364,'Cleansing - Response'!$N:$N,'Cleansing - Response'!$O:$O,)</f>
        <v>Yes / Sometimes</v>
      </c>
      <c r="CO364" s="86">
        <f>IF(Form_Responses1811121314[[#This Row],[Answer - B7-6]]="Yes / Sometimes",1,0)</f>
        <v>1</v>
      </c>
      <c r="CP364" s="87" t="str">
        <f>IF(COUNTIF(Form_Responses1811121314[[#This Row],[Answer - B7-1]:[Answer - B7-6]], "Yes / Sometimes") &gt; 4, "More than 4 times","Up to 4 times")</f>
        <v>More than 4 times</v>
      </c>
      <c r="CQ364" s="152">
        <f>IF(Form_Responses1811121314[[#This Row],[Answer - B7 (Overall)]]="More than 4 times",1,0)</f>
        <v>1</v>
      </c>
    </row>
    <row r="365" spans="1:95" ht="13.2" hidden="1" x14ac:dyDescent="0.25">
      <c r="A365" s="82">
        <v>45574.446376504631</v>
      </c>
      <c r="B365" s="83" t="s">
        <v>1001</v>
      </c>
      <c r="C365" s="84" t="s">
        <v>1002</v>
      </c>
      <c r="D365" s="83">
        <v>58</v>
      </c>
      <c r="E365" s="83">
        <v>0.33</v>
      </c>
      <c r="F365" s="83" t="s">
        <v>423</v>
      </c>
      <c r="G365" s="83" t="s">
        <v>76</v>
      </c>
      <c r="H365" s="83" t="s">
        <v>857</v>
      </c>
      <c r="I365" s="83" t="s">
        <v>63</v>
      </c>
      <c r="J365" s="83" t="s">
        <v>64</v>
      </c>
      <c r="K365" s="83" t="s">
        <v>84</v>
      </c>
      <c r="L365" s="83" t="s">
        <v>64</v>
      </c>
      <c r="M365" s="83" t="s">
        <v>64</v>
      </c>
      <c r="N365" s="83" t="s">
        <v>64</v>
      </c>
      <c r="O365" s="83" t="s">
        <v>64</v>
      </c>
      <c r="P365" s="83" t="s">
        <v>64</v>
      </c>
      <c r="Q365" s="83" t="s">
        <v>84</v>
      </c>
      <c r="R365" s="83" t="s">
        <v>64</v>
      </c>
      <c r="S365" s="83" t="s">
        <v>64</v>
      </c>
      <c r="T365" s="83" t="s">
        <v>64</v>
      </c>
      <c r="U365" s="83" t="s">
        <v>84</v>
      </c>
      <c r="V365" s="83" t="s">
        <v>84</v>
      </c>
      <c r="W365" s="83" t="s">
        <v>64</v>
      </c>
      <c r="X365" s="83" t="s">
        <v>64</v>
      </c>
      <c r="Y365" s="83" t="s">
        <v>64</v>
      </c>
      <c r="Z365" s="83" t="s">
        <v>66</v>
      </c>
      <c r="AA365" s="83" t="s">
        <v>66</v>
      </c>
      <c r="AB365" s="83" t="s">
        <v>66</v>
      </c>
      <c r="AC365" s="83" t="s">
        <v>65</v>
      </c>
      <c r="AD365" s="83" t="s">
        <v>66</v>
      </c>
      <c r="AE365" s="83" t="s">
        <v>66</v>
      </c>
      <c r="AF365" s="83" t="s">
        <v>66</v>
      </c>
      <c r="AG365" s="83" t="s">
        <v>65</v>
      </c>
      <c r="AH365" s="83" t="s">
        <v>66</v>
      </c>
      <c r="AI365" s="83" t="s">
        <v>101</v>
      </c>
      <c r="AJ365" s="83" t="s">
        <v>66</v>
      </c>
      <c r="AK365" s="83" t="s">
        <v>66</v>
      </c>
      <c r="AL365" s="83" t="s">
        <v>66</v>
      </c>
      <c r="AM365" s="83" t="s">
        <v>66</v>
      </c>
      <c r="AN365" s="83" t="s">
        <v>66</v>
      </c>
      <c r="AO365" s="83" t="s">
        <v>66</v>
      </c>
      <c r="AP365" s="83" t="s">
        <v>85</v>
      </c>
      <c r="AQ365" s="83" t="s">
        <v>67</v>
      </c>
      <c r="AR365" s="83" t="s">
        <v>73</v>
      </c>
      <c r="AS365" s="83" t="s">
        <v>120</v>
      </c>
      <c r="AT365" s="83" t="s">
        <v>169</v>
      </c>
      <c r="AU365" s="83" t="s">
        <v>70</v>
      </c>
      <c r="AV365" s="83" t="s">
        <v>71</v>
      </c>
      <c r="AW365" s="83" t="s">
        <v>73</v>
      </c>
      <c r="AX365" s="83" t="s">
        <v>73</v>
      </c>
      <c r="AY365" s="83" t="s">
        <v>63</v>
      </c>
      <c r="AZ365" s="83" t="s">
        <v>72</v>
      </c>
      <c r="BA365" s="83" t="s">
        <v>72</v>
      </c>
      <c r="BB365" s="83" t="s">
        <v>73</v>
      </c>
      <c r="BC365" s="83" t="s">
        <v>73</v>
      </c>
      <c r="BD365" s="83"/>
      <c r="BE365" s="83" t="s">
        <v>73</v>
      </c>
      <c r="BF365" s="83"/>
      <c r="BG365" s="87" t="s">
        <v>846</v>
      </c>
      <c r="BH365" s="86" t="s">
        <v>60</v>
      </c>
      <c r="BI365" s="76" t="s">
        <v>1414</v>
      </c>
      <c r="BJ365">
        <f t="shared" si="15"/>
        <v>11</v>
      </c>
      <c r="BK365" s="87">
        <f t="shared" si="16"/>
        <v>51</v>
      </c>
      <c r="BL365" s="87"/>
      <c r="BM365" s="86" t="str">
        <f>_xlfn.XLOOKUP(Form_Responses1811121314[[#This Row],[Sekolah School (Cleansed)]],'Quality Check'!$B$11:$B$14,'Quality Check'!$C$11:$C$14,)</f>
        <v>Urban</v>
      </c>
      <c r="BN365" s="86" t="str">
        <f>_xlfn.XLOOKUP(Form_Responses1811121314[[#This Row],[Sekolah School (Cleansed)]],'Quality Check'!$B$11:$B$14,'Quality Check'!$D$11:$D$14,)</f>
        <v>Controlled Group (CG)</v>
      </c>
      <c r="BO365" s="87" t="str">
        <f>_xlfn.XLOOKUP(AS365,'Cleansing - Toothpaste Brand'!A:A,'Cleansing - Toothpaste Brand'!B:B,)</f>
        <v>Colgate</v>
      </c>
      <c r="BP365" s="87"/>
      <c r="BQ36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65" s="86" t="str">
        <f>_xlfn.XLOOKUP(AP365,'Cleansing - Response'!E:E,'Cleansing - Response'!F:F,)</f>
        <v>2 days and more</v>
      </c>
      <c r="BS365" s="86">
        <f>IF(Form_Responses1811121314[[#This Row],[Answer - B1]]="2 days and more",1,0)</f>
        <v>1</v>
      </c>
      <c r="BT365" s="86" t="str">
        <f>_xlfn.XLOOKUP(AQ365,'Cleansing - Response'!E:E,'Cleansing - Response'!F:F,)</f>
        <v>2 days and more</v>
      </c>
      <c r="BU365" s="86">
        <f>IF(Form_Responses1811121314[[#This Row],[Answer - B2]]="2 days and more",1,0)</f>
        <v>1</v>
      </c>
      <c r="BV365" s="86" t="str">
        <f t="shared" si="17"/>
        <v>Tidak / No</v>
      </c>
      <c r="BW365" s="86">
        <f>IF(Form_Responses1811121314[[#This Row],[Answer - B3]]="Ya / Yes",1,0)</f>
        <v>0</v>
      </c>
      <c r="BX365" s="86" t="str">
        <f>_xlfn.XLOOKUP(AT365,'Cleansing - Response'!E:E,'Cleansing - Response'!F:F,)</f>
        <v>Rarely / Sometimes</v>
      </c>
      <c r="BY365" s="86">
        <f>IF(Form_Responses1811121314[[#This Row],[Answer - B4]]="Always",1,0)</f>
        <v>0</v>
      </c>
      <c r="BZ365" s="86" t="str">
        <f>_xlfn.XLOOKUP(AU365,'Cleansing - Response'!H:H,'Cleansing - Response'!I:I,)</f>
        <v>Sometimes / When in need</v>
      </c>
      <c r="CA365" s="86">
        <f>IF(Form_Responses1811121314[[#This Row],[Answer - B5]]="Sometimes / When in need",2,IF(Form_Responses1811121314[[#This Row],[Answer - B5]]="Using dental floss at least once",1,0))</f>
        <v>2</v>
      </c>
      <c r="CB365" s="86" t="str">
        <f>_xlfn.XLOOKUP(AV365,'Cleansing - Response'!K:K,'Cleansing - Response'!L:L,)</f>
        <v>Up to 1 time a day</v>
      </c>
      <c r="CC365" s="86">
        <f>IF(Form_Responses1811121314[[#This Row],[Answer - B6]]="More than 1 time a day",1,0)</f>
        <v>0</v>
      </c>
      <c r="CD365" s="86" t="str">
        <f>_xlfn.XLOOKUP(AW365,'Cleansing - Response'!$N:$N,'Cleansing - Response'!$O:$O,)</f>
        <v>No</v>
      </c>
      <c r="CE365" s="86">
        <f>IF(Form_Responses1811121314[[#This Row],[Answer - B7-1]]="Yes / Sometimes",1,0)</f>
        <v>0</v>
      </c>
      <c r="CF365" s="86" t="str">
        <f>_xlfn.XLOOKUP(AX365,'Cleansing - Response'!$N:$N,'Cleansing - Response'!$O:$O,)</f>
        <v>No</v>
      </c>
      <c r="CG365" s="86">
        <f>IF(Form_Responses1811121314[[#This Row],[Answer - B7-2]]="Yes / Sometimes",1,0)</f>
        <v>0</v>
      </c>
      <c r="CH365" s="86" t="str">
        <f>_xlfn.XLOOKUP(AY365,'Cleansing - Response'!$N:$N,'Cleansing - Response'!$O:$O,)</f>
        <v>Yes / Sometimes</v>
      </c>
      <c r="CI365" s="86">
        <f>IF(Form_Responses1811121314[[#This Row],[Answer - B7-3]]="Yes / Sometimes",1,0)</f>
        <v>1</v>
      </c>
      <c r="CJ365" s="86" t="str">
        <f>_xlfn.XLOOKUP(AZ365,'Cleansing - Response'!$N:$N,'Cleansing - Response'!$O:$O,)</f>
        <v>Yes / Sometimes</v>
      </c>
      <c r="CK365" s="86">
        <f>IF(Form_Responses1811121314[[#This Row],[Answer - B7-4]]="Yes / Sometimes",1,0)</f>
        <v>1</v>
      </c>
      <c r="CL365" s="86" t="str">
        <f>_xlfn.XLOOKUP(BA365,'Cleansing - Response'!$N:$N,'Cleansing - Response'!$O:$O,)</f>
        <v>Yes / Sometimes</v>
      </c>
      <c r="CM365" s="86">
        <f>IF(Form_Responses1811121314[[#This Row],[Answer - B7-5]]="Yes / Sometimes",1,0)</f>
        <v>1</v>
      </c>
      <c r="CN365" s="86" t="str">
        <f>_xlfn.XLOOKUP(BB365,'Cleansing - Response'!$N:$N,'Cleansing - Response'!$O:$O,)</f>
        <v>No</v>
      </c>
      <c r="CO365" s="86">
        <f>IF(Form_Responses1811121314[[#This Row],[Answer - B7-6]]="Yes / Sometimes",1,0)</f>
        <v>0</v>
      </c>
      <c r="CP365" s="87" t="str">
        <f>IF(COUNTIF(Form_Responses1811121314[[#This Row],[Answer - B7-1]:[Answer - B7-6]], "Yes / Sometimes") &gt; 4, "More than 4 times","Up to 4 times")</f>
        <v>Up to 4 times</v>
      </c>
      <c r="CQ365" s="152">
        <f>IF(Form_Responses1811121314[[#This Row],[Answer - B7 (Overall)]]="More than 4 times",1,0)</f>
        <v>0</v>
      </c>
    </row>
    <row r="366" spans="1:95" ht="13.2" hidden="1" x14ac:dyDescent="0.25">
      <c r="A366" s="82">
        <v>45574.449255821761</v>
      </c>
      <c r="B366" s="83" t="s">
        <v>1003</v>
      </c>
      <c r="C366" s="84" t="s">
        <v>1004</v>
      </c>
      <c r="D366" s="83">
        <v>100</v>
      </c>
      <c r="E366" s="83">
        <v>0.15</v>
      </c>
      <c r="F366" s="83" t="s">
        <v>423</v>
      </c>
      <c r="G366" s="83" t="s">
        <v>76</v>
      </c>
      <c r="H366" s="83" t="s">
        <v>957</v>
      </c>
      <c r="I366" s="83" t="s">
        <v>63</v>
      </c>
      <c r="J366" s="83" t="s">
        <v>78</v>
      </c>
      <c r="K366" s="83" t="s">
        <v>84</v>
      </c>
      <c r="L366" s="83" t="s">
        <v>145</v>
      </c>
      <c r="M366" s="83" t="s">
        <v>84</v>
      </c>
      <c r="N366" s="83" t="s">
        <v>84</v>
      </c>
      <c r="O366" s="83" t="s">
        <v>78</v>
      </c>
      <c r="P366" s="83" t="s">
        <v>84</v>
      </c>
      <c r="Q366" s="83" t="s">
        <v>84</v>
      </c>
      <c r="R366" s="83" t="s">
        <v>78</v>
      </c>
      <c r="S366" s="83" t="s">
        <v>84</v>
      </c>
      <c r="T366" s="83" t="s">
        <v>64</v>
      </c>
      <c r="U366" s="83" t="s">
        <v>84</v>
      </c>
      <c r="V366" s="83" t="s">
        <v>64</v>
      </c>
      <c r="W366" s="83" t="s">
        <v>64</v>
      </c>
      <c r="X366" s="83" t="s">
        <v>84</v>
      </c>
      <c r="Y366" s="83" t="s">
        <v>84</v>
      </c>
      <c r="Z366" s="83" t="s">
        <v>66</v>
      </c>
      <c r="AA366" s="83" t="s">
        <v>66</v>
      </c>
      <c r="AB366" s="83" t="s">
        <v>66</v>
      </c>
      <c r="AC366" s="83" t="s">
        <v>79</v>
      </c>
      <c r="AD366" s="83" t="s">
        <v>65</v>
      </c>
      <c r="AE366" s="83" t="s">
        <v>65</v>
      </c>
      <c r="AF366" s="83" t="s">
        <v>66</v>
      </c>
      <c r="AG366" s="83" t="s">
        <v>65</v>
      </c>
      <c r="AH366" s="83" t="s">
        <v>65</v>
      </c>
      <c r="AI366" s="83" t="s">
        <v>79</v>
      </c>
      <c r="AJ366" s="83" t="s">
        <v>65</v>
      </c>
      <c r="AK366" s="83" t="s">
        <v>66</v>
      </c>
      <c r="AL366" s="83" t="s">
        <v>66</v>
      </c>
      <c r="AM366" s="83" t="s">
        <v>66</v>
      </c>
      <c r="AN366" s="83" t="s">
        <v>66</v>
      </c>
      <c r="AO366" s="83" t="s">
        <v>79</v>
      </c>
      <c r="AP366" s="83" t="s">
        <v>67</v>
      </c>
      <c r="AQ366" s="83" t="s">
        <v>67</v>
      </c>
      <c r="AR366" s="83" t="s">
        <v>86</v>
      </c>
      <c r="AS366" s="83" t="s">
        <v>68</v>
      </c>
      <c r="AT366" s="83" t="s">
        <v>69</v>
      </c>
      <c r="AU366" s="83" t="s">
        <v>70</v>
      </c>
      <c r="AV366" s="83" t="s">
        <v>71</v>
      </c>
      <c r="AW366" s="83" t="s">
        <v>73</v>
      </c>
      <c r="AX366" s="83" t="s">
        <v>72</v>
      </c>
      <c r="AY366" s="83" t="s">
        <v>63</v>
      </c>
      <c r="AZ366" s="83" t="s">
        <v>72</v>
      </c>
      <c r="BA366" s="83" t="s">
        <v>72</v>
      </c>
      <c r="BB366" s="83" t="s">
        <v>73</v>
      </c>
      <c r="BC366" s="83" t="s">
        <v>73</v>
      </c>
      <c r="BD366" s="83" t="s">
        <v>68</v>
      </c>
      <c r="BE366" s="83" t="s">
        <v>73</v>
      </c>
      <c r="BF366" s="83"/>
      <c r="BG366" s="87" t="s">
        <v>846</v>
      </c>
      <c r="BH366" s="86" t="s">
        <v>60</v>
      </c>
      <c r="BI366" s="76" t="s">
        <v>1414</v>
      </c>
      <c r="BJ366">
        <f t="shared" si="15"/>
        <v>3</v>
      </c>
      <c r="BK366" s="87">
        <f t="shared" si="16"/>
        <v>51</v>
      </c>
      <c r="BL366" s="87"/>
      <c r="BM366" s="86" t="str">
        <f>_xlfn.XLOOKUP(Form_Responses1811121314[[#This Row],[Sekolah School (Cleansed)]],'Quality Check'!$B$11:$B$14,'Quality Check'!$C$11:$C$14,)</f>
        <v>Urban</v>
      </c>
      <c r="BN366" s="86" t="str">
        <f>_xlfn.XLOOKUP(Form_Responses1811121314[[#This Row],[Sekolah School (Cleansed)]],'Quality Check'!$B$11:$B$14,'Quality Check'!$D$11:$D$14,)</f>
        <v>Controlled Group (CG)</v>
      </c>
      <c r="BO366" s="87" t="str">
        <f>_xlfn.XLOOKUP(AS366,'Cleansing - Toothpaste Brand'!A:A,'Cleansing - Toothpaste Brand'!B:B,)</f>
        <v>Colgate</v>
      </c>
      <c r="BP366" s="87"/>
      <c r="BQ36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66" s="86" t="str">
        <f>_xlfn.XLOOKUP(AP366,'Cleansing - Response'!E:E,'Cleansing - Response'!F:F,)</f>
        <v>2 days and more</v>
      </c>
      <c r="BS366" s="86">
        <f>IF(Form_Responses1811121314[[#This Row],[Answer - B1]]="2 days and more",1,0)</f>
        <v>1</v>
      </c>
      <c r="BT366" s="86" t="str">
        <f>_xlfn.XLOOKUP(AQ366,'Cleansing - Response'!E:E,'Cleansing - Response'!F:F,)</f>
        <v>2 days and more</v>
      </c>
      <c r="BU366" s="86">
        <f>IF(Form_Responses1811121314[[#This Row],[Answer - B2]]="2 days and more",1,0)</f>
        <v>1</v>
      </c>
      <c r="BV366" s="86" t="str">
        <f t="shared" si="17"/>
        <v>Ya / Yes</v>
      </c>
      <c r="BW366" s="86">
        <f>IF(Form_Responses1811121314[[#This Row],[Answer - B3]]="Ya / Yes",1,0)</f>
        <v>1</v>
      </c>
      <c r="BX366" s="86" t="str">
        <f>_xlfn.XLOOKUP(AT366,'Cleansing - Response'!E:E,'Cleansing - Response'!F:F,)</f>
        <v>Rarely / Sometimes</v>
      </c>
      <c r="BY366" s="86">
        <f>IF(Form_Responses1811121314[[#This Row],[Answer - B4]]="Always",1,0)</f>
        <v>0</v>
      </c>
      <c r="BZ366" s="86" t="str">
        <f>_xlfn.XLOOKUP(AU366,'Cleansing - Response'!H:H,'Cleansing - Response'!I:I,)</f>
        <v>Sometimes / When in need</v>
      </c>
      <c r="CA366" s="86">
        <f>IF(Form_Responses1811121314[[#This Row],[Answer - B5]]="Sometimes / When in need",2,IF(Form_Responses1811121314[[#This Row],[Answer - B5]]="Using dental floss at least once",1,0))</f>
        <v>2</v>
      </c>
      <c r="CB366" s="86" t="str">
        <f>_xlfn.XLOOKUP(AV366,'Cleansing - Response'!K:K,'Cleansing - Response'!L:L,)</f>
        <v>Up to 1 time a day</v>
      </c>
      <c r="CC366" s="86">
        <f>IF(Form_Responses1811121314[[#This Row],[Answer - B6]]="More than 1 time a day",1,0)</f>
        <v>0</v>
      </c>
      <c r="CD366" s="86" t="str">
        <f>_xlfn.XLOOKUP(AW366,'Cleansing - Response'!$N:$N,'Cleansing - Response'!$O:$O,)</f>
        <v>No</v>
      </c>
      <c r="CE366" s="86">
        <f>IF(Form_Responses1811121314[[#This Row],[Answer - B7-1]]="Yes / Sometimes",1,0)</f>
        <v>0</v>
      </c>
      <c r="CF366" s="86" t="str">
        <f>_xlfn.XLOOKUP(AX366,'Cleansing - Response'!$N:$N,'Cleansing - Response'!$O:$O,)</f>
        <v>Yes / Sometimes</v>
      </c>
      <c r="CG366" s="86">
        <f>IF(Form_Responses1811121314[[#This Row],[Answer - B7-2]]="Yes / Sometimes",1,0)</f>
        <v>1</v>
      </c>
      <c r="CH366" s="86" t="str">
        <f>_xlfn.XLOOKUP(AY366,'Cleansing - Response'!$N:$N,'Cleansing - Response'!$O:$O,)</f>
        <v>Yes / Sometimes</v>
      </c>
      <c r="CI366" s="86">
        <f>IF(Form_Responses1811121314[[#This Row],[Answer - B7-3]]="Yes / Sometimes",1,0)</f>
        <v>1</v>
      </c>
      <c r="CJ366" s="86" t="str">
        <f>_xlfn.XLOOKUP(AZ366,'Cleansing - Response'!$N:$N,'Cleansing - Response'!$O:$O,)</f>
        <v>Yes / Sometimes</v>
      </c>
      <c r="CK366" s="86">
        <f>IF(Form_Responses1811121314[[#This Row],[Answer - B7-4]]="Yes / Sometimes",1,0)</f>
        <v>1</v>
      </c>
      <c r="CL366" s="86" t="str">
        <f>_xlfn.XLOOKUP(BA366,'Cleansing - Response'!$N:$N,'Cleansing - Response'!$O:$O,)</f>
        <v>Yes / Sometimes</v>
      </c>
      <c r="CM366" s="86">
        <f>IF(Form_Responses1811121314[[#This Row],[Answer - B7-5]]="Yes / Sometimes",1,0)</f>
        <v>1</v>
      </c>
      <c r="CN366" s="86" t="str">
        <f>_xlfn.XLOOKUP(BB366,'Cleansing - Response'!$N:$N,'Cleansing - Response'!$O:$O,)</f>
        <v>No</v>
      </c>
      <c r="CO366" s="86">
        <f>IF(Form_Responses1811121314[[#This Row],[Answer - B7-6]]="Yes / Sometimes",1,0)</f>
        <v>0</v>
      </c>
      <c r="CP366" s="87" t="str">
        <f>IF(COUNTIF(Form_Responses1811121314[[#This Row],[Answer - B7-1]:[Answer - B7-6]], "Yes / Sometimes") &gt; 4, "More than 4 times","Up to 4 times")</f>
        <v>Up to 4 times</v>
      </c>
      <c r="CQ366" s="152">
        <f>IF(Form_Responses1811121314[[#This Row],[Answer - B7 (Overall)]]="More than 4 times",1,0)</f>
        <v>0</v>
      </c>
    </row>
    <row r="367" spans="1:95" ht="13.2" hidden="1" x14ac:dyDescent="0.25">
      <c r="A367" s="82">
        <v>45574.450065925921</v>
      </c>
      <c r="B367" s="83" t="s">
        <v>1005</v>
      </c>
      <c r="C367" s="84" t="s">
        <v>1006</v>
      </c>
      <c r="D367" s="83">
        <v>100</v>
      </c>
      <c r="E367" s="83">
        <v>0.46</v>
      </c>
      <c r="F367" s="83" t="s">
        <v>114</v>
      </c>
      <c r="G367" s="83" t="s">
        <v>76</v>
      </c>
      <c r="H367" s="83" t="s">
        <v>849</v>
      </c>
      <c r="I367" s="83" t="s">
        <v>73</v>
      </c>
      <c r="J367" s="83" t="s">
        <v>78</v>
      </c>
      <c r="K367" s="83" t="s">
        <v>84</v>
      </c>
      <c r="L367" s="83" t="s">
        <v>64</v>
      </c>
      <c r="M367" s="83" t="s">
        <v>64</v>
      </c>
      <c r="N367" s="83" t="s">
        <v>64</v>
      </c>
      <c r="O367" s="83" t="s">
        <v>64</v>
      </c>
      <c r="P367" s="83" t="s">
        <v>64</v>
      </c>
      <c r="Q367" s="83" t="s">
        <v>64</v>
      </c>
      <c r="R367" s="83" t="s">
        <v>64</v>
      </c>
      <c r="S367" s="83" t="s">
        <v>78</v>
      </c>
      <c r="T367" s="83" t="s">
        <v>78</v>
      </c>
      <c r="U367" s="83" t="s">
        <v>64</v>
      </c>
      <c r="V367" s="83" t="s">
        <v>64</v>
      </c>
      <c r="W367" s="83" t="s">
        <v>64</v>
      </c>
      <c r="X367" s="83" t="s">
        <v>64</v>
      </c>
      <c r="Y367" s="83" t="s">
        <v>64</v>
      </c>
      <c r="Z367" s="83" t="s">
        <v>65</v>
      </c>
      <c r="AA367" s="83" t="s">
        <v>65</v>
      </c>
      <c r="AB367" s="83" t="s">
        <v>66</v>
      </c>
      <c r="AC367" s="83" t="s">
        <v>65</v>
      </c>
      <c r="AD367" s="83" t="s">
        <v>65</v>
      </c>
      <c r="AE367" s="83" t="s">
        <v>65</v>
      </c>
      <c r="AF367" s="83" t="s">
        <v>66</v>
      </c>
      <c r="AG367" s="83" t="s">
        <v>66</v>
      </c>
      <c r="AH367" s="83" t="s">
        <v>66</v>
      </c>
      <c r="AI367" s="83" t="s">
        <v>79</v>
      </c>
      <c r="AJ367" s="83" t="s">
        <v>65</v>
      </c>
      <c r="AK367" s="83" t="s">
        <v>79</v>
      </c>
      <c r="AL367" s="83" t="s">
        <v>65</v>
      </c>
      <c r="AM367" s="83" t="s">
        <v>65</v>
      </c>
      <c r="AN367" s="83" t="s">
        <v>79</v>
      </c>
      <c r="AO367" s="83" t="s">
        <v>66</v>
      </c>
      <c r="AP367" s="83" t="s">
        <v>67</v>
      </c>
      <c r="AQ367" s="83" t="s">
        <v>67</v>
      </c>
      <c r="AR367" s="83" t="s">
        <v>63</v>
      </c>
      <c r="AS367" s="83" t="s">
        <v>81</v>
      </c>
      <c r="AT367" s="83" t="s">
        <v>87</v>
      </c>
      <c r="AU367" s="83" t="s">
        <v>93</v>
      </c>
      <c r="AV367" s="83" t="s">
        <v>71</v>
      </c>
      <c r="AW367" s="83" t="s">
        <v>73</v>
      </c>
      <c r="AX367" s="83" t="s">
        <v>73</v>
      </c>
      <c r="AY367" s="83" t="s">
        <v>72</v>
      </c>
      <c r="AZ367" s="83" t="s">
        <v>73</v>
      </c>
      <c r="BA367" s="83" t="s">
        <v>73</v>
      </c>
      <c r="BB367" s="83" t="s">
        <v>73</v>
      </c>
      <c r="BC367" s="83" t="s">
        <v>73</v>
      </c>
      <c r="BD367" s="83"/>
      <c r="BE367" s="83" t="s">
        <v>73</v>
      </c>
      <c r="BF367" s="83"/>
      <c r="BG367" s="87" t="s">
        <v>846</v>
      </c>
      <c r="BH367" s="87" t="s">
        <v>114</v>
      </c>
      <c r="BI367" s="76" t="s">
        <v>1415</v>
      </c>
      <c r="BJ367">
        <f t="shared" si="15"/>
        <v>11</v>
      </c>
      <c r="BK367" s="87">
        <f t="shared" si="16"/>
        <v>54</v>
      </c>
      <c r="BL367" s="87"/>
      <c r="BM367" s="86" t="str">
        <f>_xlfn.XLOOKUP(Form_Responses1811121314[[#This Row],[Sekolah School (Cleansed)]],'Quality Check'!$B$11:$B$14,'Quality Check'!$C$11:$C$14,)</f>
        <v>Urban</v>
      </c>
      <c r="BN367" s="86" t="str">
        <f>_xlfn.XLOOKUP(Form_Responses1811121314[[#This Row],[Sekolah School (Cleansed)]],'Quality Check'!$B$11:$B$14,'Quality Check'!$D$11:$D$14,)</f>
        <v>Controlled Group (CG)</v>
      </c>
      <c r="BO367" s="87" t="str">
        <f>_xlfn.XLOOKUP(AS367,'Cleansing - Toothpaste Brand'!A:A,'Cleansing - Toothpaste Brand'!B:B,)</f>
        <v>Colgate</v>
      </c>
      <c r="BP367" s="87"/>
      <c r="BQ36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67" s="86" t="str">
        <f>_xlfn.XLOOKUP(AP367,'Cleansing - Response'!E:E,'Cleansing - Response'!F:F,)</f>
        <v>2 days and more</v>
      </c>
      <c r="BS367" s="86">
        <f>IF(Form_Responses1811121314[[#This Row],[Answer - B1]]="2 days and more",1,0)</f>
        <v>1</v>
      </c>
      <c r="BT367" s="86" t="str">
        <f>_xlfn.XLOOKUP(AQ367,'Cleansing - Response'!E:E,'Cleansing - Response'!F:F,)</f>
        <v>2 days and more</v>
      </c>
      <c r="BU367" s="86">
        <f>IF(Form_Responses1811121314[[#This Row],[Answer - B2]]="2 days and more",1,0)</f>
        <v>1</v>
      </c>
      <c r="BV367" s="86" t="str">
        <f t="shared" si="17"/>
        <v>Ya / Yes</v>
      </c>
      <c r="BW367" s="86">
        <f>IF(Form_Responses1811121314[[#This Row],[Answer - B3]]="Ya / Yes",1,0)</f>
        <v>1</v>
      </c>
      <c r="BX367" s="86" t="str">
        <f>_xlfn.XLOOKUP(AT367,'Cleansing - Response'!E:E,'Cleansing - Response'!F:F,)</f>
        <v>Always</v>
      </c>
      <c r="BY367" s="86">
        <f>IF(Form_Responses1811121314[[#This Row],[Answer - B4]]="Always",1,0)</f>
        <v>1</v>
      </c>
      <c r="BZ367" s="86" t="str">
        <f>_xlfn.XLOOKUP(AU367,'Cleansing - Response'!H:H,'Cleansing - Response'!I:I,)</f>
        <v>Not using dental floss</v>
      </c>
      <c r="CA367" s="86">
        <f>IF(Form_Responses1811121314[[#This Row],[Answer - B5]]="Sometimes / When in need",2,IF(Form_Responses1811121314[[#This Row],[Answer - B5]]="Using dental floss at least once",1,0))</f>
        <v>0</v>
      </c>
      <c r="CB367" s="86" t="str">
        <f>_xlfn.XLOOKUP(AV367,'Cleansing - Response'!K:K,'Cleansing - Response'!L:L,)</f>
        <v>Up to 1 time a day</v>
      </c>
      <c r="CC367" s="86">
        <f>IF(Form_Responses1811121314[[#This Row],[Answer - B6]]="More than 1 time a day",1,0)</f>
        <v>0</v>
      </c>
      <c r="CD367" s="86" t="str">
        <f>_xlfn.XLOOKUP(AW367,'Cleansing - Response'!$N:$N,'Cleansing - Response'!$O:$O,)</f>
        <v>No</v>
      </c>
      <c r="CE367" s="86">
        <f>IF(Form_Responses1811121314[[#This Row],[Answer - B7-1]]="Yes / Sometimes",1,0)</f>
        <v>0</v>
      </c>
      <c r="CF367" s="86" t="str">
        <f>_xlfn.XLOOKUP(AX367,'Cleansing - Response'!$N:$N,'Cleansing - Response'!$O:$O,)</f>
        <v>No</v>
      </c>
      <c r="CG367" s="86">
        <f>IF(Form_Responses1811121314[[#This Row],[Answer - B7-2]]="Yes / Sometimes",1,0)</f>
        <v>0</v>
      </c>
      <c r="CH367" s="86" t="str">
        <f>_xlfn.XLOOKUP(AY367,'Cleansing - Response'!$N:$N,'Cleansing - Response'!$O:$O,)</f>
        <v>Yes / Sometimes</v>
      </c>
      <c r="CI367" s="86">
        <f>IF(Form_Responses1811121314[[#This Row],[Answer - B7-3]]="Yes / Sometimes",1,0)</f>
        <v>1</v>
      </c>
      <c r="CJ367" s="86" t="str">
        <f>_xlfn.XLOOKUP(AZ367,'Cleansing - Response'!$N:$N,'Cleansing - Response'!$O:$O,)</f>
        <v>No</v>
      </c>
      <c r="CK367" s="86">
        <f>IF(Form_Responses1811121314[[#This Row],[Answer - B7-4]]="Yes / Sometimes",1,0)</f>
        <v>0</v>
      </c>
      <c r="CL367" s="86" t="str">
        <f>_xlfn.XLOOKUP(BA367,'Cleansing - Response'!$N:$N,'Cleansing - Response'!$O:$O,)</f>
        <v>No</v>
      </c>
      <c r="CM367" s="86">
        <f>IF(Form_Responses1811121314[[#This Row],[Answer - B7-5]]="Yes / Sometimes",1,0)</f>
        <v>0</v>
      </c>
      <c r="CN367" s="86" t="str">
        <f>_xlfn.XLOOKUP(BB367,'Cleansing - Response'!$N:$N,'Cleansing - Response'!$O:$O,)</f>
        <v>No</v>
      </c>
      <c r="CO367" s="86">
        <f>IF(Form_Responses1811121314[[#This Row],[Answer - B7-6]]="Yes / Sometimes",1,0)</f>
        <v>0</v>
      </c>
      <c r="CP367" s="87" t="str">
        <f>IF(COUNTIF(Form_Responses1811121314[[#This Row],[Answer - B7-1]:[Answer - B7-6]], "Yes / Sometimes") &gt; 4, "More than 4 times","Up to 4 times")</f>
        <v>Up to 4 times</v>
      </c>
      <c r="CQ367" s="152">
        <f>IF(Form_Responses1811121314[[#This Row],[Answer - B7 (Overall)]]="More than 4 times",1,0)</f>
        <v>0</v>
      </c>
    </row>
    <row r="368" spans="1:95" ht="13.2" hidden="1" x14ac:dyDescent="0.25">
      <c r="A368" s="82">
        <v>45574.450089768521</v>
      </c>
      <c r="B368" s="83" t="s">
        <v>1007</v>
      </c>
      <c r="C368" s="84" t="s">
        <v>1008</v>
      </c>
      <c r="D368" s="83">
        <v>100</v>
      </c>
      <c r="E368" s="83">
        <v>0.5</v>
      </c>
      <c r="F368" s="83" t="s">
        <v>423</v>
      </c>
      <c r="G368" s="83" t="s">
        <v>76</v>
      </c>
      <c r="H368" s="83" t="s">
        <v>887</v>
      </c>
      <c r="I368" s="83" t="s">
        <v>63</v>
      </c>
      <c r="J368" s="83" t="s">
        <v>64</v>
      </c>
      <c r="K368" s="83" t="s">
        <v>64</v>
      </c>
      <c r="L368" s="83" t="s">
        <v>64</v>
      </c>
      <c r="M368" s="83" t="s">
        <v>84</v>
      </c>
      <c r="N368" s="83" t="s">
        <v>64</v>
      </c>
      <c r="O368" s="83" t="s">
        <v>78</v>
      </c>
      <c r="P368" s="83" t="s">
        <v>84</v>
      </c>
      <c r="Q368" s="83" t="s">
        <v>84</v>
      </c>
      <c r="R368" s="83" t="s">
        <v>64</v>
      </c>
      <c r="S368" s="83" t="s">
        <v>64</v>
      </c>
      <c r="T368" s="83" t="s">
        <v>64</v>
      </c>
      <c r="U368" s="83" t="s">
        <v>84</v>
      </c>
      <c r="V368" s="83" t="s">
        <v>64</v>
      </c>
      <c r="W368" s="83" t="s">
        <v>64</v>
      </c>
      <c r="X368" s="83" t="s">
        <v>64</v>
      </c>
      <c r="Y368" s="83" t="s">
        <v>64</v>
      </c>
      <c r="Z368" s="83" t="s">
        <v>66</v>
      </c>
      <c r="AA368" s="83" t="s">
        <v>65</v>
      </c>
      <c r="AB368" s="83" t="s">
        <v>65</v>
      </c>
      <c r="AC368" s="83" t="s">
        <v>79</v>
      </c>
      <c r="AD368" s="83" t="s">
        <v>66</v>
      </c>
      <c r="AE368" s="83" t="s">
        <v>65</v>
      </c>
      <c r="AF368" s="83" t="s">
        <v>65</v>
      </c>
      <c r="AG368" s="83" t="s">
        <v>65</v>
      </c>
      <c r="AH368" s="83" t="s">
        <v>65</v>
      </c>
      <c r="AI368" s="83" t="s">
        <v>79</v>
      </c>
      <c r="AJ368" s="83" t="s">
        <v>66</v>
      </c>
      <c r="AK368" s="83" t="s">
        <v>65</v>
      </c>
      <c r="AL368" s="83" t="s">
        <v>66</v>
      </c>
      <c r="AM368" s="83" t="s">
        <v>65</v>
      </c>
      <c r="AN368" s="83" t="s">
        <v>66</v>
      </c>
      <c r="AO368" s="83" t="s">
        <v>79</v>
      </c>
      <c r="AP368" s="83" t="s">
        <v>67</v>
      </c>
      <c r="AQ368" s="83" t="s">
        <v>67</v>
      </c>
      <c r="AR368" s="83" t="s">
        <v>73</v>
      </c>
      <c r="AS368" s="83" t="s">
        <v>223</v>
      </c>
      <c r="AT368" s="83" t="s">
        <v>69</v>
      </c>
      <c r="AU368" s="83" t="s">
        <v>70</v>
      </c>
      <c r="AV368" s="83" t="s">
        <v>154</v>
      </c>
      <c r="AW368" s="83" t="s">
        <v>63</v>
      </c>
      <c r="AX368" s="83" t="s">
        <v>63</v>
      </c>
      <c r="AY368" s="83" t="s">
        <v>63</v>
      </c>
      <c r="AZ368" s="83" t="s">
        <v>63</v>
      </c>
      <c r="BA368" s="83" t="s">
        <v>63</v>
      </c>
      <c r="BB368" s="83" t="s">
        <v>72</v>
      </c>
      <c r="BC368" s="83" t="s">
        <v>73</v>
      </c>
      <c r="BD368" s="83"/>
      <c r="BE368" s="83" t="s">
        <v>73</v>
      </c>
      <c r="BF368" s="83"/>
      <c r="BG368" s="87" t="s">
        <v>846</v>
      </c>
      <c r="BH368" s="86" t="s">
        <v>60</v>
      </c>
      <c r="BI368" s="76" t="s">
        <v>1414</v>
      </c>
      <c r="BJ368">
        <f t="shared" si="15"/>
        <v>11</v>
      </c>
      <c r="BK368" s="87">
        <f t="shared" si="16"/>
        <v>54</v>
      </c>
      <c r="BL368" s="87"/>
      <c r="BM368" s="86" t="str">
        <f>_xlfn.XLOOKUP(Form_Responses1811121314[[#This Row],[Sekolah School (Cleansed)]],'Quality Check'!$B$11:$B$14,'Quality Check'!$C$11:$C$14,)</f>
        <v>Urban</v>
      </c>
      <c r="BN368" s="86" t="str">
        <f>_xlfn.XLOOKUP(Form_Responses1811121314[[#This Row],[Sekolah School (Cleansed)]],'Quality Check'!$B$11:$B$14,'Quality Check'!$D$11:$D$14,)</f>
        <v>Controlled Group (CG)</v>
      </c>
      <c r="BO368" s="87" t="str">
        <f>_xlfn.XLOOKUP(AS368,'Cleansing - Toothpaste Brand'!A:A,'Cleansing - Toothpaste Brand'!B:B,)</f>
        <v>Colgate</v>
      </c>
      <c r="BP368" s="87"/>
      <c r="BQ36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68" s="86" t="str">
        <f>_xlfn.XLOOKUP(AP368,'Cleansing - Response'!E:E,'Cleansing - Response'!F:F,)</f>
        <v>2 days and more</v>
      </c>
      <c r="BS368" s="86">
        <f>IF(Form_Responses1811121314[[#This Row],[Answer - B1]]="2 days and more",1,0)</f>
        <v>1</v>
      </c>
      <c r="BT368" s="86" t="str">
        <f>_xlfn.XLOOKUP(AQ368,'Cleansing - Response'!E:E,'Cleansing - Response'!F:F,)</f>
        <v>2 days and more</v>
      </c>
      <c r="BU368" s="86">
        <f>IF(Form_Responses1811121314[[#This Row],[Answer - B2]]="2 days and more",1,0)</f>
        <v>1</v>
      </c>
      <c r="BV368" s="86" t="str">
        <f t="shared" si="17"/>
        <v>Tidak / No</v>
      </c>
      <c r="BW368" s="86">
        <f>IF(Form_Responses1811121314[[#This Row],[Answer - B3]]="Ya / Yes",1,0)</f>
        <v>0</v>
      </c>
      <c r="BX368" s="86" t="str">
        <f>_xlfn.XLOOKUP(AT368,'Cleansing - Response'!E:E,'Cleansing - Response'!F:F,)</f>
        <v>Rarely / Sometimes</v>
      </c>
      <c r="BY368" s="86">
        <f>IF(Form_Responses1811121314[[#This Row],[Answer - B4]]="Always",1,0)</f>
        <v>0</v>
      </c>
      <c r="BZ368" s="86" t="str">
        <f>_xlfn.XLOOKUP(AU368,'Cleansing - Response'!H:H,'Cleansing - Response'!I:I,)</f>
        <v>Sometimes / When in need</v>
      </c>
      <c r="CA368" s="86">
        <f>IF(Form_Responses1811121314[[#This Row],[Answer - B5]]="Sometimes / When in need",2,IF(Form_Responses1811121314[[#This Row],[Answer - B5]]="Using dental floss at least once",1,0))</f>
        <v>2</v>
      </c>
      <c r="CB368" s="86" t="str">
        <f>_xlfn.XLOOKUP(AV368,'Cleansing - Response'!K:K,'Cleansing - Response'!L:L,)</f>
        <v>More than 1 time a day</v>
      </c>
      <c r="CC368" s="86">
        <f>IF(Form_Responses1811121314[[#This Row],[Answer - B6]]="More than 1 time a day",1,0)</f>
        <v>1</v>
      </c>
      <c r="CD368" s="86" t="str">
        <f>_xlfn.XLOOKUP(AW368,'Cleansing - Response'!$N:$N,'Cleansing - Response'!$O:$O,)</f>
        <v>Yes / Sometimes</v>
      </c>
      <c r="CE368" s="86">
        <f>IF(Form_Responses1811121314[[#This Row],[Answer - B7-1]]="Yes / Sometimes",1,0)</f>
        <v>1</v>
      </c>
      <c r="CF368" s="86" t="str">
        <f>_xlfn.XLOOKUP(AX368,'Cleansing - Response'!$N:$N,'Cleansing - Response'!$O:$O,)</f>
        <v>Yes / Sometimes</v>
      </c>
      <c r="CG368" s="86">
        <f>IF(Form_Responses1811121314[[#This Row],[Answer - B7-2]]="Yes / Sometimes",1,0)</f>
        <v>1</v>
      </c>
      <c r="CH368" s="86" t="str">
        <f>_xlfn.XLOOKUP(AY368,'Cleansing - Response'!$N:$N,'Cleansing - Response'!$O:$O,)</f>
        <v>Yes / Sometimes</v>
      </c>
      <c r="CI368" s="86">
        <f>IF(Form_Responses1811121314[[#This Row],[Answer - B7-3]]="Yes / Sometimes",1,0)</f>
        <v>1</v>
      </c>
      <c r="CJ368" s="86" t="str">
        <f>_xlfn.XLOOKUP(AZ368,'Cleansing - Response'!$N:$N,'Cleansing - Response'!$O:$O,)</f>
        <v>Yes / Sometimes</v>
      </c>
      <c r="CK368" s="86">
        <f>IF(Form_Responses1811121314[[#This Row],[Answer - B7-4]]="Yes / Sometimes",1,0)</f>
        <v>1</v>
      </c>
      <c r="CL368" s="86" t="str">
        <f>_xlfn.XLOOKUP(BA368,'Cleansing - Response'!$N:$N,'Cleansing - Response'!$O:$O,)</f>
        <v>Yes / Sometimes</v>
      </c>
      <c r="CM368" s="86">
        <f>IF(Form_Responses1811121314[[#This Row],[Answer - B7-5]]="Yes / Sometimes",1,0)</f>
        <v>1</v>
      </c>
      <c r="CN368" s="86" t="str">
        <f>_xlfn.XLOOKUP(BB368,'Cleansing - Response'!$N:$N,'Cleansing - Response'!$O:$O,)</f>
        <v>Yes / Sometimes</v>
      </c>
      <c r="CO368" s="86">
        <f>IF(Form_Responses1811121314[[#This Row],[Answer - B7-6]]="Yes / Sometimes",1,0)</f>
        <v>1</v>
      </c>
      <c r="CP368" s="87" t="str">
        <f>IF(COUNTIF(Form_Responses1811121314[[#This Row],[Answer - B7-1]:[Answer - B7-6]], "Yes / Sometimes") &gt; 4, "More than 4 times","Up to 4 times")</f>
        <v>More than 4 times</v>
      </c>
      <c r="CQ368" s="152">
        <f>IF(Form_Responses1811121314[[#This Row],[Answer - B7 (Overall)]]="More than 4 times",1,0)</f>
        <v>1</v>
      </c>
    </row>
    <row r="369" spans="1:95" ht="13.2" hidden="1" x14ac:dyDescent="0.25">
      <c r="A369" s="82">
        <v>45574.45169332176</v>
      </c>
      <c r="B369" s="83" t="s">
        <v>1009</v>
      </c>
      <c r="C369" s="84" t="s">
        <v>1010</v>
      </c>
      <c r="D369" s="83">
        <v>25</v>
      </c>
      <c r="E369" s="83">
        <v>0.04</v>
      </c>
      <c r="F369" s="83" t="s">
        <v>423</v>
      </c>
      <c r="G369" s="83" t="s">
        <v>76</v>
      </c>
      <c r="H369" s="83" t="s">
        <v>922</v>
      </c>
      <c r="I369" s="83" t="s">
        <v>63</v>
      </c>
      <c r="J369" s="83" t="s">
        <v>64</v>
      </c>
      <c r="K369" s="83" t="s">
        <v>84</v>
      </c>
      <c r="L369" s="83" t="s">
        <v>64</v>
      </c>
      <c r="M369" s="83" t="s">
        <v>84</v>
      </c>
      <c r="N369" s="83" t="s">
        <v>64</v>
      </c>
      <c r="O369" s="83" t="s">
        <v>84</v>
      </c>
      <c r="P369" s="83" t="s">
        <v>84</v>
      </c>
      <c r="Q369" s="83" t="s">
        <v>64</v>
      </c>
      <c r="R369" s="83" t="s">
        <v>64</v>
      </c>
      <c r="S369" s="83" t="s">
        <v>84</v>
      </c>
      <c r="T369" s="83" t="s">
        <v>64</v>
      </c>
      <c r="U369" s="83" t="s">
        <v>84</v>
      </c>
      <c r="V369" s="83" t="s">
        <v>64</v>
      </c>
      <c r="W369" s="83" t="s">
        <v>64</v>
      </c>
      <c r="X369" s="83" t="s">
        <v>84</v>
      </c>
      <c r="Y369" s="83" t="s">
        <v>78</v>
      </c>
      <c r="Z369" s="83" t="s">
        <v>66</v>
      </c>
      <c r="AA369" s="83" t="s">
        <v>66</v>
      </c>
      <c r="AB369" s="83" t="s">
        <v>66</v>
      </c>
      <c r="AC369" s="83" t="s">
        <v>65</v>
      </c>
      <c r="AD369" s="83" t="s">
        <v>66</v>
      </c>
      <c r="AE369" s="83" t="s">
        <v>79</v>
      </c>
      <c r="AF369" s="83" t="s">
        <v>79</v>
      </c>
      <c r="AG369" s="83" t="s">
        <v>65</v>
      </c>
      <c r="AH369" s="83" t="s">
        <v>66</v>
      </c>
      <c r="AI369" s="83" t="s">
        <v>101</v>
      </c>
      <c r="AJ369" s="83" t="s">
        <v>65</v>
      </c>
      <c r="AK369" s="83" t="s">
        <v>66</v>
      </c>
      <c r="AL369" s="83" t="s">
        <v>66</v>
      </c>
      <c r="AM369" s="83" t="s">
        <v>66</v>
      </c>
      <c r="AN369" s="83" t="s">
        <v>66</v>
      </c>
      <c r="AO369" s="83" t="s">
        <v>66</v>
      </c>
      <c r="AP369" s="83" t="s">
        <v>67</v>
      </c>
      <c r="AQ369" s="83" t="s">
        <v>67</v>
      </c>
      <c r="AR369" s="83" t="s">
        <v>63</v>
      </c>
      <c r="AS369" s="83" t="s">
        <v>81</v>
      </c>
      <c r="AT369" s="83" t="s">
        <v>69</v>
      </c>
      <c r="AU369" s="83" t="s">
        <v>70</v>
      </c>
      <c r="AV369" s="83" t="s">
        <v>71</v>
      </c>
      <c r="AW369" s="83" t="s">
        <v>72</v>
      </c>
      <c r="AX369" s="83" t="s">
        <v>72</v>
      </c>
      <c r="AY369" s="83" t="s">
        <v>72</v>
      </c>
      <c r="AZ369" s="83" t="s">
        <v>72</v>
      </c>
      <c r="BA369" s="83" t="s">
        <v>72</v>
      </c>
      <c r="BB369" s="83" t="s">
        <v>72</v>
      </c>
      <c r="BC369" s="83" t="s">
        <v>73</v>
      </c>
      <c r="BD369" s="83"/>
      <c r="BE369" s="83" t="s">
        <v>73</v>
      </c>
      <c r="BF369" s="83"/>
      <c r="BG369" s="87" t="s">
        <v>846</v>
      </c>
      <c r="BH369" s="86" t="s">
        <v>60</v>
      </c>
      <c r="BI369" s="76" t="s">
        <v>1414</v>
      </c>
      <c r="BJ369">
        <f t="shared" si="15"/>
        <v>8</v>
      </c>
      <c r="BK369" s="87">
        <f t="shared" si="16"/>
        <v>50</v>
      </c>
      <c r="BL369" s="87"/>
      <c r="BM369" s="86" t="str">
        <f>_xlfn.XLOOKUP(Form_Responses1811121314[[#This Row],[Sekolah School (Cleansed)]],'Quality Check'!$B$11:$B$14,'Quality Check'!$C$11:$C$14,)</f>
        <v>Urban</v>
      </c>
      <c r="BN369" s="86" t="str">
        <f>_xlfn.XLOOKUP(Form_Responses1811121314[[#This Row],[Sekolah School (Cleansed)]],'Quality Check'!$B$11:$B$14,'Quality Check'!$D$11:$D$14,)</f>
        <v>Controlled Group (CG)</v>
      </c>
      <c r="BO369" s="87" t="str">
        <f>_xlfn.XLOOKUP(AS369,'Cleansing - Toothpaste Brand'!A:A,'Cleansing - Toothpaste Brand'!B:B,)</f>
        <v>Colgate</v>
      </c>
      <c r="BP369" s="87"/>
      <c r="BQ36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69" s="86" t="str">
        <f>_xlfn.XLOOKUP(AP369,'Cleansing - Response'!E:E,'Cleansing - Response'!F:F,)</f>
        <v>2 days and more</v>
      </c>
      <c r="BS369" s="86">
        <f>IF(Form_Responses1811121314[[#This Row],[Answer - B1]]="2 days and more",1,0)</f>
        <v>1</v>
      </c>
      <c r="BT369" s="86" t="str">
        <f>_xlfn.XLOOKUP(AQ369,'Cleansing - Response'!E:E,'Cleansing - Response'!F:F,)</f>
        <v>2 days and more</v>
      </c>
      <c r="BU369" s="86">
        <f>IF(Form_Responses1811121314[[#This Row],[Answer - B2]]="2 days and more",1,0)</f>
        <v>1</v>
      </c>
      <c r="BV369" s="86" t="str">
        <f t="shared" si="17"/>
        <v>Ya / Yes</v>
      </c>
      <c r="BW369" s="86">
        <f>IF(Form_Responses1811121314[[#This Row],[Answer - B3]]="Ya / Yes",1,0)</f>
        <v>1</v>
      </c>
      <c r="BX369" s="86" t="str">
        <f>_xlfn.XLOOKUP(AT369,'Cleansing - Response'!E:E,'Cleansing - Response'!F:F,)</f>
        <v>Rarely / Sometimes</v>
      </c>
      <c r="BY369" s="86">
        <f>IF(Form_Responses1811121314[[#This Row],[Answer - B4]]="Always",1,0)</f>
        <v>0</v>
      </c>
      <c r="BZ369" s="86" t="str">
        <f>_xlfn.XLOOKUP(AU369,'Cleansing - Response'!H:H,'Cleansing - Response'!I:I,)</f>
        <v>Sometimes / When in need</v>
      </c>
      <c r="CA369" s="86">
        <f>IF(Form_Responses1811121314[[#This Row],[Answer - B5]]="Sometimes / When in need",2,IF(Form_Responses1811121314[[#This Row],[Answer - B5]]="Using dental floss at least once",1,0))</f>
        <v>2</v>
      </c>
      <c r="CB369" s="86" t="str">
        <f>_xlfn.XLOOKUP(AV369,'Cleansing - Response'!K:K,'Cleansing - Response'!L:L,)</f>
        <v>Up to 1 time a day</v>
      </c>
      <c r="CC369" s="86">
        <f>IF(Form_Responses1811121314[[#This Row],[Answer - B6]]="More than 1 time a day",1,0)</f>
        <v>0</v>
      </c>
      <c r="CD369" s="86" t="str">
        <f>_xlfn.XLOOKUP(AW369,'Cleansing - Response'!$N:$N,'Cleansing - Response'!$O:$O,)</f>
        <v>Yes / Sometimes</v>
      </c>
      <c r="CE369" s="86">
        <f>IF(Form_Responses1811121314[[#This Row],[Answer - B7-1]]="Yes / Sometimes",1,0)</f>
        <v>1</v>
      </c>
      <c r="CF369" s="86" t="str">
        <f>_xlfn.XLOOKUP(AX369,'Cleansing - Response'!$N:$N,'Cleansing - Response'!$O:$O,)</f>
        <v>Yes / Sometimes</v>
      </c>
      <c r="CG369" s="86">
        <f>IF(Form_Responses1811121314[[#This Row],[Answer - B7-2]]="Yes / Sometimes",1,0)</f>
        <v>1</v>
      </c>
      <c r="CH369" s="86" t="str">
        <f>_xlfn.XLOOKUP(AY369,'Cleansing - Response'!$N:$N,'Cleansing - Response'!$O:$O,)</f>
        <v>Yes / Sometimes</v>
      </c>
      <c r="CI369" s="86">
        <f>IF(Form_Responses1811121314[[#This Row],[Answer - B7-3]]="Yes / Sometimes",1,0)</f>
        <v>1</v>
      </c>
      <c r="CJ369" s="86" t="str">
        <f>_xlfn.XLOOKUP(AZ369,'Cleansing - Response'!$N:$N,'Cleansing - Response'!$O:$O,)</f>
        <v>Yes / Sometimes</v>
      </c>
      <c r="CK369" s="86">
        <f>IF(Form_Responses1811121314[[#This Row],[Answer - B7-4]]="Yes / Sometimes",1,0)</f>
        <v>1</v>
      </c>
      <c r="CL369" s="86" t="str">
        <f>_xlfn.XLOOKUP(BA369,'Cleansing - Response'!$N:$N,'Cleansing - Response'!$O:$O,)</f>
        <v>Yes / Sometimes</v>
      </c>
      <c r="CM369" s="86">
        <f>IF(Form_Responses1811121314[[#This Row],[Answer - B7-5]]="Yes / Sometimes",1,0)</f>
        <v>1</v>
      </c>
      <c r="CN369" s="86" t="str">
        <f>_xlfn.XLOOKUP(BB369,'Cleansing - Response'!$N:$N,'Cleansing - Response'!$O:$O,)</f>
        <v>Yes / Sometimes</v>
      </c>
      <c r="CO369" s="86">
        <f>IF(Form_Responses1811121314[[#This Row],[Answer - B7-6]]="Yes / Sometimes",1,0)</f>
        <v>1</v>
      </c>
      <c r="CP369" s="87" t="str">
        <f>IF(COUNTIF(Form_Responses1811121314[[#This Row],[Answer - B7-1]:[Answer - B7-6]], "Yes / Sometimes") &gt; 4, "More than 4 times","Up to 4 times")</f>
        <v>More than 4 times</v>
      </c>
      <c r="CQ369" s="152">
        <f>IF(Form_Responses1811121314[[#This Row],[Answer - B7 (Overall)]]="More than 4 times",1,0)</f>
        <v>1</v>
      </c>
    </row>
    <row r="370" spans="1:95" ht="13.2" hidden="1" x14ac:dyDescent="0.25">
      <c r="A370" s="82">
        <v>45574.454814074074</v>
      </c>
      <c r="B370" s="83" t="s">
        <v>1011</v>
      </c>
      <c r="C370" s="84" t="s">
        <v>1012</v>
      </c>
      <c r="D370" s="83">
        <v>94.64</v>
      </c>
      <c r="E370" s="83">
        <v>0.8</v>
      </c>
      <c r="F370" s="83" t="s">
        <v>423</v>
      </c>
      <c r="G370" s="83" t="s">
        <v>76</v>
      </c>
      <c r="H370" s="83" t="s">
        <v>846</v>
      </c>
      <c r="I370" s="83" t="s">
        <v>73</v>
      </c>
      <c r="J370" s="83" t="s">
        <v>145</v>
      </c>
      <c r="K370" s="83" t="s">
        <v>64</v>
      </c>
      <c r="L370" s="83" t="s">
        <v>64</v>
      </c>
      <c r="M370" s="83" t="s">
        <v>84</v>
      </c>
      <c r="N370" s="83" t="s">
        <v>84</v>
      </c>
      <c r="O370" s="83" t="s">
        <v>78</v>
      </c>
      <c r="P370" s="83" t="s">
        <v>84</v>
      </c>
      <c r="Q370" s="83" t="s">
        <v>84</v>
      </c>
      <c r="R370" s="83" t="s">
        <v>64</v>
      </c>
      <c r="S370" s="83" t="s">
        <v>84</v>
      </c>
      <c r="T370" s="83" t="s">
        <v>78</v>
      </c>
      <c r="U370" s="83" t="s">
        <v>84</v>
      </c>
      <c r="V370" s="83" t="s">
        <v>64</v>
      </c>
      <c r="W370" s="83" t="s">
        <v>64</v>
      </c>
      <c r="X370" s="83" t="s">
        <v>84</v>
      </c>
      <c r="Y370" s="83" t="s">
        <v>64</v>
      </c>
      <c r="Z370" s="83" t="s">
        <v>65</v>
      </c>
      <c r="AA370" s="83" t="s">
        <v>66</v>
      </c>
      <c r="AB370" s="83" t="s">
        <v>66</v>
      </c>
      <c r="AC370" s="83" t="s">
        <v>65</v>
      </c>
      <c r="AD370" s="83" t="s">
        <v>65</v>
      </c>
      <c r="AE370" s="83" t="s">
        <v>65</v>
      </c>
      <c r="AF370" s="83" t="s">
        <v>66</v>
      </c>
      <c r="AG370" s="83" t="s">
        <v>65</v>
      </c>
      <c r="AH370" s="83" t="s">
        <v>65</v>
      </c>
      <c r="AI370" s="83" t="s">
        <v>79</v>
      </c>
      <c r="AJ370" s="83" t="s">
        <v>65</v>
      </c>
      <c r="AK370" s="83" t="s">
        <v>65</v>
      </c>
      <c r="AL370" s="83" t="s">
        <v>65</v>
      </c>
      <c r="AM370" s="83" t="s">
        <v>66</v>
      </c>
      <c r="AN370" s="83" t="s">
        <v>79</v>
      </c>
      <c r="AO370" s="83" t="s">
        <v>79</v>
      </c>
      <c r="AP370" s="83" t="s">
        <v>85</v>
      </c>
      <c r="AQ370" s="83" t="s">
        <v>85</v>
      </c>
      <c r="AR370" s="83" t="s">
        <v>86</v>
      </c>
      <c r="AS370" s="83" t="s">
        <v>864</v>
      </c>
      <c r="AT370" s="83" t="s">
        <v>69</v>
      </c>
      <c r="AU370" s="83" t="s">
        <v>93</v>
      </c>
      <c r="AV370" s="83" t="s">
        <v>71</v>
      </c>
      <c r="AW370" s="83" t="s">
        <v>72</v>
      </c>
      <c r="AX370" s="83" t="s">
        <v>73</v>
      </c>
      <c r="AY370" s="83" t="s">
        <v>72</v>
      </c>
      <c r="AZ370" s="83" t="s">
        <v>73</v>
      </c>
      <c r="BA370" s="83" t="s">
        <v>73</v>
      </c>
      <c r="BB370" s="83" t="s">
        <v>72</v>
      </c>
      <c r="BC370" s="83" t="s">
        <v>73</v>
      </c>
      <c r="BD370" s="83"/>
      <c r="BE370" s="83" t="s">
        <v>73</v>
      </c>
      <c r="BF370" s="83"/>
      <c r="BG370" s="87" t="s">
        <v>846</v>
      </c>
      <c r="BH370" s="86" t="s">
        <v>60</v>
      </c>
      <c r="BI370" s="76" t="s">
        <v>1415</v>
      </c>
      <c r="BJ370">
        <f t="shared" si="15"/>
        <v>6</v>
      </c>
      <c r="BK370" s="87">
        <f t="shared" si="16"/>
        <v>55</v>
      </c>
      <c r="BL370" s="87"/>
      <c r="BM370" s="86" t="str">
        <f>_xlfn.XLOOKUP(Form_Responses1811121314[[#This Row],[Sekolah School (Cleansed)]],'Quality Check'!$B$11:$B$14,'Quality Check'!$C$11:$C$14,)</f>
        <v>Urban</v>
      </c>
      <c r="BN370" s="86" t="str">
        <f>_xlfn.XLOOKUP(Form_Responses1811121314[[#This Row],[Sekolah School (Cleansed)]],'Quality Check'!$B$11:$B$14,'Quality Check'!$D$11:$D$14,)</f>
        <v>Controlled Group (CG)</v>
      </c>
      <c r="BO370" s="87" t="str">
        <f>_xlfn.XLOOKUP(AS370,'Cleansing - Toothpaste Brand'!A:A,'Cleansing - Toothpaste Brand'!B:B,)</f>
        <v>Colgate</v>
      </c>
      <c r="BP370" s="87"/>
      <c r="BQ37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70" s="86" t="str">
        <f>_xlfn.XLOOKUP(AP370,'Cleansing - Response'!E:E,'Cleansing - Response'!F:F,)</f>
        <v>2 days and more</v>
      </c>
      <c r="BS370" s="86">
        <f>IF(Form_Responses1811121314[[#This Row],[Answer - B1]]="2 days and more",1,0)</f>
        <v>1</v>
      </c>
      <c r="BT370" s="86" t="str">
        <f>_xlfn.XLOOKUP(AQ370,'Cleansing - Response'!E:E,'Cleansing - Response'!F:F,)</f>
        <v>2 days and more</v>
      </c>
      <c r="BU370" s="86">
        <f>IF(Form_Responses1811121314[[#This Row],[Answer - B2]]="2 days and more",1,0)</f>
        <v>1</v>
      </c>
      <c r="BV370" s="86" t="str">
        <f t="shared" si="17"/>
        <v>Ya / Yes</v>
      </c>
      <c r="BW370" s="86">
        <f>IF(Form_Responses1811121314[[#This Row],[Answer - B3]]="Ya / Yes",1,0)</f>
        <v>1</v>
      </c>
      <c r="BX370" s="86" t="str">
        <f>_xlfn.XLOOKUP(AT370,'Cleansing - Response'!E:E,'Cleansing - Response'!F:F,)</f>
        <v>Rarely / Sometimes</v>
      </c>
      <c r="BY370" s="86">
        <f>IF(Form_Responses1811121314[[#This Row],[Answer - B4]]="Always",1,0)</f>
        <v>0</v>
      </c>
      <c r="BZ370" s="86" t="str">
        <f>_xlfn.XLOOKUP(AU370,'Cleansing - Response'!H:H,'Cleansing - Response'!I:I,)</f>
        <v>Not using dental floss</v>
      </c>
      <c r="CA370" s="86">
        <f>IF(Form_Responses1811121314[[#This Row],[Answer - B5]]="Sometimes / When in need",2,IF(Form_Responses1811121314[[#This Row],[Answer - B5]]="Using dental floss at least once",1,0))</f>
        <v>0</v>
      </c>
      <c r="CB370" s="86" t="str">
        <f>_xlfn.XLOOKUP(AV370,'Cleansing - Response'!K:K,'Cleansing - Response'!L:L,)</f>
        <v>Up to 1 time a day</v>
      </c>
      <c r="CC370" s="86">
        <f>IF(Form_Responses1811121314[[#This Row],[Answer - B6]]="More than 1 time a day",1,0)</f>
        <v>0</v>
      </c>
      <c r="CD370" s="86" t="str">
        <f>_xlfn.XLOOKUP(AW370,'Cleansing - Response'!$N:$N,'Cleansing - Response'!$O:$O,)</f>
        <v>Yes / Sometimes</v>
      </c>
      <c r="CE370" s="86">
        <f>IF(Form_Responses1811121314[[#This Row],[Answer - B7-1]]="Yes / Sometimes",1,0)</f>
        <v>1</v>
      </c>
      <c r="CF370" s="86" t="str">
        <f>_xlfn.XLOOKUP(AX370,'Cleansing - Response'!$N:$N,'Cleansing - Response'!$O:$O,)</f>
        <v>No</v>
      </c>
      <c r="CG370" s="86">
        <f>IF(Form_Responses1811121314[[#This Row],[Answer - B7-2]]="Yes / Sometimes",1,0)</f>
        <v>0</v>
      </c>
      <c r="CH370" s="86" t="str">
        <f>_xlfn.XLOOKUP(AY370,'Cleansing - Response'!$N:$N,'Cleansing - Response'!$O:$O,)</f>
        <v>Yes / Sometimes</v>
      </c>
      <c r="CI370" s="86">
        <f>IF(Form_Responses1811121314[[#This Row],[Answer - B7-3]]="Yes / Sometimes",1,0)</f>
        <v>1</v>
      </c>
      <c r="CJ370" s="86" t="str">
        <f>_xlfn.XLOOKUP(AZ370,'Cleansing - Response'!$N:$N,'Cleansing - Response'!$O:$O,)</f>
        <v>No</v>
      </c>
      <c r="CK370" s="86">
        <f>IF(Form_Responses1811121314[[#This Row],[Answer - B7-4]]="Yes / Sometimes",1,0)</f>
        <v>0</v>
      </c>
      <c r="CL370" s="86" t="str">
        <f>_xlfn.XLOOKUP(BA370,'Cleansing - Response'!$N:$N,'Cleansing - Response'!$O:$O,)</f>
        <v>No</v>
      </c>
      <c r="CM370" s="86">
        <f>IF(Form_Responses1811121314[[#This Row],[Answer - B7-5]]="Yes / Sometimes",1,0)</f>
        <v>0</v>
      </c>
      <c r="CN370" s="86" t="str">
        <f>_xlfn.XLOOKUP(BB370,'Cleansing - Response'!$N:$N,'Cleansing - Response'!$O:$O,)</f>
        <v>Yes / Sometimes</v>
      </c>
      <c r="CO370" s="86">
        <f>IF(Form_Responses1811121314[[#This Row],[Answer - B7-6]]="Yes / Sometimes",1,0)</f>
        <v>1</v>
      </c>
      <c r="CP370" s="87" t="str">
        <f>IF(COUNTIF(Form_Responses1811121314[[#This Row],[Answer - B7-1]:[Answer - B7-6]], "Yes / Sometimes") &gt; 4, "More than 4 times","Up to 4 times")</f>
        <v>Up to 4 times</v>
      </c>
      <c r="CQ370" s="152">
        <f>IF(Form_Responses1811121314[[#This Row],[Answer - B7 (Overall)]]="More than 4 times",1,0)</f>
        <v>0</v>
      </c>
    </row>
    <row r="371" spans="1:95" ht="13.2" hidden="1" x14ac:dyDescent="0.25">
      <c r="A371" s="82">
        <v>45574.454907916668</v>
      </c>
      <c r="B371" s="83" t="s">
        <v>1013</v>
      </c>
      <c r="C371" s="84" t="s">
        <v>1014</v>
      </c>
      <c r="D371" s="83">
        <v>100</v>
      </c>
      <c r="E371" s="83">
        <v>1.79</v>
      </c>
      <c r="F371" s="83" t="s">
        <v>114</v>
      </c>
      <c r="G371" s="83" t="s">
        <v>539</v>
      </c>
      <c r="H371" s="83" t="s">
        <v>1015</v>
      </c>
      <c r="I371" s="83" t="s">
        <v>63</v>
      </c>
      <c r="J371" s="83" t="s">
        <v>64</v>
      </c>
      <c r="K371" s="83" t="s">
        <v>64</v>
      </c>
      <c r="L371" s="83" t="s">
        <v>64</v>
      </c>
      <c r="M371" s="83" t="s">
        <v>78</v>
      </c>
      <c r="N371" s="83" t="s">
        <v>64</v>
      </c>
      <c r="O371" s="83" t="s">
        <v>64</v>
      </c>
      <c r="P371" s="83" t="s">
        <v>84</v>
      </c>
      <c r="Q371" s="83" t="s">
        <v>64</v>
      </c>
      <c r="R371" s="83" t="s">
        <v>64</v>
      </c>
      <c r="S371" s="83" t="s">
        <v>64</v>
      </c>
      <c r="T371" s="83" t="s">
        <v>64</v>
      </c>
      <c r="U371" s="83" t="s">
        <v>64</v>
      </c>
      <c r="V371" s="83" t="s">
        <v>64</v>
      </c>
      <c r="W371" s="83" t="s">
        <v>64</v>
      </c>
      <c r="X371" s="83" t="s">
        <v>64</v>
      </c>
      <c r="Y371" s="83" t="s">
        <v>64</v>
      </c>
      <c r="Z371" s="83" t="s">
        <v>65</v>
      </c>
      <c r="AA371" s="83" t="s">
        <v>66</v>
      </c>
      <c r="AB371" s="83" t="s">
        <v>65</v>
      </c>
      <c r="AC371" s="83" t="s">
        <v>65</v>
      </c>
      <c r="AD371" s="83" t="s">
        <v>65</v>
      </c>
      <c r="AE371" s="83" t="s">
        <v>65</v>
      </c>
      <c r="AF371" s="83" t="s">
        <v>66</v>
      </c>
      <c r="AG371" s="83" t="s">
        <v>65</v>
      </c>
      <c r="AH371" s="83" t="s">
        <v>65</v>
      </c>
      <c r="AI371" s="83" t="s">
        <v>101</v>
      </c>
      <c r="AJ371" s="83" t="s">
        <v>66</v>
      </c>
      <c r="AK371" s="83" t="s">
        <v>66</v>
      </c>
      <c r="AL371" s="83" t="s">
        <v>79</v>
      </c>
      <c r="AM371" s="83" t="s">
        <v>65</v>
      </c>
      <c r="AN371" s="83" t="s">
        <v>65</v>
      </c>
      <c r="AO371" s="83" t="s">
        <v>65</v>
      </c>
      <c r="AP371" s="83" t="s">
        <v>119</v>
      </c>
      <c r="AQ371" s="83" t="s">
        <v>80</v>
      </c>
      <c r="AR371" s="83" t="s">
        <v>63</v>
      </c>
      <c r="AS371" s="83" t="s">
        <v>1016</v>
      </c>
      <c r="AT371" s="83" t="s">
        <v>69</v>
      </c>
      <c r="AU371" s="83" t="s">
        <v>80</v>
      </c>
      <c r="AV371" s="83" t="s">
        <v>71</v>
      </c>
      <c r="AW371" s="83" t="s">
        <v>72</v>
      </c>
      <c r="AX371" s="83" t="s">
        <v>72</v>
      </c>
      <c r="AY371" s="83" t="s">
        <v>72</v>
      </c>
      <c r="AZ371" s="83" t="s">
        <v>63</v>
      </c>
      <c r="BA371" s="83" t="s">
        <v>72</v>
      </c>
      <c r="BB371" s="83" t="s">
        <v>72</v>
      </c>
      <c r="BC371" s="83" t="s">
        <v>73</v>
      </c>
      <c r="BD371" s="83"/>
      <c r="BE371" s="83" t="s">
        <v>73</v>
      </c>
      <c r="BF371" s="83"/>
      <c r="BG371" s="87" t="s">
        <v>846</v>
      </c>
      <c r="BH371" s="87" t="s">
        <v>114</v>
      </c>
      <c r="BI371" s="76" t="s">
        <v>1414</v>
      </c>
      <c r="BJ371">
        <f t="shared" si="15"/>
        <v>15</v>
      </c>
      <c r="BK371" s="87">
        <f t="shared" si="16"/>
        <v>58</v>
      </c>
      <c r="BL371" s="87"/>
      <c r="BM371" s="86" t="str">
        <f>_xlfn.XLOOKUP(Form_Responses1811121314[[#This Row],[Sekolah School (Cleansed)]],'Quality Check'!$B$11:$B$14,'Quality Check'!$C$11:$C$14,)</f>
        <v>Urban</v>
      </c>
      <c r="BN371" s="86" t="str">
        <f>_xlfn.XLOOKUP(Form_Responses1811121314[[#This Row],[Sekolah School (Cleansed)]],'Quality Check'!$B$11:$B$14,'Quality Check'!$D$11:$D$14,)</f>
        <v>Controlled Group (CG)</v>
      </c>
      <c r="BO371" s="87" t="str">
        <f>_xlfn.XLOOKUP(AS371,'Cleansing - Toothpaste Brand'!A:A,'Cleansing - Toothpaste Brand'!B:B,)</f>
        <v>Colgate</v>
      </c>
      <c r="BP371" s="87"/>
      <c r="BQ37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71" s="86" t="str">
        <f>_xlfn.XLOOKUP(AP371,'Cleansing - Response'!E:E,'Cleansing - Response'!F:F,)</f>
        <v>Less than 2 days</v>
      </c>
      <c r="BS371" s="86">
        <f>IF(Form_Responses1811121314[[#This Row],[Answer - B1]]="2 days and more",1,0)</f>
        <v>0</v>
      </c>
      <c r="BT371" s="86" t="str">
        <f>_xlfn.XLOOKUP(AQ371,'Cleansing - Response'!E:E,'Cleansing - Response'!F:F,)</f>
        <v>Less than 2 days</v>
      </c>
      <c r="BU371" s="86">
        <f>IF(Form_Responses1811121314[[#This Row],[Answer - B2]]="2 days and more",1,0)</f>
        <v>0</v>
      </c>
      <c r="BV371" s="86" t="str">
        <f t="shared" si="17"/>
        <v>Ya / Yes</v>
      </c>
      <c r="BW371" s="86">
        <f>IF(Form_Responses1811121314[[#This Row],[Answer - B3]]="Ya / Yes",1,0)</f>
        <v>1</v>
      </c>
      <c r="BX371" s="86" t="str">
        <f>_xlfn.XLOOKUP(AT371,'Cleansing - Response'!E:E,'Cleansing - Response'!F:F,)</f>
        <v>Rarely / Sometimes</v>
      </c>
      <c r="BY371" s="86">
        <f>IF(Form_Responses1811121314[[#This Row],[Answer - B4]]="Always",1,0)</f>
        <v>0</v>
      </c>
      <c r="BZ371" s="86" t="str">
        <f>_xlfn.XLOOKUP(AU371,'Cleansing - Response'!H:H,'Cleansing - Response'!I:I,)</f>
        <v>Using dental floss at least once</v>
      </c>
      <c r="CA371" s="86">
        <f>IF(Form_Responses1811121314[[#This Row],[Answer - B5]]="Sometimes / When in need",2,IF(Form_Responses1811121314[[#This Row],[Answer - B5]]="Using dental floss at least once",1,0))</f>
        <v>1</v>
      </c>
      <c r="CB371" s="86" t="str">
        <f>_xlfn.XLOOKUP(AV371,'Cleansing - Response'!K:K,'Cleansing - Response'!L:L,)</f>
        <v>Up to 1 time a day</v>
      </c>
      <c r="CC371" s="86">
        <f>IF(Form_Responses1811121314[[#This Row],[Answer - B6]]="More than 1 time a day",1,0)</f>
        <v>0</v>
      </c>
      <c r="CD371" s="86" t="str">
        <f>_xlfn.XLOOKUP(AW371,'Cleansing - Response'!$N:$N,'Cleansing - Response'!$O:$O,)</f>
        <v>Yes / Sometimes</v>
      </c>
      <c r="CE371" s="86">
        <f>IF(Form_Responses1811121314[[#This Row],[Answer - B7-1]]="Yes / Sometimes",1,0)</f>
        <v>1</v>
      </c>
      <c r="CF371" s="86" t="str">
        <f>_xlfn.XLOOKUP(AX371,'Cleansing - Response'!$N:$N,'Cleansing - Response'!$O:$O,)</f>
        <v>Yes / Sometimes</v>
      </c>
      <c r="CG371" s="86">
        <f>IF(Form_Responses1811121314[[#This Row],[Answer - B7-2]]="Yes / Sometimes",1,0)</f>
        <v>1</v>
      </c>
      <c r="CH371" s="86" t="str">
        <f>_xlfn.XLOOKUP(AY371,'Cleansing - Response'!$N:$N,'Cleansing - Response'!$O:$O,)</f>
        <v>Yes / Sometimes</v>
      </c>
      <c r="CI371" s="86">
        <f>IF(Form_Responses1811121314[[#This Row],[Answer - B7-3]]="Yes / Sometimes",1,0)</f>
        <v>1</v>
      </c>
      <c r="CJ371" s="86" t="str">
        <f>_xlfn.XLOOKUP(AZ371,'Cleansing - Response'!$N:$N,'Cleansing - Response'!$O:$O,)</f>
        <v>Yes / Sometimes</v>
      </c>
      <c r="CK371" s="86">
        <f>IF(Form_Responses1811121314[[#This Row],[Answer - B7-4]]="Yes / Sometimes",1,0)</f>
        <v>1</v>
      </c>
      <c r="CL371" s="86" t="str">
        <f>_xlfn.XLOOKUP(BA371,'Cleansing - Response'!$N:$N,'Cleansing - Response'!$O:$O,)</f>
        <v>Yes / Sometimes</v>
      </c>
      <c r="CM371" s="86">
        <f>IF(Form_Responses1811121314[[#This Row],[Answer - B7-5]]="Yes / Sometimes",1,0)</f>
        <v>1</v>
      </c>
      <c r="CN371" s="86" t="str">
        <f>_xlfn.XLOOKUP(BB371,'Cleansing - Response'!$N:$N,'Cleansing - Response'!$O:$O,)</f>
        <v>Yes / Sometimes</v>
      </c>
      <c r="CO371" s="86">
        <f>IF(Form_Responses1811121314[[#This Row],[Answer - B7-6]]="Yes / Sometimes",1,0)</f>
        <v>1</v>
      </c>
      <c r="CP371" s="87" t="str">
        <f>IF(COUNTIF(Form_Responses1811121314[[#This Row],[Answer - B7-1]:[Answer - B7-6]], "Yes / Sometimes") &gt; 4, "More than 4 times","Up to 4 times")</f>
        <v>More than 4 times</v>
      </c>
      <c r="CQ371" s="152">
        <f>IF(Form_Responses1811121314[[#This Row],[Answer - B7 (Overall)]]="More than 4 times",1,0)</f>
        <v>1</v>
      </c>
    </row>
    <row r="372" spans="1:95" ht="13.2" hidden="1" x14ac:dyDescent="0.25">
      <c r="A372" s="82">
        <v>45574.455428506946</v>
      </c>
      <c r="B372" s="83" t="s">
        <v>1017</v>
      </c>
      <c r="C372" s="84" t="s">
        <v>1018</v>
      </c>
      <c r="D372" s="83">
        <v>100</v>
      </c>
      <c r="E372" s="83">
        <v>0.79</v>
      </c>
      <c r="F372" s="83" t="s">
        <v>114</v>
      </c>
      <c r="G372" s="83" t="s">
        <v>539</v>
      </c>
      <c r="H372" s="83" t="s">
        <v>863</v>
      </c>
      <c r="I372" s="83" t="s">
        <v>63</v>
      </c>
      <c r="J372" s="83" t="s">
        <v>64</v>
      </c>
      <c r="K372" s="83" t="s">
        <v>64</v>
      </c>
      <c r="L372" s="83" t="s">
        <v>64</v>
      </c>
      <c r="M372" s="83" t="s">
        <v>78</v>
      </c>
      <c r="N372" s="83" t="s">
        <v>64</v>
      </c>
      <c r="O372" s="83" t="s">
        <v>64</v>
      </c>
      <c r="P372" s="83" t="s">
        <v>84</v>
      </c>
      <c r="Q372" s="83" t="s">
        <v>84</v>
      </c>
      <c r="R372" s="83" t="s">
        <v>64</v>
      </c>
      <c r="S372" s="83" t="s">
        <v>64</v>
      </c>
      <c r="T372" s="83" t="s">
        <v>64</v>
      </c>
      <c r="U372" s="83" t="s">
        <v>64</v>
      </c>
      <c r="V372" s="83" t="s">
        <v>78</v>
      </c>
      <c r="W372" s="83" t="s">
        <v>64</v>
      </c>
      <c r="X372" s="83" t="s">
        <v>64</v>
      </c>
      <c r="Y372" s="83" t="s">
        <v>64</v>
      </c>
      <c r="Z372" s="83" t="s">
        <v>65</v>
      </c>
      <c r="AA372" s="83" t="s">
        <v>65</v>
      </c>
      <c r="AB372" s="83" t="s">
        <v>65</v>
      </c>
      <c r="AC372" s="83" t="s">
        <v>65</v>
      </c>
      <c r="AD372" s="83" t="s">
        <v>65</v>
      </c>
      <c r="AE372" s="83" t="s">
        <v>65</v>
      </c>
      <c r="AF372" s="83" t="s">
        <v>66</v>
      </c>
      <c r="AG372" s="83" t="s">
        <v>65</v>
      </c>
      <c r="AH372" s="83" t="s">
        <v>65</v>
      </c>
      <c r="AI372" s="83" t="s">
        <v>101</v>
      </c>
      <c r="AJ372" s="83" t="s">
        <v>65</v>
      </c>
      <c r="AK372" s="83" t="s">
        <v>65</v>
      </c>
      <c r="AL372" s="83" t="s">
        <v>65</v>
      </c>
      <c r="AM372" s="83" t="s">
        <v>65</v>
      </c>
      <c r="AN372" s="83" t="s">
        <v>66</v>
      </c>
      <c r="AO372" s="83" t="s">
        <v>65</v>
      </c>
      <c r="AP372" s="83" t="s">
        <v>67</v>
      </c>
      <c r="AQ372" s="83" t="s">
        <v>67</v>
      </c>
      <c r="AR372" s="83" t="s">
        <v>63</v>
      </c>
      <c r="AS372" s="83" t="s">
        <v>81</v>
      </c>
      <c r="AT372" s="83" t="s">
        <v>69</v>
      </c>
      <c r="AU372" s="83" t="s">
        <v>70</v>
      </c>
      <c r="AV372" s="83" t="s">
        <v>80</v>
      </c>
      <c r="AW372" s="83" t="s">
        <v>63</v>
      </c>
      <c r="AX372" s="83" t="s">
        <v>72</v>
      </c>
      <c r="AY372" s="83" t="s">
        <v>63</v>
      </c>
      <c r="AZ372" s="83" t="s">
        <v>63</v>
      </c>
      <c r="BA372" s="83" t="s">
        <v>63</v>
      </c>
      <c r="BB372" s="83" t="s">
        <v>72</v>
      </c>
      <c r="BC372" s="83" t="s">
        <v>73</v>
      </c>
      <c r="BD372" s="83"/>
      <c r="BE372" s="83" t="s">
        <v>73</v>
      </c>
      <c r="BF372" s="83"/>
      <c r="BG372" s="87" t="s">
        <v>846</v>
      </c>
      <c r="BH372" s="87" t="s">
        <v>114</v>
      </c>
      <c r="BI372" s="76" t="s">
        <v>1414</v>
      </c>
      <c r="BJ372">
        <f t="shared" si="15"/>
        <v>13</v>
      </c>
      <c r="BK372" s="87">
        <f t="shared" si="16"/>
        <v>62</v>
      </c>
      <c r="BL372" s="87"/>
      <c r="BM372" s="86" t="str">
        <f>_xlfn.XLOOKUP(Form_Responses1811121314[[#This Row],[Sekolah School (Cleansed)]],'Quality Check'!$B$11:$B$14,'Quality Check'!$C$11:$C$14,)</f>
        <v>Urban</v>
      </c>
      <c r="BN372" s="86" t="str">
        <f>_xlfn.XLOOKUP(Form_Responses1811121314[[#This Row],[Sekolah School (Cleansed)]],'Quality Check'!$B$11:$B$14,'Quality Check'!$D$11:$D$14,)</f>
        <v>Controlled Group (CG)</v>
      </c>
      <c r="BO372" s="87" t="str">
        <f>_xlfn.XLOOKUP(AS372,'Cleansing - Toothpaste Brand'!A:A,'Cleansing - Toothpaste Brand'!B:B,)</f>
        <v>Colgate</v>
      </c>
      <c r="BP372" s="87"/>
      <c r="BQ37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72" s="86" t="str">
        <f>_xlfn.XLOOKUP(AP372,'Cleansing - Response'!E:E,'Cleansing - Response'!F:F,)</f>
        <v>2 days and more</v>
      </c>
      <c r="BS372" s="86">
        <f>IF(Form_Responses1811121314[[#This Row],[Answer - B1]]="2 days and more",1,0)</f>
        <v>1</v>
      </c>
      <c r="BT372" s="86" t="str">
        <f>_xlfn.XLOOKUP(AQ372,'Cleansing - Response'!E:E,'Cleansing - Response'!F:F,)</f>
        <v>2 days and more</v>
      </c>
      <c r="BU372" s="86">
        <f>IF(Form_Responses1811121314[[#This Row],[Answer - B2]]="2 days and more",1,0)</f>
        <v>1</v>
      </c>
      <c r="BV372" s="86" t="str">
        <f t="shared" si="17"/>
        <v>Ya / Yes</v>
      </c>
      <c r="BW372" s="86">
        <f>IF(Form_Responses1811121314[[#This Row],[Answer - B3]]="Ya / Yes",1,0)</f>
        <v>1</v>
      </c>
      <c r="BX372" s="86" t="str">
        <f>_xlfn.XLOOKUP(AT372,'Cleansing - Response'!E:E,'Cleansing - Response'!F:F,)</f>
        <v>Rarely / Sometimes</v>
      </c>
      <c r="BY372" s="86">
        <f>IF(Form_Responses1811121314[[#This Row],[Answer - B4]]="Always",1,0)</f>
        <v>0</v>
      </c>
      <c r="BZ372" s="86" t="str">
        <f>_xlfn.XLOOKUP(AU372,'Cleansing - Response'!H:H,'Cleansing - Response'!I:I,)</f>
        <v>Sometimes / When in need</v>
      </c>
      <c r="CA372" s="86">
        <f>IF(Form_Responses1811121314[[#This Row],[Answer - B5]]="Sometimes / When in need",2,IF(Form_Responses1811121314[[#This Row],[Answer - B5]]="Using dental floss at least once",1,0))</f>
        <v>2</v>
      </c>
      <c r="CB372" s="86" t="str">
        <f>_xlfn.XLOOKUP(AV372,'Cleansing - Response'!K:K,'Cleansing - Response'!L:L,)</f>
        <v>Up to 1 time a day</v>
      </c>
      <c r="CC372" s="86">
        <f>IF(Form_Responses1811121314[[#This Row],[Answer - B6]]="More than 1 time a day",1,0)</f>
        <v>0</v>
      </c>
      <c r="CD372" s="86" t="str">
        <f>_xlfn.XLOOKUP(AW372,'Cleansing - Response'!$N:$N,'Cleansing - Response'!$O:$O,)</f>
        <v>Yes / Sometimes</v>
      </c>
      <c r="CE372" s="86">
        <f>IF(Form_Responses1811121314[[#This Row],[Answer - B7-1]]="Yes / Sometimes",1,0)</f>
        <v>1</v>
      </c>
      <c r="CF372" s="86" t="str">
        <f>_xlfn.XLOOKUP(AX372,'Cleansing - Response'!$N:$N,'Cleansing - Response'!$O:$O,)</f>
        <v>Yes / Sometimes</v>
      </c>
      <c r="CG372" s="86">
        <f>IF(Form_Responses1811121314[[#This Row],[Answer - B7-2]]="Yes / Sometimes",1,0)</f>
        <v>1</v>
      </c>
      <c r="CH372" s="86" t="str">
        <f>_xlfn.XLOOKUP(AY372,'Cleansing - Response'!$N:$N,'Cleansing - Response'!$O:$O,)</f>
        <v>Yes / Sometimes</v>
      </c>
      <c r="CI372" s="86">
        <f>IF(Form_Responses1811121314[[#This Row],[Answer - B7-3]]="Yes / Sometimes",1,0)</f>
        <v>1</v>
      </c>
      <c r="CJ372" s="86" t="str">
        <f>_xlfn.XLOOKUP(AZ372,'Cleansing - Response'!$N:$N,'Cleansing - Response'!$O:$O,)</f>
        <v>Yes / Sometimes</v>
      </c>
      <c r="CK372" s="86">
        <f>IF(Form_Responses1811121314[[#This Row],[Answer - B7-4]]="Yes / Sometimes",1,0)</f>
        <v>1</v>
      </c>
      <c r="CL372" s="86" t="str">
        <f>_xlfn.XLOOKUP(BA372,'Cleansing - Response'!$N:$N,'Cleansing - Response'!$O:$O,)</f>
        <v>Yes / Sometimes</v>
      </c>
      <c r="CM372" s="86">
        <f>IF(Form_Responses1811121314[[#This Row],[Answer - B7-5]]="Yes / Sometimes",1,0)</f>
        <v>1</v>
      </c>
      <c r="CN372" s="86" t="str">
        <f>_xlfn.XLOOKUP(BB372,'Cleansing - Response'!$N:$N,'Cleansing - Response'!$O:$O,)</f>
        <v>Yes / Sometimes</v>
      </c>
      <c r="CO372" s="86">
        <f>IF(Form_Responses1811121314[[#This Row],[Answer - B7-6]]="Yes / Sometimes",1,0)</f>
        <v>1</v>
      </c>
      <c r="CP372" s="87" t="str">
        <f>IF(COUNTIF(Form_Responses1811121314[[#This Row],[Answer - B7-1]:[Answer - B7-6]], "Yes / Sometimes") &gt; 4, "More than 4 times","Up to 4 times")</f>
        <v>More than 4 times</v>
      </c>
      <c r="CQ372" s="152">
        <f>IF(Form_Responses1811121314[[#This Row],[Answer - B7 (Overall)]]="More than 4 times",1,0)</f>
        <v>1</v>
      </c>
    </row>
    <row r="373" spans="1:95" ht="13.2" hidden="1" x14ac:dyDescent="0.25">
      <c r="A373" s="82">
        <v>45574.459710567127</v>
      </c>
      <c r="B373" s="83" t="s">
        <v>1019</v>
      </c>
      <c r="C373" s="84" t="s">
        <v>1020</v>
      </c>
      <c r="D373" s="83">
        <v>78.569999999999993</v>
      </c>
      <c r="E373" s="83">
        <v>0.28999999999999998</v>
      </c>
      <c r="F373" s="83" t="s">
        <v>114</v>
      </c>
      <c r="G373" s="83" t="s">
        <v>539</v>
      </c>
      <c r="H373" s="83" t="s">
        <v>846</v>
      </c>
      <c r="I373" s="83" t="s">
        <v>63</v>
      </c>
      <c r="J373" s="83" t="s">
        <v>145</v>
      </c>
      <c r="K373" s="83" t="s">
        <v>78</v>
      </c>
      <c r="L373" s="83" t="s">
        <v>64</v>
      </c>
      <c r="M373" s="83" t="s">
        <v>78</v>
      </c>
      <c r="N373" s="83" t="s">
        <v>84</v>
      </c>
      <c r="O373" s="83" t="s">
        <v>64</v>
      </c>
      <c r="P373" s="83" t="s">
        <v>78</v>
      </c>
      <c r="Q373" s="83" t="s">
        <v>64</v>
      </c>
      <c r="R373" s="83" t="s">
        <v>64</v>
      </c>
      <c r="S373" s="83" t="s">
        <v>64</v>
      </c>
      <c r="T373" s="83" t="s">
        <v>64</v>
      </c>
      <c r="U373" s="83" t="s">
        <v>64</v>
      </c>
      <c r="V373" s="83" t="s">
        <v>84</v>
      </c>
      <c r="W373" s="83" t="s">
        <v>64</v>
      </c>
      <c r="X373" s="83" t="s">
        <v>64</v>
      </c>
      <c r="Y373" s="83" t="s">
        <v>64</v>
      </c>
      <c r="Z373" s="83" t="s">
        <v>66</v>
      </c>
      <c r="AA373" s="83" t="s">
        <v>66</v>
      </c>
      <c r="AB373" s="83" t="s">
        <v>65</v>
      </c>
      <c r="AC373" s="83" t="s">
        <v>66</v>
      </c>
      <c r="AD373" s="83" t="s">
        <v>79</v>
      </c>
      <c r="AE373" s="83" t="s">
        <v>66</v>
      </c>
      <c r="AF373" s="83" t="s">
        <v>79</v>
      </c>
      <c r="AG373" s="83" t="s">
        <v>65</v>
      </c>
      <c r="AH373" s="83" t="s">
        <v>65</v>
      </c>
      <c r="AI373" s="83" t="s">
        <v>101</v>
      </c>
      <c r="AJ373" s="83" t="s">
        <v>66</v>
      </c>
      <c r="AK373" s="83" t="s">
        <v>66</v>
      </c>
      <c r="AL373" s="83" t="s">
        <v>66</v>
      </c>
      <c r="AM373" s="83" t="s">
        <v>79</v>
      </c>
      <c r="AN373" s="83" t="s">
        <v>66</v>
      </c>
      <c r="AO373" s="83" t="s">
        <v>66</v>
      </c>
      <c r="AP373" s="83" t="s">
        <v>67</v>
      </c>
      <c r="AQ373" s="83" t="s">
        <v>67</v>
      </c>
      <c r="AR373" s="83" t="s">
        <v>73</v>
      </c>
      <c r="AS373" s="83" t="s">
        <v>81</v>
      </c>
      <c r="AT373" s="83" t="s">
        <v>87</v>
      </c>
      <c r="AU373" s="83" t="s">
        <v>70</v>
      </c>
      <c r="AV373" s="83" t="s">
        <v>80</v>
      </c>
      <c r="AW373" s="83" t="s">
        <v>63</v>
      </c>
      <c r="AX373" s="83" t="s">
        <v>73</v>
      </c>
      <c r="AY373" s="83" t="s">
        <v>73</v>
      </c>
      <c r="AZ373" s="83" t="s">
        <v>72</v>
      </c>
      <c r="BA373" s="83" t="s">
        <v>73</v>
      </c>
      <c r="BB373" s="83" t="s">
        <v>73</v>
      </c>
      <c r="BC373" s="83" t="s">
        <v>73</v>
      </c>
      <c r="BD373" s="83"/>
      <c r="BE373" s="83" t="s">
        <v>73</v>
      </c>
      <c r="BF373" s="83"/>
      <c r="BG373" s="87" t="s">
        <v>846</v>
      </c>
      <c r="BH373" s="87" t="s">
        <v>114</v>
      </c>
      <c r="BI373" s="76" t="s">
        <v>1414</v>
      </c>
      <c r="BJ373">
        <f t="shared" si="15"/>
        <v>11</v>
      </c>
      <c r="BK373" s="87">
        <f t="shared" si="16"/>
        <v>49</v>
      </c>
      <c r="BL373" s="87"/>
      <c r="BM373" s="86" t="str">
        <f>_xlfn.XLOOKUP(Form_Responses1811121314[[#This Row],[Sekolah School (Cleansed)]],'Quality Check'!$B$11:$B$14,'Quality Check'!$C$11:$C$14,)</f>
        <v>Urban</v>
      </c>
      <c r="BN373" s="86" t="str">
        <f>_xlfn.XLOOKUP(Form_Responses1811121314[[#This Row],[Sekolah School (Cleansed)]],'Quality Check'!$B$11:$B$14,'Quality Check'!$D$11:$D$14,)</f>
        <v>Controlled Group (CG)</v>
      </c>
      <c r="BO373" s="87" t="str">
        <f>_xlfn.XLOOKUP(AS373,'Cleansing - Toothpaste Brand'!A:A,'Cleansing - Toothpaste Brand'!B:B,)</f>
        <v>Colgate</v>
      </c>
      <c r="BP373" s="87"/>
      <c r="BQ37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73" s="86" t="str">
        <f>_xlfn.XLOOKUP(AP373,'Cleansing - Response'!E:E,'Cleansing - Response'!F:F,)</f>
        <v>2 days and more</v>
      </c>
      <c r="BS373" s="86">
        <f>IF(Form_Responses1811121314[[#This Row],[Answer - B1]]="2 days and more",1,0)</f>
        <v>1</v>
      </c>
      <c r="BT373" s="86" t="str">
        <f>_xlfn.XLOOKUP(AQ373,'Cleansing - Response'!E:E,'Cleansing - Response'!F:F,)</f>
        <v>2 days and more</v>
      </c>
      <c r="BU373" s="86">
        <f>IF(Form_Responses1811121314[[#This Row],[Answer - B2]]="2 days and more",1,0)</f>
        <v>1</v>
      </c>
      <c r="BV373" s="86" t="str">
        <f t="shared" si="17"/>
        <v>Tidak / No</v>
      </c>
      <c r="BW373" s="86">
        <f>IF(Form_Responses1811121314[[#This Row],[Answer - B3]]="Ya / Yes",1,0)</f>
        <v>0</v>
      </c>
      <c r="BX373" s="86" t="str">
        <f>_xlfn.XLOOKUP(AT373,'Cleansing - Response'!E:E,'Cleansing - Response'!F:F,)</f>
        <v>Always</v>
      </c>
      <c r="BY373" s="86">
        <f>IF(Form_Responses1811121314[[#This Row],[Answer - B4]]="Always",1,0)</f>
        <v>1</v>
      </c>
      <c r="BZ373" s="86" t="str">
        <f>_xlfn.XLOOKUP(AU373,'Cleansing - Response'!H:H,'Cleansing - Response'!I:I,)</f>
        <v>Sometimes / When in need</v>
      </c>
      <c r="CA373" s="86">
        <f>IF(Form_Responses1811121314[[#This Row],[Answer - B5]]="Sometimes / When in need",2,IF(Form_Responses1811121314[[#This Row],[Answer - B5]]="Using dental floss at least once",1,0))</f>
        <v>2</v>
      </c>
      <c r="CB373" s="86" t="str">
        <f>_xlfn.XLOOKUP(AV373,'Cleansing - Response'!K:K,'Cleansing - Response'!L:L,)</f>
        <v>Up to 1 time a day</v>
      </c>
      <c r="CC373" s="86">
        <f>IF(Form_Responses1811121314[[#This Row],[Answer - B6]]="More than 1 time a day",1,0)</f>
        <v>0</v>
      </c>
      <c r="CD373" s="86" t="str">
        <f>_xlfn.XLOOKUP(AW373,'Cleansing - Response'!$N:$N,'Cleansing - Response'!$O:$O,)</f>
        <v>Yes / Sometimes</v>
      </c>
      <c r="CE373" s="86">
        <f>IF(Form_Responses1811121314[[#This Row],[Answer - B7-1]]="Yes / Sometimes",1,0)</f>
        <v>1</v>
      </c>
      <c r="CF373" s="86" t="str">
        <f>_xlfn.XLOOKUP(AX373,'Cleansing - Response'!$N:$N,'Cleansing - Response'!$O:$O,)</f>
        <v>No</v>
      </c>
      <c r="CG373" s="86">
        <f>IF(Form_Responses1811121314[[#This Row],[Answer - B7-2]]="Yes / Sometimes",1,0)</f>
        <v>0</v>
      </c>
      <c r="CH373" s="86" t="str">
        <f>_xlfn.XLOOKUP(AY373,'Cleansing - Response'!$N:$N,'Cleansing - Response'!$O:$O,)</f>
        <v>No</v>
      </c>
      <c r="CI373" s="86">
        <f>IF(Form_Responses1811121314[[#This Row],[Answer - B7-3]]="Yes / Sometimes",1,0)</f>
        <v>0</v>
      </c>
      <c r="CJ373" s="86" t="str">
        <f>_xlfn.XLOOKUP(AZ373,'Cleansing - Response'!$N:$N,'Cleansing - Response'!$O:$O,)</f>
        <v>Yes / Sometimes</v>
      </c>
      <c r="CK373" s="86">
        <f>IF(Form_Responses1811121314[[#This Row],[Answer - B7-4]]="Yes / Sometimes",1,0)</f>
        <v>1</v>
      </c>
      <c r="CL373" s="86" t="str">
        <f>_xlfn.XLOOKUP(BA373,'Cleansing - Response'!$N:$N,'Cleansing - Response'!$O:$O,)</f>
        <v>No</v>
      </c>
      <c r="CM373" s="86">
        <f>IF(Form_Responses1811121314[[#This Row],[Answer - B7-5]]="Yes / Sometimes",1,0)</f>
        <v>0</v>
      </c>
      <c r="CN373" s="86" t="str">
        <f>_xlfn.XLOOKUP(BB373,'Cleansing - Response'!$N:$N,'Cleansing - Response'!$O:$O,)</f>
        <v>No</v>
      </c>
      <c r="CO373" s="86">
        <f>IF(Form_Responses1811121314[[#This Row],[Answer - B7-6]]="Yes / Sometimes",1,0)</f>
        <v>0</v>
      </c>
      <c r="CP373" s="87" t="str">
        <f>IF(COUNTIF(Form_Responses1811121314[[#This Row],[Answer - B7-1]:[Answer - B7-6]], "Yes / Sometimes") &gt; 4, "More than 4 times","Up to 4 times")</f>
        <v>Up to 4 times</v>
      </c>
      <c r="CQ373" s="152">
        <f>IF(Form_Responses1811121314[[#This Row],[Answer - B7 (Overall)]]="More than 4 times",1,0)</f>
        <v>0</v>
      </c>
    </row>
    <row r="374" spans="1:95" ht="13.2" hidden="1" x14ac:dyDescent="0.25">
      <c r="A374" s="82">
        <v>45574.459731550931</v>
      </c>
      <c r="B374" s="83" t="s">
        <v>1021</v>
      </c>
      <c r="C374" s="83" t="s">
        <v>1022</v>
      </c>
      <c r="D374" s="83">
        <v>100</v>
      </c>
      <c r="E374" s="83">
        <v>0.92</v>
      </c>
      <c r="F374" s="83" t="s">
        <v>114</v>
      </c>
      <c r="G374" s="83" t="s">
        <v>539</v>
      </c>
      <c r="H374" s="83" t="s">
        <v>887</v>
      </c>
      <c r="I374" s="83" t="s">
        <v>63</v>
      </c>
      <c r="J374" s="83" t="s">
        <v>64</v>
      </c>
      <c r="K374" s="83" t="s">
        <v>64</v>
      </c>
      <c r="L374" s="83" t="s">
        <v>64</v>
      </c>
      <c r="M374" s="83" t="s">
        <v>78</v>
      </c>
      <c r="N374" s="83" t="s">
        <v>64</v>
      </c>
      <c r="O374" s="83" t="s">
        <v>84</v>
      </c>
      <c r="P374" s="83" t="s">
        <v>84</v>
      </c>
      <c r="Q374" s="83" t="s">
        <v>64</v>
      </c>
      <c r="R374" s="83" t="s">
        <v>64</v>
      </c>
      <c r="S374" s="83" t="s">
        <v>64</v>
      </c>
      <c r="T374" s="83" t="s">
        <v>64</v>
      </c>
      <c r="U374" s="83" t="s">
        <v>64</v>
      </c>
      <c r="V374" s="83" t="s">
        <v>64</v>
      </c>
      <c r="W374" s="83" t="s">
        <v>64</v>
      </c>
      <c r="X374" s="83" t="s">
        <v>64</v>
      </c>
      <c r="Y374" s="83" t="s">
        <v>84</v>
      </c>
      <c r="Z374" s="83" t="s">
        <v>66</v>
      </c>
      <c r="AA374" s="83" t="s">
        <v>66</v>
      </c>
      <c r="AB374" s="83" t="s">
        <v>79</v>
      </c>
      <c r="AC374" s="83" t="s">
        <v>65</v>
      </c>
      <c r="AD374" s="83" t="s">
        <v>65</v>
      </c>
      <c r="AE374" s="83" t="s">
        <v>66</v>
      </c>
      <c r="AF374" s="83" t="s">
        <v>79</v>
      </c>
      <c r="AG374" s="83" t="s">
        <v>66</v>
      </c>
      <c r="AH374" s="83" t="s">
        <v>66</v>
      </c>
      <c r="AI374" s="83" t="s">
        <v>79</v>
      </c>
      <c r="AJ374" s="83" t="s">
        <v>66</v>
      </c>
      <c r="AK374" s="83" t="s">
        <v>66</v>
      </c>
      <c r="AL374" s="83" t="s">
        <v>79</v>
      </c>
      <c r="AM374" s="83" t="s">
        <v>65</v>
      </c>
      <c r="AN374" s="83" t="s">
        <v>66</v>
      </c>
      <c r="AO374" s="83" t="s">
        <v>66</v>
      </c>
      <c r="AP374" s="83" t="s">
        <v>80</v>
      </c>
      <c r="AQ374" s="83" t="s">
        <v>80</v>
      </c>
      <c r="AR374" s="83" t="s">
        <v>63</v>
      </c>
      <c r="AS374" s="83" t="s">
        <v>223</v>
      </c>
      <c r="AT374" s="83" t="s">
        <v>69</v>
      </c>
      <c r="AU374" s="83" t="s">
        <v>67</v>
      </c>
      <c r="AV374" s="83" t="s">
        <v>71</v>
      </c>
      <c r="AW374" s="83" t="s">
        <v>72</v>
      </c>
      <c r="AX374" s="83" t="s">
        <v>72</v>
      </c>
      <c r="AY374" s="83" t="s">
        <v>72</v>
      </c>
      <c r="AZ374" s="83" t="s">
        <v>72</v>
      </c>
      <c r="BA374" s="83" t="s">
        <v>72</v>
      </c>
      <c r="BB374" s="83" t="s">
        <v>72</v>
      </c>
      <c r="BC374" s="83" t="s">
        <v>73</v>
      </c>
      <c r="BD374" s="83"/>
      <c r="BE374" s="83" t="s">
        <v>73</v>
      </c>
      <c r="BF374" s="83"/>
      <c r="BG374" s="87" t="s">
        <v>846</v>
      </c>
      <c r="BH374" s="87" t="s">
        <v>114</v>
      </c>
      <c r="BI374" s="76" t="s">
        <v>1414</v>
      </c>
      <c r="BJ374">
        <f t="shared" si="15"/>
        <v>13</v>
      </c>
      <c r="BK374" s="87">
        <f t="shared" si="16"/>
        <v>48</v>
      </c>
      <c r="BL374" s="87"/>
      <c r="BM374" s="86" t="str">
        <f>_xlfn.XLOOKUP(Form_Responses1811121314[[#This Row],[Sekolah School (Cleansed)]],'Quality Check'!$B$11:$B$14,'Quality Check'!$C$11:$C$14,)</f>
        <v>Urban</v>
      </c>
      <c r="BN374" s="86" t="str">
        <f>_xlfn.XLOOKUP(Form_Responses1811121314[[#This Row],[Sekolah School (Cleansed)]],'Quality Check'!$B$11:$B$14,'Quality Check'!$D$11:$D$14,)</f>
        <v>Controlled Group (CG)</v>
      </c>
      <c r="BO374" s="87" t="str">
        <f>_xlfn.XLOOKUP(AS374,'Cleansing - Toothpaste Brand'!A:A,'Cleansing - Toothpaste Brand'!B:B,)</f>
        <v>Colgate</v>
      </c>
      <c r="BP374" s="87"/>
      <c r="BQ37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74" s="86" t="str">
        <f>_xlfn.XLOOKUP(AP374,'Cleansing - Response'!E:E,'Cleansing - Response'!F:F,)</f>
        <v>Less than 2 days</v>
      </c>
      <c r="BS374" s="86">
        <f>IF(Form_Responses1811121314[[#This Row],[Answer - B1]]="2 days and more",1,0)</f>
        <v>0</v>
      </c>
      <c r="BT374" s="86" t="str">
        <f>_xlfn.XLOOKUP(AQ374,'Cleansing - Response'!E:E,'Cleansing - Response'!F:F,)</f>
        <v>Less than 2 days</v>
      </c>
      <c r="BU374" s="86">
        <f>IF(Form_Responses1811121314[[#This Row],[Answer - B2]]="2 days and more",1,0)</f>
        <v>0</v>
      </c>
      <c r="BV374" s="86" t="str">
        <f t="shared" si="17"/>
        <v>Ya / Yes</v>
      </c>
      <c r="BW374" s="86">
        <f>IF(Form_Responses1811121314[[#This Row],[Answer - B3]]="Ya / Yes",1,0)</f>
        <v>1</v>
      </c>
      <c r="BX374" s="86" t="str">
        <f>_xlfn.XLOOKUP(AT374,'Cleansing - Response'!E:E,'Cleansing - Response'!F:F,)</f>
        <v>Rarely / Sometimes</v>
      </c>
      <c r="BY374" s="86">
        <f>IF(Form_Responses1811121314[[#This Row],[Answer - B4]]="Always",1,0)</f>
        <v>0</v>
      </c>
      <c r="BZ374" s="86" t="str">
        <f>_xlfn.XLOOKUP(AU374,'Cleansing - Response'!H:H,'Cleansing - Response'!I:I,)</f>
        <v>Using dental floss at least once</v>
      </c>
      <c r="CA374" s="86">
        <f>IF(Form_Responses1811121314[[#This Row],[Answer - B5]]="Sometimes / When in need",2,IF(Form_Responses1811121314[[#This Row],[Answer - B5]]="Using dental floss at least once",1,0))</f>
        <v>1</v>
      </c>
      <c r="CB374" s="86" t="str">
        <f>_xlfn.XLOOKUP(AV374,'Cleansing - Response'!K:K,'Cleansing - Response'!L:L,)</f>
        <v>Up to 1 time a day</v>
      </c>
      <c r="CC374" s="86">
        <f>IF(Form_Responses1811121314[[#This Row],[Answer - B6]]="More than 1 time a day",1,0)</f>
        <v>0</v>
      </c>
      <c r="CD374" s="86" t="str">
        <f>_xlfn.XLOOKUP(AW374,'Cleansing - Response'!$N:$N,'Cleansing - Response'!$O:$O,)</f>
        <v>Yes / Sometimes</v>
      </c>
      <c r="CE374" s="86">
        <f>IF(Form_Responses1811121314[[#This Row],[Answer - B7-1]]="Yes / Sometimes",1,0)</f>
        <v>1</v>
      </c>
      <c r="CF374" s="86" t="str">
        <f>_xlfn.XLOOKUP(AX374,'Cleansing - Response'!$N:$N,'Cleansing - Response'!$O:$O,)</f>
        <v>Yes / Sometimes</v>
      </c>
      <c r="CG374" s="86">
        <f>IF(Form_Responses1811121314[[#This Row],[Answer - B7-2]]="Yes / Sometimes",1,0)</f>
        <v>1</v>
      </c>
      <c r="CH374" s="86" t="str">
        <f>_xlfn.XLOOKUP(AY374,'Cleansing - Response'!$N:$N,'Cleansing - Response'!$O:$O,)</f>
        <v>Yes / Sometimes</v>
      </c>
      <c r="CI374" s="86">
        <f>IF(Form_Responses1811121314[[#This Row],[Answer - B7-3]]="Yes / Sometimes",1,0)</f>
        <v>1</v>
      </c>
      <c r="CJ374" s="86" t="str">
        <f>_xlfn.XLOOKUP(AZ374,'Cleansing - Response'!$N:$N,'Cleansing - Response'!$O:$O,)</f>
        <v>Yes / Sometimes</v>
      </c>
      <c r="CK374" s="86">
        <f>IF(Form_Responses1811121314[[#This Row],[Answer - B7-4]]="Yes / Sometimes",1,0)</f>
        <v>1</v>
      </c>
      <c r="CL374" s="86" t="str">
        <f>_xlfn.XLOOKUP(BA374,'Cleansing - Response'!$N:$N,'Cleansing - Response'!$O:$O,)</f>
        <v>Yes / Sometimes</v>
      </c>
      <c r="CM374" s="86">
        <f>IF(Form_Responses1811121314[[#This Row],[Answer - B7-5]]="Yes / Sometimes",1,0)</f>
        <v>1</v>
      </c>
      <c r="CN374" s="86" t="str">
        <f>_xlfn.XLOOKUP(BB374,'Cleansing - Response'!$N:$N,'Cleansing - Response'!$O:$O,)</f>
        <v>Yes / Sometimes</v>
      </c>
      <c r="CO374" s="86">
        <f>IF(Form_Responses1811121314[[#This Row],[Answer - B7-6]]="Yes / Sometimes",1,0)</f>
        <v>1</v>
      </c>
      <c r="CP374" s="87" t="str">
        <f>IF(COUNTIF(Form_Responses1811121314[[#This Row],[Answer - B7-1]:[Answer - B7-6]], "Yes / Sometimes") &gt; 4, "More than 4 times","Up to 4 times")</f>
        <v>More than 4 times</v>
      </c>
      <c r="CQ374" s="152">
        <f>IF(Form_Responses1811121314[[#This Row],[Answer - B7 (Overall)]]="More than 4 times",1,0)</f>
        <v>1</v>
      </c>
    </row>
    <row r="375" spans="1:95" ht="13.2" hidden="1" x14ac:dyDescent="0.25">
      <c r="A375" s="82">
        <v>45574.460121261574</v>
      </c>
      <c r="B375" s="83" t="s">
        <v>1023</v>
      </c>
      <c r="C375" s="84" t="s">
        <v>1024</v>
      </c>
      <c r="D375" s="83">
        <v>100</v>
      </c>
      <c r="E375" s="83">
        <v>1.04</v>
      </c>
      <c r="F375" s="83" t="s">
        <v>114</v>
      </c>
      <c r="G375" s="83" t="s">
        <v>539</v>
      </c>
      <c r="H375" s="83" t="s">
        <v>922</v>
      </c>
      <c r="I375" s="83" t="s">
        <v>63</v>
      </c>
      <c r="J375" s="83" t="s">
        <v>64</v>
      </c>
      <c r="K375" s="83" t="s">
        <v>64</v>
      </c>
      <c r="L375" s="83" t="s">
        <v>64</v>
      </c>
      <c r="M375" s="83" t="s">
        <v>64</v>
      </c>
      <c r="N375" s="83" t="s">
        <v>64</v>
      </c>
      <c r="O375" s="83" t="s">
        <v>64</v>
      </c>
      <c r="P375" s="83" t="s">
        <v>84</v>
      </c>
      <c r="Q375" s="83" t="s">
        <v>64</v>
      </c>
      <c r="R375" s="83" t="s">
        <v>64</v>
      </c>
      <c r="S375" s="83" t="s">
        <v>64</v>
      </c>
      <c r="T375" s="83" t="s">
        <v>64</v>
      </c>
      <c r="U375" s="83" t="s">
        <v>64</v>
      </c>
      <c r="V375" s="83" t="s">
        <v>64</v>
      </c>
      <c r="W375" s="83" t="s">
        <v>84</v>
      </c>
      <c r="X375" s="83" t="s">
        <v>84</v>
      </c>
      <c r="Y375" s="83" t="s">
        <v>64</v>
      </c>
      <c r="Z375" s="83" t="s">
        <v>65</v>
      </c>
      <c r="AA375" s="83" t="s">
        <v>65</v>
      </c>
      <c r="AB375" s="83" t="s">
        <v>65</v>
      </c>
      <c r="AC375" s="83" t="s">
        <v>65</v>
      </c>
      <c r="AD375" s="83" t="s">
        <v>65</v>
      </c>
      <c r="AE375" s="83" t="s">
        <v>65</v>
      </c>
      <c r="AF375" s="83" t="s">
        <v>65</v>
      </c>
      <c r="AG375" s="83" t="s">
        <v>65</v>
      </c>
      <c r="AH375" s="83" t="s">
        <v>65</v>
      </c>
      <c r="AI375" s="83" t="s">
        <v>101</v>
      </c>
      <c r="AJ375" s="83" t="s">
        <v>65</v>
      </c>
      <c r="AK375" s="83" t="s">
        <v>65</v>
      </c>
      <c r="AL375" s="83" t="s">
        <v>65</v>
      </c>
      <c r="AM375" s="83" t="s">
        <v>65</v>
      </c>
      <c r="AN375" s="83" t="s">
        <v>65</v>
      </c>
      <c r="AO375" s="83" t="s">
        <v>65</v>
      </c>
      <c r="AP375" s="83" t="s">
        <v>67</v>
      </c>
      <c r="AQ375" s="83" t="s">
        <v>67</v>
      </c>
      <c r="AR375" s="83" t="s">
        <v>63</v>
      </c>
      <c r="AS375" s="83" t="s">
        <v>68</v>
      </c>
      <c r="AT375" s="83" t="s">
        <v>87</v>
      </c>
      <c r="AU375" s="83" t="s">
        <v>67</v>
      </c>
      <c r="AV375" s="83" t="s">
        <v>71</v>
      </c>
      <c r="AW375" s="83" t="s">
        <v>73</v>
      </c>
      <c r="AX375" s="83" t="s">
        <v>73</v>
      </c>
      <c r="AY375" s="83" t="s">
        <v>73</v>
      </c>
      <c r="AZ375" s="83" t="s">
        <v>72</v>
      </c>
      <c r="BA375" s="83" t="s">
        <v>73</v>
      </c>
      <c r="BB375" s="83" t="s">
        <v>73</v>
      </c>
      <c r="BC375" s="83" t="s">
        <v>73</v>
      </c>
      <c r="BD375" s="83"/>
      <c r="BE375" s="83" t="s">
        <v>73</v>
      </c>
      <c r="BF375" s="83"/>
      <c r="BG375" s="87" t="s">
        <v>846</v>
      </c>
      <c r="BH375" s="87" t="s">
        <v>114</v>
      </c>
      <c r="BI375" s="76" t="s">
        <v>1414</v>
      </c>
      <c r="BJ375">
        <f t="shared" si="15"/>
        <v>12</v>
      </c>
      <c r="BK375" s="87">
        <f t="shared" si="16"/>
        <v>64</v>
      </c>
      <c r="BL375" s="87"/>
      <c r="BM375" s="86" t="str">
        <f>_xlfn.XLOOKUP(Form_Responses1811121314[[#This Row],[Sekolah School (Cleansed)]],'Quality Check'!$B$11:$B$14,'Quality Check'!$C$11:$C$14,)</f>
        <v>Urban</v>
      </c>
      <c r="BN375" s="86" t="str">
        <f>_xlfn.XLOOKUP(Form_Responses1811121314[[#This Row],[Sekolah School (Cleansed)]],'Quality Check'!$B$11:$B$14,'Quality Check'!$D$11:$D$14,)</f>
        <v>Controlled Group (CG)</v>
      </c>
      <c r="BO375" s="87" t="str">
        <f>_xlfn.XLOOKUP(AS375,'Cleansing - Toothpaste Brand'!A:A,'Cleansing - Toothpaste Brand'!B:B,)</f>
        <v>Colgate</v>
      </c>
      <c r="BP375" s="87"/>
      <c r="BQ37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75" s="86" t="str">
        <f>_xlfn.XLOOKUP(AP375,'Cleansing - Response'!E:E,'Cleansing - Response'!F:F,)</f>
        <v>2 days and more</v>
      </c>
      <c r="BS375" s="86">
        <f>IF(Form_Responses1811121314[[#This Row],[Answer - B1]]="2 days and more",1,0)</f>
        <v>1</v>
      </c>
      <c r="BT375" s="86" t="str">
        <f>_xlfn.XLOOKUP(AQ375,'Cleansing - Response'!E:E,'Cleansing - Response'!F:F,)</f>
        <v>2 days and more</v>
      </c>
      <c r="BU375" s="86">
        <f>IF(Form_Responses1811121314[[#This Row],[Answer - B2]]="2 days and more",1,0)</f>
        <v>1</v>
      </c>
      <c r="BV375" s="86" t="str">
        <f t="shared" si="17"/>
        <v>Ya / Yes</v>
      </c>
      <c r="BW375" s="86">
        <f>IF(Form_Responses1811121314[[#This Row],[Answer - B3]]="Ya / Yes",1,0)</f>
        <v>1</v>
      </c>
      <c r="BX375" s="86" t="str">
        <f>_xlfn.XLOOKUP(AT375,'Cleansing - Response'!E:E,'Cleansing - Response'!F:F,)</f>
        <v>Always</v>
      </c>
      <c r="BY375" s="86">
        <f>IF(Form_Responses1811121314[[#This Row],[Answer - B4]]="Always",1,0)</f>
        <v>1</v>
      </c>
      <c r="BZ375" s="86" t="str">
        <f>_xlfn.XLOOKUP(AU375,'Cleansing - Response'!H:H,'Cleansing - Response'!I:I,)</f>
        <v>Using dental floss at least once</v>
      </c>
      <c r="CA375" s="86">
        <f>IF(Form_Responses1811121314[[#This Row],[Answer - B5]]="Sometimes / When in need",2,IF(Form_Responses1811121314[[#This Row],[Answer - B5]]="Using dental floss at least once",1,0))</f>
        <v>1</v>
      </c>
      <c r="CB375" s="86" t="str">
        <f>_xlfn.XLOOKUP(AV375,'Cleansing - Response'!K:K,'Cleansing - Response'!L:L,)</f>
        <v>Up to 1 time a day</v>
      </c>
      <c r="CC375" s="86">
        <f>IF(Form_Responses1811121314[[#This Row],[Answer - B6]]="More than 1 time a day",1,0)</f>
        <v>0</v>
      </c>
      <c r="CD375" s="86" t="str">
        <f>_xlfn.XLOOKUP(AW375,'Cleansing - Response'!$N:$N,'Cleansing - Response'!$O:$O,)</f>
        <v>No</v>
      </c>
      <c r="CE375" s="86">
        <f>IF(Form_Responses1811121314[[#This Row],[Answer - B7-1]]="Yes / Sometimes",1,0)</f>
        <v>0</v>
      </c>
      <c r="CF375" s="86" t="str">
        <f>_xlfn.XLOOKUP(AX375,'Cleansing - Response'!$N:$N,'Cleansing - Response'!$O:$O,)</f>
        <v>No</v>
      </c>
      <c r="CG375" s="86">
        <f>IF(Form_Responses1811121314[[#This Row],[Answer - B7-2]]="Yes / Sometimes",1,0)</f>
        <v>0</v>
      </c>
      <c r="CH375" s="86" t="str">
        <f>_xlfn.XLOOKUP(AY375,'Cleansing - Response'!$N:$N,'Cleansing - Response'!$O:$O,)</f>
        <v>No</v>
      </c>
      <c r="CI375" s="86">
        <f>IF(Form_Responses1811121314[[#This Row],[Answer - B7-3]]="Yes / Sometimes",1,0)</f>
        <v>0</v>
      </c>
      <c r="CJ375" s="86" t="str">
        <f>_xlfn.XLOOKUP(AZ375,'Cleansing - Response'!$N:$N,'Cleansing - Response'!$O:$O,)</f>
        <v>Yes / Sometimes</v>
      </c>
      <c r="CK375" s="86">
        <f>IF(Form_Responses1811121314[[#This Row],[Answer - B7-4]]="Yes / Sometimes",1,0)</f>
        <v>1</v>
      </c>
      <c r="CL375" s="86" t="str">
        <f>_xlfn.XLOOKUP(BA375,'Cleansing - Response'!$N:$N,'Cleansing - Response'!$O:$O,)</f>
        <v>No</v>
      </c>
      <c r="CM375" s="86">
        <f>IF(Form_Responses1811121314[[#This Row],[Answer - B7-5]]="Yes / Sometimes",1,0)</f>
        <v>0</v>
      </c>
      <c r="CN375" s="86" t="str">
        <f>_xlfn.XLOOKUP(BB375,'Cleansing - Response'!$N:$N,'Cleansing - Response'!$O:$O,)</f>
        <v>No</v>
      </c>
      <c r="CO375" s="86">
        <f>IF(Form_Responses1811121314[[#This Row],[Answer - B7-6]]="Yes / Sometimes",1,0)</f>
        <v>0</v>
      </c>
      <c r="CP375" s="87" t="str">
        <f>IF(COUNTIF(Form_Responses1811121314[[#This Row],[Answer - B7-1]:[Answer - B7-6]], "Yes / Sometimes") &gt; 4, "More than 4 times","Up to 4 times")</f>
        <v>Up to 4 times</v>
      </c>
      <c r="CQ375" s="152">
        <f>IF(Form_Responses1811121314[[#This Row],[Answer - B7 (Overall)]]="More than 4 times",1,0)</f>
        <v>0</v>
      </c>
    </row>
    <row r="376" spans="1:95" ht="13.2" hidden="1" x14ac:dyDescent="0.25">
      <c r="A376" s="82">
        <v>45574.46209494213</v>
      </c>
      <c r="B376" s="83" t="s">
        <v>1025</v>
      </c>
      <c r="C376" s="84" t="s">
        <v>1026</v>
      </c>
      <c r="D376" s="83">
        <v>100</v>
      </c>
      <c r="E376" s="83">
        <v>0.91</v>
      </c>
      <c r="F376" s="83" t="s">
        <v>114</v>
      </c>
      <c r="G376" s="83" t="s">
        <v>291</v>
      </c>
      <c r="H376" s="83" t="s">
        <v>849</v>
      </c>
      <c r="I376" s="83" t="s">
        <v>63</v>
      </c>
      <c r="J376" s="83" t="s">
        <v>78</v>
      </c>
      <c r="K376" s="83" t="s">
        <v>78</v>
      </c>
      <c r="L376" s="83" t="s">
        <v>64</v>
      </c>
      <c r="M376" s="83" t="s">
        <v>84</v>
      </c>
      <c r="N376" s="83" t="s">
        <v>64</v>
      </c>
      <c r="O376" s="83" t="s">
        <v>64</v>
      </c>
      <c r="P376" s="83" t="s">
        <v>84</v>
      </c>
      <c r="Q376" s="83" t="s">
        <v>64</v>
      </c>
      <c r="R376" s="83" t="s">
        <v>64</v>
      </c>
      <c r="S376" s="83" t="s">
        <v>64</v>
      </c>
      <c r="T376" s="83" t="s">
        <v>64</v>
      </c>
      <c r="U376" s="83" t="s">
        <v>64</v>
      </c>
      <c r="V376" s="83" t="s">
        <v>84</v>
      </c>
      <c r="W376" s="83" t="s">
        <v>64</v>
      </c>
      <c r="X376" s="83" t="s">
        <v>64</v>
      </c>
      <c r="Y376" s="83" t="s">
        <v>64</v>
      </c>
      <c r="Z376" s="83" t="s">
        <v>65</v>
      </c>
      <c r="AA376" s="83" t="s">
        <v>65</v>
      </c>
      <c r="AB376" s="83" t="s">
        <v>65</v>
      </c>
      <c r="AC376" s="83" t="s">
        <v>65</v>
      </c>
      <c r="AD376" s="83" t="s">
        <v>65</v>
      </c>
      <c r="AE376" s="83" t="s">
        <v>65</v>
      </c>
      <c r="AF376" s="83" t="s">
        <v>65</v>
      </c>
      <c r="AG376" s="83" t="s">
        <v>65</v>
      </c>
      <c r="AH376" s="83" t="s">
        <v>65</v>
      </c>
      <c r="AI376" s="83" t="s">
        <v>101</v>
      </c>
      <c r="AJ376" s="83" t="s">
        <v>65</v>
      </c>
      <c r="AK376" s="83" t="s">
        <v>65</v>
      </c>
      <c r="AL376" s="83" t="s">
        <v>65</v>
      </c>
      <c r="AM376" s="83" t="s">
        <v>66</v>
      </c>
      <c r="AN376" s="83" t="s">
        <v>66</v>
      </c>
      <c r="AO376" s="83" t="s">
        <v>66</v>
      </c>
      <c r="AP376" s="83" t="s">
        <v>80</v>
      </c>
      <c r="AQ376" s="83" t="s">
        <v>80</v>
      </c>
      <c r="AR376" s="83" t="s">
        <v>86</v>
      </c>
      <c r="AS376" s="83" t="s">
        <v>81</v>
      </c>
      <c r="AT376" s="83" t="s">
        <v>69</v>
      </c>
      <c r="AU376" s="83" t="s">
        <v>93</v>
      </c>
      <c r="AV376" s="83" t="s">
        <v>71</v>
      </c>
      <c r="AW376" s="83" t="s">
        <v>72</v>
      </c>
      <c r="AX376" s="83" t="s">
        <v>73</v>
      </c>
      <c r="AY376" s="83" t="s">
        <v>72</v>
      </c>
      <c r="AZ376" s="83" t="s">
        <v>72</v>
      </c>
      <c r="BA376" s="83" t="s">
        <v>72</v>
      </c>
      <c r="BB376" s="83" t="s">
        <v>73</v>
      </c>
      <c r="BC376" s="83" t="s">
        <v>73</v>
      </c>
      <c r="BD376" s="83"/>
      <c r="BE376" s="83" t="s">
        <v>73</v>
      </c>
      <c r="BF376" s="83"/>
      <c r="BG376" s="87" t="s">
        <v>846</v>
      </c>
      <c r="BH376" s="87" t="s">
        <v>114</v>
      </c>
      <c r="BI376" s="76" t="s">
        <v>1414</v>
      </c>
      <c r="BJ376">
        <f t="shared" si="15"/>
        <v>11</v>
      </c>
      <c r="BK376" s="87">
        <f t="shared" si="16"/>
        <v>61</v>
      </c>
      <c r="BL376" s="87"/>
      <c r="BM376" s="86" t="str">
        <f>_xlfn.XLOOKUP(Form_Responses1811121314[[#This Row],[Sekolah School (Cleansed)]],'Quality Check'!$B$11:$B$14,'Quality Check'!$C$11:$C$14,)</f>
        <v>Urban</v>
      </c>
      <c r="BN376" s="86" t="str">
        <f>_xlfn.XLOOKUP(Form_Responses1811121314[[#This Row],[Sekolah School (Cleansed)]],'Quality Check'!$B$11:$B$14,'Quality Check'!$D$11:$D$14,)</f>
        <v>Controlled Group (CG)</v>
      </c>
      <c r="BO376" s="87" t="str">
        <f>_xlfn.XLOOKUP(AS376,'Cleansing - Toothpaste Brand'!A:A,'Cleansing - Toothpaste Brand'!B:B,)</f>
        <v>Colgate</v>
      </c>
      <c r="BP376" s="87"/>
      <c r="BQ37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76" s="86" t="str">
        <f>_xlfn.XLOOKUP(AP376,'Cleansing - Response'!E:E,'Cleansing - Response'!F:F,)</f>
        <v>Less than 2 days</v>
      </c>
      <c r="BS376" s="86">
        <f>IF(Form_Responses1811121314[[#This Row],[Answer - B1]]="2 days and more",1,0)</f>
        <v>0</v>
      </c>
      <c r="BT376" s="86" t="str">
        <f>_xlfn.XLOOKUP(AQ376,'Cleansing - Response'!E:E,'Cleansing - Response'!F:F,)</f>
        <v>Less than 2 days</v>
      </c>
      <c r="BU376" s="86">
        <f>IF(Form_Responses1811121314[[#This Row],[Answer - B2]]="2 days and more",1,0)</f>
        <v>0</v>
      </c>
      <c r="BV376" s="86" t="str">
        <f t="shared" si="17"/>
        <v>Ya / Yes</v>
      </c>
      <c r="BW376" s="86">
        <f>IF(Form_Responses1811121314[[#This Row],[Answer - B3]]="Ya / Yes",1,0)</f>
        <v>1</v>
      </c>
      <c r="BX376" s="86" t="str">
        <f>_xlfn.XLOOKUP(AT376,'Cleansing - Response'!E:E,'Cleansing - Response'!F:F,)</f>
        <v>Rarely / Sometimes</v>
      </c>
      <c r="BY376" s="86">
        <f>IF(Form_Responses1811121314[[#This Row],[Answer - B4]]="Always",1,0)</f>
        <v>0</v>
      </c>
      <c r="BZ376" s="86" t="str">
        <f>_xlfn.XLOOKUP(AU376,'Cleansing - Response'!H:H,'Cleansing - Response'!I:I,)</f>
        <v>Not using dental floss</v>
      </c>
      <c r="CA376" s="86">
        <f>IF(Form_Responses1811121314[[#This Row],[Answer - B5]]="Sometimes / When in need",2,IF(Form_Responses1811121314[[#This Row],[Answer - B5]]="Using dental floss at least once",1,0))</f>
        <v>0</v>
      </c>
      <c r="CB376" s="86" t="str">
        <f>_xlfn.XLOOKUP(AV376,'Cleansing - Response'!K:K,'Cleansing - Response'!L:L,)</f>
        <v>Up to 1 time a day</v>
      </c>
      <c r="CC376" s="86">
        <f>IF(Form_Responses1811121314[[#This Row],[Answer - B6]]="More than 1 time a day",1,0)</f>
        <v>0</v>
      </c>
      <c r="CD376" s="86" t="str">
        <f>_xlfn.XLOOKUP(AW376,'Cleansing - Response'!$N:$N,'Cleansing - Response'!$O:$O,)</f>
        <v>Yes / Sometimes</v>
      </c>
      <c r="CE376" s="86">
        <f>IF(Form_Responses1811121314[[#This Row],[Answer - B7-1]]="Yes / Sometimes",1,0)</f>
        <v>1</v>
      </c>
      <c r="CF376" s="86" t="str">
        <f>_xlfn.XLOOKUP(AX376,'Cleansing - Response'!$N:$N,'Cleansing - Response'!$O:$O,)</f>
        <v>No</v>
      </c>
      <c r="CG376" s="86">
        <f>IF(Form_Responses1811121314[[#This Row],[Answer - B7-2]]="Yes / Sometimes",1,0)</f>
        <v>0</v>
      </c>
      <c r="CH376" s="86" t="str">
        <f>_xlfn.XLOOKUP(AY376,'Cleansing - Response'!$N:$N,'Cleansing - Response'!$O:$O,)</f>
        <v>Yes / Sometimes</v>
      </c>
      <c r="CI376" s="86">
        <f>IF(Form_Responses1811121314[[#This Row],[Answer - B7-3]]="Yes / Sometimes",1,0)</f>
        <v>1</v>
      </c>
      <c r="CJ376" s="86" t="str">
        <f>_xlfn.XLOOKUP(AZ376,'Cleansing - Response'!$N:$N,'Cleansing - Response'!$O:$O,)</f>
        <v>Yes / Sometimes</v>
      </c>
      <c r="CK376" s="86">
        <f>IF(Form_Responses1811121314[[#This Row],[Answer - B7-4]]="Yes / Sometimes",1,0)</f>
        <v>1</v>
      </c>
      <c r="CL376" s="86" t="str">
        <f>_xlfn.XLOOKUP(BA376,'Cleansing - Response'!$N:$N,'Cleansing - Response'!$O:$O,)</f>
        <v>Yes / Sometimes</v>
      </c>
      <c r="CM376" s="86">
        <f>IF(Form_Responses1811121314[[#This Row],[Answer - B7-5]]="Yes / Sometimes",1,0)</f>
        <v>1</v>
      </c>
      <c r="CN376" s="86" t="str">
        <f>_xlfn.XLOOKUP(BB376,'Cleansing - Response'!$N:$N,'Cleansing - Response'!$O:$O,)</f>
        <v>No</v>
      </c>
      <c r="CO376" s="86">
        <f>IF(Form_Responses1811121314[[#This Row],[Answer - B7-6]]="Yes / Sometimes",1,0)</f>
        <v>0</v>
      </c>
      <c r="CP376" s="87" t="str">
        <f>IF(COUNTIF(Form_Responses1811121314[[#This Row],[Answer - B7-1]:[Answer - B7-6]], "Yes / Sometimes") &gt; 4, "More than 4 times","Up to 4 times")</f>
        <v>Up to 4 times</v>
      </c>
      <c r="CQ376" s="152">
        <f>IF(Form_Responses1811121314[[#This Row],[Answer - B7 (Overall)]]="More than 4 times",1,0)</f>
        <v>0</v>
      </c>
    </row>
    <row r="377" spans="1:95" ht="13.2" hidden="1" x14ac:dyDescent="0.25">
      <c r="A377" s="82">
        <v>45574.464667534718</v>
      </c>
      <c r="B377" s="83" t="s">
        <v>1027</v>
      </c>
      <c r="C377" s="84" t="s">
        <v>1028</v>
      </c>
      <c r="D377" s="83">
        <v>0</v>
      </c>
      <c r="E377" s="83">
        <v>0</v>
      </c>
      <c r="F377" s="83" t="s">
        <v>423</v>
      </c>
      <c r="G377" s="83" t="s">
        <v>76</v>
      </c>
      <c r="H377" s="83" t="s">
        <v>849</v>
      </c>
      <c r="I377" s="83" t="s">
        <v>63</v>
      </c>
      <c r="J377" s="83" t="s">
        <v>64</v>
      </c>
      <c r="K377" s="83" t="s">
        <v>64</v>
      </c>
      <c r="L377" s="83" t="s">
        <v>64</v>
      </c>
      <c r="M377" s="83" t="s">
        <v>84</v>
      </c>
      <c r="N377" s="83" t="s">
        <v>64</v>
      </c>
      <c r="O377" s="83" t="s">
        <v>64</v>
      </c>
      <c r="P377" s="83" t="s">
        <v>84</v>
      </c>
      <c r="Q377" s="83" t="s">
        <v>64</v>
      </c>
      <c r="R377" s="83" t="s">
        <v>64</v>
      </c>
      <c r="S377" s="83" t="s">
        <v>84</v>
      </c>
      <c r="T377" s="83" t="s">
        <v>64</v>
      </c>
      <c r="U377" s="83" t="s">
        <v>64</v>
      </c>
      <c r="V377" s="83" t="s">
        <v>64</v>
      </c>
      <c r="W377" s="83" t="s">
        <v>64</v>
      </c>
      <c r="X377" s="83" t="s">
        <v>64</v>
      </c>
      <c r="Y377" s="83" t="s">
        <v>64</v>
      </c>
      <c r="Z377" s="83" t="s">
        <v>65</v>
      </c>
      <c r="AA377" s="83" t="s">
        <v>65</v>
      </c>
      <c r="AB377" s="83" t="s">
        <v>66</v>
      </c>
      <c r="AC377" s="83" t="s">
        <v>65</v>
      </c>
      <c r="AD377" s="83" t="s">
        <v>65</v>
      </c>
      <c r="AE377" s="83" t="s">
        <v>65</v>
      </c>
      <c r="AF377" s="83" t="s">
        <v>66</v>
      </c>
      <c r="AG377" s="83" t="s">
        <v>66</v>
      </c>
      <c r="AH377" s="83" t="s">
        <v>66</v>
      </c>
      <c r="AI377" s="83" t="s">
        <v>79</v>
      </c>
      <c r="AJ377" s="83" t="s">
        <v>65</v>
      </c>
      <c r="AK377" s="83" t="s">
        <v>65</v>
      </c>
      <c r="AL377" s="83" t="s">
        <v>65</v>
      </c>
      <c r="AM377" s="83" t="s">
        <v>65</v>
      </c>
      <c r="AN377" s="83" t="s">
        <v>66</v>
      </c>
      <c r="AO377" s="83" t="s">
        <v>66</v>
      </c>
      <c r="AP377" s="83" t="s">
        <v>67</v>
      </c>
      <c r="AQ377" s="83" t="s">
        <v>67</v>
      </c>
      <c r="AR377" s="83" t="s">
        <v>86</v>
      </c>
      <c r="AS377" s="83" t="s">
        <v>81</v>
      </c>
      <c r="AT377" s="83" t="s">
        <v>87</v>
      </c>
      <c r="AU377" s="83" t="s">
        <v>93</v>
      </c>
      <c r="AV377" s="83" t="s">
        <v>71</v>
      </c>
      <c r="AW377" s="83" t="s">
        <v>73</v>
      </c>
      <c r="AX377" s="83" t="s">
        <v>72</v>
      </c>
      <c r="AY377" s="83" t="s">
        <v>63</v>
      </c>
      <c r="AZ377" s="83" t="s">
        <v>63</v>
      </c>
      <c r="BA377" s="83" t="s">
        <v>63</v>
      </c>
      <c r="BB377" s="83" t="s">
        <v>63</v>
      </c>
      <c r="BC377" s="83" t="s">
        <v>73</v>
      </c>
      <c r="BD377" s="83"/>
      <c r="BE377" s="83" t="s">
        <v>73</v>
      </c>
      <c r="BF377" s="83"/>
      <c r="BG377" s="87" t="s">
        <v>846</v>
      </c>
      <c r="BH377" s="86" t="s">
        <v>60</v>
      </c>
      <c r="BI377" s="76" t="s">
        <v>1414</v>
      </c>
      <c r="BJ377">
        <f t="shared" si="15"/>
        <v>13</v>
      </c>
      <c r="BK377" s="87">
        <f t="shared" si="16"/>
        <v>57</v>
      </c>
      <c r="BL377" s="87"/>
      <c r="BM377" s="86" t="str">
        <f>_xlfn.XLOOKUP(Form_Responses1811121314[[#This Row],[Sekolah School (Cleansed)]],'Quality Check'!$B$11:$B$14,'Quality Check'!$C$11:$C$14,)</f>
        <v>Urban</v>
      </c>
      <c r="BN377" s="86" t="str">
        <f>_xlfn.XLOOKUP(Form_Responses1811121314[[#This Row],[Sekolah School (Cleansed)]],'Quality Check'!$B$11:$B$14,'Quality Check'!$D$11:$D$14,)</f>
        <v>Controlled Group (CG)</v>
      </c>
      <c r="BO377" s="87" t="str">
        <f>_xlfn.XLOOKUP(AS377,'Cleansing - Toothpaste Brand'!A:A,'Cleansing - Toothpaste Brand'!B:B,)</f>
        <v>Colgate</v>
      </c>
      <c r="BP377" s="87"/>
      <c r="BQ37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77" s="86" t="str">
        <f>_xlfn.XLOOKUP(AP377,'Cleansing - Response'!E:E,'Cleansing - Response'!F:F,)</f>
        <v>2 days and more</v>
      </c>
      <c r="BS377" s="86">
        <f>IF(Form_Responses1811121314[[#This Row],[Answer - B1]]="2 days and more",1,0)</f>
        <v>1</v>
      </c>
      <c r="BT377" s="86" t="str">
        <f>_xlfn.XLOOKUP(AQ377,'Cleansing - Response'!E:E,'Cleansing - Response'!F:F,)</f>
        <v>2 days and more</v>
      </c>
      <c r="BU377" s="86">
        <f>IF(Form_Responses1811121314[[#This Row],[Answer - B2]]="2 days and more",1,0)</f>
        <v>1</v>
      </c>
      <c r="BV377" s="86" t="str">
        <f t="shared" si="17"/>
        <v>Ya / Yes</v>
      </c>
      <c r="BW377" s="86">
        <f>IF(Form_Responses1811121314[[#This Row],[Answer - B3]]="Ya / Yes",1,0)</f>
        <v>1</v>
      </c>
      <c r="BX377" s="86" t="str">
        <f>_xlfn.XLOOKUP(AT377,'Cleansing - Response'!E:E,'Cleansing - Response'!F:F,)</f>
        <v>Always</v>
      </c>
      <c r="BY377" s="86">
        <f>IF(Form_Responses1811121314[[#This Row],[Answer - B4]]="Always",1,0)</f>
        <v>1</v>
      </c>
      <c r="BZ377" s="86" t="str">
        <f>_xlfn.XLOOKUP(AU377,'Cleansing - Response'!H:H,'Cleansing - Response'!I:I,)</f>
        <v>Not using dental floss</v>
      </c>
      <c r="CA377" s="86">
        <f>IF(Form_Responses1811121314[[#This Row],[Answer - B5]]="Sometimes / When in need",2,IF(Form_Responses1811121314[[#This Row],[Answer - B5]]="Using dental floss at least once",1,0))</f>
        <v>0</v>
      </c>
      <c r="CB377" s="86" t="str">
        <f>_xlfn.XLOOKUP(AV377,'Cleansing - Response'!K:K,'Cleansing - Response'!L:L,)</f>
        <v>Up to 1 time a day</v>
      </c>
      <c r="CC377" s="86">
        <f>IF(Form_Responses1811121314[[#This Row],[Answer - B6]]="More than 1 time a day",1,0)</f>
        <v>0</v>
      </c>
      <c r="CD377" s="86" t="str">
        <f>_xlfn.XLOOKUP(AW377,'Cleansing - Response'!$N:$N,'Cleansing - Response'!$O:$O,)</f>
        <v>No</v>
      </c>
      <c r="CE377" s="86">
        <f>IF(Form_Responses1811121314[[#This Row],[Answer - B7-1]]="Yes / Sometimes",1,0)</f>
        <v>0</v>
      </c>
      <c r="CF377" s="86" t="str">
        <f>_xlfn.XLOOKUP(AX377,'Cleansing - Response'!$N:$N,'Cleansing - Response'!$O:$O,)</f>
        <v>Yes / Sometimes</v>
      </c>
      <c r="CG377" s="86">
        <f>IF(Form_Responses1811121314[[#This Row],[Answer - B7-2]]="Yes / Sometimes",1,0)</f>
        <v>1</v>
      </c>
      <c r="CH377" s="86" t="str">
        <f>_xlfn.XLOOKUP(AY377,'Cleansing - Response'!$N:$N,'Cleansing - Response'!$O:$O,)</f>
        <v>Yes / Sometimes</v>
      </c>
      <c r="CI377" s="86">
        <f>IF(Form_Responses1811121314[[#This Row],[Answer - B7-3]]="Yes / Sometimes",1,0)</f>
        <v>1</v>
      </c>
      <c r="CJ377" s="86" t="str">
        <f>_xlfn.XLOOKUP(AZ377,'Cleansing - Response'!$N:$N,'Cleansing - Response'!$O:$O,)</f>
        <v>Yes / Sometimes</v>
      </c>
      <c r="CK377" s="86">
        <f>IF(Form_Responses1811121314[[#This Row],[Answer - B7-4]]="Yes / Sometimes",1,0)</f>
        <v>1</v>
      </c>
      <c r="CL377" s="86" t="str">
        <f>_xlfn.XLOOKUP(BA377,'Cleansing - Response'!$N:$N,'Cleansing - Response'!$O:$O,)</f>
        <v>Yes / Sometimes</v>
      </c>
      <c r="CM377" s="86">
        <f>IF(Form_Responses1811121314[[#This Row],[Answer - B7-5]]="Yes / Sometimes",1,0)</f>
        <v>1</v>
      </c>
      <c r="CN377" s="86" t="str">
        <f>_xlfn.XLOOKUP(BB377,'Cleansing - Response'!$N:$N,'Cleansing - Response'!$O:$O,)</f>
        <v>Yes / Sometimes</v>
      </c>
      <c r="CO377" s="86">
        <f>IF(Form_Responses1811121314[[#This Row],[Answer - B7-6]]="Yes / Sometimes",1,0)</f>
        <v>1</v>
      </c>
      <c r="CP377" s="87" t="str">
        <f>IF(COUNTIF(Form_Responses1811121314[[#This Row],[Answer - B7-1]:[Answer - B7-6]], "Yes / Sometimes") &gt; 4, "More than 4 times","Up to 4 times")</f>
        <v>More than 4 times</v>
      </c>
      <c r="CQ377" s="152">
        <f>IF(Form_Responses1811121314[[#This Row],[Answer - B7 (Overall)]]="More than 4 times",1,0)</f>
        <v>1</v>
      </c>
    </row>
    <row r="378" spans="1:95" ht="13.2" hidden="1" x14ac:dyDescent="0.25">
      <c r="A378" s="82">
        <v>45574.465704212962</v>
      </c>
      <c r="B378" s="83" t="s">
        <v>1029</v>
      </c>
      <c r="C378" s="84" t="s">
        <v>1030</v>
      </c>
      <c r="D378" s="83">
        <v>100</v>
      </c>
      <c r="E378" s="83">
        <v>0.25</v>
      </c>
      <c r="F378" s="83" t="s">
        <v>423</v>
      </c>
      <c r="G378" s="83" t="s">
        <v>76</v>
      </c>
      <c r="H378" s="83" t="s">
        <v>872</v>
      </c>
      <c r="I378" s="83" t="s">
        <v>73</v>
      </c>
      <c r="J378" s="83" t="s">
        <v>64</v>
      </c>
      <c r="K378" s="83" t="s">
        <v>78</v>
      </c>
      <c r="L378" s="83" t="s">
        <v>64</v>
      </c>
      <c r="M378" s="83" t="s">
        <v>64</v>
      </c>
      <c r="N378" s="83" t="s">
        <v>64</v>
      </c>
      <c r="O378" s="83" t="s">
        <v>78</v>
      </c>
      <c r="P378" s="83" t="s">
        <v>64</v>
      </c>
      <c r="Q378" s="83" t="s">
        <v>64</v>
      </c>
      <c r="R378" s="83" t="s">
        <v>64</v>
      </c>
      <c r="S378" s="83" t="s">
        <v>64</v>
      </c>
      <c r="T378" s="83" t="s">
        <v>78</v>
      </c>
      <c r="U378" s="83" t="s">
        <v>64</v>
      </c>
      <c r="V378" s="83" t="s">
        <v>64</v>
      </c>
      <c r="W378" s="83" t="s">
        <v>64</v>
      </c>
      <c r="X378" s="83" t="s">
        <v>64</v>
      </c>
      <c r="Y378" s="83" t="s">
        <v>78</v>
      </c>
      <c r="Z378" s="83" t="s">
        <v>65</v>
      </c>
      <c r="AA378" s="83" t="s">
        <v>66</v>
      </c>
      <c r="AB378" s="83" t="s">
        <v>66</v>
      </c>
      <c r="AC378" s="83" t="s">
        <v>65</v>
      </c>
      <c r="AD378" s="83" t="s">
        <v>66</v>
      </c>
      <c r="AE378" s="83" t="s">
        <v>66</v>
      </c>
      <c r="AF378" s="83" t="s">
        <v>66</v>
      </c>
      <c r="AG378" s="83" t="s">
        <v>66</v>
      </c>
      <c r="AH378" s="83" t="s">
        <v>65</v>
      </c>
      <c r="AI378" s="83" t="s">
        <v>101</v>
      </c>
      <c r="AJ378" s="83" t="s">
        <v>65</v>
      </c>
      <c r="AK378" s="83" t="s">
        <v>66</v>
      </c>
      <c r="AL378" s="83" t="s">
        <v>65</v>
      </c>
      <c r="AM378" s="83" t="s">
        <v>65</v>
      </c>
      <c r="AN378" s="83" t="s">
        <v>66</v>
      </c>
      <c r="AO378" s="83" t="s">
        <v>66</v>
      </c>
      <c r="AP378" s="83" t="s">
        <v>67</v>
      </c>
      <c r="AQ378" s="83" t="s">
        <v>67</v>
      </c>
      <c r="AR378" s="83" t="s">
        <v>73</v>
      </c>
      <c r="AS378" s="83" t="s">
        <v>68</v>
      </c>
      <c r="AT378" s="83" t="s">
        <v>87</v>
      </c>
      <c r="AU378" s="83" t="s">
        <v>93</v>
      </c>
      <c r="AV378" s="83" t="s">
        <v>71</v>
      </c>
      <c r="AW378" s="83" t="s">
        <v>73</v>
      </c>
      <c r="AX378" s="83" t="s">
        <v>73</v>
      </c>
      <c r="AY378" s="83" t="s">
        <v>72</v>
      </c>
      <c r="AZ378" s="83" t="s">
        <v>72</v>
      </c>
      <c r="BA378" s="83" t="s">
        <v>72</v>
      </c>
      <c r="BB378" s="83" t="s">
        <v>72</v>
      </c>
      <c r="BC378" s="83" t="s">
        <v>73</v>
      </c>
      <c r="BD378" s="83"/>
      <c r="BE378" s="83" t="s">
        <v>73</v>
      </c>
      <c r="BF378" s="83"/>
      <c r="BG378" s="87" t="s">
        <v>846</v>
      </c>
      <c r="BH378" s="86" t="s">
        <v>60</v>
      </c>
      <c r="BI378" s="76" t="s">
        <v>1415</v>
      </c>
      <c r="BJ378">
        <f t="shared" si="15"/>
        <v>11</v>
      </c>
      <c r="BK378" s="87">
        <f t="shared" si="16"/>
        <v>55</v>
      </c>
      <c r="BL378" s="87"/>
      <c r="BM378" s="86" t="str">
        <f>_xlfn.XLOOKUP(Form_Responses1811121314[[#This Row],[Sekolah School (Cleansed)]],'Quality Check'!$B$11:$B$14,'Quality Check'!$C$11:$C$14,)</f>
        <v>Urban</v>
      </c>
      <c r="BN378" s="86" t="str">
        <f>_xlfn.XLOOKUP(Form_Responses1811121314[[#This Row],[Sekolah School (Cleansed)]],'Quality Check'!$B$11:$B$14,'Quality Check'!$D$11:$D$14,)</f>
        <v>Controlled Group (CG)</v>
      </c>
      <c r="BO378" s="87" t="str">
        <f>_xlfn.XLOOKUP(AS378,'Cleansing - Toothpaste Brand'!A:A,'Cleansing - Toothpaste Brand'!B:B,)</f>
        <v>Colgate</v>
      </c>
      <c r="BP378" s="87"/>
      <c r="BQ37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78" s="86" t="str">
        <f>_xlfn.XLOOKUP(AP378,'Cleansing - Response'!E:E,'Cleansing - Response'!F:F,)</f>
        <v>2 days and more</v>
      </c>
      <c r="BS378" s="86">
        <f>IF(Form_Responses1811121314[[#This Row],[Answer - B1]]="2 days and more",1,0)</f>
        <v>1</v>
      </c>
      <c r="BT378" s="86" t="str">
        <f>_xlfn.XLOOKUP(AQ378,'Cleansing - Response'!E:E,'Cleansing - Response'!F:F,)</f>
        <v>2 days and more</v>
      </c>
      <c r="BU378" s="86">
        <f>IF(Form_Responses1811121314[[#This Row],[Answer - B2]]="2 days and more",1,0)</f>
        <v>1</v>
      </c>
      <c r="BV378" s="86" t="str">
        <f t="shared" si="17"/>
        <v>Tidak / No</v>
      </c>
      <c r="BW378" s="86">
        <f>IF(Form_Responses1811121314[[#This Row],[Answer - B3]]="Ya / Yes",1,0)</f>
        <v>0</v>
      </c>
      <c r="BX378" s="86" t="str">
        <f>_xlfn.XLOOKUP(AT378,'Cleansing - Response'!E:E,'Cleansing - Response'!F:F,)</f>
        <v>Always</v>
      </c>
      <c r="BY378" s="86">
        <f>IF(Form_Responses1811121314[[#This Row],[Answer - B4]]="Always",1,0)</f>
        <v>1</v>
      </c>
      <c r="BZ378" s="86" t="str">
        <f>_xlfn.XLOOKUP(AU378,'Cleansing - Response'!H:H,'Cleansing - Response'!I:I,)</f>
        <v>Not using dental floss</v>
      </c>
      <c r="CA378" s="86">
        <f>IF(Form_Responses1811121314[[#This Row],[Answer - B5]]="Sometimes / When in need",2,IF(Form_Responses1811121314[[#This Row],[Answer - B5]]="Using dental floss at least once",1,0))</f>
        <v>0</v>
      </c>
      <c r="CB378" s="86" t="str">
        <f>_xlfn.XLOOKUP(AV378,'Cleansing - Response'!K:K,'Cleansing - Response'!L:L,)</f>
        <v>Up to 1 time a day</v>
      </c>
      <c r="CC378" s="86">
        <f>IF(Form_Responses1811121314[[#This Row],[Answer - B6]]="More than 1 time a day",1,0)</f>
        <v>0</v>
      </c>
      <c r="CD378" s="86" t="str">
        <f>_xlfn.XLOOKUP(AW378,'Cleansing - Response'!$N:$N,'Cleansing - Response'!$O:$O,)</f>
        <v>No</v>
      </c>
      <c r="CE378" s="86">
        <f>IF(Form_Responses1811121314[[#This Row],[Answer - B7-1]]="Yes / Sometimes",1,0)</f>
        <v>0</v>
      </c>
      <c r="CF378" s="86" t="str">
        <f>_xlfn.XLOOKUP(AX378,'Cleansing - Response'!$N:$N,'Cleansing - Response'!$O:$O,)</f>
        <v>No</v>
      </c>
      <c r="CG378" s="86">
        <f>IF(Form_Responses1811121314[[#This Row],[Answer - B7-2]]="Yes / Sometimes",1,0)</f>
        <v>0</v>
      </c>
      <c r="CH378" s="86" t="str">
        <f>_xlfn.XLOOKUP(AY378,'Cleansing - Response'!$N:$N,'Cleansing - Response'!$O:$O,)</f>
        <v>Yes / Sometimes</v>
      </c>
      <c r="CI378" s="86">
        <f>IF(Form_Responses1811121314[[#This Row],[Answer - B7-3]]="Yes / Sometimes",1,0)</f>
        <v>1</v>
      </c>
      <c r="CJ378" s="86" t="str">
        <f>_xlfn.XLOOKUP(AZ378,'Cleansing - Response'!$N:$N,'Cleansing - Response'!$O:$O,)</f>
        <v>Yes / Sometimes</v>
      </c>
      <c r="CK378" s="86">
        <f>IF(Form_Responses1811121314[[#This Row],[Answer - B7-4]]="Yes / Sometimes",1,0)</f>
        <v>1</v>
      </c>
      <c r="CL378" s="86" t="str">
        <f>_xlfn.XLOOKUP(BA378,'Cleansing - Response'!$N:$N,'Cleansing - Response'!$O:$O,)</f>
        <v>Yes / Sometimes</v>
      </c>
      <c r="CM378" s="86">
        <f>IF(Form_Responses1811121314[[#This Row],[Answer - B7-5]]="Yes / Sometimes",1,0)</f>
        <v>1</v>
      </c>
      <c r="CN378" s="86" t="str">
        <f>_xlfn.XLOOKUP(BB378,'Cleansing - Response'!$N:$N,'Cleansing - Response'!$O:$O,)</f>
        <v>Yes / Sometimes</v>
      </c>
      <c r="CO378" s="86">
        <f>IF(Form_Responses1811121314[[#This Row],[Answer - B7-6]]="Yes / Sometimes",1,0)</f>
        <v>1</v>
      </c>
      <c r="CP378" s="87" t="str">
        <f>IF(COUNTIF(Form_Responses1811121314[[#This Row],[Answer - B7-1]:[Answer - B7-6]], "Yes / Sometimes") &gt; 4, "More than 4 times","Up to 4 times")</f>
        <v>Up to 4 times</v>
      </c>
      <c r="CQ378" s="152">
        <f>IF(Form_Responses1811121314[[#This Row],[Answer - B7 (Overall)]]="More than 4 times",1,0)</f>
        <v>0</v>
      </c>
    </row>
    <row r="379" spans="1:95" ht="13.2" hidden="1" x14ac:dyDescent="0.25">
      <c r="A379" s="82">
        <v>45574.46705658565</v>
      </c>
      <c r="B379" s="83" t="s">
        <v>1031</v>
      </c>
      <c r="C379" s="84" t="s">
        <v>1032</v>
      </c>
      <c r="D379" s="83">
        <v>100</v>
      </c>
      <c r="E379" s="83">
        <v>1.75</v>
      </c>
      <c r="F379" s="83" t="s">
        <v>114</v>
      </c>
      <c r="G379" s="83" t="s">
        <v>539</v>
      </c>
      <c r="H379" s="83" t="s">
        <v>922</v>
      </c>
      <c r="I379" s="83" t="s">
        <v>73</v>
      </c>
      <c r="J379" s="83" t="s">
        <v>78</v>
      </c>
      <c r="K379" s="83" t="s">
        <v>78</v>
      </c>
      <c r="L379" s="83" t="s">
        <v>145</v>
      </c>
      <c r="M379" s="83" t="s">
        <v>84</v>
      </c>
      <c r="N379" s="83" t="s">
        <v>84</v>
      </c>
      <c r="O379" s="83" t="s">
        <v>84</v>
      </c>
      <c r="P379" s="83" t="s">
        <v>84</v>
      </c>
      <c r="Q379" s="83" t="s">
        <v>84</v>
      </c>
      <c r="R379" s="83" t="s">
        <v>64</v>
      </c>
      <c r="S379" s="83" t="s">
        <v>84</v>
      </c>
      <c r="T379" s="83" t="s">
        <v>84</v>
      </c>
      <c r="U379" s="83" t="s">
        <v>84</v>
      </c>
      <c r="V379" s="83" t="s">
        <v>84</v>
      </c>
      <c r="W379" s="83" t="s">
        <v>84</v>
      </c>
      <c r="X379" s="83" t="s">
        <v>84</v>
      </c>
      <c r="Y379" s="83" t="s">
        <v>84</v>
      </c>
      <c r="Z379" s="83" t="s">
        <v>66</v>
      </c>
      <c r="AA379" s="83" t="s">
        <v>66</v>
      </c>
      <c r="AB379" s="83" t="s">
        <v>79</v>
      </c>
      <c r="AC379" s="83" t="s">
        <v>66</v>
      </c>
      <c r="AD379" s="83" t="s">
        <v>66</v>
      </c>
      <c r="AE379" s="83" t="s">
        <v>66</v>
      </c>
      <c r="AF379" s="83" t="s">
        <v>66</v>
      </c>
      <c r="AG379" s="83" t="s">
        <v>65</v>
      </c>
      <c r="AH379" s="83" t="s">
        <v>66</v>
      </c>
      <c r="AI379" s="83" t="s">
        <v>101</v>
      </c>
      <c r="AJ379" s="83" t="s">
        <v>66</v>
      </c>
      <c r="AK379" s="83" t="s">
        <v>66</v>
      </c>
      <c r="AL379" s="83" t="s">
        <v>65</v>
      </c>
      <c r="AM379" s="83" t="s">
        <v>66</v>
      </c>
      <c r="AN379" s="83" t="s">
        <v>66</v>
      </c>
      <c r="AO379" s="83" t="s">
        <v>66</v>
      </c>
      <c r="AP379" s="83" t="s">
        <v>67</v>
      </c>
      <c r="AQ379" s="83" t="s">
        <v>67</v>
      </c>
      <c r="AR379" s="83" t="s">
        <v>63</v>
      </c>
      <c r="AS379" s="83" t="s">
        <v>68</v>
      </c>
      <c r="AT379" s="83" t="s">
        <v>169</v>
      </c>
      <c r="AU379" s="83" t="s">
        <v>70</v>
      </c>
      <c r="AV379" s="83" t="s">
        <v>80</v>
      </c>
      <c r="AW379" s="83" t="s">
        <v>72</v>
      </c>
      <c r="AX379" s="83" t="s">
        <v>73</v>
      </c>
      <c r="AY379" s="83" t="s">
        <v>72</v>
      </c>
      <c r="AZ379" s="83" t="s">
        <v>73</v>
      </c>
      <c r="BA379" s="83" t="s">
        <v>63</v>
      </c>
      <c r="BB379" s="83" t="s">
        <v>72</v>
      </c>
      <c r="BC379" s="83" t="s">
        <v>73</v>
      </c>
      <c r="BD379" s="83"/>
      <c r="BE379" s="83" t="s">
        <v>73</v>
      </c>
      <c r="BF379" s="83"/>
      <c r="BG379" s="87" t="s">
        <v>846</v>
      </c>
      <c r="BH379" s="87" t="s">
        <v>114</v>
      </c>
      <c r="BI379" s="76" t="s">
        <v>1415</v>
      </c>
      <c r="BJ379">
        <f t="shared" si="15"/>
        <v>1</v>
      </c>
      <c r="BK379" s="87">
        <f t="shared" si="16"/>
        <v>50</v>
      </c>
      <c r="BL379" s="87"/>
      <c r="BM379" s="86" t="str">
        <f>_xlfn.XLOOKUP(Form_Responses1811121314[[#This Row],[Sekolah School (Cleansed)]],'Quality Check'!$B$11:$B$14,'Quality Check'!$C$11:$C$14,)</f>
        <v>Urban</v>
      </c>
      <c r="BN379" s="86" t="str">
        <f>_xlfn.XLOOKUP(Form_Responses1811121314[[#This Row],[Sekolah School (Cleansed)]],'Quality Check'!$B$11:$B$14,'Quality Check'!$D$11:$D$14,)</f>
        <v>Controlled Group (CG)</v>
      </c>
      <c r="BO379" s="87" t="str">
        <f>_xlfn.XLOOKUP(AS379,'Cleansing - Toothpaste Brand'!A:A,'Cleansing - Toothpaste Brand'!B:B,)</f>
        <v>Colgate</v>
      </c>
      <c r="BP379" s="87"/>
      <c r="BQ37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79" s="86" t="str">
        <f>_xlfn.XLOOKUP(AP379,'Cleansing - Response'!E:E,'Cleansing - Response'!F:F,)</f>
        <v>2 days and more</v>
      </c>
      <c r="BS379" s="86">
        <f>IF(Form_Responses1811121314[[#This Row],[Answer - B1]]="2 days and more",1,0)</f>
        <v>1</v>
      </c>
      <c r="BT379" s="86" t="str">
        <f>_xlfn.XLOOKUP(AQ379,'Cleansing - Response'!E:E,'Cleansing - Response'!F:F,)</f>
        <v>2 days and more</v>
      </c>
      <c r="BU379" s="86">
        <f>IF(Form_Responses1811121314[[#This Row],[Answer - B2]]="2 days and more",1,0)</f>
        <v>1</v>
      </c>
      <c r="BV379" s="86" t="str">
        <f t="shared" si="17"/>
        <v>Ya / Yes</v>
      </c>
      <c r="BW379" s="86">
        <f>IF(Form_Responses1811121314[[#This Row],[Answer - B3]]="Ya / Yes",1,0)</f>
        <v>1</v>
      </c>
      <c r="BX379" s="86" t="str">
        <f>_xlfn.XLOOKUP(AT379,'Cleansing - Response'!E:E,'Cleansing - Response'!F:F,)</f>
        <v>Rarely / Sometimes</v>
      </c>
      <c r="BY379" s="86">
        <f>IF(Form_Responses1811121314[[#This Row],[Answer - B4]]="Always",1,0)</f>
        <v>0</v>
      </c>
      <c r="BZ379" s="86" t="str">
        <f>_xlfn.XLOOKUP(AU379,'Cleansing - Response'!H:H,'Cleansing - Response'!I:I,)</f>
        <v>Sometimes / When in need</v>
      </c>
      <c r="CA379" s="86">
        <f>IF(Form_Responses1811121314[[#This Row],[Answer - B5]]="Sometimes / When in need",2,IF(Form_Responses1811121314[[#This Row],[Answer - B5]]="Using dental floss at least once",1,0))</f>
        <v>2</v>
      </c>
      <c r="CB379" s="86" t="str">
        <f>_xlfn.XLOOKUP(AV379,'Cleansing - Response'!K:K,'Cleansing - Response'!L:L,)</f>
        <v>Up to 1 time a day</v>
      </c>
      <c r="CC379" s="86">
        <f>IF(Form_Responses1811121314[[#This Row],[Answer - B6]]="More than 1 time a day",1,0)</f>
        <v>0</v>
      </c>
      <c r="CD379" s="86" t="str">
        <f>_xlfn.XLOOKUP(AW379,'Cleansing - Response'!$N:$N,'Cleansing - Response'!$O:$O,)</f>
        <v>Yes / Sometimes</v>
      </c>
      <c r="CE379" s="86">
        <f>IF(Form_Responses1811121314[[#This Row],[Answer - B7-1]]="Yes / Sometimes",1,0)</f>
        <v>1</v>
      </c>
      <c r="CF379" s="86" t="str">
        <f>_xlfn.XLOOKUP(AX379,'Cleansing - Response'!$N:$N,'Cleansing - Response'!$O:$O,)</f>
        <v>No</v>
      </c>
      <c r="CG379" s="86">
        <f>IF(Form_Responses1811121314[[#This Row],[Answer - B7-2]]="Yes / Sometimes",1,0)</f>
        <v>0</v>
      </c>
      <c r="CH379" s="86" t="str">
        <f>_xlfn.XLOOKUP(AY379,'Cleansing - Response'!$N:$N,'Cleansing - Response'!$O:$O,)</f>
        <v>Yes / Sometimes</v>
      </c>
      <c r="CI379" s="86">
        <f>IF(Form_Responses1811121314[[#This Row],[Answer - B7-3]]="Yes / Sometimes",1,0)</f>
        <v>1</v>
      </c>
      <c r="CJ379" s="86" t="str">
        <f>_xlfn.XLOOKUP(AZ379,'Cleansing - Response'!$N:$N,'Cleansing - Response'!$O:$O,)</f>
        <v>No</v>
      </c>
      <c r="CK379" s="86">
        <f>IF(Form_Responses1811121314[[#This Row],[Answer - B7-4]]="Yes / Sometimes",1,0)</f>
        <v>0</v>
      </c>
      <c r="CL379" s="86" t="str">
        <f>_xlfn.XLOOKUP(BA379,'Cleansing - Response'!$N:$N,'Cleansing - Response'!$O:$O,)</f>
        <v>Yes / Sometimes</v>
      </c>
      <c r="CM379" s="86">
        <f>IF(Form_Responses1811121314[[#This Row],[Answer - B7-5]]="Yes / Sometimes",1,0)</f>
        <v>1</v>
      </c>
      <c r="CN379" s="86" t="str">
        <f>_xlfn.XLOOKUP(BB379,'Cleansing - Response'!$N:$N,'Cleansing - Response'!$O:$O,)</f>
        <v>Yes / Sometimes</v>
      </c>
      <c r="CO379" s="86">
        <f>IF(Form_Responses1811121314[[#This Row],[Answer - B7-6]]="Yes / Sometimes",1,0)</f>
        <v>1</v>
      </c>
      <c r="CP379" s="87" t="str">
        <f>IF(COUNTIF(Form_Responses1811121314[[#This Row],[Answer - B7-1]:[Answer - B7-6]], "Yes / Sometimes") &gt; 4, "More than 4 times","Up to 4 times")</f>
        <v>Up to 4 times</v>
      </c>
      <c r="CQ379" s="152">
        <f>IF(Form_Responses1811121314[[#This Row],[Answer - B7 (Overall)]]="More than 4 times",1,0)</f>
        <v>0</v>
      </c>
    </row>
    <row r="380" spans="1:95" ht="13.2" hidden="1" x14ac:dyDescent="0.25">
      <c r="A380" s="82">
        <v>45574.469107407407</v>
      </c>
      <c r="B380" s="83" t="s">
        <v>1033</v>
      </c>
      <c r="C380" s="84" t="s">
        <v>1034</v>
      </c>
      <c r="D380" s="83">
        <v>100</v>
      </c>
      <c r="E380" s="83">
        <v>1.1299999999999999</v>
      </c>
      <c r="F380" s="83" t="s">
        <v>114</v>
      </c>
      <c r="G380" s="83" t="s">
        <v>539</v>
      </c>
      <c r="H380" s="83" t="s">
        <v>922</v>
      </c>
      <c r="I380" s="83" t="s">
        <v>63</v>
      </c>
      <c r="J380" s="83" t="s">
        <v>64</v>
      </c>
      <c r="K380" s="83" t="s">
        <v>64</v>
      </c>
      <c r="L380" s="83" t="s">
        <v>64</v>
      </c>
      <c r="M380" s="83" t="s">
        <v>78</v>
      </c>
      <c r="N380" s="83" t="s">
        <v>64</v>
      </c>
      <c r="O380" s="83" t="s">
        <v>64</v>
      </c>
      <c r="P380" s="83" t="s">
        <v>84</v>
      </c>
      <c r="Q380" s="83" t="s">
        <v>64</v>
      </c>
      <c r="R380" s="83" t="s">
        <v>64</v>
      </c>
      <c r="S380" s="83" t="s">
        <v>64</v>
      </c>
      <c r="T380" s="83" t="s">
        <v>64</v>
      </c>
      <c r="U380" s="83" t="s">
        <v>84</v>
      </c>
      <c r="V380" s="83" t="s">
        <v>64</v>
      </c>
      <c r="W380" s="83" t="s">
        <v>64</v>
      </c>
      <c r="X380" s="83" t="s">
        <v>64</v>
      </c>
      <c r="Y380" s="83" t="s">
        <v>64</v>
      </c>
      <c r="Z380" s="83" t="s">
        <v>65</v>
      </c>
      <c r="AA380" s="83" t="s">
        <v>66</v>
      </c>
      <c r="AB380" s="83" t="s">
        <v>65</v>
      </c>
      <c r="AC380" s="83" t="s">
        <v>65</v>
      </c>
      <c r="AD380" s="83" t="s">
        <v>66</v>
      </c>
      <c r="AE380" s="83" t="s">
        <v>65</v>
      </c>
      <c r="AF380" s="83" t="s">
        <v>66</v>
      </c>
      <c r="AG380" s="83" t="s">
        <v>65</v>
      </c>
      <c r="AH380" s="83" t="s">
        <v>66</v>
      </c>
      <c r="AI380" s="83" t="s">
        <v>101</v>
      </c>
      <c r="AJ380" s="83" t="s">
        <v>65</v>
      </c>
      <c r="AK380" s="83" t="s">
        <v>66</v>
      </c>
      <c r="AL380" s="83" t="s">
        <v>66</v>
      </c>
      <c r="AM380" s="83" t="s">
        <v>65</v>
      </c>
      <c r="AN380" s="83" t="s">
        <v>66</v>
      </c>
      <c r="AO380" s="83" t="s">
        <v>66</v>
      </c>
      <c r="AP380" s="83" t="s">
        <v>67</v>
      </c>
      <c r="AQ380" s="83" t="s">
        <v>67</v>
      </c>
      <c r="AR380" s="83" t="s">
        <v>73</v>
      </c>
      <c r="AS380" s="83" t="s">
        <v>81</v>
      </c>
      <c r="AT380" s="83" t="s">
        <v>169</v>
      </c>
      <c r="AU380" s="83" t="s">
        <v>93</v>
      </c>
      <c r="AV380" s="83" t="s">
        <v>80</v>
      </c>
      <c r="AW380" s="83" t="s">
        <v>73</v>
      </c>
      <c r="AX380" s="83" t="s">
        <v>72</v>
      </c>
      <c r="AY380" s="83" t="s">
        <v>73</v>
      </c>
      <c r="AZ380" s="83" t="s">
        <v>72</v>
      </c>
      <c r="BA380" s="83" t="s">
        <v>63</v>
      </c>
      <c r="BB380" s="83" t="s">
        <v>63</v>
      </c>
      <c r="BC380" s="83" t="s">
        <v>73</v>
      </c>
      <c r="BD380" s="83"/>
      <c r="BE380" s="83" t="s">
        <v>73</v>
      </c>
      <c r="BF380" s="83"/>
      <c r="BG380" s="87" t="s">
        <v>846</v>
      </c>
      <c r="BH380" s="87" t="s">
        <v>114</v>
      </c>
      <c r="BI380" s="76" t="s">
        <v>1414</v>
      </c>
      <c r="BJ380">
        <f t="shared" si="15"/>
        <v>14</v>
      </c>
      <c r="BK380" s="87">
        <f t="shared" si="16"/>
        <v>56</v>
      </c>
      <c r="BL380" s="87"/>
      <c r="BM380" s="86" t="str">
        <f>_xlfn.XLOOKUP(Form_Responses1811121314[[#This Row],[Sekolah School (Cleansed)]],'Quality Check'!$B$11:$B$14,'Quality Check'!$C$11:$C$14,)</f>
        <v>Urban</v>
      </c>
      <c r="BN380" s="86" t="str">
        <f>_xlfn.XLOOKUP(Form_Responses1811121314[[#This Row],[Sekolah School (Cleansed)]],'Quality Check'!$B$11:$B$14,'Quality Check'!$D$11:$D$14,)</f>
        <v>Controlled Group (CG)</v>
      </c>
      <c r="BO380" s="87" t="str">
        <f>_xlfn.XLOOKUP(AS380,'Cleansing - Toothpaste Brand'!A:A,'Cleansing - Toothpaste Brand'!B:B,)</f>
        <v>Colgate</v>
      </c>
      <c r="BP380" s="87"/>
      <c r="BQ38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80" s="86" t="str">
        <f>_xlfn.XLOOKUP(AP380,'Cleansing - Response'!E:E,'Cleansing - Response'!F:F,)</f>
        <v>2 days and more</v>
      </c>
      <c r="BS380" s="86">
        <f>IF(Form_Responses1811121314[[#This Row],[Answer - B1]]="2 days and more",1,0)</f>
        <v>1</v>
      </c>
      <c r="BT380" s="86" t="str">
        <f>_xlfn.XLOOKUP(AQ380,'Cleansing - Response'!E:E,'Cleansing - Response'!F:F,)</f>
        <v>2 days and more</v>
      </c>
      <c r="BU380" s="86">
        <f>IF(Form_Responses1811121314[[#This Row],[Answer - B2]]="2 days and more",1,0)</f>
        <v>1</v>
      </c>
      <c r="BV380" s="86" t="str">
        <f t="shared" si="17"/>
        <v>Tidak / No</v>
      </c>
      <c r="BW380" s="86">
        <f>IF(Form_Responses1811121314[[#This Row],[Answer - B3]]="Ya / Yes",1,0)</f>
        <v>0</v>
      </c>
      <c r="BX380" s="86" t="str">
        <f>_xlfn.XLOOKUP(AT380,'Cleansing - Response'!E:E,'Cleansing - Response'!F:F,)</f>
        <v>Rarely / Sometimes</v>
      </c>
      <c r="BY380" s="86">
        <f>IF(Form_Responses1811121314[[#This Row],[Answer - B4]]="Always",1,0)</f>
        <v>0</v>
      </c>
      <c r="BZ380" s="86" t="str">
        <f>_xlfn.XLOOKUP(AU380,'Cleansing - Response'!H:H,'Cleansing - Response'!I:I,)</f>
        <v>Not using dental floss</v>
      </c>
      <c r="CA380" s="86">
        <f>IF(Form_Responses1811121314[[#This Row],[Answer - B5]]="Sometimes / When in need",2,IF(Form_Responses1811121314[[#This Row],[Answer - B5]]="Using dental floss at least once",1,0))</f>
        <v>0</v>
      </c>
      <c r="CB380" s="86" t="str">
        <f>_xlfn.XLOOKUP(AV380,'Cleansing - Response'!K:K,'Cleansing - Response'!L:L,)</f>
        <v>Up to 1 time a day</v>
      </c>
      <c r="CC380" s="86">
        <f>IF(Form_Responses1811121314[[#This Row],[Answer - B6]]="More than 1 time a day",1,0)</f>
        <v>0</v>
      </c>
      <c r="CD380" s="86" t="str">
        <f>_xlfn.XLOOKUP(AW380,'Cleansing - Response'!$N:$N,'Cleansing - Response'!$O:$O,)</f>
        <v>No</v>
      </c>
      <c r="CE380" s="86">
        <f>IF(Form_Responses1811121314[[#This Row],[Answer - B7-1]]="Yes / Sometimes",1,0)</f>
        <v>0</v>
      </c>
      <c r="CF380" s="86" t="str">
        <f>_xlfn.XLOOKUP(AX380,'Cleansing - Response'!$N:$N,'Cleansing - Response'!$O:$O,)</f>
        <v>Yes / Sometimes</v>
      </c>
      <c r="CG380" s="86">
        <f>IF(Form_Responses1811121314[[#This Row],[Answer - B7-2]]="Yes / Sometimes",1,0)</f>
        <v>1</v>
      </c>
      <c r="CH380" s="86" t="str">
        <f>_xlfn.XLOOKUP(AY380,'Cleansing - Response'!$N:$N,'Cleansing - Response'!$O:$O,)</f>
        <v>No</v>
      </c>
      <c r="CI380" s="86">
        <f>IF(Form_Responses1811121314[[#This Row],[Answer - B7-3]]="Yes / Sometimes",1,0)</f>
        <v>0</v>
      </c>
      <c r="CJ380" s="86" t="str">
        <f>_xlfn.XLOOKUP(AZ380,'Cleansing - Response'!$N:$N,'Cleansing - Response'!$O:$O,)</f>
        <v>Yes / Sometimes</v>
      </c>
      <c r="CK380" s="86">
        <f>IF(Form_Responses1811121314[[#This Row],[Answer - B7-4]]="Yes / Sometimes",1,0)</f>
        <v>1</v>
      </c>
      <c r="CL380" s="86" t="str">
        <f>_xlfn.XLOOKUP(BA380,'Cleansing - Response'!$N:$N,'Cleansing - Response'!$O:$O,)</f>
        <v>Yes / Sometimes</v>
      </c>
      <c r="CM380" s="86">
        <f>IF(Form_Responses1811121314[[#This Row],[Answer - B7-5]]="Yes / Sometimes",1,0)</f>
        <v>1</v>
      </c>
      <c r="CN380" s="86" t="str">
        <f>_xlfn.XLOOKUP(BB380,'Cleansing - Response'!$N:$N,'Cleansing - Response'!$O:$O,)</f>
        <v>Yes / Sometimes</v>
      </c>
      <c r="CO380" s="86">
        <f>IF(Form_Responses1811121314[[#This Row],[Answer - B7-6]]="Yes / Sometimes",1,0)</f>
        <v>1</v>
      </c>
      <c r="CP380" s="87" t="str">
        <f>IF(COUNTIF(Form_Responses1811121314[[#This Row],[Answer - B7-1]:[Answer - B7-6]], "Yes / Sometimes") &gt; 4, "More than 4 times","Up to 4 times")</f>
        <v>Up to 4 times</v>
      </c>
      <c r="CQ380" s="152">
        <f>IF(Form_Responses1811121314[[#This Row],[Answer - B7 (Overall)]]="More than 4 times",1,0)</f>
        <v>0</v>
      </c>
    </row>
    <row r="381" spans="1:95" ht="13.2" hidden="1" x14ac:dyDescent="0.25">
      <c r="A381" s="82">
        <v>45574.469680173614</v>
      </c>
      <c r="B381" s="83" t="s">
        <v>1035</v>
      </c>
      <c r="C381" s="84" t="s">
        <v>1036</v>
      </c>
      <c r="D381" s="83">
        <v>13.4</v>
      </c>
      <c r="E381" s="83">
        <v>0.21</v>
      </c>
      <c r="F381" s="83" t="s">
        <v>423</v>
      </c>
      <c r="G381" s="83" t="s">
        <v>76</v>
      </c>
      <c r="H381" s="83" t="s">
        <v>887</v>
      </c>
      <c r="I381" s="83" t="s">
        <v>63</v>
      </c>
      <c r="J381" s="83" t="s">
        <v>64</v>
      </c>
      <c r="K381" s="83" t="s">
        <v>84</v>
      </c>
      <c r="L381" s="83" t="s">
        <v>64</v>
      </c>
      <c r="M381" s="83" t="s">
        <v>84</v>
      </c>
      <c r="N381" s="83" t="s">
        <v>64</v>
      </c>
      <c r="O381" s="83" t="s">
        <v>64</v>
      </c>
      <c r="P381" s="83" t="s">
        <v>84</v>
      </c>
      <c r="Q381" s="83" t="s">
        <v>64</v>
      </c>
      <c r="R381" s="83" t="s">
        <v>64</v>
      </c>
      <c r="S381" s="83" t="s">
        <v>84</v>
      </c>
      <c r="T381" s="83" t="s">
        <v>64</v>
      </c>
      <c r="U381" s="83" t="s">
        <v>84</v>
      </c>
      <c r="V381" s="83" t="s">
        <v>64</v>
      </c>
      <c r="W381" s="83" t="s">
        <v>64</v>
      </c>
      <c r="X381" s="83" t="s">
        <v>64</v>
      </c>
      <c r="Y381" s="83" t="s">
        <v>64</v>
      </c>
      <c r="Z381" s="83" t="s">
        <v>65</v>
      </c>
      <c r="AA381" s="83" t="s">
        <v>65</v>
      </c>
      <c r="AB381" s="83" t="s">
        <v>65</v>
      </c>
      <c r="AC381" s="83" t="s">
        <v>65</v>
      </c>
      <c r="AD381" s="83" t="s">
        <v>65</v>
      </c>
      <c r="AE381" s="83" t="s">
        <v>65</v>
      </c>
      <c r="AF381" s="83" t="s">
        <v>65</v>
      </c>
      <c r="AG381" s="83" t="s">
        <v>65</v>
      </c>
      <c r="AH381" s="83" t="s">
        <v>65</v>
      </c>
      <c r="AI381" s="83" t="s">
        <v>65</v>
      </c>
      <c r="AJ381" s="83" t="s">
        <v>65</v>
      </c>
      <c r="AK381" s="83" t="s">
        <v>65</v>
      </c>
      <c r="AL381" s="83" t="s">
        <v>65</v>
      </c>
      <c r="AM381" s="83" t="s">
        <v>65</v>
      </c>
      <c r="AN381" s="83" t="s">
        <v>66</v>
      </c>
      <c r="AO381" s="83" t="s">
        <v>66</v>
      </c>
      <c r="AP381" s="83" t="s">
        <v>67</v>
      </c>
      <c r="AQ381" s="83" t="s">
        <v>67</v>
      </c>
      <c r="AR381" s="83" t="s">
        <v>86</v>
      </c>
      <c r="AS381" s="83" t="s">
        <v>252</v>
      </c>
      <c r="AT381" s="83" t="s">
        <v>169</v>
      </c>
      <c r="AU381" s="83" t="s">
        <v>70</v>
      </c>
      <c r="AV381" s="83" t="s">
        <v>71</v>
      </c>
      <c r="AW381" s="83" t="s">
        <v>72</v>
      </c>
      <c r="AX381" s="83" t="s">
        <v>72</v>
      </c>
      <c r="AY381" s="83" t="s">
        <v>72</v>
      </c>
      <c r="AZ381" s="83" t="s">
        <v>72</v>
      </c>
      <c r="BA381" s="83" t="s">
        <v>72</v>
      </c>
      <c r="BB381" s="83" t="s">
        <v>72</v>
      </c>
      <c r="BC381" s="83" t="s">
        <v>73</v>
      </c>
      <c r="BD381" s="83"/>
      <c r="BE381" s="83" t="s">
        <v>73</v>
      </c>
      <c r="BF381" s="83"/>
      <c r="BG381" s="87" t="s">
        <v>846</v>
      </c>
      <c r="BH381" s="86" t="s">
        <v>60</v>
      </c>
      <c r="BI381" s="76" t="s">
        <v>1414</v>
      </c>
      <c r="BJ381">
        <f t="shared" si="15"/>
        <v>11</v>
      </c>
      <c r="BK381" s="87">
        <f t="shared" si="16"/>
        <v>59</v>
      </c>
      <c r="BL381" s="87"/>
      <c r="BM381" s="86" t="str">
        <f>_xlfn.XLOOKUP(Form_Responses1811121314[[#This Row],[Sekolah School (Cleansed)]],'Quality Check'!$B$11:$B$14,'Quality Check'!$C$11:$C$14,)</f>
        <v>Urban</v>
      </c>
      <c r="BN381" s="86" t="str">
        <f>_xlfn.XLOOKUP(Form_Responses1811121314[[#This Row],[Sekolah School (Cleansed)]],'Quality Check'!$B$11:$B$14,'Quality Check'!$D$11:$D$14,)</f>
        <v>Controlled Group (CG)</v>
      </c>
      <c r="BO381" s="87" t="str">
        <f>_xlfn.XLOOKUP(AS381,'Cleansing - Toothpaste Brand'!A:A,'Cleansing - Toothpaste Brand'!B:B,)</f>
        <v>Safi</v>
      </c>
      <c r="BP381" s="87"/>
      <c r="BQ38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81" s="86" t="str">
        <f>_xlfn.XLOOKUP(AP381,'Cleansing - Response'!E:E,'Cleansing - Response'!F:F,)</f>
        <v>2 days and more</v>
      </c>
      <c r="BS381" s="86">
        <f>IF(Form_Responses1811121314[[#This Row],[Answer - B1]]="2 days and more",1,0)</f>
        <v>1</v>
      </c>
      <c r="BT381" s="86" t="str">
        <f>_xlfn.XLOOKUP(AQ381,'Cleansing - Response'!E:E,'Cleansing - Response'!F:F,)</f>
        <v>2 days and more</v>
      </c>
      <c r="BU381" s="86">
        <f>IF(Form_Responses1811121314[[#This Row],[Answer - B2]]="2 days and more",1,0)</f>
        <v>1</v>
      </c>
      <c r="BV381" s="86" t="str">
        <f t="shared" si="17"/>
        <v>Ya / Yes</v>
      </c>
      <c r="BW381" s="86">
        <f>IF(Form_Responses1811121314[[#This Row],[Answer - B3]]="Ya / Yes",1,0)</f>
        <v>1</v>
      </c>
      <c r="BX381" s="86" t="str">
        <f>_xlfn.XLOOKUP(AT381,'Cleansing - Response'!E:E,'Cleansing - Response'!F:F,)</f>
        <v>Rarely / Sometimes</v>
      </c>
      <c r="BY381" s="86">
        <f>IF(Form_Responses1811121314[[#This Row],[Answer - B4]]="Always",1,0)</f>
        <v>0</v>
      </c>
      <c r="BZ381" s="86" t="str">
        <f>_xlfn.XLOOKUP(AU381,'Cleansing - Response'!H:H,'Cleansing - Response'!I:I,)</f>
        <v>Sometimes / When in need</v>
      </c>
      <c r="CA381" s="86">
        <f>IF(Form_Responses1811121314[[#This Row],[Answer - B5]]="Sometimes / When in need",2,IF(Form_Responses1811121314[[#This Row],[Answer - B5]]="Using dental floss at least once",1,0))</f>
        <v>2</v>
      </c>
      <c r="CB381" s="86" t="str">
        <f>_xlfn.XLOOKUP(AV381,'Cleansing - Response'!K:K,'Cleansing - Response'!L:L,)</f>
        <v>Up to 1 time a day</v>
      </c>
      <c r="CC381" s="86">
        <f>IF(Form_Responses1811121314[[#This Row],[Answer - B6]]="More than 1 time a day",1,0)</f>
        <v>0</v>
      </c>
      <c r="CD381" s="86" t="str">
        <f>_xlfn.XLOOKUP(AW381,'Cleansing - Response'!$N:$N,'Cleansing - Response'!$O:$O,)</f>
        <v>Yes / Sometimes</v>
      </c>
      <c r="CE381" s="86">
        <f>IF(Form_Responses1811121314[[#This Row],[Answer - B7-1]]="Yes / Sometimes",1,0)</f>
        <v>1</v>
      </c>
      <c r="CF381" s="86" t="str">
        <f>_xlfn.XLOOKUP(AX381,'Cleansing - Response'!$N:$N,'Cleansing - Response'!$O:$O,)</f>
        <v>Yes / Sometimes</v>
      </c>
      <c r="CG381" s="86">
        <f>IF(Form_Responses1811121314[[#This Row],[Answer - B7-2]]="Yes / Sometimes",1,0)</f>
        <v>1</v>
      </c>
      <c r="CH381" s="86" t="str">
        <f>_xlfn.XLOOKUP(AY381,'Cleansing - Response'!$N:$N,'Cleansing - Response'!$O:$O,)</f>
        <v>Yes / Sometimes</v>
      </c>
      <c r="CI381" s="86">
        <f>IF(Form_Responses1811121314[[#This Row],[Answer - B7-3]]="Yes / Sometimes",1,0)</f>
        <v>1</v>
      </c>
      <c r="CJ381" s="86" t="str">
        <f>_xlfn.XLOOKUP(AZ381,'Cleansing - Response'!$N:$N,'Cleansing - Response'!$O:$O,)</f>
        <v>Yes / Sometimes</v>
      </c>
      <c r="CK381" s="86">
        <f>IF(Form_Responses1811121314[[#This Row],[Answer - B7-4]]="Yes / Sometimes",1,0)</f>
        <v>1</v>
      </c>
      <c r="CL381" s="86" t="str">
        <f>_xlfn.XLOOKUP(BA381,'Cleansing - Response'!$N:$N,'Cleansing - Response'!$O:$O,)</f>
        <v>Yes / Sometimes</v>
      </c>
      <c r="CM381" s="86">
        <f>IF(Form_Responses1811121314[[#This Row],[Answer - B7-5]]="Yes / Sometimes",1,0)</f>
        <v>1</v>
      </c>
      <c r="CN381" s="86" t="str">
        <f>_xlfn.XLOOKUP(BB381,'Cleansing - Response'!$N:$N,'Cleansing - Response'!$O:$O,)</f>
        <v>Yes / Sometimes</v>
      </c>
      <c r="CO381" s="86">
        <f>IF(Form_Responses1811121314[[#This Row],[Answer - B7-6]]="Yes / Sometimes",1,0)</f>
        <v>1</v>
      </c>
      <c r="CP381" s="87" t="str">
        <f>IF(COUNTIF(Form_Responses1811121314[[#This Row],[Answer - B7-1]:[Answer - B7-6]], "Yes / Sometimes") &gt; 4, "More than 4 times","Up to 4 times")</f>
        <v>More than 4 times</v>
      </c>
      <c r="CQ381" s="152">
        <f>IF(Form_Responses1811121314[[#This Row],[Answer - B7 (Overall)]]="More than 4 times",1,0)</f>
        <v>1</v>
      </c>
    </row>
    <row r="382" spans="1:95" ht="13.2" hidden="1" x14ac:dyDescent="0.25">
      <c r="A382" s="82">
        <v>45574.469747430558</v>
      </c>
      <c r="B382" s="83" t="s">
        <v>1037</v>
      </c>
      <c r="C382" s="84" t="s">
        <v>1038</v>
      </c>
      <c r="D382" s="83">
        <v>100</v>
      </c>
      <c r="E382" s="83">
        <v>1.08</v>
      </c>
      <c r="F382" s="83" t="s">
        <v>114</v>
      </c>
      <c r="G382" s="83" t="s">
        <v>539</v>
      </c>
      <c r="H382" s="83" t="s">
        <v>846</v>
      </c>
      <c r="I382" s="83" t="s">
        <v>63</v>
      </c>
      <c r="J382" s="83" t="s">
        <v>64</v>
      </c>
      <c r="K382" s="83" t="s">
        <v>64</v>
      </c>
      <c r="L382" s="83" t="s">
        <v>64</v>
      </c>
      <c r="M382" s="83" t="s">
        <v>64</v>
      </c>
      <c r="N382" s="83" t="s">
        <v>64</v>
      </c>
      <c r="O382" s="83" t="s">
        <v>64</v>
      </c>
      <c r="P382" s="83" t="s">
        <v>64</v>
      </c>
      <c r="Q382" s="83" t="s">
        <v>64</v>
      </c>
      <c r="R382" s="83" t="s">
        <v>64</v>
      </c>
      <c r="S382" s="83" t="s">
        <v>64</v>
      </c>
      <c r="T382" s="83" t="s">
        <v>64</v>
      </c>
      <c r="U382" s="83" t="s">
        <v>64</v>
      </c>
      <c r="V382" s="83" t="s">
        <v>64</v>
      </c>
      <c r="W382" s="83" t="s">
        <v>64</v>
      </c>
      <c r="X382" s="83" t="s">
        <v>64</v>
      </c>
      <c r="Y382" s="83" t="s">
        <v>64</v>
      </c>
      <c r="Z382" s="83" t="s">
        <v>66</v>
      </c>
      <c r="AA382" s="83" t="s">
        <v>66</v>
      </c>
      <c r="AB382" s="83" t="s">
        <v>65</v>
      </c>
      <c r="AC382" s="83" t="s">
        <v>66</v>
      </c>
      <c r="AD382" s="83" t="s">
        <v>66</v>
      </c>
      <c r="AE382" s="83" t="s">
        <v>66</v>
      </c>
      <c r="AF382" s="83" t="s">
        <v>66</v>
      </c>
      <c r="AG382" s="83" t="s">
        <v>66</v>
      </c>
      <c r="AH382" s="83" t="s">
        <v>66</v>
      </c>
      <c r="AI382" s="83" t="s">
        <v>79</v>
      </c>
      <c r="AJ382" s="83" t="s">
        <v>65</v>
      </c>
      <c r="AK382" s="83" t="s">
        <v>65</v>
      </c>
      <c r="AL382" s="83" t="s">
        <v>79</v>
      </c>
      <c r="AM382" s="83" t="s">
        <v>79</v>
      </c>
      <c r="AN382" s="83" t="s">
        <v>65</v>
      </c>
      <c r="AO382" s="83" t="s">
        <v>79</v>
      </c>
      <c r="AP382" s="83" t="s">
        <v>67</v>
      </c>
      <c r="AQ382" s="83" t="s">
        <v>85</v>
      </c>
      <c r="AR382" s="83" t="s">
        <v>86</v>
      </c>
      <c r="AS382" s="83" t="s">
        <v>81</v>
      </c>
      <c r="AT382" s="83" t="s">
        <v>69</v>
      </c>
      <c r="AU382" s="83" t="s">
        <v>70</v>
      </c>
      <c r="AV382" s="83" t="s">
        <v>71</v>
      </c>
      <c r="AW382" s="83" t="s">
        <v>73</v>
      </c>
      <c r="AX382" s="83" t="s">
        <v>73</v>
      </c>
      <c r="AY382" s="83" t="s">
        <v>73</v>
      </c>
      <c r="AZ382" s="83" t="s">
        <v>73</v>
      </c>
      <c r="BA382" s="83" t="s">
        <v>73</v>
      </c>
      <c r="BB382" s="83" t="s">
        <v>73</v>
      </c>
      <c r="BC382" s="83" t="s">
        <v>73</v>
      </c>
      <c r="BD382" s="83"/>
      <c r="BE382" s="83" t="s">
        <v>73</v>
      </c>
      <c r="BF382" s="83"/>
      <c r="BG382" s="87" t="s">
        <v>846</v>
      </c>
      <c r="BH382" s="87" t="s">
        <v>114</v>
      </c>
      <c r="BI382" s="76" t="s">
        <v>1414</v>
      </c>
      <c r="BJ382">
        <f t="shared" si="15"/>
        <v>15</v>
      </c>
      <c r="BK382" s="87">
        <f t="shared" si="16"/>
        <v>49</v>
      </c>
      <c r="BL382" s="87"/>
      <c r="BM382" s="86" t="str">
        <f>_xlfn.XLOOKUP(Form_Responses1811121314[[#This Row],[Sekolah School (Cleansed)]],'Quality Check'!$B$11:$B$14,'Quality Check'!$C$11:$C$14,)</f>
        <v>Urban</v>
      </c>
      <c r="BN382" s="86" t="str">
        <f>_xlfn.XLOOKUP(Form_Responses1811121314[[#This Row],[Sekolah School (Cleansed)]],'Quality Check'!$B$11:$B$14,'Quality Check'!$D$11:$D$14,)</f>
        <v>Controlled Group (CG)</v>
      </c>
      <c r="BO382" s="87" t="str">
        <f>_xlfn.XLOOKUP(AS382,'Cleansing - Toothpaste Brand'!A:A,'Cleansing - Toothpaste Brand'!B:B,)</f>
        <v>Colgate</v>
      </c>
      <c r="BP382" s="87"/>
      <c r="BQ38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82" s="86" t="str">
        <f>_xlfn.XLOOKUP(AP382,'Cleansing - Response'!E:E,'Cleansing - Response'!F:F,)</f>
        <v>2 days and more</v>
      </c>
      <c r="BS382" s="86">
        <f>IF(Form_Responses1811121314[[#This Row],[Answer - B1]]="2 days and more",1,0)</f>
        <v>1</v>
      </c>
      <c r="BT382" s="86" t="str">
        <f>_xlfn.XLOOKUP(AQ382,'Cleansing - Response'!E:E,'Cleansing - Response'!F:F,)</f>
        <v>2 days and more</v>
      </c>
      <c r="BU382" s="86">
        <f>IF(Form_Responses1811121314[[#This Row],[Answer - B2]]="2 days and more",1,0)</f>
        <v>1</v>
      </c>
      <c r="BV382" s="86" t="str">
        <f t="shared" si="17"/>
        <v>Ya / Yes</v>
      </c>
      <c r="BW382" s="86">
        <f>IF(Form_Responses1811121314[[#This Row],[Answer - B3]]="Ya / Yes",1,0)</f>
        <v>1</v>
      </c>
      <c r="BX382" s="86" t="str">
        <f>_xlfn.XLOOKUP(AT382,'Cleansing - Response'!E:E,'Cleansing - Response'!F:F,)</f>
        <v>Rarely / Sometimes</v>
      </c>
      <c r="BY382" s="86">
        <f>IF(Form_Responses1811121314[[#This Row],[Answer - B4]]="Always",1,0)</f>
        <v>0</v>
      </c>
      <c r="BZ382" s="86" t="str">
        <f>_xlfn.XLOOKUP(AU382,'Cleansing - Response'!H:H,'Cleansing - Response'!I:I,)</f>
        <v>Sometimes / When in need</v>
      </c>
      <c r="CA382" s="86">
        <f>IF(Form_Responses1811121314[[#This Row],[Answer - B5]]="Sometimes / When in need",2,IF(Form_Responses1811121314[[#This Row],[Answer - B5]]="Using dental floss at least once",1,0))</f>
        <v>2</v>
      </c>
      <c r="CB382" s="86" t="str">
        <f>_xlfn.XLOOKUP(AV382,'Cleansing - Response'!K:K,'Cleansing - Response'!L:L,)</f>
        <v>Up to 1 time a day</v>
      </c>
      <c r="CC382" s="86">
        <f>IF(Form_Responses1811121314[[#This Row],[Answer - B6]]="More than 1 time a day",1,0)</f>
        <v>0</v>
      </c>
      <c r="CD382" s="86" t="str">
        <f>_xlfn.XLOOKUP(AW382,'Cleansing - Response'!$N:$N,'Cleansing - Response'!$O:$O,)</f>
        <v>No</v>
      </c>
      <c r="CE382" s="86">
        <f>IF(Form_Responses1811121314[[#This Row],[Answer - B7-1]]="Yes / Sometimes",1,0)</f>
        <v>0</v>
      </c>
      <c r="CF382" s="86" t="str">
        <f>_xlfn.XLOOKUP(AX382,'Cleansing - Response'!$N:$N,'Cleansing - Response'!$O:$O,)</f>
        <v>No</v>
      </c>
      <c r="CG382" s="86">
        <f>IF(Form_Responses1811121314[[#This Row],[Answer - B7-2]]="Yes / Sometimes",1,0)</f>
        <v>0</v>
      </c>
      <c r="CH382" s="86" t="str">
        <f>_xlfn.XLOOKUP(AY382,'Cleansing - Response'!$N:$N,'Cleansing - Response'!$O:$O,)</f>
        <v>No</v>
      </c>
      <c r="CI382" s="86">
        <f>IF(Form_Responses1811121314[[#This Row],[Answer - B7-3]]="Yes / Sometimes",1,0)</f>
        <v>0</v>
      </c>
      <c r="CJ382" s="86" t="str">
        <f>_xlfn.XLOOKUP(AZ382,'Cleansing - Response'!$N:$N,'Cleansing - Response'!$O:$O,)</f>
        <v>No</v>
      </c>
      <c r="CK382" s="86">
        <f>IF(Form_Responses1811121314[[#This Row],[Answer - B7-4]]="Yes / Sometimes",1,0)</f>
        <v>0</v>
      </c>
      <c r="CL382" s="86" t="str">
        <f>_xlfn.XLOOKUP(BA382,'Cleansing - Response'!$N:$N,'Cleansing - Response'!$O:$O,)</f>
        <v>No</v>
      </c>
      <c r="CM382" s="86">
        <f>IF(Form_Responses1811121314[[#This Row],[Answer - B7-5]]="Yes / Sometimes",1,0)</f>
        <v>0</v>
      </c>
      <c r="CN382" s="86" t="str">
        <f>_xlfn.XLOOKUP(BB382,'Cleansing - Response'!$N:$N,'Cleansing - Response'!$O:$O,)</f>
        <v>No</v>
      </c>
      <c r="CO382" s="86">
        <f>IF(Form_Responses1811121314[[#This Row],[Answer - B7-6]]="Yes / Sometimes",1,0)</f>
        <v>0</v>
      </c>
      <c r="CP382" s="87" t="str">
        <f>IF(COUNTIF(Form_Responses1811121314[[#This Row],[Answer - B7-1]:[Answer - B7-6]], "Yes / Sometimes") &gt; 4, "More than 4 times","Up to 4 times")</f>
        <v>Up to 4 times</v>
      </c>
      <c r="CQ382" s="152">
        <f>IF(Form_Responses1811121314[[#This Row],[Answer - B7 (Overall)]]="More than 4 times",1,0)</f>
        <v>0</v>
      </c>
    </row>
    <row r="383" spans="1:95" ht="13.2" hidden="1" x14ac:dyDescent="0.25">
      <c r="A383" s="82">
        <v>45574.471330219909</v>
      </c>
      <c r="B383" s="83" t="s">
        <v>1039</v>
      </c>
      <c r="C383" s="84" t="s">
        <v>1040</v>
      </c>
      <c r="D383" s="83">
        <v>25</v>
      </c>
      <c r="E383" s="83">
        <v>0.17</v>
      </c>
      <c r="F383" s="83" t="s">
        <v>423</v>
      </c>
      <c r="G383" s="83" t="s">
        <v>76</v>
      </c>
      <c r="H383" s="83" t="s">
        <v>1041</v>
      </c>
      <c r="I383" s="83" t="s">
        <v>73</v>
      </c>
      <c r="J383" s="83" t="s">
        <v>145</v>
      </c>
      <c r="K383" s="83" t="s">
        <v>78</v>
      </c>
      <c r="L383" s="83" t="s">
        <v>64</v>
      </c>
      <c r="M383" s="83" t="s">
        <v>84</v>
      </c>
      <c r="N383" s="83" t="s">
        <v>78</v>
      </c>
      <c r="O383" s="83" t="s">
        <v>64</v>
      </c>
      <c r="P383" s="83" t="s">
        <v>84</v>
      </c>
      <c r="Q383" s="83" t="s">
        <v>64</v>
      </c>
      <c r="R383" s="83" t="s">
        <v>64</v>
      </c>
      <c r="S383" s="83" t="s">
        <v>84</v>
      </c>
      <c r="T383" s="83" t="s">
        <v>64</v>
      </c>
      <c r="U383" s="83" t="s">
        <v>64</v>
      </c>
      <c r="V383" s="83" t="s">
        <v>64</v>
      </c>
      <c r="W383" s="83" t="s">
        <v>78</v>
      </c>
      <c r="X383" s="83" t="s">
        <v>64</v>
      </c>
      <c r="Y383" s="83" t="s">
        <v>64</v>
      </c>
      <c r="Z383" s="83" t="s">
        <v>65</v>
      </c>
      <c r="AA383" s="83" t="s">
        <v>65</v>
      </c>
      <c r="AB383" s="83" t="s">
        <v>65</v>
      </c>
      <c r="AC383" s="83" t="s">
        <v>65</v>
      </c>
      <c r="AD383" s="83" t="s">
        <v>66</v>
      </c>
      <c r="AE383" s="83" t="s">
        <v>65</v>
      </c>
      <c r="AF383" s="83" t="s">
        <v>66</v>
      </c>
      <c r="AG383" s="83" t="s">
        <v>66</v>
      </c>
      <c r="AH383" s="83" t="s">
        <v>65</v>
      </c>
      <c r="AI383" s="83" t="s">
        <v>79</v>
      </c>
      <c r="AJ383" s="83" t="s">
        <v>65</v>
      </c>
      <c r="AK383" s="83" t="s">
        <v>65</v>
      </c>
      <c r="AL383" s="83" t="s">
        <v>66</v>
      </c>
      <c r="AM383" s="83" t="s">
        <v>66</v>
      </c>
      <c r="AN383" s="83" t="s">
        <v>66</v>
      </c>
      <c r="AO383" s="83" t="s">
        <v>66</v>
      </c>
      <c r="AP383" s="83" t="s">
        <v>85</v>
      </c>
      <c r="AQ383" s="83" t="s">
        <v>85</v>
      </c>
      <c r="AR383" s="83" t="s">
        <v>86</v>
      </c>
      <c r="AS383" s="83" t="s">
        <v>115</v>
      </c>
      <c r="AT383" s="83" t="s">
        <v>69</v>
      </c>
      <c r="AU383" s="83" t="s">
        <v>70</v>
      </c>
      <c r="AV383" s="83" t="s">
        <v>71</v>
      </c>
      <c r="AW383" s="83" t="s">
        <v>72</v>
      </c>
      <c r="AX383" s="83" t="s">
        <v>73</v>
      </c>
      <c r="AY383" s="83" t="s">
        <v>63</v>
      </c>
      <c r="AZ383" s="83" t="s">
        <v>73</v>
      </c>
      <c r="BA383" s="83" t="s">
        <v>72</v>
      </c>
      <c r="BB383" s="83" t="s">
        <v>73</v>
      </c>
      <c r="BC383" s="83" t="s">
        <v>73</v>
      </c>
      <c r="BD383" s="83"/>
      <c r="BE383" s="83" t="s">
        <v>73</v>
      </c>
      <c r="BF383" s="83"/>
      <c r="BG383" s="87" t="s">
        <v>846</v>
      </c>
      <c r="BH383" s="86" t="s">
        <v>60</v>
      </c>
      <c r="BI383" s="76" t="s">
        <v>1415</v>
      </c>
      <c r="BJ383">
        <f t="shared" si="15"/>
        <v>9</v>
      </c>
      <c r="BK383" s="87">
        <f t="shared" si="16"/>
        <v>56</v>
      </c>
      <c r="BL383" s="87"/>
      <c r="BM383" s="86" t="str">
        <f>_xlfn.XLOOKUP(Form_Responses1811121314[[#This Row],[Sekolah School (Cleansed)]],'Quality Check'!$B$11:$B$14,'Quality Check'!$C$11:$C$14,)</f>
        <v>Urban</v>
      </c>
      <c r="BN383" s="86" t="str">
        <f>_xlfn.XLOOKUP(Form_Responses1811121314[[#This Row],[Sekolah School (Cleansed)]],'Quality Check'!$B$11:$B$14,'Quality Check'!$D$11:$D$14,)</f>
        <v>Controlled Group (CG)</v>
      </c>
      <c r="BO383" s="87" t="str">
        <f>_xlfn.XLOOKUP(AS383,'Cleansing - Toothpaste Brand'!A:A,'Cleansing - Toothpaste Brand'!B:B,)</f>
        <v>Darlie</v>
      </c>
      <c r="BP383" s="87"/>
      <c r="BQ38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83" s="86" t="str">
        <f>_xlfn.XLOOKUP(AP383,'Cleansing - Response'!E:E,'Cleansing - Response'!F:F,)</f>
        <v>2 days and more</v>
      </c>
      <c r="BS383" s="86">
        <f>IF(Form_Responses1811121314[[#This Row],[Answer - B1]]="2 days and more",1,0)</f>
        <v>1</v>
      </c>
      <c r="BT383" s="86" t="str">
        <f>_xlfn.XLOOKUP(AQ383,'Cleansing - Response'!E:E,'Cleansing - Response'!F:F,)</f>
        <v>2 days and more</v>
      </c>
      <c r="BU383" s="86">
        <f>IF(Form_Responses1811121314[[#This Row],[Answer - B2]]="2 days and more",1,0)</f>
        <v>1</v>
      </c>
      <c r="BV383" s="86" t="str">
        <f t="shared" si="17"/>
        <v>Ya / Yes</v>
      </c>
      <c r="BW383" s="86">
        <f>IF(Form_Responses1811121314[[#This Row],[Answer - B3]]="Ya / Yes",1,0)</f>
        <v>1</v>
      </c>
      <c r="BX383" s="86" t="str">
        <f>_xlfn.XLOOKUP(AT383,'Cleansing - Response'!E:E,'Cleansing - Response'!F:F,)</f>
        <v>Rarely / Sometimes</v>
      </c>
      <c r="BY383" s="86">
        <f>IF(Form_Responses1811121314[[#This Row],[Answer - B4]]="Always",1,0)</f>
        <v>0</v>
      </c>
      <c r="BZ383" s="86" t="str">
        <f>_xlfn.XLOOKUP(AU383,'Cleansing - Response'!H:H,'Cleansing - Response'!I:I,)</f>
        <v>Sometimes / When in need</v>
      </c>
      <c r="CA383" s="86">
        <f>IF(Form_Responses1811121314[[#This Row],[Answer - B5]]="Sometimes / When in need",2,IF(Form_Responses1811121314[[#This Row],[Answer - B5]]="Using dental floss at least once",1,0))</f>
        <v>2</v>
      </c>
      <c r="CB383" s="86" t="str">
        <f>_xlfn.XLOOKUP(AV383,'Cleansing - Response'!K:K,'Cleansing - Response'!L:L,)</f>
        <v>Up to 1 time a day</v>
      </c>
      <c r="CC383" s="86">
        <f>IF(Form_Responses1811121314[[#This Row],[Answer - B6]]="More than 1 time a day",1,0)</f>
        <v>0</v>
      </c>
      <c r="CD383" s="86" t="str">
        <f>_xlfn.XLOOKUP(AW383,'Cleansing - Response'!$N:$N,'Cleansing - Response'!$O:$O,)</f>
        <v>Yes / Sometimes</v>
      </c>
      <c r="CE383" s="86">
        <f>IF(Form_Responses1811121314[[#This Row],[Answer - B7-1]]="Yes / Sometimes",1,0)</f>
        <v>1</v>
      </c>
      <c r="CF383" s="86" t="str">
        <f>_xlfn.XLOOKUP(AX383,'Cleansing - Response'!$N:$N,'Cleansing - Response'!$O:$O,)</f>
        <v>No</v>
      </c>
      <c r="CG383" s="86">
        <f>IF(Form_Responses1811121314[[#This Row],[Answer - B7-2]]="Yes / Sometimes",1,0)</f>
        <v>0</v>
      </c>
      <c r="CH383" s="86" t="str">
        <f>_xlfn.XLOOKUP(AY383,'Cleansing - Response'!$N:$N,'Cleansing - Response'!$O:$O,)</f>
        <v>Yes / Sometimes</v>
      </c>
      <c r="CI383" s="86">
        <f>IF(Form_Responses1811121314[[#This Row],[Answer - B7-3]]="Yes / Sometimes",1,0)</f>
        <v>1</v>
      </c>
      <c r="CJ383" s="86" t="str">
        <f>_xlfn.XLOOKUP(AZ383,'Cleansing - Response'!$N:$N,'Cleansing - Response'!$O:$O,)</f>
        <v>No</v>
      </c>
      <c r="CK383" s="86">
        <f>IF(Form_Responses1811121314[[#This Row],[Answer - B7-4]]="Yes / Sometimes",1,0)</f>
        <v>0</v>
      </c>
      <c r="CL383" s="86" t="str">
        <f>_xlfn.XLOOKUP(BA383,'Cleansing - Response'!$N:$N,'Cleansing - Response'!$O:$O,)</f>
        <v>Yes / Sometimes</v>
      </c>
      <c r="CM383" s="86">
        <f>IF(Form_Responses1811121314[[#This Row],[Answer - B7-5]]="Yes / Sometimes",1,0)</f>
        <v>1</v>
      </c>
      <c r="CN383" s="86" t="str">
        <f>_xlfn.XLOOKUP(BB383,'Cleansing - Response'!$N:$N,'Cleansing - Response'!$O:$O,)</f>
        <v>No</v>
      </c>
      <c r="CO383" s="86">
        <f>IF(Form_Responses1811121314[[#This Row],[Answer - B7-6]]="Yes / Sometimes",1,0)</f>
        <v>0</v>
      </c>
      <c r="CP383" s="87" t="str">
        <f>IF(COUNTIF(Form_Responses1811121314[[#This Row],[Answer - B7-1]:[Answer - B7-6]], "Yes / Sometimes") &gt; 4, "More than 4 times","Up to 4 times")</f>
        <v>Up to 4 times</v>
      </c>
      <c r="CQ383" s="152">
        <f>IF(Form_Responses1811121314[[#This Row],[Answer - B7 (Overall)]]="More than 4 times",1,0)</f>
        <v>0</v>
      </c>
    </row>
    <row r="384" spans="1:95" ht="13.2" hidden="1" x14ac:dyDescent="0.25">
      <c r="A384" s="82">
        <v>45574.473140254631</v>
      </c>
      <c r="B384" s="83" t="s">
        <v>1042</v>
      </c>
      <c r="C384" s="84" t="s">
        <v>1043</v>
      </c>
      <c r="D384" s="83">
        <v>100</v>
      </c>
      <c r="E384" s="83">
        <v>0.17</v>
      </c>
      <c r="F384" s="83" t="s">
        <v>423</v>
      </c>
      <c r="G384" s="83" t="s">
        <v>76</v>
      </c>
      <c r="H384" s="83" t="s">
        <v>887</v>
      </c>
      <c r="I384" s="83" t="s">
        <v>63</v>
      </c>
      <c r="J384" s="83" t="s">
        <v>64</v>
      </c>
      <c r="K384" s="83" t="s">
        <v>64</v>
      </c>
      <c r="L384" s="83" t="s">
        <v>64</v>
      </c>
      <c r="M384" s="83" t="s">
        <v>84</v>
      </c>
      <c r="N384" s="83" t="s">
        <v>64</v>
      </c>
      <c r="O384" s="83" t="s">
        <v>64</v>
      </c>
      <c r="P384" s="83" t="s">
        <v>64</v>
      </c>
      <c r="Q384" s="83" t="s">
        <v>64</v>
      </c>
      <c r="R384" s="83" t="s">
        <v>64</v>
      </c>
      <c r="S384" s="83" t="s">
        <v>64</v>
      </c>
      <c r="T384" s="83" t="s">
        <v>64</v>
      </c>
      <c r="U384" s="83" t="s">
        <v>64</v>
      </c>
      <c r="V384" s="83" t="s">
        <v>64</v>
      </c>
      <c r="W384" s="83" t="s">
        <v>64</v>
      </c>
      <c r="X384" s="83" t="s">
        <v>64</v>
      </c>
      <c r="Y384" s="83" t="s">
        <v>64</v>
      </c>
      <c r="Z384" s="83" t="s">
        <v>66</v>
      </c>
      <c r="AA384" s="83" t="s">
        <v>66</v>
      </c>
      <c r="AB384" s="83" t="s">
        <v>65</v>
      </c>
      <c r="AC384" s="83" t="s">
        <v>66</v>
      </c>
      <c r="AD384" s="83" t="s">
        <v>66</v>
      </c>
      <c r="AE384" s="83" t="s">
        <v>65</v>
      </c>
      <c r="AF384" s="83" t="s">
        <v>66</v>
      </c>
      <c r="AG384" s="83" t="s">
        <v>65</v>
      </c>
      <c r="AH384" s="83" t="s">
        <v>66</v>
      </c>
      <c r="AI384" s="83" t="s">
        <v>79</v>
      </c>
      <c r="AJ384" s="83" t="s">
        <v>66</v>
      </c>
      <c r="AK384" s="83" t="s">
        <v>66</v>
      </c>
      <c r="AL384" s="83" t="s">
        <v>66</v>
      </c>
      <c r="AM384" s="83" t="s">
        <v>66</v>
      </c>
      <c r="AN384" s="83" t="s">
        <v>66</v>
      </c>
      <c r="AO384" s="83" t="s">
        <v>66</v>
      </c>
      <c r="AP384" s="83" t="s">
        <v>67</v>
      </c>
      <c r="AQ384" s="83" t="s">
        <v>151</v>
      </c>
      <c r="AR384" s="83" t="s">
        <v>73</v>
      </c>
      <c r="AS384" s="83" t="s">
        <v>223</v>
      </c>
      <c r="AT384" s="83" t="s">
        <v>69</v>
      </c>
      <c r="AU384" s="83" t="s">
        <v>70</v>
      </c>
      <c r="AV384" s="83" t="s">
        <v>67</v>
      </c>
      <c r="AW384" s="83" t="s">
        <v>72</v>
      </c>
      <c r="AX384" s="83" t="s">
        <v>72</v>
      </c>
      <c r="AY384" s="83" t="s">
        <v>72</v>
      </c>
      <c r="AZ384" s="83" t="s">
        <v>73</v>
      </c>
      <c r="BA384" s="83" t="s">
        <v>63</v>
      </c>
      <c r="BB384" s="83" t="s">
        <v>73</v>
      </c>
      <c r="BC384" s="83" t="s">
        <v>73</v>
      </c>
      <c r="BD384" s="83"/>
      <c r="BE384" s="83" t="s">
        <v>73</v>
      </c>
      <c r="BF384" s="83"/>
      <c r="BG384" s="87" t="s">
        <v>846</v>
      </c>
      <c r="BH384" s="86" t="s">
        <v>60</v>
      </c>
      <c r="BI384" s="76" t="s">
        <v>1414</v>
      </c>
      <c r="BJ384">
        <f t="shared" si="15"/>
        <v>15</v>
      </c>
      <c r="BK384" s="87">
        <f t="shared" si="16"/>
        <v>51</v>
      </c>
      <c r="BL384" s="87"/>
      <c r="BM384" s="86" t="str">
        <f>_xlfn.XLOOKUP(Form_Responses1811121314[[#This Row],[Sekolah School (Cleansed)]],'Quality Check'!$B$11:$B$14,'Quality Check'!$C$11:$C$14,)</f>
        <v>Urban</v>
      </c>
      <c r="BN384" s="86" t="str">
        <f>_xlfn.XLOOKUP(Form_Responses1811121314[[#This Row],[Sekolah School (Cleansed)]],'Quality Check'!$B$11:$B$14,'Quality Check'!$D$11:$D$14,)</f>
        <v>Controlled Group (CG)</v>
      </c>
      <c r="BO384" s="87" t="str">
        <f>_xlfn.XLOOKUP(AS384,'Cleansing - Toothpaste Brand'!A:A,'Cleansing - Toothpaste Brand'!B:B,)</f>
        <v>Colgate</v>
      </c>
      <c r="BP384" s="87"/>
      <c r="BQ38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84" s="86" t="str">
        <f>_xlfn.XLOOKUP(AP384,'Cleansing - Response'!E:E,'Cleansing - Response'!F:F,)</f>
        <v>2 days and more</v>
      </c>
      <c r="BS384" s="86">
        <f>IF(Form_Responses1811121314[[#This Row],[Answer - B1]]="2 days and more",1,0)</f>
        <v>1</v>
      </c>
      <c r="BT384" s="86" t="str">
        <f>_xlfn.XLOOKUP(AQ384,'Cleansing - Response'!E:E,'Cleansing - Response'!F:F,)</f>
        <v>2 days and more</v>
      </c>
      <c r="BU384" s="86">
        <f>IF(Form_Responses1811121314[[#This Row],[Answer - B2]]="2 days and more",1,0)</f>
        <v>1</v>
      </c>
      <c r="BV384" s="86" t="str">
        <f t="shared" si="17"/>
        <v>Tidak / No</v>
      </c>
      <c r="BW384" s="86">
        <f>IF(Form_Responses1811121314[[#This Row],[Answer - B3]]="Ya / Yes",1,0)</f>
        <v>0</v>
      </c>
      <c r="BX384" s="86" t="str">
        <f>_xlfn.XLOOKUP(AT384,'Cleansing - Response'!E:E,'Cleansing - Response'!F:F,)</f>
        <v>Rarely / Sometimes</v>
      </c>
      <c r="BY384" s="86">
        <f>IF(Form_Responses1811121314[[#This Row],[Answer - B4]]="Always",1,0)</f>
        <v>0</v>
      </c>
      <c r="BZ384" s="86" t="str">
        <f>_xlfn.XLOOKUP(AU384,'Cleansing - Response'!H:H,'Cleansing - Response'!I:I,)</f>
        <v>Sometimes / When in need</v>
      </c>
      <c r="CA384" s="86">
        <f>IF(Form_Responses1811121314[[#This Row],[Answer - B5]]="Sometimes / When in need",2,IF(Form_Responses1811121314[[#This Row],[Answer - B5]]="Using dental floss at least once",1,0))</f>
        <v>2</v>
      </c>
      <c r="CB384" s="86" t="str">
        <f>_xlfn.XLOOKUP(AV384,'Cleansing - Response'!K:K,'Cleansing - Response'!L:L,)</f>
        <v>More than 1 time a day</v>
      </c>
      <c r="CC384" s="86">
        <f>IF(Form_Responses1811121314[[#This Row],[Answer - B6]]="More than 1 time a day",1,0)</f>
        <v>1</v>
      </c>
      <c r="CD384" s="86" t="str">
        <f>_xlfn.XLOOKUP(AW384,'Cleansing - Response'!$N:$N,'Cleansing - Response'!$O:$O,)</f>
        <v>Yes / Sometimes</v>
      </c>
      <c r="CE384" s="86">
        <f>IF(Form_Responses1811121314[[#This Row],[Answer - B7-1]]="Yes / Sometimes",1,0)</f>
        <v>1</v>
      </c>
      <c r="CF384" s="86" t="str">
        <f>_xlfn.XLOOKUP(AX384,'Cleansing - Response'!$N:$N,'Cleansing - Response'!$O:$O,)</f>
        <v>Yes / Sometimes</v>
      </c>
      <c r="CG384" s="86">
        <f>IF(Form_Responses1811121314[[#This Row],[Answer - B7-2]]="Yes / Sometimes",1,0)</f>
        <v>1</v>
      </c>
      <c r="CH384" s="86" t="str">
        <f>_xlfn.XLOOKUP(AY384,'Cleansing - Response'!$N:$N,'Cleansing - Response'!$O:$O,)</f>
        <v>Yes / Sometimes</v>
      </c>
      <c r="CI384" s="86">
        <f>IF(Form_Responses1811121314[[#This Row],[Answer - B7-3]]="Yes / Sometimes",1,0)</f>
        <v>1</v>
      </c>
      <c r="CJ384" s="86" t="str">
        <f>_xlfn.XLOOKUP(AZ384,'Cleansing - Response'!$N:$N,'Cleansing - Response'!$O:$O,)</f>
        <v>No</v>
      </c>
      <c r="CK384" s="86">
        <f>IF(Form_Responses1811121314[[#This Row],[Answer - B7-4]]="Yes / Sometimes",1,0)</f>
        <v>0</v>
      </c>
      <c r="CL384" s="86" t="str">
        <f>_xlfn.XLOOKUP(BA384,'Cleansing - Response'!$N:$N,'Cleansing - Response'!$O:$O,)</f>
        <v>Yes / Sometimes</v>
      </c>
      <c r="CM384" s="86">
        <f>IF(Form_Responses1811121314[[#This Row],[Answer - B7-5]]="Yes / Sometimes",1,0)</f>
        <v>1</v>
      </c>
      <c r="CN384" s="86" t="str">
        <f>_xlfn.XLOOKUP(BB384,'Cleansing - Response'!$N:$N,'Cleansing - Response'!$O:$O,)</f>
        <v>No</v>
      </c>
      <c r="CO384" s="86">
        <f>IF(Form_Responses1811121314[[#This Row],[Answer - B7-6]]="Yes / Sometimes",1,0)</f>
        <v>0</v>
      </c>
      <c r="CP384" s="87" t="str">
        <f>IF(COUNTIF(Form_Responses1811121314[[#This Row],[Answer - B7-1]:[Answer - B7-6]], "Yes / Sometimes") &gt; 4, "More than 4 times","Up to 4 times")</f>
        <v>Up to 4 times</v>
      </c>
      <c r="CQ384" s="152">
        <f>IF(Form_Responses1811121314[[#This Row],[Answer - B7 (Overall)]]="More than 4 times",1,0)</f>
        <v>0</v>
      </c>
    </row>
    <row r="385" spans="1:95" ht="13.2" hidden="1" x14ac:dyDescent="0.25">
      <c r="A385" s="82">
        <v>45574.474305729163</v>
      </c>
      <c r="B385" s="83" t="s">
        <v>1044</v>
      </c>
      <c r="C385" s="84" t="s">
        <v>1045</v>
      </c>
      <c r="D385" s="83">
        <v>100</v>
      </c>
      <c r="E385" s="83">
        <v>0.25</v>
      </c>
      <c r="F385" s="83" t="s">
        <v>423</v>
      </c>
      <c r="G385" s="83" t="s">
        <v>291</v>
      </c>
      <c r="H385" s="83" t="s">
        <v>846</v>
      </c>
      <c r="I385" s="83" t="s">
        <v>73</v>
      </c>
      <c r="J385" s="83" t="s">
        <v>64</v>
      </c>
      <c r="K385" s="83" t="s">
        <v>64</v>
      </c>
      <c r="L385" s="83" t="s">
        <v>64</v>
      </c>
      <c r="M385" s="83" t="s">
        <v>84</v>
      </c>
      <c r="N385" s="83" t="s">
        <v>64</v>
      </c>
      <c r="O385" s="83" t="s">
        <v>64</v>
      </c>
      <c r="P385" s="83" t="s">
        <v>84</v>
      </c>
      <c r="Q385" s="83" t="s">
        <v>64</v>
      </c>
      <c r="R385" s="83" t="s">
        <v>64</v>
      </c>
      <c r="S385" s="83" t="s">
        <v>64</v>
      </c>
      <c r="T385" s="83" t="s">
        <v>64</v>
      </c>
      <c r="U385" s="83" t="s">
        <v>64</v>
      </c>
      <c r="V385" s="83" t="s">
        <v>64</v>
      </c>
      <c r="W385" s="83" t="s">
        <v>64</v>
      </c>
      <c r="X385" s="83" t="s">
        <v>64</v>
      </c>
      <c r="Y385" s="83" t="s">
        <v>84</v>
      </c>
      <c r="Z385" s="83" t="s">
        <v>101</v>
      </c>
      <c r="AA385" s="83" t="s">
        <v>101</v>
      </c>
      <c r="AB385" s="83" t="s">
        <v>101</v>
      </c>
      <c r="AC385" s="83" t="s">
        <v>101</v>
      </c>
      <c r="AD385" s="83" t="s">
        <v>101</v>
      </c>
      <c r="AE385" s="83" t="s">
        <v>101</v>
      </c>
      <c r="AF385" s="83" t="s">
        <v>101</v>
      </c>
      <c r="AG385" s="83" t="s">
        <v>101</v>
      </c>
      <c r="AH385" s="83" t="s">
        <v>101</v>
      </c>
      <c r="AI385" s="83" t="s">
        <v>101</v>
      </c>
      <c r="AJ385" s="83" t="s">
        <v>101</v>
      </c>
      <c r="AK385" s="83" t="s">
        <v>101</v>
      </c>
      <c r="AL385" s="83" t="s">
        <v>101</v>
      </c>
      <c r="AM385" s="83" t="s">
        <v>101</v>
      </c>
      <c r="AN385" s="83" t="s">
        <v>101</v>
      </c>
      <c r="AO385" s="83" t="s">
        <v>101</v>
      </c>
      <c r="AP385" s="83" t="s">
        <v>85</v>
      </c>
      <c r="AQ385" s="83" t="s">
        <v>85</v>
      </c>
      <c r="AR385" s="83" t="s">
        <v>86</v>
      </c>
      <c r="AS385" s="83" t="s">
        <v>969</v>
      </c>
      <c r="AT385" s="83" t="s">
        <v>87</v>
      </c>
      <c r="AU385" s="83" t="s">
        <v>70</v>
      </c>
      <c r="AV385" s="83" t="s">
        <v>71</v>
      </c>
      <c r="AW385" s="83" t="s">
        <v>73</v>
      </c>
      <c r="AX385" s="83" t="s">
        <v>72</v>
      </c>
      <c r="AY385" s="83" t="s">
        <v>72</v>
      </c>
      <c r="AZ385" s="83" t="s">
        <v>63</v>
      </c>
      <c r="BA385" s="83" t="s">
        <v>72</v>
      </c>
      <c r="BB385" s="83" t="s">
        <v>73</v>
      </c>
      <c r="BC385" s="83" t="s">
        <v>73</v>
      </c>
      <c r="BD385" s="83"/>
      <c r="BE385" s="83" t="s">
        <v>73</v>
      </c>
      <c r="BF385" s="83"/>
      <c r="BG385" s="87" t="s">
        <v>846</v>
      </c>
      <c r="BH385" s="86" t="s">
        <v>60</v>
      </c>
      <c r="BI385" s="76" t="s">
        <v>1415</v>
      </c>
      <c r="BJ385">
        <f t="shared" si="15"/>
        <v>13</v>
      </c>
      <c r="BK385" s="87">
        <f t="shared" si="16"/>
        <v>35</v>
      </c>
      <c r="BL385" s="87"/>
      <c r="BM385" s="86" t="str">
        <f>_xlfn.XLOOKUP(Form_Responses1811121314[[#This Row],[Sekolah School (Cleansed)]],'Quality Check'!$B$11:$B$14,'Quality Check'!$C$11:$C$14,)</f>
        <v>Urban</v>
      </c>
      <c r="BN385" s="86" t="str">
        <f>_xlfn.XLOOKUP(Form_Responses1811121314[[#This Row],[Sekolah School (Cleansed)]],'Quality Check'!$B$11:$B$14,'Quality Check'!$D$11:$D$14,)</f>
        <v>Controlled Group (CG)</v>
      </c>
      <c r="BO385" s="87" t="str">
        <f>_xlfn.XLOOKUP(AS385,'Cleansing - Toothpaste Brand'!A:A,'Cleansing - Toothpaste Brand'!B:B,)</f>
        <v>Sensodyne</v>
      </c>
      <c r="BP385" s="87"/>
      <c r="BQ38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85" s="86" t="str">
        <f>_xlfn.XLOOKUP(AP385,'Cleansing - Response'!E:E,'Cleansing - Response'!F:F,)</f>
        <v>2 days and more</v>
      </c>
      <c r="BS385" s="86">
        <f>IF(Form_Responses1811121314[[#This Row],[Answer - B1]]="2 days and more",1,0)</f>
        <v>1</v>
      </c>
      <c r="BT385" s="86" t="str">
        <f>_xlfn.XLOOKUP(AQ385,'Cleansing - Response'!E:E,'Cleansing - Response'!F:F,)</f>
        <v>2 days and more</v>
      </c>
      <c r="BU385" s="86">
        <f>IF(Form_Responses1811121314[[#This Row],[Answer - B2]]="2 days and more",1,0)</f>
        <v>1</v>
      </c>
      <c r="BV385" s="86" t="str">
        <f t="shared" si="17"/>
        <v>Ya / Yes</v>
      </c>
      <c r="BW385" s="86">
        <f>IF(Form_Responses1811121314[[#This Row],[Answer - B3]]="Ya / Yes",1,0)</f>
        <v>1</v>
      </c>
      <c r="BX385" s="86" t="str">
        <f>_xlfn.XLOOKUP(AT385,'Cleansing - Response'!E:E,'Cleansing - Response'!F:F,)</f>
        <v>Always</v>
      </c>
      <c r="BY385" s="86">
        <f>IF(Form_Responses1811121314[[#This Row],[Answer - B4]]="Always",1,0)</f>
        <v>1</v>
      </c>
      <c r="BZ385" s="86" t="str">
        <f>_xlfn.XLOOKUP(AU385,'Cleansing - Response'!H:H,'Cleansing - Response'!I:I,)</f>
        <v>Sometimes / When in need</v>
      </c>
      <c r="CA385" s="86">
        <f>IF(Form_Responses1811121314[[#This Row],[Answer - B5]]="Sometimes / When in need",2,IF(Form_Responses1811121314[[#This Row],[Answer - B5]]="Using dental floss at least once",1,0))</f>
        <v>2</v>
      </c>
      <c r="CB385" s="86" t="str">
        <f>_xlfn.XLOOKUP(AV385,'Cleansing - Response'!K:K,'Cleansing - Response'!L:L,)</f>
        <v>Up to 1 time a day</v>
      </c>
      <c r="CC385" s="86">
        <f>IF(Form_Responses1811121314[[#This Row],[Answer - B6]]="More than 1 time a day",1,0)</f>
        <v>0</v>
      </c>
      <c r="CD385" s="86" t="str">
        <f>_xlfn.XLOOKUP(AW385,'Cleansing - Response'!$N:$N,'Cleansing - Response'!$O:$O,)</f>
        <v>No</v>
      </c>
      <c r="CE385" s="86">
        <f>IF(Form_Responses1811121314[[#This Row],[Answer - B7-1]]="Yes / Sometimes",1,0)</f>
        <v>0</v>
      </c>
      <c r="CF385" s="86" t="str">
        <f>_xlfn.XLOOKUP(AX385,'Cleansing - Response'!$N:$N,'Cleansing - Response'!$O:$O,)</f>
        <v>Yes / Sometimes</v>
      </c>
      <c r="CG385" s="86">
        <f>IF(Form_Responses1811121314[[#This Row],[Answer - B7-2]]="Yes / Sometimes",1,0)</f>
        <v>1</v>
      </c>
      <c r="CH385" s="86" t="str">
        <f>_xlfn.XLOOKUP(AY385,'Cleansing - Response'!$N:$N,'Cleansing - Response'!$O:$O,)</f>
        <v>Yes / Sometimes</v>
      </c>
      <c r="CI385" s="86">
        <f>IF(Form_Responses1811121314[[#This Row],[Answer - B7-3]]="Yes / Sometimes",1,0)</f>
        <v>1</v>
      </c>
      <c r="CJ385" s="86" t="str">
        <f>_xlfn.XLOOKUP(AZ385,'Cleansing - Response'!$N:$N,'Cleansing - Response'!$O:$O,)</f>
        <v>Yes / Sometimes</v>
      </c>
      <c r="CK385" s="86">
        <f>IF(Form_Responses1811121314[[#This Row],[Answer - B7-4]]="Yes / Sometimes",1,0)</f>
        <v>1</v>
      </c>
      <c r="CL385" s="86" t="str">
        <f>_xlfn.XLOOKUP(BA385,'Cleansing - Response'!$N:$N,'Cleansing - Response'!$O:$O,)</f>
        <v>Yes / Sometimes</v>
      </c>
      <c r="CM385" s="86">
        <f>IF(Form_Responses1811121314[[#This Row],[Answer - B7-5]]="Yes / Sometimes",1,0)</f>
        <v>1</v>
      </c>
      <c r="CN385" s="86" t="str">
        <f>_xlfn.XLOOKUP(BB385,'Cleansing - Response'!$N:$N,'Cleansing - Response'!$O:$O,)</f>
        <v>No</v>
      </c>
      <c r="CO385" s="86">
        <f>IF(Form_Responses1811121314[[#This Row],[Answer - B7-6]]="Yes / Sometimes",1,0)</f>
        <v>0</v>
      </c>
      <c r="CP385" s="87" t="str">
        <f>IF(COUNTIF(Form_Responses1811121314[[#This Row],[Answer - B7-1]:[Answer - B7-6]], "Yes / Sometimes") &gt; 4, "More than 4 times","Up to 4 times")</f>
        <v>Up to 4 times</v>
      </c>
      <c r="CQ385" s="152">
        <f>IF(Form_Responses1811121314[[#This Row],[Answer - B7 (Overall)]]="More than 4 times",1,0)</f>
        <v>0</v>
      </c>
    </row>
    <row r="386" spans="1:95" ht="13.2" hidden="1" x14ac:dyDescent="0.25">
      <c r="A386" s="82">
        <v>45574.475942812496</v>
      </c>
      <c r="B386" s="83" t="s">
        <v>1046</v>
      </c>
      <c r="C386" s="84" t="s">
        <v>1047</v>
      </c>
      <c r="D386" s="83">
        <v>100</v>
      </c>
      <c r="E386" s="83">
        <v>0.28999999999999998</v>
      </c>
      <c r="F386" s="83" t="s">
        <v>114</v>
      </c>
      <c r="G386" s="83" t="s">
        <v>76</v>
      </c>
      <c r="H386" s="83" t="s">
        <v>922</v>
      </c>
      <c r="I386" s="83" t="s">
        <v>63</v>
      </c>
      <c r="J386" s="83" t="s">
        <v>64</v>
      </c>
      <c r="K386" s="83" t="s">
        <v>64</v>
      </c>
      <c r="L386" s="83" t="s">
        <v>64</v>
      </c>
      <c r="M386" s="83" t="s">
        <v>84</v>
      </c>
      <c r="N386" s="83" t="s">
        <v>84</v>
      </c>
      <c r="O386" s="83" t="s">
        <v>84</v>
      </c>
      <c r="P386" s="83" t="s">
        <v>84</v>
      </c>
      <c r="Q386" s="83" t="s">
        <v>78</v>
      </c>
      <c r="R386" s="83" t="s">
        <v>78</v>
      </c>
      <c r="S386" s="83" t="s">
        <v>64</v>
      </c>
      <c r="T386" s="83" t="s">
        <v>78</v>
      </c>
      <c r="U386" s="83" t="s">
        <v>84</v>
      </c>
      <c r="V386" s="83" t="s">
        <v>64</v>
      </c>
      <c r="W386" s="83" t="s">
        <v>64</v>
      </c>
      <c r="X386" s="83" t="s">
        <v>64</v>
      </c>
      <c r="Y386" s="83" t="s">
        <v>64</v>
      </c>
      <c r="Z386" s="83" t="s">
        <v>66</v>
      </c>
      <c r="AA386" s="83" t="s">
        <v>66</v>
      </c>
      <c r="AB386" s="83" t="s">
        <v>65</v>
      </c>
      <c r="AC386" s="83" t="s">
        <v>65</v>
      </c>
      <c r="AD386" s="83" t="s">
        <v>79</v>
      </c>
      <c r="AE386" s="83" t="s">
        <v>66</v>
      </c>
      <c r="AF386" s="83" t="s">
        <v>66</v>
      </c>
      <c r="AG386" s="83" t="s">
        <v>65</v>
      </c>
      <c r="AH386" s="83" t="s">
        <v>66</v>
      </c>
      <c r="AI386" s="83" t="s">
        <v>79</v>
      </c>
      <c r="AJ386" s="83" t="s">
        <v>66</v>
      </c>
      <c r="AK386" s="83" t="s">
        <v>65</v>
      </c>
      <c r="AL386" s="83" t="s">
        <v>79</v>
      </c>
      <c r="AM386" s="83" t="s">
        <v>66</v>
      </c>
      <c r="AN386" s="83" t="s">
        <v>66</v>
      </c>
      <c r="AO386" s="83" t="s">
        <v>66</v>
      </c>
      <c r="AP386" s="83" t="s">
        <v>85</v>
      </c>
      <c r="AQ386" s="83" t="s">
        <v>67</v>
      </c>
      <c r="AR386" s="83" t="s">
        <v>86</v>
      </c>
      <c r="AS386" s="83" t="s">
        <v>68</v>
      </c>
      <c r="AT386" s="83" t="s">
        <v>87</v>
      </c>
      <c r="AU386" s="83" t="s">
        <v>93</v>
      </c>
      <c r="AV386" s="83" t="s">
        <v>71</v>
      </c>
      <c r="AW386" s="83" t="s">
        <v>73</v>
      </c>
      <c r="AX386" s="83" t="s">
        <v>73</v>
      </c>
      <c r="AY386" s="83" t="s">
        <v>72</v>
      </c>
      <c r="AZ386" s="83" t="s">
        <v>72</v>
      </c>
      <c r="BA386" s="83" t="s">
        <v>72</v>
      </c>
      <c r="BB386" s="83" t="s">
        <v>72</v>
      </c>
      <c r="BC386" s="83" t="s">
        <v>63</v>
      </c>
      <c r="BD386" s="83">
        <v>1</v>
      </c>
      <c r="BE386" s="83" t="s">
        <v>63</v>
      </c>
      <c r="BF386" s="83" t="s">
        <v>408</v>
      </c>
      <c r="BG386" s="87" t="s">
        <v>846</v>
      </c>
      <c r="BH386" s="87" t="s">
        <v>114</v>
      </c>
      <c r="BI386" s="76" t="s">
        <v>1414</v>
      </c>
      <c r="BJ386">
        <f t="shared" ref="BJ386:BJ408" si="18">SUM(IF(J386="Betul / True",1,IF(J386="Salah / False",0,IF(J386="Tidak tahu / Dont Know",0,"PLEASE CHECK"))),IF(K386="Betul / True",1,IF(K386="Salah / False",0,IF(K386="Tidak tahu / Dont Know",0,"PLEASE CHECK"))),IF(L386="Betul / True",1,IF(L386="Salah / False",0,IF(L386="Tidak tahu / Dont Know",0,"PLEASE CHECK"))),IF(M386="Betul / True",0,IF(M386="Salah / False",1,IF(M386="Tidak tahu / Dont Know",0,"PLEASE CHECK"))),IF(N386="Betul / True",1,IF(N386="Salah / False",0,IF(N386="Tidak tahu / Dont Know",0,"PLEASE CHECK"))),IF(O386="Betul / True",1,IF(O386="Salah / False",0,IF(O386="Tidak tahu / Dont Know",0,"PLEASE CHECK"))),IF(P386="Betul / True",1,IF(P386="Salah / False",0,IF(P386="Tidak tahu / Dont Know",0,"PLEASE CHECK"))),IF(Q386="Betul / True",1,IF(Q386="Salah / False",0,IF(Q386="Tidak tahu / Dont Know",0,"PLEASE CHECK"))),IF(R386="Betul / True",1,IF(R386="Salah / False",0,IF(R386="Tidak tahu / Dont Know",0,"PLEASE CHECK"))),IF(S386="Betul / True",1,IF(S386="Salah / False",0,IF(S386="Tidak tahu / Dont Know",0,"PLEASE CHECK"))),IF(T386="Betul / True",1,IF(T386="Salah / False",0,IF(T386="Tidak tahu / Dont Know",0,"PLEASE CHECK"))),IF(U386="Betul / True",1,IF(U386="Salah / False",0,IF(U386="Tidak tahu / Dont Know",0,"PLEASE CHECK"))),IF(V386="Betul / True",1,IF(V386="Salah / False",0,IF(V386="Tidak tahu / Dont Know",0,"PLEASE CHECK"))),IF(W386="Betul / True",1,IF(W386="Salah / False",0,IF(W386="Tidak tahu / Dont Know",0,"PLEASE CHECK"))),IF(X386="Betul / True",1,IF(X386="Salah / False",0,IF(X386="Tidak tahu / Dont Know",0,"PLEASE CHECK"))),IF(Y386="Betul / True",1,IF(Y386="Salah / False",0,IF(Y386="Tidak tahu / Dont Know",0,"PLEASE CHECK"))))</f>
        <v>8</v>
      </c>
      <c r="BK386" s="87">
        <f t="shared" ref="BK386:BK408" si="19">SUM(IF(Z386="Sangat setuju / Strongly agree",4,IF(Z386="Setuju / Slightly agree",3,IF(Z386="Tidak setuju / Slightly disagree",2,IF(Z386="Sangat tidak setuju / Strongly disagree",1,"PLEASECHECK")))),IF(AA386="Sangat setuju / Strongly agree",4,IF(AA386="Setuju / Slightly agree",3,IF(AA386="Tidak setuju / Slightly disagree",2,IF(AA386="Sangat tidak setuju / Strongly disagree",1,"PLEASECHECK")))),IF(AB386="Sangat setuju / Strongly agree",4,IF(AB386="Setuju / Slightly agree",3,IF(AB386="Tidak setuju / Slightly disagree",2,IF(AB386="Sangat tidak setuju / Strongly disagree",1,"PLEASECHECK")))),IF(AC386="Sangat setuju / Strongly agree",4,IF(AC386="Setuju / Slightly agree",3,IF(AC386="Tidak setuju / Slightly disagree",2,IF(AC386="Sangat tidak setuju / Strongly disagree",1,"PLEASECHECK")))),IF(AD386="Sangat setuju / Strongly agree",4,IF(AD386="Setuju / Slightly agree",3,IF(AD386="Tidak setuju / Slightly disagree",2,IF(AD386="Sangat tidak setuju / Strongly disagree",1,"PLEASECHECK")))),IF(AE386="Sangat setuju / Strongly agree",4,IF(AE386="Setuju / Slightly agree",3,IF(AE386="Tidak setuju / Slightly disagree",2,IF(AE386="Sangat tidak setuju / Strongly disagree",1,"PLEASECHECK")))),IF(AF386="Sangat setuju / Strongly agree",4,IF(AF386="Setuju / Slightly agree",3,IF(AF386="Tidak setuju / Slightly disagree",2,IF(AF386="Sangat tidak setuju / Strongly disagree",1,"PLEASECHECK")))),IF(AG386="Sangat setuju / Strongly agree",4,IF(AG386="Setuju / Slightly agree",3,IF(AG386="Tidak setuju / Slightly disagree",2,IF(AG386="Sangat tidak setuju / Strongly disagree",2,"PLEASECHECK")))),IF(AH386="Sangat setuju / Strongly agree",4,IF(AH386="Setuju / Slightly agree",3,IF(AH386="Tidak setuju / Slightly disagree",2,IF(AH386="Sangat tidak setuju / Strongly disagree",2,"PLEASECHECK")))),IF(AI386="Sangat setuju / Strongly agree",1,IF(AI386="Setuju / Slightly agree",2,IF(AI386="Tidak setuju / Slightly disagree",3,IF(AI386="Sangat tidak setuju / Strongly disagree",4,"PLEASECHECK")))),IF(AJ386="Sangat setuju / Strongly agree",4,IF(AJ386="Setuju / Slightly agree",3,IF(AJ386="Tidak setuju / Slightly disagree",2,IF(AJ386="Sangat tidak setuju / Strongly disagree",3,"PLEASECHECK")))),IF(AK386="Sangat setuju / Strongly agree",4,IF(AK386="Setuju / Slightly agree",3,IF(AK386="Tidak setuju / Slightly disagree",2,IF(AK386="Sangat tidak setuju / Strongly disagree",3,"PLEASECHECK")))),IF(AL386="Sangat setuju / Strongly agree",4,IF(AL386="Setuju / Slightly agree",3,IF(AL386="Tidak setuju / Slightly disagree",2,IF(AL386="Sangat tidak setuju / Strongly disagree",3,"PLEASECHECK")))),IF(AM386="Sangat setuju / Strongly agree",4,IF(AM386="Setuju / Slightly agree",3,IF(AM386="Tidak setuju / Slightly disagree",2,IF(AM386="Sangat tidak setuju / Strongly disagree",3,"PLEASECHECK")))),IF(AN386="Sangat setuju / Strongly agree",4,IF(AN386="Setuju / Slightly agree",3,IF(AN386="Tidak setuju / Slightly disagree",2,IF(AN386="Sangat tidak setuju / Strongly disagree",4,"PLEASECHECK")))),IF(AO386="Sangat setuju / Strongly agree",4,IF(AO386="Setuju / Slightly agree",3,IF(AO386="Tidak setuju / Slightly disagree",2,IF(AO386="Sangat tidak setuju / Strongly disagree",4,"PLEASECHECK")))))</f>
        <v>50</v>
      </c>
      <c r="BL386" s="87"/>
      <c r="BM386" s="86" t="str">
        <f>_xlfn.XLOOKUP(Form_Responses1811121314[[#This Row],[Sekolah School (Cleansed)]],'Quality Check'!$B$11:$B$14,'Quality Check'!$C$11:$C$14,)</f>
        <v>Urban</v>
      </c>
      <c r="BN386" s="86" t="str">
        <f>_xlfn.XLOOKUP(Form_Responses1811121314[[#This Row],[Sekolah School (Cleansed)]],'Quality Check'!$B$11:$B$14,'Quality Check'!$D$11:$D$14,)</f>
        <v>Controlled Group (CG)</v>
      </c>
      <c r="BO386" s="87" t="str">
        <f>_xlfn.XLOOKUP(AS386,'Cleansing - Toothpaste Brand'!A:A,'Cleansing - Toothpaste Brand'!B:B,)</f>
        <v>Colgate</v>
      </c>
      <c r="BP386" s="87" t="str">
        <f>_xlfn.XLOOKUP(BD386,'Cleansing - Toothpaste Brand'!E:E,'Cleansing - Toothpaste Brand'!F:F,)</f>
        <v>1 batang</v>
      </c>
      <c r="BQ38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86" s="86" t="str">
        <f>_xlfn.XLOOKUP(AP386,'Cleansing - Response'!E:E,'Cleansing - Response'!F:F,)</f>
        <v>2 days and more</v>
      </c>
      <c r="BS386" s="86">
        <f>IF(Form_Responses1811121314[[#This Row],[Answer - B1]]="2 days and more",1,0)</f>
        <v>1</v>
      </c>
      <c r="BT386" s="86" t="str">
        <f>_xlfn.XLOOKUP(AQ386,'Cleansing - Response'!E:E,'Cleansing - Response'!F:F,)</f>
        <v>2 days and more</v>
      </c>
      <c r="BU386" s="86">
        <f>IF(Form_Responses1811121314[[#This Row],[Answer - B2]]="2 days and more",1,0)</f>
        <v>1</v>
      </c>
      <c r="BV386" s="86" t="str">
        <f t="shared" ref="BV386:BV408" si="20">IF(OR(AR386="Ya / Yes",AR386="Tidak / No"),AR386,IF(BQ386="Flouride-based","Ya / Yes","Tidak / No"))</f>
        <v>Ya / Yes</v>
      </c>
      <c r="BW386" s="86">
        <f>IF(Form_Responses1811121314[[#This Row],[Answer - B3]]="Ya / Yes",1,0)</f>
        <v>1</v>
      </c>
      <c r="BX386" s="86" t="str">
        <f>_xlfn.XLOOKUP(AT386,'Cleansing - Response'!E:E,'Cleansing - Response'!F:F,)</f>
        <v>Always</v>
      </c>
      <c r="BY386" s="86">
        <f>IF(Form_Responses1811121314[[#This Row],[Answer - B4]]="Always",1,0)</f>
        <v>1</v>
      </c>
      <c r="BZ386" s="86" t="str">
        <f>_xlfn.XLOOKUP(AU386,'Cleansing - Response'!H:H,'Cleansing - Response'!I:I,)</f>
        <v>Not using dental floss</v>
      </c>
      <c r="CA386" s="86">
        <f>IF(Form_Responses1811121314[[#This Row],[Answer - B5]]="Sometimes / When in need",2,IF(Form_Responses1811121314[[#This Row],[Answer - B5]]="Using dental floss at least once",1,0))</f>
        <v>0</v>
      </c>
      <c r="CB386" s="86" t="str">
        <f>_xlfn.XLOOKUP(AV386,'Cleansing - Response'!K:K,'Cleansing - Response'!L:L,)</f>
        <v>Up to 1 time a day</v>
      </c>
      <c r="CC386" s="86">
        <f>IF(Form_Responses1811121314[[#This Row],[Answer - B6]]="More than 1 time a day",1,0)</f>
        <v>0</v>
      </c>
      <c r="CD386" s="86" t="str">
        <f>_xlfn.XLOOKUP(AW386,'Cleansing - Response'!$N:$N,'Cleansing - Response'!$O:$O,)</f>
        <v>No</v>
      </c>
      <c r="CE386" s="86">
        <f>IF(Form_Responses1811121314[[#This Row],[Answer - B7-1]]="Yes / Sometimes",1,0)</f>
        <v>0</v>
      </c>
      <c r="CF386" s="86" t="str">
        <f>_xlfn.XLOOKUP(AX386,'Cleansing - Response'!$N:$N,'Cleansing - Response'!$O:$O,)</f>
        <v>No</v>
      </c>
      <c r="CG386" s="86">
        <f>IF(Form_Responses1811121314[[#This Row],[Answer - B7-2]]="Yes / Sometimes",1,0)</f>
        <v>0</v>
      </c>
      <c r="CH386" s="86" t="str">
        <f>_xlfn.XLOOKUP(AY386,'Cleansing - Response'!$N:$N,'Cleansing - Response'!$O:$O,)</f>
        <v>Yes / Sometimes</v>
      </c>
      <c r="CI386" s="86">
        <f>IF(Form_Responses1811121314[[#This Row],[Answer - B7-3]]="Yes / Sometimes",1,0)</f>
        <v>1</v>
      </c>
      <c r="CJ386" s="86" t="str">
        <f>_xlfn.XLOOKUP(AZ386,'Cleansing - Response'!$N:$N,'Cleansing - Response'!$O:$O,)</f>
        <v>Yes / Sometimes</v>
      </c>
      <c r="CK386" s="86">
        <f>IF(Form_Responses1811121314[[#This Row],[Answer - B7-4]]="Yes / Sometimes",1,0)</f>
        <v>1</v>
      </c>
      <c r="CL386" s="86" t="str">
        <f>_xlfn.XLOOKUP(BA386,'Cleansing - Response'!$N:$N,'Cleansing - Response'!$O:$O,)</f>
        <v>Yes / Sometimes</v>
      </c>
      <c r="CM386" s="86">
        <f>IF(Form_Responses1811121314[[#This Row],[Answer - B7-5]]="Yes / Sometimes",1,0)</f>
        <v>1</v>
      </c>
      <c r="CN386" s="86" t="str">
        <f>_xlfn.XLOOKUP(BB386,'Cleansing - Response'!$N:$N,'Cleansing - Response'!$O:$O,)</f>
        <v>Yes / Sometimes</v>
      </c>
      <c r="CO386" s="86">
        <f>IF(Form_Responses1811121314[[#This Row],[Answer - B7-6]]="Yes / Sometimes",1,0)</f>
        <v>1</v>
      </c>
      <c r="CP386" s="87" t="str">
        <f>IF(COUNTIF(Form_Responses1811121314[[#This Row],[Answer - B7-1]:[Answer - B7-6]], "Yes / Sometimes") &gt; 4, "More than 4 times","Up to 4 times")</f>
        <v>Up to 4 times</v>
      </c>
      <c r="CQ386" s="152">
        <f>IF(Form_Responses1811121314[[#This Row],[Answer - B7 (Overall)]]="More than 4 times",1,0)</f>
        <v>0</v>
      </c>
    </row>
    <row r="387" spans="1:95" ht="13.2" hidden="1" x14ac:dyDescent="0.25">
      <c r="A387" s="82">
        <v>45574.476676585648</v>
      </c>
      <c r="B387" s="83" t="s">
        <v>1048</v>
      </c>
      <c r="C387" s="84" t="s">
        <v>1049</v>
      </c>
      <c r="D387" s="83">
        <v>100</v>
      </c>
      <c r="E387" s="83">
        <v>0.38</v>
      </c>
      <c r="F387" s="83" t="s">
        <v>114</v>
      </c>
      <c r="G387" s="83" t="s">
        <v>539</v>
      </c>
      <c r="H387" s="83" t="s">
        <v>922</v>
      </c>
      <c r="I387" s="83" t="s">
        <v>63</v>
      </c>
      <c r="J387" s="83" t="s">
        <v>64</v>
      </c>
      <c r="K387" s="83" t="s">
        <v>64</v>
      </c>
      <c r="L387" s="83" t="s">
        <v>64</v>
      </c>
      <c r="M387" s="83" t="s">
        <v>78</v>
      </c>
      <c r="N387" s="83" t="s">
        <v>64</v>
      </c>
      <c r="O387" s="83" t="s">
        <v>64</v>
      </c>
      <c r="P387" s="83" t="s">
        <v>64</v>
      </c>
      <c r="Q387" s="83" t="s">
        <v>64</v>
      </c>
      <c r="R387" s="83" t="s">
        <v>64</v>
      </c>
      <c r="S387" s="83" t="s">
        <v>64</v>
      </c>
      <c r="T387" s="83" t="s">
        <v>64</v>
      </c>
      <c r="U387" s="83" t="s">
        <v>64</v>
      </c>
      <c r="V387" s="83" t="s">
        <v>64</v>
      </c>
      <c r="W387" s="83" t="s">
        <v>64</v>
      </c>
      <c r="X387" s="83" t="s">
        <v>64</v>
      </c>
      <c r="Y387" s="83" t="s">
        <v>64</v>
      </c>
      <c r="Z387" s="83" t="s">
        <v>65</v>
      </c>
      <c r="AA387" s="83" t="s">
        <v>66</v>
      </c>
      <c r="AB387" s="83" t="s">
        <v>65</v>
      </c>
      <c r="AC387" s="83" t="s">
        <v>65</v>
      </c>
      <c r="AD387" s="83" t="s">
        <v>65</v>
      </c>
      <c r="AE387" s="83" t="s">
        <v>65</v>
      </c>
      <c r="AF387" s="83" t="s">
        <v>65</v>
      </c>
      <c r="AG387" s="83" t="s">
        <v>66</v>
      </c>
      <c r="AH387" s="83" t="s">
        <v>79</v>
      </c>
      <c r="AI387" s="83" t="s">
        <v>66</v>
      </c>
      <c r="AJ387" s="83" t="s">
        <v>66</v>
      </c>
      <c r="AK387" s="83" t="s">
        <v>66</v>
      </c>
      <c r="AL387" s="83" t="s">
        <v>66</v>
      </c>
      <c r="AM387" s="83" t="s">
        <v>65</v>
      </c>
      <c r="AN387" s="83" t="s">
        <v>66</v>
      </c>
      <c r="AO387" s="83" t="s">
        <v>66</v>
      </c>
      <c r="AP387" s="83" t="s">
        <v>80</v>
      </c>
      <c r="AQ387" s="83" t="s">
        <v>80</v>
      </c>
      <c r="AR387" s="83" t="s">
        <v>86</v>
      </c>
      <c r="AS387" s="83" t="s">
        <v>68</v>
      </c>
      <c r="AT387" s="83" t="s">
        <v>87</v>
      </c>
      <c r="AU387" s="83" t="s">
        <v>93</v>
      </c>
      <c r="AV387" s="83" t="s">
        <v>71</v>
      </c>
      <c r="AW387" s="83" t="s">
        <v>63</v>
      </c>
      <c r="AX387" s="83" t="s">
        <v>73</v>
      </c>
      <c r="AY387" s="83" t="s">
        <v>72</v>
      </c>
      <c r="AZ387" s="83" t="s">
        <v>72</v>
      </c>
      <c r="BA387" s="83" t="s">
        <v>72</v>
      </c>
      <c r="BB387" s="83" t="s">
        <v>72</v>
      </c>
      <c r="BC387" s="83" t="s">
        <v>73</v>
      </c>
      <c r="BD387" s="83"/>
      <c r="BE387" s="83" t="s">
        <v>73</v>
      </c>
      <c r="BF387" s="83"/>
      <c r="BG387" s="87" t="s">
        <v>846</v>
      </c>
      <c r="BH387" s="87" t="s">
        <v>114</v>
      </c>
      <c r="BI387" s="76" t="s">
        <v>1414</v>
      </c>
      <c r="BJ387">
        <f t="shared" si="18"/>
        <v>16</v>
      </c>
      <c r="BK387" s="87">
        <f t="shared" si="19"/>
        <v>53</v>
      </c>
      <c r="BL387" s="87"/>
      <c r="BM387" s="86" t="str">
        <f>_xlfn.XLOOKUP(Form_Responses1811121314[[#This Row],[Sekolah School (Cleansed)]],'Quality Check'!$B$11:$B$14,'Quality Check'!$C$11:$C$14,)</f>
        <v>Urban</v>
      </c>
      <c r="BN387" s="86" t="str">
        <f>_xlfn.XLOOKUP(Form_Responses1811121314[[#This Row],[Sekolah School (Cleansed)]],'Quality Check'!$B$11:$B$14,'Quality Check'!$D$11:$D$14,)</f>
        <v>Controlled Group (CG)</v>
      </c>
      <c r="BO387" s="87" t="str">
        <f>_xlfn.XLOOKUP(AS387,'Cleansing - Toothpaste Brand'!A:A,'Cleansing - Toothpaste Brand'!B:B,)</f>
        <v>Colgate</v>
      </c>
      <c r="BP387" s="87"/>
      <c r="BQ38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87" s="86" t="str">
        <f>_xlfn.XLOOKUP(AP387,'Cleansing - Response'!E:E,'Cleansing - Response'!F:F,)</f>
        <v>Less than 2 days</v>
      </c>
      <c r="BS387" s="86">
        <f>IF(Form_Responses1811121314[[#This Row],[Answer - B1]]="2 days and more",1,0)</f>
        <v>0</v>
      </c>
      <c r="BT387" s="86" t="str">
        <f>_xlfn.XLOOKUP(AQ387,'Cleansing - Response'!E:E,'Cleansing - Response'!F:F,)</f>
        <v>Less than 2 days</v>
      </c>
      <c r="BU387" s="86">
        <f>IF(Form_Responses1811121314[[#This Row],[Answer - B2]]="2 days and more",1,0)</f>
        <v>0</v>
      </c>
      <c r="BV387" s="86" t="str">
        <f t="shared" si="20"/>
        <v>Ya / Yes</v>
      </c>
      <c r="BW387" s="86">
        <f>IF(Form_Responses1811121314[[#This Row],[Answer - B3]]="Ya / Yes",1,0)</f>
        <v>1</v>
      </c>
      <c r="BX387" s="86" t="str">
        <f>_xlfn.XLOOKUP(AT387,'Cleansing - Response'!E:E,'Cleansing - Response'!F:F,)</f>
        <v>Always</v>
      </c>
      <c r="BY387" s="86">
        <f>IF(Form_Responses1811121314[[#This Row],[Answer - B4]]="Always",1,0)</f>
        <v>1</v>
      </c>
      <c r="BZ387" s="86" t="str">
        <f>_xlfn.XLOOKUP(AU387,'Cleansing - Response'!H:H,'Cleansing - Response'!I:I,)</f>
        <v>Not using dental floss</v>
      </c>
      <c r="CA387" s="86">
        <f>IF(Form_Responses1811121314[[#This Row],[Answer - B5]]="Sometimes / When in need",2,IF(Form_Responses1811121314[[#This Row],[Answer - B5]]="Using dental floss at least once",1,0))</f>
        <v>0</v>
      </c>
      <c r="CB387" s="86" t="str">
        <f>_xlfn.XLOOKUP(AV387,'Cleansing - Response'!K:K,'Cleansing - Response'!L:L,)</f>
        <v>Up to 1 time a day</v>
      </c>
      <c r="CC387" s="86">
        <f>IF(Form_Responses1811121314[[#This Row],[Answer - B6]]="More than 1 time a day",1,0)</f>
        <v>0</v>
      </c>
      <c r="CD387" s="86" t="str">
        <f>_xlfn.XLOOKUP(AW387,'Cleansing - Response'!$N:$N,'Cleansing - Response'!$O:$O,)</f>
        <v>Yes / Sometimes</v>
      </c>
      <c r="CE387" s="86">
        <f>IF(Form_Responses1811121314[[#This Row],[Answer - B7-1]]="Yes / Sometimes",1,0)</f>
        <v>1</v>
      </c>
      <c r="CF387" s="86" t="str">
        <f>_xlfn.XLOOKUP(AX387,'Cleansing - Response'!$N:$N,'Cleansing - Response'!$O:$O,)</f>
        <v>No</v>
      </c>
      <c r="CG387" s="86">
        <f>IF(Form_Responses1811121314[[#This Row],[Answer - B7-2]]="Yes / Sometimes",1,0)</f>
        <v>0</v>
      </c>
      <c r="CH387" s="86" t="str">
        <f>_xlfn.XLOOKUP(AY387,'Cleansing - Response'!$N:$N,'Cleansing - Response'!$O:$O,)</f>
        <v>Yes / Sometimes</v>
      </c>
      <c r="CI387" s="86">
        <f>IF(Form_Responses1811121314[[#This Row],[Answer - B7-3]]="Yes / Sometimes",1,0)</f>
        <v>1</v>
      </c>
      <c r="CJ387" s="86" t="str">
        <f>_xlfn.XLOOKUP(AZ387,'Cleansing - Response'!$N:$N,'Cleansing - Response'!$O:$O,)</f>
        <v>Yes / Sometimes</v>
      </c>
      <c r="CK387" s="86">
        <f>IF(Form_Responses1811121314[[#This Row],[Answer - B7-4]]="Yes / Sometimes",1,0)</f>
        <v>1</v>
      </c>
      <c r="CL387" s="86" t="str">
        <f>_xlfn.XLOOKUP(BA387,'Cleansing - Response'!$N:$N,'Cleansing - Response'!$O:$O,)</f>
        <v>Yes / Sometimes</v>
      </c>
      <c r="CM387" s="86">
        <f>IF(Form_Responses1811121314[[#This Row],[Answer - B7-5]]="Yes / Sometimes",1,0)</f>
        <v>1</v>
      </c>
      <c r="CN387" s="86" t="str">
        <f>_xlfn.XLOOKUP(BB387,'Cleansing - Response'!$N:$N,'Cleansing - Response'!$O:$O,)</f>
        <v>Yes / Sometimes</v>
      </c>
      <c r="CO387" s="86">
        <f>IF(Form_Responses1811121314[[#This Row],[Answer - B7-6]]="Yes / Sometimes",1,0)</f>
        <v>1</v>
      </c>
      <c r="CP387" s="87" t="str">
        <f>IF(COUNTIF(Form_Responses1811121314[[#This Row],[Answer - B7-1]:[Answer - B7-6]], "Yes / Sometimes") &gt; 4, "More than 4 times","Up to 4 times")</f>
        <v>More than 4 times</v>
      </c>
      <c r="CQ387" s="152">
        <f>IF(Form_Responses1811121314[[#This Row],[Answer - B7 (Overall)]]="More than 4 times",1,0)</f>
        <v>1</v>
      </c>
    </row>
    <row r="388" spans="1:95" ht="13.2" hidden="1" x14ac:dyDescent="0.25">
      <c r="A388" s="82">
        <v>45574.478042870367</v>
      </c>
      <c r="B388" s="83" t="s">
        <v>1050</v>
      </c>
      <c r="C388" s="83" t="s">
        <v>1051</v>
      </c>
      <c r="D388" s="83">
        <v>100</v>
      </c>
      <c r="E388" s="83">
        <v>0.33</v>
      </c>
      <c r="F388" s="83" t="s">
        <v>114</v>
      </c>
      <c r="G388" s="83" t="s">
        <v>76</v>
      </c>
      <c r="H388" s="83" t="s">
        <v>1015</v>
      </c>
      <c r="I388" s="83" t="s">
        <v>63</v>
      </c>
      <c r="J388" s="83" t="s">
        <v>64</v>
      </c>
      <c r="K388" s="83" t="s">
        <v>84</v>
      </c>
      <c r="L388" s="83" t="s">
        <v>64</v>
      </c>
      <c r="M388" s="83" t="s">
        <v>84</v>
      </c>
      <c r="N388" s="83" t="s">
        <v>64</v>
      </c>
      <c r="O388" s="83" t="s">
        <v>64</v>
      </c>
      <c r="P388" s="83" t="s">
        <v>84</v>
      </c>
      <c r="Q388" s="83" t="s">
        <v>64</v>
      </c>
      <c r="R388" s="83" t="s">
        <v>64</v>
      </c>
      <c r="S388" s="83" t="s">
        <v>64</v>
      </c>
      <c r="T388" s="83" t="s">
        <v>64</v>
      </c>
      <c r="U388" s="83" t="s">
        <v>64</v>
      </c>
      <c r="V388" s="83" t="s">
        <v>64</v>
      </c>
      <c r="W388" s="83" t="s">
        <v>64</v>
      </c>
      <c r="X388" s="83" t="s">
        <v>64</v>
      </c>
      <c r="Y388" s="83" t="s">
        <v>64</v>
      </c>
      <c r="Z388" s="83" t="s">
        <v>66</v>
      </c>
      <c r="AA388" s="83" t="s">
        <v>66</v>
      </c>
      <c r="AB388" s="83" t="s">
        <v>66</v>
      </c>
      <c r="AC388" s="83" t="s">
        <v>66</v>
      </c>
      <c r="AD388" s="83" t="s">
        <v>66</v>
      </c>
      <c r="AE388" s="83" t="s">
        <v>66</v>
      </c>
      <c r="AF388" s="83" t="s">
        <v>66</v>
      </c>
      <c r="AG388" s="83" t="s">
        <v>66</v>
      </c>
      <c r="AH388" s="83" t="s">
        <v>79</v>
      </c>
      <c r="AI388" s="83" t="s">
        <v>66</v>
      </c>
      <c r="AJ388" s="83" t="s">
        <v>66</v>
      </c>
      <c r="AK388" s="83" t="s">
        <v>66</v>
      </c>
      <c r="AL388" s="83" t="s">
        <v>66</v>
      </c>
      <c r="AM388" s="83" t="s">
        <v>66</v>
      </c>
      <c r="AN388" s="83" t="s">
        <v>66</v>
      </c>
      <c r="AO388" s="83" t="s">
        <v>66</v>
      </c>
      <c r="AP388" s="83" t="s">
        <v>85</v>
      </c>
      <c r="AQ388" s="83" t="s">
        <v>85</v>
      </c>
      <c r="AR388" s="83" t="s">
        <v>86</v>
      </c>
      <c r="AS388" s="83" t="s">
        <v>252</v>
      </c>
      <c r="AT388" s="83" t="s">
        <v>87</v>
      </c>
      <c r="AU388" s="83" t="s">
        <v>70</v>
      </c>
      <c r="AV388" s="83" t="s">
        <v>71</v>
      </c>
      <c r="AW388" s="83" t="s">
        <v>72</v>
      </c>
      <c r="AX388" s="83" t="s">
        <v>72</v>
      </c>
      <c r="AY388" s="83" t="s">
        <v>63</v>
      </c>
      <c r="AZ388" s="83" t="s">
        <v>72</v>
      </c>
      <c r="BA388" s="83" t="s">
        <v>63</v>
      </c>
      <c r="BB388" s="83" t="s">
        <v>72</v>
      </c>
      <c r="BC388" s="83" t="s">
        <v>73</v>
      </c>
      <c r="BD388" s="83" t="s">
        <v>1052</v>
      </c>
      <c r="BE388" s="83" t="s">
        <v>73</v>
      </c>
      <c r="BF388" s="83"/>
      <c r="BG388" s="87" t="s">
        <v>846</v>
      </c>
      <c r="BH388" s="87" t="s">
        <v>114</v>
      </c>
      <c r="BI388" s="76" t="s">
        <v>1414</v>
      </c>
      <c r="BJ388">
        <f t="shared" si="18"/>
        <v>13</v>
      </c>
      <c r="BK388" s="87">
        <f t="shared" si="19"/>
        <v>46</v>
      </c>
      <c r="BL388" s="87"/>
      <c r="BM388" s="86" t="str">
        <f>_xlfn.XLOOKUP(Form_Responses1811121314[[#This Row],[Sekolah School (Cleansed)]],'Quality Check'!$B$11:$B$14,'Quality Check'!$C$11:$C$14,)</f>
        <v>Urban</v>
      </c>
      <c r="BN388" s="86" t="str">
        <f>_xlfn.XLOOKUP(Form_Responses1811121314[[#This Row],[Sekolah School (Cleansed)]],'Quality Check'!$B$11:$B$14,'Quality Check'!$D$11:$D$14,)</f>
        <v>Controlled Group (CG)</v>
      </c>
      <c r="BO388" s="87" t="str">
        <f>_xlfn.XLOOKUP(AS388,'Cleansing - Toothpaste Brand'!A:A,'Cleansing - Toothpaste Brand'!B:B,)</f>
        <v>Safi</v>
      </c>
      <c r="BP388" s="87"/>
      <c r="BQ38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88" s="86" t="str">
        <f>_xlfn.XLOOKUP(AP388,'Cleansing - Response'!E:E,'Cleansing - Response'!F:F,)</f>
        <v>2 days and more</v>
      </c>
      <c r="BS388" s="86">
        <f>IF(Form_Responses1811121314[[#This Row],[Answer - B1]]="2 days and more",1,0)</f>
        <v>1</v>
      </c>
      <c r="BT388" s="86" t="str">
        <f>_xlfn.XLOOKUP(AQ388,'Cleansing - Response'!E:E,'Cleansing - Response'!F:F,)</f>
        <v>2 days and more</v>
      </c>
      <c r="BU388" s="86">
        <f>IF(Form_Responses1811121314[[#This Row],[Answer - B2]]="2 days and more",1,0)</f>
        <v>1</v>
      </c>
      <c r="BV388" s="86" t="str">
        <f t="shared" si="20"/>
        <v>Ya / Yes</v>
      </c>
      <c r="BW388" s="86">
        <f>IF(Form_Responses1811121314[[#This Row],[Answer - B3]]="Ya / Yes",1,0)</f>
        <v>1</v>
      </c>
      <c r="BX388" s="86" t="str">
        <f>_xlfn.XLOOKUP(AT388,'Cleansing - Response'!E:E,'Cleansing - Response'!F:F,)</f>
        <v>Always</v>
      </c>
      <c r="BY388" s="86">
        <f>IF(Form_Responses1811121314[[#This Row],[Answer - B4]]="Always",1,0)</f>
        <v>1</v>
      </c>
      <c r="BZ388" s="86" t="str">
        <f>_xlfn.XLOOKUP(AU388,'Cleansing - Response'!H:H,'Cleansing - Response'!I:I,)</f>
        <v>Sometimes / When in need</v>
      </c>
      <c r="CA388" s="86">
        <f>IF(Form_Responses1811121314[[#This Row],[Answer - B5]]="Sometimes / When in need",2,IF(Form_Responses1811121314[[#This Row],[Answer - B5]]="Using dental floss at least once",1,0))</f>
        <v>2</v>
      </c>
      <c r="CB388" s="86" t="str">
        <f>_xlfn.XLOOKUP(AV388,'Cleansing - Response'!K:K,'Cleansing - Response'!L:L,)</f>
        <v>Up to 1 time a day</v>
      </c>
      <c r="CC388" s="86">
        <f>IF(Form_Responses1811121314[[#This Row],[Answer - B6]]="More than 1 time a day",1,0)</f>
        <v>0</v>
      </c>
      <c r="CD388" s="86" t="str">
        <f>_xlfn.XLOOKUP(AW388,'Cleansing - Response'!$N:$N,'Cleansing - Response'!$O:$O,)</f>
        <v>Yes / Sometimes</v>
      </c>
      <c r="CE388" s="86">
        <f>IF(Form_Responses1811121314[[#This Row],[Answer - B7-1]]="Yes / Sometimes",1,0)</f>
        <v>1</v>
      </c>
      <c r="CF388" s="86" t="str">
        <f>_xlfn.XLOOKUP(AX388,'Cleansing - Response'!$N:$N,'Cleansing - Response'!$O:$O,)</f>
        <v>Yes / Sometimes</v>
      </c>
      <c r="CG388" s="86">
        <f>IF(Form_Responses1811121314[[#This Row],[Answer - B7-2]]="Yes / Sometimes",1,0)</f>
        <v>1</v>
      </c>
      <c r="CH388" s="86" t="str">
        <f>_xlfn.XLOOKUP(AY388,'Cleansing - Response'!$N:$N,'Cleansing - Response'!$O:$O,)</f>
        <v>Yes / Sometimes</v>
      </c>
      <c r="CI388" s="86">
        <f>IF(Form_Responses1811121314[[#This Row],[Answer - B7-3]]="Yes / Sometimes",1,0)</f>
        <v>1</v>
      </c>
      <c r="CJ388" s="86" t="str">
        <f>_xlfn.XLOOKUP(AZ388,'Cleansing - Response'!$N:$N,'Cleansing - Response'!$O:$O,)</f>
        <v>Yes / Sometimes</v>
      </c>
      <c r="CK388" s="86">
        <f>IF(Form_Responses1811121314[[#This Row],[Answer - B7-4]]="Yes / Sometimes",1,0)</f>
        <v>1</v>
      </c>
      <c r="CL388" s="86" t="str">
        <f>_xlfn.XLOOKUP(BA388,'Cleansing - Response'!$N:$N,'Cleansing - Response'!$O:$O,)</f>
        <v>Yes / Sometimes</v>
      </c>
      <c r="CM388" s="86">
        <f>IF(Form_Responses1811121314[[#This Row],[Answer - B7-5]]="Yes / Sometimes",1,0)</f>
        <v>1</v>
      </c>
      <c r="CN388" s="86" t="str">
        <f>_xlfn.XLOOKUP(BB388,'Cleansing - Response'!$N:$N,'Cleansing - Response'!$O:$O,)</f>
        <v>Yes / Sometimes</v>
      </c>
      <c r="CO388" s="86">
        <f>IF(Form_Responses1811121314[[#This Row],[Answer - B7-6]]="Yes / Sometimes",1,0)</f>
        <v>1</v>
      </c>
      <c r="CP388" s="87" t="str">
        <f>IF(COUNTIF(Form_Responses1811121314[[#This Row],[Answer - B7-1]:[Answer - B7-6]], "Yes / Sometimes") &gt; 4, "More than 4 times","Up to 4 times")</f>
        <v>More than 4 times</v>
      </c>
      <c r="CQ388" s="152">
        <f>IF(Form_Responses1811121314[[#This Row],[Answer - B7 (Overall)]]="More than 4 times",1,0)</f>
        <v>1</v>
      </c>
    </row>
    <row r="389" spans="1:95" ht="13.2" hidden="1" x14ac:dyDescent="0.25">
      <c r="A389" s="82">
        <v>45574.479368275468</v>
      </c>
      <c r="B389" s="83" t="s">
        <v>1053</v>
      </c>
      <c r="C389" s="84" t="s">
        <v>1054</v>
      </c>
      <c r="D389" s="83">
        <v>100</v>
      </c>
      <c r="E389" s="83">
        <v>0.33</v>
      </c>
      <c r="F389" s="83" t="s">
        <v>423</v>
      </c>
      <c r="G389" s="83" t="s">
        <v>76</v>
      </c>
      <c r="H389" s="83" t="s">
        <v>1055</v>
      </c>
      <c r="I389" s="83" t="s">
        <v>73</v>
      </c>
      <c r="J389" s="83" t="s">
        <v>64</v>
      </c>
      <c r="K389" s="83" t="s">
        <v>64</v>
      </c>
      <c r="L389" s="83" t="s">
        <v>64</v>
      </c>
      <c r="M389" s="83" t="s">
        <v>78</v>
      </c>
      <c r="N389" s="83" t="s">
        <v>64</v>
      </c>
      <c r="O389" s="83" t="s">
        <v>64</v>
      </c>
      <c r="P389" s="83" t="s">
        <v>64</v>
      </c>
      <c r="Q389" s="83" t="s">
        <v>64</v>
      </c>
      <c r="R389" s="83" t="s">
        <v>64</v>
      </c>
      <c r="S389" s="83" t="s">
        <v>64</v>
      </c>
      <c r="T389" s="83" t="s">
        <v>84</v>
      </c>
      <c r="U389" s="83" t="s">
        <v>84</v>
      </c>
      <c r="V389" s="83" t="s">
        <v>64</v>
      </c>
      <c r="W389" s="83" t="s">
        <v>64</v>
      </c>
      <c r="X389" s="83" t="s">
        <v>84</v>
      </c>
      <c r="Y389" s="83" t="s">
        <v>64</v>
      </c>
      <c r="Z389" s="83" t="s">
        <v>65</v>
      </c>
      <c r="AA389" s="83" t="s">
        <v>65</v>
      </c>
      <c r="AB389" s="83" t="s">
        <v>65</v>
      </c>
      <c r="AC389" s="83" t="s">
        <v>79</v>
      </c>
      <c r="AD389" s="83" t="s">
        <v>65</v>
      </c>
      <c r="AE389" s="83" t="s">
        <v>66</v>
      </c>
      <c r="AF389" s="83" t="s">
        <v>66</v>
      </c>
      <c r="AG389" s="83" t="s">
        <v>65</v>
      </c>
      <c r="AH389" s="83" t="s">
        <v>79</v>
      </c>
      <c r="AI389" s="83" t="s">
        <v>79</v>
      </c>
      <c r="AJ389" s="83" t="s">
        <v>65</v>
      </c>
      <c r="AK389" s="83" t="s">
        <v>65</v>
      </c>
      <c r="AL389" s="83" t="s">
        <v>66</v>
      </c>
      <c r="AM389" s="83" t="s">
        <v>65</v>
      </c>
      <c r="AN389" s="83" t="s">
        <v>65</v>
      </c>
      <c r="AO389" s="83" t="s">
        <v>65</v>
      </c>
      <c r="AP389" s="83" t="s">
        <v>85</v>
      </c>
      <c r="AQ389" s="83" t="s">
        <v>151</v>
      </c>
      <c r="AR389" s="83" t="s">
        <v>63</v>
      </c>
      <c r="AS389" s="83" t="s">
        <v>115</v>
      </c>
      <c r="AT389" s="83" t="s">
        <v>87</v>
      </c>
      <c r="AU389" s="83" t="s">
        <v>70</v>
      </c>
      <c r="AV389" s="83" t="s">
        <v>71</v>
      </c>
      <c r="AW389" s="83" t="s">
        <v>72</v>
      </c>
      <c r="AX389" s="83" t="s">
        <v>73</v>
      </c>
      <c r="AY389" s="83" t="s">
        <v>63</v>
      </c>
      <c r="AZ389" s="83" t="s">
        <v>73</v>
      </c>
      <c r="BA389" s="83" t="s">
        <v>63</v>
      </c>
      <c r="BB389" s="83" t="s">
        <v>73</v>
      </c>
      <c r="BC389" s="83" t="s">
        <v>73</v>
      </c>
      <c r="BD389" s="83"/>
      <c r="BE389" s="83" t="s">
        <v>73</v>
      </c>
      <c r="BF389" s="83"/>
      <c r="BG389" s="87" t="s">
        <v>846</v>
      </c>
      <c r="BH389" s="86" t="s">
        <v>60</v>
      </c>
      <c r="BI389" s="76" t="s">
        <v>1415</v>
      </c>
      <c r="BJ389">
        <f t="shared" si="18"/>
        <v>13</v>
      </c>
      <c r="BK389" s="87">
        <f t="shared" si="19"/>
        <v>56</v>
      </c>
      <c r="BL389" s="87"/>
      <c r="BM389" s="86" t="str">
        <f>_xlfn.XLOOKUP(Form_Responses1811121314[[#This Row],[Sekolah School (Cleansed)]],'Quality Check'!$B$11:$B$14,'Quality Check'!$C$11:$C$14,)</f>
        <v>Urban</v>
      </c>
      <c r="BN389" s="86" t="str">
        <f>_xlfn.XLOOKUP(Form_Responses1811121314[[#This Row],[Sekolah School (Cleansed)]],'Quality Check'!$B$11:$B$14,'Quality Check'!$D$11:$D$14,)</f>
        <v>Controlled Group (CG)</v>
      </c>
      <c r="BO389" s="87" t="str">
        <f>_xlfn.XLOOKUP(AS389,'Cleansing - Toothpaste Brand'!A:A,'Cleansing - Toothpaste Brand'!B:B,)</f>
        <v>Darlie</v>
      </c>
      <c r="BP389" s="87"/>
      <c r="BQ38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89" s="86" t="str">
        <f>_xlfn.XLOOKUP(AP389,'Cleansing - Response'!E:E,'Cleansing - Response'!F:F,)</f>
        <v>2 days and more</v>
      </c>
      <c r="BS389" s="86">
        <f>IF(Form_Responses1811121314[[#This Row],[Answer - B1]]="2 days and more",1,0)</f>
        <v>1</v>
      </c>
      <c r="BT389" s="86" t="str">
        <f>_xlfn.XLOOKUP(AQ389,'Cleansing - Response'!E:E,'Cleansing - Response'!F:F,)</f>
        <v>2 days and more</v>
      </c>
      <c r="BU389" s="86">
        <f>IF(Form_Responses1811121314[[#This Row],[Answer - B2]]="2 days and more",1,0)</f>
        <v>1</v>
      </c>
      <c r="BV389" s="86" t="str">
        <f t="shared" si="20"/>
        <v>Ya / Yes</v>
      </c>
      <c r="BW389" s="86">
        <f>IF(Form_Responses1811121314[[#This Row],[Answer - B3]]="Ya / Yes",1,0)</f>
        <v>1</v>
      </c>
      <c r="BX389" s="86" t="str">
        <f>_xlfn.XLOOKUP(AT389,'Cleansing - Response'!E:E,'Cleansing - Response'!F:F,)</f>
        <v>Always</v>
      </c>
      <c r="BY389" s="86">
        <f>IF(Form_Responses1811121314[[#This Row],[Answer - B4]]="Always",1,0)</f>
        <v>1</v>
      </c>
      <c r="BZ389" s="86" t="str">
        <f>_xlfn.XLOOKUP(AU389,'Cleansing - Response'!H:H,'Cleansing - Response'!I:I,)</f>
        <v>Sometimes / When in need</v>
      </c>
      <c r="CA389" s="86">
        <f>IF(Form_Responses1811121314[[#This Row],[Answer - B5]]="Sometimes / When in need",2,IF(Form_Responses1811121314[[#This Row],[Answer - B5]]="Using dental floss at least once",1,0))</f>
        <v>2</v>
      </c>
      <c r="CB389" s="86" t="str">
        <f>_xlfn.XLOOKUP(AV389,'Cleansing - Response'!K:K,'Cleansing - Response'!L:L,)</f>
        <v>Up to 1 time a day</v>
      </c>
      <c r="CC389" s="86">
        <f>IF(Form_Responses1811121314[[#This Row],[Answer - B6]]="More than 1 time a day",1,0)</f>
        <v>0</v>
      </c>
      <c r="CD389" s="86" t="str">
        <f>_xlfn.XLOOKUP(AW389,'Cleansing - Response'!$N:$N,'Cleansing - Response'!$O:$O,)</f>
        <v>Yes / Sometimes</v>
      </c>
      <c r="CE389" s="86">
        <f>IF(Form_Responses1811121314[[#This Row],[Answer - B7-1]]="Yes / Sometimes",1,0)</f>
        <v>1</v>
      </c>
      <c r="CF389" s="86" t="str">
        <f>_xlfn.XLOOKUP(AX389,'Cleansing - Response'!$N:$N,'Cleansing - Response'!$O:$O,)</f>
        <v>No</v>
      </c>
      <c r="CG389" s="86">
        <f>IF(Form_Responses1811121314[[#This Row],[Answer - B7-2]]="Yes / Sometimes",1,0)</f>
        <v>0</v>
      </c>
      <c r="CH389" s="86" t="str">
        <f>_xlfn.XLOOKUP(AY389,'Cleansing - Response'!$N:$N,'Cleansing - Response'!$O:$O,)</f>
        <v>Yes / Sometimes</v>
      </c>
      <c r="CI389" s="86">
        <f>IF(Form_Responses1811121314[[#This Row],[Answer - B7-3]]="Yes / Sometimes",1,0)</f>
        <v>1</v>
      </c>
      <c r="CJ389" s="86" t="str">
        <f>_xlfn.XLOOKUP(AZ389,'Cleansing - Response'!$N:$N,'Cleansing - Response'!$O:$O,)</f>
        <v>No</v>
      </c>
      <c r="CK389" s="86">
        <f>IF(Form_Responses1811121314[[#This Row],[Answer - B7-4]]="Yes / Sometimes",1,0)</f>
        <v>0</v>
      </c>
      <c r="CL389" s="86" t="str">
        <f>_xlfn.XLOOKUP(BA389,'Cleansing - Response'!$N:$N,'Cleansing - Response'!$O:$O,)</f>
        <v>Yes / Sometimes</v>
      </c>
      <c r="CM389" s="86">
        <f>IF(Form_Responses1811121314[[#This Row],[Answer - B7-5]]="Yes / Sometimes",1,0)</f>
        <v>1</v>
      </c>
      <c r="CN389" s="86" t="str">
        <f>_xlfn.XLOOKUP(BB389,'Cleansing - Response'!$N:$N,'Cleansing - Response'!$O:$O,)</f>
        <v>No</v>
      </c>
      <c r="CO389" s="86">
        <f>IF(Form_Responses1811121314[[#This Row],[Answer - B7-6]]="Yes / Sometimes",1,0)</f>
        <v>0</v>
      </c>
      <c r="CP389" s="87" t="str">
        <f>IF(COUNTIF(Form_Responses1811121314[[#This Row],[Answer - B7-1]:[Answer - B7-6]], "Yes / Sometimes") &gt; 4, "More than 4 times","Up to 4 times")</f>
        <v>Up to 4 times</v>
      </c>
      <c r="CQ389" s="152">
        <f>IF(Form_Responses1811121314[[#This Row],[Answer - B7 (Overall)]]="More than 4 times",1,0)</f>
        <v>0</v>
      </c>
    </row>
    <row r="390" spans="1:95" ht="13.2" hidden="1" x14ac:dyDescent="0.25">
      <c r="A390" s="82">
        <v>45574.479499594905</v>
      </c>
      <c r="B390" s="83" t="s">
        <v>1056</v>
      </c>
      <c r="C390" s="84" t="s">
        <v>1057</v>
      </c>
      <c r="D390" s="83">
        <v>100</v>
      </c>
      <c r="E390" s="83">
        <v>0.92</v>
      </c>
      <c r="F390" s="83" t="s">
        <v>114</v>
      </c>
      <c r="G390" s="83" t="s">
        <v>76</v>
      </c>
      <c r="H390" s="83" t="s">
        <v>846</v>
      </c>
      <c r="I390" s="83" t="s">
        <v>63</v>
      </c>
      <c r="J390" s="83" t="s">
        <v>78</v>
      </c>
      <c r="K390" s="83" t="s">
        <v>78</v>
      </c>
      <c r="L390" s="83" t="s">
        <v>64</v>
      </c>
      <c r="M390" s="83" t="s">
        <v>84</v>
      </c>
      <c r="N390" s="83" t="s">
        <v>64</v>
      </c>
      <c r="O390" s="83" t="s">
        <v>64</v>
      </c>
      <c r="P390" s="83" t="s">
        <v>84</v>
      </c>
      <c r="Q390" s="83" t="s">
        <v>84</v>
      </c>
      <c r="R390" s="83" t="s">
        <v>64</v>
      </c>
      <c r="S390" s="83" t="s">
        <v>64</v>
      </c>
      <c r="T390" s="83" t="s">
        <v>64</v>
      </c>
      <c r="U390" s="83" t="s">
        <v>64</v>
      </c>
      <c r="V390" s="83" t="s">
        <v>64</v>
      </c>
      <c r="W390" s="83" t="s">
        <v>64</v>
      </c>
      <c r="X390" s="83" t="s">
        <v>84</v>
      </c>
      <c r="Y390" s="83" t="s">
        <v>64</v>
      </c>
      <c r="Z390" s="83" t="s">
        <v>66</v>
      </c>
      <c r="AA390" s="83" t="s">
        <v>66</v>
      </c>
      <c r="AB390" s="83" t="s">
        <v>66</v>
      </c>
      <c r="AC390" s="83" t="s">
        <v>65</v>
      </c>
      <c r="AD390" s="83" t="s">
        <v>66</v>
      </c>
      <c r="AE390" s="83" t="s">
        <v>79</v>
      </c>
      <c r="AF390" s="83" t="s">
        <v>79</v>
      </c>
      <c r="AG390" s="83" t="s">
        <v>66</v>
      </c>
      <c r="AH390" s="83" t="s">
        <v>79</v>
      </c>
      <c r="AI390" s="83" t="s">
        <v>79</v>
      </c>
      <c r="AJ390" s="83" t="s">
        <v>66</v>
      </c>
      <c r="AK390" s="83" t="s">
        <v>66</v>
      </c>
      <c r="AL390" s="83" t="s">
        <v>66</v>
      </c>
      <c r="AM390" s="83" t="s">
        <v>66</v>
      </c>
      <c r="AN390" s="83" t="s">
        <v>66</v>
      </c>
      <c r="AO390" s="83" t="s">
        <v>66</v>
      </c>
      <c r="AP390" s="83" t="s">
        <v>85</v>
      </c>
      <c r="AQ390" s="83" t="s">
        <v>85</v>
      </c>
      <c r="AR390" s="83" t="s">
        <v>86</v>
      </c>
      <c r="AS390" s="83" t="s">
        <v>1058</v>
      </c>
      <c r="AT390" s="83" t="s">
        <v>69</v>
      </c>
      <c r="AU390" s="83" t="s">
        <v>93</v>
      </c>
      <c r="AV390" s="83" t="s">
        <v>71</v>
      </c>
      <c r="AW390" s="83" t="s">
        <v>72</v>
      </c>
      <c r="AX390" s="83" t="s">
        <v>72</v>
      </c>
      <c r="AY390" s="83" t="s">
        <v>63</v>
      </c>
      <c r="AZ390" s="83" t="s">
        <v>72</v>
      </c>
      <c r="BA390" s="83" t="s">
        <v>72</v>
      </c>
      <c r="BB390" s="83" t="s">
        <v>73</v>
      </c>
      <c r="BC390" s="83" t="s">
        <v>73</v>
      </c>
      <c r="BD390" s="83"/>
      <c r="BE390" s="83" t="s">
        <v>73</v>
      </c>
      <c r="BF390" s="83"/>
      <c r="BG390" s="87" t="s">
        <v>846</v>
      </c>
      <c r="BH390" s="87" t="s">
        <v>114</v>
      </c>
      <c r="BI390" s="76" t="s">
        <v>1414</v>
      </c>
      <c r="BJ390">
        <f t="shared" si="18"/>
        <v>10</v>
      </c>
      <c r="BK390" s="87">
        <f t="shared" si="19"/>
        <v>46</v>
      </c>
      <c r="BL390" s="87"/>
      <c r="BM390" s="86" t="str">
        <f>_xlfn.XLOOKUP(Form_Responses1811121314[[#This Row],[Sekolah School (Cleansed)]],'Quality Check'!$B$11:$B$14,'Quality Check'!$C$11:$C$14,)</f>
        <v>Urban</v>
      </c>
      <c r="BN390" s="86" t="str">
        <f>_xlfn.XLOOKUP(Form_Responses1811121314[[#This Row],[Sekolah School (Cleansed)]],'Quality Check'!$B$11:$B$14,'Quality Check'!$D$11:$D$14,)</f>
        <v>Controlled Group (CG)</v>
      </c>
      <c r="BO390" s="87" t="str">
        <f>_xlfn.XLOOKUP(AS390,'Cleansing - Toothpaste Brand'!A:A,'Cleansing - Toothpaste Brand'!B:B,)</f>
        <v>Sensodyne</v>
      </c>
      <c r="BP390" s="87"/>
      <c r="BQ39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90" s="86" t="str">
        <f>_xlfn.XLOOKUP(AP390,'Cleansing - Response'!E:E,'Cleansing - Response'!F:F,)</f>
        <v>2 days and more</v>
      </c>
      <c r="BS390" s="86">
        <f>IF(Form_Responses1811121314[[#This Row],[Answer - B1]]="2 days and more",1,0)</f>
        <v>1</v>
      </c>
      <c r="BT390" s="86" t="str">
        <f>_xlfn.XLOOKUP(AQ390,'Cleansing - Response'!E:E,'Cleansing - Response'!F:F,)</f>
        <v>2 days and more</v>
      </c>
      <c r="BU390" s="86">
        <f>IF(Form_Responses1811121314[[#This Row],[Answer - B2]]="2 days and more",1,0)</f>
        <v>1</v>
      </c>
      <c r="BV390" s="86" t="str">
        <f t="shared" si="20"/>
        <v>Ya / Yes</v>
      </c>
      <c r="BW390" s="86">
        <f>IF(Form_Responses1811121314[[#This Row],[Answer - B3]]="Ya / Yes",1,0)</f>
        <v>1</v>
      </c>
      <c r="BX390" s="86" t="str">
        <f>_xlfn.XLOOKUP(AT390,'Cleansing - Response'!E:E,'Cleansing - Response'!F:F,)</f>
        <v>Rarely / Sometimes</v>
      </c>
      <c r="BY390" s="86">
        <f>IF(Form_Responses1811121314[[#This Row],[Answer - B4]]="Always",1,0)</f>
        <v>0</v>
      </c>
      <c r="BZ390" s="86" t="str">
        <f>_xlfn.XLOOKUP(AU390,'Cleansing - Response'!H:H,'Cleansing - Response'!I:I,)</f>
        <v>Not using dental floss</v>
      </c>
      <c r="CA390" s="86">
        <f>IF(Form_Responses1811121314[[#This Row],[Answer - B5]]="Sometimes / When in need",2,IF(Form_Responses1811121314[[#This Row],[Answer - B5]]="Using dental floss at least once",1,0))</f>
        <v>0</v>
      </c>
      <c r="CB390" s="86" t="str">
        <f>_xlfn.XLOOKUP(AV390,'Cleansing - Response'!K:K,'Cleansing - Response'!L:L,)</f>
        <v>Up to 1 time a day</v>
      </c>
      <c r="CC390" s="86">
        <f>IF(Form_Responses1811121314[[#This Row],[Answer - B6]]="More than 1 time a day",1,0)</f>
        <v>0</v>
      </c>
      <c r="CD390" s="86" t="str">
        <f>_xlfn.XLOOKUP(AW390,'Cleansing - Response'!$N:$N,'Cleansing - Response'!$O:$O,)</f>
        <v>Yes / Sometimes</v>
      </c>
      <c r="CE390" s="86">
        <f>IF(Form_Responses1811121314[[#This Row],[Answer - B7-1]]="Yes / Sometimes",1,0)</f>
        <v>1</v>
      </c>
      <c r="CF390" s="86" t="str">
        <f>_xlfn.XLOOKUP(AX390,'Cleansing - Response'!$N:$N,'Cleansing - Response'!$O:$O,)</f>
        <v>Yes / Sometimes</v>
      </c>
      <c r="CG390" s="86">
        <f>IF(Form_Responses1811121314[[#This Row],[Answer - B7-2]]="Yes / Sometimes",1,0)</f>
        <v>1</v>
      </c>
      <c r="CH390" s="86" t="str">
        <f>_xlfn.XLOOKUP(AY390,'Cleansing - Response'!$N:$N,'Cleansing - Response'!$O:$O,)</f>
        <v>Yes / Sometimes</v>
      </c>
      <c r="CI390" s="86">
        <f>IF(Form_Responses1811121314[[#This Row],[Answer - B7-3]]="Yes / Sometimes",1,0)</f>
        <v>1</v>
      </c>
      <c r="CJ390" s="86" t="str">
        <f>_xlfn.XLOOKUP(AZ390,'Cleansing - Response'!$N:$N,'Cleansing - Response'!$O:$O,)</f>
        <v>Yes / Sometimes</v>
      </c>
      <c r="CK390" s="86">
        <f>IF(Form_Responses1811121314[[#This Row],[Answer - B7-4]]="Yes / Sometimes",1,0)</f>
        <v>1</v>
      </c>
      <c r="CL390" s="86" t="str">
        <f>_xlfn.XLOOKUP(BA390,'Cleansing - Response'!$N:$N,'Cleansing - Response'!$O:$O,)</f>
        <v>Yes / Sometimes</v>
      </c>
      <c r="CM390" s="86">
        <f>IF(Form_Responses1811121314[[#This Row],[Answer - B7-5]]="Yes / Sometimes",1,0)</f>
        <v>1</v>
      </c>
      <c r="CN390" s="86" t="str">
        <f>_xlfn.XLOOKUP(BB390,'Cleansing - Response'!$N:$N,'Cleansing - Response'!$O:$O,)</f>
        <v>No</v>
      </c>
      <c r="CO390" s="86">
        <f>IF(Form_Responses1811121314[[#This Row],[Answer - B7-6]]="Yes / Sometimes",1,0)</f>
        <v>0</v>
      </c>
      <c r="CP390" s="87" t="str">
        <f>IF(COUNTIF(Form_Responses1811121314[[#This Row],[Answer - B7-1]:[Answer - B7-6]], "Yes / Sometimes") &gt; 4, "More than 4 times","Up to 4 times")</f>
        <v>More than 4 times</v>
      </c>
      <c r="CQ390" s="152">
        <f>IF(Form_Responses1811121314[[#This Row],[Answer - B7 (Overall)]]="More than 4 times",1,0)</f>
        <v>1</v>
      </c>
    </row>
    <row r="391" spans="1:95" ht="13.2" hidden="1" x14ac:dyDescent="0.25">
      <c r="A391" s="82">
        <v>45574.482555925926</v>
      </c>
      <c r="B391" s="83" t="s">
        <v>1059</v>
      </c>
      <c r="C391" s="84" t="s">
        <v>1060</v>
      </c>
      <c r="D391" s="83">
        <v>100</v>
      </c>
      <c r="E391" s="83">
        <v>0.17</v>
      </c>
      <c r="F391" s="83" t="s">
        <v>423</v>
      </c>
      <c r="G391" s="83" t="s">
        <v>76</v>
      </c>
      <c r="H391" s="83" t="s">
        <v>922</v>
      </c>
      <c r="I391" s="83" t="s">
        <v>73</v>
      </c>
      <c r="J391" s="83" t="s">
        <v>64</v>
      </c>
      <c r="K391" s="83" t="s">
        <v>84</v>
      </c>
      <c r="L391" s="83" t="s">
        <v>64</v>
      </c>
      <c r="M391" s="83" t="s">
        <v>84</v>
      </c>
      <c r="N391" s="83" t="s">
        <v>64</v>
      </c>
      <c r="O391" s="83" t="s">
        <v>64</v>
      </c>
      <c r="P391" s="83" t="s">
        <v>84</v>
      </c>
      <c r="Q391" s="83" t="s">
        <v>84</v>
      </c>
      <c r="R391" s="83" t="s">
        <v>64</v>
      </c>
      <c r="S391" s="83" t="s">
        <v>64</v>
      </c>
      <c r="T391" s="83" t="s">
        <v>84</v>
      </c>
      <c r="U391" s="83" t="s">
        <v>78</v>
      </c>
      <c r="V391" s="83" t="s">
        <v>64</v>
      </c>
      <c r="W391" s="83" t="s">
        <v>64</v>
      </c>
      <c r="X391" s="83" t="s">
        <v>84</v>
      </c>
      <c r="Y391" s="83" t="s">
        <v>64</v>
      </c>
      <c r="Z391" s="83" t="s">
        <v>65</v>
      </c>
      <c r="AA391" s="83" t="s">
        <v>66</v>
      </c>
      <c r="AB391" s="83" t="s">
        <v>66</v>
      </c>
      <c r="AC391" s="83" t="s">
        <v>66</v>
      </c>
      <c r="AD391" s="83" t="s">
        <v>66</v>
      </c>
      <c r="AE391" s="83" t="s">
        <v>66</v>
      </c>
      <c r="AF391" s="83" t="s">
        <v>66</v>
      </c>
      <c r="AG391" s="83" t="s">
        <v>65</v>
      </c>
      <c r="AH391" s="83" t="s">
        <v>65</v>
      </c>
      <c r="AI391" s="83" t="s">
        <v>79</v>
      </c>
      <c r="AJ391" s="83" t="s">
        <v>65</v>
      </c>
      <c r="AK391" s="83" t="s">
        <v>66</v>
      </c>
      <c r="AL391" s="83" t="s">
        <v>66</v>
      </c>
      <c r="AM391" s="83" t="s">
        <v>66</v>
      </c>
      <c r="AN391" s="83" t="s">
        <v>66</v>
      </c>
      <c r="AO391" s="83" t="s">
        <v>66</v>
      </c>
      <c r="AP391" s="83" t="s">
        <v>85</v>
      </c>
      <c r="AQ391" s="83" t="s">
        <v>85</v>
      </c>
      <c r="AR391" s="83" t="s">
        <v>86</v>
      </c>
      <c r="AS391" s="83" t="s">
        <v>81</v>
      </c>
      <c r="AT391" s="83" t="s">
        <v>87</v>
      </c>
      <c r="AU391" s="83" t="s">
        <v>67</v>
      </c>
      <c r="AV391" s="83" t="s">
        <v>71</v>
      </c>
      <c r="AW391" s="83" t="s">
        <v>72</v>
      </c>
      <c r="AX391" s="83" t="s">
        <v>72</v>
      </c>
      <c r="AY391" s="83" t="s">
        <v>72</v>
      </c>
      <c r="AZ391" s="83" t="s">
        <v>63</v>
      </c>
      <c r="BA391" s="83" t="s">
        <v>72</v>
      </c>
      <c r="BB391" s="83" t="s">
        <v>73</v>
      </c>
      <c r="BC391" s="83" t="s">
        <v>73</v>
      </c>
      <c r="BD391" s="83"/>
      <c r="BE391" s="83" t="s">
        <v>73</v>
      </c>
      <c r="BF391" s="83"/>
      <c r="BG391" s="87" t="s">
        <v>846</v>
      </c>
      <c r="BH391" s="86" t="s">
        <v>60</v>
      </c>
      <c r="BI391" s="76" t="s">
        <v>1415</v>
      </c>
      <c r="BJ391">
        <f t="shared" si="18"/>
        <v>9</v>
      </c>
      <c r="BK391" s="87">
        <f t="shared" si="19"/>
        <v>52</v>
      </c>
      <c r="BL391" s="87"/>
      <c r="BM391" s="86" t="str">
        <f>_xlfn.XLOOKUP(Form_Responses1811121314[[#This Row],[Sekolah School (Cleansed)]],'Quality Check'!$B$11:$B$14,'Quality Check'!$C$11:$C$14,)</f>
        <v>Urban</v>
      </c>
      <c r="BN391" s="86" t="str">
        <f>_xlfn.XLOOKUP(Form_Responses1811121314[[#This Row],[Sekolah School (Cleansed)]],'Quality Check'!$B$11:$B$14,'Quality Check'!$D$11:$D$14,)</f>
        <v>Controlled Group (CG)</v>
      </c>
      <c r="BO391" s="87" t="str">
        <f>_xlfn.XLOOKUP(AS391,'Cleansing - Toothpaste Brand'!A:A,'Cleansing - Toothpaste Brand'!B:B,)</f>
        <v>Colgate</v>
      </c>
      <c r="BP391" s="87"/>
      <c r="BQ39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91" s="86" t="str">
        <f>_xlfn.XLOOKUP(AP391,'Cleansing - Response'!E:E,'Cleansing - Response'!F:F,)</f>
        <v>2 days and more</v>
      </c>
      <c r="BS391" s="86">
        <f>IF(Form_Responses1811121314[[#This Row],[Answer - B1]]="2 days and more",1,0)</f>
        <v>1</v>
      </c>
      <c r="BT391" s="86" t="str">
        <f>_xlfn.XLOOKUP(AQ391,'Cleansing - Response'!E:E,'Cleansing - Response'!F:F,)</f>
        <v>2 days and more</v>
      </c>
      <c r="BU391" s="86">
        <f>IF(Form_Responses1811121314[[#This Row],[Answer - B2]]="2 days and more",1,0)</f>
        <v>1</v>
      </c>
      <c r="BV391" s="86" t="str">
        <f t="shared" si="20"/>
        <v>Ya / Yes</v>
      </c>
      <c r="BW391" s="86">
        <f>IF(Form_Responses1811121314[[#This Row],[Answer - B3]]="Ya / Yes",1,0)</f>
        <v>1</v>
      </c>
      <c r="BX391" s="86" t="str">
        <f>_xlfn.XLOOKUP(AT391,'Cleansing - Response'!E:E,'Cleansing - Response'!F:F,)</f>
        <v>Always</v>
      </c>
      <c r="BY391" s="86">
        <f>IF(Form_Responses1811121314[[#This Row],[Answer - B4]]="Always",1,0)</f>
        <v>1</v>
      </c>
      <c r="BZ391" s="86" t="str">
        <f>_xlfn.XLOOKUP(AU391,'Cleansing - Response'!H:H,'Cleansing - Response'!I:I,)</f>
        <v>Using dental floss at least once</v>
      </c>
      <c r="CA391" s="86">
        <f>IF(Form_Responses1811121314[[#This Row],[Answer - B5]]="Sometimes / When in need",2,IF(Form_Responses1811121314[[#This Row],[Answer - B5]]="Using dental floss at least once",1,0))</f>
        <v>1</v>
      </c>
      <c r="CB391" s="86" t="str">
        <f>_xlfn.XLOOKUP(AV391,'Cleansing - Response'!K:K,'Cleansing - Response'!L:L,)</f>
        <v>Up to 1 time a day</v>
      </c>
      <c r="CC391" s="86">
        <f>IF(Form_Responses1811121314[[#This Row],[Answer - B6]]="More than 1 time a day",1,0)</f>
        <v>0</v>
      </c>
      <c r="CD391" s="86" t="str">
        <f>_xlfn.XLOOKUP(AW391,'Cleansing - Response'!$N:$N,'Cleansing - Response'!$O:$O,)</f>
        <v>Yes / Sometimes</v>
      </c>
      <c r="CE391" s="86">
        <f>IF(Form_Responses1811121314[[#This Row],[Answer - B7-1]]="Yes / Sometimes",1,0)</f>
        <v>1</v>
      </c>
      <c r="CF391" s="86" t="str">
        <f>_xlfn.XLOOKUP(AX391,'Cleansing - Response'!$N:$N,'Cleansing - Response'!$O:$O,)</f>
        <v>Yes / Sometimes</v>
      </c>
      <c r="CG391" s="86">
        <f>IF(Form_Responses1811121314[[#This Row],[Answer - B7-2]]="Yes / Sometimes",1,0)</f>
        <v>1</v>
      </c>
      <c r="CH391" s="86" t="str">
        <f>_xlfn.XLOOKUP(AY391,'Cleansing - Response'!$N:$N,'Cleansing - Response'!$O:$O,)</f>
        <v>Yes / Sometimes</v>
      </c>
      <c r="CI391" s="86">
        <f>IF(Form_Responses1811121314[[#This Row],[Answer - B7-3]]="Yes / Sometimes",1,0)</f>
        <v>1</v>
      </c>
      <c r="CJ391" s="86" t="str">
        <f>_xlfn.XLOOKUP(AZ391,'Cleansing - Response'!$N:$N,'Cleansing - Response'!$O:$O,)</f>
        <v>Yes / Sometimes</v>
      </c>
      <c r="CK391" s="86">
        <f>IF(Form_Responses1811121314[[#This Row],[Answer - B7-4]]="Yes / Sometimes",1,0)</f>
        <v>1</v>
      </c>
      <c r="CL391" s="86" t="str">
        <f>_xlfn.XLOOKUP(BA391,'Cleansing - Response'!$N:$N,'Cleansing - Response'!$O:$O,)</f>
        <v>Yes / Sometimes</v>
      </c>
      <c r="CM391" s="86">
        <f>IF(Form_Responses1811121314[[#This Row],[Answer - B7-5]]="Yes / Sometimes",1,0)</f>
        <v>1</v>
      </c>
      <c r="CN391" s="86" t="str">
        <f>_xlfn.XLOOKUP(BB391,'Cleansing - Response'!$N:$N,'Cleansing - Response'!$O:$O,)</f>
        <v>No</v>
      </c>
      <c r="CO391" s="86">
        <f>IF(Form_Responses1811121314[[#This Row],[Answer - B7-6]]="Yes / Sometimes",1,0)</f>
        <v>0</v>
      </c>
      <c r="CP391" s="87" t="str">
        <f>IF(COUNTIF(Form_Responses1811121314[[#This Row],[Answer - B7-1]:[Answer - B7-6]], "Yes / Sometimes") &gt; 4, "More than 4 times","Up to 4 times")</f>
        <v>More than 4 times</v>
      </c>
      <c r="CQ391" s="152">
        <f>IF(Form_Responses1811121314[[#This Row],[Answer - B7 (Overall)]]="More than 4 times",1,0)</f>
        <v>1</v>
      </c>
    </row>
    <row r="392" spans="1:95" ht="13.2" hidden="1" x14ac:dyDescent="0.25">
      <c r="A392" s="82">
        <v>45574.48351174769</v>
      </c>
      <c r="B392" s="83" t="s">
        <v>1061</v>
      </c>
      <c r="C392" s="84" t="s">
        <v>1062</v>
      </c>
      <c r="D392" s="83">
        <v>100</v>
      </c>
      <c r="E392" s="83">
        <v>0.63</v>
      </c>
      <c r="F392" s="83" t="s">
        <v>423</v>
      </c>
      <c r="G392" s="83" t="s">
        <v>76</v>
      </c>
      <c r="H392" s="83" t="s">
        <v>846</v>
      </c>
      <c r="I392" s="83" t="s">
        <v>63</v>
      </c>
      <c r="J392" s="83" t="s">
        <v>64</v>
      </c>
      <c r="K392" s="83" t="s">
        <v>84</v>
      </c>
      <c r="L392" s="83" t="s">
        <v>64</v>
      </c>
      <c r="M392" s="83" t="s">
        <v>78</v>
      </c>
      <c r="N392" s="83" t="s">
        <v>64</v>
      </c>
      <c r="O392" s="83" t="s">
        <v>84</v>
      </c>
      <c r="P392" s="83" t="s">
        <v>84</v>
      </c>
      <c r="Q392" s="83" t="s">
        <v>64</v>
      </c>
      <c r="R392" s="83" t="s">
        <v>84</v>
      </c>
      <c r="S392" s="83" t="s">
        <v>84</v>
      </c>
      <c r="T392" s="83" t="s">
        <v>78</v>
      </c>
      <c r="U392" s="83" t="s">
        <v>64</v>
      </c>
      <c r="V392" s="83" t="s">
        <v>64</v>
      </c>
      <c r="W392" s="83" t="s">
        <v>64</v>
      </c>
      <c r="X392" s="83" t="s">
        <v>64</v>
      </c>
      <c r="Y392" s="83" t="s">
        <v>64</v>
      </c>
      <c r="Z392" s="83" t="s">
        <v>66</v>
      </c>
      <c r="AA392" s="83" t="s">
        <v>65</v>
      </c>
      <c r="AB392" s="83" t="s">
        <v>65</v>
      </c>
      <c r="AC392" s="83" t="s">
        <v>66</v>
      </c>
      <c r="AD392" s="83" t="s">
        <v>66</v>
      </c>
      <c r="AE392" s="83" t="s">
        <v>79</v>
      </c>
      <c r="AF392" s="83" t="s">
        <v>66</v>
      </c>
      <c r="AG392" s="83" t="s">
        <v>65</v>
      </c>
      <c r="AH392" s="83" t="s">
        <v>79</v>
      </c>
      <c r="AI392" s="83" t="s">
        <v>79</v>
      </c>
      <c r="AJ392" s="83" t="s">
        <v>65</v>
      </c>
      <c r="AK392" s="83" t="s">
        <v>65</v>
      </c>
      <c r="AL392" s="83" t="s">
        <v>65</v>
      </c>
      <c r="AM392" s="83" t="s">
        <v>66</v>
      </c>
      <c r="AN392" s="83" t="s">
        <v>66</v>
      </c>
      <c r="AO392" s="83" t="s">
        <v>66</v>
      </c>
      <c r="AP392" s="83" t="s">
        <v>67</v>
      </c>
      <c r="AQ392" s="83" t="s">
        <v>85</v>
      </c>
      <c r="AR392" s="83" t="s">
        <v>86</v>
      </c>
      <c r="AS392" s="83" t="s">
        <v>223</v>
      </c>
      <c r="AT392" s="83" t="s">
        <v>69</v>
      </c>
      <c r="AU392" s="83" t="s">
        <v>80</v>
      </c>
      <c r="AV392" s="83" t="s">
        <v>469</v>
      </c>
      <c r="AW392" s="83" t="s">
        <v>73</v>
      </c>
      <c r="AX392" s="83" t="s">
        <v>72</v>
      </c>
      <c r="AY392" s="83" t="s">
        <v>63</v>
      </c>
      <c r="AZ392" s="83" t="s">
        <v>63</v>
      </c>
      <c r="BA392" s="83" t="s">
        <v>72</v>
      </c>
      <c r="BB392" s="83" t="s">
        <v>72</v>
      </c>
      <c r="BC392" s="83" t="s">
        <v>73</v>
      </c>
      <c r="BD392" s="83"/>
      <c r="BE392" s="83" t="s">
        <v>73</v>
      </c>
      <c r="BF392" s="83"/>
      <c r="BG392" s="87" t="s">
        <v>846</v>
      </c>
      <c r="BH392" s="86" t="s">
        <v>60</v>
      </c>
      <c r="BI392" s="76" t="s">
        <v>1414</v>
      </c>
      <c r="BJ392">
        <f t="shared" si="18"/>
        <v>10</v>
      </c>
      <c r="BK392" s="87">
        <f t="shared" si="19"/>
        <v>52</v>
      </c>
      <c r="BL392" s="87"/>
      <c r="BM392" s="86" t="str">
        <f>_xlfn.XLOOKUP(Form_Responses1811121314[[#This Row],[Sekolah School (Cleansed)]],'Quality Check'!$B$11:$B$14,'Quality Check'!$C$11:$C$14,)</f>
        <v>Urban</v>
      </c>
      <c r="BN392" s="86" t="str">
        <f>_xlfn.XLOOKUP(Form_Responses1811121314[[#This Row],[Sekolah School (Cleansed)]],'Quality Check'!$B$11:$B$14,'Quality Check'!$D$11:$D$14,)</f>
        <v>Controlled Group (CG)</v>
      </c>
      <c r="BO392" s="87" t="str">
        <f>_xlfn.XLOOKUP(AS392,'Cleansing - Toothpaste Brand'!A:A,'Cleansing - Toothpaste Brand'!B:B,)</f>
        <v>Colgate</v>
      </c>
      <c r="BP392" s="87"/>
      <c r="BQ39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92" s="86" t="str">
        <f>_xlfn.XLOOKUP(AP392,'Cleansing - Response'!E:E,'Cleansing - Response'!F:F,)</f>
        <v>2 days and more</v>
      </c>
      <c r="BS392" s="86">
        <f>IF(Form_Responses1811121314[[#This Row],[Answer - B1]]="2 days and more",1,0)</f>
        <v>1</v>
      </c>
      <c r="BT392" s="86" t="str">
        <f>_xlfn.XLOOKUP(AQ392,'Cleansing - Response'!E:E,'Cleansing - Response'!F:F,)</f>
        <v>2 days and more</v>
      </c>
      <c r="BU392" s="86">
        <f>IF(Form_Responses1811121314[[#This Row],[Answer - B2]]="2 days and more",1,0)</f>
        <v>1</v>
      </c>
      <c r="BV392" s="86" t="str">
        <f t="shared" si="20"/>
        <v>Ya / Yes</v>
      </c>
      <c r="BW392" s="86">
        <f>IF(Form_Responses1811121314[[#This Row],[Answer - B3]]="Ya / Yes",1,0)</f>
        <v>1</v>
      </c>
      <c r="BX392" s="86" t="str">
        <f>_xlfn.XLOOKUP(AT392,'Cleansing - Response'!E:E,'Cleansing - Response'!F:F,)</f>
        <v>Rarely / Sometimes</v>
      </c>
      <c r="BY392" s="86">
        <f>IF(Form_Responses1811121314[[#This Row],[Answer - B4]]="Always",1,0)</f>
        <v>0</v>
      </c>
      <c r="BZ392" s="86" t="str">
        <f>_xlfn.XLOOKUP(AU392,'Cleansing - Response'!H:H,'Cleansing - Response'!I:I,)</f>
        <v>Using dental floss at least once</v>
      </c>
      <c r="CA392" s="86">
        <f>IF(Form_Responses1811121314[[#This Row],[Answer - B5]]="Sometimes / When in need",2,IF(Form_Responses1811121314[[#This Row],[Answer - B5]]="Using dental floss at least once",1,0))</f>
        <v>1</v>
      </c>
      <c r="CB392" s="86" t="str">
        <f>_xlfn.XLOOKUP(AV392,'Cleansing - Response'!K:K,'Cleansing - Response'!L:L,)</f>
        <v>More than 1 time a day</v>
      </c>
      <c r="CC392" s="86">
        <f>IF(Form_Responses1811121314[[#This Row],[Answer - B6]]="More than 1 time a day",1,0)</f>
        <v>1</v>
      </c>
      <c r="CD392" s="86" t="str">
        <f>_xlfn.XLOOKUP(AW392,'Cleansing - Response'!$N:$N,'Cleansing - Response'!$O:$O,)</f>
        <v>No</v>
      </c>
      <c r="CE392" s="86">
        <f>IF(Form_Responses1811121314[[#This Row],[Answer - B7-1]]="Yes / Sometimes",1,0)</f>
        <v>0</v>
      </c>
      <c r="CF392" s="86" t="str">
        <f>_xlfn.XLOOKUP(AX392,'Cleansing - Response'!$N:$N,'Cleansing - Response'!$O:$O,)</f>
        <v>Yes / Sometimes</v>
      </c>
      <c r="CG392" s="86">
        <f>IF(Form_Responses1811121314[[#This Row],[Answer - B7-2]]="Yes / Sometimes",1,0)</f>
        <v>1</v>
      </c>
      <c r="CH392" s="86" t="str">
        <f>_xlfn.XLOOKUP(AY392,'Cleansing - Response'!$N:$N,'Cleansing - Response'!$O:$O,)</f>
        <v>Yes / Sometimes</v>
      </c>
      <c r="CI392" s="86">
        <f>IF(Form_Responses1811121314[[#This Row],[Answer - B7-3]]="Yes / Sometimes",1,0)</f>
        <v>1</v>
      </c>
      <c r="CJ392" s="86" t="str">
        <f>_xlfn.XLOOKUP(AZ392,'Cleansing - Response'!$N:$N,'Cleansing - Response'!$O:$O,)</f>
        <v>Yes / Sometimes</v>
      </c>
      <c r="CK392" s="86">
        <f>IF(Form_Responses1811121314[[#This Row],[Answer - B7-4]]="Yes / Sometimes",1,0)</f>
        <v>1</v>
      </c>
      <c r="CL392" s="86" t="str">
        <f>_xlfn.XLOOKUP(BA392,'Cleansing - Response'!$N:$N,'Cleansing - Response'!$O:$O,)</f>
        <v>Yes / Sometimes</v>
      </c>
      <c r="CM392" s="86">
        <f>IF(Form_Responses1811121314[[#This Row],[Answer - B7-5]]="Yes / Sometimes",1,0)</f>
        <v>1</v>
      </c>
      <c r="CN392" s="86" t="str">
        <f>_xlfn.XLOOKUP(BB392,'Cleansing - Response'!$N:$N,'Cleansing - Response'!$O:$O,)</f>
        <v>Yes / Sometimes</v>
      </c>
      <c r="CO392" s="86">
        <f>IF(Form_Responses1811121314[[#This Row],[Answer - B7-6]]="Yes / Sometimes",1,0)</f>
        <v>1</v>
      </c>
      <c r="CP392" s="87" t="str">
        <f>IF(COUNTIF(Form_Responses1811121314[[#This Row],[Answer - B7-1]:[Answer - B7-6]], "Yes / Sometimes") &gt; 4, "More than 4 times","Up to 4 times")</f>
        <v>More than 4 times</v>
      </c>
      <c r="CQ392" s="152">
        <f>IF(Form_Responses1811121314[[#This Row],[Answer - B7 (Overall)]]="More than 4 times",1,0)</f>
        <v>1</v>
      </c>
    </row>
    <row r="393" spans="1:95" ht="13.2" hidden="1" x14ac:dyDescent="0.25">
      <c r="A393" s="82">
        <v>45574.483644328706</v>
      </c>
      <c r="B393" s="83" t="s">
        <v>1063</v>
      </c>
      <c r="C393" s="84" t="s">
        <v>1064</v>
      </c>
      <c r="D393" s="83">
        <v>100</v>
      </c>
      <c r="E393" s="83">
        <v>0.92</v>
      </c>
      <c r="F393" s="83" t="s">
        <v>423</v>
      </c>
      <c r="G393" s="83" t="s">
        <v>76</v>
      </c>
      <c r="H393" s="83" t="s">
        <v>1065</v>
      </c>
      <c r="I393" s="83" t="s">
        <v>73</v>
      </c>
      <c r="J393" s="83" t="s">
        <v>78</v>
      </c>
      <c r="K393" s="83" t="s">
        <v>78</v>
      </c>
      <c r="L393" s="83" t="s">
        <v>64</v>
      </c>
      <c r="M393" s="83" t="s">
        <v>84</v>
      </c>
      <c r="N393" s="83" t="s">
        <v>78</v>
      </c>
      <c r="O393" s="83" t="s">
        <v>84</v>
      </c>
      <c r="P393" s="83" t="s">
        <v>84</v>
      </c>
      <c r="Q393" s="83" t="s">
        <v>84</v>
      </c>
      <c r="R393" s="83" t="s">
        <v>64</v>
      </c>
      <c r="S393" s="83" t="s">
        <v>84</v>
      </c>
      <c r="T393" s="83" t="s">
        <v>84</v>
      </c>
      <c r="U393" s="83" t="s">
        <v>84</v>
      </c>
      <c r="V393" s="83" t="s">
        <v>84</v>
      </c>
      <c r="W393" s="83" t="s">
        <v>84</v>
      </c>
      <c r="X393" s="83" t="s">
        <v>84</v>
      </c>
      <c r="Y393" s="83" t="s">
        <v>84</v>
      </c>
      <c r="Z393" s="83" t="s">
        <v>66</v>
      </c>
      <c r="AA393" s="83" t="s">
        <v>66</v>
      </c>
      <c r="AB393" s="83" t="s">
        <v>66</v>
      </c>
      <c r="AC393" s="83" t="s">
        <v>79</v>
      </c>
      <c r="AD393" s="83" t="s">
        <v>66</v>
      </c>
      <c r="AE393" s="83" t="s">
        <v>66</v>
      </c>
      <c r="AF393" s="83" t="s">
        <v>66</v>
      </c>
      <c r="AG393" s="83" t="s">
        <v>66</v>
      </c>
      <c r="AH393" s="83" t="s">
        <v>66</v>
      </c>
      <c r="AI393" s="83" t="s">
        <v>79</v>
      </c>
      <c r="AJ393" s="83" t="s">
        <v>66</v>
      </c>
      <c r="AK393" s="83" t="s">
        <v>66</v>
      </c>
      <c r="AL393" s="83" t="s">
        <v>66</v>
      </c>
      <c r="AM393" s="83" t="s">
        <v>66</v>
      </c>
      <c r="AN393" s="83" t="s">
        <v>66</v>
      </c>
      <c r="AO393" s="83" t="s">
        <v>66</v>
      </c>
      <c r="AP393" s="83" t="s">
        <v>67</v>
      </c>
      <c r="AQ393" s="83" t="s">
        <v>67</v>
      </c>
      <c r="AR393" s="83" t="s">
        <v>86</v>
      </c>
      <c r="AS393" s="83" t="s">
        <v>68</v>
      </c>
      <c r="AT393" s="83" t="s">
        <v>69</v>
      </c>
      <c r="AU393" s="83" t="s">
        <v>70</v>
      </c>
      <c r="AV393" s="83" t="s">
        <v>71</v>
      </c>
      <c r="AW393" s="83" t="s">
        <v>73</v>
      </c>
      <c r="AX393" s="83" t="s">
        <v>73</v>
      </c>
      <c r="AY393" s="83" t="s">
        <v>63</v>
      </c>
      <c r="AZ393" s="83" t="s">
        <v>72</v>
      </c>
      <c r="BA393" s="83" t="s">
        <v>63</v>
      </c>
      <c r="BB393" s="83" t="s">
        <v>72</v>
      </c>
      <c r="BC393" s="83" t="s">
        <v>73</v>
      </c>
      <c r="BD393" s="83"/>
      <c r="BE393" s="83" t="s">
        <v>73</v>
      </c>
      <c r="BF393" s="83"/>
      <c r="BG393" s="87" t="s">
        <v>846</v>
      </c>
      <c r="BH393" s="86" t="s">
        <v>60</v>
      </c>
      <c r="BI393" s="76" t="s">
        <v>1415</v>
      </c>
      <c r="BJ393">
        <f t="shared" si="18"/>
        <v>2</v>
      </c>
      <c r="BK393" s="87">
        <f t="shared" si="19"/>
        <v>47</v>
      </c>
      <c r="BL393" s="87"/>
      <c r="BM393" s="86" t="str">
        <f>_xlfn.XLOOKUP(Form_Responses1811121314[[#This Row],[Sekolah School (Cleansed)]],'Quality Check'!$B$11:$B$14,'Quality Check'!$C$11:$C$14,)</f>
        <v>Urban</v>
      </c>
      <c r="BN393" s="86" t="str">
        <f>_xlfn.XLOOKUP(Form_Responses1811121314[[#This Row],[Sekolah School (Cleansed)]],'Quality Check'!$B$11:$B$14,'Quality Check'!$D$11:$D$14,)</f>
        <v>Controlled Group (CG)</v>
      </c>
      <c r="BO393" s="87" t="str">
        <f>_xlfn.XLOOKUP(AS393,'Cleansing - Toothpaste Brand'!A:A,'Cleansing - Toothpaste Brand'!B:B,)</f>
        <v>Colgate</v>
      </c>
      <c r="BP393" s="87"/>
      <c r="BQ39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93" s="86" t="str">
        <f>_xlfn.XLOOKUP(AP393,'Cleansing - Response'!E:E,'Cleansing - Response'!F:F,)</f>
        <v>2 days and more</v>
      </c>
      <c r="BS393" s="86">
        <f>IF(Form_Responses1811121314[[#This Row],[Answer - B1]]="2 days and more",1,0)</f>
        <v>1</v>
      </c>
      <c r="BT393" s="86" t="str">
        <f>_xlfn.XLOOKUP(AQ393,'Cleansing - Response'!E:E,'Cleansing - Response'!F:F,)</f>
        <v>2 days and more</v>
      </c>
      <c r="BU393" s="86">
        <f>IF(Form_Responses1811121314[[#This Row],[Answer - B2]]="2 days and more",1,0)</f>
        <v>1</v>
      </c>
      <c r="BV393" s="86" t="str">
        <f t="shared" si="20"/>
        <v>Ya / Yes</v>
      </c>
      <c r="BW393" s="86">
        <f>IF(Form_Responses1811121314[[#This Row],[Answer - B3]]="Ya / Yes",1,0)</f>
        <v>1</v>
      </c>
      <c r="BX393" s="86" t="str">
        <f>_xlfn.XLOOKUP(AT393,'Cleansing - Response'!E:E,'Cleansing - Response'!F:F,)</f>
        <v>Rarely / Sometimes</v>
      </c>
      <c r="BY393" s="86">
        <f>IF(Form_Responses1811121314[[#This Row],[Answer - B4]]="Always",1,0)</f>
        <v>0</v>
      </c>
      <c r="BZ393" s="86" t="str">
        <f>_xlfn.XLOOKUP(AU393,'Cleansing - Response'!H:H,'Cleansing - Response'!I:I,)</f>
        <v>Sometimes / When in need</v>
      </c>
      <c r="CA393" s="86">
        <f>IF(Form_Responses1811121314[[#This Row],[Answer - B5]]="Sometimes / When in need",2,IF(Form_Responses1811121314[[#This Row],[Answer - B5]]="Using dental floss at least once",1,0))</f>
        <v>2</v>
      </c>
      <c r="CB393" s="86" t="str">
        <f>_xlfn.XLOOKUP(AV393,'Cleansing - Response'!K:K,'Cleansing - Response'!L:L,)</f>
        <v>Up to 1 time a day</v>
      </c>
      <c r="CC393" s="86">
        <f>IF(Form_Responses1811121314[[#This Row],[Answer - B6]]="More than 1 time a day",1,0)</f>
        <v>0</v>
      </c>
      <c r="CD393" s="86" t="str">
        <f>_xlfn.XLOOKUP(AW393,'Cleansing - Response'!$N:$N,'Cleansing - Response'!$O:$O,)</f>
        <v>No</v>
      </c>
      <c r="CE393" s="86">
        <f>IF(Form_Responses1811121314[[#This Row],[Answer - B7-1]]="Yes / Sometimes",1,0)</f>
        <v>0</v>
      </c>
      <c r="CF393" s="86" t="str">
        <f>_xlfn.XLOOKUP(AX393,'Cleansing - Response'!$N:$N,'Cleansing - Response'!$O:$O,)</f>
        <v>No</v>
      </c>
      <c r="CG393" s="86">
        <f>IF(Form_Responses1811121314[[#This Row],[Answer - B7-2]]="Yes / Sometimes",1,0)</f>
        <v>0</v>
      </c>
      <c r="CH393" s="86" t="str">
        <f>_xlfn.XLOOKUP(AY393,'Cleansing - Response'!$N:$N,'Cleansing - Response'!$O:$O,)</f>
        <v>Yes / Sometimes</v>
      </c>
      <c r="CI393" s="86">
        <f>IF(Form_Responses1811121314[[#This Row],[Answer - B7-3]]="Yes / Sometimes",1,0)</f>
        <v>1</v>
      </c>
      <c r="CJ393" s="86" t="str">
        <f>_xlfn.XLOOKUP(AZ393,'Cleansing - Response'!$N:$N,'Cleansing - Response'!$O:$O,)</f>
        <v>Yes / Sometimes</v>
      </c>
      <c r="CK393" s="86">
        <f>IF(Form_Responses1811121314[[#This Row],[Answer - B7-4]]="Yes / Sometimes",1,0)</f>
        <v>1</v>
      </c>
      <c r="CL393" s="86" t="str">
        <f>_xlfn.XLOOKUP(BA393,'Cleansing - Response'!$N:$N,'Cleansing - Response'!$O:$O,)</f>
        <v>Yes / Sometimes</v>
      </c>
      <c r="CM393" s="86">
        <f>IF(Form_Responses1811121314[[#This Row],[Answer - B7-5]]="Yes / Sometimes",1,0)</f>
        <v>1</v>
      </c>
      <c r="CN393" s="86" t="str">
        <f>_xlfn.XLOOKUP(BB393,'Cleansing - Response'!$N:$N,'Cleansing - Response'!$O:$O,)</f>
        <v>Yes / Sometimes</v>
      </c>
      <c r="CO393" s="86">
        <f>IF(Form_Responses1811121314[[#This Row],[Answer - B7-6]]="Yes / Sometimes",1,0)</f>
        <v>1</v>
      </c>
      <c r="CP393" s="87" t="str">
        <f>IF(COUNTIF(Form_Responses1811121314[[#This Row],[Answer - B7-1]:[Answer - B7-6]], "Yes / Sometimes") &gt; 4, "More than 4 times","Up to 4 times")</f>
        <v>Up to 4 times</v>
      </c>
      <c r="CQ393" s="152">
        <f>IF(Form_Responses1811121314[[#This Row],[Answer - B7 (Overall)]]="More than 4 times",1,0)</f>
        <v>0</v>
      </c>
    </row>
    <row r="394" spans="1:95" ht="13.2" hidden="1" x14ac:dyDescent="0.25">
      <c r="A394" s="82">
        <v>45574.484666192133</v>
      </c>
      <c r="B394" s="83" t="s">
        <v>1066</v>
      </c>
      <c r="C394" s="84" t="s">
        <v>1067</v>
      </c>
      <c r="D394" s="83">
        <v>14.29</v>
      </c>
      <c r="E394" s="83">
        <v>0.25</v>
      </c>
      <c r="F394" s="83" t="s">
        <v>114</v>
      </c>
      <c r="G394" s="83" t="s">
        <v>76</v>
      </c>
      <c r="H394" s="83" t="s">
        <v>849</v>
      </c>
      <c r="I394" s="83" t="s">
        <v>63</v>
      </c>
      <c r="J394" s="83" t="s">
        <v>78</v>
      </c>
      <c r="K394" s="83" t="s">
        <v>84</v>
      </c>
      <c r="L394" s="83" t="s">
        <v>64</v>
      </c>
      <c r="M394" s="83" t="s">
        <v>84</v>
      </c>
      <c r="N394" s="83" t="s">
        <v>84</v>
      </c>
      <c r="O394" s="83" t="s">
        <v>78</v>
      </c>
      <c r="P394" s="83" t="s">
        <v>64</v>
      </c>
      <c r="Q394" s="83" t="s">
        <v>64</v>
      </c>
      <c r="R394" s="83" t="s">
        <v>64</v>
      </c>
      <c r="S394" s="83" t="s">
        <v>64</v>
      </c>
      <c r="T394" s="83" t="s">
        <v>64</v>
      </c>
      <c r="U394" s="83" t="s">
        <v>64</v>
      </c>
      <c r="V394" s="83" t="s">
        <v>64</v>
      </c>
      <c r="W394" s="83" t="s">
        <v>64</v>
      </c>
      <c r="X394" s="83" t="s">
        <v>64</v>
      </c>
      <c r="Y394" s="83" t="s">
        <v>64</v>
      </c>
      <c r="Z394" s="83" t="s">
        <v>66</v>
      </c>
      <c r="AA394" s="83" t="s">
        <v>66</v>
      </c>
      <c r="AB394" s="83" t="s">
        <v>66</v>
      </c>
      <c r="AC394" s="83" t="s">
        <v>66</v>
      </c>
      <c r="AD394" s="83" t="s">
        <v>66</v>
      </c>
      <c r="AE394" s="83" t="s">
        <v>66</v>
      </c>
      <c r="AF394" s="83" t="s">
        <v>65</v>
      </c>
      <c r="AG394" s="83" t="s">
        <v>66</v>
      </c>
      <c r="AH394" s="83" t="s">
        <v>66</v>
      </c>
      <c r="AI394" s="83" t="s">
        <v>79</v>
      </c>
      <c r="AJ394" s="83" t="s">
        <v>66</v>
      </c>
      <c r="AK394" s="83" t="s">
        <v>66</v>
      </c>
      <c r="AL394" s="83" t="s">
        <v>66</v>
      </c>
      <c r="AM394" s="83" t="s">
        <v>66</v>
      </c>
      <c r="AN394" s="83" t="s">
        <v>66</v>
      </c>
      <c r="AO394" s="83" t="s">
        <v>66</v>
      </c>
      <c r="AP394" s="83" t="s">
        <v>67</v>
      </c>
      <c r="AQ394" s="83" t="s">
        <v>67</v>
      </c>
      <c r="AR394" s="83" t="s">
        <v>73</v>
      </c>
      <c r="AS394" s="83" t="s">
        <v>81</v>
      </c>
      <c r="AT394" s="83" t="s">
        <v>87</v>
      </c>
      <c r="AU394" s="83" t="s">
        <v>70</v>
      </c>
      <c r="AV394" s="83" t="s">
        <v>71</v>
      </c>
      <c r="AW394" s="83" t="s">
        <v>63</v>
      </c>
      <c r="AX394" s="83" t="s">
        <v>63</v>
      </c>
      <c r="AY394" s="83" t="s">
        <v>63</v>
      </c>
      <c r="AZ394" s="83" t="s">
        <v>72</v>
      </c>
      <c r="BA394" s="83" t="s">
        <v>63</v>
      </c>
      <c r="BB394" s="83" t="s">
        <v>72</v>
      </c>
      <c r="BC394" s="83" t="s">
        <v>73</v>
      </c>
      <c r="BD394" s="83"/>
      <c r="BE394" s="83" t="s">
        <v>73</v>
      </c>
      <c r="BF394" s="83"/>
      <c r="BG394" s="87" t="s">
        <v>846</v>
      </c>
      <c r="BH394" s="87" t="s">
        <v>114</v>
      </c>
      <c r="BI394" s="76" t="s">
        <v>1414</v>
      </c>
      <c r="BJ394">
        <f t="shared" si="18"/>
        <v>11</v>
      </c>
      <c r="BK394" s="87">
        <f t="shared" si="19"/>
        <v>49</v>
      </c>
      <c r="BL394" s="87"/>
      <c r="BM394" s="86" t="str">
        <f>_xlfn.XLOOKUP(Form_Responses1811121314[[#This Row],[Sekolah School (Cleansed)]],'Quality Check'!$B$11:$B$14,'Quality Check'!$C$11:$C$14,)</f>
        <v>Urban</v>
      </c>
      <c r="BN394" s="86" t="str">
        <f>_xlfn.XLOOKUP(Form_Responses1811121314[[#This Row],[Sekolah School (Cleansed)]],'Quality Check'!$B$11:$B$14,'Quality Check'!$D$11:$D$14,)</f>
        <v>Controlled Group (CG)</v>
      </c>
      <c r="BO394" s="87" t="str">
        <f>_xlfn.XLOOKUP(AS394,'Cleansing - Toothpaste Brand'!A:A,'Cleansing - Toothpaste Brand'!B:B,)</f>
        <v>Colgate</v>
      </c>
      <c r="BP394" s="87"/>
      <c r="BQ39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94" s="86" t="str">
        <f>_xlfn.XLOOKUP(AP394,'Cleansing - Response'!E:E,'Cleansing - Response'!F:F,)</f>
        <v>2 days and more</v>
      </c>
      <c r="BS394" s="86">
        <f>IF(Form_Responses1811121314[[#This Row],[Answer - B1]]="2 days and more",1,0)</f>
        <v>1</v>
      </c>
      <c r="BT394" s="86" t="str">
        <f>_xlfn.XLOOKUP(AQ394,'Cleansing - Response'!E:E,'Cleansing - Response'!F:F,)</f>
        <v>2 days and more</v>
      </c>
      <c r="BU394" s="86">
        <f>IF(Form_Responses1811121314[[#This Row],[Answer - B2]]="2 days and more",1,0)</f>
        <v>1</v>
      </c>
      <c r="BV394" s="86" t="str">
        <f t="shared" si="20"/>
        <v>Tidak / No</v>
      </c>
      <c r="BW394" s="86">
        <f>IF(Form_Responses1811121314[[#This Row],[Answer - B3]]="Ya / Yes",1,0)</f>
        <v>0</v>
      </c>
      <c r="BX394" s="86" t="str">
        <f>_xlfn.XLOOKUP(AT394,'Cleansing - Response'!E:E,'Cleansing - Response'!F:F,)</f>
        <v>Always</v>
      </c>
      <c r="BY394" s="86">
        <f>IF(Form_Responses1811121314[[#This Row],[Answer - B4]]="Always",1,0)</f>
        <v>1</v>
      </c>
      <c r="BZ394" s="86" t="str">
        <f>_xlfn.XLOOKUP(AU394,'Cleansing - Response'!H:H,'Cleansing - Response'!I:I,)</f>
        <v>Sometimes / When in need</v>
      </c>
      <c r="CA394" s="86">
        <f>IF(Form_Responses1811121314[[#This Row],[Answer - B5]]="Sometimes / When in need",2,IF(Form_Responses1811121314[[#This Row],[Answer - B5]]="Using dental floss at least once",1,0))</f>
        <v>2</v>
      </c>
      <c r="CB394" s="86" t="str">
        <f>_xlfn.XLOOKUP(AV394,'Cleansing - Response'!K:K,'Cleansing - Response'!L:L,)</f>
        <v>Up to 1 time a day</v>
      </c>
      <c r="CC394" s="86">
        <f>IF(Form_Responses1811121314[[#This Row],[Answer - B6]]="More than 1 time a day",1,0)</f>
        <v>0</v>
      </c>
      <c r="CD394" s="86" t="str">
        <f>_xlfn.XLOOKUP(AW394,'Cleansing - Response'!$N:$N,'Cleansing - Response'!$O:$O,)</f>
        <v>Yes / Sometimes</v>
      </c>
      <c r="CE394" s="86">
        <f>IF(Form_Responses1811121314[[#This Row],[Answer - B7-1]]="Yes / Sometimes",1,0)</f>
        <v>1</v>
      </c>
      <c r="CF394" s="86" t="str">
        <f>_xlfn.XLOOKUP(AX394,'Cleansing - Response'!$N:$N,'Cleansing - Response'!$O:$O,)</f>
        <v>Yes / Sometimes</v>
      </c>
      <c r="CG394" s="86">
        <f>IF(Form_Responses1811121314[[#This Row],[Answer - B7-2]]="Yes / Sometimes",1,0)</f>
        <v>1</v>
      </c>
      <c r="CH394" s="86" t="str">
        <f>_xlfn.XLOOKUP(AY394,'Cleansing - Response'!$N:$N,'Cleansing - Response'!$O:$O,)</f>
        <v>Yes / Sometimes</v>
      </c>
      <c r="CI394" s="86">
        <f>IF(Form_Responses1811121314[[#This Row],[Answer - B7-3]]="Yes / Sometimes",1,0)</f>
        <v>1</v>
      </c>
      <c r="CJ394" s="86" t="str">
        <f>_xlfn.XLOOKUP(AZ394,'Cleansing - Response'!$N:$N,'Cleansing - Response'!$O:$O,)</f>
        <v>Yes / Sometimes</v>
      </c>
      <c r="CK394" s="86">
        <f>IF(Form_Responses1811121314[[#This Row],[Answer - B7-4]]="Yes / Sometimes",1,0)</f>
        <v>1</v>
      </c>
      <c r="CL394" s="86" t="str">
        <f>_xlfn.XLOOKUP(BA394,'Cleansing - Response'!$N:$N,'Cleansing - Response'!$O:$O,)</f>
        <v>Yes / Sometimes</v>
      </c>
      <c r="CM394" s="86">
        <f>IF(Form_Responses1811121314[[#This Row],[Answer - B7-5]]="Yes / Sometimes",1,0)</f>
        <v>1</v>
      </c>
      <c r="CN394" s="86" t="str">
        <f>_xlfn.XLOOKUP(BB394,'Cleansing - Response'!$N:$N,'Cleansing - Response'!$O:$O,)</f>
        <v>Yes / Sometimes</v>
      </c>
      <c r="CO394" s="86">
        <f>IF(Form_Responses1811121314[[#This Row],[Answer - B7-6]]="Yes / Sometimes",1,0)</f>
        <v>1</v>
      </c>
      <c r="CP394" s="87" t="str">
        <f>IF(COUNTIF(Form_Responses1811121314[[#This Row],[Answer - B7-1]:[Answer - B7-6]], "Yes / Sometimes") &gt; 4, "More than 4 times","Up to 4 times")</f>
        <v>More than 4 times</v>
      </c>
      <c r="CQ394" s="152">
        <f>IF(Form_Responses1811121314[[#This Row],[Answer - B7 (Overall)]]="More than 4 times",1,0)</f>
        <v>1</v>
      </c>
    </row>
    <row r="395" spans="1:95" ht="13.2" hidden="1" x14ac:dyDescent="0.25">
      <c r="A395" s="82">
        <v>45574.487790185187</v>
      </c>
      <c r="B395" s="83" t="s">
        <v>1068</v>
      </c>
      <c r="C395" s="84" t="s">
        <v>1069</v>
      </c>
      <c r="D395" s="83">
        <v>100</v>
      </c>
      <c r="E395" s="83">
        <v>1.1299999999999999</v>
      </c>
      <c r="F395" s="83" t="s">
        <v>114</v>
      </c>
      <c r="G395" s="83" t="s">
        <v>76</v>
      </c>
      <c r="H395" s="83" t="s">
        <v>857</v>
      </c>
      <c r="I395" s="83" t="s">
        <v>63</v>
      </c>
      <c r="J395" s="83" t="s">
        <v>64</v>
      </c>
      <c r="K395" s="83" t="s">
        <v>78</v>
      </c>
      <c r="L395" s="83" t="s">
        <v>64</v>
      </c>
      <c r="M395" s="83" t="s">
        <v>84</v>
      </c>
      <c r="N395" s="83" t="s">
        <v>84</v>
      </c>
      <c r="O395" s="83" t="s">
        <v>64</v>
      </c>
      <c r="P395" s="83" t="s">
        <v>78</v>
      </c>
      <c r="Q395" s="83" t="s">
        <v>64</v>
      </c>
      <c r="R395" s="83" t="s">
        <v>64</v>
      </c>
      <c r="S395" s="83" t="s">
        <v>64</v>
      </c>
      <c r="T395" s="83" t="s">
        <v>64</v>
      </c>
      <c r="U395" s="83" t="s">
        <v>64</v>
      </c>
      <c r="V395" s="83" t="s">
        <v>84</v>
      </c>
      <c r="W395" s="83" t="s">
        <v>64</v>
      </c>
      <c r="X395" s="83" t="s">
        <v>64</v>
      </c>
      <c r="Y395" s="83" t="s">
        <v>64</v>
      </c>
      <c r="Z395" s="83" t="s">
        <v>65</v>
      </c>
      <c r="AA395" s="83" t="s">
        <v>65</v>
      </c>
      <c r="AB395" s="83" t="s">
        <v>65</v>
      </c>
      <c r="AC395" s="83" t="s">
        <v>65</v>
      </c>
      <c r="AD395" s="83" t="s">
        <v>66</v>
      </c>
      <c r="AE395" s="83" t="s">
        <v>65</v>
      </c>
      <c r="AF395" s="83" t="s">
        <v>65</v>
      </c>
      <c r="AG395" s="83" t="s">
        <v>66</v>
      </c>
      <c r="AH395" s="83" t="s">
        <v>79</v>
      </c>
      <c r="AI395" s="83" t="s">
        <v>101</v>
      </c>
      <c r="AJ395" s="83" t="s">
        <v>65</v>
      </c>
      <c r="AK395" s="83" t="s">
        <v>65</v>
      </c>
      <c r="AL395" s="83" t="s">
        <v>79</v>
      </c>
      <c r="AM395" s="83" t="s">
        <v>65</v>
      </c>
      <c r="AN395" s="83" t="s">
        <v>79</v>
      </c>
      <c r="AO395" s="83" t="s">
        <v>65</v>
      </c>
      <c r="AP395" s="83" t="s">
        <v>67</v>
      </c>
      <c r="AQ395" s="83" t="s">
        <v>67</v>
      </c>
      <c r="AR395" s="83" t="s">
        <v>86</v>
      </c>
      <c r="AS395" s="83" t="s">
        <v>68</v>
      </c>
      <c r="AT395" s="83" t="s">
        <v>87</v>
      </c>
      <c r="AU395" s="83" t="s">
        <v>70</v>
      </c>
      <c r="AV395" s="83" t="s">
        <v>80</v>
      </c>
      <c r="AW395" s="83" t="s">
        <v>73</v>
      </c>
      <c r="AX395" s="83" t="s">
        <v>73</v>
      </c>
      <c r="AY395" s="83" t="s">
        <v>63</v>
      </c>
      <c r="AZ395" s="83" t="s">
        <v>63</v>
      </c>
      <c r="BA395" s="83" t="s">
        <v>72</v>
      </c>
      <c r="BB395" s="83" t="s">
        <v>73</v>
      </c>
      <c r="BC395" s="83" t="s">
        <v>73</v>
      </c>
      <c r="BD395" s="83"/>
      <c r="BE395" s="83" t="s">
        <v>63</v>
      </c>
      <c r="BF395" s="83" t="s">
        <v>1070</v>
      </c>
      <c r="BG395" s="87" t="s">
        <v>846</v>
      </c>
      <c r="BH395" s="87" t="s">
        <v>114</v>
      </c>
      <c r="BI395" s="76" t="s">
        <v>1414</v>
      </c>
      <c r="BJ395">
        <f t="shared" si="18"/>
        <v>11</v>
      </c>
      <c r="BK395" s="87">
        <f t="shared" si="19"/>
        <v>56</v>
      </c>
      <c r="BL395" s="87"/>
      <c r="BM395" s="86" t="str">
        <f>_xlfn.XLOOKUP(Form_Responses1811121314[[#This Row],[Sekolah School (Cleansed)]],'Quality Check'!$B$11:$B$14,'Quality Check'!$C$11:$C$14,)</f>
        <v>Urban</v>
      </c>
      <c r="BN395" s="86" t="str">
        <f>_xlfn.XLOOKUP(Form_Responses1811121314[[#This Row],[Sekolah School (Cleansed)]],'Quality Check'!$B$11:$B$14,'Quality Check'!$D$11:$D$14,)</f>
        <v>Controlled Group (CG)</v>
      </c>
      <c r="BO395" s="87" t="str">
        <f>_xlfn.XLOOKUP(AS395,'Cleansing - Toothpaste Brand'!A:A,'Cleansing - Toothpaste Brand'!B:B,)</f>
        <v>Colgate</v>
      </c>
      <c r="BP395" s="87"/>
      <c r="BQ39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95" s="86" t="str">
        <f>_xlfn.XLOOKUP(AP395,'Cleansing - Response'!E:E,'Cleansing - Response'!F:F,)</f>
        <v>2 days and more</v>
      </c>
      <c r="BS395" s="86">
        <f>IF(Form_Responses1811121314[[#This Row],[Answer - B1]]="2 days and more",1,0)</f>
        <v>1</v>
      </c>
      <c r="BT395" s="86" t="str">
        <f>_xlfn.XLOOKUP(AQ395,'Cleansing - Response'!E:E,'Cleansing - Response'!F:F,)</f>
        <v>2 days and more</v>
      </c>
      <c r="BU395" s="86">
        <f>IF(Form_Responses1811121314[[#This Row],[Answer - B2]]="2 days and more",1,0)</f>
        <v>1</v>
      </c>
      <c r="BV395" s="86" t="str">
        <f t="shared" si="20"/>
        <v>Ya / Yes</v>
      </c>
      <c r="BW395" s="86">
        <f>IF(Form_Responses1811121314[[#This Row],[Answer - B3]]="Ya / Yes",1,0)</f>
        <v>1</v>
      </c>
      <c r="BX395" s="86" t="str">
        <f>_xlfn.XLOOKUP(AT395,'Cleansing - Response'!E:E,'Cleansing - Response'!F:F,)</f>
        <v>Always</v>
      </c>
      <c r="BY395" s="86">
        <f>IF(Form_Responses1811121314[[#This Row],[Answer - B4]]="Always",1,0)</f>
        <v>1</v>
      </c>
      <c r="BZ395" s="86" t="str">
        <f>_xlfn.XLOOKUP(AU395,'Cleansing - Response'!H:H,'Cleansing - Response'!I:I,)</f>
        <v>Sometimes / When in need</v>
      </c>
      <c r="CA395" s="86">
        <f>IF(Form_Responses1811121314[[#This Row],[Answer - B5]]="Sometimes / When in need",2,IF(Form_Responses1811121314[[#This Row],[Answer - B5]]="Using dental floss at least once",1,0))</f>
        <v>2</v>
      </c>
      <c r="CB395" s="86" t="str">
        <f>_xlfn.XLOOKUP(AV395,'Cleansing - Response'!K:K,'Cleansing - Response'!L:L,)</f>
        <v>Up to 1 time a day</v>
      </c>
      <c r="CC395" s="86">
        <f>IF(Form_Responses1811121314[[#This Row],[Answer - B6]]="More than 1 time a day",1,0)</f>
        <v>0</v>
      </c>
      <c r="CD395" s="86" t="str">
        <f>_xlfn.XLOOKUP(AW395,'Cleansing - Response'!$N:$N,'Cleansing - Response'!$O:$O,)</f>
        <v>No</v>
      </c>
      <c r="CE395" s="86">
        <f>IF(Form_Responses1811121314[[#This Row],[Answer - B7-1]]="Yes / Sometimes",1,0)</f>
        <v>0</v>
      </c>
      <c r="CF395" s="86" t="str">
        <f>_xlfn.XLOOKUP(AX395,'Cleansing - Response'!$N:$N,'Cleansing - Response'!$O:$O,)</f>
        <v>No</v>
      </c>
      <c r="CG395" s="86">
        <f>IF(Form_Responses1811121314[[#This Row],[Answer - B7-2]]="Yes / Sometimes",1,0)</f>
        <v>0</v>
      </c>
      <c r="CH395" s="86" t="str">
        <f>_xlfn.XLOOKUP(AY395,'Cleansing - Response'!$N:$N,'Cleansing - Response'!$O:$O,)</f>
        <v>Yes / Sometimes</v>
      </c>
      <c r="CI395" s="86">
        <f>IF(Form_Responses1811121314[[#This Row],[Answer - B7-3]]="Yes / Sometimes",1,0)</f>
        <v>1</v>
      </c>
      <c r="CJ395" s="86" t="str">
        <f>_xlfn.XLOOKUP(AZ395,'Cleansing - Response'!$N:$N,'Cleansing - Response'!$O:$O,)</f>
        <v>Yes / Sometimes</v>
      </c>
      <c r="CK395" s="86">
        <f>IF(Form_Responses1811121314[[#This Row],[Answer - B7-4]]="Yes / Sometimes",1,0)</f>
        <v>1</v>
      </c>
      <c r="CL395" s="86" t="str">
        <f>_xlfn.XLOOKUP(BA395,'Cleansing - Response'!$N:$N,'Cleansing - Response'!$O:$O,)</f>
        <v>Yes / Sometimes</v>
      </c>
      <c r="CM395" s="86">
        <f>IF(Form_Responses1811121314[[#This Row],[Answer - B7-5]]="Yes / Sometimes",1,0)</f>
        <v>1</v>
      </c>
      <c r="CN395" s="86" t="str">
        <f>_xlfn.XLOOKUP(BB395,'Cleansing - Response'!$N:$N,'Cleansing - Response'!$O:$O,)</f>
        <v>No</v>
      </c>
      <c r="CO395" s="86">
        <f>IF(Form_Responses1811121314[[#This Row],[Answer - B7-6]]="Yes / Sometimes",1,0)</f>
        <v>0</v>
      </c>
      <c r="CP395" s="87" t="str">
        <f>IF(COUNTIF(Form_Responses1811121314[[#This Row],[Answer - B7-1]:[Answer - B7-6]], "Yes / Sometimes") &gt; 4, "More than 4 times","Up to 4 times")</f>
        <v>Up to 4 times</v>
      </c>
      <c r="CQ395" s="152">
        <f>IF(Form_Responses1811121314[[#This Row],[Answer - B7 (Overall)]]="More than 4 times",1,0)</f>
        <v>0</v>
      </c>
    </row>
    <row r="396" spans="1:95" ht="13.2" hidden="1" x14ac:dyDescent="0.25">
      <c r="A396" s="82">
        <v>45574.487807696758</v>
      </c>
      <c r="B396" s="83" t="s">
        <v>1071</v>
      </c>
      <c r="C396" s="84" t="s">
        <v>1072</v>
      </c>
      <c r="D396" s="83">
        <v>12.5</v>
      </c>
      <c r="E396" s="83">
        <v>0.21</v>
      </c>
      <c r="F396" s="83" t="s">
        <v>114</v>
      </c>
      <c r="G396" s="83" t="s">
        <v>76</v>
      </c>
      <c r="H396" s="83" t="s">
        <v>1073</v>
      </c>
      <c r="I396" s="83" t="s">
        <v>63</v>
      </c>
      <c r="J396" s="83" t="s">
        <v>64</v>
      </c>
      <c r="K396" s="83" t="s">
        <v>64</v>
      </c>
      <c r="L396" s="83" t="s">
        <v>64</v>
      </c>
      <c r="M396" s="83" t="s">
        <v>64</v>
      </c>
      <c r="N396" s="83" t="s">
        <v>64</v>
      </c>
      <c r="O396" s="83" t="s">
        <v>64</v>
      </c>
      <c r="P396" s="83" t="s">
        <v>64</v>
      </c>
      <c r="Q396" s="83" t="s">
        <v>64</v>
      </c>
      <c r="R396" s="83" t="s">
        <v>64</v>
      </c>
      <c r="S396" s="83" t="s">
        <v>64</v>
      </c>
      <c r="T396" s="83" t="s">
        <v>64</v>
      </c>
      <c r="U396" s="83" t="s">
        <v>64</v>
      </c>
      <c r="V396" s="83" t="s">
        <v>64</v>
      </c>
      <c r="W396" s="83" t="s">
        <v>64</v>
      </c>
      <c r="X396" s="83" t="s">
        <v>64</v>
      </c>
      <c r="Y396" s="83" t="s">
        <v>64</v>
      </c>
      <c r="Z396" s="83" t="s">
        <v>66</v>
      </c>
      <c r="AA396" s="83" t="s">
        <v>66</v>
      </c>
      <c r="AB396" s="83" t="s">
        <v>66</v>
      </c>
      <c r="AC396" s="83" t="s">
        <v>66</v>
      </c>
      <c r="AD396" s="83" t="s">
        <v>66</v>
      </c>
      <c r="AE396" s="83" t="s">
        <v>66</v>
      </c>
      <c r="AF396" s="83" t="s">
        <v>66</v>
      </c>
      <c r="AG396" s="83" t="s">
        <v>66</v>
      </c>
      <c r="AH396" s="83" t="s">
        <v>66</v>
      </c>
      <c r="AI396" s="83" t="s">
        <v>66</v>
      </c>
      <c r="AJ396" s="83" t="s">
        <v>66</v>
      </c>
      <c r="AK396" s="83" t="s">
        <v>66</v>
      </c>
      <c r="AL396" s="83" t="s">
        <v>66</v>
      </c>
      <c r="AM396" s="83" t="s">
        <v>66</v>
      </c>
      <c r="AN396" s="83" t="s">
        <v>66</v>
      </c>
      <c r="AO396" s="83" t="s">
        <v>66</v>
      </c>
      <c r="AP396" s="83" t="s">
        <v>67</v>
      </c>
      <c r="AQ396" s="83" t="s">
        <v>67</v>
      </c>
      <c r="AR396" s="83" t="s">
        <v>86</v>
      </c>
      <c r="AS396" s="83" t="s">
        <v>68</v>
      </c>
      <c r="AT396" s="83" t="s">
        <v>69</v>
      </c>
      <c r="AU396" s="83" t="s">
        <v>80</v>
      </c>
      <c r="AV396" s="83" t="s">
        <v>80</v>
      </c>
      <c r="AW396" s="83" t="s">
        <v>63</v>
      </c>
      <c r="AX396" s="83" t="s">
        <v>73</v>
      </c>
      <c r="AY396" s="83" t="s">
        <v>72</v>
      </c>
      <c r="AZ396" s="83" t="s">
        <v>72</v>
      </c>
      <c r="BA396" s="83" t="s">
        <v>63</v>
      </c>
      <c r="BB396" s="83" t="s">
        <v>73</v>
      </c>
      <c r="BC396" s="83" t="s">
        <v>73</v>
      </c>
      <c r="BD396" s="83"/>
      <c r="BE396" s="83" t="s">
        <v>73</v>
      </c>
      <c r="BF396" s="83"/>
      <c r="BG396" s="87" t="s">
        <v>846</v>
      </c>
      <c r="BH396" s="87" t="s">
        <v>114</v>
      </c>
      <c r="BI396" s="76" t="s">
        <v>1414</v>
      </c>
      <c r="BJ396">
        <f t="shared" si="18"/>
        <v>15</v>
      </c>
      <c r="BK396" s="87">
        <f t="shared" si="19"/>
        <v>47</v>
      </c>
      <c r="BL396" s="87"/>
      <c r="BM396" s="86" t="str">
        <f>_xlfn.XLOOKUP(Form_Responses1811121314[[#This Row],[Sekolah School (Cleansed)]],'Quality Check'!$B$11:$B$14,'Quality Check'!$C$11:$C$14,)</f>
        <v>Urban</v>
      </c>
      <c r="BN396" s="86" t="str">
        <f>_xlfn.XLOOKUP(Form_Responses1811121314[[#This Row],[Sekolah School (Cleansed)]],'Quality Check'!$B$11:$B$14,'Quality Check'!$D$11:$D$14,)</f>
        <v>Controlled Group (CG)</v>
      </c>
      <c r="BO396" s="87" t="str">
        <f>_xlfn.XLOOKUP(AS396,'Cleansing - Toothpaste Brand'!A:A,'Cleansing - Toothpaste Brand'!B:B,)</f>
        <v>Colgate</v>
      </c>
      <c r="BP396" s="87"/>
      <c r="BQ39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96" s="86" t="str">
        <f>_xlfn.XLOOKUP(AP396,'Cleansing - Response'!E:E,'Cleansing - Response'!F:F,)</f>
        <v>2 days and more</v>
      </c>
      <c r="BS396" s="86">
        <f>IF(Form_Responses1811121314[[#This Row],[Answer - B1]]="2 days and more",1,0)</f>
        <v>1</v>
      </c>
      <c r="BT396" s="86" t="str">
        <f>_xlfn.XLOOKUP(AQ396,'Cleansing - Response'!E:E,'Cleansing - Response'!F:F,)</f>
        <v>2 days and more</v>
      </c>
      <c r="BU396" s="86">
        <f>IF(Form_Responses1811121314[[#This Row],[Answer - B2]]="2 days and more",1,0)</f>
        <v>1</v>
      </c>
      <c r="BV396" s="86" t="str">
        <f t="shared" si="20"/>
        <v>Ya / Yes</v>
      </c>
      <c r="BW396" s="86">
        <f>IF(Form_Responses1811121314[[#This Row],[Answer - B3]]="Ya / Yes",1,0)</f>
        <v>1</v>
      </c>
      <c r="BX396" s="86" t="str">
        <f>_xlfn.XLOOKUP(AT396,'Cleansing - Response'!E:E,'Cleansing - Response'!F:F,)</f>
        <v>Rarely / Sometimes</v>
      </c>
      <c r="BY396" s="86">
        <f>IF(Form_Responses1811121314[[#This Row],[Answer - B4]]="Always",1,0)</f>
        <v>0</v>
      </c>
      <c r="BZ396" s="86" t="str">
        <f>_xlfn.XLOOKUP(AU396,'Cleansing - Response'!H:H,'Cleansing - Response'!I:I,)</f>
        <v>Using dental floss at least once</v>
      </c>
      <c r="CA396" s="86">
        <f>IF(Form_Responses1811121314[[#This Row],[Answer - B5]]="Sometimes / When in need",2,IF(Form_Responses1811121314[[#This Row],[Answer - B5]]="Using dental floss at least once",1,0))</f>
        <v>1</v>
      </c>
      <c r="CB396" s="86" t="str">
        <f>_xlfn.XLOOKUP(AV396,'Cleansing - Response'!K:K,'Cleansing - Response'!L:L,)</f>
        <v>Up to 1 time a day</v>
      </c>
      <c r="CC396" s="86">
        <f>IF(Form_Responses1811121314[[#This Row],[Answer - B6]]="More than 1 time a day",1,0)</f>
        <v>0</v>
      </c>
      <c r="CD396" s="86" t="str">
        <f>_xlfn.XLOOKUP(AW396,'Cleansing - Response'!$N:$N,'Cleansing - Response'!$O:$O,)</f>
        <v>Yes / Sometimes</v>
      </c>
      <c r="CE396" s="86">
        <f>IF(Form_Responses1811121314[[#This Row],[Answer - B7-1]]="Yes / Sometimes",1,0)</f>
        <v>1</v>
      </c>
      <c r="CF396" s="86" t="str">
        <f>_xlfn.XLOOKUP(AX396,'Cleansing - Response'!$N:$N,'Cleansing - Response'!$O:$O,)</f>
        <v>No</v>
      </c>
      <c r="CG396" s="86">
        <f>IF(Form_Responses1811121314[[#This Row],[Answer - B7-2]]="Yes / Sometimes",1,0)</f>
        <v>0</v>
      </c>
      <c r="CH396" s="86" t="str">
        <f>_xlfn.XLOOKUP(AY396,'Cleansing - Response'!$N:$N,'Cleansing - Response'!$O:$O,)</f>
        <v>Yes / Sometimes</v>
      </c>
      <c r="CI396" s="86">
        <f>IF(Form_Responses1811121314[[#This Row],[Answer - B7-3]]="Yes / Sometimes",1,0)</f>
        <v>1</v>
      </c>
      <c r="CJ396" s="86" t="str">
        <f>_xlfn.XLOOKUP(AZ396,'Cleansing - Response'!$N:$N,'Cleansing - Response'!$O:$O,)</f>
        <v>Yes / Sometimes</v>
      </c>
      <c r="CK396" s="86">
        <f>IF(Form_Responses1811121314[[#This Row],[Answer - B7-4]]="Yes / Sometimes",1,0)</f>
        <v>1</v>
      </c>
      <c r="CL396" s="86" t="str">
        <f>_xlfn.XLOOKUP(BA396,'Cleansing - Response'!$N:$N,'Cleansing - Response'!$O:$O,)</f>
        <v>Yes / Sometimes</v>
      </c>
      <c r="CM396" s="86">
        <f>IF(Form_Responses1811121314[[#This Row],[Answer - B7-5]]="Yes / Sometimes",1,0)</f>
        <v>1</v>
      </c>
      <c r="CN396" s="86" t="str">
        <f>_xlfn.XLOOKUP(BB396,'Cleansing - Response'!$N:$N,'Cleansing - Response'!$O:$O,)</f>
        <v>No</v>
      </c>
      <c r="CO396" s="86">
        <f>IF(Form_Responses1811121314[[#This Row],[Answer - B7-6]]="Yes / Sometimes",1,0)</f>
        <v>0</v>
      </c>
      <c r="CP396" s="87" t="str">
        <f>IF(COUNTIF(Form_Responses1811121314[[#This Row],[Answer - B7-1]:[Answer - B7-6]], "Yes / Sometimes") &gt; 4, "More than 4 times","Up to 4 times")</f>
        <v>Up to 4 times</v>
      </c>
      <c r="CQ396" s="152">
        <f>IF(Form_Responses1811121314[[#This Row],[Answer - B7 (Overall)]]="More than 4 times",1,0)</f>
        <v>0</v>
      </c>
    </row>
    <row r="397" spans="1:95" ht="13.2" hidden="1" x14ac:dyDescent="0.25">
      <c r="A397" s="82">
        <v>45574.488118831017</v>
      </c>
      <c r="B397" s="83" t="s">
        <v>1074</v>
      </c>
      <c r="C397" s="84" t="s">
        <v>1075</v>
      </c>
      <c r="D397" s="83">
        <v>100</v>
      </c>
      <c r="E397" s="83">
        <v>0.5</v>
      </c>
      <c r="F397" s="83" t="s">
        <v>114</v>
      </c>
      <c r="G397" s="83" t="s">
        <v>76</v>
      </c>
      <c r="H397" s="83" t="s">
        <v>922</v>
      </c>
      <c r="I397" s="83" t="s">
        <v>63</v>
      </c>
      <c r="J397" s="83" t="s">
        <v>64</v>
      </c>
      <c r="K397" s="83" t="s">
        <v>64</v>
      </c>
      <c r="L397" s="83" t="s">
        <v>64</v>
      </c>
      <c r="M397" s="83" t="s">
        <v>78</v>
      </c>
      <c r="N397" s="83" t="s">
        <v>64</v>
      </c>
      <c r="O397" s="83" t="s">
        <v>64</v>
      </c>
      <c r="P397" s="83" t="s">
        <v>84</v>
      </c>
      <c r="Q397" s="83" t="s">
        <v>64</v>
      </c>
      <c r="R397" s="83" t="s">
        <v>64</v>
      </c>
      <c r="S397" s="83" t="s">
        <v>64</v>
      </c>
      <c r="T397" s="83" t="s">
        <v>64</v>
      </c>
      <c r="U397" s="83" t="s">
        <v>84</v>
      </c>
      <c r="V397" s="83" t="s">
        <v>84</v>
      </c>
      <c r="W397" s="83" t="s">
        <v>84</v>
      </c>
      <c r="X397" s="83" t="s">
        <v>64</v>
      </c>
      <c r="Y397" s="83" t="s">
        <v>64</v>
      </c>
      <c r="Z397" s="83" t="s">
        <v>66</v>
      </c>
      <c r="AA397" s="83" t="s">
        <v>65</v>
      </c>
      <c r="AB397" s="83" t="s">
        <v>65</v>
      </c>
      <c r="AC397" s="83" t="s">
        <v>66</v>
      </c>
      <c r="AD397" s="83" t="s">
        <v>66</v>
      </c>
      <c r="AE397" s="83" t="s">
        <v>66</v>
      </c>
      <c r="AF397" s="83" t="s">
        <v>66</v>
      </c>
      <c r="AG397" s="83" t="s">
        <v>65</v>
      </c>
      <c r="AH397" s="83" t="s">
        <v>66</v>
      </c>
      <c r="AI397" s="83" t="s">
        <v>79</v>
      </c>
      <c r="AJ397" s="83" t="s">
        <v>65</v>
      </c>
      <c r="AK397" s="83" t="s">
        <v>65</v>
      </c>
      <c r="AL397" s="83" t="s">
        <v>65</v>
      </c>
      <c r="AM397" s="83" t="s">
        <v>66</v>
      </c>
      <c r="AN397" s="83" t="s">
        <v>66</v>
      </c>
      <c r="AO397" s="83" t="s">
        <v>66</v>
      </c>
      <c r="AP397" s="83" t="s">
        <v>85</v>
      </c>
      <c r="AQ397" s="83" t="s">
        <v>85</v>
      </c>
      <c r="AR397" s="83" t="s">
        <v>86</v>
      </c>
      <c r="AS397" s="83" t="s">
        <v>81</v>
      </c>
      <c r="AT397" s="83" t="s">
        <v>169</v>
      </c>
      <c r="AU397" s="83" t="s">
        <v>93</v>
      </c>
      <c r="AV397" s="83" t="s">
        <v>71</v>
      </c>
      <c r="AW397" s="83" t="s">
        <v>72</v>
      </c>
      <c r="AX397" s="83" t="s">
        <v>72</v>
      </c>
      <c r="AY397" s="83" t="s">
        <v>63</v>
      </c>
      <c r="AZ397" s="83" t="s">
        <v>63</v>
      </c>
      <c r="BA397" s="83" t="s">
        <v>72</v>
      </c>
      <c r="BB397" s="83" t="s">
        <v>72</v>
      </c>
      <c r="BC397" s="83" t="s">
        <v>73</v>
      </c>
      <c r="BD397" s="83"/>
      <c r="BE397" s="83" t="s">
        <v>73</v>
      </c>
      <c r="BF397" s="83"/>
      <c r="BG397" s="87" t="s">
        <v>846</v>
      </c>
      <c r="BH397" s="87" t="s">
        <v>114</v>
      </c>
      <c r="BI397" s="76" t="s">
        <v>1414</v>
      </c>
      <c r="BJ397">
        <f t="shared" si="18"/>
        <v>12</v>
      </c>
      <c r="BK397" s="87">
        <f t="shared" si="19"/>
        <v>54</v>
      </c>
      <c r="BL397" s="87"/>
      <c r="BM397" s="86" t="str">
        <f>_xlfn.XLOOKUP(Form_Responses1811121314[[#This Row],[Sekolah School (Cleansed)]],'Quality Check'!$B$11:$B$14,'Quality Check'!$C$11:$C$14,)</f>
        <v>Urban</v>
      </c>
      <c r="BN397" s="86" t="str">
        <f>_xlfn.XLOOKUP(Form_Responses1811121314[[#This Row],[Sekolah School (Cleansed)]],'Quality Check'!$B$11:$B$14,'Quality Check'!$D$11:$D$14,)</f>
        <v>Controlled Group (CG)</v>
      </c>
      <c r="BO397" s="87" t="str">
        <f>_xlfn.XLOOKUP(AS397,'Cleansing - Toothpaste Brand'!A:A,'Cleansing - Toothpaste Brand'!B:B,)</f>
        <v>Colgate</v>
      </c>
      <c r="BP397" s="87"/>
      <c r="BQ39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97" s="86" t="str">
        <f>_xlfn.XLOOKUP(AP397,'Cleansing - Response'!E:E,'Cleansing - Response'!F:F,)</f>
        <v>2 days and more</v>
      </c>
      <c r="BS397" s="86">
        <f>IF(Form_Responses1811121314[[#This Row],[Answer - B1]]="2 days and more",1,0)</f>
        <v>1</v>
      </c>
      <c r="BT397" s="86" t="str">
        <f>_xlfn.XLOOKUP(AQ397,'Cleansing - Response'!E:E,'Cleansing - Response'!F:F,)</f>
        <v>2 days and more</v>
      </c>
      <c r="BU397" s="86">
        <f>IF(Form_Responses1811121314[[#This Row],[Answer - B2]]="2 days and more",1,0)</f>
        <v>1</v>
      </c>
      <c r="BV397" s="86" t="str">
        <f t="shared" si="20"/>
        <v>Ya / Yes</v>
      </c>
      <c r="BW397" s="86">
        <f>IF(Form_Responses1811121314[[#This Row],[Answer - B3]]="Ya / Yes",1,0)</f>
        <v>1</v>
      </c>
      <c r="BX397" s="86" t="str">
        <f>_xlfn.XLOOKUP(AT397,'Cleansing - Response'!E:E,'Cleansing - Response'!F:F,)</f>
        <v>Rarely / Sometimes</v>
      </c>
      <c r="BY397" s="86">
        <f>IF(Form_Responses1811121314[[#This Row],[Answer - B4]]="Always",1,0)</f>
        <v>0</v>
      </c>
      <c r="BZ397" s="86" t="str">
        <f>_xlfn.XLOOKUP(AU397,'Cleansing - Response'!H:H,'Cleansing - Response'!I:I,)</f>
        <v>Not using dental floss</v>
      </c>
      <c r="CA397" s="86">
        <f>IF(Form_Responses1811121314[[#This Row],[Answer - B5]]="Sometimes / When in need",2,IF(Form_Responses1811121314[[#This Row],[Answer - B5]]="Using dental floss at least once",1,0))</f>
        <v>0</v>
      </c>
      <c r="CB397" s="86" t="str">
        <f>_xlfn.XLOOKUP(AV397,'Cleansing - Response'!K:K,'Cleansing - Response'!L:L,)</f>
        <v>Up to 1 time a day</v>
      </c>
      <c r="CC397" s="86">
        <f>IF(Form_Responses1811121314[[#This Row],[Answer - B6]]="More than 1 time a day",1,0)</f>
        <v>0</v>
      </c>
      <c r="CD397" s="86" t="str">
        <f>_xlfn.XLOOKUP(AW397,'Cleansing - Response'!$N:$N,'Cleansing - Response'!$O:$O,)</f>
        <v>Yes / Sometimes</v>
      </c>
      <c r="CE397" s="86">
        <f>IF(Form_Responses1811121314[[#This Row],[Answer - B7-1]]="Yes / Sometimes",1,0)</f>
        <v>1</v>
      </c>
      <c r="CF397" s="86" t="str">
        <f>_xlfn.XLOOKUP(AX397,'Cleansing - Response'!$N:$N,'Cleansing - Response'!$O:$O,)</f>
        <v>Yes / Sometimes</v>
      </c>
      <c r="CG397" s="86">
        <f>IF(Form_Responses1811121314[[#This Row],[Answer - B7-2]]="Yes / Sometimes",1,0)</f>
        <v>1</v>
      </c>
      <c r="CH397" s="86" t="str">
        <f>_xlfn.XLOOKUP(AY397,'Cleansing - Response'!$N:$N,'Cleansing - Response'!$O:$O,)</f>
        <v>Yes / Sometimes</v>
      </c>
      <c r="CI397" s="86">
        <f>IF(Form_Responses1811121314[[#This Row],[Answer - B7-3]]="Yes / Sometimes",1,0)</f>
        <v>1</v>
      </c>
      <c r="CJ397" s="86" t="str">
        <f>_xlfn.XLOOKUP(AZ397,'Cleansing - Response'!$N:$N,'Cleansing - Response'!$O:$O,)</f>
        <v>Yes / Sometimes</v>
      </c>
      <c r="CK397" s="86">
        <f>IF(Form_Responses1811121314[[#This Row],[Answer - B7-4]]="Yes / Sometimes",1,0)</f>
        <v>1</v>
      </c>
      <c r="CL397" s="86" t="str">
        <f>_xlfn.XLOOKUP(BA397,'Cleansing - Response'!$N:$N,'Cleansing - Response'!$O:$O,)</f>
        <v>Yes / Sometimes</v>
      </c>
      <c r="CM397" s="86">
        <f>IF(Form_Responses1811121314[[#This Row],[Answer - B7-5]]="Yes / Sometimes",1,0)</f>
        <v>1</v>
      </c>
      <c r="CN397" s="86" t="str">
        <f>_xlfn.XLOOKUP(BB397,'Cleansing - Response'!$N:$N,'Cleansing - Response'!$O:$O,)</f>
        <v>Yes / Sometimes</v>
      </c>
      <c r="CO397" s="86">
        <f>IF(Form_Responses1811121314[[#This Row],[Answer - B7-6]]="Yes / Sometimes",1,0)</f>
        <v>1</v>
      </c>
      <c r="CP397" s="87" t="str">
        <f>IF(COUNTIF(Form_Responses1811121314[[#This Row],[Answer - B7-1]:[Answer - B7-6]], "Yes / Sometimes") &gt; 4, "More than 4 times","Up to 4 times")</f>
        <v>More than 4 times</v>
      </c>
      <c r="CQ397" s="152">
        <f>IF(Form_Responses1811121314[[#This Row],[Answer - B7 (Overall)]]="More than 4 times",1,0)</f>
        <v>1</v>
      </c>
    </row>
    <row r="398" spans="1:95" ht="13.2" hidden="1" x14ac:dyDescent="0.25">
      <c r="A398" s="82">
        <v>45574.489978356476</v>
      </c>
      <c r="B398" s="83" t="s">
        <v>1076</v>
      </c>
      <c r="C398" s="84" t="s">
        <v>1077</v>
      </c>
      <c r="D398" s="83">
        <v>26.79</v>
      </c>
      <c r="E398" s="83">
        <v>0.25</v>
      </c>
      <c r="F398" s="83" t="s">
        <v>114</v>
      </c>
      <c r="G398" s="83" t="s">
        <v>76</v>
      </c>
      <c r="H398" s="83" t="s">
        <v>846</v>
      </c>
      <c r="I398" s="83" t="s">
        <v>63</v>
      </c>
      <c r="J398" s="83" t="s">
        <v>64</v>
      </c>
      <c r="K398" s="83" t="s">
        <v>64</v>
      </c>
      <c r="L398" s="83" t="s">
        <v>64</v>
      </c>
      <c r="M398" s="83" t="s">
        <v>78</v>
      </c>
      <c r="N398" s="83" t="s">
        <v>64</v>
      </c>
      <c r="O398" s="83" t="s">
        <v>64</v>
      </c>
      <c r="P398" s="83" t="s">
        <v>84</v>
      </c>
      <c r="Q398" s="83" t="s">
        <v>64</v>
      </c>
      <c r="R398" s="83" t="s">
        <v>64</v>
      </c>
      <c r="S398" s="83" t="s">
        <v>64</v>
      </c>
      <c r="T398" s="83" t="s">
        <v>64</v>
      </c>
      <c r="U398" s="83" t="s">
        <v>78</v>
      </c>
      <c r="V398" s="83" t="s">
        <v>64</v>
      </c>
      <c r="W398" s="83" t="s">
        <v>64</v>
      </c>
      <c r="X398" s="83" t="s">
        <v>64</v>
      </c>
      <c r="Y398" s="83" t="s">
        <v>64</v>
      </c>
      <c r="Z398" s="83" t="s">
        <v>66</v>
      </c>
      <c r="AA398" s="83" t="s">
        <v>65</v>
      </c>
      <c r="AB398" s="83" t="s">
        <v>65</v>
      </c>
      <c r="AC398" s="83" t="s">
        <v>66</v>
      </c>
      <c r="AD398" s="83" t="s">
        <v>66</v>
      </c>
      <c r="AE398" s="83" t="s">
        <v>66</v>
      </c>
      <c r="AF398" s="83" t="s">
        <v>66</v>
      </c>
      <c r="AG398" s="83" t="s">
        <v>66</v>
      </c>
      <c r="AH398" s="83" t="s">
        <v>66</v>
      </c>
      <c r="AI398" s="83" t="s">
        <v>79</v>
      </c>
      <c r="AJ398" s="83" t="s">
        <v>66</v>
      </c>
      <c r="AK398" s="83" t="s">
        <v>66</v>
      </c>
      <c r="AL398" s="83" t="s">
        <v>65</v>
      </c>
      <c r="AM398" s="83" t="s">
        <v>66</v>
      </c>
      <c r="AN398" s="83" t="s">
        <v>66</v>
      </c>
      <c r="AO398" s="83" t="s">
        <v>66</v>
      </c>
      <c r="AP398" s="83" t="s">
        <v>67</v>
      </c>
      <c r="AQ398" s="83" t="s">
        <v>67</v>
      </c>
      <c r="AR398" s="83" t="s">
        <v>86</v>
      </c>
      <c r="AS398" s="83" t="s">
        <v>120</v>
      </c>
      <c r="AT398" s="83" t="s">
        <v>87</v>
      </c>
      <c r="AU398" s="83" t="s">
        <v>70</v>
      </c>
      <c r="AV398" s="83" t="s">
        <v>71</v>
      </c>
      <c r="AW398" s="83" t="s">
        <v>72</v>
      </c>
      <c r="AX398" s="83" t="s">
        <v>72</v>
      </c>
      <c r="AY398" s="83" t="s">
        <v>72</v>
      </c>
      <c r="AZ398" s="83" t="s">
        <v>63</v>
      </c>
      <c r="BA398" s="83" t="s">
        <v>72</v>
      </c>
      <c r="BB398" s="83" t="s">
        <v>72</v>
      </c>
      <c r="BC398" s="83" t="s">
        <v>73</v>
      </c>
      <c r="BD398" s="83"/>
      <c r="BE398" s="83" t="s">
        <v>73</v>
      </c>
      <c r="BF398" s="83"/>
      <c r="BG398" s="87" t="s">
        <v>846</v>
      </c>
      <c r="BH398" s="87" t="s">
        <v>114</v>
      </c>
      <c r="BI398" s="76" t="s">
        <v>1414</v>
      </c>
      <c r="BJ398">
        <f t="shared" si="18"/>
        <v>14</v>
      </c>
      <c r="BK398" s="87">
        <f t="shared" si="19"/>
        <v>51</v>
      </c>
      <c r="BL398" s="87"/>
      <c r="BM398" s="86" t="str">
        <f>_xlfn.XLOOKUP(Form_Responses1811121314[[#This Row],[Sekolah School (Cleansed)]],'Quality Check'!$B$11:$B$14,'Quality Check'!$C$11:$C$14,)</f>
        <v>Urban</v>
      </c>
      <c r="BN398" s="86" t="str">
        <f>_xlfn.XLOOKUP(Form_Responses1811121314[[#This Row],[Sekolah School (Cleansed)]],'Quality Check'!$B$11:$B$14,'Quality Check'!$D$11:$D$14,)</f>
        <v>Controlled Group (CG)</v>
      </c>
      <c r="BO398" s="87" t="str">
        <f>_xlfn.XLOOKUP(AS398,'Cleansing - Toothpaste Brand'!A:A,'Cleansing - Toothpaste Brand'!B:B,)</f>
        <v>Colgate</v>
      </c>
      <c r="BP398" s="87"/>
      <c r="BQ39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98" s="86" t="str">
        <f>_xlfn.XLOOKUP(AP398,'Cleansing - Response'!E:E,'Cleansing - Response'!F:F,)</f>
        <v>2 days and more</v>
      </c>
      <c r="BS398" s="86">
        <f>IF(Form_Responses1811121314[[#This Row],[Answer - B1]]="2 days and more",1,0)</f>
        <v>1</v>
      </c>
      <c r="BT398" s="86" t="str">
        <f>_xlfn.XLOOKUP(AQ398,'Cleansing - Response'!E:E,'Cleansing - Response'!F:F,)</f>
        <v>2 days and more</v>
      </c>
      <c r="BU398" s="86">
        <f>IF(Form_Responses1811121314[[#This Row],[Answer - B2]]="2 days and more",1,0)</f>
        <v>1</v>
      </c>
      <c r="BV398" s="86" t="str">
        <f t="shared" si="20"/>
        <v>Ya / Yes</v>
      </c>
      <c r="BW398" s="86">
        <f>IF(Form_Responses1811121314[[#This Row],[Answer - B3]]="Ya / Yes",1,0)</f>
        <v>1</v>
      </c>
      <c r="BX398" s="86" t="str">
        <f>_xlfn.XLOOKUP(AT398,'Cleansing - Response'!E:E,'Cleansing - Response'!F:F,)</f>
        <v>Always</v>
      </c>
      <c r="BY398" s="86">
        <f>IF(Form_Responses1811121314[[#This Row],[Answer - B4]]="Always",1,0)</f>
        <v>1</v>
      </c>
      <c r="BZ398" s="86" t="str">
        <f>_xlfn.XLOOKUP(AU398,'Cleansing - Response'!H:H,'Cleansing - Response'!I:I,)</f>
        <v>Sometimes / When in need</v>
      </c>
      <c r="CA398" s="86">
        <f>IF(Form_Responses1811121314[[#This Row],[Answer - B5]]="Sometimes / When in need",2,IF(Form_Responses1811121314[[#This Row],[Answer - B5]]="Using dental floss at least once",1,0))</f>
        <v>2</v>
      </c>
      <c r="CB398" s="86" t="str">
        <f>_xlfn.XLOOKUP(AV398,'Cleansing - Response'!K:K,'Cleansing - Response'!L:L,)</f>
        <v>Up to 1 time a day</v>
      </c>
      <c r="CC398" s="86">
        <f>IF(Form_Responses1811121314[[#This Row],[Answer - B6]]="More than 1 time a day",1,0)</f>
        <v>0</v>
      </c>
      <c r="CD398" s="86" t="str">
        <f>_xlfn.XLOOKUP(AW398,'Cleansing - Response'!$N:$N,'Cleansing - Response'!$O:$O,)</f>
        <v>Yes / Sometimes</v>
      </c>
      <c r="CE398" s="86">
        <f>IF(Form_Responses1811121314[[#This Row],[Answer - B7-1]]="Yes / Sometimes",1,0)</f>
        <v>1</v>
      </c>
      <c r="CF398" s="86" t="str">
        <f>_xlfn.XLOOKUP(AX398,'Cleansing - Response'!$N:$N,'Cleansing - Response'!$O:$O,)</f>
        <v>Yes / Sometimes</v>
      </c>
      <c r="CG398" s="86">
        <f>IF(Form_Responses1811121314[[#This Row],[Answer - B7-2]]="Yes / Sometimes",1,0)</f>
        <v>1</v>
      </c>
      <c r="CH398" s="86" t="str">
        <f>_xlfn.XLOOKUP(AY398,'Cleansing - Response'!$N:$N,'Cleansing - Response'!$O:$O,)</f>
        <v>Yes / Sometimes</v>
      </c>
      <c r="CI398" s="86">
        <f>IF(Form_Responses1811121314[[#This Row],[Answer - B7-3]]="Yes / Sometimes",1,0)</f>
        <v>1</v>
      </c>
      <c r="CJ398" s="86" t="str">
        <f>_xlfn.XLOOKUP(AZ398,'Cleansing - Response'!$N:$N,'Cleansing - Response'!$O:$O,)</f>
        <v>Yes / Sometimes</v>
      </c>
      <c r="CK398" s="86">
        <f>IF(Form_Responses1811121314[[#This Row],[Answer - B7-4]]="Yes / Sometimes",1,0)</f>
        <v>1</v>
      </c>
      <c r="CL398" s="86" t="str">
        <f>_xlfn.XLOOKUP(BA398,'Cleansing - Response'!$N:$N,'Cleansing - Response'!$O:$O,)</f>
        <v>Yes / Sometimes</v>
      </c>
      <c r="CM398" s="86">
        <f>IF(Form_Responses1811121314[[#This Row],[Answer - B7-5]]="Yes / Sometimes",1,0)</f>
        <v>1</v>
      </c>
      <c r="CN398" s="86" t="str">
        <f>_xlfn.XLOOKUP(BB398,'Cleansing - Response'!$N:$N,'Cleansing - Response'!$O:$O,)</f>
        <v>Yes / Sometimes</v>
      </c>
      <c r="CO398" s="86">
        <f>IF(Form_Responses1811121314[[#This Row],[Answer - B7-6]]="Yes / Sometimes",1,0)</f>
        <v>1</v>
      </c>
      <c r="CP398" s="87" t="str">
        <f>IF(COUNTIF(Form_Responses1811121314[[#This Row],[Answer - B7-1]:[Answer - B7-6]], "Yes / Sometimes") &gt; 4, "More than 4 times","Up to 4 times")</f>
        <v>More than 4 times</v>
      </c>
      <c r="CQ398" s="152">
        <f>IF(Form_Responses1811121314[[#This Row],[Answer - B7 (Overall)]]="More than 4 times",1,0)</f>
        <v>1</v>
      </c>
    </row>
    <row r="399" spans="1:95" ht="13.2" hidden="1" x14ac:dyDescent="0.25">
      <c r="A399" s="82">
        <v>45574.492808796298</v>
      </c>
      <c r="B399" s="83" t="s">
        <v>1078</v>
      </c>
      <c r="C399" s="84" t="s">
        <v>1079</v>
      </c>
      <c r="D399" s="83">
        <v>25</v>
      </c>
      <c r="E399" s="83">
        <v>0.08</v>
      </c>
      <c r="F399" s="83" t="s">
        <v>114</v>
      </c>
      <c r="G399" s="83" t="s">
        <v>76</v>
      </c>
      <c r="H399" s="83" t="s">
        <v>1073</v>
      </c>
      <c r="I399" s="83" t="s">
        <v>63</v>
      </c>
      <c r="J399" s="83" t="s">
        <v>64</v>
      </c>
      <c r="K399" s="83" t="s">
        <v>64</v>
      </c>
      <c r="L399" s="83" t="s">
        <v>64</v>
      </c>
      <c r="M399" s="83" t="s">
        <v>84</v>
      </c>
      <c r="N399" s="83" t="s">
        <v>84</v>
      </c>
      <c r="O399" s="83" t="s">
        <v>78</v>
      </c>
      <c r="P399" s="83" t="s">
        <v>78</v>
      </c>
      <c r="Q399" s="83" t="s">
        <v>64</v>
      </c>
      <c r="R399" s="83" t="s">
        <v>64</v>
      </c>
      <c r="S399" s="83" t="s">
        <v>78</v>
      </c>
      <c r="T399" s="83" t="s">
        <v>64</v>
      </c>
      <c r="U399" s="83" t="s">
        <v>64</v>
      </c>
      <c r="V399" s="83" t="s">
        <v>64</v>
      </c>
      <c r="W399" s="83" t="s">
        <v>64</v>
      </c>
      <c r="X399" s="83" t="s">
        <v>64</v>
      </c>
      <c r="Y399" s="83" t="s">
        <v>64</v>
      </c>
      <c r="Z399" s="83" t="s">
        <v>65</v>
      </c>
      <c r="AA399" s="83" t="s">
        <v>65</v>
      </c>
      <c r="AB399" s="83" t="s">
        <v>66</v>
      </c>
      <c r="AC399" s="83" t="s">
        <v>65</v>
      </c>
      <c r="AD399" s="83" t="s">
        <v>66</v>
      </c>
      <c r="AE399" s="83" t="s">
        <v>65</v>
      </c>
      <c r="AF399" s="83" t="s">
        <v>66</v>
      </c>
      <c r="AG399" s="83" t="s">
        <v>66</v>
      </c>
      <c r="AH399" s="83" t="s">
        <v>66</v>
      </c>
      <c r="AI399" s="83" t="s">
        <v>101</v>
      </c>
      <c r="AJ399" s="83" t="s">
        <v>65</v>
      </c>
      <c r="AK399" s="83" t="s">
        <v>66</v>
      </c>
      <c r="AL399" s="83" t="s">
        <v>66</v>
      </c>
      <c r="AM399" s="83" t="s">
        <v>66</v>
      </c>
      <c r="AN399" s="83" t="s">
        <v>66</v>
      </c>
      <c r="AO399" s="83" t="s">
        <v>79</v>
      </c>
      <c r="AP399" s="83" t="s">
        <v>85</v>
      </c>
      <c r="AQ399" s="83" t="s">
        <v>85</v>
      </c>
      <c r="AR399" s="83" t="s">
        <v>86</v>
      </c>
      <c r="AS399" s="83" t="s">
        <v>68</v>
      </c>
      <c r="AT399" s="83" t="s">
        <v>69</v>
      </c>
      <c r="AU399" s="83" t="s">
        <v>70</v>
      </c>
      <c r="AV399" s="83" t="s">
        <v>71</v>
      </c>
      <c r="AW399" s="83" t="s">
        <v>72</v>
      </c>
      <c r="AX399" s="83" t="s">
        <v>63</v>
      </c>
      <c r="AY399" s="83" t="s">
        <v>72</v>
      </c>
      <c r="AZ399" s="83" t="s">
        <v>72</v>
      </c>
      <c r="BA399" s="83" t="s">
        <v>72</v>
      </c>
      <c r="BB399" s="83" t="s">
        <v>72</v>
      </c>
      <c r="BC399" s="83" t="s">
        <v>73</v>
      </c>
      <c r="BD399" s="83" t="s">
        <v>116</v>
      </c>
      <c r="BE399" s="83" t="s">
        <v>73</v>
      </c>
      <c r="BF399" s="83"/>
      <c r="BG399" s="87" t="s">
        <v>846</v>
      </c>
      <c r="BH399" s="87" t="s">
        <v>114</v>
      </c>
      <c r="BI399" s="76" t="s">
        <v>1414</v>
      </c>
      <c r="BJ399">
        <f t="shared" si="18"/>
        <v>11</v>
      </c>
      <c r="BK399" s="87">
        <f t="shared" si="19"/>
        <v>53</v>
      </c>
      <c r="BL399" s="87"/>
      <c r="BM399" s="86" t="str">
        <f>_xlfn.XLOOKUP(Form_Responses1811121314[[#This Row],[Sekolah School (Cleansed)]],'Quality Check'!$B$11:$B$14,'Quality Check'!$C$11:$C$14,)</f>
        <v>Urban</v>
      </c>
      <c r="BN399" s="86" t="str">
        <f>_xlfn.XLOOKUP(Form_Responses1811121314[[#This Row],[Sekolah School (Cleansed)]],'Quality Check'!$B$11:$B$14,'Quality Check'!$D$11:$D$14,)</f>
        <v>Controlled Group (CG)</v>
      </c>
      <c r="BO399" s="87" t="str">
        <f>_xlfn.XLOOKUP(AS399,'Cleansing - Toothpaste Brand'!A:A,'Cleansing - Toothpaste Brand'!B:B,)</f>
        <v>Colgate</v>
      </c>
      <c r="BP399" s="87"/>
      <c r="BQ399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399" s="86" t="str">
        <f>_xlfn.XLOOKUP(AP399,'Cleansing - Response'!E:E,'Cleansing - Response'!F:F,)</f>
        <v>2 days and more</v>
      </c>
      <c r="BS399" s="86">
        <f>IF(Form_Responses1811121314[[#This Row],[Answer - B1]]="2 days and more",1,0)</f>
        <v>1</v>
      </c>
      <c r="BT399" s="86" t="str">
        <f>_xlfn.XLOOKUP(AQ399,'Cleansing - Response'!E:E,'Cleansing - Response'!F:F,)</f>
        <v>2 days and more</v>
      </c>
      <c r="BU399" s="86">
        <f>IF(Form_Responses1811121314[[#This Row],[Answer - B2]]="2 days and more",1,0)</f>
        <v>1</v>
      </c>
      <c r="BV399" s="86" t="str">
        <f t="shared" si="20"/>
        <v>Ya / Yes</v>
      </c>
      <c r="BW399" s="86">
        <f>IF(Form_Responses1811121314[[#This Row],[Answer - B3]]="Ya / Yes",1,0)</f>
        <v>1</v>
      </c>
      <c r="BX399" s="86" t="str">
        <f>_xlfn.XLOOKUP(AT399,'Cleansing - Response'!E:E,'Cleansing - Response'!F:F,)</f>
        <v>Rarely / Sometimes</v>
      </c>
      <c r="BY399" s="86">
        <f>IF(Form_Responses1811121314[[#This Row],[Answer - B4]]="Always",1,0)</f>
        <v>0</v>
      </c>
      <c r="BZ399" s="86" t="str">
        <f>_xlfn.XLOOKUP(AU399,'Cleansing - Response'!H:H,'Cleansing - Response'!I:I,)</f>
        <v>Sometimes / When in need</v>
      </c>
      <c r="CA399" s="86">
        <f>IF(Form_Responses1811121314[[#This Row],[Answer - B5]]="Sometimes / When in need",2,IF(Form_Responses1811121314[[#This Row],[Answer - B5]]="Using dental floss at least once",1,0))</f>
        <v>2</v>
      </c>
      <c r="CB399" s="86" t="str">
        <f>_xlfn.XLOOKUP(AV399,'Cleansing - Response'!K:K,'Cleansing - Response'!L:L,)</f>
        <v>Up to 1 time a day</v>
      </c>
      <c r="CC399" s="86">
        <f>IF(Form_Responses1811121314[[#This Row],[Answer - B6]]="More than 1 time a day",1,0)</f>
        <v>0</v>
      </c>
      <c r="CD399" s="86" t="str">
        <f>_xlfn.XLOOKUP(AW399,'Cleansing - Response'!$N:$N,'Cleansing - Response'!$O:$O,)</f>
        <v>Yes / Sometimes</v>
      </c>
      <c r="CE399" s="86">
        <f>IF(Form_Responses1811121314[[#This Row],[Answer - B7-1]]="Yes / Sometimes",1,0)</f>
        <v>1</v>
      </c>
      <c r="CF399" s="86" t="str">
        <f>_xlfn.XLOOKUP(AX399,'Cleansing - Response'!$N:$N,'Cleansing - Response'!$O:$O,)</f>
        <v>Yes / Sometimes</v>
      </c>
      <c r="CG399" s="86">
        <f>IF(Form_Responses1811121314[[#This Row],[Answer - B7-2]]="Yes / Sometimes",1,0)</f>
        <v>1</v>
      </c>
      <c r="CH399" s="86" t="str">
        <f>_xlfn.XLOOKUP(AY399,'Cleansing - Response'!$N:$N,'Cleansing - Response'!$O:$O,)</f>
        <v>Yes / Sometimes</v>
      </c>
      <c r="CI399" s="86">
        <f>IF(Form_Responses1811121314[[#This Row],[Answer - B7-3]]="Yes / Sometimes",1,0)</f>
        <v>1</v>
      </c>
      <c r="CJ399" s="86" t="str">
        <f>_xlfn.XLOOKUP(AZ399,'Cleansing - Response'!$N:$N,'Cleansing - Response'!$O:$O,)</f>
        <v>Yes / Sometimes</v>
      </c>
      <c r="CK399" s="86">
        <f>IF(Form_Responses1811121314[[#This Row],[Answer - B7-4]]="Yes / Sometimes",1,0)</f>
        <v>1</v>
      </c>
      <c r="CL399" s="86" t="str">
        <f>_xlfn.XLOOKUP(BA399,'Cleansing - Response'!$N:$N,'Cleansing - Response'!$O:$O,)</f>
        <v>Yes / Sometimes</v>
      </c>
      <c r="CM399" s="86">
        <f>IF(Form_Responses1811121314[[#This Row],[Answer - B7-5]]="Yes / Sometimes",1,0)</f>
        <v>1</v>
      </c>
      <c r="CN399" s="86" t="str">
        <f>_xlfn.XLOOKUP(BB399,'Cleansing - Response'!$N:$N,'Cleansing - Response'!$O:$O,)</f>
        <v>Yes / Sometimes</v>
      </c>
      <c r="CO399" s="86">
        <f>IF(Form_Responses1811121314[[#This Row],[Answer - B7-6]]="Yes / Sometimes",1,0)</f>
        <v>1</v>
      </c>
      <c r="CP399" s="87" t="str">
        <f>IF(COUNTIF(Form_Responses1811121314[[#This Row],[Answer - B7-1]:[Answer - B7-6]], "Yes / Sometimes") &gt; 4, "More than 4 times","Up to 4 times")</f>
        <v>More than 4 times</v>
      </c>
      <c r="CQ399" s="152">
        <f>IF(Form_Responses1811121314[[#This Row],[Answer - B7 (Overall)]]="More than 4 times",1,0)</f>
        <v>1</v>
      </c>
    </row>
    <row r="400" spans="1:95" ht="13.2" hidden="1" x14ac:dyDescent="0.25">
      <c r="A400" s="82">
        <v>45574.493347488431</v>
      </c>
      <c r="B400" s="83" t="s">
        <v>1080</v>
      </c>
      <c r="C400" s="84" t="s">
        <v>1081</v>
      </c>
      <c r="D400" s="83">
        <v>21.43</v>
      </c>
      <c r="E400" s="83">
        <v>0.17</v>
      </c>
      <c r="F400" s="83" t="s">
        <v>114</v>
      </c>
      <c r="G400" s="83" t="s">
        <v>76</v>
      </c>
      <c r="H400" s="83" t="s">
        <v>846</v>
      </c>
      <c r="I400" s="83" t="s">
        <v>63</v>
      </c>
      <c r="J400" s="83" t="s">
        <v>64</v>
      </c>
      <c r="K400" s="83" t="s">
        <v>64</v>
      </c>
      <c r="L400" s="83" t="s">
        <v>64</v>
      </c>
      <c r="M400" s="83" t="s">
        <v>84</v>
      </c>
      <c r="N400" s="83" t="s">
        <v>64</v>
      </c>
      <c r="O400" s="83" t="s">
        <v>64</v>
      </c>
      <c r="P400" s="83" t="s">
        <v>64</v>
      </c>
      <c r="Q400" s="83" t="s">
        <v>64</v>
      </c>
      <c r="R400" s="83" t="s">
        <v>64</v>
      </c>
      <c r="S400" s="83" t="s">
        <v>64</v>
      </c>
      <c r="T400" s="83" t="s">
        <v>64</v>
      </c>
      <c r="U400" s="83" t="s">
        <v>64</v>
      </c>
      <c r="V400" s="83" t="s">
        <v>64</v>
      </c>
      <c r="W400" s="83" t="s">
        <v>64</v>
      </c>
      <c r="X400" s="83" t="s">
        <v>64</v>
      </c>
      <c r="Y400" s="83" t="s">
        <v>64</v>
      </c>
      <c r="Z400" s="83" t="s">
        <v>66</v>
      </c>
      <c r="AA400" s="83" t="s">
        <v>65</v>
      </c>
      <c r="AB400" s="83" t="s">
        <v>66</v>
      </c>
      <c r="AC400" s="83" t="s">
        <v>66</v>
      </c>
      <c r="AD400" s="83" t="s">
        <v>66</v>
      </c>
      <c r="AE400" s="83" t="s">
        <v>66</v>
      </c>
      <c r="AF400" s="83" t="s">
        <v>65</v>
      </c>
      <c r="AG400" s="83" t="s">
        <v>66</v>
      </c>
      <c r="AH400" s="83" t="s">
        <v>66</v>
      </c>
      <c r="AI400" s="83" t="s">
        <v>65</v>
      </c>
      <c r="AJ400" s="83" t="s">
        <v>65</v>
      </c>
      <c r="AK400" s="83" t="s">
        <v>66</v>
      </c>
      <c r="AL400" s="83" t="s">
        <v>65</v>
      </c>
      <c r="AM400" s="83" t="s">
        <v>66</v>
      </c>
      <c r="AN400" s="83" t="s">
        <v>66</v>
      </c>
      <c r="AO400" s="83" t="s">
        <v>66</v>
      </c>
      <c r="AP400" s="83" t="s">
        <v>85</v>
      </c>
      <c r="AQ400" s="83" t="s">
        <v>85</v>
      </c>
      <c r="AR400" s="83" t="s">
        <v>63</v>
      </c>
      <c r="AS400" s="83" t="s">
        <v>81</v>
      </c>
      <c r="AT400" s="83" t="s">
        <v>69</v>
      </c>
      <c r="AU400" s="83" t="s">
        <v>70</v>
      </c>
      <c r="AV400" s="83" t="s">
        <v>132</v>
      </c>
      <c r="AW400" s="83" t="s">
        <v>63</v>
      </c>
      <c r="AX400" s="83" t="s">
        <v>63</v>
      </c>
      <c r="AY400" s="83" t="s">
        <v>63</v>
      </c>
      <c r="AZ400" s="83" t="s">
        <v>73</v>
      </c>
      <c r="BA400" s="83" t="s">
        <v>63</v>
      </c>
      <c r="BB400" s="83" t="s">
        <v>73</v>
      </c>
      <c r="BC400" s="83" t="s">
        <v>73</v>
      </c>
      <c r="BD400" s="83">
        <v>0</v>
      </c>
      <c r="BE400" s="83" t="s">
        <v>73</v>
      </c>
      <c r="BF400" s="83"/>
      <c r="BG400" s="87" t="s">
        <v>846</v>
      </c>
      <c r="BH400" s="87" t="s">
        <v>114</v>
      </c>
      <c r="BI400" s="76" t="s">
        <v>1414</v>
      </c>
      <c r="BJ400">
        <f t="shared" si="18"/>
        <v>15</v>
      </c>
      <c r="BK400" s="87">
        <f t="shared" si="19"/>
        <v>50</v>
      </c>
      <c r="BL400" s="87"/>
      <c r="BM400" s="86" t="str">
        <f>_xlfn.XLOOKUP(Form_Responses1811121314[[#This Row],[Sekolah School (Cleansed)]],'Quality Check'!$B$11:$B$14,'Quality Check'!$C$11:$C$14,)</f>
        <v>Urban</v>
      </c>
      <c r="BN400" s="86" t="str">
        <f>_xlfn.XLOOKUP(Form_Responses1811121314[[#This Row],[Sekolah School (Cleansed)]],'Quality Check'!$B$11:$B$14,'Quality Check'!$D$11:$D$14,)</f>
        <v>Controlled Group (CG)</v>
      </c>
      <c r="BO400" s="87" t="str">
        <f>_xlfn.XLOOKUP(AS400,'Cleansing - Toothpaste Brand'!A:A,'Cleansing - Toothpaste Brand'!B:B,)</f>
        <v>Colgate</v>
      </c>
      <c r="BP400" s="87"/>
      <c r="BQ400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00" s="86" t="str">
        <f>_xlfn.XLOOKUP(AP400,'Cleansing - Response'!E:E,'Cleansing - Response'!F:F,)</f>
        <v>2 days and more</v>
      </c>
      <c r="BS400" s="86">
        <f>IF(Form_Responses1811121314[[#This Row],[Answer - B1]]="2 days and more",1,0)</f>
        <v>1</v>
      </c>
      <c r="BT400" s="86" t="str">
        <f>_xlfn.XLOOKUP(AQ400,'Cleansing - Response'!E:E,'Cleansing - Response'!F:F,)</f>
        <v>2 days and more</v>
      </c>
      <c r="BU400" s="86">
        <f>IF(Form_Responses1811121314[[#This Row],[Answer - B2]]="2 days and more",1,0)</f>
        <v>1</v>
      </c>
      <c r="BV400" s="86" t="str">
        <f t="shared" si="20"/>
        <v>Ya / Yes</v>
      </c>
      <c r="BW400" s="86">
        <f>IF(Form_Responses1811121314[[#This Row],[Answer - B3]]="Ya / Yes",1,0)</f>
        <v>1</v>
      </c>
      <c r="BX400" s="86" t="str">
        <f>_xlfn.XLOOKUP(AT400,'Cleansing - Response'!E:E,'Cleansing - Response'!F:F,)</f>
        <v>Rarely / Sometimes</v>
      </c>
      <c r="BY400" s="86">
        <f>IF(Form_Responses1811121314[[#This Row],[Answer - B4]]="Always",1,0)</f>
        <v>0</v>
      </c>
      <c r="BZ400" s="86" t="str">
        <f>_xlfn.XLOOKUP(AU400,'Cleansing - Response'!H:H,'Cleansing - Response'!I:I,)</f>
        <v>Sometimes / When in need</v>
      </c>
      <c r="CA400" s="86">
        <f>IF(Form_Responses1811121314[[#This Row],[Answer - B5]]="Sometimes / When in need",2,IF(Form_Responses1811121314[[#This Row],[Answer - B5]]="Using dental floss at least once",1,0))</f>
        <v>2</v>
      </c>
      <c r="CB400" s="86" t="str">
        <f>_xlfn.XLOOKUP(AV400,'Cleansing - Response'!K:K,'Cleansing - Response'!L:L,)</f>
        <v>Up to 1 time a day</v>
      </c>
      <c r="CC400" s="86">
        <f>IF(Form_Responses1811121314[[#This Row],[Answer - B6]]="More than 1 time a day",1,0)</f>
        <v>0</v>
      </c>
      <c r="CD400" s="86" t="str">
        <f>_xlfn.XLOOKUP(AW400,'Cleansing - Response'!$N:$N,'Cleansing - Response'!$O:$O,)</f>
        <v>Yes / Sometimes</v>
      </c>
      <c r="CE400" s="86">
        <f>IF(Form_Responses1811121314[[#This Row],[Answer - B7-1]]="Yes / Sometimes",1,0)</f>
        <v>1</v>
      </c>
      <c r="CF400" s="86" t="str">
        <f>_xlfn.XLOOKUP(AX400,'Cleansing - Response'!$N:$N,'Cleansing - Response'!$O:$O,)</f>
        <v>Yes / Sometimes</v>
      </c>
      <c r="CG400" s="86">
        <f>IF(Form_Responses1811121314[[#This Row],[Answer - B7-2]]="Yes / Sometimes",1,0)</f>
        <v>1</v>
      </c>
      <c r="CH400" s="86" t="str">
        <f>_xlfn.XLOOKUP(AY400,'Cleansing - Response'!$N:$N,'Cleansing - Response'!$O:$O,)</f>
        <v>Yes / Sometimes</v>
      </c>
      <c r="CI400" s="86">
        <f>IF(Form_Responses1811121314[[#This Row],[Answer - B7-3]]="Yes / Sometimes",1,0)</f>
        <v>1</v>
      </c>
      <c r="CJ400" s="86" t="str">
        <f>_xlfn.XLOOKUP(AZ400,'Cleansing - Response'!$N:$N,'Cleansing - Response'!$O:$O,)</f>
        <v>No</v>
      </c>
      <c r="CK400" s="86">
        <f>IF(Form_Responses1811121314[[#This Row],[Answer - B7-4]]="Yes / Sometimes",1,0)</f>
        <v>0</v>
      </c>
      <c r="CL400" s="86" t="str">
        <f>_xlfn.XLOOKUP(BA400,'Cleansing - Response'!$N:$N,'Cleansing - Response'!$O:$O,)</f>
        <v>Yes / Sometimes</v>
      </c>
      <c r="CM400" s="86">
        <f>IF(Form_Responses1811121314[[#This Row],[Answer - B7-5]]="Yes / Sometimes",1,0)</f>
        <v>1</v>
      </c>
      <c r="CN400" s="86" t="str">
        <f>_xlfn.XLOOKUP(BB400,'Cleansing - Response'!$N:$N,'Cleansing - Response'!$O:$O,)</f>
        <v>No</v>
      </c>
      <c r="CO400" s="86">
        <f>IF(Form_Responses1811121314[[#This Row],[Answer - B7-6]]="Yes / Sometimes",1,0)</f>
        <v>0</v>
      </c>
      <c r="CP400" s="87" t="str">
        <f>IF(COUNTIF(Form_Responses1811121314[[#This Row],[Answer - B7-1]:[Answer - B7-6]], "Yes / Sometimes") &gt; 4, "More than 4 times","Up to 4 times")</f>
        <v>Up to 4 times</v>
      </c>
      <c r="CQ400" s="152">
        <f>IF(Form_Responses1811121314[[#This Row],[Answer - B7 (Overall)]]="More than 4 times",1,0)</f>
        <v>0</v>
      </c>
    </row>
    <row r="401" spans="1:95" ht="13.2" hidden="1" x14ac:dyDescent="0.25">
      <c r="A401" s="82">
        <v>45574.493641608795</v>
      </c>
      <c r="B401" s="83" t="s">
        <v>1082</v>
      </c>
      <c r="C401" s="84" t="s">
        <v>1083</v>
      </c>
      <c r="D401" s="83">
        <v>100</v>
      </c>
      <c r="E401" s="83">
        <v>0.46</v>
      </c>
      <c r="F401" s="83" t="s">
        <v>114</v>
      </c>
      <c r="G401" s="83" t="s">
        <v>76</v>
      </c>
      <c r="H401" s="83" t="s">
        <v>922</v>
      </c>
      <c r="I401" s="83" t="s">
        <v>63</v>
      </c>
      <c r="J401" s="83" t="s">
        <v>64</v>
      </c>
      <c r="K401" s="83" t="s">
        <v>64</v>
      </c>
      <c r="L401" s="83" t="s">
        <v>64</v>
      </c>
      <c r="M401" s="83" t="s">
        <v>84</v>
      </c>
      <c r="N401" s="83" t="s">
        <v>64</v>
      </c>
      <c r="O401" s="83" t="s">
        <v>64</v>
      </c>
      <c r="P401" s="83" t="s">
        <v>84</v>
      </c>
      <c r="Q401" s="83" t="s">
        <v>64</v>
      </c>
      <c r="R401" s="83" t="s">
        <v>64</v>
      </c>
      <c r="S401" s="83" t="s">
        <v>64</v>
      </c>
      <c r="T401" s="83" t="s">
        <v>64</v>
      </c>
      <c r="U401" s="83" t="s">
        <v>84</v>
      </c>
      <c r="V401" s="83" t="s">
        <v>64</v>
      </c>
      <c r="W401" s="83" t="s">
        <v>64</v>
      </c>
      <c r="X401" s="83" t="s">
        <v>64</v>
      </c>
      <c r="Y401" s="83" t="s">
        <v>64</v>
      </c>
      <c r="Z401" s="83" t="s">
        <v>66</v>
      </c>
      <c r="AA401" s="83" t="s">
        <v>66</v>
      </c>
      <c r="AB401" s="83" t="s">
        <v>65</v>
      </c>
      <c r="AC401" s="83" t="s">
        <v>65</v>
      </c>
      <c r="AD401" s="83" t="s">
        <v>66</v>
      </c>
      <c r="AE401" s="83" t="s">
        <v>66</v>
      </c>
      <c r="AF401" s="83" t="s">
        <v>66</v>
      </c>
      <c r="AG401" s="83" t="s">
        <v>65</v>
      </c>
      <c r="AH401" s="83" t="s">
        <v>79</v>
      </c>
      <c r="AI401" s="83" t="s">
        <v>101</v>
      </c>
      <c r="AJ401" s="83" t="s">
        <v>65</v>
      </c>
      <c r="AK401" s="83" t="s">
        <v>65</v>
      </c>
      <c r="AL401" s="83" t="s">
        <v>65</v>
      </c>
      <c r="AM401" s="83" t="s">
        <v>66</v>
      </c>
      <c r="AN401" s="83" t="s">
        <v>66</v>
      </c>
      <c r="AO401" s="83" t="s">
        <v>66</v>
      </c>
      <c r="AP401" s="83" t="s">
        <v>80</v>
      </c>
      <c r="AQ401" s="83" t="s">
        <v>80</v>
      </c>
      <c r="AR401" s="83" t="s">
        <v>73</v>
      </c>
      <c r="AS401" s="83" t="s">
        <v>68</v>
      </c>
      <c r="AT401" s="83" t="s">
        <v>69</v>
      </c>
      <c r="AU401" s="83" t="s">
        <v>70</v>
      </c>
      <c r="AV401" s="83" t="s">
        <v>80</v>
      </c>
      <c r="AW401" s="83" t="s">
        <v>73</v>
      </c>
      <c r="AX401" s="83" t="s">
        <v>73</v>
      </c>
      <c r="AY401" s="83" t="s">
        <v>72</v>
      </c>
      <c r="AZ401" s="83" t="s">
        <v>63</v>
      </c>
      <c r="BA401" s="83" t="s">
        <v>72</v>
      </c>
      <c r="BB401" s="83" t="s">
        <v>63</v>
      </c>
      <c r="BC401" s="83" t="s">
        <v>73</v>
      </c>
      <c r="BD401" s="83"/>
      <c r="BE401" s="83" t="s">
        <v>73</v>
      </c>
      <c r="BF401" s="83"/>
      <c r="BG401" s="87" t="s">
        <v>846</v>
      </c>
      <c r="BH401" s="87" t="s">
        <v>114</v>
      </c>
      <c r="BI401" s="76" t="s">
        <v>1414</v>
      </c>
      <c r="BJ401">
        <f t="shared" si="18"/>
        <v>13</v>
      </c>
      <c r="BK401" s="87">
        <f t="shared" si="19"/>
        <v>54</v>
      </c>
      <c r="BL401" s="87"/>
      <c r="BM401" s="86" t="str">
        <f>_xlfn.XLOOKUP(Form_Responses1811121314[[#This Row],[Sekolah School (Cleansed)]],'Quality Check'!$B$11:$B$14,'Quality Check'!$C$11:$C$14,)</f>
        <v>Urban</v>
      </c>
      <c r="BN401" s="86" t="str">
        <f>_xlfn.XLOOKUP(Form_Responses1811121314[[#This Row],[Sekolah School (Cleansed)]],'Quality Check'!$B$11:$B$14,'Quality Check'!$D$11:$D$14,)</f>
        <v>Controlled Group (CG)</v>
      </c>
      <c r="BO401" s="87" t="str">
        <f>_xlfn.XLOOKUP(AS401,'Cleansing - Toothpaste Brand'!A:A,'Cleansing - Toothpaste Brand'!B:B,)</f>
        <v>Colgate</v>
      </c>
      <c r="BP401" s="87"/>
      <c r="BQ401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01" s="86" t="str">
        <f>_xlfn.XLOOKUP(AP401,'Cleansing - Response'!E:E,'Cleansing - Response'!F:F,)</f>
        <v>Less than 2 days</v>
      </c>
      <c r="BS401" s="86">
        <f>IF(Form_Responses1811121314[[#This Row],[Answer - B1]]="2 days and more",1,0)</f>
        <v>0</v>
      </c>
      <c r="BT401" s="86" t="str">
        <f>_xlfn.XLOOKUP(AQ401,'Cleansing - Response'!E:E,'Cleansing - Response'!F:F,)</f>
        <v>Less than 2 days</v>
      </c>
      <c r="BU401" s="86">
        <f>IF(Form_Responses1811121314[[#This Row],[Answer - B2]]="2 days and more",1,0)</f>
        <v>0</v>
      </c>
      <c r="BV401" s="86" t="str">
        <f t="shared" si="20"/>
        <v>Tidak / No</v>
      </c>
      <c r="BW401" s="86">
        <f>IF(Form_Responses1811121314[[#This Row],[Answer - B3]]="Ya / Yes",1,0)</f>
        <v>0</v>
      </c>
      <c r="BX401" s="86" t="str">
        <f>_xlfn.XLOOKUP(AT401,'Cleansing - Response'!E:E,'Cleansing - Response'!F:F,)</f>
        <v>Rarely / Sometimes</v>
      </c>
      <c r="BY401" s="86">
        <f>IF(Form_Responses1811121314[[#This Row],[Answer - B4]]="Always",1,0)</f>
        <v>0</v>
      </c>
      <c r="BZ401" s="86" t="str">
        <f>_xlfn.XLOOKUP(AU401,'Cleansing - Response'!H:H,'Cleansing - Response'!I:I,)</f>
        <v>Sometimes / When in need</v>
      </c>
      <c r="CA401" s="86">
        <f>IF(Form_Responses1811121314[[#This Row],[Answer - B5]]="Sometimes / When in need",2,IF(Form_Responses1811121314[[#This Row],[Answer - B5]]="Using dental floss at least once",1,0))</f>
        <v>2</v>
      </c>
      <c r="CB401" s="86" t="str">
        <f>_xlfn.XLOOKUP(AV401,'Cleansing - Response'!K:K,'Cleansing - Response'!L:L,)</f>
        <v>Up to 1 time a day</v>
      </c>
      <c r="CC401" s="86">
        <f>IF(Form_Responses1811121314[[#This Row],[Answer - B6]]="More than 1 time a day",1,0)</f>
        <v>0</v>
      </c>
      <c r="CD401" s="86" t="str">
        <f>_xlfn.XLOOKUP(AW401,'Cleansing - Response'!$N:$N,'Cleansing - Response'!$O:$O,)</f>
        <v>No</v>
      </c>
      <c r="CE401" s="86">
        <f>IF(Form_Responses1811121314[[#This Row],[Answer - B7-1]]="Yes / Sometimes",1,0)</f>
        <v>0</v>
      </c>
      <c r="CF401" s="86" t="str">
        <f>_xlfn.XLOOKUP(AX401,'Cleansing - Response'!$N:$N,'Cleansing - Response'!$O:$O,)</f>
        <v>No</v>
      </c>
      <c r="CG401" s="86">
        <f>IF(Form_Responses1811121314[[#This Row],[Answer - B7-2]]="Yes / Sometimes",1,0)</f>
        <v>0</v>
      </c>
      <c r="CH401" s="86" t="str">
        <f>_xlfn.XLOOKUP(AY401,'Cleansing - Response'!$N:$N,'Cleansing - Response'!$O:$O,)</f>
        <v>Yes / Sometimes</v>
      </c>
      <c r="CI401" s="86">
        <f>IF(Form_Responses1811121314[[#This Row],[Answer - B7-3]]="Yes / Sometimes",1,0)</f>
        <v>1</v>
      </c>
      <c r="CJ401" s="86" t="str">
        <f>_xlfn.XLOOKUP(AZ401,'Cleansing - Response'!$N:$N,'Cleansing - Response'!$O:$O,)</f>
        <v>Yes / Sometimes</v>
      </c>
      <c r="CK401" s="86">
        <f>IF(Form_Responses1811121314[[#This Row],[Answer - B7-4]]="Yes / Sometimes",1,0)</f>
        <v>1</v>
      </c>
      <c r="CL401" s="86" t="str">
        <f>_xlfn.XLOOKUP(BA401,'Cleansing - Response'!$N:$N,'Cleansing - Response'!$O:$O,)</f>
        <v>Yes / Sometimes</v>
      </c>
      <c r="CM401" s="86">
        <f>IF(Form_Responses1811121314[[#This Row],[Answer - B7-5]]="Yes / Sometimes",1,0)</f>
        <v>1</v>
      </c>
      <c r="CN401" s="86" t="str">
        <f>_xlfn.XLOOKUP(BB401,'Cleansing - Response'!$N:$N,'Cleansing - Response'!$O:$O,)</f>
        <v>Yes / Sometimes</v>
      </c>
      <c r="CO401" s="86">
        <f>IF(Form_Responses1811121314[[#This Row],[Answer - B7-6]]="Yes / Sometimes",1,0)</f>
        <v>1</v>
      </c>
      <c r="CP401" s="87" t="str">
        <f>IF(COUNTIF(Form_Responses1811121314[[#This Row],[Answer - B7-1]:[Answer - B7-6]], "Yes / Sometimes") &gt; 4, "More than 4 times","Up to 4 times")</f>
        <v>Up to 4 times</v>
      </c>
      <c r="CQ401" s="152">
        <f>IF(Form_Responses1811121314[[#This Row],[Answer - B7 (Overall)]]="More than 4 times",1,0)</f>
        <v>0</v>
      </c>
    </row>
    <row r="402" spans="1:95" ht="13.2" hidden="1" x14ac:dyDescent="0.25">
      <c r="A402" s="82">
        <v>45574.496412754626</v>
      </c>
      <c r="B402" s="83" t="s">
        <v>1084</v>
      </c>
      <c r="C402" s="84" t="s">
        <v>1085</v>
      </c>
      <c r="D402" s="83">
        <v>25.89</v>
      </c>
      <c r="E402" s="83">
        <v>0.21</v>
      </c>
      <c r="F402" s="83" t="s">
        <v>114</v>
      </c>
      <c r="G402" s="83" t="s">
        <v>76</v>
      </c>
      <c r="H402" s="83" t="s">
        <v>846</v>
      </c>
      <c r="I402" s="83" t="s">
        <v>63</v>
      </c>
      <c r="J402" s="83" t="s">
        <v>64</v>
      </c>
      <c r="K402" s="83" t="s">
        <v>64</v>
      </c>
      <c r="L402" s="83" t="s">
        <v>64</v>
      </c>
      <c r="M402" s="83" t="s">
        <v>84</v>
      </c>
      <c r="N402" s="83" t="s">
        <v>64</v>
      </c>
      <c r="O402" s="83" t="s">
        <v>78</v>
      </c>
      <c r="P402" s="83" t="s">
        <v>84</v>
      </c>
      <c r="Q402" s="83" t="s">
        <v>64</v>
      </c>
      <c r="R402" s="83" t="s">
        <v>64</v>
      </c>
      <c r="S402" s="83" t="s">
        <v>64</v>
      </c>
      <c r="T402" s="83" t="s">
        <v>64</v>
      </c>
      <c r="U402" s="83" t="s">
        <v>64</v>
      </c>
      <c r="V402" s="83" t="s">
        <v>64</v>
      </c>
      <c r="W402" s="83" t="s">
        <v>64</v>
      </c>
      <c r="X402" s="83" t="s">
        <v>64</v>
      </c>
      <c r="Y402" s="83" t="s">
        <v>64</v>
      </c>
      <c r="Z402" s="83" t="s">
        <v>66</v>
      </c>
      <c r="AA402" s="83" t="s">
        <v>65</v>
      </c>
      <c r="AB402" s="83" t="s">
        <v>66</v>
      </c>
      <c r="AC402" s="83" t="s">
        <v>65</v>
      </c>
      <c r="AD402" s="83" t="s">
        <v>66</v>
      </c>
      <c r="AE402" s="83" t="s">
        <v>65</v>
      </c>
      <c r="AF402" s="83" t="s">
        <v>66</v>
      </c>
      <c r="AG402" s="83" t="s">
        <v>66</v>
      </c>
      <c r="AH402" s="83" t="s">
        <v>66</v>
      </c>
      <c r="AI402" s="83" t="s">
        <v>79</v>
      </c>
      <c r="AJ402" s="83" t="s">
        <v>65</v>
      </c>
      <c r="AK402" s="83" t="s">
        <v>65</v>
      </c>
      <c r="AL402" s="83" t="s">
        <v>65</v>
      </c>
      <c r="AM402" s="83" t="s">
        <v>66</v>
      </c>
      <c r="AN402" s="83" t="s">
        <v>66</v>
      </c>
      <c r="AO402" s="83" t="s">
        <v>66</v>
      </c>
      <c r="AP402" s="83" t="s">
        <v>67</v>
      </c>
      <c r="AQ402" s="83" t="s">
        <v>67</v>
      </c>
      <c r="AR402" s="83" t="s">
        <v>63</v>
      </c>
      <c r="AS402" s="83" t="s">
        <v>120</v>
      </c>
      <c r="AT402" s="83" t="s">
        <v>87</v>
      </c>
      <c r="AU402" s="83" t="s">
        <v>80</v>
      </c>
      <c r="AV402" s="83" t="s">
        <v>80</v>
      </c>
      <c r="AW402" s="83" t="s">
        <v>73</v>
      </c>
      <c r="AX402" s="83" t="s">
        <v>73</v>
      </c>
      <c r="AY402" s="83" t="s">
        <v>72</v>
      </c>
      <c r="AZ402" s="83" t="s">
        <v>72</v>
      </c>
      <c r="BA402" s="83" t="s">
        <v>72</v>
      </c>
      <c r="BB402" s="83" t="s">
        <v>72</v>
      </c>
      <c r="BC402" s="83" t="s">
        <v>73</v>
      </c>
      <c r="BD402" s="83"/>
      <c r="BE402" s="83" t="s">
        <v>73</v>
      </c>
      <c r="BF402" s="83"/>
      <c r="BG402" s="87" t="s">
        <v>846</v>
      </c>
      <c r="BH402" s="87" t="s">
        <v>114</v>
      </c>
      <c r="BI402" s="76" t="s">
        <v>1414</v>
      </c>
      <c r="BJ402">
        <f t="shared" si="18"/>
        <v>13</v>
      </c>
      <c r="BK402" s="87">
        <f t="shared" si="19"/>
        <v>54</v>
      </c>
      <c r="BL402" s="87"/>
      <c r="BM402" s="86" t="str">
        <f>_xlfn.XLOOKUP(Form_Responses1811121314[[#This Row],[Sekolah School (Cleansed)]],'Quality Check'!$B$11:$B$14,'Quality Check'!$C$11:$C$14,)</f>
        <v>Urban</v>
      </c>
      <c r="BN402" s="86" t="str">
        <f>_xlfn.XLOOKUP(Form_Responses1811121314[[#This Row],[Sekolah School (Cleansed)]],'Quality Check'!$B$11:$B$14,'Quality Check'!$D$11:$D$14,)</f>
        <v>Controlled Group (CG)</v>
      </c>
      <c r="BO402" s="87" t="str">
        <f>_xlfn.XLOOKUP(AS402,'Cleansing - Toothpaste Brand'!A:A,'Cleansing - Toothpaste Brand'!B:B,)</f>
        <v>Colgate</v>
      </c>
      <c r="BP402" s="87"/>
      <c r="BQ402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02" s="86" t="str">
        <f>_xlfn.XLOOKUP(AP402,'Cleansing - Response'!E:E,'Cleansing - Response'!F:F,)</f>
        <v>2 days and more</v>
      </c>
      <c r="BS402" s="86">
        <f>IF(Form_Responses1811121314[[#This Row],[Answer - B1]]="2 days and more",1,0)</f>
        <v>1</v>
      </c>
      <c r="BT402" s="86" t="str">
        <f>_xlfn.XLOOKUP(AQ402,'Cleansing - Response'!E:E,'Cleansing - Response'!F:F,)</f>
        <v>2 days and more</v>
      </c>
      <c r="BU402" s="86">
        <f>IF(Form_Responses1811121314[[#This Row],[Answer - B2]]="2 days and more",1,0)</f>
        <v>1</v>
      </c>
      <c r="BV402" s="86" t="str">
        <f t="shared" si="20"/>
        <v>Ya / Yes</v>
      </c>
      <c r="BW402" s="86">
        <f>IF(Form_Responses1811121314[[#This Row],[Answer - B3]]="Ya / Yes",1,0)</f>
        <v>1</v>
      </c>
      <c r="BX402" s="86" t="str">
        <f>_xlfn.XLOOKUP(AT402,'Cleansing - Response'!E:E,'Cleansing - Response'!F:F,)</f>
        <v>Always</v>
      </c>
      <c r="BY402" s="86">
        <f>IF(Form_Responses1811121314[[#This Row],[Answer - B4]]="Always",1,0)</f>
        <v>1</v>
      </c>
      <c r="BZ402" s="86" t="str">
        <f>_xlfn.XLOOKUP(AU402,'Cleansing - Response'!H:H,'Cleansing - Response'!I:I,)</f>
        <v>Using dental floss at least once</v>
      </c>
      <c r="CA402" s="86">
        <f>IF(Form_Responses1811121314[[#This Row],[Answer - B5]]="Sometimes / When in need",2,IF(Form_Responses1811121314[[#This Row],[Answer - B5]]="Using dental floss at least once",1,0))</f>
        <v>1</v>
      </c>
      <c r="CB402" s="86" t="str">
        <f>_xlfn.XLOOKUP(AV402,'Cleansing - Response'!K:K,'Cleansing - Response'!L:L,)</f>
        <v>Up to 1 time a day</v>
      </c>
      <c r="CC402" s="86">
        <f>IF(Form_Responses1811121314[[#This Row],[Answer - B6]]="More than 1 time a day",1,0)</f>
        <v>0</v>
      </c>
      <c r="CD402" s="86" t="str">
        <f>_xlfn.XLOOKUP(AW402,'Cleansing - Response'!$N:$N,'Cleansing - Response'!$O:$O,)</f>
        <v>No</v>
      </c>
      <c r="CE402" s="86">
        <f>IF(Form_Responses1811121314[[#This Row],[Answer - B7-1]]="Yes / Sometimes",1,0)</f>
        <v>0</v>
      </c>
      <c r="CF402" s="86" t="str">
        <f>_xlfn.XLOOKUP(AX402,'Cleansing - Response'!$N:$N,'Cleansing - Response'!$O:$O,)</f>
        <v>No</v>
      </c>
      <c r="CG402" s="86">
        <f>IF(Form_Responses1811121314[[#This Row],[Answer - B7-2]]="Yes / Sometimes",1,0)</f>
        <v>0</v>
      </c>
      <c r="CH402" s="86" t="str">
        <f>_xlfn.XLOOKUP(AY402,'Cleansing - Response'!$N:$N,'Cleansing - Response'!$O:$O,)</f>
        <v>Yes / Sometimes</v>
      </c>
      <c r="CI402" s="86">
        <f>IF(Form_Responses1811121314[[#This Row],[Answer - B7-3]]="Yes / Sometimes",1,0)</f>
        <v>1</v>
      </c>
      <c r="CJ402" s="86" t="str">
        <f>_xlfn.XLOOKUP(AZ402,'Cleansing - Response'!$N:$N,'Cleansing - Response'!$O:$O,)</f>
        <v>Yes / Sometimes</v>
      </c>
      <c r="CK402" s="86">
        <f>IF(Form_Responses1811121314[[#This Row],[Answer - B7-4]]="Yes / Sometimes",1,0)</f>
        <v>1</v>
      </c>
      <c r="CL402" s="86" t="str">
        <f>_xlfn.XLOOKUP(BA402,'Cleansing - Response'!$N:$N,'Cleansing - Response'!$O:$O,)</f>
        <v>Yes / Sometimes</v>
      </c>
      <c r="CM402" s="86">
        <f>IF(Form_Responses1811121314[[#This Row],[Answer - B7-5]]="Yes / Sometimes",1,0)</f>
        <v>1</v>
      </c>
      <c r="CN402" s="86" t="str">
        <f>_xlfn.XLOOKUP(BB402,'Cleansing - Response'!$N:$N,'Cleansing - Response'!$O:$O,)</f>
        <v>Yes / Sometimes</v>
      </c>
      <c r="CO402" s="86">
        <f>IF(Form_Responses1811121314[[#This Row],[Answer - B7-6]]="Yes / Sometimes",1,0)</f>
        <v>1</v>
      </c>
      <c r="CP402" s="87" t="str">
        <f>IF(COUNTIF(Form_Responses1811121314[[#This Row],[Answer - B7-1]:[Answer - B7-6]], "Yes / Sometimes") &gt; 4, "More than 4 times","Up to 4 times")</f>
        <v>Up to 4 times</v>
      </c>
      <c r="CQ402" s="152">
        <f>IF(Form_Responses1811121314[[#This Row],[Answer - B7 (Overall)]]="More than 4 times",1,0)</f>
        <v>0</v>
      </c>
    </row>
    <row r="403" spans="1:95" ht="13.2" hidden="1" x14ac:dyDescent="0.25">
      <c r="A403" s="82">
        <v>45574.496520057874</v>
      </c>
      <c r="B403" s="83" t="s">
        <v>1086</v>
      </c>
      <c r="C403" s="84" t="s">
        <v>1087</v>
      </c>
      <c r="D403" s="83">
        <v>100</v>
      </c>
      <c r="E403" s="83">
        <v>0.33</v>
      </c>
      <c r="F403" s="83" t="s">
        <v>114</v>
      </c>
      <c r="G403" s="83" t="s">
        <v>76</v>
      </c>
      <c r="H403" s="83" t="s">
        <v>908</v>
      </c>
      <c r="I403" s="83" t="s">
        <v>63</v>
      </c>
      <c r="J403" s="83" t="s">
        <v>64</v>
      </c>
      <c r="K403" s="83" t="s">
        <v>64</v>
      </c>
      <c r="L403" s="83" t="s">
        <v>64</v>
      </c>
      <c r="M403" s="83" t="s">
        <v>64</v>
      </c>
      <c r="N403" s="83" t="s">
        <v>64</v>
      </c>
      <c r="O403" s="83" t="s">
        <v>64</v>
      </c>
      <c r="P403" s="83" t="s">
        <v>64</v>
      </c>
      <c r="Q403" s="83" t="s">
        <v>64</v>
      </c>
      <c r="R403" s="83" t="s">
        <v>64</v>
      </c>
      <c r="S403" s="83" t="s">
        <v>64</v>
      </c>
      <c r="T403" s="83" t="s">
        <v>64</v>
      </c>
      <c r="U403" s="83" t="s">
        <v>64</v>
      </c>
      <c r="V403" s="83" t="s">
        <v>64</v>
      </c>
      <c r="W403" s="83" t="s">
        <v>64</v>
      </c>
      <c r="X403" s="83" t="s">
        <v>64</v>
      </c>
      <c r="Y403" s="83" t="s">
        <v>64</v>
      </c>
      <c r="Z403" s="83" t="s">
        <v>65</v>
      </c>
      <c r="AA403" s="83" t="s">
        <v>65</v>
      </c>
      <c r="AB403" s="83" t="s">
        <v>65</v>
      </c>
      <c r="AC403" s="83" t="s">
        <v>65</v>
      </c>
      <c r="AD403" s="83" t="s">
        <v>65</v>
      </c>
      <c r="AE403" s="83" t="s">
        <v>65</v>
      </c>
      <c r="AF403" s="83" t="s">
        <v>66</v>
      </c>
      <c r="AG403" s="83" t="s">
        <v>65</v>
      </c>
      <c r="AH403" s="83" t="s">
        <v>65</v>
      </c>
      <c r="AI403" s="83" t="s">
        <v>101</v>
      </c>
      <c r="AJ403" s="83" t="s">
        <v>65</v>
      </c>
      <c r="AK403" s="83" t="s">
        <v>65</v>
      </c>
      <c r="AL403" s="83" t="s">
        <v>65</v>
      </c>
      <c r="AM403" s="83" t="s">
        <v>65</v>
      </c>
      <c r="AN403" s="83" t="s">
        <v>65</v>
      </c>
      <c r="AO403" s="83" t="s">
        <v>65</v>
      </c>
      <c r="AP403" s="83" t="s">
        <v>67</v>
      </c>
      <c r="AQ403" s="83" t="s">
        <v>67</v>
      </c>
      <c r="AR403" s="83" t="s">
        <v>86</v>
      </c>
      <c r="AS403" s="83" t="s">
        <v>120</v>
      </c>
      <c r="AT403" s="83" t="s">
        <v>87</v>
      </c>
      <c r="AU403" s="83" t="s">
        <v>67</v>
      </c>
      <c r="AV403" s="83" t="s">
        <v>71</v>
      </c>
      <c r="AW403" s="83" t="s">
        <v>73</v>
      </c>
      <c r="AX403" s="83" t="s">
        <v>72</v>
      </c>
      <c r="AY403" s="83" t="s">
        <v>63</v>
      </c>
      <c r="AZ403" s="83" t="s">
        <v>72</v>
      </c>
      <c r="BA403" s="83" t="s">
        <v>73</v>
      </c>
      <c r="BB403" s="83" t="s">
        <v>73</v>
      </c>
      <c r="BC403" s="83" t="s">
        <v>73</v>
      </c>
      <c r="BD403" s="83"/>
      <c r="BE403" s="83" t="s">
        <v>73</v>
      </c>
      <c r="BF403" s="83"/>
      <c r="BG403" s="87" t="s">
        <v>846</v>
      </c>
      <c r="BH403" s="87" t="s">
        <v>114</v>
      </c>
      <c r="BI403" s="76" t="s">
        <v>1414</v>
      </c>
      <c r="BJ403">
        <f t="shared" si="18"/>
        <v>15</v>
      </c>
      <c r="BK403" s="87">
        <f t="shared" si="19"/>
        <v>63</v>
      </c>
      <c r="BL403" s="87"/>
      <c r="BM403" s="86" t="str">
        <f>_xlfn.XLOOKUP(Form_Responses1811121314[[#This Row],[Sekolah School (Cleansed)]],'Quality Check'!$B$11:$B$14,'Quality Check'!$C$11:$C$14,)</f>
        <v>Urban</v>
      </c>
      <c r="BN403" s="86" t="str">
        <f>_xlfn.XLOOKUP(Form_Responses1811121314[[#This Row],[Sekolah School (Cleansed)]],'Quality Check'!$B$11:$B$14,'Quality Check'!$D$11:$D$14,)</f>
        <v>Controlled Group (CG)</v>
      </c>
      <c r="BO403" s="87" t="str">
        <f>_xlfn.XLOOKUP(AS403,'Cleansing - Toothpaste Brand'!A:A,'Cleansing - Toothpaste Brand'!B:B,)</f>
        <v>Colgate</v>
      </c>
      <c r="BP403" s="87"/>
      <c r="BQ403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03" s="86" t="str">
        <f>_xlfn.XLOOKUP(AP403,'Cleansing - Response'!E:E,'Cleansing - Response'!F:F,)</f>
        <v>2 days and more</v>
      </c>
      <c r="BS403" s="86">
        <f>IF(Form_Responses1811121314[[#This Row],[Answer - B1]]="2 days and more",1,0)</f>
        <v>1</v>
      </c>
      <c r="BT403" s="86" t="str">
        <f>_xlfn.XLOOKUP(AQ403,'Cleansing - Response'!E:E,'Cleansing - Response'!F:F,)</f>
        <v>2 days and more</v>
      </c>
      <c r="BU403" s="86">
        <f>IF(Form_Responses1811121314[[#This Row],[Answer - B2]]="2 days and more",1,0)</f>
        <v>1</v>
      </c>
      <c r="BV403" s="86" t="str">
        <f t="shared" si="20"/>
        <v>Ya / Yes</v>
      </c>
      <c r="BW403" s="86">
        <f>IF(Form_Responses1811121314[[#This Row],[Answer - B3]]="Ya / Yes",1,0)</f>
        <v>1</v>
      </c>
      <c r="BX403" s="86" t="str">
        <f>_xlfn.XLOOKUP(AT403,'Cleansing - Response'!E:E,'Cleansing - Response'!F:F,)</f>
        <v>Always</v>
      </c>
      <c r="BY403" s="86">
        <f>IF(Form_Responses1811121314[[#This Row],[Answer - B4]]="Always",1,0)</f>
        <v>1</v>
      </c>
      <c r="BZ403" s="86" t="str">
        <f>_xlfn.XLOOKUP(AU403,'Cleansing - Response'!H:H,'Cleansing - Response'!I:I,)</f>
        <v>Using dental floss at least once</v>
      </c>
      <c r="CA403" s="86">
        <f>IF(Form_Responses1811121314[[#This Row],[Answer - B5]]="Sometimes / When in need",2,IF(Form_Responses1811121314[[#This Row],[Answer - B5]]="Using dental floss at least once",1,0))</f>
        <v>1</v>
      </c>
      <c r="CB403" s="86" t="str">
        <f>_xlfn.XLOOKUP(AV403,'Cleansing - Response'!K:K,'Cleansing - Response'!L:L,)</f>
        <v>Up to 1 time a day</v>
      </c>
      <c r="CC403" s="86">
        <f>IF(Form_Responses1811121314[[#This Row],[Answer - B6]]="More than 1 time a day",1,0)</f>
        <v>0</v>
      </c>
      <c r="CD403" s="86" t="str">
        <f>_xlfn.XLOOKUP(AW403,'Cleansing - Response'!$N:$N,'Cleansing - Response'!$O:$O,)</f>
        <v>No</v>
      </c>
      <c r="CE403" s="86">
        <f>IF(Form_Responses1811121314[[#This Row],[Answer - B7-1]]="Yes / Sometimes",1,0)</f>
        <v>0</v>
      </c>
      <c r="CF403" s="86" t="str">
        <f>_xlfn.XLOOKUP(AX403,'Cleansing - Response'!$N:$N,'Cleansing - Response'!$O:$O,)</f>
        <v>Yes / Sometimes</v>
      </c>
      <c r="CG403" s="86">
        <f>IF(Form_Responses1811121314[[#This Row],[Answer - B7-2]]="Yes / Sometimes",1,0)</f>
        <v>1</v>
      </c>
      <c r="CH403" s="86" t="str">
        <f>_xlfn.XLOOKUP(AY403,'Cleansing - Response'!$N:$N,'Cleansing - Response'!$O:$O,)</f>
        <v>Yes / Sometimes</v>
      </c>
      <c r="CI403" s="86">
        <f>IF(Form_Responses1811121314[[#This Row],[Answer - B7-3]]="Yes / Sometimes",1,0)</f>
        <v>1</v>
      </c>
      <c r="CJ403" s="86" t="str">
        <f>_xlfn.XLOOKUP(AZ403,'Cleansing - Response'!$N:$N,'Cleansing - Response'!$O:$O,)</f>
        <v>Yes / Sometimes</v>
      </c>
      <c r="CK403" s="86">
        <f>IF(Form_Responses1811121314[[#This Row],[Answer - B7-4]]="Yes / Sometimes",1,0)</f>
        <v>1</v>
      </c>
      <c r="CL403" s="86" t="str">
        <f>_xlfn.XLOOKUP(BA403,'Cleansing - Response'!$N:$N,'Cleansing - Response'!$O:$O,)</f>
        <v>No</v>
      </c>
      <c r="CM403" s="86">
        <f>IF(Form_Responses1811121314[[#This Row],[Answer - B7-5]]="Yes / Sometimes",1,0)</f>
        <v>0</v>
      </c>
      <c r="CN403" s="86" t="str">
        <f>_xlfn.XLOOKUP(BB403,'Cleansing - Response'!$N:$N,'Cleansing - Response'!$O:$O,)</f>
        <v>No</v>
      </c>
      <c r="CO403" s="86">
        <f>IF(Form_Responses1811121314[[#This Row],[Answer - B7-6]]="Yes / Sometimes",1,0)</f>
        <v>0</v>
      </c>
      <c r="CP403" s="87" t="str">
        <f>IF(COUNTIF(Form_Responses1811121314[[#This Row],[Answer - B7-1]:[Answer - B7-6]], "Yes / Sometimes") &gt; 4, "More than 4 times","Up to 4 times")</f>
        <v>Up to 4 times</v>
      </c>
      <c r="CQ403" s="152">
        <f>IF(Form_Responses1811121314[[#This Row],[Answer - B7 (Overall)]]="More than 4 times",1,0)</f>
        <v>0</v>
      </c>
    </row>
    <row r="404" spans="1:95" ht="13.2" hidden="1" x14ac:dyDescent="0.25">
      <c r="A404" s="82">
        <v>45574.497947719909</v>
      </c>
      <c r="B404" s="83" t="s">
        <v>1088</v>
      </c>
      <c r="C404" s="84" t="s">
        <v>1089</v>
      </c>
      <c r="D404" s="83">
        <v>100</v>
      </c>
      <c r="E404" s="83">
        <v>0.38</v>
      </c>
      <c r="F404" s="83" t="s">
        <v>114</v>
      </c>
      <c r="G404" s="83" t="s">
        <v>76</v>
      </c>
      <c r="H404" s="83" t="s">
        <v>846</v>
      </c>
      <c r="I404" s="83" t="s">
        <v>63</v>
      </c>
      <c r="J404" s="83" t="s">
        <v>64</v>
      </c>
      <c r="K404" s="83" t="s">
        <v>64</v>
      </c>
      <c r="L404" s="83" t="s">
        <v>64</v>
      </c>
      <c r="M404" s="83" t="s">
        <v>84</v>
      </c>
      <c r="N404" s="83" t="s">
        <v>64</v>
      </c>
      <c r="O404" s="83" t="s">
        <v>64</v>
      </c>
      <c r="P404" s="83" t="s">
        <v>84</v>
      </c>
      <c r="Q404" s="83" t="s">
        <v>64</v>
      </c>
      <c r="R404" s="83" t="s">
        <v>64</v>
      </c>
      <c r="S404" s="83" t="s">
        <v>64</v>
      </c>
      <c r="T404" s="83" t="s">
        <v>64</v>
      </c>
      <c r="U404" s="83" t="s">
        <v>84</v>
      </c>
      <c r="V404" s="83" t="s">
        <v>64</v>
      </c>
      <c r="W404" s="83" t="s">
        <v>64</v>
      </c>
      <c r="X404" s="83" t="s">
        <v>64</v>
      </c>
      <c r="Y404" s="83" t="s">
        <v>84</v>
      </c>
      <c r="Z404" s="83" t="s">
        <v>65</v>
      </c>
      <c r="AA404" s="83" t="s">
        <v>65</v>
      </c>
      <c r="AB404" s="83" t="s">
        <v>65</v>
      </c>
      <c r="AC404" s="83" t="s">
        <v>65</v>
      </c>
      <c r="AD404" s="83" t="s">
        <v>65</v>
      </c>
      <c r="AE404" s="83" t="s">
        <v>65</v>
      </c>
      <c r="AF404" s="83" t="s">
        <v>66</v>
      </c>
      <c r="AG404" s="83" t="s">
        <v>66</v>
      </c>
      <c r="AH404" s="83" t="s">
        <v>65</v>
      </c>
      <c r="AI404" s="83" t="s">
        <v>79</v>
      </c>
      <c r="AJ404" s="83" t="s">
        <v>65</v>
      </c>
      <c r="AK404" s="83" t="s">
        <v>66</v>
      </c>
      <c r="AL404" s="83" t="s">
        <v>65</v>
      </c>
      <c r="AM404" s="83" t="s">
        <v>65</v>
      </c>
      <c r="AN404" s="83" t="s">
        <v>66</v>
      </c>
      <c r="AO404" s="83" t="s">
        <v>66</v>
      </c>
      <c r="AP404" s="83" t="s">
        <v>67</v>
      </c>
      <c r="AQ404" s="83" t="s">
        <v>85</v>
      </c>
      <c r="AR404" s="83" t="s">
        <v>86</v>
      </c>
      <c r="AS404" s="83" t="s">
        <v>120</v>
      </c>
      <c r="AT404" s="83" t="s">
        <v>87</v>
      </c>
      <c r="AU404" s="83" t="s">
        <v>80</v>
      </c>
      <c r="AV404" s="83" t="s">
        <v>71</v>
      </c>
      <c r="AW404" s="83" t="s">
        <v>63</v>
      </c>
      <c r="AX404" s="83" t="s">
        <v>72</v>
      </c>
      <c r="AY404" s="83" t="s">
        <v>72</v>
      </c>
      <c r="AZ404" s="83" t="s">
        <v>63</v>
      </c>
      <c r="BA404" s="83" t="s">
        <v>72</v>
      </c>
      <c r="BB404" s="83" t="s">
        <v>72</v>
      </c>
      <c r="BC404" s="83" t="s">
        <v>73</v>
      </c>
      <c r="BD404" s="83"/>
      <c r="BE404" s="83" t="s">
        <v>73</v>
      </c>
      <c r="BF404" s="83"/>
      <c r="BG404" s="87" t="s">
        <v>846</v>
      </c>
      <c r="BH404" s="87" t="s">
        <v>114</v>
      </c>
      <c r="BI404" s="76" t="s">
        <v>1414</v>
      </c>
      <c r="BJ404">
        <f t="shared" si="18"/>
        <v>12</v>
      </c>
      <c r="BK404" s="87">
        <f t="shared" si="19"/>
        <v>58</v>
      </c>
      <c r="BL404" s="87"/>
      <c r="BM404" s="86" t="str">
        <f>_xlfn.XLOOKUP(Form_Responses1811121314[[#This Row],[Sekolah School (Cleansed)]],'Quality Check'!$B$11:$B$14,'Quality Check'!$C$11:$C$14,)</f>
        <v>Urban</v>
      </c>
      <c r="BN404" s="86" t="str">
        <f>_xlfn.XLOOKUP(Form_Responses1811121314[[#This Row],[Sekolah School (Cleansed)]],'Quality Check'!$B$11:$B$14,'Quality Check'!$D$11:$D$14,)</f>
        <v>Controlled Group (CG)</v>
      </c>
      <c r="BO404" s="87" t="str">
        <f>_xlfn.XLOOKUP(AS404,'Cleansing - Toothpaste Brand'!A:A,'Cleansing - Toothpaste Brand'!B:B,)</f>
        <v>Colgate</v>
      </c>
      <c r="BP404" s="87"/>
      <c r="BQ404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04" s="86" t="str">
        <f>_xlfn.XLOOKUP(AP404,'Cleansing - Response'!E:E,'Cleansing - Response'!F:F,)</f>
        <v>2 days and more</v>
      </c>
      <c r="BS404" s="86">
        <f>IF(Form_Responses1811121314[[#This Row],[Answer - B1]]="2 days and more",1,0)</f>
        <v>1</v>
      </c>
      <c r="BT404" s="86" t="str">
        <f>_xlfn.XLOOKUP(AQ404,'Cleansing - Response'!E:E,'Cleansing - Response'!F:F,)</f>
        <v>2 days and more</v>
      </c>
      <c r="BU404" s="86">
        <f>IF(Form_Responses1811121314[[#This Row],[Answer - B2]]="2 days and more",1,0)</f>
        <v>1</v>
      </c>
      <c r="BV404" s="86" t="str">
        <f t="shared" si="20"/>
        <v>Ya / Yes</v>
      </c>
      <c r="BW404" s="86">
        <f>IF(Form_Responses1811121314[[#This Row],[Answer - B3]]="Ya / Yes",1,0)</f>
        <v>1</v>
      </c>
      <c r="BX404" s="86" t="str">
        <f>_xlfn.XLOOKUP(AT404,'Cleansing - Response'!E:E,'Cleansing - Response'!F:F,)</f>
        <v>Always</v>
      </c>
      <c r="BY404" s="86">
        <f>IF(Form_Responses1811121314[[#This Row],[Answer - B4]]="Always",1,0)</f>
        <v>1</v>
      </c>
      <c r="BZ404" s="86" t="str">
        <f>_xlfn.XLOOKUP(AU404,'Cleansing - Response'!H:H,'Cleansing - Response'!I:I,)</f>
        <v>Using dental floss at least once</v>
      </c>
      <c r="CA404" s="86">
        <f>IF(Form_Responses1811121314[[#This Row],[Answer - B5]]="Sometimes / When in need",2,IF(Form_Responses1811121314[[#This Row],[Answer - B5]]="Using dental floss at least once",1,0))</f>
        <v>1</v>
      </c>
      <c r="CB404" s="86" t="str">
        <f>_xlfn.XLOOKUP(AV404,'Cleansing - Response'!K:K,'Cleansing - Response'!L:L,)</f>
        <v>Up to 1 time a day</v>
      </c>
      <c r="CC404" s="86">
        <f>IF(Form_Responses1811121314[[#This Row],[Answer - B6]]="More than 1 time a day",1,0)</f>
        <v>0</v>
      </c>
      <c r="CD404" s="86" t="str">
        <f>_xlfn.XLOOKUP(AW404,'Cleansing - Response'!$N:$N,'Cleansing - Response'!$O:$O,)</f>
        <v>Yes / Sometimes</v>
      </c>
      <c r="CE404" s="86">
        <f>IF(Form_Responses1811121314[[#This Row],[Answer - B7-1]]="Yes / Sometimes",1,0)</f>
        <v>1</v>
      </c>
      <c r="CF404" s="86" t="str">
        <f>_xlfn.XLOOKUP(AX404,'Cleansing - Response'!$N:$N,'Cleansing - Response'!$O:$O,)</f>
        <v>Yes / Sometimes</v>
      </c>
      <c r="CG404" s="86">
        <f>IF(Form_Responses1811121314[[#This Row],[Answer - B7-2]]="Yes / Sometimes",1,0)</f>
        <v>1</v>
      </c>
      <c r="CH404" s="86" t="str">
        <f>_xlfn.XLOOKUP(AY404,'Cleansing - Response'!$N:$N,'Cleansing - Response'!$O:$O,)</f>
        <v>Yes / Sometimes</v>
      </c>
      <c r="CI404" s="86">
        <f>IF(Form_Responses1811121314[[#This Row],[Answer - B7-3]]="Yes / Sometimes",1,0)</f>
        <v>1</v>
      </c>
      <c r="CJ404" s="86" t="str">
        <f>_xlfn.XLOOKUP(AZ404,'Cleansing - Response'!$N:$N,'Cleansing - Response'!$O:$O,)</f>
        <v>Yes / Sometimes</v>
      </c>
      <c r="CK404" s="86">
        <f>IF(Form_Responses1811121314[[#This Row],[Answer - B7-4]]="Yes / Sometimes",1,0)</f>
        <v>1</v>
      </c>
      <c r="CL404" s="86" t="str">
        <f>_xlfn.XLOOKUP(BA404,'Cleansing - Response'!$N:$N,'Cleansing - Response'!$O:$O,)</f>
        <v>Yes / Sometimes</v>
      </c>
      <c r="CM404" s="86">
        <f>IF(Form_Responses1811121314[[#This Row],[Answer - B7-5]]="Yes / Sometimes",1,0)</f>
        <v>1</v>
      </c>
      <c r="CN404" s="86" t="str">
        <f>_xlfn.XLOOKUP(BB404,'Cleansing - Response'!$N:$N,'Cleansing - Response'!$O:$O,)</f>
        <v>Yes / Sometimes</v>
      </c>
      <c r="CO404" s="86">
        <f>IF(Form_Responses1811121314[[#This Row],[Answer - B7-6]]="Yes / Sometimes",1,0)</f>
        <v>1</v>
      </c>
      <c r="CP404" s="87" t="str">
        <f>IF(COUNTIF(Form_Responses1811121314[[#This Row],[Answer - B7-1]:[Answer - B7-6]], "Yes / Sometimes") &gt; 4, "More than 4 times","Up to 4 times")</f>
        <v>More than 4 times</v>
      </c>
      <c r="CQ404" s="152">
        <f>IF(Form_Responses1811121314[[#This Row],[Answer - B7 (Overall)]]="More than 4 times",1,0)</f>
        <v>1</v>
      </c>
    </row>
    <row r="405" spans="1:95" ht="13.2" hidden="1" x14ac:dyDescent="0.25">
      <c r="A405" s="82">
        <v>45574.498889074079</v>
      </c>
      <c r="B405" s="83" t="s">
        <v>1090</v>
      </c>
      <c r="C405" s="84" t="s">
        <v>1091</v>
      </c>
      <c r="D405" s="83">
        <v>100</v>
      </c>
      <c r="E405" s="83">
        <v>0.88</v>
      </c>
      <c r="F405" s="83" t="s">
        <v>114</v>
      </c>
      <c r="G405" s="83" t="s">
        <v>539</v>
      </c>
      <c r="H405" s="83" t="s">
        <v>887</v>
      </c>
      <c r="I405" s="83" t="s">
        <v>63</v>
      </c>
      <c r="J405" s="83" t="s">
        <v>64</v>
      </c>
      <c r="K405" s="83" t="s">
        <v>84</v>
      </c>
      <c r="L405" s="83" t="s">
        <v>145</v>
      </c>
      <c r="M405" s="83" t="s">
        <v>84</v>
      </c>
      <c r="N405" s="83" t="s">
        <v>84</v>
      </c>
      <c r="O405" s="83" t="s">
        <v>84</v>
      </c>
      <c r="P405" s="83" t="s">
        <v>84</v>
      </c>
      <c r="Q405" s="83" t="s">
        <v>84</v>
      </c>
      <c r="R405" s="83" t="s">
        <v>84</v>
      </c>
      <c r="S405" s="83" t="s">
        <v>84</v>
      </c>
      <c r="T405" s="83" t="s">
        <v>84</v>
      </c>
      <c r="U405" s="83" t="s">
        <v>84</v>
      </c>
      <c r="V405" s="83" t="s">
        <v>84</v>
      </c>
      <c r="W405" s="83" t="s">
        <v>84</v>
      </c>
      <c r="X405" s="83" t="s">
        <v>84</v>
      </c>
      <c r="Y405" s="83" t="s">
        <v>84</v>
      </c>
      <c r="Z405" s="83" t="s">
        <v>66</v>
      </c>
      <c r="AA405" s="83" t="s">
        <v>66</v>
      </c>
      <c r="AB405" s="83" t="s">
        <v>66</v>
      </c>
      <c r="AC405" s="83" t="s">
        <v>66</v>
      </c>
      <c r="AD405" s="83" t="s">
        <v>66</v>
      </c>
      <c r="AE405" s="83" t="s">
        <v>66</v>
      </c>
      <c r="AF405" s="83" t="s">
        <v>66</v>
      </c>
      <c r="AG405" s="83" t="s">
        <v>79</v>
      </c>
      <c r="AH405" s="83" t="s">
        <v>66</v>
      </c>
      <c r="AI405" s="83" t="s">
        <v>66</v>
      </c>
      <c r="AJ405" s="83" t="s">
        <v>66</v>
      </c>
      <c r="AK405" s="83" t="s">
        <v>66</v>
      </c>
      <c r="AL405" s="83" t="s">
        <v>66</v>
      </c>
      <c r="AM405" s="83" t="s">
        <v>66</v>
      </c>
      <c r="AN405" s="83" t="s">
        <v>66</v>
      </c>
      <c r="AO405" s="83" t="s">
        <v>66</v>
      </c>
      <c r="AP405" s="83" t="s">
        <v>67</v>
      </c>
      <c r="AQ405" s="83" t="s">
        <v>67</v>
      </c>
      <c r="AR405" s="83" t="s">
        <v>86</v>
      </c>
      <c r="AS405" s="83" t="s">
        <v>1092</v>
      </c>
      <c r="AT405" s="83" t="s">
        <v>69</v>
      </c>
      <c r="AU405" s="83" t="s">
        <v>70</v>
      </c>
      <c r="AV405" s="83" t="s">
        <v>71</v>
      </c>
      <c r="AW405" s="83" t="s">
        <v>63</v>
      </c>
      <c r="AX405" s="83" t="s">
        <v>63</v>
      </c>
      <c r="AY405" s="83" t="s">
        <v>63</v>
      </c>
      <c r="AZ405" s="83" t="s">
        <v>63</v>
      </c>
      <c r="BA405" s="83" t="s">
        <v>63</v>
      </c>
      <c r="BB405" s="83" t="s">
        <v>63</v>
      </c>
      <c r="BC405" s="83" t="s">
        <v>73</v>
      </c>
      <c r="BD405" s="83"/>
      <c r="BE405" s="83" t="s">
        <v>73</v>
      </c>
      <c r="BF405" s="83"/>
      <c r="BG405" s="87" t="s">
        <v>846</v>
      </c>
      <c r="BH405" s="87" t="s">
        <v>114</v>
      </c>
      <c r="BI405" s="76" t="s">
        <v>1414</v>
      </c>
      <c r="BJ405">
        <f t="shared" si="18"/>
        <v>1</v>
      </c>
      <c r="BK405" s="87">
        <f t="shared" si="19"/>
        <v>46</v>
      </c>
      <c r="BL405" s="87"/>
      <c r="BM405" s="86" t="str">
        <f>_xlfn.XLOOKUP(Form_Responses1811121314[[#This Row],[Sekolah School (Cleansed)]],'Quality Check'!$B$11:$B$14,'Quality Check'!$C$11:$C$14,)</f>
        <v>Urban</v>
      </c>
      <c r="BN405" s="86" t="str">
        <f>_xlfn.XLOOKUP(Form_Responses1811121314[[#This Row],[Sekolah School (Cleansed)]],'Quality Check'!$B$11:$B$14,'Quality Check'!$D$11:$D$14,)</f>
        <v>Controlled Group (CG)</v>
      </c>
      <c r="BO405" s="87" t="str">
        <f>_xlfn.XLOOKUP(AS405,'Cleansing - Toothpaste Brand'!A:A,'Cleansing - Toothpaste Brand'!B:B,)</f>
        <v>Darlie</v>
      </c>
      <c r="BP405" s="87"/>
      <c r="BQ405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05" s="86" t="str">
        <f>_xlfn.XLOOKUP(AP405,'Cleansing - Response'!E:E,'Cleansing - Response'!F:F,)</f>
        <v>2 days and more</v>
      </c>
      <c r="BS405" s="86">
        <f>IF(Form_Responses1811121314[[#This Row],[Answer - B1]]="2 days and more",1,0)</f>
        <v>1</v>
      </c>
      <c r="BT405" s="86" t="str">
        <f>_xlfn.XLOOKUP(AQ405,'Cleansing - Response'!E:E,'Cleansing - Response'!F:F,)</f>
        <v>2 days and more</v>
      </c>
      <c r="BU405" s="86">
        <f>IF(Form_Responses1811121314[[#This Row],[Answer - B2]]="2 days and more",1,0)</f>
        <v>1</v>
      </c>
      <c r="BV405" s="86" t="str">
        <f t="shared" si="20"/>
        <v>Ya / Yes</v>
      </c>
      <c r="BW405" s="86">
        <f>IF(Form_Responses1811121314[[#This Row],[Answer - B3]]="Ya / Yes",1,0)</f>
        <v>1</v>
      </c>
      <c r="BX405" s="86" t="str">
        <f>_xlfn.XLOOKUP(AT405,'Cleansing - Response'!E:E,'Cleansing - Response'!F:F,)</f>
        <v>Rarely / Sometimes</v>
      </c>
      <c r="BY405" s="86">
        <f>IF(Form_Responses1811121314[[#This Row],[Answer - B4]]="Always",1,0)</f>
        <v>0</v>
      </c>
      <c r="BZ405" s="86" t="str">
        <f>_xlfn.XLOOKUP(AU405,'Cleansing - Response'!H:H,'Cleansing - Response'!I:I,)</f>
        <v>Sometimes / When in need</v>
      </c>
      <c r="CA405" s="86">
        <f>IF(Form_Responses1811121314[[#This Row],[Answer - B5]]="Sometimes / When in need",2,IF(Form_Responses1811121314[[#This Row],[Answer - B5]]="Using dental floss at least once",1,0))</f>
        <v>2</v>
      </c>
      <c r="CB405" s="86" t="str">
        <f>_xlfn.XLOOKUP(AV405,'Cleansing - Response'!K:K,'Cleansing - Response'!L:L,)</f>
        <v>Up to 1 time a day</v>
      </c>
      <c r="CC405" s="86">
        <f>IF(Form_Responses1811121314[[#This Row],[Answer - B6]]="More than 1 time a day",1,0)</f>
        <v>0</v>
      </c>
      <c r="CD405" s="86" t="str">
        <f>_xlfn.XLOOKUP(AW405,'Cleansing - Response'!$N:$N,'Cleansing - Response'!$O:$O,)</f>
        <v>Yes / Sometimes</v>
      </c>
      <c r="CE405" s="86">
        <f>IF(Form_Responses1811121314[[#This Row],[Answer - B7-1]]="Yes / Sometimes",1,0)</f>
        <v>1</v>
      </c>
      <c r="CF405" s="86" t="str">
        <f>_xlfn.XLOOKUP(AX405,'Cleansing - Response'!$N:$N,'Cleansing - Response'!$O:$O,)</f>
        <v>Yes / Sometimes</v>
      </c>
      <c r="CG405" s="86">
        <f>IF(Form_Responses1811121314[[#This Row],[Answer - B7-2]]="Yes / Sometimes",1,0)</f>
        <v>1</v>
      </c>
      <c r="CH405" s="86" t="str">
        <f>_xlfn.XLOOKUP(AY405,'Cleansing - Response'!$N:$N,'Cleansing - Response'!$O:$O,)</f>
        <v>Yes / Sometimes</v>
      </c>
      <c r="CI405" s="86">
        <f>IF(Form_Responses1811121314[[#This Row],[Answer - B7-3]]="Yes / Sometimes",1,0)</f>
        <v>1</v>
      </c>
      <c r="CJ405" s="86" t="str">
        <f>_xlfn.XLOOKUP(AZ405,'Cleansing - Response'!$N:$N,'Cleansing - Response'!$O:$O,)</f>
        <v>Yes / Sometimes</v>
      </c>
      <c r="CK405" s="86">
        <f>IF(Form_Responses1811121314[[#This Row],[Answer - B7-4]]="Yes / Sometimes",1,0)</f>
        <v>1</v>
      </c>
      <c r="CL405" s="86" t="str">
        <f>_xlfn.XLOOKUP(BA405,'Cleansing - Response'!$N:$N,'Cleansing - Response'!$O:$O,)</f>
        <v>Yes / Sometimes</v>
      </c>
      <c r="CM405" s="86">
        <f>IF(Form_Responses1811121314[[#This Row],[Answer - B7-5]]="Yes / Sometimes",1,0)</f>
        <v>1</v>
      </c>
      <c r="CN405" s="86" t="str">
        <f>_xlfn.XLOOKUP(BB405,'Cleansing - Response'!$N:$N,'Cleansing - Response'!$O:$O,)</f>
        <v>Yes / Sometimes</v>
      </c>
      <c r="CO405" s="86">
        <f>IF(Form_Responses1811121314[[#This Row],[Answer - B7-6]]="Yes / Sometimes",1,0)</f>
        <v>1</v>
      </c>
      <c r="CP405" s="87" t="str">
        <f>IF(COUNTIF(Form_Responses1811121314[[#This Row],[Answer - B7-1]:[Answer - B7-6]], "Yes / Sometimes") &gt; 4, "More than 4 times","Up to 4 times")</f>
        <v>More than 4 times</v>
      </c>
      <c r="CQ405" s="152">
        <f>IF(Form_Responses1811121314[[#This Row],[Answer - B7 (Overall)]]="More than 4 times",1,0)</f>
        <v>1</v>
      </c>
    </row>
    <row r="406" spans="1:95" ht="13.2" hidden="1" x14ac:dyDescent="0.25">
      <c r="A406" s="82">
        <v>45574.499924594907</v>
      </c>
      <c r="B406" s="83" t="s">
        <v>1093</v>
      </c>
      <c r="C406" s="84" t="s">
        <v>1094</v>
      </c>
      <c r="D406" s="83">
        <v>100</v>
      </c>
      <c r="E406" s="83">
        <v>0.38</v>
      </c>
      <c r="F406" s="83" t="s">
        <v>114</v>
      </c>
      <c r="G406" s="83" t="s">
        <v>76</v>
      </c>
      <c r="H406" s="83" t="s">
        <v>846</v>
      </c>
      <c r="I406" s="83" t="s">
        <v>63</v>
      </c>
      <c r="J406" s="83" t="s">
        <v>64</v>
      </c>
      <c r="K406" s="83" t="s">
        <v>64</v>
      </c>
      <c r="L406" s="83" t="s">
        <v>64</v>
      </c>
      <c r="M406" s="83" t="s">
        <v>84</v>
      </c>
      <c r="N406" s="83" t="s">
        <v>64</v>
      </c>
      <c r="O406" s="83" t="s">
        <v>64</v>
      </c>
      <c r="P406" s="83" t="s">
        <v>84</v>
      </c>
      <c r="Q406" s="83" t="s">
        <v>64</v>
      </c>
      <c r="R406" s="83" t="s">
        <v>64</v>
      </c>
      <c r="S406" s="83" t="s">
        <v>64</v>
      </c>
      <c r="T406" s="83" t="s">
        <v>64</v>
      </c>
      <c r="U406" s="83" t="s">
        <v>64</v>
      </c>
      <c r="V406" s="83" t="s">
        <v>64</v>
      </c>
      <c r="W406" s="83" t="s">
        <v>64</v>
      </c>
      <c r="X406" s="83" t="s">
        <v>64</v>
      </c>
      <c r="Y406" s="83" t="s">
        <v>64</v>
      </c>
      <c r="Z406" s="83" t="s">
        <v>65</v>
      </c>
      <c r="AA406" s="83" t="s">
        <v>65</v>
      </c>
      <c r="AB406" s="83" t="s">
        <v>65</v>
      </c>
      <c r="AC406" s="83" t="s">
        <v>65</v>
      </c>
      <c r="AD406" s="83" t="s">
        <v>65</v>
      </c>
      <c r="AE406" s="83" t="s">
        <v>65</v>
      </c>
      <c r="AF406" s="83" t="s">
        <v>65</v>
      </c>
      <c r="AG406" s="83" t="s">
        <v>65</v>
      </c>
      <c r="AH406" s="83" t="s">
        <v>66</v>
      </c>
      <c r="AI406" s="83" t="s">
        <v>79</v>
      </c>
      <c r="AJ406" s="83" t="s">
        <v>65</v>
      </c>
      <c r="AK406" s="83" t="s">
        <v>66</v>
      </c>
      <c r="AL406" s="83" t="s">
        <v>65</v>
      </c>
      <c r="AM406" s="83" t="s">
        <v>65</v>
      </c>
      <c r="AN406" s="83" t="s">
        <v>66</v>
      </c>
      <c r="AO406" s="83" t="s">
        <v>65</v>
      </c>
      <c r="AP406" s="83" t="s">
        <v>67</v>
      </c>
      <c r="AQ406" s="83" t="s">
        <v>80</v>
      </c>
      <c r="AR406" s="83" t="s">
        <v>63</v>
      </c>
      <c r="AS406" s="83" t="s">
        <v>68</v>
      </c>
      <c r="AT406" s="83" t="s">
        <v>87</v>
      </c>
      <c r="AU406" s="83" t="s">
        <v>70</v>
      </c>
      <c r="AV406" s="83" t="s">
        <v>71</v>
      </c>
      <c r="AW406" s="83" t="s">
        <v>73</v>
      </c>
      <c r="AX406" s="83" t="s">
        <v>72</v>
      </c>
      <c r="AY406" s="83" t="s">
        <v>63</v>
      </c>
      <c r="AZ406" s="83" t="s">
        <v>63</v>
      </c>
      <c r="BA406" s="83" t="s">
        <v>73</v>
      </c>
      <c r="BB406" s="83" t="s">
        <v>73</v>
      </c>
      <c r="BC406" s="83" t="s">
        <v>73</v>
      </c>
      <c r="BD406" s="83"/>
      <c r="BE406" s="83" t="s">
        <v>73</v>
      </c>
      <c r="BF406" s="83"/>
      <c r="BG406" s="87" t="s">
        <v>846</v>
      </c>
      <c r="BH406" s="87" t="s">
        <v>114</v>
      </c>
      <c r="BI406" s="76" t="s">
        <v>1414</v>
      </c>
      <c r="BJ406">
        <f t="shared" si="18"/>
        <v>14</v>
      </c>
      <c r="BK406" s="87">
        <f t="shared" si="19"/>
        <v>60</v>
      </c>
      <c r="BL406" s="87"/>
      <c r="BM406" s="86" t="str">
        <f>_xlfn.XLOOKUP(Form_Responses1811121314[[#This Row],[Sekolah School (Cleansed)]],'Quality Check'!$B$11:$B$14,'Quality Check'!$C$11:$C$14,)</f>
        <v>Urban</v>
      </c>
      <c r="BN406" s="86" t="str">
        <f>_xlfn.XLOOKUP(Form_Responses1811121314[[#This Row],[Sekolah School (Cleansed)]],'Quality Check'!$B$11:$B$14,'Quality Check'!$D$11:$D$14,)</f>
        <v>Controlled Group (CG)</v>
      </c>
      <c r="BO406" s="87" t="str">
        <f>_xlfn.XLOOKUP(AS406,'Cleansing - Toothpaste Brand'!A:A,'Cleansing - Toothpaste Brand'!B:B,)</f>
        <v>Colgate</v>
      </c>
      <c r="BP406" s="87"/>
      <c r="BQ406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06" s="86" t="str">
        <f>_xlfn.XLOOKUP(AP406,'Cleansing - Response'!E:E,'Cleansing - Response'!F:F,)</f>
        <v>2 days and more</v>
      </c>
      <c r="BS406" s="86">
        <f>IF(Form_Responses1811121314[[#This Row],[Answer - B1]]="2 days and more",1,0)</f>
        <v>1</v>
      </c>
      <c r="BT406" s="86" t="str">
        <f>_xlfn.XLOOKUP(AQ406,'Cleansing - Response'!E:E,'Cleansing - Response'!F:F,)</f>
        <v>Less than 2 days</v>
      </c>
      <c r="BU406" s="86">
        <f>IF(Form_Responses1811121314[[#This Row],[Answer - B2]]="2 days and more",1,0)</f>
        <v>0</v>
      </c>
      <c r="BV406" s="86" t="str">
        <f t="shared" si="20"/>
        <v>Ya / Yes</v>
      </c>
      <c r="BW406" s="86">
        <f>IF(Form_Responses1811121314[[#This Row],[Answer - B3]]="Ya / Yes",1,0)</f>
        <v>1</v>
      </c>
      <c r="BX406" s="86" t="str">
        <f>_xlfn.XLOOKUP(AT406,'Cleansing - Response'!E:E,'Cleansing - Response'!F:F,)</f>
        <v>Always</v>
      </c>
      <c r="BY406" s="86">
        <f>IF(Form_Responses1811121314[[#This Row],[Answer - B4]]="Always",1,0)</f>
        <v>1</v>
      </c>
      <c r="BZ406" s="86" t="str">
        <f>_xlfn.XLOOKUP(AU406,'Cleansing - Response'!H:H,'Cleansing - Response'!I:I,)</f>
        <v>Sometimes / When in need</v>
      </c>
      <c r="CA406" s="86">
        <f>IF(Form_Responses1811121314[[#This Row],[Answer - B5]]="Sometimes / When in need",2,IF(Form_Responses1811121314[[#This Row],[Answer - B5]]="Using dental floss at least once",1,0))</f>
        <v>2</v>
      </c>
      <c r="CB406" s="86" t="str">
        <f>_xlfn.XLOOKUP(AV406,'Cleansing - Response'!K:K,'Cleansing - Response'!L:L,)</f>
        <v>Up to 1 time a day</v>
      </c>
      <c r="CC406" s="86">
        <f>IF(Form_Responses1811121314[[#This Row],[Answer - B6]]="More than 1 time a day",1,0)</f>
        <v>0</v>
      </c>
      <c r="CD406" s="86" t="str">
        <f>_xlfn.XLOOKUP(AW406,'Cleansing - Response'!$N:$N,'Cleansing - Response'!$O:$O,)</f>
        <v>No</v>
      </c>
      <c r="CE406" s="86">
        <f>IF(Form_Responses1811121314[[#This Row],[Answer - B7-1]]="Yes / Sometimes",1,0)</f>
        <v>0</v>
      </c>
      <c r="CF406" s="86" t="str">
        <f>_xlfn.XLOOKUP(AX406,'Cleansing - Response'!$N:$N,'Cleansing - Response'!$O:$O,)</f>
        <v>Yes / Sometimes</v>
      </c>
      <c r="CG406" s="86">
        <f>IF(Form_Responses1811121314[[#This Row],[Answer - B7-2]]="Yes / Sometimes",1,0)</f>
        <v>1</v>
      </c>
      <c r="CH406" s="86" t="str">
        <f>_xlfn.XLOOKUP(AY406,'Cleansing - Response'!$N:$N,'Cleansing - Response'!$O:$O,)</f>
        <v>Yes / Sometimes</v>
      </c>
      <c r="CI406" s="86">
        <f>IF(Form_Responses1811121314[[#This Row],[Answer - B7-3]]="Yes / Sometimes",1,0)</f>
        <v>1</v>
      </c>
      <c r="CJ406" s="86" t="str">
        <f>_xlfn.XLOOKUP(AZ406,'Cleansing - Response'!$N:$N,'Cleansing - Response'!$O:$O,)</f>
        <v>Yes / Sometimes</v>
      </c>
      <c r="CK406" s="86">
        <f>IF(Form_Responses1811121314[[#This Row],[Answer - B7-4]]="Yes / Sometimes",1,0)</f>
        <v>1</v>
      </c>
      <c r="CL406" s="86" t="str">
        <f>_xlfn.XLOOKUP(BA406,'Cleansing - Response'!$N:$N,'Cleansing - Response'!$O:$O,)</f>
        <v>No</v>
      </c>
      <c r="CM406" s="86">
        <f>IF(Form_Responses1811121314[[#This Row],[Answer - B7-5]]="Yes / Sometimes",1,0)</f>
        <v>0</v>
      </c>
      <c r="CN406" s="86" t="str">
        <f>_xlfn.XLOOKUP(BB406,'Cleansing - Response'!$N:$N,'Cleansing - Response'!$O:$O,)</f>
        <v>No</v>
      </c>
      <c r="CO406" s="86">
        <f>IF(Form_Responses1811121314[[#This Row],[Answer - B7-6]]="Yes / Sometimes",1,0)</f>
        <v>0</v>
      </c>
      <c r="CP406" s="87" t="str">
        <f>IF(COUNTIF(Form_Responses1811121314[[#This Row],[Answer - B7-1]:[Answer - B7-6]], "Yes / Sometimes") &gt; 4, "More than 4 times","Up to 4 times")</f>
        <v>Up to 4 times</v>
      </c>
      <c r="CQ406" s="152">
        <f>IF(Form_Responses1811121314[[#This Row],[Answer - B7 (Overall)]]="More than 4 times",1,0)</f>
        <v>0</v>
      </c>
    </row>
    <row r="407" spans="1:95" ht="13.2" hidden="1" x14ac:dyDescent="0.25">
      <c r="A407" s="82">
        <v>45574.503740810185</v>
      </c>
      <c r="B407" s="83" t="s">
        <v>1095</v>
      </c>
      <c r="C407" s="84" t="s">
        <v>1096</v>
      </c>
      <c r="D407" s="83">
        <v>100</v>
      </c>
      <c r="E407" s="83">
        <v>0.46</v>
      </c>
      <c r="F407" s="83" t="s">
        <v>114</v>
      </c>
      <c r="G407" s="83" t="s">
        <v>539</v>
      </c>
      <c r="H407" s="83" t="s">
        <v>846</v>
      </c>
      <c r="I407" s="83" t="s">
        <v>63</v>
      </c>
      <c r="J407" s="83" t="s">
        <v>78</v>
      </c>
      <c r="K407" s="83" t="s">
        <v>78</v>
      </c>
      <c r="L407" s="83" t="s">
        <v>78</v>
      </c>
      <c r="M407" s="83" t="s">
        <v>78</v>
      </c>
      <c r="N407" s="83" t="s">
        <v>64</v>
      </c>
      <c r="O407" s="83" t="s">
        <v>78</v>
      </c>
      <c r="P407" s="83" t="s">
        <v>78</v>
      </c>
      <c r="Q407" s="83" t="s">
        <v>78</v>
      </c>
      <c r="R407" s="83" t="s">
        <v>64</v>
      </c>
      <c r="S407" s="83" t="s">
        <v>64</v>
      </c>
      <c r="T407" s="83" t="s">
        <v>78</v>
      </c>
      <c r="U407" s="83" t="s">
        <v>78</v>
      </c>
      <c r="V407" s="83" t="s">
        <v>64</v>
      </c>
      <c r="W407" s="83" t="s">
        <v>78</v>
      </c>
      <c r="X407" s="83" t="s">
        <v>64</v>
      </c>
      <c r="Y407" s="83" t="s">
        <v>78</v>
      </c>
      <c r="Z407" s="83" t="s">
        <v>79</v>
      </c>
      <c r="AA407" s="83" t="s">
        <v>79</v>
      </c>
      <c r="AB407" s="83" t="s">
        <v>66</v>
      </c>
      <c r="AC407" s="83" t="s">
        <v>79</v>
      </c>
      <c r="AD407" s="83" t="s">
        <v>79</v>
      </c>
      <c r="AE407" s="83" t="s">
        <v>66</v>
      </c>
      <c r="AF407" s="83" t="s">
        <v>66</v>
      </c>
      <c r="AG407" s="83" t="s">
        <v>66</v>
      </c>
      <c r="AH407" s="83" t="s">
        <v>66</v>
      </c>
      <c r="AI407" s="83" t="s">
        <v>66</v>
      </c>
      <c r="AJ407" s="83" t="s">
        <v>66</v>
      </c>
      <c r="AK407" s="83" t="s">
        <v>66</v>
      </c>
      <c r="AL407" s="83" t="s">
        <v>79</v>
      </c>
      <c r="AM407" s="83" t="s">
        <v>65</v>
      </c>
      <c r="AN407" s="83" t="s">
        <v>66</v>
      </c>
      <c r="AO407" s="83" t="s">
        <v>66</v>
      </c>
      <c r="AP407" s="83" t="s">
        <v>67</v>
      </c>
      <c r="AQ407" s="83" t="s">
        <v>67</v>
      </c>
      <c r="AR407" s="83" t="s">
        <v>63</v>
      </c>
      <c r="AS407" s="83" t="s">
        <v>97</v>
      </c>
      <c r="AT407" s="83" t="s">
        <v>87</v>
      </c>
      <c r="AU407" s="83" t="s">
        <v>85</v>
      </c>
      <c r="AV407" s="83" t="s">
        <v>132</v>
      </c>
      <c r="AW407" s="83" t="s">
        <v>73</v>
      </c>
      <c r="AX407" s="83" t="s">
        <v>72</v>
      </c>
      <c r="AY407" s="83" t="s">
        <v>73</v>
      </c>
      <c r="AZ407" s="83" t="s">
        <v>72</v>
      </c>
      <c r="BA407" s="83" t="s">
        <v>72</v>
      </c>
      <c r="BB407" s="83" t="s">
        <v>73</v>
      </c>
      <c r="BC407" s="83" t="s">
        <v>73</v>
      </c>
      <c r="BD407" s="83"/>
      <c r="BE407" s="83" t="s">
        <v>73</v>
      </c>
      <c r="BF407" s="83" t="s">
        <v>271</v>
      </c>
      <c r="BG407" s="87" t="s">
        <v>846</v>
      </c>
      <c r="BH407" s="87" t="s">
        <v>114</v>
      </c>
      <c r="BI407" s="76" t="s">
        <v>1414</v>
      </c>
      <c r="BJ407">
        <f t="shared" si="18"/>
        <v>6</v>
      </c>
      <c r="BK407" s="87">
        <f t="shared" si="19"/>
        <v>43</v>
      </c>
      <c r="BL407" s="87"/>
      <c r="BM407" s="86" t="str">
        <f>_xlfn.XLOOKUP(Form_Responses1811121314[[#This Row],[Sekolah School (Cleansed)]],'Quality Check'!$B$11:$B$14,'Quality Check'!$C$11:$C$14,)</f>
        <v>Urban</v>
      </c>
      <c r="BN407" s="86" t="str">
        <f>_xlfn.XLOOKUP(Form_Responses1811121314[[#This Row],[Sekolah School (Cleansed)]],'Quality Check'!$B$11:$B$14,'Quality Check'!$D$11:$D$14,)</f>
        <v>Controlled Group (CG)</v>
      </c>
      <c r="BO407" s="87" t="str">
        <f>_xlfn.XLOOKUP(AS407,'Cleansing - Toothpaste Brand'!A:A,'Cleansing - Toothpaste Brand'!B:B,)</f>
        <v>Darlie</v>
      </c>
      <c r="BP407" s="87"/>
      <c r="BQ407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07" s="86" t="str">
        <f>_xlfn.XLOOKUP(AP407,'Cleansing - Response'!E:E,'Cleansing - Response'!F:F,)</f>
        <v>2 days and more</v>
      </c>
      <c r="BS407" s="86">
        <f>IF(Form_Responses1811121314[[#This Row],[Answer - B1]]="2 days and more",1,0)</f>
        <v>1</v>
      </c>
      <c r="BT407" s="86" t="str">
        <f>_xlfn.XLOOKUP(AQ407,'Cleansing - Response'!E:E,'Cleansing - Response'!F:F,)</f>
        <v>2 days and more</v>
      </c>
      <c r="BU407" s="86">
        <f>IF(Form_Responses1811121314[[#This Row],[Answer - B2]]="2 days and more",1,0)</f>
        <v>1</v>
      </c>
      <c r="BV407" s="86" t="str">
        <f t="shared" si="20"/>
        <v>Ya / Yes</v>
      </c>
      <c r="BW407" s="86">
        <f>IF(Form_Responses1811121314[[#This Row],[Answer - B3]]="Ya / Yes",1,0)</f>
        <v>1</v>
      </c>
      <c r="BX407" s="86" t="str">
        <f>_xlfn.XLOOKUP(AT407,'Cleansing - Response'!E:E,'Cleansing - Response'!F:F,)</f>
        <v>Always</v>
      </c>
      <c r="BY407" s="86">
        <f>IF(Form_Responses1811121314[[#This Row],[Answer - B4]]="Always",1,0)</f>
        <v>1</v>
      </c>
      <c r="BZ407" s="86" t="str">
        <f>_xlfn.XLOOKUP(AU407,'Cleansing - Response'!H:H,'Cleansing - Response'!I:I,)</f>
        <v>Using dental floss at least once</v>
      </c>
      <c r="CA407" s="86">
        <f>IF(Form_Responses1811121314[[#This Row],[Answer - B5]]="Sometimes / When in need",2,IF(Form_Responses1811121314[[#This Row],[Answer - B5]]="Using dental floss at least once",1,0))</f>
        <v>1</v>
      </c>
      <c r="CB407" s="86" t="str">
        <f>_xlfn.XLOOKUP(AV407,'Cleansing - Response'!K:K,'Cleansing - Response'!L:L,)</f>
        <v>Up to 1 time a day</v>
      </c>
      <c r="CC407" s="86">
        <f>IF(Form_Responses1811121314[[#This Row],[Answer - B6]]="More than 1 time a day",1,0)</f>
        <v>0</v>
      </c>
      <c r="CD407" s="86" t="str">
        <f>_xlfn.XLOOKUP(AW407,'Cleansing - Response'!$N:$N,'Cleansing - Response'!$O:$O,)</f>
        <v>No</v>
      </c>
      <c r="CE407" s="86">
        <f>IF(Form_Responses1811121314[[#This Row],[Answer - B7-1]]="Yes / Sometimes",1,0)</f>
        <v>0</v>
      </c>
      <c r="CF407" s="86" t="str">
        <f>_xlfn.XLOOKUP(AX407,'Cleansing - Response'!$N:$N,'Cleansing - Response'!$O:$O,)</f>
        <v>Yes / Sometimes</v>
      </c>
      <c r="CG407" s="86">
        <f>IF(Form_Responses1811121314[[#This Row],[Answer - B7-2]]="Yes / Sometimes",1,0)</f>
        <v>1</v>
      </c>
      <c r="CH407" s="86" t="str">
        <f>_xlfn.XLOOKUP(AY407,'Cleansing - Response'!$N:$N,'Cleansing - Response'!$O:$O,)</f>
        <v>No</v>
      </c>
      <c r="CI407" s="86">
        <f>IF(Form_Responses1811121314[[#This Row],[Answer - B7-3]]="Yes / Sometimes",1,0)</f>
        <v>0</v>
      </c>
      <c r="CJ407" s="86" t="str">
        <f>_xlfn.XLOOKUP(AZ407,'Cleansing - Response'!$N:$N,'Cleansing - Response'!$O:$O,)</f>
        <v>Yes / Sometimes</v>
      </c>
      <c r="CK407" s="86">
        <f>IF(Form_Responses1811121314[[#This Row],[Answer - B7-4]]="Yes / Sometimes",1,0)</f>
        <v>1</v>
      </c>
      <c r="CL407" s="86" t="str">
        <f>_xlfn.XLOOKUP(BA407,'Cleansing - Response'!$N:$N,'Cleansing - Response'!$O:$O,)</f>
        <v>Yes / Sometimes</v>
      </c>
      <c r="CM407" s="86">
        <f>IF(Form_Responses1811121314[[#This Row],[Answer - B7-5]]="Yes / Sometimes",1,0)</f>
        <v>1</v>
      </c>
      <c r="CN407" s="86" t="str">
        <f>_xlfn.XLOOKUP(BB407,'Cleansing - Response'!$N:$N,'Cleansing - Response'!$O:$O,)</f>
        <v>No</v>
      </c>
      <c r="CO407" s="86">
        <f>IF(Form_Responses1811121314[[#This Row],[Answer - B7-6]]="Yes / Sometimes",1,0)</f>
        <v>0</v>
      </c>
      <c r="CP407" s="87" t="str">
        <f>IF(COUNTIF(Form_Responses1811121314[[#This Row],[Answer - B7-1]:[Answer - B7-6]], "Yes / Sometimes") &gt; 4, "More than 4 times","Up to 4 times")</f>
        <v>Up to 4 times</v>
      </c>
      <c r="CQ407" s="152">
        <f>IF(Form_Responses1811121314[[#This Row],[Answer - B7 (Overall)]]="More than 4 times",1,0)</f>
        <v>0</v>
      </c>
    </row>
    <row r="408" spans="1:95" ht="13.2" hidden="1" x14ac:dyDescent="0.25">
      <c r="A408" s="82">
        <v>45574.503906909726</v>
      </c>
      <c r="B408" s="83" t="s">
        <v>1097</v>
      </c>
      <c r="C408" s="84" t="s">
        <v>1098</v>
      </c>
      <c r="D408" s="83">
        <v>29.46</v>
      </c>
      <c r="E408" s="83">
        <v>0.17</v>
      </c>
      <c r="F408" s="83" t="s">
        <v>114</v>
      </c>
      <c r="G408" s="83" t="s">
        <v>76</v>
      </c>
      <c r="H408" s="83" t="s">
        <v>922</v>
      </c>
      <c r="I408" s="83" t="s">
        <v>63</v>
      </c>
      <c r="J408" s="83" t="s">
        <v>64</v>
      </c>
      <c r="K408" s="83" t="s">
        <v>84</v>
      </c>
      <c r="L408" s="83" t="s">
        <v>64</v>
      </c>
      <c r="M408" s="83" t="s">
        <v>84</v>
      </c>
      <c r="N408" s="83" t="s">
        <v>64</v>
      </c>
      <c r="O408" s="83" t="s">
        <v>84</v>
      </c>
      <c r="P408" s="83" t="s">
        <v>84</v>
      </c>
      <c r="Q408" s="83" t="s">
        <v>64</v>
      </c>
      <c r="R408" s="83" t="s">
        <v>64</v>
      </c>
      <c r="S408" s="83" t="s">
        <v>64</v>
      </c>
      <c r="T408" s="83" t="s">
        <v>64</v>
      </c>
      <c r="U408" s="83" t="s">
        <v>78</v>
      </c>
      <c r="V408" s="83" t="s">
        <v>64</v>
      </c>
      <c r="W408" s="83" t="s">
        <v>78</v>
      </c>
      <c r="X408" s="83" t="s">
        <v>84</v>
      </c>
      <c r="Y408" s="83" t="s">
        <v>64</v>
      </c>
      <c r="Z408" s="83" t="s">
        <v>65</v>
      </c>
      <c r="AA408" s="83" t="s">
        <v>66</v>
      </c>
      <c r="AB408" s="83" t="s">
        <v>65</v>
      </c>
      <c r="AC408" s="83" t="s">
        <v>65</v>
      </c>
      <c r="AD408" s="83" t="s">
        <v>65</v>
      </c>
      <c r="AE408" s="83" t="s">
        <v>66</v>
      </c>
      <c r="AF408" s="83" t="s">
        <v>66</v>
      </c>
      <c r="AG408" s="83" t="s">
        <v>66</v>
      </c>
      <c r="AH408" s="83" t="s">
        <v>66</v>
      </c>
      <c r="AI408" s="83" t="s">
        <v>79</v>
      </c>
      <c r="AJ408" s="83" t="s">
        <v>66</v>
      </c>
      <c r="AK408" s="83" t="s">
        <v>66</v>
      </c>
      <c r="AL408" s="83" t="s">
        <v>79</v>
      </c>
      <c r="AM408" s="83" t="s">
        <v>66</v>
      </c>
      <c r="AN408" s="83" t="s">
        <v>66</v>
      </c>
      <c r="AO408" s="83" t="s">
        <v>66</v>
      </c>
      <c r="AP408" s="83" t="s">
        <v>67</v>
      </c>
      <c r="AQ408" s="83" t="s">
        <v>67</v>
      </c>
      <c r="AR408" s="83" t="s">
        <v>63</v>
      </c>
      <c r="AS408" s="83" t="s">
        <v>320</v>
      </c>
      <c r="AT408" s="83" t="s">
        <v>87</v>
      </c>
      <c r="AU408" s="83" t="s">
        <v>70</v>
      </c>
      <c r="AV408" s="83" t="s">
        <v>71</v>
      </c>
      <c r="AW408" s="83" t="s">
        <v>72</v>
      </c>
      <c r="AX408" s="83" t="s">
        <v>73</v>
      </c>
      <c r="AY408" s="83" t="s">
        <v>73</v>
      </c>
      <c r="AZ408" s="83" t="s">
        <v>72</v>
      </c>
      <c r="BA408" s="83" t="s">
        <v>72</v>
      </c>
      <c r="BB408" s="83" t="s">
        <v>73</v>
      </c>
      <c r="BC408" s="83" t="s">
        <v>73</v>
      </c>
      <c r="BD408" s="83"/>
      <c r="BE408" s="83" t="s">
        <v>73</v>
      </c>
      <c r="BF408" s="83"/>
      <c r="BG408" s="87" t="s">
        <v>846</v>
      </c>
      <c r="BH408" s="87" t="s">
        <v>114</v>
      </c>
      <c r="BI408" s="76" t="s">
        <v>1414</v>
      </c>
      <c r="BJ408">
        <f t="shared" si="18"/>
        <v>9</v>
      </c>
      <c r="BK408" s="87">
        <f t="shared" si="19"/>
        <v>51</v>
      </c>
      <c r="BL408" s="87"/>
      <c r="BM408" s="86" t="str">
        <f>_xlfn.XLOOKUP(Form_Responses1811121314[[#This Row],[Sekolah School (Cleansed)]],'Quality Check'!$B$11:$B$14,'Quality Check'!$C$11:$C$14,)</f>
        <v>Urban</v>
      </c>
      <c r="BN408" s="86" t="str">
        <f>_xlfn.XLOOKUP(Form_Responses1811121314[[#This Row],[Sekolah School (Cleansed)]],'Quality Check'!$B$11:$B$14,'Quality Check'!$D$11:$D$14,)</f>
        <v>Controlled Group (CG)</v>
      </c>
      <c r="BO408" s="87" t="str">
        <f>_xlfn.XLOOKUP(AS408,'Cleansing - Toothpaste Brand'!A:A,'Cleansing - Toothpaste Brand'!B:B,)</f>
        <v>Safi</v>
      </c>
      <c r="BP408" s="87"/>
      <c r="BQ408" s="87" t="str">
        <f>IF(OR(Form_Responses1811121314[[#This Row],[Toothpaste Brand]]="Atomy",Form_Responses1811121314[[#This Row],[Toothpaste Brand]]="Halagel",Form_Responses1811121314[[#This Row],[Toothpaste Brand]]="Melaleuca",Form_Responses1811121314[[#This Row],[Toothpaste Brand]]="Mukmin"),"Non-flouride","Flouride-based")</f>
        <v>Flouride-based</v>
      </c>
      <c r="BR408" s="86" t="str">
        <f>_xlfn.XLOOKUP(AP408,'Cleansing - Response'!E:E,'Cleansing - Response'!F:F,)</f>
        <v>2 days and more</v>
      </c>
      <c r="BS408" s="86">
        <f>IF(Form_Responses1811121314[[#This Row],[Answer - B1]]="2 days and more",1,0)</f>
        <v>1</v>
      </c>
      <c r="BT408" s="86" t="str">
        <f>_xlfn.XLOOKUP(AQ408,'Cleansing - Response'!E:E,'Cleansing - Response'!F:F,)</f>
        <v>2 days and more</v>
      </c>
      <c r="BU408" s="86">
        <f>IF(Form_Responses1811121314[[#This Row],[Answer - B2]]="2 days and more",1,0)</f>
        <v>1</v>
      </c>
      <c r="BV408" s="86" t="str">
        <f t="shared" si="20"/>
        <v>Ya / Yes</v>
      </c>
      <c r="BW408" s="86">
        <f>IF(Form_Responses1811121314[[#This Row],[Answer - B3]]="Ya / Yes",1,0)</f>
        <v>1</v>
      </c>
      <c r="BX408" s="86" t="str">
        <f>_xlfn.XLOOKUP(AT408,'Cleansing - Response'!E:E,'Cleansing - Response'!F:F,)</f>
        <v>Always</v>
      </c>
      <c r="BY408" s="86">
        <f>IF(Form_Responses1811121314[[#This Row],[Answer - B4]]="Always",1,0)</f>
        <v>1</v>
      </c>
      <c r="BZ408" s="86" t="str">
        <f>_xlfn.XLOOKUP(AU408,'Cleansing - Response'!H:H,'Cleansing - Response'!I:I,)</f>
        <v>Sometimes / When in need</v>
      </c>
      <c r="CA408" s="86">
        <f>IF(Form_Responses1811121314[[#This Row],[Answer - B5]]="Sometimes / When in need",2,IF(Form_Responses1811121314[[#This Row],[Answer - B5]]="Using dental floss at least once",1,0))</f>
        <v>2</v>
      </c>
      <c r="CB408" s="86" t="str">
        <f>_xlfn.XLOOKUP(AV408,'Cleansing - Response'!K:K,'Cleansing - Response'!L:L,)</f>
        <v>Up to 1 time a day</v>
      </c>
      <c r="CC408" s="86">
        <f>IF(Form_Responses1811121314[[#This Row],[Answer - B6]]="More than 1 time a day",1,0)</f>
        <v>0</v>
      </c>
      <c r="CD408" s="86" t="str">
        <f>_xlfn.XLOOKUP(AW408,'Cleansing - Response'!$N:$N,'Cleansing - Response'!$O:$O,)</f>
        <v>Yes / Sometimes</v>
      </c>
      <c r="CE408" s="86">
        <f>IF(Form_Responses1811121314[[#This Row],[Answer - B7-1]]="Yes / Sometimes",1,0)</f>
        <v>1</v>
      </c>
      <c r="CF408" s="86" t="str">
        <f>_xlfn.XLOOKUP(AX408,'Cleansing - Response'!$N:$N,'Cleansing - Response'!$O:$O,)</f>
        <v>No</v>
      </c>
      <c r="CG408" s="86">
        <f>IF(Form_Responses1811121314[[#This Row],[Answer - B7-2]]="Yes / Sometimes",1,0)</f>
        <v>0</v>
      </c>
      <c r="CH408" s="86" t="str">
        <f>_xlfn.XLOOKUP(AY408,'Cleansing - Response'!$N:$N,'Cleansing - Response'!$O:$O,)</f>
        <v>No</v>
      </c>
      <c r="CI408" s="86">
        <f>IF(Form_Responses1811121314[[#This Row],[Answer - B7-3]]="Yes / Sometimes",1,0)</f>
        <v>0</v>
      </c>
      <c r="CJ408" s="86" t="str">
        <f>_xlfn.XLOOKUP(AZ408,'Cleansing - Response'!$N:$N,'Cleansing - Response'!$O:$O,)</f>
        <v>Yes / Sometimes</v>
      </c>
      <c r="CK408" s="86">
        <f>IF(Form_Responses1811121314[[#This Row],[Answer - B7-4]]="Yes / Sometimes",1,0)</f>
        <v>1</v>
      </c>
      <c r="CL408" s="86" t="str">
        <f>_xlfn.XLOOKUP(BA408,'Cleansing - Response'!$N:$N,'Cleansing - Response'!$O:$O,)</f>
        <v>Yes / Sometimes</v>
      </c>
      <c r="CM408" s="86">
        <f>IF(Form_Responses1811121314[[#This Row],[Answer - B7-5]]="Yes / Sometimes",1,0)</f>
        <v>1</v>
      </c>
      <c r="CN408" s="86" t="str">
        <f>_xlfn.XLOOKUP(BB408,'Cleansing - Response'!$N:$N,'Cleansing - Response'!$O:$O,)</f>
        <v>No</v>
      </c>
      <c r="CO408" s="86">
        <f>IF(Form_Responses1811121314[[#This Row],[Answer - B7-6]]="Yes / Sometimes",1,0)</f>
        <v>0</v>
      </c>
      <c r="CP408" s="87" t="str">
        <f>IF(COUNTIF(Form_Responses1811121314[[#This Row],[Answer - B7-1]:[Answer - B7-6]], "Yes / Sometimes") &gt; 4, "More than 4 times","Up to 4 times")</f>
        <v>Up to 4 times</v>
      </c>
      <c r="CQ408" s="152">
        <f>IF(Form_Responses1811121314[[#This Row],[Answer - B7 (Overall)]]="More than 4 times",1,0)</f>
        <v>0</v>
      </c>
    </row>
  </sheetData>
  <phoneticPr fontId="15" type="noConversion"/>
  <pageMargins left="0.7" right="0.7" top="0.75" bottom="0.75" header="0.3" footer="0.3"/>
  <legacy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C27F2-FF65-4A3B-B330-34136A831515}">
  <dimension ref="A1:P19"/>
  <sheetViews>
    <sheetView tabSelected="1" workbookViewId="0">
      <selection activeCell="N20" sqref="N20"/>
    </sheetView>
  </sheetViews>
  <sheetFormatPr defaultRowHeight="13.2" x14ac:dyDescent="0.25"/>
  <sheetData>
    <row r="1" spans="1:16" x14ac:dyDescent="0.25">
      <c r="A1" s="162" t="s">
        <v>25</v>
      </c>
      <c r="B1" s="162" t="s">
        <v>26</v>
      </c>
      <c r="C1" s="162" t="s">
        <v>27</v>
      </c>
      <c r="D1" s="162" t="s">
        <v>28</v>
      </c>
      <c r="E1" s="162" t="s">
        <v>29</v>
      </c>
      <c r="F1" s="162" t="s">
        <v>30</v>
      </c>
      <c r="G1" s="162" t="s">
        <v>31</v>
      </c>
      <c r="H1" s="162" t="s">
        <v>32</v>
      </c>
      <c r="I1" s="162" t="s">
        <v>33</v>
      </c>
      <c r="J1" s="164" t="s">
        <v>34</v>
      </c>
      <c r="K1" s="162" t="s">
        <v>35</v>
      </c>
      <c r="L1" s="162" t="s">
        <v>36</v>
      </c>
      <c r="M1" s="162" t="s">
        <v>37</v>
      </c>
      <c r="N1" s="162" t="s">
        <v>38</v>
      </c>
      <c r="O1" s="162" t="s">
        <v>39</v>
      </c>
      <c r="P1" s="162" t="s">
        <v>40</v>
      </c>
    </row>
    <row r="2" spans="1:16" x14ac:dyDescent="0.25">
      <c r="A2" s="163" t="s">
        <v>101</v>
      </c>
      <c r="B2" s="163" t="s">
        <v>101</v>
      </c>
      <c r="C2" s="163" t="s">
        <v>101</v>
      </c>
      <c r="D2" s="163" t="s">
        <v>101</v>
      </c>
      <c r="E2" s="163" t="s">
        <v>101</v>
      </c>
      <c r="F2" s="163" t="s">
        <v>101</v>
      </c>
      <c r="G2" s="163" t="s">
        <v>101</v>
      </c>
      <c r="H2" s="163" t="s">
        <v>101</v>
      </c>
      <c r="I2" s="163" t="s">
        <v>101</v>
      </c>
      <c r="J2" s="163" t="s">
        <v>101</v>
      </c>
      <c r="K2" s="163" t="s">
        <v>101</v>
      </c>
      <c r="L2" s="163" t="s">
        <v>101</v>
      </c>
      <c r="M2" s="163" t="s">
        <v>101</v>
      </c>
      <c r="N2" s="163" t="s">
        <v>101</v>
      </c>
      <c r="O2" s="163" t="s">
        <v>101</v>
      </c>
      <c r="P2" s="163" t="s">
        <v>101</v>
      </c>
    </row>
    <row r="4" spans="1:16" x14ac:dyDescent="0.25">
      <c r="A4" s="162" t="s">
        <v>25</v>
      </c>
      <c r="B4" s="163" t="s">
        <v>101</v>
      </c>
      <c r="C4">
        <v>1</v>
      </c>
    </row>
    <row r="5" spans="1:16" x14ac:dyDescent="0.25">
      <c r="A5" s="162" t="s">
        <v>26</v>
      </c>
      <c r="B5" s="163" t="s">
        <v>101</v>
      </c>
      <c r="C5">
        <v>1</v>
      </c>
    </row>
    <row r="6" spans="1:16" x14ac:dyDescent="0.25">
      <c r="A6" s="162" t="s">
        <v>27</v>
      </c>
      <c r="B6" s="163" t="s">
        <v>101</v>
      </c>
      <c r="C6">
        <v>1</v>
      </c>
    </row>
    <row r="7" spans="1:16" x14ac:dyDescent="0.25">
      <c r="A7" s="162" t="s">
        <v>28</v>
      </c>
      <c r="B7" s="163" t="s">
        <v>101</v>
      </c>
      <c r="C7">
        <v>1</v>
      </c>
    </row>
    <row r="8" spans="1:16" x14ac:dyDescent="0.25">
      <c r="A8" s="162" t="s">
        <v>29</v>
      </c>
      <c r="B8" s="163" t="s">
        <v>101</v>
      </c>
      <c r="C8">
        <v>1</v>
      </c>
    </row>
    <row r="9" spans="1:16" x14ac:dyDescent="0.25">
      <c r="A9" s="162" t="s">
        <v>30</v>
      </c>
      <c r="B9" s="163" t="s">
        <v>101</v>
      </c>
      <c r="C9">
        <v>1</v>
      </c>
    </row>
    <row r="10" spans="1:16" x14ac:dyDescent="0.25">
      <c r="A10" s="162" t="s">
        <v>31</v>
      </c>
      <c r="B10" s="163" t="s">
        <v>101</v>
      </c>
      <c r="C10">
        <v>1</v>
      </c>
    </row>
    <row r="11" spans="1:16" x14ac:dyDescent="0.25">
      <c r="A11" s="162" t="s">
        <v>32</v>
      </c>
      <c r="B11" s="163" t="s">
        <v>101</v>
      </c>
      <c r="C11">
        <v>1</v>
      </c>
    </row>
    <row r="12" spans="1:16" x14ac:dyDescent="0.25">
      <c r="A12" s="162" t="s">
        <v>33</v>
      </c>
      <c r="B12" s="163" t="s">
        <v>101</v>
      </c>
      <c r="C12">
        <v>1</v>
      </c>
    </row>
    <row r="13" spans="1:16" x14ac:dyDescent="0.25">
      <c r="A13" s="164" t="s">
        <v>34</v>
      </c>
      <c r="B13" s="163" t="s">
        <v>101</v>
      </c>
      <c r="C13">
        <v>4</v>
      </c>
    </row>
    <row r="14" spans="1:16" x14ac:dyDescent="0.25">
      <c r="A14" s="162" t="s">
        <v>35</v>
      </c>
      <c r="B14" s="163" t="s">
        <v>101</v>
      </c>
      <c r="C14">
        <v>1</v>
      </c>
    </row>
    <row r="15" spans="1:16" x14ac:dyDescent="0.25">
      <c r="A15" s="162" t="s">
        <v>36</v>
      </c>
      <c r="B15" s="163" t="s">
        <v>101</v>
      </c>
      <c r="C15">
        <v>1</v>
      </c>
    </row>
    <row r="16" spans="1:16" x14ac:dyDescent="0.25">
      <c r="A16" s="162" t="s">
        <v>37</v>
      </c>
      <c r="B16" s="163" t="s">
        <v>101</v>
      </c>
      <c r="C16">
        <v>1</v>
      </c>
    </row>
    <row r="17" spans="1:3" x14ac:dyDescent="0.25">
      <c r="A17" s="162" t="s">
        <v>38</v>
      </c>
      <c r="B17" s="163" t="s">
        <v>101</v>
      </c>
      <c r="C17">
        <v>1</v>
      </c>
    </row>
    <row r="18" spans="1:3" x14ac:dyDescent="0.25">
      <c r="A18" s="162" t="s">
        <v>39</v>
      </c>
      <c r="B18" s="163" t="s">
        <v>101</v>
      </c>
      <c r="C18">
        <v>1</v>
      </c>
    </row>
    <row r="19" spans="1:3" x14ac:dyDescent="0.25">
      <c r="A19" s="162" t="s">
        <v>40</v>
      </c>
      <c r="B19" s="163" t="s">
        <v>101</v>
      </c>
      <c r="C1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35F30-AE7E-4C7B-9FB2-9CACAC63E505}">
  <sheetPr>
    <tabColor rgb="FFFFFF00"/>
    <outlinePr summaryBelow="0" summaryRight="0"/>
  </sheetPr>
  <dimension ref="A1:CQ408"/>
  <sheetViews>
    <sheetView topLeftCell="BF1" zoomScale="85" zoomScaleNormal="85" workbookViewId="0">
      <pane ySplit="1" topLeftCell="A66" activePane="bottomLeft" state="frozen"/>
      <selection pane="bottomLeft" activeCell="BK69" sqref="BK69"/>
    </sheetView>
  </sheetViews>
  <sheetFormatPr defaultColWidth="12.6640625" defaultRowHeight="15.75" customHeight="1" x14ac:dyDescent="0.25"/>
  <cols>
    <col min="1" max="2" width="18.88671875" customWidth="1"/>
    <col min="3" max="5" width="21.109375" customWidth="1"/>
    <col min="6" max="9" width="18.88671875" customWidth="1"/>
    <col min="10" max="15" width="37.6640625" customWidth="1"/>
    <col min="16" max="16" width="34.77734375" customWidth="1"/>
    <col min="17" max="26" width="37.6640625" customWidth="1"/>
    <col min="27" max="27" width="32.109375" customWidth="1"/>
    <col min="28" max="29" width="37.6640625" customWidth="1"/>
    <col min="30" max="30" width="29.33203125" customWidth="1"/>
    <col min="31" max="33" width="37.6640625" customWidth="1"/>
    <col min="34" max="34" width="21.77734375" customWidth="1"/>
    <col min="35" max="35" width="34.21875" customWidth="1"/>
    <col min="36" max="36" width="37.6640625" customWidth="1"/>
    <col min="37" max="37" width="35.21875" customWidth="1"/>
    <col min="38" max="39" width="37.6640625" customWidth="1"/>
    <col min="40" max="40" width="26.109375" customWidth="1"/>
    <col min="41" max="41" width="33.88671875" customWidth="1"/>
    <col min="42" max="44" width="37.6640625" customWidth="1"/>
    <col min="45" max="45" width="30.109375" customWidth="1"/>
    <col min="46" max="54" width="37.6640625" customWidth="1"/>
    <col min="55" max="55" width="26.77734375" customWidth="1"/>
    <col min="56" max="56" width="37.6640625" customWidth="1"/>
    <col min="57" max="57" width="30.6640625" customWidth="1"/>
    <col min="58" max="58" width="37.6640625" customWidth="1"/>
    <col min="59" max="59" width="27" customWidth="1"/>
    <col min="60" max="60" width="26.77734375" customWidth="1"/>
    <col min="61" max="61" width="18.88671875" customWidth="1"/>
    <col min="62" max="62" width="20.6640625" customWidth="1"/>
    <col min="63" max="65" width="18.88671875" customWidth="1"/>
    <col min="66" max="66" width="26.5546875" customWidth="1"/>
    <col min="67" max="67" width="30.109375" customWidth="1"/>
    <col min="68" max="68" width="16.6640625" customWidth="1"/>
    <col min="69" max="69" width="17.5546875" customWidth="1"/>
    <col min="70" max="75" width="13.88671875" customWidth="1"/>
    <col min="76" max="81" width="15.5546875" customWidth="1"/>
    <col min="82" max="82" width="22" customWidth="1"/>
  </cols>
  <sheetData>
    <row r="1" spans="1:95" ht="13.2" x14ac:dyDescent="0.25">
      <c r="A1" s="77" t="s">
        <v>0</v>
      </c>
      <c r="B1" s="78" t="s">
        <v>1</v>
      </c>
      <c r="C1" s="78" t="s">
        <v>2</v>
      </c>
      <c r="D1" s="79" t="s">
        <v>3</v>
      </c>
      <c r="E1" s="79" t="s">
        <v>4</v>
      </c>
      <c r="F1" s="78" t="s">
        <v>5</v>
      </c>
      <c r="G1" s="78" t="s">
        <v>6</v>
      </c>
      <c r="H1" s="79" t="s">
        <v>7</v>
      </c>
      <c r="I1" s="79" t="s">
        <v>8</v>
      </c>
      <c r="J1" s="78" t="s">
        <v>9</v>
      </c>
      <c r="K1" s="78" t="s">
        <v>10</v>
      </c>
      <c r="L1" s="78" t="s">
        <v>11</v>
      </c>
      <c r="M1" s="78" t="s">
        <v>12</v>
      </c>
      <c r="N1" s="78" t="s">
        <v>13</v>
      </c>
      <c r="O1" s="78" t="s">
        <v>14</v>
      </c>
      <c r="P1" s="78" t="s">
        <v>15</v>
      </c>
      <c r="Q1" s="78" t="s">
        <v>16</v>
      </c>
      <c r="R1" s="78" t="s">
        <v>17</v>
      </c>
      <c r="S1" s="78" t="s">
        <v>18</v>
      </c>
      <c r="T1" s="78" t="s">
        <v>19</v>
      </c>
      <c r="U1" s="78" t="s">
        <v>20</v>
      </c>
      <c r="V1" s="78" t="s">
        <v>21</v>
      </c>
      <c r="W1" s="78" t="s">
        <v>22</v>
      </c>
      <c r="X1" s="78" t="s">
        <v>23</v>
      </c>
      <c r="Y1" s="78" t="s">
        <v>24</v>
      </c>
      <c r="Z1" s="78" t="s">
        <v>25</v>
      </c>
      <c r="AA1" s="78" t="s">
        <v>26</v>
      </c>
      <c r="AB1" s="78" t="s">
        <v>27</v>
      </c>
      <c r="AC1" s="78" t="s">
        <v>28</v>
      </c>
      <c r="AD1" s="78" t="s">
        <v>29</v>
      </c>
      <c r="AE1" s="78" t="s">
        <v>30</v>
      </c>
      <c r="AF1" s="78" t="s">
        <v>31</v>
      </c>
      <c r="AG1" s="78" t="s">
        <v>32</v>
      </c>
      <c r="AH1" s="78" t="s">
        <v>33</v>
      </c>
      <c r="AI1" s="78" t="s">
        <v>34</v>
      </c>
      <c r="AJ1" s="78" t="s">
        <v>35</v>
      </c>
      <c r="AK1" s="78" t="s">
        <v>36</v>
      </c>
      <c r="AL1" s="78" t="s">
        <v>37</v>
      </c>
      <c r="AM1" s="78" t="s">
        <v>38</v>
      </c>
      <c r="AN1" s="78" t="s">
        <v>39</v>
      </c>
      <c r="AO1" s="78" t="s">
        <v>40</v>
      </c>
      <c r="AP1" s="78" t="s">
        <v>41</v>
      </c>
      <c r="AQ1" s="78" t="s">
        <v>42</v>
      </c>
      <c r="AR1" s="78" t="s">
        <v>43</v>
      </c>
      <c r="AS1" s="78" t="s">
        <v>44</v>
      </c>
      <c r="AT1" s="78" t="s">
        <v>45</v>
      </c>
      <c r="AU1" s="78" t="s">
        <v>46</v>
      </c>
      <c r="AV1" s="78" t="s">
        <v>47</v>
      </c>
      <c r="AW1" s="78" t="s">
        <v>48</v>
      </c>
      <c r="AX1" s="78" t="s">
        <v>49</v>
      </c>
      <c r="AY1" s="78" t="s">
        <v>50</v>
      </c>
      <c r="AZ1" s="78" t="s">
        <v>51</v>
      </c>
      <c r="BA1" s="78" t="s">
        <v>52</v>
      </c>
      <c r="BB1" s="78" t="s">
        <v>53</v>
      </c>
      <c r="BC1" s="78" t="s">
        <v>54</v>
      </c>
      <c r="BD1" s="78" t="s">
        <v>55</v>
      </c>
      <c r="BE1" s="78" t="s">
        <v>56</v>
      </c>
      <c r="BF1" s="80" t="s">
        <v>57</v>
      </c>
      <c r="BG1" s="81" t="s">
        <v>1112</v>
      </c>
      <c r="BH1" s="119" t="s">
        <v>1412</v>
      </c>
      <c r="BI1" s="60" t="s">
        <v>1119</v>
      </c>
      <c r="BJ1" s="118" t="s">
        <v>1123</v>
      </c>
      <c r="BK1" s="118" t="s">
        <v>1124</v>
      </c>
      <c r="BL1" s="118" t="s">
        <v>1125</v>
      </c>
      <c r="BM1" s="118" t="s">
        <v>1127</v>
      </c>
      <c r="BN1" s="118" t="s">
        <v>1133</v>
      </c>
      <c r="BO1" s="139" t="s">
        <v>1431</v>
      </c>
      <c r="BP1" s="141" t="s">
        <v>1443</v>
      </c>
      <c r="BQ1" s="144" t="s">
        <v>1456</v>
      </c>
      <c r="BR1" s="144" t="s">
        <v>1457</v>
      </c>
      <c r="BS1" s="150" t="s">
        <v>1479</v>
      </c>
      <c r="BT1" s="144" t="s">
        <v>1458</v>
      </c>
      <c r="BU1" s="150" t="s">
        <v>1481</v>
      </c>
      <c r="BV1" s="144" t="s">
        <v>1480</v>
      </c>
      <c r="BW1" s="150" t="s">
        <v>1482</v>
      </c>
      <c r="BX1" s="144" t="s">
        <v>1459</v>
      </c>
      <c r="BY1" s="150" t="s">
        <v>1483</v>
      </c>
      <c r="BZ1" s="144" t="s">
        <v>1460</v>
      </c>
      <c r="CA1" s="150" t="s">
        <v>1484</v>
      </c>
      <c r="CB1" s="144" t="s">
        <v>1461</v>
      </c>
      <c r="CC1" s="150" t="s">
        <v>1485</v>
      </c>
      <c r="CD1" s="144" t="s">
        <v>1462</v>
      </c>
      <c r="CE1" s="150" t="s">
        <v>1486</v>
      </c>
      <c r="CF1" s="144" t="s">
        <v>1463</v>
      </c>
      <c r="CG1" s="150" t="s">
        <v>1487</v>
      </c>
      <c r="CH1" s="144" t="s">
        <v>1464</v>
      </c>
      <c r="CI1" s="150" t="s">
        <v>1488</v>
      </c>
      <c r="CJ1" s="144" t="s">
        <v>1465</v>
      </c>
      <c r="CK1" s="150" t="s">
        <v>1489</v>
      </c>
      <c r="CL1" s="144" t="s">
        <v>1466</v>
      </c>
      <c r="CM1" s="150" t="s">
        <v>1490</v>
      </c>
      <c r="CN1" s="144" t="s">
        <v>1467</v>
      </c>
      <c r="CO1" s="150" t="s">
        <v>1491</v>
      </c>
      <c r="CP1" s="148" t="s">
        <v>1476</v>
      </c>
      <c r="CQ1" s="150" t="s">
        <v>1492</v>
      </c>
    </row>
    <row r="2" spans="1:95" ht="13.2" x14ac:dyDescent="0.25">
      <c r="A2" s="82">
        <v>45569.397830833332</v>
      </c>
      <c r="B2" s="83" t="s">
        <v>58</v>
      </c>
      <c r="C2" s="84" t="s">
        <v>59</v>
      </c>
      <c r="D2" s="83">
        <v>95.53</v>
      </c>
      <c r="E2" s="83">
        <v>0</v>
      </c>
      <c r="F2" s="83" t="s">
        <v>60</v>
      </c>
      <c r="G2" s="85" t="s">
        <v>61</v>
      </c>
      <c r="H2" s="83" t="s">
        <v>62</v>
      </c>
      <c r="I2" s="83" t="s">
        <v>63</v>
      </c>
      <c r="J2" s="83" t="s">
        <v>64</v>
      </c>
      <c r="K2" s="83" t="s">
        <v>64</v>
      </c>
      <c r="L2" s="83" t="s">
        <v>64</v>
      </c>
      <c r="M2" s="83" t="s">
        <v>64</v>
      </c>
      <c r="N2" s="83" t="s">
        <v>64</v>
      </c>
      <c r="O2" s="83" t="s">
        <v>64</v>
      </c>
      <c r="P2" s="83" t="s">
        <v>64</v>
      </c>
      <c r="Q2" s="83" t="s">
        <v>64</v>
      </c>
      <c r="R2" s="83" t="s">
        <v>64</v>
      </c>
      <c r="S2" s="83" t="s">
        <v>64</v>
      </c>
      <c r="T2" s="83" t="s">
        <v>64</v>
      </c>
      <c r="U2" s="83" t="s">
        <v>64</v>
      </c>
      <c r="V2" s="83" t="s">
        <v>64</v>
      </c>
      <c r="W2" s="83" t="s">
        <v>64</v>
      </c>
      <c r="X2" s="83" t="s">
        <v>64</v>
      </c>
      <c r="Y2" s="83" t="s">
        <v>64</v>
      </c>
      <c r="Z2" s="83" t="s">
        <v>65</v>
      </c>
      <c r="AA2" s="83" t="s">
        <v>65</v>
      </c>
      <c r="AB2" s="83" t="s">
        <v>65</v>
      </c>
      <c r="AC2" s="83" t="s">
        <v>65</v>
      </c>
      <c r="AD2" s="83" t="s">
        <v>65</v>
      </c>
      <c r="AE2" s="83" t="s">
        <v>65</v>
      </c>
      <c r="AF2" s="83" t="s">
        <v>65</v>
      </c>
      <c r="AG2" s="83" t="s">
        <v>65</v>
      </c>
      <c r="AH2" s="83" t="s">
        <v>65</v>
      </c>
      <c r="AI2" s="83" t="s">
        <v>66</v>
      </c>
      <c r="AJ2" s="83" t="s">
        <v>65</v>
      </c>
      <c r="AK2" s="83" t="s">
        <v>66</v>
      </c>
      <c r="AL2" s="83" t="s">
        <v>66</v>
      </c>
      <c r="AM2" s="83" t="s">
        <v>65</v>
      </c>
      <c r="AN2" s="83" t="s">
        <v>66</v>
      </c>
      <c r="AO2" s="83" t="s">
        <v>66</v>
      </c>
      <c r="AP2" s="83" t="s">
        <v>67</v>
      </c>
      <c r="AQ2" s="83" t="s">
        <v>67</v>
      </c>
      <c r="AR2" s="83" t="s">
        <v>63</v>
      </c>
      <c r="AS2" s="83" t="s">
        <v>68</v>
      </c>
      <c r="AT2" s="83" t="s">
        <v>69</v>
      </c>
      <c r="AU2" s="83" t="s">
        <v>70</v>
      </c>
      <c r="AV2" s="83" t="s">
        <v>71</v>
      </c>
      <c r="AW2" s="83" t="s">
        <v>63</v>
      </c>
      <c r="AX2" s="83" t="s">
        <v>72</v>
      </c>
      <c r="AY2" s="83" t="s">
        <v>73</v>
      </c>
      <c r="AZ2" s="83" t="s">
        <v>72</v>
      </c>
      <c r="BA2" s="83" t="s">
        <v>73</v>
      </c>
      <c r="BB2" s="83" t="s">
        <v>72</v>
      </c>
      <c r="BC2" s="83" t="s">
        <v>73</v>
      </c>
      <c r="BE2" s="83" t="s">
        <v>73</v>
      </c>
      <c r="BG2" s="76" t="s">
        <v>100</v>
      </c>
      <c r="BH2" s="76" t="s">
        <v>60</v>
      </c>
      <c r="BI2" s="76" t="s">
        <v>1414</v>
      </c>
      <c r="BJ2">
        <v>15</v>
      </c>
      <c r="BK2">
        <v>58</v>
      </c>
      <c r="BM2" s="86" t="s">
        <v>1130</v>
      </c>
      <c r="BN2" s="86" t="s">
        <v>1131</v>
      </c>
      <c r="BO2" s="87" t="s">
        <v>68</v>
      </c>
      <c r="BP2" s="87"/>
      <c r="BQ2" s="87" t="s">
        <v>1472</v>
      </c>
      <c r="BR2" s="86" t="s">
        <v>1445</v>
      </c>
      <c r="BS2" s="86">
        <v>1</v>
      </c>
      <c r="BT2" s="86" t="s">
        <v>1445</v>
      </c>
      <c r="BU2" s="86">
        <v>1</v>
      </c>
      <c r="BV2" s="86" t="s">
        <v>63</v>
      </c>
      <c r="BW2" s="86">
        <v>1</v>
      </c>
      <c r="BX2" s="86" t="s">
        <v>1447</v>
      </c>
      <c r="BY2" s="86">
        <v>0</v>
      </c>
      <c r="BZ2" s="86" t="s">
        <v>1470</v>
      </c>
      <c r="CA2" s="86">
        <v>2</v>
      </c>
      <c r="CB2" s="86" t="s">
        <v>1452</v>
      </c>
      <c r="CC2" s="86">
        <v>0</v>
      </c>
      <c r="CD2" s="86" t="s">
        <v>1454</v>
      </c>
      <c r="CE2" s="86">
        <v>1</v>
      </c>
      <c r="CF2" s="86" t="s">
        <v>1454</v>
      </c>
      <c r="CG2" s="86">
        <v>1</v>
      </c>
      <c r="CH2" s="86" t="s">
        <v>226</v>
      </c>
      <c r="CI2" s="86">
        <v>0</v>
      </c>
      <c r="CJ2" s="86" t="s">
        <v>1454</v>
      </c>
      <c r="CK2" s="86">
        <v>1</v>
      </c>
      <c r="CL2" s="86" t="s">
        <v>226</v>
      </c>
      <c r="CM2" s="86">
        <v>0</v>
      </c>
      <c r="CN2" s="86" t="s">
        <v>1454</v>
      </c>
      <c r="CO2" s="86">
        <v>1</v>
      </c>
      <c r="CP2" s="87" t="s">
        <v>1477</v>
      </c>
      <c r="CQ2" s="152">
        <v>0</v>
      </c>
    </row>
    <row r="3" spans="1:95" ht="13.2" x14ac:dyDescent="0.25">
      <c r="A3" s="82">
        <v>45569.400285462965</v>
      </c>
      <c r="B3" s="83" t="s">
        <v>74</v>
      </c>
      <c r="C3" s="84" t="s">
        <v>75</v>
      </c>
      <c r="D3" s="83">
        <v>58.04</v>
      </c>
      <c r="E3" s="83">
        <v>0.28999999999999998</v>
      </c>
      <c r="F3" s="83" t="s">
        <v>60</v>
      </c>
      <c r="G3" s="83" t="s">
        <v>76</v>
      </c>
      <c r="H3" s="83" t="s">
        <v>77</v>
      </c>
      <c r="I3" s="83" t="s">
        <v>63</v>
      </c>
      <c r="J3" s="83" t="s">
        <v>64</v>
      </c>
      <c r="K3" s="83" t="s">
        <v>64</v>
      </c>
      <c r="L3" s="83" t="s">
        <v>64</v>
      </c>
      <c r="M3" s="83" t="s">
        <v>78</v>
      </c>
      <c r="N3" s="83" t="s">
        <v>64</v>
      </c>
      <c r="O3" s="83" t="s">
        <v>64</v>
      </c>
      <c r="P3" s="83" t="s">
        <v>64</v>
      </c>
      <c r="Q3" s="83" t="s">
        <v>64</v>
      </c>
      <c r="R3" s="83" t="s">
        <v>64</v>
      </c>
      <c r="S3" s="83" t="s">
        <v>64</v>
      </c>
      <c r="T3" s="83" t="s">
        <v>64</v>
      </c>
      <c r="U3" s="83" t="s">
        <v>64</v>
      </c>
      <c r="V3" s="83" t="s">
        <v>64</v>
      </c>
      <c r="W3" s="83" t="s">
        <v>64</v>
      </c>
      <c r="X3" s="83" t="s">
        <v>64</v>
      </c>
      <c r="Y3" s="83" t="s">
        <v>64</v>
      </c>
      <c r="Z3" s="83" t="s">
        <v>66</v>
      </c>
      <c r="AA3" s="83" t="s">
        <v>66</v>
      </c>
      <c r="AB3" s="83" t="s">
        <v>66</v>
      </c>
      <c r="AC3" s="83" t="s">
        <v>66</v>
      </c>
      <c r="AD3" s="83" t="s">
        <v>66</v>
      </c>
      <c r="AE3" s="83" t="s">
        <v>66</v>
      </c>
      <c r="AF3" s="83" t="s">
        <v>66</v>
      </c>
      <c r="AG3" s="83" t="s">
        <v>66</v>
      </c>
      <c r="AH3" s="83" t="s">
        <v>66</v>
      </c>
      <c r="AI3" s="83" t="s">
        <v>79</v>
      </c>
      <c r="AJ3" s="83" t="s">
        <v>66</v>
      </c>
      <c r="AK3" s="83" t="s">
        <v>66</v>
      </c>
      <c r="AL3" s="83" t="s">
        <v>66</v>
      </c>
      <c r="AM3" s="83" t="s">
        <v>66</v>
      </c>
      <c r="AN3" s="83" t="s">
        <v>66</v>
      </c>
      <c r="AO3" s="83" t="s">
        <v>66</v>
      </c>
      <c r="AP3" s="83" t="s">
        <v>67</v>
      </c>
      <c r="AQ3" s="83" t="s">
        <v>80</v>
      </c>
      <c r="AR3" s="83" t="s">
        <v>73</v>
      </c>
      <c r="AS3" s="83" t="s">
        <v>81</v>
      </c>
      <c r="AT3" s="83" t="s">
        <v>69</v>
      </c>
      <c r="AU3" s="83" t="s">
        <v>67</v>
      </c>
      <c r="AV3" s="83" t="s">
        <v>71</v>
      </c>
      <c r="AW3" s="83" t="s">
        <v>73</v>
      </c>
      <c r="AX3" s="83" t="s">
        <v>73</v>
      </c>
      <c r="AY3" s="83" t="s">
        <v>72</v>
      </c>
      <c r="AZ3" s="83" t="s">
        <v>72</v>
      </c>
      <c r="BA3" s="83" t="s">
        <v>73</v>
      </c>
      <c r="BB3" s="83" t="s">
        <v>73</v>
      </c>
      <c r="BC3" s="83" t="s">
        <v>73</v>
      </c>
      <c r="BE3" s="83" t="s">
        <v>73</v>
      </c>
      <c r="BG3" s="76" t="s">
        <v>100</v>
      </c>
      <c r="BH3" s="76" t="s">
        <v>60</v>
      </c>
      <c r="BI3" s="76" t="s">
        <v>1414</v>
      </c>
      <c r="BJ3">
        <v>16</v>
      </c>
      <c r="BK3">
        <v>48</v>
      </c>
      <c r="BM3" s="86" t="s">
        <v>1130</v>
      </c>
      <c r="BN3" s="86" t="s">
        <v>1131</v>
      </c>
      <c r="BO3" s="87" t="s">
        <v>68</v>
      </c>
      <c r="BP3" s="87"/>
      <c r="BQ3" s="87" t="s">
        <v>1472</v>
      </c>
      <c r="BR3" s="86" t="s">
        <v>1445</v>
      </c>
      <c r="BS3" s="86">
        <v>1</v>
      </c>
      <c r="BT3" s="86" t="s">
        <v>1444</v>
      </c>
      <c r="BU3" s="86">
        <v>0</v>
      </c>
      <c r="BV3" s="86" t="s">
        <v>73</v>
      </c>
      <c r="BW3" s="86">
        <v>0</v>
      </c>
      <c r="BX3" s="86" t="s">
        <v>1447</v>
      </c>
      <c r="BY3" s="86">
        <v>0</v>
      </c>
      <c r="BZ3" s="86" t="s">
        <v>1450</v>
      </c>
      <c r="CA3" s="86">
        <v>1</v>
      </c>
      <c r="CB3" s="86" t="s">
        <v>1452</v>
      </c>
      <c r="CC3" s="86">
        <v>0</v>
      </c>
      <c r="CD3" s="86" t="s">
        <v>226</v>
      </c>
      <c r="CE3" s="86">
        <v>0</v>
      </c>
      <c r="CF3" s="86" t="s">
        <v>226</v>
      </c>
      <c r="CG3" s="86">
        <v>0</v>
      </c>
      <c r="CH3" s="86" t="s">
        <v>1454</v>
      </c>
      <c r="CI3" s="86">
        <v>1</v>
      </c>
      <c r="CJ3" s="86" t="s">
        <v>1454</v>
      </c>
      <c r="CK3" s="86">
        <v>1</v>
      </c>
      <c r="CL3" s="86" t="s">
        <v>226</v>
      </c>
      <c r="CM3" s="86">
        <v>0</v>
      </c>
      <c r="CN3" s="86" t="s">
        <v>226</v>
      </c>
      <c r="CO3" s="86">
        <v>0</v>
      </c>
      <c r="CP3" s="87" t="s">
        <v>1477</v>
      </c>
      <c r="CQ3" s="152">
        <v>0</v>
      </c>
    </row>
    <row r="4" spans="1:95" ht="13.2" x14ac:dyDescent="0.25">
      <c r="A4" s="82">
        <v>45569.4045634375</v>
      </c>
      <c r="B4" s="83" t="s">
        <v>82</v>
      </c>
      <c r="C4" s="84" t="s">
        <v>83</v>
      </c>
      <c r="D4" s="83">
        <v>10.71</v>
      </c>
      <c r="E4" s="83">
        <v>0.04</v>
      </c>
      <c r="F4" s="83" t="s">
        <v>60</v>
      </c>
      <c r="G4" s="83" t="s">
        <v>76</v>
      </c>
      <c r="H4" s="83" t="s">
        <v>77</v>
      </c>
      <c r="I4" s="83" t="s">
        <v>63</v>
      </c>
      <c r="J4" s="83" t="s">
        <v>64</v>
      </c>
      <c r="K4" s="83" t="s">
        <v>64</v>
      </c>
      <c r="L4" s="83" t="s">
        <v>64</v>
      </c>
      <c r="M4" s="83" t="s">
        <v>84</v>
      </c>
      <c r="N4" s="83" t="s">
        <v>64</v>
      </c>
      <c r="O4" s="83" t="s">
        <v>84</v>
      </c>
      <c r="P4" s="83" t="s">
        <v>84</v>
      </c>
      <c r="Q4" s="83" t="s">
        <v>64</v>
      </c>
      <c r="R4" s="83" t="s">
        <v>64</v>
      </c>
      <c r="S4" s="83" t="s">
        <v>84</v>
      </c>
      <c r="T4" s="83" t="s">
        <v>64</v>
      </c>
      <c r="U4" s="83" t="s">
        <v>64</v>
      </c>
      <c r="V4" s="83" t="s">
        <v>64</v>
      </c>
      <c r="W4" s="83" t="s">
        <v>64</v>
      </c>
      <c r="X4" s="83" t="s">
        <v>64</v>
      </c>
      <c r="Y4" s="83" t="s">
        <v>64</v>
      </c>
      <c r="Z4" s="83" t="s">
        <v>65</v>
      </c>
      <c r="AA4" s="83" t="s">
        <v>65</v>
      </c>
      <c r="AB4" s="83" t="s">
        <v>65</v>
      </c>
      <c r="AC4" s="83" t="s">
        <v>65</v>
      </c>
      <c r="AD4" s="83" t="s">
        <v>65</v>
      </c>
      <c r="AE4" s="83" t="s">
        <v>65</v>
      </c>
      <c r="AF4" s="83" t="s">
        <v>65</v>
      </c>
      <c r="AG4" s="83" t="s">
        <v>66</v>
      </c>
      <c r="AH4" s="83" t="s">
        <v>65</v>
      </c>
      <c r="AI4" s="83" t="s">
        <v>66</v>
      </c>
      <c r="AJ4" s="83" t="s">
        <v>65</v>
      </c>
      <c r="AK4" s="83" t="s">
        <v>65</v>
      </c>
      <c r="AL4" s="83" t="s">
        <v>65</v>
      </c>
      <c r="AM4" s="83" t="s">
        <v>65</v>
      </c>
      <c r="AN4" s="83" t="s">
        <v>66</v>
      </c>
      <c r="AO4" s="83" t="s">
        <v>66</v>
      </c>
      <c r="AP4" s="83" t="s">
        <v>85</v>
      </c>
      <c r="AQ4" s="83" t="s">
        <v>85</v>
      </c>
      <c r="AR4" s="83" t="s">
        <v>86</v>
      </c>
      <c r="AS4" s="83" t="s">
        <v>68</v>
      </c>
      <c r="AT4" s="83" t="s">
        <v>87</v>
      </c>
      <c r="AU4" s="83" t="s">
        <v>67</v>
      </c>
      <c r="AV4" s="83" t="s">
        <v>67</v>
      </c>
      <c r="AW4" s="83" t="s">
        <v>72</v>
      </c>
      <c r="AX4" s="83" t="s">
        <v>72</v>
      </c>
      <c r="AY4" s="83" t="s">
        <v>63</v>
      </c>
      <c r="AZ4" s="83" t="s">
        <v>72</v>
      </c>
      <c r="BA4" s="83" t="s">
        <v>72</v>
      </c>
      <c r="BB4" s="83" t="s">
        <v>73</v>
      </c>
      <c r="BC4" s="83" t="s">
        <v>73</v>
      </c>
      <c r="BE4" s="83" t="s">
        <v>73</v>
      </c>
      <c r="BG4" s="76" t="s">
        <v>100</v>
      </c>
      <c r="BH4" s="76" t="s">
        <v>60</v>
      </c>
      <c r="BI4" s="76" t="s">
        <v>1414</v>
      </c>
      <c r="BJ4">
        <v>12</v>
      </c>
      <c r="BK4">
        <v>59</v>
      </c>
      <c r="BM4" s="86" t="s">
        <v>1130</v>
      </c>
      <c r="BN4" s="86" t="s">
        <v>1131</v>
      </c>
      <c r="BO4" s="87" t="s">
        <v>68</v>
      </c>
      <c r="BP4" s="87"/>
      <c r="BQ4" s="87" t="s">
        <v>1472</v>
      </c>
      <c r="BR4" s="86" t="s">
        <v>1445</v>
      </c>
      <c r="BS4" s="86">
        <v>1</v>
      </c>
      <c r="BT4" s="86" t="s">
        <v>1445</v>
      </c>
      <c r="BU4" s="86">
        <v>1</v>
      </c>
      <c r="BV4" s="86" t="s">
        <v>63</v>
      </c>
      <c r="BW4" s="86">
        <v>1</v>
      </c>
      <c r="BX4" s="86" t="s">
        <v>1448</v>
      </c>
      <c r="BY4" s="86">
        <v>1</v>
      </c>
      <c r="BZ4" s="86" t="s">
        <v>1450</v>
      </c>
      <c r="CA4" s="86">
        <v>1</v>
      </c>
      <c r="CB4" s="86" t="s">
        <v>1453</v>
      </c>
      <c r="CC4" s="86">
        <v>1</v>
      </c>
      <c r="CD4" s="86" t="s">
        <v>1454</v>
      </c>
      <c r="CE4" s="86">
        <v>1</v>
      </c>
      <c r="CF4" s="86" t="s">
        <v>1454</v>
      </c>
      <c r="CG4" s="86">
        <v>1</v>
      </c>
      <c r="CH4" s="86" t="s">
        <v>1454</v>
      </c>
      <c r="CI4" s="86">
        <v>1</v>
      </c>
      <c r="CJ4" s="86" t="s">
        <v>1454</v>
      </c>
      <c r="CK4" s="86">
        <v>1</v>
      </c>
      <c r="CL4" s="86" t="s">
        <v>1454</v>
      </c>
      <c r="CM4" s="86">
        <v>1</v>
      </c>
      <c r="CN4" s="86" t="s">
        <v>226</v>
      </c>
      <c r="CO4" s="86">
        <v>0</v>
      </c>
      <c r="CP4" s="87" t="s">
        <v>1478</v>
      </c>
      <c r="CQ4" s="152">
        <v>1</v>
      </c>
    </row>
    <row r="5" spans="1:95" ht="13.2" x14ac:dyDescent="0.25">
      <c r="A5" s="82">
        <v>45569.406900590278</v>
      </c>
      <c r="B5" s="83" t="s">
        <v>88</v>
      </c>
      <c r="C5" s="84" t="s">
        <v>89</v>
      </c>
      <c r="D5" s="83">
        <v>100</v>
      </c>
      <c r="E5" s="83">
        <v>0.21</v>
      </c>
      <c r="F5" s="83" t="s">
        <v>60</v>
      </c>
      <c r="G5" s="83" t="s">
        <v>76</v>
      </c>
      <c r="H5" s="83" t="s">
        <v>77</v>
      </c>
      <c r="I5" s="83" t="s">
        <v>63</v>
      </c>
      <c r="J5" s="83" t="s">
        <v>64</v>
      </c>
      <c r="K5" s="83" t="s">
        <v>64</v>
      </c>
      <c r="L5" s="83" t="s">
        <v>64</v>
      </c>
      <c r="M5" s="83" t="s">
        <v>84</v>
      </c>
      <c r="N5" s="83" t="s">
        <v>64</v>
      </c>
      <c r="O5" s="83" t="s">
        <v>64</v>
      </c>
      <c r="P5" s="83" t="s">
        <v>64</v>
      </c>
      <c r="Q5" s="83" t="s">
        <v>64</v>
      </c>
      <c r="R5" s="83" t="s">
        <v>64</v>
      </c>
      <c r="S5" s="83" t="s">
        <v>64</v>
      </c>
      <c r="T5" s="83" t="s">
        <v>64</v>
      </c>
      <c r="U5" s="83" t="s">
        <v>64</v>
      </c>
      <c r="V5" s="83" t="s">
        <v>64</v>
      </c>
      <c r="W5" s="83" t="s">
        <v>64</v>
      </c>
      <c r="X5" s="83" t="s">
        <v>64</v>
      </c>
      <c r="Y5" s="83" t="s">
        <v>64</v>
      </c>
      <c r="Z5" s="83" t="s">
        <v>66</v>
      </c>
      <c r="AA5" s="83" t="s">
        <v>66</v>
      </c>
      <c r="AB5" s="83" t="s">
        <v>66</v>
      </c>
      <c r="AC5" s="83" t="s">
        <v>66</v>
      </c>
      <c r="AD5" s="83" t="s">
        <v>66</v>
      </c>
      <c r="AE5" s="83" t="s">
        <v>65</v>
      </c>
      <c r="AF5" s="83" t="s">
        <v>66</v>
      </c>
      <c r="AG5" s="83" t="s">
        <v>65</v>
      </c>
      <c r="AH5" s="83" t="s">
        <v>79</v>
      </c>
      <c r="AI5" s="83" t="s">
        <v>66</v>
      </c>
      <c r="AJ5" s="83" t="s">
        <v>65</v>
      </c>
      <c r="AK5" s="83" t="s">
        <v>65</v>
      </c>
      <c r="AL5" s="83" t="s">
        <v>66</v>
      </c>
      <c r="AM5" s="83" t="s">
        <v>66</v>
      </c>
      <c r="AN5" s="83" t="s">
        <v>65</v>
      </c>
      <c r="AO5" s="83" t="s">
        <v>65</v>
      </c>
      <c r="AP5" s="83" t="s">
        <v>85</v>
      </c>
      <c r="AQ5" s="83" t="s">
        <v>67</v>
      </c>
      <c r="AR5" s="83" t="s">
        <v>86</v>
      </c>
      <c r="AS5" s="83" t="s">
        <v>81</v>
      </c>
      <c r="AT5" s="83" t="s">
        <v>87</v>
      </c>
      <c r="AU5" s="83" t="s">
        <v>85</v>
      </c>
      <c r="AV5" s="83" t="s">
        <v>71</v>
      </c>
      <c r="AW5" s="83" t="s">
        <v>72</v>
      </c>
      <c r="AX5" s="83" t="s">
        <v>63</v>
      </c>
      <c r="AY5" s="83" t="s">
        <v>72</v>
      </c>
      <c r="AZ5" s="83" t="s">
        <v>72</v>
      </c>
      <c r="BA5" s="83" t="s">
        <v>63</v>
      </c>
      <c r="BB5" s="83" t="s">
        <v>73</v>
      </c>
      <c r="BC5" s="83" t="s">
        <v>73</v>
      </c>
      <c r="BE5" s="83" t="s">
        <v>73</v>
      </c>
      <c r="BG5" s="76" t="s">
        <v>100</v>
      </c>
      <c r="BH5" s="76" t="s">
        <v>60</v>
      </c>
      <c r="BI5" s="76" t="s">
        <v>1414</v>
      </c>
      <c r="BJ5">
        <v>15</v>
      </c>
      <c r="BK5">
        <v>52</v>
      </c>
      <c r="BM5" s="86" t="s">
        <v>1130</v>
      </c>
      <c r="BN5" s="86" t="s">
        <v>1131</v>
      </c>
      <c r="BO5" s="87" t="s">
        <v>68</v>
      </c>
      <c r="BP5" s="87"/>
      <c r="BQ5" s="87" t="s">
        <v>1472</v>
      </c>
      <c r="BR5" s="86" t="s">
        <v>1445</v>
      </c>
      <c r="BS5" s="86">
        <v>1</v>
      </c>
      <c r="BT5" s="86" t="s">
        <v>1445</v>
      </c>
      <c r="BU5" s="86">
        <v>1</v>
      </c>
      <c r="BV5" s="86" t="s">
        <v>63</v>
      </c>
      <c r="BW5" s="86">
        <v>1</v>
      </c>
      <c r="BX5" s="86" t="s">
        <v>1448</v>
      </c>
      <c r="BY5" s="86">
        <v>1</v>
      </c>
      <c r="BZ5" s="86" t="s">
        <v>1450</v>
      </c>
      <c r="CA5" s="86">
        <v>1</v>
      </c>
      <c r="CB5" s="86" t="s">
        <v>1452</v>
      </c>
      <c r="CC5" s="86">
        <v>0</v>
      </c>
      <c r="CD5" s="86" t="s">
        <v>1454</v>
      </c>
      <c r="CE5" s="86">
        <v>1</v>
      </c>
      <c r="CF5" s="86" t="s">
        <v>1454</v>
      </c>
      <c r="CG5" s="86">
        <v>1</v>
      </c>
      <c r="CH5" s="86" t="s">
        <v>1454</v>
      </c>
      <c r="CI5" s="86">
        <v>1</v>
      </c>
      <c r="CJ5" s="86" t="s">
        <v>1454</v>
      </c>
      <c r="CK5" s="86">
        <v>1</v>
      </c>
      <c r="CL5" s="86" t="s">
        <v>1454</v>
      </c>
      <c r="CM5" s="86">
        <v>1</v>
      </c>
      <c r="CN5" s="86" t="s">
        <v>226</v>
      </c>
      <c r="CO5" s="86">
        <v>0</v>
      </c>
      <c r="CP5" s="87" t="s">
        <v>1478</v>
      </c>
      <c r="CQ5" s="152">
        <v>1</v>
      </c>
    </row>
    <row r="6" spans="1:95" ht="13.2" x14ac:dyDescent="0.25">
      <c r="A6" s="82">
        <v>45569.40973402778</v>
      </c>
      <c r="B6" s="83" t="s">
        <v>90</v>
      </c>
      <c r="C6" s="84" t="s">
        <v>91</v>
      </c>
      <c r="D6" s="83">
        <v>0</v>
      </c>
      <c r="E6" s="83">
        <v>0.04</v>
      </c>
      <c r="F6" s="83" t="s">
        <v>60</v>
      </c>
      <c r="G6" s="83" t="s">
        <v>76</v>
      </c>
      <c r="H6" s="83" t="s">
        <v>92</v>
      </c>
      <c r="I6" s="83" t="s">
        <v>63</v>
      </c>
      <c r="J6" s="83" t="s">
        <v>64</v>
      </c>
      <c r="K6" s="83" t="s">
        <v>64</v>
      </c>
      <c r="L6" s="83" t="s">
        <v>64</v>
      </c>
      <c r="M6" s="83" t="s">
        <v>64</v>
      </c>
      <c r="N6" s="83" t="s">
        <v>64</v>
      </c>
      <c r="O6" s="83" t="s">
        <v>64</v>
      </c>
      <c r="P6" s="83" t="s">
        <v>64</v>
      </c>
      <c r="Q6" s="83" t="s">
        <v>64</v>
      </c>
      <c r="R6" s="83" t="s">
        <v>64</v>
      </c>
      <c r="S6" s="83" t="s">
        <v>64</v>
      </c>
      <c r="T6" s="83" t="s">
        <v>64</v>
      </c>
      <c r="U6" s="83" t="s">
        <v>64</v>
      </c>
      <c r="V6" s="83" t="s">
        <v>64</v>
      </c>
      <c r="W6" s="83" t="s">
        <v>64</v>
      </c>
      <c r="X6" s="83" t="s">
        <v>64</v>
      </c>
      <c r="Y6" s="83" t="s">
        <v>64</v>
      </c>
      <c r="Z6" s="83" t="s">
        <v>65</v>
      </c>
      <c r="AA6" s="83" t="s">
        <v>65</v>
      </c>
      <c r="AB6" s="83" t="s">
        <v>65</v>
      </c>
      <c r="AC6" s="83" t="s">
        <v>66</v>
      </c>
      <c r="AD6" s="83" t="s">
        <v>65</v>
      </c>
      <c r="AE6" s="83" t="s">
        <v>65</v>
      </c>
      <c r="AF6" s="83" t="s">
        <v>65</v>
      </c>
      <c r="AG6" s="83" t="s">
        <v>66</v>
      </c>
      <c r="AH6" s="83" t="s">
        <v>65</v>
      </c>
      <c r="AI6" s="83" t="s">
        <v>65</v>
      </c>
      <c r="AJ6" s="83" t="s">
        <v>65</v>
      </c>
      <c r="AK6" s="83" t="s">
        <v>65</v>
      </c>
      <c r="AL6" s="83" t="s">
        <v>66</v>
      </c>
      <c r="AM6" s="83" t="s">
        <v>65</v>
      </c>
      <c r="AN6" s="83" t="s">
        <v>65</v>
      </c>
      <c r="AO6" s="83" t="s">
        <v>66</v>
      </c>
      <c r="AP6" s="83" t="s">
        <v>67</v>
      </c>
      <c r="AQ6" s="83" t="s">
        <v>85</v>
      </c>
      <c r="AR6" s="83" t="s">
        <v>63</v>
      </c>
      <c r="AS6" s="83" t="s">
        <v>68</v>
      </c>
      <c r="AT6" s="83" t="s">
        <v>69</v>
      </c>
      <c r="AU6" s="83" t="s">
        <v>93</v>
      </c>
      <c r="AV6" s="83" t="s">
        <v>94</v>
      </c>
      <c r="AW6" s="83" t="s">
        <v>63</v>
      </c>
      <c r="AX6" s="83" t="s">
        <v>73</v>
      </c>
      <c r="AY6" s="83" t="s">
        <v>63</v>
      </c>
      <c r="AZ6" s="83" t="s">
        <v>73</v>
      </c>
      <c r="BA6" s="83" t="s">
        <v>73</v>
      </c>
      <c r="BB6" s="83" t="s">
        <v>73</v>
      </c>
      <c r="BC6" s="83" t="s">
        <v>73</v>
      </c>
      <c r="BE6" s="83" t="s">
        <v>73</v>
      </c>
      <c r="BG6" s="76" t="s">
        <v>100</v>
      </c>
      <c r="BH6" s="76" t="s">
        <v>60</v>
      </c>
      <c r="BI6" s="76" t="s">
        <v>1414</v>
      </c>
      <c r="BJ6">
        <v>15</v>
      </c>
      <c r="BK6">
        <v>57</v>
      </c>
      <c r="BM6" s="86" t="s">
        <v>1130</v>
      </c>
      <c r="BN6" s="86" t="s">
        <v>1131</v>
      </c>
      <c r="BO6" s="87" t="s">
        <v>68</v>
      </c>
      <c r="BP6" s="87"/>
      <c r="BQ6" s="87" t="s">
        <v>1472</v>
      </c>
      <c r="BR6" s="86" t="s">
        <v>1445</v>
      </c>
      <c r="BS6" s="86">
        <v>1</v>
      </c>
      <c r="BT6" s="86" t="s">
        <v>1445</v>
      </c>
      <c r="BU6" s="86">
        <v>1</v>
      </c>
      <c r="BV6" s="86" t="s">
        <v>63</v>
      </c>
      <c r="BW6" s="86">
        <v>1</v>
      </c>
      <c r="BX6" s="86" t="s">
        <v>1447</v>
      </c>
      <c r="BY6" s="86">
        <v>0</v>
      </c>
      <c r="BZ6" s="86" t="s">
        <v>1449</v>
      </c>
      <c r="CA6" s="86">
        <v>0</v>
      </c>
      <c r="CB6" s="86" t="s">
        <v>1453</v>
      </c>
      <c r="CC6" s="86">
        <v>1</v>
      </c>
      <c r="CD6" s="86" t="s">
        <v>1454</v>
      </c>
      <c r="CE6" s="86">
        <v>1</v>
      </c>
      <c r="CF6" s="86" t="s">
        <v>226</v>
      </c>
      <c r="CG6" s="86">
        <v>0</v>
      </c>
      <c r="CH6" s="86" t="s">
        <v>1454</v>
      </c>
      <c r="CI6" s="86">
        <v>1</v>
      </c>
      <c r="CJ6" s="86" t="s">
        <v>226</v>
      </c>
      <c r="CK6" s="86">
        <v>0</v>
      </c>
      <c r="CL6" s="86" t="s">
        <v>226</v>
      </c>
      <c r="CM6" s="86">
        <v>0</v>
      </c>
      <c r="CN6" s="86" t="s">
        <v>226</v>
      </c>
      <c r="CO6" s="86">
        <v>0</v>
      </c>
      <c r="CP6" s="87" t="s">
        <v>1477</v>
      </c>
      <c r="CQ6" s="152">
        <v>0</v>
      </c>
    </row>
    <row r="7" spans="1:95" ht="13.2" x14ac:dyDescent="0.25">
      <c r="A7" s="82">
        <v>45569.411558958338</v>
      </c>
      <c r="B7" s="83" t="s">
        <v>95</v>
      </c>
      <c r="C7" s="84" t="s">
        <v>96</v>
      </c>
      <c r="D7" s="83">
        <v>77.680000000000007</v>
      </c>
      <c r="E7" s="83">
        <v>0.25</v>
      </c>
      <c r="F7" s="83" t="s">
        <v>60</v>
      </c>
      <c r="G7" s="83" t="s">
        <v>76</v>
      </c>
      <c r="H7" s="83" t="s">
        <v>77</v>
      </c>
      <c r="I7" s="83" t="s">
        <v>63</v>
      </c>
      <c r="J7" s="83" t="s">
        <v>64</v>
      </c>
      <c r="K7" s="83" t="s">
        <v>84</v>
      </c>
      <c r="L7" s="83" t="s">
        <v>64</v>
      </c>
      <c r="M7" s="83" t="s">
        <v>84</v>
      </c>
      <c r="N7" s="83" t="s">
        <v>64</v>
      </c>
      <c r="O7" s="83" t="s">
        <v>84</v>
      </c>
      <c r="P7" s="83" t="s">
        <v>84</v>
      </c>
      <c r="Q7" s="83" t="s">
        <v>84</v>
      </c>
      <c r="R7" s="83" t="s">
        <v>64</v>
      </c>
      <c r="S7" s="83" t="s">
        <v>64</v>
      </c>
      <c r="T7" s="83" t="s">
        <v>64</v>
      </c>
      <c r="U7" s="83" t="s">
        <v>64</v>
      </c>
      <c r="V7" s="83" t="s">
        <v>84</v>
      </c>
      <c r="W7" s="83" t="s">
        <v>64</v>
      </c>
      <c r="X7" s="83" t="s">
        <v>64</v>
      </c>
      <c r="Y7" s="83" t="s">
        <v>64</v>
      </c>
      <c r="Z7" s="83" t="s">
        <v>65</v>
      </c>
      <c r="AA7" s="83" t="s">
        <v>65</v>
      </c>
      <c r="AB7" s="83" t="s">
        <v>65</v>
      </c>
      <c r="AC7" s="83" t="s">
        <v>65</v>
      </c>
      <c r="AD7" s="83" t="s">
        <v>65</v>
      </c>
      <c r="AE7" s="83" t="s">
        <v>65</v>
      </c>
      <c r="AF7" s="83" t="s">
        <v>65</v>
      </c>
      <c r="AG7" s="83" t="s">
        <v>66</v>
      </c>
      <c r="AH7" s="83" t="s">
        <v>66</v>
      </c>
      <c r="AI7" s="83" t="s">
        <v>79</v>
      </c>
      <c r="AJ7" s="83" t="s">
        <v>65</v>
      </c>
      <c r="AK7" s="83" t="s">
        <v>65</v>
      </c>
      <c r="AL7" s="83" t="s">
        <v>65</v>
      </c>
      <c r="AM7" s="83" t="s">
        <v>66</v>
      </c>
      <c r="AN7" s="83" t="s">
        <v>66</v>
      </c>
      <c r="AO7" s="83" t="s">
        <v>66</v>
      </c>
      <c r="AP7" s="83" t="s">
        <v>67</v>
      </c>
      <c r="AQ7" s="83" t="s">
        <v>67</v>
      </c>
      <c r="AR7" s="83" t="s">
        <v>86</v>
      </c>
      <c r="AS7" s="83" t="s">
        <v>97</v>
      </c>
      <c r="AT7" s="83" t="s">
        <v>69</v>
      </c>
      <c r="AU7" s="83" t="s">
        <v>70</v>
      </c>
      <c r="AV7" s="83" t="s">
        <v>71</v>
      </c>
      <c r="AW7" s="83" t="s">
        <v>72</v>
      </c>
      <c r="AX7" s="83" t="s">
        <v>72</v>
      </c>
      <c r="AY7" s="83" t="s">
        <v>72</v>
      </c>
      <c r="AZ7" s="83" t="s">
        <v>72</v>
      </c>
      <c r="BA7" s="83" t="s">
        <v>72</v>
      </c>
      <c r="BB7" s="83" t="s">
        <v>72</v>
      </c>
      <c r="BC7" s="83" t="s">
        <v>73</v>
      </c>
      <c r="BE7" s="83" t="s">
        <v>73</v>
      </c>
      <c r="BG7" s="76" t="s">
        <v>100</v>
      </c>
      <c r="BH7" s="76" t="s">
        <v>60</v>
      </c>
      <c r="BI7" s="76" t="s">
        <v>1414</v>
      </c>
      <c r="BJ7">
        <v>10</v>
      </c>
      <c r="BK7">
        <v>58</v>
      </c>
      <c r="BM7" s="86" t="s">
        <v>1130</v>
      </c>
      <c r="BN7" s="86" t="s">
        <v>1131</v>
      </c>
      <c r="BO7" s="87" t="s">
        <v>115</v>
      </c>
      <c r="BP7" s="87"/>
      <c r="BQ7" s="87" t="s">
        <v>1472</v>
      </c>
      <c r="BR7" s="86" t="s">
        <v>1445</v>
      </c>
      <c r="BS7" s="86">
        <v>1</v>
      </c>
      <c r="BT7" s="86" t="s">
        <v>1445</v>
      </c>
      <c r="BU7" s="86">
        <v>1</v>
      </c>
      <c r="BV7" s="86" t="s">
        <v>63</v>
      </c>
      <c r="BW7" s="86">
        <v>1</v>
      </c>
      <c r="BX7" s="86" t="s">
        <v>1447</v>
      </c>
      <c r="BY7" s="86">
        <v>0</v>
      </c>
      <c r="BZ7" s="86" t="s">
        <v>1470</v>
      </c>
      <c r="CA7" s="86">
        <v>2</v>
      </c>
      <c r="CB7" s="86" t="s">
        <v>1452</v>
      </c>
      <c r="CC7" s="86">
        <v>0</v>
      </c>
      <c r="CD7" s="86" t="s">
        <v>1454</v>
      </c>
      <c r="CE7" s="86">
        <v>1</v>
      </c>
      <c r="CF7" s="86" t="s">
        <v>1454</v>
      </c>
      <c r="CG7" s="86">
        <v>1</v>
      </c>
      <c r="CH7" s="86" t="s">
        <v>1454</v>
      </c>
      <c r="CI7" s="86">
        <v>1</v>
      </c>
      <c r="CJ7" s="86" t="s">
        <v>1454</v>
      </c>
      <c r="CK7" s="86">
        <v>1</v>
      </c>
      <c r="CL7" s="86" t="s">
        <v>1454</v>
      </c>
      <c r="CM7" s="86">
        <v>1</v>
      </c>
      <c r="CN7" s="86" t="s">
        <v>1454</v>
      </c>
      <c r="CO7" s="86">
        <v>1</v>
      </c>
      <c r="CP7" s="87" t="s">
        <v>1478</v>
      </c>
      <c r="CQ7" s="152">
        <v>1</v>
      </c>
    </row>
    <row r="8" spans="1:95" ht="13.2" x14ac:dyDescent="0.25">
      <c r="A8" s="82">
        <v>45569.412556122683</v>
      </c>
      <c r="B8" s="83" t="s">
        <v>98</v>
      </c>
      <c r="C8" s="84" t="s">
        <v>99</v>
      </c>
      <c r="D8" s="83">
        <v>33.93</v>
      </c>
      <c r="E8" s="83">
        <v>0.08</v>
      </c>
      <c r="F8" s="83" t="s">
        <v>60</v>
      </c>
      <c r="G8" s="83" t="s">
        <v>76</v>
      </c>
      <c r="H8" s="83" t="s">
        <v>100</v>
      </c>
      <c r="I8" s="83" t="s">
        <v>73</v>
      </c>
      <c r="J8" s="83" t="s">
        <v>64</v>
      </c>
      <c r="K8" s="83" t="s">
        <v>64</v>
      </c>
      <c r="L8" s="83" t="s">
        <v>64</v>
      </c>
      <c r="M8" s="83" t="s">
        <v>84</v>
      </c>
      <c r="N8" s="83" t="s">
        <v>84</v>
      </c>
      <c r="O8" s="83" t="s">
        <v>64</v>
      </c>
      <c r="P8" s="83" t="s">
        <v>84</v>
      </c>
      <c r="Q8" s="83" t="s">
        <v>64</v>
      </c>
      <c r="R8" s="83" t="s">
        <v>64</v>
      </c>
      <c r="S8" s="83" t="s">
        <v>64</v>
      </c>
      <c r="T8" s="83" t="s">
        <v>64</v>
      </c>
      <c r="U8" s="83" t="s">
        <v>84</v>
      </c>
      <c r="V8" s="83" t="s">
        <v>64</v>
      </c>
      <c r="W8" s="83" t="s">
        <v>64</v>
      </c>
      <c r="X8" s="83" t="s">
        <v>64</v>
      </c>
      <c r="Y8" s="83" t="s">
        <v>64</v>
      </c>
      <c r="Z8" s="83" t="s">
        <v>66</v>
      </c>
      <c r="AA8" s="83" t="s">
        <v>66</v>
      </c>
      <c r="AB8" s="83" t="s">
        <v>66</v>
      </c>
      <c r="AC8" s="83" t="s">
        <v>65</v>
      </c>
      <c r="AD8" s="83" t="s">
        <v>66</v>
      </c>
      <c r="AE8" s="83" t="s">
        <v>65</v>
      </c>
      <c r="AF8" s="83" t="s">
        <v>65</v>
      </c>
      <c r="AG8" s="83" t="s">
        <v>66</v>
      </c>
      <c r="AH8" s="83" t="s">
        <v>65</v>
      </c>
      <c r="AI8" s="83" t="s">
        <v>101</v>
      </c>
      <c r="AJ8" s="83" t="s">
        <v>65</v>
      </c>
      <c r="AK8" s="83" t="s">
        <v>65</v>
      </c>
      <c r="AL8" s="83" t="s">
        <v>65</v>
      </c>
      <c r="AM8" s="83" t="s">
        <v>66</v>
      </c>
      <c r="AN8" s="83" t="s">
        <v>66</v>
      </c>
      <c r="AO8" s="83" t="s">
        <v>66</v>
      </c>
      <c r="AP8" s="83" t="s">
        <v>67</v>
      </c>
      <c r="AQ8" s="83" t="s">
        <v>67</v>
      </c>
      <c r="AR8" s="83" t="s">
        <v>86</v>
      </c>
      <c r="AS8" s="83" t="s">
        <v>68</v>
      </c>
      <c r="AT8" s="83" t="s">
        <v>69</v>
      </c>
      <c r="AU8" s="83" t="s">
        <v>93</v>
      </c>
      <c r="AV8" s="83" t="s">
        <v>71</v>
      </c>
      <c r="AW8" s="83" t="s">
        <v>72</v>
      </c>
      <c r="AX8" s="83" t="s">
        <v>72</v>
      </c>
      <c r="AY8" s="83" t="s">
        <v>72</v>
      </c>
      <c r="AZ8" s="83" t="s">
        <v>72</v>
      </c>
      <c r="BA8" s="83" t="s">
        <v>72</v>
      </c>
      <c r="BB8" s="83" t="s">
        <v>72</v>
      </c>
      <c r="BC8" s="83" t="s">
        <v>73</v>
      </c>
      <c r="BD8" s="83" t="s">
        <v>102</v>
      </c>
      <c r="BE8" s="83" t="s">
        <v>73</v>
      </c>
      <c r="BG8" s="76" t="s">
        <v>100</v>
      </c>
      <c r="BH8" s="76" t="s">
        <v>60</v>
      </c>
      <c r="BI8" s="76" t="s">
        <v>1415</v>
      </c>
      <c r="BJ8">
        <v>12</v>
      </c>
      <c r="BK8">
        <v>56</v>
      </c>
      <c r="BM8" s="86" t="s">
        <v>1130</v>
      </c>
      <c r="BN8" s="86" t="s">
        <v>1131</v>
      </c>
      <c r="BO8" s="87" t="s">
        <v>68</v>
      </c>
      <c r="BP8" s="87"/>
      <c r="BQ8" s="87" t="s">
        <v>1472</v>
      </c>
      <c r="BR8" s="86" t="s">
        <v>1445</v>
      </c>
      <c r="BS8" s="86">
        <v>1</v>
      </c>
      <c r="BT8" s="86" t="s">
        <v>1445</v>
      </c>
      <c r="BU8" s="86">
        <v>1</v>
      </c>
      <c r="BV8" s="86" t="s">
        <v>63</v>
      </c>
      <c r="BW8" s="86">
        <v>1</v>
      </c>
      <c r="BX8" s="86" t="s">
        <v>1447</v>
      </c>
      <c r="BY8" s="86">
        <v>0</v>
      </c>
      <c r="BZ8" s="86" t="s">
        <v>1449</v>
      </c>
      <c r="CA8" s="86">
        <v>0</v>
      </c>
      <c r="CB8" s="86" t="s">
        <v>1452</v>
      </c>
      <c r="CC8" s="86">
        <v>0</v>
      </c>
      <c r="CD8" s="86" t="s">
        <v>1454</v>
      </c>
      <c r="CE8" s="86">
        <v>1</v>
      </c>
      <c r="CF8" s="86" t="s">
        <v>1454</v>
      </c>
      <c r="CG8" s="86">
        <v>1</v>
      </c>
      <c r="CH8" s="86" t="s">
        <v>1454</v>
      </c>
      <c r="CI8" s="86">
        <v>1</v>
      </c>
      <c r="CJ8" s="86" t="s">
        <v>1454</v>
      </c>
      <c r="CK8" s="86">
        <v>1</v>
      </c>
      <c r="CL8" s="86" t="s">
        <v>1454</v>
      </c>
      <c r="CM8" s="86">
        <v>1</v>
      </c>
      <c r="CN8" s="86" t="s">
        <v>1454</v>
      </c>
      <c r="CO8" s="86">
        <v>1</v>
      </c>
      <c r="CP8" s="87" t="s">
        <v>1478</v>
      </c>
      <c r="CQ8" s="152">
        <v>1</v>
      </c>
    </row>
    <row r="9" spans="1:95" ht="13.2" x14ac:dyDescent="0.25">
      <c r="A9" s="82">
        <v>45569.414064652781</v>
      </c>
      <c r="B9" s="83" t="s">
        <v>103</v>
      </c>
      <c r="C9" s="84" t="s">
        <v>104</v>
      </c>
      <c r="D9" s="83">
        <v>0</v>
      </c>
      <c r="E9" s="83">
        <v>0</v>
      </c>
      <c r="F9" s="83" t="s">
        <v>60</v>
      </c>
      <c r="G9" s="83" t="s">
        <v>76</v>
      </c>
      <c r="H9" s="83" t="s">
        <v>105</v>
      </c>
      <c r="I9" s="83" t="s">
        <v>63</v>
      </c>
      <c r="J9" s="83" t="s">
        <v>64</v>
      </c>
      <c r="K9" s="83" t="s">
        <v>78</v>
      </c>
      <c r="L9" s="83" t="s">
        <v>64</v>
      </c>
      <c r="M9" s="83" t="s">
        <v>64</v>
      </c>
      <c r="N9" s="83" t="s">
        <v>78</v>
      </c>
      <c r="O9" s="83" t="s">
        <v>78</v>
      </c>
      <c r="P9" s="83" t="s">
        <v>64</v>
      </c>
      <c r="Q9" s="83" t="s">
        <v>64</v>
      </c>
      <c r="R9" s="83" t="s">
        <v>64</v>
      </c>
      <c r="S9" s="83" t="s">
        <v>64</v>
      </c>
      <c r="T9" s="83" t="s">
        <v>64</v>
      </c>
      <c r="U9" s="83" t="s">
        <v>64</v>
      </c>
      <c r="V9" s="83" t="s">
        <v>64</v>
      </c>
      <c r="W9" s="83" t="s">
        <v>64</v>
      </c>
      <c r="X9" s="83" t="s">
        <v>64</v>
      </c>
      <c r="Y9" s="83" t="s">
        <v>64</v>
      </c>
      <c r="Z9" s="83" t="s">
        <v>66</v>
      </c>
      <c r="AA9" s="83" t="s">
        <v>65</v>
      </c>
      <c r="AB9" s="83" t="s">
        <v>65</v>
      </c>
      <c r="AC9" s="83" t="s">
        <v>65</v>
      </c>
      <c r="AD9" s="83" t="s">
        <v>65</v>
      </c>
      <c r="AE9" s="83" t="s">
        <v>65</v>
      </c>
      <c r="AF9" s="83" t="s">
        <v>65</v>
      </c>
      <c r="AG9" s="83" t="s">
        <v>65</v>
      </c>
      <c r="AH9" s="83" t="s">
        <v>65</v>
      </c>
      <c r="AI9" s="83" t="s">
        <v>101</v>
      </c>
      <c r="AJ9" s="83" t="s">
        <v>65</v>
      </c>
      <c r="AK9" s="83" t="s">
        <v>65</v>
      </c>
      <c r="AL9" s="83" t="s">
        <v>65</v>
      </c>
      <c r="AM9" s="83" t="s">
        <v>66</v>
      </c>
      <c r="AN9" s="83" t="s">
        <v>65</v>
      </c>
      <c r="AO9" s="83" t="s">
        <v>79</v>
      </c>
      <c r="AP9" s="83" t="s">
        <v>85</v>
      </c>
      <c r="AQ9" s="83" t="s">
        <v>67</v>
      </c>
      <c r="AR9" s="83" t="s">
        <v>63</v>
      </c>
      <c r="AS9" s="83" t="s">
        <v>68</v>
      </c>
      <c r="AT9" s="83" t="s">
        <v>69</v>
      </c>
      <c r="AU9" s="83" t="s">
        <v>80</v>
      </c>
      <c r="AV9" s="83" t="s">
        <v>80</v>
      </c>
      <c r="AW9" s="83" t="s">
        <v>73</v>
      </c>
      <c r="AX9" s="83" t="s">
        <v>73</v>
      </c>
      <c r="AY9" s="83" t="s">
        <v>63</v>
      </c>
      <c r="AZ9" s="83" t="s">
        <v>63</v>
      </c>
      <c r="BA9" s="83" t="s">
        <v>72</v>
      </c>
      <c r="BB9" s="83" t="s">
        <v>73</v>
      </c>
      <c r="BC9" s="83" t="s">
        <v>73</v>
      </c>
      <c r="BE9" s="83" t="s">
        <v>73</v>
      </c>
      <c r="BG9" s="76" t="s">
        <v>100</v>
      </c>
      <c r="BH9" s="76" t="s">
        <v>60</v>
      </c>
      <c r="BI9" s="76" t="s">
        <v>1414</v>
      </c>
      <c r="BJ9">
        <v>12</v>
      </c>
      <c r="BK9">
        <v>60</v>
      </c>
      <c r="BM9" s="86" t="s">
        <v>1130</v>
      </c>
      <c r="BN9" s="86" t="s">
        <v>1131</v>
      </c>
      <c r="BO9" s="87" t="s">
        <v>68</v>
      </c>
      <c r="BP9" s="87"/>
      <c r="BQ9" s="87" t="s">
        <v>1472</v>
      </c>
      <c r="BR9" s="86" t="s">
        <v>1445</v>
      </c>
      <c r="BS9" s="86">
        <v>1</v>
      </c>
      <c r="BT9" s="86" t="s">
        <v>1445</v>
      </c>
      <c r="BU9" s="86">
        <v>1</v>
      </c>
      <c r="BV9" s="86" t="s">
        <v>63</v>
      </c>
      <c r="BW9" s="86">
        <v>1</v>
      </c>
      <c r="BX9" s="86" t="s">
        <v>1447</v>
      </c>
      <c r="BY9" s="86">
        <v>0</v>
      </c>
      <c r="BZ9" s="86" t="s">
        <v>1450</v>
      </c>
      <c r="CA9" s="86">
        <v>1</v>
      </c>
      <c r="CB9" s="86" t="s">
        <v>1452</v>
      </c>
      <c r="CC9" s="86">
        <v>0</v>
      </c>
      <c r="CD9" s="86" t="s">
        <v>226</v>
      </c>
      <c r="CE9" s="86">
        <v>0</v>
      </c>
      <c r="CF9" s="86" t="s">
        <v>226</v>
      </c>
      <c r="CG9" s="86">
        <v>0</v>
      </c>
      <c r="CH9" s="86" t="s">
        <v>1454</v>
      </c>
      <c r="CI9" s="86">
        <v>1</v>
      </c>
      <c r="CJ9" s="86" t="s">
        <v>1454</v>
      </c>
      <c r="CK9" s="86">
        <v>1</v>
      </c>
      <c r="CL9" s="86" t="s">
        <v>1454</v>
      </c>
      <c r="CM9" s="86">
        <v>1</v>
      </c>
      <c r="CN9" s="86" t="s">
        <v>226</v>
      </c>
      <c r="CO9" s="86">
        <v>0</v>
      </c>
      <c r="CP9" s="87" t="s">
        <v>1477</v>
      </c>
      <c r="CQ9" s="152">
        <v>0</v>
      </c>
    </row>
    <row r="10" spans="1:95" ht="13.2" x14ac:dyDescent="0.25">
      <c r="A10" s="82">
        <v>45569.416866712963</v>
      </c>
      <c r="B10" s="83" t="s">
        <v>106</v>
      </c>
      <c r="C10" s="84" t="s">
        <v>107</v>
      </c>
      <c r="D10" s="83">
        <v>3.57</v>
      </c>
      <c r="E10" s="83">
        <v>0</v>
      </c>
      <c r="F10" s="83" t="s">
        <v>60</v>
      </c>
      <c r="G10" s="83" t="s">
        <v>76</v>
      </c>
      <c r="H10" s="83" t="s">
        <v>108</v>
      </c>
      <c r="I10" s="83" t="s">
        <v>63</v>
      </c>
      <c r="J10" s="83" t="s">
        <v>64</v>
      </c>
      <c r="K10" s="83" t="s">
        <v>64</v>
      </c>
      <c r="L10" s="83" t="s">
        <v>64</v>
      </c>
      <c r="M10" s="83" t="s">
        <v>78</v>
      </c>
      <c r="N10" s="83" t="s">
        <v>78</v>
      </c>
      <c r="O10" s="83" t="s">
        <v>64</v>
      </c>
      <c r="P10" s="83" t="s">
        <v>64</v>
      </c>
      <c r="Q10" s="83" t="s">
        <v>64</v>
      </c>
      <c r="R10" s="83" t="s">
        <v>64</v>
      </c>
      <c r="S10" s="83" t="s">
        <v>64</v>
      </c>
      <c r="T10" s="83" t="s">
        <v>64</v>
      </c>
      <c r="U10" s="83" t="s">
        <v>64</v>
      </c>
      <c r="V10" s="83" t="s">
        <v>64</v>
      </c>
      <c r="W10" s="83" t="s">
        <v>64</v>
      </c>
      <c r="X10" s="83" t="s">
        <v>64</v>
      </c>
      <c r="Y10" s="83" t="s">
        <v>64</v>
      </c>
      <c r="Z10" s="83" t="s">
        <v>65</v>
      </c>
      <c r="AA10" s="83" t="s">
        <v>65</v>
      </c>
      <c r="AB10" s="83" t="s">
        <v>65</v>
      </c>
      <c r="AC10" s="83" t="s">
        <v>65</v>
      </c>
      <c r="AD10" s="83" t="s">
        <v>65</v>
      </c>
      <c r="AE10" s="83" t="s">
        <v>65</v>
      </c>
      <c r="AF10" s="83" t="s">
        <v>66</v>
      </c>
      <c r="AG10" s="83" t="s">
        <v>65</v>
      </c>
      <c r="AH10" s="83" t="s">
        <v>66</v>
      </c>
      <c r="AI10" s="83" t="s">
        <v>79</v>
      </c>
      <c r="AJ10" s="83" t="s">
        <v>65</v>
      </c>
      <c r="AK10" s="83" t="s">
        <v>65</v>
      </c>
      <c r="AL10" s="83" t="s">
        <v>65</v>
      </c>
      <c r="AM10" s="83" t="s">
        <v>66</v>
      </c>
      <c r="AN10" s="83" t="s">
        <v>66</v>
      </c>
      <c r="AO10" s="83" t="s">
        <v>66</v>
      </c>
      <c r="AP10" s="83" t="s">
        <v>85</v>
      </c>
      <c r="AQ10" s="83" t="s">
        <v>85</v>
      </c>
      <c r="AR10" s="83" t="s">
        <v>73</v>
      </c>
      <c r="AS10" s="83" t="s">
        <v>109</v>
      </c>
      <c r="AT10" s="83" t="s">
        <v>69</v>
      </c>
      <c r="AU10" s="83" t="s">
        <v>93</v>
      </c>
      <c r="AV10" s="83" t="s">
        <v>71</v>
      </c>
      <c r="AW10" s="83" t="s">
        <v>73</v>
      </c>
      <c r="AX10" s="83" t="s">
        <v>73</v>
      </c>
      <c r="AY10" s="83" t="s">
        <v>73</v>
      </c>
      <c r="AZ10" s="83" t="s">
        <v>73</v>
      </c>
      <c r="BA10" s="83" t="s">
        <v>72</v>
      </c>
      <c r="BB10" s="83" t="s">
        <v>73</v>
      </c>
      <c r="BC10" s="83" t="s">
        <v>73</v>
      </c>
      <c r="BE10" s="83" t="s">
        <v>73</v>
      </c>
      <c r="BG10" s="76" t="s">
        <v>100</v>
      </c>
      <c r="BH10" s="76" t="s">
        <v>60</v>
      </c>
      <c r="BI10" s="76" t="s">
        <v>1414</v>
      </c>
      <c r="BJ10">
        <v>15</v>
      </c>
      <c r="BK10">
        <v>58</v>
      </c>
      <c r="BM10" s="86" t="s">
        <v>1130</v>
      </c>
      <c r="BN10" s="86" t="s">
        <v>1131</v>
      </c>
      <c r="BO10" s="87" t="s">
        <v>109</v>
      </c>
      <c r="BP10" s="87"/>
      <c r="BQ10" s="87" t="s">
        <v>1473</v>
      </c>
      <c r="BR10" s="86" t="s">
        <v>1445</v>
      </c>
      <c r="BS10" s="86">
        <v>1</v>
      </c>
      <c r="BT10" s="86" t="s">
        <v>1445</v>
      </c>
      <c r="BU10" s="86">
        <v>1</v>
      </c>
      <c r="BV10" s="86" t="s">
        <v>73</v>
      </c>
      <c r="BW10" s="86">
        <v>0</v>
      </c>
      <c r="BX10" s="86" t="s">
        <v>1447</v>
      </c>
      <c r="BY10" s="86">
        <v>0</v>
      </c>
      <c r="BZ10" s="86" t="s">
        <v>1449</v>
      </c>
      <c r="CA10" s="86">
        <v>0</v>
      </c>
      <c r="CB10" s="86" t="s">
        <v>1452</v>
      </c>
      <c r="CC10" s="86">
        <v>0</v>
      </c>
      <c r="CD10" s="86" t="s">
        <v>226</v>
      </c>
      <c r="CE10" s="86">
        <v>0</v>
      </c>
      <c r="CF10" s="86" t="s">
        <v>226</v>
      </c>
      <c r="CG10" s="86">
        <v>0</v>
      </c>
      <c r="CH10" s="86" t="s">
        <v>226</v>
      </c>
      <c r="CI10" s="86">
        <v>0</v>
      </c>
      <c r="CJ10" s="86" t="s">
        <v>226</v>
      </c>
      <c r="CK10" s="86">
        <v>0</v>
      </c>
      <c r="CL10" s="86" t="s">
        <v>1454</v>
      </c>
      <c r="CM10" s="86">
        <v>1</v>
      </c>
      <c r="CN10" s="86" t="s">
        <v>226</v>
      </c>
      <c r="CO10" s="86">
        <v>0</v>
      </c>
      <c r="CP10" s="87" t="s">
        <v>1477</v>
      </c>
      <c r="CQ10" s="152">
        <v>0</v>
      </c>
    </row>
    <row r="11" spans="1:95" ht="13.2" x14ac:dyDescent="0.25">
      <c r="A11" s="82">
        <v>45569.416871134265</v>
      </c>
      <c r="B11" s="83" t="s">
        <v>110</v>
      </c>
      <c r="C11" s="84" t="s">
        <v>111</v>
      </c>
      <c r="D11" s="83">
        <v>40.18</v>
      </c>
      <c r="E11" s="83">
        <v>0.04</v>
      </c>
      <c r="F11" s="83" t="s">
        <v>60</v>
      </c>
      <c r="G11" s="83" t="s">
        <v>76</v>
      </c>
      <c r="H11" s="83" t="s">
        <v>108</v>
      </c>
      <c r="I11" s="83" t="s">
        <v>63</v>
      </c>
      <c r="J11" s="83" t="s">
        <v>64</v>
      </c>
      <c r="K11" s="83" t="s">
        <v>84</v>
      </c>
      <c r="L11" s="83" t="s">
        <v>64</v>
      </c>
      <c r="M11" s="83" t="s">
        <v>84</v>
      </c>
      <c r="N11" s="83" t="s">
        <v>64</v>
      </c>
      <c r="O11" s="83" t="s">
        <v>84</v>
      </c>
      <c r="P11" s="83" t="s">
        <v>84</v>
      </c>
      <c r="Q11" s="83" t="s">
        <v>64</v>
      </c>
      <c r="R11" s="83" t="s">
        <v>64</v>
      </c>
      <c r="S11" s="83" t="s">
        <v>64</v>
      </c>
      <c r="T11" s="83" t="s">
        <v>64</v>
      </c>
      <c r="U11" s="83" t="s">
        <v>64</v>
      </c>
      <c r="V11" s="83" t="s">
        <v>64</v>
      </c>
      <c r="W11" s="83" t="s">
        <v>64</v>
      </c>
      <c r="X11" s="83" t="s">
        <v>84</v>
      </c>
      <c r="Y11" s="83" t="s">
        <v>64</v>
      </c>
      <c r="Z11" s="83" t="s">
        <v>66</v>
      </c>
      <c r="AA11" s="83" t="s">
        <v>65</v>
      </c>
      <c r="AB11" s="83" t="s">
        <v>66</v>
      </c>
      <c r="AC11" s="83" t="s">
        <v>66</v>
      </c>
      <c r="AD11" s="83" t="s">
        <v>66</v>
      </c>
      <c r="AE11" s="83" t="s">
        <v>65</v>
      </c>
      <c r="AF11" s="83" t="s">
        <v>65</v>
      </c>
      <c r="AG11" s="83" t="s">
        <v>66</v>
      </c>
      <c r="AH11" s="83" t="s">
        <v>66</v>
      </c>
      <c r="AI11" s="83" t="s">
        <v>79</v>
      </c>
      <c r="AJ11" s="83" t="s">
        <v>66</v>
      </c>
      <c r="AK11" s="83" t="s">
        <v>66</v>
      </c>
      <c r="AL11" s="83" t="s">
        <v>66</v>
      </c>
      <c r="AM11" s="83" t="s">
        <v>65</v>
      </c>
      <c r="AN11" s="83" t="s">
        <v>66</v>
      </c>
      <c r="AO11" s="83" t="s">
        <v>66</v>
      </c>
      <c r="AP11" s="83" t="s">
        <v>67</v>
      </c>
      <c r="AQ11" s="83" t="s">
        <v>67</v>
      </c>
      <c r="AR11" s="83" t="s">
        <v>63</v>
      </c>
      <c r="AS11" s="83" t="s">
        <v>68</v>
      </c>
      <c r="AT11" s="83" t="s">
        <v>69</v>
      </c>
      <c r="AU11" s="83" t="s">
        <v>93</v>
      </c>
      <c r="AV11" s="83" t="s">
        <v>71</v>
      </c>
      <c r="AW11" s="83" t="s">
        <v>63</v>
      </c>
      <c r="AX11" s="83" t="s">
        <v>72</v>
      </c>
      <c r="AY11" s="83" t="s">
        <v>72</v>
      </c>
      <c r="AZ11" s="83" t="s">
        <v>72</v>
      </c>
      <c r="BA11" s="83" t="s">
        <v>72</v>
      </c>
      <c r="BB11" s="83" t="s">
        <v>72</v>
      </c>
      <c r="BC11" s="83" t="s">
        <v>73</v>
      </c>
      <c r="BE11" s="83" t="s">
        <v>73</v>
      </c>
      <c r="BG11" s="76" t="s">
        <v>100</v>
      </c>
      <c r="BH11" s="76" t="s">
        <v>60</v>
      </c>
      <c r="BI11" s="76" t="s">
        <v>1414</v>
      </c>
      <c r="BJ11">
        <v>11</v>
      </c>
      <c r="BK11">
        <v>52</v>
      </c>
      <c r="BM11" s="86" t="s">
        <v>1130</v>
      </c>
      <c r="BN11" s="86" t="s">
        <v>1131</v>
      </c>
      <c r="BO11" s="87" t="s">
        <v>68</v>
      </c>
      <c r="BP11" s="87"/>
      <c r="BQ11" s="87" t="s">
        <v>1472</v>
      </c>
      <c r="BR11" s="86" t="s">
        <v>1445</v>
      </c>
      <c r="BS11" s="86">
        <v>1</v>
      </c>
      <c r="BT11" s="86" t="s">
        <v>1445</v>
      </c>
      <c r="BU11" s="86">
        <v>1</v>
      </c>
      <c r="BV11" s="86" t="s">
        <v>63</v>
      </c>
      <c r="BW11" s="86">
        <v>1</v>
      </c>
      <c r="BX11" s="86" t="s">
        <v>1447</v>
      </c>
      <c r="BY11" s="86">
        <v>0</v>
      </c>
      <c r="BZ11" s="86" t="s">
        <v>1449</v>
      </c>
      <c r="CA11" s="86">
        <v>0</v>
      </c>
      <c r="CB11" s="86" t="s">
        <v>1452</v>
      </c>
      <c r="CC11" s="86">
        <v>0</v>
      </c>
      <c r="CD11" s="86" t="s">
        <v>1454</v>
      </c>
      <c r="CE11" s="86">
        <v>1</v>
      </c>
      <c r="CF11" s="86" t="s">
        <v>1454</v>
      </c>
      <c r="CG11" s="86">
        <v>1</v>
      </c>
      <c r="CH11" s="86" t="s">
        <v>1454</v>
      </c>
      <c r="CI11" s="86">
        <v>1</v>
      </c>
      <c r="CJ11" s="86" t="s">
        <v>1454</v>
      </c>
      <c r="CK11" s="86">
        <v>1</v>
      </c>
      <c r="CL11" s="86" t="s">
        <v>1454</v>
      </c>
      <c r="CM11" s="86">
        <v>1</v>
      </c>
      <c r="CN11" s="86" t="s">
        <v>1454</v>
      </c>
      <c r="CO11" s="86">
        <v>1</v>
      </c>
      <c r="CP11" s="87" t="s">
        <v>1478</v>
      </c>
      <c r="CQ11" s="152">
        <v>1</v>
      </c>
    </row>
    <row r="12" spans="1:95" ht="13.2" x14ac:dyDescent="0.25">
      <c r="A12" s="82">
        <v>45569.419289351848</v>
      </c>
      <c r="B12" s="83" t="s">
        <v>112</v>
      </c>
      <c r="C12" s="83" t="s">
        <v>113</v>
      </c>
      <c r="D12" s="83">
        <v>2.68</v>
      </c>
      <c r="E12" s="83">
        <v>0.17</v>
      </c>
      <c r="F12" s="83" t="s">
        <v>114</v>
      </c>
      <c r="G12" s="83" t="s">
        <v>76</v>
      </c>
      <c r="H12" s="83" t="s">
        <v>100</v>
      </c>
      <c r="I12" s="83" t="s">
        <v>63</v>
      </c>
      <c r="J12" s="83" t="s">
        <v>64</v>
      </c>
      <c r="K12" s="83" t="s">
        <v>78</v>
      </c>
      <c r="L12" s="83" t="s">
        <v>64</v>
      </c>
      <c r="M12" s="83" t="s">
        <v>78</v>
      </c>
      <c r="N12" s="83" t="s">
        <v>64</v>
      </c>
      <c r="O12" s="83" t="s">
        <v>64</v>
      </c>
      <c r="P12" s="83" t="s">
        <v>78</v>
      </c>
      <c r="Q12" s="83" t="s">
        <v>64</v>
      </c>
      <c r="R12" s="83" t="s">
        <v>64</v>
      </c>
      <c r="S12" s="83" t="s">
        <v>64</v>
      </c>
      <c r="T12" s="83" t="s">
        <v>64</v>
      </c>
      <c r="U12" s="83" t="s">
        <v>64</v>
      </c>
      <c r="V12" s="83" t="s">
        <v>64</v>
      </c>
      <c r="W12" s="83" t="s">
        <v>64</v>
      </c>
      <c r="X12" s="83" t="s">
        <v>64</v>
      </c>
      <c r="Y12" s="83" t="s">
        <v>64</v>
      </c>
      <c r="Z12" s="83" t="s">
        <v>65</v>
      </c>
      <c r="AA12" s="83" t="s">
        <v>65</v>
      </c>
      <c r="AB12" s="83" t="s">
        <v>65</v>
      </c>
      <c r="AC12" s="83" t="s">
        <v>65</v>
      </c>
      <c r="AD12" s="83" t="s">
        <v>65</v>
      </c>
      <c r="AE12" s="83" t="s">
        <v>65</v>
      </c>
      <c r="AF12" s="83" t="s">
        <v>66</v>
      </c>
      <c r="AG12" s="83" t="s">
        <v>65</v>
      </c>
      <c r="AH12" s="83" t="s">
        <v>66</v>
      </c>
      <c r="AI12" s="83" t="s">
        <v>101</v>
      </c>
      <c r="AJ12" s="83" t="s">
        <v>65</v>
      </c>
      <c r="AK12" s="83" t="s">
        <v>66</v>
      </c>
      <c r="AL12" s="83" t="s">
        <v>66</v>
      </c>
      <c r="AM12" s="83" t="s">
        <v>65</v>
      </c>
      <c r="AN12" s="83" t="s">
        <v>65</v>
      </c>
      <c r="AO12" s="83" t="s">
        <v>65</v>
      </c>
      <c r="AP12" s="83" t="s">
        <v>67</v>
      </c>
      <c r="AQ12" s="83" t="s">
        <v>67</v>
      </c>
      <c r="AR12" s="83" t="s">
        <v>63</v>
      </c>
      <c r="AS12" s="83" t="s">
        <v>115</v>
      </c>
      <c r="AT12" s="83" t="s">
        <v>87</v>
      </c>
      <c r="AU12" s="83" t="s">
        <v>85</v>
      </c>
      <c r="AV12" s="83" t="s">
        <v>71</v>
      </c>
      <c r="AW12" s="83" t="s">
        <v>72</v>
      </c>
      <c r="AX12" s="83" t="s">
        <v>63</v>
      </c>
      <c r="AY12" s="83" t="s">
        <v>73</v>
      </c>
      <c r="AZ12" s="83" t="s">
        <v>72</v>
      </c>
      <c r="BA12" s="83" t="s">
        <v>63</v>
      </c>
      <c r="BB12" s="83" t="s">
        <v>63</v>
      </c>
      <c r="BC12" s="83" t="s">
        <v>73</v>
      </c>
      <c r="BD12" s="83" t="s">
        <v>116</v>
      </c>
      <c r="BE12" s="83" t="s">
        <v>73</v>
      </c>
      <c r="BG12" s="76" t="s">
        <v>100</v>
      </c>
      <c r="BH12" s="76" t="s">
        <v>114</v>
      </c>
      <c r="BI12" s="76" t="s">
        <v>1414</v>
      </c>
      <c r="BJ12">
        <v>14</v>
      </c>
      <c r="BK12">
        <v>60</v>
      </c>
      <c r="BM12" s="86" t="s">
        <v>1130</v>
      </c>
      <c r="BN12" s="86" t="s">
        <v>1131</v>
      </c>
      <c r="BO12" s="87" t="s">
        <v>115</v>
      </c>
      <c r="BP12" s="87"/>
      <c r="BQ12" s="87" t="s">
        <v>1472</v>
      </c>
      <c r="BR12" s="86" t="s">
        <v>1445</v>
      </c>
      <c r="BS12" s="86">
        <v>1</v>
      </c>
      <c r="BT12" s="86" t="s">
        <v>1445</v>
      </c>
      <c r="BU12" s="86">
        <v>1</v>
      </c>
      <c r="BV12" s="86" t="s">
        <v>63</v>
      </c>
      <c r="BW12" s="86">
        <v>1</v>
      </c>
      <c r="BX12" s="86" t="s">
        <v>1448</v>
      </c>
      <c r="BY12" s="86">
        <v>1</v>
      </c>
      <c r="BZ12" s="86" t="s">
        <v>1450</v>
      </c>
      <c r="CA12" s="86">
        <v>1</v>
      </c>
      <c r="CB12" s="86" t="s">
        <v>1452</v>
      </c>
      <c r="CC12" s="86">
        <v>0</v>
      </c>
      <c r="CD12" s="86" t="s">
        <v>1454</v>
      </c>
      <c r="CE12" s="86">
        <v>1</v>
      </c>
      <c r="CF12" s="86" t="s">
        <v>1454</v>
      </c>
      <c r="CG12" s="86">
        <v>1</v>
      </c>
      <c r="CH12" s="86" t="s">
        <v>226</v>
      </c>
      <c r="CI12" s="86">
        <v>0</v>
      </c>
      <c r="CJ12" s="86" t="s">
        <v>1454</v>
      </c>
      <c r="CK12" s="86">
        <v>1</v>
      </c>
      <c r="CL12" s="86" t="s">
        <v>1454</v>
      </c>
      <c r="CM12" s="86">
        <v>1</v>
      </c>
      <c r="CN12" s="86" t="s">
        <v>1454</v>
      </c>
      <c r="CO12" s="86">
        <v>1</v>
      </c>
      <c r="CP12" s="87" t="s">
        <v>1478</v>
      </c>
      <c r="CQ12" s="152">
        <v>1</v>
      </c>
    </row>
    <row r="13" spans="1:95" ht="13.2" x14ac:dyDescent="0.25">
      <c r="A13" s="82">
        <v>45569.422582673607</v>
      </c>
      <c r="B13" s="83" t="s">
        <v>117</v>
      </c>
      <c r="C13" s="84" t="s">
        <v>118</v>
      </c>
      <c r="D13" s="83">
        <v>30.36</v>
      </c>
      <c r="E13" s="83">
        <v>0.08</v>
      </c>
      <c r="F13" s="83" t="s">
        <v>114</v>
      </c>
      <c r="G13" s="83" t="s">
        <v>76</v>
      </c>
      <c r="H13" s="83" t="s">
        <v>105</v>
      </c>
      <c r="I13" s="83" t="s">
        <v>63</v>
      </c>
      <c r="J13" s="83" t="s">
        <v>64</v>
      </c>
      <c r="K13" s="83" t="s">
        <v>64</v>
      </c>
      <c r="L13" s="83" t="s">
        <v>64</v>
      </c>
      <c r="M13" s="83" t="s">
        <v>64</v>
      </c>
      <c r="N13" s="83" t="s">
        <v>64</v>
      </c>
      <c r="O13" s="83" t="s">
        <v>64</v>
      </c>
      <c r="P13" s="83" t="s">
        <v>84</v>
      </c>
      <c r="Q13" s="83" t="s">
        <v>64</v>
      </c>
      <c r="R13" s="83" t="s">
        <v>64</v>
      </c>
      <c r="S13" s="83" t="s">
        <v>84</v>
      </c>
      <c r="T13" s="83" t="s">
        <v>64</v>
      </c>
      <c r="U13" s="83" t="s">
        <v>64</v>
      </c>
      <c r="V13" s="83" t="s">
        <v>64</v>
      </c>
      <c r="W13" s="83" t="s">
        <v>64</v>
      </c>
      <c r="X13" s="83" t="s">
        <v>64</v>
      </c>
      <c r="Y13" s="83" t="s">
        <v>64</v>
      </c>
      <c r="Z13" s="83" t="s">
        <v>66</v>
      </c>
      <c r="AA13" s="83" t="s">
        <v>66</v>
      </c>
      <c r="AB13" s="83" t="s">
        <v>66</v>
      </c>
      <c r="AC13" s="83" t="s">
        <v>65</v>
      </c>
      <c r="AD13" s="83" t="s">
        <v>66</v>
      </c>
      <c r="AE13" s="83" t="s">
        <v>66</v>
      </c>
      <c r="AF13" s="83" t="s">
        <v>66</v>
      </c>
      <c r="AG13" s="83" t="s">
        <v>66</v>
      </c>
      <c r="AH13" s="83" t="s">
        <v>66</v>
      </c>
      <c r="AI13" s="83" t="s">
        <v>66</v>
      </c>
      <c r="AJ13" s="83" t="s">
        <v>66</v>
      </c>
      <c r="AK13" s="83" t="s">
        <v>66</v>
      </c>
      <c r="AL13" s="83" t="s">
        <v>66</v>
      </c>
      <c r="AM13" s="83" t="s">
        <v>65</v>
      </c>
      <c r="AN13" s="83" t="s">
        <v>66</v>
      </c>
      <c r="AO13" s="83" t="s">
        <v>65</v>
      </c>
      <c r="AP13" s="83" t="s">
        <v>119</v>
      </c>
      <c r="AQ13" s="83" t="s">
        <v>119</v>
      </c>
      <c r="AR13" s="83" t="s">
        <v>86</v>
      </c>
      <c r="AS13" s="83" t="s">
        <v>120</v>
      </c>
      <c r="AT13" s="83" t="s">
        <v>87</v>
      </c>
      <c r="AU13" s="83" t="s">
        <v>70</v>
      </c>
      <c r="AV13" s="83" t="s">
        <v>71</v>
      </c>
      <c r="AW13" s="83" t="s">
        <v>72</v>
      </c>
      <c r="AX13" s="83" t="s">
        <v>73</v>
      </c>
      <c r="AY13" s="83" t="s">
        <v>72</v>
      </c>
      <c r="AZ13" s="83" t="s">
        <v>72</v>
      </c>
      <c r="BA13" s="83" t="s">
        <v>63</v>
      </c>
      <c r="BB13" s="83" t="s">
        <v>73</v>
      </c>
      <c r="BC13" s="83" t="s">
        <v>73</v>
      </c>
      <c r="BD13" s="83" t="s">
        <v>121</v>
      </c>
      <c r="BE13" s="83" t="s">
        <v>63</v>
      </c>
      <c r="BF13" s="83" t="s">
        <v>122</v>
      </c>
      <c r="BG13" s="76" t="s">
        <v>100</v>
      </c>
      <c r="BH13" s="76" t="s">
        <v>114</v>
      </c>
      <c r="BI13" s="76" t="s">
        <v>1414</v>
      </c>
      <c r="BJ13">
        <v>13</v>
      </c>
      <c r="BK13">
        <v>50</v>
      </c>
      <c r="BM13" s="86" t="s">
        <v>1130</v>
      </c>
      <c r="BN13" s="86" t="s">
        <v>1131</v>
      </c>
      <c r="BO13" s="87" t="s">
        <v>68</v>
      </c>
      <c r="BP13" s="87"/>
      <c r="BQ13" s="87" t="s">
        <v>1472</v>
      </c>
      <c r="BR13" s="86" t="s">
        <v>1444</v>
      </c>
      <c r="BS13" s="86">
        <v>0</v>
      </c>
      <c r="BT13" s="86" t="s">
        <v>1444</v>
      </c>
      <c r="BU13" s="86">
        <v>0</v>
      </c>
      <c r="BV13" s="86" t="s">
        <v>63</v>
      </c>
      <c r="BW13" s="86">
        <v>1</v>
      </c>
      <c r="BX13" s="86" t="s">
        <v>1448</v>
      </c>
      <c r="BY13" s="86">
        <v>1</v>
      </c>
      <c r="BZ13" s="86" t="s">
        <v>1470</v>
      </c>
      <c r="CA13" s="86">
        <v>2</v>
      </c>
      <c r="CB13" s="86" t="s">
        <v>1452</v>
      </c>
      <c r="CC13" s="86">
        <v>0</v>
      </c>
      <c r="CD13" s="86" t="s">
        <v>1454</v>
      </c>
      <c r="CE13" s="86">
        <v>1</v>
      </c>
      <c r="CF13" s="86" t="s">
        <v>226</v>
      </c>
      <c r="CG13" s="86">
        <v>0</v>
      </c>
      <c r="CH13" s="86" t="s">
        <v>1454</v>
      </c>
      <c r="CI13" s="86">
        <v>1</v>
      </c>
      <c r="CJ13" s="86" t="s">
        <v>1454</v>
      </c>
      <c r="CK13" s="86">
        <v>1</v>
      </c>
      <c r="CL13" s="86" t="s">
        <v>1454</v>
      </c>
      <c r="CM13" s="86">
        <v>1</v>
      </c>
      <c r="CN13" s="86" t="s">
        <v>226</v>
      </c>
      <c r="CO13" s="86">
        <v>0</v>
      </c>
      <c r="CP13" s="87" t="s">
        <v>1477</v>
      </c>
      <c r="CQ13" s="152">
        <v>0</v>
      </c>
    </row>
    <row r="14" spans="1:95" ht="13.2" x14ac:dyDescent="0.25">
      <c r="A14" s="82">
        <v>45569.423362071757</v>
      </c>
      <c r="B14" s="83" t="s">
        <v>123</v>
      </c>
      <c r="C14" s="84" t="s">
        <v>124</v>
      </c>
      <c r="D14" s="83">
        <v>42.86</v>
      </c>
      <c r="E14" s="83">
        <v>0.13</v>
      </c>
      <c r="F14" s="83" t="s">
        <v>60</v>
      </c>
      <c r="G14" s="83" t="s">
        <v>76</v>
      </c>
      <c r="H14" s="83" t="s">
        <v>125</v>
      </c>
      <c r="I14" s="83" t="s">
        <v>63</v>
      </c>
      <c r="J14" s="83" t="s">
        <v>64</v>
      </c>
      <c r="K14" s="83" t="s">
        <v>84</v>
      </c>
      <c r="L14" s="83" t="s">
        <v>64</v>
      </c>
      <c r="M14" s="83" t="s">
        <v>84</v>
      </c>
      <c r="N14" s="83" t="s">
        <v>64</v>
      </c>
      <c r="O14" s="83" t="s">
        <v>64</v>
      </c>
      <c r="P14" s="83" t="s">
        <v>84</v>
      </c>
      <c r="Q14" s="83" t="s">
        <v>84</v>
      </c>
      <c r="R14" s="83" t="s">
        <v>64</v>
      </c>
      <c r="S14" s="83" t="s">
        <v>64</v>
      </c>
      <c r="T14" s="83" t="s">
        <v>64</v>
      </c>
      <c r="U14" s="83" t="s">
        <v>84</v>
      </c>
      <c r="V14" s="83" t="s">
        <v>64</v>
      </c>
      <c r="W14" s="83" t="s">
        <v>84</v>
      </c>
      <c r="X14" s="83" t="s">
        <v>64</v>
      </c>
      <c r="Y14" s="83" t="s">
        <v>64</v>
      </c>
      <c r="Z14" s="83" t="s">
        <v>66</v>
      </c>
      <c r="AA14" s="83" t="s">
        <v>66</v>
      </c>
      <c r="AB14" s="83" t="s">
        <v>66</v>
      </c>
      <c r="AC14" s="83" t="s">
        <v>65</v>
      </c>
      <c r="AD14" s="83" t="s">
        <v>65</v>
      </c>
      <c r="AE14" s="83" t="s">
        <v>65</v>
      </c>
      <c r="AF14" s="83" t="s">
        <v>66</v>
      </c>
      <c r="AG14" s="83" t="s">
        <v>66</v>
      </c>
      <c r="AH14" s="83" t="s">
        <v>66</v>
      </c>
      <c r="AI14" s="83" t="s">
        <v>79</v>
      </c>
      <c r="AJ14" s="83" t="s">
        <v>66</v>
      </c>
      <c r="AK14" s="83" t="s">
        <v>66</v>
      </c>
      <c r="AL14" s="83" t="s">
        <v>66</v>
      </c>
      <c r="AM14" s="83" t="s">
        <v>65</v>
      </c>
      <c r="AN14" s="83" t="s">
        <v>66</v>
      </c>
      <c r="AO14" s="83" t="s">
        <v>66</v>
      </c>
      <c r="AP14" s="83" t="s">
        <v>67</v>
      </c>
      <c r="AQ14" s="83" t="s">
        <v>67</v>
      </c>
      <c r="AR14" s="83" t="s">
        <v>86</v>
      </c>
      <c r="AS14" s="83" t="s">
        <v>68</v>
      </c>
      <c r="AT14" s="83" t="s">
        <v>87</v>
      </c>
      <c r="AU14" s="83" t="s">
        <v>70</v>
      </c>
      <c r="AV14" s="83" t="s">
        <v>71</v>
      </c>
      <c r="AW14" s="83" t="s">
        <v>73</v>
      </c>
      <c r="AX14" s="83" t="s">
        <v>73</v>
      </c>
      <c r="AY14" s="83" t="s">
        <v>72</v>
      </c>
      <c r="AZ14" s="83" t="s">
        <v>73</v>
      </c>
      <c r="BA14" s="83" t="s">
        <v>73</v>
      </c>
      <c r="BB14" s="83" t="s">
        <v>73</v>
      </c>
      <c r="BC14" s="83" t="s">
        <v>73</v>
      </c>
      <c r="BE14" s="83" t="s">
        <v>73</v>
      </c>
      <c r="BG14" s="76" t="s">
        <v>100</v>
      </c>
      <c r="BH14" s="76" t="s">
        <v>60</v>
      </c>
      <c r="BI14" s="76" t="s">
        <v>1414</v>
      </c>
      <c r="BJ14">
        <v>10</v>
      </c>
      <c r="BK14">
        <v>52</v>
      </c>
      <c r="BM14" s="86" t="s">
        <v>1130</v>
      </c>
      <c r="BN14" s="86" t="s">
        <v>1131</v>
      </c>
      <c r="BO14" s="87" t="s">
        <v>68</v>
      </c>
      <c r="BP14" s="87"/>
      <c r="BQ14" s="87" t="s">
        <v>1472</v>
      </c>
      <c r="BR14" s="86" t="s">
        <v>1445</v>
      </c>
      <c r="BS14" s="86">
        <v>1</v>
      </c>
      <c r="BT14" s="86" t="s">
        <v>1445</v>
      </c>
      <c r="BU14" s="86">
        <v>1</v>
      </c>
      <c r="BV14" s="86" t="s">
        <v>63</v>
      </c>
      <c r="BW14" s="86">
        <v>1</v>
      </c>
      <c r="BX14" s="86" t="s">
        <v>1448</v>
      </c>
      <c r="BY14" s="86">
        <v>1</v>
      </c>
      <c r="BZ14" s="86" t="s">
        <v>1470</v>
      </c>
      <c r="CA14" s="86">
        <v>2</v>
      </c>
      <c r="CB14" s="86" t="s">
        <v>1452</v>
      </c>
      <c r="CC14" s="86">
        <v>0</v>
      </c>
      <c r="CD14" s="86" t="s">
        <v>226</v>
      </c>
      <c r="CE14" s="86">
        <v>0</v>
      </c>
      <c r="CF14" s="86" t="s">
        <v>226</v>
      </c>
      <c r="CG14" s="86">
        <v>0</v>
      </c>
      <c r="CH14" s="86" t="s">
        <v>1454</v>
      </c>
      <c r="CI14" s="86">
        <v>1</v>
      </c>
      <c r="CJ14" s="86" t="s">
        <v>226</v>
      </c>
      <c r="CK14" s="86">
        <v>0</v>
      </c>
      <c r="CL14" s="86" t="s">
        <v>226</v>
      </c>
      <c r="CM14" s="86">
        <v>0</v>
      </c>
      <c r="CN14" s="86" t="s">
        <v>226</v>
      </c>
      <c r="CO14" s="86">
        <v>0</v>
      </c>
      <c r="CP14" s="87" t="s">
        <v>1477</v>
      </c>
      <c r="CQ14" s="152">
        <v>0</v>
      </c>
    </row>
    <row r="15" spans="1:95" ht="13.2" x14ac:dyDescent="0.25">
      <c r="A15" s="82">
        <v>45569.423507384257</v>
      </c>
      <c r="B15" s="83" t="s">
        <v>126</v>
      </c>
      <c r="C15" s="84" t="s">
        <v>127</v>
      </c>
      <c r="D15" s="83">
        <v>50</v>
      </c>
      <c r="E15" s="83">
        <v>0</v>
      </c>
      <c r="F15" s="83" t="s">
        <v>114</v>
      </c>
      <c r="G15" s="83" t="s">
        <v>76</v>
      </c>
      <c r="H15" s="83" t="s">
        <v>128</v>
      </c>
      <c r="I15" s="83" t="s">
        <v>63</v>
      </c>
      <c r="J15" s="83" t="s">
        <v>64</v>
      </c>
      <c r="K15" s="83" t="s">
        <v>64</v>
      </c>
      <c r="L15" s="83" t="s">
        <v>64</v>
      </c>
      <c r="M15" s="83" t="s">
        <v>64</v>
      </c>
      <c r="N15" s="83" t="s">
        <v>64</v>
      </c>
      <c r="O15" s="83" t="s">
        <v>64</v>
      </c>
      <c r="P15" s="83" t="s">
        <v>64</v>
      </c>
      <c r="Q15" s="83" t="s">
        <v>64</v>
      </c>
      <c r="R15" s="83" t="s">
        <v>64</v>
      </c>
      <c r="S15" s="83" t="s">
        <v>64</v>
      </c>
      <c r="T15" s="83" t="s">
        <v>64</v>
      </c>
      <c r="U15" s="83" t="s">
        <v>64</v>
      </c>
      <c r="V15" s="83" t="s">
        <v>64</v>
      </c>
      <c r="W15" s="83" t="s">
        <v>64</v>
      </c>
      <c r="X15" s="83" t="s">
        <v>64</v>
      </c>
      <c r="Y15" s="83" t="s">
        <v>84</v>
      </c>
      <c r="Z15" s="83" t="s">
        <v>66</v>
      </c>
      <c r="AA15" s="83" t="s">
        <v>66</v>
      </c>
      <c r="AB15" s="83" t="s">
        <v>66</v>
      </c>
      <c r="AC15" s="83" t="s">
        <v>66</v>
      </c>
      <c r="AD15" s="83" t="s">
        <v>66</v>
      </c>
      <c r="AE15" s="83" t="s">
        <v>79</v>
      </c>
      <c r="AF15" s="83" t="s">
        <v>66</v>
      </c>
      <c r="AG15" s="83" t="s">
        <v>66</v>
      </c>
      <c r="AH15" s="83" t="s">
        <v>66</v>
      </c>
      <c r="AI15" s="83" t="s">
        <v>66</v>
      </c>
      <c r="AJ15" s="83" t="s">
        <v>66</v>
      </c>
      <c r="AK15" s="83" t="s">
        <v>79</v>
      </c>
      <c r="AL15" s="83" t="s">
        <v>66</v>
      </c>
      <c r="AM15" s="83" t="s">
        <v>66</v>
      </c>
      <c r="AN15" s="83" t="s">
        <v>66</v>
      </c>
      <c r="AO15" s="83" t="s">
        <v>66</v>
      </c>
      <c r="AP15" s="83" t="s">
        <v>67</v>
      </c>
      <c r="AQ15" s="83" t="s">
        <v>67</v>
      </c>
      <c r="AR15" s="83" t="s">
        <v>63</v>
      </c>
      <c r="AS15" s="83" t="s">
        <v>68</v>
      </c>
      <c r="AT15" s="83" t="s">
        <v>87</v>
      </c>
      <c r="AU15" s="83" t="s">
        <v>67</v>
      </c>
      <c r="AV15" s="83" t="s">
        <v>80</v>
      </c>
      <c r="AW15" s="83" t="s">
        <v>73</v>
      </c>
      <c r="AX15" s="83" t="s">
        <v>73</v>
      </c>
      <c r="AY15" s="83" t="s">
        <v>72</v>
      </c>
      <c r="AZ15" s="83" t="s">
        <v>73</v>
      </c>
      <c r="BA15" s="83" t="s">
        <v>72</v>
      </c>
      <c r="BB15" s="83" t="s">
        <v>72</v>
      </c>
      <c r="BC15" s="83" t="s">
        <v>73</v>
      </c>
      <c r="BE15" s="83" t="s">
        <v>63</v>
      </c>
      <c r="BF15" s="83" t="s">
        <v>122</v>
      </c>
      <c r="BG15" s="76" t="s">
        <v>100</v>
      </c>
      <c r="BH15" s="76" t="s">
        <v>114</v>
      </c>
      <c r="BI15" s="76" t="s">
        <v>1414</v>
      </c>
      <c r="BJ15">
        <v>14</v>
      </c>
      <c r="BK15">
        <v>45</v>
      </c>
      <c r="BM15" s="86" t="s">
        <v>1130</v>
      </c>
      <c r="BN15" s="86" t="s">
        <v>1131</v>
      </c>
      <c r="BO15" s="87" t="s">
        <v>68</v>
      </c>
      <c r="BP15" s="87"/>
      <c r="BQ15" s="87" t="s">
        <v>1472</v>
      </c>
      <c r="BR15" s="86" t="s">
        <v>1445</v>
      </c>
      <c r="BS15" s="86">
        <v>1</v>
      </c>
      <c r="BT15" s="86" t="s">
        <v>1445</v>
      </c>
      <c r="BU15" s="86">
        <v>1</v>
      </c>
      <c r="BV15" s="86" t="s">
        <v>63</v>
      </c>
      <c r="BW15" s="86">
        <v>1</v>
      </c>
      <c r="BX15" s="86" t="s">
        <v>1448</v>
      </c>
      <c r="BY15" s="86">
        <v>1</v>
      </c>
      <c r="BZ15" s="86" t="s">
        <v>1450</v>
      </c>
      <c r="CA15" s="86">
        <v>1</v>
      </c>
      <c r="CB15" s="86" t="s">
        <v>1452</v>
      </c>
      <c r="CC15" s="86">
        <v>0</v>
      </c>
      <c r="CD15" s="86" t="s">
        <v>226</v>
      </c>
      <c r="CE15" s="86">
        <v>0</v>
      </c>
      <c r="CF15" s="86" t="s">
        <v>226</v>
      </c>
      <c r="CG15" s="86">
        <v>0</v>
      </c>
      <c r="CH15" s="86" t="s">
        <v>1454</v>
      </c>
      <c r="CI15" s="86">
        <v>1</v>
      </c>
      <c r="CJ15" s="86" t="s">
        <v>226</v>
      </c>
      <c r="CK15" s="86">
        <v>0</v>
      </c>
      <c r="CL15" s="86" t="s">
        <v>1454</v>
      </c>
      <c r="CM15" s="86">
        <v>1</v>
      </c>
      <c r="CN15" s="86" t="s">
        <v>1454</v>
      </c>
      <c r="CO15" s="86">
        <v>1</v>
      </c>
      <c r="CP15" s="87" t="s">
        <v>1477</v>
      </c>
      <c r="CQ15" s="152">
        <v>0</v>
      </c>
    </row>
    <row r="16" spans="1:95" ht="13.2" x14ac:dyDescent="0.25">
      <c r="A16" s="82">
        <v>45569.428526793985</v>
      </c>
      <c r="B16" s="83" t="s">
        <v>133</v>
      </c>
      <c r="C16" s="84" t="s">
        <v>134</v>
      </c>
      <c r="D16" s="83">
        <v>77.680000000000007</v>
      </c>
      <c r="E16" s="83">
        <v>0.42</v>
      </c>
      <c r="F16" s="83" t="s">
        <v>60</v>
      </c>
      <c r="G16" s="83" t="s">
        <v>76</v>
      </c>
      <c r="H16" s="83" t="s">
        <v>100</v>
      </c>
      <c r="I16" s="83" t="s">
        <v>63</v>
      </c>
      <c r="J16" s="83" t="s">
        <v>64</v>
      </c>
      <c r="K16" s="83" t="s">
        <v>84</v>
      </c>
      <c r="L16" s="83" t="s">
        <v>64</v>
      </c>
      <c r="M16" s="83" t="s">
        <v>84</v>
      </c>
      <c r="N16" s="83" t="s">
        <v>64</v>
      </c>
      <c r="O16" s="83" t="s">
        <v>84</v>
      </c>
      <c r="P16" s="83" t="s">
        <v>64</v>
      </c>
      <c r="Q16" s="83" t="s">
        <v>64</v>
      </c>
      <c r="R16" s="83" t="s">
        <v>64</v>
      </c>
      <c r="S16" s="83" t="s">
        <v>64</v>
      </c>
      <c r="T16" s="83" t="s">
        <v>64</v>
      </c>
      <c r="U16" s="83" t="s">
        <v>64</v>
      </c>
      <c r="V16" s="83" t="s">
        <v>64</v>
      </c>
      <c r="W16" s="83" t="s">
        <v>64</v>
      </c>
      <c r="X16" s="83" t="s">
        <v>64</v>
      </c>
      <c r="Y16" s="83" t="s">
        <v>64</v>
      </c>
      <c r="Z16" s="83" t="s">
        <v>66</v>
      </c>
      <c r="AA16" s="83" t="s">
        <v>66</v>
      </c>
      <c r="AB16" s="83" t="s">
        <v>66</v>
      </c>
      <c r="AC16" s="83" t="s">
        <v>79</v>
      </c>
      <c r="AD16" s="83" t="s">
        <v>66</v>
      </c>
      <c r="AE16" s="83" t="s">
        <v>66</v>
      </c>
      <c r="AF16" s="83" t="s">
        <v>66</v>
      </c>
      <c r="AG16" s="83" t="s">
        <v>66</v>
      </c>
      <c r="AH16" s="83" t="s">
        <v>66</v>
      </c>
      <c r="AI16" s="83" t="s">
        <v>79</v>
      </c>
      <c r="AJ16" s="83" t="s">
        <v>66</v>
      </c>
      <c r="AK16" s="83" t="s">
        <v>66</v>
      </c>
      <c r="AL16" s="83" t="s">
        <v>66</v>
      </c>
      <c r="AM16" s="83" t="s">
        <v>66</v>
      </c>
      <c r="AN16" s="83" t="s">
        <v>66</v>
      </c>
      <c r="AO16" s="83" t="s">
        <v>66</v>
      </c>
      <c r="AP16" s="83" t="s">
        <v>67</v>
      </c>
      <c r="AQ16" s="83" t="s">
        <v>67</v>
      </c>
      <c r="AR16" s="83" t="s">
        <v>86</v>
      </c>
      <c r="AS16" s="83" t="s">
        <v>68</v>
      </c>
      <c r="AT16" s="83" t="s">
        <v>69</v>
      </c>
      <c r="AU16" s="83" t="s">
        <v>93</v>
      </c>
      <c r="AV16" s="83" t="s">
        <v>71</v>
      </c>
      <c r="AW16" s="83" t="s">
        <v>63</v>
      </c>
      <c r="AX16" s="83" t="s">
        <v>72</v>
      </c>
      <c r="AY16" s="83" t="s">
        <v>63</v>
      </c>
      <c r="AZ16" s="83" t="s">
        <v>72</v>
      </c>
      <c r="BA16" s="83" t="s">
        <v>63</v>
      </c>
      <c r="BB16" s="83" t="s">
        <v>72</v>
      </c>
      <c r="BC16" s="83" t="s">
        <v>73</v>
      </c>
      <c r="BE16" s="83" t="s">
        <v>73</v>
      </c>
      <c r="BG16" s="76" t="s">
        <v>100</v>
      </c>
      <c r="BH16" s="76" t="s">
        <v>60</v>
      </c>
      <c r="BI16" s="76" t="s">
        <v>1414</v>
      </c>
      <c r="BJ16">
        <v>13</v>
      </c>
      <c r="BK16">
        <v>47</v>
      </c>
      <c r="BM16" s="86" t="s">
        <v>1130</v>
      </c>
      <c r="BN16" s="86" t="s">
        <v>1131</v>
      </c>
      <c r="BO16" s="87" t="s">
        <v>68</v>
      </c>
      <c r="BP16" s="87"/>
      <c r="BQ16" s="87" t="s">
        <v>1472</v>
      </c>
      <c r="BR16" s="86" t="s">
        <v>1445</v>
      </c>
      <c r="BS16" s="86">
        <v>1</v>
      </c>
      <c r="BT16" s="86" t="s">
        <v>1445</v>
      </c>
      <c r="BU16" s="86">
        <v>1</v>
      </c>
      <c r="BV16" s="86" t="s">
        <v>63</v>
      </c>
      <c r="BW16" s="86">
        <v>1</v>
      </c>
      <c r="BX16" s="86" t="s">
        <v>1447</v>
      </c>
      <c r="BY16" s="86">
        <v>0</v>
      </c>
      <c r="BZ16" s="86" t="s">
        <v>1449</v>
      </c>
      <c r="CA16" s="86">
        <v>0</v>
      </c>
      <c r="CB16" s="86" t="s">
        <v>1452</v>
      </c>
      <c r="CC16" s="86">
        <v>0</v>
      </c>
      <c r="CD16" s="86" t="s">
        <v>1454</v>
      </c>
      <c r="CE16" s="86">
        <v>1</v>
      </c>
      <c r="CF16" s="86" t="s">
        <v>1454</v>
      </c>
      <c r="CG16" s="86">
        <v>1</v>
      </c>
      <c r="CH16" s="86" t="s">
        <v>1454</v>
      </c>
      <c r="CI16" s="86">
        <v>1</v>
      </c>
      <c r="CJ16" s="86" t="s">
        <v>1454</v>
      </c>
      <c r="CK16" s="86">
        <v>1</v>
      </c>
      <c r="CL16" s="86" t="s">
        <v>1454</v>
      </c>
      <c r="CM16" s="86">
        <v>1</v>
      </c>
      <c r="CN16" s="86" t="s">
        <v>1454</v>
      </c>
      <c r="CO16" s="86">
        <v>1</v>
      </c>
      <c r="CP16" s="87" t="s">
        <v>1478</v>
      </c>
      <c r="CQ16" s="152">
        <v>1</v>
      </c>
    </row>
    <row r="17" spans="1:95" ht="13.2" x14ac:dyDescent="0.25">
      <c r="A17" s="82">
        <v>45569.429754618061</v>
      </c>
      <c r="B17" s="83" t="s">
        <v>135</v>
      </c>
      <c r="C17" s="84" t="s">
        <v>136</v>
      </c>
      <c r="D17" s="83">
        <v>25.89</v>
      </c>
      <c r="E17" s="83">
        <v>0</v>
      </c>
      <c r="F17" s="83" t="s">
        <v>60</v>
      </c>
      <c r="G17" s="83" t="s">
        <v>76</v>
      </c>
      <c r="H17" s="83" t="s">
        <v>100</v>
      </c>
      <c r="I17" s="83" t="s">
        <v>63</v>
      </c>
      <c r="J17" s="83" t="s">
        <v>64</v>
      </c>
      <c r="K17" s="83" t="s">
        <v>78</v>
      </c>
      <c r="L17" s="83" t="s">
        <v>64</v>
      </c>
      <c r="M17" s="83" t="s">
        <v>78</v>
      </c>
      <c r="N17" s="83" t="s">
        <v>64</v>
      </c>
      <c r="O17" s="83" t="s">
        <v>64</v>
      </c>
      <c r="P17" s="83" t="s">
        <v>64</v>
      </c>
      <c r="Q17" s="83" t="s">
        <v>78</v>
      </c>
      <c r="R17" s="83" t="s">
        <v>64</v>
      </c>
      <c r="S17" s="83" t="s">
        <v>64</v>
      </c>
      <c r="T17" s="83" t="s">
        <v>64</v>
      </c>
      <c r="U17" s="83" t="s">
        <v>78</v>
      </c>
      <c r="V17" s="83" t="s">
        <v>64</v>
      </c>
      <c r="W17" s="83" t="s">
        <v>64</v>
      </c>
      <c r="X17" s="83" t="s">
        <v>64</v>
      </c>
      <c r="Y17" s="83" t="s">
        <v>64</v>
      </c>
      <c r="Z17" s="83" t="s">
        <v>66</v>
      </c>
      <c r="AA17" s="83" t="s">
        <v>66</v>
      </c>
      <c r="AB17" s="83" t="s">
        <v>65</v>
      </c>
      <c r="AC17" s="83" t="s">
        <v>66</v>
      </c>
      <c r="AD17" s="83" t="s">
        <v>66</v>
      </c>
      <c r="AE17" s="83" t="s">
        <v>65</v>
      </c>
      <c r="AF17" s="83" t="s">
        <v>79</v>
      </c>
      <c r="AG17" s="83" t="s">
        <v>66</v>
      </c>
      <c r="AH17" s="83" t="s">
        <v>79</v>
      </c>
      <c r="AI17" s="83" t="s">
        <v>79</v>
      </c>
      <c r="AJ17" s="83" t="s">
        <v>66</v>
      </c>
      <c r="AK17" s="83" t="s">
        <v>66</v>
      </c>
      <c r="AL17" s="83" t="s">
        <v>66</v>
      </c>
      <c r="AM17" s="83" t="s">
        <v>66</v>
      </c>
      <c r="AN17" s="83" t="s">
        <v>66</v>
      </c>
      <c r="AO17" s="83" t="s">
        <v>66</v>
      </c>
      <c r="AP17" s="83" t="s">
        <v>85</v>
      </c>
      <c r="AQ17" s="83" t="s">
        <v>85</v>
      </c>
      <c r="AR17" s="83" t="s">
        <v>63</v>
      </c>
      <c r="AS17" s="83" t="s">
        <v>137</v>
      </c>
      <c r="AT17" s="83" t="s">
        <v>69</v>
      </c>
      <c r="AU17" s="83" t="s">
        <v>70</v>
      </c>
      <c r="AV17" s="83" t="s">
        <v>71</v>
      </c>
      <c r="AW17" s="83" t="s">
        <v>72</v>
      </c>
      <c r="AX17" s="83" t="s">
        <v>72</v>
      </c>
      <c r="AY17" s="83" t="s">
        <v>72</v>
      </c>
      <c r="AZ17" s="83" t="s">
        <v>72</v>
      </c>
      <c r="BA17" s="83" t="s">
        <v>72</v>
      </c>
      <c r="BB17" s="83" t="s">
        <v>72</v>
      </c>
      <c r="BC17" s="83" t="s">
        <v>73</v>
      </c>
      <c r="BE17" s="83" t="s">
        <v>73</v>
      </c>
      <c r="BG17" s="76" t="s">
        <v>100</v>
      </c>
      <c r="BH17" s="76" t="s">
        <v>60</v>
      </c>
      <c r="BI17" s="76" t="s">
        <v>1414</v>
      </c>
      <c r="BJ17">
        <v>13</v>
      </c>
      <c r="BK17">
        <v>48</v>
      </c>
      <c r="BM17" s="86" t="s">
        <v>1130</v>
      </c>
      <c r="BN17" s="86" t="s">
        <v>1131</v>
      </c>
      <c r="BO17" s="87" t="s">
        <v>137</v>
      </c>
      <c r="BP17" s="87"/>
      <c r="BQ17" s="87" t="s">
        <v>1473</v>
      </c>
      <c r="BR17" s="86" t="s">
        <v>1445</v>
      </c>
      <c r="BS17" s="86">
        <v>1</v>
      </c>
      <c r="BT17" s="86" t="s">
        <v>1445</v>
      </c>
      <c r="BU17" s="86">
        <v>1</v>
      </c>
      <c r="BV17" s="86" t="s">
        <v>63</v>
      </c>
      <c r="BW17" s="86">
        <v>1</v>
      </c>
      <c r="BX17" s="86" t="s">
        <v>1447</v>
      </c>
      <c r="BY17" s="86">
        <v>0</v>
      </c>
      <c r="BZ17" s="86" t="s">
        <v>1470</v>
      </c>
      <c r="CA17" s="86">
        <v>2</v>
      </c>
      <c r="CB17" s="86" t="s">
        <v>1452</v>
      </c>
      <c r="CC17" s="86">
        <v>0</v>
      </c>
      <c r="CD17" s="86" t="s">
        <v>1454</v>
      </c>
      <c r="CE17" s="86">
        <v>1</v>
      </c>
      <c r="CF17" s="86" t="s">
        <v>1454</v>
      </c>
      <c r="CG17" s="86">
        <v>1</v>
      </c>
      <c r="CH17" s="86" t="s">
        <v>1454</v>
      </c>
      <c r="CI17" s="86">
        <v>1</v>
      </c>
      <c r="CJ17" s="86" t="s">
        <v>1454</v>
      </c>
      <c r="CK17" s="86">
        <v>1</v>
      </c>
      <c r="CL17" s="86" t="s">
        <v>1454</v>
      </c>
      <c r="CM17" s="86">
        <v>1</v>
      </c>
      <c r="CN17" s="86" t="s">
        <v>1454</v>
      </c>
      <c r="CO17" s="86">
        <v>1</v>
      </c>
      <c r="CP17" s="87" t="s">
        <v>1478</v>
      </c>
      <c r="CQ17" s="152">
        <v>1</v>
      </c>
    </row>
    <row r="18" spans="1:95" ht="13.2" x14ac:dyDescent="0.25">
      <c r="A18" s="82">
        <v>45569.432930717594</v>
      </c>
      <c r="B18" s="83" t="s">
        <v>138</v>
      </c>
      <c r="C18" s="84" t="s">
        <v>139</v>
      </c>
      <c r="D18" s="83">
        <v>0</v>
      </c>
      <c r="E18" s="83">
        <v>0</v>
      </c>
      <c r="F18" s="83" t="s">
        <v>60</v>
      </c>
      <c r="G18" s="83" t="s">
        <v>76</v>
      </c>
      <c r="H18" s="83" t="s">
        <v>108</v>
      </c>
      <c r="I18" s="83" t="s">
        <v>63</v>
      </c>
      <c r="J18" s="83" t="s">
        <v>64</v>
      </c>
      <c r="K18" s="83" t="s">
        <v>64</v>
      </c>
      <c r="L18" s="83" t="s">
        <v>64</v>
      </c>
      <c r="M18" s="83" t="s">
        <v>78</v>
      </c>
      <c r="N18" s="83" t="s">
        <v>64</v>
      </c>
      <c r="O18" s="83" t="s">
        <v>64</v>
      </c>
      <c r="P18" s="83" t="s">
        <v>84</v>
      </c>
      <c r="Q18" s="83" t="s">
        <v>64</v>
      </c>
      <c r="R18" s="83" t="s">
        <v>64</v>
      </c>
      <c r="S18" s="83" t="s">
        <v>64</v>
      </c>
      <c r="T18" s="83" t="s">
        <v>64</v>
      </c>
      <c r="U18" s="83" t="s">
        <v>64</v>
      </c>
      <c r="V18" s="83" t="s">
        <v>64</v>
      </c>
      <c r="W18" s="83" t="s">
        <v>64</v>
      </c>
      <c r="X18" s="83" t="s">
        <v>64</v>
      </c>
      <c r="Y18" s="83" t="s">
        <v>64</v>
      </c>
      <c r="Z18" s="83" t="s">
        <v>66</v>
      </c>
      <c r="AA18" s="83" t="s">
        <v>65</v>
      </c>
      <c r="AB18" s="83" t="s">
        <v>66</v>
      </c>
      <c r="AC18" s="83" t="s">
        <v>66</v>
      </c>
      <c r="AD18" s="83" t="s">
        <v>66</v>
      </c>
      <c r="AE18" s="83" t="s">
        <v>66</v>
      </c>
      <c r="AF18" s="83" t="s">
        <v>65</v>
      </c>
      <c r="AG18" s="83" t="s">
        <v>65</v>
      </c>
      <c r="AH18" s="83" t="s">
        <v>65</v>
      </c>
      <c r="AI18" s="83" t="s">
        <v>101</v>
      </c>
      <c r="AJ18" s="83" t="s">
        <v>65</v>
      </c>
      <c r="AK18" s="83" t="s">
        <v>65</v>
      </c>
      <c r="AL18" s="83" t="s">
        <v>65</v>
      </c>
      <c r="AM18" s="83" t="s">
        <v>66</v>
      </c>
      <c r="AN18" s="83" t="s">
        <v>65</v>
      </c>
      <c r="AO18" s="83" t="s">
        <v>65</v>
      </c>
      <c r="AP18" s="83" t="s">
        <v>67</v>
      </c>
      <c r="AQ18" s="83" t="s">
        <v>67</v>
      </c>
      <c r="AR18" s="83" t="s">
        <v>63</v>
      </c>
      <c r="AS18" s="83" t="s">
        <v>68</v>
      </c>
      <c r="AT18" s="83" t="s">
        <v>69</v>
      </c>
      <c r="AU18" s="83" t="s">
        <v>80</v>
      </c>
      <c r="AV18" s="83" t="s">
        <v>132</v>
      </c>
      <c r="AW18" s="83" t="s">
        <v>73</v>
      </c>
      <c r="AX18" s="83" t="s">
        <v>72</v>
      </c>
      <c r="AY18" s="83" t="s">
        <v>72</v>
      </c>
      <c r="AZ18" s="83" t="s">
        <v>72</v>
      </c>
      <c r="BA18" s="83" t="s">
        <v>72</v>
      </c>
      <c r="BB18" s="83" t="s">
        <v>73</v>
      </c>
      <c r="BC18" s="83" t="s">
        <v>73</v>
      </c>
      <c r="BE18" s="83" t="s">
        <v>73</v>
      </c>
      <c r="BG18" s="76" t="s">
        <v>100</v>
      </c>
      <c r="BH18" s="76" t="s">
        <v>60</v>
      </c>
      <c r="BI18" s="76" t="s">
        <v>1414</v>
      </c>
      <c r="BJ18">
        <v>15</v>
      </c>
      <c r="BK18">
        <v>58</v>
      </c>
      <c r="BM18" s="86" t="s">
        <v>1130</v>
      </c>
      <c r="BN18" s="86" t="s">
        <v>1131</v>
      </c>
      <c r="BO18" s="87" t="s">
        <v>68</v>
      </c>
      <c r="BP18" s="87"/>
      <c r="BQ18" s="87" t="s">
        <v>1472</v>
      </c>
      <c r="BR18" s="86" t="s">
        <v>1445</v>
      </c>
      <c r="BS18" s="86">
        <v>1</v>
      </c>
      <c r="BT18" s="86" t="s">
        <v>1445</v>
      </c>
      <c r="BU18" s="86">
        <v>1</v>
      </c>
      <c r="BV18" s="86" t="s">
        <v>63</v>
      </c>
      <c r="BW18" s="86">
        <v>1</v>
      </c>
      <c r="BX18" s="86" t="s">
        <v>1447</v>
      </c>
      <c r="BY18" s="86">
        <v>0</v>
      </c>
      <c r="BZ18" s="86" t="s">
        <v>1450</v>
      </c>
      <c r="CA18" s="86">
        <v>1</v>
      </c>
      <c r="CB18" s="86" t="s">
        <v>1452</v>
      </c>
      <c r="CC18" s="86">
        <v>0</v>
      </c>
      <c r="CD18" s="86" t="s">
        <v>226</v>
      </c>
      <c r="CE18" s="86">
        <v>0</v>
      </c>
      <c r="CF18" s="86" t="s">
        <v>1454</v>
      </c>
      <c r="CG18" s="86">
        <v>1</v>
      </c>
      <c r="CH18" s="86" t="s">
        <v>1454</v>
      </c>
      <c r="CI18" s="86">
        <v>1</v>
      </c>
      <c r="CJ18" s="86" t="s">
        <v>1454</v>
      </c>
      <c r="CK18" s="86">
        <v>1</v>
      </c>
      <c r="CL18" s="86" t="s">
        <v>1454</v>
      </c>
      <c r="CM18" s="86">
        <v>1</v>
      </c>
      <c r="CN18" s="86" t="s">
        <v>226</v>
      </c>
      <c r="CO18" s="86">
        <v>0</v>
      </c>
      <c r="CP18" s="87" t="s">
        <v>1477</v>
      </c>
      <c r="CQ18" s="152">
        <v>0</v>
      </c>
    </row>
    <row r="19" spans="1:95" ht="13.2" x14ac:dyDescent="0.25">
      <c r="A19" s="82">
        <v>45569.433072928237</v>
      </c>
      <c r="B19" s="83" t="s">
        <v>140</v>
      </c>
      <c r="C19" s="84" t="s">
        <v>141</v>
      </c>
      <c r="D19" s="83">
        <v>50.89</v>
      </c>
      <c r="E19" s="83">
        <v>0.08</v>
      </c>
      <c r="F19" s="83" t="s">
        <v>60</v>
      </c>
      <c r="G19" s="83" t="s">
        <v>76</v>
      </c>
      <c r="H19" s="83" t="s">
        <v>100</v>
      </c>
      <c r="I19" s="83" t="s">
        <v>63</v>
      </c>
      <c r="J19" s="83" t="s">
        <v>64</v>
      </c>
      <c r="K19" s="83" t="s">
        <v>64</v>
      </c>
      <c r="L19" s="83" t="s">
        <v>64</v>
      </c>
      <c r="M19" s="83" t="s">
        <v>78</v>
      </c>
      <c r="N19" s="83" t="s">
        <v>64</v>
      </c>
      <c r="O19" s="83" t="s">
        <v>78</v>
      </c>
      <c r="P19" s="83" t="s">
        <v>84</v>
      </c>
      <c r="Q19" s="83" t="s">
        <v>78</v>
      </c>
      <c r="R19" s="83" t="s">
        <v>64</v>
      </c>
      <c r="S19" s="83" t="s">
        <v>64</v>
      </c>
      <c r="T19" s="83" t="s">
        <v>84</v>
      </c>
      <c r="U19" s="83" t="s">
        <v>84</v>
      </c>
      <c r="V19" s="83" t="s">
        <v>64</v>
      </c>
      <c r="W19" s="83" t="s">
        <v>64</v>
      </c>
      <c r="X19" s="83" t="s">
        <v>64</v>
      </c>
      <c r="Y19" s="83" t="s">
        <v>64</v>
      </c>
      <c r="Z19" s="83" t="s">
        <v>66</v>
      </c>
      <c r="AA19" s="83" t="s">
        <v>65</v>
      </c>
      <c r="AB19" s="83" t="s">
        <v>66</v>
      </c>
      <c r="AC19" s="83" t="s">
        <v>65</v>
      </c>
      <c r="AD19" s="83" t="s">
        <v>66</v>
      </c>
      <c r="AE19" s="83" t="s">
        <v>66</v>
      </c>
      <c r="AF19" s="83" t="s">
        <v>79</v>
      </c>
      <c r="AG19" s="83" t="s">
        <v>66</v>
      </c>
      <c r="AH19" s="83" t="s">
        <v>79</v>
      </c>
      <c r="AI19" s="83" t="s">
        <v>79</v>
      </c>
      <c r="AJ19" s="83" t="s">
        <v>66</v>
      </c>
      <c r="AK19" s="83" t="s">
        <v>66</v>
      </c>
      <c r="AL19" s="83" t="s">
        <v>66</v>
      </c>
      <c r="AM19" s="83" t="s">
        <v>66</v>
      </c>
      <c r="AN19" s="83" t="s">
        <v>66</v>
      </c>
      <c r="AO19" s="83" t="s">
        <v>66</v>
      </c>
      <c r="AP19" s="83" t="s">
        <v>67</v>
      </c>
      <c r="AQ19" s="83" t="s">
        <v>80</v>
      </c>
      <c r="AR19" s="83" t="s">
        <v>63</v>
      </c>
      <c r="AS19" s="83" t="s">
        <v>142</v>
      </c>
      <c r="AT19" s="83" t="s">
        <v>69</v>
      </c>
      <c r="AU19" s="83" t="s">
        <v>80</v>
      </c>
      <c r="AV19" s="83" t="s">
        <v>71</v>
      </c>
      <c r="AW19" s="83" t="s">
        <v>63</v>
      </c>
      <c r="AX19" s="83" t="s">
        <v>73</v>
      </c>
      <c r="AY19" s="83" t="s">
        <v>73</v>
      </c>
      <c r="AZ19" s="83" t="s">
        <v>63</v>
      </c>
      <c r="BA19" s="83" t="s">
        <v>73</v>
      </c>
      <c r="BB19" s="83" t="s">
        <v>73</v>
      </c>
      <c r="BC19" s="83" t="s">
        <v>73</v>
      </c>
      <c r="BE19" s="83" t="s">
        <v>73</v>
      </c>
      <c r="BG19" s="76" t="s">
        <v>100</v>
      </c>
      <c r="BH19" s="76" t="s">
        <v>60</v>
      </c>
      <c r="BI19" s="76" t="s">
        <v>1414</v>
      </c>
      <c r="BJ19">
        <v>11</v>
      </c>
      <c r="BK19">
        <v>48</v>
      </c>
      <c r="BM19" s="86" t="s">
        <v>1130</v>
      </c>
      <c r="BN19" s="86" t="s">
        <v>1131</v>
      </c>
      <c r="BO19" s="87" t="s">
        <v>1422</v>
      </c>
      <c r="BP19" s="87"/>
      <c r="BQ19" s="87" t="s">
        <v>1472</v>
      </c>
      <c r="BR19" s="86" t="s">
        <v>1445</v>
      </c>
      <c r="BS19" s="86">
        <v>1</v>
      </c>
      <c r="BT19" s="86" t="s">
        <v>1444</v>
      </c>
      <c r="BU19" s="86">
        <v>0</v>
      </c>
      <c r="BV19" s="86" t="s">
        <v>63</v>
      </c>
      <c r="BW19" s="86">
        <v>1</v>
      </c>
      <c r="BX19" s="86" t="s">
        <v>1447</v>
      </c>
      <c r="BY19" s="86">
        <v>0</v>
      </c>
      <c r="BZ19" s="86" t="s">
        <v>1450</v>
      </c>
      <c r="CA19" s="86">
        <v>1</v>
      </c>
      <c r="CB19" s="86" t="s">
        <v>1452</v>
      </c>
      <c r="CC19" s="86">
        <v>0</v>
      </c>
      <c r="CD19" s="86" t="s">
        <v>1454</v>
      </c>
      <c r="CE19" s="86">
        <v>1</v>
      </c>
      <c r="CF19" s="86" t="s">
        <v>226</v>
      </c>
      <c r="CG19" s="86">
        <v>0</v>
      </c>
      <c r="CH19" s="86" t="s">
        <v>226</v>
      </c>
      <c r="CI19" s="86">
        <v>0</v>
      </c>
      <c r="CJ19" s="86" t="s">
        <v>1454</v>
      </c>
      <c r="CK19" s="86">
        <v>1</v>
      </c>
      <c r="CL19" s="86" t="s">
        <v>226</v>
      </c>
      <c r="CM19" s="86">
        <v>0</v>
      </c>
      <c r="CN19" s="86" t="s">
        <v>226</v>
      </c>
      <c r="CO19" s="86">
        <v>0</v>
      </c>
      <c r="CP19" s="87" t="s">
        <v>1477</v>
      </c>
      <c r="CQ19" s="152">
        <v>0</v>
      </c>
    </row>
    <row r="20" spans="1:95" ht="13.2" x14ac:dyDescent="0.25">
      <c r="A20" s="82">
        <v>45569.437654490743</v>
      </c>
      <c r="B20" s="83" t="s">
        <v>143</v>
      </c>
      <c r="C20" s="84" t="s">
        <v>144</v>
      </c>
      <c r="D20" s="83">
        <v>60.71</v>
      </c>
      <c r="E20" s="83">
        <v>0.08</v>
      </c>
      <c r="F20" s="83" t="s">
        <v>60</v>
      </c>
      <c r="G20" s="83" t="s">
        <v>76</v>
      </c>
      <c r="H20" s="83" t="s">
        <v>100</v>
      </c>
      <c r="I20" s="83" t="s">
        <v>63</v>
      </c>
      <c r="J20" s="83" t="s">
        <v>145</v>
      </c>
      <c r="K20" s="83" t="s">
        <v>78</v>
      </c>
      <c r="L20" s="83" t="s">
        <v>64</v>
      </c>
      <c r="M20" s="83" t="s">
        <v>84</v>
      </c>
      <c r="N20" s="83" t="s">
        <v>64</v>
      </c>
      <c r="O20" s="83" t="s">
        <v>64</v>
      </c>
      <c r="P20" s="83" t="s">
        <v>84</v>
      </c>
      <c r="Q20" s="83" t="s">
        <v>64</v>
      </c>
      <c r="R20" s="83" t="s">
        <v>64</v>
      </c>
      <c r="S20" s="83" t="s">
        <v>64</v>
      </c>
      <c r="T20" s="83" t="s">
        <v>78</v>
      </c>
      <c r="U20" s="83" t="s">
        <v>64</v>
      </c>
      <c r="V20" s="83" t="s">
        <v>64</v>
      </c>
      <c r="W20" s="83" t="s">
        <v>64</v>
      </c>
      <c r="X20" s="83" t="s">
        <v>64</v>
      </c>
      <c r="Y20" s="83" t="s">
        <v>64</v>
      </c>
      <c r="Z20" s="83" t="s">
        <v>66</v>
      </c>
      <c r="AA20" s="83" t="s">
        <v>65</v>
      </c>
      <c r="AB20" s="83" t="s">
        <v>66</v>
      </c>
      <c r="AC20" s="83" t="s">
        <v>79</v>
      </c>
      <c r="AD20" s="83" t="s">
        <v>66</v>
      </c>
      <c r="AE20" s="83" t="s">
        <v>66</v>
      </c>
      <c r="AF20" s="83" t="s">
        <v>66</v>
      </c>
      <c r="AG20" s="83" t="s">
        <v>65</v>
      </c>
      <c r="AH20" s="83" t="s">
        <v>65</v>
      </c>
      <c r="AI20" s="83" t="s">
        <v>101</v>
      </c>
      <c r="AJ20" s="83" t="s">
        <v>65</v>
      </c>
      <c r="AK20" s="83" t="s">
        <v>65</v>
      </c>
      <c r="AL20" s="83" t="s">
        <v>66</v>
      </c>
      <c r="AM20" s="83" t="s">
        <v>66</v>
      </c>
      <c r="AN20" s="83" t="s">
        <v>66</v>
      </c>
      <c r="AO20" s="83" t="s">
        <v>66</v>
      </c>
      <c r="AP20" s="83" t="s">
        <v>67</v>
      </c>
      <c r="AQ20" s="83" t="s">
        <v>67</v>
      </c>
      <c r="AR20" s="83" t="s">
        <v>86</v>
      </c>
      <c r="AS20" s="83" t="s">
        <v>68</v>
      </c>
      <c r="AT20" s="83" t="s">
        <v>87</v>
      </c>
      <c r="AU20" s="83" t="s">
        <v>93</v>
      </c>
      <c r="AV20" s="83" t="s">
        <v>71</v>
      </c>
      <c r="AW20" s="83" t="s">
        <v>73</v>
      </c>
      <c r="AX20" s="83" t="s">
        <v>73</v>
      </c>
      <c r="AY20" s="83" t="s">
        <v>73</v>
      </c>
      <c r="AZ20" s="83" t="s">
        <v>73</v>
      </c>
      <c r="BA20" s="83" t="s">
        <v>73</v>
      </c>
      <c r="BB20" s="83" t="s">
        <v>73</v>
      </c>
      <c r="BC20" s="83" t="s">
        <v>73</v>
      </c>
      <c r="BD20" s="83" t="s">
        <v>146</v>
      </c>
      <c r="BE20" s="83" t="s">
        <v>73</v>
      </c>
      <c r="BG20" s="76" t="s">
        <v>100</v>
      </c>
      <c r="BH20" s="76" t="s">
        <v>60</v>
      </c>
      <c r="BI20" s="76" t="s">
        <v>1414</v>
      </c>
      <c r="BJ20">
        <v>11</v>
      </c>
      <c r="BK20">
        <v>53</v>
      </c>
      <c r="BM20" s="86" t="s">
        <v>1130</v>
      </c>
      <c r="BN20" s="86" t="s">
        <v>1131</v>
      </c>
      <c r="BO20" s="87" t="s">
        <v>68</v>
      </c>
      <c r="BP20" s="87"/>
      <c r="BQ20" s="87" t="s">
        <v>1472</v>
      </c>
      <c r="BR20" s="86" t="s">
        <v>1445</v>
      </c>
      <c r="BS20" s="86">
        <v>1</v>
      </c>
      <c r="BT20" s="86" t="s">
        <v>1445</v>
      </c>
      <c r="BU20" s="86">
        <v>1</v>
      </c>
      <c r="BV20" s="86" t="s">
        <v>63</v>
      </c>
      <c r="BW20" s="86">
        <v>1</v>
      </c>
      <c r="BX20" s="86" t="s">
        <v>1448</v>
      </c>
      <c r="BY20" s="86">
        <v>1</v>
      </c>
      <c r="BZ20" s="86" t="s">
        <v>1449</v>
      </c>
      <c r="CA20" s="86">
        <v>0</v>
      </c>
      <c r="CB20" s="86" t="s">
        <v>1452</v>
      </c>
      <c r="CC20" s="86">
        <v>0</v>
      </c>
      <c r="CD20" s="86" t="s">
        <v>226</v>
      </c>
      <c r="CE20" s="86">
        <v>0</v>
      </c>
      <c r="CF20" s="86" t="s">
        <v>226</v>
      </c>
      <c r="CG20" s="86">
        <v>0</v>
      </c>
      <c r="CH20" s="86" t="s">
        <v>226</v>
      </c>
      <c r="CI20" s="86">
        <v>0</v>
      </c>
      <c r="CJ20" s="86" t="s">
        <v>226</v>
      </c>
      <c r="CK20" s="86">
        <v>0</v>
      </c>
      <c r="CL20" s="86" t="s">
        <v>226</v>
      </c>
      <c r="CM20" s="86">
        <v>0</v>
      </c>
      <c r="CN20" s="86" t="s">
        <v>226</v>
      </c>
      <c r="CO20" s="86">
        <v>0</v>
      </c>
      <c r="CP20" s="87" t="s">
        <v>1477</v>
      </c>
      <c r="CQ20" s="152">
        <v>0</v>
      </c>
    </row>
    <row r="21" spans="1:95" ht="13.2" x14ac:dyDescent="0.25">
      <c r="A21" s="82">
        <v>45569.437927766208</v>
      </c>
      <c r="B21" s="83" t="s">
        <v>147</v>
      </c>
      <c r="C21" s="84" t="s">
        <v>148</v>
      </c>
      <c r="D21" s="83">
        <v>12.5</v>
      </c>
      <c r="E21" s="83">
        <v>0</v>
      </c>
      <c r="F21" s="83" t="s">
        <v>60</v>
      </c>
      <c r="G21" s="83" t="s">
        <v>76</v>
      </c>
      <c r="H21" s="83" t="s">
        <v>62</v>
      </c>
      <c r="I21" s="83" t="s">
        <v>63</v>
      </c>
      <c r="J21" s="83" t="s">
        <v>64</v>
      </c>
      <c r="K21" s="83" t="s">
        <v>64</v>
      </c>
      <c r="L21" s="83" t="s">
        <v>64</v>
      </c>
      <c r="M21" s="83" t="s">
        <v>84</v>
      </c>
      <c r="N21" s="83" t="s">
        <v>64</v>
      </c>
      <c r="O21" s="83" t="s">
        <v>64</v>
      </c>
      <c r="P21" s="83" t="s">
        <v>84</v>
      </c>
      <c r="Q21" s="83" t="s">
        <v>64</v>
      </c>
      <c r="R21" s="83" t="s">
        <v>64</v>
      </c>
      <c r="S21" s="83" t="s">
        <v>84</v>
      </c>
      <c r="T21" s="83" t="s">
        <v>64</v>
      </c>
      <c r="U21" s="83" t="s">
        <v>84</v>
      </c>
      <c r="V21" s="83" t="s">
        <v>84</v>
      </c>
      <c r="W21" s="83" t="s">
        <v>84</v>
      </c>
      <c r="X21" s="83" t="s">
        <v>78</v>
      </c>
      <c r="Y21" s="83" t="s">
        <v>78</v>
      </c>
      <c r="Z21" s="83" t="s">
        <v>66</v>
      </c>
      <c r="AA21" s="83" t="s">
        <v>65</v>
      </c>
      <c r="AB21" s="83" t="s">
        <v>79</v>
      </c>
      <c r="AC21" s="83" t="s">
        <v>66</v>
      </c>
      <c r="AD21" s="83" t="s">
        <v>66</v>
      </c>
      <c r="AE21" s="83" t="s">
        <v>66</v>
      </c>
      <c r="AF21" s="83" t="s">
        <v>79</v>
      </c>
      <c r="AG21" s="83" t="s">
        <v>65</v>
      </c>
      <c r="AH21" s="83" t="s">
        <v>66</v>
      </c>
      <c r="AI21" s="83" t="s">
        <v>101</v>
      </c>
      <c r="AJ21" s="83" t="s">
        <v>79</v>
      </c>
      <c r="AK21" s="83" t="s">
        <v>65</v>
      </c>
      <c r="AL21" s="83" t="s">
        <v>66</v>
      </c>
      <c r="AM21" s="83" t="s">
        <v>66</v>
      </c>
      <c r="AN21" s="83" t="s">
        <v>66</v>
      </c>
      <c r="AO21" s="83" t="s">
        <v>66</v>
      </c>
      <c r="AP21" s="83" t="s">
        <v>67</v>
      </c>
      <c r="AQ21" s="83" t="s">
        <v>67</v>
      </c>
      <c r="AR21" s="83" t="s">
        <v>86</v>
      </c>
      <c r="AS21" s="83" t="s">
        <v>68</v>
      </c>
      <c r="AT21" s="83" t="s">
        <v>69</v>
      </c>
      <c r="AU21" s="83" t="s">
        <v>93</v>
      </c>
      <c r="AV21" s="83" t="s">
        <v>71</v>
      </c>
      <c r="AW21" s="83" t="s">
        <v>72</v>
      </c>
      <c r="AX21" s="83" t="s">
        <v>63</v>
      </c>
      <c r="AY21" s="83" t="s">
        <v>72</v>
      </c>
      <c r="AZ21" s="83" t="s">
        <v>63</v>
      </c>
      <c r="BA21" s="83" t="s">
        <v>73</v>
      </c>
      <c r="BB21" s="83" t="s">
        <v>72</v>
      </c>
      <c r="BC21" s="83" t="s">
        <v>73</v>
      </c>
      <c r="BE21" s="83" t="s">
        <v>73</v>
      </c>
      <c r="BG21" s="76" t="s">
        <v>100</v>
      </c>
      <c r="BH21" s="76" t="s">
        <v>60</v>
      </c>
      <c r="BI21" s="76" t="s">
        <v>1414</v>
      </c>
      <c r="BJ21">
        <v>8</v>
      </c>
      <c r="BK21">
        <v>49</v>
      </c>
      <c r="BM21" s="86" t="s">
        <v>1130</v>
      </c>
      <c r="BN21" s="86" t="s">
        <v>1131</v>
      </c>
      <c r="BO21" s="87" t="s">
        <v>68</v>
      </c>
      <c r="BP21" s="87"/>
      <c r="BQ21" s="87" t="s">
        <v>1472</v>
      </c>
      <c r="BR21" s="86" t="s">
        <v>1445</v>
      </c>
      <c r="BS21" s="86">
        <v>1</v>
      </c>
      <c r="BT21" s="86" t="s">
        <v>1445</v>
      </c>
      <c r="BU21" s="86">
        <v>1</v>
      </c>
      <c r="BV21" s="86" t="s">
        <v>63</v>
      </c>
      <c r="BW21" s="86">
        <v>1</v>
      </c>
      <c r="BX21" s="86" t="s">
        <v>1447</v>
      </c>
      <c r="BY21" s="86">
        <v>0</v>
      </c>
      <c r="BZ21" s="86" t="s">
        <v>1449</v>
      </c>
      <c r="CA21" s="86">
        <v>0</v>
      </c>
      <c r="CB21" s="86" t="s">
        <v>1452</v>
      </c>
      <c r="CC21" s="86">
        <v>0</v>
      </c>
      <c r="CD21" s="86" t="s">
        <v>1454</v>
      </c>
      <c r="CE21" s="86">
        <v>1</v>
      </c>
      <c r="CF21" s="86" t="s">
        <v>1454</v>
      </c>
      <c r="CG21" s="86">
        <v>1</v>
      </c>
      <c r="CH21" s="86" t="s">
        <v>1454</v>
      </c>
      <c r="CI21" s="86">
        <v>1</v>
      </c>
      <c r="CJ21" s="86" t="s">
        <v>1454</v>
      </c>
      <c r="CK21" s="86">
        <v>1</v>
      </c>
      <c r="CL21" s="86" t="s">
        <v>226</v>
      </c>
      <c r="CM21" s="86">
        <v>0</v>
      </c>
      <c r="CN21" s="86" t="s">
        <v>1454</v>
      </c>
      <c r="CO21" s="86">
        <v>1</v>
      </c>
      <c r="CP21" s="87" t="s">
        <v>1478</v>
      </c>
      <c r="CQ21" s="152">
        <v>1</v>
      </c>
    </row>
    <row r="22" spans="1:95" ht="13.2" x14ac:dyDescent="0.25">
      <c r="A22" s="82">
        <v>45569.43930943287</v>
      </c>
      <c r="B22" s="83" t="s">
        <v>149</v>
      </c>
      <c r="C22" s="84" t="s">
        <v>150</v>
      </c>
      <c r="D22" s="83">
        <v>0</v>
      </c>
      <c r="E22" s="83">
        <v>0</v>
      </c>
      <c r="F22" s="83" t="s">
        <v>114</v>
      </c>
      <c r="G22" s="83" t="s">
        <v>76</v>
      </c>
      <c r="H22" s="83" t="s">
        <v>100</v>
      </c>
      <c r="I22" s="83" t="s">
        <v>63</v>
      </c>
      <c r="J22" s="83" t="s">
        <v>64</v>
      </c>
      <c r="K22" s="83" t="s">
        <v>64</v>
      </c>
      <c r="L22" s="83" t="s">
        <v>64</v>
      </c>
      <c r="M22" s="83" t="s">
        <v>84</v>
      </c>
      <c r="N22" s="83" t="s">
        <v>64</v>
      </c>
      <c r="O22" s="83" t="s">
        <v>64</v>
      </c>
      <c r="P22" s="83" t="s">
        <v>64</v>
      </c>
      <c r="Q22" s="83" t="s">
        <v>64</v>
      </c>
      <c r="R22" s="83" t="s">
        <v>64</v>
      </c>
      <c r="S22" s="83" t="s">
        <v>64</v>
      </c>
      <c r="T22" s="83" t="s">
        <v>64</v>
      </c>
      <c r="U22" s="83" t="s">
        <v>64</v>
      </c>
      <c r="V22" s="83" t="s">
        <v>84</v>
      </c>
      <c r="W22" s="83" t="s">
        <v>64</v>
      </c>
      <c r="X22" s="83" t="s">
        <v>64</v>
      </c>
      <c r="Y22" s="83" t="s">
        <v>64</v>
      </c>
      <c r="Z22" s="83" t="s">
        <v>66</v>
      </c>
      <c r="AA22" s="83" t="s">
        <v>65</v>
      </c>
      <c r="AB22" s="83" t="s">
        <v>65</v>
      </c>
      <c r="AC22" s="83" t="s">
        <v>65</v>
      </c>
      <c r="AD22" s="83" t="s">
        <v>65</v>
      </c>
      <c r="AE22" s="83" t="s">
        <v>65</v>
      </c>
      <c r="AF22" s="83" t="s">
        <v>65</v>
      </c>
      <c r="AG22" s="83" t="s">
        <v>66</v>
      </c>
      <c r="AH22" s="83" t="s">
        <v>66</v>
      </c>
      <c r="AI22" s="83" t="s">
        <v>79</v>
      </c>
      <c r="AJ22" s="83" t="s">
        <v>66</v>
      </c>
      <c r="AK22" s="83" t="s">
        <v>65</v>
      </c>
      <c r="AL22" s="83" t="s">
        <v>65</v>
      </c>
      <c r="AM22" s="83" t="s">
        <v>65</v>
      </c>
      <c r="AN22" s="83" t="s">
        <v>66</v>
      </c>
      <c r="AO22" s="83" t="s">
        <v>66</v>
      </c>
      <c r="AP22" s="83" t="s">
        <v>67</v>
      </c>
      <c r="AQ22" s="83" t="s">
        <v>151</v>
      </c>
      <c r="AR22" s="83" t="s">
        <v>73</v>
      </c>
      <c r="AS22" s="83" t="s">
        <v>68</v>
      </c>
      <c r="AT22" s="83" t="s">
        <v>69</v>
      </c>
      <c r="AU22" s="83" t="s">
        <v>93</v>
      </c>
      <c r="AV22" s="83" t="s">
        <v>67</v>
      </c>
      <c r="AW22" s="83" t="s">
        <v>72</v>
      </c>
      <c r="AX22" s="83" t="s">
        <v>72</v>
      </c>
      <c r="AY22" s="83" t="s">
        <v>72</v>
      </c>
      <c r="AZ22" s="83" t="s">
        <v>72</v>
      </c>
      <c r="BA22" s="83" t="s">
        <v>72</v>
      </c>
      <c r="BB22" s="83" t="s">
        <v>72</v>
      </c>
      <c r="BC22" s="83" t="s">
        <v>73</v>
      </c>
      <c r="BE22" s="83" t="s">
        <v>73</v>
      </c>
      <c r="BG22" s="76" t="s">
        <v>100</v>
      </c>
      <c r="BH22" s="76" t="s">
        <v>114</v>
      </c>
      <c r="BI22" s="76" t="s">
        <v>1414</v>
      </c>
      <c r="BJ22">
        <v>14</v>
      </c>
      <c r="BK22">
        <v>57</v>
      </c>
      <c r="BM22" s="86" t="s">
        <v>1130</v>
      </c>
      <c r="BN22" s="86" t="s">
        <v>1131</v>
      </c>
      <c r="BO22" s="87" t="s">
        <v>68</v>
      </c>
      <c r="BP22" s="87"/>
      <c r="BQ22" s="87" t="s">
        <v>1472</v>
      </c>
      <c r="BR22" s="86" t="s">
        <v>1445</v>
      </c>
      <c r="BS22" s="86">
        <v>1</v>
      </c>
      <c r="BT22" s="86" t="s">
        <v>1445</v>
      </c>
      <c r="BU22" s="86">
        <v>1</v>
      </c>
      <c r="BV22" s="86" t="s">
        <v>73</v>
      </c>
      <c r="BW22" s="86">
        <v>0</v>
      </c>
      <c r="BX22" s="86" t="s">
        <v>1447</v>
      </c>
      <c r="BY22" s="86">
        <v>0</v>
      </c>
      <c r="BZ22" s="86" t="s">
        <v>1449</v>
      </c>
      <c r="CA22" s="86">
        <v>0</v>
      </c>
      <c r="CB22" s="86" t="s">
        <v>1453</v>
      </c>
      <c r="CC22" s="86">
        <v>1</v>
      </c>
      <c r="CD22" s="86" t="s">
        <v>1454</v>
      </c>
      <c r="CE22" s="86">
        <v>1</v>
      </c>
      <c r="CF22" s="86" t="s">
        <v>1454</v>
      </c>
      <c r="CG22" s="86">
        <v>1</v>
      </c>
      <c r="CH22" s="86" t="s">
        <v>1454</v>
      </c>
      <c r="CI22" s="86">
        <v>1</v>
      </c>
      <c r="CJ22" s="86" t="s">
        <v>1454</v>
      </c>
      <c r="CK22" s="86">
        <v>1</v>
      </c>
      <c r="CL22" s="86" t="s">
        <v>1454</v>
      </c>
      <c r="CM22" s="86">
        <v>1</v>
      </c>
      <c r="CN22" s="86" t="s">
        <v>1454</v>
      </c>
      <c r="CO22" s="86">
        <v>1</v>
      </c>
      <c r="CP22" s="87" t="s">
        <v>1478</v>
      </c>
      <c r="CQ22" s="152">
        <v>1</v>
      </c>
    </row>
    <row r="23" spans="1:95" ht="13.2" x14ac:dyDescent="0.25">
      <c r="A23" s="82">
        <v>45569.439336435185</v>
      </c>
      <c r="B23" s="83" t="s">
        <v>152</v>
      </c>
      <c r="C23" s="84" t="s">
        <v>153</v>
      </c>
      <c r="D23" s="83">
        <v>100</v>
      </c>
      <c r="E23" s="83">
        <v>0.13</v>
      </c>
      <c r="F23" s="83" t="s">
        <v>114</v>
      </c>
      <c r="G23" s="83" t="s">
        <v>76</v>
      </c>
      <c r="H23" s="83" t="s">
        <v>77</v>
      </c>
      <c r="I23" s="83" t="s">
        <v>63</v>
      </c>
      <c r="J23" s="83" t="s">
        <v>64</v>
      </c>
      <c r="K23" s="83" t="s">
        <v>84</v>
      </c>
      <c r="L23" s="83" t="s">
        <v>78</v>
      </c>
      <c r="M23" s="83" t="s">
        <v>84</v>
      </c>
      <c r="N23" s="83" t="s">
        <v>84</v>
      </c>
      <c r="O23" s="83" t="s">
        <v>78</v>
      </c>
      <c r="P23" s="83" t="s">
        <v>84</v>
      </c>
      <c r="Q23" s="83" t="s">
        <v>64</v>
      </c>
      <c r="R23" s="83" t="s">
        <v>64</v>
      </c>
      <c r="S23" s="83" t="s">
        <v>64</v>
      </c>
      <c r="T23" s="83" t="s">
        <v>84</v>
      </c>
      <c r="U23" s="83" t="s">
        <v>64</v>
      </c>
      <c r="V23" s="83" t="s">
        <v>64</v>
      </c>
      <c r="W23" s="83" t="s">
        <v>64</v>
      </c>
      <c r="X23" s="83" t="s">
        <v>78</v>
      </c>
      <c r="Y23" s="83" t="s">
        <v>64</v>
      </c>
      <c r="Z23" s="83" t="s">
        <v>66</v>
      </c>
      <c r="AA23" s="83" t="s">
        <v>101</v>
      </c>
      <c r="AB23" s="83" t="s">
        <v>66</v>
      </c>
      <c r="AC23" s="83" t="s">
        <v>66</v>
      </c>
      <c r="AD23" s="83" t="s">
        <v>66</v>
      </c>
      <c r="AE23" s="83" t="s">
        <v>66</v>
      </c>
      <c r="AF23" s="83" t="s">
        <v>66</v>
      </c>
      <c r="AG23" s="83" t="s">
        <v>66</v>
      </c>
      <c r="AH23" s="83" t="s">
        <v>66</v>
      </c>
      <c r="AI23" s="83" t="s">
        <v>79</v>
      </c>
      <c r="AJ23" s="83" t="s">
        <v>66</v>
      </c>
      <c r="AK23" s="83" t="s">
        <v>66</v>
      </c>
      <c r="AL23" s="83" t="s">
        <v>66</v>
      </c>
      <c r="AM23" s="83" t="s">
        <v>66</v>
      </c>
      <c r="AN23" s="83" t="s">
        <v>79</v>
      </c>
      <c r="AO23" s="83" t="s">
        <v>66</v>
      </c>
      <c r="AP23" s="83" t="s">
        <v>67</v>
      </c>
      <c r="AQ23" s="83" t="s">
        <v>67</v>
      </c>
      <c r="AR23" s="83" t="s">
        <v>73</v>
      </c>
      <c r="AS23" s="83" t="s">
        <v>81</v>
      </c>
      <c r="AT23" s="83" t="s">
        <v>69</v>
      </c>
      <c r="AU23" s="83" t="s">
        <v>80</v>
      </c>
      <c r="AV23" s="83" t="s">
        <v>154</v>
      </c>
      <c r="AW23" s="83" t="s">
        <v>73</v>
      </c>
      <c r="AX23" s="83" t="s">
        <v>63</v>
      </c>
      <c r="AY23" s="83" t="s">
        <v>63</v>
      </c>
      <c r="AZ23" s="83" t="s">
        <v>63</v>
      </c>
      <c r="BA23" s="83" t="s">
        <v>63</v>
      </c>
      <c r="BB23" s="83" t="s">
        <v>63</v>
      </c>
      <c r="BC23" s="83" t="s">
        <v>73</v>
      </c>
      <c r="BE23" s="83" t="s">
        <v>73</v>
      </c>
      <c r="BG23" s="76" t="s">
        <v>100</v>
      </c>
      <c r="BH23" s="76" t="s">
        <v>114</v>
      </c>
      <c r="BI23" s="76" t="s">
        <v>1414</v>
      </c>
      <c r="BJ23">
        <v>8</v>
      </c>
      <c r="BK23">
        <v>45</v>
      </c>
      <c r="BM23" s="86" t="s">
        <v>1130</v>
      </c>
      <c r="BN23" s="86" t="s">
        <v>1131</v>
      </c>
      <c r="BO23" s="87" t="s">
        <v>68</v>
      </c>
      <c r="BP23" s="87"/>
      <c r="BQ23" s="87" t="s">
        <v>1472</v>
      </c>
      <c r="BR23" s="86" t="s">
        <v>1445</v>
      </c>
      <c r="BS23" s="86">
        <v>1</v>
      </c>
      <c r="BT23" s="86" t="s">
        <v>1445</v>
      </c>
      <c r="BU23" s="86">
        <v>1</v>
      </c>
      <c r="BV23" s="86" t="s">
        <v>73</v>
      </c>
      <c r="BW23" s="86">
        <v>0</v>
      </c>
      <c r="BX23" s="86" t="s">
        <v>1447</v>
      </c>
      <c r="BY23" s="86">
        <v>0</v>
      </c>
      <c r="BZ23" s="86" t="s">
        <v>1450</v>
      </c>
      <c r="CA23" s="86">
        <v>1</v>
      </c>
      <c r="CB23" s="86" t="s">
        <v>1453</v>
      </c>
      <c r="CC23" s="86">
        <v>1</v>
      </c>
      <c r="CD23" s="86" t="s">
        <v>226</v>
      </c>
      <c r="CE23" s="86">
        <v>0</v>
      </c>
      <c r="CF23" s="86" t="s">
        <v>1454</v>
      </c>
      <c r="CG23" s="86">
        <v>1</v>
      </c>
      <c r="CH23" s="86" t="s">
        <v>1454</v>
      </c>
      <c r="CI23" s="86">
        <v>1</v>
      </c>
      <c r="CJ23" s="86" t="s">
        <v>1454</v>
      </c>
      <c r="CK23" s="86">
        <v>1</v>
      </c>
      <c r="CL23" s="86" t="s">
        <v>1454</v>
      </c>
      <c r="CM23" s="86">
        <v>1</v>
      </c>
      <c r="CN23" s="86" t="s">
        <v>1454</v>
      </c>
      <c r="CO23" s="86">
        <v>1</v>
      </c>
      <c r="CP23" s="87" t="s">
        <v>1478</v>
      </c>
      <c r="CQ23" s="152">
        <v>1</v>
      </c>
    </row>
    <row r="24" spans="1:95" ht="13.2" x14ac:dyDescent="0.25">
      <c r="A24" s="82">
        <v>45569.441327141205</v>
      </c>
      <c r="B24" s="83" t="s">
        <v>155</v>
      </c>
      <c r="C24" s="84" t="s">
        <v>156</v>
      </c>
      <c r="D24" s="83">
        <v>93.7</v>
      </c>
      <c r="E24" s="83">
        <v>0.38</v>
      </c>
      <c r="F24" s="83" t="s">
        <v>114</v>
      </c>
      <c r="G24" s="83" t="s">
        <v>76</v>
      </c>
      <c r="H24" s="83" t="s">
        <v>100</v>
      </c>
      <c r="I24" s="83" t="s">
        <v>63</v>
      </c>
      <c r="J24" s="83" t="s">
        <v>64</v>
      </c>
      <c r="K24" s="83" t="s">
        <v>64</v>
      </c>
      <c r="L24" s="83" t="s">
        <v>64</v>
      </c>
      <c r="M24" s="83" t="s">
        <v>84</v>
      </c>
      <c r="N24" s="83" t="s">
        <v>84</v>
      </c>
      <c r="O24" s="83" t="s">
        <v>78</v>
      </c>
      <c r="P24" s="83" t="s">
        <v>64</v>
      </c>
      <c r="Q24" s="83" t="s">
        <v>64</v>
      </c>
      <c r="R24" s="83" t="s">
        <v>64</v>
      </c>
      <c r="S24" s="83" t="s">
        <v>78</v>
      </c>
      <c r="T24" s="83" t="s">
        <v>64</v>
      </c>
      <c r="U24" s="83" t="s">
        <v>64</v>
      </c>
      <c r="V24" s="83" t="s">
        <v>64</v>
      </c>
      <c r="W24" s="83" t="s">
        <v>64</v>
      </c>
      <c r="X24" s="83" t="s">
        <v>64</v>
      </c>
      <c r="Y24" s="83" t="s">
        <v>64</v>
      </c>
      <c r="Z24" s="83" t="s">
        <v>65</v>
      </c>
      <c r="AA24" s="83" t="s">
        <v>65</v>
      </c>
      <c r="AB24" s="83" t="s">
        <v>65</v>
      </c>
      <c r="AC24" s="83" t="s">
        <v>66</v>
      </c>
      <c r="AD24" s="83" t="s">
        <v>65</v>
      </c>
      <c r="AE24" s="83" t="s">
        <v>65</v>
      </c>
      <c r="AF24" s="83" t="s">
        <v>66</v>
      </c>
      <c r="AG24" s="83" t="s">
        <v>65</v>
      </c>
      <c r="AH24" s="83" t="s">
        <v>65</v>
      </c>
      <c r="AI24" s="83" t="s">
        <v>101</v>
      </c>
      <c r="AJ24" s="83" t="s">
        <v>65</v>
      </c>
      <c r="AK24" s="83" t="s">
        <v>65</v>
      </c>
      <c r="AL24" s="83" t="s">
        <v>66</v>
      </c>
      <c r="AM24" s="83" t="s">
        <v>66</v>
      </c>
      <c r="AN24" s="83" t="s">
        <v>66</v>
      </c>
      <c r="AO24" s="83" t="s">
        <v>66</v>
      </c>
      <c r="AP24" s="83" t="s">
        <v>67</v>
      </c>
      <c r="AQ24" s="83" t="s">
        <v>67</v>
      </c>
      <c r="AR24" s="83" t="s">
        <v>86</v>
      </c>
      <c r="AS24" s="83" t="s">
        <v>115</v>
      </c>
      <c r="AT24" s="83" t="s">
        <v>69</v>
      </c>
      <c r="AU24" s="83" t="s">
        <v>93</v>
      </c>
      <c r="AV24" s="83" t="s">
        <v>71</v>
      </c>
      <c r="AW24" s="83" t="s">
        <v>73</v>
      </c>
      <c r="AX24" s="83" t="s">
        <v>73</v>
      </c>
      <c r="AY24" s="83" t="s">
        <v>72</v>
      </c>
      <c r="AZ24" s="83" t="s">
        <v>63</v>
      </c>
      <c r="BA24" s="83" t="s">
        <v>63</v>
      </c>
      <c r="BB24" s="83" t="s">
        <v>73</v>
      </c>
      <c r="BC24" s="83" t="s">
        <v>73</v>
      </c>
      <c r="BE24" s="83" t="s">
        <v>73</v>
      </c>
      <c r="BG24" s="76" t="s">
        <v>100</v>
      </c>
      <c r="BH24" s="76" t="s">
        <v>114</v>
      </c>
      <c r="BI24" s="76" t="s">
        <v>1414</v>
      </c>
      <c r="BJ24">
        <v>12</v>
      </c>
      <c r="BK24">
        <v>58</v>
      </c>
      <c r="BM24" s="86" t="s">
        <v>1130</v>
      </c>
      <c r="BN24" s="86" t="s">
        <v>1131</v>
      </c>
      <c r="BO24" s="87" t="s">
        <v>115</v>
      </c>
      <c r="BP24" s="87"/>
      <c r="BQ24" s="87" t="s">
        <v>1472</v>
      </c>
      <c r="BR24" s="86" t="s">
        <v>1445</v>
      </c>
      <c r="BS24" s="86">
        <v>1</v>
      </c>
      <c r="BT24" s="86" t="s">
        <v>1445</v>
      </c>
      <c r="BU24" s="86">
        <v>1</v>
      </c>
      <c r="BV24" s="86" t="s">
        <v>63</v>
      </c>
      <c r="BW24" s="86">
        <v>1</v>
      </c>
      <c r="BX24" s="86" t="s">
        <v>1447</v>
      </c>
      <c r="BY24" s="86">
        <v>0</v>
      </c>
      <c r="BZ24" s="86" t="s">
        <v>1449</v>
      </c>
      <c r="CA24" s="86">
        <v>0</v>
      </c>
      <c r="CB24" s="86" t="s">
        <v>1452</v>
      </c>
      <c r="CC24" s="86">
        <v>0</v>
      </c>
      <c r="CD24" s="86" t="s">
        <v>226</v>
      </c>
      <c r="CE24" s="86">
        <v>0</v>
      </c>
      <c r="CF24" s="86" t="s">
        <v>226</v>
      </c>
      <c r="CG24" s="86">
        <v>0</v>
      </c>
      <c r="CH24" s="86" t="s">
        <v>1454</v>
      </c>
      <c r="CI24" s="86">
        <v>1</v>
      </c>
      <c r="CJ24" s="86" t="s">
        <v>1454</v>
      </c>
      <c r="CK24" s="86">
        <v>1</v>
      </c>
      <c r="CL24" s="86" t="s">
        <v>1454</v>
      </c>
      <c r="CM24" s="86">
        <v>1</v>
      </c>
      <c r="CN24" s="86" t="s">
        <v>226</v>
      </c>
      <c r="CO24" s="86">
        <v>0</v>
      </c>
      <c r="CP24" s="87" t="s">
        <v>1477</v>
      </c>
      <c r="CQ24" s="152">
        <v>0</v>
      </c>
    </row>
    <row r="25" spans="1:95" ht="13.2" x14ac:dyDescent="0.25">
      <c r="A25" s="82">
        <v>45569.444784988431</v>
      </c>
      <c r="B25" s="83" t="s">
        <v>159</v>
      </c>
      <c r="C25" s="84" t="s">
        <v>160</v>
      </c>
      <c r="D25" s="83">
        <v>9.82</v>
      </c>
      <c r="E25" s="83">
        <v>0</v>
      </c>
      <c r="F25" s="83" t="s">
        <v>114</v>
      </c>
      <c r="G25" s="83" t="s">
        <v>76</v>
      </c>
      <c r="H25" s="83" t="s">
        <v>161</v>
      </c>
      <c r="I25" s="83" t="s">
        <v>63</v>
      </c>
      <c r="J25" s="83" t="s">
        <v>64</v>
      </c>
      <c r="K25" s="83" t="s">
        <v>64</v>
      </c>
      <c r="L25" s="83" t="s">
        <v>64</v>
      </c>
      <c r="M25" s="83" t="s">
        <v>84</v>
      </c>
      <c r="N25" s="83" t="s">
        <v>84</v>
      </c>
      <c r="O25" s="83" t="s">
        <v>84</v>
      </c>
      <c r="P25" s="83" t="s">
        <v>84</v>
      </c>
      <c r="Q25" s="83" t="s">
        <v>64</v>
      </c>
      <c r="R25" s="83" t="s">
        <v>64</v>
      </c>
      <c r="S25" s="83" t="s">
        <v>84</v>
      </c>
      <c r="T25" s="83" t="s">
        <v>84</v>
      </c>
      <c r="U25" s="83" t="s">
        <v>84</v>
      </c>
      <c r="V25" s="83" t="s">
        <v>84</v>
      </c>
      <c r="W25" s="83" t="s">
        <v>64</v>
      </c>
      <c r="X25" s="83" t="s">
        <v>84</v>
      </c>
      <c r="Y25" s="83" t="s">
        <v>84</v>
      </c>
      <c r="Z25" s="83" t="s">
        <v>65</v>
      </c>
      <c r="AA25" s="83" t="s">
        <v>65</v>
      </c>
      <c r="AB25" s="83" t="s">
        <v>65</v>
      </c>
      <c r="AC25" s="83" t="s">
        <v>65</v>
      </c>
      <c r="AD25" s="83" t="s">
        <v>65</v>
      </c>
      <c r="AE25" s="83" t="s">
        <v>65</v>
      </c>
      <c r="AF25" s="83" t="s">
        <v>65</v>
      </c>
      <c r="AG25" s="83" t="s">
        <v>65</v>
      </c>
      <c r="AH25" s="83" t="s">
        <v>65</v>
      </c>
      <c r="AI25" s="83" t="s">
        <v>101</v>
      </c>
      <c r="AJ25" s="83" t="s">
        <v>65</v>
      </c>
      <c r="AK25" s="83" t="s">
        <v>101</v>
      </c>
      <c r="AL25" s="83" t="s">
        <v>65</v>
      </c>
      <c r="AM25" s="83" t="s">
        <v>65</v>
      </c>
      <c r="AN25" s="83" t="s">
        <v>65</v>
      </c>
      <c r="AO25" s="83" t="s">
        <v>65</v>
      </c>
      <c r="AP25" s="83" t="s">
        <v>85</v>
      </c>
      <c r="AQ25" s="83" t="s">
        <v>85</v>
      </c>
      <c r="AR25" s="83" t="s">
        <v>86</v>
      </c>
      <c r="AS25" s="83" t="s">
        <v>97</v>
      </c>
      <c r="AT25" s="83" t="s">
        <v>87</v>
      </c>
      <c r="AU25" s="83" t="s">
        <v>93</v>
      </c>
      <c r="AV25" s="83" t="s">
        <v>132</v>
      </c>
      <c r="AW25" s="83" t="s">
        <v>73</v>
      </c>
      <c r="AX25" s="83" t="s">
        <v>73</v>
      </c>
      <c r="AY25" s="83" t="s">
        <v>73</v>
      </c>
      <c r="AZ25" s="83" t="s">
        <v>73</v>
      </c>
      <c r="BA25" s="83" t="s">
        <v>72</v>
      </c>
      <c r="BB25" s="83" t="s">
        <v>73</v>
      </c>
      <c r="BC25" s="83" t="s">
        <v>73</v>
      </c>
      <c r="BE25" s="83" t="s">
        <v>73</v>
      </c>
      <c r="BG25" s="76" t="s">
        <v>100</v>
      </c>
      <c r="BH25" s="76" t="s">
        <v>114</v>
      </c>
      <c r="BI25" s="76" t="s">
        <v>1414</v>
      </c>
      <c r="BJ25">
        <v>6</v>
      </c>
      <c r="BK25">
        <v>63</v>
      </c>
      <c r="BM25" s="86" t="s">
        <v>1130</v>
      </c>
      <c r="BN25" s="86" t="s">
        <v>1131</v>
      </c>
      <c r="BO25" s="87" t="s">
        <v>115</v>
      </c>
      <c r="BP25" s="87"/>
      <c r="BQ25" s="87" t="s">
        <v>1472</v>
      </c>
      <c r="BR25" s="86" t="s">
        <v>1445</v>
      </c>
      <c r="BS25" s="86">
        <v>1</v>
      </c>
      <c r="BT25" s="86" t="s">
        <v>1445</v>
      </c>
      <c r="BU25" s="86">
        <v>1</v>
      </c>
      <c r="BV25" s="86" t="s">
        <v>63</v>
      </c>
      <c r="BW25" s="86">
        <v>1</v>
      </c>
      <c r="BX25" s="86" t="s">
        <v>1448</v>
      </c>
      <c r="BY25" s="86">
        <v>1</v>
      </c>
      <c r="BZ25" s="86" t="s">
        <v>1449</v>
      </c>
      <c r="CA25" s="86">
        <v>0</v>
      </c>
      <c r="CB25" s="86" t="s">
        <v>1452</v>
      </c>
      <c r="CC25" s="86">
        <v>0</v>
      </c>
      <c r="CD25" s="86" t="s">
        <v>226</v>
      </c>
      <c r="CE25" s="86">
        <v>0</v>
      </c>
      <c r="CF25" s="86" t="s">
        <v>226</v>
      </c>
      <c r="CG25" s="86">
        <v>0</v>
      </c>
      <c r="CH25" s="86" t="s">
        <v>226</v>
      </c>
      <c r="CI25" s="86">
        <v>0</v>
      </c>
      <c r="CJ25" s="86" t="s">
        <v>226</v>
      </c>
      <c r="CK25" s="86">
        <v>0</v>
      </c>
      <c r="CL25" s="86" t="s">
        <v>1454</v>
      </c>
      <c r="CM25" s="86">
        <v>1</v>
      </c>
      <c r="CN25" s="86" t="s">
        <v>226</v>
      </c>
      <c r="CO25" s="86">
        <v>0</v>
      </c>
      <c r="CP25" s="87" t="s">
        <v>1477</v>
      </c>
      <c r="CQ25" s="152">
        <v>0</v>
      </c>
    </row>
    <row r="26" spans="1:95" ht="13.2" x14ac:dyDescent="0.25">
      <c r="A26" s="82">
        <v>45569.44657940972</v>
      </c>
      <c r="B26" s="83" t="s">
        <v>162</v>
      </c>
      <c r="C26" s="84" t="s">
        <v>163</v>
      </c>
      <c r="D26" s="83">
        <v>92.86</v>
      </c>
      <c r="E26" s="83">
        <v>0.21</v>
      </c>
      <c r="F26" s="83" t="s">
        <v>114</v>
      </c>
      <c r="G26" s="83" t="s">
        <v>76</v>
      </c>
      <c r="H26" s="83" t="s">
        <v>164</v>
      </c>
      <c r="I26" s="83" t="s">
        <v>63</v>
      </c>
      <c r="J26" s="83" t="s">
        <v>64</v>
      </c>
      <c r="K26" s="83" t="s">
        <v>78</v>
      </c>
      <c r="L26" s="83" t="s">
        <v>64</v>
      </c>
      <c r="M26" s="83" t="s">
        <v>78</v>
      </c>
      <c r="N26" s="83" t="s">
        <v>64</v>
      </c>
      <c r="O26" s="83" t="s">
        <v>64</v>
      </c>
      <c r="P26" s="83" t="s">
        <v>78</v>
      </c>
      <c r="Q26" s="83" t="s">
        <v>64</v>
      </c>
      <c r="R26" s="83" t="s">
        <v>64</v>
      </c>
      <c r="S26" s="83" t="s">
        <v>64</v>
      </c>
      <c r="T26" s="83" t="s">
        <v>64</v>
      </c>
      <c r="U26" s="83" t="s">
        <v>64</v>
      </c>
      <c r="V26" s="83" t="s">
        <v>78</v>
      </c>
      <c r="W26" s="83" t="s">
        <v>64</v>
      </c>
      <c r="X26" s="83" t="s">
        <v>78</v>
      </c>
      <c r="Y26" s="83" t="s">
        <v>64</v>
      </c>
      <c r="Z26" s="83" t="s">
        <v>65</v>
      </c>
      <c r="AA26" s="83" t="s">
        <v>65</v>
      </c>
      <c r="AB26" s="83" t="s">
        <v>66</v>
      </c>
      <c r="AC26" s="83" t="s">
        <v>66</v>
      </c>
      <c r="AD26" s="83" t="s">
        <v>65</v>
      </c>
      <c r="AE26" s="83" t="s">
        <v>65</v>
      </c>
      <c r="AF26" s="83" t="s">
        <v>65</v>
      </c>
      <c r="AG26" s="83" t="s">
        <v>65</v>
      </c>
      <c r="AH26" s="83" t="s">
        <v>65</v>
      </c>
      <c r="AI26" s="83" t="s">
        <v>101</v>
      </c>
      <c r="AJ26" s="83" t="s">
        <v>65</v>
      </c>
      <c r="AK26" s="83" t="s">
        <v>65</v>
      </c>
      <c r="AL26" s="83" t="s">
        <v>66</v>
      </c>
      <c r="AM26" s="83" t="s">
        <v>65</v>
      </c>
      <c r="AN26" s="83" t="s">
        <v>65</v>
      </c>
      <c r="AO26" s="83" t="s">
        <v>65</v>
      </c>
      <c r="AP26" s="83" t="s">
        <v>85</v>
      </c>
      <c r="AQ26" s="83" t="s">
        <v>85</v>
      </c>
      <c r="AR26" s="83" t="s">
        <v>63</v>
      </c>
      <c r="AS26" s="83" t="s">
        <v>68</v>
      </c>
      <c r="AT26" s="83" t="s">
        <v>69</v>
      </c>
      <c r="AU26" s="83" t="s">
        <v>67</v>
      </c>
      <c r="AV26" s="83" t="s">
        <v>71</v>
      </c>
      <c r="AW26" s="83" t="s">
        <v>72</v>
      </c>
      <c r="AX26" s="83" t="s">
        <v>72</v>
      </c>
      <c r="AY26" s="83" t="s">
        <v>63</v>
      </c>
      <c r="AZ26" s="83" t="s">
        <v>73</v>
      </c>
      <c r="BA26" s="83" t="s">
        <v>63</v>
      </c>
      <c r="BB26" s="83" t="s">
        <v>72</v>
      </c>
      <c r="BC26" s="83" t="s">
        <v>73</v>
      </c>
      <c r="BE26" s="83" t="s">
        <v>73</v>
      </c>
      <c r="BG26" s="76" t="s">
        <v>100</v>
      </c>
      <c r="BH26" s="76" t="s">
        <v>114</v>
      </c>
      <c r="BI26" s="76" t="s">
        <v>1414</v>
      </c>
      <c r="BJ26">
        <v>12</v>
      </c>
      <c r="BK26">
        <v>61</v>
      </c>
      <c r="BM26" s="86" t="s">
        <v>1130</v>
      </c>
      <c r="BN26" s="86" t="s">
        <v>1131</v>
      </c>
      <c r="BO26" s="87" t="s">
        <v>68</v>
      </c>
      <c r="BP26" s="87"/>
      <c r="BQ26" s="87" t="s">
        <v>1472</v>
      </c>
      <c r="BR26" s="86" t="s">
        <v>1445</v>
      </c>
      <c r="BS26" s="86">
        <v>1</v>
      </c>
      <c r="BT26" s="86" t="s">
        <v>1445</v>
      </c>
      <c r="BU26" s="86">
        <v>1</v>
      </c>
      <c r="BV26" s="86" t="s">
        <v>63</v>
      </c>
      <c r="BW26" s="86">
        <v>1</v>
      </c>
      <c r="BX26" s="86" t="s">
        <v>1447</v>
      </c>
      <c r="BY26" s="86">
        <v>0</v>
      </c>
      <c r="BZ26" s="86" t="s">
        <v>1450</v>
      </c>
      <c r="CA26" s="86">
        <v>1</v>
      </c>
      <c r="CB26" s="86" t="s">
        <v>1452</v>
      </c>
      <c r="CC26" s="86">
        <v>0</v>
      </c>
      <c r="CD26" s="86" t="s">
        <v>1454</v>
      </c>
      <c r="CE26" s="86">
        <v>1</v>
      </c>
      <c r="CF26" s="86" t="s">
        <v>1454</v>
      </c>
      <c r="CG26" s="86">
        <v>1</v>
      </c>
      <c r="CH26" s="86" t="s">
        <v>1454</v>
      </c>
      <c r="CI26" s="86">
        <v>1</v>
      </c>
      <c r="CJ26" s="86" t="s">
        <v>226</v>
      </c>
      <c r="CK26" s="86">
        <v>0</v>
      </c>
      <c r="CL26" s="86" t="s">
        <v>1454</v>
      </c>
      <c r="CM26" s="86">
        <v>1</v>
      </c>
      <c r="CN26" s="86" t="s">
        <v>1454</v>
      </c>
      <c r="CO26" s="86">
        <v>1</v>
      </c>
      <c r="CP26" s="87" t="s">
        <v>1478</v>
      </c>
      <c r="CQ26" s="152">
        <v>1</v>
      </c>
    </row>
    <row r="27" spans="1:95" ht="13.2" x14ac:dyDescent="0.25">
      <c r="A27" s="82">
        <v>45569.448020833333</v>
      </c>
      <c r="B27" s="83" t="s">
        <v>165</v>
      </c>
      <c r="C27" s="84" t="s">
        <v>166</v>
      </c>
      <c r="D27" s="83">
        <v>96.43</v>
      </c>
      <c r="E27" s="83">
        <v>0.21</v>
      </c>
      <c r="F27" s="83" t="s">
        <v>114</v>
      </c>
      <c r="G27" s="83" t="s">
        <v>76</v>
      </c>
      <c r="H27" s="83" t="s">
        <v>62</v>
      </c>
      <c r="I27" s="83" t="s">
        <v>63</v>
      </c>
      <c r="J27" s="83" t="s">
        <v>64</v>
      </c>
      <c r="K27" s="83" t="s">
        <v>64</v>
      </c>
      <c r="L27" s="83" t="s">
        <v>64</v>
      </c>
      <c r="M27" s="83" t="s">
        <v>84</v>
      </c>
      <c r="N27" s="83" t="s">
        <v>64</v>
      </c>
      <c r="O27" s="83" t="s">
        <v>84</v>
      </c>
      <c r="P27" s="83" t="s">
        <v>84</v>
      </c>
      <c r="Q27" s="83" t="s">
        <v>84</v>
      </c>
      <c r="R27" s="83" t="s">
        <v>64</v>
      </c>
      <c r="S27" s="83" t="s">
        <v>78</v>
      </c>
      <c r="T27" s="83" t="s">
        <v>64</v>
      </c>
      <c r="U27" s="83" t="s">
        <v>84</v>
      </c>
      <c r="V27" s="83" t="s">
        <v>84</v>
      </c>
      <c r="W27" s="83" t="s">
        <v>64</v>
      </c>
      <c r="X27" s="83" t="s">
        <v>64</v>
      </c>
      <c r="Y27" s="83" t="s">
        <v>64</v>
      </c>
      <c r="Z27" s="83" t="s">
        <v>66</v>
      </c>
      <c r="AA27" s="83" t="s">
        <v>65</v>
      </c>
      <c r="AB27" s="83" t="s">
        <v>66</v>
      </c>
      <c r="AC27" s="83" t="s">
        <v>66</v>
      </c>
      <c r="AD27" s="83" t="s">
        <v>66</v>
      </c>
      <c r="AE27" s="83" t="s">
        <v>66</v>
      </c>
      <c r="AF27" s="83" t="s">
        <v>66</v>
      </c>
      <c r="AG27" s="83" t="s">
        <v>65</v>
      </c>
      <c r="AH27" s="83" t="s">
        <v>66</v>
      </c>
      <c r="AI27" s="83" t="s">
        <v>101</v>
      </c>
      <c r="AJ27" s="83" t="s">
        <v>66</v>
      </c>
      <c r="AK27" s="83" t="s">
        <v>66</v>
      </c>
      <c r="AL27" s="83" t="s">
        <v>66</v>
      </c>
      <c r="AM27" s="83" t="s">
        <v>65</v>
      </c>
      <c r="AN27" s="83" t="s">
        <v>66</v>
      </c>
      <c r="AO27" s="83" t="s">
        <v>66</v>
      </c>
      <c r="AP27" s="83" t="s">
        <v>119</v>
      </c>
      <c r="AQ27" s="83" t="s">
        <v>67</v>
      </c>
      <c r="AR27" s="83" t="s">
        <v>86</v>
      </c>
      <c r="AS27" s="83" t="s">
        <v>68</v>
      </c>
      <c r="AT27" s="83" t="s">
        <v>87</v>
      </c>
      <c r="AU27" s="83" t="s">
        <v>70</v>
      </c>
      <c r="AV27" s="83" t="s">
        <v>71</v>
      </c>
      <c r="AW27" s="83" t="s">
        <v>72</v>
      </c>
      <c r="AX27" s="83" t="s">
        <v>72</v>
      </c>
      <c r="AY27" s="83" t="s">
        <v>72</v>
      </c>
      <c r="AZ27" s="83" t="s">
        <v>72</v>
      </c>
      <c r="BA27" s="83" t="s">
        <v>72</v>
      </c>
      <c r="BB27" s="83" t="s">
        <v>72</v>
      </c>
      <c r="BC27" s="83" t="s">
        <v>73</v>
      </c>
      <c r="BE27" s="83" t="s">
        <v>73</v>
      </c>
      <c r="BG27" s="76" t="s">
        <v>100</v>
      </c>
      <c r="BH27" s="76" t="s">
        <v>114</v>
      </c>
      <c r="BI27" s="76" t="s">
        <v>1414</v>
      </c>
      <c r="BJ27">
        <v>9</v>
      </c>
      <c r="BK27">
        <v>52</v>
      </c>
      <c r="BM27" s="86" t="s">
        <v>1130</v>
      </c>
      <c r="BN27" s="86" t="s">
        <v>1131</v>
      </c>
      <c r="BO27" s="87" t="s">
        <v>68</v>
      </c>
      <c r="BP27" s="87"/>
      <c r="BQ27" s="87" t="s">
        <v>1472</v>
      </c>
      <c r="BR27" s="86" t="s">
        <v>1444</v>
      </c>
      <c r="BS27" s="86">
        <v>0</v>
      </c>
      <c r="BT27" s="86" t="s">
        <v>1445</v>
      </c>
      <c r="BU27" s="86">
        <v>1</v>
      </c>
      <c r="BV27" s="86" t="s">
        <v>63</v>
      </c>
      <c r="BW27" s="86">
        <v>1</v>
      </c>
      <c r="BX27" s="86" t="s">
        <v>1448</v>
      </c>
      <c r="BY27" s="86">
        <v>1</v>
      </c>
      <c r="BZ27" s="86" t="s">
        <v>1470</v>
      </c>
      <c r="CA27" s="86">
        <v>2</v>
      </c>
      <c r="CB27" s="86" t="s">
        <v>1452</v>
      </c>
      <c r="CC27" s="86">
        <v>0</v>
      </c>
      <c r="CD27" s="86" t="s">
        <v>1454</v>
      </c>
      <c r="CE27" s="86">
        <v>1</v>
      </c>
      <c r="CF27" s="86" t="s">
        <v>1454</v>
      </c>
      <c r="CG27" s="86">
        <v>1</v>
      </c>
      <c r="CH27" s="86" t="s">
        <v>1454</v>
      </c>
      <c r="CI27" s="86">
        <v>1</v>
      </c>
      <c r="CJ27" s="86" t="s">
        <v>1454</v>
      </c>
      <c r="CK27" s="86">
        <v>1</v>
      </c>
      <c r="CL27" s="86" t="s">
        <v>1454</v>
      </c>
      <c r="CM27" s="86">
        <v>1</v>
      </c>
      <c r="CN27" s="86" t="s">
        <v>1454</v>
      </c>
      <c r="CO27" s="86">
        <v>1</v>
      </c>
      <c r="CP27" s="87" t="s">
        <v>1478</v>
      </c>
      <c r="CQ27" s="152">
        <v>1</v>
      </c>
    </row>
    <row r="28" spans="1:95" ht="13.2" x14ac:dyDescent="0.25">
      <c r="A28" s="82">
        <v>45569.448560474542</v>
      </c>
      <c r="B28" s="83" t="s">
        <v>167</v>
      </c>
      <c r="C28" s="84" t="s">
        <v>168</v>
      </c>
      <c r="D28" s="83">
        <v>66.069999999999993</v>
      </c>
      <c r="E28" s="83">
        <v>0.25</v>
      </c>
      <c r="F28" s="83" t="s">
        <v>114</v>
      </c>
      <c r="G28" s="83" t="s">
        <v>76</v>
      </c>
      <c r="H28" s="83" t="s">
        <v>100</v>
      </c>
      <c r="I28" s="83" t="s">
        <v>63</v>
      </c>
      <c r="J28" s="83" t="s">
        <v>64</v>
      </c>
      <c r="K28" s="83" t="s">
        <v>64</v>
      </c>
      <c r="L28" s="83" t="s">
        <v>64</v>
      </c>
      <c r="M28" s="83" t="s">
        <v>84</v>
      </c>
      <c r="N28" s="83" t="s">
        <v>64</v>
      </c>
      <c r="O28" s="83" t="s">
        <v>64</v>
      </c>
      <c r="P28" s="83" t="s">
        <v>64</v>
      </c>
      <c r="Q28" s="83" t="s">
        <v>64</v>
      </c>
      <c r="R28" s="83" t="s">
        <v>64</v>
      </c>
      <c r="S28" s="83" t="s">
        <v>64</v>
      </c>
      <c r="T28" s="83" t="s">
        <v>64</v>
      </c>
      <c r="U28" s="83" t="s">
        <v>78</v>
      </c>
      <c r="V28" s="83" t="s">
        <v>64</v>
      </c>
      <c r="W28" s="83" t="s">
        <v>64</v>
      </c>
      <c r="X28" s="83" t="s">
        <v>64</v>
      </c>
      <c r="Y28" s="83" t="s">
        <v>64</v>
      </c>
      <c r="Z28" s="83" t="s">
        <v>66</v>
      </c>
      <c r="AA28" s="83" t="s">
        <v>65</v>
      </c>
      <c r="AB28" s="83" t="s">
        <v>65</v>
      </c>
      <c r="AC28" s="83" t="s">
        <v>65</v>
      </c>
      <c r="AD28" s="83" t="s">
        <v>66</v>
      </c>
      <c r="AE28" s="83" t="s">
        <v>65</v>
      </c>
      <c r="AF28" s="83" t="s">
        <v>66</v>
      </c>
      <c r="AG28" s="83" t="s">
        <v>66</v>
      </c>
      <c r="AH28" s="83" t="s">
        <v>66</v>
      </c>
      <c r="AI28" s="83" t="s">
        <v>79</v>
      </c>
      <c r="AJ28" s="83" t="s">
        <v>66</v>
      </c>
      <c r="AK28" s="83" t="s">
        <v>66</v>
      </c>
      <c r="AL28" s="83" t="s">
        <v>66</v>
      </c>
      <c r="AM28" s="83" t="s">
        <v>66</v>
      </c>
      <c r="AN28" s="83" t="s">
        <v>66</v>
      </c>
      <c r="AO28" s="83" t="s">
        <v>66</v>
      </c>
      <c r="AP28" s="83" t="s">
        <v>67</v>
      </c>
      <c r="AQ28" s="83" t="s">
        <v>67</v>
      </c>
      <c r="AR28" s="83" t="s">
        <v>63</v>
      </c>
      <c r="AS28" s="83" t="s">
        <v>68</v>
      </c>
      <c r="AT28" s="83" t="s">
        <v>169</v>
      </c>
      <c r="AU28" s="83" t="s">
        <v>70</v>
      </c>
      <c r="AV28" s="83" t="s">
        <v>132</v>
      </c>
      <c r="AW28" s="83" t="s">
        <v>73</v>
      </c>
      <c r="AX28" s="83" t="s">
        <v>73</v>
      </c>
      <c r="AY28" s="83" t="s">
        <v>72</v>
      </c>
      <c r="AZ28" s="83" t="s">
        <v>63</v>
      </c>
      <c r="BA28" s="83" t="s">
        <v>73</v>
      </c>
      <c r="BB28" s="83" t="s">
        <v>63</v>
      </c>
      <c r="BC28" s="83" t="s">
        <v>73</v>
      </c>
      <c r="BE28" s="83" t="s">
        <v>73</v>
      </c>
      <c r="BG28" s="76" t="s">
        <v>100</v>
      </c>
      <c r="BH28" s="76" t="s">
        <v>114</v>
      </c>
      <c r="BI28" s="76" t="s">
        <v>1414</v>
      </c>
      <c r="BJ28">
        <v>14</v>
      </c>
      <c r="BK28">
        <v>52</v>
      </c>
      <c r="BM28" s="86" t="s">
        <v>1130</v>
      </c>
      <c r="BN28" s="86" t="s">
        <v>1131</v>
      </c>
      <c r="BO28" s="87" t="s">
        <v>68</v>
      </c>
      <c r="BP28" s="87"/>
      <c r="BQ28" s="87" t="s">
        <v>1472</v>
      </c>
      <c r="BR28" s="86" t="s">
        <v>1445</v>
      </c>
      <c r="BS28" s="86">
        <v>1</v>
      </c>
      <c r="BT28" s="86" t="s">
        <v>1445</v>
      </c>
      <c r="BU28" s="86">
        <v>1</v>
      </c>
      <c r="BV28" s="86" t="s">
        <v>63</v>
      </c>
      <c r="BW28" s="86">
        <v>1</v>
      </c>
      <c r="BX28" s="86" t="s">
        <v>1447</v>
      </c>
      <c r="BY28" s="86">
        <v>0</v>
      </c>
      <c r="BZ28" s="86" t="s">
        <v>1470</v>
      </c>
      <c r="CA28" s="86">
        <v>2</v>
      </c>
      <c r="CB28" s="86" t="s">
        <v>1452</v>
      </c>
      <c r="CC28" s="86">
        <v>0</v>
      </c>
      <c r="CD28" s="86" t="s">
        <v>226</v>
      </c>
      <c r="CE28" s="86">
        <v>0</v>
      </c>
      <c r="CF28" s="86" t="s">
        <v>226</v>
      </c>
      <c r="CG28" s="86">
        <v>0</v>
      </c>
      <c r="CH28" s="86" t="s">
        <v>1454</v>
      </c>
      <c r="CI28" s="86">
        <v>1</v>
      </c>
      <c r="CJ28" s="86" t="s">
        <v>1454</v>
      </c>
      <c r="CK28" s="86">
        <v>1</v>
      </c>
      <c r="CL28" s="86" t="s">
        <v>226</v>
      </c>
      <c r="CM28" s="86">
        <v>0</v>
      </c>
      <c r="CN28" s="86" t="s">
        <v>1454</v>
      </c>
      <c r="CO28" s="86">
        <v>1</v>
      </c>
      <c r="CP28" s="87" t="s">
        <v>1477</v>
      </c>
      <c r="CQ28" s="152">
        <v>0</v>
      </c>
    </row>
    <row r="29" spans="1:95" ht="13.2" x14ac:dyDescent="0.25">
      <c r="A29" s="82">
        <v>45569.450894791662</v>
      </c>
      <c r="B29" s="83" t="s">
        <v>170</v>
      </c>
      <c r="C29" s="84" t="s">
        <v>171</v>
      </c>
      <c r="D29" s="83">
        <v>75</v>
      </c>
      <c r="E29" s="83">
        <v>0.38</v>
      </c>
      <c r="F29" s="83" t="s">
        <v>114</v>
      </c>
      <c r="G29" s="83" t="s">
        <v>76</v>
      </c>
      <c r="H29" s="83" t="s">
        <v>100</v>
      </c>
      <c r="I29" s="83" t="s">
        <v>73</v>
      </c>
      <c r="J29" s="83" t="s">
        <v>64</v>
      </c>
      <c r="K29" s="83" t="s">
        <v>64</v>
      </c>
      <c r="L29" s="83" t="s">
        <v>64</v>
      </c>
      <c r="M29" s="83" t="s">
        <v>84</v>
      </c>
      <c r="N29" s="83" t="s">
        <v>84</v>
      </c>
      <c r="O29" s="83" t="s">
        <v>64</v>
      </c>
      <c r="P29" s="83" t="s">
        <v>64</v>
      </c>
      <c r="Q29" s="83" t="s">
        <v>84</v>
      </c>
      <c r="R29" s="83" t="s">
        <v>64</v>
      </c>
      <c r="S29" s="83" t="s">
        <v>64</v>
      </c>
      <c r="T29" s="83" t="s">
        <v>64</v>
      </c>
      <c r="U29" s="83" t="s">
        <v>64</v>
      </c>
      <c r="V29" s="83" t="s">
        <v>64</v>
      </c>
      <c r="W29" s="83" t="s">
        <v>64</v>
      </c>
      <c r="X29" s="83" t="s">
        <v>84</v>
      </c>
      <c r="Y29" s="83" t="s">
        <v>64</v>
      </c>
      <c r="Z29" s="83" t="s">
        <v>66</v>
      </c>
      <c r="AA29" s="83" t="s">
        <v>66</v>
      </c>
      <c r="AB29" s="83" t="s">
        <v>66</v>
      </c>
      <c r="AC29" s="83" t="s">
        <v>66</v>
      </c>
      <c r="AD29" s="83" t="s">
        <v>66</v>
      </c>
      <c r="AE29" s="83" t="s">
        <v>65</v>
      </c>
      <c r="AF29" s="83" t="s">
        <v>65</v>
      </c>
      <c r="AG29" s="83" t="s">
        <v>66</v>
      </c>
      <c r="AH29" s="83" t="s">
        <v>66</v>
      </c>
      <c r="AI29" s="83" t="s">
        <v>101</v>
      </c>
      <c r="AJ29" s="83" t="s">
        <v>66</v>
      </c>
      <c r="AK29" s="83" t="s">
        <v>66</v>
      </c>
      <c r="AL29" s="83" t="s">
        <v>79</v>
      </c>
      <c r="AM29" s="83" t="s">
        <v>66</v>
      </c>
      <c r="AN29" s="83" t="s">
        <v>66</v>
      </c>
      <c r="AO29" s="83" t="s">
        <v>65</v>
      </c>
      <c r="AP29" s="83" t="s">
        <v>67</v>
      </c>
      <c r="AQ29" s="83" t="s">
        <v>85</v>
      </c>
      <c r="AR29" s="83" t="s">
        <v>86</v>
      </c>
      <c r="AS29" s="83" t="s">
        <v>115</v>
      </c>
      <c r="AT29" s="83" t="s">
        <v>69</v>
      </c>
      <c r="AU29" s="83" t="s">
        <v>85</v>
      </c>
      <c r="AV29" s="83" t="s">
        <v>71</v>
      </c>
      <c r="AW29" s="83" t="s">
        <v>72</v>
      </c>
      <c r="AX29" s="83" t="s">
        <v>72</v>
      </c>
      <c r="AY29" s="83" t="s">
        <v>72</v>
      </c>
      <c r="AZ29" s="83" t="s">
        <v>72</v>
      </c>
      <c r="BA29" s="83" t="s">
        <v>63</v>
      </c>
      <c r="BB29" s="83" t="s">
        <v>72</v>
      </c>
      <c r="BC29" s="83" t="s">
        <v>73</v>
      </c>
      <c r="BE29" s="83" t="s">
        <v>73</v>
      </c>
      <c r="BG29" s="76" t="s">
        <v>100</v>
      </c>
      <c r="BH29" s="76" t="s">
        <v>114</v>
      </c>
      <c r="BI29" s="76" t="s">
        <v>1415</v>
      </c>
      <c r="BJ29">
        <v>12</v>
      </c>
      <c r="BK29">
        <v>51</v>
      </c>
      <c r="BM29" s="86" t="s">
        <v>1130</v>
      </c>
      <c r="BN29" s="86" t="s">
        <v>1131</v>
      </c>
      <c r="BO29" s="87" t="s">
        <v>115</v>
      </c>
      <c r="BP29" s="87"/>
      <c r="BQ29" s="87" t="s">
        <v>1472</v>
      </c>
      <c r="BR29" s="86" t="s">
        <v>1445</v>
      </c>
      <c r="BS29" s="86">
        <v>1</v>
      </c>
      <c r="BT29" s="86" t="s">
        <v>1445</v>
      </c>
      <c r="BU29" s="86">
        <v>1</v>
      </c>
      <c r="BV29" s="86" t="s">
        <v>63</v>
      </c>
      <c r="BW29" s="86">
        <v>1</v>
      </c>
      <c r="BX29" s="86" t="s">
        <v>1447</v>
      </c>
      <c r="BY29" s="86">
        <v>0</v>
      </c>
      <c r="BZ29" s="86" t="s">
        <v>1450</v>
      </c>
      <c r="CA29" s="86">
        <v>1</v>
      </c>
      <c r="CB29" s="86" t="s">
        <v>1452</v>
      </c>
      <c r="CC29" s="86">
        <v>0</v>
      </c>
      <c r="CD29" s="86" t="s">
        <v>1454</v>
      </c>
      <c r="CE29" s="86">
        <v>1</v>
      </c>
      <c r="CF29" s="86" t="s">
        <v>1454</v>
      </c>
      <c r="CG29" s="86">
        <v>1</v>
      </c>
      <c r="CH29" s="86" t="s">
        <v>1454</v>
      </c>
      <c r="CI29" s="86">
        <v>1</v>
      </c>
      <c r="CJ29" s="86" t="s">
        <v>1454</v>
      </c>
      <c r="CK29" s="86">
        <v>1</v>
      </c>
      <c r="CL29" s="86" t="s">
        <v>1454</v>
      </c>
      <c r="CM29" s="86">
        <v>1</v>
      </c>
      <c r="CN29" s="86" t="s">
        <v>1454</v>
      </c>
      <c r="CO29" s="86">
        <v>1</v>
      </c>
      <c r="CP29" s="87" t="s">
        <v>1478</v>
      </c>
      <c r="CQ29" s="152">
        <v>1</v>
      </c>
    </row>
    <row r="30" spans="1:95" ht="13.2" x14ac:dyDescent="0.25">
      <c r="A30" s="82">
        <v>45569.450978171299</v>
      </c>
      <c r="B30" s="83" t="s">
        <v>172</v>
      </c>
      <c r="C30" s="84" t="s">
        <v>173</v>
      </c>
      <c r="D30" s="83">
        <v>100</v>
      </c>
      <c r="E30" s="83">
        <v>0.78</v>
      </c>
      <c r="F30" s="83" t="s">
        <v>114</v>
      </c>
      <c r="G30" s="83" t="s">
        <v>76</v>
      </c>
      <c r="H30" s="83" t="s">
        <v>108</v>
      </c>
      <c r="I30" s="83" t="s">
        <v>63</v>
      </c>
      <c r="J30" s="83" t="s">
        <v>64</v>
      </c>
      <c r="K30" s="83" t="s">
        <v>64</v>
      </c>
      <c r="L30" s="83" t="s">
        <v>64</v>
      </c>
      <c r="M30" s="83" t="s">
        <v>84</v>
      </c>
      <c r="N30" s="83" t="s">
        <v>64</v>
      </c>
      <c r="O30" s="83" t="s">
        <v>64</v>
      </c>
      <c r="P30" s="83" t="s">
        <v>84</v>
      </c>
      <c r="Q30" s="83" t="s">
        <v>64</v>
      </c>
      <c r="R30" s="83" t="s">
        <v>64</v>
      </c>
      <c r="S30" s="83" t="s">
        <v>64</v>
      </c>
      <c r="T30" s="83" t="s">
        <v>64</v>
      </c>
      <c r="U30" s="83" t="s">
        <v>84</v>
      </c>
      <c r="V30" s="83" t="s">
        <v>64</v>
      </c>
      <c r="W30" s="83" t="s">
        <v>64</v>
      </c>
      <c r="X30" s="83" t="s">
        <v>64</v>
      </c>
      <c r="Y30" s="83" t="s">
        <v>64</v>
      </c>
      <c r="Z30" s="83" t="s">
        <v>66</v>
      </c>
      <c r="AA30" s="83" t="s">
        <v>66</v>
      </c>
      <c r="AB30" s="83" t="s">
        <v>66</v>
      </c>
      <c r="AC30" s="83" t="s">
        <v>66</v>
      </c>
      <c r="AD30" s="83" t="s">
        <v>66</v>
      </c>
      <c r="AE30" s="83" t="s">
        <v>66</v>
      </c>
      <c r="AF30" s="83" t="s">
        <v>66</v>
      </c>
      <c r="AG30" s="83" t="s">
        <v>66</v>
      </c>
      <c r="AH30" s="83" t="s">
        <v>66</v>
      </c>
      <c r="AI30" s="83" t="s">
        <v>79</v>
      </c>
      <c r="AJ30" s="83" t="s">
        <v>66</v>
      </c>
      <c r="AK30" s="83" t="s">
        <v>66</v>
      </c>
      <c r="AL30" s="83" t="s">
        <v>66</v>
      </c>
      <c r="AM30" s="83" t="s">
        <v>66</v>
      </c>
      <c r="AN30" s="83" t="s">
        <v>66</v>
      </c>
      <c r="AO30" s="83" t="s">
        <v>66</v>
      </c>
      <c r="AP30" s="83" t="s">
        <v>85</v>
      </c>
      <c r="AQ30" s="83" t="s">
        <v>85</v>
      </c>
      <c r="AR30" s="83" t="s">
        <v>86</v>
      </c>
      <c r="AS30" s="83" t="s">
        <v>68</v>
      </c>
      <c r="AT30" s="83" t="s">
        <v>87</v>
      </c>
      <c r="AU30" s="83" t="s">
        <v>67</v>
      </c>
      <c r="AV30" s="83" t="s">
        <v>132</v>
      </c>
      <c r="AW30" s="83" t="s">
        <v>73</v>
      </c>
      <c r="AX30" s="83" t="s">
        <v>73</v>
      </c>
      <c r="AY30" s="83" t="s">
        <v>63</v>
      </c>
      <c r="AZ30" s="83" t="s">
        <v>73</v>
      </c>
      <c r="BA30" s="83" t="s">
        <v>63</v>
      </c>
      <c r="BB30" s="83" t="s">
        <v>73</v>
      </c>
      <c r="BC30" s="83" t="s">
        <v>73</v>
      </c>
      <c r="BE30" s="83" t="s">
        <v>73</v>
      </c>
      <c r="BG30" s="76" t="s">
        <v>100</v>
      </c>
      <c r="BH30" s="76" t="s">
        <v>114</v>
      </c>
      <c r="BI30" s="76" t="s">
        <v>1414</v>
      </c>
      <c r="BJ30">
        <v>13</v>
      </c>
      <c r="BK30">
        <v>48</v>
      </c>
      <c r="BM30" s="86" t="s">
        <v>1130</v>
      </c>
      <c r="BN30" s="86" t="s">
        <v>1131</v>
      </c>
      <c r="BO30" s="87" t="s">
        <v>68</v>
      </c>
      <c r="BP30" s="87"/>
      <c r="BQ30" s="87" t="s">
        <v>1472</v>
      </c>
      <c r="BR30" s="86" t="s">
        <v>1445</v>
      </c>
      <c r="BS30" s="86">
        <v>1</v>
      </c>
      <c r="BT30" s="86" t="s">
        <v>1445</v>
      </c>
      <c r="BU30" s="86">
        <v>1</v>
      </c>
      <c r="BV30" s="86" t="s">
        <v>63</v>
      </c>
      <c r="BW30" s="86">
        <v>1</v>
      </c>
      <c r="BX30" s="86" t="s">
        <v>1448</v>
      </c>
      <c r="BY30" s="86">
        <v>1</v>
      </c>
      <c r="BZ30" s="86" t="s">
        <v>1450</v>
      </c>
      <c r="CA30" s="86">
        <v>1</v>
      </c>
      <c r="CB30" s="86" t="s">
        <v>1452</v>
      </c>
      <c r="CC30" s="86">
        <v>0</v>
      </c>
      <c r="CD30" s="86" t="s">
        <v>226</v>
      </c>
      <c r="CE30" s="86">
        <v>0</v>
      </c>
      <c r="CF30" s="86" t="s">
        <v>226</v>
      </c>
      <c r="CG30" s="86">
        <v>0</v>
      </c>
      <c r="CH30" s="86" t="s">
        <v>1454</v>
      </c>
      <c r="CI30" s="86">
        <v>1</v>
      </c>
      <c r="CJ30" s="86" t="s">
        <v>226</v>
      </c>
      <c r="CK30" s="86">
        <v>0</v>
      </c>
      <c r="CL30" s="86" t="s">
        <v>1454</v>
      </c>
      <c r="CM30" s="86">
        <v>1</v>
      </c>
      <c r="CN30" s="86" t="s">
        <v>226</v>
      </c>
      <c r="CO30" s="86">
        <v>0</v>
      </c>
      <c r="CP30" s="87" t="s">
        <v>1477</v>
      </c>
      <c r="CQ30" s="152">
        <v>0</v>
      </c>
    </row>
    <row r="31" spans="1:95" ht="13.2" x14ac:dyDescent="0.25">
      <c r="A31" s="82">
        <v>45569.455706817127</v>
      </c>
      <c r="B31" s="83" t="s">
        <v>174</v>
      </c>
      <c r="C31" s="84" t="s">
        <v>175</v>
      </c>
      <c r="D31" s="83">
        <v>9.82</v>
      </c>
      <c r="E31" s="83">
        <v>0</v>
      </c>
      <c r="F31" s="83" t="s">
        <v>114</v>
      </c>
      <c r="G31" s="83" t="s">
        <v>76</v>
      </c>
      <c r="H31" s="83" t="s">
        <v>100</v>
      </c>
      <c r="I31" s="83" t="s">
        <v>63</v>
      </c>
      <c r="J31" s="83" t="s">
        <v>64</v>
      </c>
      <c r="K31" s="83" t="s">
        <v>64</v>
      </c>
      <c r="L31" s="83" t="s">
        <v>64</v>
      </c>
      <c r="M31" s="83" t="s">
        <v>64</v>
      </c>
      <c r="N31" s="83" t="s">
        <v>64</v>
      </c>
      <c r="O31" s="83" t="s">
        <v>64</v>
      </c>
      <c r="P31" s="83" t="s">
        <v>64</v>
      </c>
      <c r="Q31" s="83" t="s">
        <v>64</v>
      </c>
      <c r="R31" s="83" t="s">
        <v>64</v>
      </c>
      <c r="S31" s="83" t="s">
        <v>64</v>
      </c>
      <c r="T31" s="83" t="s">
        <v>64</v>
      </c>
      <c r="U31" s="83" t="s">
        <v>64</v>
      </c>
      <c r="V31" s="83" t="s">
        <v>64</v>
      </c>
      <c r="W31" s="83" t="s">
        <v>64</v>
      </c>
      <c r="X31" s="83" t="s">
        <v>64</v>
      </c>
      <c r="Y31" s="83" t="s">
        <v>78</v>
      </c>
      <c r="Z31" s="83" t="s">
        <v>65</v>
      </c>
      <c r="AA31" s="83" t="s">
        <v>65</v>
      </c>
      <c r="AB31" s="83" t="s">
        <v>65</v>
      </c>
      <c r="AC31" s="83" t="s">
        <v>65</v>
      </c>
      <c r="AD31" s="83" t="s">
        <v>65</v>
      </c>
      <c r="AE31" s="83" t="s">
        <v>65</v>
      </c>
      <c r="AF31" s="83" t="s">
        <v>66</v>
      </c>
      <c r="AG31" s="83" t="s">
        <v>65</v>
      </c>
      <c r="AH31" s="83" t="s">
        <v>66</v>
      </c>
      <c r="AI31" s="83" t="s">
        <v>101</v>
      </c>
      <c r="AJ31" s="83" t="s">
        <v>65</v>
      </c>
      <c r="AK31" s="83" t="s">
        <v>66</v>
      </c>
      <c r="AL31" s="83" t="s">
        <v>79</v>
      </c>
      <c r="AM31" s="83" t="s">
        <v>66</v>
      </c>
      <c r="AN31" s="83" t="s">
        <v>65</v>
      </c>
      <c r="AO31" s="83" t="s">
        <v>65</v>
      </c>
      <c r="AP31" s="83" t="s">
        <v>85</v>
      </c>
      <c r="AQ31" s="83" t="s">
        <v>67</v>
      </c>
      <c r="AR31" s="83" t="s">
        <v>86</v>
      </c>
      <c r="AS31" s="83" t="s">
        <v>81</v>
      </c>
      <c r="AT31" s="83" t="s">
        <v>87</v>
      </c>
      <c r="AU31" s="83" t="s">
        <v>93</v>
      </c>
      <c r="AV31" s="83" t="s">
        <v>71</v>
      </c>
      <c r="AW31" s="83" t="s">
        <v>72</v>
      </c>
      <c r="AX31" s="83" t="s">
        <v>72</v>
      </c>
      <c r="AY31" s="83" t="s">
        <v>72</v>
      </c>
      <c r="AZ31" s="83" t="s">
        <v>72</v>
      </c>
      <c r="BA31" s="83" t="s">
        <v>73</v>
      </c>
      <c r="BB31" s="83" t="s">
        <v>72</v>
      </c>
      <c r="BC31" s="83" t="s">
        <v>73</v>
      </c>
      <c r="BE31" s="83" t="s">
        <v>73</v>
      </c>
      <c r="BG31" s="76" t="s">
        <v>100</v>
      </c>
      <c r="BH31" s="76" t="s">
        <v>114</v>
      </c>
      <c r="BI31" s="76" t="s">
        <v>1414</v>
      </c>
      <c r="BJ31">
        <v>14</v>
      </c>
      <c r="BK31">
        <v>58</v>
      </c>
      <c r="BM31" s="86" t="s">
        <v>1130</v>
      </c>
      <c r="BN31" s="86" t="s">
        <v>1131</v>
      </c>
      <c r="BO31" s="87" t="s">
        <v>68</v>
      </c>
      <c r="BP31" s="87"/>
      <c r="BQ31" s="87" t="s">
        <v>1472</v>
      </c>
      <c r="BR31" s="86" t="s">
        <v>1445</v>
      </c>
      <c r="BS31" s="86">
        <v>1</v>
      </c>
      <c r="BT31" s="86" t="s">
        <v>1445</v>
      </c>
      <c r="BU31" s="86">
        <v>1</v>
      </c>
      <c r="BV31" s="86" t="s">
        <v>63</v>
      </c>
      <c r="BW31" s="86">
        <v>1</v>
      </c>
      <c r="BX31" s="86" t="s">
        <v>1448</v>
      </c>
      <c r="BY31" s="86">
        <v>1</v>
      </c>
      <c r="BZ31" s="86" t="s">
        <v>1449</v>
      </c>
      <c r="CA31" s="86">
        <v>0</v>
      </c>
      <c r="CB31" s="86" t="s">
        <v>1452</v>
      </c>
      <c r="CC31" s="86">
        <v>0</v>
      </c>
      <c r="CD31" s="86" t="s">
        <v>1454</v>
      </c>
      <c r="CE31" s="86">
        <v>1</v>
      </c>
      <c r="CF31" s="86" t="s">
        <v>1454</v>
      </c>
      <c r="CG31" s="86">
        <v>1</v>
      </c>
      <c r="CH31" s="86" t="s">
        <v>1454</v>
      </c>
      <c r="CI31" s="86">
        <v>1</v>
      </c>
      <c r="CJ31" s="86" t="s">
        <v>1454</v>
      </c>
      <c r="CK31" s="86">
        <v>1</v>
      </c>
      <c r="CL31" s="86" t="s">
        <v>226</v>
      </c>
      <c r="CM31" s="86">
        <v>0</v>
      </c>
      <c r="CN31" s="86" t="s">
        <v>1454</v>
      </c>
      <c r="CO31" s="86">
        <v>1</v>
      </c>
      <c r="CP31" s="87" t="s">
        <v>1478</v>
      </c>
      <c r="CQ31" s="152">
        <v>1</v>
      </c>
    </row>
    <row r="32" spans="1:95" ht="13.2" x14ac:dyDescent="0.25">
      <c r="A32" s="82">
        <v>45569.458138159724</v>
      </c>
      <c r="B32" s="83" t="s">
        <v>176</v>
      </c>
      <c r="C32" s="83" t="s">
        <v>177</v>
      </c>
      <c r="D32" s="83">
        <v>53.57</v>
      </c>
      <c r="E32" s="83">
        <v>0</v>
      </c>
      <c r="F32" s="83" t="s">
        <v>114</v>
      </c>
      <c r="G32" s="83" t="s">
        <v>76</v>
      </c>
      <c r="H32" s="83" t="s">
        <v>62</v>
      </c>
      <c r="I32" s="83" t="s">
        <v>63</v>
      </c>
      <c r="J32" s="83" t="s">
        <v>64</v>
      </c>
      <c r="K32" s="83" t="s">
        <v>64</v>
      </c>
      <c r="L32" s="83" t="s">
        <v>64</v>
      </c>
      <c r="M32" s="83" t="s">
        <v>84</v>
      </c>
      <c r="N32" s="83" t="s">
        <v>64</v>
      </c>
      <c r="O32" s="83" t="s">
        <v>64</v>
      </c>
      <c r="P32" s="83" t="s">
        <v>84</v>
      </c>
      <c r="Q32" s="83" t="s">
        <v>84</v>
      </c>
      <c r="R32" s="83" t="s">
        <v>64</v>
      </c>
      <c r="S32" s="83" t="s">
        <v>84</v>
      </c>
      <c r="T32" s="83" t="s">
        <v>64</v>
      </c>
      <c r="U32" s="83" t="s">
        <v>64</v>
      </c>
      <c r="V32" s="83" t="s">
        <v>84</v>
      </c>
      <c r="W32" s="83" t="s">
        <v>64</v>
      </c>
      <c r="X32" s="83" t="s">
        <v>84</v>
      </c>
      <c r="Y32" s="83" t="s">
        <v>64</v>
      </c>
      <c r="Z32" s="83" t="s">
        <v>66</v>
      </c>
      <c r="AA32" s="83" t="s">
        <v>65</v>
      </c>
      <c r="AB32" s="83" t="s">
        <v>66</v>
      </c>
      <c r="AC32" s="83" t="s">
        <v>65</v>
      </c>
      <c r="AD32" s="83" t="s">
        <v>66</v>
      </c>
      <c r="AE32" s="83" t="s">
        <v>65</v>
      </c>
      <c r="AF32" s="83" t="s">
        <v>66</v>
      </c>
      <c r="AG32" s="83" t="s">
        <v>66</v>
      </c>
      <c r="AH32" s="83" t="s">
        <v>66</v>
      </c>
      <c r="AI32" s="83" t="s">
        <v>79</v>
      </c>
      <c r="AJ32" s="83" t="s">
        <v>66</v>
      </c>
      <c r="AK32" s="83" t="s">
        <v>66</v>
      </c>
      <c r="AL32" s="83" t="s">
        <v>66</v>
      </c>
      <c r="AM32" s="83" t="s">
        <v>66</v>
      </c>
      <c r="AN32" s="83" t="s">
        <v>66</v>
      </c>
      <c r="AO32" s="83" t="s">
        <v>66</v>
      </c>
      <c r="AP32" s="83" t="s">
        <v>85</v>
      </c>
      <c r="AQ32" s="83" t="s">
        <v>85</v>
      </c>
      <c r="AR32" s="83" t="s">
        <v>86</v>
      </c>
      <c r="AS32" s="83" t="s">
        <v>68</v>
      </c>
      <c r="AT32" s="83" t="s">
        <v>69</v>
      </c>
      <c r="AU32" s="83" t="s">
        <v>70</v>
      </c>
      <c r="AV32" s="83" t="s">
        <v>67</v>
      </c>
      <c r="AW32" s="83" t="s">
        <v>73</v>
      </c>
      <c r="AX32" s="83" t="s">
        <v>73</v>
      </c>
      <c r="AY32" s="83" t="s">
        <v>73</v>
      </c>
      <c r="AZ32" s="83" t="s">
        <v>63</v>
      </c>
      <c r="BA32" s="83" t="s">
        <v>73</v>
      </c>
      <c r="BB32" s="83" t="s">
        <v>73</v>
      </c>
      <c r="BC32" s="83" t="s">
        <v>73</v>
      </c>
      <c r="BD32" s="83">
        <v>0</v>
      </c>
      <c r="BE32" s="83" t="s">
        <v>73</v>
      </c>
      <c r="BG32" s="76" t="s">
        <v>100</v>
      </c>
      <c r="BH32" s="76" t="s">
        <v>114</v>
      </c>
      <c r="BI32" s="76" t="s">
        <v>1414</v>
      </c>
      <c r="BJ32">
        <v>10</v>
      </c>
      <c r="BK32">
        <v>51</v>
      </c>
      <c r="BM32" s="86" t="s">
        <v>1130</v>
      </c>
      <c r="BN32" s="86" t="s">
        <v>1131</v>
      </c>
      <c r="BO32" s="87" t="s">
        <v>68</v>
      </c>
      <c r="BP32" s="87"/>
      <c r="BQ32" s="87" t="s">
        <v>1472</v>
      </c>
      <c r="BR32" s="86" t="s">
        <v>1445</v>
      </c>
      <c r="BS32" s="86">
        <v>1</v>
      </c>
      <c r="BT32" s="86" t="s">
        <v>1445</v>
      </c>
      <c r="BU32" s="86">
        <v>1</v>
      </c>
      <c r="BV32" s="86" t="s">
        <v>63</v>
      </c>
      <c r="BW32" s="86">
        <v>1</v>
      </c>
      <c r="BX32" s="86" t="s">
        <v>1447</v>
      </c>
      <c r="BY32" s="86">
        <v>0</v>
      </c>
      <c r="BZ32" s="86" t="s">
        <v>1470</v>
      </c>
      <c r="CA32" s="86">
        <v>2</v>
      </c>
      <c r="CB32" s="86" t="s">
        <v>1453</v>
      </c>
      <c r="CC32" s="86">
        <v>1</v>
      </c>
      <c r="CD32" s="86" t="s">
        <v>226</v>
      </c>
      <c r="CE32" s="86">
        <v>0</v>
      </c>
      <c r="CF32" s="86" t="s">
        <v>226</v>
      </c>
      <c r="CG32" s="86">
        <v>0</v>
      </c>
      <c r="CH32" s="86" t="s">
        <v>226</v>
      </c>
      <c r="CI32" s="86">
        <v>0</v>
      </c>
      <c r="CJ32" s="86" t="s">
        <v>1454</v>
      </c>
      <c r="CK32" s="86">
        <v>1</v>
      </c>
      <c r="CL32" s="86" t="s">
        <v>226</v>
      </c>
      <c r="CM32" s="86">
        <v>0</v>
      </c>
      <c r="CN32" s="86" t="s">
        <v>226</v>
      </c>
      <c r="CO32" s="86">
        <v>0</v>
      </c>
      <c r="CP32" s="87" t="s">
        <v>1477</v>
      </c>
      <c r="CQ32" s="152">
        <v>0</v>
      </c>
    </row>
    <row r="33" spans="1:95" ht="13.2" x14ac:dyDescent="0.25">
      <c r="A33" s="82">
        <v>45569.458763009257</v>
      </c>
      <c r="B33" s="83" t="s">
        <v>178</v>
      </c>
      <c r="C33" s="84" t="s">
        <v>179</v>
      </c>
      <c r="D33" s="83">
        <v>50</v>
      </c>
      <c r="E33" s="83">
        <v>0.08</v>
      </c>
      <c r="F33" s="83" t="s">
        <v>114</v>
      </c>
      <c r="G33" s="83" t="s">
        <v>76</v>
      </c>
      <c r="H33" s="83" t="s">
        <v>180</v>
      </c>
      <c r="I33" s="83" t="s">
        <v>63</v>
      </c>
      <c r="J33" s="83" t="s">
        <v>64</v>
      </c>
      <c r="K33" s="83" t="s">
        <v>64</v>
      </c>
      <c r="L33" s="83" t="s">
        <v>64</v>
      </c>
      <c r="M33" s="83" t="s">
        <v>84</v>
      </c>
      <c r="N33" s="83" t="s">
        <v>64</v>
      </c>
      <c r="O33" s="83" t="s">
        <v>64</v>
      </c>
      <c r="P33" s="83" t="s">
        <v>84</v>
      </c>
      <c r="Q33" s="83" t="s">
        <v>84</v>
      </c>
      <c r="R33" s="83" t="s">
        <v>64</v>
      </c>
      <c r="S33" s="83" t="s">
        <v>64</v>
      </c>
      <c r="T33" s="83" t="s">
        <v>64</v>
      </c>
      <c r="U33" s="83" t="s">
        <v>84</v>
      </c>
      <c r="V33" s="83" t="s">
        <v>64</v>
      </c>
      <c r="W33" s="83" t="s">
        <v>64</v>
      </c>
      <c r="X33" s="83" t="s">
        <v>64</v>
      </c>
      <c r="Y33" s="83" t="s">
        <v>64</v>
      </c>
      <c r="Z33" s="83" t="s">
        <v>65</v>
      </c>
      <c r="AA33" s="83" t="s">
        <v>65</v>
      </c>
      <c r="AB33" s="83" t="s">
        <v>66</v>
      </c>
      <c r="AC33" s="83" t="s">
        <v>65</v>
      </c>
      <c r="AD33" s="83" t="s">
        <v>66</v>
      </c>
      <c r="AE33" s="83" t="s">
        <v>65</v>
      </c>
      <c r="AF33" s="83" t="s">
        <v>66</v>
      </c>
      <c r="AG33" s="83" t="s">
        <v>65</v>
      </c>
      <c r="AH33" s="83" t="s">
        <v>65</v>
      </c>
      <c r="AI33" s="83" t="s">
        <v>79</v>
      </c>
      <c r="AJ33" s="83" t="s">
        <v>66</v>
      </c>
      <c r="AK33" s="83" t="s">
        <v>66</v>
      </c>
      <c r="AL33" s="83" t="s">
        <v>66</v>
      </c>
      <c r="AM33" s="83" t="s">
        <v>65</v>
      </c>
      <c r="AN33" s="83" t="s">
        <v>66</v>
      </c>
      <c r="AO33" s="83" t="s">
        <v>66</v>
      </c>
      <c r="AP33" s="83" t="s">
        <v>67</v>
      </c>
      <c r="AQ33" s="83" t="s">
        <v>67</v>
      </c>
      <c r="AR33" s="83" t="s">
        <v>86</v>
      </c>
      <c r="AS33" s="83" t="s">
        <v>181</v>
      </c>
      <c r="AT33" s="83" t="s">
        <v>69</v>
      </c>
      <c r="AU33" s="83" t="s">
        <v>70</v>
      </c>
      <c r="AV33" s="83" t="s">
        <v>71</v>
      </c>
      <c r="AW33" s="83" t="s">
        <v>72</v>
      </c>
      <c r="AX33" s="83" t="s">
        <v>72</v>
      </c>
      <c r="AY33" s="83" t="s">
        <v>72</v>
      </c>
      <c r="AZ33" s="83" t="s">
        <v>72</v>
      </c>
      <c r="BA33" s="83" t="s">
        <v>72</v>
      </c>
      <c r="BB33" s="83" t="s">
        <v>73</v>
      </c>
      <c r="BC33" s="83" t="s">
        <v>73</v>
      </c>
      <c r="BE33" s="83" t="s">
        <v>73</v>
      </c>
      <c r="BG33" s="76" t="s">
        <v>100</v>
      </c>
      <c r="BH33" s="76" t="s">
        <v>114</v>
      </c>
      <c r="BI33" s="76" t="s">
        <v>1414</v>
      </c>
      <c r="BJ33">
        <v>12</v>
      </c>
      <c r="BK33">
        <v>55</v>
      </c>
      <c r="BM33" s="86" t="s">
        <v>1130</v>
      </c>
      <c r="BN33" s="86" t="s">
        <v>1131</v>
      </c>
      <c r="BO33" s="87" t="s">
        <v>137</v>
      </c>
      <c r="BP33" s="87"/>
      <c r="BQ33" s="87" t="s">
        <v>1473</v>
      </c>
      <c r="BR33" s="86" t="s">
        <v>1445</v>
      </c>
      <c r="BS33" s="86">
        <v>1</v>
      </c>
      <c r="BT33" s="86" t="s">
        <v>1445</v>
      </c>
      <c r="BU33" s="86">
        <v>1</v>
      </c>
      <c r="BV33" s="86" t="s">
        <v>73</v>
      </c>
      <c r="BW33" s="86">
        <v>0</v>
      </c>
      <c r="BX33" s="86" t="s">
        <v>1447</v>
      </c>
      <c r="BY33" s="86">
        <v>0</v>
      </c>
      <c r="BZ33" s="86" t="s">
        <v>1470</v>
      </c>
      <c r="CA33" s="86">
        <v>2</v>
      </c>
      <c r="CB33" s="86" t="s">
        <v>1452</v>
      </c>
      <c r="CC33" s="86">
        <v>0</v>
      </c>
      <c r="CD33" s="86" t="s">
        <v>1454</v>
      </c>
      <c r="CE33" s="86">
        <v>1</v>
      </c>
      <c r="CF33" s="86" t="s">
        <v>1454</v>
      </c>
      <c r="CG33" s="86">
        <v>1</v>
      </c>
      <c r="CH33" s="86" t="s">
        <v>1454</v>
      </c>
      <c r="CI33" s="86">
        <v>1</v>
      </c>
      <c r="CJ33" s="86" t="s">
        <v>1454</v>
      </c>
      <c r="CK33" s="86">
        <v>1</v>
      </c>
      <c r="CL33" s="86" t="s">
        <v>1454</v>
      </c>
      <c r="CM33" s="86">
        <v>1</v>
      </c>
      <c r="CN33" s="86" t="s">
        <v>226</v>
      </c>
      <c r="CO33" s="86">
        <v>0</v>
      </c>
      <c r="CP33" s="87" t="s">
        <v>1478</v>
      </c>
      <c r="CQ33" s="152">
        <v>1</v>
      </c>
    </row>
    <row r="34" spans="1:95" ht="13.2" x14ac:dyDescent="0.25">
      <c r="A34" s="82">
        <v>45569.462447662037</v>
      </c>
      <c r="B34" s="83" t="s">
        <v>182</v>
      </c>
      <c r="C34" s="84" t="s">
        <v>183</v>
      </c>
      <c r="D34" s="83">
        <v>100</v>
      </c>
      <c r="E34" s="83">
        <v>0.88</v>
      </c>
      <c r="F34" s="83" t="s">
        <v>114</v>
      </c>
      <c r="G34" s="83" t="s">
        <v>76</v>
      </c>
      <c r="H34" s="83" t="s">
        <v>77</v>
      </c>
      <c r="I34" s="83" t="s">
        <v>63</v>
      </c>
      <c r="J34" s="83" t="s">
        <v>64</v>
      </c>
      <c r="K34" s="83" t="s">
        <v>64</v>
      </c>
      <c r="L34" s="83" t="s">
        <v>64</v>
      </c>
      <c r="M34" s="83" t="s">
        <v>64</v>
      </c>
      <c r="N34" s="83" t="s">
        <v>64</v>
      </c>
      <c r="O34" s="83" t="s">
        <v>64</v>
      </c>
      <c r="P34" s="83" t="s">
        <v>64</v>
      </c>
      <c r="Q34" s="83" t="s">
        <v>64</v>
      </c>
      <c r="R34" s="83" t="s">
        <v>64</v>
      </c>
      <c r="S34" s="83" t="s">
        <v>64</v>
      </c>
      <c r="T34" s="83" t="s">
        <v>64</v>
      </c>
      <c r="U34" s="83" t="s">
        <v>64</v>
      </c>
      <c r="V34" s="83" t="s">
        <v>64</v>
      </c>
      <c r="W34" s="83" t="s">
        <v>64</v>
      </c>
      <c r="X34" s="83" t="s">
        <v>64</v>
      </c>
      <c r="Y34" s="83" t="s">
        <v>64</v>
      </c>
      <c r="Z34" s="83" t="s">
        <v>66</v>
      </c>
      <c r="AA34" s="83" t="s">
        <v>65</v>
      </c>
      <c r="AB34" s="83" t="s">
        <v>66</v>
      </c>
      <c r="AC34" s="83" t="s">
        <v>66</v>
      </c>
      <c r="AD34" s="83" t="s">
        <v>66</v>
      </c>
      <c r="AE34" s="83" t="s">
        <v>66</v>
      </c>
      <c r="AF34" s="83" t="s">
        <v>66</v>
      </c>
      <c r="AG34" s="83" t="s">
        <v>65</v>
      </c>
      <c r="AH34" s="83" t="s">
        <v>66</v>
      </c>
      <c r="AI34" s="83" t="s">
        <v>101</v>
      </c>
      <c r="AJ34" s="83" t="s">
        <v>66</v>
      </c>
      <c r="AK34" s="83" t="s">
        <v>66</v>
      </c>
      <c r="AL34" s="83" t="s">
        <v>66</v>
      </c>
      <c r="AM34" s="83" t="s">
        <v>66</v>
      </c>
      <c r="AN34" s="83" t="s">
        <v>66</v>
      </c>
      <c r="AO34" s="83" t="s">
        <v>66</v>
      </c>
      <c r="AP34" s="83" t="s">
        <v>67</v>
      </c>
      <c r="AQ34" s="83" t="s">
        <v>67</v>
      </c>
      <c r="AR34" s="83" t="s">
        <v>63</v>
      </c>
      <c r="AS34" s="83" t="s">
        <v>81</v>
      </c>
      <c r="AT34" s="83" t="s">
        <v>87</v>
      </c>
      <c r="AU34" s="83" t="s">
        <v>70</v>
      </c>
      <c r="AV34" s="83" t="s">
        <v>71</v>
      </c>
      <c r="AW34" s="83" t="s">
        <v>73</v>
      </c>
      <c r="AX34" s="83" t="s">
        <v>72</v>
      </c>
      <c r="AY34" s="83" t="s">
        <v>72</v>
      </c>
      <c r="AZ34" s="83" t="s">
        <v>72</v>
      </c>
      <c r="BA34" s="83" t="s">
        <v>73</v>
      </c>
      <c r="BB34" s="83" t="s">
        <v>73</v>
      </c>
      <c r="BC34" s="83" t="s">
        <v>73</v>
      </c>
      <c r="BE34" s="83" t="s">
        <v>73</v>
      </c>
      <c r="BG34" s="76" t="s">
        <v>100</v>
      </c>
      <c r="BH34" s="76" t="s">
        <v>114</v>
      </c>
      <c r="BI34" s="76" t="s">
        <v>1414</v>
      </c>
      <c r="BJ34">
        <v>15</v>
      </c>
      <c r="BK34">
        <v>51</v>
      </c>
      <c r="BM34" s="86" t="s">
        <v>1130</v>
      </c>
      <c r="BN34" s="86" t="s">
        <v>1131</v>
      </c>
      <c r="BO34" s="87" t="s">
        <v>68</v>
      </c>
      <c r="BP34" s="87"/>
      <c r="BQ34" s="87" t="s">
        <v>1472</v>
      </c>
      <c r="BR34" s="86" t="s">
        <v>1445</v>
      </c>
      <c r="BS34" s="86">
        <v>1</v>
      </c>
      <c r="BT34" s="86" t="s">
        <v>1445</v>
      </c>
      <c r="BU34" s="86">
        <v>1</v>
      </c>
      <c r="BV34" s="86" t="s">
        <v>63</v>
      </c>
      <c r="BW34" s="86">
        <v>1</v>
      </c>
      <c r="BX34" s="86" t="s">
        <v>1448</v>
      </c>
      <c r="BY34" s="86">
        <v>1</v>
      </c>
      <c r="BZ34" s="86" t="s">
        <v>1470</v>
      </c>
      <c r="CA34" s="86">
        <v>2</v>
      </c>
      <c r="CB34" s="86" t="s">
        <v>1452</v>
      </c>
      <c r="CC34" s="86">
        <v>0</v>
      </c>
      <c r="CD34" s="86" t="s">
        <v>226</v>
      </c>
      <c r="CE34" s="86">
        <v>0</v>
      </c>
      <c r="CF34" s="86" t="s">
        <v>1454</v>
      </c>
      <c r="CG34" s="86">
        <v>1</v>
      </c>
      <c r="CH34" s="86" t="s">
        <v>1454</v>
      </c>
      <c r="CI34" s="86">
        <v>1</v>
      </c>
      <c r="CJ34" s="86" t="s">
        <v>1454</v>
      </c>
      <c r="CK34" s="86">
        <v>1</v>
      </c>
      <c r="CL34" s="86" t="s">
        <v>226</v>
      </c>
      <c r="CM34" s="86">
        <v>0</v>
      </c>
      <c r="CN34" s="86" t="s">
        <v>226</v>
      </c>
      <c r="CO34" s="86">
        <v>0</v>
      </c>
      <c r="CP34" s="87" t="s">
        <v>1477</v>
      </c>
      <c r="CQ34" s="152">
        <v>0</v>
      </c>
    </row>
    <row r="35" spans="1:95" ht="13.2" x14ac:dyDescent="0.25">
      <c r="A35" s="82">
        <v>45569.462627175926</v>
      </c>
      <c r="B35" s="83" t="s">
        <v>184</v>
      </c>
      <c r="C35" s="84" t="s">
        <v>185</v>
      </c>
      <c r="D35" s="83">
        <v>42.86</v>
      </c>
      <c r="E35" s="83">
        <v>0</v>
      </c>
      <c r="F35" s="83" t="s">
        <v>114</v>
      </c>
      <c r="G35" s="83" t="s">
        <v>76</v>
      </c>
      <c r="H35" s="83" t="s">
        <v>186</v>
      </c>
      <c r="I35" s="83" t="s">
        <v>63</v>
      </c>
      <c r="J35" s="83" t="s">
        <v>64</v>
      </c>
      <c r="K35" s="83" t="s">
        <v>78</v>
      </c>
      <c r="L35" s="83" t="s">
        <v>64</v>
      </c>
      <c r="M35" s="83" t="s">
        <v>78</v>
      </c>
      <c r="N35" s="83" t="s">
        <v>64</v>
      </c>
      <c r="O35" s="83" t="s">
        <v>64</v>
      </c>
      <c r="P35" s="83" t="s">
        <v>64</v>
      </c>
      <c r="Q35" s="83" t="s">
        <v>64</v>
      </c>
      <c r="R35" s="83" t="s">
        <v>64</v>
      </c>
      <c r="S35" s="83" t="s">
        <v>64</v>
      </c>
      <c r="T35" s="83" t="s">
        <v>64</v>
      </c>
      <c r="U35" s="83" t="s">
        <v>78</v>
      </c>
      <c r="V35" s="83" t="s">
        <v>64</v>
      </c>
      <c r="W35" s="83" t="s">
        <v>64</v>
      </c>
      <c r="X35" s="83" t="s">
        <v>64</v>
      </c>
      <c r="Y35" s="83" t="s">
        <v>64</v>
      </c>
      <c r="Z35" s="83" t="s">
        <v>65</v>
      </c>
      <c r="AA35" s="83" t="s">
        <v>65</v>
      </c>
      <c r="AB35" s="83" t="s">
        <v>65</v>
      </c>
      <c r="AC35" s="83" t="s">
        <v>66</v>
      </c>
      <c r="AD35" s="83" t="s">
        <v>65</v>
      </c>
      <c r="AE35" s="83" t="s">
        <v>65</v>
      </c>
      <c r="AF35" s="83" t="s">
        <v>66</v>
      </c>
      <c r="AG35" s="83" t="s">
        <v>66</v>
      </c>
      <c r="AH35" s="83" t="s">
        <v>66</v>
      </c>
      <c r="AI35" s="83" t="s">
        <v>79</v>
      </c>
      <c r="AJ35" s="83" t="s">
        <v>66</v>
      </c>
      <c r="AK35" s="83" t="s">
        <v>66</v>
      </c>
      <c r="AL35" s="83" t="s">
        <v>66</v>
      </c>
      <c r="AM35" s="83" t="s">
        <v>65</v>
      </c>
      <c r="AN35" s="83" t="s">
        <v>66</v>
      </c>
      <c r="AO35" s="83" t="s">
        <v>66</v>
      </c>
      <c r="AP35" s="83" t="s">
        <v>67</v>
      </c>
      <c r="AQ35" s="83" t="s">
        <v>67</v>
      </c>
      <c r="AR35" s="83" t="s">
        <v>63</v>
      </c>
      <c r="AS35" s="83" t="s">
        <v>187</v>
      </c>
      <c r="AT35" s="83" t="s">
        <v>69</v>
      </c>
      <c r="AU35" s="83" t="s">
        <v>93</v>
      </c>
      <c r="AV35" s="83" t="s">
        <v>80</v>
      </c>
      <c r="AW35" s="83" t="s">
        <v>73</v>
      </c>
      <c r="AX35" s="83" t="s">
        <v>73</v>
      </c>
      <c r="AY35" s="83" t="s">
        <v>73</v>
      </c>
      <c r="AZ35" s="83" t="s">
        <v>73</v>
      </c>
      <c r="BA35" s="83" t="s">
        <v>63</v>
      </c>
      <c r="BB35" s="83" t="s">
        <v>73</v>
      </c>
      <c r="BC35" s="83" t="s">
        <v>73</v>
      </c>
      <c r="BE35" s="83" t="s">
        <v>73</v>
      </c>
      <c r="BG35" s="76" t="s">
        <v>100</v>
      </c>
      <c r="BH35" s="76" t="s">
        <v>114</v>
      </c>
      <c r="BI35" s="76" t="s">
        <v>1414</v>
      </c>
      <c r="BJ35">
        <v>14</v>
      </c>
      <c r="BK35">
        <v>54</v>
      </c>
      <c r="BM35" s="86" t="s">
        <v>1130</v>
      </c>
      <c r="BN35" s="86" t="s">
        <v>1131</v>
      </c>
      <c r="BO35" s="87" t="s">
        <v>1422</v>
      </c>
      <c r="BP35" s="87"/>
      <c r="BQ35" s="87" t="s">
        <v>1472</v>
      </c>
      <c r="BR35" s="86" t="s">
        <v>1445</v>
      </c>
      <c r="BS35" s="86">
        <v>1</v>
      </c>
      <c r="BT35" s="86" t="s">
        <v>1445</v>
      </c>
      <c r="BU35" s="86">
        <v>1</v>
      </c>
      <c r="BV35" s="86" t="s">
        <v>63</v>
      </c>
      <c r="BW35" s="86">
        <v>1</v>
      </c>
      <c r="BX35" s="86" t="s">
        <v>1447</v>
      </c>
      <c r="BY35" s="86">
        <v>0</v>
      </c>
      <c r="BZ35" s="86" t="s">
        <v>1449</v>
      </c>
      <c r="CA35" s="86">
        <v>0</v>
      </c>
      <c r="CB35" s="86" t="s">
        <v>1452</v>
      </c>
      <c r="CC35" s="86">
        <v>0</v>
      </c>
      <c r="CD35" s="86" t="s">
        <v>226</v>
      </c>
      <c r="CE35" s="86">
        <v>0</v>
      </c>
      <c r="CF35" s="86" t="s">
        <v>226</v>
      </c>
      <c r="CG35" s="86">
        <v>0</v>
      </c>
      <c r="CH35" s="86" t="s">
        <v>226</v>
      </c>
      <c r="CI35" s="86">
        <v>0</v>
      </c>
      <c r="CJ35" s="86" t="s">
        <v>226</v>
      </c>
      <c r="CK35" s="86">
        <v>0</v>
      </c>
      <c r="CL35" s="86" t="s">
        <v>1454</v>
      </c>
      <c r="CM35" s="86">
        <v>1</v>
      </c>
      <c r="CN35" s="86" t="s">
        <v>226</v>
      </c>
      <c r="CO35" s="86">
        <v>0</v>
      </c>
      <c r="CP35" s="87" t="s">
        <v>1477</v>
      </c>
      <c r="CQ35" s="152">
        <v>0</v>
      </c>
    </row>
    <row r="36" spans="1:95" ht="13.2" x14ac:dyDescent="0.25">
      <c r="A36" s="82">
        <v>45569.462717858798</v>
      </c>
      <c r="B36" s="83" t="s">
        <v>188</v>
      </c>
      <c r="C36" s="84" t="s">
        <v>189</v>
      </c>
      <c r="D36" s="83">
        <v>60.71</v>
      </c>
      <c r="E36" s="83">
        <v>0.04</v>
      </c>
      <c r="F36" s="83" t="s">
        <v>114</v>
      </c>
      <c r="G36" s="83" t="s">
        <v>76</v>
      </c>
      <c r="H36" s="83" t="s">
        <v>108</v>
      </c>
      <c r="I36" s="83" t="s">
        <v>63</v>
      </c>
      <c r="J36" s="83" t="s">
        <v>64</v>
      </c>
      <c r="K36" s="83" t="s">
        <v>84</v>
      </c>
      <c r="L36" s="83" t="s">
        <v>64</v>
      </c>
      <c r="M36" s="83" t="s">
        <v>84</v>
      </c>
      <c r="N36" s="83" t="s">
        <v>64</v>
      </c>
      <c r="O36" s="83" t="s">
        <v>64</v>
      </c>
      <c r="P36" s="83" t="s">
        <v>78</v>
      </c>
      <c r="Q36" s="83" t="s">
        <v>64</v>
      </c>
      <c r="R36" s="83" t="s">
        <v>64</v>
      </c>
      <c r="S36" s="83" t="s">
        <v>64</v>
      </c>
      <c r="T36" s="83" t="s">
        <v>64</v>
      </c>
      <c r="U36" s="83" t="s">
        <v>64</v>
      </c>
      <c r="V36" s="83" t="s">
        <v>64</v>
      </c>
      <c r="W36" s="83" t="s">
        <v>84</v>
      </c>
      <c r="X36" s="83" t="s">
        <v>64</v>
      </c>
      <c r="Y36" s="83" t="s">
        <v>64</v>
      </c>
      <c r="Z36" s="83" t="s">
        <v>66</v>
      </c>
      <c r="AA36" s="83" t="s">
        <v>65</v>
      </c>
      <c r="AB36" s="83" t="s">
        <v>65</v>
      </c>
      <c r="AC36" s="83" t="s">
        <v>66</v>
      </c>
      <c r="AD36" s="83" t="s">
        <v>66</v>
      </c>
      <c r="AE36" s="83" t="s">
        <v>65</v>
      </c>
      <c r="AF36" s="83" t="s">
        <v>65</v>
      </c>
      <c r="AG36" s="83" t="s">
        <v>66</v>
      </c>
      <c r="AH36" s="83" t="s">
        <v>65</v>
      </c>
      <c r="AI36" s="83" t="s">
        <v>101</v>
      </c>
      <c r="AJ36" s="83" t="s">
        <v>66</v>
      </c>
      <c r="AK36" s="83" t="s">
        <v>65</v>
      </c>
      <c r="AL36" s="83" t="s">
        <v>65</v>
      </c>
      <c r="AM36" s="83" t="s">
        <v>66</v>
      </c>
      <c r="AN36" s="83" t="s">
        <v>66</v>
      </c>
      <c r="AO36" s="83" t="s">
        <v>66</v>
      </c>
      <c r="AP36" s="83" t="s">
        <v>85</v>
      </c>
      <c r="AQ36" s="83" t="s">
        <v>151</v>
      </c>
      <c r="AR36" s="83" t="s">
        <v>63</v>
      </c>
      <c r="AS36" s="83" t="s">
        <v>68</v>
      </c>
      <c r="AT36" s="83" t="s">
        <v>87</v>
      </c>
      <c r="AU36" s="83" t="s">
        <v>67</v>
      </c>
      <c r="AV36" s="83" t="s">
        <v>71</v>
      </c>
      <c r="AW36" s="83" t="s">
        <v>73</v>
      </c>
      <c r="AX36" s="83" t="s">
        <v>73</v>
      </c>
      <c r="AY36" s="83" t="s">
        <v>72</v>
      </c>
      <c r="AZ36" s="83" t="s">
        <v>73</v>
      </c>
      <c r="BA36" s="83" t="s">
        <v>73</v>
      </c>
      <c r="BB36" s="83" t="s">
        <v>73</v>
      </c>
      <c r="BC36" s="83" t="s">
        <v>73</v>
      </c>
      <c r="BE36" s="83" t="s">
        <v>73</v>
      </c>
      <c r="BG36" s="76" t="s">
        <v>100</v>
      </c>
      <c r="BH36" s="76" t="s">
        <v>114</v>
      </c>
      <c r="BI36" s="76" t="s">
        <v>1414</v>
      </c>
      <c r="BJ36">
        <v>12</v>
      </c>
      <c r="BK36">
        <v>56</v>
      </c>
      <c r="BM36" s="86" t="s">
        <v>1130</v>
      </c>
      <c r="BN36" s="86" t="s">
        <v>1131</v>
      </c>
      <c r="BO36" s="87" t="s">
        <v>68</v>
      </c>
      <c r="BP36" s="87"/>
      <c r="BQ36" s="87" t="s">
        <v>1472</v>
      </c>
      <c r="BR36" s="86" t="s">
        <v>1445</v>
      </c>
      <c r="BS36" s="86">
        <v>1</v>
      </c>
      <c r="BT36" s="86" t="s">
        <v>1445</v>
      </c>
      <c r="BU36" s="86">
        <v>1</v>
      </c>
      <c r="BV36" s="86" t="s">
        <v>63</v>
      </c>
      <c r="BW36" s="86">
        <v>1</v>
      </c>
      <c r="BX36" s="86" t="s">
        <v>1448</v>
      </c>
      <c r="BY36" s="86">
        <v>1</v>
      </c>
      <c r="BZ36" s="86" t="s">
        <v>1450</v>
      </c>
      <c r="CA36" s="86">
        <v>1</v>
      </c>
      <c r="CB36" s="86" t="s">
        <v>1452</v>
      </c>
      <c r="CC36" s="86">
        <v>0</v>
      </c>
      <c r="CD36" s="86" t="s">
        <v>226</v>
      </c>
      <c r="CE36" s="86">
        <v>0</v>
      </c>
      <c r="CF36" s="86" t="s">
        <v>226</v>
      </c>
      <c r="CG36" s="86">
        <v>0</v>
      </c>
      <c r="CH36" s="86" t="s">
        <v>1454</v>
      </c>
      <c r="CI36" s="86">
        <v>1</v>
      </c>
      <c r="CJ36" s="86" t="s">
        <v>226</v>
      </c>
      <c r="CK36" s="86">
        <v>0</v>
      </c>
      <c r="CL36" s="86" t="s">
        <v>226</v>
      </c>
      <c r="CM36" s="86">
        <v>0</v>
      </c>
      <c r="CN36" s="86" t="s">
        <v>226</v>
      </c>
      <c r="CO36" s="86">
        <v>0</v>
      </c>
      <c r="CP36" s="87" t="s">
        <v>1477</v>
      </c>
      <c r="CQ36" s="152">
        <v>0</v>
      </c>
    </row>
    <row r="37" spans="1:95" ht="13.2" x14ac:dyDescent="0.25">
      <c r="A37" s="82">
        <v>45569.464270416662</v>
      </c>
      <c r="B37" s="83" t="s">
        <v>190</v>
      </c>
      <c r="C37" s="84" t="s">
        <v>191</v>
      </c>
      <c r="D37" s="83">
        <v>65.739999999999995</v>
      </c>
      <c r="E37" s="83">
        <v>0.13</v>
      </c>
      <c r="F37" s="83" t="s">
        <v>114</v>
      </c>
      <c r="G37" s="83" t="s">
        <v>76</v>
      </c>
      <c r="H37" s="83" t="s">
        <v>100</v>
      </c>
      <c r="I37" s="83" t="s">
        <v>63</v>
      </c>
      <c r="J37" s="83" t="s">
        <v>64</v>
      </c>
      <c r="K37" s="83" t="s">
        <v>84</v>
      </c>
      <c r="L37" s="83" t="s">
        <v>64</v>
      </c>
      <c r="M37" s="83" t="s">
        <v>64</v>
      </c>
      <c r="N37" s="83" t="s">
        <v>64</v>
      </c>
      <c r="O37" s="83" t="s">
        <v>84</v>
      </c>
      <c r="P37" s="83" t="s">
        <v>84</v>
      </c>
      <c r="Q37" s="83" t="s">
        <v>64</v>
      </c>
      <c r="R37" s="83" t="s">
        <v>64</v>
      </c>
      <c r="S37" s="83" t="s">
        <v>64</v>
      </c>
      <c r="T37" s="83" t="s">
        <v>64</v>
      </c>
      <c r="U37" s="83" t="s">
        <v>64</v>
      </c>
      <c r="V37" s="83" t="s">
        <v>64</v>
      </c>
      <c r="W37" s="83" t="s">
        <v>64</v>
      </c>
      <c r="X37" s="83" t="s">
        <v>64</v>
      </c>
      <c r="Y37" s="83" t="s">
        <v>64</v>
      </c>
      <c r="Z37" s="83" t="s">
        <v>66</v>
      </c>
      <c r="AA37" s="83" t="s">
        <v>66</v>
      </c>
      <c r="AB37" s="83" t="s">
        <v>66</v>
      </c>
      <c r="AC37" s="83" t="s">
        <v>66</v>
      </c>
      <c r="AD37" s="83" t="s">
        <v>66</v>
      </c>
      <c r="AE37" s="83" t="s">
        <v>66</v>
      </c>
      <c r="AF37" s="83" t="s">
        <v>66</v>
      </c>
      <c r="AG37" s="83" t="s">
        <v>66</v>
      </c>
      <c r="AH37" s="83" t="s">
        <v>66</v>
      </c>
      <c r="AI37" s="83" t="s">
        <v>101</v>
      </c>
      <c r="AJ37" s="83" t="s">
        <v>66</v>
      </c>
      <c r="AK37" s="83" t="s">
        <v>66</v>
      </c>
      <c r="AL37" s="83" t="s">
        <v>66</v>
      </c>
      <c r="AM37" s="83" t="s">
        <v>65</v>
      </c>
      <c r="AN37" s="83" t="s">
        <v>66</v>
      </c>
      <c r="AO37" s="83" t="s">
        <v>66</v>
      </c>
      <c r="AP37" s="83" t="s">
        <v>67</v>
      </c>
      <c r="AQ37" s="83" t="s">
        <v>67</v>
      </c>
      <c r="AR37" s="83" t="s">
        <v>63</v>
      </c>
      <c r="AS37" s="83" t="s">
        <v>192</v>
      </c>
      <c r="AT37" s="83" t="s">
        <v>69</v>
      </c>
      <c r="AU37" s="83" t="s">
        <v>70</v>
      </c>
      <c r="AV37" s="83" t="s">
        <v>71</v>
      </c>
      <c r="AW37" s="83" t="s">
        <v>72</v>
      </c>
      <c r="AX37" s="83" t="s">
        <v>72</v>
      </c>
      <c r="AY37" s="83" t="s">
        <v>72</v>
      </c>
      <c r="AZ37" s="83" t="s">
        <v>72</v>
      </c>
      <c r="BA37" s="83" t="s">
        <v>72</v>
      </c>
      <c r="BB37" s="83" t="s">
        <v>72</v>
      </c>
      <c r="BC37" s="83" t="s">
        <v>73</v>
      </c>
      <c r="BE37" s="83" t="s">
        <v>73</v>
      </c>
      <c r="BG37" s="76" t="s">
        <v>100</v>
      </c>
      <c r="BH37" s="76" t="s">
        <v>114</v>
      </c>
      <c r="BI37" s="76" t="s">
        <v>1414</v>
      </c>
      <c r="BJ37">
        <v>12</v>
      </c>
      <c r="BK37">
        <v>50</v>
      </c>
      <c r="BM37" s="86" t="s">
        <v>1130</v>
      </c>
      <c r="BN37" s="86" t="s">
        <v>1131</v>
      </c>
      <c r="BO37" s="87" t="s">
        <v>137</v>
      </c>
      <c r="BP37" s="87"/>
      <c r="BQ37" s="87" t="s">
        <v>1473</v>
      </c>
      <c r="BR37" s="86" t="s">
        <v>1445</v>
      </c>
      <c r="BS37" s="86">
        <v>1</v>
      </c>
      <c r="BT37" s="86" t="s">
        <v>1445</v>
      </c>
      <c r="BU37" s="86">
        <v>1</v>
      </c>
      <c r="BV37" s="86" t="s">
        <v>63</v>
      </c>
      <c r="BW37" s="86">
        <v>1</v>
      </c>
      <c r="BX37" s="86" t="s">
        <v>1447</v>
      </c>
      <c r="BY37" s="86">
        <v>0</v>
      </c>
      <c r="BZ37" s="86" t="s">
        <v>1470</v>
      </c>
      <c r="CA37" s="86">
        <v>2</v>
      </c>
      <c r="CB37" s="86" t="s">
        <v>1452</v>
      </c>
      <c r="CC37" s="86">
        <v>0</v>
      </c>
      <c r="CD37" s="86" t="s">
        <v>1454</v>
      </c>
      <c r="CE37" s="86">
        <v>1</v>
      </c>
      <c r="CF37" s="86" t="s">
        <v>1454</v>
      </c>
      <c r="CG37" s="86">
        <v>1</v>
      </c>
      <c r="CH37" s="86" t="s">
        <v>1454</v>
      </c>
      <c r="CI37" s="86">
        <v>1</v>
      </c>
      <c r="CJ37" s="86" t="s">
        <v>1454</v>
      </c>
      <c r="CK37" s="86">
        <v>1</v>
      </c>
      <c r="CL37" s="86" t="s">
        <v>1454</v>
      </c>
      <c r="CM37" s="86">
        <v>1</v>
      </c>
      <c r="CN37" s="86" t="s">
        <v>1454</v>
      </c>
      <c r="CO37" s="86">
        <v>1</v>
      </c>
      <c r="CP37" s="87" t="s">
        <v>1478</v>
      </c>
      <c r="CQ37" s="152">
        <v>1</v>
      </c>
    </row>
    <row r="38" spans="1:95" ht="13.2" x14ac:dyDescent="0.25">
      <c r="A38" s="82">
        <v>45569.467693587962</v>
      </c>
      <c r="B38" s="83" t="s">
        <v>193</v>
      </c>
      <c r="C38" s="84" t="s">
        <v>194</v>
      </c>
      <c r="D38" s="83">
        <v>35.71</v>
      </c>
      <c r="E38" s="83">
        <v>0.63</v>
      </c>
      <c r="F38" s="83" t="s">
        <v>60</v>
      </c>
      <c r="G38" s="83" t="s">
        <v>76</v>
      </c>
      <c r="H38" s="83" t="s">
        <v>62</v>
      </c>
      <c r="I38" s="83" t="s">
        <v>63</v>
      </c>
      <c r="J38" s="83" t="s">
        <v>64</v>
      </c>
      <c r="K38" s="83" t="s">
        <v>64</v>
      </c>
      <c r="L38" s="83" t="s">
        <v>64</v>
      </c>
      <c r="M38" s="83" t="s">
        <v>84</v>
      </c>
      <c r="N38" s="83" t="s">
        <v>84</v>
      </c>
      <c r="O38" s="83" t="s">
        <v>64</v>
      </c>
      <c r="P38" s="83" t="s">
        <v>84</v>
      </c>
      <c r="Q38" s="83" t="s">
        <v>64</v>
      </c>
      <c r="R38" s="83" t="s">
        <v>64</v>
      </c>
      <c r="S38" s="83" t="s">
        <v>64</v>
      </c>
      <c r="T38" s="83" t="s">
        <v>64</v>
      </c>
      <c r="U38" s="83" t="s">
        <v>64</v>
      </c>
      <c r="V38" s="83" t="s">
        <v>64</v>
      </c>
      <c r="W38" s="83" t="s">
        <v>64</v>
      </c>
      <c r="X38" s="83" t="s">
        <v>64</v>
      </c>
      <c r="Y38" s="83" t="s">
        <v>64</v>
      </c>
      <c r="Z38" s="83" t="s">
        <v>66</v>
      </c>
      <c r="AA38" s="83" t="s">
        <v>65</v>
      </c>
      <c r="AB38" s="83" t="s">
        <v>65</v>
      </c>
      <c r="AC38" s="83" t="s">
        <v>66</v>
      </c>
      <c r="AD38" s="83" t="s">
        <v>66</v>
      </c>
      <c r="AE38" s="83" t="s">
        <v>66</v>
      </c>
      <c r="AF38" s="83" t="s">
        <v>66</v>
      </c>
      <c r="AG38" s="83" t="s">
        <v>66</v>
      </c>
      <c r="AH38" s="83" t="s">
        <v>65</v>
      </c>
      <c r="AI38" s="83" t="s">
        <v>79</v>
      </c>
      <c r="AJ38" s="83" t="s">
        <v>65</v>
      </c>
      <c r="AK38" s="83" t="s">
        <v>65</v>
      </c>
      <c r="AL38" s="83" t="s">
        <v>65</v>
      </c>
      <c r="AM38" s="83" t="s">
        <v>66</v>
      </c>
      <c r="AN38" s="83" t="s">
        <v>66</v>
      </c>
      <c r="AO38" s="83" t="s">
        <v>66</v>
      </c>
      <c r="AP38" s="83" t="s">
        <v>85</v>
      </c>
      <c r="AQ38" s="83" t="s">
        <v>85</v>
      </c>
      <c r="AR38" s="83" t="s">
        <v>63</v>
      </c>
      <c r="AS38" s="83" t="s">
        <v>68</v>
      </c>
      <c r="AT38" s="83" t="s">
        <v>69</v>
      </c>
      <c r="AU38" s="83" t="s">
        <v>93</v>
      </c>
      <c r="AV38" s="83" t="s">
        <v>71</v>
      </c>
      <c r="AW38" s="83" t="s">
        <v>73</v>
      </c>
      <c r="AX38" s="83" t="s">
        <v>72</v>
      </c>
      <c r="AY38" s="83" t="s">
        <v>72</v>
      </c>
      <c r="AZ38" s="83" t="s">
        <v>72</v>
      </c>
      <c r="BA38" s="83" t="s">
        <v>72</v>
      </c>
      <c r="BB38" s="83" t="s">
        <v>73</v>
      </c>
      <c r="BC38" s="83" t="s">
        <v>73</v>
      </c>
      <c r="BE38" s="83" t="s">
        <v>73</v>
      </c>
      <c r="BG38" s="76" t="s">
        <v>100</v>
      </c>
      <c r="BH38" s="76" t="s">
        <v>60</v>
      </c>
      <c r="BI38" s="76" t="s">
        <v>1414</v>
      </c>
      <c r="BJ38">
        <v>13</v>
      </c>
      <c r="BK38">
        <v>54</v>
      </c>
      <c r="BM38" s="86" t="s">
        <v>1130</v>
      </c>
      <c r="BN38" s="86" t="s">
        <v>1131</v>
      </c>
      <c r="BO38" s="87" t="s">
        <v>68</v>
      </c>
      <c r="BP38" s="87"/>
      <c r="BQ38" s="87" t="s">
        <v>1472</v>
      </c>
      <c r="BR38" s="86" t="s">
        <v>1445</v>
      </c>
      <c r="BS38" s="86">
        <v>1</v>
      </c>
      <c r="BT38" s="86" t="s">
        <v>1445</v>
      </c>
      <c r="BU38" s="86">
        <v>1</v>
      </c>
      <c r="BV38" s="86" t="s">
        <v>63</v>
      </c>
      <c r="BW38" s="86">
        <v>1</v>
      </c>
      <c r="BX38" s="86" t="s">
        <v>1447</v>
      </c>
      <c r="BY38" s="86">
        <v>0</v>
      </c>
      <c r="BZ38" s="86" t="s">
        <v>1449</v>
      </c>
      <c r="CA38" s="86">
        <v>0</v>
      </c>
      <c r="CB38" s="86" t="s">
        <v>1452</v>
      </c>
      <c r="CC38" s="86">
        <v>0</v>
      </c>
      <c r="CD38" s="86" t="s">
        <v>226</v>
      </c>
      <c r="CE38" s="86">
        <v>0</v>
      </c>
      <c r="CF38" s="86" t="s">
        <v>1454</v>
      </c>
      <c r="CG38" s="86">
        <v>1</v>
      </c>
      <c r="CH38" s="86" t="s">
        <v>1454</v>
      </c>
      <c r="CI38" s="86">
        <v>1</v>
      </c>
      <c r="CJ38" s="86" t="s">
        <v>1454</v>
      </c>
      <c r="CK38" s="86">
        <v>1</v>
      </c>
      <c r="CL38" s="86" t="s">
        <v>1454</v>
      </c>
      <c r="CM38" s="86">
        <v>1</v>
      </c>
      <c r="CN38" s="86" t="s">
        <v>226</v>
      </c>
      <c r="CO38" s="86">
        <v>0</v>
      </c>
      <c r="CP38" s="87" t="s">
        <v>1477</v>
      </c>
      <c r="CQ38" s="152">
        <v>0</v>
      </c>
    </row>
    <row r="39" spans="1:95" ht="13.2" x14ac:dyDescent="0.25">
      <c r="A39" s="82">
        <v>45569.468818958332</v>
      </c>
      <c r="B39" s="83" t="s">
        <v>195</v>
      </c>
      <c r="C39" s="84" t="s">
        <v>196</v>
      </c>
      <c r="D39" s="83">
        <v>12.5</v>
      </c>
      <c r="E39" s="83">
        <v>0</v>
      </c>
      <c r="F39" s="83" t="s">
        <v>60</v>
      </c>
      <c r="G39" s="83" t="s">
        <v>76</v>
      </c>
      <c r="H39" s="83" t="s">
        <v>77</v>
      </c>
      <c r="I39" s="83" t="s">
        <v>73</v>
      </c>
      <c r="J39" s="83" t="s">
        <v>64</v>
      </c>
      <c r="K39" s="83" t="s">
        <v>84</v>
      </c>
      <c r="L39" s="83" t="s">
        <v>64</v>
      </c>
      <c r="M39" s="83" t="s">
        <v>78</v>
      </c>
      <c r="N39" s="83" t="s">
        <v>64</v>
      </c>
      <c r="O39" s="83" t="s">
        <v>64</v>
      </c>
      <c r="P39" s="83" t="s">
        <v>64</v>
      </c>
      <c r="Q39" s="83" t="s">
        <v>64</v>
      </c>
      <c r="R39" s="83" t="s">
        <v>64</v>
      </c>
      <c r="S39" s="83" t="s">
        <v>64</v>
      </c>
      <c r="T39" s="83" t="s">
        <v>64</v>
      </c>
      <c r="U39" s="83" t="s">
        <v>84</v>
      </c>
      <c r="V39" s="83" t="s">
        <v>64</v>
      </c>
      <c r="W39" s="83" t="s">
        <v>64</v>
      </c>
      <c r="X39" s="83" t="s">
        <v>64</v>
      </c>
      <c r="Y39" s="83" t="s">
        <v>64</v>
      </c>
      <c r="Z39" s="83" t="s">
        <v>101</v>
      </c>
      <c r="AA39" s="83" t="s">
        <v>101</v>
      </c>
      <c r="AB39" s="83" t="s">
        <v>101</v>
      </c>
      <c r="AC39" s="83" t="s">
        <v>66</v>
      </c>
      <c r="AD39" s="83" t="s">
        <v>66</v>
      </c>
      <c r="AE39" s="83" t="s">
        <v>101</v>
      </c>
      <c r="AF39" s="83" t="s">
        <v>66</v>
      </c>
      <c r="AG39" s="83" t="s">
        <v>66</v>
      </c>
      <c r="AH39" s="83" t="s">
        <v>66</v>
      </c>
      <c r="AI39" s="83" t="s">
        <v>79</v>
      </c>
      <c r="AJ39" s="83" t="s">
        <v>66</v>
      </c>
      <c r="AK39" s="83" t="s">
        <v>66</v>
      </c>
      <c r="AL39" s="83" t="s">
        <v>65</v>
      </c>
      <c r="AM39" s="83" t="s">
        <v>101</v>
      </c>
      <c r="AN39" s="83" t="s">
        <v>66</v>
      </c>
      <c r="AO39" s="83" t="s">
        <v>66</v>
      </c>
      <c r="AP39" s="83" t="s">
        <v>67</v>
      </c>
      <c r="AQ39" s="83" t="s">
        <v>67</v>
      </c>
      <c r="AR39" s="83" t="s">
        <v>63</v>
      </c>
      <c r="AS39" s="83" t="s">
        <v>97</v>
      </c>
      <c r="AT39" s="83" t="s">
        <v>87</v>
      </c>
      <c r="AU39" s="83" t="s">
        <v>93</v>
      </c>
      <c r="AV39" s="83" t="s">
        <v>71</v>
      </c>
      <c r="AW39" s="83" t="s">
        <v>72</v>
      </c>
      <c r="AX39" s="83" t="s">
        <v>72</v>
      </c>
      <c r="AY39" s="83" t="s">
        <v>72</v>
      </c>
      <c r="AZ39" s="83" t="s">
        <v>72</v>
      </c>
      <c r="BA39" s="83" t="s">
        <v>72</v>
      </c>
      <c r="BB39" s="83" t="s">
        <v>72</v>
      </c>
      <c r="BC39" s="83" t="s">
        <v>73</v>
      </c>
      <c r="BD39" s="83" t="s">
        <v>197</v>
      </c>
      <c r="BE39" s="83" t="s">
        <v>73</v>
      </c>
      <c r="BG39" s="76" t="s">
        <v>100</v>
      </c>
      <c r="BH39" s="76" t="s">
        <v>60</v>
      </c>
      <c r="BI39" s="76" t="s">
        <v>1415</v>
      </c>
      <c r="BJ39">
        <v>14</v>
      </c>
      <c r="BK39">
        <v>41</v>
      </c>
      <c r="BM39" s="86" t="s">
        <v>1130</v>
      </c>
      <c r="BN39" s="86" t="s">
        <v>1131</v>
      </c>
      <c r="BO39" s="87" t="s">
        <v>115</v>
      </c>
      <c r="BP39" s="87"/>
      <c r="BQ39" s="87" t="s">
        <v>1472</v>
      </c>
      <c r="BR39" s="86" t="s">
        <v>1445</v>
      </c>
      <c r="BS39" s="86">
        <v>1</v>
      </c>
      <c r="BT39" s="86" t="s">
        <v>1445</v>
      </c>
      <c r="BU39" s="86">
        <v>1</v>
      </c>
      <c r="BV39" s="86" t="s">
        <v>63</v>
      </c>
      <c r="BW39" s="86">
        <v>1</v>
      </c>
      <c r="BX39" s="86" t="s">
        <v>1448</v>
      </c>
      <c r="BY39" s="86">
        <v>1</v>
      </c>
      <c r="BZ39" s="86" t="s">
        <v>1449</v>
      </c>
      <c r="CA39" s="86">
        <v>0</v>
      </c>
      <c r="CB39" s="86" t="s">
        <v>1452</v>
      </c>
      <c r="CC39" s="86">
        <v>0</v>
      </c>
      <c r="CD39" s="86" t="s">
        <v>1454</v>
      </c>
      <c r="CE39" s="86">
        <v>1</v>
      </c>
      <c r="CF39" s="86" t="s">
        <v>1454</v>
      </c>
      <c r="CG39" s="86">
        <v>1</v>
      </c>
      <c r="CH39" s="86" t="s">
        <v>1454</v>
      </c>
      <c r="CI39" s="86">
        <v>1</v>
      </c>
      <c r="CJ39" s="86" t="s">
        <v>1454</v>
      </c>
      <c r="CK39" s="86">
        <v>1</v>
      </c>
      <c r="CL39" s="86" t="s">
        <v>1454</v>
      </c>
      <c r="CM39" s="86">
        <v>1</v>
      </c>
      <c r="CN39" s="86" t="s">
        <v>1454</v>
      </c>
      <c r="CO39" s="86">
        <v>1</v>
      </c>
      <c r="CP39" s="87" t="s">
        <v>1478</v>
      </c>
      <c r="CQ39" s="152">
        <v>1</v>
      </c>
    </row>
    <row r="40" spans="1:95" ht="13.2" x14ac:dyDescent="0.25">
      <c r="A40" s="82">
        <v>45569.470783668978</v>
      </c>
      <c r="B40" s="83" t="s">
        <v>198</v>
      </c>
      <c r="C40" s="84" t="s">
        <v>199</v>
      </c>
      <c r="D40" s="83">
        <v>50</v>
      </c>
      <c r="E40" s="83">
        <v>0</v>
      </c>
      <c r="F40" s="83" t="s">
        <v>60</v>
      </c>
      <c r="G40" s="83" t="s">
        <v>76</v>
      </c>
      <c r="H40" s="83" t="s">
        <v>62</v>
      </c>
      <c r="I40" s="83" t="s">
        <v>63</v>
      </c>
      <c r="J40" s="83" t="s">
        <v>64</v>
      </c>
      <c r="K40" s="83" t="s">
        <v>64</v>
      </c>
      <c r="L40" s="83" t="s">
        <v>64</v>
      </c>
      <c r="M40" s="83" t="s">
        <v>64</v>
      </c>
      <c r="N40" s="83" t="s">
        <v>64</v>
      </c>
      <c r="O40" s="83" t="s">
        <v>64</v>
      </c>
      <c r="P40" s="83" t="s">
        <v>78</v>
      </c>
      <c r="Q40" s="83" t="s">
        <v>64</v>
      </c>
      <c r="R40" s="83" t="s">
        <v>64</v>
      </c>
      <c r="S40" s="83" t="s">
        <v>64</v>
      </c>
      <c r="T40" s="83" t="s">
        <v>78</v>
      </c>
      <c r="U40" s="83" t="s">
        <v>64</v>
      </c>
      <c r="V40" s="83" t="s">
        <v>64</v>
      </c>
      <c r="W40" s="83" t="s">
        <v>64</v>
      </c>
      <c r="X40" s="83" t="s">
        <v>64</v>
      </c>
      <c r="Y40" s="83" t="s">
        <v>64</v>
      </c>
      <c r="Z40" s="83" t="s">
        <v>66</v>
      </c>
      <c r="AA40" s="83" t="s">
        <v>66</v>
      </c>
      <c r="AB40" s="83" t="s">
        <v>66</v>
      </c>
      <c r="AC40" s="83" t="s">
        <v>66</v>
      </c>
      <c r="AD40" s="83" t="s">
        <v>66</v>
      </c>
      <c r="AE40" s="83" t="s">
        <v>66</v>
      </c>
      <c r="AF40" s="83" t="s">
        <v>66</v>
      </c>
      <c r="AG40" s="83" t="s">
        <v>66</v>
      </c>
      <c r="AH40" s="83" t="s">
        <v>66</v>
      </c>
      <c r="AI40" s="83" t="s">
        <v>79</v>
      </c>
      <c r="AJ40" s="83" t="s">
        <v>66</v>
      </c>
      <c r="AK40" s="83" t="s">
        <v>66</v>
      </c>
      <c r="AL40" s="83" t="s">
        <v>66</v>
      </c>
      <c r="AM40" s="83" t="s">
        <v>66</v>
      </c>
      <c r="AN40" s="83" t="s">
        <v>66</v>
      </c>
      <c r="AO40" s="83" t="s">
        <v>66</v>
      </c>
      <c r="AP40" s="83" t="s">
        <v>67</v>
      </c>
      <c r="AQ40" s="83" t="s">
        <v>67</v>
      </c>
      <c r="AR40" s="83" t="s">
        <v>63</v>
      </c>
      <c r="AS40" s="83" t="s">
        <v>200</v>
      </c>
      <c r="AT40" s="83" t="s">
        <v>169</v>
      </c>
      <c r="AU40" s="83" t="s">
        <v>70</v>
      </c>
      <c r="AV40" s="83" t="s">
        <v>71</v>
      </c>
      <c r="AW40" s="83" t="s">
        <v>73</v>
      </c>
      <c r="AX40" s="83" t="s">
        <v>73</v>
      </c>
      <c r="AY40" s="83" t="s">
        <v>73</v>
      </c>
      <c r="AZ40" s="83" t="s">
        <v>73</v>
      </c>
      <c r="BA40" s="83" t="s">
        <v>73</v>
      </c>
      <c r="BB40" s="83" t="s">
        <v>73</v>
      </c>
      <c r="BC40" s="83" t="s">
        <v>73</v>
      </c>
      <c r="BE40" s="83" t="s">
        <v>73</v>
      </c>
      <c r="BG40" s="76" t="s">
        <v>100</v>
      </c>
      <c r="BH40" s="76" t="s">
        <v>60</v>
      </c>
      <c r="BI40" s="76" t="s">
        <v>1414</v>
      </c>
      <c r="BJ40">
        <v>13</v>
      </c>
      <c r="BK40">
        <v>48</v>
      </c>
      <c r="BM40" s="86" t="s">
        <v>1130</v>
      </c>
      <c r="BN40" s="86" t="s">
        <v>1131</v>
      </c>
      <c r="BO40" s="87" t="s">
        <v>1423</v>
      </c>
      <c r="BP40" s="87"/>
      <c r="BQ40" s="87" t="s">
        <v>1472</v>
      </c>
      <c r="BR40" s="86" t="s">
        <v>1445</v>
      </c>
      <c r="BS40" s="86">
        <v>1</v>
      </c>
      <c r="BT40" s="86" t="s">
        <v>1445</v>
      </c>
      <c r="BU40" s="86">
        <v>1</v>
      </c>
      <c r="BV40" s="86" t="s">
        <v>63</v>
      </c>
      <c r="BW40" s="86">
        <v>1</v>
      </c>
      <c r="BX40" s="86" t="s">
        <v>1447</v>
      </c>
      <c r="BY40" s="86">
        <v>0</v>
      </c>
      <c r="BZ40" s="86" t="s">
        <v>1470</v>
      </c>
      <c r="CA40" s="86">
        <v>2</v>
      </c>
      <c r="CB40" s="86" t="s">
        <v>1452</v>
      </c>
      <c r="CC40" s="86">
        <v>0</v>
      </c>
      <c r="CD40" s="86" t="s">
        <v>226</v>
      </c>
      <c r="CE40" s="86">
        <v>0</v>
      </c>
      <c r="CF40" s="86" t="s">
        <v>226</v>
      </c>
      <c r="CG40" s="86">
        <v>0</v>
      </c>
      <c r="CH40" s="86" t="s">
        <v>226</v>
      </c>
      <c r="CI40" s="86">
        <v>0</v>
      </c>
      <c r="CJ40" s="86" t="s">
        <v>226</v>
      </c>
      <c r="CK40" s="86">
        <v>0</v>
      </c>
      <c r="CL40" s="86" t="s">
        <v>226</v>
      </c>
      <c r="CM40" s="86">
        <v>0</v>
      </c>
      <c r="CN40" s="86" t="s">
        <v>226</v>
      </c>
      <c r="CO40" s="86">
        <v>0</v>
      </c>
      <c r="CP40" s="87" t="s">
        <v>1477</v>
      </c>
      <c r="CQ40" s="152">
        <v>0</v>
      </c>
    </row>
    <row r="41" spans="1:95" ht="13.2" x14ac:dyDescent="0.25">
      <c r="A41" s="82">
        <v>45569.472500694443</v>
      </c>
      <c r="B41" s="83" t="s">
        <v>201</v>
      </c>
      <c r="C41" s="84" t="s">
        <v>202</v>
      </c>
      <c r="D41" s="83">
        <v>7.14</v>
      </c>
      <c r="E41" s="83">
        <v>0.13</v>
      </c>
      <c r="F41" s="83" t="s">
        <v>60</v>
      </c>
      <c r="G41" s="83" t="s">
        <v>76</v>
      </c>
      <c r="H41" s="83" t="s">
        <v>62</v>
      </c>
      <c r="I41" s="83" t="s">
        <v>73</v>
      </c>
      <c r="J41" s="83" t="s">
        <v>64</v>
      </c>
      <c r="K41" s="83" t="s">
        <v>78</v>
      </c>
      <c r="L41" s="83" t="s">
        <v>145</v>
      </c>
      <c r="M41" s="83" t="s">
        <v>78</v>
      </c>
      <c r="N41" s="83" t="s">
        <v>64</v>
      </c>
      <c r="O41" s="83" t="s">
        <v>64</v>
      </c>
      <c r="P41" s="83" t="s">
        <v>78</v>
      </c>
      <c r="Q41" s="83" t="s">
        <v>84</v>
      </c>
      <c r="R41" s="83" t="s">
        <v>64</v>
      </c>
      <c r="S41" s="83" t="s">
        <v>64</v>
      </c>
      <c r="T41" s="83" t="s">
        <v>64</v>
      </c>
      <c r="U41" s="83" t="s">
        <v>78</v>
      </c>
      <c r="V41" s="83" t="s">
        <v>64</v>
      </c>
      <c r="W41" s="83" t="s">
        <v>64</v>
      </c>
      <c r="X41" s="83" t="s">
        <v>64</v>
      </c>
      <c r="Y41" s="83" t="s">
        <v>64</v>
      </c>
      <c r="Z41" s="83" t="s">
        <v>66</v>
      </c>
      <c r="AA41" s="83" t="s">
        <v>65</v>
      </c>
      <c r="AB41" s="83" t="s">
        <v>66</v>
      </c>
      <c r="AC41" s="83" t="s">
        <v>66</v>
      </c>
      <c r="AD41" s="83" t="s">
        <v>66</v>
      </c>
      <c r="AE41" s="83" t="s">
        <v>65</v>
      </c>
      <c r="AF41" s="83" t="s">
        <v>66</v>
      </c>
      <c r="AG41" s="83" t="s">
        <v>66</v>
      </c>
      <c r="AH41" s="83" t="s">
        <v>79</v>
      </c>
      <c r="AI41" s="83" t="s">
        <v>79</v>
      </c>
      <c r="AJ41" s="83" t="s">
        <v>66</v>
      </c>
      <c r="AK41" s="83" t="s">
        <v>66</v>
      </c>
      <c r="AL41" s="83" t="s">
        <v>66</v>
      </c>
      <c r="AM41" s="83" t="s">
        <v>66</v>
      </c>
      <c r="AN41" s="83" t="s">
        <v>66</v>
      </c>
      <c r="AO41" s="83" t="s">
        <v>79</v>
      </c>
      <c r="AP41" s="83" t="s">
        <v>67</v>
      </c>
      <c r="AQ41" s="83" t="s">
        <v>80</v>
      </c>
      <c r="AR41" s="83" t="s">
        <v>73</v>
      </c>
      <c r="AS41" s="83" t="s">
        <v>68</v>
      </c>
      <c r="AT41" s="83" t="s">
        <v>87</v>
      </c>
      <c r="AU41" s="83" t="s">
        <v>80</v>
      </c>
      <c r="AV41" s="83" t="s">
        <v>80</v>
      </c>
      <c r="AW41" s="83" t="s">
        <v>73</v>
      </c>
      <c r="AX41" s="83" t="s">
        <v>73</v>
      </c>
      <c r="AY41" s="83" t="s">
        <v>72</v>
      </c>
      <c r="AZ41" s="83" t="s">
        <v>73</v>
      </c>
      <c r="BA41" s="83" t="s">
        <v>73</v>
      </c>
      <c r="BB41" s="83" t="s">
        <v>73</v>
      </c>
      <c r="BC41" s="83" t="s">
        <v>73</v>
      </c>
      <c r="BE41" s="83" t="s">
        <v>73</v>
      </c>
      <c r="BG41" s="76" t="s">
        <v>100</v>
      </c>
      <c r="BH41" s="76" t="s">
        <v>60</v>
      </c>
      <c r="BI41" s="76" t="s">
        <v>1415</v>
      </c>
      <c r="BJ41">
        <v>11</v>
      </c>
      <c r="BK41">
        <v>48</v>
      </c>
      <c r="BM41" s="86" t="s">
        <v>1130</v>
      </c>
      <c r="BN41" s="86" t="s">
        <v>1131</v>
      </c>
      <c r="BO41" s="87" t="s">
        <v>68</v>
      </c>
      <c r="BP41" s="87"/>
      <c r="BQ41" s="87" t="s">
        <v>1472</v>
      </c>
      <c r="BR41" s="86" t="s">
        <v>1445</v>
      </c>
      <c r="BS41" s="86">
        <v>1</v>
      </c>
      <c r="BT41" s="86" t="s">
        <v>1444</v>
      </c>
      <c r="BU41" s="86">
        <v>0</v>
      </c>
      <c r="BV41" s="86" t="s">
        <v>73</v>
      </c>
      <c r="BW41" s="86">
        <v>0</v>
      </c>
      <c r="BX41" s="86" t="s">
        <v>1448</v>
      </c>
      <c r="BY41" s="86">
        <v>1</v>
      </c>
      <c r="BZ41" s="86" t="s">
        <v>1450</v>
      </c>
      <c r="CA41" s="86">
        <v>1</v>
      </c>
      <c r="CB41" s="86" t="s">
        <v>1452</v>
      </c>
      <c r="CC41" s="86">
        <v>0</v>
      </c>
      <c r="CD41" s="86" t="s">
        <v>226</v>
      </c>
      <c r="CE41" s="86">
        <v>0</v>
      </c>
      <c r="CF41" s="86" t="s">
        <v>226</v>
      </c>
      <c r="CG41" s="86">
        <v>0</v>
      </c>
      <c r="CH41" s="86" t="s">
        <v>1454</v>
      </c>
      <c r="CI41" s="86">
        <v>1</v>
      </c>
      <c r="CJ41" s="86" t="s">
        <v>226</v>
      </c>
      <c r="CK41" s="86">
        <v>0</v>
      </c>
      <c r="CL41" s="86" t="s">
        <v>226</v>
      </c>
      <c r="CM41" s="86">
        <v>0</v>
      </c>
      <c r="CN41" s="86" t="s">
        <v>226</v>
      </c>
      <c r="CO41" s="86">
        <v>0</v>
      </c>
      <c r="CP41" s="87" t="s">
        <v>1477</v>
      </c>
      <c r="CQ41" s="152">
        <v>0</v>
      </c>
    </row>
    <row r="42" spans="1:95" ht="13.2" x14ac:dyDescent="0.25">
      <c r="A42" s="82">
        <v>45569.474414363431</v>
      </c>
      <c r="B42" s="83" t="s">
        <v>203</v>
      </c>
      <c r="C42" s="84" t="s">
        <v>204</v>
      </c>
      <c r="D42" s="83">
        <v>7.14</v>
      </c>
      <c r="E42" s="83">
        <v>0</v>
      </c>
      <c r="F42" s="83" t="s">
        <v>60</v>
      </c>
      <c r="G42" s="83" t="s">
        <v>76</v>
      </c>
      <c r="H42" s="83" t="s">
        <v>100</v>
      </c>
      <c r="I42" s="83" t="s">
        <v>63</v>
      </c>
      <c r="J42" s="83" t="s">
        <v>64</v>
      </c>
      <c r="K42" s="83" t="s">
        <v>84</v>
      </c>
      <c r="L42" s="83" t="s">
        <v>145</v>
      </c>
      <c r="M42" s="83" t="s">
        <v>84</v>
      </c>
      <c r="N42" s="83" t="s">
        <v>84</v>
      </c>
      <c r="O42" s="83" t="s">
        <v>84</v>
      </c>
      <c r="P42" s="83" t="s">
        <v>84</v>
      </c>
      <c r="Q42" s="83" t="s">
        <v>84</v>
      </c>
      <c r="R42" s="83" t="s">
        <v>64</v>
      </c>
      <c r="S42" s="83" t="s">
        <v>64</v>
      </c>
      <c r="T42" s="83" t="s">
        <v>64</v>
      </c>
      <c r="U42" s="83" t="s">
        <v>84</v>
      </c>
      <c r="V42" s="83" t="s">
        <v>64</v>
      </c>
      <c r="W42" s="83" t="s">
        <v>84</v>
      </c>
      <c r="X42" s="83" t="s">
        <v>64</v>
      </c>
      <c r="Y42" s="83" t="s">
        <v>64</v>
      </c>
      <c r="Z42" s="83" t="s">
        <v>65</v>
      </c>
      <c r="AA42" s="83" t="s">
        <v>66</v>
      </c>
      <c r="AB42" s="83" t="s">
        <v>66</v>
      </c>
      <c r="AC42" s="83" t="s">
        <v>66</v>
      </c>
      <c r="AD42" s="83" t="s">
        <v>66</v>
      </c>
      <c r="AE42" s="83" t="s">
        <v>66</v>
      </c>
      <c r="AF42" s="83" t="s">
        <v>66</v>
      </c>
      <c r="AG42" s="83" t="s">
        <v>65</v>
      </c>
      <c r="AH42" s="83" t="s">
        <v>79</v>
      </c>
      <c r="AI42" s="83" t="s">
        <v>79</v>
      </c>
      <c r="AJ42" s="83" t="s">
        <v>65</v>
      </c>
      <c r="AK42" s="83" t="s">
        <v>65</v>
      </c>
      <c r="AL42" s="83" t="s">
        <v>65</v>
      </c>
      <c r="AM42" s="83" t="s">
        <v>65</v>
      </c>
      <c r="AN42" s="83" t="s">
        <v>66</v>
      </c>
      <c r="AO42" s="83" t="s">
        <v>66</v>
      </c>
      <c r="AP42" s="83" t="s">
        <v>67</v>
      </c>
      <c r="AQ42" s="83" t="s">
        <v>67</v>
      </c>
      <c r="AR42" s="83" t="s">
        <v>86</v>
      </c>
      <c r="AS42" s="83" t="s">
        <v>81</v>
      </c>
      <c r="AT42" s="83" t="s">
        <v>87</v>
      </c>
      <c r="AU42" s="83" t="s">
        <v>67</v>
      </c>
      <c r="AV42" s="83" t="s">
        <v>71</v>
      </c>
      <c r="AW42" s="83" t="s">
        <v>73</v>
      </c>
      <c r="AX42" s="83" t="s">
        <v>73</v>
      </c>
      <c r="AY42" s="83" t="s">
        <v>73</v>
      </c>
      <c r="AZ42" s="83" t="s">
        <v>72</v>
      </c>
      <c r="BA42" s="83" t="s">
        <v>72</v>
      </c>
      <c r="BB42" s="83" t="s">
        <v>73</v>
      </c>
      <c r="BC42" s="83" t="s">
        <v>73</v>
      </c>
      <c r="BE42" s="83" t="s">
        <v>73</v>
      </c>
      <c r="BG42" s="76" t="s">
        <v>100</v>
      </c>
      <c r="BH42" s="76" t="s">
        <v>60</v>
      </c>
      <c r="BI42" s="76" t="s">
        <v>1414</v>
      </c>
      <c r="BJ42">
        <v>7</v>
      </c>
      <c r="BK42">
        <v>53</v>
      </c>
      <c r="BM42" s="86" t="s">
        <v>1130</v>
      </c>
      <c r="BN42" s="86" t="s">
        <v>1131</v>
      </c>
      <c r="BO42" s="87" t="s">
        <v>68</v>
      </c>
      <c r="BP42" s="87"/>
      <c r="BQ42" s="87" t="s">
        <v>1472</v>
      </c>
      <c r="BR42" s="86" t="s">
        <v>1445</v>
      </c>
      <c r="BS42" s="86">
        <v>1</v>
      </c>
      <c r="BT42" s="86" t="s">
        <v>1445</v>
      </c>
      <c r="BU42" s="86">
        <v>1</v>
      </c>
      <c r="BV42" s="86" t="s">
        <v>63</v>
      </c>
      <c r="BW42" s="86">
        <v>1</v>
      </c>
      <c r="BX42" s="86" t="s">
        <v>1448</v>
      </c>
      <c r="BY42" s="86">
        <v>1</v>
      </c>
      <c r="BZ42" s="86" t="s">
        <v>1450</v>
      </c>
      <c r="CA42" s="86">
        <v>1</v>
      </c>
      <c r="CB42" s="86" t="s">
        <v>1452</v>
      </c>
      <c r="CC42" s="86">
        <v>0</v>
      </c>
      <c r="CD42" s="86" t="s">
        <v>226</v>
      </c>
      <c r="CE42" s="86">
        <v>0</v>
      </c>
      <c r="CF42" s="86" t="s">
        <v>226</v>
      </c>
      <c r="CG42" s="86">
        <v>0</v>
      </c>
      <c r="CH42" s="86" t="s">
        <v>226</v>
      </c>
      <c r="CI42" s="86">
        <v>0</v>
      </c>
      <c r="CJ42" s="86" t="s">
        <v>1454</v>
      </c>
      <c r="CK42" s="86">
        <v>1</v>
      </c>
      <c r="CL42" s="86" t="s">
        <v>1454</v>
      </c>
      <c r="CM42" s="86">
        <v>1</v>
      </c>
      <c r="CN42" s="86" t="s">
        <v>226</v>
      </c>
      <c r="CO42" s="86">
        <v>0</v>
      </c>
      <c r="CP42" s="87" t="s">
        <v>1477</v>
      </c>
      <c r="CQ42" s="152">
        <v>0</v>
      </c>
    </row>
    <row r="43" spans="1:95" ht="13.2" x14ac:dyDescent="0.25">
      <c r="A43" s="82">
        <v>45569.475602557868</v>
      </c>
      <c r="B43" s="83" t="s">
        <v>205</v>
      </c>
      <c r="C43" s="84" t="s">
        <v>206</v>
      </c>
      <c r="D43" s="83">
        <v>0</v>
      </c>
      <c r="E43" s="83">
        <v>0</v>
      </c>
      <c r="F43" s="83" t="s">
        <v>60</v>
      </c>
      <c r="G43" s="83" t="s">
        <v>76</v>
      </c>
      <c r="H43" s="83" t="s">
        <v>108</v>
      </c>
      <c r="I43" s="83" t="s">
        <v>63</v>
      </c>
      <c r="J43" s="83" t="s">
        <v>64</v>
      </c>
      <c r="K43" s="83" t="s">
        <v>64</v>
      </c>
      <c r="L43" s="83" t="s">
        <v>64</v>
      </c>
      <c r="M43" s="83" t="s">
        <v>84</v>
      </c>
      <c r="N43" s="83" t="s">
        <v>84</v>
      </c>
      <c r="O43" s="83" t="s">
        <v>64</v>
      </c>
      <c r="P43" s="83" t="s">
        <v>64</v>
      </c>
      <c r="Q43" s="83" t="s">
        <v>84</v>
      </c>
      <c r="R43" s="83" t="s">
        <v>64</v>
      </c>
      <c r="S43" s="83" t="s">
        <v>64</v>
      </c>
      <c r="T43" s="83" t="s">
        <v>64</v>
      </c>
      <c r="U43" s="83" t="s">
        <v>84</v>
      </c>
      <c r="V43" s="83" t="s">
        <v>64</v>
      </c>
      <c r="W43" s="83" t="s">
        <v>64</v>
      </c>
      <c r="X43" s="83" t="s">
        <v>64</v>
      </c>
      <c r="Y43" s="83" t="s">
        <v>84</v>
      </c>
      <c r="Z43" s="83" t="s">
        <v>79</v>
      </c>
      <c r="AA43" s="83" t="s">
        <v>66</v>
      </c>
      <c r="AB43" s="83" t="s">
        <v>66</v>
      </c>
      <c r="AC43" s="83" t="s">
        <v>79</v>
      </c>
      <c r="AD43" s="83" t="s">
        <v>66</v>
      </c>
      <c r="AE43" s="83" t="s">
        <v>79</v>
      </c>
      <c r="AF43" s="83" t="s">
        <v>66</v>
      </c>
      <c r="AG43" s="83" t="s">
        <v>66</v>
      </c>
      <c r="AH43" s="83" t="s">
        <v>66</v>
      </c>
      <c r="AI43" s="83" t="s">
        <v>101</v>
      </c>
      <c r="AJ43" s="83" t="s">
        <v>66</v>
      </c>
      <c r="AK43" s="83" t="s">
        <v>66</v>
      </c>
      <c r="AL43" s="83" t="s">
        <v>66</v>
      </c>
      <c r="AM43" s="83" t="s">
        <v>66</v>
      </c>
      <c r="AN43" s="83" t="s">
        <v>66</v>
      </c>
      <c r="AO43" s="83" t="s">
        <v>66</v>
      </c>
      <c r="AP43" s="83" t="s">
        <v>85</v>
      </c>
      <c r="AQ43" s="83" t="s">
        <v>85</v>
      </c>
      <c r="AR43" s="83" t="s">
        <v>86</v>
      </c>
      <c r="AS43" s="83" t="s">
        <v>207</v>
      </c>
      <c r="AT43" s="83" t="s">
        <v>87</v>
      </c>
      <c r="AU43" s="83" t="s">
        <v>70</v>
      </c>
      <c r="AV43" s="83" t="s">
        <v>67</v>
      </c>
      <c r="AW43" s="83" t="s">
        <v>73</v>
      </c>
      <c r="AX43" s="83" t="s">
        <v>73</v>
      </c>
      <c r="AY43" s="83" t="s">
        <v>72</v>
      </c>
      <c r="AZ43" s="83" t="s">
        <v>72</v>
      </c>
      <c r="BA43" s="83" t="s">
        <v>72</v>
      </c>
      <c r="BB43" s="83" t="s">
        <v>73</v>
      </c>
      <c r="BC43" s="83" t="s">
        <v>73</v>
      </c>
      <c r="BE43" s="83" t="s">
        <v>73</v>
      </c>
      <c r="BG43" s="76" t="s">
        <v>100</v>
      </c>
      <c r="BH43" s="76" t="s">
        <v>60</v>
      </c>
      <c r="BI43" s="76" t="s">
        <v>1414</v>
      </c>
      <c r="BJ43">
        <v>11</v>
      </c>
      <c r="BK43">
        <v>46</v>
      </c>
      <c r="BM43" s="86" t="s">
        <v>1130</v>
      </c>
      <c r="BN43" s="86" t="s">
        <v>1131</v>
      </c>
      <c r="BO43" s="87" t="s">
        <v>1422</v>
      </c>
      <c r="BP43" s="87"/>
      <c r="BQ43" s="87" t="s">
        <v>1472</v>
      </c>
      <c r="BR43" s="86" t="s">
        <v>1445</v>
      </c>
      <c r="BS43" s="86">
        <v>1</v>
      </c>
      <c r="BT43" s="86" t="s">
        <v>1445</v>
      </c>
      <c r="BU43" s="86">
        <v>1</v>
      </c>
      <c r="BV43" s="86" t="s">
        <v>63</v>
      </c>
      <c r="BW43" s="86">
        <v>1</v>
      </c>
      <c r="BX43" s="86" t="s">
        <v>1448</v>
      </c>
      <c r="BY43" s="86">
        <v>1</v>
      </c>
      <c r="BZ43" s="86" t="s">
        <v>1470</v>
      </c>
      <c r="CA43" s="86">
        <v>2</v>
      </c>
      <c r="CB43" s="86" t="s">
        <v>1453</v>
      </c>
      <c r="CC43" s="86">
        <v>1</v>
      </c>
      <c r="CD43" s="86" t="s">
        <v>226</v>
      </c>
      <c r="CE43" s="86">
        <v>0</v>
      </c>
      <c r="CF43" s="86" t="s">
        <v>226</v>
      </c>
      <c r="CG43" s="86">
        <v>0</v>
      </c>
      <c r="CH43" s="86" t="s">
        <v>1454</v>
      </c>
      <c r="CI43" s="86">
        <v>1</v>
      </c>
      <c r="CJ43" s="86" t="s">
        <v>1454</v>
      </c>
      <c r="CK43" s="86">
        <v>1</v>
      </c>
      <c r="CL43" s="86" t="s">
        <v>1454</v>
      </c>
      <c r="CM43" s="86">
        <v>1</v>
      </c>
      <c r="CN43" s="86" t="s">
        <v>226</v>
      </c>
      <c r="CO43" s="86">
        <v>0</v>
      </c>
      <c r="CP43" s="87" t="s">
        <v>1477</v>
      </c>
      <c r="CQ43" s="152">
        <v>0</v>
      </c>
    </row>
    <row r="44" spans="1:95" ht="13.2" x14ac:dyDescent="0.25">
      <c r="A44" s="82">
        <v>45569.475744629628</v>
      </c>
      <c r="B44" s="83" t="s">
        <v>208</v>
      </c>
      <c r="C44" s="84" t="s">
        <v>209</v>
      </c>
      <c r="D44" s="83">
        <v>7.14</v>
      </c>
      <c r="E44" s="83">
        <v>0.08</v>
      </c>
      <c r="F44" s="83" t="s">
        <v>60</v>
      </c>
      <c r="G44" s="83" t="s">
        <v>76</v>
      </c>
      <c r="H44" s="83" t="s">
        <v>210</v>
      </c>
      <c r="I44" s="83" t="s">
        <v>63</v>
      </c>
      <c r="J44" s="83" t="s">
        <v>64</v>
      </c>
      <c r="K44" s="83" t="s">
        <v>64</v>
      </c>
      <c r="L44" s="83" t="s">
        <v>64</v>
      </c>
      <c r="M44" s="83" t="s">
        <v>84</v>
      </c>
      <c r="N44" s="83" t="s">
        <v>64</v>
      </c>
      <c r="O44" s="83" t="s">
        <v>64</v>
      </c>
      <c r="P44" s="83" t="s">
        <v>78</v>
      </c>
      <c r="Q44" s="83" t="s">
        <v>78</v>
      </c>
      <c r="R44" s="83" t="s">
        <v>64</v>
      </c>
      <c r="S44" s="83" t="s">
        <v>84</v>
      </c>
      <c r="T44" s="83" t="s">
        <v>64</v>
      </c>
      <c r="U44" s="83" t="s">
        <v>78</v>
      </c>
      <c r="V44" s="83" t="s">
        <v>64</v>
      </c>
      <c r="W44" s="83" t="s">
        <v>64</v>
      </c>
      <c r="X44" s="83" t="s">
        <v>64</v>
      </c>
      <c r="Y44" s="83" t="s">
        <v>64</v>
      </c>
      <c r="Z44" s="83" t="s">
        <v>65</v>
      </c>
      <c r="AA44" s="83" t="s">
        <v>66</v>
      </c>
      <c r="AB44" s="83" t="s">
        <v>65</v>
      </c>
      <c r="AC44" s="83" t="s">
        <v>66</v>
      </c>
      <c r="AD44" s="83" t="s">
        <v>65</v>
      </c>
      <c r="AE44" s="83" t="s">
        <v>65</v>
      </c>
      <c r="AF44" s="83" t="s">
        <v>66</v>
      </c>
      <c r="AG44" s="83" t="s">
        <v>66</v>
      </c>
      <c r="AH44" s="83" t="s">
        <v>65</v>
      </c>
      <c r="AI44" s="83" t="s">
        <v>79</v>
      </c>
      <c r="AJ44" s="83" t="s">
        <v>65</v>
      </c>
      <c r="AK44" s="83" t="s">
        <v>65</v>
      </c>
      <c r="AL44" s="83" t="s">
        <v>66</v>
      </c>
      <c r="AM44" s="83" t="s">
        <v>65</v>
      </c>
      <c r="AN44" s="83" t="s">
        <v>65</v>
      </c>
      <c r="AO44" s="83" t="s">
        <v>66</v>
      </c>
      <c r="AP44" s="83" t="s">
        <v>85</v>
      </c>
      <c r="AQ44" s="83" t="s">
        <v>85</v>
      </c>
      <c r="AR44" s="83" t="s">
        <v>63</v>
      </c>
      <c r="AS44" s="83" t="s">
        <v>211</v>
      </c>
      <c r="AT44" s="83" t="s">
        <v>87</v>
      </c>
      <c r="AU44" s="83" t="s">
        <v>67</v>
      </c>
      <c r="AV44" s="83" t="s">
        <v>132</v>
      </c>
      <c r="AW44" s="83" t="s">
        <v>73</v>
      </c>
      <c r="AX44" s="83" t="s">
        <v>73</v>
      </c>
      <c r="AY44" s="83" t="s">
        <v>72</v>
      </c>
      <c r="AZ44" s="83" t="s">
        <v>72</v>
      </c>
      <c r="BA44" s="83" t="s">
        <v>72</v>
      </c>
      <c r="BB44" s="83" t="s">
        <v>73</v>
      </c>
      <c r="BC44" s="83" t="s">
        <v>73</v>
      </c>
      <c r="BE44" s="83" t="s">
        <v>73</v>
      </c>
      <c r="BG44" s="76" t="s">
        <v>100</v>
      </c>
      <c r="BH44" s="76" t="s">
        <v>60</v>
      </c>
      <c r="BI44" s="76" t="s">
        <v>1414</v>
      </c>
      <c r="BJ44">
        <v>11</v>
      </c>
      <c r="BK44">
        <v>57</v>
      </c>
      <c r="BM44" s="86" t="s">
        <v>1130</v>
      </c>
      <c r="BN44" s="86" t="s">
        <v>1131</v>
      </c>
      <c r="BO44" s="87" t="s">
        <v>247</v>
      </c>
      <c r="BP44" s="87"/>
      <c r="BQ44" s="87" t="s">
        <v>1472</v>
      </c>
      <c r="BR44" s="86" t="s">
        <v>1445</v>
      </c>
      <c r="BS44" s="86">
        <v>1</v>
      </c>
      <c r="BT44" s="86" t="s">
        <v>1445</v>
      </c>
      <c r="BU44" s="86">
        <v>1</v>
      </c>
      <c r="BV44" s="86" t="s">
        <v>63</v>
      </c>
      <c r="BW44" s="86">
        <v>1</v>
      </c>
      <c r="BX44" s="86" t="s">
        <v>1448</v>
      </c>
      <c r="BY44" s="86">
        <v>1</v>
      </c>
      <c r="BZ44" s="86" t="s">
        <v>1450</v>
      </c>
      <c r="CA44" s="86">
        <v>1</v>
      </c>
      <c r="CB44" s="86" t="s">
        <v>1452</v>
      </c>
      <c r="CC44" s="86">
        <v>0</v>
      </c>
      <c r="CD44" s="86" t="s">
        <v>226</v>
      </c>
      <c r="CE44" s="86">
        <v>0</v>
      </c>
      <c r="CF44" s="86" t="s">
        <v>226</v>
      </c>
      <c r="CG44" s="86">
        <v>0</v>
      </c>
      <c r="CH44" s="86" t="s">
        <v>1454</v>
      </c>
      <c r="CI44" s="86">
        <v>1</v>
      </c>
      <c r="CJ44" s="86" t="s">
        <v>1454</v>
      </c>
      <c r="CK44" s="86">
        <v>1</v>
      </c>
      <c r="CL44" s="86" t="s">
        <v>1454</v>
      </c>
      <c r="CM44" s="86">
        <v>1</v>
      </c>
      <c r="CN44" s="86" t="s">
        <v>226</v>
      </c>
      <c r="CO44" s="86">
        <v>0</v>
      </c>
      <c r="CP44" s="87" t="s">
        <v>1477</v>
      </c>
      <c r="CQ44" s="152">
        <v>0</v>
      </c>
    </row>
    <row r="45" spans="1:95" ht="13.2" x14ac:dyDescent="0.25">
      <c r="A45" s="82">
        <v>45569.479488599536</v>
      </c>
      <c r="B45" s="83" t="s">
        <v>212</v>
      </c>
      <c r="C45" s="84" t="s">
        <v>213</v>
      </c>
      <c r="D45" s="83">
        <v>37.5</v>
      </c>
      <c r="E45" s="83">
        <v>0.17</v>
      </c>
      <c r="F45" s="83" t="s">
        <v>60</v>
      </c>
      <c r="G45" s="83" t="s">
        <v>76</v>
      </c>
      <c r="H45" s="83" t="s">
        <v>100</v>
      </c>
      <c r="I45" s="83" t="s">
        <v>63</v>
      </c>
      <c r="J45" s="83" t="s">
        <v>64</v>
      </c>
      <c r="K45" s="83" t="s">
        <v>64</v>
      </c>
      <c r="L45" s="83" t="s">
        <v>64</v>
      </c>
      <c r="M45" s="83" t="s">
        <v>78</v>
      </c>
      <c r="N45" s="83" t="s">
        <v>64</v>
      </c>
      <c r="O45" s="83" t="s">
        <v>78</v>
      </c>
      <c r="P45" s="83" t="s">
        <v>78</v>
      </c>
      <c r="Q45" s="83" t="s">
        <v>78</v>
      </c>
      <c r="R45" s="83" t="s">
        <v>64</v>
      </c>
      <c r="S45" s="83" t="s">
        <v>64</v>
      </c>
      <c r="T45" s="83" t="s">
        <v>64</v>
      </c>
      <c r="U45" s="83" t="s">
        <v>78</v>
      </c>
      <c r="V45" s="83" t="s">
        <v>84</v>
      </c>
      <c r="W45" s="83" t="s">
        <v>64</v>
      </c>
      <c r="X45" s="83" t="s">
        <v>64</v>
      </c>
      <c r="Y45" s="83" t="s">
        <v>64</v>
      </c>
      <c r="Z45" s="83" t="s">
        <v>79</v>
      </c>
      <c r="AA45" s="83" t="s">
        <v>65</v>
      </c>
      <c r="AB45" s="83" t="s">
        <v>65</v>
      </c>
      <c r="AC45" s="83" t="s">
        <v>66</v>
      </c>
      <c r="AD45" s="83" t="s">
        <v>66</v>
      </c>
      <c r="AE45" s="83" t="s">
        <v>66</v>
      </c>
      <c r="AF45" s="83" t="s">
        <v>66</v>
      </c>
      <c r="AG45" s="83" t="s">
        <v>65</v>
      </c>
      <c r="AH45" s="83" t="s">
        <v>66</v>
      </c>
      <c r="AI45" s="83" t="s">
        <v>101</v>
      </c>
      <c r="AJ45" s="83" t="s">
        <v>66</v>
      </c>
      <c r="AK45" s="83" t="s">
        <v>66</v>
      </c>
      <c r="AL45" s="83" t="s">
        <v>66</v>
      </c>
      <c r="AM45" s="83" t="s">
        <v>79</v>
      </c>
      <c r="AN45" s="83" t="s">
        <v>66</v>
      </c>
      <c r="AO45" s="83" t="s">
        <v>66</v>
      </c>
      <c r="AP45" s="83" t="s">
        <v>67</v>
      </c>
      <c r="AQ45" s="83" t="s">
        <v>67</v>
      </c>
      <c r="AR45" s="83" t="s">
        <v>73</v>
      </c>
      <c r="AS45" s="83" t="s">
        <v>68</v>
      </c>
      <c r="AT45" s="83" t="s">
        <v>69</v>
      </c>
      <c r="AU45" s="83" t="s">
        <v>80</v>
      </c>
      <c r="AV45" s="83" t="s">
        <v>71</v>
      </c>
      <c r="AW45" s="83" t="s">
        <v>73</v>
      </c>
      <c r="AX45" s="83" t="s">
        <v>73</v>
      </c>
      <c r="AY45" s="83" t="s">
        <v>72</v>
      </c>
      <c r="AZ45" s="83" t="s">
        <v>72</v>
      </c>
      <c r="BA45" s="83" t="s">
        <v>72</v>
      </c>
      <c r="BB45" s="83" t="s">
        <v>73</v>
      </c>
      <c r="BC45" s="83" t="s">
        <v>73</v>
      </c>
      <c r="BE45" s="83" t="s">
        <v>73</v>
      </c>
      <c r="BG45" s="76" t="s">
        <v>100</v>
      </c>
      <c r="BH45" s="76" t="s">
        <v>60</v>
      </c>
      <c r="BI45" s="76" t="s">
        <v>1414</v>
      </c>
      <c r="BJ45">
        <v>11</v>
      </c>
      <c r="BK45">
        <v>50</v>
      </c>
      <c r="BM45" s="86" t="s">
        <v>1130</v>
      </c>
      <c r="BN45" s="86" t="s">
        <v>1131</v>
      </c>
      <c r="BO45" s="87" t="s">
        <v>68</v>
      </c>
      <c r="BP45" s="87"/>
      <c r="BQ45" s="87" t="s">
        <v>1472</v>
      </c>
      <c r="BR45" s="86" t="s">
        <v>1445</v>
      </c>
      <c r="BS45" s="86">
        <v>1</v>
      </c>
      <c r="BT45" s="86" t="s">
        <v>1445</v>
      </c>
      <c r="BU45" s="86">
        <v>1</v>
      </c>
      <c r="BV45" s="86" t="s">
        <v>73</v>
      </c>
      <c r="BW45" s="86">
        <v>0</v>
      </c>
      <c r="BX45" s="86" t="s">
        <v>1447</v>
      </c>
      <c r="BY45" s="86">
        <v>0</v>
      </c>
      <c r="BZ45" s="86" t="s">
        <v>1450</v>
      </c>
      <c r="CA45" s="86">
        <v>1</v>
      </c>
      <c r="CB45" s="86" t="s">
        <v>1452</v>
      </c>
      <c r="CC45" s="86">
        <v>0</v>
      </c>
      <c r="CD45" s="86" t="s">
        <v>226</v>
      </c>
      <c r="CE45" s="86">
        <v>0</v>
      </c>
      <c r="CF45" s="86" t="s">
        <v>226</v>
      </c>
      <c r="CG45" s="86">
        <v>0</v>
      </c>
      <c r="CH45" s="86" t="s">
        <v>1454</v>
      </c>
      <c r="CI45" s="86">
        <v>1</v>
      </c>
      <c r="CJ45" s="86" t="s">
        <v>1454</v>
      </c>
      <c r="CK45" s="86">
        <v>1</v>
      </c>
      <c r="CL45" s="86" t="s">
        <v>1454</v>
      </c>
      <c r="CM45" s="86">
        <v>1</v>
      </c>
      <c r="CN45" s="86" t="s">
        <v>226</v>
      </c>
      <c r="CO45" s="86">
        <v>0</v>
      </c>
      <c r="CP45" s="87" t="s">
        <v>1477</v>
      </c>
      <c r="CQ45" s="152">
        <v>0</v>
      </c>
    </row>
    <row r="46" spans="1:95" ht="13.2" x14ac:dyDescent="0.25">
      <c r="A46" s="82">
        <v>45569.479838275467</v>
      </c>
      <c r="B46" s="83" t="s">
        <v>214</v>
      </c>
      <c r="C46" s="84" t="s">
        <v>215</v>
      </c>
      <c r="D46" s="83">
        <v>23.21</v>
      </c>
      <c r="E46" s="83">
        <v>0</v>
      </c>
      <c r="F46" s="83" t="s">
        <v>60</v>
      </c>
      <c r="G46" s="83" t="s">
        <v>76</v>
      </c>
      <c r="H46" s="83" t="s">
        <v>125</v>
      </c>
      <c r="I46" s="83" t="s">
        <v>63</v>
      </c>
      <c r="J46" s="83" t="s">
        <v>64</v>
      </c>
      <c r="K46" s="83" t="s">
        <v>78</v>
      </c>
      <c r="L46" s="83" t="s">
        <v>64</v>
      </c>
      <c r="M46" s="83" t="s">
        <v>64</v>
      </c>
      <c r="N46" s="83" t="s">
        <v>64</v>
      </c>
      <c r="O46" s="83" t="s">
        <v>64</v>
      </c>
      <c r="P46" s="83" t="s">
        <v>78</v>
      </c>
      <c r="Q46" s="83" t="s">
        <v>64</v>
      </c>
      <c r="R46" s="83" t="s">
        <v>64</v>
      </c>
      <c r="S46" s="83" t="s">
        <v>64</v>
      </c>
      <c r="T46" s="83" t="s">
        <v>64</v>
      </c>
      <c r="U46" s="83" t="s">
        <v>64</v>
      </c>
      <c r="V46" s="83" t="s">
        <v>64</v>
      </c>
      <c r="W46" s="83" t="s">
        <v>64</v>
      </c>
      <c r="X46" s="83" t="s">
        <v>64</v>
      </c>
      <c r="Y46" s="83" t="s">
        <v>64</v>
      </c>
      <c r="Z46" s="83" t="s">
        <v>66</v>
      </c>
      <c r="AA46" s="83" t="s">
        <v>65</v>
      </c>
      <c r="AB46" s="83" t="s">
        <v>66</v>
      </c>
      <c r="AC46" s="83" t="s">
        <v>66</v>
      </c>
      <c r="AD46" s="83" t="s">
        <v>66</v>
      </c>
      <c r="AE46" s="83" t="s">
        <v>66</v>
      </c>
      <c r="AF46" s="83" t="s">
        <v>66</v>
      </c>
      <c r="AG46" s="83" t="s">
        <v>66</v>
      </c>
      <c r="AH46" s="83" t="s">
        <v>66</v>
      </c>
      <c r="AI46" s="83" t="s">
        <v>79</v>
      </c>
      <c r="AJ46" s="83" t="s">
        <v>65</v>
      </c>
      <c r="AK46" s="83" t="s">
        <v>66</v>
      </c>
      <c r="AL46" s="83" t="s">
        <v>66</v>
      </c>
      <c r="AM46" s="83" t="s">
        <v>65</v>
      </c>
      <c r="AN46" s="83" t="s">
        <v>66</v>
      </c>
      <c r="AO46" s="83" t="s">
        <v>66</v>
      </c>
      <c r="AP46" s="83" t="s">
        <v>67</v>
      </c>
      <c r="AQ46" s="83" t="s">
        <v>67</v>
      </c>
      <c r="AR46" s="83" t="s">
        <v>86</v>
      </c>
      <c r="AS46" s="83" t="s">
        <v>81</v>
      </c>
      <c r="AT46" s="83" t="s">
        <v>69</v>
      </c>
      <c r="AU46" s="83" t="s">
        <v>80</v>
      </c>
      <c r="AV46" s="83" t="s">
        <v>71</v>
      </c>
      <c r="AW46" s="83" t="s">
        <v>73</v>
      </c>
      <c r="AX46" s="83" t="s">
        <v>73</v>
      </c>
      <c r="AY46" s="83" t="s">
        <v>63</v>
      </c>
      <c r="AZ46" s="83" t="s">
        <v>72</v>
      </c>
      <c r="BA46" s="83" t="s">
        <v>63</v>
      </c>
      <c r="BB46" s="83" t="s">
        <v>72</v>
      </c>
      <c r="BC46" s="83" t="s">
        <v>73</v>
      </c>
      <c r="BD46" s="83" t="s">
        <v>116</v>
      </c>
      <c r="BE46" s="83" t="s">
        <v>73</v>
      </c>
      <c r="BG46" s="76" t="s">
        <v>100</v>
      </c>
      <c r="BH46" s="76" t="s">
        <v>60</v>
      </c>
      <c r="BI46" s="76" t="s">
        <v>1414</v>
      </c>
      <c r="BJ46">
        <v>13</v>
      </c>
      <c r="BK46">
        <v>51</v>
      </c>
      <c r="BM46" s="86" t="s">
        <v>1130</v>
      </c>
      <c r="BN46" s="86" t="s">
        <v>1131</v>
      </c>
      <c r="BO46" s="87" t="s">
        <v>68</v>
      </c>
      <c r="BP46" s="87"/>
      <c r="BQ46" s="87" t="s">
        <v>1472</v>
      </c>
      <c r="BR46" s="86" t="s">
        <v>1445</v>
      </c>
      <c r="BS46" s="86">
        <v>1</v>
      </c>
      <c r="BT46" s="86" t="s">
        <v>1445</v>
      </c>
      <c r="BU46" s="86">
        <v>1</v>
      </c>
      <c r="BV46" s="86" t="s">
        <v>63</v>
      </c>
      <c r="BW46" s="86">
        <v>1</v>
      </c>
      <c r="BX46" s="86" t="s">
        <v>1447</v>
      </c>
      <c r="BY46" s="86">
        <v>0</v>
      </c>
      <c r="BZ46" s="86" t="s">
        <v>1450</v>
      </c>
      <c r="CA46" s="86">
        <v>1</v>
      </c>
      <c r="CB46" s="86" t="s">
        <v>1452</v>
      </c>
      <c r="CC46" s="86">
        <v>0</v>
      </c>
      <c r="CD46" s="86" t="s">
        <v>226</v>
      </c>
      <c r="CE46" s="86">
        <v>0</v>
      </c>
      <c r="CF46" s="86" t="s">
        <v>226</v>
      </c>
      <c r="CG46" s="86">
        <v>0</v>
      </c>
      <c r="CH46" s="86" t="s">
        <v>1454</v>
      </c>
      <c r="CI46" s="86">
        <v>1</v>
      </c>
      <c r="CJ46" s="86" t="s">
        <v>1454</v>
      </c>
      <c r="CK46" s="86">
        <v>1</v>
      </c>
      <c r="CL46" s="86" t="s">
        <v>1454</v>
      </c>
      <c r="CM46" s="86">
        <v>1</v>
      </c>
      <c r="CN46" s="86" t="s">
        <v>1454</v>
      </c>
      <c r="CO46" s="86">
        <v>1</v>
      </c>
      <c r="CP46" s="87" t="s">
        <v>1477</v>
      </c>
      <c r="CQ46" s="152">
        <v>0</v>
      </c>
    </row>
    <row r="47" spans="1:95" ht="13.2" x14ac:dyDescent="0.25">
      <c r="A47" s="82">
        <v>45569.479953368056</v>
      </c>
      <c r="B47" s="83" t="s">
        <v>216</v>
      </c>
      <c r="C47" s="84" t="s">
        <v>217</v>
      </c>
      <c r="D47" s="83">
        <v>12.5</v>
      </c>
      <c r="E47" s="83">
        <v>0.25</v>
      </c>
      <c r="F47" s="83" t="s">
        <v>60</v>
      </c>
      <c r="G47" s="83" t="s">
        <v>76</v>
      </c>
      <c r="H47" s="83" t="s">
        <v>100</v>
      </c>
      <c r="I47" s="83" t="s">
        <v>63</v>
      </c>
      <c r="J47" s="83" t="s">
        <v>64</v>
      </c>
      <c r="K47" s="83" t="s">
        <v>84</v>
      </c>
      <c r="L47" s="83" t="s">
        <v>64</v>
      </c>
      <c r="M47" s="83" t="s">
        <v>84</v>
      </c>
      <c r="N47" s="83" t="s">
        <v>84</v>
      </c>
      <c r="O47" s="83" t="s">
        <v>64</v>
      </c>
      <c r="P47" s="83" t="s">
        <v>84</v>
      </c>
      <c r="Q47" s="83" t="s">
        <v>64</v>
      </c>
      <c r="R47" s="83" t="s">
        <v>64</v>
      </c>
      <c r="S47" s="83" t="s">
        <v>64</v>
      </c>
      <c r="T47" s="83" t="s">
        <v>64</v>
      </c>
      <c r="U47" s="83" t="s">
        <v>64</v>
      </c>
      <c r="V47" s="83" t="s">
        <v>64</v>
      </c>
      <c r="W47" s="83" t="s">
        <v>64</v>
      </c>
      <c r="X47" s="83" t="s">
        <v>64</v>
      </c>
      <c r="Y47" s="83" t="s">
        <v>64</v>
      </c>
      <c r="Z47" s="83" t="s">
        <v>66</v>
      </c>
      <c r="AA47" s="83" t="s">
        <v>66</v>
      </c>
      <c r="AB47" s="83" t="s">
        <v>66</v>
      </c>
      <c r="AC47" s="83" t="s">
        <v>66</v>
      </c>
      <c r="AD47" s="83" t="s">
        <v>66</v>
      </c>
      <c r="AE47" s="83" t="s">
        <v>66</v>
      </c>
      <c r="AF47" s="83" t="s">
        <v>66</v>
      </c>
      <c r="AG47" s="83" t="s">
        <v>66</v>
      </c>
      <c r="AH47" s="83" t="s">
        <v>66</v>
      </c>
      <c r="AI47" s="83" t="s">
        <v>101</v>
      </c>
      <c r="AJ47" s="83" t="s">
        <v>66</v>
      </c>
      <c r="AK47" s="83" t="s">
        <v>66</v>
      </c>
      <c r="AL47" s="83" t="s">
        <v>66</v>
      </c>
      <c r="AM47" s="83" t="s">
        <v>66</v>
      </c>
      <c r="AN47" s="83" t="s">
        <v>66</v>
      </c>
      <c r="AO47" s="83" t="s">
        <v>66</v>
      </c>
      <c r="AP47" s="83" t="s">
        <v>67</v>
      </c>
      <c r="AQ47" s="83" t="s">
        <v>67</v>
      </c>
      <c r="AR47" s="83" t="s">
        <v>86</v>
      </c>
      <c r="AS47" s="83" t="s">
        <v>68</v>
      </c>
      <c r="AT47" s="83" t="s">
        <v>69</v>
      </c>
      <c r="AU47" s="83" t="s">
        <v>70</v>
      </c>
      <c r="AV47" s="83" t="s">
        <v>71</v>
      </c>
      <c r="AW47" s="83" t="s">
        <v>73</v>
      </c>
      <c r="AX47" s="83" t="s">
        <v>73</v>
      </c>
      <c r="AY47" s="83" t="s">
        <v>63</v>
      </c>
      <c r="AZ47" s="83" t="s">
        <v>72</v>
      </c>
      <c r="BA47" s="83" t="s">
        <v>73</v>
      </c>
      <c r="BB47" s="83" t="s">
        <v>73</v>
      </c>
      <c r="BC47" s="83" t="s">
        <v>73</v>
      </c>
      <c r="BE47" s="83" t="s">
        <v>73</v>
      </c>
      <c r="BG47" s="76" t="s">
        <v>100</v>
      </c>
      <c r="BH47" s="76" t="s">
        <v>60</v>
      </c>
      <c r="BI47" s="76" t="s">
        <v>1414</v>
      </c>
      <c r="BJ47">
        <v>12</v>
      </c>
      <c r="BK47">
        <v>49</v>
      </c>
      <c r="BM47" s="86" t="s">
        <v>1130</v>
      </c>
      <c r="BN47" s="86" t="s">
        <v>1131</v>
      </c>
      <c r="BO47" s="87" t="s">
        <v>68</v>
      </c>
      <c r="BP47" s="87"/>
      <c r="BQ47" s="87" t="s">
        <v>1472</v>
      </c>
      <c r="BR47" s="86" t="s">
        <v>1445</v>
      </c>
      <c r="BS47" s="86">
        <v>1</v>
      </c>
      <c r="BT47" s="86" t="s">
        <v>1445</v>
      </c>
      <c r="BU47" s="86">
        <v>1</v>
      </c>
      <c r="BV47" s="86" t="s">
        <v>63</v>
      </c>
      <c r="BW47" s="86">
        <v>1</v>
      </c>
      <c r="BX47" s="86" t="s">
        <v>1447</v>
      </c>
      <c r="BY47" s="86">
        <v>0</v>
      </c>
      <c r="BZ47" s="86" t="s">
        <v>1470</v>
      </c>
      <c r="CA47" s="86">
        <v>2</v>
      </c>
      <c r="CB47" s="86" t="s">
        <v>1452</v>
      </c>
      <c r="CC47" s="86">
        <v>0</v>
      </c>
      <c r="CD47" s="86" t="s">
        <v>226</v>
      </c>
      <c r="CE47" s="86">
        <v>0</v>
      </c>
      <c r="CF47" s="86" t="s">
        <v>226</v>
      </c>
      <c r="CG47" s="86">
        <v>0</v>
      </c>
      <c r="CH47" s="86" t="s">
        <v>1454</v>
      </c>
      <c r="CI47" s="86">
        <v>1</v>
      </c>
      <c r="CJ47" s="86" t="s">
        <v>1454</v>
      </c>
      <c r="CK47" s="86">
        <v>1</v>
      </c>
      <c r="CL47" s="86" t="s">
        <v>226</v>
      </c>
      <c r="CM47" s="86">
        <v>0</v>
      </c>
      <c r="CN47" s="86" t="s">
        <v>226</v>
      </c>
      <c r="CO47" s="86">
        <v>0</v>
      </c>
      <c r="CP47" s="87" t="s">
        <v>1477</v>
      </c>
      <c r="CQ47" s="152">
        <v>0</v>
      </c>
    </row>
    <row r="48" spans="1:95" ht="13.2" x14ac:dyDescent="0.25">
      <c r="A48" s="82">
        <v>45569.48061244213</v>
      </c>
      <c r="B48" s="83" t="s">
        <v>218</v>
      </c>
      <c r="C48" s="84" t="s">
        <v>219</v>
      </c>
      <c r="D48" s="83">
        <v>28.57</v>
      </c>
      <c r="E48" s="83">
        <v>0.13</v>
      </c>
      <c r="F48" s="83" t="s">
        <v>60</v>
      </c>
      <c r="G48" s="83" t="s">
        <v>76</v>
      </c>
      <c r="H48" s="83" t="s">
        <v>62</v>
      </c>
      <c r="I48" s="83" t="s">
        <v>63</v>
      </c>
      <c r="J48" s="83" t="s">
        <v>64</v>
      </c>
      <c r="K48" s="83" t="s">
        <v>84</v>
      </c>
      <c r="L48" s="83" t="s">
        <v>64</v>
      </c>
      <c r="M48" s="83" t="s">
        <v>84</v>
      </c>
      <c r="N48" s="83" t="s">
        <v>64</v>
      </c>
      <c r="O48" s="83" t="s">
        <v>84</v>
      </c>
      <c r="P48" s="83" t="s">
        <v>84</v>
      </c>
      <c r="Q48" s="83" t="s">
        <v>64</v>
      </c>
      <c r="R48" s="83" t="s">
        <v>64</v>
      </c>
      <c r="S48" s="83" t="s">
        <v>64</v>
      </c>
      <c r="T48" s="83" t="s">
        <v>64</v>
      </c>
      <c r="U48" s="83" t="s">
        <v>64</v>
      </c>
      <c r="V48" s="83" t="s">
        <v>64</v>
      </c>
      <c r="W48" s="83" t="s">
        <v>84</v>
      </c>
      <c r="X48" s="83" t="s">
        <v>64</v>
      </c>
      <c r="Y48" s="83" t="s">
        <v>64</v>
      </c>
      <c r="Z48" s="83" t="s">
        <v>66</v>
      </c>
      <c r="AA48" s="83" t="s">
        <v>65</v>
      </c>
      <c r="AB48" s="83" t="s">
        <v>65</v>
      </c>
      <c r="AC48" s="83" t="s">
        <v>66</v>
      </c>
      <c r="AD48" s="83" t="s">
        <v>65</v>
      </c>
      <c r="AE48" s="83" t="s">
        <v>65</v>
      </c>
      <c r="AF48" s="83" t="s">
        <v>66</v>
      </c>
      <c r="AG48" s="83" t="s">
        <v>66</v>
      </c>
      <c r="AH48" s="83" t="s">
        <v>79</v>
      </c>
      <c r="AI48" s="83" t="s">
        <v>79</v>
      </c>
      <c r="AJ48" s="83" t="s">
        <v>66</v>
      </c>
      <c r="AK48" s="83" t="s">
        <v>66</v>
      </c>
      <c r="AL48" s="83" t="s">
        <v>66</v>
      </c>
      <c r="AM48" s="83" t="s">
        <v>66</v>
      </c>
      <c r="AN48" s="83" t="s">
        <v>66</v>
      </c>
      <c r="AO48" s="83" t="s">
        <v>79</v>
      </c>
      <c r="AP48" s="83" t="s">
        <v>85</v>
      </c>
      <c r="AQ48" s="83" t="s">
        <v>80</v>
      </c>
      <c r="AR48" s="83" t="s">
        <v>73</v>
      </c>
      <c r="AS48" s="83" t="s">
        <v>220</v>
      </c>
      <c r="AT48" s="83" t="s">
        <v>87</v>
      </c>
      <c r="AU48" s="83" t="s">
        <v>70</v>
      </c>
      <c r="AV48" s="83" t="s">
        <v>71</v>
      </c>
      <c r="AW48" s="83" t="s">
        <v>72</v>
      </c>
      <c r="AX48" s="83" t="s">
        <v>63</v>
      </c>
      <c r="AY48" s="83" t="s">
        <v>72</v>
      </c>
      <c r="AZ48" s="83" t="s">
        <v>72</v>
      </c>
      <c r="BA48" s="83" t="s">
        <v>72</v>
      </c>
      <c r="BB48" s="83" t="s">
        <v>72</v>
      </c>
      <c r="BC48" s="83" t="s">
        <v>73</v>
      </c>
      <c r="BE48" s="83" t="s">
        <v>73</v>
      </c>
      <c r="BG48" s="76" t="s">
        <v>100</v>
      </c>
      <c r="BH48" s="76" t="s">
        <v>60</v>
      </c>
      <c r="BI48" s="76" t="s">
        <v>1414</v>
      </c>
      <c r="BJ48">
        <v>11</v>
      </c>
      <c r="BK48">
        <v>50</v>
      </c>
      <c r="BM48" s="86" t="s">
        <v>1130</v>
      </c>
      <c r="BN48" s="86" t="s">
        <v>1131</v>
      </c>
      <c r="BO48" s="87" t="s">
        <v>220</v>
      </c>
      <c r="BP48" s="87"/>
      <c r="BQ48" s="87" t="s">
        <v>1472</v>
      </c>
      <c r="BR48" s="86" t="s">
        <v>1445</v>
      </c>
      <c r="BS48" s="86">
        <v>1</v>
      </c>
      <c r="BT48" s="86" t="s">
        <v>1444</v>
      </c>
      <c r="BU48" s="86">
        <v>0</v>
      </c>
      <c r="BV48" s="86" t="s">
        <v>73</v>
      </c>
      <c r="BW48" s="86">
        <v>0</v>
      </c>
      <c r="BX48" s="86" t="s">
        <v>1448</v>
      </c>
      <c r="BY48" s="86">
        <v>1</v>
      </c>
      <c r="BZ48" s="86" t="s">
        <v>1470</v>
      </c>
      <c r="CA48" s="86">
        <v>2</v>
      </c>
      <c r="CB48" s="86" t="s">
        <v>1452</v>
      </c>
      <c r="CC48" s="86">
        <v>0</v>
      </c>
      <c r="CD48" s="86" t="s">
        <v>1454</v>
      </c>
      <c r="CE48" s="86">
        <v>1</v>
      </c>
      <c r="CF48" s="86" t="s">
        <v>1454</v>
      </c>
      <c r="CG48" s="86">
        <v>1</v>
      </c>
      <c r="CH48" s="86" t="s">
        <v>1454</v>
      </c>
      <c r="CI48" s="86">
        <v>1</v>
      </c>
      <c r="CJ48" s="86" t="s">
        <v>1454</v>
      </c>
      <c r="CK48" s="86">
        <v>1</v>
      </c>
      <c r="CL48" s="86" t="s">
        <v>1454</v>
      </c>
      <c r="CM48" s="86">
        <v>1</v>
      </c>
      <c r="CN48" s="86" t="s">
        <v>1454</v>
      </c>
      <c r="CO48" s="86">
        <v>1</v>
      </c>
      <c r="CP48" s="87" t="s">
        <v>1478</v>
      </c>
      <c r="CQ48" s="152">
        <v>1</v>
      </c>
    </row>
    <row r="49" spans="1:95" ht="13.2" x14ac:dyDescent="0.25">
      <c r="A49" s="82">
        <v>45569.48443960648</v>
      </c>
      <c r="B49" s="83" t="s">
        <v>221</v>
      </c>
      <c r="C49" s="84" t="s">
        <v>222</v>
      </c>
      <c r="D49" s="83">
        <v>43.75</v>
      </c>
      <c r="E49" s="83">
        <v>0.42</v>
      </c>
      <c r="F49" s="83" t="s">
        <v>60</v>
      </c>
      <c r="G49" s="83" t="s">
        <v>76</v>
      </c>
      <c r="H49" s="83" t="s">
        <v>62</v>
      </c>
      <c r="I49" s="83" t="s">
        <v>73</v>
      </c>
      <c r="J49" s="83" t="s">
        <v>64</v>
      </c>
      <c r="K49" s="83" t="s">
        <v>64</v>
      </c>
      <c r="L49" s="83" t="s">
        <v>64</v>
      </c>
      <c r="M49" s="83" t="s">
        <v>78</v>
      </c>
      <c r="N49" s="83" t="s">
        <v>64</v>
      </c>
      <c r="O49" s="83" t="s">
        <v>64</v>
      </c>
      <c r="P49" s="83" t="s">
        <v>84</v>
      </c>
      <c r="Q49" s="83" t="s">
        <v>84</v>
      </c>
      <c r="R49" s="83" t="s">
        <v>64</v>
      </c>
      <c r="S49" s="83" t="s">
        <v>64</v>
      </c>
      <c r="T49" s="83" t="s">
        <v>64</v>
      </c>
      <c r="U49" s="83" t="s">
        <v>64</v>
      </c>
      <c r="V49" s="83" t="s">
        <v>64</v>
      </c>
      <c r="W49" s="83" t="s">
        <v>64</v>
      </c>
      <c r="X49" s="83" t="s">
        <v>84</v>
      </c>
      <c r="Y49" s="83" t="s">
        <v>64</v>
      </c>
      <c r="Z49" s="83" t="s">
        <v>66</v>
      </c>
      <c r="AA49" s="83" t="s">
        <v>101</v>
      </c>
      <c r="AB49" s="83" t="s">
        <v>101</v>
      </c>
      <c r="AC49" s="83" t="s">
        <v>101</v>
      </c>
      <c r="AD49" s="83" t="s">
        <v>66</v>
      </c>
      <c r="AE49" s="83" t="s">
        <v>66</v>
      </c>
      <c r="AF49" s="83" t="s">
        <v>66</v>
      </c>
      <c r="AG49" s="83" t="s">
        <v>101</v>
      </c>
      <c r="AH49" s="83" t="s">
        <v>79</v>
      </c>
      <c r="AI49" s="83" t="s">
        <v>79</v>
      </c>
      <c r="AJ49" s="83" t="s">
        <v>66</v>
      </c>
      <c r="AK49" s="83" t="s">
        <v>66</v>
      </c>
      <c r="AL49" s="83" t="s">
        <v>101</v>
      </c>
      <c r="AM49" s="83" t="s">
        <v>66</v>
      </c>
      <c r="AN49" s="83" t="s">
        <v>66</v>
      </c>
      <c r="AO49" s="83" t="s">
        <v>66</v>
      </c>
      <c r="AP49" s="83" t="s">
        <v>67</v>
      </c>
      <c r="AQ49" s="83" t="s">
        <v>67</v>
      </c>
      <c r="AR49" s="83" t="s">
        <v>86</v>
      </c>
      <c r="AS49" s="83" t="s">
        <v>223</v>
      </c>
      <c r="AT49" s="83" t="s">
        <v>87</v>
      </c>
      <c r="AU49" s="83" t="s">
        <v>93</v>
      </c>
      <c r="AV49" s="83" t="s">
        <v>132</v>
      </c>
      <c r="AW49" s="83" t="s">
        <v>73</v>
      </c>
      <c r="AX49" s="83" t="s">
        <v>73</v>
      </c>
      <c r="AY49" s="83" t="s">
        <v>73</v>
      </c>
      <c r="AZ49" s="83" t="s">
        <v>73</v>
      </c>
      <c r="BA49" s="83" t="s">
        <v>72</v>
      </c>
      <c r="BB49" s="83" t="s">
        <v>73</v>
      </c>
      <c r="BC49" s="83" t="s">
        <v>73</v>
      </c>
      <c r="BE49" s="83" t="s">
        <v>73</v>
      </c>
      <c r="BG49" s="76" t="s">
        <v>100</v>
      </c>
      <c r="BH49" s="76" t="s">
        <v>60</v>
      </c>
      <c r="BI49" s="76" t="s">
        <v>1415</v>
      </c>
      <c r="BJ49">
        <v>13</v>
      </c>
      <c r="BK49">
        <v>40</v>
      </c>
      <c r="BM49" s="86" t="s">
        <v>1130</v>
      </c>
      <c r="BN49" s="86" t="s">
        <v>1131</v>
      </c>
      <c r="BO49" s="87" t="s">
        <v>68</v>
      </c>
      <c r="BP49" s="87"/>
      <c r="BQ49" s="87" t="s">
        <v>1472</v>
      </c>
      <c r="BR49" s="86" t="s">
        <v>1445</v>
      </c>
      <c r="BS49" s="86">
        <v>1</v>
      </c>
      <c r="BT49" s="86" t="s">
        <v>1445</v>
      </c>
      <c r="BU49" s="86">
        <v>1</v>
      </c>
      <c r="BV49" s="86" t="s">
        <v>63</v>
      </c>
      <c r="BW49" s="86">
        <v>1</v>
      </c>
      <c r="BX49" s="86" t="s">
        <v>1448</v>
      </c>
      <c r="BY49" s="86">
        <v>1</v>
      </c>
      <c r="BZ49" s="86" t="s">
        <v>1449</v>
      </c>
      <c r="CA49" s="86">
        <v>0</v>
      </c>
      <c r="CB49" s="86" t="s">
        <v>1452</v>
      </c>
      <c r="CC49" s="86">
        <v>0</v>
      </c>
      <c r="CD49" s="86" t="s">
        <v>226</v>
      </c>
      <c r="CE49" s="86">
        <v>0</v>
      </c>
      <c r="CF49" s="86" t="s">
        <v>226</v>
      </c>
      <c r="CG49" s="86">
        <v>0</v>
      </c>
      <c r="CH49" s="86" t="s">
        <v>226</v>
      </c>
      <c r="CI49" s="86">
        <v>0</v>
      </c>
      <c r="CJ49" s="86" t="s">
        <v>226</v>
      </c>
      <c r="CK49" s="86">
        <v>0</v>
      </c>
      <c r="CL49" s="86" t="s">
        <v>1454</v>
      </c>
      <c r="CM49" s="86">
        <v>1</v>
      </c>
      <c r="CN49" s="86" t="s">
        <v>226</v>
      </c>
      <c r="CO49" s="86">
        <v>0</v>
      </c>
      <c r="CP49" s="87" t="s">
        <v>1477</v>
      </c>
      <c r="CQ49" s="152">
        <v>0</v>
      </c>
    </row>
    <row r="50" spans="1:95" ht="13.2" x14ac:dyDescent="0.25">
      <c r="A50" s="82">
        <v>45569.484522673607</v>
      </c>
      <c r="B50" s="83" t="s">
        <v>224</v>
      </c>
      <c r="C50" s="84" t="s">
        <v>225</v>
      </c>
      <c r="D50" s="83">
        <v>46.43</v>
      </c>
      <c r="E50" s="83">
        <v>0.38</v>
      </c>
      <c r="F50" s="83" t="s">
        <v>60</v>
      </c>
      <c r="G50" s="83" t="s">
        <v>76</v>
      </c>
      <c r="H50" s="83" t="s">
        <v>180</v>
      </c>
      <c r="I50" s="83" t="s">
        <v>63</v>
      </c>
      <c r="J50" s="83" t="s">
        <v>64</v>
      </c>
      <c r="K50" s="83" t="s">
        <v>64</v>
      </c>
      <c r="L50" s="83" t="s">
        <v>64</v>
      </c>
      <c r="M50" s="83" t="s">
        <v>84</v>
      </c>
      <c r="N50" s="83" t="s">
        <v>84</v>
      </c>
      <c r="O50" s="83" t="s">
        <v>84</v>
      </c>
      <c r="P50" s="83" t="s">
        <v>84</v>
      </c>
      <c r="Q50" s="83" t="s">
        <v>84</v>
      </c>
      <c r="R50" s="83" t="s">
        <v>84</v>
      </c>
      <c r="S50" s="83" t="s">
        <v>84</v>
      </c>
      <c r="T50" s="83" t="s">
        <v>84</v>
      </c>
      <c r="U50" s="83" t="s">
        <v>84</v>
      </c>
      <c r="V50" s="83" t="s">
        <v>84</v>
      </c>
      <c r="W50" s="83" t="s">
        <v>84</v>
      </c>
      <c r="X50" s="83" t="s">
        <v>84</v>
      </c>
      <c r="Y50" s="83" t="s">
        <v>84</v>
      </c>
      <c r="Z50" s="83" t="s">
        <v>66</v>
      </c>
      <c r="AA50" s="83" t="s">
        <v>66</v>
      </c>
      <c r="AB50" s="83" t="s">
        <v>65</v>
      </c>
      <c r="AC50" s="83" t="s">
        <v>65</v>
      </c>
      <c r="AD50" s="83" t="s">
        <v>66</v>
      </c>
      <c r="AE50" s="83" t="s">
        <v>65</v>
      </c>
      <c r="AF50" s="83" t="s">
        <v>65</v>
      </c>
      <c r="AG50" s="83" t="s">
        <v>79</v>
      </c>
      <c r="AH50" s="83" t="s">
        <v>101</v>
      </c>
      <c r="AI50" s="83" t="s">
        <v>79</v>
      </c>
      <c r="AJ50" s="83" t="s">
        <v>66</v>
      </c>
      <c r="AK50" s="83" t="s">
        <v>66</v>
      </c>
      <c r="AL50" s="83" t="s">
        <v>66</v>
      </c>
      <c r="AM50" s="83" t="s">
        <v>66</v>
      </c>
      <c r="AN50" s="83" t="s">
        <v>66</v>
      </c>
      <c r="AO50" s="83" t="s">
        <v>66</v>
      </c>
      <c r="AP50" s="83" t="s">
        <v>67</v>
      </c>
      <c r="AQ50" s="83" t="s">
        <v>67</v>
      </c>
      <c r="AR50" s="83" t="s">
        <v>86</v>
      </c>
      <c r="AS50" s="83" t="s">
        <v>68</v>
      </c>
      <c r="AT50" s="83" t="s">
        <v>87</v>
      </c>
      <c r="AU50" s="83" t="s">
        <v>70</v>
      </c>
      <c r="AV50" s="83" t="s">
        <v>132</v>
      </c>
      <c r="AW50" s="83" t="s">
        <v>73</v>
      </c>
      <c r="AX50" s="83" t="s">
        <v>63</v>
      </c>
      <c r="AY50" s="83" t="s">
        <v>73</v>
      </c>
      <c r="AZ50" s="83" t="s">
        <v>63</v>
      </c>
      <c r="BA50" s="83" t="s">
        <v>63</v>
      </c>
      <c r="BB50" s="83" t="s">
        <v>73</v>
      </c>
      <c r="BC50" s="83" t="s">
        <v>73</v>
      </c>
      <c r="BD50" s="83" t="s">
        <v>226</v>
      </c>
      <c r="BE50" s="83" t="s">
        <v>73</v>
      </c>
      <c r="BF50" s="83" t="s">
        <v>122</v>
      </c>
      <c r="BG50" s="76" t="s">
        <v>100</v>
      </c>
      <c r="BH50" s="76" t="s">
        <v>60</v>
      </c>
      <c r="BI50" s="76" t="s">
        <v>1414</v>
      </c>
      <c r="BJ50">
        <v>3</v>
      </c>
      <c r="BK50">
        <v>50</v>
      </c>
      <c r="BM50" s="86" t="s">
        <v>1130</v>
      </c>
      <c r="BN50" s="86" t="s">
        <v>1131</v>
      </c>
      <c r="BO50" s="87" t="s">
        <v>68</v>
      </c>
      <c r="BP50" s="87"/>
      <c r="BQ50" s="87" t="s">
        <v>1472</v>
      </c>
      <c r="BR50" s="86" t="s">
        <v>1445</v>
      </c>
      <c r="BS50" s="86">
        <v>1</v>
      </c>
      <c r="BT50" s="86" t="s">
        <v>1445</v>
      </c>
      <c r="BU50" s="86">
        <v>1</v>
      </c>
      <c r="BV50" s="86" t="s">
        <v>63</v>
      </c>
      <c r="BW50" s="86">
        <v>1</v>
      </c>
      <c r="BX50" s="86" t="s">
        <v>1448</v>
      </c>
      <c r="BY50" s="86">
        <v>1</v>
      </c>
      <c r="BZ50" s="86" t="s">
        <v>1470</v>
      </c>
      <c r="CA50" s="86">
        <v>2</v>
      </c>
      <c r="CB50" s="86" t="s">
        <v>1452</v>
      </c>
      <c r="CC50" s="86">
        <v>0</v>
      </c>
      <c r="CD50" s="86" t="s">
        <v>226</v>
      </c>
      <c r="CE50" s="86">
        <v>0</v>
      </c>
      <c r="CF50" s="86" t="s">
        <v>1454</v>
      </c>
      <c r="CG50" s="86">
        <v>1</v>
      </c>
      <c r="CH50" s="86" t="s">
        <v>226</v>
      </c>
      <c r="CI50" s="86">
        <v>0</v>
      </c>
      <c r="CJ50" s="86" t="s">
        <v>1454</v>
      </c>
      <c r="CK50" s="86">
        <v>1</v>
      </c>
      <c r="CL50" s="86" t="s">
        <v>1454</v>
      </c>
      <c r="CM50" s="86">
        <v>1</v>
      </c>
      <c r="CN50" s="86" t="s">
        <v>226</v>
      </c>
      <c r="CO50" s="86">
        <v>0</v>
      </c>
      <c r="CP50" s="87" t="s">
        <v>1477</v>
      </c>
      <c r="CQ50" s="152">
        <v>0</v>
      </c>
    </row>
    <row r="51" spans="1:95" ht="13.2" x14ac:dyDescent="0.25">
      <c r="A51" s="82">
        <v>45569.485505208329</v>
      </c>
      <c r="B51" s="83" t="s">
        <v>227</v>
      </c>
      <c r="C51" s="84" t="s">
        <v>228</v>
      </c>
      <c r="D51" s="83">
        <v>48.15</v>
      </c>
      <c r="E51" s="83">
        <v>0</v>
      </c>
      <c r="F51" s="83" t="s">
        <v>60</v>
      </c>
      <c r="G51" s="83" t="s">
        <v>76</v>
      </c>
      <c r="H51" s="83" t="s">
        <v>77</v>
      </c>
      <c r="I51" s="83" t="s">
        <v>63</v>
      </c>
      <c r="J51" s="83" t="s">
        <v>64</v>
      </c>
      <c r="K51" s="83" t="s">
        <v>84</v>
      </c>
      <c r="L51" s="83" t="s">
        <v>64</v>
      </c>
      <c r="M51" s="83" t="s">
        <v>84</v>
      </c>
      <c r="N51" s="83" t="s">
        <v>64</v>
      </c>
      <c r="O51" s="83" t="s">
        <v>84</v>
      </c>
      <c r="P51" s="83" t="s">
        <v>84</v>
      </c>
      <c r="Q51" s="83" t="s">
        <v>84</v>
      </c>
      <c r="R51" s="83" t="s">
        <v>64</v>
      </c>
      <c r="S51" s="83" t="s">
        <v>84</v>
      </c>
      <c r="T51" s="83" t="s">
        <v>78</v>
      </c>
      <c r="U51" s="83" t="s">
        <v>84</v>
      </c>
      <c r="V51" s="83" t="s">
        <v>64</v>
      </c>
      <c r="W51" s="83" t="s">
        <v>64</v>
      </c>
      <c r="X51" s="83" t="s">
        <v>64</v>
      </c>
      <c r="Y51" s="83" t="s">
        <v>84</v>
      </c>
      <c r="Z51" s="83" t="s">
        <v>66</v>
      </c>
      <c r="AA51" s="83" t="s">
        <v>66</v>
      </c>
      <c r="AB51" s="83" t="s">
        <v>66</v>
      </c>
      <c r="AC51" s="83" t="s">
        <v>66</v>
      </c>
      <c r="AD51" s="83" t="s">
        <v>66</v>
      </c>
      <c r="AE51" s="83" t="s">
        <v>66</v>
      </c>
      <c r="AF51" s="83" t="s">
        <v>66</v>
      </c>
      <c r="AG51" s="83" t="s">
        <v>66</v>
      </c>
      <c r="AH51" s="83" t="s">
        <v>66</v>
      </c>
      <c r="AI51" s="83" t="s">
        <v>79</v>
      </c>
      <c r="AJ51" s="83" t="s">
        <v>66</v>
      </c>
      <c r="AK51" s="83" t="s">
        <v>66</v>
      </c>
      <c r="AL51" s="83" t="s">
        <v>66</v>
      </c>
      <c r="AM51" s="83" t="s">
        <v>66</v>
      </c>
      <c r="AN51" s="83" t="s">
        <v>66</v>
      </c>
      <c r="AO51" s="83" t="s">
        <v>66</v>
      </c>
      <c r="AP51" s="83" t="s">
        <v>67</v>
      </c>
      <c r="AQ51" s="83" t="s">
        <v>80</v>
      </c>
      <c r="AR51" s="83" t="s">
        <v>86</v>
      </c>
      <c r="AS51" s="83" t="s">
        <v>81</v>
      </c>
      <c r="AT51" s="83" t="s">
        <v>87</v>
      </c>
      <c r="AU51" s="83" t="s">
        <v>80</v>
      </c>
      <c r="AV51" s="83" t="s">
        <v>71</v>
      </c>
      <c r="AW51" s="83" t="s">
        <v>73</v>
      </c>
      <c r="AX51" s="83" t="s">
        <v>72</v>
      </c>
      <c r="AY51" s="83" t="s">
        <v>73</v>
      </c>
      <c r="AZ51" s="83" t="s">
        <v>72</v>
      </c>
      <c r="BA51" s="83" t="s">
        <v>72</v>
      </c>
      <c r="BB51" s="83" t="s">
        <v>72</v>
      </c>
      <c r="BC51" s="83" t="s">
        <v>73</v>
      </c>
      <c r="BE51" s="83" t="s">
        <v>73</v>
      </c>
      <c r="BG51" s="76" t="s">
        <v>100</v>
      </c>
      <c r="BH51" s="76" t="s">
        <v>60</v>
      </c>
      <c r="BI51" s="76" t="s">
        <v>1414</v>
      </c>
      <c r="BJ51">
        <v>7</v>
      </c>
      <c r="BK51">
        <v>48</v>
      </c>
      <c r="BM51" s="86" t="s">
        <v>1130</v>
      </c>
      <c r="BN51" s="86" t="s">
        <v>1131</v>
      </c>
      <c r="BO51" s="87" t="s">
        <v>68</v>
      </c>
      <c r="BP51" s="87"/>
      <c r="BQ51" s="87" t="s">
        <v>1472</v>
      </c>
      <c r="BR51" s="86" t="s">
        <v>1445</v>
      </c>
      <c r="BS51" s="86">
        <v>1</v>
      </c>
      <c r="BT51" s="86" t="s">
        <v>1444</v>
      </c>
      <c r="BU51" s="86">
        <v>0</v>
      </c>
      <c r="BV51" s="86" t="s">
        <v>63</v>
      </c>
      <c r="BW51" s="86">
        <v>1</v>
      </c>
      <c r="BX51" s="86" t="s">
        <v>1448</v>
      </c>
      <c r="BY51" s="86">
        <v>1</v>
      </c>
      <c r="BZ51" s="86" t="s">
        <v>1450</v>
      </c>
      <c r="CA51" s="86">
        <v>1</v>
      </c>
      <c r="CB51" s="86" t="s">
        <v>1452</v>
      </c>
      <c r="CC51" s="86">
        <v>0</v>
      </c>
      <c r="CD51" s="86" t="s">
        <v>226</v>
      </c>
      <c r="CE51" s="86">
        <v>0</v>
      </c>
      <c r="CF51" s="86" t="s">
        <v>1454</v>
      </c>
      <c r="CG51" s="86">
        <v>1</v>
      </c>
      <c r="CH51" s="86" t="s">
        <v>226</v>
      </c>
      <c r="CI51" s="86">
        <v>0</v>
      </c>
      <c r="CJ51" s="86" t="s">
        <v>1454</v>
      </c>
      <c r="CK51" s="86">
        <v>1</v>
      </c>
      <c r="CL51" s="86" t="s">
        <v>1454</v>
      </c>
      <c r="CM51" s="86">
        <v>1</v>
      </c>
      <c r="CN51" s="86" t="s">
        <v>1454</v>
      </c>
      <c r="CO51" s="86">
        <v>1</v>
      </c>
      <c r="CP51" s="87" t="s">
        <v>1477</v>
      </c>
      <c r="CQ51" s="152">
        <v>0</v>
      </c>
    </row>
    <row r="52" spans="1:95" ht="13.2" x14ac:dyDescent="0.25">
      <c r="A52" s="82">
        <v>45569.48610115741</v>
      </c>
      <c r="B52" s="83" t="s">
        <v>229</v>
      </c>
      <c r="C52" s="84" t="s">
        <v>230</v>
      </c>
      <c r="D52" s="83">
        <v>0</v>
      </c>
      <c r="E52" s="83">
        <v>0</v>
      </c>
      <c r="F52" s="83" t="s">
        <v>60</v>
      </c>
      <c r="G52" s="83" t="s">
        <v>76</v>
      </c>
      <c r="H52" s="83" t="s">
        <v>125</v>
      </c>
      <c r="I52" s="83" t="s">
        <v>63</v>
      </c>
      <c r="J52" s="83" t="s">
        <v>78</v>
      </c>
      <c r="K52" s="83" t="s">
        <v>84</v>
      </c>
      <c r="L52" s="83" t="s">
        <v>78</v>
      </c>
      <c r="M52" s="83" t="s">
        <v>84</v>
      </c>
      <c r="N52" s="83" t="s">
        <v>78</v>
      </c>
      <c r="O52" s="83" t="s">
        <v>64</v>
      </c>
      <c r="P52" s="83" t="s">
        <v>78</v>
      </c>
      <c r="Q52" s="83" t="s">
        <v>78</v>
      </c>
      <c r="R52" s="83" t="s">
        <v>84</v>
      </c>
      <c r="S52" s="83" t="s">
        <v>64</v>
      </c>
      <c r="T52" s="83" t="s">
        <v>84</v>
      </c>
      <c r="U52" s="83" t="s">
        <v>78</v>
      </c>
      <c r="V52" s="83" t="s">
        <v>64</v>
      </c>
      <c r="W52" s="83" t="s">
        <v>64</v>
      </c>
      <c r="X52" s="83" t="s">
        <v>64</v>
      </c>
      <c r="Y52" s="83" t="s">
        <v>84</v>
      </c>
      <c r="Z52" s="83" t="s">
        <v>79</v>
      </c>
      <c r="AA52" s="83" t="s">
        <v>101</v>
      </c>
      <c r="AB52" s="83" t="s">
        <v>79</v>
      </c>
      <c r="AC52" s="83" t="s">
        <v>65</v>
      </c>
      <c r="AD52" s="83" t="s">
        <v>66</v>
      </c>
      <c r="AE52" s="83" t="s">
        <v>66</v>
      </c>
      <c r="AF52" s="83" t="s">
        <v>66</v>
      </c>
      <c r="AG52" s="83" t="s">
        <v>66</v>
      </c>
      <c r="AH52" s="83" t="s">
        <v>79</v>
      </c>
      <c r="AI52" s="83" t="s">
        <v>79</v>
      </c>
      <c r="AJ52" s="83" t="s">
        <v>101</v>
      </c>
      <c r="AK52" s="83" t="s">
        <v>66</v>
      </c>
      <c r="AL52" s="83" t="s">
        <v>79</v>
      </c>
      <c r="AM52" s="83" t="s">
        <v>66</v>
      </c>
      <c r="AN52" s="83" t="s">
        <v>66</v>
      </c>
      <c r="AO52" s="83" t="s">
        <v>66</v>
      </c>
      <c r="AP52" s="83" t="s">
        <v>85</v>
      </c>
      <c r="AQ52" s="83" t="s">
        <v>85</v>
      </c>
      <c r="AR52" s="83" t="s">
        <v>73</v>
      </c>
      <c r="AS52" s="83" t="s">
        <v>231</v>
      </c>
      <c r="AT52" s="83" t="s">
        <v>69</v>
      </c>
      <c r="AU52" s="83" t="s">
        <v>80</v>
      </c>
      <c r="AV52" s="83" t="s">
        <v>67</v>
      </c>
      <c r="AW52" s="83" t="s">
        <v>72</v>
      </c>
      <c r="AX52" s="83" t="s">
        <v>63</v>
      </c>
      <c r="AY52" s="83" t="s">
        <v>73</v>
      </c>
      <c r="AZ52" s="83" t="s">
        <v>63</v>
      </c>
      <c r="BA52" s="83" t="s">
        <v>73</v>
      </c>
      <c r="BB52" s="83" t="s">
        <v>73</v>
      </c>
      <c r="BC52" s="83" t="s">
        <v>73</v>
      </c>
      <c r="BE52" s="83" t="s">
        <v>73</v>
      </c>
      <c r="BG52" s="76" t="s">
        <v>100</v>
      </c>
      <c r="BH52" s="76" t="s">
        <v>60</v>
      </c>
      <c r="BI52" s="76" t="s">
        <v>1414</v>
      </c>
      <c r="BJ52">
        <v>5</v>
      </c>
      <c r="BK52">
        <v>43</v>
      </c>
      <c r="BM52" s="86" t="s">
        <v>1130</v>
      </c>
      <c r="BN52" s="86" t="s">
        <v>1131</v>
      </c>
      <c r="BO52" s="87" t="s">
        <v>1422</v>
      </c>
      <c r="BP52" s="87"/>
      <c r="BQ52" s="87" t="s">
        <v>1472</v>
      </c>
      <c r="BR52" s="86" t="s">
        <v>1445</v>
      </c>
      <c r="BS52" s="86">
        <v>1</v>
      </c>
      <c r="BT52" s="86" t="s">
        <v>1445</v>
      </c>
      <c r="BU52" s="86">
        <v>1</v>
      </c>
      <c r="BV52" s="86" t="s">
        <v>73</v>
      </c>
      <c r="BW52" s="86">
        <v>0</v>
      </c>
      <c r="BX52" s="86" t="s">
        <v>1447</v>
      </c>
      <c r="BY52" s="86">
        <v>0</v>
      </c>
      <c r="BZ52" s="86" t="s">
        <v>1450</v>
      </c>
      <c r="CA52" s="86">
        <v>1</v>
      </c>
      <c r="CB52" s="86" t="s">
        <v>1453</v>
      </c>
      <c r="CC52" s="86">
        <v>1</v>
      </c>
      <c r="CD52" s="86" t="s">
        <v>1454</v>
      </c>
      <c r="CE52" s="86">
        <v>1</v>
      </c>
      <c r="CF52" s="86" t="s">
        <v>1454</v>
      </c>
      <c r="CG52" s="86">
        <v>1</v>
      </c>
      <c r="CH52" s="86" t="s">
        <v>226</v>
      </c>
      <c r="CI52" s="86">
        <v>0</v>
      </c>
      <c r="CJ52" s="86" t="s">
        <v>1454</v>
      </c>
      <c r="CK52" s="86">
        <v>1</v>
      </c>
      <c r="CL52" s="86" t="s">
        <v>226</v>
      </c>
      <c r="CM52" s="86">
        <v>0</v>
      </c>
      <c r="CN52" s="86" t="s">
        <v>226</v>
      </c>
      <c r="CO52" s="86">
        <v>0</v>
      </c>
      <c r="CP52" s="87" t="s">
        <v>1477</v>
      </c>
      <c r="CQ52" s="152">
        <v>0</v>
      </c>
    </row>
    <row r="53" spans="1:95" ht="13.2" x14ac:dyDescent="0.25">
      <c r="A53" s="82">
        <v>45569.487710960646</v>
      </c>
      <c r="B53" s="83" t="s">
        <v>232</v>
      </c>
      <c r="C53" s="84" t="s">
        <v>233</v>
      </c>
      <c r="D53" s="83">
        <v>22.32</v>
      </c>
      <c r="E53" s="83">
        <v>0</v>
      </c>
      <c r="F53" s="83" t="s">
        <v>60</v>
      </c>
      <c r="G53" s="83" t="s">
        <v>76</v>
      </c>
      <c r="H53" s="83" t="s">
        <v>186</v>
      </c>
      <c r="I53" s="83" t="s">
        <v>63</v>
      </c>
      <c r="J53" s="83" t="s">
        <v>64</v>
      </c>
      <c r="K53" s="83" t="s">
        <v>64</v>
      </c>
      <c r="L53" s="83" t="s">
        <v>64</v>
      </c>
      <c r="M53" s="83" t="s">
        <v>64</v>
      </c>
      <c r="N53" s="83" t="s">
        <v>64</v>
      </c>
      <c r="O53" s="83" t="s">
        <v>64</v>
      </c>
      <c r="P53" s="83" t="s">
        <v>64</v>
      </c>
      <c r="Q53" s="83" t="s">
        <v>64</v>
      </c>
      <c r="R53" s="83" t="s">
        <v>64</v>
      </c>
      <c r="S53" s="83" t="s">
        <v>64</v>
      </c>
      <c r="T53" s="83" t="s">
        <v>64</v>
      </c>
      <c r="U53" s="83" t="s">
        <v>64</v>
      </c>
      <c r="V53" s="83" t="s">
        <v>64</v>
      </c>
      <c r="W53" s="83" t="s">
        <v>64</v>
      </c>
      <c r="X53" s="83" t="s">
        <v>64</v>
      </c>
      <c r="Y53" s="83" t="s">
        <v>64</v>
      </c>
      <c r="Z53" s="83" t="s">
        <v>65</v>
      </c>
      <c r="AA53" s="83" t="s">
        <v>65</v>
      </c>
      <c r="AB53" s="83" t="s">
        <v>65</v>
      </c>
      <c r="AC53" s="83" t="s">
        <v>65</v>
      </c>
      <c r="AD53" s="83" t="s">
        <v>65</v>
      </c>
      <c r="AE53" s="83" t="s">
        <v>65</v>
      </c>
      <c r="AF53" s="83" t="s">
        <v>66</v>
      </c>
      <c r="AG53" s="83" t="s">
        <v>66</v>
      </c>
      <c r="AH53" s="83" t="s">
        <v>66</v>
      </c>
      <c r="AI53" s="83" t="s">
        <v>66</v>
      </c>
      <c r="AJ53" s="83" t="s">
        <v>66</v>
      </c>
      <c r="AK53" s="83" t="s">
        <v>66</v>
      </c>
      <c r="AL53" s="83" t="s">
        <v>66</v>
      </c>
      <c r="AM53" s="83" t="s">
        <v>66</v>
      </c>
      <c r="AN53" s="83" t="s">
        <v>66</v>
      </c>
      <c r="AO53" s="83" t="s">
        <v>66</v>
      </c>
      <c r="AP53" s="83" t="s">
        <v>85</v>
      </c>
      <c r="AQ53" s="83" t="s">
        <v>85</v>
      </c>
      <c r="AR53" s="83" t="s">
        <v>86</v>
      </c>
      <c r="AS53" s="83" t="s">
        <v>115</v>
      </c>
      <c r="AT53" s="83" t="s">
        <v>87</v>
      </c>
      <c r="AU53" s="83" t="s">
        <v>67</v>
      </c>
      <c r="AV53" s="83" t="s">
        <v>67</v>
      </c>
      <c r="AW53" s="83" t="s">
        <v>73</v>
      </c>
      <c r="AX53" s="83" t="s">
        <v>73</v>
      </c>
      <c r="AY53" s="83" t="s">
        <v>73</v>
      </c>
      <c r="AZ53" s="83" t="s">
        <v>72</v>
      </c>
      <c r="BA53" s="83" t="s">
        <v>72</v>
      </c>
      <c r="BB53" s="83" t="s">
        <v>72</v>
      </c>
      <c r="BC53" s="83" t="s">
        <v>73</v>
      </c>
      <c r="BE53" s="83" t="s">
        <v>73</v>
      </c>
      <c r="BG53" s="76" t="s">
        <v>100</v>
      </c>
      <c r="BH53" s="76" t="s">
        <v>60</v>
      </c>
      <c r="BI53" s="76" t="s">
        <v>1414</v>
      </c>
      <c r="BJ53">
        <v>15</v>
      </c>
      <c r="BK53">
        <v>53</v>
      </c>
      <c r="BM53" s="86" t="s">
        <v>1130</v>
      </c>
      <c r="BN53" s="86" t="s">
        <v>1131</v>
      </c>
      <c r="BO53" s="87" t="s">
        <v>115</v>
      </c>
      <c r="BP53" s="87"/>
      <c r="BQ53" s="87" t="s">
        <v>1472</v>
      </c>
      <c r="BR53" s="86" t="s">
        <v>1445</v>
      </c>
      <c r="BS53" s="86">
        <v>1</v>
      </c>
      <c r="BT53" s="86" t="s">
        <v>1445</v>
      </c>
      <c r="BU53" s="86">
        <v>1</v>
      </c>
      <c r="BV53" s="86" t="s">
        <v>63</v>
      </c>
      <c r="BW53" s="86">
        <v>1</v>
      </c>
      <c r="BX53" s="86" t="s">
        <v>1448</v>
      </c>
      <c r="BY53" s="86">
        <v>1</v>
      </c>
      <c r="BZ53" s="86" t="s">
        <v>1450</v>
      </c>
      <c r="CA53" s="86">
        <v>1</v>
      </c>
      <c r="CB53" s="86" t="s">
        <v>1453</v>
      </c>
      <c r="CC53" s="86">
        <v>1</v>
      </c>
      <c r="CD53" s="86" t="s">
        <v>226</v>
      </c>
      <c r="CE53" s="86">
        <v>0</v>
      </c>
      <c r="CF53" s="86" t="s">
        <v>226</v>
      </c>
      <c r="CG53" s="86">
        <v>0</v>
      </c>
      <c r="CH53" s="86" t="s">
        <v>226</v>
      </c>
      <c r="CI53" s="86">
        <v>0</v>
      </c>
      <c r="CJ53" s="86" t="s">
        <v>1454</v>
      </c>
      <c r="CK53" s="86">
        <v>1</v>
      </c>
      <c r="CL53" s="86" t="s">
        <v>1454</v>
      </c>
      <c r="CM53" s="86">
        <v>1</v>
      </c>
      <c r="CN53" s="86" t="s">
        <v>1454</v>
      </c>
      <c r="CO53" s="86">
        <v>1</v>
      </c>
      <c r="CP53" s="87" t="s">
        <v>1477</v>
      </c>
      <c r="CQ53" s="152">
        <v>0</v>
      </c>
    </row>
    <row r="54" spans="1:95" ht="13.2" x14ac:dyDescent="0.25">
      <c r="A54" s="82">
        <v>45569.488879236116</v>
      </c>
      <c r="B54" s="83" t="s">
        <v>234</v>
      </c>
      <c r="C54" s="84" t="s">
        <v>235</v>
      </c>
      <c r="D54" s="83">
        <v>100</v>
      </c>
      <c r="E54" s="83">
        <v>0.25</v>
      </c>
      <c r="F54" s="83" t="s">
        <v>60</v>
      </c>
      <c r="G54" s="83" t="s">
        <v>76</v>
      </c>
      <c r="H54" s="83" t="s">
        <v>236</v>
      </c>
      <c r="I54" s="83" t="s">
        <v>63</v>
      </c>
      <c r="J54" s="83" t="s">
        <v>64</v>
      </c>
      <c r="K54" s="83" t="s">
        <v>64</v>
      </c>
      <c r="L54" s="83" t="s">
        <v>145</v>
      </c>
      <c r="M54" s="83" t="s">
        <v>84</v>
      </c>
      <c r="N54" s="83" t="s">
        <v>64</v>
      </c>
      <c r="O54" s="83" t="s">
        <v>64</v>
      </c>
      <c r="P54" s="83" t="s">
        <v>84</v>
      </c>
      <c r="Q54" s="83" t="s">
        <v>64</v>
      </c>
      <c r="R54" s="83" t="s">
        <v>64</v>
      </c>
      <c r="S54" s="83" t="s">
        <v>64</v>
      </c>
      <c r="T54" s="83" t="s">
        <v>64</v>
      </c>
      <c r="U54" s="83" t="s">
        <v>84</v>
      </c>
      <c r="V54" s="83" t="s">
        <v>64</v>
      </c>
      <c r="W54" s="83" t="s">
        <v>64</v>
      </c>
      <c r="X54" s="83" t="s">
        <v>64</v>
      </c>
      <c r="Y54" s="83" t="s">
        <v>84</v>
      </c>
      <c r="Z54" s="83" t="s">
        <v>66</v>
      </c>
      <c r="AA54" s="83" t="s">
        <v>65</v>
      </c>
      <c r="AB54" s="83" t="s">
        <v>66</v>
      </c>
      <c r="AC54" s="83" t="s">
        <v>66</v>
      </c>
      <c r="AD54" s="83" t="s">
        <v>66</v>
      </c>
      <c r="AE54" s="83" t="s">
        <v>66</v>
      </c>
      <c r="AF54" s="83" t="s">
        <v>66</v>
      </c>
      <c r="AG54" s="83" t="s">
        <v>66</v>
      </c>
      <c r="AH54" s="83" t="s">
        <v>65</v>
      </c>
      <c r="AI54" s="83" t="s">
        <v>79</v>
      </c>
      <c r="AJ54" s="83" t="s">
        <v>66</v>
      </c>
      <c r="AK54" s="83" t="s">
        <v>66</v>
      </c>
      <c r="AL54" s="83" t="s">
        <v>66</v>
      </c>
      <c r="AM54" s="83" t="s">
        <v>66</v>
      </c>
      <c r="AN54" s="83" t="s">
        <v>66</v>
      </c>
      <c r="AO54" s="83" t="s">
        <v>66</v>
      </c>
      <c r="AP54" s="83" t="s">
        <v>85</v>
      </c>
      <c r="AQ54" s="83" t="s">
        <v>67</v>
      </c>
      <c r="AR54" s="83" t="s">
        <v>86</v>
      </c>
      <c r="AS54" s="83" t="s">
        <v>223</v>
      </c>
      <c r="AT54" s="83" t="s">
        <v>69</v>
      </c>
      <c r="AU54" s="83" t="s">
        <v>80</v>
      </c>
      <c r="AV54" s="83" t="s">
        <v>80</v>
      </c>
      <c r="AW54" s="83" t="s">
        <v>72</v>
      </c>
      <c r="AX54" s="83" t="s">
        <v>63</v>
      </c>
      <c r="AY54" s="83" t="s">
        <v>63</v>
      </c>
      <c r="AZ54" s="83" t="s">
        <v>73</v>
      </c>
      <c r="BA54" s="83" t="s">
        <v>63</v>
      </c>
      <c r="BB54" s="83" t="s">
        <v>72</v>
      </c>
      <c r="BC54" s="83" t="s">
        <v>73</v>
      </c>
      <c r="BE54" s="83" t="s">
        <v>73</v>
      </c>
      <c r="BG54" s="76" t="s">
        <v>100</v>
      </c>
      <c r="BH54" s="76" t="s">
        <v>60</v>
      </c>
      <c r="BI54" s="76" t="s">
        <v>1414</v>
      </c>
      <c r="BJ54">
        <v>11</v>
      </c>
      <c r="BK54">
        <v>50</v>
      </c>
      <c r="BM54" s="86" t="s">
        <v>1130</v>
      </c>
      <c r="BN54" s="86" t="s">
        <v>1131</v>
      </c>
      <c r="BO54" s="87" t="s">
        <v>68</v>
      </c>
      <c r="BP54" s="87"/>
      <c r="BQ54" s="87" t="s">
        <v>1472</v>
      </c>
      <c r="BR54" s="86" t="s">
        <v>1445</v>
      </c>
      <c r="BS54" s="86">
        <v>1</v>
      </c>
      <c r="BT54" s="86" t="s">
        <v>1445</v>
      </c>
      <c r="BU54" s="86">
        <v>1</v>
      </c>
      <c r="BV54" s="86" t="s">
        <v>63</v>
      </c>
      <c r="BW54" s="86">
        <v>1</v>
      </c>
      <c r="BX54" s="86" t="s">
        <v>1447</v>
      </c>
      <c r="BY54" s="86">
        <v>0</v>
      </c>
      <c r="BZ54" s="86" t="s">
        <v>1450</v>
      </c>
      <c r="CA54" s="86">
        <v>1</v>
      </c>
      <c r="CB54" s="86" t="s">
        <v>1452</v>
      </c>
      <c r="CC54" s="86">
        <v>0</v>
      </c>
      <c r="CD54" s="86" t="s">
        <v>1454</v>
      </c>
      <c r="CE54" s="86">
        <v>1</v>
      </c>
      <c r="CF54" s="86" t="s">
        <v>1454</v>
      </c>
      <c r="CG54" s="86">
        <v>1</v>
      </c>
      <c r="CH54" s="86" t="s">
        <v>1454</v>
      </c>
      <c r="CI54" s="86">
        <v>1</v>
      </c>
      <c r="CJ54" s="86" t="s">
        <v>226</v>
      </c>
      <c r="CK54" s="86">
        <v>0</v>
      </c>
      <c r="CL54" s="86" t="s">
        <v>1454</v>
      </c>
      <c r="CM54" s="86">
        <v>1</v>
      </c>
      <c r="CN54" s="86" t="s">
        <v>1454</v>
      </c>
      <c r="CO54" s="86">
        <v>1</v>
      </c>
      <c r="CP54" s="87" t="s">
        <v>1478</v>
      </c>
      <c r="CQ54" s="152">
        <v>1</v>
      </c>
    </row>
    <row r="55" spans="1:95" ht="13.2" x14ac:dyDescent="0.25">
      <c r="A55" s="82">
        <v>45569.492674456022</v>
      </c>
      <c r="B55" s="83" t="s">
        <v>237</v>
      </c>
      <c r="C55" s="84" t="s">
        <v>238</v>
      </c>
      <c r="D55" s="83">
        <v>26.79</v>
      </c>
      <c r="E55" s="83">
        <v>0</v>
      </c>
      <c r="F55" s="83" t="s">
        <v>60</v>
      </c>
      <c r="G55" s="83" t="s">
        <v>76</v>
      </c>
      <c r="H55" s="83" t="s">
        <v>125</v>
      </c>
      <c r="I55" s="83" t="s">
        <v>63</v>
      </c>
      <c r="J55" s="83" t="s">
        <v>64</v>
      </c>
      <c r="K55" s="83" t="s">
        <v>64</v>
      </c>
      <c r="L55" s="83" t="s">
        <v>64</v>
      </c>
      <c r="M55" s="83" t="s">
        <v>84</v>
      </c>
      <c r="N55" s="83" t="s">
        <v>84</v>
      </c>
      <c r="O55" s="83" t="s">
        <v>84</v>
      </c>
      <c r="P55" s="83" t="s">
        <v>84</v>
      </c>
      <c r="Q55" s="83" t="s">
        <v>64</v>
      </c>
      <c r="R55" s="83" t="s">
        <v>64</v>
      </c>
      <c r="S55" s="83" t="s">
        <v>64</v>
      </c>
      <c r="T55" s="83" t="s">
        <v>64</v>
      </c>
      <c r="U55" s="83" t="s">
        <v>64</v>
      </c>
      <c r="V55" s="83" t="s">
        <v>64</v>
      </c>
      <c r="W55" s="83" t="s">
        <v>64</v>
      </c>
      <c r="X55" s="83" t="s">
        <v>64</v>
      </c>
      <c r="Y55" s="83" t="s">
        <v>64</v>
      </c>
      <c r="Z55" s="83" t="s">
        <v>65</v>
      </c>
      <c r="AA55" s="83" t="s">
        <v>65</v>
      </c>
      <c r="AB55" s="83" t="s">
        <v>66</v>
      </c>
      <c r="AC55" s="83" t="s">
        <v>65</v>
      </c>
      <c r="AD55" s="83" t="s">
        <v>66</v>
      </c>
      <c r="AE55" s="83" t="s">
        <v>65</v>
      </c>
      <c r="AF55" s="83" t="s">
        <v>66</v>
      </c>
      <c r="AG55" s="83" t="s">
        <v>65</v>
      </c>
      <c r="AH55" s="83" t="s">
        <v>65</v>
      </c>
      <c r="AI55" s="83" t="s">
        <v>101</v>
      </c>
      <c r="AJ55" s="83" t="s">
        <v>65</v>
      </c>
      <c r="AK55" s="83" t="s">
        <v>65</v>
      </c>
      <c r="AL55" s="83" t="s">
        <v>65</v>
      </c>
      <c r="AM55" s="83" t="s">
        <v>66</v>
      </c>
      <c r="AN55" s="83" t="s">
        <v>66</v>
      </c>
      <c r="AO55" s="83" t="s">
        <v>66</v>
      </c>
      <c r="AP55" s="83" t="s">
        <v>85</v>
      </c>
      <c r="AQ55" s="83" t="s">
        <v>85</v>
      </c>
      <c r="AR55" s="83" t="s">
        <v>86</v>
      </c>
      <c r="AS55" s="83" t="s">
        <v>68</v>
      </c>
      <c r="AT55" s="83" t="s">
        <v>87</v>
      </c>
      <c r="AU55" s="83" t="s">
        <v>80</v>
      </c>
      <c r="AV55" s="83" t="s">
        <v>67</v>
      </c>
      <c r="AW55" s="83" t="s">
        <v>73</v>
      </c>
      <c r="AX55" s="83" t="s">
        <v>73</v>
      </c>
      <c r="AY55" s="83" t="s">
        <v>73</v>
      </c>
      <c r="AZ55" s="83" t="s">
        <v>63</v>
      </c>
      <c r="BA55" s="83" t="s">
        <v>73</v>
      </c>
      <c r="BB55" s="83" t="s">
        <v>73</v>
      </c>
      <c r="BC55" s="83" t="s">
        <v>73</v>
      </c>
      <c r="BE55" s="83" t="s">
        <v>73</v>
      </c>
      <c r="BG55" s="76" t="s">
        <v>100</v>
      </c>
      <c r="BH55" s="76" t="s">
        <v>60</v>
      </c>
      <c r="BI55" s="76" t="s">
        <v>1414</v>
      </c>
      <c r="BJ55">
        <v>12</v>
      </c>
      <c r="BK55">
        <v>58</v>
      </c>
      <c r="BM55" s="86" t="s">
        <v>1130</v>
      </c>
      <c r="BN55" s="86" t="s">
        <v>1131</v>
      </c>
      <c r="BO55" s="87" t="s">
        <v>68</v>
      </c>
      <c r="BP55" s="87"/>
      <c r="BQ55" s="87" t="s">
        <v>1472</v>
      </c>
      <c r="BR55" s="86" t="s">
        <v>1445</v>
      </c>
      <c r="BS55" s="86">
        <v>1</v>
      </c>
      <c r="BT55" s="86" t="s">
        <v>1445</v>
      </c>
      <c r="BU55" s="86">
        <v>1</v>
      </c>
      <c r="BV55" s="86" t="s">
        <v>63</v>
      </c>
      <c r="BW55" s="86">
        <v>1</v>
      </c>
      <c r="BX55" s="86" t="s">
        <v>1448</v>
      </c>
      <c r="BY55" s="86">
        <v>1</v>
      </c>
      <c r="BZ55" s="86" t="s">
        <v>1450</v>
      </c>
      <c r="CA55" s="86">
        <v>1</v>
      </c>
      <c r="CB55" s="86" t="s">
        <v>1453</v>
      </c>
      <c r="CC55" s="86">
        <v>1</v>
      </c>
      <c r="CD55" s="86" t="s">
        <v>226</v>
      </c>
      <c r="CE55" s="86">
        <v>0</v>
      </c>
      <c r="CF55" s="86" t="s">
        <v>226</v>
      </c>
      <c r="CG55" s="86">
        <v>0</v>
      </c>
      <c r="CH55" s="86" t="s">
        <v>226</v>
      </c>
      <c r="CI55" s="86">
        <v>0</v>
      </c>
      <c r="CJ55" s="86" t="s">
        <v>1454</v>
      </c>
      <c r="CK55" s="86">
        <v>1</v>
      </c>
      <c r="CL55" s="86" t="s">
        <v>226</v>
      </c>
      <c r="CM55" s="86">
        <v>0</v>
      </c>
      <c r="CN55" s="86" t="s">
        <v>226</v>
      </c>
      <c r="CO55" s="86">
        <v>0</v>
      </c>
      <c r="CP55" s="87" t="s">
        <v>1477</v>
      </c>
      <c r="CQ55" s="152">
        <v>0</v>
      </c>
    </row>
    <row r="56" spans="1:95" ht="13.2" x14ac:dyDescent="0.25">
      <c r="A56" s="82">
        <v>45569.493381469903</v>
      </c>
      <c r="B56" s="83" t="s">
        <v>239</v>
      </c>
      <c r="C56" s="84" t="s">
        <v>240</v>
      </c>
      <c r="D56" s="83">
        <v>88</v>
      </c>
      <c r="E56" s="83">
        <v>0</v>
      </c>
      <c r="F56" s="83" t="s">
        <v>60</v>
      </c>
      <c r="G56" s="83" t="s">
        <v>76</v>
      </c>
      <c r="H56" s="83" t="s">
        <v>100</v>
      </c>
      <c r="I56" s="83" t="s">
        <v>73</v>
      </c>
      <c r="J56" s="83" t="s">
        <v>64</v>
      </c>
      <c r="K56" s="83" t="s">
        <v>64</v>
      </c>
      <c r="L56" s="83" t="s">
        <v>64</v>
      </c>
      <c r="M56" s="83" t="s">
        <v>64</v>
      </c>
      <c r="N56" s="83" t="s">
        <v>84</v>
      </c>
      <c r="O56" s="83" t="s">
        <v>64</v>
      </c>
      <c r="P56" s="83" t="s">
        <v>84</v>
      </c>
      <c r="Q56" s="83" t="s">
        <v>84</v>
      </c>
      <c r="R56" s="83" t="s">
        <v>64</v>
      </c>
      <c r="S56" s="83" t="s">
        <v>64</v>
      </c>
      <c r="T56" s="83" t="s">
        <v>78</v>
      </c>
      <c r="U56" s="83" t="s">
        <v>64</v>
      </c>
      <c r="V56" s="83" t="s">
        <v>64</v>
      </c>
      <c r="W56" s="83" t="s">
        <v>64</v>
      </c>
      <c r="X56" s="83" t="s">
        <v>64</v>
      </c>
      <c r="Y56" s="83" t="s">
        <v>64</v>
      </c>
      <c r="Z56" s="83" t="s">
        <v>65</v>
      </c>
      <c r="AA56" s="83" t="s">
        <v>65</v>
      </c>
      <c r="AB56" s="83" t="s">
        <v>65</v>
      </c>
      <c r="AC56" s="83" t="s">
        <v>65</v>
      </c>
      <c r="AD56" s="83" t="s">
        <v>65</v>
      </c>
      <c r="AE56" s="83" t="s">
        <v>65</v>
      </c>
      <c r="AF56" s="83" t="s">
        <v>65</v>
      </c>
      <c r="AG56" s="83" t="s">
        <v>65</v>
      </c>
      <c r="AH56" s="83" t="s">
        <v>65</v>
      </c>
      <c r="AI56" s="83" t="s">
        <v>101</v>
      </c>
      <c r="AJ56" s="83" t="s">
        <v>65</v>
      </c>
      <c r="AK56" s="83" t="s">
        <v>65</v>
      </c>
      <c r="AL56" s="83" t="s">
        <v>65</v>
      </c>
      <c r="AM56" s="83" t="s">
        <v>65</v>
      </c>
      <c r="AN56" s="83" t="s">
        <v>65</v>
      </c>
      <c r="AO56" s="83" t="s">
        <v>65</v>
      </c>
      <c r="AP56" s="83" t="s">
        <v>85</v>
      </c>
      <c r="AQ56" s="83" t="s">
        <v>85</v>
      </c>
      <c r="AR56" s="83" t="s">
        <v>73</v>
      </c>
      <c r="AS56" s="83" t="s">
        <v>120</v>
      </c>
      <c r="AT56" s="83" t="s">
        <v>69</v>
      </c>
      <c r="AU56" s="83" t="s">
        <v>67</v>
      </c>
      <c r="AV56" s="83" t="s">
        <v>132</v>
      </c>
      <c r="AW56" s="83" t="s">
        <v>73</v>
      </c>
      <c r="AX56" s="83" t="s">
        <v>73</v>
      </c>
      <c r="AY56" s="83" t="s">
        <v>72</v>
      </c>
      <c r="AZ56" s="83" t="s">
        <v>73</v>
      </c>
      <c r="BA56" s="83" t="s">
        <v>72</v>
      </c>
      <c r="BB56" s="83" t="s">
        <v>73</v>
      </c>
      <c r="BC56" s="83" t="s">
        <v>73</v>
      </c>
      <c r="BE56" s="83" t="s">
        <v>73</v>
      </c>
      <c r="BG56" s="76" t="s">
        <v>100</v>
      </c>
      <c r="BH56" s="76" t="s">
        <v>60</v>
      </c>
      <c r="BI56" s="76" t="s">
        <v>1415</v>
      </c>
      <c r="BJ56">
        <v>11</v>
      </c>
      <c r="BK56">
        <v>64</v>
      </c>
      <c r="BM56" s="86" t="s">
        <v>1130</v>
      </c>
      <c r="BN56" s="86" t="s">
        <v>1131</v>
      </c>
      <c r="BO56" s="87" t="s">
        <v>68</v>
      </c>
      <c r="BP56" s="87"/>
      <c r="BQ56" s="87" t="s">
        <v>1472</v>
      </c>
      <c r="BR56" s="86" t="s">
        <v>1445</v>
      </c>
      <c r="BS56" s="86">
        <v>1</v>
      </c>
      <c r="BT56" s="86" t="s">
        <v>1445</v>
      </c>
      <c r="BU56" s="86">
        <v>1</v>
      </c>
      <c r="BV56" s="86" t="s">
        <v>73</v>
      </c>
      <c r="BW56" s="86">
        <v>0</v>
      </c>
      <c r="BX56" s="86" t="s">
        <v>1447</v>
      </c>
      <c r="BY56" s="86">
        <v>0</v>
      </c>
      <c r="BZ56" s="86" t="s">
        <v>1450</v>
      </c>
      <c r="CA56" s="86">
        <v>1</v>
      </c>
      <c r="CB56" s="86" t="s">
        <v>1452</v>
      </c>
      <c r="CC56" s="86">
        <v>0</v>
      </c>
      <c r="CD56" s="86" t="s">
        <v>226</v>
      </c>
      <c r="CE56" s="86">
        <v>0</v>
      </c>
      <c r="CF56" s="86" t="s">
        <v>226</v>
      </c>
      <c r="CG56" s="86">
        <v>0</v>
      </c>
      <c r="CH56" s="86" t="s">
        <v>1454</v>
      </c>
      <c r="CI56" s="86">
        <v>1</v>
      </c>
      <c r="CJ56" s="86" t="s">
        <v>226</v>
      </c>
      <c r="CK56" s="86">
        <v>0</v>
      </c>
      <c r="CL56" s="86" t="s">
        <v>1454</v>
      </c>
      <c r="CM56" s="86">
        <v>1</v>
      </c>
      <c r="CN56" s="86" t="s">
        <v>226</v>
      </c>
      <c r="CO56" s="86">
        <v>0</v>
      </c>
      <c r="CP56" s="87" t="s">
        <v>1477</v>
      </c>
      <c r="CQ56" s="152">
        <v>0</v>
      </c>
    </row>
    <row r="57" spans="1:95" ht="13.2" x14ac:dyDescent="0.25">
      <c r="A57" s="82">
        <v>45569.494031273149</v>
      </c>
      <c r="B57" s="83" t="s">
        <v>241</v>
      </c>
      <c r="C57" s="84" t="s">
        <v>242</v>
      </c>
      <c r="D57" s="83">
        <v>31.25</v>
      </c>
      <c r="E57" s="83">
        <v>0.88</v>
      </c>
      <c r="F57" s="83" t="s">
        <v>114</v>
      </c>
      <c r="G57" s="83" t="s">
        <v>76</v>
      </c>
      <c r="H57" s="83" t="s">
        <v>100</v>
      </c>
      <c r="I57" s="83" t="s">
        <v>63</v>
      </c>
      <c r="J57" s="83" t="s">
        <v>64</v>
      </c>
      <c r="K57" s="83" t="s">
        <v>84</v>
      </c>
      <c r="L57" s="83" t="s">
        <v>64</v>
      </c>
      <c r="M57" s="83" t="s">
        <v>84</v>
      </c>
      <c r="N57" s="83" t="s">
        <v>84</v>
      </c>
      <c r="O57" s="83" t="s">
        <v>64</v>
      </c>
      <c r="P57" s="83" t="s">
        <v>64</v>
      </c>
      <c r="Q57" s="83" t="s">
        <v>64</v>
      </c>
      <c r="R57" s="83" t="s">
        <v>64</v>
      </c>
      <c r="S57" s="83" t="s">
        <v>64</v>
      </c>
      <c r="T57" s="83" t="s">
        <v>84</v>
      </c>
      <c r="U57" s="83" t="s">
        <v>64</v>
      </c>
      <c r="V57" s="83" t="s">
        <v>64</v>
      </c>
      <c r="W57" s="83" t="s">
        <v>64</v>
      </c>
      <c r="X57" s="83" t="s">
        <v>64</v>
      </c>
      <c r="Y57" s="83" t="s">
        <v>64</v>
      </c>
      <c r="Z57" s="83" t="s">
        <v>65</v>
      </c>
      <c r="AA57" s="83" t="s">
        <v>65</v>
      </c>
      <c r="AB57" s="83" t="s">
        <v>65</v>
      </c>
      <c r="AC57" s="83" t="s">
        <v>65</v>
      </c>
      <c r="AD57" s="83" t="s">
        <v>65</v>
      </c>
      <c r="AE57" s="83" t="s">
        <v>65</v>
      </c>
      <c r="AF57" s="83" t="s">
        <v>65</v>
      </c>
      <c r="AG57" s="83" t="s">
        <v>66</v>
      </c>
      <c r="AH57" s="83" t="s">
        <v>66</v>
      </c>
      <c r="AI57" s="83" t="s">
        <v>101</v>
      </c>
      <c r="AJ57" s="83" t="s">
        <v>65</v>
      </c>
      <c r="AK57" s="83" t="s">
        <v>65</v>
      </c>
      <c r="AL57" s="83" t="s">
        <v>66</v>
      </c>
      <c r="AM57" s="83" t="s">
        <v>65</v>
      </c>
      <c r="AN57" s="83" t="s">
        <v>79</v>
      </c>
      <c r="AO57" s="83" t="s">
        <v>65</v>
      </c>
      <c r="AP57" s="83" t="s">
        <v>85</v>
      </c>
      <c r="AQ57" s="83" t="s">
        <v>85</v>
      </c>
      <c r="AR57" s="83" t="s">
        <v>86</v>
      </c>
      <c r="AS57" s="83" t="s">
        <v>68</v>
      </c>
      <c r="AT57" s="83" t="s">
        <v>87</v>
      </c>
      <c r="AU57" s="83" t="s">
        <v>93</v>
      </c>
      <c r="AV57" s="83" t="s">
        <v>71</v>
      </c>
      <c r="AW57" s="83" t="s">
        <v>72</v>
      </c>
      <c r="AX57" s="83" t="s">
        <v>72</v>
      </c>
      <c r="AY57" s="83" t="s">
        <v>72</v>
      </c>
      <c r="AZ57" s="83" t="s">
        <v>72</v>
      </c>
      <c r="BA57" s="83" t="s">
        <v>72</v>
      </c>
      <c r="BB57" s="83" t="s">
        <v>72</v>
      </c>
      <c r="BC57" s="83" t="s">
        <v>73</v>
      </c>
      <c r="BE57" s="83" t="s">
        <v>73</v>
      </c>
      <c r="BG57" s="76" t="s">
        <v>100</v>
      </c>
      <c r="BH57" s="76" t="s">
        <v>114</v>
      </c>
      <c r="BI57" s="76" t="s">
        <v>1414</v>
      </c>
      <c r="BJ57">
        <v>12</v>
      </c>
      <c r="BK57">
        <v>59</v>
      </c>
      <c r="BM57" s="86" t="s">
        <v>1130</v>
      </c>
      <c r="BN57" s="86" t="s">
        <v>1131</v>
      </c>
      <c r="BO57" s="87" t="s">
        <v>68</v>
      </c>
      <c r="BP57" s="87"/>
      <c r="BQ57" s="87" t="s">
        <v>1472</v>
      </c>
      <c r="BR57" s="86" t="s">
        <v>1445</v>
      </c>
      <c r="BS57" s="86">
        <v>1</v>
      </c>
      <c r="BT57" s="86" t="s">
        <v>1445</v>
      </c>
      <c r="BU57" s="86">
        <v>1</v>
      </c>
      <c r="BV57" s="86" t="s">
        <v>63</v>
      </c>
      <c r="BW57" s="86">
        <v>1</v>
      </c>
      <c r="BX57" s="86" t="s">
        <v>1448</v>
      </c>
      <c r="BY57" s="86">
        <v>1</v>
      </c>
      <c r="BZ57" s="86" t="s">
        <v>1449</v>
      </c>
      <c r="CA57" s="86">
        <v>0</v>
      </c>
      <c r="CB57" s="86" t="s">
        <v>1452</v>
      </c>
      <c r="CC57" s="86">
        <v>0</v>
      </c>
      <c r="CD57" s="86" t="s">
        <v>1454</v>
      </c>
      <c r="CE57" s="86">
        <v>1</v>
      </c>
      <c r="CF57" s="86" t="s">
        <v>1454</v>
      </c>
      <c r="CG57" s="86">
        <v>1</v>
      </c>
      <c r="CH57" s="86" t="s">
        <v>1454</v>
      </c>
      <c r="CI57" s="86">
        <v>1</v>
      </c>
      <c r="CJ57" s="86" t="s">
        <v>1454</v>
      </c>
      <c r="CK57" s="86">
        <v>1</v>
      </c>
      <c r="CL57" s="86" t="s">
        <v>1454</v>
      </c>
      <c r="CM57" s="86">
        <v>1</v>
      </c>
      <c r="CN57" s="86" t="s">
        <v>1454</v>
      </c>
      <c r="CO57" s="86">
        <v>1</v>
      </c>
      <c r="CP57" s="87" t="s">
        <v>1478</v>
      </c>
      <c r="CQ57" s="152">
        <v>1</v>
      </c>
    </row>
    <row r="58" spans="1:95" ht="13.2" x14ac:dyDescent="0.25">
      <c r="A58" s="82">
        <v>45569.497070266203</v>
      </c>
      <c r="B58" s="83" t="s">
        <v>243</v>
      </c>
      <c r="C58" s="84" t="s">
        <v>244</v>
      </c>
      <c r="D58" s="83">
        <v>13.46</v>
      </c>
      <c r="E58" s="83">
        <v>0</v>
      </c>
      <c r="F58" s="83" t="s">
        <v>60</v>
      </c>
      <c r="G58" s="83" t="s">
        <v>76</v>
      </c>
      <c r="H58" s="83" t="s">
        <v>125</v>
      </c>
      <c r="I58" s="83" t="s">
        <v>63</v>
      </c>
      <c r="J58" s="83" t="s">
        <v>64</v>
      </c>
      <c r="K58" s="83" t="s">
        <v>64</v>
      </c>
      <c r="L58" s="83" t="s">
        <v>64</v>
      </c>
      <c r="M58" s="83" t="s">
        <v>64</v>
      </c>
      <c r="N58" s="83" t="s">
        <v>64</v>
      </c>
      <c r="O58" s="83" t="s">
        <v>64</v>
      </c>
      <c r="P58" s="83" t="s">
        <v>64</v>
      </c>
      <c r="Q58" s="83" t="s">
        <v>64</v>
      </c>
      <c r="R58" s="83" t="s">
        <v>64</v>
      </c>
      <c r="S58" s="83" t="s">
        <v>64</v>
      </c>
      <c r="T58" s="83" t="s">
        <v>64</v>
      </c>
      <c r="U58" s="83" t="s">
        <v>64</v>
      </c>
      <c r="V58" s="83" t="s">
        <v>64</v>
      </c>
      <c r="W58" s="83" t="s">
        <v>64</v>
      </c>
      <c r="X58" s="83" t="s">
        <v>64</v>
      </c>
      <c r="Y58" s="83" t="s">
        <v>64</v>
      </c>
      <c r="Z58" s="83" t="s">
        <v>66</v>
      </c>
      <c r="AA58" s="83" t="s">
        <v>65</v>
      </c>
      <c r="AB58" s="83" t="s">
        <v>65</v>
      </c>
      <c r="AC58" s="83" t="s">
        <v>65</v>
      </c>
      <c r="AD58" s="83" t="s">
        <v>65</v>
      </c>
      <c r="AE58" s="83" t="s">
        <v>65</v>
      </c>
      <c r="AF58" s="83" t="s">
        <v>65</v>
      </c>
      <c r="AG58" s="83" t="s">
        <v>65</v>
      </c>
      <c r="AH58" s="83" t="s">
        <v>65</v>
      </c>
      <c r="AI58" s="83" t="s">
        <v>65</v>
      </c>
      <c r="AJ58" s="83" t="s">
        <v>65</v>
      </c>
      <c r="AK58" s="83" t="s">
        <v>65</v>
      </c>
      <c r="AL58" s="83" t="s">
        <v>65</v>
      </c>
      <c r="AM58" s="83" t="s">
        <v>65</v>
      </c>
      <c r="AN58" s="83" t="s">
        <v>65</v>
      </c>
      <c r="AO58" s="83" t="s">
        <v>65</v>
      </c>
      <c r="AP58" s="83" t="s">
        <v>85</v>
      </c>
      <c r="AQ58" s="83" t="s">
        <v>85</v>
      </c>
      <c r="AR58" s="83" t="s">
        <v>63</v>
      </c>
      <c r="AS58" s="83" t="s">
        <v>68</v>
      </c>
      <c r="AT58" s="83" t="s">
        <v>87</v>
      </c>
      <c r="AU58" s="83" t="s">
        <v>70</v>
      </c>
      <c r="AV58" s="83" t="s">
        <v>132</v>
      </c>
      <c r="AW58" s="83" t="s">
        <v>73</v>
      </c>
      <c r="AX58" s="83" t="s">
        <v>73</v>
      </c>
      <c r="AY58" s="83" t="s">
        <v>72</v>
      </c>
      <c r="AZ58" s="83" t="s">
        <v>72</v>
      </c>
      <c r="BA58" s="83" t="s">
        <v>73</v>
      </c>
      <c r="BB58" s="83" t="s">
        <v>73</v>
      </c>
      <c r="BC58" s="83" t="s">
        <v>73</v>
      </c>
      <c r="BE58" s="83" t="s">
        <v>73</v>
      </c>
      <c r="BG58" s="76" t="s">
        <v>100</v>
      </c>
      <c r="BH58" s="76" t="s">
        <v>60</v>
      </c>
      <c r="BI58" s="76" t="s">
        <v>1414</v>
      </c>
      <c r="BJ58">
        <v>15</v>
      </c>
      <c r="BK58">
        <v>60</v>
      </c>
      <c r="BM58" s="86" t="s">
        <v>1130</v>
      </c>
      <c r="BN58" s="86" t="s">
        <v>1131</v>
      </c>
      <c r="BO58" s="87" t="s">
        <v>68</v>
      </c>
      <c r="BP58" s="87"/>
      <c r="BQ58" s="87" t="s">
        <v>1472</v>
      </c>
      <c r="BR58" s="86" t="s">
        <v>1445</v>
      </c>
      <c r="BS58" s="86">
        <v>1</v>
      </c>
      <c r="BT58" s="86" t="s">
        <v>1445</v>
      </c>
      <c r="BU58" s="86">
        <v>1</v>
      </c>
      <c r="BV58" s="86" t="s">
        <v>63</v>
      </c>
      <c r="BW58" s="86">
        <v>1</v>
      </c>
      <c r="BX58" s="86" t="s">
        <v>1448</v>
      </c>
      <c r="BY58" s="86">
        <v>1</v>
      </c>
      <c r="BZ58" s="86" t="s">
        <v>1470</v>
      </c>
      <c r="CA58" s="86">
        <v>2</v>
      </c>
      <c r="CB58" s="86" t="s">
        <v>1452</v>
      </c>
      <c r="CC58" s="86">
        <v>0</v>
      </c>
      <c r="CD58" s="86" t="s">
        <v>226</v>
      </c>
      <c r="CE58" s="86">
        <v>0</v>
      </c>
      <c r="CF58" s="86" t="s">
        <v>226</v>
      </c>
      <c r="CG58" s="86">
        <v>0</v>
      </c>
      <c r="CH58" s="86" t="s">
        <v>1454</v>
      </c>
      <c r="CI58" s="86">
        <v>1</v>
      </c>
      <c r="CJ58" s="86" t="s">
        <v>1454</v>
      </c>
      <c r="CK58" s="86">
        <v>1</v>
      </c>
      <c r="CL58" s="86" t="s">
        <v>226</v>
      </c>
      <c r="CM58" s="86">
        <v>0</v>
      </c>
      <c r="CN58" s="86" t="s">
        <v>226</v>
      </c>
      <c r="CO58" s="86">
        <v>0</v>
      </c>
      <c r="CP58" s="87" t="s">
        <v>1477</v>
      </c>
      <c r="CQ58" s="152">
        <v>0</v>
      </c>
    </row>
    <row r="59" spans="1:95" ht="13.2" x14ac:dyDescent="0.25">
      <c r="A59" s="82">
        <v>45569.498824108799</v>
      </c>
      <c r="B59" s="83" t="s">
        <v>245</v>
      </c>
      <c r="C59" s="84" t="s">
        <v>246</v>
      </c>
      <c r="D59" s="83">
        <v>7.14</v>
      </c>
      <c r="E59" s="83">
        <v>0.54</v>
      </c>
      <c r="F59" s="83" t="s">
        <v>60</v>
      </c>
      <c r="G59" s="83" t="s">
        <v>76</v>
      </c>
      <c r="H59" s="83" t="s">
        <v>62</v>
      </c>
      <c r="I59" s="83" t="s">
        <v>63</v>
      </c>
      <c r="J59" s="83" t="s">
        <v>64</v>
      </c>
      <c r="K59" s="83" t="s">
        <v>78</v>
      </c>
      <c r="L59" s="83" t="s">
        <v>64</v>
      </c>
      <c r="M59" s="83" t="s">
        <v>84</v>
      </c>
      <c r="N59" s="83" t="s">
        <v>64</v>
      </c>
      <c r="O59" s="83" t="s">
        <v>64</v>
      </c>
      <c r="P59" s="83" t="s">
        <v>84</v>
      </c>
      <c r="Q59" s="83" t="s">
        <v>64</v>
      </c>
      <c r="R59" s="83" t="s">
        <v>64</v>
      </c>
      <c r="S59" s="83" t="s">
        <v>64</v>
      </c>
      <c r="T59" s="83" t="s">
        <v>84</v>
      </c>
      <c r="U59" s="83" t="s">
        <v>84</v>
      </c>
      <c r="V59" s="83" t="s">
        <v>64</v>
      </c>
      <c r="W59" s="83" t="s">
        <v>64</v>
      </c>
      <c r="X59" s="83" t="s">
        <v>64</v>
      </c>
      <c r="Y59" s="83" t="s">
        <v>64</v>
      </c>
      <c r="Z59" s="83" t="s">
        <v>65</v>
      </c>
      <c r="AA59" s="83" t="s">
        <v>66</v>
      </c>
      <c r="AB59" s="83" t="s">
        <v>66</v>
      </c>
      <c r="AC59" s="83" t="s">
        <v>65</v>
      </c>
      <c r="AD59" s="83" t="s">
        <v>65</v>
      </c>
      <c r="AE59" s="83" t="s">
        <v>65</v>
      </c>
      <c r="AF59" s="83" t="s">
        <v>65</v>
      </c>
      <c r="AG59" s="83" t="s">
        <v>65</v>
      </c>
      <c r="AH59" s="83" t="s">
        <v>65</v>
      </c>
      <c r="AI59" s="83" t="s">
        <v>101</v>
      </c>
      <c r="AJ59" s="83" t="s">
        <v>65</v>
      </c>
      <c r="AK59" s="83" t="s">
        <v>65</v>
      </c>
      <c r="AL59" s="83" t="s">
        <v>65</v>
      </c>
      <c r="AM59" s="83" t="s">
        <v>65</v>
      </c>
      <c r="AN59" s="83" t="s">
        <v>66</v>
      </c>
      <c r="AO59" s="83" t="s">
        <v>66</v>
      </c>
      <c r="AP59" s="83" t="s">
        <v>67</v>
      </c>
      <c r="AQ59" s="83" t="s">
        <v>67</v>
      </c>
      <c r="AR59" s="83" t="s">
        <v>73</v>
      </c>
      <c r="AS59" s="83" t="s">
        <v>247</v>
      </c>
      <c r="AT59" s="83" t="s">
        <v>169</v>
      </c>
      <c r="AU59" s="83" t="s">
        <v>70</v>
      </c>
      <c r="AV59" s="83" t="s">
        <v>71</v>
      </c>
      <c r="AW59" s="83" t="s">
        <v>73</v>
      </c>
      <c r="AX59" s="83" t="s">
        <v>73</v>
      </c>
      <c r="AY59" s="83" t="s">
        <v>63</v>
      </c>
      <c r="AZ59" s="83" t="s">
        <v>73</v>
      </c>
      <c r="BA59" s="83" t="s">
        <v>63</v>
      </c>
      <c r="BB59" s="83" t="s">
        <v>73</v>
      </c>
      <c r="BC59" s="83" t="s">
        <v>73</v>
      </c>
      <c r="BE59" s="83" t="s">
        <v>73</v>
      </c>
      <c r="BG59" s="76" t="s">
        <v>100</v>
      </c>
      <c r="BH59" s="76" t="s">
        <v>60</v>
      </c>
      <c r="BI59" s="76" t="s">
        <v>1414</v>
      </c>
      <c r="BJ59">
        <v>11</v>
      </c>
      <c r="BK59">
        <v>60</v>
      </c>
      <c r="BM59" s="86" t="s">
        <v>1130</v>
      </c>
      <c r="BN59" s="86" t="s">
        <v>1131</v>
      </c>
      <c r="BO59" s="87" t="s">
        <v>247</v>
      </c>
      <c r="BP59" s="87"/>
      <c r="BQ59" s="87" t="s">
        <v>1472</v>
      </c>
      <c r="BR59" s="86" t="s">
        <v>1445</v>
      </c>
      <c r="BS59" s="86">
        <v>1</v>
      </c>
      <c r="BT59" s="86" t="s">
        <v>1445</v>
      </c>
      <c r="BU59" s="86">
        <v>1</v>
      </c>
      <c r="BV59" s="86" t="s">
        <v>73</v>
      </c>
      <c r="BW59" s="86">
        <v>0</v>
      </c>
      <c r="BX59" s="86" t="s">
        <v>1447</v>
      </c>
      <c r="BY59" s="86">
        <v>0</v>
      </c>
      <c r="BZ59" s="86" t="s">
        <v>1470</v>
      </c>
      <c r="CA59" s="86">
        <v>2</v>
      </c>
      <c r="CB59" s="86" t="s">
        <v>1452</v>
      </c>
      <c r="CC59" s="86">
        <v>0</v>
      </c>
      <c r="CD59" s="86" t="s">
        <v>226</v>
      </c>
      <c r="CE59" s="86">
        <v>0</v>
      </c>
      <c r="CF59" s="86" t="s">
        <v>226</v>
      </c>
      <c r="CG59" s="86">
        <v>0</v>
      </c>
      <c r="CH59" s="86" t="s">
        <v>1454</v>
      </c>
      <c r="CI59" s="86">
        <v>1</v>
      </c>
      <c r="CJ59" s="86" t="s">
        <v>226</v>
      </c>
      <c r="CK59" s="86">
        <v>0</v>
      </c>
      <c r="CL59" s="86" t="s">
        <v>1454</v>
      </c>
      <c r="CM59" s="86">
        <v>1</v>
      </c>
      <c r="CN59" s="86" t="s">
        <v>226</v>
      </c>
      <c r="CO59" s="86">
        <v>0</v>
      </c>
      <c r="CP59" s="87" t="s">
        <v>1477</v>
      </c>
      <c r="CQ59" s="152">
        <v>0</v>
      </c>
    </row>
    <row r="60" spans="1:95" ht="13.2" x14ac:dyDescent="0.25">
      <c r="A60" s="82">
        <v>45569.501395266205</v>
      </c>
      <c r="B60" s="83" t="s">
        <v>248</v>
      </c>
      <c r="C60" s="84" t="s">
        <v>249</v>
      </c>
      <c r="D60" s="83">
        <v>100</v>
      </c>
      <c r="E60" s="83">
        <v>0.75</v>
      </c>
      <c r="F60" s="83" t="s">
        <v>60</v>
      </c>
      <c r="G60" s="83" t="s">
        <v>76</v>
      </c>
      <c r="H60" s="83" t="s">
        <v>100</v>
      </c>
      <c r="I60" s="83" t="s">
        <v>73</v>
      </c>
      <c r="J60" s="83" t="s">
        <v>64</v>
      </c>
      <c r="K60" s="83" t="s">
        <v>64</v>
      </c>
      <c r="L60" s="83" t="s">
        <v>64</v>
      </c>
      <c r="M60" s="83" t="s">
        <v>84</v>
      </c>
      <c r="N60" s="83" t="s">
        <v>64</v>
      </c>
      <c r="O60" s="83" t="s">
        <v>64</v>
      </c>
      <c r="P60" s="83" t="s">
        <v>84</v>
      </c>
      <c r="Q60" s="83" t="s">
        <v>64</v>
      </c>
      <c r="R60" s="83" t="s">
        <v>64</v>
      </c>
      <c r="S60" s="83" t="s">
        <v>64</v>
      </c>
      <c r="T60" s="83" t="s">
        <v>64</v>
      </c>
      <c r="U60" s="83" t="s">
        <v>84</v>
      </c>
      <c r="V60" s="83" t="s">
        <v>64</v>
      </c>
      <c r="W60" s="83" t="s">
        <v>64</v>
      </c>
      <c r="X60" s="83" t="s">
        <v>64</v>
      </c>
      <c r="Y60" s="83" t="s">
        <v>64</v>
      </c>
      <c r="Z60" s="83" t="s">
        <v>65</v>
      </c>
      <c r="AA60" s="83" t="s">
        <v>65</v>
      </c>
      <c r="AB60" s="83" t="s">
        <v>66</v>
      </c>
      <c r="AC60" s="83" t="s">
        <v>65</v>
      </c>
      <c r="AD60" s="83" t="s">
        <v>66</v>
      </c>
      <c r="AE60" s="83" t="s">
        <v>65</v>
      </c>
      <c r="AF60" s="83" t="s">
        <v>66</v>
      </c>
      <c r="AG60" s="83" t="s">
        <v>65</v>
      </c>
      <c r="AH60" s="83" t="s">
        <v>65</v>
      </c>
      <c r="AI60" s="83" t="s">
        <v>79</v>
      </c>
      <c r="AJ60" s="83" t="s">
        <v>65</v>
      </c>
      <c r="AK60" s="83" t="s">
        <v>65</v>
      </c>
      <c r="AL60" s="83" t="s">
        <v>65</v>
      </c>
      <c r="AM60" s="83" t="s">
        <v>65</v>
      </c>
      <c r="AN60" s="83" t="s">
        <v>79</v>
      </c>
      <c r="AO60" s="83" t="s">
        <v>66</v>
      </c>
      <c r="AP60" s="83" t="s">
        <v>85</v>
      </c>
      <c r="AQ60" s="83" t="s">
        <v>85</v>
      </c>
      <c r="AR60" s="83" t="s">
        <v>86</v>
      </c>
      <c r="AS60" s="83" t="s">
        <v>81</v>
      </c>
      <c r="AT60" s="83" t="s">
        <v>69</v>
      </c>
      <c r="AU60" s="83" t="s">
        <v>93</v>
      </c>
      <c r="AV60" s="83" t="s">
        <v>71</v>
      </c>
      <c r="AW60" s="83" t="s">
        <v>63</v>
      </c>
      <c r="AX60" s="83" t="s">
        <v>72</v>
      </c>
      <c r="AY60" s="83" t="s">
        <v>72</v>
      </c>
      <c r="AZ60" s="83" t="s">
        <v>72</v>
      </c>
      <c r="BA60" s="83" t="s">
        <v>63</v>
      </c>
      <c r="BB60" s="83" t="s">
        <v>72</v>
      </c>
      <c r="BC60" s="83" t="s">
        <v>73</v>
      </c>
      <c r="BE60" s="83" t="s">
        <v>73</v>
      </c>
      <c r="BG60" s="76" t="s">
        <v>100</v>
      </c>
      <c r="BH60" s="76" t="s">
        <v>60</v>
      </c>
      <c r="BI60" s="76" t="s">
        <v>1415</v>
      </c>
      <c r="BJ60">
        <v>13</v>
      </c>
      <c r="BK60">
        <v>57</v>
      </c>
      <c r="BM60" s="86" t="s">
        <v>1130</v>
      </c>
      <c r="BN60" s="86" t="s">
        <v>1131</v>
      </c>
      <c r="BO60" s="87" t="s">
        <v>68</v>
      </c>
      <c r="BP60" s="87"/>
      <c r="BQ60" s="87" t="s">
        <v>1472</v>
      </c>
      <c r="BR60" s="86" t="s">
        <v>1445</v>
      </c>
      <c r="BS60" s="86">
        <v>1</v>
      </c>
      <c r="BT60" s="86" t="s">
        <v>1445</v>
      </c>
      <c r="BU60" s="86">
        <v>1</v>
      </c>
      <c r="BV60" s="86" t="s">
        <v>63</v>
      </c>
      <c r="BW60" s="86">
        <v>1</v>
      </c>
      <c r="BX60" s="86" t="s">
        <v>1447</v>
      </c>
      <c r="BY60" s="86">
        <v>0</v>
      </c>
      <c r="BZ60" s="86" t="s">
        <v>1449</v>
      </c>
      <c r="CA60" s="86">
        <v>0</v>
      </c>
      <c r="CB60" s="86" t="s">
        <v>1452</v>
      </c>
      <c r="CC60" s="86">
        <v>0</v>
      </c>
      <c r="CD60" s="86" t="s">
        <v>1454</v>
      </c>
      <c r="CE60" s="86">
        <v>1</v>
      </c>
      <c r="CF60" s="86" t="s">
        <v>1454</v>
      </c>
      <c r="CG60" s="86">
        <v>1</v>
      </c>
      <c r="CH60" s="86" t="s">
        <v>1454</v>
      </c>
      <c r="CI60" s="86">
        <v>1</v>
      </c>
      <c r="CJ60" s="86" t="s">
        <v>1454</v>
      </c>
      <c r="CK60" s="86">
        <v>1</v>
      </c>
      <c r="CL60" s="86" t="s">
        <v>1454</v>
      </c>
      <c r="CM60" s="86">
        <v>1</v>
      </c>
      <c r="CN60" s="86" t="s">
        <v>1454</v>
      </c>
      <c r="CO60" s="86">
        <v>1</v>
      </c>
      <c r="CP60" s="87" t="s">
        <v>1478</v>
      </c>
      <c r="CQ60" s="152">
        <v>1</v>
      </c>
    </row>
    <row r="61" spans="1:95" ht="13.2" x14ac:dyDescent="0.25">
      <c r="A61" s="82">
        <v>45569.501503726853</v>
      </c>
      <c r="B61" s="83" t="s">
        <v>250</v>
      </c>
      <c r="C61" s="84" t="s">
        <v>251</v>
      </c>
      <c r="D61" s="83">
        <v>31.25</v>
      </c>
      <c r="E61" s="83">
        <v>0.17</v>
      </c>
      <c r="F61" s="83" t="s">
        <v>60</v>
      </c>
      <c r="G61" s="83" t="s">
        <v>76</v>
      </c>
      <c r="H61" s="83" t="s">
        <v>62</v>
      </c>
      <c r="I61" s="83" t="s">
        <v>63</v>
      </c>
      <c r="J61" s="83" t="s">
        <v>64</v>
      </c>
      <c r="K61" s="83" t="s">
        <v>64</v>
      </c>
      <c r="L61" s="83" t="s">
        <v>64</v>
      </c>
      <c r="M61" s="83" t="s">
        <v>64</v>
      </c>
      <c r="N61" s="83" t="s">
        <v>64</v>
      </c>
      <c r="O61" s="83" t="s">
        <v>64</v>
      </c>
      <c r="P61" s="83" t="s">
        <v>64</v>
      </c>
      <c r="Q61" s="83" t="s">
        <v>64</v>
      </c>
      <c r="R61" s="83" t="s">
        <v>64</v>
      </c>
      <c r="S61" s="83" t="s">
        <v>78</v>
      </c>
      <c r="T61" s="83" t="s">
        <v>64</v>
      </c>
      <c r="U61" s="83" t="s">
        <v>64</v>
      </c>
      <c r="V61" s="83" t="s">
        <v>64</v>
      </c>
      <c r="W61" s="83" t="s">
        <v>78</v>
      </c>
      <c r="X61" s="83" t="s">
        <v>64</v>
      </c>
      <c r="Y61" s="83" t="s">
        <v>64</v>
      </c>
      <c r="Z61" s="83" t="s">
        <v>65</v>
      </c>
      <c r="AA61" s="83" t="s">
        <v>65</v>
      </c>
      <c r="AB61" s="83" t="s">
        <v>66</v>
      </c>
      <c r="AC61" s="83" t="s">
        <v>66</v>
      </c>
      <c r="AD61" s="83" t="s">
        <v>66</v>
      </c>
      <c r="AE61" s="83" t="s">
        <v>66</v>
      </c>
      <c r="AF61" s="83" t="s">
        <v>66</v>
      </c>
      <c r="AG61" s="83" t="s">
        <v>65</v>
      </c>
      <c r="AH61" s="83" t="s">
        <v>65</v>
      </c>
      <c r="AI61" s="83" t="s">
        <v>79</v>
      </c>
      <c r="AJ61" s="83" t="s">
        <v>65</v>
      </c>
      <c r="AK61" s="83" t="s">
        <v>65</v>
      </c>
      <c r="AL61" s="83" t="s">
        <v>66</v>
      </c>
      <c r="AM61" s="83" t="s">
        <v>65</v>
      </c>
      <c r="AN61" s="83" t="s">
        <v>66</v>
      </c>
      <c r="AO61" s="83" t="s">
        <v>65</v>
      </c>
      <c r="AP61" s="83" t="s">
        <v>67</v>
      </c>
      <c r="AQ61" s="83" t="s">
        <v>67</v>
      </c>
      <c r="AR61" s="83" t="s">
        <v>63</v>
      </c>
      <c r="AS61" s="83" t="s">
        <v>252</v>
      </c>
      <c r="AT61" s="83" t="s">
        <v>69</v>
      </c>
      <c r="AU61" s="83" t="s">
        <v>67</v>
      </c>
      <c r="AV61" s="83" t="s">
        <v>132</v>
      </c>
      <c r="AW61" s="83" t="s">
        <v>73</v>
      </c>
      <c r="AX61" s="83" t="s">
        <v>73</v>
      </c>
      <c r="AY61" s="83" t="s">
        <v>72</v>
      </c>
      <c r="AZ61" s="83" t="s">
        <v>72</v>
      </c>
      <c r="BA61" s="83" t="s">
        <v>73</v>
      </c>
      <c r="BB61" s="83" t="s">
        <v>73</v>
      </c>
      <c r="BC61" s="83" t="s">
        <v>73</v>
      </c>
      <c r="BE61" s="83" t="s">
        <v>73</v>
      </c>
      <c r="BG61" s="76" t="s">
        <v>100</v>
      </c>
      <c r="BH61" s="76" t="s">
        <v>60</v>
      </c>
      <c r="BI61" s="76" t="s">
        <v>1414</v>
      </c>
      <c r="BJ61">
        <v>13</v>
      </c>
      <c r="BK61">
        <v>56</v>
      </c>
      <c r="BM61" s="86" t="s">
        <v>1130</v>
      </c>
      <c r="BN61" s="86" t="s">
        <v>1131</v>
      </c>
      <c r="BO61" s="87" t="s">
        <v>252</v>
      </c>
      <c r="BP61" s="87"/>
      <c r="BQ61" s="87" t="s">
        <v>1472</v>
      </c>
      <c r="BR61" s="86" t="s">
        <v>1445</v>
      </c>
      <c r="BS61" s="86">
        <v>1</v>
      </c>
      <c r="BT61" s="86" t="s">
        <v>1445</v>
      </c>
      <c r="BU61" s="86">
        <v>1</v>
      </c>
      <c r="BV61" s="86" t="s">
        <v>63</v>
      </c>
      <c r="BW61" s="86">
        <v>1</v>
      </c>
      <c r="BX61" s="86" t="s">
        <v>1447</v>
      </c>
      <c r="BY61" s="86">
        <v>0</v>
      </c>
      <c r="BZ61" s="86" t="s">
        <v>1450</v>
      </c>
      <c r="CA61" s="86">
        <v>1</v>
      </c>
      <c r="CB61" s="86" t="s">
        <v>1452</v>
      </c>
      <c r="CC61" s="86">
        <v>0</v>
      </c>
      <c r="CD61" s="86" t="s">
        <v>226</v>
      </c>
      <c r="CE61" s="86">
        <v>0</v>
      </c>
      <c r="CF61" s="86" t="s">
        <v>226</v>
      </c>
      <c r="CG61" s="86">
        <v>0</v>
      </c>
      <c r="CH61" s="86" t="s">
        <v>1454</v>
      </c>
      <c r="CI61" s="86">
        <v>1</v>
      </c>
      <c r="CJ61" s="86" t="s">
        <v>1454</v>
      </c>
      <c r="CK61" s="86">
        <v>1</v>
      </c>
      <c r="CL61" s="86" t="s">
        <v>226</v>
      </c>
      <c r="CM61" s="86">
        <v>0</v>
      </c>
      <c r="CN61" s="86" t="s">
        <v>226</v>
      </c>
      <c r="CO61" s="86">
        <v>0</v>
      </c>
      <c r="CP61" s="87" t="s">
        <v>1477</v>
      </c>
      <c r="CQ61" s="152">
        <v>0</v>
      </c>
    </row>
    <row r="62" spans="1:95" ht="13.2" x14ac:dyDescent="0.25">
      <c r="A62" s="82">
        <v>45569.502187199076</v>
      </c>
      <c r="B62" s="83" t="s">
        <v>253</v>
      </c>
      <c r="C62" s="84" t="s">
        <v>254</v>
      </c>
      <c r="D62" s="83">
        <v>37.5</v>
      </c>
      <c r="E62" s="83">
        <v>0.54</v>
      </c>
      <c r="F62" s="83" t="s">
        <v>60</v>
      </c>
      <c r="G62" s="83" t="s">
        <v>76</v>
      </c>
      <c r="H62" s="83" t="s">
        <v>100</v>
      </c>
      <c r="I62" s="83" t="s">
        <v>63</v>
      </c>
      <c r="J62" s="83" t="s">
        <v>64</v>
      </c>
      <c r="K62" s="83" t="s">
        <v>64</v>
      </c>
      <c r="L62" s="83" t="s">
        <v>64</v>
      </c>
      <c r="M62" s="83" t="s">
        <v>64</v>
      </c>
      <c r="N62" s="83" t="s">
        <v>64</v>
      </c>
      <c r="O62" s="83" t="s">
        <v>64</v>
      </c>
      <c r="P62" s="83" t="s">
        <v>84</v>
      </c>
      <c r="Q62" s="83" t="s">
        <v>64</v>
      </c>
      <c r="R62" s="83" t="s">
        <v>64</v>
      </c>
      <c r="S62" s="83" t="s">
        <v>78</v>
      </c>
      <c r="T62" s="83" t="s">
        <v>64</v>
      </c>
      <c r="U62" s="83" t="s">
        <v>64</v>
      </c>
      <c r="V62" s="83" t="s">
        <v>64</v>
      </c>
      <c r="W62" s="83" t="s">
        <v>64</v>
      </c>
      <c r="X62" s="83" t="s">
        <v>64</v>
      </c>
      <c r="Y62" s="83" t="s">
        <v>64</v>
      </c>
      <c r="Z62" s="83" t="s">
        <v>65</v>
      </c>
      <c r="AA62" s="83" t="s">
        <v>66</v>
      </c>
      <c r="AB62" s="83" t="s">
        <v>66</v>
      </c>
      <c r="AC62" s="83" t="s">
        <v>66</v>
      </c>
      <c r="AD62" s="83" t="s">
        <v>66</v>
      </c>
      <c r="AE62" s="83" t="s">
        <v>65</v>
      </c>
      <c r="AF62" s="83" t="s">
        <v>66</v>
      </c>
      <c r="AG62" s="83" t="s">
        <v>66</v>
      </c>
      <c r="AH62" s="83" t="s">
        <v>65</v>
      </c>
      <c r="AI62" s="83" t="s">
        <v>79</v>
      </c>
      <c r="AJ62" s="83" t="s">
        <v>65</v>
      </c>
      <c r="AK62" s="83" t="s">
        <v>66</v>
      </c>
      <c r="AL62" s="83" t="s">
        <v>66</v>
      </c>
      <c r="AM62" s="83" t="s">
        <v>65</v>
      </c>
      <c r="AN62" s="83" t="s">
        <v>79</v>
      </c>
      <c r="AO62" s="83" t="s">
        <v>66</v>
      </c>
      <c r="AP62" s="83" t="s">
        <v>67</v>
      </c>
      <c r="AQ62" s="83" t="s">
        <v>85</v>
      </c>
      <c r="AR62" s="83" t="s">
        <v>63</v>
      </c>
      <c r="AS62" s="83" t="s">
        <v>115</v>
      </c>
      <c r="AT62" s="83" t="s">
        <v>69</v>
      </c>
      <c r="AU62" s="83" t="s">
        <v>93</v>
      </c>
      <c r="AV62" s="83" t="s">
        <v>71</v>
      </c>
      <c r="AW62" s="83" t="s">
        <v>63</v>
      </c>
      <c r="AX62" s="83" t="s">
        <v>63</v>
      </c>
      <c r="AY62" s="83" t="s">
        <v>73</v>
      </c>
      <c r="AZ62" s="83" t="s">
        <v>73</v>
      </c>
      <c r="BA62" s="83" t="s">
        <v>73</v>
      </c>
      <c r="BB62" s="83" t="s">
        <v>73</v>
      </c>
      <c r="BC62" s="83" t="s">
        <v>73</v>
      </c>
      <c r="BE62" s="83" t="s">
        <v>73</v>
      </c>
      <c r="BG62" s="76" t="s">
        <v>100</v>
      </c>
      <c r="BH62" s="76" t="s">
        <v>60</v>
      </c>
      <c r="BI62" s="76" t="s">
        <v>1414</v>
      </c>
      <c r="BJ62">
        <v>13</v>
      </c>
      <c r="BK62">
        <v>52</v>
      </c>
      <c r="BM62" s="86" t="s">
        <v>1130</v>
      </c>
      <c r="BN62" s="86" t="s">
        <v>1131</v>
      </c>
      <c r="BO62" s="87" t="s">
        <v>115</v>
      </c>
      <c r="BP62" s="87"/>
      <c r="BQ62" s="87" t="s">
        <v>1472</v>
      </c>
      <c r="BR62" s="86" t="s">
        <v>1445</v>
      </c>
      <c r="BS62" s="86">
        <v>1</v>
      </c>
      <c r="BT62" s="86" t="s">
        <v>1445</v>
      </c>
      <c r="BU62" s="86">
        <v>1</v>
      </c>
      <c r="BV62" s="86" t="s">
        <v>63</v>
      </c>
      <c r="BW62" s="86">
        <v>1</v>
      </c>
      <c r="BX62" s="86" t="s">
        <v>1447</v>
      </c>
      <c r="BY62" s="86">
        <v>0</v>
      </c>
      <c r="BZ62" s="86" t="s">
        <v>1449</v>
      </c>
      <c r="CA62" s="86">
        <v>0</v>
      </c>
      <c r="CB62" s="86" t="s">
        <v>1452</v>
      </c>
      <c r="CC62" s="86">
        <v>0</v>
      </c>
      <c r="CD62" s="86" t="s">
        <v>1454</v>
      </c>
      <c r="CE62" s="86">
        <v>1</v>
      </c>
      <c r="CF62" s="86" t="s">
        <v>1454</v>
      </c>
      <c r="CG62" s="86">
        <v>1</v>
      </c>
      <c r="CH62" s="86" t="s">
        <v>226</v>
      </c>
      <c r="CI62" s="86">
        <v>0</v>
      </c>
      <c r="CJ62" s="86" t="s">
        <v>226</v>
      </c>
      <c r="CK62" s="86">
        <v>0</v>
      </c>
      <c r="CL62" s="86" t="s">
        <v>226</v>
      </c>
      <c r="CM62" s="86">
        <v>0</v>
      </c>
      <c r="CN62" s="86" t="s">
        <v>226</v>
      </c>
      <c r="CO62" s="86">
        <v>0</v>
      </c>
      <c r="CP62" s="87" t="s">
        <v>1477</v>
      </c>
      <c r="CQ62" s="152">
        <v>0</v>
      </c>
    </row>
    <row r="63" spans="1:95" ht="13.2" x14ac:dyDescent="0.25">
      <c r="A63" s="82">
        <v>45569.503389965277</v>
      </c>
      <c r="B63" s="83" t="s">
        <v>255</v>
      </c>
      <c r="C63" s="84" t="s">
        <v>256</v>
      </c>
      <c r="D63" s="83">
        <v>28.57</v>
      </c>
      <c r="E63" s="83">
        <v>0.17</v>
      </c>
      <c r="F63" s="83" t="s">
        <v>60</v>
      </c>
      <c r="G63" s="83" t="s">
        <v>76</v>
      </c>
      <c r="H63" s="83" t="s">
        <v>100</v>
      </c>
      <c r="I63" s="83" t="s">
        <v>63</v>
      </c>
      <c r="J63" s="83" t="s">
        <v>78</v>
      </c>
      <c r="K63" s="83" t="s">
        <v>78</v>
      </c>
      <c r="L63" s="83" t="s">
        <v>64</v>
      </c>
      <c r="M63" s="83" t="s">
        <v>64</v>
      </c>
      <c r="N63" s="83" t="s">
        <v>64</v>
      </c>
      <c r="O63" s="83" t="s">
        <v>64</v>
      </c>
      <c r="P63" s="83" t="s">
        <v>84</v>
      </c>
      <c r="Q63" s="83" t="s">
        <v>84</v>
      </c>
      <c r="R63" s="83" t="s">
        <v>64</v>
      </c>
      <c r="S63" s="83" t="s">
        <v>78</v>
      </c>
      <c r="T63" s="83" t="s">
        <v>64</v>
      </c>
      <c r="U63" s="83" t="s">
        <v>64</v>
      </c>
      <c r="V63" s="83" t="s">
        <v>84</v>
      </c>
      <c r="W63" s="83" t="s">
        <v>64</v>
      </c>
      <c r="X63" s="83" t="s">
        <v>84</v>
      </c>
      <c r="Y63" s="83" t="s">
        <v>64</v>
      </c>
      <c r="Z63" s="83" t="s">
        <v>66</v>
      </c>
      <c r="AA63" s="83" t="s">
        <v>65</v>
      </c>
      <c r="AB63" s="83" t="s">
        <v>66</v>
      </c>
      <c r="AC63" s="83" t="s">
        <v>65</v>
      </c>
      <c r="AD63" s="83" t="s">
        <v>65</v>
      </c>
      <c r="AE63" s="83" t="s">
        <v>65</v>
      </c>
      <c r="AF63" s="83" t="s">
        <v>66</v>
      </c>
      <c r="AG63" s="83" t="s">
        <v>65</v>
      </c>
      <c r="AH63" s="83" t="s">
        <v>65</v>
      </c>
      <c r="AI63" s="83" t="s">
        <v>101</v>
      </c>
      <c r="AJ63" s="83" t="s">
        <v>65</v>
      </c>
      <c r="AK63" s="83" t="s">
        <v>65</v>
      </c>
      <c r="AL63" s="83" t="s">
        <v>65</v>
      </c>
      <c r="AM63" s="83" t="s">
        <v>65</v>
      </c>
      <c r="AN63" s="83" t="s">
        <v>66</v>
      </c>
      <c r="AO63" s="83" t="s">
        <v>66</v>
      </c>
      <c r="AP63" s="83" t="s">
        <v>85</v>
      </c>
      <c r="AQ63" s="83" t="s">
        <v>85</v>
      </c>
      <c r="AR63" s="83" t="s">
        <v>86</v>
      </c>
      <c r="AS63" s="83" t="s">
        <v>68</v>
      </c>
      <c r="AT63" s="83" t="s">
        <v>69</v>
      </c>
      <c r="AU63" s="83" t="s">
        <v>70</v>
      </c>
      <c r="AV63" s="83" t="s">
        <v>132</v>
      </c>
      <c r="AW63" s="83" t="s">
        <v>73</v>
      </c>
      <c r="AX63" s="83" t="s">
        <v>73</v>
      </c>
      <c r="AY63" s="83" t="s">
        <v>63</v>
      </c>
      <c r="AZ63" s="83" t="s">
        <v>63</v>
      </c>
      <c r="BA63" s="83" t="s">
        <v>72</v>
      </c>
      <c r="BB63" s="83" t="s">
        <v>73</v>
      </c>
      <c r="BC63" s="83" t="s">
        <v>73</v>
      </c>
      <c r="BE63" s="83" t="s">
        <v>73</v>
      </c>
      <c r="BG63" s="76" t="s">
        <v>100</v>
      </c>
      <c r="BH63" s="76" t="s">
        <v>60</v>
      </c>
      <c r="BI63" s="76" t="s">
        <v>1414</v>
      </c>
      <c r="BJ63">
        <v>8</v>
      </c>
      <c r="BK63">
        <v>59</v>
      </c>
      <c r="BM63" s="86" t="s">
        <v>1130</v>
      </c>
      <c r="BN63" s="86" t="s">
        <v>1131</v>
      </c>
      <c r="BO63" s="87" t="s">
        <v>68</v>
      </c>
      <c r="BP63" s="87"/>
      <c r="BQ63" s="87" t="s">
        <v>1472</v>
      </c>
      <c r="BR63" s="86" t="s">
        <v>1445</v>
      </c>
      <c r="BS63" s="86">
        <v>1</v>
      </c>
      <c r="BT63" s="86" t="s">
        <v>1445</v>
      </c>
      <c r="BU63" s="86">
        <v>1</v>
      </c>
      <c r="BV63" s="86" t="s">
        <v>63</v>
      </c>
      <c r="BW63" s="86">
        <v>1</v>
      </c>
      <c r="BX63" s="86" t="s">
        <v>1447</v>
      </c>
      <c r="BY63" s="86">
        <v>0</v>
      </c>
      <c r="BZ63" s="86" t="s">
        <v>1470</v>
      </c>
      <c r="CA63" s="86">
        <v>2</v>
      </c>
      <c r="CB63" s="86" t="s">
        <v>1452</v>
      </c>
      <c r="CC63" s="86">
        <v>0</v>
      </c>
      <c r="CD63" s="86" t="s">
        <v>226</v>
      </c>
      <c r="CE63" s="86">
        <v>0</v>
      </c>
      <c r="CF63" s="86" t="s">
        <v>226</v>
      </c>
      <c r="CG63" s="86">
        <v>0</v>
      </c>
      <c r="CH63" s="86" t="s">
        <v>1454</v>
      </c>
      <c r="CI63" s="86">
        <v>1</v>
      </c>
      <c r="CJ63" s="86" t="s">
        <v>1454</v>
      </c>
      <c r="CK63" s="86">
        <v>1</v>
      </c>
      <c r="CL63" s="86" t="s">
        <v>1454</v>
      </c>
      <c r="CM63" s="86">
        <v>1</v>
      </c>
      <c r="CN63" s="86" t="s">
        <v>226</v>
      </c>
      <c r="CO63" s="86">
        <v>0</v>
      </c>
      <c r="CP63" s="87" t="s">
        <v>1477</v>
      </c>
      <c r="CQ63" s="152">
        <v>0</v>
      </c>
    </row>
    <row r="64" spans="1:95" ht="13.2" x14ac:dyDescent="0.25">
      <c r="A64" s="82">
        <v>45569.505584247687</v>
      </c>
      <c r="B64" s="83" t="s">
        <v>257</v>
      </c>
      <c r="C64" s="84" t="s">
        <v>258</v>
      </c>
      <c r="D64" s="83">
        <v>42.86</v>
      </c>
      <c r="E64" s="83">
        <v>0</v>
      </c>
      <c r="F64" s="83" t="s">
        <v>60</v>
      </c>
      <c r="G64" s="83" t="s">
        <v>76</v>
      </c>
      <c r="H64" s="83" t="s">
        <v>125</v>
      </c>
      <c r="I64" s="83" t="s">
        <v>63</v>
      </c>
      <c r="J64" s="83" t="s">
        <v>64</v>
      </c>
      <c r="K64" s="83" t="s">
        <v>64</v>
      </c>
      <c r="L64" s="83" t="s">
        <v>64</v>
      </c>
      <c r="M64" s="83" t="s">
        <v>84</v>
      </c>
      <c r="N64" s="83" t="s">
        <v>64</v>
      </c>
      <c r="O64" s="83" t="s">
        <v>64</v>
      </c>
      <c r="P64" s="83" t="s">
        <v>84</v>
      </c>
      <c r="Q64" s="83" t="s">
        <v>64</v>
      </c>
      <c r="R64" s="83" t="s">
        <v>64</v>
      </c>
      <c r="S64" s="83" t="s">
        <v>64</v>
      </c>
      <c r="T64" s="83" t="s">
        <v>64</v>
      </c>
      <c r="U64" s="83" t="s">
        <v>84</v>
      </c>
      <c r="V64" s="83" t="s">
        <v>64</v>
      </c>
      <c r="W64" s="83" t="s">
        <v>64</v>
      </c>
      <c r="X64" s="83" t="s">
        <v>84</v>
      </c>
      <c r="Y64" s="83" t="s">
        <v>64</v>
      </c>
      <c r="Z64" s="83" t="s">
        <v>66</v>
      </c>
      <c r="AA64" s="83" t="s">
        <v>65</v>
      </c>
      <c r="AB64" s="83" t="s">
        <v>66</v>
      </c>
      <c r="AC64" s="83" t="s">
        <v>65</v>
      </c>
      <c r="AD64" s="83" t="s">
        <v>65</v>
      </c>
      <c r="AE64" s="83" t="s">
        <v>65</v>
      </c>
      <c r="AF64" s="83" t="s">
        <v>65</v>
      </c>
      <c r="AG64" s="83" t="s">
        <v>66</v>
      </c>
      <c r="AH64" s="83" t="s">
        <v>65</v>
      </c>
      <c r="AI64" s="83" t="s">
        <v>101</v>
      </c>
      <c r="AJ64" s="83" t="s">
        <v>65</v>
      </c>
      <c r="AK64" s="83" t="s">
        <v>65</v>
      </c>
      <c r="AL64" s="83" t="s">
        <v>65</v>
      </c>
      <c r="AM64" s="83" t="s">
        <v>65</v>
      </c>
      <c r="AN64" s="83" t="s">
        <v>65</v>
      </c>
      <c r="AO64" s="83" t="s">
        <v>65</v>
      </c>
      <c r="AP64" s="83" t="s">
        <v>67</v>
      </c>
      <c r="AQ64" s="83" t="s">
        <v>67</v>
      </c>
      <c r="AR64" s="83" t="s">
        <v>86</v>
      </c>
      <c r="AS64" s="83" t="s">
        <v>259</v>
      </c>
      <c r="AT64" s="83" t="s">
        <v>87</v>
      </c>
      <c r="AU64" s="83" t="s">
        <v>85</v>
      </c>
      <c r="AV64" s="83" t="s">
        <v>80</v>
      </c>
      <c r="AW64" s="83" t="s">
        <v>63</v>
      </c>
      <c r="AX64" s="83" t="s">
        <v>63</v>
      </c>
      <c r="AY64" s="83" t="s">
        <v>63</v>
      </c>
      <c r="AZ64" s="83" t="s">
        <v>63</v>
      </c>
      <c r="BA64" s="83" t="s">
        <v>63</v>
      </c>
      <c r="BB64" s="83" t="s">
        <v>63</v>
      </c>
      <c r="BC64" s="83" t="s">
        <v>73</v>
      </c>
      <c r="BE64" s="83" t="s">
        <v>73</v>
      </c>
      <c r="BG64" s="76" t="s">
        <v>100</v>
      </c>
      <c r="BH64" s="76" t="s">
        <v>60</v>
      </c>
      <c r="BI64" s="76" t="s">
        <v>1414</v>
      </c>
      <c r="BJ64">
        <v>12</v>
      </c>
      <c r="BK64">
        <v>61</v>
      </c>
      <c r="BM64" s="86" t="s">
        <v>1130</v>
      </c>
      <c r="BN64" s="86" t="s">
        <v>1131</v>
      </c>
      <c r="BO64" s="87" t="s">
        <v>259</v>
      </c>
      <c r="BP64" s="87"/>
      <c r="BQ64" s="87" t="s">
        <v>1472</v>
      </c>
      <c r="BR64" s="86" t="s">
        <v>1445</v>
      </c>
      <c r="BS64" s="86">
        <v>1</v>
      </c>
      <c r="BT64" s="86" t="s">
        <v>1445</v>
      </c>
      <c r="BU64" s="86">
        <v>1</v>
      </c>
      <c r="BV64" s="86" t="s">
        <v>63</v>
      </c>
      <c r="BW64" s="86">
        <v>1</v>
      </c>
      <c r="BX64" s="86" t="s">
        <v>1448</v>
      </c>
      <c r="BY64" s="86">
        <v>1</v>
      </c>
      <c r="BZ64" s="86" t="s">
        <v>1450</v>
      </c>
      <c r="CA64" s="86">
        <v>1</v>
      </c>
      <c r="CB64" s="86" t="s">
        <v>1452</v>
      </c>
      <c r="CC64" s="86">
        <v>0</v>
      </c>
      <c r="CD64" s="86" t="s">
        <v>1454</v>
      </c>
      <c r="CE64" s="86">
        <v>1</v>
      </c>
      <c r="CF64" s="86" t="s">
        <v>1454</v>
      </c>
      <c r="CG64" s="86">
        <v>1</v>
      </c>
      <c r="CH64" s="86" t="s">
        <v>1454</v>
      </c>
      <c r="CI64" s="86">
        <v>1</v>
      </c>
      <c r="CJ64" s="86" t="s">
        <v>1454</v>
      </c>
      <c r="CK64" s="86">
        <v>1</v>
      </c>
      <c r="CL64" s="86" t="s">
        <v>1454</v>
      </c>
      <c r="CM64" s="86">
        <v>1</v>
      </c>
      <c r="CN64" s="86" t="s">
        <v>1454</v>
      </c>
      <c r="CO64" s="86">
        <v>1</v>
      </c>
      <c r="CP64" s="87" t="s">
        <v>1478</v>
      </c>
      <c r="CQ64" s="152">
        <v>1</v>
      </c>
    </row>
    <row r="65" spans="1:95" ht="13.2" x14ac:dyDescent="0.25">
      <c r="A65" s="82">
        <v>45569.505604409722</v>
      </c>
      <c r="B65" s="83" t="s">
        <v>260</v>
      </c>
      <c r="C65" s="84" t="s">
        <v>261</v>
      </c>
      <c r="D65" s="83">
        <v>100</v>
      </c>
      <c r="E65" s="83">
        <v>0.54</v>
      </c>
      <c r="F65" s="83" t="s">
        <v>60</v>
      </c>
      <c r="G65" s="83" t="s">
        <v>76</v>
      </c>
      <c r="H65" s="83" t="s">
        <v>100</v>
      </c>
      <c r="I65" s="83" t="s">
        <v>63</v>
      </c>
      <c r="J65" s="83" t="s">
        <v>64</v>
      </c>
      <c r="K65" s="83" t="s">
        <v>64</v>
      </c>
      <c r="L65" s="83" t="s">
        <v>64</v>
      </c>
      <c r="M65" s="83" t="s">
        <v>84</v>
      </c>
      <c r="N65" s="83" t="s">
        <v>64</v>
      </c>
      <c r="O65" s="83" t="s">
        <v>64</v>
      </c>
      <c r="P65" s="83" t="s">
        <v>64</v>
      </c>
      <c r="Q65" s="83" t="s">
        <v>64</v>
      </c>
      <c r="R65" s="83" t="s">
        <v>64</v>
      </c>
      <c r="S65" s="83" t="s">
        <v>84</v>
      </c>
      <c r="T65" s="83" t="s">
        <v>64</v>
      </c>
      <c r="U65" s="83" t="s">
        <v>84</v>
      </c>
      <c r="V65" s="83" t="s">
        <v>64</v>
      </c>
      <c r="W65" s="83" t="s">
        <v>64</v>
      </c>
      <c r="X65" s="83" t="s">
        <v>64</v>
      </c>
      <c r="Y65" s="83" t="s">
        <v>64</v>
      </c>
      <c r="Z65" s="83" t="s">
        <v>66</v>
      </c>
      <c r="AA65" s="83" t="s">
        <v>65</v>
      </c>
      <c r="AB65" s="83" t="s">
        <v>65</v>
      </c>
      <c r="AC65" s="83" t="s">
        <v>66</v>
      </c>
      <c r="AD65" s="83" t="s">
        <v>66</v>
      </c>
      <c r="AE65" s="83" t="s">
        <v>66</v>
      </c>
      <c r="AF65" s="83" t="s">
        <v>66</v>
      </c>
      <c r="AG65" s="83" t="s">
        <v>66</v>
      </c>
      <c r="AH65" s="83" t="s">
        <v>66</v>
      </c>
      <c r="AI65" s="83" t="s">
        <v>79</v>
      </c>
      <c r="AJ65" s="83" t="s">
        <v>65</v>
      </c>
      <c r="AK65" s="83" t="s">
        <v>65</v>
      </c>
      <c r="AL65" s="83" t="s">
        <v>65</v>
      </c>
      <c r="AM65" s="83" t="s">
        <v>65</v>
      </c>
      <c r="AN65" s="83" t="s">
        <v>66</v>
      </c>
      <c r="AO65" s="83" t="s">
        <v>66</v>
      </c>
      <c r="AP65" s="83" t="s">
        <v>85</v>
      </c>
      <c r="AQ65" s="83" t="s">
        <v>67</v>
      </c>
      <c r="AR65" s="83" t="s">
        <v>73</v>
      </c>
      <c r="AS65" s="83" t="s">
        <v>120</v>
      </c>
      <c r="AT65" s="83" t="s">
        <v>69</v>
      </c>
      <c r="AU65" s="83" t="s">
        <v>80</v>
      </c>
      <c r="AV65" s="83" t="s">
        <v>71</v>
      </c>
      <c r="AW65" s="83" t="s">
        <v>63</v>
      </c>
      <c r="AX65" s="83" t="s">
        <v>72</v>
      </c>
      <c r="AY65" s="83" t="s">
        <v>63</v>
      </c>
      <c r="AZ65" s="83" t="s">
        <v>72</v>
      </c>
      <c r="BA65" s="83" t="s">
        <v>63</v>
      </c>
      <c r="BB65" s="83" t="s">
        <v>72</v>
      </c>
      <c r="BC65" s="83" t="s">
        <v>73</v>
      </c>
      <c r="BD65" s="83" t="s">
        <v>262</v>
      </c>
      <c r="BE65" s="83" t="s">
        <v>73</v>
      </c>
      <c r="BG65" s="76" t="s">
        <v>100</v>
      </c>
      <c r="BH65" s="76" t="s">
        <v>60</v>
      </c>
      <c r="BI65" s="76" t="s">
        <v>1414</v>
      </c>
      <c r="BJ65">
        <v>13</v>
      </c>
      <c r="BK65">
        <v>54</v>
      </c>
      <c r="BM65" s="86" t="s">
        <v>1130</v>
      </c>
      <c r="BN65" s="86" t="s">
        <v>1131</v>
      </c>
      <c r="BO65" s="87" t="s">
        <v>68</v>
      </c>
      <c r="BP65" s="87"/>
      <c r="BQ65" s="87" t="s">
        <v>1472</v>
      </c>
      <c r="BR65" s="86" t="s">
        <v>1445</v>
      </c>
      <c r="BS65" s="86">
        <v>1</v>
      </c>
      <c r="BT65" s="86" t="s">
        <v>1445</v>
      </c>
      <c r="BU65" s="86">
        <v>1</v>
      </c>
      <c r="BV65" s="86" t="s">
        <v>73</v>
      </c>
      <c r="BW65" s="86">
        <v>0</v>
      </c>
      <c r="BX65" s="86" t="s">
        <v>1447</v>
      </c>
      <c r="BY65" s="86">
        <v>0</v>
      </c>
      <c r="BZ65" s="86" t="s">
        <v>1450</v>
      </c>
      <c r="CA65" s="86">
        <v>1</v>
      </c>
      <c r="CB65" s="86" t="s">
        <v>1452</v>
      </c>
      <c r="CC65" s="86">
        <v>0</v>
      </c>
      <c r="CD65" s="86" t="s">
        <v>1454</v>
      </c>
      <c r="CE65" s="86">
        <v>1</v>
      </c>
      <c r="CF65" s="86" t="s">
        <v>1454</v>
      </c>
      <c r="CG65" s="86">
        <v>1</v>
      </c>
      <c r="CH65" s="86" t="s">
        <v>1454</v>
      </c>
      <c r="CI65" s="86">
        <v>1</v>
      </c>
      <c r="CJ65" s="86" t="s">
        <v>1454</v>
      </c>
      <c r="CK65" s="86">
        <v>1</v>
      </c>
      <c r="CL65" s="86" t="s">
        <v>1454</v>
      </c>
      <c r="CM65" s="86">
        <v>1</v>
      </c>
      <c r="CN65" s="86" t="s">
        <v>1454</v>
      </c>
      <c r="CO65" s="86">
        <v>1</v>
      </c>
      <c r="CP65" s="87" t="s">
        <v>1478</v>
      </c>
      <c r="CQ65" s="152">
        <v>1</v>
      </c>
    </row>
    <row r="66" spans="1:95" ht="13.2" x14ac:dyDescent="0.25">
      <c r="A66" s="82">
        <v>45569.506849988422</v>
      </c>
      <c r="B66" s="83" t="s">
        <v>263</v>
      </c>
      <c r="C66" s="84" t="s">
        <v>264</v>
      </c>
      <c r="D66" s="83">
        <v>28.57</v>
      </c>
      <c r="E66" s="83">
        <v>0.17</v>
      </c>
      <c r="F66" s="83" t="s">
        <v>60</v>
      </c>
      <c r="G66" s="83" t="s">
        <v>76</v>
      </c>
      <c r="H66" s="83" t="s">
        <v>100</v>
      </c>
      <c r="I66" s="83" t="s">
        <v>63</v>
      </c>
      <c r="J66" s="83" t="s">
        <v>64</v>
      </c>
      <c r="K66" s="83" t="s">
        <v>64</v>
      </c>
      <c r="L66" s="83" t="s">
        <v>64</v>
      </c>
      <c r="M66" s="83" t="s">
        <v>64</v>
      </c>
      <c r="N66" s="83" t="s">
        <v>64</v>
      </c>
      <c r="O66" s="83" t="s">
        <v>64</v>
      </c>
      <c r="P66" s="83" t="s">
        <v>64</v>
      </c>
      <c r="Q66" s="83" t="s">
        <v>64</v>
      </c>
      <c r="R66" s="83" t="s">
        <v>64</v>
      </c>
      <c r="S66" s="83" t="s">
        <v>64</v>
      </c>
      <c r="T66" s="83" t="s">
        <v>64</v>
      </c>
      <c r="U66" s="83" t="s">
        <v>64</v>
      </c>
      <c r="V66" s="83" t="s">
        <v>64</v>
      </c>
      <c r="W66" s="83" t="s">
        <v>64</v>
      </c>
      <c r="X66" s="83" t="s">
        <v>64</v>
      </c>
      <c r="Y66" s="83" t="s">
        <v>64</v>
      </c>
      <c r="Z66" s="83" t="s">
        <v>66</v>
      </c>
      <c r="AA66" s="83" t="s">
        <v>65</v>
      </c>
      <c r="AB66" s="83" t="s">
        <v>66</v>
      </c>
      <c r="AC66" s="83" t="s">
        <v>65</v>
      </c>
      <c r="AD66" s="83" t="s">
        <v>66</v>
      </c>
      <c r="AE66" s="83" t="s">
        <v>65</v>
      </c>
      <c r="AF66" s="83" t="s">
        <v>66</v>
      </c>
      <c r="AG66" s="83" t="s">
        <v>65</v>
      </c>
      <c r="AH66" s="83" t="s">
        <v>66</v>
      </c>
      <c r="AI66" s="83" t="s">
        <v>79</v>
      </c>
      <c r="AJ66" s="83" t="s">
        <v>65</v>
      </c>
      <c r="AK66" s="83" t="s">
        <v>65</v>
      </c>
      <c r="AL66" s="83" t="s">
        <v>65</v>
      </c>
      <c r="AM66" s="83" t="s">
        <v>65</v>
      </c>
      <c r="AN66" s="83" t="s">
        <v>66</v>
      </c>
      <c r="AO66" s="83" t="s">
        <v>66</v>
      </c>
      <c r="AP66" s="83" t="s">
        <v>67</v>
      </c>
      <c r="AQ66" s="83" t="s">
        <v>67</v>
      </c>
      <c r="AR66" s="83" t="s">
        <v>63</v>
      </c>
      <c r="AS66" s="83" t="s">
        <v>265</v>
      </c>
      <c r="AT66" s="83" t="s">
        <v>87</v>
      </c>
      <c r="AU66" s="83" t="s">
        <v>80</v>
      </c>
      <c r="AV66" s="83" t="s">
        <v>71</v>
      </c>
      <c r="AW66" s="83" t="s">
        <v>63</v>
      </c>
      <c r="AX66" s="83" t="s">
        <v>63</v>
      </c>
      <c r="AY66" s="83" t="s">
        <v>72</v>
      </c>
      <c r="AZ66" s="83" t="s">
        <v>73</v>
      </c>
      <c r="BA66" s="83" t="s">
        <v>72</v>
      </c>
      <c r="BB66" s="83" t="s">
        <v>73</v>
      </c>
      <c r="BC66" s="83" t="s">
        <v>73</v>
      </c>
      <c r="BE66" s="83" t="s">
        <v>73</v>
      </c>
      <c r="BG66" s="76" t="s">
        <v>100</v>
      </c>
      <c r="BH66" s="76" t="s">
        <v>60</v>
      </c>
      <c r="BI66" s="76" t="s">
        <v>1414</v>
      </c>
      <c r="BJ66">
        <v>15</v>
      </c>
      <c r="BK66">
        <v>56</v>
      </c>
      <c r="BM66" s="86" t="s">
        <v>1130</v>
      </c>
      <c r="BN66" s="86" t="s">
        <v>1131</v>
      </c>
      <c r="BO66" s="87" t="s">
        <v>1422</v>
      </c>
      <c r="BP66" s="87"/>
      <c r="BQ66" s="87" t="s">
        <v>1472</v>
      </c>
      <c r="BR66" s="86" t="s">
        <v>1445</v>
      </c>
      <c r="BS66" s="86">
        <v>1</v>
      </c>
      <c r="BT66" s="86" t="s">
        <v>1445</v>
      </c>
      <c r="BU66" s="86">
        <v>1</v>
      </c>
      <c r="BV66" s="86" t="s">
        <v>63</v>
      </c>
      <c r="BW66" s="86">
        <v>1</v>
      </c>
      <c r="BX66" s="86" t="s">
        <v>1448</v>
      </c>
      <c r="BY66" s="86">
        <v>1</v>
      </c>
      <c r="BZ66" s="86" t="s">
        <v>1450</v>
      </c>
      <c r="CA66" s="86">
        <v>1</v>
      </c>
      <c r="CB66" s="86" t="s">
        <v>1452</v>
      </c>
      <c r="CC66" s="86">
        <v>0</v>
      </c>
      <c r="CD66" s="86" t="s">
        <v>1454</v>
      </c>
      <c r="CE66" s="86">
        <v>1</v>
      </c>
      <c r="CF66" s="86" t="s">
        <v>1454</v>
      </c>
      <c r="CG66" s="86">
        <v>1</v>
      </c>
      <c r="CH66" s="86" t="s">
        <v>1454</v>
      </c>
      <c r="CI66" s="86">
        <v>1</v>
      </c>
      <c r="CJ66" s="86" t="s">
        <v>226</v>
      </c>
      <c r="CK66" s="86">
        <v>0</v>
      </c>
      <c r="CL66" s="86" t="s">
        <v>1454</v>
      </c>
      <c r="CM66" s="86">
        <v>1</v>
      </c>
      <c r="CN66" s="86" t="s">
        <v>226</v>
      </c>
      <c r="CO66" s="86">
        <v>0</v>
      </c>
      <c r="CP66" s="87" t="s">
        <v>1477</v>
      </c>
      <c r="CQ66" s="152">
        <v>0</v>
      </c>
    </row>
    <row r="67" spans="1:95" ht="13.2" x14ac:dyDescent="0.25">
      <c r="A67" s="82">
        <v>45569.507287650464</v>
      </c>
      <c r="B67" s="83" t="s">
        <v>266</v>
      </c>
      <c r="C67" s="84" t="s">
        <v>267</v>
      </c>
      <c r="D67" s="83">
        <v>44.64</v>
      </c>
      <c r="E67" s="83">
        <v>0.33</v>
      </c>
      <c r="F67" s="83" t="s">
        <v>60</v>
      </c>
      <c r="G67" s="83" t="s">
        <v>76</v>
      </c>
      <c r="H67" s="83" t="s">
        <v>62</v>
      </c>
      <c r="I67" s="83" t="s">
        <v>73</v>
      </c>
      <c r="J67" s="83" t="s">
        <v>64</v>
      </c>
      <c r="K67" s="83" t="s">
        <v>64</v>
      </c>
      <c r="L67" s="83" t="s">
        <v>64</v>
      </c>
      <c r="M67" s="83" t="s">
        <v>64</v>
      </c>
      <c r="N67" s="83" t="s">
        <v>64</v>
      </c>
      <c r="O67" s="83" t="s">
        <v>84</v>
      </c>
      <c r="P67" s="83" t="s">
        <v>84</v>
      </c>
      <c r="Q67" s="83" t="s">
        <v>84</v>
      </c>
      <c r="R67" s="83" t="s">
        <v>64</v>
      </c>
      <c r="S67" s="83" t="s">
        <v>84</v>
      </c>
      <c r="T67" s="83" t="s">
        <v>64</v>
      </c>
      <c r="U67" s="83" t="s">
        <v>64</v>
      </c>
      <c r="V67" s="83" t="s">
        <v>64</v>
      </c>
      <c r="W67" s="83" t="s">
        <v>64</v>
      </c>
      <c r="X67" s="83" t="s">
        <v>64</v>
      </c>
      <c r="Y67" s="83" t="s">
        <v>64</v>
      </c>
      <c r="Z67" s="83" t="s">
        <v>66</v>
      </c>
      <c r="AA67" s="83" t="s">
        <v>66</v>
      </c>
      <c r="AB67" s="83" t="s">
        <v>66</v>
      </c>
      <c r="AC67" s="83" t="s">
        <v>66</v>
      </c>
      <c r="AD67" s="83" t="s">
        <v>66</v>
      </c>
      <c r="AE67" s="83" t="s">
        <v>66</v>
      </c>
      <c r="AF67" s="83" t="s">
        <v>66</v>
      </c>
      <c r="AG67" s="83" t="s">
        <v>79</v>
      </c>
      <c r="AH67" s="83" t="s">
        <v>79</v>
      </c>
      <c r="AI67" s="83" t="s">
        <v>66</v>
      </c>
      <c r="AJ67" s="83" t="s">
        <v>66</v>
      </c>
      <c r="AK67" s="83" t="s">
        <v>66</v>
      </c>
      <c r="AL67" s="83" t="s">
        <v>66</v>
      </c>
      <c r="AM67" s="83" t="s">
        <v>66</v>
      </c>
      <c r="AN67" s="83" t="s">
        <v>66</v>
      </c>
      <c r="AO67" s="83" t="s">
        <v>66</v>
      </c>
      <c r="AP67" s="83" t="s">
        <v>67</v>
      </c>
      <c r="AQ67" s="83" t="s">
        <v>67</v>
      </c>
      <c r="AR67" s="83" t="s">
        <v>63</v>
      </c>
      <c r="AS67" s="83" t="s">
        <v>268</v>
      </c>
      <c r="AT67" s="83" t="s">
        <v>87</v>
      </c>
      <c r="AU67" s="83" t="s">
        <v>70</v>
      </c>
      <c r="AV67" s="83" t="s">
        <v>71</v>
      </c>
      <c r="AW67" s="83" t="s">
        <v>63</v>
      </c>
      <c r="AX67" s="83" t="s">
        <v>72</v>
      </c>
      <c r="AY67" s="83" t="s">
        <v>63</v>
      </c>
      <c r="AZ67" s="83" t="s">
        <v>63</v>
      </c>
      <c r="BA67" s="83" t="s">
        <v>72</v>
      </c>
      <c r="BB67" s="83" t="s">
        <v>73</v>
      </c>
      <c r="BC67" s="83" t="s">
        <v>73</v>
      </c>
      <c r="BE67" s="83" t="s">
        <v>73</v>
      </c>
      <c r="BG67" s="76" t="s">
        <v>100</v>
      </c>
      <c r="BH67" s="76" t="s">
        <v>60</v>
      </c>
      <c r="BI67" s="76" t="s">
        <v>1415</v>
      </c>
      <c r="BJ67">
        <v>11</v>
      </c>
      <c r="BK67">
        <v>45</v>
      </c>
      <c r="BM67" s="86" t="s">
        <v>1130</v>
      </c>
      <c r="BN67" s="86" t="s">
        <v>1131</v>
      </c>
      <c r="BO67" s="87" t="s">
        <v>68</v>
      </c>
      <c r="BP67" s="87"/>
      <c r="BQ67" s="87" t="s">
        <v>1472</v>
      </c>
      <c r="BR67" s="86" t="s">
        <v>1445</v>
      </c>
      <c r="BS67" s="86">
        <v>1</v>
      </c>
      <c r="BT67" s="86" t="s">
        <v>1445</v>
      </c>
      <c r="BU67" s="86">
        <v>1</v>
      </c>
      <c r="BV67" s="86" t="s">
        <v>63</v>
      </c>
      <c r="BW67" s="86">
        <v>1</v>
      </c>
      <c r="BX67" s="86" t="s">
        <v>1448</v>
      </c>
      <c r="BY67" s="86">
        <v>1</v>
      </c>
      <c r="BZ67" s="86" t="s">
        <v>1470</v>
      </c>
      <c r="CA67" s="86">
        <v>2</v>
      </c>
      <c r="CB67" s="86" t="s">
        <v>1452</v>
      </c>
      <c r="CC67" s="86">
        <v>0</v>
      </c>
      <c r="CD67" s="86" t="s">
        <v>1454</v>
      </c>
      <c r="CE67" s="86">
        <v>1</v>
      </c>
      <c r="CF67" s="86" t="s">
        <v>1454</v>
      </c>
      <c r="CG67" s="86">
        <v>1</v>
      </c>
      <c r="CH67" s="86" t="s">
        <v>1454</v>
      </c>
      <c r="CI67" s="86">
        <v>1</v>
      </c>
      <c r="CJ67" s="86" t="s">
        <v>1454</v>
      </c>
      <c r="CK67" s="86">
        <v>1</v>
      </c>
      <c r="CL67" s="86" t="s">
        <v>1454</v>
      </c>
      <c r="CM67" s="86">
        <v>1</v>
      </c>
      <c r="CN67" s="86" t="s">
        <v>226</v>
      </c>
      <c r="CO67" s="86">
        <v>0</v>
      </c>
      <c r="CP67" s="87" t="s">
        <v>1478</v>
      </c>
      <c r="CQ67" s="152">
        <v>1</v>
      </c>
    </row>
    <row r="68" spans="1:95" ht="13.2" x14ac:dyDescent="0.25">
      <c r="A68" s="82">
        <v>45569.508050347227</v>
      </c>
      <c r="B68" s="83" t="s">
        <v>269</v>
      </c>
      <c r="C68" s="84" t="s">
        <v>270</v>
      </c>
      <c r="D68" s="83">
        <v>100</v>
      </c>
      <c r="E68" s="83">
        <v>0.54</v>
      </c>
      <c r="F68" s="83" t="s">
        <v>60</v>
      </c>
      <c r="G68" s="83" t="s">
        <v>76</v>
      </c>
      <c r="H68" s="83" t="s">
        <v>100</v>
      </c>
      <c r="I68" s="83" t="s">
        <v>63</v>
      </c>
      <c r="J68" s="83" t="s">
        <v>64</v>
      </c>
      <c r="K68" s="83" t="s">
        <v>64</v>
      </c>
      <c r="L68" s="83" t="s">
        <v>64</v>
      </c>
      <c r="M68" s="83" t="s">
        <v>84</v>
      </c>
      <c r="N68" s="83" t="s">
        <v>64</v>
      </c>
      <c r="O68" s="83" t="s">
        <v>64</v>
      </c>
      <c r="P68" s="83" t="s">
        <v>84</v>
      </c>
      <c r="Q68" s="83" t="s">
        <v>84</v>
      </c>
      <c r="R68" s="83" t="s">
        <v>64</v>
      </c>
      <c r="S68" s="83" t="s">
        <v>64</v>
      </c>
      <c r="T68" s="83" t="s">
        <v>64</v>
      </c>
      <c r="U68" s="83" t="s">
        <v>84</v>
      </c>
      <c r="V68" s="83" t="s">
        <v>64</v>
      </c>
      <c r="W68" s="83" t="s">
        <v>64</v>
      </c>
      <c r="X68" s="83" t="s">
        <v>64</v>
      </c>
      <c r="Y68" s="83" t="s">
        <v>64</v>
      </c>
      <c r="Z68" s="83" t="s">
        <v>65</v>
      </c>
      <c r="AA68" s="83" t="s">
        <v>65</v>
      </c>
      <c r="AB68" s="83" t="s">
        <v>65</v>
      </c>
      <c r="AC68" s="83" t="s">
        <v>65</v>
      </c>
      <c r="AD68" s="83" t="s">
        <v>65</v>
      </c>
      <c r="AE68" s="83" t="s">
        <v>65</v>
      </c>
      <c r="AF68" s="83" t="s">
        <v>66</v>
      </c>
      <c r="AG68" s="83" t="s">
        <v>65</v>
      </c>
      <c r="AH68" s="83" t="s">
        <v>65</v>
      </c>
      <c r="AI68" s="83" t="s">
        <v>101</v>
      </c>
      <c r="AJ68" s="83" t="s">
        <v>65</v>
      </c>
      <c r="AK68" s="83" t="s">
        <v>65</v>
      </c>
      <c r="AL68" s="83" t="s">
        <v>65</v>
      </c>
      <c r="AM68" s="83" t="s">
        <v>65</v>
      </c>
      <c r="AN68" s="83" t="s">
        <v>66</v>
      </c>
      <c r="AO68" s="83" t="s">
        <v>65</v>
      </c>
      <c r="AP68" s="83" t="s">
        <v>67</v>
      </c>
      <c r="AQ68" s="83" t="s">
        <v>67</v>
      </c>
      <c r="AR68" s="83" t="s">
        <v>86</v>
      </c>
      <c r="AS68" s="83" t="s">
        <v>68</v>
      </c>
      <c r="AT68" s="83" t="s">
        <v>69</v>
      </c>
      <c r="AU68" s="83" t="s">
        <v>93</v>
      </c>
      <c r="AV68" s="83" t="s">
        <v>71</v>
      </c>
      <c r="AW68" s="83" t="s">
        <v>73</v>
      </c>
      <c r="AX68" s="83" t="s">
        <v>73</v>
      </c>
      <c r="AY68" s="83" t="s">
        <v>63</v>
      </c>
      <c r="AZ68" s="83" t="s">
        <v>63</v>
      </c>
      <c r="BA68" s="83" t="s">
        <v>72</v>
      </c>
      <c r="BB68" s="83" t="s">
        <v>73</v>
      </c>
      <c r="BC68" s="83" t="s">
        <v>73</v>
      </c>
      <c r="BE68" s="83" t="s">
        <v>63</v>
      </c>
      <c r="BF68" s="83" t="s">
        <v>271</v>
      </c>
      <c r="BG68" s="76" t="s">
        <v>100</v>
      </c>
      <c r="BH68" s="76" t="s">
        <v>60</v>
      </c>
      <c r="BI68" s="76" t="s">
        <v>1414</v>
      </c>
      <c r="BJ68">
        <v>12</v>
      </c>
      <c r="BK68">
        <v>62</v>
      </c>
      <c r="BM68" s="86" t="s">
        <v>1130</v>
      </c>
      <c r="BN68" s="86" t="s">
        <v>1131</v>
      </c>
      <c r="BO68" s="87" t="s">
        <v>68</v>
      </c>
      <c r="BP68" s="87"/>
      <c r="BQ68" s="87" t="s">
        <v>1472</v>
      </c>
      <c r="BR68" s="86" t="s">
        <v>1445</v>
      </c>
      <c r="BS68" s="86">
        <v>1</v>
      </c>
      <c r="BT68" s="86" t="s">
        <v>1445</v>
      </c>
      <c r="BU68" s="86">
        <v>1</v>
      </c>
      <c r="BV68" s="86" t="s">
        <v>63</v>
      </c>
      <c r="BW68" s="86">
        <v>1</v>
      </c>
      <c r="BX68" s="86" t="s">
        <v>1447</v>
      </c>
      <c r="BY68" s="86">
        <v>0</v>
      </c>
      <c r="BZ68" s="86" t="s">
        <v>1449</v>
      </c>
      <c r="CA68" s="86">
        <v>0</v>
      </c>
      <c r="CB68" s="86" t="s">
        <v>1452</v>
      </c>
      <c r="CC68" s="86">
        <v>0</v>
      </c>
      <c r="CD68" s="86" t="s">
        <v>226</v>
      </c>
      <c r="CE68" s="86">
        <v>0</v>
      </c>
      <c r="CF68" s="86" t="s">
        <v>226</v>
      </c>
      <c r="CG68" s="86">
        <v>0</v>
      </c>
      <c r="CH68" s="86" t="s">
        <v>1454</v>
      </c>
      <c r="CI68" s="86">
        <v>1</v>
      </c>
      <c r="CJ68" s="86" t="s">
        <v>1454</v>
      </c>
      <c r="CK68" s="86">
        <v>1</v>
      </c>
      <c r="CL68" s="86" t="s">
        <v>1454</v>
      </c>
      <c r="CM68" s="86">
        <v>1</v>
      </c>
      <c r="CN68" s="86" t="s">
        <v>226</v>
      </c>
      <c r="CO68" s="86">
        <v>0</v>
      </c>
      <c r="CP68" s="87" t="s">
        <v>1477</v>
      </c>
      <c r="CQ68" s="152">
        <v>0</v>
      </c>
    </row>
    <row r="69" spans="1:95" ht="13.2" x14ac:dyDescent="0.25">
      <c r="A69" s="82">
        <v>45569.510554050925</v>
      </c>
      <c r="B69" s="83" t="s">
        <v>272</v>
      </c>
      <c r="C69" s="84" t="s">
        <v>273</v>
      </c>
      <c r="D69" s="83">
        <v>21.43</v>
      </c>
      <c r="E69" s="83">
        <v>0</v>
      </c>
      <c r="F69" s="83" t="s">
        <v>60</v>
      </c>
      <c r="G69" s="83" t="s">
        <v>76</v>
      </c>
      <c r="H69" s="83" t="s">
        <v>100</v>
      </c>
      <c r="I69" s="83" t="s">
        <v>63</v>
      </c>
      <c r="J69" s="83" t="s">
        <v>64</v>
      </c>
      <c r="K69" s="83" t="s">
        <v>64</v>
      </c>
      <c r="L69" s="83" t="s">
        <v>64</v>
      </c>
      <c r="M69" s="83" t="s">
        <v>84</v>
      </c>
      <c r="N69" s="83" t="s">
        <v>84</v>
      </c>
      <c r="O69" s="83" t="s">
        <v>78</v>
      </c>
      <c r="P69" s="83" t="s">
        <v>84</v>
      </c>
      <c r="Q69" s="83" t="s">
        <v>64</v>
      </c>
      <c r="R69" s="83" t="s">
        <v>64</v>
      </c>
      <c r="S69" s="83" t="s">
        <v>64</v>
      </c>
      <c r="T69" s="83" t="s">
        <v>64</v>
      </c>
      <c r="U69" s="83" t="s">
        <v>84</v>
      </c>
      <c r="V69" s="83" t="s">
        <v>84</v>
      </c>
      <c r="W69" s="83" t="s">
        <v>64</v>
      </c>
      <c r="X69" s="83" t="s">
        <v>64</v>
      </c>
      <c r="Y69" s="83" t="s">
        <v>64</v>
      </c>
      <c r="Z69" s="83" t="s">
        <v>65</v>
      </c>
      <c r="AA69" s="83" t="s">
        <v>65</v>
      </c>
      <c r="AB69" s="83" t="s">
        <v>65</v>
      </c>
      <c r="AC69" s="83" t="s">
        <v>66</v>
      </c>
      <c r="AD69" s="83" t="s">
        <v>79</v>
      </c>
      <c r="AE69" s="83" t="s">
        <v>65</v>
      </c>
      <c r="AF69" s="83" t="s">
        <v>66</v>
      </c>
      <c r="AG69" s="83" t="s">
        <v>66</v>
      </c>
      <c r="AH69" s="83" t="s">
        <v>65</v>
      </c>
      <c r="AI69" s="83" t="s">
        <v>66</v>
      </c>
      <c r="AJ69" s="83" t="s">
        <v>65</v>
      </c>
      <c r="AK69" s="83" t="s">
        <v>65</v>
      </c>
      <c r="AL69" s="83" t="s">
        <v>65</v>
      </c>
      <c r="AM69" s="83" t="s">
        <v>66</v>
      </c>
      <c r="AN69" s="83" t="s">
        <v>79</v>
      </c>
      <c r="AO69" s="83" t="s">
        <v>66</v>
      </c>
      <c r="AP69" s="83" t="s">
        <v>67</v>
      </c>
      <c r="AQ69" s="83" t="s">
        <v>67</v>
      </c>
      <c r="AR69" s="83" t="s">
        <v>63</v>
      </c>
      <c r="AS69" s="83" t="s">
        <v>274</v>
      </c>
      <c r="AT69" s="83" t="s">
        <v>69</v>
      </c>
      <c r="AU69" s="83" t="s">
        <v>70</v>
      </c>
      <c r="AV69" s="83" t="s">
        <v>67</v>
      </c>
      <c r="AW69" s="83" t="s">
        <v>72</v>
      </c>
      <c r="AX69" s="83" t="s">
        <v>63</v>
      </c>
      <c r="AY69" s="83" t="s">
        <v>63</v>
      </c>
      <c r="AZ69" s="83" t="s">
        <v>73</v>
      </c>
      <c r="BA69" s="83" t="s">
        <v>63</v>
      </c>
      <c r="BB69" s="83" t="s">
        <v>63</v>
      </c>
      <c r="BC69" s="83" t="s">
        <v>73</v>
      </c>
      <c r="BE69" s="83" t="s">
        <v>73</v>
      </c>
      <c r="BG69" s="76" t="s">
        <v>100</v>
      </c>
      <c r="BH69" s="76" t="s">
        <v>60</v>
      </c>
      <c r="BI69" s="76" t="s">
        <v>1414</v>
      </c>
      <c r="BJ69">
        <v>10</v>
      </c>
      <c r="BK69">
        <v>53</v>
      </c>
      <c r="BM69" s="86" t="s">
        <v>1130</v>
      </c>
      <c r="BN69" s="86" t="s">
        <v>1131</v>
      </c>
      <c r="BO69" s="87" t="s">
        <v>259</v>
      </c>
      <c r="BP69" s="87"/>
      <c r="BQ69" s="87" t="s">
        <v>1472</v>
      </c>
      <c r="BR69" s="86" t="s">
        <v>1445</v>
      </c>
      <c r="BS69" s="86">
        <v>1</v>
      </c>
      <c r="BT69" s="86" t="s">
        <v>1445</v>
      </c>
      <c r="BU69" s="86">
        <v>1</v>
      </c>
      <c r="BV69" s="86" t="s">
        <v>63</v>
      </c>
      <c r="BW69" s="86">
        <v>1</v>
      </c>
      <c r="BX69" s="86" t="s">
        <v>1447</v>
      </c>
      <c r="BY69" s="86">
        <v>0</v>
      </c>
      <c r="BZ69" s="86" t="s">
        <v>1470</v>
      </c>
      <c r="CA69" s="86">
        <v>2</v>
      </c>
      <c r="CB69" s="86" t="s">
        <v>1453</v>
      </c>
      <c r="CC69" s="86">
        <v>1</v>
      </c>
      <c r="CD69" s="86" t="s">
        <v>1454</v>
      </c>
      <c r="CE69" s="86">
        <v>1</v>
      </c>
      <c r="CF69" s="86" t="s">
        <v>1454</v>
      </c>
      <c r="CG69" s="86">
        <v>1</v>
      </c>
      <c r="CH69" s="86" t="s">
        <v>1454</v>
      </c>
      <c r="CI69" s="86">
        <v>1</v>
      </c>
      <c r="CJ69" s="86" t="s">
        <v>226</v>
      </c>
      <c r="CK69" s="86">
        <v>0</v>
      </c>
      <c r="CL69" s="86" t="s">
        <v>1454</v>
      </c>
      <c r="CM69" s="86">
        <v>1</v>
      </c>
      <c r="CN69" s="86" t="s">
        <v>1454</v>
      </c>
      <c r="CO69" s="86">
        <v>1</v>
      </c>
      <c r="CP69" s="87" t="s">
        <v>1478</v>
      </c>
      <c r="CQ69" s="152">
        <v>1</v>
      </c>
    </row>
    <row r="70" spans="1:95" ht="13.2" x14ac:dyDescent="0.25">
      <c r="A70" s="82">
        <v>45569.51123877315</v>
      </c>
      <c r="B70" s="83" t="s">
        <v>275</v>
      </c>
      <c r="C70" s="84" t="s">
        <v>276</v>
      </c>
      <c r="D70" s="83">
        <v>100</v>
      </c>
      <c r="E70" s="83">
        <v>0.33</v>
      </c>
      <c r="F70" s="83" t="s">
        <v>60</v>
      </c>
      <c r="G70" s="83" t="s">
        <v>76</v>
      </c>
      <c r="H70" s="83" t="s">
        <v>77</v>
      </c>
      <c r="I70" s="83" t="s">
        <v>63</v>
      </c>
      <c r="J70" s="83" t="s">
        <v>64</v>
      </c>
      <c r="K70" s="83" t="s">
        <v>64</v>
      </c>
      <c r="L70" s="83" t="s">
        <v>64</v>
      </c>
      <c r="M70" s="83" t="s">
        <v>84</v>
      </c>
      <c r="N70" s="83" t="s">
        <v>84</v>
      </c>
      <c r="O70" s="83" t="s">
        <v>64</v>
      </c>
      <c r="P70" s="83" t="s">
        <v>64</v>
      </c>
      <c r="Q70" s="83" t="s">
        <v>64</v>
      </c>
      <c r="R70" s="83" t="s">
        <v>64</v>
      </c>
      <c r="S70" s="83" t="s">
        <v>64</v>
      </c>
      <c r="T70" s="83" t="s">
        <v>84</v>
      </c>
      <c r="U70" s="83" t="s">
        <v>78</v>
      </c>
      <c r="V70" s="83" t="s">
        <v>84</v>
      </c>
      <c r="W70" s="83" t="s">
        <v>78</v>
      </c>
      <c r="X70" s="83" t="s">
        <v>78</v>
      </c>
      <c r="Y70" s="83" t="s">
        <v>84</v>
      </c>
      <c r="Z70" s="83" t="s">
        <v>79</v>
      </c>
      <c r="AA70" s="83" t="s">
        <v>66</v>
      </c>
      <c r="AB70" s="83" t="s">
        <v>66</v>
      </c>
      <c r="AC70" s="83" t="s">
        <v>79</v>
      </c>
      <c r="AD70" s="83" t="s">
        <v>66</v>
      </c>
      <c r="AE70" s="83" t="s">
        <v>65</v>
      </c>
      <c r="AF70" s="83" t="s">
        <v>65</v>
      </c>
      <c r="AG70" s="83" t="s">
        <v>65</v>
      </c>
      <c r="AH70" s="83" t="s">
        <v>65</v>
      </c>
      <c r="AI70" s="83" t="s">
        <v>66</v>
      </c>
      <c r="AJ70" s="83" t="s">
        <v>79</v>
      </c>
      <c r="AK70" s="83" t="s">
        <v>66</v>
      </c>
      <c r="AL70" s="83" t="s">
        <v>66</v>
      </c>
      <c r="AM70" s="83" t="s">
        <v>66</v>
      </c>
      <c r="AN70" s="83" t="s">
        <v>66</v>
      </c>
      <c r="AO70" s="83" t="s">
        <v>66</v>
      </c>
      <c r="AP70" s="83" t="s">
        <v>85</v>
      </c>
      <c r="AQ70" s="83" t="s">
        <v>277</v>
      </c>
      <c r="AR70" s="83" t="s">
        <v>73</v>
      </c>
      <c r="AS70" s="83" t="s">
        <v>278</v>
      </c>
      <c r="AT70" s="83" t="s">
        <v>169</v>
      </c>
      <c r="AU70" s="83" t="s">
        <v>67</v>
      </c>
      <c r="AV70" s="83" t="s">
        <v>132</v>
      </c>
      <c r="AW70" s="83" t="s">
        <v>72</v>
      </c>
      <c r="AX70" s="83" t="s">
        <v>73</v>
      </c>
      <c r="AY70" s="83" t="s">
        <v>63</v>
      </c>
      <c r="AZ70" s="83" t="s">
        <v>72</v>
      </c>
      <c r="BA70" s="83" t="s">
        <v>72</v>
      </c>
      <c r="BB70" s="83" t="s">
        <v>63</v>
      </c>
      <c r="BC70" s="83" t="s">
        <v>73</v>
      </c>
      <c r="BD70" s="83" t="s">
        <v>279</v>
      </c>
      <c r="BE70" s="83" t="s">
        <v>73</v>
      </c>
      <c r="BF70" s="83" t="s">
        <v>271</v>
      </c>
      <c r="BG70" s="76" t="s">
        <v>100</v>
      </c>
      <c r="BH70" s="76" t="s">
        <v>60</v>
      </c>
      <c r="BI70" s="76" t="s">
        <v>1414</v>
      </c>
      <c r="BJ70">
        <v>8</v>
      </c>
      <c r="BK70">
        <v>48</v>
      </c>
      <c r="BM70" s="86" t="s">
        <v>1130</v>
      </c>
      <c r="BN70" s="86" t="s">
        <v>1131</v>
      </c>
      <c r="BO70" s="87" t="s">
        <v>68</v>
      </c>
      <c r="BP70" s="87"/>
      <c r="BQ70" s="87" t="s">
        <v>1472</v>
      </c>
      <c r="BR70" s="86" t="s">
        <v>1445</v>
      </c>
      <c r="BS70" s="86">
        <v>1</v>
      </c>
      <c r="BT70" s="86" t="s">
        <v>1444</v>
      </c>
      <c r="BU70" s="86">
        <v>0</v>
      </c>
      <c r="BV70" s="86" t="s">
        <v>73</v>
      </c>
      <c r="BW70" s="86">
        <v>0</v>
      </c>
      <c r="BX70" s="86" t="s">
        <v>1447</v>
      </c>
      <c r="BY70" s="86">
        <v>0</v>
      </c>
      <c r="BZ70" s="86" t="s">
        <v>1450</v>
      </c>
      <c r="CA70" s="86">
        <v>1</v>
      </c>
      <c r="CB70" s="86" t="s">
        <v>1452</v>
      </c>
      <c r="CC70" s="86">
        <v>0</v>
      </c>
      <c r="CD70" s="86" t="s">
        <v>1454</v>
      </c>
      <c r="CE70" s="86">
        <v>1</v>
      </c>
      <c r="CF70" s="86" t="s">
        <v>226</v>
      </c>
      <c r="CG70" s="86">
        <v>0</v>
      </c>
      <c r="CH70" s="86" t="s">
        <v>1454</v>
      </c>
      <c r="CI70" s="86">
        <v>1</v>
      </c>
      <c r="CJ70" s="86" t="s">
        <v>1454</v>
      </c>
      <c r="CK70" s="86">
        <v>1</v>
      </c>
      <c r="CL70" s="86" t="s">
        <v>1454</v>
      </c>
      <c r="CM70" s="86">
        <v>1</v>
      </c>
      <c r="CN70" s="86" t="s">
        <v>1454</v>
      </c>
      <c r="CO70" s="86">
        <v>1</v>
      </c>
      <c r="CP70" s="87" t="s">
        <v>1478</v>
      </c>
      <c r="CQ70" s="152">
        <v>1</v>
      </c>
    </row>
    <row r="71" spans="1:95" ht="13.2" x14ac:dyDescent="0.25">
      <c r="A71" s="82">
        <v>45569.511598668978</v>
      </c>
      <c r="B71" s="83" t="s">
        <v>280</v>
      </c>
      <c r="C71" s="84" t="s">
        <v>281</v>
      </c>
      <c r="D71" s="83">
        <v>100</v>
      </c>
      <c r="E71" s="83">
        <v>1.37</v>
      </c>
      <c r="F71" s="83" t="s">
        <v>60</v>
      </c>
      <c r="G71" s="83" t="s">
        <v>76</v>
      </c>
      <c r="H71" s="83" t="s">
        <v>100</v>
      </c>
      <c r="I71" s="83" t="s">
        <v>63</v>
      </c>
      <c r="J71" s="83" t="s">
        <v>145</v>
      </c>
      <c r="K71" s="83" t="s">
        <v>78</v>
      </c>
      <c r="L71" s="83" t="s">
        <v>64</v>
      </c>
      <c r="M71" s="83" t="s">
        <v>84</v>
      </c>
      <c r="N71" s="83" t="s">
        <v>64</v>
      </c>
      <c r="O71" s="83" t="s">
        <v>64</v>
      </c>
      <c r="P71" s="83" t="s">
        <v>84</v>
      </c>
      <c r="Q71" s="83" t="s">
        <v>64</v>
      </c>
      <c r="R71" s="83" t="s">
        <v>84</v>
      </c>
      <c r="S71" s="83" t="s">
        <v>64</v>
      </c>
      <c r="T71" s="83" t="s">
        <v>78</v>
      </c>
      <c r="U71" s="83" t="s">
        <v>64</v>
      </c>
      <c r="V71" s="83" t="s">
        <v>64</v>
      </c>
      <c r="W71" s="83" t="s">
        <v>64</v>
      </c>
      <c r="X71" s="83" t="s">
        <v>64</v>
      </c>
      <c r="Y71" s="83" t="s">
        <v>64</v>
      </c>
      <c r="Z71" s="83" t="s">
        <v>65</v>
      </c>
      <c r="AA71" s="83" t="s">
        <v>66</v>
      </c>
      <c r="AB71" s="83" t="s">
        <v>66</v>
      </c>
      <c r="AC71" s="83" t="s">
        <v>65</v>
      </c>
      <c r="AD71" s="83" t="s">
        <v>66</v>
      </c>
      <c r="AE71" s="83" t="s">
        <v>66</v>
      </c>
      <c r="AF71" s="83" t="s">
        <v>79</v>
      </c>
      <c r="AG71" s="83" t="s">
        <v>65</v>
      </c>
      <c r="AH71" s="83" t="s">
        <v>65</v>
      </c>
      <c r="AI71" s="83" t="s">
        <v>79</v>
      </c>
      <c r="AJ71" s="83" t="s">
        <v>65</v>
      </c>
      <c r="AK71" s="83" t="s">
        <v>65</v>
      </c>
      <c r="AL71" s="83" t="s">
        <v>65</v>
      </c>
      <c r="AM71" s="83" t="s">
        <v>66</v>
      </c>
      <c r="AN71" s="83" t="s">
        <v>66</v>
      </c>
      <c r="AO71" s="83" t="s">
        <v>66</v>
      </c>
      <c r="AP71" s="83" t="s">
        <v>85</v>
      </c>
      <c r="AQ71" s="83" t="s">
        <v>85</v>
      </c>
      <c r="AR71" s="83" t="s">
        <v>86</v>
      </c>
      <c r="AS71" s="83" t="s">
        <v>81</v>
      </c>
      <c r="AT71" s="83" t="s">
        <v>87</v>
      </c>
      <c r="AU71" s="83" t="s">
        <v>93</v>
      </c>
      <c r="AV71" s="83" t="s">
        <v>71</v>
      </c>
      <c r="AW71" s="83" t="s">
        <v>73</v>
      </c>
      <c r="AX71" s="83" t="s">
        <v>73</v>
      </c>
      <c r="AY71" s="83" t="s">
        <v>63</v>
      </c>
      <c r="AZ71" s="83" t="s">
        <v>63</v>
      </c>
      <c r="BA71" s="83" t="s">
        <v>72</v>
      </c>
      <c r="BB71" s="83" t="s">
        <v>73</v>
      </c>
      <c r="BC71" s="83" t="s">
        <v>73</v>
      </c>
      <c r="BE71" s="83" t="s">
        <v>73</v>
      </c>
      <c r="BG71" s="76" t="s">
        <v>100</v>
      </c>
      <c r="BH71" s="76" t="s">
        <v>60</v>
      </c>
      <c r="BI71" s="76" t="s">
        <v>1414</v>
      </c>
      <c r="BJ71">
        <v>10</v>
      </c>
      <c r="BK71">
        <v>54</v>
      </c>
      <c r="BM71" s="86" t="s">
        <v>1130</v>
      </c>
      <c r="BN71" s="86" t="s">
        <v>1131</v>
      </c>
      <c r="BO71" s="87" t="s">
        <v>68</v>
      </c>
      <c r="BP71" s="87"/>
      <c r="BQ71" s="87" t="s">
        <v>1472</v>
      </c>
      <c r="BR71" s="86" t="s">
        <v>1445</v>
      </c>
      <c r="BS71" s="86">
        <v>1</v>
      </c>
      <c r="BT71" s="86" t="s">
        <v>1445</v>
      </c>
      <c r="BU71" s="86">
        <v>1</v>
      </c>
      <c r="BV71" s="86" t="s">
        <v>63</v>
      </c>
      <c r="BW71" s="86">
        <v>1</v>
      </c>
      <c r="BX71" s="86" t="s">
        <v>1448</v>
      </c>
      <c r="BY71" s="86">
        <v>1</v>
      </c>
      <c r="BZ71" s="86" t="s">
        <v>1449</v>
      </c>
      <c r="CA71" s="86">
        <v>0</v>
      </c>
      <c r="CB71" s="86" t="s">
        <v>1452</v>
      </c>
      <c r="CC71" s="86">
        <v>0</v>
      </c>
      <c r="CD71" s="86" t="s">
        <v>226</v>
      </c>
      <c r="CE71" s="86">
        <v>0</v>
      </c>
      <c r="CF71" s="86" t="s">
        <v>226</v>
      </c>
      <c r="CG71" s="86">
        <v>0</v>
      </c>
      <c r="CH71" s="86" t="s">
        <v>1454</v>
      </c>
      <c r="CI71" s="86">
        <v>1</v>
      </c>
      <c r="CJ71" s="86" t="s">
        <v>1454</v>
      </c>
      <c r="CK71" s="86">
        <v>1</v>
      </c>
      <c r="CL71" s="86" t="s">
        <v>1454</v>
      </c>
      <c r="CM71" s="86">
        <v>1</v>
      </c>
      <c r="CN71" s="86" t="s">
        <v>226</v>
      </c>
      <c r="CO71" s="86">
        <v>0</v>
      </c>
      <c r="CP71" s="87" t="s">
        <v>1477</v>
      </c>
      <c r="CQ71" s="152">
        <v>0</v>
      </c>
    </row>
    <row r="72" spans="1:95" ht="13.2" x14ac:dyDescent="0.25">
      <c r="A72" s="82">
        <v>45569.512150393522</v>
      </c>
      <c r="B72" s="83" t="s">
        <v>282</v>
      </c>
      <c r="C72" s="84" t="s">
        <v>283</v>
      </c>
      <c r="D72" s="83">
        <v>17.86</v>
      </c>
      <c r="E72" s="83">
        <v>0</v>
      </c>
      <c r="F72" s="83" t="s">
        <v>60</v>
      </c>
      <c r="G72" s="83" t="s">
        <v>76</v>
      </c>
      <c r="H72" s="83" t="s">
        <v>125</v>
      </c>
      <c r="I72" s="83" t="s">
        <v>63</v>
      </c>
      <c r="J72" s="83" t="s">
        <v>64</v>
      </c>
      <c r="K72" s="83" t="s">
        <v>64</v>
      </c>
      <c r="L72" s="83" t="s">
        <v>64</v>
      </c>
      <c r="M72" s="83" t="s">
        <v>78</v>
      </c>
      <c r="N72" s="83" t="s">
        <v>64</v>
      </c>
      <c r="O72" s="83" t="s">
        <v>84</v>
      </c>
      <c r="P72" s="83" t="s">
        <v>84</v>
      </c>
      <c r="Q72" s="83" t="s">
        <v>64</v>
      </c>
      <c r="R72" s="83" t="s">
        <v>64</v>
      </c>
      <c r="S72" s="83" t="s">
        <v>78</v>
      </c>
      <c r="T72" s="83" t="s">
        <v>64</v>
      </c>
      <c r="U72" s="83" t="s">
        <v>64</v>
      </c>
      <c r="V72" s="83" t="s">
        <v>64</v>
      </c>
      <c r="W72" s="83" t="s">
        <v>64</v>
      </c>
      <c r="X72" s="83" t="s">
        <v>64</v>
      </c>
      <c r="Y72" s="83" t="s">
        <v>64</v>
      </c>
      <c r="Z72" s="83" t="s">
        <v>65</v>
      </c>
      <c r="AA72" s="83" t="s">
        <v>65</v>
      </c>
      <c r="AB72" s="83" t="s">
        <v>65</v>
      </c>
      <c r="AC72" s="83" t="s">
        <v>65</v>
      </c>
      <c r="AD72" s="83" t="s">
        <v>65</v>
      </c>
      <c r="AE72" s="83" t="s">
        <v>65</v>
      </c>
      <c r="AF72" s="83" t="s">
        <v>65</v>
      </c>
      <c r="AG72" s="83" t="s">
        <v>65</v>
      </c>
      <c r="AH72" s="83" t="s">
        <v>65</v>
      </c>
      <c r="AI72" s="83" t="s">
        <v>101</v>
      </c>
      <c r="AJ72" s="83" t="s">
        <v>65</v>
      </c>
      <c r="AK72" s="83" t="s">
        <v>66</v>
      </c>
      <c r="AL72" s="83" t="s">
        <v>65</v>
      </c>
      <c r="AM72" s="83" t="s">
        <v>65</v>
      </c>
      <c r="AN72" s="83" t="s">
        <v>66</v>
      </c>
      <c r="AO72" s="83" t="s">
        <v>66</v>
      </c>
      <c r="AP72" s="83" t="s">
        <v>85</v>
      </c>
      <c r="AQ72" s="83" t="s">
        <v>85</v>
      </c>
      <c r="AR72" s="83" t="s">
        <v>86</v>
      </c>
      <c r="AS72" s="83" t="s">
        <v>68</v>
      </c>
      <c r="AT72" s="83" t="s">
        <v>69</v>
      </c>
      <c r="AU72" s="83" t="s">
        <v>93</v>
      </c>
      <c r="AV72" s="83" t="s">
        <v>71</v>
      </c>
      <c r="AW72" s="83" t="s">
        <v>72</v>
      </c>
      <c r="AX72" s="83" t="s">
        <v>72</v>
      </c>
      <c r="AY72" s="83" t="s">
        <v>72</v>
      </c>
      <c r="AZ72" s="83" t="s">
        <v>72</v>
      </c>
      <c r="BA72" s="83" t="s">
        <v>72</v>
      </c>
      <c r="BB72" s="83" t="s">
        <v>73</v>
      </c>
      <c r="BC72" s="83" t="s">
        <v>73</v>
      </c>
      <c r="BE72" s="83" t="s">
        <v>73</v>
      </c>
      <c r="BG72" s="76" t="s">
        <v>100</v>
      </c>
      <c r="BH72" s="76" t="s">
        <v>60</v>
      </c>
      <c r="BI72" s="76" t="s">
        <v>1414</v>
      </c>
      <c r="BJ72">
        <v>13</v>
      </c>
      <c r="BK72">
        <v>61</v>
      </c>
      <c r="BM72" s="86" t="s">
        <v>1130</v>
      </c>
      <c r="BN72" s="86" t="s">
        <v>1131</v>
      </c>
      <c r="BO72" s="87" t="s">
        <v>68</v>
      </c>
      <c r="BP72" s="87"/>
      <c r="BQ72" s="87" t="s">
        <v>1472</v>
      </c>
      <c r="BR72" s="86" t="s">
        <v>1445</v>
      </c>
      <c r="BS72" s="86">
        <v>1</v>
      </c>
      <c r="BT72" s="86" t="s">
        <v>1445</v>
      </c>
      <c r="BU72" s="86">
        <v>1</v>
      </c>
      <c r="BV72" s="86" t="s">
        <v>63</v>
      </c>
      <c r="BW72" s="86">
        <v>1</v>
      </c>
      <c r="BX72" s="86" t="s">
        <v>1447</v>
      </c>
      <c r="BY72" s="86">
        <v>0</v>
      </c>
      <c r="BZ72" s="86" t="s">
        <v>1449</v>
      </c>
      <c r="CA72" s="86">
        <v>0</v>
      </c>
      <c r="CB72" s="86" t="s">
        <v>1452</v>
      </c>
      <c r="CC72" s="86">
        <v>0</v>
      </c>
      <c r="CD72" s="86" t="s">
        <v>1454</v>
      </c>
      <c r="CE72" s="86">
        <v>1</v>
      </c>
      <c r="CF72" s="86" t="s">
        <v>1454</v>
      </c>
      <c r="CG72" s="86">
        <v>1</v>
      </c>
      <c r="CH72" s="86" t="s">
        <v>1454</v>
      </c>
      <c r="CI72" s="86">
        <v>1</v>
      </c>
      <c r="CJ72" s="86" t="s">
        <v>1454</v>
      </c>
      <c r="CK72" s="86">
        <v>1</v>
      </c>
      <c r="CL72" s="86" t="s">
        <v>1454</v>
      </c>
      <c r="CM72" s="86">
        <v>1</v>
      </c>
      <c r="CN72" s="86" t="s">
        <v>226</v>
      </c>
      <c r="CO72" s="86">
        <v>0</v>
      </c>
      <c r="CP72" s="87" t="s">
        <v>1478</v>
      </c>
      <c r="CQ72" s="152">
        <v>1</v>
      </c>
    </row>
    <row r="73" spans="1:95" ht="13.2" x14ac:dyDescent="0.25">
      <c r="A73" s="82">
        <v>45569.514198738427</v>
      </c>
      <c r="B73" s="83" t="s">
        <v>284</v>
      </c>
      <c r="C73" s="84" t="s">
        <v>285</v>
      </c>
      <c r="D73" s="83">
        <v>100</v>
      </c>
      <c r="E73" s="83">
        <v>0</v>
      </c>
      <c r="F73" s="83" t="s">
        <v>60</v>
      </c>
      <c r="G73" s="83" t="s">
        <v>76</v>
      </c>
      <c r="H73" s="83" t="s">
        <v>62</v>
      </c>
      <c r="I73" s="83" t="s">
        <v>63</v>
      </c>
      <c r="J73" s="83" t="s">
        <v>64</v>
      </c>
      <c r="K73" s="83" t="s">
        <v>84</v>
      </c>
      <c r="L73" s="83" t="s">
        <v>64</v>
      </c>
      <c r="M73" s="83" t="s">
        <v>84</v>
      </c>
      <c r="N73" s="83" t="s">
        <v>64</v>
      </c>
      <c r="O73" s="83" t="s">
        <v>78</v>
      </c>
      <c r="P73" s="83" t="s">
        <v>84</v>
      </c>
      <c r="Q73" s="83" t="s">
        <v>64</v>
      </c>
      <c r="R73" s="83" t="s">
        <v>64</v>
      </c>
      <c r="S73" s="83" t="s">
        <v>64</v>
      </c>
      <c r="T73" s="83" t="s">
        <v>64</v>
      </c>
      <c r="U73" s="83" t="s">
        <v>64</v>
      </c>
      <c r="V73" s="83" t="s">
        <v>64</v>
      </c>
      <c r="W73" s="83" t="s">
        <v>64</v>
      </c>
      <c r="X73" s="83" t="s">
        <v>64</v>
      </c>
      <c r="Y73" s="83" t="s">
        <v>64</v>
      </c>
      <c r="Z73" s="83" t="s">
        <v>65</v>
      </c>
      <c r="AA73" s="83" t="s">
        <v>65</v>
      </c>
      <c r="AB73" s="83" t="s">
        <v>65</v>
      </c>
      <c r="AC73" s="83" t="s">
        <v>65</v>
      </c>
      <c r="AD73" s="83" t="s">
        <v>65</v>
      </c>
      <c r="AE73" s="83" t="s">
        <v>65</v>
      </c>
      <c r="AF73" s="83" t="s">
        <v>65</v>
      </c>
      <c r="AG73" s="83" t="s">
        <v>65</v>
      </c>
      <c r="AH73" s="83" t="s">
        <v>65</v>
      </c>
      <c r="AI73" s="83" t="s">
        <v>101</v>
      </c>
      <c r="AJ73" s="83" t="s">
        <v>65</v>
      </c>
      <c r="AK73" s="83" t="s">
        <v>65</v>
      </c>
      <c r="AL73" s="83" t="s">
        <v>65</v>
      </c>
      <c r="AM73" s="83" t="s">
        <v>65</v>
      </c>
      <c r="AN73" s="83" t="s">
        <v>66</v>
      </c>
      <c r="AO73" s="83" t="s">
        <v>66</v>
      </c>
      <c r="AP73" s="83" t="s">
        <v>67</v>
      </c>
      <c r="AQ73" s="83" t="s">
        <v>67</v>
      </c>
      <c r="AR73" s="83" t="s">
        <v>86</v>
      </c>
      <c r="AS73" s="83" t="s">
        <v>68</v>
      </c>
      <c r="AT73" s="83" t="s">
        <v>69</v>
      </c>
      <c r="AU73" s="83" t="s">
        <v>85</v>
      </c>
      <c r="AV73" s="83" t="s">
        <v>71</v>
      </c>
      <c r="AW73" s="83" t="s">
        <v>73</v>
      </c>
      <c r="AX73" s="83" t="s">
        <v>73</v>
      </c>
      <c r="AY73" s="83" t="s">
        <v>73</v>
      </c>
      <c r="AZ73" s="83" t="s">
        <v>72</v>
      </c>
      <c r="BA73" s="83" t="s">
        <v>73</v>
      </c>
      <c r="BB73" s="83" t="s">
        <v>72</v>
      </c>
      <c r="BC73" s="83" t="s">
        <v>73</v>
      </c>
      <c r="BE73" s="83" t="s">
        <v>73</v>
      </c>
      <c r="BG73" s="76" t="s">
        <v>100</v>
      </c>
      <c r="BH73" s="76" t="s">
        <v>60</v>
      </c>
      <c r="BI73" s="76" t="s">
        <v>1414</v>
      </c>
      <c r="BJ73">
        <v>12</v>
      </c>
      <c r="BK73">
        <v>62</v>
      </c>
      <c r="BM73" s="86" t="s">
        <v>1130</v>
      </c>
      <c r="BN73" s="86" t="s">
        <v>1131</v>
      </c>
      <c r="BO73" s="87" t="s">
        <v>68</v>
      </c>
      <c r="BP73" s="87"/>
      <c r="BQ73" s="87" t="s">
        <v>1472</v>
      </c>
      <c r="BR73" s="86" t="s">
        <v>1445</v>
      </c>
      <c r="BS73" s="86">
        <v>1</v>
      </c>
      <c r="BT73" s="86" t="s">
        <v>1445</v>
      </c>
      <c r="BU73" s="86">
        <v>1</v>
      </c>
      <c r="BV73" s="86" t="s">
        <v>63</v>
      </c>
      <c r="BW73" s="86">
        <v>1</v>
      </c>
      <c r="BX73" s="86" t="s">
        <v>1447</v>
      </c>
      <c r="BY73" s="86">
        <v>0</v>
      </c>
      <c r="BZ73" s="86" t="s">
        <v>1450</v>
      </c>
      <c r="CA73" s="86">
        <v>1</v>
      </c>
      <c r="CB73" s="86" t="s">
        <v>1452</v>
      </c>
      <c r="CC73" s="86">
        <v>0</v>
      </c>
      <c r="CD73" s="86" t="s">
        <v>226</v>
      </c>
      <c r="CE73" s="86">
        <v>0</v>
      </c>
      <c r="CF73" s="86" t="s">
        <v>226</v>
      </c>
      <c r="CG73" s="86">
        <v>0</v>
      </c>
      <c r="CH73" s="86" t="s">
        <v>226</v>
      </c>
      <c r="CI73" s="86">
        <v>0</v>
      </c>
      <c r="CJ73" s="86" t="s">
        <v>1454</v>
      </c>
      <c r="CK73" s="86">
        <v>1</v>
      </c>
      <c r="CL73" s="86" t="s">
        <v>226</v>
      </c>
      <c r="CM73" s="86">
        <v>0</v>
      </c>
      <c r="CN73" s="86" t="s">
        <v>1454</v>
      </c>
      <c r="CO73" s="86">
        <v>1</v>
      </c>
      <c r="CP73" s="87" t="s">
        <v>1477</v>
      </c>
      <c r="CQ73" s="152">
        <v>0</v>
      </c>
    </row>
    <row r="74" spans="1:95" ht="13.2" x14ac:dyDescent="0.25">
      <c r="A74" s="82">
        <v>45569.51578332176</v>
      </c>
      <c r="B74" s="83" t="s">
        <v>286</v>
      </c>
      <c r="C74" s="84" t="s">
        <v>287</v>
      </c>
      <c r="D74" s="83">
        <v>100</v>
      </c>
      <c r="E74" s="83">
        <v>0.7</v>
      </c>
      <c r="F74" s="83" t="s">
        <v>60</v>
      </c>
      <c r="G74" s="83" t="s">
        <v>76</v>
      </c>
      <c r="H74" s="83" t="s">
        <v>62</v>
      </c>
      <c r="I74" s="83" t="s">
        <v>63</v>
      </c>
      <c r="J74" s="83" t="s">
        <v>145</v>
      </c>
      <c r="K74" s="83" t="s">
        <v>78</v>
      </c>
      <c r="L74" s="83" t="s">
        <v>64</v>
      </c>
      <c r="M74" s="83" t="s">
        <v>84</v>
      </c>
      <c r="N74" s="83" t="s">
        <v>64</v>
      </c>
      <c r="O74" s="83" t="s">
        <v>64</v>
      </c>
      <c r="P74" s="83" t="s">
        <v>64</v>
      </c>
      <c r="Q74" s="83" t="s">
        <v>64</v>
      </c>
      <c r="R74" s="83" t="s">
        <v>64</v>
      </c>
      <c r="S74" s="83" t="s">
        <v>64</v>
      </c>
      <c r="T74" s="83" t="s">
        <v>64</v>
      </c>
      <c r="U74" s="83" t="s">
        <v>64</v>
      </c>
      <c r="V74" s="83" t="s">
        <v>64</v>
      </c>
      <c r="W74" s="83" t="s">
        <v>64</v>
      </c>
      <c r="X74" s="83" t="s">
        <v>64</v>
      </c>
      <c r="Y74" s="83" t="s">
        <v>64</v>
      </c>
      <c r="Z74" s="83" t="s">
        <v>66</v>
      </c>
      <c r="AA74" s="83" t="s">
        <v>65</v>
      </c>
      <c r="AB74" s="83" t="s">
        <v>65</v>
      </c>
      <c r="AC74" s="83" t="s">
        <v>65</v>
      </c>
      <c r="AD74" s="83" t="s">
        <v>65</v>
      </c>
      <c r="AE74" s="83" t="s">
        <v>65</v>
      </c>
      <c r="AF74" s="83" t="s">
        <v>65</v>
      </c>
      <c r="AG74" s="83" t="s">
        <v>65</v>
      </c>
      <c r="AH74" s="83" t="s">
        <v>65</v>
      </c>
      <c r="AI74" s="83" t="s">
        <v>65</v>
      </c>
      <c r="AJ74" s="83" t="s">
        <v>65</v>
      </c>
      <c r="AK74" s="83" t="s">
        <v>65</v>
      </c>
      <c r="AL74" s="83" t="s">
        <v>65</v>
      </c>
      <c r="AM74" s="83" t="s">
        <v>65</v>
      </c>
      <c r="AN74" s="83" t="s">
        <v>65</v>
      </c>
      <c r="AO74" s="83" t="s">
        <v>65</v>
      </c>
      <c r="AP74" s="83" t="s">
        <v>67</v>
      </c>
      <c r="AQ74" s="83" t="s">
        <v>67</v>
      </c>
      <c r="AR74" s="83" t="s">
        <v>63</v>
      </c>
      <c r="AS74" s="83" t="s">
        <v>288</v>
      </c>
      <c r="AT74" s="83" t="s">
        <v>169</v>
      </c>
      <c r="AU74" s="83" t="s">
        <v>70</v>
      </c>
      <c r="AV74" s="83" t="s">
        <v>71</v>
      </c>
      <c r="AW74" s="83" t="s">
        <v>72</v>
      </c>
      <c r="AX74" s="83" t="s">
        <v>63</v>
      </c>
      <c r="AY74" s="83" t="s">
        <v>72</v>
      </c>
      <c r="AZ74" s="83" t="s">
        <v>72</v>
      </c>
      <c r="BA74" s="83" t="s">
        <v>72</v>
      </c>
      <c r="BB74" s="83" t="s">
        <v>72</v>
      </c>
      <c r="BC74" s="83" t="s">
        <v>73</v>
      </c>
      <c r="BE74" s="83" t="s">
        <v>73</v>
      </c>
      <c r="BG74" s="76" t="s">
        <v>100</v>
      </c>
      <c r="BH74" s="76" t="s">
        <v>60</v>
      </c>
      <c r="BI74" s="76" t="s">
        <v>1414</v>
      </c>
      <c r="BJ74">
        <v>13</v>
      </c>
      <c r="BK74">
        <v>60</v>
      </c>
      <c r="BM74" s="86" t="s">
        <v>1130</v>
      </c>
      <c r="BN74" s="86" t="s">
        <v>1131</v>
      </c>
      <c r="BO74" s="87" t="s">
        <v>68</v>
      </c>
      <c r="BP74" s="87"/>
      <c r="BQ74" s="87" t="s">
        <v>1472</v>
      </c>
      <c r="BR74" s="86" t="s">
        <v>1445</v>
      </c>
      <c r="BS74" s="86">
        <v>1</v>
      </c>
      <c r="BT74" s="86" t="s">
        <v>1445</v>
      </c>
      <c r="BU74" s="86">
        <v>1</v>
      </c>
      <c r="BV74" s="86" t="s">
        <v>63</v>
      </c>
      <c r="BW74" s="86">
        <v>1</v>
      </c>
      <c r="BX74" s="86" t="s">
        <v>1447</v>
      </c>
      <c r="BY74" s="86">
        <v>0</v>
      </c>
      <c r="BZ74" s="86" t="s">
        <v>1470</v>
      </c>
      <c r="CA74" s="86">
        <v>2</v>
      </c>
      <c r="CB74" s="86" t="s">
        <v>1452</v>
      </c>
      <c r="CC74" s="86">
        <v>0</v>
      </c>
      <c r="CD74" s="86" t="s">
        <v>1454</v>
      </c>
      <c r="CE74" s="86">
        <v>1</v>
      </c>
      <c r="CF74" s="86" t="s">
        <v>1454</v>
      </c>
      <c r="CG74" s="86">
        <v>1</v>
      </c>
      <c r="CH74" s="86" t="s">
        <v>1454</v>
      </c>
      <c r="CI74" s="86">
        <v>1</v>
      </c>
      <c r="CJ74" s="86" t="s">
        <v>1454</v>
      </c>
      <c r="CK74" s="86">
        <v>1</v>
      </c>
      <c r="CL74" s="86" t="s">
        <v>1454</v>
      </c>
      <c r="CM74" s="86">
        <v>1</v>
      </c>
      <c r="CN74" s="86" t="s">
        <v>1454</v>
      </c>
      <c r="CO74" s="86">
        <v>1</v>
      </c>
      <c r="CP74" s="87" t="s">
        <v>1478</v>
      </c>
      <c r="CQ74" s="152">
        <v>1</v>
      </c>
    </row>
    <row r="75" spans="1:95" ht="13.2" x14ac:dyDescent="0.25">
      <c r="A75" s="82">
        <v>45569.518551620371</v>
      </c>
      <c r="B75" s="83" t="s">
        <v>289</v>
      </c>
      <c r="C75" s="84" t="s">
        <v>290</v>
      </c>
      <c r="D75" s="83">
        <v>100</v>
      </c>
      <c r="E75" s="83">
        <v>0.33</v>
      </c>
      <c r="F75" s="83" t="s">
        <v>60</v>
      </c>
      <c r="G75" s="83" t="s">
        <v>291</v>
      </c>
      <c r="H75" s="83" t="s">
        <v>100</v>
      </c>
      <c r="I75" s="83" t="s">
        <v>63</v>
      </c>
      <c r="J75" s="83" t="s">
        <v>64</v>
      </c>
      <c r="K75" s="83" t="s">
        <v>84</v>
      </c>
      <c r="L75" s="83" t="s">
        <v>64</v>
      </c>
      <c r="M75" s="83" t="s">
        <v>84</v>
      </c>
      <c r="N75" s="83" t="s">
        <v>64</v>
      </c>
      <c r="O75" s="83" t="s">
        <v>64</v>
      </c>
      <c r="P75" s="83" t="s">
        <v>84</v>
      </c>
      <c r="Q75" s="83" t="s">
        <v>64</v>
      </c>
      <c r="R75" s="83" t="s">
        <v>64</v>
      </c>
      <c r="S75" s="83" t="s">
        <v>64</v>
      </c>
      <c r="T75" s="83" t="s">
        <v>64</v>
      </c>
      <c r="U75" s="83" t="s">
        <v>84</v>
      </c>
      <c r="V75" s="83" t="s">
        <v>64</v>
      </c>
      <c r="W75" s="83" t="s">
        <v>84</v>
      </c>
      <c r="X75" s="83" t="s">
        <v>84</v>
      </c>
      <c r="Y75" s="83" t="s">
        <v>64</v>
      </c>
      <c r="Z75" s="83" t="s">
        <v>66</v>
      </c>
      <c r="AA75" s="83" t="s">
        <v>66</v>
      </c>
      <c r="AB75" s="83" t="s">
        <v>66</v>
      </c>
      <c r="AC75" s="83" t="s">
        <v>66</v>
      </c>
      <c r="AD75" s="83" t="s">
        <v>66</v>
      </c>
      <c r="AE75" s="83" t="s">
        <v>66</v>
      </c>
      <c r="AF75" s="83" t="s">
        <v>66</v>
      </c>
      <c r="AG75" s="83" t="s">
        <v>66</v>
      </c>
      <c r="AH75" s="83" t="s">
        <v>66</v>
      </c>
      <c r="AI75" s="83" t="s">
        <v>79</v>
      </c>
      <c r="AJ75" s="83" t="s">
        <v>66</v>
      </c>
      <c r="AK75" s="83" t="s">
        <v>66</v>
      </c>
      <c r="AL75" s="83" t="s">
        <v>66</v>
      </c>
      <c r="AM75" s="83" t="s">
        <v>66</v>
      </c>
      <c r="AN75" s="83" t="s">
        <v>66</v>
      </c>
      <c r="AO75" s="83" t="s">
        <v>66</v>
      </c>
      <c r="AP75" s="83" t="s">
        <v>85</v>
      </c>
      <c r="AQ75" s="83" t="s">
        <v>67</v>
      </c>
      <c r="AR75" s="83" t="s">
        <v>73</v>
      </c>
      <c r="AS75" s="83" t="s">
        <v>292</v>
      </c>
      <c r="AT75" s="83" t="s">
        <v>87</v>
      </c>
      <c r="AU75" s="83" t="s">
        <v>93</v>
      </c>
      <c r="AV75" s="83" t="s">
        <v>132</v>
      </c>
      <c r="AW75" s="83" t="s">
        <v>73</v>
      </c>
      <c r="AX75" s="83" t="s">
        <v>73</v>
      </c>
      <c r="AY75" s="83" t="s">
        <v>72</v>
      </c>
      <c r="AZ75" s="83" t="s">
        <v>72</v>
      </c>
      <c r="BA75" s="83" t="s">
        <v>73</v>
      </c>
      <c r="BB75" s="83" t="s">
        <v>73</v>
      </c>
      <c r="BC75" s="83" t="s">
        <v>73</v>
      </c>
      <c r="BE75" s="83" t="s">
        <v>73</v>
      </c>
      <c r="BG75" s="76" t="s">
        <v>100</v>
      </c>
      <c r="BH75" s="76" t="s">
        <v>60</v>
      </c>
      <c r="BI75" s="76" t="s">
        <v>1414</v>
      </c>
      <c r="BJ75">
        <v>10</v>
      </c>
      <c r="BK75">
        <v>48</v>
      </c>
      <c r="BM75" s="86" t="s">
        <v>1130</v>
      </c>
      <c r="BN75" s="86" t="s">
        <v>1131</v>
      </c>
      <c r="BO75" s="87" t="s">
        <v>68</v>
      </c>
      <c r="BP75" s="87"/>
      <c r="BQ75" s="87" t="s">
        <v>1472</v>
      </c>
      <c r="BR75" s="86" t="s">
        <v>1445</v>
      </c>
      <c r="BS75" s="86">
        <v>1</v>
      </c>
      <c r="BT75" s="86" t="s">
        <v>1445</v>
      </c>
      <c r="BU75" s="86">
        <v>1</v>
      </c>
      <c r="BV75" s="86" t="s">
        <v>73</v>
      </c>
      <c r="BW75" s="86">
        <v>0</v>
      </c>
      <c r="BX75" s="86" t="s">
        <v>1448</v>
      </c>
      <c r="BY75" s="86">
        <v>1</v>
      </c>
      <c r="BZ75" s="86" t="s">
        <v>1449</v>
      </c>
      <c r="CA75" s="86">
        <v>0</v>
      </c>
      <c r="CB75" s="86" t="s">
        <v>1452</v>
      </c>
      <c r="CC75" s="86">
        <v>0</v>
      </c>
      <c r="CD75" s="86" t="s">
        <v>226</v>
      </c>
      <c r="CE75" s="86">
        <v>0</v>
      </c>
      <c r="CF75" s="86" t="s">
        <v>226</v>
      </c>
      <c r="CG75" s="86">
        <v>0</v>
      </c>
      <c r="CH75" s="86" t="s">
        <v>1454</v>
      </c>
      <c r="CI75" s="86">
        <v>1</v>
      </c>
      <c r="CJ75" s="86" t="s">
        <v>1454</v>
      </c>
      <c r="CK75" s="86">
        <v>1</v>
      </c>
      <c r="CL75" s="86" t="s">
        <v>226</v>
      </c>
      <c r="CM75" s="86">
        <v>0</v>
      </c>
      <c r="CN75" s="86" t="s">
        <v>226</v>
      </c>
      <c r="CO75" s="86">
        <v>0</v>
      </c>
      <c r="CP75" s="87" t="s">
        <v>1477</v>
      </c>
      <c r="CQ75" s="152">
        <v>0</v>
      </c>
    </row>
    <row r="76" spans="1:95" ht="13.2" x14ac:dyDescent="0.25">
      <c r="A76" s="82">
        <v>45569.519079340273</v>
      </c>
      <c r="B76" s="83" t="s">
        <v>293</v>
      </c>
      <c r="C76" s="84" t="s">
        <v>294</v>
      </c>
      <c r="D76" s="83">
        <v>100</v>
      </c>
      <c r="E76" s="83">
        <v>0.7</v>
      </c>
      <c r="F76" s="83" t="s">
        <v>60</v>
      </c>
      <c r="G76" s="83" t="s">
        <v>76</v>
      </c>
      <c r="H76" s="83" t="s">
        <v>100</v>
      </c>
      <c r="I76" s="83" t="s">
        <v>63</v>
      </c>
      <c r="J76" s="83" t="s">
        <v>64</v>
      </c>
      <c r="K76" s="83" t="s">
        <v>64</v>
      </c>
      <c r="L76" s="83" t="s">
        <v>64</v>
      </c>
      <c r="M76" s="83" t="s">
        <v>84</v>
      </c>
      <c r="N76" s="83" t="s">
        <v>64</v>
      </c>
      <c r="O76" s="83" t="s">
        <v>64</v>
      </c>
      <c r="P76" s="83" t="s">
        <v>64</v>
      </c>
      <c r="Q76" s="83" t="s">
        <v>64</v>
      </c>
      <c r="R76" s="83" t="s">
        <v>64</v>
      </c>
      <c r="S76" s="83" t="s">
        <v>64</v>
      </c>
      <c r="T76" s="83" t="s">
        <v>84</v>
      </c>
      <c r="U76" s="83" t="s">
        <v>84</v>
      </c>
      <c r="V76" s="83" t="s">
        <v>84</v>
      </c>
      <c r="W76" s="83" t="s">
        <v>84</v>
      </c>
      <c r="X76" s="83" t="s">
        <v>64</v>
      </c>
      <c r="Y76" s="83" t="s">
        <v>64</v>
      </c>
      <c r="Z76" s="83" t="s">
        <v>66</v>
      </c>
      <c r="AA76" s="83" t="s">
        <v>65</v>
      </c>
      <c r="AB76" s="83" t="s">
        <v>65</v>
      </c>
      <c r="AC76" s="83" t="s">
        <v>66</v>
      </c>
      <c r="AD76" s="83" t="s">
        <v>66</v>
      </c>
      <c r="AE76" s="83" t="s">
        <v>66</v>
      </c>
      <c r="AF76" s="83" t="s">
        <v>66</v>
      </c>
      <c r="AG76" s="83" t="s">
        <v>79</v>
      </c>
      <c r="AH76" s="83" t="s">
        <v>66</v>
      </c>
      <c r="AI76" s="83" t="s">
        <v>66</v>
      </c>
      <c r="AJ76" s="83" t="s">
        <v>66</v>
      </c>
      <c r="AK76" s="83" t="s">
        <v>66</v>
      </c>
      <c r="AL76" s="83" t="s">
        <v>66</v>
      </c>
      <c r="AM76" s="83" t="s">
        <v>65</v>
      </c>
      <c r="AN76" s="83" t="s">
        <v>65</v>
      </c>
      <c r="AO76" s="83" t="s">
        <v>65</v>
      </c>
      <c r="AP76" s="83" t="s">
        <v>67</v>
      </c>
      <c r="AQ76" s="83" t="s">
        <v>80</v>
      </c>
      <c r="AR76" s="83" t="s">
        <v>86</v>
      </c>
      <c r="AS76" s="83" t="s">
        <v>81</v>
      </c>
      <c r="AT76" s="83" t="s">
        <v>87</v>
      </c>
      <c r="AU76" s="83" t="s">
        <v>93</v>
      </c>
      <c r="AV76" s="83" t="s">
        <v>71</v>
      </c>
      <c r="AW76" s="83" t="s">
        <v>73</v>
      </c>
      <c r="AX76" s="83" t="s">
        <v>73</v>
      </c>
      <c r="AY76" s="83" t="s">
        <v>72</v>
      </c>
      <c r="AZ76" s="83" t="s">
        <v>73</v>
      </c>
      <c r="BA76" s="83" t="s">
        <v>73</v>
      </c>
      <c r="BB76" s="83" t="s">
        <v>72</v>
      </c>
      <c r="BC76" s="83" t="s">
        <v>73</v>
      </c>
      <c r="BD76" s="83" t="s">
        <v>295</v>
      </c>
      <c r="BE76" s="83" t="s">
        <v>73</v>
      </c>
      <c r="BG76" s="76" t="s">
        <v>100</v>
      </c>
      <c r="BH76" s="76" t="s">
        <v>60</v>
      </c>
      <c r="BI76" s="76" t="s">
        <v>1414</v>
      </c>
      <c r="BJ76">
        <v>11</v>
      </c>
      <c r="BK76">
        <v>51</v>
      </c>
      <c r="BM76" s="86" t="s">
        <v>1130</v>
      </c>
      <c r="BN76" s="86" t="s">
        <v>1131</v>
      </c>
      <c r="BO76" s="87" t="s">
        <v>68</v>
      </c>
      <c r="BP76" s="87"/>
      <c r="BQ76" s="87" t="s">
        <v>1472</v>
      </c>
      <c r="BR76" s="86" t="s">
        <v>1445</v>
      </c>
      <c r="BS76" s="86">
        <v>1</v>
      </c>
      <c r="BT76" s="86" t="s">
        <v>1444</v>
      </c>
      <c r="BU76" s="86">
        <v>0</v>
      </c>
      <c r="BV76" s="86" t="s">
        <v>63</v>
      </c>
      <c r="BW76" s="86">
        <v>1</v>
      </c>
      <c r="BX76" s="86" t="s">
        <v>1448</v>
      </c>
      <c r="BY76" s="86">
        <v>1</v>
      </c>
      <c r="BZ76" s="86" t="s">
        <v>1449</v>
      </c>
      <c r="CA76" s="86">
        <v>0</v>
      </c>
      <c r="CB76" s="86" t="s">
        <v>1452</v>
      </c>
      <c r="CC76" s="86">
        <v>0</v>
      </c>
      <c r="CD76" s="86" t="s">
        <v>226</v>
      </c>
      <c r="CE76" s="86">
        <v>0</v>
      </c>
      <c r="CF76" s="86" t="s">
        <v>226</v>
      </c>
      <c r="CG76" s="86">
        <v>0</v>
      </c>
      <c r="CH76" s="86" t="s">
        <v>1454</v>
      </c>
      <c r="CI76" s="86">
        <v>1</v>
      </c>
      <c r="CJ76" s="86" t="s">
        <v>226</v>
      </c>
      <c r="CK76" s="86">
        <v>0</v>
      </c>
      <c r="CL76" s="86" t="s">
        <v>226</v>
      </c>
      <c r="CM76" s="86">
        <v>0</v>
      </c>
      <c r="CN76" s="86" t="s">
        <v>1454</v>
      </c>
      <c r="CO76" s="86">
        <v>1</v>
      </c>
      <c r="CP76" s="87" t="s">
        <v>1477</v>
      </c>
      <c r="CQ76" s="152">
        <v>0</v>
      </c>
    </row>
    <row r="77" spans="1:95" ht="13.2" x14ac:dyDescent="0.25">
      <c r="A77" s="82">
        <v>45569.519544236115</v>
      </c>
      <c r="B77" s="83" t="s">
        <v>296</v>
      </c>
      <c r="C77" s="84" t="s">
        <v>297</v>
      </c>
      <c r="D77" s="83">
        <v>28.57</v>
      </c>
      <c r="E77" s="83">
        <v>0.79</v>
      </c>
      <c r="F77" s="83" t="s">
        <v>60</v>
      </c>
      <c r="G77" s="83" t="s">
        <v>76</v>
      </c>
      <c r="H77" s="83" t="s">
        <v>186</v>
      </c>
      <c r="I77" s="83" t="s">
        <v>63</v>
      </c>
      <c r="J77" s="83" t="s">
        <v>64</v>
      </c>
      <c r="K77" s="83" t="s">
        <v>64</v>
      </c>
      <c r="L77" s="83" t="s">
        <v>64</v>
      </c>
      <c r="M77" s="83" t="s">
        <v>84</v>
      </c>
      <c r="N77" s="83" t="s">
        <v>64</v>
      </c>
      <c r="O77" s="83" t="s">
        <v>64</v>
      </c>
      <c r="P77" s="83" t="s">
        <v>64</v>
      </c>
      <c r="Q77" s="83" t="s">
        <v>64</v>
      </c>
      <c r="R77" s="83" t="s">
        <v>64</v>
      </c>
      <c r="S77" s="83" t="s">
        <v>64</v>
      </c>
      <c r="T77" s="83" t="s">
        <v>64</v>
      </c>
      <c r="U77" s="83" t="s">
        <v>84</v>
      </c>
      <c r="V77" s="83" t="s">
        <v>64</v>
      </c>
      <c r="W77" s="83" t="s">
        <v>64</v>
      </c>
      <c r="X77" s="83" t="s">
        <v>64</v>
      </c>
      <c r="Y77" s="83" t="s">
        <v>64</v>
      </c>
      <c r="Z77" s="83" t="s">
        <v>65</v>
      </c>
      <c r="AA77" s="83" t="s">
        <v>65</v>
      </c>
      <c r="AB77" s="83" t="s">
        <v>65</v>
      </c>
      <c r="AC77" s="83" t="s">
        <v>65</v>
      </c>
      <c r="AD77" s="83" t="s">
        <v>65</v>
      </c>
      <c r="AE77" s="83" t="s">
        <v>65</v>
      </c>
      <c r="AF77" s="83" t="s">
        <v>65</v>
      </c>
      <c r="AG77" s="83" t="s">
        <v>65</v>
      </c>
      <c r="AH77" s="83" t="s">
        <v>65</v>
      </c>
      <c r="AI77" s="83" t="s">
        <v>101</v>
      </c>
      <c r="AJ77" s="83" t="s">
        <v>65</v>
      </c>
      <c r="AK77" s="83" t="s">
        <v>65</v>
      </c>
      <c r="AL77" s="83" t="s">
        <v>65</v>
      </c>
      <c r="AM77" s="83" t="s">
        <v>65</v>
      </c>
      <c r="AN77" s="83" t="s">
        <v>65</v>
      </c>
      <c r="AO77" s="83" t="s">
        <v>65</v>
      </c>
      <c r="AP77" s="83" t="s">
        <v>85</v>
      </c>
      <c r="AQ77" s="83" t="s">
        <v>85</v>
      </c>
      <c r="AR77" s="83" t="s">
        <v>63</v>
      </c>
      <c r="AS77" s="83" t="s">
        <v>298</v>
      </c>
      <c r="AT77" s="83" t="s">
        <v>87</v>
      </c>
      <c r="AU77" s="83" t="s">
        <v>93</v>
      </c>
      <c r="AV77" s="83" t="s">
        <v>71</v>
      </c>
      <c r="AW77" s="83" t="s">
        <v>73</v>
      </c>
      <c r="AX77" s="83" t="s">
        <v>73</v>
      </c>
      <c r="AY77" s="83" t="s">
        <v>73</v>
      </c>
      <c r="AZ77" s="83" t="s">
        <v>73</v>
      </c>
      <c r="BA77" s="83" t="s">
        <v>73</v>
      </c>
      <c r="BB77" s="83" t="s">
        <v>73</v>
      </c>
      <c r="BC77" s="83" t="s">
        <v>73</v>
      </c>
      <c r="BD77" s="83">
        <v>0</v>
      </c>
      <c r="BE77" s="83" t="s">
        <v>73</v>
      </c>
      <c r="BG77" s="76" t="s">
        <v>100</v>
      </c>
      <c r="BH77" s="76" t="s">
        <v>60</v>
      </c>
      <c r="BI77" s="76" t="s">
        <v>1414</v>
      </c>
      <c r="BJ77">
        <v>14</v>
      </c>
      <c r="BK77">
        <v>64</v>
      </c>
      <c r="BM77" s="86" t="s">
        <v>1130</v>
      </c>
      <c r="BN77" s="86" t="s">
        <v>1131</v>
      </c>
      <c r="BO77" s="87" t="s">
        <v>259</v>
      </c>
      <c r="BP77" s="87"/>
      <c r="BQ77" s="87" t="s">
        <v>1472</v>
      </c>
      <c r="BR77" s="86" t="s">
        <v>1445</v>
      </c>
      <c r="BS77" s="86">
        <v>1</v>
      </c>
      <c r="BT77" s="86" t="s">
        <v>1445</v>
      </c>
      <c r="BU77" s="86">
        <v>1</v>
      </c>
      <c r="BV77" s="86" t="s">
        <v>63</v>
      </c>
      <c r="BW77" s="86">
        <v>1</v>
      </c>
      <c r="BX77" s="86" t="s">
        <v>1448</v>
      </c>
      <c r="BY77" s="86">
        <v>1</v>
      </c>
      <c r="BZ77" s="86" t="s">
        <v>1449</v>
      </c>
      <c r="CA77" s="86">
        <v>0</v>
      </c>
      <c r="CB77" s="86" t="s">
        <v>1452</v>
      </c>
      <c r="CC77" s="86">
        <v>0</v>
      </c>
      <c r="CD77" s="86" t="s">
        <v>226</v>
      </c>
      <c r="CE77" s="86">
        <v>0</v>
      </c>
      <c r="CF77" s="86" t="s">
        <v>226</v>
      </c>
      <c r="CG77" s="86">
        <v>0</v>
      </c>
      <c r="CH77" s="86" t="s">
        <v>226</v>
      </c>
      <c r="CI77" s="86">
        <v>0</v>
      </c>
      <c r="CJ77" s="86" t="s">
        <v>226</v>
      </c>
      <c r="CK77" s="86">
        <v>0</v>
      </c>
      <c r="CL77" s="86" t="s">
        <v>226</v>
      </c>
      <c r="CM77" s="86">
        <v>0</v>
      </c>
      <c r="CN77" s="86" t="s">
        <v>226</v>
      </c>
      <c r="CO77" s="86">
        <v>0</v>
      </c>
      <c r="CP77" s="87" t="s">
        <v>1477</v>
      </c>
      <c r="CQ77" s="152">
        <v>0</v>
      </c>
    </row>
    <row r="78" spans="1:95" ht="13.2" x14ac:dyDescent="0.25">
      <c r="A78" s="82">
        <v>45569.519562581016</v>
      </c>
      <c r="B78" s="83" t="s">
        <v>299</v>
      </c>
      <c r="C78" s="84" t="s">
        <v>300</v>
      </c>
      <c r="D78" s="83">
        <v>100</v>
      </c>
      <c r="E78" s="83">
        <v>0.88</v>
      </c>
      <c r="F78" s="83" t="s">
        <v>114</v>
      </c>
      <c r="G78" s="83" t="s">
        <v>76</v>
      </c>
      <c r="H78" s="83" t="s">
        <v>108</v>
      </c>
      <c r="I78" s="83" t="s">
        <v>63</v>
      </c>
      <c r="J78" s="83" t="s">
        <v>64</v>
      </c>
      <c r="K78" s="83" t="s">
        <v>64</v>
      </c>
      <c r="L78" s="83" t="s">
        <v>64</v>
      </c>
      <c r="M78" s="83" t="s">
        <v>84</v>
      </c>
      <c r="N78" s="83" t="s">
        <v>84</v>
      </c>
      <c r="O78" s="83" t="s">
        <v>84</v>
      </c>
      <c r="P78" s="83" t="s">
        <v>64</v>
      </c>
      <c r="Q78" s="83" t="s">
        <v>64</v>
      </c>
      <c r="R78" s="83" t="s">
        <v>64</v>
      </c>
      <c r="S78" s="83" t="s">
        <v>64</v>
      </c>
      <c r="T78" s="83" t="s">
        <v>64</v>
      </c>
      <c r="U78" s="83" t="s">
        <v>64</v>
      </c>
      <c r="V78" s="83" t="s">
        <v>84</v>
      </c>
      <c r="W78" s="83" t="s">
        <v>84</v>
      </c>
      <c r="X78" s="83" t="s">
        <v>64</v>
      </c>
      <c r="Y78" s="83" t="s">
        <v>64</v>
      </c>
      <c r="Z78" s="83" t="s">
        <v>66</v>
      </c>
      <c r="AA78" s="83" t="s">
        <v>66</v>
      </c>
      <c r="AB78" s="83" t="s">
        <v>66</v>
      </c>
      <c r="AC78" s="83" t="s">
        <v>66</v>
      </c>
      <c r="AD78" s="83" t="s">
        <v>66</v>
      </c>
      <c r="AE78" s="83" t="s">
        <v>66</v>
      </c>
      <c r="AF78" s="83" t="s">
        <v>66</v>
      </c>
      <c r="AG78" s="83" t="s">
        <v>66</v>
      </c>
      <c r="AH78" s="83" t="s">
        <v>79</v>
      </c>
      <c r="AI78" s="83" t="s">
        <v>79</v>
      </c>
      <c r="AJ78" s="83" t="s">
        <v>65</v>
      </c>
      <c r="AK78" s="83" t="s">
        <v>66</v>
      </c>
      <c r="AL78" s="83" t="s">
        <v>66</v>
      </c>
      <c r="AM78" s="83" t="s">
        <v>66</v>
      </c>
      <c r="AN78" s="83" t="s">
        <v>66</v>
      </c>
      <c r="AO78" s="83" t="s">
        <v>66</v>
      </c>
      <c r="AP78" s="83" t="s">
        <v>67</v>
      </c>
      <c r="AQ78" s="83" t="s">
        <v>67</v>
      </c>
      <c r="AR78" s="83" t="s">
        <v>63</v>
      </c>
      <c r="AS78" s="83" t="s">
        <v>252</v>
      </c>
      <c r="AT78" s="83" t="s">
        <v>69</v>
      </c>
      <c r="AU78" s="83" t="s">
        <v>70</v>
      </c>
      <c r="AV78" s="83" t="s">
        <v>80</v>
      </c>
      <c r="AW78" s="83" t="s">
        <v>63</v>
      </c>
      <c r="AX78" s="83" t="s">
        <v>72</v>
      </c>
      <c r="AY78" s="83" t="s">
        <v>72</v>
      </c>
      <c r="AZ78" s="83" t="s">
        <v>72</v>
      </c>
      <c r="BA78" s="83" t="s">
        <v>63</v>
      </c>
      <c r="BB78" s="83" t="s">
        <v>72</v>
      </c>
      <c r="BC78" s="83" t="s">
        <v>73</v>
      </c>
      <c r="BE78" s="83" t="s">
        <v>73</v>
      </c>
      <c r="BG78" s="76" t="s">
        <v>100</v>
      </c>
      <c r="BH78" s="76" t="s">
        <v>114</v>
      </c>
      <c r="BI78" s="76" t="s">
        <v>1414</v>
      </c>
      <c r="BJ78">
        <v>11</v>
      </c>
      <c r="BK78">
        <v>48</v>
      </c>
      <c r="BM78" s="86" t="s">
        <v>1130</v>
      </c>
      <c r="BN78" s="86" t="s">
        <v>1131</v>
      </c>
      <c r="BO78" s="87" t="s">
        <v>252</v>
      </c>
      <c r="BP78" s="87"/>
      <c r="BQ78" s="87" t="s">
        <v>1472</v>
      </c>
      <c r="BR78" s="86" t="s">
        <v>1445</v>
      </c>
      <c r="BS78" s="86">
        <v>1</v>
      </c>
      <c r="BT78" s="86" t="s">
        <v>1445</v>
      </c>
      <c r="BU78" s="86">
        <v>1</v>
      </c>
      <c r="BV78" s="86" t="s">
        <v>63</v>
      </c>
      <c r="BW78" s="86">
        <v>1</v>
      </c>
      <c r="BX78" s="86" t="s">
        <v>1447</v>
      </c>
      <c r="BY78" s="86">
        <v>0</v>
      </c>
      <c r="BZ78" s="86" t="s">
        <v>1470</v>
      </c>
      <c r="CA78" s="86">
        <v>2</v>
      </c>
      <c r="CB78" s="86" t="s">
        <v>1452</v>
      </c>
      <c r="CC78" s="86">
        <v>0</v>
      </c>
      <c r="CD78" s="86" t="s">
        <v>1454</v>
      </c>
      <c r="CE78" s="86">
        <v>1</v>
      </c>
      <c r="CF78" s="86" t="s">
        <v>1454</v>
      </c>
      <c r="CG78" s="86">
        <v>1</v>
      </c>
      <c r="CH78" s="86" t="s">
        <v>1454</v>
      </c>
      <c r="CI78" s="86">
        <v>1</v>
      </c>
      <c r="CJ78" s="86" t="s">
        <v>1454</v>
      </c>
      <c r="CK78" s="86">
        <v>1</v>
      </c>
      <c r="CL78" s="86" t="s">
        <v>1454</v>
      </c>
      <c r="CM78" s="86">
        <v>1</v>
      </c>
      <c r="CN78" s="86" t="s">
        <v>1454</v>
      </c>
      <c r="CO78" s="86">
        <v>1</v>
      </c>
      <c r="CP78" s="87" t="s">
        <v>1478</v>
      </c>
      <c r="CQ78" s="152">
        <v>1</v>
      </c>
    </row>
    <row r="79" spans="1:95" ht="13.2" x14ac:dyDescent="0.25">
      <c r="A79" s="82">
        <v>45569.521714513889</v>
      </c>
      <c r="B79" s="83" t="s">
        <v>301</v>
      </c>
      <c r="C79" s="84" t="s">
        <v>302</v>
      </c>
      <c r="D79" s="83">
        <v>100</v>
      </c>
      <c r="E79" s="83">
        <v>0.5</v>
      </c>
      <c r="F79" s="83" t="s">
        <v>114</v>
      </c>
      <c r="G79" s="83" t="s">
        <v>76</v>
      </c>
      <c r="H79" s="83" t="s">
        <v>100</v>
      </c>
      <c r="I79" s="83" t="s">
        <v>63</v>
      </c>
      <c r="J79" s="83" t="s">
        <v>64</v>
      </c>
      <c r="K79" s="83" t="s">
        <v>64</v>
      </c>
      <c r="L79" s="83" t="s">
        <v>64</v>
      </c>
      <c r="M79" s="83" t="s">
        <v>64</v>
      </c>
      <c r="N79" s="83" t="s">
        <v>64</v>
      </c>
      <c r="O79" s="83" t="s">
        <v>64</v>
      </c>
      <c r="P79" s="83" t="s">
        <v>64</v>
      </c>
      <c r="Q79" s="83" t="s">
        <v>64</v>
      </c>
      <c r="R79" s="83" t="s">
        <v>64</v>
      </c>
      <c r="S79" s="83" t="s">
        <v>64</v>
      </c>
      <c r="T79" s="83" t="s">
        <v>64</v>
      </c>
      <c r="U79" s="83" t="s">
        <v>64</v>
      </c>
      <c r="V79" s="83" t="s">
        <v>64</v>
      </c>
      <c r="W79" s="83" t="s">
        <v>64</v>
      </c>
      <c r="X79" s="83" t="s">
        <v>64</v>
      </c>
      <c r="Y79" s="83" t="s">
        <v>64</v>
      </c>
      <c r="Z79" s="83" t="s">
        <v>66</v>
      </c>
      <c r="AA79" s="83" t="s">
        <v>66</v>
      </c>
      <c r="AB79" s="83" t="s">
        <v>66</v>
      </c>
      <c r="AC79" s="83" t="s">
        <v>66</v>
      </c>
      <c r="AD79" s="83" t="s">
        <v>66</v>
      </c>
      <c r="AE79" s="83" t="s">
        <v>66</v>
      </c>
      <c r="AF79" s="83" t="s">
        <v>66</v>
      </c>
      <c r="AG79" s="83" t="s">
        <v>66</v>
      </c>
      <c r="AH79" s="83" t="s">
        <v>66</v>
      </c>
      <c r="AI79" s="83" t="s">
        <v>66</v>
      </c>
      <c r="AJ79" s="83" t="s">
        <v>66</v>
      </c>
      <c r="AK79" s="83" t="s">
        <v>66</v>
      </c>
      <c r="AL79" s="83" t="s">
        <v>66</v>
      </c>
      <c r="AM79" s="83" t="s">
        <v>66</v>
      </c>
      <c r="AN79" s="83" t="s">
        <v>66</v>
      </c>
      <c r="AO79" s="83" t="s">
        <v>66</v>
      </c>
      <c r="AP79" s="83" t="s">
        <v>85</v>
      </c>
      <c r="AQ79" s="83" t="s">
        <v>85</v>
      </c>
      <c r="AR79" s="83" t="s">
        <v>63</v>
      </c>
      <c r="AS79" s="83" t="s">
        <v>68</v>
      </c>
      <c r="AT79" s="83" t="s">
        <v>87</v>
      </c>
      <c r="AU79" s="83" t="s">
        <v>70</v>
      </c>
      <c r="AV79" s="83" t="s">
        <v>71</v>
      </c>
      <c r="AW79" s="83" t="s">
        <v>63</v>
      </c>
      <c r="AX79" s="83" t="s">
        <v>63</v>
      </c>
      <c r="AY79" s="83" t="s">
        <v>63</v>
      </c>
      <c r="AZ79" s="83" t="s">
        <v>72</v>
      </c>
      <c r="BA79" s="83" t="s">
        <v>63</v>
      </c>
      <c r="BB79" s="83" t="s">
        <v>72</v>
      </c>
      <c r="BC79" s="83" t="s">
        <v>73</v>
      </c>
      <c r="BD79" s="83" t="s">
        <v>146</v>
      </c>
      <c r="BE79" s="83" t="s">
        <v>73</v>
      </c>
      <c r="BG79" s="76" t="s">
        <v>100</v>
      </c>
      <c r="BH79" s="76" t="s">
        <v>114</v>
      </c>
      <c r="BI79" s="76" t="s">
        <v>1414</v>
      </c>
      <c r="BJ79">
        <v>15</v>
      </c>
      <c r="BK79">
        <v>47</v>
      </c>
      <c r="BM79" s="86" t="s">
        <v>1130</v>
      </c>
      <c r="BN79" s="86" t="s">
        <v>1131</v>
      </c>
      <c r="BO79" s="87" t="s">
        <v>68</v>
      </c>
      <c r="BP79" s="87"/>
      <c r="BQ79" s="87" t="s">
        <v>1472</v>
      </c>
      <c r="BR79" s="86" t="s">
        <v>1445</v>
      </c>
      <c r="BS79" s="86">
        <v>1</v>
      </c>
      <c r="BT79" s="86" t="s">
        <v>1445</v>
      </c>
      <c r="BU79" s="86">
        <v>1</v>
      </c>
      <c r="BV79" s="86" t="s">
        <v>63</v>
      </c>
      <c r="BW79" s="86">
        <v>1</v>
      </c>
      <c r="BX79" s="86" t="s">
        <v>1448</v>
      </c>
      <c r="BY79" s="86">
        <v>1</v>
      </c>
      <c r="BZ79" s="86" t="s">
        <v>1470</v>
      </c>
      <c r="CA79" s="86">
        <v>2</v>
      </c>
      <c r="CB79" s="86" t="s">
        <v>1452</v>
      </c>
      <c r="CC79" s="86">
        <v>0</v>
      </c>
      <c r="CD79" s="86" t="s">
        <v>1454</v>
      </c>
      <c r="CE79" s="86">
        <v>1</v>
      </c>
      <c r="CF79" s="86" t="s">
        <v>1454</v>
      </c>
      <c r="CG79" s="86">
        <v>1</v>
      </c>
      <c r="CH79" s="86" t="s">
        <v>1454</v>
      </c>
      <c r="CI79" s="86">
        <v>1</v>
      </c>
      <c r="CJ79" s="86" t="s">
        <v>1454</v>
      </c>
      <c r="CK79" s="86">
        <v>1</v>
      </c>
      <c r="CL79" s="86" t="s">
        <v>1454</v>
      </c>
      <c r="CM79" s="86">
        <v>1</v>
      </c>
      <c r="CN79" s="86" t="s">
        <v>1454</v>
      </c>
      <c r="CO79" s="86">
        <v>1</v>
      </c>
      <c r="CP79" s="87" t="s">
        <v>1478</v>
      </c>
      <c r="CQ79" s="152">
        <v>1</v>
      </c>
    </row>
    <row r="80" spans="1:95" ht="13.2" x14ac:dyDescent="0.25">
      <c r="A80" s="82">
        <v>45569.522282291669</v>
      </c>
      <c r="B80" s="83" t="s">
        <v>303</v>
      </c>
      <c r="C80" s="84" t="s">
        <v>304</v>
      </c>
      <c r="D80" s="83">
        <v>100</v>
      </c>
      <c r="E80" s="83">
        <v>0.54</v>
      </c>
      <c r="F80" s="83" t="s">
        <v>114</v>
      </c>
      <c r="G80" s="83" t="s">
        <v>76</v>
      </c>
      <c r="H80" s="83" t="s">
        <v>100</v>
      </c>
      <c r="I80" s="83" t="s">
        <v>63</v>
      </c>
      <c r="J80" s="83" t="s">
        <v>64</v>
      </c>
      <c r="K80" s="83" t="s">
        <v>78</v>
      </c>
      <c r="L80" s="83" t="s">
        <v>64</v>
      </c>
      <c r="M80" s="83" t="s">
        <v>64</v>
      </c>
      <c r="N80" s="83" t="s">
        <v>64</v>
      </c>
      <c r="O80" s="83" t="s">
        <v>64</v>
      </c>
      <c r="P80" s="83" t="s">
        <v>78</v>
      </c>
      <c r="Q80" s="83" t="s">
        <v>78</v>
      </c>
      <c r="R80" s="83" t="s">
        <v>78</v>
      </c>
      <c r="S80" s="83" t="s">
        <v>64</v>
      </c>
      <c r="T80" s="83" t="s">
        <v>64</v>
      </c>
      <c r="U80" s="83" t="s">
        <v>64</v>
      </c>
      <c r="V80" s="83" t="s">
        <v>64</v>
      </c>
      <c r="W80" s="83" t="s">
        <v>78</v>
      </c>
      <c r="X80" s="83" t="s">
        <v>78</v>
      </c>
      <c r="Y80" s="83" t="s">
        <v>64</v>
      </c>
      <c r="Z80" s="83" t="s">
        <v>66</v>
      </c>
      <c r="AA80" s="83" t="s">
        <v>66</v>
      </c>
      <c r="AB80" s="83" t="s">
        <v>66</v>
      </c>
      <c r="AC80" s="83" t="s">
        <v>79</v>
      </c>
      <c r="AD80" s="83" t="s">
        <v>79</v>
      </c>
      <c r="AE80" s="83" t="s">
        <v>66</v>
      </c>
      <c r="AF80" s="83" t="s">
        <v>79</v>
      </c>
      <c r="AG80" s="83" t="s">
        <v>66</v>
      </c>
      <c r="AH80" s="83" t="s">
        <v>79</v>
      </c>
      <c r="AI80" s="83" t="s">
        <v>79</v>
      </c>
      <c r="AJ80" s="83" t="s">
        <v>66</v>
      </c>
      <c r="AK80" s="83" t="s">
        <v>66</v>
      </c>
      <c r="AL80" s="83" t="s">
        <v>66</v>
      </c>
      <c r="AM80" s="83" t="s">
        <v>66</v>
      </c>
      <c r="AN80" s="83" t="s">
        <v>79</v>
      </c>
      <c r="AO80" s="83" t="s">
        <v>79</v>
      </c>
      <c r="AP80" s="83" t="s">
        <v>85</v>
      </c>
      <c r="AQ80" s="83" t="s">
        <v>85</v>
      </c>
      <c r="AR80" s="83" t="s">
        <v>63</v>
      </c>
      <c r="AS80" s="83" t="s">
        <v>252</v>
      </c>
      <c r="AT80" s="83" t="s">
        <v>87</v>
      </c>
      <c r="AU80" s="83" t="s">
        <v>70</v>
      </c>
      <c r="AV80" s="83" t="s">
        <v>67</v>
      </c>
      <c r="AW80" s="83" t="s">
        <v>63</v>
      </c>
      <c r="AX80" s="83" t="s">
        <v>72</v>
      </c>
      <c r="AY80" s="83" t="s">
        <v>72</v>
      </c>
      <c r="AZ80" s="83" t="s">
        <v>72</v>
      </c>
      <c r="BA80" s="83" t="s">
        <v>72</v>
      </c>
      <c r="BB80" s="83" t="s">
        <v>72</v>
      </c>
      <c r="BC80" s="83" t="s">
        <v>73</v>
      </c>
      <c r="BE80" s="83" t="s">
        <v>73</v>
      </c>
      <c r="BG80" s="76" t="s">
        <v>100</v>
      </c>
      <c r="BH80" s="76" t="s">
        <v>114</v>
      </c>
      <c r="BI80" s="76" t="s">
        <v>1414</v>
      </c>
      <c r="BJ80">
        <v>9</v>
      </c>
      <c r="BK80">
        <v>42</v>
      </c>
      <c r="BM80" s="86" t="s">
        <v>1130</v>
      </c>
      <c r="BN80" s="86" t="s">
        <v>1131</v>
      </c>
      <c r="BO80" s="87" t="s">
        <v>252</v>
      </c>
      <c r="BP80" s="87"/>
      <c r="BQ80" s="87" t="s">
        <v>1472</v>
      </c>
      <c r="BR80" s="86" t="s">
        <v>1445</v>
      </c>
      <c r="BS80" s="86">
        <v>1</v>
      </c>
      <c r="BT80" s="86" t="s">
        <v>1445</v>
      </c>
      <c r="BU80" s="86">
        <v>1</v>
      </c>
      <c r="BV80" s="86" t="s">
        <v>63</v>
      </c>
      <c r="BW80" s="86">
        <v>1</v>
      </c>
      <c r="BX80" s="86" t="s">
        <v>1448</v>
      </c>
      <c r="BY80" s="86">
        <v>1</v>
      </c>
      <c r="BZ80" s="86" t="s">
        <v>1470</v>
      </c>
      <c r="CA80" s="86">
        <v>2</v>
      </c>
      <c r="CB80" s="86" t="s">
        <v>1453</v>
      </c>
      <c r="CC80" s="86">
        <v>1</v>
      </c>
      <c r="CD80" s="86" t="s">
        <v>1454</v>
      </c>
      <c r="CE80" s="86">
        <v>1</v>
      </c>
      <c r="CF80" s="86" t="s">
        <v>1454</v>
      </c>
      <c r="CG80" s="86">
        <v>1</v>
      </c>
      <c r="CH80" s="86" t="s">
        <v>1454</v>
      </c>
      <c r="CI80" s="86">
        <v>1</v>
      </c>
      <c r="CJ80" s="86" t="s">
        <v>1454</v>
      </c>
      <c r="CK80" s="86">
        <v>1</v>
      </c>
      <c r="CL80" s="86" t="s">
        <v>1454</v>
      </c>
      <c r="CM80" s="86">
        <v>1</v>
      </c>
      <c r="CN80" s="86" t="s">
        <v>1454</v>
      </c>
      <c r="CO80" s="86">
        <v>1</v>
      </c>
      <c r="CP80" s="87" t="s">
        <v>1478</v>
      </c>
      <c r="CQ80" s="152">
        <v>1</v>
      </c>
    </row>
    <row r="81" spans="1:95" ht="13.2" x14ac:dyDescent="0.25">
      <c r="A81" s="82">
        <v>45569.522587141204</v>
      </c>
      <c r="B81" s="83" t="s">
        <v>305</v>
      </c>
      <c r="C81" s="84" t="s">
        <v>306</v>
      </c>
      <c r="D81" s="83">
        <v>0</v>
      </c>
      <c r="E81" s="83">
        <v>0.5</v>
      </c>
      <c r="F81" s="83" t="s">
        <v>60</v>
      </c>
      <c r="G81" s="83" t="s">
        <v>76</v>
      </c>
      <c r="H81" s="83" t="s">
        <v>108</v>
      </c>
      <c r="I81" s="83" t="s">
        <v>63</v>
      </c>
      <c r="J81" s="83" t="s">
        <v>64</v>
      </c>
      <c r="K81" s="83" t="s">
        <v>64</v>
      </c>
      <c r="L81" s="83" t="s">
        <v>64</v>
      </c>
      <c r="M81" s="83" t="s">
        <v>64</v>
      </c>
      <c r="N81" s="83" t="s">
        <v>78</v>
      </c>
      <c r="O81" s="83" t="s">
        <v>78</v>
      </c>
      <c r="P81" s="83" t="s">
        <v>84</v>
      </c>
      <c r="Q81" s="83" t="s">
        <v>64</v>
      </c>
      <c r="R81" s="83" t="s">
        <v>64</v>
      </c>
      <c r="S81" s="83" t="s">
        <v>64</v>
      </c>
      <c r="T81" s="83" t="s">
        <v>64</v>
      </c>
      <c r="U81" s="83" t="s">
        <v>84</v>
      </c>
      <c r="V81" s="83" t="s">
        <v>64</v>
      </c>
      <c r="W81" s="83" t="s">
        <v>64</v>
      </c>
      <c r="X81" s="83" t="s">
        <v>64</v>
      </c>
      <c r="Y81" s="83" t="s">
        <v>64</v>
      </c>
      <c r="Z81" s="83" t="s">
        <v>65</v>
      </c>
      <c r="AA81" s="83" t="s">
        <v>65</v>
      </c>
      <c r="AB81" s="83" t="s">
        <v>65</v>
      </c>
      <c r="AC81" s="83" t="s">
        <v>65</v>
      </c>
      <c r="AD81" s="83" t="s">
        <v>65</v>
      </c>
      <c r="AE81" s="83" t="s">
        <v>65</v>
      </c>
      <c r="AF81" s="83" t="s">
        <v>65</v>
      </c>
      <c r="AG81" s="83" t="s">
        <v>65</v>
      </c>
      <c r="AH81" s="83" t="s">
        <v>66</v>
      </c>
      <c r="AI81" s="83" t="s">
        <v>101</v>
      </c>
      <c r="AJ81" s="83" t="s">
        <v>65</v>
      </c>
      <c r="AK81" s="83" t="s">
        <v>65</v>
      </c>
      <c r="AL81" s="83" t="s">
        <v>65</v>
      </c>
      <c r="AM81" s="83" t="s">
        <v>65</v>
      </c>
      <c r="AN81" s="83" t="s">
        <v>66</v>
      </c>
      <c r="AO81" s="83" t="s">
        <v>65</v>
      </c>
      <c r="AP81" s="83" t="s">
        <v>85</v>
      </c>
      <c r="AQ81" s="83" t="s">
        <v>85</v>
      </c>
      <c r="AR81" s="83" t="s">
        <v>86</v>
      </c>
      <c r="AS81" s="83" t="s">
        <v>68</v>
      </c>
      <c r="AT81" s="83" t="s">
        <v>87</v>
      </c>
      <c r="AU81" s="83" t="s">
        <v>67</v>
      </c>
      <c r="AV81" s="83" t="s">
        <v>132</v>
      </c>
      <c r="AW81" s="83" t="s">
        <v>73</v>
      </c>
      <c r="AX81" s="83" t="s">
        <v>73</v>
      </c>
      <c r="AY81" s="83" t="s">
        <v>73</v>
      </c>
      <c r="AZ81" s="83" t="s">
        <v>63</v>
      </c>
      <c r="BA81" s="83" t="s">
        <v>72</v>
      </c>
      <c r="BB81" s="83" t="s">
        <v>73</v>
      </c>
      <c r="BC81" s="83" t="s">
        <v>73</v>
      </c>
      <c r="BE81" s="83" t="s">
        <v>73</v>
      </c>
      <c r="BG81" s="76" t="s">
        <v>100</v>
      </c>
      <c r="BH81" s="76" t="s">
        <v>60</v>
      </c>
      <c r="BI81" s="76" t="s">
        <v>1414</v>
      </c>
      <c r="BJ81">
        <v>11</v>
      </c>
      <c r="BK81">
        <v>62</v>
      </c>
      <c r="BM81" s="86" t="s">
        <v>1130</v>
      </c>
      <c r="BN81" s="86" t="s">
        <v>1131</v>
      </c>
      <c r="BO81" s="87" t="s">
        <v>68</v>
      </c>
      <c r="BP81" s="87"/>
      <c r="BQ81" s="87" t="s">
        <v>1472</v>
      </c>
      <c r="BR81" s="86" t="s">
        <v>1445</v>
      </c>
      <c r="BS81" s="86">
        <v>1</v>
      </c>
      <c r="BT81" s="86" t="s">
        <v>1445</v>
      </c>
      <c r="BU81" s="86">
        <v>1</v>
      </c>
      <c r="BV81" s="86" t="s">
        <v>63</v>
      </c>
      <c r="BW81" s="86">
        <v>1</v>
      </c>
      <c r="BX81" s="86" t="s">
        <v>1448</v>
      </c>
      <c r="BY81" s="86">
        <v>1</v>
      </c>
      <c r="BZ81" s="86" t="s">
        <v>1450</v>
      </c>
      <c r="CA81" s="86">
        <v>1</v>
      </c>
      <c r="CB81" s="86" t="s">
        <v>1452</v>
      </c>
      <c r="CC81" s="86">
        <v>0</v>
      </c>
      <c r="CD81" s="86" t="s">
        <v>226</v>
      </c>
      <c r="CE81" s="86">
        <v>0</v>
      </c>
      <c r="CF81" s="86" t="s">
        <v>226</v>
      </c>
      <c r="CG81" s="86">
        <v>0</v>
      </c>
      <c r="CH81" s="86" t="s">
        <v>226</v>
      </c>
      <c r="CI81" s="86">
        <v>0</v>
      </c>
      <c r="CJ81" s="86" t="s">
        <v>1454</v>
      </c>
      <c r="CK81" s="86">
        <v>1</v>
      </c>
      <c r="CL81" s="86" t="s">
        <v>1454</v>
      </c>
      <c r="CM81" s="86">
        <v>1</v>
      </c>
      <c r="CN81" s="86" t="s">
        <v>226</v>
      </c>
      <c r="CO81" s="86">
        <v>0</v>
      </c>
      <c r="CP81" s="87" t="s">
        <v>1477</v>
      </c>
      <c r="CQ81" s="152">
        <v>0</v>
      </c>
    </row>
    <row r="82" spans="1:95" ht="13.2" x14ac:dyDescent="0.25">
      <c r="A82" s="82">
        <v>45569.523440613426</v>
      </c>
      <c r="B82" s="83" t="s">
        <v>307</v>
      </c>
      <c r="C82" s="84" t="s">
        <v>308</v>
      </c>
      <c r="D82" s="83">
        <v>100</v>
      </c>
      <c r="E82" s="83">
        <v>1</v>
      </c>
      <c r="F82" s="83" t="s">
        <v>114</v>
      </c>
      <c r="G82" s="83" t="s">
        <v>76</v>
      </c>
      <c r="H82" s="83" t="s">
        <v>108</v>
      </c>
      <c r="I82" s="83" t="s">
        <v>63</v>
      </c>
      <c r="J82" s="83" t="s">
        <v>64</v>
      </c>
      <c r="K82" s="83" t="s">
        <v>64</v>
      </c>
      <c r="L82" s="83" t="s">
        <v>64</v>
      </c>
      <c r="M82" s="83" t="s">
        <v>78</v>
      </c>
      <c r="N82" s="83" t="s">
        <v>64</v>
      </c>
      <c r="O82" s="83" t="s">
        <v>84</v>
      </c>
      <c r="P82" s="83" t="s">
        <v>64</v>
      </c>
      <c r="Q82" s="83" t="s">
        <v>64</v>
      </c>
      <c r="R82" s="83" t="s">
        <v>64</v>
      </c>
      <c r="S82" s="83" t="s">
        <v>64</v>
      </c>
      <c r="T82" s="83" t="s">
        <v>64</v>
      </c>
      <c r="U82" s="83" t="s">
        <v>64</v>
      </c>
      <c r="V82" s="83" t="s">
        <v>64</v>
      </c>
      <c r="W82" s="83" t="s">
        <v>64</v>
      </c>
      <c r="X82" s="83" t="s">
        <v>64</v>
      </c>
      <c r="Y82" s="83" t="s">
        <v>64</v>
      </c>
      <c r="Z82" s="83" t="s">
        <v>65</v>
      </c>
      <c r="AA82" s="83" t="s">
        <v>65</v>
      </c>
      <c r="AB82" s="83" t="s">
        <v>65</v>
      </c>
      <c r="AC82" s="83" t="s">
        <v>65</v>
      </c>
      <c r="AD82" s="83" t="s">
        <v>65</v>
      </c>
      <c r="AE82" s="83" t="s">
        <v>65</v>
      </c>
      <c r="AF82" s="83" t="s">
        <v>65</v>
      </c>
      <c r="AG82" s="83" t="s">
        <v>65</v>
      </c>
      <c r="AH82" s="83" t="s">
        <v>66</v>
      </c>
      <c r="AI82" s="83" t="s">
        <v>101</v>
      </c>
      <c r="AJ82" s="83" t="s">
        <v>66</v>
      </c>
      <c r="AK82" s="83" t="s">
        <v>66</v>
      </c>
      <c r="AL82" s="83" t="s">
        <v>65</v>
      </c>
      <c r="AM82" s="83" t="s">
        <v>65</v>
      </c>
      <c r="AN82" s="83" t="s">
        <v>65</v>
      </c>
      <c r="AO82" s="83" t="s">
        <v>65</v>
      </c>
      <c r="AP82" s="83" t="s">
        <v>67</v>
      </c>
      <c r="AQ82" s="83" t="s">
        <v>67</v>
      </c>
      <c r="AR82" s="83" t="s">
        <v>63</v>
      </c>
      <c r="AS82" s="83" t="s">
        <v>68</v>
      </c>
      <c r="AT82" s="83" t="s">
        <v>87</v>
      </c>
      <c r="AU82" s="83" t="s">
        <v>80</v>
      </c>
      <c r="AV82" s="83" t="s">
        <v>132</v>
      </c>
      <c r="AW82" s="83" t="s">
        <v>73</v>
      </c>
      <c r="AX82" s="83" t="s">
        <v>72</v>
      </c>
      <c r="AY82" s="83" t="s">
        <v>72</v>
      </c>
      <c r="AZ82" s="83" t="s">
        <v>72</v>
      </c>
      <c r="BA82" s="83" t="s">
        <v>73</v>
      </c>
      <c r="BB82" s="83" t="s">
        <v>73</v>
      </c>
      <c r="BC82" s="83" t="s">
        <v>73</v>
      </c>
      <c r="BE82" s="83" t="s">
        <v>73</v>
      </c>
      <c r="BG82" s="76" t="s">
        <v>100</v>
      </c>
      <c r="BH82" s="76" t="s">
        <v>114</v>
      </c>
      <c r="BI82" s="76" t="s">
        <v>1414</v>
      </c>
      <c r="BJ82">
        <v>15</v>
      </c>
      <c r="BK82">
        <v>61</v>
      </c>
      <c r="BM82" s="86" t="s">
        <v>1130</v>
      </c>
      <c r="BN82" s="86" t="s">
        <v>1131</v>
      </c>
      <c r="BO82" s="87" t="s">
        <v>68</v>
      </c>
      <c r="BP82" s="87"/>
      <c r="BQ82" s="87" t="s">
        <v>1472</v>
      </c>
      <c r="BR82" s="86" t="s">
        <v>1445</v>
      </c>
      <c r="BS82" s="86">
        <v>1</v>
      </c>
      <c r="BT82" s="86" t="s">
        <v>1445</v>
      </c>
      <c r="BU82" s="86">
        <v>1</v>
      </c>
      <c r="BV82" s="86" t="s">
        <v>63</v>
      </c>
      <c r="BW82" s="86">
        <v>1</v>
      </c>
      <c r="BX82" s="86" t="s">
        <v>1448</v>
      </c>
      <c r="BY82" s="86">
        <v>1</v>
      </c>
      <c r="BZ82" s="86" t="s">
        <v>1450</v>
      </c>
      <c r="CA82" s="86">
        <v>1</v>
      </c>
      <c r="CB82" s="86" t="s">
        <v>1452</v>
      </c>
      <c r="CC82" s="86">
        <v>0</v>
      </c>
      <c r="CD82" s="86" t="s">
        <v>226</v>
      </c>
      <c r="CE82" s="86">
        <v>0</v>
      </c>
      <c r="CF82" s="86" t="s">
        <v>1454</v>
      </c>
      <c r="CG82" s="86">
        <v>1</v>
      </c>
      <c r="CH82" s="86" t="s">
        <v>1454</v>
      </c>
      <c r="CI82" s="86">
        <v>1</v>
      </c>
      <c r="CJ82" s="86" t="s">
        <v>1454</v>
      </c>
      <c r="CK82" s="86">
        <v>1</v>
      </c>
      <c r="CL82" s="86" t="s">
        <v>226</v>
      </c>
      <c r="CM82" s="86">
        <v>0</v>
      </c>
      <c r="CN82" s="86" t="s">
        <v>226</v>
      </c>
      <c r="CO82" s="86">
        <v>0</v>
      </c>
      <c r="CP82" s="87" t="s">
        <v>1477</v>
      </c>
      <c r="CQ82" s="152">
        <v>0</v>
      </c>
    </row>
    <row r="83" spans="1:95" ht="13.2" x14ac:dyDescent="0.25">
      <c r="A83" s="82">
        <v>45569.525176516203</v>
      </c>
      <c r="B83" s="83" t="s">
        <v>309</v>
      </c>
      <c r="C83" s="84" t="s">
        <v>310</v>
      </c>
      <c r="D83" s="83">
        <v>100</v>
      </c>
      <c r="E83" s="83">
        <v>0.33</v>
      </c>
      <c r="F83" s="83" t="s">
        <v>114</v>
      </c>
      <c r="G83" s="83" t="s">
        <v>76</v>
      </c>
      <c r="H83" s="83" t="s">
        <v>62</v>
      </c>
      <c r="I83" s="83" t="s">
        <v>63</v>
      </c>
      <c r="J83" s="83" t="s">
        <v>64</v>
      </c>
      <c r="K83" s="83" t="s">
        <v>78</v>
      </c>
      <c r="L83" s="83" t="s">
        <v>64</v>
      </c>
      <c r="M83" s="83" t="s">
        <v>78</v>
      </c>
      <c r="N83" s="83" t="s">
        <v>64</v>
      </c>
      <c r="O83" s="83" t="s">
        <v>64</v>
      </c>
      <c r="P83" s="83" t="s">
        <v>84</v>
      </c>
      <c r="Q83" s="83" t="s">
        <v>64</v>
      </c>
      <c r="R83" s="83" t="s">
        <v>64</v>
      </c>
      <c r="S83" s="83" t="s">
        <v>64</v>
      </c>
      <c r="T83" s="83" t="s">
        <v>64</v>
      </c>
      <c r="U83" s="83" t="s">
        <v>64</v>
      </c>
      <c r="V83" s="83" t="s">
        <v>64</v>
      </c>
      <c r="W83" s="83" t="s">
        <v>64</v>
      </c>
      <c r="X83" s="83" t="s">
        <v>64</v>
      </c>
      <c r="Y83" s="83" t="s">
        <v>64</v>
      </c>
      <c r="Z83" s="83" t="s">
        <v>65</v>
      </c>
      <c r="AA83" s="83" t="s">
        <v>65</v>
      </c>
      <c r="AB83" s="83" t="s">
        <v>65</v>
      </c>
      <c r="AC83" s="83" t="s">
        <v>65</v>
      </c>
      <c r="AD83" s="83" t="s">
        <v>65</v>
      </c>
      <c r="AE83" s="83" t="s">
        <v>65</v>
      </c>
      <c r="AF83" s="83" t="s">
        <v>65</v>
      </c>
      <c r="AG83" s="83" t="s">
        <v>65</v>
      </c>
      <c r="AH83" s="83" t="s">
        <v>65</v>
      </c>
      <c r="AI83" s="83" t="s">
        <v>101</v>
      </c>
      <c r="AJ83" s="83" t="s">
        <v>65</v>
      </c>
      <c r="AK83" s="83" t="s">
        <v>65</v>
      </c>
      <c r="AL83" s="83" t="s">
        <v>65</v>
      </c>
      <c r="AM83" s="83" t="s">
        <v>65</v>
      </c>
      <c r="AN83" s="83" t="s">
        <v>65</v>
      </c>
      <c r="AO83" s="83" t="s">
        <v>65</v>
      </c>
      <c r="AP83" s="83" t="s">
        <v>80</v>
      </c>
      <c r="AQ83" s="83" t="s">
        <v>80</v>
      </c>
      <c r="AR83" s="83" t="s">
        <v>73</v>
      </c>
      <c r="AS83" s="83" t="s">
        <v>68</v>
      </c>
      <c r="AT83" s="83" t="s">
        <v>69</v>
      </c>
      <c r="AU83" s="83" t="s">
        <v>70</v>
      </c>
      <c r="AV83" s="83" t="s">
        <v>71</v>
      </c>
      <c r="AW83" s="83" t="s">
        <v>72</v>
      </c>
      <c r="AX83" s="83" t="s">
        <v>72</v>
      </c>
      <c r="AY83" s="83" t="s">
        <v>73</v>
      </c>
      <c r="AZ83" s="83" t="s">
        <v>72</v>
      </c>
      <c r="BA83" s="83" t="s">
        <v>63</v>
      </c>
      <c r="BB83" s="83" t="s">
        <v>63</v>
      </c>
      <c r="BC83" s="83" t="s">
        <v>73</v>
      </c>
      <c r="BE83" s="83" t="s">
        <v>73</v>
      </c>
      <c r="BG83" s="76" t="s">
        <v>100</v>
      </c>
      <c r="BH83" s="76" t="s">
        <v>114</v>
      </c>
      <c r="BI83" s="76" t="s">
        <v>1414</v>
      </c>
      <c r="BJ83">
        <v>14</v>
      </c>
      <c r="BK83">
        <v>64</v>
      </c>
      <c r="BM83" s="86" t="s">
        <v>1130</v>
      </c>
      <c r="BN83" s="86" t="s">
        <v>1131</v>
      </c>
      <c r="BO83" s="87" t="s">
        <v>68</v>
      </c>
      <c r="BP83" s="87"/>
      <c r="BQ83" s="87" t="s">
        <v>1472</v>
      </c>
      <c r="BR83" s="86" t="s">
        <v>1444</v>
      </c>
      <c r="BS83" s="86">
        <v>0</v>
      </c>
      <c r="BT83" s="86" t="s">
        <v>1444</v>
      </c>
      <c r="BU83" s="86">
        <v>0</v>
      </c>
      <c r="BV83" s="86" t="s">
        <v>73</v>
      </c>
      <c r="BW83" s="86">
        <v>0</v>
      </c>
      <c r="BX83" s="86" t="s">
        <v>1447</v>
      </c>
      <c r="BY83" s="86">
        <v>0</v>
      </c>
      <c r="BZ83" s="86" t="s">
        <v>1470</v>
      </c>
      <c r="CA83" s="86">
        <v>2</v>
      </c>
      <c r="CB83" s="86" t="s">
        <v>1452</v>
      </c>
      <c r="CC83" s="86">
        <v>0</v>
      </c>
      <c r="CD83" s="86" t="s">
        <v>1454</v>
      </c>
      <c r="CE83" s="86">
        <v>1</v>
      </c>
      <c r="CF83" s="86" t="s">
        <v>1454</v>
      </c>
      <c r="CG83" s="86">
        <v>1</v>
      </c>
      <c r="CH83" s="86" t="s">
        <v>226</v>
      </c>
      <c r="CI83" s="86">
        <v>0</v>
      </c>
      <c r="CJ83" s="86" t="s">
        <v>1454</v>
      </c>
      <c r="CK83" s="86">
        <v>1</v>
      </c>
      <c r="CL83" s="86" t="s">
        <v>1454</v>
      </c>
      <c r="CM83" s="86">
        <v>1</v>
      </c>
      <c r="CN83" s="86" t="s">
        <v>1454</v>
      </c>
      <c r="CO83" s="86">
        <v>1</v>
      </c>
      <c r="CP83" s="87" t="s">
        <v>1478</v>
      </c>
      <c r="CQ83" s="152">
        <v>1</v>
      </c>
    </row>
    <row r="84" spans="1:95" ht="13.2" x14ac:dyDescent="0.25">
      <c r="A84" s="82">
        <v>45569.52725506945</v>
      </c>
      <c r="B84" s="83" t="s">
        <v>311</v>
      </c>
      <c r="C84" s="84" t="s">
        <v>312</v>
      </c>
      <c r="D84" s="83">
        <v>100</v>
      </c>
      <c r="E84" s="83">
        <v>0.33</v>
      </c>
      <c r="F84" s="83" t="s">
        <v>60</v>
      </c>
      <c r="G84" s="83" t="s">
        <v>76</v>
      </c>
      <c r="H84" s="83" t="s">
        <v>62</v>
      </c>
      <c r="I84" s="83" t="s">
        <v>63</v>
      </c>
      <c r="J84" s="83" t="s">
        <v>145</v>
      </c>
      <c r="K84" s="83" t="s">
        <v>84</v>
      </c>
      <c r="L84" s="83" t="s">
        <v>145</v>
      </c>
      <c r="M84" s="83" t="s">
        <v>84</v>
      </c>
      <c r="N84" s="83" t="s">
        <v>84</v>
      </c>
      <c r="O84" s="83" t="s">
        <v>64</v>
      </c>
      <c r="P84" s="83" t="s">
        <v>84</v>
      </c>
      <c r="Q84" s="83" t="s">
        <v>64</v>
      </c>
      <c r="R84" s="83" t="s">
        <v>64</v>
      </c>
      <c r="S84" s="83" t="s">
        <v>64</v>
      </c>
      <c r="T84" s="83" t="s">
        <v>64</v>
      </c>
      <c r="U84" s="83" t="s">
        <v>64</v>
      </c>
      <c r="V84" s="83" t="s">
        <v>84</v>
      </c>
      <c r="W84" s="83" t="s">
        <v>64</v>
      </c>
      <c r="X84" s="83" t="s">
        <v>64</v>
      </c>
      <c r="Y84" s="83" t="s">
        <v>84</v>
      </c>
      <c r="Z84" s="83" t="s">
        <v>66</v>
      </c>
      <c r="AA84" s="83" t="s">
        <v>66</v>
      </c>
      <c r="AB84" s="83" t="s">
        <v>79</v>
      </c>
      <c r="AC84" s="83" t="s">
        <v>65</v>
      </c>
      <c r="AD84" s="83" t="s">
        <v>65</v>
      </c>
      <c r="AE84" s="83" t="s">
        <v>66</v>
      </c>
      <c r="AF84" s="83" t="s">
        <v>66</v>
      </c>
      <c r="AG84" s="83" t="s">
        <v>66</v>
      </c>
      <c r="AH84" s="83" t="s">
        <v>66</v>
      </c>
      <c r="AI84" s="83" t="s">
        <v>66</v>
      </c>
      <c r="AJ84" s="83" t="s">
        <v>66</v>
      </c>
      <c r="AK84" s="83" t="s">
        <v>66</v>
      </c>
      <c r="AL84" s="83" t="s">
        <v>79</v>
      </c>
      <c r="AM84" s="83" t="s">
        <v>66</v>
      </c>
      <c r="AN84" s="83" t="s">
        <v>66</v>
      </c>
      <c r="AO84" s="83" t="s">
        <v>66</v>
      </c>
      <c r="AP84" s="83" t="s">
        <v>67</v>
      </c>
      <c r="AQ84" s="83" t="s">
        <v>67</v>
      </c>
      <c r="AR84" s="83" t="s">
        <v>86</v>
      </c>
      <c r="AS84" s="83" t="s">
        <v>68</v>
      </c>
      <c r="AT84" s="83" t="s">
        <v>69</v>
      </c>
      <c r="AU84" s="83" t="s">
        <v>70</v>
      </c>
      <c r="AV84" s="83" t="s">
        <v>71</v>
      </c>
      <c r="AW84" s="83" t="s">
        <v>72</v>
      </c>
      <c r="AX84" s="83" t="s">
        <v>72</v>
      </c>
      <c r="AY84" s="83" t="s">
        <v>72</v>
      </c>
      <c r="AZ84" s="83" t="s">
        <v>72</v>
      </c>
      <c r="BA84" s="83" t="s">
        <v>72</v>
      </c>
      <c r="BB84" s="83" t="s">
        <v>72</v>
      </c>
      <c r="BC84" s="83" t="s">
        <v>73</v>
      </c>
      <c r="BE84" s="83" t="s">
        <v>73</v>
      </c>
      <c r="BG84" s="76" t="s">
        <v>100</v>
      </c>
      <c r="BH84" s="76" t="s">
        <v>60</v>
      </c>
      <c r="BI84" s="76" t="s">
        <v>1414</v>
      </c>
      <c r="BJ84">
        <v>8</v>
      </c>
      <c r="BK84">
        <v>47</v>
      </c>
      <c r="BM84" s="86" t="s">
        <v>1130</v>
      </c>
      <c r="BN84" s="86" t="s">
        <v>1131</v>
      </c>
      <c r="BO84" s="87" t="s">
        <v>68</v>
      </c>
      <c r="BP84" s="87"/>
      <c r="BQ84" s="87" t="s">
        <v>1472</v>
      </c>
      <c r="BR84" s="86" t="s">
        <v>1445</v>
      </c>
      <c r="BS84" s="86">
        <v>1</v>
      </c>
      <c r="BT84" s="86" t="s">
        <v>1445</v>
      </c>
      <c r="BU84" s="86">
        <v>1</v>
      </c>
      <c r="BV84" s="86" t="s">
        <v>63</v>
      </c>
      <c r="BW84" s="86">
        <v>1</v>
      </c>
      <c r="BX84" s="86" t="s">
        <v>1447</v>
      </c>
      <c r="BY84" s="86">
        <v>0</v>
      </c>
      <c r="BZ84" s="86" t="s">
        <v>1470</v>
      </c>
      <c r="CA84" s="86">
        <v>2</v>
      </c>
      <c r="CB84" s="86" t="s">
        <v>1452</v>
      </c>
      <c r="CC84" s="86">
        <v>0</v>
      </c>
      <c r="CD84" s="86" t="s">
        <v>1454</v>
      </c>
      <c r="CE84" s="86">
        <v>1</v>
      </c>
      <c r="CF84" s="86" t="s">
        <v>1454</v>
      </c>
      <c r="CG84" s="86">
        <v>1</v>
      </c>
      <c r="CH84" s="86" t="s">
        <v>1454</v>
      </c>
      <c r="CI84" s="86">
        <v>1</v>
      </c>
      <c r="CJ84" s="86" t="s">
        <v>1454</v>
      </c>
      <c r="CK84" s="86">
        <v>1</v>
      </c>
      <c r="CL84" s="86" t="s">
        <v>1454</v>
      </c>
      <c r="CM84" s="86">
        <v>1</v>
      </c>
      <c r="CN84" s="86" t="s">
        <v>1454</v>
      </c>
      <c r="CO84" s="86">
        <v>1</v>
      </c>
      <c r="CP84" s="87" t="s">
        <v>1478</v>
      </c>
      <c r="CQ84" s="152">
        <v>1</v>
      </c>
    </row>
    <row r="85" spans="1:95" ht="13.2" x14ac:dyDescent="0.25">
      <c r="A85" s="82">
        <v>45569.527449583329</v>
      </c>
      <c r="B85" s="83" t="s">
        <v>313</v>
      </c>
      <c r="C85" s="84" t="s">
        <v>314</v>
      </c>
      <c r="D85" s="83">
        <v>41.96</v>
      </c>
      <c r="E85" s="83">
        <v>0.83</v>
      </c>
      <c r="F85" s="83" t="s">
        <v>114</v>
      </c>
      <c r="G85" s="83" t="s">
        <v>76</v>
      </c>
      <c r="H85" s="83" t="s">
        <v>100</v>
      </c>
      <c r="I85" s="83" t="s">
        <v>63</v>
      </c>
      <c r="J85" s="83" t="s">
        <v>78</v>
      </c>
      <c r="K85" s="83" t="s">
        <v>64</v>
      </c>
      <c r="L85" s="83" t="s">
        <v>64</v>
      </c>
      <c r="M85" s="83" t="s">
        <v>84</v>
      </c>
      <c r="N85" s="83" t="s">
        <v>84</v>
      </c>
      <c r="O85" s="83" t="s">
        <v>64</v>
      </c>
      <c r="P85" s="83" t="s">
        <v>84</v>
      </c>
      <c r="Q85" s="83" t="s">
        <v>84</v>
      </c>
      <c r="R85" s="83" t="s">
        <v>84</v>
      </c>
      <c r="S85" s="83" t="s">
        <v>84</v>
      </c>
      <c r="T85" s="83" t="s">
        <v>64</v>
      </c>
      <c r="U85" s="83" t="s">
        <v>84</v>
      </c>
      <c r="V85" s="83" t="s">
        <v>84</v>
      </c>
      <c r="W85" s="83" t="s">
        <v>84</v>
      </c>
      <c r="X85" s="83" t="s">
        <v>84</v>
      </c>
      <c r="Y85" s="83" t="s">
        <v>64</v>
      </c>
      <c r="Z85" s="83" t="s">
        <v>66</v>
      </c>
      <c r="AA85" s="83" t="s">
        <v>66</v>
      </c>
      <c r="AB85" s="83" t="s">
        <v>66</v>
      </c>
      <c r="AC85" s="83" t="s">
        <v>66</v>
      </c>
      <c r="AD85" s="83" t="s">
        <v>66</v>
      </c>
      <c r="AE85" s="83" t="s">
        <v>66</v>
      </c>
      <c r="AF85" s="83" t="s">
        <v>79</v>
      </c>
      <c r="AG85" s="83" t="s">
        <v>66</v>
      </c>
      <c r="AH85" s="83" t="s">
        <v>66</v>
      </c>
      <c r="AI85" s="83" t="s">
        <v>79</v>
      </c>
      <c r="AJ85" s="83" t="s">
        <v>66</v>
      </c>
      <c r="AK85" s="83" t="s">
        <v>66</v>
      </c>
      <c r="AL85" s="83" t="s">
        <v>66</v>
      </c>
      <c r="AM85" s="83" t="s">
        <v>66</v>
      </c>
      <c r="AN85" s="83" t="s">
        <v>66</v>
      </c>
      <c r="AO85" s="83" t="s">
        <v>66</v>
      </c>
      <c r="AP85" s="83" t="s">
        <v>80</v>
      </c>
      <c r="AQ85" s="83" t="s">
        <v>80</v>
      </c>
      <c r="AR85" s="83" t="s">
        <v>86</v>
      </c>
      <c r="AS85" s="83" t="s">
        <v>315</v>
      </c>
      <c r="AT85" s="83" t="s">
        <v>87</v>
      </c>
      <c r="AU85" s="83" t="s">
        <v>70</v>
      </c>
      <c r="AV85" s="83" t="s">
        <v>71</v>
      </c>
      <c r="AW85" s="83" t="s">
        <v>63</v>
      </c>
      <c r="AX85" s="83" t="s">
        <v>63</v>
      </c>
      <c r="AY85" s="83" t="s">
        <v>63</v>
      </c>
      <c r="AZ85" s="83" t="s">
        <v>63</v>
      </c>
      <c r="BA85" s="83" t="s">
        <v>63</v>
      </c>
      <c r="BB85" s="83" t="s">
        <v>73</v>
      </c>
      <c r="BC85" s="83" t="s">
        <v>73</v>
      </c>
      <c r="BE85" s="83" t="s">
        <v>73</v>
      </c>
      <c r="BG85" s="76" t="s">
        <v>100</v>
      </c>
      <c r="BH85" s="76" t="s">
        <v>114</v>
      </c>
      <c r="BI85" s="76" t="s">
        <v>1414</v>
      </c>
      <c r="BJ85">
        <v>5</v>
      </c>
      <c r="BK85">
        <v>47</v>
      </c>
      <c r="BM85" s="86" t="s">
        <v>1130</v>
      </c>
      <c r="BN85" s="86" t="s">
        <v>1131</v>
      </c>
      <c r="BO85" s="87" t="s">
        <v>68</v>
      </c>
      <c r="BP85" s="87"/>
      <c r="BQ85" s="87" t="s">
        <v>1472</v>
      </c>
      <c r="BR85" s="86" t="s">
        <v>1444</v>
      </c>
      <c r="BS85" s="86">
        <v>0</v>
      </c>
      <c r="BT85" s="86" t="s">
        <v>1444</v>
      </c>
      <c r="BU85" s="86">
        <v>0</v>
      </c>
      <c r="BV85" s="86" t="s">
        <v>63</v>
      </c>
      <c r="BW85" s="86">
        <v>1</v>
      </c>
      <c r="BX85" s="86" t="s">
        <v>1448</v>
      </c>
      <c r="BY85" s="86">
        <v>1</v>
      </c>
      <c r="BZ85" s="86" t="s">
        <v>1470</v>
      </c>
      <c r="CA85" s="86">
        <v>2</v>
      </c>
      <c r="CB85" s="86" t="s">
        <v>1452</v>
      </c>
      <c r="CC85" s="86">
        <v>0</v>
      </c>
      <c r="CD85" s="86" t="s">
        <v>1454</v>
      </c>
      <c r="CE85" s="86">
        <v>1</v>
      </c>
      <c r="CF85" s="86" t="s">
        <v>1454</v>
      </c>
      <c r="CG85" s="86">
        <v>1</v>
      </c>
      <c r="CH85" s="86" t="s">
        <v>1454</v>
      </c>
      <c r="CI85" s="86">
        <v>1</v>
      </c>
      <c r="CJ85" s="86" t="s">
        <v>1454</v>
      </c>
      <c r="CK85" s="86">
        <v>1</v>
      </c>
      <c r="CL85" s="86" t="s">
        <v>1454</v>
      </c>
      <c r="CM85" s="86">
        <v>1</v>
      </c>
      <c r="CN85" s="86" t="s">
        <v>226</v>
      </c>
      <c r="CO85" s="86">
        <v>0</v>
      </c>
      <c r="CP85" s="87" t="s">
        <v>1478</v>
      </c>
      <c r="CQ85" s="152">
        <v>1</v>
      </c>
    </row>
    <row r="86" spans="1:95" ht="13.2" x14ac:dyDescent="0.25">
      <c r="A86" s="82">
        <v>45569.528549374998</v>
      </c>
      <c r="B86" s="83" t="s">
        <v>316</v>
      </c>
      <c r="C86" s="84" t="s">
        <v>317</v>
      </c>
      <c r="D86" s="83">
        <v>100</v>
      </c>
      <c r="E86" s="83">
        <v>0.04</v>
      </c>
      <c r="F86" s="83" t="s">
        <v>60</v>
      </c>
      <c r="G86" s="83" t="s">
        <v>76</v>
      </c>
      <c r="H86" s="83" t="s">
        <v>62</v>
      </c>
      <c r="I86" s="83" t="s">
        <v>63</v>
      </c>
      <c r="J86" s="83" t="s">
        <v>64</v>
      </c>
      <c r="K86" s="83" t="s">
        <v>84</v>
      </c>
      <c r="L86" s="83" t="s">
        <v>64</v>
      </c>
      <c r="M86" s="83" t="s">
        <v>84</v>
      </c>
      <c r="N86" s="83" t="s">
        <v>64</v>
      </c>
      <c r="O86" s="83" t="s">
        <v>84</v>
      </c>
      <c r="P86" s="83" t="s">
        <v>64</v>
      </c>
      <c r="Q86" s="83" t="s">
        <v>64</v>
      </c>
      <c r="R86" s="83" t="s">
        <v>64</v>
      </c>
      <c r="S86" s="83" t="s">
        <v>64</v>
      </c>
      <c r="T86" s="83" t="s">
        <v>64</v>
      </c>
      <c r="U86" s="83" t="s">
        <v>64</v>
      </c>
      <c r="V86" s="83" t="s">
        <v>64</v>
      </c>
      <c r="W86" s="83" t="s">
        <v>64</v>
      </c>
      <c r="X86" s="83" t="s">
        <v>64</v>
      </c>
      <c r="Y86" s="83" t="s">
        <v>64</v>
      </c>
      <c r="Z86" s="83" t="s">
        <v>66</v>
      </c>
      <c r="AA86" s="83" t="s">
        <v>66</v>
      </c>
      <c r="AB86" s="83" t="s">
        <v>66</v>
      </c>
      <c r="AC86" s="83" t="s">
        <v>66</v>
      </c>
      <c r="AD86" s="83" t="s">
        <v>66</v>
      </c>
      <c r="AE86" s="83" t="s">
        <v>66</v>
      </c>
      <c r="AF86" s="83" t="s">
        <v>66</v>
      </c>
      <c r="AG86" s="83" t="s">
        <v>66</v>
      </c>
      <c r="AH86" s="83" t="s">
        <v>66</v>
      </c>
      <c r="AI86" s="83" t="s">
        <v>79</v>
      </c>
      <c r="AJ86" s="83" t="s">
        <v>65</v>
      </c>
      <c r="AK86" s="83" t="s">
        <v>66</v>
      </c>
      <c r="AL86" s="83" t="s">
        <v>66</v>
      </c>
      <c r="AM86" s="83" t="s">
        <v>66</v>
      </c>
      <c r="AN86" s="83" t="s">
        <v>66</v>
      </c>
      <c r="AO86" s="83" t="s">
        <v>66</v>
      </c>
      <c r="AP86" s="83" t="s">
        <v>67</v>
      </c>
      <c r="AQ86" s="83" t="s">
        <v>67</v>
      </c>
      <c r="AR86" s="83" t="s">
        <v>86</v>
      </c>
      <c r="AS86" s="83" t="s">
        <v>68</v>
      </c>
      <c r="AT86" s="83" t="s">
        <v>69</v>
      </c>
      <c r="AU86" s="83" t="s">
        <v>80</v>
      </c>
      <c r="AV86" s="83" t="s">
        <v>132</v>
      </c>
      <c r="AW86" s="83" t="s">
        <v>73</v>
      </c>
      <c r="AX86" s="83" t="s">
        <v>63</v>
      </c>
      <c r="AY86" s="83" t="s">
        <v>63</v>
      </c>
      <c r="AZ86" s="83" t="s">
        <v>63</v>
      </c>
      <c r="BA86" s="83" t="s">
        <v>73</v>
      </c>
      <c r="BB86" s="83" t="s">
        <v>73</v>
      </c>
      <c r="BC86" s="83" t="s">
        <v>73</v>
      </c>
      <c r="BE86" s="83" t="s">
        <v>73</v>
      </c>
      <c r="BG86" s="76" t="s">
        <v>100</v>
      </c>
      <c r="BH86" s="76" t="s">
        <v>60</v>
      </c>
      <c r="BI86" s="76" t="s">
        <v>1414</v>
      </c>
      <c r="BJ86">
        <v>13</v>
      </c>
      <c r="BK86">
        <v>49</v>
      </c>
      <c r="BM86" s="86" t="s">
        <v>1130</v>
      </c>
      <c r="BN86" s="86" t="s">
        <v>1131</v>
      </c>
      <c r="BO86" s="87" t="s">
        <v>68</v>
      </c>
      <c r="BP86" s="87"/>
      <c r="BQ86" s="87" t="s">
        <v>1472</v>
      </c>
      <c r="BR86" s="86" t="s">
        <v>1445</v>
      </c>
      <c r="BS86" s="86">
        <v>1</v>
      </c>
      <c r="BT86" s="86" t="s">
        <v>1445</v>
      </c>
      <c r="BU86" s="86">
        <v>1</v>
      </c>
      <c r="BV86" s="86" t="s">
        <v>63</v>
      </c>
      <c r="BW86" s="86">
        <v>1</v>
      </c>
      <c r="BX86" s="86" t="s">
        <v>1447</v>
      </c>
      <c r="BY86" s="86">
        <v>0</v>
      </c>
      <c r="BZ86" s="86" t="s">
        <v>1450</v>
      </c>
      <c r="CA86" s="86">
        <v>1</v>
      </c>
      <c r="CB86" s="86" t="s">
        <v>1452</v>
      </c>
      <c r="CC86" s="86">
        <v>0</v>
      </c>
      <c r="CD86" s="86" t="s">
        <v>226</v>
      </c>
      <c r="CE86" s="86">
        <v>0</v>
      </c>
      <c r="CF86" s="86" t="s">
        <v>1454</v>
      </c>
      <c r="CG86" s="86">
        <v>1</v>
      </c>
      <c r="CH86" s="86" t="s">
        <v>1454</v>
      </c>
      <c r="CI86" s="86">
        <v>1</v>
      </c>
      <c r="CJ86" s="86" t="s">
        <v>1454</v>
      </c>
      <c r="CK86" s="86">
        <v>1</v>
      </c>
      <c r="CL86" s="86" t="s">
        <v>226</v>
      </c>
      <c r="CM86" s="86">
        <v>0</v>
      </c>
      <c r="CN86" s="86" t="s">
        <v>226</v>
      </c>
      <c r="CO86" s="86">
        <v>0</v>
      </c>
      <c r="CP86" s="87" t="s">
        <v>1477</v>
      </c>
      <c r="CQ86" s="152">
        <v>0</v>
      </c>
    </row>
    <row r="87" spans="1:95" ht="13.2" x14ac:dyDescent="0.25">
      <c r="A87" s="82">
        <v>45569.528627847219</v>
      </c>
      <c r="B87" s="83" t="s">
        <v>318</v>
      </c>
      <c r="C87" s="84" t="s">
        <v>319</v>
      </c>
      <c r="D87" s="83">
        <v>100</v>
      </c>
      <c r="E87" s="83">
        <v>0.57999999999999996</v>
      </c>
      <c r="F87" s="83" t="s">
        <v>60</v>
      </c>
      <c r="G87" s="83" t="s">
        <v>76</v>
      </c>
      <c r="H87" s="83" t="s">
        <v>100</v>
      </c>
      <c r="I87" s="83" t="s">
        <v>63</v>
      </c>
      <c r="J87" s="83" t="s">
        <v>64</v>
      </c>
      <c r="K87" s="83" t="s">
        <v>64</v>
      </c>
      <c r="L87" s="83" t="s">
        <v>78</v>
      </c>
      <c r="M87" s="83" t="s">
        <v>78</v>
      </c>
      <c r="N87" s="83" t="s">
        <v>64</v>
      </c>
      <c r="O87" s="83" t="s">
        <v>64</v>
      </c>
      <c r="P87" s="83" t="s">
        <v>84</v>
      </c>
      <c r="Q87" s="83" t="s">
        <v>64</v>
      </c>
      <c r="R87" s="83" t="s">
        <v>64</v>
      </c>
      <c r="S87" s="83" t="s">
        <v>64</v>
      </c>
      <c r="T87" s="83" t="s">
        <v>64</v>
      </c>
      <c r="U87" s="83" t="s">
        <v>64</v>
      </c>
      <c r="V87" s="83" t="s">
        <v>64</v>
      </c>
      <c r="W87" s="83" t="s">
        <v>64</v>
      </c>
      <c r="X87" s="83" t="s">
        <v>64</v>
      </c>
      <c r="Y87" s="83" t="s">
        <v>64</v>
      </c>
      <c r="Z87" s="83" t="s">
        <v>101</v>
      </c>
      <c r="AA87" s="83" t="s">
        <v>101</v>
      </c>
      <c r="AB87" s="83" t="s">
        <v>101</v>
      </c>
      <c r="AC87" s="83" t="s">
        <v>66</v>
      </c>
      <c r="AD87" s="83" t="s">
        <v>66</v>
      </c>
      <c r="AE87" s="83" t="s">
        <v>66</v>
      </c>
      <c r="AF87" s="83" t="s">
        <v>66</v>
      </c>
      <c r="AG87" s="83" t="s">
        <v>101</v>
      </c>
      <c r="AH87" s="83" t="s">
        <v>66</v>
      </c>
      <c r="AI87" s="83" t="s">
        <v>66</v>
      </c>
      <c r="AJ87" s="83" t="s">
        <v>65</v>
      </c>
      <c r="AK87" s="83" t="s">
        <v>65</v>
      </c>
      <c r="AL87" s="83" t="s">
        <v>65</v>
      </c>
      <c r="AM87" s="83" t="s">
        <v>66</v>
      </c>
      <c r="AN87" s="83" t="s">
        <v>66</v>
      </c>
      <c r="AO87" s="83" t="s">
        <v>66</v>
      </c>
      <c r="AP87" s="83" t="s">
        <v>67</v>
      </c>
      <c r="AQ87" s="83" t="s">
        <v>67</v>
      </c>
      <c r="AR87" s="83" t="s">
        <v>86</v>
      </c>
      <c r="AS87" s="83" t="s">
        <v>320</v>
      </c>
      <c r="AT87" s="83" t="s">
        <v>87</v>
      </c>
      <c r="AU87" s="83" t="s">
        <v>93</v>
      </c>
      <c r="AV87" s="83" t="s">
        <v>71</v>
      </c>
      <c r="AW87" s="83" t="s">
        <v>72</v>
      </c>
      <c r="AX87" s="83" t="s">
        <v>73</v>
      </c>
      <c r="AY87" s="83" t="s">
        <v>73</v>
      </c>
      <c r="AZ87" s="83" t="s">
        <v>63</v>
      </c>
      <c r="BA87" s="83" t="s">
        <v>72</v>
      </c>
      <c r="BB87" s="83" t="s">
        <v>72</v>
      </c>
      <c r="BC87" s="83" t="s">
        <v>73</v>
      </c>
      <c r="BE87" s="83" t="s">
        <v>73</v>
      </c>
      <c r="BG87" s="76" t="s">
        <v>100</v>
      </c>
      <c r="BH87" s="76" t="s">
        <v>60</v>
      </c>
      <c r="BI87" s="76" t="s">
        <v>1414</v>
      </c>
      <c r="BJ87">
        <v>14</v>
      </c>
      <c r="BK87">
        <v>43</v>
      </c>
      <c r="BM87" s="86" t="s">
        <v>1130</v>
      </c>
      <c r="BN87" s="86" t="s">
        <v>1131</v>
      </c>
      <c r="BO87" s="87" t="s">
        <v>252</v>
      </c>
      <c r="BP87" s="87"/>
      <c r="BQ87" s="87" t="s">
        <v>1472</v>
      </c>
      <c r="BR87" s="86" t="s">
        <v>1445</v>
      </c>
      <c r="BS87" s="86">
        <v>1</v>
      </c>
      <c r="BT87" s="86" t="s">
        <v>1445</v>
      </c>
      <c r="BU87" s="86">
        <v>1</v>
      </c>
      <c r="BV87" s="86" t="s">
        <v>63</v>
      </c>
      <c r="BW87" s="86">
        <v>1</v>
      </c>
      <c r="BX87" s="86" t="s">
        <v>1448</v>
      </c>
      <c r="BY87" s="86">
        <v>1</v>
      </c>
      <c r="BZ87" s="86" t="s">
        <v>1449</v>
      </c>
      <c r="CA87" s="86">
        <v>0</v>
      </c>
      <c r="CB87" s="86" t="s">
        <v>1452</v>
      </c>
      <c r="CC87" s="86">
        <v>0</v>
      </c>
      <c r="CD87" s="86" t="s">
        <v>1454</v>
      </c>
      <c r="CE87" s="86">
        <v>1</v>
      </c>
      <c r="CF87" s="86" t="s">
        <v>226</v>
      </c>
      <c r="CG87" s="86">
        <v>0</v>
      </c>
      <c r="CH87" s="86" t="s">
        <v>226</v>
      </c>
      <c r="CI87" s="86">
        <v>0</v>
      </c>
      <c r="CJ87" s="86" t="s">
        <v>1454</v>
      </c>
      <c r="CK87" s="86">
        <v>1</v>
      </c>
      <c r="CL87" s="86" t="s">
        <v>1454</v>
      </c>
      <c r="CM87" s="86">
        <v>1</v>
      </c>
      <c r="CN87" s="86" t="s">
        <v>1454</v>
      </c>
      <c r="CO87" s="86">
        <v>1</v>
      </c>
      <c r="CP87" s="87" t="s">
        <v>1477</v>
      </c>
      <c r="CQ87" s="152">
        <v>0</v>
      </c>
    </row>
    <row r="88" spans="1:95" ht="13.2" x14ac:dyDescent="0.25">
      <c r="A88" s="82">
        <v>45569.52970731481</v>
      </c>
      <c r="B88" s="83" t="s">
        <v>321</v>
      </c>
      <c r="C88" s="84" t="s">
        <v>322</v>
      </c>
      <c r="D88" s="83">
        <v>100</v>
      </c>
      <c r="E88" s="83">
        <v>0.17</v>
      </c>
      <c r="F88" s="83" t="s">
        <v>60</v>
      </c>
      <c r="G88" s="83" t="s">
        <v>76</v>
      </c>
      <c r="H88" s="83" t="s">
        <v>100</v>
      </c>
      <c r="I88" s="83" t="s">
        <v>63</v>
      </c>
      <c r="J88" s="83" t="s">
        <v>64</v>
      </c>
      <c r="K88" s="83" t="s">
        <v>64</v>
      </c>
      <c r="L88" s="83" t="s">
        <v>64</v>
      </c>
      <c r="M88" s="83" t="s">
        <v>84</v>
      </c>
      <c r="N88" s="83" t="s">
        <v>64</v>
      </c>
      <c r="O88" s="83" t="s">
        <v>78</v>
      </c>
      <c r="P88" s="83" t="s">
        <v>64</v>
      </c>
      <c r="Q88" s="83" t="s">
        <v>64</v>
      </c>
      <c r="R88" s="83" t="s">
        <v>78</v>
      </c>
      <c r="S88" s="83" t="s">
        <v>64</v>
      </c>
      <c r="T88" s="83" t="s">
        <v>64</v>
      </c>
      <c r="U88" s="83" t="s">
        <v>64</v>
      </c>
      <c r="V88" s="83" t="s">
        <v>78</v>
      </c>
      <c r="W88" s="83" t="s">
        <v>64</v>
      </c>
      <c r="X88" s="83" t="s">
        <v>64</v>
      </c>
      <c r="Y88" s="83" t="s">
        <v>64</v>
      </c>
      <c r="Z88" s="83" t="s">
        <v>101</v>
      </c>
      <c r="AA88" s="83" t="s">
        <v>101</v>
      </c>
      <c r="AB88" s="83" t="s">
        <v>101</v>
      </c>
      <c r="AC88" s="83" t="s">
        <v>101</v>
      </c>
      <c r="AD88" s="83" t="s">
        <v>101</v>
      </c>
      <c r="AE88" s="83" t="s">
        <v>101</v>
      </c>
      <c r="AF88" s="83" t="s">
        <v>101</v>
      </c>
      <c r="AG88" s="83" t="s">
        <v>101</v>
      </c>
      <c r="AH88" s="83" t="s">
        <v>79</v>
      </c>
      <c r="AI88" s="83" t="s">
        <v>101</v>
      </c>
      <c r="AJ88" s="83" t="s">
        <v>79</v>
      </c>
      <c r="AK88" s="83" t="s">
        <v>66</v>
      </c>
      <c r="AL88" s="83" t="s">
        <v>101</v>
      </c>
      <c r="AM88" s="83" t="s">
        <v>101</v>
      </c>
      <c r="AN88" s="83" t="s">
        <v>101</v>
      </c>
      <c r="AO88" s="83" t="s">
        <v>101</v>
      </c>
      <c r="AP88" s="83" t="s">
        <v>67</v>
      </c>
      <c r="AQ88" s="83" t="s">
        <v>80</v>
      </c>
      <c r="AR88" s="83" t="s">
        <v>73</v>
      </c>
      <c r="AS88" s="83" t="s">
        <v>68</v>
      </c>
      <c r="AT88" s="83" t="s">
        <v>87</v>
      </c>
      <c r="AU88" s="83" t="s">
        <v>70</v>
      </c>
      <c r="AV88" s="83" t="s">
        <v>80</v>
      </c>
      <c r="AW88" s="83" t="s">
        <v>63</v>
      </c>
      <c r="AX88" s="83" t="s">
        <v>72</v>
      </c>
      <c r="AY88" s="83" t="s">
        <v>63</v>
      </c>
      <c r="AZ88" s="83" t="s">
        <v>72</v>
      </c>
      <c r="BA88" s="83" t="s">
        <v>72</v>
      </c>
      <c r="BB88" s="83" t="s">
        <v>72</v>
      </c>
      <c r="BC88" s="83" t="s">
        <v>73</v>
      </c>
      <c r="BE88" s="83" t="s">
        <v>73</v>
      </c>
      <c r="BG88" s="76" t="s">
        <v>100</v>
      </c>
      <c r="BH88" s="76" t="s">
        <v>60</v>
      </c>
      <c r="BI88" s="76" t="s">
        <v>1414</v>
      </c>
      <c r="BJ88">
        <v>12</v>
      </c>
      <c r="BK88">
        <v>34</v>
      </c>
      <c r="BM88" s="86" t="s">
        <v>1130</v>
      </c>
      <c r="BN88" s="86" t="s">
        <v>1131</v>
      </c>
      <c r="BO88" s="87" t="s">
        <v>68</v>
      </c>
      <c r="BP88" s="87"/>
      <c r="BQ88" s="87" t="s">
        <v>1472</v>
      </c>
      <c r="BR88" s="86" t="s">
        <v>1445</v>
      </c>
      <c r="BS88" s="86">
        <v>1</v>
      </c>
      <c r="BT88" s="86" t="s">
        <v>1444</v>
      </c>
      <c r="BU88" s="86">
        <v>0</v>
      </c>
      <c r="BV88" s="86" t="s">
        <v>73</v>
      </c>
      <c r="BW88" s="86">
        <v>0</v>
      </c>
      <c r="BX88" s="86" t="s">
        <v>1448</v>
      </c>
      <c r="BY88" s="86">
        <v>1</v>
      </c>
      <c r="BZ88" s="86" t="s">
        <v>1470</v>
      </c>
      <c r="CA88" s="86">
        <v>2</v>
      </c>
      <c r="CB88" s="86" t="s">
        <v>1452</v>
      </c>
      <c r="CC88" s="86">
        <v>0</v>
      </c>
      <c r="CD88" s="86" t="s">
        <v>1454</v>
      </c>
      <c r="CE88" s="86">
        <v>1</v>
      </c>
      <c r="CF88" s="86" t="s">
        <v>1454</v>
      </c>
      <c r="CG88" s="86">
        <v>1</v>
      </c>
      <c r="CH88" s="86" t="s">
        <v>1454</v>
      </c>
      <c r="CI88" s="86">
        <v>1</v>
      </c>
      <c r="CJ88" s="86" t="s">
        <v>1454</v>
      </c>
      <c r="CK88" s="86">
        <v>1</v>
      </c>
      <c r="CL88" s="86" t="s">
        <v>1454</v>
      </c>
      <c r="CM88" s="86">
        <v>1</v>
      </c>
      <c r="CN88" s="86" t="s">
        <v>1454</v>
      </c>
      <c r="CO88" s="86">
        <v>1</v>
      </c>
      <c r="CP88" s="87" t="s">
        <v>1478</v>
      </c>
      <c r="CQ88" s="152">
        <v>1</v>
      </c>
    </row>
    <row r="89" spans="1:95" ht="13.2" x14ac:dyDescent="0.25">
      <c r="A89" s="82">
        <v>45569.532171516199</v>
      </c>
      <c r="B89" s="83" t="s">
        <v>323</v>
      </c>
      <c r="C89" s="84" t="s">
        <v>324</v>
      </c>
      <c r="D89" s="83">
        <v>28.57</v>
      </c>
      <c r="E89" s="83">
        <v>0.33</v>
      </c>
      <c r="F89" s="83" t="s">
        <v>114</v>
      </c>
      <c r="G89" s="83" t="s">
        <v>291</v>
      </c>
      <c r="H89" s="83" t="s">
        <v>108</v>
      </c>
      <c r="I89" s="83" t="s">
        <v>63</v>
      </c>
      <c r="J89" s="83" t="s">
        <v>78</v>
      </c>
      <c r="K89" s="83" t="s">
        <v>78</v>
      </c>
      <c r="L89" s="83" t="s">
        <v>78</v>
      </c>
      <c r="M89" s="83" t="s">
        <v>84</v>
      </c>
      <c r="N89" s="83" t="s">
        <v>64</v>
      </c>
      <c r="O89" s="83" t="s">
        <v>64</v>
      </c>
      <c r="P89" s="83" t="s">
        <v>84</v>
      </c>
      <c r="Q89" s="83" t="s">
        <v>64</v>
      </c>
      <c r="R89" s="83" t="s">
        <v>64</v>
      </c>
      <c r="S89" s="83" t="s">
        <v>64</v>
      </c>
      <c r="T89" s="83" t="s">
        <v>78</v>
      </c>
      <c r="U89" s="83" t="s">
        <v>64</v>
      </c>
      <c r="V89" s="83" t="s">
        <v>64</v>
      </c>
      <c r="W89" s="83" t="s">
        <v>64</v>
      </c>
      <c r="X89" s="83" t="s">
        <v>64</v>
      </c>
      <c r="Y89" s="83" t="s">
        <v>64</v>
      </c>
      <c r="Z89" s="83" t="s">
        <v>65</v>
      </c>
      <c r="AA89" s="83" t="s">
        <v>65</v>
      </c>
      <c r="AB89" s="83" t="s">
        <v>65</v>
      </c>
      <c r="AC89" s="83" t="s">
        <v>65</v>
      </c>
      <c r="AD89" s="83" t="s">
        <v>65</v>
      </c>
      <c r="AE89" s="83" t="s">
        <v>66</v>
      </c>
      <c r="AF89" s="83" t="s">
        <v>65</v>
      </c>
      <c r="AG89" s="83" t="s">
        <v>65</v>
      </c>
      <c r="AH89" s="83" t="s">
        <v>66</v>
      </c>
      <c r="AI89" s="83" t="s">
        <v>65</v>
      </c>
      <c r="AJ89" s="83" t="s">
        <v>65</v>
      </c>
      <c r="AK89" s="83" t="s">
        <v>66</v>
      </c>
      <c r="AL89" s="83" t="s">
        <v>65</v>
      </c>
      <c r="AM89" s="83" t="s">
        <v>65</v>
      </c>
      <c r="AN89" s="83" t="s">
        <v>66</v>
      </c>
      <c r="AO89" s="83" t="s">
        <v>66</v>
      </c>
      <c r="AP89" s="83" t="s">
        <v>67</v>
      </c>
      <c r="AQ89" s="83" t="s">
        <v>67</v>
      </c>
      <c r="AR89" s="83" t="s">
        <v>63</v>
      </c>
      <c r="AS89" s="83" t="s">
        <v>68</v>
      </c>
      <c r="AT89" s="83" t="s">
        <v>87</v>
      </c>
      <c r="AU89" s="83" t="s">
        <v>70</v>
      </c>
      <c r="AV89" s="83" t="s">
        <v>80</v>
      </c>
      <c r="AW89" s="83" t="s">
        <v>73</v>
      </c>
      <c r="AX89" s="83" t="s">
        <v>73</v>
      </c>
      <c r="AY89" s="83" t="s">
        <v>63</v>
      </c>
      <c r="AZ89" s="83" t="s">
        <v>73</v>
      </c>
      <c r="BA89" s="83" t="s">
        <v>63</v>
      </c>
      <c r="BB89" s="83" t="s">
        <v>73</v>
      </c>
      <c r="BC89" s="83" t="s">
        <v>73</v>
      </c>
      <c r="BE89" s="83" t="s">
        <v>73</v>
      </c>
      <c r="BG89" s="76" t="s">
        <v>100</v>
      </c>
      <c r="BH89" s="76" t="s">
        <v>114</v>
      </c>
      <c r="BI89" s="76" t="s">
        <v>1414</v>
      </c>
      <c r="BJ89">
        <v>10</v>
      </c>
      <c r="BK89">
        <v>56</v>
      </c>
      <c r="BM89" s="86" t="s">
        <v>1130</v>
      </c>
      <c r="BN89" s="86" t="s">
        <v>1131</v>
      </c>
      <c r="BO89" s="87" t="s">
        <v>68</v>
      </c>
      <c r="BP89" s="87"/>
      <c r="BQ89" s="87" t="s">
        <v>1472</v>
      </c>
      <c r="BR89" s="86" t="s">
        <v>1445</v>
      </c>
      <c r="BS89" s="86">
        <v>1</v>
      </c>
      <c r="BT89" s="86" t="s">
        <v>1445</v>
      </c>
      <c r="BU89" s="86">
        <v>1</v>
      </c>
      <c r="BV89" s="86" t="s">
        <v>63</v>
      </c>
      <c r="BW89" s="86">
        <v>1</v>
      </c>
      <c r="BX89" s="86" t="s">
        <v>1448</v>
      </c>
      <c r="BY89" s="86">
        <v>1</v>
      </c>
      <c r="BZ89" s="86" t="s">
        <v>1470</v>
      </c>
      <c r="CA89" s="86">
        <v>2</v>
      </c>
      <c r="CB89" s="86" t="s">
        <v>1452</v>
      </c>
      <c r="CC89" s="86">
        <v>0</v>
      </c>
      <c r="CD89" s="86" t="s">
        <v>226</v>
      </c>
      <c r="CE89" s="86">
        <v>0</v>
      </c>
      <c r="CF89" s="86" t="s">
        <v>226</v>
      </c>
      <c r="CG89" s="86">
        <v>0</v>
      </c>
      <c r="CH89" s="86" t="s">
        <v>1454</v>
      </c>
      <c r="CI89" s="86">
        <v>1</v>
      </c>
      <c r="CJ89" s="86" t="s">
        <v>226</v>
      </c>
      <c r="CK89" s="86">
        <v>0</v>
      </c>
      <c r="CL89" s="86" t="s">
        <v>1454</v>
      </c>
      <c r="CM89" s="86">
        <v>1</v>
      </c>
      <c r="CN89" s="86" t="s">
        <v>226</v>
      </c>
      <c r="CO89" s="86">
        <v>0</v>
      </c>
      <c r="CP89" s="87" t="s">
        <v>1477</v>
      </c>
      <c r="CQ89" s="152">
        <v>0</v>
      </c>
    </row>
    <row r="90" spans="1:95" ht="13.2" x14ac:dyDescent="0.25">
      <c r="A90" s="82">
        <v>45569.534228935183</v>
      </c>
      <c r="B90" s="83" t="s">
        <v>325</v>
      </c>
      <c r="C90" s="83" t="s">
        <v>326</v>
      </c>
      <c r="D90" s="83">
        <v>53.57</v>
      </c>
      <c r="E90" s="83">
        <v>0.33</v>
      </c>
      <c r="F90" s="83" t="s">
        <v>60</v>
      </c>
      <c r="G90" s="85" t="s">
        <v>1413</v>
      </c>
      <c r="H90" s="83" t="s">
        <v>100</v>
      </c>
      <c r="I90" s="83" t="s">
        <v>63</v>
      </c>
      <c r="J90" s="83" t="s">
        <v>64</v>
      </c>
      <c r="K90" s="83" t="s">
        <v>64</v>
      </c>
      <c r="L90" s="83" t="s">
        <v>64</v>
      </c>
      <c r="M90" s="83" t="s">
        <v>84</v>
      </c>
      <c r="N90" s="83" t="s">
        <v>78</v>
      </c>
      <c r="O90" s="83" t="s">
        <v>64</v>
      </c>
      <c r="P90" s="83" t="s">
        <v>64</v>
      </c>
      <c r="Q90" s="83" t="s">
        <v>64</v>
      </c>
      <c r="R90" s="83" t="s">
        <v>64</v>
      </c>
      <c r="S90" s="83" t="s">
        <v>64</v>
      </c>
      <c r="T90" s="83" t="s">
        <v>64</v>
      </c>
      <c r="U90" s="83" t="s">
        <v>64</v>
      </c>
      <c r="V90" s="83" t="s">
        <v>64</v>
      </c>
      <c r="W90" s="83" t="s">
        <v>64</v>
      </c>
      <c r="X90" s="83" t="s">
        <v>64</v>
      </c>
      <c r="Y90" s="83" t="s">
        <v>64</v>
      </c>
      <c r="Z90" s="83" t="s">
        <v>66</v>
      </c>
      <c r="AA90" s="83" t="s">
        <v>65</v>
      </c>
      <c r="AB90" s="83" t="s">
        <v>66</v>
      </c>
      <c r="AC90" s="83" t="s">
        <v>66</v>
      </c>
      <c r="AD90" s="83" t="s">
        <v>66</v>
      </c>
      <c r="AE90" s="83" t="s">
        <v>66</v>
      </c>
      <c r="AF90" s="83" t="s">
        <v>66</v>
      </c>
      <c r="AG90" s="83" t="s">
        <v>65</v>
      </c>
      <c r="AH90" s="83" t="s">
        <v>66</v>
      </c>
      <c r="AI90" s="83" t="s">
        <v>79</v>
      </c>
      <c r="AJ90" s="83" t="s">
        <v>66</v>
      </c>
      <c r="AK90" s="83" t="s">
        <v>66</v>
      </c>
      <c r="AL90" s="83" t="s">
        <v>66</v>
      </c>
      <c r="AM90" s="83" t="s">
        <v>66</v>
      </c>
      <c r="AN90" s="83" t="s">
        <v>66</v>
      </c>
      <c r="AO90" s="83" t="s">
        <v>66</v>
      </c>
      <c r="AP90" s="83" t="s">
        <v>85</v>
      </c>
      <c r="AQ90" s="83" t="s">
        <v>151</v>
      </c>
      <c r="AR90" s="83" t="s">
        <v>63</v>
      </c>
      <c r="AS90" s="83" t="s">
        <v>120</v>
      </c>
      <c r="AT90" s="83" t="s">
        <v>87</v>
      </c>
      <c r="AU90" s="83" t="s">
        <v>70</v>
      </c>
      <c r="AV90" s="83" t="s">
        <v>80</v>
      </c>
      <c r="AW90" s="83" t="s">
        <v>72</v>
      </c>
      <c r="AX90" s="83" t="s">
        <v>72</v>
      </c>
      <c r="AY90" s="83" t="s">
        <v>72</v>
      </c>
      <c r="AZ90" s="83" t="s">
        <v>72</v>
      </c>
      <c r="BA90" s="83" t="s">
        <v>72</v>
      </c>
      <c r="BB90" s="83" t="s">
        <v>72</v>
      </c>
      <c r="BC90" s="83" t="s">
        <v>73</v>
      </c>
      <c r="BE90" s="83" t="s">
        <v>73</v>
      </c>
      <c r="BG90" s="76" t="s">
        <v>100</v>
      </c>
      <c r="BH90" s="76" t="s">
        <v>60</v>
      </c>
      <c r="BI90" s="76" t="s">
        <v>1414</v>
      </c>
      <c r="BJ90">
        <v>14</v>
      </c>
      <c r="BK90">
        <v>50</v>
      </c>
      <c r="BM90" s="86" t="s">
        <v>1130</v>
      </c>
      <c r="BN90" s="86" t="s">
        <v>1131</v>
      </c>
      <c r="BO90" s="87" t="s">
        <v>68</v>
      </c>
      <c r="BP90" s="87"/>
      <c r="BQ90" s="87" t="s">
        <v>1472</v>
      </c>
      <c r="BR90" s="86" t="s">
        <v>1445</v>
      </c>
      <c r="BS90" s="86">
        <v>1</v>
      </c>
      <c r="BT90" s="86" t="s">
        <v>1445</v>
      </c>
      <c r="BU90" s="86">
        <v>1</v>
      </c>
      <c r="BV90" s="86" t="s">
        <v>63</v>
      </c>
      <c r="BW90" s="86">
        <v>1</v>
      </c>
      <c r="BX90" s="86" t="s">
        <v>1448</v>
      </c>
      <c r="BY90" s="86">
        <v>1</v>
      </c>
      <c r="BZ90" s="86" t="s">
        <v>1470</v>
      </c>
      <c r="CA90" s="86">
        <v>2</v>
      </c>
      <c r="CB90" s="86" t="s">
        <v>1452</v>
      </c>
      <c r="CC90" s="86">
        <v>0</v>
      </c>
      <c r="CD90" s="86" t="s">
        <v>1454</v>
      </c>
      <c r="CE90" s="86">
        <v>1</v>
      </c>
      <c r="CF90" s="86" t="s">
        <v>1454</v>
      </c>
      <c r="CG90" s="86">
        <v>1</v>
      </c>
      <c r="CH90" s="86" t="s">
        <v>1454</v>
      </c>
      <c r="CI90" s="86">
        <v>1</v>
      </c>
      <c r="CJ90" s="86" t="s">
        <v>1454</v>
      </c>
      <c r="CK90" s="86">
        <v>1</v>
      </c>
      <c r="CL90" s="86" t="s">
        <v>1454</v>
      </c>
      <c r="CM90" s="86">
        <v>1</v>
      </c>
      <c r="CN90" s="86" t="s">
        <v>1454</v>
      </c>
      <c r="CO90" s="86">
        <v>1</v>
      </c>
      <c r="CP90" s="87" t="s">
        <v>1478</v>
      </c>
      <c r="CQ90" s="152">
        <v>1</v>
      </c>
    </row>
    <row r="91" spans="1:95" ht="13.2" x14ac:dyDescent="0.25">
      <c r="A91" s="82">
        <v>45572.364509907406</v>
      </c>
      <c r="B91" s="83" t="s">
        <v>328</v>
      </c>
      <c r="C91" s="84" t="s">
        <v>329</v>
      </c>
      <c r="D91" s="83">
        <v>28.57</v>
      </c>
      <c r="E91" s="83">
        <v>0.17</v>
      </c>
      <c r="F91" s="83" t="s">
        <v>114</v>
      </c>
      <c r="G91" s="83" t="s">
        <v>76</v>
      </c>
      <c r="H91" s="83" t="s">
        <v>330</v>
      </c>
      <c r="I91" s="83" t="s">
        <v>63</v>
      </c>
      <c r="J91" s="83" t="s">
        <v>64</v>
      </c>
      <c r="K91" s="83" t="s">
        <v>64</v>
      </c>
      <c r="L91" s="83" t="s">
        <v>64</v>
      </c>
      <c r="M91" s="83" t="s">
        <v>64</v>
      </c>
      <c r="N91" s="83" t="s">
        <v>84</v>
      </c>
      <c r="O91" s="83" t="s">
        <v>84</v>
      </c>
      <c r="P91" s="83" t="s">
        <v>64</v>
      </c>
      <c r="Q91" s="83" t="s">
        <v>84</v>
      </c>
      <c r="R91" s="83" t="s">
        <v>64</v>
      </c>
      <c r="S91" s="83" t="s">
        <v>64</v>
      </c>
      <c r="T91" s="83" t="s">
        <v>64</v>
      </c>
      <c r="U91" s="83" t="s">
        <v>84</v>
      </c>
      <c r="V91" s="83" t="s">
        <v>64</v>
      </c>
      <c r="W91" s="83" t="s">
        <v>84</v>
      </c>
      <c r="X91" s="83" t="s">
        <v>64</v>
      </c>
      <c r="Y91" s="83" t="s">
        <v>84</v>
      </c>
      <c r="Z91" s="83" t="s">
        <v>66</v>
      </c>
      <c r="AA91" s="83" t="s">
        <v>65</v>
      </c>
      <c r="AB91" s="83" t="s">
        <v>66</v>
      </c>
      <c r="AC91" s="83" t="s">
        <v>66</v>
      </c>
      <c r="AD91" s="83" t="s">
        <v>65</v>
      </c>
      <c r="AE91" s="83" t="s">
        <v>65</v>
      </c>
      <c r="AF91" s="83" t="s">
        <v>66</v>
      </c>
      <c r="AG91" s="83" t="s">
        <v>66</v>
      </c>
      <c r="AH91" s="83" t="s">
        <v>65</v>
      </c>
      <c r="AI91" s="83" t="s">
        <v>66</v>
      </c>
      <c r="AJ91" s="83" t="s">
        <v>66</v>
      </c>
      <c r="AK91" s="83" t="s">
        <v>65</v>
      </c>
      <c r="AL91" s="83" t="s">
        <v>66</v>
      </c>
      <c r="AM91" s="83" t="s">
        <v>65</v>
      </c>
      <c r="AN91" s="83" t="s">
        <v>66</v>
      </c>
      <c r="AO91" s="83" t="s">
        <v>66</v>
      </c>
      <c r="AP91" s="83" t="s">
        <v>67</v>
      </c>
      <c r="AQ91" s="83" t="s">
        <v>67</v>
      </c>
      <c r="AR91" s="83" t="s">
        <v>63</v>
      </c>
      <c r="AS91" s="83" t="s">
        <v>115</v>
      </c>
      <c r="AT91" s="83" t="s">
        <v>69</v>
      </c>
      <c r="AU91" s="83" t="s">
        <v>67</v>
      </c>
      <c r="AV91" s="83" t="s">
        <v>67</v>
      </c>
      <c r="AW91" s="83" t="s">
        <v>73</v>
      </c>
      <c r="AX91" s="83" t="s">
        <v>63</v>
      </c>
      <c r="AY91" s="83" t="s">
        <v>63</v>
      </c>
      <c r="AZ91" s="83" t="s">
        <v>72</v>
      </c>
      <c r="BA91" s="83" t="s">
        <v>63</v>
      </c>
      <c r="BB91" s="83" t="s">
        <v>72</v>
      </c>
      <c r="BC91" s="83" t="s">
        <v>73</v>
      </c>
      <c r="BD91" s="83"/>
      <c r="BE91" s="83" t="s">
        <v>73</v>
      </c>
      <c r="BF91" s="83"/>
      <c r="BG91" s="86" t="s">
        <v>335</v>
      </c>
      <c r="BH91" s="86" t="s">
        <v>114</v>
      </c>
      <c r="BI91" s="76" t="s">
        <v>1414</v>
      </c>
      <c r="BJ91">
        <v>9</v>
      </c>
      <c r="BK91" s="87">
        <v>53</v>
      </c>
      <c r="BL91" s="87"/>
      <c r="BM91" s="86" t="s">
        <v>1130</v>
      </c>
      <c r="BN91" s="86" t="s">
        <v>1132</v>
      </c>
      <c r="BO91" s="87" t="s">
        <v>115</v>
      </c>
      <c r="BP91" s="87"/>
      <c r="BQ91" s="87" t="s">
        <v>1472</v>
      </c>
      <c r="BR91" s="86" t="s">
        <v>1445</v>
      </c>
      <c r="BS91" s="86">
        <v>1</v>
      </c>
      <c r="BT91" s="86" t="s">
        <v>1445</v>
      </c>
      <c r="BU91" s="86">
        <v>1</v>
      </c>
      <c r="BV91" s="86" t="s">
        <v>63</v>
      </c>
      <c r="BW91" s="86">
        <v>1</v>
      </c>
      <c r="BX91" s="86" t="s">
        <v>1447</v>
      </c>
      <c r="BY91" s="86">
        <v>0</v>
      </c>
      <c r="BZ91" s="86" t="s">
        <v>1450</v>
      </c>
      <c r="CA91" s="86">
        <v>1</v>
      </c>
      <c r="CB91" s="86" t="s">
        <v>1453</v>
      </c>
      <c r="CC91" s="86">
        <v>1</v>
      </c>
      <c r="CD91" s="86" t="s">
        <v>226</v>
      </c>
      <c r="CE91" s="86">
        <v>0</v>
      </c>
      <c r="CF91" s="86" t="s">
        <v>1454</v>
      </c>
      <c r="CG91" s="86">
        <v>1</v>
      </c>
      <c r="CH91" s="86" t="s">
        <v>1454</v>
      </c>
      <c r="CI91" s="86">
        <v>1</v>
      </c>
      <c r="CJ91" s="86" t="s">
        <v>1454</v>
      </c>
      <c r="CK91" s="86">
        <v>1</v>
      </c>
      <c r="CL91" s="86" t="s">
        <v>1454</v>
      </c>
      <c r="CM91" s="86">
        <v>1</v>
      </c>
      <c r="CN91" s="86" t="s">
        <v>1454</v>
      </c>
      <c r="CO91" s="86">
        <v>1</v>
      </c>
      <c r="CP91" s="87" t="s">
        <v>1478</v>
      </c>
      <c r="CQ91" s="152">
        <v>1</v>
      </c>
    </row>
    <row r="92" spans="1:95" ht="13.2" x14ac:dyDescent="0.25">
      <c r="A92" s="82">
        <v>45572.364512777778</v>
      </c>
      <c r="B92" s="83" t="s">
        <v>331</v>
      </c>
      <c r="C92" s="84" t="s">
        <v>332</v>
      </c>
      <c r="D92" s="83">
        <v>29.46</v>
      </c>
      <c r="E92" s="83">
        <v>0.5</v>
      </c>
      <c r="F92" s="83" t="s">
        <v>114</v>
      </c>
      <c r="G92" s="83" t="s">
        <v>76</v>
      </c>
      <c r="H92" s="83" t="s">
        <v>330</v>
      </c>
      <c r="I92" s="83" t="s">
        <v>63</v>
      </c>
      <c r="J92" s="83" t="s">
        <v>64</v>
      </c>
      <c r="K92" s="83" t="s">
        <v>64</v>
      </c>
      <c r="L92" s="83" t="s">
        <v>64</v>
      </c>
      <c r="M92" s="83" t="s">
        <v>84</v>
      </c>
      <c r="N92" s="83" t="s">
        <v>64</v>
      </c>
      <c r="O92" s="83" t="s">
        <v>64</v>
      </c>
      <c r="P92" s="83" t="s">
        <v>84</v>
      </c>
      <c r="Q92" s="83" t="s">
        <v>64</v>
      </c>
      <c r="R92" s="83" t="s">
        <v>64</v>
      </c>
      <c r="S92" s="83" t="s">
        <v>64</v>
      </c>
      <c r="T92" s="83" t="s">
        <v>64</v>
      </c>
      <c r="U92" s="83" t="s">
        <v>64</v>
      </c>
      <c r="V92" s="83" t="s">
        <v>64</v>
      </c>
      <c r="W92" s="83" t="s">
        <v>64</v>
      </c>
      <c r="X92" s="83" t="s">
        <v>64</v>
      </c>
      <c r="Y92" s="83" t="s">
        <v>64</v>
      </c>
      <c r="Z92" s="83" t="s">
        <v>65</v>
      </c>
      <c r="AA92" s="83" t="s">
        <v>66</v>
      </c>
      <c r="AB92" s="83" t="s">
        <v>65</v>
      </c>
      <c r="AC92" s="83" t="s">
        <v>65</v>
      </c>
      <c r="AD92" s="83" t="s">
        <v>65</v>
      </c>
      <c r="AE92" s="83" t="s">
        <v>65</v>
      </c>
      <c r="AF92" s="83" t="s">
        <v>66</v>
      </c>
      <c r="AG92" s="83" t="s">
        <v>66</v>
      </c>
      <c r="AH92" s="83" t="s">
        <v>65</v>
      </c>
      <c r="AI92" s="83" t="s">
        <v>79</v>
      </c>
      <c r="AJ92" s="83" t="s">
        <v>65</v>
      </c>
      <c r="AK92" s="83" t="s">
        <v>65</v>
      </c>
      <c r="AL92" s="83" t="s">
        <v>65</v>
      </c>
      <c r="AM92" s="83" t="s">
        <v>65</v>
      </c>
      <c r="AN92" s="83" t="s">
        <v>66</v>
      </c>
      <c r="AO92" s="83" t="s">
        <v>65</v>
      </c>
      <c r="AP92" s="83" t="s">
        <v>85</v>
      </c>
      <c r="AQ92" s="83" t="s">
        <v>85</v>
      </c>
      <c r="AR92" s="83" t="s">
        <v>86</v>
      </c>
      <c r="AS92" s="83" t="s">
        <v>115</v>
      </c>
      <c r="AT92" s="83" t="s">
        <v>87</v>
      </c>
      <c r="AU92" s="83" t="s">
        <v>70</v>
      </c>
      <c r="AV92" s="83" t="s">
        <v>71</v>
      </c>
      <c r="AW92" s="83" t="s">
        <v>72</v>
      </c>
      <c r="AX92" s="83" t="s">
        <v>72</v>
      </c>
      <c r="AY92" s="83" t="s">
        <v>63</v>
      </c>
      <c r="AZ92" s="83" t="s">
        <v>63</v>
      </c>
      <c r="BA92" s="83" t="s">
        <v>63</v>
      </c>
      <c r="BB92" s="83" t="s">
        <v>72</v>
      </c>
      <c r="BC92" s="83" t="s">
        <v>73</v>
      </c>
      <c r="BD92" s="83"/>
      <c r="BE92" s="83" t="s">
        <v>73</v>
      </c>
      <c r="BF92" s="83"/>
      <c r="BG92" s="87" t="s">
        <v>335</v>
      </c>
      <c r="BH92" s="87" t="s">
        <v>114</v>
      </c>
      <c r="BI92" s="76" t="s">
        <v>1414</v>
      </c>
      <c r="BJ92">
        <v>14</v>
      </c>
      <c r="BK92" s="87">
        <v>59</v>
      </c>
      <c r="BL92" s="87"/>
      <c r="BM92" s="86" t="s">
        <v>1130</v>
      </c>
      <c r="BN92" s="86" t="s">
        <v>1132</v>
      </c>
      <c r="BO92" s="87" t="s">
        <v>115</v>
      </c>
      <c r="BP92" s="87"/>
      <c r="BQ92" s="87" t="s">
        <v>1472</v>
      </c>
      <c r="BR92" s="86" t="s">
        <v>1445</v>
      </c>
      <c r="BS92" s="86">
        <v>1</v>
      </c>
      <c r="BT92" s="86" t="s">
        <v>1445</v>
      </c>
      <c r="BU92" s="86">
        <v>1</v>
      </c>
      <c r="BV92" s="86" t="s">
        <v>63</v>
      </c>
      <c r="BW92" s="86">
        <v>1</v>
      </c>
      <c r="BX92" s="86" t="s">
        <v>1448</v>
      </c>
      <c r="BY92" s="86">
        <v>1</v>
      </c>
      <c r="BZ92" s="86" t="s">
        <v>1470</v>
      </c>
      <c r="CA92" s="86">
        <v>2</v>
      </c>
      <c r="CB92" s="86" t="s">
        <v>1452</v>
      </c>
      <c r="CC92" s="86">
        <v>0</v>
      </c>
      <c r="CD92" s="86" t="s">
        <v>1454</v>
      </c>
      <c r="CE92" s="86">
        <v>1</v>
      </c>
      <c r="CF92" s="86" t="s">
        <v>1454</v>
      </c>
      <c r="CG92" s="86">
        <v>1</v>
      </c>
      <c r="CH92" s="86" t="s">
        <v>1454</v>
      </c>
      <c r="CI92" s="86">
        <v>1</v>
      </c>
      <c r="CJ92" s="86" t="s">
        <v>1454</v>
      </c>
      <c r="CK92" s="86">
        <v>1</v>
      </c>
      <c r="CL92" s="86" t="s">
        <v>1454</v>
      </c>
      <c r="CM92" s="86">
        <v>1</v>
      </c>
      <c r="CN92" s="86" t="s">
        <v>1454</v>
      </c>
      <c r="CO92" s="86">
        <v>1</v>
      </c>
      <c r="CP92" s="87" t="s">
        <v>1478</v>
      </c>
      <c r="CQ92" s="152">
        <v>1</v>
      </c>
    </row>
    <row r="93" spans="1:95" ht="13.2" x14ac:dyDescent="0.25">
      <c r="A93" s="82">
        <v>45572.365746388889</v>
      </c>
      <c r="B93" s="83" t="s">
        <v>333</v>
      </c>
      <c r="C93" s="84" t="s">
        <v>334</v>
      </c>
      <c r="D93" s="83">
        <v>37.5</v>
      </c>
      <c r="E93" s="83">
        <v>0.17</v>
      </c>
      <c r="F93" s="83" t="s">
        <v>114</v>
      </c>
      <c r="G93" s="83" t="s">
        <v>76</v>
      </c>
      <c r="H93" s="83" t="s">
        <v>335</v>
      </c>
      <c r="I93" s="83" t="s">
        <v>63</v>
      </c>
      <c r="J93" s="83" t="s">
        <v>64</v>
      </c>
      <c r="K93" s="83" t="s">
        <v>84</v>
      </c>
      <c r="L93" s="83" t="s">
        <v>64</v>
      </c>
      <c r="M93" s="83" t="s">
        <v>84</v>
      </c>
      <c r="N93" s="83" t="s">
        <v>64</v>
      </c>
      <c r="O93" s="83" t="s">
        <v>64</v>
      </c>
      <c r="P93" s="83" t="s">
        <v>84</v>
      </c>
      <c r="Q93" s="83" t="s">
        <v>64</v>
      </c>
      <c r="R93" s="83" t="s">
        <v>64</v>
      </c>
      <c r="S93" s="83" t="s">
        <v>64</v>
      </c>
      <c r="T93" s="83" t="s">
        <v>64</v>
      </c>
      <c r="U93" s="83" t="s">
        <v>64</v>
      </c>
      <c r="V93" s="83" t="s">
        <v>64</v>
      </c>
      <c r="W93" s="83" t="s">
        <v>64</v>
      </c>
      <c r="X93" s="83" t="s">
        <v>64</v>
      </c>
      <c r="Y93" s="83" t="s">
        <v>64</v>
      </c>
      <c r="Z93" s="83" t="s">
        <v>66</v>
      </c>
      <c r="AA93" s="83" t="s">
        <v>66</v>
      </c>
      <c r="AB93" s="83" t="s">
        <v>65</v>
      </c>
      <c r="AC93" s="83" t="s">
        <v>66</v>
      </c>
      <c r="AD93" s="83" t="s">
        <v>66</v>
      </c>
      <c r="AE93" s="83" t="s">
        <v>65</v>
      </c>
      <c r="AF93" s="83" t="s">
        <v>66</v>
      </c>
      <c r="AG93" s="83" t="s">
        <v>65</v>
      </c>
      <c r="AH93" s="83" t="s">
        <v>66</v>
      </c>
      <c r="AI93" s="83" t="s">
        <v>101</v>
      </c>
      <c r="AJ93" s="83" t="s">
        <v>66</v>
      </c>
      <c r="AK93" s="83" t="s">
        <v>79</v>
      </c>
      <c r="AL93" s="83" t="s">
        <v>66</v>
      </c>
      <c r="AM93" s="83" t="s">
        <v>79</v>
      </c>
      <c r="AN93" s="83" t="s">
        <v>66</v>
      </c>
      <c r="AO93" s="83" t="s">
        <v>65</v>
      </c>
      <c r="AP93" s="83" t="s">
        <v>85</v>
      </c>
      <c r="AQ93" s="83" t="s">
        <v>151</v>
      </c>
      <c r="AR93" s="83" t="s">
        <v>86</v>
      </c>
      <c r="AS93" s="83" t="s">
        <v>115</v>
      </c>
      <c r="AT93" s="83" t="s">
        <v>69</v>
      </c>
      <c r="AU93" s="83" t="s">
        <v>80</v>
      </c>
      <c r="AV93" s="83" t="s">
        <v>71</v>
      </c>
      <c r="AW93" s="83" t="s">
        <v>72</v>
      </c>
      <c r="AX93" s="83" t="s">
        <v>73</v>
      </c>
      <c r="AY93" s="83" t="s">
        <v>73</v>
      </c>
      <c r="AZ93" s="83" t="s">
        <v>63</v>
      </c>
      <c r="BA93" s="83" t="s">
        <v>72</v>
      </c>
      <c r="BB93" s="83" t="s">
        <v>73</v>
      </c>
      <c r="BC93" s="83" t="s">
        <v>73</v>
      </c>
      <c r="BD93" s="83"/>
      <c r="BE93" s="83" t="s">
        <v>73</v>
      </c>
      <c r="BF93" s="83"/>
      <c r="BG93" s="87" t="s">
        <v>335</v>
      </c>
      <c r="BH93" s="87" t="s">
        <v>114</v>
      </c>
      <c r="BI93" s="76" t="s">
        <v>1414</v>
      </c>
      <c r="BJ93">
        <v>13</v>
      </c>
      <c r="BK93" s="87">
        <v>51</v>
      </c>
      <c r="BL93" s="87"/>
      <c r="BM93" s="86" t="s">
        <v>1130</v>
      </c>
      <c r="BN93" s="86" t="s">
        <v>1132</v>
      </c>
      <c r="BO93" s="87" t="s">
        <v>115</v>
      </c>
      <c r="BP93" s="87"/>
      <c r="BQ93" s="87" t="s">
        <v>1472</v>
      </c>
      <c r="BR93" s="86" t="s">
        <v>1445</v>
      </c>
      <c r="BS93" s="86">
        <v>1</v>
      </c>
      <c r="BT93" s="86" t="s">
        <v>1445</v>
      </c>
      <c r="BU93" s="86">
        <v>1</v>
      </c>
      <c r="BV93" s="86" t="s">
        <v>63</v>
      </c>
      <c r="BW93" s="86">
        <v>1</v>
      </c>
      <c r="BX93" s="86" t="s">
        <v>1447</v>
      </c>
      <c r="BY93" s="86">
        <v>0</v>
      </c>
      <c r="BZ93" s="86" t="s">
        <v>1450</v>
      </c>
      <c r="CA93" s="86">
        <v>1</v>
      </c>
      <c r="CB93" s="86" t="s">
        <v>1452</v>
      </c>
      <c r="CC93" s="86">
        <v>0</v>
      </c>
      <c r="CD93" s="86" t="s">
        <v>1454</v>
      </c>
      <c r="CE93" s="86">
        <v>1</v>
      </c>
      <c r="CF93" s="86" t="s">
        <v>226</v>
      </c>
      <c r="CG93" s="86">
        <v>0</v>
      </c>
      <c r="CH93" s="86" t="s">
        <v>226</v>
      </c>
      <c r="CI93" s="86">
        <v>0</v>
      </c>
      <c r="CJ93" s="86" t="s">
        <v>1454</v>
      </c>
      <c r="CK93" s="86">
        <v>1</v>
      </c>
      <c r="CL93" s="86" t="s">
        <v>1454</v>
      </c>
      <c r="CM93" s="86">
        <v>1</v>
      </c>
      <c r="CN93" s="86" t="s">
        <v>226</v>
      </c>
      <c r="CO93" s="86">
        <v>0</v>
      </c>
      <c r="CP93" s="87" t="s">
        <v>1477</v>
      </c>
      <c r="CQ93" s="152">
        <v>0</v>
      </c>
    </row>
    <row r="94" spans="1:95" ht="13.2" x14ac:dyDescent="0.25">
      <c r="A94" s="82">
        <v>45572.369467696757</v>
      </c>
      <c r="B94" s="83" t="s">
        <v>336</v>
      </c>
      <c r="C94" s="84" t="s">
        <v>337</v>
      </c>
      <c r="D94" s="83">
        <v>44.64</v>
      </c>
      <c r="E94" s="83">
        <v>0.25</v>
      </c>
      <c r="F94" s="83" t="s">
        <v>114</v>
      </c>
      <c r="G94" s="83" t="s">
        <v>76</v>
      </c>
      <c r="H94" s="83" t="s">
        <v>330</v>
      </c>
      <c r="I94" s="83" t="s">
        <v>63</v>
      </c>
      <c r="J94" s="83" t="s">
        <v>64</v>
      </c>
      <c r="K94" s="83" t="s">
        <v>78</v>
      </c>
      <c r="L94" s="83" t="s">
        <v>64</v>
      </c>
      <c r="M94" s="83" t="s">
        <v>78</v>
      </c>
      <c r="N94" s="83" t="s">
        <v>64</v>
      </c>
      <c r="O94" s="83" t="s">
        <v>64</v>
      </c>
      <c r="P94" s="83" t="s">
        <v>64</v>
      </c>
      <c r="Q94" s="83" t="s">
        <v>64</v>
      </c>
      <c r="R94" s="83" t="s">
        <v>64</v>
      </c>
      <c r="S94" s="83" t="s">
        <v>64</v>
      </c>
      <c r="T94" s="83" t="s">
        <v>84</v>
      </c>
      <c r="U94" s="83" t="s">
        <v>64</v>
      </c>
      <c r="V94" s="83" t="s">
        <v>64</v>
      </c>
      <c r="W94" s="83" t="s">
        <v>84</v>
      </c>
      <c r="X94" s="83" t="s">
        <v>64</v>
      </c>
      <c r="Y94" s="83" t="s">
        <v>64</v>
      </c>
      <c r="Z94" s="83" t="s">
        <v>65</v>
      </c>
      <c r="AA94" s="83" t="s">
        <v>65</v>
      </c>
      <c r="AB94" s="83" t="s">
        <v>65</v>
      </c>
      <c r="AC94" s="83" t="s">
        <v>65</v>
      </c>
      <c r="AD94" s="83" t="s">
        <v>65</v>
      </c>
      <c r="AE94" s="83" t="s">
        <v>65</v>
      </c>
      <c r="AF94" s="83" t="s">
        <v>66</v>
      </c>
      <c r="AG94" s="83" t="s">
        <v>65</v>
      </c>
      <c r="AH94" s="83" t="s">
        <v>66</v>
      </c>
      <c r="AI94" s="83" t="s">
        <v>101</v>
      </c>
      <c r="AJ94" s="83" t="s">
        <v>65</v>
      </c>
      <c r="AK94" s="83" t="s">
        <v>66</v>
      </c>
      <c r="AL94" s="83" t="s">
        <v>65</v>
      </c>
      <c r="AM94" s="83" t="s">
        <v>65</v>
      </c>
      <c r="AN94" s="83" t="s">
        <v>66</v>
      </c>
      <c r="AO94" s="83" t="s">
        <v>66</v>
      </c>
      <c r="AP94" s="83" t="s">
        <v>277</v>
      </c>
      <c r="AQ94" s="83" t="s">
        <v>277</v>
      </c>
      <c r="AR94" s="83" t="s">
        <v>63</v>
      </c>
      <c r="AS94" s="83" t="s">
        <v>68</v>
      </c>
      <c r="AT94" s="83" t="s">
        <v>69</v>
      </c>
      <c r="AU94" s="83" t="s">
        <v>93</v>
      </c>
      <c r="AV94" s="83" t="s">
        <v>71</v>
      </c>
      <c r="AW94" s="83" t="s">
        <v>73</v>
      </c>
      <c r="AX94" s="83" t="s">
        <v>73</v>
      </c>
      <c r="AY94" s="83" t="s">
        <v>73</v>
      </c>
      <c r="AZ94" s="83" t="s">
        <v>63</v>
      </c>
      <c r="BA94" s="83" t="s">
        <v>72</v>
      </c>
      <c r="BB94" s="83" t="s">
        <v>63</v>
      </c>
      <c r="BC94" s="83" t="s">
        <v>73</v>
      </c>
      <c r="BD94" s="83"/>
      <c r="BE94" s="83" t="s">
        <v>73</v>
      </c>
      <c r="BF94" s="83"/>
      <c r="BG94" s="87" t="s">
        <v>335</v>
      </c>
      <c r="BH94" s="87" t="s">
        <v>114</v>
      </c>
      <c r="BI94" s="76" t="s">
        <v>1414</v>
      </c>
      <c r="BJ94">
        <v>13</v>
      </c>
      <c r="BK94" s="87">
        <v>59</v>
      </c>
      <c r="BL94" s="87"/>
      <c r="BM94" s="86" t="s">
        <v>1130</v>
      </c>
      <c r="BN94" s="86" t="s">
        <v>1132</v>
      </c>
      <c r="BO94" s="87" t="s">
        <v>68</v>
      </c>
      <c r="BP94" s="87"/>
      <c r="BQ94" s="87" t="s">
        <v>1472</v>
      </c>
      <c r="BR94" s="86" t="s">
        <v>1444</v>
      </c>
      <c r="BS94" s="86">
        <v>0</v>
      </c>
      <c r="BT94" s="86" t="s">
        <v>1444</v>
      </c>
      <c r="BU94" s="86">
        <v>0</v>
      </c>
      <c r="BV94" s="86" t="s">
        <v>63</v>
      </c>
      <c r="BW94" s="86">
        <v>1</v>
      </c>
      <c r="BX94" s="86" t="s">
        <v>1447</v>
      </c>
      <c r="BY94" s="86">
        <v>0</v>
      </c>
      <c r="BZ94" s="86" t="s">
        <v>1449</v>
      </c>
      <c r="CA94" s="86">
        <v>0</v>
      </c>
      <c r="CB94" s="86" t="s">
        <v>1452</v>
      </c>
      <c r="CC94" s="86">
        <v>0</v>
      </c>
      <c r="CD94" s="86" t="s">
        <v>226</v>
      </c>
      <c r="CE94" s="86">
        <v>0</v>
      </c>
      <c r="CF94" s="86" t="s">
        <v>226</v>
      </c>
      <c r="CG94" s="86">
        <v>0</v>
      </c>
      <c r="CH94" s="86" t="s">
        <v>226</v>
      </c>
      <c r="CI94" s="86">
        <v>0</v>
      </c>
      <c r="CJ94" s="86" t="s">
        <v>1454</v>
      </c>
      <c r="CK94" s="86">
        <v>1</v>
      </c>
      <c r="CL94" s="86" t="s">
        <v>1454</v>
      </c>
      <c r="CM94" s="86">
        <v>1</v>
      </c>
      <c r="CN94" s="86" t="s">
        <v>1454</v>
      </c>
      <c r="CO94" s="86">
        <v>1</v>
      </c>
      <c r="CP94" s="87" t="s">
        <v>1477</v>
      </c>
      <c r="CQ94" s="152">
        <v>0</v>
      </c>
    </row>
    <row r="95" spans="1:95" ht="13.2" x14ac:dyDescent="0.25">
      <c r="A95" s="82">
        <v>45572.370179606485</v>
      </c>
      <c r="B95" s="83" t="s">
        <v>338</v>
      </c>
      <c r="C95" s="84" t="s">
        <v>339</v>
      </c>
      <c r="D95" s="83">
        <v>54.46</v>
      </c>
      <c r="E95" s="83">
        <v>0.71</v>
      </c>
      <c r="F95" s="83" t="s">
        <v>114</v>
      </c>
      <c r="G95" s="83" t="s">
        <v>76</v>
      </c>
      <c r="H95" s="83" t="s">
        <v>340</v>
      </c>
      <c r="I95" s="83" t="s">
        <v>63</v>
      </c>
      <c r="J95" s="83" t="s">
        <v>64</v>
      </c>
      <c r="K95" s="83" t="s">
        <v>64</v>
      </c>
      <c r="L95" s="83" t="s">
        <v>64</v>
      </c>
      <c r="M95" s="83" t="s">
        <v>78</v>
      </c>
      <c r="N95" s="83" t="s">
        <v>64</v>
      </c>
      <c r="O95" s="83" t="s">
        <v>64</v>
      </c>
      <c r="P95" s="83" t="s">
        <v>64</v>
      </c>
      <c r="Q95" s="83" t="s">
        <v>64</v>
      </c>
      <c r="R95" s="83" t="s">
        <v>64</v>
      </c>
      <c r="S95" s="83" t="s">
        <v>64</v>
      </c>
      <c r="T95" s="83" t="s">
        <v>64</v>
      </c>
      <c r="U95" s="83" t="s">
        <v>64</v>
      </c>
      <c r="V95" s="83" t="s">
        <v>64</v>
      </c>
      <c r="W95" s="83" t="s">
        <v>64</v>
      </c>
      <c r="X95" s="83" t="s">
        <v>64</v>
      </c>
      <c r="Y95" s="83" t="s">
        <v>64</v>
      </c>
      <c r="Z95" s="83" t="s">
        <v>65</v>
      </c>
      <c r="AA95" s="83" t="s">
        <v>65</v>
      </c>
      <c r="AB95" s="83" t="s">
        <v>65</v>
      </c>
      <c r="AC95" s="83" t="s">
        <v>65</v>
      </c>
      <c r="AD95" s="83" t="s">
        <v>65</v>
      </c>
      <c r="AE95" s="83" t="s">
        <v>66</v>
      </c>
      <c r="AF95" s="83" t="s">
        <v>65</v>
      </c>
      <c r="AG95" s="83" t="s">
        <v>65</v>
      </c>
      <c r="AH95" s="83" t="s">
        <v>66</v>
      </c>
      <c r="AI95" s="83" t="s">
        <v>101</v>
      </c>
      <c r="AJ95" s="83" t="s">
        <v>65</v>
      </c>
      <c r="AK95" s="83" t="s">
        <v>65</v>
      </c>
      <c r="AL95" s="83" t="s">
        <v>65</v>
      </c>
      <c r="AM95" s="83" t="s">
        <v>65</v>
      </c>
      <c r="AN95" s="83" t="s">
        <v>66</v>
      </c>
      <c r="AO95" s="83" t="s">
        <v>66</v>
      </c>
      <c r="AP95" s="83" t="s">
        <v>80</v>
      </c>
      <c r="AQ95" s="83" t="s">
        <v>80</v>
      </c>
      <c r="AR95" s="83" t="s">
        <v>63</v>
      </c>
      <c r="AS95" s="83" t="s">
        <v>120</v>
      </c>
      <c r="AT95" s="83" t="s">
        <v>87</v>
      </c>
      <c r="AU95" s="83" t="s">
        <v>70</v>
      </c>
      <c r="AV95" s="83" t="s">
        <v>71</v>
      </c>
      <c r="AW95" s="83" t="s">
        <v>72</v>
      </c>
      <c r="AX95" s="83" t="s">
        <v>72</v>
      </c>
      <c r="AY95" s="83" t="s">
        <v>72</v>
      </c>
      <c r="AZ95" s="83" t="s">
        <v>73</v>
      </c>
      <c r="BA95" s="83" t="s">
        <v>73</v>
      </c>
      <c r="BB95" s="83" t="s">
        <v>73</v>
      </c>
      <c r="BC95" s="83" t="s">
        <v>73</v>
      </c>
      <c r="BD95" s="83"/>
      <c r="BE95" s="83" t="s">
        <v>73</v>
      </c>
      <c r="BF95" s="83"/>
      <c r="BG95" s="87" t="s">
        <v>335</v>
      </c>
      <c r="BH95" s="87" t="s">
        <v>114</v>
      </c>
      <c r="BI95" s="76" t="s">
        <v>1414</v>
      </c>
      <c r="BJ95">
        <v>16</v>
      </c>
      <c r="BK95" s="87">
        <v>60</v>
      </c>
      <c r="BL95" s="87"/>
      <c r="BM95" s="86" t="s">
        <v>1130</v>
      </c>
      <c r="BN95" s="86" t="s">
        <v>1132</v>
      </c>
      <c r="BO95" s="87" t="s">
        <v>68</v>
      </c>
      <c r="BP95" s="87"/>
      <c r="BQ95" s="87" t="s">
        <v>1472</v>
      </c>
      <c r="BR95" s="86" t="s">
        <v>1444</v>
      </c>
      <c r="BS95" s="86">
        <v>0</v>
      </c>
      <c r="BT95" s="86" t="s">
        <v>1444</v>
      </c>
      <c r="BU95" s="86">
        <v>0</v>
      </c>
      <c r="BV95" s="86" t="s">
        <v>63</v>
      </c>
      <c r="BW95" s="86">
        <v>1</v>
      </c>
      <c r="BX95" s="86" t="s">
        <v>1448</v>
      </c>
      <c r="BY95" s="86">
        <v>1</v>
      </c>
      <c r="BZ95" s="86" t="s">
        <v>1470</v>
      </c>
      <c r="CA95" s="86">
        <v>2</v>
      </c>
      <c r="CB95" s="86" t="s">
        <v>1452</v>
      </c>
      <c r="CC95" s="86">
        <v>0</v>
      </c>
      <c r="CD95" s="86" t="s">
        <v>1454</v>
      </c>
      <c r="CE95" s="86">
        <v>1</v>
      </c>
      <c r="CF95" s="86" t="s">
        <v>1454</v>
      </c>
      <c r="CG95" s="86">
        <v>1</v>
      </c>
      <c r="CH95" s="86" t="s">
        <v>1454</v>
      </c>
      <c r="CI95" s="86">
        <v>1</v>
      </c>
      <c r="CJ95" s="86" t="s">
        <v>226</v>
      </c>
      <c r="CK95" s="86">
        <v>0</v>
      </c>
      <c r="CL95" s="86" t="s">
        <v>226</v>
      </c>
      <c r="CM95" s="86">
        <v>0</v>
      </c>
      <c r="CN95" s="86" t="s">
        <v>226</v>
      </c>
      <c r="CO95" s="86">
        <v>0</v>
      </c>
      <c r="CP95" s="87" t="s">
        <v>1477</v>
      </c>
      <c r="CQ95" s="152">
        <v>0</v>
      </c>
    </row>
    <row r="96" spans="1:95" ht="13.2" x14ac:dyDescent="0.25">
      <c r="A96" s="82">
        <v>45572.370500717589</v>
      </c>
      <c r="B96" s="83" t="s">
        <v>341</v>
      </c>
      <c r="C96" s="84" t="s">
        <v>342</v>
      </c>
      <c r="D96" s="83">
        <v>100</v>
      </c>
      <c r="E96" s="83">
        <v>0.57999999999999996</v>
      </c>
      <c r="F96" s="83" t="s">
        <v>60</v>
      </c>
      <c r="G96" s="83" t="s">
        <v>76</v>
      </c>
      <c r="H96" s="83" t="s">
        <v>330</v>
      </c>
      <c r="I96" s="83" t="s">
        <v>63</v>
      </c>
      <c r="J96" s="83" t="s">
        <v>145</v>
      </c>
      <c r="K96" s="83" t="s">
        <v>64</v>
      </c>
      <c r="L96" s="83" t="s">
        <v>64</v>
      </c>
      <c r="M96" s="83" t="s">
        <v>64</v>
      </c>
      <c r="N96" s="83" t="s">
        <v>64</v>
      </c>
      <c r="O96" s="83" t="s">
        <v>64</v>
      </c>
      <c r="P96" s="83" t="s">
        <v>64</v>
      </c>
      <c r="Q96" s="83" t="s">
        <v>64</v>
      </c>
      <c r="R96" s="83" t="s">
        <v>64</v>
      </c>
      <c r="S96" s="83" t="s">
        <v>64</v>
      </c>
      <c r="T96" s="83" t="s">
        <v>64</v>
      </c>
      <c r="U96" s="83" t="s">
        <v>84</v>
      </c>
      <c r="V96" s="83" t="s">
        <v>64</v>
      </c>
      <c r="W96" s="83" t="s">
        <v>64</v>
      </c>
      <c r="X96" s="83" t="s">
        <v>64</v>
      </c>
      <c r="Y96" s="83" t="s">
        <v>64</v>
      </c>
      <c r="Z96" s="83" t="s">
        <v>66</v>
      </c>
      <c r="AA96" s="83" t="s">
        <v>66</v>
      </c>
      <c r="AB96" s="83" t="s">
        <v>66</v>
      </c>
      <c r="AC96" s="83" t="s">
        <v>66</v>
      </c>
      <c r="AD96" s="83" t="s">
        <v>79</v>
      </c>
      <c r="AE96" s="83" t="s">
        <v>66</v>
      </c>
      <c r="AF96" s="83" t="s">
        <v>66</v>
      </c>
      <c r="AG96" s="83" t="s">
        <v>65</v>
      </c>
      <c r="AH96" s="83" t="s">
        <v>65</v>
      </c>
      <c r="AI96" s="83" t="s">
        <v>101</v>
      </c>
      <c r="AJ96" s="83" t="s">
        <v>66</v>
      </c>
      <c r="AK96" s="83" t="s">
        <v>65</v>
      </c>
      <c r="AL96" s="83" t="s">
        <v>66</v>
      </c>
      <c r="AM96" s="83" t="s">
        <v>65</v>
      </c>
      <c r="AN96" s="83" t="s">
        <v>79</v>
      </c>
      <c r="AO96" s="83" t="s">
        <v>79</v>
      </c>
      <c r="AP96" s="83" t="s">
        <v>85</v>
      </c>
      <c r="AQ96" s="83" t="s">
        <v>85</v>
      </c>
      <c r="AR96" s="83" t="s">
        <v>73</v>
      </c>
      <c r="AS96" s="83" t="s">
        <v>343</v>
      </c>
      <c r="AT96" s="83" t="s">
        <v>69</v>
      </c>
      <c r="AU96" s="83" t="s">
        <v>70</v>
      </c>
      <c r="AV96" s="83" t="s">
        <v>71</v>
      </c>
      <c r="AW96" s="83" t="s">
        <v>72</v>
      </c>
      <c r="AX96" s="83" t="s">
        <v>73</v>
      </c>
      <c r="AY96" s="83" t="s">
        <v>73</v>
      </c>
      <c r="AZ96" s="83" t="s">
        <v>72</v>
      </c>
      <c r="BA96" s="83" t="s">
        <v>73</v>
      </c>
      <c r="BB96" s="83" t="s">
        <v>73</v>
      </c>
      <c r="BC96" s="83" t="s">
        <v>73</v>
      </c>
      <c r="BD96" s="83"/>
      <c r="BE96" s="83" t="s">
        <v>73</v>
      </c>
      <c r="BF96" s="83" t="s">
        <v>271</v>
      </c>
      <c r="BG96" s="87" t="s">
        <v>335</v>
      </c>
      <c r="BH96" s="87" t="s">
        <v>60</v>
      </c>
      <c r="BI96" s="76" t="s">
        <v>1414</v>
      </c>
      <c r="BJ96">
        <v>13</v>
      </c>
      <c r="BK96" s="87">
        <v>50</v>
      </c>
      <c r="BL96" s="87"/>
      <c r="BM96" s="86" t="s">
        <v>1130</v>
      </c>
      <c r="BN96" s="86" t="s">
        <v>1132</v>
      </c>
      <c r="BO96" s="87" t="s">
        <v>115</v>
      </c>
      <c r="BP96" s="87"/>
      <c r="BQ96" s="87" t="s">
        <v>1472</v>
      </c>
      <c r="BR96" s="86" t="s">
        <v>1445</v>
      </c>
      <c r="BS96" s="86">
        <v>1</v>
      </c>
      <c r="BT96" s="86" t="s">
        <v>1445</v>
      </c>
      <c r="BU96" s="86">
        <v>1</v>
      </c>
      <c r="BV96" s="86" t="s">
        <v>73</v>
      </c>
      <c r="BW96" s="86">
        <v>0</v>
      </c>
      <c r="BX96" s="86" t="s">
        <v>1447</v>
      </c>
      <c r="BY96" s="86">
        <v>0</v>
      </c>
      <c r="BZ96" s="86" t="s">
        <v>1470</v>
      </c>
      <c r="CA96" s="86">
        <v>2</v>
      </c>
      <c r="CB96" s="86" t="s">
        <v>1452</v>
      </c>
      <c r="CC96" s="86">
        <v>0</v>
      </c>
      <c r="CD96" s="86" t="s">
        <v>1454</v>
      </c>
      <c r="CE96" s="86">
        <v>1</v>
      </c>
      <c r="CF96" s="86" t="s">
        <v>226</v>
      </c>
      <c r="CG96" s="86">
        <v>0</v>
      </c>
      <c r="CH96" s="86" t="s">
        <v>226</v>
      </c>
      <c r="CI96" s="86">
        <v>0</v>
      </c>
      <c r="CJ96" s="86" t="s">
        <v>1454</v>
      </c>
      <c r="CK96" s="86">
        <v>1</v>
      </c>
      <c r="CL96" s="86" t="s">
        <v>226</v>
      </c>
      <c r="CM96" s="86">
        <v>0</v>
      </c>
      <c r="CN96" s="86" t="s">
        <v>226</v>
      </c>
      <c r="CO96" s="86">
        <v>0</v>
      </c>
      <c r="CP96" s="87" t="s">
        <v>1477</v>
      </c>
      <c r="CQ96" s="152">
        <v>0</v>
      </c>
    </row>
    <row r="97" spans="1:95" ht="13.2" x14ac:dyDescent="0.25">
      <c r="A97" s="82">
        <v>45572.370670995369</v>
      </c>
      <c r="B97" s="83" t="s">
        <v>344</v>
      </c>
      <c r="C97" s="84" t="s">
        <v>345</v>
      </c>
      <c r="D97" s="83">
        <v>100</v>
      </c>
      <c r="E97" s="83">
        <v>0.96</v>
      </c>
      <c r="F97" s="83" t="s">
        <v>60</v>
      </c>
      <c r="G97" s="83" t="s">
        <v>76</v>
      </c>
      <c r="H97" s="83" t="s">
        <v>346</v>
      </c>
      <c r="I97" s="83" t="s">
        <v>63</v>
      </c>
      <c r="J97" s="83" t="s">
        <v>64</v>
      </c>
      <c r="K97" s="83" t="s">
        <v>64</v>
      </c>
      <c r="L97" s="83" t="s">
        <v>64</v>
      </c>
      <c r="M97" s="83" t="s">
        <v>84</v>
      </c>
      <c r="N97" s="83" t="s">
        <v>84</v>
      </c>
      <c r="O97" s="83" t="s">
        <v>64</v>
      </c>
      <c r="P97" s="83" t="s">
        <v>84</v>
      </c>
      <c r="Q97" s="83" t="s">
        <v>64</v>
      </c>
      <c r="R97" s="83" t="s">
        <v>64</v>
      </c>
      <c r="S97" s="83" t="s">
        <v>64</v>
      </c>
      <c r="T97" s="83" t="s">
        <v>64</v>
      </c>
      <c r="U97" s="83" t="s">
        <v>64</v>
      </c>
      <c r="V97" s="83" t="s">
        <v>64</v>
      </c>
      <c r="W97" s="83" t="s">
        <v>64</v>
      </c>
      <c r="X97" s="83" t="s">
        <v>64</v>
      </c>
      <c r="Y97" s="83" t="s">
        <v>64</v>
      </c>
      <c r="Z97" s="83" t="s">
        <v>65</v>
      </c>
      <c r="AA97" s="83" t="s">
        <v>65</v>
      </c>
      <c r="AB97" s="83" t="s">
        <v>65</v>
      </c>
      <c r="AC97" s="83" t="s">
        <v>65</v>
      </c>
      <c r="AD97" s="83" t="s">
        <v>65</v>
      </c>
      <c r="AE97" s="83" t="s">
        <v>65</v>
      </c>
      <c r="AF97" s="83" t="s">
        <v>65</v>
      </c>
      <c r="AG97" s="83" t="s">
        <v>65</v>
      </c>
      <c r="AH97" s="83" t="s">
        <v>66</v>
      </c>
      <c r="AI97" s="83" t="s">
        <v>79</v>
      </c>
      <c r="AJ97" s="83" t="s">
        <v>65</v>
      </c>
      <c r="AK97" s="83" t="s">
        <v>66</v>
      </c>
      <c r="AL97" s="83" t="s">
        <v>79</v>
      </c>
      <c r="AM97" s="83" t="s">
        <v>65</v>
      </c>
      <c r="AN97" s="83" t="s">
        <v>65</v>
      </c>
      <c r="AO97" s="83" t="s">
        <v>65</v>
      </c>
      <c r="AP97" s="83" t="s">
        <v>85</v>
      </c>
      <c r="AQ97" s="83" t="s">
        <v>85</v>
      </c>
      <c r="AR97" s="83" t="s">
        <v>73</v>
      </c>
      <c r="AS97" s="83" t="s">
        <v>115</v>
      </c>
      <c r="AT97" s="83" t="s">
        <v>87</v>
      </c>
      <c r="AU97" s="83" t="s">
        <v>70</v>
      </c>
      <c r="AV97" s="83" t="s">
        <v>71</v>
      </c>
      <c r="AW97" s="83" t="s">
        <v>73</v>
      </c>
      <c r="AX97" s="83" t="s">
        <v>63</v>
      </c>
      <c r="AY97" s="83" t="s">
        <v>63</v>
      </c>
      <c r="AZ97" s="83" t="s">
        <v>63</v>
      </c>
      <c r="BA97" s="83" t="s">
        <v>63</v>
      </c>
      <c r="BB97" s="83" t="s">
        <v>63</v>
      </c>
      <c r="BC97" s="83" t="s">
        <v>73</v>
      </c>
      <c r="BD97" s="83"/>
      <c r="BE97" s="83" t="s">
        <v>73</v>
      </c>
      <c r="BF97" s="83"/>
      <c r="BG97" s="87" t="s">
        <v>335</v>
      </c>
      <c r="BH97" s="87" t="s">
        <v>60</v>
      </c>
      <c r="BI97" s="76" t="s">
        <v>1414</v>
      </c>
      <c r="BJ97">
        <v>13</v>
      </c>
      <c r="BK97" s="87">
        <v>59</v>
      </c>
      <c r="BL97" s="87"/>
      <c r="BM97" s="86" t="s">
        <v>1130</v>
      </c>
      <c r="BN97" s="86" t="s">
        <v>1132</v>
      </c>
      <c r="BO97" s="87" t="s">
        <v>115</v>
      </c>
      <c r="BP97" s="87"/>
      <c r="BQ97" s="87" t="s">
        <v>1472</v>
      </c>
      <c r="BR97" s="86" t="s">
        <v>1445</v>
      </c>
      <c r="BS97" s="86">
        <v>1</v>
      </c>
      <c r="BT97" s="86" t="s">
        <v>1445</v>
      </c>
      <c r="BU97" s="86">
        <v>1</v>
      </c>
      <c r="BV97" s="86" t="s">
        <v>73</v>
      </c>
      <c r="BW97" s="86">
        <v>0</v>
      </c>
      <c r="BX97" s="86" t="s">
        <v>1448</v>
      </c>
      <c r="BY97" s="86">
        <v>1</v>
      </c>
      <c r="BZ97" s="86" t="s">
        <v>1470</v>
      </c>
      <c r="CA97" s="86">
        <v>2</v>
      </c>
      <c r="CB97" s="86" t="s">
        <v>1452</v>
      </c>
      <c r="CC97" s="86">
        <v>0</v>
      </c>
      <c r="CD97" s="86" t="s">
        <v>226</v>
      </c>
      <c r="CE97" s="86">
        <v>0</v>
      </c>
      <c r="CF97" s="86" t="s">
        <v>1454</v>
      </c>
      <c r="CG97" s="86">
        <v>1</v>
      </c>
      <c r="CH97" s="86" t="s">
        <v>1454</v>
      </c>
      <c r="CI97" s="86">
        <v>1</v>
      </c>
      <c r="CJ97" s="86" t="s">
        <v>1454</v>
      </c>
      <c r="CK97" s="86">
        <v>1</v>
      </c>
      <c r="CL97" s="86" t="s">
        <v>1454</v>
      </c>
      <c r="CM97" s="86">
        <v>1</v>
      </c>
      <c r="CN97" s="86" t="s">
        <v>1454</v>
      </c>
      <c r="CO97" s="86">
        <v>1</v>
      </c>
      <c r="CP97" s="87" t="s">
        <v>1478</v>
      </c>
      <c r="CQ97" s="152">
        <v>1</v>
      </c>
    </row>
    <row r="98" spans="1:95" ht="13.2" x14ac:dyDescent="0.25">
      <c r="A98" s="82">
        <v>45572.374615833338</v>
      </c>
      <c r="B98" s="83" t="s">
        <v>347</v>
      </c>
      <c r="C98" s="83" t="s">
        <v>348</v>
      </c>
      <c r="D98" s="83">
        <v>86.72</v>
      </c>
      <c r="E98" s="83">
        <v>0.79</v>
      </c>
      <c r="F98" s="83" t="s">
        <v>114</v>
      </c>
      <c r="G98" s="83" t="s">
        <v>76</v>
      </c>
      <c r="H98" s="83" t="s">
        <v>349</v>
      </c>
      <c r="I98" s="83" t="s">
        <v>63</v>
      </c>
      <c r="J98" s="83" t="s">
        <v>64</v>
      </c>
      <c r="K98" s="83" t="s">
        <v>64</v>
      </c>
      <c r="L98" s="83" t="s">
        <v>64</v>
      </c>
      <c r="M98" s="83" t="s">
        <v>84</v>
      </c>
      <c r="N98" s="83" t="s">
        <v>64</v>
      </c>
      <c r="O98" s="83" t="s">
        <v>64</v>
      </c>
      <c r="P98" s="83" t="s">
        <v>64</v>
      </c>
      <c r="Q98" s="83" t="s">
        <v>64</v>
      </c>
      <c r="R98" s="83" t="s">
        <v>64</v>
      </c>
      <c r="S98" s="83" t="s">
        <v>64</v>
      </c>
      <c r="T98" s="83" t="s">
        <v>64</v>
      </c>
      <c r="U98" s="83" t="s">
        <v>78</v>
      </c>
      <c r="V98" s="83" t="s">
        <v>84</v>
      </c>
      <c r="W98" s="83" t="s">
        <v>64</v>
      </c>
      <c r="X98" s="83" t="s">
        <v>64</v>
      </c>
      <c r="Y98" s="83" t="s">
        <v>78</v>
      </c>
      <c r="Z98" s="83" t="s">
        <v>65</v>
      </c>
      <c r="AA98" s="83" t="s">
        <v>65</v>
      </c>
      <c r="AB98" s="83" t="s">
        <v>65</v>
      </c>
      <c r="AC98" s="83" t="s">
        <v>65</v>
      </c>
      <c r="AD98" s="83" t="s">
        <v>65</v>
      </c>
      <c r="AE98" s="83" t="s">
        <v>65</v>
      </c>
      <c r="AF98" s="83" t="s">
        <v>65</v>
      </c>
      <c r="AG98" s="83" t="s">
        <v>65</v>
      </c>
      <c r="AH98" s="83" t="s">
        <v>65</v>
      </c>
      <c r="AI98" s="83" t="s">
        <v>79</v>
      </c>
      <c r="AJ98" s="83" t="s">
        <v>65</v>
      </c>
      <c r="AK98" s="83" t="s">
        <v>65</v>
      </c>
      <c r="AL98" s="83" t="s">
        <v>65</v>
      </c>
      <c r="AM98" s="83" t="s">
        <v>65</v>
      </c>
      <c r="AN98" s="83" t="s">
        <v>65</v>
      </c>
      <c r="AO98" s="83" t="s">
        <v>65</v>
      </c>
      <c r="AP98" s="83" t="s">
        <v>85</v>
      </c>
      <c r="AQ98" s="83" t="s">
        <v>85</v>
      </c>
      <c r="AR98" s="83" t="s">
        <v>73</v>
      </c>
      <c r="AS98" s="83" t="s">
        <v>68</v>
      </c>
      <c r="AT98" s="83" t="s">
        <v>169</v>
      </c>
      <c r="AU98" s="83" t="s">
        <v>70</v>
      </c>
      <c r="AV98" s="83" t="s">
        <v>80</v>
      </c>
      <c r="AW98" s="83" t="s">
        <v>63</v>
      </c>
      <c r="AX98" s="83" t="s">
        <v>63</v>
      </c>
      <c r="AY98" s="83" t="s">
        <v>72</v>
      </c>
      <c r="AZ98" s="83" t="s">
        <v>72</v>
      </c>
      <c r="BA98" s="83" t="s">
        <v>72</v>
      </c>
      <c r="BB98" s="83" t="s">
        <v>72</v>
      </c>
      <c r="BC98" s="83" t="s">
        <v>73</v>
      </c>
      <c r="BD98" s="83"/>
      <c r="BE98" s="83" t="s">
        <v>73</v>
      </c>
      <c r="BF98" s="83"/>
      <c r="BG98" s="87" t="s">
        <v>335</v>
      </c>
      <c r="BH98" s="87" t="s">
        <v>114</v>
      </c>
      <c r="BI98" s="76" t="s">
        <v>1414</v>
      </c>
      <c r="BJ98">
        <v>12</v>
      </c>
      <c r="BK98" s="87">
        <v>63</v>
      </c>
      <c r="BL98" s="87"/>
      <c r="BM98" s="86" t="s">
        <v>1130</v>
      </c>
      <c r="BN98" s="86" t="s">
        <v>1132</v>
      </c>
      <c r="BO98" s="87" t="s">
        <v>68</v>
      </c>
      <c r="BP98" s="87"/>
      <c r="BQ98" s="87" t="s">
        <v>1472</v>
      </c>
      <c r="BR98" s="86" t="s">
        <v>1445</v>
      </c>
      <c r="BS98" s="86">
        <v>1</v>
      </c>
      <c r="BT98" s="86" t="s">
        <v>1445</v>
      </c>
      <c r="BU98" s="86">
        <v>1</v>
      </c>
      <c r="BV98" s="86" t="s">
        <v>73</v>
      </c>
      <c r="BW98" s="86">
        <v>0</v>
      </c>
      <c r="BX98" s="86" t="s">
        <v>1447</v>
      </c>
      <c r="BY98" s="86">
        <v>0</v>
      </c>
      <c r="BZ98" s="86" t="s">
        <v>1470</v>
      </c>
      <c r="CA98" s="86">
        <v>2</v>
      </c>
      <c r="CB98" s="86" t="s">
        <v>1452</v>
      </c>
      <c r="CC98" s="86">
        <v>0</v>
      </c>
      <c r="CD98" s="86" t="s">
        <v>1454</v>
      </c>
      <c r="CE98" s="86">
        <v>1</v>
      </c>
      <c r="CF98" s="86" t="s">
        <v>1454</v>
      </c>
      <c r="CG98" s="86">
        <v>1</v>
      </c>
      <c r="CH98" s="86" t="s">
        <v>1454</v>
      </c>
      <c r="CI98" s="86">
        <v>1</v>
      </c>
      <c r="CJ98" s="86" t="s">
        <v>1454</v>
      </c>
      <c r="CK98" s="86">
        <v>1</v>
      </c>
      <c r="CL98" s="86" t="s">
        <v>1454</v>
      </c>
      <c r="CM98" s="86">
        <v>1</v>
      </c>
      <c r="CN98" s="86" t="s">
        <v>1454</v>
      </c>
      <c r="CO98" s="86">
        <v>1</v>
      </c>
      <c r="CP98" s="87" t="s">
        <v>1478</v>
      </c>
      <c r="CQ98" s="152">
        <v>1</v>
      </c>
    </row>
    <row r="99" spans="1:95" ht="13.2" x14ac:dyDescent="0.25">
      <c r="A99" s="82">
        <v>45572.375294675927</v>
      </c>
      <c r="B99" s="83" t="s">
        <v>350</v>
      </c>
      <c r="C99" s="84" t="s">
        <v>351</v>
      </c>
      <c r="D99" s="83">
        <v>100</v>
      </c>
      <c r="E99" s="83">
        <v>0.57999999999999996</v>
      </c>
      <c r="F99" s="83" t="s">
        <v>60</v>
      </c>
      <c r="G99" s="83" t="s">
        <v>76</v>
      </c>
      <c r="H99" s="83" t="s">
        <v>352</v>
      </c>
      <c r="I99" s="83" t="s">
        <v>63</v>
      </c>
      <c r="J99" s="83" t="s">
        <v>64</v>
      </c>
      <c r="K99" s="83" t="s">
        <v>64</v>
      </c>
      <c r="L99" s="83" t="s">
        <v>64</v>
      </c>
      <c r="M99" s="83" t="s">
        <v>84</v>
      </c>
      <c r="N99" s="83" t="s">
        <v>64</v>
      </c>
      <c r="O99" s="83" t="s">
        <v>64</v>
      </c>
      <c r="P99" s="83" t="s">
        <v>64</v>
      </c>
      <c r="Q99" s="83" t="s">
        <v>64</v>
      </c>
      <c r="R99" s="83" t="s">
        <v>64</v>
      </c>
      <c r="S99" s="83" t="s">
        <v>84</v>
      </c>
      <c r="T99" s="83" t="s">
        <v>64</v>
      </c>
      <c r="U99" s="83" t="s">
        <v>64</v>
      </c>
      <c r="V99" s="83" t="s">
        <v>64</v>
      </c>
      <c r="W99" s="83" t="s">
        <v>64</v>
      </c>
      <c r="X99" s="83" t="s">
        <v>64</v>
      </c>
      <c r="Y99" s="83" t="s">
        <v>64</v>
      </c>
      <c r="Z99" s="83" t="s">
        <v>65</v>
      </c>
      <c r="AA99" s="83" t="s">
        <v>65</v>
      </c>
      <c r="AB99" s="83" t="s">
        <v>65</v>
      </c>
      <c r="AC99" s="83" t="s">
        <v>65</v>
      </c>
      <c r="AD99" s="83" t="s">
        <v>65</v>
      </c>
      <c r="AE99" s="83" t="s">
        <v>65</v>
      </c>
      <c r="AF99" s="83" t="s">
        <v>66</v>
      </c>
      <c r="AG99" s="83" t="s">
        <v>65</v>
      </c>
      <c r="AH99" s="83" t="s">
        <v>65</v>
      </c>
      <c r="AI99" s="83" t="s">
        <v>101</v>
      </c>
      <c r="AJ99" s="83" t="s">
        <v>65</v>
      </c>
      <c r="AK99" s="83" t="s">
        <v>65</v>
      </c>
      <c r="AL99" s="83" t="s">
        <v>65</v>
      </c>
      <c r="AM99" s="83" t="s">
        <v>66</v>
      </c>
      <c r="AN99" s="83" t="s">
        <v>66</v>
      </c>
      <c r="AO99" s="83" t="s">
        <v>66</v>
      </c>
      <c r="AP99" s="83" t="s">
        <v>67</v>
      </c>
      <c r="AQ99" s="83" t="s">
        <v>67</v>
      </c>
      <c r="AR99" s="83" t="s">
        <v>63</v>
      </c>
      <c r="AS99" s="83" t="s">
        <v>353</v>
      </c>
      <c r="AT99" s="83" t="s">
        <v>69</v>
      </c>
      <c r="AU99" s="83" t="s">
        <v>93</v>
      </c>
      <c r="AV99" s="83" t="s">
        <v>132</v>
      </c>
      <c r="AW99" s="83" t="s">
        <v>72</v>
      </c>
      <c r="AX99" s="83" t="s">
        <v>72</v>
      </c>
      <c r="AY99" s="83" t="s">
        <v>73</v>
      </c>
      <c r="AZ99" s="83" t="s">
        <v>73</v>
      </c>
      <c r="BA99" s="83" t="s">
        <v>73</v>
      </c>
      <c r="BB99" s="83" t="s">
        <v>73</v>
      </c>
      <c r="BC99" s="83" t="s">
        <v>73</v>
      </c>
      <c r="BD99" s="83"/>
      <c r="BE99" s="83" t="s">
        <v>73</v>
      </c>
      <c r="BF99" s="83"/>
      <c r="BG99" s="87" t="s">
        <v>335</v>
      </c>
      <c r="BH99" s="87" t="s">
        <v>60</v>
      </c>
      <c r="BI99" s="76" t="s">
        <v>1414</v>
      </c>
      <c r="BJ99">
        <v>14</v>
      </c>
      <c r="BK99" s="87">
        <v>60</v>
      </c>
      <c r="BL99" s="87"/>
      <c r="BM99" s="86" t="s">
        <v>1130</v>
      </c>
      <c r="BN99" s="86" t="s">
        <v>1132</v>
      </c>
      <c r="BO99" s="87" t="s">
        <v>109</v>
      </c>
      <c r="BP99" s="87"/>
      <c r="BQ99" s="87" t="s">
        <v>1473</v>
      </c>
      <c r="BR99" s="86" t="s">
        <v>1445</v>
      </c>
      <c r="BS99" s="86">
        <v>1</v>
      </c>
      <c r="BT99" s="86" t="s">
        <v>1445</v>
      </c>
      <c r="BU99" s="86">
        <v>1</v>
      </c>
      <c r="BV99" s="86" t="s">
        <v>63</v>
      </c>
      <c r="BW99" s="86">
        <v>1</v>
      </c>
      <c r="BX99" s="86" t="s">
        <v>1447</v>
      </c>
      <c r="BY99" s="86">
        <v>0</v>
      </c>
      <c r="BZ99" s="86" t="s">
        <v>1449</v>
      </c>
      <c r="CA99" s="86">
        <v>0</v>
      </c>
      <c r="CB99" s="86" t="s">
        <v>1452</v>
      </c>
      <c r="CC99" s="86">
        <v>0</v>
      </c>
      <c r="CD99" s="86" t="s">
        <v>1454</v>
      </c>
      <c r="CE99" s="86">
        <v>1</v>
      </c>
      <c r="CF99" s="86" t="s">
        <v>1454</v>
      </c>
      <c r="CG99" s="86">
        <v>1</v>
      </c>
      <c r="CH99" s="86" t="s">
        <v>226</v>
      </c>
      <c r="CI99" s="86">
        <v>0</v>
      </c>
      <c r="CJ99" s="86" t="s">
        <v>226</v>
      </c>
      <c r="CK99" s="86">
        <v>0</v>
      </c>
      <c r="CL99" s="86" t="s">
        <v>226</v>
      </c>
      <c r="CM99" s="86">
        <v>0</v>
      </c>
      <c r="CN99" s="86" t="s">
        <v>226</v>
      </c>
      <c r="CO99" s="86">
        <v>0</v>
      </c>
      <c r="CP99" s="87" t="s">
        <v>1477</v>
      </c>
      <c r="CQ99" s="152">
        <v>0</v>
      </c>
    </row>
    <row r="100" spans="1:95" ht="13.2" x14ac:dyDescent="0.25">
      <c r="A100" s="82">
        <v>45572.375980613426</v>
      </c>
      <c r="B100" s="83" t="s">
        <v>354</v>
      </c>
      <c r="C100" s="84" t="s">
        <v>355</v>
      </c>
      <c r="D100" s="83">
        <v>47</v>
      </c>
      <c r="E100" s="83">
        <v>0.25</v>
      </c>
      <c r="F100" s="83" t="s">
        <v>60</v>
      </c>
      <c r="G100" s="83" t="s">
        <v>76</v>
      </c>
      <c r="H100" s="83" t="s">
        <v>330</v>
      </c>
      <c r="I100" s="83" t="s">
        <v>63</v>
      </c>
      <c r="J100" s="83" t="s">
        <v>145</v>
      </c>
      <c r="K100" s="83" t="s">
        <v>84</v>
      </c>
      <c r="L100" s="83" t="s">
        <v>64</v>
      </c>
      <c r="M100" s="83" t="s">
        <v>84</v>
      </c>
      <c r="N100" s="83" t="s">
        <v>84</v>
      </c>
      <c r="O100" s="83" t="s">
        <v>84</v>
      </c>
      <c r="P100" s="83" t="s">
        <v>84</v>
      </c>
      <c r="Q100" s="83" t="s">
        <v>84</v>
      </c>
      <c r="R100" s="83" t="s">
        <v>64</v>
      </c>
      <c r="S100" s="83" t="s">
        <v>64</v>
      </c>
      <c r="T100" s="83" t="s">
        <v>64</v>
      </c>
      <c r="U100" s="83" t="s">
        <v>84</v>
      </c>
      <c r="V100" s="83" t="s">
        <v>64</v>
      </c>
      <c r="W100" s="83" t="s">
        <v>64</v>
      </c>
      <c r="X100" s="83" t="s">
        <v>64</v>
      </c>
      <c r="Y100" s="83" t="s">
        <v>64</v>
      </c>
      <c r="Z100" s="83" t="s">
        <v>65</v>
      </c>
      <c r="AA100" s="83" t="s">
        <v>65</v>
      </c>
      <c r="AB100" s="83" t="s">
        <v>65</v>
      </c>
      <c r="AC100" s="83" t="s">
        <v>65</v>
      </c>
      <c r="AD100" s="83" t="s">
        <v>65</v>
      </c>
      <c r="AE100" s="83" t="s">
        <v>65</v>
      </c>
      <c r="AF100" s="83" t="s">
        <v>65</v>
      </c>
      <c r="AG100" s="83" t="s">
        <v>65</v>
      </c>
      <c r="AH100" s="83" t="s">
        <v>66</v>
      </c>
      <c r="AI100" s="83" t="s">
        <v>101</v>
      </c>
      <c r="AJ100" s="83" t="s">
        <v>65</v>
      </c>
      <c r="AK100" s="83" t="s">
        <v>65</v>
      </c>
      <c r="AL100" s="83" t="s">
        <v>65</v>
      </c>
      <c r="AM100" s="83" t="s">
        <v>65</v>
      </c>
      <c r="AN100" s="83" t="s">
        <v>66</v>
      </c>
      <c r="AO100" s="83" t="s">
        <v>66</v>
      </c>
      <c r="AP100" s="83" t="s">
        <v>85</v>
      </c>
      <c r="AQ100" s="83" t="s">
        <v>85</v>
      </c>
      <c r="AR100" s="83" t="s">
        <v>86</v>
      </c>
      <c r="AS100" s="83" t="s">
        <v>81</v>
      </c>
      <c r="AT100" s="83" t="s">
        <v>87</v>
      </c>
      <c r="AU100" s="83" t="s">
        <v>85</v>
      </c>
      <c r="AV100" s="83" t="s">
        <v>71</v>
      </c>
      <c r="AW100" s="83" t="s">
        <v>72</v>
      </c>
      <c r="AX100" s="83" t="s">
        <v>73</v>
      </c>
      <c r="AY100" s="83" t="s">
        <v>63</v>
      </c>
      <c r="AZ100" s="83" t="s">
        <v>63</v>
      </c>
      <c r="BA100" s="83" t="s">
        <v>72</v>
      </c>
      <c r="BB100" s="83" t="s">
        <v>73</v>
      </c>
      <c r="BC100" s="83" t="s">
        <v>73</v>
      </c>
      <c r="BD100" s="83"/>
      <c r="BE100" s="83" t="s">
        <v>73</v>
      </c>
      <c r="BF100" s="83"/>
      <c r="BG100" s="87" t="s">
        <v>335</v>
      </c>
      <c r="BH100" s="87" t="s">
        <v>60</v>
      </c>
      <c r="BI100" s="76" t="s">
        <v>1414</v>
      </c>
      <c r="BJ100">
        <v>8</v>
      </c>
      <c r="BK100" s="87">
        <v>61</v>
      </c>
      <c r="BL100" s="87"/>
      <c r="BM100" s="86" t="s">
        <v>1130</v>
      </c>
      <c r="BN100" s="86" t="s">
        <v>1132</v>
      </c>
      <c r="BO100" s="87" t="s">
        <v>68</v>
      </c>
      <c r="BP100" s="87"/>
      <c r="BQ100" s="87" t="s">
        <v>1472</v>
      </c>
      <c r="BR100" s="86" t="s">
        <v>1445</v>
      </c>
      <c r="BS100" s="86">
        <v>1</v>
      </c>
      <c r="BT100" s="86" t="s">
        <v>1445</v>
      </c>
      <c r="BU100" s="86">
        <v>1</v>
      </c>
      <c r="BV100" s="86" t="s">
        <v>63</v>
      </c>
      <c r="BW100" s="86">
        <v>1</v>
      </c>
      <c r="BX100" s="86" t="s">
        <v>1448</v>
      </c>
      <c r="BY100" s="86">
        <v>1</v>
      </c>
      <c r="BZ100" s="86" t="s">
        <v>1450</v>
      </c>
      <c r="CA100" s="86">
        <v>1</v>
      </c>
      <c r="CB100" s="86" t="s">
        <v>1452</v>
      </c>
      <c r="CC100" s="86">
        <v>0</v>
      </c>
      <c r="CD100" s="86" t="s">
        <v>1454</v>
      </c>
      <c r="CE100" s="86">
        <v>1</v>
      </c>
      <c r="CF100" s="86" t="s">
        <v>226</v>
      </c>
      <c r="CG100" s="86">
        <v>0</v>
      </c>
      <c r="CH100" s="86" t="s">
        <v>1454</v>
      </c>
      <c r="CI100" s="86">
        <v>1</v>
      </c>
      <c r="CJ100" s="86" t="s">
        <v>1454</v>
      </c>
      <c r="CK100" s="86">
        <v>1</v>
      </c>
      <c r="CL100" s="86" t="s">
        <v>1454</v>
      </c>
      <c r="CM100" s="86">
        <v>1</v>
      </c>
      <c r="CN100" s="86" t="s">
        <v>226</v>
      </c>
      <c r="CO100" s="86">
        <v>0</v>
      </c>
      <c r="CP100" s="87" t="s">
        <v>1477</v>
      </c>
      <c r="CQ100" s="152">
        <v>0</v>
      </c>
    </row>
    <row r="101" spans="1:95" ht="13.2" x14ac:dyDescent="0.25">
      <c r="A101" s="82">
        <v>45572.376368773148</v>
      </c>
      <c r="B101" s="83" t="s">
        <v>356</v>
      </c>
      <c r="C101" s="84" t="s">
        <v>357</v>
      </c>
      <c r="D101" s="83">
        <v>100</v>
      </c>
      <c r="E101" s="83">
        <v>1</v>
      </c>
      <c r="F101" s="83" t="s">
        <v>60</v>
      </c>
      <c r="G101" s="83" t="s">
        <v>76</v>
      </c>
      <c r="H101" s="83" t="s">
        <v>358</v>
      </c>
      <c r="I101" s="83" t="s">
        <v>63</v>
      </c>
      <c r="J101" s="83" t="s">
        <v>64</v>
      </c>
      <c r="K101" s="83" t="s">
        <v>84</v>
      </c>
      <c r="L101" s="83" t="s">
        <v>145</v>
      </c>
      <c r="M101" s="83" t="s">
        <v>78</v>
      </c>
      <c r="N101" s="83" t="s">
        <v>64</v>
      </c>
      <c r="O101" s="83" t="s">
        <v>84</v>
      </c>
      <c r="P101" s="83" t="s">
        <v>78</v>
      </c>
      <c r="Q101" s="83" t="s">
        <v>64</v>
      </c>
      <c r="R101" s="83" t="s">
        <v>64</v>
      </c>
      <c r="S101" s="83" t="s">
        <v>84</v>
      </c>
      <c r="T101" s="83" t="s">
        <v>64</v>
      </c>
      <c r="U101" s="83" t="s">
        <v>84</v>
      </c>
      <c r="V101" s="83" t="s">
        <v>64</v>
      </c>
      <c r="W101" s="83" t="s">
        <v>64</v>
      </c>
      <c r="X101" s="83" t="s">
        <v>64</v>
      </c>
      <c r="Y101" s="83" t="s">
        <v>64</v>
      </c>
      <c r="Z101" s="83" t="s">
        <v>65</v>
      </c>
      <c r="AA101" s="83" t="s">
        <v>65</v>
      </c>
      <c r="AB101" s="83" t="s">
        <v>65</v>
      </c>
      <c r="AC101" s="83" t="s">
        <v>65</v>
      </c>
      <c r="AD101" s="83" t="s">
        <v>65</v>
      </c>
      <c r="AE101" s="83" t="s">
        <v>65</v>
      </c>
      <c r="AF101" s="83" t="s">
        <v>66</v>
      </c>
      <c r="AG101" s="83" t="s">
        <v>66</v>
      </c>
      <c r="AH101" s="83" t="s">
        <v>65</v>
      </c>
      <c r="AI101" s="83" t="s">
        <v>79</v>
      </c>
      <c r="AJ101" s="83" t="s">
        <v>65</v>
      </c>
      <c r="AK101" s="83" t="s">
        <v>65</v>
      </c>
      <c r="AL101" s="83" t="s">
        <v>65</v>
      </c>
      <c r="AM101" s="83" t="s">
        <v>66</v>
      </c>
      <c r="AN101" s="83" t="s">
        <v>66</v>
      </c>
      <c r="AO101" s="83" t="s">
        <v>66</v>
      </c>
      <c r="AP101" s="83" t="s">
        <v>67</v>
      </c>
      <c r="AQ101" s="83" t="s">
        <v>67</v>
      </c>
      <c r="AR101" s="83" t="s">
        <v>63</v>
      </c>
      <c r="AS101" s="83" t="s">
        <v>207</v>
      </c>
      <c r="AT101" s="83" t="s">
        <v>87</v>
      </c>
      <c r="AU101" s="83" t="s">
        <v>70</v>
      </c>
      <c r="AV101" s="83" t="s">
        <v>71</v>
      </c>
      <c r="AW101" s="83" t="s">
        <v>73</v>
      </c>
      <c r="AX101" s="83" t="s">
        <v>72</v>
      </c>
      <c r="AY101" s="83" t="s">
        <v>73</v>
      </c>
      <c r="AZ101" s="83" t="s">
        <v>72</v>
      </c>
      <c r="BA101" s="83" t="s">
        <v>73</v>
      </c>
      <c r="BB101" s="83" t="s">
        <v>73</v>
      </c>
      <c r="BC101" s="83" t="s">
        <v>73</v>
      </c>
      <c r="BD101" s="83"/>
      <c r="BE101" s="83" t="s">
        <v>73</v>
      </c>
      <c r="BF101" s="83"/>
      <c r="BG101" s="87" t="s">
        <v>335</v>
      </c>
      <c r="BH101" s="87" t="s">
        <v>60</v>
      </c>
      <c r="BI101" s="76" t="s">
        <v>1414</v>
      </c>
      <c r="BJ101">
        <v>10</v>
      </c>
      <c r="BK101" s="87">
        <v>58</v>
      </c>
      <c r="BL101" s="87"/>
      <c r="BM101" s="86" t="s">
        <v>1130</v>
      </c>
      <c r="BN101" s="86" t="s">
        <v>1132</v>
      </c>
      <c r="BO101" s="87" t="s">
        <v>1422</v>
      </c>
      <c r="BP101" s="87"/>
      <c r="BQ101" s="87" t="s">
        <v>1472</v>
      </c>
      <c r="BR101" s="86" t="s">
        <v>1445</v>
      </c>
      <c r="BS101" s="86">
        <v>1</v>
      </c>
      <c r="BT101" s="86" t="s">
        <v>1445</v>
      </c>
      <c r="BU101" s="86">
        <v>1</v>
      </c>
      <c r="BV101" s="86" t="s">
        <v>63</v>
      </c>
      <c r="BW101" s="86">
        <v>1</v>
      </c>
      <c r="BX101" s="86" t="s">
        <v>1448</v>
      </c>
      <c r="BY101" s="86">
        <v>1</v>
      </c>
      <c r="BZ101" s="86" t="s">
        <v>1470</v>
      </c>
      <c r="CA101" s="86">
        <v>2</v>
      </c>
      <c r="CB101" s="86" t="s">
        <v>1452</v>
      </c>
      <c r="CC101" s="86">
        <v>0</v>
      </c>
      <c r="CD101" s="86" t="s">
        <v>226</v>
      </c>
      <c r="CE101" s="86">
        <v>0</v>
      </c>
      <c r="CF101" s="86" t="s">
        <v>1454</v>
      </c>
      <c r="CG101" s="86">
        <v>1</v>
      </c>
      <c r="CH101" s="86" t="s">
        <v>226</v>
      </c>
      <c r="CI101" s="86">
        <v>0</v>
      </c>
      <c r="CJ101" s="86" t="s">
        <v>1454</v>
      </c>
      <c r="CK101" s="86">
        <v>1</v>
      </c>
      <c r="CL101" s="86" t="s">
        <v>226</v>
      </c>
      <c r="CM101" s="86">
        <v>0</v>
      </c>
      <c r="CN101" s="86" t="s">
        <v>226</v>
      </c>
      <c r="CO101" s="86">
        <v>0</v>
      </c>
      <c r="CP101" s="87" t="s">
        <v>1477</v>
      </c>
      <c r="CQ101" s="152">
        <v>0</v>
      </c>
    </row>
    <row r="102" spans="1:95" ht="13.2" x14ac:dyDescent="0.25">
      <c r="A102" s="82">
        <v>45572.378826875</v>
      </c>
      <c r="B102" s="83" t="s">
        <v>359</v>
      </c>
      <c r="C102" s="84" t="s">
        <v>360</v>
      </c>
      <c r="D102" s="83">
        <v>100</v>
      </c>
      <c r="E102" s="83">
        <v>0.76</v>
      </c>
      <c r="F102" s="83" t="s">
        <v>60</v>
      </c>
      <c r="G102" s="83" t="s">
        <v>76</v>
      </c>
      <c r="H102" s="83" t="s">
        <v>330</v>
      </c>
      <c r="I102" s="83" t="s">
        <v>63</v>
      </c>
      <c r="J102" s="83" t="s">
        <v>64</v>
      </c>
      <c r="K102" s="83" t="s">
        <v>84</v>
      </c>
      <c r="L102" s="83" t="s">
        <v>64</v>
      </c>
      <c r="M102" s="83" t="s">
        <v>78</v>
      </c>
      <c r="N102" s="83" t="s">
        <v>64</v>
      </c>
      <c r="O102" s="83" t="s">
        <v>64</v>
      </c>
      <c r="P102" s="83" t="s">
        <v>84</v>
      </c>
      <c r="Q102" s="83" t="s">
        <v>64</v>
      </c>
      <c r="R102" s="83" t="s">
        <v>64</v>
      </c>
      <c r="S102" s="83" t="s">
        <v>64</v>
      </c>
      <c r="T102" s="83" t="s">
        <v>64</v>
      </c>
      <c r="U102" s="83" t="s">
        <v>64</v>
      </c>
      <c r="V102" s="83" t="s">
        <v>64</v>
      </c>
      <c r="W102" s="83" t="s">
        <v>84</v>
      </c>
      <c r="X102" s="83" t="s">
        <v>78</v>
      </c>
      <c r="Y102" s="83" t="s">
        <v>64</v>
      </c>
      <c r="Z102" s="83" t="s">
        <v>65</v>
      </c>
      <c r="AA102" s="83" t="s">
        <v>65</v>
      </c>
      <c r="AB102" s="83" t="s">
        <v>79</v>
      </c>
      <c r="AC102" s="83" t="s">
        <v>65</v>
      </c>
      <c r="AD102" s="83" t="s">
        <v>66</v>
      </c>
      <c r="AE102" s="83" t="s">
        <v>65</v>
      </c>
      <c r="AF102" s="83" t="s">
        <v>65</v>
      </c>
      <c r="AG102" s="83" t="s">
        <v>65</v>
      </c>
      <c r="AH102" s="83" t="s">
        <v>66</v>
      </c>
      <c r="AI102" s="83" t="s">
        <v>79</v>
      </c>
      <c r="AJ102" s="83" t="s">
        <v>65</v>
      </c>
      <c r="AK102" s="83" t="s">
        <v>65</v>
      </c>
      <c r="AL102" s="83" t="s">
        <v>65</v>
      </c>
      <c r="AM102" s="83" t="s">
        <v>66</v>
      </c>
      <c r="AN102" s="83" t="s">
        <v>79</v>
      </c>
      <c r="AO102" s="83" t="s">
        <v>79</v>
      </c>
      <c r="AP102" s="83" t="s">
        <v>67</v>
      </c>
      <c r="AQ102" s="83" t="s">
        <v>67</v>
      </c>
      <c r="AR102" s="83" t="s">
        <v>63</v>
      </c>
      <c r="AS102" s="83" t="s">
        <v>353</v>
      </c>
      <c r="AT102" s="83" t="s">
        <v>69</v>
      </c>
      <c r="AU102" s="83" t="s">
        <v>93</v>
      </c>
      <c r="AV102" s="83" t="s">
        <v>71</v>
      </c>
      <c r="AW102" s="83" t="s">
        <v>63</v>
      </c>
      <c r="AX102" s="83" t="s">
        <v>63</v>
      </c>
      <c r="AY102" s="83" t="s">
        <v>63</v>
      </c>
      <c r="AZ102" s="83" t="s">
        <v>72</v>
      </c>
      <c r="BA102" s="83" t="s">
        <v>63</v>
      </c>
      <c r="BB102" s="83" t="s">
        <v>72</v>
      </c>
      <c r="BC102" s="83" t="s">
        <v>73</v>
      </c>
      <c r="BD102" s="83"/>
      <c r="BE102" s="83" t="s">
        <v>73</v>
      </c>
      <c r="BF102" s="83"/>
      <c r="BG102" s="87" t="s">
        <v>335</v>
      </c>
      <c r="BH102" s="87" t="s">
        <v>60</v>
      </c>
      <c r="BI102" s="76" t="s">
        <v>1414</v>
      </c>
      <c r="BJ102">
        <v>12</v>
      </c>
      <c r="BK102" s="87">
        <v>54</v>
      </c>
      <c r="BL102" s="87"/>
      <c r="BM102" s="86" t="s">
        <v>1130</v>
      </c>
      <c r="BN102" s="86" t="s">
        <v>1132</v>
      </c>
      <c r="BO102" s="87" t="s">
        <v>109</v>
      </c>
      <c r="BP102" s="87"/>
      <c r="BQ102" s="87" t="s">
        <v>1473</v>
      </c>
      <c r="BR102" s="86" t="s">
        <v>1445</v>
      </c>
      <c r="BS102" s="86">
        <v>1</v>
      </c>
      <c r="BT102" s="86" t="s">
        <v>1445</v>
      </c>
      <c r="BU102" s="86">
        <v>1</v>
      </c>
      <c r="BV102" s="86" t="s">
        <v>63</v>
      </c>
      <c r="BW102" s="86">
        <v>1</v>
      </c>
      <c r="BX102" s="86" t="s">
        <v>1447</v>
      </c>
      <c r="BY102" s="86">
        <v>0</v>
      </c>
      <c r="BZ102" s="86" t="s">
        <v>1449</v>
      </c>
      <c r="CA102" s="86">
        <v>0</v>
      </c>
      <c r="CB102" s="86" t="s">
        <v>1452</v>
      </c>
      <c r="CC102" s="86">
        <v>0</v>
      </c>
      <c r="CD102" s="86" t="s">
        <v>1454</v>
      </c>
      <c r="CE102" s="86">
        <v>1</v>
      </c>
      <c r="CF102" s="86" t="s">
        <v>1454</v>
      </c>
      <c r="CG102" s="86">
        <v>1</v>
      </c>
      <c r="CH102" s="86" t="s">
        <v>1454</v>
      </c>
      <c r="CI102" s="86">
        <v>1</v>
      </c>
      <c r="CJ102" s="86" t="s">
        <v>1454</v>
      </c>
      <c r="CK102" s="86">
        <v>1</v>
      </c>
      <c r="CL102" s="86" t="s">
        <v>1454</v>
      </c>
      <c r="CM102" s="86">
        <v>1</v>
      </c>
      <c r="CN102" s="86" t="s">
        <v>1454</v>
      </c>
      <c r="CO102" s="86">
        <v>1</v>
      </c>
      <c r="CP102" s="87" t="s">
        <v>1478</v>
      </c>
      <c r="CQ102" s="152">
        <v>1</v>
      </c>
    </row>
    <row r="103" spans="1:95" ht="13.2" x14ac:dyDescent="0.25">
      <c r="A103" s="82">
        <v>45572.380488587965</v>
      </c>
      <c r="B103" s="83" t="s">
        <v>361</v>
      </c>
      <c r="C103" s="84" t="s">
        <v>362</v>
      </c>
      <c r="D103" s="83">
        <v>41.07</v>
      </c>
      <c r="E103" s="83">
        <v>0.08</v>
      </c>
      <c r="F103" s="83" t="s">
        <v>60</v>
      </c>
      <c r="G103" s="83" t="s">
        <v>76</v>
      </c>
      <c r="H103" s="83" t="s">
        <v>330</v>
      </c>
      <c r="I103" s="83" t="s">
        <v>63</v>
      </c>
      <c r="J103" s="83" t="s">
        <v>145</v>
      </c>
      <c r="K103" s="83" t="s">
        <v>84</v>
      </c>
      <c r="L103" s="83" t="s">
        <v>64</v>
      </c>
      <c r="M103" s="83" t="s">
        <v>84</v>
      </c>
      <c r="N103" s="83" t="s">
        <v>64</v>
      </c>
      <c r="O103" s="83" t="s">
        <v>64</v>
      </c>
      <c r="P103" s="83" t="s">
        <v>84</v>
      </c>
      <c r="Q103" s="83" t="s">
        <v>84</v>
      </c>
      <c r="R103" s="83" t="s">
        <v>64</v>
      </c>
      <c r="S103" s="83" t="s">
        <v>64</v>
      </c>
      <c r="T103" s="83" t="s">
        <v>64</v>
      </c>
      <c r="U103" s="83" t="s">
        <v>64</v>
      </c>
      <c r="V103" s="83" t="s">
        <v>64</v>
      </c>
      <c r="W103" s="83" t="s">
        <v>64</v>
      </c>
      <c r="X103" s="83" t="s">
        <v>64</v>
      </c>
      <c r="Y103" s="83" t="s">
        <v>64</v>
      </c>
      <c r="Z103" s="83" t="s">
        <v>65</v>
      </c>
      <c r="AA103" s="83" t="s">
        <v>65</v>
      </c>
      <c r="AB103" s="83" t="s">
        <v>65</v>
      </c>
      <c r="AC103" s="83" t="s">
        <v>65</v>
      </c>
      <c r="AD103" s="83" t="s">
        <v>65</v>
      </c>
      <c r="AE103" s="83" t="s">
        <v>65</v>
      </c>
      <c r="AF103" s="83" t="s">
        <v>65</v>
      </c>
      <c r="AG103" s="83" t="s">
        <v>65</v>
      </c>
      <c r="AH103" s="83" t="s">
        <v>65</v>
      </c>
      <c r="AI103" s="83" t="s">
        <v>101</v>
      </c>
      <c r="AJ103" s="83" t="s">
        <v>65</v>
      </c>
      <c r="AK103" s="83" t="s">
        <v>79</v>
      </c>
      <c r="AL103" s="83" t="s">
        <v>65</v>
      </c>
      <c r="AM103" s="83" t="s">
        <v>65</v>
      </c>
      <c r="AN103" s="83" t="s">
        <v>65</v>
      </c>
      <c r="AO103" s="83" t="s">
        <v>65</v>
      </c>
      <c r="AP103" s="83" t="s">
        <v>85</v>
      </c>
      <c r="AQ103" s="83" t="s">
        <v>85</v>
      </c>
      <c r="AR103" s="83" t="s">
        <v>73</v>
      </c>
      <c r="AS103" s="83" t="s">
        <v>68</v>
      </c>
      <c r="AT103" s="83" t="s">
        <v>87</v>
      </c>
      <c r="AU103" s="83" t="s">
        <v>70</v>
      </c>
      <c r="AV103" s="83" t="s">
        <v>132</v>
      </c>
      <c r="AW103" s="83" t="s">
        <v>73</v>
      </c>
      <c r="AX103" s="83" t="s">
        <v>63</v>
      </c>
      <c r="AY103" s="83" t="s">
        <v>73</v>
      </c>
      <c r="AZ103" s="83" t="s">
        <v>73</v>
      </c>
      <c r="BA103" s="83" t="s">
        <v>73</v>
      </c>
      <c r="BB103" s="83" t="s">
        <v>73</v>
      </c>
      <c r="BC103" s="83" t="s">
        <v>73</v>
      </c>
      <c r="BD103" s="83"/>
      <c r="BE103" s="83" t="s">
        <v>73</v>
      </c>
      <c r="BF103" s="83"/>
      <c r="BG103" s="87" t="s">
        <v>335</v>
      </c>
      <c r="BH103" s="87" t="s">
        <v>60</v>
      </c>
      <c r="BI103" s="76" t="s">
        <v>1414</v>
      </c>
      <c r="BJ103">
        <v>11</v>
      </c>
      <c r="BK103" s="87">
        <v>62</v>
      </c>
      <c r="BL103" s="87"/>
      <c r="BM103" s="86" t="s">
        <v>1130</v>
      </c>
      <c r="BN103" s="86" t="s">
        <v>1132</v>
      </c>
      <c r="BO103" s="87" t="s">
        <v>68</v>
      </c>
      <c r="BP103" s="87"/>
      <c r="BQ103" s="87" t="s">
        <v>1472</v>
      </c>
      <c r="BR103" s="86" t="s">
        <v>1445</v>
      </c>
      <c r="BS103" s="86">
        <v>1</v>
      </c>
      <c r="BT103" s="86" t="s">
        <v>1445</v>
      </c>
      <c r="BU103" s="86">
        <v>1</v>
      </c>
      <c r="BV103" s="86" t="s">
        <v>73</v>
      </c>
      <c r="BW103" s="86">
        <v>0</v>
      </c>
      <c r="BX103" s="86" t="s">
        <v>1448</v>
      </c>
      <c r="BY103" s="86">
        <v>1</v>
      </c>
      <c r="BZ103" s="86" t="s">
        <v>1470</v>
      </c>
      <c r="CA103" s="86">
        <v>2</v>
      </c>
      <c r="CB103" s="86" t="s">
        <v>1452</v>
      </c>
      <c r="CC103" s="86">
        <v>0</v>
      </c>
      <c r="CD103" s="86" t="s">
        <v>226</v>
      </c>
      <c r="CE103" s="86">
        <v>0</v>
      </c>
      <c r="CF103" s="86" t="s">
        <v>1454</v>
      </c>
      <c r="CG103" s="86">
        <v>1</v>
      </c>
      <c r="CH103" s="86" t="s">
        <v>226</v>
      </c>
      <c r="CI103" s="86">
        <v>0</v>
      </c>
      <c r="CJ103" s="86" t="s">
        <v>226</v>
      </c>
      <c r="CK103" s="86">
        <v>0</v>
      </c>
      <c r="CL103" s="86" t="s">
        <v>226</v>
      </c>
      <c r="CM103" s="86">
        <v>0</v>
      </c>
      <c r="CN103" s="86" t="s">
        <v>226</v>
      </c>
      <c r="CO103" s="86">
        <v>0</v>
      </c>
      <c r="CP103" s="87" t="s">
        <v>1477</v>
      </c>
      <c r="CQ103" s="152">
        <v>0</v>
      </c>
    </row>
    <row r="104" spans="1:95" ht="13.2" x14ac:dyDescent="0.25">
      <c r="A104" s="82">
        <v>45572.382133321764</v>
      </c>
      <c r="B104" s="83" t="s">
        <v>363</v>
      </c>
      <c r="C104" s="84" t="s">
        <v>364</v>
      </c>
      <c r="D104" s="83">
        <v>85.71</v>
      </c>
      <c r="E104" s="83">
        <v>0.75</v>
      </c>
      <c r="F104" s="83" t="s">
        <v>60</v>
      </c>
      <c r="G104" s="83" t="s">
        <v>76</v>
      </c>
      <c r="H104" s="83" t="s">
        <v>365</v>
      </c>
      <c r="I104" s="83" t="s">
        <v>63</v>
      </c>
      <c r="J104" s="83" t="s">
        <v>64</v>
      </c>
      <c r="K104" s="83" t="s">
        <v>64</v>
      </c>
      <c r="L104" s="83" t="s">
        <v>145</v>
      </c>
      <c r="M104" s="83" t="s">
        <v>84</v>
      </c>
      <c r="N104" s="83" t="s">
        <v>64</v>
      </c>
      <c r="O104" s="83" t="s">
        <v>84</v>
      </c>
      <c r="P104" s="83" t="s">
        <v>64</v>
      </c>
      <c r="Q104" s="83" t="s">
        <v>78</v>
      </c>
      <c r="R104" s="83" t="s">
        <v>64</v>
      </c>
      <c r="S104" s="83" t="s">
        <v>64</v>
      </c>
      <c r="T104" s="83" t="s">
        <v>64</v>
      </c>
      <c r="U104" s="83" t="s">
        <v>84</v>
      </c>
      <c r="V104" s="83" t="s">
        <v>64</v>
      </c>
      <c r="W104" s="83" t="s">
        <v>78</v>
      </c>
      <c r="X104" s="83" t="s">
        <v>64</v>
      </c>
      <c r="Y104" s="83" t="s">
        <v>64</v>
      </c>
      <c r="Z104" s="83" t="s">
        <v>66</v>
      </c>
      <c r="AA104" s="83" t="s">
        <v>66</v>
      </c>
      <c r="AB104" s="83" t="s">
        <v>66</v>
      </c>
      <c r="AC104" s="83" t="s">
        <v>65</v>
      </c>
      <c r="AD104" s="83" t="s">
        <v>66</v>
      </c>
      <c r="AE104" s="83" t="s">
        <v>66</v>
      </c>
      <c r="AF104" s="83" t="s">
        <v>66</v>
      </c>
      <c r="AG104" s="83" t="s">
        <v>66</v>
      </c>
      <c r="AH104" s="83" t="s">
        <v>66</v>
      </c>
      <c r="AI104" s="83" t="s">
        <v>79</v>
      </c>
      <c r="AJ104" s="83" t="s">
        <v>66</v>
      </c>
      <c r="AK104" s="83" t="s">
        <v>66</v>
      </c>
      <c r="AL104" s="83" t="s">
        <v>66</v>
      </c>
      <c r="AM104" s="83" t="s">
        <v>66</v>
      </c>
      <c r="AN104" s="83" t="s">
        <v>65</v>
      </c>
      <c r="AO104" s="83" t="s">
        <v>66</v>
      </c>
      <c r="AP104" s="83" t="s">
        <v>85</v>
      </c>
      <c r="AQ104" s="83" t="s">
        <v>85</v>
      </c>
      <c r="AR104" s="83" t="s">
        <v>63</v>
      </c>
      <c r="AS104" s="83" t="s">
        <v>366</v>
      </c>
      <c r="AT104" s="83" t="s">
        <v>69</v>
      </c>
      <c r="AU104" s="83" t="s">
        <v>67</v>
      </c>
      <c r="AV104" s="83" t="s">
        <v>132</v>
      </c>
      <c r="AW104" s="83" t="s">
        <v>63</v>
      </c>
      <c r="AX104" s="83" t="s">
        <v>72</v>
      </c>
      <c r="AY104" s="83" t="s">
        <v>63</v>
      </c>
      <c r="AZ104" s="83" t="s">
        <v>63</v>
      </c>
      <c r="BA104" s="83" t="s">
        <v>63</v>
      </c>
      <c r="BB104" s="83" t="s">
        <v>63</v>
      </c>
      <c r="BC104" s="83" t="s">
        <v>73</v>
      </c>
      <c r="BD104" s="83"/>
      <c r="BE104" s="83" t="s">
        <v>73</v>
      </c>
      <c r="BF104" s="83"/>
      <c r="BG104" s="87" t="s">
        <v>335</v>
      </c>
      <c r="BH104" s="87" t="s">
        <v>60</v>
      </c>
      <c r="BI104" s="76" t="s">
        <v>1414</v>
      </c>
      <c r="BJ104">
        <v>10</v>
      </c>
      <c r="BK104" s="87">
        <v>50</v>
      </c>
      <c r="BL104" s="87"/>
      <c r="BM104" s="86" t="s">
        <v>1130</v>
      </c>
      <c r="BN104" s="86" t="s">
        <v>1132</v>
      </c>
      <c r="BO104" s="87" t="s">
        <v>1422</v>
      </c>
      <c r="BP104" s="87"/>
      <c r="BQ104" s="87" t="s">
        <v>1472</v>
      </c>
      <c r="BR104" s="86" t="s">
        <v>1445</v>
      </c>
      <c r="BS104" s="86">
        <v>1</v>
      </c>
      <c r="BT104" s="86" t="s">
        <v>1445</v>
      </c>
      <c r="BU104" s="86">
        <v>1</v>
      </c>
      <c r="BV104" s="86" t="s">
        <v>63</v>
      </c>
      <c r="BW104" s="86">
        <v>1</v>
      </c>
      <c r="BX104" s="86" t="s">
        <v>1447</v>
      </c>
      <c r="BY104" s="86">
        <v>0</v>
      </c>
      <c r="BZ104" s="86" t="s">
        <v>1450</v>
      </c>
      <c r="CA104" s="86">
        <v>1</v>
      </c>
      <c r="CB104" s="86" t="s">
        <v>1452</v>
      </c>
      <c r="CC104" s="86">
        <v>0</v>
      </c>
      <c r="CD104" s="86" t="s">
        <v>1454</v>
      </c>
      <c r="CE104" s="86">
        <v>1</v>
      </c>
      <c r="CF104" s="86" t="s">
        <v>1454</v>
      </c>
      <c r="CG104" s="86">
        <v>1</v>
      </c>
      <c r="CH104" s="86" t="s">
        <v>1454</v>
      </c>
      <c r="CI104" s="86">
        <v>1</v>
      </c>
      <c r="CJ104" s="86" t="s">
        <v>1454</v>
      </c>
      <c r="CK104" s="86">
        <v>1</v>
      </c>
      <c r="CL104" s="86" t="s">
        <v>1454</v>
      </c>
      <c r="CM104" s="86">
        <v>1</v>
      </c>
      <c r="CN104" s="86" t="s">
        <v>1454</v>
      </c>
      <c r="CO104" s="86">
        <v>1</v>
      </c>
      <c r="CP104" s="87" t="s">
        <v>1478</v>
      </c>
      <c r="CQ104" s="152">
        <v>1</v>
      </c>
    </row>
    <row r="105" spans="1:95" ht="13.2" x14ac:dyDescent="0.25">
      <c r="A105" s="82">
        <v>45572.383372407407</v>
      </c>
      <c r="B105" s="83" t="s">
        <v>367</v>
      </c>
      <c r="C105" s="84" t="s">
        <v>368</v>
      </c>
      <c r="D105" s="83">
        <v>34.82</v>
      </c>
      <c r="E105" s="83">
        <v>0.08</v>
      </c>
      <c r="F105" s="83" t="s">
        <v>60</v>
      </c>
      <c r="G105" s="83" t="s">
        <v>76</v>
      </c>
      <c r="H105" s="83" t="s">
        <v>369</v>
      </c>
      <c r="I105" s="83" t="s">
        <v>63</v>
      </c>
      <c r="J105" s="83" t="s">
        <v>64</v>
      </c>
      <c r="K105" s="83" t="s">
        <v>64</v>
      </c>
      <c r="L105" s="83" t="s">
        <v>64</v>
      </c>
      <c r="M105" s="83" t="s">
        <v>78</v>
      </c>
      <c r="N105" s="83" t="s">
        <v>64</v>
      </c>
      <c r="O105" s="83" t="s">
        <v>78</v>
      </c>
      <c r="P105" s="83" t="s">
        <v>78</v>
      </c>
      <c r="Q105" s="83" t="s">
        <v>78</v>
      </c>
      <c r="R105" s="83" t="s">
        <v>64</v>
      </c>
      <c r="S105" s="83" t="s">
        <v>78</v>
      </c>
      <c r="T105" s="83" t="s">
        <v>64</v>
      </c>
      <c r="U105" s="83" t="s">
        <v>64</v>
      </c>
      <c r="V105" s="83" t="s">
        <v>64</v>
      </c>
      <c r="W105" s="83" t="s">
        <v>64</v>
      </c>
      <c r="X105" s="83" t="s">
        <v>64</v>
      </c>
      <c r="Y105" s="83" t="s">
        <v>64</v>
      </c>
      <c r="Z105" s="83" t="s">
        <v>66</v>
      </c>
      <c r="AA105" s="83" t="s">
        <v>65</v>
      </c>
      <c r="AB105" s="83" t="s">
        <v>66</v>
      </c>
      <c r="AC105" s="83" t="s">
        <v>66</v>
      </c>
      <c r="AD105" s="83" t="s">
        <v>66</v>
      </c>
      <c r="AE105" s="83" t="s">
        <v>66</v>
      </c>
      <c r="AF105" s="83" t="s">
        <v>66</v>
      </c>
      <c r="AG105" s="83" t="s">
        <v>65</v>
      </c>
      <c r="AH105" s="83" t="s">
        <v>66</v>
      </c>
      <c r="AI105" s="83" t="s">
        <v>79</v>
      </c>
      <c r="AJ105" s="83" t="s">
        <v>66</v>
      </c>
      <c r="AK105" s="83" t="s">
        <v>66</v>
      </c>
      <c r="AL105" s="83" t="s">
        <v>66</v>
      </c>
      <c r="AM105" s="83" t="s">
        <v>66</v>
      </c>
      <c r="AN105" s="83" t="s">
        <v>79</v>
      </c>
      <c r="AO105" s="83" t="s">
        <v>79</v>
      </c>
      <c r="AP105" s="83" t="s">
        <v>85</v>
      </c>
      <c r="AQ105" s="83" t="s">
        <v>85</v>
      </c>
      <c r="AR105" s="83" t="s">
        <v>63</v>
      </c>
      <c r="AS105" s="83" t="s">
        <v>370</v>
      </c>
      <c r="AT105" s="83" t="s">
        <v>87</v>
      </c>
      <c r="AU105" s="83" t="s">
        <v>70</v>
      </c>
      <c r="AV105" s="83" t="s">
        <v>71</v>
      </c>
      <c r="AW105" s="83" t="s">
        <v>73</v>
      </c>
      <c r="AX105" s="83" t="s">
        <v>73</v>
      </c>
      <c r="AY105" s="83" t="s">
        <v>72</v>
      </c>
      <c r="AZ105" s="83" t="s">
        <v>73</v>
      </c>
      <c r="BA105" s="83" t="s">
        <v>72</v>
      </c>
      <c r="BB105" s="83" t="s">
        <v>73</v>
      </c>
      <c r="BC105" s="83" t="s">
        <v>73</v>
      </c>
      <c r="BD105" s="83"/>
      <c r="BE105" s="83" t="s">
        <v>73</v>
      </c>
      <c r="BF105" s="83"/>
      <c r="BG105" s="87" t="s">
        <v>335</v>
      </c>
      <c r="BH105" s="87" t="s">
        <v>60</v>
      </c>
      <c r="BI105" s="76" t="s">
        <v>1414</v>
      </c>
      <c r="BJ105">
        <v>12</v>
      </c>
      <c r="BK105" s="87">
        <v>48</v>
      </c>
      <c r="BL105" s="87"/>
      <c r="BM105" s="86" t="s">
        <v>1130</v>
      </c>
      <c r="BN105" s="86" t="s">
        <v>1132</v>
      </c>
      <c r="BO105" s="87" t="s">
        <v>137</v>
      </c>
      <c r="BP105" s="87"/>
      <c r="BQ105" s="87" t="s">
        <v>1473</v>
      </c>
      <c r="BR105" s="86" t="s">
        <v>1445</v>
      </c>
      <c r="BS105" s="86">
        <v>1</v>
      </c>
      <c r="BT105" s="86" t="s">
        <v>1445</v>
      </c>
      <c r="BU105" s="86">
        <v>1</v>
      </c>
      <c r="BV105" s="86" t="s">
        <v>63</v>
      </c>
      <c r="BW105" s="86">
        <v>1</v>
      </c>
      <c r="BX105" s="86" t="s">
        <v>1448</v>
      </c>
      <c r="BY105" s="86">
        <v>1</v>
      </c>
      <c r="BZ105" s="86" t="s">
        <v>1470</v>
      </c>
      <c r="CA105" s="86">
        <v>2</v>
      </c>
      <c r="CB105" s="86" t="s">
        <v>1452</v>
      </c>
      <c r="CC105" s="86">
        <v>0</v>
      </c>
      <c r="CD105" s="86" t="s">
        <v>226</v>
      </c>
      <c r="CE105" s="86">
        <v>0</v>
      </c>
      <c r="CF105" s="86" t="s">
        <v>226</v>
      </c>
      <c r="CG105" s="86">
        <v>0</v>
      </c>
      <c r="CH105" s="86" t="s">
        <v>1454</v>
      </c>
      <c r="CI105" s="86">
        <v>1</v>
      </c>
      <c r="CJ105" s="86" t="s">
        <v>226</v>
      </c>
      <c r="CK105" s="86">
        <v>0</v>
      </c>
      <c r="CL105" s="86" t="s">
        <v>1454</v>
      </c>
      <c r="CM105" s="86">
        <v>1</v>
      </c>
      <c r="CN105" s="86" t="s">
        <v>226</v>
      </c>
      <c r="CO105" s="86">
        <v>0</v>
      </c>
      <c r="CP105" s="87" t="s">
        <v>1477</v>
      </c>
      <c r="CQ105" s="152">
        <v>0</v>
      </c>
    </row>
    <row r="106" spans="1:95" ht="13.2" x14ac:dyDescent="0.25">
      <c r="A106" s="82">
        <v>45572.383376296297</v>
      </c>
      <c r="B106" s="83" t="s">
        <v>371</v>
      </c>
      <c r="C106" s="84" t="s">
        <v>372</v>
      </c>
      <c r="D106" s="83">
        <v>41.96</v>
      </c>
      <c r="E106" s="83">
        <v>0.28999999999999998</v>
      </c>
      <c r="F106" s="83" t="s">
        <v>60</v>
      </c>
      <c r="G106" s="83" t="s">
        <v>76</v>
      </c>
      <c r="H106" s="83" t="s">
        <v>373</v>
      </c>
      <c r="I106" s="83" t="s">
        <v>63</v>
      </c>
      <c r="J106" s="83" t="s">
        <v>64</v>
      </c>
      <c r="K106" s="83" t="s">
        <v>64</v>
      </c>
      <c r="L106" s="83" t="s">
        <v>64</v>
      </c>
      <c r="M106" s="83" t="s">
        <v>84</v>
      </c>
      <c r="N106" s="83" t="s">
        <v>64</v>
      </c>
      <c r="O106" s="83" t="s">
        <v>64</v>
      </c>
      <c r="P106" s="83" t="s">
        <v>84</v>
      </c>
      <c r="Q106" s="83" t="s">
        <v>64</v>
      </c>
      <c r="R106" s="83" t="s">
        <v>64</v>
      </c>
      <c r="S106" s="83" t="s">
        <v>64</v>
      </c>
      <c r="T106" s="83" t="s">
        <v>64</v>
      </c>
      <c r="U106" s="83" t="s">
        <v>64</v>
      </c>
      <c r="V106" s="83" t="s">
        <v>64</v>
      </c>
      <c r="W106" s="83" t="s">
        <v>64</v>
      </c>
      <c r="X106" s="83" t="s">
        <v>64</v>
      </c>
      <c r="Y106" s="83" t="s">
        <v>64</v>
      </c>
      <c r="Z106" s="83" t="s">
        <v>65</v>
      </c>
      <c r="AA106" s="83" t="s">
        <v>65</v>
      </c>
      <c r="AB106" s="83" t="s">
        <v>66</v>
      </c>
      <c r="AC106" s="83" t="s">
        <v>65</v>
      </c>
      <c r="AD106" s="83" t="s">
        <v>65</v>
      </c>
      <c r="AE106" s="83" t="s">
        <v>65</v>
      </c>
      <c r="AF106" s="83" t="s">
        <v>66</v>
      </c>
      <c r="AG106" s="83" t="s">
        <v>65</v>
      </c>
      <c r="AH106" s="83" t="s">
        <v>66</v>
      </c>
      <c r="AI106" s="83" t="s">
        <v>65</v>
      </c>
      <c r="AJ106" s="83" t="s">
        <v>65</v>
      </c>
      <c r="AK106" s="83" t="s">
        <v>65</v>
      </c>
      <c r="AL106" s="83" t="s">
        <v>65</v>
      </c>
      <c r="AM106" s="83" t="s">
        <v>65</v>
      </c>
      <c r="AN106" s="83" t="s">
        <v>65</v>
      </c>
      <c r="AO106" s="83" t="s">
        <v>65</v>
      </c>
      <c r="AP106" s="83" t="s">
        <v>67</v>
      </c>
      <c r="AQ106" s="83" t="s">
        <v>67</v>
      </c>
      <c r="AR106" s="83" t="s">
        <v>86</v>
      </c>
      <c r="AS106" s="83" t="s">
        <v>68</v>
      </c>
      <c r="AT106" s="83" t="s">
        <v>69</v>
      </c>
      <c r="AU106" s="83" t="s">
        <v>70</v>
      </c>
      <c r="AV106" s="83" t="s">
        <v>71</v>
      </c>
      <c r="AW106" s="83" t="s">
        <v>63</v>
      </c>
      <c r="AX106" s="83" t="s">
        <v>72</v>
      </c>
      <c r="AY106" s="83" t="s">
        <v>73</v>
      </c>
      <c r="AZ106" s="83" t="s">
        <v>72</v>
      </c>
      <c r="BA106" s="83" t="s">
        <v>73</v>
      </c>
      <c r="BB106" s="83" t="s">
        <v>73</v>
      </c>
      <c r="BC106" s="83" t="s">
        <v>73</v>
      </c>
      <c r="BD106" s="83"/>
      <c r="BE106" s="83" t="s">
        <v>73</v>
      </c>
      <c r="BF106" s="83"/>
      <c r="BG106" s="87" t="s">
        <v>335</v>
      </c>
      <c r="BH106" s="87" t="s">
        <v>60</v>
      </c>
      <c r="BI106" s="76" t="s">
        <v>1414</v>
      </c>
      <c r="BJ106">
        <v>14</v>
      </c>
      <c r="BK106" s="87">
        <v>58</v>
      </c>
      <c r="BL106" s="87"/>
      <c r="BM106" s="86" t="s">
        <v>1130</v>
      </c>
      <c r="BN106" s="86" t="s">
        <v>1132</v>
      </c>
      <c r="BO106" s="87" t="s">
        <v>68</v>
      </c>
      <c r="BP106" s="87"/>
      <c r="BQ106" s="87" t="s">
        <v>1472</v>
      </c>
      <c r="BR106" s="86" t="s">
        <v>1445</v>
      </c>
      <c r="BS106" s="86">
        <v>1</v>
      </c>
      <c r="BT106" s="86" t="s">
        <v>1445</v>
      </c>
      <c r="BU106" s="86">
        <v>1</v>
      </c>
      <c r="BV106" s="86" t="s">
        <v>63</v>
      </c>
      <c r="BW106" s="86">
        <v>1</v>
      </c>
      <c r="BX106" s="86" t="s">
        <v>1447</v>
      </c>
      <c r="BY106" s="86">
        <v>0</v>
      </c>
      <c r="BZ106" s="86" t="s">
        <v>1470</v>
      </c>
      <c r="CA106" s="86">
        <v>2</v>
      </c>
      <c r="CB106" s="86" t="s">
        <v>1452</v>
      </c>
      <c r="CC106" s="86">
        <v>0</v>
      </c>
      <c r="CD106" s="86" t="s">
        <v>1454</v>
      </c>
      <c r="CE106" s="86">
        <v>1</v>
      </c>
      <c r="CF106" s="86" t="s">
        <v>1454</v>
      </c>
      <c r="CG106" s="86">
        <v>1</v>
      </c>
      <c r="CH106" s="86" t="s">
        <v>226</v>
      </c>
      <c r="CI106" s="86">
        <v>0</v>
      </c>
      <c r="CJ106" s="86" t="s">
        <v>1454</v>
      </c>
      <c r="CK106" s="86">
        <v>1</v>
      </c>
      <c r="CL106" s="86" t="s">
        <v>226</v>
      </c>
      <c r="CM106" s="86">
        <v>0</v>
      </c>
      <c r="CN106" s="86" t="s">
        <v>226</v>
      </c>
      <c r="CO106" s="86">
        <v>0</v>
      </c>
      <c r="CP106" s="87" t="s">
        <v>1477</v>
      </c>
      <c r="CQ106" s="152">
        <v>0</v>
      </c>
    </row>
    <row r="107" spans="1:95" ht="13.2" x14ac:dyDescent="0.25">
      <c r="A107" s="82">
        <v>45572.385504074075</v>
      </c>
      <c r="B107" s="83" t="s">
        <v>374</v>
      </c>
      <c r="C107" s="84" t="s">
        <v>375</v>
      </c>
      <c r="D107" s="83">
        <v>53.57</v>
      </c>
      <c r="E107" s="83">
        <v>0.33</v>
      </c>
      <c r="F107" s="83" t="s">
        <v>60</v>
      </c>
      <c r="G107" s="83" t="s">
        <v>76</v>
      </c>
      <c r="H107" s="83" t="s">
        <v>352</v>
      </c>
      <c r="I107" s="83" t="s">
        <v>63</v>
      </c>
      <c r="J107" s="83" t="s">
        <v>64</v>
      </c>
      <c r="K107" s="83" t="s">
        <v>84</v>
      </c>
      <c r="L107" s="83" t="s">
        <v>64</v>
      </c>
      <c r="M107" s="83" t="s">
        <v>84</v>
      </c>
      <c r="N107" s="83" t="s">
        <v>64</v>
      </c>
      <c r="O107" s="83" t="s">
        <v>64</v>
      </c>
      <c r="P107" s="83" t="s">
        <v>78</v>
      </c>
      <c r="Q107" s="83" t="s">
        <v>64</v>
      </c>
      <c r="R107" s="83" t="s">
        <v>64</v>
      </c>
      <c r="S107" s="83" t="s">
        <v>84</v>
      </c>
      <c r="T107" s="83" t="s">
        <v>64</v>
      </c>
      <c r="U107" s="83" t="s">
        <v>64</v>
      </c>
      <c r="V107" s="83" t="s">
        <v>64</v>
      </c>
      <c r="W107" s="83" t="s">
        <v>64</v>
      </c>
      <c r="X107" s="83" t="s">
        <v>64</v>
      </c>
      <c r="Y107" s="83" t="s">
        <v>64</v>
      </c>
      <c r="Z107" s="83" t="s">
        <v>65</v>
      </c>
      <c r="AA107" s="83" t="s">
        <v>65</v>
      </c>
      <c r="AB107" s="83" t="s">
        <v>66</v>
      </c>
      <c r="AC107" s="83" t="s">
        <v>65</v>
      </c>
      <c r="AD107" s="83" t="s">
        <v>66</v>
      </c>
      <c r="AE107" s="83" t="s">
        <v>66</v>
      </c>
      <c r="AF107" s="83" t="s">
        <v>66</v>
      </c>
      <c r="AG107" s="83" t="s">
        <v>65</v>
      </c>
      <c r="AH107" s="83" t="s">
        <v>66</v>
      </c>
      <c r="AI107" s="83" t="s">
        <v>79</v>
      </c>
      <c r="AJ107" s="83" t="s">
        <v>65</v>
      </c>
      <c r="AK107" s="83" t="s">
        <v>65</v>
      </c>
      <c r="AL107" s="83" t="s">
        <v>66</v>
      </c>
      <c r="AM107" s="83" t="s">
        <v>65</v>
      </c>
      <c r="AN107" s="83" t="s">
        <v>79</v>
      </c>
      <c r="AO107" s="83" t="s">
        <v>66</v>
      </c>
      <c r="AP107" s="83" t="s">
        <v>67</v>
      </c>
      <c r="AQ107" s="83" t="s">
        <v>67</v>
      </c>
      <c r="AR107" s="83" t="s">
        <v>86</v>
      </c>
      <c r="AS107" s="83" t="s">
        <v>115</v>
      </c>
      <c r="AT107" s="83" t="s">
        <v>87</v>
      </c>
      <c r="AU107" s="83" t="s">
        <v>93</v>
      </c>
      <c r="AV107" s="83" t="s">
        <v>71</v>
      </c>
      <c r="AW107" s="83" t="s">
        <v>73</v>
      </c>
      <c r="AX107" s="83" t="s">
        <v>72</v>
      </c>
      <c r="AY107" s="83" t="s">
        <v>73</v>
      </c>
      <c r="AZ107" s="83" t="s">
        <v>73</v>
      </c>
      <c r="BA107" s="83" t="s">
        <v>72</v>
      </c>
      <c r="BB107" s="83" t="s">
        <v>73</v>
      </c>
      <c r="BC107" s="83" t="s">
        <v>73</v>
      </c>
      <c r="BD107" s="83"/>
      <c r="BE107" s="83" t="s">
        <v>73</v>
      </c>
      <c r="BF107" s="83"/>
      <c r="BG107" s="87" t="s">
        <v>335</v>
      </c>
      <c r="BH107" s="87" t="s">
        <v>60</v>
      </c>
      <c r="BI107" s="76" t="s">
        <v>1414</v>
      </c>
      <c r="BJ107">
        <v>12</v>
      </c>
      <c r="BK107" s="87">
        <v>54</v>
      </c>
      <c r="BL107" s="87"/>
      <c r="BM107" s="86" t="s">
        <v>1130</v>
      </c>
      <c r="BN107" s="86" t="s">
        <v>1132</v>
      </c>
      <c r="BO107" s="87" t="s">
        <v>115</v>
      </c>
      <c r="BP107" s="87"/>
      <c r="BQ107" s="87" t="s">
        <v>1472</v>
      </c>
      <c r="BR107" s="86" t="s">
        <v>1445</v>
      </c>
      <c r="BS107" s="86">
        <v>1</v>
      </c>
      <c r="BT107" s="86" t="s">
        <v>1445</v>
      </c>
      <c r="BU107" s="86">
        <v>1</v>
      </c>
      <c r="BV107" s="86" t="s">
        <v>63</v>
      </c>
      <c r="BW107" s="86">
        <v>1</v>
      </c>
      <c r="BX107" s="86" t="s">
        <v>1448</v>
      </c>
      <c r="BY107" s="86">
        <v>1</v>
      </c>
      <c r="BZ107" s="86" t="s">
        <v>1449</v>
      </c>
      <c r="CA107" s="86">
        <v>0</v>
      </c>
      <c r="CB107" s="86" t="s">
        <v>1452</v>
      </c>
      <c r="CC107" s="86">
        <v>0</v>
      </c>
      <c r="CD107" s="86" t="s">
        <v>226</v>
      </c>
      <c r="CE107" s="86">
        <v>0</v>
      </c>
      <c r="CF107" s="86" t="s">
        <v>1454</v>
      </c>
      <c r="CG107" s="86">
        <v>1</v>
      </c>
      <c r="CH107" s="86" t="s">
        <v>226</v>
      </c>
      <c r="CI107" s="86">
        <v>0</v>
      </c>
      <c r="CJ107" s="86" t="s">
        <v>226</v>
      </c>
      <c r="CK107" s="86">
        <v>0</v>
      </c>
      <c r="CL107" s="86" t="s">
        <v>1454</v>
      </c>
      <c r="CM107" s="86">
        <v>1</v>
      </c>
      <c r="CN107" s="86" t="s">
        <v>226</v>
      </c>
      <c r="CO107" s="86">
        <v>0</v>
      </c>
      <c r="CP107" s="87" t="s">
        <v>1477</v>
      </c>
      <c r="CQ107" s="152">
        <v>0</v>
      </c>
    </row>
    <row r="108" spans="1:95" ht="13.2" x14ac:dyDescent="0.25">
      <c r="A108" s="82">
        <v>45572.386470613426</v>
      </c>
      <c r="B108" s="83" t="s">
        <v>376</v>
      </c>
      <c r="C108" s="84" t="s">
        <v>377</v>
      </c>
      <c r="D108" s="83">
        <v>58.06</v>
      </c>
      <c r="E108" s="83">
        <v>0.83</v>
      </c>
      <c r="F108" s="83" t="s">
        <v>60</v>
      </c>
      <c r="G108" s="83" t="s">
        <v>76</v>
      </c>
      <c r="H108" s="83" t="s">
        <v>378</v>
      </c>
      <c r="I108" s="83" t="s">
        <v>63</v>
      </c>
      <c r="J108" s="83" t="s">
        <v>64</v>
      </c>
      <c r="K108" s="83" t="s">
        <v>64</v>
      </c>
      <c r="L108" s="83" t="s">
        <v>64</v>
      </c>
      <c r="M108" s="83" t="s">
        <v>84</v>
      </c>
      <c r="N108" s="83" t="s">
        <v>64</v>
      </c>
      <c r="O108" s="83" t="s">
        <v>84</v>
      </c>
      <c r="P108" s="83" t="s">
        <v>84</v>
      </c>
      <c r="Q108" s="83" t="s">
        <v>64</v>
      </c>
      <c r="R108" s="83" t="s">
        <v>64</v>
      </c>
      <c r="S108" s="83" t="s">
        <v>64</v>
      </c>
      <c r="T108" s="83" t="s">
        <v>64</v>
      </c>
      <c r="U108" s="83" t="s">
        <v>84</v>
      </c>
      <c r="V108" s="83" t="s">
        <v>64</v>
      </c>
      <c r="W108" s="83" t="s">
        <v>64</v>
      </c>
      <c r="X108" s="83" t="s">
        <v>64</v>
      </c>
      <c r="Y108" s="83" t="s">
        <v>64</v>
      </c>
      <c r="Z108" s="83" t="s">
        <v>65</v>
      </c>
      <c r="AA108" s="83" t="s">
        <v>65</v>
      </c>
      <c r="AB108" s="83" t="s">
        <v>65</v>
      </c>
      <c r="AC108" s="83" t="s">
        <v>65</v>
      </c>
      <c r="AD108" s="83" t="s">
        <v>65</v>
      </c>
      <c r="AE108" s="83" t="s">
        <v>65</v>
      </c>
      <c r="AF108" s="83" t="s">
        <v>66</v>
      </c>
      <c r="AG108" s="83" t="s">
        <v>66</v>
      </c>
      <c r="AH108" s="83" t="s">
        <v>66</v>
      </c>
      <c r="AI108" s="83" t="s">
        <v>101</v>
      </c>
      <c r="AJ108" s="83" t="s">
        <v>65</v>
      </c>
      <c r="AK108" s="83" t="s">
        <v>65</v>
      </c>
      <c r="AL108" s="83" t="s">
        <v>65</v>
      </c>
      <c r="AM108" s="83" t="s">
        <v>65</v>
      </c>
      <c r="AN108" s="83" t="s">
        <v>65</v>
      </c>
      <c r="AO108" s="83" t="s">
        <v>65</v>
      </c>
      <c r="AP108" s="83" t="s">
        <v>67</v>
      </c>
      <c r="AQ108" s="83" t="s">
        <v>151</v>
      </c>
      <c r="AR108" s="83" t="s">
        <v>63</v>
      </c>
      <c r="AS108" s="83" t="s">
        <v>81</v>
      </c>
      <c r="AT108" s="83" t="s">
        <v>69</v>
      </c>
      <c r="AU108" s="83" t="s">
        <v>70</v>
      </c>
      <c r="AV108" s="83" t="s">
        <v>71</v>
      </c>
      <c r="AW108" s="83" t="s">
        <v>72</v>
      </c>
      <c r="AX108" s="83" t="s">
        <v>72</v>
      </c>
      <c r="AY108" s="83" t="s">
        <v>72</v>
      </c>
      <c r="AZ108" s="83" t="s">
        <v>72</v>
      </c>
      <c r="BA108" s="83" t="s">
        <v>63</v>
      </c>
      <c r="BB108" s="83" t="s">
        <v>63</v>
      </c>
      <c r="BC108" s="83" t="s">
        <v>73</v>
      </c>
      <c r="BD108" s="83"/>
      <c r="BE108" s="83" t="s">
        <v>73</v>
      </c>
      <c r="BF108" s="83"/>
      <c r="BG108" s="87" t="s">
        <v>335</v>
      </c>
      <c r="BH108" s="87" t="s">
        <v>60</v>
      </c>
      <c r="BI108" s="76" t="s">
        <v>1414</v>
      </c>
      <c r="BJ108">
        <v>12</v>
      </c>
      <c r="BK108" s="87">
        <v>61</v>
      </c>
      <c r="BL108" s="87"/>
      <c r="BM108" s="86" t="s">
        <v>1130</v>
      </c>
      <c r="BN108" s="86" t="s">
        <v>1132</v>
      </c>
      <c r="BO108" s="87" t="s">
        <v>68</v>
      </c>
      <c r="BP108" s="87"/>
      <c r="BQ108" s="87" t="s">
        <v>1472</v>
      </c>
      <c r="BR108" s="86" t="s">
        <v>1445</v>
      </c>
      <c r="BS108" s="86">
        <v>1</v>
      </c>
      <c r="BT108" s="86" t="s">
        <v>1445</v>
      </c>
      <c r="BU108" s="86">
        <v>1</v>
      </c>
      <c r="BV108" s="86" t="s">
        <v>63</v>
      </c>
      <c r="BW108" s="86">
        <v>1</v>
      </c>
      <c r="BX108" s="86" t="s">
        <v>1447</v>
      </c>
      <c r="BY108" s="86">
        <v>0</v>
      </c>
      <c r="BZ108" s="86" t="s">
        <v>1470</v>
      </c>
      <c r="CA108" s="86">
        <v>2</v>
      </c>
      <c r="CB108" s="86" t="s">
        <v>1452</v>
      </c>
      <c r="CC108" s="86">
        <v>0</v>
      </c>
      <c r="CD108" s="86" t="s">
        <v>1454</v>
      </c>
      <c r="CE108" s="86">
        <v>1</v>
      </c>
      <c r="CF108" s="86" t="s">
        <v>1454</v>
      </c>
      <c r="CG108" s="86">
        <v>1</v>
      </c>
      <c r="CH108" s="86" t="s">
        <v>1454</v>
      </c>
      <c r="CI108" s="86">
        <v>1</v>
      </c>
      <c r="CJ108" s="86" t="s">
        <v>1454</v>
      </c>
      <c r="CK108" s="86">
        <v>1</v>
      </c>
      <c r="CL108" s="86" t="s">
        <v>1454</v>
      </c>
      <c r="CM108" s="86">
        <v>1</v>
      </c>
      <c r="CN108" s="86" t="s">
        <v>1454</v>
      </c>
      <c r="CO108" s="86">
        <v>1</v>
      </c>
      <c r="CP108" s="87" t="s">
        <v>1478</v>
      </c>
      <c r="CQ108" s="152">
        <v>1</v>
      </c>
    </row>
    <row r="109" spans="1:95" ht="13.2" x14ac:dyDescent="0.25">
      <c r="A109" s="82">
        <v>45572.388167002311</v>
      </c>
      <c r="B109" s="83" t="s">
        <v>379</v>
      </c>
      <c r="C109" s="83" t="s">
        <v>380</v>
      </c>
      <c r="D109" s="83">
        <v>100</v>
      </c>
      <c r="E109" s="83">
        <v>1.17</v>
      </c>
      <c r="F109" s="83" t="s">
        <v>60</v>
      </c>
      <c r="G109" s="83" t="s">
        <v>76</v>
      </c>
      <c r="H109" s="83" t="s">
        <v>381</v>
      </c>
      <c r="I109" s="83" t="s">
        <v>73</v>
      </c>
      <c r="J109" s="83" t="s">
        <v>64</v>
      </c>
      <c r="K109" s="83" t="s">
        <v>84</v>
      </c>
      <c r="L109" s="83" t="s">
        <v>64</v>
      </c>
      <c r="M109" s="83" t="s">
        <v>84</v>
      </c>
      <c r="N109" s="83" t="s">
        <v>64</v>
      </c>
      <c r="O109" s="83" t="s">
        <v>64</v>
      </c>
      <c r="P109" s="83" t="s">
        <v>64</v>
      </c>
      <c r="Q109" s="83" t="s">
        <v>84</v>
      </c>
      <c r="R109" s="83" t="s">
        <v>64</v>
      </c>
      <c r="S109" s="83" t="s">
        <v>64</v>
      </c>
      <c r="T109" s="83" t="s">
        <v>84</v>
      </c>
      <c r="U109" s="83" t="s">
        <v>84</v>
      </c>
      <c r="V109" s="83" t="s">
        <v>84</v>
      </c>
      <c r="W109" s="83" t="s">
        <v>64</v>
      </c>
      <c r="X109" s="83" t="s">
        <v>64</v>
      </c>
      <c r="Y109" s="83" t="s">
        <v>78</v>
      </c>
      <c r="Z109" s="83" t="s">
        <v>65</v>
      </c>
      <c r="AA109" s="83" t="s">
        <v>65</v>
      </c>
      <c r="AB109" s="83" t="s">
        <v>66</v>
      </c>
      <c r="AC109" s="83" t="s">
        <v>65</v>
      </c>
      <c r="AD109" s="83" t="s">
        <v>65</v>
      </c>
      <c r="AE109" s="83" t="s">
        <v>66</v>
      </c>
      <c r="AF109" s="83" t="s">
        <v>79</v>
      </c>
      <c r="AG109" s="83" t="s">
        <v>65</v>
      </c>
      <c r="AH109" s="83" t="s">
        <v>66</v>
      </c>
      <c r="AI109" s="83" t="s">
        <v>101</v>
      </c>
      <c r="AJ109" s="83" t="s">
        <v>66</v>
      </c>
      <c r="AK109" s="83" t="s">
        <v>66</v>
      </c>
      <c r="AL109" s="83" t="s">
        <v>65</v>
      </c>
      <c r="AM109" s="83" t="s">
        <v>65</v>
      </c>
      <c r="AN109" s="83" t="s">
        <v>66</v>
      </c>
      <c r="AO109" s="83" t="s">
        <v>65</v>
      </c>
      <c r="AP109" s="83" t="s">
        <v>85</v>
      </c>
      <c r="AQ109" s="83" t="s">
        <v>85</v>
      </c>
      <c r="AR109" s="83" t="s">
        <v>86</v>
      </c>
      <c r="AS109" s="83" t="s">
        <v>68</v>
      </c>
      <c r="AT109" s="83" t="s">
        <v>69</v>
      </c>
      <c r="AU109" s="83" t="s">
        <v>70</v>
      </c>
      <c r="AV109" s="83" t="s">
        <v>132</v>
      </c>
      <c r="AW109" s="83" t="s">
        <v>72</v>
      </c>
      <c r="AX109" s="83" t="s">
        <v>72</v>
      </c>
      <c r="AY109" s="83" t="s">
        <v>72</v>
      </c>
      <c r="AZ109" s="83" t="s">
        <v>72</v>
      </c>
      <c r="BA109" s="83" t="s">
        <v>72</v>
      </c>
      <c r="BB109" s="83" t="s">
        <v>73</v>
      </c>
      <c r="BC109" s="83" t="s">
        <v>73</v>
      </c>
      <c r="BD109" s="83"/>
      <c r="BE109" s="83" t="s">
        <v>73</v>
      </c>
      <c r="BF109" s="83"/>
      <c r="BG109" s="87" t="s">
        <v>335</v>
      </c>
      <c r="BH109" s="87" t="s">
        <v>60</v>
      </c>
      <c r="BI109" s="76" t="s">
        <v>1415</v>
      </c>
      <c r="BJ109">
        <v>9</v>
      </c>
      <c r="BK109" s="87">
        <v>56</v>
      </c>
      <c r="BL109" s="87"/>
      <c r="BM109" s="86" t="s">
        <v>1130</v>
      </c>
      <c r="BN109" s="86" t="s">
        <v>1132</v>
      </c>
      <c r="BO109" s="87" t="s">
        <v>68</v>
      </c>
      <c r="BP109" s="87"/>
      <c r="BQ109" s="87" t="s">
        <v>1472</v>
      </c>
      <c r="BR109" s="86" t="s">
        <v>1445</v>
      </c>
      <c r="BS109" s="86">
        <v>1</v>
      </c>
      <c r="BT109" s="86" t="s">
        <v>1445</v>
      </c>
      <c r="BU109" s="86">
        <v>1</v>
      </c>
      <c r="BV109" s="86" t="s">
        <v>63</v>
      </c>
      <c r="BW109" s="86">
        <v>1</v>
      </c>
      <c r="BX109" s="86" t="s">
        <v>1447</v>
      </c>
      <c r="BY109" s="86">
        <v>0</v>
      </c>
      <c r="BZ109" s="86" t="s">
        <v>1470</v>
      </c>
      <c r="CA109" s="86">
        <v>2</v>
      </c>
      <c r="CB109" s="86" t="s">
        <v>1452</v>
      </c>
      <c r="CC109" s="86">
        <v>0</v>
      </c>
      <c r="CD109" s="86" t="s">
        <v>1454</v>
      </c>
      <c r="CE109" s="86">
        <v>1</v>
      </c>
      <c r="CF109" s="86" t="s">
        <v>1454</v>
      </c>
      <c r="CG109" s="86">
        <v>1</v>
      </c>
      <c r="CH109" s="86" t="s">
        <v>1454</v>
      </c>
      <c r="CI109" s="86">
        <v>1</v>
      </c>
      <c r="CJ109" s="86" t="s">
        <v>1454</v>
      </c>
      <c r="CK109" s="86">
        <v>1</v>
      </c>
      <c r="CL109" s="86" t="s">
        <v>1454</v>
      </c>
      <c r="CM109" s="86">
        <v>1</v>
      </c>
      <c r="CN109" s="86" t="s">
        <v>226</v>
      </c>
      <c r="CO109" s="86">
        <v>0</v>
      </c>
      <c r="CP109" s="87" t="s">
        <v>1478</v>
      </c>
      <c r="CQ109" s="152">
        <v>1</v>
      </c>
    </row>
    <row r="110" spans="1:95" ht="13.2" x14ac:dyDescent="0.25">
      <c r="A110" s="82">
        <v>45572.397934583336</v>
      </c>
      <c r="B110" s="83" t="s">
        <v>382</v>
      </c>
      <c r="C110" s="84" t="s">
        <v>383</v>
      </c>
      <c r="D110" s="83">
        <v>100</v>
      </c>
      <c r="E110" s="83">
        <v>1.1299999999999999</v>
      </c>
      <c r="F110" s="83" t="s">
        <v>114</v>
      </c>
      <c r="G110" s="83" t="s">
        <v>76</v>
      </c>
      <c r="H110" s="83" t="s">
        <v>384</v>
      </c>
      <c r="I110" s="83" t="s">
        <v>63</v>
      </c>
      <c r="J110" s="83" t="s">
        <v>64</v>
      </c>
      <c r="K110" s="83" t="s">
        <v>78</v>
      </c>
      <c r="L110" s="83" t="s">
        <v>64</v>
      </c>
      <c r="M110" s="83" t="s">
        <v>84</v>
      </c>
      <c r="N110" s="83" t="s">
        <v>64</v>
      </c>
      <c r="O110" s="83" t="s">
        <v>64</v>
      </c>
      <c r="P110" s="83" t="s">
        <v>64</v>
      </c>
      <c r="Q110" s="83" t="s">
        <v>64</v>
      </c>
      <c r="R110" s="83" t="s">
        <v>64</v>
      </c>
      <c r="S110" s="83" t="s">
        <v>64</v>
      </c>
      <c r="T110" s="83" t="s">
        <v>64</v>
      </c>
      <c r="U110" s="83" t="s">
        <v>64</v>
      </c>
      <c r="V110" s="83" t="s">
        <v>64</v>
      </c>
      <c r="W110" s="83" t="s">
        <v>64</v>
      </c>
      <c r="X110" s="83" t="s">
        <v>64</v>
      </c>
      <c r="Y110" s="83" t="s">
        <v>64</v>
      </c>
      <c r="Z110" s="83" t="s">
        <v>65</v>
      </c>
      <c r="AA110" s="83" t="s">
        <v>65</v>
      </c>
      <c r="AB110" s="83" t="s">
        <v>66</v>
      </c>
      <c r="AC110" s="83" t="s">
        <v>65</v>
      </c>
      <c r="AD110" s="83" t="s">
        <v>66</v>
      </c>
      <c r="AE110" s="83" t="s">
        <v>65</v>
      </c>
      <c r="AF110" s="83" t="s">
        <v>66</v>
      </c>
      <c r="AG110" s="83" t="s">
        <v>66</v>
      </c>
      <c r="AH110" s="83" t="s">
        <v>66</v>
      </c>
      <c r="AI110" s="83" t="s">
        <v>79</v>
      </c>
      <c r="AJ110" s="83" t="s">
        <v>66</v>
      </c>
      <c r="AK110" s="83" t="s">
        <v>66</v>
      </c>
      <c r="AL110" s="83" t="s">
        <v>66</v>
      </c>
      <c r="AM110" s="83" t="s">
        <v>66</v>
      </c>
      <c r="AN110" s="83" t="s">
        <v>66</v>
      </c>
      <c r="AO110" s="83" t="s">
        <v>66</v>
      </c>
      <c r="AP110" s="83" t="s">
        <v>85</v>
      </c>
      <c r="AQ110" s="83" t="s">
        <v>85</v>
      </c>
      <c r="AR110" s="83" t="s">
        <v>86</v>
      </c>
      <c r="AS110" s="83" t="s">
        <v>81</v>
      </c>
      <c r="AT110" s="83" t="s">
        <v>69</v>
      </c>
      <c r="AU110" s="83" t="s">
        <v>93</v>
      </c>
      <c r="AV110" s="83" t="s">
        <v>71</v>
      </c>
      <c r="AW110" s="83" t="s">
        <v>63</v>
      </c>
      <c r="AX110" s="83" t="s">
        <v>72</v>
      </c>
      <c r="AY110" s="83" t="s">
        <v>63</v>
      </c>
      <c r="AZ110" s="83" t="s">
        <v>72</v>
      </c>
      <c r="BA110" s="83" t="s">
        <v>63</v>
      </c>
      <c r="BB110" s="83" t="s">
        <v>73</v>
      </c>
      <c r="BC110" s="83" t="s">
        <v>73</v>
      </c>
      <c r="BD110" s="83"/>
      <c r="BE110" s="83" t="s">
        <v>73</v>
      </c>
      <c r="BF110" s="83"/>
      <c r="BG110" s="87" t="s">
        <v>335</v>
      </c>
      <c r="BH110" s="87" t="s">
        <v>114</v>
      </c>
      <c r="BI110" s="76" t="s">
        <v>1414</v>
      </c>
      <c r="BJ110">
        <v>14</v>
      </c>
      <c r="BK110" s="87">
        <v>52</v>
      </c>
      <c r="BL110" s="87"/>
      <c r="BM110" s="86" t="s">
        <v>1130</v>
      </c>
      <c r="BN110" s="86" t="s">
        <v>1132</v>
      </c>
      <c r="BO110" s="87" t="s">
        <v>68</v>
      </c>
      <c r="BP110" s="87"/>
      <c r="BQ110" s="87" t="s">
        <v>1472</v>
      </c>
      <c r="BR110" s="86" t="s">
        <v>1445</v>
      </c>
      <c r="BS110" s="86">
        <v>1</v>
      </c>
      <c r="BT110" s="86" t="s">
        <v>1445</v>
      </c>
      <c r="BU110" s="86">
        <v>1</v>
      </c>
      <c r="BV110" s="86" t="s">
        <v>63</v>
      </c>
      <c r="BW110" s="86">
        <v>1</v>
      </c>
      <c r="BX110" s="86" t="s">
        <v>1447</v>
      </c>
      <c r="BY110" s="86">
        <v>0</v>
      </c>
      <c r="BZ110" s="86" t="s">
        <v>1449</v>
      </c>
      <c r="CA110" s="86">
        <v>0</v>
      </c>
      <c r="CB110" s="86" t="s">
        <v>1452</v>
      </c>
      <c r="CC110" s="86">
        <v>0</v>
      </c>
      <c r="CD110" s="86" t="s">
        <v>1454</v>
      </c>
      <c r="CE110" s="86">
        <v>1</v>
      </c>
      <c r="CF110" s="86" t="s">
        <v>1454</v>
      </c>
      <c r="CG110" s="86">
        <v>1</v>
      </c>
      <c r="CH110" s="86" t="s">
        <v>1454</v>
      </c>
      <c r="CI110" s="86">
        <v>1</v>
      </c>
      <c r="CJ110" s="86" t="s">
        <v>1454</v>
      </c>
      <c r="CK110" s="86">
        <v>1</v>
      </c>
      <c r="CL110" s="86" t="s">
        <v>1454</v>
      </c>
      <c r="CM110" s="86">
        <v>1</v>
      </c>
      <c r="CN110" s="86" t="s">
        <v>226</v>
      </c>
      <c r="CO110" s="86">
        <v>0</v>
      </c>
      <c r="CP110" s="87" t="s">
        <v>1478</v>
      </c>
      <c r="CQ110" s="152">
        <v>1</v>
      </c>
    </row>
    <row r="111" spans="1:95" ht="13.2" x14ac:dyDescent="0.25">
      <c r="A111" s="82">
        <v>45572.398379074075</v>
      </c>
      <c r="B111" s="83" t="s">
        <v>385</v>
      </c>
      <c r="C111" s="84" t="s">
        <v>386</v>
      </c>
      <c r="D111" s="83">
        <v>94.64</v>
      </c>
      <c r="E111" s="83">
        <v>1.29</v>
      </c>
      <c r="F111" s="83" t="s">
        <v>114</v>
      </c>
      <c r="G111" s="83" t="s">
        <v>76</v>
      </c>
      <c r="H111" s="83" t="s">
        <v>387</v>
      </c>
      <c r="I111" s="83" t="s">
        <v>73</v>
      </c>
      <c r="J111" s="83" t="s">
        <v>64</v>
      </c>
      <c r="K111" s="83" t="s">
        <v>78</v>
      </c>
      <c r="L111" s="83" t="s">
        <v>64</v>
      </c>
      <c r="M111" s="83" t="s">
        <v>84</v>
      </c>
      <c r="N111" s="83" t="s">
        <v>64</v>
      </c>
      <c r="O111" s="83" t="s">
        <v>64</v>
      </c>
      <c r="P111" s="83" t="s">
        <v>84</v>
      </c>
      <c r="Q111" s="83" t="s">
        <v>64</v>
      </c>
      <c r="R111" s="83" t="s">
        <v>64</v>
      </c>
      <c r="S111" s="83" t="s">
        <v>78</v>
      </c>
      <c r="T111" s="83" t="s">
        <v>64</v>
      </c>
      <c r="U111" s="83" t="s">
        <v>78</v>
      </c>
      <c r="V111" s="83" t="s">
        <v>64</v>
      </c>
      <c r="W111" s="83" t="s">
        <v>64</v>
      </c>
      <c r="X111" s="83" t="s">
        <v>64</v>
      </c>
      <c r="Y111" s="83" t="s">
        <v>64</v>
      </c>
      <c r="Z111" s="83" t="s">
        <v>79</v>
      </c>
      <c r="AA111" s="83" t="s">
        <v>66</v>
      </c>
      <c r="AB111" s="83" t="s">
        <v>66</v>
      </c>
      <c r="AC111" s="83" t="s">
        <v>66</v>
      </c>
      <c r="AD111" s="83" t="s">
        <v>65</v>
      </c>
      <c r="AE111" s="83" t="s">
        <v>66</v>
      </c>
      <c r="AF111" s="83" t="s">
        <v>66</v>
      </c>
      <c r="AG111" s="83" t="s">
        <v>66</v>
      </c>
      <c r="AH111" s="83" t="s">
        <v>66</v>
      </c>
      <c r="AI111" s="83" t="s">
        <v>101</v>
      </c>
      <c r="AJ111" s="83" t="s">
        <v>65</v>
      </c>
      <c r="AK111" s="83" t="s">
        <v>65</v>
      </c>
      <c r="AL111" s="83" t="s">
        <v>66</v>
      </c>
      <c r="AM111" s="83" t="s">
        <v>66</v>
      </c>
      <c r="AN111" s="83" t="s">
        <v>79</v>
      </c>
      <c r="AO111" s="83" t="s">
        <v>79</v>
      </c>
      <c r="AP111" s="83" t="s">
        <v>119</v>
      </c>
      <c r="AQ111" s="83" t="s">
        <v>119</v>
      </c>
      <c r="AR111" s="83" t="s">
        <v>86</v>
      </c>
      <c r="AS111" s="83" t="s">
        <v>388</v>
      </c>
      <c r="AT111" s="83" t="s">
        <v>169</v>
      </c>
      <c r="AU111" s="83" t="s">
        <v>93</v>
      </c>
      <c r="AV111" s="83" t="s">
        <v>67</v>
      </c>
      <c r="AW111" s="83" t="s">
        <v>72</v>
      </c>
      <c r="AX111" s="83" t="s">
        <v>72</v>
      </c>
      <c r="AY111" s="83" t="s">
        <v>63</v>
      </c>
      <c r="AZ111" s="83" t="s">
        <v>63</v>
      </c>
      <c r="BA111" s="83" t="s">
        <v>72</v>
      </c>
      <c r="BB111" s="83" t="s">
        <v>72</v>
      </c>
      <c r="BC111" s="83" t="s">
        <v>73</v>
      </c>
      <c r="BD111" s="83"/>
      <c r="BE111" s="83" t="s">
        <v>73</v>
      </c>
      <c r="BF111" s="83"/>
      <c r="BG111" s="87" t="s">
        <v>335</v>
      </c>
      <c r="BH111" s="87" t="s">
        <v>114</v>
      </c>
      <c r="BI111" s="76" t="s">
        <v>1415</v>
      </c>
      <c r="BJ111">
        <v>11</v>
      </c>
      <c r="BK111" s="87">
        <v>49</v>
      </c>
      <c r="BL111" s="87"/>
      <c r="BM111" s="86" t="s">
        <v>1130</v>
      </c>
      <c r="BN111" s="86" t="s">
        <v>1132</v>
      </c>
      <c r="BO111" s="87" t="s">
        <v>68</v>
      </c>
      <c r="BP111" s="87"/>
      <c r="BQ111" s="87" t="s">
        <v>1472</v>
      </c>
      <c r="BR111" s="86" t="s">
        <v>1444</v>
      </c>
      <c r="BS111" s="86">
        <v>0</v>
      </c>
      <c r="BT111" s="86" t="s">
        <v>1444</v>
      </c>
      <c r="BU111" s="86">
        <v>0</v>
      </c>
      <c r="BV111" s="86" t="s">
        <v>63</v>
      </c>
      <c r="BW111" s="86">
        <v>1</v>
      </c>
      <c r="BX111" s="86" t="s">
        <v>1447</v>
      </c>
      <c r="BY111" s="86">
        <v>0</v>
      </c>
      <c r="BZ111" s="86" t="s">
        <v>1449</v>
      </c>
      <c r="CA111" s="86">
        <v>0</v>
      </c>
      <c r="CB111" s="86" t="s">
        <v>1453</v>
      </c>
      <c r="CC111" s="86">
        <v>1</v>
      </c>
      <c r="CD111" s="86" t="s">
        <v>1454</v>
      </c>
      <c r="CE111" s="86">
        <v>1</v>
      </c>
      <c r="CF111" s="86" t="s">
        <v>1454</v>
      </c>
      <c r="CG111" s="86">
        <v>1</v>
      </c>
      <c r="CH111" s="86" t="s">
        <v>1454</v>
      </c>
      <c r="CI111" s="86">
        <v>1</v>
      </c>
      <c r="CJ111" s="86" t="s">
        <v>1454</v>
      </c>
      <c r="CK111" s="86">
        <v>1</v>
      </c>
      <c r="CL111" s="86" t="s">
        <v>1454</v>
      </c>
      <c r="CM111" s="86">
        <v>1</v>
      </c>
      <c r="CN111" s="86" t="s">
        <v>1454</v>
      </c>
      <c r="CO111" s="86">
        <v>1</v>
      </c>
      <c r="CP111" s="87" t="s">
        <v>1478</v>
      </c>
      <c r="CQ111" s="152">
        <v>1</v>
      </c>
    </row>
    <row r="112" spans="1:95" ht="13.2" x14ac:dyDescent="0.25">
      <c r="A112" s="82">
        <v>45572.398872638892</v>
      </c>
      <c r="B112" s="83" t="s">
        <v>389</v>
      </c>
      <c r="C112" s="84" t="s">
        <v>390</v>
      </c>
      <c r="D112" s="83">
        <v>100</v>
      </c>
      <c r="E112" s="83">
        <v>0.53</v>
      </c>
      <c r="F112" s="83" t="s">
        <v>60</v>
      </c>
      <c r="G112" s="83" t="s">
        <v>76</v>
      </c>
      <c r="H112" s="83" t="s">
        <v>335</v>
      </c>
      <c r="I112" s="83" t="s">
        <v>63</v>
      </c>
      <c r="J112" s="83" t="s">
        <v>64</v>
      </c>
      <c r="K112" s="83" t="s">
        <v>78</v>
      </c>
      <c r="L112" s="83" t="s">
        <v>64</v>
      </c>
      <c r="M112" s="83" t="s">
        <v>84</v>
      </c>
      <c r="N112" s="83" t="s">
        <v>84</v>
      </c>
      <c r="O112" s="83" t="s">
        <v>64</v>
      </c>
      <c r="P112" s="83" t="s">
        <v>84</v>
      </c>
      <c r="Q112" s="83" t="s">
        <v>64</v>
      </c>
      <c r="R112" s="83" t="s">
        <v>64</v>
      </c>
      <c r="S112" s="83" t="s">
        <v>64</v>
      </c>
      <c r="T112" s="83" t="s">
        <v>64</v>
      </c>
      <c r="U112" s="83" t="s">
        <v>64</v>
      </c>
      <c r="V112" s="83" t="s">
        <v>64</v>
      </c>
      <c r="W112" s="83" t="s">
        <v>64</v>
      </c>
      <c r="X112" s="83" t="s">
        <v>64</v>
      </c>
      <c r="Y112" s="83" t="s">
        <v>64</v>
      </c>
      <c r="Z112" s="83" t="s">
        <v>65</v>
      </c>
      <c r="AA112" s="83" t="s">
        <v>66</v>
      </c>
      <c r="AB112" s="83" t="s">
        <v>66</v>
      </c>
      <c r="AC112" s="83" t="s">
        <v>66</v>
      </c>
      <c r="AD112" s="83" t="s">
        <v>65</v>
      </c>
      <c r="AE112" s="83" t="s">
        <v>66</v>
      </c>
      <c r="AF112" s="83" t="s">
        <v>66</v>
      </c>
      <c r="AG112" s="83" t="s">
        <v>65</v>
      </c>
      <c r="AH112" s="83" t="s">
        <v>66</v>
      </c>
      <c r="AI112" s="83" t="s">
        <v>66</v>
      </c>
      <c r="AJ112" s="83" t="s">
        <v>66</v>
      </c>
      <c r="AK112" s="83" t="s">
        <v>66</v>
      </c>
      <c r="AL112" s="83" t="s">
        <v>65</v>
      </c>
      <c r="AM112" s="83" t="s">
        <v>66</v>
      </c>
      <c r="AN112" s="83" t="s">
        <v>66</v>
      </c>
      <c r="AO112" s="83" t="s">
        <v>66</v>
      </c>
      <c r="AP112" s="83" t="s">
        <v>67</v>
      </c>
      <c r="AQ112" s="83" t="s">
        <v>67</v>
      </c>
      <c r="AR112" s="83" t="s">
        <v>86</v>
      </c>
      <c r="AS112" s="83" t="s">
        <v>391</v>
      </c>
      <c r="AT112" s="83" t="s">
        <v>69</v>
      </c>
      <c r="AU112" s="83" t="s">
        <v>70</v>
      </c>
      <c r="AV112" s="83" t="s">
        <v>67</v>
      </c>
      <c r="AW112" s="83" t="s">
        <v>73</v>
      </c>
      <c r="AX112" s="83" t="s">
        <v>73</v>
      </c>
      <c r="AY112" s="83" t="s">
        <v>72</v>
      </c>
      <c r="AZ112" s="83" t="s">
        <v>73</v>
      </c>
      <c r="BA112" s="83" t="s">
        <v>72</v>
      </c>
      <c r="BB112" s="83" t="s">
        <v>73</v>
      </c>
      <c r="BC112" s="83" t="s">
        <v>73</v>
      </c>
      <c r="BD112" s="83"/>
      <c r="BE112" s="83" t="s">
        <v>73</v>
      </c>
      <c r="BF112" s="83"/>
      <c r="BG112" s="87" t="s">
        <v>335</v>
      </c>
      <c r="BH112" s="87" t="s">
        <v>60</v>
      </c>
      <c r="BI112" s="76" t="s">
        <v>1414</v>
      </c>
      <c r="BJ112">
        <v>12</v>
      </c>
      <c r="BK112" s="87">
        <v>51</v>
      </c>
      <c r="BL112" s="87"/>
      <c r="BM112" s="86" t="s">
        <v>1130</v>
      </c>
      <c r="BN112" s="86" t="s">
        <v>1132</v>
      </c>
      <c r="BO112" s="87" t="s">
        <v>68</v>
      </c>
      <c r="BP112" s="87"/>
      <c r="BQ112" s="87" t="s">
        <v>1472</v>
      </c>
      <c r="BR112" s="86" t="s">
        <v>1445</v>
      </c>
      <c r="BS112" s="86">
        <v>1</v>
      </c>
      <c r="BT112" s="86" t="s">
        <v>1445</v>
      </c>
      <c r="BU112" s="86">
        <v>1</v>
      </c>
      <c r="BV112" s="86" t="s">
        <v>63</v>
      </c>
      <c r="BW112" s="86">
        <v>1</v>
      </c>
      <c r="BX112" s="86" t="s">
        <v>1447</v>
      </c>
      <c r="BY112" s="86">
        <v>0</v>
      </c>
      <c r="BZ112" s="86" t="s">
        <v>1470</v>
      </c>
      <c r="CA112" s="86">
        <v>2</v>
      </c>
      <c r="CB112" s="86" t="s">
        <v>1453</v>
      </c>
      <c r="CC112" s="86">
        <v>1</v>
      </c>
      <c r="CD112" s="86" t="s">
        <v>226</v>
      </c>
      <c r="CE112" s="86">
        <v>0</v>
      </c>
      <c r="CF112" s="86" t="s">
        <v>226</v>
      </c>
      <c r="CG112" s="86">
        <v>0</v>
      </c>
      <c r="CH112" s="86" t="s">
        <v>1454</v>
      </c>
      <c r="CI112" s="86">
        <v>1</v>
      </c>
      <c r="CJ112" s="86" t="s">
        <v>226</v>
      </c>
      <c r="CK112" s="86">
        <v>0</v>
      </c>
      <c r="CL112" s="86" t="s">
        <v>1454</v>
      </c>
      <c r="CM112" s="86">
        <v>1</v>
      </c>
      <c r="CN112" s="86" t="s">
        <v>226</v>
      </c>
      <c r="CO112" s="86">
        <v>0</v>
      </c>
      <c r="CP112" s="87" t="s">
        <v>1477</v>
      </c>
      <c r="CQ112" s="152">
        <v>0</v>
      </c>
    </row>
    <row r="113" spans="1:95" ht="13.2" x14ac:dyDescent="0.25">
      <c r="A113" s="82">
        <v>45572.399304699073</v>
      </c>
      <c r="B113" s="83" t="s">
        <v>392</v>
      </c>
      <c r="C113" s="84" t="s">
        <v>393</v>
      </c>
      <c r="D113" s="83">
        <v>100</v>
      </c>
      <c r="E113" s="83">
        <v>0.75</v>
      </c>
      <c r="F113" s="83" t="s">
        <v>114</v>
      </c>
      <c r="G113" s="83" t="s">
        <v>76</v>
      </c>
      <c r="H113" s="83" t="s">
        <v>394</v>
      </c>
      <c r="I113" s="83" t="s">
        <v>63</v>
      </c>
      <c r="J113" s="83" t="s">
        <v>64</v>
      </c>
      <c r="K113" s="83" t="s">
        <v>64</v>
      </c>
      <c r="L113" s="83" t="s">
        <v>64</v>
      </c>
      <c r="M113" s="83" t="s">
        <v>78</v>
      </c>
      <c r="N113" s="83" t="s">
        <v>64</v>
      </c>
      <c r="O113" s="83" t="s">
        <v>84</v>
      </c>
      <c r="P113" s="83" t="s">
        <v>84</v>
      </c>
      <c r="Q113" s="83" t="s">
        <v>64</v>
      </c>
      <c r="R113" s="83" t="s">
        <v>64</v>
      </c>
      <c r="S113" s="83" t="s">
        <v>78</v>
      </c>
      <c r="T113" s="83" t="s">
        <v>78</v>
      </c>
      <c r="U113" s="83" t="s">
        <v>84</v>
      </c>
      <c r="V113" s="83" t="s">
        <v>64</v>
      </c>
      <c r="W113" s="83" t="s">
        <v>78</v>
      </c>
      <c r="X113" s="83" t="s">
        <v>84</v>
      </c>
      <c r="Y113" s="83" t="s">
        <v>78</v>
      </c>
      <c r="Z113" s="83" t="s">
        <v>65</v>
      </c>
      <c r="AA113" s="83" t="s">
        <v>65</v>
      </c>
      <c r="AB113" s="83" t="s">
        <v>65</v>
      </c>
      <c r="AC113" s="83" t="s">
        <v>65</v>
      </c>
      <c r="AD113" s="83" t="s">
        <v>65</v>
      </c>
      <c r="AE113" s="83" t="s">
        <v>65</v>
      </c>
      <c r="AF113" s="83" t="s">
        <v>66</v>
      </c>
      <c r="AG113" s="83" t="s">
        <v>66</v>
      </c>
      <c r="AH113" s="83" t="s">
        <v>66</v>
      </c>
      <c r="AI113" s="83" t="s">
        <v>101</v>
      </c>
      <c r="AJ113" s="83" t="s">
        <v>65</v>
      </c>
      <c r="AK113" s="83" t="s">
        <v>65</v>
      </c>
      <c r="AL113" s="83" t="s">
        <v>65</v>
      </c>
      <c r="AM113" s="83" t="s">
        <v>66</v>
      </c>
      <c r="AN113" s="83" t="s">
        <v>79</v>
      </c>
      <c r="AO113" s="83" t="s">
        <v>66</v>
      </c>
      <c r="AP113" s="83" t="s">
        <v>67</v>
      </c>
      <c r="AQ113" s="83" t="s">
        <v>67</v>
      </c>
      <c r="AR113" s="83" t="s">
        <v>63</v>
      </c>
      <c r="AS113" s="83" t="s">
        <v>81</v>
      </c>
      <c r="AT113" s="83" t="s">
        <v>87</v>
      </c>
      <c r="AU113" s="83" t="s">
        <v>70</v>
      </c>
      <c r="AV113" s="83" t="s">
        <v>67</v>
      </c>
      <c r="AW113" s="83" t="s">
        <v>72</v>
      </c>
      <c r="AX113" s="83" t="s">
        <v>73</v>
      </c>
      <c r="AY113" s="83" t="s">
        <v>73</v>
      </c>
      <c r="AZ113" s="83" t="s">
        <v>63</v>
      </c>
      <c r="BA113" s="83" t="s">
        <v>63</v>
      </c>
      <c r="BB113" s="83" t="s">
        <v>73</v>
      </c>
      <c r="BC113" s="83" t="s">
        <v>73</v>
      </c>
      <c r="BD113" s="83"/>
      <c r="BE113" s="83" t="s">
        <v>73</v>
      </c>
      <c r="BF113" s="83"/>
      <c r="BG113" s="87" t="s">
        <v>335</v>
      </c>
      <c r="BH113" s="87" t="s">
        <v>114</v>
      </c>
      <c r="BI113" s="76" t="s">
        <v>1414</v>
      </c>
      <c r="BJ113">
        <v>8</v>
      </c>
      <c r="BK113" s="87">
        <v>57</v>
      </c>
      <c r="BL113" s="87"/>
      <c r="BM113" s="86" t="s">
        <v>1130</v>
      </c>
      <c r="BN113" s="86" t="s">
        <v>1132</v>
      </c>
      <c r="BO113" s="87" t="s">
        <v>68</v>
      </c>
      <c r="BP113" s="87"/>
      <c r="BQ113" s="87" t="s">
        <v>1472</v>
      </c>
      <c r="BR113" s="86" t="s">
        <v>1445</v>
      </c>
      <c r="BS113" s="86">
        <v>1</v>
      </c>
      <c r="BT113" s="86" t="s">
        <v>1445</v>
      </c>
      <c r="BU113" s="86">
        <v>1</v>
      </c>
      <c r="BV113" s="86" t="s">
        <v>63</v>
      </c>
      <c r="BW113" s="86">
        <v>1</v>
      </c>
      <c r="BX113" s="86" t="s">
        <v>1448</v>
      </c>
      <c r="BY113" s="86">
        <v>1</v>
      </c>
      <c r="BZ113" s="86" t="s">
        <v>1470</v>
      </c>
      <c r="CA113" s="86">
        <v>2</v>
      </c>
      <c r="CB113" s="86" t="s">
        <v>1453</v>
      </c>
      <c r="CC113" s="86">
        <v>1</v>
      </c>
      <c r="CD113" s="86" t="s">
        <v>1454</v>
      </c>
      <c r="CE113" s="86">
        <v>1</v>
      </c>
      <c r="CF113" s="86" t="s">
        <v>226</v>
      </c>
      <c r="CG113" s="86">
        <v>0</v>
      </c>
      <c r="CH113" s="86" t="s">
        <v>226</v>
      </c>
      <c r="CI113" s="86">
        <v>0</v>
      </c>
      <c r="CJ113" s="86" t="s">
        <v>1454</v>
      </c>
      <c r="CK113" s="86">
        <v>1</v>
      </c>
      <c r="CL113" s="86" t="s">
        <v>1454</v>
      </c>
      <c r="CM113" s="86">
        <v>1</v>
      </c>
      <c r="CN113" s="86" t="s">
        <v>226</v>
      </c>
      <c r="CO113" s="86">
        <v>0</v>
      </c>
      <c r="CP113" s="87" t="s">
        <v>1477</v>
      </c>
      <c r="CQ113" s="152">
        <v>0</v>
      </c>
    </row>
    <row r="114" spans="1:95" ht="13.2" x14ac:dyDescent="0.25">
      <c r="A114" s="82">
        <v>45572.402199953707</v>
      </c>
      <c r="B114" s="83" t="s">
        <v>395</v>
      </c>
      <c r="C114" s="84" t="s">
        <v>396</v>
      </c>
      <c r="D114" s="83">
        <v>100</v>
      </c>
      <c r="E114" s="83">
        <v>0.75</v>
      </c>
      <c r="F114" s="83" t="s">
        <v>114</v>
      </c>
      <c r="G114" s="83" t="s">
        <v>76</v>
      </c>
      <c r="H114" s="83" t="s">
        <v>349</v>
      </c>
      <c r="I114" s="83" t="s">
        <v>63</v>
      </c>
      <c r="J114" s="83" t="s">
        <v>64</v>
      </c>
      <c r="K114" s="83" t="s">
        <v>64</v>
      </c>
      <c r="L114" s="83" t="s">
        <v>64</v>
      </c>
      <c r="M114" s="83" t="s">
        <v>78</v>
      </c>
      <c r="N114" s="83" t="s">
        <v>64</v>
      </c>
      <c r="O114" s="83" t="s">
        <v>78</v>
      </c>
      <c r="P114" s="83" t="s">
        <v>64</v>
      </c>
      <c r="Q114" s="83" t="s">
        <v>78</v>
      </c>
      <c r="R114" s="83" t="s">
        <v>64</v>
      </c>
      <c r="S114" s="83" t="s">
        <v>64</v>
      </c>
      <c r="T114" s="83" t="s">
        <v>64</v>
      </c>
      <c r="U114" s="83" t="s">
        <v>64</v>
      </c>
      <c r="V114" s="83" t="s">
        <v>64</v>
      </c>
      <c r="W114" s="83" t="s">
        <v>64</v>
      </c>
      <c r="X114" s="83" t="s">
        <v>64</v>
      </c>
      <c r="Y114" s="83" t="s">
        <v>64</v>
      </c>
      <c r="Z114" s="83" t="s">
        <v>65</v>
      </c>
      <c r="AA114" s="83" t="s">
        <v>65</v>
      </c>
      <c r="AB114" s="83" t="s">
        <v>65</v>
      </c>
      <c r="AC114" s="83" t="s">
        <v>65</v>
      </c>
      <c r="AD114" s="83" t="s">
        <v>65</v>
      </c>
      <c r="AE114" s="83" t="s">
        <v>65</v>
      </c>
      <c r="AF114" s="83" t="s">
        <v>65</v>
      </c>
      <c r="AG114" s="83" t="s">
        <v>65</v>
      </c>
      <c r="AH114" s="83" t="s">
        <v>65</v>
      </c>
      <c r="AI114" s="83" t="s">
        <v>65</v>
      </c>
      <c r="AJ114" s="83" t="s">
        <v>65</v>
      </c>
      <c r="AK114" s="83" t="s">
        <v>65</v>
      </c>
      <c r="AL114" s="83" t="s">
        <v>65</v>
      </c>
      <c r="AM114" s="83" t="s">
        <v>65</v>
      </c>
      <c r="AN114" s="83" t="s">
        <v>65</v>
      </c>
      <c r="AO114" s="83" t="s">
        <v>65</v>
      </c>
      <c r="AP114" s="83" t="s">
        <v>67</v>
      </c>
      <c r="AQ114" s="83" t="s">
        <v>67</v>
      </c>
      <c r="AR114" s="83" t="s">
        <v>63</v>
      </c>
      <c r="AS114" s="83" t="s">
        <v>81</v>
      </c>
      <c r="AT114" s="83" t="s">
        <v>87</v>
      </c>
      <c r="AU114" s="83" t="s">
        <v>93</v>
      </c>
      <c r="AV114" s="83" t="s">
        <v>71</v>
      </c>
      <c r="AW114" s="83" t="s">
        <v>73</v>
      </c>
      <c r="AX114" s="83" t="s">
        <v>73</v>
      </c>
      <c r="AY114" s="83" t="s">
        <v>72</v>
      </c>
      <c r="AZ114" s="83" t="s">
        <v>72</v>
      </c>
      <c r="BA114" s="83" t="s">
        <v>72</v>
      </c>
      <c r="BB114" s="83" t="s">
        <v>72</v>
      </c>
      <c r="BC114" s="83" t="s">
        <v>73</v>
      </c>
      <c r="BD114" s="83"/>
      <c r="BE114" s="83" t="s">
        <v>73</v>
      </c>
      <c r="BF114" s="83"/>
      <c r="BG114" s="87" t="s">
        <v>335</v>
      </c>
      <c r="BH114" s="87" t="s">
        <v>114</v>
      </c>
      <c r="BI114" s="76" t="s">
        <v>1414</v>
      </c>
      <c r="BJ114">
        <v>14</v>
      </c>
      <c r="BK114" s="87">
        <v>61</v>
      </c>
      <c r="BL114" s="87"/>
      <c r="BM114" s="86" t="s">
        <v>1130</v>
      </c>
      <c r="BN114" s="86" t="s">
        <v>1132</v>
      </c>
      <c r="BO114" s="87" t="s">
        <v>68</v>
      </c>
      <c r="BP114" s="87"/>
      <c r="BQ114" s="87" t="s">
        <v>1472</v>
      </c>
      <c r="BR114" s="86" t="s">
        <v>1445</v>
      </c>
      <c r="BS114" s="86">
        <v>1</v>
      </c>
      <c r="BT114" s="86" t="s">
        <v>1445</v>
      </c>
      <c r="BU114" s="86">
        <v>1</v>
      </c>
      <c r="BV114" s="86" t="s">
        <v>63</v>
      </c>
      <c r="BW114" s="86">
        <v>1</v>
      </c>
      <c r="BX114" s="86" t="s">
        <v>1448</v>
      </c>
      <c r="BY114" s="86">
        <v>1</v>
      </c>
      <c r="BZ114" s="86" t="s">
        <v>1449</v>
      </c>
      <c r="CA114" s="86">
        <v>0</v>
      </c>
      <c r="CB114" s="86" t="s">
        <v>1452</v>
      </c>
      <c r="CC114" s="86">
        <v>0</v>
      </c>
      <c r="CD114" s="86" t="s">
        <v>226</v>
      </c>
      <c r="CE114" s="86">
        <v>0</v>
      </c>
      <c r="CF114" s="86" t="s">
        <v>226</v>
      </c>
      <c r="CG114" s="86">
        <v>0</v>
      </c>
      <c r="CH114" s="86" t="s">
        <v>1454</v>
      </c>
      <c r="CI114" s="86">
        <v>1</v>
      </c>
      <c r="CJ114" s="86" t="s">
        <v>1454</v>
      </c>
      <c r="CK114" s="86">
        <v>1</v>
      </c>
      <c r="CL114" s="86" t="s">
        <v>1454</v>
      </c>
      <c r="CM114" s="86">
        <v>1</v>
      </c>
      <c r="CN114" s="86" t="s">
        <v>1454</v>
      </c>
      <c r="CO114" s="86">
        <v>1</v>
      </c>
      <c r="CP114" s="87" t="s">
        <v>1477</v>
      </c>
      <c r="CQ114" s="152">
        <v>0</v>
      </c>
    </row>
    <row r="115" spans="1:95" ht="13.2" x14ac:dyDescent="0.25">
      <c r="A115" s="82">
        <v>45572.402884201394</v>
      </c>
      <c r="B115" s="83" t="s">
        <v>397</v>
      </c>
      <c r="C115" s="84" t="s">
        <v>398</v>
      </c>
      <c r="D115" s="83">
        <v>100</v>
      </c>
      <c r="E115" s="83">
        <v>1.46</v>
      </c>
      <c r="F115" s="83" t="s">
        <v>114</v>
      </c>
      <c r="G115" s="83" t="s">
        <v>76</v>
      </c>
      <c r="H115" s="83" t="s">
        <v>399</v>
      </c>
      <c r="I115" s="83" t="s">
        <v>63</v>
      </c>
      <c r="J115" s="83" t="s">
        <v>64</v>
      </c>
      <c r="K115" s="83" t="s">
        <v>64</v>
      </c>
      <c r="L115" s="83" t="s">
        <v>78</v>
      </c>
      <c r="M115" s="83" t="s">
        <v>84</v>
      </c>
      <c r="N115" s="83" t="s">
        <v>64</v>
      </c>
      <c r="O115" s="83" t="s">
        <v>64</v>
      </c>
      <c r="P115" s="83" t="s">
        <v>84</v>
      </c>
      <c r="Q115" s="83" t="s">
        <v>64</v>
      </c>
      <c r="R115" s="83" t="s">
        <v>64</v>
      </c>
      <c r="S115" s="83" t="s">
        <v>64</v>
      </c>
      <c r="T115" s="83" t="s">
        <v>64</v>
      </c>
      <c r="U115" s="83" t="s">
        <v>78</v>
      </c>
      <c r="V115" s="83" t="s">
        <v>64</v>
      </c>
      <c r="W115" s="83" t="s">
        <v>64</v>
      </c>
      <c r="X115" s="83" t="s">
        <v>64</v>
      </c>
      <c r="Y115" s="83" t="s">
        <v>64</v>
      </c>
      <c r="Z115" s="83" t="s">
        <v>66</v>
      </c>
      <c r="AA115" s="83" t="s">
        <v>65</v>
      </c>
      <c r="AB115" s="83" t="s">
        <v>65</v>
      </c>
      <c r="AC115" s="83" t="s">
        <v>65</v>
      </c>
      <c r="AD115" s="83" t="s">
        <v>65</v>
      </c>
      <c r="AE115" s="83" t="s">
        <v>65</v>
      </c>
      <c r="AF115" s="83" t="s">
        <v>65</v>
      </c>
      <c r="AG115" s="83" t="s">
        <v>65</v>
      </c>
      <c r="AH115" s="83" t="s">
        <v>65</v>
      </c>
      <c r="AI115" s="83" t="s">
        <v>101</v>
      </c>
      <c r="AJ115" s="83" t="s">
        <v>65</v>
      </c>
      <c r="AK115" s="83" t="s">
        <v>65</v>
      </c>
      <c r="AL115" s="83" t="s">
        <v>66</v>
      </c>
      <c r="AM115" s="83" t="s">
        <v>65</v>
      </c>
      <c r="AN115" s="83" t="s">
        <v>65</v>
      </c>
      <c r="AO115" s="83" t="s">
        <v>65</v>
      </c>
      <c r="AP115" s="83" t="s">
        <v>67</v>
      </c>
      <c r="AQ115" s="83" t="s">
        <v>67</v>
      </c>
      <c r="AR115" s="83" t="s">
        <v>86</v>
      </c>
      <c r="AS115" s="83" t="s">
        <v>115</v>
      </c>
      <c r="AT115" s="83" t="s">
        <v>87</v>
      </c>
      <c r="AU115" s="83" t="s">
        <v>70</v>
      </c>
      <c r="AV115" s="83" t="s">
        <v>71</v>
      </c>
      <c r="AW115" s="83" t="s">
        <v>72</v>
      </c>
      <c r="AX115" s="83" t="s">
        <v>63</v>
      </c>
      <c r="AY115" s="83" t="s">
        <v>72</v>
      </c>
      <c r="AZ115" s="83" t="s">
        <v>72</v>
      </c>
      <c r="BA115" s="83" t="s">
        <v>72</v>
      </c>
      <c r="BB115" s="83" t="s">
        <v>73</v>
      </c>
      <c r="BC115" s="83" t="s">
        <v>73</v>
      </c>
      <c r="BD115" s="83"/>
      <c r="BE115" s="83" t="s">
        <v>73</v>
      </c>
      <c r="BF115" s="83"/>
      <c r="BG115" s="87" t="s">
        <v>335</v>
      </c>
      <c r="BH115" s="87" t="s">
        <v>114</v>
      </c>
      <c r="BI115" s="76" t="s">
        <v>1414</v>
      </c>
      <c r="BJ115">
        <v>12</v>
      </c>
      <c r="BK115" s="87">
        <v>62</v>
      </c>
      <c r="BL115" s="87"/>
      <c r="BM115" s="86" t="s">
        <v>1130</v>
      </c>
      <c r="BN115" s="86" t="s">
        <v>1132</v>
      </c>
      <c r="BO115" s="87" t="s">
        <v>115</v>
      </c>
      <c r="BP115" s="87"/>
      <c r="BQ115" s="87" t="s">
        <v>1472</v>
      </c>
      <c r="BR115" s="86" t="s">
        <v>1445</v>
      </c>
      <c r="BS115" s="86">
        <v>1</v>
      </c>
      <c r="BT115" s="86" t="s">
        <v>1445</v>
      </c>
      <c r="BU115" s="86">
        <v>1</v>
      </c>
      <c r="BV115" s="86" t="s">
        <v>63</v>
      </c>
      <c r="BW115" s="86">
        <v>1</v>
      </c>
      <c r="BX115" s="86" t="s">
        <v>1448</v>
      </c>
      <c r="BY115" s="86">
        <v>1</v>
      </c>
      <c r="BZ115" s="86" t="s">
        <v>1470</v>
      </c>
      <c r="CA115" s="86">
        <v>2</v>
      </c>
      <c r="CB115" s="86" t="s">
        <v>1452</v>
      </c>
      <c r="CC115" s="86">
        <v>0</v>
      </c>
      <c r="CD115" s="86" t="s">
        <v>1454</v>
      </c>
      <c r="CE115" s="86">
        <v>1</v>
      </c>
      <c r="CF115" s="86" t="s">
        <v>1454</v>
      </c>
      <c r="CG115" s="86">
        <v>1</v>
      </c>
      <c r="CH115" s="86" t="s">
        <v>1454</v>
      </c>
      <c r="CI115" s="86">
        <v>1</v>
      </c>
      <c r="CJ115" s="86" t="s">
        <v>1454</v>
      </c>
      <c r="CK115" s="86">
        <v>1</v>
      </c>
      <c r="CL115" s="86" t="s">
        <v>1454</v>
      </c>
      <c r="CM115" s="86">
        <v>1</v>
      </c>
      <c r="CN115" s="86" t="s">
        <v>226</v>
      </c>
      <c r="CO115" s="86">
        <v>0</v>
      </c>
      <c r="CP115" s="87" t="s">
        <v>1478</v>
      </c>
      <c r="CQ115" s="152">
        <v>1</v>
      </c>
    </row>
    <row r="116" spans="1:95" ht="13.2" x14ac:dyDescent="0.25">
      <c r="A116" s="82">
        <v>45572.403261018517</v>
      </c>
      <c r="B116" s="83" t="s">
        <v>400</v>
      </c>
      <c r="C116" s="84" t="s">
        <v>401</v>
      </c>
      <c r="D116" s="83">
        <v>100</v>
      </c>
      <c r="E116" s="83">
        <v>0.46</v>
      </c>
      <c r="F116" s="83" t="s">
        <v>114</v>
      </c>
      <c r="G116" s="83" t="s">
        <v>76</v>
      </c>
      <c r="H116" s="83" t="s">
        <v>335</v>
      </c>
      <c r="I116" s="83" t="s">
        <v>63</v>
      </c>
      <c r="J116" s="83" t="s">
        <v>64</v>
      </c>
      <c r="K116" s="83" t="s">
        <v>78</v>
      </c>
      <c r="L116" s="83" t="s">
        <v>78</v>
      </c>
      <c r="M116" s="83" t="s">
        <v>64</v>
      </c>
      <c r="N116" s="83" t="s">
        <v>84</v>
      </c>
      <c r="O116" s="83" t="s">
        <v>64</v>
      </c>
      <c r="P116" s="83" t="s">
        <v>84</v>
      </c>
      <c r="Q116" s="83" t="s">
        <v>84</v>
      </c>
      <c r="R116" s="83" t="s">
        <v>64</v>
      </c>
      <c r="S116" s="83" t="s">
        <v>84</v>
      </c>
      <c r="T116" s="83" t="s">
        <v>64</v>
      </c>
      <c r="U116" s="83" t="s">
        <v>64</v>
      </c>
      <c r="V116" s="83" t="s">
        <v>84</v>
      </c>
      <c r="W116" s="83" t="s">
        <v>64</v>
      </c>
      <c r="X116" s="83" t="s">
        <v>64</v>
      </c>
      <c r="Y116" s="83" t="s">
        <v>64</v>
      </c>
      <c r="Z116" s="83" t="s">
        <v>101</v>
      </c>
      <c r="AA116" s="83" t="s">
        <v>101</v>
      </c>
      <c r="AB116" s="83" t="s">
        <v>65</v>
      </c>
      <c r="AC116" s="83" t="s">
        <v>101</v>
      </c>
      <c r="AD116" s="83" t="s">
        <v>101</v>
      </c>
      <c r="AE116" s="83" t="s">
        <v>79</v>
      </c>
      <c r="AF116" s="83" t="s">
        <v>79</v>
      </c>
      <c r="AG116" s="83" t="s">
        <v>65</v>
      </c>
      <c r="AH116" s="83" t="s">
        <v>65</v>
      </c>
      <c r="AI116" s="83" t="s">
        <v>65</v>
      </c>
      <c r="AJ116" s="83" t="s">
        <v>101</v>
      </c>
      <c r="AK116" s="83" t="s">
        <v>101</v>
      </c>
      <c r="AL116" s="83" t="s">
        <v>79</v>
      </c>
      <c r="AM116" s="83" t="s">
        <v>101</v>
      </c>
      <c r="AN116" s="83" t="s">
        <v>101</v>
      </c>
      <c r="AO116" s="83" t="s">
        <v>101</v>
      </c>
      <c r="AP116" s="83" t="s">
        <v>67</v>
      </c>
      <c r="AQ116" s="83" t="s">
        <v>67</v>
      </c>
      <c r="AR116" s="83" t="s">
        <v>73</v>
      </c>
      <c r="AS116" s="83" t="s">
        <v>402</v>
      </c>
      <c r="AT116" s="83" t="s">
        <v>69</v>
      </c>
      <c r="AU116" s="83" t="s">
        <v>67</v>
      </c>
      <c r="AV116" s="83" t="s">
        <v>132</v>
      </c>
      <c r="AW116" s="83" t="s">
        <v>72</v>
      </c>
      <c r="AX116" s="83" t="s">
        <v>73</v>
      </c>
      <c r="AY116" s="83" t="s">
        <v>73</v>
      </c>
      <c r="AZ116" s="83" t="s">
        <v>72</v>
      </c>
      <c r="BA116" s="83" t="s">
        <v>73</v>
      </c>
      <c r="BB116" s="83" t="s">
        <v>72</v>
      </c>
      <c r="BC116" s="83" t="s">
        <v>73</v>
      </c>
      <c r="BD116" s="83" t="s">
        <v>403</v>
      </c>
      <c r="BE116" s="83" t="s">
        <v>73</v>
      </c>
      <c r="BF116" s="83" t="s">
        <v>271</v>
      </c>
      <c r="BG116" s="87" t="s">
        <v>335</v>
      </c>
      <c r="BH116" s="87" t="s">
        <v>114</v>
      </c>
      <c r="BI116" s="76" t="s">
        <v>1414</v>
      </c>
      <c r="BJ116">
        <v>8</v>
      </c>
      <c r="BK116" s="87">
        <v>40</v>
      </c>
      <c r="BL116" s="87"/>
      <c r="BM116" s="86" t="s">
        <v>1130</v>
      </c>
      <c r="BN116" s="86" t="s">
        <v>1132</v>
      </c>
      <c r="BO116" s="87" t="s">
        <v>68</v>
      </c>
      <c r="BP116" s="87" t="s">
        <v>1442</v>
      </c>
      <c r="BQ116" s="87" t="s">
        <v>1472</v>
      </c>
      <c r="BR116" s="86" t="s">
        <v>1445</v>
      </c>
      <c r="BS116" s="86">
        <v>1</v>
      </c>
      <c r="BT116" s="86" t="s">
        <v>1445</v>
      </c>
      <c r="BU116" s="86">
        <v>1</v>
      </c>
      <c r="BV116" s="86" t="s">
        <v>73</v>
      </c>
      <c r="BW116" s="86">
        <v>0</v>
      </c>
      <c r="BX116" s="86" t="s">
        <v>1447</v>
      </c>
      <c r="BY116" s="86">
        <v>0</v>
      </c>
      <c r="BZ116" s="86" t="s">
        <v>1450</v>
      </c>
      <c r="CA116" s="86">
        <v>1</v>
      </c>
      <c r="CB116" s="86" t="s">
        <v>1452</v>
      </c>
      <c r="CC116" s="86">
        <v>0</v>
      </c>
      <c r="CD116" s="86" t="s">
        <v>1454</v>
      </c>
      <c r="CE116" s="86">
        <v>1</v>
      </c>
      <c r="CF116" s="86" t="s">
        <v>226</v>
      </c>
      <c r="CG116" s="86">
        <v>0</v>
      </c>
      <c r="CH116" s="86" t="s">
        <v>226</v>
      </c>
      <c r="CI116" s="86">
        <v>0</v>
      </c>
      <c r="CJ116" s="86" t="s">
        <v>1454</v>
      </c>
      <c r="CK116" s="86">
        <v>1</v>
      </c>
      <c r="CL116" s="86" t="s">
        <v>226</v>
      </c>
      <c r="CM116" s="86">
        <v>0</v>
      </c>
      <c r="CN116" s="86" t="s">
        <v>1454</v>
      </c>
      <c r="CO116" s="86">
        <v>1</v>
      </c>
      <c r="CP116" s="87" t="s">
        <v>1477</v>
      </c>
      <c r="CQ116" s="152">
        <v>0</v>
      </c>
    </row>
    <row r="117" spans="1:95" ht="13.2" x14ac:dyDescent="0.25">
      <c r="A117" s="82">
        <v>45572.403505196758</v>
      </c>
      <c r="B117" s="83" t="s">
        <v>404</v>
      </c>
      <c r="C117" s="84" t="s">
        <v>405</v>
      </c>
      <c r="D117" s="83">
        <v>100</v>
      </c>
      <c r="E117" s="83">
        <v>1.96</v>
      </c>
      <c r="F117" s="83" t="s">
        <v>114</v>
      </c>
      <c r="G117" s="83" t="s">
        <v>76</v>
      </c>
      <c r="H117" s="83" t="s">
        <v>349</v>
      </c>
      <c r="I117" s="83" t="s">
        <v>63</v>
      </c>
      <c r="J117" s="83" t="s">
        <v>64</v>
      </c>
      <c r="K117" s="83" t="s">
        <v>64</v>
      </c>
      <c r="L117" s="83" t="s">
        <v>64</v>
      </c>
      <c r="M117" s="83" t="s">
        <v>84</v>
      </c>
      <c r="N117" s="83" t="s">
        <v>64</v>
      </c>
      <c r="O117" s="83" t="s">
        <v>84</v>
      </c>
      <c r="P117" s="83" t="s">
        <v>84</v>
      </c>
      <c r="Q117" s="83" t="s">
        <v>64</v>
      </c>
      <c r="R117" s="83" t="s">
        <v>64</v>
      </c>
      <c r="S117" s="83" t="s">
        <v>64</v>
      </c>
      <c r="T117" s="83" t="s">
        <v>64</v>
      </c>
      <c r="U117" s="83" t="s">
        <v>64</v>
      </c>
      <c r="V117" s="83" t="s">
        <v>64</v>
      </c>
      <c r="W117" s="83" t="s">
        <v>64</v>
      </c>
      <c r="X117" s="83" t="s">
        <v>64</v>
      </c>
      <c r="Y117" s="83" t="s">
        <v>64</v>
      </c>
      <c r="Z117" s="83" t="s">
        <v>66</v>
      </c>
      <c r="AA117" s="83" t="s">
        <v>66</v>
      </c>
      <c r="AB117" s="83" t="s">
        <v>66</v>
      </c>
      <c r="AC117" s="83" t="s">
        <v>66</v>
      </c>
      <c r="AD117" s="83" t="s">
        <v>66</v>
      </c>
      <c r="AE117" s="83" t="s">
        <v>65</v>
      </c>
      <c r="AF117" s="83" t="s">
        <v>66</v>
      </c>
      <c r="AG117" s="83" t="s">
        <v>65</v>
      </c>
      <c r="AH117" s="83" t="s">
        <v>65</v>
      </c>
      <c r="AI117" s="83" t="s">
        <v>79</v>
      </c>
      <c r="AJ117" s="83" t="s">
        <v>65</v>
      </c>
      <c r="AK117" s="83" t="s">
        <v>65</v>
      </c>
      <c r="AL117" s="83" t="s">
        <v>65</v>
      </c>
      <c r="AM117" s="83" t="s">
        <v>65</v>
      </c>
      <c r="AN117" s="83" t="s">
        <v>66</v>
      </c>
      <c r="AO117" s="83" t="s">
        <v>66</v>
      </c>
      <c r="AP117" s="83" t="s">
        <v>119</v>
      </c>
      <c r="AQ117" s="83" t="s">
        <v>119</v>
      </c>
      <c r="AR117" s="83" t="s">
        <v>86</v>
      </c>
      <c r="AS117" s="83" t="s">
        <v>406</v>
      </c>
      <c r="AT117" s="83" t="s">
        <v>69</v>
      </c>
      <c r="AU117" s="83" t="s">
        <v>70</v>
      </c>
      <c r="AV117" s="83" t="s">
        <v>132</v>
      </c>
      <c r="AW117" s="83" t="s">
        <v>72</v>
      </c>
      <c r="AX117" s="83" t="s">
        <v>73</v>
      </c>
      <c r="AY117" s="83" t="s">
        <v>63</v>
      </c>
      <c r="AZ117" s="83" t="s">
        <v>72</v>
      </c>
      <c r="BA117" s="83" t="s">
        <v>63</v>
      </c>
      <c r="BB117" s="83" t="s">
        <v>63</v>
      </c>
      <c r="BC117" s="83" t="s">
        <v>63</v>
      </c>
      <c r="BD117" s="83" t="s">
        <v>407</v>
      </c>
      <c r="BE117" s="83" t="s">
        <v>63</v>
      </c>
      <c r="BF117" s="83" t="s">
        <v>408</v>
      </c>
      <c r="BG117" s="87" t="s">
        <v>335</v>
      </c>
      <c r="BH117" s="87" t="s">
        <v>114</v>
      </c>
      <c r="BI117" s="76" t="s">
        <v>1414</v>
      </c>
      <c r="BJ117">
        <v>13</v>
      </c>
      <c r="BK117" s="87">
        <v>55</v>
      </c>
      <c r="BL117" s="87"/>
      <c r="BM117" s="86" t="s">
        <v>1130</v>
      </c>
      <c r="BN117" s="86" t="s">
        <v>1132</v>
      </c>
      <c r="BO117" s="87" t="s">
        <v>115</v>
      </c>
      <c r="BP117" s="87" t="s">
        <v>407</v>
      </c>
      <c r="BQ117" s="87" t="s">
        <v>1472</v>
      </c>
      <c r="BR117" s="86" t="s">
        <v>1444</v>
      </c>
      <c r="BS117" s="86">
        <v>0</v>
      </c>
      <c r="BT117" s="86" t="s">
        <v>1444</v>
      </c>
      <c r="BU117" s="86">
        <v>0</v>
      </c>
      <c r="BV117" s="86" t="s">
        <v>63</v>
      </c>
      <c r="BW117" s="86">
        <v>1</v>
      </c>
      <c r="BX117" s="86" t="s">
        <v>1447</v>
      </c>
      <c r="BY117" s="86">
        <v>0</v>
      </c>
      <c r="BZ117" s="86" t="s">
        <v>1470</v>
      </c>
      <c r="CA117" s="86">
        <v>2</v>
      </c>
      <c r="CB117" s="86" t="s">
        <v>1452</v>
      </c>
      <c r="CC117" s="86">
        <v>0</v>
      </c>
      <c r="CD117" s="86" t="s">
        <v>1454</v>
      </c>
      <c r="CE117" s="86">
        <v>1</v>
      </c>
      <c r="CF117" s="86" t="s">
        <v>226</v>
      </c>
      <c r="CG117" s="86">
        <v>0</v>
      </c>
      <c r="CH117" s="86" t="s">
        <v>1454</v>
      </c>
      <c r="CI117" s="86">
        <v>1</v>
      </c>
      <c r="CJ117" s="86" t="s">
        <v>1454</v>
      </c>
      <c r="CK117" s="86">
        <v>1</v>
      </c>
      <c r="CL117" s="86" t="s">
        <v>1454</v>
      </c>
      <c r="CM117" s="86">
        <v>1</v>
      </c>
      <c r="CN117" s="86" t="s">
        <v>1454</v>
      </c>
      <c r="CO117" s="86">
        <v>1</v>
      </c>
      <c r="CP117" s="87" t="s">
        <v>1478</v>
      </c>
      <c r="CQ117" s="152">
        <v>1</v>
      </c>
    </row>
    <row r="118" spans="1:95" ht="13.2" x14ac:dyDescent="0.25">
      <c r="A118" s="82">
        <v>45572.405997557871</v>
      </c>
      <c r="B118" s="83" t="s">
        <v>409</v>
      </c>
      <c r="C118" s="83" t="s">
        <v>410</v>
      </c>
      <c r="D118" s="83">
        <v>44.44</v>
      </c>
      <c r="E118" s="83">
        <v>0.46</v>
      </c>
      <c r="F118" s="83" t="s">
        <v>114</v>
      </c>
      <c r="G118" s="83" t="s">
        <v>76</v>
      </c>
      <c r="H118" s="83" t="s">
        <v>411</v>
      </c>
      <c r="I118" s="83" t="s">
        <v>73</v>
      </c>
      <c r="J118" s="83" t="s">
        <v>64</v>
      </c>
      <c r="K118" s="83" t="s">
        <v>84</v>
      </c>
      <c r="L118" s="83" t="s">
        <v>64</v>
      </c>
      <c r="M118" s="83" t="s">
        <v>78</v>
      </c>
      <c r="N118" s="83" t="s">
        <v>64</v>
      </c>
      <c r="O118" s="83" t="s">
        <v>64</v>
      </c>
      <c r="P118" s="83" t="s">
        <v>64</v>
      </c>
      <c r="Q118" s="83" t="s">
        <v>64</v>
      </c>
      <c r="R118" s="83" t="s">
        <v>64</v>
      </c>
      <c r="S118" s="83" t="s">
        <v>64</v>
      </c>
      <c r="T118" s="83" t="s">
        <v>64</v>
      </c>
      <c r="U118" s="83" t="s">
        <v>64</v>
      </c>
      <c r="V118" s="83" t="s">
        <v>64</v>
      </c>
      <c r="W118" s="83" t="s">
        <v>64</v>
      </c>
      <c r="X118" s="83" t="s">
        <v>64</v>
      </c>
      <c r="Y118" s="83" t="s">
        <v>64</v>
      </c>
      <c r="Z118" s="83" t="s">
        <v>65</v>
      </c>
      <c r="AA118" s="83" t="s">
        <v>65</v>
      </c>
      <c r="AB118" s="83" t="s">
        <v>65</v>
      </c>
      <c r="AC118" s="83" t="s">
        <v>65</v>
      </c>
      <c r="AD118" s="83" t="s">
        <v>65</v>
      </c>
      <c r="AE118" s="83" t="s">
        <v>65</v>
      </c>
      <c r="AF118" s="83" t="s">
        <v>65</v>
      </c>
      <c r="AG118" s="83" t="s">
        <v>66</v>
      </c>
      <c r="AH118" s="83" t="s">
        <v>79</v>
      </c>
      <c r="AI118" s="83" t="s">
        <v>66</v>
      </c>
      <c r="AJ118" s="83" t="s">
        <v>65</v>
      </c>
      <c r="AK118" s="83" t="s">
        <v>66</v>
      </c>
      <c r="AL118" s="83" t="s">
        <v>66</v>
      </c>
      <c r="AM118" s="83" t="s">
        <v>65</v>
      </c>
      <c r="AN118" s="83" t="s">
        <v>66</v>
      </c>
      <c r="AO118" s="83" t="s">
        <v>66</v>
      </c>
      <c r="AP118" s="83" t="s">
        <v>67</v>
      </c>
      <c r="AQ118" s="83" t="s">
        <v>67</v>
      </c>
      <c r="AR118" s="83" t="s">
        <v>63</v>
      </c>
      <c r="AS118" s="83" t="s">
        <v>81</v>
      </c>
      <c r="AT118" s="83" t="s">
        <v>87</v>
      </c>
      <c r="AU118" s="83" t="s">
        <v>93</v>
      </c>
      <c r="AV118" s="83" t="s">
        <v>71</v>
      </c>
      <c r="AW118" s="83" t="s">
        <v>63</v>
      </c>
      <c r="AX118" s="83" t="s">
        <v>63</v>
      </c>
      <c r="AY118" s="83" t="s">
        <v>73</v>
      </c>
      <c r="AZ118" s="83" t="s">
        <v>63</v>
      </c>
      <c r="BA118" s="83" t="s">
        <v>73</v>
      </c>
      <c r="BB118" s="83" t="s">
        <v>73</v>
      </c>
      <c r="BC118" s="83" t="s">
        <v>73</v>
      </c>
      <c r="BD118" s="83"/>
      <c r="BE118" s="83" t="s">
        <v>73</v>
      </c>
      <c r="BF118" s="83"/>
      <c r="BG118" s="87" t="s">
        <v>335</v>
      </c>
      <c r="BH118" s="87" t="s">
        <v>114</v>
      </c>
      <c r="BI118" s="76" t="s">
        <v>1415</v>
      </c>
      <c r="BJ118">
        <v>15</v>
      </c>
      <c r="BK118" s="87">
        <v>55</v>
      </c>
      <c r="BL118" s="87"/>
      <c r="BM118" s="86" t="s">
        <v>1130</v>
      </c>
      <c r="BN118" s="86" t="s">
        <v>1132</v>
      </c>
      <c r="BO118" s="87" t="s">
        <v>68</v>
      </c>
      <c r="BP118" s="87"/>
      <c r="BQ118" s="87" t="s">
        <v>1472</v>
      </c>
      <c r="BR118" s="86" t="s">
        <v>1445</v>
      </c>
      <c r="BS118" s="86">
        <v>1</v>
      </c>
      <c r="BT118" s="86" t="s">
        <v>1445</v>
      </c>
      <c r="BU118" s="86">
        <v>1</v>
      </c>
      <c r="BV118" s="86" t="s">
        <v>63</v>
      </c>
      <c r="BW118" s="86">
        <v>1</v>
      </c>
      <c r="BX118" s="86" t="s">
        <v>1448</v>
      </c>
      <c r="BY118" s="86">
        <v>1</v>
      </c>
      <c r="BZ118" s="86" t="s">
        <v>1449</v>
      </c>
      <c r="CA118" s="86">
        <v>0</v>
      </c>
      <c r="CB118" s="86" t="s">
        <v>1452</v>
      </c>
      <c r="CC118" s="86">
        <v>0</v>
      </c>
      <c r="CD118" s="86" t="s">
        <v>1454</v>
      </c>
      <c r="CE118" s="86">
        <v>1</v>
      </c>
      <c r="CF118" s="86" t="s">
        <v>1454</v>
      </c>
      <c r="CG118" s="86">
        <v>1</v>
      </c>
      <c r="CH118" s="86" t="s">
        <v>226</v>
      </c>
      <c r="CI118" s="86">
        <v>0</v>
      </c>
      <c r="CJ118" s="86" t="s">
        <v>1454</v>
      </c>
      <c r="CK118" s="86">
        <v>1</v>
      </c>
      <c r="CL118" s="86" t="s">
        <v>226</v>
      </c>
      <c r="CM118" s="86">
        <v>0</v>
      </c>
      <c r="CN118" s="86" t="s">
        <v>226</v>
      </c>
      <c r="CO118" s="86">
        <v>0</v>
      </c>
      <c r="CP118" s="87" t="s">
        <v>1477</v>
      </c>
      <c r="CQ118" s="152">
        <v>0</v>
      </c>
    </row>
    <row r="119" spans="1:95" ht="13.2" x14ac:dyDescent="0.25">
      <c r="A119" s="82">
        <v>45572.407035567128</v>
      </c>
      <c r="B119" s="83" t="s">
        <v>412</v>
      </c>
      <c r="C119" s="84" t="s">
        <v>413</v>
      </c>
      <c r="D119" s="83">
        <v>100</v>
      </c>
      <c r="E119" s="83">
        <v>1.1299999999999999</v>
      </c>
      <c r="F119" s="83" t="s">
        <v>60</v>
      </c>
      <c r="G119" s="83" t="s">
        <v>76</v>
      </c>
      <c r="H119" s="83" t="s">
        <v>414</v>
      </c>
      <c r="I119" s="83" t="s">
        <v>73</v>
      </c>
      <c r="J119" s="83" t="s">
        <v>64</v>
      </c>
      <c r="K119" s="83" t="s">
        <v>78</v>
      </c>
      <c r="L119" s="83" t="s">
        <v>64</v>
      </c>
      <c r="M119" s="83" t="s">
        <v>78</v>
      </c>
      <c r="N119" s="83" t="s">
        <v>64</v>
      </c>
      <c r="O119" s="83" t="s">
        <v>64</v>
      </c>
      <c r="P119" s="83" t="s">
        <v>78</v>
      </c>
      <c r="Q119" s="83" t="s">
        <v>84</v>
      </c>
      <c r="R119" s="83" t="s">
        <v>64</v>
      </c>
      <c r="S119" s="83" t="s">
        <v>64</v>
      </c>
      <c r="T119" s="83" t="s">
        <v>64</v>
      </c>
      <c r="U119" s="83" t="s">
        <v>64</v>
      </c>
      <c r="V119" s="83" t="s">
        <v>64</v>
      </c>
      <c r="W119" s="83" t="s">
        <v>84</v>
      </c>
      <c r="X119" s="83" t="s">
        <v>64</v>
      </c>
      <c r="Y119" s="83" t="s">
        <v>64</v>
      </c>
      <c r="Z119" s="83" t="s">
        <v>66</v>
      </c>
      <c r="AA119" s="83" t="s">
        <v>65</v>
      </c>
      <c r="AB119" s="83" t="s">
        <v>65</v>
      </c>
      <c r="AC119" s="83" t="s">
        <v>66</v>
      </c>
      <c r="AD119" s="83" t="s">
        <v>65</v>
      </c>
      <c r="AE119" s="83" t="s">
        <v>65</v>
      </c>
      <c r="AF119" s="83" t="s">
        <v>66</v>
      </c>
      <c r="AG119" s="83" t="s">
        <v>66</v>
      </c>
      <c r="AH119" s="83" t="s">
        <v>66</v>
      </c>
      <c r="AI119" s="83" t="s">
        <v>101</v>
      </c>
      <c r="AJ119" s="83" t="s">
        <v>66</v>
      </c>
      <c r="AK119" s="83" t="s">
        <v>65</v>
      </c>
      <c r="AL119" s="83" t="s">
        <v>65</v>
      </c>
      <c r="AM119" s="83" t="s">
        <v>65</v>
      </c>
      <c r="AN119" s="83" t="s">
        <v>66</v>
      </c>
      <c r="AO119" s="83" t="s">
        <v>66</v>
      </c>
      <c r="AP119" s="83" t="s">
        <v>85</v>
      </c>
      <c r="AQ119" s="83" t="s">
        <v>85</v>
      </c>
      <c r="AR119" s="83" t="s">
        <v>86</v>
      </c>
      <c r="AS119" s="83" t="s">
        <v>68</v>
      </c>
      <c r="AT119" s="83" t="s">
        <v>69</v>
      </c>
      <c r="AU119" s="83" t="s">
        <v>67</v>
      </c>
      <c r="AV119" s="83" t="s">
        <v>67</v>
      </c>
      <c r="AW119" s="83" t="s">
        <v>73</v>
      </c>
      <c r="AX119" s="83" t="s">
        <v>73</v>
      </c>
      <c r="AY119" s="83" t="s">
        <v>63</v>
      </c>
      <c r="AZ119" s="83" t="s">
        <v>73</v>
      </c>
      <c r="BA119" s="83" t="s">
        <v>63</v>
      </c>
      <c r="BB119" s="83" t="s">
        <v>72</v>
      </c>
      <c r="BC119" s="83" t="s">
        <v>73</v>
      </c>
      <c r="BD119" s="83"/>
      <c r="BE119" s="83" t="s">
        <v>73</v>
      </c>
      <c r="BF119" s="83"/>
      <c r="BG119" s="87" t="s">
        <v>335</v>
      </c>
      <c r="BH119" s="87" t="s">
        <v>60</v>
      </c>
      <c r="BI119" s="76" t="s">
        <v>1415</v>
      </c>
      <c r="BJ119">
        <v>12</v>
      </c>
      <c r="BK119" s="87">
        <v>56</v>
      </c>
      <c r="BL119" s="87"/>
      <c r="BM119" s="86" t="s">
        <v>1130</v>
      </c>
      <c r="BN119" s="86" t="s">
        <v>1132</v>
      </c>
      <c r="BO119" s="87" t="s">
        <v>68</v>
      </c>
      <c r="BP119" s="87"/>
      <c r="BQ119" s="87" t="s">
        <v>1472</v>
      </c>
      <c r="BR119" s="86" t="s">
        <v>1445</v>
      </c>
      <c r="BS119" s="86">
        <v>1</v>
      </c>
      <c r="BT119" s="86" t="s">
        <v>1445</v>
      </c>
      <c r="BU119" s="86">
        <v>1</v>
      </c>
      <c r="BV119" s="86" t="s">
        <v>63</v>
      </c>
      <c r="BW119" s="86">
        <v>1</v>
      </c>
      <c r="BX119" s="86" t="s">
        <v>1447</v>
      </c>
      <c r="BY119" s="86">
        <v>0</v>
      </c>
      <c r="BZ119" s="86" t="s">
        <v>1450</v>
      </c>
      <c r="CA119" s="86">
        <v>1</v>
      </c>
      <c r="CB119" s="86" t="s">
        <v>1453</v>
      </c>
      <c r="CC119" s="86">
        <v>1</v>
      </c>
      <c r="CD119" s="86" t="s">
        <v>226</v>
      </c>
      <c r="CE119" s="86">
        <v>0</v>
      </c>
      <c r="CF119" s="86" t="s">
        <v>226</v>
      </c>
      <c r="CG119" s="86">
        <v>0</v>
      </c>
      <c r="CH119" s="86" t="s">
        <v>1454</v>
      </c>
      <c r="CI119" s="86">
        <v>1</v>
      </c>
      <c r="CJ119" s="86" t="s">
        <v>226</v>
      </c>
      <c r="CK119" s="86">
        <v>0</v>
      </c>
      <c r="CL119" s="86" t="s">
        <v>1454</v>
      </c>
      <c r="CM119" s="86">
        <v>1</v>
      </c>
      <c r="CN119" s="86" t="s">
        <v>1454</v>
      </c>
      <c r="CO119" s="86">
        <v>1</v>
      </c>
      <c r="CP119" s="87" t="s">
        <v>1477</v>
      </c>
      <c r="CQ119" s="152">
        <v>0</v>
      </c>
    </row>
    <row r="120" spans="1:95" ht="13.2" x14ac:dyDescent="0.25">
      <c r="A120" s="82">
        <v>45572.409341099541</v>
      </c>
      <c r="B120" s="83" t="s">
        <v>415</v>
      </c>
      <c r="C120" s="84" t="s">
        <v>416</v>
      </c>
      <c r="D120" s="83">
        <v>40.18</v>
      </c>
      <c r="E120" s="83">
        <v>0.96</v>
      </c>
      <c r="F120" s="83" t="s">
        <v>60</v>
      </c>
      <c r="G120" s="83" t="s">
        <v>76</v>
      </c>
      <c r="H120" s="83" t="s">
        <v>417</v>
      </c>
      <c r="I120" s="83" t="s">
        <v>63</v>
      </c>
      <c r="J120" s="83" t="s">
        <v>64</v>
      </c>
      <c r="K120" s="83" t="s">
        <v>84</v>
      </c>
      <c r="L120" s="83" t="s">
        <v>64</v>
      </c>
      <c r="M120" s="83" t="s">
        <v>84</v>
      </c>
      <c r="N120" s="83" t="s">
        <v>64</v>
      </c>
      <c r="O120" s="83" t="s">
        <v>64</v>
      </c>
      <c r="P120" s="83" t="s">
        <v>84</v>
      </c>
      <c r="Q120" s="83" t="s">
        <v>84</v>
      </c>
      <c r="R120" s="83" t="s">
        <v>64</v>
      </c>
      <c r="S120" s="83" t="s">
        <v>64</v>
      </c>
      <c r="T120" s="83" t="s">
        <v>64</v>
      </c>
      <c r="U120" s="83" t="s">
        <v>84</v>
      </c>
      <c r="V120" s="83" t="s">
        <v>84</v>
      </c>
      <c r="W120" s="83" t="s">
        <v>64</v>
      </c>
      <c r="X120" s="83" t="s">
        <v>64</v>
      </c>
      <c r="Y120" s="83" t="s">
        <v>64</v>
      </c>
      <c r="Z120" s="83" t="s">
        <v>66</v>
      </c>
      <c r="AA120" s="83" t="s">
        <v>66</v>
      </c>
      <c r="AB120" s="83" t="s">
        <v>66</v>
      </c>
      <c r="AC120" s="83" t="s">
        <v>65</v>
      </c>
      <c r="AD120" s="83" t="s">
        <v>65</v>
      </c>
      <c r="AE120" s="83" t="s">
        <v>66</v>
      </c>
      <c r="AF120" s="83" t="s">
        <v>66</v>
      </c>
      <c r="AG120" s="83" t="s">
        <v>65</v>
      </c>
      <c r="AH120" s="83" t="s">
        <v>66</v>
      </c>
      <c r="AI120" s="83" t="s">
        <v>101</v>
      </c>
      <c r="AJ120" s="83" t="s">
        <v>66</v>
      </c>
      <c r="AK120" s="83" t="s">
        <v>66</v>
      </c>
      <c r="AL120" s="83" t="s">
        <v>66</v>
      </c>
      <c r="AM120" s="83" t="s">
        <v>65</v>
      </c>
      <c r="AN120" s="83" t="s">
        <v>79</v>
      </c>
      <c r="AO120" s="83" t="s">
        <v>66</v>
      </c>
      <c r="AP120" s="83" t="s">
        <v>67</v>
      </c>
      <c r="AQ120" s="83" t="s">
        <v>67</v>
      </c>
      <c r="AR120" s="83" t="s">
        <v>86</v>
      </c>
      <c r="AS120" s="83" t="s">
        <v>68</v>
      </c>
      <c r="AT120" s="83" t="s">
        <v>69</v>
      </c>
      <c r="AU120" s="83" t="s">
        <v>93</v>
      </c>
      <c r="AV120" s="83" t="s">
        <v>71</v>
      </c>
      <c r="AW120" s="83" t="s">
        <v>72</v>
      </c>
      <c r="AX120" s="83" t="s">
        <v>72</v>
      </c>
      <c r="AY120" s="83" t="s">
        <v>73</v>
      </c>
      <c r="AZ120" s="83" t="s">
        <v>72</v>
      </c>
      <c r="BA120" s="83" t="s">
        <v>72</v>
      </c>
      <c r="BB120" s="83" t="s">
        <v>72</v>
      </c>
      <c r="BC120" s="83" t="s">
        <v>73</v>
      </c>
      <c r="BD120" s="83">
        <v>0</v>
      </c>
      <c r="BE120" s="83" t="s">
        <v>73</v>
      </c>
      <c r="BF120" s="83"/>
      <c r="BG120" s="87" t="s">
        <v>335</v>
      </c>
      <c r="BH120" s="87" t="s">
        <v>60</v>
      </c>
      <c r="BI120" s="76" t="s">
        <v>1414</v>
      </c>
      <c r="BJ120">
        <v>10</v>
      </c>
      <c r="BK120" s="87">
        <v>52</v>
      </c>
      <c r="BL120" s="87"/>
      <c r="BM120" s="86" t="s">
        <v>1130</v>
      </c>
      <c r="BN120" s="86" t="s">
        <v>1132</v>
      </c>
      <c r="BO120" s="87" t="s">
        <v>68</v>
      </c>
      <c r="BP120" s="87"/>
      <c r="BQ120" s="87" t="s">
        <v>1472</v>
      </c>
      <c r="BR120" s="86" t="s">
        <v>1445</v>
      </c>
      <c r="BS120" s="86">
        <v>1</v>
      </c>
      <c r="BT120" s="86" t="s">
        <v>1445</v>
      </c>
      <c r="BU120" s="86">
        <v>1</v>
      </c>
      <c r="BV120" s="86" t="s">
        <v>63</v>
      </c>
      <c r="BW120" s="86">
        <v>1</v>
      </c>
      <c r="BX120" s="86" t="s">
        <v>1447</v>
      </c>
      <c r="BY120" s="86">
        <v>0</v>
      </c>
      <c r="BZ120" s="86" t="s">
        <v>1449</v>
      </c>
      <c r="CA120" s="86">
        <v>0</v>
      </c>
      <c r="CB120" s="86" t="s">
        <v>1452</v>
      </c>
      <c r="CC120" s="86">
        <v>0</v>
      </c>
      <c r="CD120" s="86" t="s">
        <v>1454</v>
      </c>
      <c r="CE120" s="86">
        <v>1</v>
      </c>
      <c r="CF120" s="86" t="s">
        <v>1454</v>
      </c>
      <c r="CG120" s="86">
        <v>1</v>
      </c>
      <c r="CH120" s="86" t="s">
        <v>226</v>
      </c>
      <c r="CI120" s="86">
        <v>0</v>
      </c>
      <c r="CJ120" s="86" t="s">
        <v>1454</v>
      </c>
      <c r="CK120" s="86">
        <v>1</v>
      </c>
      <c r="CL120" s="86" t="s">
        <v>1454</v>
      </c>
      <c r="CM120" s="86">
        <v>1</v>
      </c>
      <c r="CN120" s="86" t="s">
        <v>1454</v>
      </c>
      <c r="CO120" s="86">
        <v>1</v>
      </c>
      <c r="CP120" s="87" t="s">
        <v>1478</v>
      </c>
      <c r="CQ120" s="152">
        <v>1</v>
      </c>
    </row>
    <row r="121" spans="1:95" ht="13.2" x14ac:dyDescent="0.25">
      <c r="A121" s="82">
        <v>45572.409712476852</v>
      </c>
      <c r="B121" s="83" t="s">
        <v>418</v>
      </c>
      <c r="C121" s="84" t="s">
        <v>419</v>
      </c>
      <c r="D121" s="83">
        <v>100</v>
      </c>
      <c r="E121" s="83">
        <v>1.21</v>
      </c>
      <c r="F121" s="83" t="s">
        <v>60</v>
      </c>
      <c r="G121" s="83" t="s">
        <v>76</v>
      </c>
      <c r="H121" s="83" t="s">
        <v>420</v>
      </c>
      <c r="I121" s="83" t="s">
        <v>63</v>
      </c>
      <c r="J121" s="83" t="s">
        <v>64</v>
      </c>
      <c r="K121" s="83" t="s">
        <v>84</v>
      </c>
      <c r="L121" s="83" t="s">
        <v>64</v>
      </c>
      <c r="M121" s="83" t="s">
        <v>84</v>
      </c>
      <c r="N121" s="83" t="s">
        <v>64</v>
      </c>
      <c r="O121" s="83" t="s">
        <v>84</v>
      </c>
      <c r="P121" s="83" t="s">
        <v>84</v>
      </c>
      <c r="Q121" s="83" t="s">
        <v>64</v>
      </c>
      <c r="R121" s="83" t="s">
        <v>64</v>
      </c>
      <c r="S121" s="83" t="s">
        <v>64</v>
      </c>
      <c r="T121" s="83" t="s">
        <v>64</v>
      </c>
      <c r="U121" s="83" t="s">
        <v>84</v>
      </c>
      <c r="V121" s="83" t="s">
        <v>64</v>
      </c>
      <c r="W121" s="83" t="s">
        <v>64</v>
      </c>
      <c r="X121" s="83" t="s">
        <v>78</v>
      </c>
      <c r="Y121" s="83" t="s">
        <v>64</v>
      </c>
      <c r="Z121" s="83" t="s">
        <v>66</v>
      </c>
      <c r="AA121" s="83" t="s">
        <v>65</v>
      </c>
      <c r="AB121" s="83" t="s">
        <v>66</v>
      </c>
      <c r="AC121" s="83" t="s">
        <v>65</v>
      </c>
      <c r="AD121" s="83" t="s">
        <v>66</v>
      </c>
      <c r="AE121" s="83" t="s">
        <v>65</v>
      </c>
      <c r="AF121" s="83" t="s">
        <v>66</v>
      </c>
      <c r="AG121" s="83" t="s">
        <v>66</v>
      </c>
      <c r="AH121" s="83" t="s">
        <v>65</v>
      </c>
      <c r="AI121" s="83" t="s">
        <v>79</v>
      </c>
      <c r="AJ121" s="83" t="s">
        <v>66</v>
      </c>
      <c r="AK121" s="83" t="s">
        <v>65</v>
      </c>
      <c r="AL121" s="83" t="s">
        <v>66</v>
      </c>
      <c r="AM121" s="83" t="s">
        <v>65</v>
      </c>
      <c r="AN121" s="83" t="s">
        <v>65</v>
      </c>
      <c r="AO121" s="83" t="s">
        <v>65</v>
      </c>
      <c r="AP121" s="83" t="s">
        <v>85</v>
      </c>
      <c r="AQ121" s="83" t="s">
        <v>85</v>
      </c>
      <c r="AR121" s="83" t="s">
        <v>86</v>
      </c>
      <c r="AS121" s="83" t="s">
        <v>223</v>
      </c>
      <c r="AT121" s="83" t="s">
        <v>169</v>
      </c>
      <c r="AU121" s="83" t="s">
        <v>85</v>
      </c>
      <c r="AV121" s="83" t="s">
        <v>71</v>
      </c>
      <c r="AW121" s="83" t="s">
        <v>63</v>
      </c>
      <c r="AX121" s="83" t="s">
        <v>72</v>
      </c>
      <c r="AY121" s="83" t="s">
        <v>63</v>
      </c>
      <c r="AZ121" s="83" t="s">
        <v>63</v>
      </c>
      <c r="BA121" s="83" t="s">
        <v>63</v>
      </c>
      <c r="BB121" s="83" t="s">
        <v>73</v>
      </c>
      <c r="BC121" s="83" t="s">
        <v>73</v>
      </c>
      <c r="BD121" s="83"/>
      <c r="BE121" s="83" t="s">
        <v>73</v>
      </c>
      <c r="BF121" s="83"/>
      <c r="BG121" s="87" t="s">
        <v>335</v>
      </c>
      <c r="BH121" s="87" t="s">
        <v>60</v>
      </c>
      <c r="BI121" s="76" t="s">
        <v>1414</v>
      </c>
      <c r="BJ121">
        <v>10</v>
      </c>
      <c r="BK121" s="87">
        <v>56</v>
      </c>
      <c r="BL121" s="87"/>
      <c r="BM121" s="86" t="s">
        <v>1130</v>
      </c>
      <c r="BN121" s="86" t="s">
        <v>1132</v>
      </c>
      <c r="BO121" s="87" t="s">
        <v>68</v>
      </c>
      <c r="BP121" s="87"/>
      <c r="BQ121" s="87" t="s">
        <v>1472</v>
      </c>
      <c r="BR121" s="86" t="s">
        <v>1445</v>
      </c>
      <c r="BS121" s="86">
        <v>1</v>
      </c>
      <c r="BT121" s="86" t="s">
        <v>1445</v>
      </c>
      <c r="BU121" s="86">
        <v>1</v>
      </c>
      <c r="BV121" s="86" t="s">
        <v>63</v>
      </c>
      <c r="BW121" s="86">
        <v>1</v>
      </c>
      <c r="BX121" s="86" t="s">
        <v>1447</v>
      </c>
      <c r="BY121" s="86">
        <v>0</v>
      </c>
      <c r="BZ121" s="86" t="s">
        <v>1450</v>
      </c>
      <c r="CA121" s="86">
        <v>1</v>
      </c>
      <c r="CB121" s="86" t="s">
        <v>1452</v>
      </c>
      <c r="CC121" s="86">
        <v>0</v>
      </c>
      <c r="CD121" s="86" t="s">
        <v>1454</v>
      </c>
      <c r="CE121" s="86">
        <v>1</v>
      </c>
      <c r="CF121" s="86" t="s">
        <v>1454</v>
      </c>
      <c r="CG121" s="86">
        <v>1</v>
      </c>
      <c r="CH121" s="86" t="s">
        <v>1454</v>
      </c>
      <c r="CI121" s="86">
        <v>1</v>
      </c>
      <c r="CJ121" s="86" t="s">
        <v>1454</v>
      </c>
      <c r="CK121" s="86">
        <v>1</v>
      </c>
      <c r="CL121" s="86" t="s">
        <v>1454</v>
      </c>
      <c r="CM121" s="86">
        <v>1</v>
      </c>
      <c r="CN121" s="86" t="s">
        <v>226</v>
      </c>
      <c r="CO121" s="86">
        <v>0</v>
      </c>
      <c r="CP121" s="87" t="s">
        <v>1478</v>
      </c>
      <c r="CQ121" s="152">
        <v>1</v>
      </c>
    </row>
    <row r="122" spans="1:95" ht="13.2" x14ac:dyDescent="0.25">
      <c r="A122" s="82">
        <v>45572.412009444444</v>
      </c>
      <c r="B122" s="83" t="s">
        <v>421</v>
      </c>
      <c r="C122" s="84" t="s">
        <v>422</v>
      </c>
      <c r="D122" s="83">
        <v>100</v>
      </c>
      <c r="E122" s="83">
        <v>1.38</v>
      </c>
      <c r="F122" s="83" t="s">
        <v>423</v>
      </c>
      <c r="G122" s="83" t="s">
        <v>76</v>
      </c>
      <c r="H122" s="83" t="s">
        <v>424</v>
      </c>
      <c r="I122" s="83" t="s">
        <v>63</v>
      </c>
      <c r="J122" s="83" t="s">
        <v>64</v>
      </c>
      <c r="K122" s="83" t="s">
        <v>64</v>
      </c>
      <c r="L122" s="83" t="s">
        <v>64</v>
      </c>
      <c r="M122" s="83" t="s">
        <v>64</v>
      </c>
      <c r="N122" s="83" t="s">
        <v>64</v>
      </c>
      <c r="O122" s="83" t="s">
        <v>64</v>
      </c>
      <c r="P122" s="83" t="s">
        <v>64</v>
      </c>
      <c r="Q122" s="83" t="s">
        <v>64</v>
      </c>
      <c r="R122" s="83" t="s">
        <v>64</v>
      </c>
      <c r="S122" s="83" t="s">
        <v>64</v>
      </c>
      <c r="T122" s="83" t="s">
        <v>64</v>
      </c>
      <c r="U122" s="83" t="s">
        <v>64</v>
      </c>
      <c r="V122" s="83" t="s">
        <v>64</v>
      </c>
      <c r="W122" s="83" t="s">
        <v>64</v>
      </c>
      <c r="X122" s="83" t="s">
        <v>64</v>
      </c>
      <c r="Y122" s="83" t="s">
        <v>64</v>
      </c>
      <c r="Z122" s="83" t="s">
        <v>101</v>
      </c>
      <c r="AA122" s="83" t="s">
        <v>101</v>
      </c>
      <c r="AB122" s="83" t="s">
        <v>101</v>
      </c>
      <c r="AC122" s="83" t="s">
        <v>101</v>
      </c>
      <c r="AD122" s="83" t="s">
        <v>79</v>
      </c>
      <c r="AE122" s="83" t="s">
        <v>66</v>
      </c>
      <c r="AF122" s="83" t="s">
        <v>66</v>
      </c>
      <c r="AG122" s="83" t="s">
        <v>66</v>
      </c>
      <c r="AH122" s="83" t="s">
        <v>66</v>
      </c>
      <c r="AI122" s="83" t="s">
        <v>79</v>
      </c>
      <c r="AJ122" s="83" t="s">
        <v>66</v>
      </c>
      <c r="AK122" s="83" t="s">
        <v>101</v>
      </c>
      <c r="AL122" s="83" t="s">
        <v>66</v>
      </c>
      <c r="AM122" s="83" t="s">
        <v>66</v>
      </c>
      <c r="AN122" s="83" t="s">
        <v>66</v>
      </c>
      <c r="AO122" s="83" t="s">
        <v>66</v>
      </c>
      <c r="AP122" s="83" t="s">
        <v>80</v>
      </c>
      <c r="AQ122" s="83" t="s">
        <v>80</v>
      </c>
      <c r="AR122" s="83" t="s">
        <v>63</v>
      </c>
      <c r="AS122" s="83" t="s">
        <v>425</v>
      </c>
      <c r="AT122" s="83" t="s">
        <v>87</v>
      </c>
      <c r="AU122" s="83" t="s">
        <v>80</v>
      </c>
      <c r="AV122" s="83" t="s">
        <v>80</v>
      </c>
      <c r="AW122" s="83" t="s">
        <v>63</v>
      </c>
      <c r="AX122" s="83" t="s">
        <v>63</v>
      </c>
      <c r="AY122" s="83" t="s">
        <v>63</v>
      </c>
      <c r="AZ122" s="83" t="s">
        <v>63</v>
      </c>
      <c r="BA122" s="83" t="s">
        <v>72</v>
      </c>
      <c r="BB122" s="83" t="s">
        <v>72</v>
      </c>
      <c r="BC122" s="83" t="s">
        <v>73</v>
      </c>
      <c r="BD122" s="83" t="s">
        <v>426</v>
      </c>
      <c r="BE122" s="83" t="s">
        <v>63</v>
      </c>
      <c r="BF122" s="83" t="s">
        <v>408</v>
      </c>
      <c r="BG122" s="87" t="s">
        <v>335</v>
      </c>
      <c r="BH122" s="86" t="s">
        <v>60</v>
      </c>
      <c r="BI122" s="76" t="s">
        <v>1414</v>
      </c>
      <c r="BJ122">
        <v>15</v>
      </c>
      <c r="BK122" s="87">
        <v>39</v>
      </c>
      <c r="BL122" s="87"/>
      <c r="BM122" s="86" t="s">
        <v>1130</v>
      </c>
      <c r="BN122" s="86" t="s">
        <v>1132</v>
      </c>
      <c r="BO122" s="87" t="s">
        <v>68</v>
      </c>
      <c r="BP122" s="87" t="s">
        <v>1442</v>
      </c>
      <c r="BQ122" s="87" t="s">
        <v>1472</v>
      </c>
      <c r="BR122" s="86" t="s">
        <v>1444</v>
      </c>
      <c r="BS122" s="86">
        <v>0</v>
      </c>
      <c r="BT122" s="86" t="s">
        <v>1444</v>
      </c>
      <c r="BU122" s="86">
        <v>0</v>
      </c>
      <c r="BV122" s="86" t="s">
        <v>63</v>
      </c>
      <c r="BW122" s="86">
        <v>1</v>
      </c>
      <c r="BX122" s="86" t="s">
        <v>1448</v>
      </c>
      <c r="BY122" s="86">
        <v>1</v>
      </c>
      <c r="BZ122" s="86" t="s">
        <v>1450</v>
      </c>
      <c r="CA122" s="86">
        <v>1</v>
      </c>
      <c r="CB122" s="86" t="s">
        <v>1452</v>
      </c>
      <c r="CC122" s="86">
        <v>0</v>
      </c>
      <c r="CD122" s="86" t="s">
        <v>1454</v>
      </c>
      <c r="CE122" s="86">
        <v>1</v>
      </c>
      <c r="CF122" s="86" t="s">
        <v>1454</v>
      </c>
      <c r="CG122" s="86">
        <v>1</v>
      </c>
      <c r="CH122" s="86" t="s">
        <v>1454</v>
      </c>
      <c r="CI122" s="86">
        <v>1</v>
      </c>
      <c r="CJ122" s="86" t="s">
        <v>1454</v>
      </c>
      <c r="CK122" s="86">
        <v>1</v>
      </c>
      <c r="CL122" s="86" t="s">
        <v>1454</v>
      </c>
      <c r="CM122" s="86">
        <v>1</v>
      </c>
      <c r="CN122" s="86" t="s">
        <v>1454</v>
      </c>
      <c r="CO122" s="86">
        <v>1</v>
      </c>
      <c r="CP122" s="87" t="s">
        <v>1478</v>
      </c>
      <c r="CQ122" s="152">
        <v>1</v>
      </c>
    </row>
    <row r="123" spans="1:95" ht="13.2" x14ac:dyDescent="0.25">
      <c r="A123" s="82">
        <v>45572.413884594906</v>
      </c>
      <c r="B123" s="83" t="s">
        <v>427</v>
      </c>
      <c r="C123" s="84" t="s">
        <v>428</v>
      </c>
      <c r="D123" s="83">
        <v>67.86</v>
      </c>
      <c r="E123" s="83">
        <v>1.04</v>
      </c>
      <c r="F123" s="83" t="s">
        <v>423</v>
      </c>
      <c r="G123" s="83" t="s">
        <v>76</v>
      </c>
      <c r="H123" s="83" t="s">
        <v>384</v>
      </c>
      <c r="I123" s="83" t="s">
        <v>63</v>
      </c>
      <c r="J123" s="83" t="s">
        <v>64</v>
      </c>
      <c r="K123" s="83" t="s">
        <v>78</v>
      </c>
      <c r="L123" s="83" t="s">
        <v>64</v>
      </c>
      <c r="M123" s="83" t="s">
        <v>84</v>
      </c>
      <c r="N123" s="83" t="s">
        <v>64</v>
      </c>
      <c r="O123" s="83" t="s">
        <v>64</v>
      </c>
      <c r="P123" s="83" t="s">
        <v>84</v>
      </c>
      <c r="Q123" s="83" t="s">
        <v>64</v>
      </c>
      <c r="R123" s="83" t="s">
        <v>64</v>
      </c>
      <c r="S123" s="83" t="s">
        <v>64</v>
      </c>
      <c r="T123" s="83" t="s">
        <v>64</v>
      </c>
      <c r="U123" s="83" t="s">
        <v>64</v>
      </c>
      <c r="V123" s="83" t="s">
        <v>64</v>
      </c>
      <c r="W123" s="83" t="s">
        <v>64</v>
      </c>
      <c r="X123" s="83" t="s">
        <v>64</v>
      </c>
      <c r="Y123" s="83" t="s">
        <v>64</v>
      </c>
      <c r="Z123" s="83" t="s">
        <v>66</v>
      </c>
      <c r="AA123" s="83" t="s">
        <v>66</v>
      </c>
      <c r="AB123" s="83" t="s">
        <v>66</v>
      </c>
      <c r="AC123" s="83" t="s">
        <v>66</v>
      </c>
      <c r="AD123" s="83" t="s">
        <v>66</v>
      </c>
      <c r="AE123" s="83" t="s">
        <v>66</v>
      </c>
      <c r="AF123" s="83" t="s">
        <v>66</v>
      </c>
      <c r="AG123" s="83" t="s">
        <v>66</v>
      </c>
      <c r="AH123" s="83" t="s">
        <v>65</v>
      </c>
      <c r="AI123" s="83" t="s">
        <v>79</v>
      </c>
      <c r="AJ123" s="83" t="s">
        <v>65</v>
      </c>
      <c r="AK123" s="83" t="s">
        <v>65</v>
      </c>
      <c r="AL123" s="83" t="s">
        <v>65</v>
      </c>
      <c r="AM123" s="83" t="s">
        <v>66</v>
      </c>
      <c r="AN123" s="83" t="s">
        <v>66</v>
      </c>
      <c r="AO123" s="83" t="s">
        <v>66</v>
      </c>
      <c r="AP123" s="83" t="s">
        <v>67</v>
      </c>
      <c r="AQ123" s="83" t="s">
        <v>67</v>
      </c>
      <c r="AR123" s="83" t="s">
        <v>63</v>
      </c>
      <c r="AS123" s="83" t="s">
        <v>223</v>
      </c>
      <c r="AT123" s="83" t="s">
        <v>69</v>
      </c>
      <c r="AU123" s="83" t="s">
        <v>70</v>
      </c>
      <c r="AV123" s="83" t="s">
        <v>67</v>
      </c>
      <c r="AW123" s="83" t="s">
        <v>63</v>
      </c>
      <c r="AX123" s="83" t="s">
        <v>73</v>
      </c>
      <c r="AY123" s="83" t="s">
        <v>72</v>
      </c>
      <c r="AZ123" s="83" t="s">
        <v>73</v>
      </c>
      <c r="BA123" s="83" t="s">
        <v>72</v>
      </c>
      <c r="BB123" s="83" t="s">
        <v>63</v>
      </c>
      <c r="BC123" s="83" t="s">
        <v>73</v>
      </c>
      <c r="BD123" s="83"/>
      <c r="BE123" s="83" t="s">
        <v>73</v>
      </c>
      <c r="BF123" s="83"/>
      <c r="BG123" s="87" t="s">
        <v>335</v>
      </c>
      <c r="BH123" s="86" t="s">
        <v>60</v>
      </c>
      <c r="BI123" s="76" t="s">
        <v>1414</v>
      </c>
      <c r="BJ123">
        <v>13</v>
      </c>
      <c r="BK123" s="87">
        <v>52</v>
      </c>
      <c r="BL123" s="87"/>
      <c r="BM123" s="86" t="s">
        <v>1130</v>
      </c>
      <c r="BN123" s="86" t="s">
        <v>1132</v>
      </c>
      <c r="BO123" s="87" t="s">
        <v>68</v>
      </c>
      <c r="BP123" s="87"/>
      <c r="BQ123" s="87" t="s">
        <v>1472</v>
      </c>
      <c r="BR123" s="86" t="s">
        <v>1445</v>
      </c>
      <c r="BS123" s="86">
        <v>1</v>
      </c>
      <c r="BT123" s="86" t="s">
        <v>1445</v>
      </c>
      <c r="BU123" s="86">
        <v>1</v>
      </c>
      <c r="BV123" s="86" t="s">
        <v>63</v>
      </c>
      <c r="BW123" s="86">
        <v>1</v>
      </c>
      <c r="BX123" s="86" t="s">
        <v>1447</v>
      </c>
      <c r="BY123" s="86">
        <v>0</v>
      </c>
      <c r="BZ123" s="86" t="s">
        <v>1470</v>
      </c>
      <c r="CA123" s="86">
        <v>2</v>
      </c>
      <c r="CB123" s="86" t="s">
        <v>1453</v>
      </c>
      <c r="CC123" s="86">
        <v>1</v>
      </c>
      <c r="CD123" s="86" t="s">
        <v>1454</v>
      </c>
      <c r="CE123" s="86">
        <v>1</v>
      </c>
      <c r="CF123" s="86" t="s">
        <v>226</v>
      </c>
      <c r="CG123" s="86">
        <v>0</v>
      </c>
      <c r="CH123" s="86" t="s">
        <v>1454</v>
      </c>
      <c r="CI123" s="86">
        <v>1</v>
      </c>
      <c r="CJ123" s="86" t="s">
        <v>226</v>
      </c>
      <c r="CK123" s="86">
        <v>0</v>
      </c>
      <c r="CL123" s="86" t="s">
        <v>1454</v>
      </c>
      <c r="CM123" s="86">
        <v>1</v>
      </c>
      <c r="CN123" s="86" t="s">
        <v>1454</v>
      </c>
      <c r="CO123" s="86">
        <v>1</v>
      </c>
      <c r="CP123" s="87" t="s">
        <v>1477</v>
      </c>
      <c r="CQ123" s="152">
        <v>0</v>
      </c>
    </row>
    <row r="124" spans="1:95" ht="13.2" x14ac:dyDescent="0.25">
      <c r="A124" s="82">
        <v>45572.415002002315</v>
      </c>
      <c r="B124" s="83" t="s">
        <v>429</v>
      </c>
      <c r="C124" s="84" t="s">
        <v>430</v>
      </c>
      <c r="D124" s="83">
        <v>63.4</v>
      </c>
      <c r="E124" s="83">
        <v>0.38</v>
      </c>
      <c r="F124" s="83" t="s">
        <v>114</v>
      </c>
      <c r="G124" s="83" t="s">
        <v>76</v>
      </c>
      <c r="H124" s="83" t="s">
        <v>431</v>
      </c>
      <c r="I124" s="83" t="s">
        <v>63</v>
      </c>
      <c r="J124" s="83" t="s">
        <v>64</v>
      </c>
      <c r="K124" s="83" t="s">
        <v>64</v>
      </c>
      <c r="L124" s="83" t="s">
        <v>64</v>
      </c>
      <c r="M124" s="83" t="s">
        <v>84</v>
      </c>
      <c r="N124" s="83" t="s">
        <v>64</v>
      </c>
      <c r="O124" s="83" t="s">
        <v>64</v>
      </c>
      <c r="P124" s="83" t="s">
        <v>64</v>
      </c>
      <c r="Q124" s="83" t="s">
        <v>64</v>
      </c>
      <c r="R124" s="83" t="s">
        <v>64</v>
      </c>
      <c r="S124" s="83" t="s">
        <v>84</v>
      </c>
      <c r="T124" s="83" t="s">
        <v>64</v>
      </c>
      <c r="U124" s="83" t="s">
        <v>64</v>
      </c>
      <c r="V124" s="83" t="s">
        <v>84</v>
      </c>
      <c r="W124" s="83" t="s">
        <v>78</v>
      </c>
      <c r="X124" s="83" t="s">
        <v>64</v>
      </c>
      <c r="Y124" s="83" t="s">
        <v>78</v>
      </c>
      <c r="Z124" s="83" t="s">
        <v>65</v>
      </c>
      <c r="AA124" s="83" t="s">
        <v>66</v>
      </c>
      <c r="AB124" s="83" t="s">
        <v>65</v>
      </c>
      <c r="AC124" s="83" t="s">
        <v>65</v>
      </c>
      <c r="AD124" s="83" t="s">
        <v>66</v>
      </c>
      <c r="AE124" s="83" t="s">
        <v>66</v>
      </c>
      <c r="AF124" s="83" t="s">
        <v>65</v>
      </c>
      <c r="AG124" s="83" t="s">
        <v>66</v>
      </c>
      <c r="AH124" s="83" t="s">
        <v>66</v>
      </c>
      <c r="AI124" s="83" t="s">
        <v>101</v>
      </c>
      <c r="AJ124" s="83" t="s">
        <v>65</v>
      </c>
      <c r="AK124" s="83" t="s">
        <v>65</v>
      </c>
      <c r="AL124" s="83" t="s">
        <v>65</v>
      </c>
      <c r="AM124" s="83" t="s">
        <v>65</v>
      </c>
      <c r="AN124" s="83" t="s">
        <v>66</v>
      </c>
      <c r="AO124" s="83" t="s">
        <v>66</v>
      </c>
      <c r="AP124" s="83" t="s">
        <v>67</v>
      </c>
      <c r="AQ124" s="83" t="s">
        <v>67</v>
      </c>
      <c r="AR124" s="83" t="s">
        <v>73</v>
      </c>
      <c r="AS124" s="83" t="s">
        <v>68</v>
      </c>
      <c r="AT124" s="83" t="s">
        <v>87</v>
      </c>
      <c r="AU124" s="83" t="s">
        <v>93</v>
      </c>
      <c r="AV124" s="83" t="s">
        <v>71</v>
      </c>
      <c r="AW124" s="83" t="s">
        <v>73</v>
      </c>
      <c r="AX124" s="83" t="s">
        <v>63</v>
      </c>
      <c r="AY124" s="83" t="s">
        <v>63</v>
      </c>
      <c r="AZ124" s="83" t="s">
        <v>63</v>
      </c>
      <c r="BA124" s="83" t="s">
        <v>72</v>
      </c>
      <c r="BB124" s="83" t="s">
        <v>72</v>
      </c>
      <c r="BC124" s="83" t="s">
        <v>73</v>
      </c>
      <c r="BD124" s="83"/>
      <c r="BE124" s="83" t="s">
        <v>73</v>
      </c>
      <c r="BF124" s="83"/>
      <c r="BG124" s="87" t="s">
        <v>335</v>
      </c>
      <c r="BH124" s="87" t="s">
        <v>114</v>
      </c>
      <c r="BI124" s="76" t="s">
        <v>1414</v>
      </c>
      <c r="BJ124">
        <v>11</v>
      </c>
      <c r="BK124" s="87">
        <v>57</v>
      </c>
      <c r="BL124" s="87"/>
      <c r="BM124" s="86" t="s">
        <v>1130</v>
      </c>
      <c r="BN124" s="86" t="s">
        <v>1132</v>
      </c>
      <c r="BO124" s="87" t="s">
        <v>68</v>
      </c>
      <c r="BP124" s="87"/>
      <c r="BQ124" s="87" t="s">
        <v>1472</v>
      </c>
      <c r="BR124" s="86" t="s">
        <v>1445</v>
      </c>
      <c r="BS124" s="86">
        <v>1</v>
      </c>
      <c r="BT124" s="86" t="s">
        <v>1445</v>
      </c>
      <c r="BU124" s="86">
        <v>1</v>
      </c>
      <c r="BV124" s="86" t="s">
        <v>73</v>
      </c>
      <c r="BW124" s="86">
        <v>0</v>
      </c>
      <c r="BX124" s="86" t="s">
        <v>1448</v>
      </c>
      <c r="BY124" s="86">
        <v>1</v>
      </c>
      <c r="BZ124" s="86" t="s">
        <v>1449</v>
      </c>
      <c r="CA124" s="86">
        <v>0</v>
      </c>
      <c r="CB124" s="86" t="s">
        <v>1452</v>
      </c>
      <c r="CC124" s="86">
        <v>0</v>
      </c>
      <c r="CD124" s="86" t="s">
        <v>226</v>
      </c>
      <c r="CE124" s="86">
        <v>0</v>
      </c>
      <c r="CF124" s="86" t="s">
        <v>1454</v>
      </c>
      <c r="CG124" s="86">
        <v>1</v>
      </c>
      <c r="CH124" s="86" t="s">
        <v>1454</v>
      </c>
      <c r="CI124" s="86">
        <v>1</v>
      </c>
      <c r="CJ124" s="86" t="s">
        <v>1454</v>
      </c>
      <c r="CK124" s="86">
        <v>1</v>
      </c>
      <c r="CL124" s="86" t="s">
        <v>1454</v>
      </c>
      <c r="CM124" s="86">
        <v>1</v>
      </c>
      <c r="CN124" s="86" t="s">
        <v>1454</v>
      </c>
      <c r="CO124" s="86">
        <v>1</v>
      </c>
      <c r="CP124" s="87" t="s">
        <v>1478</v>
      </c>
      <c r="CQ124" s="152">
        <v>1</v>
      </c>
    </row>
    <row r="125" spans="1:95" ht="13.2" x14ac:dyDescent="0.25">
      <c r="A125" s="82">
        <v>45572.415546666671</v>
      </c>
      <c r="B125" s="83" t="s">
        <v>432</v>
      </c>
      <c r="C125" s="84" t="s">
        <v>433</v>
      </c>
      <c r="D125" s="83">
        <v>14.29</v>
      </c>
      <c r="E125" s="83">
        <v>0.57999999999999996</v>
      </c>
      <c r="F125" s="83" t="s">
        <v>114</v>
      </c>
      <c r="G125" s="83" t="s">
        <v>76</v>
      </c>
      <c r="H125" s="83" t="s">
        <v>434</v>
      </c>
      <c r="I125" s="83" t="s">
        <v>73</v>
      </c>
      <c r="J125" s="83" t="s">
        <v>64</v>
      </c>
      <c r="K125" s="83" t="s">
        <v>64</v>
      </c>
      <c r="L125" s="83" t="s">
        <v>64</v>
      </c>
      <c r="M125" s="83" t="s">
        <v>84</v>
      </c>
      <c r="N125" s="83" t="s">
        <v>64</v>
      </c>
      <c r="O125" s="83" t="s">
        <v>64</v>
      </c>
      <c r="P125" s="83" t="s">
        <v>64</v>
      </c>
      <c r="Q125" s="83" t="s">
        <v>64</v>
      </c>
      <c r="R125" s="83" t="s">
        <v>64</v>
      </c>
      <c r="S125" s="83" t="s">
        <v>64</v>
      </c>
      <c r="T125" s="83" t="s">
        <v>64</v>
      </c>
      <c r="U125" s="83" t="s">
        <v>78</v>
      </c>
      <c r="V125" s="83" t="s">
        <v>64</v>
      </c>
      <c r="W125" s="83" t="s">
        <v>64</v>
      </c>
      <c r="X125" s="83" t="s">
        <v>64</v>
      </c>
      <c r="Y125" s="83" t="s">
        <v>64</v>
      </c>
      <c r="Z125" s="83" t="s">
        <v>66</v>
      </c>
      <c r="AA125" s="83" t="s">
        <v>65</v>
      </c>
      <c r="AB125" s="83" t="s">
        <v>65</v>
      </c>
      <c r="AC125" s="83" t="s">
        <v>66</v>
      </c>
      <c r="AD125" s="83" t="s">
        <v>66</v>
      </c>
      <c r="AE125" s="83" t="s">
        <v>65</v>
      </c>
      <c r="AF125" s="83" t="s">
        <v>66</v>
      </c>
      <c r="AG125" s="83" t="s">
        <v>66</v>
      </c>
      <c r="AH125" s="83" t="s">
        <v>66</v>
      </c>
      <c r="AI125" s="83" t="s">
        <v>79</v>
      </c>
      <c r="AJ125" s="83" t="s">
        <v>65</v>
      </c>
      <c r="AK125" s="83" t="s">
        <v>65</v>
      </c>
      <c r="AL125" s="83" t="s">
        <v>66</v>
      </c>
      <c r="AM125" s="83" t="s">
        <v>65</v>
      </c>
      <c r="AN125" s="83" t="s">
        <v>66</v>
      </c>
      <c r="AO125" s="83" t="s">
        <v>66</v>
      </c>
      <c r="AP125" s="83" t="s">
        <v>85</v>
      </c>
      <c r="AQ125" s="83" t="s">
        <v>85</v>
      </c>
      <c r="AR125" s="83" t="s">
        <v>63</v>
      </c>
      <c r="AS125" s="83" t="s">
        <v>81</v>
      </c>
      <c r="AT125" s="83" t="s">
        <v>87</v>
      </c>
      <c r="AU125" s="83" t="s">
        <v>85</v>
      </c>
      <c r="AV125" s="83" t="s">
        <v>80</v>
      </c>
      <c r="AW125" s="83" t="s">
        <v>63</v>
      </c>
      <c r="AX125" s="83" t="s">
        <v>73</v>
      </c>
      <c r="AY125" s="83" t="s">
        <v>63</v>
      </c>
      <c r="AZ125" s="83" t="s">
        <v>73</v>
      </c>
      <c r="BA125" s="83" t="s">
        <v>73</v>
      </c>
      <c r="BB125" s="83" t="s">
        <v>72</v>
      </c>
      <c r="BC125" s="83" t="s">
        <v>73</v>
      </c>
      <c r="BD125" s="83"/>
      <c r="BE125" s="83" t="s">
        <v>73</v>
      </c>
      <c r="BF125" s="83"/>
      <c r="BG125" s="87" t="s">
        <v>335</v>
      </c>
      <c r="BH125" s="87" t="s">
        <v>114</v>
      </c>
      <c r="BI125" s="76" t="s">
        <v>1415</v>
      </c>
      <c r="BJ125">
        <v>14</v>
      </c>
      <c r="BK125" s="87">
        <v>54</v>
      </c>
      <c r="BL125" s="87"/>
      <c r="BM125" s="86" t="s">
        <v>1130</v>
      </c>
      <c r="BN125" s="86" t="s">
        <v>1132</v>
      </c>
      <c r="BO125" s="87" t="s">
        <v>68</v>
      </c>
      <c r="BP125" s="87"/>
      <c r="BQ125" s="87" t="s">
        <v>1472</v>
      </c>
      <c r="BR125" s="86" t="s">
        <v>1445</v>
      </c>
      <c r="BS125" s="86">
        <v>1</v>
      </c>
      <c r="BT125" s="86" t="s">
        <v>1445</v>
      </c>
      <c r="BU125" s="86">
        <v>1</v>
      </c>
      <c r="BV125" s="86" t="s">
        <v>63</v>
      </c>
      <c r="BW125" s="86">
        <v>1</v>
      </c>
      <c r="BX125" s="86" t="s">
        <v>1448</v>
      </c>
      <c r="BY125" s="86">
        <v>1</v>
      </c>
      <c r="BZ125" s="86" t="s">
        <v>1450</v>
      </c>
      <c r="CA125" s="86">
        <v>1</v>
      </c>
      <c r="CB125" s="86" t="s">
        <v>1452</v>
      </c>
      <c r="CC125" s="86">
        <v>0</v>
      </c>
      <c r="CD125" s="86" t="s">
        <v>1454</v>
      </c>
      <c r="CE125" s="86">
        <v>1</v>
      </c>
      <c r="CF125" s="86" t="s">
        <v>226</v>
      </c>
      <c r="CG125" s="86">
        <v>0</v>
      </c>
      <c r="CH125" s="86" t="s">
        <v>1454</v>
      </c>
      <c r="CI125" s="86">
        <v>1</v>
      </c>
      <c r="CJ125" s="86" t="s">
        <v>226</v>
      </c>
      <c r="CK125" s="86">
        <v>0</v>
      </c>
      <c r="CL125" s="86" t="s">
        <v>226</v>
      </c>
      <c r="CM125" s="86">
        <v>0</v>
      </c>
      <c r="CN125" s="86" t="s">
        <v>1454</v>
      </c>
      <c r="CO125" s="86">
        <v>1</v>
      </c>
      <c r="CP125" s="87" t="s">
        <v>1477</v>
      </c>
      <c r="CQ125" s="152">
        <v>0</v>
      </c>
    </row>
    <row r="126" spans="1:95" ht="13.2" x14ac:dyDescent="0.25">
      <c r="A126" s="82">
        <v>45572.417262650459</v>
      </c>
      <c r="B126" s="83" t="s">
        <v>435</v>
      </c>
      <c r="C126" s="84" t="s">
        <v>436</v>
      </c>
      <c r="D126" s="83">
        <v>66.069999999999993</v>
      </c>
      <c r="E126" s="83">
        <v>1.29</v>
      </c>
      <c r="F126" s="83" t="s">
        <v>114</v>
      </c>
      <c r="G126" s="83" t="s">
        <v>76</v>
      </c>
      <c r="H126" s="83" t="s">
        <v>352</v>
      </c>
      <c r="I126" s="83" t="s">
        <v>63</v>
      </c>
      <c r="J126" s="83" t="s">
        <v>64</v>
      </c>
      <c r="K126" s="83" t="s">
        <v>64</v>
      </c>
      <c r="L126" s="83" t="s">
        <v>64</v>
      </c>
      <c r="M126" s="83" t="s">
        <v>78</v>
      </c>
      <c r="N126" s="83" t="s">
        <v>64</v>
      </c>
      <c r="O126" s="83" t="s">
        <v>64</v>
      </c>
      <c r="P126" s="83" t="s">
        <v>78</v>
      </c>
      <c r="Q126" s="83" t="s">
        <v>84</v>
      </c>
      <c r="R126" s="83" t="s">
        <v>64</v>
      </c>
      <c r="S126" s="83" t="s">
        <v>64</v>
      </c>
      <c r="T126" s="83" t="s">
        <v>64</v>
      </c>
      <c r="U126" s="83" t="s">
        <v>64</v>
      </c>
      <c r="V126" s="83" t="s">
        <v>64</v>
      </c>
      <c r="W126" s="83" t="s">
        <v>64</v>
      </c>
      <c r="X126" s="83" t="s">
        <v>64</v>
      </c>
      <c r="Y126" s="83" t="s">
        <v>64</v>
      </c>
      <c r="Z126" s="83" t="s">
        <v>66</v>
      </c>
      <c r="AA126" s="83" t="s">
        <v>65</v>
      </c>
      <c r="AB126" s="83" t="s">
        <v>65</v>
      </c>
      <c r="AC126" s="83" t="s">
        <v>65</v>
      </c>
      <c r="AD126" s="83" t="s">
        <v>66</v>
      </c>
      <c r="AE126" s="83" t="s">
        <v>66</v>
      </c>
      <c r="AF126" s="83" t="s">
        <v>66</v>
      </c>
      <c r="AG126" s="83" t="s">
        <v>66</v>
      </c>
      <c r="AH126" s="83" t="s">
        <v>79</v>
      </c>
      <c r="AI126" s="83" t="s">
        <v>101</v>
      </c>
      <c r="AJ126" s="83" t="s">
        <v>66</v>
      </c>
      <c r="AK126" s="83" t="s">
        <v>66</v>
      </c>
      <c r="AL126" s="83" t="s">
        <v>66</v>
      </c>
      <c r="AM126" s="83" t="s">
        <v>66</v>
      </c>
      <c r="AN126" s="83" t="s">
        <v>66</v>
      </c>
      <c r="AO126" s="83" t="s">
        <v>66</v>
      </c>
      <c r="AP126" s="83" t="s">
        <v>67</v>
      </c>
      <c r="AQ126" s="83" t="s">
        <v>67</v>
      </c>
      <c r="AR126" s="83" t="s">
        <v>73</v>
      </c>
      <c r="AS126" s="83" t="s">
        <v>120</v>
      </c>
      <c r="AT126" s="83" t="s">
        <v>87</v>
      </c>
      <c r="AU126" s="83" t="s">
        <v>80</v>
      </c>
      <c r="AV126" s="83" t="s">
        <v>67</v>
      </c>
      <c r="AW126" s="83" t="s">
        <v>72</v>
      </c>
      <c r="AX126" s="83" t="s">
        <v>72</v>
      </c>
      <c r="AY126" s="83" t="s">
        <v>72</v>
      </c>
      <c r="AZ126" s="83" t="s">
        <v>72</v>
      </c>
      <c r="BA126" s="83" t="s">
        <v>72</v>
      </c>
      <c r="BB126" s="83" t="s">
        <v>72</v>
      </c>
      <c r="BC126" s="83" t="s">
        <v>73</v>
      </c>
      <c r="BD126" s="83"/>
      <c r="BE126" s="83" t="s">
        <v>73</v>
      </c>
      <c r="BF126" s="83"/>
      <c r="BG126" s="87" t="s">
        <v>335</v>
      </c>
      <c r="BH126" s="87" t="s">
        <v>114</v>
      </c>
      <c r="BI126" s="76" t="s">
        <v>1414</v>
      </c>
      <c r="BJ126">
        <v>14</v>
      </c>
      <c r="BK126" s="87">
        <v>51</v>
      </c>
      <c r="BL126" s="87"/>
      <c r="BM126" s="86" t="s">
        <v>1130</v>
      </c>
      <c r="BN126" s="86" t="s">
        <v>1132</v>
      </c>
      <c r="BO126" s="87" t="s">
        <v>68</v>
      </c>
      <c r="BP126" s="87"/>
      <c r="BQ126" s="87" t="s">
        <v>1472</v>
      </c>
      <c r="BR126" s="86" t="s">
        <v>1445</v>
      </c>
      <c r="BS126" s="86">
        <v>1</v>
      </c>
      <c r="BT126" s="86" t="s">
        <v>1445</v>
      </c>
      <c r="BU126" s="86">
        <v>1</v>
      </c>
      <c r="BV126" s="86" t="s">
        <v>73</v>
      </c>
      <c r="BW126" s="86">
        <v>0</v>
      </c>
      <c r="BX126" s="86" t="s">
        <v>1448</v>
      </c>
      <c r="BY126" s="86">
        <v>1</v>
      </c>
      <c r="BZ126" s="86" t="s">
        <v>1450</v>
      </c>
      <c r="CA126" s="86">
        <v>1</v>
      </c>
      <c r="CB126" s="86" t="s">
        <v>1453</v>
      </c>
      <c r="CC126" s="86">
        <v>1</v>
      </c>
      <c r="CD126" s="86" t="s">
        <v>1454</v>
      </c>
      <c r="CE126" s="86">
        <v>1</v>
      </c>
      <c r="CF126" s="86" t="s">
        <v>1454</v>
      </c>
      <c r="CG126" s="86">
        <v>1</v>
      </c>
      <c r="CH126" s="86" t="s">
        <v>1454</v>
      </c>
      <c r="CI126" s="86">
        <v>1</v>
      </c>
      <c r="CJ126" s="86" t="s">
        <v>1454</v>
      </c>
      <c r="CK126" s="86">
        <v>1</v>
      </c>
      <c r="CL126" s="86" t="s">
        <v>1454</v>
      </c>
      <c r="CM126" s="86">
        <v>1</v>
      </c>
      <c r="CN126" s="86" t="s">
        <v>1454</v>
      </c>
      <c r="CO126" s="86">
        <v>1</v>
      </c>
      <c r="CP126" s="87" t="s">
        <v>1478</v>
      </c>
      <c r="CQ126" s="152">
        <v>1</v>
      </c>
    </row>
    <row r="127" spans="1:95" ht="13.2" x14ac:dyDescent="0.25">
      <c r="A127" s="82">
        <v>45572.419156122683</v>
      </c>
      <c r="B127" s="83" t="s">
        <v>437</v>
      </c>
      <c r="C127" s="84" t="s">
        <v>438</v>
      </c>
      <c r="D127" s="83">
        <v>100</v>
      </c>
      <c r="E127" s="83">
        <v>0.87</v>
      </c>
      <c r="F127" s="83" t="s">
        <v>114</v>
      </c>
      <c r="G127" s="83" t="s">
        <v>76</v>
      </c>
      <c r="H127" s="83" t="s">
        <v>439</v>
      </c>
      <c r="I127" s="83" t="s">
        <v>73</v>
      </c>
      <c r="J127" s="83" t="s">
        <v>64</v>
      </c>
      <c r="K127" s="83" t="s">
        <v>64</v>
      </c>
      <c r="L127" s="83" t="s">
        <v>64</v>
      </c>
      <c r="M127" s="83" t="s">
        <v>64</v>
      </c>
      <c r="N127" s="83" t="s">
        <v>84</v>
      </c>
      <c r="O127" s="83" t="s">
        <v>64</v>
      </c>
      <c r="P127" s="83" t="s">
        <v>64</v>
      </c>
      <c r="Q127" s="83" t="s">
        <v>64</v>
      </c>
      <c r="R127" s="83" t="s">
        <v>64</v>
      </c>
      <c r="S127" s="83" t="s">
        <v>84</v>
      </c>
      <c r="T127" s="83" t="s">
        <v>64</v>
      </c>
      <c r="U127" s="83" t="s">
        <v>64</v>
      </c>
      <c r="V127" s="83" t="s">
        <v>64</v>
      </c>
      <c r="W127" s="83" t="s">
        <v>64</v>
      </c>
      <c r="X127" s="83" t="s">
        <v>64</v>
      </c>
      <c r="Y127" s="83" t="s">
        <v>64</v>
      </c>
      <c r="Z127" s="83" t="s">
        <v>101</v>
      </c>
      <c r="AA127" s="83" t="s">
        <v>101</v>
      </c>
      <c r="AB127" s="83" t="s">
        <v>101</v>
      </c>
      <c r="AC127" s="83" t="s">
        <v>101</v>
      </c>
      <c r="AD127" s="83" t="s">
        <v>101</v>
      </c>
      <c r="AE127" s="83" t="s">
        <v>101</v>
      </c>
      <c r="AF127" s="83" t="s">
        <v>101</v>
      </c>
      <c r="AG127" s="83" t="s">
        <v>101</v>
      </c>
      <c r="AH127" s="83" t="s">
        <v>101</v>
      </c>
      <c r="AI127" s="83" t="s">
        <v>65</v>
      </c>
      <c r="AJ127" s="83" t="s">
        <v>66</v>
      </c>
      <c r="AK127" s="83" t="s">
        <v>65</v>
      </c>
      <c r="AL127" s="83" t="s">
        <v>65</v>
      </c>
      <c r="AM127" s="83" t="s">
        <v>65</v>
      </c>
      <c r="AN127" s="83" t="s">
        <v>66</v>
      </c>
      <c r="AO127" s="83" t="s">
        <v>66</v>
      </c>
      <c r="AP127" s="83" t="s">
        <v>85</v>
      </c>
      <c r="AQ127" s="83" t="s">
        <v>80</v>
      </c>
      <c r="AR127" s="83" t="s">
        <v>63</v>
      </c>
      <c r="AS127" s="83" t="s">
        <v>68</v>
      </c>
      <c r="AT127" s="83" t="s">
        <v>87</v>
      </c>
      <c r="AU127" s="83" t="s">
        <v>67</v>
      </c>
      <c r="AV127" s="83" t="s">
        <v>80</v>
      </c>
      <c r="AW127" s="83" t="s">
        <v>72</v>
      </c>
      <c r="AX127" s="83" t="s">
        <v>73</v>
      </c>
      <c r="AY127" s="83" t="s">
        <v>63</v>
      </c>
      <c r="AZ127" s="83" t="s">
        <v>72</v>
      </c>
      <c r="BA127" s="83" t="s">
        <v>73</v>
      </c>
      <c r="BB127" s="83" t="s">
        <v>73</v>
      </c>
      <c r="BC127" s="83" t="s">
        <v>73</v>
      </c>
      <c r="BD127" s="83"/>
      <c r="BE127" s="83" t="s">
        <v>73</v>
      </c>
      <c r="BF127" s="83"/>
      <c r="BG127" s="87" t="s">
        <v>335</v>
      </c>
      <c r="BH127" s="87" t="s">
        <v>114</v>
      </c>
      <c r="BI127" s="76" t="s">
        <v>1415</v>
      </c>
      <c r="BJ127">
        <v>13</v>
      </c>
      <c r="BK127" s="87">
        <v>33</v>
      </c>
      <c r="BL127" s="87"/>
      <c r="BM127" s="86" t="s">
        <v>1130</v>
      </c>
      <c r="BN127" s="86" t="s">
        <v>1132</v>
      </c>
      <c r="BO127" s="87" t="s">
        <v>68</v>
      </c>
      <c r="BP127" s="87"/>
      <c r="BQ127" s="87" t="s">
        <v>1472</v>
      </c>
      <c r="BR127" s="86" t="s">
        <v>1445</v>
      </c>
      <c r="BS127" s="86">
        <v>1</v>
      </c>
      <c r="BT127" s="86" t="s">
        <v>1444</v>
      </c>
      <c r="BU127" s="86">
        <v>0</v>
      </c>
      <c r="BV127" s="86" t="s">
        <v>63</v>
      </c>
      <c r="BW127" s="86">
        <v>1</v>
      </c>
      <c r="BX127" s="86" t="s">
        <v>1448</v>
      </c>
      <c r="BY127" s="86">
        <v>1</v>
      </c>
      <c r="BZ127" s="86" t="s">
        <v>1450</v>
      </c>
      <c r="CA127" s="86">
        <v>1</v>
      </c>
      <c r="CB127" s="86" t="s">
        <v>1452</v>
      </c>
      <c r="CC127" s="86">
        <v>0</v>
      </c>
      <c r="CD127" s="86" t="s">
        <v>1454</v>
      </c>
      <c r="CE127" s="86">
        <v>1</v>
      </c>
      <c r="CF127" s="86" t="s">
        <v>226</v>
      </c>
      <c r="CG127" s="86">
        <v>0</v>
      </c>
      <c r="CH127" s="86" t="s">
        <v>1454</v>
      </c>
      <c r="CI127" s="86">
        <v>1</v>
      </c>
      <c r="CJ127" s="86" t="s">
        <v>1454</v>
      </c>
      <c r="CK127" s="86">
        <v>1</v>
      </c>
      <c r="CL127" s="86" t="s">
        <v>226</v>
      </c>
      <c r="CM127" s="86">
        <v>0</v>
      </c>
      <c r="CN127" s="86" t="s">
        <v>226</v>
      </c>
      <c r="CO127" s="86">
        <v>0</v>
      </c>
      <c r="CP127" s="87" t="s">
        <v>1477</v>
      </c>
      <c r="CQ127" s="152">
        <v>0</v>
      </c>
    </row>
    <row r="128" spans="1:95" ht="13.2" x14ac:dyDescent="0.25">
      <c r="A128" s="82">
        <v>45572.419682060186</v>
      </c>
      <c r="B128" s="83" t="s">
        <v>440</v>
      </c>
      <c r="C128" s="84" t="s">
        <v>441</v>
      </c>
      <c r="D128" s="83">
        <v>32.14</v>
      </c>
      <c r="E128" s="83">
        <v>0.13</v>
      </c>
      <c r="F128" s="83" t="s">
        <v>114</v>
      </c>
      <c r="G128" s="83" t="s">
        <v>76</v>
      </c>
      <c r="H128" s="83" t="s">
        <v>335</v>
      </c>
      <c r="I128" s="83" t="s">
        <v>63</v>
      </c>
      <c r="J128" s="83" t="s">
        <v>64</v>
      </c>
      <c r="K128" s="83" t="s">
        <v>64</v>
      </c>
      <c r="L128" s="83" t="s">
        <v>64</v>
      </c>
      <c r="M128" s="83" t="s">
        <v>64</v>
      </c>
      <c r="N128" s="83" t="s">
        <v>64</v>
      </c>
      <c r="O128" s="83" t="s">
        <v>84</v>
      </c>
      <c r="P128" s="83" t="s">
        <v>84</v>
      </c>
      <c r="Q128" s="83" t="s">
        <v>64</v>
      </c>
      <c r="R128" s="83" t="s">
        <v>64</v>
      </c>
      <c r="S128" s="83" t="s">
        <v>64</v>
      </c>
      <c r="T128" s="83" t="s">
        <v>64</v>
      </c>
      <c r="U128" s="83" t="s">
        <v>84</v>
      </c>
      <c r="V128" s="83" t="s">
        <v>64</v>
      </c>
      <c r="W128" s="83" t="s">
        <v>84</v>
      </c>
      <c r="X128" s="83" t="s">
        <v>64</v>
      </c>
      <c r="Y128" s="83" t="s">
        <v>64</v>
      </c>
      <c r="Z128" s="83" t="s">
        <v>65</v>
      </c>
      <c r="AA128" s="83" t="s">
        <v>65</v>
      </c>
      <c r="AB128" s="83" t="s">
        <v>65</v>
      </c>
      <c r="AC128" s="83" t="s">
        <v>65</v>
      </c>
      <c r="AD128" s="83" t="s">
        <v>65</v>
      </c>
      <c r="AE128" s="83" t="s">
        <v>65</v>
      </c>
      <c r="AF128" s="83" t="s">
        <v>65</v>
      </c>
      <c r="AG128" s="83" t="s">
        <v>66</v>
      </c>
      <c r="AH128" s="83" t="s">
        <v>79</v>
      </c>
      <c r="AI128" s="83" t="s">
        <v>79</v>
      </c>
      <c r="AJ128" s="83" t="s">
        <v>65</v>
      </c>
      <c r="AK128" s="83" t="s">
        <v>65</v>
      </c>
      <c r="AL128" s="83" t="s">
        <v>65</v>
      </c>
      <c r="AM128" s="83" t="s">
        <v>65</v>
      </c>
      <c r="AN128" s="83" t="s">
        <v>66</v>
      </c>
      <c r="AO128" s="83" t="s">
        <v>66</v>
      </c>
      <c r="AP128" s="83" t="s">
        <v>67</v>
      </c>
      <c r="AQ128" s="83" t="s">
        <v>67</v>
      </c>
      <c r="AR128" s="83" t="s">
        <v>86</v>
      </c>
      <c r="AS128" s="83" t="s">
        <v>68</v>
      </c>
      <c r="AT128" s="83" t="s">
        <v>87</v>
      </c>
      <c r="AU128" s="83" t="s">
        <v>80</v>
      </c>
      <c r="AV128" s="83" t="s">
        <v>71</v>
      </c>
      <c r="AW128" s="83" t="s">
        <v>72</v>
      </c>
      <c r="AX128" s="83" t="s">
        <v>63</v>
      </c>
      <c r="AY128" s="83" t="s">
        <v>72</v>
      </c>
      <c r="AZ128" s="83" t="s">
        <v>72</v>
      </c>
      <c r="BA128" s="83" t="s">
        <v>63</v>
      </c>
      <c r="BB128" s="83" t="s">
        <v>72</v>
      </c>
      <c r="BC128" s="83" t="s">
        <v>73</v>
      </c>
      <c r="BD128" s="83"/>
      <c r="BE128" s="83" t="s">
        <v>73</v>
      </c>
      <c r="BF128" s="83"/>
      <c r="BG128" s="87" t="s">
        <v>335</v>
      </c>
      <c r="BH128" s="87" t="s">
        <v>114</v>
      </c>
      <c r="BI128" s="76" t="s">
        <v>1414</v>
      </c>
      <c r="BJ128">
        <v>11</v>
      </c>
      <c r="BK128" s="87">
        <v>58</v>
      </c>
      <c r="BL128" s="87"/>
      <c r="BM128" s="86" t="s">
        <v>1130</v>
      </c>
      <c r="BN128" s="86" t="s">
        <v>1132</v>
      </c>
      <c r="BO128" s="87" t="s">
        <v>68</v>
      </c>
      <c r="BP128" s="87"/>
      <c r="BQ128" s="87" t="s">
        <v>1472</v>
      </c>
      <c r="BR128" s="86" t="s">
        <v>1445</v>
      </c>
      <c r="BS128" s="86">
        <v>1</v>
      </c>
      <c r="BT128" s="86" t="s">
        <v>1445</v>
      </c>
      <c r="BU128" s="86">
        <v>1</v>
      </c>
      <c r="BV128" s="86" t="s">
        <v>63</v>
      </c>
      <c r="BW128" s="86">
        <v>1</v>
      </c>
      <c r="BX128" s="86" t="s">
        <v>1448</v>
      </c>
      <c r="BY128" s="86">
        <v>1</v>
      </c>
      <c r="BZ128" s="86" t="s">
        <v>1450</v>
      </c>
      <c r="CA128" s="86">
        <v>1</v>
      </c>
      <c r="CB128" s="86" t="s">
        <v>1452</v>
      </c>
      <c r="CC128" s="86">
        <v>0</v>
      </c>
      <c r="CD128" s="86" t="s">
        <v>1454</v>
      </c>
      <c r="CE128" s="86">
        <v>1</v>
      </c>
      <c r="CF128" s="86" t="s">
        <v>1454</v>
      </c>
      <c r="CG128" s="86">
        <v>1</v>
      </c>
      <c r="CH128" s="86" t="s">
        <v>1454</v>
      </c>
      <c r="CI128" s="86">
        <v>1</v>
      </c>
      <c r="CJ128" s="86" t="s">
        <v>1454</v>
      </c>
      <c r="CK128" s="86">
        <v>1</v>
      </c>
      <c r="CL128" s="86" t="s">
        <v>1454</v>
      </c>
      <c r="CM128" s="86">
        <v>1</v>
      </c>
      <c r="CN128" s="86" t="s">
        <v>1454</v>
      </c>
      <c r="CO128" s="86">
        <v>1</v>
      </c>
      <c r="CP128" s="87" t="s">
        <v>1478</v>
      </c>
      <c r="CQ128" s="152">
        <v>1</v>
      </c>
    </row>
    <row r="129" spans="1:95" ht="13.2" x14ac:dyDescent="0.25">
      <c r="A129" s="82">
        <v>45572.42013569444</v>
      </c>
      <c r="B129" s="83" t="s">
        <v>442</v>
      </c>
      <c r="C129" s="84" t="s">
        <v>443</v>
      </c>
      <c r="D129" s="83">
        <v>46.3</v>
      </c>
      <c r="E129" s="83">
        <v>0.08</v>
      </c>
      <c r="F129" s="83" t="s">
        <v>423</v>
      </c>
      <c r="G129" s="83" t="s">
        <v>76</v>
      </c>
      <c r="H129" s="83" t="s">
        <v>335</v>
      </c>
      <c r="I129" s="83" t="s">
        <v>63</v>
      </c>
      <c r="J129" s="83" t="s">
        <v>64</v>
      </c>
      <c r="K129" s="83" t="s">
        <v>84</v>
      </c>
      <c r="L129" s="83" t="s">
        <v>64</v>
      </c>
      <c r="M129" s="83" t="s">
        <v>84</v>
      </c>
      <c r="N129" s="83" t="s">
        <v>64</v>
      </c>
      <c r="O129" s="83" t="s">
        <v>84</v>
      </c>
      <c r="P129" s="83" t="s">
        <v>84</v>
      </c>
      <c r="Q129" s="83" t="s">
        <v>84</v>
      </c>
      <c r="R129" s="83" t="s">
        <v>64</v>
      </c>
      <c r="S129" s="83" t="s">
        <v>84</v>
      </c>
      <c r="T129" s="83" t="s">
        <v>64</v>
      </c>
      <c r="U129" s="83" t="s">
        <v>64</v>
      </c>
      <c r="V129" s="83" t="s">
        <v>84</v>
      </c>
      <c r="W129" s="83" t="s">
        <v>64</v>
      </c>
      <c r="X129" s="83" t="s">
        <v>64</v>
      </c>
      <c r="Y129" s="83" t="s">
        <v>64</v>
      </c>
      <c r="Z129" s="83" t="s">
        <v>65</v>
      </c>
      <c r="AA129" s="83" t="s">
        <v>65</v>
      </c>
      <c r="AB129" s="83" t="s">
        <v>65</v>
      </c>
      <c r="AC129" s="83" t="s">
        <v>65</v>
      </c>
      <c r="AD129" s="83" t="s">
        <v>65</v>
      </c>
      <c r="AE129" s="83" t="s">
        <v>65</v>
      </c>
      <c r="AF129" s="83" t="s">
        <v>66</v>
      </c>
      <c r="AG129" s="83" t="s">
        <v>66</v>
      </c>
      <c r="AH129" s="83" t="s">
        <v>65</v>
      </c>
      <c r="AI129" s="83" t="s">
        <v>101</v>
      </c>
      <c r="AJ129" s="83" t="s">
        <v>65</v>
      </c>
      <c r="AK129" s="83" t="s">
        <v>79</v>
      </c>
      <c r="AL129" s="83" t="s">
        <v>66</v>
      </c>
      <c r="AM129" s="83" t="s">
        <v>66</v>
      </c>
      <c r="AN129" s="83" t="s">
        <v>79</v>
      </c>
      <c r="AO129" s="83" t="s">
        <v>79</v>
      </c>
      <c r="AP129" s="83" t="s">
        <v>85</v>
      </c>
      <c r="AQ129" s="83" t="s">
        <v>85</v>
      </c>
      <c r="AR129" s="83" t="s">
        <v>63</v>
      </c>
      <c r="AS129" s="83" t="s">
        <v>68</v>
      </c>
      <c r="AT129" s="83" t="s">
        <v>87</v>
      </c>
      <c r="AU129" s="83" t="s">
        <v>70</v>
      </c>
      <c r="AV129" s="83" t="s">
        <v>80</v>
      </c>
      <c r="AW129" s="83" t="s">
        <v>72</v>
      </c>
      <c r="AX129" s="83" t="s">
        <v>73</v>
      </c>
      <c r="AY129" s="83" t="s">
        <v>72</v>
      </c>
      <c r="AZ129" s="83" t="s">
        <v>63</v>
      </c>
      <c r="BA129" s="83" t="s">
        <v>73</v>
      </c>
      <c r="BB129" s="83" t="s">
        <v>73</v>
      </c>
      <c r="BC129" s="83" t="s">
        <v>73</v>
      </c>
      <c r="BD129" s="83"/>
      <c r="BE129" s="83" t="s">
        <v>73</v>
      </c>
      <c r="BF129" s="83"/>
      <c r="BG129" s="87" t="s">
        <v>335</v>
      </c>
      <c r="BH129" s="86" t="s">
        <v>60</v>
      </c>
      <c r="BI129" s="76" t="s">
        <v>1414</v>
      </c>
      <c r="BJ129">
        <v>9</v>
      </c>
      <c r="BK129" s="87">
        <v>54</v>
      </c>
      <c r="BL129" s="87"/>
      <c r="BM129" s="86" t="s">
        <v>1130</v>
      </c>
      <c r="BN129" s="86" t="s">
        <v>1132</v>
      </c>
      <c r="BO129" s="87" t="s">
        <v>68</v>
      </c>
      <c r="BP129" s="87"/>
      <c r="BQ129" s="87" t="s">
        <v>1472</v>
      </c>
      <c r="BR129" s="86" t="s">
        <v>1445</v>
      </c>
      <c r="BS129" s="86">
        <v>1</v>
      </c>
      <c r="BT129" s="86" t="s">
        <v>1445</v>
      </c>
      <c r="BU129" s="86">
        <v>1</v>
      </c>
      <c r="BV129" s="86" t="s">
        <v>63</v>
      </c>
      <c r="BW129" s="86">
        <v>1</v>
      </c>
      <c r="BX129" s="86" t="s">
        <v>1448</v>
      </c>
      <c r="BY129" s="86">
        <v>1</v>
      </c>
      <c r="BZ129" s="86" t="s">
        <v>1470</v>
      </c>
      <c r="CA129" s="86">
        <v>2</v>
      </c>
      <c r="CB129" s="86" t="s">
        <v>1452</v>
      </c>
      <c r="CC129" s="86">
        <v>0</v>
      </c>
      <c r="CD129" s="86" t="s">
        <v>1454</v>
      </c>
      <c r="CE129" s="86">
        <v>1</v>
      </c>
      <c r="CF129" s="86" t="s">
        <v>226</v>
      </c>
      <c r="CG129" s="86">
        <v>0</v>
      </c>
      <c r="CH129" s="86" t="s">
        <v>1454</v>
      </c>
      <c r="CI129" s="86">
        <v>1</v>
      </c>
      <c r="CJ129" s="86" t="s">
        <v>1454</v>
      </c>
      <c r="CK129" s="86">
        <v>1</v>
      </c>
      <c r="CL129" s="86" t="s">
        <v>226</v>
      </c>
      <c r="CM129" s="86">
        <v>0</v>
      </c>
      <c r="CN129" s="86" t="s">
        <v>226</v>
      </c>
      <c r="CO129" s="86">
        <v>0</v>
      </c>
      <c r="CP129" s="87" t="s">
        <v>1477</v>
      </c>
      <c r="CQ129" s="152">
        <v>0</v>
      </c>
    </row>
    <row r="130" spans="1:95" ht="13.2" x14ac:dyDescent="0.25">
      <c r="A130" s="82">
        <v>45572.421749351852</v>
      </c>
      <c r="B130" s="83" t="s">
        <v>444</v>
      </c>
      <c r="C130" s="84" t="s">
        <v>445</v>
      </c>
      <c r="D130" s="83">
        <v>42.86</v>
      </c>
      <c r="E130" s="83">
        <v>0.38</v>
      </c>
      <c r="F130" s="83" t="s">
        <v>423</v>
      </c>
      <c r="G130" s="83" t="s">
        <v>76</v>
      </c>
      <c r="H130" s="83" t="s">
        <v>335</v>
      </c>
      <c r="I130" s="83" t="s">
        <v>73</v>
      </c>
      <c r="J130" s="83" t="s">
        <v>145</v>
      </c>
      <c r="K130" s="83" t="s">
        <v>78</v>
      </c>
      <c r="L130" s="83" t="s">
        <v>64</v>
      </c>
      <c r="M130" s="83" t="s">
        <v>84</v>
      </c>
      <c r="N130" s="83" t="s">
        <v>64</v>
      </c>
      <c r="O130" s="83" t="s">
        <v>64</v>
      </c>
      <c r="P130" s="83" t="s">
        <v>64</v>
      </c>
      <c r="Q130" s="83" t="s">
        <v>64</v>
      </c>
      <c r="R130" s="83" t="s">
        <v>64</v>
      </c>
      <c r="S130" s="83" t="s">
        <v>84</v>
      </c>
      <c r="T130" s="83" t="s">
        <v>64</v>
      </c>
      <c r="U130" s="83" t="s">
        <v>84</v>
      </c>
      <c r="V130" s="83" t="s">
        <v>64</v>
      </c>
      <c r="W130" s="83" t="s">
        <v>64</v>
      </c>
      <c r="X130" s="83" t="s">
        <v>64</v>
      </c>
      <c r="Y130" s="83" t="s">
        <v>64</v>
      </c>
      <c r="Z130" s="83" t="s">
        <v>66</v>
      </c>
      <c r="AA130" s="83" t="s">
        <v>65</v>
      </c>
      <c r="AB130" s="83" t="s">
        <v>66</v>
      </c>
      <c r="AC130" s="83" t="s">
        <v>65</v>
      </c>
      <c r="AD130" s="83" t="s">
        <v>66</v>
      </c>
      <c r="AE130" s="83" t="s">
        <v>65</v>
      </c>
      <c r="AF130" s="83" t="s">
        <v>66</v>
      </c>
      <c r="AG130" s="83" t="s">
        <v>65</v>
      </c>
      <c r="AH130" s="83" t="s">
        <v>66</v>
      </c>
      <c r="AI130" s="83" t="s">
        <v>79</v>
      </c>
      <c r="AJ130" s="83" t="s">
        <v>65</v>
      </c>
      <c r="AK130" s="83" t="s">
        <v>65</v>
      </c>
      <c r="AL130" s="83" t="s">
        <v>66</v>
      </c>
      <c r="AM130" s="83" t="s">
        <v>65</v>
      </c>
      <c r="AN130" s="83" t="s">
        <v>66</v>
      </c>
      <c r="AO130" s="83" t="s">
        <v>66</v>
      </c>
      <c r="AP130" s="83" t="s">
        <v>85</v>
      </c>
      <c r="AQ130" s="83" t="s">
        <v>85</v>
      </c>
      <c r="AR130" s="83" t="s">
        <v>86</v>
      </c>
      <c r="AS130" s="83" t="s">
        <v>446</v>
      </c>
      <c r="AT130" s="83" t="s">
        <v>87</v>
      </c>
      <c r="AU130" s="83" t="s">
        <v>70</v>
      </c>
      <c r="AV130" s="83" t="s">
        <v>71</v>
      </c>
      <c r="AW130" s="83" t="s">
        <v>73</v>
      </c>
      <c r="AX130" s="83" t="s">
        <v>72</v>
      </c>
      <c r="AY130" s="83" t="s">
        <v>73</v>
      </c>
      <c r="AZ130" s="83" t="s">
        <v>72</v>
      </c>
      <c r="BA130" s="83" t="s">
        <v>73</v>
      </c>
      <c r="BB130" s="83" t="s">
        <v>73</v>
      </c>
      <c r="BC130" s="83" t="s">
        <v>73</v>
      </c>
      <c r="BD130" s="83"/>
      <c r="BE130" s="83" t="s">
        <v>73</v>
      </c>
      <c r="BF130" s="83"/>
      <c r="BG130" s="87" t="s">
        <v>335</v>
      </c>
      <c r="BH130" s="86" t="s">
        <v>60</v>
      </c>
      <c r="BI130" s="76" t="s">
        <v>1415</v>
      </c>
      <c r="BJ130">
        <v>11</v>
      </c>
      <c r="BK130" s="87">
        <v>55</v>
      </c>
      <c r="BL130" s="87"/>
      <c r="BM130" s="86" t="s">
        <v>1130</v>
      </c>
      <c r="BN130" s="86" t="s">
        <v>1132</v>
      </c>
      <c r="BO130" s="87" t="s">
        <v>1142</v>
      </c>
      <c r="BP130" s="87"/>
      <c r="BQ130" s="87" t="s">
        <v>1472</v>
      </c>
      <c r="BR130" s="86" t="s">
        <v>1445</v>
      </c>
      <c r="BS130" s="86">
        <v>1</v>
      </c>
      <c r="BT130" s="86" t="s">
        <v>1445</v>
      </c>
      <c r="BU130" s="86">
        <v>1</v>
      </c>
      <c r="BV130" s="86" t="s">
        <v>63</v>
      </c>
      <c r="BW130" s="86">
        <v>1</v>
      </c>
      <c r="BX130" s="86" t="s">
        <v>1448</v>
      </c>
      <c r="BY130" s="86">
        <v>1</v>
      </c>
      <c r="BZ130" s="86" t="s">
        <v>1470</v>
      </c>
      <c r="CA130" s="86">
        <v>2</v>
      </c>
      <c r="CB130" s="86" t="s">
        <v>1452</v>
      </c>
      <c r="CC130" s="86">
        <v>0</v>
      </c>
      <c r="CD130" s="86" t="s">
        <v>226</v>
      </c>
      <c r="CE130" s="86">
        <v>0</v>
      </c>
      <c r="CF130" s="86" t="s">
        <v>1454</v>
      </c>
      <c r="CG130" s="86">
        <v>1</v>
      </c>
      <c r="CH130" s="86" t="s">
        <v>226</v>
      </c>
      <c r="CI130" s="86">
        <v>0</v>
      </c>
      <c r="CJ130" s="86" t="s">
        <v>1454</v>
      </c>
      <c r="CK130" s="86">
        <v>1</v>
      </c>
      <c r="CL130" s="86" t="s">
        <v>226</v>
      </c>
      <c r="CM130" s="86">
        <v>0</v>
      </c>
      <c r="CN130" s="86" t="s">
        <v>226</v>
      </c>
      <c r="CO130" s="86">
        <v>0</v>
      </c>
      <c r="CP130" s="87" t="s">
        <v>1477</v>
      </c>
      <c r="CQ130" s="152">
        <v>0</v>
      </c>
    </row>
    <row r="131" spans="1:95" ht="13.2" x14ac:dyDescent="0.25">
      <c r="A131" s="82">
        <v>45572.423066400464</v>
      </c>
      <c r="B131" s="83" t="s">
        <v>447</v>
      </c>
      <c r="C131" s="84" t="s">
        <v>448</v>
      </c>
      <c r="D131" s="83">
        <v>100</v>
      </c>
      <c r="E131" s="83">
        <v>0.5</v>
      </c>
      <c r="F131" s="83" t="s">
        <v>423</v>
      </c>
      <c r="G131" s="83" t="s">
        <v>76</v>
      </c>
      <c r="H131" s="83" t="s">
        <v>449</v>
      </c>
      <c r="I131" s="83" t="s">
        <v>63</v>
      </c>
      <c r="J131" s="83" t="s">
        <v>64</v>
      </c>
      <c r="K131" s="83" t="s">
        <v>64</v>
      </c>
      <c r="L131" s="83" t="s">
        <v>64</v>
      </c>
      <c r="M131" s="83" t="s">
        <v>84</v>
      </c>
      <c r="N131" s="83" t="s">
        <v>64</v>
      </c>
      <c r="O131" s="83" t="s">
        <v>64</v>
      </c>
      <c r="P131" s="83" t="s">
        <v>64</v>
      </c>
      <c r="Q131" s="83" t="s">
        <v>84</v>
      </c>
      <c r="R131" s="83" t="s">
        <v>64</v>
      </c>
      <c r="S131" s="83" t="s">
        <v>84</v>
      </c>
      <c r="T131" s="83" t="s">
        <v>64</v>
      </c>
      <c r="U131" s="83" t="s">
        <v>84</v>
      </c>
      <c r="V131" s="83" t="s">
        <v>64</v>
      </c>
      <c r="W131" s="83" t="s">
        <v>64</v>
      </c>
      <c r="X131" s="83" t="s">
        <v>84</v>
      </c>
      <c r="Y131" s="83" t="s">
        <v>64</v>
      </c>
      <c r="Z131" s="83" t="s">
        <v>65</v>
      </c>
      <c r="AA131" s="83" t="s">
        <v>65</v>
      </c>
      <c r="AB131" s="83" t="s">
        <v>66</v>
      </c>
      <c r="AC131" s="83" t="s">
        <v>65</v>
      </c>
      <c r="AD131" s="83" t="s">
        <v>65</v>
      </c>
      <c r="AE131" s="83" t="s">
        <v>65</v>
      </c>
      <c r="AF131" s="83" t="s">
        <v>66</v>
      </c>
      <c r="AG131" s="83" t="s">
        <v>65</v>
      </c>
      <c r="AH131" s="83" t="s">
        <v>65</v>
      </c>
      <c r="AI131" s="83" t="s">
        <v>101</v>
      </c>
      <c r="AJ131" s="83" t="s">
        <v>66</v>
      </c>
      <c r="AK131" s="83" t="s">
        <v>66</v>
      </c>
      <c r="AL131" s="83" t="s">
        <v>65</v>
      </c>
      <c r="AM131" s="83" t="s">
        <v>65</v>
      </c>
      <c r="AN131" s="83" t="s">
        <v>66</v>
      </c>
      <c r="AO131" s="83" t="s">
        <v>66</v>
      </c>
      <c r="AP131" s="83" t="s">
        <v>67</v>
      </c>
      <c r="AQ131" s="83" t="s">
        <v>67</v>
      </c>
      <c r="AR131" s="83" t="s">
        <v>86</v>
      </c>
      <c r="AS131" s="83" t="s">
        <v>68</v>
      </c>
      <c r="AT131" s="83" t="s">
        <v>69</v>
      </c>
      <c r="AU131" s="83" t="s">
        <v>70</v>
      </c>
      <c r="AV131" s="83" t="s">
        <v>71</v>
      </c>
      <c r="AW131" s="83" t="s">
        <v>73</v>
      </c>
      <c r="AX131" s="83" t="s">
        <v>73</v>
      </c>
      <c r="AY131" s="83" t="s">
        <v>72</v>
      </c>
      <c r="AZ131" s="83" t="s">
        <v>72</v>
      </c>
      <c r="BA131" s="83" t="s">
        <v>72</v>
      </c>
      <c r="BB131" s="83" t="s">
        <v>73</v>
      </c>
      <c r="BC131" s="83" t="s">
        <v>73</v>
      </c>
      <c r="BD131" s="83"/>
      <c r="BE131" s="83" t="s">
        <v>73</v>
      </c>
      <c r="BF131" s="83"/>
      <c r="BG131" s="87" t="s">
        <v>335</v>
      </c>
      <c r="BH131" s="86" t="s">
        <v>60</v>
      </c>
      <c r="BI131" s="76" t="s">
        <v>1414</v>
      </c>
      <c r="BJ131">
        <v>11</v>
      </c>
      <c r="BK131" s="87">
        <v>58</v>
      </c>
      <c r="BL131" s="87"/>
      <c r="BM131" s="86" t="s">
        <v>1130</v>
      </c>
      <c r="BN131" s="86" t="s">
        <v>1132</v>
      </c>
      <c r="BO131" s="87" t="s">
        <v>68</v>
      </c>
      <c r="BP131" s="87"/>
      <c r="BQ131" s="87" t="s">
        <v>1472</v>
      </c>
      <c r="BR131" s="86" t="s">
        <v>1445</v>
      </c>
      <c r="BS131" s="86">
        <v>1</v>
      </c>
      <c r="BT131" s="86" t="s">
        <v>1445</v>
      </c>
      <c r="BU131" s="86">
        <v>1</v>
      </c>
      <c r="BV131" s="86" t="s">
        <v>63</v>
      </c>
      <c r="BW131" s="86">
        <v>1</v>
      </c>
      <c r="BX131" s="86" t="s">
        <v>1447</v>
      </c>
      <c r="BY131" s="86">
        <v>0</v>
      </c>
      <c r="BZ131" s="86" t="s">
        <v>1470</v>
      </c>
      <c r="CA131" s="86">
        <v>2</v>
      </c>
      <c r="CB131" s="86" t="s">
        <v>1452</v>
      </c>
      <c r="CC131" s="86">
        <v>0</v>
      </c>
      <c r="CD131" s="86" t="s">
        <v>226</v>
      </c>
      <c r="CE131" s="86">
        <v>0</v>
      </c>
      <c r="CF131" s="86" t="s">
        <v>226</v>
      </c>
      <c r="CG131" s="86">
        <v>0</v>
      </c>
      <c r="CH131" s="86" t="s">
        <v>1454</v>
      </c>
      <c r="CI131" s="86">
        <v>1</v>
      </c>
      <c r="CJ131" s="86" t="s">
        <v>1454</v>
      </c>
      <c r="CK131" s="86">
        <v>1</v>
      </c>
      <c r="CL131" s="86" t="s">
        <v>1454</v>
      </c>
      <c r="CM131" s="86">
        <v>1</v>
      </c>
      <c r="CN131" s="86" t="s">
        <v>226</v>
      </c>
      <c r="CO131" s="86">
        <v>0</v>
      </c>
      <c r="CP131" s="87" t="s">
        <v>1477</v>
      </c>
      <c r="CQ131" s="152">
        <v>0</v>
      </c>
    </row>
    <row r="132" spans="1:95" ht="13.2" x14ac:dyDescent="0.25">
      <c r="A132" s="82">
        <v>45572.424187581018</v>
      </c>
      <c r="B132" s="83" t="s">
        <v>450</v>
      </c>
      <c r="C132" s="84" t="s">
        <v>451</v>
      </c>
      <c r="D132" s="83">
        <v>100</v>
      </c>
      <c r="E132" s="83">
        <v>0.57999999999999996</v>
      </c>
      <c r="F132" s="83" t="s">
        <v>423</v>
      </c>
      <c r="G132" s="83" t="s">
        <v>76</v>
      </c>
      <c r="H132" s="83" t="s">
        <v>330</v>
      </c>
      <c r="I132" s="83" t="s">
        <v>63</v>
      </c>
      <c r="J132" s="83" t="s">
        <v>64</v>
      </c>
      <c r="K132" s="83" t="s">
        <v>84</v>
      </c>
      <c r="L132" s="83" t="s">
        <v>64</v>
      </c>
      <c r="M132" s="83" t="s">
        <v>84</v>
      </c>
      <c r="N132" s="83" t="s">
        <v>64</v>
      </c>
      <c r="O132" s="83" t="s">
        <v>64</v>
      </c>
      <c r="P132" s="83" t="s">
        <v>84</v>
      </c>
      <c r="Q132" s="83" t="s">
        <v>84</v>
      </c>
      <c r="R132" s="83" t="s">
        <v>84</v>
      </c>
      <c r="S132" s="83" t="s">
        <v>64</v>
      </c>
      <c r="T132" s="83" t="s">
        <v>64</v>
      </c>
      <c r="U132" s="83" t="s">
        <v>64</v>
      </c>
      <c r="V132" s="83" t="s">
        <v>64</v>
      </c>
      <c r="W132" s="83" t="s">
        <v>64</v>
      </c>
      <c r="X132" s="83" t="s">
        <v>64</v>
      </c>
      <c r="Y132" s="83" t="s">
        <v>64</v>
      </c>
      <c r="Z132" s="83" t="s">
        <v>66</v>
      </c>
      <c r="AA132" s="83" t="s">
        <v>65</v>
      </c>
      <c r="AB132" s="83" t="s">
        <v>66</v>
      </c>
      <c r="AC132" s="83" t="s">
        <v>65</v>
      </c>
      <c r="AD132" s="83" t="s">
        <v>65</v>
      </c>
      <c r="AE132" s="83" t="s">
        <v>66</v>
      </c>
      <c r="AF132" s="83" t="s">
        <v>66</v>
      </c>
      <c r="AG132" s="83" t="s">
        <v>65</v>
      </c>
      <c r="AH132" s="83" t="s">
        <v>66</v>
      </c>
      <c r="AI132" s="83" t="s">
        <v>66</v>
      </c>
      <c r="AJ132" s="83" t="s">
        <v>66</v>
      </c>
      <c r="AK132" s="83" t="s">
        <v>65</v>
      </c>
      <c r="AL132" s="83" t="s">
        <v>66</v>
      </c>
      <c r="AM132" s="83" t="s">
        <v>65</v>
      </c>
      <c r="AN132" s="83" t="s">
        <v>66</v>
      </c>
      <c r="AO132" s="83" t="s">
        <v>66</v>
      </c>
      <c r="AP132" s="83" t="s">
        <v>67</v>
      </c>
      <c r="AQ132" s="83" t="s">
        <v>67</v>
      </c>
      <c r="AR132" s="83" t="s">
        <v>86</v>
      </c>
      <c r="AS132" s="83" t="s">
        <v>68</v>
      </c>
      <c r="AT132" s="83" t="s">
        <v>69</v>
      </c>
      <c r="AU132" s="83" t="s">
        <v>70</v>
      </c>
      <c r="AV132" s="83" t="s">
        <v>71</v>
      </c>
      <c r="AW132" s="83" t="s">
        <v>72</v>
      </c>
      <c r="AX132" s="83" t="s">
        <v>63</v>
      </c>
      <c r="AY132" s="83" t="s">
        <v>63</v>
      </c>
      <c r="AZ132" s="83" t="s">
        <v>72</v>
      </c>
      <c r="BA132" s="83" t="s">
        <v>73</v>
      </c>
      <c r="BB132" s="83" t="s">
        <v>73</v>
      </c>
      <c r="BC132" s="83" t="s">
        <v>73</v>
      </c>
      <c r="BD132" s="83"/>
      <c r="BE132" s="83" t="s">
        <v>73</v>
      </c>
      <c r="BF132" s="83"/>
      <c r="BG132" s="87" t="s">
        <v>335</v>
      </c>
      <c r="BH132" s="86" t="s">
        <v>60</v>
      </c>
      <c r="BI132" s="76" t="s">
        <v>1414</v>
      </c>
      <c r="BJ132">
        <v>11</v>
      </c>
      <c r="BK132" s="87">
        <v>53</v>
      </c>
      <c r="BL132" s="87"/>
      <c r="BM132" s="86" t="s">
        <v>1130</v>
      </c>
      <c r="BN132" s="86" t="s">
        <v>1132</v>
      </c>
      <c r="BO132" s="87" t="s">
        <v>68</v>
      </c>
      <c r="BP132" s="87"/>
      <c r="BQ132" s="87" t="s">
        <v>1472</v>
      </c>
      <c r="BR132" s="86" t="s">
        <v>1445</v>
      </c>
      <c r="BS132" s="86">
        <v>1</v>
      </c>
      <c r="BT132" s="86" t="s">
        <v>1445</v>
      </c>
      <c r="BU132" s="86">
        <v>1</v>
      </c>
      <c r="BV132" s="86" t="s">
        <v>63</v>
      </c>
      <c r="BW132" s="86">
        <v>1</v>
      </c>
      <c r="BX132" s="86" t="s">
        <v>1447</v>
      </c>
      <c r="BY132" s="86">
        <v>0</v>
      </c>
      <c r="BZ132" s="86" t="s">
        <v>1470</v>
      </c>
      <c r="CA132" s="86">
        <v>2</v>
      </c>
      <c r="CB132" s="86" t="s">
        <v>1452</v>
      </c>
      <c r="CC132" s="86">
        <v>0</v>
      </c>
      <c r="CD132" s="86" t="s">
        <v>1454</v>
      </c>
      <c r="CE132" s="86">
        <v>1</v>
      </c>
      <c r="CF132" s="86" t="s">
        <v>1454</v>
      </c>
      <c r="CG132" s="86">
        <v>1</v>
      </c>
      <c r="CH132" s="86" t="s">
        <v>1454</v>
      </c>
      <c r="CI132" s="86">
        <v>1</v>
      </c>
      <c r="CJ132" s="86" t="s">
        <v>1454</v>
      </c>
      <c r="CK132" s="86">
        <v>1</v>
      </c>
      <c r="CL132" s="86" t="s">
        <v>226</v>
      </c>
      <c r="CM132" s="86">
        <v>0</v>
      </c>
      <c r="CN132" s="86" t="s">
        <v>226</v>
      </c>
      <c r="CO132" s="86">
        <v>0</v>
      </c>
      <c r="CP132" s="87" t="s">
        <v>1477</v>
      </c>
      <c r="CQ132" s="152">
        <v>0</v>
      </c>
    </row>
    <row r="133" spans="1:95" ht="13.2" x14ac:dyDescent="0.25">
      <c r="A133" s="82">
        <v>45572.425295925925</v>
      </c>
      <c r="B133" s="83" t="s">
        <v>452</v>
      </c>
      <c r="C133" s="84" t="s">
        <v>453</v>
      </c>
      <c r="D133" s="83">
        <v>77.680000000000007</v>
      </c>
      <c r="E133" s="83">
        <v>0.38</v>
      </c>
      <c r="F133" s="83" t="s">
        <v>423</v>
      </c>
      <c r="G133" s="83" t="s">
        <v>76</v>
      </c>
      <c r="H133" s="83" t="s">
        <v>454</v>
      </c>
      <c r="I133" s="83" t="s">
        <v>63</v>
      </c>
      <c r="J133" s="83" t="s">
        <v>64</v>
      </c>
      <c r="K133" s="83" t="s">
        <v>84</v>
      </c>
      <c r="L133" s="83" t="s">
        <v>64</v>
      </c>
      <c r="M133" s="83" t="s">
        <v>84</v>
      </c>
      <c r="N133" s="83" t="s">
        <v>64</v>
      </c>
      <c r="O133" s="83" t="s">
        <v>64</v>
      </c>
      <c r="P133" s="83" t="s">
        <v>84</v>
      </c>
      <c r="Q133" s="83" t="s">
        <v>84</v>
      </c>
      <c r="R133" s="83" t="s">
        <v>64</v>
      </c>
      <c r="S133" s="83" t="s">
        <v>64</v>
      </c>
      <c r="T133" s="83" t="s">
        <v>84</v>
      </c>
      <c r="U133" s="83" t="s">
        <v>64</v>
      </c>
      <c r="V133" s="83" t="s">
        <v>64</v>
      </c>
      <c r="W133" s="83" t="s">
        <v>84</v>
      </c>
      <c r="X133" s="83" t="s">
        <v>64</v>
      </c>
      <c r="Y133" s="83" t="s">
        <v>64</v>
      </c>
      <c r="Z133" s="83" t="s">
        <v>65</v>
      </c>
      <c r="AA133" s="83" t="s">
        <v>65</v>
      </c>
      <c r="AB133" s="83" t="s">
        <v>65</v>
      </c>
      <c r="AC133" s="83" t="s">
        <v>65</v>
      </c>
      <c r="AD133" s="83" t="s">
        <v>65</v>
      </c>
      <c r="AE133" s="83" t="s">
        <v>66</v>
      </c>
      <c r="AF133" s="83" t="s">
        <v>65</v>
      </c>
      <c r="AG133" s="83" t="s">
        <v>65</v>
      </c>
      <c r="AH133" s="83" t="s">
        <v>65</v>
      </c>
      <c r="AI133" s="83" t="s">
        <v>101</v>
      </c>
      <c r="AJ133" s="83" t="s">
        <v>65</v>
      </c>
      <c r="AK133" s="83" t="s">
        <v>66</v>
      </c>
      <c r="AL133" s="83" t="s">
        <v>66</v>
      </c>
      <c r="AM133" s="83" t="s">
        <v>65</v>
      </c>
      <c r="AN133" s="83" t="s">
        <v>66</v>
      </c>
      <c r="AO133" s="83" t="s">
        <v>66</v>
      </c>
      <c r="AP133" s="83" t="s">
        <v>85</v>
      </c>
      <c r="AQ133" s="83" t="s">
        <v>85</v>
      </c>
      <c r="AR133" s="83" t="s">
        <v>63</v>
      </c>
      <c r="AS133" s="83" t="s">
        <v>81</v>
      </c>
      <c r="AT133" s="83" t="s">
        <v>69</v>
      </c>
      <c r="AU133" s="83" t="s">
        <v>70</v>
      </c>
      <c r="AV133" s="83" t="s">
        <v>71</v>
      </c>
      <c r="AW133" s="83" t="s">
        <v>72</v>
      </c>
      <c r="AX133" s="83" t="s">
        <v>73</v>
      </c>
      <c r="AY133" s="83" t="s">
        <v>72</v>
      </c>
      <c r="AZ133" s="83" t="s">
        <v>72</v>
      </c>
      <c r="BA133" s="83" t="s">
        <v>73</v>
      </c>
      <c r="BB133" s="83" t="s">
        <v>73</v>
      </c>
      <c r="BC133" s="83" t="s">
        <v>73</v>
      </c>
      <c r="BD133" s="83"/>
      <c r="BE133" s="83" t="s">
        <v>73</v>
      </c>
      <c r="BF133" s="83"/>
      <c r="BG133" s="87" t="s">
        <v>335</v>
      </c>
      <c r="BH133" s="86" t="s">
        <v>60</v>
      </c>
      <c r="BI133" s="76" t="s">
        <v>1414</v>
      </c>
      <c r="BJ133">
        <v>10</v>
      </c>
      <c r="BK133" s="87">
        <v>59</v>
      </c>
      <c r="BL133" s="87"/>
      <c r="BM133" s="86" t="s">
        <v>1130</v>
      </c>
      <c r="BN133" s="86" t="s">
        <v>1132</v>
      </c>
      <c r="BO133" s="87" t="s">
        <v>68</v>
      </c>
      <c r="BP133" s="87"/>
      <c r="BQ133" s="87" t="s">
        <v>1472</v>
      </c>
      <c r="BR133" s="86" t="s">
        <v>1445</v>
      </c>
      <c r="BS133" s="86">
        <v>1</v>
      </c>
      <c r="BT133" s="86" t="s">
        <v>1445</v>
      </c>
      <c r="BU133" s="86">
        <v>1</v>
      </c>
      <c r="BV133" s="86" t="s">
        <v>63</v>
      </c>
      <c r="BW133" s="86">
        <v>1</v>
      </c>
      <c r="BX133" s="86" t="s">
        <v>1447</v>
      </c>
      <c r="BY133" s="86">
        <v>0</v>
      </c>
      <c r="BZ133" s="86" t="s">
        <v>1470</v>
      </c>
      <c r="CA133" s="86">
        <v>2</v>
      </c>
      <c r="CB133" s="86" t="s">
        <v>1452</v>
      </c>
      <c r="CC133" s="86">
        <v>0</v>
      </c>
      <c r="CD133" s="86" t="s">
        <v>1454</v>
      </c>
      <c r="CE133" s="86">
        <v>1</v>
      </c>
      <c r="CF133" s="86" t="s">
        <v>226</v>
      </c>
      <c r="CG133" s="86">
        <v>0</v>
      </c>
      <c r="CH133" s="86" t="s">
        <v>1454</v>
      </c>
      <c r="CI133" s="86">
        <v>1</v>
      </c>
      <c r="CJ133" s="86" t="s">
        <v>1454</v>
      </c>
      <c r="CK133" s="86">
        <v>1</v>
      </c>
      <c r="CL133" s="86" t="s">
        <v>226</v>
      </c>
      <c r="CM133" s="86">
        <v>0</v>
      </c>
      <c r="CN133" s="86" t="s">
        <v>226</v>
      </c>
      <c r="CO133" s="86">
        <v>0</v>
      </c>
      <c r="CP133" s="87" t="s">
        <v>1477</v>
      </c>
      <c r="CQ133" s="152">
        <v>0</v>
      </c>
    </row>
    <row r="134" spans="1:95" ht="13.2" x14ac:dyDescent="0.25">
      <c r="A134" s="82">
        <v>45572.427031157407</v>
      </c>
      <c r="B134" s="83" t="s">
        <v>455</v>
      </c>
      <c r="C134" s="84" t="s">
        <v>456</v>
      </c>
      <c r="D134" s="83">
        <v>100</v>
      </c>
      <c r="E134" s="83">
        <v>0.57999999999999996</v>
      </c>
      <c r="F134" s="83" t="s">
        <v>423</v>
      </c>
      <c r="G134" s="83" t="s">
        <v>76</v>
      </c>
      <c r="H134" s="83" t="s">
        <v>457</v>
      </c>
      <c r="I134" s="83" t="s">
        <v>63</v>
      </c>
      <c r="J134" s="83" t="s">
        <v>64</v>
      </c>
      <c r="K134" s="83" t="s">
        <v>64</v>
      </c>
      <c r="L134" s="83" t="s">
        <v>64</v>
      </c>
      <c r="M134" s="83" t="s">
        <v>78</v>
      </c>
      <c r="N134" s="83" t="s">
        <v>84</v>
      </c>
      <c r="O134" s="83" t="s">
        <v>78</v>
      </c>
      <c r="P134" s="83" t="s">
        <v>64</v>
      </c>
      <c r="Q134" s="83" t="s">
        <v>64</v>
      </c>
      <c r="R134" s="83" t="s">
        <v>64</v>
      </c>
      <c r="S134" s="83" t="s">
        <v>64</v>
      </c>
      <c r="T134" s="83" t="s">
        <v>64</v>
      </c>
      <c r="U134" s="83" t="s">
        <v>64</v>
      </c>
      <c r="V134" s="83" t="s">
        <v>64</v>
      </c>
      <c r="W134" s="83" t="s">
        <v>64</v>
      </c>
      <c r="X134" s="83" t="s">
        <v>64</v>
      </c>
      <c r="Y134" s="83" t="s">
        <v>64</v>
      </c>
      <c r="Z134" s="83" t="s">
        <v>65</v>
      </c>
      <c r="AA134" s="83" t="s">
        <v>65</v>
      </c>
      <c r="AB134" s="83" t="s">
        <v>66</v>
      </c>
      <c r="AC134" s="83" t="s">
        <v>65</v>
      </c>
      <c r="AD134" s="83" t="s">
        <v>65</v>
      </c>
      <c r="AE134" s="83" t="s">
        <v>65</v>
      </c>
      <c r="AF134" s="83" t="s">
        <v>65</v>
      </c>
      <c r="AG134" s="83" t="s">
        <v>65</v>
      </c>
      <c r="AH134" s="83" t="s">
        <v>66</v>
      </c>
      <c r="AI134" s="83" t="s">
        <v>101</v>
      </c>
      <c r="AJ134" s="83" t="s">
        <v>65</v>
      </c>
      <c r="AK134" s="83" t="s">
        <v>65</v>
      </c>
      <c r="AL134" s="83" t="s">
        <v>65</v>
      </c>
      <c r="AM134" s="83" t="s">
        <v>66</v>
      </c>
      <c r="AN134" s="83" t="s">
        <v>66</v>
      </c>
      <c r="AO134" s="83" t="s">
        <v>65</v>
      </c>
      <c r="AP134" s="83" t="s">
        <v>67</v>
      </c>
      <c r="AQ134" s="83" t="s">
        <v>67</v>
      </c>
      <c r="AR134" s="83" t="s">
        <v>63</v>
      </c>
      <c r="AS134" s="83" t="s">
        <v>120</v>
      </c>
      <c r="AT134" s="83" t="s">
        <v>87</v>
      </c>
      <c r="AU134" s="83" t="s">
        <v>70</v>
      </c>
      <c r="AV134" s="83" t="s">
        <v>71</v>
      </c>
      <c r="AW134" s="83" t="s">
        <v>73</v>
      </c>
      <c r="AX134" s="83" t="s">
        <v>73</v>
      </c>
      <c r="AY134" s="83" t="s">
        <v>72</v>
      </c>
      <c r="AZ134" s="83" t="s">
        <v>72</v>
      </c>
      <c r="BA134" s="83" t="s">
        <v>72</v>
      </c>
      <c r="BB134" s="83" t="s">
        <v>73</v>
      </c>
      <c r="BC134" s="83" t="s">
        <v>73</v>
      </c>
      <c r="BD134" s="83"/>
      <c r="BE134" s="83" t="s">
        <v>73</v>
      </c>
      <c r="BF134" s="83"/>
      <c r="BG134" s="87" t="s">
        <v>335</v>
      </c>
      <c r="BH134" s="86" t="s">
        <v>60</v>
      </c>
      <c r="BI134" s="76" t="s">
        <v>1414</v>
      </c>
      <c r="BJ134">
        <v>14</v>
      </c>
      <c r="BK134" s="87">
        <v>60</v>
      </c>
      <c r="BL134" s="87"/>
      <c r="BM134" s="86" t="s">
        <v>1130</v>
      </c>
      <c r="BN134" s="86" t="s">
        <v>1132</v>
      </c>
      <c r="BO134" s="87" t="s">
        <v>68</v>
      </c>
      <c r="BP134" s="87"/>
      <c r="BQ134" s="87" t="s">
        <v>1472</v>
      </c>
      <c r="BR134" s="86" t="s">
        <v>1445</v>
      </c>
      <c r="BS134" s="86">
        <v>1</v>
      </c>
      <c r="BT134" s="86" t="s">
        <v>1445</v>
      </c>
      <c r="BU134" s="86">
        <v>1</v>
      </c>
      <c r="BV134" s="86" t="s">
        <v>63</v>
      </c>
      <c r="BW134" s="86">
        <v>1</v>
      </c>
      <c r="BX134" s="86" t="s">
        <v>1448</v>
      </c>
      <c r="BY134" s="86">
        <v>1</v>
      </c>
      <c r="BZ134" s="86" t="s">
        <v>1470</v>
      </c>
      <c r="CA134" s="86">
        <v>2</v>
      </c>
      <c r="CB134" s="86" t="s">
        <v>1452</v>
      </c>
      <c r="CC134" s="86">
        <v>0</v>
      </c>
      <c r="CD134" s="86" t="s">
        <v>226</v>
      </c>
      <c r="CE134" s="86">
        <v>0</v>
      </c>
      <c r="CF134" s="86" t="s">
        <v>226</v>
      </c>
      <c r="CG134" s="86">
        <v>0</v>
      </c>
      <c r="CH134" s="86" t="s">
        <v>1454</v>
      </c>
      <c r="CI134" s="86">
        <v>1</v>
      </c>
      <c r="CJ134" s="86" t="s">
        <v>1454</v>
      </c>
      <c r="CK134" s="86">
        <v>1</v>
      </c>
      <c r="CL134" s="86" t="s">
        <v>1454</v>
      </c>
      <c r="CM134" s="86">
        <v>1</v>
      </c>
      <c r="CN134" s="86" t="s">
        <v>226</v>
      </c>
      <c r="CO134" s="86">
        <v>0</v>
      </c>
      <c r="CP134" s="87" t="s">
        <v>1477</v>
      </c>
      <c r="CQ134" s="152">
        <v>0</v>
      </c>
    </row>
    <row r="135" spans="1:95" ht="13.2" x14ac:dyDescent="0.25">
      <c r="A135" s="82">
        <v>45572.428366192129</v>
      </c>
      <c r="B135" s="83" t="s">
        <v>458</v>
      </c>
      <c r="C135" s="84" t="s">
        <v>459</v>
      </c>
      <c r="D135" s="83">
        <v>86.61</v>
      </c>
      <c r="E135" s="83">
        <v>0.46</v>
      </c>
      <c r="F135" s="83" t="s">
        <v>423</v>
      </c>
      <c r="G135" s="83" t="s">
        <v>76</v>
      </c>
      <c r="H135" s="83" t="s">
        <v>449</v>
      </c>
      <c r="I135" s="83" t="s">
        <v>63</v>
      </c>
      <c r="J135" s="83" t="s">
        <v>64</v>
      </c>
      <c r="K135" s="83" t="s">
        <v>64</v>
      </c>
      <c r="L135" s="83" t="s">
        <v>64</v>
      </c>
      <c r="M135" s="83" t="s">
        <v>84</v>
      </c>
      <c r="N135" s="83" t="s">
        <v>84</v>
      </c>
      <c r="O135" s="83" t="s">
        <v>64</v>
      </c>
      <c r="P135" s="83" t="s">
        <v>84</v>
      </c>
      <c r="Q135" s="83" t="s">
        <v>64</v>
      </c>
      <c r="R135" s="83" t="s">
        <v>64</v>
      </c>
      <c r="S135" s="83" t="s">
        <v>84</v>
      </c>
      <c r="T135" s="83" t="s">
        <v>64</v>
      </c>
      <c r="U135" s="83" t="s">
        <v>84</v>
      </c>
      <c r="V135" s="83" t="s">
        <v>64</v>
      </c>
      <c r="W135" s="83" t="s">
        <v>84</v>
      </c>
      <c r="X135" s="83" t="s">
        <v>64</v>
      </c>
      <c r="Y135" s="83" t="s">
        <v>64</v>
      </c>
      <c r="Z135" s="83" t="s">
        <v>66</v>
      </c>
      <c r="AA135" s="83" t="s">
        <v>66</v>
      </c>
      <c r="AB135" s="83" t="s">
        <v>79</v>
      </c>
      <c r="AC135" s="83" t="s">
        <v>66</v>
      </c>
      <c r="AD135" s="83" t="s">
        <v>66</v>
      </c>
      <c r="AE135" s="83" t="s">
        <v>66</v>
      </c>
      <c r="AF135" s="83" t="s">
        <v>66</v>
      </c>
      <c r="AG135" s="83" t="s">
        <v>65</v>
      </c>
      <c r="AH135" s="83" t="s">
        <v>66</v>
      </c>
      <c r="AI135" s="83" t="s">
        <v>79</v>
      </c>
      <c r="AJ135" s="83" t="s">
        <v>66</v>
      </c>
      <c r="AK135" s="83" t="s">
        <v>66</v>
      </c>
      <c r="AL135" s="83" t="s">
        <v>66</v>
      </c>
      <c r="AM135" s="83" t="s">
        <v>66</v>
      </c>
      <c r="AN135" s="83" t="s">
        <v>66</v>
      </c>
      <c r="AO135" s="83" t="s">
        <v>79</v>
      </c>
      <c r="AP135" s="83" t="s">
        <v>67</v>
      </c>
      <c r="AQ135" s="83" t="s">
        <v>67</v>
      </c>
      <c r="AR135" s="83" t="s">
        <v>73</v>
      </c>
      <c r="AS135" s="83" t="s">
        <v>292</v>
      </c>
      <c r="AT135" s="83" t="s">
        <v>87</v>
      </c>
      <c r="AU135" s="83" t="s">
        <v>67</v>
      </c>
      <c r="AV135" s="83" t="s">
        <v>132</v>
      </c>
      <c r="AW135" s="83" t="s">
        <v>73</v>
      </c>
      <c r="AX135" s="83" t="s">
        <v>73</v>
      </c>
      <c r="AY135" s="83" t="s">
        <v>63</v>
      </c>
      <c r="AZ135" s="83" t="s">
        <v>73</v>
      </c>
      <c r="BA135" s="83" t="s">
        <v>73</v>
      </c>
      <c r="BB135" s="83" t="s">
        <v>73</v>
      </c>
      <c r="BC135" s="83" t="s">
        <v>73</v>
      </c>
      <c r="BD135" s="83"/>
      <c r="BE135" s="83" t="s">
        <v>73</v>
      </c>
      <c r="BF135" s="83"/>
      <c r="BG135" s="87" t="s">
        <v>335</v>
      </c>
      <c r="BH135" s="86" t="s">
        <v>60</v>
      </c>
      <c r="BI135" s="76" t="s">
        <v>1414</v>
      </c>
      <c r="BJ135">
        <v>10</v>
      </c>
      <c r="BK135" s="87">
        <v>47</v>
      </c>
      <c r="BL135" s="87"/>
      <c r="BM135" s="86" t="s">
        <v>1130</v>
      </c>
      <c r="BN135" s="86" t="s">
        <v>1132</v>
      </c>
      <c r="BO135" s="87" t="s">
        <v>68</v>
      </c>
      <c r="BP135" s="87"/>
      <c r="BQ135" s="87" t="s">
        <v>1472</v>
      </c>
      <c r="BR135" s="86" t="s">
        <v>1445</v>
      </c>
      <c r="BS135" s="86">
        <v>1</v>
      </c>
      <c r="BT135" s="86" t="s">
        <v>1445</v>
      </c>
      <c r="BU135" s="86">
        <v>1</v>
      </c>
      <c r="BV135" s="86" t="s">
        <v>73</v>
      </c>
      <c r="BW135" s="86">
        <v>0</v>
      </c>
      <c r="BX135" s="86" t="s">
        <v>1448</v>
      </c>
      <c r="BY135" s="86">
        <v>1</v>
      </c>
      <c r="BZ135" s="86" t="s">
        <v>1450</v>
      </c>
      <c r="CA135" s="86">
        <v>1</v>
      </c>
      <c r="CB135" s="86" t="s">
        <v>1452</v>
      </c>
      <c r="CC135" s="86">
        <v>0</v>
      </c>
      <c r="CD135" s="86" t="s">
        <v>226</v>
      </c>
      <c r="CE135" s="86">
        <v>0</v>
      </c>
      <c r="CF135" s="86" t="s">
        <v>226</v>
      </c>
      <c r="CG135" s="86">
        <v>0</v>
      </c>
      <c r="CH135" s="86" t="s">
        <v>1454</v>
      </c>
      <c r="CI135" s="86">
        <v>1</v>
      </c>
      <c r="CJ135" s="86" t="s">
        <v>226</v>
      </c>
      <c r="CK135" s="86">
        <v>0</v>
      </c>
      <c r="CL135" s="86" t="s">
        <v>226</v>
      </c>
      <c r="CM135" s="86">
        <v>0</v>
      </c>
      <c r="CN135" s="86" t="s">
        <v>226</v>
      </c>
      <c r="CO135" s="86">
        <v>0</v>
      </c>
      <c r="CP135" s="87" t="s">
        <v>1477</v>
      </c>
      <c r="CQ135" s="152">
        <v>0</v>
      </c>
    </row>
    <row r="136" spans="1:95" ht="13.2" x14ac:dyDescent="0.25">
      <c r="A136" s="82">
        <v>45572.432245289354</v>
      </c>
      <c r="B136" s="83" t="s">
        <v>460</v>
      </c>
      <c r="C136" s="84" t="s">
        <v>461</v>
      </c>
      <c r="D136" s="83">
        <v>19.64</v>
      </c>
      <c r="E136" s="83">
        <v>0.17</v>
      </c>
      <c r="F136" s="83" t="s">
        <v>114</v>
      </c>
      <c r="G136" s="83" t="s">
        <v>76</v>
      </c>
      <c r="H136" s="83" t="s">
        <v>335</v>
      </c>
      <c r="I136" s="83" t="s">
        <v>63</v>
      </c>
      <c r="J136" s="83" t="s">
        <v>145</v>
      </c>
      <c r="K136" s="83" t="s">
        <v>84</v>
      </c>
      <c r="L136" s="83" t="s">
        <v>64</v>
      </c>
      <c r="M136" s="83" t="s">
        <v>84</v>
      </c>
      <c r="N136" s="83" t="s">
        <v>64</v>
      </c>
      <c r="O136" s="83" t="s">
        <v>78</v>
      </c>
      <c r="P136" s="83" t="s">
        <v>64</v>
      </c>
      <c r="Q136" s="83" t="s">
        <v>64</v>
      </c>
      <c r="R136" s="83" t="s">
        <v>64</v>
      </c>
      <c r="S136" s="83" t="s">
        <v>64</v>
      </c>
      <c r="T136" s="83" t="s">
        <v>64</v>
      </c>
      <c r="U136" s="83" t="s">
        <v>64</v>
      </c>
      <c r="V136" s="83" t="s">
        <v>64</v>
      </c>
      <c r="W136" s="83" t="s">
        <v>64</v>
      </c>
      <c r="X136" s="83" t="s">
        <v>64</v>
      </c>
      <c r="Y136" s="83" t="s">
        <v>64</v>
      </c>
      <c r="Z136" s="83" t="s">
        <v>65</v>
      </c>
      <c r="AA136" s="83" t="s">
        <v>65</v>
      </c>
      <c r="AB136" s="83" t="s">
        <v>65</v>
      </c>
      <c r="AC136" s="83" t="s">
        <v>65</v>
      </c>
      <c r="AD136" s="83" t="s">
        <v>65</v>
      </c>
      <c r="AE136" s="83" t="s">
        <v>65</v>
      </c>
      <c r="AF136" s="83" t="s">
        <v>65</v>
      </c>
      <c r="AG136" s="83" t="s">
        <v>65</v>
      </c>
      <c r="AH136" s="83" t="s">
        <v>65</v>
      </c>
      <c r="AI136" s="83" t="s">
        <v>101</v>
      </c>
      <c r="AJ136" s="83" t="s">
        <v>65</v>
      </c>
      <c r="AK136" s="83" t="s">
        <v>65</v>
      </c>
      <c r="AL136" s="83" t="s">
        <v>65</v>
      </c>
      <c r="AM136" s="83" t="s">
        <v>79</v>
      </c>
      <c r="AN136" s="83" t="s">
        <v>66</v>
      </c>
      <c r="AO136" s="83" t="s">
        <v>66</v>
      </c>
      <c r="AP136" s="83" t="s">
        <v>85</v>
      </c>
      <c r="AQ136" s="83" t="s">
        <v>85</v>
      </c>
      <c r="AR136" s="83" t="s">
        <v>73</v>
      </c>
      <c r="AS136" s="83" t="s">
        <v>298</v>
      </c>
      <c r="AT136" s="83" t="s">
        <v>87</v>
      </c>
      <c r="AU136" s="83" t="s">
        <v>93</v>
      </c>
      <c r="AV136" s="83" t="s">
        <v>71</v>
      </c>
      <c r="AW136" s="83" t="s">
        <v>72</v>
      </c>
      <c r="AX136" s="83" t="s">
        <v>72</v>
      </c>
      <c r="AY136" s="83" t="s">
        <v>72</v>
      </c>
      <c r="AZ136" s="83" t="s">
        <v>72</v>
      </c>
      <c r="BA136" s="83" t="s">
        <v>72</v>
      </c>
      <c r="BB136" s="83" t="s">
        <v>72</v>
      </c>
      <c r="BC136" s="83" t="s">
        <v>73</v>
      </c>
      <c r="BD136" s="83"/>
      <c r="BE136" s="83" t="s">
        <v>73</v>
      </c>
      <c r="BF136" s="83"/>
      <c r="BG136" s="87" t="s">
        <v>335</v>
      </c>
      <c r="BH136" s="87" t="s">
        <v>114</v>
      </c>
      <c r="BI136" s="76" t="s">
        <v>1414</v>
      </c>
      <c r="BJ136">
        <v>12</v>
      </c>
      <c r="BK136" s="87">
        <v>60</v>
      </c>
      <c r="BL136" s="87"/>
      <c r="BM136" s="86" t="s">
        <v>1130</v>
      </c>
      <c r="BN136" s="86" t="s">
        <v>1132</v>
      </c>
      <c r="BO136" s="87" t="s">
        <v>259</v>
      </c>
      <c r="BP136" s="87"/>
      <c r="BQ136" s="87" t="s">
        <v>1472</v>
      </c>
      <c r="BR136" s="86" t="s">
        <v>1445</v>
      </c>
      <c r="BS136" s="86">
        <v>1</v>
      </c>
      <c r="BT136" s="86" t="s">
        <v>1445</v>
      </c>
      <c r="BU136" s="86">
        <v>1</v>
      </c>
      <c r="BV136" s="86" t="s">
        <v>73</v>
      </c>
      <c r="BW136" s="86">
        <v>0</v>
      </c>
      <c r="BX136" s="86" t="s">
        <v>1448</v>
      </c>
      <c r="BY136" s="86">
        <v>1</v>
      </c>
      <c r="BZ136" s="86" t="s">
        <v>1449</v>
      </c>
      <c r="CA136" s="86">
        <v>0</v>
      </c>
      <c r="CB136" s="86" t="s">
        <v>1452</v>
      </c>
      <c r="CC136" s="86">
        <v>0</v>
      </c>
      <c r="CD136" s="86" t="s">
        <v>1454</v>
      </c>
      <c r="CE136" s="86">
        <v>1</v>
      </c>
      <c r="CF136" s="86" t="s">
        <v>1454</v>
      </c>
      <c r="CG136" s="86">
        <v>1</v>
      </c>
      <c r="CH136" s="86" t="s">
        <v>1454</v>
      </c>
      <c r="CI136" s="86">
        <v>1</v>
      </c>
      <c r="CJ136" s="86" t="s">
        <v>1454</v>
      </c>
      <c r="CK136" s="86">
        <v>1</v>
      </c>
      <c r="CL136" s="86" t="s">
        <v>1454</v>
      </c>
      <c r="CM136" s="86">
        <v>1</v>
      </c>
      <c r="CN136" s="86" t="s">
        <v>1454</v>
      </c>
      <c r="CO136" s="86">
        <v>1</v>
      </c>
      <c r="CP136" s="87" t="s">
        <v>1478</v>
      </c>
      <c r="CQ136" s="152">
        <v>1</v>
      </c>
    </row>
    <row r="137" spans="1:95" ht="13.2" x14ac:dyDescent="0.25">
      <c r="A137" s="82">
        <v>45572.432329224539</v>
      </c>
      <c r="B137" s="83" t="s">
        <v>462</v>
      </c>
      <c r="C137" s="84" t="s">
        <v>463</v>
      </c>
      <c r="D137" s="83">
        <v>71.430000000000007</v>
      </c>
      <c r="E137" s="83">
        <v>0.56999999999999995</v>
      </c>
      <c r="F137" s="83" t="s">
        <v>114</v>
      </c>
      <c r="G137" s="83" t="s">
        <v>76</v>
      </c>
      <c r="H137" s="83" t="s">
        <v>464</v>
      </c>
      <c r="I137" s="83" t="s">
        <v>63</v>
      </c>
      <c r="J137" s="83" t="s">
        <v>64</v>
      </c>
      <c r="K137" s="83" t="s">
        <v>78</v>
      </c>
      <c r="L137" s="83" t="s">
        <v>64</v>
      </c>
      <c r="M137" s="83" t="s">
        <v>84</v>
      </c>
      <c r="N137" s="83" t="s">
        <v>78</v>
      </c>
      <c r="O137" s="83" t="s">
        <v>78</v>
      </c>
      <c r="P137" s="83" t="s">
        <v>78</v>
      </c>
      <c r="Q137" s="83" t="s">
        <v>64</v>
      </c>
      <c r="R137" s="83" t="s">
        <v>64</v>
      </c>
      <c r="S137" s="83" t="s">
        <v>64</v>
      </c>
      <c r="T137" s="83" t="s">
        <v>64</v>
      </c>
      <c r="U137" s="83" t="s">
        <v>78</v>
      </c>
      <c r="V137" s="83" t="s">
        <v>78</v>
      </c>
      <c r="W137" s="83" t="s">
        <v>78</v>
      </c>
      <c r="X137" s="83" t="s">
        <v>64</v>
      </c>
      <c r="Y137" s="83" t="s">
        <v>64</v>
      </c>
      <c r="Z137" s="83" t="s">
        <v>65</v>
      </c>
      <c r="AA137" s="83" t="s">
        <v>65</v>
      </c>
      <c r="AB137" s="83" t="s">
        <v>65</v>
      </c>
      <c r="AC137" s="83" t="s">
        <v>65</v>
      </c>
      <c r="AD137" s="83" t="s">
        <v>65</v>
      </c>
      <c r="AE137" s="83" t="s">
        <v>65</v>
      </c>
      <c r="AF137" s="83" t="s">
        <v>65</v>
      </c>
      <c r="AG137" s="83" t="s">
        <v>65</v>
      </c>
      <c r="AH137" s="83" t="s">
        <v>65</v>
      </c>
      <c r="AI137" s="83" t="s">
        <v>101</v>
      </c>
      <c r="AJ137" s="83" t="s">
        <v>65</v>
      </c>
      <c r="AK137" s="83" t="s">
        <v>65</v>
      </c>
      <c r="AL137" s="83" t="s">
        <v>65</v>
      </c>
      <c r="AM137" s="83" t="s">
        <v>65</v>
      </c>
      <c r="AN137" s="83" t="s">
        <v>65</v>
      </c>
      <c r="AO137" s="83" t="s">
        <v>65</v>
      </c>
      <c r="AP137" s="83" t="s">
        <v>85</v>
      </c>
      <c r="AQ137" s="83" t="s">
        <v>85</v>
      </c>
      <c r="AR137" s="83" t="s">
        <v>86</v>
      </c>
      <c r="AS137" s="83" t="s">
        <v>68</v>
      </c>
      <c r="AT137" s="83" t="s">
        <v>87</v>
      </c>
      <c r="AU137" s="83" t="s">
        <v>70</v>
      </c>
      <c r="AV137" s="83" t="s">
        <v>154</v>
      </c>
      <c r="AW137" s="83" t="s">
        <v>73</v>
      </c>
      <c r="AX137" s="83" t="s">
        <v>72</v>
      </c>
      <c r="AY137" s="83" t="s">
        <v>63</v>
      </c>
      <c r="AZ137" s="83" t="s">
        <v>63</v>
      </c>
      <c r="BA137" s="83" t="s">
        <v>72</v>
      </c>
      <c r="BB137" s="83" t="s">
        <v>72</v>
      </c>
      <c r="BC137" s="83" t="s">
        <v>73</v>
      </c>
      <c r="BD137" s="83"/>
      <c r="BE137" s="83" t="s">
        <v>73</v>
      </c>
      <c r="BF137" s="83"/>
      <c r="BG137" s="87" t="s">
        <v>335</v>
      </c>
      <c r="BH137" s="87" t="s">
        <v>114</v>
      </c>
      <c r="BI137" s="76" t="s">
        <v>1414</v>
      </c>
      <c r="BJ137">
        <v>8</v>
      </c>
      <c r="BK137" s="87">
        <v>64</v>
      </c>
      <c r="BL137" s="87"/>
      <c r="BM137" s="86" t="s">
        <v>1130</v>
      </c>
      <c r="BN137" s="86" t="s">
        <v>1132</v>
      </c>
      <c r="BO137" s="87" t="s">
        <v>68</v>
      </c>
      <c r="BP137" s="87"/>
      <c r="BQ137" s="87" t="s">
        <v>1472</v>
      </c>
      <c r="BR137" s="86" t="s">
        <v>1445</v>
      </c>
      <c r="BS137" s="86">
        <v>1</v>
      </c>
      <c r="BT137" s="86" t="s">
        <v>1445</v>
      </c>
      <c r="BU137" s="86">
        <v>1</v>
      </c>
      <c r="BV137" s="86" t="s">
        <v>63</v>
      </c>
      <c r="BW137" s="86">
        <v>1</v>
      </c>
      <c r="BX137" s="86" t="s">
        <v>1448</v>
      </c>
      <c r="BY137" s="86">
        <v>1</v>
      </c>
      <c r="BZ137" s="86" t="s">
        <v>1470</v>
      </c>
      <c r="CA137" s="86">
        <v>2</v>
      </c>
      <c r="CB137" s="86" t="s">
        <v>1453</v>
      </c>
      <c r="CC137" s="86">
        <v>1</v>
      </c>
      <c r="CD137" s="86" t="s">
        <v>226</v>
      </c>
      <c r="CE137" s="86">
        <v>0</v>
      </c>
      <c r="CF137" s="86" t="s">
        <v>1454</v>
      </c>
      <c r="CG137" s="86">
        <v>1</v>
      </c>
      <c r="CH137" s="86" t="s">
        <v>1454</v>
      </c>
      <c r="CI137" s="86">
        <v>1</v>
      </c>
      <c r="CJ137" s="86" t="s">
        <v>1454</v>
      </c>
      <c r="CK137" s="86">
        <v>1</v>
      </c>
      <c r="CL137" s="86" t="s">
        <v>1454</v>
      </c>
      <c r="CM137" s="86">
        <v>1</v>
      </c>
      <c r="CN137" s="86" t="s">
        <v>1454</v>
      </c>
      <c r="CO137" s="86">
        <v>1</v>
      </c>
      <c r="CP137" s="87" t="s">
        <v>1478</v>
      </c>
      <c r="CQ137" s="152">
        <v>1</v>
      </c>
    </row>
    <row r="138" spans="1:95" ht="13.2" x14ac:dyDescent="0.25">
      <c r="A138" s="82">
        <v>45572.432788738428</v>
      </c>
      <c r="B138" s="83" t="s">
        <v>465</v>
      </c>
      <c r="C138" s="84" t="s">
        <v>466</v>
      </c>
      <c r="D138" s="83">
        <v>100</v>
      </c>
      <c r="E138" s="83">
        <v>0.41</v>
      </c>
      <c r="F138" s="83" t="s">
        <v>114</v>
      </c>
      <c r="G138" s="83" t="s">
        <v>76</v>
      </c>
      <c r="H138" s="83" t="s">
        <v>352</v>
      </c>
      <c r="I138" s="83" t="s">
        <v>63</v>
      </c>
      <c r="J138" s="83" t="s">
        <v>64</v>
      </c>
      <c r="K138" s="83" t="s">
        <v>78</v>
      </c>
      <c r="L138" s="83" t="s">
        <v>64</v>
      </c>
      <c r="M138" s="83" t="s">
        <v>84</v>
      </c>
      <c r="N138" s="83" t="s">
        <v>78</v>
      </c>
      <c r="O138" s="83" t="s">
        <v>64</v>
      </c>
      <c r="P138" s="83" t="s">
        <v>64</v>
      </c>
      <c r="Q138" s="83" t="s">
        <v>64</v>
      </c>
      <c r="R138" s="83" t="s">
        <v>64</v>
      </c>
      <c r="S138" s="83" t="s">
        <v>78</v>
      </c>
      <c r="T138" s="83" t="s">
        <v>64</v>
      </c>
      <c r="U138" s="83" t="s">
        <v>78</v>
      </c>
      <c r="V138" s="83" t="s">
        <v>64</v>
      </c>
      <c r="W138" s="83" t="s">
        <v>64</v>
      </c>
      <c r="X138" s="83" t="s">
        <v>64</v>
      </c>
      <c r="Y138" s="83" t="s">
        <v>64</v>
      </c>
      <c r="Z138" s="83" t="s">
        <v>65</v>
      </c>
      <c r="AA138" s="83" t="s">
        <v>65</v>
      </c>
      <c r="AB138" s="83" t="s">
        <v>65</v>
      </c>
      <c r="AC138" s="83" t="s">
        <v>66</v>
      </c>
      <c r="AD138" s="83" t="s">
        <v>65</v>
      </c>
      <c r="AE138" s="83" t="s">
        <v>65</v>
      </c>
      <c r="AF138" s="83" t="s">
        <v>65</v>
      </c>
      <c r="AG138" s="83" t="s">
        <v>65</v>
      </c>
      <c r="AH138" s="83" t="s">
        <v>65</v>
      </c>
      <c r="AI138" s="83" t="s">
        <v>79</v>
      </c>
      <c r="AJ138" s="83" t="s">
        <v>65</v>
      </c>
      <c r="AK138" s="83" t="s">
        <v>65</v>
      </c>
      <c r="AL138" s="83" t="s">
        <v>65</v>
      </c>
      <c r="AM138" s="83" t="s">
        <v>65</v>
      </c>
      <c r="AN138" s="83" t="s">
        <v>66</v>
      </c>
      <c r="AO138" s="83" t="s">
        <v>79</v>
      </c>
      <c r="AP138" s="83" t="s">
        <v>85</v>
      </c>
      <c r="AQ138" s="83" t="s">
        <v>85</v>
      </c>
      <c r="AR138" s="83" t="s">
        <v>86</v>
      </c>
      <c r="AS138" s="83" t="s">
        <v>120</v>
      </c>
      <c r="AT138" s="83" t="s">
        <v>87</v>
      </c>
      <c r="AU138" s="83" t="s">
        <v>67</v>
      </c>
      <c r="AV138" s="83" t="s">
        <v>71</v>
      </c>
      <c r="AW138" s="83" t="s">
        <v>72</v>
      </c>
      <c r="AX138" s="83" t="s">
        <v>63</v>
      </c>
      <c r="AY138" s="83" t="s">
        <v>72</v>
      </c>
      <c r="AZ138" s="83" t="s">
        <v>72</v>
      </c>
      <c r="BA138" s="83" t="s">
        <v>63</v>
      </c>
      <c r="BB138" s="83" t="s">
        <v>73</v>
      </c>
      <c r="BC138" s="83" t="s">
        <v>73</v>
      </c>
      <c r="BD138" s="83">
        <v>0</v>
      </c>
      <c r="BE138" s="83" t="s">
        <v>73</v>
      </c>
      <c r="BF138" s="83"/>
      <c r="BG138" s="87" t="s">
        <v>335</v>
      </c>
      <c r="BH138" s="87" t="s">
        <v>114</v>
      </c>
      <c r="BI138" s="76" t="s">
        <v>1414</v>
      </c>
      <c r="BJ138">
        <v>11</v>
      </c>
      <c r="BK138" s="87">
        <v>59</v>
      </c>
      <c r="BL138" s="87"/>
      <c r="BM138" s="86" t="s">
        <v>1130</v>
      </c>
      <c r="BN138" s="86" t="s">
        <v>1132</v>
      </c>
      <c r="BO138" s="87" t="s">
        <v>68</v>
      </c>
      <c r="BP138" s="87"/>
      <c r="BQ138" s="87" t="s">
        <v>1472</v>
      </c>
      <c r="BR138" s="86" t="s">
        <v>1445</v>
      </c>
      <c r="BS138" s="86">
        <v>1</v>
      </c>
      <c r="BT138" s="86" t="s">
        <v>1445</v>
      </c>
      <c r="BU138" s="86">
        <v>1</v>
      </c>
      <c r="BV138" s="86" t="s">
        <v>63</v>
      </c>
      <c r="BW138" s="86">
        <v>1</v>
      </c>
      <c r="BX138" s="86" t="s">
        <v>1448</v>
      </c>
      <c r="BY138" s="86">
        <v>1</v>
      </c>
      <c r="BZ138" s="86" t="s">
        <v>1450</v>
      </c>
      <c r="CA138" s="86">
        <v>1</v>
      </c>
      <c r="CB138" s="86" t="s">
        <v>1452</v>
      </c>
      <c r="CC138" s="86">
        <v>0</v>
      </c>
      <c r="CD138" s="86" t="s">
        <v>1454</v>
      </c>
      <c r="CE138" s="86">
        <v>1</v>
      </c>
      <c r="CF138" s="86" t="s">
        <v>1454</v>
      </c>
      <c r="CG138" s="86">
        <v>1</v>
      </c>
      <c r="CH138" s="86" t="s">
        <v>1454</v>
      </c>
      <c r="CI138" s="86">
        <v>1</v>
      </c>
      <c r="CJ138" s="86" t="s">
        <v>1454</v>
      </c>
      <c r="CK138" s="86">
        <v>1</v>
      </c>
      <c r="CL138" s="86" t="s">
        <v>1454</v>
      </c>
      <c r="CM138" s="86">
        <v>1</v>
      </c>
      <c r="CN138" s="86" t="s">
        <v>226</v>
      </c>
      <c r="CO138" s="86">
        <v>0</v>
      </c>
      <c r="CP138" s="87" t="s">
        <v>1478</v>
      </c>
      <c r="CQ138" s="152">
        <v>1</v>
      </c>
    </row>
    <row r="139" spans="1:95" ht="13.2" x14ac:dyDescent="0.25">
      <c r="A139" s="82">
        <v>45572.432825324075</v>
      </c>
      <c r="B139" s="83" t="s">
        <v>467</v>
      </c>
      <c r="C139" s="84" t="s">
        <v>468</v>
      </c>
      <c r="D139" s="83">
        <v>4.46</v>
      </c>
      <c r="E139" s="83">
        <v>0.13</v>
      </c>
      <c r="F139" s="83" t="s">
        <v>114</v>
      </c>
      <c r="G139" s="83" t="s">
        <v>76</v>
      </c>
      <c r="H139" s="83" t="s">
        <v>384</v>
      </c>
      <c r="I139" s="83" t="s">
        <v>63</v>
      </c>
      <c r="J139" s="83" t="s">
        <v>64</v>
      </c>
      <c r="K139" s="83" t="s">
        <v>84</v>
      </c>
      <c r="L139" s="83" t="s">
        <v>64</v>
      </c>
      <c r="M139" s="83" t="s">
        <v>64</v>
      </c>
      <c r="N139" s="83" t="s">
        <v>84</v>
      </c>
      <c r="O139" s="83" t="s">
        <v>84</v>
      </c>
      <c r="P139" s="83" t="s">
        <v>64</v>
      </c>
      <c r="Q139" s="83" t="s">
        <v>64</v>
      </c>
      <c r="R139" s="83" t="s">
        <v>64</v>
      </c>
      <c r="S139" s="83" t="s">
        <v>84</v>
      </c>
      <c r="T139" s="83" t="s">
        <v>64</v>
      </c>
      <c r="U139" s="83" t="s">
        <v>78</v>
      </c>
      <c r="V139" s="83" t="s">
        <v>64</v>
      </c>
      <c r="W139" s="83" t="s">
        <v>64</v>
      </c>
      <c r="X139" s="83" t="s">
        <v>64</v>
      </c>
      <c r="Y139" s="83" t="s">
        <v>64</v>
      </c>
      <c r="Z139" s="83" t="s">
        <v>66</v>
      </c>
      <c r="AA139" s="83" t="s">
        <v>66</v>
      </c>
      <c r="AB139" s="83" t="s">
        <v>65</v>
      </c>
      <c r="AC139" s="83" t="s">
        <v>65</v>
      </c>
      <c r="AD139" s="83" t="s">
        <v>65</v>
      </c>
      <c r="AE139" s="83" t="s">
        <v>65</v>
      </c>
      <c r="AF139" s="83" t="s">
        <v>65</v>
      </c>
      <c r="AG139" s="83" t="s">
        <v>66</v>
      </c>
      <c r="AH139" s="83" t="s">
        <v>66</v>
      </c>
      <c r="AI139" s="83" t="s">
        <v>79</v>
      </c>
      <c r="AJ139" s="83" t="s">
        <v>65</v>
      </c>
      <c r="AK139" s="83" t="s">
        <v>66</v>
      </c>
      <c r="AL139" s="83" t="s">
        <v>65</v>
      </c>
      <c r="AM139" s="83" t="s">
        <v>66</v>
      </c>
      <c r="AN139" s="83" t="s">
        <v>66</v>
      </c>
      <c r="AO139" s="83" t="s">
        <v>79</v>
      </c>
      <c r="AP139" s="83" t="s">
        <v>85</v>
      </c>
      <c r="AQ139" s="83" t="s">
        <v>85</v>
      </c>
      <c r="AR139" s="83" t="s">
        <v>86</v>
      </c>
      <c r="AS139" s="83" t="s">
        <v>120</v>
      </c>
      <c r="AT139" s="83" t="s">
        <v>69</v>
      </c>
      <c r="AU139" s="83" t="s">
        <v>80</v>
      </c>
      <c r="AV139" s="83" t="s">
        <v>469</v>
      </c>
      <c r="AW139" s="83" t="s">
        <v>72</v>
      </c>
      <c r="AX139" s="83" t="s">
        <v>72</v>
      </c>
      <c r="AY139" s="83" t="s">
        <v>73</v>
      </c>
      <c r="AZ139" s="83" t="s">
        <v>63</v>
      </c>
      <c r="BA139" s="83" t="s">
        <v>63</v>
      </c>
      <c r="BB139" s="83" t="s">
        <v>72</v>
      </c>
      <c r="BC139" s="83" t="s">
        <v>73</v>
      </c>
      <c r="BD139" s="83"/>
      <c r="BE139" s="83" t="s">
        <v>73</v>
      </c>
      <c r="BF139" s="83"/>
      <c r="BG139" s="87" t="s">
        <v>335</v>
      </c>
      <c r="BH139" s="87" t="s">
        <v>114</v>
      </c>
      <c r="BI139" s="76" t="s">
        <v>1414</v>
      </c>
      <c r="BJ139">
        <v>10</v>
      </c>
      <c r="BK139" s="87">
        <v>54</v>
      </c>
      <c r="BL139" s="87"/>
      <c r="BM139" s="86" t="s">
        <v>1130</v>
      </c>
      <c r="BN139" s="86" t="s">
        <v>1132</v>
      </c>
      <c r="BO139" s="87" t="s">
        <v>68</v>
      </c>
      <c r="BP139" s="87"/>
      <c r="BQ139" s="87" t="s">
        <v>1472</v>
      </c>
      <c r="BR139" s="86" t="s">
        <v>1445</v>
      </c>
      <c r="BS139" s="86">
        <v>1</v>
      </c>
      <c r="BT139" s="86" t="s">
        <v>1445</v>
      </c>
      <c r="BU139" s="86">
        <v>1</v>
      </c>
      <c r="BV139" s="86" t="s">
        <v>63</v>
      </c>
      <c r="BW139" s="86">
        <v>1</v>
      </c>
      <c r="BX139" s="86" t="s">
        <v>1447</v>
      </c>
      <c r="BY139" s="86">
        <v>0</v>
      </c>
      <c r="BZ139" s="86" t="s">
        <v>1450</v>
      </c>
      <c r="CA139" s="86">
        <v>1</v>
      </c>
      <c r="CB139" s="86" t="s">
        <v>1453</v>
      </c>
      <c r="CC139" s="86">
        <v>1</v>
      </c>
      <c r="CD139" s="86" t="s">
        <v>1454</v>
      </c>
      <c r="CE139" s="86">
        <v>1</v>
      </c>
      <c r="CF139" s="86" t="s">
        <v>1454</v>
      </c>
      <c r="CG139" s="86">
        <v>1</v>
      </c>
      <c r="CH139" s="86" t="s">
        <v>226</v>
      </c>
      <c r="CI139" s="86">
        <v>0</v>
      </c>
      <c r="CJ139" s="86" t="s">
        <v>1454</v>
      </c>
      <c r="CK139" s="86">
        <v>1</v>
      </c>
      <c r="CL139" s="86" t="s">
        <v>1454</v>
      </c>
      <c r="CM139" s="86">
        <v>1</v>
      </c>
      <c r="CN139" s="86" t="s">
        <v>1454</v>
      </c>
      <c r="CO139" s="86">
        <v>1</v>
      </c>
      <c r="CP139" s="87" t="s">
        <v>1478</v>
      </c>
      <c r="CQ139" s="152">
        <v>1</v>
      </c>
    </row>
    <row r="140" spans="1:95" ht="13.2" x14ac:dyDescent="0.25">
      <c r="A140" s="82">
        <v>45572.437563576386</v>
      </c>
      <c r="B140" s="83" t="s">
        <v>470</v>
      </c>
      <c r="C140" s="84" t="s">
        <v>471</v>
      </c>
      <c r="D140" s="83">
        <v>100</v>
      </c>
      <c r="E140" s="83">
        <v>0.83</v>
      </c>
      <c r="F140" s="83" t="s">
        <v>114</v>
      </c>
      <c r="G140" s="83" t="s">
        <v>76</v>
      </c>
      <c r="H140" s="83" t="s">
        <v>330</v>
      </c>
      <c r="I140" s="83" t="s">
        <v>73</v>
      </c>
      <c r="J140" s="83" t="s">
        <v>64</v>
      </c>
      <c r="K140" s="83" t="s">
        <v>78</v>
      </c>
      <c r="L140" s="83" t="s">
        <v>64</v>
      </c>
      <c r="M140" s="83" t="s">
        <v>78</v>
      </c>
      <c r="N140" s="83" t="s">
        <v>64</v>
      </c>
      <c r="O140" s="83" t="s">
        <v>64</v>
      </c>
      <c r="P140" s="83" t="s">
        <v>64</v>
      </c>
      <c r="Q140" s="83" t="s">
        <v>64</v>
      </c>
      <c r="R140" s="83" t="s">
        <v>64</v>
      </c>
      <c r="S140" s="83" t="s">
        <v>64</v>
      </c>
      <c r="T140" s="83" t="s">
        <v>64</v>
      </c>
      <c r="U140" s="83" t="s">
        <v>64</v>
      </c>
      <c r="V140" s="83" t="s">
        <v>64</v>
      </c>
      <c r="W140" s="83" t="s">
        <v>64</v>
      </c>
      <c r="X140" s="83" t="s">
        <v>64</v>
      </c>
      <c r="Y140" s="83" t="s">
        <v>64</v>
      </c>
      <c r="Z140" s="83" t="s">
        <v>65</v>
      </c>
      <c r="AA140" s="83" t="s">
        <v>65</v>
      </c>
      <c r="AB140" s="83" t="s">
        <v>65</v>
      </c>
      <c r="AC140" s="83" t="s">
        <v>65</v>
      </c>
      <c r="AD140" s="83" t="s">
        <v>65</v>
      </c>
      <c r="AE140" s="83" t="s">
        <v>65</v>
      </c>
      <c r="AF140" s="83" t="s">
        <v>79</v>
      </c>
      <c r="AG140" s="83" t="s">
        <v>79</v>
      </c>
      <c r="AH140" s="83" t="s">
        <v>66</v>
      </c>
      <c r="AI140" s="83" t="s">
        <v>66</v>
      </c>
      <c r="AJ140" s="83" t="s">
        <v>66</v>
      </c>
      <c r="AK140" s="83" t="s">
        <v>66</v>
      </c>
      <c r="AL140" s="83" t="s">
        <v>66</v>
      </c>
      <c r="AM140" s="83" t="s">
        <v>65</v>
      </c>
      <c r="AN140" s="83" t="s">
        <v>66</v>
      </c>
      <c r="AO140" s="83" t="s">
        <v>66</v>
      </c>
      <c r="AP140" s="83" t="s">
        <v>67</v>
      </c>
      <c r="AQ140" s="83" t="s">
        <v>67</v>
      </c>
      <c r="AR140" s="83" t="s">
        <v>63</v>
      </c>
      <c r="AS140" s="83" t="s">
        <v>472</v>
      </c>
      <c r="AT140" s="83" t="s">
        <v>169</v>
      </c>
      <c r="AU140" s="83" t="s">
        <v>93</v>
      </c>
      <c r="AV140" s="83" t="s">
        <v>67</v>
      </c>
      <c r="AW140" s="83" t="s">
        <v>72</v>
      </c>
      <c r="AX140" s="83" t="s">
        <v>63</v>
      </c>
      <c r="AY140" s="83" t="s">
        <v>63</v>
      </c>
      <c r="AZ140" s="83" t="s">
        <v>63</v>
      </c>
      <c r="BA140" s="83" t="s">
        <v>72</v>
      </c>
      <c r="BB140" s="83" t="s">
        <v>72</v>
      </c>
      <c r="BC140" s="83" t="s">
        <v>73</v>
      </c>
      <c r="BD140" s="83" t="s">
        <v>146</v>
      </c>
      <c r="BE140" s="83" t="s">
        <v>73</v>
      </c>
      <c r="BF140" s="83"/>
      <c r="BG140" s="87" t="s">
        <v>335</v>
      </c>
      <c r="BH140" s="87" t="s">
        <v>114</v>
      </c>
      <c r="BI140" s="76" t="s">
        <v>1415</v>
      </c>
      <c r="BJ140">
        <v>15</v>
      </c>
      <c r="BK140" s="87">
        <v>52</v>
      </c>
      <c r="BL140" s="87"/>
      <c r="BM140" s="86" t="s">
        <v>1130</v>
      </c>
      <c r="BN140" s="86" t="s">
        <v>1132</v>
      </c>
      <c r="BO140" s="87" t="s">
        <v>68</v>
      </c>
      <c r="BP140" s="87"/>
      <c r="BQ140" s="87" t="s">
        <v>1472</v>
      </c>
      <c r="BR140" s="86" t="s">
        <v>1445</v>
      </c>
      <c r="BS140" s="86">
        <v>1</v>
      </c>
      <c r="BT140" s="86" t="s">
        <v>1445</v>
      </c>
      <c r="BU140" s="86">
        <v>1</v>
      </c>
      <c r="BV140" s="86" t="s">
        <v>63</v>
      </c>
      <c r="BW140" s="86">
        <v>1</v>
      </c>
      <c r="BX140" s="86" t="s">
        <v>1447</v>
      </c>
      <c r="BY140" s="86">
        <v>0</v>
      </c>
      <c r="BZ140" s="86" t="s">
        <v>1449</v>
      </c>
      <c r="CA140" s="86">
        <v>0</v>
      </c>
      <c r="CB140" s="86" t="s">
        <v>1453</v>
      </c>
      <c r="CC140" s="86">
        <v>1</v>
      </c>
      <c r="CD140" s="86" t="s">
        <v>1454</v>
      </c>
      <c r="CE140" s="86">
        <v>1</v>
      </c>
      <c r="CF140" s="86" t="s">
        <v>1454</v>
      </c>
      <c r="CG140" s="86">
        <v>1</v>
      </c>
      <c r="CH140" s="86" t="s">
        <v>1454</v>
      </c>
      <c r="CI140" s="86">
        <v>1</v>
      </c>
      <c r="CJ140" s="86" t="s">
        <v>1454</v>
      </c>
      <c r="CK140" s="86">
        <v>1</v>
      </c>
      <c r="CL140" s="86" t="s">
        <v>1454</v>
      </c>
      <c r="CM140" s="86">
        <v>1</v>
      </c>
      <c r="CN140" s="86" t="s">
        <v>1454</v>
      </c>
      <c r="CO140" s="86">
        <v>1</v>
      </c>
      <c r="CP140" s="87" t="s">
        <v>1478</v>
      </c>
      <c r="CQ140" s="152">
        <v>1</v>
      </c>
    </row>
    <row r="141" spans="1:95" ht="13.2" x14ac:dyDescent="0.25">
      <c r="A141" s="82">
        <v>45572.438146261571</v>
      </c>
      <c r="B141" s="83" t="s">
        <v>473</v>
      </c>
      <c r="C141" s="84" t="s">
        <v>474</v>
      </c>
      <c r="D141" s="83">
        <v>34.82</v>
      </c>
      <c r="E141" s="83">
        <v>0.13</v>
      </c>
      <c r="F141" s="83" t="s">
        <v>114</v>
      </c>
      <c r="G141" s="83" t="s">
        <v>76</v>
      </c>
      <c r="H141" s="83" t="s">
        <v>475</v>
      </c>
      <c r="I141" s="83" t="s">
        <v>63</v>
      </c>
      <c r="J141" s="83" t="s">
        <v>64</v>
      </c>
      <c r="K141" s="83" t="s">
        <v>64</v>
      </c>
      <c r="L141" s="83" t="s">
        <v>64</v>
      </c>
      <c r="M141" s="83" t="s">
        <v>64</v>
      </c>
      <c r="N141" s="83" t="s">
        <v>64</v>
      </c>
      <c r="O141" s="83" t="s">
        <v>64</v>
      </c>
      <c r="P141" s="83" t="s">
        <v>78</v>
      </c>
      <c r="Q141" s="83" t="s">
        <v>64</v>
      </c>
      <c r="R141" s="83" t="s">
        <v>64</v>
      </c>
      <c r="S141" s="83" t="s">
        <v>64</v>
      </c>
      <c r="T141" s="83" t="s">
        <v>64</v>
      </c>
      <c r="U141" s="83" t="s">
        <v>64</v>
      </c>
      <c r="V141" s="83" t="s">
        <v>64</v>
      </c>
      <c r="W141" s="83" t="s">
        <v>64</v>
      </c>
      <c r="X141" s="83" t="s">
        <v>78</v>
      </c>
      <c r="Y141" s="83" t="s">
        <v>64</v>
      </c>
      <c r="Z141" s="83" t="s">
        <v>65</v>
      </c>
      <c r="AA141" s="83" t="s">
        <v>65</v>
      </c>
      <c r="AB141" s="83" t="s">
        <v>65</v>
      </c>
      <c r="AC141" s="83" t="s">
        <v>65</v>
      </c>
      <c r="AD141" s="83" t="s">
        <v>65</v>
      </c>
      <c r="AE141" s="83" t="s">
        <v>65</v>
      </c>
      <c r="AF141" s="83" t="s">
        <v>65</v>
      </c>
      <c r="AG141" s="83" t="s">
        <v>66</v>
      </c>
      <c r="AH141" s="83" t="s">
        <v>79</v>
      </c>
      <c r="AI141" s="83" t="s">
        <v>79</v>
      </c>
      <c r="AJ141" s="83" t="s">
        <v>65</v>
      </c>
      <c r="AK141" s="83" t="s">
        <v>65</v>
      </c>
      <c r="AL141" s="83" t="s">
        <v>65</v>
      </c>
      <c r="AM141" s="83" t="s">
        <v>65</v>
      </c>
      <c r="AN141" s="83" t="s">
        <v>66</v>
      </c>
      <c r="AO141" s="83" t="s">
        <v>66</v>
      </c>
      <c r="AP141" s="83" t="s">
        <v>85</v>
      </c>
      <c r="AQ141" s="83" t="s">
        <v>85</v>
      </c>
      <c r="AR141" s="83" t="s">
        <v>63</v>
      </c>
      <c r="AS141" s="83" t="s">
        <v>223</v>
      </c>
      <c r="AT141" s="83" t="s">
        <v>69</v>
      </c>
      <c r="AU141" s="83" t="s">
        <v>70</v>
      </c>
      <c r="AV141" s="83" t="s">
        <v>71</v>
      </c>
      <c r="AW141" s="83" t="s">
        <v>72</v>
      </c>
      <c r="AX141" s="83" t="s">
        <v>72</v>
      </c>
      <c r="AY141" s="83" t="s">
        <v>63</v>
      </c>
      <c r="AZ141" s="83" t="s">
        <v>63</v>
      </c>
      <c r="BA141" s="83" t="s">
        <v>63</v>
      </c>
      <c r="BB141" s="83" t="s">
        <v>72</v>
      </c>
      <c r="BC141" s="83" t="s">
        <v>73</v>
      </c>
      <c r="BD141" s="83"/>
      <c r="BE141" s="83" t="s">
        <v>73</v>
      </c>
      <c r="BF141" s="83"/>
      <c r="BG141" s="87" t="s">
        <v>335</v>
      </c>
      <c r="BH141" s="87" t="s">
        <v>114</v>
      </c>
      <c r="BI141" s="76" t="s">
        <v>1414</v>
      </c>
      <c r="BJ141">
        <v>13</v>
      </c>
      <c r="BK141" s="87">
        <v>58</v>
      </c>
      <c r="BL141" s="87"/>
      <c r="BM141" s="86" t="s">
        <v>1130</v>
      </c>
      <c r="BN141" s="86" t="s">
        <v>1132</v>
      </c>
      <c r="BO141" s="87" t="s">
        <v>68</v>
      </c>
      <c r="BP141" s="87"/>
      <c r="BQ141" s="87" t="s">
        <v>1472</v>
      </c>
      <c r="BR141" s="86" t="s">
        <v>1445</v>
      </c>
      <c r="BS141" s="86">
        <v>1</v>
      </c>
      <c r="BT141" s="86" t="s">
        <v>1445</v>
      </c>
      <c r="BU141" s="86">
        <v>1</v>
      </c>
      <c r="BV141" s="86" t="s">
        <v>63</v>
      </c>
      <c r="BW141" s="86">
        <v>1</v>
      </c>
      <c r="BX141" s="86" t="s">
        <v>1447</v>
      </c>
      <c r="BY141" s="86">
        <v>0</v>
      </c>
      <c r="BZ141" s="86" t="s">
        <v>1470</v>
      </c>
      <c r="CA141" s="86">
        <v>2</v>
      </c>
      <c r="CB141" s="86" t="s">
        <v>1452</v>
      </c>
      <c r="CC141" s="86">
        <v>0</v>
      </c>
      <c r="CD141" s="86" t="s">
        <v>1454</v>
      </c>
      <c r="CE141" s="86">
        <v>1</v>
      </c>
      <c r="CF141" s="86" t="s">
        <v>1454</v>
      </c>
      <c r="CG141" s="86">
        <v>1</v>
      </c>
      <c r="CH141" s="86" t="s">
        <v>1454</v>
      </c>
      <c r="CI141" s="86">
        <v>1</v>
      </c>
      <c r="CJ141" s="86" t="s">
        <v>1454</v>
      </c>
      <c r="CK141" s="86">
        <v>1</v>
      </c>
      <c r="CL141" s="86" t="s">
        <v>1454</v>
      </c>
      <c r="CM141" s="86">
        <v>1</v>
      </c>
      <c r="CN141" s="86" t="s">
        <v>1454</v>
      </c>
      <c r="CO141" s="86">
        <v>1</v>
      </c>
      <c r="CP141" s="87" t="s">
        <v>1478</v>
      </c>
      <c r="CQ141" s="152">
        <v>1</v>
      </c>
    </row>
    <row r="142" spans="1:95" ht="13.2" x14ac:dyDescent="0.25">
      <c r="A142" s="82">
        <v>45572.440220925928</v>
      </c>
      <c r="B142" s="83" t="s">
        <v>476</v>
      </c>
      <c r="C142" s="84" t="s">
        <v>477</v>
      </c>
      <c r="D142" s="83">
        <v>100</v>
      </c>
      <c r="E142" s="83">
        <v>0.5</v>
      </c>
      <c r="F142" s="83" t="s">
        <v>114</v>
      </c>
      <c r="G142" s="83" t="s">
        <v>76</v>
      </c>
      <c r="H142" s="83" t="s">
        <v>330</v>
      </c>
      <c r="I142" s="83" t="s">
        <v>63</v>
      </c>
      <c r="J142" s="83" t="s">
        <v>64</v>
      </c>
      <c r="K142" s="83" t="s">
        <v>64</v>
      </c>
      <c r="L142" s="83" t="s">
        <v>64</v>
      </c>
      <c r="M142" s="83" t="s">
        <v>78</v>
      </c>
      <c r="N142" s="83" t="s">
        <v>64</v>
      </c>
      <c r="O142" s="83" t="s">
        <v>64</v>
      </c>
      <c r="P142" s="83" t="s">
        <v>64</v>
      </c>
      <c r="Q142" s="83" t="s">
        <v>64</v>
      </c>
      <c r="R142" s="83" t="s">
        <v>64</v>
      </c>
      <c r="S142" s="83" t="s">
        <v>64</v>
      </c>
      <c r="T142" s="83" t="s">
        <v>64</v>
      </c>
      <c r="U142" s="83" t="s">
        <v>64</v>
      </c>
      <c r="V142" s="83" t="s">
        <v>64</v>
      </c>
      <c r="W142" s="83" t="s">
        <v>64</v>
      </c>
      <c r="X142" s="83" t="s">
        <v>64</v>
      </c>
      <c r="Y142" s="83" t="s">
        <v>64</v>
      </c>
      <c r="Z142" s="83" t="s">
        <v>65</v>
      </c>
      <c r="AA142" s="83" t="s">
        <v>65</v>
      </c>
      <c r="AB142" s="83" t="s">
        <v>65</v>
      </c>
      <c r="AC142" s="83" t="s">
        <v>66</v>
      </c>
      <c r="AD142" s="83" t="s">
        <v>65</v>
      </c>
      <c r="AE142" s="83" t="s">
        <v>65</v>
      </c>
      <c r="AF142" s="83" t="s">
        <v>65</v>
      </c>
      <c r="AG142" s="83" t="s">
        <v>65</v>
      </c>
      <c r="AH142" s="83" t="s">
        <v>65</v>
      </c>
      <c r="AI142" s="83" t="s">
        <v>65</v>
      </c>
      <c r="AJ142" s="83" t="s">
        <v>65</v>
      </c>
      <c r="AK142" s="83" t="s">
        <v>65</v>
      </c>
      <c r="AL142" s="83" t="s">
        <v>66</v>
      </c>
      <c r="AM142" s="83" t="s">
        <v>65</v>
      </c>
      <c r="AN142" s="83" t="s">
        <v>66</v>
      </c>
      <c r="AO142" s="83" t="s">
        <v>65</v>
      </c>
      <c r="AP142" s="83" t="s">
        <v>67</v>
      </c>
      <c r="AQ142" s="83" t="s">
        <v>67</v>
      </c>
      <c r="AR142" s="83" t="s">
        <v>63</v>
      </c>
      <c r="AS142" s="83" t="s">
        <v>120</v>
      </c>
      <c r="AT142" s="83" t="s">
        <v>69</v>
      </c>
      <c r="AU142" s="83" t="s">
        <v>80</v>
      </c>
      <c r="AV142" s="83" t="s">
        <v>71</v>
      </c>
      <c r="AW142" s="83" t="s">
        <v>72</v>
      </c>
      <c r="AX142" s="83" t="s">
        <v>72</v>
      </c>
      <c r="AY142" s="83" t="s">
        <v>72</v>
      </c>
      <c r="AZ142" s="83" t="s">
        <v>72</v>
      </c>
      <c r="BA142" s="83" t="s">
        <v>72</v>
      </c>
      <c r="BB142" s="83" t="s">
        <v>72</v>
      </c>
      <c r="BC142" s="83" t="s">
        <v>73</v>
      </c>
      <c r="BD142" s="83"/>
      <c r="BE142" s="83" t="s">
        <v>73</v>
      </c>
      <c r="BF142" s="83"/>
      <c r="BG142" s="87" t="s">
        <v>335</v>
      </c>
      <c r="BH142" s="87" t="s">
        <v>114</v>
      </c>
      <c r="BI142" s="76" t="s">
        <v>1414</v>
      </c>
      <c r="BJ142">
        <v>16</v>
      </c>
      <c r="BK142" s="87">
        <v>58</v>
      </c>
      <c r="BL142" s="87"/>
      <c r="BM142" s="86" t="s">
        <v>1130</v>
      </c>
      <c r="BN142" s="86" t="s">
        <v>1132</v>
      </c>
      <c r="BO142" s="87" t="s">
        <v>68</v>
      </c>
      <c r="BP142" s="87"/>
      <c r="BQ142" s="87" t="s">
        <v>1472</v>
      </c>
      <c r="BR142" s="86" t="s">
        <v>1445</v>
      </c>
      <c r="BS142" s="86">
        <v>1</v>
      </c>
      <c r="BT142" s="86" t="s">
        <v>1445</v>
      </c>
      <c r="BU142" s="86">
        <v>1</v>
      </c>
      <c r="BV142" s="86" t="s">
        <v>63</v>
      </c>
      <c r="BW142" s="86">
        <v>1</v>
      </c>
      <c r="BX142" s="86" t="s">
        <v>1447</v>
      </c>
      <c r="BY142" s="86">
        <v>0</v>
      </c>
      <c r="BZ142" s="86" t="s">
        <v>1450</v>
      </c>
      <c r="CA142" s="86">
        <v>1</v>
      </c>
      <c r="CB142" s="86" t="s">
        <v>1452</v>
      </c>
      <c r="CC142" s="86">
        <v>0</v>
      </c>
      <c r="CD142" s="86" t="s">
        <v>1454</v>
      </c>
      <c r="CE142" s="86">
        <v>1</v>
      </c>
      <c r="CF142" s="86" t="s">
        <v>1454</v>
      </c>
      <c r="CG142" s="86">
        <v>1</v>
      </c>
      <c r="CH142" s="86" t="s">
        <v>1454</v>
      </c>
      <c r="CI142" s="86">
        <v>1</v>
      </c>
      <c r="CJ142" s="86" t="s">
        <v>1454</v>
      </c>
      <c r="CK142" s="86">
        <v>1</v>
      </c>
      <c r="CL142" s="86" t="s">
        <v>1454</v>
      </c>
      <c r="CM142" s="86">
        <v>1</v>
      </c>
      <c r="CN142" s="86" t="s">
        <v>1454</v>
      </c>
      <c r="CO142" s="86">
        <v>1</v>
      </c>
      <c r="CP142" s="87" t="s">
        <v>1478</v>
      </c>
      <c r="CQ142" s="152">
        <v>1</v>
      </c>
    </row>
    <row r="143" spans="1:95" ht="13.2" x14ac:dyDescent="0.25">
      <c r="A143" s="82">
        <v>45572.442428622686</v>
      </c>
      <c r="B143" s="83" t="s">
        <v>478</v>
      </c>
      <c r="C143" s="84" t="s">
        <v>479</v>
      </c>
      <c r="D143" s="83">
        <v>100</v>
      </c>
      <c r="E143" s="83">
        <v>0.56999999999999995</v>
      </c>
      <c r="F143" s="83" t="s">
        <v>423</v>
      </c>
      <c r="G143" s="83" t="s">
        <v>76</v>
      </c>
      <c r="H143" s="83" t="s">
        <v>420</v>
      </c>
      <c r="I143" s="83" t="s">
        <v>73</v>
      </c>
      <c r="J143" s="83" t="s">
        <v>64</v>
      </c>
      <c r="K143" s="83" t="s">
        <v>78</v>
      </c>
      <c r="L143" s="83" t="s">
        <v>78</v>
      </c>
      <c r="M143" s="83" t="s">
        <v>78</v>
      </c>
      <c r="N143" s="83" t="s">
        <v>64</v>
      </c>
      <c r="O143" s="83" t="s">
        <v>84</v>
      </c>
      <c r="P143" s="83" t="s">
        <v>64</v>
      </c>
      <c r="Q143" s="83" t="s">
        <v>64</v>
      </c>
      <c r="R143" s="83" t="s">
        <v>64</v>
      </c>
      <c r="S143" s="83" t="s">
        <v>64</v>
      </c>
      <c r="T143" s="83" t="s">
        <v>84</v>
      </c>
      <c r="U143" s="83" t="s">
        <v>84</v>
      </c>
      <c r="V143" s="83" t="s">
        <v>64</v>
      </c>
      <c r="W143" s="83" t="s">
        <v>64</v>
      </c>
      <c r="X143" s="83" t="s">
        <v>78</v>
      </c>
      <c r="Y143" s="83" t="s">
        <v>78</v>
      </c>
      <c r="Z143" s="83" t="s">
        <v>65</v>
      </c>
      <c r="AA143" s="83" t="s">
        <v>65</v>
      </c>
      <c r="AB143" s="83" t="s">
        <v>66</v>
      </c>
      <c r="AC143" s="83" t="s">
        <v>65</v>
      </c>
      <c r="AD143" s="83" t="s">
        <v>65</v>
      </c>
      <c r="AE143" s="83" t="s">
        <v>65</v>
      </c>
      <c r="AF143" s="83" t="s">
        <v>66</v>
      </c>
      <c r="AG143" s="83" t="s">
        <v>66</v>
      </c>
      <c r="AH143" s="83" t="s">
        <v>66</v>
      </c>
      <c r="AI143" s="83" t="s">
        <v>79</v>
      </c>
      <c r="AJ143" s="83" t="s">
        <v>65</v>
      </c>
      <c r="AK143" s="83" t="s">
        <v>65</v>
      </c>
      <c r="AL143" s="83" t="s">
        <v>66</v>
      </c>
      <c r="AM143" s="83" t="s">
        <v>65</v>
      </c>
      <c r="AN143" s="83" t="s">
        <v>65</v>
      </c>
      <c r="AO143" s="83" t="s">
        <v>65</v>
      </c>
      <c r="AP143" s="83" t="s">
        <v>67</v>
      </c>
      <c r="AQ143" s="83" t="s">
        <v>67</v>
      </c>
      <c r="AR143" s="83" t="s">
        <v>63</v>
      </c>
      <c r="AS143" s="83" t="s">
        <v>223</v>
      </c>
      <c r="AT143" s="83" t="s">
        <v>69</v>
      </c>
      <c r="AU143" s="83" t="s">
        <v>80</v>
      </c>
      <c r="AV143" s="83" t="s">
        <v>71</v>
      </c>
      <c r="AW143" s="83" t="s">
        <v>73</v>
      </c>
      <c r="AX143" s="83" t="s">
        <v>72</v>
      </c>
      <c r="AY143" s="83" t="s">
        <v>63</v>
      </c>
      <c r="AZ143" s="83" t="s">
        <v>72</v>
      </c>
      <c r="BA143" s="83" t="s">
        <v>73</v>
      </c>
      <c r="BB143" s="83" t="s">
        <v>72</v>
      </c>
      <c r="BC143" s="83" t="s">
        <v>73</v>
      </c>
      <c r="BD143" s="83"/>
      <c r="BE143" s="83" t="s">
        <v>73</v>
      </c>
      <c r="BF143" s="83"/>
      <c r="BG143" s="87" t="s">
        <v>335</v>
      </c>
      <c r="BH143" s="86" t="s">
        <v>60</v>
      </c>
      <c r="BI143" s="76" t="s">
        <v>1415</v>
      </c>
      <c r="BJ143">
        <v>9</v>
      </c>
      <c r="BK143" s="87">
        <v>58</v>
      </c>
      <c r="BL143" s="87"/>
      <c r="BM143" s="86" t="s">
        <v>1130</v>
      </c>
      <c r="BN143" s="86" t="s">
        <v>1132</v>
      </c>
      <c r="BO143" s="87" t="s">
        <v>68</v>
      </c>
      <c r="BP143" s="87"/>
      <c r="BQ143" s="87" t="s">
        <v>1472</v>
      </c>
      <c r="BR143" s="86" t="s">
        <v>1445</v>
      </c>
      <c r="BS143" s="86">
        <v>1</v>
      </c>
      <c r="BT143" s="86" t="s">
        <v>1445</v>
      </c>
      <c r="BU143" s="86">
        <v>1</v>
      </c>
      <c r="BV143" s="86" t="s">
        <v>63</v>
      </c>
      <c r="BW143" s="86">
        <v>1</v>
      </c>
      <c r="BX143" s="86" t="s">
        <v>1447</v>
      </c>
      <c r="BY143" s="86">
        <v>0</v>
      </c>
      <c r="BZ143" s="86" t="s">
        <v>1450</v>
      </c>
      <c r="CA143" s="86">
        <v>1</v>
      </c>
      <c r="CB143" s="86" t="s">
        <v>1452</v>
      </c>
      <c r="CC143" s="86">
        <v>0</v>
      </c>
      <c r="CD143" s="86" t="s">
        <v>226</v>
      </c>
      <c r="CE143" s="86">
        <v>0</v>
      </c>
      <c r="CF143" s="86" t="s">
        <v>1454</v>
      </c>
      <c r="CG143" s="86">
        <v>1</v>
      </c>
      <c r="CH143" s="86" t="s">
        <v>1454</v>
      </c>
      <c r="CI143" s="86">
        <v>1</v>
      </c>
      <c r="CJ143" s="86" t="s">
        <v>1454</v>
      </c>
      <c r="CK143" s="86">
        <v>1</v>
      </c>
      <c r="CL143" s="86" t="s">
        <v>226</v>
      </c>
      <c r="CM143" s="86">
        <v>0</v>
      </c>
      <c r="CN143" s="86" t="s">
        <v>1454</v>
      </c>
      <c r="CO143" s="86">
        <v>1</v>
      </c>
      <c r="CP143" s="87" t="s">
        <v>1477</v>
      </c>
      <c r="CQ143" s="152">
        <v>0</v>
      </c>
    </row>
    <row r="144" spans="1:95" ht="13.2" x14ac:dyDescent="0.25">
      <c r="A144" s="82">
        <v>45572.443728680555</v>
      </c>
      <c r="B144" s="83" t="s">
        <v>480</v>
      </c>
      <c r="C144" s="84" t="s">
        <v>481</v>
      </c>
      <c r="D144" s="83">
        <v>100</v>
      </c>
      <c r="E144" s="83">
        <v>0.67</v>
      </c>
      <c r="F144" s="83" t="s">
        <v>423</v>
      </c>
      <c r="G144" s="83" t="s">
        <v>76</v>
      </c>
      <c r="H144" s="83" t="s">
        <v>373</v>
      </c>
      <c r="I144" s="83" t="s">
        <v>63</v>
      </c>
      <c r="J144" s="83" t="s">
        <v>64</v>
      </c>
      <c r="K144" s="83" t="s">
        <v>84</v>
      </c>
      <c r="L144" s="83" t="s">
        <v>64</v>
      </c>
      <c r="M144" s="83" t="s">
        <v>84</v>
      </c>
      <c r="N144" s="83" t="s">
        <v>64</v>
      </c>
      <c r="O144" s="83" t="s">
        <v>84</v>
      </c>
      <c r="P144" s="83" t="s">
        <v>84</v>
      </c>
      <c r="Q144" s="83" t="s">
        <v>64</v>
      </c>
      <c r="R144" s="83" t="s">
        <v>64</v>
      </c>
      <c r="S144" s="83" t="s">
        <v>64</v>
      </c>
      <c r="T144" s="83" t="s">
        <v>64</v>
      </c>
      <c r="U144" s="83" t="s">
        <v>84</v>
      </c>
      <c r="V144" s="83" t="s">
        <v>84</v>
      </c>
      <c r="W144" s="83" t="s">
        <v>64</v>
      </c>
      <c r="X144" s="83" t="s">
        <v>64</v>
      </c>
      <c r="Y144" s="83" t="s">
        <v>64</v>
      </c>
      <c r="Z144" s="83" t="s">
        <v>66</v>
      </c>
      <c r="AA144" s="83" t="s">
        <v>66</v>
      </c>
      <c r="AB144" s="83" t="s">
        <v>79</v>
      </c>
      <c r="AC144" s="83" t="s">
        <v>65</v>
      </c>
      <c r="AD144" s="83" t="s">
        <v>66</v>
      </c>
      <c r="AE144" s="83" t="s">
        <v>66</v>
      </c>
      <c r="AF144" s="83" t="s">
        <v>66</v>
      </c>
      <c r="AG144" s="83" t="s">
        <v>66</v>
      </c>
      <c r="AH144" s="83" t="s">
        <v>66</v>
      </c>
      <c r="AI144" s="83" t="s">
        <v>79</v>
      </c>
      <c r="AJ144" s="83" t="s">
        <v>66</v>
      </c>
      <c r="AK144" s="83" t="s">
        <v>65</v>
      </c>
      <c r="AL144" s="83" t="s">
        <v>66</v>
      </c>
      <c r="AM144" s="83" t="s">
        <v>66</v>
      </c>
      <c r="AN144" s="83" t="s">
        <v>66</v>
      </c>
      <c r="AO144" s="83" t="s">
        <v>66</v>
      </c>
      <c r="AP144" s="83" t="s">
        <v>67</v>
      </c>
      <c r="AQ144" s="83" t="s">
        <v>67</v>
      </c>
      <c r="AR144" s="83" t="s">
        <v>86</v>
      </c>
      <c r="AS144" s="83" t="s">
        <v>68</v>
      </c>
      <c r="AT144" s="83" t="s">
        <v>87</v>
      </c>
      <c r="AU144" s="83" t="s">
        <v>70</v>
      </c>
      <c r="AV144" s="83" t="s">
        <v>71</v>
      </c>
      <c r="AW144" s="83" t="s">
        <v>72</v>
      </c>
      <c r="AX144" s="83" t="s">
        <v>63</v>
      </c>
      <c r="AY144" s="83" t="s">
        <v>63</v>
      </c>
      <c r="AZ144" s="83" t="s">
        <v>63</v>
      </c>
      <c r="BA144" s="83" t="s">
        <v>72</v>
      </c>
      <c r="BB144" s="83" t="s">
        <v>72</v>
      </c>
      <c r="BC144" s="83" t="s">
        <v>73</v>
      </c>
      <c r="BD144" s="83"/>
      <c r="BE144" s="83" t="s">
        <v>73</v>
      </c>
      <c r="BF144" s="83"/>
      <c r="BG144" s="87" t="s">
        <v>335</v>
      </c>
      <c r="BH144" s="86" t="s">
        <v>60</v>
      </c>
      <c r="BI144" s="76" t="s">
        <v>1414</v>
      </c>
      <c r="BJ144">
        <v>10</v>
      </c>
      <c r="BK144" s="87">
        <v>49</v>
      </c>
      <c r="BL144" s="87"/>
      <c r="BM144" s="86" t="s">
        <v>1130</v>
      </c>
      <c r="BN144" s="86" t="s">
        <v>1132</v>
      </c>
      <c r="BO144" s="87" t="s">
        <v>68</v>
      </c>
      <c r="BP144" s="87"/>
      <c r="BQ144" s="87" t="s">
        <v>1472</v>
      </c>
      <c r="BR144" s="86" t="s">
        <v>1445</v>
      </c>
      <c r="BS144" s="86">
        <v>1</v>
      </c>
      <c r="BT144" s="86" t="s">
        <v>1445</v>
      </c>
      <c r="BU144" s="86">
        <v>1</v>
      </c>
      <c r="BV144" s="86" t="s">
        <v>63</v>
      </c>
      <c r="BW144" s="86">
        <v>1</v>
      </c>
      <c r="BX144" s="86" t="s">
        <v>1448</v>
      </c>
      <c r="BY144" s="86">
        <v>1</v>
      </c>
      <c r="BZ144" s="86" t="s">
        <v>1470</v>
      </c>
      <c r="CA144" s="86">
        <v>2</v>
      </c>
      <c r="CB144" s="86" t="s">
        <v>1452</v>
      </c>
      <c r="CC144" s="86">
        <v>0</v>
      </c>
      <c r="CD144" s="86" t="s">
        <v>1454</v>
      </c>
      <c r="CE144" s="86">
        <v>1</v>
      </c>
      <c r="CF144" s="86" t="s">
        <v>1454</v>
      </c>
      <c r="CG144" s="86">
        <v>1</v>
      </c>
      <c r="CH144" s="86" t="s">
        <v>1454</v>
      </c>
      <c r="CI144" s="86">
        <v>1</v>
      </c>
      <c r="CJ144" s="86" t="s">
        <v>1454</v>
      </c>
      <c r="CK144" s="86">
        <v>1</v>
      </c>
      <c r="CL144" s="86" t="s">
        <v>1454</v>
      </c>
      <c r="CM144" s="86">
        <v>1</v>
      </c>
      <c r="CN144" s="86" t="s">
        <v>1454</v>
      </c>
      <c r="CO144" s="86">
        <v>1</v>
      </c>
      <c r="CP144" s="87" t="s">
        <v>1478</v>
      </c>
      <c r="CQ144" s="152">
        <v>1</v>
      </c>
    </row>
    <row r="145" spans="1:95" ht="13.2" x14ac:dyDescent="0.25">
      <c r="A145" s="82">
        <v>45572.443822534726</v>
      </c>
      <c r="B145" s="83" t="s">
        <v>482</v>
      </c>
      <c r="C145" s="84" t="s">
        <v>483</v>
      </c>
      <c r="D145" s="83">
        <v>11.66</v>
      </c>
      <c r="E145" s="83">
        <v>0.21</v>
      </c>
      <c r="F145" s="83" t="s">
        <v>423</v>
      </c>
      <c r="G145" s="83" t="s">
        <v>76</v>
      </c>
      <c r="H145" s="83" t="s">
        <v>335</v>
      </c>
      <c r="I145" s="83" t="s">
        <v>73</v>
      </c>
      <c r="J145" s="83" t="s">
        <v>64</v>
      </c>
      <c r="K145" s="83" t="s">
        <v>64</v>
      </c>
      <c r="L145" s="83" t="s">
        <v>64</v>
      </c>
      <c r="M145" s="83" t="s">
        <v>84</v>
      </c>
      <c r="N145" s="83" t="s">
        <v>64</v>
      </c>
      <c r="O145" s="83" t="s">
        <v>64</v>
      </c>
      <c r="P145" s="83" t="s">
        <v>84</v>
      </c>
      <c r="Q145" s="83" t="s">
        <v>84</v>
      </c>
      <c r="R145" s="83" t="s">
        <v>64</v>
      </c>
      <c r="S145" s="83" t="s">
        <v>84</v>
      </c>
      <c r="T145" s="83" t="s">
        <v>64</v>
      </c>
      <c r="U145" s="83" t="s">
        <v>78</v>
      </c>
      <c r="V145" s="83" t="s">
        <v>64</v>
      </c>
      <c r="W145" s="83" t="s">
        <v>64</v>
      </c>
      <c r="X145" s="83" t="s">
        <v>64</v>
      </c>
      <c r="Y145" s="83" t="s">
        <v>64</v>
      </c>
      <c r="Z145" s="83" t="s">
        <v>65</v>
      </c>
      <c r="AA145" s="83" t="s">
        <v>65</v>
      </c>
      <c r="AB145" s="83" t="s">
        <v>65</v>
      </c>
      <c r="AC145" s="83" t="s">
        <v>66</v>
      </c>
      <c r="AD145" s="83" t="s">
        <v>66</v>
      </c>
      <c r="AE145" s="83" t="s">
        <v>65</v>
      </c>
      <c r="AF145" s="83" t="s">
        <v>66</v>
      </c>
      <c r="AG145" s="83" t="s">
        <v>65</v>
      </c>
      <c r="AH145" s="83" t="s">
        <v>66</v>
      </c>
      <c r="AI145" s="83" t="s">
        <v>79</v>
      </c>
      <c r="AJ145" s="83" t="s">
        <v>65</v>
      </c>
      <c r="AK145" s="83" t="s">
        <v>65</v>
      </c>
      <c r="AL145" s="83" t="s">
        <v>65</v>
      </c>
      <c r="AM145" s="83" t="s">
        <v>66</v>
      </c>
      <c r="AN145" s="83" t="s">
        <v>66</v>
      </c>
      <c r="AO145" s="83" t="s">
        <v>66</v>
      </c>
      <c r="AP145" s="83" t="s">
        <v>67</v>
      </c>
      <c r="AQ145" s="83" t="s">
        <v>67</v>
      </c>
      <c r="AR145" s="83" t="s">
        <v>63</v>
      </c>
      <c r="AS145" s="83" t="s">
        <v>120</v>
      </c>
      <c r="AT145" s="83" t="s">
        <v>87</v>
      </c>
      <c r="AU145" s="83" t="s">
        <v>80</v>
      </c>
      <c r="AV145" s="83" t="s">
        <v>67</v>
      </c>
      <c r="AW145" s="83" t="s">
        <v>73</v>
      </c>
      <c r="AX145" s="83" t="s">
        <v>72</v>
      </c>
      <c r="AY145" s="83" t="s">
        <v>63</v>
      </c>
      <c r="AZ145" s="83" t="s">
        <v>63</v>
      </c>
      <c r="BA145" s="83" t="s">
        <v>73</v>
      </c>
      <c r="BB145" s="83" t="s">
        <v>72</v>
      </c>
      <c r="BC145" s="83" t="s">
        <v>73</v>
      </c>
      <c r="BD145" s="83"/>
      <c r="BE145" s="83" t="s">
        <v>73</v>
      </c>
      <c r="BF145" s="83"/>
      <c r="BG145" s="87" t="s">
        <v>335</v>
      </c>
      <c r="BH145" s="86" t="s">
        <v>60</v>
      </c>
      <c r="BI145" s="76" t="s">
        <v>1415</v>
      </c>
      <c r="BJ145">
        <v>11</v>
      </c>
      <c r="BK145" s="87">
        <v>56</v>
      </c>
      <c r="BL145" s="87"/>
      <c r="BM145" s="86" t="s">
        <v>1130</v>
      </c>
      <c r="BN145" s="86" t="s">
        <v>1132</v>
      </c>
      <c r="BO145" s="87" t="s">
        <v>68</v>
      </c>
      <c r="BP145" s="87"/>
      <c r="BQ145" s="87" t="s">
        <v>1472</v>
      </c>
      <c r="BR145" s="86" t="s">
        <v>1445</v>
      </c>
      <c r="BS145" s="86">
        <v>1</v>
      </c>
      <c r="BT145" s="86" t="s">
        <v>1445</v>
      </c>
      <c r="BU145" s="86">
        <v>1</v>
      </c>
      <c r="BV145" s="86" t="s">
        <v>63</v>
      </c>
      <c r="BW145" s="86">
        <v>1</v>
      </c>
      <c r="BX145" s="86" t="s">
        <v>1448</v>
      </c>
      <c r="BY145" s="86">
        <v>1</v>
      </c>
      <c r="BZ145" s="86" t="s">
        <v>1450</v>
      </c>
      <c r="CA145" s="86">
        <v>1</v>
      </c>
      <c r="CB145" s="86" t="s">
        <v>1453</v>
      </c>
      <c r="CC145" s="86">
        <v>1</v>
      </c>
      <c r="CD145" s="86" t="s">
        <v>226</v>
      </c>
      <c r="CE145" s="86">
        <v>0</v>
      </c>
      <c r="CF145" s="86" t="s">
        <v>1454</v>
      </c>
      <c r="CG145" s="86">
        <v>1</v>
      </c>
      <c r="CH145" s="86" t="s">
        <v>1454</v>
      </c>
      <c r="CI145" s="86">
        <v>1</v>
      </c>
      <c r="CJ145" s="86" t="s">
        <v>1454</v>
      </c>
      <c r="CK145" s="86">
        <v>1</v>
      </c>
      <c r="CL145" s="86" t="s">
        <v>226</v>
      </c>
      <c r="CM145" s="86">
        <v>0</v>
      </c>
      <c r="CN145" s="86" t="s">
        <v>1454</v>
      </c>
      <c r="CO145" s="86">
        <v>1</v>
      </c>
      <c r="CP145" s="87" t="s">
        <v>1477</v>
      </c>
      <c r="CQ145" s="152">
        <v>0</v>
      </c>
    </row>
    <row r="146" spans="1:95" ht="13.2" x14ac:dyDescent="0.25">
      <c r="A146" s="82">
        <v>45572.445953703704</v>
      </c>
      <c r="B146" s="83" t="s">
        <v>484</v>
      </c>
      <c r="C146" s="84" t="s">
        <v>485</v>
      </c>
      <c r="D146" s="83">
        <v>32.14</v>
      </c>
      <c r="E146" s="83">
        <v>0.28999999999999998</v>
      </c>
      <c r="F146" s="83" t="s">
        <v>423</v>
      </c>
      <c r="G146" s="83" t="s">
        <v>76</v>
      </c>
      <c r="H146" s="83" t="s">
        <v>369</v>
      </c>
      <c r="I146" s="83" t="s">
        <v>63</v>
      </c>
      <c r="J146" s="83" t="s">
        <v>64</v>
      </c>
      <c r="K146" s="83" t="s">
        <v>84</v>
      </c>
      <c r="L146" s="83" t="s">
        <v>64</v>
      </c>
      <c r="M146" s="83" t="s">
        <v>64</v>
      </c>
      <c r="N146" s="83" t="s">
        <v>64</v>
      </c>
      <c r="O146" s="83" t="s">
        <v>64</v>
      </c>
      <c r="P146" s="83" t="s">
        <v>84</v>
      </c>
      <c r="Q146" s="83" t="s">
        <v>64</v>
      </c>
      <c r="R146" s="83" t="s">
        <v>64</v>
      </c>
      <c r="S146" s="83" t="s">
        <v>64</v>
      </c>
      <c r="T146" s="83" t="s">
        <v>64</v>
      </c>
      <c r="U146" s="83" t="s">
        <v>64</v>
      </c>
      <c r="V146" s="83" t="s">
        <v>64</v>
      </c>
      <c r="W146" s="83" t="s">
        <v>64</v>
      </c>
      <c r="X146" s="83" t="s">
        <v>64</v>
      </c>
      <c r="Y146" s="83" t="s">
        <v>64</v>
      </c>
      <c r="Z146" s="83" t="s">
        <v>66</v>
      </c>
      <c r="AA146" s="83" t="s">
        <v>65</v>
      </c>
      <c r="AB146" s="83" t="s">
        <v>66</v>
      </c>
      <c r="AC146" s="83" t="s">
        <v>65</v>
      </c>
      <c r="AD146" s="83" t="s">
        <v>66</v>
      </c>
      <c r="AE146" s="83" t="s">
        <v>65</v>
      </c>
      <c r="AF146" s="83" t="s">
        <v>65</v>
      </c>
      <c r="AG146" s="83" t="s">
        <v>66</v>
      </c>
      <c r="AH146" s="83" t="s">
        <v>66</v>
      </c>
      <c r="AI146" s="83" t="s">
        <v>66</v>
      </c>
      <c r="AJ146" s="83" t="s">
        <v>65</v>
      </c>
      <c r="AK146" s="83" t="s">
        <v>66</v>
      </c>
      <c r="AL146" s="83" t="s">
        <v>66</v>
      </c>
      <c r="AM146" s="83" t="s">
        <v>65</v>
      </c>
      <c r="AN146" s="83" t="s">
        <v>66</v>
      </c>
      <c r="AO146" s="83" t="s">
        <v>66</v>
      </c>
      <c r="AP146" s="83" t="s">
        <v>85</v>
      </c>
      <c r="AQ146" s="83" t="s">
        <v>85</v>
      </c>
      <c r="AR146" s="83" t="s">
        <v>86</v>
      </c>
      <c r="AS146" s="83" t="s">
        <v>81</v>
      </c>
      <c r="AT146" s="83" t="s">
        <v>87</v>
      </c>
      <c r="AU146" s="83" t="s">
        <v>70</v>
      </c>
      <c r="AV146" s="83" t="s">
        <v>71</v>
      </c>
      <c r="AW146" s="83" t="s">
        <v>72</v>
      </c>
      <c r="AX146" s="83" t="s">
        <v>72</v>
      </c>
      <c r="AY146" s="83" t="s">
        <v>63</v>
      </c>
      <c r="AZ146" s="83" t="s">
        <v>72</v>
      </c>
      <c r="BA146" s="83" t="s">
        <v>63</v>
      </c>
      <c r="BB146" s="83" t="s">
        <v>63</v>
      </c>
      <c r="BC146" s="83" t="s">
        <v>73</v>
      </c>
      <c r="BD146" s="83"/>
      <c r="BE146" s="83" t="s">
        <v>73</v>
      </c>
      <c r="BF146" s="83"/>
      <c r="BG146" s="87" t="s">
        <v>335</v>
      </c>
      <c r="BH146" s="86" t="s">
        <v>60</v>
      </c>
      <c r="BI146" s="76" t="s">
        <v>1414</v>
      </c>
      <c r="BJ146">
        <v>13</v>
      </c>
      <c r="BK146" s="87">
        <v>53</v>
      </c>
      <c r="BL146" s="87"/>
      <c r="BM146" s="86" t="s">
        <v>1130</v>
      </c>
      <c r="BN146" s="86" t="s">
        <v>1132</v>
      </c>
      <c r="BO146" s="87" t="s">
        <v>68</v>
      </c>
      <c r="BP146" s="87"/>
      <c r="BQ146" s="87" t="s">
        <v>1472</v>
      </c>
      <c r="BR146" s="86" t="s">
        <v>1445</v>
      </c>
      <c r="BS146" s="86">
        <v>1</v>
      </c>
      <c r="BT146" s="86" t="s">
        <v>1445</v>
      </c>
      <c r="BU146" s="86">
        <v>1</v>
      </c>
      <c r="BV146" s="86" t="s">
        <v>63</v>
      </c>
      <c r="BW146" s="86">
        <v>1</v>
      </c>
      <c r="BX146" s="86" t="s">
        <v>1448</v>
      </c>
      <c r="BY146" s="86">
        <v>1</v>
      </c>
      <c r="BZ146" s="86" t="s">
        <v>1470</v>
      </c>
      <c r="CA146" s="86">
        <v>2</v>
      </c>
      <c r="CB146" s="86" t="s">
        <v>1452</v>
      </c>
      <c r="CC146" s="86">
        <v>0</v>
      </c>
      <c r="CD146" s="86" t="s">
        <v>1454</v>
      </c>
      <c r="CE146" s="86">
        <v>1</v>
      </c>
      <c r="CF146" s="86" t="s">
        <v>1454</v>
      </c>
      <c r="CG146" s="86">
        <v>1</v>
      </c>
      <c r="CH146" s="86" t="s">
        <v>1454</v>
      </c>
      <c r="CI146" s="86">
        <v>1</v>
      </c>
      <c r="CJ146" s="86" t="s">
        <v>1454</v>
      </c>
      <c r="CK146" s="86">
        <v>1</v>
      </c>
      <c r="CL146" s="86" t="s">
        <v>1454</v>
      </c>
      <c r="CM146" s="86">
        <v>1</v>
      </c>
      <c r="CN146" s="86" t="s">
        <v>1454</v>
      </c>
      <c r="CO146" s="86">
        <v>1</v>
      </c>
      <c r="CP146" s="87" t="s">
        <v>1478</v>
      </c>
      <c r="CQ146" s="152">
        <v>1</v>
      </c>
    </row>
    <row r="147" spans="1:95" ht="13.2" x14ac:dyDescent="0.25">
      <c r="A147" s="82">
        <v>45572.447336030091</v>
      </c>
      <c r="B147" s="83" t="s">
        <v>486</v>
      </c>
      <c r="C147" s="84" t="s">
        <v>487</v>
      </c>
      <c r="D147" s="83">
        <v>4.46</v>
      </c>
      <c r="E147" s="83">
        <v>0.08</v>
      </c>
      <c r="F147" s="83" t="s">
        <v>423</v>
      </c>
      <c r="G147" s="83" t="s">
        <v>76</v>
      </c>
      <c r="H147" s="83" t="s">
        <v>488</v>
      </c>
      <c r="I147" s="83" t="s">
        <v>63</v>
      </c>
      <c r="J147" s="83" t="s">
        <v>64</v>
      </c>
      <c r="K147" s="83" t="s">
        <v>64</v>
      </c>
      <c r="L147" s="83" t="s">
        <v>64</v>
      </c>
      <c r="M147" s="83" t="s">
        <v>78</v>
      </c>
      <c r="N147" s="83" t="s">
        <v>64</v>
      </c>
      <c r="O147" s="83" t="s">
        <v>64</v>
      </c>
      <c r="P147" s="83" t="s">
        <v>78</v>
      </c>
      <c r="Q147" s="83" t="s">
        <v>64</v>
      </c>
      <c r="R147" s="83" t="s">
        <v>64</v>
      </c>
      <c r="S147" s="83" t="s">
        <v>64</v>
      </c>
      <c r="T147" s="83" t="s">
        <v>64</v>
      </c>
      <c r="U147" s="83" t="s">
        <v>64</v>
      </c>
      <c r="V147" s="83" t="s">
        <v>64</v>
      </c>
      <c r="W147" s="83" t="s">
        <v>64</v>
      </c>
      <c r="X147" s="83" t="s">
        <v>64</v>
      </c>
      <c r="Y147" s="83" t="s">
        <v>64</v>
      </c>
      <c r="Z147" s="83" t="s">
        <v>66</v>
      </c>
      <c r="AA147" s="83" t="s">
        <v>65</v>
      </c>
      <c r="AB147" s="83" t="s">
        <v>65</v>
      </c>
      <c r="AC147" s="83" t="s">
        <v>65</v>
      </c>
      <c r="AD147" s="83" t="s">
        <v>65</v>
      </c>
      <c r="AE147" s="83" t="s">
        <v>65</v>
      </c>
      <c r="AF147" s="83" t="s">
        <v>65</v>
      </c>
      <c r="AG147" s="83" t="s">
        <v>65</v>
      </c>
      <c r="AH147" s="83" t="s">
        <v>65</v>
      </c>
      <c r="AI147" s="83" t="s">
        <v>101</v>
      </c>
      <c r="AJ147" s="83" t="s">
        <v>65</v>
      </c>
      <c r="AK147" s="83" t="s">
        <v>65</v>
      </c>
      <c r="AL147" s="83" t="s">
        <v>65</v>
      </c>
      <c r="AM147" s="83" t="s">
        <v>66</v>
      </c>
      <c r="AN147" s="83" t="s">
        <v>66</v>
      </c>
      <c r="AO147" s="83" t="s">
        <v>66</v>
      </c>
      <c r="AP147" s="83" t="s">
        <v>85</v>
      </c>
      <c r="AQ147" s="83" t="s">
        <v>85</v>
      </c>
      <c r="AR147" s="83" t="s">
        <v>86</v>
      </c>
      <c r="AS147" s="83" t="s">
        <v>223</v>
      </c>
      <c r="AT147" s="83" t="s">
        <v>87</v>
      </c>
      <c r="AU147" s="83" t="s">
        <v>70</v>
      </c>
      <c r="AV147" s="83" t="s">
        <v>132</v>
      </c>
      <c r="AW147" s="83" t="s">
        <v>72</v>
      </c>
      <c r="AX147" s="83" t="s">
        <v>72</v>
      </c>
      <c r="AY147" s="83" t="s">
        <v>72</v>
      </c>
      <c r="AZ147" s="83" t="s">
        <v>72</v>
      </c>
      <c r="BA147" s="83" t="s">
        <v>63</v>
      </c>
      <c r="BB147" s="83" t="s">
        <v>63</v>
      </c>
      <c r="BC147" s="83" t="s">
        <v>73</v>
      </c>
      <c r="BD147" s="83"/>
      <c r="BE147" s="83" t="s">
        <v>73</v>
      </c>
      <c r="BF147" s="83"/>
      <c r="BG147" s="87" t="s">
        <v>335</v>
      </c>
      <c r="BH147" s="86" t="s">
        <v>60</v>
      </c>
      <c r="BI147" s="76" t="s">
        <v>1414</v>
      </c>
      <c r="BJ147">
        <v>15</v>
      </c>
      <c r="BK147" s="87">
        <v>60</v>
      </c>
      <c r="BL147" s="87"/>
      <c r="BM147" s="86" t="s">
        <v>1130</v>
      </c>
      <c r="BN147" s="86" t="s">
        <v>1132</v>
      </c>
      <c r="BO147" s="87" t="s">
        <v>68</v>
      </c>
      <c r="BP147" s="87"/>
      <c r="BQ147" s="87" t="s">
        <v>1472</v>
      </c>
      <c r="BR147" s="86" t="s">
        <v>1445</v>
      </c>
      <c r="BS147" s="86">
        <v>1</v>
      </c>
      <c r="BT147" s="86" t="s">
        <v>1445</v>
      </c>
      <c r="BU147" s="86">
        <v>1</v>
      </c>
      <c r="BV147" s="86" t="s">
        <v>63</v>
      </c>
      <c r="BW147" s="86">
        <v>1</v>
      </c>
      <c r="BX147" s="86" t="s">
        <v>1448</v>
      </c>
      <c r="BY147" s="86">
        <v>1</v>
      </c>
      <c r="BZ147" s="86" t="s">
        <v>1470</v>
      </c>
      <c r="CA147" s="86">
        <v>2</v>
      </c>
      <c r="CB147" s="86" t="s">
        <v>1452</v>
      </c>
      <c r="CC147" s="86">
        <v>0</v>
      </c>
      <c r="CD147" s="86" t="s">
        <v>1454</v>
      </c>
      <c r="CE147" s="86">
        <v>1</v>
      </c>
      <c r="CF147" s="86" t="s">
        <v>1454</v>
      </c>
      <c r="CG147" s="86">
        <v>1</v>
      </c>
      <c r="CH147" s="86" t="s">
        <v>1454</v>
      </c>
      <c r="CI147" s="86">
        <v>1</v>
      </c>
      <c r="CJ147" s="86" t="s">
        <v>1454</v>
      </c>
      <c r="CK147" s="86">
        <v>1</v>
      </c>
      <c r="CL147" s="86" t="s">
        <v>1454</v>
      </c>
      <c r="CM147" s="86">
        <v>1</v>
      </c>
      <c r="CN147" s="86" t="s">
        <v>1454</v>
      </c>
      <c r="CO147" s="86">
        <v>1</v>
      </c>
      <c r="CP147" s="87" t="s">
        <v>1478</v>
      </c>
      <c r="CQ147" s="152">
        <v>1</v>
      </c>
    </row>
    <row r="148" spans="1:95" ht="13.2" x14ac:dyDescent="0.25">
      <c r="A148" s="82">
        <v>45572.448331851847</v>
      </c>
      <c r="B148" s="83" t="s">
        <v>489</v>
      </c>
      <c r="C148" s="84" t="s">
        <v>490</v>
      </c>
      <c r="D148" s="83">
        <v>100</v>
      </c>
      <c r="E148" s="83">
        <v>1.42</v>
      </c>
      <c r="F148" s="83" t="s">
        <v>423</v>
      </c>
      <c r="G148" s="83" t="s">
        <v>76</v>
      </c>
      <c r="H148" s="83" t="s">
        <v>491</v>
      </c>
      <c r="I148" s="83" t="s">
        <v>63</v>
      </c>
      <c r="J148" s="83" t="s">
        <v>64</v>
      </c>
      <c r="K148" s="83" t="s">
        <v>84</v>
      </c>
      <c r="L148" s="83" t="s">
        <v>145</v>
      </c>
      <c r="M148" s="83" t="s">
        <v>78</v>
      </c>
      <c r="N148" s="83" t="s">
        <v>64</v>
      </c>
      <c r="O148" s="83" t="s">
        <v>78</v>
      </c>
      <c r="P148" s="83" t="s">
        <v>84</v>
      </c>
      <c r="Q148" s="83" t="s">
        <v>84</v>
      </c>
      <c r="R148" s="83" t="s">
        <v>84</v>
      </c>
      <c r="S148" s="83" t="s">
        <v>78</v>
      </c>
      <c r="T148" s="83" t="s">
        <v>64</v>
      </c>
      <c r="U148" s="83" t="s">
        <v>78</v>
      </c>
      <c r="V148" s="83" t="s">
        <v>64</v>
      </c>
      <c r="W148" s="83" t="s">
        <v>64</v>
      </c>
      <c r="X148" s="83" t="s">
        <v>64</v>
      </c>
      <c r="Y148" s="83" t="s">
        <v>64</v>
      </c>
      <c r="Z148" s="83" t="s">
        <v>66</v>
      </c>
      <c r="AA148" s="83" t="s">
        <v>65</v>
      </c>
      <c r="AB148" s="83" t="s">
        <v>65</v>
      </c>
      <c r="AC148" s="83" t="s">
        <v>66</v>
      </c>
      <c r="AD148" s="83" t="s">
        <v>66</v>
      </c>
      <c r="AE148" s="83" t="s">
        <v>65</v>
      </c>
      <c r="AF148" s="83" t="s">
        <v>66</v>
      </c>
      <c r="AG148" s="83" t="s">
        <v>66</v>
      </c>
      <c r="AH148" s="83" t="s">
        <v>66</v>
      </c>
      <c r="AI148" s="83" t="s">
        <v>79</v>
      </c>
      <c r="AJ148" s="83" t="s">
        <v>65</v>
      </c>
      <c r="AK148" s="83" t="s">
        <v>65</v>
      </c>
      <c r="AL148" s="83" t="s">
        <v>65</v>
      </c>
      <c r="AM148" s="83" t="s">
        <v>65</v>
      </c>
      <c r="AN148" s="83" t="s">
        <v>66</v>
      </c>
      <c r="AO148" s="83" t="s">
        <v>66</v>
      </c>
      <c r="AP148" s="83" t="s">
        <v>67</v>
      </c>
      <c r="AQ148" s="83" t="s">
        <v>67</v>
      </c>
      <c r="AR148" s="83" t="s">
        <v>86</v>
      </c>
      <c r="AS148" s="83" t="s">
        <v>68</v>
      </c>
      <c r="AT148" s="83" t="s">
        <v>69</v>
      </c>
      <c r="AU148" s="83" t="s">
        <v>67</v>
      </c>
      <c r="AV148" s="83" t="s">
        <v>469</v>
      </c>
      <c r="AW148" s="83" t="s">
        <v>73</v>
      </c>
      <c r="AX148" s="83" t="s">
        <v>73</v>
      </c>
      <c r="AY148" s="83" t="s">
        <v>73</v>
      </c>
      <c r="AZ148" s="83" t="s">
        <v>73</v>
      </c>
      <c r="BA148" s="83" t="s">
        <v>72</v>
      </c>
      <c r="BB148" s="83" t="s">
        <v>72</v>
      </c>
      <c r="BC148" s="83" t="s">
        <v>73</v>
      </c>
      <c r="BD148" s="83"/>
      <c r="BE148" s="83" t="s">
        <v>73</v>
      </c>
      <c r="BF148" s="83"/>
      <c r="BG148" s="87" t="s">
        <v>335</v>
      </c>
      <c r="BH148" s="86" t="s">
        <v>60</v>
      </c>
      <c r="BI148" s="76" t="s">
        <v>1414</v>
      </c>
      <c r="BJ148">
        <v>8</v>
      </c>
      <c r="BK148" s="87">
        <v>55</v>
      </c>
      <c r="BL148" s="87"/>
      <c r="BM148" s="86" t="s">
        <v>1130</v>
      </c>
      <c r="BN148" s="86" t="s">
        <v>1132</v>
      </c>
      <c r="BO148" s="87" t="s">
        <v>68</v>
      </c>
      <c r="BP148" s="87"/>
      <c r="BQ148" s="87" t="s">
        <v>1472</v>
      </c>
      <c r="BR148" s="86" t="s">
        <v>1445</v>
      </c>
      <c r="BS148" s="86">
        <v>1</v>
      </c>
      <c r="BT148" s="86" t="s">
        <v>1445</v>
      </c>
      <c r="BU148" s="86">
        <v>1</v>
      </c>
      <c r="BV148" s="86" t="s">
        <v>63</v>
      </c>
      <c r="BW148" s="86">
        <v>1</v>
      </c>
      <c r="BX148" s="86" t="s">
        <v>1447</v>
      </c>
      <c r="BY148" s="86">
        <v>0</v>
      </c>
      <c r="BZ148" s="86" t="s">
        <v>1450</v>
      </c>
      <c r="CA148" s="86">
        <v>1</v>
      </c>
      <c r="CB148" s="86" t="s">
        <v>1453</v>
      </c>
      <c r="CC148" s="86">
        <v>1</v>
      </c>
      <c r="CD148" s="86" t="s">
        <v>226</v>
      </c>
      <c r="CE148" s="86">
        <v>0</v>
      </c>
      <c r="CF148" s="86" t="s">
        <v>226</v>
      </c>
      <c r="CG148" s="86">
        <v>0</v>
      </c>
      <c r="CH148" s="86" t="s">
        <v>226</v>
      </c>
      <c r="CI148" s="86">
        <v>0</v>
      </c>
      <c r="CJ148" s="86" t="s">
        <v>226</v>
      </c>
      <c r="CK148" s="86">
        <v>0</v>
      </c>
      <c r="CL148" s="86" t="s">
        <v>1454</v>
      </c>
      <c r="CM148" s="86">
        <v>1</v>
      </c>
      <c r="CN148" s="86" t="s">
        <v>1454</v>
      </c>
      <c r="CO148" s="86">
        <v>1</v>
      </c>
      <c r="CP148" s="87" t="s">
        <v>1477</v>
      </c>
      <c r="CQ148" s="152">
        <v>0</v>
      </c>
    </row>
    <row r="149" spans="1:95" ht="13.2" x14ac:dyDescent="0.25">
      <c r="A149" s="82">
        <v>45572.449068402777</v>
      </c>
      <c r="B149" s="83" t="s">
        <v>492</v>
      </c>
      <c r="C149" s="84" t="s">
        <v>493</v>
      </c>
      <c r="D149" s="83">
        <v>32.14</v>
      </c>
      <c r="E149" s="83">
        <v>0.17</v>
      </c>
      <c r="F149" s="83" t="s">
        <v>423</v>
      </c>
      <c r="G149" s="83" t="s">
        <v>76</v>
      </c>
      <c r="H149" s="83" t="s">
        <v>330</v>
      </c>
      <c r="I149" s="83" t="s">
        <v>63</v>
      </c>
      <c r="J149" s="83" t="s">
        <v>64</v>
      </c>
      <c r="K149" s="83" t="s">
        <v>64</v>
      </c>
      <c r="L149" s="83" t="s">
        <v>64</v>
      </c>
      <c r="M149" s="83" t="s">
        <v>84</v>
      </c>
      <c r="N149" s="83" t="s">
        <v>84</v>
      </c>
      <c r="O149" s="83" t="s">
        <v>64</v>
      </c>
      <c r="P149" s="83" t="s">
        <v>64</v>
      </c>
      <c r="Q149" s="83" t="s">
        <v>64</v>
      </c>
      <c r="R149" s="83" t="s">
        <v>64</v>
      </c>
      <c r="S149" s="83" t="s">
        <v>64</v>
      </c>
      <c r="T149" s="83" t="s">
        <v>64</v>
      </c>
      <c r="U149" s="83" t="s">
        <v>84</v>
      </c>
      <c r="V149" s="83" t="s">
        <v>84</v>
      </c>
      <c r="W149" s="83" t="s">
        <v>64</v>
      </c>
      <c r="X149" s="83" t="s">
        <v>64</v>
      </c>
      <c r="Y149" s="83" t="s">
        <v>64</v>
      </c>
      <c r="Z149" s="83" t="s">
        <v>66</v>
      </c>
      <c r="AA149" s="83" t="s">
        <v>65</v>
      </c>
      <c r="AB149" s="83" t="s">
        <v>65</v>
      </c>
      <c r="AC149" s="83" t="s">
        <v>65</v>
      </c>
      <c r="AD149" s="83" t="s">
        <v>65</v>
      </c>
      <c r="AE149" s="83" t="s">
        <v>65</v>
      </c>
      <c r="AF149" s="83" t="s">
        <v>65</v>
      </c>
      <c r="AG149" s="83" t="s">
        <v>65</v>
      </c>
      <c r="AH149" s="83" t="s">
        <v>65</v>
      </c>
      <c r="AI149" s="83" t="s">
        <v>101</v>
      </c>
      <c r="AJ149" s="83" t="s">
        <v>65</v>
      </c>
      <c r="AK149" s="83" t="s">
        <v>65</v>
      </c>
      <c r="AL149" s="83" t="s">
        <v>65</v>
      </c>
      <c r="AM149" s="83" t="s">
        <v>65</v>
      </c>
      <c r="AN149" s="83" t="s">
        <v>66</v>
      </c>
      <c r="AO149" s="83" t="s">
        <v>66</v>
      </c>
      <c r="AP149" s="83" t="s">
        <v>85</v>
      </c>
      <c r="AQ149" s="83" t="s">
        <v>85</v>
      </c>
      <c r="AR149" s="83" t="s">
        <v>86</v>
      </c>
      <c r="AS149" s="83" t="s">
        <v>120</v>
      </c>
      <c r="AT149" s="83" t="s">
        <v>87</v>
      </c>
      <c r="AU149" s="83" t="s">
        <v>67</v>
      </c>
      <c r="AV149" s="83" t="s">
        <v>71</v>
      </c>
      <c r="AW149" s="83" t="s">
        <v>73</v>
      </c>
      <c r="AX149" s="83" t="s">
        <v>73</v>
      </c>
      <c r="AY149" s="83" t="s">
        <v>73</v>
      </c>
      <c r="AZ149" s="83" t="s">
        <v>73</v>
      </c>
      <c r="BA149" s="83" t="s">
        <v>73</v>
      </c>
      <c r="BB149" s="83" t="s">
        <v>73</v>
      </c>
      <c r="BC149" s="83" t="s">
        <v>73</v>
      </c>
      <c r="BD149" s="83"/>
      <c r="BE149" s="83" t="s">
        <v>73</v>
      </c>
      <c r="BF149" s="83"/>
      <c r="BG149" s="87" t="s">
        <v>335</v>
      </c>
      <c r="BH149" s="86" t="s">
        <v>60</v>
      </c>
      <c r="BI149" s="76" t="s">
        <v>1414</v>
      </c>
      <c r="BJ149">
        <v>12</v>
      </c>
      <c r="BK149" s="87">
        <v>61</v>
      </c>
      <c r="BL149" s="87"/>
      <c r="BM149" s="86" t="s">
        <v>1130</v>
      </c>
      <c r="BN149" s="86" t="s">
        <v>1132</v>
      </c>
      <c r="BO149" s="87" t="s">
        <v>68</v>
      </c>
      <c r="BP149" s="87"/>
      <c r="BQ149" s="87" t="s">
        <v>1472</v>
      </c>
      <c r="BR149" s="86" t="s">
        <v>1445</v>
      </c>
      <c r="BS149" s="86">
        <v>1</v>
      </c>
      <c r="BT149" s="86" t="s">
        <v>1445</v>
      </c>
      <c r="BU149" s="86">
        <v>1</v>
      </c>
      <c r="BV149" s="86" t="s">
        <v>63</v>
      </c>
      <c r="BW149" s="86">
        <v>1</v>
      </c>
      <c r="BX149" s="86" t="s">
        <v>1448</v>
      </c>
      <c r="BY149" s="86">
        <v>1</v>
      </c>
      <c r="BZ149" s="86" t="s">
        <v>1450</v>
      </c>
      <c r="CA149" s="86">
        <v>1</v>
      </c>
      <c r="CB149" s="86" t="s">
        <v>1452</v>
      </c>
      <c r="CC149" s="86">
        <v>0</v>
      </c>
      <c r="CD149" s="86" t="s">
        <v>226</v>
      </c>
      <c r="CE149" s="86">
        <v>0</v>
      </c>
      <c r="CF149" s="86" t="s">
        <v>226</v>
      </c>
      <c r="CG149" s="86">
        <v>0</v>
      </c>
      <c r="CH149" s="86" t="s">
        <v>226</v>
      </c>
      <c r="CI149" s="86">
        <v>0</v>
      </c>
      <c r="CJ149" s="86" t="s">
        <v>226</v>
      </c>
      <c r="CK149" s="86">
        <v>0</v>
      </c>
      <c r="CL149" s="86" t="s">
        <v>226</v>
      </c>
      <c r="CM149" s="86">
        <v>0</v>
      </c>
      <c r="CN149" s="86" t="s">
        <v>226</v>
      </c>
      <c r="CO149" s="86">
        <v>0</v>
      </c>
      <c r="CP149" s="87" t="s">
        <v>1477</v>
      </c>
      <c r="CQ149" s="152">
        <v>0</v>
      </c>
    </row>
    <row r="150" spans="1:95" ht="13.2" x14ac:dyDescent="0.25">
      <c r="A150" s="82">
        <v>45572.452005960644</v>
      </c>
      <c r="B150" s="83" t="s">
        <v>494</v>
      </c>
      <c r="C150" s="84" t="s">
        <v>495</v>
      </c>
      <c r="D150" s="83">
        <v>100</v>
      </c>
      <c r="E150" s="83">
        <v>0.56999999999999995</v>
      </c>
      <c r="F150" s="83" t="s">
        <v>423</v>
      </c>
      <c r="G150" s="83" t="s">
        <v>76</v>
      </c>
      <c r="H150" s="83" t="s">
        <v>496</v>
      </c>
      <c r="I150" s="83" t="s">
        <v>63</v>
      </c>
      <c r="J150" s="83" t="s">
        <v>64</v>
      </c>
      <c r="K150" s="83" t="s">
        <v>64</v>
      </c>
      <c r="L150" s="83" t="s">
        <v>78</v>
      </c>
      <c r="M150" s="83" t="s">
        <v>64</v>
      </c>
      <c r="N150" s="83" t="s">
        <v>78</v>
      </c>
      <c r="O150" s="83" t="s">
        <v>64</v>
      </c>
      <c r="P150" s="83" t="s">
        <v>78</v>
      </c>
      <c r="Q150" s="83" t="s">
        <v>64</v>
      </c>
      <c r="R150" s="83" t="s">
        <v>64</v>
      </c>
      <c r="S150" s="83" t="s">
        <v>64</v>
      </c>
      <c r="T150" s="83" t="s">
        <v>64</v>
      </c>
      <c r="U150" s="83" t="s">
        <v>64</v>
      </c>
      <c r="V150" s="83" t="s">
        <v>64</v>
      </c>
      <c r="W150" s="83" t="s">
        <v>64</v>
      </c>
      <c r="X150" s="83" t="s">
        <v>64</v>
      </c>
      <c r="Y150" s="83" t="s">
        <v>64</v>
      </c>
      <c r="Z150" s="83" t="s">
        <v>65</v>
      </c>
      <c r="AA150" s="83" t="s">
        <v>65</v>
      </c>
      <c r="AB150" s="83" t="s">
        <v>65</v>
      </c>
      <c r="AC150" s="83" t="s">
        <v>65</v>
      </c>
      <c r="AD150" s="83" t="s">
        <v>65</v>
      </c>
      <c r="AE150" s="83" t="s">
        <v>65</v>
      </c>
      <c r="AF150" s="83" t="s">
        <v>65</v>
      </c>
      <c r="AG150" s="83" t="s">
        <v>65</v>
      </c>
      <c r="AH150" s="83" t="s">
        <v>66</v>
      </c>
      <c r="AI150" s="83" t="s">
        <v>101</v>
      </c>
      <c r="AJ150" s="83" t="s">
        <v>65</v>
      </c>
      <c r="AK150" s="83" t="s">
        <v>65</v>
      </c>
      <c r="AL150" s="83" t="s">
        <v>65</v>
      </c>
      <c r="AM150" s="83" t="s">
        <v>66</v>
      </c>
      <c r="AN150" s="83" t="s">
        <v>65</v>
      </c>
      <c r="AO150" s="83" t="s">
        <v>65</v>
      </c>
      <c r="AP150" s="83" t="s">
        <v>85</v>
      </c>
      <c r="AQ150" s="83" t="s">
        <v>85</v>
      </c>
      <c r="AR150" s="83" t="s">
        <v>63</v>
      </c>
      <c r="AS150" s="83" t="s">
        <v>497</v>
      </c>
      <c r="AT150" s="83" t="s">
        <v>87</v>
      </c>
      <c r="AU150" s="83" t="s">
        <v>85</v>
      </c>
      <c r="AV150" s="83" t="s">
        <v>132</v>
      </c>
      <c r="AW150" s="83" t="s">
        <v>73</v>
      </c>
      <c r="AX150" s="83" t="s">
        <v>73</v>
      </c>
      <c r="AY150" s="83" t="s">
        <v>73</v>
      </c>
      <c r="AZ150" s="83" t="s">
        <v>73</v>
      </c>
      <c r="BA150" s="83" t="s">
        <v>73</v>
      </c>
      <c r="BB150" s="83" t="s">
        <v>73</v>
      </c>
      <c r="BC150" s="83" t="s">
        <v>73</v>
      </c>
      <c r="BD150" s="83"/>
      <c r="BE150" s="83" t="s">
        <v>73</v>
      </c>
      <c r="BF150" s="83"/>
      <c r="BG150" s="87" t="s">
        <v>335</v>
      </c>
      <c r="BH150" s="86" t="s">
        <v>60</v>
      </c>
      <c r="BI150" s="76" t="s">
        <v>1414</v>
      </c>
      <c r="BJ150">
        <v>12</v>
      </c>
      <c r="BK150" s="87">
        <v>62</v>
      </c>
      <c r="BL150" s="87"/>
      <c r="BM150" s="86" t="s">
        <v>1130</v>
      </c>
      <c r="BN150" s="86" t="s">
        <v>1132</v>
      </c>
      <c r="BO150" s="87" t="s">
        <v>1424</v>
      </c>
      <c r="BP150" s="87"/>
      <c r="BQ150" s="87" t="s">
        <v>1472</v>
      </c>
      <c r="BR150" s="86" t="s">
        <v>1445</v>
      </c>
      <c r="BS150" s="86">
        <v>1</v>
      </c>
      <c r="BT150" s="86" t="s">
        <v>1445</v>
      </c>
      <c r="BU150" s="86">
        <v>1</v>
      </c>
      <c r="BV150" s="86" t="s">
        <v>63</v>
      </c>
      <c r="BW150" s="86">
        <v>1</v>
      </c>
      <c r="BX150" s="86" t="s">
        <v>1448</v>
      </c>
      <c r="BY150" s="86">
        <v>1</v>
      </c>
      <c r="BZ150" s="86" t="s">
        <v>1450</v>
      </c>
      <c r="CA150" s="86">
        <v>1</v>
      </c>
      <c r="CB150" s="86" t="s">
        <v>1452</v>
      </c>
      <c r="CC150" s="86">
        <v>0</v>
      </c>
      <c r="CD150" s="86" t="s">
        <v>226</v>
      </c>
      <c r="CE150" s="86">
        <v>0</v>
      </c>
      <c r="CF150" s="86" t="s">
        <v>226</v>
      </c>
      <c r="CG150" s="86">
        <v>0</v>
      </c>
      <c r="CH150" s="86" t="s">
        <v>226</v>
      </c>
      <c r="CI150" s="86">
        <v>0</v>
      </c>
      <c r="CJ150" s="86" t="s">
        <v>226</v>
      </c>
      <c r="CK150" s="86">
        <v>0</v>
      </c>
      <c r="CL150" s="86" t="s">
        <v>226</v>
      </c>
      <c r="CM150" s="86">
        <v>0</v>
      </c>
      <c r="CN150" s="86" t="s">
        <v>226</v>
      </c>
      <c r="CO150" s="86">
        <v>0</v>
      </c>
      <c r="CP150" s="87" t="s">
        <v>1477</v>
      </c>
      <c r="CQ150" s="152">
        <v>0</v>
      </c>
    </row>
    <row r="151" spans="1:95" ht="13.2" x14ac:dyDescent="0.25">
      <c r="A151" s="82">
        <v>45572.452465092589</v>
      </c>
      <c r="B151" s="83" t="s">
        <v>498</v>
      </c>
      <c r="C151" s="84" t="s">
        <v>499</v>
      </c>
      <c r="D151" s="83">
        <v>41.07</v>
      </c>
      <c r="E151" s="83">
        <v>0.33</v>
      </c>
      <c r="F151" s="83" t="s">
        <v>423</v>
      </c>
      <c r="G151" s="83" t="s">
        <v>76</v>
      </c>
      <c r="H151" s="83" t="s">
        <v>335</v>
      </c>
      <c r="I151" s="83" t="s">
        <v>63</v>
      </c>
      <c r="J151" s="83" t="s">
        <v>64</v>
      </c>
      <c r="K151" s="83" t="s">
        <v>64</v>
      </c>
      <c r="L151" s="83" t="s">
        <v>64</v>
      </c>
      <c r="M151" s="83" t="s">
        <v>84</v>
      </c>
      <c r="N151" s="83" t="s">
        <v>64</v>
      </c>
      <c r="O151" s="83" t="s">
        <v>64</v>
      </c>
      <c r="P151" s="83" t="s">
        <v>84</v>
      </c>
      <c r="Q151" s="83" t="s">
        <v>78</v>
      </c>
      <c r="R151" s="83" t="s">
        <v>64</v>
      </c>
      <c r="S151" s="83" t="s">
        <v>84</v>
      </c>
      <c r="T151" s="83" t="s">
        <v>64</v>
      </c>
      <c r="U151" s="83" t="s">
        <v>84</v>
      </c>
      <c r="V151" s="83" t="s">
        <v>64</v>
      </c>
      <c r="W151" s="83" t="s">
        <v>64</v>
      </c>
      <c r="X151" s="83" t="s">
        <v>64</v>
      </c>
      <c r="Y151" s="83" t="s">
        <v>84</v>
      </c>
      <c r="Z151" s="83" t="s">
        <v>66</v>
      </c>
      <c r="AA151" s="83" t="s">
        <v>65</v>
      </c>
      <c r="AB151" s="83" t="s">
        <v>65</v>
      </c>
      <c r="AC151" s="83" t="s">
        <v>65</v>
      </c>
      <c r="AD151" s="83" t="s">
        <v>66</v>
      </c>
      <c r="AE151" s="83" t="s">
        <v>66</v>
      </c>
      <c r="AF151" s="83" t="s">
        <v>66</v>
      </c>
      <c r="AG151" s="83" t="s">
        <v>66</v>
      </c>
      <c r="AH151" s="83" t="s">
        <v>66</v>
      </c>
      <c r="AI151" s="83" t="s">
        <v>66</v>
      </c>
      <c r="AJ151" s="83" t="s">
        <v>65</v>
      </c>
      <c r="AK151" s="83" t="s">
        <v>65</v>
      </c>
      <c r="AL151" s="83" t="s">
        <v>66</v>
      </c>
      <c r="AM151" s="83" t="s">
        <v>65</v>
      </c>
      <c r="AN151" s="83" t="s">
        <v>66</v>
      </c>
      <c r="AO151" s="83" t="s">
        <v>66</v>
      </c>
      <c r="AP151" s="83" t="s">
        <v>67</v>
      </c>
      <c r="AQ151" s="83" t="s">
        <v>67</v>
      </c>
      <c r="AR151" s="83" t="s">
        <v>73</v>
      </c>
      <c r="AS151" s="83" t="s">
        <v>68</v>
      </c>
      <c r="AT151" s="83" t="s">
        <v>69</v>
      </c>
      <c r="AU151" s="83" t="s">
        <v>67</v>
      </c>
      <c r="AV151" s="83" t="s">
        <v>67</v>
      </c>
      <c r="AW151" s="83" t="s">
        <v>73</v>
      </c>
      <c r="AX151" s="83" t="s">
        <v>73</v>
      </c>
      <c r="AY151" s="83" t="s">
        <v>72</v>
      </c>
      <c r="AZ151" s="83" t="s">
        <v>63</v>
      </c>
      <c r="BA151" s="83" t="s">
        <v>63</v>
      </c>
      <c r="BB151" s="83" t="s">
        <v>72</v>
      </c>
      <c r="BC151" s="83" t="s">
        <v>73</v>
      </c>
      <c r="BD151" s="83"/>
      <c r="BE151" s="83" t="s">
        <v>73</v>
      </c>
      <c r="BF151" s="83"/>
      <c r="BG151" s="87" t="s">
        <v>335</v>
      </c>
      <c r="BH151" s="86" t="s">
        <v>60</v>
      </c>
      <c r="BI151" s="76" t="s">
        <v>1414</v>
      </c>
      <c r="BJ151">
        <v>10</v>
      </c>
      <c r="BK151" s="87">
        <v>53</v>
      </c>
      <c r="BL151" s="87"/>
      <c r="BM151" s="86" t="s">
        <v>1130</v>
      </c>
      <c r="BN151" s="86" t="s">
        <v>1132</v>
      </c>
      <c r="BO151" s="87" t="s">
        <v>68</v>
      </c>
      <c r="BP151" s="87"/>
      <c r="BQ151" s="87" t="s">
        <v>1472</v>
      </c>
      <c r="BR151" s="86" t="s">
        <v>1445</v>
      </c>
      <c r="BS151" s="86">
        <v>1</v>
      </c>
      <c r="BT151" s="86" t="s">
        <v>1445</v>
      </c>
      <c r="BU151" s="86">
        <v>1</v>
      </c>
      <c r="BV151" s="86" t="s">
        <v>73</v>
      </c>
      <c r="BW151" s="86">
        <v>0</v>
      </c>
      <c r="BX151" s="86" t="s">
        <v>1447</v>
      </c>
      <c r="BY151" s="86">
        <v>0</v>
      </c>
      <c r="BZ151" s="86" t="s">
        <v>1450</v>
      </c>
      <c r="CA151" s="86">
        <v>1</v>
      </c>
      <c r="CB151" s="86" t="s">
        <v>1453</v>
      </c>
      <c r="CC151" s="86">
        <v>1</v>
      </c>
      <c r="CD151" s="86" t="s">
        <v>226</v>
      </c>
      <c r="CE151" s="86">
        <v>0</v>
      </c>
      <c r="CF151" s="86" t="s">
        <v>226</v>
      </c>
      <c r="CG151" s="86">
        <v>0</v>
      </c>
      <c r="CH151" s="86" t="s">
        <v>1454</v>
      </c>
      <c r="CI151" s="86">
        <v>1</v>
      </c>
      <c r="CJ151" s="86" t="s">
        <v>1454</v>
      </c>
      <c r="CK151" s="86">
        <v>1</v>
      </c>
      <c r="CL151" s="86" t="s">
        <v>1454</v>
      </c>
      <c r="CM151" s="86">
        <v>1</v>
      </c>
      <c r="CN151" s="86" t="s">
        <v>1454</v>
      </c>
      <c r="CO151" s="86">
        <v>1</v>
      </c>
      <c r="CP151" s="87" t="s">
        <v>1477</v>
      </c>
      <c r="CQ151" s="152">
        <v>0</v>
      </c>
    </row>
    <row r="152" spans="1:95" ht="13.2" x14ac:dyDescent="0.25">
      <c r="A152" s="82">
        <v>45572.45257548611</v>
      </c>
      <c r="B152" s="83" t="s">
        <v>500</v>
      </c>
      <c r="C152" s="84" t="s">
        <v>501</v>
      </c>
      <c r="D152" s="83">
        <v>100</v>
      </c>
      <c r="E152" s="83">
        <v>0.42</v>
      </c>
      <c r="F152" s="83" t="s">
        <v>423</v>
      </c>
      <c r="G152" s="83" t="s">
        <v>76</v>
      </c>
      <c r="H152" s="83" t="s">
        <v>502</v>
      </c>
      <c r="I152" s="83" t="s">
        <v>63</v>
      </c>
      <c r="J152" s="83" t="s">
        <v>145</v>
      </c>
      <c r="K152" s="83" t="s">
        <v>64</v>
      </c>
      <c r="L152" s="83" t="s">
        <v>64</v>
      </c>
      <c r="M152" s="83" t="s">
        <v>84</v>
      </c>
      <c r="N152" s="83" t="s">
        <v>78</v>
      </c>
      <c r="O152" s="83" t="s">
        <v>64</v>
      </c>
      <c r="P152" s="83" t="s">
        <v>84</v>
      </c>
      <c r="Q152" s="83" t="s">
        <v>64</v>
      </c>
      <c r="R152" s="83" t="s">
        <v>64</v>
      </c>
      <c r="S152" s="83" t="s">
        <v>64</v>
      </c>
      <c r="T152" s="83" t="s">
        <v>64</v>
      </c>
      <c r="U152" s="83" t="s">
        <v>64</v>
      </c>
      <c r="V152" s="83" t="s">
        <v>64</v>
      </c>
      <c r="W152" s="83" t="s">
        <v>84</v>
      </c>
      <c r="X152" s="83" t="s">
        <v>84</v>
      </c>
      <c r="Y152" s="83" t="s">
        <v>64</v>
      </c>
      <c r="Z152" s="83" t="s">
        <v>66</v>
      </c>
      <c r="AA152" s="83" t="s">
        <v>66</v>
      </c>
      <c r="AB152" s="83" t="s">
        <v>66</v>
      </c>
      <c r="AC152" s="83" t="s">
        <v>66</v>
      </c>
      <c r="AD152" s="83" t="s">
        <v>66</v>
      </c>
      <c r="AE152" s="83" t="s">
        <v>66</v>
      </c>
      <c r="AF152" s="83" t="s">
        <v>65</v>
      </c>
      <c r="AG152" s="83" t="s">
        <v>66</v>
      </c>
      <c r="AH152" s="83" t="s">
        <v>79</v>
      </c>
      <c r="AI152" s="83" t="s">
        <v>101</v>
      </c>
      <c r="AJ152" s="83" t="s">
        <v>66</v>
      </c>
      <c r="AK152" s="83" t="s">
        <v>66</v>
      </c>
      <c r="AL152" s="83" t="s">
        <v>66</v>
      </c>
      <c r="AM152" s="83" t="s">
        <v>79</v>
      </c>
      <c r="AN152" s="83" t="s">
        <v>66</v>
      </c>
      <c r="AO152" s="83" t="s">
        <v>66</v>
      </c>
      <c r="AP152" s="83" t="s">
        <v>85</v>
      </c>
      <c r="AQ152" s="83" t="s">
        <v>85</v>
      </c>
      <c r="AR152" s="83" t="s">
        <v>86</v>
      </c>
      <c r="AS152" s="83" t="s">
        <v>223</v>
      </c>
      <c r="AT152" s="83" t="s">
        <v>69</v>
      </c>
      <c r="AU152" s="83" t="s">
        <v>70</v>
      </c>
      <c r="AV152" s="83" t="s">
        <v>71</v>
      </c>
      <c r="AW152" s="83" t="s">
        <v>72</v>
      </c>
      <c r="AX152" s="83" t="s">
        <v>72</v>
      </c>
      <c r="AY152" s="83" t="s">
        <v>72</v>
      </c>
      <c r="AZ152" s="83" t="s">
        <v>63</v>
      </c>
      <c r="BA152" s="83" t="s">
        <v>63</v>
      </c>
      <c r="BB152" s="83" t="s">
        <v>72</v>
      </c>
      <c r="BC152" s="83" t="s">
        <v>73</v>
      </c>
      <c r="BD152" s="83"/>
      <c r="BE152" s="83" t="s">
        <v>73</v>
      </c>
      <c r="BF152" s="83"/>
      <c r="BG152" s="87" t="s">
        <v>335</v>
      </c>
      <c r="BH152" s="86" t="s">
        <v>60</v>
      </c>
      <c r="BI152" s="76" t="s">
        <v>1414</v>
      </c>
      <c r="BJ152">
        <v>10</v>
      </c>
      <c r="BK152" s="87">
        <v>48</v>
      </c>
      <c r="BL152" s="87"/>
      <c r="BM152" s="86" t="s">
        <v>1130</v>
      </c>
      <c r="BN152" s="86" t="s">
        <v>1132</v>
      </c>
      <c r="BO152" s="87" t="s">
        <v>68</v>
      </c>
      <c r="BP152" s="87"/>
      <c r="BQ152" s="87" t="s">
        <v>1472</v>
      </c>
      <c r="BR152" s="86" t="s">
        <v>1445</v>
      </c>
      <c r="BS152" s="86">
        <v>1</v>
      </c>
      <c r="BT152" s="86" t="s">
        <v>1445</v>
      </c>
      <c r="BU152" s="86">
        <v>1</v>
      </c>
      <c r="BV152" s="86" t="s">
        <v>63</v>
      </c>
      <c r="BW152" s="86">
        <v>1</v>
      </c>
      <c r="BX152" s="86" t="s">
        <v>1447</v>
      </c>
      <c r="BY152" s="86">
        <v>0</v>
      </c>
      <c r="BZ152" s="86" t="s">
        <v>1470</v>
      </c>
      <c r="CA152" s="86">
        <v>2</v>
      </c>
      <c r="CB152" s="86" t="s">
        <v>1452</v>
      </c>
      <c r="CC152" s="86">
        <v>0</v>
      </c>
      <c r="CD152" s="86" t="s">
        <v>1454</v>
      </c>
      <c r="CE152" s="86">
        <v>1</v>
      </c>
      <c r="CF152" s="86" t="s">
        <v>1454</v>
      </c>
      <c r="CG152" s="86">
        <v>1</v>
      </c>
      <c r="CH152" s="86" t="s">
        <v>1454</v>
      </c>
      <c r="CI152" s="86">
        <v>1</v>
      </c>
      <c r="CJ152" s="86" t="s">
        <v>1454</v>
      </c>
      <c r="CK152" s="86">
        <v>1</v>
      </c>
      <c r="CL152" s="86" t="s">
        <v>1454</v>
      </c>
      <c r="CM152" s="86">
        <v>1</v>
      </c>
      <c r="CN152" s="86" t="s">
        <v>1454</v>
      </c>
      <c r="CO152" s="86">
        <v>1</v>
      </c>
      <c r="CP152" s="87" t="s">
        <v>1478</v>
      </c>
      <c r="CQ152" s="152">
        <v>1</v>
      </c>
    </row>
    <row r="153" spans="1:95" ht="13.2" x14ac:dyDescent="0.25">
      <c r="A153" s="82">
        <v>45572.454714537038</v>
      </c>
      <c r="B153" s="83" t="s">
        <v>503</v>
      </c>
      <c r="C153" s="84" t="s">
        <v>504</v>
      </c>
      <c r="D153" s="83">
        <v>100</v>
      </c>
      <c r="E153" s="83">
        <v>0.42</v>
      </c>
      <c r="F153" s="83" t="s">
        <v>423</v>
      </c>
      <c r="G153" s="83" t="s">
        <v>76</v>
      </c>
      <c r="H153" s="83" t="s">
        <v>505</v>
      </c>
      <c r="I153" s="83" t="s">
        <v>63</v>
      </c>
      <c r="J153" s="83" t="s">
        <v>64</v>
      </c>
      <c r="K153" s="83" t="s">
        <v>84</v>
      </c>
      <c r="L153" s="83" t="s">
        <v>64</v>
      </c>
      <c r="M153" s="83" t="s">
        <v>78</v>
      </c>
      <c r="N153" s="83" t="s">
        <v>64</v>
      </c>
      <c r="O153" s="83" t="s">
        <v>84</v>
      </c>
      <c r="P153" s="83" t="s">
        <v>78</v>
      </c>
      <c r="Q153" s="83" t="s">
        <v>78</v>
      </c>
      <c r="R153" s="83" t="s">
        <v>64</v>
      </c>
      <c r="S153" s="83" t="s">
        <v>84</v>
      </c>
      <c r="T153" s="83" t="s">
        <v>64</v>
      </c>
      <c r="U153" s="83" t="s">
        <v>84</v>
      </c>
      <c r="V153" s="83" t="s">
        <v>64</v>
      </c>
      <c r="W153" s="83" t="s">
        <v>64</v>
      </c>
      <c r="X153" s="83" t="s">
        <v>64</v>
      </c>
      <c r="Y153" s="83" t="s">
        <v>64</v>
      </c>
      <c r="Z153" s="83" t="s">
        <v>65</v>
      </c>
      <c r="AA153" s="83" t="s">
        <v>65</v>
      </c>
      <c r="AB153" s="83" t="s">
        <v>66</v>
      </c>
      <c r="AC153" s="83" t="s">
        <v>66</v>
      </c>
      <c r="AD153" s="83" t="s">
        <v>66</v>
      </c>
      <c r="AE153" s="83" t="s">
        <v>66</v>
      </c>
      <c r="AF153" s="83" t="s">
        <v>65</v>
      </c>
      <c r="AG153" s="83" t="s">
        <v>101</v>
      </c>
      <c r="AH153" s="83" t="s">
        <v>79</v>
      </c>
      <c r="AI153" s="83" t="s">
        <v>79</v>
      </c>
      <c r="AJ153" s="83" t="s">
        <v>65</v>
      </c>
      <c r="AK153" s="83" t="s">
        <v>65</v>
      </c>
      <c r="AL153" s="83" t="s">
        <v>65</v>
      </c>
      <c r="AM153" s="83" t="s">
        <v>65</v>
      </c>
      <c r="AN153" s="83" t="s">
        <v>66</v>
      </c>
      <c r="AO153" s="83" t="s">
        <v>66</v>
      </c>
      <c r="AP153" s="83" t="s">
        <v>85</v>
      </c>
      <c r="AQ153" s="83" t="s">
        <v>85</v>
      </c>
      <c r="AR153" s="83" t="s">
        <v>86</v>
      </c>
      <c r="AS153" s="83" t="s">
        <v>81</v>
      </c>
      <c r="AT153" s="83" t="s">
        <v>87</v>
      </c>
      <c r="AU153" s="83" t="s">
        <v>67</v>
      </c>
      <c r="AV153" s="83" t="s">
        <v>469</v>
      </c>
      <c r="AW153" s="83" t="s">
        <v>72</v>
      </c>
      <c r="AX153" s="83" t="s">
        <v>63</v>
      </c>
      <c r="AY153" s="83" t="s">
        <v>72</v>
      </c>
      <c r="AZ153" s="83" t="s">
        <v>73</v>
      </c>
      <c r="BA153" s="83" t="s">
        <v>63</v>
      </c>
      <c r="BB153" s="83" t="s">
        <v>72</v>
      </c>
      <c r="BC153" s="83" t="s">
        <v>73</v>
      </c>
      <c r="BD153" s="83"/>
      <c r="BE153" s="83" t="s">
        <v>73</v>
      </c>
      <c r="BF153" s="83"/>
      <c r="BG153" s="87" t="s">
        <v>335</v>
      </c>
      <c r="BH153" s="86" t="s">
        <v>60</v>
      </c>
      <c r="BI153" s="76" t="s">
        <v>1414</v>
      </c>
      <c r="BJ153">
        <v>10</v>
      </c>
      <c r="BK153" s="87">
        <v>53</v>
      </c>
      <c r="BL153" s="87"/>
      <c r="BM153" s="86" t="s">
        <v>1130</v>
      </c>
      <c r="BN153" s="86" t="s">
        <v>1132</v>
      </c>
      <c r="BO153" s="87" t="s">
        <v>68</v>
      </c>
      <c r="BP153" s="87"/>
      <c r="BQ153" s="87" t="s">
        <v>1472</v>
      </c>
      <c r="BR153" s="86" t="s">
        <v>1445</v>
      </c>
      <c r="BS153" s="86">
        <v>1</v>
      </c>
      <c r="BT153" s="86" t="s">
        <v>1445</v>
      </c>
      <c r="BU153" s="86">
        <v>1</v>
      </c>
      <c r="BV153" s="86" t="s">
        <v>63</v>
      </c>
      <c r="BW153" s="86">
        <v>1</v>
      </c>
      <c r="BX153" s="86" t="s">
        <v>1448</v>
      </c>
      <c r="BY153" s="86">
        <v>1</v>
      </c>
      <c r="BZ153" s="86" t="s">
        <v>1450</v>
      </c>
      <c r="CA153" s="86">
        <v>1</v>
      </c>
      <c r="CB153" s="86" t="s">
        <v>1453</v>
      </c>
      <c r="CC153" s="86">
        <v>1</v>
      </c>
      <c r="CD153" s="86" t="s">
        <v>1454</v>
      </c>
      <c r="CE153" s="86">
        <v>1</v>
      </c>
      <c r="CF153" s="86" t="s">
        <v>1454</v>
      </c>
      <c r="CG153" s="86">
        <v>1</v>
      </c>
      <c r="CH153" s="86" t="s">
        <v>1454</v>
      </c>
      <c r="CI153" s="86">
        <v>1</v>
      </c>
      <c r="CJ153" s="86" t="s">
        <v>226</v>
      </c>
      <c r="CK153" s="86">
        <v>0</v>
      </c>
      <c r="CL153" s="86" t="s">
        <v>1454</v>
      </c>
      <c r="CM153" s="86">
        <v>1</v>
      </c>
      <c r="CN153" s="86" t="s">
        <v>1454</v>
      </c>
      <c r="CO153" s="86">
        <v>1</v>
      </c>
      <c r="CP153" s="87" t="s">
        <v>1478</v>
      </c>
      <c r="CQ153" s="152">
        <v>1</v>
      </c>
    </row>
    <row r="154" spans="1:95" ht="13.2" x14ac:dyDescent="0.25">
      <c r="A154" s="82">
        <v>45572.458954363421</v>
      </c>
      <c r="B154" s="83" t="s">
        <v>506</v>
      </c>
      <c r="C154" s="84" t="s">
        <v>507</v>
      </c>
      <c r="D154" s="83">
        <v>14.29</v>
      </c>
      <c r="E154" s="83">
        <v>0.28999999999999998</v>
      </c>
      <c r="F154" s="83" t="s">
        <v>423</v>
      </c>
      <c r="G154" s="83" t="s">
        <v>76</v>
      </c>
      <c r="H154" s="83" t="s">
        <v>508</v>
      </c>
      <c r="I154" s="83" t="s">
        <v>63</v>
      </c>
      <c r="J154" s="83" t="s">
        <v>64</v>
      </c>
      <c r="K154" s="83" t="s">
        <v>64</v>
      </c>
      <c r="L154" s="83" t="s">
        <v>64</v>
      </c>
      <c r="M154" s="83" t="s">
        <v>78</v>
      </c>
      <c r="N154" s="83" t="s">
        <v>64</v>
      </c>
      <c r="O154" s="83" t="s">
        <v>84</v>
      </c>
      <c r="P154" s="83" t="s">
        <v>84</v>
      </c>
      <c r="Q154" s="83" t="s">
        <v>64</v>
      </c>
      <c r="R154" s="83" t="s">
        <v>64</v>
      </c>
      <c r="S154" s="83" t="s">
        <v>64</v>
      </c>
      <c r="T154" s="83" t="s">
        <v>64</v>
      </c>
      <c r="U154" s="83" t="s">
        <v>78</v>
      </c>
      <c r="V154" s="83" t="s">
        <v>64</v>
      </c>
      <c r="W154" s="83" t="s">
        <v>64</v>
      </c>
      <c r="X154" s="83" t="s">
        <v>64</v>
      </c>
      <c r="Y154" s="83" t="s">
        <v>64</v>
      </c>
      <c r="Z154" s="83" t="s">
        <v>66</v>
      </c>
      <c r="AA154" s="83" t="s">
        <v>65</v>
      </c>
      <c r="AB154" s="83" t="s">
        <v>66</v>
      </c>
      <c r="AC154" s="83" t="s">
        <v>65</v>
      </c>
      <c r="AD154" s="83" t="s">
        <v>66</v>
      </c>
      <c r="AE154" s="83" t="s">
        <v>66</v>
      </c>
      <c r="AF154" s="83" t="s">
        <v>66</v>
      </c>
      <c r="AG154" s="83" t="s">
        <v>66</v>
      </c>
      <c r="AH154" s="83" t="s">
        <v>65</v>
      </c>
      <c r="AI154" s="83" t="s">
        <v>66</v>
      </c>
      <c r="AJ154" s="83" t="s">
        <v>66</v>
      </c>
      <c r="AK154" s="83" t="s">
        <v>66</v>
      </c>
      <c r="AL154" s="83" t="s">
        <v>66</v>
      </c>
      <c r="AM154" s="83" t="s">
        <v>66</v>
      </c>
      <c r="AN154" s="83" t="s">
        <v>66</v>
      </c>
      <c r="AO154" s="83" t="s">
        <v>66</v>
      </c>
      <c r="AP154" s="83" t="s">
        <v>85</v>
      </c>
      <c r="AQ154" s="83" t="s">
        <v>151</v>
      </c>
      <c r="AR154" s="83" t="s">
        <v>86</v>
      </c>
      <c r="AS154" s="83" t="s">
        <v>120</v>
      </c>
      <c r="AT154" s="83" t="s">
        <v>69</v>
      </c>
      <c r="AU154" s="83" t="s">
        <v>70</v>
      </c>
      <c r="AV154" s="83" t="s">
        <v>71</v>
      </c>
      <c r="AW154" s="83" t="s">
        <v>63</v>
      </c>
      <c r="AX154" s="83" t="s">
        <v>72</v>
      </c>
      <c r="AY154" s="83" t="s">
        <v>72</v>
      </c>
      <c r="AZ154" s="83" t="s">
        <v>63</v>
      </c>
      <c r="BA154" s="83" t="s">
        <v>73</v>
      </c>
      <c r="BB154" s="83" t="s">
        <v>73</v>
      </c>
      <c r="BC154" s="83" t="s">
        <v>73</v>
      </c>
      <c r="BD154" s="83"/>
      <c r="BE154" s="83" t="s">
        <v>73</v>
      </c>
      <c r="BF154" s="83"/>
      <c r="BG154" s="87" t="s">
        <v>335</v>
      </c>
      <c r="BH154" s="86" t="s">
        <v>60</v>
      </c>
      <c r="BI154" s="76" t="s">
        <v>1414</v>
      </c>
      <c r="BJ154">
        <v>13</v>
      </c>
      <c r="BK154" s="87">
        <v>50</v>
      </c>
      <c r="BL154" s="87"/>
      <c r="BM154" s="86" t="s">
        <v>1130</v>
      </c>
      <c r="BN154" s="86" t="s">
        <v>1132</v>
      </c>
      <c r="BO154" s="87" t="s">
        <v>68</v>
      </c>
      <c r="BP154" s="87"/>
      <c r="BQ154" s="87" t="s">
        <v>1472</v>
      </c>
      <c r="BR154" s="86" t="s">
        <v>1445</v>
      </c>
      <c r="BS154" s="86">
        <v>1</v>
      </c>
      <c r="BT154" s="86" t="s">
        <v>1445</v>
      </c>
      <c r="BU154" s="86">
        <v>1</v>
      </c>
      <c r="BV154" s="86" t="s">
        <v>63</v>
      </c>
      <c r="BW154" s="86">
        <v>1</v>
      </c>
      <c r="BX154" s="86" t="s">
        <v>1447</v>
      </c>
      <c r="BY154" s="86">
        <v>0</v>
      </c>
      <c r="BZ154" s="86" t="s">
        <v>1470</v>
      </c>
      <c r="CA154" s="86">
        <v>2</v>
      </c>
      <c r="CB154" s="86" t="s">
        <v>1452</v>
      </c>
      <c r="CC154" s="86">
        <v>0</v>
      </c>
      <c r="CD154" s="86" t="s">
        <v>1454</v>
      </c>
      <c r="CE154" s="86">
        <v>1</v>
      </c>
      <c r="CF154" s="86" t="s">
        <v>1454</v>
      </c>
      <c r="CG154" s="86">
        <v>1</v>
      </c>
      <c r="CH154" s="86" t="s">
        <v>1454</v>
      </c>
      <c r="CI154" s="86">
        <v>1</v>
      </c>
      <c r="CJ154" s="86" t="s">
        <v>1454</v>
      </c>
      <c r="CK154" s="86">
        <v>1</v>
      </c>
      <c r="CL154" s="86" t="s">
        <v>226</v>
      </c>
      <c r="CM154" s="86">
        <v>0</v>
      </c>
      <c r="CN154" s="86" t="s">
        <v>226</v>
      </c>
      <c r="CO154" s="86">
        <v>0</v>
      </c>
      <c r="CP154" s="87" t="s">
        <v>1477</v>
      </c>
      <c r="CQ154" s="152">
        <v>0</v>
      </c>
    </row>
    <row r="155" spans="1:95" ht="13.2" x14ac:dyDescent="0.25">
      <c r="A155" s="82">
        <v>45572.459884039352</v>
      </c>
      <c r="B155" s="83" t="s">
        <v>509</v>
      </c>
      <c r="C155" s="84" t="s">
        <v>510</v>
      </c>
      <c r="D155" s="83">
        <v>100</v>
      </c>
      <c r="E155" s="83">
        <v>0.71</v>
      </c>
      <c r="F155" s="83" t="s">
        <v>423</v>
      </c>
      <c r="G155" s="83" t="s">
        <v>76</v>
      </c>
      <c r="H155" s="83" t="s">
        <v>352</v>
      </c>
      <c r="I155" s="83" t="s">
        <v>63</v>
      </c>
      <c r="J155" s="83" t="s">
        <v>64</v>
      </c>
      <c r="K155" s="83" t="s">
        <v>64</v>
      </c>
      <c r="L155" s="83" t="s">
        <v>64</v>
      </c>
      <c r="M155" s="83" t="s">
        <v>78</v>
      </c>
      <c r="N155" s="83" t="s">
        <v>84</v>
      </c>
      <c r="O155" s="83" t="s">
        <v>64</v>
      </c>
      <c r="P155" s="83" t="s">
        <v>84</v>
      </c>
      <c r="Q155" s="83" t="s">
        <v>64</v>
      </c>
      <c r="R155" s="83" t="s">
        <v>64</v>
      </c>
      <c r="S155" s="83" t="s">
        <v>64</v>
      </c>
      <c r="T155" s="83" t="s">
        <v>64</v>
      </c>
      <c r="U155" s="83" t="s">
        <v>64</v>
      </c>
      <c r="V155" s="83" t="s">
        <v>64</v>
      </c>
      <c r="W155" s="83" t="s">
        <v>64</v>
      </c>
      <c r="X155" s="83" t="s">
        <v>64</v>
      </c>
      <c r="Y155" s="83" t="s">
        <v>64</v>
      </c>
      <c r="Z155" s="83" t="s">
        <v>65</v>
      </c>
      <c r="AA155" s="83" t="s">
        <v>65</v>
      </c>
      <c r="AB155" s="83" t="s">
        <v>65</v>
      </c>
      <c r="AC155" s="83" t="s">
        <v>65</v>
      </c>
      <c r="AD155" s="83" t="s">
        <v>65</v>
      </c>
      <c r="AE155" s="83" t="s">
        <v>65</v>
      </c>
      <c r="AF155" s="83" t="s">
        <v>65</v>
      </c>
      <c r="AG155" s="83" t="s">
        <v>65</v>
      </c>
      <c r="AH155" s="83" t="s">
        <v>65</v>
      </c>
      <c r="AI155" s="83" t="s">
        <v>79</v>
      </c>
      <c r="AJ155" s="83" t="s">
        <v>65</v>
      </c>
      <c r="AK155" s="83" t="s">
        <v>66</v>
      </c>
      <c r="AL155" s="83" t="s">
        <v>65</v>
      </c>
      <c r="AM155" s="83" t="s">
        <v>66</v>
      </c>
      <c r="AN155" s="83" t="s">
        <v>66</v>
      </c>
      <c r="AO155" s="83" t="s">
        <v>65</v>
      </c>
      <c r="AP155" s="83" t="s">
        <v>67</v>
      </c>
      <c r="AQ155" s="83" t="s">
        <v>67</v>
      </c>
      <c r="AR155" s="83" t="s">
        <v>63</v>
      </c>
      <c r="AS155" s="83" t="s">
        <v>68</v>
      </c>
      <c r="AT155" s="83" t="s">
        <v>69</v>
      </c>
      <c r="AU155" s="83" t="s">
        <v>70</v>
      </c>
      <c r="AV155" s="83" t="s">
        <v>132</v>
      </c>
      <c r="AW155" s="83" t="s">
        <v>73</v>
      </c>
      <c r="AX155" s="83" t="s">
        <v>72</v>
      </c>
      <c r="AY155" s="83" t="s">
        <v>73</v>
      </c>
      <c r="AZ155" s="83" t="s">
        <v>72</v>
      </c>
      <c r="BA155" s="83" t="s">
        <v>73</v>
      </c>
      <c r="BB155" s="83" t="s">
        <v>73</v>
      </c>
      <c r="BC155" s="83" t="s">
        <v>73</v>
      </c>
      <c r="BD155" s="83"/>
      <c r="BE155" s="83" t="s">
        <v>73</v>
      </c>
      <c r="BF155" s="83"/>
      <c r="BG155" s="87" t="s">
        <v>335</v>
      </c>
      <c r="BH155" s="86" t="s">
        <v>60</v>
      </c>
      <c r="BI155" s="76" t="s">
        <v>1414</v>
      </c>
      <c r="BJ155">
        <v>14</v>
      </c>
      <c r="BK155" s="87">
        <v>60</v>
      </c>
      <c r="BL155" s="87"/>
      <c r="BM155" s="86" t="s">
        <v>1130</v>
      </c>
      <c r="BN155" s="86" t="s">
        <v>1132</v>
      </c>
      <c r="BO155" s="87" t="s">
        <v>68</v>
      </c>
      <c r="BP155" s="87"/>
      <c r="BQ155" s="87" t="s">
        <v>1472</v>
      </c>
      <c r="BR155" s="86" t="s">
        <v>1445</v>
      </c>
      <c r="BS155" s="86">
        <v>1</v>
      </c>
      <c r="BT155" s="86" t="s">
        <v>1445</v>
      </c>
      <c r="BU155" s="86">
        <v>1</v>
      </c>
      <c r="BV155" s="86" t="s">
        <v>63</v>
      </c>
      <c r="BW155" s="86">
        <v>1</v>
      </c>
      <c r="BX155" s="86" t="s">
        <v>1447</v>
      </c>
      <c r="BY155" s="86">
        <v>0</v>
      </c>
      <c r="BZ155" s="86" t="s">
        <v>1470</v>
      </c>
      <c r="CA155" s="86">
        <v>2</v>
      </c>
      <c r="CB155" s="86" t="s">
        <v>1452</v>
      </c>
      <c r="CC155" s="86">
        <v>0</v>
      </c>
      <c r="CD155" s="86" t="s">
        <v>226</v>
      </c>
      <c r="CE155" s="86">
        <v>0</v>
      </c>
      <c r="CF155" s="86" t="s">
        <v>1454</v>
      </c>
      <c r="CG155" s="86">
        <v>1</v>
      </c>
      <c r="CH155" s="86" t="s">
        <v>226</v>
      </c>
      <c r="CI155" s="86">
        <v>0</v>
      </c>
      <c r="CJ155" s="86" t="s">
        <v>1454</v>
      </c>
      <c r="CK155" s="86">
        <v>1</v>
      </c>
      <c r="CL155" s="86" t="s">
        <v>226</v>
      </c>
      <c r="CM155" s="86">
        <v>0</v>
      </c>
      <c r="CN155" s="86" t="s">
        <v>226</v>
      </c>
      <c r="CO155" s="86">
        <v>0</v>
      </c>
      <c r="CP155" s="87" t="s">
        <v>1477</v>
      </c>
      <c r="CQ155" s="152">
        <v>0</v>
      </c>
    </row>
    <row r="156" spans="1:95" ht="13.2" x14ac:dyDescent="0.25">
      <c r="A156" s="82">
        <v>45572.464337916666</v>
      </c>
      <c r="B156" s="83" t="s">
        <v>511</v>
      </c>
      <c r="C156" s="84" t="s">
        <v>512</v>
      </c>
      <c r="D156" s="83">
        <v>100</v>
      </c>
      <c r="E156" s="83">
        <v>0.45</v>
      </c>
      <c r="F156" s="83" t="s">
        <v>423</v>
      </c>
      <c r="G156" s="83" t="s">
        <v>76</v>
      </c>
      <c r="H156" s="83" t="s">
        <v>335</v>
      </c>
      <c r="I156" s="83" t="s">
        <v>63</v>
      </c>
      <c r="J156" s="83" t="s">
        <v>64</v>
      </c>
      <c r="K156" s="83" t="s">
        <v>78</v>
      </c>
      <c r="L156" s="83" t="s">
        <v>64</v>
      </c>
      <c r="M156" s="83" t="s">
        <v>64</v>
      </c>
      <c r="N156" s="83" t="s">
        <v>84</v>
      </c>
      <c r="O156" s="83" t="s">
        <v>78</v>
      </c>
      <c r="P156" s="83" t="s">
        <v>84</v>
      </c>
      <c r="Q156" s="83" t="s">
        <v>84</v>
      </c>
      <c r="R156" s="83" t="s">
        <v>64</v>
      </c>
      <c r="S156" s="83" t="s">
        <v>84</v>
      </c>
      <c r="T156" s="83" t="s">
        <v>64</v>
      </c>
      <c r="U156" s="83" t="s">
        <v>84</v>
      </c>
      <c r="V156" s="83" t="s">
        <v>64</v>
      </c>
      <c r="W156" s="83" t="s">
        <v>64</v>
      </c>
      <c r="X156" s="83" t="s">
        <v>64</v>
      </c>
      <c r="Y156" s="83" t="s">
        <v>64</v>
      </c>
      <c r="Z156" s="83" t="s">
        <v>66</v>
      </c>
      <c r="AA156" s="83" t="s">
        <v>65</v>
      </c>
      <c r="AB156" s="83" t="s">
        <v>65</v>
      </c>
      <c r="AC156" s="83" t="s">
        <v>65</v>
      </c>
      <c r="AD156" s="83" t="s">
        <v>66</v>
      </c>
      <c r="AE156" s="83" t="s">
        <v>65</v>
      </c>
      <c r="AF156" s="83" t="s">
        <v>66</v>
      </c>
      <c r="AG156" s="83" t="s">
        <v>66</v>
      </c>
      <c r="AH156" s="83" t="s">
        <v>66</v>
      </c>
      <c r="AI156" s="83" t="s">
        <v>79</v>
      </c>
      <c r="AJ156" s="83" t="s">
        <v>65</v>
      </c>
      <c r="AK156" s="83" t="s">
        <v>66</v>
      </c>
      <c r="AL156" s="83" t="s">
        <v>66</v>
      </c>
      <c r="AM156" s="83" t="s">
        <v>66</v>
      </c>
      <c r="AN156" s="83" t="s">
        <v>66</v>
      </c>
      <c r="AO156" s="83" t="s">
        <v>65</v>
      </c>
      <c r="AP156" s="83" t="s">
        <v>67</v>
      </c>
      <c r="AQ156" s="83" t="s">
        <v>67</v>
      </c>
      <c r="AR156" s="83" t="s">
        <v>86</v>
      </c>
      <c r="AS156" s="83" t="s">
        <v>68</v>
      </c>
      <c r="AT156" s="83" t="s">
        <v>87</v>
      </c>
      <c r="AU156" s="83" t="s">
        <v>70</v>
      </c>
      <c r="AV156" s="83" t="s">
        <v>132</v>
      </c>
      <c r="AW156" s="83" t="s">
        <v>72</v>
      </c>
      <c r="AX156" s="83" t="s">
        <v>73</v>
      </c>
      <c r="AY156" s="83" t="s">
        <v>63</v>
      </c>
      <c r="AZ156" s="83" t="s">
        <v>72</v>
      </c>
      <c r="BA156" s="83" t="s">
        <v>63</v>
      </c>
      <c r="BB156" s="83" t="s">
        <v>73</v>
      </c>
      <c r="BC156" s="83" t="s">
        <v>73</v>
      </c>
      <c r="BD156" s="83"/>
      <c r="BE156" s="83" t="s">
        <v>73</v>
      </c>
      <c r="BF156" s="83"/>
      <c r="BG156" s="87" t="s">
        <v>335</v>
      </c>
      <c r="BH156" s="86" t="s">
        <v>60</v>
      </c>
      <c r="BI156" s="76" t="s">
        <v>1414</v>
      </c>
      <c r="BJ156">
        <v>8</v>
      </c>
      <c r="BK156" s="87">
        <v>54</v>
      </c>
      <c r="BL156" s="87"/>
      <c r="BM156" s="86" t="s">
        <v>1130</v>
      </c>
      <c r="BN156" s="86" t="s">
        <v>1132</v>
      </c>
      <c r="BO156" s="87" t="s">
        <v>68</v>
      </c>
      <c r="BP156" s="87"/>
      <c r="BQ156" s="87" t="s">
        <v>1472</v>
      </c>
      <c r="BR156" s="86" t="s">
        <v>1445</v>
      </c>
      <c r="BS156" s="86">
        <v>1</v>
      </c>
      <c r="BT156" s="86" t="s">
        <v>1445</v>
      </c>
      <c r="BU156" s="86">
        <v>1</v>
      </c>
      <c r="BV156" s="86" t="s">
        <v>63</v>
      </c>
      <c r="BW156" s="86">
        <v>1</v>
      </c>
      <c r="BX156" s="86" t="s">
        <v>1448</v>
      </c>
      <c r="BY156" s="86">
        <v>1</v>
      </c>
      <c r="BZ156" s="86" t="s">
        <v>1470</v>
      </c>
      <c r="CA156" s="86">
        <v>2</v>
      </c>
      <c r="CB156" s="86" t="s">
        <v>1452</v>
      </c>
      <c r="CC156" s="86">
        <v>0</v>
      </c>
      <c r="CD156" s="86" t="s">
        <v>1454</v>
      </c>
      <c r="CE156" s="86">
        <v>1</v>
      </c>
      <c r="CF156" s="86" t="s">
        <v>226</v>
      </c>
      <c r="CG156" s="86">
        <v>0</v>
      </c>
      <c r="CH156" s="86" t="s">
        <v>1454</v>
      </c>
      <c r="CI156" s="86">
        <v>1</v>
      </c>
      <c r="CJ156" s="86" t="s">
        <v>1454</v>
      </c>
      <c r="CK156" s="86">
        <v>1</v>
      </c>
      <c r="CL156" s="86" t="s">
        <v>1454</v>
      </c>
      <c r="CM156" s="86">
        <v>1</v>
      </c>
      <c r="CN156" s="86" t="s">
        <v>226</v>
      </c>
      <c r="CO156" s="86">
        <v>0</v>
      </c>
      <c r="CP156" s="87" t="s">
        <v>1477</v>
      </c>
      <c r="CQ156" s="152">
        <v>0</v>
      </c>
    </row>
    <row r="157" spans="1:95" ht="13.2" x14ac:dyDescent="0.25">
      <c r="A157" s="82">
        <v>45572.464793240739</v>
      </c>
      <c r="B157" s="83" t="s">
        <v>513</v>
      </c>
      <c r="C157" s="84" t="s">
        <v>514</v>
      </c>
      <c r="D157" s="83">
        <v>100</v>
      </c>
      <c r="E157" s="83">
        <v>0.63</v>
      </c>
      <c r="F157" s="83" t="s">
        <v>423</v>
      </c>
      <c r="G157" s="83" t="s">
        <v>76</v>
      </c>
      <c r="H157" s="83" t="s">
        <v>335</v>
      </c>
      <c r="I157" s="83" t="s">
        <v>63</v>
      </c>
      <c r="J157" s="83" t="s">
        <v>64</v>
      </c>
      <c r="K157" s="83" t="s">
        <v>84</v>
      </c>
      <c r="L157" s="83" t="s">
        <v>64</v>
      </c>
      <c r="M157" s="83" t="s">
        <v>78</v>
      </c>
      <c r="N157" s="83" t="s">
        <v>64</v>
      </c>
      <c r="O157" s="83" t="s">
        <v>64</v>
      </c>
      <c r="P157" s="83" t="s">
        <v>64</v>
      </c>
      <c r="Q157" s="83" t="s">
        <v>64</v>
      </c>
      <c r="R157" s="83" t="s">
        <v>64</v>
      </c>
      <c r="S157" s="83" t="s">
        <v>64</v>
      </c>
      <c r="T157" s="83" t="s">
        <v>64</v>
      </c>
      <c r="U157" s="83" t="s">
        <v>64</v>
      </c>
      <c r="V157" s="83" t="s">
        <v>84</v>
      </c>
      <c r="W157" s="83" t="s">
        <v>64</v>
      </c>
      <c r="X157" s="83" t="s">
        <v>64</v>
      </c>
      <c r="Y157" s="83" t="s">
        <v>84</v>
      </c>
      <c r="Z157" s="83" t="s">
        <v>66</v>
      </c>
      <c r="AA157" s="83" t="s">
        <v>65</v>
      </c>
      <c r="AB157" s="83" t="s">
        <v>66</v>
      </c>
      <c r="AC157" s="83" t="s">
        <v>66</v>
      </c>
      <c r="AD157" s="83" t="s">
        <v>66</v>
      </c>
      <c r="AE157" s="83" t="s">
        <v>66</v>
      </c>
      <c r="AF157" s="83" t="s">
        <v>65</v>
      </c>
      <c r="AG157" s="83" t="s">
        <v>65</v>
      </c>
      <c r="AH157" s="83" t="s">
        <v>65</v>
      </c>
      <c r="AI157" s="83" t="s">
        <v>101</v>
      </c>
      <c r="AJ157" s="83" t="s">
        <v>65</v>
      </c>
      <c r="AK157" s="83" t="s">
        <v>66</v>
      </c>
      <c r="AL157" s="83" t="s">
        <v>65</v>
      </c>
      <c r="AM157" s="83" t="s">
        <v>65</v>
      </c>
      <c r="AN157" s="83" t="s">
        <v>65</v>
      </c>
      <c r="AO157" s="83" t="s">
        <v>65</v>
      </c>
      <c r="AP157" s="83" t="s">
        <v>67</v>
      </c>
      <c r="AQ157" s="83" t="s">
        <v>67</v>
      </c>
      <c r="AR157" s="83" t="s">
        <v>63</v>
      </c>
      <c r="AS157" s="83" t="s">
        <v>120</v>
      </c>
      <c r="AT157" s="83" t="s">
        <v>69</v>
      </c>
      <c r="AU157" s="83" t="s">
        <v>80</v>
      </c>
      <c r="AV157" s="83" t="s">
        <v>80</v>
      </c>
      <c r="AW157" s="83" t="s">
        <v>73</v>
      </c>
      <c r="AX157" s="83" t="s">
        <v>73</v>
      </c>
      <c r="AY157" s="83" t="s">
        <v>72</v>
      </c>
      <c r="AZ157" s="83" t="s">
        <v>63</v>
      </c>
      <c r="BA157" s="83" t="s">
        <v>72</v>
      </c>
      <c r="BB157" s="83" t="s">
        <v>72</v>
      </c>
      <c r="BC157" s="83" t="s">
        <v>73</v>
      </c>
      <c r="BD157" s="83"/>
      <c r="BE157" s="83" t="s">
        <v>73</v>
      </c>
      <c r="BF157" s="83"/>
      <c r="BG157" s="87" t="s">
        <v>335</v>
      </c>
      <c r="BH157" s="86" t="s">
        <v>60</v>
      </c>
      <c r="BI157" s="76" t="s">
        <v>1414</v>
      </c>
      <c r="BJ157">
        <v>13</v>
      </c>
      <c r="BK157" s="87">
        <v>58</v>
      </c>
      <c r="BL157" s="87"/>
      <c r="BM157" s="86" t="s">
        <v>1130</v>
      </c>
      <c r="BN157" s="86" t="s">
        <v>1132</v>
      </c>
      <c r="BO157" s="87" t="s">
        <v>68</v>
      </c>
      <c r="BP157" s="87"/>
      <c r="BQ157" s="87" t="s">
        <v>1472</v>
      </c>
      <c r="BR157" s="86" t="s">
        <v>1445</v>
      </c>
      <c r="BS157" s="86">
        <v>1</v>
      </c>
      <c r="BT157" s="86" t="s">
        <v>1445</v>
      </c>
      <c r="BU157" s="86">
        <v>1</v>
      </c>
      <c r="BV157" s="86" t="s">
        <v>63</v>
      </c>
      <c r="BW157" s="86">
        <v>1</v>
      </c>
      <c r="BX157" s="86" t="s">
        <v>1447</v>
      </c>
      <c r="BY157" s="86">
        <v>0</v>
      </c>
      <c r="BZ157" s="86" t="s">
        <v>1450</v>
      </c>
      <c r="CA157" s="86">
        <v>1</v>
      </c>
      <c r="CB157" s="86" t="s">
        <v>1452</v>
      </c>
      <c r="CC157" s="86">
        <v>0</v>
      </c>
      <c r="CD157" s="86" t="s">
        <v>226</v>
      </c>
      <c r="CE157" s="86">
        <v>0</v>
      </c>
      <c r="CF157" s="86" t="s">
        <v>226</v>
      </c>
      <c r="CG157" s="86">
        <v>0</v>
      </c>
      <c r="CH157" s="86" t="s">
        <v>1454</v>
      </c>
      <c r="CI157" s="86">
        <v>1</v>
      </c>
      <c r="CJ157" s="86" t="s">
        <v>1454</v>
      </c>
      <c r="CK157" s="86">
        <v>1</v>
      </c>
      <c r="CL157" s="86" t="s">
        <v>1454</v>
      </c>
      <c r="CM157" s="86">
        <v>1</v>
      </c>
      <c r="CN157" s="86" t="s">
        <v>1454</v>
      </c>
      <c r="CO157" s="86">
        <v>1</v>
      </c>
      <c r="CP157" s="87" t="s">
        <v>1477</v>
      </c>
      <c r="CQ157" s="152">
        <v>0</v>
      </c>
    </row>
    <row r="158" spans="1:95" ht="13.2" x14ac:dyDescent="0.25">
      <c r="A158" s="82">
        <v>45572.464955949079</v>
      </c>
      <c r="B158" s="83" t="s">
        <v>515</v>
      </c>
      <c r="C158" s="84" t="s">
        <v>516</v>
      </c>
      <c r="D158" s="83">
        <v>30.36</v>
      </c>
      <c r="E158" s="83">
        <v>0.46</v>
      </c>
      <c r="F158" s="83" t="s">
        <v>423</v>
      </c>
      <c r="G158" s="83" t="s">
        <v>76</v>
      </c>
      <c r="H158" s="83" t="s">
        <v>352</v>
      </c>
      <c r="I158" s="83" t="s">
        <v>63</v>
      </c>
      <c r="J158" s="83" t="s">
        <v>64</v>
      </c>
      <c r="K158" s="83" t="s">
        <v>64</v>
      </c>
      <c r="L158" s="83" t="s">
        <v>64</v>
      </c>
      <c r="M158" s="83" t="s">
        <v>84</v>
      </c>
      <c r="N158" s="83" t="s">
        <v>64</v>
      </c>
      <c r="O158" s="83" t="s">
        <v>64</v>
      </c>
      <c r="P158" s="83" t="s">
        <v>84</v>
      </c>
      <c r="Q158" s="83" t="s">
        <v>64</v>
      </c>
      <c r="R158" s="83" t="s">
        <v>64</v>
      </c>
      <c r="S158" s="83" t="s">
        <v>64</v>
      </c>
      <c r="T158" s="83" t="s">
        <v>64</v>
      </c>
      <c r="U158" s="83" t="s">
        <v>64</v>
      </c>
      <c r="V158" s="83" t="s">
        <v>64</v>
      </c>
      <c r="W158" s="83" t="s">
        <v>64</v>
      </c>
      <c r="X158" s="83" t="s">
        <v>84</v>
      </c>
      <c r="Y158" s="83" t="s">
        <v>64</v>
      </c>
      <c r="Z158" s="83" t="s">
        <v>66</v>
      </c>
      <c r="AA158" s="83" t="s">
        <v>65</v>
      </c>
      <c r="AB158" s="83" t="s">
        <v>66</v>
      </c>
      <c r="AC158" s="83" t="s">
        <v>66</v>
      </c>
      <c r="AD158" s="83" t="s">
        <v>66</v>
      </c>
      <c r="AE158" s="83" t="s">
        <v>65</v>
      </c>
      <c r="AF158" s="83" t="s">
        <v>65</v>
      </c>
      <c r="AG158" s="83" t="s">
        <v>65</v>
      </c>
      <c r="AH158" s="83" t="s">
        <v>66</v>
      </c>
      <c r="AI158" s="83" t="s">
        <v>101</v>
      </c>
      <c r="AJ158" s="83" t="s">
        <v>65</v>
      </c>
      <c r="AK158" s="83" t="s">
        <v>66</v>
      </c>
      <c r="AL158" s="83" t="s">
        <v>66</v>
      </c>
      <c r="AM158" s="83" t="s">
        <v>65</v>
      </c>
      <c r="AN158" s="83" t="s">
        <v>66</v>
      </c>
      <c r="AO158" s="83" t="s">
        <v>66</v>
      </c>
      <c r="AP158" s="83" t="s">
        <v>85</v>
      </c>
      <c r="AQ158" s="83" t="s">
        <v>85</v>
      </c>
      <c r="AR158" s="83" t="s">
        <v>86</v>
      </c>
      <c r="AS158" s="83" t="s">
        <v>517</v>
      </c>
      <c r="AT158" s="83" t="s">
        <v>87</v>
      </c>
      <c r="AU158" s="83" t="s">
        <v>70</v>
      </c>
      <c r="AV158" s="83" t="s">
        <v>132</v>
      </c>
      <c r="AW158" s="83" t="s">
        <v>73</v>
      </c>
      <c r="AX158" s="83" t="s">
        <v>73</v>
      </c>
      <c r="AY158" s="83" t="s">
        <v>73</v>
      </c>
      <c r="AZ158" s="83" t="s">
        <v>72</v>
      </c>
      <c r="BA158" s="83" t="s">
        <v>73</v>
      </c>
      <c r="BB158" s="83" t="s">
        <v>73</v>
      </c>
      <c r="BC158" s="83" t="s">
        <v>73</v>
      </c>
      <c r="BD158" s="83"/>
      <c r="BE158" s="83" t="s">
        <v>73</v>
      </c>
      <c r="BF158" s="83"/>
      <c r="BG158" s="87" t="s">
        <v>335</v>
      </c>
      <c r="BH158" s="86" t="s">
        <v>60</v>
      </c>
      <c r="BI158" s="76" t="s">
        <v>1414</v>
      </c>
      <c r="BJ158">
        <v>13</v>
      </c>
      <c r="BK158" s="87">
        <v>55</v>
      </c>
      <c r="BL158" s="87"/>
      <c r="BM158" s="86" t="s">
        <v>1130</v>
      </c>
      <c r="BN158" s="86" t="s">
        <v>1132</v>
      </c>
      <c r="BO158" s="87" t="s">
        <v>1455</v>
      </c>
      <c r="BP158" s="87"/>
      <c r="BQ158" s="87" t="s">
        <v>1473</v>
      </c>
      <c r="BR158" s="86" t="s">
        <v>1445</v>
      </c>
      <c r="BS158" s="86">
        <v>1</v>
      </c>
      <c r="BT158" s="86" t="s">
        <v>1445</v>
      </c>
      <c r="BU158" s="86">
        <v>1</v>
      </c>
      <c r="BV158" s="86" t="s">
        <v>73</v>
      </c>
      <c r="BW158" s="86">
        <v>0</v>
      </c>
      <c r="BX158" s="86" t="s">
        <v>1448</v>
      </c>
      <c r="BY158" s="86">
        <v>1</v>
      </c>
      <c r="BZ158" s="86" t="s">
        <v>1470</v>
      </c>
      <c r="CA158" s="86">
        <v>2</v>
      </c>
      <c r="CB158" s="86" t="s">
        <v>1452</v>
      </c>
      <c r="CC158" s="86">
        <v>0</v>
      </c>
      <c r="CD158" s="86" t="s">
        <v>226</v>
      </c>
      <c r="CE158" s="86">
        <v>0</v>
      </c>
      <c r="CF158" s="86" t="s">
        <v>226</v>
      </c>
      <c r="CG158" s="86">
        <v>0</v>
      </c>
      <c r="CH158" s="86" t="s">
        <v>226</v>
      </c>
      <c r="CI158" s="86">
        <v>0</v>
      </c>
      <c r="CJ158" s="86" t="s">
        <v>1454</v>
      </c>
      <c r="CK158" s="86">
        <v>1</v>
      </c>
      <c r="CL158" s="86" t="s">
        <v>226</v>
      </c>
      <c r="CM158" s="86">
        <v>0</v>
      </c>
      <c r="CN158" s="86" t="s">
        <v>226</v>
      </c>
      <c r="CO158" s="86">
        <v>0</v>
      </c>
      <c r="CP158" s="87" t="s">
        <v>1477</v>
      </c>
      <c r="CQ158" s="152">
        <v>0</v>
      </c>
    </row>
    <row r="159" spans="1:95" ht="13.2" x14ac:dyDescent="0.25">
      <c r="A159" s="82">
        <v>45572.468757905095</v>
      </c>
      <c r="B159" s="83" t="s">
        <v>518</v>
      </c>
      <c r="C159" s="84" t="s">
        <v>519</v>
      </c>
      <c r="D159" s="83">
        <v>42.86</v>
      </c>
      <c r="E159" s="83">
        <v>0.83</v>
      </c>
      <c r="F159" s="83" t="s">
        <v>423</v>
      </c>
      <c r="G159" s="83" t="s">
        <v>76</v>
      </c>
      <c r="H159" s="83" t="s">
        <v>384</v>
      </c>
      <c r="I159" s="83" t="s">
        <v>63</v>
      </c>
      <c r="J159" s="83" t="s">
        <v>64</v>
      </c>
      <c r="K159" s="83" t="s">
        <v>64</v>
      </c>
      <c r="L159" s="83" t="s">
        <v>64</v>
      </c>
      <c r="M159" s="83" t="s">
        <v>78</v>
      </c>
      <c r="N159" s="83" t="s">
        <v>64</v>
      </c>
      <c r="O159" s="83" t="s">
        <v>64</v>
      </c>
      <c r="P159" s="83" t="s">
        <v>78</v>
      </c>
      <c r="Q159" s="83" t="s">
        <v>64</v>
      </c>
      <c r="R159" s="83" t="s">
        <v>64</v>
      </c>
      <c r="S159" s="83" t="s">
        <v>64</v>
      </c>
      <c r="T159" s="83" t="s">
        <v>64</v>
      </c>
      <c r="U159" s="83" t="s">
        <v>64</v>
      </c>
      <c r="V159" s="83" t="s">
        <v>64</v>
      </c>
      <c r="W159" s="83" t="s">
        <v>64</v>
      </c>
      <c r="X159" s="83" t="s">
        <v>64</v>
      </c>
      <c r="Y159" s="83" t="s">
        <v>64</v>
      </c>
      <c r="Z159" s="83" t="s">
        <v>65</v>
      </c>
      <c r="AA159" s="83" t="s">
        <v>65</v>
      </c>
      <c r="AB159" s="83" t="s">
        <v>65</v>
      </c>
      <c r="AC159" s="83" t="s">
        <v>65</v>
      </c>
      <c r="AD159" s="83" t="s">
        <v>65</v>
      </c>
      <c r="AE159" s="83" t="s">
        <v>65</v>
      </c>
      <c r="AF159" s="83" t="s">
        <v>66</v>
      </c>
      <c r="AG159" s="83" t="s">
        <v>65</v>
      </c>
      <c r="AH159" s="83" t="s">
        <v>66</v>
      </c>
      <c r="AI159" s="83" t="s">
        <v>101</v>
      </c>
      <c r="AJ159" s="83" t="s">
        <v>65</v>
      </c>
      <c r="AK159" s="83" t="s">
        <v>65</v>
      </c>
      <c r="AL159" s="83" t="s">
        <v>66</v>
      </c>
      <c r="AM159" s="83" t="s">
        <v>65</v>
      </c>
      <c r="AN159" s="83" t="s">
        <v>66</v>
      </c>
      <c r="AO159" s="83" t="s">
        <v>65</v>
      </c>
      <c r="AP159" s="83" t="s">
        <v>67</v>
      </c>
      <c r="AQ159" s="83" t="s">
        <v>67</v>
      </c>
      <c r="AR159" s="83" t="s">
        <v>63</v>
      </c>
      <c r="AS159" s="83" t="s">
        <v>68</v>
      </c>
      <c r="AT159" s="83" t="s">
        <v>87</v>
      </c>
      <c r="AU159" s="83" t="s">
        <v>70</v>
      </c>
      <c r="AV159" s="83" t="s">
        <v>71</v>
      </c>
      <c r="AW159" s="83" t="s">
        <v>72</v>
      </c>
      <c r="AX159" s="83" t="s">
        <v>73</v>
      </c>
      <c r="AY159" s="83" t="s">
        <v>72</v>
      </c>
      <c r="AZ159" s="83" t="s">
        <v>63</v>
      </c>
      <c r="BA159" s="83" t="s">
        <v>63</v>
      </c>
      <c r="BB159" s="83" t="s">
        <v>72</v>
      </c>
      <c r="BC159" s="83" t="s">
        <v>73</v>
      </c>
      <c r="BD159" s="83"/>
      <c r="BE159" s="83" t="s">
        <v>73</v>
      </c>
      <c r="BF159" s="83"/>
      <c r="BG159" s="87" t="s">
        <v>335</v>
      </c>
      <c r="BH159" s="86" t="s">
        <v>60</v>
      </c>
      <c r="BI159" s="76" t="s">
        <v>1414</v>
      </c>
      <c r="BJ159">
        <v>15</v>
      </c>
      <c r="BK159" s="87">
        <v>60</v>
      </c>
      <c r="BL159" s="87"/>
      <c r="BM159" s="86" t="s">
        <v>1130</v>
      </c>
      <c r="BN159" s="86" t="s">
        <v>1132</v>
      </c>
      <c r="BO159" s="87" t="s">
        <v>68</v>
      </c>
      <c r="BP159" s="87"/>
      <c r="BQ159" s="87" t="s">
        <v>1472</v>
      </c>
      <c r="BR159" s="86" t="s">
        <v>1445</v>
      </c>
      <c r="BS159" s="86">
        <v>1</v>
      </c>
      <c r="BT159" s="86" t="s">
        <v>1445</v>
      </c>
      <c r="BU159" s="86">
        <v>1</v>
      </c>
      <c r="BV159" s="86" t="s">
        <v>63</v>
      </c>
      <c r="BW159" s="86">
        <v>1</v>
      </c>
      <c r="BX159" s="86" t="s">
        <v>1448</v>
      </c>
      <c r="BY159" s="86">
        <v>1</v>
      </c>
      <c r="BZ159" s="86" t="s">
        <v>1470</v>
      </c>
      <c r="CA159" s="86">
        <v>2</v>
      </c>
      <c r="CB159" s="86" t="s">
        <v>1452</v>
      </c>
      <c r="CC159" s="86">
        <v>0</v>
      </c>
      <c r="CD159" s="86" t="s">
        <v>1454</v>
      </c>
      <c r="CE159" s="86">
        <v>1</v>
      </c>
      <c r="CF159" s="86" t="s">
        <v>226</v>
      </c>
      <c r="CG159" s="86">
        <v>0</v>
      </c>
      <c r="CH159" s="86" t="s">
        <v>1454</v>
      </c>
      <c r="CI159" s="86">
        <v>1</v>
      </c>
      <c r="CJ159" s="86" t="s">
        <v>1454</v>
      </c>
      <c r="CK159" s="86">
        <v>1</v>
      </c>
      <c r="CL159" s="86" t="s">
        <v>1454</v>
      </c>
      <c r="CM159" s="86">
        <v>1</v>
      </c>
      <c r="CN159" s="86" t="s">
        <v>1454</v>
      </c>
      <c r="CO159" s="86">
        <v>1</v>
      </c>
      <c r="CP159" s="87" t="s">
        <v>1478</v>
      </c>
      <c r="CQ159" s="152">
        <v>1</v>
      </c>
    </row>
    <row r="160" spans="1:95" ht="13.2" x14ac:dyDescent="0.25">
      <c r="A160" s="82">
        <v>45572.469107268524</v>
      </c>
      <c r="B160" s="83" t="s">
        <v>520</v>
      </c>
      <c r="C160" s="84" t="s">
        <v>521</v>
      </c>
      <c r="D160" s="83">
        <v>17.86</v>
      </c>
      <c r="E160" s="83">
        <v>0.04</v>
      </c>
      <c r="F160" s="83" t="s">
        <v>423</v>
      </c>
      <c r="G160" s="83" t="s">
        <v>76</v>
      </c>
      <c r="H160" s="83" t="s">
        <v>522</v>
      </c>
      <c r="I160" s="83" t="s">
        <v>63</v>
      </c>
      <c r="J160" s="83" t="s">
        <v>78</v>
      </c>
      <c r="K160" s="83" t="s">
        <v>64</v>
      </c>
      <c r="L160" s="83" t="s">
        <v>78</v>
      </c>
      <c r="M160" s="83" t="s">
        <v>84</v>
      </c>
      <c r="N160" s="83" t="s">
        <v>64</v>
      </c>
      <c r="O160" s="83" t="s">
        <v>64</v>
      </c>
      <c r="P160" s="83" t="s">
        <v>64</v>
      </c>
      <c r="Q160" s="83" t="s">
        <v>78</v>
      </c>
      <c r="R160" s="83" t="s">
        <v>64</v>
      </c>
      <c r="S160" s="83" t="s">
        <v>78</v>
      </c>
      <c r="T160" s="83" t="s">
        <v>78</v>
      </c>
      <c r="U160" s="83" t="s">
        <v>84</v>
      </c>
      <c r="V160" s="83" t="s">
        <v>64</v>
      </c>
      <c r="W160" s="83" t="s">
        <v>84</v>
      </c>
      <c r="X160" s="83" t="s">
        <v>64</v>
      </c>
      <c r="Y160" s="83" t="s">
        <v>64</v>
      </c>
      <c r="Z160" s="83" t="s">
        <v>66</v>
      </c>
      <c r="AA160" s="83" t="s">
        <v>65</v>
      </c>
      <c r="AB160" s="83" t="s">
        <v>65</v>
      </c>
      <c r="AC160" s="83" t="s">
        <v>66</v>
      </c>
      <c r="AD160" s="83" t="s">
        <v>65</v>
      </c>
      <c r="AE160" s="83" t="s">
        <v>65</v>
      </c>
      <c r="AF160" s="83" t="s">
        <v>66</v>
      </c>
      <c r="AG160" s="83" t="s">
        <v>66</v>
      </c>
      <c r="AH160" s="83" t="s">
        <v>79</v>
      </c>
      <c r="AI160" s="83" t="s">
        <v>79</v>
      </c>
      <c r="AJ160" s="83" t="s">
        <v>66</v>
      </c>
      <c r="AK160" s="83" t="s">
        <v>66</v>
      </c>
      <c r="AL160" s="83" t="s">
        <v>79</v>
      </c>
      <c r="AM160" s="83" t="s">
        <v>65</v>
      </c>
      <c r="AN160" s="83" t="s">
        <v>66</v>
      </c>
      <c r="AO160" s="83" t="s">
        <v>66</v>
      </c>
      <c r="AP160" s="83" t="s">
        <v>67</v>
      </c>
      <c r="AQ160" s="83" t="s">
        <v>67</v>
      </c>
      <c r="AR160" s="83" t="s">
        <v>86</v>
      </c>
      <c r="AS160" s="83" t="s">
        <v>523</v>
      </c>
      <c r="AT160" s="83" t="s">
        <v>87</v>
      </c>
      <c r="AU160" s="83" t="s">
        <v>80</v>
      </c>
      <c r="AV160" s="83" t="s">
        <v>71</v>
      </c>
      <c r="AW160" s="83" t="s">
        <v>73</v>
      </c>
      <c r="AX160" s="83" t="s">
        <v>73</v>
      </c>
      <c r="AY160" s="83" t="s">
        <v>72</v>
      </c>
      <c r="AZ160" s="83" t="s">
        <v>72</v>
      </c>
      <c r="BA160" s="83" t="s">
        <v>72</v>
      </c>
      <c r="BB160" s="83" t="s">
        <v>73</v>
      </c>
      <c r="BC160" s="83" t="s">
        <v>73</v>
      </c>
      <c r="BD160" s="83"/>
      <c r="BE160" s="83" t="s">
        <v>73</v>
      </c>
      <c r="BF160" s="83"/>
      <c r="BG160" s="87" t="s">
        <v>335</v>
      </c>
      <c r="BH160" s="86" t="s">
        <v>60</v>
      </c>
      <c r="BI160" s="76" t="s">
        <v>1414</v>
      </c>
      <c r="BJ160">
        <v>8</v>
      </c>
      <c r="BK160" s="87">
        <v>51</v>
      </c>
      <c r="BL160" s="87"/>
      <c r="BM160" s="86" t="s">
        <v>1130</v>
      </c>
      <c r="BN160" s="86" t="s">
        <v>1132</v>
      </c>
      <c r="BO160" s="87" t="s">
        <v>1422</v>
      </c>
      <c r="BP160" s="87"/>
      <c r="BQ160" s="87" t="s">
        <v>1472</v>
      </c>
      <c r="BR160" s="86" t="s">
        <v>1445</v>
      </c>
      <c r="BS160" s="86">
        <v>1</v>
      </c>
      <c r="BT160" s="86" t="s">
        <v>1445</v>
      </c>
      <c r="BU160" s="86">
        <v>1</v>
      </c>
      <c r="BV160" s="86" t="s">
        <v>63</v>
      </c>
      <c r="BW160" s="86">
        <v>1</v>
      </c>
      <c r="BX160" s="86" t="s">
        <v>1448</v>
      </c>
      <c r="BY160" s="86">
        <v>1</v>
      </c>
      <c r="BZ160" s="86" t="s">
        <v>1450</v>
      </c>
      <c r="CA160" s="86">
        <v>1</v>
      </c>
      <c r="CB160" s="86" t="s">
        <v>1452</v>
      </c>
      <c r="CC160" s="86">
        <v>0</v>
      </c>
      <c r="CD160" s="86" t="s">
        <v>226</v>
      </c>
      <c r="CE160" s="86">
        <v>0</v>
      </c>
      <c r="CF160" s="86" t="s">
        <v>226</v>
      </c>
      <c r="CG160" s="86">
        <v>0</v>
      </c>
      <c r="CH160" s="86" t="s">
        <v>1454</v>
      </c>
      <c r="CI160" s="86">
        <v>1</v>
      </c>
      <c r="CJ160" s="86" t="s">
        <v>1454</v>
      </c>
      <c r="CK160" s="86">
        <v>1</v>
      </c>
      <c r="CL160" s="86" t="s">
        <v>1454</v>
      </c>
      <c r="CM160" s="86">
        <v>1</v>
      </c>
      <c r="CN160" s="86" t="s">
        <v>226</v>
      </c>
      <c r="CO160" s="86">
        <v>0</v>
      </c>
      <c r="CP160" s="87" t="s">
        <v>1477</v>
      </c>
      <c r="CQ160" s="152">
        <v>0</v>
      </c>
    </row>
    <row r="161" spans="1:95" ht="13.2" x14ac:dyDescent="0.25">
      <c r="A161" s="82">
        <v>45572.472420578706</v>
      </c>
      <c r="B161" s="83" t="s">
        <v>524</v>
      </c>
      <c r="C161" s="84" t="s">
        <v>525</v>
      </c>
      <c r="D161" s="83">
        <v>58.93</v>
      </c>
      <c r="E161" s="83">
        <v>0.79</v>
      </c>
      <c r="F161" s="83" t="s">
        <v>423</v>
      </c>
      <c r="G161" s="83" t="s">
        <v>76</v>
      </c>
      <c r="H161" s="83" t="s">
        <v>349</v>
      </c>
      <c r="I161" s="83" t="s">
        <v>63</v>
      </c>
      <c r="J161" s="83" t="s">
        <v>64</v>
      </c>
      <c r="K161" s="83" t="s">
        <v>64</v>
      </c>
      <c r="L161" s="83" t="s">
        <v>64</v>
      </c>
      <c r="M161" s="83" t="s">
        <v>78</v>
      </c>
      <c r="N161" s="83" t="s">
        <v>64</v>
      </c>
      <c r="O161" s="83" t="s">
        <v>64</v>
      </c>
      <c r="P161" s="83" t="s">
        <v>78</v>
      </c>
      <c r="Q161" s="83" t="s">
        <v>84</v>
      </c>
      <c r="R161" s="83" t="s">
        <v>64</v>
      </c>
      <c r="S161" s="83" t="s">
        <v>64</v>
      </c>
      <c r="T161" s="83" t="s">
        <v>64</v>
      </c>
      <c r="U161" s="83" t="s">
        <v>64</v>
      </c>
      <c r="V161" s="83" t="s">
        <v>64</v>
      </c>
      <c r="W161" s="83" t="s">
        <v>84</v>
      </c>
      <c r="X161" s="83" t="s">
        <v>64</v>
      </c>
      <c r="Y161" s="83" t="s">
        <v>64</v>
      </c>
      <c r="Z161" s="83" t="s">
        <v>65</v>
      </c>
      <c r="AA161" s="83" t="s">
        <v>65</v>
      </c>
      <c r="AB161" s="83" t="s">
        <v>65</v>
      </c>
      <c r="AC161" s="83" t="s">
        <v>66</v>
      </c>
      <c r="AD161" s="83" t="s">
        <v>65</v>
      </c>
      <c r="AE161" s="83" t="s">
        <v>65</v>
      </c>
      <c r="AF161" s="83" t="s">
        <v>65</v>
      </c>
      <c r="AG161" s="83" t="s">
        <v>65</v>
      </c>
      <c r="AH161" s="83" t="s">
        <v>66</v>
      </c>
      <c r="AI161" s="83" t="s">
        <v>101</v>
      </c>
      <c r="AJ161" s="83" t="s">
        <v>65</v>
      </c>
      <c r="AK161" s="83" t="s">
        <v>65</v>
      </c>
      <c r="AL161" s="83" t="s">
        <v>79</v>
      </c>
      <c r="AM161" s="83" t="s">
        <v>65</v>
      </c>
      <c r="AN161" s="83" t="s">
        <v>65</v>
      </c>
      <c r="AO161" s="83" t="s">
        <v>65</v>
      </c>
      <c r="AP161" s="83" t="s">
        <v>67</v>
      </c>
      <c r="AQ161" s="83" t="s">
        <v>67</v>
      </c>
      <c r="AR161" s="83" t="s">
        <v>63</v>
      </c>
      <c r="AS161" s="83" t="s">
        <v>137</v>
      </c>
      <c r="AT161" s="83" t="s">
        <v>69</v>
      </c>
      <c r="AU161" s="83" t="s">
        <v>80</v>
      </c>
      <c r="AV161" s="83" t="s">
        <v>71</v>
      </c>
      <c r="AW161" s="83" t="s">
        <v>72</v>
      </c>
      <c r="AX161" s="83" t="s">
        <v>72</v>
      </c>
      <c r="AY161" s="83" t="s">
        <v>63</v>
      </c>
      <c r="AZ161" s="83" t="s">
        <v>63</v>
      </c>
      <c r="BA161" s="83" t="s">
        <v>73</v>
      </c>
      <c r="BB161" s="83" t="s">
        <v>73</v>
      </c>
      <c r="BC161" s="83" t="s">
        <v>73</v>
      </c>
      <c r="BD161" s="83"/>
      <c r="BE161" s="83" t="s">
        <v>73</v>
      </c>
      <c r="BF161" s="83"/>
      <c r="BG161" s="87" t="s">
        <v>335</v>
      </c>
      <c r="BH161" s="86" t="s">
        <v>60</v>
      </c>
      <c r="BI161" s="76" t="s">
        <v>1414</v>
      </c>
      <c r="BJ161">
        <v>13</v>
      </c>
      <c r="BK161" s="87">
        <v>60</v>
      </c>
      <c r="BL161" s="87"/>
      <c r="BM161" s="86" t="s">
        <v>1130</v>
      </c>
      <c r="BN161" s="86" t="s">
        <v>1132</v>
      </c>
      <c r="BO161" s="87" t="s">
        <v>137</v>
      </c>
      <c r="BP161" s="87"/>
      <c r="BQ161" s="87" t="s">
        <v>1473</v>
      </c>
      <c r="BR161" s="86" t="s">
        <v>1445</v>
      </c>
      <c r="BS161" s="86">
        <v>1</v>
      </c>
      <c r="BT161" s="86" t="s">
        <v>1445</v>
      </c>
      <c r="BU161" s="86">
        <v>1</v>
      </c>
      <c r="BV161" s="86" t="s">
        <v>63</v>
      </c>
      <c r="BW161" s="86">
        <v>1</v>
      </c>
      <c r="BX161" s="86" t="s">
        <v>1447</v>
      </c>
      <c r="BY161" s="86">
        <v>0</v>
      </c>
      <c r="BZ161" s="86" t="s">
        <v>1450</v>
      </c>
      <c r="CA161" s="86">
        <v>1</v>
      </c>
      <c r="CB161" s="86" t="s">
        <v>1452</v>
      </c>
      <c r="CC161" s="86">
        <v>0</v>
      </c>
      <c r="CD161" s="86" t="s">
        <v>1454</v>
      </c>
      <c r="CE161" s="86">
        <v>1</v>
      </c>
      <c r="CF161" s="86" t="s">
        <v>1454</v>
      </c>
      <c r="CG161" s="86">
        <v>1</v>
      </c>
      <c r="CH161" s="86" t="s">
        <v>1454</v>
      </c>
      <c r="CI161" s="86">
        <v>1</v>
      </c>
      <c r="CJ161" s="86" t="s">
        <v>1454</v>
      </c>
      <c r="CK161" s="86">
        <v>1</v>
      </c>
      <c r="CL161" s="86" t="s">
        <v>226</v>
      </c>
      <c r="CM161" s="86">
        <v>0</v>
      </c>
      <c r="CN161" s="86" t="s">
        <v>226</v>
      </c>
      <c r="CO161" s="86">
        <v>0</v>
      </c>
      <c r="CP161" s="87" t="s">
        <v>1477</v>
      </c>
      <c r="CQ161" s="152">
        <v>0</v>
      </c>
    </row>
    <row r="162" spans="1:95" ht="13.2" x14ac:dyDescent="0.25">
      <c r="A162" s="82">
        <v>45572.473229745374</v>
      </c>
      <c r="B162" s="83" t="s">
        <v>526</v>
      </c>
      <c r="C162" s="84" t="s">
        <v>527</v>
      </c>
      <c r="D162" s="83">
        <v>34.82</v>
      </c>
      <c r="E162" s="83">
        <v>1.17</v>
      </c>
      <c r="F162" s="83" t="s">
        <v>423</v>
      </c>
      <c r="G162" s="83" t="s">
        <v>76</v>
      </c>
      <c r="H162" s="83" t="s">
        <v>528</v>
      </c>
      <c r="I162" s="83" t="s">
        <v>63</v>
      </c>
      <c r="J162" s="83" t="s">
        <v>64</v>
      </c>
      <c r="K162" s="83" t="s">
        <v>84</v>
      </c>
      <c r="L162" s="83" t="s">
        <v>64</v>
      </c>
      <c r="M162" s="83" t="s">
        <v>84</v>
      </c>
      <c r="N162" s="83" t="s">
        <v>84</v>
      </c>
      <c r="O162" s="83" t="s">
        <v>84</v>
      </c>
      <c r="P162" s="83" t="s">
        <v>84</v>
      </c>
      <c r="Q162" s="83" t="s">
        <v>84</v>
      </c>
      <c r="R162" s="83" t="s">
        <v>64</v>
      </c>
      <c r="S162" s="83" t="s">
        <v>64</v>
      </c>
      <c r="T162" s="83" t="s">
        <v>84</v>
      </c>
      <c r="U162" s="83" t="s">
        <v>84</v>
      </c>
      <c r="V162" s="83" t="s">
        <v>64</v>
      </c>
      <c r="W162" s="83" t="s">
        <v>64</v>
      </c>
      <c r="X162" s="83" t="s">
        <v>64</v>
      </c>
      <c r="Y162" s="83" t="s">
        <v>64</v>
      </c>
      <c r="Z162" s="83" t="s">
        <v>65</v>
      </c>
      <c r="AA162" s="83" t="s">
        <v>65</v>
      </c>
      <c r="AB162" s="83" t="s">
        <v>66</v>
      </c>
      <c r="AC162" s="83" t="s">
        <v>65</v>
      </c>
      <c r="AD162" s="83" t="s">
        <v>66</v>
      </c>
      <c r="AE162" s="83" t="s">
        <v>65</v>
      </c>
      <c r="AF162" s="83" t="s">
        <v>65</v>
      </c>
      <c r="AG162" s="83" t="s">
        <v>65</v>
      </c>
      <c r="AH162" s="83" t="s">
        <v>79</v>
      </c>
      <c r="AI162" s="83" t="s">
        <v>79</v>
      </c>
      <c r="AJ162" s="83" t="s">
        <v>66</v>
      </c>
      <c r="AK162" s="83" t="s">
        <v>66</v>
      </c>
      <c r="AL162" s="83" t="s">
        <v>66</v>
      </c>
      <c r="AM162" s="83" t="s">
        <v>66</v>
      </c>
      <c r="AN162" s="83" t="s">
        <v>66</v>
      </c>
      <c r="AO162" s="83" t="s">
        <v>66</v>
      </c>
      <c r="AP162" s="83" t="s">
        <v>67</v>
      </c>
      <c r="AQ162" s="83" t="s">
        <v>67</v>
      </c>
      <c r="AR162" s="83" t="s">
        <v>63</v>
      </c>
      <c r="AS162" s="83" t="s">
        <v>68</v>
      </c>
      <c r="AT162" s="83" t="s">
        <v>169</v>
      </c>
      <c r="AU162" s="83" t="s">
        <v>93</v>
      </c>
      <c r="AV162" s="83" t="s">
        <v>71</v>
      </c>
      <c r="AW162" s="83" t="s">
        <v>72</v>
      </c>
      <c r="AX162" s="83" t="s">
        <v>63</v>
      </c>
      <c r="AY162" s="83" t="s">
        <v>72</v>
      </c>
      <c r="AZ162" s="83" t="s">
        <v>72</v>
      </c>
      <c r="BA162" s="83" t="s">
        <v>72</v>
      </c>
      <c r="BB162" s="83" t="s">
        <v>72</v>
      </c>
      <c r="BC162" s="83" t="s">
        <v>73</v>
      </c>
      <c r="BD162" s="83"/>
      <c r="BE162" s="83" t="s">
        <v>73</v>
      </c>
      <c r="BF162" s="83"/>
      <c r="BG162" s="87" t="s">
        <v>335</v>
      </c>
      <c r="BH162" s="86" t="s">
        <v>60</v>
      </c>
      <c r="BI162" s="76" t="s">
        <v>1414</v>
      </c>
      <c r="BJ162">
        <v>8</v>
      </c>
      <c r="BK162" s="87">
        <v>53</v>
      </c>
      <c r="BL162" s="87"/>
      <c r="BM162" s="86" t="s">
        <v>1130</v>
      </c>
      <c r="BN162" s="86" t="s">
        <v>1132</v>
      </c>
      <c r="BO162" s="87" t="s">
        <v>68</v>
      </c>
      <c r="BP162" s="87"/>
      <c r="BQ162" s="87" t="s">
        <v>1472</v>
      </c>
      <c r="BR162" s="86" t="s">
        <v>1445</v>
      </c>
      <c r="BS162" s="86">
        <v>1</v>
      </c>
      <c r="BT162" s="86" t="s">
        <v>1445</v>
      </c>
      <c r="BU162" s="86">
        <v>1</v>
      </c>
      <c r="BV162" s="86" t="s">
        <v>63</v>
      </c>
      <c r="BW162" s="86">
        <v>1</v>
      </c>
      <c r="BX162" s="86" t="s">
        <v>1447</v>
      </c>
      <c r="BY162" s="86">
        <v>0</v>
      </c>
      <c r="BZ162" s="86" t="s">
        <v>1449</v>
      </c>
      <c r="CA162" s="86">
        <v>0</v>
      </c>
      <c r="CB162" s="86" t="s">
        <v>1452</v>
      </c>
      <c r="CC162" s="86">
        <v>0</v>
      </c>
      <c r="CD162" s="86" t="s">
        <v>1454</v>
      </c>
      <c r="CE162" s="86">
        <v>1</v>
      </c>
      <c r="CF162" s="86" t="s">
        <v>1454</v>
      </c>
      <c r="CG162" s="86">
        <v>1</v>
      </c>
      <c r="CH162" s="86" t="s">
        <v>1454</v>
      </c>
      <c r="CI162" s="86">
        <v>1</v>
      </c>
      <c r="CJ162" s="86" t="s">
        <v>1454</v>
      </c>
      <c r="CK162" s="86">
        <v>1</v>
      </c>
      <c r="CL162" s="86" t="s">
        <v>1454</v>
      </c>
      <c r="CM162" s="86">
        <v>1</v>
      </c>
      <c r="CN162" s="86" t="s">
        <v>1454</v>
      </c>
      <c r="CO162" s="86">
        <v>1</v>
      </c>
      <c r="CP162" s="87" t="s">
        <v>1478</v>
      </c>
      <c r="CQ162" s="152">
        <v>1</v>
      </c>
    </row>
    <row r="163" spans="1:95" ht="13.2" x14ac:dyDescent="0.25">
      <c r="A163" s="82">
        <v>45572.473689224542</v>
      </c>
      <c r="B163" s="83" t="s">
        <v>529</v>
      </c>
      <c r="C163" s="84" t="s">
        <v>530</v>
      </c>
      <c r="D163" s="83">
        <v>27.68</v>
      </c>
      <c r="E163" s="83">
        <v>0.17</v>
      </c>
      <c r="F163" s="83" t="s">
        <v>423</v>
      </c>
      <c r="G163" s="83" t="s">
        <v>76</v>
      </c>
      <c r="H163" s="83" t="s">
        <v>330</v>
      </c>
      <c r="I163" s="83" t="s">
        <v>63</v>
      </c>
      <c r="J163" s="83" t="s">
        <v>64</v>
      </c>
      <c r="K163" s="83" t="s">
        <v>84</v>
      </c>
      <c r="L163" s="83" t="s">
        <v>64</v>
      </c>
      <c r="M163" s="83" t="s">
        <v>78</v>
      </c>
      <c r="N163" s="83" t="s">
        <v>64</v>
      </c>
      <c r="O163" s="83" t="s">
        <v>78</v>
      </c>
      <c r="P163" s="83" t="s">
        <v>84</v>
      </c>
      <c r="Q163" s="83" t="s">
        <v>64</v>
      </c>
      <c r="R163" s="83" t="s">
        <v>64</v>
      </c>
      <c r="S163" s="83" t="s">
        <v>64</v>
      </c>
      <c r="T163" s="83" t="s">
        <v>78</v>
      </c>
      <c r="U163" s="83" t="s">
        <v>64</v>
      </c>
      <c r="V163" s="83" t="s">
        <v>64</v>
      </c>
      <c r="W163" s="83" t="s">
        <v>64</v>
      </c>
      <c r="X163" s="83" t="s">
        <v>84</v>
      </c>
      <c r="Y163" s="83" t="s">
        <v>64</v>
      </c>
      <c r="Z163" s="83" t="s">
        <v>66</v>
      </c>
      <c r="AA163" s="83" t="s">
        <v>65</v>
      </c>
      <c r="AB163" s="83" t="s">
        <v>66</v>
      </c>
      <c r="AC163" s="83" t="s">
        <v>65</v>
      </c>
      <c r="AD163" s="83" t="s">
        <v>66</v>
      </c>
      <c r="AE163" s="83" t="s">
        <v>65</v>
      </c>
      <c r="AF163" s="83" t="s">
        <v>66</v>
      </c>
      <c r="AG163" s="83" t="s">
        <v>66</v>
      </c>
      <c r="AH163" s="83" t="s">
        <v>65</v>
      </c>
      <c r="AI163" s="83" t="s">
        <v>65</v>
      </c>
      <c r="AJ163" s="83" t="s">
        <v>66</v>
      </c>
      <c r="AK163" s="83" t="s">
        <v>65</v>
      </c>
      <c r="AL163" s="83" t="s">
        <v>79</v>
      </c>
      <c r="AM163" s="83" t="s">
        <v>65</v>
      </c>
      <c r="AN163" s="83" t="s">
        <v>79</v>
      </c>
      <c r="AO163" s="83" t="s">
        <v>66</v>
      </c>
      <c r="AP163" s="83" t="s">
        <v>85</v>
      </c>
      <c r="AQ163" s="83" t="s">
        <v>80</v>
      </c>
      <c r="AR163" s="83" t="s">
        <v>63</v>
      </c>
      <c r="AS163" s="83" t="s">
        <v>68</v>
      </c>
      <c r="AT163" s="83" t="s">
        <v>169</v>
      </c>
      <c r="AU163" s="83" t="s">
        <v>93</v>
      </c>
      <c r="AV163" s="83" t="s">
        <v>71</v>
      </c>
      <c r="AW163" s="83" t="s">
        <v>72</v>
      </c>
      <c r="AX163" s="83" t="s">
        <v>72</v>
      </c>
      <c r="AY163" s="83" t="s">
        <v>63</v>
      </c>
      <c r="AZ163" s="83" t="s">
        <v>72</v>
      </c>
      <c r="BA163" s="83" t="s">
        <v>63</v>
      </c>
      <c r="BB163" s="83" t="s">
        <v>63</v>
      </c>
      <c r="BC163" s="83" t="s">
        <v>73</v>
      </c>
      <c r="BD163" s="83" t="s">
        <v>531</v>
      </c>
      <c r="BE163" s="83" t="s">
        <v>73</v>
      </c>
      <c r="BF163" s="83"/>
      <c r="BG163" s="87" t="s">
        <v>335</v>
      </c>
      <c r="BH163" s="86" t="s">
        <v>60</v>
      </c>
      <c r="BI163" s="76" t="s">
        <v>1414</v>
      </c>
      <c r="BJ163">
        <v>11</v>
      </c>
      <c r="BK163" s="87">
        <v>50</v>
      </c>
      <c r="BL163" s="87"/>
      <c r="BM163" s="86" t="s">
        <v>1130</v>
      </c>
      <c r="BN163" s="86" t="s">
        <v>1132</v>
      </c>
      <c r="BO163" s="87" t="s">
        <v>68</v>
      </c>
      <c r="BP163" s="87"/>
      <c r="BQ163" s="87" t="s">
        <v>1472</v>
      </c>
      <c r="BR163" s="86" t="s">
        <v>1445</v>
      </c>
      <c r="BS163" s="86">
        <v>1</v>
      </c>
      <c r="BT163" s="86" t="s">
        <v>1444</v>
      </c>
      <c r="BU163" s="86">
        <v>0</v>
      </c>
      <c r="BV163" s="86" t="s">
        <v>63</v>
      </c>
      <c r="BW163" s="86">
        <v>1</v>
      </c>
      <c r="BX163" s="86" t="s">
        <v>1447</v>
      </c>
      <c r="BY163" s="86">
        <v>0</v>
      </c>
      <c r="BZ163" s="86" t="s">
        <v>1449</v>
      </c>
      <c r="CA163" s="86">
        <v>0</v>
      </c>
      <c r="CB163" s="86" t="s">
        <v>1452</v>
      </c>
      <c r="CC163" s="86">
        <v>0</v>
      </c>
      <c r="CD163" s="86" t="s">
        <v>1454</v>
      </c>
      <c r="CE163" s="86">
        <v>1</v>
      </c>
      <c r="CF163" s="86" t="s">
        <v>1454</v>
      </c>
      <c r="CG163" s="86">
        <v>1</v>
      </c>
      <c r="CH163" s="86" t="s">
        <v>1454</v>
      </c>
      <c r="CI163" s="86">
        <v>1</v>
      </c>
      <c r="CJ163" s="86" t="s">
        <v>1454</v>
      </c>
      <c r="CK163" s="86">
        <v>1</v>
      </c>
      <c r="CL163" s="86" t="s">
        <v>1454</v>
      </c>
      <c r="CM163" s="86">
        <v>1</v>
      </c>
      <c r="CN163" s="86" t="s">
        <v>1454</v>
      </c>
      <c r="CO163" s="86">
        <v>1</v>
      </c>
      <c r="CP163" s="87" t="s">
        <v>1478</v>
      </c>
      <c r="CQ163" s="152">
        <v>1</v>
      </c>
    </row>
    <row r="164" spans="1:95" ht="13.2" x14ac:dyDescent="0.25">
      <c r="A164" s="82">
        <v>45572.474216793984</v>
      </c>
      <c r="B164" s="83" t="s">
        <v>532</v>
      </c>
      <c r="C164" s="84" t="s">
        <v>533</v>
      </c>
      <c r="D164" s="83">
        <v>29.46</v>
      </c>
      <c r="E164" s="83">
        <v>0.28999999999999998</v>
      </c>
      <c r="F164" s="83" t="s">
        <v>423</v>
      </c>
      <c r="G164" s="83" t="s">
        <v>76</v>
      </c>
      <c r="H164" s="83" t="s">
        <v>330</v>
      </c>
      <c r="I164" s="83" t="s">
        <v>63</v>
      </c>
      <c r="J164" s="83" t="s">
        <v>64</v>
      </c>
      <c r="K164" s="83" t="s">
        <v>64</v>
      </c>
      <c r="L164" s="83" t="s">
        <v>64</v>
      </c>
      <c r="M164" s="83" t="s">
        <v>84</v>
      </c>
      <c r="N164" s="83" t="s">
        <v>64</v>
      </c>
      <c r="O164" s="83" t="s">
        <v>64</v>
      </c>
      <c r="P164" s="83" t="s">
        <v>64</v>
      </c>
      <c r="Q164" s="83" t="s">
        <v>64</v>
      </c>
      <c r="R164" s="83" t="s">
        <v>84</v>
      </c>
      <c r="S164" s="83" t="s">
        <v>64</v>
      </c>
      <c r="T164" s="83" t="s">
        <v>84</v>
      </c>
      <c r="U164" s="83" t="s">
        <v>84</v>
      </c>
      <c r="V164" s="83" t="s">
        <v>84</v>
      </c>
      <c r="W164" s="83" t="s">
        <v>64</v>
      </c>
      <c r="X164" s="83" t="s">
        <v>64</v>
      </c>
      <c r="Y164" s="83" t="s">
        <v>64</v>
      </c>
      <c r="Z164" s="83" t="s">
        <v>66</v>
      </c>
      <c r="AA164" s="83" t="s">
        <v>65</v>
      </c>
      <c r="AB164" s="83" t="s">
        <v>66</v>
      </c>
      <c r="AC164" s="83" t="s">
        <v>65</v>
      </c>
      <c r="AD164" s="83" t="s">
        <v>79</v>
      </c>
      <c r="AE164" s="83" t="s">
        <v>65</v>
      </c>
      <c r="AF164" s="83" t="s">
        <v>66</v>
      </c>
      <c r="AG164" s="83" t="s">
        <v>66</v>
      </c>
      <c r="AH164" s="83" t="s">
        <v>66</v>
      </c>
      <c r="AI164" s="83" t="s">
        <v>101</v>
      </c>
      <c r="AJ164" s="83" t="s">
        <v>65</v>
      </c>
      <c r="AK164" s="83" t="s">
        <v>65</v>
      </c>
      <c r="AL164" s="83" t="s">
        <v>65</v>
      </c>
      <c r="AM164" s="83" t="s">
        <v>65</v>
      </c>
      <c r="AN164" s="83" t="s">
        <v>66</v>
      </c>
      <c r="AO164" s="83" t="s">
        <v>65</v>
      </c>
      <c r="AP164" s="83" t="s">
        <v>67</v>
      </c>
      <c r="AQ164" s="83" t="s">
        <v>67</v>
      </c>
      <c r="AR164" s="83" t="s">
        <v>86</v>
      </c>
      <c r="AS164" s="83" t="s">
        <v>534</v>
      </c>
      <c r="AT164" s="83" t="s">
        <v>69</v>
      </c>
      <c r="AU164" s="83" t="s">
        <v>70</v>
      </c>
      <c r="AV164" s="83" t="s">
        <v>132</v>
      </c>
      <c r="AW164" s="83" t="s">
        <v>73</v>
      </c>
      <c r="AX164" s="83" t="s">
        <v>72</v>
      </c>
      <c r="AY164" s="83" t="s">
        <v>72</v>
      </c>
      <c r="AZ164" s="83" t="s">
        <v>63</v>
      </c>
      <c r="BA164" s="83" t="s">
        <v>63</v>
      </c>
      <c r="BB164" s="83" t="s">
        <v>72</v>
      </c>
      <c r="BC164" s="83" t="s">
        <v>73</v>
      </c>
      <c r="BD164" s="83"/>
      <c r="BE164" s="83" t="s">
        <v>73</v>
      </c>
      <c r="BF164" s="83"/>
      <c r="BG164" s="87" t="s">
        <v>335</v>
      </c>
      <c r="BH164" s="86" t="s">
        <v>60</v>
      </c>
      <c r="BI164" s="76" t="s">
        <v>1414</v>
      </c>
      <c r="BJ164">
        <v>11</v>
      </c>
      <c r="BK164" s="87">
        <v>56</v>
      </c>
      <c r="BL164" s="87"/>
      <c r="BM164" s="86" t="s">
        <v>1130</v>
      </c>
      <c r="BN164" s="86" t="s">
        <v>1132</v>
      </c>
      <c r="BO164" s="87" t="s">
        <v>115</v>
      </c>
      <c r="BP164" s="87"/>
      <c r="BQ164" s="87" t="s">
        <v>1472</v>
      </c>
      <c r="BR164" s="86" t="s">
        <v>1445</v>
      </c>
      <c r="BS164" s="86">
        <v>1</v>
      </c>
      <c r="BT164" s="86" t="s">
        <v>1445</v>
      </c>
      <c r="BU164" s="86">
        <v>1</v>
      </c>
      <c r="BV164" s="86" t="s">
        <v>63</v>
      </c>
      <c r="BW164" s="86">
        <v>1</v>
      </c>
      <c r="BX164" s="86" t="s">
        <v>1447</v>
      </c>
      <c r="BY164" s="86">
        <v>0</v>
      </c>
      <c r="BZ164" s="86" t="s">
        <v>1470</v>
      </c>
      <c r="CA164" s="86">
        <v>2</v>
      </c>
      <c r="CB164" s="86" t="s">
        <v>1452</v>
      </c>
      <c r="CC164" s="86">
        <v>0</v>
      </c>
      <c r="CD164" s="86" t="s">
        <v>226</v>
      </c>
      <c r="CE164" s="86">
        <v>0</v>
      </c>
      <c r="CF164" s="86" t="s">
        <v>1454</v>
      </c>
      <c r="CG164" s="86">
        <v>1</v>
      </c>
      <c r="CH164" s="86" t="s">
        <v>1454</v>
      </c>
      <c r="CI164" s="86">
        <v>1</v>
      </c>
      <c r="CJ164" s="86" t="s">
        <v>1454</v>
      </c>
      <c r="CK164" s="86">
        <v>1</v>
      </c>
      <c r="CL164" s="86" t="s">
        <v>1454</v>
      </c>
      <c r="CM164" s="86">
        <v>1</v>
      </c>
      <c r="CN164" s="86" t="s">
        <v>1454</v>
      </c>
      <c r="CO164" s="86">
        <v>1</v>
      </c>
      <c r="CP164" s="87" t="s">
        <v>1478</v>
      </c>
      <c r="CQ164" s="152">
        <v>1</v>
      </c>
    </row>
    <row r="165" spans="1:95" ht="13.2" x14ac:dyDescent="0.25">
      <c r="A165" s="82">
        <v>45572.488330520835</v>
      </c>
      <c r="B165" s="83" t="s">
        <v>535</v>
      </c>
      <c r="C165" s="84" t="s">
        <v>536</v>
      </c>
      <c r="D165" s="83">
        <v>100</v>
      </c>
      <c r="E165" s="83">
        <v>1.25</v>
      </c>
      <c r="F165" s="83" t="s">
        <v>114</v>
      </c>
      <c r="G165" s="83" t="s">
        <v>76</v>
      </c>
      <c r="H165" s="83" t="s">
        <v>369</v>
      </c>
      <c r="I165" s="83" t="s">
        <v>63</v>
      </c>
      <c r="J165" s="83" t="s">
        <v>64</v>
      </c>
      <c r="K165" s="83" t="s">
        <v>64</v>
      </c>
      <c r="L165" s="83" t="s">
        <v>64</v>
      </c>
      <c r="M165" s="83" t="s">
        <v>78</v>
      </c>
      <c r="N165" s="83" t="s">
        <v>64</v>
      </c>
      <c r="O165" s="83" t="s">
        <v>64</v>
      </c>
      <c r="P165" s="83" t="s">
        <v>64</v>
      </c>
      <c r="Q165" s="83" t="s">
        <v>64</v>
      </c>
      <c r="R165" s="83" t="s">
        <v>64</v>
      </c>
      <c r="S165" s="83" t="s">
        <v>64</v>
      </c>
      <c r="T165" s="83" t="s">
        <v>64</v>
      </c>
      <c r="U165" s="83" t="s">
        <v>64</v>
      </c>
      <c r="V165" s="83" t="s">
        <v>64</v>
      </c>
      <c r="W165" s="83" t="s">
        <v>78</v>
      </c>
      <c r="X165" s="83" t="s">
        <v>78</v>
      </c>
      <c r="Y165" s="83" t="s">
        <v>64</v>
      </c>
      <c r="Z165" s="83" t="s">
        <v>66</v>
      </c>
      <c r="AA165" s="83" t="s">
        <v>65</v>
      </c>
      <c r="AB165" s="83" t="s">
        <v>65</v>
      </c>
      <c r="AC165" s="83" t="s">
        <v>65</v>
      </c>
      <c r="AD165" s="83" t="s">
        <v>66</v>
      </c>
      <c r="AE165" s="83" t="s">
        <v>66</v>
      </c>
      <c r="AF165" s="83" t="s">
        <v>101</v>
      </c>
      <c r="AG165" s="83" t="s">
        <v>66</v>
      </c>
      <c r="AH165" s="83" t="s">
        <v>65</v>
      </c>
      <c r="AI165" s="83" t="s">
        <v>79</v>
      </c>
      <c r="AJ165" s="83" t="s">
        <v>66</v>
      </c>
      <c r="AK165" s="83" t="s">
        <v>101</v>
      </c>
      <c r="AL165" s="83" t="s">
        <v>101</v>
      </c>
      <c r="AM165" s="83" t="s">
        <v>65</v>
      </c>
      <c r="AN165" s="83" t="s">
        <v>65</v>
      </c>
      <c r="AO165" s="83" t="s">
        <v>65</v>
      </c>
      <c r="AP165" s="83" t="s">
        <v>67</v>
      </c>
      <c r="AQ165" s="83" t="s">
        <v>67</v>
      </c>
      <c r="AR165" s="83" t="s">
        <v>63</v>
      </c>
      <c r="AS165" s="83" t="s">
        <v>97</v>
      </c>
      <c r="AT165" s="83" t="s">
        <v>69</v>
      </c>
      <c r="AU165" s="83" t="s">
        <v>70</v>
      </c>
      <c r="AV165" s="83" t="s">
        <v>132</v>
      </c>
      <c r="AW165" s="83" t="s">
        <v>73</v>
      </c>
      <c r="AX165" s="83" t="s">
        <v>73</v>
      </c>
      <c r="AY165" s="83" t="s">
        <v>73</v>
      </c>
      <c r="AZ165" s="83" t="s">
        <v>72</v>
      </c>
      <c r="BA165" s="83" t="s">
        <v>73</v>
      </c>
      <c r="BB165" s="83" t="s">
        <v>72</v>
      </c>
      <c r="BC165" s="83" t="s">
        <v>73</v>
      </c>
      <c r="BD165" s="83"/>
      <c r="BE165" s="83" t="s">
        <v>73</v>
      </c>
      <c r="BF165" s="83"/>
      <c r="BG165" s="87" t="s">
        <v>335</v>
      </c>
      <c r="BH165" s="87" t="s">
        <v>114</v>
      </c>
      <c r="BI165" s="76" t="s">
        <v>1414</v>
      </c>
      <c r="BJ165">
        <v>14</v>
      </c>
      <c r="BK165" s="87">
        <v>53</v>
      </c>
      <c r="BL165" s="87"/>
      <c r="BM165" s="86" t="s">
        <v>1130</v>
      </c>
      <c r="BN165" s="86" t="s">
        <v>1132</v>
      </c>
      <c r="BO165" s="87" t="s">
        <v>115</v>
      </c>
      <c r="BP165" s="87"/>
      <c r="BQ165" s="87" t="s">
        <v>1472</v>
      </c>
      <c r="BR165" s="86" t="s">
        <v>1445</v>
      </c>
      <c r="BS165" s="86">
        <v>1</v>
      </c>
      <c r="BT165" s="86" t="s">
        <v>1445</v>
      </c>
      <c r="BU165" s="86">
        <v>1</v>
      </c>
      <c r="BV165" s="86" t="s">
        <v>63</v>
      </c>
      <c r="BW165" s="86">
        <v>1</v>
      </c>
      <c r="BX165" s="86" t="s">
        <v>1447</v>
      </c>
      <c r="BY165" s="86">
        <v>0</v>
      </c>
      <c r="BZ165" s="86" t="s">
        <v>1470</v>
      </c>
      <c r="CA165" s="86">
        <v>2</v>
      </c>
      <c r="CB165" s="86" t="s">
        <v>1452</v>
      </c>
      <c r="CC165" s="86">
        <v>0</v>
      </c>
      <c r="CD165" s="86" t="s">
        <v>226</v>
      </c>
      <c r="CE165" s="86">
        <v>0</v>
      </c>
      <c r="CF165" s="86" t="s">
        <v>226</v>
      </c>
      <c r="CG165" s="86">
        <v>0</v>
      </c>
      <c r="CH165" s="86" t="s">
        <v>226</v>
      </c>
      <c r="CI165" s="86">
        <v>0</v>
      </c>
      <c r="CJ165" s="86" t="s">
        <v>1454</v>
      </c>
      <c r="CK165" s="86">
        <v>1</v>
      </c>
      <c r="CL165" s="86" t="s">
        <v>226</v>
      </c>
      <c r="CM165" s="86">
        <v>0</v>
      </c>
      <c r="CN165" s="86" t="s">
        <v>1454</v>
      </c>
      <c r="CO165" s="86">
        <v>1</v>
      </c>
      <c r="CP165" s="87" t="s">
        <v>1477</v>
      </c>
      <c r="CQ165" s="152">
        <v>0</v>
      </c>
    </row>
    <row r="166" spans="1:95" ht="13.2" x14ac:dyDescent="0.25">
      <c r="A166" s="82">
        <v>45572.488826087967</v>
      </c>
      <c r="B166" s="83" t="s">
        <v>537</v>
      </c>
      <c r="C166" s="84" t="s">
        <v>538</v>
      </c>
      <c r="D166" s="83">
        <v>77.680000000000007</v>
      </c>
      <c r="E166" s="83">
        <v>0.54</v>
      </c>
      <c r="F166" s="83" t="s">
        <v>114</v>
      </c>
      <c r="G166" s="83" t="s">
        <v>539</v>
      </c>
      <c r="H166" s="83" t="s">
        <v>540</v>
      </c>
      <c r="I166" s="83" t="s">
        <v>73</v>
      </c>
      <c r="J166" s="83" t="s">
        <v>145</v>
      </c>
      <c r="K166" s="83" t="s">
        <v>64</v>
      </c>
      <c r="L166" s="83" t="s">
        <v>64</v>
      </c>
      <c r="M166" s="83" t="s">
        <v>84</v>
      </c>
      <c r="N166" s="83" t="s">
        <v>64</v>
      </c>
      <c r="O166" s="83" t="s">
        <v>64</v>
      </c>
      <c r="P166" s="83" t="s">
        <v>84</v>
      </c>
      <c r="Q166" s="83" t="s">
        <v>84</v>
      </c>
      <c r="R166" s="83" t="s">
        <v>84</v>
      </c>
      <c r="S166" s="83" t="s">
        <v>64</v>
      </c>
      <c r="T166" s="83" t="s">
        <v>64</v>
      </c>
      <c r="U166" s="83" t="s">
        <v>84</v>
      </c>
      <c r="V166" s="83" t="s">
        <v>84</v>
      </c>
      <c r="W166" s="83" t="s">
        <v>64</v>
      </c>
      <c r="X166" s="83" t="s">
        <v>84</v>
      </c>
      <c r="Y166" s="83" t="s">
        <v>64</v>
      </c>
      <c r="Z166" s="83" t="s">
        <v>66</v>
      </c>
      <c r="AA166" s="83" t="s">
        <v>66</v>
      </c>
      <c r="AB166" s="83" t="s">
        <v>66</v>
      </c>
      <c r="AC166" s="83" t="s">
        <v>66</v>
      </c>
      <c r="AD166" s="83" t="s">
        <v>66</v>
      </c>
      <c r="AE166" s="83" t="s">
        <v>66</v>
      </c>
      <c r="AF166" s="83" t="s">
        <v>101</v>
      </c>
      <c r="AG166" s="83" t="s">
        <v>66</v>
      </c>
      <c r="AH166" s="83" t="s">
        <v>66</v>
      </c>
      <c r="AI166" s="83" t="s">
        <v>101</v>
      </c>
      <c r="AJ166" s="83" t="s">
        <v>66</v>
      </c>
      <c r="AK166" s="83" t="s">
        <v>66</v>
      </c>
      <c r="AL166" s="83" t="s">
        <v>66</v>
      </c>
      <c r="AM166" s="83" t="s">
        <v>79</v>
      </c>
      <c r="AN166" s="83" t="s">
        <v>66</v>
      </c>
      <c r="AO166" s="83" t="s">
        <v>66</v>
      </c>
      <c r="AP166" s="83" t="s">
        <v>80</v>
      </c>
      <c r="AQ166" s="83" t="s">
        <v>80</v>
      </c>
      <c r="AR166" s="83" t="s">
        <v>86</v>
      </c>
      <c r="AS166" s="83" t="s">
        <v>68</v>
      </c>
      <c r="AT166" s="83" t="s">
        <v>169</v>
      </c>
      <c r="AU166" s="83" t="s">
        <v>93</v>
      </c>
      <c r="AV166" s="83" t="s">
        <v>132</v>
      </c>
      <c r="AW166" s="83" t="s">
        <v>72</v>
      </c>
      <c r="AX166" s="83" t="s">
        <v>72</v>
      </c>
      <c r="AY166" s="83" t="s">
        <v>63</v>
      </c>
      <c r="AZ166" s="83" t="s">
        <v>63</v>
      </c>
      <c r="BA166" s="83" t="s">
        <v>63</v>
      </c>
      <c r="BB166" s="83" t="s">
        <v>72</v>
      </c>
      <c r="BC166" s="83" t="s">
        <v>73</v>
      </c>
      <c r="BD166" s="83"/>
      <c r="BE166" s="83" t="s">
        <v>73</v>
      </c>
      <c r="BF166" s="83"/>
      <c r="BG166" s="87" t="s">
        <v>335</v>
      </c>
      <c r="BH166" s="87" t="s">
        <v>114</v>
      </c>
      <c r="BI166" s="76" t="s">
        <v>1415</v>
      </c>
      <c r="BJ166">
        <v>8</v>
      </c>
      <c r="BK166" s="87">
        <v>46</v>
      </c>
      <c r="BL166" s="87"/>
      <c r="BM166" s="86" t="s">
        <v>1130</v>
      </c>
      <c r="BN166" s="86" t="s">
        <v>1132</v>
      </c>
      <c r="BO166" s="87" t="s">
        <v>68</v>
      </c>
      <c r="BP166" s="87"/>
      <c r="BQ166" s="87" t="s">
        <v>1472</v>
      </c>
      <c r="BR166" s="86" t="s">
        <v>1444</v>
      </c>
      <c r="BS166" s="86">
        <v>0</v>
      </c>
      <c r="BT166" s="86" t="s">
        <v>1444</v>
      </c>
      <c r="BU166" s="86">
        <v>0</v>
      </c>
      <c r="BV166" s="86" t="s">
        <v>63</v>
      </c>
      <c r="BW166" s="86">
        <v>1</v>
      </c>
      <c r="BX166" s="86" t="s">
        <v>1447</v>
      </c>
      <c r="BY166" s="86">
        <v>0</v>
      </c>
      <c r="BZ166" s="86" t="s">
        <v>1449</v>
      </c>
      <c r="CA166" s="86">
        <v>0</v>
      </c>
      <c r="CB166" s="86" t="s">
        <v>1452</v>
      </c>
      <c r="CC166" s="86">
        <v>0</v>
      </c>
      <c r="CD166" s="86" t="s">
        <v>1454</v>
      </c>
      <c r="CE166" s="86">
        <v>1</v>
      </c>
      <c r="CF166" s="86" t="s">
        <v>1454</v>
      </c>
      <c r="CG166" s="86">
        <v>1</v>
      </c>
      <c r="CH166" s="86" t="s">
        <v>1454</v>
      </c>
      <c r="CI166" s="86">
        <v>1</v>
      </c>
      <c r="CJ166" s="86" t="s">
        <v>1454</v>
      </c>
      <c r="CK166" s="86">
        <v>1</v>
      </c>
      <c r="CL166" s="86" t="s">
        <v>1454</v>
      </c>
      <c r="CM166" s="86">
        <v>1</v>
      </c>
      <c r="CN166" s="86" t="s">
        <v>1454</v>
      </c>
      <c r="CO166" s="86">
        <v>1</v>
      </c>
      <c r="CP166" s="87" t="s">
        <v>1478</v>
      </c>
      <c r="CQ166" s="152">
        <v>1</v>
      </c>
    </row>
    <row r="167" spans="1:95" ht="13.2" x14ac:dyDescent="0.25">
      <c r="A167" s="82">
        <v>45572.489155763891</v>
      </c>
      <c r="B167" s="83" t="s">
        <v>541</v>
      </c>
      <c r="C167" s="84" t="s">
        <v>542</v>
      </c>
      <c r="D167" s="83">
        <v>100</v>
      </c>
      <c r="E167" s="83">
        <v>0.96</v>
      </c>
      <c r="F167" s="83" t="s">
        <v>114</v>
      </c>
      <c r="G167" s="83" t="s">
        <v>76</v>
      </c>
      <c r="H167" s="83" t="s">
        <v>420</v>
      </c>
      <c r="I167" s="83" t="s">
        <v>63</v>
      </c>
      <c r="J167" s="83" t="s">
        <v>145</v>
      </c>
      <c r="K167" s="83" t="s">
        <v>78</v>
      </c>
      <c r="L167" s="83" t="s">
        <v>64</v>
      </c>
      <c r="M167" s="83" t="s">
        <v>84</v>
      </c>
      <c r="N167" s="83" t="s">
        <v>64</v>
      </c>
      <c r="O167" s="83" t="s">
        <v>64</v>
      </c>
      <c r="P167" s="83" t="s">
        <v>84</v>
      </c>
      <c r="Q167" s="83" t="s">
        <v>84</v>
      </c>
      <c r="R167" s="83" t="s">
        <v>64</v>
      </c>
      <c r="S167" s="83" t="s">
        <v>64</v>
      </c>
      <c r="T167" s="83" t="s">
        <v>84</v>
      </c>
      <c r="U167" s="83" t="s">
        <v>84</v>
      </c>
      <c r="V167" s="83" t="s">
        <v>64</v>
      </c>
      <c r="W167" s="83" t="s">
        <v>64</v>
      </c>
      <c r="X167" s="83" t="s">
        <v>64</v>
      </c>
      <c r="Y167" s="83" t="s">
        <v>64</v>
      </c>
      <c r="Z167" s="83" t="s">
        <v>65</v>
      </c>
      <c r="AA167" s="83" t="s">
        <v>65</v>
      </c>
      <c r="AB167" s="83" t="s">
        <v>65</v>
      </c>
      <c r="AC167" s="83" t="s">
        <v>65</v>
      </c>
      <c r="AD167" s="83" t="s">
        <v>65</v>
      </c>
      <c r="AE167" s="83" t="s">
        <v>65</v>
      </c>
      <c r="AF167" s="83" t="s">
        <v>66</v>
      </c>
      <c r="AG167" s="83" t="s">
        <v>66</v>
      </c>
      <c r="AH167" s="83" t="s">
        <v>65</v>
      </c>
      <c r="AI167" s="83" t="s">
        <v>101</v>
      </c>
      <c r="AJ167" s="83" t="s">
        <v>66</v>
      </c>
      <c r="AK167" s="83" t="s">
        <v>66</v>
      </c>
      <c r="AL167" s="83" t="s">
        <v>66</v>
      </c>
      <c r="AM167" s="83" t="s">
        <v>66</v>
      </c>
      <c r="AN167" s="83" t="s">
        <v>66</v>
      </c>
      <c r="AO167" s="83" t="s">
        <v>66</v>
      </c>
      <c r="AP167" s="83" t="s">
        <v>67</v>
      </c>
      <c r="AQ167" s="83" t="s">
        <v>67</v>
      </c>
      <c r="AR167" s="83" t="s">
        <v>86</v>
      </c>
      <c r="AS167" s="83" t="s">
        <v>223</v>
      </c>
      <c r="AT167" s="83" t="s">
        <v>69</v>
      </c>
      <c r="AU167" s="83" t="s">
        <v>70</v>
      </c>
      <c r="AV167" s="83" t="s">
        <v>80</v>
      </c>
      <c r="AW167" s="83" t="s">
        <v>72</v>
      </c>
      <c r="AX167" s="83" t="s">
        <v>72</v>
      </c>
      <c r="AY167" s="83" t="s">
        <v>63</v>
      </c>
      <c r="AZ167" s="83" t="s">
        <v>63</v>
      </c>
      <c r="BA167" s="83" t="s">
        <v>72</v>
      </c>
      <c r="BB167" s="83" t="s">
        <v>72</v>
      </c>
      <c r="BC167" s="83" t="s">
        <v>73</v>
      </c>
      <c r="BD167" s="83"/>
      <c r="BE167" s="83" t="s">
        <v>73</v>
      </c>
      <c r="BF167" s="83"/>
      <c r="BG167" s="87" t="s">
        <v>335</v>
      </c>
      <c r="BH167" s="87" t="s">
        <v>114</v>
      </c>
      <c r="BI167" s="76" t="s">
        <v>1414</v>
      </c>
      <c r="BJ167">
        <v>9</v>
      </c>
      <c r="BK167" s="87">
        <v>56</v>
      </c>
      <c r="BL167" s="87"/>
      <c r="BM167" s="86" t="s">
        <v>1130</v>
      </c>
      <c r="BN167" s="86" t="s">
        <v>1132</v>
      </c>
      <c r="BO167" s="87" t="s">
        <v>68</v>
      </c>
      <c r="BP167" s="87"/>
      <c r="BQ167" s="87" t="s">
        <v>1472</v>
      </c>
      <c r="BR167" s="86" t="s">
        <v>1445</v>
      </c>
      <c r="BS167" s="86">
        <v>1</v>
      </c>
      <c r="BT167" s="86" t="s">
        <v>1445</v>
      </c>
      <c r="BU167" s="86">
        <v>1</v>
      </c>
      <c r="BV167" s="86" t="s">
        <v>63</v>
      </c>
      <c r="BW167" s="86">
        <v>1</v>
      </c>
      <c r="BX167" s="86" t="s">
        <v>1447</v>
      </c>
      <c r="BY167" s="86">
        <v>0</v>
      </c>
      <c r="BZ167" s="86" t="s">
        <v>1470</v>
      </c>
      <c r="CA167" s="86">
        <v>2</v>
      </c>
      <c r="CB167" s="86" t="s">
        <v>1452</v>
      </c>
      <c r="CC167" s="86">
        <v>0</v>
      </c>
      <c r="CD167" s="86" t="s">
        <v>1454</v>
      </c>
      <c r="CE167" s="86">
        <v>1</v>
      </c>
      <c r="CF167" s="86" t="s">
        <v>1454</v>
      </c>
      <c r="CG167" s="86">
        <v>1</v>
      </c>
      <c r="CH167" s="86" t="s">
        <v>1454</v>
      </c>
      <c r="CI167" s="86">
        <v>1</v>
      </c>
      <c r="CJ167" s="86" t="s">
        <v>1454</v>
      </c>
      <c r="CK167" s="86">
        <v>1</v>
      </c>
      <c r="CL167" s="86" t="s">
        <v>1454</v>
      </c>
      <c r="CM167" s="86">
        <v>1</v>
      </c>
      <c r="CN167" s="86" t="s">
        <v>1454</v>
      </c>
      <c r="CO167" s="86">
        <v>1</v>
      </c>
      <c r="CP167" s="87" t="s">
        <v>1478</v>
      </c>
      <c r="CQ167" s="152">
        <v>1</v>
      </c>
    </row>
    <row r="168" spans="1:95" ht="13.2" x14ac:dyDescent="0.25">
      <c r="A168" s="82">
        <v>45572.490011180555</v>
      </c>
      <c r="B168" s="83" t="s">
        <v>543</v>
      </c>
      <c r="C168" s="84" t="s">
        <v>544</v>
      </c>
      <c r="D168" s="83">
        <v>71.430000000000007</v>
      </c>
      <c r="E168" s="83">
        <v>1.1299999999999999</v>
      </c>
      <c r="F168" s="83" t="s">
        <v>114</v>
      </c>
      <c r="G168" s="83" t="s">
        <v>76</v>
      </c>
      <c r="H168" s="83" t="s">
        <v>505</v>
      </c>
      <c r="I168" s="83" t="s">
        <v>63</v>
      </c>
      <c r="J168" s="83" t="s">
        <v>64</v>
      </c>
      <c r="K168" s="83" t="s">
        <v>78</v>
      </c>
      <c r="L168" s="83" t="s">
        <v>64</v>
      </c>
      <c r="M168" s="83" t="s">
        <v>78</v>
      </c>
      <c r="N168" s="83" t="s">
        <v>64</v>
      </c>
      <c r="O168" s="83" t="s">
        <v>64</v>
      </c>
      <c r="P168" s="83" t="s">
        <v>78</v>
      </c>
      <c r="Q168" s="83" t="s">
        <v>64</v>
      </c>
      <c r="R168" s="83" t="s">
        <v>64</v>
      </c>
      <c r="S168" s="83" t="s">
        <v>78</v>
      </c>
      <c r="T168" s="83" t="s">
        <v>64</v>
      </c>
      <c r="U168" s="83" t="s">
        <v>64</v>
      </c>
      <c r="V168" s="83" t="s">
        <v>64</v>
      </c>
      <c r="W168" s="83" t="s">
        <v>64</v>
      </c>
      <c r="X168" s="83" t="s">
        <v>64</v>
      </c>
      <c r="Y168" s="83" t="s">
        <v>64</v>
      </c>
      <c r="Z168" s="83" t="s">
        <v>79</v>
      </c>
      <c r="AA168" s="83" t="s">
        <v>66</v>
      </c>
      <c r="AB168" s="83" t="s">
        <v>66</v>
      </c>
      <c r="AC168" s="83" t="s">
        <v>66</v>
      </c>
      <c r="AD168" s="83" t="s">
        <v>66</v>
      </c>
      <c r="AE168" s="83" t="s">
        <v>66</v>
      </c>
      <c r="AF168" s="83" t="s">
        <v>65</v>
      </c>
      <c r="AG168" s="83" t="s">
        <v>66</v>
      </c>
      <c r="AH168" s="83" t="s">
        <v>66</v>
      </c>
      <c r="AI168" s="83" t="s">
        <v>101</v>
      </c>
      <c r="AJ168" s="83" t="s">
        <v>79</v>
      </c>
      <c r="AK168" s="83" t="s">
        <v>79</v>
      </c>
      <c r="AL168" s="83" t="s">
        <v>79</v>
      </c>
      <c r="AM168" s="83" t="s">
        <v>66</v>
      </c>
      <c r="AN168" s="83" t="s">
        <v>66</v>
      </c>
      <c r="AO168" s="83" t="s">
        <v>66</v>
      </c>
      <c r="AP168" s="83" t="s">
        <v>67</v>
      </c>
      <c r="AQ168" s="83" t="s">
        <v>67</v>
      </c>
      <c r="AR168" s="83" t="s">
        <v>86</v>
      </c>
      <c r="AS168" s="83" t="s">
        <v>81</v>
      </c>
      <c r="AT168" s="83" t="s">
        <v>87</v>
      </c>
      <c r="AU168" s="83" t="s">
        <v>93</v>
      </c>
      <c r="AV168" s="83" t="s">
        <v>71</v>
      </c>
      <c r="AW168" s="83" t="s">
        <v>63</v>
      </c>
      <c r="AX168" s="83" t="s">
        <v>63</v>
      </c>
      <c r="AY168" s="83" t="s">
        <v>63</v>
      </c>
      <c r="AZ168" s="83" t="s">
        <v>63</v>
      </c>
      <c r="BA168" s="83" t="s">
        <v>63</v>
      </c>
      <c r="BB168" s="83" t="s">
        <v>63</v>
      </c>
      <c r="BC168" s="83" t="s">
        <v>73</v>
      </c>
      <c r="BD168" s="83"/>
      <c r="BE168" s="83" t="s">
        <v>73</v>
      </c>
      <c r="BF168" s="83"/>
      <c r="BG168" s="87" t="s">
        <v>335</v>
      </c>
      <c r="BH168" s="87" t="s">
        <v>114</v>
      </c>
      <c r="BI168" s="76" t="s">
        <v>1414</v>
      </c>
      <c r="BJ168">
        <v>13</v>
      </c>
      <c r="BK168" s="87">
        <v>46</v>
      </c>
      <c r="BL168" s="87"/>
      <c r="BM168" s="86" t="s">
        <v>1130</v>
      </c>
      <c r="BN168" s="86" t="s">
        <v>1132</v>
      </c>
      <c r="BO168" s="87" t="s">
        <v>68</v>
      </c>
      <c r="BP168" s="87"/>
      <c r="BQ168" s="87" t="s">
        <v>1472</v>
      </c>
      <c r="BR168" s="86" t="s">
        <v>1445</v>
      </c>
      <c r="BS168" s="86">
        <v>1</v>
      </c>
      <c r="BT168" s="86" t="s">
        <v>1445</v>
      </c>
      <c r="BU168" s="86">
        <v>1</v>
      </c>
      <c r="BV168" s="86" t="s">
        <v>63</v>
      </c>
      <c r="BW168" s="86">
        <v>1</v>
      </c>
      <c r="BX168" s="86" t="s">
        <v>1448</v>
      </c>
      <c r="BY168" s="86">
        <v>1</v>
      </c>
      <c r="BZ168" s="86" t="s">
        <v>1449</v>
      </c>
      <c r="CA168" s="86">
        <v>0</v>
      </c>
      <c r="CB168" s="86" t="s">
        <v>1452</v>
      </c>
      <c r="CC168" s="86">
        <v>0</v>
      </c>
      <c r="CD168" s="86" t="s">
        <v>1454</v>
      </c>
      <c r="CE168" s="86">
        <v>1</v>
      </c>
      <c r="CF168" s="86" t="s">
        <v>1454</v>
      </c>
      <c r="CG168" s="86">
        <v>1</v>
      </c>
      <c r="CH168" s="86" t="s">
        <v>1454</v>
      </c>
      <c r="CI168" s="86">
        <v>1</v>
      </c>
      <c r="CJ168" s="86" t="s">
        <v>1454</v>
      </c>
      <c r="CK168" s="86">
        <v>1</v>
      </c>
      <c r="CL168" s="86" t="s">
        <v>1454</v>
      </c>
      <c r="CM168" s="86">
        <v>1</v>
      </c>
      <c r="CN168" s="86" t="s">
        <v>1454</v>
      </c>
      <c r="CO168" s="86">
        <v>1</v>
      </c>
      <c r="CP168" s="87" t="s">
        <v>1478</v>
      </c>
      <c r="CQ168" s="152">
        <v>1</v>
      </c>
    </row>
    <row r="169" spans="1:95" ht="13.2" x14ac:dyDescent="0.25">
      <c r="A169" s="82">
        <v>45572.493824502315</v>
      </c>
      <c r="B169" s="83" t="s">
        <v>545</v>
      </c>
      <c r="C169" s="84" t="s">
        <v>546</v>
      </c>
      <c r="D169" s="83">
        <v>100</v>
      </c>
      <c r="E169" s="83">
        <v>0.71</v>
      </c>
      <c r="F169" s="83" t="s">
        <v>423</v>
      </c>
      <c r="G169" s="83" t="s">
        <v>76</v>
      </c>
      <c r="H169" s="83" t="s">
        <v>547</v>
      </c>
      <c r="I169" s="83" t="s">
        <v>63</v>
      </c>
      <c r="J169" s="83" t="s">
        <v>64</v>
      </c>
      <c r="K169" s="83" t="s">
        <v>78</v>
      </c>
      <c r="L169" s="83" t="s">
        <v>64</v>
      </c>
      <c r="M169" s="83" t="s">
        <v>84</v>
      </c>
      <c r="N169" s="83" t="s">
        <v>84</v>
      </c>
      <c r="O169" s="83" t="s">
        <v>64</v>
      </c>
      <c r="P169" s="83" t="s">
        <v>84</v>
      </c>
      <c r="Q169" s="83" t="s">
        <v>64</v>
      </c>
      <c r="R169" s="83" t="s">
        <v>64</v>
      </c>
      <c r="S169" s="83" t="s">
        <v>84</v>
      </c>
      <c r="T169" s="83" t="s">
        <v>64</v>
      </c>
      <c r="U169" s="83" t="s">
        <v>84</v>
      </c>
      <c r="V169" s="83" t="s">
        <v>64</v>
      </c>
      <c r="W169" s="83" t="s">
        <v>64</v>
      </c>
      <c r="X169" s="83" t="s">
        <v>64</v>
      </c>
      <c r="Y169" s="83" t="s">
        <v>64</v>
      </c>
      <c r="Z169" s="83" t="s">
        <v>66</v>
      </c>
      <c r="AA169" s="83" t="s">
        <v>66</v>
      </c>
      <c r="AB169" s="83" t="s">
        <v>66</v>
      </c>
      <c r="AC169" s="83" t="s">
        <v>65</v>
      </c>
      <c r="AD169" s="83" t="s">
        <v>66</v>
      </c>
      <c r="AE169" s="83" t="s">
        <v>66</v>
      </c>
      <c r="AF169" s="83" t="s">
        <v>66</v>
      </c>
      <c r="AG169" s="83" t="s">
        <v>66</v>
      </c>
      <c r="AH169" s="83" t="s">
        <v>65</v>
      </c>
      <c r="AI169" s="83" t="s">
        <v>79</v>
      </c>
      <c r="AJ169" s="83" t="s">
        <v>65</v>
      </c>
      <c r="AK169" s="83" t="s">
        <v>66</v>
      </c>
      <c r="AL169" s="83" t="s">
        <v>66</v>
      </c>
      <c r="AM169" s="83" t="s">
        <v>66</v>
      </c>
      <c r="AN169" s="83" t="s">
        <v>66</v>
      </c>
      <c r="AO169" s="83" t="s">
        <v>66</v>
      </c>
      <c r="AP169" s="83" t="s">
        <v>67</v>
      </c>
      <c r="AQ169" s="83" t="s">
        <v>67</v>
      </c>
      <c r="AR169" s="83" t="s">
        <v>73</v>
      </c>
      <c r="AS169" s="83" t="s">
        <v>68</v>
      </c>
      <c r="AT169" s="83" t="s">
        <v>69</v>
      </c>
      <c r="AU169" s="83" t="s">
        <v>80</v>
      </c>
      <c r="AV169" s="83" t="s">
        <v>67</v>
      </c>
      <c r="AW169" s="83" t="s">
        <v>63</v>
      </c>
      <c r="AX169" s="83" t="s">
        <v>72</v>
      </c>
      <c r="AY169" s="83" t="s">
        <v>63</v>
      </c>
      <c r="AZ169" s="83" t="s">
        <v>63</v>
      </c>
      <c r="BA169" s="83" t="s">
        <v>72</v>
      </c>
      <c r="BB169" s="83" t="s">
        <v>72</v>
      </c>
      <c r="BC169" s="83" t="s">
        <v>73</v>
      </c>
      <c r="BD169" s="83"/>
      <c r="BE169" s="83" t="s">
        <v>73</v>
      </c>
      <c r="BF169" s="83"/>
      <c r="BG169" s="87" t="s">
        <v>335</v>
      </c>
      <c r="BH169" s="86" t="s">
        <v>60</v>
      </c>
      <c r="BI169" s="76" t="s">
        <v>1414</v>
      </c>
      <c r="BJ169">
        <v>10</v>
      </c>
      <c r="BK169" s="87">
        <v>51</v>
      </c>
      <c r="BL169" s="87"/>
      <c r="BM169" s="86" t="s">
        <v>1130</v>
      </c>
      <c r="BN169" s="86" t="s">
        <v>1132</v>
      </c>
      <c r="BO169" s="87" t="s">
        <v>68</v>
      </c>
      <c r="BP169" s="87"/>
      <c r="BQ169" s="87" t="s">
        <v>1472</v>
      </c>
      <c r="BR169" s="86" t="s">
        <v>1445</v>
      </c>
      <c r="BS169" s="86">
        <v>1</v>
      </c>
      <c r="BT169" s="86" t="s">
        <v>1445</v>
      </c>
      <c r="BU169" s="86">
        <v>1</v>
      </c>
      <c r="BV169" s="86" t="s">
        <v>73</v>
      </c>
      <c r="BW169" s="86">
        <v>0</v>
      </c>
      <c r="BX169" s="86" t="s">
        <v>1447</v>
      </c>
      <c r="BY169" s="86">
        <v>0</v>
      </c>
      <c r="BZ169" s="86" t="s">
        <v>1450</v>
      </c>
      <c r="CA169" s="86">
        <v>1</v>
      </c>
      <c r="CB169" s="86" t="s">
        <v>1453</v>
      </c>
      <c r="CC169" s="86">
        <v>1</v>
      </c>
      <c r="CD169" s="86" t="s">
        <v>1454</v>
      </c>
      <c r="CE169" s="86">
        <v>1</v>
      </c>
      <c r="CF169" s="86" t="s">
        <v>1454</v>
      </c>
      <c r="CG169" s="86">
        <v>1</v>
      </c>
      <c r="CH169" s="86" t="s">
        <v>1454</v>
      </c>
      <c r="CI169" s="86">
        <v>1</v>
      </c>
      <c r="CJ169" s="86" t="s">
        <v>1454</v>
      </c>
      <c r="CK169" s="86">
        <v>1</v>
      </c>
      <c r="CL169" s="86" t="s">
        <v>1454</v>
      </c>
      <c r="CM169" s="86">
        <v>1</v>
      </c>
      <c r="CN169" s="86" t="s">
        <v>1454</v>
      </c>
      <c r="CO169" s="86">
        <v>1</v>
      </c>
      <c r="CP169" s="87" t="s">
        <v>1478</v>
      </c>
      <c r="CQ169" s="152">
        <v>1</v>
      </c>
    </row>
    <row r="170" spans="1:95" ht="13.2" x14ac:dyDescent="0.25">
      <c r="A170" s="82">
        <v>45572.494286076384</v>
      </c>
      <c r="B170" s="83" t="s">
        <v>548</v>
      </c>
      <c r="C170" s="84" t="s">
        <v>549</v>
      </c>
      <c r="D170" s="83">
        <v>52.67</v>
      </c>
      <c r="E170" s="83">
        <v>0.62</v>
      </c>
      <c r="F170" s="83" t="s">
        <v>423</v>
      </c>
      <c r="G170" s="83" t="s">
        <v>76</v>
      </c>
      <c r="H170" s="83" t="s">
        <v>550</v>
      </c>
      <c r="I170" s="83" t="s">
        <v>63</v>
      </c>
      <c r="J170" s="83" t="s">
        <v>64</v>
      </c>
      <c r="K170" s="83" t="s">
        <v>84</v>
      </c>
      <c r="L170" s="83" t="s">
        <v>64</v>
      </c>
      <c r="M170" s="83" t="s">
        <v>64</v>
      </c>
      <c r="N170" s="83" t="s">
        <v>84</v>
      </c>
      <c r="O170" s="83" t="s">
        <v>64</v>
      </c>
      <c r="P170" s="83" t="s">
        <v>84</v>
      </c>
      <c r="Q170" s="83" t="s">
        <v>64</v>
      </c>
      <c r="R170" s="83" t="s">
        <v>64</v>
      </c>
      <c r="S170" s="83" t="s">
        <v>84</v>
      </c>
      <c r="T170" s="83" t="s">
        <v>64</v>
      </c>
      <c r="U170" s="83" t="s">
        <v>84</v>
      </c>
      <c r="V170" s="83" t="s">
        <v>64</v>
      </c>
      <c r="W170" s="83" t="s">
        <v>84</v>
      </c>
      <c r="X170" s="83" t="s">
        <v>64</v>
      </c>
      <c r="Y170" s="83" t="s">
        <v>64</v>
      </c>
      <c r="Z170" s="83" t="s">
        <v>66</v>
      </c>
      <c r="AA170" s="83" t="s">
        <v>65</v>
      </c>
      <c r="AB170" s="83" t="s">
        <v>65</v>
      </c>
      <c r="AC170" s="83" t="s">
        <v>66</v>
      </c>
      <c r="AD170" s="83" t="s">
        <v>66</v>
      </c>
      <c r="AE170" s="83" t="s">
        <v>65</v>
      </c>
      <c r="AF170" s="83" t="s">
        <v>66</v>
      </c>
      <c r="AG170" s="83" t="s">
        <v>66</v>
      </c>
      <c r="AH170" s="83" t="s">
        <v>65</v>
      </c>
      <c r="AI170" s="83" t="s">
        <v>101</v>
      </c>
      <c r="AJ170" s="83" t="s">
        <v>65</v>
      </c>
      <c r="AK170" s="83" t="s">
        <v>66</v>
      </c>
      <c r="AL170" s="83" t="s">
        <v>65</v>
      </c>
      <c r="AM170" s="83" t="s">
        <v>66</v>
      </c>
      <c r="AN170" s="83" t="s">
        <v>66</v>
      </c>
      <c r="AO170" s="83" t="s">
        <v>65</v>
      </c>
      <c r="AP170" s="83" t="s">
        <v>85</v>
      </c>
      <c r="AQ170" s="83" t="s">
        <v>85</v>
      </c>
      <c r="AR170" s="83" t="s">
        <v>63</v>
      </c>
      <c r="AS170" s="83" t="s">
        <v>97</v>
      </c>
      <c r="AT170" s="83" t="s">
        <v>69</v>
      </c>
      <c r="AU170" s="83" t="s">
        <v>93</v>
      </c>
      <c r="AV170" s="83" t="s">
        <v>71</v>
      </c>
      <c r="AW170" s="83" t="s">
        <v>73</v>
      </c>
      <c r="AX170" s="83" t="s">
        <v>73</v>
      </c>
      <c r="AY170" s="83" t="s">
        <v>72</v>
      </c>
      <c r="AZ170" s="83" t="s">
        <v>73</v>
      </c>
      <c r="BA170" s="83" t="s">
        <v>72</v>
      </c>
      <c r="BB170" s="83" t="s">
        <v>73</v>
      </c>
      <c r="BC170" s="83" t="s">
        <v>73</v>
      </c>
      <c r="BD170" s="83"/>
      <c r="BE170" s="83" t="s">
        <v>73</v>
      </c>
      <c r="BF170" s="83"/>
      <c r="BG170" s="87" t="s">
        <v>335</v>
      </c>
      <c r="BH170" s="86" t="s">
        <v>60</v>
      </c>
      <c r="BI170" s="76" t="s">
        <v>1414</v>
      </c>
      <c r="BJ170">
        <v>9</v>
      </c>
      <c r="BK170" s="87">
        <v>56</v>
      </c>
      <c r="BL170" s="87"/>
      <c r="BM170" s="86" t="s">
        <v>1130</v>
      </c>
      <c r="BN170" s="86" t="s">
        <v>1132</v>
      </c>
      <c r="BO170" s="87" t="s">
        <v>115</v>
      </c>
      <c r="BP170" s="87"/>
      <c r="BQ170" s="87" t="s">
        <v>1472</v>
      </c>
      <c r="BR170" s="86" t="s">
        <v>1445</v>
      </c>
      <c r="BS170" s="86">
        <v>1</v>
      </c>
      <c r="BT170" s="86" t="s">
        <v>1445</v>
      </c>
      <c r="BU170" s="86">
        <v>1</v>
      </c>
      <c r="BV170" s="86" t="s">
        <v>63</v>
      </c>
      <c r="BW170" s="86">
        <v>1</v>
      </c>
      <c r="BX170" s="86" t="s">
        <v>1447</v>
      </c>
      <c r="BY170" s="86">
        <v>0</v>
      </c>
      <c r="BZ170" s="86" t="s">
        <v>1449</v>
      </c>
      <c r="CA170" s="86">
        <v>0</v>
      </c>
      <c r="CB170" s="86" t="s">
        <v>1452</v>
      </c>
      <c r="CC170" s="86">
        <v>0</v>
      </c>
      <c r="CD170" s="86" t="s">
        <v>226</v>
      </c>
      <c r="CE170" s="86">
        <v>0</v>
      </c>
      <c r="CF170" s="86" t="s">
        <v>226</v>
      </c>
      <c r="CG170" s="86">
        <v>0</v>
      </c>
      <c r="CH170" s="86" t="s">
        <v>1454</v>
      </c>
      <c r="CI170" s="86">
        <v>1</v>
      </c>
      <c r="CJ170" s="86" t="s">
        <v>226</v>
      </c>
      <c r="CK170" s="86">
        <v>0</v>
      </c>
      <c r="CL170" s="86" t="s">
        <v>1454</v>
      </c>
      <c r="CM170" s="86">
        <v>1</v>
      </c>
      <c r="CN170" s="86" t="s">
        <v>226</v>
      </c>
      <c r="CO170" s="86">
        <v>0</v>
      </c>
      <c r="CP170" s="87" t="s">
        <v>1477</v>
      </c>
      <c r="CQ170" s="152">
        <v>0</v>
      </c>
    </row>
    <row r="171" spans="1:95" ht="13.2" x14ac:dyDescent="0.25">
      <c r="A171" s="82">
        <v>45572.495821296296</v>
      </c>
      <c r="B171" s="83" t="s">
        <v>551</v>
      </c>
      <c r="C171" s="84" t="s">
        <v>552</v>
      </c>
      <c r="D171" s="83">
        <v>100</v>
      </c>
      <c r="E171" s="83">
        <v>0.21</v>
      </c>
      <c r="F171" s="83" t="s">
        <v>423</v>
      </c>
      <c r="G171" s="83" t="s">
        <v>76</v>
      </c>
      <c r="H171" s="83" t="s">
        <v>553</v>
      </c>
      <c r="I171" s="83" t="s">
        <v>63</v>
      </c>
      <c r="J171" s="83" t="s">
        <v>64</v>
      </c>
      <c r="K171" s="83" t="s">
        <v>78</v>
      </c>
      <c r="L171" s="83" t="s">
        <v>64</v>
      </c>
      <c r="M171" s="83" t="s">
        <v>84</v>
      </c>
      <c r="N171" s="83" t="s">
        <v>64</v>
      </c>
      <c r="O171" s="83" t="s">
        <v>84</v>
      </c>
      <c r="P171" s="83" t="s">
        <v>84</v>
      </c>
      <c r="Q171" s="83" t="s">
        <v>64</v>
      </c>
      <c r="R171" s="83" t="s">
        <v>64</v>
      </c>
      <c r="S171" s="83" t="s">
        <v>64</v>
      </c>
      <c r="T171" s="83" t="s">
        <v>64</v>
      </c>
      <c r="U171" s="83" t="s">
        <v>64</v>
      </c>
      <c r="V171" s="83" t="s">
        <v>84</v>
      </c>
      <c r="W171" s="83" t="s">
        <v>64</v>
      </c>
      <c r="X171" s="83" t="s">
        <v>64</v>
      </c>
      <c r="Y171" s="83" t="s">
        <v>64</v>
      </c>
      <c r="Z171" s="83" t="s">
        <v>79</v>
      </c>
      <c r="AA171" s="83" t="s">
        <v>65</v>
      </c>
      <c r="AB171" s="83" t="s">
        <v>66</v>
      </c>
      <c r="AC171" s="83" t="s">
        <v>65</v>
      </c>
      <c r="AD171" s="83" t="s">
        <v>66</v>
      </c>
      <c r="AE171" s="83" t="s">
        <v>65</v>
      </c>
      <c r="AF171" s="83" t="s">
        <v>66</v>
      </c>
      <c r="AG171" s="83" t="s">
        <v>65</v>
      </c>
      <c r="AH171" s="83" t="s">
        <v>65</v>
      </c>
      <c r="AI171" s="83" t="s">
        <v>101</v>
      </c>
      <c r="AJ171" s="83" t="s">
        <v>65</v>
      </c>
      <c r="AK171" s="83" t="s">
        <v>66</v>
      </c>
      <c r="AL171" s="83" t="s">
        <v>65</v>
      </c>
      <c r="AM171" s="83" t="s">
        <v>66</v>
      </c>
      <c r="AN171" s="83" t="s">
        <v>66</v>
      </c>
      <c r="AO171" s="83" t="s">
        <v>66</v>
      </c>
      <c r="AP171" s="83" t="s">
        <v>67</v>
      </c>
      <c r="AQ171" s="83" t="s">
        <v>67</v>
      </c>
      <c r="AR171" s="83" t="s">
        <v>86</v>
      </c>
      <c r="AS171" s="83" t="s">
        <v>554</v>
      </c>
      <c r="AT171" s="83" t="s">
        <v>69</v>
      </c>
      <c r="AU171" s="83" t="s">
        <v>93</v>
      </c>
      <c r="AV171" s="83" t="s">
        <v>469</v>
      </c>
      <c r="AW171" s="83" t="s">
        <v>72</v>
      </c>
      <c r="AX171" s="83" t="s">
        <v>63</v>
      </c>
      <c r="AY171" s="83" t="s">
        <v>72</v>
      </c>
      <c r="AZ171" s="83" t="s">
        <v>72</v>
      </c>
      <c r="BA171" s="83" t="s">
        <v>63</v>
      </c>
      <c r="BB171" s="83" t="s">
        <v>73</v>
      </c>
      <c r="BC171" s="83" t="s">
        <v>73</v>
      </c>
      <c r="BD171" s="83"/>
      <c r="BE171" s="83" t="s">
        <v>73</v>
      </c>
      <c r="BF171" s="83"/>
      <c r="BG171" s="87" t="s">
        <v>335</v>
      </c>
      <c r="BH171" s="86" t="s">
        <v>60</v>
      </c>
      <c r="BI171" s="76" t="s">
        <v>1414</v>
      </c>
      <c r="BJ171">
        <v>11</v>
      </c>
      <c r="BK171" s="87">
        <v>55</v>
      </c>
      <c r="BL171" s="87"/>
      <c r="BM171" s="86" t="s">
        <v>1130</v>
      </c>
      <c r="BN171" s="86" t="s">
        <v>1132</v>
      </c>
      <c r="BO171" s="87" t="s">
        <v>68</v>
      </c>
      <c r="BP171" s="87"/>
      <c r="BQ171" s="87" t="s">
        <v>1472</v>
      </c>
      <c r="BR171" s="86" t="s">
        <v>1445</v>
      </c>
      <c r="BS171" s="86">
        <v>1</v>
      </c>
      <c r="BT171" s="86" t="s">
        <v>1445</v>
      </c>
      <c r="BU171" s="86">
        <v>1</v>
      </c>
      <c r="BV171" s="86" t="s">
        <v>63</v>
      </c>
      <c r="BW171" s="86">
        <v>1</v>
      </c>
      <c r="BX171" s="86" t="s">
        <v>1447</v>
      </c>
      <c r="BY171" s="86">
        <v>0</v>
      </c>
      <c r="BZ171" s="86" t="s">
        <v>1449</v>
      </c>
      <c r="CA171" s="86">
        <v>0</v>
      </c>
      <c r="CB171" s="86" t="s">
        <v>1453</v>
      </c>
      <c r="CC171" s="86">
        <v>1</v>
      </c>
      <c r="CD171" s="86" t="s">
        <v>1454</v>
      </c>
      <c r="CE171" s="86">
        <v>1</v>
      </c>
      <c r="CF171" s="86" t="s">
        <v>1454</v>
      </c>
      <c r="CG171" s="86">
        <v>1</v>
      </c>
      <c r="CH171" s="86" t="s">
        <v>1454</v>
      </c>
      <c r="CI171" s="86">
        <v>1</v>
      </c>
      <c r="CJ171" s="86" t="s">
        <v>1454</v>
      </c>
      <c r="CK171" s="86">
        <v>1</v>
      </c>
      <c r="CL171" s="86" t="s">
        <v>1454</v>
      </c>
      <c r="CM171" s="86">
        <v>1</v>
      </c>
      <c r="CN171" s="86" t="s">
        <v>226</v>
      </c>
      <c r="CO171" s="86">
        <v>0</v>
      </c>
      <c r="CP171" s="87" t="s">
        <v>1478</v>
      </c>
      <c r="CQ171" s="152">
        <v>1</v>
      </c>
    </row>
    <row r="172" spans="1:95" ht="13.2" x14ac:dyDescent="0.25">
      <c r="A172" s="82">
        <v>45572.496321724539</v>
      </c>
      <c r="B172" s="83" t="s">
        <v>555</v>
      </c>
      <c r="C172" s="84" t="s">
        <v>556</v>
      </c>
      <c r="D172" s="83">
        <v>75.89</v>
      </c>
      <c r="E172" s="83">
        <v>1</v>
      </c>
      <c r="F172" s="83" t="s">
        <v>423</v>
      </c>
      <c r="G172" s="83" t="s">
        <v>76</v>
      </c>
      <c r="H172" s="83" t="s">
        <v>352</v>
      </c>
      <c r="I172" s="83" t="s">
        <v>73</v>
      </c>
      <c r="J172" s="83" t="s">
        <v>64</v>
      </c>
      <c r="K172" s="83" t="s">
        <v>78</v>
      </c>
      <c r="L172" s="83" t="s">
        <v>64</v>
      </c>
      <c r="M172" s="83" t="s">
        <v>84</v>
      </c>
      <c r="N172" s="83" t="s">
        <v>64</v>
      </c>
      <c r="O172" s="83" t="s">
        <v>64</v>
      </c>
      <c r="P172" s="83" t="s">
        <v>84</v>
      </c>
      <c r="Q172" s="83" t="s">
        <v>64</v>
      </c>
      <c r="R172" s="83" t="s">
        <v>64</v>
      </c>
      <c r="S172" s="83" t="s">
        <v>64</v>
      </c>
      <c r="T172" s="83" t="s">
        <v>84</v>
      </c>
      <c r="U172" s="83" t="s">
        <v>84</v>
      </c>
      <c r="V172" s="83" t="s">
        <v>64</v>
      </c>
      <c r="W172" s="83" t="s">
        <v>64</v>
      </c>
      <c r="X172" s="83" t="s">
        <v>64</v>
      </c>
      <c r="Y172" s="83" t="s">
        <v>84</v>
      </c>
      <c r="Z172" s="83" t="s">
        <v>66</v>
      </c>
      <c r="AA172" s="83" t="s">
        <v>65</v>
      </c>
      <c r="AB172" s="83" t="s">
        <v>66</v>
      </c>
      <c r="AC172" s="83" t="s">
        <v>66</v>
      </c>
      <c r="AD172" s="83" t="s">
        <v>66</v>
      </c>
      <c r="AE172" s="83" t="s">
        <v>66</v>
      </c>
      <c r="AF172" s="83" t="s">
        <v>66</v>
      </c>
      <c r="AG172" s="83" t="s">
        <v>66</v>
      </c>
      <c r="AH172" s="83" t="s">
        <v>65</v>
      </c>
      <c r="AI172" s="83" t="s">
        <v>79</v>
      </c>
      <c r="AJ172" s="83" t="s">
        <v>66</v>
      </c>
      <c r="AK172" s="83" t="s">
        <v>66</v>
      </c>
      <c r="AL172" s="83" t="s">
        <v>66</v>
      </c>
      <c r="AM172" s="83" t="s">
        <v>66</v>
      </c>
      <c r="AN172" s="83" t="s">
        <v>66</v>
      </c>
      <c r="AO172" s="83" t="s">
        <v>66</v>
      </c>
      <c r="AP172" s="83" t="s">
        <v>67</v>
      </c>
      <c r="AQ172" s="83" t="s">
        <v>67</v>
      </c>
      <c r="AR172" s="83" t="s">
        <v>73</v>
      </c>
      <c r="AS172" s="83" t="s">
        <v>120</v>
      </c>
      <c r="AT172" s="83" t="s">
        <v>69</v>
      </c>
      <c r="AU172" s="83" t="s">
        <v>70</v>
      </c>
      <c r="AV172" s="83" t="s">
        <v>67</v>
      </c>
      <c r="AW172" s="83" t="s">
        <v>73</v>
      </c>
      <c r="AX172" s="83" t="s">
        <v>72</v>
      </c>
      <c r="AY172" s="83" t="s">
        <v>73</v>
      </c>
      <c r="AZ172" s="83" t="s">
        <v>63</v>
      </c>
      <c r="BA172" s="83" t="s">
        <v>63</v>
      </c>
      <c r="BB172" s="83" t="s">
        <v>73</v>
      </c>
      <c r="BC172" s="83" t="s">
        <v>73</v>
      </c>
      <c r="BD172" s="83"/>
      <c r="BE172" s="83" t="s">
        <v>73</v>
      </c>
      <c r="BF172" s="83"/>
      <c r="BG172" s="87" t="s">
        <v>335</v>
      </c>
      <c r="BH172" s="86" t="s">
        <v>60</v>
      </c>
      <c r="BI172" s="76" t="s">
        <v>1415</v>
      </c>
      <c r="BJ172">
        <v>10</v>
      </c>
      <c r="BK172" s="87">
        <v>50</v>
      </c>
      <c r="BL172" s="87"/>
      <c r="BM172" s="86" t="s">
        <v>1130</v>
      </c>
      <c r="BN172" s="86" t="s">
        <v>1132</v>
      </c>
      <c r="BO172" s="87" t="s">
        <v>68</v>
      </c>
      <c r="BP172" s="87"/>
      <c r="BQ172" s="87" t="s">
        <v>1472</v>
      </c>
      <c r="BR172" s="86" t="s">
        <v>1445</v>
      </c>
      <c r="BS172" s="86">
        <v>1</v>
      </c>
      <c r="BT172" s="86" t="s">
        <v>1445</v>
      </c>
      <c r="BU172" s="86">
        <v>1</v>
      </c>
      <c r="BV172" s="86" t="s">
        <v>73</v>
      </c>
      <c r="BW172" s="86">
        <v>0</v>
      </c>
      <c r="BX172" s="86" t="s">
        <v>1447</v>
      </c>
      <c r="BY172" s="86">
        <v>0</v>
      </c>
      <c r="BZ172" s="86" t="s">
        <v>1470</v>
      </c>
      <c r="CA172" s="86">
        <v>2</v>
      </c>
      <c r="CB172" s="86" t="s">
        <v>1453</v>
      </c>
      <c r="CC172" s="86">
        <v>1</v>
      </c>
      <c r="CD172" s="86" t="s">
        <v>226</v>
      </c>
      <c r="CE172" s="86">
        <v>0</v>
      </c>
      <c r="CF172" s="86" t="s">
        <v>1454</v>
      </c>
      <c r="CG172" s="86">
        <v>1</v>
      </c>
      <c r="CH172" s="86" t="s">
        <v>226</v>
      </c>
      <c r="CI172" s="86">
        <v>0</v>
      </c>
      <c r="CJ172" s="86" t="s">
        <v>1454</v>
      </c>
      <c r="CK172" s="86">
        <v>1</v>
      </c>
      <c r="CL172" s="86" t="s">
        <v>1454</v>
      </c>
      <c r="CM172" s="86">
        <v>1</v>
      </c>
      <c r="CN172" s="86" t="s">
        <v>226</v>
      </c>
      <c r="CO172" s="86">
        <v>0</v>
      </c>
      <c r="CP172" s="87" t="s">
        <v>1477</v>
      </c>
      <c r="CQ172" s="152">
        <v>0</v>
      </c>
    </row>
    <row r="173" spans="1:95" ht="13.2" x14ac:dyDescent="0.25">
      <c r="A173" s="82">
        <v>45572.49848149305</v>
      </c>
      <c r="B173" s="83" t="s">
        <v>557</v>
      </c>
      <c r="C173" s="84" t="s">
        <v>558</v>
      </c>
      <c r="D173" s="83">
        <v>100</v>
      </c>
      <c r="E173" s="83">
        <v>0.54</v>
      </c>
      <c r="F173" s="83" t="s">
        <v>423</v>
      </c>
      <c r="G173" s="83" t="s">
        <v>76</v>
      </c>
      <c r="H173" s="83" t="s">
        <v>559</v>
      </c>
      <c r="I173" s="83" t="s">
        <v>63</v>
      </c>
      <c r="J173" s="83" t="s">
        <v>64</v>
      </c>
      <c r="K173" s="83" t="s">
        <v>84</v>
      </c>
      <c r="L173" s="83" t="s">
        <v>64</v>
      </c>
      <c r="M173" s="83" t="s">
        <v>64</v>
      </c>
      <c r="N173" s="83" t="s">
        <v>64</v>
      </c>
      <c r="O173" s="83" t="s">
        <v>64</v>
      </c>
      <c r="P173" s="83" t="s">
        <v>64</v>
      </c>
      <c r="Q173" s="83" t="s">
        <v>64</v>
      </c>
      <c r="R173" s="83" t="s">
        <v>64</v>
      </c>
      <c r="S173" s="83" t="s">
        <v>64</v>
      </c>
      <c r="T173" s="83" t="s">
        <v>64</v>
      </c>
      <c r="U173" s="83" t="s">
        <v>64</v>
      </c>
      <c r="V173" s="83" t="s">
        <v>64</v>
      </c>
      <c r="W173" s="83" t="s">
        <v>64</v>
      </c>
      <c r="X173" s="83" t="s">
        <v>64</v>
      </c>
      <c r="Y173" s="83" t="s">
        <v>64</v>
      </c>
      <c r="Z173" s="83" t="s">
        <v>65</v>
      </c>
      <c r="AA173" s="83" t="s">
        <v>66</v>
      </c>
      <c r="AB173" s="83" t="s">
        <v>66</v>
      </c>
      <c r="AC173" s="83" t="s">
        <v>66</v>
      </c>
      <c r="AD173" s="83" t="s">
        <v>66</v>
      </c>
      <c r="AE173" s="83" t="s">
        <v>65</v>
      </c>
      <c r="AF173" s="83" t="s">
        <v>65</v>
      </c>
      <c r="AG173" s="83" t="s">
        <v>66</v>
      </c>
      <c r="AH173" s="83" t="s">
        <v>66</v>
      </c>
      <c r="AI173" s="83" t="s">
        <v>79</v>
      </c>
      <c r="AJ173" s="83" t="s">
        <v>65</v>
      </c>
      <c r="AK173" s="83" t="s">
        <v>65</v>
      </c>
      <c r="AL173" s="83" t="s">
        <v>65</v>
      </c>
      <c r="AM173" s="83" t="s">
        <v>65</v>
      </c>
      <c r="AN173" s="83" t="s">
        <v>66</v>
      </c>
      <c r="AO173" s="83" t="s">
        <v>66</v>
      </c>
      <c r="AP173" s="83" t="s">
        <v>67</v>
      </c>
      <c r="AQ173" s="83" t="s">
        <v>67</v>
      </c>
      <c r="AR173" s="83" t="s">
        <v>73</v>
      </c>
      <c r="AS173" s="83" t="s">
        <v>68</v>
      </c>
      <c r="AT173" s="83" t="s">
        <v>87</v>
      </c>
      <c r="AU173" s="83" t="s">
        <v>70</v>
      </c>
      <c r="AV173" s="83" t="s">
        <v>71</v>
      </c>
      <c r="AW173" s="83" t="s">
        <v>72</v>
      </c>
      <c r="AX173" s="83" t="s">
        <v>73</v>
      </c>
      <c r="AY173" s="83" t="s">
        <v>72</v>
      </c>
      <c r="AZ173" s="83" t="s">
        <v>72</v>
      </c>
      <c r="BA173" s="83" t="s">
        <v>63</v>
      </c>
      <c r="BB173" s="83" t="s">
        <v>63</v>
      </c>
      <c r="BC173" s="83" t="s">
        <v>73</v>
      </c>
      <c r="BD173" s="83"/>
      <c r="BE173" s="83" t="s">
        <v>73</v>
      </c>
      <c r="BF173" s="83"/>
      <c r="BG173" s="87" t="s">
        <v>335</v>
      </c>
      <c r="BH173" s="86" t="s">
        <v>60</v>
      </c>
      <c r="BI173" s="76" t="s">
        <v>1414</v>
      </c>
      <c r="BJ173">
        <v>14</v>
      </c>
      <c r="BK173" s="87">
        <v>55</v>
      </c>
      <c r="BL173" s="87"/>
      <c r="BM173" s="86" t="s">
        <v>1130</v>
      </c>
      <c r="BN173" s="86" t="s">
        <v>1132</v>
      </c>
      <c r="BO173" s="87" t="s">
        <v>68</v>
      </c>
      <c r="BP173" s="87"/>
      <c r="BQ173" s="87" t="s">
        <v>1472</v>
      </c>
      <c r="BR173" s="86" t="s">
        <v>1445</v>
      </c>
      <c r="BS173" s="86">
        <v>1</v>
      </c>
      <c r="BT173" s="86" t="s">
        <v>1445</v>
      </c>
      <c r="BU173" s="86">
        <v>1</v>
      </c>
      <c r="BV173" s="86" t="s">
        <v>73</v>
      </c>
      <c r="BW173" s="86">
        <v>0</v>
      </c>
      <c r="BX173" s="86" t="s">
        <v>1448</v>
      </c>
      <c r="BY173" s="86">
        <v>1</v>
      </c>
      <c r="BZ173" s="86" t="s">
        <v>1470</v>
      </c>
      <c r="CA173" s="86">
        <v>2</v>
      </c>
      <c r="CB173" s="86" t="s">
        <v>1452</v>
      </c>
      <c r="CC173" s="86">
        <v>0</v>
      </c>
      <c r="CD173" s="86" t="s">
        <v>1454</v>
      </c>
      <c r="CE173" s="86">
        <v>1</v>
      </c>
      <c r="CF173" s="86" t="s">
        <v>226</v>
      </c>
      <c r="CG173" s="86">
        <v>0</v>
      </c>
      <c r="CH173" s="86" t="s">
        <v>1454</v>
      </c>
      <c r="CI173" s="86">
        <v>1</v>
      </c>
      <c r="CJ173" s="86" t="s">
        <v>1454</v>
      </c>
      <c r="CK173" s="86">
        <v>1</v>
      </c>
      <c r="CL173" s="86" t="s">
        <v>1454</v>
      </c>
      <c r="CM173" s="86">
        <v>1</v>
      </c>
      <c r="CN173" s="86" t="s">
        <v>1454</v>
      </c>
      <c r="CO173" s="86">
        <v>1</v>
      </c>
      <c r="CP173" s="87" t="s">
        <v>1478</v>
      </c>
      <c r="CQ173" s="152">
        <v>1</v>
      </c>
    </row>
    <row r="174" spans="1:95" ht="13.2" x14ac:dyDescent="0.25">
      <c r="A174" s="82">
        <v>45572.50100319444</v>
      </c>
      <c r="B174" s="83" t="s">
        <v>560</v>
      </c>
      <c r="C174" s="84" t="s">
        <v>561</v>
      </c>
      <c r="D174" s="83">
        <v>14.29</v>
      </c>
      <c r="E174" s="83">
        <v>0.04</v>
      </c>
      <c r="F174" s="83" t="s">
        <v>423</v>
      </c>
      <c r="G174" s="83" t="s">
        <v>76</v>
      </c>
      <c r="H174" s="83" t="s">
        <v>562</v>
      </c>
      <c r="I174" s="83" t="s">
        <v>73</v>
      </c>
      <c r="J174" s="83" t="s">
        <v>64</v>
      </c>
      <c r="K174" s="83" t="s">
        <v>64</v>
      </c>
      <c r="L174" s="83" t="s">
        <v>64</v>
      </c>
      <c r="M174" s="83" t="s">
        <v>84</v>
      </c>
      <c r="N174" s="83" t="s">
        <v>64</v>
      </c>
      <c r="O174" s="83" t="s">
        <v>64</v>
      </c>
      <c r="P174" s="83" t="s">
        <v>64</v>
      </c>
      <c r="Q174" s="83" t="s">
        <v>64</v>
      </c>
      <c r="R174" s="83" t="s">
        <v>64</v>
      </c>
      <c r="S174" s="83" t="s">
        <v>64</v>
      </c>
      <c r="T174" s="83" t="s">
        <v>64</v>
      </c>
      <c r="U174" s="83" t="s">
        <v>64</v>
      </c>
      <c r="V174" s="83" t="s">
        <v>64</v>
      </c>
      <c r="W174" s="83" t="s">
        <v>64</v>
      </c>
      <c r="X174" s="83" t="s">
        <v>64</v>
      </c>
      <c r="Y174" s="83" t="s">
        <v>64</v>
      </c>
      <c r="Z174" s="83" t="s">
        <v>65</v>
      </c>
      <c r="AA174" s="83" t="s">
        <v>65</v>
      </c>
      <c r="AB174" s="83" t="s">
        <v>65</v>
      </c>
      <c r="AC174" s="83" t="s">
        <v>66</v>
      </c>
      <c r="AD174" s="83" t="s">
        <v>65</v>
      </c>
      <c r="AE174" s="83" t="s">
        <v>65</v>
      </c>
      <c r="AF174" s="83" t="s">
        <v>65</v>
      </c>
      <c r="AG174" s="83" t="s">
        <v>65</v>
      </c>
      <c r="AH174" s="83" t="s">
        <v>65</v>
      </c>
      <c r="AI174" s="83" t="s">
        <v>65</v>
      </c>
      <c r="AJ174" s="83" t="s">
        <v>65</v>
      </c>
      <c r="AK174" s="83" t="s">
        <v>65</v>
      </c>
      <c r="AL174" s="83" t="s">
        <v>65</v>
      </c>
      <c r="AM174" s="83" t="s">
        <v>65</v>
      </c>
      <c r="AN174" s="83" t="s">
        <v>66</v>
      </c>
      <c r="AO174" s="83" t="s">
        <v>65</v>
      </c>
      <c r="AP174" s="83" t="s">
        <v>85</v>
      </c>
      <c r="AQ174" s="83" t="s">
        <v>85</v>
      </c>
      <c r="AR174" s="83" t="s">
        <v>86</v>
      </c>
      <c r="AS174" s="83" t="s">
        <v>81</v>
      </c>
      <c r="AT174" s="83" t="s">
        <v>69</v>
      </c>
      <c r="AU174" s="83" t="s">
        <v>93</v>
      </c>
      <c r="AV174" s="83" t="s">
        <v>80</v>
      </c>
      <c r="AW174" s="83" t="s">
        <v>73</v>
      </c>
      <c r="AX174" s="83" t="s">
        <v>72</v>
      </c>
      <c r="AY174" s="83" t="s">
        <v>72</v>
      </c>
      <c r="AZ174" s="83" t="s">
        <v>72</v>
      </c>
      <c r="BA174" s="83" t="s">
        <v>72</v>
      </c>
      <c r="BB174" s="83" t="s">
        <v>73</v>
      </c>
      <c r="BC174" s="83" t="s">
        <v>73</v>
      </c>
      <c r="BD174" s="83"/>
      <c r="BE174" s="83" t="s">
        <v>73</v>
      </c>
      <c r="BF174" s="83"/>
      <c r="BG174" s="87" t="s">
        <v>335</v>
      </c>
      <c r="BH174" s="86" t="s">
        <v>60</v>
      </c>
      <c r="BI174" s="76" t="s">
        <v>1415</v>
      </c>
      <c r="BJ174">
        <v>15</v>
      </c>
      <c r="BK174" s="87">
        <v>59</v>
      </c>
      <c r="BL174" s="87"/>
      <c r="BM174" s="86" t="s">
        <v>1130</v>
      </c>
      <c r="BN174" s="86" t="s">
        <v>1132</v>
      </c>
      <c r="BO174" s="87" t="s">
        <v>68</v>
      </c>
      <c r="BP174" s="87"/>
      <c r="BQ174" s="87" t="s">
        <v>1472</v>
      </c>
      <c r="BR174" s="86" t="s">
        <v>1445</v>
      </c>
      <c r="BS174" s="86">
        <v>1</v>
      </c>
      <c r="BT174" s="86" t="s">
        <v>1445</v>
      </c>
      <c r="BU174" s="86">
        <v>1</v>
      </c>
      <c r="BV174" s="86" t="s">
        <v>63</v>
      </c>
      <c r="BW174" s="86">
        <v>1</v>
      </c>
      <c r="BX174" s="86" t="s">
        <v>1447</v>
      </c>
      <c r="BY174" s="86">
        <v>0</v>
      </c>
      <c r="BZ174" s="86" t="s">
        <v>1449</v>
      </c>
      <c r="CA174" s="86">
        <v>0</v>
      </c>
      <c r="CB174" s="86" t="s">
        <v>1452</v>
      </c>
      <c r="CC174" s="86">
        <v>0</v>
      </c>
      <c r="CD174" s="86" t="s">
        <v>226</v>
      </c>
      <c r="CE174" s="86">
        <v>0</v>
      </c>
      <c r="CF174" s="86" t="s">
        <v>1454</v>
      </c>
      <c r="CG174" s="86">
        <v>1</v>
      </c>
      <c r="CH174" s="86" t="s">
        <v>1454</v>
      </c>
      <c r="CI174" s="86">
        <v>1</v>
      </c>
      <c r="CJ174" s="86" t="s">
        <v>1454</v>
      </c>
      <c r="CK174" s="86">
        <v>1</v>
      </c>
      <c r="CL174" s="86" t="s">
        <v>1454</v>
      </c>
      <c r="CM174" s="86">
        <v>1</v>
      </c>
      <c r="CN174" s="86" t="s">
        <v>226</v>
      </c>
      <c r="CO174" s="86">
        <v>0</v>
      </c>
      <c r="CP174" s="87" t="s">
        <v>1477</v>
      </c>
      <c r="CQ174" s="152">
        <v>0</v>
      </c>
    </row>
    <row r="175" spans="1:95" ht="13.2" x14ac:dyDescent="0.25">
      <c r="A175" s="82">
        <v>45572.501242557875</v>
      </c>
      <c r="B175" s="83" t="s">
        <v>563</v>
      </c>
      <c r="C175" s="84" t="s">
        <v>564</v>
      </c>
      <c r="D175" s="83">
        <v>26.85</v>
      </c>
      <c r="E175" s="83">
        <v>0.12</v>
      </c>
      <c r="F175" s="83" t="s">
        <v>423</v>
      </c>
      <c r="G175" s="83" t="s">
        <v>76</v>
      </c>
      <c r="H175" s="83" t="s">
        <v>565</v>
      </c>
      <c r="I175" s="83" t="s">
        <v>63</v>
      </c>
      <c r="J175" s="83" t="s">
        <v>64</v>
      </c>
      <c r="K175" s="83" t="s">
        <v>64</v>
      </c>
      <c r="L175" s="83" t="s">
        <v>64</v>
      </c>
      <c r="M175" s="83" t="s">
        <v>78</v>
      </c>
      <c r="N175" s="83" t="s">
        <v>64</v>
      </c>
      <c r="O175" s="83" t="s">
        <v>64</v>
      </c>
      <c r="P175" s="83" t="s">
        <v>84</v>
      </c>
      <c r="Q175" s="83" t="s">
        <v>78</v>
      </c>
      <c r="R175" s="83" t="s">
        <v>64</v>
      </c>
      <c r="S175" s="83" t="s">
        <v>64</v>
      </c>
      <c r="T175" s="83" t="s">
        <v>78</v>
      </c>
      <c r="U175" s="83" t="s">
        <v>78</v>
      </c>
      <c r="V175" s="83" t="s">
        <v>64</v>
      </c>
      <c r="W175" s="83" t="s">
        <v>64</v>
      </c>
      <c r="X175" s="83" t="s">
        <v>64</v>
      </c>
      <c r="Y175" s="83" t="s">
        <v>64</v>
      </c>
      <c r="Z175" s="83" t="s">
        <v>65</v>
      </c>
      <c r="AA175" s="83" t="s">
        <v>65</v>
      </c>
      <c r="AB175" s="83" t="s">
        <v>79</v>
      </c>
      <c r="AC175" s="83" t="s">
        <v>65</v>
      </c>
      <c r="AD175" s="83" t="s">
        <v>65</v>
      </c>
      <c r="AE175" s="83" t="s">
        <v>65</v>
      </c>
      <c r="AF175" s="83" t="s">
        <v>65</v>
      </c>
      <c r="AG175" s="83" t="s">
        <v>65</v>
      </c>
      <c r="AH175" s="83" t="s">
        <v>65</v>
      </c>
      <c r="AI175" s="83" t="s">
        <v>101</v>
      </c>
      <c r="AJ175" s="83" t="s">
        <v>65</v>
      </c>
      <c r="AK175" s="83" t="s">
        <v>65</v>
      </c>
      <c r="AL175" s="83" t="s">
        <v>65</v>
      </c>
      <c r="AM175" s="83" t="s">
        <v>65</v>
      </c>
      <c r="AN175" s="83" t="s">
        <v>66</v>
      </c>
      <c r="AO175" s="83" t="s">
        <v>65</v>
      </c>
      <c r="AP175" s="83" t="s">
        <v>85</v>
      </c>
      <c r="AQ175" s="83" t="s">
        <v>85</v>
      </c>
      <c r="AR175" s="83" t="s">
        <v>63</v>
      </c>
      <c r="AS175" s="83" t="s">
        <v>120</v>
      </c>
      <c r="AT175" s="83" t="s">
        <v>87</v>
      </c>
      <c r="AU175" s="83" t="s">
        <v>70</v>
      </c>
      <c r="AV175" s="83" t="s">
        <v>71</v>
      </c>
      <c r="AW175" s="83" t="s">
        <v>72</v>
      </c>
      <c r="AX175" s="83" t="s">
        <v>73</v>
      </c>
      <c r="AY175" s="83" t="s">
        <v>72</v>
      </c>
      <c r="AZ175" s="83" t="s">
        <v>73</v>
      </c>
      <c r="BA175" s="83" t="s">
        <v>73</v>
      </c>
      <c r="BB175" s="83" t="s">
        <v>63</v>
      </c>
      <c r="BC175" s="83" t="s">
        <v>73</v>
      </c>
      <c r="BD175" s="83"/>
      <c r="BE175" s="83" t="s">
        <v>73</v>
      </c>
      <c r="BF175" s="83"/>
      <c r="BG175" s="87" t="s">
        <v>335</v>
      </c>
      <c r="BH175" s="86" t="s">
        <v>60</v>
      </c>
      <c r="BI175" s="76" t="s">
        <v>1414</v>
      </c>
      <c r="BJ175">
        <v>12</v>
      </c>
      <c r="BK175" s="87">
        <v>61</v>
      </c>
      <c r="BL175" s="87"/>
      <c r="BM175" s="86" t="s">
        <v>1130</v>
      </c>
      <c r="BN175" s="86" t="s">
        <v>1132</v>
      </c>
      <c r="BO175" s="87" t="s">
        <v>68</v>
      </c>
      <c r="BP175" s="87"/>
      <c r="BQ175" s="87" t="s">
        <v>1472</v>
      </c>
      <c r="BR175" s="86" t="s">
        <v>1445</v>
      </c>
      <c r="BS175" s="86">
        <v>1</v>
      </c>
      <c r="BT175" s="86" t="s">
        <v>1445</v>
      </c>
      <c r="BU175" s="86">
        <v>1</v>
      </c>
      <c r="BV175" s="86" t="s">
        <v>63</v>
      </c>
      <c r="BW175" s="86">
        <v>1</v>
      </c>
      <c r="BX175" s="86" t="s">
        <v>1448</v>
      </c>
      <c r="BY175" s="86">
        <v>1</v>
      </c>
      <c r="BZ175" s="86" t="s">
        <v>1470</v>
      </c>
      <c r="CA175" s="86">
        <v>2</v>
      </c>
      <c r="CB175" s="86" t="s">
        <v>1452</v>
      </c>
      <c r="CC175" s="86">
        <v>0</v>
      </c>
      <c r="CD175" s="86" t="s">
        <v>1454</v>
      </c>
      <c r="CE175" s="86">
        <v>1</v>
      </c>
      <c r="CF175" s="86" t="s">
        <v>226</v>
      </c>
      <c r="CG175" s="86">
        <v>0</v>
      </c>
      <c r="CH175" s="86" t="s">
        <v>1454</v>
      </c>
      <c r="CI175" s="86">
        <v>1</v>
      </c>
      <c r="CJ175" s="86" t="s">
        <v>226</v>
      </c>
      <c r="CK175" s="86">
        <v>0</v>
      </c>
      <c r="CL175" s="86" t="s">
        <v>226</v>
      </c>
      <c r="CM175" s="86">
        <v>0</v>
      </c>
      <c r="CN175" s="86" t="s">
        <v>1454</v>
      </c>
      <c r="CO175" s="86">
        <v>1</v>
      </c>
      <c r="CP175" s="87" t="s">
        <v>1477</v>
      </c>
      <c r="CQ175" s="152">
        <v>0</v>
      </c>
    </row>
    <row r="176" spans="1:95" ht="13.2" x14ac:dyDescent="0.25">
      <c r="A176" s="82">
        <v>45572.50129576389</v>
      </c>
      <c r="B176" s="83" t="s">
        <v>566</v>
      </c>
      <c r="C176" s="84" t="s">
        <v>567</v>
      </c>
      <c r="D176" s="83">
        <v>58.03</v>
      </c>
      <c r="E176" s="83">
        <v>0.57999999999999996</v>
      </c>
      <c r="F176" s="83" t="s">
        <v>423</v>
      </c>
      <c r="G176" s="83" t="s">
        <v>76</v>
      </c>
      <c r="H176" s="83" t="s">
        <v>449</v>
      </c>
      <c r="I176" s="83" t="s">
        <v>63</v>
      </c>
      <c r="J176" s="83" t="s">
        <v>64</v>
      </c>
      <c r="K176" s="83" t="s">
        <v>84</v>
      </c>
      <c r="L176" s="83" t="s">
        <v>145</v>
      </c>
      <c r="M176" s="83" t="s">
        <v>84</v>
      </c>
      <c r="N176" s="83" t="s">
        <v>84</v>
      </c>
      <c r="O176" s="83" t="s">
        <v>84</v>
      </c>
      <c r="P176" s="83" t="s">
        <v>84</v>
      </c>
      <c r="Q176" s="83" t="s">
        <v>64</v>
      </c>
      <c r="R176" s="83" t="s">
        <v>84</v>
      </c>
      <c r="S176" s="83" t="s">
        <v>84</v>
      </c>
      <c r="T176" s="83" t="s">
        <v>84</v>
      </c>
      <c r="U176" s="83" t="s">
        <v>84</v>
      </c>
      <c r="V176" s="83" t="s">
        <v>64</v>
      </c>
      <c r="W176" s="83" t="s">
        <v>64</v>
      </c>
      <c r="X176" s="83" t="s">
        <v>84</v>
      </c>
      <c r="Y176" s="83" t="s">
        <v>64</v>
      </c>
      <c r="Z176" s="83" t="s">
        <v>66</v>
      </c>
      <c r="AA176" s="83" t="s">
        <v>66</v>
      </c>
      <c r="AB176" s="83" t="s">
        <v>66</v>
      </c>
      <c r="AC176" s="83" t="s">
        <v>66</v>
      </c>
      <c r="AD176" s="83" t="s">
        <v>66</v>
      </c>
      <c r="AE176" s="83" t="s">
        <v>65</v>
      </c>
      <c r="AF176" s="83" t="s">
        <v>66</v>
      </c>
      <c r="AG176" s="83" t="s">
        <v>66</v>
      </c>
      <c r="AH176" s="83" t="s">
        <v>66</v>
      </c>
      <c r="AI176" s="83" t="s">
        <v>79</v>
      </c>
      <c r="AJ176" s="83" t="s">
        <v>66</v>
      </c>
      <c r="AK176" s="83" t="s">
        <v>65</v>
      </c>
      <c r="AL176" s="83" t="s">
        <v>66</v>
      </c>
      <c r="AM176" s="83" t="s">
        <v>66</v>
      </c>
      <c r="AN176" s="83" t="s">
        <v>66</v>
      </c>
      <c r="AO176" s="83" t="s">
        <v>66</v>
      </c>
      <c r="AP176" s="83" t="s">
        <v>67</v>
      </c>
      <c r="AQ176" s="83" t="s">
        <v>67</v>
      </c>
      <c r="AR176" s="83" t="s">
        <v>86</v>
      </c>
      <c r="AS176" s="83" t="s">
        <v>223</v>
      </c>
      <c r="AT176" s="83" t="s">
        <v>87</v>
      </c>
      <c r="AU176" s="83" t="s">
        <v>70</v>
      </c>
      <c r="AV176" s="83" t="s">
        <v>71</v>
      </c>
      <c r="AW176" s="83" t="s">
        <v>73</v>
      </c>
      <c r="AX176" s="83" t="s">
        <v>73</v>
      </c>
      <c r="AY176" s="83" t="s">
        <v>72</v>
      </c>
      <c r="AZ176" s="83" t="s">
        <v>72</v>
      </c>
      <c r="BA176" s="83" t="s">
        <v>72</v>
      </c>
      <c r="BB176" s="83" t="s">
        <v>72</v>
      </c>
      <c r="BC176" s="83" t="s">
        <v>73</v>
      </c>
      <c r="BD176" s="83"/>
      <c r="BE176" s="83" t="s">
        <v>73</v>
      </c>
      <c r="BF176" s="83"/>
      <c r="BG176" s="87" t="s">
        <v>335</v>
      </c>
      <c r="BH176" s="86" t="s">
        <v>60</v>
      </c>
      <c r="BI176" s="76" t="s">
        <v>1414</v>
      </c>
      <c r="BJ176">
        <v>5</v>
      </c>
      <c r="BK176" s="87">
        <v>50</v>
      </c>
      <c r="BL176" s="87"/>
      <c r="BM176" s="86" t="s">
        <v>1130</v>
      </c>
      <c r="BN176" s="86" t="s">
        <v>1132</v>
      </c>
      <c r="BO176" s="87" t="s">
        <v>68</v>
      </c>
      <c r="BP176" s="87"/>
      <c r="BQ176" s="87" t="s">
        <v>1472</v>
      </c>
      <c r="BR176" s="86" t="s">
        <v>1445</v>
      </c>
      <c r="BS176" s="86">
        <v>1</v>
      </c>
      <c r="BT176" s="86" t="s">
        <v>1445</v>
      </c>
      <c r="BU176" s="86">
        <v>1</v>
      </c>
      <c r="BV176" s="86" t="s">
        <v>63</v>
      </c>
      <c r="BW176" s="86">
        <v>1</v>
      </c>
      <c r="BX176" s="86" t="s">
        <v>1448</v>
      </c>
      <c r="BY176" s="86">
        <v>1</v>
      </c>
      <c r="BZ176" s="86" t="s">
        <v>1470</v>
      </c>
      <c r="CA176" s="86">
        <v>2</v>
      </c>
      <c r="CB176" s="86" t="s">
        <v>1452</v>
      </c>
      <c r="CC176" s="86">
        <v>0</v>
      </c>
      <c r="CD176" s="86" t="s">
        <v>226</v>
      </c>
      <c r="CE176" s="86">
        <v>0</v>
      </c>
      <c r="CF176" s="86" t="s">
        <v>226</v>
      </c>
      <c r="CG176" s="86">
        <v>0</v>
      </c>
      <c r="CH176" s="86" t="s">
        <v>1454</v>
      </c>
      <c r="CI176" s="86">
        <v>1</v>
      </c>
      <c r="CJ176" s="86" t="s">
        <v>1454</v>
      </c>
      <c r="CK176" s="86">
        <v>1</v>
      </c>
      <c r="CL176" s="86" t="s">
        <v>1454</v>
      </c>
      <c r="CM176" s="86">
        <v>1</v>
      </c>
      <c r="CN176" s="86" t="s">
        <v>1454</v>
      </c>
      <c r="CO176" s="86">
        <v>1</v>
      </c>
      <c r="CP176" s="87" t="s">
        <v>1477</v>
      </c>
      <c r="CQ176" s="152">
        <v>0</v>
      </c>
    </row>
    <row r="177" spans="1:95" ht="13.2" x14ac:dyDescent="0.25">
      <c r="A177" s="82">
        <v>45572.502873460646</v>
      </c>
      <c r="B177" s="83" t="s">
        <v>568</v>
      </c>
      <c r="C177" s="84" t="s">
        <v>569</v>
      </c>
      <c r="D177" s="83">
        <v>60.71</v>
      </c>
      <c r="E177" s="83">
        <v>0.57999999999999996</v>
      </c>
      <c r="F177" s="83" t="s">
        <v>423</v>
      </c>
      <c r="G177" s="83" t="s">
        <v>76</v>
      </c>
      <c r="H177" s="83" t="s">
        <v>570</v>
      </c>
      <c r="I177" s="83" t="s">
        <v>63</v>
      </c>
      <c r="J177" s="83" t="s">
        <v>64</v>
      </c>
      <c r="K177" s="83" t="s">
        <v>64</v>
      </c>
      <c r="L177" s="83" t="s">
        <v>64</v>
      </c>
      <c r="M177" s="83" t="s">
        <v>84</v>
      </c>
      <c r="N177" s="83" t="s">
        <v>64</v>
      </c>
      <c r="O177" s="83" t="s">
        <v>64</v>
      </c>
      <c r="P177" s="83" t="s">
        <v>84</v>
      </c>
      <c r="Q177" s="83" t="s">
        <v>64</v>
      </c>
      <c r="R177" s="83" t="s">
        <v>64</v>
      </c>
      <c r="S177" s="83" t="s">
        <v>64</v>
      </c>
      <c r="T177" s="83" t="s">
        <v>84</v>
      </c>
      <c r="U177" s="83" t="s">
        <v>84</v>
      </c>
      <c r="V177" s="83" t="s">
        <v>64</v>
      </c>
      <c r="W177" s="83" t="s">
        <v>84</v>
      </c>
      <c r="X177" s="83" t="s">
        <v>84</v>
      </c>
      <c r="Y177" s="83" t="s">
        <v>84</v>
      </c>
      <c r="Z177" s="83" t="s">
        <v>66</v>
      </c>
      <c r="AA177" s="83" t="s">
        <v>65</v>
      </c>
      <c r="AB177" s="83" t="s">
        <v>66</v>
      </c>
      <c r="AC177" s="83" t="s">
        <v>66</v>
      </c>
      <c r="AD177" s="83" t="s">
        <v>66</v>
      </c>
      <c r="AE177" s="83" t="s">
        <v>65</v>
      </c>
      <c r="AF177" s="83" t="s">
        <v>66</v>
      </c>
      <c r="AG177" s="83" t="s">
        <v>66</v>
      </c>
      <c r="AH177" s="83" t="s">
        <v>66</v>
      </c>
      <c r="AI177" s="83" t="s">
        <v>101</v>
      </c>
      <c r="AJ177" s="83" t="s">
        <v>65</v>
      </c>
      <c r="AK177" s="83" t="s">
        <v>66</v>
      </c>
      <c r="AL177" s="83" t="s">
        <v>66</v>
      </c>
      <c r="AM177" s="83" t="s">
        <v>66</v>
      </c>
      <c r="AN177" s="83" t="s">
        <v>66</v>
      </c>
      <c r="AO177" s="83" t="s">
        <v>66</v>
      </c>
      <c r="AP177" s="83" t="s">
        <v>67</v>
      </c>
      <c r="AQ177" s="83" t="s">
        <v>80</v>
      </c>
      <c r="AR177" s="83" t="s">
        <v>86</v>
      </c>
      <c r="AS177" s="83" t="s">
        <v>571</v>
      </c>
      <c r="AT177" s="83" t="s">
        <v>87</v>
      </c>
      <c r="AU177" s="83" t="s">
        <v>93</v>
      </c>
      <c r="AV177" s="83" t="s">
        <v>71</v>
      </c>
      <c r="AW177" s="83" t="s">
        <v>72</v>
      </c>
      <c r="AX177" s="83" t="s">
        <v>72</v>
      </c>
      <c r="AY177" s="83" t="s">
        <v>72</v>
      </c>
      <c r="AZ177" s="83" t="s">
        <v>72</v>
      </c>
      <c r="BA177" s="83" t="s">
        <v>72</v>
      </c>
      <c r="BB177" s="83" t="s">
        <v>72</v>
      </c>
      <c r="BC177" s="83" t="s">
        <v>73</v>
      </c>
      <c r="BD177" s="83"/>
      <c r="BE177" s="83" t="s">
        <v>73</v>
      </c>
      <c r="BF177" s="83"/>
      <c r="BG177" s="87" t="s">
        <v>335</v>
      </c>
      <c r="BH177" s="86" t="s">
        <v>60</v>
      </c>
      <c r="BI177" s="76" t="s">
        <v>1414</v>
      </c>
      <c r="BJ177">
        <v>9</v>
      </c>
      <c r="BK177" s="87">
        <v>52</v>
      </c>
      <c r="BL177" s="87"/>
      <c r="BM177" s="86" t="s">
        <v>1130</v>
      </c>
      <c r="BN177" s="86" t="s">
        <v>1132</v>
      </c>
      <c r="BO177" s="87" t="s">
        <v>68</v>
      </c>
      <c r="BP177" s="87"/>
      <c r="BQ177" s="87" t="s">
        <v>1472</v>
      </c>
      <c r="BR177" s="86" t="s">
        <v>1445</v>
      </c>
      <c r="BS177" s="86">
        <v>1</v>
      </c>
      <c r="BT177" s="86" t="s">
        <v>1444</v>
      </c>
      <c r="BU177" s="86">
        <v>0</v>
      </c>
      <c r="BV177" s="86" t="s">
        <v>63</v>
      </c>
      <c r="BW177" s="86">
        <v>1</v>
      </c>
      <c r="BX177" s="86" t="s">
        <v>1448</v>
      </c>
      <c r="BY177" s="86">
        <v>1</v>
      </c>
      <c r="BZ177" s="86" t="s">
        <v>1449</v>
      </c>
      <c r="CA177" s="86">
        <v>0</v>
      </c>
      <c r="CB177" s="86" t="s">
        <v>1452</v>
      </c>
      <c r="CC177" s="86">
        <v>0</v>
      </c>
      <c r="CD177" s="86" t="s">
        <v>1454</v>
      </c>
      <c r="CE177" s="86">
        <v>1</v>
      </c>
      <c r="CF177" s="86" t="s">
        <v>1454</v>
      </c>
      <c r="CG177" s="86">
        <v>1</v>
      </c>
      <c r="CH177" s="86" t="s">
        <v>1454</v>
      </c>
      <c r="CI177" s="86">
        <v>1</v>
      </c>
      <c r="CJ177" s="86" t="s">
        <v>1454</v>
      </c>
      <c r="CK177" s="86">
        <v>1</v>
      </c>
      <c r="CL177" s="86" t="s">
        <v>1454</v>
      </c>
      <c r="CM177" s="86">
        <v>1</v>
      </c>
      <c r="CN177" s="86" t="s">
        <v>1454</v>
      </c>
      <c r="CO177" s="86">
        <v>1</v>
      </c>
      <c r="CP177" s="87" t="s">
        <v>1478</v>
      </c>
      <c r="CQ177" s="152">
        <v>1</v>
      </c>
    </row>
    <row r="178" spans="1:95" ht="13.2" x14ac:dyDescent="0.25">
      <c r="A178" s="82">
        <v>45572.506699999998</v>
      </c>
      <c r="B178" s="83" t="s">
        <v>572</v>
      </c>
      <c r="C178" s="84" t="s">
        <v>573</v>
      </c>
      <c r="D178" s="83">
        <v>57.14</v>
      </c>
      <c r="E178" s="83">
        <v>0.79</v>
      </c>
      <c r="F178" s="83" t="s">
        <v>423</v>
      </c>
      <c r="G178" s="83" t="s">
        <v>76</v>
      </c>
      <c r="H178" s="83" t="s">
        <v>574</v>
      </c>
      <c r="I178" s="83" t="s">
        <v>63</v>
      </c>
      <c r="J178" s="83" t="s">
        <v>145</v>
      </c>
      <c r="K178" s="83" t="s">
        <v>64</v>
      </c>
      <c r="L178" s="83" t="s">
        <v>64</v>
      </c>
      <c r="M178" s="83" t="s">
        <v>84</v>
      </c>
      <c r="N178" s="83" t="s">
        <v>64</v>
      </c>
      <c r="O178" s="83" t="s">
        <v>64</v>
      </c>
      <c r="P178" s="83" t="s">
        <v>84</v>
      </c>
      <c r="Q178" s="83" t="s">
        <v>64</v>
      </c>
      <c r="R178" s="83" t="s">
        <v>64</v>
      </c>
      <c r="S178" s="83" t="s">
        <v>64</v>
      </c>
      <c r="T178" s="83" t="s">
        <v>64</v>
      </c>
      <c r="U178" s="83" t="s">
        <v>84</v>
      </c>
      <c r="V178" s="83" t="s">
        <v>64</v>
      </c>
      <c r="W178" s="83" t="s">
        <v>64</v>
      </c>
      <c r="X178" s="83" t="s">
        <v>84</v>
      </c>
      <c r="Y178" s="83" t="s">
        <v>64</v>
      </c>
      <c r="Z178" s="83" t="s">
        <v>66</v>
      </c>
      <c r="AA178" s="83" t="s">
        <v>65</v>
      </c>
      <c r="AB178" s="83" t="s">
        <v>66</v>
      </c>
      <c r="AC178" s="83" t="s">
        <v>65</v>
      </c>
      <c r="AD178" s="83" t="s">
        <v>66</v>
      </c>
      <c r="AE178" s="83" t="s">
        <v>66</v>
      </c>
      <c r="AF178" s="83" t="s">
        <v>66</v>
      </c>
      <c r="AG178" s="83" t="s">
        <v>66</v>
      </c>
      <c r="AH178" s="83" t="s">
        <v>66</v>
      </c>
      <c r="AI178" s="83" t="s">
        <v>79</v>
      </c>
      <c r="AJ178" s="83" t="s">
        <v>66</v>
      </c>
      <c r="AK178" s="83" t="s">
        <v>66</v>
      </c>
      <c r="AL178" s="83" t="s">
        <v>66</v>
      </c>
      <c r="AM178" s="83" t="s">
        <v>66</v>
      </c>
      <c r="AN178" s="83" t="s">
        <v>66</v>
      </c>
      <c r="AO178" s="83" t="s">
        <v>66</v>
      </c>
      <c r="AP178" s="83" t="s">
        <v>85</v>
      </c>
      <c r="AQ178" s="83" t="s">
        <v>85</v>
      </c>
      <c r="AR178" s="83" t="s">
        <v>63</v>
      </c>
      <c r="AS178" s="83" t="s">
        <v>120</v>
      </c>
      <c r="AT178" s="83" t="s">
        <v>69</v>
      </c>
      <c r="AU178" s="83" t="s">
        <v>70</v>
      </c>
      <c r="AV178" s="83" t="s">
        <v>71</v>
      </c>
      <c r="AW178" s="83" t="s">
        <v>72</v>
      </c>
      <c r="AX178" s="83" t="s">
        <v>63</v>
      </c>
      <c r="AY178" s="83" t="s">
        <v>73</v>
      </c>
      <c r="AZ178" s="83" t="s">
        <v>63</v>
      </c>
      <c r="BA178" s="83" t="s">
        <v>72</v>
      </c>
      <c r="BB178" s="83" t="s">
        <v>72</v>
      </c>
      <c r="BC178" s="83" t="s">
        <v>73</v>
      </c>
      <c r="BD178" s="83"/>
      <c r="BE178" s="83" t="s">
        <v>73</v>
      </c>
      <c r="BF178" s="83"/>
      <c r="BG178" s="87" t="s">
        <v>335</v>
      </c>
      <c r="BH178" s="86" t="s">
        <v>60</v>
      </c>
      <c r="BI178" s="76" t="s">
        <v>1414</v>
      </c>
      <c r="BJ178">
        <v>11</v>
      </c>
      <c r="BK178" s="87">
        <v>50</v>
      </c>
      <c r="BL178" s="87"/>
      <c r="BM178" s="86" t="s">
        <v>1130</v>
      </c>
      <c r="BN178" s="86" t="s">
        <v>1132</v>
      </c>
      <c r="BO178" s="87" t="s">
        <v>68</v>
      </c>
      <c r="BP178" s="87"/>
      <c r="BQ178" s="87" t="s">
        <v>1472</v>
      </c>
      <c r="BR178" s="86" t="s">
        <v>1445</v>
      </c>
      <c r="BS178" s="86">
        <v>1</v>
      </c>
      <c r="BT178" s="86" t="s">
        <v>1445</v>
      </c>
      <c r="BU178" s="86">
        <v>1</v>
      </c>
      <c r="BV178" s="86" t="s">
        <v>63</v>
      </c>
      <c r="BW178" s="86">
        <v>1</v>
      </c>
      <c r="BX178" s="86" t="s">
        <v>1447</v>
      </c>
      <c r="BY178" s="86">
        <v>0</v>
      </c>
      <c r="BZ178" s="86" t="s">
        <v>1470</v>
      </c>
      <c r="CA178" s="86">
        <v>2</v>
      </c>
      <c r="CB178" s="86" t="s">
        <v>1452</v>
      </c>
      <c r="CC178" s="86">
        <v>0</v>
      </c>
      <c r="CD178" s="86" t="s">
        <v>1454</v>
      </c>
      <c r="CE178" s="86">
        <v>1</v>
      </c>
      <c r="CF178" s="86" t="s">
        <v>1454</v>
      </c>
      <c r="CG178" s="86">
        <v>1</v>
      </c>
      <c r="CH178" s="86" t="s">
        <v>226</v>
      </c>
      <c r="CI178" s="86">
        <v>0</v>
      </c>
      <c r="CJ178" s="86" t="s">
        <v>1454</v>
      </c>
      <c r="CK178" s="86">
        <v>1</v>
      </c>
      <c r="CL178" s="86" t="s">
        <v>1454</v>
      </c>
      <c r="CM178" s="86">
        <v>1</v>
      </c>
      <c r="CN178" s="86" t="s">
        <v>1454</v>
      </c>
      <c r="CO178" s="86">
        <v>1</v>
      </c>
      <c r="CP178" s="87" t="s">
        <v>1478</v>
      </c>
      <c r="CQ178" s="152">
        <v>1</v>
      </c>
    </row>
    <row r="179" spans="1:95" ht="13.2" x14ac:dyDescent="0.25">
      <c r="A179" s="82">
        <v>45572.507732523147</v>
      </c>
      <c r="B179" s="83" t="s">
        <v>575</v>
      </c>
      <c r="C179" s="84" t="s">
        <v>576</v>
      </c>
      <c r="D179" s="83">
        <v>75</v>
      </c>
      <c r="E179" s="83">
        <v>0.33</v>
      </c>
      <c r="F179" s="83" t="s">
        <v>423</v>
      </c>
      <c r="G179" s="83" t="s">
        <v>76</v>
      </c>
      <c r="H179" s="83" t="s">
        <v>420</v>
      </c>
      <c r="I179" s="83" t="s">
        <v>63</v>
      </c>
      <c r="J179" s="83" t="s">
        <v>64</v>
      </c>
      <c r="K179" s="83" t="s">
        <v>84</v>
      </c>
      <c r="L179" s="83" t="s">
        <v>64</v>
      </c>
      <c r="M179" s="83" t="s">
        <v>64</v>
      </c>
      <c r="N179" s="83" t="s">
        <v>64</v>
      </c>
      <c r="O179" s="83" t="s">
        <v>64</v>
      </c>
      <c r="P179" s="83" t="s">
        <v>64</v>
      </c>
      <c r="Q179" s="83" t="s">
        <v>64</v>
      </c>
      <c r="R179" s="83" t="s">
        <v>84</v>
      </c>
      <c r="S179" s="83" t="s">
        <v>64</v>
      </c>
      <c r="T179" s="83" t="s">
        <v>84</v>
      </c>
      <c r="U179" s="83" t="s">
        <v>64</v>
      </c>
      <c r="V179" s="83" t="s">
        <v>64</v>
      </c>
      <c r="W179" s="83" t="s">
        <v>64</v>
      </c>
      <c r="X179" s="83" t="s">
        <v>84</v>
      </c>
      <c r="Y179" s="83" t="s">
        <v>64</v>
      </c>
      <c r="Z179" s="83" t="s">
        <v>66</v>
      </c>
      <c r="AA179" s="83" t="s">
        <v>65</v>
      </c>
      <c r="AB179" s="83" t="s">
        <v>66</v>
      </c>
      <c r="AC179" s="83" t="s">
        <v>65</v>
      </c>
      <c r="AD179" s="83" t="s">
        <v>66</v>
      </c>
      <c r="AE179" s="83" t="s">
        <v>65</v>
      </c>
      <c r="AF179" s="83" t="s">
        <v>65</v>
      </c>
      <c r="AG179" s="83" t="s">
        <v>65</v>
      </c>
      <c r="AH179" s="83" t="s">
        <v>66</v>
      </c>
      <c r="AI179" s="83" t="s">
        <v>79</v>
      </c>
      <c r="AJ179" s="83" t="s">
        <v>65</v>
      </c>
      <c r="AK179" s="83" t="s">
        <v>66</v>
      </c>
      <c r="AL179" s="83" t="s">
        <v>65</v>
      </c>
      <c r="AM179" s="83" t="s">
        <v>66</v>
      </c>
      <c r="AN179" s="83" t="s">
        <v>66</v>
      </c>
      <c r="AO179" s="83" t="s">
        <v>66</v>
      </c>
      <c r="AP179" s="83" t="s">
        <v>67</v>
      </c>
      <c r="AQ179" s="83" t="s">
        <v>85</v>
      </c>
      <c r="AR179" s="83" t="s">
        <v>86</v>
      </c>
      <c r="AS179" s="83" t="s">
        <v>68</v>
      </c>
      <c r="AT179" s="83" t="s">
        <v>69</v>
      </c>
      <c r="AU179" s="83" t="s">
        <v>70</v>
      </c>
      <c r="AV179" s="83" t="s">
        <v>71</v>
      </c>
      <c r="AW179" s="83" t="s">
        <v>72</v>
      </c>
      <c r="AX179" s="83" t="s">
        <v>72</v>
      </c>
      <c r="AY179" s="83" t="s">
        <v>73</v>
      </c>
      <c r="AZ179" s="83" t="s">
        <v>63</v>
      </c>
      <c r="BA179" s="83" t="s">
        <v>73</v>
      </c>
      <c r="BB179" s="83" t="s">
        <v>63</v>
      </c>
      <c r="BC179" s="83" t="s">
        <v>73</v>
      </c>
      <c r="BD179" s="83"/>
      <c r="BE179" s="83" t="s">
        <v>73</v>
      </c>
      <c r="BF179" s="83"/>
      <c r="BG179" s="87" t="s">
        <v>335</v>
      </c>
      <c r="BH179" s="86" t="s">
        <v>60</v>
      </c>
      <c r="BI179" s="76" t="s">
        <v>1414</v>
      </c>
      <c r="BJ179">
        <v>11</v>
      </c>
      <c r="BK179" s="87">
        <v>55</v>
      </c>
      <c r="BL179" s="87"/>
      <c r="BM179" s="86" t="s">
        <v>1130</v>
      </c>
      <c r="BN179" s="86" t="s">
        <v>1132</v>
      </c>
      <c r="BO179" s="87" t="s">
        <v>68</v>
      </c>
      <c r="BP179" s="87"/>
      <c r="BQ179" s="87" t="s">
        <v>1472</v>
      </c>
      <c r="BR179" s="86" t="s">
        <v>1445</v>
      </c>
      <c r="BS179" s="86">
        <v>1</v>
      </c>
      <c r="BT179" s="86" t="s">
        <v>1445</v>
      </c>
      <c r="BU179" s="86">
        <v>1</v>
      </c>
      <c r="BV179" s="86" t="s">
        <v>63</v>
      </c>
      <c r="BW179" s="86">
        <v>1</v>
      </c>
      <c r="BX179" s="86" t="s">
        <v>1447</v>
      </c>
      <c r="BY179" s="86">
        <v>0</v>
      </c>
      <c r="BZ179" s="86" t="s">
        <v>1470</v>
      </c>
      <c r="CA179" s="86">
        <v>2</v>
      </c>
      <c r="CB179" s="86" t="s">
        <v>1452</v>
      </c>
      <c r="CC179" s="86">
        <v>0</v>
      </c>
      <c r="CD179" s="86" t="s">
        <v>1454</v>
      </c>
      <c r="CE179" s="86">
        <v>1</v>
      </c>
      <c r="CF179" s="86" t="s">
        <v>1454</v>
      </c>
      <c r="CG179" s="86">
        <v>1</v>
      </c>
      <c r="CH179" s="86" t="s">
        <v>226</v>
      </c>
      <c r="CI179" s="86">
        <v>0</v>
      </c>
      <c r="CJ179" s="86" t="s">
        <v>1454</v>
      </c>
      <c r="CK179" s="86">
        <v>1</v>
      </c>
      <c r="CL179" s="86" t="s">
        <v>226</v>
      </c>
      <c r="CM179" s="86">
        <v>0</v>
      </c>
      <c r="CN179" s="86" t="s">
        <v>1454</v>
      </c>
      <c r="CO179" s="86">
        <v>1</v>
      </c>
      <c r="CP179" s="87" t="s">
        <v>1477</v>
      </c>
      <c r="CQ179" s="152">
        <v>0</v>
      </c>
    </row>
    <row r="180" spans="1:95" ht="13.2" x14ac:dyDescent="0.25">
      <c r="A180" s="82">
        <v>45572.50784961805</v>
      </c>
      <c r="B180" s="83" t="s">
        <v>577</v>
      </c>
      <c r="C180" s="84" t="s">
        <v>578</v>
      </c>
      <c r="D180" s="83">
        <v>100</v>
      </c>
      <c r="E180" s="83">
        <v>0.92</v>
      </c>
      <c r="F180" s="83" t="s">
        <v>423</v>
      </c>
      <c r="G180" s="83" t="s">
        <v>76</v>
      </c>
      <c r="H180" s="83" t="s">
        <v>579</v>
      </c>
      <c r="I180" s="83" t="s">
        <v>63</v>
      </c>
      <c r="J180" s="83" t="s">
        <v>64</v>
      </c>
      <c r="K180" s="83" t="s">
        <v>84</v>
      </c>
      <c r="L180" s="83" t="s">
        <v>64</v>
      </c>
      <c r="M180" s="83" t="s">
        <v>84</v>
      </c>
      <c r="N180" s="83" t="s">
        <v>64</v>
      </c>
      <c r="O180" s="83" t="s">
        <v>84</v>
      </c>
      <c r="P180" s="83" t="s">
        <v>84</v>
      </c>
      <c r="Q180" s="83" t="s">
        <v>84</v>
      </c>
      <c r="R180" s="83" t="s">
        <v>64</v>
      </c>
      <c r="S180" s="83" t="s">
        <v>64</v>
      </c>
      <c r="T180" s="83" t="s">
        <v>64</v>
      </c>
      <c r="U180" s="83" t="s">
        <v>84</v>
      </c>
      <c r="V180" s="83" t="s">
        <v>84</v>
      </c>
      <c r="W180" s="83" t="s">
        <v>84</v>
      </c>
      <c r="X180" s="83" t="s">
        <v>64</v>
      </c>
      <c r="Y180" s="83" t="s">
        <v>64</v>
      </c>
      <c r="Z180" s="83" t="s">
        <v>66</v>
      </c>
      <c r="AA180" s="83" t="s">
        <v>66</v>
      </c>
      <c r="AB180" s="83" t="s">
        <v>66</v>
      </c>
      <c r="AC180" s="83" t="s">
        <v>79</v>
      </c>
      <c r="AD180" s="83" t="s">
        <v>65</v>
      </c>
      <c r="AE180" s="83" t="s">
        <v>66</v>
      </c>
      <c r="AF180" s="83" t="s">
        <v>79</v>
      </c>
      <c r="AG180" s="83" t="s">
        <v>66</v>
      </c>
      <c r="AH180" s="83" t="s">
        <v>66</v>
      </c>
      <c r="AI180" s="83" t="s">
        <v>66</v>
      </c>
      <c r="AJ180" s="83" t="s">
        <v>66</v>
      </c>
      <c r="AK180" s="83" t="s">
        <v>66</v>
      </c>
      <c r="AL180" s="83" t="s">
        <v>66</v>
      </c>
      <c r="AM180" s="83" t="s">
        <v>66</v>
      </c>
      <c r="AN180" s="83" t="s">
        <v>66</v>
      </c>
      <c r="AO180" s="83" t="s">
        <v>101</v>
      </c>
      <c r="AP180" s="83" t="s">
        <v>67</v>
      </c>
      <c r="AQ180" s="83" t="s">
        <v>67</v>
      </c>
      <c r="AR180" s="83" t="s">
        <v>86</v>
      </c>
      <c r="AS180" s="83" t="s">
        <v>580</v>
      </c>
      <c r="AT180" s="83" t="s">
        <v>69</v>
      </c>
      <c r="AU180" s="83" t="s">
        <v>67</v>
      </c>
      <c r="AV180" s="83" t="s">
        <v>71</v>
      </c>
      <c r="AW180" s="83" t="s">
        <v>63</v>
      </c>
      <c r="AX180" s="83" t="s">
        <v>72</v>
      </c>
      <c r="AY180" s="83" t="s">
        <v>63</v>
      </c>
      <c r="AZ180" s="83" t="s">
        <v>72</v>
      </c>
      <c r="BA180" s="83" t="s">
        <v>73</v>
      </c>
      <c r="BB180" s="83" t="s">
        <v>73</v>
      </c>
      <c r="BC180" s="83" t="s">
        <v>73</v>
      </c>
      <c r="BD180" s="83"/>
      <c r="BE180" s="83" t="s">
        <v>73</v>
      </c>
      <c r="BF180" s="83" t="s">
        <v>122</v>
      </c>
      <c r="BG180" s="87" t="s">
        <v>335</v>
      </c>
      <c r="BH180" s="86" t="s">
        <v>60</v>
      </c>
      <c r="BI180" s="76" t="s">
        <v>1414</v>
      </c>
      <c r="BJ180">
        <v>8</v>
      </c>
      <c r="BK180" s="87">
        <v>47</v>
      </c>
      <c r="BL180" s="87"/>
      <c r="BM180" s="86" t="s">
        <v>1130</v>
      </c>
      <c r="BN180" s="86" t="s">
        <v>1132</v>
      </c>
      <c r="BO180" s="87" t="s">
        <v>220</v>
      </c>
      <c r="BP180" s="87"/>
      <c r="BQ180" s="87" t="s">
        <v>1472</v>
      </c>
      <c r="BR180" s="86" t="s">
        <v>1445</v>
      </c>
      <c r="BS180" s="86">
        <v>1</v>
      </c>
      <c r="BT180" s="86" t="s">
        <v>1445</v>
      </c>
      <c r="BU180" s="86">
        <v>1</v>
      </c>
      <c r="BV180" s="86" t="s">
        <v>63</v>
      </c>
      <c r="BW180" s="86">
        <v>1</v>
      </c>
      <c r="BX180" s="86" t="s">
        <v>1447</v>
      </c>
      <c r="BY180" s="86">
        <v>0</v>
      </c>
      <c r="BZ180" s="86" t="s">
        <v>1450</v>
      </c>
      <c r="CA180" s="86">
        <v>1</v>
      </c>
      <c r="CB180" s="86" t="s">
        <v>1452</v>
      </c>
      <c r="CC180" s="86">
        <v>0</v>
      </c>
      <c r="CD180" s="86" t="s">
        <v>1454</v>
      </c>
      <c r="CE180" s="86">
        <v>1</v>
      </c>
      <c r="CF180" s="86" t="s">
        <v>1454</v>
      </c>
      <c r="CG180" s="86">
        <v>1</v>
      </c>
      <c r="CH180" s="86" t="s">
        <v>1454</v>
      </c>
      <c r="CI180" s="86">
        <v>1</v>
      </c>
      <c r="CJ180" s="86" t="s">
        <v>1454</v>
      </c>
      <c r="CK180" s="86">
        <v>1</v>
      </c>
      <c r="CL180" s="86" t="s">
        <v>226</v>
      </c>
      <c r="CM180" s="86">
        <v>0</v>
      </c>
      <c r="CN180" s="86" t="s">
        <v>226</v>
      </c>
      <c r="CO180" s="86">
        <v>0</v>
      </c>
      <c r="CP180" s="87" t="s">
        <v>1477</v>
      </c>
      <c r="CQ180" s="152">
        <v>0</v>
      </c>
    </row>
    <row r="181" spans="1:95" ht="13.2" x14ac:dyDescent="0.25">
      <c r="A181" s="82">
        <v>45572.508799513889</v>
      </c>
      <c r="B181" s="83" t="s">
        <v>581</v>
      </c>
      <c r="C181" s="84" t="s">
        <v>582</v>
      </c>
      <c r="D181" s="83">
        <v>100</v>
      </c>
      <c r="E181" s="83">
        <v>0.87</v>
      </c>
      <c r="F181" s="83" t="s">
        <v>423</v>
      </c>
      <c r="G181" s="83" t="s">
        <v>76</v>
      </c>
      <c r="H181" s="83" t="s">
        <v>399</v>
      </c>
      <c r="I181" s="83" t="s">
        <v>63</v>
      </c>
      <c r="J181" s="83" t="s">
        <v>64</v>
      </c>
      <c r="K181" s="83" t="s">
        <v>84</v>
      </c>
      <c r="L181" s="83" t="s">
        <v>64</v>
      </c>
      <c r="M181" s="83" t="s">
        <v>64</v>
      </c>
      <c r="N181" s="83" t="s">
        <v>64</v>
      </c>
      <c r="O181" s="83" t="s">
        <v>64</v>
      </c>
      <c r="P181" s="83" t="s">
        <v>84</v>
      </c>
      <c r="Q181" s="83" t="s">
        <v>64</v>
      </c>
      <c r="R181" s="83" t="s">
        <v>64</v>
      </c>
      <c r="S181" s="83" t="s">
        <v>84</v>
      </c>
      <c r="T181" s="83" t="s">
        <v>84</v>
      </c>
      <c r="U181" s="83" t="s">
        <v>84</v>
      </c>
      <c r="V181" s="83" t="s">
        <v>64</v>
      </c>
      <c r="W181" s="83" t="s">
        <v>64</v>
      </c>
      <c r="X181" s="83" t="s">
        <v>64</v>
      </c>
      <c r="Y181" s="83" t="s">
        <v>64</v>
      </c>
      <c r="Z181" s="83" t="s">
        <v>66</v>
      </c>
      <c r="AA181" s="83" t="s">
        <v>66</v>
      </c>
      <c r="AB181" s="83" t="s">
        <v>66</v>
      </c>
      <c r="AC181" s="83" t="s">
        <v>65</v>
      </c>
      <c r="AD181" s="83" t="s">
        <v>66</v>
      </c>
      <c r="AE181" s="83" t="s">
        <v>66</v>
      </c>
      <c r="AF181" s="83" t="s">
        <v>66</v>
      </c>
      <c r="AG181" s="83" t="s">
        <v>65</v>
      </c>
      <c r="AH181" s="83" t="s">
        <v>65</v>
      </c>
      <c r="AI181" s="83" t="s">
        <v>79</v>
      </c>
      <c r="AJ181" s="83" t="s">
        <v>65</v>
      </c>
      <c r="AK181" s="83" t="s">
        <v>65</v>
      </c>
      <c r="AL181" s="83" t="s">
        <v>65</v>
      </c>
      <c r="AM181" s="83" t="s">
        <v>66</v>
      </c>
      <c r="AN181" s="83" t="s">
        <v>66</v>
      </c>
      <c r="AO181" s="83" t="s">
        <v>66</v>
      </c>
      <c r="AP181" s="83" t="s">
        <v>67</v>
      </c>
      <c r="AQ181" s="83" t="s">
        <v>80</v>
      </c>
      <c r="AR181" s="83" t="s">
        <v>86</v>
      </c>
      <c r="AS181" s="83" t="s">
        <v>68</v>
      </c>
      <c r="AT181" s="83" t="s">
        <v>87</v>
      </c>
      <c r="AU181" s="83" t="s">
        <v>80</v>
      </c>
      <c r="AV181" s="83" t="s">
        <v>132</v>
      </c>
      <c r="AW181" s="83" t="s">
        <v>73</v>
      </c>
      <c r="AX181" s="83" t="s">
        <v>73</v>
      </c>
      <c r="AY181" s="83" t="s">
        <v>72</v>
      </c>
      <c r="AZ181" s="83" t="s">
        <v>72</v>
      </c>
      <c r="BA181" s="83" t="s">
        <v>72</v>
      </c>
      <c r="BB181" s="83" t="s">
        <v>73</v>
      </c>
      <c r="BC181" s="83" t="s">
        <v>73</v>
      </c>
      <c r="BD181" s="83"/>
      <c r="BE181" s="83" t="s">
        <v>73</v>
      </c>
      <c r="BF181" s="83"/>
      <c r="BG181" s="87" t="s">
        <v>335</v>
      </c>
      <c r="BH181" s="86" t="s">
        <v>60</v>
      </c>
      <c r="BI181" s="76" t="s">
        <v>1414</v>
      </c>
      <c r="BJ181">
        <v>10</v>
      </c>
      <c r="BK181" s="87">
        <v>54</v>
      </c>
      <c r="BL181" s="87"/>
      <c r="BM181" s="86" t="s">
        <v>1130</v>
      </c>
      <c r="BN181" s="86" t="s">
        <v>1132</v>
      </c>
      <c r="BO181" s="87" t="s">
        <v>68</v>
      </c>
      <c r="BP181" s="87"/>
      <c r="BQ181" s="87" t="s">
        <v>1472</v>
      </c>
      <c r="BR181" s="86" t="s">
        <v>1445</v>
      </c>
      <c r="BS181" s="86">
        <v>1</v>
      </c>
      <c r="BT181" s="86" t="s">
        <v>1444</v>
      </c>
      <c r="BU181" s="86">
        <v>0</v>
      </c>
      <c r="BV181" s="86" t="s">
        <v>63</v>
      </c>
      <c r="BW181" s="86">
        <v>1</v>
      </c>
      <c r="BX181" s="86" t="s">
        <v>1448</v>
      </c>
      <c r="BY181" s="86">
        <v>1</v>
      </c>
      <c r="BZ181" s="86" t="s">
        <v>1450</v>
      </c>
      <c r="CA181" s="86">
        <v>1</v>
      </c>
      <c r="CB181" s="86" t="s">
        <v>1452</v>
      </c>
      <c r="CC181" s="86">
        <v>0</v>
      </c>
      <c r="CD181" s="86" t="s">
        <v>226</v>
      </c>
      <c r="CE181" s="86">
        <v>0</v>
      </c>
      <c r="CF181" s="86" t="s">
        <v>226</v>
      </c>
      <c r="CG181" s="86">
        <v>0</v>
      </c>
      <c r="CH181" s="86" t="s">
        <v>1454</v>
      </c>
      <c r="CI181" s="86">
        <v>1</v>
      </c>
      <c r="CJ181" s="86" t="s">
        <v>1454</v>
      </c>
      <c r="CK181" s="86">
        <v>1</v>
      </c>
      <c r="CL181" s="86" t="s">
        <v>1454</v>
      </c>
      <c r="CM181" s="86">
        <v>1</v>
      </c>
      <c r="CN181" s="86" t="s">
        <v>226</v>
      </c>
      <c r="CO181" s="86">
        <v>0</v>
      </c>
      <c r="CP181" s="87" t="s">
        <v>1477</v>
      </c>
      <c r="CQ181" s="152">
        <v>0</v>
      </c>
    </row>
    <row r="182" spans="1:95" ht="13.2" x14ac:dyDescent="0.25">
      <c r="A182" s="82">
        <v>45572.514153020835</v>
      </c>
      <c r="B182" s="83" t="s">
        <v>583</v>
      </c>
      <c r="C182" s="84" t="s">
        <v>584</v>
      </c>
      <c r="D182" s="83">
        <v>100</v>
      </c>
      <c r="E182" s="83">
        <v>1.46</v>
      </c>
      <c r="F182" s="83" t="s">
        <v>423</v>
      </c>
      <c r="G182" s="83" t="s">
        <v>76</v>
      </c>
      <c r="H182" s="83" t="s">
        <v>352</v>
      </c>
      <c r="I182" s="83" t="s">
        <v>63</v>
      </c>
      <c r="J182" s="83" t="s">
        <v>64</v>
      </c>
      <c r="K182" s="83" t="s">
        <v>64</v>
      </c>
      <c r="L182" s="83" t="s">
        <v>64</v>
      </c>
      <c r="M182" s="83" t="s">
        <v>84</v>
      </c>
      <c r="N182" s="83" t="s">
        <v>84</v>
      </c>
      <c r="O182" s="83" t="s">
        <v>64</v>
      </c>
      <c r="P182" s="83" t="s">
        <v>64</v>
      </c>
      <c r="Q182" s="83" t="s">
        <v>78</v>
      </c>
      <c r="R182" s="83" t="s">
        <v>64</v>
      </c>
      <c r="S182" s="83" t="s">
        <v>64</v>
      </c>
      <c r="T182" s="83" t="s">
        <v>64</v>
      </c>
      <c r="U182" s="83" t="s">
        <v>84</v>
      </c>
      <c r="V182" s="83" t="s">
        <v>64</v>
      </c>
      <c r="W182" s="83" t="s">
        <v>64</v>
      </c>
      <c r="X182" s="83" t="s">
        <v>64</v>
      </c>
      <c r="Y182" s="83" t="s">
        <v>64</v>
      </c>
      <c r="Z182" s="83" t="s">
        <v>65</v>
      </c>
      <c r="AA182" s="83" t="s">
        <v>65</v>
      </c>
      <c r="AB182" s="83" t="s">
        <v>65</v>
      </c>
      <c r="AC182" s="83" t="s">
        <v>65</v>
      </c>
      <c r="AD182" s="83" t="s">
        <v>65</v>
      </c>
      <c r="AE182" s="83" t="s">
        <v>65</v>
      </c>
      <c r="AF182" s="83" t="s">
        <v>66</v>
      </c>
      <c r="AG182" s="83" t="s">
        <v>65</v>
      </c>
      <c r="AH182" s="83" t="s">
        <v>65</v>
      </c>
      <c r="AI182" s="83" t="s">
        <v>101</v>
      </c>
      <c r="AJ182" s="83" t="s">
        <v>65</v>
      </c>
      <c r="AK182" s="83" t="s">
        <v>65</v>
      </c>
      <c r="AL182" s="83" t="s">
        <v>65</v>
      </c>
      <c r="AM182" s="83" t="s">
        <v>66</v>
      </c>
      <c r="AN182" s="83" t="s">
        <v>66</v>
      </c>
      <c r="AO182" s="83" t="s">
        <v>66</v>
      </c>
      <c r="AP182" s="83" t="s">
        <v>67</v>
      </c>
      <c r="AQ182" s="83" t="s">
        <v>67</v>
      </c>
      <c r="AR182" s="83" t="s">
        <v>86</v>
      </c>
      <c r="AS182" s="83" t="s">
        <v>68</v>
      </c>
      <c r="AT182" s="83" t="s">
        <v>87</v>
      </c>
      <c r="AU182" s="83" t="s">
        <v>93</v>
      </c>
      <c r="AV182" s="83" t="s">
        <v>71</v>
      </c>
      <c r="AW182" s="83" t="s">
        <v>73</v>
      </c>
      <c r="AX182" s="83" t="s">
        <v>73</v>
      </c>
      <c r="AY182" s="83" t="s">
        <v>73</v>
      </c>
      <c r="AZ182" s="83" t="s">
        <v>72</v>
      </c>
      <c r="BA182" s="83" t="s">
        <v>73</v>
      </c>
      <c r="BB182" s="83" t="s">
        <v>73</v>
      </c>
      <c r="BC182" s="83" t="s">
        <v>73</v>
      </c>
      <c r="BD182" s="83"/>
      <c r="BE182" s="83" t="s">
        <v>73</v>
      </c>
      <c r="BF182" s="83"/>
      <c r="BG182" s="87" t="s">
        <v>335</v>
      </c>
      <c r="BH182" s="86" t="s">
        <v>60</v>
      </c>
      <c r="BI182" s="76" t="s">
        <v>1414</v>
      </c>
      <c r="BJ182">
        <v>12</v>
      </c>
      <c r="BK182" s="87">
        <v>60</v>
      </c>
      <c r="BL182" s="87"/>
      <c r="BM182" s="86" t="s">
        <v>1130</v>
      </c>
      <c r="BN182" s="86" t="s">
        <v>1132</v>
      </c>
      <c r="BO182" s="87" t="s">
        <v>68</v>
      </c>
      <c r="BP182" s="87"/>
      <c r="BQ182" s="87" t="s">
        <v>1472</v>
      </c>
      <c r="BR182" s="86" t="s">
        <v>1445</v>
      </c>
      <c r="BS182" s="86">
        <v>1</v>
      </c>
      <c r="BT182" s="86" t="s">
        <v>1445</v>
      </c>
      <c r="BU182" s="86">
        <v>1</v>
      </c>
      <c r="BV182" s="86" t="s">
        <v>63</v>
      </c>
      <c r="BW182" s="86">
        <v>1</v>
      </c>
      <c r="BX182" s="86" t="s">
        <v>1448</v>
      </c>
      <c r="BY182" s="86">
        <v>1</v>
      </c>
      <c r="BZ182" s="86" t="s">
        <v>1449</v>
      </c>
      <c r="CA182" s="86">
        <v>0</v>
      </c>
      <c r="CB182" s="86" t="s">
        <v>1452</v>
      </c>
      <c r="CC182" s="86">
        <v>0</v>
      </c>
      <c r="CD182" s="86" t="s">
        <v>226</v>
      </c>
      <c r="CE182" s="86">
        <v>0</v>
      </c>
      <c r="CF182" s="86" t="s">
        <v>226</v>
      </c>
      <c r="CG182" s="86">
        <v>0</v>
      </c>
      <c r="CH182" s="86" t="s">
        <v>226</v>
      </c>
      <c r="CI182" s="86">
        <v>0</v>
      </c>
      <c r="CJ182" s="86" t="s">
        <v>1454</v>
      </c>
      <c r="CK182" s="86">
        <v>1</v>
      </c>
      <c r="CL182" s="86" t="s">
        <v>226</v>
      </c>
      <c r="CM182" s="86">
        <v>0</v>
      </c>
      <c r="CN182" s="86" t="s">
        <v>226</v>
      </c>
      <c r="CO182" s="86">
        <v>0</v>
      </c>
      <c r="CP182" s="87" t="s">
        <v>1477</v>
      </c>
      <c r="CQ182" s="152">
        <v>0</v>
      </c>
    </row>
    <row r="183" spans="1:95" ht="13.2" x14ac:dyDescent="0.25">
      <c r="A183" s="82">
        <v>45572.514608761572</v>
      </c>
      <c r="B183" s="83" t="s">
        <v>585</v>
      </c>
      <c r="C183" s="84" t="s">
        <v>586</v>
      </c>
      <c r="D183" s="83">
        <v>30.35</v>
      </c>
      <c r="E183" s="83">
        <v>0.13</v>
      </c>
      <c r="F183" s="83" t="s">
        <v>423</v>
      </c>
      <c r="G183" s="83" t="s">
        <v>76</v>
      </c>
      <c r="H183" s="83" t="s">
        <v>335</v>
      </c>
      <c r="I183" s="83" t="s">
        <v>63</v>
      </c>
      <c r="J183" s="83" t="s">
        <v>64</v>
      </c>
      <c r="K183" s="83" t="s">
        <v>84</v>
      </c>
      <c r="L183" s="83" t="s">
        <v>64</v>
      </c>
      <c r="M183" s="83" t="s">
        <v>78</v>
      </c>
      <c r="N183" s="83" t="s">
        <v>64</v>
      </c>
      <c r="O183" s="83" t="s">
        <v>64</v>
      </c>
      <c r="P183" s="83" t="s">
        <v>84</v>
      </c>
      <c r="Q183" s="83" t="s">
        <v>78</v>
      </c>
      <c r="R183" s="83" t="s">
        <v>64</v>
      </c>
      <c r="S183" s="83" t="s">
        <v>64</v>
      </c>
      <c r="T183" s="83" t="s">
        <v>64</v>
      </c>
      <c r="U183" s="83" t="s">
        <v>78</v>
      </c>
      <c r="V183" s="83" t="s">
        <v>64</v>
      </c>
      <c r="W183" s="83" t="s">
        <v>64</v>
      </c>
      <c r="X183" s="83" t="s">
        <v>84</v>
      </c>
      <c r="Y183" s="83" t="s">
        <v>64</v>
      </c>
      <c r="Z183" s="83" t="s">
        <v>65</v>
      </c>
      <c r="AA183" s="83" t="s">
        <v>65</v>
      </c>
      <c r="AB183" s="83" t="s">
        <v>66</v>
      </c>
      <c r="AC183" s="83" t="s">
        <v>65</v>
      </c>
      <c r="AD183" s="83" t="s">
        <v>66</v>
      </c>
      <c r="AE183" s="83" t="s">
        <v>65</v>
      </c>
      <c r="AF183" s="83" t="s">
        <v>66</v>
      </c>
      <c r="AG183" s="83" t="s">
        <v>66</v>
      </c>
      <c r="AH183" s="83" t="s">
        <v>66</v>
      </c>
      <c r="AI183" s="83" t="s">
        <v>79</v>
      </c>
      <c r="AJ183" s="83" t="s">
        <v>66</v>
      </c>
      <c r="AK183" s="83" t="s">
        <v>66</v>
      </c>
      <c r="AL183" s="83" t="s">
        <v>65</v>
      </c>
      <c r="AM183" s="83" t="s">
        <v>66</v>
      </c>
      <c r="AN183" s="83" t="s">
        <v>66</v>
      </c>
      <c r="AO183" s="83" t="s">
        <v>66</v>
      </c>
      <c r="AP183" s="83" t="s">
        <v>85</v>
      </c>
      <c r="AQ183" s="83" t="s">
        <v>85</v>
      </c>
      <c r="AR183" s="83" t="s">
        <v>63</v>
      </c>
      <c r="AS183" s="83" t="s">
        <v>81</v>
      </c>
      <c r="AT183" s="83" t="s">
        <v>87</v>
      </c>
      <c r="AU183" s="83" t="s">
        <v>85</v>
      </c>
      <c r="AV183" s="83" t="s">
        <v>71</v>
      </c>
      <c r="AW183" s="83" t="s">
        <v>73</v>
      </c>
      <c r="AX183" s="83" t="s">
        <v>72</v>
      </c>
      <c r="AY183" s="83" t="s">
        <v>72</v>
      </c>
      <c r="AZ183" s="83" t="s">
        <v>72</v>
      </c>
      <c r="BA183" s="83" t="s">
        <v>72</v>
      </c>
      <c r="BB183" s="83" t="s">
        <v>73</v>
      </c>
      <c r="BC183" s="83" t="s">
        <v>73</v>
      </c>
      <c r="BD183" s="83"/>
      <c r="BE183" s="83" t="s">
        <v>73</v>
      </c>
      <c r="BF183" s="83"/>
      <c r="BG183" s="87" t="s">
        <v>335</v>
      </c>
      <c r="BH183" s="86" t="s">
        <v>60</v>
      </c>
      <c r="BI183" s="76" t="s">
        <v>1414</v>
      </c>
      <c r="BJ183">
        <v>11</v>
      </c>
      <c r="BK183" s="87">
        <v>53</v>
      </c>
      <c r="BL183" s="87"/>
      <c r="BM183" s="86" t="s">
        <v>1130</v>
      </c>
      <c r="BN183" s="86" t="s">
        <v>1132</v>
      </c>
      <c r="BO183" s="87" t="s">
        <v>68</v>
      </c>
      <c r="BP183" s="87"/>
      <c r="BQ183" s="87" t="s">
        <v>1472</v>
      </c>
      <c r="BR183" s="86" t="s">
        <v>1445</v>
      </c>
      <c r="BS183" s="86">
        <v>1</v>
      </c>
      <c r="BT183" s="86" t="s">
        <v>1445</v>
      </c>
      <c r="BU183" s="86">
        <v>1</v>
      </c>
      <c r="BV183" s="86" t="s">
        <v>63</v>
      </c>
      <c r="BW183" s="86">
        <v>1</v>
      </c>
      <c r="BX183" s="86" t="s">
        <v>1448</v>
      </c>
      <c r="BY183" s="86">
        <v>1</v>
      </c>
      <c r="BZ183" s="86" t="s">
        <v>1450</v>
      </c>
      <c r="CA183" s="86">
        <v>1</v>
      </c>
      <c r="CB183" s="86" t="s">
        <v>1452</v>
      </c>
      <c r="CC183" s="86">
        <v>0</v>
      </c>
      <c r="CD183" s="86" t="s">
        <v>226</v>
      </c>
      <c r="CE183" s="86">
        <v>0</v>
      </c>
      <c r="CF183" s="86" t="s">
        <v>1454</v>
      </c>
      <c r="CG183" s="86">
        <v>1</v>
      </c>
      <c r="CH183" s="86" t="s">
        <v>1454</v>
      </c>
      <c r="CI183" s="86">
        <v>1</v>
      </c>
      <c r="CJ183" s="86" t="s">
        <v>1454</v>
      </c>
      <c r="CK183" s="86">
        <v>1</v>
      </c>
      <c r="CL183" s="86" t="s">
        <v>1454</v>
      </c>
      <c r="CM183" s="86">
        <v>1</v>
      </c>
      <c r="CN183" s="86" t="s">
        <v>226</v>
      </c>
      <c r="CO183" s="86">
        <v>0</v>
      </c>
      <c r="CP183" s="87" t="s">
        <v>1477</v>
      </c>
      <c r="CQ183" s="152">
        <v>0</v>
      </c>
    </row>
    <row r="184" spans="1:95" ht="13.2" x14ac:dyDescent="0.25">
      <c r="A184" s="82">
        <v>45572.514676284722</v>
      </c>
      <c r="B184" s="83" t="s">
        <v>587</v>
      </c>
      <c r="C184" s="84" t="s">
        <v>588</v>
      </c>
      <c r="D184" s="83">
        <v>54.46</v>
      </c>
      <c r="E184" s="83">
        <v>0.56999999999999995</v>
      </c>
      <c r="F184" s="83" t="s">
        <v>423</v>
      </c>
      <c r="G184" s="83" t="s">
        <v>76</v>
      </c>
      <c r="H184" s="83" t="s">
        <v>547</v>
      </c>
      <c r="I184" s="83" t="s">
        <v>63</v>
      </c>
      <c r="J184" s="83" t="s">
        <v>64</v>
      </c>
      <c r="K184" s="83" t="s">
        <v>64</v>
      </c>
      <c r="L184" s="83" t="s">
        <v>64</v>
      </c>
      <c r="M184" s="83" t="s">
        <v>78</v>
      </c>
      <c r="N184" s="83" t="s">
        <v>64</v>
      </c>
      <c r="O184" s="83" t="s">
        <v>78</v>
      </c>
      <c r="P184" s="83" t="s">
        <v>84</v>
      </c>
      <c r="Q184" s="83" t="s">
        <v>64</v>
      </c>
      <c r="R184" s="83" t="s">
        <v>64</v>
      </c>
      <c r="S184" s="83" t="s">
        <v>64</v>
      </c>
      <c r="T184" s="83" t="s">
        <v>64</v>
      </c>
      <c r="U184" s="83" t="s">
        <v>84</v>
      </c>
      <c r="V184" s="83" t="s">
        <v>64</v>
      </c>
      <c r="W184" s="83" t="s">
        <v>84</v>
      </c>
      <c r="X184" s="83" t="s">
        <v>64</v>
      </c>
      <c r="Y184" s="83" t="s">
        <v>64</v>
      </c>
      <c r="Z184" s="83" t="s">
        <v>65</v>
      </c>
      <c r="AA184" s="83" t="s">
        <v>65</v>
      </c>
      <c r="AB184" s="83" t="s">
        <v>65</v>
      </c>
      <c r="AC184" s="83" t="s">
        <v>65</v>
      </c>
      <c r="AD184" s="83" t="s">
        <v>66</v>
      </c>
      <c r="AE184" s="83" t="s">
        <v>66</v>
      </c>
      <c r="AF184" s="83" t="s">
        <v>66</v>
      </c>
      <c r="AG184" s="83" t="s">
        <v>65</v>
      </c>
      <c r="AH184" s="83" t="s">
        <v>66</v>
      </c>
      <c r="AI184" s="83" t="s">
        <v>79</v>
      </c>
      <c r="AJ184" s="83" t="s">
        <v>65</v>
      </c>
      <c r="AK184" s="83" t="s">
        <v>66</v>
      </c>
      <c r="AL184" s="83" t="s">
        <v>66</v>
      </c>
      <c r="AM184" s="83" t="s">
        <v>65</v>
      </c>
      <c r="AN184" s="83" t="s">
        <v>66</v>
      </c>
      <c r="AO184" s="83" t="s">
        <v>66</v>
      </c>
      <c r="AP184" s="83" t="s">
        <v>85</v>
      </c>
      <c r="AQ184" s="83" t="s">
        <v>85</v>
      </c>
      <c r="AR184" s="83" t="s">
        <v>86</v>
      </c>
      <c r="AS184" s="83" t="s">
        <v>223</v>
      </c>
      <c r="AT184" s="83" t="s">
        <v>87</v>
      </c>
      <c r="AU184" s="83" t="s">
        <v>85</v>
      </c>
      <c r="AV184" s="83" t="s">
        <v>67</v>
      </c>
      <c r="AW184" s="83" t="s">
        <v>72</v>
      </c>
      <c r="AX184" s="83" t="s">
        <v>72</v>
      </c>
      <c r="AY184" s="83" t="s">
        <v>72</v>
      </c>
      <c r="AZ184" s="83" t="s">
        <v>63</v>
      </c>
      <c r="BA184" s="83" t="s">
        <v>63</v>
      </c>
      <c r="BB184" s="83" t="s">
        <v>63</v>
      </c>
      <c r="BC184" s="83" t="s">
        <v>73</v>
      </c>
      <c r="BD184" s="83"/>
      <c r="BE184" s="83" t="s">
        <v>73</v>
      </c>
      <c r="BF184" s="83"/>
      <c r="BG184" s="87" t="s">
        <v>335</v>
      </c>
      <c r="BH184" s="86" t="s">
        <v>60</v>
      </c>
      <c r="BI184" s="76" t="s">
        <v>1414</v>
      </c>
      <c r="BJ184">
        <v>12</v>
      </c>
      <c r="BK184" s="87">
        <v>55</v>
      </c>
      <c r="BL184" s="87"/>
      <c r="BM184" s="86" t="s">
        <v>1130</v>
      </c>
      <c r="BN184" s="86" t="s">
        <v>1132</v>
      </c>
      <c r="BO184" s="87" t="s">
        <v>68</v>
      </c>
      <c r="BP184" s="87"/>
      <c r="BQ184" s="87" t="s">
        <v>1472</v>
      </c>
      <c r="BR184" s="86" t="s">
        <v>1445</v>
      </c>
      <c r="BS184" s="86">
        <v>1</v>
      </c>
      <c r="BT184" s="86" t="s">
        <v>1445</v>
      </c>
      <c r="BU184" s="86">
        <v>1</v>
      </c>
      <c r="BV184" s="86" t="s">
        <v>63</v>
      </c>
      <c r="BW184" s="86">
        <v>1</v>
      </c>
      <c r="BX184" s="86" t="s">
        <v>1448</v>
      </c>
      <c r="BY184" s="86">
        <v>1</v>
      </c>
      <c r="BZ184" s="86" t="s">
        <v>1450</v>
      </c>
      <c r="CA184" s="86">
        <v>1</v>
      </c>
      <c r="CB184" s="86" t="s">
        <v>1453</v>
      </c>
      <c r="CC184" s="86">
        <v>1</v>
      </c>
      <c r="CD184" s="86" t="s">
        <v>1454</v>
      </c>
      <c r="CE184" s="86">
        <v>1</v>
      </c>
      <c r="CF184" s="86" t="s">
        <v>1454</v>
      </c>
      <c r="CG184" s="86">
        <v>1</v>
      </c>
      <c r="CH184" s="86" t="s">
        <v>1454</v>
      </c>
      <c r="CI184" s="86">
        <v>1</v>
      </c>
      <c r="CJ184" s="86" t="s">
        <v>1454</v>
      </c>
      <c r="CK184" s="86">
        <v>1</v>
      </c>
      <c r="CL184" s="86" t="s">
        <v>1454</v>
      </c>
      <c r="CM184" s="86">
        <v>1</v>
      </c>
      <c r="CN184" s="86" t="s">
        <v>1454</v>
      </c>
      <c r="CO184" s="86">
        <v>1</v>
      </c>
      <c r="CP184" s="87" t="s">
        <v>1478</v>
      </c>
      <c r="CQ184" s="152">
        <v>1</v>
      </c>
    </row>
    <row r="185" spans="1:95" ht="13.2" x14ac:dyDescent="0.25">
      <c r="A185" s="82">
        <v>45572.51702561343</v>
      </c>
      <c r="B185" s="83" t="s">
        <v>589</v>
      </c>
      <c r="C185" s="84" t="s">
        <v>590</v>
      </c>
      <c r="D185" s="83">
        <v>50.89</v>
      </c>
      <c r="E185" s="83">
        <v>0.08</v>
      </c>
      <c r="F185" s="83" t="s">
        <v>423</v>
      </c>
      <c r="G185" s="83" t="s">
        <v>76</v>
      </c>
      <c r="H185" s="83" t="s">
        <v>330</v>
      </c>
      <c r="I185" s="83" t="s">
        <v>63</v>
      </c>
      <c r="J185" s="83" t="s">
        <v>64</v>
      </c>
      <c r="K185" s="83" t="s">
        <v>64</v>
      </c>
      <c r="L185" s="83" t="s">
        <v>64</v>
      </c>
      <c r="M185" s="83" t="s">
        <v>84</v>
      </c>
      <c r="N185" s="83" t="s">
        <v>64</v>
      </c>
      <c r="O185" s="83" t="s">
        <v>64</v>
      </c>
      <c r="P185" s="83" t="s">
        <v>84</v>
      </c>
      <c r="Q185" s="83" t="s">
        <v>84</v>
      </c>
      <c r="R185" s="83" t="s">
        <v>64</v>
      </c>
      <c r="S185" s="83" t="s">
        <v>64</v>
      </c>
      <c r="T185" s="83" t="s">
        <v>64</v>
      </c>
      <c r="U185" s="83" t="s">
        <v>64</v>
      </c>
      <c r="V185" s="83" t="s">
        <v>84</v>
      </c>
      <c r="W185" s="83" t="s">
        <v>64</v>
      </c>
      <c r="X185" s="83" t="s">
        <v>64</v>
      </c>
      <c r="Y185" s="83" t="s">
        <v>64</v>
      </c>
      <c r="Z185" s="83" t="s">
        <v>65</v>
      </c>
      <c r="AA185" s="83" t="s">
        <v>65</v>
      </c>
      <c r="AB185" s="83" t="s">
        <v>65</v>
      </c>
      <c r="AC185" s="83" t="s">
        <v>66</v>
      </c>
      <c r="AD185" s="83" t="s">
        <v>66</v>
      </c>
      <c r="AE185" s="83" t="s">
        <v>66</v>
      </c>
      <c r="AF185" s="83" t="s">
        <v>66</v>
      </c>
      <c r="AG185" s="83" t="s">
        <v>66</v>
      </c>
      <c r="AH185" s="83" t="s">
        <v>66</v>
      </c>
      <c r="AI185" s="83" t="s">
        <v>66</v>
      </c>
      <c r="AJ185" s="83" t="s">
        <v>66</v>
      </c>
      <c r="AK185" s="83" t="s">
        <v>66</v>
      </c>
      <c r="AL185" s="83" t="s">
        <v>79</v>
      </c>
      <c r="AM185" s="83" t="s">
        <v>66</v>
      </c>
      <c r="AN185" s="83" t="s">
        <v>66</v>
      </c>
      <c r="AO185" s="83" t="s">
        <v>66</v>
      </c>
      <c r="AP185" s="83" t="s">
        <v>67</v>
      </c>
      <c r="AQ185" s="83" t="s">
        <v>67</v>
      </c>
      <c r="AR185" s="83" t="s">
        <v>63</v>
      </c>
      <c r="AS185" s="83" t="s">
        <v>247</v>
      </c>
      <c r="AT185" s="83" t="s">
        <v>87</v>
      </c>
      <c r="AU185" s="83" t="s">
        <v>67</v>
      </c>
      <c r="AV185" s="83" t="s">
        <v>132</v>
      </c>
      <c r="AW185" s="83" t="s">
        <v>73</v>
      </c>
      <c r="AX185" s="83" t="s">
        <v>73</v>
      </c>
      <c r="AY185" s="83" t="s">
        <v>72</v>
      </c>
      <c r="AZ185" s="83" t="s">
        <v>73</v>
      </c>
      <c r="BA185" s="83" t="s">
        <v>73</v>
      </c>
      <c r="BB185" s="83" t="s">
        <v>73</v>
      </c>
      <c r="BC185" s="83" t="s">
        <v>73</v>
      </c>
      <c r="BD185" s="83"/>
      <c r="BE185" s="83" t="s">
        <v>73</v>
      </c>
      <c r="BF185" s="83"/>
      <c r="BG185" s="87" t="s">
        <v>335</v>
      </c>
      <c r="BH185" s="86" t="s">
        <v>60</v>
      </c>
      <c r="BI185" s="76" t="s">
        <v>1414</v>
      </c>
      <c r="BJ185">
        <v>12</v>
      </c>
      <c r="BK185" s="87">
        <v>49</v>
      </c>
      <c r="BL185" s="87"/>
      <c r="BM185" s="86" t="s">
        <v>1130</v>
      </c>
      <c r="BN185" s="86" t="s">
        <v>1132</v>
      </c>
      <c r="BO185" s="87" t="s">
        <v>247</v>
      </c>
      <c r="BP185" s="87"/>
      <c r="BQ185" s="87" t="s">
        <v>1472</v>
      </c>
      <c r="BR185" s="86" t="s">
        <v>1445</v>
      </c>
      <c r="BS185" s="86">
        <v>1</v>
      </c>
      <c r="BT185" s="86" t="s">
        <v>1445</v>
      </c>
      <c r="BU185" s="86">
        <v>1</v>
      </c>
      <c r="BV185" s="86" t="s">
        <v>63</v>
      </c>
      <c r="BW185" s="86">
        <v>1</v>
      </c>
      <c r="BX185" s="86" t="s">
        <v>1448</v>
      </c>
      <c r="BY185" s="86">
        <v>1</v>
      </c>
      <c r="BZ185" s="86" t="s">
        <v>1450</v>
      </c>
      <c r="CA185" s="86">
        <v>1</v>
      </c>
      <c r="CB185" s="86" t="s">
        <v>1452</v>
      </c>
      <c r="CC185" s="86">
        <v>0</v>
      </c>
      <c r="CD185" s="86" t="s">
        <v>226</v>
      </c>
      <c r="CE185" s="86">
        <v>0</v>
      </c>
      <c r="CF185" s="86" t="s">
        <v>226</v>
      </c>
      <c r="CG185" s="86">
        <v>0</v>
      </c>
      <c r="CH185" s="86" t="s">
        <v>1454</v>
      </c>
      <c r="CI185" s="86">
        <v>1</v>
      </c>
      <c r="CJ185" s="86" t="s">
        <v>226</v>
      </c>
      <c r="CK185" s="86">
        <v>0</v>
      </c>
      <c r="CL185" s="86" t="s">
        <v>226</v>
      </c>
      <c r="CM185" s="86">
        <v>0</v>
      </c>
      <c r="CN185" s="86" t="s">
        <v>226</v>
      </c>
      <c r="CO185" s="86">
        <v>0</v>
      </c>
      <c r="CP185" s="87" t="s">
        <v>1477</v>
      </c>
      <c r="CQ185" s="152">
        <v>0</v>
      </c>
    </row>
    <row r="186" spans="1:95" ht="13.2" x14ac:dyDescent="0.25">
      <c r="A186" s="82">
        <v>45572.520917361107</v>
      </c>
      <c r="B186" s="83" t="s">
        <v>591</v>
      </c>
      <c r="C186" s="84" t="s">
        <v>592</v>
      </c>
      <c r="D186" s="83">
        <v>100</v>
      </c>
      <c r="E186" s="83">
        <v>0.54</v>
      </c>
      <c r="F186" s="83" t="s">
        <v>423</v>
      </c>
      <c r="G186" s="83" t="s">
        <v>76</v>
      </c>
      <c r="H186" s="83" t="s">
        <v>434</v>
      </c>
      <c r="I186" s="83" t="s">
        <v>63</v>
      </c>
      <c r="J186" s="83" t="s">
        <v>64</v>
      </c>
      <c r="K186" s="83" t="s">
        <v>64</v>
      </c>
      <c r="L186" s="83" t="s">
        <v>64</v>
      </c>
      <c r="M186" s="83" t="s">
        <v>64</v>
      </c>
      <c r="N186" s="83" t="s">
        <v>64</v>
      </c>
      <c r="O186" s="83" t="s">
        <v>84</v>
      </c>
      <c r="P186" s="83" t="s">
        <v>64</v>
      </c>
      <c r="Q186" s="83" t="s">
        <v>78</v>
      </c>
      <c r="R186" s="83" t="s">
        <v>64</v>
      </c>
      <c r="S186" s="83" t="s">
        <v>78</v>
      </c>
      <c r="T186" s="83" t="s">
        <v>78</v>
      </c>
      <c r="U186" s="83" t="s">
        <v>84</v>
      </c>
      <c r="V186" s="83" t="s">
        <v>64</v>
      </c>
      <c r="W186" s="83" t="s">
        <v>64</v>
      </c>
      <c r="X186" s="83" t="s">
        <v>78</v>
      </c>
      <c r="Y186" s="83" t="s">
        <v>64</v>
      </c>
      <c r="Z186" s="83" t="s">
        <v>66</v>
      </c>
      <c r="AA186" s="83" t="s">
        <v>66</v>
      </c>
      <c r="AB186" s="83" t="s">
        <v>66</v>
      </c>
      <c r="AC186" s="83" t="s">
        <v>66</v>
      </c>
      <c r="AD186" s="83" t="s">
        <v>66</v>
      </c>
      <c r="AE186" s="83" t="s">
        <v>66</v>
      </c>
      <c r="AF186" s="83" t="s">
        <v>66</v>
      </c>
      <c r="AG186" s="83" t="s">
        <v>66</v>
      </c>
      <c r="AH186" s="83" t="s">
        <v>79</v>
      </c>
      <c r="AI186" s="83" t="s">
        <v>66</v>
      </c>
      <c r="AJ186" s="83" t="s">
        <v>66</v>
      </c>
      <c r="AK186" s="83" t="s">
        <v>66</v>
      </c>
      <c r="AL186" s="83" t="s">
        <v>66</v>
      </c>
      <c r="AM186" s="83" t="s">
        <v>66</v>
      </c>
      <c r="AN186" s="83" t="s">
        <v>66</v>
      </c>
      <c r="AO186" s="83" t="s">
        <v>66</v>
      </c>
      <c r="AP186" s="83" t="s">
        <v>67</v>
      </c>
      <c r="AQ186" s="83" t="s">
        <v>67</v>
      </c>
      <c r="AR186" s="83" t="s">
        <v>86</v>
      </c>
      <c r="AS186" s="83" t="s">
        <v>593</v>
      </c>
      <c r="AT186" s="83" t="s">
        <v>169</v>
      </c>
      <c r="AU186" s="83" t="s">
        <v>93</v>
      </c>
      <c r="AV186" s="83" t="s">
        <v>67</v>
      </c>
      <c r="AW186" s="83" t="s">
        <v>73</v>
      </c>
      <c r="AX186" s="83" t="s">
        <v>73</v>
      </c>
      <c r="AY186" s="83" t="s">
        <v>63</v>
      </c>
      <c r="AZ186" s="83" t="s">
        <v>63</v>
      </c>
      <c r="BA186" s="83" t="s">
        <v>72</v>
      </c>
      <c r="BB186" s="83" t="s">
        <v>73</v>
      </c>
      <c r="BC186" s="83" t="s">
        <v>73</v>
      </c>
      <c r="BD186" s="83"/>
      <c r="BE186" s="83" t="s">
        <v>73</v>
      </c>
      <c r="BF186" s="83"/>
      <c r="BG186" s="87" t="s">
        <v>335</v>
      </c>
      <c r="BH186" s="86" t="s">
        <v>60</v>
      </c>
      <c r="BI186" s="76" t="s">
        <v>1414</v>
      </c>
      <c r="BJ186">
        <v>9</v>
      </c>
      <c r="BK186" s="87">
        <v>46</v>
      </c>
      <c r="BL186" s="87"/>
      <c r="BM186" s="86" t="s">
        <v>1130</v>
      </c>
      <c r="BN186" s="86" t="s">
        <v>1132</v>
      </c>
      <c r="BO186" s="87" t="s">
        <v>1422</v>
      </c>
      <c r="BP186" s="87"/>
      <c r="BQ186" s="87" t="s">
        <v>1472</v>
      </c>
      <c r="BR186" s="86" t="s">
        <v>1445</v>
      </c>
      <c r="BS186" s="86">
        <v>1</v>
      </c>
      <c r="BT186" s="86" t="s">
        <v>1445</v>
      </c>
      <c r="BU186" s="86">
        <v>1</v>
      </c>
      <c r="BV186" s="86" t="s">
        <v>63</v>
      </c>
      <c r="BW186" s="86">
        <v>1</v>
      </c>
      <c r="BX186" s="86" t="s">
        <v>1447</v>
      </c>
      <c r="BY186" s="86">
        <v>0</v>
      </c>
      <c r="BZ186" s="86" t="s">
        <v>1449</v>
      </c>
      <c r="CA186" s="86">
        <v>0</v>
      </c>
      <c r="CB186" s="86" t="s">
        <v>1453</v>
      </c>
      <c r="CC186" s="86">
        <v>1</v>
      </c>
      <c r="CD186" s="86" t="s">
        <v>226</v>
      </c>
      <c r="CE186" s="86">
        <v>0</v>
      </c>
      <c r="CF186" s="86" t="s">
        <v>226</v>
      </c>
      <c r="CG186" s="86">
        <v>0</v>
      </c>
      <c r="CH186" s="86" t="s">
        <v>1454</v>
      </c>
      <c r="CI186" s="86">
        <v>1</v>
      </c>
      <c r="CJ186" s="86" t="s">
        <v>1454</v>
      </c>
      <c r="CK186" s="86">
        <v>1</v>
      </c>
      <c r="CL186" s="86" t="s">
        <v>1454</v>
      </c>
      <c r="CM186" s="86">
        <v>1</v>
      </c>
      <c r="CN186" s="86" t="s">
        <v>226</v>
      </c>
      <c r="CO186" s="86">
        <v>0</v>
      </c>
      <c r="CP186" s="87" t="s">
        <v>1477</v>
      </c>
      <c r="CQ186" s="152">
        <v>0</v>
      </c>
    </row>
    <row r="187" spans="1:95" ht="13.2" x14ac:dyDescent="0.25">
      <c r="A187" s="82">
        <v>45572.521214432869</v>
      </c>
      <c r="B187" s="83" t="s">
        <v>594</v>
      </c>
      <c r="C187" s="84" t="s">
        <v>595</v>
      </c>
      <c r="D187" s="83">
        <v>67.86</v>
      </c>
      <c r="E187" s="83">
        <v>0.46</v>
      </c>
      <c r="F187" s="83" t="s">
        <v>423</v>
      </c>
      <c r="G187" s="83" t="s">
        <v>76</v>
      </c>
      <c r="H187" s="83" t="s">
        <v>434</v>
      </c>
      <c r="I187" s="83" t="s">
        <v>63</v>
      </c>
      <c r="J187" s="83" t="s">
        <v>64</v>
      </c>
      <c r="K187" s="83" t="s">
        <v>64</v>
      </c>
      <c r="L187" s="83" t="s">
        <v>64</v>
      </c>
      <c r="M187" s="83" t="s">
        <v>64</v>
      </c>
      <c r="N187" s="83" t="s">
        <v>64</v>
      </c>
      <c r="O187" s="83" t="s">
        <v>64</v>
      </c>
      <c r="P187" s="83" t="s">
        <v>78</v>
      </c>
      <c r="Q187" s="83" t="s">
        <v>64</v>
      </c>
      <c r="R187" s="83" t="s">
        <v>64</v>
      </c>
      <c r="S187" s="83" t="s">
        <v>64</v>
      </c>
      <c r="T187" s="83" t="s">
        <v>64</v>
      </c>
      <c r="U187" s="83" t="s">
        <v>64</v>
      </c>
      <c r="V187" s="83" t="s">
        <v>64</v>
      </c>
      <c r="W187" s="83" t="s">
        <v>64</v>
      </c>
      <c r="X187" s="83" t="s">
        <v>64</v>
      </c>
      <c r="Y187" s="83" t="s">
        <v>64</v>
      </c>
      <c r="Z187" s="83" t="s">
        <v>66</v>
      </c>
      <c r="AA187" s="83" t="s">
        <v>66</v>
      </c>
      <c r="AB187" s="83" t="s">
        <v>66</v>
      </c>
      <c r="AC187" s="83" t="s">
        <v>66</v>
      </c>
      <c r="AD187" s="83" t="s">
        <v>66</v>
      </c>
      <c r="AE187" s="83" t="s">
        <v>66</v>
      </c>
      <c r="AF187" s="83" t="s">
        <v>66</v>
      </c>
      <c r="AG187" s="83" t="s">
        <v>66</v>
      </c>
      <c r="AH187" s="83" t="s">
        <v>65</v>
      </c>
      <c r="AI187" s="83" t="s">
        <v>66</v>
      </c>
      <c r="AJ187" s="83" t="s">
        <v>66</v>
      </c>
      <c r="AK187" s="83" t="s">
        <v>66</v>
      </c>
      <c r="AL187" s="83" t="s">
        <v>66</v>
      </c>
      <c r="AM187" s="83" t="s">
        <v>66</v>
      </c>
      <c r="AN187" s="83" t="s">
        <v>65</v>
      </c>
      <c r="AO187" s="83" t="s">
        <v>65</v>
      </c>
      <c r="AP187" s="83" t="s">
        <v>67</v>
      </c>
      <c r="AQ187" s="83" t="s">
        <v>67</v>
      </c>
      <c r="AR187" s="83" t="s">
        <v>63</v>
      </c>
      <c r="AS187" s="83" t="s">
        <v>81</v>
      </c>
      <c r="AT187" s="83" t="s">
        <v>69</v>
      </c>
      <c r="AU187" s="83" t="s">
        <v>80</v>
      </c>
      <c r="AV187" s="83" t="s">
        <v>71</v>
      </c>
      <c r="AW187" s="83" t="s">
        <v>72</v>
      </c>
      <c r="AX187" s="83" t="s">
        <v>72</v>
      </c>
      <c r="AY187" s="83" t="s">
        <v>72</v>
      </c>
      <c r="AZ187" s="83" t="s">
        <v>72</v>
      </c>
      <c r="BA187" s="83" t="s">
        <v>72</v>
      </c>
      <c r="BB187" s="83" t="s">
        <v>72</v>
      </c>
      <c r="BC187" s="83" t="s">
        <v>73</v>
      </c>
      <c r="BD187" s="83"/>
      <c r="BE187" s="83" t="s">
        <v>73</v>
      </c>
      <c r="BF187" s="83"/>
      <c r="BG187" s="87" t="s">
        <v>335</v>
      </c>
      <c r="BH187" s="86" t="s">
        <v>60</v>
      </c>
      <c r="BI187" s="76" t="s">
        <v>1414</v>
      </c>
      <c r="BJ187">
        <v>14</v>
      </c>
      <c r="BK187" s="87">
        <v>50</v>
      </c>
      <c r="BL187" s="87"/>
      <c r="BM187" s="86" t="s">
        <v>1130</v>
      </c>
      <c r="BN187" s="86" t="s">
        <v>1132</v>
      </c>
      <c r="BO187" s="87" t="s">
        <v>68</v>
      </c>
      <c r="BP187" s="87"/>
      <c r="BQ187" s="87" t="s">
        <v>1472</v>
      </c>
      <c r="BR187" s="86" t="s">
        <v>1445</v>
      </c>
      <c r="BS187" s="86">
        <v>1</v>
      </c>
      <c r="BT187" s="86" t="s">
        <v>1445</v>
      </c>
      <c r="BU187" s="86">
        <v>1</v>
      </c>
      <c r="BV187" s="86" t="s">
        <v>63</v>
      </c>
      <c r="BW187" s="86">
        <v>1</v>
      </c>
      <c r="BX187" s="86" t="s">
        <v>1447</v>
      </c>
      <c r="BY187" s="86">
        <v>0</v>
      </c>
      <c r="BZ187" s="86" t="s">
        <v>1450</v>
      </c>
      <c r="CA187" s="86">
        <v>1</v>
      </c>
      <c r="CB187" s="86" t="s">
        <v>1452</v>
      </c>
      <c r="CC187" s="86">
        <v>0</v>
      </c>
      <c r="CD187" s="86" t="s">
        <v>1454</v>
      </c>
      <c r="CE187" s="86">
        <v>1</v>
      </c>
      <c r="CF187" s="86" t="s">
        <v>1454</v>
      </c>
      <c r="CG187" s="86">
        <v>1</v>
      </c>
      <c r="CH187" s="86" t="s">
        <v>1454</v>
      </c>
      <c r="CI187" s="86">
        <v>1</v>
      </c>
      <c r="CJ187" s="86" t="s">
        <v>1454</v>
      </c>
      <c r="CK187" s="86">
        <v>1</v>
      </c>
      <c r="CL187" s="86" t="s">
        <v>1454</v>
      </c>
      <c r="CM187" s="86">
        <v>1</v>
      </c>
      <c r="CN187" s="86" t="s">
        <v>1454</v>
      </c>
      <c r="CO187" s="86">
        <v>1</v>
      </c>
      <c r="CP187" s="87" t="s">
        <v>1478</v>
      </c>
      <c r="CQ187" s="152">
        <v>1</v>
      </c>
    </row>
    <row r="188" spans="1:95" ht="13.2" x14ac:dyDescent="0.25">
      <c r="A188" s="82">
        <v>45572.521337719911</v>
      </c>
      <c r="B188" s="83" t="s">
        <v>596</v>
      </c>
      <c r="C188" s="84" t="s">
        <v>597</v>
      </c>
      <c r="D188" s="83">
        <v>100</v>
      </c>
      <c r="E188" s="83">
        <v>0.38</v>
      </c>
      <c r="F188" s="83" t="s">
        <v>423</v>
      </c>
      <c r="G188" s="83" t="s">
        <v>76</v>
      </c>
      <c r="H188" s="83" t="s">
        <v>547</v>
      </c>
      <c r="I188" s="83" t="s">
        <v>63</v>
      </c>
      <c r="J188" s="83" t="s">
        <v>64</v>
      </c>
      <c r="K188" s="83" t="s">
        <v>84</v>
      </c>
      <c r="L188" s="83" t="s">
        <v>145</v>
      </c>
      <c r="M188" s="83" t="s">
        <v>84</v>
      </c>
      <c r="N188" s="83" t="s">
        <v>78</v>
      </c>
      <c r="O188" s="83" t="s">
        <v>64</v>
      </c>
      <c r="P188" s="83" t="s">
        <v>84</v>
      </c>
      <c r="Q188" s="83" t="s">
        <v>84</v>
      </c>
      <c r="R188" s="83" t="s">
        <v>64</v>
      </c>
      <c r="S188" s="83" t="s">
        <v>84</v>
      </c>
      <c r="T188" s="83" t="s">
        <v>64</v>
      </c>
      <c r="U188" s="83" t="s">
        <v>64</v>
      </c>
      <c r="V188" s="83" t="s">
        <v>84</v>
      </c>
      <c r="W188" s="83" t="s">
        <v>84</v>
      </c>
      <c r="X188" s="83" t="s">
        <v>84</v>
      </c>
      <c r="Y188" s="83" t="s">
        <v>84</v>
      </c>
      <c r="Z188" s="83" t="s">
        <v>66</v>
      </c>
      <c r="AA188" s="83" t="s">
        <v>66</v>
      </c>
      <c r="AB188" s="83" t="s">
        <v>66</v>
      </c>
      <c r="AC188" s="83" t="s">
        <v>65</v>
      </c>
      <c r="AD188" s="83" t="s">
        <v>66</v>
      </c>
      <c r="AE188" s="83" t="s">
        <v>66</v>
      </c>
      <c r="AF188" s="83" t="s">
        <v>66</v>
      </c>
      <c r="AG188" s="83" t="s">
        <v>65</v>
      </c>
      <c r="AH188" s="83" t="s">
        <v>65</v>
      </c>
      <c r="AI188" s="83" t="s">
        <v>101</v>
      </c>
      <c r="AJ188" s="83" t="s">
        <v>66</v>
      </c>
      <c r="AK188" s="83" t="s">
        <v>65</v>
      </c>
      <c r="AL188" s="83" t="s">
        <v>65</v>
      </c>
      <c r="AM188" s="83" t="s">
        <v>65</v>
      </c>
      <c r="AN188" s="83" t="s">
        <v>66</v>
      </c>
      <c r="AO188" s="83" t="s">
        <v>65</v>
      </c>
      <c r="AP188" s="83" t="s">
        <v>85</v>
      </c>
      <c r="AQ188" s="83" t="s">
        <v>85</v>
      </c>
      <c r="AR188" s="83" t="s">
        <v>86</v>
      </c>
      <c r="AS188" s="83" t="s">
        <v>598</v>
      </c>
      <c r="AT188" s="83" t="s">
        <v>87</v>
      </c>
      <c r="AU188" s="83" t="s">
        <v>85</v>
      </c>
      <c r="AV188" s="83" t="s">
        <v>469</v>
      </c>
      <c r="AW188" s="83" t="s">
        <v>63</v>
      </c>
      <c r="AX188" s="83" t="s">
        <v>72</v>
      </c>
      <c r="AY188" s="83" t="s">
        <v>63</v>
      </c>
      <c r="AZ188" s="83" t="s">
        <v>63</v>
      </c>
      <c r="BA188" s="83" t="s">
        <v>63</v>
      </c>
      <c r="BB188" s="83" t="s">
        <v>63</v>
      </c>
      <c r="BC188" s="83" t="s">
        <v>73</v>
      </c>
      <c r="BD188" s="83"/>
      <c r="BE188" s="83" t="s">
        <v>63</v>
      </c>
      <c r="BF188" s="83" t="s">
        <v>122</v>
      </c>
      <c r="BG188" s="87" t="s">
        <v>335</v>
      </c>
      <c r="BH188" s="86" t="s">
        <v>60</v>
      </c>
      <c r="BI188" s="76" t="s">
        <v>1414</v>
      </c>
      <c r="BJ188">
        <v>5</v>
      </c>
      <c r="BK188" s="87">
        <v>56</v>
      </c>
      <c r="BL188" s="87"/>
      <c r="BM188" s="86" t="s">
        <v>1130</v>
      </c>
      <c r="BN188" s="86" t="s">
        <v>1132</v>
      </c>
      <c r="BO188" s="87" t="s">
        <v>68</v>
      </c>
      <c r="BP188" s="87"/>
      <c r="BQ188" s="87" t="s">
        <v>1472</v>
      </c>
      <c r="BR188" s="86" t="s">
        <v>1445</v>
      </c>
      <c r="BS188" s="86">
        <v>1</v>
      </c>
      <c r="BT188" s="86" t="s">
        <v>1445</v>
      </c>
      <c r="BU188" s="86">
        <v>1</v>
      </c>
      <c r="BV188" s="86" t="s">
        <v>63</v>
      </c>
      <c r="BW188" s="86">
        <v>1</v>
      </c>
      <c r="BX188" s="86" t="s">
        <v>1448</v>
      </c>
      <c r="BY188" s="86">
        <v>1</v>
      </c>
      <c r="BZ188" s="86" t="s">
        <v>1450</v>
      </c>
      <c r="CA188" s="86">
        <v>1</v>
      </c>
      <c r="CB188" s="86" t="s">
        <v>1453</v>
      </c>
      <c r="CC188" s="86">
        <v>1</v>
      </c>
      <c r="CD188" s="86" t="s">
        <v>1454</v>
      </c>
      <c r="CE188" s="86">
        <v>1</v>
      </c>
      <c r="CF188" s="86" t="s">
        <v>1454</v>
      </c>
      <c r="CG188" s="86">
        <v>1</v>
      </c>
      <c r="CH188" s="86" t="s">
        <v>1454</v>
      </c>
      <c r="CI188" s="86">
        <v>1</v>
      </c>
      <c r="CJ188" s="86" t="s">
        <v>1454</v>
      </c>
      <c r="CK188" s="86">
        <v>1</v>
      </c>
      <c r="CL188" s="86" t="s">
        <v>1454</v>
      </c>
      <c r="CM188" s="86">
        <v>1</v>
      </c>
      <c r="CN188" s="86" t="s">
        <v>1454</v>
      </c>
      <c r="CO188" s="86">
        <v>1</v>
      </c>
      <c r="CP188" s="87" t="s">
        <v>1478</v>
      </c>
      <c r="CQ188" s="152">
        <v>1</v>
      </c>
    </row>
    <row r="189" spans="1:95" ht="13.2" x14ac:dyDescent="0.25">
      <c r="A189" s="82">
        <v>45572.524186782408</v>
      </c>
      <c r="B189" s="83" t="s">
        <v>599</v>
      </c>
      <c r="C189" s="84" t="s">
        <v>600</v>
      </c>
      <c r="D189" s="83">
        <v>80.349999999999994</v>
      </c>
      <c r="E189" s="83">
        <v>0.54</v>
      </c>
      <c r="F189" s="83" t="s">
        <v>423</v>
      </c>
      <c r="G189" s="83" t="s">
        <v>76</v>
      </c>
      <c r="H189" s="83" t="s">
        <v>601</v>
      </c>
      <c r="I189" s="83" t="s">
        <v>63</v>
      </c>
      <c r="J189" s="83" t="s">
        <v>64</v>
      </c>
      <c r="K189" s="83" t="s">
        <v>64</v>
      </c>
      <c r="L189" s="83" t="s">
        <v>64</v>
      </c>
      <c r="M189" s="83" t="s">
        <v>64</v>
      </c>
      <c r="N189" s="83" t="s">
        <v>84</v>
      </c>
      <c r="O189" s="83" t="s">
        <v>64</v>
      </c>
      <c r="P189" s="83" t="s">
        <v>64</v>
      </c>
      <c r="Q189" s="83" t="s">
        <v>78</v>
      </c>
      <c r="R189" s="83" t="s">
        <v>64</v>
      </c>
      <c r="S189" s="83" t="s">
        <v>84</v>
      </c>
      <c r="T189" s="83" t="s">
        <v>64</v>
      </c>
      <c r="U189" s="83" t="s">
        <v>84</v>
      </c>
      <c r="V189" s="83" t="s">
        <v>64</v>
      </c>
      <c r="W189" s="83" t="s">
        <v>64</v>
      </c>
      <c r="X189" s="83" t="s">
        <v>84</v>
      </c>
      <c r="Y189" s="83" t="s">
        <v>64</v>
      </c>
      <c r="Z189" s="83" t="s">
        <v>66</v>
      </c>
      <c r="AA189" s="83" t="s">
        <v>65</v>
      </c>
      <c r="AB189" s="83" t="s">
        <v>66</v>
      </c>
      <c r="AC189" s="83" t="s">
        <v>66</v>
      </c>
      <c r="AD189" s="83" t="s">
        <v>66</v>
      </c>
      <c r="AE189" s="83" t="s">
        <v>66</v>
      </c>
      <c r="AF189" s="83" t="s">
        <v>66</v>
      </c>
      <c r="AG189" s="83" t="s">
        <v>66</v>
      </c>
      <c r="AH189" s="83" t="s">
        <v>66</v>
      </c>
      <c r="AI189" s="83" t="s">
        <v>101</v>
      </c>
      <c r="AJ189" s="83" t="s">
        <v>66</v>
      </c>
      <c r="AK189" s="83" t="s">
        <v>66</v>
      </c>
      <c r="AL189" s="83" t="s">
        <v>66</v>
      </c>
      <c r="AM189" s="83" t="s">
        <v>66</v>
      </c>
      <c r="AN189" s="83" t="s">
        <v>79</v>
      </c>
      <c r="AO189" s="83" t="s">
        <v>66</v>
      </c>
      <c r="AP189" s="83" t="s">
        <v>67</v>
      </c>
      <c r="AQ189" s="83" t="s">
        <v>67</v>
      </c>
      <c r="AR189" s="83" t="s">
        <v>63</v>
      </c>
      <c r="AS189" s="83" t="s">
        <v>602</v>
      </c>
      <c r="AT189" s="83" t="s">
        <v>69</v>
      </c>
      <c r="AU189" s="83" t="s">
        <v>93</v>
      </c>
      <c r="AV189" s="83" t="s">
        <v>132</v>
      </c>
      <c r="AW189" s="83" t="s">
        <v>73</v>
      </c>
      <c r="AX189" s="83" t="s">
        <v>73</v>
      </c>
      <c r="AY189" s="83" t="s">
        <v>73</v>
      </c>
      <c r="AZ189" s="83" t="s">
        <v>73</v>
      </c>
      <c r="BA189" s="83" t="s">
        <v>73</v>
      </c>
      <c r="BB189" s="83" t="s">
        <v>73</v>
      </c>
      <c r="BC189" s="83" t="s">
        <v>73</v>
      </c>
      <c r="BD189" s="83"/>
      <c r="BE189" s="83" t="s">
        <v>73</v>
      </c>
      <c r="BF189" s="83"/>
      <c r="BG189" s="87" t="s">
        <v>335</v>
      </c>
      <c r="BH189" s="86" t="s">
        <v>60</v>
      </c>
      <c r="BI189" s="76" t="s">
        <v>1414</v>
      </c>
      <c r="BJ189">
        <v>10</v>
      </c>
      <c r="BK189" s="87">
        <v>49</v>
      </c>
      <c r="BL189" s="87"/>
      <c r="BM189" s="86" t="s">
        <v>1130</v>
      </c>
      <c r="BN189" s="86" t="s">
        <v>1132</v>
      </c>
      <c r="BO189" s="87" t="s">
        <v>68</v>
      </c>
      <c r="BP189" s="87"/>
      <c r="BQ189" s="87" t="s">
        <v>1472</v>
      </c>
      <c r="BR189" s="86" t="s">
        <v>1445</v>
      </c>
      <c r="BS189" s="86">
        <v>1</v>
      </c>
      <c r="BT189" s="86" t="s">
        <v>1445</v>
      </c>
      <c r="BU189" s="86">
        <v>1</v>
      </c>
      <c r="BV189" s="86" t="s">
        <v>63</v>
      </c>
      <c r="BW189" s="86">
        <v>1</v>
      </c>
      <c r="BX189" s="86" t="s">
        <v>1447</v>
      </c>
      <c r="BY189" s="86">
        <v>0</v>
      </c>
      <c r="BZ189" s="86" t="s">
        <v>1449</v>
      </c>
      <c r="CA189" s="86">
        <v>0</v>
      </c>
      <c r="CB189" s="86" t="s">
        <v>1452</v>
      </c>
      <c r="CC189" s="86">
        <v>0</v>
      </c>
      <c r="CD189" s="86" t="s">
        <v>226</v>
      </c>
      <c r="CE189" s="86">
        <v>0</v>
      </c>
      <c r="CF189" s="86" t="s">
        <v>226</v>
      </c>
      <c r="CG189" s="86">
        <v>0</v>
      </c>
      <c r="CH189" s="86" t="s">
        <v>226</v>
      </c>
      <c r="CI189" s="86">
        <v>0</v>
      </c>
      <c r="CJ189" s="86" t="s">
        <v>226</v>
      </c>
      <c r="CK189" s="86">
        <v>0</v>
      </c>
      <c r="CL189" s="86" t="s">
        <v>226</v>
      </c>
      <c r="CM189" s="86">
        <v>0</v>
      </c>
      <c r="CN189" s="86" t="s">
        <v>226</v>
      </c>
      <c r="CO189" s="86">
        <v>0</v>
      </c>
      <c r="CP189" s="87" t="s">
        <v>1477</v>
      </c>
      <c r="CQ189" s="152">
        <v>0</v>
      </c>
    </row>
    <row r="190" spans="1:95" ht="13.2" x14ac:dyDescent="0.25">
      <c r="A190" s="82">
        <v>45572.526068194449</v>
      </c>
      <c r="B190" s="83" t="s">
        <v>603</v>
      </c>
      <c r="C190" s="84" t="s">
        <v>604</v>
      </c>
      <c r="D190" s="83">
        <v>25</v>
      </c>
      <c r="E190" s="83">
        <v>0.13</v>
      </c>
      <c r="F190" s="83" t="s">
        <v>423</v>
      </c>
      <c r="G190" s="83" t="s">
        <v>76</v>
      </c>
      <c r="H190" s="83" t="s">
        <v>605</v>
      </c>
      <c r="I190" s="83" t="s">
        <v>63</v>
      </c>
      <c r="J190" s="83" t="s">
        <v>64</v>
      </c>
      <c r="K190" s="83" t="s">
        <v>84</v>
      </c>
      <c r="L190" s="83" t="s">
        <v>64</v>
      </c>
      <c r="M190" s="83" t="s">
        <v>84</v>
      </c>
      <c r="N190" s="83" t="s">
        <v>64</v>
      </c>
      <c r="O190" s="83" t="s">
        <v>78</v>
      </c>
      <c r="P190" s="83" t="s">
        <v>84</v>
      </c>
      <c r="Q190" s="83" t="s">
        <v>64</v>
      </c>
      <c r="R190" s="83" t="s">
        <v>64</v>
      </c>
      <c r="S190" s="83" t="s">
        <v>64</v>
      </c>
      <c r="T190" s="83" t="s">
        <v>64</v>
      </c>
      <c r="U190" s="83" t="s">
        <v>64</v>
      </c>
      <c r="V190" s="83" t="s">
        <v>64</v>
      </c>
      <c r="W190" s="83" t="s">
        <v>84</v>
      </c>
      <c r="X190" s="83" t="s">
        <v>64</v>
      </c>
      <c r="Y190" s="83" t="s">
        <v>64</v>
      </c>
      <c r="Z190" s="83" t="s">
        <v>66</v>
      </c>
      <c r="AA190" s="83" t="s">
        <v>65</v>
      </c>
      <c r="AB190" s="83" t="s">
        <v>66</v>
      </c>
      <c r="AC190" s="83" t="s">
        <v>66</v>
      </c>
      <c r="AD190" s="83" t="s">
        <v>66</v>
      </c>
      <c r="AE190" s="83" t="s">
        <v>66</v>
      </c>
      <c r="AF190" s="83" t="s">
        <v>65</v>
      </c>
      <c r="AG190" s="83" t="s">
        <v>65</v>
      </c>
      <c r="AH190" s="83" t="s">
        <v>65</v>
      </c>
      <c r="AI190" s="83" t="s">
        <v>101</v>
      </c>
      <c r="AJ190" s="83" t="s">
        <v>65</v>
      </c>
      <c r="AK190" s="83" t="s">
        <v>65</v>
      </c>
      <c r="AL190" s="83" t="s">
        <v>65</v>
      </c>
      <c r="AM190" s="83" t="s">
        <v>66</v>
      </c>
      <c r="AN190" s="83" t="s">
        <v>66</v>
      </c>
      <c r="AO190" s="83" t="s">
        <v>66</v>
      </c>
      <c r="AP190" s="83" t="s">
        <v>85</v>
      </c>
      <c r="AQ190" s="83" t="s">
        <v>85</v>
      </c>
      <c r="AR190" s="83" t="s">
        <v>63</v>
      </c>
      <c r="AS190" s="83" t="s">
        <v>81</v>
      </c>
      <c r="AT190" s="83" t="s">
        <v>87</v>
      </c>
      <c r="AU190" s="83" t="s">
        <v>70</v>
      </c>
      <c r="AV190" s="83" t="s">
        <v>80</v>
      </c>
      <c r="AW190" s="83" t="s">
        <v>63</v>
      </c>
      <c r="AX190" s="83" t="s">
        <v>72</v>
      </c>
      <c r="AY190" s="83" t="s">
        <v>72</v>
      </c>
      <c r="AZ190" s="83" t="s">
        <v>73</v>
      </c>
      <c r="BA190" s="83" t="s">
        <v>72</v>
      </c>
      <c r="BB190" s="83" t="s">
        <v>73</v>
      </c>
      <c r="BC190" s="83" t="s">
        <v>73</v>
      </c>
      <c r="BD190" s="83"/>
      <c r="BE190" s="83" t="s">
        <v>73</v>
      </c>
      <c r="BF190" s="83"/>
      <c r="BG190" s="87" t="s">
        <v>335</v>
      </c>
      <c r="BH190" s="86" t="s">
        <v>60</v>
      </c>
      <c r="BI190" s="76" t="s">
        <v>1414</v>
      </c>
      <c r="BJ190">
        <v>11</v>
      </c>
      <c r="BK190" s="87">
        <v>56</v>
      </c>
      <c r="BL190" s="87"/>
      <c r="BM190" s="86" t="s">
        <v>1130</v>
      </c>
      <c r="BN190" s="86" t="s">
        <v>1132</v>
      </c>
      <c r="BO190" s="87" t="s">
        <v>68</v>
      </c>
      <c r="BP190" s="87"/>
      <c r="BQ190" s="87" t="s">
        <v>1472</v>
      </c>
      <c r="BR190" s="86" t="s">
        <v>1445</v>
      </c>
      <c r="BS190" s="86">
        <v>1</v>
      </c>
      <c r="BT190" s="86" t="s">
        <v>1445</v>
      </c>
      <c r="BU190" s="86">
        <v>1</v>
      </c>
      <c r="BV190" s="86" t="s">
        <v>63</v>
      </c>
      <c r="BW190" s="86">
        <v>1</v>
      </c>
      <c r="BX190" s="86" t="s">
        <v>1448</v>
      </c>
      <c r="BY190" s="86">
        <v>1</v>
      </c>
      <c r="BZ190" s="86" t="s">
        <v>1470</v>
      </c>
      <c r="CA190" s="86">
        <v>2</v>
      </c>
      <c r="CB190" s="86" t="s">
        <v>1452</v>
      </c>
      <c r="CC190" s="86">
        <v>0</v>
      </c>
      <c r="CD190" s="86" t="s">
        <v>1454</v>
      </c>
      <c r="CE190" s="86">
        <v>1</v>
      </c>
      <c r="CF190" s="86" t="s">
        <v>1454</v>
      </c>
      <c r="CG190" s="86">
        <v>1</v>
      </c>
      <c r="CH190" s="86" t="s">
        <v>1454</v>
      </c>
      <c r="CI190" s="86">
        <v>1</v>
      </c>
      <c r="CJ190" s="86" t="s">
        <v>226</v>
      </c>
      <c r="CK190" s="86">
        <v>0</v>
      </c>
      <c r="CL190" s="86" t="s">
        <v>1454</v>
      </c>
      <c r="CM190" s="86">
        <v>1</v>
      </c>
      <c r="CN190" s="86" t="s">
        <v>226</v>
      </c>
      <c r="CO190" s="86">
        <v>0</v>
      </c>
      <c r="CP190" s="87" t="s">
        <v>1477</v>
      </c>
      <c r="CQ190" s="152">
        <v>0</v>
      </c>
    </row>
    <row r="191" spans="1:95" ht="13.2" x14ac:dyDescent="0.25">
      <c r="A191" s="82">
        <v>45572.527178206015</v>
      </c>
      <c r="B191" s="83" t="s">
        <v>606</v>
      </c>
      <c r="C191" s="84" t="s">
        <v>607</v>
      </c>
      <c r="D191" s="83">
        <v>100</v>
      </c>
      <c r="E191" s="83">
        <v>0.67</v>
      </c>
      <c r="F191" s="83" t="s">
        <v>423</v>
      </c>
      <c r="G191" s="83" t="s">
        <v>76</v>
      </c>
      <c r="H191" s="83" t="s">
        <v>420</v>
      </c>
      <c r="I191" s="83" t="s">
        <v>63</v>
      </c>
      <c r="J191" s="83" t="s">
        <v>145</v>
      </c>
      <c r="K191" s="83" t="s">
        <v>84</v>
      </c>
      <c r="L191" s="83" t="s">
        <v>64</v>
      </c>
      <c r="M191" s="83" t="s">
        <v>84</v>
      </c>
      <c r="N191" s="83" t="s">
        <v>84</v>
      </c>
      <c r="O191" s="83" t="s">
        <v>64</v>
      </c>
      <c r="P191" s="83" t="s">
        <v>84</v>
      </c>
      <c r="Q191" s="83" t="s">
        <v>84</v>
      </c>
      <c r="R191" s="83" t="s">
        <v>64</v>
      </c>
      <c r="S191" s="83" t="s">
        <v>64</v>
      </c>
      <c r="T191" s="83" t="s">
        <v>64</v>
      </c>
      <c r="U191" s="83" t="s">
        <v>64</v>
      </c>
      <c r="V191" s="83" t="s">
        <v>64</v>
      </c>
      <c r="W191" s="83" t="s">
        <v>64</v>
      </c>
      <c r="X191" s="83" t="s">
        <v>84</v>
      </c>
      <c r="Y191" s="83" t="s">
        <v>84</v>
      </c>
      <c r="Z191" s="83" t="s">
        <v>66</v>
      </c>
      <c r="AA191" s="83" t="s">
        <v>66</v>
      </c>
      <c r="AB191" s="83" t="s">
        <v>65</v>
      </c>
      <c r="AC191" s="83" t="s">
        <v>66</v>
      </c>
      <c r="AD191" s="83" t="s">
        <v>65</v>
      </c>
      <c r="AE191" s="83" t="s">
        <v>66</v>
      </c>
      <c r="AF191" s="83" t="s">
        <v>66</v>
      </c>
      <c r="AG191" s="83" t="s">
        <v>65</v>
      </c>
      <c r="AH191" s="83" t="s">
        <v>79</v>
      </c>
      <c r="AI191" s="83" t="s">
        <v>79</v>
      </c>
      <c r="AJ191" s="83" t="s">
        <v>66</v>
      </c>
      <c r="AK191" s="83" t="s">
        <v>66</v>
      </c>
      <c r="AL191" s="83" t="s">
        <v>66</v>
      </c>
      <c r="AM191" s="83" t="s">
        <v>66</v>
      </c>
      <c r="AN191" s="83" t="s">
        <v>66</v>
      </c>
      <c r="AO191" s="83" t="s">
        <v>66</v>
      </c>
      <c r="AP191" s="83" t="s">
        <v>85</v>
      </c>
      <c r="AQ191" s="83" t="s">
        <v>85</v>
      </c>
      <c r="AR191" s="83" t="s">
        <v>63</v>
      </c>
      <c r="AS191" s="83" t="s">
        <v>223</v>
      </c>
      <c r="AT191" s="83" t="s">
        <v>87</v>
      </c>
      <c r="AU191" s="83" t="s">
        <v>93</v>
      </c>
      <c r="AV191" s="83" t="s">
        <v>71</v>
      </c>
      <c r="AW191" s="83" t="s">
        <v>72</v>
      </c>
      <c r="AX191" s="83" t="s">
        <v>72</v>
      </c>
      <c r="AY191" s="83" t="s">
        <v>63</v>
      </c>
      <c r="AZ191" s="83" t="s">
        <v>63</v>
      </c>
      <c r="BA191" s="83" t="s">
        <v>72</v>
      </c>
      <c r="BB191" s="83" t="s">
        <v>72</v>
      </c>
      <c r="BC191" s="83" t="s">
        <v>73</v>
      </c>
      <c r="BD191" s="83"/>
      <c r="BE191" s="83" t="s">
        <v>73</v>
      </c>
      <c r="BF191" s="83"/>
      <c r="BG191" s="87" t="s">
        <v>335</v>
      </c>
      <c r="BH191" s="86" t="s">
        <v>60</v>
      </c>
      <c r="BI191" s="76" t="s">
        <v>1414</v>
      </c>
      <c r="BJ191">
        <v>8</v>
      </c>
      <c r="BK191" s="87">
        <v>50</v>
      </c>
      <c r="BL191" s="87"/>
      <c r="BM191" s="86" t="s">
        <v>1130</v>
      </c>
      <c r="BN191" s="86" t="s">
        <v>1132</v>
      </c>
      <c r="BO191" s="87" t="s">
        <v>68</v>
      </c>
      <c r="BP191" s="87"/>
      <c r="BQ191" s="87" t="s">
        <v>1472</v>
      </c>
      <c r="BR191" s="86" t="s">
        <v>1445</v>
      </c>
      <c r="BS191" s="86">
        <v>1</v>
      </c>
      <c r="BT191" s="86" t="s">
        <v>1445</v>
      </c>
      <c r="BU191" s="86">
        <v>1</v>
      </c>
      <c r="BV191" s="86" t="s">
        <v>63</v>
      </c>
      <c r="BW191" s="86">
        <v>1</v>
      </c>
      <c r="BX191" s="86" t="s">
        <v>1448</v>
      </c>
      <c r="BY191" s="86">
        <v>1</v>
      </c>
      <c r="BZ191" s="86" t="s">
        <v>1449</v>
      </c>
      <c r="CA191" s="86">
        <v>0</v>
      </c>
      <c r="CB191" s="86" t="s">
        <v>1452</v>
      </c>
      <c r="CC191" s="86">
        <v>0</v>
      </c>
      <c r="CD191" s="86" t="s">
        <v>1454</v>
      </c>
      <c r="CE191" s="86">
        <v>1</v>
      </c>
      <c r="CF191" s="86" t="s">
        <v>1454</v>
      </c>
      <c r="CG191" s="86">
        <v>1</v>
      </c>
      <c r="CH191" s="86" t="s">
        <v>1454</v>
      </c>
      <c r="CI191" s="86">
        <v>1</v>
      </c>
      <c r="CJ191" s="86" t="s">
        <v>1454</v>
      </c>
      <c r="CK191" s="86">
        <v>1</v>
      </c>
      <c r="CL191" s="86" t="s">
        <v>1454</v>
      </c>
      <c r="CM191" s="86">
        <v>1</v>
      </c>
      <c r="CN191" s="86" t="s">
        <v>1454</v>
      </c>
      <c r="CO191" s="86">
        <v>1</v>
      </c>
      <c r="CP191" s="87" t="s">
        <v>1478</v>
      </c>
      <c r="CQ191" s="152">
        <v>1</v>
      </c>
    </row>
    <row r="192" spans="1:95" ht="13.2" x14ac:dyDescent="0.25">
      <c r="A192" s="82">
        <v>45572.528311215283</v>
      </c>
      <c r="B192" s="83" t="s">
        <v>608</v>
      </c>
      <c r="C192" s="84" t="s">
        <v>609</v>
      </c>
      <c r="D192" s="83">
        <v>100</v>
      </c>
      <c r="E192" s="83">
        <v>1.04</v>
      </c>
      <c r="F192" s="83" t="s">
        <v>423</v>
      </c>
      <c r="G192" s="83" t="s">
        <v>76</v>
      </c>
      <c r="H192" s="83" t="s">
        <v>358</v>
      </c>
      <c r="I192" s="83" t="s">
        <v>73</v>
      </c>
      <c r="J192" s="83" t="s">
        <v>64</v>
      </c>
      <c r="K192" s="83" t="s">
        <v>78</v>
      </c>
      <c r="L192" s="83" t="s">
        <v>64</v>
      </c>
      <c r="M192" s="83" t="s">
        <v>84</v>
      </c>
      <c r="N192" s="83" t="s">
        <v>64</v>
      </c>
      <c r="O192" s="83" t="s">
        <v>64</v>
      </c>
      <c r="P192" s="83" t="s">
        <v>78</v>
      </c>
      <c r="Q192" s="83" t="s">
        <v>64</v>
      </c>
      <c r="R192" s="83" t="s">
        <v>64</v>
      </c>
      <c r="S192" s="83" t="s">
        <v>84</v>
      </c>
      <c r="T192" s="83" t="s">
        <v>84</v>
      </c>
      <c r="U192" s="83" t="s">
        <v>84</v>
      </c>
      <c r="V192" s="83" t="s">
        <v>78</v>
      </c>
      <c r="W192" s="83" t="s">
        <v>64</v>
      </c>
      <c r="X192" s="83" t="s">
        <v>78</v>
      </c>
      <c r="Y192" s="83" t="s">
        <v>64</v>
      </c>
      <c r="Z192" s="83" t="s">
        <v>66</v>
      </c>
      <c r="AA192" s="83" t="s">
        <v>65</v>
      </c>
      <c r="AB192" s="83" t="s">
        <v>65</v>
      </c>
      <c r="AC192" s="83" t="s">
        <v>66</v>
      </c>
      <c r="AD192" s="83" t="s">
        <v>66</v>
      </c>
      <c r="AE192" s="83" t="s">
        <v>66</v>
      </c>
      <c r="AF192" s="83" t="s">
        <v>66</v>
      </c>
      <c r="AG192" s="83" t="s">
        <v>66</v>
      </c>
      <c r="AH192" s="83" t="s">
        <v>66</v>
      </c>
      <c r="AI192" s="83" t="s">
        <v>79</v>
      </c>
      <c r="AJ192" s="83" t="s">
        <v>65</v>
      </c>
      <c r="AK192" s="83" t="s">
        <v>66</v>
      </c>
      <c r="AL192" s="83" t="s">
        <v>79</v>
      </c>
      <c r="AM192" s="83" t="s">
        <v>66</v>
      </c>
      <c r="AN192" s="83" t="s">
        <v>65</v>
      </c>
      <c r="AO192" s="83" t="s">
        <v>66</v>
      </c>
      <c r="AP192" s="83" t="s">
        <v>85</v>
      </c>
      <c r="AQ192" s="83" t="s">
        <v>85</v>
      </c>
      <c r="AR192" s="83" t="s">
        <v>63</v>
      </c>
      <c r="AS192" s="83" t="s">
        <v>120</v>
      </c>
      <c r="AT192" s="83" t="s">
        <v>87</v>
      </c>
      <c r="AU192" s="83" t="s">
        <v>67</v>
      </c>
      <c r="AV192" s="83" t="s">
        <v>67</v>
      </c>
      <c r="AW192" s="83" t="s">
        <v>72</v>
      </c>
      <c r="AX192" s="83" t="s">
        <v>73</v>
      </c>
      <c r="AY192" s="83" t="s">
        <v>63</v>
      </c>
      <c r="AZ192" s="83" t="s">
        <v>63</v>
      </c>
      <c r="BA192" s="83" t="s">
        <v>63</v>
      </c>
      <c r="BB192" s="83" t="s">
        <v>72</v>
      </c>
      <c r="BC192" s="83" t="s">
        <v>73</v>
      </c>
      <c r="BD192" s="83"/>
      <c r="BE192" s="83" t="s">
        <v>73</v>
      </c>
      <c r="BF192" s="83"/>
      <c r="BG192" s="87" t="s">
        <v>335</v>
      </c>
      <c r="BH192" s="86" t="s">
        <v>60</v>
      </c>
      <c r="BI192" s="76" t="s">
        <v>1415</v>
      </c>
      <c r="BJ192">
        <v>8</v>
      </c>
      <c r="BK192" s="87">
        <v>51</v>
      </c>
      <c r="BL192" s="87"/>
      <c r="BM192" s="86" t="s">
        <v>1130</v>
      </c>
      <c r="BN192" s="86" t="s">
        <v>1132</v>
      </c>
      <c r="BO192" s="87" t="s">
        <v>68</v>
      </c>
      <c r="BP192" s="87"/>
      <c r="BQ192" s="87" t="s">
        <v>1472</v>
      </c>
      <c r="BR192" s="86" t="s">
        <v>1445</v>
      </c>
      <c r="BS192" s="86">
        <v>1</v>
      </c>
      <c r="BT192" s="86" t="s">
        <v>1445</v>
      </c>
      <c r="BU192" s="86">
        <v>1</v>
      </c>
      <c r="BV192" s="86" t="s">
        <v>63</v>
      </c>
      <c r="BW192" s="86">
        <v>1</v>
      </c>
      <c r="BX192" s="86" t="s">
        <v>1448</v>
      </c>
      <c r="BY192" s="86">
        <v>1</v>
      </c>
      <c r="BZ192" s="86" t="s">
        <v>1450</v>
      </c>
      <c r="CA192" s="86">
        <v>1</v>
      </c>
      <c r="CB192" s="86" t="s">
        <v>1453</v>
      </c>
      <c r="CC192" s="86">
        <v>1</v>
      </c>
      <c r="CD192" s="86" t="s">
        <v>1454</v>
      </c>
      <c r="CE192" s="86">
        <v>1</v>
      </c>
      <c r="CF192" s="86" t="s">
        <v>226</v>
      </c>
      <c r="CG192" s="86">
        <v>0</v>
      </c>
      <c r="CH192" s="86" t="s">
        <v>1454</v>
      </c>
      <c r="CI192" s="86">
        <v>1</v>
      </c>
      <c r="CJ192" s="86" t="s">
        <v>1454</v>
      </c>
      <c r="CK192" s="86">
        <v>1</v>
      </c>
      <c r="CL192" s="86" t="s">
        <v>1454</v>
      </c>
      <c r="CM192" s="86">
        <v>1</v>
      </c>
      <c r="CN192" s="86" t="s">
        <v>1454</v>
      </c>
      <c r="CO192" s="86">
        <v>1</v>
      </c>
      <c r="CP192" s="87" t="s">
        <v>1478</v>
      </c>
      <c r="CQ192" s="152">
        <v>1</v>
      </c>
    </row>
    <row r="193" spans="1:95" ht="13.2" x14ac:dyDescent="0.25">
      <c r="A193" s="82">
        <v>45572.536807777782</v>
      </c>
      <c r="B193" s="83" t="s">
        <v>610</v>
      </c>
      <c r="C193" s="84" t="s">
        <v>611</v>
      </c>
      <c r="D193" s="83">
        <v>100</v>
      </c>
      <c r="E193" s="83">
        <v>1.66</v>
      </c>
      <c r="F193" s="83" t="s">
        <v>423</v>
      </c>
      <c r="G193" s="83" t="s">
        <v>76</v>
      </c>
      <c r="H193" s="83" t="s">
        <v>414</v>
      </c>
      <c r="I193" s="83" t="s">
        <v>63</v>
      </c>
      <c r="J193" s="83" t="s">
        <v>64</v>
      </c>
      <c r="K193" s="83" t="s">
        <v>64</v>
      </c>
      <c r="L193" s="83" t="s">
        <v>78</v>
      </c>
      <c r="M193" s="83" t="s">
        <v>64</v>
      </c>
      <c r="N193" s="83" t="s">
        <v>64</v>
      </c>
      <c r="O193" s="83" t="s">
        <v>64</v>
      </c>
      <c r="P193" s="83" t="s">
        <v>64</v>
      </c>
      <c r="Q193" s="83" t="s">
        <v>64</v>
      </c>
      <c r="R193" s="83" t="s">
        <v>84</v>
      </c>
      <c r="S193" s="83" t="s">
        <v>64</v>
      </c>
      <c r="T193" s="83" t="s">
        <v>64</v>
      </c>
      <c r="U193" s="83" t="s">
        <v>78</v>
      </c>
      <c r="V193" s="83" t="s">
        <v>64</v>
      </c>
      <c r="W193" s="83" t="s">
        <v>64</v>
      </c>
      <c r="X193" s="83" t="s">
        <v>64</v>
      </c>
      <c r="Y193" s="83" t="s">
        <v>64</v>
      </c>
      <c r="Z193" s="83" t="s">
        <v>101</v>
      </c>
      <c r="AA193" s="83" t="s">
        <v>101</v>
      </c>
      <c r="AB193" s="83" t="s">
        <v>79</v>
      </c>
      <c r="AC193" s="83" t="s">
        <v>66</v>
      </c>
      <c r="AD193" s="83" t="s">
        <v>101</v>
      </c>
      <c r="AE193" s="83" t="s">
        <v>66</v>
      </c>
      <c r="AF193" s="83" t="s">
        <v>101</v>
      </c>
      <c r="AG193" s="83" t="s">
        <v>101</v>
      </c>
      <c r="AH193" s="83" t="s">
        <v>79</v>
      </c>
      <c r="AI193" s="83" t="s">
        <v>66</v>
      </c>
      <c r="AJ193" s="83" t="s">
        <v>79</v>
      </c>
      <c r="AK193" s="83" t="s">
        <v>66</v>
      </c>
      <c r="AL193" s="83" t="s">
        <v>66</v>
      </c>
      <c r="AM193" s="83" t="s">
        <v>101</v>
      </c>
      <c r="AN193" s="83" t="s">
        <v>65</v>
      </c>
      <c r="AO193" s="83" t="s">
        <v>65</v>
      </c>
      <c r="AP193" s="83" t="s">
        <v>85</v>
      </c>
      <c r="AQ193" s="83" t="s">
        <v>85</v>
      </c>
      <c r="AR193" s="83" t="s">
        <v>63</v>
      </c>
      <c r="AS193" s="83" t="s">
        <v>115</v>
      </c>
      <c r="AT193" s="83" t="s">
        <v>87</v>
      </c>
      <c r="AU193" s="83" t="s">
        <v>67</v>
      </c>
      <c r="AV193" s="83" t="s">
        <v>154</v>
      </c>
      <c r="AW193" s="83" t="s">
        <v>73</v>
      </c>
      <c r="AX193" s="83" t="s">
        <v>72</v>
      </c>
      <c r="AY193" s="83" t="s">
        <v>73</v>
      </c>
      <c r="AZ193" s="83" t="s">
        <v>72</v>
      </c>
      <c r="BA193" s="83" t="s">
        <v>73</v>
      </c>
      <c r="BB193" s="83" t="s">
        <v>73</v>
      </c>
      <c r="BC193" s="83" t="s">
        <v>73</v>
      </c>
      <c r="BD193" s="83"/>
      <c r="BE193" s="83" t="s">
        <v>73</v>
      </c>
      <c r="BF193" s="83"/>
      <c r="BG193" s="87" t="s">
        <v>335</v>
      </c>
      <c r="BH193" s="86" t="s">
        <v>60</v>
      </c>
      <c r="BI193" s="76" t="s">
        <v>1414</v>
      </c>
      <c r="BJ193">
        <v>12</v>
      </c>
      <c r="BK193" s="87">
        <v>37</v>
      </c>
      <c r="BL193" s="87"/>
      <c r="BM193" s="86" t="s">
        <v>1130</v>
      </c>
      <c r="BN193" s="86" t="s">
        <v>1132</v>
      </c>
      <c r="BO193" s="87" t="s">
        <v>115</v>
      </c>
      <c r="BP193" s="87"/>
      <c r="BQ193" s="87" t="s">
        <v>1472</v>
      </c>
      <c r="BR193" s="86" t="s">
        <v>1445</v>
      </c>
      <c r="BS193" s="86">
        <v>1</v>
      </c>
      <c r="BT193" s="86" t="s">
        <v>1445</v>
      </c>
      <c r="BU193" s="86">
        <v>1</v>
      </c>
      <c r="BV193" s="86" t="s">
        <v>63</v>
      </c>
      <c r="BW193" s="86">
        <v>1</v>
      </c>
      <c r="BX193" s="86" t="s">
        <v>1448</v>
      </c>
      <c r="BY193" s="86">
        <v>1</v>
      </c>
      <c r="BZ193" s="86" t="s">
        <v>1450</v>
      </c>
      <c r="CA193" s="86">
        <v>1</v>
      </c>
      <c r="CB193" s="86" t="s">
        <v>1453</v>
      </c>
      <c r="CC193" s="86">
        <v>1</v>
      </c>
      <c r="CD193" s="86" t="s">
        <v>226</v>
      </c>
      <c r="CE193" s="86">
        <v>0</v>
      </c>
      <c r="CF193" s="86" t="s">
        <v>1454</v>
      </c>
      <c r="CG193" s="86">
        <v>1</v>
      </c>
      <c r="CH193" s="86" t="s">
        <v>226</v>
      </c>
      <c r="CI193" s="86">
        <v>0</v>
      </c>
      <c r="CJ193" s="86" t="s">
        <v>1454</v>
      </c>
      <c r="CK193" s="86">
        <v>1</v>
      </c>
      <c r="CL193" s="86" t="s">
        <v>226</v>
      </c>
      <c r="CM193" s="86">
        <v>0</v>
      </c>
      <c r="CN193" s="86" t="s">
        <v>226</v>
      </c>
      <c r="CO193" s="86">
        <v>0</v>
      </c>
      <c r="CP193" s="87" t="s">
        <v>1477</v>
      </c>
      <c r="CQ193" s="152">
        <v>0</v>
      </c>
    </row>
    <row r="194" spans="1:95" ht="13.2" x14ac:dyDescent="0.25">
      <c r="A194" s="82">
        <v>45573.364077928243</v>
      </c>
      <c r="B194" s="83" t="s">
        <v>612</v>
      </c>
      <c r="C194" s="84" t="s">
        <v>613</v>
      </c>
      <c r="D194" s="83">
        <v>100</v>
      </c>
      <c r="E194" s="83">
        <v>0.17</v>
      </c>
      <c r="F194" s="83" t="s">
        <v>114</v>
      </c>
      <c r="G194" s="83" t="s">
        <v>291</v>
      </c>
      <c r="H194" s="83" t="s">
        <v>614</v>
      </c>
      <c r="I194" s="83" t="s">
        <v>63</v>
      </c>
      <c r="J194" s="83" t="s">
        <v>64</v>
      </c>
      <c r="K194" s="83" t="s">
        <v>64</v>
      </c>
      <c r="L194" s="83" t="s">
        <v>64</v>
      </c>
      <c r="M194" s="83" t="s">
        <v>78</v>
      </c>
      <c r="N194" s="83" t="s">
        <v>64</v>
      </c>
      <c r="O194" s="83" t="s">
        <v>64</v>
      </c>
      <c r="P194" s="83" t="s">
        <v>64</v>
      </c>
      <c r="Q194" s="83" t="s">
        <v>64</v>
      </c>
      <c r="R194" s="83" t="s">
        <v>64</v>
      </c>
      <c r="S194" s="83" t="s">
        <v>64</v>
      </c>
      <c r="T194" s="83" t="s">
        <v>64</v>
      </c>
      <c r="U194" s="83" t="s">
        <v>64</v>
      </c>
      <c r="V194" s="83" t="s">
        <v>78</v>
      </c>
      <c r="W194" s="83" t="s">
        <v>64</v>
      </c>
      <c r="X194" s="83" t="s">
        <v>84</v>
      </c>
      <c r="Y194" s="83" t="s">
        <v>64</v>
      </c>
      <c r="Z194" s="83" t="s">
        <v>65</v>
      </c>
      <c r="AA194" s="83" t="s">
        <v>65</v>
      </c>
      <c r="AB194" s="83" t="s">
        <v>65</v>
      </c>
      <c r="AC194" s="83" t="s">
        <v>65</v>
      </c>
      <c r="AD194" s="83" t="s">
        <v>65</v>
      </c>
      <c r="AE194" s="83" t="s">
        <v>65</v>
      </c>
      <c r="AF194" s="83" t="s">
        <v>65</v>
      </c>
      <c r="AG194" s="83" t="s">
        <v>65</v>
      </c>
      <c r="AH194" s="83" t="s">
        <v>66</v>
      </c>
      <c r="AI194" s="83" t="s">
        <v>66</v>
      </c>
      <c r="AJ194" s="83" t="s">
        <v>66</v>
      </c>
      <c r="AK194" s="83" t="s">
        <v>66</v>
      </c>
      <c r="AL194" s="83" t="s">
        <v>66</v>
      </c>
      <c r="AM194" s="83" t="s">
        <v>65</v>
      </c>
      <c r="AN194" s="83" t="s">
        <v>65</v>
      </c>
      <c r="AO194" s="83" t="s">
        <v>66</v>
      </c>
      <c r="AP194" s="83" t="s">
        <v>67</v>
      </c>
      <c r="AQ194" s="83" t="s">
        <v>67</v>
      </c>
      <c r="AR194" s="83" t="s">
        <v>73</v>
      </c>
      <c r="AS194" s="83" t="s">
        <v>615</v>
      </c>
      <c r="AT194" s="83" t="s">
        <v>87</v>
      </c>
      <c r="AU194" s="83" t="s">
        <v>93</v>
      </c>
      <c r="AV194" s="83" t="s">
        <v>71</v>
      </c>
      <c r="AW194" s="83" t="s">
        <v>72</v>
      </c>
      <c r="AX194" s="83" t="s">
        <v>72</v>
      </c>
      <c r="AY194" s="83" t="s">
        <v>63</v>
      </c>
      <c r="AZ194" s="83" t="s">
        <v>63</v>
      </c>
      <c r="BA194" s="83" t="s">
        <v>72</v>
      </c>
      <c r="BB194" s="83" t="s">
        <v>73</v>
      </c>
      <c r="BC194" s="83" t="s">
        <v>73</v>
      </c>
      <c r="BD194" s="83"/>
      <c r="BE194" s="83" t="s">
        <v>73</v>
      </c>
      <c r="BF194" s="83"/>
      <c r="BG194" s="86" t="s">
        <v>631</v>
      </c>
      <c r="BH194" s="86" t="s">
        <v>114</v>
      </c>
      <c r="BI194" s="76" t="s">
        <v>1414</v>
      </c>
      <c r="BJ194">
        <v>14</v>
      </c>
      <c r="BK194" s="87">
        <v>57</v>
      </c>
      <c r="BL194" s="87"/>
      <c r="BM194" s="86" t="s">
        <v>1126</v>
      </c>
      <c r="BN194" s="86" t="s">
        <v>1131</v>
      </c>
      <c r="BO194" s="87" t="s">
        <v>68</v>
      </c>
      <c r="BP194" s="87"/>
      <c r="BQ194" s="87" t="s">
        <v>1472</v>
      </c>
      <c r="BR194" s="86" t="s">
        <v>1445</v>
      </c>
      <c r="BS194" s="86">
        <v>1</v>
      </c>
      <c r="BT194" s="86" t="s">
        <v>1445</v>
      </c>
      <c r="BU194" s="86">
        <v>1</v>
      </c>
      <c r="BV194" s="86" t="s">
        <v>73</v>
      </c>
      <c r="BW194" s="86">
        <v>0</v>
      </c>
      <c r="BX194" s="86" t="s">
        <v>1448</v>
      </c>
      <c r="BY194" s="86">
        <v>1</v>
      </c>
      <c r="BZ194" s="86" t="s">
        <v>1449</v>
      </c>
      <c r="CA194" s="86">
        <v>0</v>
      </c>
      <c r="CB194" s="86" t="s">
        <v>1452</v>
      </c>
      <c r="CC194" s="86">
        <v>0</v>
      </c>
      <c r="CD194" s="86" t="s">
        <v>1454</v>
      </c>
      <c r="CE194" s="86">
        <v>1</v>
      </c>
      <c r="CF194" s="86" t="s">
        <v>1454</v>
      </c>
      <c r="CG194" s="86">
        <v>1</v>
      </c>
      <c r="CH194" s="86" t="s">
        <v>1454</v>
      </c>
      <c r="CI194" s="86">
        <v>1</v>
      </c>
      <c r="CJ194" s="86" t="s">
        <v>1454</v>
      </c>
      <c r="CK194" s="86">
        <v>1</v>
      </c>
      <c r="CL194" s="86" t="s">
        <v>1454</v>
      </c>
      <c r="CM194" s="86">
        <v>1</v>
      </c>
      <c r="CN194" s="86" t="s">
        <v>226</v>
      </c>
      <c r="CO194" s="86">
        <v>0</v>
      </c>
      <c r="CP194" s="87" t="s">
        <v>1478</v>
      </c>
      <c r="CQ194" s="152">
        <v>1</v>
      </c>
    </row>
    <row r="195" spans="1:95" ht="13.2" x14ac:dyDescent="0.25">
      <c r="A195" s="82">
        <v>45573.364455347226</v>
      </c>
      <c r="B195" s="83" t="s">
        <v>616</v>
      </c>
      <c r="C195" s="84" t="s">
        <v>617</v>
      </c>
      <c r="D195" s="83">
        <v>65.180000000000007</v>
      </c>
      <c r="E195" s="83">
        <v>0.21</v>
      </c>
      <c r="F195" s="83" t="s">
        <v>114</v>
      </c>
      <c r="G195" s="83" t="s">
        <v>76</v>
      </c>
      <c r="H195" s="83" t="s">
        <v>618</v>
      </c>
      <c r="I195" s="83" t="s">
        <v>63</v>
      </c>
      <c r="J195" s="83" t="s">
        <v>78</v>
      </c>
      <c r="K195" s="83" t="s">
        <v>78</v>
      </c>
      <c r="L195" s="83" t="s">
        <v>64</v>
      </c>
      <c r="M195" s="83" t="s">
        <v>84</v>
      </c>
      <c r="N195" s="83" t="s">
        <v>64</v>
      </c>
      <c r="O195" s="83" t="s">
        <v>84</v>
      </c>
      <c r="P195" s="83" t="s">
        <v>84</v>
      </c>
      <c r="Q195" s="83" t="s">
        <v>84</v>
      </c>
      <c r="R195" s="83" t="s">
        <v>64</v>
      </c>
      <c r="S195" s="83" t="s">
        <v>64</v>
      </c>
      <c r="T195" s="83" t="s">
        <v>84</v>
      </c>
      <c r="U195" s="83" t="s">
        <v>84</v>
      </c>
      <c r="V195" s="83" t="s">
        <v>84</v>
      </c>
      <c r="W195" s="83" t="s">
        <v>64</v>
      </c>
      <c r="X195" s="83" t="s">
        <v>64</v>
      </c>
      <c r="Y195" s="83" t="s">
        <v>64</v>
      </c>
      <c r="Z195" s="83" t="s">
        <v>65</v>
      </c>
      <c r="AA195" s="83" t="s">
        <v>66</v>
      </c>
      <c r="AB195" s="83" t="s">
        <v>66</v>
      </c>
      <c r="AC195" s="83" t="s">
        <v>66</v>
      </c>
      <c r="AD195" s="83" t="s">
        <v>66</v>
      </c>
      <c r="AE195" s="83" t="s">
        <v>66</v>
      </c>
      <c r="AF195" s="83" t="s">
        <v>66</v>
      </c>
      <c r="AG195" s="83" t="s">
        <v>66</v>
      </c>
      <c r="AH195" s="83" t="s">
        <v>66</v>
      </c>
      <c r="AI195" s="83" t="s">
        <v>79</v>
      </c>
      <c r="AJ195" s="83" t="s">
        <v>66</v>
      </c>
      <c r="AK195" s="83" t="s">
        <v>66</v>
      </c>
      <c r="AL195" s="83" t="s">
        <v>66</v>
      </c>
      <c r="AM195" s="83" t="s">
        <v>66</v>
      </c>
      <c r="AN195" s="83" t="s">
        <v>66</v>
      </c>
      <c r="AO195" s="83" t="s">
        <v>66</v>
      </c>
      <c r="AP195" s="83" t="s">
        <v>67</v>
      </c>
      <c r="AQ195" s="83" t="s">
        <v>67</v>
      </c>
      <c r="AR195" s="83" t="s">
        <v>86</v>
      </c>
      <c r="AS195" s="83" t="s">
        <v>68</v>
      </c>
      <c r="AT195" s="83" t="s">
        <v>169</v>
      </c>
      <c r="AU195" s="83" t="s">
        <v>93</v>
      </c>
      <c r="AV195" s="83" t="s">
        <v>71</v>
      </c>
      <c r="AW195" s="83" t="s">
        <v>73</v>
      </c>
      <c r="AX195" s="83" t="s">
        <v>73</v>
      </c>
      <c r="AY195" s="83" t="s">
        <v>72</v>
      </c>
      <c r="AZ195" s="83" t="s">
        <v>72</v>
      </c>
      <c r="BA195" s="83" t="s">
        <v>72</v>
      </c>
      <c r="BB195" s="83" t="s">
        <v>73</v>
      </c>
      <c r="BC195" s="83" t="s">
        <v>73</v>
      </c>
      <c r="BD195" s="83"/>
      <c r="BE195" s="83" t="s">
        <v>73</v>
      </c>
      <c r="BF195" s="83"/>
      <c r="BG195" s="87" t="s">
        <v>631</v>
      </c>
      <c r="BH195" s="87" t="s">
        <v>114</v>
      </c>
      <c r="BI195" s="76" t="s">
        <v>1414</v>
      </c>
      <c r="BJ195">
        <v>7</v>
      </c>
      <c r="BK195" s="87">
        <v>49</v>
      </c>
      <c r="BL195" s="87"/>
      <c r="BM195" s="86" t="s">
        <v>1126</v>
      </c>
      <c r="BN195" s="86" t="s">
        <v>1131</v>
      </c>
      <c r="BO195" s="87" t="s">
        <v>68</v>
      </c>
      <c r="BP195" s="87"/>
      <c r="BQ195" s="87" t="s">
        <v>1472</v>
      </c>
      <c r="BR195" s="86" t="s">
        <v>1445</v>
      </c>
      <c r="BS195" s="86">
        <v>1</v>
      </c>
      <c r="BT195" s="86" t="s">
        <v>1445</v>
      </c>
      <c r="BU195" s="86">
        <v>1</v>
      </c>
      <c r="BV195" s="86" t="s">
        <v>63</v>
      </c>
      <c r="BW195" s="86">
        <v>1</v>
      </c>
      <c r="BX195" s="86" t="s">
        <v>1447</v>
      </c>
      <c r="BY195" s="86">
        <v>0</v>
      </c>
      <c r="BZ195" s="86" t="s">
        <v>1449</v>
      </c>
      <c r="CA195" s="86">
        <v>0</v>
      </c>
      <c r="CB195" s="86" t="s">
        <v>1452</v>
      </c>
      <c r="CC195" s="86">
        <v>0</v>
      </c>
      <c r="CD195" s="86" t="s">
        <v>226</v>
      </c>
      <c r="CE195" s="86">
        <v>0</v>
      </c>
      <c r="CF195" s="86" t="s">
        <v>226</v>
      </c>
      <c r="CG195" s="86">
        <v>0</v>
      </c>
      <c r="CH195" s="86" t="s">
        <v>1454</v>
      </c>
      <c r="CI195" s="86">
        <v>1</v>
      </c>
      <c r="CJ195" s="86" t="s">
        <v>1454</v>
      </c>
      <c r="CK195" s="86">
        <v>1</v>
      </c>
      <c r="CL195" s="86" t="s">
        <v>1454</v>
      </c>
      <c r="CM195" s="86">
        <v>1</v>
      </c>
      <c r="CN195" s="86" t="s">
        <v>226</v>
      </c>
      <c r="CO195" s="86">
        <v>0</v>
      </c>
      <c r="CP195" s="87" t="s">
        <v>1477</v>
      </c>
      <c r="CQ195" s="152">
        <v>0</v>
      </c>
    </row>
    <row r="196" spans="1:95" ht="13.2" x14ac:dyDescent="0.25">
      <c r="A196" s="82">
        <v>45573.364956226855</v>
      </c>
      <c r="B196" s="83" t="s">
        <v>619</v>
      </c>
      <c r="C196" s="84" t="s">
        <v>620</v>
      </c>
      <c r="D196" s="83">
        <v>100</v>
      </c>
      <c r="E196" s="83">
        <v>1.29</v>
      </c>
      <c r="F196" s="83" t="s">
        <v>114</v>
      </c>
      <c r="G196" s="83" t="s">
        <v>76</v>
      </c>
      <c r="H196" s="83" t="s">
        <v>618</v>
      </c>
      <c r="I196" s="83" t="s">
        <v>63</v>
      </c>
      <c r="J196" s="83" t="s">
        <v>64</v>
      </c>
      <c r="K196" s="83" t="s">
        <v>64</v>
      </c>
      <c r="L196" s="83" t="s">
        <v>64</v>
      </c>
      <c r="M196" s="83" t="s">
        <v>78</v>
      </c>
      <c r="N196" s="83" t="s">
        <v>78</v>
      </c>
      <c r="O196" s="83" t="s">
        <v>64</v>
      </c>
      <c r="P196" s="83" t="s">
        <v>64</v>
      </c>
      <c r="Q196" s="83" t="s">
        <v>64</v>
      </c>
      <c r="R196" s="83" t="s">
        <v>64</v>
      </c>
      <c r="S196" s="83" t="s">
        <v>64</v>
      </c>
      <c r="T196" s="83" t="s">
        <v>64</v>
      </c>
      <c r="U196" s="83" t="s">
        <v>64</v>
      </c>
      <c r="V196" s="83" t="s">
        <v>64</v>
      </c>
      <c r="W196" s="83" t="s">
        <v>64</v>
      </c>
      <c r="X196" s="83" t="s">
        <v>64</v>
      </c>
      <c r="Y196" s="83" t="s">
        <v>64</v>
      </c>
      <c r="Z196" s="83" t="s">
        <v>66</v>
      </c>
      <c r="AA196" s="83" t="s">
        <v>66</v>
      </c>
      <c r="AB196" s="83" t="s">
        <v>66</v>
      </c>
      <c r="AC196" s="83" t="s">
        <v>66</v>
      </c>
      <c r="AD196" s="83" t="s">
        <v>66</v>
      </c>
      <c r="AE196" s="83" t="s">
        <v>66</v>
      </c>
      <c r="AF196" s="83" t="s">
        <v>66</v>
      </c>
      <c r="AG196" s="83" t="s">
        <v>66</v>
      </c>
      <c r="AH196" s="83" t="s">
        <v>66</v>
      </c>
      <c r="AI196" s="83" t="s">
        <v>101</v>
      </c>
      <c r="AJ196" s="83" t="s">
        <v>66</v>
      </c>
      <c r="AK196" s="83" t="s">
        <v>66</v>
      </c>
      <c r="AL196" s="83" t="s">
        <v>66</v>
      </c>
      <c r="AM196" s="83" t="s">
        <v>66</v>
      </c>
      <c r="AN196" s="83" t="s">
        <v>66</v>
      </c>
      <c r="AO196" s="83" t="s">
        <v>65</v>
      </c>
      <c r="AP196" s="83" t="s">
        <v>67</v>
      </c>
      <c r="AQ196" s="83" t="s">
        <v>80</v>
      </c>
      <c r="AR196" s="83" t="s">
        <v>63</v>
      </c>
      <c r="AS196" s="83" t="s">
        <v>223</v>
      </c>
      <c r="AT196" s="83" t="s">
        <v>69</v>
      </c>
      <c r="AU196" s="83" t="s">
        <v>70</v>
      </c>
      <c r="AV196" s="83" t="s">
        <v>71</v>
      </c>
      <c r="AW196" s="83" t="s">
        <v>72</v>
      </c>
      <c r="AX196" s="83" t="s">
        <v>72</v>
      </c>
      <c r="AY196" s="83" t="s">
        <v>72</v>
      </c>
      <c r="AZ196" s="83" t="s">
        <v>72</v>
      </c>
      <c r="BA196" s="83" t="s">
        <v>72</v>
      </c>
      <c r="BB196" s="83" t="s">
        <v>72</v>
      </c>
      <c r="BC196" s="83" t="s">
        <v>73</v>
      </c>
      <c r="BD196" s="83"/>
      <c r="BE196" s="83" t="s">
        <v>73</v>
      </c>
      <c r="BF196" s="83"/>
      <c r="BG196" s="87" t="s">
        <v>631</v>
      </c>
      <c r="BH196" s="87" t="s">
        <v>114</v>
      </c>
      <c r="BI196" s="76" t="s">
        <v>1414</v>
      </c>
      <c r="BJ196">
        <v>15</v>
      </c>
      <c r="BK196" s="87">
        <v>50</v>
      </c>
      <c r="BL196" s="87"/>
      <c r="BM196" s="86" t="s">
        <v>1126</v>
      </c>
      <c r="BN196" s="86" t="s">
        <v>1131</v>
      </c>
      <c r="BO196" s="87" t="s">
        <v>68</v>
      </c>
      <c r="BP196" s="87"/>
      <c r="BQ196" s="87" t="s">
        <v>1472</v>
      </c>
      <c r="BR196" s="86" t="s">
        <v>1445</v>
      </c>
      <c r="BS196" s="86">
        <v>1</v>
      </c>
      <c r="BT196" s="86" t="s">
        <v>1444</v>
      </c>
      <c r="BU196" s="86">
        <v>0</v>
      </c>
      <c r="BV196" s="86" t="s">
        <v>63</v>
      </c>
      <c r="BW196" s="86">
        <v>1</v>
      </c>
      <c r="BX196" s="86" t="s">
        <v>1447</v>
      </c>
      <c r="BY196" s="86">
        <v>0</v>
      </c>
      <c r="BZ196" s="86" t="s">
        <v>1470</v>
      </c>
      <c r="CA196" s="86">
        <v>2</v>
      </c>
      <c r="CB196" s="86" t="s">
        <v>1452</v>
      </c>
      <c r="CC196" s="86">
        <v>0</v>
      </c>
      <c r="CD196" s="86" t="s">
        <v>1454</v>
      </c>
      <c r="CE196" s="86">
        <v>1</v>
      </c>
      <c r="CF196" s="86" t="s">
        <v>1454</v>
      </c>
      <c r="CG196" s="86">
        <v>1</v>
      </c>
      <c r="CH196" s="86" t="s">
        <v>1454</v>
      </c>
      <c r="CI196" s="86">
        <v>1</v>
      </c>
      <c r="CJ196" s="86" t="s">
        <v>1454</v>
      </c>
      <c r="CK196" s="86">
        <v>1</v>
      </c>
      <c r="CL196" s="86" t="s">
        <v>1454</v>
      </c>
      <c r="CM196" s="86">
        <v>1</v>
      </c>
      <c r="CN196" s="86" t="s">
        <v>1454</v>
      </c>
      <c r="CO196" s="86">
        <v>1</v>
      </c>
      <c r="CP196" s="87" t="s">
        <v>1478</v>
      </c>
      <c r="CQ196" s="152">
        <v>1</v>
      </c>
    </row>
    <row r="197" spans="1:95" ht="13.2" x14ac:dyDescent="0.25">
      <c r="A197" s="82">
        <v>45573.364978310186</v>
      </c>
      <c r="B197" s="83" t="s">
        <v>621</v>
      </c>
      <c r="C197" s="84" t="s">
        <v>622</v>
      </c>
      <c r="D197" s="83">
        <v>28.6</v>
      </c>
      <c r="E197" s="83">
        <v>0.46</v>
      </c>
      <c r="F197" s="83" t="s">
        <v>114</v>
      </c>
      <c r="G197" s="83" t="s">
        <v>291</v>
      </c>
      <c r="H197" s="83" t="s">
        <v>614</v>
      </c>
      <c r="I197" s="83" t="s">
        <v>63</v>
      </c>
      <c r="J197" s="83" t="s">
        <v>64</v>
      </c>
      <c r="K197" s="83" t="s">
        <v>64</v>
      </c>
      <c r="L197" s="83" t="s">
        <v>64</v>
      </c>
      <c r="M197" s="83" t="s">
        <v>64</v>
      </c>
      <c r="N197" s="83" t="s">
        <v>64</v>
      </c>
      <c r="O197" s="83" t="s">
        <v>64</v>
      </c>
      <c r="P197" s="83" t="s">
        <v>64</v>
      </c>
      <c r="Q197" s="83" t="s">
        <v>64</v>
      </c>
      <c r="R197" s="83" t="s">
        <v>64</v>
      </c>
      <c r="S197" s="83" t="s">
        <v>64</v>
      </c>
      <c r="T197" s="83" t="s">
        <v>64</v>
      </c>
      <c r="U197" s="83" t="s">
        <v>64</v>
      </c>
      <c r="V197" s="83" t="s">
        <v>64</v>
      </c>
      <c r="W197" s="83" t="s">
        <v>64</v>
      </c>
      <c r="X197" s="83" t="s">
        <v>64</v>
      </c>
      <c r="Y197" s="83" t="s">
        <v>64</v>
      </c>
      <c r="Z197" s="83" t="s">
        <v>101</v>
      </c>
      <c r="AA197" s="83" t="s">
        <v>101</v>
      </c>
      <c r="AB197" s="83" t="s">
        <v>101</v>
      </c>
      <c r="AC197" s="83" t="s">
        <v>101</v>
      </c>
      <c r="AD197" s="83" t="s">
        <v>79</v>
      </c>
      <c r="AE197" s="83" t="s">
        <v>101</v>
      </c>
      <c r="AF197" s="83" t="s">
        <v>66</v>
      </c>
      <c r="AG197" s="83" t="s">
        <v>79</v>
      </c>
      <c r="AH197" s="83" t="s">
        <v>66</v>
      </c>
      <c r="AI197" s="83" t="s">
        <v>79</v>
      </c>
      <c r="AJ197" s="83" t="s">
        <v>79</v>
      </c>
      <c r="AK197" s="83" t="s">
        <v>79</v>
      </c>
      <c r="AL197" s="83" t="s">
        <v>79</v>
      </c>
      <c r="AM197" s="83" t="s">
        <v>66</v>
      </c>
      <c r="AN197" s="83" t="s">
        <v>66</v>
      </c>
      <c r="AO197" s="83" t="s">
        <v>66</v>
      </c>
      <c r="AP197" s="83" t="s">
        <v>67</v>
      </c>
      <c r="AQ197" s="83" t="s">
        <v>67</v>
      </c>
      <c r="AR197" s="83" t="s">
        <v>63</v>
      </c>
      <c r="AS197" s="83" t="s">
        <v>97</v>
      </c>
      <c r="AT197" s="83" t="s">
        <v>87</v>
      </c>
      <c r="AU197" s="83" t="s">
        <v>67</v>
      </c>
      <c r="AV197" s="83" t="s">
        <v>71</v>
      </c>
      <c r="AW197" s="83" t="s">
        <v>63</v>
      </c>
      <c r="AX197" s="83" t="s">
        <v>63</v>
      </c>
      <c r="AY197" s="83" t="s">
        <v>63</v>
      </c>
      <c r="AZ197" s="83" t="s">
        <v>63</v>
      </c>
      <c r="BA197" s="83" t="s">
        <v>63</v>
      </c>
      <c r="BB197" s="83" t="s">
        <v>73</v>
      </c>
      <c r="BC197" s="83" t="s">
        <v>73</v>
      </c>
      <c r="BD197" s="83" t="s">
        <v>197</v>
      </c>
      <c r="BE197" s="83" t="s">
        <v>73</v>
      </c>
      <c r="BF197" s="83" t="s">
        <v>122</v>
      </c>
      <c r="BG197" s="87" t="s">
        <v>631</v>
      </c>
      <c r="BH197" s="87" t="s">
        <v>114</v>
      </c>
      <c r="BI197" s="76" t="s">
        <v>1414</v>
      </c>
      <c r="BJ197">
        <v>15</v>
      </c>
      <c r="BK197" s="87">
        <v>33</v>
      </c>
      <c r="BL197" s="87"/>
      <c r="BM197" s="86" t="s">
        <v>1126</v>
      </c>
      <c r="BN197" s="86" t="s">
        <v>1131</v>
      </c>
      <c r="BO197" s="87" t="s">
        <v>115</v>
      </c>
      <c r="BP197" s="87"/>
      <c r="BQ197" s="87" t="s">
        <v>1472</v>
      </c>
      <c r="BR197" s="86" t="s">
        <v>1445</v>
      </c>
      <c r="BS197" s="86">
        <v>1</v>
      </c>
      <c r="BT197" s="86" t="s">
        <v>1445</v>
      </c>
      <c r="BU197" s="86">
        <v>1</v>
      </c>
      <c r="BV197" s="86" t="s">
        <v>63</v>
      </c>
      <c r="BW197" s="86">
        <v>1</v>
      </c>
      <c r="BX197" s="86" t="s">
        <v>1448</v>
      </c>
      <c r="BY197" s="86">
        <v>1</v>
      </c>
      <c r="BZ197" s="86" t="s">
        <v>1450</v>
      </c>
      <c r="CA197" s="86">
        <v>1</v>
      </c>
      <c r="CB197" s="86" t="s">
        <v>1452</v>
      </c>
      <c r="CC197" s="86">
        <v>0</v>
      </c>
      <c r="CD197" s="86" t="s">
        <v>1454</v>
      </c>
      <c r="CE197" s="86">
        <v>1</v>
      </c>
      <c r="CF197" s="86" t="s">
        <v>1454</v>
      </c>
      <c r="CG197" s="86">
        <v>1</v>
      </c>
      <c r="CH197" s="86" t="s">
        <v>1454</v>
      </c>
      <c r="CI197" s="86">
        <v>1</v>
      </c>
      <c r="CJ197" s="86" t="s">
        <v>1454</v>
      </c>
      <c r="CK197" s="86">
        <v>1</v>
      </c>
      <c r="CL197" s="86" t="s">
        <v>1454</v>
      </c>
      <c r="CM197" s="86">
        <v>1</v>
      </c>
      <c r="CN197" s="86" t="s">
        <v>226</v>
      </c>
      <c r="CO197" s="86">
        <v>0</v>
      </c>
      <c r="CP197" s="87" t="s">
        <v>1478</v>
      </c>
      <c r="CQ197" s="152">
        <v>1</v>
      </c>
    </row>
    <row r="198" spans="1:95" ht="13.2" x14ac:dyDescent="0.25">
      <c r="A198" s="82">
        <v>45573.369668414351</v>
      </c>
      <c r="B198" s="83" t="s">
        <v>623</v>
      </c>
      <c r="C198" s="84" t="s">
        <v>624</v>
      </c>
      <c r="D198" s="83">
        <v>100</v>
      </c>
      <c r="E198" s="83">
        <v>1</v>
      </c>
      <c r="F198" s="83" t="s">
        <v>114</v>
      </c>
      <c r="G198" s="83" t="s">
        <v>76</v>
      </c>
      <c r="H198" s="83" t="s">
        <v>614</v>
      </c>
      <c r="I198" s="83" t="s">
        <v>63</v>
      </c>
      <c r="J198" s="83" t="s">
        <v>64</v>
      </c>
      <c r="K198" s="83" t="s">
        <v>64</v>
      </c>
      <c r="L198" s="83" t="s">
        <v>64</v>
      </c>
      <c r="M198" s="83" t="s">
        <v>84</v>
      </c>
      <c r="N198" s="83" t="s">
        <v>64</v>
      </c>
      <c r="O198" s="83" t="s">
        <v>84</v>
      </c>
      <c r="P198" s="83" t="s">
        <v>84</v>
      </c>
      <c r="Q198" s="83" t="s">
        <v>84</v>
      </c>
      <c r="R198" s="83" t="s">
        <v>64</v>
      </c>
      <c r="S198" s="83" t="s">
        <v>64</v>
      </c>
      <c r="T198" s="83" t="s">
        <v>64</v>
      </c>
      <c r="U198" s="83" t="s">
        <v>84</v>
      </c>
      <c r="V198" s="83" t="s">
        <v>64</v>
      </c>
      <c r="W198" s="83" t="s">
        <v>64</v>
      </c>
      <c r="X198" s="83" t="s">
        <v>78</v>
      </c>
      <c r="Y198" s="83" t="s">
        <v>64</v>
      </c>
      <c r="Z198" s="83" t="s">
        <v>65</v>
      </c>
      <c r="AA198" s="83" t="s">
        <v>66</v>
      </c>
      <c r="AB198" s="83" t="s">
        <v>65</v>
      </c>
      <c r="AC198" s="83" t="s">
        <v>66</v>
      </c>
      <c r="AD198" s="83" t="s">
        <v>66</v>
      </c>
      <c r="AE198" s="83" t="s">
        <v>66</v>
      </c>
      <c r="AF198" s="83" t="s">
        <v>66</v>
      </c>
      <c r="AG198" s="83" t="s">
        <v>65</v>
      </c>
      <c r="AH198" s="83" t="s">
        <v>79</v>
      </c>
      <c r="AI198" s="83" t="s">
        <v>101</v>
      </c>
      <c r="AJ198" s="83" t="s">
        <v>66</v>
      </c>
      <c r="AK198" s="83" t="s">
        <v>65</v>
      </c>
      <c r="AL198" s="83" t="s">
        <v>66</v>
      </c>
      <c r="AM198" s="83" t="s">
        <v>65</v>
      </c>
      <c r="AN198" s="83" t="s">
        <v>79</v>
      </c>
      <c r="AO198" s="83" t="s">
        <v>66</v>
      </c>
      <c r="AP198" s="83" t="s">
        <v>67</v>
      </c>
      <c r="AQ198" s="83" t="s">
        <v>67</v>
      </c>
      <c r="AR198" s="83" t="s">
        <v>86</v>
      </c>
      <c r="AS198" s="83" t="s">
        <v>68</v>
      </c>
      <c r="AT198" s="83" t="s">
        <v>69</v>
      </c>
      <c r="AU198" s="83" t="s">
        <v>70</v>
      </c>
      <c r="AV198" s="83" t="s">
        <v>71</v>
      </c>
      <c r="AW198" s="83" t="s">
        <v>72</v>
      </c>
      <c r="AX198" s="83" t="s">
        <v>73</v>
      </c>
      <c r="AY198" s="83" t="s">
        <v>63</v>
      </c>
      <c r="AZ198" s="83" t="s">
        <v>72</v>
      </c>
      <c r="BA198" s="83" t="s">
        <v>72</v>
      </c>
      <c r="BB198" s="83" t="s">
        <v>73</v>
      </c>
      <c r="BC198" s="83" t="s">
        <v>73</v>
      </c>
      <c r="BD198" s="83"/>
      <c r="BE198" s="83" t="s">
        <v>73</v>
      </c>
      <c r="BF198" s="83"/>
      <c r="BG198" s="87" t="s">
        <v>631</v>
      </c>
      <c r="BH198" s="87" t="s">
        <v>114</v>
      </c>
      <c r="BI198" s="76" t="s">
        <v>1414</v>
      </c>
      <c r="BJ198">
        <v>10</v>
      </c>
      <c r="BK198" s="87">
        <v>52</v>
      </c>
      <c r="BL198" s="87"/>
      <c r="BM198" s="86" t="s">
        <v>1126</v>
      </c>
      <c r="BN198" s="86" t="s">
        <v>1131</v>
      </c>
      <c r="BO198" s="87" t="s">
        <v>68</v>
      </c>
      <c r="BP198" s="87"/>
      <c r="BQ198" s="87" t="s">
        <v>1472</v>
      </c>
      <c r="BR198" s="86" t="s">
        <v>1445</v>
      </c>
      <c r="BS198" s="86">
        <v>1</v>
      </c>
      <c r="BT198" s="86" t="s">
        <v>1445</v>
      </c>
      <c r="BU198" s="86">
        <v>1</v>
      </c>
      <c r="BV198" s="86" t="s">
        <v>63</v>
      </c>
      <c r="BW198" s="86">
        <v>1</v>
      </c>
      <c r="BX198" s="86" t="s">
        <v>1447</v>
      </c>
      <c r="BY198" s="86">
        <v>0</v>
      </c>
      <c r="BZ198" s="86" t="s">
        <v>1470</v>
      </c>
      <c r="CA198" s="86">
        <v>2</v>
      </c>
      <c r="CB198" s="86" t="s">
        <v>1452</v>
      </c>
      <c r="CC198" s="86">
        <v>0</v>
      </c>
      <c r="CD198" s="86" t="s">
        <v>1454</v>
      </c>
      <c r="CE198" s="86">
        <v>1</v>
      </c>
      <c r="CF198" s="86" t="s">
        <v>226</v>
      </c>
      <c r="CG198" s="86">
        <v>0</v>
      </c>
      <c r="CH198" s="86" t="s">
        <v>1454</v>
      </c>
      <c r="CI198" s="86">
        <v>1</v>
      </c>
      <c r="CJ198" s="86" t="s">
        <v>1454</v>
      </c>
      <c r="CK198" s="86">
        <v>1</v>
      </c>
      <c r="CL198" s="86" t="s">
        <v>1454</v>
      </c>
      <c r="CM198" s="86">
        <v>1</v>
      </c>
      <c r="CN198" s="86" t="s">
        <v>226</v>
      </c>
      <c r="CO198" s="86">
        <v>0</v>
      </c>
      <c r="CP198" s="87" t="s">
        <v>1477</v>
      </c>
      <c r="CQ198" s="152">
        <v>0</v>
      </c>
    </row>
    <row r="199" spans="1:95" ht="13.2" x14ac:dyDescent="0.25">
      <c r="A199" s="82">
        <v>45573.370507708329</v>
      </c>
      <c r="B199" s="83" t="s">
        <v>625</v>
      </c>
      <c r="C199" s="84" t="s">
        <v>626</v>
      </c>
      <c r="D199" s="83">
        <v>28.6</v>
      </c>
      <c r="E199" s="83">
        <v>0.17</v>
      </c>
      <c r="F199" s="83" t="s">
        <v>114</v>
      </c>
      <c r="G199" s="83" t="s">
        <v>76</v>
      </c>
      <c r="H199" s="83" t="s">
        <v>627</v>
      </c>
      <c r="I199" s="83" t="s">
        <v>63</v>
      </c>
      <c r="J199" s="83" t="s">
        <v>64</v>
      </c>
      <c r="K199" s="83" t="s">
        <v>64</v>
      </c>
      <c r="L199" s="83" t="s">
        <v>78</v>
      </c>
      <c r="M199" s="83" t="s">
        <v>78</v>
      </c>
      <c r="N199" s="83" t="s">
        <v>64</v>
      </c>
      <c r="O199" s="83" t="s">
        <v>64</v>
      </c>
      <c r="P199" s="83" t="s">
        <v>64</v>
      </c>
      <c r="Q199" s="83" t="s">
        <v>64</v>
      </c>
      <c r="R199" s="83" t="s">
        <v>64</v>
      </c>
      <c r="S199" s="83" t="s">
        <v>64</v>
      </c>
      <c r="T199" s="83" t="s">
        <v>64</v>
      </c>
      <c r="U199" s="83" t="s">
        <v>64</v>
      </c>
      <c r="V199" s="83" t="s">
        <v>64</v>
      </c>
      <c r="W199" s="83" t="s">
        <v>64</v>
      </c>
      <c r="X199" s="83" t="s">
        <v>64</v>
      </c>
      <c r="Y199" s="83" t="s">
        <v>78</v>
      </c>
      <c r="Z199" s="83" t="s">
        <v>65</v>
      </c>
      <c r="AA199" s="83" t="s">
        <v>65</v>
      </c>
      <c r="AB199" s="83" t="s">
        <v>65</v>
      </c>
      <c r="AC199" s="83" t="s">
        <v>66</v>
      </c>
      <c r="AD199" s="83" t="s">
        <v>65</v>
      </c>
      <c r="AE199" s="83" t="s">
        <v>65</v>
      </c>
      <c r="AF199" s="83" t="s">
        <v>65</v>
      </c>
      <c r="AG199" s="83" t="s">
        <v>65</v>
      </c>
      <c r="AH199" s="83" t="s">
        <v>66</v>
      </c>
      <c r="AI199" s="83" t="s">
        <v>79</v>
      </c>
      <c r="AJ199" s="83" t="s">
        <v>65</v>
      </c>
      <c r="AK199" s="83" t="s">
        <v>66</v>
      </c>
      <c r="AL199" s="83" t="s">
        <v>66</v>
      </c>
      <c r="AM199" s="83" t="s">
        <v>65</v>
      </c>
      <c r="AN199" s="83" t="s">
        <v>66</v>
      </c>
      <c r="AO199" s="83" t="s">
        <v>66</v>
      </c>
      <c r="AP199" s="83" t="s">
        <v>85</v>
      </c>
      <c r="AQ199" s="83" t="s">
        <v>67</v>
      </c>
      <c r="AR199" s="83" t="s">
        <v>63</v>
      </c>
      <c r="AS199" s="83" t="s">
        <v>628</v>
      </c>
      <c r="AT199" s="83" t="s">
        <v>87</v>
      </c>
      <c r="AU199" s="83" t="s">
        <v>70</v>
      </c>
      <c r="AV199" s="83" t="s">
        <v>71</v>
      </c>
      <c r="AW199" s="83" t="s">
        <v>63</v>
      </c>
      <c r="AX199" s="83" t="s">
        <v>72</v>
      </c>
      <c r="AY199" s="83" t="s">
        <v>72</v>
      </c>
      <c r="AZ199" s="83" t="s">
        <v>72</v>
      </c>
      <c r="BA199" s="83" t="s">
        <v>73</v>
      </c>
      <c r="BB199" s="83" t="s">
        <v>73</v>
      </c>
      <c r="BC199" s="83" t="s">
        <v>73</v>
      </c>
      <c r="BD199" s="83"/>
      <c r="BE199" s="83" t="s">
        <v>73</v>
      </c>
      <c r="BF199" s="83"/>
      <c r="BG199" s="87" t="s">
        <v>631</v>
      </c>
      <c r="BH199" s="87" t="s">
        <v>114</v>
      </c>
      <c r="BI199" s="76" t="s">
        <v>1414</v>
      </c>
      <c r="BJ199">
        <v>14</v>
      </c>
      <c r="BK199" s="87">
        <v>57</v>
      </c>
      <c r="BL199" s="87"/>
      <c r="BM199" s="86" t="s">
        <v>1126</v>
      </c>
      <c r="BN199" s="86" t="s">
        <v>1131</v>
      </c>
      <c r="BO199" s="87" t="s">
        <v>1422</v>
      </c>
      <c r="BP199" s="87"/>
      <c r="BQ199" s="87" t="s">
        <v>1472</v>
      </c>
      <c r="BR199" s="86" t="s">
        <v>1445</v>
      </c>
      <c r="BS199" s="86">
        <v>1</v>
      </c>
      <c r="BT199" s="86" t="s">
        <v>1445</v>
      </c>
      <c r="BU199" s="86">
        <v>1</v>
      </c>
      <c r="BV199" s="86" t="s">
        <v>63</v>
      </c>
      <c r="BW199" s="86">
        <v>1</v>
      </c>
      <c r="BX199" s="86" t="s">
        <v>1448</v>
      </c>
      <c r="BY199" s="86">
        <v>1</v>
      </c>
      <c r="BZ199" s="86" t="s">
        <v>1470</v>
      </c>
      <c r="CA199" s="86">
        <v>2</v>
      </c>
      <c r="CB199" s="86" t="s">
        <v>1452</v>
      </c>
      <c r="CC199" s="86">
        <v>0</v>
      </c>
      <c r="CD199" s="86" t="s">
        <v>1454</v>
      </c>
      <c r="CE199" s="86">
        <v>1</v>
      </c>
      <c r="CF199" s="86" t="s">
        <v>1454</v>
      </c>
      <c r="CG199" s="86">
        <v>1</v>
      </c>
      <c r="CH199" s="86" t="s">
        <v>1454</v>
      </c>
      <c r="CI199" s="86">
        <v>1</v>
      </c>
      <c r="CJ199" s="86" t="s">
        <v>1454</v>
      </c>
      <c r="CK199" s="86">
        <v>1</v>
      </c>
      <c r="CL199" s="86" t="s">
        <v>226</v>
      </c>
      <c r="CM199" s="86">
        <v>0</v>
      </c>
      <c r="CN199" s="86" t="s">
        <v>226</v>
      </c>
      <c r="CO199" s="86">
        <v>0</v>
      </c>
      <c r="CP199" s="87" t="s">
        <v>1477</v>
      </c>
      <c r="CQ199" s="152">
        <v>0</v>
      </c>
    </row>
    <row r="200" spans="1:95" ht="13.2" x14ac:dyDescent="0.25">
      <c r="A200" s="82">
        <v>45573.370773217597</v>
      </c>
      <c r="B200" s="83" t="s">
        <v>629</v>
      </c>
      <c r="C200" s="84" t="s">
        <v>630</v>
      </c>
      <c r="D200" s="83">
        <v>62.5</v>
      </c>
      <c r="E200" s="83">
        <v>0.21</v>
      </c>
      <c r="F200" s="83" t="s">
        <v>114</v>
      </c>
      <c r="G200" s="83" t="s">
        <v>539</v>
      </c>
      <c r="H200" s="83" t="s">
        <v>631</v>
      </c>
      <c r="I200" s="83" t="s">
        <v>73</v>
      </c>
      <c r="J200" s="83" t="s">
        <v>64</v>
      </c>
      <c r="K200" s="83" t="s">
        <v>84</v>
      </c>
      <c r="L200" s="83" t="s">
        <v>64</v>
      </c>
      <c r="M200" s="83" t="s">
        <v>84</v>
      </c>
      <c r="N200" s="83" t="s">
        <v>64</v>
      </c>
      <c r="O200" s="83" t="s">
        <v>64</v>
      </c>
      <c r="P200" s="83" t="s">
        <v>84</v>
      </c>
      <c r="Q200" s="83" t="s">
        <v>84</v>
      </c>
      <c r="R200" s="83" t="s">
        <v>64</v>
      </c>
      <c r="S200" s="83" t="s">
        <v>64</v>
      </c>
      <c r="T200" s="83" t="s">
        <v>84</v>
      </c>
      <c r="U200" s="83" t="s">
        <v>78</v>
      </c>
      <c r="V200" s="83" t="s">
        <v>84</v>
      </c>
      <c r="W200" s="83" t="s">
        <v>64</v>
      </c>
      <c r="X200" s="83" t="s">
        <v>64</v>
      </c>
      <c r="Y200" s="83" t="s">
        <v>64</v>
      </c>
      <c r="Z200" s="83" t="s">
        <v>65</v>
      </c>
      <c r="AA200" s="83" t="s">
        <v>101</v>
      </c>
      <c r="AB200" s="83" t="s">
        <v>65</v>
      </c>
      <c r="AC200" s="83" t="s">
        <v>65</v>
      </c>
      <c r="AD200" s="83" t="s">
        <v>65</v>
      </c>
      <c r="AE200" s="83" t="s">
        <v>66</v>
      </c>
      <c r="AF200" s="83" t="s">
        <v>65</v>
      </c>
      <c r="AG200" s="83" t="s">
        <v>65</v>
      </c>
      <c r="AH200" s="83" t="s">
        <v>66</v>
      </c>
      <c r="AI200" s="83" t="s">
        <v>101</v>
      </c>
      <c r="AJ200" s="83" t="s">
        <v>65</v>
      </c>
      <c r="AK200" s="83" t="s">
        <v>65</v>
      </c>
      <c r="AL200" s="83" t="s">
        <v>65</v>
      </c>
      <c r="AM200" s="83" t="s">
        <v>66</v>
      </c>
      <c r="AN200" s="83" t="s">
        <v>66</v>
      </c>
      <c r="AO200" s="83" t="s">
        <v>66</v>
      </c>
      <c r="AP200" s="83" t="s">
        <v>67</v>
      </c>
      <c r="AQ200" s="83" t="s">
        <v>67</v>
      </c>
      <c r="AR200" s="83" t="s">
        <v>86</v>
      </c>
      <c r="AS200" s="83" t="s">
        <v>120</v>
      </c>
      <c r="AT200" s="83" t="s">
        <v>69</v>
      </c>
      <c r="AU200" s="83" t="s">
        <v>67</v>
      </c>
      <c r="AV200" s="83" t="s">
        <v>71</v>
      </c>
      <c r="AW200" s="83" t="s">
        <v>73</v>
      </c>
      <c r="AX200" s="83" t="s">
        <v>73</v>
      </c>
      <c r="AY200" s="83" t="s">
        <v>72</v>
      </c>
      <c r="AZ200" s="83" t="s">
        <v>73</v>
      </c>
      <c r="BA200" s="83" t="s">
        <v>72</v>
      </c>
      <c r="BB200" s="83" t="s">
        <v>73</v>
      </c>
      <c r="BC200" s="83" t="s">
        <v>73</v>
      </c>
      <c r="BD200" s="83"/>
      <c r="BE200" s="83" t="s">
        <v>73</v>
      </c>
      <c r="BF200" s="83"/>
      <c r="BG200" s="87" t="s">
        <v>631</v>
      </c>
      <c r="BH200" s="87" t="s">
        <v>114</v>
      </c>
      <c r="BI200" s="76" t="s">
        <v>1415</v>
      </c>
      <c r="BJ200">
        <v>9</v>
      </c>
      <c r="BK200" s="87">
        <v>56</v>
      </c>
      <c r="BL200" s="87"/>
      <c r="BM200" s="86" t="s">
        <v>1126</v>
      </c>
      <c r="BN200" s="86" t="s">
        <v>1131</v>
      </c>
      <c r="BO200" s="87" t="s">
        <v>68</v>
      </c>
      <c r="BP200" s="87"/>
      <c r="BQ200" s="87" t="s">
        <v>1472</v>
      </c>
      <c r="BR200" s="86" t="s">
        <v>1445</v>
      </c>
      <c r="BS200" s="86">
        <v>1</v>
      </c>
      <c r="BT200" s="86" t="s">
        <v>1445</v>
      </c>
      <c r="BU200" s="86">
        <v>1</v>
      </c>
      <c r="BV200" s="86" t="s">
        <v>63</v>
      </c>
      <c r="BW200" s="86">
        <v>1</v>
      </c>
      <c r="BX200" s="86" t="s">
        <v>1447</v>
      </c>
      <c r="BY200" s="86">
        <v>0</v>
      </c>
      <c r="BZ200" s="86" t="s">
        <v>1450</v>
      </c>
      <c r="CA200" s="86">
        <v>1</v>
      </c>
      <c r="CB200" s="86" t="s">
        <v>1452</v>
      </c>
      <c r="CC200" s="86">
        <v>0</v>
      </c>
      <c r="CD200" s="86" t="s">
        <v>226</v>
      </c>
      <c r="CE200" s="86">
        <v>0</v>
      </c>
      <c r="CF200" s="86" t="s">
        <v>226</v>
      </c>
      <c r="CG200" s="86">
        <v>0</v>
      </c>
      <c r="CH200" s="86" t="s">
        <v>1454</v>
      </c>
      <c r="CI200" s="86">
        <v>1</v>
      </c>
      <c r="CJ200" s="86" t="s">
        <v>226</v>
      </c>
      <c r="CK200" s="86">
        <v>0</v>
      </c>
      <c r="CL200" s="86" t="s">
        <v>1454</v>
      </c>
      <c r="CM200" s="86">
        <v>1</v>
      </c>
      <c r="CN200" s="86" t="s">
        <v>226</v>
      </c>
      <c r="CO200" s="86">
        <v>0</v>
      </c>
      <c r="CP200" s="87" t="s">
        <v>1477</v>
      </c>
      <c r="CQ200" s="152">
        <v>0</v>
      </c>
    </row>
    <row r="201" spans="1:95" ht="13.2" x14ac:dyDescent="0.25">
      <c r="A201" s="82">
        <v>45573.370839490744</v>
      </c>
      <c r="B201" s="83" t="s">
        <v>632</v>
      </c>
      <c r="C201" s="84" t="s">
        <v>633</v>
      </c>
      <c r="D201" s="83">
        <v>21.4</v>
      </c>
      <c r="E201" s="83">
        <v>0.04</v>
      </c>
      <c r="F201" s="83" t="s">
        <v>114</v>
      </c>
      <c r="G201" s="83" t="s">
        <v>76</v>
      </c>
      <c r="H201" s="83" t="s">
        <v>634</v>
      </c>
      <c r="I201" s="83" t="s">
        <v>63</v>
      </c>
      <c r="J201" s="83" t="s">
        <v>64</v>
      </c>
      <c r="K201" s="83" t="s">
        <v>64</v>
      </c>
      <c r="L201" s="83" t="s">
        <v>64</v>
      </c>
      <c r="M201" s="83" t="s">
        <v>78</v>
      </c>
      <c r="N201" s="83" t="s">
        <v>64</v>
      </c>
      <c r="O201" s="83" t="s">
        <v>64</v>
      </c>
      <c r="P201" s="83" t="s">
        <v>84</v>
      </c>
      <c r="Q201" s="83" t="s">
        <v>84</v>
      </c>
      <c r="R201" s="83" t="s">
        <v>64</v>
      </c>
      <c r="S201" s="83" t="s">
        <v>64</v>
      </c>
      <c r="T201" s="83" t="s">
        <v>64</v>
      </c>
      <c r="U201" s="83" t="s">
        <v>64</v>
      </c>
      <c r="V201" s="83" t="s">
        <v>64</v>
      </c>
      <c r="W201" s="83" t="s">
        <v>64</v>
      </c>
      <c r="X201" s="83" t="s">
        <v>64</v>
      </c>
      <c r="Y201" s="83" t="s">
        <v>78</v>
      </c>
      <c r="Z201" s="83" t="s">
        <v>65</v>
      </c>
      <c r="AA201" s="83" t="s">
        <v>65</v>
      </c>
      <c r="AB201" s="83" t="s">
        <v>65</v>
      </c>
      <c r="AC201" s="83" t="s">
        <v>65</v>
      </c>
      <c r="AD201" s="83" t="s">
        <v>66</v>
      </c>
      <c r="AE201" s="83" t="s">
        <v>66</v>
      </c>
      <c r="AF201" s="83" t="s">
        <v>66</v>
      </c>
      <c r="AG201" s="83" t="s">
        <v>66</v>
      </c>
      <c r="AH201" s="83" t="s">
        <v>65</v>
      </c>
      <c r="AI201" s="83" t="s">
        <v>79</v>
      </c>
      <c r="AJ201" s="83" t="s">
        <v>66</v>
      </c>
      <c r="AK201" s="83" t="s">
        <v>66</v>
      </c>
      <c r="AL201" s="83" t="s">
        <v>66</v>
      </c>
      <c r="AM201" s="83" t="s">
        <v>66</v>
      </c>
      <c r="AN201" s="83" t="s">
        <v>66</v>
      </c>
      <c r="AO201" s="83" t="s">
        <v>66</v>
      </c>
      <c r="AP201" s="83" t="s">
        <v>85</v>
      </c>
      <c r="AQ201" s="83" t="s">
        <v>85</v>
      </c>
      <c r="AR201" s="83" t="s">
        <v>86</v>
      </c>
      <c r="AS201" s="83" t="s">
        <v>635</v>
      </c>
      <c r="AT201" s="83" t="s">
        <v>69</v>
      </c>
      <c r="AU201" s="83" t="s">
        <v>93</v>
      </c>
      <c r="AV201" s="83" t="s">
        <v>71</v>
      </c>
      <c r="AW201" s="83" t="s">
        <v>72</v>
      </c>
      <c r="AX201" s="83" t="s">
        <v>72</v>
      </c>
      <c r="AY201" s="83" t="s">
        <v>72</v>
      </c>
      <c r="AZ201" s="83" t="s">
        <v>72</v>
      </c>
      <c r="BA201" s="83" t="s">
        <v>73</v>
      </c>
      <c r="BB201" s="83" t="s">
        <v>72</v>
      </c>
      <c r="BC201" s="83" t="s">
        <v>73</v>
      </c>
      <c r="BD201" s="83" t="s">
        <v>146</v>
      </c>
      <c r="BE201" s="83" t="s">
        <v>73</v>
      </c>
      <c r="BF201" s="83"/>
      <c r="BG201" s="87" t="s">
        <v>631</v>
      </c>
      <c r="BH201" s="87" t="s">
        <v>114</v>
      </c>
      <c r="BI201" s="76" t="s">
        <v>1414</v>
      </c>
      <c r="BJ201">
        <v>13</v>
      </c>
      <c r="BK201" s="87">
        <v>53</v>
      </c>
      <c r="BL201" s="87"/>
      <c r="BM201" s="86" t="s">
        <v>1126</v>
      </c>
      <c r="BN201" s="86" t="s">
        <v>1131</v>
      </c>
      <c r="BO201" s="87" t="s">
        <v>1422</v>
      </c>
      <c r="BP201" s="87"/>
      <c r="BQ201" s="87" t="s">
        <v>1472</v>
      </c>
      <c r="BR201" s="86" t="s">
        <v>1445</v>
      </c>
      <c r="BS201" s="86">
        <v>1</v>
      </c>
      <c r="BT201" s="86" t="s">
        <v>1445</v>
      </c>
      <c r="BU201" s="86">
        <v>1</v>
      </c>
      <c r="BV201" s="86" t="s">
        <v>63</v>
      </c>
      <c r="BW201" s="86">
        <v>1</v>
      </c>
      <c r="BX201" s="86" t="s">
        <v>1447</v>
      </c>
      <c r="BY201" s="86">
        <v>0</v>
      </c>
      <c r="BZ201" s="86" t="s">
        <v>1449</v>
      </c>
      <c r="CA201" s="86">
        <v>0</v>
      </c>
      <c r="CB201" s="86" t="s">
        <v>1452</v>
      </c>
      <c r="CC201" s="86">
        <v>0</v>
      </c>
      <c r="CD201" s="86" t="s">
        <v>1454</v>
      </c>
      <c r="CE201" s="86">
        <v>1</v>
      </c>
      <c r="CF201" s="86" t="s">
        <v>1454</v>
      </c>
      <c r="CG201" s="86">
        <v>1</v>
      </c>
      <c r="CH201" s="86" t="s">
        <v>1454</v>
      </c>
      <c r="CI201" s="86">
        <v>1</v>
      </c>
      <c r="CJ201" s="86" t="s">
        <v>1454</v>
      </c>
      <c r="CK201" s="86">
        <v>1</v>
      </c>
      <c r="CL201" s="86" t="s">
        <v>226</v>
      </c>
      <c r="CM201" s="86">
        <v>0</v>
      </c>
      <c r="CN201" s="86" t="s">
        <v>1454</v>
      </c>
      <c r="CO201" s="86">
        <v>1</v>
      </c>
      <c r="CP201" s="87" t="s">
        <v>1478</v>
      </c>
      <c r="CQ201" s="152">
        <v>1</v>
      </c>
    </row>
    <row r="202" spans="1:95" ht="13.2" x14ac:dyDescent="0.25">
      <c r="A202" s="82">
        <v>45573.373880775463</v>
      </c>
      <c r="B202" s="83" t="s">
        <v>636</v>
      </c>
      <c r="C202" s="84" t="s">
        <v>637</v>
      </c>
      <c r="D202" s="83">
        <v>86.61</v>
      </c>
      <c r="E202" s="83">
        <v>0.17</v>
      </c>
      <c r="F202" s="83" t="s">
        <v>114</v>
      </c>
      <c r="G202" s="83" t="s">
        <v>76</v>
      </c>
      <c r="H202" s="83" t="s">
        <v>614</v>
      </c>
      <c r="I202" s="83" t="s">
        <v>63</v>
      </c>
      <c r="J202" s="83" t="s">
        <v>64</v>
      </c>
      <c r="K202" s="83" t="s">
        <v>64</v>
      </c>
      <c r="L202" s="83" t="s">
        <v>64</v>
      </c>
      <c r="M202" s="83" t="s">
        <v>64</v>
      </c>
      <c r="N202" s="83" t="s">
        <v>64</v>
      </c>
      <c r="O202" s="83" t="s">
        <v>84</v>
      </c>
      <c r="P202" s="83" t="s">
        <v>84</v>
      </c>
      <c r="Q202" s="83" t="s">
        <v>78</v>
      </c>
      <c r="R202" s="83" t="s">
        <v>64</v>
      </c>
      <c r="S202" s="83" t="s">
        <v>64</v>
      </c>
      <c r="T202" s="83" t="s">
        <v>78</v>
      </c>
      <c r="U202" s="83" t="s">
        <v>64</v>
      </c>
      <c r="V202" s="83" t="s">
        <v>64</v>
      </c>
      <c r="W202" s="83" t="s">
        <v>78</v>
      </c>
      <c r="X202" s="83" t="s">
        <v>64</v>
      </c>
      <c r="Y202" s="83" t="s">
        <v>64</v>
      </c>
      <c r="Z202" s="83" t="s">
        <v>65</v>
      </c>
      <c r="AA202" s="83" t="s">
        <v>65</v>
      </c>
      <c r="AB202" s="83" t="s">
        <v>66</v>
      </c>
      <c r="AC202" s="83" t="s">
        <v>66</v>
      </c>
      <c r="AD202" s="83" t="s">
        <v>66</v>
      </c>
      <c r="AE202" s="83" t="s">
        <v>66</v>
      </c>
      <c r="AF202" s="83" t="s">
        <v>66</v>
      </c>
      <c r="AG202" s="83" t="s">
        <v>66</v>
      </c>
      <c r="AH202" s="83" t="s">
        <v>66</v>
      </c>
      <c r="AI202" s="83" t="s">
        <v>79</v>
      </c>
      <c r="AJ202" s="83" t="s">
        <v>66</v>
      </c>
      <c r="AK202" s="83" t="s">
        <v>66</v>
      </c>
      <c r="AL202" s="83" t="s">
        <v>66</v>
      </c>
      <c r="AM202" s="83" t="s">
        <v>66</v>
      </c>
      <c r="AN202" s="83" t="s">
        <v>66</v>
      </c>
      <c r="AO202" s="83" t="s">
        <v>66</v>
      </c>
      <c r="AP202" s="83" t="s">
        <v>67</v>
      </c>
      <c r="AQ202" s="83" t="s">
        <v>67</v>
      </c>
      <c r="AR202" s="83" t="s">
        <v>86</v>
      </c>
      <c r="AS202" s="83" t="s">
        <v>81</v>
      </c>
      <c r="AT202" s="83" t="s">
        <v>87</v>
      </c>
      <c r="AU202" s="83" t="s">
        <v>70</v>
      </c>
      <c r="AV202" s="83" t="s">
        <v>132</v>
      </c>
      <c r="AW202" s="83" t="s">
        <v>73</v>
      </c>
      <c r="AX202" s="83" t="s">
        <v>72</v>
      </c>
      <c r="AY202" s="83" t="s">
        <v>73</v>
      </c>
      <c r="AZ202" s="83" t="s">
        <v>63</v>
      </c>
      <c r="BA202" s="83" t="s">
        <v>73</v>
      </c>
      <c r="BB202" s="83" t="s">
        <v>63</v>
      </c>
      <c r="BC202" s="83" t="s">
        <v>73</v>
      </c>
      <c r="BD202" s="83"/>
      <c r="BE202" s="83" t="s">
        <v>73</v>
      </c>
      <c r="BF202" s="83"/>
      <c r="BG202" s="87" t="s">
        <v>631</v>
      </c>
      <c r="BH202" s="87" t="s">
        <v>114</v>
      </c>
      <c r="BI202" s="76" t="s">
        <v>1414</v>
      </c>
      <c r="BJ202">
        <v>10</v>
      </c>
      <c r="BK202" s="87">
        <v>50</v>
      </c>
      <c r="BL202" s="87"/>
      <c r="BM202" s="86" t="s">
        <v>1126</v>
      </c>
      <c r="BN202" s="86" t="s">
        <v>1131</v>
      </c>
      <c r="BO202" s="87" t="s">
        <v>68</v>
      </c>
      <c r="BP202" s="87"/>
      <c r="BQ202" s="87" t="s">
        <v>1472</v>
      </c>
      <c r="BR202" s="86" t="s">
        <v>1445</v>
      </c>
      <c r="BS202" s="86">
        <v>1</v>
      </c>
      <c r="BT202" s="86" t="s">
        <v>1445</v>
      </c>
      <c r="BU202" s="86">
        <v>1</v>
      </c>
      <c r="BV202" s="86" t="s">
        <v>63</v>
      </c>
      <c r="BW202" s="86">
        <v>1</v>
      </c>
      <c r="BX202" s="86" t="s">
        <v>1448</v>
      </c>
      <c r="BY202" s="86">
        <v>1</v>
      </c>
      <c r="BZ202" s="86" t="s">
        <v>1470</v>
      </c>
      <c r="CA202" s="86">
        <v>2</v>
      </c>
      <c r="CB202" s="86" t="s">
        <v>1452</v>
      </c>
      <c r="CC202" s="86">
        <v>0</v>
      </c>
      <c r="CD202" s="86" t="s">
        <v>226</v>
      </c>
      <c r="CE202" s="86">
        <v>0</v>
      </c>
      <c r="CF202" s="86" t="s">
        <v>1454</v>
      </c>
      <c r="CG202" s="86">
        <v>1</v>
      </c>
      <c r="CH202" s="86" t="s">
        <v>226</v>
      </c>
      <c r="CI202" s="86">
        <v>0</v>
      </c>
      <c r="CJ202" s="86" t="s">
        <v>1454</v>
      </c>
      <c r="CK202" s="86">
        <v>1</v>
      </c>
      <c r="CL202" s="86" t="s">
        <v>226</v>
      </c>
      <c r="CM202" s="86">
        <v>0</v>
      </c>
      <c r="CN202" s="86" t="s">
        <v>1454</v>
      </c>
      <c r="CO202" s="86">
        <v>1</v>
      </c>
      <c r="CP202" s="87" t="s">
        <v>1477</v>
      </c>
      <c r="CQ202" s="152">
        <v>0</v>
      </c>
    </row>
    <row r="203" spans="1:95" ht="13.2" x14ac:dyDescent="0.25">
      <c r="A203" s="82">
        <v>45573.375507500001</v>
      </c>
      <c r="B203" s="83" t="s">
        <v>638</v>
      </c>
      <c r="C203" s="84" t="s">
        <v>639</v>
      </c>
      <c r="D203" s="83">
        <v>100</v>
      </c>
      <c r="E203" s="83">
        <v>0.83</v>
      </c>
      <c r="F203" s="83" t="s">
        <v>114</v>
      </c>
      <c r="G203" s="83" t="s">
        <v>76</v>
      </c>
      <c r="H203" s="83" t="s">
        <v>614</v>
      </c>
      <c r="I203" s="83" t="s">
        <v>63</v>
      </c>
      <c r="J203" s="83" t="s">
        <v>145</v>
      </c>
      <c r="K203" s="83" t="s">
        <v>64</v>
      </c>
      <c r="L203" s="83" t="s">
        <v>64</v>
      </c>
      <c r="M203" s="83" t="s">
        <v>64</v>
      </c>
      <c r="N203" s="83" t="s">
        <v>64</v>
      </c>
      <c r="O203" s="83" t="s">
        <v>64</v>
      </c>
      <c r="P203" s="83" t="s">
        <v>84</v>
      </c>
      <c r="Q203" s="83" t="s">
        <v>84</v>
      </c>
      <c r="R203" s="83" t="s">
        <v>64</v>
      </c>
      <c r="S203" s="83" t="s">
        <v>64</v>
      </c>
      <c r="T203" s="83" t="s">
        <v>84</v>
      </c>
      <c r="U203" s="83" t="s">
        <v>84</v>
      </c>
      <c r="V203" s="83" t="s">
        <v>84</v>
      </c>
      <c r="W203" s="83" t="s">
        <v>84</v>
      </c>
      <c r="X203" s="83" t="s">
        <v>64</v>
      </c>
      <c r="Y203" s="83" t="s">
        <v>64</v>
      </c>
      <c r="Z203" s="83" t="s">
        <v>66</v>
      </c>
      <c r="AA203" s="83" t="s">
        <v>66</v>
      </c>
      <c r="AB203" s="83" t="s">
        <v>66</v>
      </c>
      <c r="AC203" s="83" t="s">
        <v>65</v>
      </c>
      <c r="AD203" s="83" t="s">
        <v>65</v>
      </c>
      <c r="AE203" s="83" t="s">
        <v>66</v>
      </c>
      <c r="AF203" s="83" t="s">
        <v>66</v>
      </c>
      <c r="AG203" s="83" t="s">
        <v>66</v>
      </c>
      <c r="AH203" s="83" t="s">
        <v>66</v>
      </c>
      <c r="AI203" s="83" t="s">
        <v>66</v>
      </c>
      <c r="AJ203" s="83" t="s">
        <v>79</v>
      </c>
      <c r="AK203" s="83" t="s">
        <v>79</v>
      </c>
      <c r="AL203" s="83" t="s">
        <v>66</v>
      </c>
      <c r="AM203" s="83" t="s">
        <v>66</v>
      </c>
      <c r="AN203" s="83" t="s">
        <v>66</v>
      </c>
      <c r="AO203" s="83" t="s">
        <v>66</v>
      </c>
      <c r="AP203" s="83" t="s">
        <v>80</v>
      </c>
      <c r="AQ203" s="83" t="s">
        <v>80</v>
      </c>
      <c r="AR203" s="83" t="s">
        <v>73</v>
      </c>
      <c r="AS203" s="83" t="s">
        <v>81</v>
      </c>
      <c r="AT203" s="83" t="s">
        <v>69</v>
      </c>
      <c r="AU203" s="83" t="s">
        <v>93</v>
      </c>
      <c r="AV203" s="83" t="s">
        <v>71</v>
      </c>
      <c r="AW203" s="83" t="s">
        <v>72</v>
      </c>
      <c r="AX203" s="83" t="s">
        <v>73</v>
      </c>
      <c r="AY203" s="83" t="s">
        <v>63</v>
      </c>
      <c r="AZ203" s="83" t="s">
        <v>63</v>
      </c>
      <c r="BA203" s="83" t="s">
        <v>72</v>
      </c>
      <c r="BB203" s="83" t="s">
        <v>73</v>
      </c>
      <c r="BC203" s="83" t="s">
        <v>73</v>
      </c>
      <c r="BD203" s="83"/>
      <c r="BE203" s="83" t="s">
        <v>73</v>
      </c>
      <c r="BF203" s="83"/>
      <c r="BG203" s="87" t="s">
        <v>631</v>
      </c>
      <c r="BH203" s="87" t="s">
        <v>114</v>
      </c>
      <c r="BI203" s="76" t="s">
        <v>1414</v>
      </c>
      <c r="BJ203">
        <v>8</v>
      </c>
      <c r="BK203" s="87">
        <v>47</v>
      </c>
      <c r="BL203" s="87"/>
      <c r="BM203" s="86" t="s">
        <v>1126</v>
      </c>
      <c r="BN203" s="86" t="s">
        <v>1131</v>
      </c>
      <c r="BO203" s="87" t="s">
        <v>68</v>
      </c>
      <c r="BP203" s="87"/>
      <c r="BQ203" s="87" t="s">
        <v>1472</v>
      </c>
      <c r="BR203" s="86" t="s">
        <v>1444</v>
      </c>
      <c r="BS203" s="86">
        <v>0</v>
      </c>
      <c r="BT203" s="86" t="s">
        <v>1444</v>
      </c>
      <c r="BU203" s="86">
        <v>0</v>
      </c>
      <c r="BV203" s="86" t="s">
        <v>73</v>
      </c>
      <c r="BW203" s="86">
        <v>0</v>
      </c>
      <c r="BX203" s="86" t="s">
        <v>1447</v>
      </c>
      <c r="BY203" s="86">
        <v>0</v>
      </c>
      <c r="BZ203" s="86" t="s">
        <v>1449</v>
      </c>
      <c r="CA203" s="86">
        <v>0</v>
      </c>
      <c r="CB203" s="86" t="s">
        <v>1452</v>
      </c>
      <c r="CC203" s="86">
        <v>0</v>
      </c>
      <c r="CD203" s="86" t="s">
        <v>1454</v>
      </c>
      <c r="CE203" s="86">
        <v>1</v>
      </c>
      <c r="CF203" s="86" t="s">
        <v>226</v>
      </c>
      <c r="CG203" s="86">
        <v>0</v>
      </c>
      <c r="CH203" s="86" t="s">
        <v>1454</v>
      </c>
      <c r="CI203" s="86">
        <v>1</v>
      </c>
      <c r="CJ203" s="86" t="s">
        <v>1454</v>
      </c>
      <c r="CK203" s="86">
        <v>1</v>
      </c>
      <c r="CL203" s="86" t="s">
        <v>1454</v>
      </c>
      <c r="CM203" s="86">
        <v>1</v>
      </c>
      <c r="CN203" s="86" t="s">
        <v>226</v>
      </c>
      <c r="CO203" s="86">
        <v>0</v>
      </c>
      <c r="CP203" s="87" t="s">
        <v>1477</v>
      </c>
      <c r="CQ203" s="152">
        <v>0</v>
      </c>
    </row>
    <row r="204" spans="1:95" ht="13.2" x14ac:dyDescent="0.25">
      <c r="A204" s="82">
        <v>45573.376832731483</v>
      </c>
      <c r="B204" s="83" t="s">
        <v>640</v>
      </c>
      <c r="C204" s="84" t="s">
        <v>641</v>
      </c>
      <c r="D204" s="83">
        <v>91.96</v>
      </c>
      <c r="E204" s="83">
        <v>0.54</v>
      </c>
      <c r="F204" s="83" t="s">
        <v>114</v>
      </c>
      <c r="G204" s="83" t="s">
        <v>291</v>
      </c>
      <c r="H204" s="83" t="s">
        <v>631</v>
      </c>
      <c r="I204" s="83" t="s">
        <v>63</v>
      </c>
      <c r="J204" s="83" t="s">
        <v>78</v>
      </c>
      <c r="K204" s="83" t="s">
        <v>84</v>
      </c>
      <c r="L204" s="83" t="s">
        <v>64</v>
      </c>
      <c r="M204" s="83" t="s">
        <v>84</v>
      </c>
      <c r="N204" s="83" t="s">
        <v>64</v>
      </c>
      <c r="O204" s="83" t="s">
        <v>78</v>
      </c>
      <c r="P204" s="83" t="s">
        <v>64</v>
      </c>
      <c r="Q204" s="83" t="s">
        <v>64</v>
      </c>
      <c r="R204" s="83" t="s">
        <v>64</v>
      </c>
      <c r="S204" s="83" t="s">
        <v>64</v>
      </c>
      <c r="T204" s="83" t="s">
        <v>84</v>
      </c>
      <c r="U204" s="83" t="s">
        <v>64</v>
      </c>
      <c r="V204" s="83" t="s">
        <v>64</v>
      </c>
      <c r="W204" s="83" t="s">
        <v>64</v>
      </c>
      <c r="X204" s="83" t="s">
        <v>64</v>
      </c>
      <c r="Y204" s="83" t="s">
        <v>84</v>
      </c>
      <c r="Z204" s="83" t="s">
        <v>79</v>
      </c>
      <c r="AA204" s="83" t="s">
        <v>65</v>
      </c>
      <c r="AB204" s="83" t="s">
        <v>66</v>
      </c>
      <c r="AC204" s="83" t="s">
        <v>79</v>
      </c>
      <c r="AD204" s="83" t="s">
        <v>79</v>
      </c>
      <c r="AE204" s="83" t="s">
        <v>66</v>
      </c>
      <c r="AF204" s="83" t="s">
        <v>79</v>
      </c>
      <c r="AG204" s="83" t="s">
        <v>66</v>
      </c>
      <c r="AH204" s="83" t="s">
        <v>79</v>
      </c>
      <c r="AI204" s="83" t="s">
        <v>66</v>
      </c>
      <c r="AJ204" s="83" t="s">
        <v>101</v>
      </c>
      <c r="AK204" s="83" t="s">
        <v>101</v>
      </c>
      <c r="AL204" s="83" t="s">
        <v>101</v>
      </c>
      <c r="AM204" s="83" t="s">
        <v>79</v>
      </c>
      <c r="AN204" s="83" t="s">
        <v>79</v>
      </c>
      <c r="AO204" s="83" t="s">
        <v>66</v>
      </c>
      <c r="AP204" s="83" t="s">
        <v>67</v>
      </c>
      <c r="AQ204" s="83" t="s">
        <v>67</v>
      </c>
      <c r="AR204" s="83" t="s">
        <v>86</v>
      </c>
      <c r="AS204" s="83" t="s">
        <v>68</v>
      </c>
      <c r="AT204" s="83" t="s">
        <v>169</v>
      </c>
      <c r="AU204" s="83" t="s">
        <v>80</v>
      </c>
      <c r="AV204" s="83" t="s">
        <v>71</v>
      </c>
      <c r="AW204" s="83" t="s">
        <v>73</v>
      </c>
      <c r="AX204" s="83" t="s">
        <v>72</v>
      </c>
      <c r="AY204" s="83" t="s">
        <v>63</v>
      </c>
      <c r="AZ204" s="83" t="s">
        <v>63</v>
      </c>
      <c r="BA204" s="83" t="s">
        <v>72</v>
      </c>
      <c r="BB204" s="83" t="s">
        <v>73</v>
      </c>
      <c r="BC204" s="83" t="s">
        <v>73</v>
      </c>
      <c r="BD204" s="83"/>
      <c r="BE204" s="83" t="s">
        <v>73</v>
      </c>
      <c r="BF204" s="83"/>
      <c r="BG204" s="87" t="s">
        <v>631</v>
      </c>
      <c r="BH204" s="87" t="s">
        <v>114</v>
      </c>
      <c r="BI204" s="76" t="s">
        <v>1414</v>
      </c>
      <c r="BJ204">
        <v>10</v>
      </c>
      <c r="BK204" s="87">
        <v>41</v>
      </c>
      <c r="BL204" s="87"/>
      <c r="BM204" s="86" t="s">
        <v>1126</v>
      </c>
      <c r="BN204" s="86" t="s">
        <v>1131</v>
      </c>
      <c r="BO204" s="87" t="s">
        <v>68</v>
      </c>
      <c r="BP204" s="87"/>
      <c r="BQ204" s="87" t="s">
        <v>1472</v>
      </c>
      <c r="BR204" s="86" t="s">
        <v>1445</v>
      </c>
      <c r="BS204" s="86">
        <v>1</v>
      </c>
      <c r="BT204" s="86" t="s">
        <v>1445</v>
      </c>
      <c r="BU204" s="86">
        <v>1</v>
      </c>
      <c r="BV204" s="86" t="s">
        <v>63</v>
      </c>
      <c r="BW204" s="86">
        <v>1</v>
      </c>
      <c r="BX204" s="86" t="s">
        <v>1447</v>
      </c>
      <c r="BY204" s="86">
        <v>0</v>
      </c>
      <c r="BZ204" s="86" t="s">
        <v>1450</v>
      </c>
      <c r="CA204" s="86">
        <v>1</v>
      </c>
      <c r="CB204" s="86" t="s">
        <v>1452</v>
      </c>
      <c r="CC204" s="86">
        <v>0</v>
      </c>
      <c r="CD204" s="86" t="s">
        <v>226</v>
      </c>
      <c r="CE204" s="86">
        <v>0</v>
      </c>
      <c r="CF204" s="86" t="s">
        <v>1454</v>
      </c>
      <c r="CG204" s="86">
        <v>1</v>
      </c>
      <c r="CH204" s="86" t="s">
        <v>1454</v>
      </c>
      <c r="CI204" s="86">
        <v>1</v>
      </c>
      <c r="CJ204" s="86" t="s">
        <v>1454</v>
      </c>
      <c r="CK204" s="86">
        <v>1</v>
      </c>
      <c r="CL204" s="86" t="s">
        <v>1454</v>
      </c>
      <c r="CM204" s="86">
        <v>1</v>
      </c>
      <c r="CN204" s="86" t="s">
        <v>226</v>
      </c>
      <c r="CO204" s="86">
        <v>0</v>
      </c>
      <c r="CP204" s="87" t="s">
        <v>1477</v>
      </c>
      <c r="CQ204" s="152">
        <v>0</v>
      </c>
    </row>
    <row r="205" spans="1:95" ht="13.2" x14ac:dyDescent="0.25">
      <c r="A205" s="82">
        <v>45573.37752065972</v>
      </c>
      <c r="B205" s="83" t="s">
        <v>642</v>
      </c>
      <c r="C205" s="84" t="s">
        <v>643</v>
      </c>
      <c r="D205" s="83">
        <v>30.4</v>
      </c>
      <c r="E205" s="83">
        <v>0.42</v>
      </c>
      <c r="F205" s="83" t="s">
        <v>114</v>
      </c>
      <c r="G205" s="83" t="s">
        <v>76</v>
      </c>
      <c r="H205" s="83" t="s">
        <v>631</v>
      </c>
      <c r="I205" s="83" t="s">
        <v>63</v>
      </c>
      <c r="J205" s="83" t="s">
        <v>64</v>
      </c>
      <c r="K205" s="83" t="s">
        <v>64</v>
      </c>
      <c r="L205" s="83" t="s">
        <v>64</v>
      </c>
      <c r="M205" s="83" t="s">
        <v>64</v>
      </c>
      <c r="N205" s="83" t="s">
        <v>84</v>
      </c>
      <c r="O205" s="83" t="s">
        <v>64</v>
      </c>
      <c r="P205" s="83" t="s">
        <v>84</v>
      </c>
      <c r="Q205" s="83" t="s">
        <v>64</v>
      </c>
      <c r="R205" s="83" t="s">
        <v>64</v>
      </c>
      <c r="S205" s="83" t="s">
        <v>64</v>
      </c>
      <c r="T205" s="83" t="s">
        <v>64</v>
      </c>
      <c r="U205" s="83" t="s">
        <v>84</v>
      </c>
      <c r="V205" s="83" t="s">
        <v>64</v>
      </c>
      <c r="W205" s="83" t="s">
        <v>64</v>
      </c>
      <c r="X205" s="83" t="s">
        <v>64</v>
      </c>
      <c r="Y205" s="83" t="s">
        <v>64</v>
      </c>
      <c r="Z205" s="83" t="s">
        <v>66</v>
      </c>
      <c r="AA205" s="83" t="s">
        <v>66</v>
      </c>
      <c r="AB205" s="83" t="s">
        <v>66</v>
      </c>
      <c r="AC205" s="83" t="s">
        <v>65</v>
      </c>
      <c r="AD205" s="83" t="s">
        <v>65</v>
      </c>
      <c r="AE205" s="83" t="s">
        <v>66</v>
      </c>
      <c r="AF205" s="83" t="s">
        <v>66</v>
      </c>
      <c r="AG205" s="83" t="s">
        <v>65</v>
      </c>
      <c r="AH205" s="83" t="s">
        <v>66</v>
      </c>
      <c r="AI205" s="83" t="s">
        <v>79</v>
      </c>
      <c r="AJ205" s="83" t="s">
        <v>66</v>
      </c>
      <c r="AK205" s="83" t="s">
        <v>66</v>
      </c>
      <c r="AL205" s="83" t="s">
        <v>66</v>
      </c>
      <c r="AM205" s="83" t="s">
        <v>66</v>
      </c>
      <c r="AN205" s="83" t="s">
        <v>66</v>
      </c>
      <c r="AO205" s="83" t="s">
        <v>66</v>
      </c>
      <c r="AP205" s="83" t="s">
        <v>80</v>
      </c>
      <c r="AQ205" s="83" t="s">
        <v>80</v>
      </c>
      <c r="AR205" s="83" t="s">
        <v>63</v>
      </c>
      <c r="AS205" s="83" t="s">
        <v>68</v>
      </c>
      <c r="AT205" s="83" t="s">
        <v>69</v>
      </c>
      <c r="AU205" s="83" t="s">
        <v>70</v>
      </c>
      <c r="AV205" s="83" t="s">
        <v>71</v>
      </c>
      <c r="AW205" s="83" t="s">
        <v>73</v>
      </c>
      <c r="AX205" s="83" t="s">
        <v>73</v>
      </c>
      <c r="AY205" s="83" t="s">
        <v>72</v>
      </c>
      <c r="AZ205" s="83" t="s">
        <v>72</v>
      </c>
      <c r="BA205" s="83" t="s">
        <v>73</v>
      </c>
      <c r="BB205" s="83" t="s">
        <v>73</v>
      </c>
      <c r="BC205" s="83" t="s">
        <v>73</v>
      </c>
      <c r="BD205" s="83"/>
      <c r="BE205" s="83" t="s">
        <v>73</v>
      </c>
      <c r="BF205" s="83"/>
      <c r="BG205" s="87" t="s">
        <v>631</v>
      </c>
      <c r="BH205" s="87" t="s">
        <v>114</v>
      </c>
      <c r="BI205" s="76" t="s">
        <v>1414</v>
      </c>
      <c r="BJ205">
        <v>12</v>
      </c>
      <c r="BK205" s="87">
        <v>51</v>
      </c>
      <c r="BL205" s="87"/>
      <c r="BM205" s="86" t="s">
        <v>1126</v>
      </c>
      <c r="BN205" s="86" t="s">
        <v>1131</v>
      </c>
      <c r="BO205" s="87" t="s">
        <v>68</v>
      </c>
      <c r="BP205" s="87"/>
      <c r="BQ205" s="87" t="s">
        <v>1472</v>
      </c>
      <c r="BR205" s="86" t="s">
        <v>1444</v>
      </c>
      <c r="BS205" s="86">
        <v>0</v>
      </c>
      <c r="BT205" s="86" t="s">
        <v>1444</v>
      </c>
      <c r="BU205" s="86">
        <v>0</v>
      </c>
      <c r="BV205" s="86" t="s">
        <v>63</v>
      </c>
      <c r="BW205" s="86">
        <v>1</v>
      </c>
      <c r="BX205" s="86" t="s">
        <v>1447</v>
      </c>
      <c r="BY205" s="86">
        <v>0</v>
      </c>
      <c r="BZ205" s="86" t="s">
        <v>1470</v>
      </c>
      <c r="CA205" s="86">
        <v>2</v>
      </c>
      <c r="CB205" s="86" t="s">
        <v>1452</v>
      </c>
      <c r="CC205" s="86">
        <v>0</v>
      </c>
      <c r="CD205" s="86" t="s">
        <v>226</v>
      </c>
      <c r="CE205" s="86">
        <v>0</v>
      </c>
      <c r="CF205" s="86" t="s">
        <v>226</v>
      </c>
      <c r="CG205" s="86">
        <v>0</v>
      </c>
      <c r="CH205" s="86" t="s">
        <v>1454</v>
      </c>
      <c r="CI205" s="86">
        <v>1</v>
      </c>
      <c r="CJ205" s="86" t="s">
        <v>1454</v>
      </c>
      <c r="CK205" s="86">
        <v>1</v>
      </c>
      <c r="CL205" s="86" t="s">
        <v>226</v>
      </c>
      <c r="CM205" s="86">
        <v>0</v>
      </c>
      <c r="CN205" s="86" t="s">
        <v>226</v>
      </c>
      <c r="CO205" s="86">
        <v>0</v>
      </c>
      <c r="CP205" s="87" t="s">
        <v>1477</v>
      </c>
      <c r="CQ205" s="152">
        <v>0</v>
      </c>
    </row>
    <row r="206" spans="1:95" ht="13.2" x14ac:dyDescent="0.25">
      <c r="A206" s="82">
        <v>45573.378887581013</v>
      </c>
      <c r="B206" s="83" t="s">
        <v>644</v>
      </c>
      <c r="C206" s="84" t="s">
        <v>645</v>
      </c>
      <c r="D206" s="83">
        <v>39.299999999999997</v>
      </c>
      <c r="E206" s="83">
        <v>0.08</v>
      </c>
      <c r="F206" s="83" t="s">
        <v>423</v>
      </c>
      <c r="G206" s="83" t="s">
        <v>76</v>
      </c>
      <c r="H206" s="83" t="s">
        <v>631</v>
      </c>
      <c r="I206" s="83" t="s">
        <v>73</v>
      </c>
      <c r="J206" s="83" t="s">
        <v>145</v>
      </c>
      <c r="K206" s="83" t="s">
        <v>84</v>
      </c>
      <c r="L206" s="83" t="s">
        <v>64</v>
      </c>
      <c r="M206" s="83" t="s">
        <v>84</v>
      </c>
      <c r="N206" s="83" t="s">
        <v>64</v>
      </c>
      <c r="O206" s="83" t="s">
        <v>64</v>
      </c>
      <c r="P206" s="83" t="s">
        <v>84</v>
      </c>
      <c r="Q206" s="83" t="s">
        <v>84</v>
      </c>
      <c r="R206" s="83" t="s">
        <v>64</v>
      </c>
      <c r="S206" s="83" t="s">
        <v>64</v>
      </c>
      <c r="T206" s="83" t="s">
        <v>78</v>
      </c>
      <c r="U206" s="83" t="s">
        <v>84</v>
      </c>
      <c r="V206" s="83" t="s">
        <v>64</v>
      </c>
      <c r="W206" s="83" t="s">
        <v>84</v>
      </c>
      <c r="X206" s="83" t="s">
        <v>64</v>
      </c>
      <c r="Y206" s="83" t="s">
        <v>64</v>
      </c>
      <c r="Z206" s="83" t="s">
        <v>66</v>
      </c>
      <c r="AA206" s="83" t="s">
        <v>65</v>
      </c>
      <c r="AB206" s="83" t="s">
        <v>79</v>
      </c>
      <c r="AC206" s="83" t="s">
        <v>65</v>
      </c>
      <c r="AD206" s="83" t="s">
        <v>65</v>
      </c>
      <c r="AE206" s="83" t="s">
        <v>65</v>
      </c>
      <c r="AF206" s="83" t="s">
        <v>65</v>
      </c>
      <c r="AG206" s="83" t="s">
        <v>65</v>
      </c>
      <c r="AH206" s="83" t="s">
        <v>66</v>
      </c>
      <c r="AI206" s="83" t="s">
        <v>101</v>
      </c>
      <c r="AJ206" s="83" t="s">
        <v>65</v>
      </c>
      <c r="AK206" s="83" t="s">
        <v>65</v>
      </c>
      <c r="AL206" s="83" t="s">
        <v>66</v>
      </c>
      <c r="AM206" s="83" t="s">
        <v>66</v>
      </c>
      <c r="AN206" s="83" t="s">
        <v>66</v>
      </c>
      <c r="AO206" s="83" t="s">
        <v>66</v>
      </c>
      <c r="AP206" s="83" t="s">
        <v>67</v>
      </c>
      <c r="AQ206" s="83" t="s">
        <v>67</v>
      </c>
      <c r="AR206" s="83" t="s">
        <v>86</v>
      </c>
      <c r="AS206" s="83" t="s">
        <v>343</v>
      </c>
      <c r="AT206" s="83" t="s">
        <v>69</v>
      </c>
      <c r="AU206" s="83" t="s">
        <v>70</v>
      </c>
      <c r="AV206" s="83" t="s">
        <v>71</v>
      </c>
      <c r="AW206" s="83" t="s">
        <v>72</v>
      </c>
      <c r="AX206" s="83" t="s">
        <v>63</v>
      </c>
      <c r="AY206" s="83" t="s">
        <v>72</v>
      </c>
      <c r="AZ206" s="83" t="s">
        <v>72</v>
      </c>
      <c r="BA206" s="83" t="s">
        <v>72</v>
      </c>
      <c r="BB206" s="83" t="s">
        <v>72</v>
      </c>
      <c r="BC206" s="83" t="s">
        <v>73</v>
      </c>
      <c r="BD206" s="83"/>
      <c r="BE206" s="83" t="s">
        <v>73</v>
      </c>
      <c r="BF206" s="83"/>
      <c r="BG206" s="87" t="s">
        <v>631</v>
      </c>
      <c r="BH206" s="86" t="s">
        <v>60</v>
      </c>
      <c r="BI206" s="76" t="s">
        <v>1415</v>
      </c>
      <c r="BJ206">
        <v>8</v>
      </c>
      <c r="BK206" s="87">
        <v>56</v>
      </c>
      <c r="BL206" s="87"/>
      <c r="BM206" s="86" t="s">
        <v>1126</v>
      </c>
      <c r="BN206" s="86" t="s">
        <v>1131</v>
      </c>
      <c r="BO206" s="87" t="s">
        <v>115</v>
      </c>
      <c r="BP206" s="87"/>
      <c r="BQ206" s="87" t="s">
        <v>1472</v>
      </c>
      <c r="BR206" s="86" t="s">
        <v>1445</v>
      </c>
      <c r="BS206" s="86">
        <v>1</v>
      </c>
      <c r="BT206" s="86" t="s">
        <v>1445</v>
      </c>
      <c r="BU206" s="86">
        <v>1</v>
      </c>
      <c r="BV206" s="86" t="s">
        <v>63</v>
      </c>
      <c r="BW206" s="86">
        <v>1</v>
      </c>
      <c r="BX206" s="86" t="s">
        <v>1447</v>
      </c>
      <c r="BY206" s="86">
        <v>0</v>
      </c>
      <c r="BZ206" s="86" t="s">
        <v>1470</v>
      </c>
      <c r="CA206" s="86">
        <v>2</v>
      </c>
      <c r="CB206" s="86" t="s">
        <v>1452</v>
      </c>
      <c r="CC206" s="86">
        <v>0</v>
      </c>
      <c r="CD206" s="86" t="s">
        <v>1454</v>
      </c>
      <c r="CE206" s="86">
        <v>1</v>
      </c>
      <c r="CF206" s="86" t="s">
        <v>1454</v>
      </c>
      <c r="CG206" s="86">
        <v>1</v>
      </c>
      <c r="CH206" s="86" t="s">
        <v>1454</v>
      </c>
      <c r="CI206" s="86">
        <v>1</v>
      </c>
      <c r="CJ206" s="86" t="s">
        <v>1454</v>
      </c>
      <c r="CK206" s="86">
        <v>1</v>
      </c>
      <c r="CL206" s="86" t="s">
        <v>1454</v>
      </c>
      <c r="CM206" s="86">
        <v>1</v>
      </c>
      <c r="CN206" s="86" t="s">
        <v>1454</v>
      </c>
      <c r="CO206" s="86">
        <v>1</v>
      </c>
      <c r="CP206" s="87" t="s">
        <v>1478</v>
      </c>
      <c r="CQ206" s="152">
        <v>1</v>
      </c>
    </row>
    <row r="207" spans="1:95" ht="13.2" x14ac:dyDescent="0.25">
      <c r="A207" s="82">
        <v>45573.380233171294</v>
      </c>
      <c r="B207" s="83" t="s">
        <v>646</v>
      </c>
      <c r="C207" s="84" t="s">
        <v>647</v>
      </c>
      <c r="D207" s="83">
        <v>60.19</v>
      </c>
      <c r="E207" s="83">
        <v>0.33</v>
      </c>
      <c r="F207" s="83" t="s">
        <v>423</v>
      </c>
      <c r="G207" s="83" t="s">
        <v>76</v>
      </c>
      <c r="H207" s="83" t="s">
        <v>648</v>
      </c>
      <c r="I207" s="83" t="s">
        <v>63</v>
      </c>
      <c r="J207" s="83" t="s">
        <v>64</v>
      </c>
      <c r="K207" s="83" t="s">
        <v>84</v>
      </c>
      <c r="L207" s="83" t="s">
        <v>64</v>
      </c>
      <c r="M207" s="83" t="s">
        <v>84</v>
      </c>
      <c r="N207" s="83" t="s">
        <v>64</v>
      </c>
      <c r="O207" s="83" t="s">
        <v>64</v>
      </c>
      <c r="P207" s="83" t="s">
        <v>64</v>
      </c>
      <c r="Q207" s="83" t="s">
        <v>84</v>
      </c>
      <c r="R207" s="83" t="s">
        <v>64</v>
      </c>
      <c r="S207" s="83" t="s">
        <v>64</v>
      </c>
      <c r="T207" s="83" t="s">
        <v>64</v>
      </c>
      <c r="U207" s="83" t="s">
        <v>84</v>
      </c>
      <c r="V207" s="83" t="s">
        <v>64</v>
      </c>
      <c r="W207" s="83" t="s">
        <v>64</v>
      </c>
      <c r="X207" s="83" t="s">
        <v>64</v>
      </c>
      <c r="Y207" s="83" t="s">
        <v>64</v>
      </c>
      <c r="Z207" s="83" t="s">
        <v>66</v>
      </c>
      <c r="AA207" s="83" t="s">
        <v>65</v>
      </c>
      <c r="AB207" s="83" t="s">
        <v>65</v>
      </c>
      <c r="AC207" s="83" t="s">
        <v>66</v>
      </c>
      <c r="AD207" s="83" t="s">
        <v>66</v>
      </c>
      <c r="AE207" s="83" t="s">
        <v>65</v>
      </c>
      <c r="AF207" s="83" t="s">
        <v>66</v>
      </c>
      <c r="AG207" s="83" t="s">
        <v>66</v>
      </c>
      <c r="AH207" s="83" t="s">
        <v>66</v>
      </c>
      <c r="AI207" s="83" t="s">
        <v>66</v>
      </c>
      <c r="AJ207" s="83" t="s">
        <v>65</v>
      </c>
      <c r="AK207" s="83" t="s">
        <v>65</v>
      </c>
      <c r="AL207" s="83" t="s">
        <v>66</v>
      </c>
      <c r="AM207" s="83" t="s">
        <v>66</v>
      </c>
      <c r="AN207" s="83" t="s">
        <v>66</v>
      </c>
      <c r="AO207" s="83" t="s">
        <v>66</v>
      </c>
      <c r="AP207" s="83" t="s">
        <v>85</v>
      </c>
      <c r="AQ207" s="83" t="s">
        <v>151</v>
      </c>
      <c r="AR207" s="83" t="s">
        <v>63</v>
      </c>
      <c r="AS207" s="83" t="s">
        <v>81</v>
      </c>
      <c r="AT207" s="83" t="s">
        <v>69</v>
      </c>
      <c r="AU207" s="83" t="s">
        <v>70</v>
      </c>
      <c r="AV207" s="83" t="s">
        <v>67</v>
      </c>
      <c r="AW207" s="83" t="s">
        <v>63</v>
      </c>
      <c r="AX207" s="83" t="s">
        <v>73</v>
      </c>
      <c r="AY207" s="83" t="s">
        <v>63</v>
      </c>
      <c r="AZ207" s="83" t="s">
        <v>73</v>
      </c>
      <c r="BA207" s="83" t="s">
        <v>63</v>
      </c>
      <c r="BB207" s="83" t="s">
        <v>63</v>
      </c>
      <c r="BC207" s="83" t="s">
        <v>73</v>
      </c>
      <c r="BD207" s="83"/>
      <c r="BE207" s="83" t="s">
        <v>73</v>
      </c>
      <c r="BF207" s="83"/>
      <c r="BG207" s="87" t="s">
        <v>631</v>
      </c>
      <c r="BH207" s="86" t="s">
        <v>60</v>
      </c>
      <c r="BI207" s="76" t="s">
        <v>1414</v>
      </c>
      <c r="BJ207">
        <v>12</v>
      </c>
      <c r="BK207" s="87">
        <v>52</v>
      </c>
      <c r="BL207" s="87"/>
      <c r="BM207" s="86" t="s">
        <v>1126</v>
      </c>
      <c r="BN207" s="86" t="s">
        <v>1131</v>
      </c>
      <c r="BO207" s="87" t="s">
        <v>68</v>
      </c>
      <c r="BP207" s="87"/>
      <c r="BQ207" s="87" t="s">
        <v>1472</v>
      </c>
      <c r="BR207" s="86" t="s">
        <v>1445</v>
      </c>
      <c r="BS207" s="86">
        <v>1</v>
      </c>
      <c r="BT207" s="86" t="s">
        <v>1445</v>
      </c>
      <c r="BU207" s="86">
        <v>1</v>
      </c>
      <c r="BV207" s="86" t="s">
        <v>63</v>
      </c>
      <c r="BW207" s="86">
        <v>1</v>
      </c>
      <c r="BX207" s="86" t="s">
        <v>1447</v>
      </c>
      <c r="BY207" s="86">
        <v>0</v>
      </c>
      <c r="BZ207" s="86" t="s">
        <v>1470</v>
      </c>
      <c r="CA207" s="86">
        <v>2</v>
      </c>
      <c r="CB207" s="86" t="s">
        <v>1453</v>
      </c>
      <c r="CC207" s="86">
        <v>1</v>
      </c>
      <c r="CD207" s="86" t="s">
        <v>1454</v>
      </c>
      <c r="CE207" s="86">
        <v>1</v>
      </c>
      <c r="CF207" s="86" t="s">
        <v>226</v>
      </c>
      <c r="CG207" s="86">
        <v>0</v>
      </c>
      <c r="CH207" s="86" t="s">
        <v>1454</v>
      </c>
      <c r="CI207" s="86">
        <v>1</v>
      </c>
      <c r="CJ207" s="86" t="s">
        <v>226</v>
      </c>
      <c r="CK207" s="86">
        <v>0</v>
      </c>
      <c r="CL207" s="86" t="s">
        <v>1454</v>
      </c>
      <c r="CM207" s="86">
        <v>1</v>
      </c>
      <c r="CN207" s="86" t="s">
        <v>1454</v>
      </c>
      <c r="CO207" s="86">
        <v>1</v>
      </c>
      <c r="CP207" s="87" t="s">
        <v>1477</v>
      </c>
      <c r="CQ207" s="152">
        <v>0</v>
      </c>
    </row>
    <row r="208" spans="1:95" ht="13.2" x14ac:dyDescent="0.25">
      <c r="A208" s="82">
        <v>45573.380666921294</v>
      </c>
      <c r="B208" s="83" t="s">
        <v>649</v>
      </c>
      <c r="C208" s="84" t="s">
        <v>650</v>
      </c>
      <c r="D208" s="83">
        <v>100</v>
      </c>
      <c r="E208" s="83">
        <v>0.42</v>
      </c>
      <c r="F208" s="83" t="s">
        <v>423</v>
      </c>
      <c r="G208" s="83" t="s">
        <v>76</v>
      </c>
      <c r="H208" s="83" t="s">
        <v>651</v>
      </c>
      <c r="I208" s="83" t="s">
        <v>73</v>
      </c>
      <c r="J208" s="83" t="s">
        <v>64</v>
      </c>
      <c r="K208" s="83" t="s">
        <v>64</v>
      </c>
      <c r="L208" s="83" t="s">
        <v>64</v>
      </c>
      <c r="M208" s="83" t="s">
        <v>84</v>
      </c>
      <c r="N208" s="83" t="s">
        <v>64</v>
      </c>
      <c r="O208" s="83" t="s">
        <v>84</v>
      </c>
      <c r="P208" s="83" t="s">
        <v>84</v>
      </c>
      <c r="Q208" s="83" t="s">
        <v>84</v>
      </c>
      <c r="R208" s="83" t="s">
        <v>64</v>
      </c>
      <c r="S208" s="83" t="s">
        <v>64</v>
      </c>
      <c r="T208" s="83" t="s">
        <v>64</v>
      </c>
      <c r="U208" s="83" t="s">
        <v>84</v>
      </c>
      <c r="V208" s="83" t="s">
        <v>64</v>
      </c>
      <c r="W208" s="83" t="s">
        <v>64</v>
      </c>
      <c r="X208" s="83" t="s">
        <v>64</v>
      </c>
      <c r="Y208" s="83" t="s">
        <v>64</v>
      </c>
      <c r="Z208" s="83" t="s">
        <v>66</v>
      </c>
      <c r="AA208" s="83" t="s">
        <v>65</v>
      </c>
      <c r="AB208" s="83" t="s">
        <v>66</v>
      </c>
      <c r="AC208" s="83" t="s">
        <v>65</v>
      </c>
      <c r="AD208" s="83" t="s">
        <v>66</v>
      </c>
      <c r="AE208" s="83" t="s">
        <v>65</v>
      </c>
      <c r="AF208" s="83" t="s">
        <v>66</v>
      </c>
      <c r="AG208" s="83" t="s">
        <v>66</v>
      </c>
      <c r="AH208" s="83" t="s">
        <v>79</v>
      </c>
      <c r="AI208" s="83" t="s">
        <v>79</v>
      </c>
      <c r="AJ208" s="83" t="s">
        <v>66</v>
      </c>
      <c r="AK208" s="83" t="s">
        <v>65</v>
      </c>
      <c r="AL208" s="83" t="s">
        <v>66</v>
      </c>
      <c r="AM208" s="83" t="s">
        <v>65</v>
      </c>
      <c r="AN208" s="83" t="s">
        <v>65</v>
      </c>
      <c r="AO208" s="83" t="s">
        <v>66</v>
      </c>
      <c r="AP208" s="83" t="s">
        <v>67</v>
      </c>
      <c r="AQ208" s="83" t="s">
        <v>67</v>
      </c>
      <c r="AR208" s="83" t="s">
        <v>86</v>
      </c>
      <c r="AS208" s="83" t="s">
        <v>68</v>
      </c>
      <c r="AT208" s="83" t="s">
        <v>87</v>
      </c>
      <c r="AU208" s="83" t="s">
        <v>67</v>
      </c>
      <c r="AV208" s="83" t="s">
        <v>71</v>
      </c>
      <c r="AW208" s="83" t="s">
        <v>72</v>
      </c>
      <c r="AX208" s="83" t="s">
        <v>72</v>
      </c>
      <c r="AY208" s="83" t="s">
        <v>63</v>
      </c>
      <c r="AZ208" s="83" t="s">
        <v>63</v>
      </c>
      <c r="BA208" s="83" t="s">
        <v>63</v>
      </c>
      <c r="BB208" s="83" t="s">
        <v>63</v>
      </c>
      <c r="BC208" s="83" t="s">
        <v>73</v>
      </c>
      <c r="BD208" s="83"/>
      <c r="BE208" s="83" t="s">
        <v>73</v>
      </c>
      <c r="BF208" s="83"/>
      <c r="BG208" s="87" t="s">
        <v>631</v>
      </c>
      <c r="BH208" s="86" t="s">
        <v>60</v>
      </c>
      <c r="BI208" s="76" t="s">
        <v>1415</v>
      </c>
      <c r="BJ208">
        <v>11</v>
      </c>
      <c r="BK208" s="87">
        <v>53</v>
      </c>
      <c r="BL208" s="87"/>
      <c r="BM208" s="86" t="s">
        <v>1126</v>
      </c>
      <c r="BN208" s="86" t="s">
        <v>1131</v>
      </c>
      <c r="BO208" s="87" t="s">
        <v>68</v>
      </c>
      <c r="BP208" s="87"/>
      <c r="BQ208" s="87" t="s">
        <v>1472</v>
      </c>
      <c r="BR208" s="86" t="s">
        <v>1445</v>
      </c>
      <c r="BS208" s="86">
        <v>1</v>
      </c>
      <c r="BT208" s="86" t="s">
        <v>1445</v>
      </c>
      <c r="BU208" s="86">
        <v>1</v>
      </c>
      <c r="BV208" s="86" t="s">
        <v>63</v>
      </c>
      <c r="BW208" s="86">
        <v>1</v>
      </c>
      <c r="BX208" s="86" t="s">
        <v>1448</v>
      </c>
      <c r="BY208" s="86">
        <v>1</v>
      </c>
      <c r="BZ208" s="86" t="s">
        <v>1450</v>
      </c>
      <c r="CA208" s="86">
        <v>1</v>
      </c>
      <c r="CB208" s="86" t="s">
        <v>1452</v>
      </c>
      <c r="CC208" s="86">
        <v>0</v>
      </c>
      <c r="CD208" s="86" t="s">
        <v>1454</v>
      </c>
      <c r="CE208" s="86">
        <v>1</v>
      </c>
      <c r="CF208" s="86" t="s">
        <v>1454</v>
      </c>
      <c r="CG208" s="86">
        <v>1</v>
      </c>
      <c r="CH208" s="86" t="s">
        <v>1454</v>
      </c>
      <c r="CI208" s="86">
        <v>1</v>
      </c>
      <c r="CJ208" s="86" t="s">
        <v>1454</v>
      </c>
      <c r="CK208" s="86">
        <v>1</v>
      </c>
      <c r="CL208" s="86" t="s">
        <v>1454</v>
      </c>
      <c r="CM208" s="86">
        <v>1</v>
      </c>
      <c r="CN208" s="86" t="s">
        <v>1454</v>
      </c>
      <c r="CO208" s="86">
        <v>1</v>
      </c>
      <c r="CP208" s="87" t="s">
        <v>1478</v>
      </c>
      <c r="CQ208" s="152">
        <v>1</v>
      </c>
    </row>
    <row r="209" spans="1:95" ht="13.2" x14ac:dyDescent="0.25">
      <c r="A209" s="82">
        <v>45573.382040590281</v>
      </c>
      <c r="B209" s="83" t="s">
        <v>652</v>
      </c>
      <c r="C209" s="84" t="s">
        <v>653</v>
      </c>
      <c r="D209" s="83">
        <v>100</v>
      </c>
      <c r="E209" s="83">
        <v>0.5</v>
      </c>
      <c r="F209" s="83" t="s">
        <v>423</v>
      </c>
      <c r="G209" s="83" t="s">
        <v>76</v>
      </c>
      <c r="H209" s="83" t="s">
        <v>654</v>
      </c>
      <c r="I209" s="83" t="s">
        <v>63</v>
      </c>
      <c r="J209" s="83" t="s">
        <v>64</v>
      </c>
      <c r="K209" s="83" t="s">
        <v>64</v>
      </c>
      <c r="L209" s="83" t="s">
        <v>64</v>
      </c>
      <c r="M209" s="83" t="s">
        <v>84</v>
      </c>
      <c r="N209" s="83" t="s">
        <v>64</v>
      </c>
      <c r="O209" s="83" t="s">
        <v>78</v>
      </c>
      <c r="P209" s="83" t="s">
        <v>84</v>
      </c>
      <c r="Q209" s="83" t="s">
        <v>64</v>
      </c>
      <c r="R209" s="83" t="s">
        <v>64</v>
      </c>
      <c r="S209" s="83" t="s">
        <v>64</v>
      </c>
      <c r="T209" s="83" t="s">
        <v>78</v>
      </c>
      <c r="U209" s="83" t="s">
        <v>84</v>
      </c>
      <c r="V209" s="83" t="s">
        <v>64</v>
      </c>
      <c r="W209" s="83" t="s">
        <v>64</v>
      </c>
      <c r="X209" s="83" t="s">
        <v>84</v>
      </c>
      <c r="Y209" s="83" t="s">
        <v>64</v>
      </c>
      <c r="Z209" s="83" t="s">
        <v>65</v>
      </c>
      <c r="AA209" s="83" t="s">
        <v>65</v>
      </c>
      <c r="AB209" s="83" t="s">
        <v>66</v>
      </c>
      <c r="AC209" s="83" t="s">
        <v>65</v>
      </c>
      <c r="AD209" s="83" t="s">
        <v>66</v>
      </c>
      <c r="AE209" s="83" t="s">
        <v>65</v>
      </c>
      <c r="AF209" s="83" t="s">
        <v>66</v>
      </c>
      <c r="AG209" s="83" t="s">
        <v>65</v>
      </c>
      <c r="AH209" s="83" t="s">
        <v>65</v>
      </c>
      <c r="AI209" s="83" t="s">
        <v>79</v>
      </c>
      <c r="AJ209" s="83" t="s">
        <v>66</v>
      </c>
      <c r="AK209" s="83" t="s">
        <v>66</v>
      </c>
      <c r="AL209" s="83" t="s">
        <v>66</v>
      </c>
      <c r="AM209" s="83" t="s">
        <v>65</v>
      </c>
      <c r="AN209" s="83" t="s">
        <v>79</v>
      </c>
      <c r="AO209" s="83" t="s">
        <v>66</v>
      </c>
      <c r="AP209" s="83" t="s">
        <v>67</v>
      </c>
      <c r="AQ209" s="83" t="s">
        <v>67</v>
      </c>
      <c r="AR209" s="83" t="s">
        <v>86</v>
      </c>
      <c r="AS209" s="83" t="s">
        <v>655</v>
      </c>
      <c r="AT209" s="83" t="s">
        <v>69</v>
      </c>
      <c r="AU209" s="83" t="s">
        <v>93</v>
      </c>
      <c r="AV209" s="83" t="s">
        <v>71</v>
      </c>
      <c r="AW209" s="83" t="s">
        <v>73</v>
      </c>
      <c r="AX209" s="83" t="s">
        <v>73</v>
      </c>
      <c r="AY209" s="83" t="s">
        <v>72</v>
      </c>
      <c r="AZ209" s="83" t="s">
        <v>72</v>
      </c>
      <c r="BA209" s="83" t="s">
        <v>72</v>
      </c>
      <c r="BB209" s="83" t="s">
        <v>63</v>
      </c>
      <c r="BC209" s="83" t="s">
        <v>73</v>
      </c>
      <c r="BD209" s="83"/>
      <c r="BE209" s="83" t="s">
        <v>73</v>
      </c>
      <c r="BF209" s="83"/>
      <c r="BG209" s="87" t="s">
        <v>631</v>
      </c>
      <c r="BH209" s="86" t="s">
        <v>60</v>
      </c>
      <c r="BI209" s="76" t="s">
        <v>1414</v>
      </c>
      <c r="BJ209">
        <v>10</v>
      </c>
      <c r="BK209" s="87">
        <v>54</v>
      </c>
      <c r="BL209" s="87"/>
      <c r="BM209" s="86" t="s">
        <v>1126</v>
      </c>
      <c r="BN209" s="86" t="s">
        <v>1131</v>
      </c>
      <c r="BO209" s="87" t="s">
        <v>68</v>
      </c>
      <c r="BP209" s="87"/>
      <c r="BQ209" s="87" t="s">
        <v>1472</v>
      </c>
      <c r="BR209" s="86" t="s">
        <v>1445</v>
      </c>
      <c r="BS209" s="86">
        <v>1</v>
      </c>
      <c r="BT209" s="86" t="s">
        <v>1445</v>
      </c>
      <c r="BU209" s="86">
        <v>1</v>
      </c>
      <c r="BV209" s="86" t="s">
        <v>63</v>
      </c>
      <c r="BW209" s="86">
        <v>1</v>
      </c>
      <c r="BX209" s="86" t="s">
        <v>1447</v>
      </c>
      <c r="BY209" s="86">
        <v>0</v>
      </c>
      <c r="BZ209" s="86" t="s">
        <v>1449</v>
      </c>
      <c r="CA209" s="86">
        <v>0</v>
      </c>
      <c r="CB209" s="86" t="s">
        <v>1452</v>
      </c>
      <c r="CC209" s="86">
        <v>0</v>
      </c>
      <c r="CD209" s="86" t="s">
        <v>226</v>
      </c>
      <c r="CE209" s="86">
        <v>0</v>
      </c>
      <c r="CF209" s="86" t="s">
        <v>226</v>
      </c>
      <c r="CG209" s="86">
        <v>0</v>
      </c>
      <c r="CH209" s="86" t="s">
        <v>1454</v>
      </c>
      <c r="CI209" s="86">
        <v>1</v>
      </c>
      <c r="CJ209" s="86" t="s">
        <v>1454</v>
      </c>
      <c r="CK209" s="86">
        <v>1</v>
      </c>
      <c r="CL209" s="86" t="s">
        <v>1454</v>
      </c>
      <c r="CM209" s="86">
        <v>1</v>
      </c>
      <c r="CN209" s="86" t="s">
        <v>1454</v>
      </c>
      <c r="CO209" s="86">
        <v>1</v>
      </c>
      <c r="CP209" s="87" t="s">
        <v>1477</v>
      </c>
      <c r="CQ209" s="152">
        <v>0</v>
      </c>
    </row>
    <row r="210" spans="1:95" ht="13.2" x14ac:dyDescent="0.25">
      <c r="A210" s="82">
        <v>45573.382158587963</v>
      </c>
      <c r="B210" s="83" t="s">
        <v>656</v>
      </c>
      <c r="C210" s="84" t="s">
        <v>657</v>
      </c>
      <c r="D210" s="83">
        <v>54.46</v>
      </c>
      <c r="E210" s="83">
        <v>0.46</v>
      </c>
      <c r="F210" s="83" t="s">
        <v>423</v>
      </c>
      <c r="G210" s="83" t="s">
        <v>76</v>
      </c>
      <c r="H210" s="83" t="s">
        <v>631</v>
      </c>
      <c r="I210" s="83" t="s">
        <v>63</v>
      </c>
      <c r="J210" s="83" t="s">
        <v>64</v>
      </c>
      <c r="K210" s="83" t="s">
        <v>64</v>
      </c>
      <c r="L210" s="83" t="s">
        <v>64</v>
      </c>
      <c r="M210" s="83" t="s">
        <v>84</v>
      </c>
      <c r="N210" s="83" t="s">
        <v>64</v>
      </c>
      <c r="O210" s="83" t="s">
        <v>64</v>
      </c>
      <c r="P210" s="83" t="s">
        <v>64</v>
      </c>
      <c r="Q210" s="83" t="s">
        <v>64</v>
      </c>
      <c r="R210" s="83" t="s">
        <v>64</v>
      </c>
      <c r="S210" s="83" t="s">
        <v>64</v>
      </c>
      <c r="T210" s="83" t="s">
        <v>64</v>
      </c>
      <c r="U210" s="83" t="s">
        <v>64</v>
      </c>
      <c r="V210" s="83" t="s">
        <v>64</v>
      </c>
      <c r="W210" s="83" t="s">
        <v>64</v>
      </c>
      <c r="X210" s="83" t="s">
        <v>64</v>
      </c>
      <c r="Y210" s="83" t="s">
        <v>64</v>
      </c>
      <c r="Z210" s="83" t="s">
        <v>65</v>
      </c>
      <c r="AA210" s="83" t="s">
        <v>65</v>
      </c>
      <c r="AB210" s="83" t="s">
        <v>65</v>
      </c>
      <c r="AC210" s="83" t="s">
        <v>65</v>
      </c>
      <c r="AD210" s="83" t="s">
        <v>65</v>
      </c>
      <c r="AE210" s="83" t="s">
        <v>65</v>
      </c>
      <c r="AF210" s="83" t="s">
        <v>65</v>
      </c>
      <c r="AG210" s="83" t="s">
        <v>66</v>
      </c>
      <c r="AH210" s="83" t="s">
        <v>66</v>
      </c>
      <c r="AI210" s="83" t="s">
        <v>79</v>
      </c>
      <c r="AJ210" s="83" t="s">
        <v>65</v>
      </c>
      <c r="AK210" s="83" t="s">
        <v>65</v>
      </c>
      <c r="AL210" s="83" t="s">
        <v>65</v>
      </c>
      <c r="AM210" s="83" t="s">
        <v>65</v>
      </c>
      <c r="AN210" s="83" t="s">
        <v>66</v>
      </c>
      <c r="AO210" s="83" t="s">
        <v>66</v>
      </c>
      <c r="AP210" s="83" t="s">
        <v>67</v>
      </c>
      <c r="AQ210" s="83" t="s">
        <v>85</v>
      </c>
      <c r="AR210" s="83" t="s">
        <v>63</v>
      </c>
      <c r="AS210" s="83" t="s">
        <v>343</v>
      </c>
      <c r="AT210" s="83" t="s">
        <v>87</v>
      </c>
      <c r="AU210" s="83" t="s">
        <v>67</v>
      </c>
      <c r="AV210" s="83" t="s">
        <v>71</v>
      </c>
      <c r="AW210" s="83" t="s">
        <v>72</v>
      </c>
      <c r="AX210" s="83" t="s">
        <v>72</v>
      </c>
      <c r="AY210" s="83" t="s">
        <v>63</v>
      </c>
      <c r="AZ210" s="83" t="s">
        <v>72</v>
      </c>
      <c r="BA210" s="83" t="s">
        <v>63</v>
      </c>
      <c r="BB210" s="83" t="s">
        <v>63</v>
      </c>
      <c r="BC210" s="83" t="s">
        <v>73</v>
      </c>
      <c r="BD210" s="83"/>
      <c r="BE210" s="83" t="s">
        <v>73</v>
      </c>
      <c r="BF210" s="83"/>
      <c r="BG210" s="87" t="s">
        <v>631</v>
      </c>
      <c r="BH210" s="86" t="s">
        <v>60</v>
      </c>
      <c r="BI210" s="76" t="s">
        <v>1414</v>
      </c>
      <c r="BJ210">
        <v>15</v>
      </c>
      <c r="BK210" s="87">
        <v>59</v>
      </c>
      <c r="BL210" s="87"/>
      <c r="BM210" s="86" t="s">
        <v>1126</v>
      </c>
      <c r="BN210" s="86" t="s">
        <v>1131</v>
      </c>
      <c r="BO210" s="87" t="s">
        <v>115</v>
      </c>
      <c r="BP210" s="87"/>
      <c r="BQ210" s="87" t="s">
        <v>1472</v>
      </c>
      <c r="BR210" s="86" t="s">
        <v>1445</v>
      </c>
      <c r="BS210" s="86">
        <v>1</v>
      </c>
      <c r="BT210" s="86" t="s">
        <v>1445</v>
      </c>
      <c r="BU210" s="86">
        <v>1</v>
      </c>
      <c r="BV210" s="86" t="s">
        <v>63</v>
      </c>
      <c r="BW210" s="86">
        <v>1</v>
      </c>
      <c r="BX210" s="86" t="s">
        <v>1448</v>
      </c>
      <c r="BY210" s="86">
        <v>1</v>
      </c>
      <c r="BZ210" s="86" t="s">
        <v>1450</v>
      </c>
      <c r="CA210" s="86">
        <v>1</v>
      </c>
      <c r="CB210" s="86" t="s">
        <v>1452</v>
      </c>
      <c r="CC210" s="86">
        <v>0</v>
      </c>
      <c r="CD210" s="86" t="s">
        <v>1454</v>
      </c>
      <c r="CE210" s="86">
        <v>1</v>
      </c>
      <c r="CF210" s="86" t="s">
        <v>1454</v>
      </c>
      <c r="CG210" s="86">
        <v>1</v>
      </c>
      <c r="CH210" s="86" t="s">
        <v>1454</v>
      </c>
      <c r="CI210" s="86">
        <v>1</v>
      </c>
      <c r="CJ210" s="86" t="s">
        <v>1454</v>
      </c>
      <c r="CK210" s="86">
        <v>1</v>
      </c>
      <c r="CL210" s="86" t="s">
        <v>1454</v>
      </c>
      <c r="CM210" s="86">
        <v>1</v>
      </c>
      <c r="CN210" s="86" t="s">
        <v>1454</v>
      </c>
      <c r="CO210" s="86">
        <v>1</v>
      </c>
      <c r="CP210" s="87" t="s">
        <v>1478</v>
      </c>
      <c r="CQ210" s="152">
        <v>1</v>
      </c>
    </row>
    <row r="211" spans="1:95" ht="13.2" x14ac:dyDescent="0.25">
      <c r="A211" s="82">
        <v>45573.384647337967</v>
      </c>
      <c r="B211" s="83" t="s">
        <v>658</v>
      </c>
      <c r="C211" s="84" t="s">
        <v>659</v>
      </c>
      <c r="D211" s="83">
        <v>10.7</v>
      </c>
      <c r="E211" s="83">
        <v>0.08</v>
      </c>
      <c r="F211" s="83" t="s">
        <v>423</v>
      </c>
      <c r="G211" s="83" t="s">
        <v>76</v>
      </c>
      <c r="H211" s="83" t="s">
        <v>648</v>
      </c>
      <c r="I211" s="83" t="s">
        <v>73</v>
      </c>
      <c r="J211" s="83" t="s">
        <v>64</v>
      </c>
      <c r="K211" s="83" t="s">
        <v>84</v>
      </c>
      <c r="L211" s="83" t="s">
        <v>64</v>
      </c>
      <c r="M211" s="83" t="s">
        <v>78</v>
      </c>
      <c r="N211" s="83" t="s">
        <v>64</v>
      </c>
      <c r="O211" s="83" t="s">
        <v>64</v>
      </c>
      <c r="P211" s="83" t="s">
        <v>84</v>
      </c>
      <c r="Q211" s="83" t="s">
        <v>64</v>
      </c>
      <c r="R211" s="83" t="s">
        <v>64</v>
      </c>
      <c r="S211" s="83" t="s">
        <v>64</v>
      </c>
      <c r="T211" s="83" t="s">
        <v>64</v>
      </c>
      <c r="U211" s="83" t="s">
        <v>84</v>
      </c>
      <c r="V211" s="83" t="s">
        <v>64</v>
      </c>
      <c r="W211" s="83" t="s">
        <v>64</v>
      </c>
      <c r="X211" s="83" t="s">
        <v>64</v>
      </c>
      <c r="Y211" s="83" t="s">
        <v>64</v>
      </c>
      <c r="Z211" s="83" t="s">
        <v>66</v>
      </c>
      <c r="AA211" s="83" t="s">
        <v>65</v>
      </c>
      <c r="AB211" s="83" t="s">
        <v>66</v>
      </c>
      <c r="AC211" s="83" t="s">
        <v>65</v>
      </c>
      <c r="AD211" s="83" t="s">
        <v>66</v>
      </c>
      <c r="AE211" s="83" t="s">
        <v>65</v>
      </c>
      <c r="AF211" s="83" t="s">
        <v>66</v>
      </c>
      <c r="AG211" s="83" t="s">
        <v>66</v>
      </c>
      <c r="AH211" s="83" t="s">
        <v>66</v>
      </c>
      <c r="AI211" s="83" t="s">
        <v>79</v>
      </c>
      <c r="AJ211" s="83" t="s">
        <v>65</v>
      </c>
      <c r="AK211" s="83" t="s">
        <v>65</v>
      </c>
      <c r="AL211" s="83" t="s">
        <v>66</v>
      </c>
      <c r="AM211" s="83" t="s">
        <v>66</v>
      </c>
      <c r="AN211" s="83" t="s">
        <v>65</v>
      </c>
      <c r="AO211" s="83" t="s">
        <v>66</v>
      </c>
      <c r="AP211" s="83" t="s">
        <v>85</v>
      </c>
      <c r="AQ211" s="83" t="s">
        <v>85</v>
      </c>
      <c r="AR211" s="83" t="s">
        <v>63</v>
      </c>
      <c r="AS211" s="83" t="s">
        <v>97</v>
      </c>
      <c r="AT211" s="83" t="s">
        <v>87</v>
      </c>
      <c r="AU211" s="83" t="s">
        <v>85</v>
      </c>
      <c r="AV211" s="83" t="s">
        <v>71</v>
      </c>
      <c r="AW211" s="83" t="s">
        <v>72</v>
      </c>
      <c r="AX211" s="83" t="s">
        <v>73</v>
      </c>
      <c r="AY211" s="83" t="s">
        <v>72</v>
      </c>
      <c r="AZ211" s="83" t="s">
        <v>63</v>
      </c>
      <c r="BA211" s="83" t="s">
        <v>72</v>
      </c>
      <c r="BB211" s="83" t="s">
        <v>73</v>
      </c>
      <c r="BC211" s="83" t="s">
        <v>73</v>
      </c>
      <c r="BD211" s="83"/>
      <c r="BE211" s="83" t="s">
        <v>73</v>
      </c>
      <c r="BF211" s="83"/>
      <c r="BG211" s="87" t="s">
        <v>631</v>
      </c>
      <c r="BH211" s="86" t="s">
        <v>60</v>
      </c>
      <c r="BI211" s="76" t="s">
        <v>1415</v>
      </c>
      <c r="BJ211">
        <v>13</v>
      </c>
      <c r="BK211" s="87">
        <v>54</v>
      </c>
      <c r="BL211" s="87"/>
      <c r="BM211" s="86" t="s">
        <v>1126</v>
      </c>
      <c r="BN211" s="86" t="s">
        <v>1131</v>
      </c>
      <c r="BO211" s="87" t="s">
        <v>115</v>
      </c>
      <c r="BP211" s="87"/>
      <c r="BQ211" s="87" t="s">
        <v>1472</v>
      </c>
      <c r="BR211" s="86" t="s">
        <v>1445</v>
      </c>
      <c r="BS211" s="86">
        <v>1</v>
      </c>
      <c r="BT211" s="86" t="s">
        <v>1445</v>
      </c>
      <c r="BU211" s="86">
        <v>1</v>
      </c>
      <c r="BV211" s="86" t="s">
        <v>63</v>
      </c>
      <c r="BW211" s="86">
        <v>1</v>
      </c>
      <c r="BX211" s="86" t="s">
        <v>1448</v>
      </c>
      <c r="BY211" s="86">
        <v>1</v>
      </c>
      <c r="BZ211" s="86" t="s">
        <v>1450</v>
      </c>
      <c r="CA211" s="86">
        <v>1</v>
      </c>
      <c r="CB211" s="86" t="s">
        <v>1452</v>
      </c>
      <c r="CC211" s="86">
        <v>0</v>
      </c>
      <c r="CD211" s="86" t="s">
        <v>1454</v>
      </c>
      <c r="CE211" s="86">
        <v>1</v>
      </c>
      <c r="CF211" s="86" t="s">
        <v>226</v>
      </c>
      <c r="CG211" s="86">
        <v>0</v>
      </c>
      <c r="CH211" s="86" t="s">
        <v>1454</v>
      </c>
      <c r="CI211" s="86">
        <v>1</v>
      </c>
      <c r="CJ211" s="86" t="s">
        <v>1454</v>
      </c>
      <c r="CK211" s="86">
        <v>1</v>
      </c>
      <c r="CL211" s="86" t="s">
        <v>1454</v>
      </c>
      <c r="CM211" s="86">
        <v>1</v>
      </c>
      <c r="CN211" s="86" t="s">
        <v>226</v>
      </c>
      <c r="CO211" s="86">
        <v>0</v>
      </c>
      <c r="CP211" s="87" t="s">
        <v>1477</v>
      </c>
      <c r="CQ211" s="152">
        <v>0</v>
      </c>
    </row>
    <row r="212" spans="1:95" ht="13.2" x14ac:dyDescent="0.25">
      <c r="A212" s="82">
        <v>45573.385597905093</v>
      </c>
      <c r="B212" s="83" t="s">
        <v>660</v>
      </c>
      <c r="C212" s="84" t="s">
        <v>661</v>
      </c>
      <c r="D212" s="83">
        <v>100</v>
      </c>
      <c r="E212" s="83">
        <v>1.25</v>
      </c>
      <c r="F212" s="83" t="s">
        <v>423</v>
      </c>
      <c r="G212" s="83" t="s">
        <v>76</v>
      </c>
      <c r="H212" s="83" t="s">
        <v>634</v>
      </c>
      <c r="I212" s="83" t="s">
        <v>63</v>
      </c>
      <c r="J212" s="83" t="s">
        <v>64</v>
      </c>
      <c r="K212" s="83" t="s">
        <v>84</v>
      </c>
      <c r="L212" s="83" t="s">
        <v>64</v>
      </c>
      <c r="M212" s="83" t="s">
        <v>84</v>
      </c>
      <c r="N212" s="83" t="s">
        <v>64</v>
      </c>
      <c r="O212" s="83" t="s">
        <v>84</v>
      </c>
      <c r="P212" s="83" t="s">
        <v>84</v>
      </c>
      <c r="Q212" s="83" t="s">
        <v>84</v>
      </c>
      <c r="R212" s="83" t="s">
        <v>64</v>
      </c>
      <c r="S212" s="83" t="s">
        <v>64</v>
      </c>
      <c r="T212" s="83" t="s">
        <v>64</v>
      </c>
      <c r="U212" s="83" t="s">
        <v>84</v>
      </c>
      <c r="V212" s="83" t="s">
        <v>64</v>
      </c>
      <c r="W212" s="83" t="s">
        <v>84</v>
      </c>
      <c r="X212" s="83" t="s">
        <v>84</v>
      </c>
      <c r="Y212" s="83" t="s">
        <v>64</v>
      </c>
      <c r="Z212" s="83" t="s">
        <v>66</v>
      </c>
      <c r="AA212" s="83" t="s">
        <v>66</v>
      </c>
      <c r="AB212" s="83" t="s">
        <v>66</v>
      </c>
      <c r="AC212" s="83" t="s">
        <v>66</v>
      </c>
      <c r="AD212" s="83" t="s">
        <v>66</v>
      </c>
      <c r="AE212" s="83" t="s">
        <v>66</v>
      </c>
      <c r="AF212" s="83" t="s">
        <v>66</v>
      </c>
      <c r="AG212" s="83" t="s">
        <v>66</v>
      </c>
      <c r="AH212" s="83" t="s">
        <v>79</v>
      </c>
      <c r="AI212" s="83" t="s">
        <v>79</v>
      </c>
      <c r="AJ212" s="83" t="s">
        <v>66</v>
      </c>
      <c r="AK212" s="83" t="s">
        <v>66</v>
      </c>
      <c r="AL212" s="83" t="s">
        <v>66</v>
      </c>
      <c r="AM212" s="83" t="s">
        <v>66</v>
      </c>
      <c r="AN212" s="83" t="s">
        <v>66</v>
      </c>
      <c r="AO212" s="83" t="s">
        <v>66</v>
      </c>
      <c r="AP212" s="83" t="s">
        <v>67</v>
      </c>
      <c r="AQ212" s="83" t="s">
        <v>67</v>
      </c>
      <c r="AR212" s="83" t="s">
        <v>86</v>
      </c>
      <c r="AS212" s="83" t="s">
        <v>68</v>
      </c>
      <c r="AT212" s="83" t="s">
        <v>69</v>
      </c>
      <c r="AU212" s="83" t="s">
        <v>70</v>
      </c>
      <c r="AV212" s="83" t="s">
        <v>71</v>
      </c>
      <c r="AW212" s="83" t="s">
        <v>73</v>
      </c>
      <c r="AX212" s="83" t="s">
        <v>73</v>
      </c>
      <c r="AY212" s="83" t="s">
        <v>72</v>
      </c>
      <c r="AZ212" s="83" t="s">
        <v>63</v>
      </c>
      <c r="BA212" s="83" t="s">
        <v>63</v>
      </c>
      <c r="BB212" s="83" t="s">
        <v>72</v>
      </c>
      <c r="BC212" s="83" t="s">
        <v>73</v>
      </c>
      <c r="BD212" s="83"/>
      <c r="BE212" s="83" t="s">
        <v>73</v>
      </c>
      <c r="BF212" s="83"/>
      <c r="BG212" s="87" t="s">
        <v>631</v>
      </c>
      <c r="BH212" s="86" t="s">
        <v>60</v>
      </c>
      <c r="BI212" s="76" t="s">
        <v>1414</v>
      </c>
      <c r="BJ212">
        <v>8</v>
      </c>
      <c r="BK212" s="87">
        <v>47</v>
      </c>
      <c r="BL212" s="87"/>
      <c r="BM212" s="86" t="s">
        <v>1126</v>
      </c>
      <c r="BN212" s="86" t="s">
        <v>1131</v>
      </c>
      <c r="BO212" s="87" t="s">
        <v>68</v>
      </c>
      <c r="BP212" s="87"/>
      <c r="BQ212" s="87" t="s">
        <v>1472</v>
      </c>
      <c r="BR212" s="86" t="s">
        <v>1445</v>
      </c>
      <c r="BS212" s="86">
        <v>1</v>
      </c>
      <c r="BT212" s="86" t="s">
        <v>1445</v>
      </c>
      <c r="BU212" s="86">
        <v>1</v>
      </c>
      <c r="BV212" s="86" t="s">
        <v>63</v>
      </c>
      <c r="BW212" s="86">
        <v>1</v>
      </c>
      <c r="BX212" s="86" t="s">
        <v>1447</v>
      </c>
      <c r="BY212" s="86">
        <v>0</v>
      </c>
      <c r="BZ212" s="86" t="s">
        <v>1470</v>
      </c>
      <c r="CA212" s="86">
        <v>2</v>
      </c>
      <c r="CB212" s="86" t="s">
        <v>1452</v>
      </c>
      <c r="CC212" s="86">
        <v>0</v>
      </c>
      <c r="CD212" s="86" t="s">
        <v>226</v>
      </c>
      <c r="CE212" s="86">
        <v>0</v>
      </c>
      <c r="CF212" s="86" t="s">
        <v>226</v>
      </c>
      <c r="CG212" s="86">
        <v>0</v>
      </c>
      <c r="CH212" s="86" t="s">
        <v>1454</v>
      </c>
      <c r="CI212" s="86">
        <v>1</v>
      </c>
      <c r="CJ212" s="86" t="s">
        <v>1454</v>
      </c>
      <c r="CK212" s="86">
        <v>1</v>
      </c>
      <c r="CL212" s="86" t="s">
        <v>1454</v>
      </c>
      <c r="CM212" s="86">
        <v>1</v>
      </c>
      <c r="CN212" s="86" t="s">
        <v>1454</v>
      </c>
      <c r="CO212" s="86">
        <v>1</v>
      </c>
      <c r="CP212" s="87" t="s">
        <v>1477</v>
      </c>
      <c r="CQ212" s="152">
        <v>0</v>
      </c>
    </row>
    <row r="213" spans="1:95" ht="13.2" x14ac:dyDescent="0.25">
      <c r="A213" s="82">
        <v>45573.386784317132</v>
      </c>
      <c r="B213" s="83" t="s">
        <v>662</v>
      </c>
      <c r="C213" s="84" t="s">
        <v>663</v>
      </c>
      <c r="D213" s="83">
        <v>100</v>
      </c>
      <c r="E213" s="83">
        <v>0.71</v>
      </c>
      <c r="F213" s="83" t="s">
        <v>423</v>
      </c>
      <c r="G213" s="83" t="s">
        <v>76</v>
      </c>
      <c r="H213" s="83" t="s">
        <v>614</v>
      </c>
      <c r="I213" s="83" t="s">
        <v>63</v>
      </c>
      <c r="J213" s="83" t="s">
        <v>64</v>
      </c>
      <c r="K213" s="83" t="s">
        <v>64</v>
      </c>
      <c r="L213" s="83" t="s">
        <v>64</v>
      </c>
      <c r="M213" s="83" t="s">
        <v>78</v>
      </c>
      <c r="N213" s="83" t="s">
        <v>64</v>
      </c>
      <c r="O213" s="83" t="s">
        <v>64</v>
      </c>
      <c r="P213" s="83" t="s">
        <v>64</v>
      </c>
      <c r="Q213" s="83" t="s">
        <v>64</v>
      </c>
      <c r="R213" s="83" t="s">
        <v>64</v>
      </c>
      <c r="S213" s="83" t="s">
        <v>64</v>
      </c>
      <c r="T213" s="83" t="s">
        <v>64</v>
      </c>
      <c r="U213" s="83" t="s">
        <v>64</v>
      </c>
      <c r="V213" s="83" t="s">
        <v>64</v>
      </c>
      <c r="W213" s="83" t="s">
        <v>64</v>
      </c>
      <c r="X213" s="83" t="s">
        <v>64</v>
      </c>
      <c r="Y213" s="83" t="s">
        <v>64</v>
      </c>
      <c r="Z213" s="83" t="s">
        <v>66</v>
      </c>
      <c r="AA213" s="83" t="s">
        <v>66</v>
      </c>
      <c r="AB213" s="83" t="s">
        <v>66</v>
      </c>
      <c r="AC213" s="83" t="s">
        <v>66</v>
      </c>
      <c r="AD213" s="83" t="s">
        <v>66</v>
      </c>
      <c r="AE213" s="83" t="s">
        <v>66</v>
      </c>
      <c r="AF213" s="83" t="s">
        <v>66</v>
      </c>
      <c r="AG213" s="83" t="s">
        <v>66</v>
      </c>
      <c r="AH213" s="83" t="s">
        <v>66</v>
      </c>
      <c r="AI213" s="83" t="s">
        <v>79</v>
      </c>
      <c r="AJ213" s="83" t="s">
        <v>66</v>
      </c>
      <c r="AK213" s="83" t="s">
        <v>66</v>
      </c>
      <c r="AL213" s="83" t="s">
        <v>66</v>
      </c>
      <c r="AM213" s="83" t="s">
        <v>66</v>
      </c>
      <c r="AN213" s="83" t="s">
        <v>66</v>
      </c>
      <c r="AO213" s="83" t="s">
        <v>66</v>
      </c>
      <c r="AP213" s="83" t="s">
        <v>67</v>
      </c>
      <c r="AQ213" s="83" t="s">
        <v>67</v>
      </c>
      <c r="AR213" s="83" t="s">
        <v>63</v>
      </c>
      <c r="AS213" s="83" t="s">
        <v>81</v>
      </c>
      <c r="AT213" s="83" t="s">
        <v>69</v>
      </c>
      <c r="AU213" s="83" t="s">
        <v>70</v>
      </c>
      <c r="AV213" s="83" t="s">
        <v>71</v>
      </c>
      <c r="AW213" s="83" t="s">
        <v>72</v>
      </c>
      <c r="AX213" s="83" t="s">
        <v>72</v>
      </c>
      <c r="AY213" s="83" t="s">
        <v>63</v>
      </c>
      <c r="AZ213" s="83" t="s">
        <v>63</v>
      </c>
      <c r="BA213" s="83" t="s">
        <v>63</v>
      </c>
      <c r="BB213" s="83" t="s">
        <v>63</v>
      </c>
      <c r="BC213" s="83" t="s">
        <v>73</v>
      </c>
      <c r="BD213" s="83"/>
      <c r="BE213" s="83" t="s">
        <v>73</v>
      </c>
      <c r="BF213" s="83"/>
      <c r="BG213" s="87" t="s">
        <v>631</v>
      </c>
      <c r="BH213" s="86" t="s">
        <v>60</v>
      </c>
      <c r="BI213" s="76" t="s">
        <v>1414</v>
      </c>
      <c r="BJ213">
        <v>16</v>
      </c>
      <c r="BK213" s="87">
        <v>48</v>
      </c>
      <c r="BL213" s="87"/>
      <c r="BM213" s="86" t="s">
        <v>1126</v>
      </c>
      <c r="BN213" s="86" t="s">
        <v>1131</v>
      </c>
      <c r="BO213" s="87" t="s">
        <v>68</v>
      </c>
      <c r="BP213" s="87"/>
      <c r="BQ213" s="87" t="s">
        <v>1472</v>
      </c>
      <c r="BR213" s="86" t="s">
        <v>1445</v>
      </c>
      <c r="BS213" s="86">
        <v>1</v>
      </c>
      <c r="BT213" s="86" t="s">
        <v>1445</v>
      </c>
      <c r="BU213" s="86">
        <v>1</v>
      </c>
      <c r="BV213" s="86" t="s">
        <v>63</v>
      </c>
      <c r="BW213" s="86">
        <v>1</v>
      </c>
      <c r="BX213" s="86" t="s">
        <v>1447</v>
      </c>
      <c r="BY213" s="86">
        <v>0</v>
      </c>
      <c r="BZ213" s="86" t="s">
        <v>1470</v>
      </c>
      <c r="CA213" s="86">
        <v>2</v>
      </c>
      <c r="CB213" s="86" t="s">
        <v>1452</v>
      </c>
      <c r="CC213" s="86">
        <v>0</v>
      </c>
      <c r="CD213" s="86" t="s">
        <v>1454</v>
      </c>
      <c r="CE213" s="86">
        <v>1</v>
      </c>
      <c r="CF213" s="86" t="s">
        <v>1454</v>
      </c>
      <c r="CG213" s="86">
        <v>1</v>
      </c>
      <c r="CH213" s="86" t="s">
        <v>1454</v>
      </c>
      <c r="CI213" s="86">
        <v>1</v>
      </c>
      <c r="CJ213" s="86" t="s">
        <v>1454</v>
      </c>
      <c r="CK213" s="86">
        <v>1</v>
      </c>
      <c r="CL213" s="86" t="s">
        <v>1454</v>
      </c>
      <c r="CM213" s="86">
        <v>1</v>
      </c>
      <c r="CN213" s="86" t="s">
        <v>1454</v>
      </c>
      <c r="CO213" s="86">
        <v>1</v>
      </c>
      <c r="CP213" s="87" t="s">
        <v>1478</v>
      </c>
      <c r="CQ213" s="152">
        <v>1</v>
      </c>
    </row>
    <row r="214" spans="1:95" ht="13.2" x14ac:dyDescent="0.25">
      <c r="A214" s="82">
        <v>45573.387280208335</v>
      </c>
      <c r="B214" s="83" t="s">
        <v>664</v>
      </c>
      <c r="C214" s="84" t="s">
        <v>665</v>
      </c>
      <c r="D214" s="83">
        <v>33.93</v>
      </c>
      <c r="E214" s="83">
        <v>0.21</v>
      </c>
      <c r="F214" s="83" t="s">
        <v>423</v>
      </c>
      <c r="G214" s="83" t="s">
        <v>539</v>
      </c>
      <c r="H214" s="83" t="s">
        <v>631</v>
      </c>
      <c r="I214" s="83" t="s">
        <v>63</v>
      </c>
      <c r="J214" s="83" t="s">
        <v>64</v>
      </c>
      <c r="K214" s="83" t="s">
        <v>64</v>
      </c>
      <c r="L214" s="83" t="s">
        <v>64</v>
      </c>
      <c r="M214" s="83" t="s">
        <v>78</v>
      </c>
      <c r="N214" s="83" t="s">
        <v>64</v>
      </c>
      <c r="O214" s="83" t="s">
        <v>84</v>
      </c>
      <c r="P214" s="83" t="s">
        <v>84</v>
      </c>
      <c r="Q214" s="83" t="s">
        <v>64</v>
      </c>
      <c r="R214" s="83" t="s">
        <v>64</v>
      </c>
      <c r="S214" s="83" t="s">
        <v>64</v>
      </c>
      <c r="T214" s="83" t="s">
        <v>64</v>
      </c>
      <c r="U214" s="83" t="s">
        <v>64</v>
      </c>
      <c r="V214" s="83" t="s">
        <v>64</v>
      </c>
      <c r="W214" s="83" t="s">
        <v>84</v>
      </c>
      <c r="X214" s="83" t="s">
        <v>84</v>
      </c>
      <c r="Y214" s="83" t="s">
        <v>64</v>
      </c>
      <c r="Z214" s="83" t="s">
        <v>66</v>
      </c>
      <c r="AA214" s="83" t="s">
        <v>66</v>
      </c>
      <c r="AB214" s="83" t="s">
        <v>66</v>
      </c>
      <c r="AC214" s="83" t="s">
        <v>101</v>
      </c>
      <c r="AD214" s="83" t="s">
        <v>66</v>
      </c>
      <c r="AE214" s="83" t="s">
        <v>66</v>
      </c>
      <c r="AF214" s="83" t="s">
        <v>66</v>
      </c>
      <c r="AG214" s="83" t="s">
        <v>66</v>
      </c>
      <c r="AH214" s="83" t="s">
        <v>66</v>
      </c>
      <c r="AI214" s="83" t="s">
        <v>66</v>
      </c>
      <c r="AJ214" s="83" t="s">
        <v>66</v>
      </c>
      <c r="AK214" s="83" t="s">
        <v>66</v>
      </c>
      <c r="AL214" s="83" t="s">
        <v>66</v>
      </c>
      <c r="AM214" s="83" t="s">
        <v>66</v>
      </c>
      <c r="AN214" s="83" t="s">
        <v>66</v>
      </c>
      <c r="AO214" s="83" t="s">
        <v>66</v>
      </c>
      <c r="AP214" s="83" t="s">
        <v>67</v>
      </c>
      <c r="AQ214" s="83" t="s">
        <v>67</v>
      </c>
      <c r="AR214" s="83" t="s">
        <v>86</v>
      </c>
      <c r="AS214" s="83" t="s">
        <v>68</v>
      </c>
      <c r="AT214" s="83" t="s">
        <v>87</v>
      </c>
      <c r="AU214" s="83" t="s">
        <v>67</v>
      </c>
      <c r="AV214" s="83" t="s">
        <v>71</v>
      </c>
      <c r="AW214" s="83" t="s">
        <v>63</v>
      </c>
      <c r="AX214" s="83" t="s">
        <v>72</v>
      </c>
      <c r="AY214" s="83" t="s">
        <v>63</v>
      </c>
      <c r="AZ214" s="83" t="s">
        <v>72</v>
      </c>
      <c r="BA214" s="83" t="s">
        <v>63</v>
      </c>
      <c r="BB214" s="83" t="s">
        <v>73</v>
      </c>
      <c r="BC214" s="83" t="s">
        <v>73</v>
      </c>
      <c r="BD214" s="83"/>
      <c r="BE214" s="83" t="s">
        <v>73</v>
      </c>
      <c r="BF214" s="83"/>
      <c r="BG214" s="87" t="s">
        <v>631</v>
      </c>
      <c r="BH214" s="86" t="s">
        <v>60</v>
      </c>
      <c r="BI214" s="76" t="s">
        <v>1414</v>
      </c>
      <c r="BJ214">
        <v>12</v>
      </c>
      <c r="BK214" s="87">
        <v>45</v>
      </c>
      <c r="BL214" s="87"/>
      <c r="BM214" s="86" t="s">
        <v>1126</v>
      </c>
      <c r="BN214" s="86" t="s">
        <v>1131</v>
      </c>
      <c r="BO214" s="87" t="s">
        <v>68</v>
      </c>
      <c r="BP214" s="87"/>
      <c r="BQ214" s="87" t="s">
        <v>1472</v>
      </c>
      <c r="BR214" s="86" t="s">
        <v>1445</v>
      </c>
      <c r="BS214" s="86">
        <v>1</v>
      </c>
      <c r="BT214" s="86" t="s">
        <v>1445</v>
      </c>
      <c r="BU214" s="86">
        <v>1</v>
      </c>
      <c r="BV214" s="86" t="s">
        <v>63</v>
      </c>
      <c r="BW214" s="86">
        <v>1</v>
      </c>
      <c r="BX214" s="86" t="s">
        <v>1448</v>
      </c>
      <c r="BY214" s="86">
        <v>1</v>
      </c>
      <c r="BZ214" s="86" t="s">
        <v>1450</v>
      </c>
      <c r="CA214" s="86">
        <v>1</v>
      </c>
      <c r="CB214" s="86" t="s">
        <v>1452</v>
      </c>
      <c r="CC214" s="86">
        <v>0</v>
      </c>
      <c r="CD214" s="86" t="s">
        <v>1454</v>
      </c>
      <c r="CE214" s="86">
        <v>1</v>
      </c>
      <c r="CF214" s="86" t="s">
        <v>1454</v>
      </c>
      <c r="CG214" s="86">
        <v>1</v>
      </c>
      <c r="CH214" s="86" t="s">
        <v>1454</v>
      </c>
      <c r="CI214" s="86">
        <v>1</v>
      </c>
      <c r="CJ214" s="86" t="s">
        <v>1454</v>
      </c>
      <c r="CK214" s="86">
        <v>1</v>
      </c>
      <c r="CL214" s="86" t="s">
        <v>1454</v>
      </c>
      <c r="CM214" s="86">
        <v>1</v>
      </c>
      <c r="CN214" s="86" t="s">
        <v>226</v>
      </c>
      <c r="CO214" s="86">
        <v>0</v>
      </c>
      <c r="CP214" s="87" t="s">
        <v>1478</v>
      </c>
      <c r="CQ214" s="152">
        <v>1</v>
      </c>
    </row>
    <row r="215" spans="1:95" ht="13.2" x14ac:dyDescent="0.25">
      <c r="A215" s="82">
        <v>45573.394556840278</v>
      </c>
      <c r="B215" s="83" t="s">
        <v>666</v>
      </c>
      <c r="C215" s="84" t="s">
        <v>667</v>
      </c>
      <c r="D215" s="83">
        <v>100</v>
      </c>
      <c r="E215" s="83">
        <v>1.38</v>
      </c>
      <c r="F215" s="83" t="s">
        <v>423</v>
      </c>
      <c r="G215" s="83" t="s">
        <v>76</v>
      </c>
      <c r="H215" s="83" t="s">
        <v>631</v>
      </c>
      <c r="I215" s="83" t="s">
        <v>73</v>
      </c>
      <c r="J215" s="83" t="s">
        <v>64</v>
      </c>
      <c r="K215" s="83" t="s">
        <v>64</v>
      </c>
      <c r="L215" s="83" t="s">
        <v>64</v>
      </c>
      <c r="M215" s="83" t="s">
        <v>78</v>
      </c>
      <c r="N215" s="83" t="s">
        <v>64</v>
      </c>
      <c r="O215" s="83" t="s">
        <v>84</v>
      </c>
      <c r="P215" s="83" t="s">
        <v>84</v>
      </c>
      <c r="Q215" s="83" t="s">
        <v>84</v>
      </c>
      <c r="R215" s="83" t="s">
        <v>64</v>
      </c>
      <c r="S215" s="83" t="s">
        <v>64</v>
      </c>
      <c r="T215" s="83" t="s">
        <v>64</v>
      </c>
      <c r="U215" s="83" t="s">
        <v>64</v>
      </c>
      <c r="V215" s="83" t="s">
        <v>64</v>
      </c>
      <c r="W215" s="83" t="s">
        <v>64</v>
      </c>
      <c r="X215" s="83" t="s">
        <v>64</v>
      </c>
      <c r="Y215" s="83" t="s">
        <v>78</v>
      </c>
      <c r="Z215" s="83" t="s">
        <v>66</v>
      </c>
      <c r="AA215" s="83" t="s">
        <v>65</v>
      </c>
      <c r="AB215" s="83" t="s">
        <v>79</v>
      </c>
      <c r="AC215" s="83" t="s">
        <v>65</v>
      </c>
      <c r="AD215" s="83" t="s">
        <v>65</v>
      </c>
      <c r="AE215" s="83" t="s">
        <v>65</v>
      </c>
      <c r="AF215" s="83" t="s">
        <v>66</v>
      </c>
      <c r="AG215" s="83" t="s">
        <v>66</v>
      </c>
      <c r="AH215" s="83" t="s">
        <v>79</v>
      </c>
      <c r="AI215" s="83" t="s">
        <v>66</v>
      </c>
      <c r="AJ215" s="83" t="s">
        <v>66</v>
      </c>
      <c r="AK215" s="83" t="s">
        <v>65</v>
      </c>
      <c r="AL215" s="83" t="s">
        <v>66</v>
      </c>
      <c r="AM215" s="83" t="s">
        <v>65</v>
      </c>
      <c r="AN215" s="83" t="s">
        <v>79</v>
      </c>
      <c r="AO215" s="83" t="s">
        <v>66</v>
      </c>
      <c r="AP215" s="83" t="s">
        <v>67</v>
      </c>
      <c r="AQ215" s="83" t="s">
        <v>67</v>
      </c>
      <c r="AR215" s="83" t="s">
        <v>63</v>
      </c>
      <c r="AS215" s="83" t="s">
        <v>668</v>
      </c>
      <c r="AT215" s="83" t="s">
        <v>69</v>
      </c>
      <c r="AU215" s="83" t="s">
        <v>70</v>
      </c>
      <c r="AV215" s="83" t="s">
        <v>132</v>
      </c>
      <c r="AW215" s="83" t="s">
        <v>72</v>
      </c>
      <c r="AX215" s="83" t="s">
        <v>72</v>
      </c>
      <c r="AY215" s="83" t="s">
        <v>63</v>
      </c>
      <c r="AZ215" s="83" t="s">
        <v>63</v>
      </c>
      <c r="BA215" s="83" t="s">
        <v>73</v>
      </c>
      <c r="BB215" s="83" t="s">
        <v>73</v>
      </c>
      <c r="BC215" s="83" t="s">
        <v>73</v>
      </c>
      <c r="BD215" s="83"/>
      <c r="BE215" s="83" t="s">
        <v>73</v>
      </c>
      <c r="BF215" s="83"/>
      <c r="BG215" s="87" t="s">
        <v>631</v>
      </c>
      <c r="BH215" s="86" t="s">
        <v>60</v>
      </c>
      <c r="BI215" s="76" t="s">
        <v>1415</v>
      </c>
      <c r="BJ215">
        <v>12</v>
      </c>
      <c r="BK215" s="87">
        <v>50</v>
      </c>
      <c r="BL215" s="87"/>
      <c r="BM215" s="86" t="s">
        <v>1126</v>
      </c>
      <c r="BN215" s="86" t="s">
        <v>1131</v>
      </c>
      <c r="BO215" s="87" t="s">
        <v>668</v>
      </c>
      <c r="BP215" s="87"/>
      <c r="BQ215" s="87" t="s">
        <v>1472</v>
      </c>
      <c r="BR215" s="86" t="s">
        <v>1445</v>
      </c>
      <c r="BS215" s="86">
        <v>1</v>
      </c>
      <c r="BT215" s="86" t="s">
        <v>1445</v>
      </c>
      <c r="BU215" s="86">
        <v>1</v>
      </c>
      <c r="BV215" s="86" t="s">
        <v>63</v>
      </c>
      <c r="BW215" s="86">
        <v>1</v>
      </c>
      <c r="BX215" s="86" t="s">
        <v>1447</v>
      </c>
      <c r="BY215" s="86">
        <v>0</v>
      </c>
      <c r="BZ215" s="86" t="s">
        <v>1470</v>
      </c>
      <c r="CA215" s="86">
        <v>2</v>
      </c>
      <c r="CB215" s="86" t="s">
        <v>1452</v>
      </c>
      <c r="CC215" s="86">
        <v>0</v>
      </c>
      <c r="CD215" s="86" t="s">
        <v>1454</v>
      </c>
      <c r="CE215" s="86">
        <v>1</v>
      </c>
      <c r="CF215" s="86" t="s">
        <v>1454</v>
      </c>
      <c r="CG215" s="86">
        <v>1</v>
      </c>
      <c r="CH215" s="86" t="s">
        <v>1454</v>
      </c>
      <c r="CI215" s="86">
        <v>1</v>
      </c>
      <c r="CJ215" s="86" t="s">
        <v>1454</v>
      </c>
      <c r="CK215" s="86">
        <v>1</v>
      </c>
      <c r="CL215" s="86" t="s">
        <v>226</v>
      </c>
      <c r="CM215" s="86">
        <v>0</v>
      </c>
      <c r="CN215" s="86" t="s">
        <v>226</v>
      </c>
      <c r="CO215" s="86">
        <v>0</v>
      </c>
      <c r="CP215" s="87" t="s">
        <v>1477</v>
      </c>
      <c r="CQ215" s="152">
        <v>0</v>
      </c>
    </row>
    <row r="216" spans="1:95" ht="13.2" x14ac:dyDescent="0.25">
      <c r="A216" s="82">
        <v>45573.395885011574</v>
      </c>
      <c r="B216" s="83" t="s">
        <v>669</v>
      </c>
      <c r="C216" s="84" t="s">
        <v>670</v>
      </c>
      <c r="D216" s="83">
        <v>54.46</v>
      </c>
      <c r="E216" s="83">
        <v>0.08</v>
      </c>
      <c r="F216" s="83" t="s">
        <v>423</v>
      </c>
      <c r="G216" s="83" t="s">
        <v>76</v>
      </c>
      <c r="H216" s="83" t="s">
        <v>614</v>
      </c>
      <c r="I216" s="83" t="s">
        <v>63</v>
      </c>
      <c r="J216" s="83" t="s">
        <v>64</v>
      </c>
      <c r="K216" s="83" t="s">
        <v>64</v>
      </c>
      <c r="L216" s="83" t="s">
        <v>64</v>
      </c>
      <c r="M216" s="83" t="s">
        <v>78</v>
      </c>
      <c r="N216" s="83" t="s">
        <v>64</v>
      </c>
      <c r="O216" s="83" t="s">
        <v>64</v>
      </c>
      <c r="P216" s="83" t="s">
        <v>64</v>
      </c>
      <c r="Q216" s="83" t="s">
        <v>64</v>
      </c>
      <c r="R216" s="83" t="s">
        <v>64</v>
      </c>
      <c r="S216" s="83" t="s">
        <v>64</v>
      </c>
      <c r="T216" s="83" t="s">
        <v>64</v>
      </c>
      <c r="U216" s="83" t="s">
        <v>64</v>
      </c>
      <c r="V216" s="83" t="s">
        <v>64</v>
      </c>
      <c r="W216" s="83" t="s">
        <v>64</v>
      </c>
      <c r="X216" s="83" t="s">
        <v>64</v>
      </c>
      <c r="Y216" s="83" t="s">
        <v>64</v>
      </c>
      <c r="Z216" s="83" t="s">
        <v>65</v>
      </c>
      <c r="AA216" s="83" t="s">
        <v>65</v>
      </c>
      <c r="AB216" s="83" t="s">
        <v>66</v>
      </c>
      <c r="AC216" s="83" t="s">
        <v>65</v>
      </c>
      <c r="AD216" s="83" t="s">
        <v>65</v>
      </c>
      <c r="AE216" s="83" t="s">
        <v>65</v>
      </c>
      <c r="AF216" s="83" t="s">
        <v>66</v>
      </c>
      <c r="AG216" s="83" t="s">
        <v>65</v>
      </c>
      <c r="AH216" s="83" t="s">
        <v>65</v>
      </c>
      <c r="AI216" s="83" t="s">
        <v>101</v>
      </c>
      <c r="AJ216" s="83" t="s">
        <v>66</v>
      </c>
      <c r="AK216" s="83" t="s">
        <v>65</v>
      </c>
      <c r="AL216" s="83" t="s">
        <v>66</v>
      </c>
      <c r="AM216" s="83" t="s">
        <v>66</v>
      </c>
      <c r="AN216" s="83" t="s">
        <v>65</v>
      </c>
      <c r="AO216" s="83" t="s">
        <v>65</v>
      </c>
      <c r="AP216" s="83" t="s">
        <v>67</v>
      </c>
      <c r="AQ216" s="83" t="s">
        <v>67</v>
      </c>
      <c r="AR216" s="83" t="s">
        <v>63</v>
      </c>
      <c r="AS216" s="83" t="s">
        <v>68</v>
      </c>
      <c r="AT216" s="83" t="s">
        <v>87</v>
      </c>
      <c r="AU216" s="83" t="s">
        <v>70</v>
      </c>
      <c r="AV216" s="83" t="s">
        <v>71</v>
      </c>
      <c r="AW216" s="83" t="s">
        <v>72</v>
      </c>
      <c r="AX216" s="83" t="s">
        <v>72</v>
      </c>
      <c r="AY216" s="83" t="s">
        <v>72</v>
      </c>
      <c r="AZ216" s="83" t="s">
        <v>73</v>
      </c>
      <c r="BA216" s="83" t="s">
        <v>72</v>
      </c>
      <c r="BB216" s="83" t="s">
        <v>73</v>
      </c>
      <c r="BC216" s="83" t="s">
        <v>73</v>
      </c>
      <c r="BD216" s="83"/>
      <c r="BE216" s="83" t="s">
        <v>73</v>
      </c>
      <c r="BF216" s="83"/>
      <c r="BG216" s="87" t="s">
        <v>631</v>
      </c>
      <c r="BH216" s="86" t="s">
        <v>60</v>
      </c>
      <c r="BI216" s="76" t="s">
        <v>1414</v>
      </c>
      <c r="BJ216">
        <v>16</v>
      </c>
      <c r="BK216" s="87">
        <v>59</v>
      </c>
      <c r="BL216" s="87"/>
      <c r="BM216" s="86" t="s">
        <v>1126</v>
      </c>
      <c r="BN216" s="86" t="s">
        <v>1131</v>
      </c>
      <c r="BO216" s="87" t="s">
        <v>68</v>
      </c>
      <c r="BP216" s="87"/>
      <c r="BQ216" s="87" t="s">
        <v>1472</v>
      </c>
      <c r="BR216" s="86" t="s">
        <v>1445</v>
      </c>
      <c r="BS216" s="86">
        <v>1</v>
      </c>
      <c r="BT216" s="86" t="s">
        <v>1445</v>
      </c>
      <c r="BU216" s="86">
        <v>1</v>
      </c>
      <c r="BV216" s="86" t="s">
        <v>63</v>
      </c>
      <c r="BW216" s="86">
        <v>1</v>
      </c>
      <c r="BX216" s="86" t="s">
        <v>1448</v>
      </c>
      <c r="BY216" s="86">
        <v>1</v>
      </c>
      <c r="BZ216" s="86" t="s">
        <v>1470</v>
      </c>
      <c r="CA216" s="86">
        <v>2</v>
      </c>
      <c r="CB216" s="86" t="s">
        <v>1452</v>
      </c>
      <c r="CC216" s="86">
        <v>0</v>
      </c>
      <c r="CD216" s="86" t="s">
        <v>1454</v>
      </c>
      <c r="CE216" s="86">
        <v>1</v>
      </c>
      <c r="CF216" s="86" t="s">
        <v>1454</v>
      </c>
      <c r="CG216" s="86">
        <v>1</v>
      </c>
      <c r="CH216" s="86" t="s">
        <v>1454</v>
      </c>
      <c r="CI216" s="86">
        <v>1</v>
      </c>
      <c r="CJ216" s="86" t="s">
        <v>226</v>
      </c>
      <c r="CK216" s="86">
        <v>0</v>
      </c>
      <c r="CL216" s="86" t="s">
        <v>1454</v>
      </c>
      <c r="CM216" s="86">
        <v>1</v>
      </c>
      <c r="CN216" s="86" t="s">
        <v>226</v>
      </c>
      <c r="CO216" s="86">
        <v>0</v>
      </c>
      <c r="CP216" s="87" t="s">
        <v>1477</v>
      </c>
      <c r="CQ216" s="152">
        <v>0</v>
      </c>
    </row>
    <row r="217" spans="1:95" ht="13.2" x14ac:dyDescent="0.25">
      <c r="A217" s="82">
        <v>45573.396000706023</v>
      </c>
      <c r="B217" s="83" t="s">
        <v>671</v>
      </c>
      <c r="C217" s="84" t="s">
        <v>672</v>
      </c>
      <c r="D217" s="83">
        <v>100</v>
      </c>
      <c r="E217" s="83">
        <v>1.29</v>
      </c>
      <c r="F217" s="83" t="s">
        <v>114</v>
      </c>
      <c r="G217" s="83" t="s">
        <v>76</v>
      </c>
      <c r="H217" s="83" t="s">
        <v>631</v>
      </c>
      <c r="I217" s="83" t="s">
        <v>63</v>
      </c>
      <c r="J217" s="83" t="s">
        <v>64</v>
      </c>
      <c r="K217" s="83" t="s">
        <v>64</v>
      </c>
      <c r="L217" s="83" t="s">
        <v>64</v>
      </c>
      <c r="M217" s="83" t="s">
        <v>78</v>
      </c>
      <c r="N217" s="83" t="s">
        <v>64</v>
      </c>
      <c r="O217" s="83" t="s">
        <v>84</v>
      </c>
      <c r="P217" s="83" t="s">
        <v>64</v>
      </c>
      <c r="Q217" s="83" t="s">
        <v>64</v>
      </c>
      <c r="R217" s="83" t="s">
        <v>64</v>
      </c>
      <c r="S217" s="83" t="s">
        <v>64</v>
      </c>
      <c r="T217" s="83" t="s">
        <v>64</v>
      </c>
      <c r="U217" s="83" t="s">
        <v>78</v>
      </c>
      <c r="V217" s="83" t="s">
        <v>64</v>
      </c>
      <c r="W217" s="83" t="s">
        <v>64</v>
      </c>
      <c r="X217" s="83" t="s">
        <v>64</v>
      </c>
      <c r="Y217" s="83" t="s">
        <v>64</v>
      </c>
      <c r="Z217" s="83" t="s">
        <v>66</v>
      </c>
      <c r="AA217" s="83" t="s">
        <v>65</v>
      </c>
      <c r="AB217" s="83" t="s">
        <v>66</v>
      </c>
      <c r="AC217" s="83" t="s">
        <v>66</v>
      </c>
      <c r="AD217" s="83" t="s">
        <v>65</v>
      </c>
      <c r="AE217" s="83" t="s">
        <v>66</v>
      </c>
      <c r="AF217" s="83" t="s">
        <v>66</v>
      </c>
      <c r="AG217" s="83" t="s">
        <v>66</v>
      </c>
      <c r="AH217" s="83" t="s">
        <v>65</v>
      </c>
      <c r="AI217" s="83" t="s">
        <v>79</v>
      </c>
      <c r="AJ217" s="83" t="s">
        <v>66</v>
      </c>
      <c r="AK217" s="83" t="s">
        <v>66</v>
      </c>
      <c r="AL217" s="83" t="s">
        <v>66</v>
      </c>
      <c r="AM217" s="83" t="s">
        <v>65</v>
      </c>
      <c r="AN217" s="83" t="s">
        <v>66</v>
      </c>
      <c r="AO217" s="83" t="s">
        <v>66</v>
      </c>
      <c r="AP217" s="83" t="s">
        <v>85</v>
      </c>
      <c r="AQ217" s="83" t="s">
        <v>85</v>
      </c>
      <c r="AR217" s="83" t="s">
        <v>63</v>
      </c>
      <c r="AS217" s="83" t="s">
        <v>115</v>
      </c>
      <c r="AT217" s="83" t="s">
        <v>87</v>
      </c>
      <c r="AU217" s="83" t="s">
        <v>67</v>
      </c>
      <c r="AV217" s="83" t="s">
        <v>71</v>
      </c>
      <c r="AW217" s="83" t="s">
        <v>72</v>
      </c>
      <c r="AX217" s="83" t="s">
        <v>72</v>
      </c>
      <c r="AY217" s="83" t="s">
        <v>72</v>
      </c>
      <c r="AZ217" s="83" t="s">
        <v>72</v>
      </c>
      <c r="BA217" s="83" t="s">
        <v>72</v>
      </c>
      <c r="BB217" s="83" t="s">
        <v>72</v>
      </c>
      <c r="BC217" s="83" t="s">
        <v>73</v>
      </c>
      <c r="BD217" s="83"/>
      <c r="BE217" s="83" t="s">
        <v>63</v>
      </c>
      <c r="BF217" s="83" t="s">
        <v>271</v>
      </c>
      <c r="BG217" s="87" t="s">
        <v>631</v>
      </c>
      <c r="BH217" s="87" t="s">
        <v>114</v>
      </c>
      <c r="BI217" s="76" t="s">
        <v>1414</v>
      </c>
      <c r="BJ217">
        <v>14</v>
      </c>
      <c r="BK217" s="87">
        <v>52</v>
      </c>
      <c r="BL217" s="87"/>
      <c r="BM217" s="86" t="s">
        <v>1126</v>
      </c>
      <c r="BN217" s="86" t="s">
        <v>1131</v>
      </c>
      <c r="BO217" s="87" t="s">
        <v>115</v>
      </c>
      <c r="BP217" s="87"/>
      <c r="BQ217" s="87" t="s">
        <v>1472</v>
      </c>
      <c r="BR217" s="86" t="s">
        <v>1445</v>
      </c>
      <c r="BS217" s="86">
        <v>1</v>
      </c>
      <c r="BT217" s="86" t="s">
        <v>1445</v>
      </c>
      <c r="BU217" s="86">
        <v>1</v>
      </c>
      <c r="BV217" s="86" t="s">
        <v>63</v>
      </c>
      <c r="BW217" s="86">
        <v>1</v>
      </c>
      <c r="BX217" s="86" t="s">
        <v>1448</v>
      </c>
      <c r="BY217" s="86">
        <v>1</v>
      </c>
      <c r="BZ217" s="86" t="s">
        <v>1450</v>
      </c>
      <c r="CA217" s="86">
        <v>1</v>
      </c>
      <c r="CB217" s="86" t="s">
        <v>1452</v>
      </c>
      <c r="CC217" s="86">
        <v>0</v>
      </c>
      <c r="CD217" s="86" t="s">
        <v>1454</v>
      </c>
      <c r="CE217" s="86">
        <v>1</v>
      </c>
      <c r="CF217" s="86" t="s">
        <v>1454</v>
      </c>
      <c r="CG217" s="86">
        <v>1</v>
      </c>
      <c r="CH217" s="86" t="s">
        <v>1454</v>
      </c>
      <c r="CI217" s="86">
        <v>1</v>
      </c>
      <c r="CJ217" s="86" t="s">
        <v>1454</v>
      </c>
      <c r="CK217" s="86">
        <v>1</v>
      </c>
      <c r="CL217" s="86" t="s">
        <v>1454</v>
      </c>
      <c r="CM217" s="86">
        <v>1</v>
      </c>
      <c r="CN217" s="86" t="s">
        <v>1454</v>
      </c>
      <c r="CO217" s="86">
        <v>1</v>
      </c>
      <c r="CP217" s="87" t="s">
        <v>1478</v>
      </c>
      <c r="CQ217" s="152">
        <v>1</v>
      </c>
    </row>
    <row r="218" spans="1:95" ht="13.2" x14ac:dyDescent="0.25">
      <c r="A218" s="82">
        <v>45573.396306041672</v>
      </c>
      <c r="B218" s="83" t="s">
        <v>673</v>
      </c>
      <c r="C218" s="84" t="s">
        <v>674</v>
      </c>
      <c r="D218" s="83">
        <v>58.93</v>
      </c>
      <c r="E218" s="83">
        <v>0.63</v>
      </c>
      <c r="F218" s="83" t="s">
        <v>423</v>
      </c>
      <c r="G218" s="83" t="s">
        <v>539</v>
      </c>
      <c r="H218" s="83" t="s">
        <v>618</v>
      </c>
      <c r="I218" s="83" t="s">
        <v>63</v>
      </c>
      <c r="J218" s="83" t="s">
        <v>64</v>
      </c>
      <c r="K218" s="83" t="s">
        <v>84</v>
      </c>
      <c r="L218" s="83" t="s">
        <v>64</v>
      </c>
      <c r="M218" s="83" t="s">
        <v>64</v>
      </c>
      <c r="N218" s="83" t="s">
        <v>64</v>
      </c>
      <c r="O218" s="83" t="s">
        <v>84</v>
      </c>
      <c r="P218" s="83" t="s">
        <v>84</v>
      </c>
      <c r="Q218" s="83" t="s">
        <v>84</v>
      </c>
      <c r="R218" s="83" t="s">
        <v>64</v>
      </c>
      <c r="S218" s="83" t="s">
        <v>64</v>
      </c>
      <c r="T218" s="83" t="s">
        <v>64</v>
      </c>
      <c r="U218" s="83" t="s">
        <v>84</v>
      </c>
      <c r="V218" s="83" t="s">
        <v>84</v>
      </c>
      <c r="W218" s="83" t="s">
        <v>64</v>
      </c>
      <c r="X218" s="83" t="s">
        <v>64</v>
      </c>
      <c r="Y218" s="83" t="s">
        <v>64</v>
      </c>
      <c r="Z218" s="83" t="s">
        <v>65</v>
      </c>
      <c r="AA218" s="83" t="s">
        <v>79</v>
      </c>
      <c r="AB218" s="83" t="s">
        <v>65</v>
      </c>
      <c r="AC218" s="83" t="s">
        <v>65</v>
      </c>
      <c r="AD218" s="83" t="s">
        <v>66</v>
      </c>
      <c r="AE218" s="83" t="s">
        <v>65</v>
      </c>
      <c r="AF218" s="83" t="s">
        <v>65</v>
      </c>
      <c r="AG218" s="83" t="s">
        <v>65</v>
      </c>
      <c r="AH218" s="83" t="s">
        <v>65</v>
      </c>
      <c r="AI218" s="83" t="s">
        <v>65</v>
      </c>
      <c r="AJ218" s="83" t="s">
        <v>66</v>
      </c>
      <c r="AK218" s="83" t="s">
        <v>66</v>
      </c>
      <c r="AL218" s="83" t="s">
        <v>66</v>
      </c>
      <c r="AM218" s="83" t="s">
        <v>79</v>
      </c>
      <c r="AN218" s="83" t="s">
        <v>65</v>
      </c>
      <c r="AO218" s="83" t="s">
        <v>65</v>
      </c>
      <c r="AP218" s="83" t="s">
        <v>67</v>
      </c>
      <c r="AQ218" s="83" t="s">
        <v>67</v>
      </c>
      <c r="AR218" s="83" t="s">
        <v>86</v>
      </c>
      <c r="AS218" s="83" t="s">
        <v>81</v>
      </c>
      <c r="AT218" s="83" t="s">
        <v>87</v>
      </c>
      <c r="AU218" s="83" t="s">
        <v>80</v>
      </c>
      <c r="AV218" s="83" t="s">
        <v>80</v>
      </c>
      <c r="AW218" s="83" t="s">
        <v>72</v>
      </c>
      <c r="AX218" s="83" t="s">
        <v>72</v>
      </c>
      <c r="AY218" s="83" t="s">
        <v>72</v>
      </c>
      <c r="AZ218" s="83" t="s">
        <v>72</v>
      </c>
      <c r="BA218" s="83" t="s">
        <v>73</v>
      </c>
      <c r="BB218" s="83" t="s">
        <v>73</v>
      </c>
      <c r="BC218" s="83" t="s">
        <v>73</v>
      </c>
      <c r="BD218" s="83" t="s">
        <v>116</v>
      </c>
      <c r="BE218" s="83" t="s">
        <v>73</v>
      </c>
      <c r="BF218" s="83"/>
      <c r="BG218" s="87" t="s">
        <v>631</v>
      </c>
      <c r="BH218" s="86" t="s">
        <v>60</v>
      </c>
      <c r="BI218" s="76" t="s">
        <v>1414</v>
      </c>
      <c r="BJ218">
        <v>9</v>
      </c>
      <c r="BK218" s="87">
        <v>53</v>
      </c>
      <c r="BL218" s="87"/>
      <c r="BM218" s="86" t="s">
        <v>1126</v>
      </c>
      <c r="BN218" s="86" t="s">
        <v>1131</v>
      </c>
      <c r="BO218" s="87" t="s">
        <v>68</v>
      </c>
      <c r="BP218" s="87"/>
      <c r="BQ218" s="87" t="s">
        <v>1472</v>
      </c>
      <c r="BR218" s="86" t="s">
        <v>1445</v>
      </c>
      <c r="BS218" s="86">
        <v>1</v>
      </c>
      <c r="BT218" s="86" t="s">
        <v>1445</v>
      </c>
      <c r="BU218" s="86">
        <v>1</v>
      </c>
      <c r="BV218" s="86" t="s">
        <v>63</v>
      </c>
      <c r="BW218" s="86">
        <v>1</v>
      </c>
      <c r="BX218" s="86" t="s">
        <v>1448</v>
      </c>
      <c r="BY218" s="86">
        <v>1</v>
      </c>
      <c r="BZ218" s="86" t="s">
        <v>1450</v>
      </c>
      <c r="CA218" s="86">
        <v>1</v>
      </c>
      <c r="CB218" s="86" t="s">
        <v>1452</v>
      </c>
      <c r="CC218" s="86">
        <v>0</v>
      </c>
      <c r="CD218" s="86" t="s">
        <v>1454</v>
      </c>
      <c r="CE218" s="86">
        <v>1</v>
      </c>
      <c r="CF218" s="86" t="s">
        <v>1454</v>
      </c>
      <c r="CG218" s="86">
        <v>1</v>
      </c>
      <c r="CH218" s="86" t="s">
        <v>1454</v>
      </c>
      <c r="CI218" s="86">
        <v>1</v>
      </c>
      <c r="CJ218" s="86" t="s">
        <v>1454</v>
      </c>
      <c r="CK218" s="86">
        <v>1</v>
      </c>
      <c r="CL218" s="86" t="s">
        <v>226</v>
      </c>
      <c r="CM218" s="86">
        <v>0</v>
      </c>
      <c r="CN218" s="86" t="s">
        <v>226</v>
      </c>
      <c r="CO218" s="86">
        <v>0</v>
      </c>
      <c r="CP218" s="87" t="s">
        <v>1477</v>
      </c>
      <c r="CQ218" s="152">
        <v>0</v>
      </c>
    </row>
    <row r="219" spans="1:95" ht="13.2" x14ac:dyDescent="0.25">
      <c r="A219" s="82">
        <v>45573.397465902774</v>
      </c>
      <c r="B219" s="83" t="s">
        <v>675</v>
      </c>
      <c r="C219" s="84" t="s">
        <v>676</v>
      </c>
      <c r="D219" s="83">
        <v>14.3</v>
      </c>
      <c r="E219" s="83">
        <v>0.63</v>
      </c>
      <c r="F219" s="83" t="s">
        <v>114</v>
      </c>
      <c r="G219" s="83" t="s">
        <v>76</v>
      </c>
      <c r="H219" s="83" t="s">
        <v>631</v>
      </c>
      <c r="I219" s="83" t="s">
        <v>63</v>
      </c>
      <c r="J219" s="83" t="s">
        <v>64</v>
      </c>
      <c r="K219" s="83" t="s">
        <v>64</v>
      </c>
      <c r="L219" s="83" t="s">
        <v>64</v>
      </c>
      <c r="M219" s="83" t="s">
        <v>84</v>
      </c>
      <c r="N219" s="83" t="s">
        <v>84</v>
      </c>
      <c r="O219" s="83" t="s">
        <v>64</v>
      </c>
      <c r="P219" s="83" t="s">
        <v>84</v>
      </c>
      <c r="Q219" s="83" t="s">
        <v>78</v>
      </c>
      <c r="R219" s="83" t="s">
        <v>64</v>
      </c>
      <c r="S219" s="83" t="s">
        <v>64</v>
      </c>
      <c r="T219" s="83" t="s">
        <v>64</v>
      </c>
      <c r="U219" s="83" t="s">
        <v>84</v>
      </c>
      <c r="V219" s="83" t="s">
        <v>64</v>
      </c>
      <c r="W219" s="83" t="s">
        <v>64</v>
      </c>
      <c r="X219" s="83" t="s">
        <v>64</v>
      </c>
      <c r="Y219" s="83" t="s">
        <v>64</v>
      </c>
      <c r="Z219" s="83" t="s">
        <v>66</v>
      </c>
      <c r="AA219" s="83" t="s">
        <v>79</v>
      </c>
      <c r="AB219" s="83" t="s">
        <v>65</v>
      </c>
      <c r="AC219" s="83" t="s">
        <v>66</v>
      </c>
      <c r="AD219" s="83" t="s">
        <v>66</v>
      </c>
      <c r="AE219" s="83" t="s">
        <v>66</v>
      </c>
      <c r="AF219" s="83" t="s">
        <v>79</v>
      </c>
      <c r="AG219" s="83" t="s">
        <v>79</v>
      </c>
      <c r="AH219" s="83" t="s">
        <v>79</v>
      </c>
      <c r="AI219" s="83" t="s">
        <v>66</v>
      </c>
      <c r="AJ219" s="83" t="s">
        <v>79</v>
      </c>
      <c r="AK219" s="83" t="s">
        <v>79</v>
      </c>
      <c r="AL219" s="83" t="s">
        <v>79</v>
      </c>
      <c r="AM219" s="83" t="s">
        <v>66</v>
      </c>
      <c r="AN219" s="83" t="s">
        <v>66</v>
      </c>
      <c r="AO219" s="83" t="s">
        <v>66</v>
      </c>
      <c r="AP219" s="83" t="s">
        <v>67</v>
      </c>
      <c r="AQ219" s="83" t="s">
        <v>67</v>
      </c>
      <c r="AR219" s="83" t="s">
        <v>73</v>
      </c>
      <c r="AS219" s="83" t="s">
        <v>68</v>
      </c>
      <c r="AT219" s="83" t="s">
        <v>87</v>
      </c>
      <c r="AU219" s="83" t="s">
        <v>70</v>
      </c>
      <c r="AV219" s="83" t="s">
        <v>132</v>
      </c>
      <c r="AW219" s="83" t="s">
        <v>63</v>
      </c>
      <c r="AX219" s="83" t="s">
        <v>72</v>
      </c>
      <c r="AY219" s="83" t="s">
        <v>72</v>
      </c>
      <c r="AZ219" s="83" t="s">
        <v>63</v>
      </c>
      <c r="BA219" s="83" t="s">
        <v>72</v>
      </c>
      <c r="BB219" s="83" t="s">
        <v>72</v>
      </c>
      <c r="BC219" s="83" t="s">
        <v>73</v>
      </c>
      <c r="BD219" s="83"/>
      <c r="BE219" s="83" t="s">
        <v>73</v>
      </c>
      <c r="BF219" s="83"/>
      <c r="BG219" s="87" t="s">
        <v>631</v>
      </c>
      <c r="BH219" s="87" t="s">
        <v>114</v>
      </c>
      <c r="BI219" s="76" t="s">
        <v>1414</v>
      </c>
      <c r="BJ219">
        <v>11</v>
      </c>
      <c r="BK219" s="87">
        <v>41</v>
      </c>
      <c r="BL219" s="87"/>
      <c r="BM219" s="86" t="s">
        <v>1126</v>
      </c>
      <c r="BN219" s="86" t="s">
        <v>1131</v>
      </c>
      <c r="BO219" s="87" t="s">
        <v>68</v>
      </c>
      <c r="BP219" s="87"/>
      <c r="BQ219" s="87" t="s">
        <v>1472</v>
      </c>
      <c r="BR219" s="86" t="s">
        <v>1445</v>
      </c>
      <c r="BS219" s="86">
        <v>1</v>
      </c>
      <c r="BT219" s="86" t="s">
        <v>1445</v>
      </c>
      <c r="BU219" s="86">
        <v>1</v>
      </c>
      <c r="BV219" s="86" t="s">
        <v>73</v>
      </c>
      <c r="BW219" s="86">
        <v>0</v>
      </c>
      <c r="BX219" s="86" t="s">
        <v>1448</v>
      </c>
      <c r="BY219" s="86">
        <v>1</v>
      </c>
      <c r="BZ219" s="86" t="s">
        <v>1470</v>
      </c>
      <c r="CA219" s="86">
        <v>2</v>
      </c>
      <c r="CB219" s="86" t="s">
        <v>1452</v>
      </c>
      <c r="CC219" s="86">
        <v>0</v>
      </c>
      <c r="CD219" s="86" t="s">
        <v>1454</v>
      </c>
      <c r="CE219" s="86">
        <v>1</v>
      </c>
      <c r="CF219" s="86" t="s">
        <v>1454</v>
      </c>
      <c r="CG219" s="86">
        <v>1</v>
      </c>
      <c r="CH219" s="86" t="s">
        <v>1454</v>
      </c>
      <c r="CI219" s="86">
        <v>1</v>
      </c>
      <c r="CJ219" s="86" t="s">
        <v>1454</v>
      </c>
      <c r="CK219" s="86">
        <v>1</v>
      </c>
      <c r="CL219" s="86" t="s">
        <v>1454</v>
      </c>
      <c r="CM219" s="86">
        <v>1</v>
      </c>
      <c r="CN219" s="86" t="s">
        <v>1454</v>
      </c>
      <c r="CO219" s="86">
        <v>1</v>
      </c>
      <c r="CP219" s="87" t="s">
        <v>1478</v>
      </c>
      <c r="CQ219" s="152">
        <v>1</v>
      </c>
    </row>
    <row r="220" spans="1:95" ht="13.2" x14ac:dyDescent="0.25">
      <c r="A220" s="82">
        <v>45573.400190150467</v>
      </c>
      <c r="B220" s="83" t="s">
        <v>677</v>
      </c>
      <c r="C220" s="84" t="s">
        <v>678</v>
      </c>
      <c r="D220" s="83">
        <v>25</v>
      </c>
      <c r="E220" s="83">
        <v>0.13</v>
      </c>
      <c r="F220" s="83" t="s">
        <v>423</v>
      </c>
      <c r="G220" s="83" t="s">
        <v>76</v>
      </c>
      <c r="H220" s="83" t="s">
        <v>614</v>
      </c>
      <c r="I220" s="83" t="s">
        <v>63</v>
      </c>
      <c r="J220" s="83" t="s">
        <v>64</v>
      </c>
      <c r="K220" s="83" t="s">
        <v>64</v>
      </c>
      <c r="L220" s="83" t="s">
        <v>64</v>
      </c>
      <c r="M220" s="83" t="s">
        <v>78</v>
      </c>
      <c r="N220" s="83" t="s">
        <v>64</v>
      </c>
      <c r="O220" s="83" t="s">
        <v>64</v>
      </c>
      <c r="P220" s="83" t="s">
        <v>84</v>
      </c>
      <c r="Q220" s="83" t="s">
        <v>64</v>
      </c>
      <c r="R220" s="83" t="s">
        <v>64</v>
      </c>
      <c r="S220" s="83" t="s">
        <v>64</v>
      </c>
      <c r="T220" s="83" t="s">
        <v>64</v>
      </c>
      <c r="U220" s="83" t="s">
        <v>64</v>
      </c>
      <c r="V220" s="83" t="s">
        <v>64</v>
      </c>
      <c r="W220" s="83" t="s">
        <v>64</v>
      </c>
      <c r="X220" s="83" t="s">
        <v>64</v>
      </c>
      <c r="Y220" s="83" t="s">
        <v>78</v>
      </c>
      <c r="Z220" s="83" t="s">
        <v>65</v>
      </c>
      <c r="AA220" s="83" t="s">
        <v>65</v>
      </c>
      <c r="AB220" s="83" t="s">
        <v>65</v>
      </c>
      <c r="AC220" s="83" t="s">
        <v>65</v>
      </c>
      <c r="AD220" s="83" t="s">
        <v>65</v>
      </c>
      <c r="AE220" s="83" t="s">
        <v>65</v>
      </c>
      <c r="AF220" s="83" t="s">
        <v>66</v>
      </c>
      <c r="AG220" s="83" t="s">
        <v>65</v>
      </c>
      <c r="AH220" s="83" t="s">
        <v>65</v>
      </c>
      <c r="AI220" s="83" t="s">
        <v>65</v>
      </c>
      <c r="AJ220" s="83" t="s">
        <v>65</v>
      </c>
      <c r="AK220" s="83" t="s">
        <v>65</v>
      </c>
      <c r="AL220" s="83" t="s">
        <v>65</v>
      </c>
      <c r="AM220" s="83" t="s">
        <v>65</v>
      </c>
      <c r="AN220" s="83" t="s">
        <v>65</v>
      </c>
      <c r="AO220" s="83" t="s">
        <v>65</v>
      </c>
      <c r="AP220" s="83" t="s">
        <v>85</v>
      </c>
      <c r="AQ220" s="83" t="s">
        <v>85</v>
      </c>
      <c r="AR220" s="83" t="s">
        <v>63</v>
      </c>
      <c r="AS220" s="83" t="s">
        <v>68</v>
      </c>
      <c r="AT220" s="83" t="s">
        <v>87</v>
      </c>
      <c r="AU220" s="83" t="s">
        <v>85</v>
      </c>
      <c r="AV220" s="83" t="s">
        <v>80</v>
      </c>
      <c r="AW220" s="83" t="s">
        <v>73</v>
      </c>
      <c r="AX220" s="83" t="s">
        <v>73</v>
      </c>
      <c r="AY220" s="83" t="s">
        <v>73</v>
      </c>
      <c r="AZ220" s="83" t="s">
        <v>73</v>
      </c>
      <c r="BA220" s="83" t="s">
        <v>73</v>
      </c>
      <c r="BB220" s="83" t="s">
        <v>73</v>
      </c>
      <c r="BC220" s="83" t="s">
        <v>73</v>
      </c>
      <c r="BD220" s="83"/>
      <c r="BE220" s="83" t="s">
        <v>73</v>
      </c>
      <c r="BF220" s="83"/>
      <c r="BG220" s="87" t="s">
        <v>631</v>
      </c>
      <c r="BH220" s="86" t="s">
        <v>60</v>
      </c>
      <c r="BI220" s="76" t="s">
        <v>1414</v>
      </c>
      <c r="BJ220">
        <v>14</v>
      </c>
      <c r="BK220" s="87">
        <v>60</v>
      </c>
      <c r="BL220" s="87"/>
      <c r="BM220" s="86" t="s">
        <v>1126</v>
      </c>
      <c r="BN220" s="86" t="s">
        <v>1131</v>
      </c>
      <c r="BO220" s="87" t="s">
        <v>68</v>
      </c>
      <c r="BP220" s="87"/>
      <c r="BQ220" s="87" t="s">
        <v>1472</v>
      </c>
      <c r="BR220" s="86" t="s">
        <v>1445</v>
      </c>
      <c r="BS220" s="86">
        <v>1</v>
      </c>
      <c r="BT220" s="86" t="s">
        <v>1445</v>
      </c>
      <c r="BU220" s="86">
        <v>1</v>
      </c>
      <c r="BV220" s="86" t="s">
        <v>63</v>
      </c>
      <c r="BW220" s="86">
        <v>1</v>
      </c>
      <c r="BX220" s="86" t="s">
        <v>1448</v>
      </c>
      <c r="BY220" s="86">
        <v>1</v>
      </c>
      <c r="BZ220" s="86" t="s">
        <v>1450</v>
      </c>
      <c r="CA220" s="86">
        <v>1</v>
      </c>
      <c r="CB220" s="86" t="s">
        <v>1452</v>
      </c>
      <c r="CC220" s="86">
        <v>0</v>
      </c>
      <c r="CD220" s="86" t="s">
        <v>226</v>
      </c>
      <c r="CE220" s="86">
        <v>0</v>
      </c>
      <c r="CF220" s="86" t="s">
        <v>226</v>
      </c>
      <c r="CG220" s="86">
        <v>0</v>
      </c>
      <c r="CH220" s="86" t="s">
        <v>226</v>
      </c>
      <c r="CI220" s="86">
        <v>0</v>
      </c>
      <c r="CJ220" s="86" t="s">
        <v>226</v>
      </c>
      <c r="CK220" s="86">
        <v>0</v>
      </c>
      <c r="CL220" s="86" t="s">
        <v>226</v>
      </c>
      <c r="CM220" s="86">
        <v>0</v>
      </c>
      <c r="CN220" s="86" t="s">
        <v>226</v>
      </c>
      <c r="CO220" s="86">
        <v>0</v>
      </c>
      <c r="CP220" s="87" t="s">
        <v>1477</v>
      </c>
      <c r="CQ220" s="152">
        <v>0</v>
      </c>
    </row>
    <row r="221" spans="1:95" ht="13.2" x14ac:dyDescent="0.25">
      <c r="A221" s="82">
        <v>45573.400274108797</v>
      </c>
      <c r="B221" s="83" t="s">
        <v>679</v>
      </c>
      <c r="C221" s="84" t="s">
        <v>680</v>
      </c>
      <c r="D221" s="83">
        <v>100</v>
      </c>
      <c r="E221" s="83">
        <v>1.08</v>
      </c>
      <c r="F221" s="83" t="s">
        <v>114</v>
      </c>
      <c r="G221" s="83" t="s">
        <v>76</v>
      </c>
      <c r="H221" s="83" t="s">
        <v>631</v>
      </c>
      <c r="I221" s="83" t="s">
        <v>63</v>
      </c>
      <c r="J221" s="83" t="s">
        <v>64</v>
      </c>
      <c r="K221" s="83" t="s">
        <v>64</v>
      </c>
      <c r="L221" s="83" t="s">
        <v>64</v>
      </c>
      <c r="M221" s="83" t="s">
        <v>84</v>
      </c>
      <c r="N221" s="83" t="s">
        <v>84</v>
      </c>
      <c r="O221" s="83" t="s">
        <v>84</v>
      </c>
      <c r="P221" s="83" t="s">
        <v>84</v>
      </c>
      <c r="Q221" s="83" t="s">
        <v>64</v>
      </c>
      <c r="R221" s="83" t="s">
        <v>64</v>
      </c>
      <c r="S221" s="83" t="s">
        <v>64</v>
      </c>
      <c r="T221" s="83" t="s">
        <v>64</v>
      </c>
      <c r="U221" s="83" t="s">
        <v>64</v>
      </c>
      <c r="V221" s="83" t="s">
        <v>64</v>
      </c>
      <c r="W221" s="83" t="s">
        <v>64</v>
      </c>
      <c r="X221" s="83" t="s">
        <v>64</v>
      </c>
      <c r="Y221" s="83" t="s">
        <v>64</v>
      </c>
      <c r="Z221" s="83" t="s">
        <v>66</v>
      </c>
      <c r="AA221" s="83" t="s">
        <v>65</v>
      </c>
      <c r="AB221" s="83" t="s">
        <v>66</v>
      </c>
      <c r="AC221" s="83" t="s">
        <v>66</v>
      </c>
      <c r="AD221" s="83" t="s">
        <v>65</v>
      </c>
      <c r="AE221" s="83" t="s">
        <v>66</v>
      </c>
      <c r="AF221" s="83" t="s">
        <v>66</v>
      </c>
      <c r="AG221" s="83" t="s">
        <v>66</v>
      </c>
      <c r="AH221" s="83" t="s">
        <v>66</v>
      </c>
      <c r="AI221" s="83" t="s">
        <v>79</v>
      </c>
      <c r="AJ221" s="83" t="s">
        <v>66</v>
      </c>
      <c r="AK221" s="83" t="s">
        <v>66</v>
      </c>
      <c r="AL221" s="83" t="s">
        <v>66</v>
      </c>
      <c r="AM221" s="83" t="s">
        <v>66</v>
      </c>
      <c r="AN221" s="83" t="s">
        <v>66</v>
      </c>
      <c r="AO221" s="83" t="s">
        <v>66</v>
      </c>
      <c r="AP221" s="83" t="s">
        <v>119</v>
      </c>
      <c r="AQ221" s="83" t="s">
        <v>119</v>
      </c>
      <c r="AR221" s="83" t="s">
        <v>86</v>
      </c>
      <c r="AS221" s="83" t="s">
        <v>68</v>
      </c>
      <c r="AT221" s="83" t="s">
        <v>169</v>
      </c>
      <c r="AU221" s="83" t="s">
        <v>93</v>
      </c>
      <c r="AV221" s="83" t="s">
        <v>71</v>
      </c>
      <c r="AW221" s="83" t="s">
        <v>72</v>
      </c>
      <c r="AX221" s="83" t="s">
        <v>72</v>
      </c>
      <c r="AY221" s="83" t="s">
        <v>72</v>
      </c>
      <c r="AZ221" s="83" t="s">
        <v>73</v>
      </c>
      <c r="BA221" s="83" t="s">
        <v>63</v>
      </c>
      <c r="BB221" s="83" t="s">
        <v>73</v>
      </c>
      <c r="BC221" s="83" t="s">
        <v>73</v>
      </c>
      <c r="BD221" s="83"/>
      <c r="BE221" s="83" t="s">
        <v>73</v>
      </c>
      <c r="BF221" s="83"/>
      <c r="BG221" s="87" t="s">
        <v>631</v>
      </c>
      <c r="BH221" s="87" t="s">
        <v>114</v>
      </c>
      <c r="BI221" s="76" t="s">
        <v>1414</v>
      </c>
      <c r="BJ221">
        <v>12</v>
      </c>
      <c r="BK221" s="87">
        <v>50</v>
      </c>
      <c r="BL221" s="87"/>
      <c r="BM221" s="86" t="s">
        <v>1126</v>
      </c>
      <c r="BN221" s="86" t="s">
        <v>1131</v>
      </c>
      <c r="BO221" s="87" t="s">
        <v>68</v>
      </c>
      <c r="BP221" s="87"/>
      <c r="BQ221" s="87" t="s">
        <v>1472</v>
      </c>
      <c r="BR221" s="86" t="s">
        <v>1444</v>
      </c>
      <c r="BS221" s="86">
        <v>0</v>
      </c>
      <c r="BT221" s="86" t="s">
        <v>1444</v>
      </c>
      <c r="BU221" s="86">
        <v>0</v>
      </c>
      <c r="BV221" s="86" t="s">
        <v>63</v>
      </c>
      <c r="BW221" s="86">
        <v>1</v>
      </c>
      <c r="BX221" s="86" t="s">
        <v>1447</v>
      </c>
      <c r="BY221" s="86">
        <v>0</v>
      </c>
      <c r="BZ221" s="86" t="s">
        <v>1449</v>
      </c>
      <c r="CA221" s="86">
        <v>0</v>
      </c>
      <c r="CB221" s="86" t="s">
        <v>1452</v>
      </c>
      <c r="CC221" s="86">
        <v>0</v>
      </c>
      <c r="CD221" s="86" t="s">
        <v>1454</v>
      </c>
      <c r="CE221" s="86">
        <v>1</v>
      </c>
      <c r="CF221" s="86" t="s">
        <v>1454</v>
      </c>
      <c r="CG221" s="86">
        <v>1</v>
      </c>
      <c r="CH221" s="86" t="s">
        <v>1454</v>
      </c>
      <c r="CI221" s="86">
        <v>1</v>
      </c>
      <c r="CJ221" s="86" t="s">
        <v>226</v>
      </c>
      <c r="CK221" s="86">
        <v>0</v>
      </c>
      <c r="CL221" s="86" t="s">
        <v>1454</v>
      </c>
      <c r="CM221" s="86">
        <v>1</v>
      </c>
      <c r="CN221" s="86" t="s">
        <v>226</v>
      </c>
      <c r="CO221" s="86">
        <v>0</v>
      </c>
      <c r="CP221" s="87" t="s">
        <v>1477</v>
      </c>
      <c r="CQ221" s="152">
        <v>0</v>
      </c>
    </row>
    <row r="222" spans="1:95" ht="13.2" x14ac:dyDescent="0.25">
      <c r="A222" s="82">
        <v>45573.401178506945</v>
      </c>
      <c r="B222" s="83" t="s">
        <v>681</v>
      </c>
      <c r="C222" s="84" t="s">
        <v>682</v>
      </c>
      <c r="D222" s="83">
        <v>100</v>
      </c>
      <c r="E222" s="83">
        <v>0.28999999999999998</v>
      </c>
      <c r="F222" s="83" t="s">
        <v>423</v>
      </c>
      <c r="G222" s="83" t="s">
        <v>76</v>
      </c>
      <c r="H222" s="83" t="s">
        <v>683</v>
      </c>
      <c r="I222" s="83" t="s">
        <v>63</v>
      </c>
      <c r="J222" s="83" t="s">
        <v>64</v>
      </c>
      <c r="K222" s="83" t="s">
        <v>64</v>
      </c>
      <c r="L222" s="83" t="s">
        <v>64</v>
      </c>
      <c r="M222" s="83" t="s">
        <v>78</v>
      </c>
      <c r="N222" s="83" t="s">
        <v>84</v>
      </c>
      <c r="O222" s="83" t="s">
        <v>84</v>
      </c>
      <c r="P222" s="83" t="s">
        <v>84</v>
      </c>
      <c r="Q222" s="83" t="s">
        <v>84</v>
      </c>
      <c r="R222" s="83" t="s">
        <v>64</v>
      </c>
      <c r="S222" s="83" t="s">
        <v>64</v>
      </c>
      <c r="T222" s="83" t="s">
        <v>78</v>
      </c>
      <c r="U222" s="83" t="s">
        <v>84</v>
      </c>
      <c r="V222" s="83" t="s">
        <v>64</v>
      </c>
      <c r="W222" s="83" t="s">
        <v>64</v>
      </c>
      <c r="X222" s="83" t="s">
        <v>64</v>
      </c>
      <c r="Y222" s="83" t="s">
        <v>64</v>
      </c>
      <c r="Z222" s="83" t="s">
        <v>65</v>
      </c>
      <c r="AA222" s="83" t="s">
        <v>65</v>
      </c>
      <c r="AB222" s="83" t="s">
        <v>65</v>
      </c>
      <c r="AC222" s="83" t="s">
        <v>65</v>
      </c>
      <c r="AD222" s="83" t="s">
        <v>66</v>
      </c>
      <c r="AE222" s="83" t="s">
        <v>65</v>
      </c>
      <c r="AF222" s="83" t="s">
        <v>65</v>
      </c>
      <c r="AG222" s="83" t="s">
        <v>65</v>
      </c>
      <c r="AH222" s="83" t="s">
        <v>66</v>
      </c>
      <c r="AI222" s="83" t="s">
        <v>101</v>
      </c>
      <c r="AJ222" s="83" t="s">
        <v>65</v>
      </c>
      <c r="AK222" s="83" t="s">
        <v>65</v>
      </c>
      <c r="AL222" s="83" t="s">
        <v>66</v>
      </c>
      <c r="AM222" s="83" t="s">
        <v>65</v>
      </c>
      <c r="AN222" s="83" t="s">
        <v>65</v>
      </c>
      <c r="AO222" s="83" t="s">
        <v>66</v>
      </c>
      <c r="AP222" s="83" t="s">
        <v>85</v>
      </c>
      <c r="AQ222" s="83" t="s">
        <v>85</v>
      </c>
      <c r="AR222" s="83" t="s">
        <v>63</v>
      </c>
      <c r="AS222" s="83" t="s">
        <v>115</v>
      </c>
      <c r="AT222" s="83" t="s">
        <v>87</v>
      </c>
      <c r="AU222" s="83" t="s">
        <v>80</v>
      </c>
      <c r="AV222" s="83" t="s">
        <v>71</v>
      </c>
      <c r="AW222" s="83" t="s">
        <v>73</v>
      </c>
      <c r="AX222" s="83" t="s">
        <v>72</v>
      </c>
      <c r="AY222" s="83" t="s">
        <v>72</v>
      </c>
      <c r="AZ222" s="83" t="s">
        <v>72</v>
      </c>
      <c r="BA222" s="83" t="s">
        <v>73</v>
      </c>
      <c r="BB222" s="83" t="s">
        <v>72</v>
      </c>
      <c r="BC222" s="83" t="s">
        <v>73</v>
      </c>
      <c r="BD222" s="83"/>
      <c r="BE222" s="83" t="s">
        <v>73</v>
      </c>
      <c r="BF222" s="83"/>
      <c r="BG222" s="87" t="s">
        <v>631</v>
      </c>
      <c r="BH222" s="86" t="s">
        <v>60</v>
      </c>
      <c r="BI222" s="76" t="s">
        <v>1414</v>
      </c>
      <c r="BJ222">
        <v>10</v>
      </c>
      <c r="BK222" s="87">
        <v>60</v>
      </c>
      <c r="BL222" s="87"/>
      <c r="BM222" s="86" t="s">
        <v>1126</v>
      </c>
      <c r="BN222" s="86" t="s">
        <v>1131</v>
      </c>
      <c r="BO222" s="87" t="s">
        <v>115</v>
      </c>
      <c r="BP222" s="87"/>
      <c r="BQ222" s="87" t="s">
        <v>1472</v>
      </c>
      <c r="BR222" s="86" t="s">
        <v>1445</v>
      </c>
      <c r="BS222" s="86">
        <v>1</v>
      </c>
      <c r="BT222" s="86" t="s">
        <v>1445</v>
      </c>
      <c r="BU222" s="86">
        <v>1</v>
      </c>
      <c r="BV222" s="86" t="s">
        <v>63</v>
      </c>
      <c r="BW222" s="86">
        <v>1</v>
      </c>
      <c r="BX222" s="86" t="s">
        <v>1448</v>
      </c>
      <c r="BY222" s="86">
        <v>1</v>
      </c>
      <c r="BZ222" s="86" t="s">
        <v>1450</v>
      </c>
      <c r="CA222" s="86">
        <v>1</v>
      </c>
      <c r="CB222" s="86" t="s">
        <v>1452</v>
      </c>
      <c r="CC222" s="86">
        <v>0</v>
      </c>
      <c r="CD222" s="86" t="s">
        <v>226</v>
      </c>
      <c r="CE222" s="86">
        <v>0</v>
      </c>
      <c r="CF222" s="86" t="s">
        <v>1454</v>
      </c>
      <c r="CG222" s="86">
        <v>1</v>
      </c>
      <c r="CH222" s="86" t="s">
        <v>1454</v>
      </c>
      <c r="CI222" s="86">
        <v>1</v>
      </c>
      <c r="CJ222" s="86" t="s">
        <v>1454</v>
      </c>
      <c r="CK222" s="86">
        <v>1</v>
      </c>
      <c r="CL222" s="86" t="s">
        <v>226</v>
      </c>
      <c r="CM222" s="86">
        <v>0</v>
      </c>
      <c r="CN222" s="86" t="s">
        <v>1454</v>
      </c>
      <c r="CO222" s="86">
        <v>1</v>
      </c>
      <c r="CP222" s="87" t="s">
        <v>1477</v>
      </c>
      <c r="CQ222" s="152">
        <v>0</v>
      </c>
    </row>
    <row r="223" spans="1:95" ht="13.2" x14ac:dyDescent="0.25">
      <c r="A223" s="82">
        <v>45573.40183081018</v>
      </c>
      <c r="B223" s="83" t="s">
        <v>684</v>
      </c>
      <c r="C223" s="84" t="s">
        <v>685</v>
      </c>
      <c r="D223" s="83">
        <v>34.82</v>
      </c>
      <c r="E223" s="83">
        <v>0.17</v>
      </c>
      <c r="F223" s="83" t="s">
        <v>423</v>
      </c>
      <c r="G223" s="83" t="s">
        <v>76</v>
      </c>
      <c r="H223" s="83" t="s">
        <v>631</v>
      </c>
      <c r="I223" s="83" t="s">
        <v>73</v>
      </c>
      <c r="J223" s="83" t="s">
        <v>64</v>
      </c>
      <c r="K223" s="83" t="s">
        <v>84</v>
      </c>
      <c r="L223" s="83" t="s">
        <v>64</v>
      </c>
      <c r="M223" s="83" t="s">
        <v>84</v>
      </c>
      <c r="N223" s="83" t="s">
        <v>84</v>
      </c>
      <c r="O223" s="83" t="s">
        <v>64</v>
      </c>
      <c r="P223" s="83" t="s">
        <v>84</v>
      </c>
      <c r="Q223" s="83" t="s">
        <v>84</v>
      </c>
      <c r="R223" s="83" t="s">
        <v>64</v>
      </c>
      <c r="S223" s="83" t="s">
        <v>78</v>
      </c>
      <c r="T223" s="83" t="s">
        <v>78</v>
      </c>
      <c r="U223" s="83" t="s">
        <v>64</v>
      </c>
      <c r="V223" s="83" t="s">
        <v>64</v>
      </c>
      <c r="W223" s="83" t="s">
        <v>78</v>
      </c>
      <c r="X223" s="83" t="s">
        <v>84</v>
      </c>
      <c r="Y223" s="83" t="s">
        <v>64</v>
      </c>
      <c r="Z223" s="83" t="s">
        <v>66</v>
      </c>
      <c r="AA223" s="83" t="s">
        <v>79</v>
      </c>
      <c r="AB223" s="83" t="s">
        <v>66</v>
      </c>
      <c r="AC223" s="83" t="s">
        <v>66</v>
      </c>
      <c r="AD223" s="83" t="s">
        <v>79</v>
      </c>
      <c r="AE223" s="83" t="s">
        <v>66</v>
      </c>
      <c r="AF223" s="83" t="s">
        <v>66</v>
      </c>
      <c r="AG223" s="83" t="s">
        <v>66</v>
      </c>
      <c r="AH223" s="83" t="s">
        <v>79</v>
      </c>
      <c r="AI223" s="83" t="s">
        <v>79</v>
      </c>
      <c r="AJ223" s="83" t="s">
        <v>66</v>
      </c>
      <c r="AK223" s="83" t="s">
        <v>66</v>
      </c>
      <c r="AL223" s="83" t="s">
        <v>66</v>
      </c>
      <c r="AM223" s="83" t="s">
        <v>79</v>
      </c>
      <c r="AN223" s="83" t="s">
        <v>79</v>
      </c>
      <c r="AO223" s="83" t="s">
        <v>79</v>
      </c>
      <c r="AP223" s="83" t="s">
        <v>85</v>
      </c>
      <c r="AQ223" s="83" t="s">
        <v>85</v>
      </c>
      <c r="AR223" s="83" t="s">
        <v>63</v>
      </c>
      <c r="AS223" s="83" t="s">
        <v>81</v>
      </c>
      <c r="AT223" s="83" t="s">
        <v>87</v>
      </c>
      <c r="AU223" s="83" t="s">
        <v>93</v>
      </c>
      <c r="AV223" s="83" t="s">
        <v>67</v>
      </c>
      <c r="AW223" s="83" t="s">
        <v>73</v>
      </c>
      <c r="AX223" s="83" t="s">
        <v>73</v>
      </c>
      <c r="AY223" s="83" t="s">
        <v>72</v>
      </c>
      <c r="AZ223" s="83" t="s">
        <v>72</v>
      </c>
      <c r="BA223" s="83" t="s">
        <v>63</v>
      </c>
      <c r="BB223" s="83" t="s">
        <v>63</v>
      </c>
      <c r="BC223" s="83" t="s">
        <v>73</v>
      </c>
      <c r="BD223" s="83"/>
      <c r="BE223" s="83" t="s">
        <v>73</v>
      </c>
      <c r="BF223" s="83"/>
      <c r="BG223" s="87" t="s">
        <v>631</v>
      </c>
      <c r="BH223" s="86" t="s">
        <v>60</v>
      </c>
      <c r="BI223" s="76" t="s">
        <v>1415</v>
      </c>
      <c r="BJ223">
        <v>7</v>
      </c>
      <c r="BK223" s="87">
        <v>42</v>
      </c>
      <c r="BL223" s="87"/>
      <c r="BM223" s="86" t="s">
        <v>1126</v>
      </c>
      <c r="BN223" s="86" t="s">
        <v>1131</v>
      </c>
      <c r="BO223" s="87" t="s">
        <v>68</v>
      </c>
      <c r="BP223" s="87"/>
      <c r="BQ223" s="87" t="s">
        <v>1472</v>
      </c>
      <c r="BR223" s="86" t="s">
        <v>1445</v>
      </c>
      <c r="BS223" s="86">
        <v>1</v>
      </c>
      <c r="BT223" s="86" t="s">
        <v>1445</v>
      </c>
      <c r="BU223" s="86">
        <v>1</v>
      </c>
      <c r="BV223" s="86" t="s">
        <v>63</v>
      </c>
      <c r="BW223" s="86">
        <v>1</v>
      </c>
      <c r="BX223" s="86" t="s">
        <v>1448</v>
      </c>
      <c r="BY223" s="86">
        <v>1</v>
      </c>
      <c r="BZ223" s="86" t="s">
        <v>1449</v>
      </c>
      <c r="CA223" s="86">
        <v>0</v>
      </c>
      <c r="CB223" s="86" t="s">
        <v>1453</v>
      </c>
      <c r="CC223" s="86">
        <v>1</v>
      </c>
      <c r="CD223" s="86" t="s">
        <v>226</v>
      </c>
      <c r="CE223" s="86">
        <v>0</v>
      </c>
      <c r="CF223" s="86" t="s">
        <v>226</v>
      </c>
      <c r="CG223" s="86">
        <v>0</v>
      </c>
      <c r="CH223" s="86" t="s">
        <v>1454</v>
      </c>
      <c r="CI223" s="86">
        <v>1</v>
      </c>
      <c r="CJ223" s="86" t="s">
        <v>1454</v>
      </c>
      <c r="CK223" s="86">
        <v>1</v>
      </c>
      <c r="CL223" s="86" t="s">
        <v>1454</v>
      </c>
      <c r="CM223" s="86">
        <v>1</v>
      </c>
      <c r="CN223" s="86" t="s">
        <v>1454</v>
      </c>
      <c r="CO223" s="86">
        <v>1</v>
      </c>
      <c r="CP223" s="87" t="s">
        <v>1477</v>
      </c>
      <c r="CQ223" s="152">
        <v>0</v>
      </c>
    </row>
    <row r="224" spans="1:95" ht="13.2" x14ac:dyDescent="0.25">
      <c r="A224" s="82">
        <v>45573.404305405093</v>
      </c>
      <c r="B224" s="83" t="s">
        <v>686</v>
      </c>
      <c r="C224" s="84" t="s">
        <v>687</v>
      </c>
      <c r="D224" s="83">
        <v>100</v>
      </c>
      <c r="E224" s="83">
        <v>0.67</v>
      </c>
      <c r="F224" s="83" t="s">
        <v>423</v>
      </c>
      <c r="G224" s="83" t="s">
        <v>76</v>
      </c>
      <c r="H224" s="83" t="s">
        <v>683</v>
      </c>
      <c r="I224" s="83" t="s">
        <v>63</v>
      </c>
      <c r="J224" s="83" t="s">
        <v>64</v>
      </c>
      <c r="K224" s="83" t="s">
        <v>64</v>
      </c>
      <c r="L224" s="83" t="s">
        <v>64</v>
      </c>
      <c r="M224" s="83" t="s">
        <v>78</v>
      </c>
      <c r="N224" s="83" t="s">
        <v>64</v>
      </c>
      <c r="O224" s="83" t="s">
        <v>64</v>
      </c>
      <c r="P224" s="83" t="s">
        <v>64</v>
      </c>
      <c r="Q224" s="83" t="s">
        <v>64</v>
      </c>
      <c r="R224" s="83" t="s">
        <v>64</v>
      </c>
      <c r="S224" s="83" t="s">
        <v>64</v>
      </c>
      <c r="T224" s="83" t="s">
        <v>64</v>
      </c>
      <c r="U224" s="83" t="s">
        <v>64</v>
      </c>
      <c r="V224" s="83" t="s">
        <v>64</v>
      </c>
      <c r="W224" s="83" t="s">
        <v>64</v>
      </c>
      <c r="X224" s="83" t="s">
        <v>64</v>
      </c>
      <c r="Y224" s="83" t="s">
        <v>78</v>
      </c>
      <c r="Z224" s="83" t="s">
        <v>65</v>
      </c>
      <c r="AA224" s="83" t="s">
        <v>65</v>
      </c>
      <c r="AB224" s="83" t="s">
        <v>65</v>
      </c>
      <c r="AC224" s="83" t="s">
        <v>65</v>
      </c>
      <c r="AD224" s="83" t="s">
        <v>65</v>
      </c>
      <c r="AE224" s="83" t="s">
        <v>65</v>
      </c>
      <c r="AF224" s="83" t="s">
        <v>65</v>
      </c>
      <c r="AG224" s="83" t="s">
        <v>65</v>
      </c>
      <c r="AH224" s="83" t="s">
        <v>65</v>
      </c>
      <c r="AI224" s="83" t="s">
        <v>65</v>
      </c>
      <c r="AJ224" s="83" t="s">
        <v>101</v>
      </c>
      <c r="AK224" s="83" t="s">
        <v>65</v>
      </c>
      <c r="AL224" s="83" t="s">
        <v>65</v>
      </c>
      <c r="AM224" s="83" t="s">
        <v>65</v>
      </c>
      <c r="AN224" s="83" t="s">
        <v>65</v>
      </c>
      <c r="AO224" s="83" t="s">
        <v>65</v>
      </c>
      <c r="AP224" s="83" t="s">
        <v>85</v>
      </c>
      <c r="AQ224" s="83" t="s">
        <v>67</v>
      </c>
      <c r="AR224" s="83" t="s">
        <v>63</v>
      </c>
      <c r="AS224" s="83" t="s">
        <v>68</v>
      </c>
      <c r="AT224" s="83" t="s">
        <v>87</v>
      </c>
      <c r="AU224" s="83" t="s">
        <v>80</v>
      </c>
      <c r="AV224" s="83" t="s">
        <v>71</v>
      </c>
      <c r="AW224" s="83" t="s">
        <v>72</v>
      </c>
      <c r="AX224" s="83" t="s">
        <v>72</v>
      </c>
      <c r="AY224" s="83" t="s">
        <v>72</v>
      </c>
      <c r="AZ224" s="83" t="s">
        <v>72</v>
      </c>
      <c r="BA224" s="83" t="s">
        <v>63</v>
      </c>
      <c r="BB224" s="83" t="s">
        <v>72</v>
      </c>
      <c r="BC224" s="83" t="s">
        <v>73</v>
      </c>
      <c r="BD224" s="83"/>
      <c r="BE224" s="83" t="s">
        <v>73</v>
      </c>
      <c r="BF224" s="83"/>
      <c r="BG224" s="87" t="s">
        <v>631</v>
      </c>
      <c r="BH224" s="86" t="s">
        <v>60</v>
      </c>
      <c r="BI224" s="76" t="s">
        <v>1414</v>
      </c>
      <c r="BJ224">
        <v>15</v>
      </c>
      <c r="BK224" s="87">
        <v>60</v>
      </c>
      <c r="BL224" s="87"/>
      <c r="BM224" s="86" t="s">
        <v>1126</v>
      </c>
      <c r="BN224" s="86" t="s">
        <v>1131</v>
      </c>
      <c r="BO224" s="87" t="s">
        <v>68</v>
      </c>
      <c r="BP224" s="87"/>
      <c r="BQ224" s="87" t="s">
        <v>1472</v>
      </c>
      <c r="BR224" s="86" t="s">
        <v>1445</v>
      </c>
      <c r="BS224" s="86">
        <v>1</v>
      </c>
      <c r="BT224" s="86" t="s">
        <v>1445</v>
      </c>
      <c r="BU224" s="86">
        <v>1</v>
      </c>
      <c r="BV224" s="86" t="s">
        <v>63</v>
      </c>
      <c r="BW224" s="86">
        <v>1</v>
      </c>
      <c r="BX224" s="86" t="s">
        <v>1448</v>
      </c>
      <c r="BY224" s="86">
        <v>1</v>
      </c>
      <c r="BZ224" s="86" t="s">
        <v>1450</v>
      </c>
      <c r="CA224" s="86">
        <v>1</v>
      </c>
      <c r="CB224" s="86" t="s">
        <v>1452</v>
      </c>
      <c r="CC224" s="86">
        <v>0</v>
      </c>
      <c r="CD224" s="86" t="s">
        <v>1454</v>
      </c>
      <c r="CE224" s="86">
        <v>1</v>
      </c>
      <c r="CF224" s="86" t="s">
        <v>1454</v>
      </c>
      <c r="CG224" s="86">
        <v>1</v>
      </c>
      <c r="CH224" s="86" t="s">
        <v>1454</v>
      </c>
      <c r="CI224" s="86">
        <v>1</v>
      </c>
      <c r="CJ224" s="86" t="s">
        <v>1454</v>
      </c>
      <c r="CK224" s="86">
        <v>1</v>
      </c>
      <c r="CL224" s="86" t="s">
        <v>1454</v>
      </c>
      <c r="CM224" s="86">
        <v>1</v>
      </c>
      <c r="CN224" s="86" t="s">
        <v>1454</v>
      </c>
      <c r="CO224" s="86">
        <v>1</v>
      </c>
      <c r="CP224" s="87" t="s">
        <v>1478</v>
      </c>
      <c r="CQ224" s="152">
        <v>1</v>
      </c>
    </row>
    <row r="225" spans="1:95" ht="13.2" x14ac:dyDescent="0.25">
      <c r="A225" s="82">
        <v>45573.406376851854</v>
      </c>
      <c r="B225" s="83" t="s">
        <v>688</v>
      </c>
      <c r="C225" s="84" t="s">
        <v>689</v>
      </c>
      <c r="D225" s="83">
        <v>23</v>
      </c>
      <c r="E225" s="83">
        <v>0.08</v>
      </c>
      <c r="F225" s="83" t="s">
        <v>423</v>
      </c>
      <c r="G225" s="83" t="s">
        <v>76</v>
      </c>
      <c r="H225" s="83" t="s">
        <v>614</v>
      </c>
      <c r="I225" s="83" t="s">
        <v>63</v>
      </c>
      <c r="J225" s="83" t="s">
        <v>64</v>
      </c>
      <c r="K225" s="83" t="s">
        <v>64</v>
      </c>
      <c r="L225" s="83" t="s">
        <v>64</v>
      </c>
      <c r="M225" s="83" t="s">
        <v>64</v>
      </c>
      <c r="N225" s="83" t="s">
        <v>64</v>
      </c>
      <c r="O225" s="83" t="s">
        <v>64</v>
      </c>
      <c r="P225" s="83" t="s">
        <v>64</v>
      </c>
      <c r="Q225" s="83" t="s">
        <v>64</v>
      </c>
      <c r="R225" s="83" t="s">
        <v>64</v>
      </c>
      <c r="S225" s="83" t="s">
        <v>64</v>
      </c>
      <c r="T225" s="83" t="s">
        <v>64</v>
      </c>
      <c r="U225" s="83" t="s">
        <v>64</v>
      </c>
      <c r="V225" s="83" t="s">
        <v>64</v>
      </c>
      <c r="W225" s="83" t="s">
        <v>64</v>
      </c>
      <c r="X225" s="83" t="s">
        <v>64</v>
      </c>
      <c r="Y225" s="83" t="s">
        <v>64</v>
      </c>
      <c r="Z225" s="83" t="s">
        <v>65</v>
      </c>
      <c r="AA225" s="83" t="s">
        <v>65</v>
      </c>
      <c r="AB225" s="83" t="s">
        <v>65</v>
      </c>
      <c r="AC225" s="83" t="s">
        <v>65</v>
      </c>
      <c r="AD225" s="83" t="s">
        <v>65</v>
      </c>
      <c r="AE225" s="83" t="s">
        <v>65</v>
      </c>
      <c r="AF225" s="83" t="s">
        <v>65</v>
      </c>
      <c r="AG225" s="83" t="s">
        <v>65</v>
      </c>
      <c r="AH225" s="83" t="s">
        <v>65</v>
      </c>
      <c r="AI225" s="83" t="s">
        <v>101</v>
      </c>
      <c r="AJ225" s="83" t="s">
        <v>65</v>
      </c>
      <c r="AK225" s="83" t="s">
        <v>65</v>
      </c>
      <c r="AL225" s="83" t="s">
        <v>65</v>
      </c>
      <c r="AM225" s="83" t="s">
        <v>65</v>
      </c>
      <c r="AN225" s="83" t="s">
        <v>65</v>
      </c>
      <c r="AO225" s="83" t="s">
        <v>65</v>
      </c>
      <c r="AP225" s="83" t="s">
        <v>85</v>
      </c>
      <c r="AQ225" s="83" t="s">
        <v>85</v>
      </c>
      <c r="AR225" s="83" t="s">
        <v>63</v>
      </c>
      <c r="AS225" s="83" t="s">
        <v>68</v>
      </c>
      <c r="AT225" s="83" t="s">
        <v>69</v>
      </c>
      <c r="AU225" s="83" t="s">
        <v>80</v>
      </c>
      <c r="AV225" s="83" t="s">
        <v>71</v>
      </c>
      <c r="AW225" s="83" t="s">
        <v>72</v>
      </c>
      <c r="AX225" s="83" t="s">
        <v>72</v>
      </c>
      <c r="AY225" s="83" t="s">
        <v>72</v>
      </c>
      <c r="AZ225" s="83" t="s">
        <v>72</v>
      </c>
      <c r="BA225" s="83" t="s">
        <v>72</v>
      </c>
      <c r="BB225" s="83" t="s">
        <v>72</v>
      </c>
      <c r="BC225" s="83" t="s">
        <v>73</v>
      </c>
      <c r="BD225" s="83"/>
      <c r="BE225" s="83" t="s">
        <v>73</v>
      </c>
      <c r="BF225" s="83"/>
      <c r="BG225" s="87" t="s">
        <v>631</v>
      </c>
      <c r="BH225" s="86" t="s">
        <v>60</v>
      </c>
      <c r="BI225" s="76" t="s">
        <v>1414</v>
      </c>
      <c r="BJ225">
        <v>15</v>
      </c>
      <c r="BK225" s="87">
        <v>64</v>
      </c>
      <c r="BL225" s="87"/>
      <c r="BM225" s="86" t="s">
        <v>1126</v>
      </c>
      <c r="BN225" s="86" t="s">
        <v>1131</v>
      </c>
      <c r="BO225" s="87" t="s">
        <v>68</v>
      </c>
      <c r="BP225" s="87"/>
      <c r="BQ225" s="87" t="s">
        <v>1472</v>
      </c>
      <c r="BR225" s="86" t="s">
        <v>1445</v>
      </c>
      <c r="BS225" s="86">
        <v>1</v>
      </c>
      <c r="BT225" s="86" t="s">
        <v>1445</v>
      </c>
      <c r="BU225" s="86">
        <v>1</v>
      </c>
      <c r="BV225" s="86" t="s">
        <v>63</v>
      </c>
      <c r="BW225" s="86">
        <v>1</v>
      </c>
      <c r="BX225" s="86" t="s">
        <v>1447</v>
      </c>
      <c r="BY225" s="86">
        <v>0</v>
      </c>
      <c r="BZ225" s="86" t="s">
        <v>1450</v>
      </c>
      <c r="CA225" s="86">
        <v>1</v>
      </c>
      <c r="CB225" s="86" t="s">
        <v>1452</v>
      </c>
      <c r="CC225" s="86">
        <v>0</v>
      </c>
      <c r="CD225" s="86" t="s">
        <v>1454</v>
      </c>
      <c r="CE225" s="86">
        <v>1</v>
      </c>
      <c r="CF225" s="86" t="s">
        <v>1454</v>
      </c>
      <c r="CG225" s="86">
        <v>1</v>
      </c>
      <c r="CH225" s="86" t="s">
        <v>1454</v>
      </c>
      <c r="CI225" s="86">
        <v>1</v>
      </c>
      <c r="CJ225" s="86" t="s">
        <v>1454</v>
      </c>
      <c r="CK225" s="86">
        <v>1</v>
      </c>
      <c r="CL225" s="86" t="s">
        <v>1454</v>
      </c>
      <c r="CM225" s="86">
        <v>1</v>
      </c>
      <c r="CN225" s="86" t="s">
        <v>1454</v>
      </c>
      <c r="CO225" s="86">
        <v>1</v>
      </c>
      <c r="CP225" s="87" t="s">
        <v>1478</v>
      </c>
      <c r="CQ225" s="152">
        <v>1</v>
      </c>
    </row>
    <row r="226" spans="1:95" ht="13.2" x14ac:dyDescent="0.25">
      <c r="A226" s="82">
        <v>45573.406512037036</v>
      </c>
      <c r="B226" s="83" t="s">
        <v>690</v>
      </c>
      <c r="C226" s="84" t="s">
        <v>691</v>
      </c>
      <c r="D226" s="83">
        <v>77.680000000000007</v>
      </c>
      <c r="E226" s="83">
        <v>0.57999999999999996</v>
      </c>
      <c r="F226" s="83" t="s">
        <v>423</v>
      </c>
      <c r="G226" s="83" t="s">
        <v>76</v>
      </c>
      <c r="H226" s="83" t="s">
        <v>648</v>
      </c>
      <c r="I226" s="83" t="s">
        <v>73</v>
      </c>
      <c r="J226" s="83" t="s">
        <v>64</v>
      </c>
      <c r="K226" s="83" t="s">
        <v>64</v>
      </c>
      <c r="L226" s="83" t="s">
        <v>64</v>
      </c>
      <c r="M226" s="83" t="s">
        <v>84</v>
      </c>
      <c r="N226" s="83" t="s">
        <v>64</v>
      </c>
      <c r="O226" s="83" t="s">
        <v>84</v>
      </c>
      <c r="P226" s="83" t="s">
        <v>84</v>
      </c>
      <c r="Q226" s="83" t="s">
        <v>64</v>
      </c>
      <c r="R226" s="83" t="s">
        <v>64</v>
      </c>
      <c r="S226" s="83" t="s">
        <v>64</v>
      </c>
      <c r="T226" s="83" t="s">
        <v>64</v>
      </c>
      <c r="U226" s="83" t="s">
        <v>84</v>
      </c>
      <c r="V226" s="83" t="s">
        <v>64</v>
      </c>
      <c r="W226" s="83" t="s">
        <v>64</v>
      </c>
      <c r="X226" s="83" t="s">
        <v>64</v>
      </c>
      <c r="Y226" s="83" t="s">
        <v>64</v>
      </c>
      <c r="Z226" s="83" t="s">
        <v>66</v>
      </c>
      <c r="AA226" s="83" t="s">
        <v>101</v>
      </c>
      <c r="AB226" s="83" t="s">
        <v>66</v>
      </c>
      <c r="AC226" s="83" t="s">
        <v>101</v>
      </c>
      <c r="AD226" s="83" t="s">
        <v>101</v>
      </c>
      <c r="AE226" s="83" t="s">
        <v>101</v>
      </c>
      <c r="AF226" s="83" t="s">
        <v>66</v>
      </c>
      <c r="AG226" s="83" t="s">
        <v>66</v>
      </c>
      <c r="AH226" s="83" t="s">
        <v>101</v>
      </c>
      <c r="AI226" s="83" t="s">
        <v>79</v>
      </c>
      <c r="AJ226" s="83" t="s">
        <v>65</v>
      </c>
      <c r="AK226" s="83" t="s">
        <v>66</v>
      </c>
      <c r="AL226" s="83" t="s">
        <v>65</v>
      </c>
      <c r="AM226" s="83" t="s">
        <v>65</v>
      </c>
      <c r="AN226" s="83" t="s">
        <v>65</v>
      </c>
      <c r="AO226" s="83" t="s">
        <v>65</v>
      </c>
      <c r="AP226" s="83" t="s">
        <v>85</v>
      </c>
      <c r="AQ226" s="83" t="s">
        <v>85</v>
      </c>
      <c r="AR226" s="83" t="s">
        <v>63</v>
      </c>
      <c r="AS226" s="83" t="s">
        <v>81</v>
      </c>
      <c r="AT226" s="83" t="s">
        <v>87</v>
      </c>
      <c r="AU226" s="83" t="s">
        <v>67</v>
      </c>
      <c r="AV226" s="83" t="s">
        <v>132</v>
      </c>
      <c r="AW226" s="83" t="s">
        <v>73</v>
      </c>
      <c r="AX226" s="83" t="s">
        <v>72</v>
      </c>
      <c r="AY226" s="83" t="s">
        <v>72</v>
      </c>
      <c r="AZ226" s="83" t="s">
        <v>63</v>
      </c>
      <c r="BA226" s="83" t="s">
        <v>73</v>
      </c>
      <c r="BB226" s="83" t="s">
        <v>73</v>
      </c>
      <c r="BC226" s="83" t="s">
        <v>73</v>
      </c>
      <c r="BD226" s="83"/>
      <c r="BE226" s="83" t="s">
        <v>73</v>
      </c>
      <c r="BF226" s="83"/>
      <c r="BG226" s="87" t="s">
        <v>631</v>
      </c>
      <c r="BH226" s="86" t="s">
        <v>60</v>
      </c>
      <c r="BI226" s="76" t="s">
        <v>1415</v>
      </c>
      <c r="BJ226">
        <v>12</v>
      </c>
      <c r="BK226" s="87">
        <v>44</v>
      </c>
      <c r="BL226" s="87"/>
      <c r="BM226" s="86" t="s">
        <v>1126</v>
      </c>
      <c r="BN226" s="86" t="s">
        <v>1131</v>
      </c>
      <c r="BO226" s="87" t="s">
        <v>68</v>
      </c>
      <c r="BP226" s="87"/>
      <c r="BQ226" s="87" t="s">
        <v>1472</v>
      </c>
      <c r="BR226" s="86" t="s">
        <v>1445</v>
      </c>
      <c r="BS226" s="86">
        <v>1</v>
      </c>
      <c r="BT226" s="86" t="s">
        <v>1445</v>
      </c>
      <c r="BU226" s="86">
        <v>1</v>
      </c>
      <c r="BV226" s="86" t="s">
        <v>63</v>
      </c>
      <c r="BW226" s="86">
        <v>1</v>
      </c>
      <c r="BX226" s="86" t="s">
        <v>1448</v>
      </c>
      <c r="BY226" s="86">
        <v>1</v>
      </c>
      <c r="BZ226" s="86" t="s">
        <v>1450</v>
      </c>
      <c r="CA226" s="86">
        <v>1</v>
      </c>
      <c r="CB226" s="86" t="s">
        <v>1452</v>
      </c>
      <c r="CC226" s="86">
        <v>0</v>
      </c>
      <c r="CD226" s="86" t="s">
        <v>226</v>
      </c>
      <c r="CE226" s="86">
        <v>0</v>
      </c>
      <c r="CF226" s="86" t="s">
        <v>1454</v>
      </c>
      <c r="CG226" s="86">
        <v>1</v>
      </c>
      <c r="CH226" s="86" t="s">
        <v>1454</v>
      </c>
      <c r="CI226" s="86">
        <v>1</v>
      </c>
      <c r="CJ226" s="86" t="s">
        <v>1454</v>
      </c>
      <c r="CK226" s="86">
        <v>1</v>
      </c>
      <c r="CL226" s="86" t="s">
        <v>226</v>
      </c>
      <c r="CM226" s="86">
        <v>0</v>
      </c>
      <c r="CN226" s="86" t="s">
        <v>226</v>
      </c>
      <c r="CO226" s="86">
        <v>0</v>
      </c>
      <c r="CP226" s="87" t="s">
        <v>1477</v>
      </c>
      <c r="CQ226" s="152">
        <v>0</v>
      </c>
    </row>
    <row r="227" spans="1:95" ht="13.2" x14ac:dyDescent="0.25">
      <c r="A227" s="82">
        <v>45573.417968310183</v>
      </c>
      <c r="B227" s="83" t="s">
        <v>692</v>
      </c>
      <c r="C227" s="84" t="s">
        <v>693</v>
      </c>
      <c r="D227" s="83">
        <v>100</v>
      </c>
      <c r="E227" s="83">
        <v>0.71</v>
      </c>
      <c r="F227" s="83" t="s">
        <v>114</v>
      </c>
      <c r="G227" s="83" t="s">
        <v>291</v>
      </c>
      <c r="H227" s="83" t="s">
        <v>694</v>
      </c>
      <c r="I227" s="83" t="s">
        <v>63</v>
      </c>
      <c r="J227" s="83" t="s">
        <v>78</v>
      </c>
      <c r="K227" s="83" t="s">
        <v>64</v>
      </c>
      <c r="L227" s="83" t="s">
        <v>145</v>
      </c>
      <c r="M227" s="83" t="s">
        <v>84</v>
      </c>
      <c r="N227" s="83" t="s">
        <v>84</v>
      </c>
      <c r="O227" s="83" t="s">
        <v>84</v>
      </c>
      <c r="P227" s="83" t="s">
        <v>84</v>
      </c>
      <c r="Q227" s="83" t="s">
        <v>84</v>
      </c>
      <c r="R227" s="83" t="s">
        <v>64</v>
      </c>
      <c r="S227" s="83" t="s">
        <v>64</v>
      </c>
      <c r="T227" s="83" t="s">
        <v>84</v>
      </c>
      <c r="U227" s="83" t="s">
        <v>84</v>
      </c>
      <c r="V227" s="83" t="s">
        <v>84</v>
      </c>
      <c r="W227" s="83" t="s">
        <v>64</v>
      </c>
      <c r="X227" s="83" t="s">
        <v>64</v>
      </c>
      <c r="Y227" s="83" t="s">
        <v>84</v>
      </c>
      <c r="Z227" s="83" t="s">
        <v>66</v>
      </c>
      <c r="AA227" s="83" t="s">
        <v>66</v>
      </c>
      <c r="AB227" s="83" t="s">
        <v>66</v>
      </c>
      <c r="AC227" s="83" t="s">
        <v>66</v>
      </c>
      <c r="AD227" s="83" t="s">
        <v>66</v>
      </c>
      <c r="AE227" s="83" t="s">
        <v>66</v>
      </c>
      <c r="AF227" s="83" t="s">
        <v>66</v>
      </c>
      <c r="AG227" s="83" t="s">
        <v>66</v>
      </c>
      <c r="AH227" s="83" t="s">
        <v>66</v>
      </c>
      <c r="AI227" s="83" t="s">
        <v>79</v>
      </c>
      <c r="AJ227" s="83" t="s">
        <v>66</v>
      </c>
      <c r="AK227" s="83" t="s">
        <v>66</v>
      </c>
      <c r="AL227" s="83" t="s">
        <v>66</v>
      </c>
      <c r="AM227" s="83" t="s">
        <v>66</v>
      </c>
      <c r="AN227" s="83" t="s">
        <v>66</v>
      </c>
      <c r="AO227" s="83" t="s">
        <v>66</v>
      </c>
      <c r="AP227" s="83" t="s">
        <v>67</v>
      </c>
      <c r="AQ227" s="83" t="s">
        <v>85</v>
      </c>
      <c r="AR227" s="83" t="s">
        <v>63</v>
      </c>
      <c r="AS227" s="83" t="s">
        <v>223</v>
      </c>
      <c r="AT227" s="83" t="s">
        <v>169</v>
      </c>
      <c r="AU227" s="83" t="s">
        <v>80</v>
      </c>
      <c r="AV227" s="83" t="s">
        <v>71</v>
      </c>
      <c r="AW227" s="83" t="s">
        <v>63</v>
      </c>
      <c r="AX227" s="83" t="s">
        <v>63</v>
      </c>
      <c r="AY227" s="83" t="s">
        <v>73</v>
      </c>
      <c r="AZ227" s="83" t="s">
        <v>73</v>
      </c>
      <c r="BA227" s="83" t="s">
        <v>72</v>
      </c>
      <c r="BB227" s="83" t="s">
        <v>73</v>
      </c>
      <c r="BC227" s="83" t="s">
        <v>73</v>
      </c>
      <c r="BD227" s="83"/>
      <c r="BE227" s="83" t="s">
        <v>73</v>
      </c>
      <c r="BF227" s="83"/>
      <c r="BG227" s="87" t="s">
        <v>631</v>
      </c>
      <c r="BH227" s="87" t="s">
        <v>114</v>
      </c>
      <c r="BI227" s="76" t="s">
        <v>1414</v>
      </c>
      <c r="BJ227">
        <v>5</v>
      </c>
      <c r="BK227" s="87">
        <v>48</v>
      </c>
      <c r="BL227" s="87"/>
      <c r="BM227" s="86" t="s">
        <v>1126</v>
      </c>
      <c r="BN227" s="86" t="s">
        <v>1131</v>
      </c>
      <c r="BO227" s="87" t="s">
        <v>68</v>
      </c>
      <c r="BP227" s="87"/>
      <c r="BQ227" s="87" t="s">
        <v>1472</v>
      </c>
      <c r="BR227" s="86" t="s">
        <v>1445</v>
      </c>
      <c r="BS227" s="86">
        <v>1</v>
      </c>
      <c r="BT227" s="86" t="s">
        <v>1445</v>
      </c>
      <c r="BU227" s="86">
        <v>1</v>
      </c>
      <c r="BV227" s="86" t="s">
        <v>63</v>
      </c>
      <c r="BW227" s="86">
        <v>1</v>
      </c>
      <c r="BX227" s="86" t="s">
        <v>1447</v>
      </c>
      <c r="BY227" s="86">
        <v>0</v>
      </c>
      <c r="BZ227" s="86" t="s">
        <v>1450</v>
      </c>
      <c r="CA227" s="86">
        <v>1</v>
      </c>
      <c r="CB227" s="86" t="s">
        <v>1452</v>
      </c>
      <c r="CC227" s="86">
        <v>0</v>
      </c>
      <c r="CD227" s="86" t="s">
        <v>1454</v>
      </c>
      <c r="CE227" s="86">
        <v>1</v>
      </c>
      <c r="CF227" s="86" t="s">
        <v>1454</v>
      </c>
      <c r="CG227" s="86">
        <v>1</v>
      </c>
      <c r="CH227" s="86" t="s">
        <v>226</v>
      </c>
      <c r="CI227" s="86">
        <v>0</v>
      </c>
      <c r="CJ227" s="86" t="s">
        <v>226</v>
      </c>
      <c r="CK227" s="86">
        <v>0</v>
      </c>
      <c r="CL227" s="86" t="s">
        <v>1454</v>
      </c>
      <c r="CM227" s="86">
        <v>1</v>
      </c>
      <c r="CN227" s="86" t="s">
        <v>226</v>
      </c>
      <c r="CO227" s="86">
        <v>0</v>
      </c>
      <c r="CP227" s="87" t="s">
        <v>1477</v>
      </c>
      <c r="CQ227" s="152">
        <v>0</v>
      </c>
    </row>
    <row r="228" spans="1:95" ht="13.2" x14ac:dyDescent="0.25">
      <c r="A228" s="82">
        <v>45573.42921425926</v>
      </c>
      <c r="B228" s="83" t="s">
        <v>695</v>
      </c>
      <c r="C228" s="83">
        <v>100318140993</v>
      </c>
      <c r="D228" s="83">
        <v>100</v>
      </c>
      <c r="E228" s="83">
        <v>0.57999999999999996</v>
      </c>
      <c r="F228" s="83" t="s">
        <v>114</v>
      </c>
      <c r="G228" s="83" t="s">
        <v>291</v>
      </c>
      <c r="H228" s="83" t="s">
        <v>614</v>
      </c>
      <c r="I228" s="83" t="s">
        <v>63</v>
      </c>
      <c r="J228" s="83" t="s">
        <v>64</v>
      </c>
      <c r="K228" s="83" t="s">
        <v>78</v>
      </c>
      <c r="L228" s="83" t="s">
        <v>64</v>
      </c>
      <c r="M228" s="83" t="s">
        <v>78</v>
      </c>
      <c r="N228" s="83" t="s">
        <v>64</v>
      </c>
      <c r="O228" s="83" t="s">
        <v>64</v>
      </c>
      <c r="P228" s="83" t="s">
        <v>64</v>
      </c>
      <c r="Q228" s="83" t="s">
        <v>64</v>
      </c>
      <c r="R228" s="83" t="s">
        <v>64</v>
      </c>
      <c r="S228" s="83" t="s">
        <v>64</v>
      </c>
      <c r="T228" s="83" t="s">
        <v>64</v>
      </c>
      <c r="U228" s="83" t="s">
        <v>64</v>
      </c>
      <c r="V228" s="83" t="s">
        <v>84</v>
      </c>
      <c r="W228" s="83" t="s">
        <v>64</v>
      </c>
      <c r="X228" s="83" t="s">
        <v>64</v>
      </c>
      <c r="Y228" s="83" t="s">
        <v>64</v>
      </c>
      <c r="Z228" s="83" t="s">
        <v>65</v>
      </c>
      <c r="AA228" s="83" t="s">
        <v>66</v>
      </c>
      <c r="AB228" s="83" t="s">
        <v>66</v>
      </c>
      <c r="AC228" s="83" t="s">
        <v>65</v>
      </c>
      <c r="AD228" s="83" t="s">
        <v>65</v>
      </c>
      <c r="AE228" s="83" t="s">
        <v>65</v>
      </c>
      <c r="AF228" s="83" t="s">
        <v>66</v>
      </c>
      <c r="AG228" s="83" t="s">
        <v>65</v>
      </c>
      <c r="AH228" s="83" t="s">
        <v>65</v>
      </c>
      <c r="AI228" s="83" t="s">
        <v>101</v>
      </c>
      <c r="AJ228" s="83" t="s">
        <v>66</v>
      </c>
      <c r="AK228" s="83" t="s">
        <v>66</v>
      </c>
      <c r="AL228" s="83" t="s">
        <v>79</v>
      </c>
      <c r="AM228" s="83" t="s">
        <v>65</v>
      </c>
      <c r="AN228" s="83" t="s">
        <v>66</v>
      </c>
      <c r="AO228" s="83" t="s">
        <v>65</v>
      </c>
      <c r="AP228" s="83" t="s">
        <v>67</v>
      </c>
      <c r="AQ228" s="83" t="s">
        <v>67</v>
      </c>
      <c r="AR228" s="83" t="s">
        <v>63</v>
      </c>
      <c r="AS228" s="83" t="s">
        <v>696</v>
      </c>
      <c r="AT228" s="83" t="s">
        <v>87</v>
      </c>
      <c r="AU228" s="83" t="s">
        <v>70</v>
      </c>
      <c r="AV228" s="83" t="s">
        <v>71</v>
      </c>
      <c r="AW228" s="83" t="s">
        <v>73</v>
      </c>
      <c r="AX228" s="83" t="s">
        <v>73</v>
      </c>
      <c r="AY228" s="83" t="s">
        <v>72</v>
      </c>
      <c r="AZ228" s="83" t="s">
        <v>72</v>
      </c>
      <c r="BA228" s="83" t="s">
        <v>72</v>
      </c>
      <c r="BB228" s="83" t="s">
        <v>73</v>
      </c>
      <c r="BC228" s="83" t="s">
        <v>73</v>
      </c>
      <c r="BD228" s="83"/>
      <c r="BE228" s="83" t="s">
        <v>73</v>
      </c>
      <c r="BF228" s="83"/>
      <c r="BG228" s="87" t="s">
        <v>631</v>
      </c>
      <c r="BH228" s="87" t="s">
        <v>114</v>
      </c>
      <c r="BI228" s="76" t="s">
        <v>1414</v>
      </c>
      <c r="BJ228">
        <v>14</v>
      </c>
      <c r="BK228" s="87">
        <v>56</v>
      </c>
      <c r="BL228" s="87"/>
      <c r="BM228" s="86" t="s">
        <v>1126</v>
      </c>
      <c r="BN228" s="86" t="s">
        <v>1131</v>
      </c>
      <c r="BO228" s="87" t="s">
        <v>1425</v>
      </c>
      <c r="BP228" s="87"/>
      <c r="BQ228" s="87" t="s">
        <v>1472</v>
      </c>
      <c r="BR228" s="86" t="s">
        <v>1445</v>
      </c>
      <c r="BS228" s="86">
        <v>1</v>
      </c>
      <c r="BT228" s="86" t="s">
        <v>1445</v>
      </c>
      <c r="BU228" s="86">
        <v>1</v>
      </c>
      <c r="BV228" s="86" t="s">
        <v>63</v>
      </c>
      <c r="BW228" s="86">
        <v>1</v>
      </c>
      <c r="BX228" s="86" t="s">
        <v>1448</v>
      </c>
      <c r="BY228" s="86">
        <v>1</v>
      </c>
      <c r="BZ228" s="86" t="s">
        <v>1470</v>
      </c>
      <c r="CA228" s="86">
        <v>2</v>
      </c>
      <c r="CB228" s="86" t="s">
        <v>1452</v>
      </c>
      <c r="CC228" s="86">
        <v>0</v>
      </c>
      <c r="CD228" s="86" t="s">
        <v>226</v>
      </c>
      <c r="CE228" s="86">
        <v>0</v>
      </c>
      <c r="CF228" s="86" t="s">
        <v>226</v>
      </c>
      <c r="CG228" s="86">
        <v>0</v>
      </c>
      <c r="CH228" s="86" t="s">
        <v>1454</v>
      </c>
      <c r="CI228" s="86">
        <v>1</v>
      </c>
      <c r="CJ228" s="86" t="s">
        <v>1454</v>
      </c>
      <c r="CK228" s="86">
        <v>1</v>
      </c>
      <c r="CL228" s="86" t="s">
        <v>1454</v>
      </c>
      <c r="CM228" s="86">
        <v>1</v>
      </c>
      <c r="CN228" s="86" t="s">
        <v>226</v>
      </c>
      <c r="CO228" s="86">
        <v>0</v>
      </c>
      <c r="CP228" s="87" t="s">
        <v>1477</v>
      </c>
      <c r="CQ228" s="152">
        <v>0</v>
      </c>
    </row>
    <row r="229" spans="1:95" ht="13.2" x14ac:dyDescent="0.25">
      <c r="A229" s="82">
        <v>45573.429531921298</v>
      </c>
      <c r="B229" s="83" t="s">
        <v>697</v>
      </c>
      <c r="C229" s="83">
        <v>101109080407</v>
      </c>
      <c r="D229" s="83">
        <v>59.82</v>
      </c>
      <c r="E229" s="83">
        <v>0.95</v>
      </c>
      <c r="F229" s="83" t="s">
        <v>114</v>
      </c>
      <c r="G229" s="83" t="s">
        <v>76</v>
      </c>
      <c r="H229" s="83" t="s">
        <v>614</v>
      </c>
      <c r="I229" s="83" t="s">
        <v>63</v>
      </c>
      <c r="J229" s="83" t="s">
        <v>64</v>
      </c>
      <c r="K229" s="83" t="s">
        <v>84</v>
      </c>
      <c r="L229" s="83" t="s">
        <v>64</v>
      </c>
      <c r="M229" s="83" t="s">
        <v>84</v>
      </c>
      <c r="N229" s="83" t="s">
        <v>84</v>
      </c>
      <c r="O229" s="83" t="s">
        <v>64</v>
      </c>
      <c r="P229" s="83" t="s">
        <v>84</v>
      </c>
      <c r="Q229" s="83" t="s">
        <v>84</v>
      </c>
      <c r="R229" s="83" t="s">
        <v>64</v>
      </c>
      <c r="S229" s="83" t="s">
        <v>64</v>
      </c>
      <c r="T229" s="83" t="s">
        <v>64</v>
      </c>
      <c r="U229" s="83" t="s">
        <v>84</v>
      </c>
      <c r="V229" s="83" t="s">
        <v>84</v>
      </c>
      <c r="W229" s="83" t="s">
        <v>64</v>
      </c>
      <c r="X229" s="83" t="s">
        <v>64</v>
      </c>
      <c r="Y229" s="83" t="s">
        <v>64</v>
      </c>
      <c r="Z229" s="83" t="s">
        <v>65</v>
      </c>
      <c r="AA229" s="83" t="s">
        <v>65</v>
      </c>
      <c r="AB229" s="83" t="s">
        <v>65</v>
      </c>
      <c r="AC229" s="83" t="s">
        <v>65</v>
      </c>
      <c r="AD229" s="83" t="s">
        <v>65</v>
      </c>
      <c r="AE229" s="83" t="s">
        <v>66</v>
      </c>
      <c r="AF229" s="83" t="s">
        <v>66</v>
      </c>
      <c r="AG229" s="83" t="s">
        <v>66</v>
      </c>
      <c r="AH229" s="83" t="s">
        <v>66</v>
      </c>
      <c r="AI229" s="83" t="s">
        <v>101</v>
      </c>
      <c r="AJ229" s="83" t="s">
        <v>65</v>
      </c>
      <c r="AK229" s="83" t="s">
        <v>65</v>
      </c>
      <c r="AL229" s="83" t="s">
        <v>66</v>
      </c>
      <c r="AM229" s="83" t="s">
        <v>65</v>
      </c>
      <c r="AN229" s="83" t="s">
        <v>66</v>
      </c>
      <c r="AO229" s="83" t="s">
        <v>66</v>
      </c>
      <c r="AP229" s="83" t="s">
        <v>67</v>
      </c>
      <c r="AQ229" s="83" t="s">
        <v>67</v>
      </c>
      <c r="AR229" s="83" t="s">
        <v>86</v>
      </c>
      <c r="AS229" s="83" t="s">
        <v>698</v>
      </c>
      <c r="AT229" s="83" t="s">
        <v>69</v>
      </c>
      <c r="AU229" s="83" t="s">
        <v>70</v>
      </c>
      <c r="AV229" s="83" t="s">
        <v>67</v>
      </c>
      <c r="AW229" s="83" t="s">
        <v>72</v>
      </c>
      <c r="AX229" s="83" t="s">
        <v>63</v>
      </c>
      <c r="AY229" s="83" t="s">
        <v>72</v>
      </c>
      <c r="AZ229" s="83" t="s">
        <v>72</v>
      </c>
      <c r="BA229" s="83" t="s">
        <v>63</v>
      </c>
      <c r="BB229" s="83" t="s">
        <v>73</v>
      </c>
      <c r="BC229" s="83" t="s">
        <v>73</v>
      </c>
      <c r="BD229" s="83"/>
      <c r="BE229" s="83" t="s">
        <v>73</v>
      </c>
      <c r="BF229" s="83"/>
      <c r="BG229" s="87" t="s">
        <v>631</v>
      </c>
      <c r="BH229" s="87" t="s">
        <v>114</v>
      </c>
      <c r="BI229" s="76" t="s">
        <v>1414</v>
      </c>
      <c r="BJ229">
        <v>9</v>
      </c>
      <c r="BK229" s="87">
        <v>57</v>
      </c>
      <c r="BL229" s="87"/>
      <c r="BM229" s="86" t="s">
        <v>1126</v>
      </c>
      <c r="BN229" s="86" t="s">
        <v>1131</v>
      </c>
      <c r="BO229" s="87" t="s">
        <v>68</v>
      </c>
      <c r="BP229" s="87"/>
      <c r="BQ229" s="87" t="s">
        <v>1472</v>
      </c>
      <c r="BR229" s="86" t="s">
        <v>1445</v>
      </c>
      <c r="BS229" s="86">
        <v>1</v>
      </c>
      <c r="BT229" s="86" t="s">
        <v>1445</v>
      </c>
      <c r="BU229" s="86">
        <v>1</v>
      </c>
      <c r="BV229" s="86" t="s">
        <v>63</v>
      </c>
      <c r="BW229" s="86">
        <v>1</v>
      </c>
      <c r="BX229" s="86" t="s">
        <v>1447</v>
      </c>
      <c r="BY229" s="86">
        <v>0</v>
      </c>
      <c r="BZ229" s="86" t="s">
        <v>1470</v>
      </c>
      <c r="CA229" s="86">
        <v>2</v>
      </c>
      <c r="CB229" s="86" t="s">
        <v>1453</v>
      </c>
      <c r="CC229" s="86">
        <v>1</v>
      </c>
      <c r="CD229" s="86" t="s">
        <v>1454</v>
      </c>
      <c r="CE229" s="86">
        <v>1</v>
      </c>
      <c r="CF229" s="86" t="s">
        <v>1454</v>
      </c>
      <c r="CG229" s="86">
        <v>1</v>
      </c>
      <c r="CH229" s="86" t="s">
        <v>1454</v>
      </c>
      <c r="CI229" s="86">
        <v>1</v>
      </c>
      <c r="CJ229" s="86" t="s">
        <v>1454</v>
      </c>
      <c r="CK229" s="86">
        <v>1</v>
      </c>
      <c r="CL229" s="86" t="s">
        <v>1454</v>
      </c>
      <c r="CM229" s="86">
        <v>1</v>
      </c>
      <c r="CN229" s="86" t="s">
        <v>226</v>
      </c>
      <c r="CO229" s="86">
        <v>0</v>
      </c>
      <c r="CP229" s="87" t="s">
        <v>1478</v>
      </c>
      <c r="CQ229" s="152">
        <v>1</v>
      </c>
    </row>
    <row r="230" spans="1:95" ht="13.2" x14ac:dyDescent="0.25">
      <c r="A230" s="82">
        <v>45573.430272777783</v>
      </c>
      <c r="B230" s="83" t="s">
        <v>699</v>
      </c>
      <c r="C230" s="83">
        <v>100821080721</v>
      </c>
      <c r="D230" s="83">
        <v>25</v>
      </c>
      <c r="E230" s="83">
        <v>0.54</v>
      </c>
      <c r="F230" s="83" t="s">
        <v>114</v>
      </c>
      <c r="G230" s="83" t="s">
        <v>76</v>
      </c>
      <c r="H230" s="83" t="s">
        <v>614</v>
      </c>
      <c r="I230" s="83" t="s">
        <v>63</v>
      </c>
      <c r="J230" s="83" t="s">
        <v>64</v>
      </c>
      <c r="K230" s="83" t="s">
        <v>64</v>
      </c>
      <c r="L230" s="83" t="s">
        <v>64</v>
      </c>
      <c r="M230" s="83" t="s">
        <v>64</v>
      </c>
      <c r="N230" s="83" t="s">
        <v>64</v>
      </c>
      <c r="O230" s="83" t="s">
        <v>78</v>
      </c>
      <c r="P230" s="83" t="s">
        <v>64</v>
      </c>
      <c r="Q230" s="83" t="s">
        <v>84</v>
      </c>
      <c r="R230" s="83" t="s">
        <v>64</v>
      </c>
      <c r="S230" s="83" t="s">
        <v>64</v>
      </c>
      <c r="T230" s="83" t="s">
        <v>64</v>
      </c>
      <c r="U230" s="83" t="s">
        <v>64</v>
      </c>
      <c r="V230" s="83" t="s">
        <v>84</v>
      </c>
      <c r="W230" s="83" t="s">
        <v>64</v>
      </c>
      <c r="X230" s="83" t="s">
        <v>64</v>
      </c>
      <c r="Y230" s="83" t="s">
        <v>84</v>
      </c>
      <c r="Z230" s="83" t="s">
        <v>66</v>
      </c>
      <c r="AA230" s="83" t="s">
        <v>66</v>
      </c>
      <c r="AB230" s="83" t="s">
        <v>66</v>
      </c>
      <c r="AC230" s="83" t="s">
        <v>66</v>
      </c>
      <c r="AD230" s="83" t="s">
        <v>66</v>
      </c>
      <c r="AE230" s="83" t="s">
        <v>66</v>
      </c>
      <c r="AF230" s="83" t="s">
        <v>66</v>
      </c>
      <c r="AG230" s="83" t="s">
        <v>66</v>
      </c>
      <c r="AH230" s="83" t="s">
        <v>66</v>
      </c>
      <c r="AI230" s="83" t="s">
        <v>79</v>
      </c>
      <c r="AJ230" s="83" t="s">
        <v>66</v>
      </c>
      <c r="AK230" s="83" t="s">
        <v>66</v>
      </c>
      <c r="AL230" s="83" t="s">
        <v>66</v>
      </c>
      <c r="AM230" s="83" t="s">
        <v>65</v>
      </c>
      <c r="AN230" s="83" t="s">
        <v>66</v>
      </c>
      <c r="AO230" s="83" t="s">
        <v>66</v>
      </c>
      <c r="AP230" s="83" t="s">
        <v>67</v>
      </c>
      <c r="AQ230" s="83" t="s">
        <v>67</v>
      </c>
      <c r="AR230" s="83" t="s">
        <v>63</v>
      </c>
      <c r="AS230" s="83" t="s">
        <v>700</v>
      </c>
      <c r="AT230" s="83" t="s">
        <v>69</v>
      </c>
      <c r="AU230" s="83" t="s">
        <v>70</v>
      </c>
      <c r="AV230" s="83" t="s">
        <v>71</v>
      </c>
      <c r="AW230" s="83" t="s">
        <v>73</v>
      </c>
      <c r="AX230" s="83" t="s">
        <v>72</v>
      </c>
      <c r="AY230" s="83" t="s">
        <v>63</v>
      </c>
      <c r="AZ230" s="83" t="s">
        <v>63</v>
      </c>
      <c r="BA230" s="83" t="s">
        <v>63</v>
      </c>
      <c r="BB230" s="83" t="s">
        <v>63</v>
      </c>
      <c r="BC230" s="83" t="s">
        <v>73</v>
      </c>
      <c r="BD230" s="83"/>
      <c r="BE230" s="83" t="s">
        <v>73</v>
      </c>
      <c r="BF230" s="83"/>
      <c r="BG230" s="87" t="s">
        <v>631</v>
      </c>
      <c r="BH230" s="87" t="s">
        <v>114</v>
      </c>
      <c r="BI230" s="76" t="s">
        <v>1414</v>
      </c>
      <c r="BJ230">
        <v>11</v>
      </c>
      <c r="BK230" s="87">
        <v>49</v>
      </c>
      <c r="BL230" s="87"/>
      <c r="BM230" s="86" t="s">
        <v>1126</v>
      </c>
      <c r="BN230" s="86" t="s">
        <v>1131</v>
      </c>
      <c r="BO230" s="87" t="s">
        <v>137</v>
      </c>
      <c r="BP230" s="87"/>
      <c r="BQ230" s="87" t="s">
        <v>1473</v>
      </c>
      <c r="BR230" s="86" t="s">
        <v>1445</v>
      </c>
      <c r="BS230" s="86">
        <v>1</v>
      </c>
      <c r="BT230" s="86" t="s">
        <v>1445</v>
      </c>
      <c r="BU230" s="86">
        <v>1</v>
      </c>
      <c r="BV230" s="86" t="s">
        <v>63</v>
      </c>
      <c r="BW230" s="86">
        <v>1</v>
      </c>
      <c r="BX230" s="86" t="s">
        <v>1447</v>
      </c>
      <c r="BY230" s="86">
        <v>0</v>
      </c>
      <c r="BZ230" s="86" t="s">
        <v>1470</v>
      </c>
      <c r="CA230" s="86">
        <v>2</v>
      </c>
      <c r="CB230" s="86" t="s">
        <v>1452</v>
      </c>
      <c r="CC230" s="86">
        <v>0</v>
      </c>
      <c r="CD230" s="86" t="s">
        <v>226</v>
      </c>
      <c r="CE230" s="86">
        <v>0</v>
      </c>
      <c r="CF230" s="86" t="s">
        <v>1454</v>
      </c>
      <c r="CG230" s="86">
        <v>1</v>
      </c>
      <c r="CH230" s="86" t="s">
        <v>1454</v>
      </c>
      <c r="CI230" s="86">
        <v>1</v>
      </c>
      <c r="CJ230" s="86" t="s">
        <v>1454</v>
      </c>
      <c r="CK230" s="86">
        <v>1</v>
      </c>
      <c r="CL230" s="86" t="s">
        <v>1454</v>
      </c>
      <c r="CM230" s="86">
        <v>1</v>
      </c>
      <c r="CN230" s="86" t="s">
        <v>1454</v>
      </c>
      <c r="CO230" s="86">
        <v>1</v>
      </c>
      <c r="CP230" s="87" t="s">
        <v>1478</v>
      </c>
      <c r="CQ230" s="152">
        <v>1</v>
      </c>
    </row>
    <row r="231" spans="1:95" ht="13.2" x14ac:dyDescent="0.25">
      <c r="A231" s="82">
        <v>45573.431359224538</v>
      </c>
      <c r="B231" s="83" t="s">
        <v>701</v>
      </c>
      <c r="C231" s="83">
        <v>101103080457</v>
      </c>
      <c r="D231" s="83">
        <v>72.12</v>
      </c>
      <c r="E231" s="83">
        <v>0.28999999999999998</v>
      </c>
      <c r="F231" s="83" t="s">
        <v>114</v>
      </c>
      <c r="G231" s="83" t="s">
        <v>291</v>
      </c>
      <c r="H231" s="83" t="s">
        <v>631</v>
      </c>
      <c r="I231" s="83" t="s">
        <v>63</v>
      </c>
      <c r="J231" s="83" t="s">
        <v>64</v>
      </c>
      <c r="K231" s="83" t="s">
        <v>78</v>
      </c>
      <c r="L231" s="83" t="s">
        <v>145</v>
      </c>
      <c r="M231" s="83" t="s">
        <v>64</v>
      </c>
      <c r="N231" s="83" t="s">
        <v>64</v>
      </c>
      <c r="O231" s="83" t="s">
        <v>78</v>
      </c>
      <c r="P231" s="83" t="s">
        <v>84</v>
      </c>
      <c r="Q231" s="83" t="s">
        <v>64</v>
      </c>
      <c r="R231" s="83" t="s">
        <v>84</v>
      </c>
      <c r="S231" s="83" t="s">
        <v>84</v>
      </c>
      <c r="T231" s="83" t="s">
        <v>64</v>
      </c>
      <c r="U231" s="83" t="s">
        <v>64</v>
      </c>
      <c r="V231" s="83" t="s">
        <v>64</v>
      </c>
      <c r="W231" s="83" t="s">
        <v>64</v>
      </c>
      <c r="X231" s="83" t="s">
        <v>64</v>
      </c>
      <c r="Y231" s="83" t="s">
        <v>64</v>
      </c>
      <c r="Z231" s="83" t="s">
        <v>66</v>
      </c>
      <c r="AA231" s="83" t="s">
        <v>65</v>
      </c>
      <c r="AB231" s="83" t="s">
        <v>66</v>
      </c>
      <c r="AC231" s="83" t="s">
        <v>66</v>
      </c>
      <c r="AD231" s="83" t="s">
        <v>65</v>
      </c>
      <c r="AE231" s="83" t="s">
        <v>66</v>
      </c>
      <c r="AF231" s="83" t="s">
        <v>66</v>
      </c>
      <c r="AG231" s="83" t="s">
        <v>66</v>
      </c>
      <c r="AH231" s="83" t="s">
        <v>65</v>
      </c>
      <c r="AI231" s="83" t="s">
        <v>79</v>
      </c>
      <c r="AJ231" s="83" t="s">
        <v>79</v>
      </c>
      <c r="AK231" s="83" t="s">
        <v>79</v>
      </c>
      <c r="AL231" s="83" t="s">
        <v>79</v>
      </c>
      <c r="AM231" s="83" t="s">
        <v>65</v>
      </c>
      <c r="AN231" s="83" t="s">
        <v>66</v>
      </c>
      <c r="AO231" s="83" t="s">
        <v>66</v>
      </c>
      <c r="AP231" s="83" t="s">
        <v>67</v>
      </c>
      <c r="AQ231" s="83" t="s">
        <v>67</v>
      </c>
      <c r="AR231" s="83" t="s">
        <v>73</v>
      </c>
      <c r="AS231" s="83" t="s">
        <v>252</v>
      </c>
      <c r="AT231" s="83" t="s">
        <v>69</v>
      </c>
      <c r="AU231" s="83" t="s">
        <v>93</v>
      </c>
      <c r="AV231" s="83" t="s">
        <v>71</v>
      </c>
      <c r="AW231" s="83" t="s">
        <v>73</v>
      </c>
      <c r="AX231" s="83" t="s">
        <v>73</v>
      </c>
      <c r="AY231" s="83" t="s">
        <v>72</v>
      </c>
      <c r="AZ231" s="83" t="s">
        <v>72</v>
      </c>
      <c r="BA231" s="83" t="s">
        <v>63</v>
      </c>
      <c r="BB231" s="83" t="s">
        <v>63</v>
      </c>
      <c r="BC231" s="83" t="s">
        <v>73</v>
      </c>
      <c r="BD231" s="83"/>
      <c r="BE231" s="83" t="s">
        <v>73</v>
      </c>
      <c r="BF231" s="83"/>
      <c r="BG231" s="87" t="s">
        <v>631</v>
      </c>
      <c r="BH231" s="87" t="s">
        <v>114</v>
      </c>
      <c r="BI231" s="76" t="s">
        <v>1414</v>
      </c>
      <c r="BJ231">
        <v>9</v>
      </c>
      <c r="BK231" s="87">
        <v>49</v>
      </c>
      <c r="BL231" s="87"/>
      <c r="BM231" s="86" t="s">
        <v>1126</v>
      </c>
      <c r="BN231" s="86" t="s">
        <v>1131</v>
      </c>
      <c r="BO231" s="87" t="s">
        <v>252</v>
      </c>
      <c r="BP231" s="87"/>
      <c r="BQ231" s="87" t="s">
        <v>1472</v>
      </c>
      <c r="BR231" s="86" t="s">
        <v>1445</v>
      </c>
      <c r="BS231" s="86">
        <v>1</v>
      </c>
      <c r="BT231" s="86" t="s">
        <v>1445</v>
      </c>
      <c r="BU231" s="86">
        <v>1</v>
      </c>
      <c r="BV231" s="86" t="s">
        <v>73</v>
      </c>
      <c r="BW231" s="86">
        <v>0</v>
      </c>
      <c r="BX231" s="86" t="s">
        <v>1447</v>
      </c>
      <c r="BY231" s="86">
        <v>0</v>
      </c>
      <c r="BZ231" s="86" t="s">
        <v>1449</v>
      </c>
      <c r="CA231" s="86">
        <v>0</v>
      </c>
      <c r="CB231" s="86" t="s">
        <v>1452</v>
      </c>
      <c r="CC231" s="86">
        <v>0</v>
      </c>
      <c r="CD231" s="86" t="s">
        <v>226</v>
      </c>
      <c r="CE231" s="86">
        <v>0</v>
      </c>
      <c r="CF231" s="86" t="s">
        <v>226</v>
      </c>
      <c r="CG231" s="86">
        <v>0</v>
      </c>
      <c r="CH231" s="86" t="s">
        <v>1454</v>
      </c>
      <c r="CI231" s="86">
        <v>1</v>
      </c>
      <c r="CJ231" s="86" t="s">
        <v>1454</v>
      </c>
      <c r="CK231" s="86">
        <v>1</v>
      </c>
      <c r="CL231" s="86" t="s">
        <v>1454</v>
      </c>
      <c r="CM231" s="86">
        <v>1</v>
      </c>
      <c r="CN231" s="86" t="s">
        <v>1454</v>
      </c>
      <c r="CO231" s="86">
        <v>1</v>
      </c>
      <c r="CP231" s="87" t="s">
        <v>1477</v>
      </c>
      <c r="CQ231" s="152">
        <v>0</v>
      </c>
    </row>
    <row r="232" spans="1:95" ht="13.2" x14ac:dyDescent="0.25">
      <c r="A232" s="82">
        <v>45573.432829826386</v>
      </c>
      <c r="B232" s="83" t="s">
        <v>702</v>
      </c>
      <c r="C232" s="83">
        <v>100221081819</v>
      </c>
      <c r="D232" s="83">
        <v>100</v>
      </c>
      <c r="E232" s="83">
        <v>0.33</v>
      </c>
      <c r="F232" s="83" t="s">
        <v>114</v>
      </c>
      <c r="G232" s="83" t="s">
        <v>76</v>
      </c>
      <c r="H232" s="83" t="s">
        <v>631</v>
      </c>
      <c r="I232" s="83" t="s">
        <v>63</v>
      </c>
      <c r="J232" s="83" t="s">
        <v>64</v>
      </c>
      <c r="K232" s="83" t="s">
        <v>64</v>
      </c>
      <c r="L232" s="83" t="s">
        <v>78</v>
      </c>
      <c r="M232" s="83" t="s">
        <v>78</v>
      </c>
      <c r="N232" s="83" t="s">
        <v>64</v>
      </c>
      <c r="O232" s="83" t="s">
        <v>78</v>
      </c>
      <c r="P232" s="83" t="s">
        <v>64</v>
      </c>
      <c r="Q232" s="83" t="s">
        <v>64</v>
      </c>
      <c r="R232" s="83" t="s">
        <v>78</v>
      </c>
      <c r="S232" s="83" t="s">
        <v>64</v>
      </c>
      <c r="T232" s="83" t="s">
        <v>64</v>
      </c>
      <c r="U232" s="83" t="s">
        <v>64</v>
      </c>
      <c r="V232" s="83" t="s">
        <v>78</v>
      </c>
      <c r="W232" s="83" t="s">
        <v>64</v>
      </c>
      <c r="X232" s="83" t="s">
        <v>64</v>
      </c>
      <c r="Y232" s="83" t="s">
        <v>64</v>
      </c>
      <c r="Z232" s="83" t="s">
        <v>66</v>
      </c>
      <c r="AA232" s="83" t="s">
        <v>66</v>
      </c>
      <c r="AB232" s="83" t="s">
        <v>66</v>
      </c>
      <c r="AC232" s="83" t="s">
        <v>66</v>
      </c>
      <c r="AD232" s="83" t="s">
        <v>66</v>
      </c>
      <c r="AE232" s="83" t="s">
        <v>66</v>
      </c>
      <c r="AF232" s="83" t="s">
        <v>66</v>
      </c>
      <c r="AG232" s="83" t="s">
        <v>66</v>
      </c>
      <c r="AH232" s="83" t="s">
        <v>65</v>
      </c>
      <c r="AI232" s="83" t="s">
        <v>79</v>
      </c>
      <c r="AJ232" s="83" t="s">
        <v>66</v>
      </c>
      <c r="AK232" s="83" t="s">
        <v>66</v>
      </c>
      <c r="AL232" s="83" t="s">
        <v>66</v>
      </c>
      <c r="AM232" s="83" t="s">
        <v>66</v>
      </c>
      <c r="AN232" s="83" t="s">
        <v>65</v>
      </c>
      <c r="AO232" s="83" t="s">
        <v>65</v>
      </c>
      <c r="AP232" s="83" t="s">
        <v>67</v>
      </c>
      <c r="AQ232" s="83" t="s">
        <v>67</v>
      </c>
      <c r="AR232" s="83" t="s">
        <v>63</v>
      </c>
      <c r="AS232" s="83" t="s">
        <v>120</v>
      </c>
      <c r="AT232" s="83" t="s">
        <v>87</v>
      </c>
      <c r="AU232" s="83" t="s">
        <v>67</v>
      </c>
      <c r="AV232" s="83" t="s">
        <v>80</v>
      </c>
      <c r="AW232" s="83" t="s">
        <v>72</v>
      </c>
      <c r="AX232" s="83" t="s">
        <v>63</v>
      </c>
      <c r="AY232" s="83" t="s">
        <v>63</v>
      </c>
      <c r="AZ232" s="83" t="s">
        <v>63</v>
      </c>
      <c r="BA232" s="83" t="s">
        <v>72</v>
      </c>
      <c r="BB232" s="83" t="s">
        <v>63</v>
      </c>
      <c r="BC232" s="83" t="s">
        <v>73</v>
      </c>
      <c r="BD232" s="83"/>
      <c r="BE232" s="83" t="s">
        <v>73</v>
      </c>
      <c r="BF232" s="83"/>
      <c r="BG232" s="87" t="s">
        <v>631</v>
      </c>
      <c r="BH232" s="87" t="s">
        <v>114</v>
      </c>
      <c r="BI232" s="76" t="s">
        <v>1414</v>
      </c>
      <c r="BJ232">
        <v>12</v>
      </c>
      <c r="BK232" s="87">
        <v>51</v>
      </c>
      <c r="BL232" s="87"/>
      <c r="BM232" s="86" t="s">
        <v>1126</v>
      </c>
      <c r="BN232" s="86" t="s">
        <v>1131</v>
      </c>
      <c r="BO232" s="87" t="s">
        <v>68</v>
      </c>
      <c r="BP232" s="87"/>
      <c r="BQ232" s="87" t="s">
        <v>1472</v>
      </c>
      <c r="BR232" s="86" t="s">
        <v>1445</v>
      </c>
      <c r="BS232" s="86">
        <v>1</v>
      </c>
      <c r="BT232" s="86" t="s">
        <v>1445</v>
      </c>
      <c r="BU232" s="86">
        <v>1</v>
      </c>
      <c r="BV232" s="86" t="s">
        <v>63</v>
      </c>
      <c r="BW232" s="86">
        <v>1</v>
      </c>
      <c r="BX232" s="86" t="s">
        <v>1448</v>
      </c>
      <c r="BY232" s="86">
        <v>1</v>
      </c>
      <c r="BZ232" s="86" t="s">
        <v>1450</v>
      </c>
      <c r="CA232" s="86">
        <v>1</v>
      </c>
      <c r="CB232" s="86" t="s">
        <v>1452</v>
      </c>
      <c r="CC232" s="86">
        <v>0</v>
      </c>
      <c r="CD232" s="86" t="s">
        <v>1454</v>
      </c>
      <c r="CE232" s="86">
        <v>1</v>
      </c>
      <c r="CF232" s="86" t="s">
        <v>1454</v>
      </c>
      <c r="CG232" s="86">
        <v>1</v>
      </c>
      <c r="CH232" s="86" t="s">
        <v>1454</v>
      </c>
      <c r="CI232" s="86">
        <v>1</v>
      </c>
      <c r="CJ232" s="86" t="s">
        <v>1454</v>
      </c>
      <c r="CK232" s="86">
        <v>1</v>
      </c>
      <c r="CL232" s="86" t="s">
        <v>1454</v>
      </c>
      <c r="CM232" s="86">
        <v>1</v>
      </c>
      <c r="CN232" s="86" t="s">
        <v>1454</v>
      </c>
      <c r="CO232" s="86">
        <v>1</v>
      </c>
      <c r="CP232" s="87" t="s">
        <v>1478</v>
      </c>
      <c r="CQ232" s="152">
        <v>1</v>
      </c>
    </row>
    <row r="233" spans="1:95" ht="13.2" x14ac:dyDescent="0.25">
      <c r="A233" s="82">
        <v>45573.434121307873</v>
      </c>
      <c r="B233" s="83" t="s">
        <v>703</v>
      </c>
      <c r="C233" s="83">
        <v>100930080501</v>
      </c>
      <c r="D233" s="83">
        <v>51.8</v>
      </c>
      <c r="E233" s="83">
        <v>0.28999999999999998</v>
      </c>
      <c r="F233" s="83" t="s">
        <v>114</v>
      </c>
      <c r="G233" s="83" t="s">
        <v>76</v>
      </c>
      <c r="H233" s="83" t="s">
        <v>634</v>
      </c>
      <c r="I233" s="83" t="s">
        <v>63</v>
      </c>
      <c r="J233" s="83" t="s">
        <v>64</v>
      </c>
      <c r="K233" s="83" t="s">
        <v>84</v>
      </c>
      <c r="L233" s="83" t="s">
        <v>64</v>
      </c>
      <c r="M233" s="83" t="s">
        <v>84</v>
      </c>
      <c r="N233" s="83" t="s">
        <v>64</v>
      </c>
      <c r="O233" s="83" t="s">
        <v>84</v>
      </c>
      <c r="P233" s="83" t="s">
        <v>78</v>
      </c>
      <c r="Q233" s="83" t="s">
        <v>64</v>
      </c>
      <c r="R233" s="83" t="s">
        <v>64</v>
      </c>
      <c r="S233" s="83" t="s">
        <v>78</v>
      </c>
      <c r="T233" s="83" t="s">
        <v>64</v>
      </c>
      <c r="U233" s="83" t="s">
        <v>64</v>
      </c>
      <c r="V233" s="83" t="s">
        <v>64</v>
      </c>
      <c r="W233" s="83" t="s">
        <v>64</v>
      </c>
      <c r="X233" s="83" t="s">
        <v>84</v>
      </c>
      <c r="Y233" s="83" t="s">
        <v>64</v>
      </c>
      <c r="Z233" s="83" t="s">
        <v>65</v>
      </c>
      <c r="AA233" s="83" t="s">
        <v>66</v>
      </c>
      <c r="AB233" s="83" t="s">
        <v>65</v>
      </c>
      <c r="AC233" s="83" t="s">
        <v>65</v>
      </c>
      <c r="AD233" s="83" t="s">
        <v>66</v>
      </c>
      <c r="AE233" s="83" t="s">
        <v>65</v>
      </c>
      <c r="AF233" s="83" t="s">
        <v>66</v>
      </c>
      <c r="AG233" s="83" t="s">
        <v>65</v>
      </c>
      <c r="AH233" s="83" t="s">
        <v>66</v>
      </c>
      <c r="AI233" s="83" t="s">
        <v>101</v>
      </c>
      <c r="AJ233" s="83" t="s">
        <v>65</v>
      </c>
      <c r="AK233" s="83" t="s">
        <v>66</v>
      </c>
      <c r="AL233" s="83" t="s">
        <v>65</v>
      </c>
      <c r="AM233" s="83" t="s">
        <v>65</v>
      </c>
      <c r="AN233" s="83" t="s">
        <v>66</v>
      </c>
      <c r="AO233" s="83" t="s">
        <v>65</v>
      </c>
      <c r="AP233" s="83" t="s">
        <v>85</v>
      </c>
      <c r="AQ233" s="83" t="s">
        <v>85</v>
      </c>
      <c r="AR233" s="83" t="s">
        <v>86</v>
      </c>
      <c r="AS233" s="83" t="s">
        <v>523</v>
      </c>
      <c r="AT233" s="83" t="s">
        <v>69</v>
      </c>
      <c r="AU233" s="83" t="s">
        <v>93</v>
      </c>
      <c r="AV233" s="83" t="s">
        <v>71</v>
      </c>
      <c r="AW233" s="83" t="s">
        <v>73</v>
      </c>
      <c r="AX233" s="83" t="s">
        <v>73</v>
      </c>
      <c r="AY233" s="83" t="s">
        <v>73</v>
      </c>
      <c r="AZ233" s="83" t="s">
        <v>73</v>
      </c>
      <c r="BA233" s="83" t="s">
        <v>72</v>
      </c>
      <c r="BB233" s="83" t="s">
        <v>73</v>
      </c>
      <c r="BC233" s="83" t="s">
        <v>73</v>
      </c>
      <c r="BD233" s="83"/>
      <c r="BE233" s="83" t="s">
        <v>73</v>
      </c>
      <c r="BF233" s="83"/>
      <c r="BG233" s="87" t="s">
        <v>631</v>
      </c>
      <c r="BH233" s="87" t="s">
        <v>114</v>
      </c>
      <c r="BI233" s="76" t="s">
        <v>1414</v>
      </c>
      <c r="BJ233">
        <v>10</v>
      </c>
      <c r="BK233" s="87">
        <v>58</v>
      </c>
      <c r="BL233" s="87"/>
      <c r="BM233" s="86" t="s">
        <v>1126</v>
      </c>
      <c r="BN233" s="86" t="s">
        <v>1131</v>
      </c>
      <c r="BO233" s="87" t="s">
        <v>1422</v>
      </c>
      <c r="BP233" s="87"/>
      <c r="BQ233" s="87" t="s">
        <v>1472</v>
      </c>
      <c r="BR233" s="86" t="s">
        <v>1445</v>
      </c>
      <c r="BS233" s="86">
        <v>1</v>
      </c>
      <c r="BT233" s="86" t="s">
        <v>1445</v>
      </c>
      <c r="BU233" s="86">
        <v>1</v>
      </c>
      <c r="BV233" s="86" t="s">
        <v>63</v>
      </c>
      <c r="BW233" s="86">
        <v>1</v>
      </c>
      <c r="BX233" s="86" t="s">
        <v>1447</v>
      </c>
      <c r="BY233" s="86">
        <v>0</v>
      </c>
      <c r="BZ233" s="86" t="s">
        <v>1449</v>
      </c>
      <c r="CA233" s="86">
        <v>0</v>
      </c>
      <c r="CB233" s="86" t="s">
        <v>1452</v>
      </c>
      <c r="CC233" s="86">
        <v>0</v>
      </c>
      <c r="CD233" s="86" t="s">
        <v>226</v>
      </c>
      <c r="CE233" s="86">
        <v>0</v>
      </c>
      <c r="CF233" s="86" t="s">
        <v>226</v>
      </c>
      <c r="CG233" s="86">
        <v>0</v>
      </c>
      <c r="CH233" s="86" t="s">
        <v>226</v>
      </c>
      <c r="CI233" s="86">
        <v>0</v>
      </c>
      <c r="CJ233" s="86" t="s">
        <v>226</v>
      </c>
      <c r="CK233" s="86">
        <v>0</v>
      </c>
      <c r="CL233" s="86" t="s">
        <v>1454</v>
      </c>
      <c r="CM233" s="86">
        <v>1</v>
      </c>
      <c r="CN233" s="86" t="s">
        <v>226</v>
      </c>
      <c r="CO233" s="86">
        <v>0</v>
      </c>
      <c r="CP233" s="87" t="s">
        <v>1477</v>
      </c>
      <c r="CQ233" s="152">
        <v>0</v>
      </c>
    </row>
    <row r="234" spans="1:95" ht="13.2" x14ac:dyDescent="0.25">
      <c r="A234" s="82">
        <v>45573.435157835644</v>
      </c>
      <c r="B234" s="83" t="s">
        <v>704</v>
      </c>
      <c r="C234" s="83">
        <v>101126080337</v>
      </c>
      <c r="D234" s="83">
        <v>100</v>
      </c>
      <c r="E234" s="83">
        <v>0.38</v>
      </c>
      <c r="F234" s="83" t="s">
        <v>114</v>
      </c>
      <c r="G234" s="83" t="s">
        <v>76</v>
      </c>
      <c r="H234" s="83" t="s">
        <v>631</v>
      </c>
      <c r="I234" s="83" t="s">
        <v>63</v>
      </c>
      <c r="J234" s="83" t="s">
        <v>64</v>
      </c>
      <c r="K234" s="83" t="s">
        <v>84</v>
      </c>
      <c r="L234" s="83" t="s">
        <v>64</v>
      </c>
      <c r="M234" s="83" t="s">
        <v>78</v>
      </c>
      <c r="N234" s="83" t="s">
        <v>64</v>
      </c>
      <c r="O234" s="83" t="s">
        <v>64</v>
      </c>
      <c r="P234" s="83" t="s">
        <v>84</v>
      </c>
      <c r="Q234" s="83" t="s">
        <v>64</v>
      </c>
      <c r="R234" s="83" t="s">
        <v>64</v>
      </c>
      <c r="S234" s="83" t="s">
        <v>64</v>
      </c>
      <c r="T234" s="83" t="s">
        <v>64</v>
      </c>
      <c r="U234" s="83" t="s">
        <v>64</v>
      </c>
      <c r="V234" s="83" t="s">
        <v>64</v>
      </c>
      <c r="W234" s="83" t="s">
        <v>64</v>
      </c>
      <c r="X234" s="83" t="s">
        <v>64</v>
      </c>
      <c r="Y234" s="83" t="s">
        <v>64</v>
      </c>
      <c r="Z234" s="83" t="s">
        <v>66</v>
      </c>
      <c r="AA234" s="83" t="s">
        <v>65</v>
      </c>
      <c r="AB234" s="83" t="s">
        <v>66</v>
      </c>
      <c r="AC234" s="83" t="s">
        <v>66</v>
      </c>
      <c r="AD234" s="83" t="s">
        <v>66</v>
      </c>
      <c r="AE234" s="83" t="s">
        <v>66</v>
      </c>
      <c r="AF234" s="83" t="s">
        <v>66</v>
      </c>
      <c r="AG234" s="83" t="s">
        <v>66</v>
      </c>
      <c r="AH234" s="83" t="s">
        <v>66</v>
      </c>
      <c r="AI234" s="83" t="s">
        <v>79</v>
      </c>
      <c r="AJ234" s="83" t="s">
        <v>66</v>
      </c>
      <c r="AK234" s="83" t="s">
        <v>66</v>
      </c>
      <c r="AL234" s="83" t="s">
        <v>79</v>
      </c>
      <c r="AM234" s="83" t="s">
        <v>65</v>
      </c>
      <c r="AN234" s="83" t="s">
        <v>66</v>
      </c>
      <c r="AO234" s="83" t="s">
        <v>66</v>
      </c>
      <c r="AP234" s="83" t="s">
        <v>67</v>
      </c>
      <c r="AQ234" s="83" t="s">
        <v>67</v>
      </c>
      <c r="AR234" s="83" t="s">
        <v>86</v>
      </c>
      <c r="AS234" s="83" t="s">
        <v>120</v>
      </c>
      <c r="AT234" s="83" t="s">
        <v>69</v>
      </c>
      <c r="AU234" s="83" t="s">
        <v>70</v>
      </c>
      <c r="AV234" s="83" t="s">
        <v>71</v>
      </c>
      <c r="AW234" s="83" t="s">
        <v>73</v>
      </c>
      <c r="AX234" s="83" t="s">
        <v>72</v>
      </c>
      <c r="AY234" s="83" t="s">
        <v>63</v>
      </c>
      <c r="AZ234" s="83" t="s">
        <v>63</v>
      </c>
      <c r="BA234" s="83" t="s">
        <v>72</v>
      </c>
      <c r="BB234" s="83" t="s">
        <v>73</v>
      </c>
      <c r="BC234" s="83" t="s">
        <v>73</v>
      </c>
      <c r="BD234" s="83"/>
      <c r="BE234" s="83" t="s">
        <v>73</v>
      </c>
      <c r="BF234" s="83"/>
      <c r="BG234" s="87" t="s">
        <v>631</v>
      </c>
      <c r="BH234" s="87" t="s">
        <v>114</v>
      </c>
      <c r="BI234" s="76" t="s">
        <v>1414</v>
      </c>
      <c r="BJ234">
        <v>14</v>
      </c>
      <c r="BK234" s="87">
        <v>49</v>
      </c>
      <c r="BL234" s="87"/>
      <c r="BM234" s="86" t="s">
        <v>1126</v>
      </c>
      <c r="BN234" s="86" t="s">
        <v>1131</v>
      </c>
      <c r="BO234" s="87" t="s">
        <v>68</v>
      </c>
      <c r="BP234" s="87"/>
      <c r="BQ234" s="87" t="s">
        <v>1472</v>
      </c>
      <c r="BR234" s="86" t="s">
        <v>1445</v>
      </c>
      <c r="BS234" s="86">
        <v>1</v>
      </c>
      <c r="BT234" s="86" t="s">
        <v>1445</v>
      </c>
      <c r="BU234" s="86">
        <v>1</v>
      </c>
      <c r="BV234" s="86" t="s">
        <v>63</v>
      </c>
      <c r="BW234" s="86">
        <v>1</v>
      </c>
      <c r="BX234" s="86" t="s">
        <v>1447</v>
      </c>
      <c r="BY234" s="86">
        <v>0</v>
      </c>
      <c r="BZ234" s="86" t="s">
        <v>1470</v>
      </c>
      <c r="CA234" s="86">
        <v>2</v>
      </c>
      <c r="CB234" s="86" t="s">
        <v>1452</v>
      </c>
      <c r="CC234" s="86">
        <v>0</v>
      </c>
      <c r="CD234" s="86" t="s">
        <v>226</v>
      </c>
      <c r="CE234" s="86">
        <v>0</v>
      </c>
      <c r="CF234" s="86" t="s">
        <v>1454</v>
      </c>
      <c r="CG234" s="86">
        <v>1</v>
      </c>
      <c r="CH234" s="86" t="s">
        <v>1454</v>
      </c>
      <c r="CI234" s="86">
        <v>1</v>
      </c>
      <c r="CJ234" s="86" t="s">
        <v>1454</v>
      </c>
      <c r="CK234" s="86">
        <v>1</v>
      </c>
      <c r="CL234" s="86" t="s">
        <v>1454</v>
      </c>
      <c r="CM234" s="86">
        <v>1</v>
      </c>
      <c r="CN234" s="86" t="s">
        <v>226</v>
      </c>
      <c r="CO234" s="86">
        <v>0</v>
      </c>
      <c r="CP234" s="87" t="s">
        <v>1477</v>
      </c>
      <c r="CQ234" s="152">
        <v>0</v>
      </c>
    </row>
    <row r="235" spans="1:95" ht="13.2" x14ac:dyDescent="0.25">
      <c r="A235" s="82">
        <v>45573.436831909727</v>
      </c>
      <c r="B235" s="83" t="s">
        <v>705</v>
      </c>
      <c r="C235" s="83">
        <v>100119080983</v>
      </c>
      <c r="D235" s="83">
        <v>10.7</v>
      </c>
      <c r="E235" s="83">
        <v>0.46</v>
      </c>
      <c r="F235" s="83" t="s">
        <v>114</v>
      </c>
      <c r="G235" s="83" t="s">
        <v>76</v>
      </c>
      <c r="H235" s="83" t="s">
        <v>706</v>
      </c>
      <c r="I235" s="83" t="s">
        <v>63</v>
      </c>
      <c r="J235" s="83" t="s">
        <v>64</v>
      </c>
      <c r="K235" s="83" t="s">
        <v>64</v>
      </c>
      <c r="L235" s="83" t="s">
        <v>78</v>
      </c>
      <c r="M235" s="83" t="s">
        <v>64</v>
      </c>
      <c r="N235" s="83" t="s">
        <v>64</v>
      </c>
      <c r="O235" s="83" t="s">
        <v>78</v>
      </c>
      <c r="P235" s="83" t="s">
        <v>64</v>
      </c>
      <c r="Q235" s="83" t="s">
        <v>64</v>
      </c>
      <c r="R235" s="83" t="s">
        <v>64</v>
      </c>
      <c r="S235" s="83" t="s">
        <v>64</v>
      </c>
      <c r="T235" s="83" t="s">
        <v>64</v>
      </c>
      <c r="U235" s="83" t="s">
        <v>64</v>
      </c>
      <c r="V235" s="83" t="s">
        <v>78</v>
      </c>
      <c r="W235" s="83" t="s">
        <v>64</v>
      </c>
      <c r="X235" s="83" t="s">
        <v>64</v>
      </c>
      <c r="Y235" s="83" t="s">
        <v>64</v>
      </c>
      <c r="Z235" s="83" t="s">
        <v>79</v>
      </c>
      <c r="AA235" s="83" t="s">
        <v>65</v>
      </c>
      <c r="AB235" s="83" t="s">
        <v>65</v>
      </c>
      <c r="AC235" s="83" t="s">
        <v>65</v>
      </c>
      <c r="AD235" s="83" t="s">
        <v>65</v>
      </c>
      <c r="AE235" s="83" t="s">
        <v>65</v>
      </c>
      <c r="AF235" s="83" t="s">
        <v>65</v>
      </c>
      <c r="AG235" s="83" t="s">
        <v>65</v>
      </c>
      <c r="AH235" s="83" t="s">
        <v>66</v>
      </c>
      <c r="AI235" s="83" t="s">
        <v>79</v>
      </c>
      <c r="AJ235" s="83" t="s">
        <v>65</v>
      </c>
      <c r="AK235" s="83" t="s">
        <v>66</v>
      </c>
      <c r="AL235" s="83" t="s">
        <v>65</v>
      </c>
      <c r="AM235" s="83" t="s">
        <v>65</v>
      </c>
      <c r="AN235" s="83" t="s">
        <v>65</v>
      </c>
      <c r="AO235" s="83" t="s">
        <v>65</v>
      </c>
      <c r="AP235" s="83" t="s">
        <v>67</v>
      </c>
      <c r="AQ235" s="83" t="s">
        <v>67</v>
      </c>
      <c r="AR235" s="83" t="s">
        <v>73</v>
      </c>
      <c r="AS235" s="83" t="s">
        <v>68</v>
      </c>
      <c r="AT235" s="83" t="s">
        <v>87</v>
      </c>
      <c r="AU235" s="83" t="s">
        <v>80</v>
      </c>
      <c r="AV235" s="83" t="s">
        <v>80</v>
      </c>
      <c r="AW235" s="83" t="s">
        <v>63</v>
      </c>
      <c r="AX235" s="83" t="s">
        <v>73</v>
      </c>
      <c r="AY235" s="83" t="s">
        <v>63</v>
      </c>
      <c r="AZ235" s="83" t="s">
        <v>73</v>
      </c>
      <c r="BA235" s="83" t="s">
        <v>63</v>
      </c>
      <c r="BB235" s="83" t="s">
        <v>72</v>
      </c>
      <c r="BC235" s="83" t="s">
        <v>73</v>
      </c>
      <c r="BD235" s="83"/>
      <c r="BE235" s="83" t="s">
        <v>73</v>
      </c>
      <c r="BF235" s="83"/>
      <c r="BG235" s="87" t="s">
        <v>631</v>
      </c>
      <c r="BH235" s="87" t="s">
        <v>114</v>
      </c>
      <c r="BI235" s="76" t="s">
        <v>1414</v>
      </c>
      <c r="BJ235">
        <v>12</v>
      </c>
      <c r="BK235" s="87">
        <v>59</v>
      </c>
      <c r="BL235" s="87"/>
      <c r="BM235" s="86" t="s">
        <v>1126</v>
      </c>
      <c r="BN235" s="86" t="s">
        <v>1131</v>
      </c>
      <c r="BO235" s="87" t="s">
        <v>68</v>
      </c>
      <c r="BP235" s="87"/>
      <c r="BQ235" s="87" t="s">
        <v>1472</v>
      </c>
      <c r="BR235" s="86" t="s">
        <v>1445</v>
      </c>
      <c r="BS235" s="86">
        <v>1</v>
      </c>
      <c r="BT235" s="86" t="s">
        <v>1445</v>
      </c>
      <c r="BU235" s="86">
        <v>1</v>
      </c>
      <c r="BV235" s="86" t="s">
        <v>73</v>
      </c>
      <c r="BW235" s="86">
        <v>0</v>
      </c>
      <c r="BX235" s="86" t="s">
        <v>1448</v>
      </c>
      <c r="BY235" s="86">
        <v>1</v>
      </c>
      <c r="BZ235" s="86" t="s">
        <v>1450</v>
      </c>
      <c r="CA235" s="86">
        <v>1</v>
      </c>
      <c r="CB235" s="86" t="s">
        <v>1452</v>
      </c>
      <c r="CC235" s="86">
        <v>0</v>
      </c>
      <c r="CD235" s="86" t="s">
        <v>1454</v>
      </c>
      <c r="CE235" s="86">
        <v>1</v>
      </c>
      <c r="CF235" s="86" t="s">
        <v>226</v>
      </c>
      <c r="CG235" s="86">
        <v>0</v>
      </c>
      <c r="CH235" s="86" t="s">
        <v>1454</v>
      </c>
      <c r="CI235" s="86">
        <v>1</v>
      </c>
      <c r="CJ235" s="86" t="s">
        <v>226</v>
      </c>
      <c r="CK235" s="86">
        <v>0</v>
      </c>
      <c r="CL235" s="86" t="s">
        <v>1454</v>
      </c>
      <c r="CM235" s="86">
        <v>1</v>
      </c>
      <c r="CN235" s="86" t="s">
        <v>1454</v>
      </c>
      <c r="CO235" s="86">
        <v>1</v>
      </c>
      <c r="CP235" s="87" t="s">
        <v>1477</v>
      </c>
      <c r="CQ235" s="152">
        <v>0</v>
      </c>
    </row>
    <row r="236" spans="1:95" ht="13.2" x14ac:dyDescent="0.25">
      <c r="A236" s="82">
        <v>45573.437946909718</v>
      </c>
      <c r="B236" s="83" t="s">
        <v>707</v>
      </c>
      <c r="C236" s="83">
        <v>100831080071</v>
      </c>
      <c r="D236" s="83">
        <v>92.86</v>
      </c>
      <c r="E236" s="83">
        <v>1.29</v>
      </c>
      <c r="F236" s="83" t="s">
        <v>114</v>
      </c>
      <c r="G236" s="83" t="s">
        <v>708</v>
      </c>
      <c r="H236" s="83" t="s">
        <v>709</v>
      </c>
      <c r="I236" s="83" t="s">
        <v>63</v>
      </c>
      <c r="J236" s="83" t="s">
        <v>64</v>
      </c>
      <c r="K236" s="83" t="s">
        <v>64</v>
      </c>
      <c r="L236" s="83" t="s">
        <v>64</v>
      </c>
      <c r="M236" s="83" t="s">
        <v>78</v>
      </c>
      <c r="N236" s="83" t="s">
        <v>64</v>
      </c>
      <c r="O236" s="83" t="s">
        <v>64</v>
      </c>
      <c r="P236" s="83" t="s">
        <v>78</v>
      </c>
      <c r="Q236" s="83" t="s">
        <v>84</v>
      </c>
      <c r="R236" s="83" t="s">
        <v>64</v>
      </c>
      <c r="S236" s="83" t="s">
        <v>84</v>
      </c>
      <c r="T236" s="83" t="s">
        <v>64</v>
      </c>
      <c r="U236" s="83" t="s">
        <v>64</v>
      </c>
      <c r="V236" s="83" t="s">
        <v>64</v>
      </c>
      <c r="W236" s="83" t="s">
        <v>64</v>
      </c>
      <c r="X236" s="83" t="s">
        <v>64</v>
      </c>
      <c r="Y236" s="83" t="s">
        <v>78</v>
      </c>
      <c r="Z236" s="83" t="s">
        <v>66</v>
      </c>
      <c r="AA236" s="83" t="s">
        <v>66</v>
      </c>
      <c r="AB236" s="83" t="s">
        <v>66</v>
      </c>
      <c r="AC236" s="83" t="s">
        <v>66</v>
      </c>
      <c r="AD236" s="83" t="s">
        <v>66</v>
      </c>
      <c r="AE236" s="83" t="s">
        <v>66</v>
      </c>
      <c r="AF236" s="83" t="s">
        <v>66</v>
      </c>
      <c r="AG236" s="83" t="s">
        <v>66</v>
      </c>
      <c r="AH236" s="83" t="s">
        <v>66</v>
      </c>
      <c r="AI236" s="83" t="s">
        <v>79</v>
      </c>
      <c r="AJ236" s="83" t="s">
        <v>66</v>
      </c>
      <c r="AK236" s="83" t="s">
        <v>66</v>
      </c>
      <c r="AL236" s="83" t="s">
        <v>66</v>
      </c>
      <c r="AM236" s="83" t="s">
        <v>66</v>
      </c>
      <c r="AN236" s="83" t="s">
        <v>66</v>
      </c>
      <c r="AO236" s="83" t="s">
        <v>66</v>
      </c>
      <c r="AP236" s="83" t="s">
        <v>85</v>
      </c>
      <c r="AQ236" s="83" t="s">
        <v>67</v>
      </c>
      <c r="AR236" s="83" t="s">
        <v>63</v>
      </c>
      <c r="AS236" s="83" t="s">
        <v>710</v>
      </c>
      <c r="AT236" s="83" t="s">
        <v>69</v>
      </c>
      <c r="AU236" s="83" t="s">
        <v>80</v>
      </c>
      <c r="AV236" s="83" t="s">
        <v>71</v>
      </c>
      <c r="AW236" s="83" t="s">
        <v>73</v>
      </c>
      <c r="AX236" s="83" t="s">
        <v>72</v>
      </c>
      <c r="AY236" s="83" t="s">
        <v>73</v>
      </c>
      <c r="AZ236" s="83" t="s">
        <v>63</v>
      </c>
      <c r="BA236" s="83" t="s">
        <v>72</v>
      </c>
      <c r="BB236" s="83" t="s">
        <v>73</v>
      </c>
      <c r="BC236" s="83" t="s">
        <v>73</v>
      </c>
      <c r="BD236" s="83"/>
      <c r="BE236" s="83" t="s">
        <v>73</v>
      </c>
      <c r="BF236" s="83"/>
      <c r="BG236" s="87" t="s">
        <v>631</v>
      </c>
      <c r="BH236" s="87" t="s">
        <v>114</v>
      </c>
      <c r="BI236" s="76" t="s">
        <v>1414</v>
      </c>
      <c r="BJ236">
        <v>12</v>
      </c>
      <c r="BK236" s="87">
        <v>48</v>
      </c>
      <c r="BL236" s="87"/>
      <c r="BM236" s="86" t="s">
        <v>1126</v>
      </c>
      <c r="BN236" s="86" t="s">
        <v>1131</v>
      </c>
      <c r="BO236" s="87" t="s">
        <v>68</v>
      </c>
      <c r="BP236" s="87"/>
      <c r="BQ236" s="87" t="s">
        <v>1472</v>
      </c>
      <c r="BR236" s="86" t="s">
        <v>1445</v>
      </c>
      <c r="BS236" s="86">
        <v>1</v>
      </c>
      <c r="BT236" s="86" t="s">
        <v>1445</v>
      </c>
      <c r="BU236" s="86">
        <v>1</v>
      </c>
      <c r="BV236" s="86" t="s">
        <v>63</v>
      </c>
      <c r="BW236" s="86">
        <v>1</v>
      </c>
      <c r="BX236" s="86" t="s">
        <v>1447</v>
      </c>
      <c r="BY236" s="86">
        <v>0</v>
      </c>
      <c r="BZ236" s="86" t="s">
        <v>1450</v>
      </c>
      <c r="CA236" s="86">
        <v>1</v>
      </c>
      <c r="CB236" s="86" t="s">
        <v>1452</v>
      </c>
      <c r="CC236" s="86">
        <v>0</v>
      </c>
      <c r="CD236" s="86" t="s">
        <v>226</v>
      </c>
      <c r="CE236" s="86">
        <v>0</v>
      </c>
      <c r="CF236" s="86" t="s">
        <v>1454</v>
      </c>
      <c r="CG236" s="86">
        <v>1</v>
      </c>
      <c r="CH236" s="86" t="s">
        <v>226</v>
      </c>
      <c r="CI236" s="86">
        <v>0</v>
      </c>
      <c r="CJ236" s="86" t="s">
        <v>1454</v>
      </c>
      <c r="CK236" s="86">
        <v>1</v>
      </c>
      <c r="CL236" s="86" t="s">
        <v>1454</v>
      </c>
      <c r="CM236" s="86">
        <v>1</v>
      </c>
      <c r="CN236" s="86" t="s">
        <v>226</v>
      </c>
      <c r="CO236" s="86">
        <v>0</v>
      </c>
      <c r="CP236" s="87" t="s">
        <v>1477</v>
      </c>
      <c r="CQ236" s="152">
        <v>0</v>
      </c>
    </row>
    <row r="237" spans="1:95" ht="13.2" x14ac:dyDescent="0.25">
      <c r="A237" s="82">
        <v>45573.439027766202</v>
      </c>
      <c r="B237" s="83" t="s">
        <v>711</v>
      </c>
      <c r="C237" s="83">
        <v>100830080221</v>
      </c>
      <c r="D237" s="83">
        <v>33.9</v>
      </c>
      <c r="E237" s="83">
        <v>0.13</v>
      </c>
      <c r="F237" s="83" t="s">
        <v>114</v>
      </c>
      <c r="G237" s="83" t="s">
        <v>76</v>
      </c>
      <c r="H237" s="83" t="s">
        <v>631</v>
      </c>
      <c r="I237" s="83" t="s">
        <v>63</v>
      </c>
      <c r="J237" s="83" t="s">
        <v>64</v>
      </c>
      <c r="K237" s="83" t="s">
        <v>78</v>
      </c>
      <c r="L237" s="83" t="s">
        <v>64</v>
      </c>
      <c r="M237" s="83" t="s">
        <v>78</v>
      </c>
      <c r="N237" s="83" t="s">
        <v>64</v>
      </c>
      <c r="O237" s="83" t="s">
        <v>64</v>
      </c>
      <c r="P237" s="83" t="s">
        <v>64</v>
      </c>
      <c r="Q237" s="83" t="s">
        <v>64</v>
      </c>
      <c r="R237" s="83" t="s">
        <v>64</v>
      </c>
      <c r="S237" s="83" t="s">
        <v>64</v>
      </c>
      <c r="T237" s="83" t="s">
        <v>64</v>
      </c>
      <c r="U237" s="83" t="s">
        <v>64</v>
      </c>
      <c r="V237" s="83" t="s">
        <v>64</v>
      </c>
      <c r="W237" s="83" t="s">
        <v>78</v>
      </c>
      <c r="X237" s="83" t="s">
        <v>64</v>
      </c>
      <c r="Y237" s="83" t="s">
        <v>64</v>
      </c>
      <c r="Z237" s="83" t="s">
        <v>65</v>
      </c>
      <c r="AA237" s="83" t="s">
        <v>65</v>
      </c>
      <c r="AB237" s="83" t="s">
        <v>66</v>
      </c>
      <c r="AC237" s="83" t="s">
        <v>66</v>
      </c>
      <c r="AD237" s="83" t="s">
        <v>66</v>
      </c>
      <c r="AE237" s="83" t="s">
        <v>66</v>
      </c>
      <c r="AF237" s="83" t="s">
        <v>66</v>
      </c>
      <c r="AG237" s="83" t="s">
        <v>66</v>
      </c>
      <c r="AH237" s="83" t="s">
        <v>66</v>
      </c>
      <c r="AI237" s="83" t="s">
        <v>79</v>
      </c>
      <c r="AJ237" s="83" t="s">
        <v>65</v>
      </c>
      <c r="AK237" s="83" t="s">
        <v>66</v>
      </c>
      <c r="AL237" s="83" t="s">
        <v>65</v>
      </c>
      <c r="AM237" s="83" t="s">
        <v>66</v>
      </c>
      <c r="AN237" s="83" t="s">
        <v>66</v>
      </c>
      <c r="AO237" s="83" t="s">
        <v>66</v>
      </c>
      <c r="AP237" s="83" t="s">
        <v>85</v>
      </c>
      <c r="AQ237" s="83" t="s">
        <v>67</v>
      </c>
      <c r="AR237" s="83" t="s">
        <v>63</v>
      </c>
      <c r="AS237" s="83" t="s">
        <v>68</v>
      </c>
      <c r="AT237" s="83" t="s">
        <v>87</v>
      </c>
      <c r="AU237" s="83" t="s">
        <v>67</v>
      </c>
      <c r="AV237" s="83" t="s">
        <v>67</v>
      </c>
      <c r="AW237" s="83" t="s">
        <v>72</v>
      </c>
      <c r="AX237" s="83" t="s">
        <v>63</v>
      </c>
      <c r="AY237" s="83" t="s">
        <v>63</v>
      </c>
      <c r="AZ237" s="83" t="s">
        <v>63</v>
      </c>
      <c r="BA237" s="83" t="s">
        <v>72</v>
      </c>
      <c r="BB237" s="83" t="s">
        <v>72</v>
      </c>
      <c r="BC237" s="83" t="s">
        <v>73</v>
      </c>
      <c r="BD237" s="83"/>
      <c r="BE237" s="83" t="s">
        <v>73</v>
      </c>
      <c r="BF237" s="83"/>
      <c r="BG237" s="87" t="s">
        <v>631</v>
      </c>
      <c r="BH237" s="87" t="s">
        <v>114</v>
      </c>
      <c r="BI237" s="76" t="s">
        <v>1414</v>
      </c>
      <c r="BJ237">
        <v>14</v>
      </c>
      <c r="BK237" s="87">
        <v>52</v>
      </c>
      <c r="BL237" s="87"/>
      <c r="BM237" s="86" t="s">
        <v>1126</v>
      </c>
      <c r="BN237" s="86" t="s">
        <v>1131</v>
      </c>
      <c r="BO237" s="87" t="s">
        <v>68</v>
      </c>
      <c r="BP237" s="87"/>
      <c r="BQ237" s="87" t="s">
        <v>1472</v>
      </c>
      <c r="BR237" s="86" t="s">
        <v>1445</v>
      </c>
      <c r="BS237" s="86">
        <v>1</v>
      </c>
      <c r="BT237" s="86" t="s">
        <v>1445</v>
      </c>
      <c r="BU237" s="86">
        <v>1</v>
      </c>
      <c r="BV237" s="86" t="s">
        <v>63</v>
      </c>
      <c r="BW237" s="86">
        <v>1</v>
      </c>
      <c r="BX237" s="86" t="s">
        <v>1448</v>
      </c>
      <c r="BY237" s="86">
        <v>1</v>
      </c>
      <c r="BZ237" s="86" t="s">
        <v>1450</v>
      </c>
      <c r="CA237" s="86">
        <v>1</v>
      </c>
      <c r="CB237" s="86" t="s">
        <v>1453</v>
      </c>
      <c r="CC237" s="86">
        <v>1</v>
      </c>
      <c r="CD237" s="86" t="s">
        <v>1454</v>
      </c>
      <c r="CE237" s="86">
        <v>1</v>
      </c>
      <c r="CF237" s="86" t="s">
        <v>1454</v>
      </c>
      <c r="CG237" s="86">
        <v>1</v>
      </c>
      <c r="CH237" s="86" t="s">
        <v>1454</v>
      </c>
      <c r="CI237" s="86">
        <v>1</v>
      </c>
      <c r="CJ237" s="86" t="s">
        <v>1454</v>
      </c>
      <c r="CK237" s="86">
        <v>1</v>
      </c>
      <c r="CL237" s="86" t="s">
        <v>1454</v>
      </c>
      <c r="CM237" s="86">
        <v>1</v>
      </c>
      <c r="CN237" s="86" t="s">
        <v>1454</v>
      </c>
      <c r="CO237" s="86">
        <v>1</v>
      </c>
      <c r="CP237" s="87" t="s">
        <v>1478</v>
      </c>
      <c r="CQ237" s="152">
        <v>1</v>
      </c>
    </row>
    <row r="238" spans="1:95" ht="13.2" x14ac:dyDescent="0.25">
      <c r="A238" s="82">
        <v>45573.439280381943</v>
      </c>
      <c r="B238" s="83" t="s">
        <v>712</v>
      </c>
      <c r="C238" s="83">
        <v>101025080047</v>
      </c>
      <c r="D238" s="83">
        <v>57.14</v>
      </c>
      <c r="E238" s="83">
        <v>0.71</v>
      </c>
      <c r="F238" s="83" t="s">
        <v>114</v>
      </c>
      <c r="G238" s="83" t="s">
        <v>76</v>
      </c>
      <c r="H238" s="83" t="s">
        <v>631</v>
      </c>
      <c r="I238" s="83" t="s">
        <v>73</v>
      </c>
      <c r="J238" s="83" t="s">
        <v>64</v>
      </c>
      <c r="K238" s="83" t="s">
        <v>84</v>
      </c>
      <c r="L238" s="83" t="s">
        <v>64</v>
      </c>
      <c r="M238" s="83" t="s">
        <v>84</v>
      </c>
      <c r="N238" s="83" t="s">
        <v>64</v>
      </c>
      <c r="O238" s="83" t="s">
        <v>78</v>
      </c>
      <c r="P238" s="83" t="s">
        <v>84</v>
      </c>
      <c r="Q238" s="83" t="s">
        <v>84</v>
      </c>
      <c r="R238" s="83" t="s">
        <v>64</v>
      </c>
      <c r="S238" s="83" t="s">
        <v>64</v>
      </c>
      <c r="T238" s="83" t="s">
        <v>64</v>
      </c>
      <c r="U238" s="83" t="s">
        <v>64</v>
      </c>
      <c r="V238" s="83" t="s">
        <v>84</v>
      </c>
      <c r="W238" s="83" t="s">
        <v>84</v>
      </c>
      <c r="X238" s="83" t="s">
        <v>64</v>
      </c>
      <c r="Y238" s="83" t="s">
        <v>78</v>
      </c>
      <c r="Z238" s="83" t="s">
        <v>65</v>
      </c>
      <c r="AA238" s="83" t="s">
        <v>66</v>
      </c>
      <c r="AB238" s="83" t="s">
        <v>66</v>
      </c>
      <c r="AC238" s="83" t="s">
        <v>66</v>
      </c>
      <c r="AD238" s="83" t="s">
        <v>66</v>
      </c>
      <c r="AE238" s="83" t="s">
        <v>66</v>
      </c>
      <c r="AF238" s="83" t="s">
        <v>65</v>
      </c>
      <c r="AG238" s="83" t="s">
        <v>79</v>
      </c>
      <c r="AH238" s="83" t="s">
        <v>79</v>
      </c>
      <c r="AI238" s="83" t="s">
        <v>66</v>
      </c>
      <c r="AJ238" s="83" t="s">
        <v>101</v>
      </c>
      <c r="AK238" s="83" t="s">
        <v>79</v>
      </c>
      <c r="AL238" s="83" t="s">
        <v>79</v>
      </c>
      <c r="AM238" s="83" t="s">
        <v>66</v>
      </c>
      <c r="AN238" s="83" t="s">
        <v>66</v>
      </c>
      <c r="AO238" s="83" t="s">
        <v>66</v>
      </c>
      <c r="AP238" s="83" t="s">
        <v>67</v>
      </c>
      <c r="AQ238" s="83" t="s">
        <v>67</v>
      </c>
      <c r="AR238" s="83" t="s">
        <v>86</v>
      </c>
      <c r="AS238" s="83" t="s">
        <v>120</v>
      </c>
      <c r="AT238" s="83" t="s">
        <v>87</v>
      </c>
      <c r="AU238" s="83" t="s">
        <v>80</v>
      </c>
      <c r="AV238" s="83" t="s">
        <v>67</v>
      </c>
      <c r="AW238" s="83" t="s">
        <v>72</v>
      </c>
      <c r="AX238" s="83" t="s">
        <v>63</v>
      </c>
      <c r="AY238" s="83" t="s">
        <v>72</v>
      </c>
      <c r="AZ238" s="83" t="s">
        <v>73</v>
      </c>
      <c r="BA238" s="83" t="s">
        <v>72</v>
      </c>
      <c r="BB238" s="83" t="s">
        <v>73</v>
      </c>
      <c r="BC238" s="83" t="s">
        <v>73</v>
      </c>
      <c r="BD238" s="83"/>
      <c r="BE238" s="83" t="s">
        <v>73</v>
      </c>
      <c r="BF238" s="83"/>
      <c r="BG238" s="87" t="s">
        <v>631</v>
      </c>
      <c r="BH238" s="87" t="s">
        <v>114</v>
      </c>
      <c r="BI238" s="76" t="s">
        <v>1415</v>
      </c>
      <c r="BJ238">
        <v>8</v>
      </c>
      <c r="BK238" s="87">
        <v>45</v>
      </c>
      <c r="BL238" s="87"/>
      <c r="BM238" s="86" t="s">
        <v>1126</v>
      </c>
      <c r="BN238" s="86" t="s">
        <v>1131</v>
      </c>
      <c r="BO238" s="87" t="s">
        <v>68</v>
      </c>
      <c r="BP238" s="87"/>
      <c r="BQ238" s="87" t="s">
        <v>1472</v>
      </c>
      <c r="BR238" s="86" t="s">
        <v>1445</v>
      </c>
      <c r="BS238" s="86">
        <v>1</v>
      </c>
      <c r="BT238" s="86" t="s">
        <v>1445</v>
      </c>
      <c r="BU238" s="86">
        <v>1</v>
      </c>
      <c r="BV238" s="86" t="s">
        <v>63</v>
      </c>
      <c r="BW238" s="86">
        <v>1</v>
      </c>
      <c r="BX238" s="86" t="s">
        <v>1448</v>
      </c>
      <c r="BY238" s="86">
        <v>1</v>
      </c>
      <c r="BZ238" s="86" t="s">
        <v>1450</v>
      </c>
      <c r="CA238" s="86">
        <v>1</v>
      </c>
      <c r="CB238" s="86" t="s">
        <v>1453</v>
      </c>
      <c r="CC238" s="86">
        <v>1</v>
      </c>
      <c r="CD238" s="86" t="s">
        <v>1454</v>
      </c>
      <c r="CE238" s="86">
        <v>1</v>
      </c>
      <c r="CF238" s="86" t="s">
        <v>1454</v>
      </c>
      <c r="CG238" s="86">
        <v>1</v>
      </c>
      <c r="CH238" s="86" t="s">
        <v>1454</v>
      </c>
      <c r="CI238" s="86">
        <v>1</v>
      </c>
      <c r="CJ238" s="86" t="s">
        <v>226</v>
      </c>
      <c r="CK238" s="86">
        <v>0</v>
      </c>
      <c r="CL238" s="86" t="s">
        <v>1454</v>
      </c>
      <c r="CM238" s="86">
        <v>1</v>
      </c>
      <c r="CN238" s="86" t="s">
        <v>226</v>
      </c>
      <c r="CO238" s="86">
        <v>0</v>
      </c>
      <c r="CP238" s="87" t="s">
        <v>1477</v>
      </c>
      <c r="CQ238" s="152">
        <v>0</v>
      </c>
    </row>
    <row r="239" spans="1:95" ht="13.2" x14ac:dyDescent="0.25">
      <c r="A239" s="82">
        <v>45573.439965729165</v>
      </c>
      <c r="B239" s="83" t="s">
        <v>713</v>
      </c>
      <c r="C239" s="83">
        <v>100130060828</v>
      </c>
      <c r="D239" s="83">
        <v>39.299999999999997</v>
      </c>
      <c r="E239" s="83">
        <v>0.5</v>
      </c>
      <c r="F239" s="83" t="s">
        <v>423</v>
      </c>
      <c r="G239" s="83" t="s">
        <v>76</v>
      </c>
      <c r="H239" s="83" t="s">
        <v>614</v>
      </c>
      <c r="I239" s="83" t="s">
        <v>63</v>
      </c>
      <c r="J239" s="83" t="s">
        <v>64</v>
      </c>
      <c r="K239" s="83" t="s">
        <v>84</v>
      </c>
      <c r="L239" s="83" t="s">
        <v>64</v>
      </c>
      <c r="M239" s="83" t="s">
        <v>78</v>
      </c>
      <c r="N239" s="83" t="s">
        <v>64</v>
      </c>
      <c r="O239" s="83" t="s">
        <v>64</v>
      </c>
      <c r="P239" s="83" t="s">
        <v>64</v>
      </c>
      <c r="Q239" s="83" t="s">
        <v>64</v>
      </c>
      <c r="R239" s="83" t="s">
        <v>64</v>
      </c>
      <c r="S239" s="83" t="s">
        <v>64</v>
      </c>
      <c r="T239" s="83" t="s">
        <v>64</v>
      </c>
      <c r="U239" s="83" t="s">
        <v>64</v>
      </c>
      <c r="V239" s="83" t="s">
        <v>64</v>
      </c>
      <c r="W239" s="83" t="s">
        <v>64</v>
      </c>
      <c r="X239" s="83" t="s">
        <v>64</v>
      </c>
      <c r="Y239" s="83" t="s">
        <v>78</v>
      </c>
      <c r="Z239" s="83" t="s">
        <v>66</v>
      </c>
      <c r="AA239" s="83" t="s">
        <v>65</v>
      </c>
      <c r="AB239" s="83" t="s">
        <v>65</v>
      </c>
      <c r="AC239" s="83" t="s">
        <v>65</v>
      </c>
      <c r="AD239" s="83" t="s">
        <v>66</v>
      </c>
      <c r="AE239" s="83" t="s">
        <v>65</v>
      </c>
      <c r="AF239" s="83" t="s">
        <v>66</v>
      </c>
      <c r="AG239" s="83" t="s">
        <v>66</v>
      </c>
      <c r="AH239" s="83" t="s">
        <v>66</v>
      </c>
      <c r="AI239" s="83" t="s">
        <v>79</v>
      </c>
      <c r="AJ239" s="83" t="s">
        <v>65</v>
      </c>
      <c r="AK239" s="83" t="s">
        <v>65</v>
      </c>
      <c r="AL239" s="83" t="s">
        <v>66</v>
      </c>
      <c r="AM239" s="83" t="s">
        <v>66</v>
      </c>
      <c r="AN239" s="83" t="s">
        <v>66</v>
      </c>
      <c r="AO239" s="83" t="s">
        <v>66</v>
      </c>
      <c r="AP239" s="83" t="s">
        <v>67</v>
      </c>
      <c r="AQ239" s="83" t="s">
        <v>67</v>
      </c>
      <c r="AR239" s="83" t="s">
        <v>63</v>
      </c>
      <c r="AS239" s="83" t="s">
        <v>115</v>
      </c>
      <c r="AT239" s="83" t="s">
        <v>87</v>
      </c>
      <c r="AU239" s="83" t="s">
        <v>93</v>
      </c>
      <c r="AV239" s="83" t="s">
        <v>132</v>
      </c>
      <c r="AW239" s="83" t="s">
        <v>73</v>
      </c>
      <c r="AX239" s="83" t="s">
        <v>73</v>
      </c>
      <c r="AY239" s="83" t="s">
        <v>72</v>
      </c>
      <c r="AZ239" s="83" t="s">
        <v>73</v>
      </c>
      <c r="BA239" s="83" t="s">
        <v>72</v>
      </c>
      <c r="BB239" s="83" t="s">
        <v>73</v>
      </c>
      <c r="BC239" s="83" t="s">
        <v>73</v>
      </c>
      <c r="BD239" s="83"/>
      <c r="BE239" s="83" t="s">
        <v>73</v>
      </c>
      <c r="BF239" s="83"/>
      <c r="BG239" s="87" t="s">
        <v>631</v>
      </c>
      <c r="BH239" s="86" t="s">
        <v>60</v>
      </c>
      <c r="BI239" s="76" t="s">
        <v>1414</v>
      </c>
      <c r="BJ239">
        <v>14</v>
      </c>
      <c r="BK239" s="87">
        <v>54</v>
      </c>
      <c r="BL239" s="87"/>
      <c r="BM239" s="86" t="s">
        <v>1126</v>
      </c>
      <c r="BN239" s="86" t="s">
        <v>1131</v>
      </c>
      <c r="BO239" s="87" t="s">
        <v>115</v>
      </c>
      <c r="BP239" s="87"/>
      <c r="BQ239" s="87" t="s">
        <v>1472</v>
      </c>
      <c r="BR239" s="86" t="s">
        <v>1445</v>
      </c>
      <c r="BS239" s="86">
        <v>1</v>
      </c>
      <c r="BT239" s="86" t="s">
        <v>1445</v>
      </c>
      <c r="BU239" s="86">
        <v>1</v>
      </c>
      <c r="BV239" s="86" t="s">
        <v>63</v>
      </c>
      <c r="BW239" s="86">
        <v>1</v>
      </c>
      <c r="BX239" s="86" t="s">
        <v>1448</v>
      </c>
      <c r="BY239" s="86">
        <v>1</v>
      </c>
      <c r="BZ239" s="86" t="s">
        <v>1449</v>
      </c>
      <c r="CA239" s="86">
        <v>0</v>
      </c>
      <c r="CB239" s="86" t="s">
        <v>1452</v>
      </c>
      <c r="CC239" s="86">
        <v>0</v>
      </c>
      <c r="CD239" s="86" t="s">
        <v>226</v>
      </c>
      <c r="CE239" s="86">
        <v>0</v>
      </c>
      <c r="CF239" s="86" t="s">
        <v>226</v>
      </c>
      <c r="CG239" s="86">
        <v>0</v>
      </c>
      <c r="CH239" s="86" t="s">
        <v>1454</v>
      </c>
      <c r="CI239" s="86">
        <v>1</v>
      </c>
      <c r="CJ239" s="86" t="s">
        <v>226</v>
      </c>
      <c r="CK239" s="86">
        <v>0</v>
      </c>
      <c r="CL239" s="86" t="s">
        <v>1454</v>
      </c>
      <c r="CM239" s="86">
        <v>1</v>
      </c>
      <c r="CN239" s="86" t="s">
        <v>226</v>
      </c>
      <c r="CO239" s="86">
        <v>0</v>
      </c>
      <c r="CP239" s="87" t="s">
        <v>1477</v>
      </c>
      <c r="CQ239" s="152">
        <v>0</v>
      </c>
    </row>
    <row r="240" spans="1:95" ht="13.2" x14ac:dyDescent="0.25">
      <c r="A240" s="82">
        <v>45573.442507291664</v>
      </c>
      <c r="B240" s="83" t="s">
        <v>714</v>
      </c>
      <c r="C240" s="83">
        <v>100513080578</v>
      </c>
      <c r="D240" s="83">
        <v>10.7</v>
      </c>
      <c r="E240" s="83">
        <v>0.25</v>
      </c>
      <c r="F240" s="83" t="s">
        <v>423</v>
      </c>
      <c r="G240" s="83" t="s">
        <v>76</v>
      </c>
      <c r="H240" s="83" t="s">
        <v>614</v>
      </c>
      <c r="I240" s="83" t="s">
        <v>63</v>
      </c>
      <c r="J240" s="83" t="s">
        <v>64</v>
      </c>
      <c r="K240" s="83" t="s">
        <v>64</v>
      </c>
      <c r="L240" s="83" t="s">
        <v>64</v>
      </c>
      <c r="M240" s="83" t="s">
        <v>78</v>
      </c>
      <c r="N240" s="83" t="s">
        <v>84</v>
      </c>
      <c r="O240" s="83" t="s">
        <v>64</v>
      </c>
      <c r="P240" s="83" t="s">
        <v>78</v>
      </c>
      <c r="Q240" s="83" t="s">
        <v>64</v>
      </c>
      <c r="R240" s="83" t="s">
        <v>64</v>
      </c>
      <c r="S240" s="83" t="s">
        <v>84</v>
      </c>
      <c r="T240" s="83" t="s">
        <v>64</v>
      </c>
      <c r="U240" s="83" t="s">
        <v>78</v>
      </c>
      <c r="V240" s="83" t="s">
        <v>64</v>
      </c>
      <c r="W240" s="83" t="s">
        <v>64</v>
      </c>
      <c r="X240" s="83" t="s">
        <v>78</v>
      </c>
      <c r="Y240" s="83" t="s">
        <v>64</v>
      </c>
      <c r="Z240" s="83" t="s">
        <v>66</v>
      </c>
      <c r="AA240" s="83" t="s">
        <v>65</v>
      </c>
      <c r="AB240" s="83" t="s">
        <v>66</v>
      </c>
      <c r="AC240" s="83" t="s">
        <v>66</v>
      </c>
      <c r="AD240" s="83" t="s">
        <v>65</v>
      </c>
      <c r="AE240" s="83" t="s">
        <v>66</v>
      </c>
      <c r="AF240" s="83" t="s">
        <v>79</v>
      </c>
      <c r="AG240" s="83" t="s">
        <v>65</v>
      </c>
      <c r="AH240" s="83" t="s">
        <v>65</v>
      </c>
      <c r="AI240" s="83" t="s">
        <v>101</v>
      </c>
      <c r="AJ240" s="83" t="s">
        <v>65</v>
      </c>
      <c r="AK240" s="83" t="s">
        <v>65</v>
      </c>
      <c r="AL240" s="83" t="s">
        <v>66</v>
      </c>
      <c r="AM240" s="83" t="s">
        <v>65</v>
      </c>
      <c r="AN240" s="83" t="s">
        <v>66</v>
      </c>
      <c r="AO240" s="83" t="s">
        <v>66</v>
      </c>
      <c r="AP240" s="83" t="s">
        <v>85</v>
      </c>
      <c r="AQ240" s="83" t="s">
        <v>80</v>
      </c>
      <c r="AR240" s="83" t="s">
        <v>86</v>
      </c>
      <c r="AS240" s="83" t="s">
        <v>223</v>
      </c>
      <c r="AT240" s="83" t="s">
        <v>87</v>
      </c>
      <c r="AU240" s="83" t="s">
        <v>67</v>
      </c>
      <c r="AV240" s="83" t="s">
        <v>71</v>
      </c>
      <c r="AW240" s="83" t="s">
        <v>73</v>
      </c>
      <c r="AX240" s="83" t="s">
        <v>72</v>
      </c>
      <c r="AY240" s="83" t="s">
        <v>63</v>
      </c>
      <c r="AZ240" s="83" t="s">
        <v>63</v>
      </c>
      <c r="BA240" s="83" t="s">
        <v>73</v>
      </c>
      <c r="BB240" s="83" t="s">
        <v>73</v>
      </c>
      <c r="BC240" s="83" t="s">
        <v>73</v>
      </c>
      <c r="BD240" s="83"/>
      <c r="BE240" s="83" t="s">
        <v>73</v>
      </c>
      <c r="BF240" s="83"/>
      <c r="BG240" s="87" t="s">
        <v>631</v>
      </c>
      <c r="BH240" s="86" t="s">
        <v>60</v>
      </c>
      <c r="BI240" s="76" t="s">
        <v>1414</v>
      </c>
      <c r="BJ240">
        <v>11</v>
      </c>
      <c r="BK240" s="87">
        <v>55</v>
      </c>
      <c r="BL240" s="87"/>
      <c r="BM240" s="86" t="s">
        <v>1126</v>
      </c>
      <c r="BN240" s="86" t="s">
        <v>1131</v>
      </c>
      <c r="BO240" s="87" t="s">
        <v>68</v>
      </c>
      <c r="BP240" s="87"/>
      <c r="BQ240" s="87" t="s">
        <v>1472</v>
      </c>
      <c r="BR240" s="86" t="s">
        <v>1445</v>
      </c>
      <c r="BS240" s="86">
        <v>1</v>
      </c>
      <c r="BT240" s="86" t="s">
        <v>1444</v>
      </c>
      <c r="BU240" s="86">
        <v>0</v>
      </c>
      <c r="BV240" s="86" t="s">
        <v>63</v>
      </c>
      <c r="BW240" s="86">
        <v>1</v>
      </c>
      <c r="BX240" s="86" t="s">
        <v>1448</v>
      </c>
      <c r="BY240" s="86">
        <v>1</v>
      </c>
      <c r="BZ240" s="86" t="s">
        <v>1450</v>
      </c>
      <c r="CA240" s="86">
        <v>1</v>
      </c>
      <c r="CB240" s="86" t="s">
        <v>1452</v>
      </c>
      <c r="CC240" s="86">
        <v>0</v>
      </c>
      <c r="CD240" s="86" t="s">
        <v>226</v>
      </c>
      <c r="CE240" s="86">
        <v>0</v>
      </c>
      <c r="CF240" s="86" t="s">
        <v>1454</v>
      </c>
      <c r="CG240" s="86">
        <v>1</v>
      </c>
      <c r="CH240" s="86" t="s">
        <v>1454</v>
      </c>
      <c r="CI240" s="86">
        <v>1</v>
      </c>
      <c r="CJ240" s="86" t="s">
        <v>1454</v>
      </c>
      <c r="CK240" s="86">
        <v>1</v>
      </c>
      <c r="CL240" s="86" t="s">
        <v>226</v>
      </c>
      <c r="CM240" s="86">
        <v>0</v>
      </c>
      <c r="CN240" s="86" t="s">
        <v>226</v>
      </c>
      <c r="CO240" s="86">
        <v>0</v>
      </c>
      <c r="CP240" s="87" t="s">
        <v>1477</v>
      </c>
      <c r="CQ240" s="152">
        <v>0</v>
      </c>
    </row>
    <row r="241" spans="1:95" ht="13.2" x14ac:dyDescent="0.25">
      <c r="A241" s="82">
        <v>45573.443500648151</v>
      </c>
      <c r="B241" s="83" t="s">
        <v>715</v>
      </c>
      <c r="C241" s="83">
        <v>100412081328</v>
      </c>
      <c r="D241" s="83">
        <v>75.89</v>
      </c>
      <c r="E241" s="83">
        <v>0.92</v>
      </c>
      <c r="F241" s="83" t="s">
        <v>423</v>
      </c>
      <c r="G241" s="83" t="s">
        <v>76</v>
      </c>
      <c r="H241" s="83" t="s">
        <v>716</v>
      </c>
      <c r="I241" s="83" t="s">
        <v>63</v>
      </c>
      <c r="J241" s="83" t="s">
        <v>64</v>
      </c>
      <c r="K241" s="83" t="s">
        <v>84</v>
      </c>
      <c r="L241" s="83" t="s">
        <v>64</v>
      </c>
      <c r="M241" s="83" t="s">
        <v>78</v>
      </c>
      <c r="N241" s="83" t="s">
        <v>64</v>
      </c>
      <c r="O241" s="83" t="s">
        <v>78</v>
      </c>
      <c r="P241" s="83" t="s">
        <v>78</v>
      </c>
      <c r="Q241" s="83" t="s">
        <v>64</v>
      </c>
      <c r="R241" s="83" t="s">
        <v>78</v>
      </c>
      <c r="S241" s="83" t="s">
        <v>64</v>
      </c>
      <c r="T241" s="83" t="s">
        <v>64</v>
      </c>
      <c r="U241" s="83" t="s">
        <v>84</v>
      </c>
      <c r="V241" s="83" t="s">
        <v>64</v>
      </c>
      <c r="W241" s="83" t="s">
        <v>84</v>
      </c>
      <c r="X241" s="83" t="s">
        <v>64</v>
      </c>
      <c r="Y241" s="83" t="s">
        <v>64</v>
      </c>
      <c r="Z241" s="83" t="s">
        <v>65</v>
      </c>
      <c r="AA241" s="83" t="s">
        <v>66</v>
      </c>
      <c r="AB241" s="83" t="s">
        <v>66</v>
      </c>
      <c r="AC241" s="83" t="s">
        <v>66</v>
      </c>
      <c r="AD241" s="83" t="s">
        <v>66</v>
      </c>
      <c r="AE241" s="83" t="s">
        <v>65</v>
      </c>
      <c r="AF241" s="83" t="s">
        <v>65</v>
      </c>
      <c r="AG241" s="83" t="s">
        <v>65</v>
      </c>
      <c r="AH241" s="83" t="s">
        <v>65</v>
      </c>
      <c r="AI241" s="83" t="s">
        <v>101</v>
      </c>
      <c r="AJ241" s="83" t="s">
        <v>65</v>
      </c>
      <c r="AK241" s="83" t="s">
        <v>65</v>
      </c>
      <c r="AL241" s="83" t="s">
        <v>65</v>
      </c>
      <c r="AM241" s="83" t="s">
        <v>65</v>
      </c>
      <c r="AN241" s="83" t="s">
        <v>65</v>
      </c>
      <c r="AO241" s="83" t="s">
        <v>65</v>
      </c>
      <c r="AP241" s="83" t="s">
        <v>67</v>
      </c>
      <c r="AQ241" s="83" t="s">
        <v>67</v>
      </c>
      <c r="AR241" s="83" t="s">
        <v>63</v>
      </c>
      <c r="AS241" s="83" t="s">
        <v>115</v>
      </c>
      <c r="AT241" s="83" t="s">
        <v>87</v>
      </c>
      <c r="AU241" s="83" t="s">
        <v>67</v>
      </c>
      <c r="AV241" s="83" t="s">
        <v>132</v>
      </c>
      <c r="AW241" s="83" t="s">
        <v>73</v>
      </c>
      <c r="AX241" s="83" t="s">
        <v>73</v>
      </c>
      <c r="AY241" s="83" t="s">
        <v>72</v>
      </c>
      <c r="AZ241" s="83" t="s">
        <v>72</v>
      </c>
      <c r="BA241" s="83" t="s">
        <v>63</v>
      </c>
      <c r="BB241" s="83" t="s">
        <v>72</v>
      </c>
      <c r="BC241" s="83" t="s">
        <v>73</v>
      </c>
      <c r="BD241" s="83"/>
      <c r="BE241" s="83" t="s">
        <v>73</v>
      </c>
      <c r="BF241" s="83"/>
      <c r="BG241" s="87" t="s">
        <v>631</v>
      </c>
      <c r="BH241" s="86" t="s">
        <v>60</v>
      </c>
      <c r="BI241" s="76" t="s">
        <v>1414</v>
      </c>
      <c r="BJ241">
        <v>10</v>
      </c>
      <c r="BK241" s="87">
        <v>60</v>
      </c>
      <c r="BL241" s="87"/>
      <c r="BM241" s="86" t="s">
        <v>1126</v>
      </c>
      <c r="BN241" s="86" t="s">
        <v>1131</v>
      </c>
      <c r="BO241" s="87" t="s">
        <v>115</v>
      </c>
      <c r="BP241" s="87"/>
      <c r="BQ241" s="87" t="s">
        <v>1472</v>
      </c>
      <c r="BR241" s="86" t="s">
        <v>1445</v>
      </c>
      <c r="BS241" s="86">
        <v>1</v>
      </c>
      <c r="BT241" s="86" t="s">
        <v>1445</v>
      </c>
      <c r="BU241" s="86">
        <v>1</v>
      </c>
      <c r="BV241" s="86" t="s">
        <v>63</v>
      </c>
      <c r="BW241" s="86">
        <v>1</v>
      </c>
      <c r="BX241" s="86" t="s">
        <v>1448</v>
      </c>
      <c r="BY241" s="86">
        <v>1</v>
      </c>
      <c r="BZ241" s="86" t="s">
        <v>1450</v>
      </c>
      <c r="CA241" s="86">
        <v>1</v>
      </c>
      <c r="CB241" s="86" t="s">
        <v>1452</v>
      </c>
      <c r="CC241" s="86">
        <v>0</v>
      </c>
      <c r="CD241" s="86" t="s">
        <v>226</v>
      </c>
      <c r="CE241" s="86">
        <v>0</v>
      </c>
      <c r="CF241" s="86" t="s">
        <v>226</v>
      </c>
      <c r="CG241" s="86">
        <v>0</v>
      </c>
      <c r="CH241" s="86" t="s">
        <v>1454</v>
      </c>
      <c r="CI241" s="86">
        <v>1</v>
      </c>
      <c r="CJ241" s="86" t="s">
        <v>1454</v>
      </c>
      <c r="CK241" s="86">
        <v>1</v>
      </c>
      <c r="CL241" s="86" t="s">
        <v>1454</v>
      </c>
      <c r="CM241" s="86">
        <v>1</v>
      </c>
      <c r="CN241" s="86" t="s">
        <v>1454</v>
      </c>
      <c r="CO241" s="86">
        <v>1</v>
      </c>
      <c r="CP241" s="87" t="s">
        <v>1477</v>
      </c>
      <c r="CQ241" s="152">
        <v>0</v>
      </c>
    </row>
    <row r="242" spans="1:95" ht="13.2" x14ac:dyDescent="0.25">
      <c r="A242" s="82">
        <v>45573.443769259262</v>
      </c>
      <c r="B242" s="83" t="s">
        <v>717</v>
      </c>
      <c r="C242" s="83">
        <v>100729101876</v>
      </c>
      <c r="D242" s="83">
        <v>0</v>
      </c>
      <c r="E242" s="83">
        <v>0.21</v>
      </c>
      <c r="F242" s="83" t="s">
        <v>423</v>
      </c>
      <c r="G242" s="83" t="s">
        <v>539</v>
      </c>
      <c r="H242" s="83" t="s">
        <v>631</v>
      </c>
      <c r="I242" s="83" t="s">
        <v>73</v>
      </c>
      <c r="J242" s="83" t="s">
        <v>78</v>
      </c>
      <c r="K242" s="83" t="s">
        <v>64</v>
      </c>
      <c r="L242" s="83" t="s">
        <v>78</v>
      </c>
      <c r="M242" s="83" t="s">
        <v>78</v>
      </c>
      <c r="N242" s="83" t="s">
        <v>64</v>
      </c>
      <c r="O242" s="83" t="s">
        <v>64</v>
      </c>
      <c r="P242" s="83" t="s">
        <v>78</v>
      </c>
      <c r="Q242" s="83" t="s">
        <v>64</v>
      </c>
      <c r="R242" s="83" t="s">
        <v>84</v>
      </c>
      <c r="S242" s="83" t="s">
        <v>84</v>
      </c>
      <c r="T242" s="83" t="s">
        <v>64</v>
      </c>
      <c r="U242" s="83" t="s">
        <v>64</v>
      </c>
      <c r="V242" s="83" t="s">
        <v>64</v>
      </c>
      <c r="W242" s="83" t="s">
        <v>78</v>
      </c>
      <c r="X242" s="83" t="s">
        <v>64</v>
      </c>
      <c r="Y242" s="83" t="s">
        <v>64</v>
      </c>
      <c r="Z242" s="83" t="s">
        <v>65</v>
      </c>
      <c r="AA242" s="83" t="s">
        <v>65</v>
      </c>
      <c r="AB242" s="83" t="s">
        <v>65</v>
      </c>
      <c r="AC242" s="83" t="s">
        <v>65</v>
      </c>
      <c r="AD242" s="83" t="s">
        <v>65</v>
      </c>
      <c r="AE242" s="83" t="s">
        <v>65</v>
      </c>
      <c r="AF242" s="83" t="s">
        <v>66</v>
      </c>
      <c r="AG242" s="83" t="s">
        <v>66</v>
      </c>
      <c r="AH242" s="83" t="s">
        <v>66</v>
      </c>
      <c r="AI242" s="83" t="s">
        <v>101</v>
      </c>
      <c r="AJ242" s="83" t="s">
        <v>66</v>
      </c>
      <c r="AK242" s="83" t="s">
        <v>66</v>
      </c>
      <c r="AL242" s="83" t="s">
        <v>66</v>
      </c>
      <c r="AM242" s="83" t="s">
        <v>65</v>
      </c>
      <c r="AN242" s="83" t="s">
        <v>66</v>
      </c>
      <c r="AO242" s="83" t="s">
        <v>66</v>
      </c>
      <c r="AP242" s="83" t="s">
        <v>67</v>
      </c>
      <c r="AQ242" s="83" t="s">
        <v>85</v>
      </c>
      <c r="AR242" s="83" t="s">
        <v>63</v>
      </c>
      <c r="AS242" s="83" t="s">
        <v>81</v>
      </c>
      <c r="AT242" s="83" t="s">
        <v>69</v>
      </c>
      <c r="AU242" s="83" t="s">
        <v>67</v>
      </c>
      <c r="AV242" s="83" t="s">
        <v>71</v>
      </c>
      <c r="AW242" s="83" t="s">
        <v>73</v>
      </c>
      <c r="AX242" s="83" t="s">
        <v>73</v>
      </c>
      <c r="AY242" s="83" t="s">
        <v>73</v>
      </c>
      <c r="AZ242" s="83" t="s">
        <v>72</v>
      </c>
      <c r="BA242" s="83" t="s">
        <v>73</v>
      </c>
      <c r="BB242" s="83" t="s">
        <v>73</v>
      </c>
      <c r="BC242" s="83" t="s">
        <v>73</v>
      </c>
      <c r="BD242" s="83"/>
      <c r="BE242" s="83" t="s">
        <v>73</v>
      </c>
      <c r="BF242" s="83"/>
      <c r="BG242" s="87" t="s">
        <v>631</v>
      </c>
      <c r="BH242" s="86" t="s">
        <v>60</v>
      </c>
      <c r="BI242" s="76" t="s">
        <v>1415</v>
      </c>
      <c r="BJ242">
        <v>10</v>
      </c>
      <c r="BK242" s="87">
        <v>56</v>
      </c>
      <c r="BL242" s="87"/>
      <c r="BM242" s="86" t="s">
        <v>1126</v>
      </c>
      <c r="BN242" s="86" t="s">
        <v>1131</v>
      </c>
      <c r="BO242" s="87" t="s">
        <v>68</v>
      </c>
      <c r="BP242" s="87"/>
      <c r="BQ242" s="87" t="s">
        <v>1472</v>
      </c>
      <c r="BR242" s="86" t="s">
        <v>1445</v>
      </c>
      <c r="BS242" s="86">
        <v>1</v>
      </c>
      <c r="BT242" s="86" t="s">
        <v>1445</v>
      </c>
      <c r="BU242" s="86">
        <v>1</v>
      </c>
      <c r="BV242" s="86" t="s">
        <v>63</v>
      </c>
      <c r="BW242" s="86">
        <v>1</v>
      </c>
      <c r="BX242" s="86" t="s">
        <v>1447</v>
      </c>
      <c r="BY242" s="86">
        <v>0</v>
      </c>
      <c r="BZ242" s="86" t="s">
        <v>1450</v>
      </c>
      <c r="CA242" s="86">
        <v>1</v>
      </c>
      <c r="CB242" s="86" t="s">
        <v>1452</v>
      </c>
      <c r="CC242" s="86">
        <v>0</v>
      </c>
      <c r="CD242" s="86" t="s">
        <v>226</v>
      </c>
      <c r="CE242" s="86">
        <v>0</v>
      </c>
      <c r="CF242" s="86" t="s">
        <v>226</v>
      </c>
      <c r="CG242" s="86">
        <v>0</v>
      </c>
      <c r="CH242" s="86" t="s">
        <v>226</v>
      </c>
      <c r="CI242" s="86">
        <v>0</v>
      </c>
      <c r="CJ242" s="86" t="s">
        <v>1454</v>
      </c>
      <c r="CK242" s="86">
        <v>1</v>
      </c>
      <c r="CL242" s="86" t="s">
        <v>226</v>
      </c>
      <c r="CM242" s="86">
        <v>0</v>
      </c>
      <c r="CN242" s="86" t="s">
        <v>226</v>
      </c>
      <c r="CO242" s="86">
        <v>0</v>
      </c>
      <c r="CP242" s="87" t="s">
        <v>1477</v>
      </c>
      <c r="CQ242" s="152">
        <v>0</v>
      </c>
    </row>
    <row r="243" spans="1:95" ht="13.2" x14ac:dyDescent="0.25">
      <c r="A243" s="82">
        <v>45573.44528295139</v>
      </c>
      <c r="B243" s="83" t="s">
        <v>718</v>
      </c>
      <c r="C243" s="83">
        <v>100329030220</v>
      </c>
      <c r="D243" s="83">
        <v>39.299999999999997</v>
      </c>
      <c r="E243" s="83">
        <v>0.46</v>
      </c>
      <c r="F243" s="83" t="s">
        <v>423</v>
      </c>
      <c r="G243" s="83" t="s">
        <v>76</v>
      </c>
      <c r="H243" s="83" t="s">
        <v>654</v>
      </c>
      <c r="I243" s="83" t="s">
        <v>63</v>
      </c>
      <c r="J243" s="83" t="s">
        <v>64</v>
      </c>
      <c r="K243" s="83" t="s">
        <v>64</v>
      </c>
      <c r="L243" s="83" t="s">
        <v>64</v>
      </c>
      <c r="M243" s="83" t="s">
        <v>78</v>
      </c>
      <c r="N243" s="83" t="s">
        <v>64</v>
      </c>
      <c r="O243" s="83" t="s">
        <v>64</v>
      </c>
      <c r="P243" s="83" t="s">
        <v>64</v>
      </c>
      <c r="Q243" s="83" t="s">
        <v>64</v>
      </c>
      <c r="R243" s="83" t="s">
        <v>64</v>
      </c>
      <c r="S243" s="83" t="s">
        <v>64</v>
      </c>
      <c r="T243" s="83" t="s">
        <v>64</v>
      </c>
      <c r="U243" s="83" t="s">
        <v>64</v>
      </c>
      <c r="V243" s="83" t="s">
        <v>64</v>
      </c>
      <c r="W243" s="83" t="s">
        <v>64</v>
      </c>
      <c r="X243" s="83" t="s">
        <v>64</v>
      </c>
      <c r="Y243" s="83" t="s">
        <v>64</v>
      </c>
      <c r="Z243" s="83" t="s">
        <v>65</v>
      </c>
      <c r="AA243" s="83" t="s">
        <v>65</v>
      </c>
      <c r="AB243" s="83" t="s">
        <v>65</v>
      </c>
      <c r="AC243" s="83" t="s">
        <v>65</v>
      </c>
      <c r="AD243" s="83" t="s">
        <v>65</v>
      </c>
      <c r="AE243" s="83" t="s">
        <v>65</v>
      </c>
      <c r="AF243" s="83" t="s">
        <v>66</v>
      </c>
      <c r="AG243" s="83" t="s">
        <v>65</v>
      </c>
      <c r="AH243" s="83" t="s">
        <v>66</v>
      </c>
      <c r="AI243" s="83" t="s">
        <v>66</v>
      </c>
      <c r="AJ243" s="83" t="s">
        <v>66</v>
      </c>
      <c r="AK243" s="83" t="s">
        <v>66</v>
      </c>
      <c r="AL243" s="83" t="s">
        <v>66</v>
      </c>
      <c r="AM243" s="83" t="s">
        <v>66</v>
      </c>
      <c r="AN243" s="83" t="s">
        <v>66</v>
      </c>
      <c r="AO243" s="83" t="s">
        <v>66</v>
      </c>
      <c r="AP243" s="83" t="s">
        <v>67</v>
      </c>
      <c r="AQ243" s="83" t="s">
        <v>67</v>
      </c>
      <c r="AR243" s="83" t="s">
        <v>63</v>
      </c>
      <c r="AS243" s="83" t="s">
        <v>523</v>
      </c>
      <c r="AT243" s="83" t="s">
        <v>87</v>
      </c>
      <c r="AU243" s="83" t="s">
        <v>80</v>
      </c>
      <c r="AV243" s="83" t="s">
        <v>132</v>
      </c>
      <c r="AW243" s="83" t="s">
        <v>63</v>
      </c>
      <c r="AX243" s="83" t="s">
        <v>63</v>
      </c>
      <c r="AY243" s="83" t="s">
        <v>72</v>
      </c>
      <c r="AZ243" s="83" t="s">
        <v>63</v>
      </c>
      <c r="BA243" s="83" t="s">
        <v>63</v>
      </c>
      <c r="BB243" s="83" t="s">
        <v>72</v>
      </c>
      <c r="BC243" s="83" t="s">
        <v>73</v>
      </c>
      <c r="BD243" s="83"/>
      <c r="BE243" s="83" t="s">
        <v>73</v>
      </c>
      <c r="BF243" s="83"/>
      <c r="BG243" s="87" t="s">
        <v>631</v>
      </c>
      <c r="BH243" s="86" t="s">
        <v>60</v>
      </c>
      <c r="BI243" s="76" t="s">
        <v>1414</v>
      </c>
      <c r="BJ243">
        <v>16</v>
      </c>
      <c r="BK243" s="87">
        <v>54</v>
      </c>
      <c r="BL243" s="87"/>
      <c r="BM243" s="86" t="s">
        <v>1126</v>
      </c>
      <c r="BN243" s="86" t="s">
        <v>1131</v>
      </c>
      <c r="BO243" s="87" t="s">
        <v>1422</v>
      </c>
      <c r="BP243" s="87"/>
      <c r="BQ243" s="87" t="s">
        <v>1472</v>
      </c>
      <c r="BR243" s="86" t="s">
        <v>1445</v>
      </c>
      <c r="BS243" s="86">
        <v>1</v>
      </c>
      <c r="BT243" s="86" t="s">
        <v>1445</v>
      </c>
      <c r="BU243" s="86">
        <v>1</v>
      </c>
      <c r="BV243" s="86" t="s">
        <v>63</v>
      </c>
      <c r="BW243" s="86">
        <v>1</v>
      </c>
      <c r="BX243" s="86" t="s">
        <v>1448</v>
      </c>
      <c r="BY243" s="86">
        <v>1</v>
      </c>
      <c r="BZ243" s="86" t="s">
        <v>1450</v>
      </c>
      <c r="CA243" s="86">
        <v>1</v>
      </c>
      <c r="CB243" s="86" t="s">
        <v>1452</v>
      </c>
      <c r="CC243" s="86">
        <v>0</v>
      </c>
      <c r="CD243" s="86" t="s">
        <v>1454</v>
      </c>
      <c r="CE243" s="86">
        <v>1</v>
      </c>
      <c r="CF243" s="86" t="s">
        <v>1454</v>
      </c>
      <c r="CG243" s="86">
        <v>1</v>
      </c>
      <c r="CH243" s="86" t="s">
        <v>1454</v>
      </c>
      <c r="CI243" s="86">
        <v>1</v>
      </c>
      <c r="CJ243" s="86" t="s">
        <v>1454</v>
      </c>
      <c r="CK243" s="86">
        <v>1</v>
      </c>
      <c r="CL243" s="86" t="s">
        <v>1454</v>
      </c>
      <c r="CM243" s="86">
        <v>1</v>
      </c>
      <c r="CN243" s="86" t="s">
        <v>1454</v>
      </c>
      <c r="CO243" s="86">
        <v>1</v>
      </c>
      <c r="CP243" s="87" t="s">
        <v>1478</v>
      </c>
      <c r="CQ243" s="152">
        <v>1</v>
      </c>
    </row>
    <row r="244" spans="1:95" ht="13.2" x14ac:dyDescent="0.25">
      <c r="A244" s="82">
        <v>45573.447302905093</v>
      </c>
      <c r="B244" s="83" t="s">
        <v>719</v>
      </c>
      <c r="C244" s="83">
        <v>100525080604</v>
      </c>
      <c r="D244" s="83">
        <v>55.4</v>
      </c>
      <c r="E244" s="83">
        <v>0.28999999999999998</v>
      </c>
      <c r="F244" s="83" t="s">
        <v>423</v>
      </c>
      <c r="G244" s="83" t="s">
        <v>539</v>
      </c>
      <c r="H244" s="83" t="s">
        <v>631</v>
      </c>
      <c r="I244" s="83" t="s">
        <v>63</v>
      </c>
      <c r="J244" s="83" t="s">
        <v>64</v>
      </c>
      <c r="K244" s="83" t="s">
        <v>78</v>
      </c>
      <c r="L244" s="83" t="s">
        <v>78</v>
      </c>
      <c r="M244" s="83" t="s">
        <v>84</v>
      </c>
      <c r="N244" s="83" t="s">
        <v>64</v>
      </c>
      <c r="O244" s="83" t="s">
        <v>84</v>
      </c>
      <c r="P244" s="83" t="s">
        <v>84</v>
      </c>
      <c r="Q244" s="83" t="s">
        <v>64</v>
      </c>
      <c r="R244" s="83" t="s">
        <v>64</v>
      </c>
      <c r="S244" s="83" t="s">
        <v>64</v>
      </c>
      <c r="T244" s="83" t="s">
        <v>64</v>
      </c>
      <c r="U244" s="83" t="s">
        <v>64</v>
      </c>
      <c r="V244" s="83" t="s">
        <v>84</v>
      </c>
      <c r="W244" s="83" t="s">
        <v>84</v>
      </c>
      <c r="X244" s="83" t="s">
        <v>78</v>
      </c>
      <c r="Y244" s="83" t="s">
        <v>78</v>
      </c>
      <c r="Z244" s="83" t="s">
        <v>101</v>
      </c>
      <c r="AA244" s="83" t="s">
        <v>66</v>
      </c>
      <c r="AB244" s="83" t="s">
        <v>79</v>
      </c>
      <c r="AC244" s="83" t="s">
        <v>66</v>
      </c>
      <c r="AD244" s="83" t="s">
        <v>66</v>
      </c>
      <c r="AE244" s="83" t="s">
        <v>66</v>
      </c>
      <c r="AF244" s="83" t="s">
        <v>66</v>
      </c>
      <c r="AG244" s="83" t="s">
        <v>65</v>
      </c>
      <c r="AH244" s="83" t="s">
        <v>66</v>
      </c>
      <c r="AI244" s="83" t="s">
        <v>66</v>
      </c>
      <c r="AJ244" s="83" t="s">
        <v>66</v>
      </c>
      <c r="AK244" s="83" t="s">
        <v>66</v>
      </c>
      <c r="AL244" s="83" t="s">
        <v>66</v>
      </c>
      <c r="AM244" s="83" t="s">
        <v>66</v>
      </c>
      <c r="AN244" s="83" t="s">
        <v>66</v>
      </c>
      <c r="AO244" s="83" t="s">
        <v>66</v>
      </c>
      <c r="AP244" s="83" t="s">
        <v>67</v>
      </c>
      <c r="AQ244" s="83" t="s">
        <v>67</v>
      </c>
      <c r="AR244" s="83" t="s">
        <v>86</v>
      </c>
      <c r="AS244" s="83" t="s">
        <v>120</v>
      </c>
      <c r="AT244" s="83" t="s">
        <v>87</v>
      </c>
      <c r="AU244" s="83" t="s">
        <v>85</v>
      </c>
      <c r="AV244" s="83" t="s">
        <v>80</v>
      </c>
      <c r="AW244" s="83" t="s">
        <v>73</v>
      </c>
      <c r="AX244" s="83" t="s">
        <v>73</v>
      </c>
      <c r="AY244" s="83" t="s">
        <v>72</v>
      </c>
      <c r="AZ244" s="83" t="s">
        <v>73</v>
      </c>
      <c r="BA244" s="83" t="s">
        <v>72</v>
      </c>
      <c r="BB244" s="83" t="s">
        <v>72</v>
      </c>
      <c r="BC244" s="83" t="s">
        <v>73</v>
      </c>
      <c r="BD244" s="83"/>
      <c r="BE244" s="83" t="s">
        <v>73</v>
      </c>
      <c r="BF244" s="83"/>
      <c r="BG244" s="87" t="s">
        <v>631</v>
      </c>
      <c r="BH244" s="86" t="s">
        <v>60</v>
      </c>
      <c r="BI244" s="76" t="s">
        <v>1414</v>
      </c>
      <c r="BJ244">
        <v>7</v>
      </c>
      <c r="BK244" s="87">
        <v>45</v>
      </c>
      <c r="BL244" s="87"/>
      <c r="BM244" s="86" t="s">
        <v>1126</v>
      </c>
      <c r="BN244" s="86" t="s">
        <v>1131</v>
      </c>
      <c r="BO244" s="87" t="s">
        <v>68</v>
      </c>
      <c r="BP244" s="87"/>
      <c r="BQ244" s="87" t="s">
        <v>1472</v>
      </c>
      <c r="BR244" s="86" t="s">
        <v>1445</v>
      </c>
      <c r="BS244" s="86">
        <v>1</v>
      </c>
      <c r="BT244" s="86" t="s">
        <v>1445</v>
      </c>
      <c r="BU244" s="86">
        <v>1</v>
      </c>
      <c r="BV244" s="86" t="s">
        <v>63</v>
      </c>
      <c r="BW244" s="86">
        <v>1</v>
      </c>
      <c r="BX244" s="86" t="s">
        <v>1448</v>
      </c>
      <c r="BY244" s="86">
        <v>1</v>
      </c>
      <c r="BZ244" s="86" t="s">
        <v>1450</v>
      </c>
      <c r="CA244" s="86">
        <v>1</v>
      </c>
      <c r="CB244" s="86" t="s">
        <v>1452</v>
      </c>
      <c r="CC244" s="86">
        <v>0</v>
      </c>
      <c r="CD244" s="86" t="s">
        <v>226</v>
      </c>
      <c r="CE244" s="86">
        <v>0</v>
      </c>
      <c r="CF244" s="86" t="s">
        <v>226</v>
      </c>
      <c r="CG244" s="86">
        <v>0</v>
      </c>
      <c r="CH244" s="86" t="s">
        <v>1454</v>
      </c>
      <c r="CI244" s="86">
        <v>1</v>
      </c>
      <c r="CJ244" s="86" t="s">
        <v>226</v>
      </c>
      <c r="CK244" s="86">
        <v>0</v>
      </c>
      <c r="CL244" s="86" t="s">
        <v>1454</v>
      </c>
      <c r="CM244" s="86">
        <v>1</v>
      </c>
      <c r="CN244" s="86" t="s">
        <v>1454</v>
      </c>
      <c r="CO244" s="86">
        <v>1</v>
      </c>
      <c r="CP244" s="87" t="s">
        <v>1477</v>
      </c>
      <c r="CQ244" s="152">
        <v>0</v>
      </c>
    </row>
    <row r="245" spans="1:95" ht="13.2" x14ac:dyDescent="0.25">
      <c r="A245" s="82">
        <v>45573.448091782411</v>
      </c>
      <c r="B245" s="83" t="s">
        <v>720</v>
      </c>
      <c r="C245" s="83">
        <v>100219080534</v>
      </c>
      <c r="D245" s="83">
        <v>97.73</v>
      </c>
      <c r="E245" s="83">
        <v>0.83</v>
      </c>
      <c r="F245" s="83" t="s">
        <v>423</v>
      </c>
      <c r="G245" s="83" t="s">
        <v>539</v>
      </c>
      <c r="H245" s="83" t="s">
        <v>716</v>
      </c>
      <c r="I245" s="83" t="s">
        <v>63</v>
      </c>
      <c r="J245" s="83" t="s">
        <v>64</v>
      </c>
      <c r="K245" s="83" t="s">
        <v>64</v>
      </c>
      <c r="L245" s="83" t="s">
        <v>64</v>
      </c>
      <c r="M245" s="83" t="s">
        <v>84</v>
      </c>
      <c r="N245" s="83" t="s">
        <v>64</v>
      </c>
      <c r="O245" s="83" t="s">
        <v>84</v>
      </c>
      <c r="P245" s="83" t="s">
        <v>84</v>
      </c>
      <c r="Q245" s="83" t="s">
        <v>84</v>
      </c>
      <c r="R245" s="83" t="s">
        <v>84</v>
      </c>
      <c r="S245" s="83" t="s">
        <v>84</v>
      </c>
      <c r="T245" s="83" t="s">
        <v>64</v>
      </c>
      <c r="U245" s="83" t="s">
        <v>64</v>
      </c>
      <c r="V245" s="83" t="s">
        <v>84</v>
      </c>
      <c r="W245" s="83" t="s">
        <v>84</v>
      </c>
      <c r="X245" s="83" t="s">
        <v>84</v>
      </c>
      <c r="Y245" s="83" t="s">
        <v>64</v>
      </c>
      <c r="Z245" s="83" t="s">
        <v>66</v>
      </c>
      <c r="AA245" s="83" t="s">
        <v>66</v>
      </c>
      <c r="AB245" s="83" t="s">
        <v>66</v>
      </c>
      <c r="AC245" s="83" t="s">
        <v>66</v>
      </c>
      <c r="AD245" s="83" t="s">
        <v>66</v>
      </c>
      <c r="AE245" s="83" t="s">
        <v>66</v>
      </c>
      <c r="AF245" s="83" t="s">
        <v>66</v>
      </c>
      <c r="AG245" s="83" t="s">
        <v>66</v>
      </c>
      <c r="AH245" s="83" t="s">
        <v>66</v>
      </c>
      <c r="AI245" s="83" t="s">
        <v>79</v>
      </c>
      <c r="AJ245" s="83" t="s">
        <v>66</v>
      </c>
      <c r="AK245" s="83" t="s">
        <v>66</v>
      </c>
      <c r="AL245" s="83" t="s">
        <v>66</v>
      </c>
      <c r="AM245" s="83" t="s">
        <v>66</v>
      </c>
      <c r="AN245" s="83" t="s">
        <v>66</v>
      </c>
      <c r="AO245" s="83" t="s">
        <v>66</v>
      </c>
      <c r="AP245" s="83" t="s">
        <v>67</v>
      </c>
      <c r="AQ245" s="83" t="s">
        <v>67</v>
      </c>
      <c r="AR245" s="83" t="s">
        <v>86</v>
      </c>
      <c r="AS245" s="83" t="s">
        <v>115</v>
      </c>
      <c r="AT245" s="83" t="s">
        <v>69</v>
      </c>
      <c r="AU245" s="83" t="s">
        <v>70</v>
      </c>
      <c r="AV245" s="83" t="s">
        <v>71</v>
      </c>
      <c r="AW245" s="83" t="s">
        <v>72</v>
      </c>
      <c r="AX245" s="83" t="s">
        <v>72</v>
      </c>
      <c r="AY245" s="83" t="s">
        <v>72</v>
      </c>
      <c r="AZ245" s="83" t="s">
        <v>72</v>
      </c>
      <c r="BA245" s="83" t="s">
        <v>72</v>
      </c>
      <c r="BB245" s="83" t="s">
        <v>72</v>
      </c>
      <c r="BC245" s="83" t="s">
        <v>73</v>
      </c>
      <c r="BD245" s="83"/>
      <c r="BE245" s="83" t="s">
        <v>73</v>
      </c>
      <c r="BF245" s="83"/>
      <c r="BG245" s="87" t="s">
        <v>631</v>
      </c>
      <c r="BH245" s="86" t="s">
        <v>60</v>
      </c>
      <c r="BI245" s="76" t="s">
        <v>1414</v>
      </c>
      <c r="BJ245">
        <v>7</v>
      </c>
      <c r="BK245" s="87">
        <v>48</v>
      </c>
      <c r="BL245" s="87"/>
      <c r="BM245" s="86" t="s">
        <v>1126</v>
      </c>
      <c r="BN245" s="86" t="s">
        <v>1131</v>
      </c>
      <c r="BO245" s="87" t="s">
        <v>115</v>
      </c>
      <c r="BP245" s="87"/>
      <c r="BQ245" s="87" t="s">
        <v>1472</v>
      </c>
      <c r="BR245" s="86" t="s">
        <v>1445</v>
      </c>
      <c r="BS245" s="86">
        <v>1</v>
      </c>
      <c r="BT245" s="86" t="s">
        <v>1445</v>
      </c>
      <c r="BU245" s="86">
        <v>1</v>
      </c>
      <c r="BV245" s="86" t="s">
        <v>63</v>
      </c>
      <c r="BW245" s="86">
        <v>1</v>
      </c>
      <c r="BX245" s="86" t="s">
        <v>1447</v>
      </c>
      <c r="BY245" s="86">
        <v>0</v>
      </c>
      <c r="BZ245" s="86" t="s">
        <v>1470</v>
      </c>
      <c r="CA245" s="86">
        <v>2</v>
      </c>
      <c r="CB245" s="86" t="s">
        <v>1452</v>
      </c>
      <c r="CC245" s="86">
        <v>0</v>
      </c>
      <c r="CD245" s="86" t="s">
        <v>1454</v>
      </c>
      <c r="CE245" s="86">
        <v>1</v>
      </c>
      <c r="CF245" s="86" t="s">
        <v>1454</v>
      </c>
      <c r="CG245" s="86">
        <v>1</v>
      </c>
      <c r="CH245" s="86" t="s">
        <v>1454</v>
      </c>
      <c r="CI245" s="86">
        <v>1</v>
      </c>
      <c r="CJ245" s="86" t="s">
        <v>1454</v>
      </c>
      <c r="CK245" s="86">
        <v>1</v>
      </c>
      <c r="CL245" s="86" t="s">
        <v>1454</v>
      </c>
      <c r="CM245" s="86">
        <v>1</v>
      </c>
      <c r="CN245" s="86" t="s">
        <v>1454</v>
      </c>
      <c r="CO245" s="86">
        <v>1</v>
      </c>
      <c r="CP245" s="87" t="s">
        <v>1478</v>
      </c>
      <c r="CQ245" s="152">
        <v>1</v>
      </c>
    </row>
    <row r="246" spans="1:95" ht="13.2" x14ac:dyDescent="0.25">
      <c r="A246" s="82">
        <v>45573.448971296297</v>
      </c>
      <c r="B246" s="83" t="s">
        <v>721</v>
      </c>
      <c r="C246" s="83">
        <v>100713080548</v>
      </c>
      <c r="D246" s="83">
        <v>5.4</v>
      </c>
      <c r="E246" s="83">
        <v>0.13</v>
      </c>
      <c r="F246" s="83" t="s">
        <v>423</v>
      </c>
      <c r="G246" s="83" t="s">
        <v>76</v>
      </c>
      <c r="H246" s="83" t="s">
        <v>683</v>
      </c>
      <c r="I246" s="83" t="s">
        <v>63</v>
      </c>
      <c r="J246" s="83" t="s">
        <v>64</v>
      </c>
      <c r="K246" s="83" t="s">
        <v>64</v>
      </c>
      <c r="L246" s="83" t="s">
        <v>64</v>
      </c>
      <c r="M246" s="83" t="s">
        <v>84</v>
      </c>
      <c r="N246" s="83" t="s">
        <v>64</v>
      </c>
      <c r="O246" s="83" t="s">
        <v>64</v>
      </c>
      <c r="P246" s="83" t="s">
        <v>84</v>
      </c>
      <c r="Q246" s="83" t="s">
        <v>64</v>
      </c>
      <c r="R246" s="83" t="s">
        <v>64</v>
      </c>
      <c r="S246" s="83" t="s">
        <v>78</v>
      </c>
      <c r="T246" s="83" t="s">
        <v>64</v>
      </c>
      <c r="U246" s="83" t="s">
        <v>64</v>
      </c>
      <c r="V246" s="83" t="s">
        <v>64</v>
      </c>
      <c r="W246" s="83" t="s">
        <v>64</v>
      </c>
      <c r="X246" s="83" t="s">
        <v>64</v>
      </c>
      <c r="Y246" s="83" t="s">
        <v>64</v>
      </c>
      <c r="Z246" s="83" t="s">
        <v>65</v>
      </c>
      <c r="AA246" s="83" t="s">
        <v>65</v>
      </c>
      <c r="AB246" s="83" t="s">
        <v>65</v>
      </c>
      <c r="AC246" s="83" t="s">
        <v>65</v>
      </c>
      <c r="AD246" s="83" t="s">
        <v>65</v>
      </c>
      <c r="AE246" s="83" t="s">
        <v>65</v>
      </c>
      <c r="AF246" s="83" t="s">
        <v>66</v>
      </c>
      <c r="AG246" s="83" t="s">
        <v>65</v>
      </c>
      <c r="AH246" s="83" t="s">
        <v>65</v>
      </c>
      <c r="AI246" s="83" t="s">
        <v>79</v>
      </c>
      <c r="AJ246" s="83" t="s">
        <v>65</v>
      </c>
      <c r="AK246" s="83" t="s">
        <v>65</v>
      </c>
      <c r="AL246" s="83" t="s">
        <v>65</v>
      </c>
      <c r="AM246" s="83" t="s">
        <v>65</v>
      </c>
      <c r="AN246" s="83" t="s">
        <v>66</v>
      </c>
      <c r="AO246" s="83" t="s">
        <v>65</v>
      </c>
      <c r="AP246" s="83" t="s">
        <v>85</v>
      </c>
      <c r="AQ246" s="83" t="s">
        <v>85</v>
      </c>
      <c r="AR246" s="83" t="s">
        <v>86</v>
      </c>
      <c r="AS246" s="83" t="s">
        <v>68</v>
      </c>
      <c r="AT246" s="83" t="s">
        <v>87</v>
      </c>
      <c r="AU246" s="83" t="s">
        <v>93</v>
      </c>
      <c r="AV246" s="83" t="s">
        <v>71</v>
      </c>
      <c r="AW246" s="83" t="s">
        <v>72</v>
      </c>
      <c r="AX246" s="83" t="s">
        <v>72</v>
      </c>
      <c r="AY246" s="83" t="s">
        <v>63</v>
      </c>
      <c r="AZ246" s="83" t="s">
        <v>63</v>
      </c>
      <c r="BA246" s="83" t="s">
        <v>72</v>
      </c>
      <c r="BB246" s="83" t="s">
        <v>72</v>
      </c>
      <c r="BC246" s="83" t="s">
        <v>73</v>
      </c>
      <c r="BD246" s="83"/>
      <c r="BE246" s="83" t="s">
        <v>73</v>
      </c>
      <c r="BF246" s="83"/>
      <c r="BG246" s="87" t="s">
        <v>631</v>
      </c>
      <c r="BH246" s="86" t="s">
        <v>60</v>
      </c>
      <c r="BI246" s="76" t="s">
        <v>1414</v>
      </c>
      <c r="BJ246">
        <v>13</v>
      </c>
      <c r="BK246" s="87">
        <v>61</v>
      </c>
      <c r="BL246" s="87"/>
      <c r="BM246" s="86" t="s">
        <v>1126</v>
      </c>
      <c r="BN246" s="86" t="s">
        <v>1131</v>
      </c>
      <c r="BO246" s="87" t="s">
        <v>68</v>
      </c>
      <c r="BP246" s="87"/>
      <c r="BQ246" s="87" t="s">
        <v>1472</v>
      </c>
      <c r="BR246" s="86" t="s">
        <v>1445</v>
      </c>
      <c r="BS246" s="86">
        <v>1</v>
      </c>
      <c r="BT246" s="86" t="s">
        <v>1445</v>
      </c>
      <c r="BU246" s="86">
        <v>1</v>
      </c>
      <c r="BV246" s="86" t="s">
        <v>63</v>
      </c>
      <c r="BW246" s="86">
        <v>1</v>
      </c>
      <c r="BX246" s="86" t="s">
        <v>1448</v>
      </c>
      <c r="BY246" s="86">
        <v>1</v>
      </c>
      <c r="BZ246" s="86" t="s">
        <v>1449</v>
      </c>
      <c r="CA246" s="86">
        <v>0</v>
      </c>
      <c r="CB246" s="86" t="s">
        <v>1452</v>
      </c>
      <c r="CC246" s="86">
        <v>0</v>
      </c>
      <c r="CD246" s="86" t="s">
        <v>1454</v>
      </c>
      <c r="CE246" s="86">
        <v>1</v>
      </c>
      <c r="CF246" s="86" t="s">
        <v>1454</v>
      </c>
      <c r="CG246" s="86">
        <v>1</v>
      </c>
      <c r="CH246" s="86" t="s">
        <v>1454</v>
      </c>
      <c r="CI246" s="86">
        <v>1</v>
      </c>
      <c r="CJ246" s="86" t="s">
        <v>1454</v>
      </c>
      <c r="CK246" s="86">
        <v>1</v>
      </c>
      <c r="CL246" s="86" t="s">
        <v>1454</v>
      </c>
      <c r="CM246" s="86">
        <v>1</v>
      </c>
      <c r="CN246" s="86" t="s">
        <v>1454</v>
      </c>
      <c r="CO246" s="86">
        <v>1</v>
      </c>
      <c r="CP246" s="87" t="s">
        <v>1478</v>
      </c>
      <c r="CQ246" s="152">
        <v>1</v>
      </c>
    </row>
    <row r="247" spans="1:95" ht="13.2" x14ac:dyDescent="0.25">
      <c r="A247" s="82">
        <v>45573.450111967592</v>
      </c>
      <c r="B247" s="83" t="s">
        <v>722</v>
      </c>
      <c r="C247" s="83">
        <v>100805080326</v>
      </c>
      <c r="D247" s="83">
        <v>74.11</v>
      </c>
      <c r="E247" s="83">
        <v>0.67</v>
      </c>
      <c r="F247" s="83" t="s">
        <v>423</v>
      </c>
      <c r="G247" s="83" t="s">
        <v>76</v>
      </c>
      <c r="H247" s="83" t="s">
        <v>631</v>
      </c>
      <c r="I247" s="83" t="s">
        <v>63</v>
      </c>
      <c r="J247" s="83" t="s">
        <v>64</v>
      </c>
      <c r="K247" s="83" t="s">
        <v>84</v>
      </c>
      <c r="L247" s="83" t="s">
        <v>64</v>
      </c>
      <c r="M247" s="83" t="s">
        <v>84</v>
      </c>
      <c r="N247" s="83" t="s">
        <v>84</v>
      </c>
      <c r="O247" s="83" t="s">
        <v>64</v>
      </c>
      <c r="P247" s="83" t="s">
        <v>64</v>
      </c>
      <c r="Q247" s="83" t="s">
        <v>78</v>
      </c>
      <c r="R247" s="83" t="s">
        <v>64</v>
      </c>
      <c r="S247" s="83" t="s">
        <v>64</v>
      </c>
      <c r="T247" s="83" t="s">
        <v>64</v>
      </c>
      <c r="U247" s="83" t="s">
        <v>84</v>
      </c>
      <c r="V247" s="83" t="s">
        <v>84</v>
      </c>
      <c r="W247" s="83" t="s">
        <v>64</v>
      </c>
      <c r="X247" s="83" t="s">
        <v>64</v>
      </c>
      <c r="Y247" s="83" t="s">
        <v>64</v>
      </c>
      <c r="Z247" s="83" t="s">
        <v>65</v>
      </c>
      <c r="AA247" s="83" t="s">
        <v>66</v>
      </c>
      <c r="AB247" s="83" t="s">
        <v>66</v>
      </c>
      <c r="AC247" s="83" t="s">
        <v>66</v>
      </c>
      <c r="AD247" s="83" t="s">
        <v>66</v>
      </c>
      <c r="AE247" s="83" t="s">
        <v>66</v>
      </c>
      <c r="AF247" s="83" t="s">
        <v>66</v>
      </c>
      <c r="AG247" s="83" t="s">
        <v>66</v>
      </c>
      <c r="AH247" s="83" t="s">
        <v>79</v>
      </c>
      <c r="AI247" s="83" t="s">
        <v>79</v>
      </c>
      <c r="AJ247" s="83" t="s">
        <v>66</v>
      </c>
      <c r="AK247" s="83" t="s">
        <v>66</v>
      </c>
      <c r="AL247" s="83" t="s">
        <v>66</v>
      </c>
      <c r="AM247" s="83" t="s">
        <v>66</v>
      </c>
      <c r="AN247" s="83" t="s">
        <v>66</v>
      </c>
      <c r="AO247" s="83" t="s">
        <v>66</v>
      </c>
      <c r="AP247" s="83" t="s">
        <v>67</v>
      </c>
      <c r="AQ247" s="83" t="s">
        <v>67</v>
      </c>
      <c r="AR247" s="83" t="s">
        <v>86</v>
      </c>
      <c r="AS247" s="83" t="s">
        <v>68</v>
      </c>
      <c r="AT247" s="83" t="s">
        <v>69</v>
      </c>
      <c r="AU247" s="83" t="s">
        <v>70</v>
      </c>
      <c r="AV247" s="83" t="s">
        <v>71</v>
      </c>
      <c r="AW247" s="83" t="s">
        <v>72</v>
      </c>
      <c r="AX247" s="83" t="s">
        <v>72</v>
      </c>
      <c r="AY247" s="83" t="s">
        <v>72</v>
      </c>
      <c r="AZ247" s="83" t="s">
        <v>72</v>
      </c>
      <c r="BA247" s="83" t="s">
        <v>72</v>
      </c>
      <c r="BB247" s="83" t="s">
        <v>73</v>
      </c>
      <c r="BC247" s="83" t="s">
        <v>73</v>
      </c>
      <c r="BD247" s="83"/>
      <c r="BE247" s="83" t="s">
        <v>73</v>
      </c>
      <c r="BF247" s="83"/>
      <c r="BG247" s="87" t="s">
        <v>631</v>
      </c>
      <c r="BH247" s="86" t="s">
        <v>60</v>
      </c>
      <c r="BI247" s="76" t="s">
        <v>1414</v>
      </c>
      <c r="BJ247">
        <v>10</v>
      </c>
      <c r="BK247" s="87">
        <v>48</v>
      </c>
      <c r="BL247" s="87"/>
      <c r="BM247" s="86" t="s">
        <v>1126</v>
      </c>
      <c r="BN247" s="86" t="s">
        <v>1131</v>
      </c>
      <c r="BO247" s="87" t="s">
        <v>68</v>
      </c>
      <c r="BP247" s="87"/>
      <c r="BQ247" s="87" t="s">
        <v>1472</v>
      </c>
      <c r="BR247" s="86" t="s">
        <v>1445</v>
      </c>
      <c r="BS247" s="86">
        <v>1</v>
      </c>
      <c r="BT247" s="86" t="s">
        <v>1445</v>
      </c>
      <c r="BU247" s="86">
        <v>1</v>
      </c>
      <c r="BV247" s="86" t="s">
        <v>63</v>
      </c>
      <c r="BW247" s="86">
        <v>1</v>
      </c>
      <c r="BX247" s="86" t="s">
        <v>1447</v>
      </c>
      <c r="BY247" s="86">
        <v>0</v>
      </c>
      <c r="BZ247" s="86" t="s">
        <v>1470</v>
      </c>
      <c r="CA247" s="86">
        <v>2</v>
      </c>
      <c r="CB247" s="86" t="s">
        <v>1452</v>
      </c>
      <c r="CC247" s="86">
        <v>0</v>
      </c>
      <c r="CD247" s="86" t="s">
        <v>1454</v>
      </c>
      <c r="CE247" s="86">
        <v>1</v>
      </c>
      <c r="CF247" s="86" t="s">
        <v>1454</v>
      </c>
      <c r="CG247" s="86">
        <v>1</v>
      </c>
      <c r="CH247" s="86" t="s">
        <v>1454</v>
      </c>
      <c r="CI247" s="86">
        <v>1</v>
      </c>
      <c r="CJ247" s="86" t="s">
        <v>1454</v>
      </c>
      <c r="CK247" s="86">
        <v>1</v>
      </c>
      <c r="CL247" s="86" t="s">
        <v>1454</v>
      </c>
      <c r="CM247" s="86">
        <v>1</v>
      </c>
      <c r="CN247" s="86" t="s">
        <v>226</v>
      </c>
      <c r="CO247" s="86">
        <v>0</v>
      </c>
      <c r="CP247" s="87" t="s">
        <v>1478</v>
      </c>
      <c r="CQ247" s="152">
        <v>1</v>
      </c>
    </row>
    <row r="248" spans="1:95" ht="13.2" x14ac:dyDescent="0.25">
      <c r="A248" s="82">
        <v>45573.451085393521</v>
      </c>
      <c r="B248" s="83" t="s">
        <v>723</v>
      </c>
      <c r="C248" s="83">
        <v>100105080130</v>
      </c>
      <c r="D248" s="83">
        <v>14.3</v>
      </c>
      <c r="E248" s="83">
        <v>0.5</v>
      </c>
      <c r="F248" s="83" t="s">
        <v>423</v>
      </c>
      <c r="G248" s="83" t="s">
        <v>76</v>
      </c>
      <c r="H248" s="83" t="s">
        <v>631</v>
      </c>
      <c r="I248" s="83" t="s">
        <v>63</v>
      </c>
      <c r="J248" s="83" t="s">
        <v>64</v>
      </c>
      <c r="K248" s="83" t="s">
        <v>84</v>
      </c>
      <c r="L248" s="83" t="s">
        <v>64</v>
      </c>
      <c r="M248" s="83" t="s">
        <v>84</v>
      </c>
      <c r="N248" s="83" t="s">
        <v>64</v>
      </c>
      <c r="O248" s="83" t="s">
        <v>64</v>
      </c>
      <c r="P248" s="83" t="s">
        <v>84</v>
      </c>
      <c r="Q248" s="83" t="s">
        <v>64</v>
      </c>
      <c r="R248" s="83" t="s">
        <v>64</v>
      </c>
      <c r="S248" s="83" t="s">
        <v>64</v>
      </c>
      <c r="T248" s="83" t="s">
        <v>64</v>
      </c>
      <c r="U248" s="83" t="s">
        <v>84</v>
      </c>
      <c r="V248" s="83" t="s">
        <v>64</v>
      </c>
      <c r="W248" s="83" t="s">
        <v>64</v>
      </c>
      <c r="X248" s="83" t="s">
        <v>64</v>
      </c>
      <c r="Y248" s="83" t="s">
        <v>64</v>
      </c>
      <c r="Z248" s="83" t="s">
        <v>65</v>
      </c>
      <c r="AA248" s="83" t="s">
        <v>65</v>
      </c>
      <c r="AB248" s="83" t="s">
        <v>65</v>
      </c>
      <c r="AC248" s="83" t="s">
        <v>65</v>
      </c>
      <c r="AD248" s="83" t="s">
        <v>65</v>
      </c>
      <c r="AE248" s="83" t="s">
        <v>65</v>
      </c>
      <c r="AF248" s="83" t="s">
        <v>65</v>
      </c>
      <c r="AG248" s="83" t="s">
        <v>65</v>
      </c>
      <c r="AH248" s="83" t="s">
        <v>65</v>
      </c>
      <c r="AI248" s="83" t="s">
        <v>79</v>
      </c>
      <c r="AJ248" s="83" t="s">
        <v>65</v>
      </c>
      <c r="AK248" s="83" t="s">
        <v>65</v>
      </c>
      <c r="AL248" s="83" t="s">
        <v>65</v>
      </c>
      <c r="AM248" s="83" t="s">
        <v>65</v>
      </c>
      <c r="AN248" s="83" t="s">
        <v>65</v>
      </c>
      <c r="AO248" s="83" t="s">
        <v>65</v>
      </c>
      <c r="AP248" s="83" t="s">
        <v>67</v>
      </c>
      <c r="AQ248" s="83" t="s">
        <v>67</v>
      </c>
      <c r="AR248" s="83" t="s">
        <v>86</v>
      </c>
      <c r="AS248" s="83" t="s">
        <v>68</v>
      </c>
      <c r="AT248" s="83" t="s">
        <v>87</v>
      </c>
      <c r="AU248" s="83" t="s">
        <v>70</v>
      </c>
      <c r="AV248" s="83" t="s">
        <v>71</v>
      </c>
      <c r="AW248" s="83" t="s">
        <v>73</v>
      </c>
      <c r="AX248" s="83" t="s">
        <v>73</v>
      </c>
      <c r="AY248" s="83" t="s">
        <v>63</v>
      </c>
      <c r="AZ248" s="83" t="s">
        <v>72</v>
      </c>
      <c r="BA248" s="83" t="s">
        <v>73</v>
      </c>
      <c r="BB248" s="83" t="s">
        <v>73</v>
      </c>
      <c r="BC248" s="83" t="s">
        <v>73</v>
      </c>
      <c r="BD248" s="83"/>
      <c r="BE248" s="83" t="s">
        <v>73</v>
      </c>
      <c r="BF248" s="83"/>
      <c r="BG248" s="87" t="s">
        <v>631</v>
      </c>
      <c r="BH248" s="86" t="s">
        <v>60</v>
      </c>
      <c r="BI248" s="76" t="s">
        <v>1414</v>
      </c>
      <c r="BJ248">
        <v>12</v>
      </c>
      <c r="BK248" s="87">
        <v>63</v>
      </c>
      <c r="BL248" s="87"/>
      <c r="BM248" s="86" t="s">
        <v>1126</v>
      </c>
      <c r="BN248" s="86" t="s">
        <v>1131</v>
      </c>
      <c r="BO248" s="87" t="s">
        <v>68</v>
      </c>
      <c r="BP248" s="87"/>
      <c r="BQ248" s="87" t="s">
        <v>1472</v>
      </c>
      <c r="BR248" s="86" t="s">
        <v>1445</v>
      </c>
      <c r="BS248" s="86">
        <v>1</v>
      </c>
      <c r="BT248" s="86" t="s">
        <v>1445</v>
      </c>
      <c r="BU248" s="86">
        <v>1</v>
      </c>
      <c r="BV248" s="86" t="s">
        <v>63</v>
      </c>
      <c r="BW248" s="86">
        <v>1</v>
      </c>
      <c r="BX248" s="86" t="s">
        <v>1448</v>
      </c>
      <c r="BY248" s="86">
        <v>1</v>
      </c>
      <c r="BZ248" s="86" t="s">
        <v>1470</v>
      </c>
      <c r="CA248" s="86">
        <v>2</v>
      </c>
      <c r="CB248" s="86" t="s">
        <v>1452</v>
      </c>
      <c r="CC248" s="86">
        <v>0</v>
      </c>
      <c r="CD248" s="86" t="s">
        <v>226</v>
      </c>
      <c r="CE248" s="86">
        <v>0</v>
      </c>
      <c r="CF248" s="86" t="s">
        <v>226</v>
      </c>
      <c r="CG248" s="86">
        <v>0</v>
      </c>
      <c r="CH248" s="86" t="s">
        <v>1454</v>
      </c>
      <c r="CI248" s="86">
        <v>1</v>
      </c>
      <c r="CJ248" s="86" t="s">
        <v>1454</v>
      </c>
      <c r="CK248" s="86">
        <v>1</v>
      </c>
      <c r="CL248" s="86" t="s">
        <v>226</v>
      </c>
      <c r="CM248" s="86">
        <v>0</v>
      </c>
      <c r="CN248" s="86" t="s">
        <v>226</v>
      </c>
      <c r="CO248" s="86">
        <v>0</v>
      </c>
      <c r="CP248" s="87" t="s">
        <v>1477</v>
      </c>
      <c r="CQ248" s="152">
        <v>0</v>
      </c>
    </row>
    <row r="249" spans="1:95" ht="13.2" x14ac:dyDescent="0.25">
      <c r="A249" s="82">
        <v>45573.452762835645</v>
      </c>
      <c r="B249" s="83" t="s">
        <v>724</v>
      </c>
      <c r="C249" s="83">
        <v>101124080800</v>
      </c>
      <c r="D249" s="83">
        <v>100</v>
      </c>
      <c r="E249" s="83">
        <v>1</v>
      </c>
      <c r="F249" s="83" t="s">
        <v>423</v>
      </c>
      <c r="G249" s="83" t="s">
        <v>76</v>
      </c>
      <c r="H249" s="83" t="s">
        <v>683</v>
      </c>
      <c r="I249" s="83" t="s">
        <v>63</v>
      </c>
      <c r="J249" s="83" t="s">
        <v>64</v>
      </c>
      <c r="K249" s="83" t="s">
        <v>84</v>
      </c>
      <c r="L249" s="83" t="s">
        <v>64</v>
      </c>
      <c r="M249" s="83" t="s">
        <v>84</v>
      </c>
      <c r="N249" s="83" t="s">
        <v>64</v>
      </c>
      <c r="O249" s="83" t="s">
        <v>64</v>
      </c>
      <c r="P249" s="83" t="s">
        <v>64</v>
      </c>
      <c r="Q249" s="83" t="s">
        <v>64</v>
      </c>
      <c r="R249" s="83" t="s">
        <v>64</v>
      </c>
      <c r="S249" s="83" t="s">
        <v>64</v>
      </c>
      <c r="T249" s="83" t="s">
        <v>64</v>
      </c>
      <c r="U249" s="83" t="s">
        <v>64</v>
      </c>
      <c r="V249" s="83" t="s">
        <v>64</v>
      </c>
      <c r="W249" s="83" t="s">
        <v>64</v>
      </c>
      <c r="X249" s="83" t="s">
        <v>64</v>
      </c>
      <c r="Y249" s="83" t="s">
        <v>64</v>
      </c>
      <c r="Z249" s="83" t="s">
        <v>66</v>
      </c>
      <c r="AA249" s="83" t="s">
        <v>65</v>
      </c>
      <c r="AB249" s="83" t="s">
        <v>66</v>
      </c>
      <c r="AC249" s="83" t="s">
        <v>66</v>
      </c>
      <c r="AD249" s="83" t="s">
        <v>65</v>
      </c>
      <c r="AE249" s="83" t="s">
        <v>65</v>
      </c>
      <c r="AF249" s="83" t="s">
        <v>65</v>
      </c>
      <c r="AG249" s="83" t="s">
        <v>65</v>
      </c>
      <c r="AH249" s="83" t="s">
        <v>65</v>
      </c>
      <c r="AI249" s="83" t="s">
        <v>101</v>
      </c>
      <c r="AJ249" s="83" t="s">
        <v>65</v>
      </c>
      <c r="AK249" s="83" t="s">
        <v>65</v>
      </c>
      <c r="AL249" s="83" t="s">
        <v>65</v>
      </c>
      <c r="AM249" s="83" t="s">
        <v>65</v>
      </c>
      <c r="AN249" s="83" t="s">
        <v>65</v>
      </c>
      <c r="AO249" s="83" t="s">
        <v>65</v>
      </c>
      <c r="AP249" s="83" t="s">
        <v>67</v>
      </c>
      <c r="AQ249" s="83" t="s">
        <v>67</v>
      </c>
      <c r="AR249" s="83" t="s">
        <v>63</v>
      </c>
      <c r="AS249" s="83" t="s">
        <v>68</v>
      </c>
      <c r="AT249" s="83" t="s">
        <v>69</v>
      </c>
      <c r="AU249" s="83" t="s">
        <v>67</v>
      </c>
      <c r="AV249" s="83" t="s">
        <v>80</v>
      </c>
      <c r="AW249" s="83" t="s">
        <v>63</v>
      </c>
      <c r="AX249" s="83" t="s">
        <v>72</v>
      </c>
      <c r="AY249" s="83" t="s">
        <v>63</v>
      </c>
      <c r="AZ249" s="83" t="s">
        <v>72</v>
      </c>
      <c r="BA249" s="83" t="s">
        <v>63</v>
      </c>
      <c r="BB249" s="83" t="s">
        <v>73</v>
      </c>
      <c r="BC249" s="83" t="s">
        <v>73</v>
      </c>
      <c r="BD249" s="83"/>
      <c r="BE249" s="83" t="s">
        <v>73</v>
      </c>
      <c r="BF249" s="83"/>
      <c r="BG249" s="87" t="s">
        <v>631</v>
      </c>
      <c r="BH249" s="86" t="s">
        <v>60</v>
      </c>
      <c r="BI249" s="76" t="s">
        <v>1414</v>
      </c>
      <c r="BJ249">
        <v>14</v>
      </c>
      <c r="BK249" s="87">
        <v>61</v>
      </c>
      <c r="BL249" s="87"/>
      <c r="BM249" s="86" t="s">
        <v>1126</v>
      </c>
      <c r="BN249" s="86" t="s">
        <v>1131</v>
      </c>
      <c r="BO249" s="87" t="s">
        <v>68</v>
      </c>
      <c r="BP249" s="87"/>
      <c r="BQ249" s="87" t="s">
        <v>1472</v>
      </c>
      <c r="BR249" s="86" t="s">
        <v>1445</v>
      </c>
      <c r="BS249" s="86">
        <v>1</v>
      </c>
      <c r="BT249" s="86" t="s">
        <v>1445</v>
      </c>
      <c r="BU249" s="86">
        <v>1</v>
      </c>
      <c r="BV249" s="86" t="s">
        <v>63</v>
      </c>
      <c r="BW249" s="86">
        <v>1</v>
      </c>
      <c r="BX249" s="86" t="s">
        <v>1447</v>
      </c>
      <c r="BY249" s="86">
        <v>0</v>
      </c>
      <c r="BZ249" s="86" t="s">
        <v>1450</v>
      </c>
      <c r="CA249" s="86">
        <v>1</v>
      </c>
      <c r="CB249" s="86" t="s">
        <v>1452</v>
      </c>
      <c r="CC249" s="86">
        <v>0</v>
      </c>
      <c r="CD249" s="86" t="s">
        <v>1454</v>
      </c>
      <c r="CE249" s="86">
        <v>1</v>
      </c>
      <c r="CF249" s="86" t="s">
        <v>1454</v>
      </c>
      <c r="CG249" s="86">
        <v>1</v>
      </c>
      <c r="CH249" s="86" t="s">
        <v>1454</v>
      </c>
      <c r="CI249" s="86">
        <v>1</v>
      </c>
      <c r="CJ249" s="86" t="s">
        <v>1454</v>
      </c>
      <c r="CK249" s="86">
        <v>1</v>
      </c>
      <c r="CL249" s="86" t="s">
        <v>1454</v>
      </c>
      <c r="CM249" s="86">
        <v>1</v>
      </c>
      <c r="CN249" s="86" t="s">
        <v>226</v>
      </c>
      <c r="CO249" s="86">
        <v>0</v>
      </c>
      <c r="CP249" s="87" t="s">
        <v>1478</v>
      </c>
      <c r="CQ249" s="152">
        <v>1</v>
      </c>
    </row>
    <row r="250" spans="1:95" ht="13.2" x14ac:dyDescent="0.25">
      <c r="A250" s="82">
        <v>45573.453396527781</v>
      </c>
      <c r="B250" s="83" t="s">
        <v>725</v>
      </c>
      <c r="C250" s="83" t="s">
        <v>726</v>
      </c>
      <c r="D250" s="83">
        <v>84.82</v>
      </c>
      <c r="E250" s="83">
        <v>0.42</v>
      </c>
      <c r="F250" s="83" t="s">
        <v>423</v>
      </c>
      <c r="G250" s="83" t="s">
        <v>291</v>
      </c>
      <c r="H250" s="83" t="s">
        <v>631</v>
      </c>
      <c r="I250" s="83" t="s">
        <v>63</v>
      </c>
      <c r="J250" s="83" t="s">
        <v>64</v>
      </c>
      <c r="K250" s="83" t="s">
        <v>84</v>
      </c>
      <c r="L250" s="83" t="s">
        <v>78</v>
      </c>
      <c r="M250" s="83" t="s">
        <v>64</v>
      </c>
      <c r="N250" s="83" t="s">
        <v>84</v>
      </c>
      <c r="O250" s="83" t="s">
        <v>84</v>
      </c>
      <c r="P250" s="83" t="s">
        <v>84</v>
      </c>
      <c r="Q250" s="83" t="s">
        <v>78</v>
      </c>
      <c r="R250" s="83" t="s">
        <v>64</v>
      </c>
      <c r="S250" s="83" t="s">
        <v>84</v>
      </c>
      <c r="T250" s="83" t="s">
        <v>84</v>
      </c>
      <c r="U250" s="83" t="s">
        <v>64</v>
      </c>
      <c r="V250" s="83" t="s">
        <v>84</v>
      </c>
      <c r="W250" s="83" t="s">
        <v>78</v>
      </c>
      <c r="X250" s="83" t="s">
        <v>78</v>
      </c>
      <c r="Y250" s="83" t="s">
        <v>78</v>
      </c>
      <c r="Z250" s="83" t="s">
        <v>66</v>
      </c>
      <c r="AA250" s="83" t="s">
        <v>65</v>
      </c>
      <c r="AB250" s="83" t="s">
        <v>101</v>
      </c>
      <c r="AC250" s="83" t="s">
        <v>65</v>
      </c>
      <c r="AD250" s="83" t="s">
        <v>79</v>
      </c>
      <c r="AE250" s="83" t="s">
        <v>66</v>
      </c>
      <c r="AF250" s="83" t="s">
        <v>66</v>
      </c>
      <c r="AG250" s="83" t="s">
        <v>66</v>
      </c>
      <c r="AH250" s="83" t="s">
        <v>65</v>
      </c>
      <c r="AI250" s="83" t="s">
        <v>65</v>
      </c>
      <c r="AJ250" s="83" t="s">
        <v>66</v>
      </c>
      <c r="AK250" s="83" t="s">
        <v>79</v>
      </c>
      <c r="AL250" s="83" t="s">
        <v>79</v>
      </c>
      <c r="AM250" s="83" t="s">
        <v>65</v>
      </c>
      <c r="AN250" s="83" t="s">
        <v>65</v>
      </c>
      <c r="AO250" s="83" t="s">
        <v>79</v>
      </c>
      <c r="AP250" s="83" t="s">
        <v>67</v>
      </c>
      <c r="AQ250" s="83" t="s">
        <v>67</v>
      </c>
      <c r="AR250" s="83" t="s">
        <v>73</v>
      </c>
      <c r="AS250" s="83" t="s">
        <v>727</v>
      </c>
      <c r="AT250" s="83" t="s">
        <v>87</v>
      </c>
      <c r="AU250" s="83" t="s">
        <v>67</v>
      </c>
      <c r="AV250" s="83" t="s">
        <v>80</v>
      </c>
      <c r="AW250" s="83" t="s">
        <v>72</v>
      </c>
      <c r="AX250" s="83" t="s">
        <v>72</v>
      </c>
      <c r="AY250" s="83" t="s">
        <v>63</v>
      </c>
      <c r="AZ250" s="83" t="s">
        <v>63</v>
      </c>
      <c r="BA250" s="83" t="s">
        <v>73</v>
      </c>
      <c r="BB250" s="83" t="s">
        <v>73</v>
      </c>
      <c r="BC250" s="83" t="s">
        <v>73</v>
      </c>
      <c r="BD250" s="83"/>
      <c r="BE250" s="83" t="s">
        <v>73</v>
      </c>
      <c r="BF250" s="83"/>
      <c r="BG250" s="87" t="s">
        <v>631</v>
      </c>
      <c r="BH250" s="86" t="s">
        <v>60</v>
      </c>
      <c r="BI250" s="76" t="s">
        <v>1414</v>
      </c>
      <c r="BJ250">
        <v>3</v>
      </c>
      <c r="BK250" s="87">
        <v>45</v>
      </c>
      <c r="BL250" s="87"/>
      <c r="BM250" s="86" t="s">
        <v>1126</v>
      </c>
      <c r="BN250" s="86" t="s">
        <v>1131</v>
      </c>
      <c r="BO250" s="87" t="s">
        <v>68</v>
      </c>
      <c r="BP250" s="87"/>
      <c r="BQ250" s="87" t="s">
        <v>1472</v>
      </c>
      <c r="BR250" s="86" t="s">
        <v>1445</v>
      </c>
      <c r="BS250" s="86">
        <v>1</v>
      </c>
      <c r="BT250" s="86" t="s">
        <v>1445</v>
      </c>
      <c r="BU250" s="86">
        <v>1</v>
      </c>
      <c r="BV250" s="86" t="s">
        <v>73</v>
      </c>
      <c r="BW250" s="86">
        <v>0</v>
      </c>
      <c r="BX250" s="86" t="s">
        <v>1448</v>
      </c>
      <c r="BY250" s="86">
        <v>1</v>
      </c>
      <c r="BZ250" s="86" t="s">
        <v>1450</v>
      </c>
      <c r="CA250" s="86">
        <v>1</v>
      </c>
      <c r="CB250" s="86" t="s">
        <v>1452</v>
      </c>
      <c r="CC250" s="86">
        <v>0</v>
      </c>
      <c r="CD250" s="86" t="s">
        <v>1454</v>
      </c>
      <c r="CE250" s="86">
        <v>1</v>
      </c>
      <c r="CF250" s="86" t="s">
        <v>1454</v>
      </c>
      <c r="CG250" s="86">
        <v>1</v>
      </c>
      <c r="CH250" s="86" t="s">
        <v>1454</v>
      </c>
      <c r="CI250" s="86">
        <v>1</v>
      </c>
      <c r="CJ250" s="86" t="s">
        <v>1454</v>
      </c>
      <c r="CK250" s="86">
        <v>1</v>
      </c>
      <c r="CL250" s="86" t="s">
        <v>226</v>
      </c>
      <c r="CM250" s="86">
        <v>0</v>
      </c>
      <c r="CN250" s="86" t="s">
        <v>226</v>
      </c>
      <c r="CO250" s="86">
        <v>0</v>
      </c>
      <c r="CP250" s="87" t="s">
        <v>1477</v>
      </c>
      <c r="CQ250" s="152">
        <v>0</v>
      </c>
    </row>
    <row r="251" spans="1:95" ht="13.2" x14ac:dyDescent="0.25">
      <c r="A251" s="82">
        <v>45573.456702719908</v>
      </c>
      <c r="B251" s="83" t="s">
        <v>728</v>
      </c>
      <c r="C251" s="84" t="s">
        <v>729</v>
      </c>
      <c r="D251" s="83">
        <v>100</v>
      </c>
      <c r="E251" s="83">
        <v>0.67</v>
      </c>
      <c r="F251" s="83" t="s">
        <v>114</v>
      </c>
      <c r="G251" s="83" t="s">
        <v>76</v>
      </c>
      <c r="H251" s="83" t="s">
        <v>716</v>
      </c>
      <c r="I251" s="83" t="s">
        <v>63</v>
      </c>
      <c r="J251" s="83" t="s">
        <v>64</v>
      </c>
      <c r="K251" s="83" t="s">
        <v>64</v>
      </c>
      <c r="L251" s="83" t="s">
        <v>64</v>
      </c>
      <c r="M251" s="83" t="s">
        <v>64</v>
      </c>
      <c r="N251" s="83" t="s">
        <v>64</v>
      </c>
      <c r="O251" s="83" t="s">
        <v>64</v>
      </c>
      <c r="P251" s="83" t="s">
        <v>64</v>
      </c>
      <c r="Q251" s="83" t="s">
        <v>64</v>
      </c>
      <c r="R251" s="83" t="s">
        <v>64</v>
      </c>
      <c r="S251" s="83" t="s">
        <v>64</v>
      </c>
      <c r="T251" s="83" t="s">
        <v>64</v>
      </c>
      <c r="U251" s="83" t="s">
        <v>64</v>
      </c>
      <c r="V251" s="83" t="s">
        <v>64</v>
      </c>
      <c r="W251" s="83" t="s">
        <v>64</v>
      </c>
      <c r="X251" s="83" t="s">
        <v>64</v>
      </c>
      <c r="Y251" s="83" t="s">
        <v>64</v>
      </c>
      <c r="Z251" s="83" t="s">
        <v>66</v>
      </c>
      <c r="AA251" s="83" t="s">
        <v>66</v>
      </c>
      <c r="AB251" s="83" t="s">
        <v>66</v>
      </c>
      <c r="AC251" s="83" t="s">
        <v>66</v>
      </c>
      <c r="AD251" s="83" t="s">
        <v>66</v>
      </c>
      <c r="AE251" s="83" t="s">
        <v>66</v>
      </c>
      <c r="AF251" s="83" t="s">
        <v>66</v>
      </c>
      <c r="AG251" s="83" t="s">
        <v>66</v>
      </c>
      <c r="AH251" s="83" t="s">
        <v>66</v>
      </c>
      <c r="AI251" s="83" t="s">
        <v>101</v>
      </c>
      <c r="AJ251" s="83" t="s">
        <v>66</v>
      </c>
      <c r="AK251" s="83" t="s">
        <v>66</v>
      </c>
      <c r="AL251" s="83" t="s">
        <v>66</v>
      </c>
      <c r="AM251" s="83" t="s">
        <v>66</v>
      </c>
      <c r="AN251" s="83" t="s">
        <v>66</v>
      </c>
      <c r="AO251" s="83" t="s">
        <v>66</v>
      </c>
      <c r="AP251" s="83" t="s">
        <v>80</v>
      </c>
      <c r="AQ251" s="83" t="s">
        <v>80</v>
      </c>
      <c r="AR251" s="83" t="s">
        <v>63</v>
      </c>
      <c r="AS251" s="83" t="s">
        <v>68</v>
      </c>
      <c r="AT251" s="83" t="s">
        <v>69</v>
      </c>
      <c r="AU251" s="83" t="s">
        <v>93</v>
      </c>
      <c r="AV251" s="83" t="s">
        <v>80</v>
      </c>
      <c r="AW251" s="83" t="s">
        <v>63</v>
      </c>
      <c r="AX251" s="83" t="s">
        <v>63</v>
      </c>
      <c r="AY251" s="83" t="s">
        <v>63</v>
      </c>
      <c r="AZ251" s="83" t="s">
        <v>63</v>
      </c>
      <c r="BA251" s="83" t="s">
        <v>63</v>
      </c>
      <c r="BB251" s="83" t="s">
        <v>73</v>
      </c>
      <c r="BC251" s="83" t="s">
        <v>73</v>
      </c>
      <c r="BD251" s="83"/>
      <c r="BE251" s="83" t="s">
        <v>73</v>
      </c>
      <c r="BF251" s="83"/>
      <c r="BG251" s="87" t="s">
        <v>631</v>
      </c>
      <c r="BH251" s="87" t="s">
        <v>114</v>
      </c>
      <c r="BI251" s="76" t="s">
        <v>1414</v>
      </c>
      <c r="BJ251">
        <v>15</v>
      </c>
      <c r="BK251" s="87">
        <v>49</v>
      </c>
      <c r="BL251" s="87"/>
      <c r="BM251" s="86" t="s">
        <v>1126</v>
      </c>
      <c r="BN251" s="86" t="s">
        <v>1131</v>
      </c>
      <c r="BO251" s="87" t="s">
        <v>68</v>
      </c>
      <c r="BP251" s="87"/>
      <c r="BQ251" s="87" t="s">
        <v>1472</v>
      </c>
      <c r="BR251" s="86" t="s">
        <v>1444</v>
      </c>
      <c r="BS251" s="86">
        <v>0</v>
      </c>
      <c r="BT251" s="86" t="s">
        <v>1444</v>
      </c>
      <c r="BU251" s="86">
        <v>0</v>
      </c>
      <c r="BV251" s="86" t="s">
        <v>63</v>
      </c>
      <c r="BW251" s="86">
        <v>1</v>
      </c>
      <c r="BX251" s="86" t="s">
        <v>1447</v>
      </c>
      <c r="BY251" s="86">
        <v>0</v>
      </c>
      <c r="BZ251" s="86" t="s">
        <v>1449</v>
      </c>
      <c r="CA251" s="86">
        <v>0</v>
      </c>
      <c r="CB251" s="86" t="s">
        <v>1452</v>
      </c>
      <c r="CC251" s="86">
        <v>0</v>
      </c>
      <c r="CD251" s="86" t="s">
        <v>1454</v>
      </c>
      <c r="CE251" s="86">
        <v>1</v>
      </c>
      <c r="CF251" s="86" t="s">
        <v>1454</v>
      </c>
      <c r="CG251" s="86">
        <v>1</v>
      </c>
      <c r="CH251" s="86" t="s">
        <v>1454</v>
      </c>
      <c r="CI251" s="86">
        <v>1</v>
      </c>
      <c r="CJ251" s="86" t="s">
        <v>1454</v>
      </c>
      <c r="CK251" s="86">
        <v>1</v>
      </c>
      <c r="CL251" s="86" t="s">
        <v>1454</v>
      </c>
      <c r="CM251" s="86">
        <v>1</v>
      </c>
      <c r="CN251" s="86" t="s">
        <v>226</v>
      </c>
      <c r="CO251" s="86">
        <v>0</v>
      </c>
      <c r="CP251" s="87" t="s">
        <v>1478</v>
      </c>
      <c r="CQ251" s="152">
        <v>1</v>
      </c>
    </row>
    <row r="252" spans="1:95" ht="13.2" x14ac:dyDescent="0.25">
      <c r="A252" s="82">
        <v>45573.460429236111</v>
      </c>
      <c r="B252" s="83" t="s">
        <v>730</v>
      </c>
      <c r="C252" s="84" t="s">
        <v>731</v>
      </c>
      <c r="D252" s="83">
        <v>92.86</v>
      </c>
      <c r="E252" s="83">
        <v>1.04</v>
      </c>
      <c r="F252" s="83" t="s">
        <v>114</v>
      </c>
      <c r="G252" s="83" t="s">
        <v>76</v>
      </c>
      <c r="H252" s="83" t="s">
        <v>631</v>
      </c>
      <c r="I252" s="83" t="s">
        <v>63</v>
      </c>
      <c r="J252" s="83" t="s">
        <v>64</v>
      </c>
      <c r="K252" s="83" t="s">
        <v>64</v>
      </c>
      <c r="L252" s="83" t="s">
        <v>64</v>
      </c>
      <c r="M252" s="83" t="s">
        <v>78</v>
      </c>
      <c r="N252" s="83" t="s">
        <v>64</v>
      </c>
      <c r="O252" s="83" t="s">
        <v>64</v>
      </c>
      <c r="P252" s="83" t="s">
        <v>64</v>
      </c>
      <c r="Q252" s="83" t="s">
        <v>64</v>
      </c>
      <c r="R252" s="83" t="s">
        <v>64</v>
      </c>
      <c r="S252" s="83" t="s">
        <v>64</v>
      </c>
      <c r="T252" s="83" t="s">
        <v>64</v>
      </c>
      <c r="U252" s="83" t="s">
        <v>78</v>
      </c>
      <c r="V252" s="83" t="s">
        <v>64</v>
      </c>
      <c r="W252" s="83" t="s">
        <v>64</v>
      </c>
      <c r="X252" s="83" t="s">
        <v>64</v>
      </c>
      <c r="Y252" s="83" t="s">
        <v>64</v>
      </c>
      <c r="Z252" s="83" t="s">
        <v>66</v>
      </c>
      <c r="AA252" s="83" t="s">
        <v>66</v>
      </c>
      <c r="AB252" s="83" t="s">
        <v>66</v>
      </c>
      <c r="AC252" s="83" t="s">
        <v>66</v>
      </c>
      <c r="AD252" s="83" t="s">
        <v>66</v>
      </c>
      <c r="AE252" s="83" t="s">
        <v>66</v>
      </c>
      <c r="AF252" s="83" t="s">
        <v>66</v>
      </c>
      <c r="AG252" s="83" t="s">
        <v>66</v>
      </c>
      <c r="AH252" s="83" t="s">
        <v>66</v>
      </c>
      <c r="AI252" s="83" t="s">
        <v>66</v>
      </c>
      <c r="AJ252" s="83" t="s">
        <v>66</v>
      </c>
      <c r="AK252" s="83" t="s">
        <v>66</v>
      </c>
      <c r="AL252" s="83" t="s">
        <v>66</v>
      </c>
      <c r="AM252" s="83" t="s">
        <v>66</v>
      </c>
      <c r="AN252" s="83" t="s">
        <v>66</v>
      </c>
      <c r="AO252" s="83" t="s">
        <v>66</v>
      </c>
      <c r="AP252" s="83" t="s">
        <v>67</v>
      </c>
      <c r="AQ252" s="83" t="s">
        <v>67</v>
      </c>
      <c r="AR252" s="83" t="s">
        <v>63</v>
      </c>
      <c r="AS252" s="83" t="s">
        <v>68</v>
      </c>
      <c r="AT252" s="83" t="s">
        <v>69</v>
      </c>
      <c r="AU252" s="83" t="s">
        <v>80</v>
      </c>
      <c r="AV252" s="83" t="s">
        <v>67</v>
      </c>
      <c r="AW252" s="83" t="s">
        <v>72</v>
      </c>
      <c r="AX252" s="83" t="s">
        <v>72</v>
      </c>
      <c r="AY252" s="83" t="s">
        <v>73</v>
      </c>
      <c r="AZ252" s="83" t="s">
        <v>72</v>
      </c>
      <c r="BA252" s="83" t="s">
        <v>72</v>
      </c>
      <c r="BB252" s="83" t="s">
        <v>73</v>
      </c>
      <c r="BC252" s="83" t="s">
        <v>73</v>
      </c>
      <c r="BD252" s="83"/>
      <c r="BE252" s="83" t="s">
        <v>73</v>
      </c>
      <c r="BF252" s="83"/>
      <c r="BG252" s="87" t="s">
        <v>631</v>
      </c>
      <c r="BH252" s="87" t="s">
        <v>114</v>
      </c>
      <c r="BI252" s="76" t="s">
        <v>1414</v>
      </c>
      <c r="BJ252">
        <v>15</v>
      </c>
      <c r="BK252" s="87">
        <v>47</v>
      </c>
      <c r="BL252" s="87"/>
      <c r="BM252" s="86" t="s">
        <v>1126</v>
      </c>
      <c r="BN252" s="86" t="s">
        <v>1131</v>
      </c>
      <c r="BO252" s="87" t="s">
        <v>68</v>
      </c>
      <c r="BP252" s="87"/>
      <c r="BQ252" s="87" t="s">
        <v>1472</v>
      </c>
      <c r="BR252" s="86" t="s">
        <v>1445</v>
      </c>
      <c r="BS252" s="86">
        <v>1</v>
      </c>
      <c r="BT252" s="86" t="s">
        <v>1445</v>
      </c>
      <c r="BU252" s="86">
        <v>1</v>
      </c>
      <c r="BV252" s="86" t="s">
        <v>63</v>
      </c>
      <c r="BW252" s="86">
        <v>1</v>
      </c>
      <c r="BX252" s="86" t="s">
        <v>1447</v>
      </c>
      <c r="BY252" s="86">
        <v>0</v>
      </c>
      <c r="BZ252" s="86" t="s">
        <v>1450</v>
      </c>
      <c r="CA252" s="86">
        <v>1</v>
      </c>
      <c r="CB252" s="86" t="s">
        <v>1453</v>
      </c>
      <c r="CC252" s="86">
        <v>1</v>
      </c>
      <c r="CD252" s="86" t="s">
        <v>1454</v>
      </c>
      <c r="CE252" s="86">
        <v>1</v>
      </c>
      <c r="CF252" s="86" t="s">
        <v>1454</v>
      </c>
      <c r="CG252" s="86">
        <v>1</v>
      </c>
      <c r="CH252" s="86" t="s">
        <v>226</v>
      </c>
      <c r="CI252" s="86">
        <v>0</v>
      </c>
      <c r="CJ252" s="86" t="s">
        <v>1454</v>
      </c>
      <c r="CK252" s="86">
        <v>1</v>
      </c>
      <c r="CL252" s="86" t="s">
        <v>1454</v>
      </c>
      <c r="CM252" s="86">
        <v>1</v>
      </c>
      <c r="CN252" s="86" t="s">
        <v>226</v>
      </c>
      <c r="CO252" s="86">
        <v>0</v>
      </c>
      <c r="CP252" s="87" t="s">
        <v>1477</v>
      </c>
      <c r="CQ252" s="152">
        <v>0</v>
      </c>
    </row>
    <row r="253" spans="1:95" ht="13.2" x14ac:dyDescent="0.25">
      <c r="A253" s="82">
        <v>45573.461398206018</v>
      </c>
      <c r="B253" s="83" t="s">
        <v>732</v>
      </c>
      <c r="C253" s="84" t="s">
        <v>733</v>
      </c>
      <c r="D253" s="83">
        <v>100</v>
      </c>
      <c r="E253" s="83">
        <v>0.67</v>
      </c>
      <c r="F253" s="83" t="s">
        <v>114</v>
      </c>
      <c r="G253" s="83" t="s">
        <v>291</v>
      </c>
      <c r="H253" s="83" t="s">
        <v>634</v>
      </c>
      <c r="I253" s="83" t="s">
        <v>63</v>
      </c>
      <c r="J253" s="83" t="s">
        <v>64</v>
      </c>
      <c r="K253" s="83" t="s">
        <v>64</v>
      </c>
      <c r="L253" s="83" t="s">
        <v>64</v>
      </c>
      <c r="M253" s="83" t="s">
        <v>78</v>
      </c>
      <c r="N253" s="83" t="s">
        <v>64</v>
      </c>
      <c r="O253" s="83" t="s">
        <v>64</v>
      </c>
      <c r="P253" s="83" t="s">
        <v>84</v>
      </c>
      <c r="Q253" s="83" t="s">
        <v>84</v>
      </c>
      <c r="R253" s="83" t="s">
        <v>64</v>
      </c>
      <c r="S253" s="83" t="s">
        <v>64</v>
      </c>
      <c r="T253" s="83" t="s">
        <v>64</v>
      </c>
      <c r="U253" s="83" t="s">
        <v>64</v>
      </c>
      <c r="V253" s="83" t="s">
        <v>84</v>
      </c>
      <c r="W253" s="83" t="s">
        <v>64</v>
      </c>
      <c r="X253" s="83" t="s">
        <v>64</v>
      </c>
      <c r="Y253" s="83" t="s">
        <v>84</v>
      </c>
      <c r="Z253" s="83" t="s">
        <v>66</v>
      </c>
      <c r="AA253" s="83" t="s">
        <v>65</v>
      </c>
      <c r="AB253" s="83" t="s">
        <v>66</v>
      </c>
      <c r="AC253" s="83" t="s">
        <v>66</v>
      </c>
      <c r="AD253" s="83" t="s">
        <v>66</v>
      </c>
      <c r="AE253" s="83" t="s">
        <v>79</v>
      </c>
      <c r="AF253" s="83" t="s">
        <v>65</v>
      </c>
      <c r="AG253" s="83" t="s">
        <v>65</v>
      </c>
      <c r="AH253" s="83" t="s">
        <v>65</v>
      </c>
      <c r="AI253" s="83" t="s">
        <v>101</v>
      </c>
      <c r="AJ253" s="83" t="s">
        <v>101</v>
      </c>
      <c r="AK253" s="83" t="s">
        <v>66</v>
      </c>
      <c r="AL253" s="83" t="s">
        <v>65</v>
      </c>
      <c r="AM253" s="83" t="s">
        <v>65</v>
      </c>
      <c r="AN253" s="83" t="s">
        <v>79</v>
      </c>
      <c r="AO253" s="83" t="s">
        <v>66</v>
      </c>
      <c r="AP253" s="83" t="s">
        <v>67</v>
      </c>
      <c r="AQ253" s="83" t="s">
        <v>67</v>
      </c>
      <c r="AR253" s="83" t="s">
        <v>73</v>
      </c>
      <c r="AS253" s="83" t="s">
        <v>68</v>
      </c>
      <c r="AT253" s="83" t="s">
        <v>87</v>
      </c>
      <c r="AU253" s="83" t="s">
        <v>70</v>
      </c>
      <c r="AV253" s="83" t="s">
        <v>71</v>
      </c>
      <c r="AW253" s="83" t="s">
        <v>73</v>
      </c>
      <c r="AX253" s="83" t="s">
        <v>73</v>
      </c>
      <c r="AY253" s="83" t="s">
        <v>73</v>
      </c>
      <c r="AZ253" s="83" t="s">
        <v>73</v>
      </c>
      <c r="BA253" s="83" t="s">
        <v>73</v>
      </c>
      <c r="BB253" s="83" t="s">
        <v>73</v>
      </c>
      <c r="BC253" s="83" t="s">
        <v>73</v>
      </c>
      <c r="BD253" s="83"/>
      <c r="BE253" s="83" t="s">
        <v>73</v>
      </c>
      <c r="BF253" s="83"/>
      <c r="BG253" s="87" t="s">
        <v>631</v>
      </c>
      <c r="BH253" s="87" t="s">
        <v>114</v>
      </c>
      <c r="BI253" s="76" t="s">
        <v>1414</v>
      </c>
      <c r="BJ253">
        <v>12</v>
      </c>
      <c r="BK253" s="87">
        <v>53</v>
      </c>
      <c r="BL253" s="87"/>
      <c r="BM253" s="86" t="s">
        <v>1126</v>
      </c>
      <c r="BN253" s="86" t="s">
        <v>1131</v>
      </c>
      <c r="BO253" s="87" t="s">
        <v>68</v>
      </c>
      <c r="BP253" s="87"/>
      <c r="BQ253" s="87" t="s">
        <v>1472</v>
      </c>
      <c r="BR253" s="86" t="s">
        <v>1445</v>
      </c>
      <c r="BS253" s="86">
        <v>1</v>
      </c>
      <c r="BT253" s="86" t="s">
        <v>1445</v>
      </c>
      <c r="BU253" s="86">
        <v>1</v>
      </c>
      <c r="BV253" s="86" t="s">
        <v>73</v>
      </c>
      <c r="BW253" s="86">
        <v>0</v>
      </c>
      <c r="BX253" s="86" t="s">
        <v>1448</v>
      </c>
      <c r="BY253" s="86">
        <v>1</v>
      </c>
      <c r="BZ253" s="86" t="s">
        <v>1470</v>
      </c>
      <c r="CA253" s="86">
        <v>2</v>
      </c>
      <c r="CB253" s="86" t="s">
        <v>1452</v>
      </c>
      <c r="CC253" s="86">
        <v>0</v>
      </c>
      <c r="CD253" s="86" t="s">
        <v>226</v>
      </c>
      <c r="CE253" s="86">
        <v>0</v>
      </c>
      <c r="CF253" s="86" t="s">
        <v>226</v>
      </c>
      <c r="CG253" s="86">
        <v>0</v>
      </c>
      <c r="CH253" s="86" t="s">
        <v>226</v>
      </c>
      <c r="CI253" s="86">
        <v>0</v>
      </c>
      <c r="CJ253" s="86" t="s">
        <v>226</v>
      </c>
      <c r="CK253" s="86">
        <v>0</v>
      </c>
      <c r="CL253" s="86" t="s">
        <v>226</v>
      </c>
      <c r="CM253" s="86">
        <v>0</v>
      </c>
      <c r="CN253" s="86" t="s">
        <v>226</v>
      </c>
      <c r="CO253" s="86">
        <v>0</v>
      </c>
      <c r="CP253" s="87" t="s">
        <v>1477</v>
      </c>
      <c r="CQ253" s="152">
        <v>0</v>
      </c>
    </row>
    <row r="254" spans="1:95" ht="13.2" x14ac:dyDescent="0.25">
      <c r="A254" s="82">
        <v>45573.461904166666</v>
      </c>
      <c r="B254" s="83" t="s">
        <v>734</v>
      </c>
      <c r="C254" s="84" t="s">
        <v>735</v>
      </c>
      <c r="D254" s="83">
        <v>85.71</v>
      </c>
      <c r="E254" s="83">
        <v>0.13</v>
      </c>
      <c r="F254" s="83" t="s">
        <v>114</v>
      </c>
      <c r="G254" s="83" t="s">
        <v>76</v>
      </c>
      <c r="H254" s="83" t="s">
        <v>736</v>
      </c>
      <c r="I254" s="83" t="s">
        <v>63</v>
      </c>
      <c r="J254" s="83" t="s">
        <v>78</v>
      </c>
      <c r="K254" s="83" t="s">
        <v>78</v>
      </c>
      <c r="L254" s="83" t="s">
        <v>78</v>
      </c>
      <c r="M254" s="83" t="s">
        <v>84</v>
      </c>
      <c r="N254" s="83" t="s">
        <v>78</v>
      </c>
      <c r="O254" s="83" t="s">
        <v>64</v>
      </c>
      <c r="P254" s="83" t="s">
        <v>78</v>
      </c>
      <c r="Q254" s="83" t="s">
        <v>64</v>
      </c>
      <c r="R254" s="83" t="s">
        <v>64</v>
      </c>
      <c r="S254" s="83" t="s">
        <v>84</v>
      </c>
      <c r="T254" s="83" t="s">
        <v>64</v>
      </c>
      <c r="U254" s="83" t="s">
        <v>64</v>
      </c>
      <c r="V254" s="83" t="s">
        <v>64</v>
      </c>
      <c r="W254" s="83" t="s">
        <v>64</v>
      </c>
      <c r="X254" s="83" t="s">
        <v>84</v>
      </c>
      <c r="Y254" s="83" t="s">
        <v>64</v>
      </c>
      <c r="Z254" s="83" t="s">
        <v>66</v>
      </c>
      <c r="AA254" s="83" t="s">
        <v>66</v>
      </c>
      <c r="AB254" s="83" t="s">
        <v>66</v>
      </c>
      <c r="AC254" s="83" t="s">
        <v>66</v>
      </c>
      <c r="AD254" s="83" t="s">
        <v>66</v>
      </c>
      <c r="AE254" s="83" t="s">
        <v>66</v>
      </c>
      <c r="AF254" s="83" t="s">
        <v>66</v>
      </c>
      <c r="AG254" s="83" t="s">
        <v>66</v>
      </c>
      <c r="AH254" s="83" t="s">
        <v>66</v>
      </c>
      <c r="AI254" s="83" t="s">
        <v>101</v>
      </c>
      <c r="AJ254" s="83" t="s">
        <v>65</v>
      </c>
      <c r="AK254" s="83" t="s">
        <v>66</v>
      </c>
      <c r="AL254" s="83" t="s">
        <v>66</v>
      </c>
      <c r="AM254" s="83" t="s">
        <v>66</v>
      </c>
      <c r="AN254" s="83" t="s">
        <v>79</v>
      </c>
      <c r="AO254" s="83" t="s">
        <v>66</v>
      </c>
      <c r="AP254" s="83" t="s">
        <v>85</v>
      </c>
      <c r="AQ254" s="83" t="s">
        <v>85</v>
      </c>
      <c r="AR254" s="83" t="s">
        <v>63</v>
      </c>
      <c r="AS254" s="83" t="s">
        <v>120</v>
      </c>
      <c r="AT254" s="83" t="s">
        <v>69</v>
      </c>
      <c r="AU254" s="83" t="s">
        <v>93</v>
      </c>
      <c r="AV254" s="83" t="s">
        <v>71</v>
      </c>
      <c r="AW254" s="83" t="s">
        <v>72</v>
      </c>
      <c r="AX254" s="83" t="s">
        <v>73</v>
      </c>
      <c r="AY254" s="83" t="s">
        <v>72</v>
      </c>
      <c r="AZ254" s="83" t="s">
        <v>72</v>
      </c>
      <c r="BA254" s="83" t="s">
        <v>72</v>
      </c>
      <c r="BB254" s="83" t="s">
        <v>72</v>
      </c>
      <c r="BC254" s="83" t="s">
        <v>73</v>
      </c>
      <c r="BD254" s="83"/>
      <c r="BE254" s="83" t="s">
        <v>73</v>
      </c>
      <c r="BF254" s="83"/>
      <c r="BG254" s="87" t="s">
        <v>631</v>
      </c>
      <c r="BH254" s="87" t="s">
        <v>114</v>
      </c>
      <c r="BI254" s="76" t="s">
        <v>1414</v>
      </c>
      <c r="BJ254">
        <v>8</v>
      </c>
      <c r="BK254" s="87">
        <v>49</v>
      </c>
      <c r="BL254" s="87"/>
      <c r="BM254" s="86" t="s">
        <v>1126</v>
      </c>
      <c r="BN254" s="86" t="s">
        <v>1131</v>
      </c>
      <c r="BO254" s="87" t="s">
        <v>68</v>
      </c>
      <c r="BP254" s="87"/>
      <c r="BQ254" s="87" t="s">
        <v>1472</v>
      </c>
      <c r="BR254" s="86" t="s">
        <v>1445</v>
      </c>
      <c r="BS254" s="86">
        <v>1</v>
      </c>
      <c r="BT254" s="86" t="s">
        <v>1445</v>
      </c>
      <c r="BU254" s="86">
        <v>1</v>
      </c>
      <c r="BV254" s="86" t="s">
        <v>63</v>
      </c>
      <c r="BW254" s="86">
        <v>1</v>
      </c>
      <c r="BX254" s="86" t="s">
        <v>1447</v>
      </c>
      <c r="BY254" s="86">
        <v>0</v>
      </c>
      <c r="BZ254" s="86" t="s">
        <v>1449</v>
      </c>
      <c r="CA254" s="86">
        <v>0</v>
      </c>
      <c r="CB254" s="86" t="s">
        <v>1452</v>
      </c>
      <c r="CC254" s="86">
        <v>0</v>
      </c>
      <c r="CD254" s="86" t="s">
        <v>1454</v>
      </c>
      <c r="CE254" s="86">
        <v>1</v>
      </c>
      <c r="CF254" s="86" t="s">
        <v>226</v>
      </c>
      <c r="CG254" s="86">
        <v>0</v>
      </c>
      <c r="CH254" s="86" t="s">
        <v>1454</v>
      </c>
      <c r="CI254" s="86">
        <v>1</v>
      </c>
      <c r="CJ254" s="86" t="s">
        <v>1454</v>
      </c>
      <c r="CK254" s="86">
        <v>1</v>
      </c>
      <c r="CL254" s="86" t="s">
        <v>1454</v>
      </c>
      <c r="CM254" s="86">
        <v>1</v>
      </c>
      <c r="CN254" s="86" t="s">
        <v>1454</v>
      </c>
      <c r="CO254" s="86">
        <v>1</v>
      </c>
      <c r="CP254" s="87" t="s">
        <v>1478</v>
      </c>
      <c r="CQ254" s="152">
        <v>1</v>
      </c>
    </row>
    <row r="255" spans="1:95" ht="13.2" x14ac:dyDescent="0.25">
      <c r="A255" s="82">
        <v>45573.463333217587</v>
      </c>
      <c r="B255" s="83" t="s">
        <v>737</v>
      </c>
      <c r="C255" s="84" t="s">
        <v>738</v>
      </c>
      <c r="D255" s="83">
        <v>64.3</v>
      </c>
      <c r="E255" s="83">
        <v>1.25</v>
      </c>
      <c r="F255" s="83" t="s">
        <v>114</v>
      </c>
      <c r="G255" s="83" t="s">
        <v>76</v>
      </c>
      <c r="H255" s="83" t="s">
        <v>648</v>
      </c>
      <c r="I255" s="83" t="s">
        <v>63</v>
      </c>
      <c r="J255" s="83" t="s">
        <v>64</v>
      </c>
      <c r="K255" s="83" t="s">
        <v>84</v>
      </c>
      <c r="L255" s="83" t="s">
        <v>64</v>
      </c>
      <c r="M255" s="83" t="s">
        <v>84</v>
      </c>
      <c r="N255" s="83" t="s">
        <v>84</v>
      </c>
      <c r="O255" s="83" t="s">
        <v>64</v>
      </c>
      <c r="P255" s="83" t="s">
        <v>84</v>
      </c>
      <c r="Q255" s="83" t="s">
        <v>64</v>
      </c>
      <c r="R255" s="83" t="s">
        <v>64</v>
      </c>
      <c r="S255" s="83" t="s">
        <v>64</v>
      </c>
      <c r="T255" s="83" t="s">
        <v>64</v>
      </c>
      <c r="U255" s="83" t="s">
        <v>84</v>
      </c>
      <c r="V255" s="83" t="s">
        <v>64</v>
      </c>
      <c r="W255" s="83" t="s">
        <v>64</v>
      </c>
      <c r="X255" s="83" t="s">
        <v>64</v>
      </c>
      <c r="Y255" s="83" t="s">
        <v>64</v>
      </c>
      <c r="Z255" s="83" t="s">
        <v>66</v>
      </c>
      <c r="AA255" s="83" t="s">
        <v>66</v>
      </c>
      <c r="AB255" s="83" t="s">
        <v>66</v>
      </c>
      <c r="AC255" s="83" t="s">
        <v>66</v>
      </c>
      <c r="AD255" s="83" t="s">
        <v>66</v>
      </c>
      <c r="AE255" s="83" t="s">
        <v>66</v>
      </c>
      <c r="AF255" s="83" t="s">
        <v>66</v>
      </c>
      <c r="AG255" s="83" t="s">
        <v>66</v>
      </c>
      <c r="AH255" s="83" t="s">
        <v>79</v>
      </c>
      <c r="AI255" s="83" t="s">
        <v>66</v>
      </c>
      <c r="AJ255" s="83" t="s">
        <v>65</v>
      </c>
      <c r="AK255" s="83" t="s">
        <v>66</v>
      </c>
      <c r="AL255" s="83" t="s">
        <v>66</v>
      </c>
      <c r="AM255" s="83" t="s">
        <v>79</v>
      </c>
      <c r="AN255" s="83" t="s">
        <v>66</v>
      </c>
      <c r="AO255" s="83" t="s">
        <v>66</v>
      </c>
      <c r="AP255" s="83" t="s">
        <v>80</v>
      </c>
      <c r="AQ255" s="83" t="s">
        <v>80</v>
      </c>
      <c r="AR255" s="83" t="s">
        <v>86</v>
      </c>
      <c r="AS255" s="83" t="s">
        <v>81</v>
      </c>
      <c r="AT255" s="83" t="s">
        <v>69</v>
      </c>
      <c r="AU255" s="83" t="s">
        <v>80</v>
      </c>
      <c r="AV255" s="83" t="s">
        <v>71</v>
      </c>
      <c r="AW255" s="83" t="s">
        <v>72</v>
      </c>
      <c r="AX255" s="83" t="s">
        <v>72</v>
      </c>
      <c r="AY255" s="83" t="s">
        <v>63</v>
      </c>
      <c r="AZ255" s="83" t="s">
        <v>63</v>
      </c>
      <c r="BA255" s="83" t="s">
        <v>63</v>
      </c>
      <c r="BB255" s="83" t="s">
        <v>63</v>
      </c>
      <c r="BC255" s="83" t="s">
        <v>73</v>
      </c>
      <c r="BD255" s="83"/>
      <c r="BE255" s="83" t="s">
        <v>73</v>
      </c>
      <c r="BF255" s="83"/>
      <c r="BG255" s="87" t="s">
        <v>631</v>
      </c>
      <c r="BH255" s="87" t="s">
        <v>114</v>
      </c>
      <c r="BI255" s="76" t="s">
        <v>1414</v>
      </c>
      <c r="BJ255">
        <v>11</v>
      </c>
      <c r="BK255" s="87">
        <v>46</v>
      </c>
      <c r="BL255" s="87"/>
      <c r="BM255" s="86" t="s">
        <v>1126</v>
      </c>
      <c r="BN255" s="86" t="s">
        <v>1131</v>
      </c>
      <c r="BO255" s="87" t="s">
        <v>68</v>
      </c>
      <c r="BP255" s="87"/>
      <c r="BQ255" s="87" t="s">
        <v>1472</v>
      </c>
      <c r="BR255" s="86" t="s">
        <v>1444</v>
      </c>
      <c r="BS255" s="86">
        <v>0</v>
      </c>
      <c r="BT255" s="86" t="s">
        <v>1444</v>
      </c>
      <c r="BU255" s="86">
        <v>0</v>
      </c>
      <c r="BV255" s="86" t="s">
        <v>63</v>
      </c>
      <c r="BW255" s="86">
        <v>1</v>
      </c>
      <c r="BX255" s="86" t="s">
        <v>1447</v>
      </c>
      <c r="BY255" s="86">
        <v>0</v>
      </c>
      <c r="BZ255" s="86" t="s">
        <v>1450</v>
      </c>
      <c r="CA255" s="86">
        <v>1</v>
      </c>
      <c r="CB255" s="86" t="s">
        <v>1452</v>
      </c>
      <c r="CC255" s="86">
        <v>0</v>
      </c>
      <c r="CD255" s="86" t="s">
        <v>1454</v>
      </c>
      <c r="CE255" s="86">
        <v>1</v>
      </c>
      <c r="CF255" s="86" t="s">
        <v>1454</v>
      </c>
      <c r="CG255" s="86">
        <v>1</v>
      </c>
      <c r="CH255" s="86" t="s">
        <v>1454</v>
      </c>
      <c r="CI255" s="86">
        <v>1</v>
      </c>
      <c r="CJ255" s="86" t="s">
        <v>1454</v>
      </c>
      <c r="CK255" s="86">
        <v>1</v>
      </c>
      <c r="CL255" s="86" t="s">
        <v>1454</v>
      </c>
      <c r="CM255" s="86">
        <v>1</v>
      </c>
      <c r="CN255" s="86" t="s">
        <v>1454</v>
      </c>
      <c r="CO255" s="86">
        <v>1</v>
      </c>
      <c r="CP255" s="87" t="s">
        <v>1478</v>
      </c>
      <c r="CQ255" s="152">
        <v>1</v>
      </c>
    </row>
    <row r="256" spans="1:95" ht="13.2" x14ac:dyDescent="0.25">
      <c r="A256" s="82">
        <v>45573.464205439814</v>
      </c>
      <c r="B256" s="83" t="s">
        <v>739</v>
      </c>
      <c r="C256" s="84" t="s">
        <v>740</v>
      </c>
      <c r="D256" s="83">
        <v>100</v>
      </c>
      <c r="E256" s="83">
        <v>0.83</v>
      </c>
      <c r="F256" s="83" t="s">
        <v>114</v>
      </c>
      <c r="G256" s="83" t="s">
        <v>76</v>
      </c>
      <c r="H256" s="83" t="s">
        <v>716</v>
      </c>
      <c r="I256" s="83" t="s">
        <v>63</v>
      </c>
      <c r="J256" s="83" t="s">
        <v>64</v>
      </c>
      <c r="K256" s="83" t="s">
        <v>64</v>
      </c>
      <c r="L256" s="83" t="s">
        <v>64</v>
      </c>
      <c r="M256" s="83" t="s">
        <v>84</v>
      </c>
      <c r="N256" s="83" t="s">
        <v>84</v>
      </c>
      <c r="O256" s="83" t="s">
        <v>84</v>
      </c>
      <c r="P256" s="83" t="s">
        <v>84</v>
      </c>
      <c r="Q256" s="83" t="s">
        <v>84</v>
      </c>
      <c r="R256" s="83" t="s">
        <v>64</v>
      </c>
      <c r="S256" s="83" t="s">
        <v>64</v>
      </c>
      <c r="T256" s="83" t="s">
        <v>64</v>
      </c>
      <c r="U256" s="83" t="s">
        <v>84</v>
      </c>
      <c r="V256" s="83" t="s">
        <v>84</v>
      </c>
      <c r="W256" s="83" t="s">
        <v>84</v>
      </c>
      <c r="X256" s="83" t="s">
        <v>64</v>
      </c>
      <c r="Y256" s="83" t="s">
        <v>64</v>
      </c>
      <c r="Z256" s="83" t="s">
        <v>66</v>
      </c>
      <c r="AA256" s="83" t="s">
        <v>66</v>
      </c>
      <c r="AB256" s="83" t="s">
        <v>79</v>
      </c>
      <c r="AC256" s="83" t="s">
        <v>66</v>
      </c>
      <c r="AD256" s="83" t="s">
        <v>65</v>
      </c>
      <c r="AE256" s="83" t="s">
        <v>65</v>
      </c>
      <c r="AF256" s="83" t="s">
        <v>65</v>
      </c>
      <c r="AG256" s="83" t="s">
        <v>66</v>
      </c>
      <c r="AH256" s="83" t="s">
        <v>66</v>
      </c>
      <c r="AI256" s="83" t="s">
        <v>79</v>
      </c>
      <c r="AJ256" s="83" t="s">
        <v>66</v>
      </c>
      <c r="AK256" s="83" t="s">
        <v>66</v>
      </c>
      <c r="AL256" s="83" t="s">
        <v>66</v>
      </c>
      <c r="AM256" s="83" t="s">
        <v>66</v>
      </c>
      <c r="AN256" s="83" t="s">
        <v>66</v>
      </c>
      <c r="AO256" s="83" t="s">
        <v>65</v>
      </c>
      <c r="AP256" s="83" t="s">
        <v>67</v>
      </c>
      <c r="AQ256" s="83" t="s">
        <v>80</v>
      </c>
      <c r="AR256" s="83" t="s">
        <v>86</v>
      </c>
      <c r="AS256" s="83" t="s">
        <v>68</v>
      </c>
      <c r="AT256" s="83" t="s">
        <v>87</v>
      </c>
      <c r="AU256" s="83" t="s">
        <v>93</v>
      </c>
      <c r="AV256" s="83" t="s">
        <v>71</v>
      </c>
      <c r="AW256" s="83" t="s">
        <v>73</v>
      </c>
      <c r="AX256" s="83" t="s">
        <v>63</v>
      </c>
      <c r="AY256" s="83" t="s">
        <v>63</v>
      </c>
      <c r="AZ256" s="83" t="s">
        <v>73</v>
      </c>
      <c r="BA256" s="83" t="s">
        <v>63</v>
      </c>
      <c r="BB256" s="83" t="s">
        <v>73</v>
      </c>
      <c r="BC256" s="83" t="s">
        <v>73</v>
      </c>
      <c r="BD256" s="83"/>
      <c r="BE256" s="83" t="s">
        <v>73</v>
      </c>
      <c r="BF256" s="83"/>
      <c r="BG256" s="87" t="s">
        <v>631</v>
      </c>
      <c r="BH256" s="87" t="s">
        <v>114</v>
      </c>
      <c r="BI256" s="76" t="s">
        <v>1414</v>
      </c>
      <c r="BJ256">
        <v>8</v>
      </c>
      <c r="BK256" s="87">
        <v>51</v>
      </c>
      <c r="BL256" s="87"/>
      <c r="BM256" s="86" t="s">
        <v>1126</v>
      </c>
      <c r="BN256" s="86" t="s">
        <v>1131</v>
      </c>
      <c r="BO256" s="87" t="s">
        <v>68</v>
      </c>
      <c r="BP256" s="87"/>
      <c r="BQ256" s="87" t="s">
        <v>1472</v>
      </c>
      <c r="BR256" s="86" t="s">
        <v>1445</v>
      </c>
      <c r="BS256" s="86">
        <v>1</v>
      </c>
      <c r="BT256" s="86" t="s">
        <v>1444</v>
      </c>
      <c r="BU256" s="86">
        <v>0</v>
      </c>
      <c r="BV256" s="86" t="s">
        <v>63</v>
      </c>
      <c r="BW256" s="86">
        <v>1</v>
      </c>
      <c r="BX256" s="86" t="s">
        <v>1448</v>
      </c>
      <c r="BY256" s="86">
        <v>1</v>
      </c>
      <c r="BZ256" s="86" t="s">
        <v>1449</v>
      </c>
      <c r="CA256" s="86">
        <v>0</v>
      </c>
      <c r="CB256" s="86" t="s">
        <v>1452</v>
      </c>
      <c r="CC256" s="86">
        <v>0</v>
      </c>
      <c r="CD256" s="86" t="s">
        <v>226</v>
      </c>
      <c r="CE256" s="86">
        <v>0</v>
      </c>
      <c r="CF256" s="86" t="s">
        <v>1454</v>
      </c>
      <c r="CG256" s="86">
        <v>1</v>
      </c>
      <c r="CH256" s="86" t="s">
        <v>1454</v>
      </c>
      <c r="CI256" s="86">
        <v>1</v>
      </c>
      <c r="CJ256" s="86" t="s">
        <v>226</v>
      </c>
      <c r="CK256" s="86">
        <v>0</v>
      </c>
      <c r="CL256" s="86" t="s">
        <v>1454</v>
      </c>
      <c r="CM256" s="86">
        <v>1</v>
      </c>
      <c r="CN256" s="86" t="s">
        <v>226</v>
      </c>
      <c r="CO256" s="86">
        <v>0</v>
      </c>
      <c r="CP256" s="87" t="s">
        <v>1477</v>
      </c>
      <c r="CQ256" s="152">
        <v>0</v>
      </c>
    </row>
    <row r="257" spans="1:95" ht="13.2" x14ac:dyDescent="0.25">
      <c r="A257" s="82">
        <v>45573.466091157403</v>
      </c>
      <c r="B257" s="83" t="s">
        <v>741</v>
      </c>
      <c r="C257" s="84" t="s">
        <v>742</v>
      </c>
      <c r="D257" s="83">
        <v>67.86</v>
      </c>
      <c r="E257" s="83">
        <v>0.21</v>
      </c>
      <c r="F257" s="83" t="s">
        <v>114</v>
      </c>
      <c r="G257" s="83" t="s">
        <v>76</v>
      </c>
      <c r="H257" s="83" t="s">
        <v>683</v>
      </c>
      <c r="I257" s="83" t="s">
        <v>63</v>
      </c>
      <c r="J257" s="83" t="s">
        <v>64</v>
      </c>
      <c r="K257" s="83" t="s">
        <v>84</v>
      </c>
      <c r="L257" s="83" t="s">
        <v>64</v>
      </c>
      <c r="M257" s="83" t="s">
        <v>84</v>
      </c>
      <c r="N257" s="83" t="s">
        <v>64</v>
      </c>
      <c r="O257" s="83" t="s">
        <v>64</v>
      </c>
      <c r="P257" s="83" t="s">
        <v>84</v>
      </c>
      <c r="Q257" s="83" t="s">
        <v>64</v>
      </c>
      <c r="R257" s="83" t="s">
        <v>64</v>
      </c>
      <c r="S257" s="83" t="s">
        <v>64</v>
      </c>
      <c r="T257" s="83" t="s">
        <v>64</v>
      </c>
      <c r="U257" s="83" t="s">
        <v>64</v>
      </c>
      <c r="V257" s="83" t="s">
        <v>64</v>
      </c>
      <c r="W257" s="83" t="s">
        <v>64</v>
      </c>
      <c r="X257" s="83" t="s">
        <v>64</v>
      </c>
      <c r="Y257" s="83" t="s">
        <v>64</v>
      </c>
      <c r="Z257" s="83" t="s">
        <v>101</v>
      </c>
      <c r="AA257" s="83" t="s">
        <v>101</v>
      </c>
      <c r="AB257" s="83" t="s">
        <v>101</v>
      </c>
      <c r="AC257" s="83" t="s">
        <v>101</v>
      </c>
      <c r="AD257" s="83" t="s">
        <v>101</v>
      </c>
      <c r="AE257" s="83" t="s">
        <v>101</v>
      </c>
      <c r="AF257" s="83" t="s">
        <v>101</v>
      </c>
      <c r="AG257" s="83" t="s">
        <v>66</v>
      </c>
      <c r="AH257" s="83" t="s">
        <v>66</v>
      </c>
      <c r="AI257" s="83" t="s">
        <v>66</v>
      </c>
      <c r="AJ257" s="83" t="s">
        <v>101</v>
      </c>
      <c r="AK257" s="83" t="s">
        <v>101</v>
      </c>
      <c r="AL257" s="83" t="s">
        <v>101</v>
      </c>
      <c r="AM257" s="83" t="s">
        <v>101</v>
      </c>
      <c r="AN257" s="83" t="s">
        <v>66</v>
      </c>
      <c r="AO257" s="83" t="s">
        <v>101</v>
      </c>
      <c r="AP257" s="83" t="s">
        <v>67</v>
      </c>
      <c r="AQ257" s="83" t="s">
        <v>67</v>
      </c>
      <c r="AR257" s="83" t="s">
        <v>86</v>
      </c>
      <c r="AS257" s="83" t="s">
        <v>223</v>
      </c>
      <c r="AT257" s="83" t="s">
        <v>69</v>
      </c>
      <c r="AU257" s="83" t="s">
        <v>70</v>
      </c>
      <c r="AV257" s="83" t="s">
        <v>71</v>
      </c>
      <c r="AW257" s="83" t="s">
        <v>72</v>
      </c>
      <c r="AX257" s="83" t="s">
        <v>72</v>
      </c>
      <c r="AY257" s="83" t="s">
        <v>72</v>
      </c>
      <c r="AZ257" s="83" t="s">
        <v>72</v>
      </c>
      <c r="BA257" s="83" t="s">
        <v>72</v>
      </c>
      <c r="BB257" s="83" t="s">
        <v>72</v>
      </c>
      <c r="BC257" s="83" t="s">
        <v>73</v>
      </c>
      <c r="BD257" s="83"/>
      <c r="BE257" s="83" t="s">
        <v>73</v>
      </c>
      <c r="BF257" s="83"/>
      <c r="BG257" s="87" t="s">
        <v>631</v>
      </c>
      <c r="BH257" s="87" t="s">
        <v>114</v>
      </c>
      <c r="BI257" s="76" t="s">
        <v>1414</v>
      </c>
      <c r="BJ257">
        <v>13</v>
      </c>
      <c r="BK257" s="87">
        <v>34</v>
      </c>
      <c r="BL257" s="87"/>
      <c r="BM257" s="86" t="s">
        <v>1126</v>
      </c>
      <c r="BN257" s="86" t="s">
        <v>1131</v>
      </c>
      <c r="BO257" s="87" t="s">
        <v>68</v>
      </c>
      <c r="BP257" s="87"/>
      <c r="BQ257" s="87" t="s">
        <v>1472</v>
      </c>
      <c r="BR257" s="86" t="s">
        <v>1445</v>
      </c>
      <c r="BS257" s="86">
        <v>1</v>
      </c>
      <c r="BT257" s="86" t="s">
        <v>1445</v>
      </c>
      <c r="BU257" s="86">
        <v>1</v>
      </c>
      <c r="BV257" s="86" t="s">
        <v>63</v>
      </c>
      <c r="BW257" s="86">
        <v>1</v>
      </c>
      <c r="BX257" s="86" t="s">
        <v>1447</v>
      </c>
      <c r="BY257" s="86">
        <v>0</v>
      </c>
      <c r="BZ257" s="86" t="s">
        <v>1470</v>
      </c>
      <c r="CA257" s="86">
        <v>2</v>
      </c>
      <c r="CB257" s="86" t="s">
        <v>1452</v>
      </c>
      <c r="CC257" s="86">
        <v>0</v>
      </c>
      <c r="CD257" s="86" t="s">
        <v>1454</v>
      </c>
      <c r="CE257" s="86">
        <v>1</v>
      </c>
      <c r="CF257" s="86" t="s">
        <v>1454</v>
      </c>
      <c r="CG257" s="86">
        <v>1</v>
      </c>
      <c r="CH257" s="86" t="s">
        <v>1454</v>
      </c>
      <c r="CI257" s="86">
        <v>1</v>
      </c>
      <c r="CJ257" s="86" t="s">
        <v>1454</v>
      </c>
      <c r="CK257" s="86">
        <v>1</v>
      </c>
      <c r="CL257" s="86" t="s">
        <v>1454</v>
      </c>
      <c r="CM257" s="86">
        <v>1</v>
      </c>
      <c r="CN257" s="86" t="s">
        <v>1454</v>
      </c>
      <c r="CO257" s="86">
        <v>1</v>
      </c>
      <c r="CP257" s="87" t="s">
        <v>1478</v>
      </c>
      <c r="CQ257" s="152">
        <v>1</v>
      </c>
    </row>
    <row r="258" spans="1:95" ht="13.2" x14ac:dyDescent="0.25">
      <c r="A258" s="82">
        <v>45573.468671666662</v>
      </c>
      <c r="B258" s="83" t="s">
        <v>743</v>
      </c>
      <c r="C258" s="84" t="s">
        <v>744</v>
      </c>
      <c r="D258" s="83">
        <v>25</v>
      </c>
      <c r="E258" s="83">
        <v>0.5</v>
      </c>
      <c r="F258" s="83" t="s">
        <v>114</v>
      </c>
      <c r="G258" s="83" t="s">
        <v>76</v>
      </c>
      <c r="H258" s="83" t="s">
        <v>716</v>
      </c>
      <c r="I258" s="83" t="s">
        <v>63</v>
      </c>
      <c r="J258" s="83" t="s">
        <v>145</v>
      </c>
      <c r="K258" s="83" t="s">
        <v>84</v>
      </c>
      <c r="L258" s="83" t="s">
        <v>145</v>
      </c>
      <c r="M258" s="83" t="s">
        <v>84</v>
      </c>
      <c r="N258" s="83" t="s">
        <v>64</v>
      </c>
      <c r="O258" s="83" t="s">
        <v>84</v>
      </c>
      <c r="P258" s="83" t="s">
        <v>84</v>
      </c>
      <c r="Q258" s="83" t="s">
        <v>84</v>
      </c>
      <c r="R258" s="83" t="s">
        <v>84</v>
      </c>
      <c r="S258" s="83" t="s">
        <v>84</v>
      </c>
      <c r="T258" s="83" t="s">
        <v>84</v>
      </c>
      <c r="U258" s="83" t="s">
        <v>84</v>
      </c>
      <c r="V258" s="83" t="s">
        <v>84</v>
      </c>
      <c r="W258" s="83" t="s">
        <v>84</v>
      </c>
      <c r="X258" s="83" t="s">
        <v>64</v>
      </c>
      <c r="Y258" s="83" t="s">
        <v>84</v>
      </c>
      <c r="Z258" s="83" t="s">
        <v>66</v>
      </c>
      <c r="AA258" s="83" t="s">
        <v>66</v>
      </c>
      <c r="AB258" s="83" t="s">
        <v>66</v>
      </c>
      <c r="AC258" s="83" t="s">
        <v>65</v>
      </c>
      <c r="AD258" s="83" t="s">
        <v>66</v>
      </c>
      <c r="AE258" s="83" t="s">
        <v>66</v>
      </c>
      <c r="AF258" s="83" t="s">
        <v>66</v>
      </c>
      <c r="AG258" s="83" t="s">
        <v>66</v>
      </c>
      <c r="AH258" s="83" t="s">
        <v>66</v>
      </c>
      <c r="AI258" s="83" t="s">
        <v>79</v>
      </c>
      <c r="AJ258" s="83" t="s">
        <v>66</v>
      </c>
      <c r="AK258" s="83" t="s">
        <v>66</v>
      </c>
      <c r="AL258" s="83" t="s">
        <v>66</v>
      </c>
      <c r="AM258" s="83" t="s">
        <v>66</v>
      </c>
      <c r="AN258" s="83" t="s">
        <v>66</v>
      </c>
      <c r="AO258" s="83" t="s">
        <v>66</v>
      </c>
      <c r="AP258" s="83" t="s">
        <v>85</v>
      </c>
      <c r="AQ258" s="83" t="s">
        <v>85</v>
      </c>
      <c r="AR258" s="83" t="s">
        <v>86</v>
      </c>
      <c r="AS258" s="83" t="s">
        <v>68</v>
      </c>
      <c r="AT258" s="83" t="s">
        <v>87</v>
      </c>
      <c r="AU258" s="83" t="s">
        <v>70</v>
      </c>
      <c r="AV258" s="83" t="s">
        <v>71</v>
      </c>
      <c r="AW258" s="83" t="s">
        <v>63</v>
      </c>
      <c r="AX258" s="83" t="s">
        <v>72</v>
      </c>
      <c r="AY258" s="83" t="s">
        <v>63</v>
      </c>
      <c r="AZ258" s="83" t="s">
        <v>72</v>
      </c>
      <c r="BA258" s="83" t="s">
        <v>63</v>
      </c>
      <c r="BB258" s="83" t="s">
        <v>73</v>
      </c>
      <c r="BC258" s="83" t="s">
        <v>73</v>
      </c>
      <c r="BD258" s="83"/>
      <c r="BE258" s="83" t="s">
        <v>73</v>
      </c>
      <c r="BF258" s="83"/>
      <c r="BG258" s="87" t="s">
        <v>631</v>
      </c>
      <c r="BH258" s="87" t="s">
        <v>114</v>
      </c>
      <c r="BI258" s="76" t="s">
        <v>1414</v>
      </c>
      <c r="BJ258">
        <v>2</v>
      </c>
      <c r="BK258" s="87">
        <v>49</v>
      </c>
      <c r="BL258" s="87"/>
      <c r="BM258" s="86" t="s">
        <v>1126</v>
      </c>
      <c r="BN258" s="86" t="s">
        <v>1131</v>
      </c>
      <c r="BO258" s="87" t="s">
        <v>68</v>
      </c>
      <c r="BP258" s="87"/>
      <c r="BQ258" s="87" t="s">
        <v>1472</v>
      </c>
      <c r="BR258" s="86" t="s">
        <v>1445</v>
      </c>
      <c r="BS258" s="86">
        <v>1</v>
      </c>
      <c r="BT258" s="86" t="s">
        <v>1445</v>
      </c>
      <c r="BU258" s="86">
        <v>1</v>
      </c>
      <c r="BV258" s="86" t="s">
        <v>63</v>
      </c>
      <c r="BW258" s="86">
        <v>1</v>
      </c>
      <c r="BX258" s="86" t="s">
        <v>1448</v>
      </c>
      <c r="BY258" s="86">
        <v>1</v>
      </c>
      <c r="BZ258" s="86" t="s">
        <v>1470</v>
      </c>
      <c r="CA258" s="86">
        <v>2</v>
      </c>
      <c r="CB258" s="86" t="s">
        <v>1452</v>
      </c>
      <c r="CC258" s="86">
        <v>0</v>
      </c>
      <c r="CD258" s="86" t="s">
        <v>1454</v>
      </c>
      <c r="CE258" s="86">
        <v>1</v>
      </c>
      <c r="CF258" s="86" t="s">
        <v>1454</v>
      </c>
      <c r="CG258" s="86">
        <v>1</v>
      </c>
      <c r="CH258" s="86" t="s">
        <v>1454</v>
      </c>
      <c r="CI258" s="86">
        <v>1</v>
      </c>
      <c r="CJ258" s="86" t="s">
        <v>1454</v>
      </c>
      <c r="CK258" s="86">
        <v>1</v>
      </c>
      <c r="CL258" s="86" t="s">
        <v>1454</v>
      </c>
      <c r="CM258" s="86">
        <v>1</v>
      </c>
      <c r="CN258" s="86" t="s">
        <v>226</v>
      </c>
      <c r="CO258" s="86">
        <v>0</v>
      </c>
      <c r="CP258" s="87" t="s">
        <v>1478</v>
      </c>
      <c r="CQ258" s="152">
        <v>1</v>
      </c>
    </row>
    <row r="259" spans="1:95" ht="13.2" x14ac:dyDescent="0.25">
      <c r="A259" s="82">
        <v>45573.469543472223</v>
      </c>
      <c r="B259" s="83" t="s">
        <v>745</v>
      </c>
      <c r="C259" s="84" t="s">
        <v>746</v>
      </c>
      <c r="D259" s="83">
        <v>75.89</v>
      </c>
      <c r="E259" s="83">
        <v>0.21</v>
      </c>
      <c r="F259" s="83" t="s">
        <v>114</v>
      </c>
      <c r="G259" s="83" t="s">
        <v>76</v>
      </c>
      <c r="H259" s="83" t="s">
        <v>747</v>
      </c>
      <c r="I259" s="83" t="s">
        <v>63</v>
      </c>
      <c r="J259" s="83" t="s">
        <v>64</v>
      </c>
      <c r="K259" s="83" t="s">
        <v>78</v>
      </c>
      <c r="L259" s="83" t="s">
        <v>145</v>
      </c>
      <c r="M259" s="83" t="s">
        <v>64</v>
      </c>
      <c r="N259" s="83" t="s">
        <v>84</v>
      </c>
      <c r="O259" s="83" t="s">
        <v>64</v>
      </c>
      <c r="P259" s="83" t="s">
        <v>84</v>
      </c>
      <c r="Q259" s="83" t="s">
        <v>64</v>
      </c>
      <c r="R259" s="83" t="s">
        <v>64</v>
      </c>
      <c r="S259" s="83" t="s">
        <v>64</v>
      </c>
      <c r="T259" s="83" t="s">
        <v>64</v>
      </c>
      <c r="U259" s="83" t="s">
        <v>78</v>
      </c>
      <c r="V259" s="83" t="s">
        <v>64</v>
      </c>
      <c r="W259" s="83" t="s">
        <v>64</v>
      </c>
      <c r="X259" s="83" t="s">
        <v>64</v>
      </c>
      <c r="Y259" s="83" t="s">
        <v>64</v>
      </c>
      <c r="Z259" s="83" t="s">
        <v>66</v>
      </c>
      <c r="AA259" s="83" t="s">
        <v>65</v>
      </c>
      <c r="AB259" s="83" t="s">
        <v>66</v>
      </c>
      <c r="AC259" s="83" t="s">
        <v>65</v>
      </c>
      <c r="AD259" s="83" t="s">
        <v>66</v>
      </c>
      <c r="AE259" s="83" t="s">
        <v>66</v>
      </c>
      <c r="AF259" s="83" t="s">
        <v>65</v>
      </c>
      <c r="AG259" s="83" t="s">
        <v>66</v>
      </c>
      <c r="AH259" s="83" t="s">
        <v>66</v>
      </c>
      <c r="AI259" s="83" t="s">
        <v>79</v>
      </c>
      <c r="AJ259" s="83" t="s">
        <v>65</v>
      </c>
      <c r="AK259" s="83" t="s">
        <v>65</v>
      </c>
      <c r="AL259" s="83" t="s">
        <v>65</v>
      </c>
      <c r="AM259" s="83" t="s">
        <v>66</v>
      </c>
      <c r="AN259" s="83" t="s">
        <v>66</v>
      </c>
      <c r="AO259" s="83" t="s">
        <v>66</v>
      </c>
      <c r="AP259" s="83" t="s">
        <v>67</v>
      </c>
      <c r="AQ259" s="83" t="s">
        <v>67</v>
      </c>
      <c r="AR259" s="83" t="s">
        <v>63</v>
      </c>
      <c r="AS259" s="83" t="s">
        <v>81</v>
      </c>
      <c r="AT259" s="83" t="s">
        <v>87</v>
      </c>
      <c r="AU259" s="83" t="s">
        <v>80</v>
      </c>
      <c r="AV259" s="83" t="s">
        <v>71</v>
      </c>
      <c r="AW259" s="83" t="s">
        <v>73</v>
      </c>
      <c r="AX259" s="83" t="s">
        <v>72</v>
      </c>
      <c r="AY259" s="83" t="s">
        <v>63</v>
      </c>
      <c r="AZ259" s="83" t="s">
        <v>72</v>
      </c>
      <c r="BA259" s="83" t="s">
        <v>72</v>
      </c>
      <c r="BB259" s="83" t="s">
        <v>72</v>
      </c>
      <c r="BC259" s="83" t="s">
        <v>73</v>
      </c>
      <c r="BD259" s="83"/>
      <c r="BE259" s="83" t="s">
        <v>73</v>
      </c>
      <c r="BF259" s="83"/>
      <c r="BG259" s="87" t="s">
        <v>631</v>
      </c>
      <c r="BH259" s="87" t="s">
        <v>114</v>
      </c>
      <c r="BI259" s="76" t="s">
        <v>1414</v>
      </c>
      <c r="BJ259">
        <v>10</v>
      </c>
      <c r="BK259" s="87">
        <v>54</v>
      </c>
      <c r="BL259" s="87"/>
      <c r="BM259" s="86" t="s">
        <v>1126</v>
      </c>
      <c r="BN259" s="86" t="s">
        <v>1131</v>
      </c>
      <c r="BO259" s="87" t="s">
        <v>68</v>
      </c>
      <c r="BP259" s="87"/>
      <c r="BQ259" s="87" t="s">
        <v>1472</v>
      </c>
      <c r="BR259" s="86" t="s">
        <v>1445</v>
      </c>
      <c r="BS259" s="86">
        <v>1</v>
      </c>
      <c r="BT259" s="86" t="s">
        <v>1445</v>
      </c>
      <c r="BU259" s="86">
        <v>1</v>
      </c>
      <c r="BV259" s="86" t="s">
        <v>63</v>
      </c>
      <c r="BW259" s="86">
        <v>1</v>
      </c>
      <c r="BX259" s="86" t="s">
        <v>1448</v>
      </c>
      <c r="BY259" s="86">
        <v>1</v>
      </c>
      <c r="BZ259" s="86" t="s">
        <v>1450</v>
      </c>
      <c r="CA259" s="86">
        <v>1</v>
      </c>
      <c r="CB259" s="86" t="s">
        <v>1452</v>
      </c>
      <c r="CC259" s="86">
        <v>0</v>
      </c>
      <c r="CD259" s="86" t="s">
        <v>226</v>
      </c>
      <c r="CE259" s="86">
        <v>0</v>
      </c>
      <c r="CF259" s="86" t="s">
        <v>1454</v>
      </c>
      <c r="CG259" s="86">
        <v>1</v>
      </c>
      <c r="CH259" s="86" t="s">
        <v>1454</v>
      </c>
      <c r="CI259" s="86">
        <v>1</v>
      </c>
      <c r="CJ259" s="86" t="s">
        <v>1454</v>
      </c>
      <c r="CK259" s="86">
        <v>1</v>
      </c>
      <c r="CL259" s="86" t="s">
        <v>1454</v>
      </c>
      <c r="CM259" s="86">
        <v>1</v>
      </c>
      <c r="CN259" s="86" t="s">
        <v>1454</v>
      </c>
      <c r="CO259" s="86">
        <v>1</v>
      </c>
      <c r="CP259" s="87" t="s">
        <v>1478</v>
      </c>
      <c r="CQ259" s="152">
        <v>1</v>
      </c>
    </row>
    <row r="260" spans="1:95" ht="13.2" x14ac:dyDescent="0.25">
      <c r="A260" s="82">
        <v>45573.470236643523</v>
      </c>
      <c r="B260" s="83" t="s">
        <v>748</v>
      </c>
      <c r="C260" s="84" t="s">
        <v>749</v>
      </c>
      <c r="D260" s="83">
        <v>100</v>
      </c>
      <c r="E260" s="83">
        <v>0.21</v>
      </c>
      <c r="F260" s="83" t="s">
        <v>114</v>
      </c>
      <c r="G260" s="83" t="s">
        <v>76</v>
      </c>
      <c r="H260" s="83" t="s">
        <v>706</v>
      </c>
      <c r="I260" s="83" t="s">
        <v>63</v>
      </c>
      <c r="J260" s="83" t="s">
        <v>64</v>
      </c>
      <c r="K260" s="83" t="s">
        <v>64</v>
      </c>
      <c r="L260" s="83" t="s">
        <v>64</v>
      </c>
      <c r="M260" s="83" t="s">
        <v>64</v>
      </c>
      <c r="N260" s="83" t="s">
        <v>64</v>
      </c>
      <c r="O260" s="83" t="s">
        <v>64</v>
      </c>
      <c r="P260" s="83" t="s">
        <v>64</v>
      </c>
      <c r="Q260" s="83" t="s">
        <v>64</v>
      </c>
      <c r="R260" s="83" t="s">
        <v>64</v>
      </c>
      <c r="S260" s="83" t="s">
        <v>64</v>
      </c>
      <c r="T260" s="83" t="s">
        <v>64</v>
      </c>
      <c r="U260" s="83" t="s">
        <v>64</v>
      </c>
      <c r="V260" s="83" t="s">
        <v>64</v>
      </c>
      <c r="W260" s="83" t="s">
        <v>64</v>
      </c>
      <c r="X260" s="83" t="s">
        <v>64</v>
      </c>
      <c r="Y260" s="83" t="s">
        <v>64</v>
      </c>
      <c r="Z260" s="83" t="s">
        <v>65</v>
      </c>
      <c r="AA260" s="83" t="s">
        <v>65</v>
      </c>
      <c r="AB260" s="83" t="s">
        <v>65</v>
      </c>
      <c r="AC260" s="83" t="s">
        <v>65</v>
      </c>
      <c r="AD260" s="83" t="s">
        <v>65</v>
      </c>
      <c r="AE260" s="83" t="s">
        <v>65</v>
      </c>
      <c r="AF260" s="83" t="s">
        <v>65</v>
      </c>
      <c r="AG260" s="83" t="s">
        <v>65</v>
      </c>
      <c r="AH260" s="83" t="s">
        <v>65</v>
      </c>
      <c r="AI260" s="83" t="s">
        <v>79</v>
      </c>
      <c r="AJ260" s="83" t="s">
        <v>65</v>
      </c>
      <c r="AK260" s="83" t="s">
        <v>65</v>
      </c>
      <c r="AL260" s="83" t="s">
        <v>65</v>
      </c>
      <c r="AM260" s="83" t="s">
        <v>65</v>
      </c>
      <c r="AN260" s="83" t="s">
        <v>66</v>
      </c>
      <c r="AO260" s="83" t="s">
        <v>65</v>
      </c>
      <c r="AP260" s="83" t="s">
        <v>67</v>
      </c>
      <c r="AQ260" s="83" t="s">
        <v>67</v>
      </c>
      <c r="AR260" s="83" t="s">
        <v>63</v>
      </c>
      <c r="AS260" s="83" t="s">
        <v>120</v>
      </c>
      <c r="AT260" s="83" t="s">
        <v>87</v>
      </c>
      <c r="AU260" s="83" t="s">
        <v>80</v>
      </c>
      <c r="AV260" s="83" t="s">
        <v>71</v>
      </c>
      <c r="AW260" s="83" t="s">
        <v>73</v>
      </c>
      <c r="AX260" s="83" t="s">
        <v>73</v>
      </c>
      <c r="AY260" s="83" t="s">
        <v>72</v>
      </c>
      <c r="AZ260" s="83" t="s">
        <v>72</v>
      </c>
      <c r="BA260" s="83" t="s">
        <v>63</v>
      </c>
      <c r="BB260" s="83" t="s">
        <v>63</v>
      </c>
      <c r="BC260" s="83" t="s">
        <v>63</v>
      </c>
      <c r="BD260" s="83"/>
      <c r="BE260" s="83" t="s">
        <v>73</v>
      </c>
      <c r="BF260" s="83"/>
      <c r="BG260" s="87" t="s">
        <v>631</v>
      </c>
      <c r="BH260" s="87" t="s">
        <v>114</v>
      </c>
      <c r="BI260" s="76" t="s">
        <v>1414</v>
      </c>
      <c r="BJ260">
        <v>15</v>
      </c>
      <c r="BK260" s="87">
        <v>62</v>
      </c>
      <c r="BL260" s="87"/>
      <c r="BM260" s="86" t="s">
        <v>1126</v>
      </c>
      <c r="BN260" s="86" t="s">
        <v>1131</v>
      </c>
      <c r="BO260" s="87" t="s">
        <v>68</v>
      </c>
      <c r="BP260" s="87"/>
      <c r="BQ260" s="87" t="s">
        <v>1472</v>
      </c>
      <c r="BR260" s="86" t="s">
        <v>1445</v>
      </c>
      <c r="BS260" s="86">
        <v>1</v>
      </c>
      <c r="BT260" s="86" t="s">
        <v>1445</v>
      </c>
      <c r="BU260" s="86">
        <v>1</v>
      </c>
      <c r="BV260" s="86" t="s">
        <v>63</v>
      </c>
      <c r="BW260" s="86">
        <v>1</v>
      </c>
      <c r="BX260" s="86" t="s">
        <v>1448</v>
      </c>
      <c r="BY260" s="86">
        <v>1</v>
      </c>
      <c r="BZ260" s="86" t="s">
        <v>1450</v>
      </c>
      <c r="CA260" s="86">
        <v>1</v>
      </c>
      <c r="CB260" s="86" t="s">
        <v>1452</v>
      </c>
      <c r="CC260" s="86">
        <v>0</v>
      </c>
      <c r="CD260" s="86" t="s">
        <v>226</v>
      </c>
      <c r="CE260" s="86">
        <v>0</v>
      </c>
      <c r="CF260" s="86" t="s">
        <v>226</v>
      </c>
      <c r="CG260" s="86">
        <v>0</v>
      </c>
      <c r="CH260" s="86" t="s">
        <v>1454</v>
      </c>
      <c r="CI260" s="86">
        <v>1</v>
      </c>
      <c r="CJ260" s="86" t="s">
        <v>1454</v>
      </c>
      <c r="CK260" s="86">
        <v>1</v>
      </c>
      <c r="CL260" s="86" t="s">
        <v>1454</v>
      </c>
      <c r="CM260" s="86">
        <v>1</v>
      </c>
      <c r="CN260" s="86" t="s">
        <v>1454</v>
      </c>
      <c r="CO260" s="86">
        <v>1</v>
      </c>
      <c r="CP260" s="87" t="s">
        <v>1477</v>
      </c>
      <c r="CQ260" s="152">
        <v>0</v>
      </c>
    </row>
    <row r="261" spans="1:95" ht="13.2" x14ac:dyDescent="0.25">
      <c r="A261" s="82">
        <v>45573.471926354163</v>
      </c>
      <c r="B261" s="83" t="s">
        <v>750</v>
      </c>
      <c r="C261" s="84" t="s">
        <v>751</v>
      </c>
      <c r="D261" s="83">
        <v>55.36</v>
      </c>
      <c r="E261" s="83">
        <v>0.21</v>
      </c>
      <c r="F261" s="83" t="s">
        <v>114</v>
      </c>
      <c r="G261" s="83" t="s">
        <v>76</v>
      </c>
      <c r="H261" s="83" t="s">
        <v>654</v>
      </c>
      <c r="I261" s="83" t="s">
        <v>63</v>
      </c>
      <c r="J261" s="83" t="s">
        <v>64</v>
      </c>
      <c r="K261" s="83" t="s">
        <v>84</v>
      </c>
      <c r="L261" s="83" t="s">
        <v>145</v>
      </c>
      <c r="M261" s="83" t="s">
        <v>64</v>
      </c>
      <c r="N261" s="83" t="s">
        <v>84</v>
      </c>
      <c r="O261" s="83" t="s">
        <v>64</v>
      </c>
      <c r="P261" s="83" t="s">
        <v>84</v>
      </c>
      <c r="Q261" s="83" t="s">
        <v>84</v>
      </c>
      <c r="R261" s="83" t="s">
        <v>64</v>
      </c>
      <c r="S261" s="83" t="s">
        <v>64</v>
      </c>
      <c r="T261" s="83" t="s">
        <v>64</v>
      </c>
      <c r="U261" s="83" t="s">
        <v>84</v>
      </c>
      <c r="V261" s="83" t="s">
        <v>84</v>
      </c>
      <c r="W261" s="83" t="s">
        <v>64</v>
      </c>
      <c r="X261" s="83" t="s">
        <v>84</v>
      </c>
      <c r="Y261" s="83" t="s">
        <v>64</v>
      </c>
      <c r="Z261" s="83" t="s">
        <v>66</v>
      </c>
      <c r="AA261" s="83" t="s">
        <v>65</v>
      </c>
      <c r="AB261" s="83" t="s">
        <v>66</v>
      </c>
      <c r="AC261" s="83" t="s">
        <v>66</v>
      </c>
      <c r="AD261" s="83" t="s">
        <v>66</v>
      </c>
      <c r="AE261" s="83" t="s">
        <v>65</v>
      </c>
      <c r="AF261" s="83" t="s">
        <v>65</v>
      </c>
      <c r="AG261" s="83" t="s">
        <v>65</v>
      </c>
      <c r="AH261" s="83" t="s">
        <v>65</v>
      </c>
      <c r="AI261" s="83" t="s">
        <v>101</v>
      </c>
      <c r="AJ261" s="83" t="s">
        <v>66</v>
      </c>
      <c r="AK261" s="83" t="s">
        <v>66</v>
      </c>
      <c r="AL261" s="83" t="s">
        <v>66</v>
      </c>
      <c r="AM261" s="83" t="s">
        <v>65</v>
      </c>
      <c r="AN261" s="83" t="s">
        <v>66</v>
      </c>
      <c r="AO261" s="83" t="s">
        <v>65</v>
      </c>
      <c r="AP261" s="83" t="s">
        <v>85</v>
      </c>
      <c r="AQ261" s="83" t="s">
        <v>85</v>
      </c>
      <c r="AR261" s="83" t="s">
        <v>86</v>
      </c>
      <c r="AS261" s="83" t="s">
        <v>571</v>
      </c>
      <c r="AT261" s="83" t="s">
        <v>169</v>
      </c>
      <c r="AU261" s="83" t="s">
        <v>67</v>
      </c>
      <c r="AV261" s="83" t="s">
        <v>71</v>
      </c>
      <c r="AW261" s="83" t="s">
        <v>63</v>
      </c>
      <c r="AX261" s="83" t="s">
        <v>72</v>
      </c>
      <c r="AY261" s="83" t="s">
        <v>72</v>
      </c>
      <c r="AZ261" s="83" t="s">
        <v>63</v>
      </c>
      <c r="BA261" s="83" t="s">
        <v>72</v>
      </c>
      <c r="BB261" s="83" t="s">
        <v>73</v>
      </c>
      <c r="BC261" s="83" t="s">
        <v>73</v>
      </c>
      <c r="BD261" s="83"/>
      <c r="BE261" s="83" t="s">
        <v>73</v>
      </c>
      <c r="BF261" s="83"/>
      <c r="BG261" s="87" t="s">
        <v>631</v>
      </c>
      <c r="BH261" s="87" t="s">
        <v>114</v>
      </c>
      <c r="BI261" s="76" t="s">
        <v>1414</v>
      </c>
      <c r="BJ261">
        <v>7</v>
      </c>
      <c r="BK261" s="87">
        <v>56</v>
      </c>
      <c r="BL261" s="87"/>
      <c r="BM261" s="86" t="s">
        <v>1126</v>
      </c>
      <c r="BN261" s="86" t="s">
        <v>1131</v>
      </c>
      <c r="BO261" s="87" t="s">
        <v>68</v>
      </c>
      <c r="BP261" s="87"/>
      <c r="BQ261" s="87" t="s">
        <v>1472</v>
      </c>
      <c r="BR261" s="86" t="s">
        <v>1445</v>
      </c>
      <c r="BS261" s="86">
        <v>1</v>
      </c>
      <c r="BT261" s="86" t="s">
        <v>1445</v>
      </c>
      <c r="BU261" s="86">
        <v>1</v>
      </c>
      <c r="BV261" s="86" t="s">
        <v>63</v>
      </c>
      <c r="BW261" s="86">
        <v>1</v>
      </c>
      <c r="BX261" s="86" t="s">
        <v>1447</v>
      </c>
      <c r="BY261" s="86">
        <v>0</v>
      </c>
      <c r="BZ261" s="86" t="s">
        <v>1450</v>
      </c>
      <c r="CA261" s="86">
        <v>1</v>
      </c>
      <c r="CB261" s="86" t="s">
        <v>1452</v>
      </c>
      <c r="CC261" s="86">
        <v>0</v>
      </c>
      <c r="CD261" s="86" t="s">
        <v>1454</v>
      </c>
      <c r="CE261" s="86">
        <v>1</v>
      </c>
      <c r="CF261" s="86" t="s">
        <v>1454</v>
      </c>
      <c r="CG261" s="86">
        <v>1</v>
      </c>
      <c r="CH261" s="86" t="s">
        <v>1454</v>
      </c>
      <c r="CI261" s="86">
        <v>1</v>
      </c>
      <c r="CJ261" s="86" t="s">
        <v>1454</v>
      </c>
      <c r="CK261" s="86">
        <v>1</v>
      </c>
      <c r="CL261" s="86" t="s">
        <v>1454</v>
      </c>
      <c r="CM261" s="86">
        <v>1</v>
      </c>
      <c r="CN261" s="86" t="s">
        <v>226</v>
      </c>
      <c r="CO261" s="86">
        <v>0</v>
      </c>
      <c r="CP261" s="87" t="s">
        <v>1478</v>
      </c>
      <c r="CQ261" s="152">
        <v>1</v>
      </c>
    </row>
    <row r="262" spans="1:95" ht="13.2" x14ac:dyDescent="0.25">
      <c r="A262" s="82">
        <v>45573.474516678238</v>
      </c>
      <c r="B262" s="83" t="s">
        <v>752</v>
      </c>
      <c r="C262" s="84" t="s">
        <v>753</v>
      </c>
      <c r="D262" s="83">
        <v>100</v>
      </c>
      <c r="E262" s="83">
        <v>0.21</v>
      </c>
      <c r="F262" s="83" t="s">
        <v>114</v>
      </c>
      <c r="G262" s="83" t="s">
        <v>76</v>
      </c>
      <c r="H262" s="83" t="s">
        <v>631</v>
      </c>
      <c r="I262" s="83" t="s">
        <v>63</v>
      </c>
      <c r="J262" s="83" t="s">
        <v>64</v>
      </c>
      <c r="K262" s="83" t="s">
        <v>64</v>
      </c>
      <c r="L262" s="83" t="s">
        <v>64</v>
      </c>
      <c r="M262" s="83" t="s">
        <v>84</v>
      </c>
      <c r="N262" s="83" t="s">
        <v>84</v>
      </c>
      <c r="O262" s="83" t="s">
        <v>64</v>
      </c>
      <c r="P262" s="83" t="s">
        <v>78</v>
      </c>
      <c r="Q262" s="83" t="s">
        <v>64</v>
      </c>
      <c r="R262" s="83" t="s">
        <v>64</v>
      </c>
      <c r="S262" s="83" t="s">
        <v>64</v>
      </c>
      <c r="T262" s="83" t="s">
        <v>64</v>
      </c>
      <c r="U262" s="83" t="s">
        <v>84</v>
      </c>
      <c r="V262" s="83" t="s">
        <v>64</v>
      </c>
      <c r="W262" s="83" t="s">
        <v>64</v>
      </c>
      <c r="X262" s="83" t="s">
        <v>64</v>
      </c>
      <c r="Y262" s="83" t="s">
        <v>64</v>
      </c>
      <c r="Z262" s="83" t="s">
        <v>65</v>
      </c>
      <c r="AA262" s="83" t="s">
        <v>65</v>
      </c>
      <c r="AB262" s="83" t="s">
        <v>65</v>
      </c>
      <c r="AC262" s="83" t="s">
        <v>65</v>
      </c>
      <c r="AD262" s="83" t="s">
        <v>65</v>
      </c>
      <c r="AE262" s="83" t="s">
        <v>65</v>
      </c>
      <c r="AF262" s="83" t="s">
        <v>66</v>
      </c>
      <c r="AG262" s="83" t="s">
        <v>66</v>
      </c>
      <c r="AH262" s="83" t="s">
        <v>66</v>
      </c>
      <c r="AI262" s="83" t="s">
        <v>66</v>
      </c>
      <c r="AJ262" s="83" t="s">
        <v>66</v>
      </c>
      <c r="AK262" s="83" t="s">
        <v>66</v>
      </c>
      <c r="AL262" s="83" t="s">
        <v>66</v>
      </c>
      <c r="AM262" s="83" t="s">
        <v>66</v>
      </c>
      <c r="AN262" s="83" t="s">
        <v>66</v>
      </c>
      <c r="AO262" s="83" t="s">
        <v>66</v>
      </c>
      <c r="AP262" s="83" t="s">
        <v>67</v>
      </c>
      <c r="AQ262" s="83" t="s">
        <v>67</v>
      </c>
      <c r="AR262" s="83" t="s">
        <v>86</v>
      </c>
      <c r="AS262" s="83" t="s">
        <v>68</v>
      </c>
      <c r="AT262" s="83" t="s">
        <v>87</v>
      </c>
      <c r="AU262" s="83" t="s">
        <v>67</v>
      </c>
      <c r="AV262" s="83" t="s">
        <v>132</v>
      </c>
      <c r="AW262" s="83" t="s">
        <v>63</v>
      </c>
      <c r="AX262" s="83" t="s">
        <v>72</v>
      </c>
      <c r="AY262" s="83" t="s">
        <v>72</v>
      </c>
      <c r="AZ262" s="83" t="s">
        <v>63</v>
      </c>
      <c r="BA262" s="83" t="s">
        <v>63</v>
      </c>
      <c r="BB262" s="83" t="s">
        <v>73</v>
      </c>
      <c r="BC262" s="83" t="s">
        <v>73</v>
      </c>
      <c r="BD262" s="83"/>
      <c r="BE262" s="83" t="s">
        <v>73</v>
      </c>
      <c r="BF262" s="83"/>
      <c r="BG262" s="87" t="s">
        <v>631</v>
      </c>
      <c r="BH262" s="87" t="s">
        <v>114</v>
      </c>
      <c r="BI262" s="76" t="s">
        <v>1414</v>
      </c>
      <c r="BJ262">
        <v>12</v>
      </c>
      <c r="BK262" s="87">
        <v>53</v>
      </c>
      <c r="BL262" s="87"/>
      <c r="BM262" s="86" t="s">
        <v>1126</v>
      </c>
      <c r="BN262" s="86" t="s">
        <v>1131</v>
      </c>
      <c r="BO262" s="87" t="s">
        <v>68</v>
      </c>
      <c r="BP262" s="87"/>
      <c r="BQ262" s="87" t="s">
        <v>1472</v>
      </c>
      <c r="BR262" s="86" t="s">
        <v>1445</v>
      </c>
      <c r="BS262" s="86">
        <v>1</v>
      </c>
      <c r="BT262" s="86" t="s">
        <v>1445</v>
      </c>
      <c r="BU262" s="86">
        <v>1</v>
      </c>
      <c r="BV262" s="86" t="s">
        <v>63</v>
      </c>
      <c r="BW262" s="86">
        <v>1</v>
      </c>
      <c r="BX262" s="86" t="s">
        <v>1448</v>
      </c>
      <c r="BY262" s="86">
        <v>1</v>
      </c>
      <c r="BZ262" s="86" t="s">
        <v>1450</v>
      </c>
      <c r="CA262" s="86">
        <v>1</v>
      </c>
      <c r="CB262" s="86" t="s">
        <v>1452</v>
      </c>
      <c r="CC262" s="86">
        <v>0</v>
      </c>
      <c r="CD262" s="86" t="s">
        <v>1454</v>
      </c>
      <c r="CE262" s="86">
        <v>1</v>
      </c>
      <c r="CF262" s="86" t="s">
        <v>1454</v>
      </c>
      <c r="CG262" s="86">
        <v>1</v>
      </c>
      <c r="CH262" s="86" t="s">
        <v>1454</v>
      </c>
      <c r="CI262" s="86">
        <v>1</v>
      </c>
      <c r="CJ262" s="86" t="s">
        <v>1454</v>
      </c>
      <c r="CK262" s="86">
        <v>1</v>
      </c>
      <c r="CL262" s="86" t="s">
        <v>1454</v>
      </c>
      <c r="CM262" s="86">
        <v>1</v>
      </c>
      <c r="CN262" s="86" t="s">
        <v>226</v>
      </c>
      <c r="CO262" s="86">
        <v>0</v>
      </c>
      <c r="CP262" s="87" t="s">
        <v>1478</v>
      </c>
      <c r="CQ262" s="152">
        <v>1</v>
      </c>
    </row>
    <row r="263" spans="1:95" ht="13.2" x14ac:dyDescent="0.25">
      <c r="A263" s="82">
        <v>45573.474695335652</v>
      </c>
      <c r="B263" s="83" t="s">
        <v>754</v>
      </c>
      <c r="C263" s="84" t="s">
        <v>755</v>
      </c>
      <c r="D263" s="83">
        <v>95.54</v>
      </c>
      <c r="E263" s="83">
        <v>1.04</v>
      </c>
      <c r="F263" s="83" t="s">
        <v>114</v>
      </c>
      <c r="G263" s="83" t="s">
        <v>76</v>
      </c>
      <c r="H263" s="83" t="s">
        <v>648</v>
      </c>
      <c r="I263" s="83" t="s">
        <v>63</v>
      </c>
      <c r="J263" s="83" t="s">
        <v>64</v>
      </c>
      <c r="K263" s="83" t="s">
        <v>64</v>
      </c>
      <c r="L263" s="83" t="s">
        <v>64</v>
      </c>
      <c r="M263" s="83" t="s">
        <v>64</v>
      </c>
      <c r="N263" s="83" t="s">
        <v>64</v>
      </c>
      <c r="O263" s="83" t="s">
        <v>64</v>
      </c>
      <c r="P263" s="83" t="s">
        <v>84</v>
      </c>
      <c r="Q263" s="83" t="s">
        <v>84</v>
      </c>
      <c r="R263" s="83" t="s">
        <v>64</v>
      </c>
      <c r="S263" s="83" t="s">
        <v>64</v>
      </c>
      <c r="T263" s="83" t="s">
        <v>78</v>
      </c>
      <c r="U263" s="83" t="s">
        <v>64</v>
      </c>
      <c r="V263" s="83" t="s">
        <v>64</v>
      </c>
      <c r="W263" s="83" t="s">
        <v>64</v>
      </c>
      <c r="X263" s="83" t="s">
        <v>64</v>
      </c>
      <c r="Y263" s="83" t="s">
        <v>84</v>
      </c>
      <c r="Z263" s="83" t="s">
        <v>66</v>
      </c>
      <c r="AA263" s="83" t="s">
        <v>66</v>
      </c>
      <c r="AB263" s="83" t="s">
        <v>66</v>
      </c>
      <c r="AC263" s="83" t="s">
        <v>66</v>
      </c>
      <c r="AD263" s="83" t="s">
        <v>66</v>
      </c>
      <c r="AE263" s="83" t="s">
        <v>66</v>
      </c>
      <c r="AF263" s="83" t="s">
        <v>65</v>
      </c>
      <c r="AG263" s="83" t="s">
        <v>66</v>
      </c>
      <c r="AH263" s="83" t="s">
        <v>79</v>
      </c>
      <c r="AI263" s="83" t="s">
        <v>101</v>
      </c>
      <c r="AJ263" s="83" t="s">
        <v>66</v>
      </c>
      <c r="AK263" s="83" t="s">
        <v>66</v>
      </c>
      <c r="AL263" s="83" t="s">
        <v>66</v>
      </c>
      <c r="AM263" s="83" t="s">
        <v>65</v>
      </c>
      <c r="AN263" s="83" t="s">
        <v>65</v>
      </c>
      <c r="AO263" s="83" t="s">
        <v>66</v>
      </c>
      <c r="AP263" s="83" t="s">
        <v>85</v>
      </c>
      <c r="AQ263" s="83" t="s">
        <v>85</v>
      </c>
      <c r="AR263" s="83" t="s">
        <v>86</v>
      </c>
      <c r="AS263" s="83" t="s">
        <v>756</v>
      </c>
      <c r="AT263" s="83" t="s">
        <v>87</v>
      </c>
      <c r="AU263" s="83" t="s">
        <v>67</v>
      </c>
      <c r="AV263" s="83" t="s">
        <v>469</v>
      </c>
      <c r="AW263" s="83" t="s">
        <v>63</v>
      </c>
      <c r="AX263" s="83" t="s">
        <v>72</v>
      </c>
      <c r="AY263" s="83" t="s">
        <v>72</v>
      </c>
      <c r="AZ263" s="83" t="s">
        <v>63</v>
      </c>
      <c r="BA263" s="83" t="s">
        <v>63</v>
      </c>
      <c r="BB263" s="83" t="s">
        <v>72</v>
      </c>
      <c r="BC263" s="83" t="s">
        <v>73</v>
      </c>
      <c r="BD263" s="83"/>
      <c r="BE263" s="83" t="s">
        <v>73</v>
      </c>
      <c r="BF263" s="83"/>
      <c r="BG263" s="87" t="s">
        <v>631</v>
      </c>
      <c r="BH263" s="87" t="s">
        <v>114</v>
      </c>
      <c r="BI263" s="76" t="s">
        <v>1414</v>
      </c>
      <c r="BJ263">
        <v>11</v>
      </c>
      <c r="BK263" s="87">
        <v>51</v>
      </c>
      <c r="BL263" s="87"/>
      <c r="BM263" s="86" t="s">
        <v>1126</v>
      </c>
      <c r="BN263" s="86" t="s">
        <v>1131</v>
      </c>
      <c r="BO263" s="87" t="s">
        <v>259</v>
      </c>
      <c r="BP263" s="87"/>
      <c r="BQ263" s="87" t="s">
        <v>1472</v>
      </c>
      <c r="BR263" s="86" t="s">
        <v>1445</v>
      </c>
      <c r="BS263" s="86">
        <v>1</v>
      </c>
      <c r="BT263" s="86" t="s">
        <v>1445</v>
      </c>
      <c r="BU263" s="86">
        <v>1</v>
      </c>
      <c r="BV263" s="86" t="s">
        <v>63</v>
      </c>
      <c r="BW263" s="86">
        <v>1</v>
      </c>
      <c r="BX263" s="86" t="s">
        <v>1448</v>
      </c>
      <c r="BY263" s="86">
        <v>1</v>
      </c>
      <c r="BZ263" s="86" t="s">
        <v>1450</v>
      </c>
      <c r="CA263" s="86">
        <v>1</v>
      </c>
      <c r="CB263" s="86" t="s">
        <v>1453</v>
      </c>
      <c r="CC263" s="86">
        <v>1</v>
      </c>
      <c r="CD263" s="86" t="s">
        <v>1454</v>
      </c>
      <c r="CE263" s="86">
        <v>1</v>
      </c>
      <c r="CF263" s="86" t="s">
        <v>1454</v>
      </c>
      <c r="CG263" s="86">
        <v>1</v>
      </c>
      <c r="CH263" s="86" t="s">
        <v>1454</v>
      </c>
      <c r="CI263" s="86">
        <v>1</v>
      </c>
      <c r="CJ263" s="86" t="s">
        <v>1454</v>
      </c>
      <c r="CK263" s="86">
        <v>1</v>
      </c>
      <c r="CL263" s="86" t="s">
        <v>1454</v>
      </c>
      <c r="CM263" s="86">
        <v>1</v>
      </c>
      <c r="CN263" s="86" t="s">
        <v>1454</v>
      </c>
      <c r="CO263" s="86">
        <v>1</v>
      </c>
      <c r="CP263" s="87" t="s">
        <v>1478</v>
      </c>
      <c r="CQ263" s="152">
        <v>1</v>
      </c>
    </row>
    <row r="264" spans="1:95" ht="13.2" x14ac:dyDescent="0.25">
      <c r="A264" s="82">
        <v>45573.475278182872</v>
      </c>
      <c r="B264" s="83" t="s">
        <v>757</v>
      </c>
      <c r="C264" s="84" t="s">
        <v>758</v>
      </c>
      <c r="D264" s="83">
        <v>100</v>
      </c>
      <c r="E264" s="83">
        <v>0.57999999999999996</v>
      </c>
      <c r="F264" s="83" t="s">
        <v>423</v>
      </c>
      <c r="G264" s="83" t="s">
        <v>76</v>
      </c>
      <c r="H264" s="83" t="s">
        <v>648</v>
      </c>
      <c r="I264" s="83" t="s">
        <v>73</v>
      </c>
      <c r="J264" s="83" t="s">
        <v>64</v>
      </c>
      <c r="K264" s="83" t="s">
        <v>84</v>
      </c>
      <c r="L264" s="83" t="s">
        <v>64</v>
      </c>
      <c r="M264" s="83" t="s">
        <v>84</v>
      </c>
      <c r="N264" s="83" t="s">
        <v>64</v>
      </c>
      <c r="O264" s="83" t="s">
        <v>84</v>
      </c>
      <c r="P264" s="83" t="s">
        <v>64</v>
      </c>
      <c r="Q264" s="83" t="s">
        <v>64</v>
      </c>
      <c r="R264" s="83" t="s">
        <v>64</v>
      </c>
      <c r="S264" s="83" t="s">
        <v>84</v>
      </c>
      <c r="T264" s="83" t="s">
        <v>64</v>
      </c>
      <c r="U264" s="83" t="s">
        <v>84</v>
      </c>
      <c r="V264" s="83" t="s">
        <v>64</v>
      </c>
      <c r="W264" s="83" t="s">
        <v>84</v>
      </c>
      <c r="X264" s="83" t="s">
        <v>64</v>
      </c>
      <c r="Y264" s="83" t="s">
        <v>64</v>
      </c>
      <c r="Z264" s="83" t="s">
        <v>101</v>
      </c>
      <c r="AA264" s="83" t="s">
        <v>66</v>
      </c>
      <c r="AB264" s="83" t="s">
        <v>66</v>
      </c>
      <c r="AC264" s="83" t="s">
        <v>101</v>
      </c>
      <c r="AD264" s="83" t="s">
        <v>66</v>
      </c>
      <c r="AE264" s="83" t="s">
        <v>101</v>
      </c>
      <c r="AF264" s="83" t="s">
        <v>101</v>
      </c>
      <c r="AG264" s="83" t="s">
        <v>66</v>
      </c>
      <c r="AH264" s="83" t="s">
        <v>101</v>
      </c>
      <c r="AI264" s="83" t="s">
        <v>79</v>
      </c>
      <c r="AJ264" s="83" t="s">
        <v>66</v>
      </c>
      <c r="AK264" s="83" t="s">
        <v>66</v>
      </c>
      <c r="AL264" s="83" t="s">
        <v>66</v>
      </c>
      <c r="AM264" s="83" t="s">
        <v>66</v>
      </c>
      <c r="AN264" s="83" t="s">
        <v>66</v>
      </c>
      <c r="AO264" s="83" t="s">
        <v>66</v>
      </c>
      <c r="AP264" s="83" t="s">
        <v>85</v>
      </c>
      <c r="AQ264" s="83" t="s">
        <v>85</v>
      </c>
      <c r="AR264" s="83" t="s">
        <v>86</v>
      </c>
      <c r="AS264" s="83" t="s">
        <v>81</v>
      </c>
      <c r="AT264" s="83" t="s">
        <v>87</v>
      </c>
      <c r="AU264" s="83" t="s">
        <v>67</v>
      </c>
      <c r="AV264" s="83" t="s">
        <v>67</v>
      </c>
      <c r="AW264" s="83" t="s">
        <v>63</v>
      </c>
      <c r="AX264" s="83" t="s">
        <v>72</v>
      </c>
      <c r="AY264" s="83" t="s">
        <v>63</v>
      </c>
      <c r="AZ264" s="83" t="s">
        <v>63</v>
      </c>
      <c r="BA264" s="83" t="s">
        <v>72</v>
      </c>
      <c r="BB264" s="83" t="s">
        <v>73</v>
      </c>
      <c r="BC264" s="83" t="s">
        <v>73</v>
      </c>
      <c r="BD264" s="83"/>
      <c r="BE264" s="83" t="s">
        <v>73</v>
      </c>
      <c r="BF264" s="83"/>
      <c r="BG264" s="87" t="s">
        <v>631</v>
      </c>
      <c r="BH264" s="86" t="s">
        <v>60</v>
      </c>
      <c r="BI264" s="76" t="s">
        <v>1415</v>
      </c>
      <c r="BJ264">
        <v>10</v>
      </c>
      <c r="BK264" s="87">
        <v>39</v>
      </c>
      <c r="BL264" s="87"/>
      <c r="BM264" s="86" t="s">
        <v>1126</v>
      </c>
      <c r="BN264" s="86" t="s">
        <v>1131</v>
      </c>
      <c r="BO264" s="87" t="s">
        <v>68</v>
      </c>
      <c r="BP264" s="87"/>
      <c r="BQ264" s="87" t="s">
        <v>1472</v>
      </c>
      <c r="BR264" s="86" t="s">
        <v>1445</v>
      </c>
      <c r="BS264" s="86">
        <v>1</v>
      </c>
      <c r="BT264" s="86" t="s">
        <v>1445</v>
      </c>
      <c r="BU264" s="86">
        <v>1</v>
      </c>
      <c r="BV264" s="86" t="s">
        <v>63</v>
      </c>
      <c r="BW264" s="86">
        <v>1</v>
      </c>
      <c r="BX264" s="86" t="s">
        <v>1448</v>
      </c>
      <c r="BY264" s="86">
        <v>1</v>
      </c>
      <c r="BZ264" s="86" t="s">
        <v>1450</v>
      </c>
      <c r="CA264" s="86">
        <v>1</v>
      </c>
      <c r="CB264" s="86" t="s">
        <v>1453</v>
      </c>
      <c r="CC264" s="86">
        <v>1</v>
      </c>
      <c r="CD264" s="86" t="s">
        <v>1454</v>
      </c>
      <c r="CE264" s="86">
        <v>1</v>
      </c>
      <c r="CF264" s="86" t="s">
        <v>1454</v>
      </c>
      <c r="CG264" s="86">
        <v>1</v>
      </c>
      <c r="CH264" s="86" t="s">
        <v>1454</v>
      </c>
      <c r="CI264" s="86">
        <v>1</v>
      </c>
      <c r="CJ264" s="86" t="s">
        <v>1454</v>
      </c>
      <c r="CK264" s="86">
        <v>1</v>
      </c>
      <c r="CL264" s="86" t="s">
        <v>1454</v>
      </c>
      <c r="CM264" s="86">
        <v>1</v>
      </c>
      <c r="CN264" s="86" t="s">
        <v>226</v>
      </c>
      <c r="CO264" s="86">
        <v>0</v>
      </c>
      <c r="CP264" s="87" t="s">
        <v>1478</v>
      </c>
      <c r="CQ264" s="152">
        <v>1</v>
      </c>
    </row>
    <row r="265" spans="1:95" ht="13.2" x14ac:dyDescent="0.25">
      <c r="A265" s="82">
        <v>45573.476858472219</v>
      </c>
      <c r="B265" s="83" t="s">
        <v>759</v>
      </c>
      <c r="C265" s="84" t="s">
        <v>760</v>
      </c>
      <c r="D265" s="83">
        <v>74.11</v>
      </c>
      <c r="E265" s="83">
        <v>0.38</v>
      </c>
      <c r="F265" s="83" t="s">
        <v>423</v>
      </c>
      <c r="G265" s="83" t="s">
        <v>76</v>
      </c>
      <c r="H265" s="83" t="s">
        <v>761</v>
      </c>
      <c r="I265" s="83" t="s">
        <v>63</v>
      </c>
      <c r="J265" s="83" t="s">
        <v>64</v>
      </c>
      <c r="K265" s="83" t="s">
        <v>64</v>
      </c>
      <c r="L265" s="83" t="s">
        <v>64</v>
      </c>
      <c r="M265" s="83" t="s">
        <v>64</v>
      </c>
      <c r="N265" s="83" t="s">
        <v>64</v>
      </c>
      <c r="O265" s="83" t="s">
        <v>64</v>
      </c>
      <c r="P265" s="83" t="s">
        <v>64</v>
      </c>
      <c r="Q265" s="83" t="s">
        <v>64</v>
      </c>
      <c r="R265" s="83" t="s">
        <v>64</v>
      </c>
      <c r="S265" s="83" t="s">
        <v>64</v>
      </c>
      <c r="T265" s="83" t="s">
        <v>64</v>
      </c>
      <c r="U265" s="83" t="s">
        <v>64</v>
      </c>
      <c r="V265" s="83" t="s">
        <v>64</v>
      </c>
      <c r="W265" s="83" t="s">
        <v>64</v>
      </c>
      <c r="X265" s="83" t="s">
        <v>64</v>
      </c>
      <c r="Y265" s="83" t="s">
        <v>64</v>
      </c>
      <c r="Z265" s="83" t="s">
        <v>65</v>
      </c>
      <c r="AA265" s="83" t="s">
        <v>65</v>
      </c>
      <c r="AB265" s="83" t="s">
        <v>66</v>
      </c>
      <c r="AC265" s="83" t="s">
        <v>65</v>
      </c>
      <c r="AD265" s="83" t="s">
        <v>66</v>
      </c>
      <c r="AE265" s="83" t="s">
        <v>65</v>
      </c>
      <c r="AF265" s="83" t="s">
        <v>66</v>
      </c>
      <c r="AG265" s="83" t="s">
        <v>66</v>
      </c>
      <c r="AH265" s="83" t="s">
        <v>65</v>
      </c>
      <c r="AI265" s="83" t="s">
        <v>101</v>
      </c>
      <c r="AJ265" s="83" t="s">
        <v>65</v>
      </c>
      <c r="AK265" s="83" t="s">
        <v>65</v>
      </c>
      <c r="AL265" s="83" t="s">
        <v>66</v>
      </c>
      <c r="AM265" s="83" t="s">
        <v>65</v>
      </c>
      <c r="AN265" s="83" t="s">
        <v>65</v>
      </c>
      <c r="AO265" s="83" t="s">
        <v>65</v>
      </c>
      <c r="AP265" s="83" t="s">
        <v>85</v>
      </c>
      <c r="AQ265" s="83" t="s">
        <v>85</v>
      </c>
      <c r="AR265" s="83" t="s">
        <v>86</v>
      </c>
      <c r="AS265" s="83" t="s">
        <v>252</v>
      </c>
      <c r="AT265" s="83" t="s">
        <v>87</v>
      </c>
      <c r="AU265" s="83" t="s">
        <v>70</v>
      </c>
      <c r="AV265" s="83" t="s">
        <v>71</v>
      </c>
      <c r="AW265" s="83" t="s">
        <v>72</v>
      </c>
      <c r="AX265" s="83" t="s">
        <v>72</v>
      </c>
      <c r="AY265" s="83" t="s">
        <v>63</v>
      </c>
      <c r="AZ265" s="83" t="s">
        <v>63</v>
      </c>
      <c r="BA265" s="83" t="s">
        <v>72</v>
      </c>
      <c r="BB265" s="83" t="s">
        <v>72</v>
      </c>
      <c r="BC265" s="83" t="s">
        <v>73</v>
      </c>
      <c r="BD265" s="83"/>
      <c r="BE265" s="83" t="s">
        <v>73</v>
      </c>
      <c r="BF265" s="83"/>
      <c r="BG265" s="87" t="s">
        <v>631</v>
      </c>
      <c r="BH265" s="86" t="s">
        <v>60</v>
      </c>
      <c r="BI265" s="76" t="s">
        <v>1414</v>
      </c>
      <c r="BJ265">
        <v>15</v>
      </c>
      <c r="BK265" s="87">
        <v>59</v>
      </c>
      <c r="BL265" s="87"/>
      <c r="BM265" s="86" t="s">
        <v>1126</v>
      </c>
      <c r="BN265" s="86" t="s">
        <v>1131</v>
      </c>
      <c r="BO265" s="87" t="s">
        <v>252</v>
      </c>
      <c r="BP265" s="87"/>
      <c r="BQ265" s="87" t="s">
        <v>1472</v>
      </c>
      <c r="BR265" s="86" t="s">
        <v>1445</v>
      </c>
      <c r="BS265" s="86">
        <v>1</v>
      </c>
      <c r="BT265" s="86" t="s">
        <v>1445</v>
      </c>
      <c r="BU265" s="86">
        <v>1</v>
      </c>
      <c r="BV265" s="86" t="s">
        <v>63</v>
      </c>
      <c r="BW265" s="86">
        <v>1</v>
      </c>
      <c r="BX265" s="86" t="s">
        <v>1448</v>
      </c>
      <c r="BY265" s="86">
        <v>1</v>
      </c>
      <c r="BZ265" s="86" t="s">
        <v>1470</v>
      </c>
      <c r="CA265" s="86">
        <v>2</v>
      </c>
      <c r="CB265" s="86" t="s">
        <v>1452</v>
      </c>
      <c r="CC265" s="86">
        <v>0</v>
      </c>
      <c r="CD265" s="86" t="s">
        <v>1454</v>
      </c>
      <c r="CE265" s="86">
        <v>1</v>
      </c>
      <c r="CF265" s="86" t="s">
        <v>1454</v>
      </c>
      <c r="CG265" s="86">
        <v>1</v>
      </c>
      <c r="CH265" s="86" t="s">
        <v>1454</v>
      </c>
      <c r="CI265" s="86">
        <v>1</v>
      </c>
      <c r="CJ265" s="86" t="s">
        <v>1454</v>
      </c>
      <c r="CK265" s="86">
        <v>1</v>
      </c>
      <c r="CL265" s="86" t="s">
        <v>1454</v>
      </c>
      <c r="CM265" s="86">
        <v>1</v>
      </c>
      <c r="CN265" s="86" t="s">
        <v>1454</v>
      </c>
      <c r="CO265" s="86">
        <v>1</v>
      </c>
      <c r="CP265" s="87" t="s">
        <v>1478</v>
      </c>
      <c r="CQ265" s="152">
        <v>1</v>
      </c>
    </row>
    <row r="266" spans="1:95" ht="13.2" x14ac:dyDescent="0.25">
      <c r="A266" s="82">
        <v>45573.477949780092</v>
      </c>
      <c r="B266" s="83" t="s">
        <v>762</v>
      </c>
      <c r="C266" s="84" t="s">
        <v>763</v>
      </c>
      <c r="D266" s="83">
        <v>26.8</v>
      </c>
      <c r="E266" s="83">
        <v>0.33</v>
      </c>
      <c r="F266" s="83" t="s">
        <v>423</v>
      </c>
      <c r="G266" s="83" t="s">
        <v>76</v>
      </c>
      <c r="H266" s="83" t="s">
        <v>651</v>
      </c>
      <c r="I266" s="83" t="s">
        <v>63</v>
      </c>
      <c r="J266" s="83" t="s">
        <v>145</v>
      </c>
      <c r="K266" s="83" t="s">
        <v>78</v>
      </c>
      <c r="L266" s="83" t="s">
        <v>64</v>
      </c>
      <c r="M266" s="83" t="s">
        <v>84</v>
      </c>
      <c r="N266" s="83" t="s">
        <v>64</v>
      </c>
      <c r="O266" s="83" t="s">
        <v>84</v>
      </c>
      <c r="P266" s="83" t="s">
        <v>84</v>
      </c>
      <c r="Q266" s="83" t="s">
        <v>64</v>
      </c>
      <c r="R266" s="83" t="s">
        <v>64</v>
      </c>
      <c r="S266" s="83" t="s">
        <v>84</v>
      </c>
      <c r="T266" s="83" t="s">
        <v>84</v>
      </c>
      <c r="U266" s="83" t="s">
        <v>84</v>
      </c>
      <c r="V266" s="83" t="s">
        <v>64</v>
      </c>
      <c r="W266" s="83" t="s">
        <v>64</v>
      </c>
      <c r="X266" s="83" t="s">
        <v>84</v>
      </c>
      <c r="Y266" s="83" t="s">
        <v>64</v>
      </c>
      <c r="Z266" s="83" t="s">
        <v>65</v>
      </c>
      <c r="AA266" s="83" t="s">
        <v>65</v>
      </c>
      <c r="AB266" s="83" t="s">
        <v>65</v>
      </c>
      <c r="AC266" s="83" t="s">
        <v>65</v>
      </c>
      <c r="AD266" s="83" t="s">
        <v>65</v>
      </c>
      <c r="AE266" s="83" t="s">
        <v>65</v>
      </c>
      <c r="AF266" s="83" t="s">
        <v>65</v>
      </c>
      <c r="AG266" s="83" t="s">
        <v>65</v>
      </c>
      <c r="AH266" s="83" t="s">
        <v>66</v>
      </c>
      <c r="AI266" s="83" t="s">
        <v>101</v>
      </c>
      <c r="AJ266" s="83" t="s">
        <v>65</v>
      </c>
      <c r="AK266" s="83" t="s">
        <v>65</v>
      </c>
      <c r="AL266" s="83" t="s">
        <v>65</v>
      </c>
      <c r="AM266" s="83" t="s">
        <v>65</v>
      </c>
      <c r="AN266" s="83" t="s">
        <v>66</v>
      </c>
      <c r="AO266" s="83" t="s">
        <v>66</v>
      </c>
      <c r="AP266" s="83" t="s">
        <v>85</v>
      </c>
      <c r="AQ266" s="83" t="s">
        <v>85</v>
      </c>
      <c r="AR266" s="83" t="s">
        <v>63</v>
      </c>
      <c r="AS266" s="83" t="s">
        <v>68</v>
      </c>
      <c r="AT266" s="83" t="s">
        <v>87</v>
      </c>
      <c r="AU266" s="83" t="s">
        <v>70</v>
      </c>
      <c r="AV266" s="83" t="s">
        <v>71</v>
      </c>
      <c r="AW266" s="83" t="s">
        <v>73</v>
      </c>
      <c r="AX266" s="83" t="s">
        <v>73</v>
      </c>
      <c r="AY266" s="83" t="s">
        <v>72</v>
      </c>
      <c r="AZ266" s="83" t="s">
        <v>72</v>
      </c>
      <c r="BA266" s="83" t="s">
        <v>73</v>
      </c>
      <c r="BB266" s="83" t="s">
        <v>73</v>
      </c>
      <c r="BC266" s="83" t="s">
        <v>73</v>
      </c>
      <c r="BD266" s="83"/>
      <c r="BE266" s="83" t="s">
        <v>73</v>
      </c>
      <c r="BF266" s="83"/>
      <c r="BG266" s="87" t="s">
        <v>631</v>
      </c>
      <c r="BH266" s="86" t="s">
        <v>60</v>
      </c>
      <c r="BI266" s="76" t="s">
        <v>1414</v>
      </c>
      <c r="BJ266">
        <v>7</v>
      </c>
      <c r="BK266" s="87">
        <v>61</v>
      </c>
      <c r="BL266" s="87"/>
      <c r="BM266" s="86" t="s">
        <v>1126</v>
      </c>
      <c r="BN266" s="86" t="s">
        <v>1131</v>
      </c>
      <c r="BO266" s="87" t="s">
        <v>68</v>
      </c>
      <c r="BP266" s="87"/>
      <c r="BQ266" s="87" t="s">
        <v>1472</v>
      </c>
      <c r="BR266" s="86" t="s">
        <v>1445</v>
      </c>
      <c r="BS266" s="86">
        <v>1</v>
      </c>
      <c r="BT266" s="86" t="s">
        <v>1445</v>
      </c>
      <c r="BU266" s="86">
        <v>1</v>
      </c>
      <c r="BV266" s="86" t="s">
        <v>63</v>
      </c>
      <c r="BW266" s="86">
        <v>1</v>
      </c>
      <c r="BX266" s="86" t="s">
        <v>1448</v>
      </c>
      <c r="BY266" s="86">
        <v>1</v>
      </c>
      <c r="BZ266" s="86" t="s">
        <v>1470</v>
      </c>
      <c r="CA266" s="86">
        <v>2</v>
      </c>
      <c r="CB266" s="86" t="s">
        <v>1452</v>
      </c>
      <c r="CC266" s="86">
        <v>0</v>
      </c>
      <c r="CD266" s="86" t="s">
        <v>226</v>
      </c>
      <c r="CE266" s="86">
        <v>0</v>
      </c>
      <c r="CF266" s="86" t="s">
        <v>226</v>
      </c>
      <c r="CG266" s="86">
        <v>0</v>
      </c>
      <c r="CH266" s="86" t="s">
        <v>1454</v>
      </c>
      <c r="CI266" s="86">
        <v>1</v>
      </c>
      <c r="CJ266" s="86" t="s">
        <v>1454</v>
      </c>
      <c r="CK266" s="86">
        <v>1</v>
      </c>
      <c r="CL266" s="86" t="s">
        <v>226</v>
      </c>
      <c r="CM266" s="86">
        <v>0</v>
      </c>
      <c r="CN266" s="86" t="s">
        <v>226</v>
      </c>
      <c r="CO266" s="86">
        <v>0</v>
      </c>
      <c r="CP266" s="87" t="s">
        <v>1477</v>
      </c>
      <c r="CQ266" s="152">
        <v>0</v>
      </c>
    </row>
    <row r="267" spans="1:95" ht="13.2" x14ac:dyDescent="0.25">
      <c r="A267" s="82">
        <v>45573.47913472222</v>
      </c>
      <c r="B267" s="83" t="s">
        <v>764</v>
      </c>
      <c r="C267" s="84" t="s">
        <v>765</v>
      </c>
      <c r="D267" s="83">
        <v>63.39</v>
      </c>
      <c r="E267" s="83">
        <v>0.25</v>
      </c>
      <c r="F267" s="83" t="s">
        <v>423</v>
      </c>
      <c r="G267" s="83" t="s">
        <v>76</v>
      </c>
      <c r="H267" s="83" t="s">
        <v>683</v>
      </c>
      <c r="I267" s="83" t="s">
        <v>63</v>
      </c>
      <c r="J267" s="83" t="s">
        <v>64</v>
      </c>
      <c r="K267" s="83" t="s">
        <v>64</v>
      </c>
      <c r="L267" s="83" t="s">
        <v>64</v>
      </c>
      <c r="M267" s="83" t="s">
        <v>84</v>
      </c>
      <c r="N267" s="83" t="s">
        <v>84</v>
      </c>
      <c r="O267" s="83" t="s">
        <v>84</v>
      </c>
      <c r="P267" s="83" t="s">
        <v>84</v>
      </c>
      <c r="Q267" s="83" t="s">
        <v>84</v>
      </c>
      <c r="R267" s="83" t="s">
        <v>64</v>
      </c>
      <c r="S267" s="83" t="s">
        <v>84</v>
      </c>
      <c r="T267" s="83" t="s">
        <v>64</v>
      </c>
      <c r="U267" s="83" t="s">
        <v>64</v>
      </c>
      <c r="V267" s="83" t="s">
        <v>64</v>
      </c>
      <c r="W267" s="83" t="s">
        <v>64</v>
      </c>
      <c r="X267" s="83" t="s">
        <v>64</v>
      </c>
      <c r="Y267" s="83" t="s">
        <v>64</v>
      </c>
      <c r="Z267" s="83" t="s">
        <v>66</v>
      </c>
      <c r="AA267" s="83" t="s">
        <v>65</v>
      </c>
      <c r="AB267" s="83" t="s">
        <v>66</v>
      </c>
      <c r="AC267" s="83" t="s">
        <v>66</v>
      </c>
      <c r="AD267" s="83" t="s">
        <v>66</v>
      </c>
      <c r="AE267" s="83" t="s">
        <v>65</v>
      </c>
      <c r="AF267" s="83" t="s">
        <v>66</v>
      </c>
      <c r="AG267" s="83" t="s">
        <v>66</v>
      </c>
      <c r="AH267" s="83" t="s">
        <v>79</v>
      </c>
      <c r="AI267" s="83" t="s">
        <v>66</v>
      </c>
      <c r="AJ267" s="83" t="s">
        <v>65</v>
      </c>
      <c r="AK267" s="83" t="s">
        <v>66</v>
      </c>
      <c r="AL267" s="83" t="s">
        <v>66</v>
      </c>
      <c r="AM267" s="83" t="s">
        <v>66</v>
      </c>
      <c r="AN267" s="83" t="s">
        <v>65</v>
      </c>
      <c r="AO267" s="83" t="s">
        <v>66</v>
      </c>
      <c r="AP267" s="83" t="s">
        <v>67</v>
      </c>
      <c r="AQ267" s="83" t="s">
        <v>67</v>
      </c>
      <c r="AR267" s="83" t="s">
        <v>86</v>
      </c>
      <c r="AS267" s="83" t="s">
        <v>81</v>
      </c>
      <c r="AT267" s="83" t="s">
        <v>69</v>
      </c>
      <c r="AU267" s="83" t="s">
        <v>70</v>
      </c>
      <c r="AV267" s="83" t="s">
        <v>71</v>
      </c>
      <c r="AW267" s="83" t="s">
        <v>72</v>
      </c>
      <c r="AX267" s="83" t="s">
        <v>63</v>
      </c>
      <c r="AY267" s="83" t="s">
        <v>63</v>
      </c>
      <c r="AZ267" s="83" t="s">
        <v>63</v>
      </c>
      <c r="BA267" s="83" t="s">
        <v>72</v>
      </c>
      <c r="BB267" s="83" t="s">
        <v>72</v>
      </c>
      <c r="BC267" s="83" t="s">
        <v>73</v>
      </c>
      <c r="BD267" s="83"/>
      <c r="BE267" s="83" t="s">
        <v>73</v>
      </c>
      <c r="BF267" s="83"/>
      <c r="BG267" s="87" t="s">
        <v>631</v>
      </c>
      <c r="BH267" s="86" t="s">
        <v>60</v>
      </c>
      <c r="BI267" s="76" t="s">
        <v>1414</v>
      </c>
      <c r="BJ267">
        <v>10</v>
      </c>
      <c r="BK267" s="87">
        <v>50</v>
      </c>
      <c r="BL267" s="87"/>
      <c r="BM267" s="86" t="s">
        <v>1126</v>
      </c>
      <c r="BN267" s="86" t="s">
        <v>1131</v>
      </c>
      <c r="BO267" s="87" t="s">
        <v>68</v>
      </c>
      <c r="BP267" s="87"/>
      <c r="BQ267" s="87" t="s">
        <v>1472</v>
      </c>
      <c r="BR267" s="86" t="s">
        <v>1445</v>
      </c>
      <c r="BS267" s="86">
        <v>1</v>
      </c>
      <c r="BT267" s="86" t="s">
        <v>1445</v>
      </c>
      <c r="BU267" s="86">
        <v>1</v>
      </c>
      <c r="BV267" s="86" t="s">
        <v>63</v>
      </c>
      <c r="BW267" s="86">
        <v>1</v>
      </c>
      <c r="BX267" s="86" t="s">
        <v>1447</v>
      </c>
      <c r="BY267" s="86">
        <v>0</v>
      </c>
      <c r="BZ267" s="86" t="s">
        <v>1470</v>
      </c>
      <c r="CA267" s="86">
        <v>2</v>
      </c>
      <c r="CB267" s="86" t="s">
        <v>1452</v>
      </c>
      <c r="CC267" s="86">
        <v>0</v>
      </c>
      <c r="CD267" s="86" t="s">
        <v>1454</v>
      </c>
      <c r="CE267" s="86">
        <v>1</v>
      </c>
      <c r="CF267" s="86" t="s">
        <v>1454</v>
      </c>
      <c r="CG267" s="86">
        <v>1</v>
      </c>
      <c r="CH267" s="86" t="s">
        <v>1454</v>
      </c>
      <c r="CI267" s="86">
        <v>1</v>
      </c>
      <c r="CJ267" s="86" t="s">
        <v>1454</v>
      </c>
      <c r="CK267" s="86">
        <v>1</v>
      </c>
      <c r="CL267" s="86" t="s">
        <v>1454</v>
      </c>
      <c r="CM267" s="86">
        <v>1</v>
      </c>
      <c r="CN267" s="86" t="s">
        <v>1454</v>
      </c>
      <c r="CO267" s="86">
        <v>1</v>
      </c>
      <c r="CP267" s="87" t="s">
        <v>1478</v>
      </c>
      <c r="CQ267" s="152">
        <v>1</v>
      </c>
    </row>
    <row r="268" spans="1:95" ht="13.2" x14ac:dyDescent="0.25">
      <c r="A268" s="82">
        <v>45573.479737476853</v>
      </c>
      <c r="B268" s="83" t="s">
        <v>766</v>
      </c>
      <c r="C268" s="84" t="s">
        <v>767</v>
      </c>
      <c r="D268" s="83">
        <v>42.9</v>
      </c>
      <c r="E268" s="83">
        <v>0.28999999999999998</v>
      </c>
      <c r="F268" s="83" t="s">
        <v>423</v>
      </c>
      <c r="G268" s="83" t="s">
        <v>76</v>
      </c>
      <c r="H268" s="83" t="s">
        <v>648</v>
      </c>
      <c r="I268" s="83" t="s">
        <v>73</v>
      </c>
      <c r="J268" s="83" t="s">
        <v>64</v>
      </c>
      <c r="K268" s="83" t="s">
        <v>84</v>
      </c>
      <c r="L268" s="83" t="s">
        <v>64</v>
      </c>
      <c r="M268" s="83" t="s">
        <v>84</v>
      </c>
      <c r="N268" s="83" t="s">
        <v>84</v>
      </c>
      <c r="O268" s="83" t="s">
        <v>64</v>
      </c>
      <c r="P268" s="83" t="s">
        <v>84</v>
      </c>
      <c r="Q268" s="83" t="s">
        <v>84</v>
      </c>
      <c r="R268" s="83" t="s">
        <v>64</v>
      </c>
      <c r="S268" s="83" t="s">
        <v>64</v>
      </c>
      <c r="T268" s="83" t="s">
        <v>78</v>
      </c>
      <c r="U268" s="83" t="s">
        <v>64</v>
      </c>
      <c r="V268" s="83" t="s">
        <v>64</v>
      </c>
      <c r="W268" s="83" t="s">
        <v>64</v>
      </c>
      <c r="X268" s="83" t="s">
        <v>84</v>
      </c>
      <c r="Y268" s="83" t="s">
        <v>78</v>
      </c>
      <c r="Z268" s="83" t="s">
        <v>66</v>
      </c>
      <c r="AA268" s="83" t="s">
        <v>65</v>
      </c>
      <c r="AB268" s="83" t="s">
        <v>65</v>
      </c>
      <c r="AC268" s="83" t="s">
        <v>66</v>
      </c>
      <c r="AD268" s="83" t="s">
        <v>66</v>
      </c>
      <c r="AE268" s="83" t="s">
        <v>65</v>
      </c>
      <c r="AF268" s="83" t="s">
        <v>65</v>
      </c>
      <c r="AG268" s="83" t="s">
        <v>66</v>
      </c>
      <c r="AH268" s="83" t="s">
        <v>66</v>
      </c>
      <c r="AI268" s="83" t="s">
        <v>79</v>
      </c>
      <c r="AJ268" s="83" t="s">
        <v>65</v>
      </c>
      <c r="AK268" s="83" t="s">
        <v>65</v>
      </c>
      <c r="AL268" s="83" t="s">
        <v>65</v>
      </c>
      <c r="AM268" s="83" t="s">
        <v>65</v>
      </c>
      <c r="AN268" s="83" t="s">
        <v>66</v>
      </c>
      <c r="AO268" s="83" t="s">
        <v>66</v>
      </c>
      <c r="AP268" s="83" t="s">
        <v>85</v>
      </c>
      <c r="AQ268" s="83" t="s">
        <v>85</v>
      </c>
      <c r="AR268" s="83" t="s">
        <v>63</v>
      </c>
      <c r="AS268" s="83" t="s">
        <v>81</v>
      </c>
      <c r="AT268" s="83" t="s">
        <v>87</v>
      </c>
      <c r="AU268" s="83" t="s">
        <v>70</v>
      </c>
      <c r="AV268" s="83" t="s">
        <v>71</v>
      </c>
      <c r="AW268" s="83" t="s">
        <v>72</v>
      </c>
      <c r="AX268" s="83" t="s">
        <v>72</v>
      </c>
      <c r="AY268" s="83" t="s">
        <v>63</v>
      </c>
      <c r="AZ268" s="83" t="s">
        <v>63</v>
      </c>
      <c r="BA268" s="83" t="s">
        <v>63</v>
      </c>
      <c r="BB268" s="83" t="s">
        <v>72</v>
      </c>
      <c r="BC268" s="83" t="s">
        <v>73</v>
      </c>
      <c r="BD268" s="83"/>
      <c r="BE268" s="83" t="s">
        <v>73</v>
      </c>
      <c r="BF268" s="83"/>
      <c r="BG268" s="87" t="s">
        <v>631</v>
      </c>
      <c r="BH268" s="86" t="s">
        <v>60</v>
      </c>
      <c r="BI268" s="76" t="s">
        <v>1415</v>
      </c>
      <c r="BJ268">
        <v>8</v>
      </c>
      <c r="BK268" s="87">
        <v>56</v>
      </c>
      <c r="BL268" s="87"/>
      <c r="BM268" s="86" t="s">
        <v>1126</v>
      </c>
      <c r="BN268" s="86" t="s">
        <v>1131</v>
      </c>
      <c r="BO268" s="87" t="s">
        <v>68</v>
      </c>
      <c r="BP268" s="87"/>
      <c r="BQ268" s="87" t="s">
        <v>1472</v>
      </c>
      <c r="BR268" s="86" t="s">
        <v>1445</v>
      </c>
      <c r="BS268" s="86">
        <v>1</v>
      </c>
      <c r="BT268" s="86" t="s">
        <v>1445</v>
      </c>
      <c r="BU268" s="86">
        <v>1</v>
      </c>
      <c r="BV268" s="86" t="s">
        <v>63</v>
      </c>
      <c r="BW268" s="86">
        <v>1</v>
      </c>
      <c r="BX268" s="86" t="s">
        <v>1448</v>
      </c>
      <c r="BY268" s="86">
        <v>1</v>
      </c>
      <c r="BZ268" s="86" t="s">
        <v>1470</v>
      </c>
      <c r="CA268" s="86">
        <v>2</v>
      </c>
      <c r="CB268" s="86" t="s">
        <v>1452</v>
      </c>
      <c r="CC268" s="86">
        <v>0</v>
      </c>
      <c r="CD268" s="86" t="s">
        <v>1454</v>
      </c>
      <c r="CE268" s="86">
        <v>1</v>
      </c>
      <c r="CF268" s="86" t="s">
        <v>1454</v>
      </c>
      <c r="CG268" s="86">
        <v>1</v>
      </c>
      <c r="CH268" s="86" t="s">
        <v>1454</v>
      </c>
      <c r="CI268" s="86">
        <v>1</v>
      </c>
      <c r="CJ268" s="86" t="s">
        <v>1454</v>
      </c>
      <c r="CK268" s="86">
        <v>1</v>
      </c>
      <c r="CL268" s="86" t="s">
        <v>1454</v>
      </c>
      <c r="CM268" s="86">
        <v>1</v>
      </c>
      <c r="CN268" s="86" t="s">
        <v>1454</v>
      </c>
      <c r="CO268" s="86">
        <v>1</v>
      </c>
      <c r="CP268" s="87" t="s">
        <v>1478</v>
      </c>
      <c r="CQ268" s="152">
        <v>1</v>
      </c>
    </row>
    <row r="269" spans="1:95" ht="13.2" x14ac:dyDescent="0.25">
      <c r="A269" s="82">
        <v>45573.480583506942</v>
      </c>
      <c r="B269" s="83" t="s">
        <v>768</v>
      </c>
      <c r="C269" s="84" t="s">
        <v>769</v>
      </c>
      <c r="D269" s="83">
        <v>25.9</v>
      </c>
      <c r="E269" s="83">
        <v>0.13</v>
      </c>
      <c r="F269" s="83" t="s">
        <v>423</v>
      </c>
      <c r="G269" s="83" t="s">
        <v>76</v>
      </c>
      <c r="H269" s="83" t="s">
        <v>683</v>
      </c>
      <c r="I269" s="83" t="s">
        <v>73</v>
      </c>
      <c r="J269" s="83" t="s">
        <v>64</v>
      </c>
      <c r="K269" s="83" t="s">
        <v>78</v>
      </c>
      <c r="L269" s="83" t="s">
        <v>64</v>
      </c>
      <c r="M269" s="83" t="s">
        <v>84</v>
      </c>
      <c r="N269" s="83" t="s">
        <v>64</v>
      </c>
      <c r="O269" s="83" t="s">
        <v>64</v>
      </c>
      <c r="P269" s="83" t="s">
        <v>84</v>
      </c>
      <c r="Q269" s="83" t="s">
        <v>64</v>
      </c>
      <c r="R269" s="83" t="s">
        <v>84</v>
      </c>
      <c r="S269" s="83" t="s">
        <v>84</v>
      </c>
      <c r="T269" s="83" t="s">
        <v>64</v>
      </c>
      <c r="U269" s="83" t="s">
        <v>84</v>
      </c>
      <c r="V269" s="83" t="s">
        <v>64</v>
      </c>
      <c r="W269" s="83" t="s">
        <v>84</v>
      </c>
      <c r="X269" s="83" t="s">
        <v>84</v>
      </c>
      <c r="Y269" s="83" t="s">
        <v>78</v>
      </c>
      <c r="Z269" s="83" t="s">
        <v>66</v>
      </c>
      <c r="AA269" s="83" t="s">
        <v>66</v>
      </c>
      <c r="AB269" s="83" t="s">
        <v>66</v>
      </c>
      <c r="AC269" s="83" t="s">
        <v>66</v>
      </c>
      <c r="AD269" s="83" t="s">
        <v>66</v>
      </c>
      <c r="AE269" s="83" t="s">
        <v>66</v>
      </c>
      <c r="AF269" s="83" t="s">
        <v>66</v>
      </c>
      <c r="AG269" s="83" t="s">
        <v>79</v>
      </c>
      <c r="AH269" s="83" t="s">
        <v>79</v>
      </c>
      <c r="AI269" s="83" t="s">
        <v>66</v>
      </c>
      <c r="AJ269" s="83" t="s">
        <v>65</v>
      </c>
      <c r="AK269" s="83" t="s">
        <v>66</v>
      </c>
      <c r="AL269" s="83" t="s">
        <v>66</v>
      </c>
      <c r="AM269" s="83" t="s">
        <v>66</v>
      </c>
      <c r="AN269" s="83" t="s">
        <v>66</v>
      </c>
      <c r="AO269" s="83" t="s">
        <v>66</v>
      </c>
      <c r="AP269" s="83" t="s">
        <v>67</v>
      </c>
      <c r="AQ269" s="83" t="s">
        <v>67</v>
      </c>
      <c r="AR269" s="83" t="s">
        <v>86</v>
      </c>
      <c r="AS269" s="83" t="s">
        <v>68</v>
      </c>
      <c r="AT269" s="83" t="s">
        <v>87</v>
      </c>
      <c r="AU269" s="83" t="s">
        <v>93</v>
      </c>
      <c r="AV269" s="83" t="s">
        <v>80</v>
      </c>
      <c r="AW269" s="83" t="s">
        <v>63</v>
      </c>
      <c r="AX269" s="83" t="s">
        <v>72</v>
      </c>
      <c r="AY269" s="83" t="s">
        <v>63</v>
      </c>
      <c r="AZ269" s="83" t="s">
        <v>63</v>
      </c>
      <c r="BA269" s="83" t="s">
        <v>63</v>
      </c>
      <c r="BB269" s="83" t="s">
        <v>72</v>
      </c>
      <c r="BC269" s="83" t="s">
        <v>73</v>
      </c>
      <c r="BD269" s="83"/>
      <c r="BE269" s="83" t="s">
        <v>73</v>
      </c>
      <c r="BF269" s="83"/>
      <c r="BG269" s="87" t="s">
        <v>631</v>
      </c>
      <c r="BH269" s="86" t="s">
        <v>60</v>
      </c>
      <c r="BI269" s="76" t="s">
        <v>1415</v>
      </c>
      <c r="BJ269">
        <v>7</v>
      </c>
      <c r="BK269" s="87">
        <v>46</v>
      </c>
      <c r="BL269" s="87"/>
      <c r="BM269" s="86" t="s">
        <v>1126</v>
      </c>
      <c r="BN269" s="86" t="s">
        <v>1131</v>
      </c>
      <c r="BO269" s="87" t="s">
        <v>68</v>
      </c>
      <c r="BP269" s="87"/>
      <c r="BQ269" s="87" t="s">
        <v>1472</v>
      </c>
      <c r="BR269" s="86" t="s">
        <v>1445</v>
      </c>
      <c r="BS269" s="86">
        <v>1</v>
      </c>
      <c r="BT269" s="86" t="s">
        <v>1445</v>
      </c>
      <c r="BU269" s="86">
        <v>1</v>
      </c>
      <c r="BV269" s="86" t="s">
        <v>63</v>
      </c>
      <c r="BW269" s="86">
        <v>1</v>
      </c>
      <c r="BX269" s="86" t="s">
        <v>1448</v>
      </c>
      <c r="BY269" s="86">
        <v>1</v>
      </c>
      <c r="BZ269" s="86" t="s">
        <v>1449</v>
      </c>
      <c r="CA269" s="86">
        <v>0</v>
      </c>
      <c r="CB269" s="86" t="s">
        <v>1452</v>
      </c>
      <c r="CC269" s="86">
        <v>0</v>
      </c>
      <c r="CD269" s="86" t="s">
        <v>1454</v>
      </c>
      <c r="CE269" s="86">
        <v>1</v>
      </c>
      <c r="CF269" s="86" t="s">
        <v>1454</v>
      </c>
      <c r="CG269" s="86">
        <v>1</v>
      </c>
      <c r="CH269" s="86" t="s">
        <v>1454</v>
      </c>
      <c r="CI269" s="86">
        <v>1</v>
      </c>
      <c r="CJ269" s="86" t="s">
        <v>1454</v>
      </c>
      <c r="CK269" s="86">
        <v>1</v>
      </c>
      <c r="CL269" s="86" t="s">
        <v>1454</v>
      </c>
      <c r="CM269" s="86">
        <v>1</v>
      </c>
      <c r="CN269" s="86" t="s">
        <v>1454</v>
      </c>
      <c r="CO269" s="86">
        <v>1</v>
      </c>
      <c r="CP269" s="87" t="s">
        <v>1478</v>
      </c>
      <c r="CQ269" s="152">
        <v>1</v>
      </c>
    </row>
    <row r="270" spans="1:95" ht="13.2" x14ac:dyDescent="0.25">
      <c r="A270" s="82">
        <v>45573.482184490742</v>
      </c>
      <c r="B270" s="83" t="s">
        <v>770</v>
      </c>
      <c r="C270" s="84" t="s">
        <v>771</v>
      </c>
      <c r="D270" s="83">
        <v>33.93</v>
      </c>
      <c r="E270" s="83">
        <v>0.13</v>
      </c>
      <c r="F270" s="83" t="s">
        <v>423</v>
      </c>
      <c r="G270" s="83" t="s">
        <v>76</v>
      </c>
      <c r="H270" s="83" t="s">
        <v>716</v>
      </c>
      <c r="I270" s="83" t="s">
        <v>63</v>
      </c>
      <c r="J270" s="83" t="s">
        <v>64</v>
      </c>
      <c r="K270" s="83" t="s">
        <v>84</v>
      </c>
      <c r="L270" s="83" t="s">
        <v>64</v>
      </c>
      <c r="M270" s="83" t="s">
        <v>84</v>
      </c>
      <c r="N270" s="83" t="s">
        <v>64</v>
      </c>
      <c r="O270" s="83" t="s">
        <v>64</v>
      </c>
      <c r="P270" s="83" t="s">
        <v>84</v>
      </c>
      <c r="Q270" s="83" t="s">
        <v>84</v>
      </c>
      <c r="R270" s="83" t="s">
        <v>64</v>
      </c>
      <c r="S270" s="83" t="s">
        <v>64</v>
      </c>
      <c r="T270" s="83" t="s">
        <v>64</v>
      </c>
      <c r="U270" s="83" t="s">
        <v>84</v>
      </c>
      <c r="V270" s="83" t="s">
        <v>64</v>
      </c>
      <c r="W270" s="83" t="s">
        <v>64</v>
      </c>
      <c r="X270" s="83" t="s">
        <v>64</v>
      </c>
      <c r="Y270" s="83" t="s">
        <v>64</v>
      </c>
      <c r="Z270" s="83" t="s">
        <v>65</v>
      </c>
      <c r="AA270" s="83" t="s">
        <v>66</v>
      </c>
      <c r="AB270" s="83" t="s">
        <v>66</v>
      </c>
      <c r="AC270" s="83" t="s">
        <v>65</v>
      </c>
      <c r="AD270" s="83" t="s">
        <v>65</v>
      </c>
      <c r="AE270" s="83" t="s">
        <v>65</v>
      </c>
      <c r="AF270" s="83" t="s">
        <v>66</v>
      </c>
      <c r="AG270" s="83" t="s">
        <v>65</v>
      </c>
      <c r="AH270" s="83" t="s">
        <v>65</v>
      </c>
      <c r="AI270" s="83" t="s">
        <v>101</v>
      </c>
      <c r="AJ270" s="83" t="s">
        <v>65</v>
      </c>
      <c r="AK270" s="83" t="s">
        <v>65</v>
      </c>
      <c r="AL270" s="83" t="s">
        <v>65</v>
      </c>
      <c r="AM270" s="83" t="s">
        <v>66</v>
      </c>
      <c r="AN270" s="83" t="s">
        <v>66</v>
      </c>
      <c r="AO270" s="83" t="s">
        <v>66</v>
      </c>
      <c r="AP270" s="83" t="s">
        <v>67</v>
      </c>
      <c r="AQ270" s="83" t="s">
        <v>67</v>
      </c>
      <c r="AR270" s="83" t="s">
        <v>86</v>
      </c>
      <c r="AS270" s="83" t="s">
        <v>772</v>
      </c>
      <c r="AT270" s="83" t="s">
        <v>87</v>
      </c>
      <c r="AU270" s="83" t="s">
        <v>67</v>
      </c>
      <c r="AV270" s="83" t="s">
        <v>71</v>
      </c>
      <c r="AW270" s="83" t="s">
        <v>72</v>
      </c>
      <c r="AX270" s="83" t="s">
        <v>72</v>
      </c>
      <c r="AY270" s="83" t="s">
        <v>73</v>
      </c>
      <c r="AZ270" s="83" t="s">
        <v>72</v>
      </c>
      <c r="BA270" s="83" t="s">
        <v>73</v>
      </c>
      <c r="BB270" s="83" t="s">
        <v>73</v>
      </c>
      <c r="BC270" s="83" t="s">
        <v>73</v>
      </c>
      <c r="BD270" s="83"/>
      <c r="BE270" s="83" t="s">
        <v>73</v>
      </c>
      <c r="BF270" s="83"/>
      <c r="BG270" s="87" t="s">
        <v>631</v>
      </c>
      <c r="BH270" s="86" t="s">
        <v>60</v>
      </c>
      <c r="BI270" s="76" t="s">
        <v>1414</v>
      </c>
      <c r="BJ270">
        <v>11</v>
      </c>
      <c r="BK270" s="87">
        <v>58</v>
      </c>
      <c r="BL270" s="87"/>
      <c r="BM270" s="86" t="s">
        <v>1126</v>
      </c>
      <c r="BN270" s="86" t="s">
        <v>1131</v>
      </c>
      <c r="BO270" s="87" t="s">
        <v>1426</v>
      </c>
      <c r="BP270" s="87"/>
      <c r="BQ270" s="87" t="s">
        <v>1472</v>
      </c>
      <c r="BR270" s="86" t="s">
        <v>1445</v>
      </c>
      <c r="BS270" s="86">
        <v>1</v>
      </c>
      <c r="BT270" s="86" t="s">
        <v>1445</v>
      </c>
      <c r="BU270" s="86">
        <v>1</v>
      </c>
      <c r="BV270" s="86" t="s">
        <v>63</v>
      </c>
      <c r="BW270" s="86">
        <v>1</v>
      </c>
      <c r="BX270" s="86" t="s">
        <v>1448</v>
      </c>
      <c r="BY270" s="86">
        <v>1</v>
      </c>
      <c r="BZ270" s="86" t="s">
        <v>1450</v>
      </c>
      <c r="CA270" s="86">
        <v>1</v>
      </c>
      <c r="CB270" s="86" t="s">
        <v>1452</v>
      </c>
      <c r="CC270" s="86">
        <v>0</v>
      </c>
      <c r="CD270" s="86" t="s">
        <v>1454</v>
      </c>
      <c r="CE270" s="86">
        <v>1</v>
      </c>
      <c r="CF270" s="86" t="s">
        <v>1454</v>
      </c>
      <c r="CG270" s="86">
        <v>1</v>
      </c>
      <c r="CH270" s="86" t="s">
        <v>226</v>
      </c>
      <c r="CI270" s="86">
        <v>0</v>
      </c>
      <c r="CJ270" s="86" t="s">
        <v>1454</v>
      </c>
      <c r="CK270" s="86">
        <v>1</v>
      </c>
      <c r="CL270" s="86" t="s">
        <v>226</v>
      </c>
      <c r="CM270" s="86">
        <v>0</v>
      </c>
      <c r="CN270" s="86" t="s">
        <v>226</v>
      </c>
      <c r="CO270" s="86">
        <v>0</v>
      </c>
      <c r="CP270" s="87" t="s">
        <v>1477</v>
      </c>
      <c r="CQ270" s="152">
        <v>0</v>
      </c>
    </row>
    <row r="271" spans="1:95" ht="13.2" x14ac:dyDescent="0.25">
      <c r="A271" s="82">
        <v>45573.484373946761</v>
      </c>
      <c r="B271" s="83" t="s">
        <v>773</v>
      </c>
      <c r="C271" s="84" t="s">
        <v>774</v>
      </c>
      <c r="D271" s="83">
        <v>28.6</v>
      </c>
      <c r="E271" s="83">
        <v>0.13</v>
      </c>
      <c r="F271" s="83" t="s">
        <v>423</v>
      </c>
      <c r="G271" s="83" t="s">
        <v>539</v>
      </c>
      <c r="H271" s="83" t="s">
        <v>614</v>
      </c>
      <c r="I271" s="83" t="s">
        <v>73</v>
      </c>
      <c r="J271" s="83" t="s">
        <v>64</v>
      </c>
      <c r="K271" s="83" t="s">
        <v>64</v>
      </c>
      <c r="L271" s="83" t="s">
        <v>64</v>
      </c>
      <c r="M271" s="83" t="s">
        <v>84</v>
      </c>
      <c r="N271" s="83" t="s">
        <v>84</v>
      </c>
      <c r="O271" s="83" t="s">
        <v>64</v>
      </c>
      <c r="P271" s="83" t="s">
        <v>84</v>
      </c>
      <c r="Q271" s="83" t="s">
        <v>84</v>
      </c>
      <c r="R271" s="83" t="s">
        <v>64</v>
      </c>
      <c r="S271" s="83" t="s">
        <v>84</v>
      </c>
      <c r="T271" s="83" t="s">
        <v>64</v>
      </c>
      <c r="U271" s="83" t="s">
        <v>64</v>
      </c>
      <c r="V271" s="83" t="s">
        <v>64</v>
      </c>
      <c r="W271" s="83" t="s">
        <v>78</v>
      </c>
      <c r="X271" s="83" t="s">
        <v>64</v>
      </c>
      <c r="Y271" s="83" t="s">
        <v>64</v>
      </c>
      <c r="Z271" s="83" t="s">
        <v>66</v>
      </c>
      <c r="AA271" s="83" t="s">
        <v>65</v>
      </c>
      <c r="AB271" s="83" t="s">
        <v>66</v>
      </c>
      <c r="AC271" s="83" t="s">
        <v>66</v>
      </c>
      <c r="AD271" s="83" t="s">
        <v>65</v>
      </c>
      <c r="AE271" s="83" t="s">
        <v>66</v>
      </c>
      <c r="AF271" s="83" t="s">
        <v>66</v>
      </c>
      <c r="AG271" s="83" t="s">
        <v>66</v>
      </c>
      <c r="AH271" s="83" t="s">
        <v>65</v>
      </c>
      <c r="AI271" s="83" t="s">
        <v>101</v>
      </c>
      <c r="AJ271" s="83" t="s">
        <v>65</v>
      </c>
      <c r="AK271" s="83" t="s">
        <v>66</v>
      </c>
      <c r="AL271" s="83" t="s">
        <v>66</v>
      </c>
      <c r="AM271" s="83" t="s">
        <v>66</v>
      </c>
      <c r="AN271" s="83" t="s">
        <v>66</v>
      </c>
      <c r="AO271" s="83" t="s">
        <v>66</v>
      </c>
      <c r="AP271" s="83" t="s">
        <v>80</v>
      </c>
      <c r="AQ271" s="83" t="s">
        <v>80</v>
      </c>
      <c r="AR271" s="83" t="s">
        <v>86</v>
      </c>
      <c r="AS271" s="83" t="s">
        <v>97</v>
      </c>
      <c r="AT271" s="85" t="s">
        <v>775</v>
      </c>
      <c r="AU271" s="83" t="s">
        <v>70</v>
      </c>
      <c r="AV271" s="83" t="s">
        <v>71</v>
      </c>
      <c r="AW271" s="83" t="s">
        <v>73</v>
      </c>
      <c r="AX271" s="83" t="s">
        <v>63</v>
      </c>
      <c r="AY271" s="83" t="s">
        <v>72</v>
      </c>
      <c r="AZ271" s="83" t="s">
        <v>72</v>
      </c>
      <c r="BA271" s="83" t="s">
        <v>72</v>
      </c>
      <c r="BB271" s="83" t="s">
        <v>72</v>
      </c>
      <c r="BC271" s="83" t="s">
        <v>73</v>
      </c>
      <c r="BD271" s="83"/>
      <c r="BE271" s="83" t="s">
        <v>73</v>
      </c>
      <c r="BF271" s="83"/>
      <c r="BG271" s="87" t="s">
        <v>631</v>
      </c>
      <c r="BH271" s="86" t="s">
        <v>60</v>
      </c>
      <c r="BI271" s="76" t="s">
        <v>1415</v>
      </c>
      <c r="BJ271">
        <v>10</v>
      </c>
      <c r="BK271" s="87">
        <v>53</v>
      </c>
      <c r="BL271" s="87"/>
      <c r="BM271" s="86" t="s">
        <v>1126</v>
      </c>
      <c r="BN271" s="86" t="s">
        <v>1131</v>
      </c>
      <c r="BO271" s="87" t="s">
        <v>115</v>
      </c>
      <c r="BP271" s="87"/>
      <c r="BQ271" s="87" t="s">
        <v>1472</v>
      </c>
      <c r="BR271" s="86" t="s">
        <v>1444</v>
      </c>
      <c r="BS271" s="86">
        <v>0</v>
      </c>
      <c r="BT271" s="86" t="s">
        <v>1444</v>
      </c>
      <c r="BU271" s="86">
        <v>0</v>
      </c>
      <c r="BV271" s="86" t="s">
        <v>63</v>
      </c>
      <c r="BW271" s="86">
        <v>1</v>
      </c>
      <c r="BX271" s="151" t="s">
        <v>1447</v>
      </c>
      <c r="BY271" s="86">
        <v>0</v>
      </c>
      <c r="BZ271" s="86" t="s">
        <v>1470</v>
      </c>
      <c r="CA271" s="86">
        <v>2</v>
      </c>
      <c r="CB271" s="86" t="s">
        <v>1452</v>
      </c>
      <c r="CC271" s="86">
        <v>0</v>
      </c>
      <c r="CD271" s="86" t="s">
        <v>226</v>
      </c>
      <c r="CE271" s="86">
        <v>0</v>
      </c>
      <c r="CF271" s="86" t="s">
        <v>1454</v>
      </c>
      <c r="CG271" s="86">
        <v>1</v>
      </c>
      <c r="CH271" s="86" t="s">
        <v>1454</v>
      </c>
      <c r="CI271" s="86">
        <v>1</v>
      </c>
      <c r="CJ271" s="86" t="s">
        <v>1454</v>
      </c>
      <c r="CK271" s="86">
        <v>1</v>
      </c>
      <c r="CL271" s="86" t="s">
        <v>1454</v>
      </c>
      <c r="CM271" s="86">
        <v>1</v>
      </c>
      <c r="CN271" s="86" t="s">
        <v>1454</v>
      </c>
      <c r="CO271" s="86">
        <v>1</v>
      </c>
      <c r="CP271" s="87" t="s">
        <v>1478</v>
      </c>
      <c r="CQ271" s="152">
        <v>1</v>
      </c>
    </row>
    <row r="272" spans="1:95" ht="13.2" x14ac:dyDescent="0.25">
      <c r="A272" s="82">
        <v>45573.484891168977</v>
      </c>
      <c r="B272" s="83" t="s">
        <v>776</v>
      </c>
      <c r="C272" s="84" t="s">
        <v>777</v>
      </c>
      <c r="D272" s="83">
        <v>33.04</v>
      </c>
      <c r="E272" s="83">
        <v>0.13</v>
      </c>
      <c r="F272" s="83" t="s">
        <v>423</v>
      </c>
      <c r="G272" s="83" t="s">
        <v>76</v>
      </c>
      <c r="H272" s="83" t="s">
        <v>648</v>
      </c>
      <c r="I272" s="83" t="s">
        <v>73</v>
      </c>
      <c r="J272" s="83" t="s">
        <v>64</v>
      </c>
      <c r="K272" s="83" t="s">
        <v>84</v>
      </c>
      <c r="L272" s="83" t="s">
        <v>78</v>
      </c>
      <c r="M272" s="83" t="s">
        <v>64</v>
      </c>
      <c r="N272" s="83" t="s">
        <v>64</v>
      </c>
      <c r="O272" s="83" t="s">
        <v>64</v>
      </c>
      <c r="P272" s="83" t="s">
        <v>84</v>
      </c>
      <c r="Q272" s="83" t="s">
        <v>64</v>
      </c>
      <c r="R272" s="83" t="s">
        <v>64</v>
      </c>
      <c r="S272" s="83" t="s">
        <v>64</v>
      </c>
      <c r="T272" s="83" t="s">
        <v>64</v>
      </c>
      <c r="U272" s="83" t="s">
        <v>84</v>
      </c>
      <c r="V272" s="83" t="s">
        <v>84</v>
      </c>
      <c r="W272" s="83" t="s">
        <v>64</v>
      </c>
      <c r="X272" s="83" t="s">
        <v>84</v>
      </c>
      <c r="Y272" s="83" t="s">
        <v>78</v>
      </c>
      <c r="Z272" s="83" t="s">
        <v>66</v>
      </c>
      <c r="AA272" s="83" t="s">
        <v>66</v>
      </c>
      <c r="AB272" s="83" t="s">
        <v>65</v>
      </c>
      <c r="AC272" s="83" t="s">
        <v>66</v>
      </c>
      <c r="AD272" s="83" t="s">
        <v>65</v>
      </c>
      <c r="AE272" s="83" t="s">
        <v>66</v>
      </c>
      <c r="AF272" s="83" t="s">
        <v>66</v>
      </c>
      <c r="AG272" s="83" t="s">
        <v>66</v>
      </c>
      <c r="AH272" s="83" t="s">
        <v>66</v>
      </c>
      <c r="AI272" s="83" t="s">
        <v>79</v>
      </c>
      <c r="AJ272" s="83" t="s">
        <v>66</v>
      </c>
      <c r="AK272" s="83" t="s">
        <v>66</v>
      </c>
      <c r="AL272" s="83" t="s">
        <v>66</v>
      </c>
      <c r="AM272" s="83" t="s">
        <v>66</v>
      </c>
      <c r="AN272" s="83" t="s">
        <v>66</v>
      </c>
      <c r="AO272" s="83" t="s">
        <v>66</v>
      </c>
      <c r="AP272" s="83" t="s">
        <v>85</v>
      </c>
      <c r="AQ272" s="83" t="s">
        <v>151</v>
      </c>
      <c r="AR272" s="83" t="s">
        <v>73</v>
      </c>
      <c r="AS272" s="83" t="s">
        <v>81</v>
      </c>
      <c r="AT272" s="83" t="s">
        <v>169</v>
      </c>
      <c r="AU272" s="83" t="s">
        <v>85</v>
      </c>
      <c r="AV272" s="83" t="s">
        <v>67</v>
      </c>
      <c r="AW272" s="83" t="s">
        <v>63</v>
      </c>
      <c r="AX272" s="83" t="s">
        <v>72</v>
      </c>
      <c r="AY272" s="83" t="s">
        <v>63</v>
      </c>
      <c r="AZ272" s="83" t="s">
        <v>63</v>
      </c>
      <c r="BA272" s="83" t="s">
        <v>63</v>
      </c>
      <c r="BB272" s="83" t="s">
        <v>63</v>
      </c>
      <c r="BC272" s="83" t="s">
        <v>73</v>
      </c>
      <c r="BD272" s="83"/>
      <c r="BE272" s="83" t="s">
        <v>73</v>
      </c>
      <c r="BF272" s="83"/>
      <c r="BG272" s="87" t="s">
        <v>631</v>
      </c>
      <c r="BH272" s="86" t="s">
        <v>60</v>
      </c>
      <c r="BI272" s="76" t="s">
        <v>1415</v>
      </c>
      <c r="BJ272">
        <v>8</v>
      </c>
      <c r="BK272" s="87">
        <v>50</v>
      </c>
      <c r="BL272" s="87"/>
      <c r="BM272" s="86" t="s">
        <v>1126</v>
      </c>
      <c r="BN272" s="86" t="s">
        <v>1131</v>
      </c>
      <c r="BO272" s="87" t="s">
        <v>68</v>
      </c>
      <c r="BP272" s="87"/>
      <c r="BQ272" s="87" t="s">
        <v>1472</v>
      </c>
      <c r="BR272" s="86" t="s">
        <v>1445</v>
      </c>
      <c r="BS272" s="86">
        <v>1</v>
      </c>
      <c r="BT272" s="86" t="s">
        <v>1445</v>
      </c>
      <c r="BU272" s="86">
        <v>1</v>
      </c>
      <c r="BV272" s="86" t="s">
        <v>73</v>
      </c>
      <c r="BW272" s="86">
        <v>0</v>
      </c>
      <c r="BX272" s="86" t="s">
        <v>1447</v>
      </c>
      <c r="BY272" s="86">
        <v>0</v>
      </c>
      <c r="BZ272" s="86" t="s">
        <v>1450</v>
      </c>
      <c r="CA272" s="86">
        <v>1</v>
      </c>
      <c r="CB272" s="86" t="s">
        <v>1453</v>
      </c>
      <c r="CC272" s="86">
        <v>1</v>
      </c>
      <c r="CD272" s="86" t="s">
        <v>1454</v>
      </c>
      <c r="CE272" s="86">
        <v>1</v>
      </c>
      <c r="CF272" s="86" t="s">
        <v>1454</v>
      </c>
      <c r="CG272" s="86">
        <v>1</v>
      </c>
      <c r="CH272" s="86" t="s">
        <v>1454</v>
      </c>
      <c r="CI272" s="86">
        <v>1</v>
      </c>
      <c r="CJ272" s="86" t="s">
        <v>1454</v>
      </c>
      <c r="CK272" s="86">
        <v>1</v>
      </c>
      <c r="CL272" s="86" t="s">
        <v>1454</v>
      </c>
      <c r="CM272" s="86">
        <v>1</v>
      </c>
      <c r="CN272" s="86" t="s">
        <v>1454</v>
      </c>
      <c r="CO272" s="86">
        <v>1</v>
      </c>
      <c r="CP272" s="87" t="s">
        <v>1478</v>
      </c>
      <c r="CQ272" s="152">
        <v>1</v>
      </c>
    </row>
    <row r="273" spans="1:95" ht="13.2" x14ac:dyDescent="0.25">
      <c r="A273" s="82">
        <v>45573.486832129631</v>
      </c>
      <c r="B273" s="83" t="s">
        <v>778</v>
      </c>
      <c r="C273" s="84" t="s">
        <v>779</v>
      </c>
      <c r="D273" s="83">
        <v>64.3</v>
      </c>
      <c r="E273" s="83">
        <v>0.21</v>
      </c>
      <c r="F273" s="83" t="s">
        <v>423</v>
      </c>
      <c r="G273" s="83" t="s">
        <v>76</v>
      </c>
      <c r="H273" s="83" t="s">
        <v>683</v>
      </c>
      <c r="I273" s="83" t="s">
        <v>63</v>
      </c>
      <c r="J273" s="83" t="s">
        <v>64</v>
      </c>
      <c r="K273" s="83" t="s">
        <v>64</v>
      </c>
      <c r="L273" s="83" t="s">
        <v>64</v>
      </c>
      <c r="M273" s="83" t="s">
        <v>78</v>
      </c>
      <c r="N273" s="83" t="s">
        <v>64</v>
      </c>
      <c r="O273" s="83" t="s">
        <v>64</v>
      </c>
      <c r="P273" s="83" t="s">
        <v>84</v>
      </c>
      <c r="Q273" s="83" t="s">
        <v>64</v>
      </c>
      <c r="R273" s="83" t="s">
        <v>64</v>
      </c>
      <c r="S273" s="83" t="s">
        <v>64</v>
      </c>
      <c r="T273" s="83" t="s">
        <v>64</v>
      </c>
      <c r="U273" s="83" t="s">
        <v>64</v>
      </c>
      <c r="V273" s="83" t="s">
        <v>64</v>
      </c>
      <c r="W273" s="83" t="s">
        <v>64</v>
      </c>
      <c r="X273" s="83" t="s">
        <v>84</v>
      </c>
      <c r="Y273" s="83" t="s">
        <v>64</v>
      </c>
      <c r="Z273" s="83" t="s">
        <v>65</v>
      </c>
      <c r="AA273" s="83" t="s">
        <v>65</v>
      </c>
      <c r="AB273" s="83" t="s">
        <v>65</v>
      </c>
      <c r="AC273" s="83" t="s">
        <v>65</v>
      </c>
      <c r="AD273" s="83" t="s">
        <v>65</v>
      </c>
      <c r="AE273" s="83" t="s">
        <v>65</v>
      </c>
      <c r="AF273" s="83" t="s">
        <v>65</v>
      </c>
      <c r="AG273" s="83" t="s">
        <v>65</v>
      </c>
      <c r="AH273" s="83" t="s">
        <v>66</v>
      </c>
      <c r="AI273" s="83" t="s">
        <v>101</v>
      </c>
      <c r="AJ273" s="83" t="s">
        <v>65</v>
      </c>
      <c r="AK273" s="83" t="s">
        <v>65</v>
      </c>
      <c r="AL273" s="83" t="s">
        <v>65</v>
      </c>
      <c r="AM273" s="83" t="s">
        <v>65</v>
      </c>
      <c r="AN273" s="83" t="s">
        <v>66</v>
      </c>
      <c r="AO273" s="83" t="s">
        <v>65</v>
      </c>
      <c r="AP273" s="83" t="s">
        <v>67</v>
      </c>
      <c r="AQ273" s="83" t="s">
        <v>67</v>
      </c>
      <c r="AR273" s="83" t="s">
        <v>63</v>
      </c>
      <c r="AS273" s="83" t="s">
        <v>780</v>
      </c>
      <c r="AT273" s="83" t="s">
        <v>169</v>
      </c>
      <c r="AU273" s="83" t="s">
        <v>93</v>
      </c>
      <c r="AV273" s="83" t="s">
        <v>71</v>
      </c>
      <c r="AW273" s="83" t="s">
        <v>73</v>
      </c>
      <c r="AX273" s="83" t="s">
        <v>73</v>
      </c>
      <c r="AY273" s="83" t="s">
        <v>63</v>
      </c>
      <c r="AZ273" s="83" t="s">
        <v>73</v>
      </c>
      <c r="BA273" s="83" t="s">
        <v>73</v>
      </c>
      <c r="BB273" s="83" t="s">
        <v>73</v>
      </c>
      <c r="BC273" s="83" t="s">
        <v>73</v>
      </c>
      <c r="BD273" s="83"/>
      <c r="BE273" s="83" t="s">
        <v>73</v>
      </c>
      <c r="BF273" s="83"/>
      <c r="BG273" s="87" t="s">
        <v>631</v>
      </c>
      <c r="BH273" s="86" t="s">
        <v>60</v>
      </c>
      <c r="BI273" s="76" t="s">
        <v>1414</v>
      </c>
      <c r="BJ273">
        <v>14</v>
      </c>
      <c r="BK273" s="87">
        <v>62</v>
      </c>
      <c r="BL273" s="87"/>
      <c r="BM273" s="86" t="s">
        <v>1126</v>
      </c>
      <c r="BN273" s="86" t="s">
        <v>1131</v>
      </c>
      <c r="BO273" s="87" t="s">
        <v>247</v>
      </c>
      <c r="BP273" s="87"/>
      <c r="BQ273" s="87" t="s">
        <v>1472</v>
      </c>
      <c r="BR273" s="86" t="s">
        <v>1445</v>
      </c>
      <c r="BS273" s="86">
        <v>1</v>
      </c>
      <c r="BT273" s="86" t="s">
        <v>1445</v>
      </c>
      <c r="BU273" s="86">
        <v>1</v>
      </c>
      <c r="BV273" s="86" t="s">
        <v>63</v>
      </c>
      <c r="BW273" s="86">
        <v>1</v>
      </c>
      <c r="BX273" s="86" t="s">
        <v>1447</v>
      </c>
      <c r="BY273" s="86">
        <v>0</v>
      </c>
      <c r="BZ273" s="86" t="s">
        <v>1449</v>
      </c>
      <c r="CA273" s="86">
        <v>0</v>
      </c>
      <c r="CB273" s="86" t="s">
        <v>1452</v>
      </c>
      <c r="CC273" s="86">
        <v>0</v>
      </c>
      <c r="CD273" s="86" t="s">
        <v>226</v>
      </c>
      <c r="CE273" s="86">
        <v>0</v>
      </c>
      <c r="CF273" s="86" t="s">
        <v>226</v>
      </c>
      <c r="CG273" s="86">
        <v>0</v>
      </c>
      <c r="CH273" s="86" t="s">
        <v>1454</v>
      </c>
      <c r="CI273" s="86">
        <v>1</v>
      </c>
      <c r="CJ273" s="86" t="s">
        <v>226</v>
      </c>
      <c r="CK273" s="86">
        <v>0</v>
      </c>
      <c r="CL273" s="86" t="s">
        <v>226</v>
      </c>
      <c r="CM273" s="86">
        <v>0</v>
      </c>
      <c r="CN273" s="86" t="s">
        <v>226</v>
      </c>
      <c r="CO273" s="86">
        <v>0</v>
      </c>
      <c r="CP273" s="87" t="s">
        <v>1477</v>
      </c>
      <c r="CQ273" s="152">
        <v>0</v>
      </c>
    </row>
    <row r="274" spans="1:95" ht="13.2" x14ac:dyDescent="0.25">
      <c r="A274" s="82">
        <v>45573.487884270835</v>
      </c>
      <c r="B274" s="83" t="s">
        <v>781</v>
      </c>
      <c r="C274" s="84" t="s">
        <v>782</v>
      </c>
      <c r="D274" s="83">
        <v>7.14</v>
      </c>
      <c r="E274" s="83">
        <v>0.42</v>
      </c>
      <c r="F274" s="83" t="s">
        <v>423</v>
      </c>
      <c r="G274" s="83" t="s">
        <v>76</v>
      </c>
      <c r="H274" s="83" t="s">
        <v>631</v>
      </c>
      <c r="I274" s="83" t="s">
        <v>73</v>
      </c>
      <c r="J274" s="83" t="s">
        <v>64</v>
      </c>
      <c r="K274" s="83" t="s">
        <v>84</v>
      </c>
      <c r="L274" s="83" t="s">
        <v>64</v>
      </c>
      <c r="M274" s="83" t="s">
        <v>84</v>
      </c>
      <c r="N274" s="83" t="s">
        <v>64</v>
      </c>
      <c r="O274" s="83" t="s">
        <v>64</v>
      </c>
      <c r="P274" s="83" t="s">
        <v>84</v>
      </c>
      <c r="Q274" s="83" t="s">
        <v>64</v>
      </c>
      <c r="R274" s="83" t="s">
        <v>64</v>
      </c>
      <c r="S274" s="83" t="s">
        <v>64</v>
      </c>
      <c r="T274" s="83" t="s">
        <v>64</v>
      </c>
      <c r="U274" s="83" t="s">
        <v>84</v>
      </c>
      <c r="V274" s="83" t="s">
        <v>64</v>
      </c>
      <c r="W274" s="83" t="s">
        <v>64</v>
      </c>
      <c r="X274" s="83" t="s">
        <v>64</v>
      </c>
      <c r="Y274" s="83" t="s">
        <v>64</v>
      </c>
      <c r="Z274" s="83" t="s">
        <v>65</v>
      </c>
      <c r="AA274" s="83" t="s">
        <v>66</v>
      </c>
      <c r="AB274" s="83" t="s">
        <v>66</v>
      </c>
      <c r="AC274" s="83" t="s">
        <v>65</v>
      </c>
      <c r="AD274" s="83" t="s">
        <v>65</v>
      </c>
      <c r="AE274" s="83" t="s">
        <v>66</v>
      </c>
      <c r="AF274" s="83" t="s">
        <v>66</v>
      </c>
      <c r="AG274" s="83" t="s">
        <v>66</v>
      </c>
      <c r="AH274" s="83" t="s">
        <v>79</v>
      </c>
      <c r="AI274" s="83" t="s">
        <v>79</v>
      </c>
      <c r="AJ274" s="83" t="s">
        <v>65</v>
      </c>
      <c r="AK274" s="83" t="s">
        <v>65</v>
      </c>
      <c r="AL274" s="83" t="s">
        <v>66</v>
      </c>
      <c r="AM274" s="83" t="s">
        <v>65</v>
      </c>
      <c r="AN274" s="83" t="s">
        <v>65</v>
      </c>
      <c r="AO274" s="83" t="s">
        <v>65</v>
      </c>
      <c r="AP274" s="83" t="s">
        <v>85</v>
      </c>
      <c r="AQ274" s="83" t="s">
        <v>85</v>
      </c>
      <c r="AR274" s="83" t="s">
        <v>86</v>
      </c>
      <c r="AS274" s="83" t="s">
        <v>68</v>
      </c>
      <c r="AT274" s="83" t="s">
        <v>87</v>
      </c>
      <c r="AU274" s="83" t="s">
        <v>93</v>
      </c>
      <c r="AV274" s="83" t="s">
        <v>71</v>
      </c>
      <c r="AW274" s="83" t="s">
        <v>72</v>
      </c>
      <c r="AX274" s="83" t="s">
        <v>72</v>
      </c>
      <c r="AY274" s="83" t="s">
        <v>63</v>
      </c>
      <c r="AZ274" s="83" t="s">
        <v>73</v>
      </c>
      <c r="BA274" s="83" t="s">
        <v>72</v>
      </c>
      <c r="BB274" s="83" t="s">
        <v>73</v>
      </c>
      <c r="BC274" s="83" t="s">
        <v>73</v>
      </c>
      <c r="BD274" s="83"/>
      <c r="BE274" s="83" t="s">
        <v>73</v>
      </c>
      <c r="BF274" s="83"/>
      <c r="BG274" s="87" t="s">
        <v>631</v>
      </c>
      <c r="BH274" s="86" t="s">
        <v>60</v>
      </c>
      <c r="BI274" s="76" t="s">
        <v>1415</v>
      </c>
      <c r="BJ274">
        <v>12</v>
      </c>
      <c r="BK274" s="87">
        <v>55</v>
      </c>
      <c r="BL274" s="87"/>
      <c r="BM274" s="86" t="s">
        <v>1126</v>
      </c>
      <c r="BN274" s="86" t="s">
        <v>1131</v>
      </c>
      <c r="BO274" s="87" t="s">
        <v>68</v>
      </c>
      <c r="BP274" s="87"/>
      <c r="BQ274" s="87" t="s">
        <v>1472</v>
      </c>
      <c r="BR274" s="86" t="s">
        <v>1445</v>
      </c>
      <c r="BS274" s="86">
        <v>1</v>
      </c>
      <c r="BT274" s="86" t="s">
        <v>1445</v>
      </c>
      <c r="BU274" s="86">
        <v>1</v>
      </c>
      <c r="BV274" s="86" t="s">
        <v>63</v>
      </c>
      <c r="BW274" s="86">
        <v>1</v>
      </c>
      <c r="BX274" s="86" t="s">
        <v>1448</v>
      </c>
      <c r="BY274" s="86">
        <v>1</v>
      </c>
      <c r="BZ274" s="86" t="s">
        <v>1449</v>
      </c>
      <c r="CA274" s="86">
        <v>0</v>
      </c>
      <c r="CB274" s="86" t="s">
        <v>1452</v>
      </c>
      <c r="CC274" s="86">
        <v>0</v>
      </c>
      <c r="CD274" s="86" t="s">
        <v>1454</v>
      </c>
      <c r="CE274" s="86">
        <v>1</v>
      </c>
      <c r="CF274" s="86" t="s">
        <v>1454</v>
      </c>
      <c r="CG274" s="86">
        <v>1</v>
      </c>
      <c r="CH274" s="86" t="s">
        <v>1454</v>
      </c>
      <c r="CI274" s="86">
        <v>1</v>
      </c>
      <c r="CJ274" s="86" t="s">
        <v>226</v>
      </c>
      <c r="CK274" s="86">
        <v>0</v>
      </c>
      <c r="CL274" s="86" t="s">
        <v>1454</v>
      </c>
      <c r="CM274" s="86">
        <v>1</v>
      </c>
      <c r="CN274" s="86" t="s">
        <v>226</v>
      </c>
      <c r="CO274" s="86">
        <v>0</v>
      </c>
      <c r="CP274" s="87" t="s">
        <v>1477</v>
      </c>
      <c r="CQ274" s="152">
        <v>0</v>
      </c>
    </row>
    <row r="275" spans="1:95" ht="13.2" x14ac:dyDescent="0.25">
      <c r="A275" s="82">
        <v>45573.488943946759</v>
      </c>
      <c r="B275" s="83" t="s">
        <v>783</v>
      </c>
      <c r="C275" s="84" t="s">
        <v>784</v>
      </c>
      <c r="D275" s="83">
        <v>72.319999999999993</v>
      </c>
      <c r="E275" s="83">
        <v>0.38</v>
      </c>
      <c r="F275" s="83" t="s">
        <v>423</v>
      </c>
      <c r="G275" s="83" t="s">
        <v>76</v>
      </c>
      <c r="H275" s="83" t="s">
        <v>614</v>
      </c>
      <c r="I275" s="83" t="s">
        <v>73</v>
      </c>
      <c r="J275" s="83" t="s">
        <v>64</v>
      </c>
      <c r="K275" s="83" t="s">
        <v>64</v>
      </c>
      <c r="L275" s="83" t="s">
        <v>64</v>
      </c>
      <c r="M275" s="83" t="s">
        <v>78</v>
      </c>
      <c r="N275" s="83" t="s">
        <v>64</v>
      </c>
      <c r="O275" s="83" t="s">
        <v>84</v>
      </c>
      <c r="P275" s="83" t="s">
        <v>64</v>
      </c>
      <c r="Q275" s="83" t="s">
        <v>64</v>
      </c>
      <c r="R275" s="83" t="s">
        <v>64</v>
      </c>
      <c r="S275" s="83" t="s">
        <v>64</v>
      </c>
      <c r="T275" s="83" t="s">
        <v>64</v>
      </c>
      <c r="U275" s="83" t="s">
        <v>84</v>
      </c>
      <c r="V275" s="83" t="s">
        <v>64</v>
      </c>
      <c r="W275" s="83" t="s">
        <v>64</v>
      </c>
      <c r="X275" s="83" t="s">
        <v>64</v>
      </c>
      <c r="Y275" s="83" t="s">
        <v>64</v>
      </c>
      <c r="Z275" s="83" t="s">
        <v>65</v>
      </c>
      <c r="AA275" s="83" t="s">
        <v>65</v>
      </c>
      <c r="AB275" s="83" t="s">
        <v>65</v>
      </c>
      <c r="AC275" s="83" t="s">
        <v>65</v>
      </c>
      <c r="AD275" s="83" t="s">
        <v>65</v>
      </c>
      <c r="AE275" s="83" t="s">
        <v>65</v>
      </c>
      <c r="AF275" s="83" t="s">
        <v>65</v>
      </c>
      <c r="AG275" s="83" t="s">
        <v>66</v>
      </c>
      <c r="AH275" s="83" t="s">
        <v>66</v>
      </c>
      <c r="AI275" s="83" t="s">
        <v>79</v>
      </c>
      <c r="AJ275" s="83" t="s">
        <v>65</v>
      </c>
      <c r="AK275" s="83" t="s">
        <v>66</v>
      </c>
      <c r="AL275" s="83" t="s">
        <v>66</v>
      </c>
      <c r="AM275" s="83" t="s">
        <v>65</v>
      </c>
      <c r="AN275" s="83" t="s">
        <v>65</v>
      </c>
      <c r="AO275" s="83" t="s">
        <v>66</v>
      </c>
      <c r="AP275" s="83" t="s">
        <v>67</v>
      </c>
      <c r="AQ275" s="83" t="s">
        <v>67</v>
      </c>
      <c r="AR275" s="83" t="s">
        <v>63</v>
      </c>
      <c r="AS275" s="83" t="s">
        <v>81</v>
      </c>
      <c r="AT275" s="83" t="s">
        <v>69</v>
      </c>
      <c r="AU275" s="83" t="s">
        <v>80</v>
      </c>
      <c r="AV275" s="83" t="s">
        <v>71</v>
      </c>
      <c r="AW275" s="83" t="s">
        <v>73</v>
      </c>
      <c r="AX275" s="83" t="s">
        <v>72</v>
      </c>
      <c r="AY275" s="83" t="s">
        <v>63</v>
      </c>
      <c r="AZ275" s="83" t="s">
        <v>72</v>
      </c>
      <c r="BA275" s="83" t="s">
        <v>72</v>
      </c>
      <c r="BB275" s="83" t="s">
        <v>73</v>
      </c>
      <c r="BC275" s="83" t="s">
        <v>73</v>
      </c>
      <c r="BD275" s="83"/>
      <c r="BE275" s="83" t="s">
        <v>73</v>
      </c>
      <c r="BF275" s="83"/>
      <c r="BG275" s="87" t="s">
        <v>631</v>
      </c>
      <c r="BH275" s="86" t="s">
        <v>60</v>
      </c>
      <c r="BI275" s="76" t="s">
        <v>1415</v>
      </c>
      <c r="BJ275">
        <v>14</v>
      </c>
      <c r="BK275" s="87">
        <v>58</v>
      </c>
      <c r="BL275" s="87"/>
      <c r="BM275" s="86" t="s">
        <v>1126</v>
      </c>
      <c r="BN275" s="86" t="s">
        <v>1131</v>
      </c>
      <c r="BO275" s="87" t="s">
        <v>68</v>
      </c>
      <c r="BP275" s="87"/>
      <c r="BQ275" s="87" t="s">
        <v>1472</v>
      </c>
      <c r="BR275" s="86" t="s">
        <v>1445</v>
      </c>
      <c r="BS275" s="86">
        <v>1</v>
      </c>
      <c r="BT275" s="86" t="s">
        <v>1445</v>
      </c>
      <c r="BU275" s="86">
        <v>1</v>
      </c>
      <c r="BV275" s="86" t="s">
        <v>63</v>
      </c>
      <c r="BW275" s="86">
        <v>1</v>
      </c>
      <c r="BX275" s="86" t="s">
        <v>1447</v>
      </c>
      <c r="BY275" s="86">
        <v>0</v>
      </c>
      <c r="BZ275" s="86" t="s">
        <v>1450</v>
      </c>
      <c r="CA275" s="86">
        <v>1</v>
      </c>
      <c r="CB275" s="86" t="s">
        <v>1452</v>
      </c>
      <c r="CC275" s="86">
        <v>0</v>
      </c>
      <c r="CD275" s="86" t="s">
        <v>226</v>
      </c>
      <c r="CE275" s="86">
        <v>0</v>
      </c>
      <c r="CF275" s="86" t="s">
        <v>1454</v>
      </c>
      <c r="CG275" s="86">
        <v>1</v>
      </c>
      <c r="CH275" s="86" t="s">
        <v>1454</v>
      </c>
      <c r="CI275" s="86">
        <v>1</v>
      </c>
      <c r="CJ275" s="86" t="s">
        <v>1454</v>
      </c>
      <c r="CK275" s="86">
        <v>1</v>
      </c>
      <c r="CL275" s="86" t="s">
        <v>1454</v>
      </c>
      <c r="CM275" s="86">
        <v>1</v>
      </c>
      <c r="CN275" s="86" t="s">
        <v>226</v>
      </c>
      <c r="CO275" s="86">
        <v>0</v>
      </c>
      <c r="CP275" s="87" t="s">
        <v>1477</v>
      </c>
      <c r="CQ275" s="152">
        <v>0</v>
      </c>
    </row>
    <row r="276" spans="1:95" ht="13.2" x14ac:dyDescent="0.25">
      <c r="A276" s="82">
        <v>45573.489607048614</v>
      </c>
      <c r="B276" s="83" t="s">
        <v>785</v>
      </c>
      <c r="C276" s="84" t="s">
        <v>786</v>
      </c>
      <c r="D276" s="83">
        <v>28.6</v>
      </c>
      <c r="E276" s="83">
        <v>0.57999999999999996</v>
      </c>
      <c r="F276" s="83" t="s">
        <v>423</v>
      </c>
      <c r="G276" s="83" t="s">
        <v>76</v>
      </c>
      <c r="H276" s="83" t="s">
        <v>614</v>
      </c>
      <c r="I276" s="83" t="s">
        <v>63</v>
      </c>
      <c r="J276" s="83" t="s">
        <v>64</v>
      </c>
      <c r="K276" s="83" t="s">
        <v>64</v>
      </c>
      <c r="L276" s="83" t="s">
        <v>64</v>
      </c>
      <c r="M276" s="83" t="s">
        <v>84</v>
      </c>
      <c r="N276" s="83" t="s">
        <v>64</v>
      </c>
      <c r="O276" s="83" t="s">
        <v>84</v>
      </c>
      <c r="P276" s="83" t="s">
        <v>84</v>
      </c>
      <c r="Q276" s="83" t="s">
        <v>84</v>
      </c>
      <c r="R276" s="83" t="s">
        <v>64</v>
      </c>
      <c r="S276" s="83" t="s">
        <v>84</v>
      </c>
      <c r="T276" s="83" t="s">
        <v>64</v>
      </c>
      <c r="U276" s="83" t="s">
        <v>64</v>
      </c>
      <c r="V276" s="83" t="s">
        <v>64</v>
      </c>
      <c r="W276" s="83" t="s">
        <v>64</v>
      </c>
      <c r="X276" s="83" t="s">
        <v>84</v>
      </c>
      <c r="Y276" s="83" t="s">
        <v>64</v>
      </c>
      <c r="Z276" s="83" t="s">
        <v>65</v>
      </c>
      <c r="AA276" s="83" t="s">
        <v>65</v>
      </c>
      <c r="AB276" s="83" t="s">
        <v>65</v>
      </c>
      <c r="AC276" s="83" t="s">
        <v>65</v>
      </c>
      <c r="AD276" s="83" t="s">
        <v>65</v>
      </c>
      <c r="AE276" s="83" t="s">
        <v>65</v>
      </c>
      <c r="AF276" s="83" t="s">
        <v>65</v>
      </c>
      <c r="AG276" s="83" t="s">
        <v>65</v>
      </c>
      <c r="AH276" s="83" t="s">
        <v>65</v>
      </c>
      <c r="AI276" s="83" t="s">
        <v>101</v>
      </c>
      <c r="AJ276" s="83" t="s">
        <v>65</v>
      </c>
      <c r="AK276" s="83" t="s">
        <v>65</v>
      </c>
      <c r="AL276" s="83" t="s">
        <v>65</v>
      </c>
      <c r="AM276" s="83" t="s">
        <v>66</v>
      </c>
      <c r="AN276" s="83" t="s">
        <v>66</v>
      </c>
      <c r="AO276" s="83" t="s">
        <v>66</v>
      </c>
      <c r="AP276" s="83" t="s">
        <v>67</v>
      </c>
      <c r="AQ276" s="83" t="s">
        <v>67</v>
      </c>
      <c r="AR276" s="83" t="s">
        <v>63</v>
      </c>
      <c r="AS276" s="83" t="s">
        <v>81</v>
      </c>
      <c r="AT276" s="83" t="s">
        <v>69</v>
      </c>
      <c r="AU276" s="83" t="s">
        <v>93</v>
      </c>
      <c r="AV276" s="83" t="s">
        <v>71</v>
      </c>
      <c r="AW276" s="83" t="s">
        <v>73</v>
      </c>
      <c r="AX276" s="83" t="s">
        <v>72</v>
      </c>
      <c r="AY276" s="83" t="s">
        <v>73</v>
      </c>
      <c r="AZ276" s="83" t="s">
        <v>63</v>
      </c>
      <c r="BA276" s="83" t="s">
        <v>73</v>
      </c>
      <c r="BB276" s="83" t="s">
        <v>73</v>
      </c>
      <c r="BC276" s="83" t="s">
        <v>73</v>
      </c>
      <c r="BD276" s="83"/>
      <c r="BE276" s="83" t="s">
        <v>73</v>
      </c>
      <c r="BF276" s="83"/>
      <c r="BG276" s="87" t="s">
        <v>631</v>
      </c>
      <c r="BH276" s="86" t="s">
        <v>60</v>
      </c>
      <c r="BI276" s="76" t="s">
        <v>1414</v>
      </c>
      <c r="BJ276">
        <v>10</v>
      </c>
      <c r="BK276" s="87">
        <v>61</v>
      </c>
      <c r="BL276" s="87"/>
      <c r="BM276" s="86" t="s">
        <v>1126</v>
      </c>
      <c r="BN276" s="86" t="s">
        <v>1131</v>
      </c>
      <c r="BO276" s="87" t="s">
        <v>68</v>
      </c>
      <c r="BP276" s="87"/>
      <c r="BQ276" s="87" t="s">
        <v>1472</v>
      </c>
      <c r="BR276" s="86" t="s">
        <v>1445</v>
      </c>
      <c r="BS276" s="86">
        <v>1</v>
      </c>
      <c r="BT276" s="86" t="s">
        <v>1445</v>
      </c>
      <c r="BU276" s="86">
        <v>1</v>
      </c>
      <c r="BV276" s="86" t="s">
        <v>63</v>
      </c>
      <c r="BW276" s="86">
        <v>1</v>
      </c>
      <c r="BX276" s="86" t="s">
        <v>1447</v>
      </c>
      <c r="BY276" s="86">
        <v>0</v>
      </c>
      <c r="BZ276" s="86" t="s">
        <v>1449</v>
      </c>
      <c r="CA276" s="86">
        <v>0</v>
      </c>
      <c r="CB276" s="86" t="s">
        <v>1452</v>
      </c>
      <c r="CC276" s="86">
        <v>0</v>
      </c>
      <c r="CD276" s="86" t="s">
        <v>226</v>
      </c>
      <c r="CE276" s="86">
        <v>0</v>
      </c>
      <c r="CF276" s="86" t="s">
        <v>1454</v>
      </c>
      <c r="CG276" s="86">
        <v>1</v>
      </c>
      <c r="CH276" s="86" t="s">
        <v>226</v>
      </c>
      <c r="CI276" s="86">
        <v>0</v>
      </c>
      <c r="CJ276" s="86" t="s">
        <v>1454</v>
      </c>
      <c r="CK276" s="86">
        <v>1</v>
      </c>
      <c r="CL276" s="86" t="s">
        <v>226</v>
      </c>
      <c r="CM276" s="86">
        <v>0</v>
      </c>
      <c r="CN276" s="86" t="s">
        <v>226</v>
      </c>
      <c r="CO276" s="86">
        <v>0</v>
      </c>
      <c r="CP276" s="87" t="s">
        <v>1477</v>
      </c>
      <c r="CQ276" s="152">
        <v>0</v>
      </c>
    </row>
    <row r="277" spans="1:95" ht="13.2" x14ac:dyDescent="0.25">
      <c r="A277" s="82">
        <v>45573.490873379633</v>
      </c>
      <c r="B277" s="83" t="s">
        <v>789</v>
      </c>
      <c r="C277" s="84" t="s">
        <v>790</v>
      </c>
      <c r="D277" s="83">
        <v>56.25</v>
      </c>
      <c r="E277" s="83">
        <v>0.75</v>
      </c>
      <c r="F277" s="83" t="s">
        <v>423</v>
      </c>
      <c r="G277" s="83" t="s">
        <v>539</v>
      </c>
      <c r="H277" s="83" t="s">
        <v>614</v>
      </c>
      <c r="I277" s="83" t="s">
        <v>63</v>
      </c>
      <c r="J277" s="83" t="s">
        <v>64</v>
      </c>
      <c r="K277" s="83" t="s">
        <v>64</v>
      </c>
      <c r="L277" s="83" t="s">
        <v>64</v>
      </c>
      <c r="M277" s="83" t="s">
        <v>78</v>
      </c>
      <c r="N277" s="83" t="s">
        <v>64</v>
      </c>
      <c r="O277" s="83" t="s">
        <v>64</v>
      </c>
      <c r="P277" s="83" t="s">
        <v>64</v>
      </c>
      <c r="Q277" s="83" t="s">
        <v>64</v>
      </c>
      <c r="R277" s="83" t="s">
        <v>64</v>
      </c>
      <c r="S277" s="83" t="s">
        <v>64</v>
      </c>
      <c r="T277" s="83" t="s">
        <v>64</v>
      </c>
      <c r="U277" s="83" t="s">
        <v>64</v>
      </c>
      <c r="V277" s="83" t="s">
        <v>64</v>
      </c>
      <c r="W277" s="83" t="s">
        <v>84</v>
      </c>
      <c r="X277" s="83" t="s">
        <v>64</v>
      </c>
      <c r="Y277" s="83" t="s">
        <v>64</v>
      </c>
      <c r="Z277" s="83" t="s">
        <v>65</v>
      </c>
      <c r="AA277" s="83" t="s">
        <v>65</v>
      </c>
      <c r="AB277" s="83" t="s">
        <v>65</v>
      </c>
      <c r="AC277" s="83" t="s">
        <v>65</v>
      </c>
      <c r="AD277" s="83" t="s">
        <v>65</v>
      </c>
      <c r="AE277" s="83" t="s">
        <v>65</v>
      </c>
      <c r="AF277" s="83" t="s">
        <v>66</v>
      </c>
      <c r="AG277" s="83" t="s">
        <v>65</v>
      </c>
      <c r="AH277" s="83" t="s">
        <v>66</v>
      </c>
      <c r="AI277" s="83" t="s">
        <v>79</v>
      </c>
      <c r="AJ277" s="83" t="s">
        <v>65</v>
      </c>
      <c r="AK277" s="83" t="s">
        <v>65</v>
      </c>
      <c r="AL277" s="83" t="s">
        <v>65</v>
      </c>
      <c r="AM277" s="83" t="s">
        <v>65</v>
      </c>
      <c r="AN277" s="83" t="s">
        <v>65</v>
      </c>
      <c r="AO277" s="83" t="s">
        <v>65</v>
      </c>
      <c r="AP277" s="83" t="s">
        <v>67</v>
      </c>
      <c r="AQ277" s="83" t="s">
        <v>67</v>
      </c>
      <c r="AR277" s="83" t="s">
        <v>63</v>
      </c>
      <c r="AS277" s="83" t="s">
        <v>223</v>
      </c>
      <c r="AT277" s="83" t="s">
        <v>69</v>
      </c>
      <c r="AU277" s="83" t="s">
        <v>70</v>
      </c>
      <c r="AV277" s="83" t="s">
        <v>71</v>
      </c>
      <c r="AW277" s="83" t="s">
        <v>73</v>
      </c>
      <c r="AX277" s="83" t="s">
        <v>73</v>
      </c>
      <c r="AY277" s="83" t="s">
        <v>73</v>
      </c>
      <c r="AZ277" s="83" t="s">
        <v>72</v>
      </c>
      <c r="BA277" s="83" t="s">
        <v>73</v>
      </c>
      <c r="BB277" s="83" t="s">
        <v>73</v>
      </c>
      <c r="BC277" s="83" t="s">
        <v>73</v>
      </c>
      <c r="BD277" s="83"/>
      <c r="BE277" s="83" t="s">
        <v>73</v>
      </c>
      <c r="BF277" s="83"/>
      <c r="BG277" s="87" t="s">
        <v>631</v>
      </c>
      <c r="BH277" s="86" t="s">
        <v>60</v>
      </c>
      <c r="BI277" s="76" t="s">
        <v>1414</v>
      </c>
      <c r="BJ277">
        <v>15</v>
      </c>
      <c r="BK277" s="87">
        <v>61</v>
      </c>
      <c r="BL277" s="87"/>
      <c r="BM277" s="86" t="s">
        <v>1126</v>
      </c>
      <c r="BN277" s="86" t="s">
        <v>1131</v>
      </c>
      <c r="BO277" s="87" t="s">
        <v>68</v>
      </c>
      <c r="BP277" s="87"/>
      <c r="BQ277" s="87" t="s">
        <v>1472</v>
      </c>
      <c r="BR277" s="86" t="s">
        <v>1445</v>
      </c>
      <c r="BS277" s="86">
        <v>1</v>
      </c>
      <c r="BT277" s="86" t="s">
        <v>1445</v>
      </c>
      <c r="BU277" s="86">
        <v>1</v>
      </c>
      <c r="BV277" s="86" t="s">
        <v>63</v>
      </c>
      <c r="BW277" s="86">
        <v>1</v>
      </c>
      <c r="BX277" s="86" t="s">
        <v>1447</v>
      </c>
      <c r="BY277" s="86">
        <v>0</v>
      </c>
      <c r="BZ277" s="86" t="s">
        <v>1470</v>
      </c>
      <c r="CA277" s="86">
        <v>2</v>
      </c>
      <c r="CB277" s="86" t="s">
        <v>1452</v>
      </c>
      <c r="CC277" s="86">
        <v>0</v>
      </c>
      <c r="CD277" s="86" t="s">
        <v>226</v>
      </c>
      <c r="CE277" s="86">
        <v>0</v>
      </c>
      <c r="CF277" s="86" t="s">
        <v>226</v>
      </c>
      <c r="CG277" s="86">
        <v>0</v>
      </c>
      <c r="CH277" s="86" t="s">
        <v>226</v>
      </c>
      <c r="CI277" s="86">
        <v>0</v>
      </c>
      <c r="CJ277" s="86" t="s">
        <v>1454</v>
      </c>
      <c r="CK277" s="86">
        <v>1</v>
      </c>
      <c r="CL277" s="86" t="s">
        <v>226</v>
      </c>
      <c r="CM277" s="86">
        <v>0</v>
      </c>
      <c r="CN277" s="86" t="s">
        <v>226</v>
      </c>
      <c r="CO277" s="86">
        <v>0</v>
      </c>
      <c r="CP277" s="87" t="s">
        <v>1477</v>
      </c>
      <c r="CQ277" s="152">
        <v>0</v>
      </c>
    </row>
    <row r="278" spans="1:95" ht="13.2" x14ac:dyDescent="0.25">
      <c r="A278" s="82">
        <v>45573.493403680557</v>
      </c>
      <c r="B278" s="83" t="s">
        <v>791</v>
      </c>
      <c r="C278" s="84" t="s">
        <v>792</v>
      </c>
      <c r="D278" s="83">
        <v>67.900000000000006</v>
      </c>
      <c r="E278" s="83">
        <v>0.21</v>
      </c>
      <c r="F278" s="83" t="s">
        <v>423</v>
      </c>
      <c r="G278" s="83" t="s">
        <v>76</v>
      </c>
      <c r="H278" s="83" t="s">
        <v>614</v>
      </c>
      <c r="I278" s="83" t="s">
        <v>73</v>
      </c>
      <c r="J278" s="83" t="s">
        <v>64</v>
      </c>
      <c r="K278" s="83" t="s">
        <v>64</v>
      </c>
      <c r="L278" s="83" t="s">
        <v>64</v>
      </c>
      <c r="M278" s="83" t="s">
        <v>78</v>
      </c>
      <c r="N278" s="83" t="s">
        <v>64</v>
      </c>
      <c r="O278" s="83" t="s">
        <v>64</v>
      </c>
      <c r="P278" s="83" t="s">
        <v>78</v>
      </c>
      <c r="Q278" s="83" t="s">
        <v>64</v>
      </c>
      <c r="R278" s="83" t="s">
        <v>64</v>
      </c>
      <c r="S278" s="83" t="s">
        <v>64</v>
      </c>
      <c r="T278" s="83" t="s">
        <v>84</v>
      </c>
      <c r="U278" s="83" t="s">
        <v>84</v>
      </c>
      <c r="V278" s="83" t="s">
        <v>64</v>
      </c>
      <c r="W278" s="83" t="s">
        <v>64</v>
      </c>
      <c r="X278" s="83" t="s">
        <v>64</v>
      </c>
      <c r="Y278" s="83" t="s">
        <v>84</v>
      </c>
      <c r="Z278" s="83" t="s">
        <v>65</v>
      </c>
      <c r="AA278" s="83" t="s">
        <v>65</v>
      </c>
      <c r="AB278" s="83" t="s">
        <v>66</v>
      </c>
      <c r="AC278" s="83" t="s">
        <v>65</v>
      </c>
      <c r="AD278" s="83" t="s">
        <v>65</v>
      </c>
      <c r="AE278" s="83" t="s">
        <v>65</v>
      </c>
      <c r="AF278" s="83" t="s">
        <v>79</v>
      </c>
      <c r="AG278" s="83" t="s">
        <v>66</v>
      </c>
      <c r="AH278" s="83" t="s">
        <v>65</v>
      </c>
      <c r="AI278" s="83" t="s">
        <v>79</v>
      </c>
      <c r="AJ278" s="83" t="s">
        <v>66</v>
      </c>
      <c r="AK278" s="83" t="s">
        <v>66</v>
      </c>
      <c r="AL278" s="83" t="s">
        <v>79</v>
      </c>
      <c r="AM278" s="83" t="s">
        <v>65</v>
      </c>
      <c r="AN278" s="83" t="s">
        <v>66</v>
      </c>
      <c r="AO278" s="83" t="s">
        <v>66</v>
      </c>
      <c r="AP278" s="83" t="s">
        <v>85</v>
      </c>
      <c r="AQ278" s="83" t="s">
        <v>85</v>
      </c>
      <c r="AR278" s="83" t="s">
        <v>63</v>
      </c>
      <c r="AS278" s="83" t="s">
        <v>68</v>
      </c>
      <c r="AT278" s="83" t="s">
        <v>87</v>
      </c>
      <c r="AU278" s="83" t="s">
        <v>70</v>
      </c>
      <c r="AV278" s="83" t="s">
        <v>132</v>
      </c>
      <c r="AW278" s="83" t="s">
        <v>63</v>
      </c>
      <c r="AX278" s="83" t="s">
        <v>63</v>
      </c>
      <c r="AY278" s="83" t="s">
        <v>63</v>
      </c>
      <c r="AZ278" s="83" t="s">
        <v>63</v>
      </c>
      <c r="BA278" s="83" t="s">
        <v>63</v>
      </c>
      <c r="BB278" s="83" t="s">
        <v>73</v>
      </c>
      <c r="BC278" s="83" t="s">
        <v>73</v>
      </c>
      <c r="BD278" s="83"/>
      <c r="BE278" s="83" t="s">
        <v>73</v>
      </c>
      <c r="BF278" s="83"/>
      <c r="BG278" s="87" t="s">
        <v>631</v>
      </c>
      <c r="BH278" s="86" t="s">
        <v>60</v>
      </c>
      <c r="BI278" s="76" t="s">
        <v>1415</v>
      </c>
      <c r="BJ278">
        <v>12</v>
      </c>
      <c r="BK278" s="87">
        <v>53</v>
      </c>
      <c r="BL278" s="87"/>
      <c r="BM278" s="86" t="s">
        <v>1126</v>
      </c>
      <c r="BN278" s="86" t="s">
        <v>1131</v>
      </c>
      <c r="BO278" s="87" t="s">
        <v>68</v>
      </c>
      <c r="BP278" s="87"/>
      <c r="BQ278" s="87" t="s">
        <v>1472</v>
      </c>
      <c r="BR278" s="86" t="s">
        <v>1445</v>
      </c>
      <c r="BS278" s="86">
        <v>1</v>
      </c>
      <c r="BT278" s="86" t="s">
        <v>1445</v>
      </c>
      <c r="BU278" s="86">
        <v>1</v>
      </c>
      <c r="BV278" s="86" t="s">
        <v>63</v>
      </c>
      <c r="BW278" s="86">
        <v>1</v>
      </c>
      <c r="BX278" s="86" t="s">
        <v>1448</v>
      </c>
      <c r="BY278" s="86">
        <v>1</v>
      </c>
      <c r="BZ278" s="86" t="s">
        <v>1470</v>
      </c>
      <c r="CA278" s="86">
        <v>2</v>
      </c>
      <c r="CB278" s="86" t="s">
        <v>1452</v>
      </c>
      <c r="CC278" s="86">
        <v>0</v>
      </c>
      <c r="CD278" s="86" t="s">
        <v>1454</v>
      </c>
      <c r="CE278" s="86">
        <v>1</v>
      </c>
      <c r="CF278" s="86" t="s">
        <v>1454</v>
      </c>
      <c r="CG278" s="86">
        <v>1</v>
      </c>
      <c r="CH278" s="86" t="s">
        <v>1454</v>
      </c>
      <c r="CI278" s="86">
        <v>1</v>
      </c>
      <c r="CJ278" s="86" t="s">
        <v>1454</v>
      </c>
      <c r="CK278" s="86">
        <v>1</v>
      </c>
      <c r="CL278" s="86" t="s">
        <v>1454</v>
      </c>
      <c r="CM278" s="86">
        <v>1</v>
      </c>
      <c r="CN278" s="86" t="s">
        <v>226</v>
      </c>
      <c r="CO278" s="86">
        <v>0</v>
      </c>
      <c r="CP278" s="87" t="s">
        <v>1478</v>
      </c>
      <c r="CQ278" s="152">
        <v>1</v>
      </c>
    </row>
    <row r="279" spans="1:95" ht="13.2" x14ac:dyDescent="0.25">
      <c r="A279" s="82">
        <v>45573.494640810182</v>
      </c>
      <c r="B279" s="83" t="s">
        <v>793</v>
      </c>
      <c r="C279" s="84" t="s">
        <v>794</v>
      </c>
      <c r="D279" s="83">
        <v>52.68</v>
      </c>
      <c r="E279" s="83">
        <v>0.08</v>
      </c>
      <c r="F279" s="83" t="s">
        <v>423</v>
      </c>
      <c r="G279" s="83" t="s">
        <v>76</v>
      </c>
      <c r="H279" s="83" t="s">
        <v>614</v>
      </c>
      <c r="I279" s="83" t="s">
        <v>73</v>
      </c>
      <c r="J279" s="83" t="s">
        <v>64</v>
      </c>
      <c r="K279" s="83" t="s">
        <v>64</v>
      </c>
      <c r="L279" s="83" t="s">
        <v>64</v>
      </c>
      <c r="M279" s="83" t="s">
        <v>64</v>
      </c>
      <c r="N279" s="83" t="s">
        <v>64</v>
      </c>
      <c r="O279" s="83" t="s">
        <v>64</v>
      </c>
      <c r="P279" s="83" t="s">
        <v>64</v>
      </c>
      <c r="Q279" s="83" t="s">
        <v>64</v>
      </c>
      <c r="R279" s="83" t="s">
        <v>64</v>
      </c>
      <c r="S279" s="83" t="s">
        <v>64</v>
      </c>
      <c r="T279" s="83" t="s">
        <v>64</v>
      </c>
      <c r="U279" s="83" t="s">
        <v>64</v>
      </c>
      <c r="V279" s="83" t="s">
        <v>64</v>
      </c>
      <c r="W279" s="83" t="s">
        <v>64</v>
      </c>
      <c r="X279" s="83" t="s">
        <v>64</v>
      </c>
      <c r="Y279" s="83" t="s">
        <v>64</v>
      </c>
      <c r="Z279" s="83" t="s">
        <v>65</v>
      </c>
      <c r="AA279" s="83" t="s">
        <v>65</v>
      </c>
      <c r="AB279" s="83" t="s">
        <v>65</v>
      </c>
      <c r="AC279" s="83" t="s">
        <v>65</v>
      </c>
      <c r="AD279" s="83" t="s">
        <v>65</v>
      </c>
      <c r="AE279" s="83" t="s">
        <v>65</v>
      </c>
      <c r="AF279" s="83" t="s">
        <v>65</v>
      </c>
      <c r="AG279" s="83" t="s">
        <v>65</v>
      </c>
      <c r="AH279" s="83" t="s">
        <v>65</v>
      </c>
      <c r="AI279" s="83" t="s">
        <v>101</v>
      </c>
      <c r="AJ279" s="83" t="s">
        <v>65</v>
      </c>
      <c r="AK279" s="83" t="s">
        <v>65</v>
      </c>
      <c r="AL279" s="83" t="s">
        <v>65</v>
      </c>
      <c r="AM279" s="83" t="s">
        <v>65</v>
      </c>
      <c r="AN279" s="83" t="s">
        <v>65</v>
      </c>
      <c r="AO279" s="83" t="s">
        <v>65</v>
      </c>
      <c r="AP279" s="83" t="s">
        <v>85</v>
      </c>
      <c r="AQ279" s="83" t="s">
        <v>151</v>
      </c>
      <c r="AR279" s="83" t="s">
        <v>63</v>
      </c>
      <c r="AS279" s="83" t="s">
        <v>68</v>
      </c>
      <c r="AT279" s="83" t="s">
        <v>87</v>
      </c>
      <c r="AU279" s="83" t="s">
        <v>67</v>
      </c>
      <c r="AV279" s="83" t="s">
        <v>132</v>
      </c>
      <c r="AW279" s="83" t="s">
        <v>72</v>
      </c>
      <c r="AX279" s="83" t="s">
        <v>72</v>
      </c>
      <c r="AY279" s="83" t="s">
        <v>63</v>
      </c>
      <c r="AZ279" s="83" t="s">
        <v>72</v>
      </c>
      <c r="BA279" s="83" t="s">
        <v>72</v>
      </c>
      <c r="BB279" s="83" t="s">
        <v>72</v>
      </c>
      <c r="BC279" s="83" t="s">
        <v>73</v>
      </c>
      <c r="BD279" s="83"/>
      <c r="BE279" s="83" t="s">
        <v>73</v>
      </c>
      <c r="BF279" s="83"/>
      <c r="BG279" s="87" t="s">
        <v>631</v>
      </c>
      <c r="BH279" s="86" t="s">
        <v>60</v>
      </c>
      <c r="BI279" s="76" t="s">
        <v>1415</v>
      </c>
      <c r="BJ279">
        <v>15</v>
      </c>
      <c r="BK279" s="87">
        <v>64</v>
      </c>
      <c r="BL279" s="87"/>
      <c r="BM279" s="86" t="s">
        <v>1126</v>
      </c>
      <c r="BN279" s="86" t="s">
        <v>1131</v>
      </c>
      <c r="BO279" s="87" t="s">
        <v>68</v>
      </c>
      <c r="BP279" s="87"/>
      <c r="BQ279" s="87" t="s">
        <v>1472</v>
      </c>
      <c r="BR279" s="86" t="s">
        <v>1445</v>
      </c>
      <c r="BS279" s="86">
        <v>1</v>
      </c>
      <c r="BT279" s="86" t="s">
        <v>1445</v>
      </c>
      <c r="BU279" s="86">
        <v>1</v>
      </c>
      <c r="BV279" s="86" t="s">
        <v>63</v>
      </c>
      <c r="BW279" s="86">
        <v>1</v>
      </c>
      <c r="BX279" s="86" t="s">
        <v>1448</v>
      </c>
      <c r="BY279" s="86">
        <v>1</v>
      </c>
      <c r="BZ279" s="86" t="s">
        <v>1450</v>
      </c>
      <c r="CA279" s="86">
        <v>1</v>
      </c>
      <c r="CB279" s="86" t="s">
        <v>1452</v>
      </c>
      <c r="CC279" s="86">
        <v>0</v>
      </c>
      <c r="CD279" s="86" t="s">
        <v>1454</v>
      </c>
      <c r="CE279" s="86">
        <v>1</v>
      </c>
      <c r="CF279" s="86" t="s">
        <v>1454</v>
      </c>
      <c r="CG279" s="86">
        <v>1</v>
      </c>
      <c r="CH279" s="86" t="s">
        <v>1454</v>
      </c>
      <c r="CI279" s="86">
        <v>1</v>
      </c>
      <c r="CJ279" s="86" t="s">
        <v>1454</v>
      </c>
      <c r="CK279" s="86">
        <v>1</v>
      </c>
      <c r="CL279" s="86" t="s">
        <v>1454</v>
      </c>
      <c r="CM279" s="86">
        <v>1</v>
      </c>
      <c r="CN279" s="86" t="s">
        <v>1454</v>
      </c>
      <c r="CO279" s="86">
        <v>1</v>
      </c>
      <c r="CP279" s="87" t="s">
        <v>1478</v>
      </c>
      <c r="CQ279" s="152">
        <v>1</v>
      </c>
    </row>
    <row r="280" spans="1:95" ht="13.2" x14ac:dyDescent="0.25">
      <c r="A280" s="82">
        <v>45573.495781817124</v>
      </c>
      <c r="B280" s="83" t="s">
        <v>795</v>
      </c>
      <c r="C280" s="84" t="s">
        <v>796</v>
      </c>
      <c r="D280" s="83">
        <v>100</v>
      </c>
      <c r="E280" s="83">
        <v>0.54</v>
      </c>
      <c r="F280" s="83" t="s">
        <v>423</v>
      </c>
      <c r="G280" s="83" t="s">
        <v>76</v>
      </c>
      <c r="H280" s="83" t="s">
        <v>631</v>
      </c>
      <c r="I280" s="83" t="s">
        <v>63</v>
      </c>
      <c r="J280" s="83" t="s">
        <v>64</v>
      </c>
      <c r="K280" s="83" t="s">
        <v>64</v>
      </c>
      <c r="L280" s="83" t="s">
        <v>64</v>
      </c>
      <c r="M280" s="83" t="s">
        <v>64</v>
      </c>
      <c r="N280" s="83" t="s">
        <v>64</v>
      </c>
      <c r="O280" s="83" t="s">
        <v>64</v>
      </c>
      <c r="P280" s="83" t="s">
        <v>64</v>
      </c>
      <c r="Q280" s="83" t="s">
        <v>64</v>
      </c>
      <c r="R280" s="83" t="s">
        <v>64</v>
      </c>
      <c r="S280" s="83" t="s">
        <v>64</v>
      </c>
      <c r="T280" s="83" t="s">
        <v>64</v>
      </c>
      <c r="U280" s="83" t="s">
        <v>64</v>
      </c>
      <c r="V280" s="83" t="s">
        <v>64</v>
      </c>
      <c r="W280" s="83" t="s">
        <v>64</v>
      </c>
      <c r="X280" s="83" t="s">
        <v>64</v>
      </c>
      <c r="Y280" s="83" t="s">
        <v>64</v>
      </c>
      <c r="Z280" s="83" t="s">
        <v>65</v>
      </c>
      <c r="AA280" s="83" t="s">
        <v>65</v>
      </c>
      <c r="AB280" s="83" t="s">
        <v>65</v>
      </c>
      <c r="AC280" s="83" t="s">
        <v>66</v>
      </c>
      <c r="AD280" s="83" t="s">
        <v>65</v>
      </c>
      <c r="AE280" s="83" t="s">
        <v>66</v>
      </c>
      <c r="AF280" s="83" t="s">
        <v>66</v>
      </c>
      <c r="AG280" s="83" t="s">
        <v>65</v>
      </c>
      <c r="AH280" s="83" t="s">
        <v>66</v>
      </c>
      <c r="AI280" s="83" t="s">
        <v>101</v>
      </c>
      <c r="AJ280" s="83" t="s">
        <v>65</v>
      </c>
      <c r="AK280" s="83" t="s">
        <v>66</v>
      </c>
      <c r="AL280" s="83" t="s">
        <v>66</v>
      </c>
      <c r="AM280" s="83" t="s">
        <v>66</v>
      </c>
      <c r="AN280" s="83" t="s">
        <v>66</v>
      </c>
      <c r="AO280" s="83" t="s">
        <v>66</v>
      </c>
      <c r="AP280" s="83" t="s">
        <v>67</v>
      </c>
      <c r="AQ280" s="83" t="s">
        <v>67</v>
      </c>
      <c r="AR280" s="83" t="s">
        <v>63</v>
      </c>
      <c r="AS280" s="83" t="s">
        <v>68</v>
      </c>
      <c r="AT280" s="83" t="s">
        <v>87</v>
      </c>
      <c r="AU280" s="83" t="s">
        <v>93</v>
      </c>
      <c r="AV280" s="83" t="s">
        <v>71</v>
      </c>
      <c r="AW280" s="83" t="s">
        <v>73</v>
      </c>
      <c r="AX280" s="83" t="s">
        <v>73</v>
      </c>
      <c r="AY280" s="83" t="s">
        <v>72</v>
      </c>
      <c r="AZ280" s="83" t="s">
        <v>72</v>
      </c>
      <c r="BA280" s="83" t="s">
        <v>73</v>
      </c>
      <c r="BB280" s="83" t="s">
        <v>73</v>
      </c>
      <c r="BC280" s="83" t="s">
        <v>73</v>
      </c>
      <c r="BD280" s="83"/>
      <c r="BE280" s="83" t="s">
        <v>73</v>
      </c>
      <c r="BF280" s="83"/>
      <c r="BG280" s="87" t="s">
        <v>631</v>
      </c>
      <c r="BH280" s="86" t="s">
        <v>60</v>
      </c>
      <c r="BI280" s="76" t="s">
        <v>1414</v>
      </c>
      <c r="BJ280">
        <v>15</v>
      </c>
      <c r="BK280" s="87">
        <v>55</v>
      </c>
      <c r="BL280" s="87"/>
      <c r="BM280" s="86" t="s">
        <v>1126</v>
      </c>
      <c r="BN280" s="86" t="s">
        <v>1131</v>
      </c>
      <c r="BO280" s="87" t="s">
        <v>68</v>
      </c>
      <c r="BP280" s="87"/>
      <c r="BQ280" s="87" t="s">
        <v>1472</v>
      </c>
      <c r="BR280" s="86" t="s">
        <v>1445</v>
      </c>
      <c r="BS280" s="86">
        <v>1</v>
      </c>
      <c r="BT280" s="86" t="s">
        <v>1445</v>
      </c>
      <c r="BU280" s="86">
        <v>1</v>
      </c>
      <c r="BV280" s="86" t="s">
        <v>63</v>
      </c>
      <c r="BW280" s="86">
        <v>1</v>
      </c>
      <c r="BX280" s="86" t="s">
        <v>1448</v>
      </c>
      <c r="BY280" s="86">
        <v>1</v>
      </c>
      <c r="BZ280" s="86" t="s">
        <v>1449</v>
      </c>
      <c r="CA280" s="86">
        <v>0</v>
      </c>
      <c r="CB280" s="86" t="s">
        <v>1452</v>
      </c>
      <c r="CC280" s="86">
        <v>0</v>
      </c>
      <c r="CD280" s="86" t="s">
        <v>226</v>
      </c>
      <c r="CE280" s="86">
        <v>0</v>
      </c>
      <c r="CF280" s="86" t="s">
        <v>226</v>
      </c>
      <c r="CG280" s="86">
        <v>0</v>
      </c>
      <c r="CH280" s="86" t="s">
        <v>1454</v>
      </c>
      <c r="CI280" s="86">
        <v>1</v>
      </c>
      <c r="CJ280" s="86" t="s">
        <v>1454</v>
      </c>
      <c r="CK280" s="86">
        <v>1</v>
      </c>
      <c r="CL280" s="86" t="s">
        <v>226</v>
      </c>
      <c r="CM280" s="86">
        <v>0</v>
      </c>
      <c r="CN280" s="86" t="s">
        <v>226</v>
      </c>
      <c r="CO280" s="86">
        <v>0</v>
      </c>
      <c r="CP280" s="87" t="s">
        <v>1477</v>
      </c>
      <c r="CQ280" s="152">
        <v>0</v>
      </c>
    </row>
    <row r="281" spans="1:95" ht="13.2" x14ac:dyDescent="0.25">
      <c r="A281" s="82">
        <v>45573.496779814814</v>
      </c>
      <c r="B281" s="83" t="s">
        <v>797</v>
      </c>
      <c r="C281" s="84" t="s">
        <v>798</v>
      </c>
      <c r="D281" s="83">
        <v>40.74</v>
      </c>
      <c r="E281" s="83">
        <v>0.08</v>
      </c>
      <c r="F281" s="83" t="s">
        <v>423</v>
      </c>
      <c r="G281" s="83" t="s">
        <v>76</v>
      </c>
      <c r="H281" s="83" t="s">
        <v>614</v>
      </c>
      <c r="I281" s="83" t="s">
        <v>63</v>
      </c>
      <c r="J281" s="83" t="s">
        <v>64</v>
      </c>
      <c r="K281" s="83" t="s">
        <v>64</v>
      </c>
      <c r="L281" s="83" t="s">
        <v>64</v>
      </c>
      <c r="M281" s="83" t="s">
        <v>78</v>
      </c>
      <c r="N281" s="83" t="s">
        <v>64</v>
      </c>
      <c r="O281" s="83" t="s">
        <v>64</v>
      </c>
      <c r="P281" s="83" t="s">
        <v>84</v>
      </c>
      <c r="Q281" s="83" t="s">
        <v>64</v>
      </c>
      <c r="R281" s="83" t="s">
        <v>64</v>
      </c>
      <c r="S281" s="83" t="s">
        <v>64</v>
      </c>
      <c r="T281" s="83" t="s">
        <v>64</v>
      </c>
      <c r="U281" s="83" t="s">
        <v>84</v>
      </c>
      <c r="V281" s="83" t="s">
        <v>64</v>
      </c>
      <c r="W281" s="83" t="s">
        <v>64</v>
      </c>
      <c r="X281" s="83" t="s">
        <v>64</v>
      </c>
      <c r="Y281" s="83" t="s">
        <v>64</v>
      </c>
      <c r="Z281" s="83" t="s">
        <v>65</v>
      </c>
      <c r="AA281" s="83" t="s">
        <v>65</v>
      </c>
      <c r="AB281" s="83" t="s">
        <v>66</v>
      </c>
      <c r="AC281" s="83" t="s">
        <v>66</v>
      </c>
      <c r="AD281" s="83" t="s">
        <v>66</v>
      </c>
      <c r="AE281" s="83" t="s">
        <v>66</v>
      </c>
      <c r="AF281" s="83" t="s">
        <v>66</v>
      </c>
      <c r="AG281" s="83" t="s">
        <v>65</v>
      </c>
      <c r="AH281" s="83" t="s">
        <v>66</v>
      </c>
      <c r="AI281" s="83" t="s">
        <v>101</v>
      </c>
      <c r="AJ281" s="83" t="s">
        <v>65</v>
      </c>
      <c r="AK281" s="83" t="s">
        <v>66</v>
      </c>
      <c r="AL281" s="83" t="s">
        <v>66</v>
      </c>
      <c r="AM281" s="83" t="s">
        <v>66</v>
      </c>
      <c r="AN281" s="83" t="s">
        <v>66</v>
      </c>
      <c r="AO281" s="83" t="s">
        <v>66</v>
      </c>
      <c r="AP281" s="83" t="s">
        <v>67</v>
      </c>
      <c r="AQ281" s="83" t="s">
        <v>67</v>
      </c>
      <c r="AR281" s="83" t="s">
        <v>86</v>
      </c>
      <c r="AS281" s="83" t="s">
        <v>68</v>
      </c>
      <c r="AT281" s="83" t="s">
        <v>87</v>
      </c>
      <c r="AU281" s="83" t="s">
        <v>70</v>
      </c>
      <c r="AV281" s="83" t="s">
        <v>132</v>
      </c>
      <c r="AW281" s="83" t="s">
        <v>73</v>
      </c>
      <c r="AX281" s="83" t="s">
        <v>72</v>
      </c>
      <c r="AY281" s="83" t="s">
        <v>73</v>
      </c>
      <c r="AZ281" s="83" t="s">
        <v>72</v>
      </c>
      <c r="BA281" s="83" t="s">
        <v>73</v>
      </c>
      <c r="BB281" s="83" t="s">
        <v>73</v>
      </c>
      <c r="BC281" s="83" t="s">
        <v>73</v>
      </c>
      <c r="BD281" s="83"/>
      <c r="BE281" s="83" t="s">
        <v>73</v>
      </c>
      <c r="BF281" s="83"/>
      <c r="BG281" s="87" t="s">
        <v>631</v>
      </c>
      <c r="BH281" s="86" t="s">
        <v>60</v>
      </c>
      <c r="BI281" s="76" t="s">
        <v>1414</v>
      </c>
      <c r="BJ281">
        <v>14</v>
      </c>
      <c r="BK281" s="87">
        <v>53</v>
      </c>
      <c r="BL281" s="87"/>
      <c r="BM281" s="86" t="s">
        <v>1126</v>
      </c>
      <c r="BN281" s="86" t="s">
        <v>1131</v>
      </c>
      <c r="BO281" s="87" t="s">
        <v>68</v>
      </c>
      <c r="BP281" s="87"/>
      <c r="BQ281" s="87" t="s">
        <v>1472</v>
      </c>
      <c r="BR281" s="86" t="s">
        <v>1445</v>
      </c>
      <c r="BS281" s="86">
        <v>1</v>
      </c>
      <c r="BT281" s="86" t="s">
        <v>1445</v>
      </c>
      <c r="BU281" s="86">
        <v>1</v>
      </c>
      <c r="BV281" s="86" t="s">
        <v>63</v>
      </c>
      <c r="BW281" s="86">
        <v>1</v>
      </c>
      <c r="BX281" s="86" t="s">
        <v>1448</v>
      </c>
      <c r="BY281" s="86">
        <v>1</v>
      </c>
      <c r="BZ281" s="86" t="s">
        <v>1470</v>
      </c>
      <c r="CA281" s="86">
        <v>2</v>
      </c>
      <c r="CB281" s="86" t="s">
        <v>1452</v>
      </c>
      <c r="CC281" s="86">
        <v>0</v>
      </c>
      <c r="CD281" s="86" t="s">
        <v>226</v>
      </c>
      <c r="CE281" s="86">
        <v>0</v>
      </c>
      <c r="CF281" s="86" t="s">
        <v>1454</v>
      </c>
      <c r="CG281" s="86">
        <v>1</v>
      </c>
      <c r="CH281" s="86" t="s">
        <v>226</v>
      </c>
      <c r="CI281" s="86">
        <v>0</v>
      </c>
      <c r="CJ281" s="86" t="s">
        <v>1454</v>
      </c>
      <c r="CK281" s="86">
        <v>1</v>
      </c>
      <c r="CL281" s="86" t="s">
        <v>226</v>
      </c>
      <c r="CM281" s="86">
        <v>0</v>
      </c>
      <c r="CN281" s="86" t="s">
        <v>226</v>
      </c>
      <c r="CO281" s="86">
        <v>0</v>
      </c>
      <c r="CP281" s="87" t="s">
        <v>1477</v>
      </c>
      <c r="CQ281" s="152">
        <v>0</v>
      </c>
    </row>
    <row r="282" spans="1:95" ht="13.2" x14ac:dyDescent="0.25">
      <c r="A282" s="82">
        <v>45573.497688321761</v>
      </c>
      <c r="B282" s="83" t="s">
        <v>799</v>
      </c>
      <c r="C282" s="84" t="s">
        <v>800</v>
      </c>
      <c r="D282" s="83">
        <v>44.6</v>
      </c>
      <c r="E282" s="83">
        <v>0.25</v>
      </c>
      <c r="F282" s="83" t="s">
        <v>423</v>
      </c>
      <c r="G282" s="83" t="s">
        <v>291</v>
      </c>
      <c r="H282" s="83" t="s">
        <v>614</v>
      </c>
      <c r="I282" s="83" t="s">
        <v>63</v>
      </c>
      <c r="J282" s="83" t="s">
        <v>64</v>
      </c>
      <c r="K282" s="83" t="s">
        <v>64</v>
      </c>
      <c r="L282" s="83" t="s">
        <v>64</v>
      </c>
      <c r="M282" s="83" t="s">
        <v>78</v>
      </c>
      <c r="N282" s="83" t="s">
        <v>64</v>
      </c>
      <c r="O282" s="83" t="s">
        <v>64</v>
      </c>
      <c r="P282" s="83" t="s">
        <v>64</v>
      </c>
      <c r="Q282" s="83" t="s">
        <v>84</v>
      </c>
      <c r="R282" s="83" t="s">
        <v>64</v>
      </c>
      <c r="S282" s="83" t="s">
        <v>64</v>
      </c>
      <c r="T282" s="83" t="s">
        <v>64</v>
      </c>
      <c r="U282" s="83" t="s">
        <v>64</v>
      </c>
      <c r="V282" s="83" t="s">
        <v>64</v>
      </c>
      <c r="W282" s="83" t="s">
        <v>64</v>
      </c>
      <c r="X282" s="83" t="s">
        <v>64</v>
      </c>
      <c r="Y282" s="83" t="s">
        <v>64</v>
      </c>
      <c r="Z282" s="83" t="s">
        <v>65</v>
      </c>
      <c r="AA282" s="83" t="s">
        <v>65</v>
      </c>
      <c r="AB282" s="83" t="s">
        <v>65</v>
      </c>
      <c r="AC282" s="83" t="s">
        <v>65</v>
      </c>
      <c r="AD282" s="83" t="s">
        <v>65</v>
      </c>
      <c r="AE282" s="83" t="s">
        <v>65</v>
      </c>
      <c r="AF282" s="83" t="s">
        <v>65</v>
      </c>
      <c r="AG282" s="83" t="s">
        <v>65</v>
      </c>
      <c r="AH282" s="83" t="s">
        <v>79</v>
      </c>
      <c r="AI282" s="83" t="s">
        <v>79</v>
      </c>
      <c r="AJ282" s="83" t="s">
        <v>65</v>
      </c>
      <c r="AK282" s="83" t="s">
        <v>65</v>
      </c>
      <c r="AL282" s="83" t="s">
        <v>65</v>
      </c>
      <c r="AM282" s="83" t="s">
        <v>65</v>
      </c>
      <c r="AN282" s="83" t="s">
        <v>66</v>
      </c>
      <c r="AO282" s="83" t="s">
        <v>65</v>
      </c>
      <c r="AP282" s="83" t="s">
        <v>80</v>
      </c>
      <c r="AQ282" s="83" t="s">
        <v>80</v>
      </c>
      <c r="AR282" s="83" t="s">
        <v>63</v>
      </c>
      <c r="AS282" s="83" t="s">
        <v>68</v>
      </c>
      <c r="AT282" s="83" t="s">
        <v>69</v>
      </c>
      <c r="AU282" s="83" t="s">
        <v>93</v>
      </c>
      <c r="AV282" s="83" t="s">
        <v>71</v>
      </c>
      <c r="AW282" s="83" t="s">
        <v>72</v>
      </c>
      <c r="AX282" s="83" t="s">
        <v>73</v>
      </c>
      <c r="AY282" s="83" t="s">
        <v>73</v>
      </c>
      <c r="AZ282" s="83" t="s">
        <v>72</v>
      </c>
      <c r="BA282" s="83" t="s">
        <v>73</v>
      </c>
      <c r="BB282" s="83" t="s">
        <v>72</v>
      </c>
      <c r="BC282" s="83" t="s">
        <v>73</v>
      </c>
      <c r="BD282" s="83"/>
      <c r="BE282" s="83" t="s">
        <v>73</v>
      </c>
      <c r="BF282" s="83"/>
      <c r="BG282" s="87" t="s">
        <v>631</v>
      </c>
      <c r="BH282" s="86" t="s">
        <v>60</v>
      </c>
      <c r="BI282" s="76" t="s">
        <v>1414</v>
      </c>
      <c r="BJ282">
        <v>15</v>
      </c>
      <c r="BK282" s="87">
        <v>60</v>
      </c>
      <c r="BL282" s="87"/>
      <c r="BM282" s="86" t="s">
        <v>1126</v>
      </c>
      <c r="BN282" s="86" t="s">
        <v>1131</v>
      </c>
      <c r="BO282" s="87" t="s">
        <v>68</v>
      </c>
      <c r="BP282" s="87"/>
      <c r="BQ282" s="87" t="s">
        <v>1472</v>
      </c>
      <c r="BR282" s="86" t="s">
        <v>1444</v>
      </c>
      <c r="BS282" s="86">
        <v>0</v>
      </c>
      <c r="BT282" s="86" t="s">
        <v>1444</v>
      </c>
      <c r="BU282" s="86">
        <v>0</v>
      </c>
      <c r="BV282" s="86" t="s">
        <v>63</v>
      </c>
      <c r="BW282" s="86">
        <v>1</v>
      </c>
      <c r="BX282" s="86" t="s">
        <v>1447</v>
      </c>
      <c r="BY282" s="86">
        <v>0</v>
      </c>
      <c r="BZ282" s="86" t="s">
        <v>1449</v>
      </c>
      <c r="CA282" s="86">
        <v>0</v>
      </c>
      <c r="CB282" s="86" t="s">
        <v>1452</v>
      </c>
      <c r="CC282" s="86">
        <v>0</v>
      </c>
      <c r="CD282" s="86" t="s">
        <v>1454</v>
      </c>
      <c r="CE282" s="86">
        <v>1</v>
      </c>
      <c r="CF282" s="86" t="s">
        <v>226</v>
      </c>
      <c r="CG282" s="86">
        <v>0</v>
      </c>
      <c r="CH282" s="86" t="s">
        <v>226</v>
      </c>
      <c r="CI282" s="86">
        <v>0</v>
      </c>
      <c r="CJ282" s="86" t="s">
        <v>1454</v>
      </c>
      <c r="CK282" s="86">
        <v>1</v>
      </c>
      <c r="CL282" s="86" t="s">
        <v>226</v>
      </c>
      <c r="CM282" s="86">
        <v>0</v>
      </c>
      <c r="CN282" s="86" t="s">
        <v>1454</v>
      </c>
      <c r="CO282" s="86">
        <v>1</v>
      </c>
      <c r="CP282" s="87" t="s">
        <v>1477</v>
      </c>
      <c r="CQ282" s="152">
        <v>0</v>
      </c>
    </row>
    <row r="283" spans="1:95" ht="13.2" x14ac:dyDescent="0.25">
      <c r="A283" s="82">
        <v>45573.499818819444</v>
      </c>
      <c r="B283" s="83" t="s">
        <v>801</v>
      </c>
      <c r="C283" s="84" t="s">
        <v>802</v>
      </c>
      <c r="D283" s="83">
        <v>100</v>
      </c>
      <c r="E283" s="83">
        <v>0.67</v>
      </c>
      <c r="F283" s="83" t="s">
        <v>423</v>
      </c>
      <c r="G283" s="83" t="s">
        <v>539</v>
      </c>
      <c r="H283" s="83" t="s">
        <v>683</v>
      </c>
      <c r="I283" s="83" t="s">
        <v>63</v>
      </c>
      <c r="J283" s="83" t="s">
        <v>64</v>
      </c>
      <c r="K283" s="83" t="s">
        <v>64</v>
      </c>
      <c r="L283" s="83" t="s">
        <v>64</v>
      </c>
      <c r="M283" s="83" t="s">
        <v>78</v>
      </c>
      <c r="N283" s="83" t="s">
        <v>64</v>
      </c>
      <c r="O283" s="83" t="s">
        <v>84</v>
      </c>
      <c r="P283" s="83" t="s">
        <v>84</v>
      </c>
      <c r="Q283" s="83" t="s">
        <v>64</v>
      </c>
      <c r="R283" s="83" t="s">
        <v>64</v>
      </c>
      <c r="S283" s="83" t="s">
        <v>64</v>
      </c>
      <c r="T283" s="83" t="s">
        <v>64</v>
      </c>
      <c r="U283" s="83" t="s">
        <v>64</v>
      </c>
      <c r="V283" s="83" t="s">
        <v>84</v>
      </c>
      <c r="W283" s="83" t="s">
        <v>84</v>
      </c>
      <c r="X283" s="83" t="s">
        <v>64</v>
      </c>
      <c r="Y283" s="83" t="s">
        <v>64</v>
      </c>
      <c r="Z283" s="83" t="s">
        <v>65</v>
      </c>
      <c r="AA283" s="83" t="s">
        <v>65</v>
      </c>
      <c r="AB283" s="83" t="s">
        <v>65</v>
      </c>
      <c r="AC283" s="83" t="s">
        <v>65</v>
      </c>
      <c r="AD283" s="83" t="s">
        <v>65</v>
      </c>
      <c r="AE283" s="83" t="s">
        <v>65</v>
      </c>
      <c r="AF283" s="83" t="s">
        <v>66</v>
      </c>
      <c r="AG283" s="83" t="s">
        <v>65</v>
      </c>
      <c r="AH283" s="83" t="s">
        <v>65</v>
      </c>
      <c r="AI283" s="83" t="s">
        <v>65</v>
      </c>
      <c r="AJ283" s="83" t="s">
        <v>65</v>
      </c>
      <c r="AK283" s="83" t="s">
        <v>65</v>
      </c>
      <c r="AL283" s="83" t="s">
        <v>65</v>
      </c>
      <c r="AM283" s="83" t="s">
        <v>65</v>
      </c>
      <c r="AN283" s="83" t="s">
        <v>65</v>
      </c>
      <c r="AO283" s="83" t="s">
        <v>65</v>
      </c>
      <c r="AP283" s="83" t="s">
        <v>67</v>
      </c>
      <c r="AQ283" s="83" t="s">
        <v>67</v>
      </c>
      <c r="AR283" s="83" t="s">
        <v>86</v>
      </c>
      <c r="AS283" s="83" t="s">
        <v>803</v>
      </c>
      <c r="AT283" s="83" t="s">
        <v>87</v>
      </c>
      <c r="AU283" s="83" t="s">
        <v>70</v>
      </c>
      <c r="AV283" s="83" t="s">
        <v>71</v>
      </c>
      <c r="AW283" s="83" t="s">
        <v>73</v>
      </c>
      <c r="AX283" s="83" t="s">
        <v>73</v>
      </c>
      <c r="AY283" s="83" t="s">
        <v>73</v>
      </c>
      <c r="AZ283" s="83" t="s">
        <v>72</v>
      </c>
      <c r="BA283" s="83" t="s">
        <v>72</v>
      </c>
      <c r="BB283" s="83" t="s">
        <v>73</v>
      </c>
      <c r="BC283" s="83" t="s">
        <v>73</v>
      </c>
      <c r="BD283" s="83"/>
      <c r="BE283" s="83" t="s">
        <v>73</v>
      </c>
      <c r="BF283" s="83"/>
      <c r="BG283" s="87" t="s">
        <v>631</v>
      </c>
      <c r="BH283" s="86" t="s">
        <v>60</v>
      </c>
      <c r="BI283" s="76" t="s">
        <v>1414</v>
      </c>
      <c r="BJ283">
        <v>12</v>
      </c>
      <c r="BK283" s="87">
        <v>60</v>
      </c>
      <c r="BL283" s="87"/>
      <c r="BM283" s="86" t="s">
        <v>1126</v>
      </c>
      <c r="BN283" s="86" t="s">
        <v>1131</v>
      </c>
      <c r="BO283" s="87" t="s">
        <v>1427</v>
      </c>
      <c r="BP283" s="87"/>
      <c r="BQ283" s="87" t="s">
        <v>1473</v>
      </c>
      <c r="BR283" s="86" t="s">
        <v>1445</v>
      </c>
      <c r="BS283" s="86">
        <v>1</v>
      </c>
      <c r="BT283" s="86" t="s">
        <v>1445</v>
      </c>
      <c r="BU283" s="86">
        <v>1</v>
      </c>
      <c r="BV283" s="86" t="s">
        <v>73</v>
      </c>
      <c r="BW283" s="86">
        <v>0</v>
      </c>
      <c r="BX283" s="86" t="s">
        <v>1448</v>
      </c>
      <c r="BY283" s="86">
        <v>1</v>
      </c>
      <c r="BZ283" s="86" t="s">
        <v>1470</v>
      </c>
      <c r="CA283" s="86">
        <v>2</v>
      </c>
      <c r="CB283" s="86" t="s">
        <v>1452</v>
      </c>
      <c r="CC283" s="86">
        <v>0</v>
      </c>
      <c r="CD283" s="86" t="s">
        <v>226</v>
      </c>
      <c r="CE283" s="86">
        <v>0</v>
      </c>
      <c r="CF283" s="86" t="s">
        <v>226</v>
      </c>
      <c r="CG283" s="86">
        <v>0</v>
      </c>
      <c r="CH283" s="86" t="s">
        <v>226</v>
      </c>
      <c r="CI283" s="86">
        <v>0</v>
      </c>
      <c r="CJ283" s="86" t="s">
        <v>1454</v>
      </c>
      <c r="CK283" s="86">
        <v>1</v>
      </c>
      <c r="CL283" s="86" t="s">
        <v>1454</v>
      </c>
      <c r="CM283" s="86">
        <v>1</v>
      </c>
      <c r="CN283" s="86" t="s">
        <v>226</v>
      </c>
      <c r="CO283" s="86">
        <v>0</v>
      </c>
      <c r="CP283" s="87" t="s">
        <v>1477</v>
      </c>
      <c r="CQ283" s="152">
        <v>0</v>
      </c>
    </row>
    <row r="284" spans="1:95" ht="13.2" x14ac:dyDescent="0.25">
      <c r="A284" s="82">
        <v>45573.500239270834</v>
      </c>
      <c r="B284" s="83" t="s">
        <v>804</v>
      </c>
      <c r="C284" s="84" t="s">
        <v>805</v>
      </c>
      <c r="D284" s="83">
        <v>52.68</v>
      </c>
      <c r="E284" s="83">
        <v>0.13</v>
      </c>
      <c r="F284" s="83" t="s">
        <v>423</v>
      </c>
      <c r="G284" s="83" t="s">
        <v>291</v>
      </c>
      <c r="H284" s="83" t="s">
        <v>614</v>
      </c>
      <c r="I284" s="83" t="s">
        <v>63</v>
      </c>
      <c r="J284" s="83" t="s">
        <v>145</v>
      </c>
      <c r="K284" s="83" t="s">
        <v>64</v>
      </c>
      <c r="L284" s="83" t="s">
        <v>64</v>
      </c>
      <c r="M284" s="83" t="s">
        <v>78</v>
      </c>
      <c r="N284" s="83" t="s">
        <v>64</v>
      </c>
      <c r="O284" s="83" t="s">
        <v>84</v>
      </c>
      <c r="P284" s="83" t="s">
        <v>78</v>
      </c>
      <c r="Q284" s="83" t="s">
        <v>84</v>
      </c>
      <c r="R284" s="83" t="s">
        <v>64</v>
      </c>
      <c r="S284" s="83" t="s">
        <v>64</v>
      </c>
      <c r="T284" s="83" t="s">
        <v>64</v>
      </c>
      <c r="U284" s="83" t="s">
        <v>64</v>
      </c>
      <c r="V284" s="83" t="s">
        <v>64</v>
      </c>
      <c r="W284" s="83" t="s">
        <v>64</v>
      </c>
      <c r="X284" s="83" t="s">
        <v>64</v>
      </c>
      <c r="Y284" s="83" t="s">
        <v>64</v>
      </c>
      <c r="Z284" s="83" t="s">
        <v>65</v>
      </c>
      <c r="AA284" s="83" t="s">
        <v>65</v>
      </c>
      <c r="AB284" s="83" t="s">
        <v>65</v>
      </c>
      <c r="AC284" s="83" t="s">
        <v>66</v>
      </c>
      <c r="AD284" s="83" t="s">
        <v>65</v>
      </c>
      <c r="AE284" s="83" t="s">
        <v>65</v>
      </c>
      <c r="AF284" s="83" t="s">
        <v>66</v>
      </c>
      <c r="AG284" s="83" t="s">
        <v>65</v>
      </c>
      <c r="AH284" s="83" t="s">
        <v>65</v>
      </c>
      <c r="AI284" s="83" t="s">
        <v>79</v>
      </c>
      <c r="AJ284" s="83" t="s">
        <v>65</v>
      </c>
      <c r="AK284" s="83" t="s">
        <v>66</v>
      </c>
      <c r="AL284" s="83" t="s">
        <v>79</v>
      </c>
      <c r="AM284" s="83" t="s">
        <v>65</v>
      </c>
      <c r="AN284" s="83" t="s">
        <v>66</v>
      </c>
      <c r="AO284" s="83" t="s">
        <v>65</v>
      </c>
      <c r="AP284" s="83" t="s">
        <v>67</v>
      </c>
      <c r="AQ284" s="83" t="s">
        <v>85</v>
      </c>
      <c r="AR284" s="83" t="s">
        <v>63</v>
      </c>
      <c r="AS284" s="83" t="s">
        <v>68</v>
      </c>
      <c r="AT284" s="83" t="s">
        <v>69</v>
      </c>
      <c r="AU284" s="83" t="s">
        <v>70</v>
      </c>
      <c r="AV284" s="83" t="s">
        <v>67</v>
      </c>
      <c r="AW284" s="83" t="s">
        <v>72</v>
      </c>
      <c r="AX284" s="83" t="s">
        <v>73</v>
      </c>
      <c r="AY284" s="83" t="s">
        <v>72</v>
      </c>
      <c r="AZ284" s="83" t="s">
        <v>63</v>
      </c>
      <c r="BA284" s="83" t="s">
        <v>72</v>
      </c>
      <c r="BB284" s="83" t="s">
        <v>72</v>
      </c>
      <c r="BC284" s="83" t="s">
        <v>73</v>
      </c>
      <c r="BD284" s="83"/>
      <c r="BE284" s="83" t="s">
        <v>73</v>
      </c>
      <c r="BF284" s="83"/>
      <c r="BG284" s="87" t="s">
        <v>631</v>
      </c>
      <c r="BH284" s="86" t="s">
        <v>60</v>
      </c>
      <c r="BI284" s="76" t="s">
        <v>1414</v>
      </c>
      <c r="BJ284">
        <v>12</v>
      </c>
      <c r="BK284" s="87">
        <v>57</v>
      </c>
      <c r="BL284" s="87"/>
      <c r="BM284" s="86" t="s">
        <v>1126</v>
      </c>
      <c r="BN284" s="86" t="s">
        <v>1131</v>
      </c>
      <c r="BO284" s="87" t="s">
        <v>68</v>
      </c>
      <c r="BP284" s="87"/>
      <c r="BQ284" s="87" t="s">
        <v>1472</v>
      </c>
      <c r="BR284" s="86" t="s">
        <v>1445</v>
      </c>
      <c r="BS284" s="86">
        <v>1</v>
      </c>
      <c r="BT284" s="86" t="s">
        <v>1445</v>
      </c>
      <c r="BU284" s="86">
        <v>1</v>
      </c>
      <c r="BV284" s="86" t="s">
        <v>63</v>
      </c>
      <c r="BW284" s="86">
        <v>1</v>
      </c>
      <c r="BX284" s="86" t="s">
        <v>1447</v>
      </c>
      <c r="BY284" s="86">
        <v>0</v>
      </c>
      <c r="BZ284" s="86" t="s">
        <v>1470</v>
      </c>
      <c r="CA284" s="86">
        <v>2</v>
      </c>
      <c r="CB284" s="86" t="s">
        <v>1453</v>
      </c>
      <c r="CC284" s="86">
        <v>1</v>
      </c>
      <c r="CD284" s="86" t="s">
        <v>1454</v>
      </c>
      <c r="CE284" s="86">
        <v>1</v>
      </c>
      <c r="CF284" s="86" t="s">
        <v>226</v>
      </c>
      <c r="CG284" s="86">
        <v>0</v>
      </c>
      <c r="CH284" s="86" t="s">
        <v>1454</v>
      </c>
      <c r="CI284" s="86">
        <v>1</v>
      </c>
      <c r="CJ284" s="86" t="s">
        <v>1454</v>
      </c>
      <c r="CK284" s="86">
        <v>1</v>
      </c>
      <c r="CL284" s="86" t="s">
        <v>1454</v>
      </c>
      <c r="CM284" s="86">
        <v>1</v>
      </c>
      <c r="CN284" s="86" t="s">
        <v>1454</v>
      </c>
      <c r="CO284" s="86">
        <v>1</v>
      </c>
      <c r="CP284" s="87" t="s">
        <v>1478</v>
      </c>
      <c r="CQ284" s="152">
        <v>1</v>
      </c>
    </row>
    <row r="285" spans="1:95" ht="13.2" x14ac:dyDescent="0.25">
      <c r="A285" s="82">
        <v>45573.502601134256</v>
      </c>
      <c r="B285" s="83" t="s">
        <v>806</v>
      </c>
      <c r="C285" s="84" t="s">
        <v>807</v>
      </c>
      <c r="D285" s="83">
        <v>28.6</v>
      </c>
      <c r="E285" s="83">
        <v>0.75</v>
      </c>
      <c r="F285" s="83" t="s">
        <v>114</v>
      </c>
      <c r="G285" s="83" t="s">
        <v>76</v>
      </c>
      <c r="H285" s="83" t="s">
        <v>761</v>
      </c>
      <c r="I285" s="83" t="s">
        <v>63</v>
      </c>
      <c r="J285" s="83" t="s">
        <v>64</v>
      </c>
      <c r="K285" s="83" t="s">
        <v>78</v>
      </c>
      <c r="L285" s="83" t="s">
        <v>64</v>
      </c>
      <c r="M285" s="83" t="s">
        <v>78</v>
      </c>
      <c r="N285" s="83" t="s">
        <v>64</v>
      </c>
      <c r="O285" s="83" t="s">
        <v>64</v>
      </c>
      <c r="P285" s="83" t="s">
        <v>84</v>
      </c>
      <c r="Q285" s="83" t="s">
        <v>64</v>
      </c>
      <c r="R285" s="83" t="s">
        <v>64</v>
      </c>
      <c r="S285" s="83" t="s">
        <v>64</v>
      </c>
      <c r="T285" s="83" t="s">
        <v>84</v>
      </c>
      <c r="U285" s="83" t="s">
        <v>64</v>
      </c>
      <c r="V285" s="83" t="s">
        <v>64</v>
      </c>
      <c r="W285" s="83" t="s">
        <v>64</v>
      </c>
      <c r="X285" s="83" t="s">
        <v>64</v>
      </c>
      <c r="Y285" s="83" t="s">
        <v>64</v>
      </c>
      <c r="Z285" s="83" t="s">
        <v>65</v>
      </c>
      <c r="AA285" s="83" t="s">
        <v>65</v>
      </c>
      <c r="AB285" s="83" t="s">
        <v>65</v>
      </c>
      <c r="AC285" s="83" t="s">
        <v>65</v>
      </c>
      <c r="AD285" s="83" t="s">
        <v>65</v>
      </c>
      <c r="AE285" s="83" t="s">
        <v>65</v>
      </c>
      <c r="AF285" s="83" t="s">
        <v>65</v>
      </c>
      <c r="AG285" s="83" t="s">
        <v>66</v>
      </c>
      <c r="AH285" s="83" t="s">
        <v>101</v>
      </c>
      <c r="AI285" s="83" t="s">
        <v>101</v>
      </c>
      <c r="AJ285" s="83" t="s">
        <v>65</v>
      </c>
      <c r="AK285" s="83" t="s">
        <v>66</v>
      </c>
      <c r="AL285" s="83" t="s">
        <v>65</v>
      </c>
      <c r="AM285" s="83" t="s">
        <v>66</v>
      </c>
      <c r="AN285" s="83" t="s">
        <v>66</v>
      </c>
      <c r="AO285" s="83" t="s">
        <v>65</v>
      </c>
      <c r="AP285" s="83" t="s">
        <v>85</v>
      </c>
      <c r="AQ285" s="83" t="s">
        <v>85</v>
      </c>
      <c r="AR285" s="83" t="s">
        <v>63</v>
      </c>
      <c r="AS285" s="83" t="s">
        <v>808</v>
      </c>
      <c r="AT285" s="83" t="s">
        <v>87</v>
      </c>
      <c r="AU285" s="83" t="s">
        <v>70</v>
      </c>
      <c r="AV285" s="83" t="s">
        <v>71</v>
      </c>
      <c r="AW285" s="83" t="s">
        <v>72</v>
      </c>
      <c r="AX285" s="83" t="s">
        <v>72</v>
      </c>
      <c r="AY285" s="83" t="s">
        <v>72</v>
      </c>
      <c r="AZ285" s="83" t="s">
        <v>72</v>
      </c>
      <c r="BA285" s="83" t="s">
        <v>72</v>
      </c>
      <c r="BB285" s="83" t="s">
        <v>72</v>
      </c>
      <c r="BC285" s="83" t="s">
        <v>73</v>
      </c>
      <c r="BD285" s="83"/>
      <c r="BE285" s="83" t="s">
        <v>73</v>
      </c>
      <c r="BF285" s="83"/>
      <c r="BG285" s="87" t="s">
        <v>631</v>
      </c>
      <c r="BH285" s="87" t="s">
        <v>114</v>
      </c>
      <c r="BI285" s="76" t="s">
        <v>1414</v>
      </c>
      <c r="BJ285">
        <v>13</v>
      </c>
      <c r="BK285" s="87">
        <v>58</v>
      </c>
      <c r="BL285" s="87"/>
      <c r="BM285" s="86" t="s">
        <v>1126</v>
      </c>
      <c r="BN285" s="86" t="s">
        <v>1131</v>
      </c>
      <c r="BO285" s="87" t="s">
        <v>68</v>
      </c>
      <c r="BP285" s="87"/>
      <c r="BQ285" s="87" t="s">
        <v>1472</v>
      </c>
      <c r="BR285" s="86" t="s">
        <v>1445</v>
      </c>
      <c r="BS285" s="86">
        <v>1</v>
      </c>
      <c r="BT285" s="86" t="s">
        <v>1445</v>
      </c>
      <c r="BU285" s="86">
        <v>1</v>
      </c>
      <c r="BV285" s="86" t="s">
        <v>63</v>
      </c>
      <c r="BW285" s="86">
        <v>1</v>
      </c>
      <c r="BX285" s="86" t="s">
        <v>1448</v>
      </c>
      <c r="BY285" s="86">
        <v>1</v>
      </c>
      <c r="BZ285" s="86" t="s">
        <v>1470</v>
      </c>
      <c r="CA285" s="86">
        <v>2</v>
      </c>
      <c r="CB285" s="86" t="s">
        <v>1452</v>
      </c>
      <c r="CC285" s="86">
        <v>0</v>
      </c>
      <c r="CD285" s="86" t="s">
        <v>1454</v>
      </c>
      <c r="CE285" s="86">
        <v>1</v>
      </c>
      <c r="CF285" s="86" t="s">
        <v>1454</v>
      </c>
      <c r="CG285" s="86">
        <v>1</v>
      </c>
      <c r="CH285" s="86" t="s">
        <v>1454</v>
      </c>
      <c r="CI285" s="86">
        <v>1</v>
      </c>
      <c r="CJ285" s="86" t="s">
        <v>1454</v>
      </c>
      <c r="CK285" s="86">
        <v>1</v>
      </c>
      <c r="CL285" s="86" t="s">
        <v>1454</v>
      </c>
      <c r="CM285" s="86">
        <v>1</v>
      </c>
      <c r="CN285" s="86" t="s">
        <v>1454</v>
      </c>
      <c r="CO285" s="86">
        <v>1</v>
      </c>
      <c r="CP285" s="87" t="s">
        <v>1478</v>
      </c>
      <c r="CQ285" s="152">
        <v>1</v>
      </c>
    </row>
    <row r="286" spans="1:95" ht="13.2" x14ac:dyDescent="0.25">
      <c r="A286" s="82">
        <v>45573.503184942128</v>
      </c>
      <c r="B286" s="83" t="s">
        <v>809</v>
      </c>
      <c r="C286" s="84" t="s">
        <v>810</v>
      </c>
      <c r="D286" s="83">
        <v>12.5</v>
      </c>
      <c r="E286" s="83">
        <v>0.12</v>
      </c>
      <c r="F286" s="83" t="s">
        <v>114</v>
      </c>
      <c r="G286" s="83" t="s">
        <v>539</v>
      </c>
      <c r="H286" s="83" t="s">
        <v>631</v>
      </c>
      <c r="I286" s="83" t="s">
        <v>63</v>
      </c>
      <c r="J286" s="83" t="s">
        <v>78</v>
      </c>
      <c r="K286" s="83" t="s">
        <v>78</v>
      </c>
      <c r="L286" s="83" t="s">
        <v>64</v>
      </c>
      <c r="M286" s="83" t="s">
        <v>84</v>
      </c>
      <c r="N286" s="83" t="s">
        <v>84</v>
      </c>
      <c r="O286" s="83" t="s">
        <v>64</v>
      </c>
      <c r="P286" s="83" t="s">
        <v>84</v>
      </c>
      <c r="Q286" s="83" t="s">
        <v>64</v>
      </c>
      <c r="R286" s="83" t="s">
        <v>64</v>
      </c>
      <c r="S286" s="83" t="s">
        <v>84</v>
      </c>
      <c r="T286" s="83" t="s">
        <v>64</v>
      </c>
      <c r="U286" s="83" t="s">
        <v>84</v>
      </c>
      <c r="V286" s="83" t="s">
        <v>84</v>
      </c>
      <c r="W286" s="83" t="s">
        <v>84</v>
      </c>
      <c r="X286" s="83" t="s">
        <v>64</v>
      </c>
      <c r="Y286" s="83" t="s">
        <v>64</v>
      </c>
      <c r="Z286" s="83" t="s">
        <v>65</v>
      </c>
      <c r="AA286" s="83" t="s">
        <v>65</v>
      </c>
      <c r="AB286" s="83" t="s">
        <v>101</v>
      </c>
      <c r="AC286" s="83" t="s">
        <v>66</v>
      </c>
      <c r="AD286" s="83" t="s">
        <v>66</v>
      </c>
      <c r="AE286" s="83" t="s">
        <v>66</v>
      </c>
      <c r="AF286" s="83" t="s">
        <v>66</v>
      </c>
      <c r="AG286" s="83" t="s">
        <v>65</v>
      </c>
      <c r="AH286" s="83" t="s">
        <v>66</v>
      </c>
      <c r="AI286" s="83" t="s">
        <v>79</v>
      </c>
      <c r="AJ286" s="83" t="s">
        <v>66</v>
      </c>
      <c r="AK286" s="83" t="s">
        <v>65</v>
      </c>
      <c r="AL286" s="83" t="s">
        <v>65</v>
      </c>
      <c r="AM286" s="83" t="s">
        <v>65</v>
      </c>
      <c r="AN286" s="83" t="s">
        <v>66</v>
      </c>
      <c r="AO286" s="83" t="s">
        <v>66</v>
      </c>
      <c r="AP286" s="83" t="s">
        <v>67</v>
      </c>
      <c r="AQ286" s="83" t="s">
        <v>67</v>
      </c>
      <c r="AR286" s="83" t="s">
        <v>86</v>
      </c>
      <c r="AS286" s="83" t="s">
        <v>81</v>
      </c>
      <c r="AT286" s="83" t="s">
        <v>69</v>
      </c>
      <c r="AU286" s="83" t="s">
        <v>70</v>
      </c>
      <c r="AV286" s="83" t="s">
        <v>71</v>
      </c>
      <c r="AW286" s="83" t="s">
        <v>73</v>
      </c>
      <c r="AX286" s="83" t="s">
        <v>73</v>
      </c>
      <c r="AY286" s="83" t="s">
        <v>73</v>
      </c>
      <c r="AZ286" s="83" t="s">
        <v>72</v>
      </c>
      <c r="BA286" s="83" t="s">
        <v>73</v>
      </c>
      <c r="BB286" s="83" t="s">
        <v>73</v>
      </c>
      <c r="BC286" s="83" t="s">
        <v>73</v>
      </c>
      <c r="BD286" s="83"/>
      <c r="BE286" s="83" t="s">
        <v>73</v>
      </c>
      <c r="BF286" s="83"/>
      <c r="BG286" s="87" t="s">
        <v>631</v>
      </c>
      <c r="BH286" s="87" t="s">
        <v>114</v>
      </c>
      <c r="BI286" s="76" t="s">
        <v>1414</v>
      </c>
      <c r="BJ286">
        <v>7</v>
      </c>
      <c r="BK286" s="87">
        <v>52</v>
      </c>
      <c r="BL286" s="87"/>
      <c r="BM286" s="86" t="s">
        <v>1126</v>
      </c>
      <c r="BN286" s="86" t="s">
        <v>1131</v>
      </c>
      <c r="BO286" s="87" t="s">
        <v>68</v>
      </c>
      <c r="BP286" s="87"/>
      <c r="BQ286" s="87" t="s">
        <v>1472</v>
      </c>
      <c r="BR286" s="86" t="s">
        <v>1445</v>
      </c>
      <c r="BS286" s="86">
        <v>1</v>
      </c>
      <c r="BT286" s="86" t="s">
        <v>1445</v>
      </c>
      <c r="BU286" s="86">
        <v>1</v>
      </c>
      <c r="BV286" s="86" t="s">
        <v>63</v>
      </c>
      <c r="BW286" s="86">
        <v>1</v>
      </c>
      <c r="BX286" s="86" t="s">
        <v>1447</v>
      </c>
      <c r="BY286" s="86">
        <v>0</v>
      </c>
      <c r="BZ286" s="86" t="s">
        <v>1470</v>
      </c>
      <c r="CA286" s="86">
        <v>2</v>
      </c>
      <c r="CB286" s="86" t="s">
        <v>1452</v>
      </c>
      <c r="CC286" s="86">
        <v>0</v>
      </c>
      <c r="CD286" s="86" t="s">
        <v>226</v>
      </c>
      <c r="CE286" s="86">
        <v>0</v>
      </c>
      <c r="CF286" s="86" t="s">
        <v>226</v>
      </c>
      <c r="CG286" s="86">
        <v>0</v>
      </c>
      <c r="CH286" s="86" t="s">
        <v>226</v>
      </c>
      <c r="CI286" s="86">
        <v>0</v>
      </c>
      <c r="CJ286" s="86" t="s">
        <v>1454</v>
      </c>
      <c r="CK286" s="86">
        <v>1</v>
      </c>
      <c r="CL286" s="86" t="s">
        <v>226</v>
      </c>
      <c r="CM286" s="86">
        <v>0</v>
      </c>
      <c r="CN286" s="86" t="s">
        <v>226</v>
      </c>
      <c r="CO286" s="86">
        <v>0</v>
      </c>
      <c r="CP286" s="87" t="s">
        <v>1477</v>
      </c>
      <c r="CQ286" s="152">
        <v>0</v>
      </c>
    </row>
    <row r="287" spans="1:95" ht="13.2" x14ac:dyDescent="0.25">
      <c r="A287" s="82">
        <v>45573.503455960643</v>
      </c>
      <c r="B287" s="83" t="s">
        <v>811</v>
      </c>
      <c r="C287" s="84" t="s">
        <v>812</v>
      </c>
      <c r="D287" s="83">
        <v>75.89</v>
      </c>
      <c r="E287" s="83">
        <v>0.42</v>
      </c>
      <c r="F287" s="83" t="s">
        <v>114</v>
      </c>
      <c r="G287" s="83" t="s">
        <v>76</v>
      </c>
      <c r="H287" s="83" t="s">
        <v>614</v>
      </c>
      <c r="I287" s="83" t="s">
        <v>63</v>
      </c>
      <c r="J287" s="83" t="s">
        <v>64</v>
      </c>
      <c r="K287" s="83" t="s">
        <v>84</v>
      </c>
      <c r="L287" s="83" t="s">
        <v>64</v>
      </c>
      <c r="M287" s="83" t="s">
        <v>78</v>
      </c>
      <c r="N287" s="83" t="s">
        <v>64</v>
      </c>
      <c r="O287" s="83" t="s">
        <v>64</v>
      </c>
      <c r="P287" s="83" t="s">
        <v>64</v>
      </c>
      <c r="Q287" s="83" t="s">
        <v>64</v>
      </c>
      <c r="R287" s="83" t="s">
        <v>64</v>
      </c>
      <c r="S287" s="83" t="s">
        <v>64</v>
      </c>
      <c r="T287" s="83" t="s">
        <v>64</v>
      </c>
      <c r="U287" s="83" t="s">
        <v>64</v>
      </c>
      <c r="V287" s="83" t="s">
        <v>64</v>
      </c>
      <c r="W287" s="83" t="s">
        <v>64</v>
      </c>
      <c r="X287" s="83" t="s">
        <v>84</v>
      </c>
      <c r="Y287" s="83" t="s">
        <v>64</v>
      </c>
      <c r="Z287" s="83" t="s">
        <v>65</v>
      </c>
      <c r="AA287" s="83" t="s">
        <v>65</v>
      </c>
      <c r="AB287" s="83" t="s">
        <v>66</v>
      </c>
      <c r="AC287" s="83" t="s">
        <v>65</v>
      </c>
      <c r="AD287" s="83" t="s">
        <v>65</v>
      </c>
      <c r="AE287" s="83" t="s">
        <v>65</v>
      </c>
      <c r="AF287" s="83" t="s">
        <v>65</v>
      </c>
      <c r="AG287" s="83" t="s">
        <v>65</v>
      </c>
      <c r="AH287" s="83" t="s">
        <v>66</v>
      </c>
      <c r="AI287" s="83" t="s">
        <v>101</v>
      </c>
      <c r="AJ287" s="83" t="s">
        <v>65</v>
      </c>
      <c r="AK287" s="83" t="s">
        <v>65</v>
      </c>
      <c r="AL287" s="83" t="s">
        <v>65</v>
      </c>
      <c r="AM287" s="83" t="s">
        <v>65</v>
      </c>
      <c r="AN287" s="83" t="s">
        <v>66</v>
      </c>
      <c r="AO287" s="83" t="s">
        <v>66</v>
      </c>
      <c r="AP287" s="83" t="s">
        <v>67</v>
      </c>
      <c r="AQ287" s="83" t="s">
        <v>67</v>
      </c>
      <c r="AR287" s="83" t="s">
        <v>63</v>
      </c>
      <c r="AS287" s="83" t="s">
        <v>68</v>
      </c>
      <c r="AT287" s="83" t="s">
        <v>87</v>
      </c>
      <c r="AU287" s="83" t="s">
        <v>93</v>
      </c>
      <c r="AV287" s="83" t="s">
        <v>71</v>
      </c>
      <c r="AW287" s="83" t="s">
        <v>72</v>
      </c>
      <c r="AX287" s="83" t="s">
        <v>72</v>
      </c>
      <c r="AY287" s="83" t="s">
        <v>72</v>
      </c>
      <c r="AZ287" s="83" t="s">
        <v>72</v>
      </c>
      <c r="BA287" s="83" t="s">
        <v>72</v>
      </c>
      <c r="BB287" s="83" t="s">
        <v>73</v>
      </c>
      <c r="BC287" s="83" t="s">
        <v>73</v>
      </c>
      <c r="BD287" s="83"/>
      <c r="BE287" s="83" t="s">
        <v>73</v>
      </c>
      <c r="BF287" s="83"/>
      <c r="BG287" s="87" t="s">
        <v>631</v>
      </c>
      <c r="BH287" s="87" t="s">
        <v>114</v>
      </c>
      <c r="BI287" s="76" t="s">
        <v>1414</v>
      </c>
      <c r="BJ287">
        <v>14</v>
      </c>
      <c r="BK287" s="87">
        <v>60</v>
      </c>
      <c r="BL287" s="87"/>
      <c r="BM287" s="86" t="s">
        <v>1126</v>
      </c>
      <c r="BN287" s="86" t="s">
        <v>1131</v>
      </c>
      <c r="BO287" s="87" t="s">
        <v>68</v>
      </c>
      <c r="BP287" s="87"/>
      <c r="BQ287" s="87" t="s">
        <v>1472</v>
      </c>
      <c r="BR287" s="86" t="s">
        <v>1445</v>
      </c>
      <c r="BS287" s="86">
        <v>1</v>
      </c>
      <c r="BT287" s="86" t="s">
        <v>1445</v>
      </c>
      <c r="BU287" s="86">
        <v>1</v>
      </c>
      <c r="BV287" s="86" t="s">
        <v>63</v>
      </c>
      <c r="BW287" s="86">
        <v>1</v>
      </c>
      <c r="BX287" s="86" t="s">
        <v>1448</v>
      </c>
      <c r="BY287" s="86">
        <v>1</v>
      </c>
      <c r="BZ287" s="86" t="s">
        <v>1449</v>
      </c>
      <c r="CA287" s="86">
        <v>0</v>
      </c>
      <c r="CB287" s="86" t="s">
        <v>1452</v>
      </c>
      <c r="CC287" s="86">
        <v>0</v>
      </c>
      <c r="CD287" s="86" t="s">
        <v>1454</v>
      </c>
      <c r="CE287" s="86">
        <v>1</v>
      </c>
      <c r="CF287" s="86" t="s">
        <v>1454</v>
      </c>
      <c r="CG287" s="86">
        <v>1</v>
      </c>
      <c r="CH287" s="86" t="s">
        <v>1454</v>
      </c>
      <c r="CI287" s="86">
        <v>1</v>
      </c>
      <c r="CJ287" s="86" t="s">
        <v>1454</v>
      </c>
      <c r="CK287" s="86">
        <v>1</v>
      </c>
      <c r="CL287" s="86" t="s">
        <v>1454</v>
      </c>
      <c r="CM287" s="86">
        <v>1</v>
      </c>
      <c r="CN287" s="86" t="s">
        <v>226</v>
      </c>
      <c r="CO287" s="86">
        <v>0</v>
      </c>
      <c r="CP287" s="87" t="s">
        <v>1478</v>
      </c>
      <c r="CQ287" s="152">
        <v>1</v>
      </c>
    </row>
    <row r="288" spans="1:95" ht="13.2" x14ac:dyDescent="0.25">
      <c r="A288" s="82">
        <v>45573.503981550923</v>
      </c>
      <c r="B288" s="83" t="s">
        <v>813</v>
      </c>
      <c r="C288" s="84" t="s">
        <v>814</v>
      </c>
      <c r="D288" s="83">
        <v>100</v>
      </c>
      <c r="E288" s="83">
        <v>0.75</v>
      </c>
      <c r="F288" s="83" t="s">
        <v>114</v>
      </c>
      <c r="G288" s="83" t="s">
        <v>291</v>
      </c>
      <c r="H288" s="83" t="s">
        <v>614</v>
      </c>
      <c r="I288" s="83" t="s">
        <v>63</v>
      </c>
      <c r="J288" s="83" t="s">
        <v>78</v>
      </c>
      <c r="K288" s="83" t="s">
        <v>78</v>
      </c>
      <c r="L288" s="83" t="s">
        <v>64</v>
      </c>
      <c r="M288" s="83" t="s">
        <v>84</v>
      </c>
      <c r="N288" s="83" t="s">
        <v>64</v>
      </c>
      <c r="O288" s="83" t="s">
        <v>64</v>
      </c>
      <c r="P288" s="83" t="s">
        <v>84</v>
      </c>
      <c r="Q288" s="83" t="s">
        <v>64</v>
      </c>
      <c r="R288" s="83" t="s">
        <v>64</v>
      </c>
      <c r="S288" s="83" t="s">
        <v>64</v>
      </c>
      <c r="T288" s="83" t="s">
        <v>64</v>
      </c>
      <c r="U288" s="83" t="s">
        <v>64</v>
      </c>
      <c r="V288" s="83" t="s">
        <v>84</v>
      </c>
      <c r="W288" s="83" t="s">
        <v>64</v>
      </c>
      <c r="X288" s="83" t="s">
        <v>64</v>
      </c>
      <c r="Y288" s="83" t="s">
        <v>64</v>
      </c>
      <c r="Z288" s="83" t="s">
        <v>65</v>
      </c>
      <c r="AA288" s="83" t="s">
        <v>66</v>
      </c>
      <c r="AB288" s="83" t="s">
        <v>66</v>
      </c>
      <c r="AC288" s="83" t="s">
        <v>65</v>
      </c>
      <c r="AD288" s="83" t="s">
        <v>65</v>
      </c>
      <c r="AE288" s="83" t="s">
        <v>65</v>
      </c>
      <c r="AF288" s="83" t="s">
        <v>65</v>
      </c>
      <c r="AG288" s="83" t="s">
        <v>66</v>
      </c>
      <c r="AH288" s="83" t="s">
        <v>66</v>
      </c>
      <c r="AI288" s="83" t="s">
        <v>79</v>
      </c>
      <c r="AJ288" s="83" t="s">
        <v>66</v>
      </c>
      <c r="AK288" s="83" t="s">
        <v>66</v>
      </c>
      <c r="AL288" s="83" t="s">
        <v>66</v>
      </c>
      <c r="AM288" s="83" t="s">
        <v>65</v>
      </c>
      <c r="AN288" s="83" t="s">
        <v>65</v>
      </c>
      <c r="AO288" s="83" t="s">
        <v>66</v>
      </c>
      <c r="AP288" s="83" t="s">
        <v>67</v>
      </c>
      <c r="AQ288" s="83" t="s">
        <v>67</v>
      </c>
      <c r="AR288" s="83" t="s">
        <v>63</v>
      </c>
      <c r="AS288" s="83" t="s">
        <v>68</v>
      </c>
      <c r="AT288" s="83" t="s">
        <v>87</v>
      </c>
      <c r="AU288" s="83" t="s">
        <v>93</v>
      </c>
      <c r="AV288" s="83" t="s">
        <v>132</v>
      </c>
      <c r="AW288" s="83" t="s">
        <v>72</v>
      </c>
      <c r="AX288" s="83" t="s">
        <v>73</v>
      </c>
      <c r="AY288" s="83" t="s">
        <v>73</v>
      </c>
      <c r="AZ288" s="83" t="s">
        <v>63</v>
      </c>
      <c r="BA288" s="83" t="s">
        <v>73</v>
      </c>
      <c r="BB288" s="83" t="s">
        <v>73</v>
      </c>
      <c r="BC288" s="83" t="s">
        <v>73</v>
      </c>
      <c r="BD288" s="83"/>
      <c r="BE288" s="83" t="s">
        <v>73</v>
      </c>
      <c r="BF288" s="83"/>
      <c r="BG288" s="87" t="s">
        <v>631</v>
      </c>
      <c r="BH288" s="87" t="s">
        <v>114</v>
      </c>
      <c r="BI288" s="76" t="s">
        <v>1414</v>
      </c>
      <c r="BJ288">
        <v>11</v>
      </c>
      <c r="BK288" s="87">
        <v>55</v>
      </c>
      <c r="BL288" s="87"/>
      <c r="BM288" s="86" t="s">
        <v>1126</v>
      </c>
      <c r="BN288" s="86" t="s">
        <v>1131</v>
      </c>
      <c r="BO288" s="87" t="s">
        <v>68</v>
      </c>
      <c r="BP288" s="87"/>
      <c r="BQ288" s="87" t="s">
        <v>1472</v>
      </c>
      <c r="BR288" s="86" t="s">
        <v>1445</v>
      </c>
      <c r="BS288" s="86">
        <v>1</v>
      </c>
      <c r="BT288" s="86" t="s">
        <v>1445</v>
      </c>
      <c r="BU288" s="86">
        <v>1</v>
      </c>
      <c r="BV288" s="86" t="s">
        <v>63</v>
      </c>
      <c r="BW288" s="86">
        <v>1</v>
      </c>
      <c r="BX288" s="86" t="s">
        <v>1448</v>
      </c>
      <c r="BY288" s="86">
        <v>1</v>
      </c>
      <c r="BZ288" s="86" t="s">
        <v>1449</v>
      </c>
      <c r="CA288" s="86">
        <v>0</v>
      </c>
      <c r="CB288" s="86" t="s">
        <v>1452</v>
      </c>
      <c r="CC288" s="86">
        <v>0</v>
      </c>
      <c r="CD288" s="86" t="s">
        <v>1454</v>
      </c>
      <c r="CE288" s="86">
        <v>1</v>
      </c>
      <c r="CF288" s="86" t="s">
        <v>226</v>
      </c>
      <c r="CG288" s="86">
        <v>0</v>
      </c>
      <c r="CH288" s="86" t="s">
        <v>226</v>
      </c>
      <c r="CI288" s="86">
        <v>0</v>
      </c>
      <c r="CJ288" s="86" t="s">
        <v>1454</v>
      </c>
      <c r="CK288" s="86">
        <v>1</v>
      </c>
      <c r="CL288" s="86" t="s">
        <v>226</v>
      </c>
      <c r="CM288" s="86">
        <v>0</v>
      </c>
      <c r="CN288" s="86" t="s">
        <v>226</v>
      </c>
      <c r="CO288" s="86">
        <v>0</v>
      </c>
      <c r="CP288" s="87" t="s">
        <v>1477</v>
      </c>
      <c r="CQ288" s="152">
        <v>0</v>
      </c>
    </row>
    <row r="289" spans="1:95" ht="13.2" x14ac:dyDescent="0.25">
      <c r="A289" s="82">
        <v>45573.506889930555</v>
      </c>
      <c r="B289" s="83" t="s">
        <v>817</v>
      </c>
      <c r="C289" s="84" t="s">
        <v>818</v>
      </c>
      <c r="D289" s="83">
        <v>14.29</v>
      </c>
      <c r="E289" s="83">
        <v>0.13</v>
      </c>
      <c r="F289" s="83" t="s">
        <v>114</v>
      </c>
      <c r="G289" s="83" t="s">
        <v>76</v>
      </c>
      <c r="H289" s="83" t="s">
        <v>614</v>
      </c>
      <c r="I289" s="83" t="s">
        <v>73</v>
      </c>
      <c r="J289" s="83" t="s">
        <v>64</v>
      </c>
      <c r="K289" s="83" t="s">
        <v>84</v>
      </c>
      <c r="L289" s="83" t="s">
        <v>64</v>
      </c>
      <c r="M289" s="83" t="s">
        <v>84</v>
      </c>
      <c r="N289" s="83" t="s">
        <v>64</v>
      </c>
      <c r="O289" s="83" t="s">
        <v>78</v>
      </c>
      <c r="P289" s="83" t="s">
        <v>84</v>
      </c>
      <c r="Q289" s="83" t="s">
        <v>64</v>
      </c>
      <c r="R289" s="83" t="s">
        <v>64</v>
      </c>
      <c r="S289" s="83" t="s">
        <v>64</v>
      </c>
      <c r="T289" s="83" t="s">
        <v>64</v>
      </c>
      <c r="U289" s="83" t="s">
        <v>78</v>
      </c>
      <c r="V289" s="83" t="s">
        <v>64</v>
      </c>
      <c r="W289" s="83" t="s">
        <v>78</v>
      </c>
      <c r="X289" s="83" t="s">
        <v>84</v>
      </c>
      <c r="Y289" s="83" t="s">
        <v>78</v>
      </c>
      <c r="Z289" s="83" t="s">
        <v>65</v>
      </c>
      <c r="AA289" s="83" t="s">
        <v>65</v>
      </c>
      <c r="AB289" s="83" t="s">
        <v>66</v>
      </c>
      <c r="AC289" s="83" t="s">
        <v>65</v>
      </c>
      <c r="AD289" s="83" t="s">
        <v>65</v>
      </c>
      <c r="AE289" s="83" t="s">
        <v>65</v>
      </c>
      <c r="AF289" s="83" t="s">
        <v>79</v>
      </c>
      <c r="AG289" s="83" t="s">
        <v>65</v>
      </c>
      <c r="AH289" s="83" t="s">
        <v>65</v>
      </c>
      <c r="AI289" s="83" t="s">
        <v>101</v>
      </c>
      <c r="AJ289" s="83" t="s">
        <v>66</v>
      </c>
      <c r="AK289" s="83" t="s">
        <v>79</v>
      </c>
      <c r="AL289" s="83" t="s">
        <v>65</v>
      </c>
      <c r="AM289" s="83" t="s">
        <v>65</v>
      </c>
      <c r="AN289" s="83" t="s">
        <v>79</v>
      </c>
      <c r="AO289" s="83" t="s">
        <v>65</v>
      </c>
      <c r="AP289" s="83" t="s">
        <v>67</v>
      </c>
      <c r="AQ289" s="83" t="s">
        <v>67</v>
      </c>
      <c r="AR289" s="83" t="s">
        <v>73</v>
      </c>
      <c r="AS289" s="83" t="s">
        <v>819</v>
      </c>
      <c r="AT289" s="83" t="s">
        <v>69</v>
      </c>
      <c r="AU289" s="83" t="s">
        <v>93</v>
      </c>
      <c r="AV289" s="83" t="s">
        <v>132</v>
      </c>
      <c r="AW289" s="83" t="s">
        <v>73</v>
      </c>
      <c r="AX289" s="83" t="s">
        <v>73</v>
      </c>
      <c r="AY289" s="83" t="s">
        <v>72</v>
      </c>
      <c r="AZ289" s="83" t="s">
        <v>72</v>
      </c>
      <c r="BA289" s="83" t="s">
        <v>72</v>
      </c>
      <c r="BB289" s="83" t="s">
        <v>73</v>
      </c>
      <c r="BC289" s="83" t="s">
        <v>73</v>
      </c>
      <c r="BD289" s="83"/>
      <c r="BE289" s="83" t="s">
        <v>73</v>
      </c>
      <c r="BF289" s="83"/>
      <c r="BG289" s="87" t="s">
        <v>631</v>
      </c>
      <c r="BH289" s="87" t="s">
        <v>114</v>
      </c>
      <c r="BI289" s="76" t="s">
        <v>1415</v>
      </c>
      <c r="BJ289">
        <v>8</v>
      </c>
      <c r="BK289" s="87">
        <v>56</v>
      </c>
      <c r="BL289" s="87"/>
      <c r="BM289" s="86" t="s">
        <v>1126</v>
      </c>
      <c r="BN289" s="86" t="s">
        <v>1131</v>
      </c>
      <c r="BO289" s="87" t="s">
        <v>68</v>
      </c>
      <c r="BP289" s="87"/>
      <c r="BQ289" s="87" t="s">
        <v>1472</v>
      </c>
      <c r="BR289" s="86" t="s">
        <v>1445</v>
      </c>
      <c r="BS289" s="86">
        <v>1</v>
      </c>
      <c r="BT289" s="86" t="s">
        <v>1445</v>
      </c>
      <c r="BU289" s="86">
        <v>1</v>
      </c>
      <c r="BV289" s="86" t="s">
        <v>73</v>
      </c>
      <c r="BW289" s="86">
        <v>0</v>
      </c>
      <c r="BX289" s="86" t="s">
        <v>1447</v>
      </c>
      <c r="BY289" s="86">
        <v>0</v>
      </c>
      <c r="BZ289" s="86" t="s">
        <v>1449</v>
      </c>
      <c r="CA289" s="86">
        <v>0</v>
      </c>
      <c r="CB289" s="86" t="s">
        <v>1452</v>
      </c>
      <c r="CC289" s="86">
        <v>0</v>
      </c>
      <c r="CD289" s="86" t="s">
        <v>226</v>
      </c>
      <c r="CE289" s="86">
        <v>0</v>
      </c>
      <c r="CF289" s="86" t="s">
        <v>226</v>
      </c>
      <c r="CG289" s="86">
        <v>0</v>
      </c>
      <c r="CH289" s="86" t="s">
        <v>1454</v>
      </c>
      <c r="CI289" s="86">
        <v>1</v>
      </c>
      <c r="CJ289" s="86" t="s">
        <v>1454</v>
      </c>
      <c r="CK289" s="86">
        <v>1</v>
      </c>
      <c r="CL289" s="86" t="s">
        <v>1454</v>
      </c>
      <c r="CM289" s="86">
        <v>1</v>
      </c>
      <c r="CN289" s="86" t="s">
        <v>226</v>
      </c>
      <c r="CO289" s="86">
        <v>0</v>
      </c>
      <c r="CP289" s="87" t="s">
        <v>1477</v>
      </c>
      <c r="CQ289" s="152">
        <v>0</v>
      </c>
    </row>
    <row r="290" spans="1:95" ht="13.2" x14ac:dyDescent="0.25">
      <c r="A290" s="82">
        <v>45573.507382685188</v>
      </c>
      <c r="B290" s="83" t="s">
        <v>820</v>
      </c>
      <c r="C290" s="84" t="s">
        <v>821</v>
      </c>
      <c r="D290" s="83">
        <v>100</v>
      </c>
      <c r="E290" s="83">
        <v>0.46</v>
      </c>
      <c r="F290" s="83" t="s">
        <v>114</v>
      </c>
      <c r="G290" s="83" t="s">
        <v>76</v>
      </c>
      <c r="H290" s="83" t="s">
        <v>631</v>
      </c>
      <c r="I290" s="83" t="s">
        <v>73</v>
      </c>
      <c r="J290" s="83" t="s">
        <v>64</v>
      </c>
      <c r="K290" s="83" t="s">
        <v>84</v>
      </c>
      <c r="L290" s="83" t="s">
        <v>64</v>
      </c>
      <c r="M290" s="83" t="s">
        <v>64</v>
      </c>
      <c r="N290" s="83" t="s">
        <v>64</v>
      </c>
      <c r="O290" s="83" t="s">
        <v>84</v>
      </c>
      <c r="P290" s="83" t="s">
        <v>84</v>
      </c>
      <c r="Q290" s="83" t="s">
        <v>84</v>
      </c>
      <c r="R290" s="83" t="s">
        <v>84</v>
      </c>
      <c r="S290" s="83" t="s">
        <v>64</v>
      </c>
      <c r="T290" s="83" t="s">
        <v>64</v>
      </c>
      <c r="U290" s="83" t="s">
        <v>64</v>
      </c>
      <c r="V290" s="83" t="s">
        <v>64</v>
      </c>
      <c r="W290" s="83" t="s">
        <v>64</v>
      </c>
      <c r="X290" s="83" t="s">
        <v>84</v>
      </c>
      <c r="Y290" s="83" t="s">
        <v>64</v>
      </c>
      <c r="Z290" s="83" t="s">
        <v>66</v>
      </c>
      <c r="AA290" s="83" t="s">
        <v>65</v>
      </c>
      <c r="AB290" s="83" t="s">
        <v>65</v>
      </c>
      <c r="AC290" s="83" t="s">
        <v>66</v>
      </c>
      <c r="AD290" s="83" t="s">
        <v>66</v>
      </c>
      <c r="AE290" s="83" t="s">
        <v>65</v>
      </c>
      <c r="AF290" s="83" t="s">
        <v>65</v>
      </c>
      <c r="AG290" s="83" t="s">
        <v>65</v>
      </c>
      <c r="AH290" s="83" t="s">
        <v>66</v>
      </c>
      <c r="AI290" s="83" t="s">
        <v>101</v>
      </c>
      <c r="AJ290" s="83" t="s">
        <v>65</v>
      </c>
      <c r="AK290" s="83" t="s">
        <v>66</v>
      </c>
      <c r="AL290" s="83" t="s">
        <v>65</v>
      </c>
      <c r="AM290" s="83" t="s">
        <v>66</v>
      </c>
      <c r="AN290" s="83" t="s">
        <v>66</v>
      </c>
      <c r="AO290" s="83" t="s">
        <v>66</v>
      </c>
      <c r="AP290" s="83" t="s">
        <v>67</v>
      </c>
      <c r="AQ290" s="83" t="s">
        <v>67</v>
      </c>
      <c r="AR290" s="83" t="s">
        <v>86</v>
      </c>
      <c r="AS290" s="83" t="s">
        <v>115</v>
      </c>
      <c r="AT290" s="83" t="s">
        <v>87</v>
      </c>
      <c r="AU290" s="83" t="s">
        <v>70</v>
      </c>
      <c r="AV290" s="83" t="s">
        <v>71</v>
      </c>
      <c r="AW290" s="83" t="s">
        <v>73</v>
      </c>
      <c r="AX290" s="83" t="s">
        <v>73</v>
      </c>
      <c r="AY290" s="83" t="s">
        <v>73</v>
      </c>
      <c r="AZ290" s="83" t="s">
        <v>73</v>
      </c>
      <c r="BA290" s="83" t="s">
        <v>63</v>
      </c>
      <c r="BB290" s="83" t="s">
        <v>63</v>
      </c>
      <c r="BC290" s="83" t="s">
        <v>73</v>
      </c>
      <c r="BD290" s="83"/>
      <c r="BE290" s="83" t="s">
        <v>73</v>
      </c>
      <c r="BF290" s="83"/>
      <c r="BG290" s="87" t="s">
        <v>631</v>
      </c>
      <c r="BH290" s="87" t="s">
        <v>114</v>
      </c>
      <c r="BI290" s="76" t="s">
        <v>1415</v>
      </c>
      <c r="BJ290">
        <v>9</v>
      </c>
      <c r="BK290" s="87">
        <v>56</v>
      </c>
      <c r="BL290" s="87"/>
      <c r="BM290" s="86" t="s">
        <v>1126</v>
      </c>
      <c r="BN290" s="86" t="s">
        <v>1131</v>
      </c>
      <c r="BO290" s="87" t="s">
        <v>115</v>
      </c>
      <c r="BP290" s="87"/>
      <c r="BQ290" s="87" t="s">
        <v>1472</v>
      </c>
      <c r="BR290" s="86" t="s">
        <v>1445</v>
      </c>
      <c r="BS290" s="86">
        <v>1</v>
      </c>
      <c r="BT290" s="86" t="s">
        <v>1445</v>
      </c>
      <c r="BU290" s="86">
        <v>1</v>
      </c>
      <c r="BV290" s="86" t="s">
        <v>63</v>
      </c>
      <c r="BW290" s="86">
        <v>1</v>
      </c>
      <c r="BX290" s="86" t="s">
        <v>1448</v>
      </c>
      <c r="BY290" s="86">
        <v>1</v>
      </c>
      <c r="BZ290" s="86" t="s">
        <v>1470</v>
      </c>
      <c r="CA290" s="86">
        <v>2</v>
      </c>
      <c r="CB290" s="86" t="s">
        <v>1452</v>
      </c>
      <c r="CC290" s="86">
        <v>0</v>
      </c>
      <c r="CD290" s="86" t="s">
        <v>226</v>
      </c>
      <c r="CE290" s="86">
        <v>0</v>
      </c>
      <c r="CF290" s="86" t="s">
        <v>226</v>
      </c>
      <c r="CG290" s="86">
        <v>0</v>
      </c>
      <c r="CH290" s="86" t="s">
        <v>226</v>
      </c>
      <c r="CI290" s="86">
        <v>0</v>
      </c>
      <c r="CJ290" s="86" t="s">
        <v>226</v>
      </c>
      <c r="CK290" s="86">
        <v>0</v>
      </c>
      <c r="CL290" s="86" t="s">
        <v>1454</v>
      </c>
      <c r="CM290" s="86">
        <v>1</v>
      </c>
      <c r="CN290" s="86" t="s">
        <v>1454</v>
      </c>
      <c r="CO290" s="86">
        <v>1</v>
      </c>
      <c r="CP290" s="87" t="s">
        <v>1477</v>
      </c>
      <c r="CQ290" s="152">
        <v>0</v>
      </c>
    </row>
    <row r="291" spans="1:95" ht="13.2" x14ac:dyDescent="0.25">
      <c r="A291" s="82">
        <v>45573.50919975694</v>
      </c>
      <c r="B291" s="83" t="s">
        <v>822</v>
      </c>
      <c r="C291" s="84" t="s">
        <v>823</v>
      </c>
      <c r="D291" s="83">
        <v>10.7</v>
      </c>
      <c r="E291" s="83">
        <v>0.57999999999999996</v>
      </c>
      <c r="F291" s="83" t="s">
        <v>114</v>
      </c>
      <c r="G291" s="83" t="s">
        <v>291</v>
      </c>
      <c r="H291" s="83" t="s">
        <v>631</v>
      </c>
      <c r="I291" s="83" t="s">
        <v>63</v>
      </c>
      <c r="J291" s="83" t="s">
        <v>64</v>
      </c>
      <c r="K291" s="83" t="s">
        <v>64</v>
      </c>
      <c r="L291" s="83" t="s">
        <v>64</v>
      </c>
      <c r="M291" s="83" t="s">
        <v>78</v>
      </c>
      <c r="N291" s="83" t="s">
        <v>64</v>
      </c>
      <c r="O291" s="83" t="s">
        <v>64</v>
      </c>
      <c r="P291" s="83" t="s">
        <v>78</v>
      </c>
      <c r="Q291" s="83" t="s">
        <v>64</v>
      </c>
      <c r="R291" s="83" t="s">
        <v>64</v>
      </c>
      <c r="S291" s="83" t="s">
        <v>64</v>
      </c>
      <c r="T291" s="83" t="s">
        <v>64</v>
      </c>
      <c r="U291" s="83" t="s">
        <v>84</v>
      </c>
      <c r="V291" s="83" t="s">
        <v>64</v>
      </c>
      <c r="W291" s="83" t="s">
        <v>64</v>
      </c>
      <c r="X291" s="83" t="s">
        <v>64</v>
      </c>
      <c r="Y291" s="83" t="s">
        <v>64</v>
      </c>
      <c r="Z291" s="83" t="s">
        <v>65</v>
      </c>
      <c r="AA291" s="83" t="s">
        <v>65</v>
      </c>
      <c r="AB291" s="83" t="s">
        <v>66</v>
      </c>
      <c r="AC291" s="83" t="s">
        <v>65</v>
      </c>
      <c r="AD291" s="83" t="s">
        <v>65</v>
      </c>
      <c r="AE291" s="83" t="s">
        <v>65</v>
      </c>
      <c r="AF291" s="83" t="s">
        <v>66</v>
      </c>
      <c r="AG291" s="83" t="s">
        <v>65</v>
      </c>
      <c r="AH291" s="83" t="s">
        <v>66</v>
      </c>
      <c r="AI291" s="83" t="s">
        <v>101</v>
      </c>
      <c r="AJ291" s="83" t="s">
        <v>65</v>
      </c>
      <c r="AK291" s="83" t="s">
        <v>65</v>
      </c>
      <c r="AL291" s="83" t="s">
        <v>66</v>
      </c>
      <c r="AM291" s="83" t="s">
        <v>65</v>
      </c>
      <c r="AN291" s="83" t="s">
        <v>65</v>
      </c>
      <c r="AO291" s="83" t="s">
        <v>65</v>
      </c>
      <c r="AP291" s="83" t="s">
        <v>67</v>
      </c>
      <c r="AQ291" s="83" t="s">
        <v>67</v>
      </c>
      <c r="AR291" s="83" t="s">
        <v>86</v>
      </c>
      <c r="AS291" s="83" t="s">
        <v>68</v>
      </c>
      <c r="AT291" s="83" t="s">
        <v>69</v>
      </c>
      <c r="AU291" s="83" t="s">
        <v>70</v>
      </c>
      <c r="AV291" s="83" t="s">
        <v>71</v>
      </c>
      <c r="AW291" s="83" t="s">
        <v>73</v>
      </c>
      <c r="AX291" s="83" t="s">
        <v>63</v>
      </c>
      <c r="AY291" s="83" t="s">
        <v>73</v>
      </c>
      <c r="AZ291" s="83" t="s">
        <v>63</v>
      </c>
      <c r="BA291" s="83" t="s">
        <v>73</v>
      </c>
      <c r="BB291" s="83" t="s">
        <v>63</v>
      </c>
      <c r="BC291" s="83" t="s">
        <v>73</v>
      </c>
      <c r="BD291" s="83"/>
      <c r="BE291" s="83" t="s">
        <v>73</v>
      </c>
      <c r="BF291" s="83"/>
      <c r="BG291" s="87" t="s">
        <v>631</v>
      </c>
      <c r="BH291" s="87" t="s">
        <v>114</v>
      </c>
      <c r="BI291" s="76" t="s">
        <v>1414</v>
      </c>
      <c r="BJ291">
        <v>14</v>
      </c>
      <c r="BK291" s="87">
        <v>60</v>
      </c>
      <c r="BL291" s="87"/>
      <c r="BM291" s="86" t="s">
        <v>1126</v>
      </c>
      <c r="BN291" s="86" t="s">
        <v>1131</v>
      </c>
      <c r="BO291" s="87" t="s">
        <v>68</v>
      </c>
      <c r="BP291" s="87"/>
      <c r="BQ291" s="87" t="s">
        <v>1472</v>
      </c>
      <c r="BR291" s="86" t="s">
        <v>1445</v>
      </c>
      <c r="BS291" s="86">
        <v>1</v>
      </c>
      <c r="BT291" s="86" t="s">
        <v>1445</v>
      </c>
      <c r="BU291" s="86">
        <v>1</v>
      </c>
      <c r="BV291" s="86" t="s">
        <v>63</v>
      </c>
      <c r="BW291" s="86">
        <v>1</v>
      </c>
      <c r="BX291" s="86" t="s">
        <v>1447</v>
      </c>
      <c r="BY291" s="86">
        <v>0</v>
      </c>
      <c r="BZ291" s="86" t="s">
        <v>1470</v>
      </c>
      <c r="CA291" s="86">
        <v>2</v>
      </c>
      <c r="CB291" s="86" t="s">
        <v>1452</v>
      </c>
      <c r="CC291" s="86">
        <v>0</v>
      </c>
      <c r="CD291" s="86" t="s">
        <v>226</v>
      </c>
      <c r="CE291" s="86">
        <v>0</v>
      </c>
      <c r="CF291" s="86" t="s">
        <v>1454</v>
      </c>
      <c r="CG291" s="86">
        <v>1</v>
      </c>
      <c r="CH291" s="86" t="s">
        <v>226</v>
      </c>
      <c r="CI291" s="86">
        <v>0</v>
      </c>
      <c r="CJ291" s="86" t="s">
        <v>1454</v>
      </c>
      <c r="CK291" s="86">
        <v>1</v>
      </c>
      <c r="CL291" s="86" t="s">
        <v>226</v>
      </c>
      <c r="CM291" s="86">
        <v>0</v>
      </c>
      <c r="CN291" s="86" t="s">
        <v>1454</v>
      </c>
      <c r="CO291" s="86">
        <v>1</v>
      </c>
      <c r="CP291" s="87" t="s">
        <v>1477</v>
      </c>
      <c r="CQ291" s="152">
        <v>0</v>
      </c>
    </row>
    <row r="292" spans="1:95" ht="13.2" x14ac:dyDescent="0.25">
      <c r="A292" s="82">
        <v>45573.512572037042</v>
      </c>
      <c r="B292" s="83" t="s">
        <v>824</v>
      </c>
      <c r="C292" s="84" t="s">
        <v>825</v>
      </c>
      <c r="D292" s="83">
        <v>42.86</v>
      </c>
      <c r="E292" s="83">
        <v>1.2999999999999999E-2</v>
      </c>
      <c r="F292" s="83" t="s">
        <v>423</v>
      </c>
      <c r="G292" s="83" t="s">
        <v>76</v>
      </c>
      <c r="H292" s="83" t="s">
        <v>631</v>
      </c>
      <c r="I292" s="83" t="s">
        <v>63</v>
      </c>
      <c r="J292" s="83" t="s">
        <v>64</v>
      </c>
      <c r="K292" s="83" t="s">
        <v>64</v>
      </c>
      <c r="L292" s="83" t="s">
        <v>64</v>
      </c>
      <c r="M292" s="83" t="s">
        <v>84</v>
      </c>
      <c r="N292" s="83" t="s">
        <v>64</v>
      </c>
      <c r="O292" s="83" t="s">
        <v>84</v>
      </c>
      <c r="P292" s="83" t="s">
        <v>64</v>
      </c>
      <c r="Q292" s="83" t="s">
        <v>64</v>
      </c>
      <c r="R292" s="83" t="s">
        <v>64</v>
      </c>
      <c r="S292" s="83" t="s">
        <v>64</v>
      </c>
      <c r="T292" s="83" t="s">
        <v>64</v>
      </c>
      <c r="U292" s="83" t="s">
        <v>84</v>
      </c>
      <c r="V292" s="83" t="s">
        <v>84</v>
      </c>
      <c r="W292" s="83" t="s">
        <v>64</v>
      </c>
      <c r="X292" s="83" t="s">
        <v>64</v>
      </c>
      <c r="Y292" s="83" t="s">
        <v>64</v>
      </c>
      <c r="Z292" s="83" t="s">
        <v>65</v>
      </c>
      <c r="AA292" s="83" t="s">
        <v>65</v>
      </c>
      <c r="AB292" s="83" t="s">
        <v>65</v>
      </c>
      <c r="AC292" s="83" t="s">
        <v>65</v>
      </c>
      <c r="AD292" s="83" t="s">
        <v>65</v>
      </c>
      <c r="AE292" s="83" t="s">
        <v>65</v>
      </c>
      <c r="AF292" s="83" t="s">
        <v>65</v>
      </c>
      <c r="AG292" s="83" t="s">
        <v>65</v>
      </c>
      <c r="AH292" s="83" t="s">
        <v>65</v>
      </c>
      <c r="AI292" s="83" t="s">
        <v>101</v>
      </c>
      <c r="AJ292" s="83" t="s">
        <v>65</v>
      </c>
      <c r="AK292" s="83" t="s">
        <v>65</v>
      </c>
      <c r="AL292" s="83" t="s">
        <v>65</v>
      </c>
      <c r="AM292" s="83" t="s">
        <v>65</v>
      </c>
      <c r="AN292" s="83" t="s">
        <v>65</v>
      </c>
      <c r="AO292" s="83" t="s">
        <v>65</v>
      </c>
      <c r="AP292" s="83" t="s">
        <v>85</v>
      </c>
      <c r="AQ292" s="83" t="s">
        <v>85</v>
      </c>
      <c r="AR292" s="83" t="s">
        <v>63</v>
      </c>
      <c r="AS292" s="83" t="s">
        <v>115</v>
      </c>
      <c r="AT292" s="83" t="s">
        <v>69</v>
      </c>
      <c r="AU292" s="83" t="s">
        <v>70</v>
      </c>
      <c r="AV292" s="83" t="s">
        <v>71</v>
      </c>
      <c r="AW292" s="83" t="s">
        <v>73</v>
      </c>
      <c r="AX292" s="83" t="s">
        <v>73</v>
      </c>
      <c r="AY292" s="83" t="s">
        <v>72</v>
      </c>
      <c r="AZ292" s="83" t="s">
        <v>72</v>
      </c>
      <c r="BA292" s="83" t="s">
        <v>72</v>
      </c>
      <c r="BB292" s="83" t="s">
        <v>73</v>
      </c>
      <c r="BC292" s="83" t="s">
        <v>73</v>
      </c>
      <c r="BD292" s="83"/>
      <c r="BE292" s="83" t="s">
        <v>73</v>
      </c>
      <c r="BF292" s="83"/>
      <c r="BG292" s="87" t="s">
        <v>631</v>
      </c>
      <c r="BH292" s="86" t="s">
        <v>60</v>
      </c>
      <c r="BI292" s="76" t="s">
        <v>1414</v>
      </c>
      <c r="BJ292">
        <v>12</v>
      </c>
      <c r="BK292" s="87">
        <v>64</v>
      </c>
      <c r="BL292" s="87"/>
      <c r="BM292" s="86" t="s">
        <v>1126</v>
      </c>
      <c r="BN292" s="86" t="s">
        <v>1131</v>
      </c>
      <c r="BO292" s="87" t="s">
        <v>115</v>
      </c>
      <c r="BP292" s="87"/>
      <c r="BQ292" s="87" t="s">
        <v>1472</v>
      </c>
      <c r="BR292" s="86" t="s">
        <v>1445</v>
      </c>
      <c r="BS292" s="86">
        <v>1</v>
      </c>
      <c r="BT292" s="86" t="s">
        <v>1445</v>
      </c>
      <c r="BU292" s="86">
        <v>1</v>
      </c>
      <c r="BV292" s="86" t="s">
        <v>63</v>
      </c>
      <c r="BW292" s="86">
        <v>1</v>
      </c>
      <c r="BX292" s="86" t="s">
        <v>1447</v>
      </c>
      <c r="BY292" s="86">
        <v>0</v>
      </c>
      <c r="BZ292" s="86" t="s">
        <v>1470</v>
      </c>
      <c r="CA292" s="86">
        <v>2</v>
      </c>
      <c r="CB292" s="86" t="s">
        <v>1452</v>
      </c>
      <c r="CC292" s="86">
        <v>0</v>
      </c>
      <c r="CD292" s="86" t="s">
        <v>226</v>
      </c>
      <c r="CE292" s="86">
        <v>0</v>
      </c>
      <c r="CF292" s="86" t="s">
        <v>226</v>
      </c>
      <c r="CG292" s="86">
        <v>0</v>
      </c>
      <c r="CH292" s="86" t="s">
        <v>1454</v>
      </c>
      <c r="CI292" s="86">
        <v>1</v>
      </c>
      <c r="CJ292" s="86" t="s">
        <v>1454</v>
      </c>
      <c r="CK292" s="86">
        <v>1</v>
      </c>
      <c r="CL292" s="86" t="s">
        <v>1454</v>
      </c>
      <c r="CM292" s="86">
        <v>1</v>
      </c>
      <c r="CN292" s="86" t="s">
        <v>226</v>
      </c>
      <c r="CO292" s="86">
        <v>0</v>
      </c>
      <c r="CP292" s="87" t="s">
        <v>1477</v>
      </c>
      <c r="CQ292" s="152">
        <v>0</v>
      </c>
    </row>
    <row r="293" spans="1:95" ht="13.2" x14ac:dyDescent="0.25">
      <c r="A293" s="82">
        <v>45573.512855023146</v>
      </c>
      <c r="B293" s="83" t="s">
        <v>826</v>
      </c>
      <c r="C293" s="84" t="s">
        <v>827</v>
      </c>
      <c r="D293" s="83">
        <v>100</v>
      </c>
      <c r="E293" s="83">
        <v>0.38</v>
      </c>
      <c r="F293" s="83" t="s">
        <v>423</v>
      </c>
      <c r="G293" s="83" t="s">
        <v>76</v>
      </c>
      <c r="H293" s="83" t="s">
        <v>631</v>
      </c>
      <c r="I293" s="83" t="s">
        <v>63</v>
      </c>
      <c r="J293" s="83" t="s">
        <v>64</v>
      </c>
      <c r="K293" s="83" t="s">
        <v>64</v>
      </c>
      <c r="L293" s="83" t="s">
        <v>64</v>
      </c>
      <c r="M293" s="83" t="s">
        <v>84</v>
      </c>
      <c r="N293" s="83" t="s">
        <v>64</v>
      </c>
      <c r="O293" s="83" t="s">
        <v>64</v>
      </c>
      <c r="P293" s="83" t="s">
        <v>84</v>
      </c>
      <c r="Q293" s="83" t="s">
        <v>64</v>
      </c>
      <c r="R293" s="83" t="s">
        <v>84</v>
      </c>
      <c r="S293" s="83" t="s">
        <v>64</v>
      </c>
      <c r="T293" s="83" t="s">
        <v>64</v>
      </c>
      <c r="U293" s="83" t="s">
        <v>64</v>
      </c>
      <c r="V293" s="83" t="s">
        <v>64</v>
      </c>
      <c r="W293" s="83" t="s">
        <v>84</v>
      </c>
      <c r="X293" s="83" t="s">
        <v>64</v>
      </c>
      <c r="Y293" s="83" t="s">
        <v>84</v>
      </c>
      <c r="Z293" s="83" t="s">
        <v>66</v>
      </c>
      <c r="AA293" s="83" t="s">
        <v>65</v>
      </c>
      <c r="AB293" s="83" t="s">
        <v>66</v>
      </c>
      <c r="AC293" s="83" t="s">
        <v>66</v>
      </c>
      <c r="AD293" s="83" t="s">
        <v>66</v>
      </c>
      <c r="AE293" s="83" t="s">
        <v>65</v>
      </c>
      <c r="AF293" s="83" t="s">
        <v>66</v>
      </c>
      <c r="AG293" s="83" t="s">
        <v>66</v>
      </c>
      <c r="AH293" s="83" t="s">
        <v>66</v>
      </c>
      <c r="AI293" s="83" t="s">
        <v>79</v>
      </c>
      <c r="AJ293" s="83" t="s">
        <v>66</v>
      </c>
      <c r="AK293" s="83" t="s">
        <v>65</v>
      </c>
      <c r="AL293" s="83" t="s">
        <v>66</v>
      </c>
      <c r="AM293" s="83" t="s">
        <v>66</v>
      </c>
      <c r="AN293" s="83" t="s">
        <v>66</v>
      </c>
      <c r="AO293" s="83" t="s">
        <v>66</v>
      </c>
      <c r="AP293" s="83" t="s">
        <v>67</v>
      </c>
      <c r="AQ293" s="83" t="s">
        <v>80</v>
      </c>
      <c r="AR293" s="83" t="s">
        <v>86</v>
      </c>
      <c r="AS293" s="83" t="s">
        <v>68</v>
      </c>
      <c r="AT293" s="83" t="s">
        <v>87</v>
      </c>
      <c r="AU293" s="83" t="s">
        <v>67</v>
      </c>
      <c r="AV293" s="83" t="s">
        <v>71</v>
      </c>
      <c r="AW293" s="83" t="s">
        <v>72</v>
      </c>
      <c r="AX293" s="83" t="s">
        <v>72</v>
      </c>
      <c r="AY293" s="83" t="s">
        <v>72</v>
      </c>
      <c r="AZ293" s="83" t="s">
        <v>63</v>
      </c>
      <c r="BA293" s="83" t="s">
        <v>72</v>
      </c>
      <c r="BB293" s="83" t="s">
        <v>72</v>
      </c>
      <c r="BC293" s="83" t="s">
        <v>73</v>
      </c>
      <c r="BD293" s="83"/>
      <c r="BE293" s="83" t="s">
        <v>73</v>
      </c>
      <c r="BF293" s="83"/>
      <c r="BG293" s="87" t="s">
        <v>631</v>
      </c>
      <c r="BH293" s="86" t="s">
        <v>60</v>
      </c>
      <c r="BI293" s="76" t="s">
        <v>1414</v>
      </c>
      <c r="BJ293">
        <v>11</v>
      </c>
      <c r="BK293" s="87">
        <v>51</v>
      </c>
      <c r="BL293" s="87"/>
      <c r="BM293" s="86" t="s">
        <v>1126</v>
      </c>
      <c r="BN293" s="86" t="s">
        <v>1131</v>
      </c>
      <c r="BO293" s="87" t="s">
        <v>68</v>
      </c>
      <c r="BP293" s="87"/>
      <c r="BQ293" s="87" t="s">
        <v>1472</v>
      </c>
      <c r="BR293" s="86" t="s">
        <v>1445</v>
      </c>
      <c r="BS293" s="86">
        <v>1</v>
      </c>
      <c r="BT293" s="86" t="s">
        <v>1444</v>
      </c>
      <c r="BU293" s="86">
        <v>0</v>
      </c>
      <c r="BV293" s="86" t="s">
        <v>63</v>
      </c>
      <c r="BW293" s="86">
        <v>1</v>
      </c>
      <c r="BX293" s="86" t="s">
        <v>1448</v>
      </c>
      <c r="BY293" s="86">
        <v>1</v>
      </c>
      <c r="BZ293" s="86" t="s">
        <v>1450</v>
      </c>
      <c r="CA293" s="86">
        <v>1</v>
      </c>
      <c r="CB293" s="86" t="s">
        <v>1452</v>
      </c>
      <c r="CC293" s="86">
        <v>0</v>
      </c>
      <c r="CD293" s="86" t="s">
        <v>1454</v>
      </c>
      <c r="CE293" s="86">
        <v>1</v>
      </c>
      <c r="CF293" s="86" t="s">
        <v>1454</v>
      </c>
      <c r="CG293" s="86">
        <v>1</v>
      </c>
      <c r="CH293" s="86" t="s">
        <v>1454</v>
      </c>
      <c r="CI293" s="86">
        <v>1</v>
      </c>
      <c r="CJ293" s="86" t="s">
        <v>1454</v>
      </c>
      <c r="CK293" s="86">
        <v>1</v>
      </c>
      <c r="CL293" s="86" t="s">
        <v>1454</v>
      </c>
      <c r="CM293" s="86">
        <v>1</v>
      </c>
      <c r="CN293" s="86" t="s">
        <v>1454</v>
      </c>
      <c r="CO293" s="86">
        <v>1</v>
      </c>
      <c r="CP293" s="87" t="s">
        <v>1478</v>
      </c>
      <c r="CQ293" s="152">
        <v>1</v>
      </c>
    </row>
    <row r="294" spans="1:95" ht="13.2" x14ac:dyDescent="0.25">
      <c r="A294" s="82">
        <v>45573.515287858798</v>
      </c>
      <c r="B294" s="83" t="s">
        <v>828</v>
      </c>
      <c r="C294" s="84" t="s">
        <v>829</v>
      </c>
      <c r="D294" s="83">
        <v>100</v>
      </c>
      <c r="E294" s="83">
        <v>0.92</v>
      </c>
      <c r="F294" s="83" t="s">
        <v>114</v>
      </c>
      <c r="G294" s="83" t="s">
        <v>76</v>
      </c>
      <c r="H294" s="83" t="s">
        <v>614</v>
      </c>
      <c r="I294" s="83" t="s">
        <v>73</v>
      </c>
      <c r="J294" s="83" t="s">
        <v>78</v>
      </c>
      <c r="K294" s="83" t="s">
        <v>78</v>
      </c>
      <c r="L294" s="83" t="s">
        <v>64</v>
      </c>
      <c r="M294" s="83" t="s">
        <v>84</v>
      </c>
      <c r="N294" s="83" t="s">
        <v>84</v>
      </c>
      <c r="O294" s="83" t="s">
        <v>84</v>
      </c>
      <c r="P294" s="83" t="s">
        <v>84</v>
      </c>
      <c r="Q294" s="83" t="s">
        <v>64</v>
      </c>
      <c r="R294" s="83" t="s">
        <v>64</v>
      </c>
      <c r="S294" s="83" t="s">
        <v>84</v>
      </c>
      <c r="T294" s="83" t="s">
        <v>64</v>
      </c>
      <c r="U294" s="83" t="s">
        <v>64</v>
      </c>
      <c r="V294" s="83" t="s">
        <v>64</v>
      </c>
      <c r="W294" s="83" t="s">
        <v>84</v>
      </c>
      <c r="X294" s="83" t="s">
        <v>84</v>
      </c>
      <c r="Y294" s="83" t="s">
        <v>64</v>
      </c>
      <c r="Z294" s="83" t="s">
        <v>66</v>
      </c>
      <c r="AA294" s="83" t="s">
        <v>66</v>
      </c>
      <c r="AB294" s="83" t="s">
        <v>66</v>
      </c>
      <c r="AC294" s="83" t="s">
        <v>66</v>
      </c>
      <c r="AD294" s="83" t="s">
        <v>66</v>
      </c>
      <c r="AE294" s="83" t="s">
        <v>79</v>
      </c>
      <c r="AF294" s="83" t="s">
        <v>79</v>
      </c>
      <c r="AG294" s="83" t="s">
        <v>66</v>
      </c>
      <c r="AH294" s="83" t="s">
        <v>66</v>
      </c>
      <c r="AI294" s="83" t="s">
        <v>101</v>
      </c>
      <c r="AJ294" s="83" t="s">
        <v>66</v>
      </c>
      <c r="AK294" s="83" t="s">
        <v>79</v>
      </c>
      <c r="AL294" s="83" t="s">
        <v>66</v>
      </c>
      <c r="AM294" s="83" t="s">
        <v>79</v>
      </c>
      <c r="AN294" s="83" t="s">
        <v>79</v>
      </c>
      <c r="AO294" s="83" t="s">
        <v>66</v>
      </c>
      <c r="AP294" s="83" t="s">
        <v>277</v>
      </c>
      <c r="AQ294" s="83" t="s">
        <v>277</v>
      </c>
      <c r="AR294" s="83" t="s">
        <v>86</v>
      </c>
      <c r="AS294" s="83" t="s">
        <v>81</v>
      </c>
      <c r="AT294" s="83" t="s">
        <v>87</v>
      </c>
      <c r="AU294" s="83" t="s">
        <v>93</v>
      </c>
      <c r="AV294" s="83" t="s">
        <v>71</v>
      </c>
      <c r="AW294" s="83" t="s">
        <v>73</v>
      </c>
      <c r="AX294" s="83" t="s">
        <v>73</v>
      </c>
      <c r="AY294" s="83" t="s">
        <v>72</v>
      </c>
      <c r="AZ294" s="83" t="s">
        <v>73</v>
      </c>
      <c r="BA294" s="83" t="s">
        <v>73</v>
      </c>
      <c r="BB294" s="83" t="s">
        <v>73</v>
      </c>
      <c r="BC294" s="83" t="s">
        <v>73</v>
      </c>
      <c r="BD294" s="83"/>
      <c r="BE294" s="83" t="s">
        <v>73</v>
      </c>
      <c r="BF294" s="83"/>
      <c r="BG294" s="87" t="s">
        <v>631</v>
      </c>
      <c r="BH294" s="87" t="s">
        <v>114</v>
      </c>
      <c r="BI294" s="76" t="s">
        <v>1415</v>
      </c>
      <c r="BJ294">
        <v>7</v>
      </c>
      <c r="BK294" s="87">
        <v>44</v>
      </c>
      <c r="BL294" s="87"/>
      <c r="BM294" s="86" t="s">
        <v>1126</v>
      </c>
      <c r="BN294" s="86" t="s">
        <v>1131</v>
      </c>
      <c r="BO294" s="87" t="s">
        <v>68</v>
      </c>
      <c r="BP294" s="87"/>
      <c r="BQ294" s="87" t="s">
        <v>1472</v>
      </c>
      <c r="BR294" s="86" t="s">
        <v>1444</v>
      </c>
      <c r="BS294" s="86">
        <v>0</v>
      </c>
      <c r="BT294" s="86" t="s">
        <v>1444</v>
      </c>
      <c r="BU294" s="86">
        <v>0</v>
      </c>
      <c r="BV294" s="86" t="s">
        <v>63</v>
      </c>
      <c r="BW294" s="86">
        <v>1</v>
      </c>
      <c r="BX294" s="86" t="s">
        <v>1448</v>
      </c>
      <c r="BY294" s="86">
        <v>1</v>
      </c>
      <c r="BZ294" s="86" t="s">
        <v>1449</v>
      </c>
      <c r="CA294" s="86">
        <v>0</v>
      </c>
      <c r="CB294" s="86" t="s">
        <v>1452</v>
      </c>
      <c r="CC294" s="86">
        <v>0</v>
      </c>
      <c r="CD294" s="86" t="s">
        <v>226</v>
      </c>
      <c r="CE294" s="86">
        <v>0</v>
      </c>
      <c r="CF294" s="86" t="s">
        <v>226</v>
      </c>
      <c r="CG294" s="86">
        <v>0</v>
      </c>
      <c r="CH294" s="86" t="s">
        <v>1454</v>
      </c>
      <c r="CI294" s="86">
        <v>1</v>
      </c>
      <c r="CJ294" s="86" t="s">
        <v>226</v>
      </c>
      <c r="CK294" s="86">
        <v>0</v>
      </c>
      <c r="CL294" s="86" t="s">
        <v>226</v>
      </c>
      <c r="CM294" s="86">
        <v>0</v>
      </c>
      <c r="CN294" s="86" t="s">
        <v>226</v>
      </c>
      <c r="CO294" s="86">
        <v>0</v>
      </c>
      <c r="CP294" s="87" t="s">
        <v>1477</v>
      </c>
      <c r="CQ294" s="152">
        <v>0</v>
      </c>
    </row>
    <row r="295" spans="1:95" ht="13.2" x14ac:dyDescent="0.25">
      <c r="A295" s="82">
        <v>45573.516222233797</v>
      </c>
      <c r="B295" s="83" t="s">
        <v>830</v>
      </c>
      <c r="C295" s="84" t="s">
        <v>831</v>
      </c>
      <c r="D295" s="83">
        <v>74.11</v>
      </c>
      <c r="E295" s="83">
        <v>0.38</v>
      </c>
      <c r="F295" s="83" t="s">
        <v>114</v>
      </c>
      <c r="G295" s="83" t="s">
        <v>76</v>
      </c>
      <c r="H295" s="83" t="s">
        <v>716</v>
      </c>
      <c r="I295" s="83" t="s">
        <v>63</v>
      </c>
      <c r="J295" s="83" t="s">
        <v>64</v>
      </c>
      <c r="K295" s="83" t="s">
        <v>64</v>
      </c>
      <c r="L295" s="83" t="s">
        <v>78</v>
      </c>
      <c r="M295" s="83" t="s">
        <v>64</v>
      </c>
      <c r="N295" s="83" t="s">
        <v>64</v>
      </c>
      <c r="O295" s="83" t="s">
        <v>84</v>
      </c>
      <c r="P295" s="83" t="s">
        <v>64</v>
      </c>
      <c r="Q295" s="83" t="s">
        <v>64</v>
      </c>
      <c r="R295" s="83" t="s">
        <v>64</v>
      </c>
      <c r="S295" s="83" t="s">
        <v>64</v>
      </c>
      <c r="T295" s="83" t="s">
        <v>64</v>
      </c>
      <c r="U295" s="83" t="s">
        <v>64</v>
      </c>
      <c r="V295" s="83" t="s">
        <v>64</v>
      </c>
      <c r="W295" s="83" t="s">
        <v>64</v>
      </c>
      <c r="X295" s="83" t="s">
        <v>64</v>
      </c>
      <c r="Y295" s="83" t="s">
        <v>64</v>
      </c>
      <c r="Z295" s="83" t="s">
        <v>101</v>
      </c>
      <c r="AA295" s="83" t="s">
        <v>101</v>
      </c>
      <c r="AB295" s="83" t="s">
        <v>101</v>
      </c>
      <c r="AC295" s="83" t="s">
        <v>101</v>
      </c>
      <c r="AD295" s="83" t="s">
        <v>101</v>
      </c>
      <c r="AE295" s="83" t="s">
        <v>101</v>
      </c>
      <c r="AF295" s="83" t="s">
        <v>101</v>
      </c>
      <c r="AG295" s="83" t="s">
        <v>101</v>
      </c>
      <c r="AH295" s="83" t="s">
        <v>101</v>
      </c>
      <c r="AI295" s="83" t="s">
        <v>101</v>
      </c>
      <c r="AJ295" s="83" t="s">
        <v>101</v>
      </c>
      <c r="AK295" s="83" t="s">
        <v>101</v>
      </c>
      <c r="AL295" s="83" t="s">
        <v>101</v>
      </c>
      <c r="AM295" s="83" t="s">
        <v>101</v>
      </c>
      <c r="AN295" s="83" t="s">
        <v>101</v>
      </c>
      <c r="AO295" s="83" t="s">
        <v>101</v>
      </c>
      <c r="AP295" s="83" t="s">
        <v>85</v>
      </c>
      <c r="AQ295" s="83" t="s">
        <v>85</v>
      </c>
      <c r="AR295" s="83" t="s">
        <v>86</v>
      </c>
      <c r="AS295" s="83" t="s">
        <v>68</v>
      </c>
      <c r="AT295" s="83" t="s">
        <v>87</v>
      </c>
      <c r="AU295" s="83" t="s">
        <v>80</v>
      </c>
      <c r="AV295" s="83" t="s">
        <v>71</v>
      </c>
      <c r="AW295" s="83" t="s">
        <v>72</v>
      </c>
      <c r="AX295" s="83" t="s">
        <v>72</v>
      </c>
      <c r="AY295" s="83" t="s">
        <v>72</v>
      </c>
      <c r="AZ295" s="83" t="s">
        <v>72</v>
      </c>
      <c r="BA295" s="83" t="s">
        <v>72</v>
      </c>
      <c r="BB295" s="83" t="s">
        <v>72</v>
      </c>
      <c r="BC295" s="83" t="s">
        <v>73</v>
      </c>
      <c r="BD295" s="83"/>
      <c r="BE295" s="83" t="s">
        <v>73</v>
      </c>
      <c r="BF295" s="83"/>
      <c r="BG295" s="87" t="s">
        <v>631</v>
      </c>
      <c r="BH295" s="87" t="s">
        <v>114</v>
      </c>
      <c r="BI295" s="76" t="s">
        <v>1414</v>
      </c>
      <c r="BJ295">
        <v>13</v>
      </c>
      <c r="BK295" s="87">
        <v>35</v>
      </c>
      <c r="BL295" s="87"/>
      <c r="BM295" s="86" t="s">
        <v>1126</v>
      </c>
      <c r="BN295" s="86" t="s">
        <v>1131</v>
      </c>
      <c r="BO295" s="87" t="s">
        <v>68</v>
      </c>
      <c r="BP295" s="87"/>
      <c r="BQ295" s="87" t="s">
        <v>1472</v>
      </c>
      <c r="BR295" s="86" t="s">
        <v>1445</v>
      </c>
      <c r="BS295" s="86">
        <v>1</v>
      </c>
      <c r="BT295" s="86" t="s">
        <v>1445</v>
      </c>
      <c r="BU295" s="86">
        <v>1</v>
      </c>
      <c r="BV295" s="86" t="s">
        <v>63</v>
      </c>
      <c r="BW295" s="86">
        <v>1</v>
      </c>
      <c r="BX295" s="86" t="s">
        <v>1448</v>
      </c>
      <c r="BY295" s="86">
        <v>1</v>
      </c>
      <c r="BZ295" s="86" t="s">
        <v>1450</v>
      </c>
      <c r="CA295" s="86">
        <v>1</v>
      </c>
      <c r="CB295" s="86" t="s">
        <v>1452</v>
      </c>
      <c r="CC295" s="86">
        <v>0</v>
      </c>
      <c r="CD295" s="86" t="s">
        <v>1454</v>
      </c>
      <c r="CE295" s="86">
        <v>1</v>
      </c>
      <c r="CF295" s="86" t="s">
        <v>1454</v>
      </c>
      <c r="CG295" s="86">
        <v>1</v>
      </c>
      <c r="CH295" s="86" t="s">
        <v>1454</v>
      </c>
      <c r="CI295" s="86">
        <v>1</v>
      </c>
      <c r="CJ295" s="86" t="s">
        <v>1454</v>
      </c>
      <c r="CK295" s="86">
        <v>1</v>
      </c>
      <c r="CL295" s="86" t="s">
        <v>1454</v>
      </c>
      <c r="CM295" s="86">
        <v>1</v>
      </c>
      <c r="CN295" s="86" t="s">
        <v>1454</v>
      </c>
      <c r="CO295" s="86">
        <v>1</v>
      </c>
      <c r="CP295" s="87" t="s">
        <v>1478</v>
      </c>
      <c r="CQ295" s="152">
        <v>1</v>
      </c>
    </row>
    <row r="296" spans="1:95" ht="13.2" x14ac:dyDescent="0.25">
      <c r="A296" s="82">
        <v>45573.51643581019</v>
      </c>
      <c r="B296" s="83" t="s">
        <v>832</v>
      </c>
      <c r="C296" s="84" t="s">
        <v>833</v>
      </c>
      <c r="D296" s="83">
        <v>100</v>
      </c>
      <c r="E296" s="83">
        <v>0.38</v>
      </c>
      <c r="F296" s="83" t="s">
        <v>114</v>
      </c>
      <c r="G296" s="83" t="s">
        <v>76</v>
      </c>
      <c r="H296" s="83" t="s">
        <v>631</v>
      </c>
      <c r="I296" s="83" t="s">
        <v>63</v>
      </c>
      <c r="J296" s="83" t="s">
        <v>64</v>
      </c>
      <c r="K296" s="83" t="s">
        <v>78</v>
      </c>
      <c r="L296" s="83" t="s">
        <v>64</v>
      </c>
      <c r="M296" s="83" t="s">
        <v>84</v>
      </c>
      <c r="N296" s="83" t="s">
        <v>64</v>
      </c>
      <c r="O296" s="83" t="s">
        <v>78</v>
      </c>
      <c r="P296" s="83" t="s">
        <v>84</v>
      </c>
      <c r="Q296" s="83" t="s">
        <v>78</v>
      </c>
      <c r="R296" s="83" t="s">
        <v>64</v>
      </c>
      <c r="S296" s="83" t="s">
        <v>64</v>
      </c>
      <c r="T296" s="83" t="s">
        <v>64</v>
      </c>
      <c r="U296" s="83" t="s">
        <v>84</v>
      </c>
      <c r="V296" s="83" t="s">
        <v>64</v>
      </c>
      <c r="W296" s="83" t="s">
        <v>64</v>
      </c>
      <c r="X296" s="83" t="s">
        <v>64</v>
      </c>
      <c r="Y296" s="83" t="s">
        <v>64</v>
      </c>
      <c r="Z296" s="83" t="s">
        <v>65</v>
      </c>
      <c r="AA296" s="83" t="s">
        <v>65</v>
      </c>
      <c r="AB296" s="83" t="s">
        <v>65</v>
      </c>
      <c r="AC296" s="83" t="s">
        <v>66</v>
      </c>
      <c r="AD296" s="83" t="s">
        <v>65</v>
      </c>
      <c r="AE296" s="83" t="s">
        <v>65</v>
      </c>
      <c r="AF296" s="83" t="s">
        <v>66</v>
      </c>
      <c r="AG296" s="83" t="s">
        <v>65</v>
      </c>
      <c r="AH296" s="83" t="s">
        <v>65</v>
      </c>
      <c r="AI296" s="83" t="s">
        <v>79</v>
      </c>
      <c r="AJ296" s="83" t="s">
        <v>65</v>
      </c>
      <c r="AK296" s="83" t="s">
        <v>66</v>
      </c>
      <c r="AL296" s="83" t="s">
        <v>65</v>
      </c>
      <c r="AM296" s="83" t="s">
        <v>66</v>
      </c>
      <c r="AN296" s="83" t="s">
        <v>66</v>
      </c>
      <c r="AO296" s="83" t="s">
        <v>66</v>
      </c>
      <c r="AP296" s="83" t="s">
        <v>85</v>
      </c>
      <c r="AQ296" s="83" t="s">
        <v>85</v>
      </c>
      <c r="AR296" s="83" t="s">
        <v>86</v>
      </c>
      <c r="AS296" s="83" t="s">
        <v>523</v>
      </c>
      <c r="AT296" s="83" t="s">
        <v>87</v>
      </c>
      <c r="AU296" s="83" t="s">
        <v>70</v>
      </c>
      <c r="AV296" s="83" t="s">
        <v>71</v>
      </c>
      <c r="AW296" s="83" t="s">
        <v>73</v>
      </c>
      <c r="AX296" s="83" t="s">
        <v>72</v>
      </c>
      <c r="AY296" s="83" t="s">
        <v>72</v>
      </c>
      <c r="AZ296" s="83" t="s">
        <v>63</v>
      </c>
      <c r="BA296" s="83" t="s">
        <v>63</v>
      </c>
      <c r="BB296" s="83" t="s">
        <v>73</v>
      </c>
      <c r="BC296" s="83" t="s">
        <v>73</v>
      </c>
      <c r="BD296" s="83"/>
      <c r="BE296" s="83" t="s">
        <v>73</v>
      </c>
      <c r="BF296" s="83"/>
      <c r="BG296" s="87" t="s">
        <v>631</v>
      </c>
      <c r="BH296" s="87" t="s">
        <v>114</v>
      </c>
      <c r="BI296" s="76" t="s">
        <v>1414</v>
      </c>
      <c r="BJ296">
        <v>10</v>
      </c>
      <c r="BK296" s="87">
        <v>57</v>
      </c>
      <c r="BL296" s="87"/>
      <c r="BM296" s="86" t="s">
        <v>1126</v>
      </c>
      <c r="BN296" s="86" t="s">
        <v>1131</v>
      </c>
      <c r="BO296" s="87" t="s">
        <v>1422</v>
      </c>
      <c r="BP296" s="87"/>
      <c r="BQ296" s="87" t="s">
        <v>1472</v>
      </c>
      <c r="BR296" s="86" t="s">
        <v>1445</v>
      </c>
      <c r="BS296" s="86">
        <v>1</v>
      </c>
      <c r="BT296" s="86" t="s">
        <v>1445</v>
      </c>
      <c r="BU296" s="86">
        <v>1</v>
      </c>
      <c r="BV296" s="86" t="s">
        <v>63</v>
      </c>
      <c r="BW296" s="86">
        <v>1</v>
      </c>
      <c r="BX296" s="86" t="s">
        <v>1448</v>
      </c>
      <c r="BY296" s="86">
        <v>1</v>
      </c>
      <c r="BZ296" s="86" t="s">
        <v>1470</v>
      </c>
      <c r="CA296" s="86">
        <v>2</v>
      </c>
      <c r="CB296" s="86" t="s">
        <v>1452</v>
      </c>
      <c r="CC296" s="86">
        <v>0</v>
      </c>
      <c r="CD296" s="86" t="s">
        <v>226</v>
      </c>
      <c r="CE296" s="86">
        <v>0</v>
      </c>
      <c r="CF296" s="86" t="s">
        <v>1454</v>
      </c>
      <c r="CG296" s="86">
        <v>1</v>
      </c>
      <c r="CH296" s="86" t="s">
        <v>1454</v>
      </c>
      <c r="CI296" s="86">
        <v>1</v>
      </c>
      <c r="CJ296" s="86" t="s">
        <v>1454</v>
      </c>
      <c r="CK296" s="86">
        <v>1</v>
      </c>
      <c r="CL296" s="86" t="s">
        <v>1454</v>
      </c>
      <c r="CM296" s="86">
        <v>1</v>
      </c>
      <c r="CN296" s="86" t="s">
        <v>226</v>
      </c>
      <c r="CO296" s="86">
        <v>0</v>
      </c>
      <c r="CP296" s="87" t="s">
        <v>1477</v>
      </c>
      <c r="CQ296" s="152">
        <v>0</v>
      </c>
    </row>
    <row r="297" spans="1:95" ht="13.2" x14ac:dyDescent="0.25">
      <c r="A297" s="82">
        <v>45573.517237673615</v>
      </c>
      <c r="B297" s="83" t="s">
        <v>834</v>
      </c>
      <c r="C297" s="84" t="s">
        <v>835</v>
      </c>
      <c r="D297" s="83">
        <v>77.680000000000007</v>
      </c>
      <c r="E297" s="83">
        <v>0.28999999999999998</v>
      </c>
      <c r="F297" s="83" t="s">
        <v>114</v>
      </c>
      <c r="G297" s="83" t="s">
        <v>539</v>
      </c>
      <c r="H297" s="83" t="s">
        <v>683</v>
      </c>
      <c r="I297" s="83" t="s">
        <v>73</v>
      </c>
      <c r="J297" s="83" t="s">
        <v>64</v>
      </c>
      <c r="K297" s="83" t="s">
        <v>78</v>
      </c>
      <c r="L297" s="83" t="s">
        <v>64</v>
      </c>
      <c r="M297" s="83" t="s">
        <v>64</v>
      </c>
      <c r="N297" s="83" t="s">
        <v>64</v>
      </c>
      <c r="O297" s="83" t="s">
        <v>64</v>
      </c>
      <c r="P297" s="83" t="s">
        <v>78</v>
      </c>
      <c r="Q297" s="83" t="s">
        <v>64</v>
      </c>
      <c r="R297" s="83" t="s">
        <v>64</v>
      </c>
      <c r="S297" s="83" t="s">
        <v>64</v>
      </c>
      <c r="T297" s="83" t="s">
        <v>64</v>
      </c>
      <c r="U297" s="83" t="s">
        <v>64</v>
      </c>
      <c r="V297" s="83" t="s">
        <v>64</v>
      </c>
      <c r="W297" s="83" t="s">
        <v>64</v>
      </c>
      <c r="X297" s="83" t="s">
        <v>84</v>
      </c>
      <c r="Y297" s="83" t="s">
        <v>64</v>
      </c>
      <c r="Z297" s="83" t="s">
        <v>66</v>
      </c>
      <c r="AA297" s="83" t="s">
        <v>66</v>
      </c>
      <c r="AB297" s="83" t="s">
        <v>65</v>
      </c>
      <c r="AC297" s="83" t="s">
        <v>66</v>
      </c>
      <c r="AD297" s="83" t="s">
        <v>66</v>
      </c>
      <c r="AE297" s="83" t="s">
        <v>65</v>
      </c>
      <c r="AF297" s="83" t="s">
        <v>66</v>
      </c>
      <c r="AG297" s="83" t="s">
        <v>66</v>
      </c>
      <c r="AH297" s="83" t="s">
        <v>79</v>
      </c>
      <c r="AI297" s="83" t="s">
        <v>79</v>
      </c>
      <c r="AJ297" s="83" t="s">
        <v>65</v>
      </c>
      <c r="AK297" s="83" t="s">
        <v>66</v>
      </c>
      <c r="AL297" s="83" t="s">
        <v>66</v>
      </c>
      <c r="AM297" s="83" t="s">
        <v>65</v>
      </c>
      <c r="AN297" s="83" t="s">
        <v>66</v>
      </c>
      <c r="AO297" s="83" t="s">
        <v>66</v>
      </c>
      <c r="AP297" s="83" t="s">
        <v>67</v>
      </c>
      <c r="AQ297" s="83" t="s">
        <v>67</v>
      </c>
      <c r="AR297" s="83" t="s">
        <v>73</v>
      </c>
      <c r="AS297" s="83" t="s">
        <v>223</v>
      </c>
      <c r="AT297" s="83" t="s">
        <v>69</v>
      </c>
      <c r="AU297" s="83" t="s">
        <v>70</v>
      </c>
      <c r="AV297" s="83" t="s">
        <v>71</v>
      </c>
      <c r="AW297" s="83" t="s">
        <v>72</v>
      </c>
      <c r="AX297" s="83" t="s">
        <v>63</v>
      </c>
      <c r="AY297" s="83" t="s">
        <v>72</v>
      </c>
      <c r="AZ297" s="83" t="s">
        <v>63</v>
      </c>
      <c r="BA297" s="83" t="s">
        <v>72</v>
      </c>
      <c r="BB297" s="83" t="s">
        <v>72</v>
      </c>
      <c r="BC297" s="83" t="s">
        <v>73</v>
      </c>
      <c r="BD297" s="83"/>
      <c r="BE297" s="83" t="s">
        <v>73</v>
      </c>
      <c r="BF297" s="83"/>
      <c r="BG297" s="87" t="s">
        <v>631</v>
      </c>
      <c r="BH297" s="87" t="s">
        <v>114</v>
      </c>
      <c r="BI297" s="76" t="s">
        <v>1415</v>
      </c>
      <c r="BJ297">
        <v>12</v>
      </c>
      <c r="BK297" s="87">
        <v>51</v>
      </c>
      <c r="BL297" s="87"/>
      <c r="BM297" s="86" t="s">
        <v>1126</v>
      </c>
      <c r="BN297" s="86" t="s">
        <v>1131</v>
      </c>
      <c r="BO297" s="87" t="s">
        <v>68</v>
      </c>
      <c r="BP297" s="87"/>
      <c r="BQ297" s="87" t="s">
        <v>1472</v>
      </c>
      <c r="BR297" s="86" t="s">
        <v>1445</v>
      </c>
      <c r="BS297" s="86">
        <v>1</v>
      </c>
      <c r="BT297" s="86" t="s">
        <v>1445</v>
      </c>
      <c r="BU297" s="86">
        <v>1</v>
      </c>
      <c r="BV297" s="86" t="s">
        <v>73</v>
      </c>
      <c r="BW297" s="86">
        <v>0</v>
      </c>
      <c r="BX297" s="86" t="s">
        <v>1447</v>
      </c>
      <c r="BY297" s="86">
        <v>0</v>
      </c>
      <c r="BZ297" s="86" t="s">
        <v>1470</v>
      </c>
      <c r="CA297" s="86">
        <v>2</v>
      </c>
      <c r="CB297" s="86" t="s">
        <v>1452</v>
      </c>
      <c r="CC297" s="86">
        <v>0</v>
      </c>
      <c r="CD297" s="86" t="s">
        <v>1454</v>
      </c>
      <c r="CE297" s="86">
        <v>1</v>
      </c>
      <c r="CF297" s="86" t="s">
        <v>1454</v>
      </c>
      <c r="CG297" s="86">
        <v>1</v>
      </c>
      <c r="CH297" s="86" t="s">
        <v>1454</v>
      </c>
      <c r="CI297" s="86">
        <v>1</v>
      </c>
      <c r="CJ297" s="86" t="s">
        <v>1454</v>
      </c>
      <c r="CK297" s="86">
        <v>1</v>
      </c>
      <c r="CL297" s="86" t="s">
        <v>1454</v>
      </c>
      <c r="CM297" s="86">
        <v>1</v>
      </c>
      <c r="CN297" s="86" t="s">
        <v>1454</v>
      </c>
      <c r="CO297" s="86">
        <v>1</v>
      </c>
      <c r="CP297" s="87" t="s">
        <v>1478</v>
      </c>
      <c r="CQ297" s="152">
        <v>1</v>
      </c>
    </row>
    <row r="298" spans="1:95" ht="13.2" x14ac:dyDescent="0.25">
      <c r="A298" s="82">
        <v>45573.520493344906</v>
      </c>
      <c r="B298" s="83" t="s">
        <v>836</v>
      </c>
      <c r="C298" s="84" t="s">
        <v>837</v>
      </c>
      <c r="D298" s="83">
        <v>25</v>
      </c>
      <c r="E298" s="83">
        <v>0.08</v>
      </c>
      <c r="F298" s="83" t="s">
        <v>423</v>
      </c>
      <c r="G298" s="83" t="s">
        <v>291</v>
      </c>
      <c r="H298" s="83" t="s">
        <v>631</v>
      </c>
      <c r="I298" s="83" t="s">
        <v>63</v>
      </c>
      <c r="J298" s="83" t="s">
        <v>64</v>
      </c>
      <c r="K298" s="83" t="s">
        <v>64</v>
      </c>
      <c r="L298" s="83" t="s">
        <v>64</v>
      </c>
      <c r="M298" s="83" t="s">
        <v>84</v>
      </c>
      <c r="N298" s="83" t="s">
        <v>84</v>
      </c>
      <c r="O298" s="83" t="s">
        <v>64</v>
      </c>
      <c r="P298" s="83" t="s">
        <v>64</v>
      </c>
      <c r="Q298" s="83" t="s">
        <v>64</v>
      </c>
      <c r="R298" s="83" t="s">
        <v>64</v>
      </c>
      <c r="S298" s="83" t="s">
        <v>84</v>
      </c>
      <c r="T298" s="83" t="s">
        <v>64</v>
      </c>
      <c r="U298" s="83" t="s">
        <v>64</v>
      </c>
      <c r="V298" s="83" t="s">
        <v>84</v>
      </c>
      <c r="W298" s="83" t="s">
        <v>64</v>
      </c>
      <c r="X298" s="83" t="s">
        <v>64</v>
      </c>
      <c r="Y298" s="83" t="s">
        <v>64</v>
      </c>
      <c r="Z298" s="83" t="s">
        <v>66</v>
      </c>
      <c r="AA298" s="83" t="s">
        <v>65</v>
      </c>
      <c r="AB298" s="83" t="s">
        <v>65</v>
      </c>
      <c r="AC298" s="83" t="s">
        <v>65</v>
      </c>
      <c r="AD298" s="83" t="s">
        <v>65</v>
      </c>
      <c r="AE298" s="83" t="s">
        <v>65</v>
      </c>
      <c r="AF298" s="83" t="s">
        <v>66</v>
      </c>
      <c r="AG298" s="83" t="s">
        <v>65</v>
      </c>
      <c r="AH298" s="83" t="s">
        <v>66</v>
      </c>
      <c r="AI298" s="83" t="s">
        <v>101</v>
      </c>
      <c r="AJ298" s="83" t="s">
        <v>65</v>
      </c>
      <c r="AK298" s="83" t="s">
        <v>65</v>
      </c>
      <c r="AL298" s="83" t="s">
        <v>65</v>
      </c>
      <c r="AM298" s="83" t="s">
        <v>66</v>
      </c>
      <c r="AN298" s="83" t="s">
        <v>66</v>
      </c>
      <c r="AO298" s="83" t="s">
        <v>66</v>
      </c>
      <c r="AP298" s="83" t="s">
        <v>85</v>
      </c>
      <c r="AQ298" s="83" t="s">
        <v>85</v>
      </c>
      <c r="AR298" s="83" t="s">
        <v>86</v>
      </c>
      <c r="AS298" s="83" t="s">
        <v>68</v>
      </c>
      <c r="AT298" s="83" t="s">
        <v>87</v>
      </c>
      <c r="AU298" s="83" t="s">
        <v>67</v>
      </c>
      <c r="AV298" s="83" t="s">
        <v>71</v>
      </c>
      <c r="AW298" s="83" t="s">
        <v>72</v>
      </c>
      <c r="AX298" s="83" t="s">
        <v>72</v>
      </c>
      <c r="AY298" s="83" t="s">
        <v>63</v>
      </c>
      <c r="AZ298" s="83" t="s">
        <v>63</v>
      </c>
      <c r="BA298" s="83" t="s">
        <v>72</v>
      </c>
      <c r="BB298" s="83" t="s">
        <v>73</v>
      </c>
      <c r="BC298" s="83" t="s">
        <v>73</v>
      </c>
      <c r="BD298" s="83"/>
      <c r="BE298" s="83" t="s">
        <v>73</v>
      </c>
      <c r="BF298" s="83"/>
      <c r="BG298" s="87" t="s">
        <v>631</v>
      </c>
      <c r="BH298" s="86" t="s">
        <v>60</v>
      </c>
      <c r="BI298" s="76" t="s">
        <v>1414</v>
      </c>
      <c r="BJ298">
        <v>12</v>
      </c>
      <c r="BK298" s="87">
        <v>58</v>
      </c>
      <c r="BL298" s="87"/>
      <c r="BM298" s="86" t="s">
        <v>1126</v>
      </c>
      <c r="BN298" s="86" t="s">
        <v>1131</v>
      </c>
      <c r="BO298" s="87" t="s">
        <v>68</v>
      </c>
      <c r="BP298" s="87"/>
      <c r="BQ298" s="87" t="s">
        <v>1472</v>
      </c>
      <c r="BR298" s="86" t="s">
        <v>1445</v>
      </c>
      <c r="BS298" s="86">
        <v>1</v>
      </c>
      <c r="BT298" s="86" t="s">
        <v>1445</v>
      </c>
      <c r="BU298" s="86">
        <v>1</v>
      </c>
      <c r="BV298" s="86" t="s">
        <v>63</v>
      </c>
      <c r="BW298" s="86">
        <v>1</v>
      </c>
      <c r="BX298" s="86" t="s">
        <v>1448</v>
      </c>
      <c r="BY298" s="86">
        <v>1</v>
      </c>
      <c r="BZ298" s="86" t="s">
        <v>1450</v>
      </c>
      <c r="CA298" s="86">
        <v>1</v>
      </c>
      <c r="CB298" s="86" t="s">
        <v>1452</v>
      </c>
      <c r="CC298" s="86">
        <v>0</v>
      </c>
      <c r="CD298" s="86" t="s">
        <v>1454</v>
      </c>
      <c r="CE298" s="86">
        <v>1</v>
      </c>
      <c r="CF298" s="86" t="s">
        <v>1454</v>
      </c>
      <c r="CG298" s="86">
        <v>1</v>
      </c>
      <c r="CH298" s="86" t="s">
        <v>1454</v>
      </c>
      <c r="CI298" s="86">
        <v>1</v>
      </c>
      <c r="CJ298" s="86" t="s">
        <v>1454</v>
      </c>
      <c r="CK298" s="86">
        <v>1</v>
      </c>
      <c r="CL298" s="86" t="s">
        <v>1454</v>
      </c>
      <c r="CM298" s="86">
        <v>1</v>
      </c>
      <c r="CN298" s="86" t="s">
        <v>226</v>
      </c>
      <c r="CO298" s="86">
        <v>0</v>
      </c>
      <c r="CP298" s="87" t="s">
        <v>1478</v>
      </c>
      <c r="CQ298" s="152">
        <v>1</v>
      </c>
    </row>
    <row r="299" spans="1:95" ht="13.2" x14ac:dyDescent="0.25">
      <c r="A299" s="82">
        <v>45573.520494930555</v>
      </c>
      <c r="B299" s="83" t="s">
        <v>838</v>
      </c>
      <c r="C299" s="84" t="s">
        <v>839</v>
      </c>
      <c r="D299" s="83">
        <v>31.1</v>
      </c>
      <c r="E299" s="83">
        <v>0.25</v>
      </c>
      <c r="F299" s="83" t="s">
        <v>423</v>
      </c>
      <c r="G299" s="83" t="s">
        <v>291</v>
      </c>
      <c r="H299" s="83" t="s">
        <v>683</v>
      </c>
      <c r="I299" s="83" t="s">
        <v>63</v>
      </c>
      <c r="J299" s="83" t="s">
        <v>64</v>
      </c>
      <c r="K299" s="83" t="s">
        <v>84</v>
      </c>
      <c r="L299" s="83" t="s">
        <v>64</v>
      </c>
      <c r="M299" s="83" t="s">
        <v>84</v>
      </c>
      <c r="N299" s="83" t="s">
        <v>64</v>
      </c>
      <c r="O299" s="83" t="s">
        <v>64</v>
      </c>
      <c r="P299" s="83" t="s">
        <v>84</v>
      </c>
      <c r="Q299" s="83" t="s">
        <v>64</v>
      </c>
      <c r="R299" s="83" t="s">
        <v>64</v>
      </c>
      <c r="S299" s="83" t="s">
        <v>84</v>
      </c>
      <c r="T299" s="83" t="s">
        <v>84</v>
      </c>
      <c r="U299" s="83" t="s">
        <v>84</v>
      </c>
      <c r="V299" s="83" t="s">
        <v>64</v>
      </c>
      <c r="W299" s="83" t="s">
        <v>64</v>
      </c>
      <c r="X299" s="83" t="s">
        <v>64</v>
      </c>
      <c r="Y299" s="83" t="s">
        <v>64</v>
      </c>
      <c r="Z299" s="83" t="s">
        <v>65</v>
      </c>
      <c r="AA299" s="83" t="s">
        <v>65</v>
      </c>
      <c r="AB299" s="83" t="s">
        <v>65</v>
      </c>
      <c r="AC299" s="83" t="s">
        <v>65</v>
      </c>
      <c r="AD299" s="83" t="s">
        <v>66</v>
      </c>
      <c r="AE299" s="83" t="s">
        <v>65</v>
      </c>
      <c r="AF299" s="83" t="s">
        <v>66</v>
      </c>
      <c r="AG299" s="83" t="s">
        <v>65</v>
      </c>
      <c r="AH299" s="83" t="s">
        <v>66</v>
      </c>
      <c r="AI299" s="83" t="s">
        <v>101</v>
      </c>
      <c r="AJ299" s="83" t="s">
        <v>65</v>
      </c>
      <c r="AK299" s="83" t="s">
        <v>65</v>
      </c>
      <c r="AL299" s="83" t="s">
        <v>65</v>
      </c>
      <c r="AM299" s="83" t="s">
        <v>65</v>
      </c>
      <c r="AN299" s="83" t="s">
        <v>66</v>
      </c>
      <c r="AO299" s="83" t="s">
        <v>66</v>
      </c>
      <c r="AP299" s="83" t="s">
        <v>67</v>
      </c>
      <c r="AQ299" s="83" t="s">
        <v>85</v>
      </c>
      <c r="AR299" s="83" t="s">
        <v>63</v>
      </c>
      <c r="AS299" s="83" t="s">
        <v>68</v>
      </c>
      <c r="AT299" s="83" t="s">
        <v>87</v>
      </c>
      <c r="AU299" s="83" t="s">
        <v>70</v>
      </c>
      <c r="AV299" s="83" t="s">
        <v>71</v>
      </c>
      <c r="AW299" s="83" t="s">
        <v>73</v>
      </c>
      <c r="AX299" s="83" t="s">
        <v>73</v>
      </c>
      <c r="AY299" s="83" t="s">
        <v>73</v>
      </c>
      <c r="AZ299" s="83" t="s">
        <v>72</v>
      </c>
      <c r="BA299" s="83" t="s">
        <v>72</v>
      </c>
      <c r="BB299" s="83" t="s">
        <v>72</v>
      </c>
      <c r="BC299" s="83" t="s">
        <v>63</v>
      </c>
      <c r="BD299" s="83"/>
      <c r="BE299" s="83" t="s">
        <v>73</v>
      </c>
      <c r="BF299" s="83"/>
      <c r="BG299" s="87" t="s">
        <v>631</v>
      </c>
      <c r="BH299" s="86" t="s">
        <v>60</v>
      </c>
      <c r="BI299" s="76" t="s">
        <v>1414</v>
      </c>
      <c r="BJ299">
        <v>10</v>
      </c>
      <c r="BK299" s="87">
        <v>59</v>
      </c>
      <c r="BL299" s="87"/>
      <c r="BM299" s="86" t="s">
        <v>1126</v>
      </c>
      <c r="BN299" s="86" t="s">
        <v>1131</v>
      </c>
      <c r="BO299" s="87" t="s">
        <v>68</v>
      </c>
      <c r="BP299" s="87"/>
      <c r="BQ299" s="87" t="s">
        <v>1472</v>
      </c>
      <c r="BR299" s="86" t="s">
        <v>1445</v>
      </c>
      <c r="BS299" s="86">
        <v>1</v>
      </c>
      <c r="BT299" s="86" t="s">
        <v>1445</v>
      </c>
      <c r="BU299" s="86">
        <v>1</v>
      </c>
      <c r="BV299" s="86" t="s">
        <v>63</v>
      </c>
      <c r="BW299" s="86">
        <v>1</v>
      </c>
      <c r="BX299" s="86" t="s">
        <v>1448</v>
      </c>
      <c r="BY299" s="86">
        <v>1</v>
      </c>
      <c r="BZ299" s="86" t="s">
        <v>1470</v>
      </c>
      <c r="CA299" s="86">
        <v>2</v>
      </c>
      <c r="CB299" s="86" t="s">
        <v>1452</v>
      </c>
      <c r="CC299" s="86">
        <v>0</v>
      </c>
      <c r="CD299" s="86" t="s">
        <v>226</v>
      </c>
      <c r="CE299" s="86">
        <v>0</v>
      </c>
      <c r="CF299" s="86" t="s">
        <v>226</v>
      </c>
      <c r="CG299" s="86">
        <v>0</v>
      </c>
      <c r="CH299" s="86" t="s">
        <v>226</v>
      </c>
      <c r="CI299" s="86">
        <v>0</v>
      </c>
      <c r="CJ299" s="86" t="s">
        <v>1454</v>
      </c>
      <c r="CK299" s="86">
        <v>1</v>
      </c>
      <c r="CL299" s="86" t="s">
        <v>1454</v>
      </c>
      <c r="CM299" s="86">
        <v>1</v>
      </c>
      <c r="CN299" s="86" t="s">
        <v>1454</v>
      </c>
      <c r="CO299" s="86">
        <v>1</v>
      </c>
      <c r="CP299" s="87" t="s">
        <v>1477</v>
      </c>
      <c r="CQ299" s="152">
        <v>0</v>
      </c>
    </row>
    <row r="300" spans="1:95" ht="13.2" x14ac:dyDescent="0.25">
      <c r="A300" s="82">
        <v>45573.520888298612</v>
      </c>
      <c r="B300" s="83" t="s">
        <v>840</v>
      </c>
      <c r="C300" s="84" t="s">
        <v>841</v>
      </c>
      <c r="D300" s="83">
        <v>34.82</v>
      </c>
      <c r="E300" s="83">
        <v>0.17</v>
      </c>
      <c r="F300" s="83" t="s">
        <v>423</v>
      </c>
      <c r="G300" s="83" t="s">
        <v>291</v>
      </c>
      <c r="H300" s="83" t="s">
        <v>631</v>
      </c>
      <c r="I300" s="83" t="s">
        <v>63</v>
      </c>
      <c r="J300" s="83" t="s">
        <v>64</v>
      </c>
      <c r="K300" s="83" t="s">
        <v>64</v>
      </c>
      <c r="L300" s="83" t="s">
        <v>64</v>
      </c>
      <c r="M300" s="83" t="s">
        <v>78</v>
      </c>
      <c r="N300" s="83" t="s">
        <v>64</v>
      </c>
      <c r="O300" s="83" t="s">
        <v>64</v>
      </c>
      <c r="P300" s="83" t="s">
        <v>84</v>
      </c>
      <c r="Q300" s="83" t="s">
        <v>84</v>
      </c>
      <c r="R300" s="83" t="s">
        <v>64</v>
      </c>
      <c r="S300" s="83" t="s">
        <v>64</v>
      </c>
      <c r="T300" s="83" t="s">
        <v>84</v>
      </c>
      <c r="U300" s="83" t="s">
        <v>84</v>
      </c>
      <c r="V300" s="83" t="s">
        <v>84</v>
      </c>
      <c r="W300" s="83" t="s">
        <v>64</v>
      </c>
      <c r="X300" s="83" t="s">
        <v>64</v>
      </c>
      <c r="Y300" s="83" t="s">
        <v>64</v>
      </c>
      <c r="Z300" s="83" t="s">
        <v>66</v>
      </c>
      <c r="AA300" s="83" t="s">
        <v>66</v>
      </c>
      <c r="AB300" s="83" t="s">
        <v>66</v>
      </c>
      <c r="AC300" s="83" t="s">
        <v>66</v>
      </c>
      <c r="AD300" s="83" t="s">
        <v>66</v>
      </c>
      <c r="AE300" s="83" t="s">
        <v>66</v>
      </c>
      <c r="AF300" s="83" t="s">
        <v>66</v>
      </c>
      <c r="AG300" s="83" t="s">
        <v>66</v>
      </c>
      <c r="AH300" s="83" t="s">
        <v>66</v>
      </c>
      <c r="AI300" s="83" t="s">
        <v>66</v>
      </c>
      <c r="AJ300" s="83" t="s">
        <v>66</v>
      </c>
      <c r="AK300" s="83" t="s">
        <v>66</v>
      </c>
      <c r="AL300" s="83" t="s">
        <v>66</v>
      </c>
      <c r="AM300" s="83" t="s">
        <v>66</v>
      </c>
      <c r="AN300" s="83" t="s">
        <v>66</v>
      </c>
      <c r="AO300" s="83" t="s">
        <v>66</v>
      </c>
      <c r="AP300" s="83" t="s">
        <v>85</v>
      </c>
      <c r="AQ300" s="83" t="s">
        <v>85</v>
      </c>
      <c r="AR300" s="83" t="s">
        <v>63</v>
      </c>
      <c r="AS300" s="83" t="s">
        <v>343</v>
      </c>
      <c r="AT300" s="83" t="s">
        <v>69</v>
      </c>
      <c r="AU300" s="83" t="s">
        <v>70</v>
      </c>
      <c r="AV300" s="83" t="s">
        <v>71</v>
      </c>
      <c r="AW300" s="83" t="s">
        <v>73</v>
      </c>
      <c r="AX300" s="83" t="s">
        <v>73</v>
      </c>
      <c r="AY300" s="83" t="s">
        <v>73</v>
      </c>
      <c r="AZ300" s="83" t="s">
        <v>73</v>
      </c>
      <c r="BA300" s="83" t="s">
        <v>73</v>
      </c>
      <c r="BB300" s="83" t="s">
        <v>73</v>
      </c>
      <c r="BC300" s="83" t="s">
        <v>73</v>
      </c>
      <c r="BD300" s="83"/>
      <c r="BE300" s="83" t="s">
        <v>73</v>
      </c>
      <c r="BF300" s="83"/>
      <c r="BG300" s="87" t="s">
        <v>631</v>
      </c>
      <c r="BH300" s="86" t="s">
        <v>60</v>
      </c>
      <c r="BI300" s="76" t="s">
        <v>1414</v>
      </c>
      <c r="BJ300">
        <v>11</v>
      </c>
      <c r="BK300" s="87">
        <v>47</v>
      </c>
      <c r="BL300" s="87"/>
      <c r="BM300" s="86" t="s">
        <v>1126</v>
      </c>
      <c r="BN300" s="86" t="s">
        <v>1131</v>
      </c>
      <c r="BO300" s="87" t="s">
        <v>115</v>
      </c>
      <c r="BP300" s="87"/>
      <c r="BQ300" s="87" t="s">
        <v>1472</v>
      </c>
      <c r="BR300" s="86" t="s">
        <v>1445</v>
      </c>
      <c r="BS300" s="86">
        <v>1</v>
      </c>
      <c r="BT300" s="86" t="s">
        <v>1445</v>
      </c>
      <c r="BU300" s="86">
        <v>1</v>
      </c>
      <c r="BV300" s="86" t="s">
        <v>63</v>
      </c>
      <c r="BW300" s="86">
        <v>1</v>
      </c>
      <c r="BX300" s="86" t="s">
        <v>1447</v>
      </c>
      <c r="BY300" s="86">
        <v>0</v>
      </c>
      <c r="BZ300" s="86" t="s">
        <v>1470</v>
      </c>
      <c r="CA300" s="86">
        <v>2</v>
      </c>
      <c r="CB300" s="86" t="s">
        <v>1452</v>
      </c>
      <c r="CC300" s="86">
        <v>0</v>
      </c>
      <c r="CD300" s="86" t="s">
        <v>226</v>
      </c>
      <c r="CE300" s="86">
        <v>0</v>
      </c>
      <c r="CF300" s="86" t="s">
        <v>226</v>
      </c>
      <c r="CG300" s="86">
        <v>0</v>
      </c>
      <c r="CH300" s="86" t="s">
        <v>226</v>
      </c>
      <c r="CI300" s="86">
        <v>0</v>
      </c>
      <c r="CJ300" s="86" t="s">
        <v>226</v>
      </c>
      <c r="CK300" s="86">
        <v>0</v>
      </c>
      <c r="CL300" s="86" t="s">
        <v>226</v>
      </c>
      <c r="CM300" s="86">
        <v>0</v>
      </c>
      <c r="CN300" s="86" t="s">
        <v>226</v>
      </c>
      <c r="CO300" s="86">
        <v>0</v>
      </c>
      <c r="CP300" s="87" t="s">
        <v>1477</v>
      </c>
      <c r="CQ300" s="152">
        <v>0</v>
      </c>
    </row>
    <row r="301" spans="1:95" ht="13.2" x14ac:dyDescent="0.25">
      <c r="A301" s="82">
        <v>45573.524807638889</v>
      </c>
      <c r="B301" s="83" t="s">
        <v>842</v>
      </c>
      <c r="C301" s="84" t="s">
        <v>843</v>
      </c>
      <c r="D301" s="83">
        <v>52.68</v>
      </c>
      <c r="E301" s="83">
        <v>0.17</v>
      </c>
      <c r="F301" s="83" t="s">
        <v>114</v>
      </c>
      <c r="G301" s="83" t="s">
        <v>539</v>
      </c>
      <c r="H301" s="83" t="s">
        <v>683</v>
      </c>
      <c r="I301" s="83" t="s">
        <v>63</v>
      </c>
      <c r="J301" s="83" t="s">
        <v>64</v>
      </c>
      <c r="K301" s="83" t="s">
        <v>84</v>
      </c>
      <c r="L301" s="83" t="s">
        <v>78</v>
      </c>
      <c r="M301" s="83" t="s">
        <v>64</v>
      </c>
      <c r="N301" s="83" t="s">
        <v>64</v>
      </c>
      <c r="O301" s="83" t="s">
        <v>84</v>
      </c>
      <c r="P301" s="83" t="s">
        <v>84</v>
      </c>
      <c r="Q301" s="83" t="s">
        <v>64</v>
      </c>
      <c r="R301" s="83" t="s">
        <v>64</v>
      </c>
      <c r="S301" s="83" t="s">
        <v>64</v>
      </c>
      <c r="T301" s="83" t="s">
        <v>64</v>
      </c>
      <c r="U301" s="83" t="s">
        <v>64</v>
      </c>
      <c r="V301" s="83" t="s">
        <v>64</v>
      </c>
      <c r="W301" s="83" t="s">
        <v>64</v>
      </c>
      <c r="X301" s="83" t="s">
        <v>64</v>
      </c>
      <c r="Y301" s="83" t="s">
        <v>64</v>
      </c>
      <c r="Z301" s="83" t="s">
        <v>66</v>
      </c>
      <c r="AA301" s="83" t="s">
        <v>101</v>
      </c>
      <c r="AB301" s="83" t="s">
        <v>66</v>
      </c>
      <c r="AC301" s="83" t="s">
        <v>79</v>
      </c>
      <c r="AD301" s="83" t="s">
        <v>66</v>
      </c>
      <c r="AE301" s="83" t="s">
        <v>66</v>
      </c>
      <c r="AF301" s="83" t="s">
        <v>66</v>
      </c>
      <c r="AG301" s="83" t="s">
        <v>66</v>
      </c>
      <c r="AH301" s="83" t="s">
        <v>66</v>
      </c>
      <c r="AI301" s="83" t="s">
        <v>79</v>
      </c>
      <c r="AJ301" s="83" t="s">
        <v>66</v>
      </c>
      <c r="AK301" s="83" t="s">
        <v>65</v>
      </c>
      <c r="AL301" s="83" t="s">
        <v>66</v>
      </c>
      <c r="AM301" s="83" t="s">
        <v>66</v>
      </c>
      <c r="AN301" s="83" t="s">
        <v>79</v>
      </c>
      <c r="AO301" s="83" t="s">
        <v>66</v>
      </c>
      <c r="AP301" s="83" t="s">
        <v>85</v>
      </c>
      <c r="AQ301" s="83" t="s">
        <v>85</v>
      </c>
      <c r="AR301" s="83" t="s">
        <v>86</v>
      </c>
      <c r="AS301" s="83" t="s">
        <v>388</v>
      </c>
      <c r="AT301" s="83" t="s">
        <v>69</v>
      </c>
      <c r="AU301" s="83" t="s">
        <v>67</v>
      </c>
      <c r="AV301" s="83" t="s">
        <v>71</v>
      </c>
      <c r="AW301" s="83" t="s">
        <v>73</v>
      </c>
      <c r="AX301" s="83" t="s">
        <v>73</v>
      </c>
      <c r="AY301" s="83" t="s">
        <v>72</v>
      </c>
      <c r="AZ301" s="83" t="s">
        <v>63</v>
      </c>
      <c r="BA301" s="83" t="s">
        <v>63</v>
      </c>
      <c r="BB301" s="83" t="s">
        <v>73</v>
      </c>
      <c r="BC301" s="83" t="s">
        <v>73</v>
      </c>
      <c r="BD301" s="83"/>
      <c r="BE301" s="83" t="s">
        <v>73</v>
      </c>
      <c r="BF301" s="83"/>
      <c r="BG301" s="87" t="s">
        <v>631</v>
      </c>
      <c r="BH301" s="87" t="s">
        <v>114</v>
      </c>
      <c r="BI301" s="76" t="s">
        <v>1414</v>
      </c>
      <c r="BJ301">
        <v>11</v>
      </c>
      <c r="BK301" s="87">
        <v>45</v>
      </c>
      <c r="BL301" s="87"/>
      <c r="BM301" s="86" t="s">
        <v>1126</v>
      </c>
      <c r="BN301" s="86" t="s">
        <v>1131</v>
      </c>
      <c r="BO301" s="87" t="s">
        <v>68</v>
      </c>
      <c r="BP301" s="87"/>
      <c r="BQ301" s="87" t="s">
        <v>1472</v>
      </c>
      <c r="BR301" s="86" t="s">
        <v>1445</v>
      </c>
      <c r="BS301" s="86">
        <v>1</v>
      </c>
      <c r="BT301" s="86" t="s">
        <v>1445</v>
      </c>
      <c r="BU301" s="86">
        <v>1</v>
      </c>
      <c r="BV301" s="86" t="s">
        <v>63</v>
      </c>
      <c r="BW301" s="86">
        <v>1</v>
      </c>
      <c r="BX301" s="86" t="s">
        <v>1447</v>
      </c>
      <c r="BY301" s="86">
        <v>0</v>
      </c>
      <c r="BZ301" s="86" t="s">
        <v>1450</v>
      </c>
      <c r="CA301" s="86">
        <v>1</v>
      </c>
      <c r="CB301" s="86" t="s">
        <v>1452</v>
      </c>
      <c r="CC301" s="86">
        <v>0</v>
      </c>
      <c r="CD301" s="86" t="s">
        <v>226</v>
      </c>
      <c r="CE301" s="86">
        <v>0</v>
      </c>
      <c r="CF301" s="86" t="s">
        <v>226</v>
      </c>
      <c r="CG301" s="86">
        <v>0</v>
      </c>
      <c r="CH301" s="86" t="s">
        <v>1454</v>
      </c>
      <c r="CI301" s="86">
        <v>1</v>
      </c>
      <c r="CJ301" s="86" t="s">
        <v>1454</v>
      </c>
      <c r="CK301" s="86">
        <v>1</v>
      </c>
      <c r="CL301" s="86" t="s">
        <v>1454</v>
      </c>
      <c r="CM301" s="86">
        <v>1</v>
      </c>
      <c r="CN301" s="86" t="s">
        <v>226</v>
      </c>
      <c r="CO301" s="86">
        <v>0</v>
      </c>
      <c r="CP301" s="87" t="s">
        <v>1477</v>
      </c>
      <c r="CQ301" s="152">
        <v>0</v>
      </c>
    </row>
    <row r="302" spans="1:95" ht="13.2" x14ac:dyDescent="0.25">
      <c r="A302" s="82">
        <v>45574.359534166666</v>
      </c>
      <c r="B302" s="83" t="s">
        <v>844</v>
      </c>
      <c r="C302" s="84" t="s">
        <v>845</v>
      </c>
      <c r="D302" s="83">
        <v>25</v>
      </c>
      <c r="E302" s="83">
        <v>0.38</v>
      </c>
      <c r="F302" s="83" t="s">
        <v>423</v>
      </c>
      <c r="G302" s="83" t="s">
        <v>76</v>
      </c>
      <c r="H302" s="83" t="s">
        <v>846</v>
      </c>
      <c r="I302" s="83" t="s">
        <v>63</v>
      </c>
      <c r="J302" s="83" t="s">
        <v>64</v>
      </c>
      <c r="K302" s="83" t="s">
        <v>78</v>
      </c>
      <c r="L302" s="83" t="s">
        <v>64</v>
      </c>
      <c r="M302" s="83" t="s">
        <v>84</v>
      </c>
      <c r="N302" s="83" t="s">
        <v>64</v>
      </c>
      <c r="O302" s="83" t="s">
        <v>64</v>
      </c>
      <c r="P302" s="83" t="s">
        <v>84</v>
      </c>
      <c r="Q302" s="83" t="s">
        <v>64</v>
      </c>
      <c r="R302" s="83" t="s">
        <v>64</v>
      </c>
      <c r="S302" s="83" t="s">
        <v>64</v>
      </c>
      <c r="T302" s="83" t="s">
        <v>64</v>
      </c>
      <c r="U302" s="83" t="s">
        <v>84</v>
      </c>
      <c r="V302" s="83" t="s">
        <v>64</v>
      </c>
      <c r="W302" s="83" t="s">
        <v>64</v>
      </c>
      <c r="X302" s="83" t="s">
        <v>78</v>
      </c>
      <c r="Y302" s="83" t="s">
        <v>64</v>
      </c>
      <c r="Z302" s="83" t="s">
        <v>65</v>
      </c>
      <c r="AA302" s="83" t="s">
        <v>65</v>
      </c>
      <c r="AB302" s="83" t="s">
        <v>79</v>
      </c>
      <c r="AC302" s="83" t="s">
        <v>66</v>
      </c>
      <c r="AD302" s="83" t="s">
        <v>65</v>
      </c>
      <c r="AE302" s="83" t="s">
        <v>65</v>
      </c>
      <c r="AF302" s="83" t="s">
        <v>66</v>
      </c>
      <c r="AG302" s="83" t="s">
        <v>65</v>
      </c>
      <c r="AH302" s="83" t="s">
        <v>65</v>
      </c>
      <c r="AI302" s="83" t="s">
        <v>101</v>
      </c>
      <c r="AJ302" s="83" t="s">
        <v>65</v>
      </c>
      <c r="AK302" s="83" t="s">
        <v>65</v>
      </c>
      <c r="AL302" s="83" t="s">
        <v>65</v>
      </c>
      <c r="AM302" s="83" t="s">
        <v>65</v>
      </c>
      <c r="AN302" s="83" t="s">
        <v>79</v>
      </c>
      <c r="AO302" s="83" t="s">
        <v>66</v>
      </c>
      <c r="AP302" s="83" t="s">
        <v>67</v>
      </c>
      <c r="AQ302" s="83" t="s">
        <v>67</v>
      </c>
      <c r="AR302" s="83" t="s">
        <v>86</v>
      </c>
      <c r="AS302" s="83" t="s">
        <v>252</v>
      </c>
      <c r="AT302" s="83" t="s">
        <v>87</v>
      </c>
      <c r="AU302" s="83" t="s">
        <v>70</v>
      </c>
      <c r="AV302" s="83" t="s">
        <v>71</v>
      </c>
      <c r="AW302" s="83" t="s">
        <v>73</v>
      </c>
      <c r="AX302" s="83" t="s">
        <v>63</v>
      </c>
      <c r="AY302" s="83" t="s">
        <v>72</v>
      </c>
      <c r="AZ302" s="83" t="s">
        <v>63</v>
      </c>
      <c r="BA302" s="83" t="s">
        <v>72</v>
      </c>
      <c r="BB302" s="83" t="s">
        <v>63</v>
      </c>
      <c r="BC302" s="83" t="s">
        <v>73</v>
      </c>
      <c r="BD302" s="83"/>
      <c r="BE302" s="83" t="s">
        <v>73</v>
      </c>
      <c r="BF302" s="83"/>
      <c r="BG302" s="87" t="s">
        <v>846</v>
      </c>
      <c r="BH302" s="86" t="s">
        <v>60</v>
      </c>
      <c r="BI302" s="76" t="s">
        <v>1414</v>
      </c>
      <c r="BJ302">
        <v>11</v>
      </c>
      <c r="BK302" s="87">
        <v>57</v>
      </c>
      <c r="BL302" s="87"/>
      <c r="BM302" s="86" t="s">
        <v>1126</v>
      </c>
      <c r="BN302" s="86" t="s">
        <v>1132</v>
      </c>
      <c r="BO302" s="87" t="s">
        <v>252</v>
      </c>
      <c r="BP302" s="87"/>
      <c r="BQ302" s="87" t="s">
        <v>1472</v>
      </c>
      <c r="BR302" s="86" t="s">
        <v>1445</v>
      </c>
      <c r="BS302" s="86">
        <v>1</v>
      </c>
      <c r="BT302" s="86" t="s">
        <v>1445</v>
      </c>
      <c r="BU302" s="86">
        <v>1</v>
      </c>
      <c r="BV302" s="86" t="s">
        <v>63</v>
      </c>
      <c r="BW302" s="86">
        <v>1</v>
      </c>
      <c r="BX302" s="86" t="s">
        <v>1448</v>
      </c>
      <c r="BY302" s="86">
        <v>1</v>
      </c>
      <c r="BZ302" s="86" t="s">
        <v>1470</v>
      </c>
      <c r="CA302" s="86">
        <v>2</v>
      </c>
      <c r="CB302" s="86" t="s">
        <v>1452</v>
      </c>
      <c r="CC302" s="86">
        <v>0</v>
      </c>
      <c r="CD302" s="86" t="s">
        <v>226</v>
      </c>
      <c r="CE302" s="86">
        <v>0</v>
      </c>
      <c r="CF302" s="86" t="s">
        <v>1454</v>
      </c>
      <c r="CG302" s="86">
        <v>1</v>
      </c>
      <c r="CH302" s="86" t="s">
        <v>1454</v>
      </c>
      <c r="CI302" s="86">
        <v>1</v>
      </c>
      <c r="CJ302" s="86" t="s">
        <v>1454</v>
      </c>
      <c r="CK302" s="86">
        <v>1</v>
      </c>
      <c r="CL302" s="86" t="s">
        <v>1454</v>
      </c>
      <c r="CM302" s="86">
        <v>1</v>
      </c>
      <c r="CN302" s="86" t="s">
        <v>1454</v>
      </c>
      <c r="CO302" s="86">
        <v>1</v>
      </c>
      <c r="CP302" s="87" t="s">
        <v>1478</v>
      </c>
      <c r="CQ302" s="152">
        <v>1</v>
      </c>
    </row>
    <row r="303" spans="1:95" ht="13.2" x14ac:dyDescent="0.25">
      <c r="A303" s="82">
        <v>45574.360331307871</v>
      </c>
      <c r="B303" s="83" t="s">
        <v>847</v>
      </c>
      <c r="C303" s="84" t="s">
        <v>848</v>
      </c>
      <c r="D303" s="83">
        <v>39.29</v>
      </c>
      <c r="E303" s="83">
        <v>0.81</v>
      </c>
      <c r="F303" s="83" t="s">
        <v>423</v>
      </c>
      <c r="G303" s="83" t="s">
        <v>76</v>
      </c>
      <c r="H303" s="83" t="s">
        <v>849</v>
      </c>
      <c r="I303" s="83" t="s">
        <v>63</v>
      </c>
      <c r="J303" s="83" t="s">
        <v>64</v>
      </c>
      <c r="K303" s="83" t="s">
        <v>78</v>
      </c>
      <c r="L303" s="83" t="s">
        <v>64</v>
      </c>
      <c r="M303" s="83" t="s">
        <v>84</v>
      </c>
      <c r="N303" s="83" t="s">
        <v>64</v>
      </c>
      <c r="O303" s="83" t="s">
        <v>64</v>
      </c>
      <c r="P303" s="83" t="s">
        <v>84</v>
      </c>
      <c r="Q303" s="83" t="s">
        <v>64</v>
      </c>
      <c r="R303" s="83" t="s">
        <v>64</v>
      </c>
      <c r="S303" s="83" t="s">
        <v>64</v>
      </c>
      <c r="T303" s="83" t="s">
        <v>64</v>
      </c>
      <c r="U303" s="83" t="s">
        <v>64</v>
      </c>
      <c r="V303" s="83" t="s">
        <v>64</v>
      </c>
      <c r="W303" s="83" t="s">
        <v>84</v>
      </c>
      <c r="X303" s="83" t="s">
        <v>64</v>
      </c>
      <c r="Y303" s="83" t="s">
        <v>64</v>
      </c>
      <c r="Z303" s="83" t="s">
        <v>66</v>
      </c>
      <c r="AA303" s="83" t="s">
        <v>65</v>
      </c>
      <c r="AB303" s="83" t="s">
        <v>65</v>
      </c>
      <c r="AC303" s="83" t="s">
        <v>65</v>
      </c>
      <c r="AD303" s="83" t="s">
        <v>65</v>
      </c>
      <c r="AE303" s="83" t="s">
        <v>65</v>
      </c>
      <c r="AF303" s="83" t="s">
        <v>65</v>
      </c>
      <c r="AG303" s="83" t="s">
        <v>65</v>
      </c>
      <c r="AH303" s="83" t="s">
        <v>66</v>
      </c>
      <c r="AI303" s="83" t="s">
        <v>101</v>
      </c>
      <c r="AJ303" s="83" t="s">
        <v>65</v>
      </c>
      <c r="AK303" s="83" t="s">
        <v>65</v>
      </c>
      <c r="AL303" s="83" t="s">
        <v>65</v>
      </c>
      <c r="AM303" s="83" t="s">
        <v>66</v>
      </c>
      <c r="AN303" s="83" t="s">
        <v>66</v>
      </c>
      <c r="AO303" s="83" t="s">
        <v>66</v>
      </c>
      <c r="AP303" s="83" t="s">
        <v>85</v>
      </c>
      <c r="AQ303" s="83" t="s">
        <v>85</v>
      </c>
      <c r="AR303" s="83" t="s">
        <v>63</v>
      </c>
      <c r="AS303" s="83" t="s">
        <v>850</v>
      </c>
      <c r="AT303" s="83" t="s">
        <v>87</v>
      </c>
      <c r="AU303" s="83" t="s">
        <v>80</v>
      </c>
      <c r="AV303" s="83" t="s">
        <v>132</v>
      </c>
      <c r="AW303" s="83" t="s">
        <v>73</v>
      </c>
      <c r="AX303" s="83" t="s">
        <v>73</v>
      </c>
      <c r="AY303" s="83" t="s">
        <v>72</v>
      </c>
      <c r="AZ303" s="83" t="s">
        <v>73</v>
      </c>
      <c r="BA303" s="83" t="s">
        <v>73</v>
      </c>
      <c r="BB303" s="83" t="s">
        <v>73</v>
      </c>
      <c r="BC303" s="83" t="s">
        <v>73</v>
      </c>
      <c r="BD303" s="83"/>
      <c r="BE303" s="83" t="s">
        <v>73</v>
      </c>
      <c r="BF303" s="83"/>
      <c r="BG303" s="87" t="s">
        <v>846</v>
      </c>
      <c r="BH303" s="86" t="s">
        <v>60</v>
      </c>
      <c r="BI303" s="76" t="s">
        <v>1414</v>
      </c>
      <c r="BJ303">
        <v>12</v>
      </c>
      <c r="BK303" s="87">
        <v>59</v>
      </c>
      <c r="BL303" s="87"/>
      <c r="BM303" s="86" t="s">
        <v>1126</v>
      </c>
      <c r="BN303" s="86" t="s">
        <v>1132</v>
      </c>
      <c r="BO303" s="87" t="s">
        <v>137</v>
      </c>
      <c r="BP303" s="87"/>
      <c r="BQ303" s="87" t="s">
        <v>1473</v>
      </c>
      <c r="BR303" s="86" t="s">
        <v>1445</v>
      </c>
      <c r="BS303" s="86">
        <v>1</v>
      </c>
      <c r="BT303" s="86" t="s">
        <v>1445</v>
      </c>
      <c r="BU303" s="86">
        <v>1</v>
      </c>
      <c r="BV303" s="86" t="s">
        <v>63</v>
      </c>
      <c r="BW303" s="86">
        <v>1</v>
      </c>
      <c r="BX303" s="86" t="s">
        <v>1448</v>
      </c>
      <c r="BY303" s="86">
        <v>1</v>
      </c>
      <c r="BZ303" s="86" t="s">
        <v>1450</v>
      </c>
      <c r="CA303" s="86">
        <v>1</v>
      </c>
      <c r="CB303" s="86" t="s">
        <v>1452</v>
      </c>
      <c r="CC303" s="86">
        <v>0</v>
      </c>
      <c r="CD303" s="86" t="s">
        <v>226</v>
      </c>
      <c r="CE303" s="86">
        <v>0</v>
      </c>
      <c r="CF303" s="86" t="s">
        <v>226</v>
      </c>
      <c r="CG303" s="86">
        <v>0</v>
      </c>
      <c r="CH303" s="86" t="s">
        <v>1454</v>
      </c>
      <c r="CI303" s="86">
        <v>1</v>
      </c>
      <c r="CJ303" s="86" t="s">
        <v>226</v>
      </c>
      <c r="CK303" s="86">
        <v>0</v>
      </c>
      <c r="CL303" s="86" t="s">
        <v>226</v>
      </c>
      <c r="CM303" s="86">
        <v>0</v>
      </c>
      <c r="CN303" s="86" t="s">
        <v>226</v>
      </c>
      <c r="CO303" s="86">
        <v>0</v>
      </c>
      <c r="CP303" s="87" t="s">
        <v>1477</v>
      </c>
      <c r="CQ303" s="152">
        <v>0</v>
      </c>
    </row>
    <row r="304" spans="1:95" ht="13.2" x14ac:dyDescent="0.25">
      <c r="A304" s="82">
        <v>45574.360877083338</v>
      </c>
      <c r="B304" s="83" t="s">
        <v>851</v>
      </c>
      <c r="C304" s="84" t="s">
        <v>852</v>
      </c>
      <c r="D304" s="83">
        <v>100</v>
      </c>
      <c r="E304" s="83">
        <v>1.29</v>
      </c>
      <c r="F304" s="83" t="s">
        <v>423</v>
      </c>
      <c r="G304" s="83" t="s">
        <v>76</v>
      </c>
      <c r="H304" s="83" t="s">
        <v>846</v>
      </c>
      <c r="I304" s="83" t="s">
        <v>63</v>
      </c>
      <c r="J304" s="83" t="s">
        <v>64</v>
      </c>
      <c r="K304" s="83" t="s">
        <v>64</v>
      </c>
      <c r="L304" s="83" t="s">
        <v>64</v>
      </c>
      <c r="M304" s="83" t="s">
        <v>84</v>
      </c>
      <c r="N304" s="83" t="s">
        <v>64</v>
      </c>
      <c r="O304" s="83" t="s">
        <v>64</v>
      </c>
      <c r="P304" s="83" t="s">
        <v>84</v>
      </c>
      <c r="Q304" s="83" t="s">
        <v>84</v>
      </c>
      <c r="R304" s="83" t="s">
        <v>64</v>
      </c>
      <c r="S304" s="83" t="s">
        <v>84</v>
      </c>
      <c r="T304" s="83" t="s">
        <v>64</v>
      </c>
      <c r="U304" s="83" t="s">
        <v>78</v>
      </c>
      <c r="V304" s="83" t="s">
        <v>64</v>
      </c>
      <c r="W304" s="83" t="s">
        <v>64</v>
      </c>
      <c r="X304" s="83" t="s">
        <v>64</v>
      </c>
      <c r="Y304" s="83" t="s">
        <v>64</v>
      </c>
      <c r="Z304" s="83" t="s">
        <v>66</v>
      </c>
      <c r="AA304" s="83" t="s">
        <v>66</v>
      </c>
      <c r="AB304" s="83" t="s">
        <v>66</v>
      </c>
      <c r="AC304" s="83" t="s">
        <v>66</v>
      </c>
      <c r="AD304" s="83" t="s">
        <v>66</v>
      </c>
      <c r="AE304" s="83" t="s">
        <v>66</v>
      </c>
      <c r="AF304" s="83" t="s">
        <v>66</v>
      </c>
      <c r="AG304" s="83" t="s">
        <v>66</v>
      </c>
      <c r="AH304" s="83" t="s">
        <v>66</v>
      </c>
      <c r="AI304" s="83" t="s">
        <v>79</v>
      </c>
      <c r="AJ304" s="83" t="s">
        <v>66</v>
      </c>
      <c r="AK304" s="83" t="s">
        <v>66</v>
      </c>
      <c r="AL304" s="83" t="s">
        <v>66</v>
      </c>
      <c r="AM304" s="83" t="s">
        <v>66</v>
      </c>
      <c r="AN304" s="83" t="s">
        <v>66</v>
      </c>
      <c r="AO304" s="83" t="s">
        <v>66</v>
      </c>
      <c r="AP304" s="83" t="s">
        <v>67</v>
      </c>
      <c r="AQ304" s="83" t="s">
        <v>80</v>
      </c>
      <c r="AR304" s="83" t="s">
        <v>73</v>
      </c>
      <c r="AS304" s="83" t="s">
        <v>68</v>
      </c>
      <c r="AT304" s="83" t="s">
        <v>69</v>
      </c>
      <c r="AU304" s="83" t="s">
        <v>70</v>
      </c>
      <c r="AV304" s="83" t="s">
        <v>132</v>
      </c>
      <c r="AW304" s="83" t="s">
        <v>73</v>
      </c>
      <c r="AX304" s="83" t="s">
        <v>73</v>
      </c>
      <c r="AY304" s="83" t="s">
        <v>63</v>
      </c>
      <c r="AZ304" s="83" t="s">
        <v>63</v>
      </c>
      <c r="BA304" s="83" t="s">
        <v>63</v>
      </c>
      <c r="BB304" s="83" t="s">
        <v>73</v>
      </c>
      <c r="BC304" s="83" t="s">
        <v>73</v>
      </c>
      <c r="BD304" s="83"/>
      <c r="BE304" s="83" t="s">
        <v>73</v>
      </c>
      <c r="BF304" s="83"/>
      <c r="BG304" s="87" t="s">
        <v>846</v>
      </c>
      <c r="BH304" s="86" t="s">
        <v>60</v>
      </c>
      <c r="BI304" s="76" t="s">
        <v>1414</v>
      </c>
      <c r="BJ304">
        <v>11</v>
      </c>
      <c r="BK304" s="87">
        <v>48</v>
      </c>
      <c r="BL304" s="87"/>
      <c r="BM304" s="86" t="s">
        <v>1126</v>
      </c>
      <c r="BN304" s="86" t="s">
        <v>1132</v>
      </c>
      <c r="BO304" s="87" t="s">
        <v>68</v>
      </c>
      <c r="BP304" s="87"/>
      <c r="BQ304" s="87" t="s">
        <v>1472</v>
      </c>
      <c r="BR304" s="86" t="s">
        <v>1445</v>
      </c>
      <c r="BS304" s="86">
        <v>1</v>
      </c>
      <c r="BT304" s="86" t="s">
        <v>1444</v>
      </c>
      <c r="BU304" s="86">
        <v>0</v>
      </c>
      <c r="BV304" s="86" t="s">
        <v>73</v>
      </c>
      <c r="BW304" s="86">
        <v>0</v>
      </c>
      <c r="BX304" s="86" t="s">
        <v>1447</v>
      </c>
      <c r="BY304" s="86">
        <v>0</v>
      </c>
      <c r="BZ304" s="86" t="s">
        <v>1470</v>
      </c>
      <c r="CA304" s="86">
        <v>2</v>
      </c>
      <c r="CB304" s="86" t="s">
        <v>1452</v>
      </c>
      <c r="CC304" s="86">
        <v>0</v>
      </c>
      <c r="CD304" s="86" t="s">
        <v>226</v>
      </c>
      <c r="CE304" s="86">
        <v>0</v>
      </c>
      <c r="CF304" s="86" t="s">
        <v>226</v>
      </c>
      <c r="CG304" s="86">
        <v>0</v>
      </c>
      <c r="CH304" s="86" t="s">
        <v>1454</v>
      </c>
      <c r="CI304" s="86">
        <v>1</v>
      </c>
      <c r="CJ304" s="86" t="s">
        <v>1454</v>
      </c>
      <c r="CK304" s="86">
        <v>1</v>
      </c>
      <c r="CL304" s="86" t="s">
        <v>1454</v>
      </c>
      <c r="CM304" s="86">
        <v>1</v>
      </c>
      <c r="CN304" s="86" t="s">
        <v>226</v>
      </c>
      <c r="CO304" s="86">
        <v>0</v>
      </c>
      <c r="CP304" s="87" t="s">
        <v>1477</v>
      </c>
      <c r="CQ304" s="152">
        <v>0</v>
      </c>
    </row>
    <row r="305" spans="1:95" ht="13.2" x14ac:dyDescent="0.25">
      <c r="A305" s="82">
        <v>45574.36196149305</v>
      </c>
      <c r="B305" s="83" t="s">
        <v>853</v>
      </c>
      <c r="C305" s="84" t="s">
        <v>854</v>
      </c>
      <c r="D305" s="83">
        <v>16.899999999999999</v>
      </c>
      <c r="E305" s="83">
        <v>0.08</v>
      </c>
      <c r="F305" s="83" t="s">
        <v>423</v>
      </c>
      <c r="G305" s="83" t="s">
        <v>76</v>
      </c>
      <c r="H305" s="83" t="s">
        <v>846</v>
      </c>
      <c r="I305" s="83" t="s">
        <v>63</v>
      </c>
      <c r="J305" s="83" t="s">
        <v>64</v>
      </c>
      <c r="K305" s="83" t="s">
        <v>64</v>
      </c>
      <c r="L305" s="83" t="s">
        <v>64</v>
      </c>
      <c r="M305" s="83" t="s">
        <v>78</v>
      </c>
      <c r="N305" s="83" t="s">
        <v>64</v>
      </c>
      <c r="O305" s="83" t="s">
        <v>64</v>
      </c>
      <c r="P305" s="83" t="s">
        <v>84</v>
      </c>
      <c r="Q305" s="83" t="s">
        <v>64</v>
      </c>
      <c r="R305" s="83" t="s">
        <v>64</v>
      </c>
      <c r="S305" s="83" t="s">
        <v>64</v>
      </c>
      <c r="T305" s="83" t="s">
        <v>64</v>
      </c>
      <c r="U305" s="83" t="s">
        <v>64</v>
      </c>
      <c r="V305" s="83" t="s">
        <v>64</v>
      </c>
      <c r="W305" s="83" t="s">
        <v>84</v>
      </c>
      <c r="X305" s="83" t="s">
        <v>64</v>
      </c>
      <c r="Y305" s="83" t="s">
        <v>64</v>
      </c>
      <c r="Z305" s="83" t="s">
        <v>65</v>
      </c>
      <c r="AA305" s="83" t="s">
        <v>65</v>
      </c>
      <c r="AB305" s="83" t="s">
        <v>65</v>
      </c>
      <c r="AC305" s="83" t="s">
        <v>65</v>
      </c>
      <c r="AD305" s="83" t="s">
        <v>65</v>
      </c>
      <c r="AE305" s="83" t="s">
        <v>65</v>
      </c>
      <c r="AF305" s="83" t="s">
        <v>66</v>
      </c>
      <c r="AG305" s="83" t="s">
        <v>65</v>
      </c>
      <c r="AH305" s="83" t="s">
        <v>65</v>
      </c>
      <c r="AI305" s="83" t="s">
        <v>101</v>
      </c>
      <c r="AJ305" s="83" t="s">
        <v>65</v>
      </c>
      <c r="AK305" s="83" t="s">
        <v>65</v>
      </c>
      <c r="AL305" s="83" t="s">
        <v>65</v>
      </c>
      <c r="AM305" s="83" t="s">
        <v>65</v>
      </c>
      <c r="AN305" s="83" t="s">
        <v>65</v>
      </c>
      <c r="AO305" s="83" t="s">
        <v>65</v>
      </c>
      <c r="AP305" s="83" t="s">
        <v>67</v>
      </c>
      <c r="AQ305" s="83" t="s">
        <v>67</v>
      </c>
      <c r="AR305" s="83" t="s">
        <v>63</v>
      </c>
      <c r="AS305" s="83" t="s">
        <v>81</v>
      </c>
      <c r="AT305" s="83" t="s">
        <v>87</v>
      </c>
      <c r="AU305" s="83" t="s">
        <v>80</v>
      </c>
      <c r="AV305" s="83" t="s">
        <v>132</v>
      </c>
      <c r="AW305" s="83" t="s">
        <v>73</v>
      </c>
      <c r="AX305" s="83" t="s">
        <v>73</v>
      </c>
      <c r="AY305" s="83" t="s">
        <v>73</v>
      </c>
      <c r="AZ305" s="83" t="s">
        <v>72</v>
      </c>
      <c r="BA305" s="83" t="s">
        <v>73</v>
      </c>
      <c r="BB305" s="83" t="s">
        <v>72</v>
      </c>
      <c r="BC305" s="83" t="s">
        <v>73</v>
      </c>
      <c r="BD305" s="83"/>
      <c r="BE305" s="83" t="s">
        <v>73</v>
      </c>
      <c r="BF305" s="83"/>
      <c r="BG305" s="87" t="s">
        <v>846</v>
      </c>
      <c r="BH305" s="86" t="s">
        <v>60</v>
      </c>
      <c r="BI305" s="76" t="s">
        <v>1414</v>
      </c>
      <c r="BJ305">
        <v>14</v>
      </c>
      <c r="BK305" s="87">
        <v>63</v>
      </c>
      <c r="BL305" s="87"/>
      <c r="BM305" s="86" t="s">
        <v>1126</v>
      </c>
      <c r="BN305" s="86" t="s">
        <v>1132</v>
      </c>
      <c r="BO305" s="87" t="s">
        <v>68</v>
      </c>
      <c r="BP305" s="87"/>
      <c r="BQ305" s="87" t="s">
        <v>1472</v>
      </c>
      <c r="BR305" s="86" t="s">
        <v>1445</v>
      </c>
      <c r="BS305" s="86">
        <v>1</v>
      </c>
      <c r="BT305" s="86" t="s">
        <v>1445</v>
      </c>
      <c r="BU305" s="86">
        <v>1</v>
      </c>
      <c r="BV305" s="86" t="s">
        <v>63</v>
      </c>
      <c r="BW305" s="86">
        <v>1</v>
      </c>
      <c r="BX305" s="86" t="s">
        <v>1448</v>
      </c>
      <c r="BY305" s="86">
        <v>1</v>
      </c>
      <c r="BZ305" s="86" t="s">
        <v>1450</v>
      </c>
      <c r="CA305" s="86">
        <v>1</v>
      </c>
      <c r="CB305" s="86" t="s">
        <v>1452</v>
      </c>
      <c r="CC305" s="86">
        <v>0</v>
      </c>
      <c r="CD305" s="86" t="s">
        <v>226</v>
      </c>
      <c r="CE305" s="86">
        <v>0</v>
      </c>
      <c r="CF305" s="86" t="s">
        <v>226</v>
      </c>
      <c r="CG305" s="86">
        <v>0</v>
      </c>
      <c r="CH305" s="86" t="s">
        <v>226</v>
      </c>
      <c r="CI305" s="86">
        <v>0</v>
      </c>
      <c r="CJ305" s="86" t="s">
        <v>1454</v>
      </c>
      <c r="CK305" s="86">
        <v>1</v>
      </c>
      <c r="CL305" s="86" t="s">
        <v>226</v>
      </c>
      <c r="CM305" s="86">
        <v>0</v>
      </c>
      <c r="CN305" s="86" t="s">
        <v>1454</v>
      </c>
      <c r="CO305" s="86">
        <v>1</v>
      </c>
      <c r="CP305" s="87" t="s">
        <v>1477</v>
      </c>
      <c r="CQ305" s="152">
        <v>0</v>
      </c>
    </row>
    <row r="306" spans="1:95" ht="13.2" x14ac:dyDescent="0.25">
      <c r="A306" s="82">
        <v>45574.36435974537</v>
      </c>
      <c r="B306" s="83" t="s">
        <v>855</v>
      </c>
      <c r="C306" s="84" t="s">
        <v>856</v>
      </c>
      <c r="D306" s="83">
        <v>82.14</v>
      </c>
      <c r="E306" s="83">
        <v>0.28999999999999998</v>
      </c>
      <c r="F306" s="83" t="s">
        <v>114</v>
      </c>
      <c r="G306" s="83" t="s">
        <v>76</v>
      </c>
      <c r="H306" s="83" t="s">
        <v>857</v>
      </c>
      <c r="I306" s="83" t="s">
        <v>63</v>
      </c>
      <c r="J306" s="83" t="s">
        <v>64</v>
      </c>
      <c r="K306" s="83" t="s">
        <v>64</v>
      </c>
      <c r="L306" s="83" t="s">
        <v>64</v>
      </c>
      <c r="M306" s="83" t="s">
        <v>84</v>
      </c>
      <c r="N306" s="83" t="s">
        <v>84</v>
      </c>
      <c r="O306" s="83" t="s">
        <v>78</v>
      </c>
      <c r="P306" s="83" t="s">
        <v>64</v>
      </c>
      <c r="Q306" s="83" t="s">
        <v>64</v>
      </c>
      <c r="R306" s="83" t="s">
        <v>64</v>
      </c>
      <c r="S306" s="83" t="s">
        <v>78</v>
      </c>
      <c r="T306" s="83" t="s">
        <v>64</v>
      </c>
      <c r="U306" s="83" t="s">
        <v>64</v>
      </c>
      <c r="V306" s="83" t="s">
        <v>64</v>
      </c>
      <c r="W306" s="83" t="s">
        <v>64</v>
      </c>
      <c r="X306" s="83" t="s">
        <v>64</v>
      </c>
      <c r="Y306" s="83" t="s">
        <v>64</v>
      </c>
      <c r="Z306" s="83" t="s">
        <v>65</v>
      </c>
      <c r="AA306" s="83" t="s">
        <v>65</v>
      </c>
      <c r="AB306" s="83" t="s">
        <v>65</v>
      </c>
      <c r="AC306" s="83" t="s">
        <v>65</v>
      </c>
      <c r="AD306" s="83" t="s">
        <v>65</v>
      </c>
      <c r="AE306" s="83" t="s">
        <v>65</v>
      </c>
      <c r="AF306" s="83" t="s">
        <v>65</v>
      </c>
      <c r="AG306" s="83" t="s">
        <v>65</v>
      </c>
      <c r="AH306" s="83" t="s">
        <v>65</v>
      </c>
      <c r="AI306" s="83" t="s">
        <v>101</v>
      </c>
      <c r="AJ306" s="83" t="s">
        <v>65</v>
      </c>
      <c r="AK306" s="83" t="s">
        <v>65</v>
      </c>
      <c r="AL306" s="83" t="s">
        <v>65</v>
      </c>
      <c r="AM306" s="83" t="s">
        <v>65</v>
      </c>
      <c r="AN306" s="83" t="s">
        <v>65</v>
      </c>
      <c r="AO306" s="83" t="s">
        <v>65</v>
      </c>
      <c r="AP306" s="83" t="s">
        <v>85</v>
      </c>
      <c r="AQ306" s="83" t="s">
        <v>85</v>
      </c>
      <c r="AR306" s="83" t="s">
        <v>86</v>
      </c>
      <c r="AS306" s="83" t="s">
        <v>68</v>
      </c>
      <c r="AT306" s="83" t="s">
        <v>87</v>
      </c>
      <c r="AU306" s="83" t="s">
        <v>80</v>
      </c>
      <c r="AV306" s="83" t="s">
        <v>71</v>
      </c>
      <c r="AW306" s="83" t="s">
        <v>72</v>
      </c>
      <c r="AX306" s="83" t="s">
        <v>73</v>
      </c>
      <c r="AY306" s="83" t="s">
        <v>63</v>
      </c>
      <c r="AZ306" s="83" t="s">
        <v>72</v>
      </c>
      <c r="BA306" s="83" t="s">
        <v>72</v>
      </c>
      <c r="BB306" s="83" t="s">
        <v>72</v>
      </c>
      <c r="BC306" s="83" t="s">
        <v>73</v>
      </c>
      <c r="BD306" s="83"/>
      <c r="BE306" s="83" t="s">
        <v>73</v>
      </c>
      <c r="BF306" s="83"/>
      <c r="BG306" s="87" t="s">
        <v>846</v>
      </c>
      <c r="BH306" s="87" t="s">
        <v>114</v>
      </c>
      <c r="BI306" s="76" t="s">
        <v>1414</v>
      </c>
      <c r="BJ306">
        <v>12</v>
      </c>
      <c r="BK306" s="87">
        <v>64</v>
      </c>
      <c r="BL306" s="87"/>
      <c r="BM306" s="86" t="s">
        <v>1126</v>
      </c>
      <c r="BN306" s="86" t="s">
        <v>1132</v>
      </c>
      <c r="BO306" s="87" t="s">
        <v>68</v>
      </c>
      <c r="BP306" s="87"/>
      <c r="BQ306" s="87" t="s">
        <v>1472</v>
      </c>
      <c r="BR306" s="86" t="s">
        <v>1445</v>
      </c>
      <c r="BS306" s="86">
        <v>1</v>
      </c>
      <c r="BT306" s="86" t="s">
        <v>1445</v>
      </c>
      <c r="BU306" s="86">
        <v>1</v>
      </c>
      <c r="BV306" s="86" t="s">
        <v>63</v>
      </c>
      <c r="BW306" s="86">
        <v>1</v>
      </c>
      <c r="BX306" s="86" t="s">
        <v>1448</v>
      </c>
      <c r="BY306" s="86">
        <v>1</v>
      </c>
      <c r="BZ306" s="86" t="s">
        <v>1450</v>
      </c>
      <c r="CA306" s="86">
        <v>1</v>
      </c>
      <c r="CB306" s="86" t="s">
        <v>1452</v>
      </c>
      <c r="CC306" s="86">
        <v>0</v>
      </c>
      <c r="CD306" s="86" t="s">
        <v>1454</v>
      </c>
      <c r="CE306" s="86">
        <v>1</v>
      </c>
      <c r="CF306" s="86" t="s">
        <v>226</v>
      </c>
      <c r="CG306" s="86">
        <v>0</v>
      </c>
      <c r="CH306" s="86" t="s">
        <v>1454</v>
      </c>
      <c r="CI306" s="86">
        <v>1</v>
      </c>
      <c r="CJ306" s="86" t="s">
        <v>1454</v>
      </c>
      <c r="CK306" s="86">
        <v>1</v>
      </c>
      <c r="CL306" s="86" t="s">
        <v>1454</v>
      </c>
      <c r="CM306" s="86">
        <v>1</v>
      </c>
      <c r="CN306" s="86" t="s">
        <v>1454</v>
      </c>
      <c r="CO306" s="86">
        <v>1</v>
      </c>
      <c r="CP306" s="87" t="s">
        <v>1478</v>
      </c>
      <c r="CQ306" s="152">
        <v>1</v>
      </c>
    </row>
    <row r="307" spans="1:95" ht="13.2" x14ac:dyDescent="0.25">
      <c r="A307" s="82">
        <v>45574.365623599537</v>
      </c>
      <c r="B307" s="83" t="s">
        <v>858</v>
      </c>
      <c r="C307" s="84" t="s">
        <v>859</v>
      </c>
      <c r="D307" s="83">
        <v>100</v>
      </c>
      <c r="E307" s="83">
        <v>0.71</v>
      </c>
      <c r="F307" s="83" t="s">
        <v>114</v>
      </c>
      <c r="G307" s="83" t="s">
        <v>76</v>
      </c>
      <c r="H307" s="83" t="s">
        <v>860</v>
      </c>
      <c r="I307" s="83" t="s">
        <v>63</v>
      </c>
      <c r="J307" s="83" t="s">
        <v>64</v>
      </c>
      <c r="K307" s="83" t="s">
        <v>64</v>
      </c>
      <c r="L307" s="83" t="s">
        <v>64</v>
      </c>
      <c r="M307" s="83" t="s">
        <v>84</v>
      </c>
      <c r="N307" s="83" t="s">
        <v>64</v>
      </c>
      <c r="O307" s="83" t="s">
        <v>78</v>
      </c>
      <c r="P307" s="83" t="s">
        <v>64</v>
      </c>
      <c r="Q307" s="83" t="s">
        <v>64</v>
      </c>
      <c r="R307" s="83" t="s">
        <v>64</v>
      </c>
      <c r="S307" s="83" t="s">
        <v>64</v>
      </c>
      <c r="T307" s="83" t="s">
        <v>64</v>
      </c>
      <c r="U307" s="83" t="s">
        <v>84</v>
      </c>
      <c r="V307" s="83" t="s">
        <v>64</v>
      </c>
      <c r="W307" s="83" t="s">
        <v>64</v>
      </c>
      <c r="X307" s="83" t="s">
        <v>64</v>
      </c>
      <c r="Y307" s="83" t="s">
        <v>84</v>
      </c>
      <c r="Z307" s="83" t="s">
        <v>66</v>
      </c>
      <c r="AA307" s="83" t="s">
        <v>65</v>
      </c>
      <c r="AB307" s="83" t="s">
        <v>66</v>
      </c>
      <c r="AC307" s="83" t="s">
        <v>66</v>
      </c>
      <c r="AD307" s="83" t="s">
        <v>66</v>
      </c>
      <c r="AE307" s="83" t="s">
        <v>65</v>
      </c>
      <c r="AF307" s="83" t="s">
        <v>79</v>
      </c>
      <c r="AG307" s="83" t="s">
        <v>65</v>
      </c>
      <c r="AH307" s="83" t="s">
        <v>66</v>
      </c>
      <c r="AI307" s="83" t="s">
        <v>101</v>
      </c>
      <c r="AJ307" s="83" t="s">
        <v>66</v>
      </c>
      <c r="AK307" s="83" t="s">
        <v>66</v>
      </c>
      <c r="AL307" s="83" t="s">
        <v>79</v>
      </c>
      <c r="AM307" s="83" t="s">
        <v>66</v>
      </c>
      <c r="AN307" s="83" t="s">
        <v>66</v>
      </c>
      <c r="AO307" s="83" t="s">
        <v>66</v>
      </c>
      <c r="AP307" s="83" t="s">
        <v>67</v>
      </c>
      <c r="AQ307" s="83" t="s">
        <v>67</v>
      </c>
      <c r="AR307" s="83" t="s">
        <v>86</v>
      </c>
      <c r="AS307" s="83" t="s">
        <v>68</v>
      </c>
      <c r="AT307" s="83" t="s">
        <v>169</v>
      </c>
      <c r="AU307" s="83" t="s">
        <v>93</v>
      </c>
      <c r="AV307" s="83" t="s">
        <v>71</v>
      </c>
      <c r="AW307" s="83" t="s">
        <v>73</v>
      </c>
      <c r="AX307" s="83" t="s">
        <v>73</v>
      </c>
      <c r="AY307" s="83" t="s">
        <v>72</v>
      </c>
      <c r="AZ307" s="83" t="s">
        <v>72</v>
      </c>
      <c r="BA307" s="83" t="s">
        <v>73</v>
      </c>
      <c r="BB307" s="83" t="s">
        <v>73</v>
      </c>
      <c r="BC307" s="83" t="s">
        <v>73</v>
      </c>
      <c r="BD307" s="83"/>
      <c r="BE307" s="83" t="s">
        <v>73</v>
      </c>
      <c r="BF307" s="83"/>
      <c r="BG307" s="87" t="s">
        <v>846</v>
      </c>
      <c r="BH307" s="87" t="s">
        <v>114</v>
      </c>
      <c r="BI307" s="76" t="s">
        <v>1414</v>
      </c>
      <c r="BJ307">
        <v>12</v>
      </c>
      <c r="BK307" s="87">
        <v>50</v>
      </c>
      <c r="BL307" s="87"/>
      <c r="BM307" s="86" t="s">
        <v>1126</v>
      </c>
      <c r="BN307" s="86" t="s">
        <v>1132</v>
      </c>
      <c r="BO307" s="87" t="s">
        <v>68</v>
      </c>
      <c r="BP307" s="87"/>
      <c r="BQ307" s="87" t="s">
        <v>1472</v>
      </c>
      <c r="BR307" s="86" t="s">
        <v>1445</v>
      </c>
      <c r="BS307" s="86">
        <v>1</v>
      </c>
      <c r="BT307" s="86" t="s">
        <v>1445</v>
      </c>
      <c r="BU307" s="86">
        <v>1</v>
      </c>
      <c r="BV307" s="86" t="s">
        <v>63</v>
      </c>
      <c r="BW307" s="86">
        <v>1</v>
      </c>
      <c r="BX307" s="86" t="s">
        <v>1447</v>
      </c>
      <c r="BY307" s="86">
        <v>0</v>
      </c>
      <c r="BZ307" s="86" t="s">
        <v>1449</v>
      </c>
      <c r="CA307" s="86">
        <v>0</v>
      </c>
      <c r="CB307" s="86" t="s">
        <v>1452</v>
      </c>
      <c r="CC307" s="86">
        <v>0</v>
      </c>
      <c r="CD307" s="86" t="s">
        <v>226</v>
      </c>
      <c r="CE307" s="86">
        <v>0</v>
      </c>
      <c r="CF307" s="86" t="s">
        <v>226</v>
      </c>
      <c r="CG307" s="86">
        <v>0</v>
      </c>
      <c r="CH307" s="86" t="s">
        <v>1454</v>
      </c>
      <c r="CI307" s="86">
        <v>1</v>
      </c>
      <c r="CJ307" s="86" t="s">
        <v>1454</v>
      </c>
      <c r="CK307" s="86">
        <v>1</v>
      </c>
      <c r="CL307" s="86" t="s">
        <v>226</v>
      </c>
      <c r="CM307" s="86">
        <v>0</v>
      </c>
      <c r="CN307" s="86" t="s">
        <v>226</v>
      </c>
      <c r="CO307" s="86">
        <v>0</v>
      </c>
      <c r="CP307" s="87" t="s">
        <v>1477</v>
      </c>
      <c r="CQ307" s="152">
        <v>0</v>
      </c>
    </row>
    <row r="308" spans="1:95" ht="13.2" x14ac:dyDescent="0.25">
      <c r="A308" s="82">
        <v>45574.366721967592</v>
      </c>
      <c r="B308" s="83" t="s">
        <v>861</v>
      </c>
      <c r="C308" s="84" t="s">
        <v>862</v>
      </c>
      <c r="D308" s="83">
        <v>100</v>
      </c>
      <c r="E308" s="83">
        <v>0.83</v>
      </c>
      <c r="F308" s="83" t="s">
        <v>114</v>
      </c>
      <c r="G308" s="83" t="s">
        <v>76</v>
      </c>
      <c r="H308" s="83" t="s">
        <v>863</v>
      </c>
      <c r="I308" s="83" t="s">
        <v>73</v>
      </c>
      <c r="J308" s="83" t="s">
        <v>64</v>
      </c>
      <c r="K308" s="83" t="s">
        <v>78</v>
      </c>
      <c r="L308" s="83" t="s">
        <v>64</v>
      </c>
      <c r="M308" s="83" t="s">
        <v>84</v>
      </c>
      <c r="N308" s="83" t="s">
        <v>84</v>
      </c>
      <c r="O308" s="83" t="s">
        <v>64</v>
      </c>
      <c r="P308" s="83" t="s">
        <v>84</v>
      </c>
      <c r="Q308" s="83" t="s">
        <v>64</v>
      </c>
      <c r="R308" s="83" t="s">
        <v>64</v>
      </c>
      <c r="S308" s="83" t="s">
        <v>64</v>
      </c>
      <c r="T308" s="83" t="s">
        <v>64</v>
      </c>
      <c r="U308" s="83" t="s">
        <v>78</v>
      </c>
      <c r="V308" s="83" t="s">
        <v>64</v>
      </c>
      <c r="W308" s="83" t="s">
        <v>64</v>
      </c>
      <c r="X308" s="83" t="s">
        <v>64</v>
      </c>
      <c r="Y308" s="83" t="s">
        <v>64</v>
      </c>
      <c r="Z308" s="83" t="s">
        <v>65</v>
      </c>
      <c r="AA308" s="83" t="s">
        <v>65</v>
      </c>
      <c r="AB308" s="83" t="s">
        <v>65</v>
      </c>
      <c r="AC308" s="83" t="s">
        <v>66</v>
      </c>
      <c r="AD308" s="83" t="s">
        <v>66</v>
      </c>
      <c r="AE308" s="83" t="s">
        <v>66</v>
      </c>
      <c r="AF308" s="83" t="s">
        <v>79</v>
      </c>
      <c r="AG308" s="83" t="s">
        <v>65</v>
      </c>
      <c r="AH308" s="83" t="s">
        <v>66</v>
      </c>
      <c r="AI308" s="83" t="s">
        <v>79</v>
      </c>
      <c r="AJ308" s="83" t="s">
        <v>65</v>
      </c>
      <c r="AK308" s="83" t="s">
        <v>79</v>
      </c>
      <c r="AL308" s="83" t="s">
        <v>66</v>
      </c>
      <c r="AM308" s="83" t="s">
        <v>65</v>
      </c>
      <c r="AN308" s="83" t="s">
        <v>66</v>
      </c>
      <c r="AO308" s="83" t="s">
        <v>66</v>
      </c>
      <c r="AP308" s="83" t="s">
        <v>67</v>
      </c>
      <c r="AQ308" s="83" t="s">
        <v>67</v>
      </c>
      <c r="AR308" s="83" t="s">
        <v>86</v>
      </c>
      <c r="AS308" s="83" t="s">
        <v>864</v>
      </c>
      <c r="AT308" s="83" t="s">
        <v>87</v>
      </c>
      <c r="AU308" s="83" t="s">
        <v>93</v>
      </c>
      <c r="AV308" s="83" t="s">
        <v>132</v>
      </c>
      <c r="AW308" s="83" t="s">
        <v>72</v>
      </c>
      <c r="AX308" s="83" t="s">
        <v>73</v>
      </c>
      <c r="AY308" s="83" t="s">
        <v>63</v>
      </c>
      <c r="AZ308" s="83" t="s">
        <v>63</v>
      </c>
      <c r="BA308" s="83" t="s">
        <v>63</v>
      </c>
      <c r="BB308" s="83" t="s">
        <v>73</v>
      </c>
      <c r="BC308" s="83" t="s">
        <v>73</v>
      </c>
      <c r="BD308" s="83"/>
      <c r="BE308" s="83" t="s">
        <v>73</v>
      </c>
      <c r="BF308" s="83"/>
      <c r="BG308" s="87" t="s">
        <v>846</v>
      </c>
      <c r="BH308" s="87" t="s">
        <v>114</v>
      </c>
      <c r="BI308" s="76" t="s">
        <v>1415</v>
      </c>
      <c r="BJ308">
        <v>11</v>
      </c>
      <c r="BK308" s="87">
        <v>52</v>
      </c>
      <c r="BL308" s="87"/>
      <c r="BM308" s="86" t="s">
        <v>1126</v>
      </c>
      <c r="BN308" s="86" t="s">
        <v>1132</v>
      </c>
      <c r="BO308" s="87" t="s">
        <v>68</v>
      </c>
      <c r="BP308" s="87"/>
      <c r="BQ308" s="87" t="s">
        <v>1472</v>
      </c>
      <c r="BR308" s="86" t="s">
        <v>1445</v>
      </c>
      <c r="BS308" s="86">
        <v>1</v>
      </c>
      <c r="BT308" s="86" t="s">
        <v>1445</v>
      </c>
      <c r="BU308" s="86">
        <v>1</v>
      </c>
      <c r="BV308" s="86" t="s">
        <v>63</v>
      </c>
      <c r="BW308" s="86">
        <v>1</v>
      </c>
      <c r="BX308" s="86" t="s">
        <v>1448</v>
      </c>
      <c r="BY308" s="86">
        <v>1</v>
      </c>
      <c r="BZ308" s="86" t="s">
        <v>1449</v>
      </c>
      <c r="CA308" s="86">
        <v>0</v>
      </c>
      <c r="CB308" s="86" t="s">
        <v>1452</v>
      </c>
      <c r="CC308" s="86">
        <v>0</v>
      </c>
      <c r="CD308" s="86" t="s">
        <v>1454</v>
      </c>
      <c r="CE308" s="86">
        <v>1</v>
      </c>
      <c r="CF308" s="86" t="s">
        <v>226</v>
      </c>
      <c r="CG308" s="86">
        <v>0</v>
      </c>
      <c r="CH308" s="86" t="s">
        <v>1454</v>
      </c>
      <c r="CI308" s="86">
        <v>1</v>
      </c>
      <c r="CJ308" s="86" t="s">
        <v>1454</v>
      </c>
      <c r="CK308" s="86">
        <v>1</v>
      </c>
      <c r="CL308" s="86" t="s">
        <v>1454</v>
      </c>
      <c r="CM308" s="86">
        <v>1</v>
      </c>
      <c r="CN308" s="86" t="s">
        <v>226</v>
      </c>
      <c r="CO308" s="86">
        <v>0</v>
      </c>
      <c r="CP308" s="87" t="s">
        <v>1477</v>
      </c>
      <c r="CQ308" s="152">
        <v>0</v>
      </c>
    </row>
    <row r="309" spans="1:95" ht="13.2" x14ac:dyDescent="0.25">
      <c r="A309" s="82">
        <v>45574.36742318287</v>
      </c>
      <c r="B309" s="83" t="s">
        <v>865</v>
      </c>
      <c r="C309" s="84" t="s">
        <v>866</v>
      </c>
      <c r="D309" s="83">
        <v>100</v>
      </c>
      <c r="E309" s="83">
        <v>0.63</v>
      </c>
      <c r="F309" s="83" t="s">
        <v>114</v>
      </c>
      <c r="G309" s="83" t="s">
        <v>76</v>
      </c>
      <c r="H309" s="83" t="s">
        <v>846</v>
      </c>
      <c r="I309" s="83" t="s">
        <v>63</v>
      </c>
      <c r="J309" s="83" t="s">
        <v>64</v>
      </c>
      <c r="K309" s="83" t="s">
        <v>84</v>
      </c>
      <c r="L309" s="83" t="s">
        <v>64</v>
      </c>
      <c r="M309" s="83" t="s">
        <v>84</v>
      </c>
      <c r="N309" s="83" t="s">
        <v>64</v>
      </c>
      <c r="O309" s="83" t="s">
        <v>64</v>
      </c>
      <c r="P309" s="83" t="s">
        <v>84</v>
      </c>
      <c r="Q309" s="83" t="s">
        <v>64</v>
      </c>
      <c r="R309" s="83" t="s">
        <v>64</v>
      </c>
      <c r="S309" s="83" t="s">
        <v>64</v>
      </c>
      <c r="T309" s="83" t="s">
        <v>64</v>
      </c>
      <c r="U309" s="83" t="s">
        <v>84</v>
      </c>
      <c r="V309" s="83" t="s">
        <v>64</v>
      </c>
      <c r="W309" s="83" t="s">
        <v>64</v>
      </c>
      <c r="X309" s="83" t="s">
        <v>64</v>
      </c>
      <c r="Y309" s="83" t="s">
        <v>84</v>
      </c>
      <c r="Z309" s="83" t="s">
        <v>65</v>
      </c>
      <c r="AA309" s="83" t="s">
        <v>65</v>
      </c>
      <c r="AB309" s="83" t="s">
        <v>65</v>
      </c>
      <c r="AC309" s="83" t="s">
        <v>66</v>
      </c>
      <c r="AD309" s="83" t="s">
        <v>65</v>
      </c>
      <c r="AE309" s="83" t="s">
        <v>65</v>
      </c>
      <c r="AF309" s="83" t="s">
        <v>66</v>
      </c>
      <c r="AG309" s="83" t="s">
        <v>65</v>
      </c>
      <c r="AH309" s="83" t="s">
        <v>65</v>
      </c>
      <c r="AI309" s="83" t="s">
        <v>65</v>
      </c>
      <c r="AJ309" s="83" t="s">
        <v>65</v>
      </c>
      <c r="AK309" s="83" t="s">
        <v>66</v>
      </c>
      <c r="AL309" s="83" t="s">
        <v>66</v>
      </c>
      <c r="AM309" s="83" t="s">
        <v>66</v>
      </c>
      <c r="AN309" s="83" t="s">
        <v>66</v>
      </c>
      <c r="AO309" s="83" t="s">
        <v>66</v>
      </c>
      <c r="AP309" s="83" t="s">
        <v>67</v>
      </c>
      <c r="AQ309" s="83" t="s">
        <v>67</v>
      </c>
      <c r="AR309" s="83" t="s">
        <v>73</v>
      </c>
      <c r="AS309" s="83" t="s">
        <v>867</v>
      </c>
      <c r="AT309" s="83" t="s">
        <v>87</v>
      </c>
      <c r="AU309" s="83" t="s">
        <v>93</v>
      </c>
      <c r="AV309" s="83" t="s">
        <v>80</v>
      </c>
      <c r="AW309" s="83" t="s">
        <v>72</v>
      </c>
      <c r="AX309" s="83" t="s">
        <v>72</v>
      </c>
      <c r="AY309" s="83" t="s">
        <v>73</v>
      </c>
      <c r="AZ309" s="83" t="s">
        <v>73</v>
      </c>
      <c r="BA309" s="83" t="s">
        <v>72</v>
      </c>
      <c r="BB309" s="83" t="s">
        <v>72</v>
      </c>
      <c r="BC309" s="83" t="s">
        <v>73</v>
      </c>
      <c r="BD309" s="83"/>
      <c r="BE309" s="83" t="s">
        <v>73</v>
      </c>
      <c r="BF309" s="83"/>
      <c r="BG309" s="87" t="s">
        <v>846</v>
      </c>
      <c r="BH309" s="87" t="s">
        <v>114</v>
      </c>
      <c r="BI309" s="76" t="s">
        <v>1414</v>
      </c>
      <c r="BJ309">
        <v>11</v>
      </c>
      <c r="BK309" s="87">
        <v>54</v>
      </c>
      <c r="BL309" s="87"/>
      <c r="BM309" s="86" t="s">
        <v>1126</v>
      </c>
      <c r="BN309" s="86" t="s">
        <v>1132</v>
      </c>
      <c r="BO309" s="87" t="s">
        <v>247</v>
      </c>
      <c r="BP309" s="87"/>
      <c r="BQ309" s="87" t="s">
        <v>1472</v>
      </c>
      <c r="BR309" s="86" t="s">
        <v>1445</v>
      </c>
      <c r="BS309" s="86">
        <v>1</v>
      </c>
      <c r="BT309" s="86" t="s">
        <v>1445</v>
      </c>
      <c r="BU309" s="86">
        <v>1</v>
      </c>
      <c r="BV309" s="86" t="s">
        <v>73</v>
      </c>
      <c r="BW309" s="86">
        <v>0</v>
      </c>
      <c r="BX309" s="86" t="s">
        <v>1448</v>
      </c>
      <c r="BY309" s="86">
        <v>1</v>
      </c>
      <c r="BZ309" s="86" t="s">
        <v>1449</v>
      </c>
      <c r="CA309" s="86">
        <v>0</v>
      </c>
      <c r="CB309" s="86" t="s">
        <v>1452</v>
      </c>
      <c r="CC309" s="86">
        <v>0</v>
      </c>
      <c r="CD309" s="86" t="s">
        <v>1454</v>
      </c>
      <c r="CE309" s="86">
        <v>1</v>
      </c>
      <c r="CF309" s="86" t="s">
        <v>1454</v>
      </c>
      <c r="CG309" s="86">
        <v>1</v>
      </c>
      <c r="CH309" s="86" t="s">
        <v>226</v>
      </c>
      <c r="CI309" s="86">
        <v>0</v>
      </c>
      <c r="CJ309" s="86" t="s">
        <v>226</v>
      </c>
      <c r="CK309" s="86">
        <v>0</v>
      </c>
      <c r="CL309" s="86" t="s">
        <v>1454</v>
      </c>
      <c r="CM309" s="86">
        <v>1</v>
      </c>
      <c r="CN309" s="86" t="s">
        <v>1454</v>
      </c>
      <c r="CO309" s="86">
        <v>1</v>
      </c>
      <c r="CP309" s="87" t="s">
        <v>1477</v>
      </c>
      <c r="CQ309" s="152">
        <v>0</v>
      </c>
    </row>
    <row r="310" spans="1:95" ht="13.2" x14ac:dyDescent="0.25">
      <c r="A310" s="82">
        <v>45574.370359930559</v>
      </c>
      <c r="B310" s="83" t="s">
        <v>868</v>
      </c>
      <c r="C310" s="84" t="s">
        <v>869</v>
      </c>
      <c r="D310" s="83">
        <v>18.8</v>
      </c>
      <c r="E310" s="83">
        <v>0.08</v>
      </c>
      <c r="F310" s="83" t="s">
        <v>114</v>
      </c>
      <c r="G310" s="83" t="s">
        <v>76</v>
      </c>
      <c r="H310" s="83" t="s">
        <v>846</v>
      </c>
      <c r="I310" s="83" t="s">
        <v>63</v>
      </c>
      <c r="J310" s="83" t="s">
        <v>64</v>
      </c>
      <c r="K310" s="83" t="s">
        <v>84</v>
      </c>
      <c r="L310" s="83" t="s">
        <v>78</v>
      </c>
      <c r="M310" s="83" t="s">
        <v>84</v>
      </c>
      <c r="N310" s="83" t="s">
        <v>64</v>
      </c>
      <c r="O310" s="83" t="s">
        <v>84</v>
      </c>
      <c r="P310" s="83" t="s">
        <v>84</v>
      </c>
      <c r="Q310" s="83" t="s">
        <v>84</v>
      </c>
      <c r="R310" s="83" t="s">
        <v>64</v>
      </c>
      <c r="S310" s="83" t="s">
        <v>64</v>
      </c>
      <c r="T310" s="83" t="s">
        <v>64</v>
      </c>
      <c r="U310" s="83" t="s">
        <v>84</v>
      </c>
      <c r="V310" s="83" t="s">
        <v>84</v>
      </c>
      <c r="W310" s="83" t="s">
        <v>64</v>
      </c>
      <c r="X310" s="83" t="s">
        <v>64</v>
      </c>
      <c r="Y310" s="83" t="s">
        <v>84</v>
      </c>
      <c r="Z310" s="83" t="s">
        <v>65</v>
      </c>
      <c r="AA310" s="83" t="s">
        <v>65</v>
      </c>
      <c r="AB310" s="83" t="s">
        <v>65</v>
      </c>
      <c r="AC310" s="83" t="s">
        <v>66</v>
      </c>
      <c r="AD310" s="83" t="s">
        <v>66</v>
      </c>
      <c r="AE310" s="83" t="s">
        <v>66</v>
      </c>
      <c r="AF310" s="83" t="s">
        <v>65</v>
      </c>
      <c r="AG310" s="83" t="s">
        <v>65</v>
      </c>
      <c r="AH310" s="83" t="s">
        <v>65</v>
      </c>
      <c r="AI310" s="83" t="s">
        <v>101</v>
      </c>
      <c r="AJ310" s="83" t="s">
        <v>65</v>
      </c>
      <c r="AK310" s="83" t="s">
        <v>66</v>
      </c>
      <c r="AL310" s="83" t="s">
        <v>66</v>
      </c>
      <c r="AM310" s="83" t="s">
        <v>66</v>
      </c>
      <c r="AN310" s="83" t="s">
        <v>65</v>
      </c>
      <c r="AO310" s="83" t="s">
        <v>65</v>
      </c>
      <c r="AP310" s="83" t="s">
        <v>67</v>
      </c>
      <c r="AQ310" s="83" t="s">
        <v>67</v>
      </c>
      <c r="AR310" s="83" t="s">
        <v>63</v>
      </c>
      <c r="AS310" s="83" t="s">
        <v>68</v>
      </c>
      <c r="AT310" s="83" t="s">
        <v>87</v>
      </c>
      <c r="AU310" s="83" t="s">
        <v>85</v>
      </c>
      <c r="AV310" s="83" t="s">
        <v>67</v>
      </c>
      <c r="AW310" s="83" t="s">
        <v>63</v>
      </c>
      <c r="AX310" s="83" t="s">
        <v>63</v>
      </c>
      <c r="AY310" s="83" t="s">
        <v>63</v>
      </c>
      <c r="AZ310" s="83" t="s">
        <v>63</v>
      </c>
      <c r="BA310" s="83" t="s">
        <v>63</v>
      </c>
      <c r="BB310" s="83" t="s">
        <v>73</v>
      </c>
      <c r="BC310" s="83" t="s">
        <v>73</v>
      </c>
      <c r="BD310" s="83"/>
      <c r="BE310" s="83" t="s">
        <v>73</v>
      </c>
      <c r="BF310" s="83"/>
      <c r="BG310" s="87" t="s">
        <v>846</v>
      </c>
      <c r="BH310" s="87" t="s">
        <v>114</v>
      </c>
      <c r="BI310" s="76" t="s">
        <v>1414</v>
      </c>
      <c r="BJ310">
        <v>7</v>
      </c>
      <c r="BK310" s="87">
        <v>58</v>
      </c>
      <c r="BL310" s="87"/>
      <c r="BM310" s="86" t="s">
        <v>1126</v>
      </c>
      <c r="BN310" s="86" t="s">
        <v>1132</v>
      </c>
      <c r="BO310" s="87" t="s">
        <v>68</v>
      </c>
      <c r="BP310" s="87"/>
      <c r="BQ310" s="87" t="s">
        <v>1472</v>
      </c>
      <c r="BR310" s="86" t="s">
        <v>1445</v>
      </c>
      <c r="BS310" s="86">
        <v>1</v>
      </c>
      <c r="BT310" s="86" t="s">
        <v>1445</v>
      </c>
      <c r="BU310" s="86">
        <v>1</v>
      </c>
      <c r="BV310" s="86" t="s">
        <v>63</v>
      </c>
      <c r="BW310" s="86">
        <v>1</v>
      </c>
      <c r="BX310" s="86" t="s">
        <v>1448</v>
      </c>
      <c r="BY310" s="86">
        <v>1</v>
      </c>
      <c r="BZ310" s="86" t="s">
        <v>1450</v>
      </c>
      <c r="CA310" s="86">
        <v>1</v>
      </c>
      <c r="CB310" s="86" t="s">
        <v>1453</v>
      </c>
      <c r="CC310" s="86">
        <v>1</v>
      </c>
      <c r="CD310" s="86" t="s">
        <v>1454</v>
      </c>
      <c r="CE310" s="86">
        <v>1</v>
      </c>
      <c r="CF310" s="86" t="s">
        <v>1454</v>
      </c>
      <c r="CG310" s="86">
        <v>1</v>
      </c>
      <c r="CH310" s="86" t="s">
        <v>1454</v>
      </c>
      <c r="CI310" s="86">
        <v>1</v>
      </c>
      <c r="CJ310" s="86" t="s">
        <v>1454</v>
      </c>
      <c r="CK310" s="86">
        <v>1</v>
      </c>
      <c r="CL310" s="86" t="s">
        <v>1454</v>
      </c>
      <c r="CM310" s="86">
        <v>1</v>
      </c>
      <c r="CN310" s="86" t="s">
        <v>226</v>
      </c>
      <c r="CO310" s="86">
        <v>0</v>
      </c>
      <c r="CP310" s="87" t="s">
        <v>1478</v>
      </c>
      <c r="CQ310" s="152">
        <v>1</v>
      </c>
    </row>
    <row r="311" spans="1:95" ht="13.2" x14ac:dyDescent="0.25">
      <c r="A311" s="82">
        <v>45574.370771296293</v>
      </c>
      <c r="B311" s="83" t="s">
        <v>870</v>
      </c>
      <c r="C311" s="84" t="s">
        <v>871</v>
      </c>
      <c r="D311" s="83">
        <v>4.5</v>
      </c>
      <c r="E311" s="83">
        <v>0.17</v>
      </c>
      <c r="F311" s="83" t="s">
        <v>114</v>
      </c>
      <c r="G311" s="83" t="s">
        <v>76</v>
      </c>
      <c r="H311" s="83" t="s">
        <v>872</v>
      </c>
      <c r="I311" s="83" t="s">
        <v>63</v>
      </c>
      <c r="J311" s="83" t="s">
        <v>64</v>
      </c>
      <c r="K311" s="83" t="s">
        <v>84</v>
      </c>
      <c r="L311" s="83" t="s">
        <v>64</v>
      </c>
      <c r="M311" s="83" t="s">
        <v>78</v>
      </c>
      <c r="N311" s="83" t="s">
        <v>78</v>
      </c>
      <c r="O311" s="83" t="s">
        <v>78</v>
      </c>
      <c r="P311" s="83" t="s">
        <v>64</v>
      </c>
      <c r="Q311" s="83" t="s">
        <v>64</v>
      </c>
      <c r="R311" s="83" t="s">
        <v>64</v>
      </c>
      <c r="S311" s="83" t="s">
        <v>64</v>
      </c>
      <c r="T311" s="83" t="s">
        <v>64</v>
      </c>
      <c r="U311" s="83" t="s">
        <v>78</v>
      </c>
      <c r="V311" s="83" t="s">
        <v>78</v>
      </c>
      <c r="W311" s="83" t="s">
        <v>64</v>
      </c>
      <c r="X311" s="83" t="s">
        <v>64</v>
      </c>
      <c r="Y311" s="83" t="s">
        <v>64</v>
      </c>
      <c r="Z311" s="83" t="s">
        <v>66</v>
      </c>
      <c r="AA311" s="83" t="s">
        <v>66</v>
      </c>
      <c r="AB311" s="83" t="s">
        <v>66</v>
      </c>
      <c r="AC311" s="83" t="s">
        <v>66</v>
      </c>
      <c r="AD311" s="83" t="s">
        <v>66</v>
      </c>
      <c r="AE311" s="83" t="s">
        <v>66</v>
      </c>
      <c r="AF311" s="83" t="s">
        <v>66</v>
      </c>
      <c r="AG311" s="83" t="s">
        <v>66</v>
      </c>
      <c r="AH311" s="83" t="s">
        <v>66</v>
      </c>
      <c r="AI311" s="83" t="s">
        <v>79</v>
      </c>
      <c r="AJ311" s="83" t="s">
        <v>66</v>
      </c>
      <c r="AK311" s="83" t="s">
        <v>66</v>
      </c>
      <c r="AL311" s="83" t="s">
        <v>66</v>
      </c>
      <c r="AM311" s="83" t="s">
        <v>79</v>
      </c>
      <c r="AN311" s="83" t="s">
        <v>66</v>
      </c>
      <c r="AO311" s="83" t="s">
        <v>66</v>
      </c>
      <c r="AP311" s="83" t="s">
        <v>85</v>
      </c>
      <c r="AQ311" s="83" t="s">
        <v>85</v>
      </c>
      <c r="AR311" s="83" t="s">
        <v>73</v>
      </c>
      <c r="AS311" s="83" t="s">
        <v>252</v>
      </c>
      <c r="AT311" s="83" t="s">
        <v>87</v>
      </c>
      <c r="AU311" s="83" t="s">
        <v>70</v>
      </c>
      <c r="AV311" s="83" t="s">
        <v>132</v>
      </c>
      <c r="AW311" s="83" t="s">
        <v>73</v>
      </c>
      <c r="AX311" s="83" t="s">
        <v>73</v>
      </c>
      <c r="AY311" s="83" t="s">
        <v>73</v>
      </c>
      <c r="AZ311" s="83" t="s">
        <v>73</v>
      </c>
      <c r="BA311" s="83" t="s">
        <v>73</v>
      </c>
      <c r="BB311" s="83" t="s">
        <v>73</v>
      </c>
      <c r="BC311" s="83" t="s">
        <v>73</v>
      </c>
      <c r="BD311" s="83"/>
      <c r="BE311" s="83" t="s">
        <v>73</v>
      </c>
      <c r="BF311" s="83"/>
      <c r="BG311" s="87" t="s">
        <v>846</v>
      </c>
      <c r="BH311" s="87" t="s">
        <v>114</v>
      </c>
      <c r="BI311" s="76" t="s">
        <v>1414</v>
      </c>
      <c r="BJ311">
        <v>11</v>
      </c>
      <c r="BK311" s="87">
        <v>47</v>
      </c>
      <c r="BL311" s="87"/>
      <c r="BM311" s="86" t="s">
        <v>1126</v>
      </c>
      <c r="BN311" s="86" t="s">
        <v>1132</v>
      </c>
      <c r="BO311" s="87" t="s">
        <v>252</v>
      </c>
      <c r="BP311" s="87"/>
      <c r="BQ311" s="87" t="s">
        <v>1472</v>
      </c>
      <c r="BR311" s="86" t="s">
        <v>1445</v>
      </c>
      <c r="BS311" s="86">
        <v>1</v>
      </c>
      <c r="BT311" s="86" t="s">
        <v>1445</v>
      </c>
      <c r="BU311" s="86">
        <v>1</v>
      </c>
      <c r="BV311" s="86" t="s">
        <v>73</v>
      </c>
      <c r="BW311" s="86">
        <v>0</v>
      </c>
      <c r="BX311" s="86" t="s">
        <v>1448</v>
      </c>
      <c r="BY311" s="86">
        <v>1</v>
      </c>
      <c r="BZ311" s="86" t="s">
        <v>1470</v>
      </c>
      <c r="CA311" s="86">
        <v>2</v>
      </c>
      <c r="CB311" s="86" t="s">
        <v>1452</v>
      </c>
      <c r="CC311" s="86">
        <v>0</v>
      </c>
      <c r="CD311" s="86" t="s">
        <v>226</v>
      </c>
      <c r="CE311" s="86">
        <v>0</v>
      </c>
      <c r="CF311" s="86" t="s">
        <v>226</v>
      </c>
      <c r="CG311" s="86">
        <v>0</v>
      </c>
      <c r="CH311" s="86" t="s">
        <v>226</v>
      </c>
      <c r="CI311" s="86">
        <v>0</v>
      </c>
      <c r="CJ311" s="86" t="s">
        <v>226</v>
      </c>
      <c r="CK311" s="86">
        <v>0</v>
      </c>
      <c r="CL311" s="86" t="s">
        <v>226</v>
      </c>
      <c r="CM311" s="86">
        <v>0</v>
      </c>
      <c r="CN311" s="86" t="s">
        <v>226</v>
      </c>
      <c r="CO311" s="86">
        <v>0</v>
      </c>
      <c r="CP311" s="87" t="s">
        <v>1477</v>
      </c>
      <c r="CQ311" s="152">
        <v>0</v>
      </c>
    </row>
    <row r="312" spans="1:95" ht="13.2" x14ac:dyDescent="0.25">
      <c r="A312" s="82">
        <v>45574.370828969906</v>
      </c>
      <c r="B312" s="83" t="s">
        <v>873</v>
      </c>
      <c r="C312" s="84" t="s">
        <v>874</v>
      </c>
      <c r="D312" s="83">
        <v>98.21</v>
      </c>
      <c r="E312" s="83">
        <v>0.8</v>
      </c>
      <c r="F312" s="83" t="s">
        <v>114</v>
      </c>
      <c r="G312" s="83" t="s">
        <v>76</v>
      </c>
      <c r="H312" s="83" t="s">
        <v>875</v>
      </c>
      <c r="I312" s="83" t="s">
        <v>73</v>
      </c>
      <c r="J312" s="83" t="s">
        <v>64</v>
      </c>
      <c r="K312" s="83" t="s">
        <v>64</v>
      </c>
      <c r="L312" s="83" t="s">
        <v>78</v>
      </c>
      <c r="M312" s="83" t="s">
        <v>78</v>
      </c>
      <c r="N312" s="83" t="s">
        <v>64</v>
      </c>
      <c r="O312" s="83" t="s">
        <v>64</v>
      </c>
      <c r="P312" s="83" t="s">
        <v>84</v>
      </c>
      <c r="Q312" s="83" t="s">
        <v>64</v>
      </c>
      <c r="R312" s="83" t="s">
        <v>64</v>
      </c>
      <c r="S312" s="83" t="s">
        <v>64</v>
      </c>
      <c r="T312" s="83" t="s">
        <v>64</v>
      </c>
      <c r="U312" s="83" t="s">
        <v>64</v>
      </c>
      <c r="V312" s="83" t="s">
        <v>64</v>
      </c>
      <c r="W312" s="83" t="s">
        <v>64</v>
      </c>
      <c r="X312" s="83" t="s">
        <v>64</v>
      </c>
      <c r="Y312" s="83" t="s">
        <v>64</v>
      </c>
      <c r="Z312" s="83" t="s">
        <v>65</v>
      </c>
      <c r="AA312" s="83" t="s">
        <v>65</v>
      </c>
      <c r="AB312" s="83" t="s">
        <v>65</v>
      </c>
      <c r="AC312" s="83" t="s">
        <v>65</v>
      </c>
      <c r="AD312" s="83" t="s">
        <v>65</v>
      </c>
      <c r="AE312" s="83" t="s">
        <v>65</v>
      </c>
      <c r="AF312" s="83" t="s">
        <v>66</v>
      </c>
      <c r="AG312" s="83" t="s">
        <v>65</v>
      </c>
      <c r="AH312" s="83" t="s">
        <v>65</v>
      </c>
      <c r="AI312" s="83" t="s">
        <v>101</v>
      </c>
      <c r="AJ312" s="83" t="s">
        <v>65</v>
      </c>
      <c r="AK312" s="83" t="s">
        <v>65</v>
      </c>
      <c r="AL312" s="83" t="s">
        <v>66</v>
      </c>
      <c r="AM312" s="83" t="s">
        <v>65</v>
      </c>
      <c r="AN312" s="83" t="s">
        <v>65</v>
      </c>
      <c r="AO312" s="83" t="s">
        <v>65</v>
      </c>
      <c r="AP312" s="83" t="s">
        <v>67</v>
      </c>
      <c r="AQ312" s="83" t="s">
        <v>67</v>
      </c>
      <c r="AR312" s="83" t="s">
        <v>63</v>
      </c>
      <c r="AS312" s="83" t="s">
        <v>81</v>
      </c>
      <c r="AT312" s="83" t="s">
        <v>87</v>
      </c>
      <c r="AU312" s="83" t="s">
        <v>67</v>
      </c>
      <c r="AV312" s="83" t="s">
        <v>71</v>
      </c>
      <c r="AW312" s="83" t="s">
        <v>73</v>
      </c>
      <c r="AX312" s="83" t="s">
        <v>73</v>
      </c>
      <c r="AY312" s="83" t="s">
        <v>72</v>
      </c>
      <c r="AZ312" s="83" t="s">
        <v>72</v>
      </c>
      <c r="BA312" s="83" t="s">
        <v>73</v>
      </c>
      <c r="BB312" s="83" t="s">
        <v>73</v>
      </c>
      <c r="BC312" s="83" t="s">
        <v>73</v>
      </c>
      <c r="BD312" s="83"/>
      <c r="BE312" s="83" t="s">
        <v>73</v>
      </c>
      <c r="BF312" s="83"/>
      <c r="BG312" s="87" t="s">
        <v>846</v>
      </c>
      <c r="BH312" s="87" t="s">
        <v>114</v>
      </c>
      <c r="BI312" s="76" t="s">
        <v>1415</v>
      </c>
      <c r="BJ312">
        <v>14</v>
      </c>
      <c r="BK312" s="87">
        <v>62</v>
      </c>
      <c r="BL312" s="87"/>
      <c r="BM312" s="86" t="s">
        <v>1126</v>
      </c>
      <c r="BN312" s="86" t="s">
        <v>1132</v>
      </c>
      <c r="BO312" s="87" t="s">
        <v>68</v>
      </c>
      <c r="BP312" s="87"/>
      <c r="BQ312" s="87" t="s">
        <v>1472</v>
      </c>
      <c r="BR312" s="86" t="s">
        <v>1445</v>
      </c>
      <c r="BS312" s="86">
        <v>1</v>
      </c>
      <c r="BT312" s="86" t="s">
        <v>1445</v>
      </c>
      <c r="BU312" s="86">
        <v>1</v>
      </c>
      <c r="BV312" s="86" t="s">
        <v>63</v>
      </c>
      <c r="BW312" s="86">
        <v>1</v>
      </c>
      <c r="BX312" s="86" t="s">
        <v>1448</v>
      </c>
      <c r="BY312" s="86">
        <v>1</v>
      </c>
      <c r="BZ312" s="86" t="s">
        <v>1450</v>
      </c>
      <c r="CA312" s="86">
        <v>1</v>
      </c>
      <c r="CB312" s="86" t="s">
        <v>1452</v>
      </c>
      <c r="CC312" s="86">
        <v>0</v>
      </c>
      <c r="CD312" s="86" t="s">
        <v>226</v>
      </c>
      <c r="CE312" s="86">
        <v>0</v>
      </c>
      <c r="CF312" s="86" t="s">
        <v>226</v>
      </c>
      <c r="CG312" s="86">
        <v>0</v>
      </c>
      <c r="CH312" s="86" t="s">
        <v>1454</v>
      </c>
      <c r="CI312" s="86">
        <v>1</v>
      </c>
      <c r="CJ312" s="86" t="s">
        <v>1454</v>
      </c>
      <c r="CK312" s="86">
        <v>1</v>
      </c>
      <c r="CL312" s="86" t="s">
        <v>226</v>
      </c>
      <c r="CM312" s="86">
        <v>0</v>
      </c>
      <c r="CN312" s="86" t="s">
        <v>226</v>
      </c>
      <c r="CO312" s="86">
        <v>0</v>
      </c>
      <c r="CP312" s="87" t="s">
        <v>1477</v>
      </c>
      <c r="CQ312" s="152">
        <v>0</v>
      </c>
    </row>
    <row r="313" spans="1:95" ht="13.2" x14ac:dyDescent="0.25">
      <c r="A313" s="82">
        <v>45574.374405659721</v>
      </c>
      <c r="B313" s="83" t="s">
        <v>876</v>
      </c>
      <c r="C313" s="84" t="s">
        <v>877</v>
      </c>
      <c r="D313" s="83">
        <v>100</v>
      </c>
      <c r="E313" s="83">
        <v>0.79</v>
      </c>
      <c r="F313" s="83" t="s">
        <v>114</v>
      </c>
      <c r="G313" s="83" t="s">
        <v>76</v>
      </c>
      <c r="H313" s="83" t="s">
        <v>872</v>
      </c>
      <c r="I313" s="83" t="s">
        <v>63</v>
      </c>
      <c r="J313" s="83" t="s">
        <v>64</v>
      </c>
      <c r="K313" s="83" t="s">
        <v>64</v>
      </c>
      <c r="L313" s="83" t="s">
        <v>64</v>
      </c>
      <c r="M313" s="83" t="s">
        <v>78</v>
      </c>
      <c r="N313" s="83" t="s">
        <v>64</v>
      </c>
      <c r="O313" s="83" t="s">
        <v>64</v>
      </c>
      <c r="P313" s="83" t="s">
        <v>78</v>
      </c>
      <c r="Q313" s="83" t="s">
        <v>64</v>
      </c>
      <c r="R313" s="83" t="s">
        <v>84</v>
      </c>
      <c r="S313" s="83" t="s">
        <v>64</v>
      </c>
      <c r="T313" s="83" t="s">
        <v>64</v>
      </c>
      <c r="U313" s="83" t="s">
        <v>64</v>
      </c>
      <c r="V313" s="83" t="s">
        <v>64</v>
      </c>
      <c r="W313" s="83" t="s">
        <v>84</v>
      </c>
      <c r="X313" s="83" t="s">
        <v>64</v>
      </c>
      <c r="Y313" s="83" t="s">
        <v>64</v>
      </c>
      <c r="Z313" s="83" t="s">
        <v>65</v>
      </c>
      <c r="AA313" s="83" t="s">
        <v>65</v>
      </c>
      <c r="AB313" s="83" t="s">
        <v>65</v>
      </c>
      <c r="AC313" s="83" t="s">
        <v>66</v>
      </c>
      <c r="AD313" s="83" t="s">
        <v>65</v>
      </c>
      <c r="AE313" s="83" t="s">
        <v>65</v>
      </c>
      <c r="AF313" s="83" t="s">
        <v>66</v>
      </c>
      <c r="AG313" s="83" t="s">
        <v>65</v>
      </c>
      <c r="AH313" s="83" t="s">
        <v>65</v>
      </c>
      <c r="AI313" s="83" t="s">
        <v>101</v>
      </c>
      <c r="AJ313" s="83" t="s">
        <v>66</v>
      </c>
      <c r="AK313" s="83" t="s">
        <v>79</v>
      </c>
      <c r="AL313" s="83" t="s">
        <v>66</v>
      </c>
      <c r="AM313" s="83" t="s">
        <v>65</v>
      </c>
      <c r="AN313" s="83" t="s">
        <v>66</v>
      </c>
      <c r="AO313" s="83" t="s">
        <v>66</v>
      </c>
      <c r="AP313" s="83" t="s">
        <v>67</v>
      </c>
      <c r="AQ313" s="83" t="s">
        <v>67</v>
      </c>
      <c r="AR313" s="83" t="s">
        <v>63</v>
      </c>
      <c r="AS313" s="83" t="s">
        <v>878</v>
      </c>
      <c r="AT313" s="83" t="s">
        <v>87</v>
      </c>
      <c r="AU313" s="83" t="s">
        <v>70</v>
      </c>
      <c r="AV313" s="83" t="s">
        <v>71</v>
      </c>
      <c r="AW313" s="83" t="s">
        <v>73</v>
      </c>
      <c r="AX313" s="83" t="s">
        <v>73</v>
      </c>
      <c r="AY313" s="83" t="s">
        <v>72</v>
      </c>
      <c r="AZ313" s="83" t="s">
        <v>72</v>
      </c>
      <c r="BA313" s="83" t="s">
        <v>72</v>
      </c>
      <c r="BB313" s="83" t="s">
        <v>73</v>
      </c>
      <c r="BC313" s="83" t="s">
        <v>73</v>
      </c>
      <c r="BD313" s="83"/>
      <c r="BE313" s="83" t="s">
        <v>73</v>
      </c>
      <c r="BF313" s="83"/>
      <c r="BG313" s="87" t="s">
        <v>846</v>
      </c>
      <c r="BH313" s="87" t="s">
        <v>114</v>
      </c>
      <c r="BI313" s="76" t="s">
        <v>1414</v>
      </c>
      <c r="BJ313">
        <v>13</v>
      </c>
      <c r="BK313" s="87">
        <v>56</v>
      </c>
      <c r="BL313" s="87"/>
      <c r="BM313" s="86" t="s">
        <v>1126</v>
      </c>
      <c r="BN313" s="86" t="s">
        <v>1132</v>
      </c>
      <c r="BO313" s="87" t="s">
        <v>68</v>
      </c>
      <c r="BP313" s="87"/>
      <c r="BQ313" s="87" t="s">
        <v>1472</v>
      </c>
      <c r="BR313" s="86" t="s">
        <v>1445</v>
      </c>
      <c r="BS313" s="86">
        <v>1</v>
      </c>
      <c r="BT313" s="86" t="s">
        <v>1445</v>
      </c>
      <c r="BU313" s="86">
        <v>1</v>
      </c>
      <c r="BV313" s="86" t="s">
        <v>63</v>
      </c>
      <c r="BW313" s="86">
        <v>1</v>
      </c>
      <c r="BX313" s="86" t="s">
        <v>1448</v>
      </c>
      <c r="BY313" s="86">
        <v>1</v>
      </c>
      <c r="BZ313" s="86" t="s">
        <v>1470</v>
      </c>
      <c r="CA313" s="86">
        <v>2</v>
      </c>
      <c r="CB313" s="86" t="s">
        <v>1452</v>
      </c>
      <c r="CC313" s="86">
        <v>0</v>
      </c>
      <c r="CD313" s="86" t="s">
        <v>226</v>
      </c>
      <c r="CE313" s="86">
        <v>0</v>
      </c>
      <c r="CF313" s="86" t="s">
        <v>226</v>
      </c>
      <c r="CG313" s="86">
        <v>0</v>
      </c>
      <c r="CH313" s="86" t="s">
        <v>1454</v>
      </c>
      <c r="CI313" s="86">
        <v>1</v>
      </c>
      <c r="CJ313" s="86" t="s">
        <v>1454</v>
      </c>
      <c r="CK313" s="86">
        <v>1</v>
      </c>
      <c r="CL313" s="86" t="s">
        <v>1454</v>
      </c>
      <c r="CM313" s="86">
        <v>1</v>
      </c>
      <c r="CN313" s="86" t="s">
        <v>226</v>
      </c>
      <c r="CO313" s="86">
        <v>0</v>
      </c>
      <c r="CP313" s="87" t="s">
        <v>1477</v>
      </c>
      <c r="CQ313" s="152">
        <v>0</v>
      </c>
    </row>
    <row r="314" spans="1:95" ht="13.2" x14ac:dyDescent="0.25">
      <c r="A314" s="82">
        <v>45574.374912280095</v>
      </c>
      <c r="B314" s="83" t="s">
        <v>879</v>
      </c>
      <c r="C314" s="84" t="s">
        <v>880</v>
      </c>
      <c r="D314" s="83">
        <v>100</v>
      </c>
      <c r="E314" s="83">
        <v>0.95</v>
      </c>
      <c r="F314" s="83" t="s">
        <v>114</v>
      </c>
      <c r="G314" s="83" t="s">
        <v>76</v>
      </c>
      <c r="H314" s="83" t="s">
        <v>846</v>
      </c>
      <c r="I314" s="83" t="s">
        <v>63</v>
      </c>
      <c r="J314" s="83" t="s">
        <v>64</v>
      </c>
      <c r="K314" s="83" t="s">
        <v>84</v>
      </c>
      <c r="L314" s="83" t="s">
        <v>64</v>
      </c>
      <c r="M314" s="83" t="s">
        <v>84</v>
      </c>
      <c r="N314" s="83" t="s">
        <v>64</v>
      </c>
      <c r="O314" s="83" t="s">
        <v>64</v>
      </c>
      <c r="P314" s="83" t="s">
        <v>84</v>
      </c>
      <c r="Q314" s="83" t="s">
        <v>78</v>
      </c>
      <c r="R314" s="83" t="s">
        <v>64</v>
      </c>
      <c r="S314" s="83" t="s">
        <v>64</v>
      </c>
      <c r="T314" s="83" t="s">
        <v>64</v>
      </c>
      <c r="U314" s="83" t="s">
        <v>78</v>
      </c>
      <c r="V314" s="83" t="s">
        <v>84</v>
      </c>
      <c r="W314" s="83" t="s">
        <v>64</v>
      </c>
      <c r="X314" s="83" t="s">
        <v>64</v>
      </c>
      <c r="Y314" s="83" t="s">
        <v>64</v>
      </c>
      <c r="Z314" s="83" t="s">
        <v>66</v>
      </c>
      <c r="AA314" s="83" t="s">
        <v>66</v>
      </c>
      <c r="AB314" s="83" t="s">
        <v>66</v>
      </c>
      <c r="AC314" s="83" t="s">
        <v>66</v>
      </c>
      <c r="AD314" s="83" t="s">
        <v>66</v>
      </c>
      <c r="AE314" s="83" t="s">
        <v>66</v>
      </c>
      <c r="AF314" s="83" t="s">
        <v>66</v>
      </c>
      <c r="AG314" s="83" t="s">
        <v>65</v>
      </c>
      <c r="AH314" s="83" t="s">
        <v>65</v>
      </c>
      <c r="AI314" s="83" t="s">
        <v>101</v>
      </c>
      <c r="AJ314" s="83" t="s">
        <v>66</v>
      </c>
      <c r="AK314" s="83" t="s">
        <v>66</v>
      </c>
      <c r="AL314" s="83" t="s">
        <v>66</v>
      </c>
      <c r="AM314" s="83" t="s">
        <v>66</v>
      </c>
      <c r="AN314" s="83" t="s">
        <v>66</v>
      </c>
      <c r="AO314" s="83" t="s">
        <v>66</v>
      </c>
      <c r="AP314" s="83" t="s">
        <v>67</v>
      </c>
      <c r="AQ314" s="83" t="s">
        <v>151</v>
      </c>
      <c r="AR314" s="83" t="s">
        <v>86</v>
      </c>
      <c r="AS314" s="83" t="s">
        <v>120</v>
      </c>
      <c r="AT314" s="83" t="s">
        <v>69</v>
      </c>
      <c r="AU314" s="83" t="s">
        <v>67</v>
      </c>
      <c r="AV314" s="83" t="s">
        <v>71</v>
      </c>
      <c r="AW314" s="83" t="s">
        <v>72</v>
      </c>
      <c r="AX314" s="83" t="s">
        <v>73</v>
      </c>
      <c r="AY314" s="83" t="s">
        <v>72</v>
      </c>
      <c r="AZ314" s="83" t="s">
        <v>72</v>
      </c>
      <c r="BA314" s="83" t="s">
        <v>72</v>
      </c>
      <c r="BB314" s="83" t="s">
        <v>73</v>
      </c>
      <c r="BC314" s="83" t="s">
        <v>73</v>
      </c>
      <c r="BD314" s="83"/>
      <c r="BE314" s="83" t="s">
        <v>73</v>
      </c>
      <c r="BF314" s="83"/>
      <c r="BG314" s="87" t="s">
        <v>846</v>
      </c>
      <c r="BH314" s="87" t="s">
        <v>114</v>
      </c>
      <c r="BI314" s="76" t="s">
        <v>1414</v>
      </c>
      <c r="BJ314">
        <v>10</v>
      </c>
      <c r="BK314" s="87">
        <v>51</v>
      </c>
      <c r="BL314" s="87"/>
      <c r="BM314" s="86" t="s">
        <v>1126</v>
      </c>
      <c r="BN314" s="86" t="s">
        <v>1132</v>
      </c>
      <c r="BO314" s="87" t="s">
        <v>68</v>
      </c>
      <c r="BP314" s="87"/>
      <c r="BQ314" s="87" t="s">
        <v>1472</v>
      </c>
      <c r="BR314" s="86" t="s">
        <v>1445</v>
      </c>
      <c r="BS314" s="86">
        <v>1</v>
      </c>
      <c r="BT314" s="86" t="s">
        <v>1445</v>
      </c>
      <c r="BU314" s="86">
        <v>1</v>
      </c>
      <c r="BV314" s="86" t="s">
        <v>63</v>
      </c>
      <c r="BW314" s="86">
        <v>1</v>
      </c>
      <c r="BX314" s="86" t="s">
        <v>1447</v>
      </c>
      <c r="BY314" s="86">
        <v>0</v>
      </c>
      <c r="BZ314" s="86" t="s">
        <v>1450</v>
      </c>
      <c r="CA314" s="86">
        <v>1</v>
      </c>
      <c r="CB314" s="86" t="s">
        <v>1452</v>
      </c>
      <c r="CC314" s="86">
        <v>0</v>
      </c>
      <c r="CD314" s="86" t="s">
        <v>1454</v>
      </c>
      <c r="CE314" s="86">
        <v>1</v>
      </c>
      <c r="CF314" s="86" t="s">
        <v>226</v>
      </c>
      <c r="CG314" s="86">
        <v>0</v>
      </c>
      <c r="CH314" s="86" t="s">
        <v>1454</v>
      </c>
      <c r="CI314" s="86">
        <v>1</v>
      </c>
      <c r="CJ314" s="86" t="s">
        <v>1454</v>
      </c>
      <c r="CK314" s="86">
        <v>1</v>
      </c>
      <c r="CL314" s="86" t="s">
        <v>1454</v>
      </c>
      <c r="CM314" s="86">
        <v>1</v>
      </c>
      <c r="CN314" s="86" t="s">
        <v>226</v>
      </c>
      <c r="CO314" s="86">
        <v>0</v>
      </c>
      <c r="CP314" s="87" t="s">
        <v>1477</v>
      </c>
      <c r="CQ314" s="152">
        <v>0</v>
      </c>
    </row>
    <row r="315" spans="1:95" ht="13.2" x14ac:dyDescent="0.25">
      <c r="A315" s="82">
        <v>45574.375060115737</v>
      </c>
      <c r="B315" s="83" t="s">
        <v>881</v>
      </c>
      <c r="C315" s="84" t="s">
        <v>882</v>
      </c>
      <c r="D315" s="83">
        <v>100</v>
      </c>
      <c r="E315" s="83">
        <v>0.71</v>
      </c>
      <c r="F315" s="83" t="s">
        <v>114</v>
      </c>
      <c r="G315" s="83" t="s">
        <v>76</v>
      </c>
      <c r="H315" s="83" t="s">
        <v>846</v>
      </c>
      <c r="I315" s="83" t="s">
        <v>73</v>
      </c>
      <c r="J315" s="83" t="s">
        <v>64</v>
      </c>
      <c r="K315" s="83" t="s">
        <v>84</v>
      </c>
      <c r="L315" s="83" t="s">
        <v>64</v>
      </c>
      <c r="M315" s="83" t="s">
        <v>84</v>
      </c>
      <c r="N315" s="83" t="s">
        <v>84</v>
      </c>
      <c r="O315" s="83" t="s">
        <v>84</v>
      </c>
      <c r="P315" s="83" t="s">
        <v>84</v>
      </c>
      <c r="Q315" s="83" t="s">
        <v>64</v>
      </c>
      <c r="R315" s="83" t="s">
        <v>64</v>
      </c>
      <c r="S315" s="83" t="s">
        <v>64</v>
      </c>
      <c r="T315" s="83" t="s">
        <v>84</v>
      </c>
      <c r="U315" s="83" t="s">
        <v>84</v>
      </c>
      <c r="V315" s="83" t="s">
        <v>64</v>
      </c>
      <c r="W315" s="83" t="s">
        <v>64</v>
      </c>
      <c r="X315" s="83" t="s">
        <v>84</v>
      </c>
      <c r="Y315" s="83" t="s">
        <v>64</v>
      </c>
      <c r="Z315" s="83" t="s">
        <v>66</v>
      </c>
      <c r="AA315" s="83" t="s">
        <v>66</v>
      </c>
      <c r="AB315" s="83" t="s">
        <v>66</v>
      </c>
      <c r="AC315" s="83" t="s">
        <v>66</v>
      </c>
      <c r="AD315" s="83" t="s">
        <v>66</v>
      </c>
      <c r="AE315" s="83" t="s">
        <v>66</v>
      </c>
      <c r="AF315" s="83" t="s">
        <v>66</v>
      </c>
      <c r="AG315" s="83" t="s">
        <v>66</v>
      </c>
      <c r="AH315" s="83" t="s">
        <v>65</v>
      </c>
      <c r="AI315" s="83" t="s">
        <v>79</v>
      </c>
      <c r="AJ315" s="83" t="s">
        <v>66</v>
      </c>
      <c r="AK315" s="83" t="s">
        <v>66</v>
      </c>
      <c r="AL315" s="83" t="s">
        <v>66</v>
      </c>
      <c r="AM315" s="83" t="s">
        <v>66</v>
      </c>
      <c r="AN315" s="83" t="s">
        <v>79</v>
      </c>
      <c r="AO315" s="83" t="s">
        <v>79</v>
      </c>
      <c r="AP315" s="83" t="s">
        <v>67</v>
      </c>
      <c r="AQ315" s="83" t="s">
        <v>67</v>
      </c>
      <c r="AR315" s="83" t="s">
        <v>86</v>
      </c>
      <c r="AS315" s="83" t="s">
        <v>68</v>
      </c>
      <c r="AT315" s="83" t="s">
        <v>87</v>
      </c>
      <c r="AU315" s="83" t="s">
        <v>93</v>
      </c>
      <c r="AV315" s="83" t="s">
        <v>71</v>
      </c>
      <c r="AW315" s="83" t="s">
        <v>73</v>
      </c>
      <c r="AX315" s="83" t="s">
        <v>72</v>
      </c>
      <c r="AY315" s="83" t="s">
        <v>63</v>
      </c>
      <c r="AZ315" s="83" t="s">
        <v>63</v>
      </c>
      <c r="BA315" s="83" t="s">
        <v>73</v>
      </c>
      <c r="BB315" s="83" t="s">
        <v>73</v>
      </c>
      <c r="BC315" s="83" t="s">
        <v>73</v>
      </c>
      <c r="BD315" s="83"/>
      <c r="BE315" s="83" t="s">
        <v>73</v>
      </c>
      <c r="BF315" s="83"/>
      <c r="BG315" s="87" t="s">
        <v>846</v>
      </c>
      <c r="BH315" s="87" t="s">
        <v>114</v>
      </c>
      <c r="BI315" s="76" t="s">
        <v>1415</v>
      </c>
      <c r="BJ315">
        <v>8</v>
      </c>
      <c r="BK315" s="87">
        <v>47</v>
      </c>
      <c r="BL315" s="87"/>
      <c r="BM315" s="86" t="s">
        <v>1126</v>
      </c>
      <c r="BN315" s="86" t="s">
        <v>1132</v>
      </c>
      <c r="BO315" s="87" t="s">
        <v>68</v>
      </c>
      <c r="BP315" s="87"/>
      <c r="BQ315" s="87" t="s">
        <v>1472</v>
      </c>
      <c r="BR315" s="86" t="s">
        <v>1445</v>
      </c>
      <c r="BS315" s="86">
        <v>1</v>
      </c>
      <c r="BT315" s="86" t="s">
        <v>1445</v>
      </c>
      <c r="BU315" s="86">
        <v>1</v>
      </c>
      <c r="BV315" s="86" t="s">
        <v>63</v>
      </c>
      <c r="BW315" s="86">
        <v>1</v>
      </c>
      <c r="BX315" s="86" t="s">
        <v>1448</v>
      </c>
      <c r="BY315" s="86">
        <v>1</v>
      </c>
      <c r="BZ315" s="86" t="s">
        <v>1449</v>
      </c>
      <c r="CA315" s="86">
        <v>0</v>
      </c>
      <c r="CB315" s="86" t="s">
        <v>1452</v>
      </c>
      <c r="CC315" s="86">
        <v>0</v>
      </c>
      <c r="CD315" s="86" t="s">
        <v>226</v>
      </c>
      <c r="CE315" s="86">
        <v>0</v>
      </c>
      <c r="CF315" s="86" t="s">
        <v>1454</v>
      </c>
      <c r="CG315" s="86">
        <v>1</v>
      </c>
      <c r="CH315" s="86" t="s">
        <v>1454</v>
      </c>
      <c r="CI315" s="86">
        <v>1</v>
      </c>
      <c r="CJ315" s="86" t="s">
        <v>1454</v>
      </c>
      <c r="CK315" s="86">
        <v>1</v>
      </c>
      <c r="CL315" s="86" t="s">
        <v>226</v>
      </c>
      <c r="CM315" s="86">
        <v>0</v>
      </c>
      <c r="CN315" s="86" t="s">
        <v>226</v>
      </c>
      <c r="CO315" s="86">
        <v>0</v>
      </c>
      <c r="CP315" s="87" t="s">
        <v>1477</v>
      </c>
      <c r="CQ315" s="152">
        <v>0</v>
      </c>
    </row>
    <row r="316" spans="1:95" ht="13.2" x14ac:dyDescent="0.25">
      <c r="A316" s="82">
        <v>45574.375688495369</v>
      </c>
      <c r="B316" s="83" t="s">
        <v>883</v>
      </c>
      <c r="C316" s="84" t="s">
        <v>884</v>
      </c>
      <c r="D316" s="83">
        <v>100</v>
      </c>
      <c r="E316" s="83">
        <v>1.33</v>
      </c>
      <c r="F316" s="83" t="s">
        <v>114</v>
      </c>
      <c r="G316" s="83" t="s">
        <v>76</v>
      </c>
      <c r="H316" s="83" t="s">
        <v>846</v>
      </c>
      <c r="I316" s="83" t="s">
        <v>63</v>
      </c>
      <c r="J316" s="83" t="s">
        <v>64</v>
      </c>
      <c r="K316" s="83" t="s">
        <v>64</v>
      </c>
      <c r="L316" s="83" t="s">
        <v>64</v>
      </c>
      <c r="M316" s="83" t="s">
        <v>84</v>
      </c>
      <c r="N316" s="83" t="s">
        <v>64</v>
      </c>
      <c r="O316" s="83" t="s">
        <v>64</v>
      </c>
      <c r="P316" s="83" t="s">
        <v>84</v>
      </c>
      <c r="Q316" s="83" t="s">
        <v>64</v>
      </c>
      <c r="R316" s="83" t="s">
        <v>64</v>
      </c>
      <c r="S316" s="83" t="s">
        <v>84</v>
      </c>
      <c r="T316" s="83" t="s">
        <v>64</v>
      </c>
      <c r="U316" s="83" t="s">
        <v>64</v>
      </c>
      <c r="V316" s="83" t="s">
        <v>64</v>
      </c>
      <c r="W316" s="83" t="s">
        <v>64</v>
      </c>
      <c r="X316" s="83" t="s">
        <v>64</v>
      </c>
      <c r="Y316" s="83" t="s">
        <v>64</v>
      </c>
      <c r="Z316" s="83" t="s">
        <v>65</v>
      </c>
      <c r="AA316" s="83" t="s">
        <v>65</v>
      </c>
      <c r="AB316" s="83" t="s">
        <v>66</v>
      </c>
      <c r="AC316" s="83" t="s">
        <v>66</v>
      </c>
      <c r="AD316" s="83" t="s">
        <v>66</v>
      </c>
      <c r="AE316" s="83" t="s">
        <v>65</v>
      </c>
      <c r="AF316" s="83" t="s">
        <v>66</v>
      </c>
      <c r="AG316" s="83" t="s">
        <v>65</v>
      </c>
      <c r="AH316" s="83" t="s">
        <v>66</v>
      </c>
      <c r="AI316" s="83" t="s">
        <v>79</v>
      </c>
      <c r="AJ316" s="83" t="s">
        <v>65</v>
      </c>
      <c r="AK316" s="83" t="s">
        <v>66</v>
      </c>
      <c r="AL316" s="83" t="s">
        <v>79</v>
      </c>
      <c r="AM316" s="83" t="s">
        <v>65</v>
      </c>
      <c r="AN316" s="83" t="s">
        <v>66</v>
      </c>
      <c r="AO316" s="83" t="s">
        <v>66</v>
      </c>
      <c r="AP316" s="83" t="s">
        <v>67</v>
      </c>
      <c r="AQ316" s="83" t="s">
        <v>67</v>
      </c>
      <c r="AR316" s="83" t="s">
        <v>86</v>
      </c>
      <c r="AS316" s="83" t="s">
        <v>81</v>
      </c>
      <c r="AT316" s="83" t="s">
        <v>87</v>
      </c>
      <c r="AU316" s="83" t="s">
        <v>70</v>
      </c>
      <c r="AV316" s="83" t="s">
        <v>71</v>
      </c>
      <c r="AW316" s="83" t="s">
        <v>73</v>
      </c>
      <c r="AX316" s="83" t="s">
        <v>72</v>
      </c>
      <c r="AY316" s="83" t="s">
        <v>73</v>
      </c>
      <c r="AZ316" s="83" t="s">
        <v>63</v>
      </c>
      <c r="BA316" s="83" t="s">
        <v>73</v>
      </c>
      <c r="BB316" s="83" t="s">
        <v>72</v>
      </c>
      <c r="BC316" s="83" t="s">
        <v>73</v>
      </c>
      <c r="BD316" s="83"/>
      <c r="BE316" s="83" t="s">
        <v>73</v>
      </c>
      <c r="BF316" s="83"/>
      <c r="BG316" s="87" t="s">
        <v>846</v>
      </c>
      <c r="BH316" s="87" t="s">
        <v>114</v>
      </c>
      <c r="BI316" s="76" t="s">
        <v>1414</v>
      </c>
      <c r="BJ316">
        <v>13</v>
      </c>
      <c r="BK316" s="87">
        <v>53</v>
      </c>
      <c r="BL316" s="87"/>
      <c r="BM316" s="86" t="s">
        <v>1126</v>
      </c>
      <c r="BN316" s="86" t="s">
        <v>1132</v>
      </c>
      <c r="BO316" s="87" t="s">
        <v>68</v>
      </c>
      <c r="BP316" s="87"/>
      <c r="BQ316" s="87" t="s">
        <v>1472</v>
      </c>
      <c r="BR316" s="86" t="s">
        <v>1445</v>
      </c>
      <c r="BS316" s="86">
        <v>1</v>
      </c>
      <c r="BT316" s="86" t="s">
        <v>1445</v>
      </c>
      <c r="BU316" s="86">
        <v>1</v>
      </c>
      <c r="BV316" s="86" t="s">
        <v>63</v>
      </c>
      <c r="BW316" s="86">
        <v>1</v>
      </c>
      <c r="BX316" s="86" t="s">
        <v>1448</v>
      </c>
      <c r="BY316" s="86">
        <v>1</v>
      </c>
      <c r="BZ316" s="86" t="s">
        <v>1470</v>
      </c>
      <c r="CA316" s="86">
        <v>2</v>
      </c>
      <c r="CB316" s="86" t="s">
        <v>1452</v>
      </c>
      <c r="CC316" s="86">
        <v>0</v>
      </c>
      <c r="CD316" s="86" t="s">
        <v>226</v>
      </c>
      <c r="CE316" s="86">
        <v>0</v>
      </c>
      <c r="CF316" s="86" t="s">
        <v>1454</v>
      </c>
      <c r="CG316" s="86">
        <v>1</v>
      </c>
      <c r="CH316" s="86" t="s">
        <v>226</v>
      </c>
      <c r="CI316" s="86">
        <v>0</v>
      </c>
      <c r="CJ316" s="86" t="s">
        <v>1454</v>
      </c>
      <c r="CK316" s="86">
        <v>1</v>
      </c>
      <c r="CL316" s="86" t="s">
        <v>226</v>
      </c>
      <c r="CM316" s="86">
        <v>0</v>
      </c>
      <c r="CN316" s="86" t="s">
        <v>1454</v>
      </c>
      <c r="CO316" s="86">
        <v>1</v>
      </c>
      <c r="CP316" s="87" t="s">
        <v>1477</v>
      </c>
      <c r="CQ316" s="152">
        <v>0</v>
      </c>
    </row>
    <row r="317" spans="1:95" ht="13.2" x14ac:dyDescent="0.25">
      <c r="A317" s="82">
        <v>45574.37933700232</v>
      </c>
      <c r="B317" s="83" t="s">
        <v>885</v>
      </c>
      <c r="C317" s="84" t="s">
        <v>886</v>
      </c>
      <c r="D317" s="83">
        <v>100</v>
      </c>
      <c r="E317" s="83">
        <v>0.48</v>
      </c>
      <c r="F317" s="83" t="s">
        <v>114</v>
      </c>
      <c r="G317" s="83" t="s">
        <v>76</v>
      </c>
      <c r="H317" s="83" t="s">
        <v>887</v>
      </c>
      <c r="I317" s="83" t="s">
        <v>63</v>
      </c>
      <c r="J317" s="83" t="s">
        <v>64</v>
      </c>
      <c r="K317" s="83" t="s">
        <v>64</v>
      </c>
      <c r="L317" s="83" t="s">
        <v>64</v>
      </c>
      <c r="M317" s="83" t="s">
        <v>84</v>
      </c>
      <c r="N317" s="83" t="s">
        <v>64</v>
      </c>
      <c r="O317" s="83" t="s">
        <v>64</v>
      </c>
      <c r="P317" s="83" t="s">
        <v>84</v>
      </c>
      <c r="Q317" s="83" t="s">
        <v>64</v>
      </c>
      <c r="R317" s="83" t="s">
        <v>64</v>
      </c>
      <c r="S317" s="83" t="s">
        <v>64</v>
      </c>
      <c r="T317" s="83" t="s">
        <v>64</v>
      </c>
      <c r="U317" s="83" t="s">
        <v>64</v>
      </c>
      <c r="V317" s="83" t="s">
        <v>64</v>
      </c>
      <c r="W317" s="83" t="s">
        <v>64</v>
      </c>
      <c r="X317" s="83" t="s">
        <v>64</v>
      </c>
      <c r="Y317" s="83" t="s">
        <v>64</v>
      </c>
      <c r="Z317" s="83" t="s">
        <v>66</v>
      </c>
      <c r="AA317" s="83" t="s">
        <v>66</v>
      </c>
      <c r="AB317" s="83" t="s">
        <v>66</v>
      </c>
      <c r="AC317" s="83" t="s">
        <v>66</v>
      </c>
      <c r="AD317" s="83" t="s">
        <v>66</v>
      </c>
      <c r="AE317" s="83" t="s">
        <v>66</v>
      </c>
      <c r="AF317" s="83" t="s">
        <v>66</v>
      </c>
      <c r="AG317" s="83" t="s">
        <v>65</v>
      </c>
      <c r="AH317" s="83" t="s">
        <v>65</v>
      </c>
      <c r="AI317" s="83" t="s">
        <v>79</v>
      </c>
      <c r="AJ317" s="83" t="s">
        <v>66</v>
      </c>
      <c r="AK317" s="83" t="s">
        <v>66</v>
      </c>
      <c r="AL317" s="83" t="s">
        <v>66</v>
      </c>
      <c r="AM317" s="83" t="s">
        <v>66</v>
      </c>
      <c r="AN317" s="83" t="s">
        <v>66</v>
      </c>
      <c r="AO317" s="83" t="s">
        <v>66</v>
      </c>
      <c r="AP317" s="83" t="s">
        <v>67</v>
      </c>
      <c r="AQ317" s="83" t="s">
        <v>67</v>
      </c>
      <c r="AR317" s="83" t="s">
        <v>86</v>
      </c>
      <c r="AS317" s="83" t="s">
        <v>223</v>
      </c>
      <c r="AT317" s="83" t="s">
        <v>69</v>
      </c>
      <c r="AU317" s="83" t="s">
        <v>93</v>
      </c>
      <c r="AV317" s="83" t="s">
        <v>132</v>
      </c>
      <c r="AW317" s="83" t="s">
        <v>63</v>
      </c>
      <c r="AX317" s="83" t="s">
        <v>63</v>
      </c>
      <c r="AY317" s="83" t="s">
        <v>63</v>
      </c>
      <c r="AZ317" s="83" t="s">
        <v>63</v>
      </c>
      <c r="BA317" s="83" t="s">
        <v>63</v>
      </c>
      <c r="BB317" s="83" t="s">
        <v>72</v>
      </c>
      <c r="BC317" s="83" t="s">
        <v>73</v>
      </c>
      <c r="BD317" s="83"/>
      <c r="BE317" s="83" t="s">
        <v>73</v>
      </c>
      <c r="BF317" s="83"/>
      <c r="BG317" s="87" t="s">
        <v>846</v>
      </c>
      <c r="BH317" s="87" t="s">
        <v>114</v>
      </c>
      <c r="BI317" s="76" t="s">
        <v>1414</v>
      </c>
      <c r="BJ317">
        <v>14</v>
      </c>
      <c r="BK317" s="87">
        <v>50</v>
      </c>
      <c r="BL317" s="87"/>
      <c r="BM317" s="86" t="s">
        <v>1126</v>
      </c>
      <c r="BN317" s="86" t="s">
        <v>1132</v>
      </c>
      <c r="BO317" s="87" t="s">
        <v>68</v>
      </c>
      <c r="BP317" s="87"/>
      <c r="BQ317" s="87" t="s">
        <v>1472</v>
      </c>
      <c r="BR317" s="86" t="s">
        <v>1445</v>
      </c>
      <c r="BS317" s="86">
        <v>1</v>
      </c>
      <c r="BT317" s="86" t="s">
        <v>1445</v>
      </c>
      <c r="BU317" s="86">
        <v>1</v>
      </c>
      <c r="BV317" s="86" t="s">
        <v>63</v>
      </c>
      <c r="BW317" s="86">
        <v>1</v>
      </c>
      <c r="BX317" s="86" t="s">
        <v>1447</v>
      </c>
      <c r="BY317" s="86">
        <v>0</v>
      </c>
      <c r="BZ317" s="86" t="s">
        <v>1449</v>
      </c>
      <c r="CA317" s="86">
        <v>0</v>
      </c>
      <c r="CB317" s="86" t="s">
        <v>1452</v>
      </c>
      <c r="CC317" s="86">
        <v>0</v>
      </c>
      <c r="CD317" s="86" t="s">
        <v>1454</v>
      </c>
      <c r="CE317" s="86">
        <v>1</v>
      </c>
      <c r="CF317" s="86" t="s">
        <v>1454</v>
      </c>
      <c r="CG317" s="86">
        <v>1</v>
      </c>
      <c r="CH317" s="86" t="s">
        <v>1454</v>
      </c>
      <c r="CI317" s="86">
        <v>1</v>
      </c>
      <c r="CJ317" s="86" t="s">
        <v>1454</v>
      </c>
      <c r="CK317" s="86">
        <v>1</v>
      </c>
      <c r="CL317" s="86" t="s">
        <v>1454</v>
      </c>
      <c r="CM317" s="86">
        <v>1</v>
      </c>
      <c r="CN317" s="86" t="s">
        <v>1454</v>
      </c>
      <c r="CO317" s="86">
        <v>1</v>
      </c>
      <c r="CP317" s="87" t="s">
        <v>1478</v>
      </c>
      <c r="CQ317" s="152">
        <v>1</v>
      </c>
    </row>
    <row r="318" spans="1:95" ht="13.2" x14ac:dyDescent="0.25">
      <c r="A318" s="82">
        <v>45574.380974687505</v>
      </c>
      <c r="B318" s="83" t="s">
        <v>888</v>
      </c>
      <c r="C318" s="84" t="s">
        <v>889</v>
      </c>
      <c r="D318" s="83">
        <v>42.85</v>
      </c>
      <c r="E318" s="83">
        <v>0.46</v>
      </c>
      <c r="F318" s="83" t="s">
        <v>114</v>
      </c>
      <c r="G318" s="83" t="s">
        <v>76</v>
      </c>
      <c r="H318" s="83" t="s">
        <v>846</v>
      </c>
      <c r="I318" s="83" t="s">
        <v>63</v>
      </c>
      <c r="J318" s="83" t="s">
        <v>78</v>
      </c>
      <c r="K318" s="83" t="s">
        <v>64</v>
      </c>
      <c r="L318" s="83" t="s">
        <v>64</v>
      </c>
      <c r="M318" s="83" t="s">
        <v>84</v>
      </c>
      <c r="N318" s="83" t="s">
        <v>84</v>
      </c>
      <c r="O318" s="83" t="s">
        <v>64</v>
      </c>
      <c r="P318" s="83" t="s">
        <v>64</v>
      </c>
      <c r="Q318" s="83" t="s">
        <v>64</v>
      </c>
      <c r="R318" s="83" t="s">
        <v>64</v>
      </c>
      <c r="S318" s="83" t="s">
        <v>64</v>
      </c>
      <c r="T318" s="83" t="s">
        <v>64</v>
      </c>
      <c r="U318" s="83" t="s">
        <v>64</v>
      </c>
      <c r="V318" s="83" t="s">
        <v>64</v>
      </c>
      <c r="W318" s="83" t="s">
        <v>64</v>
      </c>
      <c r="X318" s="83" t="s">
        <v>78</v>
      </c>
      <c r="Y318" s="83" t="s">
        <v>64</v>
      </c>
      <c r="Z318" s="83" t="s">
        <v>66</v>
      </c>
      <c r="AA318" s="83" t="s">
        <v>65</v>
      </c>
      <c r="AB318" s="83" t="s">
        <v>66</v>
      </c>
      <c r="AC318" s="83" t="s">
        <v>65</v>
      </c>
      <c r="AD318" s="83" t="s">
        <v>66</v>
      </c>
      <c r="AE318" s="83" t="s">
        <v>65</v>
      </c>
      <c r="AF318" s="83" t="s">
        <v>65</v>
      </c>
      <c r="AG318" s="83" t="s">
        <v>65</v>
      </c>
      <c r="AH318" s="83" t="s">
        <v>65</v>
      </c>
      <c r="AI318" s="83" t="s">
        <v>101</v>
      </c>
      <c r="AJ318" s="83" t="s">
        <v>66</v>
      </c>
      <c r="AK318" s="83" t="s">
        <v>65</v>
      </c>
      <c r="AL318" s="83" t="s">
        <v>65</v>
      </c>
      <c r="AM318" s="83" t="s">
        <v>65</v>
      </c>
      <c r="AN318" s="83" t="s">
        <v>66</v>
      </c>
      <c r="AO318" s="83" t="s">
        <v>66</v>
      </c>
      <c r="AP318" s="83" t="s">
        <v>67</v>
      </c>
      <c r="AQ318" s="83" t="s">
        <v>119</v>
      </c>
      <c r="AR318" s="83" t="s">
        <v>86</v>
      </c>
      <c r="AS318" s="83" t="s">
        <v>68</v>
      </c>
      <c r="AT318" s="83" t="s">
        <v>169</v>
      </c>
      <c r="AU318" s="83" t="s">
        <v>85</v>
      </c>
      <c r="AV318" s="83" t="s">
        <v>71</v>
      </c>
      <c r="AW318" s="83" t="s">
        <v>73</v>
      </c>
      <c r="AX318" s="83" t="s">
        <v>73</v>
      </c>
      <c r="AY318" s="83" t="s">
        <v>72</v>
      </c>
      <c r="AZ318" s="83" t="s">
        <v>72</v>
      </c>
      <c r="BA318" s="83" t="s">
        <v>72</v>
      </c>
      <c r="BB318" s="83" t="s">
        <v>72</v>
      </c>
      <c r="BC318" s="83" t="s">
        <v>73</v>
      </c>
      <c r="BD318" s="83"/>
      <c r="BE318" s="83" t="s">
        <v>73</v>
      </c>
      <c r="BF318" s="83"/>
      <c r="BG318" s="87" t="s">
        <v>846</v>
      </c>
      <c r="BH318" s="87" t="s">
        <v>114</v>
      </c>
      <c r="BI318" s="76" t="s">
        <v>1414</v>
      </c>
      <c r="BJ318">
        <v>12</v>
      </c>
      <c r="BK318" s="87">
        <v>58</v>
      </c>
      <c r="BL318" s="87"/>
      <c r="BM318" s="86" t="s">
        <v>1126</v>
      </c>
      <c r="BN318" s="86" t="s">
        <v>1132</v>
      </c>
      <c r="BO318" s="87" t="s">
        <v>68</v>
      </c>
      <c r="BP318" s="87"/>
      <c r="BQ318" s="87" t="s">
        <v>1472</v>
      </c>
      <c r="BR318" s="86" t="s">
        <v>1445</v>
      </c>
      <c r="BS318" s="86">
        <v>1</v>
      </c>
      <c r="BT318" s="86" t="s">
        <v>1444</v>
      </c>
      <c r="BU318" s="86">
        <v>0</v>
      </c>
      <c r="BV318" s="86" t="s">
        <v>63</v>
      </c>
      <c r="BW318" s="86">
        <v>1</v>
      </c>
      <c r="BX318" s="86" t="s">
        <v>1447</v>
      </c>
      <c r="BY318" s="86">
        <v>0</v>
      </c>
      <c r="BZ318" s="86" t="s">
        <v>1450</v>
      </c>
      <c r="CA318" s="86">
        <v>1</v>
      </c>
      <c r="CB318" s="86" t="s">
        <v>1452</v>
      </c>
      <c r="CC318" s="86">
        <v>0</v>
      </c>
      <c r="CD318" s="86" t="s">
        <v>226</v>
      </c>
      <c r="CE318" s="86">
        <v>0</v>
      </c>
      <c r="CF318" s="86" t="s">
        <v>226</v>
      </c>
      <c r="CG318" s="86">
        <v>0</v>
      </c>
      <c r="CH318" s="86" t="s">
        <v>1454</v>
      </c>
      <c r="CI318" s="86">
        <v>1</v>
      </c>
      <c r="CJ318" s="86" t="s">
        <v>1454</v>
      </c>
      <c r="CK318" s="86">
        <v>1</v>
      </c>
      <c r="CL318" s="86" t="s">
        <v>1454</v>
      </c>
      <c r="CM318" s="86">
        <v>1</v>
      </c>
      <c r="CN318" s="86" t="s">
        <v>1454</v>
      </c>
      <c r="CO318" s="86">
        <v>1</v>
      </c>
      <c r="CP318" s="87" t="s">
        <v>1477</v>
      </c>
      <c r="CQ318" s="152">
        <v>0</v>
      </c>
    </row>
    <row r="319" spans="1:95" ht="13.2" x14ac:dyDescent="0.25">
      <c r="A319" s="82">
        <v>45574.381581689813</v>
      </c>
      <c r="B319" s="83" t="s">
        <v>890</v>
      </c>
      <c r="C319" s="84" t="s">
        <v>891</v>
      </c>
      <c r="D319" s="83">
        <v>62.5</v>
      </c>
      <c r="E319" s="83">
        <v>0.54</v>
      </c>
      <c r="F319" s="83" t="s">
        <v>114</v>
      </c>
      <c r="G319" s="83" t="s">
        <v>76</v>
      </c>
      <c r="H319" s="83" t="s">
        <v>857</v>
      </c>
      <c r="I319" s="83" t="s">
        <v>63</v>
      </c>
      <c r="J319" s="83" t="s">
        <v>64</v>
      </c>
      <c r="K319" s="83" t="s">
        <v>84</v>
      </c>
      <c r="L319" s="83" t="s">
        <v>64</v>
      </c>
      <c r="M319" s="83" t="s">
        <v>64</v>
      </c>
      <c r="N319" s="83" t="s">
        <v>64</v>
      </c>
      <c r="O319" s="83" t="s">
        <v>84</v>
      </c>
      <c r="P319" s="83" t="s">
        <v>64</v>
      </c>
      <c r="Q319" s="83" t="s">
        <v>84</v>
      </c>
      <c r="R319" s="83" t="s">
        <v>64</v>
      </c>
      <c r="S319" s="83" t="s">
        <v>64</v>
      </c>
      <c r="T319" s="83" t="s">
        <v>64</v>
      </c>
      <c r="U319" s="83" t="s">
        <v>84</v>
      </c>
      <c r="V319" s="83" t="s">
        <v>64</v>
      </c>
      <c r="W319" s="83" t="s">
        <v>64</v>
      </c>
      <c r="X319" s="83" t="s">
        <v>84</v>
      </c>
      <c r="Y319" s="83" t="s">
        <v>64</v>
      </c>
      <c r="Z319" s="83" t="s">
        <v>66</v>
      </c>
      <c r="AA319" s="83" t="s">
        <v>66</v>
      </c>
      <c r="AB319" s="83" t="s">
        <v>65</v>
      </c>
      <c r="AC319" s="83" t="s">
        <v>65</v>
      </c>
      <c r="AD319" s="83" t="s">
        <v>65</v>
      </c>
      <c r="AE319" s="83" t="s">
        <v>65</v>
      </c>
      <c r="AF319" s="83" t="s">
        <v>65</v>
      </c>
      <c r="AG319" s="83" t="s">
        <v>66</v>
      </c>
      <c r="AH319" s="83" t="s">
        <v>66</v>
      </c>
      <c r="AI319" s="83" t="s">
        <v>79</v>
      </c>
      <c r="AJ319" s="83" t="s">
        <v>66</v>
      </c>
      <c r="AK319" s="83" t="s">
        <v>65</v>
      </c>
      <c r="AL319" s="83" t="s">
        <v>65</v>
      </c>
      <c r="AM319" s="83" t="s">
        <v>66</v>
      </c>
      <c r="AN319" s="83" t="s">
        <v>66</v>
      </c>
      <c r="AO319" s="83" t="s">
        <v>65</v>
      </c>
      <c r="AP319" s="83" t="s">
        <v>80</v>
      </c>
      <c r="AQ319" s="83" t="s">
        <v>67</v>
      </c>
      <c r="AR319" s="83" t="s">
        <v>73</v>
      </c>
      <c r="AS319" s="83" t="s">
        <v>247</v>
      </c>
      <c r="AT319" s="83" t="s">
        <v>69</v>
      </c>
      <c r="AU319" s="83" t="s">
        <v>67</v>
      </c>
      <c r="AV319" s="83" t="s">
        <v>67</v>
      </c>
      <c r="AW319" s="83" t="s">
        <v>73</v>
      </c>
      <c r="AX319" s="83" t="s">
        <v>72</v>
      </c>
      <c r="AY319" s="83" t="s">
        <v>73</v>
      </c>
      <c r="AZ319" s="83" t="s">
        <v>63</v>
      </c>
      <c r="BA319" s="83" t="s">
        <v>63</v>
      </c>
      <c r="BB319" s="83" t="s">
        <v>72</v>
      </c>
      <c r="BC319" s="83" t="s">
        <v>73</v>
      </c>
      <c r="BD319" s="83"/>
      <c r="BE319" s="83" t="s">
        <v>73</v>
      </c>
      <c r="BF319" s="83"/>
      <c r="BG319" s="87" t="s">
        <v>846</v>
      </c>
      <c r="BH319" s="87" t="s">
        <v>114</v>
      </c>
      <c r="BI319" s="76" t="s">
        <v>1414</v>
      </c>
      <c r="BJ319">
        <v>10</v>
      </c>
      <c r="BK319" s="87">
        <v>56</v>
      </c>
      <c r="BL319" s="87"/>
      <c r="BM319" s="86" t="s">
        <v>1126</v>
      </c>
      <c r="BN319" s="86" t="s">
        <v>1132</v>
      </c>
      <c r="BO319" s="87" t="s">
        <v>247</v>
      </c>
      <c r="BP319" s="87"/>
      <c r="BQ319" s="87" t="s">
        <v>1472</v>
      </c>
      <c r="BR319" s="86" t="s">
        <v>1444</v>
      </c>
      <c r="BS319" s="86">
        <v>0</v>
      </c>
      <c r="BT319" s="86" t="s">
        <v>1445</v>
      </c>
      <c r="BU319" s="86">
        <v>1</v>
      </c>
      <c r="BV319" s="86" t="s">
        <v>73</v>
      </c>
      <c r="BW319" s="86">
        <v>0</v>
      </c>
      <c r="BX319" s="86" t="s">
        <v>1447</v>
      </c>
      <c r="BY319" s="86">
        <v>0</v>
      </c>
      <c r="BZ319" s="86" t="s">
        <v>1450</v>
      </c>
      <c r="CA319" s="86">
        <v>1</v>
      </c>
      <c r="CB319" s="86" t="s">
        <v>1453</v>
      </c>
      <c r="CC319" s="86">
        <v>1</v>
      </c>
      <c r="CD319" s="86" t="s">
        <v>226</v>
      </c>
      <c r="CE319" s="86">
        <v>0</v>
      </c>
      <c r="CF319" s="86" t="s">
        <v>1454</v>
      </c>
      <c r="CG319" s="86">
        <v>1</v>
      </c>
      <c r="CH319" s="86" t="s">
        <v>226</v>
      </c>
      <c r="CI319" s="86">
        <v>0</v>
      </c>
      <c r="CJ319" s="86" t="s">
        <v>1454</v>
      </c>
      <c r="CK319" s="86">
        <v>1</v>
      </c>
      <c r="CL319" s="86" t="s">
        <v>1454</v>
      </c>
      <c r="CM319" s="86">
        <v>1</v>
      </c>
      <c r="CN319" s="86" t="s">
        <v>1454</v>
      </c>
      <c r="CO319" s="86">
        <v>1</v>
      </c>
      <c r="CP319" s="87" t="s">
        <v>1477</v>
      </c>
      <c r="CQ319" s="152">
        <v>0</v>
      </c>
    </row>
    <row r="320" spans="1:95" ht="13.2" x14ac:dyDescent="0.25">
      <c r="A320" s="82">
        <v>45574.382267465277</v>
      </c>
      <c r="B320" s="83" t="s">
        <v>892</v>
      </c>
      <c r="C320" s="84" t="s">
        <v>893</v>
      </c>
      <c r="D320" s="83">
        <v>54.46</v>
      </c>
      <c r="E320" s="83">
        <v>0.88</v>
      </c>
      <c r="F320" s="83" t="s">
        <v>114</v>
      </c>
      <c r="G320" s="83" t="s">
        <v>76</v>
      </c>
      <c r="H320" s="83" t="s">
        <v>849</v>
      </c>
      <c r="I320" s="83" t="s">
        <v>63</v>
      </c>
      <c r="J320" s="83" t="s">
        <v>64</v>
      </c>
      <c r="K320" s="83" t="s">
        <v>64</v>
      </c>
      <c r="L320" s="83" t="s">
        <v>64</v>
      </c>
      <c r="M320" s="83" t="s">
        <v>84</v>
      </c>
      <c r="N320" s="83" t="s">
        <v>84</v>
      </c>
      <c r="O320" s="83" t="s">
        <v>64</v>
      </c>
      <c r="P320" s="83" t="s">
        <v>84</v>
      </c>
      <c r="Q320" s="83" t="s">
        <v>78</v>
      </c>
      <c r="R320" s="83" t="s">
        <v>64</v>
      </c>
      <c r="S320" s="83" t="s">
        <v>64</v>
      </c>
      <c r="T320" s="83" t="s">
        <v>64</v>
      </c>
      <c r="U320" s="83" t="s">
        <v>64</v>
      </c>
      <c r="V320" s="83" t="s">
        <v>64</v>
      </c>
      <c r="W320" s="83" t="s">
        <v>64</v>
      </c>
      <c r="X320" s="83" t="s">
        <v>64</v>
      </c>
      <c r="Y320" s="83" t="s">
        <v>64</v>
      </c>
      <c r="Z320" s="83" t="s">
        <v>65</v>
      </c>
      <c r="AA320" s="83" t="s">
        <v>65</v>
      </c>
      <c r="AB320" s="83" t="s">
        <v>65</v>
      </c>
      <c r="AC320" s="83" t="s">
        <v>65</v>
      </c>
      <c r="AD320" s="83" t="s">
        <v>65</v>
      </c>
      <c r="AE320" s="83" t="s">
        <v>65</v>
      </c>
      <c r="AF320" s="83" t="s">
        <v>65</v>
      </c>
      <c r="AG320" s="83" t="s">
        <v>66</v>
      </c>
      <c r="AH320" s="83" t="s">
        <v>79</v>
      </c>
      <c r="AI320" s="83" t="s">
        <v>79</v>
      </c>
      <c r="AJ320" s="83" t="s">
        <v>66</v>
      </c>
      <c r="AK320" s="83" t="s">
        <v>66</v>
      </c>
      <c r="AL320" s="83" t="s">
        <v>66</v>
      </c>
      <c r="AM320" s="83" t="s">
        <v>65</v>
      </c>
      <c r="AN320" s="83" t="s">
        <v>66</v>
      </c>
      <c r="AO320" s="83" t="s">
        <v>66</v>
      </c>
      <c r="AP320" s="83" t="s">
        <v>67</v>
      </c>
      <c r="AQ320" s="83" t="s">
        <v>67</v>
      </c>
      <c r="AR320" s="83" t="s">
        <v>86</v>
      </c>
      <c r="AS320" s="83" t="s">
        <v>81</v>
      </c>
      <c r="AT320" s="83" t="s">
        <v>69</v>
      </c>
      <c r="AU320" s="83" t="s">
        <v>70</v>
      </c>
      <c r="AV320" s="83" t="s">
        <v>71</v>
      </c>
      <c r="AW320" s="83" t="s">
        <v>63</v>
      </c>
      <c r="AX320" s="83" t="s">
        <v>63</v>
      </c>
      <c r="AY320" s="83" t="s">
        <v>72</v>
      </c>
      <c r="AZ320" s="83" t="s">
        <v>72</v>
      </c>
      <c r="BA320" s="83" t="s">
        <v>73</v>
      </c>
      <c r="BB320" s="83" t="s">
        <v>73</v>
      </c>
      <c r="BC320" s="83" t="s">
        <v>73</v>
      </c>
      <c r="BD320" s="83"/>
      <c r="BE320" s="83" t="s">
        <v>73</v>
      </c>
      <c r="BF320" s="83"/>
      <c r="BG320" s="87" t="s">
        <v>846</v>
      </c>
      <c r="BH320" s="87" t="s">
        <v>114</v>
      </c>
      <c r="BI320" s="76" t="s">
        <v>1414</v>
      </c>
      <c r="BJ320">
        <v>12</v>
      </c>
      <c r="BK320" s="87">
        <v>55</v>
      </c>
      <c r="BL320" s="87"/>
      <c r="BM320" s="86" t="s">
        <v>1126</v>
      </c>
      <c r="BN320" s="86" t="s">
        <v>1132</v>
      </c>
      <c r="BO320" s="87" t="s">
        <v>68</v>
      </c>
      <c r="BP320" s="87"/>
      <c r="BQ320" s="87" t="s">
        <v>1472</v>
      </c>
      <c r="BR320" s="86" t="s">
        <v>1445</v>
      </c>
      <c r="BS320" s="86">
        <v>1</v>
      </c>
      <c r="BT320" s="86" t="s">
        <v>1445</v>
      </c>
      <c r="BU320" s="86">
        <v>1</v>
      </c>
      <c r="BV320" s="86" t="s">
        <v>63</v>
      </c>
      <c r="BW320" s="86">
        <v>1</v>
      </c>
      <c r="BX320" s="86" t="s">
        <v>1447</v>
      </c>
      <c r="BY320" s="86">
        <v>0</v>
      </c>
      <c r="BZ320" s="86" t="s">
        <v>1470</v>
      </c>
      <c r="CA320" s="86">
        <v>2</v>
      </c>
      <c r="CB320" s="86" t="s">
        <v>1452</v>
      </c>
      <c r="CC320" s="86">
        <v>0</v>
      </c>
      <c r="CD320" s="86" t="s">
        <v>1454</v>
      </c>
      <c r="CE320" s="86">
        <v>1</v>
      </c>
      <c r="CF320" s="86" t="s">
        <v>1454</v>
      </c>
      <c r="CG320" s="86">
        <v>1</v>
      </c>
      <c r="CH320" s="86" t="s">
        <v>1454</v>
      </c>
      <c r="CI320" s="86">
        <v>1</v>
      </c>
      <c r="CJ320" s="86" t="s">
        <v>1454</v>
      </c>
      <c r="CK320" s="86">
        <v>1</v>
      </c>
      <c r="CL320" s="86" t="s">
        <v>226</v>
      </c>
      <c r="CM320" s="86">
        <v>0</v>
      </c>
      <c r="CN320" s="86" t="s">
        <v>226</v>
      </c>
      <c r="CO320" s="86">
        <v>0</v>
      </c>
      <c r="CP320" s="87" t="s">
        <v>1477</v>
      </c>
      <c r="CQ320" s="152">
        <v>0</v>
      </c>
    </row>
    <row r="321" spans="1:95" ht="13.2" x14ac:dyDescent="0.25">
      <c r="A321" s="82">
        <v>45574.384181782407</v>
      </c>
      <c r="B321" s="83" t="s">
        <v>894</v>
      </c>
      <c r="C321" s="84" t="s">
        <v>895</v>
      </c>
      <c r="D321" s="83">
        <v>100</v>
      </c>
      <c r="E321" s="83">
        <v>0.17</v>
      </c>
      <c r="F321" s="83" t="s">
        <v>114</v>
      </c>
      <c r="G321" s="83" t="s">
        <v>76</v>
      </c>
      <c r="H321" s="83" t="s">
        <v>846</v>
      </c>
      <c r="I321" s="83" t="s">
        <v>73</v>
      </c>
      <c r="J321" s="83" t="s">
        <v>64</v>
      </c>
      <c r="K321" s="83" t="s">
        <v>64</v>
      </c>
      <c r="L321" s="83" t="s">
        <v>64</v>
      </c>
      <c r="M321" s="83" t="s">
        <v>84</v>
      </c>
      <c r="N321" s="83" t="s">
        <v>64</v>
      </c>
      <c r="O321" s="83" t="s">
        <v>64</v>
      </c>
      <c r="P321" s="83" t="s">
        <v>64</v>
      </c>
      <c r="Q321" s="83" t="s">
        <v>64</v>
      </c>
      <c r="R321" s="83" t="s">
        <v>64</v>
      </c>
      <c r="S321" s="83" t="s">
        <v>64</v>
      </c>
      <c r="T321" s="83" t="s">
        <v>64</v>
      </c>
      <c r="U321" s="83" t="s">
        <v>78</v>
      </c>
      <c r="V321" s="83" t="s">
        <v>64</v>
      </c>
      <c r="W321" s="83" t="s">
        <v>64</v>
      </c>
      <c r="X321" s="83" t="s">
        <v>64</v>
      </c>
      <c r="Y321" s="83" t="s">
        <v>64</v>
      </c>
      <c r="Z321" s="83" t="s">
        <v>66</v>
      </c>
      <c r="AA321" s="83" t="s">
        <v>66</v>
      </c>
      <c r="AB321" s="83" t="s">
        <v>66</v>
      </c>
      <c r="AC321" s="83" t="s">
        <v>65</v>
      </c>
      <c r="AD321" s="83" t="s">
        <v>66</v>
      </c>
      <c r="AE321" s="83" t="s">
        <v>66</v>
      </c>
      <c r="AF321" s="83" t="s">
        <v>66</v>
      </c>
      <c r="AG321" s="83" t="s">
        <v>66</v>
      </c>
      <c r="AH321" s="83" t="s">
        <v>65</v>
      </c>
      <c r="AI321" s="83" t="s">
        <v>79</v>
      </c>
      <c r="AJ321" s="83" t="s">
        <v>66</v>
      </c>
      <c r="AK321" s="83" t="s">
        <v>66</v>
      </c>
      <c r="AL321" s="83" t="s">
        <v>66</v>
      </c>
      <c r="AM321" s="83" t="s">
        <v>65</v>
      </c>
      <c r="AN321" s="83" t="s">
        <v>66</v>
      </c>
      <c r="AO321" s="83" t="s">
        <v>66</v>
      </c>
      <c r="AP321" s="83" t="s">
        <v>85</v>
      </c>
      <c r="AQ321" s="83" t="s">
        <v>85</v>
      </c>
      <c r="AR321" s="83" t="s">
        <v>86</v>
      </c>
      <c r="AS321" s="83" t="s">
        <v>115</v>
      </c>
      <c r="AT321" s="83" t="s">
        <v>69</v>
      </c>
      <c r="AU321" s="83" t="s">
        <v>80</v>
      </c>
      <c r="AV321" s="83" t="s">
        <v>71</v>
      </c>
      <c r="AW321" s="83" t="s">
        <v>73</v>
      </c>
      <c r="AX321" s="83" t="s">
        <v>73</v>
      </c>
      <c r="AY321" s="83" t="s">
        <v>72</v>
      </c>
      <c r="AZ321" s="83" t="s">
        <v>72</v>
      </c>
      <c r="BA321" s="83" t="s">
        <v>73</v>
      </c>
      <c r="BB321" s="83" t="s">
        <v>73</v>
      </c>
      <c r="BC321" s="83" t="s">
        <v>73</v>
      </c>
      <c r="BD321" s="83"/>
      <c r="BE321" s="83" t="s">
        <v>73</v>
      </c>
      <c r="BF321" s="83"/>
      <c r="BG321" s="87" t="s">
        <v>846</v>
      </c>
      <c r="BH321" s="87" t="s">
        <v>114</v>
      </c>
      <c r="BI321" s="76" t="s">
        <v>1415</v>
      </c>
      <c r="BJ321">
        <v>14</v>
      </c>
      <c r="BK321" s="87">
        <v>51</v>
      </c>
      <c r="BL321" s="87"/>
      <c r="BM321" s="86" t="s">
        <v>1126</v>
      </c>
      <c r="BN321" s="86" t="s">
        <v>1132</v>
      </c>
      <c r="BO321" s="87" t="s">
        <v>115</v>
      </c>
      <c r="BP321" s="87"/>
      <c r="BQ321" s="87" t="s">
        <v>1472</v>
      </c>
      <c r="BR321" s="86" t="s">
        <v>1445</v>
      </c>
      <c r="BS321" s="86">
        <v>1</v>
      </c>
      <c r="BT321" s="86" t="s">
        <v>1445</v>
      </c>
      <c r="BU321" s="86">
        <v>1</v>
      </c>
      <c r="BV321" s="86" t="s">
        <v>63</v>
      </c>
      <c r="BW321" s="86">
        <v>1</v>
      </c>
      <c r="BX321" s="86" t="s">
        <v>1447</v>
      </c>
      <c r="BY321" s="86">
        <v>0</v>
      </c>
      <c r="BZ321" s="86" t="s">
        <v>1450</v>
      </c>
      <c r="CA321" s="86">
        <v>1</v>
      </c>
      <c r="CB321" s="86" t="s">
        <v>1452</v>
      </c>
      <c r="CC321" s="86">
        <v>0</v>
      </c>
      <c r="CD321" s="86" t="s">
        <v>226</v>
      </c>
      <c r="CE321" s="86">
        <v>0</v>
      </c>
      <c r="CF321" s="86" t="s">
        <v>226</v>
      </c>
      <c r="CG321" s="86">
        <v>0</v>
      </c>
      <c r="CH321" s="86" t="s">
        <v>1454</v>
      </c>
      <c r="CI321" s="86">
        <v>1</v>
      </c>
      <c r="CJ321" s="86" t="s">
        <v>1454</v>
      </c>
      <c r="CK321" s="86">
        <v>1</v>
      </c>
      <c r="CL321" s="86" t="s">
        <v>226</v>
      </c>
      <c r="CM321" s="86">
        <v>0</v>
      </c>
      <c r="CN321" s="86" t="s">
        <v>226</v>
      </c>
      <c r="CO321" s="86">
        <v>0</v>
      </c>
      <c r="CP321" s="87" t="s">
        <v>1477</v>
      </c>
      <c r="CQ321" s="152">
        <v>0</v>
      </c>
    </row>
    <row r="322" spans="1:95" ht="13.2" x14ac:dyDescent="0.25">
      <c r="A322" s="82">
        <v>45574.385977650461</v>
      </c>
      <c r="B322" s="83" t="s">
        <v>896</v>
      </c>
      <c r="C322" s="84" t="s">
        <v>897</v>
      </c>
      <c r="D322" s="83">
        <v>10.7</v>
      </c>
      <c r="E322" s="83">
        <v>0.04</v>
      </c>
      <c r="F322" s="83" t="s">
        <v>423</v>
      </c>
      <c r="G322" s="83" t="s">
        <v>76</v>
      </c>
      <c r="H322" s="83" t="s">
        <v>846</v>
      </c>
      <c r="I322" s="83" t="s">
        <v>63</v>
      </c>
      <c r="J322" s="83" t="s">
        <v>64</v>
      </c>
      <c r="K322" s="83" t="s">
        <v>84</v>
      </c>
      <c r="L322" s="83" t="s">
        <v>64</v>
      </c>
      <c r="M322" s="83" t="s">
        <v>78</v>
      </c>
      <c r="N322" s="83" t="s">
        <v>64</v>
      </c>
      <c r="O322" s="83" t="s">
        <v>64</v>
      </c>
      <c r="P322" s="83" t="s">
        <v>84</v>
      </c>
      <c r="Q322" s="83" t="s">
        <v>64</v>
      </c>
      <c r="R322" s="83" t="s">
        <v>64</v>
      </c>
      <c r="S322" s="83" t="s">
        <v>64</v>
      </c>
      <c r="T322" s="83" t="s">
        <v>64</v>
      </c>
      <c r="U322" s="83" t="s">
        <v>84</v>
      </c>
      <c r="V322" s="83" t="s">
        <v>64</v>
      </c>
      <c r="W322" s="83" t="s">
        <v>84</v>
      </c>
      <c r="X322" s="83" t="s">
        <v>64</v>
      </c>
      <c r="Y322" s="83" t="s">
        <v>64</v>
      </c>
      <c r="Z322" s="83" t="s">
        <v>66</v>
      </c>
      <c r="AA322" s="83" t="s">
        <v>66</v>
      </c>
      <c r="AB322" s="83" t="s">
        <v>66</v>
      </c>
      <c r="AC322" s="83" t="s">
        <v>66</v>
      </c>
      <c r="AD322" s="83" t="s">
        <v>66</v>
      </c>
      <c r="AE322" s="83" t="s">
        <v>66</v>
      </c>
      <c r="AF322" s="83" t="s">
        <v>66</v>
      </c>
      <c r="AG322" s="83" t="s">
        <v>66</v>
      </c>
      <c r="AH322" s="83" t="s">
        <v>66</v>
      </c>
      <c r="AI322" s="83" t="s">
        <v>79</v>
      </c>
      <c r="AJ322" s="83" t="s">
        <v>66</v>
      </c>
      <c r="AK322" s="83" t="s">
        <v>66</v>
      </c>
      <c r="AL322" s="83" t="s">
        <v>66</v>
      </c>
      <c r="AM322" s="83" t="s">
        <v>66</v>
      </c>
      <c r="AN322" s="83" t="s">
        <v>66</v>
      </c>
      <c r="AO322" s="83" t="s">
        <v>66</v>
      </c>
      <c r="AP322" s="83" t="s">
        <v>67</v>
      </c>
      <c r="AQ322" s="83" t="s">
        <v>67</v>
      </c>
      <c r="AR322" s="83" t="s">
        <v>86</v>
      </c>
      <c r="AS322" s="83" t="s">
        <v>68</v>
      </c>
      <c r="AT322" s="83" t="s">
        <v>69</v>
      </c>
      <c r="AU322" s="83" t="s">
        <v>93</v>
      </c>
      <c r="AV322" s="83" t="s">
        <v>71</v>
      </c>
      <c r="AW322" s="83" t="s">
        <v>72</v>
      </c>
      <c r="AX322" s="83" t="s">
        <v>73</v>
      </c>
      <c r="AY322" s="83" t="s">
        <v>63</v>
      </c>
      <c r="AZ322" s="83" t="s">
        <v>73</v>
      </c>
      <c r="BA322" s="83" t="s">
        <v>63</v>
      </c>
      <c r="BB322" s="83" t="s">
        <v>73</v>
      </c>
      <c r="BC322" s="83" t="s">
        <v>73</v>
      </c>
      <c r="BD322" s="83"/>
      <c r="BE322" s="83" t="s">
        <v>73</v>
      </c>
      <c r="BF322" s="83"/>
      <c r="BG322" s="87" t="s">
        <v>846</v>
      </c>
      <c r="BH322" s="86" t="s">
        <v>60</v>
      </c>
      <c r="BI322" s="76" t="s">
        <v>1414</v>
      </c>
      <c r="BJ322">
        <v>12</v>
      </c>
      <c r="BK322" s="87">
        <v>48</v>
      </c>
      <c r="BL322" s="87"/>
      <c r="BM322" s="86" t="s">
        <v>1126</v>
      </c>
      <c r="BN322" s="86" t="s">
        <v>1132</v>
      </c>
      <c r="BO322" s="87" t="s">
        <v>68</v>
      </c>
      <c r="BP322" s="87"/>
      <c r="BQ322" s="87" t="s">
        <v>1472</v>
      </c>
      <c r="BR322" s="86" t="s">
        <v>1445</v>
      </c>
      <c r="BS322" s="86">
        <v>1</v>
      </c>
      <c r="BT322" s="86" t="s">
        <v>1445</v>
      </c>
      <c r="BU322" s="86">
        <v>1</v>
      </c>
      <c r="BV322" s="86" t="s">
        <v>63</v>
      </c>
      <c r="BW322" s="86">
        <v>1</v>
      </c>
      <c r="BX322" s="86" t="s">
        <v>1447</v>
      </c>
      <c r="BY322" s="86">
        <v>0</v>
      </c>
      <c r="BZ322" s="86" t="s">
        <v>1449</v>
      </c>
      <c r="CA322" s="86">
        <v>0</v>
      </c>
      <c r="CB322" s="86" t="s">
        <v>1452</v>
      </c>
      <c r="CC322" s="86">
        <v>0</v>
      </c>
      <c r="CD322" s="86" t="s">
        <v>1454</v>
      </c>
      <c r="CE322" s="86">
        <v>1</v>
      </c>
      <c r="CF322" s="86" t="s">
        <v>226</v>
      </c>
      <c r="CG322" s="86">
        <v>0</v>
      </c>
      <c r="CH322" s="86" t="s">
        <v>1454</v>
      </c>
      <c r="CI322" s="86">
        <v>1</v>
      </c>
      <c r="CJ322" s="86" t="s">
        <v>226</v>
      </c>
      <c r="CK322" s="86">
        <v>0</v>
      </c>
      <c r="CL322" s="86" t="s">
        <v>1454</v>
      </c>
      <c r="CM322" s="86">
        <v>1</v>
      </c>
      <c r="CN322" s="86" t="s">
        <v>226</v>
      </c>
      <c r="CO322" s="86">
        <v>0</v>
      </c>
      <c r="CP322" s="87" t="s">
        <v>1477</v>
      </c>
      <c r="CQ322" s="152">
        <v>0</v>
      </c>
    </row>
    <row r="323" spans="1:95" ht="13.2" x14ac:dyDescent="0.25">
      <c r="A323" s="82">
        <v>45574.386781712965</v>
      </c>
      <c r="B323" s="83" t="s">
        <v>898</v>
      </c>
      <c r="C323" s="84" t="s">
        <v>899</v>
      </c>
      <c r="D323" s="83">
        <v>33.03</v>
      </c>
      <c r="E323" s="83">
        <v>0.2</v>
      </c>
      <c r="F323" s="83" t="s">
        <v>423</v>
      </c>
      <c r="G323" s="83" t="s">
        <v>76</v>
      </c>
      <c r="H323" s="83" t="s">
        <v>849</v>
      </c>
      <c r="I323" s="83" t="s">
        <v>63</v>
      </c>
      <c r="J323" s="83" t="s">
        <v>64</v>
      </c>
      <c r="K323" s="83" t="s">
        <v>84</v>
      </c>
      <c r="L323" s="83" t="s">
        <v>145</v>
      </c>
      <c r="M323" s="83" t="s">
        <v>84</v>
      </c>
      <c r="N323" s="83" t="s">
        <v>84</v>
      </c>
      <c r="O323" s="83" t="s">
        <v>64</v>
      </c>
      <c r="P323" s="83" t="s">
        <v>84</v>
      </c>
      <c r="Q323" s="83" t="s">
        <v>84</v>
      </c>
      <c r="R323" s="83" t="s">
        <v>64</v>
      </c>
      <c r="S323" s="83" t="s">
        <v>84</v>
      </c>
      <c r="T323" s="83" t="s">
        <v>64</v>
      </c>
      <c r="U323" s="83" t="s">
        <v>64</v>
      </c>
      <c r="V323" s="83" t="s">
        <v>64</v>
      </c>
      <c r="W323" s="83" t="s">
        <v>64</v>
      </c>
      <c r="X323" s="83" t="s">
        <v>84</v>
      </c>
      <c r="Y323" s="83" t="s">
        <v>64</v>
      </c>
      <c r="Z323" s="83" t="s">
        <v>65</v>
      </c>
      <c r="AA323" s="83" t="s">
        <v>65</v>
      </c>
      <c r="AB323" s="83" t="s">
        <v>65</v>
      </c>
      <c r="AC323" s="83" t="s">
        <v>65</v>
      </c>
      <c r="AD323" s="83" t="s">
        <v>66</v>
      </c>
      <c r="AE323" s="83" t="s">
        <v>65</v>
      </c>
      <c r="AF323" s="83" t="s">
        <v>65</v>
      </c>
      <c r="AG323" s="83" t="s">
        <v>66</v>
      </c>
      <c r="AH323" s="83" t="s">
        <v>66</v>
      </c>
      <c r="AI323" s="83" t="s">
        <v>79</v>
      </c>
      <c r="AJ323" s="83" t="s">
        <v>65</v>
      </c>
      <c r="AK323" s="83" t="s">
        <v>65</v>
      </c>
      <c r="AL323" s="83" t="s">
        <v>65</v>
      </c>
      <c r="AM323" s="83" t="s">
        <v>65</v>
      </c>
      <c r="AN323" s="83" t="s">
        <v>65</v>
      </c>
      <c r="AO323" s="83" t="s">
        <v>65</v>
      </c>
      <c r="AP323" s="83" t="s">
        <v>67</v>
      </c>
      <c r="AQ323" s="83" t="s">
        <v>67</v>
      </c>
      <c r="AR323" s="83" t="s">
        <v>86</v>
      </c>
      <c r="AS323" s="83" t="s">
        <v>81</v>
      </c>
      <c r="AT323" s="83" t="s">
        <v>69</v>
      </c>
      <c r="AU323" s="83" t="s">
        <v>93</v>
      </c>
      <c r="AV323" s="83" t="s">
        <v>71</v>
      </c>
      <c r="AW323" s="83" t="s">
        <v>73</v>
      </c>
      <c r="AX323" s="83" t="s">
        <v>73</v>
      </c>
      <c r="AY323" s="83" t="s">
        <v>73</v>
      </c>
      <c r="AZ323" s="83" t="s">
        <v>73</v>
      </c>
      <c r="BA323" s="83" t="s">
        <v>73</v>
      </c>
      <c r="BB323" s="83" t="s">
        <v>73</v>
      </c>
      <c r="BC323" s="83" t="s">
        <v>73</v>
      </c>
      <c r="BD323" s="83" t="s">
        <v>116</v>
      </c>
      <c r="BE323" s="83" t="s">
        <v>73</v>
      </c>
      <c r="BF323" s="83"/>
      <c r="BG323" s="87" t="s">
        <v>846</v>
      </c>
      <c r="BH323" s="86" t="s">
        <v>60</v>
      </c>
      <c r="BI323" s="76" t="s">
        <v>1414</v>
      </c>
      <c r="BJ323">
        <v>8</v>
      </c>
      <c r="BK323" s="87">
        <v>60</v>
      </c>
      <c r="BL323" s="87"/>
      <c r="BM323" s="86" t="s">
        <v>1126</v>
      </c>
      <c r="BN323" s="86" t="s">
        <v>1132</v>
      </c>
      <c r="BO323" s="87" t="s">
        <v>68</v>
      </c>
      <c r="BP323" s="87"/>
      <c r="BQ323" s="87" t="s">
        <v>1472</v>
      </c>
      <c r="BR323" s="86" t="s">
        <v>1445</v>
      </c>
      <c r="BS323" s="86">
        <v>1</v>
      </c>
      <c r="BT323" s="86" t="s">
        <v>1445</v>
      </c>
      <c r="BU323" s="86">
        <v>1</v>
      </c>
      <c r="BV323" s="86" t="s">
        <v>63</v>
      </c>
      <c r="BW323" s="86">
        <v>1</v>
      </c>
      <c r="BX323" s="86" t="s">
        <v>1447</v>
      </c>
      <c r="BY323" s="86">
        <v>0</v>
      </c>
      <c r="BZ323" s="86" t="s">
        <v>1449</v>
      </c>
      <c r="CA323" s="86">
        <v>0</v>
      </c>
      <c r="CB323" s="86" t="s">
        <v>1452</v>
      </c>
      <c r="CC323" s="86">
        <v>0</v>
      </c>
      <c r="CD323" s="86" t="s">
        <v>226</v>
      </c>
      <c r="CE323" s="86">
        <v>0</v>
      </c>
      <c r="CF323" s="86" t="s">
        <v>226</v>
      </c>
      <c r="CG323" s="86">
        <v>0</v>
      </c>
      <c r="CH323" s="86" t="s">
        <v>226</v>
      </c>
      <c r="CI323" s="86">
        <v>0</v>
      </c>
      <c r="CJ323" s="86" t="s">
        <v>226</v>
      </c>
      <c r="CK323" s="86">
        <v>0</v>
      </c>
      <c r="CL323" s="86" t="s">
        <v>226</v>
      </c>
      <c r="CM323" s="86">
        <v>0</v>
      </c>
      <c r="CN323" s="86" t="s">
        <v>226</v>
      </c>
      <c r="CO323" s="86">
        <v>0</v>
      </c>
      <c r="CP323" s="87" t="s">
        <v>1477</v>
      </c>
      <c r="CQ323" s="152">
        <v>0</v>
      </c>
    </row>
    <row r="324" spans="1:95" ht="13.2" x14ac:dyDescent="0.25">
      <c r="A324" s="82">
        <v>45574.389683877314</v>
      </c>
      <c r="B324" s="83" t="s">
        <v>900</v>
      </c>
      <c r="C324" s="84" t="s">
        <v>901</v>
      </c>
      <c r="D324" s="83">
        <v>10.7</v>
      </c>
      <c r="E324" s="83">
        <v>0.08</v>
      </c>
      <c r="F324" s="83" t="s">
        <v>423</v>
      </c>
      <c r="G324" s="83" t="s">
        <v>76</v>
      </c>
      <c r="H324" s="83" t="s">
        <v>846</v>
      </c>
      <c r="I324" s="83" t="s">
        <v>63</v>
      </c>
      <c r="J324" s="83" t="s">
        <v>64</v>
      </c>
      <c r="K324" s="83" t="s">
        <v>64</v>
      </c>
      <c r="L324" s="83" t="s">
        <v>64</v>
      </c>
      <c r="M324" s="83" t="s">
        <v>84</v>
      </c>
      <c r="N324" s="83" t="s">
        <v>84</v>
      </c>
      <c r="O324" s="83" t="s">
        <v>64</v>
      </c>
      <c r="P324" s="83" t="s">
        <v>84</v>
      </c>
      <c r="Q324" s="83" t="s">
        <v>64</v>
      </c>
      <c r="R324" s="83" t="s">
        <v>64</v>
      </c>
      <c r="S324" s="83" t="s">
        <v>64</v>
      </c>
      <c r="T324" s="83" t="s">
        <v>78</v>
      </c>
      <c r="U324" s="83" t="s">
        <v>64</v>
      </c>
      <c r="V324" s="83" t="s">
        <v>64</v>
      </c>
      <c r="W324" s="83" t="s">
        <v>84</v>
      </c>
      <c r="X324" s="83" t="s">
        <v>64</v>
      </c>
      <c r="Y324" s="83" t="s">
        <v>64</v>
      </c>
      <c r="Z324" s="83" t="s">
        <v>66</v>
      </c>
      <c r="AA324" s="83" t="s">
        <v>66</v>
      </c>
      <c r="AB324" s="83" t="s">
        <v>66</v>
      </c>
      <c r="AC324" s="83" t="s">
        <v>66</v>
      </c>
      <c r="AD324" s="83" t="s">
        <v>66</v>
      </c>
      <c r="AE324" s="83" t="s">
        <v>66</v>
      </c>
      <c r="AF324" s="83" t="s">
        <v>79</v>
      </c>
      <c r="AG324" s="83" t="s">
        <v>65</v>
      </c>
      <c r="AH324" s="83" t="s">
        <v>66</v>
      </c>
      <c r="AI324" s="83" t="s">
        <v>79</v>
      </c>
      <c r="AJ324" s="83" t="s">
        <v>66</v>
      </c>
      <c r="AK324" s="83" t="s">
        <v>66</v>
      </c>
      <c r="AL324" s="83" t="s">
        <v>66</v>
      </c>
      <c r="AM324" s="83" t="s">
        <v>66</v>
      </c>
      <c r="AN324" s="83" t="s">
        <v>79</v>
      </c>
      <c r="AO324" s="83" t="s">
        <v>66</v>
      </c>
      <c r="AP324" s="83" t="s">
        <v>85</v>
      </c>
      <c r="AQ324" s="83" t="s">
        <v>67</v>
      </c>
      <c r="AR324" s="83" t="s">
        <v>86</v>
      </c>
      <c r="AS324" s="83" t="s">
        <v>68</v>
      </c>
      <c r="AT324" s="83" t="s">
        <v>69</v>
      </c>
      <c r="AU324" s="83" t="s">
        <v>93</v>
      </c>
      <c r="AV324" s="83" t="s">
        <v>132</v>
      </c>
      <c r="AW324" s="83" t="s">
        <v>72</v>
      </c>
      <c r="AX324" s="83" t="s">
        <v>73</v>
      </c>
      <c r="AY324" s="83" t="s">
        <v>72</v>
      </c>
      <c r="AZ324" s="83" t="s">
        <v>72</v>
      </c>
      <c r="BA324" s="83" t="s">
        <v>72</v>
      </c>
      <c r="BB324" s="83" t="s">
        <v>72</v>
      </c>
      <c r="BC324" s="83" t="s">
        <v>73</v>
      </c>
      <c r="BD324" s="83"/>
      <c r="BE324" s="83" t="s">
        <v>73</v>
      </c>
      <c r="BF324" s="83"/>
      <c r="BG324" s="87" t="s">
        <v>846</v>
      </c>
      <c r="BH324" s="86" t="s">
        <v>60</v>
      </c>
      <c r="BI324" s="76" t="s">
        <v>1414</v>
      </c>
      <c r="BJ324">
        <v>11</v>
      </c>
      <c r="BK324" s="87">
        <v>47</v>
      </c>
      <c r="BL324" s="87"/>
      <c r="BM324" s="86" t="s">
        <v>1126</v>
      </c>
      <c r="BN324" s="86" t="s">
        <v>1132</v>
      </c>
      <c r="BO324" s="87" t="s">
        <v>68</v>
      </c>
      <c r="BP324" s="87"/>
      <c r="BQ324" s="87" t="s">
        <v>1472</v>
      </c>
      <c r="BR324" s="86" t="s">
        <v>1445</v>
      </c>
      <c r="BS324" s="86">
        <v>1</v>
      </c>
      <c r="BT324" s="86" t="s">
        <v>1445</v>
      </c>
      <c r="BU324" s="86">
        <v>1</v>
      </c>
      <c r="BV324" s="86" t="s">
        <v>63</v>
      </c>
      <c r="BW324" s="86">
        <v>1</v>
      </c>
      <c r="BX324" s="86" t="s">
        <v>1447</v>
      </c>
      <c r="BY324" s="86">
        <v>0</v>
      </c>
      <c r="BZ324" s="86" t="s">
        <v>1449</v>
      </c>
      <c r="CA324" s="86">
        <v>0</v>
      </c>
      <c r="CB324" s="86" t="s">
        <v>1452</v>
      </c>
      <c r="CC324" s="86">
        <v>0</v>
      </c>
      <c r="CD324" s="86" t="s">
        <v>1454</v>
      </c>
      <c r="CE324" s="86">
        <v>1</v>
      </c>
      <c r="CF324" s="86" t="s">
        <v>226</v>
      </c>
      <c r="CG324" s="86">
        <v>0</v>
      </c>
      <c r="CH324" s="86" t="s">
        <v>1454</v>
      </c>
      <c r="CI324" s="86">
        <v>1</v>
      </c>
      <c r="CJ324" s="86" t="s">
        <v>1454</v>
      </c>
      <c r="CK324" s="86">
        <v>1</v>
      </c>
      <c r="CL324" s="86" t="s">
        <v>1454</v>
      </c>
      <c r="CM324" s="86">
        <v>1</v>
      </c>
      <c r="CN324" s="86" t="s">
        <v>1454</v>
      </c>
      <c r="CO324" s="86">
        <v>1</v>
      </c>
      <c r="CP324" s="87" t="s">
        <v>1478</v>
      </c>
      <c r="CQ324" s="152">
        <v>1</v>
      </c>
    </row>
    <row r="325" spans="1:95" ht="13.2" x14ac:dyDescent="0.25">
      <c r="A325" s="82">
        <v>45574.391135775462</v>
      </c>
      <c r="B325" s="83" t="s">
        <v>902</v>
      </c>
      <c r="C325" s="84" t="s">
        <v>903</v>
      </c>
      <c r="D325" s="83">
        <v>6.25</v>
      </c>
      <c r="E325" s="83">
        <v>0.13</v>
      </c>
      <c r="F325" s="83" t="s">
        <v>423</v>
      </c>
      <c r="G325" s="83" t="s">
        <v>76</v>
      </c>
      <c r="H325" s="83" t="s">
        <v>857</v>
      </c>
      <c r="I325" s="83" t="s">
        <v>73</v>
      </c>
      <c r="J325" s="83" t="s">
        <v>64</v>
      </c>
      <c r="K325" s="83" t="s">
        <v>84</v>
      </c>
      <c r="L325" s="83" t="s">
        <v>64</v>
      </c>
      <c r="M325" s="83" t="s">
        <v>84</v>
      </c>
      <c r="N325" s="83" t="s">
        <v>84</v>
      </c>
      <c r="O325" s="83" t="s">
        <v>84</v>
      </c>
      <c r="P325" s="83" t="s">
        <v>84</v>
      </c>
      <c r="Q325" s="83" t="s">
        <v>64</v>
      </c>
      <c r="R325" s="83" t="s">
        <v>64</v>
      </c>
      <c r="S325" s="83" t="s">
        <v>64</v>
      </c>
      <c r="T325" s="83" t="s">
        <v>64</v>
      </c>
      <c r="U325" s="83" t="s">
        <v>64</v>
      </c>
      <c r="V325" s="83" t="s">
        <v>64</v>
      </c>
      <c r="W325" s="83" t="s">
        <v>84</v>
      </c>
      <c r="X325" s="83" t="s">
        <v>64</v>
      </c>
      <c r="Y325" s="83" t="s">
        <v>84</v>
      </c>
      <c r="Z325" s="83" t="s">
        <v>101</v>
      </c>
      <c r="AA325" s="83" t="s">
        <v>101</v>
      </c>
      <c r="AB325" s="83" t="s">
        <v>101</v>
      </c>
      <c r="AC325" s="83" t="s">
        <v>101</v>
      </c>
      <c r="AD325" s="83" t="s">
        <v>101</v>
      </c>
      <c r="AE325" s="83" t="s">
        <v>101</v>
      </c>
      <c r="AF325" s="83" t="s">
        <v>66</v>
      </c>
      <c r="AG325" s="83" t="s">
        <v>101</v>
      </c>
      <c r="AH325" s="83" t="s">
        <v>66</v>
      </c>
      <c r="AI325" s="83" t="s">
        <v>79</v>
      </c>
      <c r="AJ325" s="83" t="s">
        <v>101</v>
      </c>
      <c r="AK325" s="83" t="s">
        <v>101</v>
      </c>
      <c r="AL325" s="83" t="s">
        <v>66</v>
      </c>
      <c r="AM325" s="83" t="s">
        <v>101</v>
      </c>
      <c r="AN325" s="83" t="s">
        <v>66</v>
      </c>
      <c r="AO325" s="83" t="s">
        <v>66</v>
      </c>
      <c r="AP325" s="83" t="s">
        <v>85</v>
      </c>
      <c r="AQ325" s="83" t="s">
        <v>119</v>
      </c>
      <c r="AR325" s="83" t="s">
        <v>86</v>
      </c>
      <c r="AS325" s="83" t="s">
        <v>223</v>
      </c>
      <c r="AT325" s="83" t="s">
        <v>69</v>
      </c>
      <c r="AU325" s="83" t="s">
        <v>70</v>
      </c>
      <c r="AV325" s="83" t="s">
        <v>132</v>
      </c>
      <c r="AW325" s="83" t="s">
        <v>73</v>
      </c>
      <c r="AX325" s="83" t="s">
        <v>73</v>
      </c>
      <c r="AY325" s="83" t="s">
        <v>72</v>
      </c>
      <c r="AZ325" s="83" t="s">
        <v>72</v>
      </c>
      <c r="BA325" s="83" t="s">
        <v>73</v>
      </c>
      <c r="BB325" s="83" t="s">
        <v>73</v>
      </c>
      <c r="BC325" s="83" t="s">
        <v>73</v>
      </c>
      <c r="BD325" s="83"/>
      <c r="BE325" s="83" t="s">
        <v>73</v>
      </c>
      <c r="BF325" s="83"/>
      <c r="BG325" s="87" t="s">
        <v>846</v>
      </c>
      <c r="BH325" s="86" t="s">
        <v>60</v>
      </c>
      <c r="BI325" s="76" t="s">
        <v>1415</v>
      </c>
      <c r="BJ325">
        <v>9</v>
      </c>
      <c r="BK325" s="87">
        <v>35</v>
      </c>
      <c r="BL325" s="87"/>
      <c r="BM325" s="86" t="s">
        <v>1126</v>
      </c>
      <c r="BN325" s="86" t="s">
        <v>1132</v>
      </c>
      <c r="BO325" s="87" t="s">
        <v>68</v>
      </c>
      <c r="BP325" s="87"/>
      <c r="BQ325" s="87" t="s">
        <v>1472</v>
      </c>
      <c r="BR325" s="86" t="s">
        <v>1445</v>
      </c>
      <c r="BS325" s="86">
        <v>1</v>
      </c>
      <c r="BT325" s="86" t="s">
        <v>1444</v>
      </c>
      <c r="BU325" s="86">
        <v>0</v>
      </c>
      <c r="BV325" s="86" t="s">
        <v>63</v>
      </c>
      <c r="BW325" s="86">
        <v>1</v>
      </c>
      <c r="BX325" s="86" t="s">
        <v>1447</v>
      </c>
      <c r="BY325" s="86">
        <v>0</v>
      </c>
      <c r="BZ325" s="86" t="s">
        <v>1470</v>
      </c>
      <c r="CA325" s="86">
        <v>2</v>
      </c>
      <c r="CB325" s="86" t="s">
        <v>1452</v>
      </c>
      <c r="CC325" s="86">
        <v>0</v>
      </c>
      <c r="CD325" s="86" t="s">
        <v>226</v>
      </c>
      <c r="CE325" s="86">
        <v>0</v>
      </c>
      <c r="CF325" s="86" t="s">
        <v>226</v>
      </c>
      <c r="CG325" s="86">
        <v>0</v>
      </c>
      <c r="CH325" s="86" t="s">
        <v>1454</v>
      </c>
      <c r="CI325" s="86">
        <v>1</v>
      </c>
      <c r="CJ325" s="86" t="s">
        <v>1454</v>
      </c>
      <c r="CK325" s="86">
        <v>1</v>
      </c>
      <c r="CL325" s="86" t="s">
        <v>226</v>
      </c>
      <c r="CM325" s="86">
        <v>0</v>
      </c>
      <c r="CN325" s="86" t="s">
        <v>226</v>
      </c>
      <c r="CO325" s="86">
        <v>0</v>
      </c>
      <c r="CP325" s="87" t="s">
        <v>1477</v>
      </c>
      <c r="CQ325" s="152">
        <v>0</v>
      </c>
    </row>
    <row r="326" spans="1:95" ht="13.2" x14ac:dyDescent="0.25">
      <c r="A326" s="82">
        <v>45574.391894236112</v>
      </c>
      <c r="B326" s="83" t="s">
        <v>904</v>
      </c>
      <c r="C326" s="84" t="s">
        <v>905</v>
      </c>
      <c r="D326" s="83">
        <v>100</v>
      </c>
      <c r="E326" s="83">
        <v>0.25</v>
      </c>
      <c r="F326" s="83" t="s">
        <v>423</v>
      </c>
      <c r="G326" s="83" t="s">
        <v>76</v>
      </c>
      <c r="H326" s="83" t="s">
        <v>887</v>
      </c>
      <c r="I326" s="83" t="s">
        <v>63</v>
      </c>
      <c r="J326" s="83" t="s">
        <v>64</v>
      </c>
      <c r="K326" s="83" t="s">
        <v>78</v>
      </c>
      <c r="L326" s="83" t="s">
        <v>64</v>
      </c>
      <c r="M326" s="83" t="s">
        <v>78</v>
      </c>
      <c r="N326" s="83" t="s">
        <v>64</v>
      </c>
      <c r="O326" s="83" t="s">
        <v>64</v>
      </c>
      <c r="P326" s="83" t="s">
        <v>84</v>
      </c>
      <c r="Q326" s="83" t="s">
        <v>84</v>
      </c>
      <c r="R326" s="83" t="s">
        <v>64</v>
      </c>
      <c r="S326" s="83" t="s">
        <v>78</v>
      </c>
      <c r="T326" s="83" t="s">
        <v>64</v>
      </c>
      <c r="U326" s="83" t="s">
        <v>64</v>
      </c>
      <c r="V326" s="83" t="s">
        <v>84</v>
      </c>
      <c r="W326" s="83" t="s">
        <v>64</v>
      </c>
      <c r="X326" s="83" t="s">
        <v>78</v>
      </c>
      <c r="Y326" s="83" t="s">
        <v>64</v>
      </c>
      <c r="Z326" s="83" t="s">
        <v>66</v>
      </c>
      <c r="AA326" s="83" t="s">
        <v>65</v>
      </c>
      <c r="AB326" s="83" t="s">
        <v>66</v>
      </c>
      <c r="AC326" s="83" t="s">
        <v>65</v>
      </c>
      <c r="AD326" s="83" t="s">
        <v>66</v>
      </c>
      <c r="AE326" s="83" t="s">
        <v>66</v>
      </c>
      <c r="AF326" s="83" t="s">
        <v>66</v>
      </c>
      <c r="AG326" s="83" t="s">
        <v>66</v>
      </c>
      <c r="AH326" s="83" t="s">
        <v>66</v>
      </c>
      <c r="AI326" s="83" t="s">
        <v>79</v>
      </c>
      <c r="AJ326" s="83" t="s">
        <v>65</v>
      </c>
      <c r="AK326" s="83" t="s">
        <v>65</v>
      </c>
      <c r="AL326" s="83" t="s">
        <v>65</v>
      </c>
      <c r="AM326" s="83" t="s">
        <v>65</v>
      </c>
      <c r="AN326" s="83" t="s">
        <v>79</v>
      </c>
      <c r="AO326" s="83" t="s">
        <v>79</v>
      </c>
      <c r="AP326" s="83" t="s">
        <v>85</v>
      </c>
      <c r="AQ326" s="83" t="s">
        <v>85</v>
      </c>
      <c r="AR326" s="83" t="s">
        <v>86</v>
      </c>
      <c r="AS326" s="83" t="s">
        <v>137</v>
      </c>
      <c r="AT326" s="83" t="s">
        <v>69</v>
      </c>
      <c r="AU326" s="83" t="s">
        <v>93</v>
      </c>
      <c r="AV326" s="83" t="s">
        <v>71</v>
      </c>
      <c r="AW326" s="83" t="s">
        <v>72</v>
      </c>
      <c r="AX326" s="83" t="s">
        <v>63</v>
      </c>
      <c r="AY326" s="83" t="s">
        <v>72</v>
      </c>
      <c r="AZ326" s="83" t="s">
        <v>63</v>
      </c>
      <c r="BA326" s="83" t="s">
        <v>72</v>
      </c>
      <c r="BB326" s="83" t="s">
        <v>72</v>
      </c>
      <c r="BC326" s="83" t="s">
        <v>73</v>
      </c>
      <c r="BD326" s="83"/>
      <c r="BE326" s="83" t="s">
        <v>73</v>
      </c>
      <c r="BF326" s="83"/>
      <c r="BG326" s="87" t="s">
        <v>846</v>
      </c>
      <c r="BH326" s="86" t="s">
        <v>60</v>
      </c>
      <c r="BI326" s="76" t="s">
        <v>1414</v>
      </c>
      <c r="BJ326">
        <v>10</v>
      </c>
      <c r="BK326" s="87">
        <v>52</v>
      </c>
      <c r="BL326" s="87"/>
      <c r="BM326" s="86" t="s">
        <v>1126</v>
      </c>
      <c r="BN326" s="86" t="s">
        <v>1132</v>
      </c>
      <c r="BO326" s="87" t="s">
        <v>137</v>
      </c>
      <c r="BP326" s="87"/>
      <c r="BQ326" s="87" t="s">
        <v>1473</v>
      </c>
      <c r="BR326" s="86" t="s">
        <v>1445</v>
      </c>
      <c r="BS326" s="86">
        <v>1</v>
      </c>
      <c r="BT326" s="86" t="s">
        <v>1445</v>
      </c>
      <c r="BU326" s="86">
        <v>1</v>
      </c>
      <c r="BV326" s="86" t="s">
        <v>73</v>
      </c>
      <c r="BW326" s="86">
        <v>0</v>
      </c>
      <c r="BX326" s="86" t="s">
        <v>1447</v>
      </c>
      <c r="BY326" s="86">
        <v>0</v>
      </c>
      <c r="BZ326" s="86" t="s">
        <v>1449</v>
      </c>
      <c r="CA326" s="86">
        <v>0</v>
      </c>
      <c r="CB326" s="86" t="s">
        <v>1452</v>
      </c>
      <c r="CC326" s="86">
        <v>0</v>
      </c>
      <c r="CD326" s="86" t="s">
        <v>1454</v>
      </c>
      <c r="CE326" s="86">
        <v>1</v>
      </c>
      <c r="CF326" s="86" t="s">
        <v>1454</v>
      </c>
      <c r="CG326" s="86">
        <v>1</v>
      </c>
      <c r="CH326" s="86" t="s">
        <v>1454</v>
      </c>
      <c r="CI326" s="86">
        <v>1</v>
      </c>
      <c r="CJ326" s="86" t="s">
        <v>1454</v>
      </c>
      <c r="CK326" s="86">
        <v>1</v>
      </c>
      <c r="CL326" s="86" t="s">
        <v>1454</v>
      </c>
      <c r="CM326" s="86">
        <v>1</v>
      </c>
      <c r="CN326" s="86" t="s">
        <v>1454</v>
      </c>
      <c r="CO326" s="86">
        <v>1</v>
      </c>
      <c r="CP326" s="87" t="s">
        <v>1478</v>
      </c>
      <c r="CQ326" s="152">
        <v>1</v>
      </c>
    </row>
    <row r="327" spans="1:95" ht="13.2" x14ac:dyDescent="0.25">
      <c r="A327" s="82">
        <v>45574.392633240743</v>
      </c>
      <c r="B327" s="83" t="s">
        <v>906</v>
      </c>
      <c r="C327" s="84" t="s">
        <v>907</v>
      </c>
      <c r="D327" s="83">
        <v>100</v>
      </c>
      <c r="E327" s="83">
        <v>0.28999999999999998</v>
      </c>
      <c r="F327" s="83" t="s">
        <v>423</v>
      </c>
      <c r="G327" s="83" t="s">
        <v>76</v>
      </c>
      <c r="H327" s="83" t="s">
        <v>908</v>
      </c>
      <c r="I327" s="83" t="s">
        <v>63</v>
      </c>
      <c r="J327" s="83" t="s">
        <v>64</v>
      </c>
      <c r="K327" s="83" t="s">
        <v>64</v>
      </c>
      <c r="L327" s="83" t="s">
        <v>64</v>
      </c>
      <c r="M327" s="83" t="s">
        <v>78</v>
      </c>
      <c r="N327" s="83" t="s">
        <v>64</v>
      </c>
      <c r="O327" s="83" t="s">
        <v>64</v>
      </c>
      <c r="P327" s="83" t="s">
        <v>84</v>
      </c>
      <c r="Q327" s="83" t="s">
        <v>64</v>
      </c>
      <c r="R327" s="83" t="s">
        <v>64</v>
      </c>
      <c r="S327" s="83" t="s">
        <v>64</v>
      </c>
      <c r="T327" s="83" t="s">
        <v>64</v>
      </c>
      <c r="U327" s="83" t="s">
        <v>84</v>
      </c>
      <c r="V327" s="83" t="s">
        <v>64</v>
      </c>
      <c r="W327" s="83" t="s">
        <v>84</v>
      </c>
      <c r="X327" s="83" t="s">
        <v>64</v>
      </c>
      <c r="Y327" s="83" t="s">
        <v>64</v>
      </c>
      <c r="Z327" s="83" t="s">
        <v>66</v>
      </c>
      <c r="AA327" s="83" t="s">
        <v>65</v>
      </c>
      <c r="AB327" s="83" t="s">
        <v>66</v>
      </c>
      <c r="AC327" s="83" t="s">
        <v>79</v>
      </c>
      <c r="AD327" s="83" t="s">
        <v>66</v>
      </c>
      <c r="AE327" s="83" t="s">
        <v>65</v>
      </c>
      <c r="AF327" s="83" t="s">
        <v>66</v>
      </c>
      <c r="AG327" s="83" t="s">
        <v>66</v>
      </c>
      <c r="AH327" s="83" t="s">
        <v>66</v>
      </c>
      <c r="AI327" s="83" t="s">
        <v>79</v>
      </c>
      <c r="AJ327" s="83" t="s">
        <v>65</v>
      </c>
      <c r="AK327" s="83" t="s">
        <v>65</v>
      </c>
      <c r="AL327" s="83" t="s">
        <v>65</v>
      </c>
      <c r="AM327" s="83" t="s">
        <v>65</v>
      </c>
      <c r="AN327" s="83" t="s">
        <v>65</v>
      </c>
      <c r="AO327" s="83" t="s">
        <v>66</v>
      </c>
      <c r="AP327" s="83" t="s">
        <v>67</v>
      </c>
      <c r="AQ327" s="83" t="s">
        <v>67</v>
      </c>
      <c r="AR327" s="83" t="s">
        <v>86</v>
      </c>
      <c r="AS327" s="83" t="s">
        <v>120</v>
      </c>
      <c r="AT327" s="83" t="s">
        <v>69</v>
      </c>
      <c r="AU327" s="83" t="s">
        <v>85</v>
      </c>
      <c r="AV327" s="83" t="s">
        <v>71</v>
      </c>
      <c r="AW327" s="83" t="s">
        <v>72</v>
      </c>
      <c r="AX327" s="83" t="s">
        <v>73</v>
      </c>
      <c r="AY327" s="83" t="s">
        <v>73</v>
      </c>
      <c r="AZ327" s="83" t="s">
        <v>63</v>
      </c>
      <c r="BA327" s="83" t="s">
        <v>73</v>
      </c>
      <c r="BB327" s="83" t="s">
        <v>72</v>
      </c>
      <c r="BC327" s="83" t="s">
        <v>73</v>
      </c>
      <c r="BD327" s="83"/>
      <c r="BE327" s="83" t="s">
        <v>73</v>
      </c>
      <c r="BF327" s="83"/>
      <c r="BG327" s="87" t="s">
        <v>846</v>
      </c>
      <c r="BH327" s="86" t="s">
        <v>60</v>
      </c>
      <c r="BI327" s="76" t="s">
        <v>1414</v>
      </c>
      <c r="BJ327">
        <v>13</v>
      </c>
      <c r="BK327" s="87">
        <v>54</v>
      </c>
      <c r="BL327" s="87"/>
      <c r="BM327" s="86" t="s">
        <v>1126</v>
      </c>
      <c r="BN327" s="86" t="s">
        <v>1132</v>
      </c>
      <c r="BO327" s="87" t="s">
        <v>68</v>
      </c>
      <c r="BP327" s="87"/>
      <c r="BQ327" s="87" t="s">
        <v>1472</v>
      </c>
      <c r="BR327" s="86" t="s">
        <v>1445</v>
      </c>
      <c r="BS327" s="86">
        <v>1</v>
      </c>
      <c r="BT327" s="86" t="s">
        <v>1445</v>
      </c>
      <c r="BU327" s="86">
        <v>1</v>
      </c>
      <c r="BV327" s="86" t="s">
        <v>63</v>
      </c>
      <c r="BW327" s="86">
        <v>1</v>
      </c>
      <c r="BX327" s="86" t="s">
        <v>1447</v>
      </c>
      <c r="BY327" s="86">
        <v>0</v>
      </c>
      <c r="BZ327" s="86" t="s">
        <v>1450</v>
      </c>
      <c r="CA327" s="86">
        <v>1</v>
      </c>
      <c r="CB327" s="86" t="s">
        <v>1452</v>
      </c>
      <c r="CC327" s="86">
        <v>0</v>
      </c>
      <c r="CD327" s="86" t="s">
        <v>1454</v>
      </c>
      <c r="CE327" s="86">
        <v>1</v>
      </c>
      <c r="CF327" s="86" t="s">
        <v>226</v>
      </c>
      <c r="CG327" s="86">
        <v>0</v>
      </c>
      <c r="CH327" s="86" t="s">
        <v>226</v>
      </c>
      <c r="CI327" s="86">
        <v>0</v>
      </c>
      <c r="CJ327" s="86" t="s">
        <v>1454</v>
      </c>
      <c r="CK327" s="86">
        <v>1</v>
      </c>
      <c r="CL327" s="86" t="s">
        <v>226</v>
      </c>
      <c r="CM327" s="86">
        <v>0</v>
      </c>
      <c r="CN327" s="86" t="s">
        <v>1454</v>
      </c>
      <c r="CO327" s="86">
        <v>1</v>
      </c>
      <c r="CP327" s="87" t="s">
        <v>1477</v>
      </c>
      <c r="CQ327" s="152">
        <v>0</v>
      </c>
    </row>
    <row r="328" spans="1:95" ht="13.2" x14ac:dyDescent="0.25">
      <c r="A328" s="82">
        <v>45574.3961834375</v>
      </c>
      <c r="B328" s="83" t="s">
        <v>909</v>
      </c>
      <c r="C328" s="84" t="s">
        <v>910</v>
      </c>
      <c r="D328" s="83">
        <v>100</v>
      </c>
      <c r="E328" s="83">
        <v>0.33</v>
      </c>
      <c r="F328" s="83" t="s">
        <v>423</v>
      </c>
      <c r="G328" s="83" t="s">
        <v>76</v>
      </c>
      <c r="H328" s="83" t="s">
        <v>849</v>
      </c>
      <c r="I328" s="83" t="s">
        <v>63</v>
      </c>
      <c r="J328" s="83" t="s">
        <v>64</v>
      </c>
      <c r="K328" s="83" t="s">
        <v>64</v>
      </c>
      <c r="L328" s="83" t="s">
        <v>64</v>
      </c>
      <c r="M328" s="83" t="s">
        <v>84</v>
      </c>
      <c r="N328" s="83" t="s">
        <v>64</v>
      </c>
      <c r="O328" s="83" t="s">
        <v>84</v>
      </c>
      <c r="P328" s="83" t="s">
        <v>78</v>
      </c>
      <c r="Q328" s="83" t="s">
        <v>64</v>
      </c>
      <c r="R328" s="83" t="s">
        <v>64</v>
      </c>
      <c r="S328" s="83" t="s">
        <v>64</v>
      </c>
      <c r="T328" s="83" t="s">
        <v>64</v>
      </c>
      <c r="U328" s="83" t="s">
        <v>64</v>
      </c>
      <c r="V328" s="83" t="s">
        <v>64</v>
      </c>
      <c r="W328" s="83" t="s">
        <v>78</v>
      </c>
      <c r="X328" s="83" t="s">
        <v>84</v>
      </c>
      <c r="Y328" s="83" t="s">
        <v>64</v>
      </c>
      <c r="Z328" s="83" t="s">
        <v>65</v>
      </c>
      <c r="AA328" s="83" t="s">
        <v>65</v>
      </c>
      <c r="AB328" s="83" t="s">
        <v>65</v>
      </c>
      <c r="AC328" s="83" t="s">
        <v>65</v>
      </c>
      <c r="AD328" s="83" t="s">
        <v>65</v>
      </c>
      <c r="AE328" s="83" t="s">
        <v>65</v>
      </c>
      <c r="AF328" s="83" t="s">
        <v>65</v>
      </c>
      <c r="AG328" s="83" t="s">
        <v>65</v>
      </c>
      <c r="AH328" s="83" t="s">
        <v>66</v>
      </c>
      <c r="AI328" s="83" t="s">
        <v>101</v>
      </c>
      <c r="AJ328" s="83" t="s">
        <v>65</v>
      </c>
      <c r="AK328" s="83" t="s">
        <v>65</v>
      </c>
      <c r="AL328" s="83" t="s">
        <v>65</v>
      </c>
      <c r="AM328" s="83" t="s">
        <v>101</v>
      </c>
      <c r="AN328" s="83" t="s">
        <v>65</v>
      </c>
      <c r="AO328" s="83" t="s">
        <v>66</v>
      </c>
      <c r="AP328" s="83" t="s">
        <v>85</v>
      </c>
      <c r="AQ328" s="83" t="s">
        <v>85</v>
      </c>
      <c r="AR328" s="83" t="s">
        <v>86</v>
      </c>
      <c r="AS328" s="83" t="s">
        <v>81</v>
      </c>
      <c r="AT328" s="83" t="s">
        <v>69</v>
      </c>
      <c r="AU328" s="83" t="s">
        <v>80</v>
      </c>
      <c r="AV328" s="83" t="s">
        <v>132</v>
      </c>
      <c r="AW328" s="83" t="s">
        <v>73</v>
      </c>
      <c r="AX328" s="83" t="s">
        <v>73</v>
      </c>
      <c r="AY328" s="83" t="s">
        <v>72</v>
      </c>
      <c r="AZ328" s="83" t="s">
        <v>72</v>
      </c>
      <c r="BA328" s="83" t="s">
        <v>73</v>
      </c>
      <c r="BB328" s="83" t="s">
        <v>73</v>
      </c>
      <c r="BC328" s="83" t="s">
        <v>73</v>
      </c>
      <c r="BD328" s="83"/>
      <c r="BE328" s="83" t="s">
        <v>73</v>
      </c>
      <c r="BF328" s="83"/>
      <c r="BG328" s="87" t="s">
        <v>846</v>
      </c>
      <c r="BH328" s="86" t="s">
        <v>60</v>
      </c>
      <c r="BI328" s="76" t="s">
        <v>1414</v>
      </c>
      <c r="BJ328">
        <v>11</v>
      </c>
      <c r="BK328" s="87">
        <v>61</v>
      </c>
      <c r="BL328" s="87"/>
      <c r="BM328" s="86" t="s">
        <v>1126</v>
      </c>
      <c r="BN328" s="86" t="s">
        <v>1132</v>
      </c>
      <c r="BO328" s="87" t="s">
        <v>68</v>
      </c>
      <c r="BP328" s="87"/>
      <c r="BQ328" s="87" t="s">
        <v>1472</v>
      </c>
      <c r="BR328" s="86" t="s">
        <v>1445</v>
      </c>
      <c r="BS328" s="86">
        <v>1</v>
      </c>
      <c r="BT328" s="86" t="s">
        <v>1445</v>
      </c>
      <c r="BU328" s="86">
        <v>1</v>
      </c>
      <c r="BV328" s="86" t="s">
        <v>63</v>
      </c>
      <c r="BW328" s="86">
        <v>1</v>
      </c>
      <c r="BX328" s="86" t="s">
        <v>1447</v>
      </c>
      <c r="BY328" s="86">
        <v>0</v>
      </c>
      <c r="BZ328" s="86" t="s">
        <v>1450</v>
      </c>
      <c r="CA328" s="86">
        <v>1</v>
      </c>
      <c r="CB328" s="86" t="s">
        <v>1452</v>
      </c>
      <c r="CC328" s="86">
        <v>0</v>
      </c>
      <c r="CD328" s="86" t="s">
        <v>226</v>
      </c>
      <c r="CE328" s="86">
        <v>0</v>
      </c>
      <c r="CF328" s="86" t="s">
        <v>226</v>
      </c>
      <c r="CG328" s="86">
        <v>0</v>
      </c>
      <c r="CH328" s="86" t="s">
        <v>1454</v>
      </c>
      <c r="CI328" s="86">
        <v>1</v>
      </c>
      <c r="CJ328" s="86" t="s">
        <v>1454</v>
      </c>
      <c r="CK328" s="86">
        <v>1</v>
      </c>
      <c r="CL328" s="86" t="s">
        <v>226</v>
      </c>
      <c r="CM328" s="86">
        <v>0</v>
      </c>
      <c r="CN328" s="86" t="s">
        <v>226</v>
      </c>
      <c r="CO328" s="86">
        <v>0</v>
      </c>
      <c r="CP328" s="87" t="s">
        <v>1477</v>
      </c>
      <c r="CQ328" s="152">
        <v>0</v>
      </c>
    </row>
    <row r="329" spans="1:95" ht="13.2" x14ac:dyDescent="0.25">
      <c r="A329" s="82">
        <v>45574.396375138887</v>
      </c>
      <c r="B329" s="83" t="s">
        <v>911</v>
      </c>
      <c r="C329" s="84" t="s">
        <v>912</v>
      </c>
      <c r="D329" s="83">
        <v>32.14</v>
      </c>
      <c r="E329" s="83">
        <v>0.28999999999999998</v>
      </c>
      <c r="F329" s="83" t="s">
        <v>114</v>
      </c>
      <c r="G329" s="83" t="s">
        <v>76</v>
      </c>
      <c r="H329" s="83" t="s">
        <v>846</v>
      </c>
      <c r="I329" s="83" t="s">
        <v>63</v>
      </c>
      <c r="J329" s="83" t="s">
        <v>78</v>
      </c>
      <c r="K329" s="83" t="s">
        <v>78</v>
      </c>
      <c r="L329" s="83" t="s">
        <v>78</v>
      </c>
      <c r="M329" s="83" t="s">
        <v>84</v>
      </c>
      <c r="N329" s="83" t="s">
        <v>64</v>
      </c>
      <c r="O329" s="83" t="s">
        <v>64</v>
      </c>
      <c r="P329" s="83" t="s">
        <v>64</v>
      </c>
      <c r="Q329" s="83" t="s">
        <v>64</v>
      </c>
      <c r="R329" s="83" t="s">
        <v>64</v>
      </c>
      <c r="S329" s="83" t="s">
        <v>84</v>
      </c>
      <c r="T329" s="83" t="s">
        <v>84</v>
      </c>
      <c r="U329" s="83" t="s">
        <v>64</v>
      </c>
      <c r="V329" s="83" t="s">
        <v>84</v>
      </c>
      <c r="W329" s="83" t="s">
        <v>64</v>
      </c>
      <c r="X329" s="83" t="s">
        <v>84</v>
      </c>
      <c r="Y329" s="83" t="s">
        <v>64</v>
      </c>
      <c r="Z329" s="83" t="s">
        <v>65</v>
      </c>
      <c r="AA329" s="83" t="s">
        <v>65</v>
      </c>
      <c r="AB329" s="83" t="s">
        <v>66</v>
      </c>
      <c r="AC329" s="83" t="s">
        <v>65</v>
      </c>
      <c r="AD329" s="83" t="s">
        <v>65</v>
      </c>
      <c r="AE329" s="83" t="s">
        <v>65</v>
      </c>
      <c r="AF329" s="83" t="s">
        <v>65</v>
      </c>
      <c r="AG329" s="83" t="s">
        <v>65</v>
      </c>
      <c r="AH329" s="83" t="s">
        <v>65</v>
      </c>
      <c r="AI329" s="83" t="s">
        <v>65</v>
      </c>
      <c r="AJ329" s="83" t="s">
        <v>65</v>
      </c>
      <c r="AK329" s="83" t="s">
        <v>65</v>
      </c>
      <c r="AL329" s="83" t="s">
        <v>66</v>
      </c>
      <c r="AM329" s="83" t="s">
        <v>66</v>
      </c>
      <c r="AN329" s="83" t="s">
        <v>66</v>
      </c>
      <c r="AO329" s="83" t="s">
        <v>66</v>
      </c>
      <c r="AP329" s="83" t="s">
        <v>85</v>
      </c>
      <c r="AQ329" s="83" t="s">
        <v>85</v>
      </c>
      <c r="AR329" s="83" t="s">
        <v>63</v>
      </c>
      <c r="AS329" s="83" t="s">
        <v>68</v>
      </c>
      <c r="AT329" s="83" t="s">
        <v>87</v>
      </c>
      <c r="AU329" s="83" t="s">
        <v>67</v>
      </c>
      <c r="AV329" s="83" t="s">
        <v>80</v>
      </c>
      <c r="AW329" s="83" t="s">
        <v>73</v>
      </c>
      <c r="AX329" s="83" t="s">
        <v>73</v>
      </c>
      <c r="AY329" s="83" t="s">
        <v>72</v>
      </c>
      <c r="AZ329" s="83" t="s">
        <v>72</v>
      </c>
      <c r="BA329" s="83" t="s">
        <v>73</v>
      </c>
      <c r="BB329" s="83" t="s">
        <v>73</v>
      </c>
      <c r="BC329" s="83" t="s">
        <v>73</v>
      </c>
      <c r="BD329" s="83"/>
      <c r="BE329" s="83" t="s">
        <v>73</v>
      </c>
      <c r="BF329" s="83"/>
      <c r="BG329" s="87" t="s">
        <v>846</v>
      </c>
      <c r="BH329" s="87" t="s">
        <v>114</v>
      </c>
      <c r="BI329" s="76" t="s">
        <v>1414</v>
      </c>
      <c r="BJ329">
        <v>8</v>
      </c>
      <c r="BK329" s="87">
        <v>56</v>
      </c>
      <c r="BL329" s="87"/>
      <c r="BM329" s="86" t="s">
        <v>1126</v>
      </c>
      <c r="BN329" s="86" t="s">
        <v>1132</v>
      </c>
      <c r="BO329" s="87" t="s">
        <v>68</v>
      </c>
      <c r="BP329" s="87"/>
      <c r="BQ329" s="87" t="s">
        <v>1472</v>
      </c>
      <c r="BR329" s="86" t="s">
        <v>1445</v>
      </c>
      <c r="BS329" s="86">
        <v>1</v>
      </c>
      <c r="BT329" s="86" t="s">
        <v>1445</v>
      </c>
      <c r="BU329" s="86">
        <v>1</v>
      </c>
      <c r="BV329" s="86" t="s">
        <v>63</v>
      </c>
      <c r="BW329" s="86">
        <v>1</v>
      </c>
      <c r="BX329" s="86" t="s">
        <v>1448</v>
      </c>
      <c r="BY329" s="86">
        <v>1</v>
      </c>
      <c r="BZ329" s="86" t="s">
        <v>1450</v>
      </c>
      <c r="CA329" s="86">
        <v>1</v>
      </c>
      <c r="CB329" s="86" t="s">
        <v>1452</v>
      </c>
      <c r="CC329" s="86">
        <v>0</v>
      </c>
      <c r="CD329" s="86" t="s">
        <v>226</v>
      </c>
      <c r="CE329" s="86">
        <v>0</v>
      </c>
      <c r="CF329" s="86" t="s">
        <v>226</v>
      </c>
      <c r="CG329" s="86">
        <v>0</v>
      </c>
      <c r="CH329" s="86" t="s">
        <v>1454</v>
      </c>
      <c r="CI329" s="86">
        <v>1</v>
      </c>
      <c r="CJ329" s="86" t="s">
        <v>1454</v>
      </c>
      <c r="CK329" s="86">
        <v>1</v>
      </c>
      <c r="CL329" s="86" t="s">
        <v>226</v>
      </c>
      <c r="CM329" s="86">
        <v>0</v>
      </c>
      <c r="CN329" s="86" t="s">
        <v>226</v>
      </c>
      <c r="CO329" s="86">
        <v>0</v>
      </c>
      <c r="CP329" s="87" t="s">
        <v>1477</v>
      </c>
      <c r="CQ329" s="152">
        <v>0</v>
      </c>
    </row>
    <row r="330" spans="1:95" ht="13.2" x14ac:dyDescent="0.25">
      <c r="A330" s="82">
        <v>45574.396404282408</v>
      </c>
      <c r="B330" s="83" t="s">
        <v>913</v>
      </c>
      <c r="C330" s="84" t="s">
        <v>914</v>
      </c>
      <c r="D330" s="83">
        <v>16.899999999999999</v>
      </c>
      <c r="E330" s="83">
        <v>0.25</v>
      </c>
      <c r="F330" s="83" t="s">
        <v>423</v>
      </c>
      <c r="G330" s="83" t="s">
        <v>76</v>
      </c>
      <c r="H330" s="83" t="s">
        <v>863</v>
      </c>
      <c r="I330" s="83" t="s">
        <v>73</v>
      </c>
      <c r="J330" s="83" t="s">
        <v>64</v>
      </c>
      <c r="K330" s="83" t="s">
        <v>64</v>
      </c>
      <c r="L330" s="83" t="s">
        <v>64</v>
      </c>
      <c r="M330" s="83" t="s">
        <v>64</v>
      </c>
      <c r="N330" s="83" t="s">
        <v>64</v>
      </c>
      <c r="O330" s="83" t="s">
        <v>78</v>
      </c>
      <c r="P330" s="83" t="s">
        <v>84</v>
      </c>
      <c r="Q330" s="83" t="s">
        <v>64</v>
      </c>
      <c r="R330" s="83" t="s">
        <v>64</v>
      </c>
      <c r="S330" s="83" t="s">
        <v>64</v>
      </c>
      <c r="T330" s="83" t="s">
        <v>78</v>
      </c>
      <c r="U330" s="83" t="s">
        <v>78</v>
      </c>
      <c r="V330" s="83" t="s">
        <v>64</v>
      </c>
      <c r="W330" s="83" t="s">
        <v>64</v>
      </c>
      <c r="X330" s="83" t="s">
        <v>64</v>
      </c>
      <c r="Y330" s="83" t="s">
        <v>64</v>
      </c>
      <c r="Z330" s="83" t="s">
        <v>66</v>
      </c>
      <c r="AA330" s="83" t="s">
        <v>65</v>
      </c>
      <c r="AB330" s="83" t="s">
        <v>66</v>
      </c>
      <c r="AC330" s="83" t="s">
        <v>65</v>
      </c>
      <c r="AD330" s="83" t="s">
        <v>66</v>
      </c>
      <c r="AE330" s="83" t="s">
        <v>65</v>
      </c>
      <c r="AF330" s="83" t="s">
        <v>66</v>
      </c>
      <c r="AG330" s="83" t="s">
        <v>65</v>
      </c>
      <c r="AH330" s="83" t="s">
        <v>66</v>
      </c>
      <c r="AI330" s="83" t="s">
        <v>101</v>
      </c>
      <c r="AJ330" s="83" t="s">
        <v>65</v>
      </c>
      <c r="AK330" s="83" t="s">
        <v>66</v>
      </c>
      <c r="AL330" s="83" t="s">
        <v>65</v>
      </c>
      <c r="AM330" s="83" t="s">
        <v>65</v>
      </c>
      <c r="AN330" s="83" t="s">
        <v>66</v>
      </c>
      <c r="AO330" s="83" t="s">
        <v>66</v>
      </c>
      <c r="AP330" s="83" t="s">
        <v>67</v>
      </c>
      <c r="AQ330" s="83" t="s">
        <v>80</v>
      </c>
      <c r="AR330" s="83" t="s">
        <v>86</v>
      </c>
      <c r="AS330" s="83" t="s">
        <v>115</v>
      </c>
      <c r="AT330" s="83" t="s">
        <v>69</v>
      </c>
      <c r="AU330" s="83" t="s">
        <v>70</v>
      </c>
      <c r="AV330" s="83" t="s">
        <v>132</v>
      </c>
      <c r="AW330" s="83" t="s">
        <v>73</v>
      </c>
      <c r="AX330" s="83" t="s">
        <v>72</v>
      </c>
      <c r="AY330" s="83" t="s">
        <v>63</v>
      </c>
      <c r="AZ330" s="83" t="s">
        <v>63</v>
      </c>
      <c r="BA330" s="83" t="s">
        <v>63</v>
      </c>
      <c r="BB330" s="83" t="s">
        <v>72</v>
      </c>
      <c r="BC330" s="83" t="s">
        <v>73</v>
      </c>
      <c r="BD330" s="83"/>
      <c r="BE330" s="83" t="s">
        <v>73</v>
      </c>
      <c r="BF330" s="83"/>
      <c r="BG330" s="87" t="s">
        <v>846</v>
      </c>
      <c r="BH330" s="86" t="s">
        <v>60</v>
      </c>
      <c r="BI330" s="76" t="s">
        <v>1415</v>
      </c>
      <c r="BJ330">
        <v>11</v>
      </c>
      <c r="BK330" s="87">
        <v>56</v>
      </c>
      <c r="BL330" s="87"/>
      <c r="BM330" s="86" t="s">
        <v>1126</v>
      </c>
      <c r="BN330" s="86" t="s">
        <v>1132</v>
      </c>
      <c r="BO330" s="87" t="s">
        <v>115</v>
      </c>
      <c r="BP330" s="87"/>
      <c r="BQ330" s="87" t="s">
        <v>1472</v>
      </c>
      <c r="BR330" s="86" t="s">
        <v>1445</v>
      </c>
      <c r="BS330" s="86">
        <v>1</v>
      </c>
      <c r="BT330" s="86" t="s">
        <v>1444</v>
      </c>
      <c r="BU330" s="86">
        <v>0</v>
      </c>
      <c r="BV330" s="86" t="s">
        <v>63</v>
      </c>
      <c r="BW330" s="86">
        <v>1</v>
      </c>
      <c r="BX330" s="86" t="s">
        <v>1447</v>
      </c>
      <c r="BY330" s="86">
        <v>0</v>
      </c>
      <c r="BZ330" s="86" t="s">
        <v>1470</v>
      </c>
      <c r="CA330" s="86">
        <v>2</v>
      </c>
      <c r="CB330" s="86" t="s">
        <v>1452</v>
      </c>
      <c r="CC330" s="86">
        <v>0</v>
      </c>
      <c r="CD330" s="86" t="s">
        <v>226</v>
      </c>
      <c r="CE330" s="86">
        <v>0</v>
      </c>
      <c r="CF330" s="86" t="s">
        <v>1454</v>
      </c>
      <c r="CG330" s="86">
        <v>1</v>
      </c>
      <c r="CH330" s="86" t="s">
        <v>1454</v>
      </c>
      <c r="CI330" s="86">
        <v>1</v>
      </c>
      <c r="CJ330" s="86" t="s">
        <v>1454</v>
      </c>
      <c r="CK330" s="86">
        <v>1</v>
      </c>
      <c r="CL330" s="86" t="s">
        <v>1454</v>
      </c>
      <c r="CM330" s="86">
        <v>1</v>
      </c>
      <c r="CN330" s="86" t="s">
        <v>1454</v>
      </c>
      <c r="CO330" s="86">
        <v>1</v>
      </c>
      <c r="CP330" s="87" t="s">
        <v>1478</v>
      </c>
      <c r="CQ330" s="152">
        <v>1</v>
      </c>
    </row>
    <row r="331" spans="1:95" ht="13.2" x14ac:dyDescent="0.25">
      <c r="A331" s="82">
        <v>45574.398962037041</v>
      </c>
      <c r="B331" s="83" t="s">
        <v>915</v>
      </c>
      <c r="C331" s="84" t="s">
        <v>916</v>
      </c>
      <c r="D331" s="83">
        <v>62.5</v>
      </c>
      <c r="E331" s="83">
        <v>0.28999999999999998</v>
      </c>
      <c r="F331" s="83" t="s">
        <v>114</v>
      </c>
      <c r="G331" s="83" t="s">
        <v>76</v>
      </c>
      <c r="H331" s="83" t="s">
        <v>846</v>
      </c>
      <c r="I331" s="83" t="s">
        <v>73</v>
      </c>
      <c r="J331" s="83" t="s">
        <v>64</v>
      </c>
      <c r="K331" s="83" t="s">
        <v>64</v>
      </c>
      <c r="L331" s="83" t="s">
        <v>64</v>
      </c>
      <c r="M331" s="83" t="s">
        <v>78</v>
      </c>
      <c r="N331" s="83" t="s">
        <v>64</v>
      </c>
      <c r="O331" s="83" t="s">
        <v>64</v>
      </c>
      <c r="P331" s="83" t="s">
        <v>64</v>
      </c>
      <c r="Q331" s="83" t="s">
        <v>64</v>
      </c>
      <c r="R331" s="83" t="s">
        <v>64</v>
      </c>
      <c r="S331" s="83" t="s">
        <v>64</v>
      </c>
      <c r="T331" s="83" t="s">
        <v>64</v>
      </c>
      <c r="U331" s="83" t="s">
        <v>64</v>
      </c>
      <c r="V331" s="83" t="s">
        <v>64</v>
      </c>
      <c r="W331" s="83" t="s">
        <v>64</v>
      </c>
      <c r="X331" s="83" t="s">
        <v>64</v>
      </c>
      <c r="Y331" s="83" t="s">
        <v>64</v>
      </c>
      <c r="Z331" s="83" t="s">
        <v>65</v>
      </c>
      <c r="AA331" s="83" t="s">
        <v>65</v>
      </c>
      <c r="AB331" s="83" t="s">
        <v>65</v>
      </c>
      <c r="AC331" s="83" t="s">
        <v>65</v>
      </c>
      <c r="AD331" s="83" t="s">
        <v>65</v>
      </c>
      <c r="AE331" s="83" t="s">
        <v>65</v>
      </c>
      <c r="AF331" s="83" t="s">
        <v>65</v>
      </c>
      <c r="AG331" s="83" t="s">
        <v>65</v>
      </c>
      <c r="AH331" s="83" t="s">
        <v>65</v>
      </c>
      <c r="AI331" s="83" t="s">
        <v>79</v>
      </c>
      <c r="AJ331" s="83" t="s">
        <v>65</v>
      </c>
      <c r="AK331" s="83" t="s">
        <v>65</v>
      </c>
      <c r="AL331" s="83" t="s">
        <v>65</v>
      </c>
      <c r="AM331" s="83" t="s">
        <v>65</v>
      </c>
      <c r="AN331" s="83" t="s">
        <v>65</v>
      </c>
      <c r="AO331" s="83" t="s">
        <v>65</v>
      </c>
      <c r="AP331" s="83" t="s">
        <v>67</v>
      </c>
      <c r="AQ331" s="83" t="s">
        <v>67</v>
      </c>
      <c r="AR331" s="83" t="s">
        <v>63</v>
      </c>
      <c r="AS331" s="83" t="s">
        <v>120</v>
      </c>
      <c r="AT331" s="83" t="s">
        <v>87</v>
      </c>
      <c r="AU331" s="83" t="s">
        <v>70</v>
      </c>
      <c r="AV331" s="83" t="s">
        <v>71</v>
      </c>
      <c r="AW331" s="83" t="s">
        <v>72</v>
      </c>
      <c r="AX331" s="83" t="s">
        <v>72</v>
      </c>
      <c r="AY331" s="83" t="s">
        <v>63</v>
      </c>
      <c r="AZ331" s="83" t="s">
        <v>63</v>
      </c>
      <c r="BA331" s="83" t="s">
        <v>72</v>
      </c>
      <c r="BB331" s="83" t="s">
        <v>73</v>
      </c>
      <c r="BC331" s="83" t="s">
        <v>73</v>
      </c>
      <c r="BD331" s="83"/>
      <c r="BE331" s="83" t="s">
        <v>73</v>
      </c>
      <c r="BF331" s="83"/>
      <c r="BG331" s="87" t="s">
        <v>846</v>
      </c>
      <c r="BH331" s="87" t="s">
        <v>114</v>
      </c>
      <c r="BI331" s="76" t="s">
        <v>1415</v>
      </c>
      <c r="BJ331">
        <v>16</v>
      </c>
      <c r="BK331" s="87">
        <v>63</v>
      </c>
      <c r="BL331" s="87"/>
      <c r="BM331" s="86" t="s">
        <v>1126</v>
      </c>
      <c r="BN331" s="86" t="s">
        <v>1132</v>
      </c>
      <c r="BO331" s="87" t="s">
        <v>68</v>
      </c>
      <c r="BP331" s="87"/>
      <c r="BQ331" s="87" t="s">
        <v>1472</v>
      </c>
      <c r="BR331" s="86" t="s">
        <v>1445</v>
      </c>
      <c r="BS331" s="86">
        <v>1</v>
      </c>
      <c r="BT331" s="86" t="s">
        <v>1445</v>
      </c>
      <c r="BU331" s="86">
        <v>1</v>
      </c>
      <c r="BV331" s="86" t="s">
        <v>63</v>
      </c>
      <c r="BW331" s="86">
        <v>1</v>
      </c>
      <c r="BX331" s="86" t="s">
        <v>1448</v>
      </c>
      <c r="BY331" s="86">
        <v>1</v>
      </c>
      <c r="BZ331" s="86" t="s">
        <v>1470</v>
      </c>
      <c r="CA331" s="86">
        <v>2</v>
      </c>
      <c r="CB331" s="86" t="s">
        <v>1452</v>
      </c>
      <c r="CC331" s="86">
        <v>0</v>
      </c>
      <c r="CD331" s="86" t="s">
        <v>1454</v>
      </c>
      <c r="CE331" s="86">
        <v>1</v>
      </c>
      <c r="CF331" s="86" t="s">
        <v>1454</v>
      </c>
      <c r="CG331" s="86">
        <v>1</v>
      </c>
      <c r="CH331" s="86" t="s">
        <v>1454</v>
      </c>
      <c r="CI331" s="86">
        <v>1</v>
      </c>
      <c r="CJ331" s="86" t="s">
        <v>1454</v>
      </c>
      <c r="CK331" s="86">
        <v>1</v>
      </c>
      <c r="CL331" s="86" t="s">
        <v>1454</v>
      </c>
      <c r="CM331" s="86">
        <v>1</v>
      </c>
      <c r="CN331" s="86" t="s">
        <v>226</v>
      </c>
      <c r="CO331" s="86">
        <v>0</v>
      </c>
      <c r="CP331" s="87" t="s">
        <v>1478</v>
      </c>
      <c r="CQ331" s="152">
        <v>1</v>
      </c>
    </row>
    <row r="332" spans="1:95" ht="13.2" x14ac:dyDescent="0.25">
      <c r="A332" s="82">
        <v>45574.400678958336</v>
      </c>
      <c r="B332" s="83" t="s">
        <v>917</v>
      </c>
      <c r="C332" s="84" t="s">
        <v>918</v>
      </c>
      <c r="D332" s="83">
        <v>5.4</v>
      </c>
      <c r="E332" s="83">
        <v>0.17</v>
      </c>
      <c r="F332" s="83" t="s">
        <v>114</v>
      </c>
      <c r="G332" s="83" t="s">
        <v>76</v>
      </c>
      <c r="H332" s="83" t="s">
        <v>887</v>
      </c>
      <c r="I332" s="83" t="s">
        <v>63</v>
      </c>
      <c r="J332" s="83" t="s">
        <v>64</v>
      </c>
      <c r="K332" s="83" t="s">
        <v>64</v>
      </c>
      <c r="L332" s="83" t="s">
        <v>64</v>
      </c>
      <c r="M332" s="83" t="s">
        <v>84</v>
      </c>
      <c r="N332" s="83" t="s">
        <v>64</v>
      </c>
      <c r="O332" s="83" t="s">
        <v>64</v>
      </c>
      <c r="P332" s="83" t="s">
        <v>84</v>
      </c>
      <c r="Q332" s="83" t="s">
        <v>64</v>
      </c>
      <c r="R332" s="83" t="s">
        <v>64</v>
      </c>
      <c r="S332" s="83" t="s">
        <v>64</v>
      </c>
      <c r="T332" s="83" t="s">
        <v>64</v>
      </c>
      <c r="U332" s="83" t="s">
        <v>84</v>
      </c>
      <c r="V332" s="83" t="s">
        <v>64</v>
      </c>
      <c r="W332" s="83" t="s">
        <v>64</v>
      </c>
      <c r="X332" s="83" t="s">
        <v>84</v>
      </c>
      <c r="Y332" s="83" t="s">
        <v>64</v>
      </c>
      <c r="Z332" s="83" t="s">
        <v>66</v>
      </c>
      <c r="AA332" s="83" t="s">
        <v>66</v>
      </c>
      <c r="AB332" s="83" t="s">
        <v>65</v>
      </c>
      <c r="AC332" s="83" t="s">
        <v>66</v>
      </c>
      <c r="AD332" s="83" t="s">
        <v>66</v>
      </c>
      <c r="AE332" s="83" t="s">
        <v>66</v>
      </c>
      <c r="AF332" s="83" t="s">
        <v>66</v>
      </c>
      <c r="AG332" s="83" t="s">
        <v>66</v>
      </c>
      <c r="AH332" s="83" t="s">
        <v>66</v>
      </c>
      <c r="AI332" s="83" t="s">
        <v>79</v>
      </c>
      <c r="AJ332" s="83" t="s">
        <v>66</v>
      </c>
      <c r="AK332" s="83" t="s">
        <v>66</v>
      </c>
      <c r="AL332" s="83" t="s">
        <v>66</v>
      </c>
      <c r="AM332" s="83" t="s">
        <v>65</v>
      </c>
      <c r="AN332" s="83" t="s">
        <v>66</v>
      </c>
      <c r="AO332" s="83" t="s">
        <v>66</v>
      </c>
      <c r="AP332" s="83" t="s">
        <v>67</v>
      </c>
      <c r="AQ332" s="83" t="s">
        <v>67</v>
      </c>
      <c r="AR332" s="83" t="s">
        <v>63</v>
      </c>
      <c r="AS332" s="83" t="s">
        <v>919</v>
      </c>
      <c r="AT332" s="83" t="s">
        <v>87</v>
      </c>
      <c r="AU332" s="83" t="s">
        <v>70</v>
      </c>
      <c r="AV332" s="83" t="s">
        <v>132</v>
      </c>
      <c r="AW332" s="83" t="s">
        <v>73</v>
      </c>
      <c r="AX332" s="83" t="s">
        <v>73</v>
      </c>
      <c r="AY332" s="83" t="s">
        <v>73</v>
      </c>
      <c r="AZ332" s="83" t="s">
        <v>73</v>
      </c>
      <c r="BA332" s="83" t="s">
        <v>72</v>
      </c>
      <c r="BB332" s="83" t="s">
        <v>73</v>
      </c>
      <c r="BC332" s="83" t="s">
        <v>73</v>
      </c>
      <c r="BD332" s="83"/>
      <c r="BE332" s="83" t="s">
        <v>73</v>
      </c>
      <c r="BF332" s="83"/>
      <c r="BG332" s="87" t="s">
        <v>846</v>
      </c>
      <c r="BH332" s="87" t="s">
        <v>114</v>
      </c>
      <c r="BI332" s="76" t="s">
        <v>1414</v>
      </c>
      <c r="BJ332">
        <v>12</v>
      </c>
      <c r="BK332" s="87">
        <v>50</v>
      </c>
      <c r="BL332" s="87"/>
      <c r="BM332" s="86" t="s">
        <v>1126</v>
      </c>
      <c r="BN332" s="86" t="s">
        <v>1132</v>
      </c>
      <c r="BO332" s="87" t="s">
        <v>68</v>
      </c>
      <c r="BP332" s="87"/>
      <c r="BQ332" s="87" t="s">
        <v>1472</v>
      </c>
      <c r="BR332" s="86" t="s">
        <v>1445</v>
      </c>
      <c r="BS332" s="86">
        <v>1</v>
      </c>
      <c r="BT332" s="86" t="s">
        <v>1445</v>
      </c>
      <c r="BU332" s="86">
        <v>1</v>
      </c>
      <c r="BV332" s="86" t="s">
        <v>63</v>
      </c>
      <c r="BW332" s="86">
        <v>1</v>
      </c>
      <c r="BX332" s="86" t="s">
        <v>1448</v>
      </c>
      <c r="BY332" s="86">
        <v>1</v>
      </c>
      <c r="BZ332" s="86" t="s">
        <v>1470</v>
      </c>
      <c r="CA332" s="86">
        <v>2</v>
      </c>
      <c r="CB332" s="86" t="s">
        <v>1452</v>
      </c>
      <c r="CC332" s="86">
        <v>0</v>
      </c>
      <c r="CD332" s="86" t="s">
        <v>226</v>
      </c>
      <c r="CE332" s="86">
        <v>0</v>
      </c>
      <c r="CF332" s="86" t="s">
        <v>226</v>
      </c>
      <c r="CG332" s="86">
        <v>0</v>
      </c>
      <c r="CH332" s="86" t="s">
        <v>226</v>
      </c>
      <c r="CI332" s="86">
        <v>0</v>
      </c>
      <c r="CJ332" s="86" t="s">
        <v>226</v>
      </c>
      <c r="CK332" s="86">
        <v>0</v>
      </c>
      <c r="CL332" s="86" t="s">
        <v>1454</v>
      </c>
      <c r="CM332" s="86">
        <v>1</v>
      </c>
      <c r="CN332" s="86" t="s">
        <v>226</v>
      </c>
      <c r="CO332" s="86">
        <v>0</v>
      </c>
      <c r="CP332" s="87" t="s">
        <v>1477</v>
      </c>
      <c r="CQ332" s="152">
        <v>0</v>
      </c>
    </row>
    <row r="333" spans="1:95" ht="13.2" x14ac:dyDescent="0.25">
      <c r="A333" s="82">
        <v>45574.402273946762</v>
      </c>
      <c r="B333" s="83" t="s">
        <v>920</v>
      </c>
      <c r="C333" s="84" t="s">
        <v>921</v>
      </c>
      <c r="D333" s="83">
        <v>62.5</v>
      </c>
      <c r="E333" s="83">
        <v>0.42</v>
      </c>
      <c r="F333" s="83" t="s">
        <v>114</v>
      </c>
      <c r="G333" s="83" t="s">
        <v>539</v>
      </c>
      <c r="H333" s="83" t="s">
        <v>922</v>
      </c>
      <c r="I333" s="83" t="s">
        <v>63</v>
      </c>
      <c r="J333" s="83" t="s">
        <v>78</v>
      </c>
      <c r="K333" s="83" t="s">
        <v>78</v>
      </c>
      <c r="L333" s="83" t="s">
        <v>78</v>
      </c>
      <c r="M333" s="83" t="s">
        <v>64</v>
      </c>
      <c r="N333" s="83" t="s">
        <v>64</v>
      </c>
      <c r="O333" s="83" t="s">
        <v>84</v>
      </c>
      <c r="P333" s="83" t="s">
        <v>84</v>
      </c>
      <c r="Q333" s="83" t="s">
        <v>78</v>
      </c>
      <c r="R333" s="83" t="s">
        <v>64</v>
      </c>
      <c r="S333" s="83" t="s">
        <v>84</v>
      </c>
      <c r="T333" s="83" t="s">
        <v>64</v>
      </c>
      <c r="U333" s="83" t="s">
        <v>78</v>
      </c>
      <c r="V333" s="83" t="s">
        <v>64</v>
      </c>
      <c r="W333" s="83" t="s">
        <v>64</v>
      </c>
      <c r="X333" s="83" t="s">
        <v>64</v>
      </c>
      <c r="Y333" s="83" t="s">
        <v>78</v>
      </c>
      <c r="Z333" s="83" t="s">
        <v>79</v>
      </c>
      <c r="AA333" s="83" t="s">
        <v>66</v>
      </c>
      <c r="AB333" s="83" t="s">
        <v>101</v>
      </c>
      <c r="AC333" s="83" t="s">
        <v>65</v>
      </c>
      <c r="AD333" s="83" t="s">
        <v>66</v>
      </c>
      <c r="AE333" s="83" t="s">
        <v>65</v>
      </c>
      <c r="AF333" s="83" t="s">
        <v>65</v>
      </c>
      <c r="AG333" s="83" t="s">
        <v>65</v>
      </c>
      <c r="AH333" s="83" t="s">
        <v>79</v>
      </c>
      <c r="AI333" s="83" t="s">
        <v>101</v>
      </c>
      <c r="AJ333" s="83" t="s">
        <v>66</v>
      </c>
      <c r="AK333" s="83" t="s">
        <v>65</v>
      </c>
      <c r="AL333" s="83" t="s">
        <v>65</v>
      </c>
      <c r="AM333" s="83" t="s">
        <v>65</v>
      </c>
      <c r="AN333" s="83" t="s">
        <v>65</v>
      </c>
      <c r="AO333" s="83" t="s">
        <v>65</v>
      </c>
      <c r="AP333" s="83" t="s">
        <v>67</v>
      </c>
      <c r="AQ333" s="83" t="s">
        <v>67</v>
      </c>
      <c r="AR333" s="83" t="s">
        <v>63</v>
      </c>
      <c r="AS333" s="83" t="s">
        <v>81</v>
      </c>
      <c r="AT333" s="83" t="s">
        <v>169</v>
      </c>
      <c r="AU333" s="83" t="s">
        <v>70</v>
      </c>
      <c r="AV333" s="83" t="s">
        <v>71</v>
      </c>
      <c r="AW333" s="83" t="s">
        <v>73</v>
      </c>
      <c r="AX333" s="83" t="s">
        <v>72</v>
      </c>
      <c r="AY333" s="83" t="s">
        <v>72</v>
      </c>
      <c r="AZ333" s="83" t="s">
        <v>63</v>
      </c>
      <c r="BA333" s="83" t="s">
        <v>73</v>
      </c>
      <c r="BB333" s="83" t="s">
        <v>73</v>
      </c>
      <c r="BC333" s="83" t="s">
        <v>73</v>
      </c>
      <c r="BD333" s="83"/>
      <c r="BE333" s="83" t="s">
        <v>73</v>
      </c>
      <c r="BF333" s="83"/>
      <c r="BG333" s="87" t="s">
        <v>846</v>
      </c>
      <c r="BH333" s="87" t="s">
        <v>114</v>
      </c>
      <c r="BI333" s="76" t="s">
        <v>1414</v>
      </c>
      <c r="BJ333">
        <v>6</v>
      </c>
      <c r="BK333" s="87">
        <v>54</v>
      </c>
      <c r="BL333" s="87"/>
      <c r="BM333" s="86" t="s">
        <v>1126</v>
      </c>
      <c r="BN333" s="86" t="s">
        <v>1132</v>
      </c>
      <c r="BO333" s="87" t="s">
        <v>68</v>
      </c>
      <c r="BP333" s="87"/>
      <c r="BQ333" s="87" t="s">
        <v>1472</v>
      </c>
      <c r="BR333" s="86" t="s">
        <v>1445</v>
      </c>
      <c r="BS333" s="86">
        <v>1</v>
      </c>
      <c r="BT333" s="86" t="s">
        <v>1445</v>
      </c>
      <c r="BU333" s="86">
        <v>1</v>
      </c>
      <c r="BV333" s="86" t="s">
        <v>63</v>
      </c>
      <c r="BW333" s="86">
        <v>1</v>
      </c>
      <c r="BX333" s="86" t="s">
        <v>1447</v>
      </c>
      <c r="BY333" s="86">
        <v>0</v>
      </c>
      <c r="BZ333" s="86" t="s">
        <v>1470</v>
      </c>
      <c r="CA333" s="86">
        <v>2</v>
      </c>
      <c r="CB333" s="86" t="s">
        <v>1452</v>
      </c>
      <c r="CC333" s="86">
        <v>0</v>
      </c>
      <c r="CD333" s="86" t="s">
        <v>226</v>
      </c>
      <c r="CE333" s="86">
        <v>0</v>
      </c>
      <c r="CF333" s="86" t="s">
        <v>1454</v>
      </c>
      <c r="CG333" s="86">
        <v>1</v>
      </c>
      <c r="CH333" s="86" t="s">
        <v>1454</v>
      </c>
      <c r="CI333" s="86">
        <v>1</v>
      </c>
      <c r="CJ333" s="86" t="s">
        <v>1454</v>
      </c>
      <c r="CK333" s="86">
        <v>1</v>
      </c>
      <c r="CL333" s="86" t="s">
        <v>226</v>
      </c>
      <c r="CM333" s="86">
        <v>0</v>
      </c>
      <c r="CN333" s="86" t="s">
        <v>226</v>
      </c>
      <c r="CO333" s="86">
        <v>0</v>
      </c>
      <c r="CP333" s="87" t="s">
        <v>1477</v>
      </c>
      <c r="CQ333" s="152">
        <v>0</v>
      </c>
    </row>
    <row r="334" spans="1:95" ht="13.2" x14ac:dyDescent="0.25">
      <c r="A334" s="82">
        <v>45574.404956631945</v>
      </c>
      <c r="B334" s="83" t="s">
        <v>923</v>
      </c>
      <c r="C334" s="84" t="s">
        <v>924</v>
      </c>
      <c r="D334" s="83">
        <v>100</v>
      </c>
      <c r="E334" s="83">
        <v>1.38</v>
      </c>
      <c r="F334" s="83" t="s">
        <v>114</v>
      </c>
      <c r="G334" s="83" t="s">
        <v>539</v>
      </c>
      <c r="H334" s="83" t="s">
        <v>925</v>
      </c>
      <c r="I334" s="83" t="s">
        <v>63</v>
      </c>
      <c r="J334" s="83" t="s">
        <v>64</v>
      </c>
      <c r="K334" s="83" t="s">
        <v>84</v>
      </c>
      <c r="L334" s="83" t="s">
        <v>64</v>
      </c>
      <c r="M334" s="83" t="s">
        <v>64</v>
      </c>
      <c r="N334" s="83" t="s">
        <v>64</v>
      </c>
      <c r="O334" s="83" t="s">
        <v>84</v>
      </c>
      <c r="P334" s="83" t="s">
        <v>84</v>
      </c>
      <c r="Q334" s="83" t="s">
        <v>64</v>
      </c>
      <c r="R334" s="83" t="s">
        <v>64</v>
      </c>
      <c r="S334" s="83" t="s">
        <v>64</v>
      </c>
      <c r="T334" s="83" t="s">
        <v>84</v>
      </c>
      <c r="U334" s="83" t="s">
        <v>64</v>
      </c>
      <c r="V334" s="83" t="s">
        <v>64</v>
      </c>
      <c r="W334" s="83" t="s">
        <v>64</v>
      </c>
      <c r="X334" s="83" t="s">
        <v>64</v>
      </c>
      <c r="Y334" s="83" t="s">
        <v>64</v>
      </c>
      <c r="Z334" s="83" t="s">
        <v>79</v>
      </c>
      <c r="AA334" s="83" t="s">
        <v>66</v>
      </c>
      <c r="AB334" s="83" t="s">
        <v>65</v>
      </c>
      <c r="AC334" s="83" t="s">
        <v>65</v>
      </c>
      <c r="AD334" s="83" t="s">
        <v>65</v>
      </c>
      <c r="AE334" s="83" t="s">
        <v>66</v>
      </c>
      <c r="AF334" s="83" t="s">
        <v>66</v>
      </c>
      <c r="AG334" s="83" t="s">
        <v>66</v>
      </c>
      <c r="AH334" s="83" t="s">
        <v>65</v>
      </c>
      <c r="AI334" s="83" t="s">
        <v>79</v>
      </c>
      <c r="AJ334" s="83" t="s">
        <v>66</v>
      </c>
      <c r="AK334" s="83" t="s">
        <v>66</v>
      </c>
      <c r="AL334" s="83" t="s">
        <v>101</v>
      </c>
      <c r="AM334" s="83" t="s">
        <v>66</v>
      </c>
      <c r="AN334" s="83" t="s">
        <v>65</v>
      </c>
      <c r="AO334" s="83" t="s">
        <v>65</v>
      </c>
      <c r="AP334" s="83" t="s">
        <v>80</v>
      </c>
      <c r="AQ334" s="83" t="s">
        <v>80</v>
      </c>
      <c r="AR334" s="83" t="s">
        <v>63</v>
      </c>
      <c r="AS334" s="83" t="s">
        <v>81</v>
      </c>
      <c r="AT334" s="83" t="s">
        <v>87</v>
      </c>
      <c r="AU334" s="83" t="s">
        <v>67</v>
      </c>
      <c r="AV334" s="83" t="s">
        <v>469</v>
      </c>
      <c r="AW334" s="83" t="s">
        <v>73</v>
      </c>
      <c r="AX334" s="83" t="s">
        <v>63</v>
      </c>
      <c r="AY334" s="83" t="s">
        <v>63</v>
      </c>
      <c r="AZ334" s="83" t="s">
        <v>63</v>
      </c>
      <c r="BA334" s="83" t="s">
        <v>63</v>
      </c>
      <c r="BB334" s="83" t="s">
        <v>63</v>
      </c>
      <c r="BC334" s="83" t="s">
        <v>73</v>
      </c>
      <c r="BD334" s="83" t="s">
        <v>197</v>
      </c>
      <c r="BE334" s="83" t="s">
        <v>73</v>
      </c>
      <c r="BF334" s="83"/>
      <c r="BG334" s="87" t="s">
        <v>846</v>
      </c>
      <c r="BH334" s="87" t="s">
        <v>114</v>
      </c>
      <c r="BI334" s="76" t="s">
        <v>1414</v>
      </c>
      <c r="BJ334">
        <v>11</v>
      </c>
      <c r="BK334" s="87">
        <v>53</v>
      </c>
      <c r="BL334" s="87"/>
      <c r="BM334" s="86" t="s">
        <v>1126</v>
      </c>
      <c r="BN334" s="86" t="s">
        <v>1132</v>
      </c>
      <c r="BO334" s="87" t="s">
        <v>68</v>
      </c>
      <c r="BP334" s="87"/>
      <c r="BQ334" s="87" t="s">
        <v>1472</v>
      </c>
      <c r="BR334" s="86" t="s">
        <v>1444</v>
      </c>
      <c r="BS334" s="86">
        <v>0</v>
      </c>
      <c r="BT334" s="86" t="s">
        <v>1444</v>
      </c>
      <c r="BU334" s="86">
        <v>0</v>
      </c>
      <c r="BV334" s="86" t="s">
        <v>63</v>
      </c>
      <c r="BW334" s="86">
        <v>1</v>
      </c>
      <c r="BX334" s="86" t="s">
        <v>1448</v>
      </c>
      <c r="BY334" s="86">
        <v>1</v>
      </c>
      <c r="BZ334" s="86" t="s">
        <v>1450</v>
      </c>
      <c r="CA334" s="86">
        <v>1</v>
      </c>
      <c r="CB334" s="86" t="s">
        <v>1453</v>
      </c>
      <c r="CC334" s="86">
        <v>1</v>
      </c>
      <c r="CD334" s="86" t="s">
        <v>226</v>
      </c>
      <c r="CE334" s="86">
        <v>0</v>
      </c>
      <c r="CF334" s="86" t="s">
        <v>1454</v>
      </c>
      <c r="CG334" s="86">
        <v>1</v>
      </c>
      <c r="CH334" s="86" t="s">
        <v>1454</v>
      </c>
      <c r="CI334" s="86">
        <v>1</v>
      </c>
      <c r="CJ334" s="86" t="s">
        <v>1454</v>
      </c>
      <c r="CK334" s="86">
        <v>1</v>
      </c>
      <c r="CL334" s="86" t="s">
        <v>1454</v>
      </c>
      <c r="CM334" s="86">
        <v>1</v>
      </c>
      <c r="CN334" s="86" t="s">
        <v>1454</v>
      </c>
      <c r="CO334" s="86">
        <v>1</v>
      </c>
      <c r="CP334" s="87" t="s">
        <v>1478</v>
      </c>
      <c r="CQ334" s="152">
        <v>1</v>
      </c>
    </row>
    <row r="335" spans="1:95" ht="13.2" x14ac:dyDescent="0.25">
      <c r="A335" s="82">
        <v>45574.405944444443</v>
      </c>
      <c r="B335" s="83" t="s">
        <v>926</v>
      </c>
      <c r="C335" s="84" t="s">
        <v>927</v>
      </c>
      <c r="D335" s="83">
        <v>51.79</v>
      </c>
      <c r="E335" s="83">
        <v>0.25</v>
      </c>
      <c r="F335" s="83" t="s">
        <v>114</v>
      </c>
      <c r="G335" s="83" t="s">
        <v>539</v>
      </c>
      <c r="H335" s="83" t="s">
        <v>846</v>
      </c>
      <c r="I335" s="83" t="s">
        <v>63</v>
      </c>
      <c r="J335" s="83" t="s">
        <v>78</v>
      </c>
      <c r="K335" s="83" t="s">
        <v>78</v>
      </c>
      <c r="L335" s="83" t="s">
        <v>145</v>
      </c>
      <c r="M335" s="83" t="s">
        <v>78</v>
      </c>
      <c r="N335" s="83" t="s">
        <v>64</v>
      </c>
      <c r="O335" s="83" t="s">
        <v>78</v>
      </c>
      <c r="P335" s="83" t="s">
        <v>84</v>
      </c>
      <c r="Q335" s="83" t="s">
        <v>84</v>
      </c>
      <c r="R335" s="83" t="s">
        <v>78</v>
      </c>
      <c r="S335" s="83" t="s">
        <v>78</v>
      </c>
      <c r="T335" s="83" t="s">
        <v>78</v>
      </c>
      <c r="U335" s="83" t="s">
        <v>84</v>
      </c>
      <c r="V335" s="83" t="s">
        <v>84</v>
      </c>
      <c r="W335" s="83" t="s">
        <v>84</v>
      </c>
      <c r="X335" s="83" t="s">
        <v>64</v>
      </c>
      <c r="Y335" s="83" t="s">
        <v>84</v>
      </c>
      <c r="Z335" s="83" t="s">
        <v>66</v>
      </c>
      <c r="AA335" s="83" t="s">
        <v>79</v>
      </c>
      <c r="AB335" s="83" t="s">
        <v>66</v>
      </c>
      <c r="AC335" s="83" t="s">
        <v>79</v>
      </c>
      <c r="AD335" s="83" t="s">
        <v>79</v>
      </c>
      <c r="AE335" s="83" t="s">
        <v>66</v>
      </c>
      <c r="AF335" s="83" t="s">
        <v>79</v>
      </c>
      <c r="AG335" s="83" t="s">
        <v>66</v>
      </c>
      <c r="AH335" s="83" t="s">
        <v>66</v>
      </c>
      <c r="AI335" s="83" t="s">
        <v>66</v>
      </c>
      <c r="AJ335" s="83" t="s">
        <v>66</v>
      </c>
      <c r="AK335" s="83" t="s">
        <v>66</v>
      </c>
      <c r="AL335" s="83" t="s">
        <v>66</v>
      </c>
      <c r="AM335" s="83" t="s">
        <v>66</v>
      </c>
      <c r="AN335" s="83" t="s">
        <v>66</v>
      </c>
      <c r="AO335" s="83" t="s">
        <v>66</v>
      </c>
      <c r="AP335" s="83" t="s">
        <v>67</v>
      </c>
      <c r="AQ335" s="83" t="s">
        <v>119</v>
      </c>
      <c r="AR335" s="83" t="s">
        <v>86</v>
      </c>
      <c r="AS335" s="83" t="s">
        <v>68</v>
      </c>
      <c r="AT335" s="83" t="s">
        <v>69</v>
      </c>
      <c r="AU335" s="83" t="s">
        <v>70</v>
      </c>
      <c r="AV335" s="83" t="s">
        <v>132</v>
      </c>
      <c r="AW335" s="83" t="s">
        <v>73</v>
      </c>
      <c r="AX335" s="83" t="s">
        <v>73</v>
      </c>
      <c r="AY335" s="83" t="s">
        <v>63</v>
      </c>
      <c r="AZ335" s="83" t="s">
        <v>72</v>
      </c>
      <c r="BA335" s="83" t="s">
        <v>63</v>
      </c>
      <c r="BB335" s="83" t="s">
        <v>72</v>
      </c>
      <c r="BC335" s="83" t="s">
        <v>73</v>
      </c>
      <c r="BD335" s="83"/>
      <c r="BE335" s="83" t="s">
        <v>73</v>
      </c>
      <c r="BF335" s="83"/>
      <c r="BG335" s="87" t="s">
        <v>846</v>
      </c>
      <c r="BH335" s="87" t="s">
        <v>114</v>
      </c>
      <c r="BI335" s="76" t="s">
        <v>1414</v>
      </c>
      <c r="BJ335">
        <v>3</v>
      </c>
      <c r="BK335" s="87">
        <v>43</v>
      </c>
      <c r="BL335" s="87"/>
      <c r="BM335" s="86" t="s">
        <v>1126</v>
      </c>
      <c r="BN335" s="86" t="s">
        <v>1132</v>
      </c>
      <c r="BO335" s="87" t="s">
        <v>68</v>
      </c>
      <c r="BP335" s="87"/>
      <c r="BQ335" s="87" t="s">
        <v>1472</v>
      </c>
      <c r="BR335" s="86" t="s">
        <v>1445</v>
      </c>
      <c r="BS335" s="86">
        <v>1</v>
      </c>
      <c r="BT335" s="86" t="s">
        <v>1444</v>
      </c>
      <c r="BU335" s="86">
        <v>0</v>
      </c>
      <c r="BV335" s="86" t="s">
        <v>63</v>
      </c>
      <c r="BW335" s="86">
        <v>1</v>
      </c>
      <c r="BX335" s="86" t="s">
        <v>1447</v>
      </c>
      <c r="BY335" s="86">
        <v>0</v>
      </c>
      <c r="BZ335" s="86" t="s">
        <v>1470</v>
      </c>
      <c r="CA335" s="86">
        <v>2</v>
      </c>
      <c r="CB335" s="86" t="s">
        <v>1452</v>
      </c>
      <c r="CC335" s="86">
        <v>0</v>
      </c>
      <c r="CD335" s="86" t="s">
        <v>226</v>
      </c>
      <c r="CE335" s="86">
        <v>0</v>
      </c>
      <c r="CF335" s="86" t="s">
        <v>226</v>
      </c>
      <c r="CG335" s="86">
        <v>0</v>
      </c>
      <c r="CH335" s="86" t="s">
        <v>1454</v>
      </c>
      <c r="CI335" s="86">
        <v>1</v>
      </c>
      <c r="CJ335" s="86" t="s">
        <v>1454</v>
      </c>
      <c r="CK335" s="86">
        <v>1</v>
      </c>
      <c r="CL335" s="86" t="s">
        <v>1454</v>
      </c>
      <c r="CM335" s="86">
        <v>1</v>
      </c>
      <c r="CN335" s="86" t="s">
        <v>1454</v>
      </c>
      <c r="CO335" s="86">
        <v>1</v>
      </c>
      <c r="CP335" s="87" t="s">
        <v>1477</v>
      </c>
      <c r="CQ335" s="152">
        <v>0</v>
      </c>
    </row>
    <row r="336" spans="1:95" ht="13.2" x14ac:dyDescent="0.25">
      <c r="A336" s="82">
        <v>45574.407758043977</v>
      </c>
      <c r="B336" s="83" t="s">
        <v>928</v>
      </c>
      <c r="C336" s="84" t="s">
        <v>929</v>
      </c>
      <c r="D336" s="83">
        <v>100</v>
      </c>
      <c r="E336" s="83">
        <v>1.29</v>
      </c>
      <c r="F336" s="83" t="s">
        <v>114</v>
      </c>
      <c r="G336" s="83" t="s">
        <v>76</v>
      </c>
      <c r="H336" s="83" t="s">
        <v>887</v>
      </c>
      <c r="I336" s="83" t="s">
        <v>63</v>
      </c>
      <c r="J336" s="83" t="s">
        <v>64</v>
      </c>
      <c r="K336" s="83" t="s">
        <v>78</v>
      </c>
      <c r="L336" s="83" t="s">
        <v>64</v>
      </c>
      <c r="M336" s="83" t="s">
        <v>84</v>
      </c>
      <c r="N336" s="83" t="s">
        <v>84</v>
      </c>
      <c r="O336" s="83" t="s">
        <v>64</v>
      </c>
      <c r="P336" s="83" t="s">
        <v>64</v>
      </c>
      <c r="Q336" s="83" t="s">
        <v>64</v>
      </c>
      <c r="R336" s="83" t="s">
        <v>64</v>
      </c>
      <c r="S336" s="83" t="s">
        <v>64</v>
      </c>
      <c r="T336" s="83" t="s">
        <v>64</v>
      </c>
      <c r="U336" s="83" t="s">
        <v>84</v>
      </c>
      <c r="V336" s="83" t="s">
        <v>84</v>
      </c>
      <c r="W336" s="83" t="s">
        <v>64</v>
      </c>
      <c r="X336" s="83" t="s">
        <v>84</v>
      </c>
      <c r="Y336" s="83" t="s">
        <v>64</v>
      </c>
      <c r="Z336" s="83" t="s">
        <v>66</v>
      </c>
      <c r="AA336" s="83" t="s">
        <v>65</v>
      </c>
      <c r="AB336" s="83" t="s">
        <v>65</v>
      </c>
      <c r="AC336" s="83" t="s">
        <v>66</v>
      </c>
      <c r="AD336" s="83" t="s">
        <v>66</v>
      </c>
      <c r="AE336" s="83" t="s">
        <v>65</v>
      </c>
      <c r="AF336" s="83" t="s">
        <v>65</v>
      </c>
      <c r="AG336" s="83" t="s">
        <v>66</v>
      </c>
      <c r="AH336" s="83" t="s">
        <v>66</v>
      </c>
      <c r="AI336" s="83" t="s">
        <v>66</v>
      </c>
      <c r="AJ336" s="83" t="s">
        <v>79</v>
      </c>
      <c r="AK336" s="83" t="s">
        <v>66</v>
      </c>
      <c r="AL336" s="83" t="s">
        <v>66</v>
      </c>
      <c r="AM336" s="83" t="s">
        <v>66</v>
      </c>
      <c r="AN336" s="83" t="s">
        <v>79</v>
      </c>
      <c r="AO336" s="83" t="s">
        <v>66</v>
      </c>
      <c r="AP336" s="83" t="s">
        <v>67</v>
      </c>
      <c r="AQ336" s="83" t="s">
        <v>67</v>
      </c>
      <c r="AR336" s="83" t="s">
        <v>86</v>
      </c>
      <c r="AS336" s="83" t="s">
        <v>68</v>
      </c>
      <c r="AT336" s="83" t="s">
        <v>169</v>
      </c>
      <c r="AU336" s="83" t="s">
        <v>93</v>
      </c>
      <c r="AV336" s="83" t="s">
        <v>71</v>
      </c>
      <c r="AW336" s="83" t="s">
        <v>72</v>
      </c>
      <c r="AX336" s="83" t="s">
        <v>63</v>
      </c>
      <c r="AY336" s="83" t="s">
        <v>63</v>
      </c>
      <c r="AZ336" s="83" t="s">
        <v>63</v>
      </c>
      <c r="BA336" s="83" t="s">
        <v>63</v>
      </c>
      <c r="BB336" s="83" t="s">
        <v>73</v>
      </c>
      <c r="BC336" s="83" t="s">
        <v>73</v>
      </c>
      <c r="BD336" s="83"/>
      <c r="BE336" s="83" t="s">
        <v>73</v>
      </c>
      <c r="BF336" s="83"/>
      <c r="BG336" s="87" t="s">
        <v>846</v>
      </c>
      <c r="BH336" s="87" t="s">
        <v>114</v>
      </c>
      <c r="BI336" s="76" t="s">
        <v>1414</v>
      </c>
      <c r="BJ336">
        <v>10</v>
      </c>
      <c r="BK336" s="87">
        <v>49</v>
      </c>
      <c r="BL336" s="87"/>
      <c r="BM336" s="86" t="s">
        <v>1126</v>
      </c>
      <c r="BN336" s="86" t="s">
        <v>1132</v>
      </c>
      <c r="BO336" s="87" t="s">
        <v>68</v>
      </c>
      <c r="BP336" s="87"/>
      <c r="BQ336" s="87" t="s">
        <v>1472</v>
      </c>
      <c r="BR336" s="86" t="s">
        <v>1445</v>
      </c>
      <c r="BS336" s="86">
        <v>1</v>
      </c>
      <c r="BT336" s="86" t="s">
        <v>1445</v>
      </c>
      <c r="BU336" s="86">
        <v>1</v>
      </c>
      <c r="BV336" s="86" t="s">
        <v>63</v>
      </c>
      <c r="BW336" s="86">
        <v>1</v>
      </c>
      <c r="BX336" s="86" t="s">
        <v>1447</v>
      </c>
      <c r="BY336" s="86">
        <v>0</v>
      </c>
      <c r="BZ336" s="86" t="s">
        <v>1449</v>
      </c>
      <c r="CA336" s="86">
        <v>0</v>
      </c>
      <c r="CB336" s="86" t="s">
        <v>1452</v>
      </c>
      <c r="CC336" s="86">
        <v>0</v>
      </c>
      <c r="CD336" s="86" t="s">
        <v>1454</v>
      </c>
      <c r="CE336" s="86">
        <v>1</v>
      </c>
      <c r="CF336" s="86" t="s">
        <v>1454</v>
      </c>
      <c r="CG336" s="86">
        <v>1</v>
      </c>
      <c r="CH336" s="86" t="s">
        <v>1454</v>
      </c>
      <c r="CI336" s="86">
        <v>1</v>
      </c>
      <c r="CJ336" s="86" t="s">
        <v>1454</v>
      </c>
      <c r="CK336" s="86">
        <v>1</v>
      </c>
      <c r="CL336" s="86" t="s">
        <v>1454</v>
      </c>
      <c r="CM336" s="86">
        <v>1</v>
      </c>
      <c r="CN336" s="86" t="s">
        <v>226</v>
      </c>
      <c r="CO336" s="86">
        <v>0</v>
      </c>
      <c r="CP336" s="87" t="s">
        <v>1478</v>
      </c>
      <c r="CQ336" s="152">
        <v>1</v>
      </c>
    </row>
    <row r="337" spans="1:95" ht="13.2" x14ac:dyDescent="0.25">
      <c r="A337" s="82">
        <v>45574.408856099537</v>
      </c>
      <c r="B337" s="83" t="s">
        <v>930</v>
      </c>
      <c r="C337" s="84" t="s">
        <v>931</v>
      </c>
      <c r="D337" s="83">
        <v>56.25</v>
      </c>
      <c r="E337" s="83">
        <v>0.5</v>
      </c>
      <c r="F337" s="83" t="s">
        <v>114</v>
      </c>
      <c r="G337" s="83" t="s">
        <v>76</v>
      </c>
      <c r="H337" s="83" t="s">
        <v>846</v>
      </c>
      <c r="I337" s="83" t="s">
        <v>63</v>
      </c>
      <c r="J337" s="83" t="s">
        <v>64</v>
      </c>
      <c r="K337" s="83" t="s">
        <v>64</v>
      </c>
      <c r="L337" s="83" t="s">
        <v>64</v>
      </c>
      <c r="M337" s="83" t="s">
        <v>84</v>
      </c>
      <c r="N337" s="83" t="s">
        <v>78</v>
      </c>
      <c r="O337" s="83" t="s">
        <v>64</v>
      </c>
      <c r="P337" s="83" t="s">
        <v>84</v>
      </c>
      <c r="Q337" s="83" t="s">
        <v>84</v>
      </c>
      <c r="R337" s="83" t="s">
        <v>64</v>
      </c>
      <c r="S337" s="83" t="s">
        <v>64</v>
      </c>
      <c r="T337" s="83" t="s">
        <v>64</v>
      </c>
      <c r="U337" s="83" t="s">
        <v>64</v>
      </c>
      <c r="V337" s="83" t="s">
        <v>64</v>
      </c>
      <c r="W337" s="83" t="s">
        <v>64</v>
      </c>
      <c r="X337" s="83" t="s">
        <v>64</v>
      </c>
      <c r="Y337" s="83" t="s">
        <v>84</v>
      </c>
      <c r="Z337" s="83" t="s">
        <v>66</v>
      </c>
      <c r="AA337" s="83" t="s">
        <v>65</v>
      </c>
      <c r="AB337" s="83" t="s">
        <v>66</v>
      </c>
      <c r="AC337" s="83" t="s">
        <v>66</v>
      </c>
      <c r="AD337" s="83" t="s">
        <v>65</v>
      </c>
      <c r="AE337" s="83" t="s">
        <v>66</v>
      </c>
      <c r="AF337" s="83" t="s">
        <v>66</v>
      </c>
      <c r="AG337" s="83" t="s">
        <v>66</v>
      </c>
      <c r="AH337" s="83" t="s">
        <v>66</v>
      </c>
      <c r="AI337" s="83" t="s">
        <v>66</v>
      </c>
      <c r="AJ337" s="83" t="s">
        <v>79</v>
      </c>
      <c r="AK337" s="83" t="s">
        <v>79</v>
      </c>
      <c r="AL337" s="83" t="s">
        <v>79</v>
      </c>
      <c r="AM337" s="83" t="s">
        <v>66</v>
      </c>
      <c r="AN337" s="83" t="s">
        <v>66</v>
      </c>
      <c r="AO337" s="83" t="s">
        <v>66</v>
      </c>
      <c r="AP337" s="83" t="s">
        <v>67</v>
      </c>
      <c r="AQ337" s="83" t="s">
        <v>67</v>
      </c>
      <c r="AR337" s="83" t="s">
        <v>63</v>
      </c>
      <c r="AS337" s="83" t="s">
        <v>68</v>
      </c>
      <c r="AT337" s="83" t="s">
        <v>69</v>
      </c>
      <c r="AU337" s="83" t="s">
        <v>70</v>
      </c>
      <c r="AV337" s="83" t="s">
        <v>71</v>
      </c>
      <c r="AW337" s="83" t="s">
        <v>72</v>
      </c>
      <c r="AX337" s="83" t="s">
        <v>73</v>
      </c>
      <c r="AY337" s="83" t="s">
        <v>63</v>
      </c>
      <c r="AZ337" s="83" t="s">
        <v>72</v>
      </c>
      <c r="BA337" s="83" t="s">
        <v>72</v>
      </c>
      <c r="BB337" s="83" t="s">
        <v>73</v>
      </c>
      <c r="BC337" s="83" t="s">
        <v>73</v>
      </c>
      <c r="BD337" s="83"/>
      <c r="BE337" s="83" t="s">
        <v>73</v>
      </c>
      <c r="BF337" s="83"/>
      <c r="BG337" s="87" t="s">
        <v>846</v>
      </c>
      <c r="BH337" s="87" t="s">
        <v>114</v>
      </c>
      <c r="BI337" s="76" t="s">
        <v>1414</v>
      </c>
      <c r="BJ337">
        <v>11</v>
      </c>
      <c r="BK337" s="87">
        <v>46</v>
      </c>
      <c r="BL337" s="87"/>
      <c r="BM337" s="86" t="s">
        <v>1126</v>
      </c>
      <c r="BN337" s="86" t="s">
        <v>1132</v>
      </c>
      <c r="BO337" s="87" t="s">
        <v>68</v>
      </c>
      <c r="BP337" s="87"/>
      <c r="BQ337" s="87" t="s">
        <v>1472</v>
      </c>
      <c r="BR337" s="86" t="s">
        <v>1445</v>
      </c>
      <c r="BS337" s="86">
        <v>1</v>
      </c>
      <c r="BT337" s="86" t="s">
        <v>1445</v>
      </c>
      <c r="BU337" s="86">
        <v>1</v>
      </c>
      <c r="BV337" s="86" t="s">
        <v>63</v>
      </c>
      <c r="BW337" s="86">
        <v>1</v>
      </c>
      <c r="BX337" s="86" t="s">
        <v>1447</v>
      </c>
      <c r="BY337" s="86">
        <v>0</v>
      </c>
      <c r="BZ337" s="86" t="s">
        <v>1470</v>
      </c>
      <c r="CA337" s="86">
        <v>2</v>
      </c>
      <c r="CB337" s="86" t="s">
        <v>1452</v>
      </c>
      <c r="CC337" s="86">
        <v>0</v>
      </c>
      <c r="CD337" s="86" t="s">
        <v>1454</v>
      </c>
      <c r="CE337" s="86">
        <v>1</v>
      </c>
      <c r="CF337" s="86" t="s">
        <v>226</v>
      </c>
      <c r="CG337" s="86">
        <v>0</v>
      </c>
      <c r="CH337" s="86" t="s">
        <v>1454</v>
      </c>
      <c r="CI337" s="86">
        <v>1</v>
      </c>
      <c r="CJ337" s="86" t="s">
        <v>1454</v>
      </c>
      <c r="CK337" s="86">
        <v>1</v>
      </c>
      <c r="CL337" s="86" t="s">
        <v>1454</v>
      </c>
      <c r="CM337" s="86">
        <v>1</v>
      </c>
      <c r="CN337" s="86" t="s">
        <v>226</v>
      </c>
      <c r="CO337" s="86">
        <v>0</v>
      </c>
      <c r="CP337" s="87" t="s">
        <v>1477</v>
      </c>
      <c r="CQ337" s="152">
        <v>0</v>
      </c>
    </row>
    <row r="338" spans="1:95" ht="13.2" x14ac:dyDescent="0.25">
      <c r="A338" s="82">
        <v>45574.409002812499</v>
      </c>
      <c r="B338" s="83" t="s">
        <v>932</v>
      </c>
      <c r="C338" s="84" t="s">
        <v>933</v>
      </c>
      <c r="D338" s="83">
        <v>5.36</v>
      </c>
      <c r="E338" s="83">
        <v>0.25</v>
      </c>
      <c r="F338" s="83" t="s">
        <v>423</v>
      </c>
      <c r="G338" s="83" t="s">
        <v>76</v>
      </c>
      <c r="H338" s="83" t="s">
        <v>846</v>
      </c>
      <c r="I338" s="83" t="s">
        <v>73</v>
      </c>
      <c r="J338" s="83" t="s">
        <v>64</v>
      </c>
      <c r="K338" s="83" t="s">
        <v>64</v>
      </c>
      <c r="L338" s="83" t="s">
        <v>64</v>
      </c>
      <c r="M338" s="83" t="s">
        <v>78</v>
      </c>
      <c r="N338" s="83" t="s">
        <v>78</v>
      </c>
      <c r="O338" s="83" t="s">
        <v>64</v>
      </c>
      <c r="P338" s="83" t="s">
        <v>64</v>
      </c>
      <c r="Q338" s="83" t="s">
        <v>64</v>
      </c>
      <c r="R338" s="83" t="s">
        <v>64</v>
      </c>
      <c r="S338" s="83" t="s">
        <v>64</v>
      </c>
      <c r="T338" s="83" t="s">
        <v>64</v>
      </c>
      <c r="U338" s="83" t="s">
        <v>64</v>
      </c>
      <c r="V338" s="83" t="s">
        <v>64</v>
      </c>
      <c r="W338" s="83" t="s">
        <v>64</v>
      </c>
      <c r="X338" s="83" t="s">
        <v>64</v>
      </c>
      <c r="Y338" s="83" t="s">
        <v>64</v>
      </c>
      <c r="Z338" s="83" t="s">
        <v>65</v>
      </c>
      <c r="AA338" s="83" t="s">
        <v>65</v>
      </c>
      <c r="AB338" s="83" t="s">
        <v>65</v>
      </c>
      <c r="AC338" s="83" t="s">
        <v>65</v>
      </c>
      <c r="AD338" s="83" t="s">
        <v>65</v>
      </c>
      <c r="AE338" s="83" t="s">
        <v>65</v>
      </c>
      <c r="AF338" s="83" t="s">
        <v>65</v>
      </c>
      <c r="AG338" s="83" t="s">
        <v>65</v>
      </c>
      <c r="AH338" s="83" t="s">
        <v>65</v>
      </c>
      <c r="AI338" s="83" t="s">
        <v>101</v>
      </c>
      <c r="AJ338" s="83" t="s">
        <v>65</v>
      </c>
      <c r="AK338" s="83" t="s">
        <v>65</v>
      </c>
      <c r="AL338" s="83" t="s">
        <v>65</v>
      </c>
      <c r="AM338" s="83" t="s">
        <v>65</v>
      </c>
      <c r="AN338" s="83" t="s">
        <v>66</v>
      </c>
      <c r="AO338" s="83" t="s">
        <v>66</v>
      </c>
      <c r="AP338" s="83" t="s">
        <v>67</v>
      </c>
      <c r="AQ338" s="83" t="s">
        <v>67</v>
      </c>
      <c r="AR338" s="83" t="s">
        <v>63</v>
      </c>
      <c r="AS338" s="83" t="s">
        <v>68</v>
      </c>
      <c r="AT338" s="83" t="s">
        <v>69</v>
      </c>
      <c r="AU338" s="83" t="s">
        <v>80</v>
      </c>
      <c r="AV338" s="83" t="s">
        <v>80</v>
      </c>
      <c r="AW338" s="83" t="s">
        <v>63</v>
      </c>
      <c r="AX338" s="83" t="s">
        <v>72</v>
      </c>
      <c r="AY338" s="83" t="s">
        <v>63</v>
      </c>
      <c r="AZ338" s="83" t="s">
        <v>72</v>
      </c>
      <c r="BA338" s="83" t="s">
        <v>72</v>
      </c>
      <c r="BB338" s="83" t="s">
        <v>73</v>
      </c>
      <c r="BC338" s="83" t="s">
        <v>73</v>
      </c>
      <c r="BD338" s="83"/>
      <c r="BE338" s="83" t="s">
        <v>73</v>
      </c>
      <c r="BF338" s="83"/>
      <c r="BG338" s="87" t="s">
        <v>846</v>
      </c>
      <c r="BH338" s="86" t="s">
        <v>60</v>
      </c>
      <c r="BI338" s="76" t="s">
        <v>1415</v>
      </c>
      <c r="BJ338">
        <v>15</v>
      </c>
      <c r="BK338" s="87">
        <v>62</v>
      </c>
      <c r="BL338" s="87"/>
      <c r="BM338" s="86" t="s">
        <v>1126</v>
      </c>
      <c r="BN338" s="86" t="s">
        <v>1132</v>
      </c>
      <c r="BO338" s="87" t="s">
        <v>68</v>
      </c>
      <c r="BP338" s="87"/>
      <c r="BQ338" s="87" t="s">
        <v>1472</v>
      </c>
      <c r="BR338" s="86" t="s">
        <v>1445</v>
      </c>
      <c r="BS338" s="86">
        <v>1</v>
      </c>
      <c r="BT338" s="86" t="s">
        <v>1445</v>
      </c>
      <c r="BU338" s="86">
        <v>1</v>
      </c>
      <c r="BV338" s="86" t="s">
        <v>63</v>
      </c>
      <c r="BW338" s="86">
        <v>1</v>
      </c>
      <c r="BX338" s="86" t="s">
        <v>1447</v>
      </c>
      <c r="BY338" s="86">
        <v>0</v>
      </c>
      <c r="BZ338" s="86" t="s">
        <v>1450</v>
      </c>
      <c r="CA338" s="86">
        <v>1</v>
      </c>
      <c r="CB338" s="86" t="s">
        <v>1452</v>
      </c>
      <c r="CC338" s="86">
        <v>0</v>
      </c>
      <c r="CD338" s="86" t="s">
        <v>1454</v>
      </c>
      <c r="CE338" s="86">
        <v>1</v>
      </c>
      <c r="CF338" s="86" t="s">
        <v>1454</v>
      </c>
      <c r="CG338" s="86">
        <v>1</v>
      </c>
      <c r="CH338" s="86" t="s">
        <v>1454</v>
      </c>
      <c r="CI338" s="86">
        <v>1</v>
      </c>
      <c r="CJ338" s="86" t="s">
        <v>1454</v>
      </c>
      <c r="CK338" s="86">
        <v>1</v>
      </c>
      <c r="CL338" s="86" t="s">
        <v>1454</v>
      </c>
      <c r="CM338" s="86">
        <v>1</v>
      </c>
      <c r="CN338" s="86" t="s">
        <v>226</v>
      </c>
      <c r="CO338" s="86">
        <v>0</v>
      </c>
      <c r="CP338" s="87" t="s">
        <v>1478</v>
      </c>
      <c r="CQ338" s="152">
        <v>1</v>
      </c>
    </row>
    <row r="339" spans="1:95" ht="13.2" x14ac:dyDescent="0.25">
      <c r="A339" s="82">
        <v>45574.411478483795</v>
      </c>
      <c r="B339" s="83" t="s">
        <v>934</v>
      </c>
      <c r="C339" s="84" t="s">
        <v>935</v>
      </c>
      <c r="D339" s="83">
        <v>100</v>
      </c>
      <c r="E339" s="83">
        <v>1.1299999999999999</v>
      </c>
      <c r="F339" s="83" t="s">
        <v>114</v>
      </c>
      <c r="G339" s="83" t="s">
        <v>76</v>
      </c>
      <c r="H339" s="83" t="s">
        <v>849</v>
      </c>
      <c r="I339" s="83" t="s">
        <v>63</v>
      </c>
      <c r="J339" s="83" t="s">
        <v>64</v>
      </c>
      <c r="K339" s="83" t="s">
        <v>84</v>
      </c>
      <c r="L339" s="83" t="s">
        <v>64</v>
      </c>
      <c r="M339" s="83" t="s">
        <v>84</v>
      </c>
      <c r="N339" s="83" t="s">
        <v>64</v>
      </c>
      <c r="O339" s="83" t="s">
        <v>64</v>
      </c>
      <c r="P339" s="83" t="s">
        <v>84</v>
      </c>
      <c r="Q339" s="83" t="s">
        <v>84</v>
      </c>
      <c r="R339" s="83" t="s">
        <v>64</v>
      </c>
      <c r="S339" s="83" t="s">
        <v>64</v>
      </c>
      <c r="T339" s="83" t="s">
        <v>64</v>
      </c>
      <c r="U339" s="83" t="s">
        <v>84</v>
      </c>
      <c r="V339" s="83" t="s">
        <v>84</v>
      </c>
      <c r="W339" s="83" t="s">
        <v>84</v>
      </c>
      <c r="X339" s="83" t="s">
        <v>64</v>
      </c>
      <c r="Y339" s="83" t="s">
        <v>84</v>
      </c>
      <c r="Z339" s="83" t="s">
        <v>66</v>
      </c>
      <c r="AA339" s="83" t="s">
        <v>66</v>
      </c>
      <c r="AB339" s="83" t="s">
        <v>66</v>
      </c>
      <c r="AC339" s="83" t="s">
        <v>66</v>
      </c>
      <c r="AD339" s="83" t="s">
        <v>66</v>
      </c>
      <c r="AE339" s="83" t="s">
        <v>66</v>
      </c>
      <c r="AF339" s="83" t="s">
        <v>66</v>
      </c>
      <c r="AG339" s="83" t="s">
        <v>66</v>
      </c>
      <c r="AH339" s="83" t="s">
        <v>66</v>
      </c>
      <c r="AI339" s="83" t="s">
        <v>101</v>
      </c>
      <c r="AJ339" s="83" t="s">
        <v>66</v>
      </c>
      <c r="AK339" s="83" t="s">
        <v>79</v>
      </c>
      <c r="AL339" s="83" t="s">
        <v>66</v>
      </c>
      <c r="AM339" s="83" t="s">
        <v>66</v>
      </c>
      <c r="AN339" s="83" t="s">
        <v>79</v>
      </c>
      <c r="AO339" s="83" t="s">
        <v>79</v>
      </c>
      <c r="AP339" s="83" t="s">
        <v>67</v>
      </c>
      <c r="AQ339" s="83" t="s">
        <v>67</v>
      </c>
      <c r="AR339" s="83" t="s">
        <v>86</v>
      </c>
      <c r="AS339" s="83" t="s">
        <v>81</v>
      </c>
      <c r="AT339" s="83" t="s">
        <v>87</v>
      </c>
      <c r="AU339" s="83" t="s">
        <v>93</v>
      </c>
      <c r="AV339" s="83" t="s">
        <v>132</v>
      </c>
      <c r="AW339" s="83" t="s">
        <v>73</v>
      </c>
      <c r="AX339" s="83" t="s">
        <v>73</v>
      </c>
      <c r="AY339" s="83" t="s">
        <v>72</v>
      </c>
      <c r="AZ339" s="83" t="s">
        <v>72</v>
      </c>
      <c r="BA339" s="83" t="s">
        <v>73</v>
      </c>
      <c r="BB339" s="83" t="s">
        <v>73</v>
      </c>
      <c r="BC339" s="83" t="s">
        <v>73</v>
      </c>
      <c r="BD339" s="83"/>
      <c r="BE339" s="83" t="s">
        <v>73</v>
      </c>
      <c r="BF339" s="83"/>
      <c r="BG339" s="87" t="s">
        <v>846</v>
      </c>
      <c r="BH339" s="87" t="s">
        <v>114</v>
      </c>
      <c r="BI339" s="76" t="s">
        <v>1414</v>
      </c>
      <c r="BJ339">
        <v>8</v>
      </c>
      <c r="BK339" s="87">
        <v>46</v>
      </c>
      <c r="BL339" s="87"/>
      <c r="BM339" s="86" t="s">
        <v>1126</v>
      </c>
      <c r="BN339" s="86" t="s">
        <v>1132</v>
      </c>
      <c r="BO339" s="87" t="s">
        <v>68</v>
      </c>
      <c r="BP339" s="87"/>
      <c r="BQ339" s="87" t="s">
        <v>1472</v>
      </c>
      <c r="BR339" s="86" t="s">
        <v>1445</v>
      </c>
      <c r="BS339" s="86">
        <v>1</v>
      </c>
      <c r="BT339" s="86" t="s">
        <v>1445</v>
      </c>
      <c r="BU339" s="86">
        <v>1</v>
      </c>
      <c r="BV339" s="86" t="s">
        <v>63</v>
      </c>
      <c r="BW339" s="86">
        <v>1</v>
      </c>
      <c r="BX339" s="86" t="s">
        <v>1448</v>
      </c>
      <c r="BY339" s="86">
        <v>1</v>
      </c>
      <c r="BZ339" s="86" t="s">
        <v>1449</v>
      </c>
      <c r="CA339" s="86">
        <v>0</v>
      </c>
      <c r="CB339" s="86" t="s">
        <v>1452</v>
      </c>
      <c r="CC339" s="86">
        <v>0</v>
      </c>
      <c r="CD339" s="86" t="s">
        <v>226</v>
      </c>
      <c r="CE339" s="86">
        <v>0</v>
      </c>
      <c r="CF339" s="86" t="s">
        <v>226</v>
      </c>
      <c r="CG339" s="86">
        <v>0</v>
      </c>
      <c r="CH339" s="86" t="s">
        <v>1454</v>
      </c>
      <c r="CI339" s="86">
        <v>1</v>
      </c>
      <c r="CJ339" s="86" t="s">
        <v>1454</v>
      </c>
      <c r="CK339" s="86">
        <v>1</v>
      </c>
      <c r="CL339" s="86" t="s">
        <v>226</v>
      </c>
      <c r="CM339" s="86">
        <v>0</v>
      </c>
      <c r="CN339" s="86" t="s">
        <v>226</v>
      </c>
      <c r="CO339" s="86">
        <v>0</v>
      </c>
      <c r="CP339" s="87" t="s">
        <v>1477</v>
      </c>
      <c r="CQ339" s="152">
        <v>0</v>
      </c>
    </row>
    <row r="340" spans="1:95" ht="13.2" x14ac:dyDescent="0.25">
      <c r="A340" s="82">
        <v>45574.411838773143</v>
      </c>
      <c r="B340" s="83" t="s">
        <v>936</v>
      </c>
      <c r="C340" s="84" t="s">
        <v>937</v>
      </c>
      <c r="D340" s="83">
        <v>100</v>
      </c>
      <c r="E340" s="83">
        <v>0.54</v>
      </c>
      <c r="F340" s="83" t="s">
        <v>423</v>
      </c>
      <c r="G340" s="83" t="s">
        <v>76</v>
      </c>
      <c r="H340" s="83" t="s">
        <v>887</v>
      </c>
      <c r="I340" s="83" t="s">
        <v>63</v>
      </c>
      <c r="J340" s="83" t="s">
        <v>64</v>
      </c>
      <c r="K340" s="83" t="s">
        <v>78</v>
      </c>
      <c r="L340" s="83" t="s">
        <v>64</v>
      </c>
      <c r="M340" s="83" t="s">
        <v>78</v>
      </c>
      <c r="N340" s="83" t="s">
        <v>64</v>
      </c>
      <c r="O340" s="83" t="s">
        <v>64</v>
      </c>
      <c r="P340" s="83" t="s">
        <v>84</v>
      </c>
      <c r="Q340" s="83" t="s">
        <v>64</v>
      </c>
      <c r="R340" s="83" t="s">
        <v>64</v>
      </c>
      <c r="S340" s="83" t="s">
        <v>64</v>
      </c>
      <c r="T340" s="83" t="s">
        <v>64</v>
      </c>
      <c r="U340" s="83" t="s">
        <v>64</v>
      </c>
      <c r="V340" s="83" t="s">
        <v>64</v>
      </c>
      <c r="W340" s="83" t="s">
        <v>84</v>
      </c>
      <c r="X340" s="83" t="s">
        <v>64</v>
      </c>
      <c r="Y340" s="83" t="s">
        <v>64</v>
      </c>
      <c r="Z340" s="83" t="s">
        <v>65</v>
      </c>
      <c r="AA340" s="83" t="s">
        <v>65</v>
      </c>
      <c r="AB340" s="83" t="s">
        <v>65</v>
      </c>
      <c r="AC340" s="83" t="s">
        <v>66</v>
      </c>
      <c r="AD340" s="83" t="s">
        <v>65</v>
      </c>
      <c r="AE340" s="83" t="s">
        <v>66</v>
      </c>
      <c r="AF340" s="83" t="s">
        <v>66</v>
      </c>
      <c r="AG340" s="83" t="s">
        <v>65</v>
      </c>
      <c r="AH340" s="83" t="s">
        <v>79</v>
      </c>
      <c r="AI340" s="83" t="s">
        <v>79</v>
      </c>
      <c r="AJ340" s="83" t="s">
        <v>65</v>
      </c>
      <c r="AK340" s="83" t="s">
        <v>65</v>
      </c>
      <c r="AL340" s="83" t="s">
        <v>65</v>
      </c>
      <c r="AM340" s="83" t="s">
        <v>65</v>
      </c>
      <c r="AN340" s="83" t="s">
        <v>66</v>
      </c>
      <c r="AO340" s="83" t="s">
        <v>65</v>
      </c>
      <c r="AP340" s="83" t="s">
        <v>67</v>
      </c>
      <c r="AQ340" s="83" t="s">
        <v>67</v>
      </c>
      <c r="AR340" s="83" t="s">
        <v>63</v>
      </c>
      <c r="AS340" s="83" t="s">
        <v>252</v>
      </c>
      <c r="AT340" s="83" t="s">
        <v>87</v>
      </c>
      <c r="AU340" s="83" t="s">
        <v>67</v>
      </c>
      <c r="AV340" s="83" t="s">
        <v>71</v>
      </c>
      <c r="AW340" s="83" t="s">
        <v>63</v>
      </c>
      <c r="AX340" s="83" t="s">
        <v>72</v>
      </c>
      <c r="AY340" s="83" t="s">
        <v>72</v>
      </c>
      <c r="AZ340" s="83" t="s">
        <v>63</v>
      </c>
      <c r="BA340" s="83" t="s">
        <v>72</v>
      </c>
      <c r="BB340" s="83" t="s">
        <v>63</v>
      </c>
      <c r="BC340" s="83" t="s">
        <v>73</v>
      </c>
      <c r="BD340" s="83"/>
      <c r="BE340" s="83" t="s">
        <v>73</v>
      </c>
      <c r="BF340" s="83"/>
      <c r="BG340" s="87" t="s">
        <v>846</v>
      </c>
      <c r="BH340" s="86" t="s">
        <v>60</v>
      </c>
      <c r="BI340" s="76" t="s">
        <v>1414</v>
      </c>
      <c r="BJ340">
        <v>13</v>
      </c>
      <c r="BK340" s="87">
        <v>57</v>
      </c>
      <c r="BL340" s="87"/>
      <c r="BM340" s="86" t="s">
        <v>1126</v>
      </c>
      <c r="BN340" s="86" t="s">
        <v>1132</v>
      </c>
      <c r="BO340" s="87" t="s">
        <v>252</v>
      </c>
      <c r="BP340" s="87"/>
      <c r="BQ340" s="87" t="s">
        <v>1472</v>
      </c>
      <c r="BR340" s="86" t="s">
        <v>1445</v>
      </c>
      <c r="BS340" s="86">
        <v>1</v>
      </c>
      <c r="BT340" s="86" t="s">
        <v>1445</v>
      </c>
      <c r="BU340" s="86">
        <v>1</v>
      </c>
      <c r="BV340" s="86" t="s">
        <v>63</v>
      </c>
      <c r="BW340" s="86">
        <v>1</v>
      </c>
      <c r="BX340" s="86" t="s">
        <v>1448</v>
      </c>
      <c r="BY340" s="86">
        <v>1</v>
      </c>
      <c r="BZ340" s="86" t="s">
        <v>1450</v>
      </c>
      <c r="CA340" s="86">
        <v>1</v>
      </c>
      <c r="CB340" s="86" t="s">
        <v>1452</v>
      </c>
      <c r="CC340" s="86">
        <v>0</v>
      </c>
      <c r="CD340" s="86" t="s">
        <v>1454</v>
      </c>
      <c r="CE340" s="86">
        <v>1</v>
      </c>
      <c r="CF340" s="86" t="s">
        <v>1454</v>
      </c>
      <c r="CG340" s="86">
        <v>1</v>
      </c>
      <c r="CH340" s="86" t="s">
        <v>1454</v>
      </c>
      <c r="CI340" s="86">
        <v>1</v>
      </c>
      <c r="CJ340" s="86" t="s">
        <v>1454</v>
      </c>
      <c r="CK340" s="86">
        <v>1</v>
      </c>
      <c r="CL340" s="86" t="s">
        <v>1454</v>
      </c>
      <c r="CM340" s="86">
        <v>1</v>
      </c>
      <c r="CN340" s="86" t="s">
        <v>1454</v>
      </c>
      <c r="CO340" s="86">
        <v>1</v>
      </c>
      <c r="CP340" s="87" t="s">
        <v>1478</v>
      </c>
      <c r="CQ340" s="152">
        <v>1</v>
      </c>
    </row>
    <row r="341" spans="1:95" ht="13.2" x14ac:dyDescent="0.25">
      <c r="A341" s="82">
        <v>45574.41598208333</v>
      </c>
      <c r="B341" s="83" t="s">
        <v>938</v>
      </c>
      <c r="C341" s="83" t="s">
        <v>939</v>
      </c>
      <c r="D341" s="83">
        <v>7.14</v>
      </c>
      <c r="E341" s="83">
        <v>0.08</v>
      </c>
      <c r="F341" s="83" t="s">
        <v>423</v>
      </c>
      <c r="G341" s="83" t="s">
        <v>76</v>
      </c>
      <c r="H341" s="83" t="s">
        <v>940</v>
      </c>
      <c r="I341" s="83" t="s">
        <v>73</v>
      </c>
      <c r="J341" s="83" t="s">
        <v>64</v>
      </c>
      <c r="K341" s="83" t="s">
        <v>64</v>
      </c>
      <c r="L341" s="83" t="s">
        <v>64</v>
      </c>
      <c r="M341" s="83" t="s">
        <v>84</v>
      </c>
      <c r="N341" s="83" t="s">
        <v>64</v>
      </c>
      <c r="O341" s="83" t="s">
        <v>64</v>
      </c>
      <c r="P341" s="83" t="s">
        <v>84</v>
      </c>
      <c r="Q341" s="83" t="s">
        <v>64</v>
      </c>
      <c r="R341" s="83" t="s">
        <v>64</v>
      </c>
      <c r="S341" s="83" t="s">
        <v>64</v>
      </c>
      <c r="T341" s="83" t="s">
        <v>64</v>
      </c>
      <c r="U341" s="83" t="s">
        <v>64</v>
      </c>
      <c r="V341" s="83" t="s">
        <v>64</v>
      </c>
      <c r="W341" s="83" t="s">
        <v>64</v>
      </c>
      <c r="X341" s="83" t="s">
        <v>64</v>
      </c>
      <c r="Y341" s="83" t="s">
        <v>64</v>
      </c>
      <c r="Z341" s="83" t="s">
        <v>65</v>
      </c>
      <c r="AA341" s="83" t="s">
        <v>65</v>
      </c>
      <c r="AB341" s="83" t="s">
        <v>66</v>
      </c>
      <c r="AC341" s="83" t="s">
        <v>65</v>
      </c>
      <c r="AD341" s="83" t="s">
        <v>65</v>
      </c>
      <c r="AE341" s="83" t="s">
        <v>65</v>
      </c>
      <c r="AF341" s="83" t="s">
        <v>66</v>
      </c>
      <c r="AG341" s="83" t="s">
        <v>65</v>
      </c>
      <c r="AH341" s="83" t="s">
        <v>65</v>
      </c>
      <c r="AI341" s="83" t="s">
        <v>101</v>
      </c>
      <c r="AJ341" s="83" t="s">
        <v>65</v>
      </c>
      <c r="AK341" s="83" t="s">
        <v>65</v>
      </c>
      <c r="AL341" s="83" t="s">
        <v>66</v>
      </c>
      <c r="AM341" s="83" t="s">
        <v>66</v>
      </c>
      <c r="AN341" s="83" t="s">
        <v>66</v>
      </c>
      <c r="AO341" s="83" t="s">
        <v>65</v>
      </c>
      <c r="AP341" s="83" t="s">
        <v>67</v>
      </c>
      <c r="AQ341" s="83" t="s">
        <v>67</v>
      </c>
      <c r="AR341" s="83" t="s">
        <v>63</v>
      </c>
      <c r="AS341" s="83" t="s">
        <v>181</v>
      </c>
      <c r="AT341" s="83" t="s">
        <v>87</v>
      </c>
      <c r="AU341" s="83" t="s">
        <v>70</v>
      </c>
      <c r="AV341" s="83" t="s">
        <v>71</v>
      </c>
      <c r="AW341" s="83" t="s">
        <v>72</v>
      </c>
      <c r="AX341" s="83" t="s">
        <v>73</v>
      </c>
      <c r="AY341" s="83" t="s">
        <v>72</v>
      </c>
      <c r="AZ341" s="83" t="s">
        <v>73</v>
      </c>
      <c r="BA341" s="83" t="s">
        <v>73</v>
      </c>
      <c r="BB341" s="83" t="s">
        <v>73</v>
      </c>
      <c r="BC341" s="83" t="s">
        <v>73</v>
      </c>
      <c r="BD341" s="83"/>
      <c r="BE341" s="83" t="s">
        <v>73</v>
      </c>
      <c r="BF341" s="83"/>
      <c r="BG341" s="87" t="s">
        <v>846</v>
      </c>
      <c r="BH341" s="86" t="s">
        <v>60</v>
      </c>
      <c r="BI341" s="76" t="s">
        <v>1415</v>
      </c>
      <c r="BJ341">
        <v>14</v>
      </c>
      <c r="BK341" s="87">
        <v>59</v>
      </c>
      <c r="BL341" s="87"/>
      <c r="BM341" s="86" t="s">
        <v>1126</v>
      </c>
      <c r="BN341" s="86" t="s">
        <v>1132</v>
      </c>
      <c r="BO341" s="87" t="s">
        <v>137</v>
      </c>
      <c r="BP341" s="87"/>
      <c r="BQ341" s="87" t="s">
        <v>1473</v>
      </c>
      <c r="BR341" s="86" t="s">
        <v>1445</v>
      </c>
      <c r="BS341" s="86">
        <v>1</v>
      </c>
      <c r="BT341" s="86" t="s">
        <v>1445</v>
      </c>
      <c r="BU341" s="86">
        <v>1</v>
      </c>
      <c r="BV341" s="86" t="s">
        <v>63</v>
      </c>
      <c r="BW341" s="86">
        <v>1</v>
      </c>
      <c r="BX341" s="86" t="s">
        <v>1448</v>
      </c>
      <c r="BY341" s="86">
        <v>1</v>
      </c>
      <c r="BZ341" s="86" t="s">
        <v>1470</v>
      </c>
      <c r="CA341" s="86">
        <v>2</v>
      </c>
      <c r="CB341" s="86" t="s">
        <v>1452</v>
      </c>
      <c r="CC341" s="86">
        <v>0</v>
      </c>
      <c r="CD341" s="86" t="s">
        <v>1454</v>
      </c>
      <c r="CE341" s="86">
        <v>1</v>
      </c>
      <c r="CF341" s="86" t="s">
        <v>226</v>
      </c>
      <c r="CG341" s="86">
        <v>0</v>
      </c>
      <c r="CH341" s="86" t="s">
        <v>1454</v>
      </c>
      <c r="CI341" s="86">
        <v>1</v>
      </c>
      <c r="CJ341" s="86" t="s">
        <v>226</v>
      </c>
      <c r="CK341" s="86">
        <v>0</v>
      </c>
      <c r="CL341" s="86" t="s">
        <v>226</v>
      </c>
      <c r="CM341" s="86">
        <v>0</v>
      </c>
      <c r="CN341" s="86" t="s">
        <v>226</v>
      </c>
      <c r="CO341" s="86">
        <v>0</v>
      </c>
      <c r="CP341" s="87" t="s">
        <v>1477</v>
      </c>
      <c r="CQ341" s="152">
        <v>0</v>
      </c>
    </row>
    <row r="342" spans="1:95" ht="13.2" x14ac:dyDescent="0.25">
      <c r="A342" s="82">
        <v>45574.416142048613</v>
      </c>
      <c r="B342" s="83" t="s">
        <v>941</v>
      </c>
      <c r="C342" s="84" t="s">
        <v>942</v>
      </c>
      <c r="D342" s="83">
        <v>10.7</v>
      </c>
      <c r="E342" s="83">
        <v>0.08</v>
      </c>
      <c r="F342" s="83" t="s">
        <v>423</v>
      </c>
      <c r="G342" s="83" t="s">
        <v>76</v>
      </c>
      <c r="H342" s="83" t="s">
        <v>846</v>
      </c>
      <c r="I342" s="83" t="s">
        <v>63</v>
      </c>
      <c r="J342" s="83" t="s">
        <v>64</v>
      </c>
      <c r="K342" s="83" t="s">
        <v>84</v>
      </c>
      <c r="L342" s="83" t="s">
        <v>64</v>
      </c>
      <c r="M342" s="83" t="s">
        <v>84</v>
      </c>
      <c r="N342" s="83" t="s">
        <v>64</v>
      </c>
      <c r="O342" s="83" t="s">
        <v>64</v>
      </c>
      <c r="P342" s="83" t="s">
        <v>84</v>
      </c>
      <c r="Q342" s="83" t="s">
        <v>64</v>
      </c>
      <c r="R342" s="83" t="s">
        <v>64</v>
      </c>
      <c r="S342" s="83" t="s">
        <v>64</v>
      </c>
      <c r="T342" s="83" t="s">
        <v>64</v>
      </c>
      <c r="U342" s="83" t="s">
        <v>84</v>
      </c>
      <c r="V342" s="83" t="s">
        <v>64</v>
      </c>
      <c r="W342" s="83" t="s">
        <v>64</v>
      </c>
      <c r="X342" s="83" t="s">
        <v>64</v>
      </c>
      <c r="Y342" s="83" t="s">
        <v>64</v>
      </c>
      <c r="Z342" s="83" t="s">
        <v>65</v>
      </c>
      <c r="AA342" s="83" t="s">
        <v>65</v>
      </c>
      <c r="AB342" s="83" t="s">
        <v>66</v>
      </c>
      <c r="AC342" s="83" t="s">
        <v>65</v>
      </c>
      <c r="AD342" s="83" t="s">
        <v>66</v>
      </c>
      <c r="AE342" s="83" t="s">
        <v>65</v>
      </c>
      <c r="AF342" s="83" t="s">
        <v>66</v>
      </c>
      <c r="AG342" s="83" t="s">
        <v>65</v>
      </c>
      <c r="AH342" s="83" t="s">
        <v>66</v>
      </c>
      <c r="AI342" s="83" t="s">
        <v>79</v>
      </c>
      <c r="AJ342" s="83" t="s">
        <v>65</v>
      </c>
      <c r="AK342" s="83" t="s">
        <v>65</v>
      </c>
      <c r="AL342" s="83" t="s">
        <v>65</v>
      </c>
      <c r="AM342" s="83" t="s">
        <v>65</v>
      </c>
      <c r="AN342" s="83" t="s">
        <v>66</v>
      </c>
      <c r="AO342" s="83" t="s">
        <v>65</v>
      </c>
      <c r="AP342" s="83" t="s">
        <v>67</v>
      </c>
      <c r="AQ342" s="83" t="s">
        <v>67</v>
      </c>
      <c r="AR342" s="83" t="s">
        <v>86</v>
      </c>
      <c r="AS342" s="83" t="s">
        <v>68</v>
      </c>
      <c r="AT342" s="83" t="s">
        <v>87</v>
      </c>
      <c r="AU342" s="83" t="s">
        <v>93</v>
      </c>
      <c r="AV342" s="83" t="s">
        <v>71</v>
      </c>
      <c r="AW342" s="83" t="s">
        <v>72</v>
      </c>
      <c r="AX342" s="83" t="s">
        <v>63</v>
      </c>
      <c r="AY342" s="83" t="s">
        <v>72</v>
      </c>
      <c r="AZ342" s="83" t="s">
        <v>63</v>
      </c>
      <c r="BA342" s="83" t="s">
        <v>63</v>
      </c>
      <c r="BB342" s="83" t="s">
        <v>72</v>
      </c>
      <c r="BC342" s="83" t="s">
        <v>73</v>
      </c>
      <c r="BD342" s="83"/>
      <c r="BE342" s="83" t="s">
        <v>73</v>
      </c>
      <c r="BF342" s="83"/>
      <c r="BG342" s="87" t="s">
        <v>846</v>
      </c>
      <c r="BH342" s="86" t="s">
        <v>60</v>
      </c>
      <c r="BI342" s="76" t="s">
        <v>1414</v>
      </c>
      <c r="BJ342">
        <v>12</v>
      </c>
      <c r="BK342" s="87">
        <v>58</v>
      </c>
      <c r="BL342" s="87"/>
      <c r="BM342" s="86" t="s">
        <v>1126</v>
      </c>
      <c r="BN342" s="86" t="s">
        <v>1132</v>
      </c>
      <c r="BO342" s="87" t="s">
        <v>68</v>
      </c>
      <c r="BP342" s="87"/>
      <c r="BQ342" s="87" t="s">
        <v>1472</v>
      </c>
      <c r="BR342" s="86" t="s">
        <v>1445</v>
      </c>
      <c r="BS342" s="86">
        <v>1</v>
      </c>
      <c r="BT342" s="86" t="s">
        <v>1445</v>
      </c>
      <c r="BU342" s="86">
        <v>1</v>
      </c>
      <c r="BV342" s="86" t="s">
        <v>63</v>
      </c>
      <c r="BW342" s="86">
        <v>1</v>
      </c>
      <c r="BX342" s="86" t="s">
        <v>1448</v>
      </c>
      <c r="BY342" s="86">
        <v>1</v>
      </c>
      <c r="BZ342" s="86" t="s">
        <v>1449</v>
      </c>
      <c r="CA342" s="86">
        <v>0</v>
      </c>
      <c r="CB342" s="86" t="s">
        <v>1452</v>
      </c>
      <c r="CC342" s="86">
        <v>0</v>
      </c>
      <c r="CD342" s="86" t="s">
        <v>1454</v>
      </c>
      <c r="CE342" s="86">
        <v>1</v>
      </c>
      <c r="CF342" s="86" t="s">
        <v>1454</v>
      </c>
      <c r="CG342" s="86">
        <v>1</v>
      </c>
      <c r="CH342" s="86" t="s">
        <v>1454</v>
      </c>
      <c r="CI342" s="86">
        <v>1</v>
      </c>
      <c r="CJ342" s="86" t="s">
        <v>1454</v>
      </c>
      <c r="CK342" s="86">
        <v>1</v>
      </c>
      <c r="CL342" s="86" t="s">
        <v>1454</v>
      </c>
      <c r="CM342" s="86">
        <v>1</v>
      </c>
      <c r="CN342" s="86" t="s">
        <v>1454</v>
      </c>
      <c r="CO342" s="86">
        <v>1</v>
      </c>
      <c r="CP342" s="87" t="s">
        <v>1478</v>
      </c>
      <c r="CQ342" s="152">
        <v>1</v>
      </c>
    </row>
    <row r="343" spans="1:95" ht="13.2" x14ac:dyDescent="0.25">
      <c r="A343" s="82">
        <v>45574.419446539352</v>
      </c>
      <c r="B343" s="83" t="s">
        <v>943</v>
      </c>
      <c r="C343" s="84" t="s">
        <v>944</v>
      </c>
      <c r="D343" s="83">
        <v>12.5</v>
      </c>
      <c r="E343" s="83">
        <v>0.08</v>
      </c>
      <c r="F343" s="83" t="s">
        <v>423</v>
      </c>
      <c r="G343" s="83" t="s">
        <v>76</v>
      </c>
      <c r="H343" s="83" t="s">
        <v>849</v>
      </c>
      <c r="I343" s="83" t="s">
        <v>63</v>
      </c>
      <c r="J343" s="83" t="s">
        <v>64</v>
      </c>
      <c r="K343" s="83" t="s">
        <v>64</v>
      </c>
      <c r="L343" s="83" t="s">
        <v>64</v>
      </c>
      <c r="M343" s="83" t="s">
        <v>84</v>
      </c>
      <c r="N343" s="83" t="s">
        <v>64</v>
      </c>
      <c r="O343" s="83" t="s">
        <v>84</v>
      </c>
      <c r="P343" s="83" t="s">
        <v>64</v>
      </c>
      <c r="Q343" s="83" t="s">
        <v>64</v>
      </c>
      <c r="R343" s="83" t="s">
        <v>64</v>
      </c>
      <c r="S343" s="83" t="s">
        <v>78</v>
      </c>
      <c r="T343" s="83" t="s">
        <v>64</v>
      </c>
      <c r="U343" s="83" t="s">
        <v>64</v>
      </c>
      <c r="V343" s="83" t="s">
        <v>64</v>
      </c>
      <c r="W343" s="83" t="s">
        <v>64</v>
      </c>
      <c r="X343" s="83" t="s">
        <v>64</v>
      </c>
      <c r="Y343" s="83" t="s">
        <v>64</v>
      </c>
      <c r="Z343" s="83" t="s">
        <v>66</v>
      </c>
      <c r="AA343" s="83" t="s">
        <v>65</v>
      </c>
      <c r="AB343" s="83" t="s">
        <v>66</v>
      </c>
      <c r="AC343" s="83" t="s">
        <v>65</v>
      </c>
      <c r="AD343" s="83" t="s">
        <v>66</v>
      </c>
      <c r="AE343" s="83" t="s">
        <v>66</v>
      </c>
      <c r="AF343" s="83" t="s">
        <v>66</v>
      </c>
      <c r="AG343" s="83" t="s">
        <v>66</v>
      </c>
      <c r="AH343" s="83" t="s">
        <v>79</v>
      </c>
      <c r="AI343" s="83" t="s">
        <v>66</v>
      </c>
      <c r="AJ343" s="83" t="s">
        <v>66</v>
      </c>
      <c r="AK343" s="83" t="s">
        <v>66</v>
      </c>
      <c r="AL343" s="83" t="s">
        <v>66</v>
      </c>
      <c r="AM343" s="83" t="s">
        <v>65</v>
      </c>
      <c r="AN343" s="83" t="s">
        <v>66</v>
      </c>
      <c r="AO343" s="83" t="s">
        <v>66</v>
      </c>
      <c r="AP343" s="83" t="s">
        <v>67</v>
      </c>
      <c r="AQ343" s="83" t="s">
        <v>85</v>
      </c>
      <c r="AR343" s="83" t="s">
        <v>73</v>
      </c>
      <c r="AS343" s="83" t="s">
        <v>68</v>
      </c>
      <c r="AT343" s="83" t="s">
        <v>69</v>
      </c>
      <c r="AU343" s="83" t="s">
        <v>93</v>
      </c>
      <c r="AV343" s="83" t="s">
        <v>71</v>
      </c>
      <c r="AW343" s="83" t="s">
        <v>72</v>
      </c>
      <c r="AX343" s="83" t="s">
        <v>63</v>
      </c>
      <c r="AY343" s="83" t="s">
        <v>63</v>
      </c>
      <c r="AZ343" s="83" t="s">
        <v>72</v>
      </c>
      <c r="BA343" s="83" t="s">
        <v>63</v>
      </c>
      <c r="BB343" s="83" t="s">
        <v>72</v>
      </c>
      <c r="BC343" s="83" t="s">
        <v>73</v>
      </c>
      <c r="BD343" s="83"/>
      <c r="BE343" s="83" t="s">
        <v>73</v>
      </c>
      <c r="BF343" s="83"/>
      <c r="BG343" s="87" t="s">
        <v>846</v>
      </c>
      <c r="BH343" s="86" t="s">
        <v>60</v>
      </c>
      <c r="BI343" s="76" t="s">
        <v>1414</v>
      </c>
      <c r="BJ343">
        <v>13</v>
      </c>
      <c r="BK343" s="87">
        <v>49</v>
      </c>
      <c r="BL343" s="87"/>
      <c r="BM343" s="86" t="s">
        <v>1126</v>
      </c>
      <c r="BN343" s="86" t="s">
        <v>1132</v>
      </c>
      <c r="BO343" s="87" t="s">
        <v>68</v>
      </c>
      <c r="BP343" s="87"/>
      <c r="BQ343" s="87" t="s">
        <v>1472</v>
      </c>
      <c r="BR343" s="86" t="s">
        <v>1445</v>
      </c>
      <c r="BS343" s="86">
        <v>1</v>
      </c>
      <c r="BT343" s="86" t="s">
        <v>1445</v>
      </c>
      <c r="BU343" s="86">
        <v>1</v>
      </c>
      <c r="BV343" s="86" t="s">
        <v>73</v>
      </c>
      <c r="BW343" s="86">
        <v>0</v>
      </c>
      <c r="BX343" s="86" t="s">
        <v>1447</v>
      </c>
      <c r="BY343" s="86">
        <v>0</v>
      </c>
      <c r="BZ343" s="86" t="s">
        <v>1449</v>
      </c>
      <c r="CA343" s="86">
        <v>0</v>
      </c>
      <c r="CB343" s="86" t="s">
        <v>1452</v>
      </c>
      <c r="CC343" s="86">
        <v>0</v>
      </c>
      <c r="CD343" s="86" t="s">
        <v>1454</v>
      </c>
      <c r="CE343" s="86">
        <v>1</v>
      </c>
      <c r="CF343" s="86" t="s">
        <v>1454</v>
      </c>
      <c r="CG343" s="86">
        <v>1</v>
      </c>
      <c r="CH343" s="86" t="s">
        <v>1454</v>
      </c>
      <c r="CI343" s="86">
        <v>1</v>
      </c>
      <c r="CJ343" s="86" t="s">
        <v>1454</v>
      </c>
      <c r="CK343" s="86">
        <v>1</v>
      </c>
      <c r="CL343" s="86" t="s">
        <v>1454</v>
      </c>
      <c r="CM343" s="86">
        <v>1</v>
      </c>
      <c r="CN343" s="86" t="s">
        <v>1454</v>
      </c>
      <c r="CO343" s="86">
        <v>1</v>
      </c>
      <c r="CP343" s="87" t="s">
        <v>1478</v>
      </c>
      <c r="CQ343" s="152">
        <v>1</v>
      </c>
    </row>
    <row r="344" spans="1:95" ht="13.2" x14ac:dyDescent="0.25">
      <c r="A344" s="82">
        <v>45574.419505543978</v>
      </c>
      <c r="B344" s="83" t="s">
        <v>945</v>
      </c>
      <c r="C344" s="84" t="s">
        <v>946</v>
      </c>
      <c r="D344" s="83">
        <v>100</v>
      </c>
      <c r="E344" s="83">
        <v>0.42</v>
      </c>
      <c r="F344" s="83" t="s">
        <v>423</v>
      </c>
      <c r="G344" s="83" t="s">
        <v>76</v>
      </c>
      <c r="H344" s="83" t="s">
        <v>887</v>
      </c>
      <c r="I344" s="83" t="s">
        <v>63</v>
      </c>
      <c r="J344" s="83" t="s">
        <v>64</v>
      </c>
      <c r="K344" s="83" t="s">
        <v>78</v>
      </c>
      <c r="L344" s="83" t="s">
        <v>64</v>
      </c>
      <c r="M344" s="83" t="s">
        <v>64</v>
      </c>
      <c r="N344" s="83" t="s">
        <v>64</v>
      </c>
      <c r="O344" s="83" t="s">
        <v>78</v>
      </c>
      <c r="P344" s="83" t="s">
        <v>84</v>
      </c>
      <c r="Q344" s="83" t="s">
        <v>84</v>
      </c>
      <c r="R344" s="83" t="s">
        <v>84</v>
      </c>
      <c r="S344" s="83" t="s">
        <v>78</v>
      </c>
      <c r="T344" s="83" t="s">
        <v>84</v>
      </c>
      <c r="U344" s="83" t="s">
        <v>78</v>
      </c>
      <c r="V344" s="83" t="s">
        <v>64</v>
      </c>
      <c r="W344" s="83" t="s">
        <v>64</v>
      </c>
      <c r="X344" s="83" t="s">
        <v>64</v>
      </c>
      <c r="Y344" s="83" t="s">
        <v>64</v>
      </c>
      <c r="Z344" s="83" t="s">
        <v>66</v>
      </c>
      <c r="AA344" s="83" t="s">
        <v>65</v>
      </c>
      <c r="AB344" s="83" t="s">
        <v>65</v>
      </c>
      <c r="AC344" s="83" t="s">
        <v>65</v>
      </c>
      <c r="AD344" s="83" t="s">
        <v>66</v>
      </c>
      <c r="AE344" s="83" t="s">
        <v>65</v>
      </c>
      <c r="AF344" s="83" t="s">
        <v>65</v>
      </c>
      <c r="AG344" s="83" t="s">
        <v>65</v>
      </c>
      <c r="AH344" s="83" t="s">
        <v>66</v>
      </c>
      <c r="AI344" s="83" t="s">
        <v>79</v>
      </c>
      <c r="AJ344" s="83" t="s">
        <v>66</v>
      </c>
      <c r="AK344" s="83" t="s">
        <v>66</v>
      </c>
      <c r="AL344" s="83" t="s">
        <v>66</v>
      </c>
      <c r="AM344" s="83" t="s">
        <v>66</v>
      </c>
      <c r="AN344" s="83" t="s">
        <v>66</v>
      </c>
      <c r="AO344" s="83" t="s">
        <v>79</v>
      </c>
      <c r="AP344" s="83" t="s">
        <v>67</v>
      </c>
      <c r="AQ344" s="83" t="s">
        <v>80</v>
      </c>
      <c r="AR344" s="83" t="s">
        <v>86</v>
      </c>
      <c r="AS344" s="83" t="s">
        <v>947</v>
      </c>
      <c r="AT344" s="83" t="s">
        <v>169</v>
      </c>
      <c r="AU344" s="83" t="s">
        <v>70</v>
      </c>
      <c r="AV344" s="83" t="s">
        <v>71</v>
      </c>
      <c r="AW344" s="83" t="s">
        <v>72</v>
      </c>
      <c r="AX344" s="83" t="s">
        <v>73</v>
      </c>
      <c r="AY344" s="83" t="s">
        <v>63</v>
      </c>
      <c r="AZ344" s="83" t="s">
        <v>73</v>
      </c>
      <c r="BA344" s="83" t="s">
        <v>63</v>
      </c>
      <c r="BB344" s="83" t="s">
        <v>72</v>
      </c>
      <c r="BC344" s="83" t="s">
        <v>73</v>
      </c>
      <c r="BD344" s="83"/>
      <c r="BE344" s="83" t="s">
        <v>73</v>
      </c>
      <c r="BF344" s="83"/>
      <c r="BG344" s="87" t="s">
        <v>846</v>
      </c>
      <c r="BH344" s="86" t="s">
        <v>60</v>
      </c>
      <c r="BI344" s="76" t="s">
        <v>1414</v>
      </c>
      <c r="BJ344">
        <v>7</v>
      </c>
      <c r="BK344" s="87">
        <v>53</v>
      </c>
      <c r="BL344" s="87"/>
      <c r="BM344" s="86" t="s">
        <v>1126</v>
      </c>
      <c r="BN344" s="86" t="s">
        <v>1132</v>
      </c>
      <c r="BO344" s="87" t="s">
        <v>947</v>
      </c>
      <c r="BP344" s="87"/>
      <c r="BQ344" s="87" t="s">
        <v>1472</v>
      </c>
      <c r="BR344" s="86" t="s">
        <v>1445</v>
      </c>
      <c r="BS344" s="86">
        <v>1</v>
      </c>
      <c r="BT344" s="86" t="s">
        <v>1444</v>
      </c>
      <c r="BU344" s="86">
        <v>0</v>
      </c>
      <c r="BV344" s="86" t="s">
        <v>63</v>
      </c>
      <c r="BW344" s="86">
        <v>1</v>
      </c>
      <c r="BX344" s="86" t="s">
        <v>1447</v>
      </c>
      <c r="BY344" s="86">
        <v>0</v>
      </c>
      <c r="BZ344" s="86" t="s">
        <v>1470</v>
      </c>
      <c r="CA344" s="86">
        <v>2</v>
      </c>
      <c r="CB344" s="86" t="s">
        <v>1452</v>
      </c>
      <c r="CC344" s="86">
        <v>0</v>
      </c>
      <c r="CD344" s="86" t="s">
        <v>1454</v>
      </c>
      <c r="CE344" s="86">
        <v>1</v>
      </c>
      <c r="CF344" s="86" t="s">
        <v>226</v>
      </c>
      <c r="CG344" s="86">
        <v>0</v>
      </c>
      <c r="CH344" s="86" t="s">
        <v>1454</v>
      </c>
      <c r="CI344" s="86">
        <v>1</v>
      </c>
      <c r="CJ344" s="86" t="s">
        <v>226</v>
      </c>
      <c r="CK344" s="86">
        <v>0</v>
      </c>
      <c r="CL344" s="86" t="s">
        <v>1454</v>
      </c>
      <c r="CM344" s="86">
        <v>1</v>
      </c>
      <c r="CN344" s="86" t="s">
        <v>1454</v>
      </c>
      <c r="CO344" s="86">
        <v>1</v>
      </c>
      <c r="CP344" s="87" t="s">
        <v>1477</v>
      </c>
      <c r="CQ344" s="152">
        <v>0</v>
      </c>
    </row>
    <row r="345" spans="1:95" ht="13.2" x14ac:dyDescent="0.25">
      <c r="A345" s="82">
        <v>45574.422032002316</v>
      </c>
      <c r="B345" s="83" t="s">
        <v>948</v>
      </c>
      <c r="C345" s="84" t="s">
        <v>949</v>
      </c>
      <c r="D345" s="83">
        <v>100</v>
      </c>
      <c r="E345" s="83">
        <v>0.5</v>
      </c>
      <c r="F345" s="83" t="s">
        <v>114</v>
      </c>
      <c r="G345" s="83" t="s">
        <v>539</v>
      </c>
      <c r="H345" s="83" t="s">
        <v>846</v>
      </c>
      <c r="I345" s="83" t="s">
        <v>63</v>
      </c>
      <c r="J345" s="83" t="s">
        <v>64</v>
      </c>
      <c r="K345" s="83" t="s">
        <v>84</v>
      </c>
      <c r="L345" s="83" t="s">
        <v>64</v>
      </c>
      <c r="M345" s="83" t="s">
        <v>84</v>
      </c>
      <c r="N345" s="83" t="s">
        <v>64</v>
      </c>
      <c r="O345" s="83" t="s">
        <v>64</v>
      </c>
      <c r="P345" s="83" t="s">
        <v>84</v>
      </c>
      <c r="Q345" s="83" t="s">
        <v>64</v>
      </c>
      <c r="R345" s="83" t="s">
        <v>64</v>
      </c>
      <c r="S345" s="83" t="s">
        <v>84</v>
      </c>
      <c r="T345" s="83" t="s">
        <v>64</v>
      </c>
      <c r="U345" s="83" t="s">
        <v>64</v>
      </c>
      <c r="V345" s="83" t="s">
        <v>78</v>
      </c>
      <c r="W345" s="83" t="s">
        <v>84</v>
      </c>
      <c r="X345" s="83" t="s">
        <v>84</v>
      </c>
      <c r="Y345" s="83" t="s">
        <v>84</v>
      </c>
      <c r="Z345" s="83" t="s">
        <v>65</v>
      </c>
      <c r="AA345" s="83" t="s">
        <v>79</v>
      </c>
      <c r="AB345" s="83" t="s">
        <v>79</v>
      </c>
      <c r="AC345" s="83" t="s">
        <v>79</v>
      </c>
      <c r="AD345" s="83" t="s">
        <v>66</v>
      </c>
      <c r="AE345" s="83" t="s">
        <v>79</v>
      </c>
      <c r="AF345" s="83" t="s">
        <v>79</v>
      </c>
      <c r="AG345" s="83" t="s">
        <v>65</v>
      </c>
      <c r="AH345" s="83" t="s">
        <v>66</v>
      </c>
      <c r="AI345" s="83" t="s">
        <v>79</v>
      </c>
      <c r="AJ345" s="83" t="s">
        <v>101</v>
      </c>
      <c r="AK345" s="83" t="s">
        <v>66</v>
      </c>
      <c r="AL345" s="83" t="s">
        <v>66</v>
      </c>
      <c r="AM345" s="83" t="s">
        <v>65</v>
      </c>
      <c r="AN345" s="83" t="s">
        <v>66</v>
      </c>
      <c r="AO345" s="83" t="s">
        <v>66</v>
      </c>
      <c r="AP345" s="83" t="s">
        <v>67</v>
      </c>
      <c r="AQ345" s="83" t="s">
        <v>67</v>
      </c>
      <c r="AR345" s="83" t="s">
        <v>63</v>
      </c>
      <c r="AS345" s="83" t="s">
        <v>950</v>
      </c>
      <c r="AT345" s="83" t="s">
        <v>87</v>
      </c>
      <c r="AU345" s="83" t="s">
        <v>67</v>
      </c>
      <c r="AV345" s="83" t="s">
        <v>132</v>
      </c>
      <c r="AW345" s="83" t="s">
        <v>73</v>
      </c>
      <c r="AX345" s="83" t="s">
        <v>72</v>
      </c>
      <c r="AY345" s="83" t="s">
        <v>73</v>
      </c>
      <c r="AZ345" s="83" t="s">
        <v>73</v>
      </c>
      <c r="BA345" s="83" t="s">
        <v>73</v>
      </c>
      <c r="BB345" s="83" t="s">
        <v>73</v>
      </c>
      <c r="BC345" s="83" t="s">
        <v>73</v>
      </c>
      <c r="BD345" s="83"/>
      <c r="BE345" s="83" t="s">
        <v>73</v>
      </c>
      <c r="BF345" s="83"/>
      <c r="BG345" s="87" t="s">
        <v>846</v>
      </c>
      <c r="BH345" s="87" t="s">
        <v>114</v>
      </c>
      <c r="BI345" s="76" t="s">
        <v>1414</v>
      </c>
      <c r="BJ345">
        <v>8</v>
      </c>
      <c r="BK345" s="87">
        <v>46</v>
      </c>
      <c r="BL345" s="87"/>
      <c r="BM345" s="86" t="s">
        <v>1126</v>
      </c>
      <c r="BN345" s="86" t="s">
        <v>1132</v>
      </c>
      <c r="BO345" s="87" t="s">
        <v>68</v>
      </c>
      <c r="BP345" s="87"/>
      <c r="BQ345" s="87" t="s">
        <v>1472</v>
      </c>
      <c r="BR345" s="86" t="s">
        <v>1445</v>
      </c>
      <c r="BS345" s="86">
        <v>1</v>
      </c>
      <c r="BT345" s="86" t="s">
        <v>1445</v>
      </c>
      <c r="BU345" s="86">
        <v>1</v>
      </c>
      <c r="BV345" s="86" t="s">
        <v>63</v>
      </c>
      <c r="BW345" s="86">
        <v>1</v>
      </c>
      <c r="BX345" s="86" t="s">
        <v>1448</v>
      </c>
      <c r="BY345" s="86">
        <v>1</v>
      </c>
      <c r="BZ345" s="86" t="s">
        <v>1450</v>
      </c>
      <c r="CA345" s="86">
        <v>1</v>
      </c>
      <c r="CB345" s="86" t="s">
        <v>1452</v>
      </c>
      <c r="CC345" s="86">
        <v>0</v>
      </c>
      <c r="CD345" s="86" t="s">
        <v>226</v>
      </c>
      <c r="CE345" s="86">
        <v>0</v>
      </c>
      <c r="CF345" s="86" t="s">
        <v>1454</v>
      </c>
      <c r="CG345" s="86">
        <v>1</v>
      </c>
      <c r="CH345" s="86" t="s">
        <v>226</v>
      </c>
      <c r="CI345" s="86">
        <v>0</v>
      </c>
      <c r="CJ345" s="86" t="s">
        <v>226</v>
      </c>
      <c r="CK345" s="86">
        <v>0</v>
      </c>
      <c r="CL345" s="86" t="s">
        <v>226</v>
      </c>
      <c r="CM345" s="86">
        <v>0</v>
      </c>
      <c r="CN345" s="86" t="s">
        <v>226</v>
      </c>
      <c r="CO345" s="86">
        <v>0</v>
      </c>
      <c r="CP345" s="87" t="s">
        <v>1477</v>
      </c>
      <c r="CQ345" s="152">
        <v>0</v>
      </c>
    </row>
    <row r="346" spans="1:95" ht="13.2" x14ac:dyDescent="0.25">
      <c r="A346" s="82">
        <v>45574.422495775463</v>
      </c>
      <c r="B346" s="83" t="s">
        <v>951</v>
      </c>
      <c r="C346" s="84" t="s">
        <v>952</v>
      </c>
      <c r="D346" s="83">
        <v>100</v>
      </c>
      <c r="E346" s="83">
        <v>0.83</v>
      </c>
      <c r="F346" s="83" t="s">
        <v>114</v>
      </c>
      <c r="G346" s="83" t="s">
        <v>76</v>
      </c>
      <c r="H346" s="83" t="s">
        <v>887</v>
      </c>
      <c r="I346" s="83" t="s">
        <v>63</v>
      </c>
      <c r="J346" s="83" t="s">
        <v>64</v>
      </c>
      <c r="K346" s="83" t="s">
        <v>64</v>
      </c>
      <c r="L346" s="83" t="s">
        <v>64</v>
      </c>
      <c r="M346" s="83" t="s">
        <v>84</v>
      </c>
      <c r="N346" s="83" t="s">
        <v>84</v>
      </c>
      <c r="O346" s="83" t="s">
        <v>64</v>
      </c>
      <c r="P346" s="83" t="s">
        <v>64</v>
      </c>
      <c r="Q346" s="83" t="s">
        <v>64</v>
      </c>
      <c r="R346" s="83" t="s">
        <v>64</v>
      </c>
      <c r="S346" s="83" t="s">
        <v>64</v>
      </c>
      <c r="T346" s="83" t="s">
        <v>64</v>
      </c>
      <c r="U346" s="83" t="s">
        <v>64</v>
      </c>
      <c r="V346" s="83" t="s">
        <v>64</v>
      </c>
      <c r="W346" s="83" t="s">
        <v>64</v>
      </c>
      <c r="X346" s="83" t="s">
        <v>64</v>
      </c>
      <c r="Y346" s="83" t="s">
        <v>64</v>
      </c>
      <c r="Z346" s="83" t="s">
        <v>66</v>
      </c>
      <c r="AA346" s="83" t="s">
        <v>66</v>
      </c>
      <c r="AB346" s="83" t="s">
        <v>66</v>
      </c>
      <c r="AC346" s="83" t="s">
        <v>66</v>
      </c>
      <c r="AD346" s="83" t="s">
        <v>66</v>
      </c>
      <c r="AE346" s="83" t="s">
        <v>66</v>
      </c>
      <c r="AF346" s="83" t="s">
        <v>66</v>
      </c>
      <c r="AG346" s="83" t="s">
        <v>66</v>
      </c>
      <c r="AH346" s="83" t="s">
        <v>66</v>
      </c>
      <c r="AI346" s="83" t="s">
        <v>79</v>
      </c>
      <c r="AJ346" s="83" t="s">
        <v>65</v>
      </c>
      <c r="AK346" s="83" t="s">
        <v>65</v>
      </c>
      <c r="AL346" s="83" t="s">
        <v>66</v>
      </c>
      <c r="AM346" s="83" t="s">
        <v>79</v>
      </c>
      <c r="AN346" s="83" t="s">
        <v>65</v>
      </c>
      <c r="AO346" s="83" t="s">
        <v>65</v>
      </c>
      <c r="AP346" s="83" t="s">
        <v>85</v>
      </c>
      <c r="AQ346" s="83" t="s">
        <v>151</v>
      </c>
      <c r="AR346" s="83" t="s">
        <v>63</v>
      </c>
      <c r="AS346" s="83" t="s">
        <v>68</v>
      </c>
      <c r="AT346" s="83" t="s">
        <v>69</v>
      </c>
      <c r="AU346" s="83" t="s">
        <v>70</v>
      </c>
      <c r="AV346" s="83" t="s">
        <v>71</v>
      </c>
      <c r="AW346" s="83" t="s">
        <v>72</v>
      </c>
      <c r="AX346" s="83" t="s">
        <v>72</v>
      </c>
      <c r="AY346" s="83" t="s">
        <v>63</v>
      </c>
      <c r="AZ346" s="83" t="s">
        <v>72</v>
      </c>
      <c r="BA346" s="83" t="s">
        <v>63</v>
      </c>
      <c r="BB346" s="83" t="s">
        <v>72</v>
      </c>
      <c r="BC346" s="83" t="s">
        <v>73</v>
      </c>
      <c r="BD346" s="83"/>
      <c r="BE346" s="83" t="s">
        <v>73</v>
      </c>
      <c r="BF346" s="83"/>
      <c r="BG346" s="87" t="s">
        <v>846</v>
      </c>
      <c r="BH346" s="87" t="s">
        <v>114</v>
      </c>
      <c r="BI346" s="76" t="s">
        <v>1414</v>
      </c>
      <c r="BJ346">
        <v>14</v>
      </c>
      <c r="BK346" s="87">
        <v>51</v>
      </c>
      <c r="BL346" s="87"/>
      <c r="BM346" s="86" t="s">
        <v>1126</v>
      </c>
      <c r="BN346" s="86" t="s">
        <v>1132</v>
      </c>
      <c r="BO346" s="87" t="s">
        <v>68</v>
      </c>
      <c r="BP346" s="87"/>
      <c r="BQ346" s="87" t="s">
        <v>1472</v>
      </c>
      <c r="BR346" s="86" t="s">
        <v>1445</v>
      </c>
      <c r="BS346" s="86">
        <v>1</v>
      </c>
      <c r="BT346" s="86" t="s">
        <v>1445</v>
      </c>
      <c r="BU346" s="86">
        <v>1</v>
      </c>
      <c r="BV346" s="86" t="s">
        <v>63</v>
      </c>
      <c r="BW346" s="86">
        <v>1</v>
      </c>
      <c r="BX346" s="86" t="s">
        <v>1447</v>
      </c>
      <c r="BY346" s="86">
        <v>0</v>
      </c>
      <c r="BZ346" s="86" t="s">
        <v>1470</v>
      </c>
      <c r="CA346" s="86">
        <v>2</v>
      </c>
      <c r="CB346" s="86" t="s">
        <v>1452</v>
      </c>
      <c r="CC346" s="86">
        <v>0</v>
      </c>
      <c r="CD346" s="86" t="s">
        <v>1454</v>
      </c>
      <c r="CE346" s="86">
        <v>1</v>
      </c>
      <c r="CF346" s="86" t="s">
        <v>1454</v>
      </c>
      <c r="CG346" s="86">
        <v>1</v>
      </c>
      <c r="CH346" s="86" t="s">
        <v>1454</v>
      </c>
      <c r="CI346" s="86">
        <v>1</v>
      </c>
      <c r="CJ346" s="86" t="s">
        <v>1454</v>
      </c>
      <c r="CK346" s="86">
        <v>1</v>
      </c>
      <c r="CL346" s="86" t="s">
        <v>1454</v>
      </c>
      <c r="CM346" s="86">
        <v>1</v>
      </c>
      <c r="CN346" s="86" t="s">
        <v>1454</v>
      </c>
      <c r="CO346" s="86">
        <v>1</v>
      </c>
      <c r="CP346" s="87" t="s">
        <v>1478</v>
      </c>
      <c r="CQ346" s="152">
        <v>1</v>
      </c>
    </row>
    <row r="347" spans="1:95" ht="13.2" x14ac:dyDescent="0.25">
      <c r="A347" s="82">
        <v>45574.423333460647</v>
      </c>
      <c r="B347" s="83" t="s">
        <v>953</v>
      </c>
      <c r="C347" s="84" t="s">
        <v>954</v>
      </c>
      <c r="D347" s="83">
        <v>18.75</v>
      </c>
      <c r="E347" s="83">
        <v>0.28999999999999998</v>
      </c>
      <c r="F347" s="83" t="s">
        <v>423</v>
      </c>
      <c r="G347" s="83" t="s">
        <v>76</v>
      </c>
      <c r="H347" s="83" t="s">
        <v>846</v>
      </c>
      <c r="I347" s="83" t="s">
        <v>63</v>
      </c>
      <c r="J347" s="83" t="s">
        <v>78</v>
      </c>
      <c r="K347" s="83" t="s">
        <v>78</v>
      </c>
      <c r="L347" s="83" t="s">
        <v>64</v>
      </c>
      <c r="M347" s="83" t="s">
        <v>78</v>
      </c>
      <c r="N347" s="83" t="s">
        <v>84</v>
      </c>
      <c r="O347" s="83" t="s">
        <v>78</v>
      </c>
      <c r="P347" s="83" t="s">
        <v>64</v>
      </c>
      <c r="Q347" s="83" t="s">
        <v>64</v>
      </c>
      <c r="R347" s="83" t="s">
        <v>64</v>
      </c>
      <c r="S347" s="83" t="s">
        <v>64</v>
      </c>
      <c r="T347" s="83" t="s">
        <v>64</v>
      </c>
      <c r="U347" s="83" t="s">
        <v>64</v>
      </c>
      <c r="V347" s="83" t="s">
        <v>64</v>
      </c>
      <c r="W347" s="83" t="s">
        <v>64</v>
      </c>
      <c r="X347" s="83" t="s">
        <v>64</v>
      </c>
      <c r="Y347" s="83" t="s">
        <v>64</v>
      </c>
      <c r="Z347" s="83" t="s">
        <v>65</v>
      </c>
      <c r="AA347" s="83" t="s">
        <v>65</v>
      </c>
      <c r="AB347" s="83" t="s">
        <v>65</v>
      </c>
      <c r="AC347" s="83" t="s">
        <v>65</v>
      </c>
      <c r="AD347" s="83" t="s">
        <v>65</v>
      </c>
      <c r="AE347" s="83" t="s">
        <v>65</v>
      </c>
      <c r="AF347" s="83" t="s">
        <v>66</v>
      </c>
      <c r="AG347" s="83" t="s">
        <v>66</v>
      </c>
      <c r="AH347" s="83" t="s">
        <v>66</v>
      </c>
      <c r="AI347" s="83" t="s">
        <v>101</v>
      </c>
      <c r="AJ347" s="83" t="s">
        <v>65</v>
      </c>
      <c r="AK347" s="83" t="s">
        <v>66</v>
      </c>
      <c r="AL347" s="83" t="s">
        <v>65</v>
      </c>
      <c r="AM347" s="83" t="s">
        <v>66</v>
      </c>
      <c r="AN347" s="83" t="s">
        <v>66</v>
      </c>
      <c r="AO347" s="83" t="s">
        <v>66</v>
      </c>
      <c r="AP347" s="83" t="s">
        <v>85</v>
      </c>
      <c r="AQ347" s="83" t="s">
        <v>85</v>
      </c>
      <c r="AR347" s="83" t="s">
        <v>63</v>
      </c>
      <c r="AS347" s="83" t="s">
        <v>81</v>
      </c>
      <c r="AT347" s="83" t="s">
        <v>87</v>
      </c>
      <c r="AU347" s="83" t="s">
        <v>67</v>
      </c>
      <c r="AV347" s="83" t="s">
        <v>132</v>
      </c>
      <c r="AW347" s="83" t="s">
        <v>72</v>
      </c>
      <c r="AX347" s="83" t="s">
        <v>63</v>
      </c>
      <c r="AY347" s="83" t="s">
        <v>73</v>
      </c>
      <c r="AZ347" s="83" t="s">
        <v>72</v>
      </c>
      <c r="BA347" s="83" t="s">
        <v>72</v>
      </c>
      <c r="BB347" s="83" t="s">
        <v>73</v>
      </c>
      <c r="BC347" s="83" t="s">
        <v>73</v>
      </c>
      <c r="BD347" s="83"/>
      <c r="BE347" s="83" t="s">
        <v>73</v>
      </c>
      <c r="BF347" s="83"/>
      <c r="BG347" s="87" t="s">
        <v>846</v>
      </c>
      <c r="BH347" s="86" t="s">
        <v>60</v>
      </c>
      <c r="BI347" s="76" t="s">
        <v>1414</v>
      </c>
      <c r="BJ347">
        <v>12</v>
      </c>
      <c r="BK347" s="87">
        <v>57</v>
      </c>
      <c r="BL347" s="87"/>
      <c r="BM347" s="86" t="s">
        <v>1126</v>
      </c>
      <c r="BN347" s="86" t="s">
        <v>1132</v>
      </c>
      <c r="BO347" s="87" t="s">
        <v>68</v>
      </c>
      <c r="BP347" s="87"/>
      <c r="BQ347" s="87" t="s">
        <v>1472</v>
      </c>
      <c r="BR347" s="86" t="s">
        <v>1445</v>
      </c>
      <c r="BS347" s="86">
        <v>1</v>
      </c>
      <c r="BT347" s="86" t="s">
        <v>1445</v>
      </c>
      <c r="BU347" s="86">
        <v>1</v>
      </c>
      <c r="BV347" s="86" t="s">
        <v>63</v>
      </c>
      <c r="BW347" s="86">
        <v>1</v>
      </c>
      <c r="BX347" s="86" t="s">
        <v>1448</v>
      </c>
      <c r="BY347" s="86">
        <v>1</v>
      </c>
      <c r="BZ347" s="86" t="s">
        <v>1450</v>
      </c>
      <c r="CA347" s="86">
        <v>1</v>
      </c>
      <c r="CB347" s="86" t="s">
        <v>1452</v>
      </c>
      <c r="CC347" s="86">
        <v>0</v>
      </c>
      <c r="CD347" s="86" t="s">
        <v>1454</v>
      </c>
      <c r="CE347" s="86">
        <v>1</v>
      </c>
      <c r="CF347" s="86" t="s">
        <v>1454</v>
      </c>
      <c r="CG347" s="86">
        <v>1</v>
      </c>
      <c r="CH347" s="86" t="s">
        <v>226</v>
      </c>
      <c r="CI347" s="86">
        <v>0</v>
      </c>
      <c r="CJ347" s="86" t="s">
        <v>1454</v>
      </c>
      <c r="CK347" s="86">
        <v>1</v>
      </c>
      <c r="CL347" s="86" t="s">
        <v>1454</v>
      </c>
      <c r="CM347" s="86">
        <v>1</v>
      </c>
      <c r="CN347" s="86" t="s">
        <v>226</v>
      </c>
      <c r="CO347" s="86">
        <v>0</v>
      </c>
      <c r="CP347" s="87" t="s">
        <v>1477</v>
      </c>
      <c r="CQ347" s="152">
        <v>0</v>
      </c>
    </row>
    <row r="348" spans="1:95" ht="13.2" x14ac:dyDescent="0.25">
      <c r="A348" s="82">
        <v>45574.423917106484</v>
      </c>
      <c r="B348" s="83" t="s">
        <v>955</v>
      </c>
      <c r="C348" s="84" t="s">
        <v>956</v>
      </c>
      <c r="D348" s="83">
        <v>100</v>
      </c>
      <c r="E348" s="83">
        <v>0.79</v>
      </c>
      <c r="F348" s="83" t="s">
        <v>114</v>
      </c>
      <c r="G348" s="83" t="s">
        <v>539</v>
      </c>
      <c r="H348" s="83" t="s">
        <v>957</v>
      </c>
      <c r="I348" s="83" t="s">
        <v>63</v>
      </c>
      <c r="J348" s="83" t="s">
        <v>78</v>
      </c>
      <c r="K348" s="83" t="s">
        <v>78</v>
      </c>
      <c r="L348" s="83" t="s">
        <v>64</v>
      </c>
      <c r="M348" s="83" t="s">
        <v>84</v>
      </c>
      <c r="N348" s="83" t="s">
        <v>84</v>
      </c>
      <c r="O348" s="83" t="s">
        <v>84</v>
      </c>
      <c r="P348" s="83" t="s">
        <v>84</v>
      </c>
      <c r="Q348" s="83" t="s">
        <v>64</v>
      </c>
      <c r="R348" s="83" t="s">
        <v>64</v>
      </c>
      <c r="S348" s="83" t="s">
        <v>84</v>
      </c>
      <c r="T348" s="83" t="s">
        <v>64</v>
      </c>
      <c r="U348" s="83" t="s">
        <v>64</v>
      </c>
      <c r="V348" s="83" t="s">
        <v>64</v>
      </c>
      <c r="W348" s="83" t="s">
        <v>84</v>
      </c>
      <c r="X348" s="83" t="s">
        <v>84</v>
      </c>
      <c r="Y348" s="83" t="s">
        <v>64</v>
      </c>
      <c r="Z348" s="83" t="s">
        <v>66</v>
      </c>
      <c r="AA348" s="83" t="s">
        <v>66</v>
      </c>
      <c r="AB348" s="83" t="s">
        <v>65</v>
      </c>
      <c r="AC348" s="83" t="s">
        <v>66</v>
      </c>
      <c r="AD348" s="83" t="s">
        <v>66</v>
      </c>
      <c r="AE348" s="83" t="s">
        <v>66</v>
      </c>
      <c r="AF348" s="83" t="s">
        <v>65</v>
      </c>
      <c r="AG348" s="83" t="s">
        <v>66</v>
      </c>
      <c r="AH348" s="83" t="s">
        <v>66</v>
      </c>
      <c r="AI348" s="83" t="s">
        <v>65</v>
      </c>
      <c r="AJ348" s="83" t="s">
        <v>66</v>
      </c>
      <c r="AK348" s="83" t="s">
        <v>79</v>
      </c>
      <c r="AL348" s="83" t="s">
        <v>79</v>
      </c>
      <c r="AM348" s="83" t="s">
        <v>65</v>
      </c>
      <c r="AN348" s="83" t="s">
        <v>66</v>
      </c>
      <c r="AO348" s="83" t="s">
        <v>66</v>
      </c>
      <c r="AP348" s="83" t="s">
        <v>67</v>
      </c>
      <c r="AQ348" s="83" t="s">
        <v>67</v>
      </c>
      <c r="AR348" s="83" t="s">
        <v>86</v>
      </c>
      <c r="AS348" s="83" t="s">
        <v>81</v>
      </c>
      <c r="AT348" s="83" t="s">
        <v>169</v>
      </c>
      <c r="AU348" s="83" t="s">
        <v>93</v>
      </c>
      <c r="AV348" s="83" t="s">
        <v>71</v>
      </c>
      <c r="AW348" s="83" t="s">
        <v>72</v>
      </c>
      <c r="AX348" s="83" t="s">
        <v>72</v>
      </c>
      <c r="AY348" s="83" t="s">
        <v>63</v>
      </c>
      <c r="AZ348" s="83" t="s">
        <v>72</v>
      </c>
      <c r="BA348" s="83" t="s">
        <v>63</v>
      </c>
      <c r="BB348" s="83" t="s">
        <v>72</v>
      </c>
      <c r="BC348" s="83" t="s">
        <v>73</v>
      </c>
      <c r="BD348" s="83" t="s">
        <v>116</v>
      </c>
      <c r="BE348" s="83" t="s">
        <v>73</v>
      </c>
      <c r="BF348" s="83"/>
      <c r="BG348" s="87" t="s">
        <v>846</v>
      </c>
      <c r="BH348" s="87" t="s">
        <v>114</v>
      </c>
      <c r="BI348" s="76" t="s">
        <v>1414</v>
      </c>
      <c r="BJ348">
        <v>7</v>
      </c>
      <c r="BK348" s="87">
        <v>47</v>
      </c>
      <c r="BL348" s="87"/>
      <c r="BM348" s="86" t="s">
        <v>1126</v>
      </c>
      <c r="BN348" s="86" t="s">
        <v>1132</v>
      </c>
      <c r="BO348" s="87" t="s">
        <v>68</v>
      </c>
      <c r="BP348" s="87"/>
      <c r="BQ348" s="87" t="s">
        <v>1472</v>
      </c>
      <c r="BR348" s="86" t="s">
        <v>1445</v>
      </c>
      <c r="BS348" s="86">
        <v>1</v>
      </c>
      <c r="BT348" s="86" t="s">
        <v>1445</v>
      </c>
      <c r="BU348" s="86">
        <v>1</v>
      </c>
      <c r="BV348" s="86" t="s">
        <v>63</v>
      </c>
      <c r="BW348" s="86">
        <v>1</v>
      </c>
      <c r="BX348" s="86" t="s">
        <v>1447</v>
      </c>
      <c r="BY348" s="86">
        <v>0</v>
      </c>
      <c r="BZ348" s="86" t="s">
        <v>1449</v>
      </c>
      <c r="CA348" s="86">
        <v>0</v>
      </c>
      <c r="CB348" s="86" t="s">
        <v>1452</v>
      </c>
      <c r="CC348" s="86">
        <v>0</v>
      </c>
      <c r="CD348" s="86" t="s">
        <v>1454</v>
      </c>
      <c r="CE348" s="86">
        <v>1</v>
      </c>
      <c r="CF348" s="86" t="s">
        <v>1454</v>
      </c>
      <c r="CG348" s="86">
        <v>1</v>
      </c>
      <c r="CH348" s="86" t="s">
        <v>1454</v>
      </c>
      <c r="CI348" s="86">
        <v>1</v>
      </c>
      <c r="CJ348" s="86" t="s">
        <v>1454</v>
      </c>
      <c r="CK348" s="86">
        <v>1</v>
      </c>
      <c r="CL348" s="86" t="s">
        <v>1454</v>
      </c>
      <c r="CM348" s="86">
        <v>1</v>
      </c>
      <c r="CN348" s="86" t="s">
        <v>1454</v>
      </c>
      <c r="CO348" s="86">
        <v>1</v>
      </c>
      <c r="CP348" s="87" t="s">
        <v>1478</v>
      </c>
      <c r="CQ348" s="152">
        <v>1</v>
      </c>
    </row>
    <row r="349" spans="1:95" ht="13.2" x14ac:dyDescent="0.25">
      <c r="A349" s="82">
        <v>45574.426121956014</v>
      </c>
      <c r="B349" s="83" t="s">
        <v>958</v>
      </c>
      <c r="C349" s="84" t="s">
        <v>959</v>
      </c>
      <c r="D349" s="83">
        <v>100</v>
      </c>
      <c r="E349" s="83">
        <v>0.92</v>
      </c>
      <c r="F349" s="83" t="s">
        <v>114</v>
      </c>
      <c r="G349" s="83" t="s">
        <v>76</v>
      </c>
      <c r="H349" s="83" t="s">
        <v>887</v>
      </c>
      <c r="I349" s="83" t="s">
        <v>63</v>
      </c>
      <c r="J349" s="83" t="s">
        <v>64</v>
      </c>
      <c r="K349" s="83" t="s">
        <v>64</v>
      </c>
      <c r="L349" s="83" t="s">
        <v>64</v>
      </c>
      <c r="M349" s="83" t="s">
        <v>84</v>
      </c>
      <c r="N349" s="83" t="s">
        <v>78</v>
      </c>
      <c r="O349" s="83" t="s">
        <v>64</v>
      </c>
      <c r="P349" s="83" t="s">
        <v>64</v>
      </c>
      <c r="Q349" s="83" t="s">
        <v>64</v>
      </c>
      <c r="R349" s="83" t="s">
        <v>64</v>
      </c>
      <c r="S349" s="83" t="s">
        <v>64</v>
      </c>
      <c r="T349" s="83" t="s">
        <v>64</v>
      </c>
      <c r="U349" s="83" t="s">
        <v>64</v>
      </c>
      <c r="V349" s="83" t="s">
        <v>64</v>
      </c>
      <c r="W349" s="83" t="s">
        <v>64</v>
      </c>
      <c r="X349" s="83" t="s">
        <v>64</v>
      </c>
      <c r="Y349" s="83" t="s">
        <v>64</v>
      </c>
      <c r="Z349" s="83" t="s">
        <v>65</v>
      </c>
      <c r="AA349" s="83" t="s">
        <v>65</v>
      </c>
      <c r="AB349" s="83" t="s">
        <v>65</v>
      </c>
      <c r="AC349" s="83" t="s">
        <v>65</v>
      </c>
      <c r="AD349" s="83" t="s">
        <v>65</v>
      </c>
      <c r="AE349" s="83" t="s">
        <v>65</v>
      </c>
      <c r="AF349" s="83" t="s">
        <v>65</v>
      </c>
      <c r="AG349" s="83" t="s">
        <v>65</v>
      </c>
      <c r="AH349" s="83" t="s">
        <v>65</v>
      </c>
      <c r="AI349" s="83" t="s">
        <v>101</v>
      </c>
      <c r="AJ349" s="83" t="s">
        <v>65</v>
      </c>
      <c r="AK349" s="83" t="s">
        <v>65</v>
      </c>
      <c r="AL349" s="83" t="s">
        <v>65</v>
      </c>
      <c r="AM349" s="83" t="s">
        <v>65</v>
      </c>
      <c r="AN349" s="83" t="s">
        <v>65</v>
      </c>
      <c r="AO349" s="83" t="s">
        <v>65</v>
      </c>
      <c r="AP349" s="83" t="s">
        <v>67</v>
      </c>
      <c r="AQ349" s="83" t="s">
        <v>67</v>
      </c>
      <c r="AR349" s="83" t="s">
        <v>86</v>
      </c>
      <c r="AS349" s="83" t="s">
        <v>960</v>
      </c>
      <c r="AT349" s="83" t="s">
        <v>87</v>
      </c>
      <c r="AU349" s="83" t="s">
        <v>70</v>
      </c>
      <c r="AV349" s="83" t="s">
        <v>71</v>
      </c>
      <c r="AW349" s="83" t="s">
        <v>72</v>
      </c>
      <c r="AX349" s="83" t="s">
        <v>72</v>
      </c>
      <c r="AY349" s="83" t="s">
        <v>72</v>
      </c>
      <c r="AZ349" s="83" t="s">
        <v>72</v>
      </c>
      <c r="BA349" s="83" t="s">
        <v>72</v>
      </c>
      <c r="BB349" s="83" t="s">
        <v>72</v>
      </c>
      <c r="BC349" s="83" t="s">
        <v>73</v>
      </c>
      <c r="BD349" s="83"/>
      <c r="BE349" s="83" t="s">
        <v>73</v>
      </c>
      <c r="BF349" s="83"/>
      <c r="BG349" s="87" t="s">
        <v>846</v>
      </c>
      <c r="BH349" s="87" t="s">
        <v>114</v>
      </c>
      <c r="BI349" s="76" t="s">
        <v>1414</v>
      </c>
      <c r="BJ349">
        <v>14</v>
      </c>
      <c r="BK349" s="87">
        <v>64</v>
      </c>
      <c r="BL349" s="87"/>
      <c r="BM349" s="86" t="s">
        <v>1126</v>
      </c>
      <c r="BN349" s="86" t="s">
        <v>1132</v>
      </c>
      <c r="BO349" s="87" t="s">
        <v>252</v>
      </c>
      <c r="BP349" s="87"/>
      <c r="BQ349" s="87" t="s">
        <v>1472</v>
      </c>
      <c r="BR349" s="86" t="s">
        <v>1445</v>
      </c>
      <c r="BS349" s="86">
        <v>1</v>
      </c>
      <c r="BT349" s="86" t="s">
        <v>1445</v>
      </c>
      <c r="BU349" s="86">
        <v>1</v>
      </c>
      <c r="BV349" s="86" t="s">
        <v>63</v>
      </c>
      <c r="BW349" s="86">
        <v>1</v>
      </c>
      <c r="BX349" s="86" t="s">
        <v>1448</v>
      </c>
      <c r="BY349" s="86">
        <v>1</v>
      </c>
      <c r="BZ349" s="86" t="s">
        <v>1470</v>
      </c>
      <c r="CA349" s="86">
        <v>2</v>
      </c>
      <c r="CB349" s="86" t="s">
        <v>1452</v>
      </c>
      <c r="CC349" s="86">
        <v>0</v>
      </c>
      <c r="CD349" s="86" t="s">
        <v>1454</v>
      </c>
      <c r="CE349" s="86">
        <v>1</v>
      </c>
      <c r="CF349" s="86" t="s">
        <v>1454</v>
      </c>
      <c r="CG349" s="86">
        <v>1</v>
      </c>
      <c r="CH349" s="86" t="s">
        <v>1454</v>
      </c>
      <c r="CI349" s="86">
        <v>1</v>
      </c>
      <c r="CJ349" s="86" t="s">
        <v>1454</v>
      </c>
      <c r="CK349" s="86">
        <v>1</v>
      </c>
      <c r="CL349" s="86" t="s">
        <v>1454</v>
      </c>
      <c r="CM349" s="86">
        <v>1</v>
      </c>
      <c r="CN349" s="86" t="s">
        <v>1454</v>
      </c>
      <c r="CO349" s="86">
        <v>1</v>
      </c>
      <c r="CP349" s="87" t="s">
        <v>1478</v>
      </c>
      <c r="CQ349" s="152">
        <v>1</v>
      </c>
    </row>
    <row r="350" spans="1:95" ht="13.2" x14ac:dyDescent="0.25">
      <c r="A350" s="82">
        <v>45574.42763431713</v>
      </c>
      <c r="B350" s="83" t="s">
        <v>961</v>
      </c>
      <c r="C350" s="84" t="s">
        <v>962</v>
      </c>
      <c r="D350" s="83">
        <v>4.5</v>
      </c>
      <c r="E350" s="83">
        <v>0.17</v>
      </c>
      <c r="F350" s="83" t="s">
        <v>423</v>
      </c>
      <c r="G350" s="83" t="s">
        <v>76</v>
      </c>
      <c r="H350" s="83" t="s">
        <v>846</v>
      </c>
      <c r="I350" s="83" t="s">
        <v>63</v>
      </c>
      <c r="J350" s="83" t="s">
        <v>64</v>
      </c>
      <c r="K350" s="83" t="s">
        <v>64</v>
      </c>
      <c r="L350" s="83" t="s">
        <v>64</v>
      </c>
      <c r="M350" s="83" t="s">
        <v>84</v>
      </c>
      <c r="N350" s="83" t="s">
        <v>84</v>
      </c>
      <c r="O350" s="83" t="s">
        <v>64</v>
      </c>
      <c r="P350" s="83" t="s">
        <v>84</v>
      </c>
      <c r="Q350" s="83" t="s">
        <v>84</v>
      </c>
      <c r="R350" s="83" t="s">
        <v>64</v>
      </c>
      <c r="S350" s="83" t="s">
        <v>64</v>
      </c>
      <c r="T350" s="83" t="s">
        <v>64</v>
      </c>
      <c r="U350" s="83" t="s">
        <v>84</v>
      </c>
      <c r="V350" s="83" t="s">
        <v>64</v>
      </c>
      <c r="W350" s="83" t="s">
        <v>64</v>
      </c>
      <c r="X350" s="83" t="s">
        <v>84</v>
      </c>
      <c r="Y350" s="83" t="s">
        <v>64</v>
      </c>
      <c r="Z350" s="83" t="s">
        <v>66</v>
      </c>
      <c r="AA350" s="83" t="s">
        <v>66</v>
      </c>
      <c r="AB350" s="83" t="s">
        <v>66</v>
      </c>
      <c r="AC350" s="83" t="s">
        <v>66</v>
      </c>
      <c r="AD350" s="83" t="s">
        <v>66</v>
      </c>
      <c r="AE350" s="83" t="s">
        <v>66</v>
      </c>
      <c r="AF350" s="83" t="s">
        <v>66</v>
      </c>
      <c r="AG350" s="83" t="s">
        <v>66</v>
      </c>
      <c r="AH350" s="83" t="s">
        <v>66</v>
      </c>
      <c r="AI350" s="83" t="s">
        <v>79</v>
      </c>
      <c r="AJ350" s="83" t="s">
        <v>66</v>
      </c>
      <c r="AK350" s="83" t="s">
        <v>66</v>
      </c>
      <c r="AL350" s="83" t="s">
        <v>66</v>
      </c>
      <c r="AM350" s="83" t="s">
        <v>66</v>
      </c>
      <c r="AN350" s="83" t="s">
        <v>66</v>
      </c>
      <c r="AO350" s="83" t="s">
        <v>66</v>
      </c>
      <c r="AP350" s="83" t="s">
        <v>85</v>
      </c>
      <c r="AQ350" s="83" t="s">
        <v>85</v>
      </c>
      <c r="AR350" s="83" t="s">
        <v>86</v>
      </c>
      <c r="AS350" s="83" t="s">
        <v>252</v>
      </c>
      <c r="AT350" s="83" t="s">
        <v>169</v>
      </c>
      <c r="AU350" s="83" t="s">
        <v>93</v>
      </c>
      <c r="AV350" s="83" t="s">
        <v>469</v>
      </c>
      <c r="AW350" s="83" t="s">
        <v>72</v>
      </c>
      <c r="AX350" s="83" t="s">
        <v>73</v>
      </c>
      <c r="AY350" s="83" t="s">
        <v>63</v>
      </c>
      <c r="AZ350" s="83" t="s">
        <v>72</v>
      </c>
      <c r="BA350" s="83" t="s">
        <v>63</v>
      </c>
      <c r="BB350" s="83" t="s">
        <v>63</v>
      </c>
      <c r="BC350" s="83" t="s">
        <v>73</v>
      </c>
      <c r="BD350" s="83"/>
      <c r="BE350" s="83" t="s">
        <v>73</v>
      </c>
      <c r="BF350" s="83"/>
      <c r="BG350" s="87" t="s">
        <v>846</v>
      </c>
      <c r="BH350" s="86" t="s">
        <v>60</v>
      </c>
      <c r="BI350" s="76" t="s">
        <v>1414</v>
      </c>
      <c r="BJ350">
        <v>10</v>
      </c>
      <c r="BK350" s="87">
        <v>48</v>
      </c>
      <c r="BL350" s="87"/>
      <c r="BM350" s="86" t="s">
        <v>1126</v>
      </c>
      <c r="BN350" s="86" t="s">
        <v>1132</v>
      </c>
      <c r="BO350" s="87" t="s">
        <v>252</v>
      </c>
      <c r="BP350" s="87"/>
      <c r="BQ350" s="87" t="s">
        <v>1472</v>
      </c>
      <c r="BR350" s="86" t="s">
        <v>1445</v>
      </c>
      <c r="BS350" s="86">
        <v>1</v>
      </c>
      <c r="BT350" s="86" t="s">
        <v>1445</v>
      </c>
      <c r="BU350" s="86">
        <v>1</v>
      </c>
      <c r="BV350" s="86" t="s">
        <v>63</v>
      </c>
      <c r="BW350" s="86">
        <v>1</v>
      </c>
      <c r="BX350" s="86" t="s">
        <v>1447</v>
      </c>
      <c r="BY350" s="86">
        <v>0</v>
      </c>
      <c r="BZ350" s="86" t="s">
        <v>1449</v>
      </c>
      <c r="CA350" s="86">
        <v>0</v>
      </c>
      <c r="CB350" s="86" t="s">
        <v>1453</v>
      </c>
      <c r="CC350" s="86">
        <v>1</v>
      </c>
      <c r="CD350" s="86" t="s">
        <v>1454</v>
      </c>
      <c r="CE350" s="86">
        <v>1</v>
      </c>
      <c r="CF350" s="86" t="s">
        <v>226</v>
      </c>
      <c r="CG350" s="86">
        <v>0</v>
      </c>
      <c r="CH350" s="86" t="s">
        <v>1454</v>
      </c>
      <c r="CI350" s="86">
        <v>1</v>
      </c>
      <c r="CJ350" s="86" t="s">
        <v>1454</v>
      </c>
      <c r="CK350" s="86">
        <v>1</v>
      </c>
      <c r="CL350" s="86" t="s">
        <v>1454</v>
      </c>
      <c r="CM350" s="86">
        <v>1</v>
      </c>
      <c r="CN350" s="86" t="s">
        <v>1454</v>
      </c>
      <c r="CO350" s="86">
        <v>1</v>
      </c>
      <c r="CP350" s="87" t="s">
        <v>1478</v>
      </c>
      <c r="CQ350" s="152">
        <v>1</v>
      </c>
    </row>
    <row r="351" spans="1:95" ht="13.2" x14ac:dyDescent="0.25">
      <c r="A351" s="82">
        <v>45574.428479768518</v>
      </c>
      <c r="B351" s="83" t="s">
        <v>963</v>
      </c>
      <c r="C351" s="84" t="s">
        <v>964</v>
      </c>
      <c r="D351" s="83">
        <v>5.4</v>
      </c>
      <c r="E351" s="83">
        <v>0.25</v>
      </c>
      <c r="F351" s="83" t="s">
        <v>114</v>
      </c>
      <c r="G351" s="83" t="s">
        <v>76</v>
      </c>
      <c r="H351" s="83" t="s">
        <v>846</v>
      </c>
      <c r="I351" s="83" t="s">
        <v>63</v>
      </c>
      <c r="J351" s="83" t="s">
        <v>64</v>
      </c>
      <c r="K351" s="83" t="s">
        <v>84</v>
      </c>
      <c r="L351" s="83" t="s">
        <v>64</v>
      </c>
      <c r="M351" s="83" t="s">
        <v>78</v>
      </c>
      <c r="N351" s="83" t="s">
        <v>64</v>
      </c>
      <c r="O351" s="83" t="s">
        <v>64</v>
      </c>
      <c r="P351" s="83" t="s">
        <v>64</v>
      </c>
      <c r="Q351" s="83" t="s">
        <v>64</v>
      </c>
      <c r="R351" s="83" t="s">
        <v>64</v>
      </c>
      <c r="S351" s="83" t="s">
        <v>64</v>
      </c>
      <c r="T351" s="83" t="s">
        <v>64</v>
      </c>
      <c r="U351" s="83" t="s">
        <v>64</v>
      </c>
      <c r="V351" s="83" t="s">
        <v>64</v>
      </c>
      <c r="W351" s="83" t="s">
        <v>64</v>
      </c>
      <c r="X351" s="83" t="s">
        <v>64</v>
      </c>
      <c r="Y351" s="83" t="s">
        <v>64</v>
      </c>
      <c r="Z351" s="83" t="s">
        <v>65</v>
      </c>
      <c r="AA351" s="83" t="s">
        <v>66</v>
      </c>
      <c r="AB351" s="83" t="s">
        <v>66</v>
      </c>
      <c r="AC351" s="83" t="s">
        <v>65</v>
      </c>
      <c r="AD351" s="83" t="s">
        <v>66</v>
      </c>
      <c r="AE351" s="83" t="s">
        <v>65</v>
      </c>
      <c r="AF351" s="83" t="s">
        <v>65</v>
      </c>
      <c r="AG351" s="83" t="s">
        <v>66</v>
      </c>
      <c r="AH351" s="83" t="s">
        <v>66</v>
      </c>
      <c r="AI351" s="83" t="s">
        <v>66</v>
      </c>
      <c r="AJ351" s="83" t="s">
        <v>65</v>
      </c>
      <c r="AK351" s="83" t="s">
        <v>65</v>
      </c>
      <c r="AL351" s="83" t="s">
        <v>65</v>
      </c>
      <c r="AM351" s="83" t="s">
        <v>65</v>
      </c>
      <c r="AN351" s="83" t="s">
        <v>66</v>
      </c>
      <c r="AO351" s="83" t="s">
        <v>66</v>
      </c>
      <c r="AP351" s="83" t="s">
        <v>80</v>
      </c>
      <c r="AQ351" s="83" t="s">
        <v>80</v>
      </c>
      <c r="AR351" s="83" t="s">
        <v>63</v>
      </c>
      <c r="AS351" s="83" t="s">
        <v>965</v>
      </c>
      <c r="AT351" s="83" t="s">
        <v>69</v>
      </c>
      <c r="AU351" s="83" t="s">
        <v>70</v>
      </c>
      <c r="AV351" s="83" t="s">
        <v>71</v>
      </c>
      <c r="AW351" s="83" t="s">
        <v>73</v>
      </c>
      <c r="AX351" s="83" t="s">
        <v>72</v>
      </c>
      <c r="AY351" s="83" t="s">
        <v>72</v>
      </c>
      <c r="AZ351" s="83" t="s">
        <v>73</v>
      </c>
      <c r="BA351" s="83" t="s">
        <v>72</v>
      </c>
      <c r="BB351" s="83" t="s">
        <v>72</v>
      </c>
      <c r="BC351" s="83" t="s">
        <v>73</v>
      </c>
      <c r="BD351" s="83">
        <v>0</v>
      </c>
      <c r="BE351" s="83" t="s">
        <v>73</v>
      </c>
      <c r="BF351" s="83"/>
      <c r="BG351" s="87" t="s">
        <v>846</v>
      </c>
      <c r="BH351" s="87" t="s">
        <v>114</v>
      </c>
      <c r="BI351" s="76" t="s">
        <v>1414</v>
      </c>
      <c r="BJ351">
        <v>15</v>
      </c>
      <c r="BK351" s="87">
        <v>55</v>
      </c>
      <c r="BL351" s="87"/>
      <c r="BM351" s="86" t="s">
        <v>1126</v>
      </c>
      <c r="BN351" s="86" t="s">
        <v>1132</v>
      </c>
      <c r="BO351" s="87" t="s">
        <v>68</v>
      </c>
      <c r="BP351" s="87"/>
      <c r="BQ351" s="87" t="s">
        <v>1472</v>
      </c>
      <c r="BR351" s="86" t="s">
        <v>1444</v>
      </c>
      <c r="BS351" s="86">
        <v>0</v>
      </c>
      <c r="BT351" s="86" t="s">
        <v>1444</v>
      </c>
      <c r="BU351" s="86">
        <v>0</v>
      </c>
      <c r="BV351" s="86" t="s">
        <v>63</v>
      </c>
      <c r="BW351" s="86">
        <v>1</v>
      </c>
      <c r="BX351" s="86" t="s">
        <v>1447</v>
      </c>
      <c r="BY351" s="86">
        <v>0</v>
      </c>
      <c r="BZ351" s="86" t="s">
        <v>1470</v>
      </c>
      <c r="CA351" s="86">
        <v>2</v>
      </c>
      <c r="CB351" s="86" t="s">
        <v>1452</v>
      </c>
      <c r="CC351" s="86">
        <v>0</v>
      </c>
      <c r="CD351" s="86" t="s">
        <v>226</v>
      </c>
      <c r="CE351" s="86">
        <v>0</v>
      </c>
      <c r="CF351" s="86" t="s">
        <v>1454</v>
      </c>
      <c r="CG351" s="86">
        <v>1</v>
      </c>
      <c r="CH351" s="86" t="s">
        <v>1454</v>
      </c>
      <c r="CI351" s="86">
        <v>1</v>
      </c>
      <c r="CJ351" s="86" t="s">
        <v>226</v>
      </c>
      <c r="CK351" s="86">
        <v>0</v>
      </c>
      <c r="CL351" s="86" t="s">
        <v>1454</v>
      </c>
      <c r="CM351" s="86">
        <v>1</v>
      </c>
      <c r="CN351" s="86" t="s">
        <v>1454</v>
      </c>
      <c r="CO351" s="86">
        <v>1</v>
      </c>
      <c r="CP351" s="87" t="s">
        <v>1477</v>
      </c>
      <c r="CQ351" s="152">
        <v>0</v>
      </c>
    </row>
    <row r="352" spans="1:95" ht="13.2" x14ac:dyDescent="0.25">
      <c r="A352" s="82">
        <v>45574.429001655095</v>
      </c>
      <c r="B352" s="83" t="s">
        <v>966</v>
      </c>
      <c r="C352" s="84" t="s">
        <v>967</v>
      </c>
      <c r="D352" s="83">
        <v>3.6</v>
      </c>
      <c r="E352" s="83">
        <v>0.13</v>
      </c>
      <c r="F352" s="83" t="s">
        <v>423</v>
      </c>
      <c r="G352" s="83" t="s">
        <v>76</v>
      </c>
      <c r="H352" s="83" t="s">
        <v>968</v>
      </c>
      <c r="I352" s="83" t="s">
        <v>63</v>
      </c>
      <c r="J352" s="83" t="s">
        <v>64</v>
      </c>
      <c r="K352" s="83" t="s">
        <v>64</v>
      </c>
      <c r="L352" s="83" t="s">
        <v>64</v>
      </c>
      <c r="M352" s="83" t="s">
        <v>84</v>
      </c>
      <c r="N352" s="83" t="s">
        <v>84</v>
      </c>
      <c r="O352" s="83" t="s">
        <v>64</v>
      </c>
      <c r="P352" s="83" t="s">
        <v>84</v>
      </c>
      <c r="Q352" s="83" t="s">
        <v>64</v>
      </c>
      <c r="R352" s="83" t="s">
        <v>84</v>
      </c>
      <c r="S352" s="83" t="s">
        <v>64</v>
      </c>
      <c r="T352" s="83" t="s">
        <v>64</v>
      </c>
      <c r="U352" s="83" t="s">
        <v>84</v>
      </c>
      <c r="V352" s="83" t="s">
        <v>64</v>
      </c>
      <c r="W352" s="83" t="s">
        <v>64</v>
      </c>
      <c r="X352" s="83" t="s">
        <v>64</v>
      </c>
      <c r="Y352" s="83" t="s">
        <v>64</v>
      </c>
      <c r="Z352" s="83" t="s">
        <v>65</v>
      </c>
      <c r="AA352" s="83" t="s">
        <v>65</v>
      </c>
      <c r="AB352" s="83" t="s">
        <v>79</v>
      </c>
      <c r="AC352" s="83" t="s">
        <v>66</v>
      </c>
      <c r="AD352" s="83" t="s">
        <v>66</v>
      </c>
      <c r="AE352" s="83" t="s">
        <v>66</v>
      </c>
      <c r="AF352" s="83" t="s">
        <v>66</v>
      </c>
      <c r="AG352" s="83" t="s">
        <v>65</v>
      </c>
      <c r="AH352" s="83" t="s">
        <v>65</v>
      </c>
      <c r="AI352" s="83" t="s">
        <v>66</v>
      </c>
      <c r="AJ352" s="83" t="s">
        <v>66</v>
      </c>
      <c r="AK352" s="83" t="s">
        <v>65</v>
      </c>
      <c r="AL352" s="83" t="s">
        <v>66</v>
      </c>
      <c r="AM352" s="83" t="s">
        <v>66</v>
      </c>
      <c r="AN352" s="83" t="s">
        <v>79</v>
      </c>
      <c r="AO352" s="83" t="s">
        <v>79</v>
      </c>
      <c r="AP352" s="83" t="s">
        <v>67</v>
      </c>
      <c r="AQ352" s="83" t="s">
        <v>67</v>
      </c>
      <c r="AR352" s="83" t="s">
        <v>86</v>
      </c>
      <c r="AS352" s="83" t="s">
        <v>969</v>
      </c>
      <c r="AT352" s="83" t="s">
        <v>69</v>
      </c>
      <c r="AU352" s="83" t="s">
        <v>93</v>
      </c>
      <c r="AV352" s="83" t="s">
        <v>71</v>
      </c>
      <c r="AW352" s="83" t="s">
        <v>63</v>
      </c>
      <c r="AX352" s="83" t="s">
        <v>73</v>
      </c>
      <c r="AY352" s="83" t="s">
        <v>73</v>
      </c>
      <c r="AZ352" s="83" t="s">
        <v>63</v>
      </c>
      <c r="BA352" s="83" t="s">
        <v>63</v>
      </c>
      <c r="BB352" s="83" t="s">
        <v>73</v>
      </c>
      <c r="BC352" s="83" t="s">
        <v>73</v>
      </c>
      <c r="BD352" s="83"/>
      <c r="BE352" s="83" t="s">
        <v>73</v>
      </c>
      <c r="BF352" s="83"/>
      <c r="BG352" s="87" t="s">
        <v>846</v>
      </c>
      <c r="BH352" s="86" t="s">
        <v>60</v>
      </c>
      <c r="BI352" s="76" t="s">
        <v>1414</v>
      </c>
      <c r="BJ352">
        <v>11</v>
      </c>
      <c r="BK352" s="87">
        <v>49</v>
      </c>
      <c r="BL352" s="87"/>
      <c r="BM352" s="86" t="s">
        <v>1126</v>
      </c>
      <c r="BN352" s="86" t="s">
        <v>1132</v>
      </c>
      <c r="BO352" s="87" t="s">
        <v>247</v>
      </c>
      <c r="BP352" s="87"/>
      <c r="BQ352" s="87" t="s">
        <v>1472</v>
      </c>
      <c r="BR352" s="86" t="s">
        <v>1445</v>
      </c>
      <c r="BS352" s="86">
        <v>1</v>
      </c>
      <c r="BT352" s="86" t="s">
        <v>1445</v>
      </c>
      <c r="BU352" s="86">
        <v>1</v>
      </c>
      <c r="BV352" s="86" t="s">
        <v>63</v>
      </c>
      <c r="BW352" s="86">
        <v>1</v>
      </c>
      <c r="BX352" s="86" t="s">
        <v>1447</v>
      </c>
      <c r="BY352" s="86">
        <v>0</v>
      </c>
      <c r="BZ352" s="86" t="s">
        <v>1449</v>
      </c>
      <c r="CA352" s="86">
        <v>0</v>
      </c>
      <c r="CB352" s="86" t="s">
        <v>1452</v>
      </c>
      <c r="CC352" s="86">
        <v>0</v>
      </c>
      <c r="CD352" s="86" t="s">
        <v>1454</v>
      </c>
      <c r="CE352" s="86">
        <v>1</v>
      </c>
      <c r="CF352" s="86" t="s">
        <v>226</v>
      </c>
      <c r="CG352" s="86">
        <v>0</v>
      </c>
      <c r="CH352" s="86" t="s">
        <v>226</v>
      </c>
      <c r="CI352" s="86">
        <v>0</v>
      </c>
      <c r="CJ352" s="86" t="s">
        <v>1454</v>
      </c>
      <c r="CK352" s="86">
        <v>1</v>
      </c>
      <c r="CL352" s="86" t="s">
        <v>1454</v>
      </c>
      <c r="CM352" s="86">
        <v>1</v>
      </c>
      <c r="CN352" s="86" t="s">
        <v>226</v>
      </c>
      <c r="CO352" s="86">
        <v>0</v>
      </c>
      <c r="CP352" s="87" t="s">
        <v>1477</v>
      </c>
      <c r="CQ352" s="152">
        <v>0</v>
      </c>
    </row>
    <row r="353" spans="1:95" ht="13.2" x14ac:dyDescent="0.25">
      <c r="A353" s="82">
        <v>45574.430007002316</v>
      </c>
      <c r="B353" s="83" t="s">
        <v>970</v>
      </c>
      <c r="C353" s="84" t="s">
        <v>971</v>
      </c>
      <c r="D353" s="83">
        <v>9.82</v>
      </c>
      <c r="E353" s="83">
        <v>0.71</v>
      </c>
      <c r="F353" s="83" t="s">
        <v>423</v>
      </c>
      <c r="G353" s="83" t="s">
        <v>76</v>
      </c>
      <c r="H353" s="83" t="s">
        <v>846</v>
      </c>
      <c r="I353" s="83" t="s">
        <v>73</v>
      </c>
      <c r="J353" s="83" t="s">
        <v>64</v>
      </c>
      <c r="K353" s="83" t="s">
        <v>64</v>
      </c>
      <c r="L353" s="83" t="s">
        <v>64</v>
      </c>
      <c r="M353" s="83" t="s">
        <v>84</v>
      </c>
      <c r="N353" s="83" t="s">
        <v>64</v>
      </c>
      <c r="O353" s="83" t="s">
        <v>64</v>
      </c>
      <c r="P353" s="83" t="s">
        <v>64</v>
      </c>
      <c r="Q353" s="83" t="s">
        <v>64</v>
      </c>
      <c r="R353" s="83" t="s">
        <v>64</v>
      </c>
      <c r="S353" s="83" t="s">
        <v>64</v>
      </c>
      <c r="T353" s="83" t="s">
        <v>64</v>
      </c>
      <c r="U353" s="83" t="s">
        <v>64</v>
      </c>
      <c r="V353" s="83" t="s">
        <v>64</v>
      </c>
      <c r="W353" s="83" t="s">
        <v>64</v>
      </c>
      <c r="X353" s="83" t="s">
        <v>64</v>
      </c>
      <c r="Y353" s="83" t="s">
        <v>64</v>
      </c>
      <c r="Z353" s="83" t="s">
        <v>66</v>
      </c>
      <c r="AA353" s="83" t="s">
        <v>66</v>
      </c>
      <c r="AB353" s="83" t="s">
        <v>66</v>
      </c>
      <c r="AC353" s="83" t="s">
        <v>66</v>
      </c>
      <c r="AD353" s="83" t="s">
        <v>66</v>
      </c>
      <c r="AE353" s="83" t="s">
        <v>66</v>
      </c>
      <c r="AF353" s="83" t="s">
        <v>66</v>
      </c>
      <c r="AG353" s="83" t="s">
        <v>66</v>
      </c>
      <c r="AH353" s="83" t="s">
        <v>66</v>
      </c>
      <c r="AI353" s="83" t="s">
        <v>79</v>
      </c>
      <c r="AJ353" s="83" t="s">
        <v>66</v>
      </c>
      <c r="AK353" s="83" t="s">
        <v>66</v>
      </c>
      <c r="AL353" s="83" t="s">
        <v>66</v>
      </c>
      <c r="AM353" s="83" t="s">
        <v>66</v>
      </c>
      <c r="AN353" s="83" t="s">
        <v>66</v>
      </c>
      <c r="AO353" s="83" t="s">
        <v>66</v>
      </c>
      <c r="AP353" s="83" t="s">
        <v>85</v>
      </c>
      <c r="AQ353" s="83" t="s">
        <v>85</v>
      </c>
      <c r="AR353" s="83" t="s">
        <v>63</v>
      </c>
      <c r="AS353" s="83" t="s">
        <v>223</v>
      </c>
      <c r="AT353" s="83" t="s">
        <v>69</v>
      </c>
      <c r="AU353" s="83" t="s">
        <v>70</v>
      </c>
      <c r="AV353" s="83" t="s">
        <v>71</v>
      </c>
      <c r="AW353" s="83" t="s">
        <v>72</v>
      </c>
      <c r="AX353" s="83" t="s">
        <v>73</v>
      </c>
      <c r="AY353" s="83" t="s">
        <v>72</v>
      </c>
      <c r="AZ353" s="83" t="s">
        <v>73</v>
      </c>
      <c r="BA353" s="83" t="s">
        <v>72</v>
      </c>
      <c r="BB353" s="83" t="s">
        <v>73</v>
      </c>
      <c r="BC353" s="83" t="s">
        <v>73</v>
      </c>
      <c r="BD353" s="83"/>
      <c r="BE353" s="83" t="s">
        <v>73</v>
      </c>
      <c r="BF353" s="83"/>
      <c r="BG353" s="87" t="s">
        <v>846</v>
      </c>
      <c r="BH353" s="86" t="s">
        <v>60</v>
      </c>
      <c r="BI353" s="76" t="s">
        <v>1415</v>
      </c>
      <c r="BJ353">
        <v>15</v>
      </c>
      <c r="BK353" s="87">
        <v>48</v>
      </c>
      <c r="BL353" s="87"/>
      <c r="BM353" s="86" t="s">
        <v>1126</v>
      </c>
      <c r="BN353" s="86" t="s">
        <v>1132</v>
      </c>
      <c r="BO353" s="87" t="s">
        <v>68</v>
      </c>
      <c r="BP353" s="87"/>
      <c r="BQ353" s="87" t="s">
        <v>1472</v>
      </c>
      <c r="BR353" s="86" t="s">
        <v>1445</v>
      </c>
      <c r="BS353" s="86">
        <v>1</v>
      </c>
      <c r="BT353" s="86" t="s">
        <v>1445</v>
      </c>
      <c r="BU353" s="86">
        <v>1</v>
      </c>
      <c r="BV353" s="86" t="s">
        <v>63</v>
      </c>
      <c r="BW353" s="86">
        <v>1</v>
      </c>
      <c r="BX353" s="86" t="s">
        <v>1447</v>
      </c>
      <c r="BY353" s="86">
        <v>0</v>
      </c>
      <c r="BZ353" s="86" t="s">
        <v>1470</v>
      </c>
      <c r="CA353" s="86">
        <v>2</v>
      </c>
      <c r="CB353" s="86" t="s">
        <v>1452</v>
      </c>
      <c r="CC353" s="86">
        <v>0</v>
      </c>
      <c r="CD353" s="86" t="s">
        <v>1454</v>
      </c>
      <c r="CE353" s="86">
        <v>1</v>
      </c>
      <c r="CF353" s="86" t="s">
        <v>226</v>
      </c>
      <c r="CG353" s="86">
        <v>0</v>
      </c>
      <c r="CH353" s="86" t="s">
        <v>1454</v>
      </c>
      <c r="CI353" s="86">
        <v>1</v>
      </c>
      <c r="CJ353" s="86" t="s">
        <v>226</v>
      </c>
      <c r="CK353" s="86">
        <v>0</v>
      </c>
      <c r="CL353" s="86" t="s">
        <v>1454</v>
      </c>
      <c r="CM353" s="86">
        <v>1</v>
      </c>
      <c r="CN353" s="86" t="s">
        <v>226</v>
      </c>
      <c r="CO353" s="86">
        <v>0</v>
      </c>
      <c r="CP353" s="87" t="s">
        <v>1477</v>
      </c>
      <c r="CQ353" s="152">
        <v>0</v>
      </c>
    </row>
    <row r="354" spans="1:95" ht="13.2" x14ac:dyDescent="0.25">
      <c r="A354" s="82">
        <v>45574.432827997683</v>
      </c>
      <c r="B354" s="83" t="s">
        <v>972</v>
      </c>
      <c r="C354" s="84" t="s">
        <v>973</v>
      </c>
      <c r="D354" s="83">
        <v>100</v>
      </c>
      <c r="E354" s="83">
        <v>0.13</v>
      </c>
      <c r="F354" s="83" t="s">
        <v>423</v>
      </c>
      <c r="G354" s="83" t="s">
        <v>291</v>
      </c>
      <c r="H354" s="83" t="s">
        <v>922</v>
      </c>
      <c r="I354" s="83" t="s">
        <v>63</v>
      </c>
      <c r="J354" s="83" t="s">
        <v>64</v>
      </c>
      <c r="K354" s="83" t="s">
        <v>64</v>
      </c>
      <c r="L354" s="83" t="s">
        <v>64</v>
      </c>
      <c r="M354" s="83" t="s">
        <v>64</v>
      </c>
      <c r="N354" s="83" t="s">
        <v>64</v>
      </c>
      <c r="O354" s="83" t="s">
        <v>64</v>
      </c>
      <c r="P354" s="83" t="s">
        <v>64</v>
      </c>
      <c r="Q354" s="83" t="s">
        <v>64</v>
      </c>
      <c r="R354" s="83" t="s">
        <v>64</v>
      </c>
      <c r="S354" s="83" t="s">
        <v>64</v>
      </c>
      <c r="T354" s="83" t="s">
        <v>64</v>
      </c>
      <c r="U354" s="83" t="s">
        <v>64</v>
      </c>
      <c r="V354" s="83" t="s">
        <v>64</v>
      </c>
      <c r="W354" s="83" t="s">
        <v>64</v>
      </c>
      <c r="X354" s="83" t="s">
        <v>64</v>
      </c>
      <c r="Y354" s="83" t="s">
        <v>64</v>
      </c>
      <c r="Z354" s="83" t="s">
        <v>65</v>
      </c>
      <c r="AA354" s="83" t="s">
        <v>65</v>
      </c>
      <c r="AB354" s="83" t="s">
        <v>65</v>
      </c>
      <c r="AC354" s="83" t="s">
        <v>65</v>
      </c>
      <c r="AD354" s="83" t="s">
        <v>65</v>
      </c>
      <c r="AE354" s="83" t="s">
        <v>65</v>
      </c>
      <c r="AF354" s="83" t="s">
        <v>65</v>
      </c>
      <c r="AG354" s="83" t="s">
        <v>66</v>
      </c>
      <c r="AH354" s="83" t="s">
        <v>79</v>
      </c>
      <c r="AI354" s="83" t="s">
        <v>79</v>
      </c>
      <c r="AJ354" s="83" t="s">
        <v>66</v>
      </c>
      <c r="AK354" s="83" t="s">
        <v>66</v>
      </c>
      <c r="AL354" s="83" t="s">
        <v>66</v>
      </c>
      <c r="AM354" s="83" t="s">
        <v>66</v>
      </c>
      <c r="AN354" s="83" t="s">
        <v>66</v>
      </c>
      <c r="AO354" s="83" t="s">
        <v>66</v>
      </c>
      <c r="AP354" s="83" t="s">
        <v>67</v>
      </c>
      <c r="AQ354" s="83" t="s">
        <v>80</v>
      </c>
      <c r="AR354" s="83" t="s">
        <v>63</v>
      </c>
      <c r="AS354" s="83" t="s">
        <v>223</v>
      </c>
      <c r="AT354" s="83" t="s">
        <v>87</v>
      </c>
      <c r="AU354" s="83" t="s">
        <v>67</v>
      </c>
      <c r="AV354" s="83" t="s">
        <v>71</v>
      </c>
      <c r="AW354" s="83" t="s">
        <v>63</v>
      </c>
      <c r="AX354" s="83" t="s">
        <v>73</v>
      </c>
      <c r="AY354" s="83" t="s">
        <v>73</v>
      </c>
      <c r="AZ354" s="83" t="s">
        <v>63</v>
      </c>
      <c r="BA354" s="83" t="s">
        <v>72</v>
      </c>
      <c r="BB354" s="83" t="s">
        <v>73</v>
      </c>
      <c r="BC354" s="83" t="s">
        <v>73</v>
      </c>
      <c r="BD354" s="83"/>
      <c r="BE354" s="83" t="s">
        <v>73</v>
      </c>
      <c r="BF354" s="83"/>
      <c r="BG354" s="87" t="s">
        <v>846</v>
      </c>
      <c r="BH354" s="86" t="s">
        <v>60</v>
      </c>
      <c r="BI354" s="76" t="s">
        <v>1414</v>
      </c>
      <c r="BJ354">
        <v>15</v>
      </c>
      <c r="BK354" s="87">
        <v>54</v>
      </c>
      <c r="BL354" s="87"/>
      <c r="BM354" s="86" t="s">
        <v>1126</v>
      </c>
      <c r="BN354" s="86" t="s">
        <v>1132</v>
      </c>
      <c r="BO354" s="87" t="s">
        <v>68</v>
      </c>
      <c r="BP354" s="87"/>
      <c r="BQ354" s="87" t="s">
        <v>1472</v>
      </c>
      <c r="BR354" s="86" t="s">
        <v>1445</v>
      </c>
      <c r="BS354" s="86">
        <v>1</v>
      </c>
      <c r="BT354" s="86" t="s">
        <v>1444</v>
      </c>
      <c r="BU354" s="86">
        <v>0</v>
      </c>
      <c r="BV354" s="86" t="s">
        <v>63</v>
      </c>
      <c r="BW354" s="86">
        <v>1</v>
      </c>
      <c r="BX354" s="86" t="s">
        <v>1448</v>
      </c>
      <c r="BY354" s="86">
        <v>1</v>
      </c>
      <c r="BZ354" s="86" t="s">
        <v>1450</v>
      </c>
      <c r="CA354" s="86">
        <v>1</v>
      </c>
      <c r="CB354" s="86" t="s">
        <v>1452</v>
      </c>
      <c r="CC354" s="86">
        <v>0</v>
      </c>
      <c r="CD354" s="86" t="s">
        <v>1454</v>
      </c>
      <c r="CE354" s="86">
        <v>1</v>
      </c>
      <c r="CF354" s="86" t="s">
        <v>226</v>
      </c>
      <c r="CG354" s="86">
        <v>0</v>
      </c>
      <c r="CH354" s="86" t="s">
        <v>226</v>
      </c>
      <c r="CI354" s="86">
        <v>0</v>
      </c>
      <c r="CJ354" s="86" t="s">
        <v>1454</v>
      </c>
      <c r="CK354" s="86">
        <v>1</v>
      </c>
      <c r="CL354" s="86" t="s">
        <v>1454</v>
      </c>
      <c r="CM354" s="86">
        <v>1</v>
      </c>
      <c r="CN354" s="86" t="s">
        <v>226</v>
      </c>
      <c r="CO354" s="86">
        <v>0</v>
      </c>
      <c r="CP354" s="87" t="s">
        <v>1477</v>
      </c>
      <c r="CQ354" s="152">
        <v>0</v>
      </c>
    </row>
    <row r="355" spans="1:95" ht="13.2" x14ac:dyDescent="0.25">
      <c r="A355" s="82">
        <v>45574.434012361111</v>
      </c>
      <c r="B355" s="83" t="s">
        <v>974</v>
      </c>
      <c r="C355" s="84" t="s">
        <v>975</v>
      </c>
      <c r="D355" s="83">
        <v>100</v>
      </c>
      <c r="E355" s="83">
        <v>1.17</v>
      </c>
      <c r="F355" s="83" t="s">
        <v>423</v>
      </c>
      <c r="G355" s="83" t="s">
        <v>291</v>
      </c>
      <c r="H355" s="83" t="s">
        <v>922</v>
      </c>
      <c r="I355" s="83" t="s">
        <v>63</v>
      </c>
      <c r="J355" s="83" t="s">
        <v>145</v>
      </c>
      <c r="K355" s="83" t="s">
        <v>64</v>
      </c>
      <c r="L355" s="83" t="s">
        <v>64</v>
      </c>
      <c r="M355" s="83" t="s">
        <v>84</v>
      </c>
      <c r="N355" s="83" t="s">
        <v>84</v>
      </c>
      <c r="O355" s="83" t="s">
        <v>84</v>
      </c>
      <c r="P355" s="83" t="s">
        <v>84</v>
      </c>
      <c r="Q355" s="83" t="s">
        <v>64</v>
      </c>
      <c r="R355" s="83" t="s">
        <v>64</v>
      </c>
      <c r="S355" s="83" t="s">
        <v>84</v>
      </c>
      <c r="T355" s="83" t="s">
        <v>64</v>
      </c>
      <c r="U355" s="83" t="s">
        <v>64</v>
      </c>
      <c r="V355" s="83" t="s">
        <v>64</v>
      </c>
      <c r="W355" s="83" t="s">
        <v>84</v>
      </c>
      <c r="X355" s="83" t="s">
        <v>84</v>
      </c>
      <c r="Y355" s="83" t="s">
        <v>84</v>
      </c>
      <c r="Z355" s="83" t="s">
        <v>65</v>
      </c>
      <c r="AA355" s="83" t="s">
        <v>65</v>
      </c>
      <c r="AB355" s="83" t="s">
        <v>65</v>
      </c>
      <c r="AC355" s="83" t="s">
        <v>65</v>
      </c>
      <c r="AD355" s="83" t="s">
        <v>65</v>
      </c>
      <c r="AE355" s="83" t="s">
        <v>65</v>
      </c>
      <c r="AF355" s="83" t="s">
        <v>79</v>
      </c>
      <c r="AG355" s="83" t="s">
        <v>65</v>
      </c>
      <c r="AH355" s="83" t="s">
        <v>79</v>
      </c>
      <c r="AI355" s="83" t="s">
        <v>101</v>
      </c>
      <c r="AJ355" s="83" t="s">
        <v>66</v>
      </c>
      <c r="AK355" s="83" t="s">
        <v>66</v>
      </c>
      <c r="AL355" s="83" t="s">
        <v>66</v>
      </c>
      <c r="AM355" s="83" t="s">
        <v>65</v>
      </c>
      <c r="AN355" s="83" t="s">
        <v>66</v>
      </c>
      <c r="AO355" s="83" t="s">
        <v>66</v>
      </c>
      <c r="AP355" s="83" t="s">
        <v>67</v>
      </c>
      <c r="AQ355" s="83" t="s">
        <v>67</v>
      </c>
      <c r="AR355" s="83" t="s">
        <v>86</v>
      </c>
      <c r="AS355" s="83" t="s">
        <v>81</v>
      </c>
      <c r="AT355" s="83" t="s">
        <v>69</v>
      </c>
      <c r="AU355" s="83" t="s">
        <v>93</v>
      </c>
      <c r="AV355" s="83" t="s">
        <v>71</v>
      </c>
      <c r="AW355" s="83" t="s">
        <v>72</v>
      </c>
      <c r="AX355" s="83" t="s">
        <v>72</v>
      </c>
      <c r="AY355" s="83" t="s">
        <v>73</v>
      </c>
      <c r="AZ355" s="83" t="s">
        <v>72</v>
      </c>
      <c r="BA355" s="83" t="s">
        <v>73</v>
      </c>
      <c r="BB355" s="83" t="s">
        <v>73</v>
      </c>
      <c r="BC355" s="83" t="s">
        <v>73</v>
      </c>
      <c r="BD355" s="83" t="s">
        <v>197</v>
      </c>
      <c r="BE355" s="83" t="s">
        <v>73</v>
      </c>
      <c r="BF355" s="83"/>
      <c r="BG355" s="87" t="s">
        <v>846</v>
      </c>
      <c r="BH355" s="86" t="s">
        <v>60</v>
      </c>
      <c r="BI355" s="76" t="s">
        <v>1414</v>
      </c>
      <c r="BJ355">
        <v>7</v>
      </c>
      <c r="BK355" s="87">
        <v>55</v>
      </c>
      <c r="BL355" s="87"/>
      <c r="BM355" s="86" t="s">
        <v>1126</v>
      </c>
      <c r="BN355" s="86" t="s">
        <v>1132</v>
      </c>
      <c r="BO355" s="87" t="s">
        <v>68</v>
      </c>
      <c r="BP355" s="87"/>
      <c r="BQ355" s="87" t="s">
        <v>1472</v>
      </c>
      <c r="BR355" s="86" t="s">
        <v>1445</v>
      </c>
      <c r="BS355" s="86">
        <v>1</v>
      </c>
      <c r="BT355" s="86" t="s">
        <v>1445</v>
      </c>
      <c r="BU355" s="86">
        <v>1</v>
      </c>
      <c r="BV355" s="86" t="s">
        <v>63</v>
      </c>
      <c r="BW355" s="86">
        <v>1</v>
      </c>
      <c r="BX355" s="86" t="s">
        <v>1447</v>
      </c>
      <c r="BY355" s="86">
        <v>0</v>
      </c>
      <c r="BZ355" s="86" t="s">
        <v>1449</v>
      </c>
      <c r="CA355" s="86">
        <v>0</v>
      </c>
      <c r="CB355" s="86" t="s">
        <v>1452</v>
      </c>
      <c r="CC355" s="86">
        <v>0</v>
      </c>
      <c r="CD355" s="86" t="s">
        <v>1454</v>
      </c>
      <c r="CE355" s="86">
        <v>1</v>
      </c>
      <c r="CF355" s="86" t="s">
        <v>1454</v>
      </c>
      <c r="CG355" s="86">
        <v>1</v>
      </c>
      <c r="CH355" s="86" t="s">
        <v>226</v>
      </c>
      <c r="CI355" s="86">
        <v>0</v>
      </c>
      <c r="CJ355" s="86" t="s">
        <v>1454</v>
      </c>
      <c r="CK355" s="86">
        <v>1</v>
      </c>
      <c r="CL355" s="86" t="s">
        <v>226</v>
      </c>
      <c r="CM355" s="86">
        <v>0</v>
      </c>
      <c r="CN355" s="86" t="s">
        <v>226</v>
      </c>
      <c r="CO355" s="86">
        <v>0</v>
      </c>
      <c r="CP355" s="87" t="s">
        <v>1477</v>
      </c>
      <c r="CQ355" s="152">
        <v>0</v>
      </c>
    </row>
    <row r="356" spans="1:95" ht="13.2" x14ac:dyDescent="0.25">
      <c r="A356" s="82">
        <v>45574.434827164354</v>
      </c>
      <c r="B356" s="83" t="s">
        <v>976</v>
      </c>
      <c r="C356" s="84" t="s">
        <v>977</v>
      </c>
      <c r="D356" s="83">
        <v>26.79</v>
      </c>
      <c r="E356" s="83">
        <v>0.92</v>
      </c>
      <c r="F356" s="83" t="s">
        <v>423</v>
      </c>
      <c r="G356" s="83" t="s">
        <v>539</v>
      </c>
      <c r="H356" s="83" t="s">
        <v>887</v>
      </c>
      <c r="I356" s="83" t="s">
        <v>63</v>
      </c>
      <c r="J356" s="83" t="s">
        <v>64</v>
      </c>
      <c r="K356" s="83" t="s">
        <v>64</v>
      </c>
      <c r="L356" s="83" t="s">
        <v>64</v>
      </c>
      <c r="M356" s="83" t="s">
        <v>78</v>
      </c>
      <c r="N356" s="83" t="s">
        <v>64</v>
      </c>
      <c r="O356" s="83" t="s">
        <v>64</v>
      </c>
      <c r="P356" s="83" t="s">
        <v>64</v>
      </c>
      <c r="Q356" s="83" t="s">
        <v>64</v>
      </c>
      <c r="R356" s="83" t="s">
        <v>64</v>
      </c>
      <c r="S356" s="83" t="s">
        <v>78</v>
      </c>
      <c r="T356" s="83" t="s">
        <v>64</v>
      </c>
      <c r="U356" s="83" t="s">
        <v>64</v>
      </c>
      <c r="V356" s="83" t="s">
        <v>64</v>
      </c>
      <c r="W356" s="83" t="s">
        <v>64</v>
      </c>
      <c r="X356" s="83" t="s">
        <v>78</v>
      </c>
      <c r="Y356" s="83" t="s">
        <v>64</v>
      </c>
      <c r="Z356" s="83" t="s">
        <v>65</v>
      </c>
      <c r="AA356" s="83" t="s">
        <v>65</v>
      </c>
      <c r="AB356" s="83" t="s">
        <v>66</v>
      </c>
      <c r="AC356" s="83" t="s">
        <v>65</v>
      </c>
      <c r="AD356" s="83" t="s">
        <v>65</v>
      </c>
      <c r="AE356" s="83" t="s">
        <v>66</v>
      </c>
      <c r="AF356" s="83" t="s">
        <v>66</v>
      </c>
      <c r="AG356" s="83" t="s">
        <v>65</v>
      </c>
      <c r="AH356" s="83" t="s">
        <v>65</v>
      </c>
      <c r="AI356" s="83" t="s">
        <v>101</v>
      </c>
      <c r="AJ356" s="83" t="s">
        <v>65</v>
      </c>
      <c r="AK356" s="83" t="s">
        <v>65</v>
      </c>
      <c r="AL356" s="83" t="s">
        <v>66</v>
      </c>
      <c r="AM356" s="83" t="s">
        <v>65</v>
      </c>
      <c r="AN356" s="83" t="s">
        <v>79</v>
      </c>
      <c r="AO356" s="83" t="s">
        <v>66</v>
      </c>
      <c r="AP356" s="83" t="s">
        <v>67</v>
      </c>
      <c r="AQ356" s="83" t="s">
        <v>67</v>
      </c>
      <c r="AR356" s="83" t="s">
        <v>86</v>
      </c>
      <c r="AS356" s="83" t="s">
        <v>978</v>
      </c>
      <c r="AT356" s="83" t="s">
        <v>87</v>
      </c>
      <c r="AU356" s="83" t="s">
        <v>93</v>
      </c>
      <c r="AV356" s="83" t="s">
        <v>71</v>
      </c>
      <c r="AW356" s="83" t="s">
        <v>72</v>
      </c>
      <c r="AX356" s="83" t="s">
        <v>72</v>
      </c>
      <c r="AY356" s="83" t="s">
        <v>73</v>
      </c>
      <c r="AZ356" s="83" t="s">
        <v>72</v>
      </c>
      <c r="BA356" s="83" t="s">
        <v>73</v>
      </c>
      <c r="BB356" s="83" t="s">
        <v>73</v>
      </c>
      <c r="BC356" s="83" t="s">
        <v>73</v>
      </c>
      <c r="BD356" s="83"/>
      <c r="BE356" s="83" t="s">
        <v>73</v>
      </c>
      <c r="BF356" s="83"/>
      <c r="BG356" s="87" t="s">
        <v>846</v>
      </c>
      <c r="BH356" s="86" t="s">
        <v>60</v>
      </c>
      <c r="BI356" s="76" t="s">
        <v>1414</v>
      </c>
      <c r="BJ356">
        <v>14</v>
      </c>
      <c r="BK356" s="87">
        <v>57</v>
      </c>
      <c r="BL356" s="87"/>
      <c r="BM356" s="86" t="s">
        <v>1126</v>
      </c>
      <c r="BN356" s="86" t="s">
        <v>1132</v>
      </c>
      <c r="BO356" s="87" t="s">
        <v>978</v>
      </c>
      <c r="BP356" s="87"/>
      <c r="BQ356" s="87" t="s">
        <v>1472</v>
      </c>
      <c r="BR356" s="86" t="s">
        <v>1445</v>
      </c>
      <c r="BS356" s="86">
        <v>1</v>
      </c>
      <c r="BT356" s="86" t="s">
        <v>1445</v>
      </c>
      <c r="BU356" s="86">
        <v>1</v>
      </c>
      <c r="BV356" s="86" t="s">
        <v>63</v>
      </c>
      <c r="BW356" s="86">
        <v>1</v>
      </c>
      <c r="BX356" s="86" t="s">
        <v>1448</v>
      </c>
      <c r="BY356" s="86">
        <v>1</v>
      </c>
      <c r="BZ356" s="86" t="s">
        <v>1449</v>
      </c>
      <c r="CA356" s="86">
        <v>0</v>
      </c>
      <c r="CB356" s="86" t="s">
        <v>1452</v>
      </c>
      <c r="CC356" s="86">
        <v>0</v>
      </c>
      <c r="CD356" s="86" t="s">
        <v>1454</v>
      </c>
      <c r="CE356" s="86">
        <v>1</v>
      </c>
      <c r="CF356" s="86" t="s">
        <v>1454</v>
      </c>
      <c r="CG356" s="86">
        <v>1</v>
      </c>
      <c r="CH356" s="86" t="s">
        <v>226</v>
      </c>
      <c r="CI356" s="86">
        <v>0</v>
      </c>
      <c r="CJ356" s="86" t="s">
        <v>1454</v>
      </c>
      <c r="CK356" s="86">
        <v>1</v>
      </c>
      <c r="CL356" s="86" t="s">
        <v>226</v>
      </c>
      <c r="CM356" s="86">
        <v>0</v>
      </c>
      <c r="CN356" s="86" t="s">
        <v>226</v>
      </c>
      <c r="CO356" s="86">
        <v>0</v>
      </c>
      <c r="CP356" s="87" t="s">
        <v>1477</v>
      </c>
      <c r="CQ356" s="152">
        <v>0</v>
      </c>
    </row>
    <row r="357" spans="1:95" ht="13.2" x14ac:dyDescent="0.25">
      <c r="A357" s="82">
        <v>45574.435602789352</v>
      </c>
      <c r="B357" s="83" t="s">
        <v>979</v>
      </c>
      <c r="C357" s="84" t="s">
        <v>980</v>
      </c>
      <c r="D357" s="83">
        <v>100</v>
      </c>
      <c r="E357" s="83">
        <v>0.25</v>
      </c>
      <c r="F357" s="83" t="s">
        <v>423</v>
      </c>
      <c r="G357" s="83" t="s">
        <v>981</v>
      </c>
      <c r="H357" s="83" t="s">
        <v>846</v>
      </c>
      <c r="I357" s="83" t="s">
        <v>63</v>
      </c>
      <c r="J357" s="83" t="s">
        <v>64</v>
      </c>
      <c r="K357" s="83" t="s">
        <v>78</v>
      </c>
      <c r="L357" s="83" t="s">
        <v>64</v>
      </c>
      <c r="M357" s="83" t="s">
        <v>84</v>
      </c>
      <c r="N357" s="83" t="s">
        <v>84</v>
      </c>
      <c r="O357" s="83" t="s">
        <v>64</v>
      </c>
      <c r="P357" s="83" t="s">
        <v>64</v>
      </c>
      <c r="Q357" s="83" t="s">
        <v>64</v>
      </c>
      <c r="R357" s="83" t="s">
        <v>64</v>
      </c>
      <c r="S357" s="83" t="s">
        <v>78</v>
      </c>
      <c r="T357" s="83" t="s">
        <v>64</v>
      </c>
      <c r="U357" s="83" t="s">
        <v>64</v>
      </c>
      <c r="V357" s="83" t="s">
        <v>64</v>
      </c>
      <c r="W357" s="83" t="s">
        <v>84</v>
      </c>
      <c r="X357" s="83" t="s">
        <v>64</v>
      </c>
      <c r="Y357" s="83" t="s">
        <v>78</v>
      </c>
      <c r="Z357" s="83" t="s">
        <v>66</v>
      </c>
      <c r="AA357" s="83" t="s">
        <v>66</v>
      </c>
      <c r="AB357" s="83" t="s">
        <v>66</v>
      </c>
      <c r="AC357" s="83" t="s">
        <v>66</v>
      </c>
      <c r="AD357" s="83" t="s">
        <v>66</v>
      </c>
      <c r="AE357" s="83" t="s">
        <v>66</v>
      </c>
      <c r="AF357" s="83" t="s">
        <v>79</v>
      </c>
      <c r="AG357" s="83" t="s">
        <v>66</v>
      </c>
      <c r="AH357" s="83" t="s">
        <v>66</v>
      </c>
      <c r="AI357" s="83" t="s">
        <v>66</v>
      </c>
      <c r="AJ357" s="83" t="s">
        <v>66</v>
      </c>
      <c r="AK357" s="83" t="s">
        <v>66</v>
      </c>
      <c r="AL357" s="83" t="s">
        <v>66</v>
      </c>
      <c r="AM357" s="83" t="s">
        <v>66</v>
      </c>
      <c r="AN357" s="83" t="s">
        <v>79</v>
      </c>
      <c r="AO357" s="83" t="s">
        <v>79</v>
      </c>
      <c r="AP357" s="83" t="s">
        <v>67</v>
      </c>
      <c r="AQ357" s="83" t="s">
        <v>80</v>
      </c>
      <c r="AR357" s="83" t="s">
        <v>63</v>
      </c>
      <c r="AS357" s="83" t="s">
        <v>115</v>
      </c>
      <c r="AT357" s="83" t="s">
        <v>169</v>
      </c>
      <c r="AU357" s="83" t="s">
        <v>93</v>
      </c>
      <c r="AV357" s="83" t="s">
        <v>71</v>
      </c>
      <c r="AW357" s="83" t="s">
        <v>72</v>
      </c>
      <c r="AX357" s="83" t="s">
        <v>73</v>
      </c>
      <c r="AY357" s="83" t="s">
        <v>72</v>
      </c>
      <c r="AZ357" s="83" t="s">
        <v>72</v>
      </c>
      <c r="BA357" s="83" t="s">
        <v>73</v>
      </c>
      <c r="BB357" s="83" t="s">
        <v>63</v>
      </c>
      <c r="BC357" s="83" t="s">
        <v>73</v>
      </c>
      <c r="BD357" s="83" t="s">
        <v>982</v>
      </c>
      <c r="BE357" s="83" t="s">
        <v>73</v>
      </c>
      <c r="BF357" s="83"/>
      <c r="BG357" s="87" t="s">
        <v>846</v>
      </c>
      <c r="BH357" s="86" t="s">
        <v>60</v>
      </c>
      <c r="BI357" s="76" t="s">
        <v>1414</v>
      </c>
      <c r="BJ357">
        <v>10</v>
      </c>
      <c r="BK357" s="87">
        <v>44</v>
      </c>
      <c r="BL357" s="87"/>
      <c r="BM357" s="86" t="s">
        <v>1126</v>
      </c>
      <c r="BN357" s="86" t="s">
        <v>1132</v>
      </c>
      <c r="BO357" s="87" t="s">
        <v>115</v>
      </c>
      <c r="BP357" s="87"/>
      <c r="BQ357" s="87" t="s">
        <v>1472</v>
      </c>
      <c r="BR357" s="86" t="s">
        <v>1445</v>
      </c>
      <c r="BS357" s="86">
        <v>1</v>
      </c>
      <c r="BT357" s="86" t="s">
        <v>1444</v>
      </c>
      <c r="BU357" s="86">
        <v>0</v>
      </c>
      <c r="BV357" s="86" t="s">
        <v>63</v>
      </c>
      <c r="BW357" s="86">
        <v>1</v>
      </c>
      <c r="BX357" s="86" t="s">
        <v>1447</v>
      </c>
      <c r="BY357" s="86">
        <v>0</v>
      </c>
      <c r="BZ357" s="86" t="s">
        <v>1449</v>
      </c>
      <c r="CA357" s="86">
        <v>0</v>
      </c>
      <c r="CB357" s="86" t="s">
        <v>1452</v>
      </c>
      <c r="CC357" s="86">
        <v>0</v>
      </c>
      <c r="CD357" s="86" t="s">
        <v>1454</v>
      </c>
      <c r="CE357" s="86">
        <v>1</v>
      </c>
      <c r="CF357" s="86" t="s">
        <v>226</v>
      </c>
      <c r="CG357" s="86">
        <v>0</v>
      </c>
      <c r="CH357" s="86" t="s">
        <v>1454</v>
      </c>
      <c r="CI357" s="86">
        <v>1</v>
      </c>
      <c r="CJ357" s="86" t="s">
        <v>1454</v>
      </c>
      <c r="CK357" s="86">
        <v>1</v>
      </c>
      <c r="CL357" s="86" t="s">
        <v>226</v>
      </c>
      <c r="CM357" s="86">
        <v>0</v>
      </c>
      <c r="CN357" s="86" t="s">
        <v>1454</v>
      </c>
      <c r="CO357" s="86">
        <v>1</v>
      </c>
      <c r="CP357" s="87" t="s">
        <v>1477</v>
      </c>
      <c r="CQ357" s="152">
        <v>0</v>
      </c>
    </row>
    <row r="358" spans="1:95" ht="13.2" x14ac:dyDescent="0.25">
      <c r="A358" s="82">
        <v>45574.436787789353</v>
      </c>
      <c r="B358" s="83" t="s">
        <v>983</v>
      </c>
      <c r="C358" s="84" t="s">
        <v>984</v>
      </c>
      <c r="D358" s="83">
        <v>13.4</v>
      </c>
      <c r="E358" s="83">
        <v>0.13</v>
      </c>
      <c r="F358" s="83" t="s">
        <v>423</v>
      </c>
      <c r="G358" s="83" t="s">
        <v>76</v>
      </c>
      <c r="H358" s="83" t="s">
        <v>887</v>
      </c>
      <c r="I358" s="83" t="s">
        <v>63</v>
      </c>
      <c r="J358" s="83" t="s">
        <v>64</v>
      </c>
      <c r="K358" s="83" t="s">
        <v>64</v>
      </c>
      <c r="L358" s="83" t="s">
        <v>64</v>
      </c>
      <c r="M358" s="83" t="s">
        <v>78</v>
      </c>
      <c r="N358" s="83" t="s">
        <v>64</v>
      </c>
      <c r="O358" s="83" t="s">
        <v>64</v>
      </c>
      <c r="P358" s="83" t="s">
        <v>84</v>
      </c>
      <c r="Q358" s="83" t="s">
        <v>84</v>
      </c>
      <c r="R358" s="83" t="s">
        <v>64</v>
      </c>
      <c r="S358" s="83" t="s">
        <v>64</v>
      </c>
      <c r="T358" s="83" t="s">
        <v>64</v>
      </c>
      <c r="U358" s="83" t="s">
        <v>84</v>
      </c>
      <c r="V358" s="83" t="s">
        <v>64</v>
      </c>
      <c r="W358" s="83" t="s">
        <v>64</v>
      </c>
      <c r="X358" s="83" t="s">
        <v>64</v>
      </c>
      <c r="Y358" s="83" t="s">
        <v>64</v>
      </c>
      <c r="Z358" s="83" t="s">
        <v>65</v>
      </c>
      <c r="AA358" s="83" t="s">
        <v>65</v>
      </c>
      <c r="AB358" s="83" t="s">
        <v>66</v>
      </c>
      <c r="AC358" s="83" t="s">
        <v>66</v>
      </c>
      <c r="AD358" s="83" t="s">
        <v>65</v>
      </c>
      <c r="AE358" s="83" t="s">
        <v>65</v>
      </c>
      <c r="AF358" s="83" t="s">
        <v>66</v>
      </c>
      <c r="AG358" s="83" t="s">
        <v>65</v>
      </c>
      <c r="AH358" s="83" t="s">
        <v>66</v>
      </c>
      <c r="AI358" s="83" t="s">
        <v>79</v>
      </c>
      <c r="AJ358" s="83" t="s">
        <v>65</v>
      </c>
      <c r="AK358" s="83" t="s">
        <v>65</v>
      </c>
      <c r="AL358" s="83" t="s">
        <v>65</v>
      </c>
      <c r="AM358" s="83" t="s">
        <v>66</v>
      </c>
      <c r="AN358" s="83" t="s">
        <v>65</v>
      </c>
      <c r="AO358" s="83" t="s">
        <v>66</v>
      </c>
      <c r="AP358" s="83" t="s">
        <v>67</v>
      </c>
      <c r="AQ358" s="83" t="s">
        <v>67</v>
      </c>
      <c r="AR358" s="83" t="s">
        <v>63</v>
      </c>
      <c r="AS358" s="83" t="s">
        <v>947</v>
      </c>
      <c r="AT358" s="83" t="s">
        <v>169</v>
      </c>
      <c r="AU358" s="83" t="s">
        <v>70</v>
      </c>
      <c r="AV358" s="83" t="s">
        <v>71</v>
      </c>
      <c r="AW358" s="83" t="s">
        <v>73</v>
      </c>
      <c r="AX358" s="83" t="s">
        <v>63</v>
      </c>
      <c r="AY358" s="83" t="s">
        <v>72</v>
      </c>
      <c r="AZ358" s="83" t="s">
        <v>72</v>
      </c>
      <c r="BA358" s="83" t="s">
        <v>72</v>
      </c>
      <c r="BB358" s="83" t="s">
        <v>63</v>
      </c>
      <c r="BC358" s="83" t="s">
        <v>73</v>
      </c>
      <c r="BD358" s="83"/>
      <c r="BE358" s="83" t="s">
        <v>73</v>
      </c>
      <c r="BF358" s="83"/>
      <c r="BG358" s="87" t="s">
        <v>846</v>
      </c>
      <c r="BH358" s="86" t="s">
        <v>60</v>
      </c>
      <c r="BI358" s="76" t="s">
        <v>1414</v>
      </c>
      <c r="BJ358">
        <v>13</v>
      </c>
      <c r="BK358" s="87">
        <v>57</v>
      </c>
      <c r="BL358" s="87"/>
      <c r="BM358" s="86" t="s">
        <v>1126</v>
      </c>
      <c r="BN358" s="86" t="s">
        <v>1132</v>
      </c>
      <c r="BO358" s="87" t="s">
        <v>947</v>
      </c>
      <c r="BP358" s="87"/>
      <c r="BQ358" s="87" t="s">
        <v>1472</v>
      </c>
      <c r="BR358" s="86" t="s">
        <v>1445</v>
      </c>
      <c r="BS358" s="86">
        <v>1</v>
      </c>
      <c r="BT358" s="86" t="s">
        <v>1445</v>
      </c>
      <c r="BU358" s="86">
        <v>1</v>
      </c>
      <c r="BV358" s="86" t="s">
        <v>63</v>
      </c>
      <c r="BW358" s="86">
        <v>1</v>
      </c>
      <c r="BX358" s="86" t="s">
        <v>1447</v>
      </c>
      <c r="BY358" s="86">
        <v>0</v>
      </c>
      <c r="BZ358" s="86" t="s">
        <v>1470</v>
      </c>
      <c r="CA358" s="86">
        <v>2</v>
      </c>
      <c r="CB358" s="86" t="s">
        <v>1452</v>
      </c>
      <c r="CC358" s="86">
        <v>0</v>
      </c>
      <c r="CD358" s="86" t="s">
        <v>226</v>
      </c>
      <c r="CE358" s="86">
        <v>0</v>
      </c>
      <c r="CF358" s="86" t="s">
        <v>1454</v>
      </c>
      <c r="CG358" s="86">
        <v>1</v>
      </c>
      <c r="CH358" s="86" t="s">
        <v>1454</v>
      </c>
      <c r="CI358" s="86">
        <v>1</v>
      </c>
      <c r="CJ358" s="86" t="s">
        <v>1454</v>
      </c>
      <c r="CK358" s="86">
        <v>1</v>
      </c>
      <c r="CL358" s="86" t="s">
        <v>1454</v>
      </c>
      <c r="CM358" s="86">
        <v>1</v>
      </c>
      <c r="CN358" s="86" t="s">
        <v>1454</v>
      </c>
      <c r="CO358" s="86">
        <v>1</v>
      </c>
      <c r="CP358" s="87" t="s">
        <v>1478</v>
      </c>
      <c r="CQ358" s="152">
        <v>1</v>
      </c>
    </row>
    <row r="359" spans="1:95" ht="13.2" x14ac:dyDescent="0.25">
      <c r="A359" s="82">
        <v>45574.437553425931</v>
      </c>
      <c r="B359" s="83" t="s">
        <v>985</v>
      </c>
      <c r="C359" s="84" t="s">
        <v>986</v>
      </c>
      <c r="D359" s="83">
        <v>79.459999999999994</v>
      </c>
      <c r="E359" s="83">
        <v>0.25</v>
      </c>
      <c r="F359" s="83" t="s">
        <v>423</v>
      </c>
      <c r="G359" s="83" t="s">
        <v>539</v>
      </c>
      <c r="H359" s="83" t="s">
        <v>849</v>
      </c>
      <c r="I359" s="83" t="s">
        <v>63</v>
      </c>
      <c r="J359" s="83" t="s">
        <v>145</v>
      </c>
      <c r="K359" s="83" t="s">
        <v>78</v>
      </c>
      <c r="L359" s="83" t="s">
        <v>64</v>
      </c>
      <c r="M359" s="83" t="s">
        <v>84</v>
      </c>
      <c r="N359" s="83" t="s">
        <v>64</v>
      </c>
      <c r="O359" s="83" t="s">
        <v>64</v>
      </c>
      <c r="P359" s="83" t="s">
        <v>78</v>
      </c>
      <c r="Q359" s="83" t="s">
        <v>64</v>
      </c>
      <c r="R359" s="83" t="s">
        <v>64</v>
      </c>
      <c r="S359" s="83" t="s">
        <v>78</v>
      </c>
      <c r="T359" s="83" t="s">
        <v>64</v>
      </c>
      <c r="U359" s="83" t="s">
        <v>78</v>
      </c>
      <c r="V359" s="83" t="s">
        <v>64</v>
      </c>
      <c r="W359" s="83" t="s">
        <v>78</v>
      </c>
      <c r="X359" s="83" t="s">
        <v>64</v>
      </c>
      <c r="Y359" s="83" t="s">
        <v>64</v>
      </c>
      <c r="Z359" s="83" t="s">
        <v>66</v>
      </c>
      <c r="AA359" s="83" t="s">
        <v>79</v>
      </c>
      <c r="AB359" s="83" t="s">
        <v>66</v>
      </c>
      <c r="AC359" s="83" t="s">
        <v>66</v>
      </c>
      <c r="AD359" s="83" t="s">
        <v>79</v>
      </c>
      <c r="AE359" s="83" t="s">
        <v>66</v>
      </c>
      <c r="AF359" s="83" t="s">
        <v>66</v>
      </c>
      <c r="AG359" s="83" t="s">
        <v>66</v>
      </c>
      <c r="AH359" s="83" t="s">
        <v>66</v>
      </c>
      <c r="AI359" s="83" t="s">
        <v>79</v>
      </c>
      <c r="AJ359" s="83" t="s">
        <v>66</v>
      </c>
      <c r="AK359" s="83" t="s">
        <v>66</v>
      </c>
      <c r="AL359" s="83" t="s">
        <v>66</v>
      </c>
      <c r="AM359" s="83" t="s">
        <v>66</v>
      </c>
      <c r="AN359" s="83" t="s">
        <v>66</v>
      </c>
      <c r="AO359" s="83" t="s">
        <v>66</v>
      </c>
      <c r="AP359" s="83" t="s">
        <v>67</v>
      </c>
      <c r="AQ359" s="83" t="s">
        <v>67</v>
      </c>
      <c r="AR359" s="83" t="s">
        <v>73</v>
      </c>
      <c r="AS359" s="83" t="s">
        <v>987</v>
      </c>
      <c r="AT359" s="83" t="s">
        <v>87</v>
      </c>
      <c r="AU359" s="83" t="s">
        <v>67</v>
      </c>
      <c r="AV359" s="83" t="s">
        <v>67</v>
      </c>
      <c r="AW359" s="83" t="s">
        <v>63</v>
      </c>
      <c r="AX359" s="83" t="s">
        <v>73</v>
      </c>
      <c r="AY359" s="83" t="s">
        <v>63</v>
      </c>
      <c r="AZ359" s="83" t="s">
        <v>73</v>
      </c>
      <c r="BA359" s="83" t="s">
        <v>63</v>
      </c>
      <c r="BB359" s="83" t="s">
        <v>73</v>
      </c>
      <c r="BC359" s="83" t="s">
        <v>73</v>
      </c>
      <c r="BD359" s="83" t="s">
        <v>197</v>
      </c>
      <c r="BE359" s="83" t="s">
        <v>73</v>
      </c>
      <c r="BF359" s="83" t="s">
        <v>122</v>
      </c>
      <c r="BG359" s="87" t="s">
        <v>846</v>
      </c>
      <c r="BH359" s="86" t="s">
        <v>60</v>
      </c>
      <c r="BI359" s="76" t="s">
        <v>1414</v>
      </c>
      <c r="BJ359">
        <v>9</v>
      </c>
      <c r="BK359" s="87">
        <v>46</v>
      </c>
      <c r="BL359" s="87"/>
      <c r="BM359" s="86" t="s">
        <v>1126</v>
      </c>
      <c r="BN359" s="86" t="s">
        <v>1132</v>
      </c>
      <c r="BO359" s="87" t="s">
        <v>247</v>
      </c>
      <c r="BP359" s="87"/>
      <c r="BQ359" s="87" t="s">
        <v>1472</v>
      </c>
      <c r="BR359" s="86" t="s">
        <v>1445</v>
      </c>
      <c r="BS359" s="86">
        <v>1</v>
      </c>
      <c r="BT359" s="86" t="s">
        <v>1445</v>
      </c>
      <c r="BU359" s="86">
        <v>1</v>
      </c>
      <c r="BV359" s="86" t="s">
        <v>73</v>
      </c>
      <c r="BW359" s="86">
        <v>0</v>
      </c>
      <c r="BX359" s="86" t="s">
        <v>1448</v>
      </c>
      <c r="BY359" s="86">
        <v>1</v>
      </c>
      <c r="BZ359" s="86" t="s">
        <v>1450</v>
      </c>
      <c r="CA359" s="86">
        <v>1</v>
      </c>
      <c r="CB359" s="86" t="s">
        <v>1453</v>
      </c>
      <c r="CC359" s="86">
        <v>1</v>
      </c>
      <c r="CD359" s="86" t="s">
        <v>1454</v>
      </c>
      <c r="CE359" s="86">
        <v>1</v>
      </c>
      <c r="CF359" s="86" t="s">
        <v>226</v>
      </c>
      <c r="CG359" s="86">
        <v>0</v>
      </c>
      <c r="CH359" s="86" t="s">
        <v>1454</v>
      </c>
      <c r="CI359" s="86">
        <v>1</v>
      </c>
      <c r="CJ359" s="86" t="s">
        <v>226</v>
      </c>
      <c r="CK359" s="86">
        <v>0</v>
      </c>
      <c r="CL359" s="86" t="s">
        <v>1454</v>
      </c>
      <c r="CM359" s="86">
        <v>1</v>
      </c>
      <c r="CN359" s="86" t="s">
        <v>226</v>
      </c>
      <c r="CO359" s="86">
        <v>0</v>
      </c>
      <c r="CP359" s="87" t="s">
        <v>1477</v>
      </c>
      <c r="CQ359" s="152">
        <v>0</v>
      </c>
    </row>
    <row r="360" spans="1:95" ht="13.2" x14ac:dyDescent="0.25">
      <c r="A360" s="82">
        <v>45574.439279120372</v>
      </c>
      <c r="B360" s="83" t="s">
        <v>988</v>
      </c>
      <c r="C360" s="84" t="s">
        <v>989</v>
      </c>
      <c r="D360" s="83">
        <v>50</v>
      </c>
      <c r="E360" s="83">
        <v>0.25</v>
      </c>
      <c r="F360" s="83" t="s">
        <v>423</v>
      </c>
      <c r="G360" s="83" t="s">
        <v>76</v>
      </c>
      <c r="H360" s="83" t="s">
        <v>849</v>
      </c>
      <c r="I360" s="83" t="s">
        <v>63</v>
      </c>
      <c r="J360" s="83" t="s">
        <v>64</v>
      </c>
      <c r="K360" s="83" t="s">
        <v>64</v>
      </c>
      <c r="L360" s="83" t="s">
        <v>64</v>
      </c>
      <c r="M360" s="83" t="s">
        <v>84</v>
      </c>
      <c r="N360" s="83" t="s">
        <v>64</v>
      </c>
      <c r="O360" s="83" t="s">
        <v>64</v>
      </c>
      <c r="P360" s="83" t="s">
        <v>84</v>
      </c>
      <c r="Q360" s="83" t="s">
        <v>84</v>
      </c>
      <c r="R360" s="83" t="s">
        <v>64</v>
      </c>
      <c r="S360" s="83" t="s">
        <v>84</v>
      </c>
      <c r="T360" s="83" t="s">
        <v>64</v>
      </c>
      <c r="U360" s="83" t="s">
        <v>64</v>
      </c>
      <c r="V360" s="83" t="s">
        <v>84</v>
      </c>
      <c r="W360" s="83" t="s">
        <v>64</v>
      </c>
      <c r="X360" s="83" t="s">
        <v>64</v>
      </c>
      <c r="Y360" s="83" t="s">
        <v>84</v>
      </c>
      <c r="Z360" s="83" t="s">
        <v>66</v>
      </c>
      <c r="AA360" s="83" t="s">
        <v>66</v>
      </c>
      <c r="AB360" s="83" t="s">
        <v>66</v>
      </c>
      <c r="AC360" s="83" t="s">
        <v>66</v>
      </c>
      <c r="AD360" s="83" t="s">
        <v>66</v>
      </c>
      <c r="AE360" s="83" t="s">
        <v>66</v>
      </c>
      <c r="AF360" s="83" t="s">
        <v>79</v>
      </c>
      <c r="AG360" s="83" t="s">
        <v>66</v>
      </c>
      <c r="AH360" s="83" t="s">
        <v>79</v>
      </c>
      <c r="AI360" s="83" t="s">
        <v>79</v>
      </c>
      <c r="AJ360" s="83" t="s">
        <v>66</v>
      </c>
      <c r="AK360" s="83" t="s">
        <v>66</v>
      </c>
      <c r="AL360" s="83" t="s">
        <v>66</v>
      </c>
      <c r="AM360" s="83" t="s">
        <v>66</v>
      </c>
      <c r="AN360" s="83" t="s">
        <v>79</v>
      </c>
      <c r="AO360" s="83" t="s">
        <v>66</v>
      </c>
      <c r="AP360" s="83" t="s">
        <v>67</v>
      </c>
      <c r="AQ360" s="83" t="s">
        <v>67</v>
      </c>
      <c r="AR360" s="83" t="s">
        <v>86</v>
      </c>
      <c r="AS360" s="83" t="s">
        <v>990</v>
      </c>
      <c r="AT360" s="83" t="s">
        <v>87</v>
      </c>
      <c r="AU360" s="83" t="s">
        <v>93</v>
      </c>
      <c r="AV360" s="83" t="s">
        <v>71</v>
      </c>
      <c r="AW360" s="83" t="s">
        <v>73</v>
      </c>
      <c r="AX360" s="83" t="s">
        <v>73</v>
      </c>
      <c r="AY360" s="83" t="s">
        <v>72</v>
      </c>
      <c r="AZ360" s="83" t="s">
        <v>73</v>
      </c>
      <c r="BA360" s="83" t="s">
        <v>63</v>
      </c>
      <c r="BB360" s="83" t="s">
        <v>73</v>
      </c>
      <c r="BC360" s="83" t="s">
        <v>73</v>
      </c>
      <c r="BD360" s="83"/>
      <c r="BE360" s="83" t="s">
        <v>73</v>
      </c>
      <c r="BF360" s="83"/>
      <c r="BG360" s="87" t="s">
        <v>846</v>
      </c>
      <c r="BH360" s="86" t="s">
        <v>60</v>
      </c>
      <c r="BI360" s="76" t="s">
        <v>1414</v>
      </c>
      <c r="BJ360">
        <v>10</v>
      </c>
      <c r="BK360" s="87">
        <v>45</v>
      </c>
      <c r="BL360" s="87"/>
      <c r="BM360" s="86" t="s">
        <v>1126</v>
      </c>
      <c r="BN360" s="86" t="s">
        <v>1132</v>
      </c>
      <c r="BO360" s="87" t="s">
        <v>1428</v>
      </c>
      <c r="BP360" s="87"/>
      <c r="BQ360" s="87" t="s">
        <v>1472</v>
      </c>
      <c r="BR360" s="86" t="s">
        <v>1445</v>
      </c>
      <c r="BS360" s="86">
        <v>1</v>
      </c>
      <c r="BT360" s="86" t="s">
        <v>1445</v>
      </c>
      <c r="BU360" s="86">
        <v>1</v>
      </c>
      <c r="BV360" s="86" t="s">
        <v>63</v>
      </c>
      <c r="BW360" s="86">
        <v>1</v>
      </c>
      <c r="BX360" s="86" t="s">
        <v>1448</v>
      </c>
      <c r="BY360" s="86">
        <v>1</v>
      </c>
      <c r="BZ360" s="86" t="s">
        <v>1449</v>
      </c>
      <c r="CA360" s="86">
        <v>0</v>
      </c>
      <c r="CB360" s="86" t="s">
        <v>1452</v>
      </c>
      <c r="CC360" s="86">
        <v>0</v>
      </c>
      <c r="CD360" s="86" t="s">
        <v>226</v>
      </c>
      <c r="CE360" s="86">
        <v>0</v>
      </c>
      <c r="CF360" s="86" t="s">
        <v>226</v>
      </c>
      <c r="CG360" s="86">
        <v>0</v>
      </c>
      <c r="CH360" s="86" t="s">
        <v>1454</v>
      </c>
      <c r="CI360" s="86">
        <v>1</v>
      </c>
      <c r="CJ360" s="86" t="s">
        <v>226</v>
      </c>
      <c r="CK360" s="86">
        <v>0</v>
      </c>
      <c r="CL360" s="86" t="s">
        <v>1454</v>
      </c>
      <c r="CM360" s="86">
        <v>1</v>
      </c>
      <c r="CN360" s="86" t="s">
        <v>226</v>
      </c>
      <c r="CO360" s="86">
        <v>0</v>
      </c>
      <c r="CP360" s="87" t="s">
        <v>1477</v>
      </c>
      <c r="CQ360" s="152">
        <v>0</v>
      </c>
    </row>
    <row r="361" spans="1:95" ht="13.2" x14ac:dyDescent="0.25">
      <c r="A361" s="82">
        <v>45574.439649525462</v>
      </c>
      <c r="B361" s="83" t="s">
        <v>991</v>
      </c>
      <c r="C361" s="84" t="s">
        <v>992</v>
      </c>
      <c r="D361" s="83">
        <v>25</v>
      </c>
      <c r="E361" s="83">
        <v>0.17</v>
      </c>
      <c r="F361" s="83" t="s">
        <v>423</v>
      </c>
      <c r="G361" s="83" t="s">
        <v>76</v>
      </c>
      <c r="H361" s="83" t="s">
        <v>863</v>
      </c>
      <c r="I361" s="83" t="s">
        <v>63</v>
      </c>
      <c r="J361" s="83" t="s">
        <v>64</v>
      </c>
      <c r="K361" s="83" t="s">
        <v>64</v>
      </c>
      <c r="L361" s="83" t="s">
        <v>64</v>
      </c>
      <c r="M361" s="83" t="s">
        <v>84</v>
      </c>
      <c r="N361" s="83" t="s">
        <v>84</v>
      </c>
      <c r="O361" s="83" t="s">
        <v>64</v>
      </c>
      <c r="P361" s="83" t="s">
        <v>84</v>
      </c>
      <c r="Q361" s="83" t="s">
        <v>64</v>
      </c>
      <c r="R361" s="83" t="s">
        <v>64</v>
      </c>
      <c r="S361" s="83" t="s">
        <v>64</v>
      </c>
      <c r="T361" s="83" t="s">
        <v>64</v>
      </c>
      <c r="U361" s="83" t="s">
        <v>64</v>
      </c>
      <c r="V361" s="83" t="s">
        <v>64</v>
      </c>
      <c r="W361" s="83" t="s">
        <v>64</v>
      </c>
      <c r="X361" s="83" t="s">
        <v>84</v>
      </c>
      <c r="Y361" s="83" t="s">
        <v>64</v>
      </c>
      <c r="Z361" s="83" t="s">
        <v>65</v>
      </c>
      <c r="AA361" s="83" t="s">
        <v>65</v>
      </c>
      <c r="AB361" s="83" t="s">
        <v>66</v>
      </c>
      <c r="AC361" s="83" t="s">
        <v>66</v>
      </c>
      <c r="AD361" s="83" t="s">
        <v>65</v>
      </c>
      <c r="AE361" s="83" t="s">
        <v>66</v>
      </c>
      <c r="AF361" s="83" t="s">
        <v>66</v>
      </c>
      <c r="AG361" s="83" t="s">
        <v>66</v>
      </c>
      <c r="AH361" s="83" t="s">
        <v>65</v>
      </c>
      <c r="AI361" s="83" t="s">
        <v>65</v>
      </c>
      <c r="AJ361" s="83" t="s">
        <v>66</v>
      </c>
      <c r="AK361" s="83" t="s">
        <v>66</v>
      </c>
      <c r="AL361" s="83" t="s">
        <v>65</v>
      </c>
      <c r="AM361" s="83" t="s">
        <v>65</v>
      </c>
      <c r="AN361" s="83" t="s">
        <v>65</v>
      </c>
      <c r="AO361" s="83" t="s">
        <v>65</v>
      </c>
      <c r="AP361" s="83" t="s">
        <v>67</v>
      </c>
      <c r="AQ361" s="83" t="s">
        <v>67</v>
      </c>
      <c r="AR361" s="83" t="s">
        <v>86</v>
      </c>
      <c r="AS361" s="83" t="s">
        <v>115</v>
      </c>
      <c r="AT361" s="83" t="s">
        <v>69</v>
      </c>
      <c r="AU361" s="83" t="s">
        <v>93</v>
      </c>
      <c r="AV361" s="83" t="s">
        <v>71</v>
      </c>
      <c r="AW361" s="83" t="s">
        <v>63</v>
      </c>
      <c r="AX361" s="83" t="s">
        <v>72</v>
      </c>
      <c r="AY361" s="83" t="s">
        <v>63</v>
      </c>
      <c r="AZ361" s="83" t="s">
        <v>63</v>
      </c>
      <c r="BA361" s="83" t="s">
        <v>63</v>
      </c>
      <c r="BB361" s="83" t="s">
        <v>72</v>
      </c>
      <c r="BC361" s="83" t="s">
        <v>73</v>
      </c>
      <c r="BD361" s="83"/>
      <c r="BE361" s="83" t="s">
        <v>73</v>
      </c>
      <c r="BF361" s="83"/>
      <c r="BG361" s="87" t="s">
        <v>846</v>
      </c>
      <c r="BH361" s="86" t="s">
        <v>60</v>
      </c>
      <c r="BI361" s="76" t="s">
        <v>1414</v>
      </c>
      <c r="BJ361">
        <v>12</v>
      </c>
      <c r="BK361" s="87">
        <v>54</v>
      </c>
      <c r="BL361" s="87"/>
      <c r="BM361" s="86" t="s">
        <v>1126</v>
      </c>
      <c r="BN361" s="86" t="s">
        <v>1132</v>
      </c>
      <c r="BO361" s="87" t="s">
        <v>115</v>
      </c>
      <c r="BP361" s="87"/>
      <c r="BQ361" s="87" t="s">
        <v>1472</v>
      </c>
      <c r="BR361" s="86" t="s">
        <v>1445</v>
      </c>
      <c r="BS361" s="86">
        <v>1</v>
      </c>
      <c r="BT361" s="86" t="s">
        <v>1445</v>
      </c>
      <c r="BU361" s="86">
        <v>1</v>
      </c>
      <c r="BV361" s="86" t="s">
        <v>63</v>
      </c>
      <c r="BW361" s="86">
        <v>1</v>
      </c>
      <c r="BX361" s="86" t="s">
        <v>1447</v>
      </c>
      <c r="BY361" s="86">
        <v>0</v>
      </c>
      <c r="BZ361" s="86" t="s">
        <v>1449</v>
      </c>
      <c r="CA361" s="86">
        <v>0</v>
      </c>
      <c r="CB361" s="86" t="s">
        <v>1452</v>
      </c>
      <c r="CC361" s="86">
        <v>0</v>
      </c>
      <c r="CD361" s="86" t="s">
        <v>1454</v>
      </c>
      <c r="CE361" s="86">
        <v>1</v>
      </c>
      <c r="CF361" s="86" t="s">
        <v>1454</v>
      </c>
      <c r="CG361" s="86">
        <v>1</v>
      </c>
      <c r="CH361" s="86" t="s">
        <v>1454</v>
      </c>
      <c r="CI361" s="86">
        <v>1</v>
      </c>
      <c r="CJ361" s="86" t="s">
        <v>1454</v>
      </c>
      <c r="CK361" s="86">
        <v>1</v>
      </c>
      <c r="CL361" s="86" t="s">
        <v>1454</v>
      </c>
      <c r="CM361" s="86">
        <v>1</v>
      </c>
      <c r="CN361" s="86" t="s">
        <v>1454</v>
      </c>
      <c r="CO361" s="86">
        <v>1</v>
      </c>
      <c r="CP361" s="87" t="s">
        <v>1478</v>
      </c>
      <c r="CQ361" s="152">
        <v>1</v>
      </c>
    </row>
    <row r="362" spans="1:95" ht="13.2" x14ac:dyDescent="0.25">
      <c r="A362" s="82">
        <v>45574.442367407406</v>
      </c>
      <c r="B362" s="83" t="s">
        <v>993</v>
      </c>
      <c r="C362" s="84" t="s">
        <v>994</v>
      </c>
      <c r="D362" s="83">
        <v>70.5</v>
      </c>
      <c r="E362" s="83">
        <v>0.33</v>
      </c>
      <c r="F362" s="83" t="s">
        <v>423</v>
      </c>
      <c r="G362" s="83" t="s">
        <v>76</v>
      </c>
      <c r="H362" s="83" t="s">
        <v>995</v>
      </c>
      <c r="I362" s="83" t="s">
        <v>63</v>
      </c>
      <c r="J362" s="83" t="s">
        <v>145</v>
      </c>
      <c r="K362" s="83" t="s">
        <v>84</v>
      </c>
      <c r="L362" s="83" t="s">
        <v>64</v>
      </c>
      <c r="M362" s="83" t="s">
        <v>84</v>
      </c>
      <c r="N362" s="83" t="s">
        <v>64</v>
      </c>
      <c r="O362" s="83" t="s">
        <v>84</v>
      </c>
      <c r="P362" s="83" t="s">
        <v>78</v>
      </c>
      <c r="Q362" s="83" t="s">
        <v>64</v>
      </c>
      <c r="R362" s="83" t="s">
        <v>64</v>
      </c>
      <c r="S362" s="83" t="s">
        <v>64</v>
      </c>
      <c r="T362" s="83" t="s">
        <v>64</v>
      </c>
      <c r="U362" s="83" t="s">
        <v>64</v>
      </c>
      <c r="V362" s="83" t="s">
        <v>84</v>
      </c>
      <c r="W362" s="83" t="s">
        <v>64</v>
      </c>
      <c r="X362" s="83" t="s">
        <v>64</v>
      </c>
      <c r="Y362" s="83" t="s">
        <v>78</v>
      </c>
      <c r="Z362" s="83" t="s">
        <v>66</v>
      </c>
      <c r="AA362" s="83" t="s">
        <v>65</v>
      </c>
      <c r="AB362" s="83" t="s">
        <v>66</v>
      </c>
      <c r="AC362" s="83" t="s">
        <v>65</v>
      </c>
      <c r="AD362" s="83" t="s">
        <v>65</v>
      </c>
      <c r="AE362" s="83" t="s">
        <v>66</v>
      </c>
      <c r="AF362" s="83" t="s">
        <v>66</v>
      </c>
      <c r="AG362" s="83" t="s">
        <v>65</v>
      </c>
      <c r="AH362" s="83" t="s">
        <v>79</v>
      </c>
      <c r="AI362" s="83" t="s">
        <v>66</v>
      </c>
      <c r="AJ362" s="83" t="s">
        <v>65</v>
      </c>
      <c r="AK362" s="83" t="s">
        <v>65</v>
      </c>
      <c r="AL362" s="83" t="s">
        <v>79</v>
      </c>
      <c r="AM362" s="83" t="s">
        <v>66</v>
      </c>
      <c r="AN362" s="83" t="s">
        <v>65</v>
      </c>
      <c r="AO362" s="83" t="s">
        <v>65</v>
      </c>
      <c r="AP362" s="83" t="s">
        <v>67</v>
      </c>
      <c r="AQ362" s="83" t="s">
        <v>67</v>
      </c>
      <c r="AR362" s="83" t="s">
        <v>86</v>
      </c>
      <c r="AS362" s="83" t="s">
        <v>68</v>
      </c>
      <c r="AT362" s="83" t="s">
        <v>69</v>
      </c>
      <c r="AU362" s="83" t="s">
        <v>93</v>
      </c>
      <c r="AV362" s="83" t="s">
        <v>71</v>
      </c>
      <c r="AW362" s="83" t="s">
        <v>72</v>
      </c>
      <c r="AX362" s="83" t="s">
        <v>73</v>
      </c>
      <c r="AY362" s="83" t="s">
        <v>73</v>
      </c>
      <c r="AZ362" s="83" t="s">
        <v>72</v>
      </c>
      <c r="BA362" s="83" t="s">
        <v>72</v>
      </c>
      <c r="BB362" s="83" t="s">
        <v>72</v>
      </c>
      <c r="BC362" s="83" t="s">
        <v>73</v>
      </c>
      <c r="BD362" s="83"/>
      <c r="BE362" s="83" t="s">
        <v>73</v>
      </c>
      <c r="BF362" s="83"/>
      <c r="BG362" s="87" t="s">
        <v>846</v>
      </c>
      <c r="BH362" s="86" t="s">
        <v>60</v>
      </c>
      <c r="BI362" s="76" t="s">
        <v>1414</v>
      </c>
      <c r="BJ362">
        <v>9</v>
      </c>
      <c r="BK362" s="87">
        <v>53</v>
      </c>
      <c r="BL362" s="87"/>
      <c r="BM362" s="86" t="s">
        <v>1126</v>
      </c>
      <c r="BN362" s="86" t="s">
        <v>1132</v>
      </c>
      <c r="BO362" s="87" t="s">
        <v>68</v>
      </c>
      <c r="BP362" s="87"/>
      <c r="BQ362" s="87" t="s">
        <v>1472</v>
      </c>
      <c r="BR362" s="86" t="s">
        <v>1445</v>
      </c>
      <c r="BS362" s="86">
        <v>1</v>
      </c>
      <c r="BT362" s="86" t="s">
        <v>1445</v>
      </c>
      <c r="BU362" s="86">
        <v>1</v>
      </c>
      <c r="BV362" s="86" t="s">
        <v>63</v>
      </c>
      <c r="BW362" s="86">
        <v>1</v>
      </c>
      <c r="BX362" s="86" t="s">
        <v>1447</v>
      </c>
      <c r="BY362" s="86">
        <v>0</v>
      </c>
      <c r="BZ362" s="86" t="s">
        <v>1449</v>
      </c>
      <c r="CA362" s="86">
        <v>0</v>
      </c>
      <c r="CB362" s="86" t="s">
        <v>1452</v>
      </c>
      <c r="CC362" s="86">
        <v>0</v>
      </c>
      <c r="CD362" s="86" t="s">
        <v>1454</v>
      </c>
      <c r="CE362" s="86">
        <v>1</v>
      </c>
      <c r="CF362" s="86" t="s">
        <v>226</v>
      </c>
      <c r="CG362" s="86">
        <v>0</v>
      </c>
      <c r="CH362" s="86" t="s">
        <v>226</v>
      </c>
      <c r="CI362" s="86">
        <v>0</v>
      </c>
      <c r="CJ362" s="86" t="s">
        <v>1454</v>
      </c>
      <c r="CK362" s="86">
        <v>1</v>
      </c>
      <c r="CL362" s="86" t="s">
        <v>1454</v>
      </c>
      <c r="CM362" s="86">
        <v>1</v>
      </c>
      <c r="CN362" s="86" t="s">
        <v>1454</v>
      </c>
      <c r="CO362" s="86">
        <v>1</v>
      </c>
      <c r="CP362" s="87" t="s">
        <v>1477</v>
      </c>
      <c r="CQ362" s="152">
        <v>0</v>
      </c>
    </row>
    <row r="363" spans="1:95" ht="13.2" x14ac:dyDescent="0.25">
      <c r="A363" s="82">
        <v>45574.443198576388</v>
      </c>
      <c r="B363" s="83" t="s">
        <v>996</v>
      </c>
      <c r="C363" s="84" t="s">
        <v>997</v>
      </c>
      <c r="D363" s="83">
        <v>35.700000000000003</v>
      </c>
      <c r="E363" s="83">
        <v>0.13</v>
      </c>
      <c r="F363" s="83" t="s">
        <v>423</v>
      </c>
      <c r="G363" s="83" t="s">
        <v>76</v>
      </c>
      <c r="H363" s="83" t="s">
        <v>849</v>
      </c>
      <c r="I363" s="83" t="s">
        <v>73</v>
      </c>
      <c r="J363" s="83" t="s">
        <v>64</v>
      </c>
      <c r="K363" s="83" t="s">
        <v>78</v>
      </c>
      <c r="L363" s="83" t="s">
        <v>64</v>
      </c>
      <c r="M363" s="83" t="s">
        <v>84</v>
      </c>
      <c r="N363" s="83" t="s">
        <v>84</v>
      </c>
      <c r="O363" s="83" t="s">
        <v>64</v>
      </c>
      <c r="P363" s="83" t="s">
        <v>84</v>
      </c>
      <c r="Q363" s="83" t="s">
        <v>64</v>
      </c>
      <c r="R363" s="83" t="s">
        <v>64</v>
      </c>
      <c r="S363" s="83" t="s">
        <v>84</v>
      </c>
      <c r="T363" s="83" t="s">
        <v>64</v>
      </c>
      <c r="U363" s="83" t="s">
        <v>78</v>
      </c>
      <c r="V363" s="83" t="s">
        <v>64</v>
      </c>
      <c r="W363" s="83" t="s">
        <v>64</v>
      </c>
      <c r="X363" s="83" t="s">
        <v>64</v>
      </c>
      <c r="Y363" s="83" t="s">
        <v>64</v>
      </c>
      <c r="Z363" s="83" t="s">
        <v>66</v>
      </c>
      <c r="AA363" s="83" t="s">
        <v>65</v>
      </c>
      <c r="AB363" s="83" t="s">
        <v>65</v>
      </c>
      <c r="AC363" s="83" t="s">
        <v>65</v>
      </c>
      <c r="AD363" s="83" t="s">
        <v>65</v>
      </c>
      <c r="AE363" s="83" t="s">
        <v>65</v>
      </c>
      <c r="AF363" s="83" t="s">
        <v>65</v>
      </c>
      <c r="AG363" s="83" t="s">
        <v>65</v>
      </c>
      <c r="AH363" s="83" t="s">
        <v>65</v>
      </c>
      <c r="AI363" s="83" t="s">
        <v>79</v>
      </c>
      <c r="AJ363" s="83" t="s">
        <v>65</v>
      </c>
      <c r="AK363" s="83" t="s">
        <v>65</v>
      </c>
      <c r="AL363" s="83" t="s">
        <v>65</v>
      </c>
      <c r="AM363" s="83" t="s">
        <v>65</v>
      </c>
      <c r="AN363" s="83" t="s">
        <v>65</v>
      </c>
      <c r="AO363" s="83" t="s">
        <v>65</v>
      </c>
      <c r="AP363" s="83" t="s">
        <v>67</v>
      </c>
      <c r="AQ363" s="83" t="s">
        <v>85</v>
      </c>
      <c r="AR363" s="83" t="s">
        <v>86</v>
      </c>
      <c r="AS363" s="83" t="s">
        <v>81</v>
      </c>
      <c r="AT363" s="83" t="s">
        <v>87</v>
      </c>
      <c r="AU363" s="83" t="s">
        <v>67</v>
      </c>
      <c r="AV363" s="83" t="s">
        <v>71</v>
      </c>
      <c r="AW363" s="83" t="s">
        <v>72</v>
      </c>
      <c r="AX363" s="83" t="s">
        <v>73</v>
      </c>
      <c r="AY363" s="83" t="s">
        <v>63</v>
      </c>
      <c r="AZ363" s="83" t="s">
        <v>63</v>
      </c>
      <c r="BA363" s="83" t="s">
        <v>72</v>
      </c>
      <c r="BB363" s="83" t="s">
        <v>72</v>
      </c>
      <c r="BC363" s="83" t="s">
        <v>73</v>
      </c>
      <c r="BD363" s="83"/>
      <c r="BE363" s="83" t="s">
        <v>73</v>
      </c>
      <c r="BF363" s="83"/>
      <c r="BG363" s="87" t="s">
        <v>846</v>
      </c>
      <c r="BH363" s="86" t="s">
        <v>60</v>
      </c>
      <c r="BI363" s="76" t="s">
        <v>1415</v>
      </c>
      <c r="BJ363">
        <v>10</v>
      </c>
      <c r="BK363" s="87">
        <v>62</v>
      </c>
      <c r="BL363" s="87"/>
      <c r="BM363" s="86" t="s">
        <v>1126</v>
      </c>
      <c r="BN363" s="86" t="s">
        <v>1132</v>
      </c>
      <c r="BO363" s="87" t="s">
        <v>68</v>
      </c>
      <c r="BP363" s="87"/>
      <c r="BQ363" s="87" t="s">
        <v>1472</v>
      </c>
      <c r="BR363" s="86" t="s">
        <v>1445</v>
      </c>
      <c r="BS363" s="86">
        <v>1</v>
      </c>
      <c r="BT363" s="86" t="s">
        <v>1445</v>
      </c>
      <c r="BU363" s="86">
        <v>1</v>
      </c>
      <c r="BV363" s="86" t="s">
        <v>63</v>
      </c>
      <c r="BW363" s="86">
        <v>1</v>
      </c>
      <c r="BX363" s="86" t="s">
        <v>1448</v>
      </c>
      <c r="BY363" s="86">
        <v>1</v>
      </c>
      <c r="BZ363" s="86" t="s">
        <v>1450</v>
      </c>
      <c r="CA363" s="86">
        <v>1</v>
      </c>
      <c r="CB363" s="86" t="s">
        <v>1452</v>
      </c>
      <c r="CC363" s="86">
        <v>0</v>
      </c>
      <c r="CD363" s="86" t="s">
        <v>1454</v>
      </c>
      <c r="CE363" s="86">
        <v>1</v>
      </c>
      <c r="CF363" s="86" t="s">
        <v>226</v>
      </c>
      <c r="CG363" s="86">
        <v>0</v>
      </c>
      <c r="CH363" s="86" t="s">
        <v>1454</v>
      </c>
      <c r="CI363" s="86">
        <v>1</v>
      </c>
      <c r="CJ363" s="86" t="s">
        <v>1454</v>
      </c>
      <c r="CK363" s="86">
        <v>1</v>
      </c>
      <c r="CL363" s="86" t="s">
        <v>1454</v>
      </c>
      <c r="CM363" s="86">
        <v>1</v>
      </c>
      <c r="CN363" s="86" t="s">
        <v>1454</v>
      </c>
      <c r="CO363" s="86">
        <v>1</v>
      </c>
      <c r="CP363" s="87" t="s">
        <v>1478</v>
      </c>
      <c r="CQ363" s="152">
        <v>1</v>
      </c>
    </row>
    <row r="364" spans="1:95" ht="13.2" x14ac:dyDescent="0.25">
      <c r="A364" s="82">
        <v>45574.445538784727</v>
      </c>
      <c r="B364" s="83" t="s">
        <v>998</v>
      </c>
      <c r="C364" s="83" t="s">
        <v>999</v>
      </c>
      <c r="D364" s="83">
        <v>5.6</v>
      </c>
      <c r="E364" s="83">
        <v>0.08</v>
      </c>
      <c r="F364" s="83" t="s">
        <v>423</v>
      </c>
      <c r="G364" s="83" t="s">
        <v>539</v>
      </c>
      <c r="H364" s="83" t="s">
        <v>1000</v>
      </c>
      <c r="I364" s="83" t="s">
        <v>63</v>
      </c>
      <c r="J364" s="83" t="s">
        <v>78</v>
      </c>
      <c r="K364" s="83" t="s">
        <v>78</v>
      </c>
      <c r="L364" s="83" t="s">
        <v>145</v>
      </c>
      <c r="M364" s="83" t="s">
        <v>78</v>
      </c>
      <c r="N364" s="83" t="s">
        <v>64</v>
      </c>
      <c r="O364" s="83" t="s">
        <v>78</v>
      </c>
      <c r="P364" s="83" t="s">
        <v>84</v>
      </c>
      <c r="Q364" s="83" t="s">
        <v>64</v>
      </c>
      <c r="R364" s="83" t="s">
        <v>84</v>
      </c>
      <c r="S364" s="83" t="s">
        <v>64</v>
      </c>
      <c r="T364" s="83" t="s">
        <v>64</v>
      </c>
      <c r="U364" s="83" t="s">
        <v>64</v>
      </c>
      <c r="V364" s="83" t="s">
        <v>64</v>
      </c>
      <c r="W364" s="83" t="s">
        <v>64</v>
      </c>
      <c r="X364" s="83" t="s">
        <v>64</v>
      </c>
      <c r="Y364" s="83" t="s">
        <v>64</v>
      </c>
      <c r="Z364" s="83" t="s">
        <v>66</v>
      </c>
      <c r="AA364" s="83" t="s">
        <v>65</v>
      </c>
      <c r="AB364" s="83" t="s">
        <v>79</v>
      </c>
      <c r="AC364" s="83" t="s">
        <v>66</v>
      </c>
      <c r="AD364" s="83" t="s">
        <v>79</v>
      </c>
      <c r="AE364" s="83" t="s">
        <v>101</v>
      </c>
      <c r="AF364" s="83" t="s">
        <v>66</v>
      </c>
      <c r="AG364" s="83" t="s">
        <v>65</v>
      </c>
      <c r="AH364" s="83" t="s">
        <v>66</v>
      </c>
      <c r="AI364" s="83" t="s">
        <v>66</v>
      </c>
      <c r="AJ364" s="83" t="s">
        <v>65</v>
      </c>
      <c r="AK364" s="83" t="s">
        <v>65</v>
      </c>
      <c r="AL364" s="83" t="s">
        <v>66</v>
      </c>
      <c r="AM364" s="83" t="s">
        <v>101</v>
      </c>
      <c r="AN364" s="83" t="s">
        <v>66</v>
      </c>
      <c r="AO364" s="83" t="s">
        <v>79</v>
      </c>
      <c r="AP364" s="83" t="s">
        <v>67</v>
      </c>
      <c r="AQ364" s="83" t="s">
        <v>80</v>
      </c>
      <c r="AR364" s="83" t="s">
        <v>86</v>
      </c>
      <c r="AS364" s="83" t="s">
        <v>223</v>
      </c>
      <c r="AT364" s="83" t="s">
        <v>69</v>
      </c>
      <c r="AU364" s="83" t="s">
        <v>70</v>
      </c>
      <c r="AV364" s="83" t="s">
        <v>71</v>
      </c>
      <c r="AW364" s="83" t="s">
        <v>73</v>
      </c>
      <c r="AX364" s="83" t="s">
        <v>72</v>
      </c>
      <c r="AY364" s="83" t="s">
        <v>72</v>
      </c>
      <c r="AZ364" s="83" t="s">
        <v>72</v>
      </c>
      <c r="BA364" s="83" t="s">
        <v>72</v>
      </c>
      <c r="BB364" s="83" t="s">
        <v>72</v>
      </c>
      <c r="BC364" s="83" t="s">
        <v>73</v>
      </c>
      <c r="BD364" s="83"/>
      <c r="BE364" s="83" t="s">
        <v>73</v>
      </c>
      <c r="BF364" s="83"/>
      <c r="BG364" s="87" t="s">
        <v>846</v>
      </c>
      <c r="BH364" s="86" t="s">
        <v>60</v>
      </c>
      <c r="BI364" s="76" t="s">
        <v>1414</v>
      </c>
      <c r="BJ364">
        <v>10</v>
      </c>
      <c r="BK364" s="87">
        <v>46</v>
      </c>
      <c r="BL364" s="87"/>
      <c r="BM364" s="86" t="s">
        <v>1126</v>
      </c>
      <c r="BN364" s="86" t="s">
        <v>1132</v>
      </c>
      <c r="BO364" s="87" t="s">
        <v>68</v>
      </c>
      <c r="BP364" s="87"/>
      <c r="BQ364" s="87" t="s">
        <v>1472</v>
      </c>
      <c r="BR364" s="86" t="s">
        <v>1445</v>
      </c>
      <c r="BS364" s="86">
        <v>1</v>
      </c>
      <c r="BT364" s="86" t="s">
        <v>1444</v>
      </c>
      <c r="BU364" s="86">
        <v>0</v>
      </c>
      <c r="BV364" s="86" t="s">
        <v>63</v>
      </c>
      <c r="BW364" s="86">
        <v>1</v>
      </c>
      <c r="BX364" s="86" t="s">
        <v>1447</v>
      </c>
      <c r="BY364" s="86">
        <v>0</v>
      </c>
      <c r="BZ364" s="86" t="s">
        <v>1470</v>
      </c>
      <c r="CA364" s="86">
        <v>2</v>
      </c>
      <c r="CB364" s="86" t="s">
        <v>1452</v>
      </c>
      <c r="CC364" s="86">
        <v>0</v>
      </c>
      <c r="CD364" s="86" t="s">
        <v>226</v>
      </c>
      <c r="CE364" s="86">
        <v>0</v>
      </c>
      <c r="CF364" s="86" t="s">
        <v>1454</v>
      </c>
      <c r="CG364" s="86">
        <v>1</v>
      </c>
      <c r="CH364" s="86" t="s">
        <v>1454</v>
      </c>
      <c r="CI364" s="86">
        <v>1</v>
      </c>
      <c r="CJ364" s="86" t="s">
        <v>1454</v>
      </c>
      <c r="CK364" s="86">
        <v>1</v>
      </c>
      <c r="CL364" s="86" t="s">
        <v>1454</v>
      </c>
      <c r="CM364" s="86">
        <v>1</v>
      </c>
      <c r="CN364" s="86" t="s">
        <v>1454</v>
      </c>
      <c r="CO364" s="86">
        <v>1</v>
      </c>
      <c r="CP364" s="87" t="s">
        <v>1478</v>
      </c>
      <c r="CQ364" s="152">
        <v>1</v>
      </c>
    </row>
    <row r="365" spans="1:95" ht="13.2" x14ac:dyDescent="0.25">
      <c r="A365" s="82">
        <v>45574.446376504631</v>
      </c>
      <c r="B365" s="83" t="s">
        <v>1001</v>
      </c>
      <c r="C365" s="84" t="s">
        <v>1002</v>
      </c>
      <c r="D365" s="83">
        <v>58</v>
      </c>
      <c r="E365" s="83">
        <v>0.33</v>
      </c>
      <c r="F365" s="83" t="s">
        <v>423</v>
      </c>
      <c r="G365" s="83" t="s">
        <v>76</v>
      </c>
      <c r="H365" s="83" t="s">
        <v>857</v>
      </c>
      <c r="I365" s="83" t="s">
        <v>63</v>
      </c>
      <c r="J365" s="83" t="s">
        <v>64</v>
      </c>
      <c r="K365" s="83" t="s">
        <v>84</v>
      </c>
      <c r="L365" s="83" t="s">
        <v>64</v>
      </c>
      <c r="M365" s="83" t="s">
        <v>64</v>
      </c>
      <c r="N365" s="83" t="s">
        <v>64</v>
      </c>
      <c r="O365" s="83" t="s">
        <v>64</v>
      </c>
      <c r="P365" s="83" t="s">
        <v>64</v>
      </c>
      <c r="Q365" s="83" t="s">
        <v>84</v>
      </c>
      <c r="R365" s="83" t="s">
        <v>64</v>
      </c>
      <c r="S365" s="83" t="s">
        <v>64</v>
      </c>
      <c r="T365" s="83" t="s">
        <v>64</v>
      </c>
      <c r="U365" s="83" t="s">
        <v>84</v>
      </c>
      <c r="V365" s="83" t="s">
        <v>84</v>
      </c>
      <c r="W365" s="83" t="s">
        <v>64</v>
      </c>
      <c r="X365" s="83" t="s">
        <v>64</v>
      </c>
      <c r="Y365" s="83" t="s">
        <v>64</v>
      </c>
      <c r="Z365" s="83" t="s">
        <v>66</v>
      </c>
      <c r="AA365" s="83" t="s">
        <v>66</v>
      </c>
      <c r="AB365" s="83" t="s">
        <v>66</v>
      </c>
      <c r="AC365" s="83" t="s">
        <v>65</v>
      </c>
      <c r="AD365" s="83" t="s">
        <v>66</v>
      </c>
      <c r="AE365" s="83" t="s">
        <v>66</v>
      </c>
      <c r="AF365" s="83" t="s">
        <v>66</v>
      </c>
      <c r="AG365" s="83" t="s">
        <v>65</v>
      </c>
      <c r="AH365" s="83" t="s">
        <v>66</v>
      </c>
      <c r="AI365" s="83" t="s">
        <v>101</v>
      </c>
      <c r="AJ365" s="83" t="s">
        <v>66</v>
      </c>
      <c r="AK365" s="83" t="s">
        <v>66</v>
      </c>
      <c r="AL365" s="83" t="s">
        <v>66</v>
      </c>
      <c r="AM365" s="83" t="s">
        <v>66</v>
      </c>
      <c r="AN365" s="83" t="s">
        <v>66</v>
      </c>
      <c r="AO365" s="83" t="s">
        <v>66</v>
      </c>
      <c r="AP365" s="83" t="s">
        <v>85</v>
      </c>
      <c r="AQ365" s="83" t="s">
        <v>67</v>
      </c>
      <c r="AR365" s="83" t="s">
        <v>73</v>
      </c>
      <c r="AS365" s="83" t="s">
        <v>120</v>
      </c>
      <c r="AT365" s="83" t="s">
        <v>169</v>
      </c>
      <c r="AU365" s="83" t="s">
        <v>70</v>
      </c>
      <c r="AV365" s="83" t="s">
        <v>71</v>
      </c>
      <c r="AW365" s="83" t="s">
        <v>73</v>
      </c>
      <c r="AX365" s="83" t="s">
        <v>73</v>
      </c>
      <c r="AY365" s="83" t="s">
        <v>63</v>
      </c>
      <c r="AZ365" s="83" t="s">
        <v>72</v>
      </c>
      <c r="BA365" s="83" t="s">
        <v>72</v>
      </c>
      <c r="BB365" s="83" t="s">
        <v>73</v>
      </c>
      <c r="BC365" s="83" t="s">
        <v>73</v>
      </c>
      <c r="BD365" s="83"/>
      <c r="BE365" s="83" t="s">
        <v>73</v>
      </c>
      <c r="BF365" s="83"/>
      <c r="BG365" s="87" t="s">
        <v>846</v>
      </c>
      <c r="BH365" s="86" t="s">
        <v>60</v>
      </c>
      <c r="BI365" s="76" t="s">
        <v>1414</v>
      </c>
      <c r="BJ365">
        <v>11</v>
      </c>
      <c r="BK365" s="87">
        <v>51</v>
      </c>
      <c r="BL365" s="87"/>
      <c r="BM365" s="86" t="s">
        <v>1126</v>
      </c>
      <c r="BN365" s="86" t="s">
        <v>1132</v>
      </c>
      <c r="BO365" s="87" t="s">
        <v>68</v>
      </c>
      <c r="BP365" s="87"/>
      <c r="BQ365" s="87" t="s">
        <v>1472</v>
      </c>
      <c r="BR365" s="86" t="s">
        <v>1445</v>
      </c>
      <c r="BS365" s="86">
        <v>1</v>
      </c>
      <c r="BT365" s="86" t="s">
        <v>1445</v>
      </c>
      <c r="BU365" s="86">
        <v>1</v>
      </c>
      <c r="BV365" s="86" t="s">
        <v>73</v>
      </c>
      <c r="BW365" s="86">
        <v>0</v>
      </c>
      <c r="BX365" s="86" t="s">
        <v>1447</v>
      </c>
      <c r="BY365" s="86">
        <v>0</v>
      </c>
      <c r="BZ365" s="86" t="s">
        <v>1470</v>
      </c>
      <c r="CA365" s="86">
        <v>2</v>
      </c>
      <c r="CB365" s="86" t="s">
        <v>1452</v>
      </c>
      <c r="CC365" s="86">
        <v>0</v>
      </c>
      <c r="CD365" s="86" t="s">
        <v>226</v>
      </c>
      <c r="CE365" s="86">
        <v>0</v>
      </c>
      <c r="CF365" s="86" t="s">
        <v>226</v>
      </c>
      <c r="CG365" s="86">
        <v>0</v>
      </c>
      <c r="CH365" s="86" t="s">
        <v>1454</v>
      </c>
      <c r="CI365" s="86">
        <v>1</v>
      </c>
      <c r="CJ365" s="86" t="s">
        <v>1454</v>
      </c>
      <c r="CK365" s="86">
        <v>1</v>
      </c>
      <c r="CL365" s="86" t="s">
        <v>1454</v>
      </c>
      <c r="CM365" s="86">
        <v>1</v>
      </c>
      <c r="CN365" s="86" t="s">
        <v>226</v>
      </c>
      <c r="CO365" s="86">
        <v>0</v>
      </c>
      <c r="CP365" s="87" t="s">
        <v>1477</v>
      </c>
      <c r="CQ365" s="152">
        <v>0</v>
      </c>
    </row>
    <row r="366" spans="1:95" ht="13.2" x14ac:dyDescent="0.25">
      <c r="A366" s="82">
        <v>45574.449255821761</v>
      </c>
      <c r="B366" s="83" t="s">
        <v>1003</v>
      </c>
      <c r="C366" s="84" t="s">
        <v>1004</v>
      </c>
      <c r="D366" s="83">
        <v>100</v>
      </c>
      <c r="E366" s="83">
        <v>0.15</v>
      </c>
      <c r="F366" s="83" t="s">
        <v>423</v>
      </c>
      <c r="G366" s="83" t="s">
        <v>76</v>
      </c>
      <c r="H366" s="83" t="s">
        <v>957</v>
      </c>
      <c r="I366" s="83" t="s">
        <v>63</v>
      </c>
      <c r="J366" s="83" t="s">
        <v>78</v>
      </c>
      <c r="K366" s="83" t="s">
        <v>84</v>
      </c>
      <c r="L366" s="83" t="s">
        <v>145</v>
      </c>
      <c r="M366" s="83" t="s">
        <v>84</v>
      </c>
      <c r="N366" s="83" t="s">
        <v>84</v>
      </c>
      <c r="O366" s="83" t="s">
        <v>78</v>
      </c>
      <c r="P366" s="83" t="s">
        <v>84</v>
      </c>
      <c r="Q366" s="83" t="s">
        <v>84</v>
      </c>
      <c r="R366" s="83" t="s">
        <v>78</v>
      </c>
      <c r="S366" s="83" t="s">
        <v>84</v>
      </c>
      <c r="T366" s="83" t="s">
        <v>64</v>
      </c>
      <c r="U366" s="83" t="s">
        <v>84</v>
      </c>
      <c r="V366" s="83" t="s">
        <v>64</v>
      </c>
      <c r="W366" s="83" t="s">
        <v>64</v>
      </c>
      <c r="X366" s="83" t="s">
        <v>84</v>
      </c>
      <c r="Y366" s="83" t="s">
        <v>84</v>
      </c>
      <c r="Z366" s="83" t="s">
        <v>66</v>
      </c>
      <c r="AA366" s="83" t="s">
        <v>66</v>
      </c>
      <c r="AB366" s="83" t="s">
        <v>66</v>
      </c>
      <c r="AC366" s="83" t="s">
        <v>79</v>
      </c>
      <c r="AD366" s="83" t="s">
        <v>65</v>
      </c>
      <c r="AE366" s="83" t="s">
        <v>65</v>
      </c>
      <c r="AF366" s="83" t="s">
        <v>66</v>
      </c>
      <c r="AG366" s="83" t="s">
        <v>65</v>
      </c>
      <c r="AH366" s="83" t="s">
        <v>65</v>
      </c>
      <c r="AI366" s="83" t="s">
        <v>79</v>
      </c>
      <c r="AJ366" s="83" t="s">
        <v>65</v>
      </c>
      <c r="AK366" s="83" t="s">
        <v>66</v>
      </c>
      <c r="AL366" s="83" t="s">
        <v>66</v>
      </c>
      <c r="AM366" s="83" t="s">
        <v>66</v>
      </c>
      <c r="AN366" s="83" t="s">
        <v>66</v>
      </c>
      <c r="AO366" s="83" t="s">
        <v>79</v>
      </c>
      <c r="AP366" s="83" t="s">
        <v>67</v>
      </c>
      <c r="AQ366" s="83" t="s">
        <v>67</v>
      </c>
      <c r="AR366" s="83" t="s">
        <v>86</v>
      </c>
      <c r="AS366" s="83" t="s">
        <v>68</v>
      </c>
      <c r="AT366" s="83" t="s">
        <v>69</v>
      </c>
      <c r="AU366" s="83" t="s">
        <v>70</v>
      </c>
      <c r="AV366" s="83" t="s">
        <v>71</v>
      </c>
      <c r="AW366" s="83" t="s">
        <v>73</v>
      </c>
      <c r="AX366" s="83" t="s">
        <v>72</v>
      </c>
      <c r="AY366" s="83" t="s">
        <v>63</v>
      </c>
      <c r="AZ366" s="83" t="s">
        <v>72</v>
      </c>
      <c r="BA366" s="83" t="s">
        <v>72</v>
      </c>
      <c r="BB366" s="83" t="s">
        <v>73</v>
      </c>
      <c r="BC366" s="83" t="s">
        <v>73</v>
      </c>
      <c r="BD366" s="83" t="s">
        <v>68</v>
      </c>
      <c r="BE366" s="83" t="s">
        <v>73</v>
      </c>
      <c r="BF366" s="83"/>
      <c r="BG366" s="87" t="s">
        <v>846</v>
      </c>
      <c r="BH366" s="86" t="s">
        <v>60</v>
      </c>
      <c r="BI366" s="76" t="s">
        <v>1414</v>
      </c>
      <c r="BJ366">
        <v>3</v>
      </c>
      <c r="BK366" s="87">
        <v>51</v>
      </c>
      <c r="BL366" s="87"/>
      <c r="BM366" s="86" t="s">
        <v>1126</v>
      </c>
      <c r="BN366" s="86" t="s">
        <v>1132</v>
      </c>
      <c r="BO366" s="87" t="s">
        <v>68</v>
      </c>
      <c r="BP366" s="87"/>
      <c r="BQ366" s="87" t="s">
        <v>1472</v>
      </c>
      <c r="BR366" s="86" t="s">
        <v>1445</v>
      </c>
      <c r="BS366" s="86">
        <v>1</v>
      </c>
      <c r="BT366" s="86" t="s">
        <v>1445</v>
      </c>
      <c r="BU366" s="86">
        <v>1</v>
      </c>
      <c r="BV366" s="86" t="s">
        <v>63</v>
      </c>
      <c r="BW366" s="86">
        <v>1</v>
      </c>
      <c r="BX366" s="86" t="s">
        <v>1447</v>
      </c>
      <c r="BY366" s="86">
        <v>0</v>
      </c>
      <c r="BZ366" s="86" t="s">
        <v>1470</v>
      </c>
      <c r="CA366" s="86">
        <v>2</v>
      </c>
      <c r="CB366" s="86" t="s">
        <v>1452</v>
      </c>
      <c r="CC366" s="86">
        <v>0</v>
      </c>
      <c r="CD366" s="86" t="s">
        <v>226</v>
      </c>
      <c r="CE366" s="86">
        <v>0</v>
      </c>
      <c r="CF366" s="86" t="s">
        <v>1454</v>
      </c>
      <c r="CG366" s="86">
        <v>1</v>
      </c>
      <c r="CH366" s="86" t="s">
        <v>1454</v>
      </c>
      <c r="CI366" s="86">
        <v>1</v>
      </c>
      <c r="CJ366" s="86" t="s">
        <v>1454</v>
      </c>
      <c r="CK366" s="86">
        <v>1</v>
      </c>
      <c r="CL366" s="86" t="s">
        <v>1454</v>
      </c>
      <c r="CM366" s="86">
        <v>1</v>
      </c>
      <c r="CN366" s="86" t="s">
        <v>226</v>
      </c>
      <c r="CO366" s="86">
        <v>0</v>
      </c>
      <c r="CP366" s="87" t="s">
        <v>1477</v>
      </c>
      <c r="CQ366" s="152">
        <v>0</v>
      </c>
    </row>
    <row r="367" spans="1:95" ht="13.2" x14ac:dyDescent="0.25">
      <c r="A367" s="82">
        <v>45574.450065925921</v>
      </c>
      <c r="B367" s="83" t="s">
        <v>1005</v>
      </c>
      <c r="C367" s="84" t="s">
        <v>1006</v>
      </c>
      <c r="D367" s="83">
        <v>100</v>
      </c>
      <c r="E367" s="83">
        <v>0.46</v>
      </c>
      <c r="F367" s="83" t="s">
        <v>114</v>
      </c>
      <c r="G367" s="83" t="s">
        <v>76</v>
      </c>
      <c r="H367" s="83" t="s">
        <v>849</v>
      </c>
      <c r="I367" s="83" t="s">
        <v>73</v>
      </c>
      <c r="J367" s="83" t="s">
        <v>78</v>
      </c>
      <c r="K367" s="83" t="s">
        <v>84</v>
      </c>
      <c r="L367" s="83" t="s">
        <v>64</v>
      </c>
      <c r="M367" s="83" t="s">
        <v>64</v>
      </c>
      <c r="N367" s="83" t="s">
        <v>64</v>
      </c>
      <c r="O367" s="83" t="s">
        <v>64</v>
      </c>
      <c r="P367" s="83" t="s">
        <v>64</v>
      </c>
      <c r="Q367" s="83" t="s">
        <v>64</v>
      </c>
      <c r="R367" s="83" t="s">
        <v>64</v>
      </c>
      <c r="S367" s="83" t="s">
        <v>78</v>
      </c>
      <c r="T367" s="83" t="s">
        <v>78</v>
      </c>
      <c r="U367" s="83" t="s">
        <v>64</v>
      </c>
      <c r="V367" s="83" t="s">
        <v>64</v>
      </c>
      <c r="W367" s="83" t="s">
        <v>64</v>
      </c>
      <c r="X367" s="83" t="s">
        <v>64</v>
      </c>
      <c r="Y367" s="83" t="s">
        <v>64</v>
      </c>
      <c r="Z367" s="83" t="s">
        <v>65</v>
      </c>
      <c r="AA367" s="83" t="s">
        <v>65</v>
      </c>
      <c r="AB367" s="83" t="s">
        <v>66</v>
      </c>
      <c r="AC367" s="83" t="s">
        <v>65</v>
      </c>
      <c r="AD367" s="83" t="s">
        <v>65</v>
      </c>
      <c r="AE367" s="83" t="s">
        <v>65</v>
      </c>
      <c r="AF367" s="83" t="s">
        <v>66</v>
      </c>
      <c r="AG367" s="83" t="s">
        <v>66</v>
      </c>
      <c r="AH367" s="83" t="s">
        <v>66</v>
      </c>
      <c r="AI367" s="83" t="s">
        <v>79</v>
      </c>
      <c r="AJ367" s="83" t="s">
        <v>65</v>
      </c>
      <c r="AK367" s="83" t="s">
        <v>79</v>
      </c>
      <c r="AL367" s="83" t="s">
        <v>65</v>
      </c>
      <c r="AM367" s="83" t="s">
        <v>65</v>
      </c>
      <c r="AN367" s="83" t="s">
        <v>79</v>
      </c>
      <c r="AO367" s="83" t="s">
        <v>66</v>
      </c>
      <c r="AP367" s="83" t="s">
        <v>67</v>
      </c>
      <c r="AQ367" s="83" t="s">
        <v>67</v>
      </c>
      <c r="AR367" s="83" t="s">
        <v>63</v>
      </c>
      <c r="AS367" s="83" t="s">
        <v>81</v>
      </c>
      <c r="AT367" s="83" t="s">
        <v>87</v>
      </c>
      <c r="AU367" s="83" t="s">
        <v>93</v>
      </c>
      <c r="AV367" s="83" t="s">
        <v>71</v>
      </c>
      <c r="AW367" s="83" t="s">
        <v>73</v>
      </c>
      <c r="AX367" s="83" t="s">
        <v>73</v>
      </c>
      <c r="AY367" s="83" t="s">
        <v>72</v>
      </c>
      <c r="AZ367" s="83" t="s">
        <v>73</v>
      </c>
      <c r="BA367" s="83" t="s">
        <v>73</v>
      </c>
      <c r="BB367" s="83" t="s">
        <v>73</v>
      </c>
      <c r="BC367" s="83" t="s">
        <v>73</v>
      </c>
      <c r="BD367" s="83"/>
      <c r="BE367" s="83" t="s">
        <v>73</v>
      </c>
      <c r="BF367" s="83"/>
      <c r="BG367" s="87" t="s">
        <v>846</v>
      </c>
      <c r="BH367" s="87" t="s">
        <v>114</v>
      </c>
      <c r="BI367" s="76" t="s">
        <v>1415</v>
      </c>
      <c r="BJ367">
        <v>11</v>
      </c>
      <c r="BK367" s="87">
        <v>54</v>
      </c>
      <c r="BL367" s="87"/>
      <c r="BM367" s="86" t="s">
        <v>1126</v>
      </c>
      <c r="BN367" s="86" t="s">
        <v>1132</v>
      </c>
      <c r="BO367" s="87" t="s">
        <v>68</v>
      </c>
      <c r="BP367" s="87"/>
      <c r="BQ367" s="87" t="s">
        <v>1472</v>
      </c>
      <c r="BR367" s="86" t="s">
        <v>1445</v>
      </c>
      <c r="BS367" s="86">
        <v>1</v>
      </c>
      <c r="BT367" s="86" t="s">
        <v>1445</v>
      </c>
      <c r="BU367" s="86">
        <v>1</v>
      </c>
      <c r="BV367" s="86" t="s">
        <v>63</v>
      </c>
      <c r="BW367" s="86">
        <v>1</v>
      </c>
      <c r="BX367" s="86" t="s">
        <v>1448</v>
      </c>
      <c r="BY367" s="86">
        <v>1</v>
      </c>
      <c r="BZ367" s="86" t="s">
        <v>1449</v>
      </c>
      <c r="CA367" s="86">
        <v>0</v>
      </c>
      <c r="CB367" s="86" t="s">
        <v>1452</v>
      </c>
      <c r="CC367" s="86">
        <v>0</v>
      </c>
      <c r="CD367" s="86" t="s">
        <v>226</v>
      </c>
      <c r="CE367" s="86">
        <v>0</v>
      </c>
      <c r="CF367" s="86" t="s">
        <v>226</v>
      </c>
      <c r="CG367" s="86">
        <v>0</v>
      </c>
      <c r="CH367" s="86" t="s">
        <v>1454</v>
      </c>
      <c r="CI367" s="86">
        <v>1</v>
      </c>
      <c r="CJ367" s="86" t="s">
        <v>226</v>
      </c>
      <c r="CK367" s="86">
        <v>0</v>
      </c>
      <c r="CL367" s="86" t="s">
        <v>226</v>
      </c>
      <c r="CM367" s="86">
        <v>0</v>
      </c>
      <c r="CN367" s="86" t="s">
        <v>226</v>
      </c>
      <c r="CO367" s="86">
        <v>0</v>
      </c>
      <c r="CP367" s="87" t="s">
        <v>1477</v>
      </c>
      <c r="CQ367" s="152">
        <v>0</v>
      </c>
    </row>
    <row r="368" spans="1:95" ht="13.2" x14ac:dyDescent="0.25">
      <c r="A368" s="82">
        <v>45574.450089768521</v>
      </c>
      <c r="B368" s="83" t="s">
        <v>1007</v>
      </c>
      <c r="C368" s="84" t="s">
        <v>1008</v>
      </c>
      <c r="D368" s="83">
        <v>100</v>
      </c>
      <c r="E368" s="83">
        <v>0.5</v>
      </c>
      <c r="F368" s="83" t="s">
        <v>423</v>
      </c>
      <c r="G368" s="83" t="s">
        <v>76</v>
      </c>
      <c r="H368" s="83" t="s">
        <v>887</v>
      </c>
      <c r="I368" s="83" t="s">
        <v>63</v>
      </c>
      <c r="J368" s="83" t="s">
        <v>64</v>
      </c>
      <c r="K368" s="83" t="s">
        <v>64</v>
      </c>
      <c r="L368" s="83" t="s">
        <v>64</v>
      </c>
      <c r="M368" s="83" t="s">
        <v>84</v>
      </c>
      <c r="N368" s="83" t="s">
        <v>64</v>
      </c>
      <c r="O368" s="83" t="s">
        <v>78</v>
      </c>
      <c r="P368" s="83" t="s">
        <v>84</v>
      </c>
      <c r="Q368" s="83" t="s">
        <v>84</v>
      </c>
      <c r="R368" s="83" t="s">
        <v>64</v>
      </c>
      <c r="S368" s="83" t="s">
        <v>64</v>
      </c>
      <c r="T368" s="83" t="s">
        <v>64</v>
      </c>
      <c r="U368" s="83" t="s">
        <v>84</v>
      </c>
      <c r="V368" s="83" t="s">
        <v>64</v>
      </c>
      <c r="W368" s="83" t="s">
        <v>64</v>
      </c>
      <c r="X368" s="83" t="s">
        <v>64</v>
      </c>
      <c r="Y368" s="83" t="s">
        <v>64</v>
      </c>
      <c r="Z368" s="83" t="s">
        <v>66</v>
      </c>
      <c r="AA368" s="83" t="s">
        <v>65</v>
      </c>
      <c r="AB368" s="83" t="s">
        <v>65</v>
      </c>
      <c r="AC368" s="83" t="s">
        <v>79</v>
      </c>
      <c r="AD368" s="83" t="s">
        <v>66</v>
      </c>
      <c r="AE368" s="83" t="s">
        <v>65</v>
      </c>
      <c r="AF368" s="83" t="s">
        <v>65</v>
      </c>
      <c r="AG368" s="83" t="s">
        <v>65</v>
      </c>
      <c r="AH368" s="83" t="s">
        <v>65</v>
      </c>
      <c r="AI368" s="83" t="s">
        <v>79</v>
      </c>
      <c r="AJ368" s="83" t="s">
        <v>66</v>
      </c>
      <c r="AK368" s="83" t="s">
        <v>65</v>
      </c>
      <c r="AL368" s="83" t="s">
        <v>66</v>
      </c>
      <c r="AM368" s="83" t="s">
        <v>65</v>
      </c>
      <c r="AN368" s="83" t="s">
        <v>66</v>
      </c>
      <c r="AO368" s="83" t="s">
        <v>79</v>
      </c>
      <c r="AP368" s="83" t="s">
        <v>67</v>
      </c>
      <c r="AQ368" s="83" t="s">
        <v>67</v>
      </c>
      <c r="AR368" s="83" t="s">
        <v>73</v>
      </c>
      <c r="AS368" s="83" t="s">
        <v>223</v>
      </c>
      <c r="AT368" s="83" t="s">
        <v>69</v>
      </c>
      <c r="AU368" s="83" t="s">
        <v>70</v>
      </c>
      <c r="AV368" s="83" t="s">
        <v>154</v>
      </c>
      <c r="AW368" s="83" t="s">
        <v>63</v>
      </c>
      <c r="AX368" s="83" t="s">
        <v>63</v>
      </c>
      <c r="AY368" s="83" t="s">
        <v>63</v>
      </c>
      <c r="AZ368" s="83" t="s">
        <v>63</v>
      </c>
      <c r="BA368" s="83" t="s">
        <v>63</v>
      </c>
      <c r="BB368" s="83" t="s">
        <v>72</v>
      </c>
      <c r="BC368" s="83" t="s">
        <v>73</v>
      </c>
      <c r="BD368" s="83"/>
      <c r="BE368" s="83" t="s">
        <v>73</v>
      </c>
      <c r="BF368" s="83"/>
      <c r="BG368" s="87" t="s">
        <v>846</v>
      </c>
      <c r="BH368" s="86" t="s">
        <v>60</v>
      </c>
      <c r="BI368" s="76" t="s">
        <v>1414</v>
      </c>
      <c r="BJ368">
        <v>11</v>
      </c>
      <c r="BK368" s="87">
        <v>54</v>
      </c>
      <c r="BL368" s="87"/>
      <c r="BM368" s="86" t="s">
        <v>1126</v>
      </c>
      <c r="BN368" s="86" t="s">
        <v>1132</v>
      </c>
      <c r="BO368" s="87" t="s">
        <v>68</v>
      </c>
      <c r="BP368" s="87"/>
      <c r="BQ368" s="87" t="s">
        <v>1472</v>
      </c>
      <c r="BR368" s="86" t="s">
        <v>1445</v>
      </c>
      <c r="BS368" s="86">
        <v>1</v>
      </c>
      <c r="BT368" s="86" t="s">
        <v>1445</v>
      </c>
      <c r="BU368" s="86">
        <v>1</v>
      </c>
      <c r="BV368" s="86" t="s">
        <v>73</v>
      </c>
      <c r="BW368" s="86">
        <v>0</v>
      </c>
      <c r="BX368" s="86" t="s">
        <v>1447</v>
      </c>
      <c r="BY368" s="86">
        <v>0</v>
      </c>
      <c r="BZ368" s="86" t="s">
        <v>1470</v>
      </c>
      <c r="CA368" s="86">
        <v>2</v>
      </c>
      <c r="CB368" s="86" t="s">
        <v>1453</v>
      </c>
      <c r="CC368" s="86">
        <v>1</v>
      </c>
      <c r="CD368" s="86" t="s">
        <v>1454</v>
      </c>
      <c r="CE368" s="86">
        <v>1</v>
      </c>
      <c r="CF368" s="86" t="s">
        <v>1454</v>
      </c>
      <c r="CG368" s="86">
        <v>1</v>
      </c>
      <c r="CH368" s="86" t="s">
        <v>1454</v>
      </c>
      <c r="CI368" s="86">
        <v>1</v>
      </c>
      <c r="CJ368" s="86" t="s">
        <v>1454</v>
      </c>
      <c r="CK368" s="86">
        <v>1</v>
      </c>
      <c r="CL368" s="86" t="s">
        <v>1454</v>
      </c>
      <c r="CM368" s="86">
        <v>1</v>
      </c>
      <c r="CN368" s="86" t="s">
        <v>1454</v>
      </c>
      <c r="CO368" s="86">
        <v>1</v>
      </c>
      <c r="CP368" s="87" t="s">
        <v>1478</v>
      </c>
      <c r="CQ368" s="152">
        <v>1</v>
      </c>
    </row>
    <row r="369" spans="1:95" ht="13.2" x14ac:dyDescent="0.25">
      <c r="A369" s="82">
        <v>45574.45169332176</v>
      </c>
      <c r="B369" s="83" t="s">
        <v>1009</v>
      </c>
      <c r="C369" s="84" t="s">
        <v>1010</v>
      </c>
      <c r="D369" s="83">
        <v>25</v>
      </c>
      <c r="E369" s="83">
        <v>0.04</v>
      </c>
      <c r="F369" s="83" t="s">
        <v>423</v>
      </c>
      <c r="G369" s="83" t="s">
        <v>76</v>
      </c>
      <c r="H369" s="83" t="s">
        <v>922</v>
      </c>
      <c r="I369" s="83" t="s">
        <v>63</v>
      </c>
      <c r="J369" s="83" t="s">
        <v>64</v>
      </c>
      <c r="K369" s="83" t="s">
        <v>84</v>
      </c>
      <c r="L369" s="83" t="s">
        <v>64</v>
      </c>
      <c r="M369" s="83" t="s">
        <v>84</v>
      </c>
      <c r="N369" s="83" t="s">
        <v>64</v>
      </c>
      <c r="O369" s="83" t="s">
        <v>84</v>
      </c>
      <c r="P369" s="83" t="s">
        <v>84</v>
      </c>
      <c r="Q369" s="83" t="s">
        <v>64</v>
      </c>
      <c r="R369" s="83" t="s">
        <v>64</v>
      </c>
      <c r="S369" s="83" t="s">
        <v>84</v>
      </c>
      <c r="T369" s="83" t="s">
        <v>64</v>
      </c>
      <c r="U369" s="83" t="s">
        <v>84</v>
      </c>
      <c r="V369" s="83" t="s">
        <v>64</v>
      </c>
      <c r="W369" s="83" t="s">
        <v>64</v>
      </c>
      <c r="X369" s="83" t="s">
        <v>84</v>
      </c>
      <c r="Y369" s="83" t="s">
        <v>78</v>
      </c>
      <c r="Z369" s="83" t="s">
        <v>66</v>
      </c>
      <c r="AA369" s="83" t="s">
        <v>66</v>
      </c>
      <c r="AB369" s="83" t="s">
        <v>66</v>
      </c>
      <c r="AC369" s="83" t="s">
        <v>65</v>
      </c>
      <c r="AD369" s="83" t="s">
        <v>66</v>
      </c>
      <c r="AE369" s="83" t="s">
        <v>79</v>
      </c>
      <c r="AF369" s="83" t="s">
        <v>79</v>
      </c>
      <c r="AG369" s="83" t="s">
        <v>65</v>
      </c>
      <c r="AH369" s="83" t="s">
        <v>66</v>
      </c>
      <c r="AI369" s="83" t="s">
        <v>101</v>
      </c>
      <c r="AJ369" s="83" t="s">
        <v>65</v>
      </c>
      <c r="AK369" s="83" t="s">
        <v>66</v>
      </c>
      <c r="AL369" s="83" t="s">
        <v>66</v>
      </c>
      <c r="AM369" s="83" t="s">
        <v>66</v>
      </c>
      <c r="AN369" s="83" t="s">
        <v>66</v>
      </c>
      <c r="AO369" s="83" t="s">
        <v>66</v>
      </c>
      <c r="AP369" s="83" t="s">
        <v>67</v>
      </c>
      <c r="AQ369" s="83" t="s">
        <v>67</v>
      </c>
      <c r="AR369" s="83" t="s">
        <v>63</v>
      </c>
      <c r="AS369" s="83" t="s">
        <v>81</v>
      </c>
      <c r="AT369" s="83" t="s">
        <v>69</v>
      </c>
      <c r="AU369" s="83" t="s">
        <v>70</v>
      </c>
      <c r="AV369" s="83" t="s">
        <v>71</v>
      </c>
      <c r="AW369" s="83" t="s">
        <v>72</v>
      </c>
      <c r="AX369" s="83" t="s">
        <v>72</v>
      </c>
      <c r="AY369" s="83" t="s">
        <v>72</v>
      </c>
      <c r="AZ369" s="83" t="s">
        <v>72</v>
      </c>
      <c r="BA369" s="83" t="s">
        <v>72</v>
      </c>
      <c r="BB369" s="83" t="s">
        <v>72</v>
      </c>
      <c r="BC369" s="83" t="s">
        <v>73</v>
      </c>
      <c r="BD369" s="83"/>
      <c r="BE369" s="83" t="s">
        <v>73</v>
      </c>
      <c r="BF369" s="83"/>
      <c r="BG369" s="87" t="s">
        <v>846</v>
      </c>
      <c r="BH369" s="86" t="s">
        <v>60</v>
      </c>
      <c r="BI369" s="76" t="s">
        <v>1414</v>
      </c>
      <c r="BJ369">
        <v>8</v>
      </c>
      <c r="BK369" s="87">
        <v>50</v>
      </c>
      <c r="BL369" s="87"/>
      <c r="BM369" s="86" t="s">
        <v>1126</v>
      </c>
      <c r="BN369" s="86" t="s">
        <v>1132</v>
      </c>
      <c r="BO369" s="87" t="s">
        <v>68</v>
      </c>
      <c r="BP369" s="87"/>
      <c r="BQ369" s="87" t="s">
        <v>1472</v>
      </c>
      <c r="BR369" s="86" t="s">
        <v>1445</v>
      </c>
      <c r="BS369" s="86">
        <v>1</v>
      </c>
      <c r="BT369" s="86" t="s">
        <v>1445</v>
      </c>
      <c r="BU369" s="86">
        <v>1</v>
      </c>
      <c r="BV369" s="86" t="s">
        <v>63</v>
      </c>
      <c r="BW369" s="86">
        <v>1</v>
      </c>
      <c r="BX369" s="86" t="s">
        <v>1447</v>
      </c>
      <c r="BY369" s="86">
        <v>0</v>
      </c>
      <c r="BZ369" s="86" t="s">
        <v>1470</v>
      </c>
      <c r="CA369" s="86">
        <v>2</v>
      </c>
      <c r="CB369" s="86" t="s">
        <v>1452</v>
      </c>
      <c r="CC369" s="86">
        <v>0</v>
      </c>
      <c r="CD369" s="86" t="s">
        <v>1454</v>
      </c>
      <c r="CE369" s="86">
        <v>1</v>
      </c>
      <c r="CF369" s="86" t="s">
        <v>1454</v>
      </c>
      <c r="CG369" s="86">
        <v>1</v>
      </c>
      <c r="CH369" s="86" t="s">
        <v>1454</v>
      </c>
      <c r="CI369" s="86">
        <v>1</v>
      </c>
      <c r="CJ369" s="86" t="s">
        <v>1454</v>
      </c>
      <c r="CK369" s="86">
        <v>1</v>
      </c>
      <c r="CL369" s="86" t="s">
        <v>1454</v>
      </c>
      <c r="CM369" s="86">
        <v>1</v>
      </c>
      <c r="CN369" s="86" t="s">
        <v>1454</v>
      </c>
      <c r="CO369" s="86">
        <v>1</v>
      </c>
      <c r="CP369" s="87" t="s">
        <v>1478</v>
      </c>
      <c r="CQ369" s="152">
        <v>1</v>
      </c>
    </row>
    <row r="370" spans="1:95" ht="13.2" x14ac:dyDescent="0.25">
      <c r="A370" s="82">
        <v>45574.454814074074</v>
      </c>
      <c r="B370" s="83" t="s">
        <v>1011</v>
      </c>
      <c r="C370" s="84" t="s">
        <v>1012</v>
      </c>
      <c r="D370" s="83">
        <v>94.64</v>
      </c>
      <c r="E370" s="83">
        <v>0.8</v>
      </c>
      <c r="F370" s="83" t="s">
        <v>423</v>
      </c>
      <c r="G370" s="83" t="s">
        <v>76</v>
      </c>
      <c r="H370" s="83" t="s">
        <v>846</v>
      </c>
      <c r="I370" s="83" t="s">
        <v>73</v>
      </c>
      <c r="J370" s="83" t="s">
        <v>145</v>
      </c>
      <c r="K370" s="83" t="s">
        <v>64</v>
      </c>
      <c r="L370" s="83" t="s">
        <v>64</v>
      </c>
      <c r="M370" s="83" t="s">
        <v>84</v>
      </c>
      <c r="N370" s="83" t="s">
        <v>84</v>
      </c>
      <c r="O370" s="83" t="s">
        <v>78</v>
      </c>
      <c r="P370" s="83" t="s">
        <v>84</v>
      </c>
      <c r="Q370" s="83" t="s">
        <v>84</v>
      </c>
      <c r="R370" s="83" t="s">
        <v>64</v>
      </c>
      <c r="S370" s="83" t="s">
        <v>84</v>
      </c>
      <c r="T370" s="83" t="s">
        <v>78</v>
      </c>
      <c r="U370" s="83" t="s">
        <v>84</v>
      </c>
      <c r="V370" s="83" t="s">
        <v>64</v>
      </c>
      <c r="W370" s="83" t="s">
        <v>64</v>
      </c>
      <c r="X370" s="83" t="s">
        <v>84</v>
      </c>
      <c r="Y370" s="83" t="s">
        <v>64</v>
      </c>
      <c r="Z370" s="83" t="s">
        <v>65</v>
      </c>
      <c r="AA370" s="83" t="s">
        <v>66</v>
      </c>
      <c r="AB370" s="83" t="s">
        <v>66</v>
      </c>
      <c r="AC370" s="83" t="s">
        <v>65</v>
      </c>
      <c r="AD370" s="83" t="s">
        <v>65</v>
      </c>
      <c r="AE370" s="83" t="s">
        <v>65</v>
      </c>
      <c r="AF370" s="83" t="s">
        <v>66</v>
      </c>
      <c r="AG370" s="83" t="s">
        <v>65</v>
      </c>
      <c r="AH370" s="83" t="s">
        <v>65</v>
      </c>
      <c r="AI370" s="83" t="s">
        <v>79</v>
      </c>
      <c r="AJ370" s="83" t="s">
        <v>65</v>
      </c>
      <c r="AK370" s="83" t="s">
        <v>65</v>
      </c>
      <c r="AL370" s="83" t="s">
        <v>65</v>
      </c>
      <c r="AM370" s="83" t="s">
        <v>66</v>
      </c>
      <c r="AN370" s="83" t="s">
        <v>79</v>
      </c>
      <c r="AO370" s="83" t="s">
        <v>79</v>
      </c>
      <c r="AP370" s="83" t="s">
        <v>85</v>
      </c>
      <c r="AQ370" s="83" t="s">
        <v>85</v>
      </c>
      <c r="AR370" s="83" t="s">
        <v>86</v>
      </c>
      <c r="AS370" s="83" t="s">
        <v>864</v>
      </c>
      <c r="AT370" s="83" t="s">
        <v>69</v>
      </c>
      <c r="AU370" s="83" t="s">
        <v>93</v>
      </c>
      <c r="AV370" s="83" t="s">
        <v>71</v>
      </c>
      <c r="AW370" s="83" t="s">
        <v>72</v>
      </c>
      <c r="AX370" s="83" t="s">
        <v>73</v>
      </c>
      <c r="AY370" s="83" t="s">
        <v>72</v>
      </c>
      <c r="AZ370" s="83" t="s">
        <v>73</v>
      </c>
      <c r="BA370" s="83" t="s">
        <v>73</v>
      </c>
      <c r="BB370" s="83" t="s">
        <v>72</v>
      </c>
      <c r="BC370" s="83" t="s">
        <v>73</v>
      </c>
      <c r="BD370" s="83"/>
      <c r="BE370" s="83" t="s">
        <v>73</v>
      </c>
      <c r="BF370" s="83"/>
      <c r="BG370" s="87" t="s">
        <v>846</v>
      </c>
      <c r="BH370" s="86" t="s">
        <v>60</v>
      </c>
      <c r="BI370" s="76" t="s">
        <v>1415</v>
      </c>
      <c r="BJ370">
        <v>6</v>
      </c>
      <c r="BK370" s="87">
        <v>55</v>
      </c>
      <c r="BL370" s="87"/>
      <c r="BM370" s="86" t="s">
        <v>1126</v>
      </c>
      <c r="BN370" s="86" t="s">
        <v>1132</v>
      </c>
      <c r="BO370" s="87" t="s">
        <v>68</v>
      </c>
      <c r="BP370" s="87"/>
      <c r="BQ370" s="87" t="s">
        <v>1472</v>
      </c>
      <c r="BR370" s="86" t="s">
        <v>1445</v>
      </c>
      <c r="BS370" s="86">
        <v>1</v>
      </c>
      <c r="BT370" s="86" t="s">
        <v>1445</v>
      </c>
      <c r="BU370" s="86">
        <v>1</v>
      </c>
      <c r="BV370" s="86" t="s">
        <v>63</v>
      </c>
      <c r="BW370" s="86">
        <v>1</v>
      </c>
      <c r="BX370" s="86" t="s">
        <v>1447</v>
      </c>
      <c r="BY370" s="86">
        <v>0</v>
      </c>
      <c r="BZ370" s="86" t="s">
        <v>1449</v>
      </c>
      <c r="CA370" s="86">
        <v>0</v>
      </c>
      <c r="CB370" s="86" t="s">
        <v>1452</v>
      </c>
      <c r="CC370" s="86">
        <v>0</v>
      </c>
      <c r="CD370" s="86" t="s">
        <v>1454</v>
      </c>
      <c r="CE370" s="86">
        <v>1</v>
      </c>
      <c r="CF370" s="86" t="s">
        <v>226</v>
      </c>
      <c r="CG370" s="86">
        <v>0</v>
      </c>
      <c r="CH370" s="86" t="s">
        <v>1454</v>
      </c>
      <c r="CI370" s="86">
        <v>1</v>
      </c>
      <c r="CJ370" s="86" t="s">
        <v>226</v>
      </c>
      <c r="CK370" s="86">
        <v>0</v>
      </c>
      <c r="CL370" s="86" t="s">
        <v>226</v>
      </c>
      <c r="CM370" s="86">
        <v>0</v>
      </c>
      <c r="CN370" s="86" t="s">
        <v>1454</v>
      </c>
      <c r="CO370" s="86">
        <v>1</v>
      </c>
      <c r="CP370" s="87" t="s">
        <v>1477</v>
      </c>
      <c r="CQ370" s="152">
        <v>0</v>
      </c>
    </row>
    <row r="371" spans="1:95" ht="13.2" x14ac:dyDescent="0.25">
      <c r="A371" s="82">
        <v>45574.454907916668</v>
      </c>
      <c r="B371" s="83" t="s">
        <v>1013</v>
      </c>
      <c r="C371" s="84" t="s">
        <v>1014</v>
      </c>
      <c r="D371" s="83">
        <v>100</v>
      </c>
      <c r="E371" s="83">
        <v>1.79</v>
      </c>
      <c r="F371" s="83" t="s">
        <v>114</v>
      </c>
      <c r="G371" s="83" t="s">
        <v>539</v>
      </c>
      <c r="H371" s="83" t="s">
        <v>1015</v>
      </c>
      <c r="I371" s="83" t="s">
        <v>63</v>
      </c>
      <c r="J371" s="83" t="s">
        <v>64</v>
      </c>
      <c r="K371" s="83" t="s">
        <v>64</v>
      </c>
      <c r="L371" s="83" t="s">
        <v>64</v>
      </c>
      <c r="M371" s="83" t="s">
        <v>78</v>
      </c>
      <c r="N371" s="83" t="s">
        <v>64</v>
      </c>
      <c r="O371" s="83" t="s">
        <v>64</v>
      </c>
      <c r="P371" s="83" t="s">
        <v>84</v>
      </c>
      <c r="Q371" s="83" t="s">
        <v>64</v>
      </c>
      <c r="R371" s="83" t="s">
        <v>64</v>
      </c>
      <c r="S371" s="83" t="s">
        <v>64</v>
      </c>
      <c r="T371" s="83" t="s">
        <v>64</v>
      </c>
      <c r="U371" s="83" t="s">
        <v>64</v>
      </c>
      <c r="V371" s="83" t="s">
        <v>64</v>
      </c>
      <c r="W371" s="83" t="s">
        <v>64</v>
      </c>
      <c r="X371" s="83" t="s">
        <v>64</v>
      </c>
      <c r="Y371" s="83" t="s">
        <v>64</v>
      </c>
      <c r="Z371" s="83" t="s">
        <v>65</v>
      </c>
      <c r="AA371" s="83" t="s">
        <v>66</v>
      </c>
      <c r="AB371" s="83" t="s">
        <v>65</v>
      </c>
      <c r="AC371" s="83" t="s">
        <v>65</v>
      </c>
      <c r="AD371" s="83" t="s">
        <v>65</v>
      </c>
      <c r="AE371" s="83" t="s">
        <v>65</v>
      </c>
      <c r="AF371" s="83" t="s">
        <v>66</v>
      </c>
      <c r="AG371" s="83" t="s">
        <v>65</v>
      </c>
      <c r="AH371" s="83" t="s">
        <v>65</v>
      </c>
      <c r="AI371" s="83" t="s">
        <v>101</v>
      </c>
      <c r="AJ371" s="83" t="s">
        <v>66</v>
      </c>
      <c r="AK371" s="83" t="s">
        <v>66</v>
      </c>
      <c r="AL371" s="83" t="s">
        <v>79</v>
      </c>
      <c r="AM371" s="83" t="s">
        <v>65</v>
      </c>
      <c r="AN371" s="83" t="s">
        <v>65</v>
      </c>
      <c r="AO371" s="83" t="s">
        <v>65</v>
      </c>
      <c r="AP371" s="83" t="s">
        <v>119</v>
      </c>
      <c r="AQ371" s="83" t="s">
        <v>80</v>
      </c>
      <c r="AR371" s="83" t="s">
        <v>63</v>
      </c>
      <c r="AS371" s="83" t="s">
        <v>1016</v>
      </c>
      <c r="AT371" s="83" t="s">
        <v>69</v>
      </c>
      <c r="AU371" s="83" t="s">
        <v>80</v>
      </c>
      <c r="AV371" s="83" t="s">
        <v>71</v>
      </c>
      <c r="AW371" s="83" t="s">
        <v>72</v>
      </c>
      <c r="AX371" s="83" t="s">
        <v>72</v>
      </c>
      <c r="AY371" s="83" t="s">
        <v>72</v>
      </c>
      <c r="AZ371" s="83" t="s">
        <v>63</v>
      </c>
      <c r="BA371" s="83" t="s">
        <v>72</v>
      </c>
      <c r="BB371" s="83" t="s">
        <v>72</v>
      </c>
      <c r="BC371" s="83" t="s">
        <v>73</v>
      </c>
      <c r="BD371" s="83"/>
      <c r="BE371" s="83" t="s">
        <v>73</v>
      </c>
      <c r="BF371" s="83"/>
      <c r="BG371" s="87" t="s">
        <v>846</v>
      </c>
      <c r="BH371" s="87" t="s">
        <v>114</v>
      </c>
      <c r="BI371" s="76" t="s">
        <v>1414</v>
      </c>
      <c r="BJ371">
        <v>15</v>
      </c>
      <c r="BK371" s="87">
        <v>58</v>
      </c>
      <c r="BL371" s="87"/>
      <c r="BM371" s="86" t="s">
        <v>1126</v>
      </c>
      <c r="BN371" s="86" t="s">
        <v>1132</v>
      </c>
      <c r="BO371" s="87" t="s">
        <v>68</v>
      </c>
      <c r="BP371" s="87"/>
      <c r="BQ371" s="87" t="s">
        <v>1472</v>
      </c>
      <c r="BR371" s="86" t="s">
        <v>1444</v>
      </c>
      <c r="BS371" s="86">
        <v>0</v>
      </c>
      <c r="BT371" s="86" t="s">
        <v>1444</v>
      </c>
      <c r="BU371" s="86">
        <v>0</v>
      </c>
      <c r="BV371" s="86" t="s">
        <v>63</v>
      </c>
      <c r="BW371" s="86">
        <v>1</v>
      </c>
      <c r="BX371" s="86" t="s">
        <v>1447</v>
      </c>
      <c r="BY371" s="86">
        <v>0</v>
      </c>
      <c r="BZ371" s="86" t="s">
        <v>1450</v>
      </c>
      <c r="CA371" s="86">
        <v>1</v>
      </c>
      <c r="CB371" s="86" t="s">
        <v>1452</v>
      </c>
      <c r="CC371" s="86">
        <v>0</v>
      </c>
      <c r="CD371" s="86" t="s">
        <v>1454</v>
      </c>
      <c r="CE371" s="86">
        <v>1</v>
      </c>
      <c r="CF371" s="86" t="s">
        <v>1454</v>
      </c>
      <c r="CG371" s="86">
        <v>1</v>
      </c>
      <c r="CH371" s="86" t="s">
        <v>1454</v>
      </c>
      <c r="CI371" s="86">
        <v>1</v>
      </c>
      <c r="CJ371" s="86" t="s">
        <v>1454</v>
      </c>
      <c r="CK371" s="86">
        <v>1</v>
      </c>
      <c r="CL371" s="86" t="s">
        <v>1454</v>
      </c>
      <c r="CM371" s="86">
        <v>1</v>
      </c>
      <c r="CN371" s="86" t="s">
        <v>1454</v>
      </c>
      <c r="CO371" s="86">
        <v>1</v>
      </c>
      <c r="CP371" s="87" t="s">
        <v>1478</v>
      </c>
      <c r="CQ371" s="152">
        <v>1</v>
      </c>
    </row>
    <row r="372" spans="1:95" ht="13.2" x14ac:dyDescent="0.25">
      <c r="A372" s="82">
        <v>45574.455428506946</v>
      </c>
      <c r="B372" s="83" t="s">
        <v>1017</v>
      </c>
      <c r="C372" s="84" t="s">
        <v>1018</v>
      </c>
      <c r="D372" s="83">
        <v>100</v>
      </c>
      <c r="E372" s="83">
        <v>0.79</v>
      </c>
      <c r="F372" s="83" t="s">
        <v>114</v>
      </c>
      <c r="G372" s="83" t="s">
        <v>539</v>
      </c>
      <c r="H372" s="83" t="s">
        <v>863</v>
      </c>
      <c r="I372" s="83" t="s">
        <v>63</v>
      </c>
      <c r="J372" s="83" t="s">
        <v>64</v>
      </c>
      <c r="K372" s="83" t="s">
        <v>64</v>
      </c>
      <c r="L372" s="83" t="s">
        <v>64</v>
      </c>
      <c r="M372" s="83" t="s">
        <v>78</v>
      </c>
      <c r="N372" s="83" t="s">
        <v>64</v>
      </c>
      <c r="O372" s="83" t="s">
        <v>64</v>
      </c>
      <c r="P372" s="83" t="s">
        <v>84</v>
      </c>
      <c r="Q372" s="83" t="s">
        <v>84</v>
      </c>
      <c r="R372" s="83" t="s">
        <v>64</v>
      </c>
      <c r="S372" s="83" t="s">
        <v>64</v>
      </c>
      <c r="T372" s="83" t="s">
        <v>64</v>
      </c>
      <c r="U372" s="83" t="s">
        <v>64</v>
      </c>
      <c r="V372" s="83" t="s">
        <v>78</v>
      </c>
      <c r="W372" s="83" t="s">
        <v>64</v>
      </c>
      <c r="X372" s="83" t="s">
        <v>64</v>
      </c>
      <c r="Y372" s="83" t="s">
        <v>64</v>
      </c>
      <c r="Z372" s="83" t="s">
        <v>65</v>
      </c>
      <c r="AA372" s="83" t="s">
        <v>65</v>
      </c>
      <c r="AB372" s="83" t="s">
        <v>65</v>
      </c>
      <c r="AC372" s="83" t="s">
        <v>65</v>
      </c>
      <c r="AD372" s="83" t="s">
        <v>65</v>
      </c>
      <c r="AE372" s="83" t="s">
        <v>65</v>
      </c>
      <c r="AF372" s="83" t="s">
        <v>66</v>
      </c>
      <c r="AG372" s="83" t="s">
        <v>65</v>
      </c>
      <c r="AH372" s="83" t="s">
        <v>65</v>
      </c>
      <c r="AI372" s="83" t="s">
        <v>101</v>
      </c>
      <c r="AJ372" s="83" t="s">
        <v>65</v>
      </c>
      <c r="AK372" s="83" t="s">
        <v>65</v>
      </c>
      <c r="AL372" s="83" t="s">
        <v>65</v>
      </c>
      <c r="AM372" s="83" t="s">
        <v>65</v>
      </c>
      <c r="AN372" s="83" t="s">
        <v>66</v>
      </c>
      <c r="AO372" s="83" t="s">
        <v>65</v>
      </c>
      <c r="AP372" s="83" t="s">
        <v>67</v>
      </c>
      <c r="AQ372" s="83" t="s">
        <v>67</v>
      </c>
      <c r="AR372" s="83" t="s">
        <v>63</v>
      </c>
      <c r="AS372" s="83" t="s">
        <v>81</v>
      </c>
      <c r="AT372" s="83" t="s">
        <v>69</v>
      </c>
      <c r="AU372" s="83" t="s">
        <v>70</v>
      </c>
      <c r="AV372" s="83" t="s">
        <v>80</v>
      </c>
      <c r="AW372" s="83" t="s">
        <v>63</v>
      </c>
      <c r="AX372" s="83" t="s">
        <v>72</v>
      </c>
      <c r="AY372" s="83" t="s">
        <v>63</v>
      </c>
      <c r="AZ372" s="83" t="s">
        <v>63</v>
      </c>
      <c r="BA372" s="83" t="s">
        <v>63</v>
      </c>
      <c r="BB372" s="83" t="s">
        <v>72</v>
      </c>
      <c r="BC372" s="83" t="s">
        <v>73</v>
      </c>
      <c r="BD372" s="83"/>
      <c r="BE372" s="83" t="s">
        <v>73</v>
      </c>
      <c r="BF372" s="83"/>
      <c r="BG372" s="87" t="s">
        <v>846</v>
      </c>
      <c r="BH372" s="87" t="s">
        <v>114</v>
      </c>
      <c r="BI372" s="76" t="s">
        <v>1414</v>
      </c>
      <c r="BJ372">
        <v>13</v>
      </c>
      <c r="BK372" s="87">
        <v>62</v>
      </c>
      <c r="BL372" s="87"/>
      <c r="BM372" s="86" t="s">
        <v>1126</v>
      </c>
      <c r="BN372" s="86" t="s">
        <v>1132</v>
      </c>
      <c r="BO372" s="87" t="s">
        <v>68</v>
      </c>
      <c r="BP372" s="87"/>
      <c r="BQ372" s="87" t="s">
        <v>1472</v>
      </c>
      <c r="BR372" s="86" t="s">
        <v>1445</v>
      </c>
      <c r="BS372" s="86">
        <v>1</v>
      </c>
      <c r="BT372" s="86" t="s">
        <v>1445</v>
      </c>
      <c r="BU372" s="86">
        <v>1</v>
      </c>
      <c r="BV372" s="86" t="s">
        <v>63</v>
      </c>
      <c r="BW372" s="86">
        <v>1</v>
      </c>
      <c r="BX372" s="86" t="s">
        <v>1447</v>
      </c>
      <c r="BY372" s="86">
        <v>0</v>
      </c>
      <c r="BZ372" s="86" t="s">
        <v>1470</v>
      </c>
      <c r="CA372" s="86">
        <v>2</v>
      </c>
      <c r="CB372" s="86" t="s">
        <v>1452</v>
      </c>
      <c r="CC372" s="86">
        <v>0</v>
      </c>
      <c r="CD372" s="86" t="s">
        <v>1454</v>
      </c>
      <c r="CE372" s="86">
        <v>1</v>
      </c>
      <c r="CF372" s="86" t="s">
        <v>1454</v>
      </c>
      <c r="CG372" s="86">
        <v>1</v>
      </c>
      <c r="CH372" s="86" t="s">
        <v>1454</v>
      </c>
      <c r="CI372" s="86">
        <v>1</v>
      </c>
      <c r="CJ372" s="86" t="s">
        <v>1454</v>
      </c>
      <c r="CK372" s="86">
        <v>1</v>
      </c>
      <c r="CL372" s="86" t="s">
        <v>1454</v>
      </c>
      <c r="CM372" s="86">
        <v>1</v>
      </c>
      <c r="CN372" s="86" t="s">
        <v>1454</v>
      </c>
      <c r="CO372" s="86">
        <v>1</v>
      </c>
      <c r="CP372" s="87" t="s">
        <v>1478</v>
      </c>
      <c r="CQ372" s="152">
        <v>1</v>
      </c>
    </row>
    <row r="373" spans="1:95" ht="13.2" x14ac:dyDescent="0.25">
      <c r="A373" s="82">
        <v>45574.459710567127</v>
      </c>
      <c r="B373" s="83" t="s">
        <v>1019</v>
      </c>
      <c r="C373" s="84" t="s">
        <v>1020</v>
      </c>
      <c r="D373" s="83">
        <v>78.569999999999993</v>
      </c>
      <c r="E373" s="83">
        <v>0.28999999999999998</v>
      </c>
      <c r="F373" s="83" t="s">
        <v>114</v>
      </c>
      <c r="G373" s="83" t="s">
        <v>539</v>
      </c>
      <c r="H373" s="83" t="s">
        <v>846</v>
      </c>
      <c r="I373" s="83" t="s">
        <v>63</v>
      </c>
      <c r="J373" s="83" t="s">
        <v>145</v>
      </c>
      <c r="K373" s="83" t="s">
        <v>78</v>
      </c>
      <c r="L373" s="83" t="s">
        <v>64</v>
      </c>
      <c r="M373" s="83" t="s">
        <v>78</v>
      </c>
      <c r="N373" s="83" t="s">
        <v>84</v>
      </c>
      <c r="O373" s="83" t="s">
        <v>64</v>
      </c>
      <c r="P373" s="83" t="s">
        <v>78</v>
      </c>
      <c r="Q373" s="83" t="s">
        <v>64</v>
      </c>
      <c r="R373" s="83" t="s">
        <v>64</v>
      </c>
      <c r="S373" s="83" t="s">
        <v>64</v>
      </c>
      <c r="T373" s="83" t="s">
        <v>64</v>
      </c>
      <c r="U373" s="83" t="s">
        <v>64</v>
      </c>
      <c r="V373" s="83" t="s">
        <v>84</v>
      </c>
      <c r="W373" s="83" t="s">
        <v>64</v>
      </c>
      <c r="X373" s="83" t="s">
        <v>64</v>
      </c>
      <c r="Y373" s="83" t="s">
        <v>64</v>
      </c>
      <c r="Z373" s="83" t="s">
        <v>66</v>
      </c>
      <c r="AA373" s="83" t="s">
        <v>66</v>
      </c>
      <c r="AB373" s="83" t="s">
        <v>65</v>
      </c>
      <c r="AC373" s="83" t="s">
        <v>66</v>
      </c>
      <c r="AD373" s="83" t="s">
        <v>79</v>
      </c>
      <c r="AE373" s="83" t="s">
        <v>66</v>
      </c>
      <c r="AF373" s="83" t="s">
        <v>79</v>
      </c>
      <c r="AG373" s="83" t="s">
        <v>65</v>
      </c>
      <c r="AH373" s="83" t="s">
        <v>65</v>
      </c>
      <c r="AI373" s="83" t="s">
        <v>101</v>
      </c>
      <c r="AJ373" s="83" t="s">
        <v>66</v>
      </c>
      <c r="AK373" s="83" t="s">
        <v>66</v>
      </c>
      <c r="AL373" s="83" t="s">
        <v>66</v>
      </c>
      <c r="AM373" s="83" t="s">
        <v>79</v>
      </c>
      <c r="AN373" s="83" t="s">
        <v>66</v>
      </c>
      <c r="AO373" s="83" t="s">
        <v>66</v>
      </c>
      <c r="AP373" s="83" t="s">
        <v>67</v>
      </c>
      <c r="AQ373" s="83" t="s">
        <v>67</v>
      </c>
      <c r="AR373" s="83" t="s">
        <v>73</v>
      </c>
      <c r="AS373" s="83" t="s">
        <v>81</v>
      </c>
      <c r="AT373" s="83" t="s">
        <v>87</v>
      </c>
      <c r="AU373" s="83" t="s">
        <v>70</v>
      </c>
      <c r="AV373" s="83" t="s">
        <v>80</v>
      </c>
      <c r="AW373" s="83" t="s">
        <v>63</v>
      </c>
      <c r="AX373" s="83" t="s">
        <v>73</v>
      </c>
      <c r="AY373" s="83" t="s">
        <v>73</v>
      </c>
      <c r="AZ373" s="83" t="s">
        <v>72</v>
      </c>
      <c r="BA373" s="83" t="s">
        <v>73</v>
      </c>
      <c r="BB373" s="83" t="s">
        <v>73</v>
      </c>
      <c r="BC373" s="83" t="s">
        <v>73</v>
      </c>
      <c r="BD373" s="83"/>
      <c r="BE373" s="83" t="s">
        <v>73</v>
      </c>
      <c r="BF373" s="83"/>
      <c r="BG373" s="87" t="s">
        <v>846</v>
      </c>
      <c r="BH373" s="87" t="s">
        <v>114</v>
      </c>
      <c r="BI373" s="76" t="s">
        <v>1414</v>
      </c>
      <c r="BJ373">
        <v>11</v>
      </c>
      <c r="BK373" s="87">
        <v>49</v>
      </c>
      <c r="BL373" s="87"/>
      <c r="BM373" s="86" t="s">
        <v>1126</v>
      </c>
      <c r="BN373" s="86" t="s">
        <v>1132</v>
      </c>
      <c r="BO373" s="87" t="s">
        <v>68</v>
      </c>
      <c r="BP373" s="87"/>
      <c r="BQ373" s="87" t="s">
        <v>1472</v>
      </c>
      <c r="BR373" s="86" t="s">
        <v>1445</v>
      </c>
      <c r="BS373" s="86">
        <v>1</v>
      </c>
      <c r="BT373" s="86" t="s">
        <v>1445</v>
      </c>
      <c r="BU373" s="86">
        <v>1</v>
      </c>
      <c r="BV373" s="86" t="s">
        <v>73</v>
      </c>
      <c r="BW373" s="86">
        <v>0</v>
      </c>
      <c r="BX373" s="86" t="s">
        <v>1448</v>
      </c>
      <c r="BY373" s="86">
        <v>1</v>
      </c>
      <c r="BZ373" s="86" t="s">
        <v>1470</v>
      </c>
      <c r="CA373" s="86">
        <v>2</v>
      </c>
      <c r="CB373" s="86" t="s">
        <v>1452</v>
      </c>
      <c r="CC373" s="86">
        <v>0</v>
      </c>
      <c r="CD373" s="86" t="s">
        <v>1454</v>
      </c>
      <c r="CE373" s="86">
        <v>1</v>
      </c>
      <c r="CF373" s="86" t="s">
        <v>226</v>
      </c>
      <c r="CG373" s="86">
        <v>0</v>
      </c>
      <c r="CH373" s="86" t="s">
        <v>226</v>
      </c>
      <c r="CI373" s="86">
        <v>0</v>
      </c>
      <c r="CJ373" s="86" t="s">
        <v>1454</v>
      </c>
      <c r="CK373" s="86">
        <v>1</v>
      </c>
      <c r="CL373" s="86" t="s">
        <v>226</v>
      </c>
      <c r="CM373" s="86">
        <v>0</v>
      </c>
      <c r="CN373" s="86" t="s">
        <v>226</v>
      </c>
      <c r="CO373" s="86">
        <v>0</v>
      </c>
      <c r="CP373" s="87" t="s">
        <v>1477</v>
      </c>
      <c r="CQ373" s="152">
        <v>0</v>
      </c>
    </row>
    <row r="374" spans="1:95" ht="13.2" x14ac:dyDescent="0.25">
      <c r="A374" s="82">
        <v>45574.459731550931</v>
      </c>
      <c r="B374" s="83" t="s">
        <v>1021</v>
      </c>
      <c r="C374" s="83" t="s">
        <v>1022</v>
      </c>
      <c r="D374" s="83">
        <v>100</v>
      </c>
      <c r="E374" s="83">
        <v>0.92</v>
      </c>
      <c r="F374" s="83" t="s">
        <v>114</v>
      </c>
      <c r="G374" s="83" t="s">
        <v>539</v>
      </c>
      <c r="H374" s="83" t="s">
        <v>887</v>
      </c>
      <c r="I374" s="83" t="s">
        <v>63</v>
      </c>
      <c r="J374" s="83" t="s">
        <v>64</v>
      </c>
      <c r="K374" s="83" t="s">
        <v>64</v>
      </c>
      <c r="L374" s="83" t="s">
        <v>64</v>
      </c>
      <c r="M374" s="83" t="s">
        <v>78</v>
      </c>
      <c r="N374" s="83" t="s">
        <v>64</v>
      </c>
      <c r="O374" s="83" t="s">
        <v>84</v>
      </c>
      <c r="P374" s="83" t="s">
        <v>84</v>
      </c>
      <c r="Q374" s="83" t="s">
        <v>64</v>
      </c>
      <c r="R374" s="83" t="s">
        <v>64</v>
      </c>
      <c r="S374" s="83" t="s">
        <v>64</v>
      </c>
      <c r="T374" s="83" t="s">
        <v>64</v>
      </c>
      <c r="U374" s="83" t="s">
        <v>64</v>
      </c>
      <c r="V374" s="83" t="s">
        <v>64</v>
      </c>
      <c r="W374" s="83" t="s">
        <v>64</v>
      </c>
      <c r="X374" s="83" t="s">
        <v>64</v>
      </c>
      <c r="Y374" s="83" t="s">
        <v>84</v>
      </c>
      <c r="Z374" s="83" t="s">
        <v>66</v>
      </c>
      <c r="AA374" s="83" t="s">
        <v>66</v>
      </c>
      <c r="AB374" s="83" t="s">
        <v>79</v>
      </c>
      <c r="AC374" s="83" t="s">
        <v>65</v>
      </c>
      <c r="AD374" s="83" t="s">
        <v>65</v>
      </c>
      <c r="AE374" s="83" t="s">
        <v>66</v>
      </c>
      <c r="AF374" s="83" t="s">
        <v>79</v>
      </c>
      <c r="AG374" s="83" t="s">
        <v>66</v>
      </c>
      <c r="AH374" s="83" t="s">
        <v>66</v>
      </c>
      <c r="AI374" s="83" t="s">
        <v>79</v>
      </c>
      <c r="AJ374" s="83" t="s">
        <v>66</v>
      </c>
      <c r="AK374" s="83" t="s">
        <v>66</v>
      </c>
      <c r="AL374" s="83" t="s">
        <v>79</v>
      </c>
      <c r="AM374" s="83" t="s">
        <v>65</v>
      </c>
      <c r="AN374" s="83" t="s">
        <v>66</v>
      </c>
      <c r="AO374" s="83" t="s">
        <v>66</v>
      </c>
      <c r="AP374" s="83" t="s">
        <v>80</v>
      </c>
      <c r="AQ374" s="83" t="s">
        <v>80</v>
      </c>
      <c r="AR374" s="83" t="s">
        <v>63</v>
      </c>
      <c r="AS374" s="83" t="s">
        <v>223</v>
      </c>
      <c r="AT374" s="83" t="s">
        <v>69</v>
      </c>
      <c r="AU374" s="83" t="s">
        <v>67</v>
      </c>
      <c r="AV374" s="83" t="s">
        <v>71</v>
      </c>
      <c r="AW374" s="83" t="s">
        <v>72</v>
      </c>
      <c r="AX374" s="83" t="s">
        <v>72</v>
      </c>
      <c r="AY374" s="83" t="s">
        <v>72</v>
      </c>
      <c r="AZ374" s="83" t="s">
        <v>72</v>
      </c>
      <c r="BA374" s="83" t="s">
        <v>72</v>
      </c>
      <c r="BB374" s="83" t="s">
        <v>72</v>
      </c>
      <c r="BC374" s="83" t="s">
        <v>73</v>
      </c>
      <c r="BD374" s="83"/>
      <c r="BE374" s="83" t="s">
        <v>73</v>
      </c>
      <c r="BF374" s="83"/>
      <c r="BG374" s="87" t="s">
        <v>846</v>
      </c>
      <c r="BH374" s="87" t="s">
        <v>114</v>
      </c>
      <c r="BI374" s="76" t="s">
        <v>1414</v>
      </c>
      <c r="BJ374">
        <v>13</v>
      </c>
      <c r="BK374" s="87">
        <v>48</v>
      </c>
      <c r="BL374" s="87"/>
      <c r="BM374" s="86" t="s">
        <v>1126</v>
      </c>
      <c r="BN374" s="86" t="s">
        <v>1132</v>
      </c>
      <c r="BO374" s="87" t="s">
        <v>68</v>
      </c>
      <c r="BP374" s="87"/>
      <c r="BQ374" s="87" t="s">
        <v>1472</v>
      </c>
      <c r="BR374" s="86" t="s">
        <v>1444</v>
      </c>
      <c r="BS374" s="86">
        <v>0</v>
      </c>
      <c r="BT374" s="86" t="s">
        <v>1444</v>
      </c>
      <c r="BU374" s="86">
        <v>0</v>
      </c>
      <c r="BV374" s="86" t="s">
        <v>63</v>
      </c>
      <c r="BW374" s="86">
        <v>1</v>
      </c>
      <c r="BX374" s="86" t="s">
        <v>1447</v>
      </c>
      <c r="BY374" s="86">
        <v>0</v>
      </c>
      <c r="BZ374" s="86" t="s">
        <v>1450</v>
      </c>
      <c r="CA374" s="86">
        <v>1</v>
      </c>
      <c r="CB374" s="86" t="s">
        <v>1452</v>
      </c>
      <c r="CC374" s="86">
        <v>0</v>
      </c>
      <c r="CD374" s="86" t="s">
        <v>1454</v>
      </c>
      <c r="CE374" s="86">
        <v>1</v>
      </c>
      <c r="CF374" s="86" t="s">
        <v>1454</v>
      </c>
      <c r="CG374" s="86">
        <v>1</v>
      </c>
      <c r="CH374" s="86" t="s">
        <v>1454</v>
      </c>
      <c r="CI374" s="86">
        <v>1</v>
      </c>
      <c r="CJ374" s="86" t="s">
        <v>1454</v>
      </c>
      <c r="CK374" s="86">
        <v>1</v>
      </c>
      <c r="CL374" s="86" t="s">
        <v>1454</v>
      </c>
      <c r="CM374" s="86">
        <v>1</v>
      </c>
      <c r="CN374" s="86" t="s">
        <v>1454</v>
      </c>
      <c r="CO374" s="86">
        <v>1</v>
      </c>
      <c r="CP374" s="87" t="s">
        <v>1478</v>
      </c>
      <c r="CQ374" s="152">
        <v>1</v>
      </c>
    </row>
    <row r="375" spans="1:95" ht="13.2" x14ac:dyDescent="0.25">
      <c r="A375" s="82">
        <v>45574.460121261574</v>
      </c>
      <c r="B375" s="83" t="s">
        <v>1023</v>
      </c>
      <c r="C375" s="84" t="s">
        <v>1024</v>
      </c>
      <c r="D375" s="83">
        <v>100</v>
      </c>
      <c r="E375" s="83">
        <v>1.04</v>
      </c>
      <c r="F375" s="83" t="s">
        <v>114</v>
      </c>
      <c r="G375" s="83" t="s">
        <v>539</v>
      </c>
      <c r="H375" s="83" t="s">
        <v>922</v>
      </c>
      <c r="I375" s="83" t="s">
        <v>63</v>
      </c>
      <c r="J375" s="83" t="s">
        <v>64</v>
      </c>
      <c r="K375" s="83" t="s">
        <v>64</v>
      </c>
      <c r="L375" s="83" t="s">
        <v>64</v>
      </c>
      <c r="M375" s="83" t="s">
        <v>64</v>
      </c>
      <c r="N375" s="83" t="s">
        <v>64</v>
      </c>
      <c r="O375" s="83" t="s">
        <v>64</v>
      </c>
      <c r="P375" s="83" t="s">
        <v>84</v>
      </c>
      <c r="Q375" s="83" t="s">
        <v>64</v>
      </c>
      <c r="R375" s="83" t="s">
        <v>64</v>
      </c>
      <c r="S375" s="83" t="s">
        <v>64</v>
      </c>
      <c r="T375" s="83" t="s">
        <v>64</v>
      </c>
      <c r="U375" s="83" t="s">
        <v>64</v>
      </c>
      <c r="V375" s="83" t="s">
        <v>64</v>
      </c>
      <c r="W375" s="83" t="s">
        <v>84</v>
      </c>
      <c r="X375" s="83" t="s">
        <v>84</v>
      </c>
      <c r="Y375" s="83" t="s">
        <v>64</v>
      </c>
      <c r="Z375" s="83" t="s">
        <v>65</v>
      </c>
      <c r="AA375" s="83" t="s">
        <v>65</v>
      </c>
      <c r="AB375" s="83" t="s">
        <v>65</v>
      </c>
      <c r="AC375" s="83" t="s">
        <v>65</v>
      </c>
      <c r="AD375" s="83" t="s">
        <v>65</v>
      </c>
      <c r="AE375" s="83" t="s">
        <v>65</v>
      </c>
      <c r="AF375" s="83" t="s">
        <v>65</v>
      </c>
      <c r="AG375" s="83" t="s">
        <v>65</v>
      </c>
      <c r="AH375" s="83" t="s">
        <v>65</v>
      </c>
      <c r="AI375" s="83" t="s">
        <v>101</v>
      </c>
      <c r="AJ375" s="83" t="s">
        <v>65</v>
      </c>
      <c r="AK375" s="83" t="s">
        <v>65</v>
      </c>
      <c r="AL375" s="83" t="s">
        <v>65</v>
      </c>
      <c r="AM375" s="83" t="s">
        <v>65</v>
      </c>
      <c r="AN375" s="83" t="s">
        <v>65</v>
      </c>
      <c r="AO375" s="83" t="s">
        <v>65</v>
      </c>
      <c r="AP375" s="83" t="s">
        <v>67</v>
      </c>
      <c r="AQ375" s="83" t="s">
        <v>67</v>
      </c>
      <c r="AR375" s="83" t="s">
        <v>63</v>
      </c>
      <c r="AS375" s="83" t="s">
        <v>68</v>
      </c>
      <c r="AT375" s="83" t="s">
        <v>87</v>
      </c>
      <c r="AU375" s="83" t="s">
        <v>67</v>
      </c>
      <c r="AV375" s="83" t="s">
        <v>71</v>
      </c>
      <c r="AW375" s="83" t="s">
        <v>73</v>
      </c>
      <c r="AX375" s="83" t="s">
        <v>73</v>
      </c>
      <c r="AY375" s="83" t="s">
        <v>73</v>
      </c>
      <c r="AZ375" s="83" t="s">
        <v>72</v>
      </c>
      <c r="BA375" s="83" t="s">
        <v>73</v>
      </c>
      <c r="BB375" s="83" t="s">
        <v>73</v>
      </c>
      <c r="BC375" s="83" t="s">
        <v>73</v>
      </c>
      <c r="BD375" s="83"/>
      <c r="BE375" s="83" t="s">
        <v>73</v>
      </c>
      <c r="BF375" s="83"/>
      <c r="BG375" s="87" t="s">
        <v>846</v>
      </c>
      <c r="BH375" s="87" t="s">
        <v>114</v>
      </c>
      <c r="BI375" s="76" t="s">
        <v>1414</v>
      </c>
      <c r="BJ375">
        <v>12</v>
      </c>
      <c r="BK375" s="87">
        <v>64</v>
      </c>
      <c r="BL375" s="87"/>
      <c r="BM375" s="86" t="s">
        <v>1126</v>
      </c>
      <c r="BN375" s="86" t="s">
        <v>1132</v>
      </c>
      <c r="BO375" s="87" t="s">
        <v>68</v>
      </c>
      <c r="BP375" s="87"/>
      <c r="BQ375" s="87" t="s">
        <v>1472</v>
      </c>
      <c r="BR375" s="86" t="s">
        <v>1445</v>
      </c>
      <c r="BS375" s="86">
        <v>1</v>
      </c>
      <c r="BT375" s="86" t="s">
        <v>1445</v>
      </c>
      <c r="BU375" s="86">
        <v>1</v>
      </c>
      <c r="BV375" s="86" t="s">
        <v>63</v>
      </c>
      <c r="BW375" s="86">
        <v>1</v>
      </c>
      <c r="BX375" s="86" t="s">
        <v>1448</v>
      </c>
      <c r="BY375" s="86">
        <v>1</v>
      </c>
      <c r="BZ375" s="86" t="s">
        <v>1450</v>
      </c>
      <c r="CA375" s="86">
        <v>1</v>
      </c>
      <c r="CB375" s="86" t="s">
        <v>1452</v>
      </c>
      <c r="CC375" s="86">
        <v>0</v>
      </c>
      <c r="CD375" s="86" t="s">
        <v>226</v>
      </c>
      <c r="CE375" s="86">
        <v>0</v>
      </c>
      <c r="CF375" s="86" t="s">
        <v>226</v>
      </c>
      <c r="CG375" s="86">
        <v>0</v>
      </c>
      <c r="CH375" s="86" t="s">
        <v>226</v>
      </c>
      <c r="CI375" s="86">
        <v>0</v>
      </c>
      <c r="CJ375" s="86" t="s">
        <v>1454</v>
      </c>
      <c r="CK375" s="86">
        <v>1</v>
      </c>
      <c r="CL375" s="86" t="s">
        <v>226</v>
      </c>
      <c r="CM375" s="86">
        <v>0</v>
      </c>
      <c r="CN375" s="86" t="s">
        <v>226</v>
      </c>
      <c r="CO375" s="86">
        <v>0</v>
      </c>
      <c r="CP375" s="87" t="s">
        <v>1477</v>
      </c>
      <c r="CQ375" s="152">
        <v>0</v>
      </c>
    </row>
    <row r="376" spans="1:95" ht="13.2" x14ac:dyDescent="0.25">
      <c r="A376" s="82">
        <v>45574.46209494213</v>
      </c>
      <c r="B376" s="83" t="s">
        <v>1025</v>
      </c>
      <c r="C376" s="84" t="s">
        <v>1026</v>
      </c>
      <c r="D376" s="83">
        <v>100</v>
      </c>
      <c r="E376" s="83">
        <v>0.91</v>
      </c>
      <c r="F376" s="83" t="s">
        <v>114</v>
      </c>
      <c r="G376" s="83" t="s">
        <v>291</v>
      </c>
      <c r="H376" s="83" t="s">
        <v>849</v>
      </c>
      <c r="I376" s="83" t="s">
        <v>63</v>
      </c>
      <c r="J376" s="83" t="s">
        <v>78</v>
      </c>
      <c r="K376" s="83" t="s">
        <v>78</v>
      </c>
      <c r="L376" s="83" t="s">
        <v>64</v>
      </c>
      <c r="M376" s="83" t="s">
        <v>84</v>
      </c>
      <c r="N376" s="83" t="s">
        <v>64</v>
      </c>
      <c r="O376" s="83" t="s">
        <v>64</v>
      </c>
      <c r="P376" s="83" t="s">
        <v>84</v>
      </c>
      <c r="Q376" s="83" t="s">
        <v>64</v>
      </c>
      <c r="R376" s="83" t="s">
        <v>64</v>
      </c>
      <c r="S376" s="83" t="s">
        <v>64</v>
      </c>
      <c r="T376" s="83" t="s">
        <v>64</v>
      </c>
      <c r="U376" s="83" t="s">
        <v>64</v>
      </c>
      <c r="V376" s="83" t="s">
        <v>84</v>
      </c>
      <c r="W376" s="83" t="s">
        <v>64</v>
      </c>
      <c r="X376" s="83" t="s">
        <v>64</v>
      </c>
      <c r="Y376" s="83" t="s">
        <v>64</v>
      </c>
      <c r="Z376" s="83" t="s">
        <v>65</v>
      </c>
      <c r="AA376" s="83" t="s">
        <v>65</v>
      </c>
      <c r="AB376" s="83" t="s">
        <v>65</v>
      </c>
      <c r="AC376" s="83" t="s">
        <v>65</v>
      </c>
      <c r="AD376" s="83" t="s">
        <v>65</v>
      </c>
      <c r="AE376" s="83" t="s">
        <v>65</v>
      </c>
      <c r="AF376" s="83" t="s">
        <v>65</v>
      </c>
      <c r="AG376" s="83" t="s">
        <v>65</v>
      </c>
      <c r="AH376" s="83" t="s">
        <v>65</v>
      </c>
      <c r="AI376" s="83" t="s">
        <v>101</v>
      </c>
      <c r="AJ376" s="83" t="s">
        <v>65</v>
      </c>
      <c r="AK376" s="83" t="s">
        <v>65</v>
      </c>
      <c r="AL376" s="83" t="s">
        <v>65</v>
      </c>
      <c r="AM376" s="83" t="s">
        <v>66</v>
      </c>
      <c r="AN376" s="83" t="s">
        <v>66</v>
      </c>
      <c r="AO376" s="83" t="s">
        <v>66</v>
      </c>
      <c r="AP376" s="83" t="s">
        <v>80</v>
      </c>
      <c r="AQ376" s="83" t="s">
        <v>80</v>
      </c>
      <c r="AR376" s="83" t="s">
        <v>86</v>
      </c>
      <c r="AS376" s="83" t="s">
        <v>81</v>
      </c>
      <c r="AT376" s="83" t="s">
        <v>69</v>
      </c>
      <c r="AU376" s="83" t="s">
        <v>93</v>
      </c>
      <c r="AV376" s="83" t="s">
        <v>71</v>
      </c>
      <c r="AW376" s="83" t="s">
        <v>72</v>
      </c>
      <c r="AX376" s="83" t="s">
        <v>73</v>
      </c>
      <c r="AY376" s="83" t="s">
        <v>72</v>
      </c>
      <c r="AZ376" s="83" t="s">
        <v>72</v>
      </c>
      <c r="BA376" s="83" t="s">
        <v>72</v>
      </c>
      <c r="BB376" s="83" t="s">
        <v>73</v>
      </c>
      <c r="BC376" s="83" t="s">
        <v>73</v>
      </c>
      <c r="BD376" s="83"/>
      <c r="BE376" s="83" t="s">
        <v>73</v>
      </c>
      <c r="BF376" s="83"/>
      <c r="BG376" s="87" t="s">
        <v>846</v>
      </c>
      <c r="BH376" s="87" t="s">
        <v>114</v>
      </c>
      <c r="BI376" s="76" t="s">
        <v>1414</v>
      </c>
      <c r="BJ376">
        <v>11</v>
      </c>
      <c r="BK376" s="87">
        <v>61</v>
      </c>
      <c r="BL376" s="87"/>
      <c r="BM376" s="86" t="s">
        <v>1126</v>
      </c>
      <c r="BN376" s="86" t="s">
        <v>1132</v>
      </c>
      <c r="BO376" s="87" t="s">
        <v>68</v>
      </c>
      <c r="BP376" s="87"/>
      <c r="BQ376" s="87" t="s">
        <v>1472</v>
      </c>
      <c r="BR376" s="86" t="s">
        <v>1444</v>
      </c>
      <c r="BS376" s="86">
        <v>0</v>
      </c>
      <c r="BT376" s="86" t="s">
        <v>1444</v>
      </c>
      <c r="BU376" s="86">
        <v>0</v>
      </c>
      <c r="BV376" s="86" t="s">
        <v>63</v>
      </c>
      <c r="BW376" s="86">
        <v>1</v>
      </c>
      <c r="BX376" s="86" t="s">
        <v>1447</v>
      </c>
      <c r="BY376" s="86">
        <v>0</v>
      </c>
      <c r="BZ376" s="86" t="s">
        <v>1449</v>
      </c>
      <c r="CA376" s="86">
        <v>0</v>
      </c>
      <c r="CB376" s="86" t="s">
        <v>1452</v>
      </c>
      <c r="CC376" s="86">
        <v>0</v>
      </c>
      <c r="CD376" s="86" t="s">
        <v>1454</v>
      </c>
      <c r="CE376" s="86">
        <v>1</v>
      </c>
      <c r="CF376" s="86" t="s">
        <v>226</v>
      </c>
      <c r="CG376" s="86">
        <v>0</v>
      </c>
      <c r="CH376" s="86" t="s">
        <v>1454</v>
      </c>
      <c r="CI376" s="86">
        <v>1</v>
      </c>
      <c r="CJ376" s="86" t="s">
        <v>1454</v>
      </c>
      <c r="CK376" s="86">
        <v>1</v>
      </c>
      <c r="CL376" s="86" t="s">
        <v>1454</v>
      </c>
      <c r="CM376" s="86">
        <v>1</v>
      </c>
      <c r="CN376" s="86" t="s">
        <v>226</v>
      </c>
      <c r="CO376" s="86">
        <v>0</v>
      </c>
      <c r="CP376" s="87" t="s">
        <v>1477</v>
      </c>
      <c r="CQ376" s="152">
        <v>0</v>
      </c>
    </row>
    <row r="377" spans="1:95" ht="13.2" x14ac:dyDescent="0.25">
      <c r="A377" s="82">
        <v>45574.464667534718</v>
      </c>
      <c r="B377" s="83" t="s">
        <v>1027</v>
      </c>
      <c r="C377" s="84" t="s">
        <v>1028</v>
      </c>
      <c r="D377" s="83">
        <v>0</v>
      </c>
      <c r="E377" s="83">
        <v>0</v>
      </c>
      <c r="F377" s="83" t="s">
        <v>423</v>
      </c>
      <c r="G377" s="83" t="s">
        <v>76</v>
      </c>
      <c r="H377" s="83" t="s">
        <v>849</v>
      </c>
      <c r="I377" s="83" t="s">
        <v>63</v>
      </c>
      <c r="J377" s="83" t="s">
        <v>64</v>
      </c>
      <c r="K377" s="83" t="s">
        <v>64</v>
      </c>
      <c r="L377" s="83" t="s">
        <v>64</v>
      </c>
      <c r="M377" s="83" t="s">
        <v>84</v>
      </c>
      <c r="N377" s="83" t="s">
        <v>64</v>
      </c>
      <c r="O377" s="83" t="s">
        <v>64</v>
      </c>
      <c r="P377" s="83" t="s">
        <v>84</v>
      </c>
      <c r="Q377" s="83" t="s">
        <v>64</v>
      </c>
      <c r="R377" s="83" t="s">
        <v>64</v>
      </c>
      <c r="S377" s="83" t="s">
        <v>84</v>
      </c>
      <c r="T377" s="83" t="s">
        <v>64</v>
      </c>
      <c r="U377" s="83" t="s">
        <v>64</v>
      </c>
      <c r="V377" s="83" t="s">
        <v>64</v>
      </c>
      <c r="W377" s="83" t="s">
        <v>64</v>
      </c>
      <c r="X377" s="83" t="s">
        <v>64</v>
      </c>
      <c r="Y377" s="83" t="s">
        <v>64</v>
      </c>
      <c r="Z377" s="83" t="s">
        <v>65</v>
      </c>
      <c r="AA377" s="83" t="s">
        <v>65</v>
      </c>
      <c r="AB377" s="83" t="s">
        <v>66</v>
      </c>
      <c r="AC377" s="83" t="s">
        <v>65</v>
      </c>
      <c r="AD377" s="83" t="s">
        <v>65</v>
      </c>
      <c r="AE377" s="83" t="s">
        <v>65</v>
      </c>
      <c r="AF377" s="83" t="s">
        <v>66</v>
      </c>
      <c r="AG377" s="83" t="s">
        <v>66</v>
      </c>
      <c r="AH377" s="83" t="s">
        <v>66</v>
      </c>
      <c r="AI377" s="83" t="s">
        <v>79</v>
      </c>
      <c r="AJ377" s="83" t="s">
        <v>65</v>
      </c>
      <c r="AK377" s="83" t="s">
        <v>65</v>
      </c>
      <c r="AL377" s="83" t="s">
        <v>65</v>
      </c>
      <c r="AM377" s="83" t="s">
        <v>65</v>
      </c>
      <c r="AN377" s="83" t="s">
        <v>66</v>
      </c>
      <c r="AO377" s="83" t="s">
        <v>66</v>
      </c>
      <c r="AP377" s="83" t="s">
        <v>67</v>
      </c>
      <c r="AQ377" s="83" t="s">
        <v>67</v>
      </c>
      <c r="AR377" s="83" t="s">
        <v>86</v>
      </c>
      <c r="AS377" s="83" t="s">
        <v>81</v>
      </c>
      <c r="AT377" s="83" t="s">
        <v>87</v>
      </c>
      <c r="AU377" s="83" t="s">
        <v>93</v>
      </c>
      <c r="AV377" s="83" t="s">
        <v>71</v>
      </c>
      <c r="AW377" s="83" t="s">
        <v>73</v>
      </c>
      <c r="AX377" s="83" t="s">
        <v>72</v>
      </c>
      <c r="AY377" s="83" t="s">
        <v>63</v>
      </c>
      <c r="AZ377" s="83" t="s">
        <v>63</v>
      </c>
      <c r="BA377" s="83" t="s">
        <v>63</v>
      </c>
      <c r="BB377" s="83" t="s">
        <v>63</v>
      </c>
      <c r="BC377" s="83" t="s">
        <v>73</v>
      </c>
      <c r="BD377" s="83"/>
      <c r="BE377" s="83" t="s">
        <v>73</v>
      </c>
      <c r="BF377" s="83"/>
      <c r="BG377" s="87" t="s">
        <v>846</v>
      </c>
      <c r="BH377" s="86" t="s">
        <v>60</v>
      </c>
      <c r="BI377" s="76" t="s">
        <v>1414</v>
      </c>
      <c r="BJ377">
        <v>13</v>
      </c>
      <c r="BK377" s="87">
        <v>57</v>
      </c>
      <c r="BL377" s="87"/>
      <c r="BM377" s="86" t="s">
        <v>1126</v>
      </c>
      <c r="BN377" s="86" t="s">
        <v>1132</v>
      </c>
      <c r="BO377" s="87" t="s">
        <v>68</v>
      </c>
      <c r="BP377" s="87"/>
      <c r="BQ377" s="87" t="s">
        <v>1472</v>
      </c>
      <c r="BR377" s="86" t="s">
        <v>1445</v>
      </c>
      <c r="BS377" s="86">
        <v>1</v>
      </c>
      <c r="BT377" s="86" t="s">
        <v>1445</v>
      </c>
      <c r="BU377" s="86">
        <v>1</v>
      </c>
      <c r="BV377" s="86" t="s">
        <v>63</v>
      </c>
      <c r="BW377" s="86">
        <v>1</v>
      </c>
      <c r="BX377" s="86" t="s">
        <v>1448</v>
      </c>
      <c r="BY377" s="86">
        <v>1</v>
      </c>
      <c r="BZ377" s="86" t="s">
        <v>1449</v>
      </c>
      <c r="CA377" s="86">
        <v>0</v>
      </c>
      <c r="CB377" s="86" t="s">
        <v>1452</v>
      </c>
      <c r="CC377" s="86">
        <v>0</v>
      </c>
      <c r="CD377" s="86" t="s">
        <v>226</v>
      </c>
      <c r="CE377" s="86">
        <v>0</v>
      </c>
      <c r="CF377" s="86" t="s">
        <v>1454</v>
      </c>
      <c r="CG377" s="86">
        <v>1</v>
      </c>
      <c r="CH377" s="86" t="s">
        <v>1454</v>
      </c>
      <c r="CI377" s="86">
        <v>1</v>
      </c>
      <c r="CJ377" s="86" t="s">
        <v>1454</v>
      </c>
      <c r="CK377" s="86">
        <v>1</v>
      </c>
      <c r="CL377" s="86" t="s">
        <v>1454</v>
      </c>
      <c r="CM377" s="86">
        <v>1</v>
      </c>
      <c r="CN377" s="86" t="s">
        <v>1454</v>
      </c>
      <c r="CO377" s="86">
        <v>1</v>
      </c>
      <c r="CP377" s="87" t="s">
        <v>1478</v>
      </c>
      <c r="CQ377" s="152">
        <v>1</v>
      </c>
    </row>
    <row r="378" spans="1:95" ht="13.2" x14ac:dyDescent="0.25">
      <c r="A378" s="82">
        <v>45574.465704212962</v>
      </c>
      <c r="B378" s="83" t="s">
        <v>1029</v>
      </c>
      <c r="C378" s="84" t="s">
        <v>1030</v>
      </c>
      <c r="D378" s="83">
        <v>100</v>
      </c>
      <c r="E378" s="83">
        <v>0.25</v>
      </c>
      <c r="F378" s="83" t="s">
        <v>423</v>
      </c>
      <c r="G378" s="83" t="s">
        <v>76</v>
      </c>
      <c r="H378" s="83" t="s">
        <v>872</v>
      </c>
      <c r="I378" s="83" t="s">
        <v>73</v>
      </c>
      <c r="J378" s="83" t="s">
        <v>64</v>
      </c>
      <c r="K378" s="83" t="s">
        <v>78</v>
      </c>
      <c r="L378" s="83" t="s">
        <v>64</v>
      </c>
      <c r="M378" s="83" t="s">
        <v>64</v>
      </c>
      <c r="N378" s="83" t="s">
        <v>64</v>
      </c>
      <c r="O378" s="83" t="s">
        <v>78</v>
      </c>
      <c r="P378" s="83" t="s">
        <v>64</v>
      </c>
      <c r="Q378" s="83" t="s">
        <v>64</v>
      </c>
      <c r="R378" s="83" t="s">
        <v>64</v>
      </c>
      <c r="S378" s="83" t="s">
        <v>64</v>
      </c>
      <c r="T378" s="83" t="s">
        <v>78</v>
      </c>
      <c r="U378" s="83" t="s">
        <v>64</v>
      </c>
      <c r="V378" s="83" t="s">
        <v>64</v>
      </c>
      <c r="W378" s="83" t="s">
        <v>64</v>
      </c>
      <c r="X378" s="83" t="s">
        <v>64</v>
      </c>
      <c r="Y378" s="83" t="s">
        <v>78</v>
      </c>
      <c r="Z378" s="83" t="s">
        <v>65</v>
      </c>
      <c r="AA378" s="83" t="s">
        <v>66</v>
      </c>
      <c r="AB378" s="83" t="s">
        <v>66</v>
      </c>
      <c r="AC378" s="83" t="s">
        <v>65</v>
      </c>
      <c r="AD378" s="83" t="s">
        <v>66</v>
      </c>
      <c r="AE378" s="83" t="s">
        <v>66</v>
      </c>
      <c r="AF378" s="83" t="s">
        <v>66</v>
      </c>
      <c r="AG378" s="83" t="s">
        <v>66</v>
      </c>
      <c r="AH378" s="83" t="s">
        <v>65</v>
      </c>
      <c r="AI378" s="83" t="s">
        <v>101</v>
      </c>
      <c r="AJ378" s="83" t="s">
        <v>65</v>
      </c>
      <c r="AK378" s="83" t="s">
        <v>66</v>
      </c>
      <c r="AL378" s="83" t="s">
        <v>65</v>
      </c>
      <c r="AM378" s="83" t="s">
        <v>65</v>
      </c>
      <c r="AN378" s="83" t="s">
        <v>66</v>
      </c>
      <c r="AO378" s="83" t="s">
        <v>66</v>
      </c>
      <c r="AP378" s="83" t="s">
        <v>67</v>
      </c>
      <c r="AQ378" s="83" t="s">
        <v>67</v>
      </c>
      <c r="AR378" s="83" t="s">
        <v>73</v>
      </c>
      <c r="AS378" s="83" t="s">
        <v>68</v>
      </c>
      <c r="AT378" s="83" t="s">
        <v>87</v>
      </c>
      <c r="AU378" s="83" t="s">
        <v>93</v>
      </c>
      <c r="AV378" s="83" t="s">
        <v>71</v>
      </c>
      <c r="AW378" s="83" t="s">
        <v>73</v>
      </c>
      <c r="AX378" s="83" t="s">
        <v>73</v>
      </c>
      <c r="AY378" s="83" t="s">
        <v>72</v>
      </c>
      <c r="AZ378" s="83" t="s">
        <v>72</v>
      </c>
      <c r="BA378" s="83" t="s">
        <v>72</v>
      </c>
      <c r="BB378" s="83" t="s">
        <v>72</v>
      </c>
      <c r="BC378" s="83" t="s">
        <v>73</v>
      </c>
      <c r="BD378" s="83"/>
      <c r="BE378" s="83" t="s">
        <v>73</v>
      </c>
      <c r="BF378" s="83"/>
      <c r="BG378" s="87" t="s">
        <v>846</v>
      </c>
      <c r="BH378" s="86" t="s">
        <v>60</v>
      </c>
      <c r="BI378" s="76" t="s">
        <v>1415</v>
      </c>
      <c r="BJ378">
        <v>11</v>
      </c>
      <c r="BK378" s="87">
        <v>55</v>
      </c>
      <c r="BL378" s="87"/>
      <c r="BM378" s="86" t="s">
        <v>1126</v>
      </c>
      <c r="BN378" s="86" t="s">
        <v>1132</v>
      </c>
      <c r="BO378" s="87" t="s">
        <v>68</v>
      </c>
      <c r="BP378" s="87"/>
      <c r="BQ378" s="87" t="s">
        <v>1472</v>
      </c>
      <c r="BR378" s="86" t="s">
        <v>1445</v>
      </c>
      <c r="BS378" s="86">
        <v>1</v>
      </c>
      <c r="BT378" s="86" t="s">
        <v>1445</v>
      </c>
      <c r="BU378" s="86">
        <v>1</v>
      </c>
      <c r="BV378" s="86" t="s">
        <v>73</v>
      </c>
      <c r="BW378" s="86">
        <v>0</v>
      </c>
      <c r="BX378" s="86" t="s">
        <v>1448</v>
      </c>
      <c r="BY378" s="86">
        <v>1</v>
      </c>
      <c r="BZ378" s="86" t="s">
        <v>1449</v>
      </c>
      <c r="CA378" s="86">
        <v>0</v>
      </c>
      <c r="CB378" s="86" t="s">
        <v>1452</v>
      </c>
      <c r="CC378" s="86">
        <v>0</v>
      </c>
      <c r="CD378" s="86" t="s">
        <v>226</v>
      </c>
      <c r="CE378" s="86">
        <v>0</v>
      </c>
      <c r="CF378" s="86" t="s">
        <v>226</v>
      </c>
      <c r="CG378" s="86">
        <v>0</v>
      </c>
      <c r="CH378" s="86" t="s">
        <v>1454</v>
      </c>
      <c r="CI378" s="86">
        <v>1</v>
      </c>
      <c r="CJ378" s="86" t="s">
        <v>1454</v>
      </c>
      <c r="CK378" s="86">
        <v>1</v>
      </c>
      <c r="CL378" s="86" t="s">
        <v>1454</v>
      </c>
      <c r="CM378" s="86">
        <v>1</v>
      </c>
      <c r="CN378" s="86" t="s">
        <v>1454</v>
      </c>
      <c r="CO378" s="86">
        <v>1</v>
      </c>
      <c r="CP378" s="87" t="s">
        <v>1477</v>
      </c>
      <c r="CQ378" s="152">
        <v>0</v>
      </c>
    </row>
    <row r="379" spans="1:95" ht="13.2" x14ac:dyDescent="0.25">
      <c r="A379" s="82">
        <v>45574.46705658565</v>
      </c>
      <c r="B379" s="83" t="s">
        <v>1031</v>
      </c>
      <c r="C379" s="84" t="s">
        <v>1032</v>
      </c>
      <c r="D379" s="83">
        <v>100</v>
      </c>
      <c r="E379" s="83">
        <v>1.75</v>
      </c>
      <c r="F379" s="83" t="s">
        <v>114</v>
      </c>
      <c r="G379" s="83" t="s">
        <v>539</v>
      </c>
      <c r="H379" s="83" t="s">
        <v>922</v>
      </c>
      <c r="I379" s="83" t="s">
        <v>73</v>
      </c>
      <c r="J379" s="83" t="s">
        <v>78</v>
      </c>
      <c r="K379" s="83" t="s">
        <v>78</v>
      </c>
      <c r="L379" s="83" t="s">
        <v>145</v>
      </c>
      <c r="M379" s="83" t="s">
        <v>84</v>
      </c>
      <c r="N379" s="83" t="s">
        <v>84</v>
      </c>
      <c r="O379" s="83" t="s">
        <v>84</v>
      </c>
      <c r="P379" s="83" t="s">
        <v>84</v>
      </c>
      <c r="Q379" s="83" t="s">
        <v>84</v>
      </c>
      <c r="R379" s="83" t="s">
        <v>64</v>
      </c>
      <c r="S379" s="83" t="s">
        <v>84</v>
      </c>
      <c r="T379" s="83" t="s">
        <v>84</v>
      </c>
      <c r="U379" s="83" t="s">
        <v>84</v>
      </c>
      <c r="V379" s="83" t="s">
        <v>84</v>
      </c>
      <c r="W379" s="83" t="s">
        <v>84</v>
      </c>
      <c r="X379" s="83" t="s">
        <v>84</v>
      </c>
      <c r="Y379" s="83" t="s">
        <v>84</v>
      </c>
      <c r="Z379" s="83" t="s">
        <v>66</v>
      </c>
      <c r="AA379" s="83" t="s">
        <v>66</v>
      </c>
      <c r="AB379" s="83" t="s">
        <v>79</v>
      </c>
      <c r="AC379" s="83" t="s">
        <v>66</v>
      </c>
      <c r="AD379" s="83" t="s">
        <v>66</v>
      </c>
      <c r="AE379" s="83" t="s">
        <v>66</v>
      </c>
      <c r="AF379" s="83" t="s">
        <v>66</v>
      </c>
      <c r="AG379" s="83" t="s">
        <v>65</v>
      </c>
      <c r="AH379" s="83" t="s">
        <v>66</v>
      </c>
      <c r="AI379" s="83" t="s">
        <v>101</v>
      </c>
      <c r="AJ379" s="83" t="s">
        <v>66</v>
      </c>
      <c r="AK379" s="83" t="s">
        <v>66</v>
      </c>
      <c r="AL379" s="83" t="s">
        <v>65</v>
      </c>
      <c r="AM379" s="83" t="s">
        <v>66</v>
      </c>
      <c r="AN379" s="83" t="s">
        <v>66</v>
      </c>
      <c r="AO379" s="83" t="s">
        <v>66</v>
      </c>
      <c r="AP379" s="83" t="s">
        <v>67</v>
      </c>
      <c r="AQ379" s="83" t="s">
        <v>67</v>
      </c>
      <c r="AR379" s="83" t="s">
        <v>63</v>
      </c>
      <c r="AS379" s="83" t="s">
        <v>68</v>
      </c>
      <c r="AT379" s="83" t="s">
        <v>169</v>
      </c>
      <c r="AU379" s="83" t="s">
        <v>70</v>
      </c>
      <c r="AV379" s="83" t="s">
        <v>80</v>
      </c>
      <c r="AW379" s="83" t="s">
        <v>72</v>
      </c>
      <c r="AX379" s="83" t="s">
        <v>73</v>
      </c>
      <c r="AY379" s="83" t="s">
        <v>72</v>
      </c>
      <c r="AZ379" s="83" t="s">
        <v>73</v>
      </c>
      <c r="BA379" s="83" t="s">
        <v>63</v>
      </c>
      <c r="BB379" s="83" t="s">
        <v>72</v>
      </c>
      <c r="BC379" s="83" t="s">
        <v>73</v>
      </c>
      <c r="BD379" s="83"/>
      <c r="BE379" s="83" t="s">
        <v>73</v>
      </c>
      <c r="BF379" s="83"/>
      <c r="BG379" s="87" t="s">
        <v>846</v>
      </c>
      <c r="BH379" s="87" t="s">
        <v>114</v>
      </c>
      <c r="BI379" s="76" t="s">
        <v>1415</v>
      </c>
      <c r="BJ379">
        <v>1</v>
      </c>
      <c r="BK379" s="87">
        <v>50</v>
      </c>
      <c r="BL379" s="87"/>
      <c r="BM379" s="86" t="s">
        <v>1126</v>
      </c>
      <c r="BN379" s="86" t="s">
        <v>1132</v>
      </c>
      <c r="BO379" s="87" t="s">
        <v>68</v>
      </c>
      <c r="BP379" s="87"/>
      <c r="BQ379" s="87" t="s">
        <v>1472</v>
      </c>
      <c r="BR379" s="86" t="s">
        <v>1445</v>
      </c>
      <c r="BS379" s="86">
        <v>1</v>
      </c>
      <c r="BT379" s="86" t="s">
        <v>1445</v>
      </c>
      <c r="BU379" s="86">
        <v>1</v>
      </c>
      <c r="BV379" s="86" t="s">
        <v>63</v>
      </c>
      <c r="BW379" s="86">
        <v>1</v>
      </c>
      <c r="BX379" s="86" t="s">
        <v>1447</v>
      </c>
      <c r="BY379" s="86">
        <v>0</v>
      </c>
      <c r="BZ379" s="86" t="s">
        <v>1470</v>
      </c>
      <c r="CA379" s="86">
        <v>2</v>
      </c>
      <c r="CB379" s="86" t="s">
        <v>1452</v>
      </c>
      <c r="CC379" s="86">
        <v>0</v>
      </c>
      <c r="CD379" s="86" t="s">
        <v>1454</v>
      </c>
      <c r="CE379" s="86">
        <v>1</v>
      </c>
      <c r="CF379" s="86" t="s">
        <v>226</v>
      </c>
      <c r="CG379" s="86">
        <v>0</v>
      </c>
      <c r="CH379" s="86" t="s">
        <v>1454</v>
      </c>
      <c r="CI379" s="86">
        <v>1</v>
      </c>
      <c r="CJ379" s="86" t="s">
        <v>226</v>
      </c>
      <c r="CK379" s="86">
        <v>0</v>
      </c>
      <c r="CL379" s="86" t="s">
        <v>1454</v>
      </c>
      <c r="CM379" s="86">
        <v>1</v>
      </c>
      <c r="CN379" s="86" t="s">
        <v>1454</v>
      </c>
      <c r="CO379" s="86">
        <v>1</v>
      </c>
      <c r="CP379" s="87" t="s">
        <v>1477</v>
      </c>
      <c r="CQ379" s="152">
        <v>0</v>
      </c>
    </row>
    <row r="380" spans="1:95" ht="13.2" x14ac:dyDescent="0.25">
      <c r="A380" s="82">
        <v>45574.469107407407</v>
      </c>
      <c r="B380" s="83" t="s">
        <v>1033</v>
      </c>
      <c r="C380" s="84" t="s">
        <v>1034</v>
      </c>
      <c r="D380" s="83">
        <v>100</v>
      </c>
      <c r="E380" s="83">
        <v>1.1299999999999999</v>
      </c>
      <c r="F380" s="83" t="s">
        <v>114</v>
      </c>
      <c r="G380" s="83" t="s">
        <v>539</v>
      </c>
      <c r="H380" s="83" t="s">
        <v>922</v>
      </c>
      <c r="I380" s="83" t="s">
        <v>63</v>
      </c>
      <c r="J380" s="83" t="s">
        <v>64</v>
      </c>
      <c r="K380" s="83" t="s">
        <v>64</v>
      </c>
      <c r="L380" s="83" t="s">
        <v>64</v>
      </c>
      <c r="M380" s="83" t="s">
        <v>78</v>
      </c>
      <c r="N380" s="83" t="s">
        <v>64</v>
      </c>
      <c r="O380" s="83" t="s">
        <v>64</v>
      </c>
      <c r="P380" s="83" t="s">
        <v>84</v>
      </c>
      <c r="Q380" s="83" t="s">
        <v>64</v>
      </c>
      <c r="R380" s="83" t="s">
        <v>64</v>
      </c>
      <c r="S380" s="83" t="s">
        <v>64</v>
      </c>
      <c r="T380" s="83" t="s">
        <v>64</v>
      </c>
      <c r="U380" s="83" t="s">
        <v>84</v>
      </c>
      <c r="V380" s="83" t="s">
        <v>64</v>
      </c>
      <c r="W380" s="83" t="s">
        <v>64</v>
      </c>
      <c r="X380" s="83" t="s">
        <v>64</v>
      </c>
      <c r="Y380" s="83" t="s">
        <v>64</v>
      </c>
      <c r="Z380" s="83" t="s">
        <v>65</v>
      </c>
      <c r="AA380" s="83" t="s">
        <v>66</v>
      </c>
      <c r="AB380" s="83" t="s">
        <v>65</v>
      </c>
      <c r="AC380" s="83" t="s">
        <v>65</v>
      </c>
      <c r="AD380" s="83" t="s">
        <v>66</v>
      </c>
      <c r="AE380" s="83" t="s">
        <v>65</v>
      </c>
      <c r="AF380" s="83" t="s">
        <v>66</v>
      </c>
      <c r="AG380" s="83" t="s">
        <v>65</v>
      </c>
      <c r="AH380" s="83" t="s">
        <v>66</v>
      </c>
      <c r="AI380" s="83" t="s">
        <v>101</v>
      </c>
      <c r="AJ380" s="83" t="s">
        <v>65</v>
      </c>
      <c r="AK380" s="83" t="s">
        <v>66</v>
      </c>
      <c r="AL380" s="83" t="s">
        <v>66</v>
      </c>
      <c r="AM380" s="83" t="s">
        <v>65</v>
      </c>
      <c r="AN380" s="83" t="s">
        <v>66</v>
      </c>
      <c r="AO380" s="83" t="s">
        <v>66</v>
      </c>
      <c r="AP380" s="83" t="s">
        <v>67</v>
      </c>
      <c r="AQ380" s="83" t="s">
        <v>67</v>
      </c>
      <c r="AR380" s="83" t="s">
        <v>73</v>
      </c>
      <c r="AS380" s="83" t="s">
        <v>81</v>
      </c>
      <c r="AT380" s="83" t="s">
        <v>169</v>
      </c>
      <c r="AU380" s="83" t="s">
        <v>93</v>
      </c>
      <c r="AV380" s="83" t="s">
        <v>80</v>
      </c>
      <c r="AW380" s="83" t="s">
        <v>73</v>
      </c>
      <c r="AX380" s="83" t="s">
        <v>72</v>
      </c>
      <c r="AY380" s="83" t="s">
        <v>73</v>
      </c>
      <c r="AZ380" s="83" t="s">
        <v>72</v>
      </c>
      <c r="BA380" s="83" t="s">
        <v>63</v>
      </c>
      <c r="BB380" s="83" t="s">
        <v>63</v>
      </c>
      <c r="BC380" s="83" t="s">
        <v>73</v>
      </c>
      <c r="BD380" s="83"/>
      <c r="BE380" s="83" t="s">
        <v>73</v>
      </c>
      <c r="BF380" s="83"/>
      <c r="BG380" s="87" t="s">
        <v>846</v>
      </c>
      <c r="BH380" s="87" t="s">
        <v>114</v>
      </c>
      <c r="BI380" s="76" t="s">
        <v>1414</v>
      </c>
      <c r="BJ380">
        <v>14</v>
      </c>
      <c r="BK380" s="87">
        <v>56</v>
      </c>
      <c r="BL380" s="87"/>
      <c r="BM380" s="86" t="s">
        <v>1126</v>
      </c>
      <c r="BN380" s="86" t="s">
        <v>1132</v>
      </c>
      <c r="BO380" s="87" t="s">
        <v>68</v>
      </c>
      <c r="BP380" s="87"/>
      <c r="BQ380" s="87" t="s">
        <v>1472</v>
      </c>
      <c r="BR380" s="86" t="s">
        <v>1445</v>
      </c>
      <c r="BS380" s="86">
        <v>1</v>
      </c>
      <c r="BT380" s="86" t="s">
        <v>1445</v>
      </c>
      <c r="BU380" s="86">
        <v>1</v>
      </c>
      <c r="BV380" s="86" t="s">
        <v>73</v>
      </c>
      <c r="BW380" s="86">
        <v>0</v>
      </c>
      <c r="BX380" s="86" t="s">
        <v>1447</v>
      </c>
      <c r="BY380" s="86">
        <v>0</v>
      </c>
      <c r="BZ380" s="86" t="s">
        <v>1449</v>
      </c>
      <c r="CA380" s="86">
        <v>0</v>
      </c>
      <c r="CB380" s="86" t="s">
        <v>1452</v>
      </c>
      <c r="CC380" s="86">
        <v>0</v>
      </c>
      <c r="CD380" s="86" t="s">
        <v>226</v>
      </c>
      <c r="CE380" s="86">
        <v>0</v>
      </c>
      <c r="CF380" s="86" t="s">
        <v>1454</v>
      </c>
      <c r="CG380" s="86">
        <v>1</v>
      </c>
      <c r="CH380" s="86" t="s">
        <v>226</v>
      </c>
      <c r="CI380" s="86">
        <v>0</v>
      </c>
      <c r="CJ380" s="86" t="s">
        <v>1454</v>
      </c>
      <c r="CK380" s="86">
        <v>1</v>
      </c>
      <c r="CL380" s="86" t="s">
        <v>1454</v>
      </c>
      <c r="CM380" s="86">
        <v>1</v>
      </c>
      <c r="CN380" s="86" t="s">
        <v>1454</v>
      </c>
      <c r="CO380" s="86">
        <v>1</v>
      </c>
      <c r="CP380" s="87" t="s">
        <v>1477</v>
      </c>
      <c r="CQ380" s="152">
        <v>0</v>
      </c>
    </row>
    <row r="381" spans="1:95" ht="13.2" x14ac:dyDescent="0.25">
      <c r="A381" s="82">
        <v>45574.469680173614</v>
      </c>
      <c r="B381" s="83" t="s">
        <v>1035</v>
      </c>
      <c r="C381" s="84" t="s">
        <v>1036</v>
      </c>
      <c r="D381" s="83">
        <v>13.4</v>
      </c>
      <c r="E381" s="83">
        <v>0.21</v>
      </c>
      <c r="F381" s="83" t="s">
        <v>423</v>
      </c>
      <c r="G381" s="83" t="s">
        <v>76</v>
      </c>
      <c r="H381" s="83" t="s">
        <v>887</v>
      </c>
      <c r="I381" s="83" t="s">
        <v>63</v>
      </c>
      <c r="J381" s="83" t="s">
        <v>64</v>
      </c>
      <c r="K381" s="83" t="s">
        <v>84</v>
      </c>
      <c r="L381" s="83" t="s">
        <v>64</v>
      </c>
      <c r="M381" s="83" t="s">
        <v>84</v>
      </c>
      <c r="N381" s="83" t="s">
        <v>64</v>
      </c>
      <c r="O381" s="83" t="s">
        <v>64</v>
      </c>
      <c r="P381" s="83" t="s">
        <v>84</v>
      </c>
      <c r="Q381" s="83" t="s">
        <v>64</v>
      </c>
      <c r="R381" s="83" t="s">
        <v>64</v>
      </c>
      <c r="S381" s="83" t="s">
        <v>84</v>
      </c>
      <c r="T381" s="83" t="s">
        <v>64</v>
      </c>
      <c r="U381" s="83" t="s">
        <v>84</v>
      </c>
      <c r="V381" s="83" t="s">
        <v>64</v>
      </c>
      <c r="W381" s="83" t="s">
        <v>64</v>
      </c>
      <c r="X381" s="83" t="s">
        <v>64</v>
      </c>
      <c r="Y381" s="83" t="s">
        <v>64</v>
      </c>
      <c r="Z381" s="83" t="s">
        <v>65</v>
      </c>
      <c r="AA381" s="83" t="s">
        <v>65</v>
      </c>
      <c r="AB381" s="83" t="s">
        <v>65</v>
      </c>
      <c r="AC381" s="83" t="s">
        <v>65</v>
      </c>
      <c r="AD381" s="83" t="s">
        <v>65</v>
      </c>
      <c r="AE381" s="83" t="s">
        <v>65</v>
      </c>
      <c r="AF381" s="83" t="s">
        <v>65</v>
      </c>
      <c r="AG381" s="83" t="s">
        <v>65</v>
      </c>
      <c r="AH381" s="83" t="s">
        <v>65</v>
      </c>
      <c r="AI381" s="83" t="s">
        <v>65</v>
      </c>
      <c r="AJ381" s="83" t="s">
        <v>65</v>
      </c>
      <c r="AK381" s="83" t="s">
        <v>65</v>
      </c>
      <c r="AL381" s="83" t="s">
        <v>65</v>
      </c>
      <c r="AM381" s="83" t="s">
        <v>65</v>
      </c>
      <c r="AN381" s="83" t="s">
        <v>66</v>
      </c>
      <c r="AO381" s="83" t="s">
        <v>66</v>
      </c>
      <c r="AP381" s="83" t="s">
        <v>67</v>
      </c>
      <c r="AQ381" s="83" t="s">
        <v>67</v>
      </c>
      <c r="AR381" s="83" t="s">
        <v>86</v>
      </c>
      <c r="AS381" s="83" t="s">
        <v>252</v>
      </c>
      <c r="AT381" s="83" t="s">
        <v>169</v>
      </c>
      <c r="AU381" s="83" t="s">
        <v>70</v>
      </c>
      <c r="AV381" s="83" t="s">
        <v>71</v>
      </c>
      <c r="AW381" s="83" t="s">
        <v>72</v>
      </c>
      <c r="AX381" s="83" t="s">
        <v>72</v>
      </c>
      <c r="AY381" s="83" t="s">
        <v>72</v>
      </c>
      <c r="AZ381" s="83" t="s">
        <v>72</v>
      </c>
      <c r="BA381" s="83" t="s">
        <v>72</v>
      </c>
      <c r="BB381" s="83" t="s">
        <v>72</v>
      </c>
      <c r="BC381" s="83" t="s">
        <v>73</v>
      </c>
      <c r="BD381" s="83"/>
      <c r="BE381" s="83" t="s">
        <v>73</v>
      </c>
      <c r="BF381" s="83"/>
      <c r="BG381" s="87" t="s">
        <v>846</v>
      </c>
      <c r="BH381" s="86" t="s">
        <v>60</v>
      </c>
      <c r="BI381" s="76" t="s">
        <v>1414</v>
      </c>
      <c r="BJ381">
        <v>11</v>
      </c>
      <c r="BK381" s="87">
        <v>59</v>
      </c>
      <c r="BL381" s="87"/>
      <c r="BM381" s="86" t="s">
        <v>1126</v>
      </c>
      <c r="BN381" s="86" t="s">
        <v>1132</v>
      </c>
      <c r="BO381" s="87" t="s">
        <v>252</v>
      </c>
      <c r="BP381" s="87"/>
      <c r="BQ381" s="87" t="s">
        <v>1472</v>
      </c>
      <c r="BR381" s="86" t="s">
        <v>1445</v>
      </c>
      <c r="BS381" s="86">
        <v>1</v>
      </c>
      <c r="BT381" s="86" t="s">
        <v>1445</v>
      </c>
      <c r="BU381" s="86">
        <v>1</v>
      </c>
      <c r="BV381" s="86" t="s">
        <v>63</v>
      </c>
      <c r="BW381" s="86">
        <v>1</v>
      </c>
      <c r="BX381" s="86" t="s">
        <v>1447</v>
      </c>
      <c r="BY381" s="86">
        <v>0</v>
      </c>
      <c r="BZ381" s="86" t="s">
        <v>1470</v>
      </c>
      <c r="CA381" s="86">
        <v>2</v>
      </c>
      <c r="CB381" s="86" t="s">
        <v>1452</v>
      </c>
      <c r="CC381" s="86">
        <v>0</v>
      </c>
      <c r="CD381" s="86" t="s">
        <v>1454</v>
      </c>
      <c r="CE381" s="86">
        <v>1</v>
      </c>
      <c r="CF381" s="86" t="s">
        <v>1454</v>
      </c>
      <c r="CG381" s="86">
        <v>1</v>
      </c>
      <c r="CH381" s="86" t="s">
        <v>1454</v>
      </c>
      <c r="CI381" s="86">
        <v>1</v>
      </c>
      <c r="CJ381" s="86" t="s">
        <v>1454</v>
      </c>
      <c r="CK381" s="86">
        <v>1</v>
      </c>
      <c r="CL381" s="86" t="s">
        <v>1454</v>
      </c>
      <c r="CM381" s="86">
        <v>1</v>
      </c>
      <c r="CN381" s="86" t="s">
        <v>1454</v>
      </c>
      <c r="CO381" s="86">
        <v>1</v>
      </c>
      <c r="CP381" s="87" t="s">
        <v>1478</v>
      </c>
      <c r="CQ381" s="152">
        <v>1</v>
      </c>
    </row>
    <row r="382" spans="1:95" ht="13.2" x14ac:dyDescent="0.25">
      <c r="A382" s="82">
        <v>45574.469747430558</v>
      </c>
      <c r="B382" s="83" t="s">
        <v>1037</v>
      </c>
      <c r="C382" s="84" t="s">
        <v>1038</v>
      </c>
      <c r="D382" s="83">
        <v>100</v>
      </c>
      <c r="E382" s="83">
        <v>1.08</v>
      </c>
      <c r="F382" s="83" t="s">
        <v>114</v>
      </c>
      <c r="G382" s="83" t="s">
        <v>539</v>
      </c>
      <c r="H382" s="83" t="s">
        <v>846</v>
      </c>
      <c r="I382" s="83" t="s">
        <v>63</v>
      </c>
      <c r="J382" s="83" t="s">
        <v>64</v>
      </c>
      <c r="K382" s="83" t="s">
        <v>64</v>
      </c>
      <c r="L382" s="83" t="s">
        <v>64</v>
      </c>
      <c r="M382" s="83" t="s">
        <v>64</v>
      </c>
      <c r="N382" s="83" t="s">
        <v>64</v>
      </c>
      <c r="O382" s="83" t="s">
        <v>64</v>
      </c>
      <c r="P382" s="83" t="s">
        <v>64</v>
      </c>
      <c r="Q382" s="83" t="s">
        <v>64</v>
      </c>
      <c r="R382" s="83" t="s">
        <v>64</v>
      </c>
      <c r="S382" s="83" t="s">
        <v>64</v>
      </c>
      <c r="T382" s="83" t="s">
        <v>64</v>
      </c>
      <c r="U382" s="83" t="s">
        <v>64</v>
      </c>
      <c r="V382" s="83" t="s">
        <v>64</v>
      </c>
      <c r="W382" s="83" t="s">
        <v>64</v>
      </c>
      <c r="X382" s="83" t="s">
        <v>64</v>
      </c>
      <c r="Y382" s="83" t="s">
        <v>64</v>
      </c>
      <c r="Z382" s="83" t="s">
        <v>66</v>
      </c>
      <c r="AA382" s="83" t="s">
        <v>66</v>
      </c>
      <c r="AB382" s="83" t="s">
        <v>65</v>
      </c>
      <c r="AC382" s="83" t="s">
        <v>66</v>
      </c>
      <c r="AD382" s="83" t="s">
        <v>66</v>
      </c>
      <c r="AE382" s="83" t="s">
        <v>66</v>
      </c>
      <c r="AF382" s="83" t="s">
        <v>66</v>
      </c>
      <c r="AG382" s="83" t="s">
        <v>66</v>
      </c>
      <c r="AH382" s="83" t="s">
        <v>66</v>
      </c>
      <c r="AI382" s="83" t="s">
        <v>79</v>
      </c>
      <c r="AJ382" s="83" t="s">
        <v>65</v>
      </c>
      <c r="AK382" s="83" t="s">
        <v>65</v>
      </c>
      <c r="AL382" s="83" t="s">
        <v>79</v>
      </c>
      <c r="AM382" s="83" t="s">
        <v>79</v>
      </c>
      <c r="AN382" s="83" t="s">
        <v>65</v>
      </c>
      <c r="AO382" s="83" t="s">
        <v>79</v>
      </c>
      <c r="AP382" s="83" t="s">
        <v>67</v>
      </c>
      <c r="AQ382" s="83" t="s">
        <v>85</v>
      </c>
      <c r="AR382" s="83" t="s">
        <v>86</v>
      </c>
      <c r="AS382" s="83" t="s">
        <v>81</v>
      </c>
      <c r="AT382" s="83" t="s">
        <v>69</v>
      </c>
      <c r="AU382" s="83" t="s">
        <v>70</v>
      </c>
      <c r="AV382" s="83" t="s">
        <v>71</v>
      </c>
      <c r="AW382" s="83" t="s">
        <v>73</v>
      </c>
      <c r="AX382" s="83" t="s">
        <v>73</v>
      </c>
      <c r="AY382" s="83" t="s">
        <v>73</v>
      </c>
      <c r="AZ382" s="83" t="s">
        <v>73</v>
      </c>
      <c r="BA382" s="83" t="s">
        <v>73</v>
      </c>
      <c r="BB382" s="83" t="s">
        <v>73</v>
      </c>
      <c r="BC382" s="83" t="s">
        <v>73</v>
      </c>
      <c r="BD382" s="83"/>
      <c r="BE382" s="83" t="s">
        <v>73</v>
      </c>
      <c r="BF382" s="83"/>
      <c r="BG382" s="87" t="s">
        <v>846</v>
      </c>
      <c r="BH382" s="87" t="s">
        <v>114</v>
      </c>
      <c r="BI382" s="76" t="s">
        <v>1414</v>
      </c>
      <c r="BJ382">
        <v>15</v>
      </c>
      <c r="BK382" s="87">
        <v>49</v>
      </c>
      <c r="BL382" s="87"/>
      <c r="BM382" s="86" t="s">
        <v>1126</v>
      </c>
      <c r="BN382" s="86" t="s">
        <v>1132</v>
      </c>
      <c r="BO382" s="87" t="s">
        <v>68</v>
      </c>
      <c r="BP382" s="87"/>
      <c r="BQ382" s="87" t="s">
        <v>1472</v>
      </c>
      <c r="BR382" s="86" t="s">
        <v>1445</v>
      </c>
      <c r="BS382" s="86">
        <v>1</v>
      </c>
      <c r="BT382" s="86" t="s">
        <v>1445</v>
      </c>
      <c r="BU382" s="86">
        <v>1</v>
      </c>
      <c r="BV382" s="86" t="s">
        <v>63</v>
      </c>
      <c r="BW382" s="86">
        <v>1</v>
      </c>
      <c r="BX382" s="86" t="s">
        <v>1447</v>
      </c>
      <c r="BY382" s="86">
        <v>0</v>
      </c>
      <c r="BZ382" s="86" t="s">
        <v>1470</v>
      </c>
      <c r="CA382" s="86">
        <v>2</v>
      </c>
      <c r="CB382" s="86" t="s">
        <v>1452</v>
      </c>
      <c r="CC382" s="86">
        <v>0</v>
      </c>
      <c r="CD382" s="86" t="s">
        <v>226</v>
      </c>
      <c r="CE382" s="86">
        <v>0</v>
      </c>
      <c r="CF382" s="86" t="s">
        <v>226</v>
      </c>
      <c r="CG382" s="86">
        <v>0</v>
      </c>
      <c r="CH382" s="86" t="s">
        <v>226</v>
      </c>
      <c r="CI382" s="86">
        <v>0</v>
      </c>
      <c r="CJ382" s="86" t="s">
        <v>226</v>
      </c>
      <c r="CK382" s="86">
        <v>0</v>
      </c>
      <c r="CL382" s="86" t="s">
        <v>226</v>
      </c>
      <c r="CM382" s="86">
        <v>0</v>
      </c>
      <c r="CN382" s="86" t="s">
        <v>226</v>
      </c>
      <c r="CO382" s="86">
        <v>0</v>
      </c>
      <c r="CP382" s="87" t="s">
        <v>1477</v>
      </c>
      <c r="CQ382" s="152">
        <v>0</v>
      </c>
    </row>
    <row r="383" spans="1:95" ht="13.2" x14ac:dyDescent="0.25">
      <c r="A383" s="82">
        <v>45574.471330219909</v>
      </c>
      <c r="B383" s="83" t="s">
        <v>1039</v>
      </c>
      <c r="C383" s="84" t="s">
        <v>1040</v>
      </c>
      <c r="D383" s="83">
        <v>25</v>
      </c>
      <c r="E383" s="83">
        <v>0.17</v>
      </c>
      <c r="F383" s="83" t="s">
        <v>423</v>
      </c>
      <c r="G383" s="83" t="s">
        <v>76</v>
      </c>
      <c r="H383" s="83" t="s">
        <v>1041</v>
      </c>
      <c r="I383" s="83" t="s">
        <v>73</v>
      </c>
      <c r="J383" s="83" t="s">
        <v>145</v>
      </c>
      <c r="K383" s="83" t="s">
        <v>78</v>
      </c>
      <c r="L383" s="83" t="s">
        <v>64</v>
      </c>
      <c r="M383" s="83" t="s">
        <v>84</v>
      </c>
      <c r="N383" s="83" t="s">
        <v>78</v>
      </c>
      <c r="O383" s="83" t="s">
        <v>64</v>
      </c>
      <c r="P383" s="83" t="s">
        <v>84</v>
      </c>
      <c r="Q383" s="83" t="s">
        <v>64</v>
      </c>
      <c r="R383" s="83" t="s">
        <v>64</v>
      </c>
      <c r="S383" s="83" t="s">
        <v>84</v>
      </c>
      <c r="T383" s="83" t="s">
        <v>64</v>
      </c>
      <c r="U383" s="83" t="s">
        <v>64</v>
      </c>
      <c r="V383" s="83" t="s">
        <v>64</v>
      </c>
      <c r="W383" s="83" t="s">
        <v>78</v>
      </c>
      <c r="X383" s="83" t="s">
        <v>64</v>
      </c>
      <c r="Y383" s="83" t="s">
        <v>64</v>
      </c>
      <c r="Z383" s="83" t="s">
        <v>65</v>
      </c>
      <c r="AA383" s="83" t="s">
        <v>65</v>
      </c>
      <c r="AB383" s="83" t="s">
        <v>65</v>
      </c>
      <c r="AC383" s="83" t="s">
        <v>65</v>
      </c>
      <c r="AD383" s="83" t="s">
        <v>66</v>
      </c>
      <c r="AE383" s="83" t="s">
        <v>65</v>
      </c>
      <c r="AF383" s="83" t="s">
        <v>66</v>
      </c>
      <c r="AG383" s="83" t="s">
        <v>66</v>
      </c>
      <c r="AH383" s="83" t="s">
        <v>65</v>
      </c>
      <c r="AI383" s="83" t="s">
        <v>79</v>
      </c>
      <c r="AJ383" s="83" t="s">
        <v>65</v>
      </c>
      <c r="AK383" s="83" t="s">
        <v>65</v>
      </c>
      <c r="AL383" s="83" t="s">
        <v>66</v>
      </c>
      <c r="AM383" s="83" t="s">
        <v>66</v>
      </c>
      <c r="AN383" s="83" t="s">
        <v>66</v>
      </c>
      <c r="AO383" s="83" t="s">
        <v>66</v>
      </c>
      <c r="AP383" s="83" t="s">
        <v>85</v>
      </c>
      <c r="AQ383" s="83" t="s">
        <v>85</v>
      </c>
      <c r="AR383" s="83" t="s">
        <v>86</v>
      </c>
      <c r="AS383" s="83" t="s">
        <v>115</v>
      </c>
      <c r="AT383" s="83" t="s">
        <v>69</v>
      </c>
      <c r="AU383" s="83" t="s">
        <v>70</v>
      </c>
      <c r="AV383" s="83" t="s">
        <v>71</v>
      </c>
      <c r="AW383" s="83" t="s">
        <v>72</v>
      </c>
      <c r="AX383" s="83" t="s">
        <v>73</v>
      </c>
      <c r="AY383" s="83" t="s">
        <v>63</v>
      </c>
      <c r="AZ383" s="83" t="s">
        <v>73</v>
      </c>
      <c r="BA383" s="83" t="s">
        <v>72</v>
      </c>
      <c r="BB383" s="83" t="s">
        <v>73</v>
      </c>
      <c r="BC383" s="83" t="s">
        <v>73</v>
      </c>
      <c r="BD383" s="83"/>
      <c r="BE383" s="83" t="s">
        <v>73</v>
      </c>
      <c r="BF383" s="83"/>
      <c r="BG383" s="87" t="s">
        <v>846</v>
      </c>
      <c r="BH383" s="86" t="s">
        <v>60</v>
      </c>
      <c r="BI383" s="76" t="s">
        <v>1415</v>
      </c>
      <c r="BJ383">
        <v>9</v>
      </c>
      <c r="BK383" s="87">
        <v>56</v>
      </c>
      <c r="BL383" s="87"/>
      <c r="BM383" s="86" t="s">
        <v>1126</v>
      </c>
      <c r="BN383" s="86" t="s">
        <v>1132</v>
      </c>
      <c r="BO383" s="87" t="s">
        <v>115</v>
      </c>
      <c r="BP383" s="87"/>
      <c r="BQ383" s="87" t="s">
        <v>1472</v>
      </c>
      <c r="BR383" s="86" t="s">
        <v>1445</v>
      </c>
      <c r="BS383" s="86">
        <v>1</v>
      </c>
      <c r="BT383" s="86" t="s">
        <v>1445</v>
      </c>
      <c r="BU383" s="86">
        <v>1</v>
      </c>
      <c r="BV383" s="86" t="s">
        <v>63</v>
      </c>
      <c r="BW383" s="86">
        <v>1</v>
      </c>
      <c r="BX383" s="86" t="s">
        <v>1447</v>
      </c>
      <c r="BY383" s="86">
        <v>0</v>
      </c>
      <c r="BZ383" s="86" t="s">
        <v>1470</v>
      </c>
      <c r="CA383" s="86">
        <v>2</v>
      </c>
      <c r="CB383" s="86" t="s">
        <v>1452</v>
      </c>
      <c r="CC383" s="86">
        <v>0</v>
      </c>
      <c r="CD383" s="86" t="s">
        <v>1454</v>
      </c>
      <c r="CE383" s="86">
        <v>1</v>
      </c>
      <c r="CF383" s="86" t="s">
        <v>226</v>
      </c>
      <c r="CG383" s="86">
        <v>0</v>
      </c>
      <c r="CH383" s="86" t="s">
        <v>1454</v>
      </c>
      <c r="CI383" s="86">
        <v>1</v>
      </c>
      <c r="CJ383" s="86" t="s">
        <v>226</v>
      </c>
      <c r="CK383" s="86">
        <v>0</v>
      </c>
      <c r="CL383" s="86" t="s">
        <v>1454</v>
      </c>
      <c r="CM383" s="86">
        <v>1</v>
      </c>
      <c r="CN383" s="86" t="s">
        <v>226</v>
      </c>
      <c r="CO383" s="86">
        <v>0</v>
      </c>
      <c r="CP383" s="87" t="s">
        <v>1477</v>
      </c>
      <c r="CQ383" s="152">
        <v>0</v>
      </c>
    </row>
    <row r="384" spans="1:95" ht="13.2" x14ac:dyDescent="0.25">
      <c r="A384" s="82">
        <v>45574.473140254631</v>
      </c>
      <c r="B384" s="83" t="s">
        <v>1042</v>
      </c>
      <c r="C384" s="84" t="s">
        <v>1043</v>
      </c>
      <c r="D384" s="83">
        <v>100</v>
      </c>
      <c r="E384" s="83">
        <v>0.17</v>
      </c>
      <c r="F384" s="83" t="s">
        <v>423</v>
      </c>
      <c r="G384" s="83" t="s">
        <v>76</v>
      </c>
      <c r="H384" s="83" t="s">
        <v>887</v>
      </c>
      <c r="I384" s="83" t="s">
        <v>63</v>
      </c>
      <c r="J384" s="83" t="s">
        <v>64</v>
      </c>
      <c r="K384" s="83" t="s">
        <v>64</v>
      </c>
      <c r="L384" s="83" t="s">
        <v>64</v>
      </c>
      <c r="M384" s="83" t="s">
        <v>84</v>
      </c>
      <c r="N384" s="83" t="s">
        <v>64</v>
      </c>
      <c r="O384" s="83" t="s">
        <v>64</v>
      </c>
      <c r="P384" s="83" t="s">
        <v>64</v>
      </c>
      <c r="Q384" s="83" t="s">
        <v>64</v>
      </c>
      <c r="R384" s="83" t="s">
        <v>64</v>
      </c>
      <c r="S384" s="83" t="s">
        <v>64</v>
      </c>
      <c r="T384" s="83" t="s">
        <v>64</v>
      </c>
      <c r="U384" s="83" t="s">
        <v>64</v>
      </c>
      <c r="V384" s="83" t="s">
        <v>64</v>
      </c>
      <c r="W384" s="83" t="s">
        <v>64</v>
      </c>
      <c r="X384" s="83" t="s">
        <v>64</v>
      </c>
      <c r="Y384" s="83" t="s">
        <v>64</v>
      </c>
      <c r="Z384" s="83" t="s">
        <v>66</v>
      </c>
      <c r="AA384" s="83" t="s">
        <v>66</v>
      </c>
      <c r="AB384" s="83" t="s">
        <v>65</v>
      </c>
      <c r="AC384" s="83" t="s">
        <v>66</v>
      </c>
      <c r="AD384" s="83" t="s">
        <v>66</v>
      </c>
      <c r="AE384" s="83" t="s">
        <v>65</v>
      </c>
      <c r="AF384" s="83" t="s">
        <v>66</v>
      </c>
      <c r="AG384" s="83" t="s">
        <v>65</v>
      </c>
      <c r="AH384" s="83" t="s">
        <v>66</v>
      </c>
      <c r="AI384" s="83" t="s">
        <v>79</v>
      </c>
      <c r="AJ384" s="83" t="s">
        <v>66</v>
      </c>
      <c r="AK384" s="83" t="s">
        <v>66</v>
      </c>
      <c r="AL384" s="83" t="s">
        <v>66</v>
      </c>
      <c r="AM384" s="83" t="s">
        <v>66</v>
      </c>
      <c r="AN384" s="83" t="s">
        <v>66</v>
      </c>
      <c r="AO384" s="83" t="s">
        <v>66</v>
      </c>
      <c r="AP384" s="83" t="s">
        <v>67</v>
      </c>
      <c r="AQ384" s="83" t="s">
        <v>151</v>
      </c>
      <c r="AR384" s="83" t="s">
        <v>73</v>
      </c>
      <c r="AS384" s="83" t="s">
        <v>223</v>
      </c>
      <c r="AT384" s="83" t="s">
        <v>69</v>
      </c>
      <c r="AU384" s="83" t="s">
        <v>70</v>
      </c>
      <c r="AV384" s="83" t="s">
        <v>67</v>
      </c>
      <c r="AW384" s="83" t="s">
        <v>72</v>
      </c>
      <c r="AX384" s="83" t="s">
        <v>72</v>
      </c>
      <c r="AY384" s="83" t="s">
        <v>72</v>
      </c>
      <c r="AZ384" s="83" t="s">
        <v>73</v>
      </c>
      <c r="BA384" s="83" t="s">
        <v>63</v>
      </c>
      <c r="BB384" s="83" t="s">
        <v>73</v>
      </c>
      <c r="BC384" s="83" t="s">
        <v>73</v>
      </c>
      <c r="BD384" s="83"/>
      <c r="BE384" s="83" t="s">
        <v>73</v>
      </c>
      <c r="BF384" s="83"/>
      <c r="BG384" s="87" t="s">
        <v>846</v>
      </c>
      <c r="BH384" s="86" t="s">
        <v>60</v>
      </c>
      <c r="BI384" s="76" t="s">
        <v>1414</v>
      </c>
      <c r="BJ384">
        <v>15</v>
      </c>
      <c r="BK384" s="87">
        <v>51</v>
      </c>
      <c r="BL384" s="87"/>
      <c r="BM384" s="86" t="s">
        <v>1126</v>
      </c>
      <c r="BN384" s="86" t="s">
        <v>1132</v>
      </c>
      <c r="BO384" s="87" t="s">
        <v>68</v>
      </c>
      <c r="BP384" s="87"/>
      <c r="BQ384" s="87" t="s">
        <v>1472</v>
      </c>
      <c r="BR384" s="86" t="s">
        <v>1445</v>
      </c>
      <c r="BS384" s="86">
        <v>1</v>
      </c>
      <c r="BT384" s="86" t="s">
        <v>1445</v>
      </c>
      <c r="BU384" s="86">
        <v>1</v>
      </c>
      <c r="BV384" s="86" t="s">
        <v>73</v>
      </c>
      <c r="BW384" s="86">
        <v>0</v>
      </c>
      <c r="BX384" s="86" t="s">
        <v>1447</v>
      </c>
      <c r="BY384" s="86">
        <v>0</v>
      </c>
      <c r="BZ384" s="86" t="s">
        <v>1470</v>
      </c>
      <c r="CA384" s="86">
        <v>2</v>
      </c>
      <c r="CB384" s="86" t="s">
        <v>1453</v>
      </c>
      <c r="CC384" s="86">
        <v>1</v>
      </c>
      <c r="CD384" s="86" t="s">
        <v>1454</v>
      </c>
      <c r="CE384" s="86">
        <v>1</v>
      </c>
      <c r="CF384" s="86" t="s">
        <v>1454</v>
      </c>
      <c r="CG384" s="86">
        <v>1</v>
      </c>
      <c r="CH384" s="86" t="s">
        <v>1454</v>
      </c>
      <c r="CI384" s="86">
        <v>1</v>
      </c>
      <c r="CJ384" s="86" t="s">
        <v>226</v>
      </c>
      <c r="CK384" s="86">
        <v>0</v>
      </c>
      <c r="CL384" s="86" t="s">
        <v>1454</v>
      </c>
      <c r="CM384" s="86">
        <v>1</v>
      </c>
      <c r="CN384" s="86" t="s">
        <v>226</v>
      </c>
      <c r="CO384" s="86">
        <v>0</v>
      </c>
      <c r="CP384" s="87" t="s">
        <v>1477</v>
      </c>
      <c r="CQ384" s="152">
        <v>0</v>
      </c>
    </row>
    <row r="385" spans="1:95" ht="13.2" x14ac:dyDescent="0.25">
      <c r="A385" s="82">
        <v>45574.474305729163</v>
      </c>
      <c r="B385" s="83" t="s">
        <v>1044</v>
      </c>
      <c r="C385" s="84" t="s">
        <v>1045</v>
      </c>
      <c r="D385" s="83">
        <v>100</v>
      </c>
      <c r="E385" s="83">
        <v>0.25</v>
      </c>
      <c r="F385" s="83" t="s">
        <v>423</v>
      </c>
      <c r="G385" s="83" t="s">
        <v>291</v>
      </c>
      <c r="H385" s="83" t="s">
        <v>846</v>
      </c>
      <c r="I385" s="83" t="s">
        <v>73</v>
      </c>
      <c r="J385" s="83" t="s">
        <v>64</v>
      </c>
      <c r="K385" s="83" t="s">
        <v>64</v>
      </c>
      <c r="L385" s="83" t="s">
        <v>64</v>
      </c>
      <c r="M385" s="83" t="s">
        <v>84</v>
      </c>
      <c r="N385" s="83" t="s">
        <v>64</v>
      </c>
      <c r="O385" s="83" t="s">
        <v>64</v>
      </c>
      <c r="P385" s="83" t="s">
        <v>84</v>
      </c>
      <c r="Q385" s="83" t="s">
        <v>64</v>
      </c>
      <c r="R385" s="83" t="s">
        <v>64</v>
      </c>
      <c r="S385" s="83" t="s">
        <v>64</v>
      </c>
      <c r="T385" s="83" t="s">
        <v>64</v>
      </c>
      <c r="U385" s="83" t="s">
        <v>64</v>
      </c>
      <c r="V385" s="83" t="s">
        <v>64</v>
      </c>
      <c r="W385" s="83" t="s">
        <v>64</v>
      </c>
      <c r="X385" s="83" t="s">
        <v>64</v>
      </c>
      <c r="Y385" s="83" t="s">
        <v>84</v>
      </c>
      <c r="Z385" s="83" t="s">
        <v>101</v>
      </c>
      <c r="AA385" s="83" t="s">
        <v>101</v>
      </c>
      <c r="AB385" s="83" t="s">
        <v>101</v>
      </c>
      <c r="AC385" s="83" t="s">
        <v>101</v>
      </c>
      <c r="AD385" s="83" t="s">
        <v>101</v>
      </c>
      <c r="AE385" s="83" t="s">
        <v>101</v>
      </c>
      <c r="AF385" s="83" t="s">
        <v>101</v>
      </c>
      <c r="AG385" s="83" t="s">
        <v>101</v>
      </c>
      <c r="AH385" s="83" t="s">
        <v>101</v>
      </c>
      <c r="AI385" s="83" t="s">
        <v>101</v>
      </c>
      <c r="AJ385" s="83" t="s">
        <v>101</v>
      </c>
      <c r="AK385" s="83" t="s">
        <v>101</v>
      </c>
      <c r="AL385" s="83" t="s">
        <v>101</v>
      </c>
      <c r="AM385" s="83" t="s">
        <v>101</v>
      </c>
      <c r="AN385" s="83" t="s">
        <v>101</v>
      </c>
      <c r="AO385" s="83" t="s">
        <v>101</v>
      </c>
      <c r="AP385" s="83" t="s">
        <v>85</v>
      </c>
      <c r="AQ385" s="83" t="s">
        <v>85</v>
      </c>
      <c r="AR385" s="83" t="s">
        <v>86</v>
      </c>
      <c r="AS385" s="83" t="s">
        <v>969</v>
      </c>
      <c r="AT385" s="83" t="s">
        <v>87</v>
      </c>
      <c r="AU385" s="83" t="s">
        <v>70</v>
      </c>
      <c r="AV385" s="83" t="s">
        <v>71</v>
      </c>
      <c r="AW385" s="83" t="s">
        <v>73</v>
      </c>
      <c r="AX385" s="83" t="s">
        <v>72</v>
      </c>
      <c r="AY385" s="83" t="s">
        <v>72</v>
      </c>
      <c r="AZ385" s="83" t="s">
        <v>63</v>
      </c>
      <c r="BA385" s="83" t="s">
        <v>72</v>
      </c>
      <c r="BB385" s="83" t="s">
        <v>73</v>
      </c>
      <c r="BC385" s="83" t="s">
        <v>73</v>
      </c>
      <c r="BD385" s="83"/>
      <c r="BE385" s="83" t="s">
        <v>73</v>
      </c>
      <c r="BF385" s="83"/>
      <c r="BG385" s="87" t="s">
        <v>846</v>
      </c>
      <c r="BH385" s="86" t="s">
        <v>60</v>
      </c>
      <c r="BI385" s="76" t="s">
        <v>1415</v>
      </c>
      <c r="BJ385">
        <v>13</v>
      </c>
      <c r="BK385" s="87">
        <v>35</v>
      </c>
      <c r="BL385" s="87"/>
      <c r="BM385" s="86" t="s">
        <v>1126</v>
      </c>
      <c r="BN385" s="86" t="s">
        <v>1132</v>
      </c>
      <c r="BO385" s="87" t="s">
        <v>247</v>
      </c>
      <c r="BP385" s="87"/>
      <c r="BQ385" s="87" t="s">
        <v>1472</v>
      </c>
      <c r="BR385" s="86" t="s">
        <v>1445</v>
      </c>
      <c r="BS385" s="86">
        <v>1</v>
      </c>
      <c r="BT385" s="86" t="s">
        <v>1445</v>
      </c>
      <c r="BU385" s="86">
        <v>1</v>
      </c>
      <c r="BV385" s="86" t="s">
        <v>63</v>
      </c>
      <c r="BW385" s="86">
        <v>1</v>
      </c>
      <c r="BX385" s="86" t="s">
        <v>1448</v>
      </c>
      <c r="BY385" s="86">
        <v>1</v>
      </c>
      <c r="BZ385" s="86" t="s">
        <v>1470</v>
      </c>
      <c r="CA385" s="86">
        <v>2</v>
      </c>
      <c r="CB385" s="86" t="s">
        <v>1452</v>
      </c>
      <c r="CC385" s="86">
        <v>0</v>
      </c>
      <c r="CD385" s="86" t="s">
        <v>226</v>
      </c>
      <c r="CE385" s="86">
        <v>0</v>
      </c>
      <c r="CF385" s="86" t="s">
        <v>1454</v>
      </c>
      <c r="CG385" s="86">
        <v>1</v>
      </c>
      <c r="CH385" s="86" t="s">
        <v>1454</v>
      </c>
      <c r="CI385" s="86">
        <v>1</v>
      </c>
      <c r="CJ385" s="86" t="s">
        <v>1454</v>
      </c>
      <c r="CK385" s="86">
        <v>1</v>
      </c>
      <c r="CL385" s="86" t="s">
        <v>1454</v>
      </c>
      <c r="CM385" s="86">
        <v>1</v>
      </c>
      <c r="CN385" s="86" t="s">
        <v>226</v>
      </c>
      <c r="CO385" s="86">
        <v>0</v>
      </c>
      <c r="CP385" s="87" t="s">
        <v>1477</v>
      </c>
      <c r="CQ385" s="152">
        <v>0</v>
      </c>
    </row>
    <row r="386" spans="1:95" ht="13.2" x14ac:dyDescent="0.25">
      <c r="A386" s="82">
        <v>45574.475942812496</v>
      </c>
      <c r="B386" s="83" t="s">
        <v>1046</v>
      </c>
      <c r="C386" s="84" t="s">
        <v>1047</v>
      </c>
      <c r="D386" s="83">
        <v>100</v>
      </c>
      <c r="E386" s="83">
        <v>0.28999999999999998</v>
      </c>
      <c r="F386" s="83" t="s">
        <v>114</v>
      </c>
      <c r="G386" s="83" t="s">
        <v>76</v>
      </c>
      <c r="H386" s="83" t="s">
        <v>922</v>
      </c>
      <c r="I386" s="83" t="s">
        <v>63</v>
      </c>
      <c r="J386" s="83" t="s">
        <v>64</v>
      </c>
      <c r="K386" s="83" t="s">
        <v>64</v>
      </c>
      <c r="L386" s="83" t="s">
        <v>64</v>
      </c>
      <c r="M386" s="83" t="s">
        <v>84</v>
      </c>
      <c r="N386" s="83" t="s">
        <v>84</v>
      </c>
      <c r="O386" s="83" t="s">
        <v>84</v>
      </c>
      <c r="P386" s="83" t="s">
        <v>84</v>
      </c>
      <c r="Q386" s="83" t="s">
        <v>78</v>
      </c>
      <c r="R386" s="83" t="s">
        <v>78</v>
      </c>
      <c r="S386" s="83" t="s">
        <v>64</v>
      </c>
      <c r="T386" s="83" t="s">
        <v>78</v>
      </c>
      <c r="U386" s="83" t="s">
        <v>84</v>
      </c>
      <c r="V386" s="83" t="s">
        <v>64</v>
      </c>
      <c r="W386" s="83" t="s">
        <v>64</v>
      </c>
      <c r="X386" s="83" t="s">
        <v>64</v>
      </c>
      <c r="Y386" s="83" t="s">
        <v>64</v>
      </c>
      <c r="Z386" s="83" t="s">
        <v>66</v>
      </c>
      <c r="AA386" s="83" t="s">
        <v>66</v>
      </c>
      <c r="AB386" s="83" t="s">
        <v>65</v>
      </c>
      <c r="AC386" s="83" t="s">
        <v>65</v>
      </c>
      <c r="AD386" s="83" t="s">
        <v>79</v>
      </c>
      <c r="AE386" s="83" t="s">
        <v>66</v>
      </c>
      <c r="AF386" s="83" t="s">
        <v>66</v>
      </c>
      <c r="AG386" s="83" t="s">
        <v>65</v>
      </c>
      <c r="AH386" s="83" t="s">
        <v>66</v>
      </c>
      <c r="AI386" s="83" t="s">
        <v>79</v>
      </c>
      <c r="AJ386" s="83" t="s">
        <v>66</v>
      </c>
      <c r="AK386" s="83" t="s">
        <v>65</v>
      </c>
      <c r="AL386" s="83" t="s">
        <v>79</v>
      </c>
      <c r="AM386" s="83" t="s">
        <v>66</v>
      </c>
      <c r="AN386" s="83" t="s">
        <v>66</v>
      </c>
      <c r="AO386" s="83" t="s">
        <v>66</v>
      </c>
      <c r="AP386" s="83" t="s">
        <v>85</v>
      </c>
      <c r="AQ386" s="83" t="s">
        <v>67</v>
      </c>
      <c r="AR386" s="83" t="s">
        <v>86</v>
      </c>
      <c r="AS386" s="83" t="s">
        <v>68</v>
      </c>
      <c r="AT386" s="83" t="s">
        <v>87</v>
      </c>
      <c r="AU386" s="83" t="s">
        <v>93</v>
      </c>
      <c r="AV386" s="83" t="s">
        <v>71</v>
      </c>
      <c r="AW386" s="83" t="s">
        <v>73</v>
      </c>
      <c r="AX386" s="83" t="s">
        <v>73</v>
      </c>
      <c r="AY386" s="83" t="s">
        <v>72</v>
      </c>
      <c r="AZ386" s="83" t="s">
        <v>72</v>
      </c>
      <c r="BA386" s="83" t="s">
        <v>72</v>
      </c>
      <c r="BB386" s="83" t="s">
        <v>72</v>
      </c>
      <c r="BC386" s="83" t="s">
        <v>63</v>
      </c>
      <c r="BD386" s="83">
        <v>1</v>
      </c>
      <c r="BE386" s="83" t="s">
        <v>63</v>
      </c>
      <c r="BF386" s="83" t="s">
        <v>408</v>
      </c>
      <c r="BG386" s="87" t="s">
        <v>846</v>
      </c>
      <c r="BH386" s="87" t="s">
        <v>114</v>
      </c>
      <c r="BI386" s="76" t="s">
        <v>1414</v>
      </c>
      <c r="BJ386">
        <v>8</v>
      </c>
      <c r="BK386" s="87">
        <v>50</v>
      </c>
      <c r="BL386" s="87"/>
      <c r="BM386" s="86" t="s">
        <v>1126</v>
      </c>
      <c r="BN386" s="86" t="s">
        <v>1132</v>
      </c>
      <c r="BO386" s="87" t="s">
        <v>68</v>
      </c>
      <c r="BP386" s="87" t="s">
        <v>1442</v>
      </c>
      <c r="BQ386" s="87" t="s">
        <v>1472</v>
      </c>
      <c r="BR386" s="86" t="s">
        <v>1445</v>
      </c>
      <c r="BS386" s="86">
        <v>1</v>
      </c>
      <c r="BT386" s="86" t="s">
        <v>1445</v>
      </c>
      <c r="BU386" s="86">
        <v>1</v>
      </c>
      <c r="BV386" s="86" t="s">
        <v>63</v>
      </c>
      <c r="BW386" s="86">
        <v>1</v>
      </c>
      <c r="BX386" s="86" t="s">
        <v>1448</v>
      </c>
      <c r="BY386" s="86">
        <v>1</v>
      </c>
      <c r="BZ386" s="86" t="s">
        <v>1449</v>
      </c>
      <c r="CA386" s="86">
        <v>0</v>
      </c>
      <c r="CB386" s="86" t="s">
        <v>1452</v>
      </c>
      <c r="CC386" s="86">
        <v>0</v>
      </c>
      <c r="CD386" s="86" t="s">
        <v>226</v>
      </c>
      <c r="CE386" s="86">
        <v>0</v>
      </c>
      <c r="CF386" s="86" t="s">
        <v>226</v>
      </c>
      <c r="CG386" s="86">
        <v>0</v>
      </c>
      <c r="CH386" s="86" t="s">
        <v>1454</v>
      </c>
      <c r="CI386" s="86">
        <v>1</v>
      </c>
      <c r="CJ386" s="86" t="s">
        <v>1454</v>
      </c>
      <c r="CK386" s="86">
        <v>1</v>
      </c>
      <c r="CL386" s="86" t="s">
        <v>1454</v>
      </c>
      <c r="CM386" s="86">
        <v>1</v>
      </c>
      <c r="CN386" s="86" t="s">
        <v>1454</v>
      </c>
      <c r="CO386" s="86">
        <v>1</v>
      </c>
      <c r="CP386" s="87" t="s">
        <v>1477</v>
      </c>
      <c r="CQ386" s="152">
        <v>0</v>
      </c>
    </row>
    <row r="387" spans="1:95" ht="13.2" x14ac:dyDescent="0.25">
      <c r="A387" s="82">
        <v>45574.476676585648</v>
      </c>
      <c r="B387" s="83" t="s">
        <v>1048</v>
      </c>
      <c r="C387" s="84" t="s">
        <v>1049</v>
      </c>
      <c r="D387" s="83">
        <v>100</v>
      </c>
      <c r="E387" s="83">
        <v>0.38</v>
      </c>
      <c r="F387" s="83" t="s">
        <v>114</v>
      </c>
      <c r="G387" s="83" t="s">
        <v>539</v>
      </c>
      <c r="H387" s="83" t="s">
        <v>922</v>
      </c>
      <c r="I387" s="83" t="s">
        <v>63</v>
      </c>
      <c r="J387" s="83" t="s">
        <v>64</v>
      </c>
      <c r="K387" s="83" t="s">
        <v>64</v>
      </c>
      <c r="L387" s="83" t="s">
        <v>64</v>
      </c>
      <c r="M387" s="83" t="s">
        <v>78</v>
      </c>
      <c r="N387" s="83" t="s">
        <v>64</v>
      </c>
      <c r="O387" s="83" t="s">
        <v>64</v>
      </c>
      <c r="P387" s="83" t="s">
        <v>64</v>
      </c>
      <c r="Q387" s="83" t="s">
        <v>64</v>
      </c>
      <c r="R387" s="83" t="s">
        <v>64</v>
      </c>
      <c r="S387" s="83" t="s">
        <v>64</v>
      </c>
      <c r="T387" s="83" t="s">
        <v>64</v>
      </c>
      <c r="U387" s="83" t="s">
        <v>64</v>
      </c>
      <c r="V387" s="83" t="s">
        <v>64</v>
      </c>
      <c r="W387" s="83" t="s">
        <v>64</v>
      </c>
      <c r="X387" s="83" t="s">
        <v>64</v>
      </c>
      <c r="Y387" s="83" t="s">
        <v>64</v>
      </c>
      <c r="Z387" s="83" t="s">
        <v>65</v>
      </c>
      <c r="AA387" s="83" t="s">
        <v>66</v>
      </c>
      <c r="AB387" s="83" t="s">
        <v>65</v>
      </c>
      <c r="AC387" s="83" t="s">
        <v>65</v>
      </c>
      <c r="AD387" s="83" t="s">
        <v>65</v>
      </c>
      <c r="AE387" s="83" t="s">
        <v>65</v>
      </c>
      <c r="AF387" s="83" t="s">
        <v>65</v>
      </c>
      <c r="AG387" s="83" t="s">
        <v>66</v>
      </c>
      <c r="AH387" s="83" t="s">
        <v>79</v>
      </c>
      <c r="AI387" s="83" t="s">
        <v>66</v>
      </c>
      <c r="AJ387" s="83" t="s">
        <v>66</v>
      </c>
      <c r="AK387" s="83" t="s">
        <v>66</v>
      </c>
      <c r="AL387" s="83" t="s">
        <v>66</v>
      </c>
      <c r="AM387" s="83" t="s">
        <v>65</v>
      </c>
      <c r="AN387" s="83" t="s">
        <v>66</v>
      </c>
      <c r="AO387" s="83" t="s">
        <v>66</v>
      </c>
      <c r="AP387" s="83" t="s">
        <v>80</v>
      </c>
      <c r="AQ387" s="83" t="s">
        <v>80</v>
      </c>
      <c r="AR387" s="83" t="s">
        <v>86</v>
      </c>
      <c r="AS387" s="83" t="s">
        <v>68</v>
      </c>
      <c r="AT387" s="83" t="s">
        <v>87</v>
      </c>
      <c r="AU387" s="83" t="s">
        <v>93</v>
      </c>
      <c r="AV387" s="83" t="s">
        <v>71</v>
      </c>
      <c r="AW387" s="83" t="s">
        <v>63</v>
      </c>
      <c r="AX387" s="83" t="s">
        <v>73</v>
      </c>
      <c r="AY387" s="83" t="s">
        <v>72</v>
      </c>
      <c r="AZ387" s="83" t="s">
        <v>72</v>
      </c>
      <c r="BA387" s="83" t="s">
        <v>72</v>
      </c>
      <c r="BB387" s="83" t="s">
        <v>72</v>
      </c>
      <c r="BC387" s="83" t="s">
        <v>73</v>
      </c>
      <c r="BD387" s="83"/>
      <c r="BE387" s="83" t="s">
        <v>73</v>
      </c>
      <c r="BF387" s="83"/>
      <c r="BG387" s="87" t="s">
        <v>846</v>
      </c>
      <c r="BH387" s="87" t="s">
        <v>114</v>
      </c>
      <c r="BI387" s="76" t="s">
        <v>1414</v>
      </c>
      <c r="BJ387">
        <v>16</v>
      </c>
      <c r="BK387" s="87">
        <v>53</v>
      </c>
      <c r="BL387" s="87"/>
      <c r="BM387" s="86" t="s">
        <v>1126</v>
      </c>
      <c r="BN387" s="86" t="s">
        <v>1132</v>
      </c>
      <c r="BO387" s="87" t="s">
        <v>68</v>
      </c>
      <c r="BP387" s="87"/>
      <c r="BQ387" s="87" t="s">
        <v>1472</v>
      </c>
      <c r="BR387" s="86" t="s">
        <v>1444</v>
      </c>
      <c r="BS387" s="86">
        <v>0</v>
      </c>
      <c r="BT387" s="86" t="s">
        <v>1444</v>
      </c>
      <c r="BU387" s="86">
        <v>0</v>
      </c>
      <c r="BV387" s="86" t="s">
        <v>63</v>
      </c>
      <c r="BW387" s="86">
        <v>1</v>
      </c>
      <c r="BX387" s="86" t="s">
        <v>1448</v>
      </c>
      <c r="BY387" s="86">
        <v>1</v>
      </c>
      <c r="BZ387" s="86" t="s">
        <v>1449</v>
      </c>
      <c r="CA387" s="86">
        <v>0</v>
      </c>
      <c r="CB387" s="86" t="s">
        <v>1452</v>
      </c>
      <c r="CC387" s="86">
        <v>0</v>
      </c>
      <c r="CD387" s="86" t="s">
        <v>1454</v>
      </c>
      <c r="CE387" s="86">
        <v>1</v>
      </c>
      <c r="CF387" s="86" t="s">
        <v>226</v>
      </c>
      <c r="CG387" s="86">
        <v>0</v>
      </c>
      <c r="CH387" s="86" t="s">
        <v>1454</v>
      </c>
      <c r="CI387" s="86">
        <v>1</v>
      </c>
      <c r="CJ387" s="86" t="s">
        <v>1454</v>
      </c>
      <c r="CK387" s="86">
        <v>1</v>
      </c>
      <c r="CL387" s="86" t="s">
        <v>1454</v>
      </c>
      <c r="CM387" s="86">
        <v>1</v>
      </c>
      <c r="CN387" s="86" t="s">
        <v>1454</v>
      </c>
      <c r="CO387" s="86">
        <v>1</v>
      </c>
      <c r="CP387" s="87" t="s">
        <v>1478</v>
      </c>
      <c r="CQ387" s="152">
        <v>1</v>
      </c>
    </row>
    <row r="388" spans="1:95" ht="13.2" x14ac:dyDescent="0.25">
      <c r="A388" s="82">
        <v>45574.478042870367</v>
      </c>
      <c r="B388" s="83" t="s">
        <v>1050</v>
      </c>
      <c r="C388" s="83" t="s">
        <v>1051</v>
      </c>
      <c r="D388" s="83">
        <v>100</v>
      </c>
      <c r="E388" s="83">
        <v>0.33</v>
      </c>
      <c r="F388" s="83" t="s">
        <v>114</v>
      </c>
      <c r="G388" s="83" t="s">
        <v>76</v>
      </c>
      <c r="H388" s="83" t="s">
        <v>1015</v>
      </c>
      <c r="I388" s="83" t="s">
        <v>63</v>
      </c>
      <c r="J388" s="83" t="s">
        <v>64</v>
      </c>
      <c r="K388" s="83" t="s">
        <v>84</v>
      </c>
      <c r="L388" s="83" t="s">
        <v>64</v>
      </c>
      <c r="M388" s="83" t="s">
        <v>84</v>
      </c>
      <c r="N388" s="83" t="s">
        <v>64</v>
      </c>
      <c r="O388" s="83" t="s">
        <v>64</v>
      </c>
      <c r="P388" s="83" t="s">
        <v>84</v>
      </c>
      <c r="Q388" s="83" t="s">
        <v>64</v>
      </c>
      <c r="R388" s="83" t="s">
        <v>64</v>
      </c>
      <c r="S388" s="83" t="s">
        <v>64</v>
      </c>
      <c r="T388" s="83" t="s">
        <v>64</v>
      </c>
      <c r="U388" s="83" t="s">
        <v>64</v>
      </c>
      <c r="V388" s="83" t="s">
        <v>64</v>
      </c>
      <c r="W388" s="83" t="s">
        <v>64</v>
      </c>
      <c r="X388" s="83" t="s">
        <v>64</v>
      </c>
      <c r="Y388" s="83" t="s">
        <v>64</v>
      </c>
      <c r="Z388" s="83" t="s">
        <v>66</v>
      </c>
      <c r="AA388" s="83" t="s">
        <v>66</v>
      </c>
      <c r="AB388" s="83" t="s">
        <v>66</v>
      </c>
      <c r="AC388" s="83" t="s">
        <v>66</v>
      </c>
      <c r="AD388" s="83" t="s">
        <v>66</v>
      </c>
      <c r="AE388" s="83" t="s">
        <v>66</v>
      </c>
      <c r="AF388" s="83" t="s">
        <v>66</v>
      </c>
      <c r="AG388" s="83" t="s">
        <v>66</v>
      </c>
      <c r="AH388" s="83" t="s">
        <v>79</v>
      </c>
      <c r="AI388" s="83" t="s">
        <v>66</v>
      </c>
      <c r="AJ388" s="83" t="s">
        <v>66</v>
      </c>
      <c r="AK388" s="83" t="s">
        <v>66</v>
      </c>
      <c r="AL388" s="83" t="s">
        <v>66</v>
      </c>
      <c r="AM388" s="83" t="s">
        <v>66</v>
      </c>
      <c r="AN388" s="83" t="s">
        <v>66</v>
      </c>
      <c r="AO388" s="83" t="s">
        <v>66</v>
      </c>
      <c r="AP388" s="83" t="s">
        <v>85</v>
      </c>
      <c r="AQ388" s="83" t="s">
        <v>85</v>
      </c>
      <c r="AR388" s="83" t="s">
        <v>86</v>
      </c>
      <c r="AS388" s="83" t="s">
        <v>252</v>
      </c>
      <c r="AT388" s="83" t="s">
        <v>87</v>
      </c>
      <c r="AU388" s="83" t="s">
        <v>70</v>
      </c>
      <c r="AV388" s="83" t="s">
        <v>71</v>
      </c>
      <c r="AW388" s="83" t="s">
        <v>72</v>
      </c>
      <c r="AX388" s="83" t="s">
        <v>72</v>
      </c>
      <c r="AY388" s="83" t="s">
        <v>63</v>
      </c>
      <c r="AZ388" s="83" t="s">
        <v>72</v>
      </c>
      <c r="BA388" s="83" t="s">
        <v>63</v>
      </c>
      <c r="BB388" s="83" t="s">
        <v>72</v>
      </c>
      <c r="BC388" s="83" t="s">
        <v>73</v>
      </c>
      <c r="BD388" s="83" t="s">
        <v>1052</v>
      </c>
      <c r="BE388" s="83" t="s">
        <v>73</v>
      </c>
      <c r="BF388" s="83"/>
      <c r="BG388" s="87" t="s">
        <v>846</v>
      </c>
      <c r="BH388" s="87" t="s">
        <v>114</v>
      </c>
      <c r="BI388" s="76" t="s">
        <v>1414</v>
      </c>
      <c r="BJ388">
        <v>13</v>
      </c>
      <c r="BK388" s="87">
        <v>46</v>
      </c>
      <c r="BL388" s="87"/>
      <c r="BM388" s="86" t="s">
        <v>1126</v>
      </c>
      <c r="BN388" s="86" t="s">
        <v>1132</v>
      </c>
      <c r="BO388" s="87" t="s">
        <v>252</v>
      </c>
      <c r="BP388" s="87"/>
      <c r="BQ388" s="87" t="s">
        <v>1472</v>
      </c>
      <c r="BR388" s="86" t="s">
        <v>1445</v>
      </c>
      <c r="BS388" s="86">
        <v>1</v>
      </c>
      <c r="BT388" s="86" t="s">
        <v>1445</v>
      </c>
      <c r="BU388" s="86">
        <v>1</v>
      </c>
      <c r="BV388" s="86" t="s">
        <v>63</v>
      </c>
      <c r="BW388" s="86">
        <v>1</v>
      </c>
      <c r="BX388" s="86" t="s">
        <v>1448</v>
      </c>
      <c r="BY388" s="86">
        <v>1</v>
      </c>
      <c r="BZ388" s="86" t="s">
        <v>1470</v>
      </c>
      <c r="CA388" s="86">
        <v>2</v>
      </c>
      <c r="CB388" s="86" t="s">
        <v>1452</v>
      </c>
      <c r="CC388" s="86">
        <v>0</v>
      </c>
      <c r="CD388" s="86" t="s">
        <v>1454</v>
      </c>
      <c r="CE388" s="86">
        <v>1</v>
      </c>
      <c r="CF388" s="86" t="s">
        <v>1454</v>
      </c>
      <c r="CG388" s="86">
        <v>1</v>
      </c>
      <c r="CH388" s="86" t="s">
        <v>1454</v>
      </c>
      <c r="CI388" s="86">
        <v>1</v>
      </c>
      <c r="CJ388" s="86" t="s">
        <v>1454</v>
      </c>
      <c r="CK388" s="86">
        <v>1</v>
      </c>
      <c r="CL388" s="86" t="s">
        <v>1454</v>
      </c>
      <c r="CM388" s="86">
        <v>1</v>
      </c>
      <c r="CN388" s="86" t="s">
        <v>1454</v>
      </c>
      <c r="CO388" s="86">
        <v>1</v>
      </c>
      <c r="CP388" s="87" t="s">
        <v>1478</v>
      </c>
      <c r="CQ388" s="152">
        <v>1</v>
      </c>
    </row>
    <row r="389" spans="1:95" ht="13.2" x14ac:dyDescent="0.25">
      <c r="A389" s="82">
        <v>45574.479368275468</v>
      </c>
      <c r="B389" s="83" t="s">
        <v>1053</v>
      </c>
      <c r="C389" s="84" t="s">
        <v>1054</v>
      </c>
      <c r="D389" s="83">
        <v>100</v>
      </c>
      <c r="E389" s="83">
        <v>0.33</v>
      </c>
      <c r="F389" s="83" t="s">
        <v>423</v>
      </c>
      <c r="G389" s="83" t="s">
        <v>76</v>
      </c>
      <c r="H389" s="83" t="s">
        <v>1055</v>
      </c>
      <c r="I389" s="83" t="s">
        <v>73</v>
      </c>
      <c r="J389" s="83" t="s">
        <v>64</v>
      </c>
      <c r="K389" s="83" t="s">
        <v>64</v>
      </c>
      <c r="L389" s="83" t="s">
        <v>64</v>
      </c>
      <c r="M389" s="83" t="s">
        <v>78</v>
      </c>
      <c r="N389" s="83" t="s">
        <v>64</v>
      </c>
      <c r="O389" s="83" t="s">
        <v>64</v>
      </c>
      <c r="P389" s="83" t="s">
        <v>64</v>
      </c>
      <c r="Q389" s="83" t="s">
        <v>64</v>
      </c>
      <c r="R389" s="83" t="s">
        <v>64</v>
      </c>
      <c r="S389" s="83" t="s">
        <v>64</v>
      </c>
      <c r="T389" s="83" t="s">
        <v>84</v>
      </c>
      <c r="U389" s="83" t="s">
        <v>84</v>
      </c>
      <c r="V389" s="83" t="s">
        <v>64</v>
      </c>
      <c r="W389" s="83" t="s">
        <v>64</v>
      </c>
      <c r="X389" s="83" t="s">
        <v>84</v>
      </c>
      <c r="Y389" s="83" t="s">
        <v>64</v>
      </c>
      <c r="Z389" s="83" t="s">
        <v>65</v>
      </c>
      <c r="AA389" s="83" t="s">
        <v>65</v>
      </c>
      <c r="AB389" s="83" t="s">
        <v>65</v>
      </c>
      <c r="AC389" s="83" t="s">
        <v>79</v>
      </c>
      <c r="AD389" s="83" t="s">
        <v>65</v>
      </c>
      <c r="AE389" s="83" t="s">
        <v>66</v>
      </c>
      <c r="AF389" s="83" t="s">
        <v>66</v>
      </c>
      <c r="AG389" s="83" t="s">
        <v>65</v>
      </c>
      <c r="AH389" s="83" t="s">
        <v>79</v>
      </c>
      <c r="AI389" s="83" t="s">
        <v>79</v>
      </c>
      <c r="AJ389" s="83" t="s">
        <v>65</v>
      </c>
      <c r="AK389" s="83" t="s">
        <v>65</v>
      </c>
      <c r="AL389" s="83" t="s">
        <v>66</v>
      </c>
      <c r="AM389" s="83" t="s">
        <v>65</v>
      </c>
      <c r="AN389" s="83" t="s">
        <v>65</v>
      </c>
      <c r="AO389" s="83" t="s">
        <v>65</v>
      </c>
      <c r="AP389" s="83" t="s">
        <v>85</v>
      </c>
      <c r="AQ389" s="83" t="s">
        <v>151</v>
      </c>
      <c r="AR389" s="83" t="s">
        <v>63</v>
      </c>
      <c r="AS389" s="83" t="s">
        <v>115</v>
      </c>
      <c r="AT389" s="83" t="s">
        <v>87</v>
      </c>
      <c r="AU389" s="83" t="s">
        <v>70</v>
      </c>
      <c r="AV389" s="83" t="s">
        <v>71</v>
      </c>
      <c r="AW389" s="83" t="s">
        <v>72</v>
      </c>
      <c r="AX389" s="83" t="s">
        <v>73</v>
      </c>
      <c r="AY389" s="83" t="s">
        <v>63</v>
      </c>
      <c r="AZ389" s="83" t="s">
        <v>73</v>
      </c>
      <c r="BA389" s="83" t="s">
        <v>63</v>
      </c>
      <c r="BB389" s="83" t="s">
        <v>73</v>
      </c>
      <c r="BC389" s="83" t="s">
        <v>73</v>
      </c>
      <c r="BD389" s="83"/>
      <c r="BE389" s="83" t="s">
        <v>73</v>
      </c>
      <c r="BF389" s="83"/>
      <c r="BG389" s="87" t="s">
        <v>846</v>
      </c>
      <c r="BH389" s="86" t="s">
        <v>60</v>
      </c>
      <c r="BI389" s="76" t="s">
        <v>1415</v>
      </c>
      <c r="BJ389">
        <v>13</v>
      </c>
      <c r="BK389" s="87">
        <v>56</v>
      </c>
      <c r="BL389" s="87"/>
      <c r="BM389" s="86" t="s">
        <v>1126</v>
      </c>
      <c r="BN389" s="86" t="s">
        <v>1132</v>
      </c>
      <c r="BO389" s="87" t="s">
        <v>115</v>
      </c>
      <c r="BP389" s="87"/>
      <c r="BQ389" s="87" t="s">
        <v>1472</v>
      </c>
      <c r="BR389" s="86" t="s">
        <v>1445</v>
      </c>
      <c r="BS389" s="86">
        <v>1</v>
      </c>
      <c r="BT389" s="86" t="s">
        <v>1445</v>
      </c>
      <c r="BU389" s="86">
        <v>1</v>
      </c>
      <c r="BV389" s="86" t="s">
        <v>63</v>
      </c>
      <c r="BW389" s="86">
        <v>1</v>
      </c>
      <c r="BX389" s="86" t="s">
        <v>1448</v>
      </c>
      <c r="BY389" s="86">
        <v>1</v>
      </c>
      <c r="BZ389" s="86" t="s">
        <v>1470</v>
      </c>
      <c r="CA389" s="86">
        <v>2</v>
      </c>
      <c r="CB389" s="86" t="s">
        <v>1452</v>
      </c>
      <c r="CC389" s="86">
        <v>0</v>
      </c>
      <c r="CD389" s="86" t="s">
        <v>1454</v>
      </c>
      <c r="CE389" s="86">
        <v>1</v>
      </c>
      <c r="CF389" s="86" t="s">
        <v>226</v>
      </c>
      <c r="CG389" s="86">
        <v>0</v>
      </c>
      <c r="CH389" s="86" t="s">
        <v>1454</v>
      </c>
      <c r="CI389" s="86">
        <v>1</v>
      </c>
      <c r="CJ389" s="86" t="s">
        <v>226</v>
      </c>
      <c r="CK389" s="86">
        <v>0</v>
      </c>
      <c r="CL389" s="86" t="s">
        <v>1454</v>
      </c>
      <c r="CM389" s="86">
        <v>1</v>
      </c>
      <c r="CN389" s="86" t="s">
        <v>226</v>
      </c>
      <c r="CO389" s="86">
        <v>0</v>
      </c>
      <c r="CP389" s="87" t="s">
        <v>1477</v>
      </c>
      <c r="CQ389" s="152">
        <v>0</v>
      </c>
    </row>
    <row r="390" spans="1:95" ht="13.2" x14ac:dyDescent="0.25">
      <c r="A390" s="82">
        <v>45574.479499594905</v>
      </c>
      <c r="B390" s="83" t="s">
        <v>1056</v>
      </c>
      <c r="C390" s="84" t="s">
        <v>1057</v>
      </c>
      <c r="D390" s="83">
        <v>100</v>
      </c>
      <c r="E390" s="83">
        <v>0.92</v>
      </c>
      <c r="F390" s="83" t="s">
        <v>114</v>
      </c>
      <c r="G390" s="83" t="s">
        <v>76</v>
      </c>
      <c r="H390" s="83" t="s">
        <v>846</v>
      </c>
      <c r="I390" s="83" t="s">
        <v>63</v>
      </c>
      <c r="J390" s="83" t="s">
        <v>78</v>
      </c>
      <c r="K390" s="83" t="s">
        <v>78</v>
      </c>
      <c r="L390" s="83" t="s">
        <v>64</v>
      </c>
      <c r="M390" s="83" t="s">
        <v>84</v>
      </c>
      <c r="N390" s="83" t="s">
        <v>64</v>
      </c>
      <c r="O390" s="83" t="s">
        <v>64</v>
      </c>
      <c r="P390" s="83" t="s">
        <v>84</v>
      </c>
      <c r="Q390" s="83" t="s">
        <v>84</v>
      </c>
      <c r="R390" s="83" t="s">
        <v>64</v>
      </c>
      <c r="S390" s="83" t="s">
        <v>64</v>
      </c>
      <c r="T390" s="83" t="s">
        <v>64</v>
      </c>
      <c r="U390" s="83" t="s">
        <v>64</v>
      </c>
      <c r="V390" s="83" t="s">
        <v>64</v>
      </c>
      <c r="W390" s="83" t="s">
        <v>64</v>
      </c>
      <c r="X390" s="83" t="s">
        <v>84</v>
      </c>
      <c r="Y390" s="83" t="s">
        <v>64</v>
      </c>
      <c r="Z390" s="83" t="s">
        <v>66</v>
      </c>
      <c r="AA390" s="83" t="s">
        <v>66</v>
      </c>
      <c r="AB390" s="83" t="s">
        <v>66</v>
      </c>
      <c r="AC390" s="83" t="s">
        <v>65</v>
      </c>
      <c r="AD390" s="83" t="s">
        <v>66</v>
      </c>
      <c r="AE390" s="83" t="s">
        <v>79</v>
      </c>
      <c r="AF390" s="83" t="s">
        <v>79</v>
      </c>
      <c r="AG390" s="83" t="s">
        <v>66</v>
      </c>
      <c r="AH390" s="83" t="s">
        <v>79</v>
      </c>
      <c r="AI390" s="83" t="s">
        <v>79</v>
      </c>
      <c r="AJ390" s="83" t="s">
        <v>66</v>
      </c>
      <c r="AK390" s="83" t="s">
        <v>66</v>
      </c>
      <c r="AL390" s="83" t="s">
        <v>66</v>
      </c>
      <c r="AM390" s="83" t="s">
        <v>66</v>
      </c>
      <c r="AN390" s="83" t="s">
        <v>66</v>
      </c>
      <c r="AO390" s="83" t="s">
        <v>66</v>
      </c>
      <c r="AP390" s="83" t="s">
        <v>85</v>
      </c>
      <c r="AQ390" s="83" t="s">
        <v>85</v>
      </c>
      <c r="AR390" s="83" t="s">
        <v>86</v>
      </c>
      <c r="AS390" s="83" t="s">
        <v>1058</v>
      </c>
      <c r="AT390" s="83" t="s">
        <v>69</v>
      </c>
      <c r="AU390" s="83" t="s">
        <v>93</v>
      </c>
      <c r="AV390" s="83" t="s">
        <v>71</v>
      </c>
      <c r="AW390" s="83" t="s">
        <v>72</v>
      </c>
      <c r="AX390" s="83" t="s">
        <v>72</v>
      </c>
      <c r="AY390" s="83" t="s">
        <v>63</v>
      </c>
      <c r="AZ390" s="83" t="s">
        <v>72</v>
      </c>
      <c r="BA390" s="83" t="s">
        <v>72</v>
      </c>
      <c r="BB390" s="83" t="s">
        <v>73</v>
      </c>
      <c r="BC390" s="83" t="s">
        <v>73</v>
      </c>
      <c r="BD390" s="83"/>
      <c r="BE390" s="83" t="s">
        <v>73</v>
      </c>
      <c r="BF390" s="83"/>
      <c r="BG390" s="87" t="s">
        <v>846</v>
      </c>
      <c r="BH390" s="87" t="s">
        <v>114</v>
      </c>
      <c r="BI390" s="76" t="s">
        <v>1414</v>
      </c>
      <c r="BJ390">
        <v>10</v>
      </c>
      <c r="BK390" s="87">
        <v>46</v>
      </c>
      <c r="BL390" s="87"/>
      <c r="BM390" s="86" t="s">
        <v>1126</v>
      </c>
      <c r="BN390" s="86" t="s">
        <v>1132</v>
      </c>
      <c r="BO390" s="87" t="s">
        <v>247</v>
      </c>
      <c r="BP390" s="87"/>
      <c r="BQ390" s="87" t="s">
        <v>1472</v>
      </c>
      <c r="BR390" s="86" t="s">
        <v>1445</v>
      </c>
      <c r="BS390" s="86">
        <v>1</v>
      </c>
      <c r="BT390" s="86" t="s">
        <v>1445</v>
      </c>
      <c r="BU390" s="86">
        <v>1</v>
      </c>
      <c r="BV390" s="86" t="s">
        <v>63</v>
      </c>
      <c r="BW390" s="86">
        <v>1</v>
      </c>
      <c r="BX390" s="86" t="s">
        <v>1447</v>
      </c>
      <c r="BY390" s="86">
        <v>0</v>
      </c>
      <c r="BZ390" s="86" t="s">
        <v>1449</v>
      </c>
      <c r="CA390" s="86">
        <v>0</v>
      </c>
      <c r="CB390" s="86" t="s">
        <v>1452</v>
      </c>
      <c r="CC390" s="86">
        <v>0</v>
      </c>
      <c r="CD390" s="86" t="s">
        <v>1454</v>
      </c>
      <c r="CE390" s="86">
        <v>1</v>
      </c>
      <c r="CF390" s="86" t="s">
        <v>1454</v>
      </c>
      <c r="CG390" s="86">
        <v>1</v>
      </c>
      <c r="CH390" s="86" t="s">
        <v>1454</v>
      </c>
      <c r="CI390" s="86">
        <v>1</v>
      </c>
      <c r="CJ390" s="86" t="s">
        <v>1454</v>
      </c>
      <c r="CK390" s="86">
        <v>1</v>
      </c>
      <c r="CL390" s="86" t="s">
        <v>1454</v>
      </c>
      <c r="CM390" s="86">
        <v>1</v>
      </c>
      <c r="CN390" s="86" t="s">
        <v>226</v>
      </c>
      <c r="CO390" s="86">
        <v>0</v>
      </c>
      <c r="CP390" s="87" t="s">
        <v>1478</v>
      </c>
      <c r="CQ390" s="152">
        <v>1</v>
      </c>
    </row>
    <row r="391" spans="1:95" ht="13.2" x14ac:dyDescent="0.25">
      <c r="A391" s="82">
        <v>45574.482555925926</v>
      </c>
      <c r="B391" s="83" t="s">
        <v>1059</v>
      </c>
      <c r="C391" s="84" t="s">
        <v>1060</v>
      </c>
      <c r="D391" s="83">
        <v>100</v>
      </c>
      <c r="E391" s="83">
        <v>0.17</v>
      </c>
      <c r="F391" s="83" t="s">
        <v>423</v>
      </c>
      <c r="G391" s="83" t="s">
        <v>76</v>
      </c>
      <c r="H391" s="83" t="s">
        <v>922</v>
      </c>
      <c r="I391" s="83" t="s">
        <v>73</v>
      </c>
      <c r="J391" s="83" t="s">
        <v>64</v>
      </c>
      <c r="K391" s="83" t="s">
        <v>84</v>
      </c>
      <c r="L391" s="83" t="s">
        <v>64</v>
      </c>
      <c r="M391" s="83" t="s">
        <v>84</v>
      </c>
      <c r="N391" s="83" t="s">
        <v>64</v>
      </c>
      <c r="O391" s="83" t="s">
        <v>64</v>
      </c>
      <c r="P391" s="83" t="s">
        <v>84</v>
      </c>
      <c r="Q391" s="83" t="s">
        <v>84</v>
      </c>
      <c r="R391" s="83" t="s">
        <v>64</v>
      </c>
      <c r="S391" s="83" t="s">
        <v>64</v>
      </c>
      <c r="T391" s="83" t="s">
        <v>84</v>
      </c>
      <c r="U391" s="83" t="s">
        <v>78</v>
      </c>
      <c r="V391" s="83" t="s">
        <v>64</v>
      </c>
      <c r="W391" s="83" t="s">
        <v>64</v>
      </c>
      <c r="X391" s="83" t="s">
        <v>84</v>
      </c>
      <c r="Y391" s="83" t="s">
        <v>64</v>
      </c>
      <c r="Z391" s="83" t="s">
        <v>65</v>
      </c>
      <c r="AA391" s="83" t="s">
        <v>66</v>
      </c>
      <c r="AB391" s="83" t="s">
        <v>66</v>
      </c>
      <c r="AC391" s="83" t="s">
        <v>66</v>
      </c>
      <c r="AD391" s="83" t="s">
        <v>66</v>
      </c>
      <c r="AE391" s="83" t="s">
        <v>66</v>
      </c>
      <c r="AF391" s="83" t="s">
        <v>66</v>
      </c>
      <c r="AG391" s="83" t="s">
        <v>65</v>
      </c>
      <c r="AH391" s="83" t="s">
        <v>65</v>
      </c>
      <c r="AI391" s="83" t="s">
        <v>79</v>
      </c>
      <c r="AJ391" s="83" t="s">
        <v>65</v>
      </c>
      <c r="AK391" s="83" t="s">
        <v>66</v>
      </c>
      <c r="AL391" s="83" t="s">
        <v>66</v>
      </c>
      <c r="AM391" s="83" t="s">
        <v>66</v>
      </c>
      <c r="AN391" s="83" t="s">
        <v>66</v>
      </c>
      <c r="AO391" s="83" t="s">
        <v>66</v>
      </c>
      <c r="AP391" s="83" t="s">
        <v>85</v>
      </c>
      <c r="AQ391" s="83" t="s">
        <v>85</v>
      </c>
      <c r="AR391" s="83" t="s">
        <v>86</v>
      </c>
      <c r="AS391" s="83" t="s">
        <v>81</v>
      </c>
      <c r="AT391" s="83" t="s">
        <v>87</v>
      </c>
      <c r="AU391" s="83" t="s">
        <v>67</v>
      </c>
      <c r="AV391" s="83" t="s">
        <v>71</v>
      </c>
      <c r="AW391" s="83" t="s">
        <v>72</v>
      </c>
      <c r="AX391" s="83" t="s">
        <v>72</v>
      </c>
      <c r="AY391" s="83" t="s">
        <v>72</v>
      </c>
      <c r="AZ391" s="83" t="s">
        <v>63</v>
      </c>
      <c r="BA391" s="83" t="s">
        <v>72</v>
      </c>
      <c r="BB391" s="83" t="s">
        <v>73</v>
      </c>
      <c r="BC391" s="83" t="s">
        <v>73</v>
      </c>
      <c r="BD391" s="83"/>
      <c r="BE391" s="83" t="s">
        <v>73</v>
      </c>
      <c r="BF391" s="83"/>
      <c r="BG391" s="87" t="s">
        <v>846</v>
      </c>
      <c r="BH391" s="86" t="s">
        <v>60</v>
      </c>
      <c r="BI391" s="76" t="s">
        <v>1415</v>
      </c>
      <c r="BJ391">
        <v>9</v>
      </c>
      <c r="BK391" s="87">
        <v>52</v>
      </c>
      <c r="BL391" s="87"/>
      <c r="BM391" s="86" t="s">
        <v>1126</v>
      </c>
      <c r="BN391" s="86" t="s">
        <v>1132</v>
      </c>
      <c r="BO391" s="87" t="s">
        <v>68</v>
      </c>
      <c r="BP391" s="87"/>
      <c r="BQ391" s="87" t="s">
        <v>1472</v>
      </c>
      <c r="BR391" s="86" t="s">
        <v>1445</v>
      </c>
      <c r="BS391" s="86">
        <v>1</v>
      </c>
      <c r="BT391" s="86" t="s">
        <v>1445</v>
      </c>
      <c r="BU391" s="86">
        <v>1</v>
      </c>
      <c r="BV391" s="86" t="s">
        <v>63</v>
      </c>
      <c r="BW391" s="86">
        <v>1</v>
      </c>
      <c r="BX391" s="86" t="s">
        <v>1448</v>
      </c>
      <c r="BY391" s="86">
        <v>1</v>
      </c>
      <c r="BZ391" s="86" t="s">
        <v>1450</v>
      </c>
      <c r="CA391" s="86">
        <v>1</v>
      </c>
      <c r="CB391" s="86" t="s">
        <v>1452</v>
      </c>
      <c r="CC391" s="86">
        <v>0</v>
      </c>
      <c r="CD391" s="86" t="s">
        <v>1454</v>
      </c>
      <c r="CE391" s="86">
        <v>1</v>
      </c>
      <c r="CF391" s="86" t="s">
        <v>1454</v>
      </c>
      <c r="CG391" s="86">
        <v>1</v>
      </c>
      <c r="CH391" s="86" t="s">
        <v>1454</v>
      </c>
      <c r="CI391" s="86">
        <v>1</v>
      </c>
      <c r="CJ391" s="86" t="s">
        <v>1454</v>
      </c>
      <c r="CK391" s="86">
        <v>1</v>
      </c>
      <c r="CL391" s="86" t="s">
        <v>1454</v>
      </c>
      <c r="CM391" s="86">
        <v>1</v>
      </c>
      <c r="CN391" s="86" t="s">
        <v>226</v>
      </c>
      <c r="CO391" s="86">
        <v>0</v>
      </c>
      <c r="CP391" s="87" t="s">
        <v>1478</v>
      </c>
      <c r="CQ391" s="152">
        <v>1</v>
      </c>
    </row>
    <row r="392" spans="1:95" ht="13.2" x14ac:dyDescent="0.25">
      <c r="A392" s="82">
        <v>45574.48351174769</v>
      </c>
      <c r="B392" s="83" t="s">
        <v>1061</v>
      </c>
      <c r="C392" s="84" t="s">
        <v>1062</v>
      </c>
      <c r="D392" s="83">
        <v>100</v>
      </c>
      <c r="E392" s="83">
        <v>0.63</v>
      </c>
      <c r="F392" s="83" t="s">
        <v>423</v>
      </c>
      <c r="G392" s="83" t="s">
        <v>76</v>
      </c>
      <c r="H392" s="83" t="s">
        <v>846</v>
      </c>
      <c r="I392" s="83" t="s">
        <v>63</v>
      </c>
      <c r="J392" s="83" t="s">
        <v>64</v>
      </c>
      <c r="K392" s="83" t="s">
        <v>84</v>
      </c>
      <c r="L392" s="83" t="s">
        <v>64</v>
      </c>
      <c r="M392" s="83" t="s">
        <v>78</v>
      </c>
      <c r="N392" s="83" t="s">
        <v>64</v>
      </c>
      <c r="O392" s="83" t="s">
        <v>84</v>
      </c>
      <c r="P392" s="83" t="s">
        <v>84</v>
      </c>
      <c r="Q392" s="83" t="s">
        <v>64</v>
      </c>
      <c r="R392" s="83" t="s">
        <v>84</v>
      </c>
      <c r="S392" s="83" t="s">
        <v>84</v>
      </c>
      <c r="T392" s="83" t="s">
        <v>78</v>
      </c>
      <c r="U392" s="83" t="s">
        <v>64</v>
      </c>
      <c r="V392" s="83" t="s">
        <v>64</v>
      </c>
      <c r="W392" s="83" t="s">
        <v>64</v>
      </c>
      <c r="X392" s="83" t="s">
        <v>64</v>
      </c>
      <c r="Y392" s="83" t="s">
        <v>64</v>
      </c>
      <c r="Z392" s="83" t="s">
        <v>66</v>
      </c>
      <c r="AA392" s="83" t="s">
        <v>65</v>
      </c>
      <c r="AB392" s="83" t="s">
        <v>65</v>
      </c>
      <c r="AC392" s="83" t="s">
        <v>66</v>
      </c>
      <c r="AD392" s="83" t="s">
        <v>66</v>
      </c>
      <c r="AE392" s="83" t="s">
        <v>79</v>
      </c>
      <c r="AF392" s="83" t="s">
        <v>66</v>
      </c>
      <c r="AG392" s="83" t="s">
        <v>65</v>
      </c>
      <c r="AH392" s="83" t="s">
        <v>79</v>
      </c>
      <c r="AI392" s="83" t="s">
        <v>79</v>
      </c>
      <c r="AJ392" s="83" t="s">
        <v>65</v>
      </c>
      <c r="AK392" s="83" t="s">
        <v>65</v>
      </c>
      <c r="AL392" s="83" t="s">
        <v>65</v>
      </c>
      <c r="AM392" s="83" t="s">
        <v>66</v>
      </c>
      <c r="AN392" s="83" t="s">
        <v>66</v>
      </c>
      <c r="AO392" s="83" t="s">
        <v>66</v>
      </c>
      <c r="AP392" s="83" t="s">
        <v>67</v>
      </c>
      <c r="AQ392" s="83" t="s">
        <v>85</v>
      </c>
      <c r="AR392" s="83" t="s">
        <v>86</v>
      </c>
      <c r="AS392" s="83" t="s">
        <v>223</v>
      </c>
      <c r="AT392" s="83" t="s">
        <v>69</v>
      </c>
      <c r="AU392" s="83" t="s">
        <v>80</v>
      </c>
      <c r="AV392" s="83" t="s">
        <v>469</v>
      </c>
      <c r="AW392" s="83" t="s">
        <v>73</v>
      </c>
      <c r="AX392" s="83" t="s">
        <v>72</v>
      </c>
      <c r="AY392" s="83" t="s">
        <v>63</v>
      </c>
      <c r="AZ392" s="83" t="s">
        <v>63</v>
      </c>
      <c r="BA392" s="83" t="s">
        <v>72</v>
      </c>
      <c r="BB392" s="83" t="s">
        <v>72</v>
      </c>
      <c r="BC392" s="83" t="s">
        <v>73</v>
      </c>
      <c r="BD392" s="83"/>
      <c r="BE392" s="83" t="s">
        <v>73</v>
      </c>
      <c r="BF392" s="83"/>
      <c r="BG392" s="87" t="s">
        <v>846</v>
      </c>
      <c r="BH392" s="86" t="s">
        <v>60</v>
      </c>
      <c r="BI392" s="76" t="s">
        <v>1414</v>
      </c>
      <c r="BJ392">
        <v>10</v>
      </c>
      <c r="BK392" s="87">
        <v>52</v>
      </c>
      <c r="BL392" s="87"/>
      <c r="BM392" s="86" t="s">
        <v>1126</v>
      </c>
      <c r="BN392" s="86" t="s">
        <v>1132</v>
      </c>
      <c r="BO392" s="87" t="s">
        <v>68</v>
      </c>
      <c r="BP392" s="87"/>
      <c r="BQ392" s="87" t="s">
        <v>1472</v>
      </c>
      <c r="BR392" s="86" t="s">
        <v>1445</v>
      </c>
      <c r="BS392" s="86">
        <v>1</v>
      </c>
      <c r="BT392" s="86" t="s">
        <v>1445</v>
      </c>
      <c r="BU392" s="86">
        <v>1</v>
      </c>
      <c r="BV392" s="86" t="s">
        <v>63</v>
      </c>
      <c r="BW392" s="86">
        <v>1</v>
      </c>
      <c r="BX392" s="86" t="s">
        <v>1447</v>
      </c>
      <c r="BY392" s="86">
        <v>0</v>
      </c>
      <c r="BZ392" s="86" t="s">
        <v>1450</v>
      </c>
      <c r="CA392" s="86">
        <v>1</v>
      </c>
      <c r="CB392" s="86" t="s">
        <v>1453</v>
      </c>
      <c r="CC392" s="86">
        <v>1</v>
      </c>
      <c r="CD392" s="86" t="s">
        <v>226</v>
      </c>
      <c r="CE392" s="86">
        <v>0</v>
      </c>
      <c r="CF392" s="86" t="s">
        <v>1454</v>
      </c>
      <c r="CG392" s="86">
        <v>1</v>
      </c>
      <c r="CH392" s="86" t="s">
        <v>1454</v>
      </c>
      <c r="CI392" s="86">
        <v>1</v>
      </c>
      <c r="CJ392" s="86" t="s">
        <v>1454</v>
      </c>
      <c r="CK392" s="86">
        <v>1</v>
      </c>
      <c r="CL392" s="86" t="s">
        <v>1454</v>
      </c>
      <c r="CM392" s="86">
        <v>1</v>
      </c>
      <c r="CN392" s="86" t="s">
        <v>1454</v>
      </c>
      <c r="CO392" s="86">
        <v>1</v>
      </c>
      <c r="CP392" s="87" t="s">
        <v>1478</v>
      </c>
      <c r="CQ392" s="152">
        <v>1</v>
      </c>
    </row>
    <row r="393" spans="1:95" ht="13.2" x14ac:dyDescent="0.25">
      <c r="A393" s="82">
        <v>45574.483644328706</v>
      </c>
      <c r="B393" s="83" t="s">
        <v>1063</v>
      </c>
      <c r="C393" s="84" t="s">
        <v>1064</v>
      </c>
      <c r="D393" s="83">
        <v>100</v>
      </c>
      <c r="E393" s="83">
        <v>0.92</v>
      </c>
      <c r="F393" s="83" t="s">
        <v>423</v>
      </c>
      <c r="G393" s="83" t="s">
        <v>76</v>
      </c>
      <c r="H393" s="83" t="s">
        <v>1065</v>
      </c>
      <c r="I393" s="83" t="s">
        <v>73</v>
      </c>
      <c r="J393" s="83" t="s">
        <v>78</v>
      </c>
      <c r="K393" s="83" t="s">
        <v>78</v>
      </c>
      <c r="L393" s="83" t="s">
        <v>64</v>
      </c>
      <c r="M393" s="83" t="s">
        <v>84</v>
      </c>
      <c r="N393" s="83" t="s">
        <v>78</v>
      </c>
      <c r="O393" s="83" t="s">
        <v>84</v>
      </c>
      <c r="P393" s="83" t="s">
        <v>84</v>
      </c>
      <c r="Q393" s="83" t="s">
        <v>84</v>
      </c>
      <c r="R393" s="83" t="s">
        <v>64</v>
      </c>
      <c r="S393" s="83" t="s">
        <v>84</v>
      </c>
      <c r="T393" s="83" t="s">
        <v>84</v>
      </c>
      <c r="U393" s="83" t="s">
        <v>84</v>
      </c>
      <c r="V393" s="83" t="s">
        <v>84</v>
      </c>
      <c r="W393" s="83" t="s">
        <v>84</v>
      </c>
      <c r="X393" s="83" t="s">
        <v>84</v>
      </c>
      <c r="Y393" s="83" t="s">
        <v>84</v>
      </c>
      <c r="Z393" s="83" t="s">
        <v>66</v>
      </c>
      <c r="AA393" s="83" t="s">
        <v>66</v>
      </c>
      <c r="AB393" s="83" t="s">
        <v>66</v>
      </c>
      <c r="AC393" s="83" t="s">
        <v>79</v>
      </c>
      <c r="AD393" s="83" t="s">
        <v>66</v>
      </c>
      <c r="AE393" s="83" t="s">
        <v>66</v>
      </c>
      <c r="AF393" s="83" t="s">
        <v>66</v>
      </c>
      <c r="AG393" s="83" t="s">
        <v>66</v>
      </c>
      <c r="AH393" s="83" t="s">
        <v>66</v>
      </c>
      <c r="AI393" s="83" t="s">
        <v>79</v>
      </c>
      <c r="AJ393" s="83" t="s">
        <v>66</v>
      </c>
      <c r="AK393" s="83" t="s">
        <v>66</v>
      </c>
      <c r="AL393" s="83" t="s">
        <v>66</v>
      </c>
      <c r="AM393" s="83" t="s">
        <v>66</v>
      </c>
      <c r="AN393" s="83" t="s">
        <v>66</v>
      </c>
      <c r="AO393" s="83" t="s">
        <v>66</v>
      </c>
      <c r="AP393" s="83" t="s">
        <v>67</v>
      </c>
      <c r="AQ393" s="83" t="s">
        <v>67</v>
      </c>
      <c r="AR393" s="83" t="s">
        <v>86</v>
      </c>
      <c r="AS393" s="83" t="s">
        <v>68</v>
      </c>
      <c r="AT393" s="83" t="s">
        <v>69</v>
      </c>
      <c r="AU393" s="83" t="s">
        <v>70</v>
      </c>
      <c r="AV393" s="83" t="s">
        <v>71</v>
      </c>
      <c r="AW393" s="83" t="s">
        <v>73</v>
      </c>
      <c r="AX393" s="83" t="s">
        <v>73</v>
      </c>
      <c r="AY393" s="83" t="s">
        <v>63</v>
      </c>
      <c r="AZ393" s="83" t="s">
        <v>72</v>
      </c>
      <c r="BA393" s="83" t="s">
        <v>63</v>
      </c>
      <c r="BB393" s="83" t="s">
        <v>72</v>
      </c>
      <c r="BC393" s="83" t="s">
        <v>73</v>
      </c>
      <c r="BD393" s="83"/>
      <c r="BE393" s="83" t="s">
        <v>73</v>
      </c>
      <c r="BF393" s="83"/>
      <c r="BG393" s="87" t="s">
        <v>846</v>
      </c>
      <c r="BH393" s="86" t="s">
        <v>60</v>
      </c>
      <c r="BI393" s="76" t="s">
        <v>1415</v>
      </c>
      <c r="BJ393">
        <v>2</v>
      </c>
      <c r="BK393" s="87">
        <v>47</v>
      </c>
      <c r="BL393" s="87"/>
      <c r="BM393" s="86" t="s">
        <v>1126</v>
      </c>
      <c r="BN393" s="86" t="s">
        <v>1132</v>
      </c>
      <c r="BO393" s="87" t="s">
        <v>68</v>
      </c>
      <c r="BP393" s="87"/>
      <c r="BQ393" s="87" t="s">
        <v>1472</v>
      </c>
      <c r="BR393" s="86" t="s">
        <v>1445</v>
      </c>
      <c r="BS393" s="86">
        <v>1</v>
      </c>
      <c r="BT393" s="86" t="s">
        <v>1445</v>
      </c>
      <c r="BU393" s="86">
        <v>1</v>
      </c>
      <c r="BV393" s="86" t="s">
        <v>63</v>
      </c>
      <c r="BW393" s="86">
        <v>1</v>
      </c>
      <c r="BX393" s="86" t="s">
        <v>1447</v>
      </c>
      <c r="BY393" s="86">
        <v>0</v>
      </c>
      <c r="BZ393" s="86" t="s">
        <v>1470</v>
      </c>
      <c r="CA393" s="86">
        <v>2</v>
      </c>
      <c r="CB393" s="86" t="s">
        <v>1452</v>
      </c>
      <c r="CC393" s="86">
        <v>0</v>
      </c>
      <c r="CD393" s="86" t="s">
        <v>226</v>
      </c>
      <c r="CE393" s="86">
        <v>0</v>
      </c>
      <c r="CF393" s="86" t="s">
        <v>226</v>
      </c>
      <c r="CG393" s="86">
        <v>0</v>
      </c>
      <c r="CH393" s="86" t="s">
        <v>1454</v>
      </c>
      <c r="CI393" s="86">
        <v>1</v>
      </c>
      <c r="CJ393" s="86" t="s">
        <v>1454</v>
      </c>
      <c r="CK393" s="86">
        <v>1</v>
      </c>
      <c r="CL393" s="86" t="s">
        <v>1454</v>
      </c>
      <c r="CM393" s="86">
        <v>1</v>
      </c>
      <c r="CN393" s="86" t="s">
        <v>1454</v>
      </c>
      <c r="CO393" s="86">
        <v>1</v>
      </c>
      <c r="CP393" s="87" t="s">
        <v>1477</v>
      </c>
      <c r="CQ393" s="152">
        <v>0</v>
      </c>
    </row>
    <row r="394" spans="1:95" ht="13.2" x14ac:dyDescent="0.25">
      <c r="A394" s="82">
        <v>45574.484666192133</v>
      </c>
      <c r="B394" s="83" t="s">
        <v>1066</v>
      </c>
      <c r="C394" s="84" t="s">
        <v>1067</v>
      </c>
      <c r="D394" s="83">
        <v>14.29</v>
      </c>
      <c r="E394" s="83">
        <v>0.25</v>
      </c>
      <c r="F394" s="83" t="s">
        <v>114</v>
      </c>
      <c r="G394" s="83" t="s">
        <v>76</v>
      </c>
      <c r="H394" s="83" t="s">
        <v>849</v>
      </c>
      <c r="I394" s="83" t="s">
        <v>63</v>
      </c>
      <c r="J394" s="83" t="s">
        <v>78</v>
      </c>
      <c r="K394" s="83" t="s">
        <v>84</v>
      </c>
      <c r="L394" s="83" t="s">
        <v>64</v>
      </c>
      <c r="M394" s="83" t="s">
        <v>84</v>
      </c>
      <c r="N394" s="83" t="s">
        <v>84</v>
      </c>
      <c r="O394" s="83" t="s">
        <v>78</v>
      </c>
      <c r="P394" s="83" t="s">
        <v>64</v>
      </c>
      <c r="Q394" s="83" t="s">
        <v>64</v>
      </c>
      <c r="R394" s="83" t="s">
        <v>64</v>
      </c>
      <c r="S394" s="83" t="s">
        <v>64</v>
      </c>
      <c r="T394" s="83" t="s">
        <v>64</v>
      </c>
      <c r="U394" s="83" t="s">
        <v>64</v>
      </c>
      <c r="V394" s="83" t="s">
        <v>64</v>
      </c>
      <c r="W394" s="83" t="s">
        <v>64</v>
      </c>
      <c r="X394" s="83" t="s">
        <v>64</v>
      </c>
      <c r="Y394" s="83" t="s">
        <v>64</v>
      </c>
      <c r="Z394" s="83" t="s">
        <v>66</v>
      </c>
      <c r="AA394" s="83" t="s">
        <v>66</v>
      </c>
      <c r="AB394" s="83" t="s">
        <v>66</v>
      </c>
      <c r="AC394" s="83" t="s">
        <v>66</v>
      </c>
      <c r="AD394" s="83" t="s">
        <v>66</v>
      </c>
      <c r="AE394" s="83" t="s">
        <v>66</v>
      </c>
      <c r="AF394" s="83" t="s">
        <v>65</v>
      </c>
      <c r="AG394" s="83" t="s">
        <v>66</v>
      </c>
      <c r="AH394" s="83" t="s">
        <v>66</v>
      </c>
      <c r="AI394" s="83" t="s">
        <v>79</v>
      </c>
      <c r="AJ394" s="83" t="s">
        <v>66</v>
      </c>
      <c r="AK394" s="83" t="s">
        <v>66</v>
      </c>
      <c r="AL394" s="83" t="s">
        <v>66</v>
      </c>
      <c r="AM394" s="83" t="s">
        <v>66</v>
      </c>
      <c r="AN394" s="83" t="s">
        <v>66</v>
      </c>
      <c r="AO394" s="83" t="s">
        <v>66</v>
      </c>
      <c r="AP394" s="83" t="s">
        <v>67</v>
      </c>
      <c r="AQ394" s="83" t="s">
        <v>67</v>
      </c>
      <c r="AR394" s="83" t="s">
        <v>73</v>
      </c>
      <c r="AS394" s="83" t="s">
        <v>81</v>
      </c>
      <c r="AT394" s="83" t="s">
        <v>87</v>
      </c>
      <c r="AU394" s="83" t="s">
        <v>70</v>
      </c>
      <c r="AV394" s="83" t="s">
        <v>71</v>
      </c>
      <c r="AW394" s="83" t="s">
        <v>63</v>
      </c>
      <c r="AX394" s="83" t="s">
        <v>63</v>
      </c>
      <c r="AY394" s="83" t="s">
        <v>63</v>
      </c>
      <c r="AZ394" s="83" t="s">
        <v>72</v>
      </c>
      <c r="BA394" s="83" t="s">
        <v>63</v>
      </c>
      <c r="BB394" s="83" t="s">
        <v>72</v>
      </c>
      <c r="BC394" s="83" t="s">
        <v>73</v>
      </c>
      <c r="BD394" s="83"/>
      <c r="BE394" s="83" t="s">
        <v>73</v>
      </c>
      <c r="BF394" s="83"/>
      <c r="BG394" s="87" t="s">
        <v>846</v>
      </c>
      <c r="BH394" s="87" t="s">
        <v>114</v>
      </c>
      <c r="BI394" s="76" t="s">
        <v>1414</v>
      </c>
      <c r="BJ394">
        <v>11</v>
      </c>
      <c r="BK394" s="87">
        <v>49</v>
      </c>
      <c r="BL394" s="87"/>
      <c r="BM394" s="86" t="s">
        <v>1126</v>
      </c>
      <c r="BN394" s="86" t="s">
        <v>1132</v>
      </c>
      <c r="BO394" s="87" t="s">
        <v>68</v>
      </c>
      <c r="BP394" s="87"/>
      <c r="BQ394" s="87" t="s">
        <v>1472</v>
      </c>
      <c r="BR394" s="86" t="s">
        <v>1445</v>
      </c>
      <c r="BS394" s="86">
        <v>1</v>
      </c>
      <c r="BT394" s="86" t="s">
        <v>1445</v>
      </c>
      <c r="BU394" s="86">
        <v>1</v>
      </c>
      <c r="BV394" s="86" t="s">
        <v>73</v>
      </c>
      <c r="BW394" s="86">
        <v>0</v>
      </c>
      <c r="BX394" s="86" t="s">
        <v>1448</v>
      </c>
      <c r="BY394" s="86">
        <v>1</v>
      </c>
      <c r="BZ394" s="86" t="s">
        <v>1470</v>
      </c>
      <c r="CA394" s="86">
        <v>2</v>
      </c>
      <c r="CB394" s="86" t="s">
        <v>1452</v>
      </c>
      <c r="CC394" s="86">
        <v>0</v>
      </c>
      <c r="CD394" s="86" t="s">
        <v>1454</v>
      </c>
      <c r="CE394" s="86">
        <v>1</v>
      </c>
      <c r="CF394" s="86" t="s">
        <v>1454</v>
      </c>
      <c r="CG394" s="86">
        <v>1</v>
      </c>
      <c r="CH394" s="86" t="s">
        <v>1454</v>
      </c>
      <c r="CI394" s="86">
        <v>1</v>
      </c>
      <c r="CJ394" s="86" t="s">
        <v>1454</v>
      </c>
      <c r="CK394" s="86">
        <v>1</v>
      </c>
      <c r="CL394" s="86" t="s">
        <v>1454</v>
      </c>
      <c r="CM394" s="86">
        <v>1</v>
      </c>
      <c r="CN394" s="86" t="s">
        <v>1454</v>
      </c>
      <c r="CO394" s="86">
        <v>1</v>
      </c>
      <c r="CP394" s="87" t="s">
        <v>1478</v>
      </c>
      <c r="CQ394" s="152">
        <v>1</v>
      </c>
    </row>
    <row r="395" spans="1:95" ht="13.2" x14ac:dyDescent="0.25">
      <c r="A395" s="82">
        <v>45574.487790185187</v>
      </c>
      <c r="B395" s="83" t="s">
        <v>1068</v>
      </c>
      <c r="C395" s="84" t="s">
        <v>1069</v>
      </c>
      <c r="D395" s="83">
        <v>100</v>
      </c>
      <c r="E395" s="83">
        <v>1.1299999999999999</v>
      </c>
      <c r="F395" s="83" t="s">
        <v>114</v>
      </c>
      <c r="G395" s="83" t="s">
        <v>76</v>
      </c>
      <c r="H395" s="83" t="s">
        <v>857</v>
      </c>
      <c r="I395" s="83" t="s">
        <v>63</v>
      </c>
      <c r="J395" s="83" t="s">
        <v>64</v>
      </c>
      <c r="K395" s="83" t="s">
        <v>78</v>
      </c>
      <c r="L395" s="83" t="s">
        <v>64</v>
      </c>
      <c r="M395" s="83" t="s">
        <v>84</v>
      </c>
      <c r="N395" s="83" t="s">
        <v>84</v>
      </c>
      <c r="O395" s="83" t="s">
        <v>64</v>
      </c>
      <c r="P395" s="83" t="s">
        <v>78</v>
      </c>
      <c r="Q395" s="83" t="s">
        <v>64</v>
      </c>
      <c r="R395" s="83" t="s">
        <v>64</v>
      </c>
      <c r="S395" s="83" t="s">
        <v>64</v>
      </c>
      <c r="T395" s="83" t="s">
        <v>64</v>
      </c>
      <c r="U395" s="83" t="s">
        <v>64</v>
      </c>
      <c r="V395" s="83" t="s">
        <v>84</v>
      </c>
      <c r="W395" s="83" t="s">
        <v>64</v>
      </c>
      <c r="X395" s="83" t="s">
        <v>64</v>
      </c>
      <c r="Y395" s="83" t="s">
        <v>64</v>
      </c>
      <c r="Z395" s="83" t="s">
        <v>65</v>
      </c>
      <c r="AA395" s="83" t="s">
        <v>65</v>
      </c>
      <c r="AB395" s="83" t="s">
        <v>65</v>
      </c>
      <c r="AC395" s="83" t="s">
        <v>65</v>
      </c>
      <c r="AD395" s="83" t="s">
        <v>66</v>
      </c>
      <c r="AE395" s="83" t="s">
        <v>65</v>
      </c>
      <c r="AF395" s="83" t="s">
        <v>65</v>
      </c>
      <c r="AG395" s="83" t="s">
        <v>66</v>
      </c>
      <c r="AH395" s="83" t="s">
        <v>79</v>
      </c>
      <c r="AI395" s="83" t="s">
        <v>101</v>
      </c>
      <c r="AJ395" s="83" t="s">
        <v>65</v>
      </c>
      <c r="AK395" s="83" t="s">
        <v>65</v>
      </c>
      <c r="AL395" s="83" t="s">
        <v>79</v>
      </c>
      <c r="AM395" s="83" t="s">
        <v>65</v>
      </c>
      <c r="AN395" s="83" t="s">
        <v>79</v>
      </c>
      <c r="AO395" s="83" t="s">
        <v>65</v>
      </c>
      <c r="AP395" s="83" t="s">
        <v>67</v>
      </c>
      <c r="AQ395" s="83" t="s">
        <v>67</v>
      </c>
      <c r="AR395" s="83" t="s">
        <v>86</v>
      </c>
      <c r="AS395" s="83" t="s">
        <v>68</v>
      </c>
      <c r="AT395" s="83" t="s">
        <v>87</v>
      </c>
      <c r="AU395" s="83" t="s">
        <v>70</v>
      </c>
      <c r="AV395" s="83" t="s">
        <v>80</v>
      </c>
      <c r="AW395" s="83" t="s">
        <v>73</v>
      </c>
      <c r="AX395" s="83" t="s">
        <v>73</v>
      </c>
      <c r="AY395" s="83" t="s">
        <v>63</v>
      </c>
      <c r="AZ395" s="83" t="s">
        <v>63</v>
      </c>
      <c r="BA395" s="83" t="s">
        <v>72</v>
      </c>
      <c r="BB395" s="83" t="s">
        <v>73</v>
      </c>
      <c r="BC395" s="83" t="s">
        <v>73</v>
      </c>
      <c r="BD395" s="83"/>
      <c r="BE395" s="83" t="s">
        <v>63</v>
      </c>
      <c r="BF395" s="83" t="s">
        <v>1070</v>
      </c>
      <c r="BG395" s="87" t="s">
        <v>846</v>
      </c>
      <c r="BH395" s="87" t="s">
        <v>114</v>
      </c>
      <c r="BI395" s="76" t="s">
        <v>1414</v>
      </c>
      <c r="BJ395">
        <v>11</v>
      </c>
      <c r="BK395" s="87">
        <v>56</v>
      </c>
      <c r="BL395" s="87"/>
      <c r="BM395" s="86" t="s">
        <v>1126</v>
      </c>
      <c r="BN395" s="86" t="s">
        <v>1132</v>
      </c>
      <c r="BO395" s="87" t="s">
        <v>68</v>
      </c>
      <c r="BP395" s="87"/>
      <c r="BQ395" s="87" t="s">
        <v>1472</v>
      </c>
      <c r="BR395" s="86" t="s">
        <v>1445</v>
      </c>
      <c r="BS395" s="86">
        <v>1</v>
      </c>
      <c r="BT395" s="86" t="s">
        <v>1445</v>
      </c>
      <c r="BU395" s="86">
        <v>1</v>
      </c>
      <c r="BV395" s="86" t="s">
        <v>63</v>
      </c>
      <c r="BW395" s="86">
        <v>1</v>
      </c>
      <c r="BX395" s="86" t="s">
        <v>1448</v>
      </c>
      <c r="BY395" s="86">
        <v>1</v>
      </c>
      <c r="BZ395" s="86" t="s">
        <v>1470</v>
      </c>
      <c r="CA395" s="86">
        <v>2</v>
      </c>
      <c r="CB395" s="86" t="s">
        <v>1452</v>
      </c>
      <c r="CC395" s="86">
        <v>0</v>
      </c>
      <c r="CD395" s="86" t="s">
        <v>226</v>
      </c>
      <c r="CE395" s="86">
        <v>0</v>
      </c>
      <c r="CF395" s="86" t="s">
        <v>226</v>
      </c>
      <c r="CG395" s="86">
        <v>0</v>
      </c>
      <c r="CH395" s="86" t="s">
        <v>1454</v>
      </c>
      <c r="CI395" s="86">
        <v>1</v>
      </c>
      <c r="CJ395" s="86" t="s">
        <v>1454</v>
      </c>
      <c r="CK395" s="86">
        <v>1</v>
      </c>
      <c r="CL395" s="86" t="s">
        <v>1454</v>
      </c>
      <c r="CM395" s="86">
        <v>1</v>
      </c>
      <c r="CN395" s="86" t="s">
        <v>226</v>
      </c>
      <c r="CO395" s="86">
        <v>0</v>
      </c>
      <c r="CP395" s="87" t="s">
        <v>1477</v>
      </c>
      <c r="CQ395" s="152">
        <v>0</v>
      </c>
    </row>
    <row r="396" spans="1:95" ht="13.2" x14ac:dyDescent="0.25">
      <c r="A396" s="82">
        <v>45574.487807696758</v>
      </c>
      <c r="B396" s="83" t="s">
        <v>1071</v>
      </c>
      <c r="C396" s="84" t="s">
        <v>1072</v>
      </c>
      <c r="D396" s="83">
        <v>12.5</v>
      </c>
      <c r="E396" s="83">
        <v>0.21</v>
      </c>
      <c r="F396" s="83" t="s">
        <v>114</v>
      </c>
      <c r="G396" s="83" t="s">
        <v>76</v>
      </c>
      <c r="H396" s="83" t="s">
        <v>1073</v>
      </c>
      <c r="I396" s="83" t="s">
        <v>63</v>
      </c>
      <c r="J396" s="83" t="s">
        <v>64</v>
      </c>
      <c r="K396" s="83" t="s">
        <v>64</v>
      </c>
      <c r="L396" s="83" t="s">
        <v>64</v>
      </c>
      <c r="M396" s="83" t="s">
        <v>64</v>
      </c>
      <c r="N396" s="83" t="s">
        <v>64</v>
      </c>
      <c r="O396" s="83" t="s">
        <v>64</v>
      </c>
      <c r="P396" s="83" t="s">
        <v>64</v>
      </c>
      <c r="Q396" s="83" t="s">
        <v>64</v>
      </c>
      <c r="R396" s="83" t="s">
        <v>64</v>
      </c>
      <c r="S396" s="83" t="s">
        <v>64</v>
      </c>
      <c r="T396" s="83" t="s">
        <v>64</v>
      </c>
      <c r="U396" s="83" t="s">
        <v>64</v>
      </c>
      <c r="V396" s="83" t="s">
        <v>64</v>
      </c>
      <c r="W396" s="83" t="s">
        <v>64</v>
      </c>
      <c r="X396" s="83" t="s">
        <v>64</v>
      </c>
      <c r="Y396" s="83" t="s">
        <v>64</v>
      </c>
      <c r="Z396" s="83" t="s">
        <v>66</v>
      </c>
      <c r="AA396" s="83" t="s">
        <v>66</v>
      </c>
      <c r="AB396" s="83" t="s">
        <v>66</v>
      </c>
      <c r="AC396" s="83" t="s">
        <v>66</v>
      </c>
      <c r="AD396" s="83" t="s">
        <v>66</v>
      </c>
      <c r="AE396" s="83" t="s">
        <v>66</v>
      </c>
      <c r="AF396" s="83" t="s">
        <v>66</v>
      </c>
      <c r="AG396" s="83" t="s">
        <v>66</v>
      </c>
      <c r="AH396" s="83" t="s">
        <v>66</v>
      </c>
      <c r="AI396" s="83" t="s">
        <v>66</v>
      </c>
      <c r="AJ396" s="83" t="s">
        <v>66</v>
      </c>
      <c r="AK396" s="83" t="s">
        <v>66</v>
      </c>
      <c r="AL396" s="83" t="s">
        <v>66</v>
      </c>
      <c r="AM396" s="83" t="s">
        <v>66</v>
      </c>
      <c r="AN396" s="83" t="s">
        <v>66</v>
      </c>
      <c r="AO396" s="83" t="s">
        <v>66</v>
      </c>
      <c r="AP396" s="83" t="s">
        <v>67</v>
      </c>
      <c r="AQ396" s="83" t="s">
        <v>67</v>
      </c>
      <c r="AR396" s="83" t="s">
        <v>86</v>
      </c>
      <c r="AS396" s="83" t="s">
        <v>68</v>
      </c>
      <c r="AT396" s="83" t="s">
        <v>69</v>
      </c>
      <c r="AU396" s="83" t="s">
        <v>80</v>
      </c>
      <c r="AV396" s="83" t="s">
        <v>80</v>
      </c>
      <c r="AW396" s="83" t="s">
        <v>63</v>
      </c>
      <c r="AX396" s="83" t="s">
        <v>73</v>
      </c>
      <c r="AY396" s="83" t="s">
        <v>72</v>
      </c>
      <c r="AZ396" s="83" t="s">
        <v>72</v>
      </c>
      <c r="BA396" s="83" t="s">
        <v>63</v>
      </c>
      <c r="BB396" s="83" t="s">
        <v>73</v>
      </c>
      <c r="BC396" s="83" t="s">
        <v>73</v>
      </c>
      <c r="BD396" s="83"/>
      <c r="BE396" s="83" t="s">
        <v>73</v>
      </c>
      <c r="BF396" s="83"/>
      <c r="BG396" s="87" t="s">
        <v>846</v>
      </c>
      <c r="BH396" s="87" t="s">
        <v>114</v>
      </c>
      <c r="BI396" s="76" t="s">
        <v>1414</v>
      </c>
      <c r="BJ396">
        <v>15</v>
      </c>
      <c r="BK396" s="87">
        <v>47</v>
      </c>
      <c r="BL396" s="87"/>
      <c r="BM396" s="86" t="s">
        <v>1126</v>
      </c>
      <c r="BN396" s="86" t="s">
        <v>1132</v>
      </c>
      <c r="BO396" s="87" t="s">
        <v>68</v>
      </c>
      <c r="BP396" s="87"/>
      <c r="BQ396" s="87" t="s">
        <v>1472</v>
      </c>
      <c r="BR396" s="86" t="s">
        <v>1445</v>
      </c>
      <c r="BS396" s="86">
        <v>1</v>
      </c>
      <c r="BT396" s="86" t="s">
        <v>1445</v>
      </c>
      <c r="BU396" s="86">
        <v>1</v>
      </c>
      <c r="BV396" s="86" t="s">
        <v>63</v>
      </c>
      <c r="BW396" s="86">
        <v>1</v>
      </c>
      <c r="BX396" s="86" t="s">
        <v>1447</v>
      </c>
      <c r="BY396" s="86">
        <v>0</v>
      </c>
      <c r="BZ396" s="86" t="s">
        <v>1450</v>
      </c>
      <c r="CA396" s="86">
        <v>1</v>
      </c>
      <c r="CB396" s="86" t="s">
        <v>1452</v>
      </c>
      <c r="CC396" s="86">
        <v>0</v>
      </c>
      <c r="CD396" s="86" t="s">
        <v>1454</v>
      </c>
      <c r="CE396" s="86">
        <v>1</v>
      </c>
      <c r="CF396" s="86" t="s">
        <v>226</v>
      </c>
      <c r="CG396" s="86">
        <v>0</v>
      </c>
      <c r="CH396" s="86" t="s">
        <v>1454</v>
      </c>
      <c r="CI396" s="86">
        <v>1</v>
      </c>
      <c r="CJ396" s="86" t="s">
        <v>1454</v>
      </c>
      <c r="CK396" s="86">
        <v>1</v>
      </c>
      <c r="CL396" s="86" t="s">
        <v>1454</v>
      </c>
      <c r="CM396" s="86">
        <v>1</v>
      </c>
      <c r="CN396" s="86" t="s">
        <v>226</v>
      </c>
      <c r="CO396" s="86">
        <v>0</v>
      </c>
      <c r="CP396" s="87" t="s">
        <v>1477</v>
      </c>
      <c r="CQ396" s="152">
        <v>0</v>
      </c>
    </row>
    <row r="397" spans="1:95" ht="13.2" x14ac:dyDescent="0.25">
      <c r="A397" s="82">
        <v>45574.488118831017</v>
      </c>
      <c r="B397" s="83" t="s">
        <v>1074</v>
      </c>
      <c r="C397" s="84" t="s">
        <v>1075</v>
      </c>
      <c r="D397" s="83">
        <v>100</v>
      </c>
      <c r="E397" s="83">
        <v>0.5</v>
      </c>
      <c r="F397" s="83" t="s">
        <v>114</v>
      </c>
      <c r="G397" s="83" t="s">
        <v>76</v>
      </c>
      <c r="H397" s="83" t="s">
        <v>922</v>
      </c>
      <c r="I397" s="83" t="s">
        <v>63</v>
      </c>
      <c r="J397" s="83" t="s">
        <v>64</v>
      </c>
      <c r="K397" s="83" t="s">
        <v>64</v>
      </c>
      <c r="L397" s="83" t="s">
        <v>64</v>
      </c>
      <c r="M397" s="83" t="s">
        <v>78</v>
      </c>
      <c r="N397" s="83" t="s">
        <v>64</v>
      </c>
      <c r="O397" s="83" t="s">
        <v>64</v>
      </c>
      <c r="P397" s="83" t="s">
        <v>84</v>
      </c>
      <c r="Q397" s="83" t="s">
        <v>64</v>
      </c>
      <c r="R397" s="83" t="s">
        <v>64</v>
      </c>
      <c r="S397" s="83" t="s">
        <v>64</v>
      </c>
      <c r="T397" s="83" t="s">
        <v>64</v>
      </c>
      <c r="U397" s="83" t="s">
        <v>84</v>
      </c>
      <c r="V397" s="83" t="s">
        <v>84</v>
      </c>
      <c r="W397" s="83" t="s">
        <v>84</v>
      </c>
      <c r="X397" s="83" t="s">
        <v>64</v>
      </c>
      <c r="Y397" s="83" t="s">
        <v>64</v>
      </c>
      <c r="Z397" s="83" t="s">
        <v>66</v>
      </c>
      <c r="AA397" s="83" t="s">
        <v>65</v>
      </c>
      <c r="AB397" s="83" t="s">
        <v>65</v>
      </c>
      <c r="AC397" s="83" t="s">
        <v>66</v>
      </c>
      <c r="AD397" s="83" t="s">
        <v>66</v>
      </c>
      <c r="AE397" s="83" t="s">
        <v>66</v>
      </c>
      <c r="AF397" s="83" t="s">
        <v>66</v>
      </c>
      <c r="AG397" s="83" t="s">
        <v>65</v>
      </c>
      <c r="AH397" s="83" t="s">
        <v>66</v>
      </c>
      <c r="AI397" s="83" t="s">
        <v>79</v>
      </c>
      <c r="AJ397" s="83" t="s">
        <v>65</v>
      </c>
      <c r="AK397" s="83" t="s">
        <v>65</v>
      </c>
      <c r="AL397" s="83" t="s">
        <v>65</v>
      </c>
      <c r="AM397" s="83" t="s">
        <v>66</v>
      </c>
      <c r="AN397" s="83" t="s">
        <v>66</v>
      </c>
      <c r="AO397" s="83" t="s">
        <v>66</v>
      </c>
      <c r="AP397" s="83" t="s">
        <v>85</v>
      </c>
      <c r="AQ397" s="83" t="s">
        <v>85</v>
      </c>
      <c r="AR397" s="83" t="s">
        <v>86</v>
      </c>
      <c r="AS397" s="83" t="s">
        <v>81</v>
      </c>
      <c r="AT397" s="83" t="s">
        <v>169</v>
      </c>
      <c r="AU397" s="83" t="s">
        <v>93</v>
      </c>
      <c r="AV397" s="83" t="s">
        <v>71</v>
      </c>
      <c r="AW397" s="83" t="s">
        <v>72</v>
      </c>
      <c r="AX397" s="83" t="s">
        <v>72</v>
      </c>
      <c r="AY397" s="83" t="s">
        <v>63</v>
      </c>
      <c r="AZ397" s="83" t="s">
        <v>63</v>
      </c>
      <c r="BA397" s="83" t="s">
        <v>72</v>
      </c>
      <c r="BB397" s="83" t="s">
        <v>72</v>
      </c>
      <c r="BC397" s="83" t="s">
        <v>73</v>
      </c>
      <c r="BD397" s="83"/>
      <c r="BE397" s="83" t="s">
        <v>73</v>
      </c>
      <c r="BF397" s="83"/>
      <c r="BG397" s="87" t="s">
        <v>846</v>
      </c>
      <c r="BH397" s="87" t="s">
        <v>114</v>
      </c>
      <c r="BI397" s="76" t="s">
        <v>1414</v>
      </c>
      <c r="BJ397">
        <v>12</v>
      </c>
      <c r="BK397" s="87">
        <v>54</v>
      </c>
      <c r="BL397" s="87"/>
      <c r="BM397" s="86" t="s">
        <v>1126</v>
      </c>
      <c r="BN397" s="86" t="s">
        <v>1132</v>
      </c>
      <c r="BO397" s="87" t="s">
        <v>68</v>
      </c>
      <c r="BP397" s="87"/>
      <c r="BQ397" s="87" t="s">
        <v>1472</v>
      </c>
      <c r="BR397" s="86" t="s">
        <v>1445</v>
      </c>
      <c r="BS397" s="86">
        <v>1</v>
      </c>
      <c r="BT397" s="86" t="s">
        <v>1445</v>
      </c>
      <c r="BU397" s="86">
        <v>1</v>
      </c>
      <c r="BV397" s="86" t="s">
        <v>63</v>
      </c>
      <c r="BW397" s="86">
        <v>1</v>
      </c>
      <c r="BX397" s="86" t="s">
        <v>1447</v>
      </c>
      <c r="BY397" s="86">
        <v>0</v>
      </c>
      <c r="BZ397" s="86" t="s">
        <v>1449</v>
      </c>
      <c r="CA397" s="86">
        <v>0</v>
      </c>
      <c r="CB397" s="86" t="s">
        <v>1452</v>
      </c>
      <c r="CC397" s="86">
        <v>0</v>
      </c>
      <c r="CD397" s="86" t="s">
        <v>1454</v>
      </c>
      <c r="CE397" s="86">
        <v>1</v>
      </c>
      <c r="CF397" s="86" t="s">
        <v>1454</v>
      </c>
      <c r="CG397" s="86">
        <v>1</v>
      </c>
      <c r="CH397" s="86" t="s">
        <v>1454</v>
      </c>
      <c r="CI397" s="86">
        <v>1</v>
      </c>
      <c r="CJ397" s="86" t="s">
        <v>1454</v>
      </c>
      <c r="CK397" s="86">
        <v>1</v>
      </c>
      <c r="CL397" s="86" t="s">
        <v>1454</v>
      </c>
      <c r="CM397" s="86">
        <v>1</v>
      </c>
      <c r="CN397" s="86" t="s">
        <v>1454</v>
      </c>
      <c r="CO397" s="86">
        <v>1</v>
      </c>
      <c r="CP397" s="87" t="s">
        <v>1478</v>
      </c>
      <c r="CQ397" s="152">
        <v>1</v>
      </c>
    </row>
    <row r="398" spans="1:95" ht="13.2" x14ac:dyDescent="0.25">
      <c r="A398" s="82">
        <v>45574.489978356476</v>
      </c>
      <c r="B398" s="83" t="s">
        <v>1076</v>
      </c>
      <c r="C398" s="84" t="s">
        <v>1077</v>
      </c>
      <c r="D398" s="83">
        <v>26.79</v>
      </c>
      <c r="E398" s="83">
        <v>0.25</v>
      </c>
      <c r="F398" s="83" t="s">
        <v>114</v>
      </c>
      <c r="G398" s="83" t="s">
        <v>76</v>
      </c>
      <c r="H398" s="83" t="s">
        <v>846</v>
      </c>
      <c r="I398" s="83" t="s">
        <v>63</v>
      </c>
      <c r="J398" s="83" t="s">
        <v>64</v>
      </c>
      <c r="K398" s="83" t="s">
        <v>64</v>
      </c>
      <c r="L398" s="83" t="s">
        <v>64</v>
      </c>
      <c r="M398" s="83" t="s">
        <v>78</v>
      </c>
      <c r="N398" s="83" t="s">
        <v>64</v>
      </c>
      <c r="O398" s="83" t="s">
        <v>64</v>
      </c>
      <c r="P398" s="83" t="s">
        <v>84</v>
      </c>
      <c r="Q398" s="83" t="s">
        <v>64</v>
      </c>
      <c r="R398" s="83" t="s">
        <v>64</v>
      </c>
      <c r="S398" s="83" t="s">
        <v>64</v>
      </c>
      <c r="T398" s="83" t="s">
        <v>64</v>
      </c>
      <c r="U398" s="83" t="s">
        <v>78</v>
      </c>
      <c r="V398" s="83" t="s">
        <v>64</v>
      </c>
      <c r="W398" s="83" t="s">
        <v>64</v>
      </c>
      <c r="X398" s="83" t="s">
        <v>64</v>
      </c>
      <c r="Y398" s="83" t="s">
        <v>64</v>
      </c>
      <c r="Z398" s="83" t="s">
        <v>66</v>
      </c>
      <c r="AA398" s="83" t="s">
        <v>65</v>
      </c>
      <c r="AB398" s="83" t="s">
        <v>65</v>
      </c>
      <c r="AC398" s="83" t="s">
        <v>66</v>
      </c>
      <c r="AD398" s="83" t="s">
        <v>66</v>
      </c>
      <c r="AE398" s="83" t="s">
        <v>66</v>
      </c>
      <c r="AF398" s="83" t="s">
        <v>66</v>
      </c>
      <c r="AG398" s="83" t="s">
        <v>66</v>
      </c>
      <c r="AH398" s="83" t="s">
        <v>66</v>
      </c>
      <c r="AI398" s="83" t="s">
        <v>79</v>
      </c>
      <c r="AJ398" s="83" t="s">
        <v>66</v>
      </c>
      <c r="AK398" s="83" t="s">
        <v>66</v>
      </c>
      <c r="AL398" s="83" t="s">
        <v>65</v>
      </c>
      <c r="AM398" s="83" t="s">
        <v>66</v>
      </c>
      <c r="AN398" s="83" t="s">
        <v>66</v>
      </c>
      <c r="AO398" s="83" t="s">
        <v>66</v>
      </c>
      <c r="AP398" s="83" t="s">
        <v>67</v>
      </c>
      <c r="AQ398" s="83" t="s">
        <v>67</v>
      </c>
      <c r="AR398" s="83" t="s">
        <v>86</v>
      </c>
      <c r="AS398" s="83" t="s">
        <v>120</v>
      </c>
      <c r="AT398" s="83" t="s">
        <v>87</v>
      </c>
      <c r="AU398" s="83" t="s">
        <v>70</v>
      </c>
      <c r="AV398" s="83" t="s">
        <v>71</v>
      </c>
      <c r="AW398" s="83" t="s">
        <v>72</v>
      </c>
      <c r="AX398" s="83" t="s">
        <v>72</v>
      </c>
      <c r="AY398" s="83" t="s">
        <v>72</v>
      </c>
      <c r="AZ398" s="83" t="s">
        <v>63</v>
      </c>
      <c r="BA398" s="83" t="s">
        <v>72</v>
      </c>
      <c r="BB398" s="83" t="s">
        <v>72</v>
      </c>
      <c r="BC398" s="83" t="s">
        <v>73</v>
      </c>
      <c r="BD398" s="83"/>
      <c r="BE398" s="83" t="s">
        <v>73</v>
      </c>
      <c r="BF398" s="83"/>
      <c r="BG398" s="87" t="s">
        <v>846</v>
      </c>
      <c r="BH398" s="87" t="s">
        <v>114</v>
      </c>
      <c r="BI398" s="76" t="s">
        <v>1414</v>
      </c>
      <c r="BJ398">
        <v>14</v>
      </c>
      <c r="BK398" s="87">
        <v>51</v>
      </c>
      <c r="BL398" s="87"/>
      <c r="BM398" s="86" t="s">
        <v>1126</v>
      </c>
      <c r="BN398" s="86" t="s">
        <v>1132</v>
      </c>
      <c r="BO398" s="87" t="s">
        <v>68</v>
      </c>
      <c r="BP398" s="87"/>
      <c r="BQ398" s="87" t="s">
        <v>1472</v>
      </c>
      <c r="BR398" s="86" t="s">
        <v>1445</v>
      </c>
      <c r="BS398" s="86">
        <v>1</v>
      </c>
      <c r="BT398" s="86" t="s">
        <v>1445</v>
      </c>
      <c r="BU398" s="86">
        <v>1</v>
      </c>
      <c r="BV398" s="86" t="s">
        <v>63</v>
      </c>
      <c r="BW398" s="86">
        <v>1</v>
      </c>
      <c r="BX398" s="86" t="s">
        <v>1448</v>
      </c>
      <c r="BY398" s="86">
        <v>1</v>
      </c>
      <c r="BZ398" s="86" t="s">
        <v>1470</v>
      </c>
      <c r="CA398" s="86">
        <v>2</v>
      </c>
      <c r="CB398" s="86" t="s">
        <v>1452</v>
      </c>
      <c r="CC398" s="86">
        <v>0</v>
      </c>
      <c r="CD398" s="86" t="s">
        <v>1454</v>
      </c>
      <c r="CE398" s="86">
        <v>1</v>
      </c>
      <c r="CF398" s="86" t="s">
        <v>1454</v>
      </c>
      <c r="CG398" s="86">
        <v>1</v>
      </c>
      <c r="CH398" s="86" t="s">
        <v>1454</v>
      </c>
      <c r="CI398" s="86">
        <v>1</v>
      </c>
      <c r="CJ398" s="86" t="s">
        <v>1454</v>
      </c>
      <c r="CK398" s="86">
        <v>1</v>
      </c>
      <c r="CL398" s="86" t="s">
        <v>1454</v>
      </c>
      <c r="CM398" s="86">
        <v>1</v>
      </c>
      <c r="CN398" s="86" t="s">
        <v>1454</v>
      </c>
      <c r="CO398" s="86">
        <v>1</v>
      </c>
      <c r="CP398" s="87" t="s">
        <v>1478</v>
      </c>
      <c r="CQ398" s="152">
        <v>1</v>
      </c>
    </row>
    <row r="399" spans="1:95" ht="13.2" x14ac:dyDescent="0.25">
      <c r="A399" s="82">
        <v>45574.492808796298</v>
      </c>
      <c r="B399" s="83" t="s">
        <v>1078</v>
      </c>
      <c r="C399" s="84" t="s">
        <v>1079</v>
      </c>
      <c r="D399" s="83">
        <v>25</v>
      </c>
      <c r="E399" s="83">
        <v>0.08</v>
      </c>
      <c r="F399" s="83" t="s">
        <v>114</v>
      </c>
      <c r="G399" s="83" t="s">
        <v>76</v>
      </c>
      <c r="H399" s="83" t="s">
        <v>1073</v>
      </c>
      <c r="I399" s="83" t="s">
        <v>63</v>
      </c>
      <c r="J399" s="83" t="s">
        <v>64</v>
      </c>
      <c r="K399" s="83" t="s">
        <v>64</v>
      </c>
      <c r="L399" s="83" t="s">
        <v>64</v>
      </c>
      <c r="M399" s="83" t="s">
        <v>84</v>
      </c>
      <c r="N399" s="83" t="s">
        <v>84</v>
      </c>
      <c r="O399" s="83" t="s">
        <v>78</v>
      </c>
      <c r="P399" s="83" t="s">
        <v>78</v>
      </c>
      <c r="Q399" s="83" t="s">
        <v>64</v>
      </c>
      <c r="R399" s="83" t="s">
        <v>64</v>
      </c>
      <c r="S399" s="83" t="s">
        <v>78</v>
      </c>
      <c r="T399" s="83" t="s">
        <v>64</v>
      </c>
      <c r="U399" s="83" t="s">
        <v>64</v>
      </c>
      <c r="V399" s="83" t="s">
        <v>64</v>
      </c>
      <c r="W399" s="83" t="s">
        <v>64</v>
      </c>
      <c r="X399" s="83" t="s">
        <v>64</v>
      </c>
      <c r="Y399" s="83" t="s">
        <v>64</v>
      </c>
      <c r="Z399" s="83" t="s">
        <v>65</v>
      </c>
      <c r="AA399" s="83" t="s">
        <v>65</v>
      </c>
      <c r="AB399" s="83" t="s">
        <v>66</v>
      </c>
      <c r="AC399" s="83" t="s">
        <v>65</v>
      </c>
      <c r="AD399" s="83" t="s">
        <v>66</v>
      </c>
      <c r="AE399" s="83" t="s">
        <v>65</v>
      </c>
      <c r="AF399" s="83" t="s">
        <v>66</v>
      </c>
      <c r="AG399" s="83" t="s">
        <v>66</v>
      </c>
      <c r="AH399" s="83" t="s">
        <v>66</v>
      </c>
      <c r="AI399" s="83" t="s">
        <v>101</v>
      </c>
      <c r="AJ399" s="83" t="s">
        <v>65</v>
      </c>
      <c r="AK399" s="83" t="s">
        <v>66</v>
      </c>
      <c r="AL399" s="83" t="s">
        <v>66</v>
      </c>
      <c r="AM399" s="83" t="s">
        <v>66</v>
      </c>
      <c r="AN399" s="83" t="s">
        <v>66</v>
      </c>
      <c r="AO399" s="83" t="s">
        <v>79</v>
      </c>
      <c r="AP399" s="83" t="s">
        <v>85</v>
      </c>
      <c r="AQ399" s="83" t="s">
        <v>85</v>
      </c>
      <c r="AR399" s="83" t="s">
        <v>86</v>
      </c>
      <c r="AS399" s="83" t="s">
        <v>68</v>
      </c>
      <c r="AT399" s="83" t="s">
        <v>69</v>
      </c>
      <c r="AU399" s="83" t="s">
        <v>70</v>
      </c>
      <c r="AV399" s="83" t="s">
        <v>71</v>
      </c>
      <c r="AW399" s="83" t="s">
        <v>72</v>
      </c>
      <c r="AX399" s="83" t="s">
        <v>63</v>
      </c>
      <c r="AY399" s="83" t="s">
        <v>72</v>
      </c>
      <c r="AZ399" s="83" t="s">
        <v>72</v>
      </c>
      <c r="BA399" s="83" t="s">
        <v>72</v>
      </c>
      <c r="BB399" s="83" t="s">
        <v>72</v>
      </c>
      <c r="BC399" s="83" t="s">
        <v>73</v>
      </c>
      <c r="BD399" s="83" t="s">
        <v>116</v>
      </c>
      <c r="BE399" s="83" t="s">
        <v>73</v>
      </c>
      <c r="BF399" s="83"/>
      <c r="BG399" s="87" t="s">
        <v>846</v>
      </c>
      <c r="BH399" s="87" t="s">
        <v>114</v>
      </c>
      <c r="BI399" s="76" t="s">
        <v>1414</v>
      </c>
      <c r="BJ399">
        <v>11</v>
      </c>
      <c r="BK399" s="87">
        <v>53</v>
      </c>
      <c r="BL399" s="87"/>
      <c r="BM399" s="86" t="s">
        <v>1126</v>
      </c>
      <c r="BN399" s="86" t="s">
        <v>1132</v>
      </c>
      <c r="BO399" s="87" t="s">
        <v>68</v>
      </c>
      <c r="BP399" s="87"/>
      <c r="BQ399" s="87" t="s">
        <v>1472</v>
      </c>
      <c r="BR399" s="86" t="s">
        <v>1445</v>
      </c>
      <c r="BS399" s="86">
        <v>1</v>
      </c>
      <c r="BT399" s="86" t="s">
        <v>1445</v>
      </c>
      <c r="BU399" s="86">
        <v>1</v>
      </c>
      <c r="BV399" s="86" t="s">
        <v>63</v>
      </c>
      <c r="BW399" s="86">
        <v>1</v>
      </c>
      <c r="BX399" s="86" t="s">
        <v>1447</v>
      </c>
      <c r="BY399" s="86">
        <v>0</v>
      </c>
      <c r="BZ399" s="86" t="s">
        <v>1470</v>
      </c>
      <c r="CA399" s="86">
        <v>2</v>
      </c>
      <c r="CB399" s="86" t="s">
        <v>1452</v>
      </c>
      <c r="CC399" s="86">
        <v>0</v>
      </c>
      <c r="CD399" s="86" t="s">
        <v>1454</v>
      </c>
      <c r="CE399" s="86">
        <v>1</v>
      </c>
      <c r="CF399" s="86" t="s">
        <v>1454</v>
      </c>
      <c r="CG399" s="86">
        <v>1</v>
      </c>
      <c r="CH399" s="86" t="s">
        <v>1454</v>
      </c>
      <c r="CI399" s="86">
        <v>1</v>
      </c>
      <c r="CJ399" s="86" t="s">
        <v>1454</v>
      </c>
      <c r="CK399" s="86">
        <v>1</v>
      </c>
      <c r="CL399" s="86" t="s">
        <v>1454</v>
      </c>
      <c r="CM399" s="86">
        <v>1</v>
      </c>
      <c r="CN399" s="86" t="s">
        <v>1454</v>
      </c>
      <c r="CO399" s="86">
        <v>1</v>
      </c>
      <c r="CP399" s="87" t="s">
        <v>1478</v>
      </c>
      <c r="CQ399" s="152">
        <v>1</v>
      </c>
    </row>
    <row r="400" spans="1:95" ht="13.2" x14ac:dyDescent="0.25">
      <c r="A400" s="82">
        <v>45574.493347488431</v>
      </c>
      <c r="B400" s="83" t="s">
        <v>1080</v>
      </c>
      <c r="C400" s="84" t="s">
        <v>1081</v>
      </c>
      <c r="D400" s="83">
        <v>21.43</v>
      </c>
      <c r="E400" s="83">
        <v>0.17</v>
      </c>
      <c r="F400" s="83" t="s">
        <v>114</v>
      </c>
      <c r="G400" s="83" t="s">
        <v>76</v>
      </c>
      <c r="H400" s="83" t="s">
        <v>846</v>
      </c>
      <c r="I400" s="83" t="s">
        <v>63</v>
      </c>
      <c r="J400" s="83" t="s">
        <v>64</v>
      </c>
      <c r="K400" s="83" t="s">
        <v>64</v>
      </c>
      <c r="L400" s="83" t="s">
        <v>64</v>
      </c>
      <c r="M400" s="83" t="s">
        <v>84</v>
      </c>
      <c r="N400" s="83" t="s">
        <v>64</v>
      </c>
      <c r="O400" s="83" t="s">
        <v>64</v>
      </c>
      <c r="P400" s="83" t="s">
        <v>64</v>
      </c>
      <c r="Q400" s="83" t="s">
        <v>64</v>
      </c>
      <c r="R400" s="83" t="s">
        <v>64</v>
      </c>
      <c r="S400" s="83" t="s">
        <v>64</v>
      </c>
      <c r="T400" s="83" t="s">
        <v>64</v>
      </c>
      <c r="U400" s="83" t="s">
        <v>64</v>
      </c>
      <c r="V400" s="83" t="s">
        <v>64</v>
      </c>
      <c r="W400" s="83" t="s">
        <v>64</v>
      </c>
      <c r="X400" s="83" t="s">
        <v>64</v>
      </c>
      <c r="Y400" s="83" t="s">
        <v>64</v>
      </c>
      <c r="Z400" s="83" t="s">
        <v>66</v>
      </c>
      <c r="AA400" s="83" t="s">
        <v>65</v>
      </c>
      <c r="AB400" s="83" t="s">
        <v>66</v>
      </c>
      <c r="AC400" s="83" t="s">
        <v>66</v>
      </c>
      <c r="AD400" s="83" t="s">
        <v>66</v>
      </c>
      <c r="AE400" s="83" t="s">
        <v>66</v>
      </c>
      <c r="AF400" s="83" t="s">
        <v>65</v>
      </c>
      <c r="AG400" s="83" t="s">
        <v>66</v>
      </c>
      <c r="AH400" s="83" t="s">
        <v>66</v>
      </c>
      <c r="AI400" s="83" t="s">
        <v>65</v>
      </c>
      <c r="AJ400" s="83" t="s">
        <v>65</v>
      </c>
      <c r="AK400" s="83" t="s">
        <v>66</v>
      </c>
      <c r="AL400" s="83" t="s">
        <v>65</v>
      </c>
      <c r="AM400" s="83" t="s">
        <v>66</v>
      </c>
      <c r="AN400" s="83" t="s">
        <v>66</v>
      </c>
      <c r="AO400" s="83" t="s">
        <v>66</v>
      </c>
      <c r="AP400" s="83" t="s">
        <v>85</v>
      </c>
      <c r="AQ400" s="83" t="s">
        <v>85</v>
      </c>
      <c r="AR400" s="83" t="s">
        <v>63</v>
      </c>
      <c r="AS400" s="83" t="s">
        <v>81</v>
      </c>
      <c r="AT400" s="83" t="s">
        <v>69</v>
      </c>
      <c r="AU400" s="83" t="s">
        <v>70</v>
      </c>
      <c r="AV400" s="83" t="s">
        <v>132</v>
      </c>
      <c r="AW400" s="83" t="s">
        <v>63</v>
      </c>
      <c r="AX400" s="83" t="s">
        <v>63</v>
      </c>
      <c r="AY400" s="83" t="s">
        <v>63</v>
      </c>
      <c r="AZ400" s="83" t="s">
        <v>73</v>
      </c>
      <c r="BA400" s="83" t="s">
        <v>63</v>
      </c>
      <c r="BB400" s="83" t="s">
        <v>73</v>
      </c>
      <c r="BC400" s="83" t="s">
        <v>73</v>
      </c>
      <c r="BD400" s="83">
        <v>0</v>
      </c>
      <c r="BE400" s="83" t="s">
        <v>73</v>
      </c>
      <c r="BF400" s="83"/>
      <c r="BG400" s="87" t="s">
        <v>846</v>
      </c>
      <c r="BH400" s="87" t="s">
        <v>114</v>
      </c>
      <c r="BI400" s="76" t="s">
        <v>1414</v>
      </c>
      <c r="BJ400">
        <v>15</v>
      </c>
      <c r="BK400" s="87">
        <v>50</v>
      </c>
      <c r="BL400" s="87"/>
      <c r="BM400" s="86" t="s">
        <v>1126</v>
      </c>
      <c r="BN400" s="86" t="s">
        <v>1132</v>
      </c>
      <c r="BO400" s="87" t="s">
        <v>68</v>
      </c>
      <c r="BP400" s="87"/>
      <c r="BQ400" s="87" t="s">
        <v>1472</v>
      </c>
      <c r="BR400" s="86" t="s">
        <v>1445</v>
      </c>
      <c r="BS400" s="86">
        <v>1</v>
      </c>
      <c r="BT400" s="86" t="s">
        <v>1445</v>
      </c>
      <c r="BU400" s="86">
        <v>1</v>
      </c>
      <c r="BV400" s="86" t="s">
        <v>63</v>
      </c>
      <c r="BW400" s="86">
        <v>1</v>
      </c>
      <c r="BX400" s="86" t="s">
        <v>1447</v>
      </c>
      <c r="BY400" s="86">
        <v>0</v>
      </c>
      <c r="BZ400" s="86" t="s">
        <v>1470</v>
      </c>
      <c r="CA400" s="86">
        <v>2</v>
      </c>
      <c r="CB400" s="86" t="s">
        <v>1452</v>
      </c>
      <c r="CC400" s="86">
        <v>0</v>
      </c>
      <c r="CD400" s="86" t="s">
        <v>1454</v>
      </c>
      <c r="CE400" s="86">
        <v>1</v>
      </c>
      <c r="CF400" s="86" t="s">
        <v>1454</v>
      </c>
      <c r="CG400" s="86">
        <v>1</v>
      </c>
      <c r="CH400" s="86" t="s">
        <v>1454</v>
      </c>
      <c r="CI400" s="86">
        <v>1</v>
      </c>
      <c r="CJ400" s="86" t="s">
        <v>226</v>
      </c>
      <c r="CK400" s="86">
        <v>0</v>
      </c>
      <c r="CL400" s="86" t="s">
        <v>1454</v>
      </c>
      <c r="CM400" s="86">
        <v>1</v>
      </c>
      <c r="CN400" s="86" t="s">
        <v>226</v>
      </c>
      <c r="CO400" s="86">
        <v>0</v>
      </c>
      <c r="CP400" s="87" t="s">
        <v>1477</v>
      </c>
      <c r="CQ400" s="152">
        <v>0</v>
      </c>
    </row>
    <row r="401" spans="1:95" ht="13.2" x14ac:dyDescent="0.25">
      <c r="A401" s="82">
        <v>45574.493641608795</v>
      </c>
      <c r="B401" s="83" t="s">
        <v>1082</v>
      </c>
      <c r="C401" s="84" t="s">
        <v>1083</v>
      </c>
      <c r="D401" s="83">
        <v>100</v>
      </c>
      <c r="E401" s="83">
        <v>0.46</v>
      </c>
      <c r="F401" s="83" t="s">
        <v>114</v>
      </c>
      <c r="G401" s="83" t="s">
        <v>76</v>
      </c>
      <c r="H401" s="83" t="s">
        <v>922</v>
      </c>
      <c r="I401" s="83" t="s">
        <v>63</v>
      </c>
      <c r="J401" s="83" t="s">
        <v>64</v>
      </c>
      <c r="K401" s="83" t="s">
        <v>64</v>
      </c>
      <c r="L401" s="83" t="s">
        <v>64</v>
      </c>
      <c r="M401" s="83" t="s">
        <v>84</v>
      </c>
      <c r="N401" s="83" t="s">
        <v>64</v>
      </c>
      <c r="O401" s="83" t="s">
        <v>64</v>
      </c>
      <c r="P401" s="83" t="s">
        <v>84</v>
      </c>
      <c r="Q401" s="83" t="s">
        <v>64</v>
      </c>
      <c r="R401" s="83" t="s">
        <v>64</v>
      </c>
      <c r="S401" s="83" t="s">
        <v>64</v>
      </c>
      <c r="T401" s="83" t="s">
        <v>64</v>
      </c>
      <c r="U401" s="83" t="s">
        <v>84</v>
      </c>
      <c r="V401" s="83" t="s">
        <v>64</v>
      </c>
      <c r="W401" s="83" t="s">
        <v>64</v>
      </c>
      <c r="X401" s="83" t="s">
        <v>64</v>
      </c>
      <c r="Y401" s="83" t="s">
        <v>64</v>
      </c>
      <c r="Z401" s="83" t="s">
        <v>66</v>
      </c>
      <c r="AA401" s="83" t="s">
        <v>66</v>
      </c>
      <c r="AB401" s="83" t="s">
        <v>65</v>
      </c>
      <c r="AC401" s="83" t="s">
        <v>65</v>
      </c>
      <c r="AD401" s="83" t="s">
        <v>66</v>
      </c>
      <c r="AE401" s="83" t="s">
        <v>66</v>
      </c>
      <c r="AF401" s="83" t="s">
        <v>66</v>
      </c>
      <c r="AG401" s="83" t="s">
        <v>65</v>
      </c>
      <c r="AH401" s="83" t="s">
        <v>79</v>
      </c>
      <c r="AI401" s="83" t="s">
        <v>101</v>
      </c>
      <c r="AJ401" s="83" t="s">
        <v>65</v>
      </c>
      <c r="AK401" s="83" t="s">
        <v>65</v>
      </c>
      <c r="AL401" s="83" t="s">
        <v>65</v>
      </c>
      <c r="AM401" s="83" t="s">
        <v>66</v>
      </c>
      <c r="AN401" s="83" t="s">
        <v>66</v>
      </c>
      <c r="AO401" s="83" t="s">
        <v>66</v>
      </c>
      <c r="AP401" s="83" t="s">
        <v>80</v>
      </c>
      <c r="AQ401" s="83" t="s">
        <v>80</v>
      </c>
      <c r="AR401" s="83" t="s">
        <v>73</v>
      </c>
      <c r="AS401" s="83" t="s">
        <v>68</v>
      </c>
      <c r="AT401" s="83" t="s">
        <v>69</v>
      </c>
      <c r="AU401" s="83" t="s">
        <v>70</v>
      </c>
      <c r="AV401" s="83" t="s">
        <v>80</v>
      </c>
      <c r="AW401" s="83" t="s">
        <v>73</v>
      </c>
      <c r="AX401" s="83" t="s">
        <v>73</v>
      </c>
      <c r="AY401" s="83" t="s">
        <v>72</v>
      </c>
      <c r="AZ401" s="83" t="s">
        <v>63</v>
      </c>
      <c r="BA401" s="83" t="s">
        <v>72</v>
      </c>
      <c r="BB401" s="83" t="s">
        <v>63</v>
      </c>
      <c r="BC401" s="83" t="s">
        <v>73</v>
      </c>
      <c r="BD401" s="83"/>
      <c r="BE401" s="83" t="s">
        <v>73</v>
      </c>
      <c r="BF401" s="83"/>
      <c r="BG401" s="87" t="s">
        <v>846</v>
      </c>
      <c r="BH401" s="87" t="s">
        <v>114</v>
      </c>
      <c r="BI401" s="76" t="s">
        <v>1414</v>
      </c>
      <c r="BJ401">
        <v>13</v>
      </c>
      <c r="BK401" s="87">
        <v>54</v>
      </c>
      <c r="BL401" s="87"/>
      <c r="BM401" s="86" t="s">
        <v>1126</v>
      </c>
      <c r="BN401" s="86" t="s">
        <v>1132</v>
      </c>
      <c r="BO401" s="87" t="s">
        <v>68</v>
      </c>
      <c r="BP401" s="87"/>
      <c r="BQ401" s="87" t="s">
        <v>1472</v>
      </c>
      <c r="BR401" s="86" t="s">
        <v>1444</v>
      </c>
      <c r="BS401" s="86">
        <v>0</v>
      </c>
      <c r="BT401" s="86" t="s">
        <v>1444</v>
      </c>
      <c r="BU401" s="86">
        <v>0</v>
      </c>
      <c r="BV401" s="86" t="s">
        <v>73</v>
      </c>
      <c r="BW401" s="86">
        <v>0</v>
      </c>
      <c r="BX401" s="86" t="s">
        <v>1447</v>
      </c>
      <c r="BY401" s="86">
        <v>0</v>
      </c>
      <c r="BZ401" s="86" t="s">
        <v>1470</v>
      </c>
      <c r="CA401" s="86">
        <v>2</v>
      </c>
      <c r="CB401" s="86" t="s">
        <v>1452</v>
      </c>
      <c r="CC401" s="86">
        <v>0</v>
      </c>
      <c r="CD401" s="86" t="s">
        <v>226</v>
      </c>
      <c r="CE401" s="86">
        <v>0</v>
      </c>
      <c r="CF401" s="86" t="s">
        <v>226</v>
      </c>
      <c r="CG401" s="86">
        <v>0</v>
      </c>
      <c r="CH401" s="86" t="s">
        <v>1454</v>
      </c>
      <c r="CI401" s="86">
        <v>1</v>
      </c>
      <c r="CJ401" s="86" t="s">
        <v>1454</v>
      </c>
      <c r="CK401" s="86">
        <v>1</v>
      </c>
      <c r="CL401" s="86" t="s">
        <v>1454</v>
      </c>
      <c r="CM401" s="86">
        <v>1</v>
      </c>
      <c r="CN401" s="86" t="s">
        <v>1454</v>
      </c>
      <c r="CO401" s="86">
        <v>1</v>
      </c>
      <c r="CP401" s="87" t="s">
        <v>1477</v>
      </c>
      <c r="CQ401" s="152">
        <v>0</v>
      </c>
    </row>
    <row r="402" spans="1:95" ht="13.2" x14ac:dyDescent="0.25">
      <c r="A402" s="82">
        <v>45574.496412754626</v>
      </c>
      <c r="B402" s="83" t="s">
        <v>1084</v>
      </c>
      <c r="C402" s="84" t="s">
        <v>1085</v>
      </c>
      <c r="D402" s="83">
        <v>25.89</v>
      </c>
      <c r="E402" s="83">
        <v>0.21</v>
      </c>
      <c r="F402" s="83" t="s">
        <v>114</v>
      </c>
      <c r="G402" s="83" t="s">
        <v>76</v>
      </c>
      <c r="H402" s="83" t="s">
        <v>846</v>
      </c>
      <c r="I402" s="83" t="s">
        <v>63</v>
      </c>
      <c r="J402" s="83" t="s">
        <v>64</v>
      </c>
      <c r="K402" s="83" t="s">
        <v>64</v>
      </c>
      <c r="L402" s="83" t="s">
        <v>64</v>
      </c>
      <c r="M402" s="83" t="s">
        <v>84</v>
      </c>
      <c r="N402" s="83" t="s">
        <v>64</v>
      </c>
      <c r="O402" s="83" t="s">
        <v>78</v>
      </c>
      <c r="P402" s="83" t="s">
        <v>84</v>
      </c>
      <c r="Q402" s="83" t="s">
        <v>64</v>
      </c>
      <c r="R402" s="83" t="s">
        <v>64</v>
      </c>
      <c r="S402" s="83" t="s">
        <v>64</v>
      </c>
      <c r="T402" s="83" t="s">
        <v>64</v>
      </c>
      <c r="U402" s="83" t="s">
        <v>64</v>
      </c>
      <c r="V402" s="83" t="s">
        <v>64</v>
      </c>
      <c r="W402" s="83" t="s">
        <v>64</v>
      </c>
      <c r="X402" s="83" t="s">
        <v>64</v>
      </c>
      <c r="Y402" s="83" t="s">
        <v>64</v>
      </c>
      <c r="Z402" s="83" t="s">
        <v>66</v>
      </c>
      <c r="AA402" s="83" t="s">
        <v>65</v>
      </c>
      <c r="AB402" s="83" t="s">
        <v>66</v>
      </c>
      <c r="AC402" s="83" t="s">
        <v>65</v>
      </c>
      <c r="AD402" s="83" t="s">
        <v>66</v>
      </c>
      <c r="AE402" s="83" t="s">
        <v>65</v>
      </c>
      <c r="AF402" s="83" t="s">
        <v>66</v>
      </c>
      <c r="AG402" s="83" t="s">
        <v>66</v>
      </c>
      <c r="AH402" s="83" t="s">
        <v>66</v>
      </c>
      <c r="AI402" s="83" t="s">
        <v>79</v>
      </c>
      <c r="AJ402" s="83" t="s">
        <v>65</v>
      </c>
      <c r="AK402" s="83" t="s">
        <v>65</v>
      </c>
      <c r="AL402" s="83" t="s">
        <v>65</v>
      </c>
      <c r="AM402" s="83" t="s">
        <v>66</v>
      </c>
      <c r="AN402" s="83" t="s">
        <v>66</v>
      </c>
      <c r="AO402" s="83" t="s">
        <v>66</v>
      </c>
      <c r="AP402" s="83" t="s">
        <v>67</v>
      </c>
      <c r="AQ402" s="83" t="s">
        <v>67</v>
      </c>
      <c r="AR402" s="83" t="s">
        <v>63</v>
      </c>
      <c r="AS402" s="83" t="s">
        <v>120</v>
      </c>
      <c r="AT402" s="83" t="s">
        <v>87</v>
      </c>
      <c r="AU402" s="83" t="s">
        <v>80</v>
      </c>
      <c r="AV402" s="83" t="s">
        <v>80</v>
      </c>
      <c r="AW402" s="83" t="s">
        <v>73</v>
      </c>
      <c r="AX402" s="83" t="s">
        <v>73</v>
      </c>
      <c r="AY402" s="83" t="s">
        <v>72</v>
      </c>
      <c r="AZ402" s="83" t="s">
        <v>72</v>
      </c>
      <c r="BA402" s="83" t="s">
        <v>72</v>
      </c>
      <c r="BB402" s="83" t="s">
        <v>72</v>
      </c>
      <c r="BC402" s="83" t="s">
        <v>73</v>
      </c>
      <c r="BD402" s="83"/>
      <c r="BE402" s="83" t="s">
        <v>73</v>
      </c>
      <c r="BF402" s="83"/>
      <c r="BG402" s="87" t="s">
        <v>846</v>
      </c>
      <c r="BH402" s="87" t="s">
        <v>114</v>
      </c>
      <c r="BI402" s="76" t="s">
        <v>1414</v>
      </c>
      <c r="BJ402">
        <v>13</v>
      </c>
      <c r="BK402" s="87">
        <v>54</v>
      </c>
      <c r="BL402" s="87"/>
      <c r="BM402" s="86" t="s">
        <v>1126</v>
      </c>
      <c r="BN402" s="86" t="s">
        <v>1132</v>
      </c>
      <c r="BO402" s="87" t="s">
        <v>68</v>
      </c>
      <c r="BP402" s="87"/>
      <c r="BQ402" s="87" t="s">
        <v>1472</v>
      </c>
      <c r="BR402" s="86" t="s">
        <v>1445</v>
      </c>
      <c r="BS402" s="86">
        <v>1</v>
      </c>
      <c r="BT402" s="86" t="s">
        <v>1445</v>
      </c>
      <c r="BU402" s="86">
        <v>1</v>
      </c>
      <c r="BV402" s="86" t="s">
        <v>63</v>
      </c>
      <c r="BW402" s="86">
        <v>1</v>
      </c>
      <c r="BX402" s="86" t="s">
        <v>1448</v>
      </c>
      <c r="BY402" s="86">
        <v>1</v>
      </c>
      <c r="BZ402" s="86" t="s">
        <v>1450</v>
      </c>
      <c r="CA402" s="86">
        <v>1</v>
      </c>
      <c r="CB402" s="86" t="s">
        <v>1452</v>
      </c>
      <c r="CC402" s="86">
        <v>0</v>
      </c>
      <c r="CD402" s="86" t="s">
        <v>226</v>
      </c>
      <c r="CE402" s="86">
        <v>0</v>
      </c>
      <c r="CF402" s="86" t="s">
        <v>226</v>
      </c>
      <c r="CG402" s="86">
        <v>0</v>
      </c>
      <c r="CH402" s="86" t="s">
        <v>1454</v>
      </c>
      <c r="CI402" s="86">
        <v>1</v>
      </c>
      <c r="CJ402" s="86" t="s">
        <v>1454</v>
      </c>
      <c r="CK402" s="86">
        <v>1</v>
      </c>
      <c r="CL402" s="86" t="s">
        <v>1454</v>
      </c>
      <c r="CM402" s="86">
        <v>1</v>
      </c>
      <c r="CN402" s="86" t="s">
        <v>1454</v>
      </c>
      <c r="CO402" s="86">
        <v>1</v>
      </c>
      <c r="CP402" s="87" t="s">
        <v>1477</v>
      </c>
      <c r="CQ402" s="152">
        <v>0</v>
      </c>
    </row>
    <row r="403" spans="1:95" ht="13.2" x14ac:dyDescent="0.25">
      <c r="A403" s="82">
        <v>45574.496520057874</v>
      </c>
      <c r="B403" s="83" t="s">
        <v>1086</v>
      </c>
      <c r="C403" s="84" t="s">
        <v>1087</v>
      </c>
      <c r="D403" s="83">
        <v>100</v>
      </c>
      <c r="E403" s="83">
        <v>0.33</v>
      </c>
      <c r="F403" s="83" t="s">
        <v>114</v>
      </c>
      <c r="G403" s="83" t="s">
        <v>76</v>
      </c>
      <c r="H403" s="83" t="s">
        <v>908</v>
      </c>
      <c r="I403" s="83" t="s">
        <v>63</v>
      </c>
      <c r="J403" s="83" t="s">
        <v>64</v>
      </c>
      <c r="K403" s="83" t="s">
        <v>64</v>
      </c>
      <c r="L403" s="83" t="s">
        <v>64</v>
      </c>
      <c r="M403" s="83" t="s">
        <v>64</v>
      </c>
      <c r="N403" s="83" t="s">
        <v>64</v>
      </c>
      <c r="O403" s="83" t="s">
        <v>64</v>
      </c>
      <c r="P403" s="83" t="s">
        <v>64</v>
      </c>
      <c r="Q403" s="83" t="s">
        <v>64</v>
      </c>
      <c r="R403" s="83" t="s">
        <v>64</v>
      </c>
      <c r="S403" s="83" t="s">
        <v>64</v>
      </c>
      <c r="T403" s="83" t="s">
        <v>64</v>
      </c>
      <c r="U403" s="83" t="s">
        <v>64</v>
      </c>
      <c r="V403" s="83" t="s">
        <v>64</v>
      </c>
      <c r="W403" s="83" t="s">
        <v>64</v>
      </c>
      <c r="X403" s="83" t="s">
        <v>64</v>
      </c>
      <c r="Y403" s="83" t="s">
        <v>64</v>
      </c>
      <c r="Z403" s="83" t="s">
        <v>65</v>
      </c>
      <c r="AA403" s="83" t="s">
        <v>65</v>
      </c>
      <c r="AB403" s="83" t="s">
        <v>65</v>
      </c>
      <c r="AC403" s="83" t="s">
        <v>65</v>
      </c>
      <c r="AD403" s="83" t="s">
        <v>65</v>
      </c>
      <c r="AE403" s="83" t="s">
        <v>65</v>
      </c>
      <c r="AF403" s="83" t="s">
        <v>66</v>
      </c>
      <c r="AG403" s="83" t="s">
        <v>65</v>
      </c>
      <c r="AH403" s="83" t="s">
        <v>65</v>
      </c>
      <c r="AI403" s="83" t="s">
        <v>101</v>
      </c>
      <c r="AJ403" s="83" t="s">
        <v>65</v>
      </c>
      <c r="AK403" s="83" t="s">
        <v>65</v>
      </c>
      <c r="AL403" s="83" t="s">
        <v>65</v>
      </c>
      <c r="AM403" s="83" t="s">
        <v>65</v>
      </c>
      <c r="AN403" s="83" t="s">
        <v>65</v>
      </c>
      <c r="AO403" s="83" t="s">
        <v>65</v>
      </c>
      <c r="AP403" s="83" t="s">
        <v>67</v>
      </c>
      <c r="AQ403" s="83" t="s">
        <v>67</v>
      </c>
      <c r="AR403" s="83" t="s">
        <v>86</v>
      </c>
      <c r="AS403" s="83" t="s">
        <v>120</v>
      </c>
      <c r="AT403" s="83" t="s">
        <v>87</v>
      </c>
      <c r="AU403" s="83" t="s">
        <v>67</v>
      </c>
      <c r="AV403" s="83" t="s">
        <v>71</v>
      </c>
      <c r="AW403" s="83" t="s">
        <v>73</v>
      </c>
      <c r="AX403" s="83" t="s">
        <v>72</v>
      </c>
      <c r="AY403" s="83" t="s">
        <v>63</v>
      </c>
      <c r="AZ403" s="83" t="s">
        <v>72</v>
      </c>
      <c r="BA403" s="83" t="s">
        <v>73</v>
      </c>
      <c r="BB403" s="83" t="s">
        <v>73</v>
      </c>
      <c r="BC403" s="83" t="s">
        <v>73</v>
      </c>
      <c r="BD403" s="83"/>
      <c r="BE403" s="83" t="s">
        <v>73</v>
      </c>
      <c r="BF403" s="83"/>
      <c r="BG403" s="87" t="s">
        <v>846</v>
      </c>
      <c r="BH403" s="87" t="s">
        <v>114</v>
      </c>
      <c r="BI403" s="76" t="s">
        <v>1414</v>
      </c>
      <c r="BJ403">
        <v>15</v>
      </c>
      <c r="BK403" s="87">
        <v>63</v>
      </c>
      <c r="BL403" s="87"/>
      <c r="BM403" s="86" t="s">
        <v>1126</v>
      </c>
      <c r="BN403" s="86" t="s">
        <v>1132</v>
      </c>
      <c r="BO403" s="87" t="s">
        <v>68</v>
      </c>
      <c r="BP403" s="87"/>
      <c r="BQ403" s="87" t="s">
        <v>1472</v>
      </c>
      <c r="BR403" s="86" t="s">
        <v>1445</v>
      </c>
      <c r="BS403" s="86">
        <v>1</v>
      </c>
      <c r="BT403" s="86" t="s">
        <v>1445</v>
      </c>
      <c r="BU403" s="86">
        <v>1</v>
      </c>
      <c r="BV403" s="86" t="s">
        <v>63</v>
      </c>
      <c r="BW403" s="86">
        <v>1</v>
      </c>
      <c r="BX403" s="86" t="s">
        <v>1448</v>
      </c>
      <c r="BY403" s="86">
        <v>1</v>
      </c>
      <c r="BZ403" s="86" t="s">
        <v>1450</v>
      </c>
      <c r="CA403" s="86">
        <v>1</v>
      </c>
      <c r="CB403" s="86" t="s">
        <v>1452</v>
      </c>
      <c r="CC403" s="86">
        <v>0</v>
      </c>
      <c r="CD403" s="86" t="s">
        <v>226</v>
      </c>
      <c r="CE403" s="86">
        <v>0</v>
      </c>
      <c r="CF403" s="86" t="s">
        <v>1454</v>
      </c>
      <c r="CG403" s="86">
        <v>1</v>
      </c>
      <c r="CH403" s="86" t="s">
        <v>1454</v>
      </c>
      <c r="CI403" s="86">
        <v>1</v>
      </c>
      <c r="CJ403" s="86" t="s">
        <v>1454</v>
      </c>
      <c r="CK403" s="86">
        <v>1</v>
      </c>
      <c r="CL403" s="86" t="s">
        <v>226</v>
      </c>
      <c r="CM403" s="86">
        <v>0</v>
      </c>
      <c r="CN403" s="86" t="s">
        <v>226</v>
      </c>
      <c r="CO403" s="86">
        <v>0</v>
      </c>
      <c r="CP403" s="87" t="s">
        <v>1477</v>
      </c>
      <c r="CQ403" s="152">
        <v>0</v>
      </c>
    </row>
    <row r="404" spans="1:95" ht="13.2" x14ac:dyDescent="0.25">
      <c r="A404" s="82">
        <v>45574.497947719909</v>
      </c>
      <c r="B404" s="83" t="s">
        <v>1088</v>
      </c>
      <c r="C404" s="84" t="s">
        <v>1089</v>
      </c>
      <c r="D404" s="83">
        <v>100</v>
      </c>
      <c r="E404" s="83">
        <v>0.38</v>
      </c>
      <c r="F404" s="83" t="s">
        <v>114</v>
      </c>
      <c r="G404" s="83" t="s">
        <v>76</v>
      </c>
      <c r="H404" s="83" t="s">
        <v>846</v>
      </c>
      <c r="I404" s="83" t="s">
        <v>63</v>
      </c>
      <c r="J404" s="83" t="s">
        <v>64</v>
      </c>
      <c r="K404" s="83" t="s">
        <v>64</v>
      </c>
      <c r="L404" s="83" t="s">
        <v>64</v>
      </c>
      <c r="M404" s="83" t="s">
        <v>84</v>
      </c>
      <c r="N404" s="83" t="s">
        <v>64</v>
      </c>
      <c r="O404" s="83" t="s">
        <v>64</v>
      </c>
      <c r="P404" s="83" t="s">
        <v>84</v>
      </c>
      <c r="Q404" s="83" t="s">
        <v>64</v>
      </c>
      <c r="R404" s="83" t="s">
        <v>64</v>
      </c>
      <c r="S404" s="83" t="s">
        <v>64</v>
      </c>
      <c r="T404" s="83" t="s">
        <v>64</v>
      </c>
      <c r="U404" s="83" t="s">
        <v>84</v>
      </c>
      <c r="V404" s="83" t="s">
        <v>64</v>
      </c>
      <c r="W404" s="83" t="s">
        <v>64</v>
      </c>
      <c r="X404" s="83" t="s">
        <v>64</v>
      </c>
      <c r="Y404" s="83" t="s">
        <v>84</v>
      </c>
      <c r="Z404" s="83" t="s">
        <v>65</v>
      </c>
      <c r="AA404" s="83" t="s">
        <v>65</v>
      </c>
      <c r="AB404" s="83" t="s">
        <v>65</v>
      </c>
      <c r="AC404" s="83" t="s">
        <v>65</v>
      </c>
      <c r="AD404" s="83" t="s">
        <v>65</v>
      </c>
      <c r="AE404" s="83" t="s">
        <v>65</v>
      </c>
      <c r="AF404" s="83" t="s">
        <v>66</v>
      </c>
      <c r="AG404" s="83" t="s">
        <v>66</v>
      </c>
      <c r="AH404" s="83" t="s">
        <v>65</v>
      </c>
      <c r="AI404" s="83" t="s">
        <v>79</v>
      </c>
      <c r="AJ404" s="83" t="s">
        <v>65</v>
      </c>
      <c r="AK404" s="83" t="s">
        <v>66</v>
      </c>
      <c r="AL404" s="83" t="s">
        <v>65</v>
      </c>
      <c r="AM404" s="83" t="s">
        <v>65</v>
      </c>
      <c r="AN404" s="83" t="s">
        <v>66</v>
      </c>
      <c r="AO404" s="83" t="s">
        <v>66</v>
      </c>
      <c r="AP404" s="83" t="s">
        <v>67</v>
      </c>
      <c r="AQ404" s="83" t="s">
        <v>85</v>
      </c>
      <c r="AR404" s="83" t="s">
        <v>86</v>
      </c>
      <c r="AS404" s="83" t="s">
        <v>120</v>
      </c>
      <c r="AT404" s="83" t="s">
        <v>87</v>
      </c>
      <c r="AU404" s="83" t="s">
        <v>80</v>
      </c>
      <c r="AV404" s="83" t="s">
        <v>71</v>
      </c>
      <c r="AW404" s="83" t="s">
        <v>63</v>
      </c>
      <c r="AX404" s="83" t="s">
        <v>72</v>
      </c>
      <c r="AY404" s="83" t="s">
        <v>72</v>
      </c>
      <c r="AZ404" s="83" t="s">
        <v>63</v>
      </c>
      <c r="BA404" s="83" t="s">
        <v>72</v>
      </c>
      <c r="BB404" s="83" t="s">
        <v>72</v>
      </c>
      <c r="BC404" s="83" t="s">
        <v>73</v>
      </c>
      <c r="BD404" s="83"/>
      <c r="BE404" s="83" t="s">
        <v>73</v>
      </c>
      <c r="BF404" s="83"/>
      <c r="BG404" s="87" t="s">
        <v>846</v>
      </c>
      <c r="BH404" s="87" t="s">
        <v>114</v>
      </c>
      <c r="BI404" s="76" t="s">
        <v>1414</v>
      </c>
      <c r="BJ404">
        <v>12</v>
      </c>
      <c r="BK404" s="87">
        <v>58</v>
      </c>
      <c r="BL404" s="87"/>
      <c r="BM404" s="86" t="s">
        <v>1126</v>
      </c>
      <c r="BN404" s="86" t="s">
        <v>1132</v>
      </c>
      <c r="BO404" s="87" t="s">
        <v>68</v>
      </c>
      <c r="BP404" s="87"/>
      <c r="BQ404" s="87" t="s">
        <v>1472</v>
      </c>
      <c r="BR404" s="86" t="s">
        <v>1445</v>
      </c>
      <c r="BS404" s="86">
        <v>1</v>
      </c>
      <c r="BT404" s="86" t="s">
        <v>1445</v>
      </c>
      <c r="BU404" s="86">
        <v>1</v>
      </c>
      <c r="BV404" s="86" t="s">
        <v>63</v>
      </c>
      <c r="BW404" s="86">
        <v>1</v>
      </c>
      <c r="BX404" s="86" t="s">
        <v>1448</v>
      </c>
      <c r="BY404" s="86">
        <v>1</v>
      </c>
      <c r="BZ404" s="86" t="s">
        <v>1450</v>
      </c>
      <c r="CA404" s="86">
        <v>1</v>
      </c>
      <c r="CB404" s="86" t="s">
        <v>1452</v>
      </c>
      <c r="CC404" s="86">
        <v>0</v>
      </c>
      <c r="CD404" s="86" t="s">
        <v>1454</v>
      </c>
      <c r="CE404" s="86">
        <v>1</v>
      </c>
      <c r="CF404" s="86" t="s">
        <v>1454</v>
      </c>
      <c r="CG404" s="86">
        <v>1</v>
      </c>
      <c r="CH404" s="86" t="s">
        <v>1454</v>
      </c>
      <c r="CI404" s="86">
        <v>1</v>
      </c>
      <c r="CJ404" s="86" t="s">
        <v>1454</v>
      </c>
      <c r="CK404" s="86">
        <v>1</v>
      </c>
      <c r="CL404" s="86" t="s">
        <v>1454</v>
      </c>
      <c r="CM404" s="86">
        <v>1</v>
      </c>
      <c r="CN404" s="86" t="s">
        <v>1454</v>
      </c>
      <c r="CO404" s="86">
        <v>1</v>
      </c>
      <c r="CP404" s="87" t="s">
        <v>1478</v>
      </c>
      <c r="CQ404" s="152">
        <v>1</v>
      </c>
    </row>
    <row r="405" spans="1:95" ht="13.2" x14ac:dyDescent="0.25">
      <c r="A405" s="82">
        <v>45574.498889074079</v>
      </c>
      <c r="B405" s="83" t="s">
        <v>1090</v>
      </c>
      <c r="C405" s="84" t="s">
        <v>1091</v>
      </c>
      <c r="D405" s="83">
        <v>100</v>
      </c>
      <c r="E405" s="83">
        <v>0.88</v>
      </c>
      <c r="F405" s="83" t="s">
        <v>114</v>
      </c>
      <c r="G405" s="83" t="s">
        <v>539</v>
      </c>
      <c r="H405" s="83" t="s">
        <v>887</v>
      </c>
      <c r="I405" s="83" t="s">
        <v>63</v>
      </c>
      <c r="J405" s="83" t="s">
        <v>64</v>
      </c>
      <c r="K405" s="83" t="s">
        <v>84</v>
      </c>
      <c r="L405" s="83" t="s">
        <v>145</v>
      </c>
      <c r="M405" s="83" t="s">
        <v>84</v>
      </c>
      <c r="N405" s="83" t="s">
        <v>84</v>
      </c>
      <c r="O405" s="83" t="s">
        <v>84</v>
      </c>
      <c r="P405" s="83" t="s">
        <v>84</v>
      </c>
      <c r="Q405" s="83" t="s">
        <v>84</v>
      </c>
      <c r="R405" s="83" t="s">
        <v>84</v>
      </c>
      <c r="S405" s="83" t="s">
        <v>84</v>
      </c>
      <c r="T405" s="83" t="s">
        <v>84</v>
      </c>
      <c r="U405" s="83" t="s">
        <v>84</v>
      </c>
      <c r="V405" s="83" t="s">
        <v>84</v>
      </c>
      <c r="W405" s="83" t="s">
        <v>84</v>
      </c>
      <c r="X405" s="83" t="s">
        <v>84</v>
      </c>
      <c r="Y405" s="83" t="s">
        <v>84</v>
      </c>
      <c r="Z405" s="83" t="s">
        <v>66</v>
      </c>
      <c r="AA405" s="83" t="s">
        <v>66</v>
      </c>
      <c r="AB405" s="83" t="s">
        <v>66</v>
      </c>
      <c r="AC405" s="83" t="s">
        <v>66</v>
      </c>
      <c r="AD405" s="83" t="s">
        <v>66</v>
      </c>
      <c r="AE405" s="83" t="s">
        <v>66</v>
      </c>
      <c r="AF405" s="83" t="s">
        <v>66</v>
      </c>
      <c r="AG405" s="83" t="s">
        <v>79</v>
      </c>
      <c r="AH405" s="83" t="s">
        <v>66</v>
      </c>
      <c r="AI405" s="83" t="s">
        <v>66</v>
      </c>
      <c r="AJ405" s="83" t="s">
        <v>66</v>
      </c>
      <c r="AK405" s="83" t="s">
        <v>66</v>
      </c>
      <c r="AL405" s="83" t="s">
        <v>66</v>
      </c>
      <c r="AM405" s="83" t="s">
        <v>66</v>
      </c>
      <c r="AN405" s="83" t="s">
        <v>66</v>
      </c>
      <c r="AO405" s="83" t="s">
        <v>66</v>
      </c>
      <c r="AP405" s="83" t="s">
        <v>67</v>
      </c>
      <c r="AQ405" s="83" t="s">
        <v>67</v>
      </c>
      <c r="AR405" s="83" t="s">
        <v>86</v>
      </c>
      <c r="AS405" s="83" t="s">
        <v>1092</v>
      </c>
      <c r="AT405" s="83" t="s">
        <v>69</v>
      </c>
      <c r="AU405" s="83" t="s">
        <v>70</v>
      </c>
      <c r="AV405" s="83" t="s">
        <v>71</v>
      </c>
      <c r="AW405" s="83" t="s">
        <v>63</v>
      </c>
      <c r="AX405" s="83" t="s">
        <v>63</v>
      </c>
      <c r="AY405" s="83" t="s">
        <v>63</v>
      </c>
      <c r="AZ405" s="83" t="s">
        <v>63</v>
      </c>
      <c r="BA405" s="83" t="s">
        <v>63</v>
      </c>
      <c r="BB405" s="83" t="s">
        <v>63</v>
      </c>
      <c r="BC405" s="83" t="s">
        <v>73</v>
      </c>
      <c r="BD405" s="83"/>
      <c r="BE405" s="83" t="s">
        <v>73</v>
      </c>
      <c r="BF405" s="83"/>
      <c r="BG405" s="87" t="s">
        <v>846</v>
      </c>
      <c r="BH405" s="87" t="s">
        <v>114</v>
      </c>
      <c r="BI405" s="76" t="s">
        <v>1414</v>
      </c>
      <c r="BJ405">
        <v>1</v>
      </c>
      <c r="BK405" s="87">
        <v>46</v>
      </c>
      <c r="BL405" s="87"/>
      <c r="BM405" s="86" t="s">
        <v>1126</v>
      </c>
      <c r="BN405" s="86" t="s">
        <v>1132</v>
      </c>
      <c r="BO405" s="87" t="s">
        <v>115</v>
      </c>
      <c r="BP405" s="87"/>
      <c r="BQ405" s="87" t="s">
        <v>1472</v>
      </c>
      <c r="BR405" s="86" t="s">
        <v>1445</v>
      </c>
      <c r="BS405" s="86">
        <v>1</v>
      </c>
      <c r="BT405" s="86" t="s">
        <v>1445</v>
      </c>
      <c r="BU405" s="86">
        <v>1</v>
      </c>
      <c r="BV405" s="86" t="s">
        <v>63</v>
      </c>
      <c r="BW405" s="86">
        <v>1</v>
      </c>
      <c r="BX405" s="86" t="s">
        <v>1447</v>
      </c>
      <c r="BY405" s="86">
        <v>0</v>
      </c>
      <c r="BZ405" s="86" t="s">
        <v>1470</v>
      </c>
      <c r="CA405" s="86">
        <v>2</v>
      </c>
      <c r="CB405" s="86" t="s">
        <v>1452</v>
      </c>
      <c r="CC405" s="86">
        <v>0</v>
      </c>
      <c r="CD405" s="86" t="s">
        <v>1454</v>
      </c>
      <c r="CE405" s="86">
        <v>1</v>
      </c>
      <c r="CF405" s="86" t="s">
        <v>1454</v>
      </c>
      <c r="CG405" s="86">
        <v>1</v>
      </c>
      <c r="CH405" s="86" t="s">
        <v>1454</v>
      </c>
      <c r="CI405" s="86">
        <v>1</v>
      </c>
      <c r="CJ405" s="86" t="s">
        <v>1454</v>
      </c>
      <c r="CK405" s="86">
        <v>1</v>
      </c>
      <c r="CL405" s="86" t="s">
        <v>1454</v>
      </c>
      <c r="CM405" s="86">
        <v>1</v>
      </c>
      <c r="CN405" s="86" t="s">
        <v>1454</v>
      </c>
      <c r="CO405" s="86">
        <v>1</v>
      </c>
      <c r="CP405" s="87" t="s">
        <v>1478</v>
      </c>
      <c r="CQ405" s="152">
        <v>1</v>
      </c>
    </row>
    <row r="406" spans="1:95" ht="13.2" x14ac:dyDescent="0.25">
      <c r="A406" s="82">
        <v>45574.499924594907</v>
      </c>
      <c r="B406" s="83" t="s">
        <v>1093</v>
      </c>
      <c r="C406" s="84" t="s">
        <v>1094</v>
      </c>
      <c r="D406" s="83">
        <v>100</v>
      </c>
      <c r="E406" s="83">
        <v>0.38</v>
      </c>
      <c r="F406" s="83" t="s">
        <v>114</v>
      </c>
      <c r="G406" s="83" t="s">
        <v>76</v>
      </c>
      <c r="H406" s="83" t="s">
        <v>846</v>
      </c>
      <c r="I406" s="83" t="s">
        <v>63</v>
      </c>
      <c r="J406" s="83" t="s">
        <v>64</v>
      </c>
      <c r="K406" s="83" t="s">
        <v>64</v>
      </c>
      <c r="L406" s="83" t="s">
        <v>64</v>
      </c>
      <c r="M406" s="83" t="s">
        <v>84</v>
      </c>
      <c r="N406" s="83" t="s">
        <v>64</v>
      </c>
      <c r="O406" s="83" t="s">
        <v>64</v>
      </c>
      <c r="P406" s="83" t="s">
        <v>84</v>
      </c>
      <c r="Q406" s="83" t="s">
        <v>64</v>
      </c>
      <c r="R406" s="83" t="s">
        <v>64</v>
      </c>
      <c r="S406" s="83" t="s">
        <v>64</v>
      </c>
      <c r="T406" s="83" t="s">
        <v>64</v>
      </c>
      <c r="U406" s="83" t="s">
        <v>64</v>
      </c>
      <c r="V406" s="83" t="s">
        <v>64</v>
      </c>
      <c r="W406" s="83" t="s">
        <v>64</v>
      </c>
      <c r="X406" s="83" t="s">
        <v>64</v>
      </c>
      <c r="Y406" s="83" t="s">
        <v>64</v>
      </c>
      <c r="Z406" s="83" t="s">
        <v>65</v>
      </c>
      <c r="AA406" s="83" t="s">
        <v>65</v>
      </c>
      <c r="AB406" s="83" t="s">
        <v>65</v>
      </c>
      <c r="AC406" s="83" t="s">
        <v>65</v>
      </c>
      <c r="AD406" s="83" t="s">
        <v>65</v>
      </c>
      <c r="AE406" s="83" t="s">
        <v>65</v>
      </c>
      <c r="AF406" s="83" t="s">
        <v>65</v>
      </c>
      <c r="AG406" s="83" t="s">
        <v>65</v>
      </c>
      <c r="AH406" s="83" t="s">
        <v>66</v>
      </c>
      <c r="AI406" s="83" t="s">
        <v>79</v>
      </c>
      <c r="AJ406" s="83" t="s">
        <v>65</v>
      </c>
      <c r="AK406" s="83" t="s">
        <v>66</v>
      </c>
      <c r="AL406" s="83" t="s">
        <v>65</v>
      </c>
      <c r="AM406" s="83" t="s">
        <v>65</v>
      </c>
      <c r="AN406" s="83" t="s">
        <v>66</v>
      </c>
      <c r="AO406" s="83" t="s">
        <v>65</v>
      </c>
      <c r="AP406" s="83" t="s">
        <v>67</v>
      </c>
      <c r="AQ406" s="83" t="s">
        <v>80</v>
      </c>
      <c r="AR406" s="83" t="s">
        <v>63</v>
      </c>
      <c r="AS406" s="83" t="s">
        <v>68</v>
      </c>
      <c r="AT406" s="83" t="s">
        <v>87</v>
      </c>
      <c r="AU406" s="83" t="s">
        <v>70</v>
      </c>
      <c r="AV406" s="83" t="s">
        <v>71</v>
      </c>
      <c r="AW406" s="83" t="s">
        <v>73</v>
      </c>
      <c r="AX406" s="83" t="s">
        <v>72</v>
      </c>
      <c r="AY406" s="83" t="s">
        <v>63</v>
      </c>
      <c r="AZ406" s="83" t="s">
        <v>63</v>
      </c>
      <c r="BA406" s="83" t="s">
        <v>73</v>
      </c>
      <c r="BB406" s="83" t="s">
        <v>73</v>
      </c>
      <c r="BC406" s="83" t="s">
        <v>73</v>
      </c>
      <c r="BD406" s="83"/>
      <c r="BE406" s="83" t="s">
        <v>73</v>
      </c>
      <c r="BF406" s="83"/>
      <c r="BG406" s="87" t="s">
        <v>846</v>
      </c>
      <c r="BH406" s="87" t="s">
        <v>114</v>
      </c>
      <c r="BI406" s="76" t="s">
        <v>1414</v>
      </c>
      <c r="BJ406">
        <v>14</v>
      </c>
      <c r="BK406" s="87">
        <v>60</v>
      </c>
      <c r="BL406" s="87"/>
      <c r="BM406" s="86" t="s">
        <v>1126</v>
      </c>
      <c r="BN406" s="86" t="s">
        <v>1132</v>
      </c>
      <c r="BO406" s="87" t="s">
        <v>68</v>
      </c>
      <c r="BP406" s="87"/>
      <c r="BQ406" s="87" t="s">
        <v>1472</v>
      </c>
      <c r="BR406" s="86" t="s">
        <v>1445</v>
      </c>
      <c r="BS406" s="86">
        <v>1</v>
      </c>
      <c r="BT406" s="86" t="s">
        <v>1444</v>
      </c>
      <c r="BU406" s="86">
        <v>0</v>
      </c>
      <c r="BV406" s="86" t="s">
        <v>63</v>
      </c>
      <c r="BW406" s="86">
        <v>1</v>
      </c>
      <c r="BX406" s="86" t="s">
        <v>1448</v>
      </c>
      <c r="BY406" s="86">
        <v>1</v>
      </c>
      <c r="BZ406" s="86" t="s">
        <v>1470</v>
      </c>
      <c r="CA406" s="86">
        <v>2</v>
      </c>
      <c r="CB406" s="86" t="s">
        <v>1452</v>
      </c>
      <c r="CC406" s="86">
        <v>0</v>
      </c>
      <c r="CD406" s="86" t="s">
        <v>226</v>
      </c>
      <c r="CE406" s="86">
        <v>0</v>
      </c>
      <c r="CF406" s="86" t="s">
        <v>1454</v>
      </c>
      <c r="CG406" s="86">
        <v>1</v>
      </c>
      <c r="CH406" s="86" t="s">
        <v>1454</v>
      </c>
      <c r="CI406" s="86">
        <v>1</v>
      </c>
      <c r="CJ406" s="86" t="s">
        <v>1454</v>
      </c>
      <c r="CK406" s="86">
        <v>1</v>
      </c>
      <c r="CL406" s="86" t="s">
        <v>226</v>
      </c>
      <c r="CM406" s="86">
        <v>0</v>
      </c>
      <c r="CN406" s="86" t="s">
        <v>226</v>
      </c>
      <c r="CO406" s="86">
        <v>0</v>
      </c>
      <c r="CP406" s="87" t="s">
        <v>1477</v>
      </c>
      <c r="CQ406" s="152">
        <v>0</v>
      </c>
    </row>
    <row r="407" spans="1:95" ht="13.2" x14ac:dyDescent="0.25">
      <c r="A407" s="82">
        <v>45574.503740810185</v>
      </c>
      <c r="B407" s="83" t="s">
        <v>1095</v>
      </c>
      <c r="C407" s="84" t="s">
        <v>1096</v>
      </c>
      <c r="D407" s="83">
        <v>100</v>
      </c>
      <c r="E407" s="83">
        <v>0.46</v>
      </c>
      <c r="F407" s="83" t="s">
        <v>114</v>
      </c>
      <c r="G407" s="83" t="s">
        <v>539</v>
      </c>
      <c r="H407" s="83" t="s">
        <v>846</v>
      </c>
      <c r="I407" s="83" t="s">
        <v>63</v>
      </c>
      <c r="J407" s="83" t="s">
        <v>78</v>
      </c>
      <c r="K407" s="83" t="s">
        <v>78</v>
      </c>
      <c r="L407" s="83" t="s">
        <v>78</v>
      </c>
      <c r="M407" s="83" t="s">
        <v>78</v>
      </c>
      <c r="N407" s="83" t="s">
        <v>64</v>
      </c>
      <c r="O407" s="83" t="s">
        <v>78</v>
      </c>
      <c r="P407" s="83" t="s">
        <v>78</v>
      </c>
      <c r="Q407" s="83" t="s">
        <v>78</v>
      </c>
      <c r="R407" s="83" t="s">
        <v>64</v>
      </c>
      <c r="S407" s="83" t="s">
        <v>64</v>
      </c>
      <c r="T407" s="83" t="s">
        <v>78</v>
      </c>
      <c r="U407" s="83" t="s">
        <v>78</v>
      </c>
      <c r="V407" s="83" t="s">
        <v>64</v>
      </c>
      <c r="W407" s="83" t="s">
        <v>78</v>
      </c>
      <c r="X407" s="83" t="s">
        <v>64</v>
      </c>
      <c r="Y407" s="83" t="s">
        <v>78</v>
      </c>
      <c r="Z407" s="83" t="s">
        <v>79</v>
      </c>
      <c r="AA407" s="83" t="s">
        <v>79</v>
      </c>
      <c r="AB407" s="83" t="s">
        <v>66</v>
      </c>
      <c r="AC407" s="83" t="s">
        <v>79</v>
      </c>
      <c r="AD407" s="83" t="s">
        <v>79</v>
      </c>
      <c r="AE407" s="83" t="s">
        <v>66</v>
      </c>
      <c r="AF407" s="83" t="s">
        <v>66</v>
      </c>
      <c r="AG407" s="83" t="s">
        <v>66</v>
      </c>
      <c r="AH407" s="83" t="s">
        <v>66</v>
      </c>
      <c r="AI407" s="83" t="s">
        <v>66</v>
      </c>
      <c r="AJ407" s="83" t="s">
        <v>66</v>
      </c>
      <c r="AK407" s="83" t="s">
        <v>66</v>
      </c>
      <c r="AL407" s="83" t="s">
        <v>79</v>
      </c>
      <c r="AM407" s="83" t="s">
        <v>65</v>
      </c>
      <c r="AN407" s="83" t="s">
        <v>66</v>
      </c>
      <c r="AO407" s="83" t="s">
        <v>66</v>
      </c>
      <c r="AP407" s="83" t="s">
        <v>67</v>
      </c>
      <c r="AQ407" s="83" t="s">
        <v>67</v>
      </c>
      <c r="AR407" s="83" t="s">
        <v>63</v>
      </c>
      <c r="AS407" s="83" t="s">
        <v>97</v>
      </c>
      <c r="AT407" s="83" t="s">
        <v>87</v>
      </c>
      <c r="AU407" s="83" t="s">
        <v>85</v>
      </c>
      <c r="AV407" s="83" t="s">
        <v>132</v>
      </c>
      <c r="AW407" s="83" t="s">
        <v>73</v>
      </c>
      <c r="AX407" s="83" t="s">
        <v>72</v>
      </c>
      <c r="AY407" s="83" t="s">
        <v>73</v>
      </c>
      <c r="AZ407" s="83" t="s">
        <v>72</v>
      </c>
      <c r="BA407" s="83" t="s">
        <v>72</v>
      </c>
      <c r="BB407" s="83" t="s">
        <v>73</v>
      </c>
      <c r="BC407" s="83" t="s">
        <v>73</v>
      </c>
      <c r="BD407" s="83"/>
      <c r="BE407" s="83" t="s">
        <v>73</v>
      </c>
      <c r="BF407" s="83" t="s">
        <v>271</v>
      </c>
      <c r="BG407" s="87" t="s">
        <v>846</v>
      </c>
      <c r="BH407" s="87" t="s">
        <v>114</v>
      </c>
      <c r="BI407" s="76" t="s">
        <v>1414</v>
      </c>
      <c r="BJ407">
        <v>6</v>
      </c>
      <c r="BK407" s="87">
        <v>43</v>
      </c>
      <c r="BL407" s="87"/>
      <c r="BM407" s="86" t="s">
        <v>1126</v>
      </c>
      <c r="BN407" s="86" t="s">
        <v>1132</v>
      </c>
      <c r="BO407" s="87" t="s">
        <v>115</v>
      </c>
      <c r="BP407" s="87"/>
      <c r="BQ407" s="87" t="s">
        <v>1472</v>
      </c>
      <c r="BR407" s="86" t="s">
        <v>1445</v>
      </c>
      <c r="BS407" s="86">
        <v>1</v>
      </c>
      <c r="BT407" s="86" t="s">
        <v>1445</v>
      </c>
      <c r="BU407" s="86">
        <v>1</v>
      </c>
      <c r="BV407" s="86" t="s">
        <v>63</v>
      </c>
      <c r="BW407" s="86">
        <v>1</v>
      </c>
      <c r="BX407" s="86" t="s">
        <v>1448</v>
      </c>
      <c r="BY407" s="86">
        <v>1</v>
      </c>
      <c r="BZ407" s="86" t="s">
        <v>1450</v>
      </c>
      <c r="CA407" s="86">
        <v>1</v>
      </c>
      <c r="CB407" s="86" t="s">
        <v>1452</v>
      </c>
      <c r="CC407" s="86">
        <v>0</v>
      </c>
      <c r="CD407" s="86" t="s">
        <v>226</v>
      </c>
      <c r="CE407" s="86">
        <v>0</v>
      </c>
      <c r="CF407" s="86" t="s">
        <v>1454</v>
      </c>
      <c r="CG407" s="86">
        <v>1</v>
      </c>
      <c r="CH407" s="86" t="s">
        <v>226</v>
      </c>
      <c r="CI407" s="86">
        <v>0</v>
      </c>
      <c r="CJ407" s="86" t="s">
        <v>1454</v>
      </c>
      <c r="CK407" s="86">
        <v>1</v>
      </c>
      <c r="CL407" s="86" t="s">
        <v>1454</v>
      </c>
      <c r="CM407" s="86">
        <v>1</v>
      </c>
      <c r="CN407" s="86" t="s">
        <v>226</v>
      </c>
      <c r="CO407" s="86">
        <v>0</v>
      </c>
      <c r="CP407" s="87" t="s">
        <v>1477</v>
      </c>
      <c r="CQ407" s="152">
        <v>0</v>
      </c>
    </row>
    <row r="408" spans="1:95" ht="13.2" x14ac:dyDescent="0.25">
      <c r="A408" s="82">
        <v>45574.503906909726</v>
      </c>
      <c r="B408" s="83" t="s">
        <v>1097</v>
      </c>
      <c r="C408" s="84" t="s">
        <v>1098</v>
      </c>
      <c r="D408" s="83">
        <v>29.46</v>
      </c>
      <c r="E408" s="83">
        <v>0.17</v>
      </c>
      <c r="F408" s="83" t="s">
        <v>114</v>
      </c>
      <c r="G408" s="83" t="s">
        <v>76</v>
      </c>
      <c r="H408" s="83" t="s">
        <v>922</v>
      </c>
      <c r="I408" s="83" t="s">
        <v>63</v>
      </c>
      <c r="J408" s="83" t="s">
        <v>64</v>
      </c>
      <c r="K408" s="83" t="s">
        <v>84</v>
      </c>
      <c r="L408" s="83" t="s">
        <v>64</v>
      </c>
      <c r="M408" s="83" t="s">
        <v>84</v>
      </c>
      <c r="N408" s="83" t="s">
        <v>64</v>
      </c>
      <c r="O408" s="83" t="s">
        <v>84</v>
      </c>
      <c r="P408" s="83" t="s">
        <v>84</v>
      </c>
      <c r="Q408" s="83" t="s">
        <v>64</v>
      </c>
      <c r="R408" s="83" t="s">
        <v>64</v>
      </c>
      <c r="S408" s="83" t="s">
        <v>64</v>
      </c>
      <c r="T408" s="83" t="s">
        <v>64</v>
      </c>
      <c r="U408" s="83" t="s">
        <v>78</v>
      </c>
      <c r="V408" s="83" t="s">
        <v>64</v>
      </c>
      <c r="W408" s="83" t="s">
        <v>78</v>
      </c>
      <c r="X408" s="83" t="s">
        <v>84</v>
      </c>
      <c r="Y408" s="83" t="s">
        <v>64</v>
      </c>
      <c r="Z408" s="83" t="s">
        <v>65</v>
      </c>
      <c r="AA408" s="83" t="s">
        <v>66</v>
      </c>
      <c r="AB408" s="83" t="s">
        <v>65</v>
      </c>
      <c r="AC408" s="83" t="s">
        <v>65</v>
      </c>
      <c r="AD408" s="83" t="s">
        <v>65</v>
      </c>
      <c r="AE408" s="83" t="s">
        <v>66</v>
      </c>
      <c r="AF408" s="83" t="s">
        <v>66</v>
      </c>
      <c r="AG408" s="83" t="s">
        <v>66</v>
      </c>
      <c r="AH408" s="83" t="s">
        <v>66</v>
      </c>
      <c r="AI408" s="83" t="s">
        <v>79</v>
      </c>
      <c r="AJ408" s="83" t="s">
        <v>66</v>
      </c>
      <c r="AK408" s="83" t="s">
        <v>66</v>
      </c>
      <c r="AL408" s="83" t="s">
        <v>79</v>
      </c>
      <c r="AM408" s="83" t="s">
        <v>66</v>
      </c>
      <c r="AN408" s="83" t="s">
        <v>66</v>
      </c>
      <c r="AO408" s="83" t="s">
        <v>66</v>
      </c>
      <c r="AP408" s="83" t="s">
        <v>67</v>
      </c>
      <c r="AQ408" s="83" t="s">
        <v>67</v>
      </c>
      <c r="AR408" s="83" t="s">
        <v>63</v>
      </c>
      <c r="AS408" s="83" t="s">
        <v>320</v>
      </c>
      <c r="AT408" s="83" t="s">
        <v>87</v>
      </c>
      <c r="AU408" s="83" t="s">
        <v>70</v>
      </c>
      <c r="AV408" s="83" t="s">
        <v>71</v>
      </c>
      <c r="AW408" s="83" t="s">
        <v>72</v>
      </c>
      <c r="AX408" s="83" t="s">
        <v>73</v>
      </c>
      <c r="AY408" s="83" t="s">
        <v>73</v>
      </c>
      <c r="AZ408" s="83" t="s">
        <v>72</v>
      </c>
      <c r="BA408" s="83" t="s">
        <v>72</v>
      </c>
      <c r="BB408" s="83" t="s">
        <v>73</v>
      </c>
      <c r="BC408" s="83" t="s">
        <v>73</v>
      </c>
      <c r="BD408" s="83"/>
      <c r="BE408" s="83" t="s">
        <v>73</v>
      </c>
      <c r="BF408" s="83"/>
      <c r="BG408" s="87" t="s">
        <v>846</v>
      </c>
      <c r="BH408" s="87" t="s">
        <v>114</v>
      </c>
      <c r="BI408" s="76" t="s">
        <v>1414</v>
      </c>
      <c r="BJ408">
        <v>9</v>
      </c>
      <c r="BK408" s="87">
        <v>51</v>
      </c>
      <c r="BL408" s="87"/>
      <c r="BM408" s="86" t="s">
        <v>1126</v>
      </c>
      <c r="BN408" s="86" t="s">
        <v>1132</v>
      </c>
      <c r="BO408" s="87" t="s">
        <v>252</v>
      </c>
      <c r="BP408" s="87"/>
      <c r="BQ408" s="87" t="s">
        <v>1472</v>
      </c>
      <c r="BR408" s="86" t="s">
        <v>1445</v>
      </c>
      <c r="BS408" s="86">
        <v>1</v>
      </c>
      <c r="BT408" s="86" t="s">
        <v>1445</v>
      </c>
      <c r="BU408" s="86">
        <v>1</v>
      </c>
      <c r="BV408" s="86" t="s">
        <v>63</v>
      </c>
      <c r="BW408" s="86">
        <v>1</v>
      </c>
      <c r="BX408" s="86" t="s">
        <v>1448</v>
      </c>
      <c r="BY408" s="86">
        <v>1</v>
      </c>
      <c r="BZ408" s="86" t="s">
        <v>1470</v>
      </c>
      <c r="CA408" s="86">
        <v>2</v>
      </c>
      <c r="CB408" s="86" t="s">
        <v>1452</v>
      </c>
      <c r="CC408" s="86">
        <v>0</v>
      </c>
      <c r="CD408" s="86" t="s">
        <v>1454</v>
      </c>
      <c r="CE408" s="86">
        <v>1</v>
      </c>
      <c r="CF408" s="86" t="s">
        <v>226</v>
      </c>
      <c r="CG408" s="86">
        <v>0</v>
      </c>
      <c r="CH408" s="86" t="s">
        <v>226</v>
      </c>
      <c r="CI408" s="86">
        <v>0</v>
      </c>
      <c r="CJ408" s="86" t="s">
        <v>1454</v>
      </c>
      <c r="CK408" s="86">
        <v>1</v>
      </c>
      <c r="CL408" s="86" t="s">
        <v>1454</v>
      </c>
      <c r="CM408" s="86">
        <v>1</v>
      </c>
      <c r="CN408" s="86" t="s">
        <v>226</v>
      </c>
      <c r="CO408" s="86">
        <v>0</v>
      </c>
      <c r="CP408" s="87" t="s">
        <v>1477</v>
      </c>
      <c r="CQ408" s="152">
        <v>0</v>
      </c>
    </row>
  </sheetData>
  <phoneticPr fontId="15" type="noConversion"/>
  <pageMargins left="0.7" right="0.7" top="0.75" bottom="0.75" header="0.3" footer="0.3"/>
  <legacy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E110E-1EFB-4502-82CE-730F4EA1787B}">
  <dimension ref="A1:Q172"/>
  <sheetViews>
    <sheetView topLeftCell="G1" zoomScaleNormal="100" workbookViewId="0">
      <selection activeCell="J5" sqref="J5"/>
    </sheetView>
  </sheetViews>
  <sheetFormatPr defaultRowHeight="13.2" x14ac:dyDescent="0.25"/>
  <cols>
    <col min="1" max="1" width="29.77734375" bestFit="1" customWidth="1"/>
    <col min="2" max="2" width="28.21875" bestFit="1" customWidth="1"/>
    <col min="3" max="3" width="23.109375" bestFit="1" customWidth="1"/>
    <col min="4" max="4" width="11.33203125" bestFit="1" customWidth="1"/>
    <col min="6" max="6" width="35.109375" bestFit="1" customWidth="1"/>
    <col min="7" max="7" width="26.5546875" bestFit="1" customWidth="1"/>
    <col min="8" max="8" width="23.33203125" bestFit="1" customWidth="1"/>
    <col min="9" max="9" width="8.44140625" customWidth="1"/>
    <col min="10" max="10" width="30.5546875" customWidth="1"/>
    <col min="11" max="11" width="27.21875" bestFit="1" customWidth="1"/>
    <col min="12" max="12" width="8.44140625" customWidth="1"/>
    <col min="13" max="13" width="30" customWidth="1"/>
    <col min="14" max="14" width="27.21875" bestFit="1" customWidth="1"/>
    <col min="16" max="16" width="12.44140625" bestFit="1" customWidth="1"/>
    <col min="17" max="17" width="23.5546875" bestFit="1" customWidth="1"/>
  </cols>
  <sheetData>
    <row r="1" spans="1:17" ht="58.05" customHeight="1" x14ac:dyDescent="0.4">
      <c r="J1" s="137" t="s">
        <v>1419</v>
      </c>
      <c r="M1" s="134" t="s">
        <v>1420</v>
      </c>
      <c r="P1" s="140" t="s">
        <v>1421</v>
      </c>
    </row>
    <row r="2" spans="1:17" ht="15" customHeight="1" x14ac:dyDescent="0.25">
      <c r="F2" s="94" t="s">
        <v>1119</v>
      </c>
      <c r="G2" s="64" t="s">
        <v>1416</v>
      </c>
      <c r="J2" s="94" t="s">
        <v>1119</v>
      </c>
      <c r="K2" s="64" t="s">
        <v>1414</v>
      </c>
      <c r="M2" s="94" t="s">
        <v>1119</v>
      </c>
      <c r="N2" s="64" t="s">
        <v>1414</v>
      </c>
      <c r="P2" s="94" t="s">
        <v>1119</v>
      </c>
      <c r="Q2" s="64" t="s">
        <v>1414</v>
      </c>
    </row>
    <row r="3" spans="1:17" x14ac:dyDescent="0.25">
      <c r="A3" s="63" t="s">
        <v>1418</v>
      </c>
      <c r="B3" s="63" t="s">
        <v>1114</v>
      </c>
      <c r="C3" s="127"/>
      <c r="D3" s="128"/>
      <c r="J3" s="125" t="s">
        <v>9</v>
      </c>
      <c r="M3" s="126" t="s">
        <v>25</v>
      </c>
      <c r="P3" s="126" t="s">
        <v>1360</v>
      </c>
    </row>
    <row r="4" spans="1:17" x14ac:dyDescent="0.25">
      <c r="A4" s="63" t="s">
        <v>1116</v>
      </c>
      <c r="B4" s="62" t="s">
        <v>1415</v>
      </c>
      <c r="C4" s="129" t="s">
        <v>1414</v>
      </c>
      <c r="D4" s="65" t="s">
        <v>1115</v>
      </c>
      <c r="F4" s="63" t="s">
        <v>1116</v>
      </c>
      <c r="G4" s="62" t="s">
        <v>1134</v>
      </c>
      <c r="H4" s="88" t="s">
        <v>1135</v>
      </c>
      <c r="J4" s="63" t="s">
        <v>1116</v>
      </c>
      <c r="K4" s="65" t="s">
        <v>1418</v>
      </c>
      <c r="M4" s="63" t="s">
        <v>1116</v>
      </c>
      <c r="N4" s="65" t="s">
        <v>1418</v>
      </c>
      <c r="P4" s="63" t="s">
        <v>1116</v>
      </c>
      <c r="Q4" s="65" t="s">
        <v>1418</v>
      </c>
    </row>
    <row r="5" spans="1:17" x14ac:dyDescent="0.25">
      <c r="A5" s="132" t="s">
        <v>631</v>
      </c>
      <c r="B5" s="62">
        <v>22</v>
      </c>
      <c r="C5" s="129">
        <v>86</v>
      </c>
      <c r="D5" s="65">
        <v>108</v>
      </c>
      <c r="F5" s="66" t="s">
        <v>1130</v>
      </c>
      <c r="G5" s="90">
        <v>11.541666666666666</v>
      </c>
      <c r="H5" s="92">
        <v>53.619791666666664</v>
      </c>
      <c r="I5" s="136"/>
      <c r="J5" s="66" t="s">
        <v>64</v>
      </c>
      <c r="K5" s="65">
        <v>300</v>
      </c>
      <c r="M5" s="66" t="s">
        <v>65</v>
      </c>
      <c r="N5" s="65">
        <v>152</v>
      </c>
      <c r="P5" s="66" t="s">
        <v>80</v>
      </c>
      <c r="Q5" s="65">
        <v>16</v>
      </c>
    </row>
    <row r="6" spans="1:17" x14ac:dyDescent="0.25">
      <c r="A6" s="133" t="s">
        <v>335</v>
      </c>
      <c r="B6" s="122">
        <v>14</v>
      </c>
      <c r="C6" s="130">
        <v>89</v>
      </c>
      <c r="D6" s="124">
        <v>103</v>
      </c>
      <c r="F6" s="89" t="s">
        <v>1132</v>
      </c>
      <c r="G6" s="91">
        <v>11.339805825242719</v>
      </c>
      <c r="H6" s="93">
        <v>54.174757281553397</v>
      </c>
      <c r="I6" s="136"/>
      <c r="J6" s="67" t="s">
        <v>78</v>
      </c>
      <c r="K6" s="124">
        <v>23</v>
      </c>
      <c r="M6" s="67" t="s">
        <v>101</v>
      </c>
      <c r="N6" s="124">
        <v>9</v>
      </c>
      <c r="P6" s="67" t="s">
        <v>67</v>
      </c>
      <c r="Q6" s="124">
        <v>210</v>
      </c>
    </row>
    <row r="7" spans="1:17" x14ac:dyDescent="0.25">
      <c r="A7" s="133" t="s">
        <v>100</v>
      </c>
      <c r="B7" s="122">
        <v>8</v>
      </c>
      <c r="C7" s="130">
        <v>81</v>
      </c>
      <c r="D7" s="124">
        <v>89</v>
      </c>
      <c r="F7" s="135" t="s">
        <v>335</v>
      </c>
      <c r="G7" s="91">
        <v>11.339805825242719</v>
      </c>
      <c r="H7" s="93">
        <v>54.174757281553397</v>
      </c>
      <c r="I7" s="136"/>
      <c r="J7" s="67" t="s">
        <v>145</v>
      </c>
      <c r="K7" s="124">
        <v>20</v>
      </c>
      <c r="M7" s="67" t="s">
        <v>66</v>
      </c>
      <c r="N7" s="124">
        <v>171</v>
      </c>
      <c r="P7" s="67" t="s">
        <v>119</v>
      </c>
      <c r="Q7" s="124">
        <v>5</v>
      </c>
    </row>
    <row r="8" spans="1:17" x14ac:dyDescent="0.25">
      <c r="A8" s="133" t="s">
        <v>846</v>
      </c>
      <c r="B8" s="122">
        <v>20</v>
      </c>
      <c r="C8" s="130">
        <v>87</v>
      </c>
      <c r="D8" s="124">
        <v>107</v>
      </c>
      <c r="F8" s="89" t="s">
        <v>1131</v>
      </c>
      <c r="G8" s="91">
        <v>11.775280898876405</v>
      </c>
      <c r="H8" s="93">
        <v>52.977528089887642</v>
      </c>
      <c r="I8" s="136"/>
      <c r="J8" s="68" t="s">
        <v>1115</v>
      </c>
      <c r="K8" s="64">
        <v>343</v>
      </c>
      <c r="M8" s="67" t="s">
        <v>79</v>
      </c>
      <c r="N8" s="124">
        <v>11</v>
      </c>
      <c r="P8" s="67" t="s">
        <v>277</v>
      </c>
      <c r="Q8" s="124">
        <v>1</v>
      </c>
    </row>
    <row r="9" spans="1:17" x14ac:dyDescent="0.25">
      <c r="A9" s="68" t="s">
        <v>1115</v>
      </c>
      <c r="B9" s="123">
        <v>64</v>
      </c>
      <c r="C9" s="131">
        <v>343</v>
      </c>
      <c r="D9" s="64">
        <v>407</v>
      </c>
      <c r="F9" s="135" t="s">
        <v>100</v>
      </c>
      <c r="G9" s="91">
        <v>11.775280898876405</v>
      </c>
      <c r="H9" s="93">
        <v>52.977528089887642</v>
      </c>
      <c r="I9" s="136"/>
      <c r="M9" s="68" t="s">
        <v>1115</v>
      </c>
      <c r="N9" s="64">
        <v>343</v>
      </c>
      <c r="P9" s="67" t="s">
        <v>85</v>
      </c>
      <c r="Q9" s="124">
        <v>111</v>
      </c>
    </row>
    <row r="10" spans="1:17" x14ac:dyDescent="0.25">
      <c r="F10" s="67" t="s">
        <v>1126</v>
      </c>
      <c r="G10" s="91">
        <v>11.148837209302325</v>
      </c>
      <c r="H10" s="93">
        <v>52.832558139534882</v>
      </c>
      <c r="I10" s="136"/>
      <c r="P10" s="68" t="s">
        <v>1115</v>
      </c>
      <c r="Q10" s="64">
        <v>343</v>
      </c>
    </row>
    <row r="11" spans="1:17" x14ac:dyDescent="0.25">
      <c r="F11" s="89" t="s">
        <v>1132</v>
      </c>
      <c r="G11" s="91">
        <v>11.037383177570094</v>
      </c>
      <c r="H11" s="93">
        <v>52.859813084112147</v>
      </c>
      <c r="I11" s="136"/>
      <c r="J11" s="94" t="s">
        <v>1119</v>
      </c>
      <c r="K11" s="64" t="s">
        <v>1414</v>
      </c>
      <c r="M11" s="94" t="s">
        <v>1119</v>
      </c>
      <c r="N11" s="64" t="s">
        <v>1414</v>
      </c>
      <c r="P11" s="94" t="s">
        <v>1119</v>
      </c>
      <c r="Q11" s="64" t="s">
        <v>1414</v>
      </c>
    </row>
    <row r="12" spans="1:17" ht="15" customHeight="1" x14ac:dyDescent="0.25">
      <c r="F12" s="135" t="s">
        <v>846</v>
      </c>
      <c r="G12" s="91">
        <v>11.037383177570094</v>
      </c>
      <c r="H12" s="93">
        <v>52.859813084112147</v>
      </c>
      <c r="I12" s="136"/>
      <c r="J12" s="125" t="s">
        <v>10</v>
      </c>
      <c r="M12" s="126" t="s">
        <v>26</v>
      </c>
      <c r="P12" s="126" t="s">
        <v>1363</v>
      </c>
    </row>
    <row r="13" spans="1:17" x14ac:dyDescent="0.25">
      <c r="F13" s="89" t="s">
        <v>1131</v>
      </c>
      <c r="G13" s="91">
        <v>11.25925925925926</v>
      </c>
      <c r="H13" s="93">
        <v>52.805555555555557</v>
      </c>
      <c r="I13" s="136"/>
      <c r="J13" s="63" t="s">
        <v>1116</v>
      </c>
      <c r="K13" s="65" t="s">
        <v>1418</v>
      </c>
      <c r="M13" s="63" t="s">
        <v>1116</v>
      </c>
      <c r="N13" s="65" t="s">
        <v>1418</v>
      </c>
      <c r="P13" s="63" t="s">
        <v>1116</v>
      </c>
      <c r="Q13" s="65" t="s">
        <v>1418</v>
      </c>
    </row>
    <row r="14" spans="1:17" x14ac:dyDescent="0.25">
      <c r="F14" s="135" t="s">
        <v>631</v>
      </c>
      <c r="G14" s="91">
        <v>11.25925925925926</v>
      </c>
      <c r="H14" s="93">
        <v>52.805555555555557</v>
      </c>
      <c r="I14" s="136"/>
      <c r="J14" s="66" t="s">
        <v>64</v>
      </c>
      <c r="K14" s="65">
        <v>196</v>
      </c>
      <c r="M14" s="66" t="s">
        <v>65</v>
      </c>
      <c r="N14" s="65">
        <v>213</v>
      </c>
      <c r="P14" s="66" t="s">
        <v>80</v>
      </c>
      <c r="Q14" s="65">
        <v>35</v>
      </c>
    </row>
    <row r="15" spans="1:17" x14ac:dyDescent="0.25">
      <c r="F15" s="68" t="s">
        <v>1115</v>
      </c>
      <c r="G15" s="120">
        <v>11.334152334152334</v>
      </c>
      <c r="H15" s="121">
        <v>53.203931203931205</v>
      </c>
      <c r="I15" s="136"/>
      <c r="J15" s="67" t="s">
        <v>78</v>
      </c>
      <c r="K15" s="124">
        <v>57</v>
      </c>
      <c r="M15" s="67" t="s">
        <v>101</v>
      </c>
      <c r="N15" s="124">
        <v>11</v>
      </c>
      <c r="P15" s="67" t="s">
        <v>67</v>
      </c>
      <c r="Q15" s="124">
        <v>192</v>
      </c>
    </row>
    <row r="16" spans="1:17" x14ac:dyDescent="0.25">
      <c r="J16" s="67" t="s">
        <v>84</v>
      </c>
      <c r="K16" s="124">
        <v>90</v>
      </c>
      <c r="M16" s="67" t="s">
        <v>66</v>
      </c>
      <c r="N16" s="124">
        <v>113</v>
      </c>
      <c r="P16" s="67" t="s">
        <v>119</v>
      </c>
      <c r="Q16" s="124">
        <v>5</v>
      </c>
    </row>
    <row r="17" spans="10:17" x14ac:dyDescent="0.25">
      <c r="J17" s="68" t="s">
        <v>1115</v>
      </c>
      <c r="K17" s="64">
        <v>343</v>
      </c>
      <c r="M17" s="67" t="s">
        <v>79</v>
      </c>
      <c r="N17" s="124">
        <v>6</v>
      </c>
      <c r="P17" s="67" t="s">
        <v>277</v>
      </c>
      <c r="Q17" s="124">
        <v>2</v>
      </c>
    </row>
    <row r="18" spans="10:17" x14ac:dyDescent="0.25">
      <c r="M18" s="68" t="s">
        <v>1115</v>
      </c>
      <c r="N18" s="64">
        <v>343</v>
      </c>
      <c r="P18" s="67" t="s">
        <v>85</v>
      </c>
      <c r="Q18" s="124">
        <v>99</v>
      </c>
    </row>
    <row r="19" spans="10:17" x14ac:dyDescent="0.25">
      <c r="P19" s="67" t="s">
        <v>151</v>
      </c>
      <c r="Q19" s="124">
        <v>10</v>
      </c>
    </row>
    <row r="20" spans="10:17" ht="15.45" customHeight="1" x14ac:dyDescent="0.25">
      <c r="J20" s="94" t="s">
        <v>1119</v>
      </c>
      <c r="K20" s="64" t="s">
        <v>1414</v>
      </c>
      <c r="M20" s="94" t="s">
        <v>1119</v>
      </c>
      <c r="N20" s="64" t="s">
        <v>1414</v>
      </c>
      <c r="P20" s="68" t="s">
        <v>1115</v>
      </c>
      <c r="Q20" s="64">
        <v>343</v>
      </c>
    </row>
    <row r="21" spans="10:17" x14ac:dyDescent="0.25">
      <c r="J21" s="125" t="s">
        <v>11</v>
      </c>
      <c r="M21" s="126" t="s">
        <v>27</v>
      </c>
      <c r="P21" s="94" t="s">
        <v>1119</v>
      </c>
      <c r="Q21" s="64" t="s">
        <v>1414</v>
      </c>
    </row>
    <row r="22" spans="10:17" x14ac:dyDescent="0.25">
      <c r="J22" s="63" t="s">
        <v>1116</v>
      </c>
      <c r="K22" s="65" t="s">
        <v>1418</v>
      </c>
      <c r="M22" s="63" t="s">
        <v>1116</v>
      </c>
      <c r="N22" s="65" t="s">
        <v>1418</v>
      </c>
      <c r="P22" s="126" t="s">
        <v>1367</v>
      </c>
    </row>
    <row r="23" spans="10:17" x14ac:dyDescent="0.25">
      <c r="J23" s="66" t="s">
        <v>64</v>
      </c>
      <c r="K23" s="65">
        <v>304</v>
      </c>
      <c r="M23" s="66" t="s">
        <v>65</v>
      </c>
      <c r="N23" s="65">
        <v>153</v>
      </c>
      <c r="P23" s="63" t="s">
        <v>1116</v>
      </c>
      <c r="Q23" s="65" t="s">
        <v>1418</v>
      </c>
    </row>
    <row r="24" spans="10:17" x14ac:dyDescent="0.25">
      <c r="J24" s="67" t="s">
        <v>78</v>
      </c>
      <c r="K24" s="124">
        <v>21</v>
      </c>
      <c r="M24" s="67" t="s">
        <v>101</v>
      </c>
      <c r="N24" s="124">
        <v>9</v>
      </c>
      <c r="P24" s="66" t="s">
        <v>73</v>
      </c>
      <c r="Q24" s="65">
        <v>45</v>
      </c>
    </row>
    <row r="25" spans="10:17" x14ac:dyDescent="0.25">
      <c r="J25" s="67" t="s">
        <v>145</v>
      </c>
      <c r="K25" s="124">
        <v>18</v>
      </c>
      <c r="M25" s="67" t="s">
        <v>66</v>
      </c>
      <c r="N25" s="124">
        <v>166</v>
      </c>
      <c r="P25" s="67" t="s">
        <v>86</v>
      </c>
      <c r="Q25" s="124">
        <v>163</v>
      </c>
    </row>
    <row r="26" spans="10:17" x14ac:dyDescent="0.25">
      <c r="J26" s="68" t="s">
        <v>1115</v>
      </c>
      <c r="K26" s="64">
        <v>343</v>
      </c>
      <c r="M26" s="67" t="s">
        <v>79</v>
      </c>
      <c r="N26" s="124">
        <v>15</v>
      </c>
      <c r="P26" s="67" t="s">
        <v>63</v>
      </c>
      <c r="Q26" s="124">
        <v>135</v>
      </c>
    </row>
    <row r="27" spans="10:17" x14ac:dyDescent="0.25">
      <c r="M27" s="68" t="s">
        <v>1115</v>
      </c>
      <c r="N27" s="64">
        <v>343</v>
      </c>
      <c r="P27" s="68" t="s">
        <v>1115</v>
      </c>
      <c r="Q27" s="64">
        <v>343</v>
      </c>
    </row>
    <row r="28" spans="10:17" ht="13.95" customHeight="1" x14ac:dyDescent="0.25"/>
    <row r="29" spans="10:17" x14ac:dyDescent="0.25">
      <c r="J29" s="94" t="s">
        <v>1119</v>
      </c>
      <c r="K29" s="64" t="s">
        <v>1414</v>
      </c>
      <c r="M29" s="94" t="s">
        <v>1119</v>
      </c>
      <c r="N29" s="64" t="s">
        <v>1414</v>
      </c>
      <c r="P29" s="94" t="s">
        <v>1119</v>
      </c>
      <c r="Q29" s="64" t="s">
        <v>1414</v>
      </c>
    </row>
    <row r="30" spans="10:17" x14ac:dyDescent="0.25">
      <c r="J30" s="125" t="s">
        <v>12</v>
      </c>
      <c r="M30" s="126" t="s">
        <v>28</v>
      </c>
      <c r="P30" s="126" t="s">
        <v>1432</v>
      </c>
    </row>
    <row r="31" spans="10:17" x14ac:dyDescent="0.25">
      <c r="J31" s="63" t="s">
        <v>1116</v>
      </c>
      <c r="K31" s="65" t="s">
        <v>1418</v>
      </c>
      <c r="M31" s="63" t="s">
        <v>1116</v>
      </c>
      <c r="N31" s="65" t="s">
        <v>1418</v>
      </c>
      <c r="P31" s="63" t="s">
        <v>1116</v>
      </c>
      <c r="Q31" s="65" t="s">
        <v>1418</v>
      </c>
    </row>
    <row r="32" spans="10:17" x14ac:dyDescent="0.25">
      <c r="J32" s="66" t="s">
        <v>64</v>
      </c>
      <c r="K32" s="65">
        <v>66</v>
      </c>
      <c r="M32" s="66" t="s">
        <v>65</v>
      </c>
      <c r="N32" s="65">
        <v>176</v>
      </c>
      <c r="P32" s="66" t="s">
        <v>947</v>
      </c>
      <c r="Q32" s="65">
        <v>2</v>
      </c>
    </row>
    <row r="33" spans="10:17" x14ac:dyDescent="0.25">
      <c r="J33" s="67" t="s">
        <v>78</v>
      </c>
      <c r="K33" s="124">
        <v>92</v>
      </c>
      <c r="M33" s="67" t="s">
        <v>101</v>
      </c>
      <c r="N33" s="124">
        <v>7</v>
      </c>
      <c r="P33" s="67" t="s">
        <v>68</v>
      </c>
      <c r="Q33" s="124">
        <v>247</v>
      </c>
    </row>
    <row r="34" spans="10:17" x14ac:dyDescent="0.25">
      <c r="J34" s="67" t="s">
        <v>84</v>
      </c>
      <c r="K34" s="124">
        <v>185</v>
      </c>
      <c r="M34" s="67" t="s">
        <v>66</v>
      </c>
      <c r="N34" s="124">
        <v>146</v>
      </c>
      <c r="P34" s="67" t="s">
        <v>115</v>
      </c>
      <c r="Q34" s="124">
        <v>31</v>
      </c>
    </row>
    <row r="35" spans="10:17" x14ac:dyDescent="0.25">
      <c r="J35" s="68" t="s">
        <v>1115</v>
      </c>
      <c r="K35" s="64">
        <v>343</v>
      </c>
      <c r="M35" s="67" t="s">
        <v>79</v>
      </c>
      <c r="N35" s="124">
        <v>14</v>
      </c>
      <c r="P35" s="67" t="s">
        <v>220</v>
      </c>
      <c r="Q35" s="124">
        <v>2</v>
      </c>
    </row>
    <row r="36" spans="10:17" x14ac:dyDescent="0.25">
      <c r="M36" s="68" t="s">
        <v>1115</v>
      </c>
      <c r="N36" s="64">
        <v>343</v>
      </c>
      <c r="P36" s="67" t="s">
        <v>1422</v>
      </c>
      <c r="Q36" s="124">
        <v>14</v>
      </c>
    </row>
    <row r="37" spans="10:17" x14ac:dyDescent="0.25">
      <c r="P37" s="67" t="s">
        <v>109</v>
      </c>
      <c r="Q37" s="124">
        <v>3</v>
      </c>
    </row>
    <row r="38" spans="10:17" x14ac:dyDescent="0.25">
      <c r="J38" s="94" t="s">
        <v>1119</v>
      </c>
      <c r="K38" s="64" t="s">
        <v>1414</v>
      </c>
      <c r="M38" s="94" t="s">
        <v>1119</v>
      </c>
      <c r="N38" s="64" t="s">
        <v>1414</v>
      </c>
      <c r="P38" s="67" t="s">
        <v>1425</v>
      </c>
      <c r="Q38" s="124">
        <v>1</v>
      </c>
    </row>
    <row r="39" spans="10:17" x14ac:dyDescent="0.25">
      <c r="J39" s="125" t="s">
        <v>13</v>
      </c>
      <c r="M39" s="126" t="s">
        <v>29</v>
      </c>
      <c r="P39" s="67" t="s">
        <v>1428</v>
      </c>
      <c r="Q39" s="124">
        <v>1</v>
      </c>
    </row>
    <row r="40" spans="10:17" x14ac:dyDescent="0.25">
      <c r="J40" s="63" t="s">
        <v>1116</v>
      </c>
      <c r="K40" s="65" t="s">
        <v>1418</v>
      </c>
      <c r="M40" s="63" t="s">
        <v>1116</v>
      </c>
      <c r="N40" s="65" t="s">
        <v>1418</v>
      </c>
      <c r="P40" s="67" t="s">
        <v>1427</v>
      </c>
      <c r="Q40" s="124">
        <v>1</v>
      </c>
    </row>
    <row r="41" spans="10:17" x14ac:dyDescent="0.25">
      <c r="J41" s="66" t="s">
        <v>64</v>
      </c>
      <c r="K41" s="65">
        <v>257</v>
      </c>
      <c r="M41" s="66" t="s">
        <v>65</v>
      </c>
      <c r="N41" s="65">
        <v>146</v>
      </c>
      <c r="P41" s="67" t="s">
        <v>1423</v>
      </c>
      <c r="Q41" s="124">
        <v>1</v>
      </c>
    </row>
    <row r="42" spans="10:17" x14ac:dyDescent="0.25">
      <c r="J42" s="67" t="s">
        <v>78</v>
      </c>
      <c r="K42" s="124">
        <v>15</v>
      </c>
      <c r="M42" s="67" t="s">
        <v>101</v>
      </c>
      <c r="N42" s="124">
        <v>5</v>
      </c>
      <c r="P42" s="67" t="s">
        <v>137</v>
      </c>
      <c r="Q42" s="124">
        <v>8</v>
      </c>
    </row>
    <row r="43" spans="10:17" x14ac:dyDescent="0.25">
      <c r="J43" s="67" t="s">
        <v>84</v>
      </c>
      <c r="K43" s="124">
        <v>71</v>
      </c>
      <c r="M43" s="67" t="s">
        <v>66</v>
      </c>
      <c r="N43" s="124">
        <v>178</v>
      </c>
      <c r="P43" s="67" t="s">
        <v>1424</v>
      </c>
      <c r="Q43" s="124">
        <v>1</v>
      </c>
    </row>
    <row r="44" spans="10:17" x14ac:dyDescent="0.25">
      <c r="J44" s="68" t="s">
        <v>1115</v>
      </c>
      <c r="K44" s="64">
        <v>343</v>
      </c>
      <c r="M44" s="67" t="s">
        <v>79</v>
      </c>
      <c r="N44" s="124">
        <v>14</v>
      </c>
      <c r="P44" s="67" t="s">
        <v>978</v>
      </c>
      <c r="Q44" s="124">
        <v>1</v>
      </c>
    </row>
    <row r="45" spans="10:17" x14ac:dyDescent="0.25">
      <c r="M45" s="68" t="s">
        <v>1115</v>
      </c>
      <c r="N45" s="64">
        <v>343</v>
      </c>
      <c r="P45" s="67" t="s">
        <v>259</v>
      </c>
      <c r="Q45" s="124">
        <v>5</v>
      </c>
    </row>
    <row r="46" spans="10:17" x14ac:dyDescent="0.25">
      <c r="P46" s="67" t="s">
        <v>252</v>
      </c>
      <c r="Q46" s="124">
        <v>14</v>
      </c>
    </row>
    <row r="47" spans="10:17" x14ac:dyDescent="0.25">
      <c r="J47" s="94" t="s">
        <v>1119</v>
      </c>
      <c r="K47" s="64" t="s">
        <v>1414</v>
      </c>
      <c r="M47" s="94" t="s">
        <v>1119</v>
      </c>
      <c r="N47" s="64" t="s">
        <v>1414</v>
      </c>
      <c r="P47" s="67" t="s">
        <v>247</v>
      </c>
      <c r="Q47" s="124">
        <v>9</v>
      </c>
    </row>
    <row r="48" spans="10:17" x14ac:dyDescent="0.25">
      <c r="J48" s="125" t="s">
        <v>14</v>
      </c>
      <c r="M48" s="126" t="s">
        <v>30</v>
      </c>
      <c r="P48" s="67" t="s">
        <v>1426</v>
      </c>
      <c r="Q48" s="124">
        <v>1</v>
      </c>
    </row>
    <row r="49" spans="10:17" x14ac:dyDescent="0.25">
      <c r="J49" s="63" t="s">
        <v>1116</v>
      </c>
      <c r="K49" s="65" t="s">
        <v>1418</v>
      </c>
      <c r="M49" s="63" t="s">
        <v>1116</v>
      </c>
      <c r="N49" s="65" t="s">
        <v>1418</v>
      </c>
      <c r="P49" s="67" t="s">
        <v>1455</v>
      </c>
      <c r="Q49" s="124">
        <v>1</v>
      </c>
    </row>
    <row r="50" spans="10:17" x14ac:dyDescent="0.25">
      <c r="J50" s="66" t="s">
        <v>64</v>
      </c>
      <c r="K50" s="65">
        <v>229</v>
      </c>
      <c r="M50" s="66" t="s">
        <v>65</v>
      </c>
      <c r="N50" s="65">
        <v>181</v>
      </c>
      <c r="P50" s="68" t="s">
        <v>1115</v>
      </c>
      <c r="Q50" s="64">
        <v>343</v>
      </c>
    </row>
    <row r="51" spans="10:17" x14ac:dyDescent="0.25">
      <c r="J51" s="67" t="s">
        <v>78</v>
      </c>
      <c r="K51" s="124">
        <v>40</v>
      </c>
      <c r="M51" s="67" t="s">
        <v>101</v>
      </c>
      <c r="N51" s="124">
        <v>5</v>
      </c>
    </row>
    <row r="52" spans="10:17" x14ac:dyDescent="0.25">
      <c r="J52" s="67" t="s">
        <v>84</v>
      </c>
      <c r="K52" s="124">
        <v>74</v>
      </c>
      <c r="M52" s="67" t="s">
        <v>66</v>
      </c>
      <c r="N52" s="124">
        <v>149</v>
      </c>
    </row>
    <row r="53" spans="10:17" x14ac:dyDescent="0.25">
      <c r="J53" s="68" t="s">
        <v>1115</v>
      </c>
      <c r="K53" s="64">
        <v>343</v>
      </c>
      <c r="M53" s="67" t="s">
        <v>79</v>
      </c>
      <c r="N53" s="124">
        <v>8</v>
      </c>
    </row>
    <row r="54" spans="10:17" x14ac:dyDescent="0.25">
      <c r="M54" s="68" t="s">
        <v>1115</v>
      </c>
      <c r="N54" s="64">
        <v>343</v>
      </c>
      <c r="P54" s="94" t="s">
        <v>1119</v>
      </c>
      <c r="Q54" s="64" t="s">
        <v>1414</v>
      </c>
    </row>
    <row r="55" spans="10:17" x14ac:dyDescent="0.25">
      <c r="P55" s="126" t="s">
        <v>1373</v>
      </c>
    </row>
    <row r="56" spans="10:17" x14ac:dyDescent="0.25">
      <c r="J56" s="94" t="s">
        <v>1119</v>
      </c>
      <c r="K56" s="64" t="s">
        <v>1414</v>
      </c>
      <c r="M56" s="94" t="s">
        <v>1119</v>
      </c>
      <c r="N56" s="64" t="s">
        <v>1414</v>
      </c>
      <c r="P56" s="63" t="s">
        <v>1116</v>
      </c>
      <c r="Q56" s="65" t="s">
        <v>1418</v>
      </c>
    </row>
    <row r="57" spans="10:17" x14ac:dyDescent="0.25">
      <c r="J57" s="125" t="s">
        <v>15</v>
      </c>
      <c r="M57" s="126" t="s">
        <v>31</v>
      </c>
      <c r="P57" s="66" t="s">
        <v>169</v>
      </c>
      <c r="Q57" s="65">
        <v>29</v>
      </c>
    </row>
    <row r="58" spans="10:17" x14ac:dyDescent="0.25">
      <c r="J58" s="63" t="s">
        <v>1116</v>
      </c>
      <c r="K58" s="65" t="s">
        <v>1418</v>
      </c>
      <c r="M58" s="63" t="s">
        <v>1116</v>
      </c>
      <c r="N58" s="65" t="s">
        <v>1418</v>
      </c>
      <c r="P58" s="67" t="s">
        <v>69</v>
      </c>
      <c r="Q58" s="124">
        <v>148</v>
      </c>
    </row>
    <row r="59" spans="10:17" x14ac:dyDescent="0.25">
      <c r="J59" s="66" t="s">
        <v>64</v>
      </c>
      <c r="K59" s="65">
        <v>115</v>
      </c>
      <c r="M59" s="66" t="s">
        <v>65</v>
      </c>
      <c r="N59" s="65">
        <v>109</v>
      </c>
      <c r="P59" s="67" t="s">
        <v>87</v>
      </c>
      <c r="Q59" s="124">
        <v>166</v>
      </c>
    </row>
    <row r="60" spans="10:17" x14ac:dyDescent="0.25">
      <c r="J60" s="67" t="s">
        <v>78</v>
      </c>
      <c r="K60" s="124">
        <v>38</v>
      </c>
      <c r="M60" s="67" t="s">
        <v>101</v>
      </c>
      <c r="N60" s="124">
        <v>5</v>
      </c>
      <c r="P60" s="68" t="s">
        <v>1115</v>
      </c>
      <c r="Q60" s="64">
        <v>343</v>
      </c>
    </row>
    <row r="61" spans="10:17" x14ac:dyDescent="0.25">
      <c r="J61" s="67" t="s">
        <v>84</v>
      </c>
      <c r="K61" s="124">
        <v>190</v>
      </c>
      <c r="M61" s="67" t="s">
        <v>66</v>
      </c>
      <c r="N61" s="124">
        <v>207</v>
      </c>
    </row>
    <row r="62" spans="10:17" x14ac:dyDescent="0.25">
      <c r="J62" s="68" t="s">
        <v>1115</v>
      </c>
      <c r="K62" s="64">
        <v>343</v>
      </c>
      <c r="M62" s="67" t="s">
        <v>79</v>
      </c>
      <c r="N62" s="124">
        <v>22</v>
      </c>
      <c r="P62" s="94" t="s">
        <v>1119</v>
      </c>
      <c r="Q62" s="64" t="s">
        <v>1414</v>
      </c>
    </row>
    <row r="63" spans="10:17" x14ac:dyDescent="0.25">
      <c r="M63" s="68" t="s">
        <v>1115</v>
      </c>
      <c r="N63" s="64">
        <v>343</v>
      </c>
      <c r="P63" s="126" t="s">
        <v>1376</v>
      </c>
    </row>
    <row r="64" spans="10:17" x14ac:dyDescent="0.25">
      <c r="P64" s="63" t="s">
        <v>1116</v>
      </c>
      <c r="Q64" s="65" t="s">
        <v>1418</v>
      </c>
    </row>
    <row r="65" spans="10:17" x14ac:dyDescent="0.25">
      <c r="J65" s="94" t="s">
        <v>1119</v>
      </c>
      <c r="K65" s="64" t="s">
        <v>1414</v>
      </c>
      <c r="M65" s="94" t="s">
        <v>1119</v>
      </c>
      <c r="N65" s="64" t="s">
        <v>1414</v>
      </c>
      <c r="P65" s="66" t="s">
        <v>80</v>
      </c>
      <c r="Q65" s="65">
        <v>49</v>
      </c>
    </row>
    <row r="66" spans="10:17" x14ac:dyDescent="0.25">
      <c r="J66" s="125" t="s">
        <v>16</v>
      </c>
      <c r="M66" s="126" t="s">
        <v>32</v>
      </c>
      <c r="P66" s="67" t="s">
        <v>67</v>
      </c>
      <c r="Q66" s="124">
        <v>53</v>
      </c>
    </row>
    <row r="67" spans="10:17" x14ac:dyDescent="0.25">
      <c r="J67" s="63" t="s">
        <v>1116</v>
      </c>
      <c r="K67" s="65" t="s">
        <v>1418</v>
      </c>
      <c r="M67" s="63" t="s">
        <v>1116</v>
      </c>
      <c r="N67" s="65" t="s">
        <v>1418</v>
      </c>
      <c r="P67" s="67" t="s">
        <v>70</v>
      </c>
      <c r="Q67" s="124">
        <v>139</v>
      </c>
    </row>
    <row r="68" spans="10:17" x14ac:dyDescent="0.25">
      <c r="J68" s="66" t="s">
        <v>64</v>
      </c>
      <c r="K68" s="65">
        <v>243</v>
      </c>
      <c r="M68" s="66" t="s">
        <v>65</v>
      </c>
      <c r="N68" s="65">
        <v>167</v>
      </c>
      <c r="P68" s="67" t="s">
        <v>85</v>
      </c>
      <c r="Q68" s="124">
        <v>16</v>
      </c>
    </row>
    <row r="69" spans="10:17" x14ac:dyDescent="0.25">
      <c r="J69" s="67" t="s">
        <v>78</v>
      </c>
      <c r="K69" s="124">
        <v>27</v>
      </c>
      <c r="M69" s="67" t="s">
        <v>101</v>
      </c>
      <c r="N69" s="124">
        <v>5</v>
      </c>
      <c r="P69" s="67" t="s">
        <v>93</v>
      </c>
      <c r="Q69" s="124">
        <v>86</v>
      </c>
    </row>
    <row r="70" spans="10:17" x14ac:dyDescent="0.25">
      <c r="J70" s="67" t="s">
        <v>84</v>
      </c>
      <c r="K70" s="124">
        <v>73</v>
      </c>
      <c r="M70" s="67" t="s">
        <v>66</v>
      </c>
      <c r="N70" s="124">
        <v>166</v>
      </c>
      <c r="P70" s="68" t="s">
        <v>1115</v>
      </c>
      <c r="Q70" s="64">
        <v>343</v>
      </c>
    </row>
    <row r="71" spans="10:17" x14ac:dyDescent="0.25">
      <c r="J71" s="68" t="s">
        <v>1115</v>
      </c>
      <c r="K71" s="64">
        <v>343</v>
      </c>
      <c r="M71" s="67" t="s">
        <v>79</v>
      </c>
      <c r="N71" s="124">
        <v>5</v>
      </c>
    </row>
    <row r="72" spans="10:17" x14ac:dyDescent="0.25">
      <c r="M72" s="68" t="s">
        <v>1115</v>
      </c>
      <c r="N72" s="64">
        <v>343</v>
      </c>
      <c r="P72" s="94" t="s">
        <v>1119</v>
      </c>
      <c r="Q72" s="64" t="s">
        <v>1414</v>
      </c>
    </row>
    <row r="73" spans="10:17" x14ac:dyDescent="0.25">
      <c r="P73" s="126" t="s">
        <v>1379</v>
      </c>
    </row>
    <row r="74" spans="10:17" x14ac:dyDescent="0.25">
      <c r="J74" s="94" t="s">
        <v>1119</v>
      </c>
      <c r="K74" s="64" t="s">
        <v>1414</v>
      </c>
      <c r="M74" s="94" t="s">
        <v>1119</v>
      </c>
      <c r="N74" s="64" t="s">
        <v>1414</v>
      </c>
      <c r="P74" s="63" t="s">
        <v>1116</v>
      </c>
      <c r="Q74" s="65" t="s">
        <v>1418</v>
      </c>
    </row>
    <row r="75" spans="10:17" x14ac:dyDescent="0.25">
      <c r="J75" s="125" t="s">
        <v>17</v>
      </c>
      <c r="M75" s="126" t="s">
        <v>33</v>
      </c>
      <c r="P75" s="66" t="s">
        <v>80</v>
      </c>
      <c r="Q75" s="65">
        <v>32</v>
      </c>
    </row>
    <row r="76" spans="10:17" x14ac:dyDescent="0.25">
      <c r="J76" s="63" t="s">
        <v>1116</v>
      </c>
      <c r="K76" s="65" t="s">
        <v>1418</v>
      </c>
      <c r="M76" s="63" t="s">
        <v>1116</v>
      </c>
      <c r="N76" s="65" t="s">
        <v>1418</v>
      </c>
      <c r="P76" s="67" t="s">
        <v>67</v>
      </c>
      <c r="Q76" s="124">
        <v>27</v>
      </c>
    </row>
    <row r="77" spans="10:17" x14ac:dyDescent="0.25">
      <c r="J77" s="66" t="s">
        <v>64</v>
      </c>
      <c r="K77" s="65">
        <v>316</v>
      </c>
      <c r="M77" s="66" t="s">
        <v>65</v>
      </c>
      <c r="N77" s="65">
        <v>119</v>
      </c>
      <c r="P77" s="67" t="s">
        <v>469</v>
      </c>
      <c r="Q77" s="124">
        <v>9</v>
      </c>
    </row>
    <row r="78" spans="10:17" x14ac:dyDescent="0.25">
      <c r="J78" s="67" t="s">
        <v>78</v>
      </c>
      <c r="K78" s="124">
        <v>7</v>
      </c>
      <c r="M78" s="67" t="s">
        <v>101</v>
      </c>
      <c r="N78" s="124">
        <v>3</v>
      </c>
      <c r="P78" s="67" t="s">
        <v>94</v>
      </c>
      <c r="Q78" s="124">
        <v>1</v>
      </c>
    </row>
    <row r="79" spans="10:17" x14ac:dyDescent="0.25">
      <c r="J79" s="67" t="s">
        <v>84</v>
      </c>
      <c r="K79" s="124">
        <v>20</v>
      </c>
      <c r="M79" s="67" t="s">
        <v>66</v>
      </c>
      <c r="N79" s="124">
        <v>179</v>
      </c>
      <c r="P79" s="67" t="s">
        <v>71</v>
      </c>
      <c r="Q79" s="124">
        <v>218</v>
      </c>
    </row>
    <row r="80" spans="10:17" x14ac:dyDescent="0.25">
      <c r="J80" s="68" t="s">
        <v>1115</v>
      </c>
      <c r="K80" s="64">
        <v>343</v>
      </c>
      <c r="M80" s="67" t="s">
        <v>79</v>
      </c>
      <c r="N80" s="124">
        <v>42</v>
      </c>
      <c r="P80" s="67" t="s">
        <v>154</v>
      </c>
      <c r="Q80" s="124">
        <v>4</v>
      </c>
    </row>
    <row r="81" spans="10:17" x14ac:dyDescent="0.25">
      <c r="M81" s="68" t="s">
        <v>1115</v>
      </c>
      <c r="N81" s="64">
        <v>343</v>
      </c>
      <c r="P81" s="67" t="s">
        <v>132</v>
      </c>
      <c r="Q81" s="124">
        <v>52</v>
      </c>
    </row>
    <row r="82" spans="10:17" x14ac:dyDescent="0.25">
      <c r="P82" s="68" t="s">
        <v>1115</v>
      </c>
      <c r="Q82" s="64">
        <v>343</v>
      </c>
    </row>
    <row r="83" spans="10:17" x14ac:dyDescent="0.25">
      <c r="J83" s="94" t="s">
        <v>1119</v>
      </c>
      <c r="K83" s="64" t="s">
        <v>1414</v>
      </c>
      <c r="M83" s="94" t="s">
        <v>1119</v>
      </c>
      <c r="N83" s="64" t="s">
        <v>1414</v>
      </c>
    </row>
    <row r="84" spans="10:17" ht="12.45" customHeight="1" x14ac:dyDescent="0.25">
      <c r="J84" s="125" t="s">
        <v>18</v>
      </c>
      <c r="M84" s="126" t="s">
        <v>34</v>
      </c>
      <c r="P84" s="94" t="s">
        <v>1119</v>
      </c>
      <c r="Q84" s="64" t="s">
        <v>1414</v>
      </c>
    </row>
    <row r="85" spans="10:17" x14ac:dyDescent="0.25">
      <c r="J85" s="63" t="s">
        <v>1116</v>
      </c>
      <c r="K85" s="65" t="s">
        <v>1418</v>
      </c>
      <c r="M85" s="63" t="s">
        <v>1116</v>
      </c>
      <c r="N85" s="65" t="s">
        <v>1418</v>
      </c>
      <c r="P85" s="126" t="s">
        <v>1433</v>
      </c>
    </row>
    <row r="86" spans="10:17" x14ac:dyDescent="0.25">
      <c r="J86" s="66" t="s">
        <v>64</v>
      </c>
      <c r="K86" s="65">
        <v>263</v>
      </c>
      <c r="M86" s="66" t="s">
        <v>65</v>
      </c>
      <c r="N86" s="65">
        <v>20</v>
      </c>
      <c r="P86" s="63" t="s">
        <v>1116</v>
      </c>
      <c r="Q86" s="65" t="s">
        <v>1418</v>
      </c>
    </row>
    <row r="87" spans="10:17" x14ac:dyDescent="0.25">
      <c r="J87" s="67" t="s">
        <v>78</v>
      </c>
      <c r="K87" s="124">
        <v>24</v>
      </c>
      <c r="M87" s="67" t="s">
        <v>101</v>
      </c>
      <c r="N87" s="124">
        <v>125</v>
      </c>
      <c r="P87" s="66" t="s">
        <v>72</v>
      </c>
      <c r="Q87" s="65">
        <v>135</v>
      </c>
    </row>
    <row r="88" spans="10:17" x14ac:dyDescent="0.25">
      <c r="J88" s="67" t="s">
        <v>84</v>
      </c>
      <c r="K88" s="124">
        <v>56</v>
      </c>
      <c r="M88" s="67" t="s">
        <v>66</v>
      </c>
      <c r="N88" s="124">
        <v>51</v>
      </c>
      <c r="P88" s="67" t="s">
        <v>73</v>
      </c>
      <c r="Q88" s="124">
        <v>149</v>
      </c>
    </row>
    <row r="89" spans="10:17" x14ac:dyDescent="0.25">
      <c r="J89" s="68" t="s">
        <v>1115</v>
      </c>
      <c r="K89" s="64">
        <v>343</v>
      </c>
      <c r="M89" s="67" t="s">
        <v>79</v>
      </c>
      <c r="N89" s="124">
        <v>147</v>
      </c>
      <c r="P89" s="67" t="s">
        <v>63</v>
      </c>
      <c r="Q89" s="124">
        <v>59</v>
      </c>
    </row>
    <row r="90" spans="10:17" x14ac:dyDescent="0.25">
      <c r="M90" s="68" t="s">
        <v>1115</v>
      </c>
      <c r="N90" s="64">
        <v>343</v>
      </c>
      <c r="P90" s="68" t="s">
        <v>1115</v>
      </c>
      <c r="Q90" s="64">
        <v>343</v>
      </c>
    </row>
    <row r="92" spans="10:17" ht="15" customHeight="1" x14ac:dyDescent="0.25">
      <c r="J92" s="94" t="s">
        <v>1119</v>
      </c>
      <c r="K92" s="64" t="s">
        <v>1414</v>
      </c>
      <c r="M92" s="94" t="s">
        <v>1119</v>
      </c>
      <c r="N92" s="64" t="s">
        <v>1414</v>
      </c>
      <c r="P92" s="94" t="s">
        <v>1119</v>
      </c>
      <c r="Q92" s="64" t="s">
        <v>1414</v>
      </c>
    </row>
    <row r="93" spans="10:17" x14ac:dyDescent="0.25">
      <c r="J93" s="125" t="s">
        <v>19</v>
      </c>
      <c r="M93" s="126" t="s">
        <v>35</v>
      </c>
      <c r="P93" s="126" t="s">
        <v>1434</v>
      </c>
    </row>
    <row r="94" spans="10:17" x14ac:dyDescent="0.25">
      <c r="J94" s="63" t="s">
        <v>1116</v>
      </c>
      <c r="K94" s="65" t="s">
        <v>1418</v>
      </c>
      <c r="M94" s="63" t="s">
        <v>1116</v>
      </c>
      <c r="N94" s="65" t="s">
        <v>1418</v>
      </c>
      <c r="P94" s="63" t="s">
        <v>1116</v>
      </c>
      <c r="Q94" s="65" t="s">
        <v>1418</v>
      </c>
    </row>
    <row r="95" spans="10:17" x14ac:dyDescent="0.25">
      <c r="J95" s="66" t="s">
        <v>64</v>
      </c>
      <c r="K95" s="65">
        <v>292</v>
      </c>
      <c r="M95" s="66" t="s">
        <v>65</v>
      </c>
      <c r="N95" s="65">
        <v>175</v>
      </c>
      <c r="P95" s="66" t="s">
        <v>72</v>
      </c>
      <c r="Q95" s="65">
        <v>139</v>
      </c>
    </row>
    <row r="96" spans="10:17" x14ac:dyDescent="0.25">
      <c r="J96" s="67" t="s">
        <v>78</v>
      </c>
      <c r="K96" s="124">
        <v>19</v>
      </c>
      <c r="M96" s="67" t="s">
        <v>101</v>
      </c>
      <c r="N96" s="124">
        <v>8</v>
      </c>
      <c r="P96" s="67" t="s">
        <v>73</v>
      </c>
      <c r="Q96" s="124">
        <v>145</v>
      </c>
    </row>
    <row r="97" spans="10:17" x14ac:dyDescent="0.25">
      <c r="J97" s="67" t="s">
        <v>84</v>
      </c>
      <c r="K97" s="124">
        <v>32</v>
      </c>
      <c r="M97" s="67" t="s">
        <v>66</v>
      </c>
      <c r="N97" s="124">
        <v>149</v>
      </c>
      <c r="P97" s="67" t="s">
        <v>63</v>
      </c>
      <c r="Q97" s="124">
        <v>59</v>
      </c>
    </row>
    <row r="98" spans="10:17" x14ac:dyDescent="0.25">
      <c r="J98" s="68" t="s">
        <v>1115</v>
      </c>
      <c r="K98" s="64">
        <v>343</v>
      </c>
      <c r="M98" s="67" t="s">
        <v>79</v>
      </c>
      <c r="N98" s="124">
        <v>11</v>
      </c>
      <c r="P98" s="68" t="s">
        <v>1115</v>
      </c>
      <c r="Q98" s="64">
        <v>343</v>
      </c>
    </row>
    <row r="99" spans="10:17" x14ac:dyDescent="0.25">
      <c r="M99" s="68" t="s">
        <v>1115</v>
      </c>
      <c r="N99" s="64">
        <v>343</v>
      </c>
    </row>
    <row r="100" spans="10:17" ht="13.95" customHeight="1" x14ac:dyDescent="0.25">
      <c r="P100" s="94" t="s">
        <v>1119</v>
      </c>
      <c r="Q100" s="64" t="s">
        <v>1414</v>
      </c>
    </row>
    <row r="101" spans="10:17" x14ac:dyDescent="0.25">
      <c r="J101" s="94" t="s">
        <v>1119</v>
      </c>
      <c r="K101" s="64" t="s">
        <v>1414</v>
      </c>
      <c r="M101" s="94" t="s">
        <v>1119</v>
      </c>
      <c r="N101" s="64" t="s">
        <v>1414</v>
      </c>
      <c r="P101" s="126" t="s">
        <v>1435</v>
      </c>
    </row>
    <row r="102" spans="10:17" x14ac:dyDescent="0.25">
      <c r="J102" s="125" t="s">
        <v>20</v>
      </c>
      <c r="M102" s="126" t="s">
        <v>36</v>
      </c>
      <c r="P102" s="63" t="s">
        <v>1116</v>
      </c>
      <c r="Q102" s="65" t="s">
        <v>1418</v>
      </c>
    </row>
    <row r="103" spans="10:17" x14ac:dyDescent="0.25">
      <c r="J103" s="63" t="s">
        <v>1116</v>
      </c>
      <c r="K103" s="65" t="s">
        <v>1418</v>
      </c>
      <c r="M103" s="63" t="s">
        <v>1116</v>
      </c>
      <c r="N103" s="65" t="s">
        <v>1418</v>
      </c>
      <c r="P103" s="66" t="s">
        <v>72</v>
      </c>
      <c r="Q103" s="65">
        <v>151</v>
      </c>
    </row>
    <row r="104" spans="10:17" x14ac:dyDescent="0.25">
      <c r="J104" s="66" t="s">
        <v>64</v>
      </c>
      <c r="K104" s="65">
        <v>204</v>
      </c>
      <c r="M104" s="66" t="s">
        <v>65</v>
      </c>
      <c r="N104" s="65">
        <v>148</v>
      </c>
      <c r="P104" s="67" t="s">
        <v>73</v>
      </c>
      <c r="Q104" s="124">
        <v>83</v>
      </c>
    </row>
    <row r="105" spans="10:17" x14ac:dyDescent="0.25">
      <c r="J105" s="67" t="s">
        <v>78</v>
      </c>
      <c r="K105" s="124">
        <v>30</v>
      </c>
      <c r="M105" s="67" t="s">
        <v>101</v>
      </c>
      <c r="N105" s="124">
        <v>7</v>
      </c>
      <c r="P105" s="67" t="s">
        <v>63</v>
      </c>
      <c r="Q105" s="124">
        <v>109</v>
      </c>
    </row>
    <row r="106" spans="10:17" x14ac:dyDescent="0.25">
      <c r="J106" s="67" t="s">
        <v>84</v>
      </c>
      <c r="K106" s="124">
        <v>109</v>
      </c>
      <c r="M106" s="67" t="s">
        <v>66</v>
      </c>
      <c r="N106" s="124">
        <v>174</v>
      </c>
      <c r="P106" s="68" t="s">
        <v>1115</v>
      </c>
      <c r="Q106" s="64">
        <v>343</v>
      </c>
    </row>
    <row r="107" spans="10:17" x14ac:dyDescent="0.25">
      <c r="J107" s="68" t="s">
        <v>1115</v>
      </c>
      <c r="K107" s="64">
        <v>343</v>
      </c>
      <c r="M107" s="67" t="s">
        <v>79</v>
      </c>
      <c r="N107" s="124">
        <v>14</v>
      </c>
    </row>
    <row r="108" spans="10:17" ht="12" customHeight="1" x14ac:dyDescent="0.25">
      <c r="M108" s="68" t="s">
        <v>1115</v>
      </c>
      <c r="N108" s="64">
        <v>343</v>
      </c>
      <c r="P108" s="94" t="s">
        <v>1119</v>
      </c>
      <c r="Q108" s="64" t="s">
        <v>1414</v>
      </c>
    </row>
    <row r="109" spans="10:17" x14ac:dyDescent="0.25">
      <c r="P109" s="126" t="s">
        <v>1436</v>
      </c>
    </row>
    <row r="110" spans="10:17" x14ac:dyDescent="0.25">
      <c r="J110" s="94" t="s">
        <v>1119</v>
      </c>
      <c r="K110" s="64" t="s">
        <v>1414</v>
      </c>
      <c r="M110" s="94" t="s">
        <v>1119</v>
      </c>
      <c r="N110" s="64" t="s">
        <v>1414</v>
      </c>
      <c r="P110" s="63" t="s">
        <v>1116</v>
      </c>
      <c r="Q110" s="65" t="s">
        <v>1418</v>
      </c>
    </row>
    <row r="111" spans="10:17" x14ac:dyDescent="0.25">
      <c r="J111" s="125" t="s">
        <v>21</v>
      </c>
      <c r="M111" s="126" t="s">
        <v>37</v>
      </c>
      <c r="P111" s="66" t="s">
        <v>72</v>
      </c>
      <c r="Q111" s="65">
        <v>171</v>
      </c>
    </row>
    <row r="112" spans="10:17" x14ac:dyDescent="0.25">
      <c r="J112" s="63" t="s">
        <v>1116</v>
      </c>
      <c r="K112" s="65" t="s">
        <v>1418</v>
      </c>
      <c r="M112" s="63" t="s">
        <v>1116</v>
      </c>
      <c r="N112" s="65" t="s">
        <v>1418</v>
      </c>
      <c r="P112" s="67" t="s">
        <v>73</v>
      </c>
      <c r="Q112" s="124">
        <v>63</v>
      </c>
    </row>
    <row r="113" spans="10:17" x14ac:dyDescent="0.25">
      <c r="J113" s="66" t="s">
        <v>64</v>
      </c>
      <c r="K113" s="65">
        <v>270</v>
      </c>
      <c r="M113" s="66" t="s">
        <v>65</v>
      </c>
      <c r="N113" s="65">
        <v>132</v>
      </c>
      <c r="P113" s="67" t="s">
        <v>63</v>
      </c>
      <c r="Q113" s="124">
        <v>109</v>
      </c>
    </row>
    <row r="114" spans="10:17" x14ac:dyDescent="0.25">
      <c r="J114" s="67" t="s">
        <v>78</v>
      </c>
      <c r="K114" s="124">
        <v>9</v>
      </c>
      <c r="M114" s="67" t="s">
        <v>101</v>
      </c>
      <c r="N114" s="124">
        <v>6</v>
      </c>
      <c r="P114" s="68" t="s">
        <v>1115</v>
      </c>
      <c r="Q114" s="64">
        <v>343</v>
      </c>
    </row>
    <row r="115" spans="10:17" x14ac:dyDescent="0.25">
      <c r="J115" s="67" t="s">
        <v>84</v>
      </c>
      <c r="K115" s="124">
        <v>64</v>
      </c>
      <c r="M115" s="67" t="s">
        <v>66</v>
      </c>
      <c r="N115" s="124">
        <v>176</v>
      </c>
    </row>
    <row r="116" spans="10:17" x14ac:dyDescent="0.25">
      <c r="J116" s="68" t="s">
        <v>1115</v>
      </c>
      <c r="K116" s="64">
        <v>343</v>
      </c>
      <c r="M116" s="67" t="s">
        <v>79</v>
      </c>
      <c r="N116" s="124">
        <v>29</v>
      </c>
      <c r="P116" s="94" t="s">
        <v>1119</v>
      </c>
      <c r="Q116" s="64" t="s">
        <v>1414</v>
      </c>
    </row>
    <row r="117" spans="10:17" x14ac:dyDescent="0.25">
      <c r="M117" s="68" t="s">
        <v>1115</v>
      </c>
      <c r="N117" s="64">
        <v>343</v>
      </c>
      <c r="P117" s="126" t="s">
        <v>1437</v>
      </c>
    </row>
    <row r="118" spans="10:17" x14ac:dyDescent="0.25">
      <c r="P118" s="63" t="s">
        <v>1116</v>
      </c>
      <c r="Q118" s="65" t="s">
        <v>1418</v>
      </c>
    </row>
    <row r="119" spans="10:17" x14ac:dyDescent="0.25">
      <c r="J119" s="94" t="s">
        <v>1119</v>
      </c>
      <c r="K119" s="64" t="s">
        <v>1414</v>
      </c>
      <c r="M119" s="94" t="s">
        <v>1119</v>
      </c>
      <c r="N119" s="64" t="s">
        <v>1414</v>
      </c>
      <c r="P119" s="66" t="s">
        <v>72</v>
      </c>
      <c r="Q119" s="65">
        <v>148</v>
      </c>
    </row>
    <row r="120" spans="10:17" x14ac:dyDescent="0.25">
      <c r="J120" s="125" t="s">
        <v>22</v>
      </c>
      <c r="M120" s="126" t="s">
        <v>38</v>
      </c>
      <c r="P120" s="67" t="s">
        <v>73</v>
      </c>
      <c r="Q120" s="124">
        <v>94</v>
      </c>
    </row>
    <row r="121" spans="10:17" x14ac:dyDescent="0.25">
      <c r="J121" s="63" t="s">
        <v>1116</v>
      </c>
      <c r="K121" s="65" t="s">
        <v>1418</v>
      </c>
      <c r="M121" s="63" t="s">
        <v>1116</v>
      </c>
      <c r="N121" s="65" t="s">
        <v>1418</v>
      </c>
      <c r="P121" s="67" t="s">
        <v>63</v>
      </c>
      <c r="Q121" s="124">
        <v>101</v>
      </c>
    </row>
    <row r="122" spans="10:17" x14ac:dyDescent="0.25">
      <c r="J122" s="66" t="s">
        <v>64</v>
      </c>
      <c r="K122" s="65">
        <v>275</v>
      </c>
      <c r="M122" s="66" t="s">
        <v>65</v>
      </c>
      <c r="N122" s="65">
        <v>155</v>
      </c>
      <c r="P122" s="68" t="s">
        <v>1115</v>
      </c>
      <c r="Q122" s="64">
        <v>343</v>
      </c>
    </row>
    <row r="123" spans="10:17" x14ac:dyDescent="0.25">
      <c r="J123" s="67" t="s">
        <v>78</v>
      </c>
      <c r="K123" s="124">
        <v>15</v>
      </c>
      <c r="M123" s="67" t="s">
        <v>101</v>
      </c>
      <c r="N123" s="124">
        <v>7</v>
      </c>
    </row>
    <row r="124" spans="10:17" x14ac:dyDescent="0.25">
      <c r="J124" s="67" t="s">
        <v>84</v>
      </c>
      <c r="K124" s="124">
        <v>53</v>
      </c>
      <c r="M124" s="67" t="s">
        <v>66</v>
      </c>
      <c r="N124" s="124">
        <v>170</v>
      </c>
      <c r="P124" s="94" t="s">
        <v>1119</v>
      </c>
      <c r="Q124" s="64" t="s">
        <v>1414</v>
      </c>
    </row>
    <row r="125" spans="10:17" x14ac:dyDescent="0.25">
      <c r="J125" s="68" t="s">
        <v>1115</v>
      </c>
      <c r="K125" s="64">
        <v>343</v>
      </c>
      <c r="M125" s="67" t="s">
        <v>79</v>
      </c>
      <c r="N125" s="124">
        <v>11</v>
      </c>
      <c r="P125" s="126" t="s">
        <v>1438</v>
      </c>
    </row>
    <row r="126" spans="10:17" x14ac:dyDescent="0.25">
      <c r="M126" s="68" t="s">
        <v>1115</v>
      </c>
      <c r="N126" s="64">
        <v>343</v>
      </c>
      <c r="P126" s="63" t="s">
        <v>1116</v>
      </c>
      <c r="Q126" s="65" t="s">
        <v>1418</v>
      </c>
    </row>
    <row r="127" spans="10:17" x14ac:dyDescent="0.25">
      <c r="P127" s="66" t="s">
        <v>72</v>
      </c>
      <c r="Q127" s="65">
        <v>126</v>
      </c>
    </row>
    <row r="128" spans="10:17" x14ac:dyDescent="0.25">
      <c r="J128" s="94" t="s">
        <v>1119</v>
      </c>
      <c r="K128" s="64" t="s">
        <v>1414</v>
      </c>
      <c r="M128" s="94" t="s">
        <v>1119</v>
      </c>
      <c r="N128" s="64" t="s">
        <v>1414</v>
      </c>
      <c r="P128" s="67" t="s">
        <v>73</v>
      </c>
      <c r="Q128" s="124">
        <v>174</v>
      </c>
    </row>
    <row r="129" spans="10:17" x14ac:dyDescent="0.25">
      <c r="J129" s="125" t="s">
        <v>23</v>
      </c>
      <c r="M129" s="126" t="s">
        <v>39</v>
      </c>
      <c r="P129" s="67" t="s">
        <v>63</v>
      </c>
      <c r="Q129" s="124">
        <v>43</v>
      </c>
    </row>
    <row r="130" spans="10:17" x14ac:dyDescent="0.25">
      <c r="J130" s="63" t="s">
        <v>1116</v>
      </c>
      <c r="K130" s="65" t="s">
        <v>1418</v>
      </c>
      <c r="M130" s="63" t="s">
        <v>1116</v>
      </c>
      <c r="N130" s="65" t="s">
        <v>1418</v>
      </c>
      <c r="P130" s="68" t="s">
        <v>1115</v>
      </c>
      <c r="Q130" s="64">
        <v>343</v>
      </c>
    </row>
    <row r="131" spans="10:17" x14ac:dyDescent="0.25">
      <c r="J131" s="66" t="s">
        <v>64</v>
      </c>
      <c r="K131" s="65">
        <v>275</v>
      </c>
      <c r="M131" s="66" t="s">
        <v>65</v>
      </c>
      <c r="N131" s="65">
        <v>70</v>
      </c>
    </row>
    <row r="132" spans="10:17" x14ac:dyDescent="0.25">
      <c r="J132" s="67" t="s">
        <v>78</v>
      </c>
      <c r="K132" s="124">
        <v>18</v>
      </c>
      <c r="M132" s="67" t="s">
        <v>101</v>
      </c>
      <c r="N132" s="124">
        <v>3</v>
      </c>
      <c r="P132" s="94" t="s">
        <v>1119</v>
      </c>
      <c r="Q132" s="64" t="s">
        <v>1414</v>
      </c>
    </row>
    <row r="133" spans="10:17" x14ac:dyDescent="0.25">
      <c r="J133" s="67" t="s">
        <v>84</v>
      </c>
      <c r="K133" s="124">
        <v>50</v>
      </c>
      <c r="M133" s="67" t="s">
        <v>66</v>
      </c>
      <c r="N133" s="124">
        <v>240</v>
      </c>
      <c r="P133" s="126" t="s">
        <v>1400</v>
      </c>
    </row>
    <row r="134" spans="10:17" x14ac:dyDescent="0.25">
      <c r="J134" s="68" t="s">
        <v>1115</v>
      </c>
      <c r="K134" s="64">
        <v>343</v>
      </c>
      <c r="M134" s="67" t="s">
        <v>79</v>
      </c>
      <c r="N134" s="124">
        <v>30</v>
      </c>
      <c r="P134" s="63" t="s">
        <v>1116</v>
      </c>
      <c r="Q134" s="65" t="s">
        <v>1418</v>
      </c>
    </row>
    <row r="135" spans="10:17" x14ac:dyDescent="0.25">
      <c r="M135" s="68" t="s">
        <v>1115</v>
      </c>
      <c r="N135" s="64">
        <v>343</v>
      </c>
      <c r="P135" s="66" t="s">
        <v>73</v>
      </c>
      <c r="Q135" s="65">
        <v>339</v>
      </c>
    </row>
    <row r="136" spans="10:17" x14ac:dyDescent="0.25">
      <c r="P136" s="67" t="s">
        <v>63</v>
      </c>
      <c r="Q136" s="124">
        <v>4</v>
      </c>
    </row>
    <row r="137" spans="10:17" x14ac:dyDescent="0.25">
      <c r="J137" s="94" t="s">
        <v>1119</v>
      </c>
      <c r="K137" s="64" t="s">
        <v>1414</v>
      </c>
      <c r="M137" s="94" t="s">
        <v>1119</v>
      </c>
      <c r="N137" s="64" t="s">
        <v>1414</v>
      </c>
      <c r="P137" s="68" t="s">
        <v>1115</v>
      </c>
      <c r="Q137" s="64">
        <v>343</v>
      </c>
    </row>
    <row r="138" spans="10:17" x14ac:dyDescent="0.25">
      <c r="J138" s="125" t="s">
        <v>24</v>
      </c>
      <c r="M138" s="126" t="s">
        <v>40</v>
      </c>
    </row>
    <row r="139" spans="10:17" x14ac:dyDescent="0.25">
      <c r="J139" s="63" t="s">
        <v>1116</v>
      </c>
      <c r="K139" s="65" t="s">
        <v>1418</v>
      </c>
      <c r="M139" s="63" t="s">
        <v>1116</v>
      </c>
      <c r="N139" s="65" t="s">
        <v>1418</v>
      </c>
      <c r="P139" s="94" t="s">
        <v>1119</v>
      </c>
      <c r="Q139" s="64" t="s">
        <v>1414</v>
      </c>
    </row>
    <row r="140" spans="10:17" x14ac:dyDescent="0.25">
      <c r="J140" s="66" t="s">
        <v>64</v>
      </c>
      <c r="K140" s="65">
        <v>290</v>
      </c>
      <c r="M140" s="66" t="s">
        <v>65</v>
      </c>
      <c r="N140" s="65">
        <v>89</v>
      </c>
      <c r="P140" s="126" t="s">
        <v>1440</v>
      </c>
    </row>
    <row r="141" spans="10:17" x14ac:dyDescent="0.25">
      <c r="J141" s="67" t="s">
        <v>78</v>
      </c>
      <c r="K141" s="124">
        <v>18</v>
      </c>
      <c r="M141" s="67" t="s">
        <v>101</v>
      </c>
      <c r="N141" s="124">
        <v>5</v>
      </c>
      <c r="P141" s="63" t="s">
        <v>1116</v>
      </c>
      <c r="Q141" s="65" t="s">
        <v>1418</v>
      </c>
    </row>
    <row r="142" spans="10:17" x14ac:dyDescent="0.25">
      <c r="J142" s="67" t="s">
        <v>84</v>
      </c>
      <c r="K142" s="124">
        <v>35</v>
      </c>
      <c r="M142" s="67" t="s">
        <v>66</v>
      </c>
      <c r="N142" s="124">
        <v>228</v>
      </c>
      <c r="P142" s="66" t="s">
        <v>1442</v>
      </c>
      <c r="Q142" s="65">
        <v>3</v>
      </c>
    </row>
    <row r="143" spans="10:17" x14ac:dyDescent="0.25">
      <c r="J143" s="68" t="s">
        <v>1115</v>
      </c>
      <c r="K143" s="64">
        <v>343</v>
      </c>
      <c r="M143" s="67" t="s">
        <v>79</v>
      </c>
      <c r="N143" s="124">
        <v>21</v>
      </c>
      <c r="P143" s="67" t="s">
        <v>407</v>
      </c>
      <c r="Q143" s="124">
        <v>1</v>
      </c>
    </row>
    <row r="144" spans="10:17" x14ac:dyDescent="0.25">
      <c r="M144" s="68" t="s">
        <v>1115</v>
      </c>
      <c r="N144" s="64">
        <v>343</v>
      </c>
      <c r="P144" s="67" t="s">
        <v>1439</v>
      </c>
      <c r="Q144" s="124">
        <v>339</v>
      </c>
    </row>
    <row r="145" spans="16:17" x14ac:dyDescent="0.25">
      <c r="P145" s="68" t="s">
        <v>1115</v>
      </c>
      <c r="Q145" s="64">
        <v>343</v>
      </c>
    </row>
    <row r="157" spans="16:17" x14ac:dyDescent="0.25">
      <c r="P157" s="94" t="s">
        <v>1119</v>
      </c>
      <c r="Q157" s="64" t="s">
        <v>1414</v>
      </c>
    </row>
    <row r="158" spans="16:17" x14ac:dyDescent="0.25">
      <c r="P158" s="126" t="s">
        <v>1406</v>
      </c>
    </row>
    <row r="159" spans="16:17" x14ac:dyDescent="0.25">
      <c r="P159" s="63" t="s">
        <v>1116</v>
      </c>
      <c r="Q159" s="65" t="s">
        <v>1418</v>
      </c>
    </row>
    <row r="160" spans="16:17" x14ac:dyDescent="0.25">
      <c r="P160" s="66" t="s">
        <v>73</v>
      </c>
      <c r="Q160" s="65">
        <v>334</v>
      </c>
    </row>
    <row r="161" spans="16:17" x14ac:dyDescent="0.25">
      <c r="P161" s="67" t="s">
        <v>63</v>
      </c>
      <c r="Q161" s="124">
        <v>9</v>
      </c>
    </row>
    <row r="162" spans="16:17" x14ac:dyDescent="0.25">
      <c r="P162" s="68" t="s">
        <v>1115</v>
      </c>
      <c r="Q162" s="64">
        <v>343</v>
      </c>
    </row>
    <row r="164" spans="16:17" x14ac:dyDescent="0.25">
      <c r="P164" s="94" t="s">
        <v>1119</v>
      </c>
      <c r="Q164" s="64" t="s">
        <v>1414</v>
      </c>
    </row>
    <row r="165" spans="16:17" x14ac:dyDescent="0.25">
      <c r="P165" s="126" t="s">
        <v>1441</v>
      </c>
    </row>
    <row r="166" spans="16:17" x14ac:dyDescent="0.25">
      <c r="P166" s="63" t="s">
        <v>1116</v>
      </c>
      <c r="Q166" s="65" t="s">
        <v>1418</v>
      </c>
    </row>
    <row r="167" spans="16:17" x14ac:dyDescent="0.25">
      <c r="P167" s="66" t="s">
        <v>271</v>
      </c>
      <c r="Q167" s="65">
        <v>6</v>
      </c>
    </row>
    <row r="168" spans="16:17" x14ac:dyDescent="0.25">
      <c r="P168" s="67" t="s">
        <v>1070</v>
      </c>
      <c r="Q168" s="124">
        <v>1</v>
      </c>
    </row>
    <row r="169" spans="16:17" x14ac:dyDescent="0.25">
      <c r="P169" s="67" t="s">
        <v>122</v>
      </c>
      <c r="Q169" s="124">
        <v>7</v>
      </c>
    </row>
    <row r="170" spans="16:17" x14ac:dyDescent="0.25">
      <c r="P170" s="67" t="s">
        <v>408</v>
      </c>
      <c r="Q170" s="124">
        <v>3</v>
      </c>
    </row>
    <row r="171" spans="16:17" x14ac:dyDescent="0.25">
      <c r="P171" s="67" t="s">
        <v>1439</v>
      </c>
      <c r="Q171" s="124">
        <v>326</v>
      </c>
    </row>
    <row r="172" spans="16:17" x14ac:dyDescent="0.25">
      <c r="P172" s="68" t="s">
        <v>1115</v>
      </c>
      <c r="Q172" s="64">
        <v>343</v>
      </c>
    </row>
  </sheetData>
  <pageMargins left="0.7" right="0.7" top="0.75" bottom="0.75" header="0.3" footer="0.3"/>
  <drawing r:id="rId5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81F9-CEF1-44EB-AEF4-DB5287C7545F}">
  <sheetPr>
    <tabColor rgb="FFFFFF00"/>
    <outlinePr summaryBelow="0" summaryRight="0"/>
  </sheetPr>
  <dimension ref="A1:CQ344"/>
  <sheetViews>
    <sheetView topLeftCell="BF1" zoomScale="85" zoomScaleNormal="85" workbookViewId="0">
      <pane ySplit="1" topLeftCell="A2" activePane="bottomLeft" state="frozen"/>
      <selection pane="bottomLeft" activeCell="BI1" sqref="BI1"/>
    </sheetView>
  </sheetViews>
  <sheetFormatPr defaultColWidth="12.6640625" defaultRowHeight="15.75" customHeight="1" x14ac:dyDescent="0.25"/>
  <cols>
    <col min="1" max="2" width="18.88671875" customWidth="1"/>
    <col min="3" max="5" width="21.109375" customWidth="1"/>
    <col min="6" max="9" width="18.88671875" customWidth="1"/>
    <col min="10" max="15" width="37.6640625" customWidth="1"/>
    <col min="16" max="16" width="34.77734375" customWidth="1"/>
    <col min="17" max="26" width="37.6640625" customWidth="1"/>
    <col min="27" max="27" width="32.109375" customWidth="1"/>
    <col min="28" max="29" width="37.6640625" customWidth="1"/>
    <col min="30" max="30" width="29.33203125" customWidth="1"/>
    <col min="31" max="33" width="37.6640625" customWidth="1"/>
    <col min="34" max="34" width="21.77734375" customWidth="1"/>
    <col min="35" max="35" width="34.21875" customWidth="1"/>
    <col min="36" max="36" width="37.6640625" customWidth="1"/>
    <col min="37" max="37" width="35.21875" customWidth="1"/>
    <col min="38" max="39" width="37.6640625" customWidth="1"/>
    <col min="40" max="40" width="26.109375" customWidth="1"/>
    <col min="41" max="41" width="33.88671875" customWidth="1"/>
    <col min="42" max="44" width="37.6640625" customWidth="1"/>
    <col min="45" max="45" width="30.109375" customWidth="1"/>
    <col min="46" max="54" width="37.6640625" customWidth="1"/>
    <col min="55" max="55" width="26.77734375" customWidth="1"/>
    <col min="56" max="56" width="37.6640625" customWidth="1"/>
    <col min="57" max="57" width="30.6640625" customWidth="1"/>
    <col min="58" max="58" width="37.6640625" customWidth="1"/>
    <col min="59" max="59" width="27" customWidth="1"/>
    <col min="60" max="60" width="26.77734375" customWidth="1"/>
    <col min="61" max="61" width="18.88671875" customWidth="1"/>
    <col min="62" max="62" width="20.6640625" customWidth="1"/>
    <col min="63" max="65" width="18.88671875" customWidth="1"/>
    <col min="66" max="66" width="26.5546875" customWidth="1"/>
    <col min="67" max="67" width="30.109375" customWidth="1"/>
    <col min="68" max="68" width="16.6640625" customWidth="1"/>
    <col min="69" max="69" width="17.5546875" customWidth="1"/>
    <col min="70" max="75" width="13.88671875" customWidth="1"/>
    <col min="76" max="81" width="15.5546875" customWidth="1"/>
    <col min="82" max="82" width="22" customWidth="1"/>
  </cols>
  <sheetData>
    <row r="1" spans="1:95" ht="13.2" x14ac:dyDescent="0.25">
      <c r="A1" s="77" t="s">
        <v>0</v>
      </c>
      <c r="B1" s="78" t="s">
        <v>1</v>
      </c>
      <c r="C1" s="78" t="s">
        <v>2</v>
      </c>
      <c r="D1" s="79" t="s">
        <v>3</v>
      </c>
      <c r="E1" s="79" t="s">
        <v>4</v>
      </c>
      <c r="F1" s="78" t="s">
        <v>5</v>
      </c>
      <c r="G1" s="78" t="s">
        <v>6</v>
      </c>
      <c r="H1" s="79" t="s">
        <v>7</v>
      </c>
      <c r="I1" s="79" t="s">
        <v>8</v>
      </c>
      <c r="J1" s="78" t="s">
        <v>9</v>
      </c>
      <c r="K1" s="78" t="s">
        <v>10</v>
      </c>
      <c r="L1" s="78" t="s">
        <v>11</v>
      </c>
      <c r="M1" s="78" t="s">
        <v>12</v>
      </c>
      <c r="N1" s="78" t="s">
        <v>13</v>
      </c>
      <c r="O1" s="78" t="s">
        <v>14</v>
      </c>
      <c r="P1" s="78" t="s">
        <v>15</v>
      </c>
      <c r="Q1" s="78" t="s">
        <v>16</v>
      </c>
      <c r="R1" s="78" t="s">
        <v>17</v>
      </c>
      <c r="S1" s="78" t="s">
        <v>18</v>
      </c>
      <c r="T1" s="78" t="s">
        <v>19</v>
      </c>
      <c r="U1" s="78" t="s">
        <v>20</v>
      </c>
      <c r="V1" s="78" t="s">
        <v>21</v>
      </c>
      <c r="W1" s="78" t="s">
        <v>22</v>
      </c>
      <c r="X1" s="78" t="s">
        <v>23</v>
      </c>
      <c r="Y1" s="78" t="s">
        <v>24</v>
      </c>
      <c r="Z1" s="78" t="s">
        <v>25</v>
      </c>
      <c r="AA1" s="78" t="s">
        <v>26</v>
      </c>
      <c r="AB1" s="78" t="s">
        <v>27</v>
      </c>
      <c r="AC1" s="78" t="s">
        <v>28</v>
      </c>
      <c r="AD1" s="78" t="s">
        <v>29</v>
      </c>
      <c r="AE1" s="78" t="s">
        <v>30</v>
      </c>
      <c r="AF1" s="78" t="s">
        <v>31</v>
      </c>
      <c r="AG1" s="78" t="s">
        <v>32</v>
      </c>
      <c r="AH1" s="78" t="s">
        <v>33</v>
      </c>
      <c r="AI1" s="78" t="s">
        <v>34</v>
      </c>
      <c r="AJ1" s="78" t="s">
        <v>35</v>
      </c>
      <c r="AK1" s="78" t="s">
        <v>36</v>
      </c>
      <c r="AL1" s="78" t="s">
        <v>37</v>
      </c>
      <c r="AM1" s="78" t="s">
        <v>38</v>
      </c>
      <c r="AN1" s="78" t="s">
        <v>39</v>
      </c>
      <c r="AO1" s="78" t="s">
        <v>40</v>
      </c>
      <c r="AP1" s="78" t="s">
        <v>41</v>
      </c>
      <c r="AQ1" s="78" t="s">
        <v>42</v>
      </c>
      <c r="AR1" s="78" t="s">
        <v>43</v>
      </c>
      <c r="AS1" s="78" t="s">
        <v>44</v>
      </c>
      <c r="AT1" s="78" t="s">
        <v>45</v>
      </c>
      <c r="AU1" s="78" t="s">
        <v>46</v>
      </c>
      <c r="AV1" s="78" t="s">
        <v>47</v>
      </c>
      <c r="AW1" s="78" t="s">
        <v>48</v>
      </c>
      <c r="AX1" s="78" t="s">
        <v>49</v>
      </c>
      <c r="AY1" s="78" t="s">
        <v>50</v>
      </c>
      <c r="AZ1" s="78" t="s">
        <v>51</v>
      </c>
      <c r="BA1" s="78" t="s">
        <v>52</v>
      </c>
      <c r="BB1" s="78" t="s">
        <v>53</v>
      </c>
      <c r="BC1" s="78" t="s">
        <v>54</v>
      </c>
      <c r="BD1" s="78" t="s">
        <v>55</v>
      </c>
      <c r="BE1" s="78" t="s">
        <v>56</v>
      </c>
      <c r="BF1" s="80" t="s">
        <v>57</v>
      </c>
      <c r="BG1" s="81" t="s">
        <v>1112</v>
      </c>
      <c r="BH1" s="119" t="s">
        <v>1412</v>
      </c>
      <c r="BI1" s="60" t="s">
        <v>1119</v>
      </c>
      <c r="BJ1" s="118" t="s">
        <v>1123</v>
      </c>
      <c r="BK1" s="118" t="s">
        <v>1124</v>
      </c>
      <c r="BL1" s="118" t="s">
        <v>1125</v>
      </c>
      <c r="BM1" s="118" t="s">
        <v>1127</v>
      </c>
      <c r="BN1" s="118" t="s">
        <v>1133</v>
      </c>
      <c r="BO1" s="139" t="s">
        <v>1431</v>
      </c>
      <c r="BP1" s="141" t="s">
        <v>1443</v>
      </c>
      <c r="BQ1" s="144" t="s">
        <v>1456</v>
      </c>
      <c r="BR1" s="144" t="s">
        <v>1457</v>
      </c>
      <c r="BS1" s="150" t="s">
        <v>1479</v>
      </c>
      <c r="BT1" s="144" t="s">
        <v>1458</v>
      </c>
      <c r="BU1" s="150" t="s">
        <v>1481</v>
      </c>
      <c r="BV1" s="144" t="s">
        <v>1480</v>
      </c>
      <c r="BW1" s="150" t="s">
        <v>1482</v>
      </c>
      <c r="BX1" s="144" t="s">
        <v>1459</v>
      </c>
      <c r="BY1" s="150" t="s">
        <v>1483</v>
      </c>
      <c r="BZ1" s="144" t="s">
        <v>1460</v>
      </c>
      <c r="CA1" s="150" t="s">
        <v>1484</v>
      </c>
      <c r="CB1" s="144" t="s">
        <v>1461</v>
      </c>
      <c r="CC1" s="150" t="s">
        <v>1485</v>
      </c>
      <c r="CD1" s="144" t="s">
        <v>1462</v>
      </c>
      <c r="CE1" s="150" t="s">
        <v>1486</v>
      </c>
      <c r="CF1" s="144" t="s">
        <v>1463</v>
      </c>
      <c r="CG1" s="150" t="s">
        <v>1487</v>
      </c>
      <c r="CH1" s="144" t="s">
        <v>1464</v>
      </c>
      <c r="CI1" s="150" t="s">
        <v>1488</v>
      </c>
      <c r="CJ1" s="144" t="s">
        <v>1465</v>
      </c>
      <c r="CK1" s="150" t="s">
        <v>1489</v>
      </c>
      <c r="CL1" s="144" t="s">
        <v>1466</v>
      </c>
      <c r="CM1" s="150" t="s">
        <v>1490</v>
      </c>
      <c r="CN1" s="144" t="s">
        <v>1467</v>
      </c>
      <c r="CO1" s="150" t="s">
        <v>1491</v>
      </c>
      <c r="CP1" s="148" t="s">
        <v>1476</v>
      </c>
      <c r="CQ1" s="150" t="s">
        <v>1492</v>
      </c>
    </row>
    <row r="2" spans="1:95" ht="13.2" x14ac:dyDescent="0.25">
      <c r="A2" s="82">
        <v>45569.397830833332</v>
      </c>
      <c r="B2" s="83" t="s">
        <v>58</v>
      </c>
      <c r="C2" s="84" t="s">
        <v>59</v>
      </c>
      <c r="D2" s="83">
        <v>95.53</v>
      </c>
      <c r="E2" s="83">
        <v>0</v>
      </c>
      <c r="F2" s="83" t="s">
        <v>60</v>
      </c>
      <c r="G2" s="85" t="s">
        <v>61</v>
      </c>
      <c r="H2" s="83" t="s">
        <v>62</v>
      </c>
      <c r="I2" s="83" t="s">
        <v>63</v>
      </c>
      <c r="J2" s="83" t="s">
        <v>64</v>
      </c>
      <c r="K2" s="83" t="s">
        <v>64</v>
      </c>
      <c r="L2" s="83" t="s">
        <v>64</v>
      </c>
      <c r="M2" s="83" t="s">
        <v>64</v>
      </c>
      <c r="N2" s="83" t="s">
        <v>64</v>
      </c>
      <c r="O2" s="83" t="s">
        <v>64</v>
      </c>
      <c r="P2" s="83" t="s">
        <v>64</v>
      </c>
      <c r="Q2" s="83" t="s">
        <v>64</v>
      </c>
      <c r="R2" s="83" t="s">
        <v>64</v>
      </c>
      <c r="S2" s="83" t="s">
        <v>64</v>
      </c>
      <c r="T2" s="83" t="s">
        <v>64</v>
      </c>
      <c r="U2" s="83" t="s">
        <v>64</v>
      </c>
      <c r="V2" s="83" t="s">
        <v>64</v>
      </c>
      <c r="W2" s="83" t="s">
        <v>64</v>
      </c>
      <c r="X2" s="83" t="s">
        <v>64</v>
      </c>
      <c r="Y2" s="83" t="s">
        <v>64</v>
      </c>
      <c r="Z2" s="83" t="s">
        <v>65</v>
      </c>
      <c r="AA2" s="83" t="s">
        <v>65</v>
      </c>
      <c r="AB2" s="83" t="s">
        <v>65</v>
      </c>
      <c r="AC2" s="83" t="s">
        <v>65</v>
      </c>
      <c r="AD2" s="83" t="s">
        <v>65</v>
      </c>
      <c r="AE2" s="83" t="s">
        <v>65</v>
      </c>
      <c r="AF2" s="83" t="s">
        <v>65</v>
      </c>
      <c r="AG2" s="83" t="s">
        <v>65</v>
      </c>
      <c r="AH2" s="83" t="s">
        <v>65</v>
      </c>
      <c r="AI2" s="83" t="s">
        <v>66</v>
      </c>
      <c r="AJ2" s="83" t="s">
        <v>65</v>
      </c>
      <c r="AK2" s="83" t="s">
        <v>66</v>
      </c>
      <c r="AL2" s="83" t="s">
        <v>66</v>
      </c>
      <c r="AM2" s="83" t="s">
        <v>65</v>
      </c>
      <c r="AN2" s="83" t="s">
        <v>66</v>
      </c>
      <c r="AO2" s="83" t="s">
        <v>66</v>
      </c>
      <c r="AP2" s="83" t="s">
        <v>67</v>
      </c>
      <c r="AQ2" s="83" t="s">
        <v>67</v>
      </c>
      <c r="AR2" s="83" t="s">
        <v>63</v>
      </c>
      <c r="AS2" s="83" t="s">
        <v>68</v>
      </c>
      <c r="AT2" s="83" t="s">
        <v>69</v>
      </c>
      <c r="AU2" s="83" t="s">
        <v>70</v>
      </c>
      <c r="AV2" s="83" t="s">
        <v>71</v>
      </c>
      <c r="AW2" s="83" t="s">
        <v>63</v>
      </c>
      <c r="AX2" s="83" t="s">
        <v>72</v>
      </c>
      <c r="AY2" s="83" t="s">
        <v>73</v>
      </c>
      <c r="AZ2" s="83" t="s">
        <v>72</v>
      </c>
      <c r="BA2" s="83" t="s">
        <v>73</v>
      </c>
      <c r="BB2" s="83" t="s">
        <v>72</v>
      </c>
      <c r="BC2" s="83" t="s">
        <v>73</v>
      </c>
      <c r="BE2" s="83" t="s">
        <v>73</v>
      </c>
      <c r="BG2" s="76" t="s">
        <v>100</v>
      </c>
      <c r="BH2" s="76" t="s">
        <v>60</v>
      </c>
      <c r="BI2" s="76" t="s">
        <v>1414</v>
      </c>
      <c r="BJ2">
        <v>15</v>
      </c>
      <c r="BK2">
        <v>58</v>
      </c>
      <c r="BM2" s="86" t="s">
        <v>1130</v>
      </c>
      <c r="BN2" s="86" t="s">
        <v>1131</v>
      </c>
      <c r="BO2" s="87" t="s">
        <v>68</v>
      </c>
      <c r="BP2" s="87"/>
      <c r="BQ2" s="87" t="s">
        <v>1472</v>
      </c>
      <c r="BR2" s="86" t="s">
        <v>1445</v>
      </c>
      <c r="BS2" s="86">
        <v>1</v>
      </c>
      <c r="BT2" s="86" t="s">
        <v>1445</v>
      </c>
      <c r="BU2" s="86">
        <v>1</v>
      </c>
      <c r="BV2" s="86" t="s">
        <v>63</v>
      </c>
      <c r="BW2" s="86">
        <v>1</v>
      </c>
      <c r="BX2" s="86" t="s">
        <v>1447</v>
      </c>
      <c r="BY2" s="86">
        <v>0</v>
      </c>
      <c r="BZ2" s="86" t="s">
        <v>1470</v>
      </c>
      <c r="CA2" s="86">
        <v>2</v>
      </c>
      <c r="CB2" s="86" t="s">
        <v>1452</v>
      </c>
      <c r="CC2" s="86">
        <v>0</v>
      </c>
      <c r="CD2" s="86" t="s">
        <v>1454</v>
      </c>
      <c r="CE2" s="86">
        <v>1</v>
      </c>
      <c r="CF2" s="86" t="s">
        <v>1454</v>
      </c>
      <c r="CG2" s="86">
        <v>1</v>
      </c>
      <c r="CH2" s="86" t="s">
        <v>226</v>
      </c>
      <c r="CI2" s="86">
        <v>0</v>
      </c>
      <c r="CJ2" s="86" t="s">
        <v>1454</v>
      </c>
      <c r="CK2" s="86">
        <v>1</v>
      </c>
      <c r="CL2" s="86" t="s">
        <v>226</v>
      </c>
      <c r="CM2" s="86">
        <v>0</v>
      </c>
      <c r="CN2" s="86" t="s">
        <v>1454</v>
      </c>
      <c r="CO2" s="86">
        <v>1</v>
      </c>
      <c r="CP2" s="87" t="s">
        <v>1477</v>
      </c>
      <c r="CQ2" s="152">
        <v>0</v>
      </c>
    </row>
    <row r="3" spans="1:95" ht="13.2" x14ac:dyDescent="0.25">
      <c r="A3" s="82">
        <v>45569.400285462965</v>
      </c>
      <c r="B3" s="83" t="s">
        <v>74</v>
      </c>
      <c r="C3" s="84" t="s">
        <v>75</v>
      </c>
      <c r="D3" s="83">
        <v>58.04</v>
      </c>
      <c r="E3" s="83">
        <v>0.28999999999999998</v>
      </c>
      <c r="F3" s="83" t="s">
        <v>60</v>
      </c>
      <c r="G3" s="83" t="s">
        <v>76</v>
      </c>
      <c r="H3" s="83" t="s">
        <v>77</v>
      </c>
      <c r="I3" s="83" t="s">
        <v>63</v>
      </c>
      <c r="J3" s="83" t="s">
        <v>64</v>
      </c>
      <c r="K3" s="83" t="s">
        <v>64</v>
      </c>
      <c r="L3" s="83" t="s">
        <v>64</v>
      </c>
      <c r="M3" s="83" t="s">
        <v>78</v>
      </c>
      <c r="N3" s="83" t="s">
        <v>64</v>
      </c>
      <c r="O3" s="83" t="s">
        <v>64</v>
      </c>
      <c r="P3" s="83" t="s">
        <v>64</v>
      </c>
      <c r="Q3" s="83" t="s">
        <v>64</v>
      </c>
      <c r="R3" s="83" t="s">
        <v>64</v>
      </c>
      <c r="S3" s="83" t="s">
        <v>64</v>
      </c>
      <c r="T3" s="83" t="s">
        <v>64</v>
      </c>
      <c r="U3" s="83" t="s">
        <v>64</v>
      </c>
      <c r="V3" s="83" t="s">
        <v>64</v>
      </c>
      <c r="W3" s="83" t="s">
        <v>64</v>
      </c>
      <c r="X3" s="83" t="s">
        <v>64</v>
      </c>
      <c r="Y3" s="83" t="s">
        <v>64</v>
      </c>
      <c r="Z3" s="83" t="s">
        <v>66</v>
      </c>
      <c r="AA3" s="83" t="s">
        <v>66</v>
      </c>
      <c r="AB3" s="83" t="s">
        <v>66</v>
      </c>
      <c r="AC3" s="83" t="s">
        <v>66</v>
      </c>
      <c r="AD3" s="83" t="s">
        <v>66</v>
      </c>
      <c r="AE3" s="83" t="s">
        <v>66</v>
      </c>
      <c r="AF3" s="83" t="s">
        <v>66</v>
      </c>
      <c r="AG3" s="83" t="s">
        <v>66</v>
      </c>
      <c r="AH3" s="83" t="s">
        <v>66</v>
      </c>
      <c r="AI3" s="83" t="s">
        <v>79</v>
      </c>
      <c r="AJ3" s="83" t="s">
        <v>66</v>
      </c>
      <c r="AK3" s="83" t="s">
        <v>66</v>
      </c>
      <c r="AL3" s="83" t="s">
        <v>66</v>
      </c>
      <c r="AM3" s="83" t="s">
        <v>66</v>
      </c>
      <c r="AN3" s="83" t="s">
        <v>66</v>
      </c>
      <c r="AO3" s="83" t="s">
        <v>66</v>
      </c>
      <c r="AP3" s="83" t="s">
        <v>67</v>
      </c>
      <c r="AQ3" s="83" t="s">
        <v>80</v>
      </c>
      <c r="AR3" s="83" t="s">
        <v>73</v>
      </c>
      <c r="AS3" s="83" t="s">
        <v>81</v>
      </c>
      <c r="AT3" s="83" t="s">
        <v>69</v>
      </c>
      <c r="AU3" s="83" t="s">
        <v>67</v>
      </c>
      <c r="AV3" s="83" t="s">
        <v>71</v>
      </c>
      <c r="AW3" s="83" t="s">
        <v>73</v>
      </c>
      <c r="AX3" s="83" t="s">
        <v>73</v>
      </c>
      <c r="AY3" s="83" t="s">
        <v>72</v>
      </c>
      <c r="AZ3" s="83" t="s">
        <v>72</v>
      </c>
      <c r="BA3" s="83" t="s">
        <v>73</v>
      </c>
      <c r="BB3" s="83" t="s">
        <v>73</v>
      </c>
      <c r="BC3" s="83" t="s">
        <v>73</v>
      </c>
      <c r="BE3" s="83" t="s">
        <v>73</v>
      </c>
      <c r="BG3" s="76" t="s">
        <v>100</v>
      </c>
      <c r="BH3" s="76" t="s">
        <v>60</v>
      </c>
      <c r="BI3" s="76" t="s">
        <v>1414</v>
      </c>
      <c r="BJ3">
        <v>16</v>
      </c>
      <c r="BK3">
        <v>48</v>
      </c>
      <c r="BM3" s="86" t="s">
        <v>1130</v>
      </c>
      <c r="BN3" s="86" t="s">
        <v>1131</v>
      </c>
      <c r="BO3" s="87" t="s">
        <v>68</v>
      </c>
      <c r="BP3" s="87"/>
      <c r="BQ3" s="87" t="s">
        <v>1472</v>
      </c>
      <c r="BR3" s="86" t="s">
        <v>1445</v>
      </c>
      <c r="BS3" s="86">
        <v>1</v>
      </c>
      <c r="BT3" s="86" t="s">
        <v>1444</v>
      </c>
      <c r="BU3" s="86">
        <v>0</v>
      </c>
      <c r="BV3" s="86" t="s">
        <v>73</v>
      </c>
      <c r="BW3" s="86">
        <v>0</v>
      </c>
      <c r="BX3" s="86" t="s">
        <v>1447</v>
      </c>
      <c r="BY3" s="86">
        <v>0</v>
      </c>
      <c r="BZ3" s="86" t="s">
        <v>1450</v>
      </c>
      <c r="CA3" s="86">
        <v>1</v>
      </c>
      <c r="CB3" s="86" t="s">
        <v>1452</v>
      </c>
      <c r="CC3" s="86">
        <v>0</v>
      </c>
      <c r="CD3" s="86" t="s">
        <v>226</v>
      </c>
      <c r="CE3" s="86">
        <v>0</v>
      </c>
      <c r="CF3" s="86" t="s">
        <v>226</v>
      </c>
      <c r="CG3" s="86">
        <v>0</v>
      </c>
      <c r="CH3" s="86" t="s">
        <v>1454</v>
      </c>
      <c r="CI3" s="86">
        <v>1</v>
      </c>
      <c r="CJ3" s="86" t="s">
        <v>1454</v>
      </c>
      <c r="CK3" s="86">
        <v>1</v>
      </c>
      <c r="CL3" s="86" t="s">
        <v>226</v>
      </c>
      <c r="CM3" s="86">
        <v>0</v>
      </c>
      <c r="CN3" s="86" t="s">
        <v>226</v>
      </c>
      <c r="CO3" s="86">
        <v>0</v>
      </c>
      <c r="CP3" s="87" t="s">
        <v>1477</v>
      </c>
      <c r="CQ3" s="152">
        <v>0</v>
      </c>
    </row>
    <row r="4" spans="1:95" ht="13.2" x14ac:dyDescent="0.25">
      <c r="A4" s="82">
        <v>45569.4045634375</v>
      </c>
      <c r="B4" s="83" t="s">
        <v>82</v>
      </c>
      <c r="C4" s="84" t="s">
        <v>83</v>
      </c>
      <c r="D4" s="83">
        <v>10.71</v>
      </c>
      <c r="E4" s="83">
        <v>0.04</v>
      </c>
      <c r="F4" s="83" t="s">
        <v>60</v>
      </c>
      <c r="G4" s="83" t="s">
        <v>76</v>
      </c>
      <c r="H4" s="83" t="s">
        <v>77</v>
      </c>
      <c r="I4" s="83" t="s">
        <v>63</v>
      </c>
      <c r="J4" s="83" t="s">
        <v>64</v>
      </c>
      <c r="K4" s="83" t="s">
        <v>64</v>
      </c>
      <c r="L4" s="83" t="s">
        <v>64</v>
      </c>
      <c r="M4" s="83" t="s">
        <v>84</v>
      </c>
      <c r="N4" s="83" t="s">
        <v>64</v>
      </c>
      <c r="O4" s="83" t="s">
        <v>84</v>
      </c>
      <c r="P4" s="83" t="s">
        <v>84</v>
      </c>
      <c r="Q4" s="83" t="s">
        <v>64</v>
      </c>
      <c r="R4" s="83" t="s">
        <v>64</v>
      </c>
      <c r="S4" s="83" t="s">
        <v>84</v>
      </c>
      <c r="T4" s="83" t="s">
        <v>64</v>
      </c>
      <c r="U4" s="83" t="s">
        <v>64</v>
      </c>
      <c r="V4" s="83" t="s">
        <v>64</v>
      </c>
      <c r="W4" s="83" t="s">
        <v>64</v>
      </c>
      <c r="X4" s="83" t="s">
        <v>64</v>
      </c>
      <c r="Y4" s="83" t="s">
        <v>64</v>
      </c>
      <c r="Z4" s="83" t="s">
        <v>65</v>
      </c>
      <c r="AA4" s="83" t="s">
        <v>65</v>
      </c>
      <c r="AB4" s="83" t="s">
        <v>65</v>
      </c>
      <c r="AC4" s="83" t="s">
        <v>65</v>
      </c>
      <c r="AD4" s="83" t="s">
        <v>65</v>
      </c>
      <c r="AE4" s="83" t="s">
        <v>65</v>
      </c>
      <c r="AF4" s="83" t="s">
        <v>65</v>
      </c>
      <c r="AG4" s="83" t="s">
        <v>66</v>
      </c>
      <c r="AH4" s="83" t="s">
        <v>65</v>
      </c>
      <c r="AI4" s="83" t="s">
        <v>66</v>
      </c>
      <c r="AJ4" s="83" t="s">
        <v>65</v>
      </c>
      <c r="AK4" s="83" t="s">
        <v>65</v>
      </c>
      <c r="AL4" s="83" t="s">
        <v>65</v>
      </c>
      <c r="AM4" s="83" t="s">
        <v>65</v>
      </c>
      <c r="AN4" s="83" t="s">
        <v>66</v>
      </c>
      <c r="AO4" s="83" t="s">
        <v>66</v>
      </c>
      <c r="AP4" s="83" t="s">
        <v>85</v>
      </c>
      <c r="AQ4" s="83" t="s">
        <v>85</v>
      </c>
      <c r="AR4" s="83" t="s">
        <v>86</v>
      </c>
      <c r="AS4" s="83" t="s">
        <v>68</v>
      </c>
      <c r="AT4" s="83" t="s">
        <v>87</v>
      </c>
      <c r="AU4" s="83" t="s">
        <v>67</v>
      </c>
      <c r="AV4" s="83" t="s">
        <v>67</v>
      </c>
      <c r="AW4" s="83" t="s">
        <v>72</v>
      </c>
      <c r="AX4" s="83" t="s">
        <v>72</v>
      </c>
      <c r="AY4" s="83" t="s">
        <v>63</v>
      </c>
      <c r="AZ4" s="83" t="s">
        <v>72</v>
      </c>
      <c r="BA4" s="83" t="s">
        <v>72</v>
      </c>
      <c r="BB4" s="83" t="s">
        <v>73</v>
      </c>
      <c r="BC4" s="83" t="s">
        <v>73</v>
      </c>
      <c r="BE4" s="83" t="s">
        <v>73</v>
      </c>
      <c r="BG4" s="76" t="s">
        <v>100</v>
      </c>
      <c r="BH4" s="76" t="s">
        <v>60</v>
      </c>
      <c r="BI4" s="76" t="s">
        <v>1414</v>
      </c>
      <c r="BJ4">
        <v>12</v>
      </c>
      <c r="BK4">
        <v>59</v>
      </c>
      <c r="BM4" s="86" t="s">
        <v>1130</v>
      </c>
      <c r="BN4" s="86" t="s">
        <v>1131</v>
      </c>
      <c r="BO4" s="87" t="s">
        <v>68</v>
      </c>
      <c r="BP4" s="87"/>
      <c r="BQ4" s="87" t="s">
        <v>1472</v>
      </c>
      <c r="BR4" s="86" t="s">
        <v>1445</v>
      </c>
      <c r="BS4" s="86">
        <v>1</v>
      </c>
      <c r="BT4" s="86" t="s">
        <v>1445</v>
      </c>
      <c r="BU4" s="86">
        <v>1</v>
      </c>
      <c r="BV4" s="86" t="s">
        <v>63</v>
      </c>
      <c r="BW4" s="86">
        <v>1</v>
      </c>
      <c r="BX4" s="86" t="s">
        <v>1448</v>
      </c>
      <c r="BY4" s="86">
        <v>1</v>
      </c>
      <c r="BZ4" s="86" t="s">
        <v>1450</v>
      </c>
      <c r="CA4" s="86">
        <v>1</v>
      </c>
      <c r="CB4" s="86" t="s">
        <v>1453</v>
      </c>
      <c r="CC4" s="86">
        <v>1</v>
      </c>
      <c r="CD4" s="86" t="s">
        <v>1454</v>
      </c>
      <c r="CE4" s="86">
        <v>1</v>
      </c>
      <c r="CF4" s="86" t="s">
        <v>1454</v>
      </c>
      <c r="CG4" s="86">
        <v>1</v>
      </c>
      <c r="CH4" s="86" t="s">
        <v>1454</v>
      </c>
      <c r="CI4" s="86">
        <v>1</v>
      </c>
      <c r="CJ4" s="86" t="s">
        <v>1454</v>
      </c>
      <c r="CK4" s="86">
        <v>1</v>
      </c>
      <c r="CL4" s="86" t="s">
        <v>1454</v>
      </c>
      <c r="CM4" s="86">
        <v>1</v>
      </c>
      <c r="CN4" s="86" t="s">
        <v>226</v>
      </c>
      <c r="CO4" s="86">
        <v>0</v>
      </c>
      <c r="CP4" s="87" t="s">
        <v>1478</v>
      </c>
      <c r="CQ4" s="152">
        <v>1</v>
      </c>
    </row>
    <row r="5" spans="1:95" ht="13.2" x14ac:dyDescent="0.25">
      <c r="A5" s="82">
        <v>45569.406900590278</v>
      </c>
      <c r="B5" s="83" t="s">
        <v>88</v>
      </c>
      <c r="C5" s="84" t="s">
        <v>89</v>
      </c>
      <c r="D5" s="83">
        <v>100</v>
      </c>
      <c r="E5" s="83">
        <v>0.21</v>
      </c>
      <c r="F5" s="83" t="s">
        <v>60</v>
      </c>
      <c r="G5" s="83" t="s">
        <v>76</v>
      </c>
      <c r="H5" s="83" t="s">
        <v>77</v>
      </c>
      <c r="I5" s="83" t="s">
        <v>63</v>
      </c>
      <c r="J5" s="83" t="s">
        <v>64</v>
      </c>
      <c r="K5" s="83" t="s">
        <v>64</v>
      </c>
      <c r="L5" s="83" t="s">
        <v>64</v>
      </c>
      <c r="M5" s="83" t="s">
        <v>84</v>
      </c>
      <c r="N5" s="83" t="s">
        <v>64</v>
      </c>
      <c r="O5" s="83" t="s">
        <v>64</v>
      </c>
      <c r="P5" s="83" t="s">
        <v>64</v>
      </c>
      <c r="Q5" s="83" t="s">
        <v>64</v>
      </c>
      <c r="R5" s="83" t="s">
        <v>64</v>
      </c>
      <c r="S5" s="83" t="s">
        <v>64</v>
      </c>
      <c r="T5" s="83" t="s">
        <v>64</v>
      </c>
      <c r="U5" s="83" t="s">
        <v>64</v>
      </c>
      <c r="V5" s="83" t="s">
        <v>64</v>
      </c>
      <c r="W5" s="83" t="s">
        <v>64</v>
      </c>
      <c r="X5" s="83" t="s">
        <v>64</v>
      </c>
      <c r="Y5" s="83" t="s">
        <v>64</v>
      </c>
      <c r="Z5" s="83" t="s">
        <v>66</v>
      </c>
      <c r="AA5" s="83" t="s">
        <v>66</v>
      </c>
      <c r="AB5" s="83" t="s">
        <v>66</v>
      </c>
      <c r="AC5" s="83" t="s">
        <v>66</v>
      </c>
      <c r="AD5" s="83" t="s">
        <v>66</v>
      </c>
      <c r="AE5" s="83" t="s">
        <v>65</v>
      </c>
      <c r="AF5" s="83" t="s">
        <v>66</v>
      </c>
      <c r="AG5" s="83" t="s">
        <v>65</v>
      </c>
      <c r="AH5" s="83" t="s">
        <v>79</v>
      </c>
      <c r="AI5" s="83" t="s">
        <v>66</v>
      </c>
      <c r="AJ5" s="83" t="s">
        <v>65</v>
      </c>
      <c r="AK5" s="83" t="s">
        <v>65</v>
      </c>
      <c r="AL5" s="83" t="s">
        <v>66</v>
      </c>
      <c r="AM5" s="83" t="s">
        <v>66</v>
      </c>
      <c r="AN5" s="83" t="s">
        <v>65</v>
      </c>
      <c r="AO5" s="83" t="s">
        <v>65</v>
      </c>
      <c r="AP5" s="83" t="s">
        <v>85</v>
      </c>
      <c r="AQ5" s="83" t="s">
        <v>67</v>
      </c>
      <c r="AR5" s="83" t="s">
        <v>86</v>
      </c>
      <c r="AS5" s="83" t="s">
        <v>81</v>
      </c>
      <c r="AT5" s="83" t="s">
        <v>87</v>
      </c>
      <c r="AU5" s="83" t="s">
        <v>85</v>
      </c>
      <c r="AV5" s="83" t="s">
        <v>71</v>
      </c>
      <c r="AW5" s="83" t="s">
        <v>72</v>
      </c>
      <c r="AX5" s="83" t="s">
        <v>63</v>
      </c>
      <c r="AY5" s="83" t="s">
        <v>72</v>
      </c>
      <c r="AZ5" s="83" t="s">
        <v>72</v>
      </c>
      <c r="BA5" s="83" t="s">
        <v>63</v>
      </c>
      <c r="BB5" s="83" t="s">
        <v>73</v>
      </c>
      <c r="BC5" s="83" t="s">
        <v>73</v>
      </c>
      <c r="BE5" s="83" t="s">
        <v>73</v>
      </c>
      <c r="BG5" s="76" t="s">
        <v>100</v>
      </c>
      <c r="BH5" s="76" t="s">
        <v>60</v>
      </c>
      <c r="BI5" s="76" t="s">
        <v>1414</v>
      </c>
      <c r="BJ5">
        <v>15</v>
      </c>
      <c r="BK5">
        <v>52</v>
      </c>
      <c r="BM5" s="86" t="s">
        <v>1130</v>
      </c>
      <c r="BN5" s="86" t="s">
        <v>1131</v>
      </c>
      <c r="BO5" s="87" t="s">
        <v>68</v>
      </c>
      <c r="BP5" s="87"/>
      <c r="BQ5" s="87" t="s">
        <v>1472</v>
      </c>
      <c r="BR5" s="86" t="s">
        <v>1445</v>
      </c>
      <c r="BS5" s="86">
        <v>1</v>
      </c>
      <c r="BT5" s="86" t="s">
        <v>1445</v>
      </c>
      <c r="BU5" s="86">
        <v>1</v>
      </c>
      <c r="BV5" s="86" t="s">
        <v>63</v>
      </c>
      <c r="BW5" s="86">
        <v>1</v>
      </c>
      <c r="BX5" s="86" t="s">
        <v>1448</v>
      </c>
      <c r="BY5" s="86">
        <v>1</v>
      </c>
      <c r="BZ5" s="86" t="s">
        <v>1450</v>
      </c>
      <c r="CA5" s="86">
        <v>1</v>
      </c>
      <c r="CB5" s="86" t="s">
        <v>1452</v>
      </c>
      <c r="CC5" s="86">
        <v>0</v>
      </c>
      <c r="CD5" s="86" t="s">
        <v>1454</v>
      </c>
      <c r="CE5" s="86">
        <v>1</v>
      </c>
      <c r="CF5" s="86" t="s">
        <v>1454</v>
      </c>
      <c r="CG5" s="86">
        <v>1</v>
      </c>
      <c r="CH5" s="86" t="s">
        <v>1454</v>
      </c>
      <c r="CI5" s="86">
        <v>1</v>
      </c>
      <c r="CJ5" s="86" t="s">
        <v>1454</v>
      </c>
      <c r="CK5" s="86">
        <v>1</v>
      </c>
      <c r="CL5" s="86" t="s">
        <v>1454</v>
      </c>
      <c r="CM5" s="86">
        <v>1</v>
      </c>
      <c r="CN5" s="86" t="s">
        <v>226</v>
      </c>
      <c r="CO5" s="86">
        <v>0</v>
      </c>
      <c r="CP5" s="87" t="s">
        <v>1478</v>
      </c>
      <c r="CQ5" s="152">
        <v>1</v>
      </c>
    </row>
    <row r="6" spans="1:95" ht="13.2" x14ac:dyDescent="0.25">
      <c r="A6" s="82">
        <v>45569.40973402778</v>
      </c>
      <c r="B6" s="83" t="s">
        <v>90</v>
      </c>
      <c r="C6" s="84" t="s">
        <v>91</v>
      </c>
      <c r="D6" s="83">
        <v>0</v>
      </c>
      <c r="E6" s="83">
        <v>0.04</v>
      </c>
      <c r="F6" s="83" t="s">
        <v>60</v>
      </c>
      <c r="G6" s="83" t="s">
        <v>76</v>
      </c>
      <c r="H6" s="83" t="s">
        <v>92</v>
      </c>
      <c r="I6" s="83" t="s">
        <v>63</v>
      </c>
      <c r="J6" s="83" t="s">
        <v>64</v>
      </c>
      <c r="K6" s="83" t="s">
        <v>64</v>
      </c>
      <c r="L6" s="83" t="s">
        <v>64</v>
      </c>
      <c r="M6" s="83" t="s">
        <v>64</v>
      </c>
      <c r="N6" s="83" t="s">
        <v>64</v>
      </c>
      <c r="O6" s="83" t="s">
        <v>64</v>
      </c>
      <c r="P6" s="83" t="s">
        <v>64</v>
      </c>
      <c r="Q6" s="83" t="s">
        <v>64</v>
      </c>
      <c r="R6" s="83" t="s">
        <v>64</v>
      </c>
      <c r="S6" s="83" t="s">
        <v>64</v>
      </c>
      <c r="T6" s="83" t="s">
        <v>64</v>
      </c>
      <c r="U6" s="83" t="s">
        <v>64</v>
      </c>
      <c r="V6" s="83" t="s">
        <v>64</v>
      </c>
      <c r="W6" s="83" t="s">
        <v>64</v>
      </c>
      <c r="X6" s="83" t="s">
        <v>64</v>
      </c>
      <c r="Y6" s="83" t="s">
        <v>64</v>
      </c>
      <c r="Z6" s="83" t="s">
        <v>65</v>
      </c>
      <c r="AA6" s="83" t="s">
        <v>65</v>
      </c>
      <c r="AB6" s="83" t="s">
        <v>65</v>
      </c>
      <c r="AC6" s="83" t="s">
        <v>66</v>
      </c>
      <c r="AD6" s="83" t="s">
        <v>65</v>
      </c>
      <c r="AE6" s="83" t="s">
        <v>65</v>
      </c>
      <c r="AF6" s="83" t="s">
        <v>65</v>
      </c>
      <c r="AG6" s="83" t="s">
        <v>66</v>
      </c>
      <c r="AH6" s="83" t="s">
        <v>65</v>
      </c>
      <c r="AI6" s="83" t="s">
        <v>65</v>
      </c>
      <c r="AJ6" s="83" t="s">
        <v>65</v>
      </c>
      <c r="AK6" s="83" t="s">
        <v>65</v>
      </c>
      <c r="AL6" s="83" t="s">
        <v>66</v>
      </c>
      <c r="AM6" s="83" t="s">
        <v>65</v>
      </c>
      <c r="AN6" s="83" t="s">
        <v>65</v>
      </c>
      <c r="AO6" s="83" t="s">
        <v>66</v>
      </c>
      <c r="AP6" s="83" t="s">
        <v>67</v>
      </c>
      <c r="AQ6" s="83" t="s">
        <v>85</v>
      </c>
      <c r="AR6" s="83" t="s">
        <v>63</v>
      </c>
      <c r="AS6" s="83" t="s">
        <v>68</v>
      </c>
      <c r="AT6" s="83" t="s">
        <v>69</v>
      </c>
      <c r="AU6" s="83" t="s">
        <v>93</v>
      </c>
      <c r="AV6" s="83" t="s">
        <v>94</v>
      </c>
      <c r="AW6" s="83" t="s">
        <v>63</v>
      </c>
      <c r="AX6" s="83" t="s">
        <v>73</v>
      </c>
      <c r="AY6" s="83" t="s">
        <v>63</v>
      </c>
      <c r="AZ6" s="83" t="s">
        <v>73</v>
      </c>
      <c r="BA6" s="83" t="s">
        <v>73</v>
      </c>
      <c r="BB6" s="83" t="s">
        <v>73</v>
      </c>
      <c r="BC6" s="83" t="s">
        <v>73</v>
      </c>
      <c r="BE6" s="83" t="s">
        <v>73</v>
      </c>
      <c r="BG6" s="76" t="s">
        <v>100</v>
      </c>
      <c r="BH6" s="76" t="s">
        <v>60</v>
      </c>
      <c r="BI6" s="76" t="s">
        <v>1414</v>
      </c>
      <c r="BJ6">
        <v>15</v>
      </c>
      <c r="BK6">
        <v>57</v>
      </c>
      <c r="BM6" s="86" t="s">
        <v>1130</v>
      </c>
      <c r="BN6" s="86" t="s">
        <v>1131</v>
      </c>
      <c r="BO6" s="87" t="s">
        <v>68</v>
      </c>
      <c r="BP6" s="87"/>
      <c r="BQ6" s="87" t="s">
        <v>1472</v>
      </c>
      <c r="BR6" s="86" t="s">
        <v>1445</v>
      </c>
      <c r="BS6" s="86">
        <v>1</v>
      </c>
      <c r="BT6" s="86" t="s">
        <v>1445</v>
      </c>
      <c r="BU6" s="86">
        <v>1</v>
      </c>
      <c r="BV6" s="86" t="s">
        <v>63</v>
      </c>
      <c r="BW6" s="86">
        <v>1</v>
      </c>
      <c r="BX6" s="86" t="s">
        <v>1447</v>
      </c>
      <c r="BY6" s="86">
        <v>0</v>
      </c>
      <c r="BZ6" s="86" t="s">
        <v>1449</v>
      </c>
      <c r="CA6" s="86">
        <v>0</v>
      </c>
      <c r="CB6" s="86" t="s">
        <v>1453</v>
      </c>
      <c r="CC6" s="86">
        <v>1</v>
      </c>
      <c r="CD6" s="86" t="s">
        <v>1454</v>
      </c>
      <c r="CE6" s="86">
        <v>1</v>
      </c>
      <c r="CF6" s="86" t="s">
        <v>226</v>
      </c>
      <c r="CG6" s="86">
        <v>0</v>
      </c>
      <c r="CH6" s="86" t="s">
        <v>1454</v>
      </c>
      <c r="CI6" s="86">
        <v>1</v>
      </c>
      <c r="CJ6" s="86" t="s">
        <v>226</v>
      </c>
      <c r="CK6" s="86">
        <v>0</v>
      </c>
      <c r="CL6" s="86" t="s">
        <v>226</v>
      </c>
      <c r="CM6" s="86">
        <v>0</v>
      </c>
      <c r="CN6" s="86" t="s">
        <v>226</v>
      </c>
      <c r="CO6" s="86">
        <v>0</v>
      </c>
      <c r="CP6" s="87" t="s">
        <v>1477</v>
      </c>
      <c r="CQ6" s="152">
        <v>0</v>
      </c>
    </row>
    <row r="7" spans="1:95" ht="13.2" x14ac:dyDescent="0.25">
      <c r="A7" s="82">
        <v>45569.411558958338</v>
      </c>
      <c r="B7" s="83" t="s">
        <v>95</v>
      </c>
      <c r="C7" s="84" t="s">
        <v>96</v>
      </c>
      <c r="D7" s="83">
        <v>77.680000000000007</v>
      </c>
      <c r="E7" s="83">
        <v>0.25</v>
      </c>
      <c r="F7" s="83" t="s">
        <v>60</v>
      </c>
      <c r="G7" s="83" t="s">
        <v>76</v>
      </c>
      <c r="H7" s="83" t="s">
        <v>77</v>
      </c>
      <c r="I7" s="83" t="s">
        <v>63</v>
      </c>
      <c r="J7" s="83" t="s">
        <v>64</v>
      </c>
      <c r="K7" s="83" t="s">
        <v>84</v>
      </c>
      <c r="L7" s="83" t="s">
        <v>64</v>
      </c>
      <c r="M7" s="83" t="s">
        <v>84</v>
      </c>
      <c r="N7" s="83" t="s">
        <v>64</v>
      </c>
      <c r="O7" s="83" t="s">
        <v>84</v>
      </c>
      <c r="P7" s="83" t="s">
        <v>84</v>
      </c>
      <c r="Q7" s="83" t="s">
        <v>84</v>
      </c>
      <c r="R7" s="83" t="s">
        <v>64</v>
      </c>
      <c r="S7" s="83" t="s">
        <v>64</v>
      </c>
      <c r="T7" s="83" t="s">
        <v>64</v>
      </c>
      <c r="U7" s="83" t="s">
        <v>64</v>
      </c>
      <c r="V7" s="83" t="s">
        <v>84</v>
      </c>
      <c r="W7" s="83" t="s">
        <v>64</v>
      </c>
      <c r="X7" s="83" t="s">
        <v>64</v>
      </c>
      <c r="Y7" s="83" t="s">
        <v>64</v>
      </c>
      <c r="Z7" s="83" t="s">
        <v>65</v>
      </c>
      <c r="AA7" s="83" t="s">
        <v>65</v>
      </c>
      <c r="AB7" s="83" t="s">
        <v>65</v>
      </c>
      <c r="AC7" s="83" t="s">
        <v>65</v>
      </c>
      <c r="AD7" s="83" t="s">
        <v>65</v>
      </c>
      <c r="AE7" s="83" t="s">
        <v>65</v>
      </c>
      <c r="AF7" s="83" t="s">
        <v>65</v>
      </c>
      <c r="AG7" s="83" t="s">
        <v>66</v>
      </c>
      <c r="AH7" s="83" t="s">
        <v>66</v>
      </c>
      <c r="AI7" s="83" t="s">
        <v>79</v>
      </c>
      <c r="AJ7" s="83" t="s">
        <v>65</v>
      </c>
      <c r="AK7" s="83" t="s">
        <v>65</v>
      </c>
      <c r="AL7" s="83" t="s">
        <v>65</v>
      </c>
      <c r="AM7" s="83" t="s">
        <v>66</v>
      </c>
      <c r="AN7" s="83" t="s">
        <v>66</v>
      </c>
      <c r="AO7" s="83" t="s">
        <v>66</v>
      </c>
      <c r="AP7" s="83" t="s">
        <v>67</v>
      </c>
      <c r="AQ7" s="83" t="s">
        <v>67</v>
      </c>
      <c r="AR7" s="83" t="s">
        <v>86</v>
      </c>
      <c r="AS7" s="83" t="s">
        <v>97</v>
      </c>
      <c r="AT7" s="83" t="s">
        <v>69</v>
      </c>
      <c r="AU7" s="83" t="s">
        <v>70</v>
      </c>
      <c r="AV7" s="83" t="s">
        <v>71</v>
      </c>
      <c r="AW7" s="83" t="s">
        <v>72</v>
      </c>
      <c r="AX7" s="83" t="s">
        <v>72</v>
      </c>
      <c r="AY7" s="83" t="s">
        <v>72</v>
      </c>
      <c r="AZ7" s="83" t="s">
        <v>72</v>
      </c>
      <c r="BA7" s="83" t="s">
        <v>72</v>
      </c>
      <c r="BB7" s="83" t="s">
        <v>72</v>
      </c>
      <c r="BC7" s="83" t="s">
        <v>73</v>
      </c>
      <c r="BE7" s="83" t="s">
        <v>73</v>
      </c>
      <c r="BG7" s="76" t="s">
        <v>100</v>
      </c>
      <c r="BH7" s="76" t="s">
        <v>60</v>
      </c>
      <c r="BI7" s="76" t="s">
        <v>1414</v>
      </c>
      <c r="BJ7">
        <v>10</v>
      </c>
      <c r="BK7">
        <v>58</v>
      </c>
      <c r="BM7" s="86" t="s">
        <v>1130</v>
      </c>
      <c r="BN7" s="86" t="s">
        <v>1131</v>
      </c>
      <c r="BO7" s="87" t="s">
        <v>115</v>
      </c>
      <c r="BP7" s="87"/>
      <c r="BQ7" s="87" t="s">
        <v>1472</v>
      </c>
      <c r="BR7" s="86" t="s">
        <v>1445</v>
      </c>
      <c r="BS7" s="86">
        <v>1</v>
      </c>
      <c r="BT7" s="86" t="s">
        <v>1445</v>
      </c>
      <c r="BU7" s="86">
        <v>1</v>
      </c>
      <c r="BV7" s="86" t="s">
        <v>63</v>
      </c>
      <c r="BW7" s="86">
        <v>1</v>
      </c>
      <c r="BX7" s="86" t="s">
        <v>1447</v>
      </c>
      <c r="BY7" s="86">
        <v>0</v>
      </c>
      <c r="BZ7" s="86" t="s">
        <v>1470</v>
      </c>
      <c r="CA7" s="86">
        <v>2</v>
      </c>
      <c r="CB7" s="86" t="s">
        <v>1452</v>
      </c>
      <c r="CC7" s="86">
        <v>0</v>
      </c>
      <c r="CD7" s="86" t="s">
        <v>1454</v>
      </c>
      <c r="CE7" s="86">
        <v>1</v>
      </c>
      <c r="CF7" s="86" t="s">
        <v>1454</v>
      </c>
      <c r="CG7" s="86">
        <v>1</v>
      </c>
      <c r="CH7" s="86" t="s">
        <v>1454</v>
      </c>
      <c r="CI7" s="86">
        <v>1</v>
      </c>
      <c r="CJ7" s="86" t="s">
        <v>1454</v>
      </c>
      <c r="CK7" s="86">
        <v>1</v>
      </c>
      <c r="CL7" s="86" t="s">
        <v>1454</v>
      </c>
      <c r="CM7" s="86">
        <v>1</v>
      </c>
      <c r="CN7" s="86" t="s">
        <v>1454</v>
      </c>
      <c r="CO7" s="86">
        <v>1</v>
      </c>
      <c r="CP7" s="87" t="s">
        <v>1478</v>
      </c>
      <c r="CQ7" s="152">
        <v>1</v>
      </c>
    </row>
    <row r="8" spans="1:95" ht="13.2" x14ac:dyDescent="0.25">
      <c r="A8" s="82">
        <v>45569.414064652781</v>
      </c>
      <c r="B8" s="83" t="s">
        <v>103</v>
      </c>
      <c r="C8" s="84" t="s">
        <v>104</v>
      </c>
      <c r="D8" s="83">
        <v>0</v>
      </c>
      <c r="E8" s="83">
        <v>0</v>
      </c>
      <c r="F8" s="83" t="s">
        <v>60</v>
      </c>
      <c r="G8" s="83" t="s">
        <v>76</v>
      </c>
      <c r="H8" s="83" t="s">
        <v>105</v>
      </c>
      <c r="I8" s="83" t="s">
        <v>63</v>
      </c>
      <c r="J8" s="83" t="s">
        <v>64</v>
      </c>
      <c r="K8" s="83" t="s">
        <v>78</v>
      </c>
      <c r="L8" s="83" t="s">
        <v>64</v>
      </c>
      <c r="M8" s="83" t="s">
        <v>64</v>
      </c>
      <c r="N8" s="83" t="s">
        <v>78</v>
      </c>
      <c r="O8" s="83" t="s">
        <v>78</v>
      </c>
      <c r="P8" s="83" t="s">
        <v>64</v>
      </c>
      <c r="Q8" s="83" t="s">
        <v>64</v>
      </c>
      <c r="R8" s="83" t="s">
        <v>64</v>
      </c>
      <c r="S8" s="83" t="s">
        <v>64</v>
      </c>
      <c r="T8" s="83" t="s">
        <v>64</v>
      </c>
      <c r="U8" s="83" t="s">
        <v>64</v>
      </c>
      <c r="V8" s="83" t="s">
        <v>64</v>
      </c>
      <c r="W8" s="83" t="s">
        <v>64</v>
      </c>
      <c r="X8" s="83" t="s">
        <v>64</v>
      </c>
      <c r="Y8" s="83" t="s">
        <v>64</v>
      </c>
      <c r="Z8" s="83" t="s">
        <v>66</v>
      </c>
      <c r="AA8" s="83" t="s">
        <v>65</v>
      </c>
      <c r="AB8" s="83" t="s">
        <v>65</v>
      </c>
      <c r="AC8" s="83" t="s">
        <v>65</v>
      </c>
      <c r="AD8" s="83" t="s">
        <v>65</v>
      </c>
      <c r="AE8" s="83" t="s">
        <v>65</v>
      </c>
      <c r="AF8" s="83" t="s">
        <v>65</v>
      </c>
      <c r="AG8" s="83" t="s">
        <v>65</v>
      </c>
      <c r="AH8" s="83" t="s">
        <v>65</v>
      </c>
      <c r="AI8" s="83" t="s">
        <v>101</v>
      </c>
      <c r="AJ8" s="83" t="s">
        <v>65</v>
      </c>
      <c r="AK8" s="83" t="s">
        <v>65</v>
      </c>
      <c r="AL8" s="83" t="s">
        <v>65</v>
      </c>
      <c r="AM8" s="83" t="s">
        <v>66</v>
      </c>
      <c r="AN8" s="83" t="s">
        <v>65</v>
      </c>
      <c r="AO8" s="83" t="s">
        <v>79</v>
      </c>
      <c r="AP8" s="83" t="s">
        <v>85</v>
      </c>
      <c r="AQ8" s="83" t="s">
        <v>67</v>
      </c>
      <c r="AR8" s="83" t="s">
        <v>63</v>
      </c>
      <c r="AS8" s="83" t="s">
        <v>68</v>
      </c>
      <c r="AT8" s="83" t="s">
        <v>69</v>
      </c>
      <c r="AU8" s="83" t="s">
        <v>80</v>
      </c>
      <c r="AV8" s="83" t="s">
        <v>80</v>
      </c>
      <c r="AW8" s="83" t="s">
        <v>73</v>
      </c>
      <c r="AX8" s="83" t="s">
        <v>73</v>
      </c>
      <c r="AY8" s="83" t="s">
        <v>63</v>
      </c>
      <c r="AZ8" s="83" t="s">
        <v>63</v>
      </c>
      <c r="BA8" s="83" t="s">
        <v>72</v>
      </c>
      <c r="BB8" s="83" t="s">
        <v>73</v>
      </c>
      <c r="BC8" s="83" t="s">
        <v>73</v>
      </c>
      <c r="BE8" s="83" t="s">
        <v>73</v>
      </c>
      <c r="BG8" s="76" t="s">
        <v>100</v>
      </c>
      <c r="BH8" s="76" t="s">
        <v>60</v>
      </c>
      <c r="BI8" s="76" t="s">
        <v>1414</v>
      </c>
      <c r="BJ8">
        <v>12</v>
      </c>
      <c r="BK8">
        <v>60</v>
      </c>
      <c r="BM8" s="86" t="s">
        <v>1130</v>
      </c>
      <c r="BN8" s="86" t="s">
        <v>1131</v>
      </c>
      <c r="BO8" s="87" t="s">
        <v>68</v>
      </c>
      <c r="BP8" s="87"/>
      <c r="BQ8" s="87" t="s">
        <v>1472</v>
      </c>
      <c r="BR8" s="86" t="s">
        <v>1445</v>
      </c>
      <c r="BS8" s="86">
        <v>1</v>
      </c>
      <c r="BT8" s="86" t="s">
        <v>1445</v>
      </c>
      <c r="BU8" s="86">
        <v>1</v>
      </c>
      <c r="BV8" s="86" t="s">
        <v>63</v>
      </c>
      <c r="BW8" s="86">
        <v>1</v>
      </c>
      <c r="BX8" s="86" t="s">
        <v>1447</v>
      </c>
      <c r="BY8" s="86">
        <v>0</v>
      </c>
      <c r="BZ8" s="86" t="s">
        <v>1450</v>
      </c>
      <c r="CA8" s="86">
        <v>1</v>
      </c>
      <c r="CB8" s="86" t="s">
        <v>1452</v>
      </c>
      <c r="CC8" s="86">
        <v>0</v>
      </c>
      <c r="CD8" s="86" t="s">
        <v>226</v>
      </c>
      <c r="CE8" s="86">
        <v>0</v>
      </c>
      <c r="CF8" s="86" t="s">
        <v>226</v>
      </c>
      <c r="CG8" s="86">
        <v>0</v>
      </c>
      <c r="CH8" s="86" t="s">
        <v>1454</v>
      </c>
      <c r="CI8" s="86">
        <v>1</v>
      </c>
      <c r="CJ8" s="86" t="s">
        <v>1454</v>
      </c>
      <c r="CK8" s="86">
        <v>1</v>
      </c>
      <c r="CL8" s="86" t="s">
        <v>1454</v>
      </c>
      <c r="CM8" s="86">
        <v>1</v>
      </c>
      <c r="CN8" s="86" t="s">
        <v>226</v>
      </c>
      <c r="CO8" s="86">
        <v>0</v>
      </c>
      <c r="CP8" s="87" t="s">
        <v>1477</v>
      </c>
      <c r="CQ8" s="152">
        <v>0</v>
      </c>
    </row>
    <row r="9" spans="1:95" ht="13.2" x14ac:dyDescent="0.25">
      <c r="A9" s="82">
        <v>45569.416866712963</v>
      </c>
      <c r="B9" s="83" t="s">
        <v>106</v>
      </c>
      <c r="C9" s="84" t="s">
        <v>107</v>
      </c>
      <c r="D9" s="83">
        <v>3.57</v>
      </c>
      <c r="E9" s="83">
        <v>0</v>
      </c>
      <c r="F9" s="83" t="s">
        <v>60</v>
      </c>
      <c r="G9" s="83" t="s">
        <v>76</v>
      </c>
      <c r="H9" s="83" t="s">
        <v>108</v>
      </c>
      <c r="I9" s="83" t="s">
        <v>63</v>
      </c>
      <c r="J9" s="83" t="s">
        <v>64</v>
      </c>
      <c r="K9" s="83" t="s">
        <v>64</v>
      </c>
      <c r="L9" s="83" t="s">
        <v>64</v>
      </c>
      <c r="M9" s="83" t="s">
        <v>78</v>
      </c>
      <c r="N9" s="83" t="s">
        <v>78</v>
      </c>
      <c r="O9" s="83" t="s">
        <v>64</v>
      </c>
      <c r="P9" s="83" t="s">
        <v>64</v>
      </c>
      <c r="Q9" s="83" t="s">
        <v>64</v>
      </c>
      <c r="R9" s="83" t="s">
        <v>64</v>
      </c>
      <c r="S9" s="83" t="s">
        <v>64</v>
      </c>
      <c r="T9" s="83" t="s">
        <v>64</v>
      </c>
      <c r="U9" s="83" t="s">
        <v>64</v>
      </c>
      <c r="V9" s="83" t="s">
        <v>64</v>
      </c>
      <c r="W9" s="83" t="s">
        <v>64</v>
      </c>
      <c r="X9" s="83" t="s">
        <v>64</v>
      </c>
      <c r="Y9" s="83" t="s">
        <v>64</v>
      </c>
      <c r="Z9" s="83" t="s">
        <v>65</v>
      </c>
      <c r="AA9" s="83" t="s">
        <v>65</v>
      </c>
      <c r="AB9" s="83" t="s">
        <v>65</v>
      </c>
      <c r="AC9" s="83" t="s">
        <v>65</v>
      </c>
      <c r="AD9" s="83" t="s">
        <v>65</v>
      </c>
      <c r="AE9" s="83" t="s">
        <v>65</v>
      </c>
      <c r="AF9" s="83" t="s">
        <v>66</v>
      </c>
      <c r="AG9" s="83" t="s">
        <v>65</v>
      </c>
      <c r="AH9" s="83" t="s">
        <v>66</v>
      </c>
      <c r="AI9" s="83" t="s">
        <v>79</v>
      </c>
      <c r="AJ9" s="83" t="s">
        <v>65</v>
      </c>
      <c r="AK9" s="83" t="s">
        <v>65</v>
      </c>
      <c r="AL9" s="83" t="s">
        <v>65</v>
      </c>
      <c r="AM9" s="83" t="s">
        <v>66</v>
      </c>
      <c r="AN9" s="83" t="s">
        <v>66</v>
      </c>
      <c r="AO9" s="83" t="s">
        <v>66</v>
      </c>
      <c r="AP9" s="83" t="s">
        <v>85</v>
      </c>
      <c r="AQ9" s="83" t="s">
        <v>85</v>
      </c>
      <c r="AR9" s="83" t="s">
        <v>73</v>
      </c>
      <c r="AS9" s="83" t="s">
        <v>109</v>
      </c>
      <c r="AT9" s="83" t="s">
        <v>69</v>
      </c>
      <c r="AU9" s="83" t="s">
        <v>93</v>
      </c>
      <c r="AV9" s="83" t="s">
        <v>71</v>
      </c>
      <c r="AW9" s="83" t="s">
        <v>73</v>
      </c>
      <c r="AX9" s="83" t="s">
        <v>73</v>
      </c>
      <c r="AY9" s="83" t="s">
        <v>73</v>
      </c>
      <c r="AZ9" s="83" t="s">
        <v>73</v>
      </c>
      <c r="BA9" s="83" t="s">
        <v>72</v>
      </c>
      <c r="BB9" s="83" t="s">
        <v>73</v>
      </c>
      <c r="BC9" s="83" t="s">
        <v>73</v>
      </c>
      <c r="BE9" s="83" t="s">
        <v>73</v>
      </c>
      <c r="BG9" s="76" t="s">
        <v>100</v>
      </c>
      <c r="BH9" s="76" t="s">
        <v>60</v>
      </c>
      <c r="BI9" s="76" t="s">
        <v>1414</v>
      </c>
      <c r="BJ9">
        <v>15</v>
      </c>
      <c r="BK9">
        <v>58</v>
      </c>
      <c r="BM9" s="86" t="s">
        <v>1130</v>
      </c>
      <c r="BN9" s="86" t="s">
        <v>1131</v>
      </c>
      <c r="BO9" s="87" t="s">
        <v>109</v>
      </c>
      <c r="BP9" s="87"/>
      <c r="BQ9" s="87" t="s">
        <v>1473</v>
      </c>
      <c r="BR9" s="86" t="s">
        <v>1445</v>
      </c>
      <c r="BS9" s="86">
        <v>1</v>
      </c>
      <c r="BT9" s="86" t="s">
        <v>1445</v>
      </c>
      <c r="BU9" s="86">
        <v>1</v>
      </c>
      <c r="BV9" s="86" t="s">
        <v>73</v>
      </c>
      <c r="BW9" s="86">
        <v>0</v>
      </c>
      <c r="BX9" s="86" t="s">
        <v>1447</v>
      </c>
      <c r="BY9" s="86">
        <v>0</v>
      </c>
      <c r="BZ9" s="86" t="s">
        <v>1449</v>
      </c>
      <c r="CA9" s="86">
        <v>0</v>
      </c>
      <c r="CB9" s="86" t="s">
        <v>1452</v>
      </c>
      <c r="CC9" s="86">
        <v>0</v>
      </c>
      <c r="CD9" s="86" t="s">
        <v>226</v>
      </c>
      <c r="CE9" s="86">
        <v>0</v>
      </c>
      <c r="CF9" s="86" t="s">
        <v>226</v>
      </c>
      <c r="CG9" s="86">
        <v>0</v>
      </c>
      <c r="CH9" s="86" t="s">
        <v>226</v>
      </c>
      <c r="CI9" s="86">
        <v>0</v>
      </c>
      <c r="CJ9" s="86" t="s">
        <v>226</v>
      </c>
      <c r="CK9" s="86">
        <v>0</v>
      </c>
      <c r="CL9" s="86" t="s">
        <v>1454</v>
      </c>
      <c r="CM9" s="86">
        <v>1</v>
      </c>
      <c r="CN9" s="86" t="s">
        <v>226</v>
      </c>
      <c r="CO9" s="86">
        <v>0</v>
      </c>
      <c r="CP9" s="87" t="s">
        <v>1477</v>
      </c>
      <c r="CQ9" s="152">
        <v>0</v>
      </c>
    </row>
    <row r="10" spans="1:95" ht="13.2" x14ac:dyDescent="0.25">
      <c r="A10" s="82">
        <v>45569.416871134265</v>
      </c>
      <c r="B10" s="83" t="s">
        <v>110</v>
      </c>
      <c r="C10" s="84" t="s">
        <v>111</v>
      </c>
      <c r="D10" s="83">
        <v>40.18</v>
      </c>
      <c r="E10" s="83">
        <v>0.04</v>
      </c>
      <c r="F10" s="83" t="s">
        <v>60</v>
      </c>
      <c r="G10" s="83" t="s">
        <v>76</v>
      </c>
      <c r="H10" s="83" t="s">
        <v>108</v>
      </c>
      <c r="I10" s="83" t="s">
        <v>63</v>
      </c>
      <c r="J10" s="83" t="s">
        <v>64</v>
      </c>
      <c r="K10" s="83" t="s">
        <v>84</v>
      </c>
      <c r="L10" s="83" t="s">
        <v>64</v>
      </c>
      <c r="M10" s="83" t="s">
        <v>84</v>
      </c>
      <c r="N10" s="83" t="s">
        <v>64</v>
      </c>
      <c r="O10" s="83" t="s">
        <v>84</v>
      </c>
      <c r="P10" s="83" t="s">
        <v>84</v>
      </c>
      <c r="Q10" s="83" t="s">
        <v>64</v>
      </c>
      <c r="R10" s="83" t="s">
        <v>64</v>
      </c>
      <c r="S10" s="83" t="s">
        <v>64</v>
      </c>
      <c r="T10" s="83" t="s">
        <v>64</v>
      </c>
      <c r="U10" s="83" t="s">
        <v>64</v>
      </c>
      <c r="V10" s="83" t="s">
        <v>64</v>
      </c>
      <c r="W10" s="83" t="s">
        <v>64</v>
      </c>
      <c r="X10" s="83" t="s">
        <v>84</v>
      </c>
      <c r="Y10" s="83" t="s">
        <v>64</v>
      </c>
      <c r="Z10" s="83" t="s">
        <v>66</v>
      </c>
      <c r="AA10" s="83" t="s">
        <v>65</v>
      </c>
      <c r="AB10" s="83" t="s">
        <v>66</v>
      </c>
      <c r="AC10" s="83" t="s">
        <v>66</v>
      </c>
      <c r="AD10" s="83" t="s">
        <v>66</v>
      </c>
      <c r="AE10" s="83" t="s">
        <v>65</v>
      </c>
      <c r="AF10" s="83" t="s">
        <v>65</v>
      </c>
      <c r="AG10" s="83" t="s">
        <v>66</v>
      </c>
      <c r="AH10" s="83" t="s">
        <v>66</v>
      </c>
      <c r="AI10" s="83" t="s">
        <v>79</v>
      </c>
      <c r="AJ10" s="83" t="s">
        <v>66</v>
      </c>
      <c r="AK10" s="83" t="s">
        <v>66</v>
      </c>
      <c r="AL10" s="83" t="s">
        <v>66</v>
      </c>
      <c r="AM10" s="83" t="s">
        <v>65</v>
      </c>
      <c r="AN10" s="83" t="s">
        <v>66</v>
      </c>
      <c r="AO10" s="83" t="s">
        <v>66</v>
      </c>
      <c r="AP10" s="83" t="s">
        <v>67</v>
      </c>
      <c r="AQ10" s="83" t="s">
        <v>67</v>
      </c>
      <c r="AR10" s="83" t="s">
        <v>63</v>
      </c>
      <c r="AS10" s="83" t="s">
        <v>68</v>
      </c>
      <c r="AT10" s="83" t="s">
        <v>69</v>
      </c>
      <c r="AU10" s="83" t="s">
        <v>93</v>
      </c>
      <c r="AV10" s="83" t="s">
        <v>71</v>
      </c>
      <c r="AW10" s="83" t="s">
        <v>63</v>
      </c>
      <c r="AX10" s="83" t="s">
        <v>72</v>
      </c>
      <c r="AY10" s="83" t="s">
        <v>72</v>
      </c>
      <c r="AZ10" s="83" t="s">
        <v>72</v>
      </c>
      <c r="BA10" s="83" t="s">
        <v>72</v>
      </c>
      <c r="BB10" s="83" t="s">
        <v>72</v>
      </c>
      <c r="BC10" s="83" t="s">
        <v>73</v>
      </c>
      <c r="BE10" s="83" t="s">
        <v>73</v>
      </c>
      <c r="BG10" s="76" t="s">
        <v>100</v>
      </c>
      <c r="BH10" s="76" t="s">
        <v>60</v>
      </c>
      <c r="BI10" s="76" t="s">
        <v>1414</v>
      </c>
      <c r="BJ10">
        <v>11</v>
      </c>
      <c r="BK10">
        <v>52</v>
      </c>
      <c r="BM10" s="86" t="s">
        <v>1130</v>
      </c>
      <c r="BN10" s="86" t="s">
        <v>1131</v>
      </c>
      <c r="BO10" s="87" t="s">
        <v>68</v>
      </c>
      <c r="BP10" s="87"/>
      <c r="BQ10" s="87" t="s">
        <v>1472</v>
      </c>
      <c r="BR10" s="86" t="s">
        <v>1445</v>
      </c>
      <c r="BS10" s="86">
        <v>1</v>
      </c>
      <c r="BT10" s="86" t="s">
        <v>1445</v>
      </c>
      <c r="BU10" s="86">
        <v>1</v>
      </c>
      <c r="BV10" s="86" t="s">
        <v>63</v>
      </c>
      <c r="BW10" s="86">
        <v>1</v>
      </c>
      <c r="BX10" s="86" t="s">
        <v>1447</v>
      </c>
      <c r="BY10" s="86">
        <v>0</v>
      </c>
      <c r="BZ10" s="86" t="s">
        <v>1449</v>
      </c>
      <c r="CA10" s="86">
        <v>0</v>
      </c>
      <c r="CB10" s="86" t="s">
        <v>1452</v>
      </c>
      <c r="CC10" s="86">
        <v>0</v>
      </c>
      <c r="CD10" s="86" t="s">
        <v>1454</v>
      </c>
      <c r="CE10" s="86">
        <v>1</v>
      </c>
      <c r="CF10" s="86" t="s">
        <v>1454</v>
      </c>
      <c r="CG10" s="86">
        <v>1</v>
      </c>
      <c r="CH10" s="86" t="s">
        <v>1454</v>
      </c>
      <c r="CI10" s="86">
        <v>1</v>
      </c>
      <c r="CJ10" s="86" t="s">
        <v>1454</v>
      </c>
      <c r="CK10" s="86">
        <v>1</v>
      </c>
      <c r="CL10" s="86" t="s">
        <v>1454</v>
      </c>
      <c r="CM10" s="86">
        <v>1</v>
      </c>
      <c r="CN10" s="86" t="s">
        <v>1454</v>
      </c>
      <c r="CO10" s="86">
        <v>1</v>
      </c>
      <c r="CP10" s="87" t="s">
        <v>1478</v>
      </c>
      <c r="CQ10" s="152">
        <v>1</v>
      </c>
    </row>
    <row r="11" spans="1:95" ht="13.2" x14ac:dyDescent="0.25">
      <c r="A11" s="82">
        <v>45569.419289351848</v>
      </c>
      <c r="B11" s="83" t="s">
        <v>112</v>
      </c>
      <c r="C11" s="83" t="s">
        <v>113</v>
      </c>
      <c r="D11" s="83">
        <v>2.68</v>
      </c>
      <c r="E11" s="83">
        <v>0.17</v>
      </c>
      <c r="F11" s="83" t="s">
        <v>114</v>
      </c>
      <c r="G11" s="83" t="s">
        <v>76</v>
      </c>
      <c r="H11" s="83" t="s">
        <v>100</v>
      </c>
      <c r="I11" s="83" t="s">
        <v>63</v>
      </c>
      <c r="J11" s="83" t="s">
        <v>64</v>
      </c>
      <c r="K11" s="83" t="s">
        <v>78</v>
      </c>
      <c r="L11" s="83" t="s">
        <v>64</v>
      </c>
      <c r="M11" s="83" t="s">
        <v>78</v>
      </c>
      <c r="N11" s="83" t="s">
        <v>64</v>
      </c>
      <c r="O11" s="83" t="s">
        <v>64</v>
      </c>
      <c r="P11" s="83" t="s">
        <v>78</v>
      </c>
      <c r="Q11" s="83" t="s">
        <v>64</v>
      </c>
      <c r="R11" s="83" t="s">
        <v>64</v>
      </c>
      <c r="S11" s="83" t="s">
        <v>64</v>
      </c>
      <c r="T11" s="83" t="s">
        <v>64</v>
      </c>
      <c r="U11" s="83" t="s">
        <v>64</v>
      </c>
      <c r="V11" s="83" t="s">
        <v>64</v>
      </c>
      <c r="W11" s="83" t="s">
        <v>64</v>
      </c>
      <c r="X11" s="83" t="s">
        <v>64</v>
      </c>
      <c r="Y11" s="83" t="s">
        <v>64</v>
      </c>
      <c r="Z11" s="83" t="s">
        <v>65</v>
      </c>
      <c r="AA11" s="83" t="s">
        <v>65</v>
      </c>
      <c r="AB11" s="83" t="s">
        <v>65</v>
      </c>
      <c r="AC11" s="83" t="s">
        <v>65</v>
      </c>
      <c r="AD11" s="83" t="s">
        <v>65</v>
      </c>
      <c r="AE11" s="83" t="s">
        <v>65</v>
      </c>
      <c r="AF11" s="83" t="s">
        <v>66</v>
      </c>
      <c r="AG11" s="83" t="s">
        <v>65</v>
      </c>
      <c r="AH11" s="83" t="s">
        <v>66</v>
      </c>
      <c r="AI11" s="83" t="s">
        <v>101</v>
      </c>
      <c r="AJ11" s="83" t="s">
        <v>65</v>
      </c>
      <c r="AK11" s="83" t="s">
        <v>66</v>
      </c>
      <c r="AL11" s="83" t="s">
        <v>66</v>
      </c>
      <c r="AM11" s="83" t="s">
        <v>65</v>
      </c>
      <c r="AN11" s="83" t="s">
        <v>65</v>
      </c>
      <c r="AO11" s="83" t="s">
        <v>65</v>
      </c>
      <c r="AP11" s="83" t="s">
        <v>67</v>
      </c>
      <c r="AQ11" s="83" t="s">
        <v>67</v>
      </c>
      <c r="AR11" s="83" t="s">
        <v>63</v>
      </c>
      <c r="AS11" s="83" t="s">
        <v>115</v>
      </c>
      <c r="AT11" s="83" t="s">
        <v>87</v>
      </c>
      <c r="AU11" s="83" t="s">
        <v>85</v>
      </c>
      <c r="AV11" s="83" t="s">
        <v>71</v>
      </c>
      <c r="AW11" s="83" t="s">
        <v>72</v>
      </c>
      <c r="AX11" s="83" t="s">
        <v>63</v>
      </c>
      <c r="AY11" s="83" t="s">
        <v>73</v>
      </c>
      <c r="AZ11" s="83" t="s">
        <v>72</v>
      </c>
      <c r="BA11" s="83" t="s">
        <v>63</v>
      </c>
      <c r="BB11" s="83" t="s">
        <v>63</v>
      </c>
      <c r="BC11" s="83" t="s">
        <v>73</v>
      </c>
      <c r="BD11" s="83" t="s">
        <v>116</v>
      </c>
      <c r="BE11" s="83" t="s">
        <v>73</v>
      </c>
      <c r="BG11" s="76" t="s">
        <v>100</v>
      </c>
      <c r="BH11" s="76" t="s">
        <v>114</v>
      </c>
      <c r="BI11" s="76" t="s">
        <v>1414</v>
      </c>
      <c r="BJ11">
        <v>14</v>
      </c>
      <c r="BK11">
        <v>60</v>
      </c>
      <c r="BM11" s="86" t="s">
        <v>1130</v>
      </c>
      <c r="BN11" s="86" t="s">
        <v>1131</v>
      </c>
      <c r="BO11" s="87" t="s">
        <v>115</v>
      </c>
      <c r="BP11" s="87"/>
      <c r="BQ11" s="87" t="s">
        <v>1472</v>
      </c>
      <c r="BR11" s="86" t="s">
        <v>1445</v>
      </c>
      <c r="BS11" s="86">
        <v>1</v>
      </c>
      <c r="BT11" s="86" t="s">
        <v>1445</v>
      </c>
      <c r="BU11" s="86">
        <v>1</v>
      </c>
      <c r="BV11" s="86" t="s">
        <v>63</v>
      </c>
      <c r="BW11" s="86">
        <v>1</v>
      </c>
      <c r="BX11" s="86" t="s">
        <v>1448</v>
      </c>
      <c r="BY11" s="86">
        <v>1</v>
      </c>
      <c r="BZ11" s="86" t="s">
        <v>1450</v>
      </c>
      <c r="CA11" s="86">
        <v>1</v>
      </c>
      <c r="CB11" s="86" t="s">
        <v>1452</v>
      </c>
      <c r="CC11" s="86">
        <v>0</v>
      </c>
      <c r="CD11" s="86" t="s">
        <v>1454</v>
      </c>
      <c r="CE11" s="86">
        <v>1</v>
      </c>
      <c r="CF11" s="86" t="s">
        <v>1454</v>
      </c>
      <c r="CG11" s="86">
        <v>1</v>
      </c>
      <c r="CH11" s="86" t="s">
        <v>226</v>
      </c>
      <c r="CI11" s="86">
        <v>0</v>
      </c>
      <c r="CJ11" s="86" t="s">
        <v>1454</v>
      </c>
      <c r="CK11" s="86">
        <v>1</v>
      </c>
      <c r="CL11" s="86" t="s">
        <v>1454</v>
      </c>
      <c r="CM11" s="86">
        <v>1</v>
      </c>
      <c r="CN11" s="86" t="s">
        <v>1454</v>
      </c>
      <c r="CO11" s="86">
        <v>1</v>
      </c>
      <c r="CP11" s="87" t="s">
        <v>1478</v>
      </c>
      <c r="CQ11" s="152">
        <v>1</v>
      </c>
    </row>
    <row r="12" spans="1:95" ht="13.2" x14ac:dyDescent="0.25">
      <c r="A12" s="82">
        <v>45569.422582673607</v>
      </c>
      <c r="B12" s="83" t="s">
        <v>117</v>
      </c>
      <c r="C12" s="84" t="s">
        <v>118</v>
      </c>
      <c r="D12" s="83">
        <v>30.36</v>
      </c>
      <c r="E12" s="83">
        <v>0.08</v>
      </c>
      <c r="F12" s="83" t="s">
        <v>114</v>
      </c>
      <c r="G12" s="83" t="s">
        <v>76</v>
      </c>
      <c r="H12" s="83" t="s">
        <v>105</v>
      </c>
      <c r="I12" s="83" t="s">
        <v>63</v>
      </c>
      <c r="J12" s="83" t="s">
        <v>64</v>
      </c>
      <c r="K12" s="83" t="s">
        <v>64</v>
      </c>
      <c r="L12" s="83" t="s">
        <v>64</v>
      </c>
      <c r="M12" s="83" t="s">
        <v>64</v>
      </c>
      <c r="N12" s="83" t="s">
        <v>64</v>
      </c>
      <c r="O12" s="83" t="s">
        <v>64</v>
      </c>
      <c r="P12" s="83" t="s">
        <v>84</v>
      </c>
      <c r="Q12" s="83" t="s">
        <v>64</v>
      </c>
      <c r="R12" s="83" t="s">
        <v>64</v>
      </c>
      <c r="S12" s="83" t="s">
        <v>84</v>
      </c>
      <c r="T12" s="83" t="s">
        <v>64</v>
      </c>
      <c r="U12" s="83" t="s">
        <v>64</v>
      </c>
      <c r="V12" s="83" t="s">
        <v>64</v>
      </c>
      <c r="W12" s="83" t="s">
        <v>64</v>
      </c>
      <c r="X12" s="83" t="s">
        <v>64</v>
      </c>
      <c r="Y12" s="83" t="s">
        <v>64</v>
      </c>
      <c r="Z12" s="83" t="s">
        <v>66</v>
      </c>
      <c r="AA12" s="83" t="s">
        <v>66</v>
      </c>
      <c r="AB12" s="83" t="s">
        <v>66</v>
      </c>
      <c r="AC12" s="83" t="s">
        <v>65</v>
      </c>
      <c r="AD12" s="83" t="s">
        <v>66</v>
      </c>
      <c r="AE12" s="83" t="s">
        <v>66</v>
      </c>
      <c r="AF12" s="83" t="s">
        <v>66</v>
      </c>
      <c r="AG12" s="83" t="s">
        <v>66</v>
      </c>
      <c r="AH12" s="83" t="s">
        <v>66</v>
      </c>
      <c r="AI12" s="83" t="s">
        <v>66</v>
      </c>
      <c r="AJ12" s="83" t="s">
        <v>66</v>
      </c>
      <c r="AK12" s="83" t="s">
        <v>66</v>
      </c>
      <c r="AL12" s="83" t="s">
        <v>66</v>
      </c>
      <c r="AM12" s="83" t="s">
        <v>65</v>
      </c>
      <c r="AN12" s="83" t="s">
        <v>66</v>
      </c>
      <c r="AO12" s="83" t="s">
        <v>65</v>
      </c>
      <c r="AP12" s="83" t="s">
        <v>119</v>
      </c>
      <c r="AQ12" s="83" t="s">
        <v>119</v>
      </c>
      <c r="AR12" s="83" t="s">
        <v>86</v>
      </c>
      <c r="AS12" s="83" t="s">
        <v>120</v>
      </c>
      <c r="AT12" s="83" t="s">
        <v>87</v>
      </c>
      <c r="AU12" s="83" t="s">
        <v>70</v>
      </c>
      <c r="AV12" s="83" t="s">
        <v>71</v>
      </c>
      <c r="AW12" s="83" t="s">
        <v>72</v>
      </c>
      <c r="AX12" s="83" t="s">
        <v>73</v>
      </c>
      <c r="AY12" s="83" t="s">
        <v>72</v>
      </c>
      <c r="AZ12" s="83" t="s">
        <v>72</v>
      </c>
      <c r="BA12" s="83" t="s">
        <v>63</v>
      </c>
      <c r="BB12" s="83" t="s">
        <v>73</v>
      </c>
      <c r="BC12" s="83" t="s">
        <v>73</v>
      </c>
      <c r="BD12" s="83" t="s">
        <v>121</v>
      </c>
      <c r="BE12" s="83" t="s">
        <v>63</v>
      </c>
      <c r="BF12" s="83" t="s">
        <v>122</v>
      </c>
      <c r="BG12" s="76" t="s">
        <v>100</v>
      </c>
      <c r="BH12" s="76" t="s">
        <v>114</v>
      </c>
      <c r="BI12" s="76" t="s">
        <v>1414</v>
      </c>
      <c r="BJ12">
        <v>13</v>
      </c>
      <c r="BK12">
        <v>50</v>
      </c>
      <c r="BM12" s="86" t="s">
        <v>1130</v>
      </c>
      <c r="BN12" s="86" t="s">
        <v>1131</v>
      </c>
      <c r="BO12" s="87" t="s">
        <v>68</v>
      </c>
      <c r="BP12" s="87"/>
      <c r="BQ12" s="87" t="s">
        <v>1472</v>
      </c>
      <c r="BR12" s="86" t="s">
        <v>1444</v>
      </c>
      <c r="BS12" s="86">
        <v>0</v>
      </c>
      <c r="BT12" s="86" t="s">
        <v>1444</v>
      </c>
      <c r="BU12" s="86">
        <v>0</v>
      </c>
      <c r="BV12" s="86" t="s">
        <v>63</v>
      </c>
      <c r="BW12" s="86">
        <v>1</v>
      </c>
      <c r="BX12" s="86" t="s">
        <v>1448</v>
      </c>
      <c r="BY12" s="86">
        <v>1</v>
      </c>
      <c r="BZ12" s="86" t="s">
        <v>1470</v>
      </c>
      <c r="CA12" s="86">
        <v>2</v>
      </c>
      <c r="CB12" s="86" t="s">
        <v>1452</v>
      </c>
      <c r="CC12" s="86">
        <v>0</v>
      </c>
      <c r="CD12" s="86" t="s">
        <v>1454</v>
      </c>
      <c r="CE12" s="86">
        <v>1</v>
      </c>
      <c r="CF12" s="86" t="s">
        <v>226</v>
      </c>
      <c r="CG12" s="86">
        <v>0</v>
      </c>
      <c r="CH12" s="86" t="s">
        <v>1454</v>
      </c>
      <c r="CI12" s="86">
        <v>1</v>
      </c>
      <c r="CJ12" s="86" t="s">
        <v>1454</v>
      </c>
      <c r="CK12" s="86">
        <v>1</v>
      </c>
      <c r="CL12" s="86" t="s">
        <v>1454</v>
      </c>
      <c r="CM12" s="86">
        <v>1</v>
      </c>
      <c r="CN12" s="86" t="s">
        <v>226</v>
      </c>
      <c r="CO12" s="86">
        <v>0</v>
      </c>
      <c r="CP12" s="87" t="s">
        <v>1477</v>
      </c>
      <c r="CQ12" s="152">
        <v>0</v>
      </c>
    </row>
    <row r="13" spans="1:95" ht="13.2" x14ac:dyDescent="0.25">
      <c r="A13" s="82">
        <v>45569.423362071757</v>
      </c>
      <c r="B13" s="83" t="s">
        <v>123</v>
      </c>
      <c r="C13" s="84" t="s">
        <v>124</v>
      </c>
      <c r="D13" s="83">
        <v>42.86</v>
      </c>
      <c r="E13" s="83">
        <v>0.13</v>
      </c>
      <c r="F13" s="83" t="s">
        <v>60</v>
      </c>
      <c r="G13" s="83" t="s">
        <v>76</v>
      </c>
      <c r="H13" s="83" t="s">
        <v>125</v>
      </c>
      <c r="I13" s="83" t="s">
        <v>63</v>
      </c>
      <c r="J13" s="83" t="s">
        <v>64</v>
      </c>
      <c r="K13" s="83" t="s">
        <v>84</v>
      </c>
      <c r="L13" s="83" t="s">
        <v>64</v>
      </c>
      <c r="M13" s="83" t="s">
        <v>84</v>
      </c>
      <c r="N13" s="83" t="s">
        <v>64</v>
      </c>
      <c r="O13" s="83" t="s">
        <v>64</v>
      </c>
      <c r="P13" s="83" t="s">
        <v>84</v>
      </c>
      <c r="Q13" s="83" t="s">
        <v>84</v>
      </c>
      <c r="R13" s="83" t="s">
        <v>64</v>
      </c>
      <c r="S13" s="83" t="s">
        <v>64</v>
      </c>
      <c r="T13" s="83" t="s">
        <v>64</v>
      </c>
      <c r="U13" s="83" t="s">
        <v>84</v>
      </c>
      <c r="V13" s="83" t="s">
        <v>64</v>
      </c>
      <c r="W13" s="83" t="s">
        <v>84</v>
      </c>
      <c r="X13" s="83" t="s">
        <v>64</v>
      </c>
      <c r="Y13" s="83" t="s">
        <v>64</v>
      </c>
      <c r="Z13" s="83" t="s">
        <v>66</v>
      </c>
      <c r="AA13" s="83" t="s">
        <v>66</v>
      </c>
      <c r="AB13" s="83" t="s">
        <v>66</v>
      </c>
      <c r="AC13" s="83" t="s">
        <v>65</v>
      </c>
      <c r="AD13" s="83" t="s">
        <v>65</v>
      </c>
      <c r="AE13" s="83" t="s">
        <v>65</v>
      </c>
      <c r="AF13" s="83" t="s">
        <v>66</v>
      </c>
      <c r="AG13" s="83" t="s">
        <v>66</v>
      </c>
      <c r="AH13" s="83" t="s">
        <v>66</v>
      </c>
      <c r="AI13" s="83" t="s">
        <v>79</v>
      </c>
      <c r="AJ13" s="83" t="s">
        <v>66</v>
      </c>
      <c r="AK13" s="83" t="s">
        <v>66</v>
      </c>
      <c r="AL13" s="83" t="s">
        <v>66</v>
      </c>
      <c r="AM13" s="83" t="s">
        <v>65</v>
      </c>
      <c r="AN13" s="83" t="s">
        <v>66</v>
      </c>
      <c r="AO13" s="83" t="s">
        <v>66</v>
      </c>
      <c r="AP13" s="83" t="s">
        <v>67</v>
      </c>
      <c r="AQ13" s="83" t="s">
        <v>67</v>
      </c>
      <c r="AR13" s="83" t="s">
        <v>86</v>
      </c>
      <c r="AS13" s="83" t="s">
        <v>68</v>
      </c>
      <c r="AT13" s="83" t="s">
        <v>87</v>
      </c>
      <c r="AU13" s="83" t="s">
        <v>70</v>
      </c>
      <c r="AV13" s="83" t="s">
        <v>71</v>
      </c>
      <c r="AW13" s="83" t="s">
        <v>73</v>
      </c>
      <c r="AX13" s="83" t="s">
        <v>73</v>
      </c>
      <c r="AY13" s="83" t="s">
        <v>72</v>
      </c>
      <c r="AZ13" s="83" t="s">
        <v>73</v>
      </c>
      <c r="BA13" s="83" t="s">
        <v>73</v>
      </c>
      <c r="BB13" s="83" t="s">
        <v>73</v>
      </c>
      <c r="BC13" s="83" t="s">
        <v>73</v>
      </c>
      <c r="BE13" s="83" t="s">
        <v>73</v>
      </c>
      <c r="BG13" s="76" t="s">
        <v>100</v>
      </c>
      <c r="BH13" s="76" t="s">
        <v>60</v>
      </c>
      <c r="BI13" s="76" t="s">
        <v>1414</v>
      </c>
      <c r="BJ13">
        <v>10</v>
      </c>
      <c r="BK13">
        <v>52</v>
      </c>
      <c r="BM13" s="86" t="s">
        <v>1130</v>
      </c>
      <c r="BN13" s="86" t="s">
        <v>1131</v>
      </c>
      <c r="BO13" s="87" t="s">
        <v>68</v>
      </c>
      <c r="BP13" s="87"/>
      <c r="BQ13" s="87" t="s">
        <v>1472</v>
      </c>
      <c r="BR13" s="86" t="s">
        <v>1445</v>
      </c>
      <c r="BS13" s="86">
        <v>1</v>
      </c>
      <c r="BT13" s="86" t="s">
        <v>1445</v>
      </c>
      <c r="BU13" s="86">
        <v>1</v>
      </c>
      <c r="BV13" s="86" t="s">
        <v>63</v>
      </c>
      <c r="BW13" s="86">
        <v>1</v>
      </c>
      <c r="BX13" s="86" t="s">
        <v>1448</v>
      </c>
      <c r="BY13" s="86">
        <v>1</v>
      </c>
      <c r="BZ13" s="86" t="s">
        <v>1470</v>
      </c>
      <c r="CA13" s="86">
        <v>2</v>
      </c>
      <c r="CB13" s="86" t="s">
        <v>1452</v>
      </c>
      <c r="CC13" s="86">
        <v>0</v>
      </c>
      <c r="CD13" s="86" t="s">
        <v>226</v>
      </c>
      <c r="CE13" s="86">
        <v>0</v>
      </c>
      <c r="CF13" s="86" t="s">
        <v>226</v>
      </c>
      <c r="CG13" s="86">
        <v>0</v>
      </c>
      <c r="CH13" s="86" t="s">
        <v>1454</v>
      </c>
      <c r="CI13" s="86">
        <v>1</v>
      </c>
      <c r="CJ13" s="86" t="s">
        <v>226</v>
      </c>
      <c r="CK13" s="86">
        <v>0</v>
      </c>
      <c r="CL13" s="86" t="s">
        <v>226</v>
      </c>
      <c r="CM13" s="86">
        <v>0</v>
      </c>
      <c r="CN13" s="86" t="s">
        <v>226</v>
      </c>
      <c r="CO13" s="86">
        <v>0</v>
      </c>
      <c r="CP13" s="87" t="s">
        <v>1477</v>
      </c>
      <c r="CQ13" s="152">
        <v>0</v>
      </c>
    </row>
    <row r="14" spans="1:95" ht="13.2" x14ac:dyDescent="0.25">
      <c r="A14" s="82">
        <v>45569.423507384257</v>
      </c>
      <c r="B14" s="83" t="s">
        <v>126</v>
      </c>
      <c r="C14" s="84" t="s">
        <v>127</v>
      </c>
      <c r="D14" s="83">
        <v>50</v>
      </c>
      <c r="E14" s="83">
        <v>0</v>
      </c>
      <c r="F14" s="83" t="s">
        <v>114</v>
      </c>
      <c r="G14" s="83" t="s">
        <v>76</v>
      </c>
      <c r="H14" s="83" t="s">
        <v>128</v>
      </c>
      <c r="I14" s="83" t="s">
        <v>63</v>
      </c>
      <c r="J14" s="83" t="s">
        <v>64</v>
      </c>
      <c r="K14" s="83" t="s">
        <v>64</v>
      </c>
      <c r="L14" s="83" t="s">
        <v>64</v>
      </c>
      <c r="M14" s="83" t="s">
        <v>64</v>
      </c>
      <c r="N14" s="83" t="s">
        <v>64</v>
      </c>
      <c r="O14" s="83" t="s">
        <v>64</v>
      </c>
      <c r="P14" s="83" t="s">
        <v>64</v>
      </c>
      <c r="Q14" s="83" t="s">
        <v>64</v>
      </c>
      <c r="R14" s="83" t="s">
        <v>64</v>
      </c>
      <c r="S14" s="83" t="s">
        <v>64</v>
      </c>
      <c r="T14" s="83" t="s">
        <v>64</v>
      </c>
      <c r="U14" s="83" t="s">
        <v>64</v>
      </c>
      <c r="V14" s="83" t="s">
        <v>64</v>
      </c>
      <c r="W14" s="83" t="s">
        <v>64</v>
      </c>
      <c r="X14" s="83" t="s">
        <v>64</v>
      </c>
      <c r="Y14" s="83" t="s">
        <v>84</v>
      </c>
      <c r="Z14" s="83" t="s">
        <v>66</v>
      </c>
      <c r="AA14" s="83" t="s">
        <v>66</v>
      </c>
      <c r="AB14" s="83" t="s">
        <v>66</v>
      </c>
      <c r="AC14" s="83" t="s">
        <v>66</v>
      </c>
      <c r="AD14" s="83" t="s">
        <v>66</v>
      </c>
      <c r="AE14" s="83" t="s">
        <v>79</v>
      </c>
      <c r="AF14" s="83" t="s">
        <v>66</v>
      </c>
      <c r="AG14" s="83" t="s">
        <v>66</v>
      </c>
      <c r="AH14" s="83" t="s">
        <v>66</v>
      </c>
      <c r="AI14" s="83" t="s">
        <v>66</v>
      </c>
      <c r="AJ14" s="83" t="s">
        <v>66</v>
      </c>
      <c r="AK14" s="83" t="s">
        <v>79</v>
      </c>
      <c r="AL14" s="83" t="s">
        <v>66</v>
      </c>
      <c r="AM14" s="83" t="s">
        <v>66</v>
      </c>
      <c r="AN14" s="83" t="s">
        <v>66</v>
      </c>
      <c r="AO14" s="83" t="s">
        <v>66</v>
      </c>
      <c r="AP14" s="83" t="s">
        <v>67</v>
      </c>
      <c r="AQ14" s="83" t="s">
        <v>67</v>
      </c>
      <c r="AR14" s="83" t="s">
        <v>63</v>
      </c>
      <c r="AS14" s="83" t="s">
        <v>68</v>
      </c>
      <c r="AT14" s="83" t="s">
        <v>87</v>
      </c>
      <c r="AU14" s="83" t="s">
        <v>67</v>
      </c>
      <c r="AV14" s="83" t="s">
        <v>80</v>
      </c>
      <c r="AW14" s="83" t="s">
        <v>73</v>
      </c>
      <c r="AX14" s="83" t="s">
        <v>73</v>
      </c>
      <c r="AY14" s="83" t="s">
        <v>72</v>
      </c>
      <c r="AZ14" s="83" t="s">
        <v>73</v>
      </c>
      <c r="BA14" s="83" t="s">
        <v>72</v>
      </c>
      <c r="BB14" s="83" t="s">
        <v>72</v>
      </c>
      <c r="BC14" s="83" t="s">
        <v>73</v>
      </c>
      <c r="BE14" s="83" t="s">
        <v>63</v>
      </c>
      <c r="BF14" s="83" t="s">
        <v>122</v>
      </c>
      <c r="BG14" s="76" t="s">
        <v>100</v>
      </c>
      <c r="BH14" s="76" t="s">
        <v>114</v>
      </c>
      <c r="BI14" s="76" t="s">
        <v>1414</v>
      </c>
      <c r="BJ14">
        <v>14</v>
      </c>
      <c r="BK14">
        <v>45</v>
      </c>
      <c r="BM14" s="86" t="s">
        <v>1130</v>
      </c>
      <c r="BN14" s="86" t="s">
        <v>1131</v>
      </c>
      <c r="BO14" s="87" t="s">
        <v>68</v>
      </c>
      <c r="BP14" s="87"/>
      <c r="BQ14" s="87" t="s">
        <v>1472</v>
      </c>
      <c r="BR14" s="86" t="s">
        <v>1445</v>
      </c>
      <c r="BS14" s="86">
        <v>1</v>
      </c>
      <c r="BT14" s="86" t="s">
        <v>1445</v>
      </c>
      <c r="BU14" s="86">
        <v>1</v>
      </c>
      <c r="BV14" s="86" t="s">
        <v>63</v>
      </c>
      <c r="BW14" s="86">
        <v>1</v>
      </c>
      <c r="BX14" s="86" t="s">
        <v>1448</v>
      </c>
      <c r="BY14" s="86">
        <v>1</v>
      </c>
      <c r="BZ14" s="86" t="s">
        <v>1450</v>
      </c>
      <c r="CA14" s="86">
        <v>1</v>
      </c>
      <c r="CB14" s="86" t="s">
        <v>1452</v>
      </c>
      <c r="CC14" s="86">
        <v>0</v>
      </c>
      <c r="CD14" s="86" t="s">
        <v>226</v>
      </c>
      <c r="CE14" s="86">
        <v>0</v>
      </c>
      <c r="CF14" s="86" t="s">
        <v>226</v>
      </c>
      <c r="CG14" s="86">
        <v>0</v>
      </c>
      <c r="CH14" s="86" t="s">
        <v>1454</v>
      </c>
      <c r="CI14" s="86">
        <v>1</v>
      </c>
      <c r="CJ14" s="86" t="s">
        <v>226</v>
      </c>
      <c r="CK14" s="86">
        <v>0</v>
      </c>
      <c r="CL14" s="86" t="s">
        <v>1454</v>
      </c>
      <c r="CM14" s="86">
        <v>1</v>
      </c>
      <c r="CN14" s="86" t="s">
        <v>1454</v>
      </c>
      <c r="CO14" s="86">
        <v>1</v>
      </c>
      <c r="CP14" s="87" t="s">
        <v>1477</v>
      </c>
      <c r="CQ14" s="152">
        <v>0</v>
      </c>
    </row>
    <row r="15" spans="1:95" ht="13.2" x14ac:dyDescent="0.25">
      <c r="A15" s="82">
        <v>45569.428526793985</v>
      </c>
      <c r="B15" s="83" t="s">
        <v>133</v>
      </c>
      <c r="C15" s="84" t="s">
        <v>134</v>
      </c>
      <c r="D15" s="83">
        <v>77.680000000000007</v>
      </c>
      <c r="E15" s="83">
        <v>0.42</v>
      </c>
      <c r="F15" s="83" t="s">
        <v>60</v>
      </c>
      <c r="G15" s="83" t="s">
        <v>76</v>
      </c>
      <c r="H15" s="83" t="s">
        <v>100</v>
      </c>
      <c r="I15" s="83" t="s">
        <v>63</v>
      </c>
      <c r="J15" s="83" t="s">
        <v>64</v>
      </c>
      <c r="K15" s="83" t="s">
        <v>84</v>
      </c>
      <c r="L15" s="83" t="s">
        <v>64</v>
      </c>
      <c r="M15" s="83" t="s">
        <v>84</v>
      </c>
      <c r="N15" s="83" t="s">
        <v>64</v>
      </c>
      <c r="O15" s="83" t="s">
        <v>84</v>
      </c>
      <c r="P15" s="83" t="s">
        <v>64</v>
      </c>
      <c r="Q15" s="83" t="s">
        <v>64</v>
      </c>
      <c r="R15" s="83" t="s">
        <v>64</v>
      </c>
      <c r="S15" s="83" t="s">
        <v>64</v>
      </c>
      <c r="T15" s="83" t="s">
        <v>64</v>
      </c>
      <c r="U15" s="83" t="s">
        <v>64</v>
      </c>
      <c r="V15" s="83" t="s">
        <v>64</v>
      </c>
      <c r="W15" s="83" t="s">
        <v>64</v>
      </c>
      <c r="X15" s="83" t="s">
        <v>64</v>
      </c>
      <c r="Y15" s="83" t="s">
        <v>64</v>
      </c>
      <c r="Z15" s="83" t="s">
        <v>66</v>
      </c>
      <c r="AA15" s="83" t="s">
        <v>66</v>
      </c>
      <c r="AB15" s="83" t="s">
        <v>66</v>
      </c>
      <c r="AC15" s="83" t="s">
        <v>79</v>
      </c>
      <c r="AD15" s="83" t="s">
        <v>66</v>
      </c>
      <c r="AE15" s="83" t="s">
        <v>66</v>
      </c>
      <c r="AF15" s="83" t="s">
        <v>66</v>
      </c>
      <c r="AG15" s="83" t="s">
        <v>66</v>
      </c>
      <c r="AH15" s="83" t="s">
        <v>66</v>
      </c>
      <c r="AI15" s="83" t="s">
        <v>79</v>
      </c>
      <c r="AJ15" s="83" t="s">
        <v>66</v>
      </c>
      <c r="AK15" s="83" t="s">
        <v>66</v>
      </c>
      <c r="AL15" s="83" t="s">
        <v>66</v>
      </c>
      <c r="AM15" s="83" t="s">
        <v>66</v>
      </c>
      <c r="AN15" s="83" t="s">
        <v>66</v>
      </c>
      <c r="AO15" s="83" t="s">
        <v>66</v>
      </c>
      <c r="AP15" s="83" t="s">
        <v>67</v>
      </c>
      <c r="AQ15" s="83" t="s">
        <v>67</v>
      </c>
      <c r="AR15" s="83" t="s">
        <v>86</v>
      </c>
      <c r="AS15" s="83" t="s">
        <v>68</v>
      </c>
      <c r="AT15" s="83" t="s">
        <v>69</v>
      </c>
      <c r="AU15" s="83" t="s">
        <v>93</v>
      </c>
      <c r="AV15" s="83" t="s">
        <v>71</v>
      </c>
      <c r="AW15" s="83" t="s">
        <v>63</v>
      </c>
      <c r="AX15" s="83" t="s">
        <v>72</v>
      </c>
      <c r="AY15" s="83" t="s">
        <v>63</v>
      </c>
      <c r="AZ15" s="83" t="s">
        <v>72</v>
      </c>
      <c r="BA15" s="83" t="s">
        <v>63</v>
      </c>
      <c r="BB15" s="83" t="s">
        <v>72</v>
      </c>
      <c r="BC15" s="83" t="s">
        <v>73</v>
      </c>
      <c r="BE15" s="83" t="s">
        <v>73</v>
      </c>
      <c r="BG15" s="76" t="s">
        <v>100</v>
      </c>
      <c r="BH15" s="76" t="s">
        <v>60</v>
      </c>
      <c r="BI15" s="76" t="s">
        <v>1414</v>
      </c>
      <c r="BJ15">
        <v>13</v>
      </c>
      <c r="BK15">
        <v>47</v>
      </c>
      <c r="BM15" s="86" t="s">
        <v>1130</v>
      </c>
      <c r="BN15" s="86" t="s">
        <v>1131</v>
      </c>
      <c r="BO15" s="87" t="s">
        <v>68</v>
      </c>
      <c r="BP15" s="87"/>
      <c r="BQ15" s="87" t="s">
        <v>1472</v>
      </c>
      <c r="BR15" s="86" t="s">
        <v>1445</v>
      </c>
      <c r="BS15" s="86">
        <v>1</v>
      </c>
      <c r="BT15" s="86" t="s">
        <v>1445</v>
      </c>
      <c r="BU15" s="86">
        <v>1</v>
      </c>
      <c r="BV15" s="86" t="s">
        <v>63</v>
      </c>
      <c r="BW15" s="86">
        <v>1</v>
      </c>
      <c r="BX15" s="86" t="s">
        <v>1447</v>
      </c>
      <c r="BY15" s="86">
        <v>0</v>
      </c>
      <c r="BZ15" s="86" t="s">
        <v>1449</v>
      </c>
      <c r="CA15" s="86">
        <v>0</v>
      </c>
      <c r="CB15" s="86" t="s">
        <v>1452</v>
      </c>
      <c r="CC15" s="86">
        <v>0</v>
      </c>
      <c r="CD15" s="86" t="s">
        <v>1454</v>
      </c>
      <c r="CE15" s="86">
        <v>1</v>
      </c>
      <c r="CF15" s="86" t="s">
        <v>1454</v>
      </c>
      <c r="CG15" s="86">
        <v>1</v>
      </c>
      <c r="CH15" s="86" t="s">
        <v>1454</v>
      </c>
      <c r="CI15" s="86">
        <v>1</v>
      </c>
      <c r="CJ15" s="86" t="s">
        <v>1454</v>
      </c>
      <c r="CK15" s="86">
        <v>1</v>
      </c>
      <c r="CL15" s="86" t="s">
        <v>1454</v>
      </c>
      <c r="CM15" s="86">
        <v>1</v>
      </c>
      <c r="CN15" s="86" t="s">
        <v>1454</v>
      </c>
      <c r="CO15" s="86">
        <v>1</v>
      </c>
      <c r="CP15" s="87" t="s">
        <v>1478</v>
      </c>
      <c r="CQ15" s="152">
        <v>1</v>
      </c>
    </row>
    <row r="16" spans="1:95" ht="13.2" x14ac:dyDescent="0.25">
      <c r="A16" s="82">
        <v>45569.429754618061</v>
      </c>
      <c r="B16" s="83" t="s">
        <v>135</v>
      </c>
      <c r="C16" s="84" t="s">
        <v>136</v>
      </c>
      <c r="D16" s="83">
        <v>25.89</v>
      </c>
      <c r="E16" s="83">
        <v>0</v>
      </c>
      <c r="F16" s="83" t="s">
        <v>60</v>
      </c>
      <c r="G16" s="83" t="s">
        <v>76</v>
      </c>
      <c r="H16" s="83" t="s">
        <v>100</v>
      </c>
      <c r="I16" s="83" t="s">
        <v>63</v>
      </c>
      <c r="J16" s="83" t="s">
        <v>64</v>
      </c>
      <c r="K16" s="83" t="s">
        <v>78</v>
      </c>
      <c r="L16" s="83" t="s">
        <v>64</v>
      </c>
      <c r="M16" s="83" t="s">
        <v>78</v>
      </c>
      <c r="N16" s="83" t="s">
        <v>64</v>
      </c>
      <c r="O16" s="83" t="s">
        <v>64</v>
      </c>
      <c r="P16" s="83" t="s">
        <v>64</v>
      </c>
      <c r="Q16" s="83" t="s">
        <v>78</v>
      </c>
      <c r="R16" s="83" t="s">
        <v>64</v>
      </c>
      <c r="S16" s="83" t="s">
        <v>64</v>
      </c>
      <c r="T16" s="83" t="s">
        <v>64</v>
      </c>
      <c r="U16" s="83" t="s">
        <v>78</v>
      </c>
      <c r="V16" s="83" t="s">
        <v>64</v>
      </c>
      <c r="W16" s="83" t="s">
        <v>64</v>
      </c>
      <c r="X16" s="83" t="s">
        <v>64</v>
      </c>
      <c r="Y16" s="83" t="s">
        <v>64</v>
      </c>
      <c r="Z16" s="83" t="s">
        <v>66</v>
      </c>
      <c r="AA16" s="83" t="s">
        <v>66</v>
      </c>
      <c r="AB16" s="83" t="s">
        <v>65</v>
      </c>
      <c r="AC16" s="83" t="s">
        <v>66</v>
      </c>
      <c r="AD16" s="83" t="s">
        <v>66</v>
      </c>
      <c r="AE16" s="83" t="s">
        <v>65</v>
      </c>
      <c r="AF16" s="83" t="s">
        <v>79</v>
      </c>
      <c r="AG16" s="83" t="s">
        <v>66</v>
      </c>
      <c r="AH16" s="83" t="s">
        <v>79</v>
      </c>
      <c r="AI16" s="83" t="s">
        <v>79</v>
      </c>
      <c r="AJ16" s="83" t="s">
        <v>66</v>
      </c>
      <c r="AK16" s="83" t="s">
        <v>66</v>
      </c>
      <c r="AL16" s="83" t="s">
        <v>66</v>
      </c>
      <c r="AM16" s="83" t="s">
        <v>66</v>
      </c>
      <c r="AN16" s="83" t="s">
        <v>66</v>
      </c>
      <c r="AO16" s="83" t="s">
        <v>66</v>
      </c>
      <c r="AP16" s="83" t="s">
        <v>85</v>
      </c>
      <c r="AQ16" s="83" t="s">
        <v>85</v>
      </c>
      <c r="AR16" s="83" t="s">
        <v>63</v>
      </c>
      <c r="AS16" s="83" t="s">
        <v>137</v>
      </c>
      <c r="AT16" s="83" t="s">
        <v>69</v>
      </c>
      <c r="AU16" s="83" t="s">
        <v>70</v>
      </c>
      <c r="AV16" s="83" t="s">
        <v>71</v>
      </c>
      <c r="AW16" s="83" t="s">
        <v>72</v>
      </c>
      <c r="AX16" s="83" t="s">
        <v>72</v>
      </c>
      <c r="AY16" s="83" t="s">
        <v>72</v>
      </c>
      <c r="AZ16" s="83" t="s">
        <v>72</v>
      </c>
      <c r="BA16" s="83" t="s">
        <v>72</v>
      </c>
      <c r="BB16" s="83" t="s">
        <v>72</v>
      </c>
      <c r="BC16" s="83" t="s">
        <v>73</v>
      </c>
      <c r="BE16" s="83" t="s">
        <v>73</v>
      </c>
      <c r="BG16" s="76" t="s">
        <v>100</v>
      </c>
      <c r="BH16" s="76" t="s">
        <v>60</v>
      </c>
      <c r="BI16" s="76" t="s">
        <v>1414</v>
      </c>
      <c r="BJ16">
        <v>13</v>
      </c>
      <c r="BK16">
        <v>48</v>
      </c>
      <c r="BM16" s="86" t="s">
        <v>1130</v>
      </c>
      <c r="BN16" s="86" t="s">
        <v>1131</v>
      </c>
      <c r="BO16" s="87" t="s">
        <v>137</v>
      </c>
      <c r="BP16" s="87"/>
      <c r="BQ16" s="87" t="s">
        <v>1473</v>
      </c>
      <c r="BR16" s="86" t="s">
        <v>1445</v>
      </c>
      <c r="BS16" s="86">
        <v>1</v>
      </c>
      <c r="BT16" s="86" t="s">
        <v>1445</v>
      </c>
      <c r="BU16" s="86">
        <v>1</v>
      </c>
      <c r="BV16" s="86" t="s">
        <v>63</v>
      </c>
      <c r="BW16" s="86">
        <v>1</v>
      </c>
      <c r="BX16" s="86" t="s">
        <v>1447</v>
      </c>
      <c r="BY16" s="86">
        <v>0</v>
      </c>
      <c r="BZ16" s="86" t="s">
        <v>1470</v>
      </c>
      <c r="CA16" s="86">
        <v>2</v>
      </c>
      <c r="CB16" s="86" t="s">
        <v>1452</v>
      </c>
      <c r="CC16" s="86">
        <v>0</v>
      </c>
      <c r="CD16" s="86" t="s">
        <v>1454</v>
      </c>
      <c r="CE16" s="86">
        <v>1</v>
      </c>
      <c r="CF16" s="86" t="s">
        <v>1454</v>
      </c>
      <c r="CG16" s="86">
        <v>1</v>
      </c>
      <c r="CH16" s="86" t="s">
        <v>1454</v>
      </c>
      <c r="CI16" s="86">
        <v>1</v>
      </c>
      <c r="CJ16" s="86" t="s">
        <v>1454</v>
      </c>
      <c r="CK16" s="86">
        <v>1</v>
      </c>
      <c r="CL16" s="86" t="s">
        <v>1454</v>
      </c>
      <c r="CM16" s="86">
        <v>1</v>
      </c>
      <c r="CN16" s="86" t="s">
        <v>1454</v>
      </c>
      <c r="CO16" s="86">
        <v>1</v>
      </c>
      <c r="CP16" s="87" t="s">
        <v>1478</v>
      </c>
      <c r="CQ16" s="152">
        <v>1</v>
      </c>
    </row>
    <row r="17" spans="1:95" ht="13.2" x14ac:dyDescent="0.25">
      <c r="A17" s="82">
        <v>45569.432930717594</v>
      </c>
      <c r="B17" s="83" t="s">
        <v>138</v>
      </c>
      <c r="C17" s="84" t="s">
        <v>139</v>
      </c>
      <c r="D17" s="83">
        <v>0</v>
      </c>
      <c r="E17" s="83">
        <v>0</v>
      </c>
      <c r="F17" s="83" t="s">
        <v>60</v>
      </c>
      <c r="G17" s="83" t="s">
        <v>76</v>
      </c>
      <c r="H17" s="83" t="s">
        <v>108</v>
      </c>
      <c r="I17" s="83" t="s">
        <v>63</v>
      </c>
      <c r="J17" s="83" t="s">
        <v>64</v>
      </c>
      <c r="K17" s="83" t="s">
        <v>64</v>
      </c>
      <c r="L17" s="83" t="s">
        <v>64</v>
      </c>
      <c r="M17" s="83" t="s">
        <v>78</v>
      </c>
      <c r="N17" s="83" t="s">
        <v>64</v>
      </c>
      <c r="O17" s="83" t="s">
        <v>64</v>
      </c>
      <c r="P17" s="83" t="s">
        <v>84</v>
      </c>
      <c r="Q17" s="83" t="s">
        <v>64</v>
      </c>
      <c r="R17" s="83" t="s">
        <v>64</v>
      </c>
      <c r="S17" s="83" t="s">
        <v>64</v>
      </c>
      <c r="T17" s="83" t="s">
        <v>64</v>
      </c>
      <c r="U17" s="83" t="s">
        <v>64</v>
      </c>
      <c r="V17" s="83" t="s">
        <v>64</v>
      </c>
      <c r="W17" s="83" t="s">
        <v>64</v>
      </c>
      <c r="X17" s="83" t="s">
        <v>64</v>
      </c>
      <c r="Y17" s="83" t="s">
        <v>64</v>
      </c>
      <c r="Z17" s="83" t="s">
        <v>66</v>
      </c>
      <c r="AA17" s="83" t="s">
        <v>65</v>
      </c>
      <c r="AB17" s="83" t="s">
        <v>66</v>
      </c>
      <c r="AC17" s="83" t="s">
        <v>66</v>
      </c>
      <c r="AD17" s="83" t="s">
        <v>66</v>
      </c>
      <c r="AE17" s="83" t="s">
        <v>66</v>
      </c>
      <c r="AF17" s="83" t="s">
        <v>65</v>
      </c>
      <c r="AG17" s="83" t="s">
        <v>65</v>
      </c>
      <c r="AH17" s="83" t="s">
        <v>65</v>
      </c>
      <c r="AI17" s="83" t="s">
        <v>101</v>
      </c>
      <c r="AJ17" s="83" t="s">
        <v>65</v>
      </c>
      <c r="AK17" s="83" t="s">
        <v>65</v>
      </c>
      <c r="AL17" s="83" t="s">
        <v>65</v>
      </c>
      <c r="AM17" s="83" t="s">
        <v>66</v>
      </c>
      <c r="AN17" s="83" t="s">
        <v>65</v>
      </c>
      <c r="AO17" s="83" t="s">
        <v>65</v>
      </c>
      <c r="AP17" s="83" t="s">
        <v>67</v>
      </c>
      <c r="AQ17" s="83" t="s">
        <v>67</v>
      </c>
      <c r="AR17" s="83" t="s">
        <v>63</v>
      </c>
      <c r="AS17" s="83" t="s">
        <v>68</v>
      </c>
      <c r="AT17" s="83" t="s">
        <v>69</v>
      </c>
      <c r="AU17" s="83" t="s">
        <v>80</v>
      </c>
      <c r="AV17" s="83" t="s">
        <v>132</v>
      </c>
      <c r="AW17" s="83" t="s">
        <v>73</v>
      </c>
      <c r="AX17" s="83" t="s">
        <v>72</v>
      </c>
      <c r="AY17" s="83" t="s">
        <v>72</v>
      </c>
      <c r="AZ17" s="83" t="s">
        <v>72</v>
      </c>
      <c r="BA17" s="83" t="s">
        <v>72</v>
      </c>
      <c r="BB17" s="83" t="s">
        <v>73</v>
      </c>
      <c r="BC17" s="83" t="s">
        <v>73</v>
      </c>
      <c r="BE17" s="83" t="s">
        <v>73</v>
      </c>
      <c r="BG17" s="76" t="s">
        <v>100</v>
      </c>
      <c r="BH17" s="76" t="s">
        <v>60</v>
      </c>
      <c r="BI17" s="76" t="s">
        <v>1414</v>
      </c>
      <c r="BJ17">
        <v>15</v>
      </c>
      <c r="BK17">
        <v>58</v>
      </c>
      <c r="BM17" s="86" t="s">
        <v>1130</v>
      </c>
      <c r="BN17" s="86" t="s">
        <v>1131</v>
      </c>
      <c r="BO17" s="87" t="s">
        <v>68</v>
      </c>
      <c r="BP17" s="87"/>
      <c r="BQ17" s="87" t="s">
        <v>1472</v>
      </c>
      <c r="BR17" s="86" t="s">
        <v>1445</v>
      </c>
      <c r="BS17" s="86">
        <v>1</v>
      </c>
      <c r="BT17" s="86" t="s">
        <v>1445</v>
      </c>
      <c r="BU17" s="86">
        <v>1</v>
      </c>
      <c r="BV17" s="86" t="s">
        <v>63</v>
      </c>
      <c r="BW17" s="86">
        <v>1</v>
      </c>
      <c r="BX17" s="86" t="s">
        <v>1447</v>
      </c>
      <c r="BY17" s="86">
        <v>0</v>
      </c>
      <c r="BZ17" s="86" t="s">
        <v>1450</v>
      </c>
      <c r="CA17" s="86">
        <v>1</v>
      </c>
      <c r="CB17" s="86" t="s">
        <v>1452</v>
      </c>
      <c r="CC17" s="86">
        <v>0</v>
      </c>
      <c r="CD17" s="86" t="s">
        <v>226</v>
      </c>
      <c r="CE17" s="86">
        <v>0</v>
      </c>
      <c r="CF17" s="86" t="s">
        <v>1454</v>
      </c>
      <c r="CG17" s="86">
        <v>1</v>
      </c>
      <c r="CH17" s="86" t="s">
        <v>1454</v>
      </c>
      <c r="CI17" s="86">
        <v>1</v>
      </c>
      <c r="CJ17" s="86" t="s">
        <v>1454</v>
      </c>
      <c r="CK17" s="86">
        <v>1</v>
      </c>
      <c r="CL17" s="86" t="s">
        <v>1454</v>
      </c>
      <c r="CM17" s="86">
        <v>1</v>
      </c>
      <c r="CN17" s="86" t="s">
        <v>226</v>
      </c>
      <c r="CO17" s="86">
        <v>0</v>
      </c>
      <c r="CP17" s="87" t="s">
        <v>1477</v>
      </c>
      <c r="CQ17" s="152">
        <v>0</v>
      </c>
    </row>
    <row r="18" spans="1:95" ht="13.2" x14ac:dyDescent="0.25">
      <c r="A18" s="82">
        <v>45569.433072928237</v>
      </c>
      <c r="B18" s="83" t="s">
        <v>140</v>
      </c>
      <c r="C18" s="84" t="s">
        <v>141</v>
      </c>
      <c r="D18" s="83">
        <v>50.89</v>
      </c>
      <c r="E18" s="83">
        <v>0.08</v>
      </c>
      <c r="F18" s="83" t="s">
        <v>60</v>
      </c>
      <c r="G18" s="83" t="s">
        <v>76</v>
      </c>
      <c r="H18" s="83" t="s">
        <v>100</v>
      </c>
      <c r="I18" s="83" t="s">
        <v>63</v>
      </c>
      <c r="J18" s="83" t="s">
        <v>64</v>
      </c>
      <c r="K18" s="83" t="s">
        <v>64</v>
      </c>
      <c r="L18" s="83" t="s">
        <v>64</v>
      </c>
      <c r="M18" s="83" t="s">
        <v>78</v>
      </c>
      <c r="N18" s="83" t="s">
        <v>64</v>
      </c>
      <c r="O18" s="83" t="s">
        <v>78</v>
      </c>
      <c r="P18" s="83" t="s">
        <v>84</v>
      </c>
      <c r="Q18" s="83" t="s">
        <v>78</v>
      </c>
      <c r="R18" s="83" t="s">
        <v>64</v>
      </c>
      <c r="S18" s="83" t="s">
        <v>64</v>
      </c>
      <c r="T18" s="83" t="s">
        <v>84</v>
      </c>
      <c r="U18" s="83" t="s">
        <v>84</v>
      </c>
      <c r="V18" s="83" t="s">
        <v>64</v>
      </c>
      <c r="W18" s="83" t="s">
        <v>64</v>
      </c>
      <c r="X18" s="83" t="s">
        <v>64</v>
      </c>
      <c r="Y18" s="83" t="s">
        <v>64</v>
      </c>
      <c r="Z18" s="83" t="s">
        <v>66</v>
      </c>
      <c r="AA18" s="83" t="s">
        <v>65</v>
      </c>
      <c r="AB18" s="83" t="s">
        <v>66</v>
      </c>
      <c r="AC18" s="83" t="s">
        <v>65</v>
      </c>
      <c r="AD18" s="83" t="s">
        <v>66</v>
      </c>
      <c r="AE18" s="83" t="s">
        <v>66</v>
      </c>
      <c r="AF18" s="83" t="s">
        <v>79</v>
      </c>
      <c r="AG18" s="83" t="s">
        <v>66</v>
      </c>
      <c r="AH18" s="83" t="s">
        <v>79</v>
      </c>
      <c r="AI18" s="83" t="s">
        <v>79</v>
      </c>
      <c r="AJ18" s="83" t="s">
        <v>66</v>
      </c>
      <c r="AK18" s="83" t="s">
        <v>66</v>
      </c>
      <c r="AL18" s="83" t="s">
        <v>66</v>
      </c>
      <c r="AM18" s="83" t="s">
        <v>66</v>
      </c>
      <c r="AN18" s="83" t="s">
        <v>66</v>
      </c>
      <c r="AO18" s="83" t="s">
        <v>66</v>
      </c>
      <c r="AP18" s="83" t="s">
        <v>67</v>
      </c>
      <c r="AQ18" s="83" t="s">
        <v>80</v>
      </c>
      <c r="AR18" s="83" t="s">
        <v>63</v>
      </c>
      <c r="AS18" s="83" t="s">
        <v>142</v>
      </c>
      <c r="AT18" s="83" t="s">
        <v>69</v>
      </c>
      <c r="AU18" s="83" t="s">
        <v>80</v>
      </c>
      <c r="AV18" s="83" t="s">
        <v>71</v>
      </c>
      <c r="AW18" s="83" t="s">
        <v>63</v>
      </c>
      <c r="AX18" s="83" t="s">
        <v>73</v>
      </c>
      <c r="AY18" s="83" t="s">
        <v>73</v>
      </c>
      <c r="AZ18" s="83" t="s">
        <v>63</v>
      </c>
      <c r="BA18" s="83" t="s">
        <v>73</v>
      </c>
      <c r="BB18" s="83" t="s">
        <v>73</v>
      </c>
      <c r="BC18" s="83" t="s">
        <v>73</v>
      </c>
      <c r="BE18" s="83" t="s">
        <v>73</v>
      </c>
      <c r="BG18" s="76" t="s">
        <v>100</v>
      </c>
      <c r="BH18" s="76" t="s">
        <v>60</v>
      </c>
      <c r="BI18" s="76" t="s">
        <v>1414</v>
      </c>
      <c r="BJ18">
        <v>11</v>
      </c>
      <c r="BK18">
        <v>48</v>
      </c>
      <c r="BM18" s="86" t="s">
        <v>1130</v>
      </c>
      <c r="BN18" s="86" t="s">
        <v>1131</v>
      </c>
      <c r="BO18" s="87" t="s">
        <v>1422</v>
      </c>
      <c r="BP18" s="87"/>
      <c r="BQ18" s="87" t="s">
        <v>1472</v>
      </c>
      <c r="BR18" s="86" t="s">
        <v>1445</v>
      </c>
      <c r="BS18" s="86">
        <v>1</v>
      </c>
      <c r="BT18" s="86" t="s">
        <v>1444</v>
      </c>
      <c r="BU18" s="86">
        <v>0</v>
      </c>
      <c r="BV18" s="86" t="s">
        <v>63</v>
      </c>
      <c r="BW18" s="86">
        <v>1</v>
      </c>
      <c r="BX18" s="86" t="s">
        <v>1447</v>
      </c>
      <c r="BY18" s="86">
        <v>0</v>
      </c>
      <c r="BZ18" s="86" t="s">
        <v>1450</v>
      </c>
      <c r="CA18" s="86">
        <v>1</v>
      </c>
      <c r="CB18" s="86" t="s">
        <v>1452</v>
      </c>
      <c r="CC18" s="86">
        <v>0</v>
      </c>
      <c r="CD18" s="86" t="s">
        <v>1454</v>
      </c>
      <c r="CE18" s="86">
        <v>1</v>
      </c>
      <c r="CF18" s="86" t="s">
        <v>226</v>
      </c>
      <c r="CG18" s="86">
        <v>0</v>
      </c>
      <c r="CH18" s="86" t="s">
        <v>226</v>
      </c>
      <c r="CI18" s="86">
        <v>0</v>
      </c>
      <c r="CJ18" s="86" t="s">
        <v>1454</v>
      </c>
      <c r="CK18" s="86">
        <v>1</v>
      </c>
      <c r="CL18" s="86" t="s">
        <v>226</v>
      </c>
      <c r="CM18" s="86">
        <v>0</v>
      </c>
      <c r="CN18" s="86" t="s">
        <v>226</v>
      </c>
      <c r="CO18" s="86">
        <v>0</v>
      </c>
      <c r="CP18" s="87" t="s">
        <v>1477</v>
      </c>
      <c r="CQ18" s="152">
        <v>0</v>
      </c>
    </row>
    <row r="19" spans="1:95" ht="13.2" x14ac:dyDescent="0.25">
      <c r="A19" s="82">
        <v>45569.437654490743</v>
      </c>
      <c r="B19" s="83" t="s">
        <v>143</v>
      </c>
      <c r="C19" s="84" t="s">
        <v>144</v>
      </c>
      <c r="D19" s="83">
        <v>60.71</v>
      </c>
      <c r="E19" s="83">
        <v>0.08</v>
      </c>
      <c r="F19" s="83" t="s">
        <v>60</v>
      </c>
      <c r="G19" s="83" t="s">
        <v>76</v>
      </c>
      <c r="H19" s="83" t="s">
        <v>100</v>
      </c>
      <c r="I19" s="83" t="s">
        <v>63</v>
      </c>
      <c r="J19" s="83" t="s">
        <v>145</v>
      </c>
      <c r="K19" s="83" t="s">
        <v>78</v>
      </c>
      <c r="L19" s="83" t="s">
        <v>64</v>
      </c>
      <c r="M19" s="83" t="s">
        <v>84</v>
      </c>
      <c r="N19" s="83" t="s">
        <v>64</v>
      </c>
      <c r="O19" s="83" t="s">
        <v>64</v>
      </c>
      <c r="P19" s="83" t="s">
        <v>84</v>
      </c>
      <c r="Q19" s="83" t="s">
        <v>64</v>
      </c>
      <c r="R19" s="83" t="s">
        <v>64</v>
      </c>
      <c r="S19" s="83" t="s">
        <v>64</v>
      </c>
      <c r="T19" s="83" t="s">
        <v>78</v>
      </c>
      <c r="U19" s="83" t="s">
        <v>64</v>
      </c>
      <c r="V19" s="83" t="s">
        <v>64</v>
      </c>
      <c r="W19" s="83" t="s">
        <v>64</v>
      </c>
      <c r="X19" s="83" t="s">
        <v>64</v>
      </c>
      <c r="Y19" s="83" t="s">
        <v>64</v>
      </c>
      <c r="Z19" s="83" t="s">
        <v>66</v>
      </c>
      <c r="AA19" s="83" t="s">
        <v>65</v>
      </c>
      <c r="AB19" s="83" t="s">
        <v>66</v>
      </c>
      <c r="AC19" s="83" t="s">
        <v>79</v>
      </c>
      <c r="AD19" s="83" t="s">
        <v>66</v>
      </c>
      <c r="AE19" s="83" t="s">
        <v>66</v>
      </c>
      <c r="AF19" s="83" t="s">
        <v>66</v>
      </c>
      <c r="AG19" s="83" t="s">
        <v>65</v>
      </c>
      <c r="AH19" s="83" t="s">
        <v>65</v>
      </c>
      <c r="AI19" s="83" t="s">
        <v>101</v>
      </c>
      <c r="AJ19" s="83" t="s">
        <v>65</v>
      </c>
      <c r="AK19" s="83" t="s">
        <v>65</v>
      </c>
      <c r="AL19" s="83" t="s">
        <v>66</v>
      </c>
      <c r="AM19" s="83" t="s">
        <v>66</v>
      </c>
      <c r="AN19" s="83" t="s">
        <v>66</v>
      </c>
      <c r="AO19" s="83" t="s">
        <v>66</v>
      </c>
      <c r="AP19" s="83" t="s">
        <v>67</v>
      </c>
      <c r="AQ19" s="83" t="s">
        <v>67</v>
      </c>
      <c r="AR19" s="83" t="s">
        <v>86</v>
      </c>
      <c r="AS19" s="83" t="s">
        <v>68</v>
      </c>
      <c r="AT19" s="83" t="s">
        <v>87</v>
      </c>
      <c r="AU19" s="83" t="s">
        <v>93</v>
      </c>
      <c r="AV19" s="83" t="s">
        <v>71</v>
      </c>
      <c r="AW19" s="83" t="s">
        <v>73</v>
      </c>
      <c r="AX19" s="83" t="s">
        <v>73</v>
      </c>
      <c r="AY19" s="83" t="s">
        <v>73</v>
      </c>
      <c r="AZ19" s="83" t="s">
        <v>73</v>
      </c>
      <c r="BA19" s="83" t="s">
        <v>73</v>
      </c>
      <c r="BB19" s="83" t="s">
        <v>73</v>
      </c>
      <c r="BC19" s="83" t="s">
        <v>73</v>
      </c>
      <c r="BD19" s="83" t="s">
        <v>146</v>
      </c>
      <c r="BE19" s="83" t="s">
        <v>73</v>
      </c>
      <c r="BG19" s="76" t="s">
        <v>100</v>
      </c>
      <c r="BH19" s="76" t="s">
        <v>60</v>
      </c>
      <c r="BI19" s="76" t="s">
        <v>1414</v>
      </c>
      <c r="BJ19">
        <v>11</v>
      </c>
      <c r="BK19">
        <v>53</v>
      </c>
      <c r="BM19" s="86" t="s">
        <v>1130</v>
      </c>
      <c r="BN19" s="86" t="s">
        <v>1131</v>
      </c>
      <c r="BO19" s="87" t="s">
        <v>68</v>
      </c>
      <c r="BP19" s="87"/>
      <c r="BQ19" s="87" t="s">
        <v>1472</v>
      </c>
      <c r="BR19" s="86" t="s">
        <v>1445</v>
      </c>
      <c r="BS19" s="86">
        <v>1</v>
      </c>
      <c r="BT19" s="86" t="s">
        <v>1445</v>
      </c>
      <c r="BU19" s="86">
        <v>1</v>
      </c>
      <c r="BV19" s="86" t="s">
        <v>63</v>
      </c>
      <c r="BW19" s="86">
        <v>1</v>
      </c>
      <c r="BX19" s="86" t="s">
        <v>1448</v>
      </c>
      <c r="BY19" s="86">
        <v>1</v>
      </c>
      <c r="BZ19" s="86" t="s">
        <v>1449</v>
      </c>
      <c r="CA19" s="86">
        <v>0</v>
      </c>
      <c r="CB19" s="86" t="s">
        <v>1452</v>
      </c>
      <c r="CC19" s="86">
        <v>0</v>
      </c>
      <c r="CD19" s="86" t="s">
        <v>226</v>
      </c>
      <c r="CE19" s="86">
        <v>0</v>
      </c>
      <c r="CF19" s="86" t="s">
        <v>226</v>
      </c>
      <c r="CG19" s="86">
        <v>0</v>
      </c>
      <c r="CH19" s="86" t="s">
        <v>226</v>
      </c>
      <c r="CI19" s="86">
        <v>0</v>
      </c>
      <c r="CJ19" s="86" t="s">
        <v>226</v>
      </c>
      <c r="CK19" s="86">
        <v>0</v>
      </c>
      <c r="CL19" s="86" t="s">
        <v>226</v>
      </c>
      <c r="CM19" s="86">
        <v>0</v>
      </c>
      <c r="CN19" s="86" t="s">
        <v>226</v>
      </c>
      <c r="CO19" s="86">
        <v>0</v>
      </c>
      <c r="CP19" s="87" t="s">
        <v>1477</v>
      </c>
      <c r="CQ19" s="152">
        <v>0</v>
      </c>
    </row>
    <row r="20" spans="1:95" ht="13.2" x14ac:dyDescent="0.25">
      <c r="A20" s="82">
        <v>45569.437927766208</v>
      </c>
      <c r="B20" s="83" t="s">
        <v>147</v>
      </c>
      <c r="C20" s="84" t="s">
        <v>148</v>
      </c>
      <c r="D20" s="83">
        <v>12.5</v>
      </c>
      <c r="E20" s="83">
        <v>0</v>
      </c>
      <c r="F20" s="83" t="s">
        <v>60</v>
      </c>
      <c r="G20" s="83" t="s">
        <v>76</v>
      </c>
      <c r="H20" s="83" t="s">
        <v>62</v>
      </c>
      <c r="I20" s="83" t="s">
        <v>63</v>
      </c>
      <c r="J20" s="83" t="s">
        <v>64</v>
      </c>
      <c r="K20" s="83" t="s">
        <v>64</v>
      </c>
      <c r="L20" s="83" t="s">
        <v>64</v>
      </c>
      <c r="M20" s="83" t="s">
        <v>84</v>
      </c>
      <c r="N20" s="83" t="s">
        <v>64</v>
      </c>
      <c r="O20" s="83" t="s">
        <v>64</v>
      </c>
      <c r="P20" s="83" t="s">
        <v>84</v>
      </c>
      <c r="Q20" s="83" t="s">
        <v>64</v>
      </c>
      <c r="R20" s="83" t="s">
        <v>64</v>
      </c>
      <c r="S20" s="83" t="s">
        <v>84</v>
      </c>
      <c r="T20" s="83" t="s">
        <v>64</v>
      </c>
      <c r="U20" s="83" t="s">
        <v>84</v>
      </c>
      <c r="V20" s="83" t="s">
        <v>84</v>
      </c>
      <c r="W20" s="83" t="s">
        <v>84</v>
      </c>
      <c r="X20" s="83" t="s">
        <v>78</v>
      </c>
      <c r="Y20" s="83" t="s">
        <v>78</v>
      </c>
      <c r="Z20" s="83" t="s">
        <v>66</v>
      </c>
      <c r="AA20" s="83" t="s">
        <v>65</v>
      </c>
      <c r="AB20" s="83" t="s">
        <v>79</v>
      </c>
      <c r="AC20" s="83" t="s">
        <v>66</v>
      </c>
      <c r="AD20" s="83" t="s">
        <v>66</v>
      </c>
      <c r="AE20" s="83" t="s">
        <v>66</v>
      </c>
      <c r="AF20" s="83" t="s">
        <v>79</v>
      </c>
      <c r="AG20" s="83" t="s">
        <v>65</v>
      </c>
      <c r="AH20" s="83" t="s">
        <v>66</v>
      </c>
      <c r="AI20" s="83" t="s">
        <v>101</v>
      </c>
      <c r="AJ20" s="83" t="s">
        <v>79</v>
      </c>
      <c r="AK20" s="83" t="s">
        <v>65</v>
      </c>
      <c r="AL20" s="83" t="s">
        <v>66</v>
      </c>
      <c r="AM20" s="83" t="s">
        <v>66</v>
      </c>
      <c r="AN20" s="83" t="s">
        <v>66</v>
      </c>
      <c r="AO20" s="83" t="s">
        <v>66</v>
      </c>
      <c r="AP20" s="83" t="s">
        <v>67</v>
      </c>
      <c r="AQ20" s="83" t="s">
        <v>67</v>
      </c>
      <c r="AR20" s="83" t="s">
        <v>86</v>
      </c>
      <c r="AS20" s="83" t="s">
        <v>68</v>
      </c>
      <c r="AT20" s="83" t="s">
        <v>69</v>
      </c>
      <c r="AU20" s="83" t="s">
        <v>93</v>
      </c>
      <c r="AV20" s="83" t="s">
        <v>71</v>
      </c>
      <c r="AW20" s="83" t="s">
        <v>72</v>
      </c>
      <c r="AX20" s="83" t="s">
        <v>63</v>
      </c>
      <c r="AY20" s="83" t="s">
        <v>72</v>
      </c>
      <c r="AZ20" s="83" t="s">
        <v>63</v>
      </c>
      <c r="BA20" s="83" t="s">
        <v>73</v>
      </c>
      <c r="BB20" s="83" t="s">
        <v>72</v>
      </c>
      <c r="BC20" s="83" t="s">
        <v>73</v>
      </c>
      <c r="BE20" s="83" t="s">
        <v>73</v>
      </c>
      <c r="BG20" s="76" t="s">
        <v>100</v>
      </c>
      <c r="BH20" s="76" t="s">
        <v>60</v>
      </c>
      <c r="BI20" s="76" t="s">
        <v>1414</v>
      </c>
      <c r="BJ20">
        <v>8</v>
      </c>
      <c r="BK20">
        <v>49</v>
      </c>
      <c r="BM20" s="86" t="s">
        <v>1130</v>
      </c>
      <c r="BN20" s="86" t="s">
        <v>1131</v>
      </c>
      <c r="BO20" s="87" t="s">
        <v>68</v>
      </c>
      <c r="BP20" s="87"/>
      <c r="BQ20" s="87" t="s">
        <v>1472</v>
      </c>
      <c r="BR20" s="86" t="s">
        <v>1445</v>
      </c>
      <c r="BS20" s="86">
        <v>1</v>
      </c>
      <c r="BT20" s="86" t="s">
        <v>1445</v>
      </c>
      <c r="BU20" s="86">
        <v>1</v>
      </c>
      <c r="BV20" s="86" t="s">
        <v>63</v>
      </c>
      <c r="BW20" s="86">
        <v>1</v>
      </c>
      <c r="BX20" s="86" t="s">
        <v>1447</v>
      </c>
      <c r="BY20" s="86">
        <v>0</v>
      </c>
      <c r="BZ20" s="86" t="s">
        <v>1449</v>
      </c>
      <c r="CA20" s="86">
        <v>0</v>
      </c>
      <c r="CB20" s="86" t="s">
        <v>1452</v>
      </c>
      <c r="CC20" s="86">
        <v>0</v>
      </c>
      <c r="CD20" s="86" t="s">
        <v>1454</v>
      </c>
      <c r="CE20" s="86">
        <v>1</v>
      </c>
      <c r="CF20" s="86" t="s">
        <v>1454</v>
      </c>
      <c r="CG20" s="86">
        <v>1</v>
      </c>
      <c r="CH20" s="86" t="s">
        <v>1454</v>
      </c>
      <c r="CI20" s="86">
        <v>1</v>
      </c>
      <c r="CJ20" s="86" t="s">
        <v>1454</v>
      </c>
      <c r="CK20" s="86">
        <v>1</v>
      </c>
      <c r="CL20" s="86" t="s">
        <v>226</v>
      </c>
      <c r="CM20" s="86">
        <v>0</v>
      </c>
      <c r="CN20" s="86" t="s">
        <v>1454</v>
      </c>
      <c r="CO20" s="86">
        <v>1</v>
      </c>
      <c r="CP20" s="87" t="s">
        <v>1478</v>
      </c>
      <c r="CQ20" s="152">
        <v>1</v>
      </c>
    </row>
    <row r="21" spans="1:95" ht="13.2" x14ac:dyDescent="0.25">
      <c r="A21" s="82">
        <v>45569.43930943287</v>
      </c>
      <c r="B21" s="83" t="s">
        <v>149</v>
      </c>
      <c r="C21" s="84" t="s">
        <v>150</v>
      </c>
      <c r="D21" s="83">
        <v>0</v>
      </c>
      <c r="E21" s="83">
        <v>0</v>
      </c>
      <c r="F21" s="83" t="s">
        <v>114</v>
      </c>
      <c r="G21" s="83" t="s">
        <v>76</v>
      </c>
      <c r="H21" s="83" t="s">
        <v>100</v>
      </c>
      <c r="I21" s="83" t="s">
        <v>63</v>
      </c>
      <c r="J21" s="83" t="s">
        <v>64</v>
      </c>
      <c r="K21" s="83" t="s">
        <v>64</v>
      </c>
      <c r="L21" s="83" t="s">
        <v>64</v>
      </c>
      <c r="M21" s="83" t="s">
        <v>84</v>
      </c>
      <c r="N21" s="83" t="s">
        <v>64</v>
      </c>
      <c r="O21" s="83" t="s">
        <v>64</v>
      </c>
      <c r="P21" s="83" t="s">
        <v>64</v>
      </c>
      <c r="Q21" s="83" t="s">
        <v>64</v>
      </c>
      <c r="R21" s="83" t="s">
        <v>64</v>
      </c>
      <c r="S21" s="83" t="s">
        <v>64</v>
      </c>
      <c r="T21" s="83" t="s">
        <v>64</v>
      </c>
      <c r="U21" s="83" t="s">
        <v>64</v>
      </c>
      <c r="V21" s="83" t="s">
        <v>84</v>
      </c>
      <c r="W21" s="83" t="s">
        <v>64</v>
      </c>
      <c r="X21" s="83" t="s">
        <v>64</v>
      </c>
      <c r="Y21" s="83" t="s">
        <v>64</v>
      </c>
      <c r="Z21" s="83" t="s">
        <v>66</v>
      </c>
      <c r="AA21" s="83" t="s">
        <v>65</v>
      </c>
      <c r="AB21" s="83" t="s">
        <v>65</v>
      </c>
      <c r="AC21" s="83" t="s">
        <v>65</v>
      </c>
      <c r="AD21" s="83" t="s">
        <v>65</v>
      </c>
      <c r="AE21" s="83" t="s">
        <v>65</v>
      </c>
      <c r="AF21" s="83" t="s">
        <v>65</v>
      </c>
      <c r="AG21" s="83" t="s">
        <v>66</v>
      </c>
      <c r="AH21" s="83" t="s">
        <v>66</v>
      </c>
      <c r="AI21" s="83" t="s">
        <v>79</v>
      </c>
      <c r="AJ21" s="83" t="s">
        <v>66</v>
      </c>
      <c r="AK21" s="83" t="s">
        <v>65</v>
      </c>
      <c r="AL21" s="83" t="s">
        <v>65</v>
      </c>
      <c r="AM21" s="83" t="s">
        <v>65</v>
      </c>
      <c r="AN21" s="83" t="s">
        <v>66</v>
      </c>
      <c r="AO21" s="83" t="s">
        <v>66</v>
      </c>
      <c r="AP21" s="83" t="s">
        <v>67</v>
      </c>
      <c r="AQ21" s="83" t="s">
        <v>151</v>
      </c>
      <c r="AR21" s="83" t="s">
        <v>73</v>
      </c>
      <c r="AS21" s="83" t="s">
        <v>68</v>
      </c>
      <c r="AT21" s="83" t="s">
        <v>69</v>
      </c>
      <c r="AU21" s="83" t="s">
        <v>93</v>
      </c>
      <c r="AV21" s="83" t="s">
        <v>67</v>
      </c>
      <c r="AW21" s="83" t="s">
        <v>72</v>
      </c>
      <c r="AX21" s="83" t="s">
        <v>72</v>
      </c>
      <c r="AY21" s="83" t="s">
        <v>72</v>
      </c>
      <c r="AZ21" s="83" t="s">
        <v>72</v>
      </c>
      <c r="BA21" s="83" t="s">
        <v>72</v>
      </c>
      <c r="BB21" s="83" t="s">
        <v>72</v>
      </c>
      <c r="BC21" s="83" t="s">
        <v>73</v>
      </c>
      <c r="BE21" s="83" t="s">
        <v>73</v>
      </c>
      <c r="BG21" s="76" t="s">
        <v>100</v>
      </c>
      <c r="BH21" s="76" t="s">
        <v>114</v>
      </c>
      <c r="BI21" s="76" t="s">
        <v>1414</v>
      </c>
      <c r="BJ21">
        <v>14</v>
      </c>
      <c r="BK21">
        <v>57</v>
      </c>
      <c r="BM21" s="86" t="s">
        <v>1130</v>
      </c>
      <c r="BN21" s="86" t="s">
        <v>1131</v>
      </c>
      <c r="BO21" s="87" t="s">
        <v>68</v>
      </c>
      <c r="BP21" s="87"/>
      <c r="BQ21" s="87" t="s">
        <v>1472</v>
      </c>
      <c r="BR21" s="86" t="s">
        <v>1445</v>
      </c>
      <c r="BS21" s="86">
        <v>1</v>
      </c>
      <c r="BT21" s="86" t="s">
        <v>1445</v>
      </c>
      <c r="BU21" s="86">
        <v>1</v>
      </c>
      <c r="BV21" s="86" t="s">
        <v>73</v>
      </c>
      <c r="BW21" s="86">
        <v>0</v>
      </c>
      <c r="BX21" s="86" t="s">
        <v>1447</v>
      </c>
      <c r="BY21" s="86">
        <v>0</v>
      </c>
      <c r="BZ21" s="86" t="s">
        <v>1449</v>
      </c>
      <c r="CA21" s="86">
        <v>0</v>
      </c>
      <c r="CB21" s="86" t="s">
        <v>1453</v>
      </c>
      <c r="CC21" s="86">
        <v>1</v>
      </c>
      <c r="CD21" s="86" t="s">
        <v>1454</v>
      </c>
      <c r="CE21" s="86">
        <v>1</v>
      </c>
      <c r="CF21" s="86" t="s">
        <v>1454</v>
      </c>
      <c r="CG21" s="86">
        <v>1</v>
      </c>
      <c r="CH21" s="86" t="s">
        <v>1454</v>
      </c>
      <c r="CI21" s="86">
        <v>1</v>
      </c>
      <c r="CJ21" s="86" t="s">
        <v>1454</v>
      </c>
      <c r="CK21" s="86">
        <v>1</v>
      </c>
      <c r="CL21" s="86" t="s">
        <v>1454</v>
      </c>
      <c r="CM21" s="86">
        <v>1</v>
      </c>
      <c r="CN21" s="86" t="s">
        <v>1454</v>
      </c>
      <c r="CO21" s="86">
        <v>1</v>
      </c>
      <c r="CP21" s="87" t="s">
        <v>1478</v>
      </c>
      <c r="CQ21" s="152">
        <v>1</v>
      </c>
    </row>
    <row r="22" spans="1:95" ht="13.2" x14ac:dyDescent="0.25">
      <c r="A22" s="82">
        <v>45569.439336435185</v>
      </c>
      <c r="B22" s="83" t="s">
        <v>152</v>
      </c>
      <c r="C22" s="84" t="s">
        <v>153</v>
      </c>
      <c r="D22" s="83">
        <v>100</v>
      </c>
      <c r="E22" s="83">
        <v>0.13</v>
      </c>
      <c r="F22" s="83" t="s">
        <v>114</v>
      </c>
      <c r="G22" s="83" t="s">
        <v>76</v>
      </c>
      <c r="H22" s="83" t="s">
        <v>77</v>
      </c>
      <c r="I22" s="83" t="s">
        <v>63</v>
      </c>
      <c r="J22" s="83" t="s">
        <v>64</v>
      </c>
      <c r="K22" s="83" t="s">
        <v>84</v>
      </c>
      <c r="L22" s="83" t="s">
        <v>78</v>
      </c>
      <c r="M22" s="83" t="s">
        <v>84</v>
      </c>
      <c r="N22" s="83" t="s">
        <v>84</v>
      </c>
      <c r="O22" s="83" t="s">
        <v>78</v>
      </c>
      <c r="P22" s="83" t="s">
        <v>84</v>
      </c>
      <c r="Q22" s="83" t="s">
        <v>64</v>
      </c>
      <c r="R22" s="83" t="s">
        <v>64</v>
      </c>
      <c r="S22" s="83" t="s">
        <v>64</v>
      </c>
      <c r="T22" s="83" t="s">
        <v>84</v>
      </c>
      <c r="U22" s="83" t="s">
        <v>64</v>
      </c>
      <c r="V22" s="83" t="s">
        <v>64</v>
      </c>
      <c r="W22" s="83" t="s">
        <v>64</v>
      </c>
      <c r="X22" s="83" t="s">
        <v>78</v>
      </c>
      <c r="Y22" s="83" t="s">
        <v>64</v>
      </c>
      <c r="Z22" s="83" t="s">
        <v>66</v>
      </c>
      <c r="AA22" s="83" t="s">
        <v>101</v>
      </c>
      <c r="AB22" s="83" t="s">
        <v>66</v>
      </c>
      <c r="AC22" s="83" t="s">
        <v>66</v>
      </c>
      <c r="AD22" s="83" t="s">
        <v>66</v>
      </c>
      <c r="AE22" s="83" t="s">
        <v>66</v>
      </c>
      <c r="AF22" s="83" t="s">
        <v>66</v>
      </c>
      <c r="AG22" s="83" t="s">
        <v>66</v>
      </c>
      <c r="AH22" s="83" t="s">
        <v>66</v>
      </c>
      <c r="AI22" s="83" t="s">
        <v>79</v>
      </c>
      <c r="AJ22" s="83" t="s">
        <v>66</v>
      </c>
      <c r="AK22" s="83" t="s">
        <v>66</v>
      </c>
      <c r="AL22" s="83" t="s">
        <v>66</v>
      </c>
      <c r="AM22" s="83" t="s">
        <v>66</v>
      </c>
      <c r="AN22" s="83" t="s">
        <v>79</v>
      </c>
      <c r="AO22" s="83" t="s">
        <v>66</v>
      </c>
      <c r="AP22" s="83" t="s">
        <v>67</v>
      </c>
      <c r="AQ22" s="83" t="s">
        <v>67</v>
      </c>
      <c r="AR22" s="83" t="s">
        <v>73</v>
      </c>
      <c r="AS22" s="83" t="s">
        <v>81</v>
      </c>
      <c r="AT22" s="83" t="s">
        <v>69</v>
      </c>
      <c r="AU22" s="83" t="s">
        <v>80</v>
      </c>
      <c r="AV22" s="83" t="s">
        <v>154</v>
      </c>
      <c r="AW22" s="83" t="s">
        <v>73</v>
      </c>
      <c r="AX22" s="83" t="s">
        <v>63</v>
      </c>
      <c r="AY22" s="83" t="s">
        <v>63</v>
      </c>
      <c r="AZ22" s="83" t="s">
        <v>63</v>
      </c>
      <c r="BA22" s="83" t="s">
        <v>63</v>
      </c>
      <c r="BB22" s="83" t="s">
        <v>63</v>
      </c>
      <c r="BC22" s="83" t="s">
        <v>73</v>
      </c>
      <c r="BE22" s="83" t="s">
        <v>73</v>
      </c>
      <c r="BG22" s="76" t="s">
        <v>100</v>
      </c>
      <c r="BH22" s="76" t="s">
        <v>114</v>
      </c>
      <c r="BI22" s="76" t="s">
        <v>1414</v>
      </c>
      <c r="BJ22">
        <v>8</v>
      </c>
      <c r="BK22">
        <v>45</v>
      </c>
      <c r="BM22" s="86" t="s">
        <v>1130</v>
      </c>
      <c r="BN22" s="86" t="s">
        <v>1131</v>
      </c>
      <c r="BO22" s="87" t="s">
        <v>68</v>
      </c>
      <c r="BP22" s="87"/>
      <c r="BQ22" s="87" t="s">
        <v>1472</v>
      </c>
      <c r="BR22" s="86" t="s">
        <v>1445</v>
      </c>
      <c r="BS22" s="86">
        <v>1</v>
      </c>
      <c r="BT22" s="86" t="s">
        <v>1445</v>
      </c>
      <c r="BU22" s="86">
        <v>1</v>
      </c>
      <c r="BV22" s="86" t="s">
        <v>73</v>
      </c>
      <c r="BW22" s="86">
        <v>0</v>
      </c>
      <c r="BX22" s="86" t="s">
        <v>1447</v>
      </c>
      <c r="BY22" s="86">
        <v>0</v>
      </c>
      <c r="BZ22" s="86" t="s">
        <v>1450</v>
      </c>
      <c r="CA22" s="86">
        <v>1</v>
      </c>
      <c r="CB22" s="86" t="s">
        <v>1453</v>
      </c>
      <c r="CC22" s="86">
        <v>1</v>
      </c>
      <c r="CD22" s="86" t="s">
        <v>226</v>
      </c>
      <c r="CE22" s="86">
        <v>0</v>
      </c>
      <c r="CF22" s="86" t="s">
        <v>1454</v>
      </c>
      <c r="CG22" s="86">
        <v>1</v>
      </c>
      <c r="CH22" s="86" t="s">
        <v>1454</v>
      </c>
      <c r="CI22" s="86">
        <v>1</v>
      </c>
      <c r="CJ22" s="86" t="s">
        <v>1454</v>
      </c>
      <c r="CK22" s="86">
        <v>1</v>
      </c>
      <c r="CL22" s="86" t="s">
        <v>1454</v>
      </c>
      <c r="CM22" s="86">
        <v>1</v>
      </c>
      <c r="CN22" s="86" t="s">
        <v>1454</v>
      </c>
      <c r="CO22" s="86">
        <v>1</v>
      </c>
      <c r="CP22" s="87" t="s">
        <v>1478</v>
      </c>
      <c r="CQ22" s="152">
        <v>1</v>
      </c>
    </row>
    <row r="23" spans="1:95" ht="13.2" x14ac:dyDescent="0.25">
      <c r="A23" s="82">
        <v>45569.441327141205</v>
      </c>
      <c r="B23" s="83" t="s">
        <v>155</v>
      </c>
      <c r="C23" s="84" t="s">
        <v>156</v>
      </c>
      <c r="D23" s="83">
        <v>93.7</v>
      </c>
      <c r="E23" s="83">
        <v>0.38</v>
      </c>
      <c r="F23" s="83" t="s">
        <v>114</v>
      </c>
      <c r="G23" s="83" t="s">
        <v>76</v>
      </c>
      <c r="H23" s="83" t="s">
        <v>100</v>
      </c>
      <c r="I23" s="83" t="s">
        <v>63</v>
      </c>
      <c r="J23" s="83" t="s">
        <v>64</v>
      </c>
      <c r="K23" s="83" t="s">
        <v>64</v>
      </c>
      <c r="L23" s="83" t="s">
        <v>64</v>
      </c>
      <c r="M23" s="83" t="s">
        <v>84</v>
      </c>
      <c r="N23" s="83" t="s">
        <v>84</v>
      </c>
      <c r="O23" s="83" t="s">
        <v>78</v>
      </c>
      <c r="P23" s="83" t="s">
        <v>64</v>
      </c>
      <c r="Q23" s="83" t="s">
        <v>64</v>
      </c>
      <c r="R23" s="83" t="s">
        <v>64</v>
      </c>
      <c r="S23" s="83" t="s">
        <v>78</v>
      </c>
      <c r="T23" s="83" t="s">
        <v>64</v>
      </c>
      <c r="U23" s="83" t="s">
        <v>64</v>
      </c>
      <c r="V23" s="83" t="s">
        <v>64</v>
      </c>
      <c r="W23" s="83" t="s">
        <v>64</v>
      </c>
      <c r="X23" s="83" t="s">
        <v>64</v>
      </c>
      <c r="Y23" s="83" t="s">
        <v>64</v>
      </c>
      <c r="Z23" s="83" t="s">
        <v>65</v>
      </c>
      <c r="AA23" s="83" t="s">
        <v>65</v>
      </c>
      <c r="AB23" s="83" t="s">
        <v>65</v>
      </c>
      <c r="AC23" s="83" t="s">
        <v>66</v>
      </c>
      <c r="AD23" s="83" t="s">
        <v>65</v>
      </c>
      <c r="AE23" s="83" t="s">
        <v>65</v>
      </c>
      <c r="AF23" s="83" t="s">
        <v>66</v>
      </c>
      <c r="AG23" s="83" t="s">
        <v>65</v>
      </c>
      <c r="AH23" s="83" t="s">
        <v>65</v>
      </c>
      <c r="AI23" s="83" t="s">
        <v>101</v>
      </c>
      <c r="AJ23" s="83" t="s">
        <v>65</v>
      </c>
      <c r="AK23" s="83" t="s">
        <v>65</v>
      </c>
      <c r="AL23" s="83" t="s">
        <v>66</v>
      </c>
      <c r="AM23" s="83" t="s">
        <v>66</v>
      </c>
      <c r="AN23" s="83" t="s">
        <v>66</v>
      </c>
      <c r="AO23" s="83" t="s">
        <v>66</v>
      </c>
      <c r="AP23" s="83" t="s">
        <v>67</v>
      </c>
      <c r="AQ23" s="83" t="s">
        <v>67</v>
      </c>
      <c r="AR23" s="83" t="s">
        <v>86</v>
      </c>
      <c r="AS23" s="83" t="s">
        <v>115</v>
      </c>
      <c r="AT23" s="83" t="s">
        <v>69</v>
      </c>
      <c r="AU23" s="83" t="s">
        <v>93</v>
      </c>
      <c r="AV23" s="83" t="s">
        <v>71</v>
      </c>
      <c r="AW23" s="83" t="s">
        <v>73</v>
      </c>
      <c r="AX23" s="83" t="s">
        <v>73</v>
      </c>
      <c r="AY23" s="83" t="s">
        <v>72</v>
      </c>
      <c r="AZ23" s="83" t="s">
        <v>63</v>
      </c>
      <c r="BA23" s="83" t="s">
        <v>63</v>
      </c>
      <c r="BB23" s="83" t="s">
        <v>73</v>
      </c>
      <c r="BC23" s="83" t="s">
        <v>73</v>
      </c>
      <c r="BE23" s="83" t="s">
        <v>73</v>
      </c>
      <c r="BG23" s="76" t="s">
        <v>100</v>
      </c>
      <c r="BH23" s="76" t="s">
        <v>114</v>
      </c>
      <c r="BI23" s="76" t="s">
        <v>1414</v>
      </c>
      <c r="BJ23">
        <v>12</v>
      </c>
      <c r="BK23">
        <v>58</v>
      </c>
      <c r="BM23" s="86" t="s">
        <v>1130</v>
      </c>
      <c r="BN23" s="86" t="s">
        <v>1131</v>
      </c>
      <c r="BO23" s="87" t="s">
        <v>115</v>
      </c>
      <c r="BP23" s="87"/>
      <c r="BQ23" s="87" t="s">
        <v>1472</v>
      </c>
      <c r="BR23" s="86" t="s">
        <v>1445</v>
      </c>
      <c r="BS23" s="86">
        <v>1</v>
      </c>
      <c r="BT23" s="86" t="s">
        <v>1445</v>
      </c>
      <c r="BU23" s="86">
        <v>1</v>
      </c>
      <c r="BV23" s="86" t="s">
        <v>63</v>
      </c>
      <c r="BW23" s="86">
        <v>1</v>
      </c>
      <c r="BX23" s="86" t="s">
        <v>1447</v>
      </c>
      <c r="BY23" s="86">
        <v>0</v>
      </c>
      <c r="BZ23" s="86" t="s">
        <v>1449</v>
      </c>
      <c r="CA23" s="86">
        <v>0</v>
      </c>
      <c r="CB23" s="86" t="s">
        <v>1452</v>
      </c>
      <c r="CC23" s="86">
        <v>0</v>
      </c>
      <c r="CD23" s="86" t="s">
        <v>226</v>
      </c>
      <c r="CE23" s="86">
        <v>0</v>
      </c>
      <c r="CF23" s="86" t="s">
        <v>226</v>
      </c>
      <c r="CG23" s="86">
        <v>0</v>
      </c>
      <c r="CH23" s="86" t="s">
        <v>1454</v>
      </c>
      <c r="CI23" s="86">
        <v>1</v>
      </c>
      <c r="CJ23" s="86" t="s">
        <v>1454</v>
      </c>
      <c r="CK23" s="86">
        <v>1</v>
      </c>
      <c r="CL23" s="86" t="s">
        <v>1454</v>
      </c>
      <c r="CM23" s="86">
        <v>1</v>
      </c>
      <c r="CN23" s="86" t="s">
        <v>226</v>
      </c>
      <c r="CO23" s="86">
        <v>0</v>
      </c>
      <c r="CP23" s="87" t="s">
        <v>1477</v>
      </c>
      <c r="CQ23" s="152">
        <v>0</v>
      </c>
    </row>
    <row r="24" spans="1:95" ht="13.2" x14ac:dyDescent="0.25">
      <c r="A24" s="82">
        <v>45569.444784988431</v>
      </c>
      <c r="B24" s="83" t="s">
        <v>159</v>
      </c>
      <c r="C24" s="84" t="s">
        <v>160</v>
      </c>
      <c r="D24" s="83">
        <v>9.82</v>
      </c>
      <c r="E24" s="83">
        <v>0</v>
      </c>
      <c r="F24" s="83" t="s">
        <v>114</v>
      </c>
      <c r="G24" s="83" t="s">
        <v>76</v>
      </c>
      <c r="H24" s="83" t="s">
        <v>161</v>
      </c>
      <c r="I24" s="83" t="s">
        <v>63</v>
      </c>
      <c r="J24" s="83" t="s">
        <v>64</v>
      </c>
      <c r="K24" s="83" t="s">
        <v>64</v>
      </c>
      <c r="L24" s="83" t="s">
        <v>64</v>
      </c>
      <c r="M24" s="83" t="s">
        <v>84</v>
      </c>
      <c r="N24" s="83" t="s">
        <v>84</v>
      </c>
      <c r="O24" s="83" t="s">
        <v>84</v>
      </c>
      <c r="P24" s="83" t="s">
        <v>84</v>
      </c>
      <c r="Q24" s="83" t="s">
        <v>64</v>
      </c>
      <c r="R24" s="83" t="s">
        <v>64</v>
      </c>
      <c r="S24" s="83" t="s">
        <v>84</v>
      </c>
      <c r="T24" s="83" t="s">
        <v>84</v>
      </c>
      <c r="U24" s="83" t="s">
        <v>84</v>
      </c>
      <c r="V24" s="83" t="s">
        <v>84</v>
      </c>
      <c r="W24" s="83" t="s">
        <v>64</v>
      </c>
      <c r="X24" s="83" t="s">
        <v>84</v>
      </c>
      <c r="Y24" s="83" t="s">
        <v>84</v>
      </c>
      <c r="Z24" s="83" t="s">
        <v>65</v>
      </c>
      <c r="AA24" s="83" t="s">
        <v>65</v>
      </c>
      <c r="AB24" s="83" t="s">
        <v>65</v>
      </c>
      <c r="AC24" s="83" t="s">
        <v>65</v>
      </c>
      <c r="AD24" s="83" t="s">
        <v>65</v>
      </c>
      <c r="AE24" s="83" t="s">
        <v>65</v>
      </c>
      <c r="AF24" s="83" t="s">
        <v>65</v>
      </c>
      <c r="AG24" s="83" t="s">
        <v>65</v>
      </c>
      <c r="AH24" s="83" t="s">
        <v>65</v>
      </c>
      <c r="AI24" s="83" t="s">
        <v>101</v>
      </c>
      <c r="AJ24" s="83" t="s">
        <v>65</v>
      </c>
      <c r="AK24" s="83" t="s">
        <v>101</v>
      </c>
      <c r="AL24" s="83" t="s">
        <v>65</v>
      </c>
      <c r="AM24" s="83" t="s">
        <v>65</v>
      </c>
      <c r="AN24" s="83" t="s">
        <v>65</v>
      </c>
      <c r="AO24" s="83" t="s">
        <v>65</v>
      </c>
      <c r="AP24" s="83" t="s">
        <v>85</v>
      </c>
      <c r="AQ24" s="83" t="s">
        <v>85</v>
      </c>
      <c r="AR24" s="83" t="s">
        <v>86</v>
      </c>
      <c r="AS24" s="83" t="s">
        <v>97</v>
      </c>
      <c r="AT24" s="83" t="s">
        <v>87</v>
      </c>
      <c r="AU24" s="83" t="s">
        <v>93</v>
      </c>
      <c r="AV24" s="83" t="s">
        <v>132</v>
      </c>
      <c r="AW24" s="83" t="s">
        <v>73</v>
      </c>
      <c r="AX24" s="83" t="s">
        <v>73</v>
      </c>
      <c r="AY24" s="83" t="s">
        <v>73</v>
      </c>
      <c r="AZ24" s="83" t="s">
        <v>73</v>
      </c>
      <c r="BA24" s="83" t="s">
        <v>72</v>
      </c>
      <c r="BB24" s="83" t="s">
        <v>73</v>
      </c>
      <c r="BC24" s="83" t="s">
        <v>73</v>
      </c>
      <c r="BE24" s="83" t="s">
        <v>73</v>
      </c>
      <c r="BG24" s="76" t="s">
        <v>100</v>
      </c>
      <c r="BH24" s="76" t="s">
        <v>114</v>
      </c>
      <c r="BI24" s="76" t="s">
        <v>1414</v>
      </c>
      <c r="BJ24">
        <v>6</v>
      </c>
      <c r="BK24">
        <v>63</v>
      </c>
      <c r="BM24" s="86" t="s">
        <v>1130</v>
      </c>
      <c r="BN24" s="86" t="s">
        <v>1131</v>
      </c>
      <c r="BO24" s="87" t="s">
        <v>115</v>
      </c>
      <c r="BP24" s="87"/>
      <c r="BQ24" s="87" t="s">
        <v>1472</v>
      </c>
      <c r="BR24" s="86" t="s">
        <v>1445</v>
      </c>
      <c r="BS24" s="86">
        <v>1</v>
      </c>
      <c r="BT24" s="86" t="s">
        <v>1445</v>
      </c>
      <c r="BU24" s="86">
        <v>1</v>
      </c>
      <c r="BV24" s="86" t="s">
        <v>63</v>
      </c>
      <c r="BW24" s="86">
        <v>1</v>
      </c>
      <c r="BX24" s="86" t="s">
        <v>1448</v>
      </c>
      <c r="BY24" s="86">
        <v>1</v>
      </c>
      <c r="BZ24" s="86" t="s">
        <v>1449</v>
      </c>
      <c r="CA24" s="86">
        <v>0</v>
      </c>
      <c r="CB24" s="86" t="s">
        <v>1452</v>
      </c>
      <c r="CC24" s="86">
        <v>0</v>
      </c>
      <c r="CD24" s="86" t="s">
        <v>226</v>
      </c>
      <c r="CE24" s="86">
        <v>0</v>
      </c>
      <c r="CF24" s="86" t="s">
        <v>226</v>
      </c>
      <c r="CG24" s="86">
        <v>0</v>
      </c>
      <c r="CH24" s="86" t="s">
        <v>226</v>
      </c>
      <c r="CI24" s="86">
        <v>0</v>
      </c>
      <c r="CJ24" s="86" t="s">
        <v>226</v>
      </c>
      <c r="CK24" s="86">
        <v>0</v>
      </c>
      <c r="CL24" s="86" t="s">
        <v>1454</v>
      </c>
      <c r="CM24" s="86">
        <v>1</v>
      </c>
      <c r="CN24" s="86" t="s">
        <v>226</v>
      </c>
      <c r="CO24" s="86">
        <v>0</v>
      </c>
      <c r="CP24" s="87" t="s">
        <v>1477</v>
      </c>
      <c r="CQ24" s="152">
        <v>0</v>
      </c>
    </row>
    <row r="25" spans="1:95" ht="13.2" x14ac:dyDescent="0.25">
      <c r="A25" s="82">
        <v>45569.44657940972</v>
      </c>
      <c r="B25" s="83" t="s">
        <v>162</v>
      </c>
      <c r="C25" s="84" t="s">
        <v>163</v>
      </c>
      <c r="D25" s="83">
        <v>92.86</v>
      </c>
      <c r="E25" s="83">
        <v>0.21</v>
      </c>
      <c r="F25" s="83" t="s">
        <v>114</v>
      </c>
      <c r="G25" s="83" t="s">
        <v>76</v>
      </c>
      <c r="H25" s="83" t="s">
        <v>164</v>
      </c>
      <c r="I25" s="83" t="s">
        <v>63</v>
      </c>
      <c r="J25" s="83" t="s">
        <v>64</v>
      </c>
      <c r="K25" s="83" t="s">
        <v>78</v>
      </c>
      <c r="L25" s="83" t="s">
        <v>64</v>
      </c>
      <c r="M25" s="83" t="s">
        <v>78</v>
      </c>
      <c r="N25" s="83" t="s">
        <v>64</v>
      </c>
      <c r="O25" s="83" t="s">
        <v>64</v>
      </c>
      <c r="P25" s="83" t="s">
        <v>78</v>
      </c>
      <c r="Q25" s="83" t="s">
        <v>64</v>
      </c>
      <c r="R25" s="83" t="s">
        <v>64</v>
      </c>
      <c r="S25" s="83" t="s">
        <v>64</v>
      </c>
      <c r="T25" s="83" t="s">
        <v>64</v>
      </c>
      <c r="U25" s="83" t="s">
        <v>64</v>
      </c>
      <c r="V25" s="83" t="s">
        <v>78</v>
      </c>
      <c r="W25" s="83" t="s">
        <v>64</v>
      </c>
      <c r="X25" s="83" t="s">
        <v>78</v>
      </c>
      <c r="Y25" s="83" t="s">
        <v>64</v>
      </c>
      <c r="Z25" s="83" t="s">
        <v>65</v>
      </c>
      <c r="AA25" s="83" t="s">
        <v>65</v>
      </c>
      <c r="AB25" s="83" t="s">
        <v>66</v>
      </c>
      <c r="AC25" s="83" t="s">
        <v>66</v>
      </c>
      <c r="AD25" s="83" t="s">
        <v>65</v>
      </c>
      <c r="AE25" s="83" t="s">
        <v>65</v>
      </c>
      <c r="AF25" s="83" t="s">
        <v>65</v>
      </c>
      <c r="AG25" s="83" t="s">
        <v>65</v>
      </c>
      <c r="AH25" s="83" t="s">
        <v>65</v>
      </c>
      <c r="AI25" s="83" t="s">
        <v>101</v>
      </c>
      <c r="AJ25" s="83" t="s">
        <v>65</v>
      </c>
      <c r="AK25" s="83" t="s">
        <v>65</v>
      </c>
      <c r="AL25" s="83" t="s">
        <v>66</v>
      </c>
      <c r="AM25" s="83" t="s">
        <v>65</v>
      </c>
      <c r="AN25" s="83" t="s">
        <v>65</v>
      </c>
      <c r="AO25" s="83" t="s">
        <v>65</v>
      </c>
      <c r="AP25" s="83" t="s">
        <v>85</v>
      </c>
      <c r="AQ25" s="83" t="s">
        <v>85</v>
      </c>
      <c r="AR25" s="83" t="s">
        <v>63</v>
      </c>
      <c r="AS25" s="83" t="s">
        <v>68</v>
      </c>
      <c r="AT25" s="83" t="s">
        <v>69</v>
      </c>
      <c r="AU25" s="83" t="s">
        <v>67</v>
      </c>
      <c r="AV25" s="83" t="s">
        <v>71</v>
      </c>
      <c r="AW25" s="83" t="s">
        <v>72</v>
      </c>
      <c r="AX25" s="83" t="s">
        <v>72</v>
      </c>
      <c r="AY25" s="83" t="s">
        <v>63</v>
      </c>
      <c r="AZ25" s="83" t="s">
        <v>73</v>
      </c>
      <c r="BA25" s="83" t="s">
        <v>63</v>
      </c>
      <c r="BB25" s="83" t="s">
        <v>72</v>
      </c>
      <c r="BC25" s="83" t="s">
        <v>73</v>
      </c>
      <c r="BE25" s="83" t="s">
        <v>73</v>
      </c>
      <c r="BG25" s="76" t="s">
        <v>100</v>
      </c>
      <c r="BH25" s="76" t="s">
        <v>114</v>
      </c>
      <c r="BI25" s="76" t="s">
        <v>1414</v>
      </c>
      <c r="BJ25">
        <v>12</v>
      </c>
      <c r="BK25">
        <v>61</v>
      </c>
      <c r="BM25" s="86" t="s">
        <v>1130</v>
      </c>
      <c r="BN25" s="86" t="s">
        <v>1131</v>
      </c>
      <c r="BO25" s="87" t="s">
        <v>68</v>
      </c>
      <c r="BP25" s="87"/>
      <c r="BQ25" s="87" t="s">
        <v>1472</v>
      </c>
      <c r="BR25" s="86" t="s">
        <v>1445</v>
      </c>
      <c r="BS25" s="86">
        <v>1</v>
      </c>
      <c r="BT25" s="86" t="s">
        <v>1445</v>
      </c>
      <c r="BU25" s="86">
        <v>1</v>
      </c>
      <c r="BV25" s="86" t="s">
        <v>63</v>
      </c>
      <c r="BW25" s="86">
        <v>1</v>
      </c>
      <c r="BX25" s="86" t="s">
        <v>1447</v>
      </c>
      <c r="BY25" s="86">
        <v>0</v>
      </c>
      <c r="BZ25" s="86" t="s">
        <v>1450</v>
      </c>
      <c r="CA25" s="86">
        <v>1</v>
      </c>
      <c r="CB25" s="86" t="s">
        <v>1452</v>
      </c>
      <c r="CC25" s="86">
        <v>0</v>
      </c>
      <c r="CD25" s="86" t="s">
        <v>1454</v>
      </c>
      <c r="CE25" s="86">
        <v>1</v>
      </c>
      <c r="CF25" s="86" t="s">
        <v>1454</v>
      </c>
      <c r="CG25" s="86">
        <v>1</v>
      </c>
      <c r="CH25" s="86" t="s">
        <v>1454</v>
      </c>
      <c r="CI25" s="86">
        <v>1</v>
      </c>
      <c r="CJ25" s="86" t="s">
        <v>226</v>
      </c>
      <c r="CK25" s="86">
        <v>0</v>
      </c>
      <c r="CL25" s="86" t="s">
        <v>1454</v>
      </c>
      <c r="CM25" s="86">
        <v>1</v>
      </c>
      <c r="CN25" s="86" t="s">
        <v>1454</v>
      </c>
      <c r="CO25" s="86">
        <v>1</v>
      </c>
      <c r="CP25" s="87" t="s">
        <v>1478</v>
      </c>
      <c r="CQ25" s="152">
        <v>1</v>
      </c>
    </row>
    <row r="26" spans="1:95" ht="13.2" x14ac:dyDescent="0.25">
      <c r="A26" s="82">
        <v>45569.448020833333</v>
      </c>
      <c r="B26" s="83" t="s">
        <v>165</v>
      </c>
      <c r="C26" s="84" t="s">
        <v>166</v>
      </c>
      <c r="D26" s="83">
        <v>96.43</v>
      </c>
      <c r="E26" s="83">
        <v>0.21</v>
      </c>
      <c r="F26" s="83" t="s">
        <v>114</v>
      </c>
      <c r="G26" s="83" t="s">
        <v>76</v>
      </c>
      <c r="H26" s="83" t="s">
        <v>62</v>
      </c>
      <c r="I26" s="83" t="s">
        <v>63</v>
      </c>
      <c r="J26" s="83" t="s">
        <v>64</v>
      </c>
      <c r="K26" s="83" t="s">
        <v>64</v>
      </c>
      <c r="L26" s="83" t="s">
        <v>64</v>
      </c>
      <c r="M26" s="83" t="s">
        <v>84</v>
      </c>
      <c r="N26" s="83" t="s">
        <v>64</v>
      </c>
      <c r="O26" s="83" t="s">
        <v>84</v>
      </c>
      <c r="P26" s="83" t="s">
        <v>84</v>
      </c>
      <c r="Q26" s="83" t="s">
        <v>84</v>
      </c>
      <c r="R26" s="83" t="s">
        <v>64</v>
      </c>
      <c r="S26" s="83" t="s">
        <v>78</v>
      </c>
      <c r="T26" s="83" t="s">
        <v>64</v>
      </c>
      <c r="U26" s="83" t="s">
        <v>84</v>
      </c>
      <c r="V26" s="83" t="s">
        <v>84</v>
      </c>
      <c r="W26" s="83" t="s">
        <v>64</v>
      </c>
      <c r="X26" s="83" t="s">
        <v>64</v>
      </c>
      <c r="Y26" s="83" t="s">
        <v>64</v>
      </c>
      <c r="Z26" s="83" t="s">
        <v>66</v>
      </c>
      <c r="AA26" s="83" t="s">
        <v>65</v>
      </c>
      <c r="AB26" s="83" t="s">
        <v>66</v>
      </c>
      <c r="AC26" s="83" t="s">
        <v>66</v>
      </c>
      <c r="AD26" s="83" t="s">
        <v>66</v>
      </c>
      <c r="AE26" s="83" t="s">
        <v>66</v>
      </c>
      <c r="AF26" s="83" t="s">
        <v>66</v>
      </c>
      <c r="AG26" s="83" t="s">
        <v>65</v>
      </c>
      <c r="AH26" s="83" t="s">
        <v>66</v>
      </c>
      <c r="AI26" s="83" t="s">
        <v>101</v>
      </c>
      <c r="AJ26" s="83" t="s">
        <v>66</v>
      </c>
      <c r="AK26" s="83" t="s">
        <v>66</v>
      </c>
      <c r="AL26" s="83" t="s">
        <v>66</v>
      </c>
      <c r="AM26" s="83" t="s">
        <v>65</v>
      </c>
      <c r="AN26" s="83" t="s">
        <v>66</v>
      </c>
      <c r="AO26" s="83" t="s">
        <v>66</v>
      </c>
      <c r="AP26" s="83" t="s">
        <v>119</v>
      </c>
      <c r="AQ26" s="83" t="s">
        <v>67</v>
      </c>
      <c r="AR26" s="83" t="s">
        <v>86</v>
      </c>
      <c r="AS26" s="83" t="s">
        <v>68</v>
      </c>
      <c r="AT26" s="83" t="s">
        <v>87</v>
      </c>
      <c r="AU26" s="83" t="s">
        <v>70</v>
      </c>
      <c r="AV26" s="83" t="s">
        <v>71</v>
      </c>
      <c r="AW26" s="83" t="s">
        <v>72</v>
      </c>
      <c r="AX26" s="83" t="s">
        <v>72</v>
      </c>
      <c r="AY26" s="83" t="s">
        <v>72</v>
      </c>
      <c r="AZ26" s="83" t="s">
        <v>72</v>
      </c>
      <c r="BA26" s="83" t="s">
        <v>72</v>
      </c>
      <c r="BB26" s="83" t="s">
        <v>72</v>
      </c>
      <c r="BC26" s="83" t="s">
        <v>73</v>
      </c>
      <c r="BE26" s="83" t="s">
        <v>73</v>
      </c>
      <c r="BG26" s="76" t="s">
        <v>100</v>
      </c>
      <c r="BH26" s="76" t="s">
        <v>114</v>
      </c>
      <c r="BI26" s="76" t="s">
        <v>1414</v>
      </c>
      <c r="BJ26">
        <v>9</v>
      </c>
      <c r="BK26">
        <v>52</v>
      </c>
      <c r="BM26" s="86" t="s">
        <v>1130</v>
      </c>
      <c r="BN26" s="86" t="s">
        <v>1131</v>
      </c>
      <c r="BO26" s="87" t="s">
        <v>68</v>
      </c>
      <c r="BP26" s="87"/>
      <c r="BQ26" s="87" t="s">
        <v>1472</v>
      </c>
      <c r="BR26" s="86" t="s">
        <v>1444</v>
      </c>
      <c r="BS26" s="86">
        <v>0</v>
      </c>
      <c r="BT26" s="86" t="s">
        <v>1445</v>
      </c>
      <c r="BU26" s="86">
        <v>1</v>
      </c>
      <c r="BV26" s="86" t="s">
        <v>63</v>
      </c>
      <c r="BW26" s="86">
        <v>1</v>
      </c>
      <c r="BX26" s="86" t="s">
        <v>1448</v>
      </c>
      <c r="BY26" s="86">
        <v>1</v>
      </c>
      <c r="BZ26" s="86" t="s">
        <v>1470</v>
      </c>
      <c r="CA26" s="86">
        <v>2</v>
      </c>
      <c r="CB26" s="86" t="s">
        <v>1452</v>
      </c>
      <c r="CC26" s="86">
        <v>0</v>
      </c>
      <c r="CD26" s="86" t="s">
        <v>1454</v>
      </c>
      <c r="CE26" s="86">
        <v>1</v>
      </c>
      <c r="CF26" s="86" t="s">
        <v>1454</v>
      </c>
      <c r="CG26" s="86">
        <v>1</v>
      </c>
      <c r="CH26" s="86" t="s">
        <v>1454</v>
      </c>
      <c r="CI26" s="86">
        <v>1</v>
      </c>
      <c r="CJ26" s="86" t="s">
        <v>1454</v>
      </c>
      <c r="CK26" s="86">
        <v>1</v>
      </c>
      <c r="CL26" s="86" t="s">
        <v>1454</v>
      </c>
      <c r="CM26" s="86">
        <v>1</v>
      </c>
      <c r="CN26" s="86" t="s">
        <v>1454</v>
      </c>
      <c r="CO26" s="86">
        <v>1</v>
      </c>
      <c r="CP26" s="87" t="s">
        <v>1478</v>
      </c>
      <c r="CQ26" s="152">
        <v>1</v>
      </c>
    </row>
    <row r="27" spans="1:95" ht="13.2" x14ac:dyDescent="0.25">
      <c r="A27" s="82">
        <v>45569.448560474542</v>
      </c>
      <c r="B27" s="83" t="s">
        <v>167</v>
      </c>
      <c r="C27" s="84" t="s">
        <v>168</v>
      </c>
      <c r="D27" s="83">
        <v>66.069999999999993</v>
      </c>
      <c r="E27" s="83">
        <v>0.25</v>
      </c>
      <c r="F27" s="83" t="s">
        <v>114</v>
      </c>
      <c r="G27" s="83" t="s">
        <v>76</v>
      </c>
      <c r="H27" s="83" t="s">
        <v>100</v>
      </c>
      <c r="I27" s="83" t="s">
        <v>63</v>
      </c>
      <c r="J27" s="83" t="s">
        <v>64</v>
      </c>
      <c r="K27" s="83" t="s">
        <v>64</v>
      </c>
      <c r="L27" s="83" t="s">
        <v>64</v>
      </c>
      <c r="M27" s="83" t="s">
        <v>84</v>
      </c>
      <c r="N27" s="83" t="s">
        <v>64</v>
      </c>
      <c r="O27" s="83" t="s">
        <v>64</v>
      </c>
      <c r="P27" s="83" t="s">
        <v>64</v>
      </c>
      <c r="Q27" s="83" t="s">
        <v>64</v>
      </c>
      <c r="R27" s="83" t="s">
        <v>64</v>
      </c>
      <c r="S27" s="83" t="s">
        <v>64</v>
      </c>
      <c r="T27" s="83" t="s">
        <v>64</v>
      </c>
      <c r="U27" s="83" t="s">
        <v>78</v>
      </c>
      <c r="V27" s="83" t="s">
        <v>64</v>
      </c>
      <c r="W27" s="83" t="s">
        <v>64</v>
      </c>
      <c r="X27" s="83" t="s">
        <v>64</v>
      </c>
      <c r="Y27" s="83" t="s">
        <v>64</v>
      </c>
      <c r="Z27" s="83" t="s">
        <v>66</v>
      </c>
      <c r="AA27" s="83" t="s">
        <v>65</v>
      </c>
      <c r="AB27" s="83" t="s">
        <v>65</v>
      </c>
      <c r="AC27" s="83" t="s">
        <v>65</v>
      </c>
      <c r="AD27" s="83" t="s">
        <v>66</v>
      </c>
      <c r="AE27" s="83" t="s">
        <v>65</v>
      </c>
      <c r="AF27" s="83" t="s">
        <v>66</v>
      </c>
      <c r="AG27" s="83" t="s">
        <v>66</v>
      </c>
      <c r="AH27" s="83" t="s">
        <v>66</v>
      </c>
      <c r="AI27" s="83" t="s">
        <v>79</v>
      </c>
      <c r="AJ27" s="83" t="s">
        <v>66</v>
      </c>
      <c r="AK27" s="83" t="s">
        <v>66</v>
      </c>
      <c r="AL27" s="83" t="s">
        <v>66</v>
      </c>
      <c r="AM27" s="83" t="s">
        <v>66</v>
      </c>
      <c r="AN27" s="83" t="s">
        <v>66</v>
      </c>
      <c r="AO27" s="83" t="s">
        <v>66</v>
      </c>
      <c r="AP27" s="83" t="s">
        <v>67</v>
      </c>
      <c r="AQ27" s="83" t="s">
        <v>67</v>
      </c>
      <c r="AR27" s="83" t="s">
        <v>63</v>
      </c>
      <c r="AS27" s="83" t="s">
        <v>68</v>
      </c>
      <c r="AT27" s="83" t="s">
        <v>169</v>
      </c>
      <c r="AU27" s="83" t="s">
        <v>70</v>
      </c>
      <c r="AV27" s="83" t="s">
        <v>132</v>
      </c>
      <c r="AW27" s="83" t="s">
        <v>73</v>
      </c>
      <c r="AX27" s="83" t="s">
        <v>73</v>
      </c>
      <c r="AY27" s="83" t="s">
        <v>72</v>
      </c>
      <c r="AZ27" s="83" t="s">
        <v>63</v>
      </c>
      <c r="BA27" s="83" t="s">
        <v>73</v>
      </c>
      <c r="BB27" s="83" t="s">
        <v>63</v>
      </c>
      <c r="BC27" s="83" t="s">
        <v>73</v>
      </c>
      <c r="BE27" s="83" t="s">
        <v>73</v>
      </c>
      <c r="BG27" s="76" t="s">
        <v>100</v>
      </c>
      <c r="BH27" s="76" t="s">
        <v>114</v>
      </c>
      <c r="BI27" s="76" t="s">
        <v>1414</v>
      </c>
      <c r="BJ27">
        <v>14</v>
      </c>
      <c r="BK27">
        <v>52</v>
      </c>
      <c r="BM27" s="86" t="s">
        <v>1130</v>
      </c>
      <c r="BN27" s="86" t="s">
        <v>1131</v>
      </c>
      <c r="BO27" s="87" t="s">
        <v>68</v>
      </c>
      <c r="BP27" s="87"/>
      <c r="BQ27" s="87" t="s">
        <v>1472</v>
      </c>
      <c r="BR27" s="86" t="s">
        <v>1445</v>
      </c>
      <c r="BS27" s="86">
        <v>1</v>
      </c>
      <c r="BT27" s="86" t="s">
        <v>1445</v>
      </c>
      <c r="BU27" s="86">
        <v>1</v>
      </c>
      <c r="BV27" s="86" t="s">
        <v>63</v>
      </c>
      <c r="BW27" s="86">
        <v>1</v>
      </c>
      <c r="BX27" s="86" t="s">
        <v>1447</v>
      </c>
      <c r="BY27" s="86">
        <v>0</v>
      </c>
      <c r="BZ27" s="86" t="s">
        <v>1470</v>
      </c>
      <c r="CA27" s="86">
        <v>2</v>
      </c>
      <c r="CB27" s="86" t="s">
        <v>1452</v>
      </c>
      <c r="CC27" s="86">
        <v>0</v>
      </c>
      <c r="CD27" s="86" t="s">
        <v>226</v>
      </c>
      <c r="CE27" s="86">
        <v>0</v>
      </c>
      <c r="CF27" s="86" t="s">
        <v>226</v>
      </c>
      <c r="CG27" s="86">
        <v>0</v>
      </c>
      <c r="CH27" s="86" t="s">
        <v>1454</v>
      </c>
      <c r="CI27" s="86">
        <v>1</v>
      </c>
      <c r="CJ27" s="86" t="s">
        <v>1454</v>
      </c>
      <c r="CK27" s="86">
        <v>1</v>
      </c>
      <c r="CL27" s="86" t="s">
        <v>226</v>
      </c>
      <c r="CM27" s="86">
        <v>0</v>
      </c>
      <c r="CN27" s="86" t="s">
        <v>1454</v>
      </c>
      <c r="CO27" s="86">
        <v>1</v>
      </c>
      <c r="CP27" s="87" t="s">
        <v>1477</v>
      </c>
      <c r="CQ27" s="152">
        <v>0</v>
      </c>
    </row>
    <row r="28" spans="1:95" ht="13.2" x14ac:dyDescent="0.25">
      <c r="A28" s="82">
        <v>45569.450978171299</v>
      </c>
      <c r="B28" s="83" t="s">
        <v>172</v>
      </c>
      <c r="C28" s="84" t="s">
        <v>173</v>
      </c>
      <c r="D28" s="83">
        <v>100</v>
      </c>
      <c r="E28" s="83">
        <v>0.78</v>
      </c>
      <c r="F28" s="83" t="s">
        <v>114</v>
      </c>
      <c r="G28" s="83" t="s">
        <v>76</v>
      </c>
      <c r="H28" s="83" t="s">
        <v>108</v>
      </c>
      <c r="I28" s="83" t="s">
        <v>63</v>
      </c>
      <c r="J28" s="83" t="s">
        <v>64</v>
      </c>
      <c r="K28" s="83" t="s">
        <v>64</v>
      </c>
      <c r="L28" s="83" t="s">
        <v>64</v>
      </c>
      <c r="M28" s="83" t="s">
        <v>84</v>
      </c>
      <c r="N28" s="83" t="s">
        <v>64</v>
      </c>
      <c r="O28" s="83" t="s">
        <v>64</v>
      </c>
      <c r="P28" s="83" t="s">
        <v>84</v>
      </c>
      <c r="Q28" s="83" t="s">
        <v>64</v>
      </c>
      <c r="R28" s="83" t="s">
        <v>64</v>
      </c>
      <c r="S28" s="83" t="s">
        <v>64</v>
      </c>
      <c r="T28" s="83" t="s">
        <v>64</v>
      </c>
      <c r="U28" s="83" t="s">
        <v>84</v>
      </c>
      <c r="V28" s="83" t="s">
        <v>64</v>
      </c>
      <c r="W28" s="83" t="s">
        <v>64</v>
      </c>
      <c r="X28" s="83" t="s">
        <v>64</v>
      </c>
      <c r="Y28" s="83" t="s">
        <v>64</v>
      </c>
      <c r="Z28" s="83" t="s">
        <v>66</v>
      </c>
      <c r="AA28" s="83" t="s">
        <v>66</v>
      </c>
      <c r="AB28" s="83" t="s">
        <v>66</v>
      </c>
      <c r="AC28" s="83" t="s">
        <v>66</v>
      </c>
      <c r="AD28" s="83" t="s">
        <v>66</v>
      </c>
      <c r="AE28" s="83" t="s">
        <v>66</v>
      </c>
      <c r="AF28" s="83" t="s">
        <v>66</v>
      </c>
      <c r="AG28" s="83" t="s">
        <v>66</v>
      </c>
      <c r="AH28" s="83" t="s">
        <v>66</v>
      </c>
      <c r="AI28" s="83" t="s">
        <v>79</v>
      </c>
      <c r="AJ28" s="83" t="s">
        <v>66</v>
      </c>
      <c r="AK28" s="83" t="s">
        <v>66</v>
      </c>
      <c r="AL28" s="83" t="s">
        <v>66</v>
      </c>
      <c r="AM28" s="83" t="s">
        <v>66</v>
      </c>
      <c r="AN28" s="83" t="s">
        <v>66</v>
      </c>
      <c r="AO28" s="83" t="s">
        <v>66</v>
      </c>
      <c r="AP28" s="83" t="s">
        <v>85</v>
      </c>
      <c r="AQ28" s="83" t="s">
        <v>85</v>
      </c>
      <c r="AR28" s="83" t="s">
        <v>86</v>
      </c>
      <c r="AS28" s="83" t="s">
        <v>68</v>
      </c>
      <c r="AT28" s="83" t="s">
        <v>87</v>
      </c>
      <c r="AU28" s="83" t="s">
        <v>67</v>
      </c>
      <c r="AV28" s="83" t="s">
        <v>132</v>
      </c>
      <c r="AW28" s="83" t="s">
        <v>73</v>
      </c>
      <c r="AX28" s="83" t="s">
        <v>73</v>
      </c>
      <c r="AY28" s="83" t="s">
        <v>63</v>
      </c>
      <c r="AZ28" s="83" t="s">
        <v>73</v>
      </c>
      <c r="BA28" s="83" t="s">
        <v>63</v>
      </c>
      <c r="BB28" s="83" t="s">
        <v>73</v>
      </c>
      <c r="BC28" s="83" t="s">
        <v>73</v>
      </c>
      <c r="BE28" s="83" t="s">
        <v>73</v>
      </c>
      <c r="BG28" s="76" t="s">
        <v>100</v>
      </c>
      <c r="BH28" s="76" t="s">
        <v>114</v>
      </c>
      <c r="BI28" s="76" t="s">
        <v>1414</v>
      </c>
      <c r="BJ28">
        <v>13</v>
      </c>
      <c r="BK28">
        <v>48</v>
      </c>
      <c r="BM28" s="86" t="s">
        <v>1130</v>
      </c>
      <c r="BN28" s="86" t="s">
        <v>1131</v>
      </c>
      <c r="BO28" s="87" t="s">
        <v>68</v>
      </c>
      <c r="BP28" s="87"/>
      <c r="BQ28" s="87" t="s">
        <v>1472</v>
      </c>
      <c r="BR28" s="86" t="s">
        <v>1445</v>
      </c>
      <c r="BS28" s="86">
        <v>1</v>
      </c>
      <c r="BT28" s="86" t="s">
        <v>1445</v>
      </c>
      <c r="BU28" s="86">
        <v>1</v>
      </c>
      <c r="BV28" s="86" t="s">
        <v>63</v>
      </c>
      <c r="BW28" s="86">
        <v>1</v>
      </c>
      <c r="BX28" s="86" t="s">
        <v>1448</v>
      </c>
      <c r="BY28" s="86">
        <v>1</v>
      </c>
      <c r="BZ28" s="86" t="s">
        <v>1450</v>
      </c>
      <c r="CA28" s="86">
        <v>1</v>
      </c>
      <c r="CB28" s="86" t="s">
        <v>1452</v>
      </c>
      <c r="CC28" s="86">
        <v>0</v>
      </c>
      <c r="CD28" s="86" t="s">
        <v>226</v>
      </c>
      <c r="CE28" s="86">
        <v>0</v>
      </c>
      <c r="CF28" s="86" t="s">
        <v>226</v>
      </c>
      <c r="CG28" s="86">
        <v>0</v>
      </c>
      <c r="CH28" s="86" t="s">
        <v>1454</v>
      </c>
      <c r="CI28" s="86">
        <v>1</v>
      </c>
      <c r="CJ28" s="86" t="s">
        <v>226</v>
      </c>
      <c r="CK28" s="86">
        <v>0</v>
      </c>
      <c r="CL28" s="86" t="s">
        <v>1454</v>
      </c>
      <c r="CM28" s="86">
        <v>1</v>
      </c>
      <c r="CN28" s="86" t="s">
        <v>226</v>
      </c>
      <c r="CO28" s="86">
        <v>0</v>
      </c>
      <c r="CP28" s="87" t="s">
        <v>1477</v>
      </c>
      <c r="CQ28" s="152">
        <v>0</v>
      </c>
    </row>
    <row r="29" spans="1:95" ht="13.2" x14ac:dyDescent="0.25">
      <c r="A29" s="82">
        <v>45569.455706817127</v>
      </c>
      <c r="B29" s="83" t="s">
        <v>174</v>
      </c>
      <c r="C29" s="84" t="s">
        <v>175</v>
      </c>
      <c r="D29" s="83">
        <v>9.82</v>
      </c>
      <c r="E29" s="83">
        <v>0</v>
      </c>
      <c r="F29" s="83" t="s">
        <v>114</v>
      </c>
      <c r="G29" s="83" t="s">
        <v>76</v>
      </c>
      <c r="H29" s="83" t="s">
        <v>100</v>
      </c>
      <c r="I29" s="83" t="s">
        <v>63</v>
      </c>
      <c r="J29" s="83" t="s">
        <v>64</v>
      </c>
      <c r="K29" s="83" t="s">
        <v>64</v>
      </c>
      <c r="L29" s="83" t="s">
        <v>64</v>
      </c>
      <c r="M29" s="83" t="s">
        <v>64</v>
      </c>
      <c r="N29" s="83" t="s">
        <v>64</v>
      </c>
      <c r="O29" s="83" t="s">
        <v>64</v>
      </c>
      <c r="P29" s="83" t="s">
        <v>64</v>
      </c>
      <c r="Q29" s="83" t="s">
        <v>64</v>
      </c>
      <c r="R29" s="83" t="s">
        <v>64</v>
      </c>
      <c r="S29" s="83" t="s">
        <v>64</v>
      </c>
      <c r="T29" s="83" t="s">
        <v>64</v>
      </c>
      <c r="U29" s="83" t="s">
        <v>64</v>
      </c>
      <c r="V29" s="83" t="s">
        <v>64</v>
      </c>
      <c r="W29" s="83" t="s">
        <v>64</v>
      </c>
      <c r="X29" s="83" t="s">
        <v>64</v>
      </c>
      <c r="Y29" s="83" t="s">
        <v>78</v>
      </c>
      <c r="Z29" s="83" t="s">
        <v>65</v>
      </c>
      <c r="AA29" s="83" t="s">
        <v>65</v>
      </c>
      <c r="AB29" s="83" t="s">
        <v>65</v>
      </c>
      <c r="AC29" s="83" t="s">
        <v>65</v>
      </c>
      <c r="AD29" s="83" t="s">
        <v>65</v>
      </c>
      <c r="AE29" s="83" t="s">
        <v>65</v>
      </c>
      <c r="AF29" s="83" t="s">
        <v>66</v>
      </c>
      <c r="AG29" s="83" t="s">
        <v>65</v>
      </c>
      <c r="AH29" s="83" t="s">
        <v>66</v>
      </c>
      <c r="AI29" s="83" t="s">
        <v>101</v>
      </c>
      <c r="AJ29" s="83" t="s">
        <v>65</v>
      </c>
      <c r="AK29" s="83" t="s">
        <v>66</v>
      </c>
      <c r="AL29" s="83" t="s">
        <v>79</v>
      </c>
      <c r="AM29" s="83" t="s">
        <v>66</v>
      </c>
      <c r="AN29" s="83" t="s">
        <v>65</v>
      </c>
      <c r="AO29" s="83" t="s">
        <v>65</v>
      </c>
      <c r="AP29" s="83" t="s">
        <v>85</v>
      </c>
      <c r="AQ29" s="83" t="s">
        <v>67</v>
      </c>
      <c r="AR29" s="83" t="s">
        <v>86</v>
      </c>
      <c r="AS29" s="83" t="s">
        <v>81</v>
      </c>
      <c r="AT29" s="83" t="s">
        <v>87</v>
      </c>
      <c r="AU29" s="83" t="s">
        <v>93</v>
      </c>
      <c r="AV29" s="83" t="s">
        <v>71</v>
      </c>
      <c r="AW29" s="83" t="s">
        <v>72</v>
      </c>
      <c r="AX29" s="83" t="s">
        <v>72</v>
      </c>
      <c r="AY29" s="83" t="s">
        <v>72</v>
      </c>
      <c r="AZ29" s="83" t="s">
        <v>72</v>
      </c>
      <c r="BA29" s="83" t="s">
        <v>73</v>
      </c>
      <c r="BB29" s="83" t="s">
        <v>72</v>
      </c>
      <c r="BC29" s="83" t="s">
        <v>73</v>
      </c>
      <c r="BE29" s="83" t="s">
        <v>73</v>
      </c>
      <c r="BG29" s="76" t="s">
        <v>100</v>
      </c>
      <c r="BH29" s="76" t="s">
        <v>114</v>
      </c>
      <c r="BI29" s="76" t="s">
        <v>1414</v>
      </c>
      <c r="BJ29">
        <v>14</v>
      </c>
      <c r="BK29">
        <v>58</v>
      </c>
      <c r="BM29" s="86" t="s">
        <v>1130</v>
      </c>
      <c r="BN29" s="86" t="s">
        <v>1131</v>
      </c>
      <c r="BO29" s="87" t="s">
        <v>68</v>
      </c>
      <c r="BP29" s="87"/>
      <c r="BQ29" s="87" t="s">
        <v>1472</v>
      </c>
      <c r="BR29" s="86" t="s">
        <v>1445</v>
      </c>
      <c r="BS29" s="86">
        <v>1</v>
      </c>
      <c r="BT29" s="86" t="s">
        <v>1445</v>
      </c>
      <c r="BU29" s="86">
        <v>1</v>
      </c>
      <c r="BV29" s="86" t="s">
        <v>63</v>
      </c>
      <c r="BW29" s="86">
        <v>1</v>
      </c>
      <c r="BX29" s="86" t="s">
        <v>1448</v>
      </c>
      <c r="BY29" s="86">
        <v>1</v>
      </c>
      <c r="BZ29" s="86" t="s">
        <v>1449</v>
      </c>
      <c r="CA29" s="86">
        <v>0</v>
      </c>
      <c r="CB29" s="86" t="s">
        <v>1452</v>
      </c>
      <c r="CC29" s="86">
        <v>0</v>
      </c>
      <c r="CD29" s="86" t="s">
        <v>1454</v>
      </c>
      <c r="CE29" s="86">
        <v>1</v>
      </c>
      <c r="CF29" s="86" t="s">
        <v>1454</v>
      </c>
      <c r="CG29" s="86">
        <v>1</v>
      </c>
      <c r="CH29" s="86" t="s">
        <v>1454</v>
      </c>
      <c r="CI29" s="86">
        <v>1</v>
      </c>
      <c r="CJ29" s="86" t="s">
        <v>1454</v>
      </c>
      <c r="CK29" s="86">
        <v>1</v>
      </c>
      <c r="CL29" s="86" t="s">
        <v>226</v>
      </c>
      <c r="CM29" s="86">
        <v>0</v>
      </c>
      <c r="CN29" s="86" t="s">
        <v>1454</v>
      </c>
      <c r="CO29" s="86">
        <v>1</v>
      </c>
      <c r="CP29" s="87" t="s">
        <v>1478</v>
      </c>
      <c r="CQ29" s="152">
        <v>1</v>
      </c>
    </row>
    <row r="30" spans="1:95" ht="13.2" x14ac:dyDescent="0.25">
      <c r="A30" s="82">
        <v>45569.458138159724</v>
      </c>
      <c r="B30" s="83" t="s">
        <v>176</v>
      </c>
      <c r="C30" s="83" t="s">
        <v>177</v>
      </c>
      <c r="D30" s="83">
        <v>53.57</v>
      </c>
      <c r="E30" s="83">
        <v>0</v>
      </c>
      <c r="F30" s="83" t="s">
        <v>114</v>
      </c>
      <c r="G30" s="83" t="s">
        <v>76</v>
      </c>
      <c r="H30" s="83" t="s">
        <v>62</v>
      </c>
      <c r="I30" s="83" t="s">
        <v>63</v>
      </c>
      <c r="J30" s="83" t="s">
        <v>64</v>
      </c>
      <c r="K30" s="83" t="s">
        <v>64</v>
      </c>
      <c r="L30" s="83" t="s">
        <v>64</v>
      </c>
      <c r="M30" s="83" t="s">
        <v>84</v>
      </c>
      <c r="N30" s="83" t="s">
        <v>64</v>
      </c>
      <c r="O30" s="83" t="s">
        <v>64</v>
      </c>
      <c r="P30" s="83" t="s">
        <v>84</v>
      </c>
      <c r="Q30" s="83" t="s">
        <v>84</v>
      </c>
      <c r="R30" s="83" t="s">
        <v>64</v>
      </c>
      <c r="S30" s="83" t="s">
        <v>84</v>
      </c>
      <c r="T30" s="83" t="s">
        <v>64</v>
      </c>
      <c r="U30" s="83" t="s">
        <v>64</v>
      </c>
      <c r="V30" s="83" t="s">
        <v>84</v>
      </c>
      <c r="W30" s="83" t="s">
        <v>64</v>
      </c>
      <c r="X30" s="83" t="s">
        <v>84</v>
      </c>
      <c r="Y30" s="83" t="s">
        <v>64</v>
      </c>
      <c r="Z30" s="83" t="s">
        <v>66</v>
      </c>
      <c r="AA30" s="83" t="s">
        <v>65</v>
      </c>
      <c r="AB30" s="83" t="s">
        <v>66</v>
      </c>
      <c r="AC30" s="83" t="s">
        <v>65</v>
      </c>
      <c r="AD30" s="83" t="s">
        <v>66</v>
      </c>
      <c r="AE30" s="83" t="s">
        <v>65</v>
      </c>
      <c r="AF30" s="83" t="s">
        <v>66</v>
      </c>
      <c r="AG30" s="83" t="s">
        <v>66</v>
      </c>
      <c r="AH30" s="83" t="s">
        <v>66</v>
      </c>
      <c r="AI30" s="83" t="s">
        <v>79</v>
      </c>
      <c r="AJ30" s="83" t="s">
        <v>66</v>
      </c>
      <c r="AK30" s="83" t="s">
        <v>66</v>
      </c>
      <c r="AL30" s="83" t="s">
        <v>66</v>
      </c>
      <c r="AM30" s="83" t="s">
        <v>66</v>
      </c>
      <c r="AN30" s="83" t="s">
        <v>66</v>
      </c>
      <c r="AO30" s="83" t="s">
        <v>66</v>
      </c>
      <c r="AP30" s="83" t="s">
        <v>85</v>
      </c>
      <c r="AQ30" s="83" t="s">
        <v>85</v>
      </c>
      <c r="AR30" s="83" t="s">
        <v>86</v>
      </c>
      <c r="AS30" s="83" t="s">
        <v>68</v>
      </c>
      <c r="AT30" s="83" t="s">
        <v>69</v>
      </c>
      <c r="AU30" s="83" t="s">
        <v>70</v>
      </c>
      <c r="AV30" s="83" t="s">
        <v>67</v>
      </c>
      <c r="AW30" s="83" t="s">
        <v>73</v>
      </c>
      <c r="AX30" s="83" t="s">
        <v>73</v>
      </c>
      <c r="AY30" s="83" t="s">
        <v>73</v>
      </c>
      <c r="AZ30" s="83" t="s">
        <v>63</v>
      </c>
      <c r="BA30" s="83" t="s">
        <v>73</v>
      </c>
      <c r="BB30" s="83" t="s">
        <v>73</v>
      </c>
      <c r="BC30" s="83" t="s">
        <v>73</v>
      </c>
      <c r="BD30" s="83">
        <v>0</v>
      </c>
      <c r="BE30" s="83" t="s">
        <v>73</v>
      </c>
      <c r="BG30" s="76" t="s">
        <v>100</v>
      </c>
      <c r="BH30" s="76" t="s">
        <v>114</v>
      </c>
      <c r="BI30" s="76" t="s">
        <v>1414</v>
      </c>
      <c r="BJ30">
        <v>10</v>
      </c>
      <c r="BK30">
        <v>51</v>
      </c>
      <c r="BM30" s="86" t="s">
        <v>1130</v>
      </c>
      <c r="BN30" s="86" t="s">
        <v>1131</v>
      </c>
      <c r="BO30" s="87" t="s">
        <v>68</v>
      </c>
      <c r="BP30" s="87"/>
      <c r="BQ30" s="87" t="s">
        <v>1472</v>
      </c>
      <c r="BR30" s="86" t="s">
        <v>1445</v>
      </c>
      <c r="BS30" s="86">
        <v>1</v>
      </c>
      <c r="BT30" s="86" t="s">
        <v>1445</v>
      </c>
      <c r="BU30" s="86">
        <v>1</v>
      </c>
      <c r="BV30" s="86" t="s">
        <v>63</v>
      </c>
      <c r="BW30" s="86">
        <v>1</v>
      </c>
      <c r="BX30" s="86" t="s">
        <v>1447</v>
      </c>
      <c r="BY30" s="86">
        <v>0</v>
      </c>
      <c r="BZ30" s="86" t="s">
        <v>1470</v>
      </c>
      <c r="CA30" s="86">
        <v>2</v>
      </c>
      <c r="CB30" s="86" t="s">
        <v>1453</v>
      </c>
      <c r="CC30" s="86">
        <v>1</v>
      </c>
      <c r="CD30" s="86" t="s">
        <v>226</v>
      </c>
      <c r="CE30" s="86">
        <v>0</v>
      </c>
      <c r="CF30" s="86" t="s">
        <v>226</v>
      </c>
      <c r="CG30" s="86">
        <v>0</v>
      </c>
      <c r="CH30" s="86" t="s">
        <v>226</v>
      </c>
      <c r="CI30" s="86">
        <v>0</v>
      </c>
      <c r="CJ30" s="86" t="s">
        <v>1454</v>
      </c>
      <c r="CK30" s="86">
        <v>1</v>
      </c>
      <c r="CL30" s="86" t="s">
        <v>226</v>
      </c>
      <c r="CM30" s="86">
        <v>0</v>
      </c>
      <c r="CN30" s="86" t="s">
        <v>226</v>
      </c>
      <c r="CO30" s="86">
        <v>0</v>
      </c>
      <c r="CP30" s="87" t="s">
        <v>1477</v>
      </c>
      <c r="CQ30" s="152">
        <v>0</v>
      </c>
    </row>
    <row r="31" spans="1:95" ht="13.2" x14ac:dyDescent="0.25">
      <c r="A31" s="82">
        <v>45569.458763009257</v>
      </c>
      <c r="B31" s="83" t="s">
        <v>178</v>
      </c>
      <c r="C31" s="84" t="s">
        <v>179</v>
      </c>
      <c r="D31" s="83">
        <v>50</v>
      </c>
      <c r="E31" s="83">
        <v>0.08</v>
      </c>
      <c r="F31" s="83" t="s">
        <v>114</v>
      </c>
      <c r="G31" s="83" t="s">
        <v>76</v>
      </c>
      <c r="H31" s="83" t="s">
        <v>180</v>
      </c>
      <c r="I31" s="83" t="s">
        <v>63</v>
      </c>
      <c r="J31" s="83" t="s">
        <v>64</v>
      </c>
      <c r="K31" s="83" t="s">
        <v>64</v>
      </c>
      <c r="L31" s="83" t="s">
        <v>64</v>
      </c>
      <c r="M31" s="83" t="s">
        <v>84</v>
      </c>
      <c r="N31" s="83" t="s">
        <v>64</v>
      </c>
      <c r="O31" s="83" t="s">
        <v>64</v>
      </c>
      <c r="P31" s="83" t="s">
        <v>84</v>
      </c>
      <c r="Q31" s="83" t="s">
        <v>84</v>
      </c>
      <c r="R31" s="83" t="s">
        <v>64</v>
      </c>
      <c r="S31" s="83" t="s">
        <v>64</v>
      </c>
      <c r="T31" s="83" t="s">
        <v>64</v>
      </c>
      <c r="U31" s="83" t="s">
        <v>84</v>
      </c>
      <c r="V31" s="83" t="s">
        <v>64</v>
      </c>
      <c r="W31" s="83" t="s">
        <v>64</v>
      </c>
      <c r="X31" s="83" t="s">
        <v>64</v>
      </c>
      <c r="Y31" s="83" t="s">
        <v>64</v>
      </c>
      <c r="Z31" s="83" t="s">
        <v>65</v>
      </c>
      <c r="AA31" s="83" t="s">
        <v>65</v>
      </c>
      <c r="AB31" s="83" t="s">
        <v>66</v>
      </c>
      <c r="AC31" s="83" t="s">
        <v>65</v>
      </c>
      <c r="AD31" s="83" t="s">
        <v>66</v>
      </c>
      <c r="AE31" s="83" t="s">
        <v>65</v>
      </c>
      <c r="AF31" s="83" t="s">
        <v>66</v>
      </c>
      <c r="AG31" s="83" t="s">
        <v>65</v>
      </c>
      <c r="AH31" s="83" t="s">
        <v>65</v>
      </c>
      <c r="AI31" s="83" t="s">
        <v>79</v>
      </c>
      <c r="AJ31" s="83" t="s">
        <v>66</v>
      </c>
      <c r="AK31" s="83" t="s">
        <v>66</v>
      </c>
      <c r="AL31" s="83" t="s">
        <v>66</v>
      </c>
      <c r="AM31" s="83" t="s">
        <v>65</v>
      </c>
      <c r="AN31" s="83" t="s">
        <v>66</v>
      </c>
      <c r="AO31" s="83" t="s">
        <v>66</v>
      </c>
      <c r="AP31" s="83" t="s">
        <v>67</v>
      </c>
      <c r="AQ31" s="83" t="s">
        <v>67</v>
      </c>
      <c r="AR31" s="83" t="s">
        <v>86</v>
      </c>
      <c r="AS31" s="83" t="s">
        <v>181</v>
      </c>
      <c r="AT31" s="83" t="s">
        <v>69</v>
      </c>
      <c r="AU31" s="83" t="s">
        <v>70</v>
      </c>
      <c r="AV31" s="83" t="s">
        <v>71</v>
      </c>
      <c r="AW31" s="83" t="s">
        <v>72</v>
      </c>
      <c r="AX31" s="83" t="s">
        <v>72</v>
      </c>
      <c r="AY31" s="83" t="s">
        <v>72</v>
      </c>
      <c r="AZ31" s="83" t="s">
        <v>72</v>
      </c>
      <c r="BA31" s="83" t="s">
        <v>72</v>
      </c>
      <c r="BB31" s="83" t="s">
        <v>73</v>
      </c>
      <c r="BC31" s="83" t="s">
        <v>73</v>
      </c>
      <c r="BE31" s="83" t="s">
        <v>73</v>
      </c>
      <c r="BG31" s="76" t="s">
        <v>100</v>
      </c>
      <c r="BH31" s="76" t="s">
        <v>114</v>
      </c>
      <c r="BI31" s="76" t="s">
        <v>1414</v>
      </c>
      <c r="BJ31">
        <v>12</v>
      </c>
      <c r="BK31">
        <v>55</v>
      </c>
      <c r="BM31" s="86" t="s">
        <v>1130</v>
      </c>
      <c r="BN31" s="86" t="s">
        <v>1131</v>
      </c>
      <c r="BO31" s="87" t="s">
        <v>137</v>
      </c>
      <c r="BP31" s="87"/>
      <c r="BQ31" s="87" t="s">
        <v>1473</v>
      </c>
      <c r="BR31" s="86" t="s">
        <v>1445</v>
      </c>
      <c r="BS31" s="86">
        <v>1</v>
      </c>
      <c r="BT31" s="86" t="s">
        <v>1445</v>
      </c>
      <c r="BU31" s="86">
        <v>1</v>
      </c>
      <c r="BV31" s="86" t="s">
        <v>73</v>
      </c>
      <c r="BW31" s="86">
        <v>0</v>
      </c>
      <c r="BX31" s="86" t="s">
        <v>1447</v>
      </c>
      <c r="BY31" s="86">
        <v>0</v>
      </c>
      <c r="BZ31" s="86" t="s">
        <v>1470</v>
      </c>
      <c r="CA31" s="86">
        <v>2</v>
      </c>
      <c r="CB31" s="86" t="s">
        <v>1452</v>
      </c>
      <c r="CC31" s="86">
        <v>0</v>
      </c>
      <c r="CD31" s="86" t="s">
        <v>1454</v>
      </c>
      <c r="CE31" s="86">
        <v>1</v>
      </c>
      <c r="CF31" s="86" t="s">
        <v>1454</v>
      </c>
      <c r="CG31" s="86">
        <v>1</v>
      </c>
      <c r="CH31" s="86" t="s">
        <v>1454</v>
      </c>
      <c r="CI31" s="86">
        <v>1</v>
      </c>
      <c r="CJ31" s="86" t="s">
        <v>1454</v>
      </c>
      <c r="CK31" s="86">
        <v>1</v>
      </c>
      <c r="CL31" s="86" t="s">
        <v>1454</v>
      </c>
      <c r="CM31" s="86">
        <v>1</v>
      </c>
      <c r="CN31" s="86" t="s">
        <v>226</v>
      </c>
      <c r="CO31" s="86">
        <v>0</v>
      </c>
      <c r="CP31" s="87" t="s">
        <v>1478</v>
      </c>
      <c r="CQ31" s="152">
        <v>1</v>
      </c>
    </row>
    <row r="32" spans="1:95" ht="13.2" x14ac:dyDescent="0.25">
      <c r="A32" s="82">
        <v>45569.462447662037</v>
      </c>
      <c r="B32" s="83" t="s">
        <v>182</v>
      </c>
      <c r="C32" s="84" t="s">
        <v>183</v>
      </c>
      <c r="D32" s="83">
        <v>100</v>
      </c>
      <c r="E32" s="83">
        <v>0.88</v>
      </c>
      <c r="F32" s="83" t="s">
        <v>114</v>
      </c>
      <c r="G32" s="83" t="s">
        <v>76</v>
      </c>
      <c r="H32" s="83" t="s">
        <v>77</v>
      </c>
      <c r="I32" s="83" t="s">
        <v>63</v>
      </c>
      <c r="J32" s="83" t="s">
        <v>64</v>
      </c>
      <c r="K32" s="83" t="s">
        <v>64</v>
      </c>
      <c r="L32" s="83" t="s">
        <v>64</v>
      </c>
      <c r="M32" s="83" t="s">
        <v>64</v>
      </c>
      <c r="N32" s="83" t="s">
        <v>64</v>
      </c>
      <c r="O32" s="83" t="s">
        <v>64</v>
      </c>
      <c r="P32" s="83" t="s">
        <v>64</v>
      </c>
      <c r="Q32" s="83" t="s">
        <v>64</v>
      </c>
      <c r="R32" s="83" t="s">
        <v>64</v>
      </c>
      <c r="S32" s="83" t="s">
        <v>64</v>
      </c>
      <c r="T32" s="83" t="s">
        <v>64</v>
      </c>
      <c r="U32" s="83" t="s">
        <v>64</v>
      </c>
      <c r="V32" s="83" t="s">
        <v>64</v>
      </c>
      <c r="W32" s="83" t="s">
        <v>64</v>
      </c>
      <c r="X32" s="83" t="s">
        <v>64</v>
      </c>
      <c r="Y32" s="83" t="s">
        <v>64</v>
      </c>
      <c r="Z32" s="83" t="s">
        <v>66</v>
      </c>
      <c r="AA32" s="83" t="s">
        <v>65</v>
      </c>
      <c r="AB32" s="83" t="s">
        <v>66</v>
      </c>
      <c r="AC32" s="83" t="s">
        <v>66</v>
      </c>
      <c r="AD32" s="83" t="s">
        <v>66</v>
      </c>
      <c r="AE32" s="83" t="s">
        <v>66</v>
      </c>
      <c r="AF32" s="83" t="s">
        <v>66</v>
      </c>
      <c r="AG32" s="83" t="s">
        <v>65</v>
      </c>
      <c r="AH32" s="83" t="s">
        <v>66</v>
      </c>
      <c r="AI32" s="83" t="s">
        <v>101</v>
      </c>
      <c r="AJ32" s="83" t="s">
        <v>66</v>
      </c>
      <c r="AK32" s="83" t="s">
        <v>66</v>
      </c>
      <c r="AL32" s="83" t="s">
        <v>66</v>
      </c>
      <c r="AM32" s="83" t="s">
        <v>66</v>
      </c>
      <c r="AN32" s="83" t="s">
        <v>66</v>
      </c>
      <c r="AO32" s="83" t="s">
        <v>66</v>
      </c>
      <c r="AP32" s="83" t="s">
        <v>67</v>
      </c>
      <c r="AQ32" s="83" t="s">
        <v>67</v>
      </c>
      <c r="AR32" s="83" t="s">
        <v>63</v>
      </c>
      <c r="AS32" s="83" t="s">
        <v>81</v>
      </c>
      <c r="AT32" s="83" t="s">
        <v>87</v>
      </c>
      <c r="AU32" s="83" t="s">
        <v>70</v>
      </c>
      <c r="AV32" s="83" t="s">
        <v>71</v>
      </c>
      <c r="AW32" s="83" t="s">
        <v>73</v>
      </c>
      <c r="AX32" s="83" t="s">
        <v>72</v>
      </c>
      <c r="AY32" s="83" t="s">
        <v>72</v>
      </c>
      <c r="AZ32" s="83" t="s">
        <v>72</v>
      </c>
      <c r="BA32" s="83" t="s">
        <v>73</v>
      </c>
      <c r="BB32" s="83" t="s">
        <v>73</v>
      </c>
      <c r="BC32" s="83" t="s">
        <v>73</v>
      </c>
      <c r="BE32" s="83" t="s">
        <v>73</v>
      </c>
      <c r="BG32" s="76" t="s">
        <v>100</v>
      </c>
      <c r="BH32" s="76" t="s">
        <v>114</v>
      </c>
      <c r="BI32" s="76" t="s">
        <v>1414</v>
      </c>
      <c r="BJ32">
        <v>15</v>
      </c>
      <c r="BK32">
        <v>51</v>
      </c>
      <c r="BM32" s="86" t="s">
        <v>1130</v>
      </c>
      <c r="BN32" s="86" t="s">
        <v>1131</v>
      </c>
      <c r="BO32" s="87" t="s">
        <v>68</v>
      </c>
      <c r="BP32" s="87"/>
      <c r="BQ32" s="87" t="s">
        <v>1472</v>
      </c>
      <c r="BR32" s="86" t="s">
        <v>1445</v>
      </c>
      <c r="BS32" s="86">
        <v>1</v>
      </c>
      <c r="BT32" s="86" t="s">
        <v>1445</v>
      </c>
      <c r="BU32" s="86">
        <v>1</v>
      </c>
      <c r="BV32" s="86" t="s">
        <v>63</v>
      </c>
      <c r="BW32" s="86">
        <v>1</v>
      </c>
      <c r="BX32" s="86" t="s">
        <v>1448</v>
      </c>
      <c r="BY32" s="86">
        <v>1</v>
      </c>
      <c r="BZ32" s="86" t="s">
        <v>1470</v>
      </c>
      <c r="CA32" s="86">
        <v>2</v>
      </c>
      <c r="CB32" s="86" t="s">
        <v>1452</v>
      </c>
      <c r="CC32" s="86">
        <v>0</v>
      </c>
      <c r="CD32" s="86" t="s">
        <v>226</v>
      </c>
      <c r="CE32" s="86">
        <v>0</v>
      </c>
      <c r="CF32" s="86" t="s">
        <v>1454</v>
      </c>
      <c r="CG32" s="86">
        <v>1</v>
      </c>
      <c r="CH32" s="86" t="s">
        <v>1454</v>
      </c>
      <c r="CI32" s="86">
        <v>1</v>
      </c>
      <c r="CJ32" s="86" t="s">
        <v>1454</v>
      </c>
      <c r="CK32" s="86">
        <v>1</v>
      </c>
      <c r="CL32" s="86" t="s">
        <v>226</v>
      </c>
      <c r="CM32" s="86">
        <v>0</v>
      </c>
      <c r="CN32" s="86" t="s">
        <v>226</v>
      </c>
      <c r="CO32" s="86">
        <v>0</v>
      </c>
      <c r="CP32" s="87" t="s">
        <v>1477</v>
      </c>
      <c r="CQ32" s="152">
        <v>0</v>
      </c>
    </row>
    <row r="33" spans="1:95" ht="13.2" x14ac:dyDescent="0.25">
      <c r="A33" s="82">
        <v>45569.462627175926</v>
      </c>
      <c r="B33" s="83" t="s">
        <v>184</v>
      </c>
      <c r="C33" s="84" t="s">
        <v>185</v>
      </c>
      <c r="D33" s="83">
        <v>42.86</v>
      </c>
      <c r="E33" s="83">
        <v>0</v>
      </c>
      <c r="F33" s="83" t="s">
        <v>114</v>
      </c>
      <c r="G33" s="83" t="s">
        <v>76</v>
      </c>
      <c r="H33" s="83" t="s">
        <v>186</v>
      </c>
      <c r="I33" s="83" t="s">
        <v>63</v>
      </c>
      <c r="J33" s="83" t="s">
        <v>64</v>
      </c>
      <c r="K33" s="83" t="s">
        <v>78</v>
      </c>
      <c r="L33" s="83" t="s">
        <v>64</v>
      </c>
      <c r="M33" s="83" t="s">
        <v>78</v>
      </c>
      <c r="N33" s="83" t="s">
        <v>64</v>
      </c>
      <c r="O33" s="83" t="s">
        <v>64</v>
      </c>
      <c r="P33" s="83" t="s">
        <v>64</v>
      </c>
      <c r="Q33" s="83" t="s">
        <v>64</v>
      </c>
      <c r="R33" s="83" t="s">
        <v>64</v>
      </c>
      <c r="S33" s="83" t="s">
        <v>64</v>
      </c>
      <c r="T33" s="83" t="s">
        <v>64</v>
      </c>
      <c r="U33" s="83" t="s">
        <v>78</v>
      </c>
      <c r="V33" s="83" t="s">
        <v>64</v>
      </c>
      <c r="W33" s="83" t="s">
        <v>64</v>
      </c>
      <c r="X33" s="83" t="s">
        <v>64</v>
      </c>
      <c r="Y33" s="83" t="s">
        <v>64</v>
      </c>
      <c r="Z33" s="83" t="s">
        <v>65</v>
      </c>
      <c r="AA33" s="83" t="s">
        <v>65</v>
      </c>
      <c r="AB33" s="83" t="s">
        <v>65</v>
      </c>
      <c r="AC33" s="83" t="s">
        <v>66</v>
      </c>
      <c r="AD33" s="83" t="s">
        <v>65</v>
      </c>
      <c r="AE33" s="83" t="s">
        <v>65</v>
      </c>
      <c r="AF33" s="83" t="s">
        <v>66</v>
      </c>
      <c r="AG33" s="83" t="s">
        <v>66</v>
      </c>
      <c r="AH33" s="83" t="s">
        <v>66</v>
      </c>
      <c r="AI33" s="83" t="s">
        <v>79</v>
      </c>
      <c r="AJ33" s="83" t="s">
        <v>66</v>
      </c>
      <c r="AK33" s="83" t="s">
        <v>66</v>
      </c>
      <c r="AL33" s="83" t="s">
        <v>66</v>
      </c>
      <c r="AM33" s="83" t="s">
        <v>65</v>
      </c>
      <c r="AN33" s="83" t="s">
        <v>66</v>
      </c>
      <c r="AO33" s="83" t="s">
        <v>66</v>
      </c>
      <c r="AP33" s="83" t="s">
        <v>67</v>
      </c>
      <c r="AQ33" s="83" t="s">
        <v>67</v>
      </c>
      <c r="AR33" s="83" t="s">
        <v>63</v>
      </c>
      <c r="AS33" s="83" t="s">
        <v>187</v>
      </c>
      <c r="AT33" s="83" t="s">
        <v>69</v>
      </c>
      <c r="AU33" s="83" t="s">
        <v>93</v>
      </c>
      <c r="AV33" s="83" t="s">
        <v>80</v>
      </c>
      <c r="AW33" s="83" t="s">
        <v>73</v>
      </c>
      <c r="AX33" s="83" t="s">
        <v>73</v>
      </c>
      <c r="AY33" s="83" t="s">
        <v>73</v>
      </c>
      <c r="AZ33" s="83" t="s">
        <v>73</v>
      </c>
      <c r="BA33" s="83" t="s">
        <v>63</v>
      </c>
      <c r="BB33" s="83" t="s">
        <v>73</v>
      </c>
      <c r="BC33" s="83" t="s">
        <v>73</v>
      </c>
      <c r="BE33" s="83" t="s">
        <v>73</v>
      </c>
      <c r="BG33" s="76" t="s">
        <v>100</v>
      </c>
      <c r="BH33" s="76" t="s">
        <v>114</v>
      </c>
      <c r="BI33" s="76" t="s">
        <v>1414</v>
      </c>
      <c r="BJ33">
        <v>14</v>
      </c>
      <c r="BK33">
        <v>54</v>
      </c>
      <c r="BM33" s="86" t="s">
        <v>1130</v>
      </c>
      <c r="BN33" s="86" t="s">
        <v>1131</v>
      </c>
      <c r="BO33" s="87" t="s">
        <v>1422</v>
      </c>
      <c r="BP33" s="87"/>
      <c r="BQ33" s="87" t="s">
        <v>1472</v>
      </c>
      <c r="BR33" s="86" t="s">
        <v>1445</v>
      </c>
      <c r="BS33" s="86">
        <v>1</v>
      </c>
      <c r="BT33" s="86" t="s">
        <v>1445</v>
      </c>
      <c r="BU33" s="86">
        <v>1</v>
      </c>
      <c r="BV33" s="86" t="s">
        <v>63</v>
      </c>
      <c r="BW33" s="86">
        <v>1</v>
      </c>
      <c r="BX33" s="86" t="s">
        <v>1447</v>
      </c>
      <c r="BY33" s="86">
        <v>0</v>
      </c>
      <c r="BZ33" s="86" t="s">
        <v>1449</v>
      </c>
      <c r="CA33" s="86">
        <v>0</v>
      </c>
      <c r="CB33" s="86" t="s">
        <v>1452</v>
      </c>
      <c r="CC33" s="86">
        <v>0</v>
      </c>
      <c r="CD33" s="86" t="s">
        <v>226</v>
      </c>
      <c r="CE33" s="86">
        <v>0</v>
      </c>
      <c r="CF33" s="86" t="s">
        <v>226</v>
      </c>
      <c r="CG33" s="86">
        <v>0</v>
      </c>
      <c r="CH33" s="86" t="s">
        <v>226</v>
      </c>
      <c r="CI33" s="86">
        <v>0</v>
      </c>
      <c r="CJ33" s="86" t="s">
        <v>226</v>
      </c>
      <c r="CK33" s="86">
        <v>0</v>
      </c>
      <c r="CL33" s="86" t="s">
        <v>1454</v>
      </c>
      <c r="CM33" s="86">
        <v>1</v>
      </c>
      <c r="CN33" s="86" t="s">
        <v>226</v>
      </c>
      <c r="CO33" s="86">
        <v>0</v>
      </c>
      <c r="CP33" s="87" t="s">
        <v>1477</v>
      </c>
      <c r="CQ33" s="152">
        <v>0</v>
      </c>
    </row>
    <row r="34" spans="1:95" ht="13.2" x14ac:dyDescent="0.25">
      <c r="A34" s="82">
        <v>45569.462717858798</v>
      </c>
      <c r="B34" s="83" t="s">
        <v>188</v>
      </c>
      <c r="C34" s="84" t="s">
        <v>189</v>
      </c>
      <c r="D34" s="83">
        <v>60.71</v>
      </c>
      <c r="E34" s="83">
        <v>0.04</v>
      </c>
      <c r="F34" s="83" t="s">
        <v>114</v>
      </c>
      <c r="G34" s="83" t="s">
        <v>76</v>
      </c>
      <c r="H34" s="83" t="s">
        <v>108</v>
      </c>
      <c r="I34" s="83" t="s">
        <v>63</v>
      </c>
      <c r="J34" s="83" t="s">
        <v>64</v>
      </c>
      <c r="K34" s="83" t="s">
        <v>84</v>
      </c>
      <c r="L34" s="83" t="s">
        <v>64</v>
      </c>
      <c r="M34" s="83" t="s">
        <v>84</v>
      </c>
      <c r="N34" s="83" t="s">
        <v>64</v>
      </c>
      <c r="O34" s="83" t="s">
        <v>64</v>
      </c>
      <c r="P34" s="83" t="s">
        <v>78</v>
      </c>
      <c r="Q34" s="83" t="s">
        <v>64</v>
      </c>
      <c r="R34" s="83" t="s">
        <v>64</v>
      </c>
      <c r="S34" s="83" t="s">
        <v>64</v>
      </c>
      <c r="T34" s="83" t="s">
        <v>64</v>
      </c>
      <c r="U34" s="83" t="s">
        <v>64</v>
      </c>
      <c r="V34" s="83" t="s">
        <v>64</v>
      </c>
      <c r="W34" s="83" t="s">
        <v>84</v>
      </c>
      <c r="X34" s="83" t="s">
        <v>64</v>
      </c>
      <c r="Y34" s="83" t="s">
        <v>64</v>
      </c>
      <c r="Z34" s="83" t="s">
        <v>66</v>
      </c>
      <c r="AA34" s="83" t="s">
        <v>65</v>
      </c>
      <c r="AB34" s="83" t="s">
        <v>65</v>
      </c>
      <c r="AC34" s="83" t="s">
        <v>66</v>
      </c>
      <c r="AD34" s="83" t="s">
        <v>66</v>
      </c>
      <c r="AE34" s="83" t="s">
        <v>65</v>
      </c>
      <c r="AF34" s="83" t="s">
        <v>65</v>
      </c>
      <c r="AG34" s="83" t="s">
        <v>66</v>
      </c>
      <c r="AH34" s="83" t="s">
        <v>65</v>
      </c>
      <c r="AI34" s="83" t="s">
        <v>101</v>
      </c>
      <c r="AJ34" s="83" t="s">
        <v>66</v>
      </c>
      <c r="AK34" s="83" t="s">
        <v>65</v>
      </c>
      <c r="AL34" s="83" t="s">
        <v>65</v>
      </c>
      <c r="AM34" s="83" t="s">
        <v>66</v>
      </c>
      <c r="AN34" s="83" t="s">
        <v>66</v>
      </c>
      <c r="AO34" s="83" t="s">
        <v>66</v>
      </c>
      <c r="AP34" s="83" t="s">
        <v>85</v>
      </c>
      <c r="AQ34" s="83" t="s">
        <v>151</v>
      </c>
      <c r="AR34" s="83" t="s">
        <v>63</v>
      </c>
      <c r="AS34" s="83" t="s">
        <v>68</v>
      </c>
      <c r="AT34" s="83" t="s">
        <v>87</v>
      </c>
      <c r="AU34" s="83" t="s">
        <v>67</v>
      </c>
      <c r="AV34" s="83" t="s">
        <v>71</v>
      </c>
      <c r="AW34" s="83" t="s">
        <v>73</v>
      </c>
      <c r="AX34" s="83" t="s">
        <v>73</v>
      </c>
      <c r="AY34" s="83" t="s">
        <v>72</v>
      </c>
      <c r="AZ34" s="83" t="s">
        <v>73</v>
      </c>
      <c r="BA34" s="83" t="s">
        <v>73</v>
      </c>
      <c r="BB34" s="83" t="s">
        <v>73</v>
      </c>
      <c r="BC34" s="83" t="s">
        <v>73</v>
      </c>
      <c r="BE34" s="83" t="s">
        <v>73</v>
      </c>
      <c r="BG34" s="76" t="s">
        <v>100</v>
      </c>
      <c r="BH34" s="76" t="s">
        <v>114</v>
      </c>
      <c r="BI34" s="76" t="s">
        <v>1414</v>
      </c>
      <c r="BJ34">
        <v>12</v>
      </c>
      <c r="BK34">
        <v>56</v>
      </c>
      <c r="BM34" s="86" t="s">
        <v>1130</v>
      </c>
      <c r="BN34" s="86" t="s">
        <v>1131</v>
      </c>
      <c r="BO34" s="87" t="s">
        <v>68</v>
      </c>
      <c r="BP34" s="87"/>
      <c r="BQ34" s="87" t="s">
        <v>1472</v>
      </c>
      <c r="BR34" s="86" t="s">
        <v>1445</v>
      </c>
      <c r="BS34" s="86">
        <v>1</v>
      </c>
      <c r="BT34" s="86" t="s">
        <v>1445</v>
      </c>
      <c r="BU34" s="86">
        <v>1</v>
      </c>
      <c r="BV34" s="86" t="s">
        <v>63</v>
      </c>
      <c r="BW34" s="86">
        <v>1</v>
      </c>
      <c r="BX34" s="86" t="s">
        <v>1448</v>
      </c>
      <c r="BY34" s="86">
        <v>1</v>
      </c>
      <c r="BZ34" s="86" t="s">
        <v>1450</v>
      </c>
      <c r="CA34" s="86">
        <v>1</v>
      </c>
      <c r="CB34" s="86" t="s">
        <v>1452</v>
      </c>
      <c r="CC34" s="86">
        <v>0</v>
      </c>
      <c r="CD34" s="86" t="s">
        <v>226</v>
      </c>
      <c r="CE34" s="86">
        <v>0</v>
      </c>
      <c r="CF34" s="86" t="s">
        <v>226</v>
      </c>
      <c r="CG34" s="86">
        <v>0</v>
      </c>
      <c r="CH34" s="86" t="s">
        <v>1454</v>
      </c>
      <c r="CI34" s="86">
        <v>1</v>
      </c>
      <c r="CJ34" s="86" t="s">
        <v>226</v>
      </c>
      <c r="CK34" s="86">
        <v>0</v>
      </c>
      <c r="CL34" s="86" t="s">
        <v>226</v>
      </c>
      <c r="CM34" s="86">
        <v>0</v>
      </c>
      <c r="CN34" s="86" t="s">
        <v>226</v>
      </c>
      <c r="CO34" s="86">
        <v>0</v>
      </c>
      <c r="CP34" s="87" t="s">
        <v>1477</v>
      </c>
      <c r="CQ34" s="152">
        <v>0</v>
      </c>
    </row>
    <row r="35" spans="1:95" ht="13.2" x14ac:dyDescent="0.25">
      <c r="A35" s="82">
        <v>45569.464270416662</v>
      </c>
      <c r="B35" s="83" t="s">
        <v>190</v>
      </c>
      <c r="C35" s="84" t="s">
        <v>191</v>
      </c>
      <c r="D35" s="83">
        <v>65.739999999999995</v>
      </c>
      <c r="E35" s="83">
        <v>0.13</v>
      </c>
      <c r="F35" s="83" t="s">
        <v>114</v>
      </c>
      <c r="G35" s="83" t="s">
        <v>76</v>
      </c>
      <c r="H35" s="83" t="s">
        <v>100</v>
      </c>
      <c r="I35" s="83" t="s">
        <v>63</v>
      </c>
      <c r="J35" s="83" t="s">
        <v>64</v>
      </c>
      <c r="K35" s="83" t="s">
        <v>84</v>
      </c>
      <c r="L35" s="83" t="s">
        <v>64</v>
      </c>
      <c r="M35" s="83" t="s">
        <v>64</v>
      </c>
      <c r="N35" s="83" t="s">
        <v>64</v>
      </c>
      <c r="O35" s="83" t="s">
        <v>84</v>
      </c>
      <c r="P35" s="83" t="s">
        <v>84</v>
      </c>
      <c r="Q35" s="83" t="s">
        <v>64</v>
      </c>
      <c r="R35" s="83" t="s">
        <v>64</v>
      </c>
      <c r="S35" s="83" t="s">
        <v>64</v>
      </c>
      <c r="T35" s="83" t="s">
        <v>64</v>
      </c>
      <c r="U35" s="83" t="s">
        <v>64</v>
      </c>
      <c r="V35" s="83" t="s">
        <v>64</v>
      </c>
      <c r="W35" s="83" t="s">
        <v>64</v>
      </c>
      <c r="X35" s="83" t="s">
        <v>64</v>
      </c>
      <c r="Y35" s="83" t="s">
        <v>64</v>
      </c>
      <c r="Z35" s="83" t="s">
        <v>66</v>
      </c>
      <c r="AA35" s="83" t="s">
        <v>66</v>
      </c>
      <c r="AB35" s="83" t="s">
        <v>66</v>
      </c>
      <c r="AC35" s="83" t="s">
        <v>66</v>
      </c>
      <c r="AD35" s="83" t="s">
        <v>66</v>
      </c>
      <c r="AE35" s="83" t="s">
        <v>66</v>
      </c>
      <c r="AF35" s="83" t="s">
        <v>66</v>
      </c>
      <c r="AG35" s="83" t="s">
        <v>66</v>
      </c>
      <c r="AH35" s="83" t="s">
        <v>66</v>
      </c>
      <c r="AI35" s="83" t="s">
        <v>101</v>
      </c>
      <c r="AJ35" s="83" t="s">
        <v>66</v>
      </c>
      <c r="AK35" s="83" t="s">
        <v>66</v>
      </c>
      <c r="AL35" s="83" t="s">
        <v>66</v>
      </c>
      <c r="AM35" s="83" t="s">
        <v>65</v>
      </c>
      <c r="AN35" s="83" t="s">
        <v>66</v>
      </c>
      <c r="AO35" s="83" t="s">
        <v>66</v>
      </c>
      <c r="AP35" s="83" t="s">
        <v>67</v>
      </c>
      <c r="AQ35" s="83" t="s">
        <v>67</v>
      </c>
      <c r="AR35" s="83" t="s">
        <v>63</v>
      </c>
      <c r="AS35" s="83" t="s">
        <v>192</v>
      </c>
      <c r="AT35" s="83" t="s">
        <v>69</v>
      </c>
      <c r="AU35" s="83" t="s">
        <v>70</v>
      </c>
      <c r="AV35" s="83" t="s">
        <v>71</v>
      </c>
      <c r="AW35" s="83" t="s">
        <v>72</v>
      </c>
      <c r="AX35" s="83" t="s">
        <v>72</v>
      </c>
      <c r="AY35" s="83" t="s">
        <v>72</v>
      </c>
      <c r="AZ35" s="83" t="s">
        <v>72</v>
      </c>
      <c r="BA35" s="83" t="s">
        <v>72</v>
      </c>
      <c r="BB35" s="83" t="s">
        <v>72</v>
      </c>
      <c r="BC35" s="83" t="s">
        <v>73</v>
      </c>
      <c r="BE35" s="83" t="s">
        <v>73</v>
      </c>
      <c r="BG35" s="76" t="s">
        <v>100</v>
      </c>
      <c r="BH35" s="76" t="s">
        <v>114</v>
      </c>
      <c r="BI35" s="76" t="s">
        <v>1414</v>
      </c>
      <c r="BJ35">
        <v>12</v>
      </c>
      <c r="BK35">
        <v>50</v>
      </c>
      <c r="BM35" s="86" t="s">
        <v>1130</v>
      </c>
      <c r="BN35" s="86" t="s">
        <v>1131</v>
      </c>
      <c r="BO35" s="87" t="s">
        <v>137</v>
      </c>
      <c r="BP35" s="87"/>
      <c r="BQ35" s="87" t="s">
        <v>1473</v>
      </c>
      <c r="BR35" s="86" t="s">
        <v>1445</v>
      </c>
      <c r="BS35" s="86">
        <v>1</v>
      </c>
      <c r="BT35" s="86" t="s">
        <v>1445</v>
      </c>
      <c r="BU35" s="86">
        <v>1</v>
      </c>
      <c r="BV35" s="86" t="s">
        <v>63</v>
      </c>
      <c r="BW35" s="86">
        <v>1</v>
      </c>
      <c r="BX35" s="86" t="s">
        <v>1447</v>
      </c>
      <c r="BY35" s="86">
        <v>0</v>
      </c>
      <c r="BZ35" s="86" t="s">
        <v>1470</v>
      </c>
      <c r="CA35" s="86">
        <v>2</v>
      </c>
      <c r="CB35" s="86" t="s">
        <v>1452</v>
      </c>
      <c r="CC35" s="86">
        <v>0</v>
      </c>
      <c r="CD35" s="86" t="s">
        <v>1454</v>
      </c>
      <c r="CE35" s="86">
        <v>1</v>
      </c>
      <c r="CF35" s="86" t="s">
        <v>1454</v>
      </c>
      <c r="CG35" s="86">
        <v>1</v>
      </c>
      <c r="CH35" s="86" t="s">
        <v>1454</v>
      </c>
      <c r="CI35" s="86">
        <v>1</v>
      </c>
      <c r="CJ35" s="86" t="s">
        <v>1454</v>
      </c>
      <c r="CK35" s="86">
        <v>1</v>
      </c>
      <c r="CL35" s="86" t="s">
        <v>1454</v>
      </c>
      <c r="CM35" s="86">
        <v>1</v>
      </c>
      <c r="CN35" s="86" t="s">
        <v>1454</v>
      </c>
      <c r="CO35" s="86">
        <v>1</v>
      </c>
      <c r="CP35" s="87" t="s">
        <v>1478</v>
      </c>
      <c r="CQ35" s="152">
        <v>1</v>
      </c>
    </row>
    <row r="36" spans="1:95" ht="13.2" x14ac:dyDescent="0.25">
      <c r="A36" s="82">
        <v>45569.467693587962</v>
      </c>
      <c r="B36" s="83" t="s">
        <v>193</v>
      </c>
      <c r="C36" s="84" t="s">
        <v>194</v>
      </c>
      <c r="D36" s="83">
        <v>35.71</v>
      </c>
      <c r="E36" s="83">
        <v>0.63</v>
      </c>
      <c r="F36" s="83" t="s">
        <v>60</v>
      </c>
      <c r="G36" s="83" t="s">
        <v>76</v>
      </c>
      <c r="H36" s="83" t="s">
        <v>62</v>
      </c>
      <c r="I36" s="83" t="s">
        <v>63</v>
      </c>
      <c r="J36" s="83" t="s">
        <v>64</v>
      </c>
      <c r="K36" s="83" t="s">
        <v>64</v>
      </c>
      <c r="L36" s="83" t="s">
        <v>64</v>
      </c>
      <c r="M36" s="83" t="s">
        <v>84</v>
      </c>
      <c r="N36" s="83" t="s">
        <v>84</v>
      </c>
      <c r="O36" s="83" t="s">
        <v>64</v>
      </c>
      <c r="P36" s="83" t="s">
        <v>84</v>
      </c>
      <c r="Q36" s="83" t="s">
        <v>64</v>
      </c>
      <c r="R36" s="83" t="s">
        <v>64</v>
      </c>
      <c r="S36" s="83" t="s">
        <v>64</v>
      </c>
      <c r="T36" s="83" t="s">
        <v>64</v>
      </c>
      <c r="U36" s="83" t="s">
        <v>64</v>
      </c>
      <c r="V36" s="83" t="s">
        <v>64</v>
      </c>
      <c r="W36" s="83" t="s">
        <v>64</v>
      </c>
      <c r="X36" s="83" t="s">
        <v>64</v>
      </c>
      <c r="Y36" s="83" t="s">
        <v>64</v>
      </c>
      <c r="Z36" s="83" t="s">
        <v>66</v>
      </c>
      <c r="AA36" s="83" t="s">
        <v>65</v>
      </c>
      <c r="AB36" s="83" t="s">
        <v>65</v>
      </c>
      <c r="AC36" s="83" t="s">
        <v>66</v>
      </c>
      <c r="AD36" s="83" t="s">
        <v>66</v>
      </c>
      <c r="AE36" s="83" t="s">
        <v>66</v>
      </c>
      <c r="AF36" s="83" t="s">
        <v>66</v>
      </c>
      <c r="AG36" s="83" t="s">
        <v>66</v>
      </c>
      <c r="AH36" s="83" t="s">
        <v>65</v>
      </c>
      <c r="AI36" s="83" t="s">
        <v>79</v>
      </c>
      <c r="AJ36" s="83" t="s">
        <v>65</v>
      </c>
      <c r="AK36" s="83" t="s">
        <v>65</v>
      </c>
      <c r="AL36" s="83" t="s">
        <v>65</v>
      </c>
      <c r="AM36" s="83" t="s">
        <v>66</v>
      </c>
      <c r="AN36" s="83" t="s">
        <v>66</v>
      </c>
      <c r="AO36" s="83" t="s">
        <v>66</v>
      </c>
      <c r="AP36" s="83" t="s">
        <v>85</v>
      </c>
      <c r="AQ36" s="83" t="s">
        <v>85</v>
      </c>
      <c r="AR36" s="83" t="s">
        <v>63</v>
      </c>
      <c r="AS36" s="83" t="s">
        <v>68</v>
      </c>
      <c r="AT36" s="83" t="s">
        <v>69</v>
      </c>
      <c r="AU36" s="83" t="s">
        <v>93</v>
      </c>
      <c r="AV36" s="83" t="s">
        <v>71</v>
      </c>
      <c r="AW36" s="83" t="s">
        <v>73</v>
      </c>
      <c r="AX36" s="83" t="s">
        <v>72</v>
      </c>
      <c r="AY36" s="83" t="s">
        <v>72</v>
      </c>
      <c r="AZ36" s="83" t="s">
        <v>72</v>
      </c>
      <c r="BA36" s="83" t="s">
        <v>72</v>
      </c>
      <c r="BB36" s="83" t="s">
        <v>73</v>
      </c>
      <c r="BC36" s="83" t="s">
        <v>73</v>
      </c>
      <c r="BE36" s="83" t="s">
        <v>73</v>
      </c>
      <c r="BG36" s="76" t="s">
        <v>100</v>
      </c>
      <c r="BH36" s="76" t="s">
        <v>60</v>
      </c>
      <c r="BI36" s="76" t="s">
        <v>1414</v>
      </c>
      <c r="BJ36">
        <v>13</v>
      </c>
      <c r="BK36">
        <v>54</v>
      </c>
      <c r="BM36" s="86" t="s">
        <v>1130</v>
      </c>
      <c r="BN36" s="86" t="s">
        <v>1131</v>
      </c>
      <c r="BO36" s="87" t="s">
        <v>68</v>
      </c>
      <c r="BP36" s="87"/>
      <c r="BQ36" s="87" t="s">
        <v>1472</v>
      </c>
      <c r="BR36" s="86" t="s">
        <v>1445</v>
      </c>
      <c r="BS36" s="86">
        <v>1</v>
      </c>
      <c r="BT36" s="86" t="s">
        <v>1445</v>
      </c>
      <c r="BU36" s="86">
        <v>1</v>
      </c>
      <c r="BV36" s="86" t="s">
        <v>63</v>
      </c>
      <c r="BW36" s="86">
        <v>1</v>
      </c>
      <c r="BX36" s="86" t="s">
        <v>1447</v>
      </c>
      <c r="BY36" s="86">
        <v>0</v>
      </c>
      <c r="BZ36" s="86" t="s">
        <v>1449</v>
      </c>
      <c r="CA36" s="86">
        <v>0</v>
      </c>
      <c r="CB36" s="86" t="s">
        <v>1452</v>
      </c>
      <c r="CC36" s="86">
        <v>0</v>
      </c>
      <c r="CD36" s="86" t="s">
        <v>226</v>
      </c>
      <c r="CE36" s="86">
        <v>0</v>
      </c>
      <c r="CF36" s="86" t="s">
        <v>1454</v>
      </c>
      <c r="CG36" s="86">
        <v>1</v>
      </c>
      <c r="CH36" s="86" t="s">
        <v>1454</v>
      </c>
      <c r="CI36" s="86">
        <v>1</v>
      </c>
      <c r="CJ36" s="86" t="s">
        <v>1454</v>
      </c>
      <c r="CK36" s="86">
        <v>1</v>
      </c>
      <c r="CL36" s="86" t="s">
        <v>1454</v>
      </c>
      <c r="CM36" s="86">
        <v>1</v>
      </c>
      <c r="CN36" s="86" t="s">
        <v>226</v>
      </c>
      <c r="CO36" s="86">
        <v>0</v>
      </c>
      <c r="CP36" s="87" t="s">
        <v>1477</v>
      </c>
      <c r="CQ36" s="152">
        <v>0</v>
      </c>
    </row>
    <row r="37" spans="1:95" ht="13.2" x14ac:dyDescent="0.25">
      <c r="A37" s="82">
        <v>45569.470783668978</v>
      </c>
      <c r="B37" s="83" t="s">
        <v>198</v>
      </c>
      <c r="C37" s="84" t="s">
        <v>199</v>
      </c>
      <c r="D37" s="83">
        <v>50</v>
      </c>
      <c r="E37" s="83">
        <v>0</v>
      </c>
      <c r="F37" s="83" t="s">
        <v>60</v>
      </c>
      <c r="G37" s="83" t="s">
        <v>76</v>
      </c>
      <c r="H37" s="83" t="s">
        <v>62</v>
      </c>
      <c r="I37" s="83" t="s">
        <v>63</v>
      </c>
      <c r="J37" s="83" t="s">
        <v>64</v>
      </c>
      <c r="K37" s="83" t="s">
        <v>64</v>
      </c>
      <c r="L37" s="83" t="s">
        <v>64</v>
      </c>
      <c r="M37" s="83" t="s">
        <v>64</v>
      </c>
      <c r="N37" s="83" t="s">
        <v>64</v>
      </c>
      <c r="O37" s="83" t="s">
        <v>64</v>
      </c>
      <c r="P37" s="83" t="s">
        <v>78</v>
      </c>
      <c r="Q37" s="83" t="s">
        <v>64</v>
      </c>
      <c r="R37" s="83" t="s">
        <v>64</v>
      </c>
      <c r="S37" s="83" t="s">
        <v>64</v>
      </c>
      <c r="T37" s="83" t="s">
        <v>78</v>
      </c>
      <c r="U37" s="83" t="s">
        <v>64</v>
      </c>
      <c r="V37" s="83" t="s">
        <v>64</v>
      </c>
      <c r="W37" s="83" t="s">
        <v>64</v>
      </c>
      <c r="X37" s="83" t="s">
        <v>64</v>
      </c>
      <c r="Y37" s="83" t="s">
        <v>64</v>
      </c>
      <c r="Z37" s="83" t="s">
        <v>66</v>
      </c>
      <c r="AA37" s="83" t="s">
        <v>66</v>
      </c>
      <c r="AB37" s="83" t="s">
        <v>66</v>
      </c>
      <c r="AC37" s="83" t="s">
        <v>66</v>
      </c>
      <c r="AD37" s="83" t="s">
        <v>66</v>
      </c>
      <c r="AE37" s="83" t="s">
        <v>66</v>
      </c>
      <c r="AF37" s="83" t="s">
        <v>66</v>
      </c>
      <c r="AG37" s="83" t="s">
        <v>66</v>
      </c>
      <c r="AH37" s="83" t="s">
        <v>66</v>
      </c>
      <c r="AI37" s="83" t="s">
        <v>79</v>
      </c>
      <c r="AJ37" s="83" t="s">
        <v>66</v>
      </c>
      <c r="AK37" s="83" t="s">
        <v>66</v>
      </c>
      <c r="AL37" s="83" t="s">
        <v>66</v>
      </c>
      <c r="AM37" s="83" t="s">
        <v>66</v>
      </c>
      <c r="AN37" s="83" t="s">
        <v>66</v>
      </c>
      <c r="AO37" s="83" t="s">
        <v>66</v>
      </c>
      <c r="AP37" s="83" t="s">
        <v>67</v>
      </c>
      <c r="AQ37" s="83" t="s">
        <v>67</v>
      </c>
      <c r="AR37" s="83" t="s">
        <v>63</v>
      </c>
      <c r="AS37" s="83" t="s">
        <v>200</v>
      </c>
      <c r="AT37" s="83" t="s">
        <v>169</v>
      </c>
      <c r="AU37" s="83" t="s">
        <v>70</v>
      </c>
      <c r="AV37" s="83" t="s">
        <v>71</v>
      </c>
      <c r="AW37" s="83" t="s">
        <v>73</v>
      </c>
      <c r="AX37" s="83" t="s">
        <v>73</v>
      </c>
      <c r="AY37" s="83" t="s">
        <v>73</v>
      </c>
      <c r="AZ37" s="83" t="s">
        <v>73</v>
      </c>
      <c r="BA37" s="83" t="s">
        <v>73</v>
      </c>
      <c r="BB37" s="83" t="s">
        <v>73</v>
      </c>
      <c r="BC37" s="83" t="s">
        <v>73</v>
      </c>
      <c r="BE37" s="83" t="s">
        <v>73</v>
      </c>
      <c r="BG37" s="76" t="s">
        <v>100</v>
      </c>
      <c r="BH37" s="76" t="s">
        <v>60</v>
      </c>
      <c r="BI37" s="76" t="s">
        <v>1414</v>
      </c>
      <c r="BJ37">
        <v>13</v>
      </c>
      <c r="BK37">
        <v>48</v>
      </c>
      <c r="BM37" s="86" t="s">
        <v>1130</v>
      </c>
      <c r="BN37" s="86" t="s">
        <v>1131</v>
      </c>
      <c r="BO37" s="87" t="s">
        <v>1423</v>
      </c>
      <c r="BP37" s="87"/>
      <c r="BQ37" s="87" t="s">
        <v>1472</v>
      </c>
      <c r="BR37" s="86" t="s">
        <v>1445</v>
      </c>
      <c r="BS37" s="86">
        <v>1</v>
      </c>
      <c r="BT37" s="86" t="s">
        <v>1445</v>
      </c>
      <c r="BU37" s="86">
        <v>1</v>
      </c>
      <c r="BV37" s="86" t="s">
        <v>63</v>
      </c>
      <c r="BW37" s="86">
        <v>1</v>
      </c>
      <c r="BX37" s="86" t="s">
        <v>1447</v>
      </c>
      <c r="BY37" s="86">
        <v>0</v>
      </c>
      <c r="BZ37" s="86" t="s">
        <v>1470</v>
      </c>
      <c r="CA37" s="86">
        <v>2</v>
      </c>
      <c r="CB37" s="86" t="s">
        <v>1452</v>
      </c>
      <c r="CC37" s="86">
        <v>0</v>
      </c>
      <c r="CD37" s="86" t="s">
        <v>226</v>
      </c>
      <c r="CE37" s="86">
        <v>0</v>
      </c>
      <c r="CF37" s="86" t="s">
        <v>226</v>
      </c>
      <c r="CG37" s="86">
        <v>0</v>
      </c>
      <c r="CH37" s="86" t="s">
        <v>226</v>
      </c>
      <c r="CI37" s="86">
        <v>0</v>
      </c>
      <c r="CJ37" s="86" t="s">
        <v>226</v>
      </c>
      <c r="CK37" s="86">
        <v>0</v>
      </c>
      <c r="CL37" s="86" t="s">
        <v>226</v>
      </c>
      <c r="CM37" s="86">
        <v>0</v>
      </c>
      <c r="CN37" s="86" t="s">
        <v>226</v>
      </c>
      <c r="CO37" s="86">
        <v>0</v>
      </c>
      <c r="CP37" s="87" t="s">
        <v>1477</v>
      </c>
      <c r="CQ37" s="152">
        <v>0</v>
      </c>
    </row>
    <row r="38" spans="1:95" ht="13.2" x14ac:dyDescent="0.25">
      <c r="A38" s="82">
        <v>45569.474414363431</v>
      </c>
      <c r="B38" s="83" t="s">
        <v>203</v>
      </c>
      <c r="C38" s="84" t="s">
        <v>204</v>
      </c>
      <c r="D38" s="83">
        <v>7.14</v>
      </c>
      <c r="E38" s="83">
        <v>0</v>
      </c>
      <c r="F38" s="83" t="s">
        <v>60</v>
      </c>
      <c r="G38" s="83" t="s">
        <v>76</v>
      </c>
      <c r="H38" s="83" t="s">
        <v>100</v>
      </c>
      <c r="I38" s="83" t="s">
        <v>63</v>
      </c>
      <c r="J38" s="83" t="s">
        <v>64</v>
      </c>
      <c r="K38" s="83" t="s">
        <v>84</v>
      </c>
      <c r="L38" s="83" t="s">
        <v>145</v>
      </c>
      <c r="M38" s="83" t="s">
        <v>84</v>
      </c>
      <c r="N38" s="83" t="s">
        <v>84</v>
      </c>
      <c r="O38" s="83" t="s">
        <v>84</v>
      </c>
      <c r="P38" s="83" t="s">
        <v>84</v>
      </c>
      <c r="Q38" s="83" t="s">
        <v>84</v>
      </c>
      <c r="R38" s="83" t="s">
        <v>64</v>
      </c>
      <c r="S38" s="83" t="s">
        <v>64</v>
      </c>
      <c r="T38" s="83" t="s">
        <v>64</v>
      </c>
      <c r="U38" s="83" t="s">
        <v>84</v>
      </c>
      <c r="V38" s="83" t="s">
        <v>64</v>
      </c>
      <c r="W38" s="83" t="s">
        <v>84</v>
      </c>
      <c r="X38" s="83" t="s">
        <v>64</v>
      </c>
      <c r="Y38" s="83" t="s">
        <v>64</v>
      </c>
      <c r="Z38" s="83" t="s">
        <v>65</v>
      </c>
      <c r="AA38" s="83" t="s">
        <v>66</v>
      </c>
      <c r="AB38" s="83" t="s">
        <v>66</v>
      </c>
      <c r="AC38" s="83" t="s">
        <v>66</v>
      </c>
      <c r="AD38" s="83" t="s">
        <v>66</v>
      </c>
      <c r="AE38" s="83" t="s">
        <v>66</v>
      </c>
      <c r="AF38" s="83" t="s">
        <v>66</v>
      </c>
      <c r="AG38" s="83" t="s">
        <v>65</v>
      </c>
      <c r="AH38" s="83" t="s">
        <v>79</v>
      </c>
      <c r="AI38" s="83" t="s">
        <v>79</v>
      </c>
      <c r="AJ38" s="83" t="s">
        <v>65</v>
      </c>
      <c r="AK38" s="83" t="s">
        <v>65</v>
      </c>
      <c r="AL38" s="83" t="s">
        <v>65</v>
      </c>
      <c r="AM38" s="83" t="s">
        <v>65</v>
      </c>
      <c r="AN38" s="83" t="s">
        <v>66</v>
      </c>
      <c r="AO38" s="83" t="s">
        <v>66</v>
      </c>
      <c r="AP38" s="83" t="s">
        <v>67</v>
      </c>
      <c r="AQ38" s="83" t="s">
        <v>67</v>
      </c>
      <c r="AR38" s="83" t="s">
        <v>86</v>
      </c>
      <c r="AS38" s="83" t="s">
        <v>81</v>
      </c>
      <c r="AT38" s="83" t="s">
        <v>87</v>
      </c>
      <c r="AU38" s="83" t="s">
        <v>67</v>
      </c>
      <c r="AV38" s="83" t="s">
        <v>71</v>
      </c>
      <c r="AW38" s="83" t="s">
        <v>73</v>
      </c>
      <c r="AX38" s="83" t="s">
        <v>73</v>
      </c>
      <c r="AY38" s="83" t="s">
        <v>73</v>
      </c>
      <c r="AZ38" s="83" t="s">
        <v>72</v>
      </c>
      <c r="BA38" s="83" t="s">
        <v>72</v>
      </c>
      <c r="BB38" s="83" t="s">
        <v>73</v>
      </c>
      <c r="BC38" s="83" t="s">
        <v>73</v>
      </c>
      <c r="BE38" s="83" t="s">
        <v>73</v>
      </c>
      <c r="BG38" s="76" t="s">
        <v>100</v>
      </c>
      <c r="BH38" s="76" t="s">
        <v>60</v>
      </c>
      <c r="BI38" s="76" t="s">
        <v>1414</v>
      </c>
      <c r="BJ38">
        <v>7</v>
      </c>
      <c r="BK38">
        <v>53</v>
      </c>
      <c r="BM38" s="86" t="s">
        <v>1130</v>
      </c>
      <c r="BN38" s="86" t="s">
        <v>1131</v>
      </c>
      <c r="BO38" s="87" t="s">
        <v>68</v>
      </c>
      <c r="BP38" s="87"/>
      <c r="BQ38" s="87" t="s">
        <v>1472</v>
      </c>
      <c r="BR38" s="86" t="s">
        <v>1445</v>
      </c>
      <c r="BS38" s="86">
        <v>1</v>
      </c>
      <c r="BT38" s="86" t="s">
        <v>1445</v>
      </c>
      <c r="BU38" s="86">
        <v>1</v>
      </c>
      <c r="BV38" s="86" t="s">
        <v>63</v>
      </c>
      <c r="BW38" s="86">
        <v>1</v>
      </c>
      <c r="BX38" s="86" t="s">
        <v>1448</v>
      </c>
      <c r="BY38" s="86">
        <v>1</v>
      </c>
      <c r="BZ38" s="86" t="s">
        <v>1450</v>
      </c>
      <c r="CA38" s="86">
        <v>1</v>
      </c>
      <c r="CB38" s="86" t="s">
        <v>1452</v>
      </c>
      <c r="CC38" s="86">
        <v>0</v>
      </c>
      <c r="CD38" s="86" t="s">
        <v>226</v>
      </c>
      <c r="CE38" s="86">
        <v>0</v>
      </c>
      <c r="CF38" s="86" t="s">
        <v>226</v>
      </c>
      <c r="CG38" s="86">
        <v>0</v>
      </c>
      <c r="CH38" s="86" t="s">
        <v>226</v>
      </c>
      <c r="CI38" s="86">
        <v>0</v>
      </c>
      <c r="CJ38" s="86" t="s">
        <v>1454</v>
      </c>
      <c r="CK38" s="86">
        <v>1</v>
      </c>
      <c r="CL38" s="86" t="s">
        <v>1454</v>
      </c>
      <c r="CM38" s="86">
        <v>1</v>
      </c>
      <c r="CN38" s="86" t="s">
        <v>226</v>
      </c>
      <c r="CO38" s="86">
        <v>0</v>
      </c>
      <c r="CP38" s="87" t="s">
        <v>1477</v>
      </c>
      <c r="CQ38" s="152">
        <v>0</v>
      </c>
    </row>
    <row r="39" spans="1:95" ht="13.2" x14ac:dyDescent="0.25">
      <c r="A39" s="82">
        <v>45569.475602557868</v>
      </c>
      <c r="B39" s="83" t="s">
        <v>205</v>
      </c>
      <c r="C39" s="84" t="s">
        <v>206</v>
      </c>
      <c r="D39" s="83">
        <v>0</v>
      </c>
      <c r="E39" s="83">
        <v>0</v>
      </c>
      <c r="F39" s="83" t="s">
        <v>60</v>
      </c>
      <c r="G39" s="83" t="s">
        <v>76</v>
      </c>
      <c r="H39" s="83" t="s">
        <v>108</v>
      </c>
      <c r="I39" s="83" t="s">
        <v>63</v>
      </c>
      <c r="J39" s="83" t="s">
        <v>64</v>
      </c>
      <c r="K39" s="83" t="s">
        <v>64</v>
      </c>
      <c r="L39" s="83" t="s">
        <v>64</v>
      </c>
      <c r="M39" s="83" t="s">
        <v>84</v>
      </c>
      <c r="N39" s="83" t="s">
        <v>84</v>
      </c>
      <c r="O39" s="83" t="s">
        <v>64</v>
      </c>
      <c r="P39" s="83" t="s">
        <v>64</v>
      </c>
      <c r="Q39" s="83" t="s">
        <v>84</v>
      </c>
      <c r="R39" s="83" t="s">
        <v>64</v>
      </c>
      <c r="S39" s="83" t="s">
        <v>64</v>
      </c>
      <c r="T39" s="83" t="s">
        <v>64</v>
      </c>
      <c r="U39" s="83" t="s">
        <v>84</v>
      </c>
      <c r="V39" s="83" t="s">
        <v>64</v>
      </c>
      <c r="W39" s="83" t="s">
        <v>64</v>
      </c>
      <c r="X39" s="83" t="s">
        <v>64</v>
      </c>
      <c r="Y39" s="83" t="s">
        <v>84</v>
      </c>
      <c r="Z39" s="83" t="s">
        <v>79</v>
      </c>
      <c r="AA39" s="83" t="s">
        <v>66</v>
      </c>
      <c r="AB39" s="83" t="s">
        <v>66</v>
      </c>
      <c r="AC39" s="83" t="s">
        <v>79</v>
      </c>
      <c r="AD39" s="83" t="s">
        <v>66</v>
      </c>
      <c r="AE39" s="83" t="s">
        <v>79</v>
      </c>
      <c r="AF39" s="83" t="s">
        <v>66</v>
      </c>
      <c r="AG39" s="83" t="s">
        <v>66</v>
      </c>
      <c r="AH39" s="83" t="s">
        <v>66</v>
      </c>
      <c r="AI39" s="83" t="s">
        <v>101</v>
      </c>
      <c r="AJ39" s="83" t="s">
        <v>66</v>
      </c>
      <c r="AK39" s="83" t="s">
        <v>66</v>
      </c>
      <c r="AL39" s="83" t="s">
        <v>66</v>
      </c>
      <c r="AM39" s="83" t="s">
        <v>66</v>
      </c>
      <c r="AN39" s="83" t="s">
        <v>66</v>
      </c>
      <c r="AO39" s="83" t="s">
        <v>66</v>
      </c>
      <c r="AP39" s="83" t="s">
        <v>85</v>
      </c>
      <c r="AQ39" s="83" t="s">
        <v>85</v>
      </c>
      <c r="AR39" s="83" t="s">
        <v>86</v>
      </c>
      <c r="AS39" s="83" t="s">
        <v>207</v>
      </c>
      <c r="AT39" s="83" t="s">
        <v>87</v>
      </c>
      <c r="AU39" s="83" t="s">
        <v>70</v>
      </c>
      <c r="AV39" s="83" t="s">
        <v>67</v>
      </c>
      <c r="AW39" s="83" t="s">
        <v>73</v>
      </c>
      <c r="AX39" s="83" t="s">
        <v>73</v>
      </c>
      <c r="AY39" s="83" t="s">
        <v>72</v>
      </c>
      <c r="AZ39" s="83" t="s">
        <v>72</v>
      </c>
      <c r="BA39" s="83" t="s">
        <v>72</v>
      </c>
      <c r="BB39" s="83" t="s">
        <v>73</v>
      </c>
      <c r="BC39" s="83" t="s">
        <v>73</v>
      </c>
      <c r="BE39" s="83" t="s">
        <v>73</v>
      </c>
      <c r="BG39" s="76" t="s">
        <v>100</v>
      </c>
      <c r="BH39" s="76" t="s">
        <v>60</v>
      </c>
      <c r="BI39" s="76" t="s">
        <v>1414</v>
      </c>
      <c r="BJ39">
        <v>11</v>
      </c>
      <c r="BK39">
        <v>46</v>
      </c>
      <c r="BM39" s="86" t="s">
        <v>1130</v>
      </c>
      <c r="BN39" s="86" t="s">
        <v>1131</v>
      </c>
      <c r="BO39" s="87" t="s">
        <v>1422</v>
      </c>
      <c r="BP39" s="87"/>
      <c r="BQ39" s="87" t="s">
        <v>1472</v>
      </c>
      <c r="BR39" s="86" t="s">
        <v>1445</v>
      </c>
      <c r="BS39" s="86">
        <v>1</v>
      </c>
      <c r="BT39" s="86" t="s">
        <v>1445</v>
      </c>
      <c r="BU39" s="86">
        <v>1</v>
      </c>
      <c r="BV39" s="86" t="s">
        <v>63</v>
      </c>
      <c r="BW39" s="86">
        <v>1</v>
      </c>
      <c r="BX39" s="86" t="s">
        <v>1448</v>
      </c>
      <c r="BY39" s="86">
        <v>1</v>
      </c>
      <c r="BZ39" s="86" t="s">
        <v>1470</v>
      </c>
      <c r="CA39" s="86">
        <v>2</v>
      </c>
      <c r="CB39" s="86" t="s">
        <v>1453</v>
      </c>
      <c r="CC39" s="86">
        <v>1</v>
      </c>
      <c r="CD39" s="86" t="s">
        <v>226</v>
      </c>
      <c r="CE39" s="86">
        <v>0</v>
      </c>
      <c r="CF39" s="86" t="s">
        <v>226</v>
      </c>
      <c r="CG39" s="86">
        <v>0</v>
      </c>
      <c r="CH39" s="86" t="s">
        <v>1454</v>
      </c>
      <c r="CI39" s="86">
        <v>1</v>
      </c>
      <c r="CJ39" s="86" t="s">
        <v>1454</v>
      </c>
      <c r="CK39" s="86">
        <v>1</v>
      </c>
      <c r="CL39" s="86" t="s">
        <v>1454</v>
      </c>
      <c r="CM39" s="86">
        <v>1</v>
      </c>
      <c r="CN39" s="86" t="s">
        <v>226</v>
      </c>
      <c r="CO39" s="86">
        <v>0</v>
      </c>
      <c r="CP39" s="87" t="s">
        <v>1477</v>
      </c>
      <c r="CQ39" s="152">
        <v>0</v>
      </c>
    </row>
    <row r="40" spans="1:95" ht="13.2" x14ac:dyDescent="0.25">
      <c r="A40" s="82">
        <v>45569.475744629628</v>
      </c>
      <c r="B40" s="83" t="s">
        <v>208</v>
      </c>
      <c r="C40" s="84" t="s">
        <v>209</v>
      </c>
      <c r="D40" s="83">
        <v>7.14</v>
      </c>
      <c r="E40" s="83">
        <v>0.08</v>
      </c>
      <c r="F40" s="83" t="s">
        <v>60</v>
      </c>
      <c r="G40" s="83" t="s">
        <v>76</v>
      </c>
      <c r="H40" s="83" t="s">
        <v>210</v>
      </c>
      <c r="I40" s="83" t="s">
        <v>63</v>
      </c>
      <c r="J40" s="83" t="s">
        <v>64</v>
      </c>
      <c r="K40" s="83" t="s">
        <v>64</v>
      </c>
      <c r="L40" s="83" t="s">
        <v>64</v>
      </c>
      <c r="M40" s="83" t="s">
        <v>84</v>
      </c>
      <c r="N40" s="83" t="s">
        <v>64</v>
      </c>
      <c r="O40" s="83" t="s">
        <v>64</v>
      </c>
      <c r="P40" s="83" t="s">
        <v>78</v>
      </c>
      <c r="Q40" s="83" t="s">
        <v>78</v>
      </c>
      <c r="R40" s="83" t="s">
        <v>64</v>
      </c>
      <c r="S40" s="83" t="s">
        <v>84</v>
      </c>
      <c r="T40" s="83" t="s">
        <v>64</v>
      </c>
      <c r="U40" s="83" t="s">
        <v>78</v>
      </c>
      <c r="V40" s="83" t="s">
        <v>64</v>
      </c>
      <c r="W40" s="83" t="s">
        <v>64</v>
      </c>
      <c r="X40" s="83" t="s">
        <v>64</v>
      </c>
      <c r="Y40" s="83" t="s">
        <v>64</v>
      </c>
      <c r="Z40" s="83" t="s">
        <v>65</v>
      </c>
      <c r="AA40" s="83" t="s">
        <v>66</v>
      </c>
      <c r="AB40" s="83" t="s">
        <v>65</v>
      </c>
      <c r="AC40" s="83" t="s">
        <v>66</v>
      </c>
      <c r="AD40" s="83" t="s">
        <v>65</v>
      </c>
      <c r="AE40" s="83" t="s">
        <v>65</v>
      </c>
      <c r="AF40" s="83" t="s">
        <v>66</v>
      </c>
      <c r="AG40" s="83" t="s">
        <v>66</v>
      </c>
      <c r="AH40" s="83" t="s">
        <v>65</v>
      </c>
      <c r="AI40" s="83" t="s">
        <v>79</v>
      </c>
      <c r="AJ40" s="83" t="s">
        <v>65</v>
      </c>
      <c r="AK40" s="83" t="s">
        <v>65</v>
      </c>
      <c r="AL40" s="83" t="s">
        <v>66</v>
      </c>
      <c r="AM40" s="83" t="s">
        <v>65</v>
      </c>
      <c r="AN40" s="83" t="s">
        <v>65</v>
      </c>
      <c r="AO40" s="83" t="s">
        <v>66</v>
      </c>
      <c r="AP40" s="83" t="s">
        <v>85</v>
      </c>
      <c r="AQ40" s="83" t="s">
        <v>85</v>
      </c>
      <c r="AR40" s="83" t="s">
        <v>63</v>
      </c>
      <c r="AS40" s="83" t="s">
        <v>211</v>
      </c>
      <c r="AT40" s="83" t="s">
        <v>87</v>
      </c>
      <c r="AU40" s="83" t="s">
        <v>67</v>
      </c>
      <c r="AV40" s="83" t="s">
        <v>132</v>
      </c>
      <c r="AW40" s="83" t="s">
        <v>73</v>
      </c>
      <c r="AX40" s="83" t="s">
        <v>73</v>
      </c>
      <c r="AY40" s="83" t="s">
        <v>72</v>
      </c>
      <c r="AZ40" s="83" t="s">
        <v>72</v>
      </c>
      <c r="BA40" s="83" t="s">
        <v>72</v>
      </c>
      <c r="BB40" s="83" t="s">
        <v>73</v>
      </c>
      <c r="BC40" s="83" t="s">
        <v>73</v>
      </c>
      <c r="BE40" s="83" t="s">
        <v>73</v>
      </c>
      <c r="BG40" s="76" t="s">
        <v>100</v>
      </c>
      <c r="BH40" s="76" t="s">
        <v>60</v>
      </c>
      <c r="BI40" s="76" t="s">
        <v>1414</v>
      </c>
      <c r="BJ40">
        <v>11</v>
      </c>
      <c r="BK40">
        <v>57</v>
      </c>
      <c r="BM40" s="86" t="s">
        <v>1130</v>
      </c>
      <c r="BN40" s="86" t="s">
        <v>1131</v>
      </c>
      <c r="BO40" s="87" t="s">
        <v>247</v>
      </c>
      <c r="BP40" s="87"/>
      <c r="BQ40" s="87" t="s">
        <v>1472</v>
      </c>
      <c r="BR40" s="86" t="s">
        <v>1445</v>
      </c>
      <c r="BS40" s="86">
        <v>1</v>
      </c>
      <c r="BT40" s="86" t="s">
        <v>1445</v>
      </c>
      <c r="BU40" s="86">
        <v>1</v>
      </c>
      <c r="BV40" s="86" t="s">
        <v>63</v>
      </c>
      <c r="BW40" s="86">
        <v>1</v>
      </c>
      <c r="BX40" s="86" t="s">
        <v>1448</v>
      </c>
      <c r="BY40" s="86">
        <v>1</v>
      </c>
      <c r="BZ40" s="86" t="s">
        <v>1450</v>
      </c>
      <c r="CA40" s="86">
        <v>1</v>
      </c>
      <c r="CB40" s="86" t="s">
        <v>1452</v>
      </c>
      <c r="CC40" s="86">
        <v>0</v>
      </c>
      <c r="CD40" s="86" t="s">
        <v>226</v>
      </c>
      <c r="CE40" s="86">
        <v>0</v>
      </c>
      <c r="CF40" s="86" t="s">
        <v>226</v>
      </c>
      <c r="CG40" s="86">
        <v>0</v>
      </c>
      <c r="CH40" s="86" t="s">
        <v>1454</v>
      </c>
      <c r="CI40" s="86">
        <v>1</v>
      </c>
      <c r="CJ40" s="86" t="s">
        <v>1454</v>
      </c>
      <c r="CK40" s="86">
        <v>1</v>
      </c>
      <c r="CL40" s="86" t="s">
        <v>1454</v>
      </c>
      <c r="CM40" s="86">
        <v>1</v>
      </c>
      <c r="CN40" s="86" t="s">
        <v>226</v>
      </c>
      <c r="CO40" s="86">
        <v>0</v>
      </c>
      <c r="CP40" s="87" t="s">
        <v>1477</v>
      </c>
      <c r="CQ40" s="152">
        <v>0</v>
      </c>
    </row>
    <row r="41" spans="1:95" ht="13.2" x14ac:dyDescent="0.25">
      <c r="A41" s="82">
        <v>45569.479488599536</v>
      </c>
      <c r="B41" s="83" t="s">
        <v>212</v>
      </c>
      <c r="C41" s="84" t="s">
        <v>213</v>
      </c>
      <c r="D41" s="83">
        <v>37.5</v>
      </c>
      <c r="E41" s="83">
        <v>0.17</v>
      </c>
      <c r="F41" s="83" t="s">
        <v>60</v>
      </c>
      <c r="G41" s="83" t="s">
        <v>76</v>
      </c>
      <c r="H41" s="83" t="s">
        <v>100</v>
      </c>
      <c r="I41" s="83" t="s">
        <v>63</v>
      </c>
      <c r="J41" s="83" t="s">
        <v>64</v>
      </c>
      <c r="K41" s="83" t="s">
        <v>64</v>
      </c>
      <c r="L41" s="83" t="s">
        <v>64</v>
      </c>
      <c r="M41" s="83" t="s">
        <v>78</v>
      </c>
      <c r="N41" s="83" t="s">
        <v>64</v>
      </c>
      <c r="O41" s="83" t="s">
        <v>78</v>
      </c>
      <c r="P41" s="83" t="s">
        <v>78</v>
      </c>
      <c r="Q41" s="83" t="s">
        <v>78</v>
      </c>
      <c r="R41" s="83" t="s">
        <v>64</v>
      </c>
      <c r="S41" s="83" t="s">
        <v>64</v>
      </c>
      <c r="T41" s="83" t="s">
        <v>64</v>
      </c>
      <c r="U41" s="83" t="s">
        <v>78</v>
      </c>
      <c r="V41" s="83" t="s">
        <v>84</v>
      </c>
      <c r="W41" s="83" t="s">
        <v>64</v>
      </c>
      <c r="X41" s="83" t="s">
        <v>64</v>
      </c>
      <c r="Y41" s="83" t="s">
        <v>64</v>
      </c>
      <c r="Z41" s="83" t="s">
        <v>79</v>
      </c>
      <c r="AA41" s="83" t="s">
        <v>65</v>
      </c>
      <c r="AB41" s="83" t="s">
        <v>65</v>
      </c>
      <c r="AC41" s="83" t="s">
        <v>66</v>
      </c>
      <c r="AD41" s="83" t="s">
        <v>66</v>
      </c>
      <c r="AE41" s="83" t="s">
        <v>66</v>
      </c>
      <c r="AF41" s="83" t="s">
        <v>66</v>
      </c>
      <c r="AG41" s="83" t="s">
        <v>65</v>
      </c>
      <c r="AH41" s="83" t="s">
        <v>66</v>
      </c>
      <c r="AI41" s="83" t="s">
        <v>101</v>
      </c>
      <c r="AJ41" s="83" t="s">
        <v>66</v>
      </c>
      <c r="AK41" s="83" t="s">
        <v>66</v>
      </c>
      <c r="AL41" s="83" t="s">
        <v>66</v>
      </c>
      <c r="AM41" s="83" t="s">
        <v>79</v>
      </c>
      <c r="AN41" s="83" t="s">
        <v>66</v>
      </c>
      <c r="AO41" s="83" t="s">
        <v>66</v>
      </c>
      <c r="AP41" s="83" t="s">
        <v>67</v>
      </c>
      <c r="AQ41" s="83" t="s">
        <v>67</v>
      </c>
      <c r="AR41" s="83" t="s">
        <v>73</v>
      </c>
      <c r="AS41" s="83" t="s">
        <v>68</v>
      </c>
      <c r="AT41" s="83" t="s">
        <v>69</v>
      </c>
      <c r="AU41" s="83" t="s">
        <v>80</v>
      </c>
      <c r="AV41" s="83" t="s">
        <v>71</v>
      </c>
      <c r="AW41" s="83" t="s">
        <v>73</v>
      </c>
      <c r="AX41" s="83" t="s">
        <v>73</v>
      </c>
      <c r="AY41" s="83" t="s">
        <v>72</v>
      </c>
      <c r="AZ41" s="83" t="s">
        <v>72</v>
      </c>
      <c r="BA41" s="83" t="s">
        <v>72</v>
      </c>
      <c r="BB41" s="83" t="s">
        <v>73</v>
      </c>
      <c r="BC41" s="83" t="s">
        <v>73</v>
      </c>
      <c r="BE41" s="83" t="s">
        <v>73</v>
      </c>
      <c r="BG41" s="76" t="s">
        <v>100</v>
      </c>
      <c r="BH41" s="76" t="s">
        <v>60</v>
      </c>
      <c r="BI41" s="76" t="s">
        <v>1414</v>
      </c>
      <c r="BJ41">
        <v>11</v>
      </c>
      <c r="BK41">
        <v>50</v>
      </c>
      <c r="BM41" s="86" t="s">
        <v>1130</v>
      </c>
      <c r="BN41" s="86" t="s">
        <v>1131</v>
      </c>
      <c r="BO41" s="87" t="s">
        <v>68</v>
      </c>
      <c r="BP41" s="87"/>
      <c r="BQ41" s="87" t="s">
        <v>1472</v>
      </c>
      <c r="BR41" s="86" t="s">
        <v>1445</v>
      </c>
      <c r="BS41" s="86">
        <v>1</v>
      </c>
      <c r="BT41" s="86" t="s">
        <v>1445</v>
      </c>
      <c r="BU41" s="86">
        <v>1</v>
      </c>
      <c r="BV41" s="86" t="s">
        <v>73</v>
      </c>
      <c r="BW41" s="86">
        <v>0</v>
      </c>
      <c r="BX41" s="86" t="s">
        <v>1447</v>
      </c>
      <c r="BY41" s="86">
        <v>0</v>
      </c>
      <c r="BZ41" s="86" t="s">
        <v>1450</v>
      </c>
      <c r="CA41" s="86">
        <v>1</v>
      </c>
      <c r="CB41" s="86" t="s">
        <v>1452</v>
      </c>
      <c r="CC41" s="86">
        <v>0</v>
      </c>
      <c r="CD41" s="86" t="s">
        <v>226</v>
      </c>
      <c r="CE41" s="86">
        <v>0</v>
      </c>
      <c r="CF41" s="86" t="s">
        <v>226</v>
      </c>
      <c r="CG41" s="86">
        <v>0</v>
      </c>
      <c r="CH41" s="86" t="s">
        <v>1454</v>
      </c>
      <c r="CI41" s="86">
        <v>1</v>
      </c>
      <c r="CJ41" s="86" t="s">
        <v>1454</v>
      </c>
      <c r="CK41" s="86">
        <v>1</v>
      </c>
      <c r="CL41" s="86" t="s">
        <v>1454</v>
      </c>
      <c r="CM41" s="86">
        <v>1</v>
      </c>
      <c r="CN41" s="86" t="s">
        <v>226</v>
      </c>
      <c r="CO41" s="86">
        <v>0</v>
      </c>
      <c r="CP41" s="87" t="s">
        <v>1477</v>
      </c>
      <c r="CQ41" s="152">
        <v>0</v>
      </c>
    </row>
    <row r="42" spans="1:95" ht="13.2" x14ac:dyDescent="0.25">
      <c r="A42" s="82">
        <v>45569.479838275467</v>
      </c>
      <c r="B42" s="83" t="s">
        <v>214</v>
      </c>
      <c r="C42" s="84" t="s">
        <v>215</v>
      </c>
      <c r="D42" s="83">
        <v>23.21</v>
      </c>
      <c r="E42" s="83">
        <v>0</v>
      </c>
      <c r="F42" s="83" t="s">
        <v>60</v>
      </c>
      <c r="G42" s="83" t="s">
        <v>76</v>
      </c>
      <c r="H42" s="83" t="s">
        <v>125</v>
      </c>
      <c r="I42" s="83" t="s">
        <v>63</v>
      </c>
      <c r="J42" s="83" t="s">
        <v>64</v>
      </c>
      <c r="K42" s="83" t="s">
        <v>78</v>
      </c>
      <c r="L42" s="83" t="s">
        <v>64</v>
      </c>
      <c r="M42" s="83" t="s">
        <v>64</v>
      </c>
      <c r="N42" s="83" t="s">
        <v>64</v>
      </c>
      <c r="O42" s="83" t="s">
        <v>64</v>
      </c>
      <c r="P42" s="83" t="s">
        <v>78</v>
      </c>
      <c r="Q42" s="83" t="s">
        <v>64</v>
      </c>
      <c r="R42" s="83" t="s">
        <v>64</v>
      </c>
      <c r="S42" s="83" t="s">
        <v>64</v>
      </c>
      <c r="T42" s="83" t="s">
        <v>64</v>
      </c>
      <c r="U42" s="83" t="s">
        <v>64</v>
      </c>
      <c r="V42" s="83" t="s">
        <v>64</v>
      </c>
      <c r="W42" s="83" t="s">
        <v>64</v>
      </c>
      <c r="X42" s="83" t="s">
        <v>64</v>
      </c>
      <c r="Y42" s="83" t="s">
        <v>64</v>
      </c>
      <c r="Z42" s="83" t="s">
        <v>66</v>
      </c>
      <c r="AA42" s="83" t="s">
        <v>65</v>
      </c>
      <c r="AB42" s="83" t="s">
        <v>66</v>
      </c>
      <c r="AC42" s="83" t="s">
        <v>66</v>
      </c>
      <c r="AD42" s="83" t="s">
        <v>66</v>
      </c>
      <c r="AE42" s="83" t="s">
        <v>66</v>
      </c>
      <c r="AF42" s="83" t="s">
        <v>66</v>
      </c>
      <c r="AG42" s="83" t="s">
        <v>66</v>
      </c>
      <c r="AH42" s="83" t="s">
        <v>66</v>
      </c>
      <c r="AI42" s="83" t="s">
        <v>79</v>
      </c>
      <c r="AJ42" s="83" t="s">
        <v>65</v>
      </c>
      <c r="AK42" s="83" t="s">
        <v>66</v>
      </c>
      <c r="AL42" s="83" t="s">
        <v>66</v>
      </c>
      <c r="AM42" s="83" t="s">
        <v>65</v>
      </c>
      <c r="AN42" s="83" t="s">
        <v>66</v>
      </c>
      <c r="AO42" s="83" t="s">
        <v>66</v>
      </c>
      <c r="AP42" s="83" t="s">
        <v>67</v>
      </c>
      <c r="AQ42" s="83" t="s">
        <v>67</v>
      </c>
      <c r="AR42" s="83" t="s">
        <v>86</v>
      </c>
      <c r="AS42" s="83" t="s">
        <v>81</v>
      </c>
      <c r="AT42" s="83" t="s">
        <v>69</v>
      </c>
      <c r="AU42" s="83" t="s">
        <v>80</v>
      </c>
      <c r="AV42" s="83" t="s">
        <v>71</v>
      </c>
      <c r="AW42" s="83" t="s">
        <v>73</v>
      </c>
      <c r="AX42" s="83" t="s">
        <v>73</v>
      </c>
      <c r="AY42" s="83" t="s">
        <v>63</v>
      </c>
      <c r="AZ42" s="83" t="s">
        <v>72</v>
      </c>
      <c r="BA42" s="83" t="s">
        <v>63</v>
      </c>
      <c r="BB42" s="83" t="s">
        <v>72</v>
      </c>
      <c r="BC42" s="83" t="s">
        <v>73</v>
      </c>
      <c r="BD42" s="83" t="s">
        <v>116</v>
      </c>
      <c r="BE42" s="83" t="s">
        <v>73</v>
      </c>
      <c r="BG42" s="76" t="s">
        <v>100</v>
      </c>
      <c r="BH42" s="76" t="s">
        <v>60</v>
      </c>
      <c r="BI42" s="76" t="s">
        <v>1414</v>
      </c>
      <c r="BJ42">
        <v>13</v>
      </c>
      <c r="BK42">
        <v>51</v>
      </c>
      <c r="BM42" s="86" t="s">
        <v>1130</v>
      </c>
      <c r="BN42" s="86" t="s">
        <v>1131</v>
      </c>
      <c r="BO42" s="87" t="s">
        <v>68</v>
      </c>
      <c r="BP42" s="87"/>
      <c r="BQ42" s="87" t="s">
        <v>1472</v>
      </c>
      <c r="BR42" s="86" t="s">
        <v>1445</v>
      </c>
      <c r="BS42" s="86">
        <v>1</v>
      </c>
      <c r="BT42" s="86" t="s">
        <v>1445</v>
      </c>
      <c r="BU42" s="86">
        <v>1</v>
      </c>
      <c r="BV42" s="86" t="s">
        <v>63</v>
      </c>
      <c r="BW42" s="86">
        <v>1</v>
      </c>
      <c r="BX42" s="86" t="s">
        <v>1447</v>
      </c>
      <c r="BY42" s="86">
        <v>0</v>
      </c>
      <c r="BZ42" s="86" t="s">
        <v>1450</v>
      </c>
      <c r="CA42" s="86">
        <v>1</v>
      </c>
      <c r="CB42" s="86" t="s">
        <v>1452</v>
      </c>
      <c r="CC42" s="86">
        <v>0</v>
      </c>
      <c r="CD42" s="86" t="s">
        <v>226</v>
      </c>
      <c r="CE42" s="86">
        <v>0</v>
      </c>
      <c r="CF42" s="86" t="s">
        <v>226</v>
      </c>
      <c r="CG42" s="86">
        <v>0</v>
      </c>
      <c r="CH42" s="86" t="s">
        <v>1454</v>
      </c>
      <c r="CI42" s="86">
        <v>1</v>
      </c>
      <c r="CJ42" s="86" t="s">
        <v>1454</v>
      </c>
      <c r="CK42" s="86">
        <v>1</v>
      </c>
      <c r="CL42" s="86" t="s">
        <v>1454</v>
      </c>
      <c r="CM42" s="86">
        <v>1</v>
      </c>
      <c r="CN42" s="86" t="s">
        <v>1454</v>
      </c>
      <c r="CO42" s="86">
        <v>1</v>
      </c>
      <c r="CP42" s="87" t="s">
        <v>1477</v>
      </c>
      <c r="CQ42" s="152">
        <v>0</v>
      </c>
    </row>
    <row r="43" spans="1:95" ht="13.2" x14ac:dyDescent="0.25">
      <c r="A43" s="82">
        <v>45569.479953368056</v>
      </c>
      <c r="B43" s="83" t="s">
        <v>216</v>
      </c>
      <c r="C43" s="84" t="s">
        <v>217</v>
      </c>
      <c r="D43" s="83">
        <v>12.5</v>
      </c>
      <c r="E43" s="83">
        <v>0.25</v>
      </c>
      <c r="F43" s="83" t="s">
        <v>60</v>
      </c>
      <c r="G43" s="83" t="s">
        <v>76</v>
      </c>
      <c r="H43" s="83" t="s">
        <v>100</v>
      </c>
      <c r="I43" s="83" t="s">
        <v>63</v>
      </c>
      <c r="J43" s="83" t="s">
        <v>64</v>
      </c>
      <c r="K43" s="83" t="s">
        <v>84</v>
      </c>
      <c r="L43" s="83" t="s">
        <v>64</v>
      </c>
      <c r="M43" s="83" t="s">
        <v>84</v>
      </c>
      <c r="N43" s="83" t="s">
        <v>84</v>
      </c>
      <c r="O43" s="83" t="s">
        <v>64</v>
      </c>
      <c r="P43" s="83" t="s">
        <v>84</v>
      </c>
      <c r="Q43" s="83" t="s">
        <v>64</v>
      </c>
      <c r="R43" s="83" t="s">
        <v>64</v>
      </c>
      <c r="S43" s="83" t="s">
        <v>64</v>
      </c>
      <c r="T43" s="83" t="s">
        <v>64</v>
      </c>
      <c r="U43" s="83" t="s">
        <v>64</v>
      </c>
      <c r="V43" s="83" t="s">
        <v>64</v>
      </c>
      <c r="W43" s="83" t="s">
        <v>64</v>
      </c>
      <c r="X43" s="83" t="s">
        <v>64</v>
      </c>
      <c r="Y43" s="83" t="s">
        <v>64</v>
      </c>
      <c r="Z43" s="83" t="s">
        <v>66</v>
      </c>
      <c r="AA43" s="83" t="s">
        <v>66</v>
      </c>
      <c r="AB43" s="83" t="s">
        <v>66</v>
      </c>
      <c r="AC43" s="83" t="s">
        <v>66</v>
      </c>
      <c r="AD43" s="83" t="s">
        <v>66</v>
      </c>
      <c r="AE43" s="83" t="s">
        <v>66</v>
      </c>
      <c r="AF43" s="83" t="s">
        <v>66</v>
      </c>
      <c r="AG43" s="83" t="s">
        <v>66</v>
      </c>
      <c r="AH43" s="83" t="s">
        <v>66</v>
      </c>
      <c r="AI43" s="83" t="s">
        <v>101</v>
      </c>
      <c r="AJ43" s="83" t="s">
        <v>66</v>
      </c>
      <c r="AK43" s="83" t="s">
        <v>66</v>
      </c>
      <c r="AL43" s="83" t="s">
        <v>66</v>
      </c>
      <c r="AM43" s="83" t="s">
        <v>66</v>
      </c>
      <c r="AN43" s="83" t="s">
        <v>66</v>
      </c>
      <c r="AO43" s="83" t="s">
        <v>66</v>
      </c>
      <c r="AP43" s="83" t="s">
        <v>67</v>
      </c>
      <c r="AQ43" s="83" t="s">
        <v>67</v>
      </c>
      <c r="AR43" s="83" t="s">
        <v>86</v>
      </c>
      <c r="AS43" s="83" t="s">
        <v>68</v>
      </c>
      <c r="AT43" s="83" t="s">
        <v>69</v>
      </c>
      <c r="AU43" s="83" t="s">
        <v>70</v>
      </c>
      <c r="AV43" s="83" t="s">
        <v>71</v>
      </c>
      <c r="AW43" s="83" t="s">
        <v>73</v>
      </c>
      <c r="AX43" s="83" t="s">
        <v>73</v>
      </c>
      <c r="AY43" s="83" t="s">
        <v>63</v>
      </c>
      <c r="AZ43" s="83" t="s">
        <v>72</v>
      </c>
      <c r="BA43" s="83" t="s">
        <v>73</v>
      </c>
      <c r="BB43" s="83" t="s">
        <v>73</v>
      </c>
      <c r="BC43" s="83" t="s">
        <v>73</v>
      </c>
      <c r="BE43" s="83" t="s">
        <v>73</v>
      </c>
      <c r="BG43" s="76" t="s">
        <v>100</v>
      </c>
      <c r="BH43" s="76" t="s">
        <v>60</v>
      </c>
      <c r="BI43" s="76" t="s">
        <v>1414</v>
      </c>
      <c r="BJ43">
        <v>12</v>
      </c>
      <c r="BK43">
        <v>49</v>
      </c>
      <c r="BM43" s="86" t="s">
        <v>1130</v>
      </c>
      <c r="BN43" s="86" t="s">
        <v>1131</v>
      </c>
      <c r="BO43" s="87" t="s">
        <v>68</v>
      </c>
      <c r="BP43" s="87"/>
      <c r="BQ43" s="87" t="s">
        <v>1472</v>
      </c>
      <c r="BR43" s="86" t="s">
        <v>1445</v>
      </c>
      <c r="BS43" s="86">
        <v>1</v>
      </c>
      <c r="BT43" s="86" t="s">
        <v>1445</v>
      </c>
      <c r="BU43" s="86">
        <v>1</v>
      </c>
      <c r="BV43" s="86" t="s">
        <v>63</v>
      </c>
      <c r="BW43" s="86">
        <v>1</v>
      </c>
      <c r="BX43" s="86" t="s">
        <v>1447</v>
      </c>
      <c r="BY43" s="86">
        <v>0</v>
      </c>
      <c r="BZ43" s="86" t="s">
        <v>1470</v>
      </c>
      <c r="CA43" s="86">
        <v>2</v>
      </c>
      <c r="CB43" s="86" t="s">
        <v>1452</v>
      </c>
      <c r="CC43" s="86">
        <v>0</v>
      </c>
      <c r="CD43" s="86" t="s">
        <v>226</v>
      </c>
      <c r="CE43" s="86">
        <v>0</v>
      </c>
      <c r="CF43" s="86" t="s">
        <v>226</v>
      </c>
      <c r="CG43" s="86">
        <v>0</v>
      </c>
      <c r="CH43" s="86" t="s">
        <v>1454</v>
      </c>
      <c r="CI43" s="86">
        <v>1</v>
      </c>
      <c r="CJ43" s="86" t="s">
        <v>1454</v>
      </c>
      <c r="CK43" s="86">
        <v>1</v>
      </c>
      <c r="CL43" s="86" t="s">
        <v>226</v>
      </c>
      <c r="CM43" s="86">
        <v>0</v>
      </c>
      <c r="CN43" s="86" t="s">
        <v>226</v>
      </c>
      <c r="CO43" s="86">
        <v>0</v>
      </c>
      <c r="CP43" s="87" t="s">
        <v>1477</v>
      </c>
      <c r="CQ43" s="152">
        <v>0</v>
      </c>
    </row>
    <row r="44" spans="1:95" ht="13.2" x14ac:dyDescent="0.25">
      <c r="A44" s="82">
        <v>45569.48061244213</v>
      </c>
      <c r="B44" s="83" t="s">
        <v>218</v>
      </c>
      <c r="C44" s="84" t="s">
        <v>219</v>
      </c>
      <c r="D44" s="83">
        <v>28.57</v>
      </c>
      <c r="E44" s="83">
        <v>0.13</v>
      </c>
      <c r="F44" s="83" t="s">
        <v>60</v>
      </c>
      <c r="G44" s="83" t="s">
        <v>76</v>
      </c>
      <c r="H44" s="83" t="s">
        <v>62</v>
      </c>
      <c r="I44" s="83" t="s">
        <v>63</v>
      </c>
      <c r="J44" s="83" t="s">
        <v>64</v>
      </c>
      <c r="K44" s="83" t="s">
        <v>84</v>
      </c>
      <c r="L44" s="83" t="s">
        <v>64</v>
      </c>
      <c r="M44" s="83" t="s">
        <v>84</v>
      </c>
      <c r="N44" s="83" t="s">
        <v>64</v>
      </c>
      <c r="O44" s="83" t="s">
        <v>84</v>
      </c>
      <c r="P44" s="83" t="s">
        <v>84</v>
      </c>
      <c r="Q44" s="83" t="s">
        <v>64</v>
      </c>
      <c r="R44" s="83" t="s">
        <v>64</v>
      </c>
      <c r="S44" s="83" t="s">
        <v>64</v>
      </c>
      <c r="T44" s="83" t="s">
        <v>64</v>
      </c>
      <c r="U44" s="83" t="s">
        <v>64</v>
      </c>
      <c r="V44" s="83" t="s">
        <v>64</v>
      </c>
      <c r="W44" s="83" t="s">
        <v>84</v>
      </c>
      <c r="X44" s="83" t="s">
        <v>64</v>
      </c>
      <c r="Y44" s="83" t="s">
        <v>64</v>
      </c>
      <c r="Z44" s="83" t="s">
        <v>66</v>
      </c>
      <c r="AA44" s="83" t="s">
        <v>65</v>
      </c>
      <c r="AB44" s="83" t="s">
        <v>65</v>
      </c>
      <c r="AC44" s="83" t="s">
        <v>66</v>
      </c>
      <c r="AD44" s="83" t="s">
        <v>65</v>
      </c>
      <c r="AE44" s="83" t="s">
        <v>65</v>
      </c>
      <c r="AF44" s="83" t="s">
        <v>66</v>
      </c>
      <c r="AG44" s="83" t="s">
        <v>66</v>
      </c>
      <c r="AH44" s="83" t="s">
        <v>79</v>
      </c>
      <c r="AI44" s="83" t="s">
        <v>79</v>
      </c>
      <c r="AJ44" s="83" t="s">
        <v>66</v>
      </c>
      <c r="AK44" s="83" t="s">
        <v>66</v>
      </c>
      <c r="AL44" s="83" t="s">
        <v>66</v>
      </c>
      <c r="AM44" s="83" t="s">
        <v>66</v>
      </c>
      <c r="AN44" s="83" t="s">
        <v>66</v>
      </c>
      <c r="AO44" s="83" t="s">
        <v>79</v>
      </c>
      <c r="AP44" s="83" t="s">
        <v>85</v>
      </c>
      <c r="AQ44" s="83" t="s">
        <v>80</v>
      </c>
      <c r="AR44" s="83" t="s">
        <v>73</v>
      </c>
      <c r="AS44" s="83" t="s">
        <v>220</v>
      </c>
      <c r="AT44" s="83" t="s">
        <v>87</v>
      </c>
      <c r="AU44" s="83" t="s">
        <v>70</v>
      </c>
      <c r="AV44" s="83" t="s">
        <v>71</v>
      </c>
      <c r="AW44" s="83" t="s">
        <v>72</v>
      </c>
      <c r="AX44" s="83" t="s">
        <v>63</v>
      </c>
      <c r="AY44" s="83" t="s">
        <v>72</v>
      </c>
      <c r="AZ44" s="83" t="s">
        <v>72</v>
      </c>
      <c r="BA44" s="83" t="s">
        <v>72</v>
      </c>
      <c r="BB44" s="83" t="s">
        <v>72</v>
      </c>
      <c r="BC44" s="83" t="s">
        <v>73</v>
      </c>
      <c r="BE44" s="83" t="s">
        <v>73</v>
      </c>
      <c r="BG44" s="76" t="s">
        <v>100</v>
      </c>
      <c r="BH44" s="76" t="s">
        <v>60</v>
      </c>
      <c r="BI44" s="76" t="s">
        <v>1414</v>
      </c>
      <c r="BJ44">
        <v>11</v>
      </c>
      <c r="BK44">
        <v>50</v>
      </c>
      <c r="BM44" s="86" t="s">
        <v>1130</v>
      </c>
      <c r="BN44" s="86" t="s">
        <v>1131</v>
      </c>
      <c r="BO44" s="87" t="s">
        <v>220</v>
      </c>
      <c r="BP44" s="87"/>
      <c r="BQ44" s="87" t="s">
        <v>1472</v>
      </c>
      <c r="BR44" s="86" t="s">
        <v>1445</v>
      </c>
      <c r="BS44" s="86">
        <v>1</v>
      </c>
      <c r="BT44" s="86" t="s">
        <v>1444</v>
      </c>
      <c r="BU44" s="86">
        <v>0</v>
      </c>
      <c r="BV44" s="86" t="s">
        <v>73</v>
      </c>
      <c r="BW44" s="86">
        <v>0</v>
      </c>
      <c r="BX44" s="86" t="s">
        <v>1448</v>
      </c>
      <c r="BY44" s="86">
        <v>1</v>
      </c>
      <c r="BZ44" s="86" t="s">
        <v>1470</v>
      </c>
      <c r="CA44" s="86">
        <v>2</v>
      </c>
      <c r="CB44" s="86" t="s">
        <v>1452</v>
      </c>
      <c r="CC44" s="86">
        <v>0</v>
      </c>
      <c r="CD44" s="86" t="s">
        <v>1454</v>
      </c>
      <c r="CE44" s="86">
        <v>1</v>
      </c>
      <c r="CF44" s="86" t="s">
        <v>1454</v>
      </c>
      <c r="CG44" s="86">
        <v>1</v>
      </c>
      <c r="CH44" s="86" t="s">
        <v>1454</v>
      </c>
      <c r="CI44" s="86">
        <v>1</v>
      </c>
      <c r="CJ44" s="86" t="s">
        <v>1454</v>
      </c>
      <c r="CK44" s="86">
        <v>1</v>
      </c>
      <c r="CL44" s="86" t="s">
        <v>1454</v>
      </c>
      <c r="CM44" s="86">
        <v>1</v>
      </c>
      <c r="CN44" s="86" t="s">
        <v>1454</v>
      </c>
      <c r="CO44" s="86">
        <v>1</v>
      </c>
      <c r="CP44" s="87" t="s">
        <v>1478</v>
      </c>
      <c r="CQ44" s="152">
        <v>1</v>
      </c>
    </row>
    <row r="45" spans="1:95" ht="13.2" x14ac:dyDescent="0.25">
      <c r="A45" s="82">
        <v>45569.484522673607</v>
      </c>
      <c r="B45" s="83" t="s">
        <v>224</v>
      </c>
      <c r="C45" s="84" t="s">
        <v>225</v>
      </c>
      <c r="D45" s="83">
        <v>46.43</v>
      </c>
      <c r="E45" s="83">
        <v>0.38</v>
      </c>
      <c r="F45" s="83" t="s">
        <v>60</v>
      </c>
      <c r="G45" s="83" t="s">
        <v>76</v>
      </c>
      <c r="H45" s="83" t="s">
        <v>180</v>
      </c>
      <c r="I45" s="83" t="s">
        <v>63</v>
      </c>
      <c r="J45" s="83" t="s">
        <v>64</v>
      </c>
      <c r="K45" s="83" t="s">
        <v>64</v>
      </c>
      <c r="L45" s="83" t="s">
        <v>64</v>
      </c>
      <c r="M45" s="83" t="s">
        <v>84</v>
      </c>
      <c r="N45" s="83" t="s">
        <v>84</v>
      </c>
      <c r="O45" s="83" t="s">
        <v>84</v>
      </c>
      <c r="P45" s="83" t="s">
        <v>84</v>
      </c>
      <c r="Q45" s="83" t="s">
        <v>84</v>
      </c>
      <c r="R45" s="83" t="s">
        <v>84</v>
      </c>
      <c r="S45" s="83" t="s">
        <v>84</v>
      </c>
      <c r="T45" s="83" t="s">
        <v>84</v>
      </c>
      <c r="U45" s="83" t="s">
        <v>84</v>
      </c>
      <c r="V45" s="83" t="s">
        <v>84</v>
      </c>
      <c r="W45" s="83" t="s">
        <v>84</v>
      </c>
      <c r="X45" s="83" t="s">
        <v>84</v>
      </c>
      <c r="Y45" s="83" t="s">
        <v>84</v>
      </c>
      <c r="Z45" s="83" t="s">
        <v>66</v>
      </c>
      <c r="AA45" s="83" t="s">
        <v>66</v>
      </c>
      <c r="AB45" s="83" t="s">
        <v>65</v>
      </c>
      <c r="AC45" s="83" t="s">
        <v>65</v>
      </c>
      <c r="AD45" s="83" t="s">
        <v>66</v>
      </c>
      <c r="AE45" s="83" t="s">
        <v>65</v>
      </c>
      <c r="AF45" s="83" t="s">
        <v>65</v>
      </c>
      <c r="AG45" s="83" t="s">
        <v>79</v>
      </c>
      <c r="AH45" s="83" t="s">
        <v>101</v>
      </c>
      <c r="AI45" s="83" t="s">
        <v>79</v>
      </c>
      <c r="AJ45" s="83" t="s">
        <v>66</v>
      </c>
      <c r="AK45" s="83" t="s">
        <v>66</v>
      </c>
      <c r="AL45" s="83" t="s">
        <v>66</v>
      </c>
      <c r="AM45" s="83" t="s">
        <v>66</v>
      </c>
      <c r="AN45" s="83" t="s">
        <v>66</v>
      </c>
      <c r="AO45" s="83" t="s">
        <v>66</v>
      </c>
      <c r="AP45" s="83" t="s">
        <v>67</v>
      </c>
      <c r="AQ45" s="83" t="s">
        <v>67</v>
      </c>
      <c r="AR45" s="83" t="s">
        <v>86</v>
      </c>
      <c r="AS45" s="83" t="s">
        <v>68</v>
      </c>
      <c r="AT45" s="83" t="s">
        <v>87</v>
      </c>
      <c r="AU45" s="83" t="s">
        <v>70</v>
      </c>
      <c r="AV45" s="83" t="s">
        <v>132</v>
      </c>
      <c r="AW45" s="83" t="s">
        <v>73</v>
      </c>
      <c r="AX45" s="83" t="s">
        <v>63</v>
      </c>
      <c r="AY45" s="83" t="s">
        <v>73</v>
      </c>
      <c r="AZ45" s="83" t="s">
        <v>63</v>
      </c>
      <c r="BA45" s="83" t="s">
        <v>63</v>
      </c>
      <c r="BB45" s="83" t="s">
        <v>73</v>
      </c>
      <c r="BC45" s="83" t="s">
        <v>73</v>
      </c>
      <c r="BD45" s="83" t="s">
        <v>226</v>
      </c>
      <c r="BE45" s="83" t="s">
        <v>73</v>
      </c>
      <c r="BF45" s="83" t="s">
        <v>122</v>
      </c>
      <c r="BG45" s="76" t="s">
        <v>100</v>
      </c>
      <c r="BH45" s="76" t="s">
        <v>60</v>
      </c>
      <c r="BI45" s="76" t="s">
        <v>1414</v>
      </c>
      <c r="BJ45">
        <v>3</v>
      </c>
      <c r="BK45">
        <v>50</v>
      </c>
      <c r="BM45" s="86" t="s">
        <v>1130</v>
      </c>
      <c r="BN45" s="86" t="s">
        <v>1131</v>
      </c>
      <c r="BO45" s="87" t="s">
        <v>68</v>
      </c>
      <c r="BP45" s="87"/>
      <c r="BQ45" s="87" t="s">
        <v>1472</v>
      </c>
      <c r="BR45" s="86" t="s">
        <v>1445</v>
      </c>
      <c r="BS45" s="86">
        <v>1</v>
      </c>
      <c r="BT45" s="86" t="s">
        <v>1445</v>
      </c>
      <c r="BU45" s="86">
        <v>1</v>
      </c>
      <c r="BV45" s="86" t="s">
        <v>63</v>
      </c>
      <c r="BW45" s="86">
        <v>1</v>
      </c>
      <c r="BX45" s="86" t="s">
        <v>1448</v>
      </c>
      <c r="BY45" s="86">
        <v>1</v>
      </c>
      <c r="BZ45" s="86" t="s">
        <v>1470</v>
      </c>
      <c r="CA45" s="86">
        <v>2</v>
      </c>
      <c r="CB45" s="86" t="s">
        <v>1452</v>
      </c>
      <c r="CC45" s="86">
        <v>0</v>
      </c>
      <c r="CD45" s="86" t="s">
        <v>226</v>
      </c>
      <c r="CE45" s="86">
        <v>0</v>
      </c>
      <c r="CF45" s="86" t="s">
        <v>1454</v>
      </c>
      <c r="CG45" s="86">
        <v>1</v>
      </c>
      <c r="CH45" s="86" t="s">
        <v>226</v>
      </c>
      <c r="CI45" s="86">
        <v>0</v>
      </c>
      <c r="CJ45" s="86" t="s">
        <v>1454</v>
      </c>
      <c r="CK45" s="86">
        <v>1</v>
      </c>
      <c r="CL45" s="86" t="s">
        <v>1454</v>
      </c>
      <c r="CM45" s="86">
        <v>1</v>
      </c>
      <c r="CN45" s="86" t="s">
        <v>226</v>
      </c>
      <c r="CO45" s="86">
        <v>0</v>
      </c>
      <c r="CP45" s="87" t="s">
        <v>1477</v>
      </c>
      <c r="CQ45" s="152">
        <v>0</v>
      </c>
    </row>
    <row r="46" spans="1:95" ht="13.2" x14ac:dyDescent="0.25">
      <c r="A46" s="82">
        <v>45569.485505208329</v>
      </c>
      <c r="B46" s="83" t="s">
        <v>227</v>
      </c>
      <c r="C46" s="84" t="s">
        <v>228</v>
      </c>
      <c r="D46" s="83">
        <v>48.15</v>
      </c>
      <c r="E46" s="83">
        <v>0</v>
      </c>
      <c r="F46" s="83" t="s">
        <v>60</v>
      </c>
      <c r="G46" s="83" t="s">
        <v>76</v>
      </c>
      <c r="H46" s="83" t="s">
        <v>77</v>
      </c>
      <c r="I46" s="83" t="s">
        <v>63</v>
      </c>
      <c r="J46" s="83" t="s">
        <v>64</v>
      </c>
      <c r="K46" s="83" t="s">
        <v>84</v>
      </c>
      <c r="L46" s="83" t="s">
        <v>64</v>
      </c>
      <c r="M46" s="83" t="s">
        <v>84</v>
      </c>
      <c r="N46" s="83" t="s">
        <v>64</v>
      </c>
      <c r="O46" s="83" t="s">
        <v>84</v>
      </c>
      <c r="P46" s="83" t="s">
        <v>84</v>
      </c>
      <c r="Q46" s="83" t="s">
        <v>84</v>
      </c>
      <c r="R46" s="83" t="s">
        <v>64</v>
      </c>
      <c r="S46" s="83" t="s">
        <v>84</v>
      </c>
      <c r="T46" s="83" t="s">
        <v>78</v>
      </c>
      <c r="U46" s="83" t="s">
        <v>84</v>
      </c>
      <c r="V46" s="83" t="s">
        <v>64</v>
      </c>
      <c r="W46" s="83" t="s">
        <v>64</v>
      </c>
      <c r="X46" s="83" t="s">
        <v>64</v>
      </c>
      <c r="Y46" s="83" t="s">
        <v>84</v>
      </c>
      <c r="Z46" s="83" t="s">
        <v>66</v>
      </c>
      <c r="AA46" s="83" t="s">
        <v>66</v>
      </c>
      <c r="AB46" s="83" t="s">
        <v>66</v>
      </c>
      <c r="AC46" s="83" t="s">
        <v>66</v>
      </c>
      <c r="AD46" s="83" t="s">
        <v>66</v>
      </c>
      <c r="AE46" s="83" t="s">
        <v>66</v>
      </c>
      <c r="AF46" s="83" t="s">
        <v>66</v>
      </c>
      <c r="AG46" s="83" t="s">
        <v>66</v>
      </c>
      <c r="AH46" s="83" t="s">
        <v>66</v>
      </c>
      <c r="AI46" s="83" t="s">
        <v>79</v>
      </c>
      <c r="AJ46" s="83" t="s">
        <v>66</v>
      </c>
      <c r="AK46" s="83" t="s">
        <v>66</v>
      </c>
      <c r="AL46" s="83" t="s">
        <v>66</v>
      </c>
      <c r="AM46" s="83" t="s">
        <v>66</v>
      </c>
      <c r="AN46" s="83" t="s">
        <v>66</v>
      </c>
      <c r="AO46" s="83" t="s">
        <v>66</v>
      </c>
      <c r="AP46" s="83" t="s">
        <v>67</v>
      </c>
      <c r="AQ46" s="83" t="s">
        <v>80</v>
      </c>
      <c r="AR46" s="83" t="s">
        <v>86</v>
      </c>
      <c r="AS46" s="83" t="s">
        <v>81</v>
      </c>
      <c r="AT46" s="83" t="s">
        <v>87</v>
      </c>
      <c r="AU46" s="83" t="s">
        <v>80</v>
      </c>
      <c r="AV46" s="83" t="s">
        <v>71</v>
      </c>
      <c r="AW46" s="83" t="s">
        <v>73</v>
      </c>
      <c r="AX46" s="83" t="s">
        <v>72</v>
      </c>
      <c r="AY46" s="83" t="s">
        <v>73</v>
      </c>
      <c r="AZ46" s="83" t="s">
        <v>72</v>
      </c>
      <c r="BA46" s="83" t="s">
        <v>72</v>
      </c>
      <c r="BB46" s="83" t="s">
        <v>72</v>
      </c>
      <c r="BC46" s="83" t="s">
        <v>73</v>
      </c>
      <c r="BE46" s="83" t="s">
        <v>73</v>
      </c>
      <c r="BG46" s="76" t="s">
        <v>100</v>
      </c>
      <c r="BH46" s="76" t="s">
        <v>60</v>
      </c>
      <c r="BI46" s="76" t="s">
        <v>1414</v>
      </c>
      <c r="BJ46">
        <v>7</v>
      </c>
      <c r="BK46">
        <v>48</v>
      </c>
      <c r="BM46" s="86" t="s">
        <v>1130</v>
      </c>
      <c r="BN46" s="86" t="s">
        <v>1131</v>
      </c>
      <c r="BO46" s="87" t="s">
        <v>68</v>
      </c>
      <c r="BP46" s="87"/>
      <c r="BQ46" s="87" t="s">
        <v>1472</v>
      </c>
      <c r="BR46" s="86" t="s">
        <v>1445</v>
      </c>
      <c r="BS46" s="86">
        <v>1</v>
      </c>
      <c r="BT46" s="86" t="s">
        <v>1444</v>
      </c>
      <c r="BU46" s="86">
        <v>0</v>
      </c>
      <c r="BV46" s="86" t="s">
        <v>63</v>
      </c>
      <c r="BW46" s="86">
        <v>1</v>
      </c>
      <c r="BX46" s="86" t="s">
        <v>1448</v>
      </c>
      <c r="BY46" s="86">
        <v>1</v>
      </c>
      <c r="BZ46" s="86" t="s">
        <v>1450</v>
      </c>
      <c r="CA46" s="86">
        <v>1</v>
      </c>
      <c r="CB46" s="86" t="s">
        <v>1452</v>
      </c>
      <c r="CC46" s="86">
        <v>0</v>
      </c>
      <c r="CD46" s="86" t="s">
        <v>226</v>
      </c>
      <c r="CE46" s="86">
        <v>0</v>
      </c>
      <c r="CF46" s="86" t="s">
        <v>1454</v>
      </c>
      <c r="CG46" s="86">
        <v>1</v>
      </c>
      <c r="CH46" s="86" t="s">
        <v>226</v>
      </c>
      <c r="CI46" s="86">
        <v>0</v>
      </c>
      <c r="CJ46" s="86" t="s">
        <v>1454</v>
      </c>
      <c r="CK46" s="86">
        <v>1</v>
      </c>
      <c r="CL46" s="86" t="s">
        <v>1454</v>
      </c>
      <c r="CM46" s="86">
        <v>1</v>
      </c>
      <c r="CN46" s="86" t="s">
        <v>1454</v>
      </c>
      <c r="CO46" s="86">
        <v>1</v>
      </c>
      <c r="CP46" s="87" t="s">
        <v>1477</v>
      </c>
      <c r="CQ46" s="152">
        <v>0</v>
      </c>
    </row>
    <row r="47" spans="1:95" ht="13.2" x14ac:dyDescent="0.25">
      <c r="A47" s="82">
        <v>45569.48610115741</v>
      </c>
      <c r="B47" s="83" t="s">
        <v>229</v>
      </c>
      <c r="C47" s="84" t="s">
        <v>230</v>
      </c>
      <c r="D47" s="83">
        <v>0</v>
      </c>
      <c r="E47" s="83">
        <v>0</v>
      </c>
      <c r="F47" s="83" t="s">
        <v>60</v>
      </c>
      <c r="G47" s="83" t="s">
        <v>76</v>
      </c>
      <c r="H47" s="83" t="s">
        <v>125</v>
      </c>
      <c r="I47" s="83" t="s">
        <v>63</v>
      </c>
      <c r="J47" s="83" t="s">
        <v>78</v>
      </c>
      <c r="K47" s="83" t="s">
        <v>84</v>
      </c>
      <c r="L47" s="83" t="s">
        <v>78</v>
      </c>
      <c r="M47" s="83" t="s">
        <v>84</v>
      </c>
      <c r="N47" s="83" t="s">
        <v>78</v>
      </c>
      <c r="O47" s="83" t="s">
        <v>64</v>
      </c>
      <c r="P47" s="83" t="s">
        <v>78</v>
      </c>
      <c r="Q47" s="83" t="s">
        <v>78</v>
      </c>
      <c r="R47" s="83" t="s">
        <v>84</v>
      </c>
      <c r="S47" s="83" t="s">
        <v>64</v>
      </c>
      <c r="T47" s="83" t="s">
        <v>84</v>
      </c>
      <c r="U47" s="83" t="s">
        <v>78</v>
      </c>
      <c r="V47" s="83" t="s">
        <v>64</v>
      </c>
      <c r="W47" s="83" t="s">
        <v>64</v>
      </c>
      <c r="X47" s="83" t="s">
        <v>64</v>
      </c>
      <c r="Y47" s="83" t="s">
        <v>84</v>
      </c>
      <c r="Z47" s="83" t="s">
        <v>79</v>
      </c>
      <c r="AA47" s="83" t="s">
        <v>101</v>
      </c>
      <c r="AB47" s="83" t="s">
        <v>79</v>
      </c>
      <c r="AC47" s="83" t="s">
        <v>65</v>
      </c>
      <c r="AD47" s="83" t="s">
        <v>66</v>
      </c>
      <c r="AE47" s="83" t="s">
        <v>66</v>
      </c>
      <c r="AF47" s="83" t="s">
        <v>66</v>
      </c>
      <c r="AG47" s="83" t="s">
        <v>66</v>
      </c>
      <c r="AH47" s="83" t="s">
        <v>79</v>
      </c>
      <c r="AI47" s="83" t="s">
        <v>79</v>
      </c>
      <c r="AJ47" s="83" t="s">
        <v>101</v>
      </c>
      <c r="AK47" s="83" t="s">
        <v>66</v>
      </c>
      <c r="AL47" s="83" t="s">
        <v>79</v>
      </c>
      <c r="AM47" s="83" t="s">
        <v>66</v>
      </c>
      <c r="AN47" s="83" t="s">
        <v>66</v>
      </c>
      <c r="AO47" s="83" t="s">
        <v>66</v>
      </c>
      <c r="AP47" s="83" t="s">
        <v>85</v>
      </c>
      <c r="AQ47" s="83" t="s">
        <v>85</v>
      </c>
      <c r="AR47" s="83" t="s">
        <v>73</v>
      </c>
      <c r="AS47" s="83" t="s">
        <v>231</v>
      </c>
      <c r="AT47" s="83" t="s">
        <v>69</v>
      </c>
      <c r="AU47" s="83" t="s">
        <v>80</v>
      </c>
      <c r="AV47" s="83" t="s">
        <v>67</v>
      </c>
      <c r="AW47" s="83" t="s">
        <v>72</v>
      </c>
      <c r="AX47" s="83" t="s">
        <v>63</v>
      </c>
      <c r="AY47" s="83" t="s">
        <v>73</v>
      </c>
      <c r="AZ47" s="83" t="s">
        <v>63</v>
      </c>
      <c r="BA47" s="83" t="s">
        <v>73</v>
      </c>
      <c r="BB47" s="83" t="s">
        <v>73</v>
      </c>
      <c r="BC47" s="83" t="s">
        <v>73</v>
      </c>
      <c r="BE47" s="83" t="s">
        <v>73</v>
      </c>
      <c r="BG47" s="76" t="s">
        <v>100</v>
      </c>
      <c r="BH47" s="76" t="s">
        <v>60</v>
      </c>
      <c r="BI47" s="76" t="s">
        <v>1414</v>
      </c>
      <c r="BJ47">
        <v>5</v>
      </c>
      <c r="BK47">
        <v>43</v>
      </c>
      <c r="BM47" s="86" t="s">
        <v>1130</v>
      </c>
      <c r="BN47" s="86" t="s">
        <v>1131</v>
      </c>
      <c r="BO47" s="87" t="s">
        <v>1422</v>
      </c>
      <c r="BP47" s="87"/>
      <c r="BQ47" s="87" t="s">
        <v>1472</v>
      </c>
      <c r="BR47" s="86" t="s">
        <v>1445</v>
      </c>
      <c r="BS47" s="86">
        <v>1</v>
      </c>
      <c r="BT47" s="86" t="s">
        <v>1445</v>
      </c>
      <c r="BU47" s="86">
        <v>1</v>
      </c>
      <c r="BV47" s="86" t="s">
        <v>73</v>
      </c>
      <c r="BW47" s="86">
        <v>0</v>
      </c>
      <c r="BX47" s="86" t="s">
        <v>1447</v>
      </c>
      <c r="BY47" s="86">
        <v>0</v>
      </c>
      <c r="BZ47" s="86" t="s">
        <v>1450</v>
      </c>
      <c r="CA47" s="86">
        <v>1</v>
      </c>
      <c r="CB47" s="86" t="s">
        <v>1453</v>
      </c>
      <c r="CC47" s="86">
        <v>1</v>
      </c>
      <c r="CD47" s="86" t="s">
        <v>1454</v>
      </c>
      <c r="CE47" s="86">
        <v>1</v>
      </c>
      <c r="CF47" s="86" t="s">
        <v>1454</v>
      </c>
      <c r="CG47" s="86">
        <v>1</v>
      </c>
      <c r="CH47" s="86" t="s">
        <v>226</v>
      </c>
      <c r="CI47" s="86">
        <v>0</v>
      </c>
      <c r="CJ47" s="86" t="s">
        <v>1454</v>
      </c>
      <c r="CK47" s="86">
        <v>1</v>
      </c>
      <c r="CL47" s="86" t="s">
        <v>226</v>
      </c>
      <c r="CM47" s="86">
        <v>0</v>
      </c>
      <c r="CN47" s="86" t="s">
        <v>226</v>
      </c>
      <c r="CO47" s="86">
        <v>0</v>
      </c>
      <c r="CP47" s="87" t="s">
        <v>1477</v>
      </c>
      <c r="CQ47" s="152">
        <v>0</v>
      </c>
    </row>
    <row r="48" spans="1:95" ht="13.2" x14ac:dyDescent="0.25">
      <c r="A48" s="82">
        <v>45569.487710960646</v>
      </c>
      <c r="B48" s="83" t="s">
        <v>232</v>
      </c>
      <c r="C48" s="84" t="s">
        <v>233</v>
      </c>
      <c r="D48" s="83">
        <v>22.32</v>
      </c>
      <c r="E48" s="83">
        <v>0</v>
      </c>
      <c r="F48" s="83" t="s">
        <v>60</v>
      </c>
      <c r="G48" s="83" t="s">
        <v>76</v>
      </c>
      <c r="H48" s="83" t="s">
        <v>186</v>
      </c>
      <c r="I48" s="83" t="s">
        <v>63</v>
      </c>
      <c r="J48" s="83" t="s">
        <v>64</v>
      </c>
      <c r="K48" s="83" t="s">
        <v>64</v>
      </c>
      <c r="L48" s="83" t="s">
        <v>64</v>
      </c>
      <c r="M48" s="83" t="s">
        <v>64</v>
      </c>
      <c r="N48" s="83" t="s">
        <v>64</v>
      </c>
      <c r="O48" s="83" t="s">
        <v>64</v>
      </c>
      <c r="P48" s="83" t="s">
        <v>64</v>
      </c>
      <c r="Q48" s="83" t="s">
        <v>64</v>
      </c>
      <c r="R48" s="83" t="s">
        <v>64</v>
      </c>
      <c r="S48" s="83" t="s">
        <v>64</v>
      </c>
      <c r="T48" s="83" t="s">
        <v>64</v>
      </c>
      <c r="U48" s="83" t="s">
        <v>64</v>
      </c>
      <c r="V48" s="83" t="s">
        <v>64</v>
      </c>
      <c r="W48" s="83" t="s">
        <v>64</v>
      </c>
      <c r="X48" s="83" t="s">
        <v>64</v>
      </c>
      <c r="Y48" s="83" t="s">
        <v>64</v>
      </c>
      <c r="Z48" s="83" t="s">
        <v>65</v>
      </c>
      <c r="AA48" s="83" t="s">
        <v>65</v>
      </c>
      <c r="AB48" s="83" t="s">
        <v>65</v>
      </c>
      <c r="AC48" s="83" t="s">
        <v>65</v>
      </c>
      <c r="AD48" s="83" t="s">
        <v>65</v>
      </c>
      <c r="AE48" s="83" t="s">
        <v>65</v>
      </c>
      <c r="AF48" s="83" t="s">
        <v>66</v>
      </c>
      <c r="AG48" s="83" t="s">
        <v>66</v>
      </c>
      <c r="AH48" s="83" t="s">
        <v>66</v>
      </c>
      <c r="AI48" s="83" t="s">
        <v>66</v>
      </c>
      <c r="AJ48" s="83" t="s">
        <v>66</v>
      </c>
      <c r="AK48" s="83" t="s">
        <v>66</v>
      </c>
      <c r="AL48" s="83" t="s">
        <v>66</v>
      </c>
      <c r="AM48" s="83" t="s">
        <v>66</v>
      </c>
      <c r="AN48" s="83" t="s">
        <v>66</v>
      </c>
      <c r="AO48" s="83" t="s">
        <v>66</v>
      </c>
      <c r="AP48" s="83" t="s">
        <v>85</v>
      </c>
      <c r="AQ48" s="83" t="s">
        <v>85</v>
      </c>
      <c r="AR48" s="83" t="s">
        <v>86</v>
      </c>
      <c r="AS48" s="83" t="s">
        <v>115</v>
      </c>
      <c r="AT48" s="83" t="s">
        <v>87</v>
      </c>
      <c r="AU48" s="83" t="s">
        <v>67</v>
      </c>
      <c r="AV48" s="83" t="s">
        <v>67</v>
      </c>
      <c r="AW48" s="83" t="s">
        <v>73</v>
      </c>
      <c r="AX48" s="83" t="s">
        <v>73</v>
      </c>
      <c r="AY48" s="83" t="s">
        <v>73</v>
      </c>
      <c r="AZ48" s="83" t="s">
        <v>72</v>
      </c>
      <c r="BA48" s="83" t="s">
        <v>72</v>
      </c>
      <c r="BB48" s="83" t="s">
        <v>72</v>
      </c>
      <c r="BC48" s="83" t="s">
        <v>73</v>
      </c>
      <c r="BE48" s="83" t="s">
        <v>73</v>
      </c>
      <c r="BG48" s="76" t="s">
        <v>100</v>
      </c>
      <c r="BH48" s="76" t="s">
        <v>60</v>
      </c>
      <c r="BI48" s="76" t="s">
        <v>1414</v>
      </c>
      <c r="BJ48">
        <v>15</v>
      </c>
      <c r="BK48">
        <v>53</v>
      </c>
      <c r="BM48" s="86" t="s">
        <v>1130</v>
      </c>
      <c r="BN48" s="86" t="s">
        <v>1131</v>
      </c>
      <c r="BO48" s="87" t="s">
        <v>115</v>
      </c>
      <c r="BP48" s="87"/>
      <c r="BQ48" s="87" t="s">
        <v>1472</v>
      </c>
      <c r="BR48" s="86" t="s">
        <v>1445</v>
      </c>
      <c r="BS48" s="86">
        <v>1</v>
      </c>
      <c r="BT48" s="86" t="s">
        <v>1445</v>
      </c>
      <c r="BU48" s="86">
        <v>1</v>
      </c>
      <c r="BV48" s="86" t="s">
        <v>63</v>
      </c>
      <c r="BW48" s="86">
        <v>1</v>
      </c>
      <c r="BX48" s="86" t="s">
        <v>1448</v>
      </c>
      <c r="BY48" s="86">
        <v>1</v>
      </c>
      <c r="BZ48" s="86" t="s">
        <v>1450</v>
      </c>
      <c r="CA48" s="86">
        <v>1</v>
      </c>
      <c r="CB48" s="86" t="s">
        <v>1453</v>
      </c>
      <c r="CC48" s="86">
        <v>1</v>
      </c>
      <c r="CD48" s="86" t="s">
        <v>226</v>
      </c>
      <c r="CE48" s="86">
        <v>0</v>
      </c>
      <c r="CF48" s="86" t="s">
        <v>226</v>
      </c>
      <c r="CG48" s="86">
        <v>0</v>
      </c>
      <c r="CH48" s="86" t="s">
        <v>226</v>
      </c>
      <c r="CI48" s="86">
        <v>0</v>
      </c>
      <c r="CJ48" s="86" t="s">
        <v>1454</v>
      </c>
      <c r="CK48" s="86">
        <v>1</v>
      </c>
      <c r="CL48" s="86" t="s">
        <v>1454</v>
      </c>
      <c r="CM48" s="86">
        <v>1</v>
      </c>
      <c r="CN48" s="86" t="s">
        <v>1454</v>
      </c>
      <c r="CO48" s="86">
        <v>1</v>
      </c>
      <c r="CP48" s="87" t="s">
        <v>1477</v>
      </c>
      <c r="CQ48" s="152">
        <v>0</v>
      </c>
    </row>
    <row r="49" spans="1:95" ht="13.2" x14ac:dyDescent="0.25">
      <c r="A49" s="82">
        <v>45569.488879236116</v>
      </c>
      <c r="B49" s="83" t="s">
        <v>234</v>
      </c>
      <c r="C49" s="84" t="s">
        <v>235</v>
      </c>
      <c r="D49" s="83">
        <v>100</v>
      </c>
      <c r="E49" s="83">
        <v>0.25</v>
      </c>
      <c r="F49" s="83" t="s">
        <v>60</v>
      </c>
      <c r="G49" s="83" t="s">
        <v>76</v>
      </c>
      <c r="H49" s="83" t="s">
        <v>236</v>
      </c>
      <c r="I49" s="83" t="s">
        <v>63</v>
      </c>
      <c r="J49" s="83" t="s">
        <v>64</v>
      </c>
      <c r="K49" s="83" t="s">
        <v>64</v>
      </c>
      <c r="L49" s="83" t="s">
        <v>145</v>
      </c>
      <c r="M49" s="83" t="s">
        <v>84</v>
      </c>
      <c r="N49" s="83" t="s">
        <v>64</v>
      </c>
      <c r="O49" s="83" t="s">
        <v>64</v>
      </c>
      <c r="P49" s="83" t="s">
        <v>84</v>
      </c>
      <c r="Q49" s="83" t="s">
        <v>64</v>
      </c>
      <c r="R49" s="83" t="s">
        <v>64</v>
      </c>
      <c r="S49" s="83" t="s">
        <v>64</v>
      </c>
      <c r="T49" s="83" t="s">
        <v>64</v>
      </c>
      <c r="U49" s="83" t="s">
        <v>84</v>
      </c>
      <c r="V49" s="83" t="s">
        <v>64</v>
      </c>
      <c r="W49" s="83" t="s">
        <v>64</v>
      </c>
      <c r="X49" s="83" t="s">
        <v>64</v>
      </c>
      <c r="Y49" s="83" t="s">
        <v>84</v>
      </c>
      <c r="Z49" s="83" t="s">
        <v>66</v>
      </c>
      <c r="AA49" s="83" t="s">
        <v>65</v>
      </c>
      <c r="AB49" s="83" t="s">
        <v>66</v>
      </c>
      <c r="AC49" s="83" t="s">
        <v>66</v>
      </c>
      <c r="AD49" s="83" t="s">
        <v>66</v>
      </c>
      <c r="AE49" s="83" t="s">
        <v>66</v>
      </c>
      <c r="AF49" s="83" t="s">
        <v>66</v>
      </c>
      <c r="AG49" s="83" t="s">
        <v>66</v>
      </c>
      <c r="AH49" s="83" t="s">
        <v>65</v>
      </c>
      <c r="AI49" s="83" t="s">
        <v>79</v>
      </c>
      <c r="AJ49" s="83" t="s">
        <v>66</v>
      </c>
      <c r="AK49" s="83" t="s">
        <v>66</v>
      </c>
      <c r="AL49" s="83" t="s">
        <v>66</v>
      </c>
      <c r="AM49" s="83" t="s">
        <v>66</v>
      </c>
      <c r="AN49" s="83" t="s">
        <v>66</v>
      </c>
      <c r="AO49" s="83" t="s">
        <v>66</v>
      </c>
      <c r="AP49" s="83" t="s">
        <v>85</v>
      </c>
      <c r="AQ49" s="83" t="s">
        <v>67</v>
      </c>
      <c r="AR49" s="83" t="s">
        <v>86</v>
      </c>
      <c r="AS49" s="83" t="s">
        <v>223</v>
      </c>
      <c r="AT49" s="83" t="s">
        <v>69</v>
      </c>
      <c r="AU49" s="83" t="s">
        <v>80</v>
      </c>
      <c r="AV49" s="83" t="s">
        <v>80</v>
      </c>
      <c r="AW49" s="83" t="s">
        <v>72</v>
      </c>
      <c r="AX49" s="83" t="s">
        <v>63</v>
      </c>
      <c r="AY49" s="83" t="s">
        <v>63</v>
      </c>
      <c r="AZ49" s="83" t="s">
        <v>73</v>
      </c>
      <c r="BA49" s="83" t="s">
        <v>63</v>
      </c>
      <c r="BB49" s="83" t="s">
        <v>72</v>
      </c>
      <c r="BC49" s="83" t="s">
        <v>73</v>
      </c>
      <c r="BE49" s="83" t="s">
        <v>73</v>
      </c>
      <c r="BG49" s="76" t="s">
        <v>100</v>
      </c>
      <c r="BH49" s="76" t="s">
        <v>60</v>
      </c>
      <c r="BI49" s="76" t="s">
        <v>1414</v>
      </c>
      <c r="BJ49">
        <v>11</v>
      </c>
      <c r="BK49">
        <v>50</v>
      </c>
      <c r="BM49" s="86" t="s">
        <v>1130</v>
      </c>
      <c r="BN49" s="86" t="s">
        <v>1131</v>
      </c>
      <c r="BO49" s="87" t="s">
        <v>68</v>
      </c>
      <c r="BP49" s="87"/>
      <c r="BQ49" s="87" t="s">
        <v>1472</v>
      </c>
      <c r="BR49" s="86" t="s">
        <v>1445</v>
      </c>
      <c r="BS49" s="86">
        <v>1</v>
      </c>
      <c r="BT49" s="86" t="s">
        <v>1445</v>
      </c>
      <c r="BU49" s="86">
        <v>1</v>
      </c>
      <c r="BV49" s="86" t="s">
        <v>63</v>
      </c>
      <c r="BW49" s="86">
        <v>1</v>
      </c>
      <c r="BX49" s="86" t="s">
        <v>1447</v>
      </c>
      <c r="BY49" s="86">
        <v>0</v>
      </c>
      <c r="BZ49" s="86" t="s">
        <v>1450</v>
      </c>
      <c r="CA49" s="86">
        <v>1</v>
      </c>
      <c r="CB49" s="86" t="s">
        <v>1452</v>
      </c>
      <c r="CC49" s="86">
        <v>0</v>
      </c>
      <c r="CD49" s="86" t="s">
        <v>1454</v>
      </c>
      <c r="CE49" s="86">
        <v>1</v>
      </c>
      <c r="CF49" s="86" t="s">
        <v>1454</v>
      </c>
      <c r="CG49" s="86">
        <v>1</v>
      </c>
      <c r="CH49" s="86" t="s">
        <v>1454</v>
      </c>
      <c r="CI49" s="86">
        <v>1</v>
      </c>
      <c r="CJ49" s="86" t="s">
        <v>226</v>
      </c>
      <c r="CK49" s="86">
        <v>0</v>
      </c>
      <c r="CL49" s="86" t="s">
        <v>1454</v>
      </c>
      <c r="CM49" s="86">
        <v>1</v>
      </c>
      <c r="CN49" s="86" t="s">
        <v>1454</v>
      </c>
      <c r="CO49" s="86">
        <v>1</v>
      </c>
      <c r="CP49" s="87" t="s">
        <v>1478</v>
      </c>
      <c r="CQ49" s="152">
        <v>1</v>
      </c>
    </row>
    <row r="50" spans="1:95" ht="13.2" x14ac:dyDescent="0.25">
      <c r="A50" s="82">
        <v>45569.492674456022</v>
      </c>
      <c r="B50" s="83" t="s">
        <v>237</v>
      </c>
      <c r="C50" s="84" t="s">
        <v>238</v>
      </c>
      <c r="D50" s="83">
        <v>26.79</v>
      </c>
      <c r="E50" s="83">
        <v>0</v>
      </c>
      <c r="F50" s="83" t="s">
        <v>60</v>
      </c>
      <c r="G50" s="83" t="s">
        <v>76</v>
      </c>
      <c r="H50" s="83" t="s">
        <v>125</v>
      </c>
      <c r="I50" s="83" t="s">
        <v>63</v>
      </c>
      <c r="J50" s="83" t="s">
        <v>64</v>
      </c>
      <c r="K50" s="83" t="s">
        <v>64</v>
      </c>
      <c r="L50" s="83" t="s">
        <v>64</v>
      </c>
      <c r="M50" s="83" t="s">
        <v>84</v>
      </c>
      <c r="N50" s="83" t="s">
        <v>84</v>
      </c>
      <c r="O50" s="83" t="s">
        <v>84</v>
      </c>
      <c r="P50" s="83" t="s">
        <v>84</v>
      </c>
      <c r="Q50" s="83" t="s">
        <v>64</v>
      </c>
      <c r="R50" s="83" t="s">
        <v>64</v>
      </c>
      <c r="S50" s="83" t="s">
        <v>64</v>
      </c>
      <c r="T50" s="83" t="s">
        <v>64</v>
      </c>
      <c r="U50" s="83" t="s">
        <v>64</v>
      </c>
      <c r="V50" s="83" t="s">
        <v>64</v>
      </c>
      <c r="W50" s="83" t="s">
        <v>64</v>
      </c>
      <c r="X50" s="83" t="s">
        <v>64</v>
      </c>
      <c r="Y50" s="83" t="s">
        <v>64</v>
      </c>
      <c r="Z50" s="83" t="s">
        <v>65</v>
      </c>
      <c r="AA50" s="83" t="s">
        <v>65</v>
      </c>
      <c r="AB50" s="83" t="s">
        <v>66</v>
      </c>
      <c r="AC50" s="83" t="s">
        <v>65</v>
      </c>
      <c r="AD50" s="83" t="s">
        <v>66</v>
      </c>
      <c r="AE50" s="83" t="s">
        <v>65</v>
      </c>
      <c r="AF50" s="83" t="s">
        <v>66</v>
      </c>
      <c r="AG50" s="83" t="s">
        <v>65</v>
      </c>
      <c r="AH50" s="83" t="s">
        <v>65</v>
      </c>
      <c r="AI50" s="83" t="s">
        <v>101</v>
      </c>
      <c r="AJ50" s="83" t="s">
        <v>65</v>
      </c>
      <c r="AK50" s="83" t="s">
        <v>65</v>
      </c>
      <c r="AL50" s="83" t="s">
        <v>65</v>
      </c>
      <c r="AM50" s="83" t="s">
        <v>66</v>
      </c>
      <c r="AN50" s="83" t="s">
        <v>66</v>
      </c>
      <c r="AO50" s="83" t="s">
        <v>66</v>
      </c>
      <c r="AP50" s="83" t="s">
        <v>85</v>
      </c>
      <c r="AQ50" s="83" t="s">
        <v>85</v>
      </c>
      <c r="AR50" s="83" t="s">
        <v>86</v>
      </c>
      <c r="AS50" s="83" t="s">
        <v>68</v>
      </c>
      <c r="AT50" s="83" t="s">
        <v>87</v>
      </c>
      <c r="AU50" s="83" t="s">
        <v>80</v>
      </c>
      <c r="AV50" s="83" t="s">
        <v>67</v>
      </c>
      <c r="AW50" s="83" t="s">
        <v>73</v>
      </c>
      <c r="AX50" s="83" t="s">
        <v>73</v>
      </c>
      <c r="AY50" s="83" t="s">
        <v>73</v>
      </c>
      <c r="AZ50" s="83" t="s">
        <v>63</v>
      </c>
      <c r="BA50" s="83" t="s">
        <v>73</v>
      </c>
      <c r="BB50" s="83" t="s">
        <v>73</v>
      </c>
      <c r="BC50" s="83" t="s">
        <v>73</v>
      </c>
      <c r="BE50" s="83" t="s">
        <v>73</v>
      </c>
      <c r="BG50" s="76" t="s">
        <v>100</v>
      </c>
      <c r="BH50" s="76" t="s">
        <v>60</v>
      </c>
      <c r="BI50" s="76" t="s">
        <v>1414</v>
      </c>
      <c r="BJ50">
        <v>12</v>
      </c>
      <c r="BK50">
        <v>58</v>
      </c>
      <c r="BM50" s="86" t="s">
        <v>1130</v>
      </c>
      <c r="BN50" s="86" t="s">
        <v>1131</v>
      </c>
      <c r="BO50" s="87" t="s">
        <v>68</v>
      </c>
      <c r="BP50" s="87"/>
      <c r="BQ50" s="87" t="s">
        <v>1472</v>
      </c>
      <c r="BR50" s="86" t="s">
        <v>1445</v>
      </c>
      <c r="BS50" s="86">
        <v>1</v>
      </c>
      <c r="BT50" s="86" t="s">
        <v>1445</v>
      </c>
      <c r="BU50" s="86">
        <v>1</v>
      </c>
      <c r="BV50" s="86" t="s">
        <v>63</v>
      </c>
      <c r="BW50" s="86">
        <v>1</v>
      </c>
      <c r="BX50" s="86" t="s">
        <v>1448</v>
      </c>
      <c r="BY50" s="86">
        <v>1</v>
      </c>
      <c r="BZ50" s="86" t="s">
        <v>1450</v>
      </c>
      <c r="CA50" s="86">
        <v>1</v>
      </c>
      <c r="CB50" s="86" t="s">
        <v>1453</v>
      </c>
      <c r="CC50" s="86">
        <v>1</v>
      </c>
      <c r="CD50" s="86" t="s">
        <v>226</v>
      </c>
      <c r="CE50" s="86">
        <v>0</v>
      </c>
      <c r="CF50" s="86" t="s">
        <v>226</v>
      </c>
      <c r="CG50" s="86">
        <v>0</v>
      </c>
      <c r="CH50" s="86" t="s">
        <v>226</v>
      </c>
      <c r="CI50" s="86">
        <v>0</v>
      </c>
      <c r="CJ50" s="86" t="s">
        <v>1454</v>
      </c>
      <c r="CK50" s="86">
        <v>1</v>
      </c>
      <c r="CL50" s="86" t="s">
        <v>226</v>
      </c>
      <c r="CM50" s="86">
        <v>0</v>
      </c>
      <c r="CN50" s="86" t="s">
        <v>226</v>
      </c>
      <c r="CO50" s="86">
        <v>0</v>
      </c>
      <c r="CP50" s="87" t="s">
        <v>1477</v>
      </c>
      <c r="CQ50" s="152">
        <v>0</v>
      </c>
    </row>
    <row r="51" spans="1:95" ht="13.2" x14ac:dyDescent="0.25">
      <c r="A51" s="82">
        <v>45569.494031273149</v>
      </c>
      <c r="B51" s="83" t="s">
        <v>241</v>
      </c>
      <c r="C51" s="84" t="s">
        <v>242</v>
      </c>
      <c r="D51" s="83">
        <v>31.25</v>
      </c>
      <c r="E51" s="83">
        <v>0.88</v>
      </c>
      <c r="F51" s="83" t="s">
        <v>114</v>
      </c>
      <c r="G51" s="83" t="s">
        <v>76</v>
      </c>
      <c r="H51" s="83" t="s">
        <v>100</v>
      </c>
      <c r="I51" s="83" t="s">
        <v>63</v>
      </c>
      <c r="J51" s="83" t="s">
        <v>64</v>
      </c>
      <c r="K51" s="83" t="s">
        <v>84</v>
      </c>
      <c r="L51" s="83" t="s">
        <v>64</v>
      </c>
      <c r="M51" s="83" t="s">
        <v>84</v>
      </c>
      <c r="N51" s="83" t="s">
        <v>84</v>
      </c>
      <c r="O51" s="83" t="s">
        <v>64</v>
      </c>
      <c r="P51" s="83" t="s">
        <v>64</v>
      </c>
      <c r="Q51" s="83" t="s">
        <v>64</v>
      </c>
      <c r="R51" s="83" t="s">
        <v>64</v>
      </c>
      <c r="S51" s="83" t="s">
        <v>64</v>
      </c>
      <c r="T51" s="83" t="s">
        <v>84</v>
      </c>
      <c r="U51" s="83" t="s">
        <v>64</v>
      </c>
      <c r="V51" s="83" t="s">
        <v>64</v>
      </c>
      <c r="W51" s="83" t="s">
        <v>64</v>
      </c>
      <c r="X51" s="83" t="s">
        <v>64</v>
      </c>
      <c r="Y51" s="83" t="s">
        <v>64</v>
      </c>
      <c r="Z51" s="83" t="s">
        <v>65</v>
      </c>
      <c r="AA51" s="83" t="s">
        <v>65</v>
      </c>
      <c r="AB51" s="83" t="s">
        <v>65</v>
      </c>
      <c r="AC51" s="83" t="s">
        <v>65</v>
      </c>
      <c r="AD51" s="83" t="s">
        <v>65</v>
      </c>
      <c r="AE51" s="83" t="s">
        <v>65</v>
      </c>
      <c r="AF51" s="83" t="s">
        <v>65</v>
      </c>
      <c r="AG51" s="83" t="s">
        <v>66</v>
      </c>
      <c r="AH51" s="83" t="s">
        <v>66</v>
      </c>
      <c r="AI51" s="83" t="s">
        <v>101</v>
      </c>
      <c r="AJ51" s="83" t="s">
        <v>65</v>
      </c>
      <c r="AK51" s="83" t="s">
        <v>65</v>
      </c>
      <c r="AL51" s="83" t="s">
        <v>66</v>
      </c>
      <c r="AM51" s="83" t="s">
        <v>65</v>
      </c>
      <c r="AN51" s="83" t="s">
        <v>79</v>
      </c>
      <c r="AO51" s="83" t="s">
        <v>65</v>
      </c>
      <c r="AP51" s="83" t="s">
        <v>85</v>
      </c>
      <c r="AQ51" s="83" t="s">
        <v>85</v>
      </c>
      <c r="AR51" s="83" t="s">
        <v>86</v>
      </c>
      <c r="AS51" s="83" t="s">
        <v>68</v>
      </c>
      <c r="AT51" s="83" t="s">
        <v>87</v>
      </c>
      <c r="AU51" s="83" t="s">
        <v>93</v>
      </c>
      <c r="AV51" s="83" t="s">
        <v>71</v>
      </c>
      <c r="AW51" s="83" t="s">
        <v>72</v>
      </c>
      <c r="AX51" s="83" t="s">
        <v>72</v>
      </c>
      <c r="AY51" s="83" t="s">
        <v>72</v>
      </c>
      <c r="AZ51" s="83" t="s">
        <v>72</v>
      </c>
      <c r="BA51" s="83" t="s">
        <v>72</v>
      </c>
      <c r="BB51" s="83" t="s">
        <v>72</v>
      </c>
      <c r="BC51" s="83" t="s">
        <v>73</v>
      </c>
      <c r="BE51" s="83" t="s">
        <v>73</v>
      </c>
      <c r="BG51" s="76" t="s">
        <v>100</v>
      </c>
      <c r="BH51" s="76" t="s">
        <v>114</v>
      </c>
      <c r="BI51" s="76" t="s">
        <v>1414</v>
      </c>
      <c r="BJ51">
        <v>12</v>
      </c>
      <c r="BK51">
        <v>59</v>
      </c>
      <c r="BM51" s="86" t="s">
        <v>1130</v>
      </c>
      <c r="BN51" s="86" t="s">
        <v>1131</v>
      </c>
      <c r="BO51" s="87" t="s">
        <v>68</v>
      </c>
      <c r="BP51" s="87"/>
      <c r="BQ51" s="87" t="s">
        <v>1472</v>
      </c>
      <c r="BR51" s="86" t="s">
        <v>1445</v>
      </c>
      <c r="BS51" s="86">
        <v>1</v>
      </c>
      <c r="BT51" s="86" t="s">
        <v>1445</v>
      </c>
      <c r="BU51" s="86">
        <v>1</v>
      </c>
      <c r="BV51" s="86" t="s">
        <v>63</v>
      </c>
      <c r="BW51" s="86">
        <v>1</v>
      </c>
      <c r="BX51" s="86" t="s">
        <v>1448</v>
      </c>
      <c r="BY51" s="86">
        <v>1</v>
      </c>
      <c r="BZ51" s="86" t="s">
        <v>1449</v>
      </c>
      <c r="CA51" s="86">
        <v>0</v>
      </c>
      <c r="CB51" s="86" t="s">
        <v>1452</v>
      </c>
      <c r="CC51" s="86">
        <v>0</v>
      </c>
      <c r="CD51" s="86" t="s">
        <v>1454</v>
      </c>
      <c r="CE51" s="86">
        <v>1</v>
      </c>
      <c r="CF51" s="86" t="s">
        <v>1454</v>
      </c>
      <c r="CG51" s="86">
        <v>1</v>
      </c>
      <c r="CH51" s="86" t="s">
        <v>1454</v>
      </c>
      <c r="CI51" s="86">
        <v>1</v>
      </c>
      <c r="CJ51" s="86" t="s">
        <v>1454</v>
      </c>
      <c r="CK51" s="86">
        <v>1</v>
      </c>
      <c r="CL51" s="86" t="s">
        <v>1454</v>
      </c>
      <c r="CM51" s="86">
        <v>1</v>
      </c>
      <c r="CN51" s="86" t="s">
        <v>1454</v>
      </c>
      <c r="CO51" s="86">
        <v>1</v>
      </c>
      <c r="CP51" s="87" t="s">
        <v>1478</v>
      </c>
      <c r="CQ51" s="152">
        <v>1</v>
      </c>
    </row>
    <row r="52" spans="1:95" ht="13.2" x14ac:dyDescent="0.25">
      <c r="A52" s="82">
        <v>45569.497070266203</v>
      </c>
      <c r="B52" s="83" t="s">
        <v>243</v>
      </c>
      <c r="C52" s="84" t="s">
        <v>244</v>
      </c>
      <c r="D52" s="83">
        <v>13.46</v>
      </c>
      <c r="E52" s="83">
        <v>0</v>
      </c>
      <c r="F52" s="83" t="s">
        <v>60</v>
      </c>
      <c r="G52" s="83" t="s">
        <v>76</v>
      </c>
      <c r="H52" s="83" t="s">
        <v>125</v>
      </c>
      <c r="I52" s="83" t="s">
        <v>63</v>
      </c>
      <c r="J52" s="83" t="s">
        <v>64</v>
      </c>
      <c r="K52" s="83" t="s">
        <v>64</v>
      </c>
      <c r="L52" s="83" t="s">
        <v>64</v>
      </c>
      <c r="M52" s="83" t="s">
        <v>64</v>
      </c>
      <c r="N52" s="83" t="s">
        <v>64</v>
      </c>
      <c r="O52" s="83" t="s">
        <v>64</v>
      </c>
      <c r="P52" s="83" t="s">
        <v>64</v>
      </c>
      <c r="Q52" s="83" t="s">
        <v>64</v>
      </c>
      <c r="R52" s="83" t="s">
        <v>64</v>
      </c>
      <c r="S52" s="83" t="s">
        <v>64</v>
      </c>
      <c r="T52" s="83" t="s">
        <v>64</v>
      </c>
      <c r="U52" s="83" t="s">
        <v>64</v>
      </c>
      <c r="V52" s="83" t="s">
        <v>64</v>
      </c>
      <c r="W52" s="83" t="s">
        <v>64</v>
      </c>
      <c r="X52" s="83" t="s">
        <v>64</v>
      </c>
      <c r="Y52" s="83" t="s">
        <v>64</v>
      </c>
      <c r="Z52" s="83" t="s">
        <v>66</v>
      </c>
      <c r="AA52" s="83" t="s">
        <v>65</v>
      </c>
      <c r="AB52" s="83" t="s">
        <v>65</v>
      </c>
      <c r="AC52" s="83" t="s">
        <v>65</v>
      </c>
      <c r="AD52" s="83" t="s">
        <v>65</v>
      </c>
      <c r="AE52" s="83" t="s">
        <v>65</v>
      </c>
      <c r="AF52" s="83" t="s">
        <v>65</v>
      </c>
      <c r="AG52" s="83" t="s">
        <v>65</v>
      </c>
      <c r="AH52" s="83" t="s">
        <v>65</v>
      </c>
      <c r="AI52" s="83" t="s">
        <v>65</v>
      </c>
      <c r="AJ52" s="83" t="s">
        <v>65</v>
      </c>
      <c r="AK52" s="83" t="s">
        <v>65</v>
      </c>
      <c r="AL52" s="83" t="s">
        <v>65</v>
      </c>
      <c r="AM52" s="83" t="s">
        <v>65</v>
      </c>
      <c r="AN52" s="83" t="s">
        <v>65</v>
      </c>
      <c r="AO52" s="83" t="s">
        <v>65</v>
      </c>
      <c r="AP52" s="83" t="s">
        <v>85</v>
      </c>
      <c r="AQ52" s="83" t="s">
        <v>85</v>
      </c>
      <c r="AR52" s="83" t="s">
        <v>63</v>
      </c>
      <c r="AS52" s="83" t="s">
        <v>68</v>
      </c>
      <c r="AT52" s="83" t="s">
        <v>87</v>
      </c>
      <c r="AU52" s="83" t="s">
        <v>70</v>
      </c>
      <c r="AV52" s="83" t="s">
        <v>132</v>
      </c>
      <c r="AW52" s="83" t="s">
        <v>73</v>
      </c>
      <c r="AX52" s="83" t="s">
        <v>73</v>
      </c>
      <c r="AY52" s="83" t="s">
        <v>72</v>
      </c>
      <c r="AZ52" s="83" t="s">
        <v>72</v>
      </c>
      <c r="BA52" s="83" t="s">
        <v>73</v>
      </c>
      <c r="BB52" s="83" t="s">
        <v>73</v>
      </c>
      <c r="BC52" s="83" t="s">
        <v>73</v>
      </c>
      <c r="BE52" s="83" t="s">
        <v>73</v>
      </c>
      <c r="BG52" s="76" t="s">
        <v>100</v>
      </c>
      <c r="BH52" s="76" t="s">
        <v>60</v>
      </c>
      <c r="BI52" s="76" t="s">
        <v>1414</v>
      </c>
      <c r="BJ52">
        <v>15</v>
      </c>
      <c r="BK52">
        <v>60</v>
      </c>
      <c r="BM52" s="86" t="s">
        <v>1130</v>
      </c>
      <c r="BN52" s="86" t="s">
        <v>1131</v>
      </c>
      <c r="BO52" s="87" t="s">
        <v>68</v>
      </c>
      <c r="BP52" s="87"/>
      <c r="BQ52" s="87" t="s">
        <v>1472</v>
      </c>
      <c r="BR52" s="86" t="s">
        <v>1445</v>
      </c>
      <c r="BS52" s="86">
        <v>1</v>
      </c>
      <c r="BT52" s="86" t="s">
        <v>1445</v>
      </c>
      <c r="BU52" s="86">
        <v>1</v>
      </c>
      <c r="BV52" s="86" t="s">
        <v>63</v>
      </c>
      <c r="BW52" s="86">
        <v>1</v>
      </c>
      <c r="BX52" s="86" t="s">
        <v>1448</v>
      </c>
      <c r="BY52" s="86">
        <v>1</v>
      </c>
      <c r="BZ52" s="86" t="s">
        <v>1470</v>
      </c>
      <c r="CA52" s="86">
        <v>2</v>
      </c>
      <c r="CB52" s="86" t="s">
        <v>1452</v>
      </c>
      <c r="CC52" s="86">
        <v>0</v>
      </c>
      <c r="CD52" s="86" t="s">
        <v>226</v>
      </c>
      <c r="CE52" s="86">
        <v>0</v>
      </c>
      <c r="CF52" s="86" t="s">
        <v>226</v>
      </c>
      <c r="CG52" s="86">
        <v>0</v>
      </c>
      <c r="CH52" s="86" t="s">
        <v>1454</v>
      </c>
      <c r="CI52" s="86">
        <v>1</v>
      </c>
      <c r="CJ52" s="86" t="s">
        <v>1454</v>
      </c>
      <c r="CK52" s="86">
        <v>1</v>
      </c>
      <c r="CL52" s="86" t="s">
        <v>226</v>
      </c>
      <c r="CM52" s="86">
        <v>0</v>
      </c>
      <c r="CN52" s="86" t="s">
        <v>226</v>
      </c>
      <c r="CO52" s="86">
        <v>0</v>
      </c>
      <c r="CP52" s="87" t="s">
        <v>1477</v>
      </c>
      <c r="CQ52" s="152">
        <v>0</v>
      </c>
    </row>
    <row r="53" spans="1:95" ht="13.2" x14ac:dyDescent="0.25">
      <c r="A53" s="82">
        <v>45569.498824108799</v>
      </c>
      <c r="B53" s="83" t="s">
        <v>245</v>
      </c>
      <c r="C53" s="84" t="s">
        <v>246</v>
      </c>
      <c r="D53" s="83">
        <v>7.14</v>
      </c>
      <c r="E53" s="83">
        <v>0.54</v>
      </c>
      <c r="F53" s="83" t="s">
        <v>60</v>
      </c>
      <c r="G53" s="83" t="s">
        <v>76</v>
      </c>
      <c r="H53" s="83" t="s">
        <v>62</v>
      </c>
      <c r="I53" s="83" t="s">
        <v>63</v>
      </c>
      <c r="J53" s="83" t="s">
        <v>64</v>
      </c>
      <c r="K53" s="83" t="s">
        <v>78</v>
      </c>
      <c r="L53" s="83" t="s">
        <v>64</v>
      </c>
      <c r="M53" s="83" t="s">
        <v>84</v>
      </c>
      <c r="N53" s="83" t="s">
        <v>64</v>
      </c>
      <c r="O53" s="83" t="s">
        <v>64</v>
      </c>
      <c r="P53" s="83" t="s">
        <v>84</v>
      </c>
      <c r="Q53" s="83" t="s">
        <v>64</v>
      </c>
      <c r="R53" s="83" t="s">
        <v>64</v>
      </c>
      <c r="S53" s="83" t="s">
        <v>64</v>
      </c>
      <c r="T53" s="83" t="s">
        <v>84</v>
      </c>
      <c r="U53" s="83" t="s">
        <v>84</v>
      </c>
      <c r="V53" s="83" t="s">
        <v>64</v>
      </c>
      <c r="W53" s="83" t="s">
        <v>64</v>
      </c>
      <c r="X53" s="83" t="s">
        <v>64</v>
      </c>
      <c r="Y53" s="83" t="s">
        <v>64</v>
      </c>
      <c r="Z53" s="83" t="s">
        <v>65</v>
      </c>
      <c r="AA53" s="83" t="s">
        <v>66</v>
      </c>
      <c r="AB53" s="83" t="s">
        <v>66</v>
      </c>
      <c r="AC53" s="83" t="s">
        <v>65</v>
      </c>
      <c r="AD53" s="83" t="s">
        <v>65</v>
      </c>
      <c r="AE53" s="83" t="s">
        <v>65</v>
      </c>
      <c r="AF53" s="83" t="s">
        <v>65</v>
      </c>
      <c r="AG53" s="83" t="s">
        <v>65</v>
      </c>
      <c r="AH53" s="83" t="s">
        <v>65</v>
      </c>
      <c r="AI53" s="83" t="s">
        <v>101</v>
      </c>
      <c r="AJ53" s="83" t="s">
        <v>65</v>
      </c>
      <c r="AK53" s="83" t="s">
        <v>65</v>
      </c>
      <c r="AL53" s="83" t="s">
        <v>65</v>
      </c>
      <c r="AM53" s="83" t="s">
        <v>65</v>
      </c>
      <c r="AN53" s="83" t="s">
        <v>66</v>
      </c>
      <c r="AO53" s="83" t="s">
        <v>66</v>
      </c>
      <c r="AP53" s="83" t="s">
        <v>67</v>
      </c>
      <c r="AQ53" s="83" t="s">
        <v>67</v>
      </c>
      <c r="AR53" s="83" t="s">
        <v>73</v>
      </c>
      <c r="AS53" s="83" t="s">
        <v>247</v>
      </c>
      <c r="AT53" s="83" t="s">
        <v>169</v>
      </c>
      <c r="AU53" s="83" t="s">
        <v>70</v>
      </c>
      <c r="AV53" s="83" t="s">
        <v>71</v>
      </c>
      <c r="AW53" s="83" t="s">
        <v>73</v>
      </c>
      <c r="AX53" s="83" t="s">
        <v>73</v>
      </c>
      <c r="AY53" s="83" t="s">
        <v>63</v>
      </c>
      <c r="AZ53" s="83" t="s">
        <v>73</v>
      </c>
      <c r="BA53" s="83" t="s">
        <v>63</v>
      </c>
      <c r="BB53" s="83" t="s">
        <v>73</v>
      </c>
      <c r="BC53" s="83" t="s">
        <v>73</v>
      </c>
      <c r="BE53" s="83" t="s">
        <v>73</v>
      </c>
      <c r="BG53" s="76" t="s">
        <v>100</v>
      </c>
      <c r="BH53" s="76" t="s">
        <v>60</v>
      </c>
      <c r="BI53" s="76" t="s">
        <v>1414</v>
      </c>
      <c r="BJ53">
        <v>11</v>
      </c>
      <c r="BK53">
        <v>60</v>
      </c>
      <c r="BM53" s="86" t="s">
        <v>1130</v>
      </c>
      <c r="BN53" s="86" t="s">
        <v>1131</v>
      </c>
      <c r="BO53" s="87" t="s">
        <v>247</v>
      </c>
      <c r="BP53" s="87"/>
      <c r="BQ53" s="87" t="s">
        <v>1472</v>
      </c>
      <c r="BR53" s="86" t="s">
        <v>1445</v>
      </c>
      <c r="BS53" s="86">
        <v>1</v>
      </c>
      <c r="BT53" s="86" t="s">
        <v>1445</v>
      </c>
      <c r="BU53" s="86">
        <v>1</v>
      </c>
      <c r="BV53" s="86" t="s">
        <v>73</v>
      </c>
      <c r="BW53" s="86">
        <v>0</v>
      </c>
      <c r="BX53" s="86" t="s">
        <v>1447</v>
      </c>
      <c r="BY53" s="86">
        <v>0</v>
      </c>
      <c r="BZ53" s="86" t="s">
        <v>1470</v>
      </c>
      <c r="CA53" s="86">
        <v>2</v>
      </c>
      <c r="CB53" s="86" t="s">
        <v>1452</v>
      </c>
      <c r="CC53" s="86">
        <v>0</v>
      </c>
      <c r="CD53" s="86" t="s">
        <v>226</v>
      </c>
      <c r="CE53" s="86">
        <v>0</v>
      </c>
      <c r="CF53" s="86" t="s">
        <v>226</v>
      </c>
      <c r="CG53" s="86">
        <v>0</v>
      </c>
      <c r="CH53" s="86" t="s">
        <v>1454</v>
      </c>
      <c r="CI53" s="86">
        <v>1</v>
      </c>
      <c r="CJ53" s="86" t="s">
        <v>226</v>
      </c>
      <c r="CK53" s="86">
        <v>0</v>
      </c>
      <c r="CL53" s="86" t="s">
        <v>1454</v>
      </c>
      <c r="CM53" s="86">
        <v>1</v>
      </c>
      <c r="CN53" s="86" t="s">
        <v>226</v>
      </c>
      <c r="CO53" s="86">
        <v>0</v>
      </c>
      <c r="CP53" s="87" t="s">
        <v>1477</v>
      </c>
      <c r="CQ53" s="152">
        <v>0</v>
      </c>
    </row>
    <row r="54" spans="1:95" ht="13.2" x14ac:dyDescent="0.25">
      <c r="A54" s="82">
        <v>45569.501503726853</v>
      </c>
      <c r="B54" s="83" t="s">
        <v>250</v>
      </c>
      <c r="C54" s="84" t="s">
        <v>251</v>
      </c>
      <c r="D54" s="83">
        <v>31.25</v>
      </c>
      <c r="E54" s="83">
        <v>0.17</v>
      </c>
      <c r="F54" s="83" t="s">
        <v>60</v>
      </c>
      <c r="G54" s="83" t="s">
        <v>76</v>
      </c>
      <c r="H54" s="83" t="s">
        <v>62</v>
      </c>
      <c r="I54" s="83" t="s">
        <v>63</v>
      </c>
      <c r="J54" s="83" t="s">
        <v>64</v>
      </c>
      <c r="K54" s="83" t="s">
        <v>64</v>
      </c>
      <c r="L54" s="83" t="s">
        <v>64</v>
      </c>
      <c r="M54" s="83" t="s">
        <v>64</v>
      </c>
      <c r="N54" s="83" t="s">
        <v>64</v>
      </c>
      <c r="O54" s="83" t="s">
        <v>64</v>
      </c>
      <c r="P54" s="83" t="s">
        <v>64</v>
      </c>
      <c r="Q54" s="83" t="s">
        <v>64</v>
      </c>
      <c r="R54" s="83" t="s">
        <v>64</v>
      </c>
      <c r="S54" s="83" t="s">
        <v>78</v>
      </c>
      <c r="T54" s="83" t="s">
        <v>64</v>
      </c>
      <c r="U54" s="83" t="s">
        <v>64</v>
      </c>
      <c r="V54" s="83" t="s">
        <v>64</v>
      </c>
      <c r="W54" s="83" t="s">
        <v>78</v>
      </c>
      <c r="X54" s="83" t="s">
        <v>64</v>
      </c>
      <c r="Y54" s="83" t="s">
        <v>64</v>
      </c>
      <c r="Z54" s="83" t="s">
        <v>65</v>
      </c>
      <c r="AA54" s="83" t="s">
        <v>65</v>
      </c>
      <c r="AB54" s="83" t="s">
        <v>66</v>
      </c>
      <c r="AC54" s="83" t="s">
        <v>66</v>
      </c>
      <c r="AD54" s="83" t="s">
        <v>66</v>
      </c>
      <c r="AE54" s="83" t="s">
        <v>66</v>
      </c>
      <c r="AF54" s="83" t="s">
        <v>66</v>
      </c>
      <c r="AG54" s="83" t="s">
        <v>65</v>
      </c>
      <c r="AH54" s="83" t="s">
        <v>65</v>
      </c>
      <c r="AI54" s="83" t="s">
        <v>79</v>
      </c>
      <c r="AJ54" s="83" t="s">
        <v>65</v>
      </c>
      <c r="AK54" s="83" t="s">
        <v>65</v>
      </c>
      <c r="AL54" s="83" t="s">
        <v>66</v>
      </c>
      <c r="AM54" s="83" t="s">
        <v>65</v>
      </c>
      <c r="AN54" s="83" t="s">
        <v>66</v>
      </c>
      <c r="AO54" s="83" t="s">
        <v>65</v>
      </c>
      <c r="AP54" s="83" t="s">
        <v>67</v>
      </c>
      <c r="AQ54" s="83" t="s">
        <v>67</v>
      </c>
      <c r="AR54" s="83" t="s">
        <v>63</v>
      </c>
      <c r="AS54" s="83" t="s">
        <v>252</v>
      </c>
      <c r="AT54" s="83" t="s">
        <v>69</v>
      </c>
      <c r="AU54" s="83" t="s">
        <v>67</v>
      </c>
      <c r="AV54" s="83" t="s">
        <v>132</v>
      </c>
      <c r="AW54" s="83" t="s">
        <v>73</v>
      </c>
      <c r="AX54" s="83" t="s">
        <v>73</v>
      </c>
      <c r="AY54" s="83" t="s">
        <v>72</v>
      </c>
      <c r="AZ54" s="83" t="s">
        <v>72</v>
      </c>
      <c r="BA54" s="83" t="s">
        <v>73</v>
      </c>
      <c r="BB54" s="83" t="s">
        <v>73</v>
      </c>
      <c r="BC54" s="83" t="s">
        <v>73</v>
      </c>
      <c r="BE54" s="83" t="s">
        <v>73</v>
      </c>
      <c r="BG54" s="76" t="s">
        <v>100</v>
      </c>
      <c r="BH54" s="76" t="s">
        <v>60</v>
      </c>
      <c r="BI54" s="76" t="s">
        <v>1414</v>
      </c>
      <c r="BJ54">
        <v>13</v>
      </c>
      <c r="BK54">
        <v>56</v>
      </c>
      <c r="BM54" s="86" t="s">
        <v>1130</v>
      </c>
      <c r="BN54" s="86" t="s">
        <v>1131</v>
      </c>
      <c r="BO54" s="87" t="s">
        <v>252</v>
      </c>
      <c r="BP54" s="87"/>
      <c r="BQ54" s="87" t="s">
        <v>1472</v>
      </c>
      <c r="BR54" s="86" t="s">
        <v>1445</v>
      </c>
      <c r="BS54" s="86">
        <v>1</v>
      </c>
      <c r="BT54" s="86" t="s">
        <v>1445</v>
      </c>
      <c r="BU54" s="86">
        <v>1</v>
      </c>
      <c r="BV54" s="86" t="s">
        <v>63</v>
      </c>
      <c r="BW54" s="86">
        <v>1</v>
      </c>
      <c r="BX54" s="86" t="s">
        <v>1447</v>
      </c>
      <c r="BY54" s="86">
        <v>0</v>
      </c>
      <c r="BZ54" s="86" t="s">
        <v>1450</v>
      </c>
      <c r="CA54" s="86">
        <v>1</v>
      </c>
      <c r="CB54" s="86" t="s">
        <v>1452</v>
      </c>
      <c r="CC54" s="86">
        <v>0</v>
      </c>
      <c r="CD54" s="86" t="s">
        <v>226</v>
      </c>
      <c r="CE54" s="86">
        <v>0</v>
      </c>
      <c r="CF54" s="86" t="s">
        <v>226</v>
      </c>
      <c r="CG54" s="86">
        <v>0</v>
      </c>
      <c r="CH54" s="86" t="s">
        <v>1454</v>
      </c>
      <c r="CI54" s="86">
        <v>1</v>
      </c>
      <c r="CJ54" s="86" t="s">
        <v>1454</v>
      </c>
      <c r="CK54" s="86">
        <v>1</v>
      </c>
      <c r="CL54" s="86" t="s">
        <v>226</v>
      </c>
      <c r="CM54" s="86">
        <v>0</v>
      </c>
      <c r="CN54" s="86" t="s">
        <v>226</v>
      </c>
      <c r="CO54" s="86">
        <v>0</v>
      </c>
      <c r="CP54" s="87" t="s">
        <v>1477</v>
      </c>
      <c r="CQ54" s="152">
        <v>0</v>
      </c>
    </row>
    <row r="55" spans="1:95" ht="13.2" x14ac:dyDescent="0.25">
      <c r="A55" s="82">
        <v>45569.502187199076</v>
      </c>
      <c r="B55" s="83" t="s">
        <v>253</v>
      </c>
      <c r="C55" s="84" t="s">
        <v>254</v>
      </c>
      <c r="D55" s="83">
        <v>37.5</v>
      </c>
      <c r="E55" s="83">
        <v>0.54</v>
      </c>
      <c r="F55" s="83" t="s">
        <v>60</v>
      </c>
      <c r="G55" s="83" t="s">
        <v>76</v>
      </c>
      <c r="H55" s="83" t="s">
        <v>100</v>
      </c>
      <c r="I55" s="83" t="s">
        <v>63</v>
      </c>
      <c r="J55" s="83" t="s">
        <v>64</v>
      </c>
      <c r="K55" s="83" t="s">
        <v>64</v>
      </c>
      <c r="L55" s="83" t="s">
        <v>64</v>
      </c>
      <c r="M55" s="83" t="s">
        <v>64</v>
      </c>
      <c r="N55" s="83" t="s">
        <v>64</v>
      </c>
      <c r="O55" s="83" t="s">
        <v>64</v>
      </c>
      <c r="P55" s="83" t="s">
        <v>84</v>
      </c>
      <c r="Q55" s="83" t="s">
        <v>64</v>
      </c>
      <c r="R55" s="83" t="s">
        <v>64</v>
      </c>
      <c r="S55" s="83" t="s">
        <v>78</v>
      </c>
      <c r="T55" s="83" t="s">
        <v>64</v>
      </c>
      <c r="U55" s="83" t="s">
        <v>64</v>
      </c>
      <c r="V55" s="83" t="s">
        <v>64</v>
      </c>
      <c r="W55" s="83" t="s">
        <v>64</v>
      </c>
      <c r="X55" s="83" t="s">
        <v>64</v>
      </c>
      <c r="Y55" s="83" t="s">
        <v>64</v>
      </c>
      <c r="Z55" s="83" t="s">
        <v>65</v>
      </c>
      <c r="AA55" s="83" t="s">
        <v>66</v>
      </c>
      <c r="AB55" s="83" t="s">
        <v>66</v>
      </c>
      <c r="AC55" s="83" t="s">
        <v>66</v>
      </c>
      <c r="AD55" s="83" t="s">
        <v>66</v>
      </c>
      <c r="AE55" s="83" t="s">
        <v>65</v>
      </c>
      <c r="AF55" s="83" t="s">
        <v>66</v>
      </c>
      <c r="AG55" s="83" t="s">
        <v>66</v>
      </c>
      <c r="AH55" s="83" t="s">
        <v>65</v>
      </c>
      <c r="AI55" s="83" t="s">
        <v>79</v>
      </c>
      <c r="AJ55" s="83" t="s">
        <v>65</v>
      </c>
      <c r="AK55" s="83" t="s">
        <v>66</v>
      </c>
      <c r="AL55" s="83" t="s">
        <v>66</v>
      </c>
      <c r="AM55" s="83" t="s">
        <v>65</v>
      </c>
      <c r="AN55" s="83" t="s">
        <v>79</v>
      </c>
      <c r="AO55" s="83" t="s">
        <v>66</v>
      </c>
      <c r="AP55" s="83" t="s">
        <v>67</v>
      </c>
      <c r="AQ55" s="83" t="s">
        <v>85</v>
      </c>
      <c r="AR55" s="83" t="s">
        <v>63</v>
      </c>
      <c r="AS55" s="83" t="s">
        <v>115</v>
      </c>
      <c r="AT55" s="83" t="s">
        <v>69</v>
      </c>
      <c r="AU55" s="83" t="s">
        <v>93</v>
      </c>
      <c r="AV55" s="83" t="s">
        <v>71</v>
      </c>
      <c r="AW55" s="83" t="s">
        <v>63</v>
      </c>
      <c r="AX55" s="83" t="s">
        <v>63</v>
      </c>
      <c r="AY55" s="83" t="s">
        <v>73</v>
      </c>
      <c r="AZ55" s="83" t="s">
        <v>73</v>
      </c>
      <c r="BA55" s="83" t="s">
        <v>73</v>
      </c>
      <c r="BB55" s="83" t="s">
        <v>73</v>
      </c>
      <c r="BC55" s="83" t="s">
        <v>73</v>
      </c>
      <c r="BE55" s="83" t="s">
        <v>73</v>
      </c>
      <c r="BG55" s="76" t="s">
        <v>100</v>
      </c>
      <c r="BH55" s="76" t="s">
        <v>60</v>
      </c>
      <c r="BI55" s="76" t="s">
        <v>1414</v>
      </c>
      <c r="BJ55">
        <v>13</v>
      </c>
      <c r="BK55">
        <v>52</v>
      </c>
      <c r="BM55" s="86" t="s">
        <v>1130</v>
      </c>
      <c r="BN55" s="86" t="s">
        <v>1131</v>
      </c>
      <c r="BO55" s="87" t="s">
        <v>115</v>
      </c>
      <c r="BP55" s="87"/>
      <c r="BQ55" s="87" t="s">
        <v>1472</v>
      </c>
      <c r="BR55" s="86" t="s">
        <v>1445</v>
      </c>
      <c r="BS55" s="86">
        <v>1</v>
      </c>
      <c r="BT55" s="86" t="s">
        <v>1445</v>
      </c>
      <c r="BU55" s="86">
        <v>1</v>
      </c>
      <c r="BV55" s="86" t="s">
        <v>63</v>
      </c>
      <c r="BW55" s="86">
        <v>1</v>
      </c>
      <c r="BX55" s="86" t="s">
        <v>1447</v>
      </c>
      <c r="BY55" s="86">
        <v>0</v>
      </c>
      <c r="BZ55" s="86" t="s">
        <v>1449</v>
      </c>
      <c r="CA55" s="86">
        <v>0</v>
      </c>
      <c r="CB55" s="86" t="s">
        <v>1452</v>
      </c>
      <c r="CC55" s="86">
        <v>0</v>
      </c>
      <c r="CD55" s="86" t="s">
        <v>1454</v>
      </c>
      <c r="CE55" s="86">
        <v>1</v>
      </c>
      <c r="CF55" s="86" t="s">
        <v>1454</v>
      </c>
      <c r="CG55" s="86">
        <v>1</v>
      </c>
      <c r="CH55" s="86" t="s">
        <v>226</v>
      </c>
      <c r="CI55" s="86">
        <v>0</v>
      </c>
      <c r="CJ55" s="86" t="s">
        <v>226</v>
      </c>
      <c r="CK55" s="86">
        <v>0</v>
      </c>
      <c r="CL55" s="86" t="s">
        <v>226</v>
      </c>
      <c r="CM55" s="86">
        <v>0</v>
      </c>
      <c r="CN55" s="86" t="s">
        <v>226</v>
      </c>
      <c r="CO55" s="86">
        <v>0</v>
      </c>
      <c r="CP55" s="87" t="s">
        <v>1477</v>
      </c>
      <c r="CQ55" s="152">
        <v>0</v>
      </c>
    </row>
    <row r="56" spans="1:95" ht="13.2" x14ac:dyDescent="0.25">
      <c r="A56" s="82">
        <v>45569.503389965277</v>
      </c>
      <c r="B56" s="83" t="s">
        <v>255</v>
      </c>
      <c r="C56" s="84" t="s">
        <v>256</v>
      </c>
      <c r="D56" s="83">
        <v>28.57</v>
      </c>
      <c r="E56" s="83">
        <v>0.17</v>
      </c>
      <c r="F56" s="83" t="s">
        <v>60</v>
      </c>
      <c r="G56" s="83" t="s">
        <v>76</v>
      </c>
      <c r="H56" s="83" t="s">
        <v>100</v>
      </c>
      <c r="I56" s="83" t="s">
        <v>63</v>
      </c>
      <c r="J56" s="83" t="s">
        <v>78</v>
      </c>
      <c r="K56" s="83" t="s">
        <v>78</v>
      </c>
      <c r="L56" s="83" t="s">
        <v>64</v>
      </c>
      <c r="M56" s="83" t="s">
        <v>64</v>
      </c>
      <c r="N56" s="83" t="s">
        <v>64</v>
      </c>
      <c r="O56" s="83" t="s">
        <v>64</v>
      </c>
      <c r="P56" s="83" t="s">
        <v>84</v>
      </c>
      <c r="Q56" s="83" t="s">
        <v>84</v>
      </c>
      <c r="R56" s="83" t="s">
        <v>64</v>
      </c>
      <c r="S56" s="83" t="s">
        <v>78</v>
      </c>
      <c r="T56" s="83" t="s">
        <v>64</v>
      </c>
      <c r="U56" s="83" t="s">
        <v>64</v>
      </c>
      <c r="V56" s="83" t="s">
        <v>84</v>
      </c>
      <c r="W56" s="83" t="s">
        <v>64</v>
      </c>
      <c r="X56" s="83" t="s">
        <v>84</v>
      </c>
      <c r="Y56" s="83" t="s">
        <v>64</v>
      </c>
      <c r="Z56" s="83" t="s">
        <v>66</v>
      </c>
      <c r="AA56" s="83" t="s">
        <v>65</v>
      </c>
      <c r="AB56" s="83" t="s">
        <v>66</v>
      </c>
      <c r="AC56" s="83" t="s">
        <v>65</v>
      </c>
      <c r="AD56" s="83" t="s">
        <v>65</v>
      </c>
      <c r="AE56" s="83" t="s">
        <v>65</v>
      </c>
      <c r="AF56" s="83" t="s">
        <v>66</v>
      </c>
      <c r="AG56" s="83" t="s">
        <v>65</v>
      </c>
      <c r="AH56" s="83" t="s">
        <v>65</v>
      </c>
      <c r="AI56" s="83" t="s">
        <v>101</v>
      </c>
      <c r="AJ56" s="83" t="s">
        <v>65</v>
      </c>
      <c r="AK56" s="83" t="s">
        <v>65</v>
      </c>
      <c r="AL56" s="83" t="s">
        <v>65</v>
      </c>
      <c r="AM56" s="83" t="s">
        <v>65</v>
      </c>
      <c r="AN56" s="83" t="s">
        <v>66</v>
      </c>
      <c r="AO56" s="83" t="s">
        <v>66</v>
      </c>
      <c r="AP56" s="83" t="s">
        <v>85</v>
      </c>
      <c r="AQ56" s="83" t="s">
        <v>85</v>
      </c>
      <c r="AR56" s="83" t="s">
        <v>86</v>
      </c>
      <c r="AS56" s="83" t="s">
        <v>68</v>
      </c>
      <c r="AT56" s="83" t="s">
        <v>69</v>
      </c>
      <c r="AU56" s="83" t="s">
        <v>70</v>
      </c>
      <c r="AV56" s="83" t="s">
        <v>132</v>
      </c>
      <c r="AW56" s="83" t="s">
        <v>73</v>
      </c>
      <c r="AX56" s="83" t="s">
        <v>73</v>
      </c>
      <c r="AY56" s="83" t="s">
        <v>63</v>
      </c>
      <c r="AZ56" s="83" t="s">
        <v>63</v>
      </c>
      <c r="BA56" s="83" t="s">
        <v>72</v>
      </c>
      <c r="BB56" s="83" t="s">
        <v>73</v>
      </c>
      <c r="BC56" s="83" t="s">
        <v>73</v>
      </c>
      <c r="BE56" s="83" t="s">
        <v>73</v>
      </c>
      <c r="BG56" s="76" t="s">
        <v>100</v>
      </c>
      <c r="BH56" s="76" t="s">
        <v>60</v>
      </c>
      <c r="BI56" s="76" t="s">
        <v>1414</v>
      </c>
      <c r="BJ56">
        <v>8</v>
      </c>
      <c r="BK56">
        <v>59</v>
      </c>
      <c r="BM56" s="86" t="s">
        <v>1130</v>
      </c>
      <c r="BN56" s="86" t="s">
        <v>1131</v>
      </c>
      <c r="BO56" s="87" t="s">
        <v>68</v>
      </c>
      <c r="BP56" s="87"/>
      <c r="BQ56" s="87" t="s">
        <v>1472</v>
      </c>
      <c r="BR56" s="86" t="s">
        <v>1445</v>
      </c>
      <c r="BS56" s="86">
        <v>1</v>
      </c>
      <c r="BT56" s="86" t="s">
        <v>1445</v>
      </c>
      <c r="BU56" s="86">
        <v>1</v>
      </c>
      <c r="BV56" s="86" t="s">
        <v>63</v>
      </c>
      <c r="BW56" s="86">
        <v>1</v>
      </c>
      <c r="BX56" s="86" t="s">
        <v>1447</v>
      </c>
      <c r="BY56" s="86">
        <v>0</v>
      </c>
      <c r="BZ56" s="86" t="s">
        <v>1470</v>
      </c>
      <c r="CA56" s="86">
        <v>2</v>
      </c>
      <c r="CB56" s="86" t="s">
        <v>1452</v>
      </c>
      <c r="CC56" s="86">
        <v>0</v>
      </c>
      <c r="CD56" s="86" t="s">
        <v>226</v>
      </c>
      <c r="CE56" s="86">
        <v>0</v>
      </c>
      <c r="CF56" s="86" t="s">
        <v>226</v>
      </c>
      <c r="CG56" s="86">
        <v>0</v>
      </c>
      <c r="CH56" s="86" t="s">
        <v>1454</v>
      </c>
      <c r="CI56" s="86">
        <v>1</v>
      </c>
      <c r="CJ56" s="86" t="s">
        <v>1454</v>
      </c>
      <c r="CK56" s="86">
        <v>1</v>
      </c>
      <c r="CL56" s="86" t="s">
        <v>1454</v>
      </c>
      <c r="CM56" s="86">
        <v>1</v>
      </c>
      <c r="CN56" s="86" t="s">
        <v>226</v>
      </c>
      <c r="CO56" s="86">
        <v>0</v>
      </c>
      <c r="CP56" s="87" t="s">
        <v>1477</v>
      </c>
      <c r="CQ56" s="152">
        <v>0</v>
      </c>
    </row>
    <row r="57" spans="1:95" ht="13.2" x14ac:dyDescent="0.25">
      <c r="A57" s="82">
        <v>45569.505584247687</v>
      </c>
      <c r="B57" s="83" t="s">
        <v>257</v>
      </c>
      <c r="C57" s="84" t="s">
        <v>258</v>
      </c>
      <c r="D57" s="83">
        <v>42.86</v>
      </c>
      <c r="E57" s="83">
        <v>0</v>
      </c>
      <c r="F57" s="83" t="s">
        <v>60</v>
      </c>
      <c r="G57" s="83" t="s">
        <v>76</v>
      </c>
      <c r="H57" s="83" t="s">
        <v>125</v>
      </c>
      <c r="I57" s="83" t="s">
        <v>63</v>
      </c>
      <c r="J57" s="83" t="s">
        <v>64</v>
      </c>
      <c r="K57" s="83" t="s">
        <v>64</v>
      </c>
      <c r="L57" s="83" t="s">
        <v>64</v>
      </c>
      <c r="M57" s="83" t="s">
        <v>84</v>
      </c>
      <c r="N57" s="83" t="s">
        <v>64</v>
      </c>
      <c r="O57" s="83" t="s">
        <v>64</v>
      </c>
      <c r="P57" s="83" t="s">
        <v>84</v>
      </c>
      <c r="Q57" s="83" t="s">
        <v>64</v>
      </c>
      <c r="R57" s="83" t="s">
        <v>64</v>
      </c>
      <c r="S57" s="83" t="s">
        <v>64</v>
      </c>
      <c r="T57" s="83" t="s">
        <v>64</v>
      </c>
      <c r="U57" s="83" t="s">
        <v>84</v>
      </c>
      <c r="V57" s="83" t="s">
        <v>64</v>
      </c>
      <c r="W57" s="83" t="s">
        <v>64</v>
      </c>
      <c r="X57" s="83" t="s">
        <v>84</v>
      </c>
      <c r="Y57" s="83" t="s">
        <v>64</v>
      </c>
      <c r="Z57" s="83" t="s">
        <v>66</v>
      </c>
      <c r="AA57" s="83" t="s">
        <v>65</v>
      </c>
      <c r="AB57" s="83" t="s">
        <v>66</v>
      </c>
      <c r="AC57" s="83" t="s">
        <v>65</v>
      </c>
      <c r="AD57" s="83" t="s">
        <v>65</v>
      </c>
      <c r="AE57" s="83" t="s">
        <v>65</v>
      </c>
      <c r="AF57" s="83" t="s">
        <v>65</v>
      </c>
      <c r="AG57" s="83" t="s">
        <v>66</v>
      </c>
      <c r="AH57" s="83" t="s">
        <v>65</v>
      </c>
      <c r="AI57" s="83" t="s">
        <v>101</v>
      </c>
      <c r="AJ57" s="83" t="s">
        <v>65</v>
      </c>
      <c r="AK57" s="83" t="s">
        <v>65</v>
      </c>
      <c r="AL57" s="83" t="s">
        <v>65</v>
      </c>
      <c r="AM57" s="83" t="s">
        <v>65</v>
      </c>
      <c r="AN57" s="83" t="s">
        <v>65</v>
      </c>
      <c r="AO57" s="83" t="s">
        <v>65</v>
      </c>
      <c r="AP57" s="83" t="s">
        <v>67</v>
      </c>
      <c r="AQ57" s="83" t="s">
        <v>67</v>
      </c>
      <c r="AR57" s="83" t="s">
        <v>86</v>
      </c>
      <c r="AS57" s="83" t="s">
        <v>259</v>
      </c>
      <c r="AT57" s="83" t="s">
        <v>87</v>
      </c>
      <c r="AU57" s="83" t="s">
        <v>85</v>
      </c>
      <c r="AV57" s="83" t="s">
        <v>80</v>
      </c>
      <c r="AW57" s="83" t="s">
        <v>63</v>
      </c>
      <c r="AX57" s="83" t="s">
        <v>63</v>
      </c>
      <c r="AY57" s="83" t="s">
        <v>63</v>
      </c>
      <c r="AZ57" s="83" t="s">
        <v>63</v>
      </c>
      <c r="BA57" s="83" t="s">
        <v>63</v>
      </c>
      <c r="BB57" s="83" t="s">
        <v>63</v>
      </c>
      <c r="BC57" s="83" t="s">
        <v>73</v>
      </c>
      <c r="BE57" s="83" t="s">
        <v>73</v>
      </c>
      <c r="BG57" s="76" t="s">
        <v>100</v>
      </c>
      <c r="BH57" s="76" t="s">
        <v>60</v>
      </c>
      <c r="BI57" s="76" t="s">
        <v>1414</v>
      </c>
      <c r="BJ57">
        <v>12</v>
      </c>
      <c r="BK57">
        <v>61</v>
      </c>
      <c r="BM57" s="86" t="s">
        <v>1130</v>
      </c>
      <c r="BN57" s="86" t="s">
        <v>1131</v>
      </c>
      <c r="BO57" s="87" t="s">
        <v>259</v>
      </c>
      <c r="BP57" s="87"/>
      <c r="BQ57" s="87" t="s">
        <v>1472</v>
      </c>
      <c r="BR57" s="86" t="s">
        <v>1445</v>
      </c>
      <c r="BS57" s="86">
        <v>1</v>
      </c>
      <c r="BT57" s="86" t="s">
        <v>1445</v>
      </c>
      <c r="BU57" s="86">
        <v>1</v>
      </c>
      <c r="BV57" s="86" t="s">
        <v>63</v>
      </c>
      <c r="BW57" s="86">
        <v>1</v>
      </c>
      <c r="BX57" s="86" t="s">
        <v>1448</v>
      </c>
      <c r="BY57" s="86">
        <v>1</v>
      </c>
      <c r="BZ57" s="86" t="s">
        <v>1450</v>
      </c>
      <c r="CA57" s="86">
        <v>1</v>
      </c>
      <c r="CB57" s="86" t="s">
        <v>1452</v>
      </c>
      <c r="CC57" s="86">
        <v>0</v>
      </c>
      <c r="CD57" s="86" t="s">
        <v>1454</v>
      </c>
      <c r="CE57" s="86">
        <v>1</v>
      </c>
      <c r="CF57" s="86" t="s">
        <v>1454</v>
      </c>
      <c r="CG57" s="86">
        <v>1</v>
      </c>
      <c r="CH57" s="86" t="s">
        <v>1454</v>
      </c>
      <c r="CI57" s="86">
        <v>1</v>
      </c>
      <c r="CJ57" s="86" t="s">
        <v>1454</v>
      </c>
      <c r="CK57" s="86">
        <v>1</v>
      </c>
      <c r="CL57" s="86" t="s">
        <v>1454</v>
      </c>
      <c r="CM57" s="86">
        <v>1</v>
      </c>
      <c r="CN57" s="86" t="s">
        <v>1454</v>
      </c>
      <c r="CO57" s="86">
        <v>1</v>
      </c>
      <c r="CP57" s="87" t="s">
        <v>1478</v>
      </c>
      <c r="CQ57" s="152">
        <v>1</v>
      </c>
    </row>
    <row r="58" spans="1:95" ht="13.2" x14ac:dyDescent="0.25">
      <c r="A58" s="82">
        <v>45569.505604409722</v>
      </c>
      <c r="B58" s="83" t="s">
        <v>260</v>
      </c>
      <c r="C58" s="84" t="s">
        <v>261</v>
      </c>
      <c r="D58" s="83">
        <v>100</v>
      </c>
      <c r="E58" s="83">
        <v>0.54</v>
      </c>
      <c r="F58" s="83" t="s">
        <v>60</v>
      </c>
      <c r="G58" s="83" t="s">
        <v>76</v>
      </c>
      <c r="H58" s="83" t="s">
        <v>100</v>
      </c>
      <c r="I58" s="83" t="s">
        <v>63</v>
      </c>
      <c r="J58" s="83" t="s">
        <v>64</v>
      </c>
      <c r="K58" s="83" t="s">
        <v>64</v>
      </c>
      <c r="L58" s="83" t="s">
        <v>64</v>
      </c>
      <c r="M58" s="83" t="s">
        <v>84</v>
      </c>
      <c r="N58" s="83" t="s">
        <v>64</v>
      </c>
      <c r="O58" s="83" t="s">
        <v>64</v>
      </c>
      <c r="P58" s="83" t="s">
        <v>64</v>
      </c>
      <c r="Q58" s="83" t="s">
        <v>64</v>
      </c>
      <c r="R58" s="83" t="s">
        <v>64</v>
      </c>
      <c r="S58" s="83" t="s">
        <v>84</v>
      </c>
      <c r="T58" s="83" t="s">
        <v>64</v>
      </c>
      <c r="U58" s="83" t="s">
        <v>84</v>
      </c>
      <c r="V58" s="83" t="s">
        <v>64</v>
      </c>
      <c r="W58" s="83" t="s">
        <v>64</v>
      </c>
      <c r="X58" s="83" t="s">
        <v>64</v>
      </c>
      <c r="Y58" s="83" t="s">
        <v>64</v>
      </c>
      <c r="Z58" s="83" t="s">
        <v>66</v>
      </c>
      <c r="AA58" s="83" t="s">
        <v>65</v>
      </c>
      <c r="AB58" s="83" t="s">
        <v>65</v>
      </c>
      <c r="AC58" s="83" t="s">
        <v>66</v>
      </c>
      <c r="AD58" s="83" t="s">
        <v>66</v>
      </c>
      <c r="AE58" s="83" t="s">
        <v>66</v>
      </c>
      <c r="AF58" s="83" t="s">
        <v>66</v>
      </c>
      <c r="AG58" s="83" t="s">
        <v>66</v>
      </c>
      <c r="AH58" s="83" t="s">
        <v>66</v>
      </c>
      <c r="AI58" s="83" t="s">
        <v>79</v>
      </c>
      <c r="AJ58" s="83" t="s">
        <v>65</v>
      </c>
      <c r="AK58" s="83" t="s">
        <v>65</v>
      </c>
      <c r="AL58" s="83" t="s">
        <v>65</v>
      </c>
      <c r="AM58" s="83" t="s">
        <v>65</v>
      </c>
      <c r="AN58" s="83" t="s">
        <v>66</v>
      </c>
      <c r="AO58" s="83" t="s">
        <v>66</v>
      </c>
      <c r="AP58" s="83" t="s">
        <v>85</v>
      </c>
      <c r="AQ58" s="83" t="s">
        <v>67</v>
      </c>
      <c r="AR58" s="83" t="s">
        <v>73</v>
      </c>
      <c r="AS58" s="83" t="s">
        <v>120</v>
      </c>
      <c r="AT58" s="83" t="s">
        <v>69</v>
      </c>
      <c r="AU58" s="83" t="s">
        <v>80</v>
      </c>
      <c r="AV58" s="83" t="s">
        <v>71</v>
      </c>
      <c r="AW58" s="83" t="s">
        <v>63</v>
      </c>
      <c r="AX58" s="83" t="s">
        <v>72</v>
      </c>
      <c r="AY58" s="83" t="s">
        <v>63</v>
      </c>
      <c r="AZ58" s="83" t="s">
        <v>72</v>
      </c>
      <c r="BA58" s="83" t="s">
        <v>63</v>
      </c>
      <c r="BB58" s="83" t="s">
        <v>72</v>
      </c>
      <c r="BC58" s="83" t="s">
        <v>73</v>
      </c>
      <c r="BD58" s="83" t="s">
        <v>262</v>
      </c>
      <c r="BE58" s="83" t="s">
        <v>73</v>
      </c>
      <c r="BG58" s="76" t="s">
        <v>100</v>
      </c>
      <c r="BH58" s="76" t="s">
        <v>60</v>
      </c>
      <c r="BI58" s="76" t="s">
        <v>1414</v>
      </c>
      <c r="BJ58">
        <v>13</v>
      </c>
      <c r="BK58">
        <v>54</v>
      </c>
      <c r="BM58" s="86" t="s">
        <v>1130</v>
      </c>
      <c r="BN58" s="86" t="s">
        <v>1131</v>
      </c>
      <c r="BO58" s="87" t="s">
        <v>68</v>
      </c>
      <c r="BP58" s="87"/>
      <c r="BQ58" s="87" t="s">
        <v>1472</v>
      </c>
      <c r="BR58" s="86" t="s">
        <v>1445</v>
      </c>
      <c r="BS58" s="86">
        <v>1</v>
      </c>
      <c r="BT58" s="86" t="s">
        <v>1445</v>
      </c>
      <c r="BU58" s="86">
        <v>1</v>
      </c>
      <c r="BV58" s="86" t="s">
        <v>73</v>
      </c>
      <c r="BW58" s="86">
        <v>0</v>
      </c>
      <c r="BX58" s="86" t="s">
        <v>1447</v>
      </c>
      <c r="BY58" s="86">
        <v>0</v>
      </c>
      <c r="BZ58" s="86" t="s">
        <v>1450</v>
      </c>
      <c r="CA58" s="86">
        <v>1</v>
      </c>
      <c r="CB58" s="86" t="s">
        <v>1452</v>
      </c>
      <c r="CC58" s="86">
        <v>0</v>
      </c>
      <c r="CD58" s="86" t="s">
        <v>1454</v>
      </c>
      <c r="CE58" s="86">
        <v>1</v>
      </c>
      <c r="CF58" s="86" t="s">
        <v>1454</v>
      </c>
      <c r="CG58" s="86">
        <v>1</v>
      </c>
      <c r="CH58" s="86" t="s">
        <v>1454</v>
      </c>
      <c r="CI58" s="86">
        <v>1</v>
      </c>
      <c r="CJ58" s="86" t="s">
        <v>1454</v>
      </c>
      <c r="CK58" s="86">
        <v>1</v>
      </c>
      <c r="CL58" s="86" t="s">
        <v>1454</v>
      </c>
      <c r="CM58" s="86">
        <v>1</v>
      </c>
      <c r="CN58" s="86" t="s">
        <v>1454</v>
      </c>
      <c r="CO58" s="86">
        <v>1</v>
      </c>
      <c r="CP58" s="87" t="s">
        <v>1478</v>
      </c>
      <c r="CQ58" s="152">
        <v>1</v>
      </c>
    </row>
    <row r="59" spans="1:95" ht="13.2" x14ac:dyDescent="0.25">
      <c r="A59" s="82">
        <v>45569.506849988422</v>
      </c>
      <c r="B59" s="83" t="s">
        <v>263</v>
      </c>
      <c r="C59" s="84" t="s">
        <v>264</v>
      </c>
      <c r="D59" s="83">
        <v>28.57</v>
      </c>
      <c r="E59" s="83">
        <v>0.17</v>
      </c>
      <c r="F59" s="83" t="s">
        <v>60</v>
      </c>
      <c r="G59" s="83" t="s">
        <v>76</v>
      </c>
      <c r="H59" s="83" t="s">
        <v>100</v>
      </c>
      <c r="I59" s="83" t="s">
        <v>63</v>
      </c>
      <c r="J59" s="83" t="s">
        <v>64</v>
      </c>
      <c r="K59" s="83" t="s">
        <v>64</v>
      </c>
      <c r="L59" s="83" t="s">
        <v>64</v>
      </c>
      <c r="M59" s="83" t="s">
        <v>64</v>
      </c>
      <c r="N59" s="83" t="s">
        <v>64</v>
      </c>
      <c r="O59" s="83" t="s">
        <v>64</v>
      </c>
      <c r="P59" s="83" t="s">
        <v>64</v>
      </c>
      <c r="Q59" s="83" t="s">
        <v>64</v>
      </c>
      <c r="R59" s="83" t="s">
        <v>64</v>
      </c>
      <c r="S59" s="83" t="s">
        <v>64</v>
      </c>
      <c r="T59" s="83" t="s">
        <v>64</v>
      </c>
      <c r="U59" s="83" t="s">
        <v>64</v>
      </c>
      <c r="V59" s="83" t="s">
        <v>64</v>
      </c>
      <c r="W59" s="83" t="s">
        <v>64</v>
      </c>
      <c r="X59" s="83" t="s">
        <v>64</v>
      </c>
      <c r="Y59" s="83" t="s">
        <v>64</v>
      </c>
      <c r="Z59" s="83" t="s">
        <v>66</v>
      </c>
      <c r="AA59" s="83" t="s">
        <v>65</v>
      </c>
      <c r="AB59" s="83" t="s">
        <v>66</v>
      </c>
      <c r="AC59" s="83" t="s">
        <v>65</v>
      </c>
      <c r="AD59" s="83" t="s">
        <v>66</v>
      </c>
      <c r="AE59" s="83" t="s">
        <v>65</v>
      </c>
      <c r="AF59" s="83" t="s">
        <v>66</v>
      </c>
      <c r="AG59" s="83" t="s">
        <v>65</v>
      </c>
      <c r="AH59" s="83" t="s">
        <v>66</v>
      </c>
      <c r="AI59" s="83" t="s">
        <v>79</v>
      </c>
      <c r="AJ59" s="83" t="s">
        <v>65</v>
      </c>
      <c r="AK59" s="83" t="s">
        <v>65</v>
      </c>
      <c r="AL59" s="83" t="s">
        <v>65</v>
      </c>
      <c r="AM59" s="83" t="s">
        <v>65</v>
      </c>
      <c r="AN59" s="83" t="s">
        <v>66</v>
      </c>
      <c r="AO59" s="83" t="s">
        <v>66</v>
      </c>
      <c r="AP59" s="83" t="s">
        <v>67</v>
      </c>
      <c r="AQ59" s="83" t="s">
        <v>67</v>
      </c>
      <c r="AR59" s="83" t="s">
        <v>63</v>
      </c>
      <c r="AS59" s="83" t="s">
        <v>265</v>
      </c>
      <c r="AT59" s="83" t="s">
        <v>87</v>
      </c>
      <c r="AU59" s="83" t="s">
        <v>80</v>
      </c>
      <c r="AV59" s="83" t="s">
        <v>71</v>
      </c>
      <c r="AW59" s="83" t="s">
        <v>63</v>
      </c>
      <c r="AX59" s="83" t="s">
        <v>63</v>
      </c>
      <c r="AY59" s="83" t="s">
        <v>72</v>
      </c>
      <c r="AZ59" s="83" t="s">
        <v>73</v>
      </c>
      <c r="BA59" s="83" t="s">
        <v>72</v>
      </c>
      <c r="BB59" s="83" t="s">
        <v>73</v>
      </c>
      <c r="BC59" s="83" t="s">
        <v>73</v>
      </c>
      <c r="BE59" s="83" t="s">
        <v>73</v>
      </c>
      <c r="BG59" s="76" t="s">
        <v>100</v>
      </c>
      <c r="BH59" s="76" t="s">
        <v>60</v>
      </c>
      <c r="BI59" s="76" t="s">
        <v>1414</v>
      </c>
      <c r="BJ59">
        <v>15</v>
      </c>
      <c r="BK59">
        <v>56</v>
      </c>
      <c r="BM59" s="86" t="s">
        <v>1130</v>
      </c>
      <c r="BN59" s="86" t="s">
        <v>1131</v>
      </c>
      <c r="BO59" s="87" t="s">
        <v>1422</v>
      </c>
      <c r="BP59" s="87"/>
      <c r="BQ59" s="87" t="s">
        <v>1472</v>
      </c>
      <c r="BR59" s="86" t="s">
        <v>1445</v>
      </c>
      <c r="BS59" s="86">
        <v>1</v>
      </c>
      <c r="BT59" s="86" t="s">
        <v>1445</v>
      </c>
      <c r="BU59" s="86">
        <v>1</v>
      </c>
      <c r="BV59" s="86" t="s">
        <v>63</v>
      </c>
      <c r="BW59" s="86">
        <v>1</v>
      </c>
      <c r="BX59" s="86" t="s">
        <v>1448</v>
      </c>
      <c r="BY59" s="86">
        <v>1</v>
      </c>
      <c r="BZ59" s="86" t="s">
        <v>1450</v>
      </c>
      <c r="CA59" s="86">
        <v>1</v>
      </c>
      <c r="CB59" s="86" t="s">
        <v>1452</v>
      </c>
      <c r="CC59" s="86">
        <v>0</v>
      </c>
      <c r="CD59" s="86" t="s">
        <v>1454</v>
      </c>
      <c r="CE59" s="86">
        <v>1</v>
      </c>
      <c r="CF59" s="86" t="s">
        <v>1454</v>
      </c>
      <c r="CG59" s="86">
        <v>1</v>
      </c>
      <c r="CH59" s="86" t="s">
        <v>1454</v>
      </c>
      <c r="CI59" s="86">
        <v>1</v>
      </c>
      <c r="CJ59" s="86" t="s">
        <v>226</v>
      </c>
      <c r="CK59" s="86">
        <v>0</v>
      </c>
      <c r="CL59" s="86" t="s">
        <v>1454</v>
      </c>
      <c r="CM59" s="86">
        <v>1</v>
      </c>
      <c r="CN59" s="86" t="s">
        <v>226</v>
      </c>
      <c r="CO59" s="86">
        <v>0</v>
      </c>
      <c r="CP59" s="87" t="s">
        <v>1477</v>
      </c>
      <c r="CQ59" s="152">
        <v>0</v>
      </c>
    </row>
    <row r="60" spans="1:95" ht="13.2" x14ac:dyDescent="0.25">
      <c r="A60" s="82">
        <v>45569.508050347227</v>
      </c>
      <c r="B60" s="83" t="s">
        <v>269</v>
      </c>
      <c r="C60" s="84" t="s">
        <v>270</v>
      </c>
      <c r="D60" s="83">
        <v>100</v>
      </c>
      <c r="E60" s="83">
        <v>0.54</v>
      </c>
      <c r="F60" s="83" t="s">
        <v>60</v>
      </c>
      <c r="G60" s="83" t="s">
        <v>76</v>
      </c>
      <c r="H60" s="83" t="s">
        <v>100</v>
      </c>
      <c r="I60" s="83" t="s">
        <v>63</v>
      </c>
      <c r="J60" s="83" t="s">
        <v>64</v>
      </c>
      <c r="K60" s="83" t="s">
        <v>64</v>
      </c>
      <c r="L60" s="83" t="s">
        <v>64</v>
      </c>
      <c r="M60" s="83" t="s">
        <v>84</v>
      </c>
      <c r="N60" s="83" t="s">
        <v>64</v>
      </c>
      <c r="O60" s="83" t="s">
        <v>64</v>
      </c>
      <c r="P60" s="83" t="s">
        <v>84</v>
      </c>
      <c r="Q60" s="83" t="s">
        <v>84</v>
      </c>
      <c r="R60" s="83" t="s">
        <v>64</v>
      </c>
      <c r="S60" s="83" t="s">
        <v>64</v>
      </c>
      <c r="T60" s="83" t="s">
        <v>64</v>
      </c>
      <c r="U60" s="83" t="s">
        <v>84</v>
      </c>
      <c r="V60" s="83" t="s">
        <v>64</v>
      </c>
      <c r="W60" s="83" t="s">
        <v>64</v>
      </c>
      <c r="X60" s="83" t="s">
        <v>64</v>
      </c>
      <c r="Y60" s="83" t="s">
        <v>64</v>
      </c>
      <c r="Z60" s="83" t="s">
        <v>65</v>
      </c>
      <c r="AA60" s="83" t="s">
        <v>65</v>
      </c>
      <c r="AB60" s="83" t="s">
        <v>65</v>
      </c>
      <c r="AC60" s="83" t="s">
        <v>65</v>
      </c>
      <c r="AD60" s="83" t="s">
        <v>65</v>
      </c>
      <c r="AE60" s="83" t="s">
        <v>65</v>
      </c>
      <c r="AF60" s="83" t="s">
        <v>66</v>
      </c>
      <c r="AG60" s="83" t="s">
        <v>65</v>
      </c>
      <c r="AH60" s="83" t="s">
        <v>65</v>
      </c>
      <c r="AI60" s="83" t="s">
        <v>101</v>
      </c>
      <c r="AJ60" s="83" t="s">
        <v>65</v>
      </c>
      <c r="AK60" s="83" t="s">
        <v>65</v>
      </c>
      <c r="AL60" s="83" t="s">
        <v>65</v>
      </c>
      <c r="AM60" s="83" t="s">
        <v>65</v>
      </c>
      <c r="AN60" s="83" t="s">
        <v>66</v>
      </c>
      <c r="AO60" s="83" t="s">
        <v>65</v>
      </c>
      <c r="AP60" s="83" t="s">
        <v>67</v>
      </c>
      <c r="AQ60" s="83" t="s">
        <v>67</v>
      </c>
      <c r="AR60" s="83" t="s">
        <v>86</v>
      </c>
      <c r="AS60" s="83" t="s">
        <v>68</v>
      </c>
      <c r="AT60" s="83" t="s">
        <v>69</v>
      </c>
      <c r="AU60" s="83" t="s">
        <v>93</v>
      </c>
      <c r="AV60" s="83" t="s">
        <v>71</v>
      </c>
      <c r="AW60" s="83" t="s">
        <v>73</v>
      </c>
      <c r="AX60" s="83" t="s">
        <v>73</v>
      </c>
      <c r="AY60" s="83" t="s">
        <v>63</v>
      </c>
      <c r="AZ60" s="83" t="s">
        <v>63</v>
      </c>
      <c r="BA60" s="83" t="s">
        <v>72</v>
      </c>
      <c r="BB60" s="83" t="s">
        <v>73</v>
      </c>
      <c r="BC60" s="83" t="s">
        <v>73</v>
      </c>
      <c r="BE60" s="83" t="s">
        <v>63</v>
      </c>
      <c r="BF60" s="83" t="s">
        <v>271</v>
      </c>
      <c r="BG60" s="76" t="s">
        <v>100</v>
      </c>
      <c r="BH60" s="76" t="s">
        <v>60</v>
      </c>
      <c r="BI60" s="76" t="s">
        <v>1414</v>
      </c>
      <c r="BJ60">
        <v>12</v>
      </c>
      <c r="BK60">
        <v>62</v>
      </c>
      <c r="BM60" s="86" t="s">
        <v>1130</v>
      </c>
      <c r="BN60" s="86" t="s">
        <v>1131</v>
      </c>
      <c r="BO60" s="87" t="s">
        <v>68</v>
      </c>
      <c r="BP60" s="87"/>
      <c r="BQ60" s="87" t="s">
        <v>1472</v>
      </c>
      <c r="BR60" s="86" t="s">
        <v>1445</v>
      </c>
      <c r="BS60" s="86">
        <v>1</v>
      </c>
      <c r="BT60" s="86" t="s">
        <v>1445</v>
      </c>
      <c r="BU60" s="86">
        <v>1</v>
      </c>
      <c r="BV60" s="86" t="s">
        <v>63</v>
      </c>
      <c r="BW60" s="86">
        <v>1</v>
      </c>
      <c r="BX60" s="86" t="s">
        <v>1447</v>
      </c>
      <c r="BY60" s="86">
        <v>0</v>
      </c>
      <c r="BZ60" s="86" t="s">
        <v>1449</v>
      </c>
      <c r="CA60" s="86">
        <v>0</v>
      </c>
      <c r="CB60" s="86" t="s">
        <v>1452</v>
      </c>
      <c r="CC60" s="86">
        <v>0</v>
      </c>
      <c r="CD60" s="86" t="s">
        <v>226</v>
      </c>
      <c r="CE60" s="86">
        <v>0</v>
      </c>
      <c r="CF60" s="86" t="s">
        <v>226</v>
      </c>
      <c r="CG60" s="86">
        <v>0</v>
      </c>
      <c r="CH60" s="86" t="s">
        <v>1454</v>
      </c>
      <c r="CI60" s="86">
        <v>1</v>
      </c>
      <c r="CJ60" s="86" t="s">
        <v>1454</v>
      </c>
      <c r="CK60" s="86">
        <v>1</v>
      </c>
      <c r="CL60" s="86" t="s">
        <v>1454</v>
      </c>
      <c r="CM60" s="86">
        <v>1</v>
      </c>
      <c r="CN60" s="86" t="s">
        <v>226</v>
      </c>
      <c r="CO60" s="86">
        <v>0</v>
      </c>
      <c r="CP60" s="87" t="s">
        <v>1477</v>
      </c>
      <c r="CQ60" s="152">
        <v>0</v>
      </c>
    </row>
    <row r="61" spans="1:95" ht="13.2" x14ac:dyDescent="0.25">
      <c r="A61" s="82">
        <v>45569.510554050925</v>
      </c>
      <c r="B61" s="83" t="s">
        <v>272</v>
      </c>
      <c r="C61" s="84" t="s">
        <v>273</v>
      </c>
      <c r="D61" s="83">
        <v>21.43</v>
      </c>
      <c r="E61" s="83">
        <v>0</v>
      </c>
      <c r="F61" s="83" t="s">
        <v>60</v>
      </c>
      <c r="G61" s="83" t="s">
        <v>76</v>
      </c>
      <c r="H61" s="83" t="s">
        <v>100</v>
      </c>
      <c r="I61" s="83" t="s">
        <v>63</v>
      </c>
      <c r="J61" s="83" t="s">
        <v>64</v>
      </c>
      <c r="K61" s="83" t="s">
        <v>64</v>
      </c>
      <c r="L61" s="83" t="s">
        <v>64</v>
      </c>
      <c r="M61" s="83" t="s">
        <v>84</v>
      </c>
      <c r="N61" s="83" t="s">
        <v>84</v>
      </c>
      <c r="O61" s="83" t="s">
        <v>78</v>
      </c>
      <c r="P61" s="83" t="s">
        <v>84</v>
      </c>
      <c r="Q61" s="83" t="s">
        <v>64</v>
      </c>
      <c r="R61" s="83" t="s">
        <v>64</v>
      </c>
      <c r="S61" s="83" t="s">
        <v>64</v>
      </c>
      <c r="T61" s="83" t="s">
        <v>64</v>
      </c>
      <c r="U61" s="83" t="s">
        <v>84</v>
      </c>
      <c r="V61" s="83" t="s">
        <v>84</v>
      </c>
      <c r="W61" s="83" t="s">
        <v>64</v>
      </c>
      <c r="X61" s="83" t="s">
        <v>64</v>
      </c>
      <c r="Y61" s="83" t="s">
        <v>64</v>
      </c>
      <c r="Z61" s="83" t="s">
        <v>65</v>
      </c>
      <c r="AA61" s="83" t="s">
        <v>65</v>
      </c>
      <c r="AB61" s="83" t="s">
        <v>65</v>
      </c>
      <c r="AC61" s="83" t="s">
        <v>66</v>
      </c>
      <c r="AD61" s="83" t="s">
        <v>79</v>
      </c>
      <c r="AE61" s="83" t="s">
        <v>65</v>
      </c>
      <c r="AF61" s="83" t="s">
        <v>66</v>
      </c>
      <c r="AG61" s="83" t="s">
        <v>66</v>
      </c>
      <c r="AH61" s="83" t="s">
        <v>65</v>
      </c>
      <c r="AI61" s="83" t="s">
        <v>66</v>
      </c>
      <c r="AJ61" s="83" t="s">
        <v>65</v>
      </c>
      <c r="AK61" s="83" t="s">
        <v>65</v>
      </c>
      <c r="AL61" s="83" t="s">
        <v>65</v>
      </c>
      <c r="AM61" s="83" t="s">
        <v>66</v>
      </c>
      <c r="AN61" s="83" t="s">
        <v>79</v>
      </c>
      <c r="AO61" s="83" t="s">
        <v>66</v>
      </c>
      <c r="AP61" s="83" t="s">
        <v>67</v>
      </c>
      <c r="AQ61" s="83" t="s">
        <v>67</v>
      </c>
      <c r="AR61" s="83" t="s">
        <v>63</v>
      </c>
      <c r="AS61" s="83" t="s">
        <v>274</v>
      </c>
      <c r="AT61" s="83" t="s">
        <v>69</v>
      </c>
      <c r="AU61" s="83" t="s">
        <v>70</v>
      </c>
      <c r="AV61" s="83" t="s">
        <v>67</v>
      </c>
      <c r="AW61" s="83" t="s">
        <v>72</v>
      </c>
      <c r="AX61" s="83" t="s">
        <v>63</v>
      </c>
      <c r="AY61" s="83" t="s">
        <v>63</v>
      </c>
      <c r="AZ61" s="83" t="s">
        <v>73</v>
      </c>
      <c r="BA61" s="83" t="s">
        <v>63</v>
      </c>
      <c r="BB61" s="83" t="s">
        <v>63</v>
      </c>
      <c r="BC61" s="83" t="s">
        <v>73</v>
      </c>
      <c r="BE61" s="83" t="s">
        <v>73</v>
      </c>
      <c r="BG61" s="76" t="s">
        <v>100</v>
      </c>
      <c r="BH61" s="76" t="s">
        <v>60</v>
      </c>
      <c r="BI61" s="76" t="s">
        <v>1414</v>
      </c>
      <c r="BJ61">
        <v>10</v>
      </c>
      <c r="BK61">
        <v>53</v>
      </c>
      <c r="BM61" s="86" t="s">
        <v>1130</v>
      </c>
      <c r="BN61" s="86" t="s">
        <v>1131</v>
      </c>
      <c r="BO61" s="87" t="s">
        <v>259</v>
      </c>
      <c r="BP61" s="87"/>
      <c r="BQ61" s="87" t="s">
        <v>1472</v>
      </c>
      <c r="BR61" s="86" t="s">
        <v>1445</v>
      </c>
      <c r="BS61" s="86">
        <v>1</v>
      </c>
      <c r="BT61" s="86" t="s">
        <v>1445</v>
      </c>
      <c r="BU61" s="86">
        <v>1</v>
      </c>
      <c r="BV61" s="86" t="s">
        <v>63</v>
      </c>
      <c r="BW61" s="86">
        <v>1</v>
      </c>
      <c r="BX61" s="86" t="s">
        <v>1447</v>
      </c>
      <c r="BY61" s="86">
        <v>0</v>
      </c>
      <c r="BZ61" s="86" t="s">
        <v>1470</v>
      </c>
      <c r="CA61" s="86">
        <v>2</v>
      </c>
      <c r="CB61" s="86" t="s">
        <v>1453</v>
      </c>
      <c r="CC61" s="86">
        <v>1</v>
      </c>
      <c r="CD61" s="86" t="s">
        <v>1454</v>
      </c>
      <c r="CE61" s="86">
        <v>1</v>
      </c>
      <c r="CF61" s="86" t="s">
        <v>1454</v>
      </c>
      <c r="CG61" s="86">
        <v>1</v>
      </c>
      <c r="CH61" s="86" t="s">
        <v>1454</v>
      </c>
      <c r="CI61" s="86">
        <v>1</v>
      </c>
      <c r="CJ61" s="86" t="s">
        <v>226</v>
      </c>
      <c r="CK61" s="86">
        <v>0</v>
      </c>
      <c r="CL61" s="86" t="s">
        <v>1454</v>
      </c>
      <c r="CM61" s="86">
        <v>1</v>
      </c>
      <c r="CN61" s="86" t="s">
        <v>1454</v>
      </c>
      <c r="CO61" s="86">
        <v>1</v>
      </c>
      <c r="CP61" s="87" t="s">
        <v>1478</v>
      </c>
      <c r="CQ61" s="152">
        <v>1</v>
      </c>
    </row>
    <row r="62" spans="1:95" ht="13.2" x14ac:dyDescent="0.25">
      <c r="A62" s="82">
        <v>45569.51123877315</v>
      </c>
      <c r="B62" s="83" t="s">
        <v>275</v>
      </c>
      <c r="C62" s="84" t="s">
        <v>276</v>
      </c>
      <c r="D62" s="83">
        <v>100</v>
      </c>
      <c r="E62" s="83">
        <v>0.33</v>
      </c>
      <c r="F62" s="83" t="s">
        <v>60</v>
      </c>
      <c r="G62" s="83" t="s">
        <v>76</v>
      </c>
      <c r="H62" s="83" t="s">
        <v>77</v>
      </c>
      <c r="I62" s="83" t="s">
        <v>63</v>
      </c>
      <c r="J62" s="83" t="s">
        <v>64</v>
      </c>
      <c r="K62" s="83" t="s">
        <v>64</v>
      </c>
      <c r="L62" s="83" t="s">
        <v>64</v>
      </c>
      <c r="M62" s="83" t="s">
        <v>84</v>
      </c>
      <c r="N62" s="83" t="s">
        <v>84</v>
      </c>
      <c r="O62" s="83" t="s">
        <v>64</v>
      </c>
      <c r="P62" s="83" t="s">
        <v>64</v>
      </c>
      <c r="Q62" s="83" t="s">
        <v>64</v>
      </c>
      <c r="R62" s="83" t="s">
        <v>64</v>
      </c>
      <c r="S62" s="83" t="s">
        <v>64</v>
      </c>
      <c r="T62" s="83" t="s">
        <v>84</v>
      </c>
      <c r="U62" s="83" t="s">
        <v>78</v>
      </c>
      <c r="V62" s="83" t="s">
        <v>84</v>
      </c>
      <c r="W62" s="83" t="s">
        <v>78</v>
      </c>
      <c r="X62" s="83" t="s">
        <v>78</v>
      </c>
      <c r="Y62" s="83" t="s">
        <v>84</v>
      </c>
      <c r="Z62" s="83" t="s">
        <v>79</v>
      </c>
      <c r="AA62" s="83" t="s">
        <v>66</v>
      </c>
      <c r="AB62" s="83" t="s">
        <v>66</v>
      </c>
      <c r="AC62" s="83" t="s">
        <v>79</v>
      </c>
      <c r="AD62" s="83" t="s">
        <v>66</v>
      </c>
      <c r="AE62" s="83" t="s">
        <v>65</v>
      </c>
      <c r="AF62" s="83" t="s">
        <v>65</v>
      </c>
      <c r="AG62" s="83" t="s">
        <v>65</v>
      </c>
      <c r="AH62" s="83" t="s">
        <v>65</v>
      </c>
      <c r="AI62" s="83" t="s">
        <v>66</v>
      </c>
      <c r="AJ62" s="83" t="s">
        <v>79</v>
      </c>
      <c r="AK62" s="83" t="s">
        <v>66</v>
      </c>
      <c r="AL62" s="83" t="s">
        <v>66</v>
      </c>
      <c r="AM62" s="83" t="s">
        <v>66</v>
      </c>
      <c r="AN62" s="83" t="s">
        <v>66</v>
      </c>
      <c r="AO62" s="83" t="s">
        <v>66</v>
      </c>
      <c r="AP62" s="83" t="s">
        <v>85</v>
      </c>
      <c r="AQ62" s="83" t="s">
        <v>277</v>
      </c>
      <c r="AR62" s="83" t="s">
        <v>73</v>
      </c>
      <c r="AS62" s="83" t="s">
        <v>278</v>
      </c>
      <c r="AT62" s="83" t="s">
        <v>169</v>
      </c>
      <c r="AU62" s="83" t="s">
        <v>67</v>
      </c>
      <c r="AV62" s="83" t="s">
        <v>132</v>
      </c>
      <c r="AW62" s="83" t="s">
        <v>72</v>
      </c>
      <c r="AX62" s="83" t="s">
        <v>73</v>
      </c>
      <c r="AY62" s="83" t="s">
        <v>63</v>
      </c>
      <c r="AZ62" s="83" t="s">
        <v>72</v>
      </c>
      <c r="BA62" s="83" t="s">
        <v>72</v>
      </c>
      <c r="BB62" s="83" t="s">
        <v>63</v>
      </c>
      <c r="BC62" s="83" t="s">
        <v>73</v>
      </c>
      <c r="BD62" s="83" t="s">
        <v>279</v>
      </c>
      <c r="BE62" s="83" t="s">
        <v>73</v>
      </c>
      <c r="BF62" s="83" t="s">
        <v>271</v>
      </c>
      <c r="BG62" s="76" t="s">
        <v>100</v>
      </c>
      <c r="BH62" s="76" t="s">
        <v>60</v>
      </c>
      <c r="BI62" s="76" t="s">
        <v>1414</v>
      </c>
      <c r="BJ62">
        <v>8</v>
      </c>
      <c r="BK62">
        <v>48</v>
      </c>
      <c r="BM62" s="86" t="s">
        <v>1130</v>
      </c>
      <c r="BN62" s="86" t="s">
        <v>1131</v>
      </c>
      <c r="BO62" s="87" t="s">
        <v>68</v>
      </c>
      <c r="BP62" s="87"/>
      <c r="BQ62" s="87" t="s">
        <v>1472</v>
      </c>
      <c r="BR62" s="86" t="s">
        <v>1445</v>
      </c>
      <c r="BS62" s="86">
        <v>1</v>
      </c>
      <c r="BT62" s="86" t="s">
        <v>1444</v>
      </c>
      <c r="BU62" s="86">
        <v>0</v>
      </c>
      <c r="BV62" s="86" t="s">
        <v>73</v>
      </c>
      <c r="BW62" s="86">
        <v>0</v>
      </c>
      <c r="BX62" s="86" t="s">
        <v>1447</v>
      </c>
      <c r="BY62" s="86">
        <v>0</v>
      </c>
      <c r="BZ62" s="86" t="s">
        <v>1450</v>
      </c>
      <c r="CA62" s="86">
        <v>1</v>
      </c>
      <c r="CB62" s="86" t="s">
        <v>1452</v>
      </c>
      <c r="CC62" s="86">
        <v>0</v>
      </c>
      <c r="CD62" s="86" t="s">
        <v>1454</v>
      </c>
      <c r="CE62" s="86">
        <v>1</v>
      </c>
      <c r="CF62" s="86" t="s">
        <v>226</v>
      </c>
      <c r="CG62" s="86">
        <v>0</v>
      </c>
      <c r="CH62" s="86" t="s">
        <v>1454</v>
      </c>
      <c r="CI62" s="86">
        <v>1</v>
      </c>
      <c r="CJ62" s="86" t="s">
        <v>1454</v>
      </c>
      <c r="CK62" s="86">
        <v>1</v>
      </c>
      <c r="CL62" s="86" t="s">
        <v>1454</v>
      </c>
      <c r="CM62" s="86">
        <v>1</v>
      </c>
      <c r="CN62" s="86" t="s">
        <v>1454</v>
      </c>
      <c r="CO62" s="86">
        <v>1</v>
      </c>
      <c r="CP62" s="87" t="s">
        <v>1478</v>
      </c>
      <c r="CQ62" s="152">
        <v>1</v>
      </c>
    </row>
    <row r="63" spans="1:95" ht="13.2" x14ac:dyDescent="0.25">
      <c r="A63" s="82">
        <v>45569.511598668978</v>
      </c>
      <c r="B63" s="83" t="s">
        <v>280</v>
      </c>
      <c r="C63" s="84" t="s">
        <v>281</v>
      </c>
      <c r="D63" s="83">
        <v>100</v>
      </c>
      <c r="E63" s="83">
        <v>1.37</v>
      </c>
      <c r="F63" s="83" t="s">
        <v>60</v>
      </c>
      <c r="G63" s="83" t="s">
        <v>76</v>
      </c>
      <c r="H63" s="83" t="s">
        <v>100</v>
      </c>
      <c r="I63" s="83" t="s">
        <v>63</v>
      </c>
      <c r="J63" s="83" t="s">
        <v>145</v>
      </c>
      <c r="K63" s="83" t="s">
        <v>78</v>
      </c>
      <c r="L63" s="83" t="s">
        <v>64</v>
      </c>
      <c r="M63" s="83" t="s">
        <v>84</v>
      </c>
      <c r="N63" s="83" t="s">
        <v>64</v>
      </c>
      <c r="O63" s="83" t="s">
        <v>64</v>
      </c>
      <c r="P63" s="83" t="s">
        <v>84</v>
      </c>
      <c r="Q63" s="83" t="s">
        <v>64</v>
      </c>
      <c r="R63" s="83" t="s">
        <v>84</v>
      </c>
      <c r="S63" s="83" t="s">
        <v>64</v>
      </c>
      <c r="T63" s="83" t="s">
        <v>78</v>
      </c>
      <c r="U63" s="83" t="s">
        <v>64</v>
      </c>
      <c r="V63" s="83" t="s">
        <v>64</v>
      </c>
      <c r="W63" s="83" t="s">
        <v>64</v>
      </c>
      <c r="X63" s="83" t="s">
        <v>64</v>
      </c>
      <c r="Y63" s="83" t="s">
        <v>64</v>
      </c>
      <c r="Z63" s="83" t="s">
        <v>65</v>
      </c>
      <c r="AA63" s="83" t="s">
        <v>66</v>
      </c>
      <c r="AB63" s="83" t="s">
        <v>66</v>
      </c>
      <c r="AC63" s="83" t="s">
        <v>65</v>
      </c>
      <c r="AD63" s="83" t="s">
        <v>66</v>
      </c>
      <c r="AE63" s="83" t="s">
        <v>66</v>
      </c>
      <c r="AF63" s="83" t="s">
        <v>79</v>
      </c>
      <c r="AG63" s="83" t="s">
        <v>65</v>
      </c>
      <c r="AH63" s="83" t="s">
        <v>65</v>
      </c>
      <c r="AI63" s="83" t="s">
        <v>79</v>
      </c>
      <c r="AJ63" s="83" t="s">
        <v>65</v>
      </c>
      <c r="AK63" s="83" t="s">
        <v>65</v>
      </c>
      <c r="AL63" s="83" t="s">
        <v>65</v>
      </c>
      <c r="AM63" s="83" t="s">
        <v>66</v>
      </c>
      <c r="AN63" s="83" t="s">
        <v>66</v>
      </c>
      <c r="AO63" s="83" t="s">
        <v>66</v>
      </c>
      <c r="AP63" s="83" t="s">
        <v>85</v>
      </c>
      <c r="AQ63" s="83" t="s">
        <v>85</v>
      </c>
      <c r="AR63" s="83" t="s">
        <v>86</v>
      </c>
      <c r="AS63" s="83" t="s">
        <v>81</v>
      </c>
      <c r="AT63" s="83" t="s">
        <v>87</v>
      </c>
      <c r="AU63" s="83" t="s">
        <v>93</v>
      </c>
      <c r="AV63" s="83" t="s">
        <v>71</v>
      </c>
      <c r="AW63" s="83" t="s">
        <v>73</v>
      </c>
      <c r="AX63" s="83" t="s">
        <v>73</v>
      </c>
      <c r="AY63" s="83" t="s">
        <v>63</v>
      </c>
      <c r="AZ63" s="83" t="s">
        <v>63</v>
      </c>
      <c r="BA63" s="83" t="s">
        <v>72</v>
      </c>
      <c r="BB63" s="83" t="s">
        <v>73</v>
      </c>
      <c r="BC63" s="83" t="s">
        <v>73</v>
      </c>
      <c r="BE63" s="83" t="s">
        <v>73</v>
      </c>
      <c r="BG63" s="76" t="s">
        <v>100</v>
      </c>
      <c r="BH63" s="76" t="s">
        <v>60</v>
      </c>
      <c r="BI63" s="76" t="s">
        <v>1414</v>
      </c>
      <c r="BJ63">
        <v>10</v>
      </c>
      <c r="BK63">
        <v>54</v>
      </c>
      <c r="BM63" s="86" t="s">
        <v>1130</v>
      </c>
      <c r="BN63" s="86" t="s">
        <v>1131</v>
      </c>
      <c r="BO63" s="87" t="s">
        <v>68</v>
      </c>
      <c r="BP63" s="87"/>
      <c r="BQ63" s="87" t="s">
        <v>1472</v>
      </c>
      <c r="BR63" s="86" t="s">
        <v>1445</v>
      </c>
      <c r="BS63" s="86">
        <v>1</v>
      </c>
      <c r="BT63" s="86" t="s">
        <v>1445</v>
      </c>
      <c r="BU63" s="86">
        <v>1</v>
      </c>
      <c r="BV63" s="86" t="s">
        <v>63</v>
      </c>
      <c r="BW63" s="86">
        <v>1</v>
      </c>
      <c r="BX63" s="86" t="s">
        <v>1448</v>
      </c>
      <c r="BY63" s="86">
        <v>1</v>
      </c>
      <c r="BZ63" s="86" t="s">
        <v>1449</v>
      </c>
      <c r="CA63" s="86">
        <v>0</v>
      </c>
      <c r="CB63" s="86" t="s">
        <v>1452</v>
      </c>
      <c r="CC63" s="86">
        <v>0</v>
      </c>
      <c r="CD63" s="86" t="s">
        <v>226</v>
      </c>
      <c r="CE63" s="86">
        <v>0</v>
      </c>
      <c r="CF63" s="86" t="s">
        <v>226</v>
      </c>
      <c r="CG63" s="86">
        <v>0</v>
      </c>
      <c r="CH63" s="86" t="s">
        <v>1454</v>
      </c>
      <c r="CI63" s="86">
        <v>1</v>
      </c>
      <c r="CJ63" s="86" t="s">
        <v>1454</v>
      </c>
      <c r="CK63" s="86">
        <v>1</v>
      </c>
      <c r="CL63" s="86" t="s">
        <v>1454</v>
      </c>
      <c r="CM63" s="86">
        <v>1</v>
      </c>
      <c r="CN63" s="86" t="s">
        <v>226</v>
      </c>
      <c r="CO63" s="86">
        <v>0</v>
      </c>
      <c r="CP63" s="87" t="s">
        <v>1477</v>
      </c>
      <c r="CQ63" s="152">
        <v>0</v>
      </c>
    </row>
    <row r="64" spans="1:95" ht="13.2" x14ac:dyDescent="0.25">
      <c r="A64" s="82">
        <v>45569.512150393522</v>
      </c>
      <c r="B64" s="83" t="s">
        <v>282</v>
      </c>
      <c r="C64" s="84" t="s">
        <v>283</v>
      </c>
      <c r="D64" s="83">
        <v>17.86</v>
      </c>
      <c r="E64" s="83">
        <v>0</v>
      </c>
      <c r="F64" s="83" t="s">
        <v>60</v>
      </c>
      <c r="G64" s="83" t="s">
        <v>76</v>
      </c>
      <c r="H64" s="83" t="s">
        <v>125</v>
      </c>
      <c r="I64" s="83" t="s">
        <v>63</v>
      </c>
      <c r="J64" s="83" t="s">
        <v>64</v>
      </c>
      <c r="K64" s="83" t="s">
        <v>64</v>
      </c>
      <c r="L64" s="83" t="s">
        <v>64</v>
      </c>
      <c r="M64" s="83" t="s">
        <v>78</v>
      </c>
      <c r="N64" s="83" t="s">
        <v>64</v>
      </c>
      <c r="O64" s="83" t="s">
        <v>84</v>
      </c>
      <c r="P64" s="83" t="s">
        <v>84</v>
      </c>
      <c r="Q64" s="83" t="s">
        <v>64</v>
      </c>
      <c r="R64" s="83" t="s">
        <v>64</v>
      </c>
      <c r="S64" s="83" t="s">
        <v>78</v>
      </c>
      <c r="T64" s="83" t="s">
        <v>64</v>
      </c>
      <c r="U64" s="83" t="s">
        <v>64</v>
      </c>
      <c r="V64" s="83" t="s">
        <v>64</v>
      </c>
      <c r="W64" s="83" t="s">
        <v>64</v>
      </c>
      <c r="X64" s="83" t="s">
        <v>64</v>
      </c>
      <c r="Y64" s="83" t="s">
        <v>64</v>
      </c>
      <c r="Z64" s="83" t="s">
        <v>65</v>
      </c>
      <c r="AA64" s="83" t="s">
        <v>65</v>
      </c>
      <c r="AB64" s="83" t="s">
        <v>65</v>
      </c>
      <c r="AC64" s="83" t="s">
        <v>65</v>
      </c>
      <c r="AD64" s="83" t="s">
        <v>65</v>
      </c>
      <c r="AE64" s="83" t="s">
        <v>65</v>
      </c>
      <c r="AF64" s="83" t="s">
        <v>65</v>
      </c>
      <c r="AG64" s="83" t="s">
        <v>65</v>
      </c>
      <c r="AH64" s="83" t="s">
        <v>65</v>
      </c>
      <c r="AI64" s="83" t="s">
        <v>101</v>
      </c>
      <c r="AJ64" s="83" t="s">
        <v>65</v>
      </c>
      <c r="AK64" s="83" t="s">
        <v>66</v>
      </c>
      <c r="AL64" s="83" t="s">
        <v>65</v>
      </c>
      <c r="AM64" s="83" t="s">
        <v>65</v>
      </c>
      <c r="AN64" s="83" t="s">
        <v>66</v>
      </c>
      <c r="AO64" s="83" t="s">
        <v>66</v>
      </c>
      <c r="AP64" s="83" t="s">
        <v>85</v>
      </c>
      <c r="AQ64" s="83" t="s">
        <v>85</v>
      </c>
      <c r="AR64" s="83" t="s">
        <v>86</v>
      </c>
      <c r="AS64" s="83" t="s">
        <v>68</v>
      </c>
      <c r="AT64" s="83" t="s">
        <v>69</v>
      </c>
      <c r="AU64" s="83" t="s">
        <v>93</v>
      </c>
      <c r="AV64" s="83" t="s">
        <v>71</v>
      </c>
      <c r="AW64" s="83" t="s">
        <v>72</v>
      </c>
      <c r="AX64" s="83" t="s">
        <v>72</v>
      </c>
      <c r="AY64" s="83" t="s">
        <v>72</v>
      </c>
      <c r="AZ64" s="83" t="s">
        <v>72</v>
      </c>
      <c r="BA64" s="83" t="s">
        <v>72</v>
      </c>
      <c r="BB64" s="83" t="s">
        <v>73</v>
      </c>
      <c r="BC64" s="83" t="s">
        <v>73</v>
      </c>
      <c r="BE64" s="83" t="s">
        <v>73</v>
      </c>
      <c r="BG64" s="76" t="s">
        <v>100</v>
      </c>
      <c r="BH64" s="76" t="s">
        <v>60</v>
      </c>
      <c r="BI64" s="76" t="s">
        <v>1414</v>
      </c>
      <c r="BJ64">
        <v>13</v>
      </c>
      <c r="BK64">
        <v>61</v>
      </c>
      <c r="BM64" s="86" t="s">
        <v>1130</v>
      </c>
      <c r="BN64" s="86" t="s">
        <v>1131</v>
      </c>
      <c r="BO64" s="87" t="s">
        <v>68</v>
      </c>
      <c r="BP64" s="87"/>
      <c r="BQ64" s="87" t="s">
        <v>1472</v>
      </c>
      <c r="BR64" s="86" t="s">
        <v>1445</v>
      </c>
      <c r="BS64" s="86">
        <v>1</v>
      </c>
      <c r="BT64" s="86" t="s">
        <v>1445</v>
      </c>
      <c r="BU64" s="86">
        <v>1</v>
      </c>
      <c r="BV64" s="86" t="s">
        <v>63</v>
      </c>
      <c r="BW64" s="86">
        <v>1</v>
      </c>
      <c r="BX64" s="86" t="s">
        <v>1447</v>
      </c>
      <c r="BY64" s="86">
        <v>0</v>
      </c>
      <c r="BZ64" s="86" t="s">
        <v>1449</v>
      </c>
      <c r="CA64" s="86">
        <v>0</v>
      </c>
      <c r="CB64" s="86" t="s">
        <v>1452</v>
      </c>
      <c r="CC64" s="86">
        <v>0</v>
      </c>
      <c r="CD64" s="86" t="s">
        <v>1454</v>
      </c>
      <c r="CE64" s="86">
        <v>1</v>
      </c>
      <c r="CF64" s="86" t="s">
        <v>1454</v>
      </c>
      <c r="CG64" s="86">
        <v>1</v>
      </c>
      <c r="CH64" s="86" t="s">
        <v>1454</v>
      </c>
      <c r="CI64" s="86">
        <v>1</v>
      </c>
      <c r="CJ64" s="86" t="s">
        <v>1454</v>
      </c>
      <c r="CK64" s="86">
        <v>1</v>
      </c>
      <c r="CL64" s="86" t="s">
        <v>1454</v>
      </c>
      <c r="CM64" s="86">
        <v>1</v>
      </c>
      <c r="CN64" s="86" t="s">
        <v>226</v>
      </c>
      <c r="CO64" s="86">
        <v>0</v>
      </c>
      <c r="CP64" s="87" t="s">
        <v>1478</v>
      </c>
      <c r="CQ64" s="152">
        <v>1</v>
      </c>
    </row>
    <row r="65" spans="1:95" ht="13.2" x14ac:dyDescent="0.25">
      <c r="A65" s="82">
        <v>45569.514198738427</v>
      </c>
      <c r="B65" s="83" t="s">
        <v>284</v>
      </c>
      <c r="C65" s="84" t="s">
        <v>285</v>
      </c>
      <c r="D65" s="83">
        <v>100</v>
      </c>
      <c r="E65" s="83">
        <v>0</v>
      </c>
      <c r="F65" s="83" t="s">
        <v>60</v>
      </c>
      <c r="G65" s="83" t="s">
        <v>76</v>
      </c>
      <c r="H65" s="83" t="s">
        <v>62</v>
      </c>
      <c r="I65" s="83" t="s">
        <v>63</v>
      </c>
      <c r="J65" s="83" t="s">
        <v>64</v>
      </c>
      <c r="K65" s="83" t="s">
        <v>84</v>
      </c>
      <c r="L65" s="83" t="s">
        <v>64</v>
      </c>
      <c r="M65" s="83" t="s">
        <v>84</v>
      </c>
      <c r="N65" s="83" t="s">
        <v>64</v>
      </c>
      <c r="O65" s="83" t="s">
        <v>78</v>
      </c>
      <c r="P65" s="83" t="s">
        <v>84</v>
      </c>
      <c r="Q65" s="83" t="s">
        <v>64</v>
      </c>
      <c r="R65" s="83" t="s">
        <v>64</v>
      </c>
      <c r="S65" s="83" t="s">
        <v>64</v>
      </c>
      <c r="T65" s="83" t="s">
        <v>64</v>
      </c>
      <c r="U65" s="83" t="s">
        <v>64</v>
      </c>
      <c r="V65" s="83" t="s">
        <v>64</v>
      </c>
      <c r="W65" s="83" t="s">
        <v>64</v>
      </c>
      <c r="X65" s="83" t="s">
        <v>64</v>
      </c>
      <c r="Y65" s="83" t="s">
        <v>64</v>
      </c>
      <c r="Z65" s="83" t="s">
        <v>65</v>
      </c>
      <c r="AA65" s="83" t="s">
        <v>65</v>
      </c>
      <c r="AB65" s="83" t="s">
        <v>65</v>
      </c>
      <c r="AC65" s="83" t="s">
        <v>65</v>
      </c>
      <c r="AD65" s="83" t="s">
        <v>65</v>
      </c>
      <c r="AE65" s="83" t="s">
        <v>65</v>
      </c>
      <c r="AF65" s="83" t="s">
        <v>65</v>
      </c>
      <c r="AG65" s="83" t="s">
        <v>65</v>
      </c>
      <c r="AH65" s="83" t="s">
        <v>65</v>
      </c>
      <c r="AI65" s="83" t="s">
        <v>101</v>
      </c>
      <c r="AJ65" s="83" t="s">
        <v>65</v>
      </c>
      <c r="AK65" s="83" t="s">
        <v>65</v>
      </c>
      <c r="AL65" s="83" t="s">
        <v>65</v>
      </c>
      <c r="AM65" s="83" t="s">
        <v>65</v>
      </c>
      <c r="AN65" s="83" t="s">
        <v>66</v>
      </c>
      <c r="AO65" s="83" t="s">
        <v>66</v>
      </c>
      <c r="AP65" s="83" t="s">
        <v>67</v>
      </c>
      <c r="AQ65" s="83" t="s">
        <v>67</v>
      </c>
      <c r="AR65" s="83" t="s">
        <v>86</v>
      </c>
      <c r="AS65" s="83" t="s">
        <v>68</v>
      </c>
      <c r="AT65" s="83" t="s">
        <v>69</v>
      </c>
      <c r="AU65" s="83" t="s">
        <v>85</v>
      </c>
      <c r="AV65" s="83" t="s">
        <v>71</v>
      </c>
      <c r="AW65" s="83" t="s">
        <v>73</v>
      </c>
      <c r="AX65" s="83" t="s">
        <v>73</v>
      </c>
      <c r="AY65" s="83" t="s">
        <v>73</v>
      </c>
      <c r="AZ65" s="83" t="s">
        <v>72</v>
      </c>
      <c r="BA65" s="83" t="s">
        <v>73</v>
      </c>
      <c r="BB65" s="83" t="s">
        <v>72</v>
      </c>
      <c r="BC65" s="83" t="s">
        <v>73</v>
      </c>
      <c r="BE65" s="83" t="s">
        <v>73</v>
      </c>
      <c r="BG65" s="76" t="s">
        <v>100</v>
      </c>
      <c r="BH65" s="76" t="s">
        <v>60</v>
      </c>
      <c r="BI65" s="76" t="s">
        <v>1414</v>
      </c>
      <c r="BJ65">
        <v>12</v>
      </c>
      <c r="BK65">
        <v>62</v>
      </c>
      <c r="BM65" s="86" t="s">
        <v>1130</v>
      </c>
      <c r="BN65" s="86" t="s">
        <v>1131</v>
      </c>
      <c r="BO65" s="87" t="s">
        <v>68</v>
      </c>
      <c r="BP65" s="87"/>
      <c r="BQ65" s="87" t="s">
        <v>1472</v>
      </c>
      <c r="BR65" s="86" t="s">
        <v>1445</v>
      </c>
      <c r="BS65" s="86">
        <v>1</v>
      </c>
      <c r="BT65" s="86" t="s">
        <v>1445</v>
      </c>
      <c r="BU65" s="86">
        <v>1</v>
      </c>
      <c r="BV65" s="86" t="s">
        <v>63</v>
      </c>
      <c r="BW65" s="86">
        <v>1</v>
      </c>
      <c r="BX65" s="86" t="s">
        <v>1447</v>
      </c>
      <c r="BY65" s="86">
        <v>0</v>
      </c>
      <c r="BZ65" s="86" t="s">
        <v>1450</v>
      </c>
      <c r="CA65" s="86">
        <v>1</v>
      </c>
      <c r="CB65" s="86" t="s">
        <v>1452</v>
      </c>
      <c r="CC65" s="86">
        <v>0</v>
      </c>
      <c r="CD65" s="86" t="s">
        <v>226</v>
      </c>
      <c r="CE65" s="86">
        <v>0</v>
      </c>
      <c r="CF65" s="86" t="s">
        <v>226</v>
      </c>
      <c r="CG65" s="86">
        <v>0</v>
      </c>
      <c r="CH65" s="86" t="s">
        <v>226</v>
      </c>
      <c r="CI65" s="86">
        <v>0</v>
      </c>
      <c r="CJ65" s="86" t="s">
        <v>1454</v>
      </c>
      <c r="CK65" s="86">
        <v>1</v>
      </c>
      <c r="CL65" s="86" t="s">
        <v>226</v>
      </c>
      <c r="CM65" s="86">
        <v>0</v>
      </c>
      <c r="CN65" s="86" t="s">
        <v>1454</v>
      </c>
      <c r="CO65" s="86">
        <v>1</v>
      </c>
      <c r="CP65" s="87" t="s">
        <v>1477</v>
      </c>
      <c r="CQ65" s="152">
        <v>0</v>
      </c>
    </row>
    <row r="66" spans="1:95" ht="13.2" x14ac:dyDescent="0.25">
      <c r="A66" s="82">
        <v>45569.51578332176</v>
      </c>
      <c r="B66" s="83" t="s">
        <v>286</v>
      </c>
      <c r="C66" s="84" t="s">
        <v>287</v>
      </c>
      <c r="D66" s="83">
        <v>100</v>
      </c>
      <c r="E66" s="83">
        <v>0.7</v>
      </c>
      <c r="F66" s="83" t="s">
        <v>60</v>
      </c>
      <c r="G66" s="83" t="s">
        <v>76</v>
      </c>
      <c r="H66" s="83" t="s">
        <v>62</v>
      </c>
      <c r="I66" s="83" t="s">
        <v>63</v>
      </c>
      <c r="J66" s="83" t="s">
        <v>145</v>
      </c>
      <c r="K66" s="83" t="s">
        <v>78</v>
      </c>
      <c r="L66" s="83" t="s">
        <v>64</v>
      </c>
      <c r="M66" s="83" t="s">
        <v>84</v>
      </c>
      <c r="N66" s="83" t="s">
        <v>64</v>
      </c>
      <c r="O66" s="83" t="s">
        <v>64</v>
      </c>
      <c r="P66" s="83" t="s">
        <v>64</v>
      </c>
      <c r="Q66" s="83" t="s">
        <v>64</v>
      </c>
      <c r="R66" s="83" t="s">
        <v>64</v>
      </c>
      <c r="S66" s="83" t="s">
        <v>64</v>
      </c>
      <c r="T66" s="83" t="s">
        <v>64</v>
      </c>
      <c r="U66" s="83" t="s">
        <v>64</v>
      </c>
      <c r="V66" s="83" t="s">
        <v>64</v>
      </c>
      <c r="W66" s="83" t="s">
        <v>64</v>
      </c>
      <c r="X66" s="83" t="s">
        <v>64</v>
      </c>
      <c r="Y66" s="83" t="s">
        <v>64</v>
      </c>
      <c r="Z66" s="83" t="s">
        <v>66</v>
      </c>
      <c r="AA66" s="83" t="s">
        <v>65</v>
      </c>
      <c r="AB66" s="83" t="s">
        <v>65</v>
      </c>
      <c r="AC66" s="83" t="s">
        <v>65</v>
      </c>
      <c r="AD66" s="83" t="s">
        <v>65</v>
      </c>
      <c r="AE66" s="83" t="s">
        <v>65</v>
      </c>
      <c r="AF66" s="83" t="s">
        <v>65</v>
      </c>
      <c r="AG66" s="83" t="s">
        <v>65</v>
      </c>
      <c r="AH66" s="83" t="s">
        <v>65</v>
      </c>
      <c r="AI66" s="83" t="s">
        <v>65</v>
      </c>
      <c r="AJ66" s="83" t="s">
        <v>65</v>
      </c>
      <c r="AK66" s="83" t="s">
        <v>65</v>
      </c>
      <c r="AL66" s="83" t="s">
        <v>65</v>
      </c>
      <c r="AM66" s="83" t="s">
        <v>65</v>
      </c>
      <c r="AN66" s="83" t="s">
        <v>65</v>
      </c>
      <c r="AO66" s="83" t="s">
        <v>65</v>
      </c>
      <c r="AP66" s="83" t="s">
        <v>67</v>
      </c>
      <c r="AQ66" s="83" t="s">
        <v>67</v>
      </c>
      <c r="AR66" s="83" t="s">
        <v>63</v>
      </c>
      <c r="AS66" s="83" t="s">
        <v>288</v>
      </c>
      <c r="AT66" s="83" t="s">
        <v>169</v>
      </c>
      <c r="AU66" s="83" t="s">
        <v>70</v>
      </c>
      <c r="AV66" s="83" t="s">
        <v>71</v>
      </c>
      <c r="AW66" s="83" t="s">
        <v>72</v>
      </c>
      <c r="AX66" s="83" t="s">
        <v>63</v>
      </c>
      <c r="AY66" s="83" t="s">
        <v>72</v>
      </c>
      <c r="AZ66" s="83" t="s">
        <v>72</v>
      </c>
      <c r="BA66" s="83" t="s">
        <v>72</v>
      </c>
      <c r="BB66" s="83" t="s">
        <v>72</v>
      </c>
      <c r="BC66" s="83" t="s">
        <v>73</v>
      </c>
      <c r="BE66" s="83" t="s">
        <v>73</v>
      </c>
      <c r="BG66" s="76" t="s">
        <v>100</v>
      </c>
      <c r="BH66" s="76" t="s">
        <v>60</v>
      </c>
      <c r="BI66" s="76" t="s">
        <v>1414</v>
      </c>
      <c r="BJ66">
        <v>13</v>
      </c>
      <c r="BK66">
        <v>60</v>
      </c>
      <c r="BM66" s="86" t="s">
        <v>1130</v>
      </c>
      <c r="BN66" s="86" t="s">
        <v>1131</v>
      </c>
      <c r="BO66" s="87" t="s">
        <v>68</v>
      </c>
      <c r="BP66" s="87"/>
      <c r="BQ66" s="87" t="s">
        <v>1472</v>
      </c>
      <c r="BR66" s="86" t="s">
        <v>1445</v>
      </c>
      <c r="BS66" s="86">
        <v>1</v>
      </c>
      <c r="BT66" s="86" t="s">
        <v>1445</v>
      </c>
      <c r="BU66" s="86">
        <v>1</v>
      </c>
      <c r="BV66" s="86" t="s">
        <v>63</v>
      </c>
      <c r="BW66" s="86">
        <v>1</v>
      </c>
      <c r="BX66" s="86" t="s">
        <v>1447</v>
      </c>
      <c r="BY66" s="86">
        <v>0</v>
      </c>
      <c r="BZ66" s="86" t="s">
        <v>1470</v>
      </c>
      <c r="CA66" s="86">
        <v>2</v>
      </c>
      <c r="CB66" s="86" t="s">
        <v>1452</v>
      </c>
      <c r="CC66" s="86">
        <v>0</v>
      </c>
      <c r="CD66" s="86" t="s">
        <v>1454</v>
      </c>
      <c r="CE66" s="86">
        <v>1</v>
      </c>
      <c r="CF66" s="86" t="s">
        <v>1454</v>
      </c>
      <c r="CG66" s="86">
        <v>1</v>
      </c>
      <c r="CH66" s="86" t="s">
        <v>1454</v>
      </c>
      <c r="CI66" s="86">
        <v>1</v>
      </c>
      <c r="CJ66" s="86" t="s">
        <v>1454</v>
      </c>
      <c r="CK66" s="86">
        <v>1</v>
      </c>
      <c r="CL66" s="86" t="s">
        <v>1454</v>
      </c>
      <c r="CM66" s="86">
        <v>1</v>
      </c>
      <c r="CN66" s="86" t="s">
        <v>1454</v>
      </c>
      <c r="CO66" s="86">
        <v>1</v>
      </c>
      <c r="CP66" s="87" t="s">
        <v>1478</v>
      </c>
      <c r="CQ66" s="152">
        <v>1</v>
      </c>
    </row>
    <row r="67" spans="1:95" ht="13.2" x14ac:dyDescent="0.25">
      <c r="A67" s="82">
        <v>45569.518551620371</v>
      </c>
      <c r="B67" s="83" t="s">
        <v>289</v>
      </c>
      <c r="C67" s="84" t="s">
        <v>290</v>
      </c>
      <c r="D67" s="83">
        <v>100</v>
      </c>
      <c r="E67" s="83">
        <v>0.33</v>
      </c>
      <c r="F67" s="83" t="s">
        <v>60</v>
      </c>
      <c r="G67" s="83" t="s">
        <v>291</v>
      </c>
      <c r="H67" s="83" t="s">
        <v>100</v>
      </c>
      <c r="I67" s="83" t="s">
        <v>63</v>
      </c>
      <c r="J67" s="83" t="s">
        <v>64</v>
      </c>
      <c r="K67" s="83" t="s">
        <v>84</v>
      </c>
      <c r="L67" s="83" t="s">
        <v>64</v>
      </c>
      <c r="M67" s="83" t="s">
        <v>84</v>
      </c>
      <c r="N67" s="83" t="s">
        <v>64</v>
      </c>
      <c r="O67" s="83" t="s">
        <v>64</v>
      </c>
      <c r="P67" s="83" t="s">
        <v>84</v>
      </c>
      <c r="Q67" s="83" t="s">
        <v>64</v>
      </c>
      <c r="R67" s="83" t="s">
        <v>64</v>
      </c>
      <c r="S67" s="83" t="s">
        <v>64</v>
      </c>
      <c r="T67" s="83" t="s">
        <v>64</v>
      </c>
      <c r="U67" s="83" t="s">
        <v>84</v>
      </c>
      <c r="V67" s="83" t="s">
        <v>64</v>
      </c>
      <c r="W67" s="83" t="s">
        <v>84</v>
      </c>
      <c r="X67" s="83" t="s">
        <v>84</v>
      </c>
      <c r="Y67" s="83" t="s">
        <v>64</v>
      </c>
      <c r="Z67" s="83" t="s">
        <v>66</v>
      </c>
      <c r="AA67" s="83" t="s">
        <v>66</v>
      </c>
      <c r="AB67" s="83" t="s">
        <v>66</v>
      </c>
      <c r="AC67" s="83" t="s">
        <v>66</v>
      </c>
      <c r="AD67" s="83" t="s">
        <v>66</v>
      </c>
      <c r="AE67" s="83" t="s">
        <v>66</v>
      </c>
      <c r="AF67" s="83" t="s">
        <v>66</v>
      </c>
      <c r="AG67" s="83" t="s">
        <v>66</v>
      </c>
      <c r="AH67" s="83" t="s">
        <v>66</v>
      </c>
      <c r="AI67" s="83" t="s">
        <v>79</v>
      </c>
      <c r="AJ67" s="83" t="s">
        <v>66</v>
      </c>
      <c r="AK67" s="83" t="s">
        <v>66</v>
      </c>
      <c r="AL67" s="83" t="s">
        <v>66</v>
      </c>
      <c r="AM67" s="83" t="s">
        <v>66</v>
      </c>
      <c r="AN67" s="83" t="s">
        <v>66</v>
      </c>
      <c r="AO67" s="83" t="s">
        <v>66</v>
      </c>
      <c r="AP67" s="83" t="s">
        <v>85</v>
      </c>
      <c r="AQ67" s="83" t="s">
        <v>67</v>
      </c>
      <c r="AR67" s="83" t="s">
        <v>73</v>
      </c>
      <c r="AS67" s="83" t="s">
        <v>292</v>
      </c>
      <c r="AT67" s="83" t="s">
        <v>87</v>
      </c>
      <c r="AU67" s="83" t="s">
        <v>93</v>
      </c>
      <c r="AV67" s="83" t="s">
        <v>132</v>
      </c>
      <c r="AW67" s="83" t="s">
        <v>73</v>
      </c>
      <c r="AX67" s="83" t="s">
        <v>73</v>
      </c>
      <c r="AY67" s="83" t="s">
        <v>72</v>
      </c>
      <c r="AZ67" s="83" t="s">
        <v>72</v>
      </c>
      <c r="BA67" s="83" t="s">
        <v>73</v>
      </c>
      <c r="BB67" s="83" t="s">
        <v>73</v>
      </c>
      <c r="BC67" s="83" t="s">
        <v>73</v>
      </c>
      <c r="BE67" s="83" t="s">
        <v>73</v>
      </c>
      <c r="BG67" s="76" t="s">
        <v>100</v>
      </c>
      <c r="BH67" s="76" t="s">
        <v>60</v>
      </c>
      <c r="BI67" s="76" t="s">
        <v>1414</v>
      </c>
      <c r="BJ67">
        <v>10</v>
      </c>
      <c r="BK67">
        <v>48</v>
      </c>
      <c r="BM67" s="86" t="s">
        <v>1130</v>
      </c>
      <c r="BN67" s="86" t="s">
        <v>1131</v>
      </c>
      <c r="BO67" s="87" t="s">
        <v>68</v>
      </c>
      <c r="BP67" s="87"/>
      <c r="BQ67" s="87" t="s">
        <v>1472</v>
      </c>
      <c r="BR67" s="86" t="s">
        <v>1445</v>
      </c>
      <c r="BS67" s="86">
        <v>1</v>
      </c>
      <c r="BT67" s="86" t="s">
        <v>1445</v>
      </c>
      <c r="BU67" s="86">
        <v>1</v>
      </c>
      <c r="BV67" s="86" t="s">
        <v>73</v>
      </c>
      <c r="BW67" s="86">
        <v>0</v>
      </c>
      <c r="BX67" s="86" t="s">
        <v>1448</v>
      </c>
      <c r="BY67" s="86">
        <v>1</v>
      </c>
      <c r="BZ67" s="86" t="s">
        <v>1449</v>
      </c>
      <c r="CA67" s="86">
        <v>0</v>
      </c>
      <c r="CB67" s="86" t="s">
        <v>1452</v>
      </c>
      <c r="CC67" s="86">
        <v>0</v>
      </c>
      <c r="CD67" s="86" t="s">
        <v>226</v>
      </c>
      <c r="CE67" s="86">
        <v>0</v>
      </c>
      <c r="CF67" s="86" t="s">
        <v>226</v>
      </c>
      <c r="CG67" s="86">
        <v>0</v>
      </c>
      <c r="CH67" s="86" t="s">
        <v>1454</v>
      </c>
      <c r="CI67" s="86">
        <v>1</v>
      </c>
      <c r="CJ67" s="86" t="s">
        <v>1454</v>
      </c>
      <c r="CK67" s="86">
        <v>1</v>
      </c>
      <c r="CL67" s="86" t="s">
        <v>226</v>
      </c>
      <c r="CM67" s="86">
        <v>0</v>
      </c>
      <c r="CN67" s="86" t="s">
        <v>226</v>
      </c>
      <c r="CO67" s="86">
        <v>0</v>
      </c>
      <c r="CP67" s="87" t="s">
        <v>1477</v>
      </c>
      <c r="CQ67" s="152">
        <v>0</v>
      </c>
    </row>
    <row r="68" spans="1:95" ht="13.2" x14ac:dyDescent="0.25">
      <c r="A68" s="82">
        <v>45569.519079340273</v>
      </c>
      <c r="B68" s="83" t="s">
        <v>293</v>
      </c>
      <c r="C68" s="84" t="s">
        <v>294</v>
      </c>
      <c r="D68" s="83">
        <v>100</v>
      </c>
      <c r="E68" s="83">
        <v>0.7</v>
      </c>
      <c r="F68" s="83" t="s">
        <v>60</v>
      </c>
      <c r="G68" s="83" t="s">
        <v>76</v>
      </c>
      <c r="H68" s="83" t="s">
        <v>100</v>
      </c>
      <c r="I68" s="83" t="s">
        <v>63</v>
      </c>
      <c r="J68" s="83" t="s">
        <v>64</v>
      </c>
      <c r="K68" s="83" t="s">
        <v>64</v>
      </c>
      <c r="L68" s="83" t="s">
        <v>64</v>
      </c>
      <c r="M68" s="83" t="s">
        <v>84</v>
      </c>
      <c r="N68" s="83" t="s">
        <v>64</v>
      </c>
      <c r="O68" s="83" t="s">
        <v>64</v>
      </c>
      <c r="P68" s="83" t="s">
        <v>64</v>
      </c>
      <c r="Q68" s="83" t="s">
        <v>64</v>
      </c>
      <c r="R68" s="83" t="s">
        <v>64</v>
      </c>
      <c r="S68" s="83" t="s">
        <v>64</v>
      </c>
      <c r="T68" s="83" t="s">
        <v>84</v>
      </c>
      <c r="U68" s="83" t="s">
        <v>84</v>
      </c>
      <c r="V68" s="83" t="s">
        <v>84</v>
      </c>
      <c r="W68" s="83" t="s">
        <v>84</v>
      </c>
      <c r="X68" s="83" t="s">
        <v>64</v>
      </c>
      <c r="Y68" s="83" t="s">
        <v>64</v>
      </c>
      <c r="Z68" s="83" t="s">
        <v>66</v>
      </c>
      <c r="AA68" s="83" t="s">
        <v>65</v>
      </c>
      <c r="AB68" s="83" t="s">
        <v>65</v>
      </c>
      <c r="AC68" s="83" t="s">
        <v>66</v>
      </c>
      <c r="AD68" s="83" t="s">
        <v>66</v>
      </c>
      <c r="AE68" s="83" t="s">
        <v>66</v>
      </c>
      <c r="AF68" s="83" t="s">
        <v>66</v>
      </c>
      <c r="AG68" s="83" t="s">
        <v>79</v>
      </c>
      <c r="AH68" s="83" t="s">
        <v>66</v>
      </c>
      <c r="AI68" s="83" t="s">
        <v>66</v>
      </c>
      <c r="AJ68" s="83" t="s">
        <v>66</v>
      </c>
      <c r="AK68" s="83" t="s">
        <v>66</v>
      </c>
      <c r="AL68" s="83" t="s">
        <v>66</v>
      </c>
      <c r="AM68" s="83" t="s">
        <v>65</v>
      </c>
      <c r="AN68" s="83" t="s">
        <v>65</v>
      </c>
      <c r="AO68" s="83" t="s">
        <v>65</v>
      </c>
      <c r="AP68" s="83" t="s">
        <v>67</v>
      </c>
      <c r="AQ68" s="83" t="s">
        <v>80</v>
      </c>
      <c r="AR68" s="83" t="s">
        <v>86</v>
      </c>
      <c r="AS68" s="83" t="s">
        <v>81</v>
      </c>
      <c r="AT68" s="83" t="s">
        <v>87</v>
      </c>
      <c r="AU68" s="83" t="s">
        <v>93</v>
      </c>
      <c r="AV68" s="83" t="s">
        <v>71</v>
      </c>
      <c r="AW68" s="83" t="s">
        <v>73</v>
      </c>
      <c r="AX68" s="83" t="s">
        <v>73</v>
      </c>
      <c r="AY68" s="83" t="s">
        <v>72</v>
      </c>
      <c r="AZ68" s="83" t="s">
        <v>73</v>
      </c>
      <c r="BA68" s="83" t="s">
        <v>73</v>
      </c>
      <c r="BB68" s="83" t="s">
        <v>72</v>
      </c>
      <c r="BC68" s="83" t="s">
        <v>73</v>
      </c>
      <c r="BD68" s="83" t="s">
        <v>295</v>
      </c>
      <c r="BE68" s="83" t="s">
        <v>73</v>
      </c>
      <c r="BG68" s="76" t="s">
        <v>100</v>
      </c>
      <c r="BH68" s="76" t="s">
        <v>60</v>
      </c>
      <c r="BI68" s="76" t="s">
        <v>1414</v>
      </c>
      <c r="BJ68">
        <v>11</v>
      </c>
      <c r="BK68">
        <v>51</v>
      </c>
      <c r="BM68" s="86" t="s">
        <v>1130</v>
      </c>
      <c r="BN68" s="86" t="s">
        <v>1131</v>
      </c>
      <c r="BO68" s="87" t="s">
        <v>68</v>
      </c>
      <c r="BP68" s="87"/>
      <c r="BQ68" s="87" t="s">
        <v>1472</v>
      </c>
      <c r="BR68" s="86" t="s">
        <v>1445</v>
      </c>
      <c r="BS68" s="86">
        <v>1</v>
      </c>
      <c r="BT68" s="86" t="s">
        <v>1444</v>
      </c>
      <c r="BU68" s="86">
        <v>0</v>
      </c>
      <c r="BV68" s="86" t="s">
        <v>63</v>
      </c>
      <c r="BW68" s="86">
        <v>1</v>
      </c>
      <c r="BX68" s="86" t="s">
        <v>1448</v>
      </c>
      <c r="BY68" s="86">
        <v>1</v>
      </c>
      <c r="BZ68" s="86" t="s">
        <v>1449</v>
      </c>
      <c r="CA68" s="86">
        <v>0</v>
      </c>
      <c r="CB68" s="86" t="s">
        <v>1452</v>
      </c>
      <c r="CC68" s="86">
        <v>0</v>
      </c>
      <c r="CD68" s="86" t="s">
        <v>226</v>
      </c>
      <c r="CE68" s="86">
        <v>0</v>
      </c>
      <c r="CF68" s="86" t="s">
        <v>226</v>
      </c>
      <c r="CG68" s="86">
        <v>0</v>
      </c>
      <c r="CH68" s="86" t="s">
        <v>1454</v>
      </c>
      <c r="CI68" s="86">
        <v>1</v>
      </c>
      <c r="CJ68" s="86" t="s">
        <v>226</v>
      </c>
      <c r="CK68" s="86">
        <v>0</v>
      </c>
      <c r="CL68" s="86" t="s">
        <v>226</v>
      </c>
      <c r="CM68" s="86">
        <v>0</v>
      </c>
      <c r="CN68" s="86" t="s">
        <v>1454</v>
      </c>
      <c r="CO68" s="86">
        <v>1</v>
      </c>
      <c r="CP68" s="87" t="s">
        <v>1477</v>
      </c>
      <c r="CQ68" s="152">
        <v>0</v>
      </c>
    </row>
    <row r="69" spans="1:95" ht="13.2" x14ac:dyDescent="0.25">
      <c r="A69" s="82">
        <v>45569.519544236115</v>
      </c>
      <c r="B69" s="83" t="s">
        <v>296</v>
      </c>
      <c r="C69" s="84" t="s">
        <v>297</v>
      </c>
      <c r="D69" s="83">
        <v>28.57</v>
      </c>
      <c r="E69" s="83">
        <v>0.79</v>
      </c>
      <c r="F69" s="83" t="s">
        <v>60</v>
      </c>
      <c r="G69" s="83" t="s">
        <v>76</v>
      </c>
      <c r="H69" s="83" t="s">
        <v>186</v>
      </c>
      <c r="I69" s="83" t="s">
        <v>63</v>
      </c>
      <c r="J69" s="83" t="s">
        <v>64</v>
      </c>
      <c r="K69" s="83" t="s">
        <v>64</v>
      </c>
      <c r="L69" s="83" t="s">
        <v>64</v>
      </c>
      <c r="M69" s="83" t="s">
        <v>84</v>
      </c>
      <c r="N69" s="83" t="s">
        <v>64</v>
      </c>
      <c r="O69" s="83" t="s">
        <v>64</v>
      </c>
      <c r="P69" s="83" t="s">
        <v>64</v>
      </c>
      <c r="Q69" s="83" t="s">
        <v>64</v>
      </c>
      <c r="R69" s="83" t="s">
        <v>64</v>
      </c>
      <c r="S69" s="83" t="s">
        <v>64</v>
      </c>
      <c r="T69" s="83" t="s">
        <v>64</v>
      </c>
      <c r="U69" s="83" t="s">
        <v>84</v>
      </c>
      <c r="V69" s="83" t="s">
        <v>64</v>
      </c>
      <c r="W69" s="83" t="s">
        <v>64</v>
      </c>
      <c r="X69" s="83" t="s">
        <v>64</v>
      </c>
      <c r="Y69" s="83" t="s">
        <v>64</v>
      </c>
      <c r="Z69" s="83" t="s">
        <v>65</v>
      </c>
      <c r="AA69" s="83" t="s">
        <v>65</v>
      </c>
      <c r="AB69" s="83" t="s">
        <v>65</v>
      </c>
      <c r="AC69" s="83" t="s">
        <v>65</v>
      </c>
      <c r="AD69" s="83" t="s">
        <v>65</v>
      </c>
      <c r="AE69" s="83" t="s">
        <v>65</v>
      </c>
      <c r="AF69" s="83" t="s">
        <v>65</v>
      </c>
      <c r="AG69" s="83" t="s">
        <v>65</v>
      </c>
      <c r="AH69" s="83" t="s">
        <v>65</v>
      </c>
      <c r="AI69" s="83" t="s">
        <v>101</v>
      </c>
      <c r="AJ69" s="83" t="s">
        <v>65</v>
      </c>
      <c r="AK69" s="83" t="s">
        <v>65</v>
      </c>
      <c r="AL69" s="83" t="s">
        <v>65</v>
      </c>
      <c r="AM69" s="83" t="s">
        <v>65</v>
      </c>
      <c r="AN69" s="83" t="s">
        <v>65</v>
      </c>
      <c r="AO69" s="83" t="s">
        <v>65</v>
      </c>
      <c r="AP69" s="83" t="s">
        <v>85</v>
      </c>
      <c r="AQ69" s="83" t="s">
        <v>85</v>
      </c>
      <c r="AR69" s="83" t="s">
        <v>63</v>
      </c>
      <c r="AS69" s="83" t="s">
        <v>298</v>
      </c>
      <c r="AT69" s="83" t="s">
        <v>87</v>
      </c>
      <c r="AU69" s="83" t="s">
        <v>93</v>
      </c>
      <c r="AV69" s="83" t="s">
        <v>71</v>
      </c>
      <c r="AW69" s="83" t="s">
        <v>73</v>
      </c>
      <c r="AX69" s="83" t="s">
        <v>73</v>
      </c>
      <c r="AY69" s="83" t="s">
        <v>73</v>
      </c>
      <c r="AZ69" s="83" t="s">
        <v>73</v>
      </c>
      <c r="BA69" s="83" t="s">
        <v>73</v>
      </c>
      <c r="BB69" s="83" t="s">
        <v>73</v>
      </c>
      <c r="BC69" s="83" t="s">
        <v>73</v>
      </c>
      <c r="BD69" s="83">
        <v>0</v>
      </c>
      <c r="BE69" s="83" t="s">
        <v>73</v>
      </c>
      <c r="BG69" s="76" t="s">
        <v>100</v>
      </c>
      <c r="BH69" s="76" t="s">
        <v>60</v>
      </c>
      <c r="BI69" s="76" t="s">
        <v>1414</v>
      </c>
      <c r="BJ69">
        <v>14</v>
      </c>
      <c r="BK69">
        <v>64</v>
      </c>
      <c r="BM69" s="86" t="s">
        <v>1130</v>
      </c>
      <c r="BN69" s="86" t="s">
        <v>1131</v>
      </c>
      <c r="BO69" s="87" t="s">
        <v>259</v>
      </c>
      <c r="BP69" s="87"/>
      <c r="BQ69" s="87" t="s">
        <v>1472</v>
      </c>
      <c r="BR69" s="86" t="s">
        <v>1445</v>
      </c>
      <c r="BS69" s="86">
        <v>1</v>
      </c>
      <c r="BT69" s="86" t="s">
        <v>1445</v>
      </c>
      <c r="BU69" s="86">
        <v>1</v>
      </c>
      <c r="BV69" s="86" t="s">
        <v>63</v>
      </c>
      <c r="BW69" s="86">
        <v>1</v>
      </c>
      <c r="BX69" s="86" t="s">
        <v>1448</v>
      </c>
      <c r="BY69" s="86">
        <v>1</v>
      </c>
      <c r="BZ69" s="86" t="s">
        <v>1449</v>
      </c>
      <c r="CA69" s="86">
        <v>0</v>
      </c>
      <c r="CB69" s="86" t="s">
        <v>1452</v>
      </c>
      <c r="CC69" s="86">
        <v>0</v>
      </c>
      <c r="CD69" s="86" t="s">
        <v>226</v>
      </c>
      <c r="CE69" s="86">
        <v>0</v>
      </c>
      <c r="CF69" s="86" t="s">
        <v>226</v>
      </c>
      <c r="CG69" s="86">
        <v>0</v>
      </c>
      <c r="CH69" s="86" t="s">
        <v>226</v>
      </c>
      <c r="CI69" s="86">
        <v>0</v>
      </c>
      <c r="CJ69" s="86" t="s">
        <v>226</v>
      </c>
      <c r="CK69" s="86">
        <v>0</v>
      </c>
      <c r="CL69" s="86" t="s">
        <v>226</v>
      </c>
      <c r="CM69" s="86">
        <v>0</v>
      </c>
      <c r="CN69" s="86" t="s">
        <v>226</v>
      </c>
      <c r="CO69" s="86">
        <v>0</v>
      </c>
      <c r="CP69" s="87" t="s">
        <v>1477</v>
      </c>
      <c r="CQ69" s="152">
        <v>0</v>
      </c>
    </row>
    <row r="70" spans="1:95" ht="13.2" x14ac:dyDescent="0.25">
      <c r="A70" s="82">
        <v>45569.519562581016</v>
      </c>
      <c r="B70" s="83" t="s">
        <v>299</v>
      </c>
      <c r="C70" s="84" t="s">
        <v>300</v>
      </c>
      <c r="D70" s="83">
        <v>100</v>
      </c>
      <c r="E70" s="83">
        <v>0.88</v>
      </c>
      <c r="F70" s="83" t="s">
        <v>114</v>
      </c>
      <c r="G70" s="83" t="s">
        <v>76</v>
      </c>
      <c r="H70" s="83" t="s">
        <v>108</v>
      </c>
      <c r="I70" s="83" t="s">
        <v>63</v>
      </c>
      <c r="J70" s="83" t="s">
        <v>64</v>
      </c>
      <c r="K70" s="83" t="s">
        <v>64</v>
      </c>
      <c r="L70" s="83" t="s">
        <v>64</v>
      </c>
      <c r="M70" s="83" t="s">
        <v>84</v>
      </c>
      <c r="N70" s="83" t="s">
        <v>84</v>
      </c>
      <c r="O70" s="83" t="s">
        <v>84</v>
      </c>
      <c r="P70" s="83" t="s">
        <v>64</v>
      </c>
      <c r="Q70" s="83" t="s">
        <v>64</v>
      </c>
      <c r="R70" s="83" t="s">
        <v>64</v>
      </c>
      <c r="S70" s="83" t="s">
        <v>64</v>
      </c>
      <c r="T70" s="83" t="s">
        <v>64</v>
      </c>
      <c r="U70" s="83" t="s">
        <v>64</v>
      </c>
      <c r="V70" s="83" t="s">
        <v>84</v>
      </c>
      <c r="W70" s="83" t="s">
        <v>84</v>
      </c>
      <c r="X70" s="83" t="s">
        <v>64</v>
      </c>
      <c r="Y70" s="83" t="s">
        <v>64</v>
      </c>
      <c r="Z70" s="83" t="s">
        <v>66</v>
      </c>
      <c r="AA70" s="83" t="s">
        <v>66</v>
      </c>
      <c r="AB70" s="83" t="s">
        <v>66</v>
      </c>
      <c r="AC70" s="83" t="s">
        <v>66</v>
      </c>
      <c r="AD70" s="83" t="s">
        <v>66</v>
      </c>
      <c r="AE70" s="83" t="s">
        <v>66</v>
      </c>
      <c r="AF70" s="83" t="s">
        <v>66</v>
      </c>
      <c r="AG70" s="83" t="s">
        <v>66</v>
      </c>
      <c r="AH70" s="83" t="s">
        <v>79</v>
      </c>
      <c r="AI70" s="83" t="s">
        <v>79</v>
      </c>
      <c r="AJ70" s="83" t="s">
        <v>65</v>
      </c>
      <c r="AK70" s="83" t="s">
        <v>66</v>
      </c>
      <c r="AL70" s="83" t="s">
        <v>66</v>
      </c>
      <c r="AM70" s="83" t="s">
        <v>66</v>
      </c>
      <c r="AN70" s="83" t="s">
        <v>66</v>
      </c>
      <c r="AO70" s="83" t="s">
        <v>66</v>
      </c>
      <c r="AP70" s="83" t="s">
        <v>67</v>
      </c>
      <c r="AQ70" s="83" t="s">
        <v>67</v>
      </c>
      <c r="AR70" s="83" t="s">
        <v>63</v>
      </c>
      <c r="AS70" s="83" t="s">
        <v>252</v>
      </c>
      <c r="AT70" s="83" t="s">
        <v>69</v>
      </c>
      <c r="AU70" s="83" t="s">
        <v>70</v>
      </c>
      <c r="AV70" s="83" t="s">
        <v>80</v>
      </c>
      <c r="AW70" s="83" t="s">
        <v>63</v>
      </c>
      <c r="AX70" s="83" t="s">
        <v>72</v>
      </c>
      <c r="AY70" s="83" t="s">
        <v>72</v>
      </c>
      <c r="AZ70" s="83" t="s">
        <v>72</v>
      </c>
      <c r="BA70" s="83" t="s">
        <v>63</v>
      </c>
      <c r="BB70" s="83" t="s">
        <v>72</v>
      </c>
      <c r="BC70" s="83" t="s">
        <v>73</v>
      </c>
      <c r="BE70" s="83" t="s">
        <v>73</v>
      </c>
      <c r="BG70" s="76" t="s">
        <v>100</v>
      </c>
      <c r="BH70" s="76" t="s">
        <v>114</v>
      </c>
      <c r="BI70" s="76" t="s">
        <v>1414</v>
      </c>
      <c r="BJ70">
        <v>11</v>
      </c>
      <c r="BK70">
        <v>48</v>
      </c>
      <c r="BM70" s="86" t="s">
        <v>1130</v>
      </c>
      <c r="BN70" s="86" t="s">
        <v>1131</v>
      </c>
      <c r="BO70" s="87" t="s">
        <v>252</v>
      </c>
      <c r="BP70" s="87"/>
      <c r="BQ70" s="87" t="s">
        <v>1472</v>
      </c>
      <c r="BR70" s="86" t="s">
        <v>1445</v>
      </c>
      <c r="BS70" s="86">
        <v>1</v>
      </c>
      <c r="BT70" s="86" t="s">
        <v>1445</v>
      </c>
      <c r="BU70" s="86">
        <v>1</v>
      </c>
      <c r="BV70" s="86" t="s">
        <v>63</v>
      </c>
      <c r="BW70" s="86">
        <v>1</v>
      </c>
      <c r="BX70" s="86" t="s">
        <v>1447</v>
      </c>
      <c r="BY70" s="86">
        <v>0</v>
      </c>
      <c r="BZ70" s="86" t="s">
        <v>1470</v>
      </c>
      <c r="CA70" s="86">
        <v>2</v>
      </c>
      <c r="CB70" s="86" t="s">
        <v>1452</v>
      </c>
      <c r="CC70" s="86">
        <v>0</v>
      </c>
      <c r="CD70" s="86" t="s">
        <v>1454</v>
      </c>
      <c r="CE70" s="86">
        <v>1</v>
      </c>
      <c r="CF70" s="86" t="s">
        <v>1454</v>
      </c>
      <c r="CG70" s="86">
        <v>1</v>
      </c>
      <c r="CH70" s="86" t="s">
        <v>1454</v>
      </c>
      <c r="CI70" s="86">
        <v>1</v>
      </c>
      <c r="CJ70" s="86" t="s">
        <v>1454</v>
      </c>
      <c r="CK70" s="86">
        <v>1</v>
      </c>
      <c r="CL70" s="86" t="s">
        <v>1454</v>
      </c>
      <c r="CM70" s="86">
        <v>1</v>
      </c>
      <c r="CN70" s="86" t="s">
        <v>1454</v>
      </c>
      <c r="CO70" s="86">
        <v>1</v>
      </c>
      <c r="CP70" s="87" t="s">
        <v>1478</v>
      </c>
      <c r="CQ70" s="152">
        <v>1</v>
      </c>
    </row>
    <row r="71" spans="1:95" ht="13.2" x14ac:dyDescent="0.25">
      <c r="A71" s="82">
        <v>45569.521714513889</v>
      </c>
      <c r="B71" s="83" t="s">
        <v>301</v>
      </c>
      <c r="C71" s="84" t="s">
        <v>302</v>
      </c>
      <c r="D71" s="83">
        <v>100</v>
      </c>
      <c r="E71" s="83">
        <v>0.5</v>
      </c>
      <c r="F71" s="83" t="s">
        <v>114</v>
      </c>
      <c r="G71" s="83" t="s">
        <v>76</v>
      </c>
      <c r="H71" s="83" t="s">
        <v>100</v>
      </c>
      <c r="I71" s="83" t="s">
        <v>63</v>
      </c>
      <c r="J71" s="83" t="s">
        <v>64</v>
      </c>
      <c r="K71" s="83" t="s">
        <v>64</v>
      </c>
      <c r="L71" s="83" t="s">
        <v>64</v>
      </c>
      <c r="M71" s="83" t="s">
        <v>64</v>
      </c>
      <c r="N71" s="83" t="s">
        <v>64</v>
      </c>
      <c r="O71" s="83" t="s">
        <v>64</v>
      </c>
      <c r="P71" s="83" t="s">
        <v>64</v>
      </c>
      <c r="Q71" s="83" t="s">
        <v>64</v>
      </c>
      <c r="R71" s="83" t="s">
        <v>64</v>
      </c>
      <c r="S71" s="83" t="s">
        <v>64</v>
      </c>
      <c r="T71" s="83" t="s">
        <v>64</v>
      </c>
      <c r="U71" s="83" t="s">
        <v>64</v>
      </c>
      <c r="V71" s="83" t="s">
        <v>64</v>
      </c>
      <c r="W71" s="83" t="s">
        <v>64</v>
      </c>
      <c r="X71" s="83" t="s">
        <v>64</v>
      </c>
      <c r="Y71" s="83" t="s">
        <v>64</v>
      </c>
      <c r="Z71" s="83" t="s">
        <v>66</v>
      </c>
      <c r="AA71" s="83" t="s">
        <v>66</v>
      </c>
      <c r="AB71" s="83" t="s">
        <v>66</v>
      </c>
      <c r="AC71" s="83" t="s">
        <v>66</v>
      </c>
      <c r="AD71" s="83" t="s">
        <v>66</v>
      </c>
      <c r="AE71" s="83" t="s">
        <v>66</v>
      </c>
      <c r="AF71" s="83" t="s">
        <v>66</v>
      </c>
      <c r="AG71" s="83" t="s">
        <v>66</v>
      </c>
      <c r="AH71" s="83" t="s">
        <v>66</v>
      </c>
      <c r="AI71" s="83" t="s">
        <v>66</v>
      </c>
      <c r="AJ71" s="83" t="s">
        <v>66</v>
      </c>
      <c r="AK71" s="83" t="s">
        <v>66</v>
      </c>
      <c r="AL71" s="83" t="s">
        <v>66</v>
      </c>
      <c r="AM71" s="83" t="s">
        <v>66</v>
      </c>
      <c r="AN71" s="83" t="s">
        <v>66</v>
      </c>
      <c r="AO71" s="83" t="s">
        <v>66</v>
      </c>
      <c r="AP71" s="83" t="s">
        <v>85</v>
      </c>
      <c r="AQ71" s="83" t="s">
        <v>85</v>
      </c>
      <c r="AR71" s="83" t="s">
        <v>63</v>
      </c>
      <c r="AS71" s="83" t="s">
        <v>68</v>
      </c>
      <c r="AT71" s="83" t="s">
        <v>87</v>
      </c>
      <c r="AU71" s="83" t="s">
        <v>70</v>
      </c>
      <c r="AV71" s="83" t="s">
        <v>71</v>
      </c>
      <c r="AW71" s="83" t="s">
        <v>63</v>
      </c>
      <c r="AX71" s="83" t="s">
        <v>63</v>
      </c>
      <c r="AY71" s="83" t="s">
        <v>63</v>
      </c>
      <c r="AZ71" s="83" t="s">
        <v>72</v>
      </c>
      <c r="BA71" s="83" t="s">
        <v>63</v>
      </c>
      <c r="BB71" s="83" t="s">
        <v>72</v>
      </c>
      <c r="BC71" s="83" t="s">
        <v>73</v>
      </c>
      <c r="BD71" s="83" t="s">
        <v>146</v>
      </c>
      <c r="BE71" s="83" t="s">
        <v>73</v>
      </c>
      <c r="BG71" s="76" t="s">
        <v>100</v>
      </c>
      <c r="BH71" s="76" t="s">
        <v>114</v>
      </c>
      <c r="BI71" s="76" t="s">
        <v>1414</v>
      </c>
      <c r="BJ71">
        <v>15</v>
      </c>
      <c r="BK71">
        <v>47</v>
      </c>
      <c r="BM71" s="86" t="s">
        <v>1130</v>
      </c>
      <c r="BN71" s="86" t="s">
        <v>1131</v>
      </c>
      <c r="BO71" s="87" t="s">
        <v>68</v>
      </c>
      <c r="BP71" s="87"/>
      <c r="BQ71" s="87" t="s">
        <v>1472</v>
      </c>
      <c r="BR71" s="86" t="s">
        <v>1445</v>
      </c>
      <c r="BS71" s="86">
        <v>1</v>
      </c>
      <c r="BT71" s="86" t="s">
        <v>1445</v>
      </c>
      <c r="BU71" s="86">
        <v>1</v>
      </c>
      <c r="BV71" s="86" t="s">
        <v>63</v>
      </c>
      <c r="BW71" s="86">
        <v>1</v>
      </c>
      <c r="BX71" s="86" t="s">
        <v>1448</v>
      </c>
      <c r="BY71" s="86">
        <v>1</v>
      </c>
      <c r="BZ71" s="86" t="s">
        <v>1470</v>
      </c>
      <c r="CA71" s="86">
        <v>2</v>
      </c>
      <c r="CB71" s="86" t="s">
        <v>1452</v>
      </c>
      <c r="CC71" s="86">
        <v>0</v>
      </c>
      <c r="CD71" s="86" t="s">
        <v>1454</v>
      </c>
      <c r="CE71" s="86">
        <v>1</v>
      </c>
      <c r="CF71" s="86" t="s">
        <v>1454</v>
      </c>
      <c r="CG71" s="86">
        <v>1</v>
      </c>
      <c r="CH71" s="86" t="s">
        <v>1454</v>
      </c>
      <c r="CI71" s="86">
        <v>1</v>
      </c>
      <c r="CJ71" s="86" t="s">
        <v>1454</v>
      </c>
      <c r="CK71" s="86">
        <v>1</v>
      </c>
      <c r="CL71" s="86" t="s">
        <v>1454</v>
      </c>
      <c r="CM71" s="86">
        <v>1</v>
      </c>
      <c r="CN71" s="86" t="s">
        <v>1454</v>
      </c>
      <c r="CO71" s="86">
        <v>1</v>
      </c>
      <c r="CP71" s="87" t="s">
        <v>1478</v>
      </c>
      <c r="CQ71" s="152">
        <v>1</v>
      </c>
    </row>
    <row r="72" spans="1:95" ht="13.2" x14ac:dyDescent="0.25">
      <c r="A72" s="82">
        <v>45569.522282291669</v>
      </c>
      <c r="B72" s="83" t="s">
        <v>303</v>
      </c>
      <c r="C72" s="84" t="s">
        <v>304</v>
      </c>
      <c r="D72" s="83">
        <v>100</v>
      </c>
      <c r="E72" s="83">
        <v>0.54</v>
      </c>
      <c r="F72" s="83" t="s">
        <v>114</v>
      </c>
      <c r="G72" s="83" t="s">
        <v>76</v>
      </c>
      <c r="H72" s="83" t="s">
        <v>100</v>
      </c>
      <c r="I72" s="83" t="s">
        <v>63</v>
      </c>
      <c r="J72" s="83" t="s">
        <v>64</v>
      </c>
      <c r="K72" s="83" t="s">
        <v>78</v>
      </c>
      <c r="L72" s="83" t="s">
        <v>64</v>
      </c>
      <c r="M72" s="83" t="s">
        <v>64</v>
      </c>
      <c r="N72" s="83" t="s">
        <v>64</v>
      </c>
      <c r="O72" s="83" t="s">
        <v>64</v>
      </c>
      <c r="P72" s="83" t="s">
        <v>78</v>
      </c>
      <c r="Q72" s="83" t="s">
        <v>78</v>
      </c>
      <c r="R72" s="83" t="s">
        <v>78</v>
      </c>
      <c r="S72" s="83" t="s">
        <v>64</v>
      </c>
      <c r="T72" s="83" t="s">
        <v>64</v>
      </c>
      <c r="U72" s="83" t="s">
        <v>64</v>
      </c>
      <c r="V72" s="83" t="s">
        <v>64</v>
      </c>
      <c r="W72" s="83" t="s">
        <v>78</v>
      </c>
      <c r="X72" s="83" t="s">
        <v>78</v>
      </c>
      <c r="Y72" s="83" t="s">
        <v>64</v>
      </c>
      <c r="Z72" s="83" t="s">
        <v>66</v>
      </c>
      <c r="AA72" s="83" t="s">
        <v>66</v>
      </c>
      <c r="AB72" s="83" t="s">
        <v>66</v>
      </c>
      <c r="AC72" s="83" t="s">
        <v>79</v>
      </c>
      <c r="AD72" s="83" t="s">
        <v>79</v>
      </c>
      <c r="AE72" s="83" t="s">
        <v>66</v>
      </c>
      <c r="AF72" s="83" t="s">
        <v>79</v>
      </c>
      <c r="AG72" s="83" t="s">
        <v>66</v>
      </c>
      <c r="AH72" s="83" t="s">
        <v>79</v>
      </c>
      <c r="AI72" s="83" t="s">
        <v>79</v>
      </c>
      <c r="AJ72" s="83" t="s">
        <v>66</v>
      </c>
      <c r="AK72" s="83" t="s">
        <v>66</v>
      </c>
      <c r="AL72" s="83" t="s">
        <v>66</v>
      </c>
      <c r="AM72" s="83" t="s">
        <v>66</v>
      </c>
      <c r="AN72" s="83" t="s">
        <v>79</v>
      </c>
      <c r="AO72" s="83" t="s">
        <v>79</v>
      </c>
      <c r="AP72" s="83" t="s">
        <v>85</v>
      </c>
      <c r="AQ72" s="83" t="s">
        <v>85</v>
      </c>
      <c r="AR72" s="83" t="s">
        <v>63</v>
      </c>
      <c r="AS72" s="83" t="s">
        <v>252</v>
      </c>
      <c r="AT72" s="83" t="s">
        <v>87</v>
      </c>
      <c r="AU72" s="83" t="s">
        <v>70</v>
      </c>
      <c r="AV72" s="83" t="s">
        <v>67</v>
      </c>
      <c r="AW72" s="83" t="s">
        <v>63</v>
      </c>
      <c r="AX72" s="83" t="s">
        <v>72</v>
      </c>
      <c r="AY72" s="83" t="s">
        <v>72</v>
      </c>
      <c r="AZ72" s="83" t="s">
        <v>72</v>
      </c>
      <c r="BA72" s="83" t="s">
        <v>72</v>
      </c>
      <c r="BB72" s="83" t="s">
        <v>72</v>
      </c>
      <c r="BC72" s="83" t="s">
        <v>73</v>
      </c>
      <c r="BE72" s="83" t="s">
        <v>73</v>
      </c>
      <c r="BG72" s="76" t="s">
        <v>100</v>
      </c>
      <c r="BH72" s="76" t="s">
        <v>114</v>
      </c>
      <c r="BI72" s="76" t="s">
        <v>1414</v>
      </c>
      <c r="BJ72">
        <v>9</v>
      </c>
      <c r="BK72">
        <v>42</v>
      </c>
      <c r="BM72" s="86" t="s">
        <v>1130</v>
      </c>
      <c r="BN72" s="86" t="s">
        <v>1131</v>
      </c>
      <c r="BO72" s="87" t="s">
        <v>252</v>
      </c>
      <c r="BP72" s="87"/>
      <c r="BQ72" s="87" t="s">
        <v>1472</v>
      </c>
      <c r="BR72" s="86" t="s">
        <v>1445</v>
      </c>
      <c r="BS72" s="86">
        <v>1</v>
      </c>
      <c r="BT72" s="86" t="s">
        <v>1445</v>
      </c>
      <c r="BU72" s="86">
        <v>1</v>
      </c>
      <c r="BV72" s="86" t="s">
        <v>63</v>
      </c>
      <c r="BW72" s="86">
        <v>1</v>
      </c>
      <c r="BX72" s="86" t="s">
        <v>1448</v>
      </c>
      <c r="BY72" s="86">
        <v>1</v>
      </c>
      <c r="BZ72" s="86" t="s">
        <v>1470</v>
      </c>
      <c r="CA72" s="86">
        <v>2</v>
      </c>
      <c r="CB72" s="86" t="s">
        <v>1453</v>
      </c>
      <c r="CC72" s="86">
        <v>1</v>
      </c>
      <c r="CD72" s="86" t="s">
        <v>1454</v>
      </c>
      <c r="CE72" s="86">
        <v>1</v>
      </c>
      <c r="CF72" s="86" t="s">
        <v>1454</v>
      </c>
      <c r="CG72" s="86">
        <v>1</v>
      </c>
      <c r="CH72" s="86" t="s">
        <v>1454</v>
      </c>
      <c r="CI72" s="86">
        <v>1</v>
      </c>
      <c r="CJ72" s="86" t="s">
        <v>1454</v>
      </c>
      <c r="CK72" s="86">
        <v>1</v>
      </c>
      <c r="CL72" s="86" t="s">
        <v>1454</v>
      </c>
      <c r="CM72" s="86">
        <v>1</v>
      </c>
      <c r="CN72" s="86" t="s">
        <v>1454</v>
      </c>
      <c r="CO72" s="86">
        <v>1</v>
      </c>
      <c r="CP72" s="87" t="s">
        <v>1478</v>
      </c>
      <c r="CQ72" s="152">
        <v>1</v>
      </c>
    </row>
    <row r="73" spans="1:95" ht="13.2" x14ac:dyDescent="0.25">
      <c r="A73" s="82">
        <v>45569.522587141204</v>
      </c>
      <c r="B73" s="83" t="s">
        <v>305</v>
      </c>
      <c r="C73" s="84" t="s">
        <v>306</v>
      </c>
      <c r="D73" s="83">
        <v>0</v>
      </c>
      <c r="E73" s="83">
        <v>0.5</v>
      </c>
      <c r="F73" s="83" t="s">
        <v>60</v>
      </c>
      <c r="G73" s="83" t="s">
        <v>76</v>
      </c>
      <c r="H73" s="83" t="s">
        <v>108</v>
      </c>
      <c r="I73" s="83" t="s">
        <v>63</v>
      </c>
      <c r="J73" s="83" t="s">
        <v>64</v>
      </c>
      <c r="K73" s="83" t="s">
        <v>64</v>
      </c>
      <c r="L73" s="83" t="s">
        <v>64</v>
      </c>
      <c r="M73" s="83" t="s">
        <v>64</v>
      </c>
      <c r="N73" s="83" t="s">
        <v>78</v>
      </c>
      <c r="O73" s="83" t="s">
        <v>78</v>
      </c>
      <c r="P73" s="83" t="s">
        <v>84</v>
      </c>
      <c r="Q73" s="83" t="s">
        <v>64</v>
      </c>
      <c r="R73" s="83" t="s">
        <v>64</v>
      </c>
      <c r="S73" s="83" t="s">
        <v>64</v>
      </c>
      <c r="T73" s="83" t="s">
        <v>64</v>
      </c>
      <c r="U73" s="83" t="s">
        <v>84</v>
      </c>
      <c r="V73" s="83" t="s">
        <v>64</v>
      </c>
      <c r="W73" s="83" t="s">
        <v>64</v>
      </c>
      <c r="X73" s="83" t="s">
        <v>64</v>
      </c>
      <c r="Y73" s="83" t="s">
        <v>64</v>
      </c>
      <c r="Z73" s="83" t="s">
        <v>65</v>
      </c>
      <c r="AA73" s="83" t="s">
        <v>65</v>
      </c>
      <c r="AB73" s="83" t="s">
        <v>65</v>
      </c>
      <c r="AC73" s="83" t="s">
        <v>65</v>
      </c>
      <c r="AD73" s="83" t="s">
        <v>65</v>
      </c>
      <c r="AE73" s="83" t="s">
        <v>65</v>
      </c>
      <c r="AF73" s="83" t="s">
        <v>65</v>
      </c>
      <c r="AG73" s="83" t="s">
        <v>65</v>
      </c>
      <c r="AH73" s="83" t="s">
        <v>66</v>
      </c>
      <c r="AI73" s="83" t="s">
        <v>101</v>
      </c>
      <c r="AJ73" s="83" t="s">
        <v>65</v>
      </c>
      <c r="AK73" s="83" t="s">
        <v>65</v>
      </c>
      <c r="AL73" s="83" t="s">
        <v>65</v>
      </c>
      <c r="AM73" s="83" t="s">
        <v>65</v>
      </c>
      <c r="AN73" s="83" t="s">
        <v>66</v>
      </c>
      <c r="AO73" s="83" t="s">
        <v>65</v>
      </c>
      <c r="AP73" s="83" t="s">
        <v>85</v>
      </c>
      <c r="AQ73" s="83" t="s">
        <v>85</v>
      </c>
      <c r="AR73" s="83" t="s">
        <v>86</v>
      </c>
      <c r="AS73" s="83" t="s">
        <v>68</v>
      </c>
      <c r="AT73" s="83" t="s">
        <v>87</v>
      </c>
      <c r="AU73" s="83" t="s">
        <v>67</v>
      </c>
      <c r="AV73" s="83" t="s">
        <v>132</v>
      </c>
      <c r="AW73" s="83" t="s">
        <v>73</v>
      </c>
      <c r="AX73" s="83" t="s">
        <v>73</v>
      </c>
      <c r="AY73" s="83" t="s">
        <v>73</v>
      </c>
      <c r="AZ73" s="83" t="s">
        <v>63</v>
      </c>
      <c r="BA73" s="83" t="s">
        <v>72</v>
      </c>
      <c r="BB73" s="83" t="s">
        <v>73</v>
      </c>
      <c r="BC73" s="83" t="s">
        <v>73</v>
      </c>
      <c r="BE73" s="83" t="s">
        <v>73</v>
      </c>
      <c r="BG73" s="76" t="s">
        <v>100</v>
      </c>
      <c r="BH73" s="76" t="s">
        <v>60</v>
      </c>
      <c r="BI73" s="76" t="s">
        <v>1414</v>
      </c>
      <c r="BJ73">
        <v>11</v>
      </c>
      <c r="BK73">
        <v>62</v>
      </c>
      <c r="BM73" s="86" t="s">
        <v>1130</v>
      </c>
      <c r="BN73" s="86" t="s">
        <v>1131</v>
      </c>
      <c r="BO73" s="87" t="s">
        <v>68</v>
      </c>
      <c r="BP73" s="87"/>
      <c r="BQ73" s="87" t="s">
        <v>1472</v>
      </c>
      <c r="BR73" s="86" t="s">
        <v>1445</v>
      </c>
      <c r="BS73" s="86">
        <v>1</v>
      </c>
      <c r="BT73" s="86" t="s">
        <v>1445</v>
      </c>
      <c r="BU73" s="86">
        <v>1</v>
      </c>
      <c r="BV73" s="86" t="s">
        <v>63</v>
      </c>
      <c r="BW73" s="86">
        <v>1</v>
      </c>
      <c r="BX73" s="86" t="s">
        <v>1448</v>
      </c>
      <c r="BY73" s="86">
        <v>1</v>
      </c>
      <c r="BZ73" s="86" t="s">
        <v>1450</v>
      </c>
      <c r="CA73" s="86">
        <v>1</v>
      </c>
      <c r="CB73" s="86" t="s">
        <v>1452</v>
      </c>
      <c r="CC73" s="86">
        <v>0</v>
      </c>
      <c r="CD73" s="86" t="s">
        <v>226</v>
      </c>
      <c r="CE73" s="86">
        <v>0</v>
      </c>
      <c r="CF73" s="86" t="s">
        <v>226</v>
      </c>
      <c r="CG73" s="86">
        <v>0</v>
      </c>
      <c r="CH73" s="86" t="s">
        <v>226</v>
      </c>
      <c r="CI73" s="86">
        <v>0</v>
      </c>
      <c r="CJ73" s="86" t="s">
        <v>1454</v>
      </c>
      <c r="CK73" s="86">
        <v>1</v>
      </c>
      <c r="CL73" s="86" t="s">
        <v>1454</v>
      </c>
      <c r="CM73" s="86">
        <v>1</v>
      </c>
      <c r="CN73" s="86" t="s">
        <v>226</v>
      </c>
      <c r="CO73" s="86">
        <v>0</v>
      </c>
      <c r="CP73" s="87" t="s">
        <v>1477</v>
      </c>
      <c r="CQ73" s="152">
        <v>0</v>
      </c>
    </row>
    <row r="74" spans="1:95" ht="13.2" x14ac:dyDescent="0.25">
      <c r="A74" s="82">
        <v>45569.523440613426</v>
      </c>
      <c r="B74" s="83" t="s">
        <v>307</v>
      </c>
      <c r="C74" s="84" t="s">
        <v>308</v>
      </c>
      <c r="D74" s="83">
        <v>100</v>
      </c>
      <c r="E74" s="83">
        <v>1</v>
      </c>
      <c r="F74" s="83" t="s">
        <v>114</v>
      </c>
      <c r="G74" s="83" t="s">
        <v>76</v>
      </c>
      <c r="H74" s="83" t="s">
        <v>108</v>
      </c>
      <c r="I74" s="83" t="s">
        <v>63</v>
      </c>
      <c r="J74" s="83" t="s">
        <v>64</v>
      </c>
      <c r="K74" s="83" t="s">
        <v>64</v>
      </c>
      <c r="L74" s="83" t="s">
        <v>64</v>
      </c>
      <c r="M74" s="83" t="s">
        <v>78</v>
      </c>
      <c r="N74" s="83" t="s">
        <v>64</v>
      </c>
      <c r="O74" s="83" t="s">
        <v>84</v>
      </c>
      <c r="P74" s="83" t="s">
        <v>64</v>
      </c>
      <c r="Q74" s="83" t="s">
        <v>64</v>
      </c>
      <c r="R74" s="83" t="s">
        <v>64</v>
      </c>
      <c r="S74" s="83" t="s">
        <v>64</v>
      </c>
      <c r="T74" s="83" t="s">
        <v>64</v>
      </c>
      <c r="U74" s="83" t="s">
        <v>64</v>
      </c>
      <c r="V74" s="83" t="s">
        <v>64</v>
      </c>
      <c r="W74" s="83" t="s">
        <v>64</v>
      </c>
      <c r="X74" s="83" t="s">
        <v>64</v>
      </c>
      <c r="Y74" s="83" t="s">
        <v>64</v>
      </c>
      <c r="Z74" s="83" t="s">
        <v>65</v>
      </c>
      <c r="AA74" s="83" t="s">
        <v>65</v>
      </c>
      <c r="AB74" s="83" t="s">
        <v>65</v>
      </c>
      <c r="AC74" s="83" t="s">
        <v>65</v>
      </c>
      <c r="AD74" s="83" t="s">
        <v>65</v>
      </c>
      <c r="AE74" s="83" t="s">
        <v>65</v>
      </c>
      <c r="AF74" s="83" t="s">
        <v>65</v>
      </c>
      <c r="AG74" s="83" t="s">
        <v>65</v>
      </c>
      <c r="AH74" s="83" t="s">
        <v>66</v>
      </c>
      <c r="AI74" s="83" t="s">
        <v>101</v>
      </c>
      <c r="AJ74" s="83" t="s">
        <v>66</v>
      </c>
      <c r="AK74" s="83" t="s">
        <v>66</v>
      </c>
      <c r="AL74" s="83" t="s">
        <v>65</v>
      </c>
      <c r="AM74" s="83" t="s">
        <v>65</v>
      </c>
      <c r="AN74" s="83" t="s">
        <v>65</v>
      </c>
      <c r="AO74" s="83" t="s">
        <v>65</v>
      </c>
      <c r="AP74" s="83" t="s">
        <v>67</v>
      </c>
      <c r="AQ74" s="83" t="s">
        <v>67</v>
      </c>
      <c r="AR74" s="83" t="s">
        <v>63</v>
      </c>
      <c r="AS74" s="83" t="s">
        <v>68</v>
      </c>
      <c r="AT74" s="83" t="s">
        <v>87</v>
      </c>
      <c r="AU74" s="83" t="s">
        <v>80</v>
      </c>
      <c r="AV74" s="83" t="s">
        <v>132</v>
      </c>
      <c r="AW74" s="83" t="s">
        <v>73</v>
      </c>
      <c r="AX74" s="83" t="s">
        <v>72</v>
      </c>
      <c r="AY74" s="83" t="s">
        <v>72</v>
      </c>
      <c r="AZ74" s="83" t="s">
        <v>72</v>
      </c>
      <c r="BA74" s="83" t="s">
        <v>73</v>
      </c>
      <c r="BB74" s="83" t="s">
        <v>73</v>
      </c>
      <c r="BC74" s="83" t="s">
        <v>73</v>
      </c>
      <c r="BE74" s="83" t="s">
        <v>73</v>
      </c>
      <c r="BG74" s="76" t="s">
        <v>100</v>
      </c>
      <c r="BH74" s="76" t="s">
        <v>114</v>
      </c>
      <c r="BI74" s="76" t="s">
        <v>1414</v>
      </c>
      <c r="BJ74">
        <v>15</v>
      </c>
      <c r="BK74">
        <v>61</v>
      </c>
      <c r="BM74" s="86" t="s">
        <v>1130</v>
      </c>
      <c r="BN74" s="86" t="s">
        <v>1131</v>
      </c>
      <c r="BO74" s="87" t="s">
        <v>68</v>
      </c>
      <c r="BP74" s="87"/>
      <c r="BQ74" s="87" t="s">
        <v>1472</v>
      </c>
      <c r="BR74" s="86" t="s">
        <v>1445</v>
      </c>
      <c r="BS74" s="86">
        <v>1</v>
      </c>
      <c r="BT74" s="86" t="s">
        <v>1445</v>
      </c>
      <c r="BU74" s="86">
        <v>1</v>
      </c>
      <c r="BV74" s="86" t="s">
        <v>63</v>
      </c>
      <c r="BW74" s="86">
        <v>1</v>
      </c>
      <c r="BX74" s="86" t="s">
        <v>1448</v>
      </c>
      <c r="BY74" s="86">
        <v>1</v>
      </c>
      <c r="BZ74" s="86" t="s">
        <v>1450</v>
      </c>
      <c r="CA74" s="86">
        <v>1</v>
      </c>
      <c r="CB74" s="86" t="s">
        <v>1452</v>
      </c>
      <c r="CC74" s="86">
        <v>0</v>
      </c>
      <c r="CD74" s="86" t="s">
        <v>226</v>
      </c>
      <c r="CE74" s="86">
        <v>0</v>
      </c>
      <c r="CF74" s="86" t="s">
        <v>1454</v>
      </c>
      <c r="CG74" s="86">
        <v>1</v>
      </c>
      <c r="CH74" s="86" t="s">
        <v>1454</v>
      </c>
      <c r="CI74" s="86">
        <v>1</v>
      </c>
      <c r="CJ74" s="86" t="s">
        <v>1454</v>
      </c>
      <c r="CK74" s="86">
        <v>1</v>
      </c>
      <c r="CL74" s="86" t="s">
        <v>226</v>
      </c>
      <c r="CM74" s="86">
        <v>0</v>
      </c>
      <c r="CN74" s="86" t="s">
        <v>226</v>
      </c>
      <c r="CO74" s="86">
        <v>0</v>
      </c>
      <c r="CP74" s="87" t="s">
        <v>1477</v>
      </c>
      <c r="CQ74" s="152">
        <v>0</v>
      </c>
    </row>
    <row r="75" spans="1:95" ht="13.2" x14ac:dyDescent="0.25">
      <c r="A75" s="82">
        <v>45569.525176516203</v>
      </c>
      <c r="B75" s="83" t="s">
        <v>309</v>
      </c>
      <c r="C75" s="84" t="s">
        <v>310</v>
      </c>
      <c r="D75" s="83">
        <v>100</v>
      </c>
      <c r="E75" s="83">
        <v>0.33</v>
      </c>
      <c r="F75" s="83" t="s">
        <v>114</v>
      </c>
      <c r="G75" s="83" t="s">
        <v>76</v>
      </c>
      <c r="H75" s="83" t="s">
        <v>62</v>
      </c>
      <c r="I75" s="83" t="s">
        <v>63</v>
      </c>
      <c r="J75" s="83" t="s">
        <v>64</v>
      </c>
      <c r="K75" s="83" t="s">
        <v>78</v>
      </c>
      <c r="L75" s="83" t="s">
        <v>64</v>
      </c>
      <c r="M75" s="83" t="s">
        <v>78</v>
      </c>
      <c r="N75" s="83" t="s">
        <v>64</v>
      </c>
      <c r="O75" s="83" t="s">
        <v>64</v>
      </c>
      <c r="P75" s="83" t="s">
        <v>84</v>
      </c>
      <c r="Q75" s="83" t="s">
        <v>64</v>
      </c>
      <c r="R75" s="83" t="s">
        <v>64</v>
      </c>
      <c r="S75" s="83" t="s">
        <v>64</v>
      </c>
      <c r="T75" s="83" t="s">
        <v>64</v>
      </c>
      <c r="U75" s="83" t="s">
        <v>64</v>
      </c>
      <c r="V75" s="83" t="s">
        <v>64</v>
      </c>
      <c r="W75" s="83" t="s">
        <v>64</v>
      </c>
      <c r="X75" s="83" t="s">
        <v>64</v>
      </c>
      <c r="Y75" s="83" t="s">
        <v>64</v>
      </c>
      <c r="Z75" s="83" t="s">
        <v>65</v>
      </c>
      <c r="AA75" s="83" t="s">
        <v>65</v>
      </c>
      <c r="AB75" s="83" t="s">
        <v>65</v>
      </c>
      <c r="AC75" s="83" t="s">
        <v>65</v>
      </c>
      <c r="AD75" s="83" t="s">
        <v>65</v>
      </c>
      <c r="AE75" s="83" t="s">
        <v>65</v>
      </c>
      <c r="AF75" s="83" t="s">
        <v>65</v>
      </c>
      <c r="AG75" s="83" t="s">
        <v>65</v>
      </c>
      <c r="AH75" s="83" t="s">
        <v>65</v>
      </c>
      <c r="AI75" s="83" t="s">
        <v>101</v>
      </c>
      <c r="AJ75" s="83" t="s">
        <v>65</v>
      </c>
      <c r="AK75" s="83" t="s">
        <v>65</v>
      </c>
      <c r="AL75" s="83" t="s">
        <v>65</v>
      </c>
      <c r="AM75" s="83" t="s">
        <v>65</v>
      </c>
      <c r="AN75" s="83" t="s">
        <v>65</v>
      </c>
      <c r="AO75" s="83" t="s">
        <v>65</v>
      </c>
      <c r="AP75" s="83" t="s">
        <v>80</v>
      </c>
      <c r="AQ75" s="83" t="s">
        <v>80</v>
      </c>
      <c r="AR75" s="83" t="s">
        <v>73</v>
      </c>
      <c r="AS75" s="83" t="s">
        <v>68</v>
      </c>
      <c r="AT75" s="83" t="s">
        <v>69</v>
      </c>
      <c r="AU75" s="83" t="s">
        <v>70</v>
      </c>
      <c r="AV75" s="83" t="s">
        <v>71</v>
      </c>
      <c r="AW75" s="83" t="s">
        <v>72</v>
      </c>
      <c r="AX75" s="83" t="s">
        <v>72</v>
      </c>
      <c r="AY75" s="83" t="s">
        <v>73</v>
      </c>
      <c r="AZ75" s="83" t="s">
        <v>72</v>
      </c>
      <c r="BA75" s="83" t="s">
        <v>63</v>
      </c>
      <c r="BB75" s="83" t="s">
        <v>63</v>
      </c>
      <c r="BC75" s="83" t="s">
        <v>73</v>
      </c>
      <c r="BE75" s="83" t="s">
        <v>73</v>
      </c>
      <c r="BG75" s="76" t="s">
        <v>100</v>
      </c>
      <c r="BH75" s="76" t="s">
        <v>114</v>
      </c>
      <c r="BI75" s="76" t="s">
        <v>1414</v>
      </c>
      <c r="BJ75">
        <v>14</v>
      </c>
      <c r="BK75">
        <v>64</v>
      </c>
      <c r="BM75" s="86" t="s">
        <v>1130</v>
      </c>
      <c r="BN75" s="86" t="s">
        <v>1131</v>
      </c>
      <c r="BO75" s="87" t="s">
        <v>68</v>
      </c>
      <c r="BP75" s="87"/>
      <c r="BQ75" s="87" t="s">
        <v>1472</v>
      </c>
      <c r="BR75" s="86" t="s">
        <v>1444</v>
      </c>
      <c r="BS75" s="86">
        <v>0</v>
      </c>
      <c r="BT75" s="86" t="s">
        <v>1444</v>
      </c>
      <c r="BU75" s="86">
        <v>0</v>
      </c>
      <c r="BV75" s="86" t="s">
        <v>73</v>
      </c>
      <c r="BW75" s="86">
        <v>0</v>
      </c>
      <c r="BX75" s="86" t="s">
        <v>1447</v>
      </c>
      <c r="BY75" s="86">
        <v>0</v>
      </c>
      <c r="BZ75" s="86" t="s">
        <v>1470</v>
      </c>
      <c r="CA75" s="86">
        <v>2</v>
      </c>
      <c r="CB75" s="86" t="s">
        <v>1452</v>
      </c>
      <c r="CC75" s="86">
        <v>0</v>
      </c>
      <c r="CD75" s="86" t="s">
        <v>1454</v>
      </c>
      <c r="CE75" s="86">
        <v>1</v>
      </c>
      <c r="CF75" s="86" t="s">
        <v>1454</v>
      </c>
      <c r="CG75" s="86">
        <v>1</v>
      </c>
      <c r="CH75" s="86" t="s">
        <v>226</v>
      </c>
      <c r="CI75" s="86">
        <v>0</v>
      </c>
      <c r="CJ75" s="86" t="s">
        <v>1454</v>
      </c>
      <c r="CK75" s="86">
        <v>1</v>
      </c>
      <c r="CL75" s="86" t="s">
        <v>1454</v>
      </c>
      <c r="CM75" s="86">
        <v>1</v>
      </c>
      <c r="CN75" s="86" t="s">
        <v>1454</v>
      </c>
      <c r="CO75" s="86">
        <v>1</v>
      </c>
      <c r="CP75" s="87" t="s">
        <v>1478</v>
      </c>
      <c r="CQ75" s="152">
        <v>1</v>
      </c>
    </row>
    <row r="76" spans="1:95" ht="13.2" x14ac:dyDescent="0.25">
      <c r="A76" s="82">
        <v>45569.52725506945</v>
      </c>
      <c r="B76" s="83" t="s">
        <v>311</v>
      </c>
      <c r="C76" s="84" t="s">
        <v>312</v>
      </c>
      <c r="D76" s="83">
        <v>100</v>
      </c>
      <c r="E76" s="83">
        <v>0.33</v>
      </c>
      <c r="F76" s="83" t="s">
        <v>60</v>
      </c>
      <c r="G76" s="83" t="s">
        <v>76</v>
      </c>
      <c r="H76" s="83" t="s">
        <v>62</v>
      </c>
      <c r="I76" s="83" t="s">
        <v>63</v>
      </c>
      <c r="J76" s="83" t="s">
        <v>145</v>
      </c>
      <c r="K76" s="83" t="s">
        <v>84</v>
      </c>
      <c r="L76" s="83" t="s">
        <v>145</v>
      </c>
      <c r="M76" s="83" t="s">
        <v>84</v>
      </c>
      <c r="N76" s="83" t="s">
        <v>84</v>
      </c>
      <c r="O76" s="83" t="s">
        <v>64</v>
      </c>
      <c r="P76" s="83" t="s">
        <v>84</v>
      </c>
      <c r="Q76" s="83" t="s">
        <v>64</v>
      </c>
      <c r="R76" s="83" t="s">
        <v>64</v>
      </c>
      <c r="S76" s="83" t="s">
        <v>64</v>
      </c>
      <c r="T76" s="83" t="s">
        <v>64</v>
      </c>
      <c r="U76" s="83" t="s">
        <v>64</v>
      </c>
      <c r="V76" s="83" t="s">
        <v>84</v>
      </c>
      <c r="W76" s="83" t="s">
        <v>64</v>
      </c>
      <c r="X76" s="83" t="s">
        <v>64</v>
      </c>
      <c r="Y76" s="83" t="s">
        <v>84</v>
      </c>
      <c r="Z76" s="83" t="s">
        <v>66</v>
      </c>
      <c r="AA76" s="83" t="s">
        <v>66</v>
      </c>
      <c r="AB76" s="83" t="s">
        <v>79</v>
      </c>
      <c r="AC76" s="83" t="s">
        <v>65</v>
      </c>
      <c r="AD76" s="83" t="s">
        <v>65</v>
      </c>
      <c r="AE76" s="83" t="s">
        <v>66</v>
      </c>
      <c r="AF76" s="83" t="s">
        <v>66</v>
      </c>
      <c r="AG76" s="83" t="s">
        <v>66</v>
      </c>
      <c r="AH76" s="83" t="s">
        <v>66</v>
      </c>
      <c r="AI76" s="83" t="s">
        <v>66</v>
      </c>
      <c r="AJ76" s="83" t="s">
        <v>66</v>
      </c>
      <c r="AK76" s="83" t="s">
        <v>66</v>
      </c>
      <c r="AL76" s="83" t="s">
        <v>79</v>
      </c>
      <c r="AM76" s="83" t="s">
        <v>66</v>
      </c>
      <c r="AN76" s="83" t="s">
        <v>66</v>
      </c>
      <c r="AO76" s="83" t="s">
        <v>66</v>
      </c>
      <c r="AP76" s="83" t="s">
        <v>67</v>
      </c>
      <c r="AQ76" s="83" t="s">
        <v>67</v>
      </c>
      <c r="AR76" s="83" t="s">
        <v>86</v>
      </c>
      <c r="AS76" s="83" t="s">
        <v>68</v>
      </c>
      <c r="AT76" s="83" t="s">
        <v>69</v>
      </c>
      <c r="AU76" s="83" t="s">
        <v>70</v>
      </c>
      <c r="AV76" s="83" t="s">
        <v>71</v>
      </c>
      <c r="AW76" s="83" t="s">
        <v>72</v>
      </c>
      <c r="AX76" s="83" t="s">
        <v>72</v>
      </c>
      <c r="AY76" s="83" t="s">
        <v>72</v>
      </c>
      <c r="AZ76" s="83" t="s">
        <v>72</v>
      </c>
      <c r="BA76" s="83" t="s">
        <v>72</v>
      </c>
      <c r="BB76" s="83" t="s">
        <v>72</v>
      </c>
      <c r="BC76" s="83" t="s">
        <v>73</v>
      </c>
      <c r="BE76" s="83" t="s">
        <v>73</v>
      </c>
      <c r="BG76" s="76" t="s">
        <v>100</v>
      </c>
      <c r="BH76" s="76" t="s">
        <v>60</v>
      </c>
      <c r="BI76" s="76" t="s">
        <v>1414</v>
      </c>
      <c r="BJ76">
        <v>8</v>
      </c>
      <c r="BK76">
        <v>47</v>
      </c>
      <c r="BM76" s="86" t="s">
        <v>1130</v>
      </c>
      <c r="BN76" s="86" t="s">
        <v>1131</v>
      </c>
      <c r="BO76" s="87" t="s">
        <v>68</v>
      </c>
      <c r="BP76" s="87"/>
      <c r="BQ76" s="87" t="s">
        <v>1472</v>
      </c>
      <c r="BR76" s="86" t="s">
        <v>1445</v>
      </c>
      <c r="BS76" s="86">
        <v>1</v>
      </c>
      <c r="BT76" s="86" t="s">
        <v>1445</v>
      </c>
      <c r="BU76" s="86">
        <v>1</v>
      </c>
      <c r="BV76" s="86" t="s">
        <v>63</v>
      </c>
      <c r="BW76" s="86">
        <v>1</v>
      </c>
      <c r="BX76" s="86" t="s">
        <v>1447</v>
      </c>
      <c r="BY76" s="86">
        <v>0</v>
      </c>
      <c r="BZ76" s="86" t="s">
        <v>1470</v>
      </c>
      <c r="CA76" s="86">
        <v>2</v>
      </c>
      <c r="CB76" s="86" t="s">
        <v>1452</v>
      </c>
      <c r="CC76" s="86">
        <v>0</v>
      </c>
      <c r="CD76" s="86" t="s">
        <v>1454</v>
      </c>
      <c r="CE76" s="86">
        <v>1</v>
      </c>
      <c r="CF76" s="86" t="s">
        <v>1454</v>
      </c>
      <c r="CG76" s="86">
        <v>1</v>
      </c>
      <c r="CH76" s="86" t="s">
        <v>1454</v>
      </c>
      <c r="CI76" s="86">
        <v>1</v>
      </c>
      <c r="CJ76" s="86" t="s">
        <v>1454</v>
      </c>
      <c r="CK76" s="86">
        <v>1</v>
      </c>
      <c r="CL76" s="86" t="s">
        <v>1454</v>
      </c>
      <c r="CM76" s="86">
        <v>1</v>
      </c>
      <c r="CN76" s="86" t="s">
        <v>1454</v>
      </c>
      <c r="CO76" s="86">
        <v>1</v>
      </c>
      <c r="CP76" s="87" t="s">
        <v>1478</v>
      </c>
      <c r="CQ76" s="152">
        <v>1</v>
      </c>
    </row>
    <row r="77" spans="1:95" ht="13.2" x14ac:dyDescent="0.25">
      <c r="A77" s="82">
        <v>45569.527449583329</v>
      </c>
      <c r="B77" s="83" t="s">
        <v>313</v>
      </c>
      <c r="C77" s="84" t="s">
        <v>314</v>
      </c>
      <c r="D77" s="83">
        <v>41.96</v>
      </c>
      <c r="E77" s="83">
        <v>0.83</v>
      </c>
      <c r="F77" s="83" t="s">
        <v>114</v>
      </c>
      <c r="G77" s="83" t="s">
        <v>76</v>
      </c>
      <c r="H77" s="83" t="s">
        <v>100</v>
      </c>
      <c r="I77" s="83" t="s">
        <v>63</v>
      </c>
      <c r="J77" s="83" t="s">
        <v>78</v>
      </c>
      <c r="K77" s="83" t="s">
        <v>64</v>
      </c>
      <c r="L77" s="83" t="s">
        <v>64</v>
      </c>
      <c r="M77" s="83" t="s">
        <v>84</v>
      </c>
      <c r="N77" s="83" t="s">
        <v>84</v>
      </c>
      <c r="O77" s="83" t="s">
        <v>64</v>
      </c>
      <c r="P77" s="83" t="s">
        <v>84</v>
      </c>
      <c r="Q77" s="83" t="s">
        <v>84</v>
      </c>
      <c r="R77" s="83" t="s">
        <v>84</v>
      </c>
      <c r="S77" s="83" t="s">
        <v>84</v>
      </c>
      <c r="T77" s="83" t="s">
        <v>64</v>
      </c>
      <c r="U77" s="83" t="s">
        <v>84</v>
      </c>
      <c r="V77" s="83" t="s">
        <v>84</v>
      </c>
      <c r="W77" s="83" t="s">
        <v>84</v>
      </c>
      <c r="X77" s="83" t="s">
        <v>84</v>
      </c>
      <c r="Y77" s="83" t="s">
        <v>64</v>
      </c>
      <c r="Z77" s="83" t="s">
        <v>66</v>
      </c>
      <c r="AA77" s="83" t="s">
        <v>66</v>
      </c>
      <c r="AB77" s="83" t="s">
        <v>66</v>
      </c>
      <c r="AC77" s="83" t="s">
        <v>66</v>
      </c>
      <c r="AD77" s="83" t="s">
        <v>66</v>
      </c>
      <c r="AE77" s="83" t="s">
        <v>66</v>
      </c>
      <c r="AF77" s="83" t="s">
        <v>79</v>
      </c>
      <c r="AG77" s="83" t="s">
        <v>66</v>
      </c>
      <c r="AH77" s="83" t="s">
        <v>66</v>
      </c>
      <c r="AI77" s="83" t="s">
        <v>79</v>
      </c>
      <c r="AJ77" s="83" t="s">
        <v>66</v>
      </c>
      <c r="AK77" s="83" t="s">
        <v>66</v>
      </c>
      <c r="AL77" s="83" t="s">
        <v>66</v>
      </c>
      <c r="AM77" s="83" t="s">
        <v>66</v>
      </c>
      <c r="AN77" s="83" t="s">
        <v>66</v>
      </c>
      <c r="AO77" s="83" t="s">
        <v>66</v>
      </c>
      <c r="AP77" s="83" t="s">
        <v>80</v>
      </c>
      <c r="AQ77" s="83" t="s">
        <v>80</v>
      </c>
      <c r="AR77" s="83" t="s">
        <v>86</v>
      </c>
      <c r="AS77" s="83" t="s">
        <v>315</v>
      </c>
      <c r="AT77" s="83" t="s">
        <v>87</v>
      </c>
      <c r="AU77" s="83" t="s">
        <v>70</v>
      </c>
      <c r="AV77" s="83" t="s">
        <v>71</v>
      </c>
      <c r="AW77" s="83" t="s">
        <v>63</v>
      </c>
      <c r="AX77" s="83" t="s">
        <v>63</v>
      </c>
      <c r="AY77" s="83" t="s">
        <v>63</v>
      </c>
      <c r="AZ77" s="83" t="s">
        <v>63</v>
      </c>
      <c r="BA77" s="83" t="s">
        <v>63</v>
      </c>
      <c r="BB77" s="83" t="s">
        <v>73</v>
      </c>
      <c r="BC77" s="83" t="s">
        <v>73</v>
      </c>
      <c r="BE77" s="83" t="s">
        <v>73</v>
      </c>
      <c r="BG77" s="76" t="s">
        <v>100</v>
      </c>
      <c r="BH77" s="76" t="s">
        <v>114</v>
      </c>
      <c r="BI77" s="76" t="s">
        <v>1414</v>
      </c>
      <c r="BJ77">
        <v>5</v>
      </c>
      <c r="BK77">
        <v>47</v>
      </c>
      <c r="BM77" s="86" t="s">
        <v>1130</v>
      </c>
      <c r="BN77" s="86" t="s">
        <v>1131</v>
      </c>
      <c r="BO77" s="87" t="s">
        <v>68</v>
      </c>
      <c r="BP77" s="87"/>
      <c r="BQ77" s="87" t="s">
        <v>1472</v>
      </c>
      <c r="BR77" s="86" t="s">
        <v>1444</v>
      </c>
      <c r="BS77" s="86">
        <v>0</v>
      </c>
      <c r="BT77" s="86" t="s">
        <v>1444</v>
      </c>
      <c r="BU77" s="86">
        <v>0</v>
      </c>
      <c r="BV77" s="86" t="s">
        <v>63</v>
      </c>
      <c r="BW77" s="86">
        <v>1</v>
      </c>
      <c r="BX77" s="86" t="s">
        <v>1448</v>
      </c>
      <c r="BY77" s="86">
        <v>1</v>
      </c>
      <c r="BZ77" s="86" t="s">
        <v>1470</v>
      </c>
      <c r="CA77" s="86">
        <v>2</v>
      </c>
      <c r="CB77" s="86" t="s">
        <v>1452</v>
      </c>
      <c r="CC77" s="86">
        <v>0</v>
      </c>
      <c r="CD77" s="86" t="s">
        <v>1454</v>
      </c>
      <c r="CE77" s="86">
        <v>1</v>
      </c>
      <c r="CF77" s="86" t="s">
        <v>1454</v>
      </c>
      <c r="CG77" s="86">
        <v>1</v>
      </c>
      <c r="CH77" s="86" t="s">
        <v>1454</v>
      </c>
      <c r="CI77" s="86">
        <v>1</v>
      </c>
      <c r="CJ77" s="86" t="s">
        <v>1454</v>
      </c>
      <c r="CK77" s="86">
        <v>1</v>
      </c>
      <c r="CL77" s="86" t="s">
        <v>1454</v>
      </c>
      <c r="CM77" s="86">
        <v>1</v>
      </c>
      <c r="CN77" s="86" t="s">
        <v>226</v>
      </c>
      <c r="CO77" s="86">
        <v>0</v>
      </c>
      <c r="CP77" s="87" t="s">
        <v>1478</v>
      </c>
      <c r="CQ77" s="152">
        <v>1</v>
      </c>
    </row>
    <row r="78" spans="1:95" ht="13.2" x14ac:dyDescent="0.25">
      <c r="A78" s="82">
        <v>45569.528549374998</v>
      </c>
      <c r="B78" s="83" t="s">
        <v>316</v>
      </c>
      <c r="C78" s="84" t="s">
        <v>317</v>
      </c>
      <c r="D78" s="83">
        <v>100</v>
      </c>
      <c r="E78" s="83">
        <v>0.04</v>
      </c>
      <c r="F78" s="83" t="s">
        <v>60</v>
      </c>
      <c r="G78" s="83" t="s">
        <v>76</v>
      </c>
      <c r="H78" s="83" t="s">
        <v>62</v>
      </c>
      <c r="I78" s="83" t="s">
        <v>63</v>
      </c>
      <c r="J78" s="83" t="s">
        <v>64</v>
      </c>
      <c r="K78" s="83" t="s">
        <v>84</v>
      </c>
      <c r="L78" s="83" t="s">
        <v>64</v>
      </c>
      <c r="M78" s="83" t="s">
        <v>84</v>
      </c>
      <c r="N78" s="83" t="s">
        <v>64</v>
      </c>
      <c r="O78" s="83" t="s">
        <v>84</v>
      </c>
      <c r="P78" s="83" t="s">
        <v>64</v>
      </c>
      <c r="Q78" s="83" t="s">
        <v>64</v>
      </c>
      <c r="R78" s="83" t="s">
        <v>64</v>
      </c>
      <c r="S78" s="83" t="s">
        <v>64</v>
      </c>
      <c r="T78" s="83" t="s">
        <v>64</v>
      </c>
      <c r="U78" s="83" t="s">
        <v>64</v>
      </c>
      <c r="V78" s="83" t="s">
        <v>64</v>
      </c>
      <c r="W78" s="83" t="s">
        <v>64</v>
      </c>
      <c r="X78" s="83" t="s">
        <v>64</v>
      </c>
      <c r="Y78" s="83" t="s">
        <v>64</v>
      </c>
      <c r="Z78" s="83" t="s">
        <v>66</v>
      </c>
      <c r="AA78" s="83" t="s">
        <v>66</v>
      </c>
      <c r="AB78" s="83" t="s">
        <v>66</v>
      </c>
      <c r="AC78" s="83" t="s">
        <v>66</v>
      </c>
      <c r="AD78" s="83" t="s">
        <v>66</v>
      </c>
      <c r="AE78" s="83" t="s">
        <v>66</v>
      </c>
      <c r="AF78" s="83" t="s">
        <v>66</v>
      </c>
      <c r="AG78" s="83" t="s">
        <v>66</v>
      </c>
      <c r="AH78" s="83" t="s">
        <v>66</v>
      </c>
      <c r="AI78" s="83" t="s">
        <v>79</v>
      </c>
      <c r="AJ78" s="83" t="s">
        <v>65</v>
      </c>
      <c r="AK78" s="83" t="s">
        <v>66</v>
      </c>
      <c r="AL78" s="83" t="s">
        <v>66</v>
      </c>
      <c r="AM78" s="83" t="s">
        <v>66</v>
      </c>
      <c r="AN78" s="83" t="s">
        <v>66</v>
      </c>
      <c r="AO78" s="83" t="s">
        <v>66</v>
      </c>
      <c r="AP78" s="83" t="s">
        <v>67</v>
      </c>
      <c r="AQ78" s="83" t="s">
        <v>67</v>
      </c>
      <c r="AR78" s="83" t="s">
        <v>86</v>
      </c>
      <c r="AS78" s="83" t="s">
        <v>68</v>
      </c>
      <c r="AT78" s="83" t="s">
        <v>69</v>
      </c>
      <c r="AU78" s="83" t="s">
        <v>80</v>
      </c>
      <c r="AV78" s="83" t="s">
        <v>132</v>
      </c>
      <c r="AW78" s="83" t="s">
        <v>73</v>
      </c>
      <c r="AX78" s="83" t="s">
        <v>63</v>
      </c>
      <c r="AY78" s="83" t="s">
        <v>63</v>
      </c>
      <c r="AZ78" s="83" t="s">
        <v>63</v>
      </c>
      <c r="BA78" s="83" t="s">
        <v>73</v>
      </c>
      <c r="BB78" s="83" t="s">
        <v>73</v>
      </c>
      <c r="BC78" s="83" t="s">
        <v>73</v>
      </c>
      <c r="BE78" s="83" t="s">
        <v>73</v>
      </c>
      <c r="BG78" s="76" t="s">
        <v>100</v>
      </c>
      <c r="BH78" s="76" t="s">
        <v>60</v>
      </c>
      <c r="BI78" s="76" t="s">
        <v>1414</v>
      </c>
      <c r="BJ78">
        <v>13</v>
      </c>
      <c r="BK78">
        <v>49</v>
      </c>
      <c r="BM78" s="86" t="s">
        <v>1130</v>
      </c>
      <c r="BN78" s="86" t="s">
        <v>1131</v>
      </c>
      <c r="BO78" s="87" t="s">
        <v>68</v>
      </c>
      <c r="BP78" s="87"/>
      <c r="BQ78" s="87" t="s">
        <v>1472</v>
      </c>
      <c r="BR78" s="86" t="s">
        <v>1445</v>
      </c>
      <c r="BS78" s="86">
        <v>1</v>
      </c>
      <c r="BT78" s="86" t="s">
        <v>1445</v>
      </c>
      <c r="BU78" s="86">
        <v>1</v>
      </c>
      <c r="BV78" s="86" t="s">
        <v>63</v>
      </c>
      <c r="BW78" s="86">
        <v>1</v>
      </c>
      <c r="BX78" s="86" t="s">
        <v>1447</v>
      </c>
      <c r="BY78" s="86">
        <v>0</v>
      </c>
      <c r="BZ78" s="86" t="s">
        <v>1450</v>
      </c>
      <c r="CA78" s="86">
        <v>1</v>
      </c>
      <c r="CB78" s="86" t="s">
        <v>1452</v>
      </c>
      <c r="CC78" s="86">
        <v>0</v>
      </c>
      <c r="CD78" s="86" t="s">
        <v>226</v>
      </c>
      <c r="CE78" s="86">
        <v>0</v>
      </c>
      <c r="CF78" s="86" t="s">
        <v>1454</v>
      </c>
      <c r="CG78" s="86">
        <v>1</v>
      </c>
      <c r="CH78" s="86" t="s">
        <v>1454</v>
      </c>
      <c r="CI78" s="86">
        <v>1</v>
      </c>
      <c r="CJ78" s="86" t="s">
        <v>1454</v>
      </c>
      <c r="CK78" s="86">
        <v>1</v>
      </c>
      <c r="CL78" s="86" t="s">
        <v>226</v>
      </c>
      <c r="CM78" s="86">
        <v>0</v>
      </c>
      <c r="CN78" s="86" t="s">
        <v>226</v>
      </c>
      <c r="CO78" s="86">
        <v>0</v>
      </c>
      <c r="CP78" s="87" t="s">
        <v>1477</v>
      </c>
      <c r="CQ78" s="152">
        <v>0</v>
      </c>
    </row>
    <row r="79" spans="1:95" ht="13.2" x14ac:dyDescent="0.25">
      <c r="A79" s="82">
        <v>45569.528627847219</v>
      </c>
      <c r="B79" s="83" t="s">
        <v>318</v>
      </c>
      <c r="C79" s="84" t="s">
        <v>319</v>
      </c>
      <c r="D79" s="83">
        <v>100</v>
      </c>
      <c r="E79" s="83">
        <v>0.57999999999999996</v>
      </c>
      <c r="F79" s="83" t="s">
        <v>60</v>
      </c>
      <c r="G79" s="83" t="s">
        <v>76</v>
      </c>
      <c r="H79" s="83" t="s">
        <v>100</v>
      </c>
      <c r="I79" s="83" t="s">
        <v>63</v>
      </c>
      <c r="J79" s="83" t="s">
        <v>64</v>
      </c>
      <c r="K79" s="83" t="s">
        <v>64</v>
      </c>
      <c r="L79" s="83" t="s">
        <v>78</v>
      </c>
      <c r="M79" s="83" t="s">
        <v>78</v>
      </c>
      <c r="N79" s="83" t="s">
        <v>64</v>
      </c>
      <c r="O79" s="83" t="s">
        <v>64</v>
      </c>
      <c r="P79" s="83" t="s">
        <v>84</v>
      </c>
      <c r="Q79" s="83" t="s">
        <v>64</v>
      </c>
      <c r="R79" s="83" t="s">
        <v>64</v>
      </c>
      <c r="S79" s="83" t="s">
        <v>64</v>
      </c>
      <c r="T79" s="83" t="s">
        <v>64</v>
      </c>
      <c r="U79" s="83" t="s">
        <v>64</v>
      </c>
      <c r="V79" s="83" t="s">
        <v>64</v>
      </c>
      <c r="W79" s="83" t="s">
        <v>64</v>
      </c>
      <c r="X79" s="83" t="s">
        <v>64</v>
      </c>
      <c r="Y79" s="83" t="s">
        <v>64</v>
      </c>
      <c r="Z79" s="83" t="s">
        <v>101</v>
      </c>
      <c r="AA79" s="83" t="s">
        <v>101</v>
      </c>
      <c r="AB79" s="83" t="s">
        <v>101</v>
      </c>
      <c r="AC79" s="83" t="s">
        <v>66</v>
      </c>
      <c r="AD79" s="83" t="s">
        <v>66</v>
      </c>
      <c r="AE79" s="83" t="s">
        <v>66</v>
      </c>
      <c r="AF79" s="83" t="s">
        <v>66</v>
      </c>
      <c r="AG79" s="83" t="s">
        <v>101</v>
      </c>
      <c r="AH79" s="83" t="s">
        <v>66</v>
      </c>
      <c r="AI79" s="83" t="s">
        <v>66</v>
      </c>
      <c r="AJ79" s="83" t="s">
        <v>65</v>
      </c>
      <c r="AK79" s="83" t="s">
        <v>65</v>
      </c>
      <c r="AL79" s="83" t="s">
        <v>65</v>
      </c>
      <c r="AM79" s="83" t="s">
        <v>66</v>
      </c>
      <c r="AN79" s="83" t="s">
        <v>66</v>
      </c>
      <c r="AO79" s="83" t="s">
        <v>66</v>
      </c>
      <c r="AP79" s="83" t="s">
        <v>67</v>
      </c>
      <c r="AQ79" s="83" t="s">
        <v>67</v>
      </c>
      <c r="AR79" s="83" t="s">
        <v>86</v>
      </c>
      <c r="AS79" s="83" t="s">
        <v>320</v>
      </c>
      <c r="AT79" s="83" t="s">
        <v>87</v>
      </c>
      <c r="AU79" s="83" t="s">
        <v>93</v>
      </c>
      <c r="AV79" s="83" t="s">
        <v>71</v>
      </c>
      <c r="AW79" s="83" t="s">
        <v>72</v>
      </c>
      <c r="AX79" s="83" t="s">
        <v>73</v>
      </c>
      <c r="AY79" s="83" t="s">
        <v>73</v>
      </c>
      <c r="AZ79" s="83" t="s">
        <v>63</v>
      </c>
      <c r="BA79" s="83" t="s">
        <v>72</v>
      </c>
      <c r="BB79" s="83" t="s">
        <v>72</v>
      </c>
      <c r="BC79" s="83" t="s">
        <v>73</v>
      </c>
      <c r="BE79" s="83" t="s">
        <v>73</v>
      </c>
      <c r="BG79" s="76" t="s">
        <v>100</v>
      </c>
      <c r="BH79" s="76" t="s">
        <v>60</v>
      </c>
      <c r="BI79" s="76" t="s">
        <v>1414</v>
      </c>
      <c r="BJ79">
        <v>14</v>
      </c>
      <c r="BK79">
        <v>43</v>
      </c>
      <c r="BM79" s="86" t="s">
        <v>1130</v>
      </c>
      <c r="BN79" s="86" t="s">
        <v>1131</v>
      </c>
      <c r="BO79" s="87" t="s">
        <v>252</v>
      </c>
      <c r="BP79" s="87"/>
      <c r="BQ79" s="87" t="s">
        <v>1472</v>
      </c>
      <c r="BR79" s="86" t="s">
        <v>1445</v>
      </c>
      <c r="BS79" s="86">
        <v>1</v>
      </c>
      <c r="BT79" s="86" t="s">
        <v>1445</v>
      </c>
      <c r="BU79" s="86">
        <v>1</v>
      </c>
      <c r="BV79" s="86" t="s">
        <v>63</v>
      </c>
      <c r="BW79" s="86">
        <v>1</v>
      </c>
      <c r="BX79" s="86" t="s">
        <v>1448</v>
      </c>
      <c r="BY79" s="86">
        <v>1</v>
      </c>
      <c r="BZ79" s="86" t="s">
        <v>1449</v>
      </c>
      <c r="CA79" s="86">
        <v>0</v>
      </c>
      <c r="CB79" s="86" t="s">
        <v>1452</v>
      </c>
      <c r="CC79" s="86">
        <v>0</v>
      </c>
      <c r="CD79" s="86" t="s">
        <v>1454</v>
      </c>
      <c r="CE79" s="86">
        <v>1</v>
      </c>
      <c r="CF79" s="86" t="s">
        <v>226</v>
      </c>
      <c r="CG79" s="86">
        <v>0</v>
      </c>
      <c r="CH79" s="86" t="s">
        <v>226</v>
      </c>
      <c r="CI79" s="86">
        <v>0</v>
      </c>
      <c r="CJ79" s="86" t="s">
        <v>1454</v>
      </c>
      <c r="CK79" s="86">
        <v>1</v>
      </c>
      <c r="CL79" s="86" t="s">
        <v>1454</v>
      </c>
      <c r="CM79" s="86">
        <v>1</v>
      </c>
      <c r="CN79" s="86" t="s">
        <v>1454</v>
      </c>
      <c r="CO79" s="86">
        <v>1</v>
      </c>
      <c r="CP79" s="87" t="s">
        <v>1477</v>
      </c>
      <c r="CQ79" s="152">
        <v>0</v>
      </c>
    </row>
    <row r="80" spans="1:95" ht="13.2" x14ac:dyDescent="0.25">
      <c r="A80" s="82">
        <v>45569.52970731481</v>
      </c>
      <c r="B80" s="83" t="s">
        <v>321</v>
      </c>
      <c r="C80" s="84" t="s">
        <v>322</v>
      </c>
      <c r="D80" s="83">
        <v>100</v>
      </c>
      <c r="E80" s="83">
        <v>0.17</v>
      </c>
      <c r="F80" s="83" t="s">
        <v>60</v>
      </c>
      <c r="G80" s="83" t="s">
        <v>76</v>
      </c>
      <c r="H80" s="83" t="s">
        <v>100</v>
      </c>
      <c r="I80" s="83" t="s">
        <v>63</v>
      </c>
      <c r="J80" s="83" t="s">
        <v>64</v>
      </c>
      <c r="K80" s="83" t="s">
        <v>64</v>
      </c>
      <c r="L80" s="83" t="s">
        <v>64</v>
      </c>
      <c r="M80" s="83" t="s">
        <v>84</v>
      </c>
      <c r="N80" s="83" t="s">
        <v>64</v>
      </c>
      <c r="O80" s="83" t="s">
        <v>78</v>
      </c>
      <c r="P80" s="83" t="s">
        <v>64</v>
      </c>
      <c r="Q80" s="83" t="s">
        <v>64</v>
      </c>
      <c r="R80" s="83" t="s">
        <v>78</v>
      </c>
      <c r="S80" s="83" t="s">
        <v>64</v>
      </c>
      <c r="T80" s="83" t="s">
        <v>64</v>
      </c>
      <c r="U80" s="83" t="s">
        <v>64</v>
      </c>
      <c r="V80" s="83" t="s">
        <v>78</v>
      </c>
      <c r="W80" s="83" t="s">
        <v>64</v>
      </c>
      <c r="X80" s="83" t="s">
        <v>64</v>
      </c>
      <c r="Y80" s="83" t="s">
        <v>64</v>
      </c>
      <c r="Z80" s="83" t="s">
        <v>101</v>
      </c>
      <c r="AA80" s="83" t="s">
        <v>101</v>
      </c>
      <c r="AB80" s="83" t="s">
        <v>101</v>
      </c>
      <c r="AC80" s="83" t="s">
        <v>101</v>
      </c>
      <c r="AD80" s="83" t="s">
        <v>101</v>
      </c>
      <c r="AE80" s="83" t="s">
        <v>101</v>
      </c>
      <c r="AF80" s="83" t="s">
        <v>101</v>
      </c>
      <c r="AG80" s="83" t="s">
        <v>101</v>
      </c>
      <c r="AH80" s="83" t="s">
        <v>79</v>
      </c>
      <c r="AI80" s="83" t="s">
        <v>101</v>
      </c>
      <c r="AJ80" s="83" t="s">
        <v>79</v>
      </c>
      <c r="AK80" s="83" t="s">
        <v>66</v>
      </c>
      <c r="AL80" s="83" t="s">
        <v>101</v>
      </c>
      <c r="AM80" s="83" t="s">
        <v>101</v>
      </c>
      <c r="AN80" s="83" t="s">
        <v>101</v>
      </c>
      <c r="AO80" s="83" t="s">
        <v>101</v>
      </c>
      <c r="AP80" s="83" t="s">
        <v>67</v>
      </c>
      <c r="AQ80" s="83" t="s">
        <v>80</v>
      </c>
      <c r="AR80" s="83" t="s">
        <v>73</v>
      </c>
      <c r="AS80" s="83" t="s">
        <v>68</v>
      </c>
      <c r="AT80" s="83" t="s">
        <v>87</v>
      </c>
      <c r="AU80" s="83" t="s">
        <v>70</v>
      </c>
      <c r="AV80" s="83" t="s">
        <v>80</v>
      </c>
      <c r="AW80" s="83" t="s">
        <v>63</v>
      </c>
      <c r="AX80" s="83" t="s">
        <v>72</v>
      </c>
      <c r="AY80" s="83" t="s">
        <v>63</v>
      </c>
      <c r="AZ80" s="83" t="s">
        <v>72</v>
      </c>
      <c r="BA80" s="83" t="s">
        <v>72</v>
      </c>
      <c r="BB80" s="83" t="s">
        <v>72</v>
      </c>
      <c r="BC80" s="83" t="s">
        <v>73</v>
      </c>
      <c r="BE80" s="83" t="s">
        <v>73</v>
      </c>
      <c r="BG80" s="76" t="s">
        <v>100</v>
      </c>
      <c r="BH80" s="76" t="s">
        <v>60</v>
      </c>
      <c r="BI80" s="76" t="s">
        <v>1414</v>
      </c>
      <c r="BJ80">
        <v>12</v>
      </c>
      <c r="BK80">
        <v>34</v>
      </c>
      <c r="BM80" s="86" t="s">
        <v>1130</v>
      </c>
      <c r="BN80" s="86" t="s">
        <v>1131</v>
      </c>
      <c r="BO80" s="87" t="s">
        <v>68</v>
      </c>
      <c r="BP80" s="87"/>
      <c r="BQ80" s="87" t="s">
        <v>1472</v>
      </c>
      <c r="BR80" s="86" t="s">
        <v>1445</v>
      </c>
      <c r="BS80" s="86">
        <v>1</v>
      </c>
      <c r="BT80" s="86" t="s">
        <v>1444</v>
      </c>
      <c r="BU80" s="86">
        <v>0</v>
      </c>
      <c r="BV80" s="86" t="s">
        <v>73</v>
      </c>
      <c r="BW80" s="86">
        <v>0</v>
      </c>
      <c r="BX80" s="86" t="s">
        <v>1448</v>
      </c>
      <c r="BY80" s="86">
        <v>1</v>
      </c>
      <c r="BZ80" s="86" t="s">
        <v>1470</v>
      </c>
      <c r="CA80" s="86">
        <v>2</v>
      </c>
      <c r="CB80" s="86" t="s">
        <v>1452</v>
      </c>
      <c r="CC80" s="86">
        <v>0</v>
      </c>
      <c r="CD80" s="86" t="s">
        <v>1454</v>
      </c>
      <c r="CE80" s="86">
        <v>1</v>
      </c>
      <c r="CF80" s="86" t="s">
        <v>1454</v>
      </c>
      <c r="CG80" s="86">
        <v>1</v>
      </c>
      <c r="CH80" s="86" t="s">
        <v>1454</v>
      </c>
      <c r="CI80" s="86">
        <v>1</v>
      </c>
      <c r="CJ80" s="86" t="s">
        <v>1454</v>
      </c>
      <c r="CK80" s="86">
        <v>1</v>
      </c>
      <c r="CL80" s="86" t="s">
        <v>1454</v>
      </c>
      <c r="CM80" s="86">
        <v>1</v>
      </c>
      <c r="CN80" s="86" t="s">
        <v>1454</v>
      </c>
      <c r="CO80" s="86">
        <v>1</v>
      </c>
      <c r="CP80" s="87" t="s">
        <v>1478</v>
      </c>
      <c r="CQ80" s="152">
        <v>1</v>
      </c>
    </row>
    <row r="81" spans="1:95" ht="13.2" x14ac:dyDescent="0.25">
      <c r="A81" s="82">
        <v>45569.532171516199</v>
      </c>
      <c r="B81" s="83" t="s">
        <v>323</v>
      </c>
      <c r="C81" s="84" t="s">
        <v>324</v>
      </c>
      <c r="D81" s="83">
        <v>28.57</v>
      </c>
      <c r="E81" s="83">
        <v>0.33</v>
      </c>
      <c r="F81" s="83" t="s">
        <v>114</v>
      </c>
      <c r="G81" s="83" t="s">
        <v>291</v>
      </c>
      <c r="H81" s="83" t="s">
        <v>108</v>
      </c>
      <c r="I81" s="83" t="s">
        <v>63</v>
      </c>
      <c r="J81" s="83" t="s">
        <v>78</v>
      </c>
      <c r="K81" s="83" t="s">
        <v>78</v>
      </c>
      <c r="L81" s="83" t="s">
        <v>78</v>
      </c>
      <c r="M81" s="83" t="s">
        <v>84</v>
      </c>
      <c r="N81" s="83" t="s">
        <v>64</v>
      </c>
      <c r="O81" s="83" t="s">
        <v>64</v>
      </c>
      <c r="P81" s="83" t="s">
        <v>84</v>
      </c>
      <c r="Q81" s="83" t="s">
        <v>64</v>
      </c>
      <c r="R81" s="83" t="s">
        <v>64</v>
      </c>
      <c r="S81" s="83" t="s">
        <v>64</v>
      </c>
      <c r="T81" s="83" t="s">
        <v>78</v>
      </c>
      <c r="U81" s="83" t="s">
        <v>64</v>
      </c>
      <c r="V81" s="83" t="s">
        <v>64</v>
      </c>
      <c r="W81" s="83" t="s">
        <v>64</v>
      </c>
      <c r="X81" s="83" t="s">
        <v>64</v>
      </c>
      <c r="Y81" s="83" t="s">
        <v>64</v>
      </c>
      <c r="Z81" s="83" t="s">
        <v>65</v>
      </c>
      <c r="AA81" s="83" t="s">
        <v>65</v>
      </c>
      <c r="AB81" s="83" t="s">
        <v>65</v>
      </c>
      <c r="AC81" s="83" t="s">
        <v>65</v>
      </c>
      <c r="AD81" s="83" t="s">
        <v>65</v>
      </c>
      <c r="AE81" s="83" t="s">
        <v>66</v>
      </c>
      <c r="AF81" s="83" t="s">
        <v>65</v>
      </c>
      <c r="AG81" s="83" t="s">
        <v>65</v>
      </c>
      <c r="AH81" s="83" t="s">
        <v>66</v>
      </c>
      <c r="AI81" s="83" t="s">
        <v>65</v>
      </c>
      <c r="AJ81" s="83" t="s">
        <v>65</v>
      </c>
      <c r="AK81" s="83" t="s">
        <v>66</v>
      </c>
      <c r="AL81" s="83" t="s">
        <v>65</v>
      </c>
      <c r="AM81" s="83" t="s">
        <v>65</v>
      </c>
      <c r="AN81" s="83" t="s">
        <v>66</v>
      </c>
      <c r="AO81" s="83" t="s">
        <v>66</v>
      </c>
      <c r="AP81" s="83" t="s">
        <v>67</v>
      </c>
      <c r="AQ81" s="83" t="s">
        <v>67</v>
      </c>
      <c r="AR81" s="83" t="s">
        <v>63</v>
      </c>
      <c r="AS81" s="83" t="s">
        <v>68</v>
      </c>
      <c r="AT81" s="83" t="s">
        <v>87</v>
      </c>
      <c r="AU81" s="83" t="s">
        <v>70</v>
      </c>
      <c r="AV81" s="83" t="s">
        <v>80</v>
      </c>
      <c r="AW81" s="83" t="s">
        <v>73</v>
      </c>
      <c r="AX81" s="83" t="s">
        <v>73</v>
      </c>
      <c r="AY81" s="83" t="s">
        <v>63</v>
      </c>
      <c r="AZ81" s="83" t="s">
        <v>73</v>
      </c>
      <c r="BA81" s="83" t="s">
        <v>63</v>
      </c>
      <c r="BB81" s="83" t="s">
        <v>73</v>
      </c>
      <c r="BC81" s="83" t="s">
        <v>73</v>
      </c>
      <c r="BE81" s="83" t="s">
        <v>73</v>
      </c>
      <c r="BG81" s="76" t="s">
        <v>100</v>
      </c>
      <c r="BH81" s="76" t="s">
        <v>114</v>
      </c>
      <c r="BI81" s="76" t="s">
        <v>1414</v>
      </c>
      <c r="BJ81">
        <v>10</v>
      </c>
      <c r="BK81">
        <v>56</v>
      </c>
      <c r="BM81" s="86" t="s">
        <v>1130</v>
      </c>
      <c r="BN81" s="86" t="s">
        <v>1131</v>
      </c>
      <c r="BO81" s="87" t="s">
        <v>68</v>
      </c>
      <c r="BP81" s="87"/>
      <c r="BQ81" s="87" t="s">
        <v>1472</v>
      </c>
      <c r="BR81" s="86" t="s">
        <v>1445</v>
      </c>
      <c r="BS81" s="86">
        <v>1</v>
      </c>
      <c r="BT81" s="86" t="s">
        <v>1445</v>
      </c>
      <c r="BU81" s="86">
        <v>1</v>
      </c>
      <c r="BV81" s="86" t="s">
        <v>63</v>
      </c>
      <c r="BW81" s="86">
        <v>1</v>
      </c>
      <c r="BX81" s="86" t="s">
        <v>1448</v>
      </c>
      <c r="BY81" s="86">
        <v>1</v>
      </c>
      <c r="BZ81" s="86" t="s">
        <v>1470</v>
      </c>
      <c r="CA81" s="86">
        <v>2</v>
      </c>
      <c r="CB81" s="86" t="s">
        <v>1452</v>
      </c>
      <c r="CC81" s="86">
        <v>0</v>
      </c>
      <c r="CD81" s="86" t="s">
        <v>226</v>
      </c>
      <c r="CE81" s="86">
        <v>0</v>
      </c>
      <c r="CF81" s="86" t="s">
        <v>226</v>
      </c>
      <c r="CG81" s="86">
        <v>0</v>
      </c>
      <c r="CH81" s="86" t="s">
        <v>1454</v>
      </c>
      <c r="CI81" s="86">
        <v>1</v>
      </c>
      <c r="CJ81" s="86" t="s">
        <v>226</v>
      </c>
      <c r="CK81" s="86">
        <v>0</v>
      </c>
      <c r="CL81" s="86" t="s">
        <v>1454</v>
      </c>
      <c r="CM81" s="86">
        <v>1</v>
      </c>
      <c r="CN81" s="86" t="s">
        <v>226</v>
      </c>
      <c r="CO81" s="86">
        <v>0</v>
      </c>
      <c r="CP81" s="87" t="s">
        <v>1477</v>
      </c>
      <c r="CQ81" s="152">
        <v>0</v>
      </c>
    </row>
    <row r="82" spans="1:95" ht="13.2" x14ac:dyDescent="0.25">
      <c r="A82" s="82">
        <v>45569.534228935183</v>
      </c>
      <c r="B82" s="83" t="s">
        <v>325</v>
      </c>
      <c r="C82" s="83" t="s">
        <v>326</v>
      </c>
      <c r="D82" s="83">
        <v>53.57</v>
      </c>
      <c r="E82" s="83">
        <v>0.33</v>
      </c>
      <c r="F82" s="83" t="s">
        <v>60</v>
      </c>
      <c r="G82" s="85" t="s">
        <v>1413</v>
      </c>
      <c r="H82" s="83" t="s">
        <v>100</v>
      </c>
      <c r="I82" s="83" t="s">
        <v>63</v>
      </c>
      <c r="J82" s="83" t="s">
        <v>64</v>
      </c>
      <c r="K82" s="83" t="s">
        <v>64</v>
      </c>
      <c r="L82" s="83" t="s">
        <v>64</v>
      </c>
      <c r="M82" s="83" t="s">
        <v>84</v>
      </c>
      <c r="N82" s="83" t="s">
        <v>78</v>
      </c>
      <c r="O82" s="83" t="s">
        <v>64</v>
      </c>
      <c r="P82" s="83" t="s">
        <v>64</v>
      </c>
      <c r="Q82" s="83" t="s">
        <v>64</v>
      </c>
      <c r="R82" s="83" t="s">
        <v>64</v>
      </c>
      <c r="S82" s="83" t="s">
        <v>64</v>
      </c>
      <c r="T82" s="83" t="s">
        <v>64</v>
      </c>
      <c r="U82" s="83" t="s">
        <v>64</v>
      </c>
      <c r="V82" s="83" t="s">
        <v>64</v>
      </c>
      <c r="W82" s="83" t="s">
        <v>64</v>
      </c>
      <c r="X82" s="83" t="s">
        <v>64</v>
      </c>
      <c r="Y82" s="83" t="s">
        <v>64</v>
      </c>
      <c r="Z82" s="83" t="s">
        <v>66</v>
      </c>
      <c r="AA82" s="83" t="s">
        <v>65</v>
      </c>
      <c r="AB82" s="83" t="s">
        <v>66</v>
      </c>
      <c r="AC82" s="83" t="s">
        <v>66</v>
      </c>
      <c r="AD82" s="83" t="s">
        <v>66</v>
      </c>
      <c r="AE82" s="83" t="s">
        <v>66</v>
      </c>
      <c r="AF82" s="83" t="s">
        <v>66</v>
      </c>
      <c r="AG82" s="83" t="s">
        <v>65</v>
      </c>
      <c r="AH82" s="83" t="s">
        <v>66</v>
      </c>
      <c r="AI82" s="83" t="s">
        <v>79</v>
      </c>
      <c r="AJ82" s="83" t="s">
        <v>66</v>
      </c>
      <c r="AK82" s="83" t="s">
        <v>66</v>
      </c>
      <c r="AL82" s="83" t="s">
        <v>66</v>
      </c>
      <c r="AM82" s="83" t="s">
        <v>66</v>
      </c>
      <c r="AN82" s="83" t="s">
        <v>66</v>
      </c>
      <c r="AO82" s="83" t="s">
        <v>66</v>
      </c>
      <c r="AP82" s="83" t="s">
        <v>85</v>
      </c>
      <c r="AQ82" s="83" t="s">
        <v>151</v>
      </c>
      <c r="AR82" s="83" t="s">
        <v>63</v>
      </c>
      <c r="AS82" s="83" t="s">
        <v>120</v>
      </c>
      <c r="AT82" s="83" t="s">
        <v>87</v>
      </c>
      <c r="AU82" s="83" t="s">
        <v>70</v>
      </c>
      <c r="AV82" s="83" t="s">
        <v>80</v>
      </c>
      <c r="AW82" s="83" t="s">
        <v>72</v>
      </c>
      <c r="AX82" s="83" t="s">
        <v>72</v>
      </c>
      <c r="AY82" s="83" t="s">
        <v>72</v>
      </c>
      <c r="AZ82" s="83" t="s">
        <v>72</v>
      </c>
      <c r="BA82" s="83" t="s">
        <v>72</v>
      </c>
      <c r="BB82" s="83" t="s">
        <v>72</v>
      </c>
      <c r="BC82" s="83" t="s">
        <v>73</v>
      </c>
      <c r="BE82" s="83" t="s">
        <v>73</v>
      </c>
      <c r="BG82" s="76" t="s">
        <v>100</v>
      </c>
      <c r="BH82" s="76" t="s">
        <v>60</v>
      </c>
      <c r="BI82" s="76" t="s">
        <v>1414</v>
      </c>
      <c r="BJ82">
        <v>14</v>
      </c>
      <c r="BK82">
        <v>50</v>
      </c>
      <c r="BM82" s="86" t="s">
        <v>1130</v>
      </c>
      <c r="BN82" s="86" t="s">
        <v>1131</v>
      </c>
      <c r="BO82" s="87" t="s">
        <v>68</v>
      </c>
      <c r="BP82" s="87"/>
      <c r="BQ82" s="87" t="s">
        <v>1472</v>
      </c>
      <c r="BR82" s="86" t="s">
        <v>1445</v>
      </c>
      <c r="BS82" s="86">
        <v>1</v>
      </c>
      <c r="BT82" s="86" t="s">
        <v>1445</v>
      </c>
      <c r="BU82" s="86">
        <v>1</v>
      </c>
      <c r="BV82" s="86" t="s">
        <v>63</v>
      </c>
      <c r="BW82" s="86">
        <v>1</v>
      </c>
      <c r="BX82" s="86" t="s">
        <v>1448</v>
      </c>
      <c r="BY82" s="86">
        <v>1</v>
      </c>
      <c r="BZ82" s="86" t="s">
        <v>1470</v>
      </c>
      <c r="CA82" s="86">
        <v>2</v>
      </c>
      <c r="CB82" s="86" t="s">
        <v>1452</v>
      </c>
      <c r="CC82" s="86">
        <v>0</v>
      </c>
      <c r="CD82" s="86" t="s">
        <v>1454</v>
      </c>
      <c r="CE82" s="86">
        <v>1</v>
      </c>
      <c r="CF82" s="86" t="s">
        <v>1454</v>
      </c>
      <c r="CG82" s="86">
        <v>1</v>
      </c>
      <c r="CH82" s="86" t="s">
        <v>1454</v>
      </c>
      <c r="CI82" s="86">
        <v>1</v>
      </c>
      <c r="CJ82" s="86" t="s">
        <v>1454</v>
      </c>
      <c r="CK82" s="86">
        <v>1</v>
      </c>
      <c r="CL82" s="86" t="s">
        <v>1454</v>
      </c>
      <c r="CM82" s="86">
        <v>1</v>
      </c>
      <c r="CN82" s="86" t="s">
        <v>1454</v>
      </c>
      <c r="CO82" s="86">
        <v>1</v>
      </c>
      <c r="CP82" s="87" t="s">
        <v>1478</v>
      </c>
      <c r="CQ82" s="152">
        <v>1</v>
      </c>
    </row>
    <row r="83" spans="1:95" ht="13.2" x14ac:dyDescent="0.25">
      <c r="A83" s="82">
        <v>45572.364509907406</v>
      </c>
      <c r="B83" s="83" t="s">
        <v>328</v>
      </c>
      <c r="C83" s="84" t="s">
        <v>329</v>
      </c>
      <c r="D83" s="83">
        <v>28.57</v>
      </c>
      <c r="E83" s="83">
        <v>0.17</v>
      </c>
      <c r="F83" s="83" t="s">
        <v>114</v>
      </c>
      <c r="G83" s="83" t="s">
        <v>76</v>
      </c>
      <c r="H83" s="83" t="s">
        <v>330</v>
      </c>
      <c r="I83" s="83" t="s">
        <v>63</v>
      </c>
      <c r="J83" s="83" t="s">
        <v>64</v>
      </c>
      <c r="K83" s="83" t="s">
        <v>64</v>
      </c>
      <c r="L83" s="83" t="s">
        <v>64</v>
      </c>
      <c r="M83" s="83" t="s">
        <v>64</v>
      </c>
      <c r="N83" s="83" t="s">
        <v>84</v>
      </c>
      <c r="O83" s="83" t="s">
        <v>84</v>
      </c>
      <c r="P83" s="83" t="s">
        <v>64</v>
      </c>
      <c r="Q83" s="83" t="s">
        <v>84</v>
      </c>
      <c r="R83" s="83" t="s">
        <v>64</v>
      </c>
      <c r="S83" s="83" t="s">
        <v>64</v>
      </c>
      <c r="T83" s="83" t="s">
        <v>64</v>
      </c>
      <c r="U83" s="83" t="s">
        <v>84</v>
      </c>
      <c r="V83" s="83" t="s">
        <v>64</v>
      </c>
      <c r="W83" s="83" t="s">
        <v>84</v>
      </c>
      <c r="X83" s="83" t="s">
        <v>64</v>
      </c>
      <c r="Y83" s="83" t="s">
        <v>84</v>
      </c>
      <c r="Z83" s="83" t="s">
        <v>66</v>
      </c>
      <c r="AA83" s="83" t="s">
        <v>65</v>
      </c>
      <c r="AB83" s="83" t="s">
        <v>66</v>
      </c>
      <c r="AC83" s="83" t="s">
        <v>66</v>
      </c>
      <c r="AD83" s="83" t="s">
        <v>65</v>
      </c>
      <c r="AE83" s="83" t="s">
        <v>65</v>
      </c>
      <c r="AF83" s="83" t="s">
        <v>66</v>
      </c>
      <c r="AG83" s="83" t="s">
        <v>66</v>
      </c>
      <c r="AH83" s="83" t="s">
        <v>65</v>
      </c>
      <c r="AI83" s="83" t="s">
        <v>66</v>
      </c>
      <c r="AJ83" s="83" t="s">
        <v>66</v>
      </c>
      <c r="AK83" s="83" t="s">
        <v>65</v>
      </c>
      <c r="AL83" s="83" t="s">
        <v>66</v>
      </c>
      <c r="AM83" s="83" t="s">
        <v>65</v>
      </c>
      <c r="AN83" s="83" t="s">
        <v>66</v>
      </c>
      <c r="AO83" s="83" t="s">
        <v>66</v>
      </c>
      <c r="AP83" s="83" t="s">
        <v>67</v>
      </c>
      <c r="AQ83" s="83" t="s">
        <v>67</v>
      </c>
      <c r="AR83" s="83" t="s">
        <v>63</v>
      </c>
      <c r="AS83" s="83" t="s">
        <v>115</v>
      </c>
      <c r="AT83" s="83" t="s">
        <v>69</v>
      </c>
      <c r="AU83" s="83" t="s">
        <v>67</v>
      </c>
      <c r="AV83" s="83" t="s">
        <v>67</v>
      </c>
      <c r="AW83" s="83" t="s">
        <v>73</v>
      </c>
      <c r="AX83" s="83" t="s">
        <v>63</v>
      </c>
      <c r="AY83" s="83" t="s">
        <v>63</v>
      </c>
      <c r="AZ83" s="83" t="s">
        <v>72</v>
      </c>
      <c r="BA83" s="83" t="s">
        <v>63</v>
      </c>
      <c r="BB83" s="83" t="s">
        <v>72</v>
      </c>
      <c r="BC83" s="83" t="s">
        <v>73</v>
      </c>
      <c r="BD83" s="83"/>
      <c r="BE83" s="83" t="s">
        <v>73</v>
      </c>
      <c r="BF83" s="83"/>
      <c r="BG83" s="86" t="s">
        <v>335</v>
      </c>
      <c r="BH83" s="86" t="s">
        <v>114</v>
      </c>
      <c r="BI83" s="76" t="s">
        <v>1414</v>
      </c>
      <c r="BJ83">
        <v>9</v>
      </c>
      <c r="BK83" s="87">
        <v>53</v>
      </c>
      <c r="BL83" s="87"/>
      <c r="BM83" s="86" t="s">
        <v>1130</v>
      </c>
      <c r="BN83" s="86" t="s">
        <v>1132</v>
      </c>
      <c r="BO83" s="87" t="s">
        <v>115</v>
      </c>
      <c r="BP83" s="87"/>
      <c r="BQ83" s="87" t="s">
        <v>1472</v>
      </c>
      <c r="BR83" s="86" t="s">
        <v>1445</v>
      </c>
      <c r="BS83" s="86">
        <v>1</v>
      </c>
      <c r="BT83" s="86" t="s">
        <v>1445</v>
      </c>
      <c r="BU83" s="86">
        <v>1</v>
      </c>
      <c r="BV83" s="86" t="s">
        <v>63</v>
      </c>
      <c r="BW83" s="86">
        <v>1</v>
      </c>
      <c r="BX83" s="86" t="s">
        <v>1447</v>
      </c>
      <c r="BY83" s="86">
        <v>0</v>
      </c>
      <c r="BZ83" s="86" t="s">
        <v>1450</v>
      </c>
      <c r="CA83" s="86">
        <v>1</v>
      </c>
      <c r="CB83" s="86" t="s">
        <v>1453</v>
      </c>
      <c r="CC83" s="86">
        <v>1</v>
      </c>
      <c r="CD83" s="86" t="s">
        <v>226</v>
      </c>
      <c r="CE83" s="86">
        <v>0</v>
      </c>
      <c r="CF83" s="86" t="s">
        <v>1454</v>
      </c>
      <c r="CG83" s="86">
        <v>1</v>
      </c>
      <c r="CH83" s="86" t="s">
        <v>1454</v>
      </c>
      <c r="CI83" s="86">
        <v>1</v>
      </c>
      <c r="CJ83" s="86" t="s">
        <v>1454</v>
      </c>
      <c r="CK83" s="86">
        <v>1</v>
      </c>
      <c r="CL83" s="86" t="s">
        <v>1454</v>
      </c>
      <c r="CM83" s="86">
        <v>1</v>
      </c>
      <c r="CN83" s="86" t="s">
        <v>1454</v>
      </c>
      <c r="CO83" s="86">
        <v>1</v>
      </c>
      <c r="CP83" s="87" t="s">
        <v>1478</v>
      </c>
      <c r="CQ83" s="152">
        <v>1</v>
      </c>
    </row>
    <row r="84" spans="1:95" ht="13.2" x14ac:dyDescent="0.25">
      <c r="A84" s="82">
        <v>45572.364512777778</v>
      </c>
      <c r="B84" s="83" t="s">
        <v>331</v>
      </c>
      <c r="C84" s="84" t="s">
        <v>332</v>
      </c>
      <c r="D84" s="83">
        <v>29.46</v>
      </c>
      <c r="E84" s="83">
        <v>0.5</v>
      </c>
      <c r="F84" s="83" t="s">
        <v>114</v>
      </c>
      <c r="G84" s="83" t="s">
        <v>76</v>
      </c>
      <c r="H84" s="83" t="s">
        <v>330</v>
      </c>
      <c r="I84" s="83" t="s">
        <v>63</v>
      </c>
      <c r="J84" s="83" t="s">
        <v>64</v>
      </c>
      <c r="K84" s="83" t="s">
        <v>64</v>
      </c>
      <c r="L84" s="83" t="s">
        <v>64</v>
      </c>
      <c r="M84" s="83" t="s">
        <v>84</v>
      </c>
      <c r="N84" s="83" t="s">
        <v>64</v>
      </c>
      <c r="O84" s="83" t="s">
        <v>64</v>
      </c>
      <c r="P84" s="83" t="s">
        <v>84</v>
      </c>
      <c r="Q84" s="83" t="s">
        <v>64</v>
      </c>
      <c r="R84" s="83" t="s">
        <v>64</v>
      </c>
      <c r="S84" s="83" t="s">
        <v>64</v>
      </c>
      <c r="T84" s="83" t="s">
        <v>64</v>
      </c>
      <c r="U84" s="83" t="s">
        <v>64</v>
      </c>
      <c r="V84" s="83" t="s">
        <v>64</v>
      </c>
      <c r="W84" s="83" t="s">
        <v>64</v>
      </c>
      <c r="X84" s="83" t="s">
        <v>64</v>
      </c>
      <c r="Y84" s="83" t="s">
        <v>64</v>
      </c>
      <c r="Z84" s="83" t="s">
        <v>65</v>
      </c>
      <c r="AA84" s="83" t="s">
        <v>66</v>
      </c>
      <c r="AB84" s="83" t="s">
        <v>65</v>
      </c>
      <c r="AC84" s="83" t="s">
        <v>65</v>
      </c>
      <c r="AD84" s="83" t="s">
        <v>65</v>
      </c>
      <c r="AE84" s="83" t="s">
        <v>65</v>
      </c>
      <c r="AF84" s="83" t="s">
        <v>66</v>
      </c>
      <c r="AG84" s="83" t="s">
        <v>66</v>
      </c>
      <c r="AH84" s="83" t="s">
        <v>65</v>
      </c>
      <c r="AI84" s="83" t="s">
        <v>79</v>
      </c>
      <c r="AJ84" s="83" t="s">
        <v>65</v>
      </c>
      <c r="AK84" s="83" t="s">
        <v>65</v>
      </c>
      <c r="AL84" s="83" t="s">
        <v>65</v>
      </c>
      <c r="AM84" s="83" t="s">
        <v>65</v>
      </c>
      <c r="AN84" s="83" t="s">
        <v>66</v>
      </c>
      <c r="AO84" s="83" t="s">
        <v>65</v>
      </c>
      <c r="AP84" s="83" t="s">
        <v>85</v>
      </c>
      <c r="AQ84" s="83" t="s">
        <v>85</v>
      </c>
      <c r="AR84" s="83" t="s">
        <v>86</v>
      </c>
      <c r="AS84" s="83" t="s">
        <v>115</v>
      </c>
      <c r="AT84" s="83" t="s">
        <v>87</v>
      </c>
      <c r="AU84" s="83" t="s">
        <v>70</v>
      </c>
      <c r="AV84" s="83" t="s">
        <v>71</v>
      </c>
      <c r="AW84" s="83" t="s">
        <v>72</v>
      </c>
      <c r="AX84" s="83" t="s">
        <v>72</v>
      </c>
      <c r="AY84" s="83" t="s">
        <v>63</v>
      </c>
      <c r="AZ84" s="83" t="s">
        <v>63</v>
      </c>
      <c r="BA84" s="83" t="s">
        <v>63</v>
      </c>
      <c r="BB84" s="83" t="s">
        <v>72</v>
      </c>
      <c r="BC84" s="83" t="s">
        <v>73</v>
      </c>
      <c r="BD84" s="83"/>
      <c r="BE84" s="83" t="s">
        <v>73</v>
      </c>
      <c r="BF84" s="83"/>
      <c r="BG84" s="87" t="s">
        <v>335</v>
      </c>
      <c r="BH84" s="87" t="s">
        <v>114</v>
      </c>
      <c r="BI84" s="76" t="s">
        <v>1414</v>
      </c>
      <c r="BJ84">
        <v>14</v>
      </c>
      <c r="BK84" s="87">
        <v>59</v>
      </c>
      <c r="BL84" s="87"/>
      <c r="BM84" s="86" t="s">
        <v>1130</v>
      </c>
      <c r="BN84" s="86" t="s">
        <v>1132</v>
      </c>
      <c r="BO84" s="87" t="s">
        <v>115</v>
      </c>
      <c r="BP84" s="87"/>
      <c r="BQ84" s="87" t="s">
        <v>1472</v>
      </c>
      <c r="BR84" s="86" t="s">
        <v>1445</v>
      </c>
      <c r="BS84" s="86">
        <v>1</v>
      </c>
      <c r="BT84" s="86" t="s">
        <v>1445</v>
      </c>
      <c r="BU84" s="86">
        <v>1</v>
      </c>
      <c r="BV84" s="86" t="s">
        <v>63</v>
      </c>
      <c r="BW84" s="86">
        <v>1</v>
      </c>
      <c r="BX84" s="86" t="s">
        <v>1448</v>
      </c>
      <c r="BY84" s="86">
        <v>1</v>
      </c>
      <c r="BZ84" s="86" t="s">
        <v>1470</v>
      </c>
      <c r="CA84" s="86">
        <v>2</v>
      </c>
      <c r="CB84" s="86" t="s">
        <v>1452</v>
      </c>
      <c r="CC84" s="86">
        <v>0</v>
      </c>
      <c r="CD84" s="86" t="s">
        <v>1454</v>
      </c>
      <c r="CE84" s="86">
        <v>1</v>
      </c>
      <c r="CF84" s="86" t="s">
        <v>1454</v>
      </c>
      <c r="CG84" s="86">
        <v>1</v>
      </c>
      <c r="CH84" s="86" t="s">
        <v>1454</v>
      </c>
      <c r="CI84" s="86">
        <v>1</v>
      </c>
      <c r="CJ84" s="86" t="s">
        <v>1454</v>
      </c>
      <c r="CK84" s="86">
        <v>1</v>
      </c>
      <c r="CL84" s="86" t="s">
        <v>1454</v>
      </c>
      <c r="CM84" s="86">
        <v>1</v>
      </c>
      <c r="CN84" s="86" t="s">
        <v>1454</v>
      </c>
      <c r="CO84" s="86">
        <v>1</v>
      </c>
      <c r="CP84" s="87" t="s">
        <v>1478</v>
      </c>
      <c r="CQ84" s="152">
        <v>1</v>
      </c>
    </row>
    <row r="85" spans="1:95" ht="13.2" x14ac:dyDescent="0.25">
      <c r="A85" s="82">
        <v>45572.365746388889</v>
      </c>
      <c r="B85" s="83" t="s">
        <v>333</v>
      </c>
      <c r="C85" s="84" t="s">
        <v>334</v>
      </c>
      <c r="D85" s="83">
        <v>37.5</v>
      </c>
      <c r="E85" s="83">
        <v>0.17</v>
      </c>
      <c r="F85" s="83" t="s">
        <v>114</v>
      </c>
      <c r="G85" s="83" t="s">
        <v>76</v>
      </c>
      <c r="H85" s="83" t="s">
        <v>335</v>
      </c>
      <c r="I85" s="83" t="s">
        <v>63</v>
      </c>
      <c r="J85" s="83" t="s">
        <v>64</v>
      </c>
      <c r="K85" s="83" t="s">
        <v>84</v>
      </c>
      <c r="L85" s="83" t="s">
        <v>64</v>
      </c>
      <c r="M85" s="83" t="s">
        <v>84</v>
      </c>
      <c r="N85" s="83" t="s">
        <v>64</v>
      </c>
      <c r="O85" s="83" t="s">
        <v>64</v>
      </c>
      <c r="P85" s="83" t="s">
        <v>84</v>
      </c>
      <c r="Q85" s="83" t="s">
        <v>64</v>
      </c>
      <c r="R85" s="83" t="s">
        <v>64</v>
      </c>
      <c r="S85" s="83" t="s">
        <v>64</v>
      </c>
      <c r="T85" s="83" t="s">
        <v>64</v>
      </c>
      <c r="U85" s="83" t="s">
        <v>64</v>
      </c>
      <c r="V85" s="83" t="s">
        <v>64</v>
      </c>
      <c r="W85" s="83" t="s">
        <v>64</v>
      </c>
      <c r="X85" s="83" t="s">
        <v>64</v>
      </c>
      <c r="Y85" s="83" t="s">
        <v>64</v>
      </c>
      <c r="Z85" s="83" t="s">
        <v>66</v>
      </c>
      <c r="AA85" s="83" t="s">
        <v>66</v>
      </c>
      <c r="AB85" s="83" t="s">
        <v>65</v>
      </c>
      <c r="AC85" s="83" t="s">
        <v>66</v>
      </c>
      <c r="AD85" s="83" t="s">
        <v>66</v>
      </c>
      <c r="AE85" s="83" t="s">
        <v>65</v>
      </c>
      <c r="AF85" s="83" t="s">
        <v>66</v>
      </c>
      <c r="AG85" s="83" t="s">
        <v>65</v>
      </c>
      <c r="AH85" s="83" t="s">
        <v>66</v>
      </c>
      <c r="AI85" s="83" t="s">
        <v>101</v>
      </c>
      <c r="AJ85" s="83" t="s">
        <v>66</v>
      </c>
      <c r="AK85" s="83" t="s">
        <v>79</v>
      </c>
      <c r="AL85" s="83" t="s">
        <v>66</v>
      </c>
      <c r="AM85" s="83" t="s">
        <v>79</v>
      </c>
      <c r="AN85" s="83" t="s">
        <v>66</v>
      </c>
      <c r="AO85" s="83" t="s">
        <v>65</v>
      </c>
      <c r="AP85" s="83" t="s">
        <v>85</v>
      </c>
      <c r="AQ85" s="83" t="s">
        <v>151</v>
      </c>
      <c r="AR85" s="83" t="s">
        <v>86</v>
      </c>
      <c r="AS85" s="83" t="s">
        <v>115</v>
      </c>
      <c r="AT85" s="83" t="s">
        <v>69</v>
      </c>
      <c r="AU85" s="83" t="s">
        <v>80</v>
      </c>
      <c r="AV85" s="83" t="s">
        <v>71</v>
      </c>
      <c r="AW85" s="83" t="s">
        <v>72</v>
      </c>
      <c r="AX85" s="83" t="s">
        <v>73</v>
      </c>
      <c r="AY85" s="83" t="s">
        <v>73</v>
      </c>
      <c r="AZ85" s="83" t="s">
        <v>63</v>
      </c>
      <c r="BA85" s="83" t="s">
        <v>72</v>
      </c>
      <c r="BB85" s="83" t="s">
        <v>73</v>
      </c>
      <c r="BC85" s="83" t="s">
        <v>73</v>
      </c>
      <c r="BD85" s="83"/>
      <c r="BE85" s="83" t="s">
        <v>73</v>
      </c>
      <c r="BF85" s="83"/>
      <c r="BG85" s="87" t="s">
        <v>335</v>
      </c>
      <c r="BH85" s="87" t="s">
        <v>114</v>
      </c>
      <c r="BI85" s="76" t="s">
        <v>1414</v>
      </c>
      <c r="BJ85">
        <v>13</v>
      </c>
      <c r="BK85" s="87">
        <v>51</v>
      </c>
      <c r="BL85" s="87"/>
      <c r="BM85" s="86" t="s">
        <v>1130</v>
      </c>
      <c r="BN85" s="86" t="s">
        <v>1132</v>
      </c>
      <c r="BO85" s="87" t="s">
        <v>115</v>
      </c>
      <c r="BP85" s="87"/>
      <c r="BQ85" s="87" t="s">
        <v>1472</v>
      </c>
      <c r="BR85" s="86" t="s">
        <v>1445</v>
      </c>
      <c r="BS85" s="86">
        <v>1</v>
      </c>
      <c r="BT85" s="86" t="s">
        <v>1445</v>
      </c>
      <c r="BU85" s="86">
        <v>1</v>
      </c>
      <c r="BV85" s="86" t="s">
        <v>63</v>
      </c>
      <c r="BW85" s="86">
        <v>1</v>
      </c>
      <c r="BX85" s="86" t="s">
        <v>1447</v>
      </c>
      <c r="BY85" s="86">
        <v>0</v>
      </c>
      <c r="BZ85" s="86" t="s">
        <v>1450</v>
      </c>
      <c r="CA85" s="86">
        <v>1</v>
      </c>
      <c r="CB85" s="86" t="s">
        <v>1452</v>
      </c>
      <c r="CC85" s="86">
        <v>0</v>
      </c>
      <c r="CD85" s="86" t="s">
        <v>1454</v>
      </c>
      <c r="CE85" s="86">
        <v>1</v>
      </c>
      <c r="CF85" s="86" t="s">
        <v>226</v>
      </c>
      <c r="CG85" s="86">
        <v>0</v>
      </c>
      <c r="CH85" s="86" t="s">
        <v>226</v>
      </c>
      <c r="CI85" s="86">
        <v>0</v>
      </c>
      <c r="CJ85" s="86" t="s">
        <v>1454</v>
      </c>
      <c r="CK85" s="86">
        <v>1</v>
      </c>
      <c r="CL85" s="86" t="s">
        <v>1454</v>
      </c>
      <c r="CM85" s="86">
        <v>1</v>
      </c>
      <c r="CN85" s="86" t="s">
        <v>226</v>
      </c>
      <c r="CO85" s="86">
        <v>0</v>
      </c>
      <c r="CP85" s="87" t="s">
        <v>1477</v>
      </c>
      <c r="CQ85" s="152">
        <v>0</v>
      </c>
    </row>
    <row r="86" spans="1:95" ht="13.2" x14ac:dyDescent="0.25">
      <c r="A86" s="82">
        <v>45572.369467696757</v>
      </c>
      <c r="B86" s="83" t="s">
        <v>336</v>
      </c>
      <c r="C86" s="84" t="s">
        <v>337</v>
      </c>
      <c r="D86" s="83">
        <v>44.64</v>
      </c>
      <c r="E86" s="83">
        <v>0.25</v>
      </c>
      <c r="F86" s="83" t="s">
        <v>114</v>
      </c>
      <c r="G86" s="83" t="s">
        <v>76</v>
      </c>
      <c r="H86" s="83" t="s">
        <v>330</v>
      </c>
      <c r="I86" s="83" t="s">
        <v>63</v>
      </c>
      <c r="J86" s="83" t="s">
        <v>64</v>
      </c>
      <c r="K86" s="83" t="s">
        <v>78</v>
      </c>
      <c r="L86" s="83" t="s">
        <v>64</v>
      </c>
      <c r="M86" s="83" t="s">
        <v>78</v>
      </c>
      <c r="N86" s="83" t="s">
        <v>64</v>
      </c>
      <c r="O86" s="83" t="s">
        <v>64</v>
      </c>
      <c r="P86" s="83" t="s">
        <v>64</v>
      </c>
      <c r="Q86" s="83" t="s">
        <v>64</v>
      </c>
      <c r="R86" s="83" t="s">
        <v>64</v>
      </c>
      <c r="S86" s="83" t="s">
        <v>64</v>
      </c>
      <c r="T86" s="83" t="s">
        <v>84</v>
      </c>
      <c r="U86" s="83" t="s">
        <v>64</v>
      </c>
      <c r="V86" s="83" t="s">
        <v>64</v>
      </c>
      <c r="W86" s="83" t="s">
        <v>84</v>
      </c>
      <c r="X86" s="83" t="s">
        <v>64</v>
      </c>
      <c r="Y86" s="83" t="s">
        <v>64</v>
      </c>
      <c r="Z86" s="83" t="s">
        <v>65</v>
      </c>
      <c r="AA86" s="83" t="s">
        <v>65</v>
      </c>
      <c r="AB86" s="83" t="s">
        <v>65</v>
      </c>
      <c r="AC86" s="83" t="s">
        <v>65</v>
      </c>
      <c r="AD86" s="83" t="s">
        <v>65</v>
      </c>
      <c r="AE86" s="83" t="s">
        <v>65</v>
      </c>
      <c r="AF86" s="83" t="s">
        <v>66</v>
      </c>
      <c r="AG86" s="83" t="s">
        <v>65</v>
      </c>
      <c r="AH86" s="83" t="s">
        <v>66</v>
      </c>
      <c r="AI86" s="83" t="s">
        <v>101</v>
      </c>
      <c r="AJ86" s="83" t="s">
        <v>65</v>
      </c>
      <c r="AK86" s="83" t="s">
        <v>66</v>
      </c>
      <c r="AL86" s="83" t="s">
        <v>65</v>
      </c>
      <c r="AM86" s="83" t="s">
        <v>65</v>
      </c>
      <c r="AN86" s="83" t="s">
        <v>66</v>
      </c>
      <c r="AO86" s="83" t="s">
        <v>66</v>
      </c>
      <c r="AP86" s="83" t="s">
        <v>277</v>
      </c>
      <c r="AQ86" s="83" t="s">
        <v>277</v>
      </c>
      <c r="AR86" s="83" t="s">
        <v>63</v>
      </c>
      <c r="AS86" s="83" t="s">
        <v>68</v>
      </c>
      <c r="AT86" s="83" t="s">
        <v>69</v>
      </c>
      <c r="AU86" s="83" t="s">
        <v>93</v>
      </c>
      <c r="AV86" s="83" t="s">
        <v>71</v>
      </c>
      <c r="AW86" s="83" t="s">
        <v>73</v>
      </c>
      <c r="AX86" s="83" t="s">
        <v>73</v>
      </c>
      <c r="AY86" s="83" t="s">
        <v>73</v>
      </c>
      <c r="AZ86" s="83" t="s">
        <v>63</v>
      </c>
      <c r="BA86" s="83" t="s">
        <v>72</v>
      </c>
      <c r="BB86" s="83" t="s">
        <v>63</v>
      </c>
      <c r="BC86" s="83" t="s">
        <v>73</v>
      </c>
      <c r="BD86" s="83"/>
      <c r="BE86" s="83" t="s">
        <v>73</v>
      </c>
      <c r="BF86" s="83"/>
      <c r="BG86" s="87" t="s">
        <v>335</v>
      </c>
      <c r="BH86" s="87" t="s">
        <v>114</v>
      </c>
      <c r="BI86" s="76" t="s">
        <v>1414</v>
      </c>
      <c r="BJ86">
        <v>13</v>
      </c>
      <c r="BK86" s="87">
        <v>59</v>
      </c>
      <c r="BL86" s="87"/>
      <c r="BM86" s="86" t="s">
        <v>1130</v>
      </c>
      <c r="BN86" s="86" t="s">
        <v>1132</v>
      </c>
      <c r="BO86" s="87" t="s">
        <v>68</v>
      </c>
      <c r="BP86" s="87"/>
      <c r="BQ86" s="87" t="s">
        <v>1472</v>
      </c>
      <c r="BR86" s="86" t="s">
        <v>1444</v>
      </c>
      <c r="BS86" s="86">
        <v>0</v>
      </c>
      <c r="BT86" s="86" t="s">
        <v>1444</v>
      </c>
      <c r="BU86" s="86">
        <v>0</v>
      </c>
      <c r="BV86" s="86" t="s">
        <v>63</v>
      </c>
      <c r="BW86" s="86">
        <v>1</v>
      </c>
      <c r="BX86" s="86" t="s">
        <v>1447</v>
      </c>
      <c r="BY86" s="86">
        <v>0</v>
      </c>
      <c r="BZ86" s="86" t="s">
        <v>1449</v>
      </c>
      <c r="CA86" s="86">
        <v>0</v>
      </c>
      <c r="CB86" s="86" t="s">
        <v>1452</v>
      </c>
      <c r="CC86" s="86">
        <v>0</v>
      </c>
      <c r="CD86" s="86" t="s">
        <v>226</v>
      </c>
      <c r="CE86" s="86">
        <v>0</v>
      </c>
      <c r="CF86" s="86" t="s">
        <v>226</v>
      </c>
      <c r="CG86" s="86">
        <v>0</v>
      </c>
      <c r="CH86" s="86" t="s">
        <v>226</v>
      </c>
      <c r="CI86" s="86">
        <v>0</v>
      </c>
      <c r="CJ86" s="86" t="s">
        <v>1454</v>
      </c>
      <c r="CK86" s="86">
        <v>1</v>
      </c>
      <c r="CL86" s="86" t="s">
        <v>1454</v>
      </c>
      <c r="CM86" s="86">
        <v>1</v>
      </c>
      <c r="CN86" s="86" t="s">
        <v>1454</v>
      </c>
      <c r="CO86" s="86">
        <v>1</v>
      </c>
      <c r="CP86" s="87" t="s">
        <v>1477</v>
      </c>
      <c r="CQ86" s="152">
        <v>0</v>
      </c>
    </row>
    <row r="87" spans="1:95" ht="13.2" x14ac:dyDescent="0.25">
      <c r="A87" s="82">
        <v>45572.370179606485</v>
      </c>
      <c r="B87" s="83" t="s">
        <v>338</v>
      </c>
      <c r="C87" s="84" t="s">
        <v>339</v>
      </c>
      <c r="D87" s="83">
        <v>54.46</v>
      </c>
      <c r="E87" s="83">
        <v>0.71</v>
      </c>
      <c r="F87" s="83" t="s">
        <v>114</v>
      </c>
      <c r="G87" s="83" t="s">
        <v>76</v>
      </c>
      <c r="H87" s="83" t="s">
        <v>340</v>
      </c>
      <c r="I87" s="83" t="s">
        <v>63</v>
      </c>
      <c r="J87" s="83" t="s">
        <v>64</v>
      </c>
      <c r="K87" s="83" t="s">
        <v>64</v>
      </c>
      <c r="L87" s="83" t="s">
        <v>64</v>
      </c>
      <c r="M87" s="83" t="s">
        <v>78</v>
      </c>
      <c r="N87" s="83" t="s">
        <v>64</v>
      </c>
      <c r="O87" s="83" t="s">
        <v>64</v>
      </c>
      <c r="P87" s="83" t="s">
        <v>64</v>
      </c>
      <c r="Q87" s="83" t="s">
        <v>64</v>
      </c>
      <c r="R87" s="83" t="s">
        <v>64</v>
      </c>
      <c r="S87" s="83" t="s">
        <v>64</v>
      </c>
      <c r="T87" s="83" t="s">
        <v>64</v>
      </c>
      <c r="U87" s="83" t="s">
        <v>64</v>
      </c>
      <c r="V87" s="83" t="s">
        <v>64</v>
      </c>
      <c r="W87" s="83" t="s">
        <v>64</v>
      </c>
      <c r="X87" s="83" t="s">
        <v>64</v>
      </c>
      <c r="Y87" s="83" t="s">
        <v>64</v>
      </c>
      <c r="Z87" s="83" t="s">
        <v>65</v>
      </c>
      <c r="AA87" s="83" t="s">
        <v>65</v>
      </c>
      <c r="AB87" s="83" t="s">
        <v>65</v>
      </c>
      <c r="AC87" s="83" t="s">
        <v>65</v>
      </c>
      <c r="AD87" s="83" t="s">
        <v>65</v>
      </c>
      <c r="AE87" s="83" t="s">
        <v>66</v>
      </c>
      <c r="AF87" s="83" t="s">
        <v>65</v>
      </c>
      <c r="AG87" s="83" t="s">
        <v>65</v>
      </c>
      <c r="AH87" s="83" t="s">
        <v>66</v>
      </c>
      <c r="AI87" s="83" t="s">
        <v>101</v>
      </c>
      <c r="AJ87" s="83" t="s">
        <v>65</v>
      </c>
      <c r="AK87" s="83" t="s">
        <v>65</v>
      </c>
      <c r="AL87" s="83" t="s">
        <v>65</v>
      </c>
      <c r="AM87" s="83" t="s">
        <v>65</v>
      </c>
      <c r="AN87" s="83" t="s">
        <v>66</v>
      </c>
      <c r="AO87" s="83" t="s">
        <v>66</v>
      </c>
      <c r="AP87" s="83" t="s">
        <v>80</v>
      </c>
      <c r="AQ87" s="83" t="s">
        <v>80</v>
      </c>
      <c r="AR87" s="83" t="s">
        <v>63</v>
      </c>
      <c r="AS87" s="83" t="s">
        <v>120</v>
      </c>
      <c r="AT87" s="83" t="s">
        <v>87</v>
      </c>
      <c r="AU87" s="83" t="s">
        <v>70</v>
      </c>
      <c r="AV87" s="83" t="s">
        <v>71</v>
      </c>
      <c r="AW87" s="83" t="s">
        <v>72</v>
      </c>
      <c r="AX87" s="83" t="s">
        <v>72</v>
      </c>
      <c r="AY87" s="83" t="s">
        <v>72</v>
      </c>
      <c r="AZ87" s="83" t="s">
        <v>73</v>
      </c>
      <c r="BA87" s="83" t="s">
        <v>73</v>
      </c>
      <c r="BB87" s="83" t="s">
        <v>73</v>
      </c>
      <c r="BC87" s="83" t="s">
        <v>73</v>
      </c>
      <c r="BD87" s="83"/>
      <c r="BE87" s="83" t="s">
        <v>73</v>
      </c>
      <c r="BF87" s="83"/>
      <c r="BG87" s="87" t="s">
        <v>335</v>
      </c>
      <c r="BH87" s="87" t="s">
        <v>114</v>
      </c>
      <c r="BI87" s="76" t="s">
        <v>1414</v>
      </c>
      <c r="BJ87">
        <v>16</v>
      </c>
      <c r="BK87" s="87">
        <v>60</v>
      </c>
      <c r="BL87" s="87"/>
      <c r="BM87" s="86" t="s">
        <v>1130</v>
      </c>
      <c r="BN87" s="86" t="s">
        <v>1132</v>
      </c>
      <c r="BO87" s="87" t="s">
        <v>68</v>
      </c>
      <c r="BP87" s="87"/>
      <c r="BQ87" s="87" t="s">
        <v>1472</v>
      </c>
      <c r="BR87" s="86" t="s">
        <v>1444</v>
      </c>
      <c r="BS87" s="86">
        <v>0</v>
      </c>
      <c r="BT87" s="86" t="s">
        <v>1444</v>
      </c>
      <c r="BU87" s="86">
        <v>0</v>
      </c>
      <c r="BV87" s="86" t="s">
        <v>63</v>
      </c>
      <c r="BW87" s="86">
        <v>1</v>
      </c>
      <c r="BX87" s="86" t="s">
        <v>1448</v>
      </c>
      <c r="BY87" s="86">
        <v>1</v>
      </c>
      <c r="BZ87" s="86" t="s">
        <v>1470</v>
      </c>
      <c r="CA87" s="86">
        <v>2</v>
      </c>
      <c r="CB87" s="86" t="s">
        <v>1452</v>
      </c>
      <c r="CC87" s="86">
        <v>0</v>
      </c>
      <c r="CD87" s="86" t="s">
        <v>1454</v>
      </c>
      <c r="CE87" s="86">
        <v>1</v>
      </c>
      <c r="CF87" s="86" t="s">
        <v>1454</v>
      </c>
      <c r="CG87" s="86">
        <v>1</v>
      </c>
      <c r="CH87" s="86" t="s">
        <v>1454</v>
      </c>
      <c r="CI87" s="86">
        <v>1</v>
      </c>
      <c r="CJ87" s="86" t="s">
        <v>226</v>
      </c>
      <c r="CK87" s="86">
        <v>0</v>
      </c>
      <c r="CL87" s="86" t="s">
        <v>226</v>
      </c>
      <c r="CM87" s="86">
        <v>0</v>
      </c>
      <c r="CN87" s="86" t="s">
        <v>226</v>
      </c>
      <c r="CO87" s="86">
        <v>0</v>
      </c>
      <c r="CP87" s="87" t="s">
        <v>1477</v>
      </c>
      <c r="CQ87" s="152">
        <v>0</v>
      </c>
    </row>
    <row r="88" spans="1:95" ht="13.2" x14ac:dyDescent="0.25">
      <c r="A88" s="82">
        <v>45572.370500717589</v>
      </c>
      <c r="B88" s="83" t="s">
        <v>341</v>
      </c>
      <c r="C88" s="84" t="s">
        <v>342</v>
      </c>
      <c r="D88" s="83">
        <v>100</v>
      </c>
      <c r="E88" s="83">
        <v>0.57999999999999996</v>
      </c>
      <c r="F88" s="83" t="s">
        <v>60</v>
      </c>
      <c r="G88" s="83" t="s">
        <v>76</v>
      </c>
      <c r="H88" s="83" t="s">
        <v>330</v>
      </c>
      <c r="I88" s="83" t="s">
        <v>63</v>
      </c>
      <c r="J88" s="83" t="s">
        <v>145</v>
      </c>
      <c r="K88" s="83" t="s">
        <v>64</v>
      </c>
      <c r="L88" s="83" t="s">
        <v>64</v>
      </c>
      <c r="M88" s="83" t="s">
        <v>64</v>
      </c>
      <c r="N88" s="83" t="s">
        <v>64</v>
      </c>
      <c r="O88" s="83" t="s">
        <v>64</v>
      </c>
      <c r="P88" s="83" t="s">
        <v>64</v>
      </c>
      <c r="Q88" s="83" t="s">
        <v>64</v>
      </c>
      <c r="R88" s="83" t="s">
        <v>64</v>
      </c>
      <c r="S88" s="83" t="s">
        <v>64</v>
      </c>
      <c r="T88" s="83" t="s">
        <v>64</v>
      </c>
      <c r="U88" s="83" t="s">
        <v>84</v>
      </c>
      <c r="V88" s="83" t="s">
        <v>64</v>
      </c>
      <c r="W88" s="83" t="s">
        <v>64</v>
      </c>
      <c r="X88" s="83" t="s">
        <v>64</v>
      </c>
      <c r="Y88" s="83" t="s">
        <v>64</v>
      </c>
      <c r="Z88" s="83" t="s">
        <v>66</v>
      </c>
      <c r="AA88" s="83" t="s">
        <v>66</v>
      </c>
      <c r="AB88" s="83" t="s">
        <v>66</v>
      </c>
      <c r="AC88" s="83" t="s">
        <v>66</v>
      </c>
      <c r="AD88" s="83" t="s">
        <v>79</v>
      </c>
      <c r="AE88" s="83" t="s">
        <v>66</v>
      </c>
      <c r="AF88" s="83" t="s">
        <v>66</v>
      </c>
      <c r="AG88" s="83" t="s">
        <v>65</v>
      </c>
      <c r="AH88" s="83" t="s">
        <v>65</v>
      </c>
      <c r="AI88" s="83" t="s">
        <v>101</v>
      </c>
      <c r="AJ88" s="83" t="s">
        <v>66</v>
      </c>
      <c r="AK88" s="83" t="s">
        <v>65</v>
      </c>
      <c r="AL88" s="83" t="s">
        <v>66</v>
      </c>
      <c r="AM88" s="83" t="s">
        <v>65</v>
      </c>
      <c r="AN88" s="83" t="s">
        <v>79</v>
      </c>
      <c r="AO88" s="83" t="s">
        <v>79</v>
      </c>
      <c r="AP88" s="83" t="s">
        <v>85</v>
      </c>
      <c r="AQ88" s="83" t="s">
        <v>85</v>
      </c>
      <c r="AR88" s="83" t="s">
        <v>73</v>
      </c>
      <c r="AS88" s="83" t="s">
        <v>343</v>
      </c>
      <c r="AT88" s="83" t="s">
        <v>69</v>
      </c>
      <c r="AU88" s="83" t="s">
        <v>70</v>
      </c>
      <c r="AV88" s="83" t="s">
        <v>71</v>
      </c>
      <c r="AW88" s="83" t="s">
        <v>72</v>
      </c>
      <c r="AX88" s="83" t="s">
        <v>73</v>
      </c>
      <c r="AY88" s="83" t="s">
        <v>73</v>
      </c>
      <c r="AZ88" s="83" t="s">
        <v>72</v>
      </c>
      <c r="BA88" s="83" t="s">
        <v>73</v>
      </c>
      <c r="BB88" s="83" t="s">
        <v>73</v>
      </c>
      <c r="BC88" s="83" t="s">
        <v>73</v>
      </c>
      <c r="BD88" s="83"/>
      <c r="BE88" s="83" t="s">
        <v>73</v>
      </c>
      <c r="BF88" s="83" t="s">
        <v>271</v>
      </c>
      <c r="BG88" s="87" t="s">
        <v>335</v>
      </c>
      <c r="BH88" s="87" t="s">
        <v>60</v>
      </c>
      <c r="BI88" s="76" t="s">
        <v>1414</v>
      </c>
      <c r="BJ88">
        <v>13</v>
      </c>
      <c r="BK88" s="87">
        <v>50</v>
      </c>
      <c r="BL88" s="87"/>
      <c r="BM88" s="86" t="s">
        <v>1130</v>
      </c>
      <c r="BN88" s="86" t="s">
        <v>1132</v>
      </c>
      <c r="BO88" s="87" t="s">
        <v>115</v>
      </c>
      <c r="BP88" s="87"/>
      <c r="BQ88" s="87" t="s">
        <v>1472</v>
      </c>
      <c r="BR88" s="86" t="s">
        <v>1445</v>
      </c>
      <c r="BS88" s="86">
        <v>1</v>
      </c>
      <c r="BT88" s="86" t="s">
        <v>1445</v>
      </c>
      <c r="BU88" s="86">
        <v>1</v>
      </c>
      <c r="BV88" s="86" t="s">
        <v>73</v>
      </c>
      <c r="BW88" s="86">
        <v>0</v>
      </c>
      <c r="BX88" s="86" t="s">
        <v>1447</v>
      </c>
      <c r="BY88" s="86">
        <v>0</v>
      </c>
      <c r="BZ88" s="86" t="s">
        <v>1470</v>
      </c>
      <c r="CA88" s="86">
        <v>2</v>
      </c>
      <c r="CB88" s="86" t="s">
        <v>1452</v>
      </c>
      <c r="CC88" s="86">
        <v>0</v>
      </c>
      <c r="CD88" s="86" t="s">
        <v>1454</v>
      </c>
      <c r="CE88" s="86">
        <v>1</v>
      </c>
      <c r="CF88" s="86" t="s">
        <v>226</v>
      </c>
      <c r="CG88" s="86">
        <v>0</v>
      </c>
      <c r="CH88" s="86" t="s">
        <v>226</v>
      </c>
      <c r="CI88" s="86">
        <v>0</v>
      </c>
      <c r="CJ88" s="86" t="s">
        <v>1454</v>
      </c>
      <c r="CK88" s="86">
        <v>1</v>
      </c>
      <c r="CL88" s="86" t="s">
        <v>226</v>
      </c>
      <c r="CM88" s="86">
        <v>0</v>
      </c>
      <c r="CN88" s="86" t="s">
        <v>226</v>
      </c>
      <c r="CO88" s="86">
        <v>0</v>
      </c>
      <c r="CP88" s="87" t="s">
        <v>1477</v>
      </c>
      <c r="CQ88" s="152">
        <v>0</v>
      </c>
    </row>
    <row r="89" spans="1:95" ht="13.2" x14ac:dyDescent="0.25">
      <c r="A89" s="82">
        <v>45572.370670995369</v>
      </c>
      <c r="B89" s="83" t="s">
        <v>344</v>
      </c>
      <c r="C89" s="84" t="s">
        <v>345</v>
      </c>
      <c r="D89" s="83">
        <v>100</v>
      </c>
      <c r="E89" s="83">
        <v>0.96</v>
      </c>
      <c r="F89" s="83" t="s">
        <v>60</v>
      </c>
      <c r="G89" s="83" t="s">
        <v>76</v>
      </c>
      <c r="H89" s="83" t="s">
        <v>346</v>
      </c>
      <c r="I89" s="83" t="s">
        <v>63</v>
      </c>
      <c r="J89" s="83" t="s">
        <v>64</v>
      </c>
      <c r="K89" s="83" t="s">
        <v>64</v>
      </c>
      <c r="L89" s="83" t="s">
        <v>64</v>
      </c>
      <c r="M89" s="83" t="s">
        <v>84</v>
      </c>
      <c r="N89" s="83" t="s">
        <v>84</v>
      </c>
      <c r="O89" s="83" t="s">
        <v>64</v>
      </c>
      <c r="P89" s="83" t="s">
        <v>84</v>
      </c>
      <c r="Q89" s="83" t="s">
        <v>64</v>
      </c>
      <c r="R89" s="83" t="s">
        <v>64</v>
      </c>
      <c r="S89" s="83" t="s">
        <v>64</v>
      </c>
      <c r="T89" s="83" t="s">
        <v>64</v>
      </c>
      <c r="U89" s="83" t="s">
        <v>64</v>
      </c>
      <c r="V89" s="83" t="s">
        <v>64</v>
      </c>
      <c r="W89" s="83" t="s">
        <v>64</v>
      </c>
      <c r="X89" s="83" t="s">
        <v>64</v>
      </c>
      <c r="Y89" s="83" t="s">
        <v>64</v>
      </c>
      <c r="Z89" s="83" t="s">
        <v>65</v>
      </c>
      <c r="AA89" s="83" t="s">
        <v>65</v>
      </c>
      <c r="AB89" s="83" t="s">
        <v>65</v>
      </c>
      <c r="AC89" s="83" t="s">
        <v>65</v>
      </c>
      <c r="AD89" s="83" t="s">
        <v>65</v>
      </c>
      <c r="AE89" s="83" t="s">
        <v>65</v>
      </c>
      <c r="AF89" s="83" t="s">
        <v>65</v>
      </c>
      <c r="AG89" s="83" t="s">
        <v>65</v>
      </c>
      <c r="AH89" s="83" t="s">
        <v>66</v>
      </c>
      <c r="AI89" s="83" t="s">
        <v>79</v>
      </c>
      <c r="AJ89" s="83" t="s">
        <v>65</v>
      </c>
      <c r="AK89" s="83" t="s">
        <v>66</v>
      </c>
      <c r="AL89" s="83" t="s">
        <v>79</v>
      </c>
      <c r="AM89" s="83" t="s">
        <v>65</v>
      </c>
      <c r="AN89" s="83" t="s">
        <v>65</v>
      </c>
      <c r="AO89" s="83" t="s">
        <v>65</v>
      </c>
      <c r="AP89" s="83" t="s">
        <v>85</v>
      </c>
      <c r="AQ89" s="83" t="s">
        <v>85</v>
      </c>
      <c r="AR89" s="83" t="s">
        <v>73</v>
      </c>
      <c r="AS89" s="83" t="s">
        <v>115</v>
      </c>
      <c r="AT89" s="83" t="s">
        <v>87</v>
      </c>
      <c r="AU89" s="83" t="s">
        <v>70</v>
      </c>
      <c r="AV89" s="83" t="s">
        <v>71</v>
      </c>
      <c r="AW89" s="83" t="s">
        <v>73</v>
      </c>
      <c r="AX89" s="83" t="s">
        <v>63</v>
      </c>
      <c r="AY89" s="83" t="s">
        <v>63</v>
      </c>
      <c r="AZ89" s="83" t="s">
        <v>63</v>
      </c>
      <c r="BA89" s="83" t="s">
        <v>63</v>
      </c>
      <c r="BB89" s="83" t="s">
        <v>63</v>
      </c>
      <c r="BC89" s="83" t="s">
        <v>73</v>
      </c>
      <c r="BD89" s="83"/>
      <c r="BE89" s="83" t="s">
        <v>73</v>
      </c>
      <c r="BF89" s="83"/>
      <c r="BG89" s="87" t="s">
        <v>335</v>
      </c>
      <c r="BH89" s="87" t="s">
        <v>60</v>
      </c>
      <c r="BI89" s="76" t="s">
        <v>1414</v>
      </c>
      <c r="BJ89">
        <v>13</v>
      </c>
      <c r="BK89" s="87">
        <v>59</v>
      </c>
      <c r="BL89" s="87"/>
      <c r="BM89" s="86" t="s">
        <v>1130</v>
      </c>
      <c r="BN89" s="86" t="s">
        <v>1132</v>
      </c>
      <c r="BO89" s="87" t="s">
        <v>115</v>
      </c>
      <c r="BP89" s="87"/>
      <c r="BQ89" s="87" t="s">
        <v>1472</v>
      </c>
      <c r="BR89" s="86" t="s">
        <v>1445</v>
      </c>
      <c r="BS89" s="86">
        <v>1</v>
      </c>
      <c r="BT89" s="86" t="s">
        <v>1445</v>
      </c>
      <c r="BU89" s="86">
        <v>1</v>
      </c>
      <c r="BV89" s="86" t="s">
        <v>73</v>
      </c>
      <c r="BW89" s="86">
        <v>0</v>
      </c>
      <c r="BX89" s="86" t="s">
        <v>1448</v>
      </c>
      <c r="BY89" s="86">
        <v>1</v>
      </c>
      <c r="BZ89" s="86" t="s">
        <v>1470</v>
      </c>
      <c r="CA89" s="86">
        <v>2</v>
      </c>
      <c r="CB89" s="86" t="s">
        <v>1452</v>
      </c>
      <c r="CC89" s="86">
        <v>0</v>
      </c>
      <c r="CD89" s="86" t="s">
        <v>226</v>
      </c>
      <c r="CE89" s="86">
        <v>0</v>
      </c>
      <c r="CF89" s="86" t="s">
        <v>1454</v>
      </c>
      <c r="CG89" s="86">
        <v>1</v>
      </c>
      <c r="CH89" s="86" t="s">
        <v>1454</v>
      </c>
      <c r="CI89" s="86">
        <v>1</v>
      </c>
      <c r="CJ89" s="86" t="s">
        <v>1454</v>
      </c>
      <c r="CK89" s="86">
        <v>1</v>
      </c>
      <c r="CL89" s="86" t="s">
        <v>1454</v>
      </c>
      <c r="CM89" s="86">
        <v>1</v>
      </c>
      <c r="CN89" s="86" t="s">
        <v>1454</v>
      </c>
      <c r="CO89" s="86">
        <v>1</v>
      </c>
      <c r="CP89" s="87" t="s">
        <v>1478</v>
      </c>
      <c r="CQ89" s="152">
        <v>1</v>
      </c>
    </row>
    <row r="90" spans="1:95" ht="13.2" x14ac:dyDescent="0.25">
      <c r="A90" s="82">
        <v>45572.374615833338</v>
      </c>
      <c r="B90" s="83" t="s">
        <v>347</v>
      </c>
      <c r="C90" s="83" t="s">
        <v>348</v>
      </c>
      <c r="D90" s="83">
        <v>86.72</v>
      </c>
      <c r="E90" s="83">
        <v>0.79</v>
      </c>
      <c r="F90" s="83" t="s">
        <v>114</v>
      </c>
      <c r="G90" s="83" t="s">
        <v>76</v>
      </c>
      <c r="H90" s="83" t="s">
        <v>349</v>
      </c>
      <c r="I90" s="83" t="s">
        <v>63</v>
      </c>
      <c r="J90" s="83" t="s">
        <v>64</v>
      </c>
      <c r="K90" s="83" t="s">
        <v>64</v>
      </c>
      <c r="L90" s="83" t="s">
        <v>64</v>
      </c>
      <c r="M90" s="83" t="s">
        <v>84</v>
      </c>
      <c r="N90" s="83" t="s">
        <v>64</v>
      </c>
      <c r="O90" s="83" t="s">
        <v>64</v>
      </c>
      <c r="P90" s="83" t="s">
        <v>64</v>
      </c>
      <c r="Q90" s="83" t="s">
        <v>64</v>
      </c>
      <c r="R90" s="83" t="s">
        <v>64</v>
      </c>
      <c r="S90" s="83" t="s">
        <v>64</v>
      </c>
      <c r="T90" s="83" t="s">
        <v>64</v>
      </c>
      <c r="U90" s="83" t="s">
        <v>78</v>
      </c>
      <c r="V90" s="83" t="s">
        <v>84</v>
      </c>
      <c r="W90" s="83" t="s">
        <v>64</v>
      </c>
      <c r="X90" s="83" t="s">
        <v>64</v>
      </c>
      <c r="Y90" s="83" t="s">
        <v>78</v>
      </c>
      <c r="Z90" s="83" t="s">
        <v>65</v>
      </c>
      <c r="AA90" s="83" t="s">
        <v>65</v>
      </c>
      <c r="AB90" s="83" t="s">
        <v>65</v>
      </c>
      <c r="AC90" s="83" t="s">
        <v>65</v>
      </c>
      <c r="AD90" s="83" t="s">
        <v>65</v>
      </c>
      <c r="AE90" s="83" t="s">
        <v>65</v>
      </c>
      <c r="AF90" s="83" t="s">
        <v>65</v>
      </c>
      <c r="AG90" s="83" t="s">
        <v>65</v>
      </c>
      <c r="AH90" s="83" t="s">
        <v>65</v>
      </c>
      <c r="AI90" s="83" t="s">
        <v>79</v>
      </c>
      <c r="AJ90" s="83" t="s">
        <v>65</v>
      </c>
      <c r="AK90" s="83" t="s">
        <v>65</v>
      </c>
      <c r="AL90" s="83" t="s">
        <v>65</v>
      </c>
      <c r="AM90" s="83" t="s">
        <v>65</v>
      </c>
      <c r="AN90" s="83" t="s">
        <v>65</v>
      </c>
      <c r="AO90" s="83" t="s">
        <v>65</v>
      </c>
      <c r="AP90" s="83" t="s">
        <v>85</v>
      </c>
      <c r="AQ90" s="83" t="s">
        <v>85</v>
      </c>
      <c r="AR90" s="83" t="s">
        <v>73</v>
      </c>
      <c r="AS90" s="83" t="s">
        <v>68</v>
      </c>
      <c r="AT90" s="83" t="s">
        <v>169</v>
      </c>
      <c r="AU90" s="83" t="s">
        <v>70</v>
      </c>
      <c r="AV90" s="83" t="s">
        <v>80</v>
      </c>
      <c r="AW90" s="83" t="s">
        <v>63</v>
      </c>
      <c r="AX90" s="83" t="s">
        <v>63</v>
      </c>
      <c r="AY90" s="83" t="s">
        <v>72</v>
      </c>
      <c r="AZ90" s="83" t="s">
        <v>72</v>
      </c>
      <c r="BA90" s="83" t="s">
        <v>72</v>
      </c>
      <c r="BB90" s="83" t="s">
        <v>72</v>
      </c>
      <c r="BC90" s="83" t="s">
        <v>73</v>
      </c>
      <c r="BD90" s="83"/>
      <c r="BE90" s="83" t="s">
        <v>73</v>
      </c>
      <c r="BF90" s="83"/>
      <c r="BG90" s="87" t="s">
        <v>335</v>
      </c>
      <c r="BH90" s="87" t="s">
        <v>114</v>
      </c>
      <c r="BI90" s="76" t="s">
        <v>1414</v>
      </c>
      <c r="BJ90">
        <v>12</v>
      </c>
      <c r="BK90" s="87">
        <v>63</v>
      </c>
      <c r="BL90" s="87"/>
      <c r="BM90" s="86" t="s">
        <v>1130</v>
      </c>
      <c r="BN90" s="86" t="s">
        <v>1132</v>
      </c>
      <c r="BO90" s="87" t="s">
        <v>68</v>
      </c>
      <c r="BP90" s="87"/>
      <c r="BQ90" s="87" t="s">
        <v>1472</v>
      </c>
      <c r="BR90" s="86" t="s">
        <v>1445</v>
      </c>
      <c r="BS90" s="86">
        <v>1</v>
      </c>
      <c r="BT90" s="86" t="s">
        <v>1445</v>
      </c>
      <c r="BU90" s="86">
        <v>1</v>
      </c>
      <c r="BV90" s="86" t="s">
        <v>73</v>
      </c>
      <c r="BW90" s="86">
        <v>0</v>
      </c>
      <c r="BX90" s="86" t="s">
        <v>1447</v>
      </c>
      <c r="BY90" s="86">
        <v>0</v>
      </c>
      <c r="BZ90" s="86" t="s">
        <v>1470</v>
      </c>
      <c r="CA90" s="86">
        <v>2</v>
      </c>
      <c r="CB90" s="86" t="s">
        <v>1452</v>
      </c>
      <c r="CC90" s="86">
        <v>0</v>
      </c>
      <c r="CD90" s="86" t="s">
        <v>1454</v>
      </c>
      <c r="CE90" s="86">
        <v>1</v>
      </c>
      <c r="CF90" s="86" t="s">
        <v>1454</v>
      </c>
      <c r="CG90" s="86">
        <v>1</v>
      </c>
      <c r="CH90" s="86" t="s">
        <v>1454</v>
      </c>
      <c r="CI90" s="86">
        <v>1</v>
      </c>
      <c r="CJ90" s="86" t="s">
        <v>1454</v>
      </c>
      <c r="CK90" s="86">
        <v>1</v>
      </c>
      <c r="CL90" s="86" t="s">
        <v>1454</v>
      </c>
      <c r="CM90" s="86">
        <v>1</v>
      </c>
      <c r="CN90" s="86" t="s">
        <v>1454</v>
      </c>
      <c r="CO90" s="86">
        <v>1</v>
      </c>
      <c r="CP90" s="87" t="s">
        <v>1478</v>
      </c>
      <c r="CQ90" s="152">
        <v>1</v>
      </c>
    </row>
    <row r="91" spans="1:95" ht="13.2" x14ac:dyDescent="0.25">
      <c r="A91" s="82">
        <v>45572.375294675927</v>
      </c>
      <c r="B91" s="83" t="s">
        <v>350</v>
      </c>
      <c r="C91" s="84" t="s">
        <v>351</v>
      </c>
      <c r="D91" s="83">
        <v>100</v>
      </c>
      <c r="E91" s="83">
        <v>0.57999999999999996</v>
      </c>
      <c r="F91" s="83" t="s">
        <v>60</v>
      </c>
      <c r="G91" s="83" t="s">
        <v>76</v>
      </c>
      <c r="H91" s="83" t="s">
        <v>352</v>
      </c>
      <c r="I91" s="83" t="s">
        <v>63</v>
      </c>
      <c r="J91" s="83" t="s">
        <v>64</v>
      </c>
      <c r="K91" s="83" t="s">
        <v>64</v>
      </c>
      <c r="L91" s="83" t="s">
        <v>64</v>
      </c>
      <c r="M91" s="83" t="s">
        <v>84</v>
      </c>
      <c r="N91" s="83" t="s">
        <v>64</v>
      </c>
      <c r="O91" s="83" t="s">
        <v>64</v>
      </c>
      <c r="P91" s="83" t="s">
        <v>64</v>
      </c>
      <c r="Q91" s="83" t="s">
        <v>64</v>
      </c>
      <c r="R91" s="83" t="s">
        <v>64</v>
      </c>
      <c r="S91" s="83" t="s">
        <v>84</v>
      </c>
      <c r="T91" s="83" t="s">
        <v>64</v>
      </c>
      <c r="U91" s="83" t="s">
        <v>64</v>
      </c>
      <c r="V91" s="83" t="s">
        <v>64</v>
      </c>
      <c r="W91" s="83" t="s">
        <v>64</v>
      </c>
      <c r="X91" s="83" t="s">
        <v>64</v>
      </c>
      <c r="Y91" s="83" t="s">
        <v>64</v>
      </c>
      <c r="Z91" s="83" t="s">
        <v>65</v>
      </c>
      <c r="AA91" s="83" t="s">
        <v>65</v>
      </c>
      <c r="AB91" s="83" t="s">
        <v>65</v>
      </c>
      <c r="AC91" s="83" t="s">
        <v>65</v>
      </c>
      <c r="AD91" s="83" t="s">
        <v>65</v>
      </c>
      <c r="AE91" s="83" t="s">
        <v>65</v>
      </c>
      <c r="AF91" s="83" t="s">
        <v>66</v>
      </c>
      <c r="AG91" s="83" t="s">
        <v>65</v>
      </c>
      <c r="AH91" s="83" t="s">
        <v>65</v>
      </c>
      <c r="AI91" s="83" t="s">
        <v>101</v>
      </c>
      <c r="AJ91" s="83" t="s">
        <v>65</v>
      </c>
      <c r="AK91" s="83" t="s">
        <v>65</v>
      </c>
      <c r="AL91" s="83" t="s">
        <v>65</v>
      </c>
      <c r="AM91" s="83" t="s">
        <v>66</v>
      </c>
      <c r="AN91" s="83" t="s">
        <v>66</v>
      </c>
      <c r="AO91" s="83" t="s">
        <v>66</v>
      </c>
      <c r="AP91" s="83" t="s">
        <v>67</v>
      </c>
      <c r="AQ91" s="83" t="s">
        <v>67</v>
      </c>
      <c r="AR91" s="83" t="s">
        <v>63</v>
      </c>
      <c r="AS91" s="83" t="s">
        <v>353</v>
      </c>
      <c r="AT91" s="83" t="s">
        <v>69</v>
      </c>
      <c r="AU91" s="83" t="s">
        <v>93</v>
      </c>
      <c r="AV91" s="83" t="s">
        <v>132</v>
      </c>
      <c r="AW91" s="83" t="s">
        <v>72</v>
      </c>
      <c r="AX91" s="83" t="s">
        <v>72</v>
      </c>
      <c r="AY91" s="83" t="s">
        <v>73</v>
      </c>
      <c r="AZ91" s="83" t="s">
        <v>73</v>
      </c>
      <c r="BA91" s="83" t="s">
        <v>73</v>
      </c>
      <c r="BB91" s="83" t="s">
        <v>73</v>
      </c>
      <c r="BC91" s="83" t="s">
        <v>73</v>
      </c>
      <c r="BD91" s="83"/>
      <c r="BE91" s="83" t="s">
        <v>73</v>
      </c>
      <c r="BF91" s="83"/>
      <c r="BG91" s="87" t="s">
        <v>335</v>
      </c>
      <c r="BH91" s="87" t="s">
        <v>60</v>
      </c>
      <c r="BI91" s="76" t="s">
        <v>1414</v>
      </c>
      <c r="BJ91">
        <v>14</v>
      </c>
      <c r="BK91" s="87">
        <v>60</v>
      </c>
      <c r="BL91" s="87"/>
      <c r="BM91" s="86" t="s">
        <v>1130</v>
      </c>
      <c r="BN91" s="86" t="s">
        <v>1132</v>
      </c>
      <c r="BO91" s="87" t="s">
        <v>109</v>
      </c>
      <c r="BP91" s="87"/>
      <c r="BQ91" s="87" t="s">
        <v>1473</v>
      </c>
      <c r="BR91" s="86" t="s">
        <v>1445</v>
      </c>
      <c r="BS91" s="86">
        <v>1</v>
      </c>
      <c r="BT91" s="86" t="s">
        <v>1445</v>
      </c>
      <c r="BU91" s="86">
        <v>1</v>
      </c>
      <c r="BV91" s="86" t="s">
        <v>63</v>
      </c>
      <c r="BW91" s="86">
        <v>1</v>
      </c>
      <c r="BX91" s="86" t="s">
        <v>1447</v>
      </c>
      <c r="BY91" s="86">
        <v>0</v>
      </c>
      <c r="BZ91" s="86" t="s">
        <v>1449</v>
      </c>
      <c r="CA91" s="86">
        <v>0</v>
      </c>
      <c r="CB91" s="86" t="s">
        <v>1452</v>
      </c>
      <c r="CC91" s="86">
        <v>0</v>
      </c>
      <c r="CD91" s="86" t="s">
        <v>1454</v>
      </c>
      <c r="CE91" s="86">
        <v>1</v>
      </c>
      <c r="CF91" s="86" t="s">
        <v>1454</v>
      </c>
      <c r="CG91" s="86">
        <v>1</v>
      </c>
      <c r="CH91" s="86" t="s">
        <v>226</v>
      </c>
      <c r="CI91" s="86">
        <v>0</v>
      </c>
      <c r="CJ91" s="86" t="s">
        <v>226</v>
      </c>
      <c r="CK91" s="86">
        <v>0</v>
      </c>
      <c r="CL91" s="86" t="s">
        <v>226</v>
      </c>
      <c r="CM91" s="86">
        <v>0</v>
      </c>
      <c r="CN91" s="86" t="s">
        <v>226</v>
      </c>
      <c r="CO91" s="86">
        <v>0</v>
      </c>
      <c r="CP91" s="87" t="s">
        <v>1477</v>
      </c>
      <c r="CQ91" s="152">
        <v>0</v>
      </c>
    </row>
    <row r="92" spans="1:95" ht="13.2" x14ac:dyDescent="0.25">
      <c r="A92" s="82">
        <v>45572.375980613426</v>
      </c>
      <c r="B92" s="83" t="s">
        <v>354</v>
      </c>
      <c r="C92" s="84" t="s">
        <v>355</v>
      </c>
      <c r="D92" s="83">
        <v>47</v>
      </c>
      <c r="E92" s="83">
        <v>0.25</v>
      </c>
      <c r="F92" s="83" t="s">
        <v>60</v>
      </c>
      <c r="G92" s="83" t="s">
        <v>76</v>
      </c>
      <c r="H92" s="83" t="s">
        <v>330</v>
      </c>
      <c r="I92" s="83" t="s">
        <v>63</v>
      </c>
      <c r="J92" s="83" t="s">
        <v>145</v>
      </c>
      <c r="K92" s="83" t="s">
        <v>84</v>
      </c>
      <c r="L92" s="83" t="s">
        <v>64</v>
      </c>
      <c r="M92" s="83" t="s">
        <v>84</v>
      </c>
      <c r="N92" s="83" t="s">
        <v>84</v>
      </c>
      <c r="O92" s="83" t="s">
        <v>84</v>
      </c>
      <c r="P92" s="83" t="s">
        <v>84</v>
      </c>
      <c r="Q92" s="83" t="s">
        <v>84</v>
      </c>
      <c r="R92" s="83" t="s">
        <v>64</v>
      </c>
      <c r="S92" s="83" t="s">
        <v>64</v>
      </c>
      <c r="T92" s="83" t="s">
        <v>64</v>
      </c>
      <c r="U92" s="83" t="s">
        <v>84</v>
      </c>
      <c r="V92" s="83" t="s">
        <v>64</v>
      </c>
      <c r="W92" s="83" t="s">
        <v>64</v>
      </c>
      <c r="X92" s="83" t="s">
        <v>64</v>
      </c>
      <c r="Y92" s="83" t="s">
        <v>64</v>
      </c>
      <c r="Z92" s="83" t="s">
        <v>65</v>
      </c>
      <c r="AA92" s="83" t="s">
        <v>65</v>
      </c>
      <c r="AB92" s="83" t="s">
        <v>65</v>
      </c>
      <c r="AC92" s="83" t="s">
        <v>65</v>
      </c>
      <c r="AD92" s="83" t="s">
        <v>65</v>
      </c>
      <c r="AE92" s="83" t="s">
        <v>65</v>
      </c>
      <c r="AF92" s="83" t="s">
        <v>65</v>
      </c>
      <c r="AG92" s="83" t="s">
        <v>65</v>
      </c>
      <c r="AH92" s="83" t="s">
        <v>66</v>
      </c>
      <c r="AI92" s="83" t="s">
        <v>101</v>
      </c>
      <c r="AJ92" s="83" t="s">
        <v>65</v>
      </c>
      <c r="AK92" s="83" t="s">
        <v>65</v>
      </c>
      <c r="AL92" s="83" t="s">
        <v>65</v>
      </c>
      <c r="AM92" s="83" t="s">
        <v>65</v>
      </c>
      <c r="AN92" s="83" t="s">
        <v>66</v>
      </c>
      <c r="AO92" s="83" t="s">
        <v>66</v>
      </c>
      <c r="AP92" s="83" t="s">
        <v>85</v>
      </c>
      <c r="AQ92" s="83" t="s">
        <v>85</v>
      </c>
      <c r="AR92" s="83" t="s">
        <v>86</v>
      </c>
      <c r="AS92" s="83" t="s">
        <v>81</v>
      </c>
      <c r="AT92" s="83" t="s">
        <v>87</v>
      </c>
      <c r="AU92" s="83" t="s">
        <v>85</v>
      </c>
      <c r="AV92" s="83" t="s">
        <v>71</v>
      </c>
      <c r="AW92" s="83" t="s">
        <v>72</v>
      </c>
      <c r="AX92" s="83" t="s">
        <v>73</v>
      </c>
      <c r="AY92" s="83" t="s">
        <v>63</v>
      </c>
      <c r="AZ92" s="83" t="s">
        <v>63</v>
      </c>
      <c r="BA92" s="83" t="s">
        <v>72</v>
      </c>
      <c r="BB92" s="83" t="s">
        <v>73</v>
      </c>
      <c r="BC92" s="83" t="s">
        <v>73</v>
      </c>
      <c r="BD92" s="83"/>
      <c r="BE92" s="83" t="s">
        <v>73</v>
      </c>
      <c r="BF92" s="83"/>
      <c r="BG92" s="87" t="s">
        <v>335</v>
      </c>
      <c r="BH92" s="87" t="s">
        <v>60</v>
      </c>
      <c r="BI92" s="76" t="s">
        <v>1414</v>
      </c>
      <c r="BJ92">
        <v>8</v>
      </c>
      <c r="BK92" s="87">
        <v>61</v>
      </c>
      <c r="BL92" s="87"/>
      <c r="BM92" s="86" t="s">
        <v>1130</v>
      </c>
      <c r="BN92" s="86" t="s">
        <v>1132</v>
      </c>
      <c r="BO92" s="87" t="s">
        <v>68</v>
      </c>
      <c r="BP92" s="87"/>
      <c r="BQ92" s="87" t="s">
        <v>1472</v>
      </c>
      <c r="BR92" s="86" t="s">
        <v>1445</v>
      </c>
      <c r="BS92" s="86">
        <v>1</v>
      </c>
      <c r="BT92" s="86" t="s">
        <v>1445</v>
      </c>
      <c r="BU92" s="86">
        <v>1</v>
      </c>
      <c r="BV92" s="86" t="s">
        <v>63</v>
      </c>
      <c r="BW92" s="86">
        <v>1</v>
      </c>
      <c r="BX92" s="86" t="s">
        <v>1448</v>
      </c>
      <c r="BY92" s="86">
        <v>1</v>
      </c>
      <c r="BZ92" s="86" t="s">
        <v>1450</v>
      </c>
      <c r="CA92" s="86">
        <v>1</v>
      </c>
      <c r="CB92" s="86" t="s">
        <v>1452</v>
      </c>
      <c r="CC92" s="86">
        <v>0</v>
      </c>
      <c r="CD92" s="86" t="s">
        <v>1454</v>
      </c>
      <c r="CE92" s="86">
        <v>1</v>
      </c>
      <c r="CF92" s="86" t="s">
        <v>226</v>
      </c>
      <c r="CG92" s="86">
        <v>0</v>
      </c>
      <c r="CH92" s="86" t="s">
        <v>1454</v>
      </c>
      <c r="CI92" s="86">
        <v>1</v>
      </c>
      <c r="CJ92" s="86" t="s">
        <v>1454</v>
      </c>
      <c r="CK92" s="86">
        <v>1</v>
      </c>
      <c r="CL92" s="86" t="s">
        <v>1454</v>
      </c>
      <c r="CM92" s="86">
        <v>1</v>
      </c>
      <c r="CN92" s="86" t="s">
        <v>226</v>
      </c>
      <c r="CO92" s="86">
        <v>0</v>
      </c>
      <c r="CP92" s="87" t="s">
        <v>1477</v>
      </c>
      <c r="CQ92" s="152">
        <v>0</v>
      </c>
    </row>
    <row r="93" spans="1:95" ht="13.2" x14ac:dyDescent="0.25">
      <c r="A93" s="82">
        <v>45572.376368773148</v>
      </c>
      <c r="B93" s="83" t="s">
        <v>356</v>
      </c>
      <c r="C93" s="84" t="s">
        <v>357</v>
      </c>
      <c r="D93" s="83">
        <v>100</v>
      </c>
      <c r="E93" s="83">
        <v>1</v>
      </c>
      <c r="F93" s="83" t="s">
        <v>60</v>
      </c>
      <c r="G93" s="83" t="s">
        <v>76</v>
      </c>
      <c r="H93" s="83" t="s">
        <v>358</v>
      </c>
      <c r="I93" s="83" t="s">
        <v>63</v>
      </c>
      <c r="J93" s="83" t="s">
        <v>64</v>
      </c>
      <c r="K93" s="83" t="s">
        <v>84</v>
      </c>
      <c r="L93" s="83" t="s">
        <v>145</v>
      </c>
      <c r="M93" s="83" t="s">
        <v>78</v>
      </c>
      <c r="N93" s="83" t="s">
        <v>64</v>
      </c>
      <c r="O93" s="83" t="s">
        <v>84</v>
      </c>
      <c r="P93" s="83" t="s">
        <v>78</v>
      </c>
      <c r="Q93" s="83" t="s">
        <v>64</v>
      </c>
      <c r="R93" s="83" t="s">
        <v>64</v>
      </c>
      <c r="S93" s="83" t="s">
        <v>84</v>
      </c>
      <c r="T93" s="83" t="s">
        <v>64</v>
      </c>
      <c r="U93" s="83" t="s">
        <v>84</v>
      </c>
      <c r="V93" s="83" t="s">
        <v>64</v>
      </c>
      <c r="W93" s="83" t="s">
        <v>64</v>
      </c>
      <c r="X93" s="83" t="s">
        <v>64</v>
      </c>
      <c r="Y93" s="83" t="s">
        <v>64</v>
      </c>
      <c r="Z93" s="83" t="s">
        <v>65</v>
      </c>
      <c r="AA93" s="83" t="s">
        <v>65</v>
      </c>
      <c r="AB93" s="83" t="s">
        <v>65</v>
      </c>
      <c r="AC93" s="83" t="s">
        <v>65</v>
      </c>
      <c r="AD93" s="83" t="s">
        <v>65</v>
      </c>
      <c r="AE93" s="83" t="s">
        <v>65</v>
      </c>
      <c r="AF93" s="83" t="s">
        <v>66</v>
      </c>
      <c r="AG93" s="83" t="s">
        <v>66</v>
      </c>
      <c r="AH93" s="83" t="s">
        <v>65</v>
      </c>
      <c r="AI93" s="83" t="s">
        <v>79</v>
      </c>
      <c r="AJ93" s="83" t="s">
        <v>65</v>
      </c>
      <c r="AK93" s="83" t="s">
        <v>65</v>
      </c>
      <c r="AL93" s="83" t="s">
        <v>65</v>
      </c>
      <c r="AM93" s="83" t="s">
        <v>66</v>
      </c>
      <c r="AN93" s="83" t="s">
        <v>66</v>
      </c>
      <c r="AO93" s="83" t="s">
        <v>66</v>
      </c>
      <c r="AP93" s="83" t="s">
        <v>67</v>
      </c>
      <c r="AQ93" s="83" t="s">
        <v>67</v>
      </c>
      <c r="AR93" s="83" t="s">
        <v>63</v>
      </c>
      <c r="AS93" s="83" t="s">
        <v>207</v>
      </c>
      <c r="AT93" s="83" t="s">
        <v>87</v>
      </c>
      <c r="AU93" s="83" t="s">
        <v>70</v>
      </c>
      <c r="AV93" s="83" t="s">
        <v>71</v>
      </c>
      <c r="AW93" s="83" t="s">
        <v>73</v>
      </c>
      <c r="AX93" s="83" t="s">
        <v>72</v>
      </c>
      <c r="AY93" s="83" t="s">
        <v>73</v>
      </c>
      <c r="AZ93" s="83" t="s">
        <v>72</v>
      </c>
      <c r="BA93" s="83" t="s">
        <v>73</v>
      </c>
      <c r="BB93" s="83" t="s">
        <v>73</v>
      </c>
      <c r="BC93" s="83" t="s">
        <v>73</v>
      </c>
      <c r="BD93" s="83"/>
      <c r="BE93" s="83" t="s">
        <v>73</v>
      </c>
      <c r="BF93" s="83"/>
      <c r="BG93" s="87" t="s">
        <v>335</v>
      </c>
      <c r="BH93" s="87" t="s">
        <v>60</v>
      </c>
      <c r="BI93" s="76" t="s">
        <v>1414</v>
      </c>
      <c r="BJ93">
        <v>10</v>
      </c>
      <c r="BK93" s="87">
        <v>58</v>
      </c>
      <c r="BL93" s="87"/>
      <c r="BM93" s="86" t="s">
        <v>1130</v>
      </c>
      <c r="BN93" s="86" t="s">
        <v>1132</v>
      </c>
      <c r="BO93" s="87" t="s">
        <v>1422</v>
      </c>
      <c r="BP93" s="87"/>
      <c r="BQ93" s="87" t="s">
        <v>1472</v>
      </c>
      <c r="BR93" s="86" t="s">
        <v>1445</v>
      </c>
      <c r="BS93" s="86">
        <v>1</v>
      </c>
      <c r="BT93" s="86" t="s">
        <v>1445</v>
      </c>
      <c r="BU93" s="86">
        <v>1</v>
      </c>
      <c r="BV93" s="86" t="s">
        <v>63</v>
      </c>
      <c r="BW93" s="86">
        <v>1</v>
      </c>
      <c r="BX93" s="86" t="s">
        <v>1448</v>
      </c>
      <c r="BY93" s="86">
        <v>1</v>
      </c>
      <c r="BZ93" s="86" t="s">
        <v>1470</v>
      </c>
      <c r="CA93" s="86">
        <v>2</v>
      </c>
      <c r="CB93" s="86" t="s">
        <v>1452</v>
      </c>
      <c r="CC93" s="86">
        <v>0</v>
      </c>
      <c r="CD93" s="86" t="s">
        <v>226</v>
      </c>
      <c r="CE93" s="86">
        <v>0</v>
      </c>
      <c r="CF93" s="86" t="s">
        <v>1454</v>
      </c>
      <c r="CG93" s="86">
        <v>1</v>
      </c>
      <c r="CH93" s="86" t="s">
        <v>226</v>
      </c>
      <c r="CI93" s="86">
        <v>0</v>
      </c>
      <c r="CJ93" s="86" t="s">
        <v>1454</v>
      </c>
      <c r="CK93" s="86">
        <v>1</v>
      </c>
      <c r="CL93" s="86" t="s">
        <v>226</v>
      </c>
      <c r="CM93" s="86">
        <v>0</v>
      </c>
      <c r="CN93" s="86" t="s">
        <v>226</v>
      </c>
      <c r="CO93" s="86">
        <v>0</v>
      </c>
      <c r="CP93" s="87" t="s">
        <v>1477</v>
      </c>
      <c r="CQ93" s="152">
        <v>0</v>
      </c>
    </row>
    <row r="94" spans="1:95" ht="13.2" x14ac:dyDescent="0.25">
      <c r="A94" s="82">
        <v>45572.378826875</v>
      </c>
      <c r="B94" s="83" t="s">
        <v>359</v>
      </c>
      <c r="C94" s="84" t="s">
        <v>360</v>
      </c>
      <c r="D94" s="83">
        <v>100</v>
      </c>
      <c r="E94" s="83">
        <v>0.76</v>
      </c>
      <c r="F94" s="83" t="s">
        <v>60</v>
      </c>
      <c r="G94" s="83" t="s">
        <v>76</v>
      </c>
      <c r="H94" s="83" t="s">
        <v>330</v>
      </c>
      <c r="I94" s="83" t="s">
        <v>63</v>
      </c>
      <c r="J94" s="83" t="s">
        <v>64</v>
      </c>
      <c r="K94" s="83" t="s">
        <v>84</v>
      </c>
      <c r="L94" s="83" t="s">
        <v>64</v>
      </c>
      <c r="M94" s="83" t="s">
        <v>78</v>
      </c>
      <c r="N94" s="83" t="s">
        <v>64</v>
      </c>
      <c r="O94" s="83" t="s">
        <v>64</v>
      </c>
      <c r="P94" s="83" t="s">
        <v>84</v>
      </c>
      <c r="Q94" s="83" t="s">
        <v>64</v>
      </c>
      <c r="R94" s="83" t="s">
        <v>64</v>
      </c>
      <c r="S94" s="83" t="s">
        <v>64</v>
      </c>
      <c r="T94" s="83" t="s">
        <v>64</v>
      </c>
      <c r="U94" s="83" t="s">
        <v>64</v>
      </c>
      <c r="V94" s="83" t="s">
        <v>64</v>
      </c>
      <c r="W94" s="83" t="s">
        <v>84</v>
      </c>
      <c r="X94" s="83" t="s">
        <v>78</v>
      </c>
      <c r="Y94" s="83" t="s">
        <v>64</v>
      </c>
      <c r="Z94" s="83" t="s">
        <v>65</v>
      </c>
      <c r="AA94" s="83" t="s">
        <v>65</v>
      </c>
      <c r="AB94" s="83" t="s">
        <v>79</v>
      </c>
      <c r="AC94" s="83" t="s">
        <v>65</v>
      </c>
      <c r="AD94" s="83" t="s">
        <v>66</v>
      </c>
      <c r="AE94" s="83" t="s">
        <v>65</v>
      </c>
      <c r="AF94" s="83" t="s">
        <v>65</v>
      </c>
      <c r="AG94" s="83" t="s">
        <v>65</v>
      </c>
      <c r="AH94" s="83" t="s">
        <v>66</v>
      </c>
      <c r="AI94" s="83" t="s">
        <v>79</v>
      </c>
      <c r="AJ94" s="83" t="s">
        <v>65</v>
      </c>
      <c r="AK94" s="83" t="s">
        <v>65</v>
      </c>
      <c r="AL94" s="83" t="s">
        <v>65</v>
      </c>
      <c r="AM94" s="83" t="s">
        <v>66</v>
      </c>
      <c r="AN94" s="83" t="s">
        <v>79</v>
      </c>
      <c r="AO94" s="83" t="s">
        <v>79</v>
      </c>
      <c r="AP94" s="83" t="s">
        <v>67</v>
      </c>
      <c r="AQ94" s="83" t="s">
        <v>67</v>
      </c>
      <c r="AR94" s="83" t="s">
        <v>63</v>
      </c>
      <c r="AS94" s="83" t="s">
        <v>353</v>
      </c>
      <c r="AT94" s="83" t="s">
        <v>69</v>
      </c>
      <c r="AU94" s="83" t="s">
        <v>93</v>
      </c>
      <c r="AV94" s="83" t="s">
        <v>71</v>
      </c>
      <c r="AW94" s="83" t="s">
        <v>63</v>
      </c>
      <c r="AX94" s="83" t="s">
        <v>63</v>
      </c>
      <c r="AY94" s="83" t="s">
        <v>63</v>
      </c>
      <c r="AZ94" s="83" t="s">
        <v>72</v>
      </c>
      <c r="BA94" s="83" t="s">
        <v>63</v>
      </c>
      <c r="BB94" s="83" t="s">
        <v>72</v>
      </c>
      <c r="BC94" s="83" t="s">
        <v>73</v>
      </c>
      <c r="BD94" s="83"/>
      <c r="BE94" s="83" t="s">
        <v>73</v>
      </c>
      <c r="BF94" s="83"/>
      <c r="BG94" s="87" t="s">
        <v>335</v>
      </c>
      <c r="BH94" s="87" t="s">
        <v>60</v>
      </c>
      <c r="BI94" s="76" t="s">
        <v>1414</v>
      </c>
      <c r="BJ94">
        <v>12</v>
      </c>
      <c r="BK94" s="87">
        <v>54</v>
      </c>
      <c r="BL94" s="87"/>
      <c r="BM94" s="86" t="s">
        <v>1130</v>
      </c>
      <c r="BN94" s="86" t="s">
        <v>1132</v>
      </c>
      <c r="BO94" s="87" t="s">
        <v>109</v>
      </c>
      <c r="BP94" s="87"/>
      <c r="BQ94" s="87" t="s">
        <v>1473</v>
      </c>
      <c r="BR94" s="86" t="s">
        <v>1445</v>
      </c>
      <c r="BS94" s="86">
        <v>1</v>
      </c>
      <c r="BT94" s="86" t="s">
        <v>1445</v>
      </c>
      <c r="BU94" s="86">
        <v>1</v>
      </c>
      <c r="BV94" s="86" t="s">
        <v>63</v>
      </c>
      <c r="BW94" s="86">
        <v>1</v>
      </c>
      <c r="BX94" s="86" t="s">
        <v>1447</v>
      </c>
      <c r="BY94" s="86">
        <v>0</v>
      </c>
      <c r="BZ94" s="86" t="s">
        <v>1449</v>
      </c>
      <c r="CA94" s="86">
        <v>0</v>
      </c>
      <c r="CB94" s="86" t="s">
        <v>1452</v>
      </c>
      <c r="CC94" s="86">
        <v>0</v>
      </c>
      <c r="CD94" s="86" t="s">
        <v>1454</v>
      </c>
      <c r="CE94" s="86">
        <v>1</v>
      </c>
      <c r="CF94" s="86" t="s">
        <v>1454</v>
      </c>
      <c r="CG94" s="86">
        <v>1</v>
      </c>
      <c r="CH94" s="86" t="s">
        <v>1454</v>
      </c>
      <c r="CI94" s="86">
        <v>1</v>
      </c>
      <c r="CJ94" s="86" t="s">
        <v>1454</v>
      </c>
      <c r="CK94" s="86">
        <v>1</v>
      </c>
      <c r="CL94" s="86" t="s">
        <v>1454</v>
      </c>
      <c r="CM94" s="86">
        <v>1</v>
      </c>
      <c r="CN94" s="86" t="s">
        <v>1454</v>
      </c>
      <c r="CO94" s="86">
        <v>1</v>
      </c>
      <c r="CP94" s="87" t="s">
        <v>1478</v>
      </c>
      <c r="CQ94" s="152">
        <v>1</v>
      </c>
    </row>
    <row r="95" spans="1:95" ht="13.2" x14ac:dyDescent="0.25">
      <c r="A95" s="82">
        <v>45572.380488587965</v>
      </c>
      <c r="B95" s="83" t="s">
        <v>361</v>
      </c>
      <c r="C95" s="84" t="s">
        <v>362</v>
      </c>
      <c r="D95" s="83">
        <v>41.07</v>
      </c>
      <c r="E95" s="83">
        <v>0.08</v>
      </c>
      <c r="F95" s="83" t="s">
        <v>60</v>
      </c>
      <c r="G95" s="83" t="s">
        <v>76</v>
      </c>
      <c r="H95" s="83" t="s">
        <v>330</v>
      </c>
      <c r="I95" s="83" t="s">
        <v>63</v>
      </c>
      <c r="J95" s="83" t="s">
        <v>145</v>
      </c>
      <c r="K95" s="83" t="s">
        <v>84</v>
      </c>
      <c r="L95" s="83" t="s">
        <v>64</v>
      </c>
      <c r="M95" s="83" t="s">
        <v>84</v>
      </c>
      <c r="N95" s="83" t="s">
        <v>64</v>
      </c>
      <c r="O95" s="83" t="s">
        <v>64</v>
      </c>
      <c r="P95" s="83" t="s">
        <v>84</v>
      </c>
      <c r="Q95" s="83" t="s">
        <v>84</v>
      </c>
      <c r="R95" s="83" t="s">
        <v>64</v>
      </c>
      <c r="S95" s="83" t="s">
        <v>64</v>
      </c>
      <c r="T95" s="83" t="s">
        <v>64</v>
      </c>
      <c r="U95" s="83" t="s">
        <v>64</v>
      </c>
      <c r="V95" s="83" t="s">
        <v>64</v>
      </c>
      <c r="W95" s="83" t="s">
        <v>64</v>
      </c>
      <c r="X95" s="83" t="s">
        <v>64</v>
      </c>
      <c r="Y95" s="83" t="s">
        <v>64</v>
      </c>
      <c r="Z95" s="83" t="s">
        <v>65</v>
      </c>
      <c r="AA95" s="83" t="s">
        <v>65</v>
      </c>
      <c r="AB95" s="83" t="s">
        <v>65</v>
      </c>
      <c r="AC95" s="83" t="s">
        <v>65</v>
      </c>
      <c r="AD95" s="83" t="s">
        <v>65</v>
      </c>
      <c r="AE95" s="83" t="s">
        <v>65</v>
      </c>
      <c r="AF95" s="83" t="s">
        <v>65</v>
      </c>
      <c r="AG95" s="83" t="s">
        <v>65</v>
      </c>
      <c r="AH95" s="83" t="s">
        <v>65</v>
      </c>
      <c r="AI95" s="83" t="s">
        <v>101</v>
      </c>
      <c r="AJ95" s="83" t="s">
        <v>65</v>
      </c>
      <c r="AK95" s="83" t="s">
        <v>79</v>
      </c>
      <c r="AL95" s="83" t="s">
        <v>65</v>
      </c>
      <c r="AM95" s="83" t="s">
        <v>65</v>
      </c>
      <c r="AN95" s="83" t="s">
        <v>65</v>
      </c>
      <c r="AO95" s="83" t="s">
        <v>65</v>
      </c>
      <c r="AP95" s="83" t="s">
        <v>85</v>
      </c>
      <c r="AQ95" s="83" t="s">
        <v>85</v>
      </c>
      <c r="AR95" s="83" t="s">
        <v>73</v>
      </c>
      <c r="AS95" s="83" t="s">
        <v>68</v>
      </c>
      <c r="AT95" s="83" t="s">
        <v>87</v>
      </c>
      <c r="AU95" s="83" t="s">
        <v>70</v>
      </c>
      <c r="AV95" s="83" t="s">
        <v>132</v>
      </c>
      <c r="AW95" s="83" t="s">
        <v>73</v>
      </c>
      <c r="AX95" s="83" t="s">
        <v>63</v>
      </c>
      <c r="AY95" s="83" t="s">
        <v>73</v>
      </c>
      <c r="AZ95" s="83" t="s">
        <v>73</v>
      </c>
      <c r="BA95" s="83" t="s">
        <v>73</v>
      </c>
      <c r="BB95" s="83" t="s">
        <v>73</v>
      </c>
      <c r="BC95" s="83" t="s">
        <v>73</v>
      </c>
      <c r="BD95" s="83"/>
      <c r="BE95" s="83" t="s">
        <v>73</v>
      </c>
      <c r="BF95" s="83"/>
      <c r="BG95" s="87" t="s">
        <v>335</v>
      </c>
      <c r="BH95" s="87" t="s">
        <v>60</v>
      </c>
      <c r="BI95" s="76" t="s">
        <v>1414</v>
      </c>
      <c r="BJ95">
        <v>11</v>
      </c>
      <c r="BK95" s="87">
        <v>62</v>
      </c>
      <c r="BL95" s="87"/>
      <c r="BM95" s="86" t="s">
        <v>1130</v>
      </c>
      <c r="BN95" s="86" t="s">
        <v>1132</v>
      </c>
      <c r="BO95" s="87" t="s">
        <v>68</v>
      </c>
      <c r="BP95" s="87"/>
      <c r="BQ95" s="87" t="s">
        <v>1472</v>
      </c>
      <c r="BR95" s="86" t="s">
        <v>1445</v>
      </c>
      <c r="BS95" s="86">
        <v>1</v>
      </c>
      <c r="BT95" s="86" t="s">
        <v>1445</v>
      </c>
      <c r="BU95" s="86">
        <v>1</v>
      </c>
      <c r="BV95" s="86" t="s">
        <v>73</v>
      </c>
      <c r="BW95" s="86">
        <v>0</v>
      </c>
      <c r="BX95" s="86" t="s">
        <v>1448</v>
      </c>
      <c r="BY95" s="86">
        <v>1</v>
      </c>
      <c r="BZ95" s="86" t="s">
        <v>1470</v>
      </c>
      <c r="CA95" s="86">
        <v>2</v>
      </c>
      <c r="CB95" s="86" t="s">
        <v>1452</v>
      </c>
      <c r="CC95" s="86">
        <v>0</v>
      </c>
      <c r="CD95" s="86" t="s">
        <v>226</v>
      </c>
      <c r="CE95" s="86">
        <v>0</v>
      </c>
      <c r="CF95" s="86" t="s">
        <v>1454</v>
      </c>
      <c r="CG95" s="86">
        <v>1</v>
      </c>
      <c r="CH95" s="86" t="s">
        <v>226</v>
      </c>
      <c r="CI95" s="86">
        <v>0</v>
      </c>
      <c r="CJ95" s="86" t="s">
        <v>226</v>
      </c>
      <c r="CK95" s="86">
        <v>0</v>
      </c>
      <c r="CL95" s="86" t="s">
        <v>226</v>
      </c>
      <c r="CM95" s="86">
        <v>0</v>
      </c>
      <c r="CN95" s="86" t="s">
        <v>226</v>
      </c>
      <c r="CO95" s="86">
        <v>0</v>
      </c>
      <c r="CP95" s="87" t="s">
        <v>1477</v>
      </c>
      <c r="CQ95" s="152">
        <v>0</v>
      </c>
    </row>
    <row r="96" spans="1:95" ht="13.2" x14ac:dyDescent="0.25">
      <c r="A96" s="82">
        <v>45572.382133321764</v>
      </c>
      <c r="B96" s="83" t="s">
        <v>363</v>
      </c>
      <c r="C96" s="84" t="s">
        <v>364</v>
      </c>
      <c r="D96" s="83">
        <v>85.71</v>
      </c>
      <c r="E96" s="83">
        <v>0.75</v>
      </c>
      <c r="F96" s="83" t="s">
        <v>60</v>
      </c>
      <c r="G96" s="83" t="s">
        <v>76</v>
      </c>
      <c r="H96" s="83" t="s">
        <v>365</v>
      </c>
      <c r="I96" s="83" t="s">
        <v>63</v>
      </c>
      <c r="J96" s="83" t="s">
        <v>64</v>
      </c>
      <c r="K96" s="83" t="s">
        <v>64</v>
      </c>
      <c r="L96" s="83" t="s">
        <v>145</v>
      </c>
      <c r="M96" s="83" t="s">
        <v>84</v>
      </c>
      <c r="N96" s="83" t="s">
        <v>64</v>
      </c>
      <c r="O96" s="83" t="s">
        <v>84</v>
      </c>
      <c r="P96" s="83" t="s">
        <v>64</v>
      </c>
      <c r="Q96" s="83" t="s">
        <v>78</v>
      </c>
      <c r="R96" s="83" t="s">
        <v>64</v>
      </c>
      <c r="S96" s="83" t="s">
        <v>64</v>
      </c>
      <c r="T96" s="83" t="s">
        <v>64</v>
      </c>
      <c r="U96" s="83" t="s">
        <v>84</v>
      </c>
      <c r="V96" s="83" t="s">
        <v>64</v>
      </c>
      <c r="W96" s="83" t="s">
        <v>78</v>
      </c>
      <c r="X96" s="83" t="s">
        <v>64</v>
      </c>
      <c r="Y96" s="83" t="s">
        <v>64</v>
      </c>
      <c r="Z96" s="83" t="s">
        <v>66</v>
      </c>
      <c r="AA96" s="83" t="s">
        <v>66</v>
      </c>
      <c r="AB96" s="83" t="s">
        <v>66</v>
      </c>
      <c r="AC96" s="83" t="s">
        <v>65</v>
      </c>
      <c r="AD96" s="83" t="s">
        <v>66</v>
      </c>
      <c r="AE96" s="83" t="s">
        <v>66</v>
      </c>
      <c r="AF96" s="83" t="s">
        <v>66</v>
      </c>
      <c r="AG96" s="83" t="s">
        <v>66</v>
      </c>
      <c r="AH96" s="83" t="s">
        <v>66</v>
      </c>
      <c r="AI96" s="83" t="s">
        <v>79</v>
      </c>
      <c r="AJ96" s="83" t="s">
        <v>66</v>
      </c>
      <c r="AK96" s="83" t="s">
        <v>66</v>
      </c>
      <c r="AL96" s="83" t="s">
        <v>66</v>
      </c>
      <c r="AM96" s="83" t="s">
        <v>66</v>
      </c>
      <c r="AN96" s="83" t="s">
        <v>65</v>
      </c>
      <c r="AO96" s="83" t="s">
        <v>66</v>
      </c>
      <c r="AP96" s="83" t="s">
        <v>85</v>
      </c>
      <c r="AQ96" s="83" t="s">
        <v>85</v>
      </c>
      <c r="AR96" s="83" t="s">
        <v>63</v>
      </c>
      <c r="AS96" s="83" t="s">
        <v>366</v>
      </c>
      <c r="AT96" s="83" t="s">
        <v>69</v>
      </c>
      <c r="AU96" s="83" t="s">
        <v>67</v>
      </c>
      <c r="AV96" s="83" t="s">
        <v>132</v>
      </c>
      <c r="AW96" s="83" t="s">
        <v>63</v>
      </c>
      <c r="AX96" s="83" t="s">
        <v>72</v>
      </c>
      <c r="AY96" s="83" t="s">
        <v>63</v>
      </c>
      <c r="AZ96" s="83" t="s">
        <v>63</v>
      </c>
      <c r="BA96" s="83" t="s">
        <v>63</v>
      </c>
      <c r="BB96" s="83" t="s">
        <v>63</v>
      </c>
      <c r="BC96" s="83" t="s">
        <v>73</v>
      </c>
      <c r="BD96" s="83"/>
      <c r="BE96" s="83" t="s">
        <v>73</v>
      </c>
      <c r="BF96" s="83"/>
      <c r="BG96" s="87" t="s">
        <v>335</v>
      </c>
      <c r="BH96" s="87" t="s">
        <v>60</v>
      </c>
      <c r="BI96" s="76" t="s">
        <v>1414</v>
      </c>
      <c r="BJ96">
        <v>10</v>
      </c>
      <c r="BK96" s="87">
        <v>50</v>
      </c>
      <c r="BL96" s="87"/>
      <c r="BM96" s="86" t="s">
        <v>1130</v>
      </c>
      <c r="BN96" s="86" t="s">
        <v>1132</v>
      </c>
      <c r="BO96" s="87" t="s">
        <v>1422</v>
      </c>
      <c r="BP96" s="87"/>
      <c r="BQ96" s="87" t="s">
        <v>1472</v>
      </c>
      <c r="BR96" s="86" t="s">
        <v>1445</v>
      </c>
      <c r="BS96" s="86">
        <v>1</v>
      </c>
      <c r="BT96" s="86" t="s">
        <v>1445</v>
      </c>
      <c r="BU96" s="86">
        <v>1</v>
      </c>
      <c r="BV96" s="86" t="s">
        <v>63</v>
      </c>
      <c r="BW96" s="86">
        <v>1</v>
      </c>
      <c r="BX96" s="86" t="s">
        <v>1447</v>
      </c>
      <c r="BY96" s="86">
        <v>0</v>
      </c>
      <c r="BZ96" s="86" t="s">
        <v>1450</v>
      </c>
      <c r="CA96" s="86">
        <v>1</v>
      </c>
      <c r="CB96" s="86" t="s">
        <v>1452</v>
      </c>
      <c r="CC96" s="86">
        <v>0</v>
      </c>
      <c r="CD96" s="86" t="s">
        <v>1454</v>
      </c>
      <c r="CE96" s="86">
        <v>1</v>
      </c>
      <c r="CF96" s="86" t="s">
        <v>1454</v>
      </c>
      <c r="CG96" s="86">
        <v>1</v>
      </c>
      <c r="CH96" s="86" t="s">
        <v>1454</v>
      </c>
      <c r="CI96" s="86">
        <v>1</v>
      </c>
      <c r="CJ96" s="86" t="s">
        <v>1454</v>
      </c>
      <c r="CK96" s="86">
        <v>1</v>
      </c>
      <c r="CL96" s="86" t="s">
        <v>1454</v>
      </c>
      <c r="CM96" s="86">
        <v>1</v>
      </c>
      <c r="CN96" s="86" t="s">
        <v>1454</v>
      </c>
      <c r="CO96" s="86">
        <v>1</v>
      </c>
      <c r="CP96" s="87" t="s">
        <v>1478</v>
      </c>
      <c r="CQ96" s="152">
        <v>1</v>
      </c>
    </row>
    <row r="97" spans="1:95" ht="13.2" x14ac:dyDescent="0.25">
      <c r="A97" s="82">
        <v>45572.383372407407</v>
      </c>
      <c r="B97" s="83" t="s">
        <v>367</v>
      </c>
      <c r="C97" s="84" t="s">
        <v>368</v>
      </c>
      <c r="D97" s="83">
        <v>34.82</v>
      </c>
      <c r="E97" s="83">
        <v>0.08</v>
      </c>
      <c r="F97" s="83" t="s">
        <v>60</v>
      </c>
      <c r="G97" s="83" t="s">
        <v>76</v>
      </c>
      <c r="H97" s="83" t="s">
        <v>369</v>
      </c>
      <c r="I97" s="83" t="s">
        <v>63</v>
      </c>
      <c r="J97" s="83" t="s">
        <v>64</v>
      </c>
      <c r="K97" s="83" t="s">
        <v>64</v>
      </c>
      <c r="L97" s="83" t="s">
        <v>64</v>
      </c>
      <c r="M97" s="83" t="s">
        <v>78</v>
      </c>
      <c r="N97" s="83" t="s">
        <v>64</v>
      </c>
      <c r="O97" s="83" t="s">
        <v>78</v>
      </c>
      <c r="P97" s="83" t="s">
        <v>78</v>
      </c>
      <c r="Q97" s="83" t="s">
        <v>78</v>
      </c>
      <c r="R97" s="83" t="s">
        <v>64</v>
      </c>
      <c r="S97" s="83" t="s">
        <v>78</v>
      </c>
      <c r="T97" s="83" t="s">
        <v>64</v>
      </c>
      <c r="U97" s="83" t="s">
        <v>64</v>
      </c>
      <c r="V97" s="83" t="s">
        <v>64</v>
      </c>
      <c r="W97" s="83" t="s">
        <v>64</v>
      </c>
      <c r="X97" s="83" t="s">
        <v>64</v>
      </c>
      <c r="Y97" s="83" t="s">
        <v>64</v>
      </c>
      <c r="Z97" s="83" t="s">
        <v>66</v>
      </c>
      <c r="AA97" s="83" t="s">
        <v>65</v>
      </c>
      <c r="AB97" s="83" t="s">
        <v>66</v>
      </c>
      <c r="AC97" s="83" t="s">
        <v>66</v>
      </c>
      <c r="AD97" s="83" t="s">
        <v>66</v>
      </c>
      <c r="AE97" s="83" t="s">
        <v>66</v>
      </c>
      <c r="AF97" s="83" t="s">
        <v>66</v>
      </c>
      <c r="AG97" s="83" t="s">
        <v>65</v>
      </c>
      <c r="AH97" s="83" t="s">
        <v>66</v>
      </c>
      <c r="AI97" s="83" t="s">
        <v>79</v>
      </c>
      <c r="AJ97" s="83" t="s">
        <v>66</v>
      </c>
      <c r="AK97" s="83" t="s">
        <v>66</v>
      </c>
      <c r="AL97" s="83" t="s">
        <v>66</v>
      </c>
      <c r="AM97" s="83" t="s">
        <v>66</v>
      </c>
      <c r="AN97" s="83" t="s">
        <v>79</v>
      </c>
      <c r="AO97" s="83" t="s">
        <v>79</v>
      </c>
      <c r="AP97" s="83" t="s">
        <v>85</v>
      </c>
      <c r="AQ97" s="83" t="s">
        <v>85</v>
      </c>
      <c r="AR97" s="83" t="s">
        <v>63</v>
      </c>
      <c r="AS97" s="83" t="s">
        <v>370</v>
      </c>
      <c r="AT97" s="83" t="s">
        <v>87</v>
      </c>
      <c r="AU97" s="83" t="s">
        <v>70</v>
      </c>
      <c r="AV97" s="83" t="s">
        <v>71</v>
      </c>
      <c r="AW97" s="83" t="s">
        <v>73</v>
      </c>
      <c r="AX97" s="83" t="s">
        <v>73</v>
      </c>
      <c r="AY97" s="83" t="s">
        <v>72</v>
      </c>
      <c r="AZ97" s="83" t="s">
        <v>73</v>
      </c>
      <c r="BA97" s="83" t="s">
        <v>72</v>
      </c>
      <c r="BB97" s="83" t="s">
        <v>73</v>
      </c>
      <c r="BC97" s="83" t="s">
        <v>73</v>
      </c>
      <c r="BD97" s="83"/>
      <c r="BE97" s="83" t="s">
        <v>73</v>
      </c>
      <c r="BF97" s="83"/>
      <c r="BG97" s="87" t="s">
        <v>335</v>
      </c>
      <c r="BH97" s="87" t="s">
        <v>60</v>
      </c>
      <c r="BI97" s="76" t="s">
        <v>1414</v>
      </c>
      <c r="BJ97">
        <v>12</v>
      </c>
      <c r="BK97" s="87">
        <v>48</v>
      </c>
      <c r="BL97" s="87"/>
      <c r="BM97" s="86" t="s">
        <v>1130</v>
      </c>
      <c r="BN97" s="86" t="s">
        <v>1132</v>
      </c>
      <c r="BO97" s="87" t="s">
        <v>137</v>
      </c>
      <c r="BP97" s="87"/>
      <c r="BQ97" s="87" t="s">
        <v>1473</v>
      </c>
      <c r="BR97" s="86" t="s">
        <v>1445</v>
      </c>
      <c r="BS97" s="86">
        <v>1</v>
      </c>
      <c r="BT97" s="86" t="s">
        <v>1445</v>
      </c>
      <c r="BU97" s="86">
        <v>1</v>
      </c>
      <c r="BV97" s="86" t="s">
        <v>63</v>
      </c>
      <c r="BW97" s="86">
        <v>1</v>
      </c>
      <c r="BX97" s="86" t="s">
        <v>1448</v>
      </c>
      <c r="BY97" s="86">
        <v>1</v>
      </c>
      <c r="BZ97" s="86" t="s">
        <v>1470</v>
      </c>
      <c r="CA97" s="86">
        <v>2</v>
      </c>
      <c r="CB97" s="86" t="s">
        <v>1452</v>
      </c>
      <c r="CC97" s="86">
        <v>0</v>
      </c>
      <c r="CD97" s="86" t="s">
        <v>226</v>
      </c>
      <c r="CE97" s="86">
        <v>0</v>
      </c>
      <c r="CF97" s="86" t="s">
        <v>226</v>
      </c>
      <c r="CG97" s="86">
        <v>0</v>
      </c>
      <c r="CH97" s="86" t="s">
        <v>1454</v>
      </c>
      <c r="CI97" s="86">
        <v>1</v>
      </c>
      <c r="CJ97" s="86" t="s">
        <v>226</v>
      </c>
      <c r="CK97" s="86">
        <v>0</v>
      </c>
      <c r="CL97" s="86" t="s">
        <v>1454</v>
      </c>
      <c r="CM97" s="86">
        <v>1</v>
      </c>
      <c r="CN97" s="86" t="s">
        <v>226</v>
      </c>
      <c r="CO97" s="86">
        <v>0</v>
      </c>
      <c r="CP97" s="87" t="s">
        <v>1477</v>
      </c>
      <c r="CQ97" s="152">
        <v>0</v>
      </c>
    </row>
    <row r="98" spans="1:95" ht="13.2" x14ac:dyDescent="0.25">
      <c r="A98" s="82">
        <v>45572.383376296297</v>
      </c>
      <c r="B98" s="83" t="s">
        <v>371</v>
      </c>
      <c r="C98" s="84" t="s">
        <v>372</v>
      </c>
      <c r="D98" s="83">
        <v>41.96</v>
      </c>
      <c r="E98" s="83">
        <v>0.28999999999999998</v>
      </c>
      <c r="F98" s="83" t="s">
        <v>60</v>
      </c>
      <c r="G98" s="83" t="s">
        <v>76</v>
      </c>
      <c r="H98" s="83" t="s">
        <v>373</v>
      </c>
      <c r="I98" s="83" t="s">
        <v>63</v>
      </c>
      <c r="J98" s="83" t="s">
        <v>64</v>
      </c>
      <c r="K98" s="83" t="s">
        <v>64</v>
      </c>
      <c r="L98" s="83" t="s">
        <v>64</v>
      </c>
      <c r="M98" s="83" t="s">
        <v>84</v>
      </c>
      <c r="N98" s="83" t="s">
        <v>64</v>
      </c>
      <c r="O98" s="83" t="s">
        <v>64</v>
      </c>
      <c r="P98" s="83" t="s">
        <v>84</v>
      </c>
      <c r="Q98" s="83" t="s">
        <v>64</v>
      </c>
      <c r="R98" s="83" t="s">
        <v>64</v>
      </c>
      <c r="S98" s="83" t="s">
        <v>64</v>
      </c>
      <c r="T98" s="83" t="s">
        <v>64</v>
      </c>
      <c r="U98" s="83" t="s">
        <v>64</v>
      </c>
      <c r="V98" s="83" t="s">
        <v>64</v>
      </c>
      <c r="W98" s="83" t="s">
        <v>64</v>
      </c>
      <c r="X98" s="83" t="s">
        <v>64</v>
      </c>
      <c r="Y98" s="83" t="s">
        <v>64</v>
      </c>
      <c r="Z98" s="83" t="s">
        <v>65</v>
      </c>
      <c r="AA98" s="83" t="s">
        <v>65</v>
      </c>
      <c r="AB98" s="83" t="s">
        <v>66</v>
      </c>
      <c r="AC98" s="83" t="s">
        <v>65</v>
      </c>
      <c r="AD98" s="83" t="s">
        <v>65</v>
      </c>
      <c r="AE98" s="83" t="s">
        <v>65</v>
      </c>
      <c r="AF98" s="83" t="s">
        <v>66</v>
      </c>
      <c r="AG98" s="83" t="s">
        <v>65</v>
      </c>
      <c r="AH98" s="83" t="s">
        <v>66</v>
      </c>
      <c r="AI98" s="83" t="s">
        <v>65</v>
      </c>
      <c r="AJ98" s="83" t="s">
        <v>65</v>
      </c>
      <c r="AK98" s="83" t="s">
        <v>65</v>
      </c>
      <c r="AL98" s="83" t="s">
        <v>65</v>
      </c>
      <c r="AM98" s="83" t="s">
        <v>65</v>
      </c>
      <c r="AN98" s="83" t="s">
        <v>65</v>
      </c>
      <c r="AO98" s="83" t="s">
        <v>65</v>
      </c>
      <c r="AP98" s="83" t="s">
        <v>67</v>
      </c>
      <c r="AQ98" s="83" t="s">
        <v>67</v>
      </c>
      <c r="AR98" s="83" t="s">
        <v>86</v>
      </c>
      <c r="AS98" s="83" t="s">
        <v>68</v>
      </c>
      <c r="AT98" s="83" t="s">
        <v>69</v>
      </c>
      <c r="AU98" s="83" t="s">
        <v>70</v>
      </c>
      <c r="AV98" s="83" t="s">
        <v>71</v>
      </c>
      <c r="AW98" s="83" t="s">
        <v>63</v>
      </c>
      <c r="AX98" s="83" t="s">
        <v>72</v>
      </c>
      <c r="AY98" s="83" t="s">
        <v>73</v>
      </c>
      <c r="AZ98" s="83" t="s">
        <v>72</v>
      </c>
      <c r="BA98" s="83" t="s">
        <v>73</v>
      </c>
      <c r="BB98" s="83" t="s">
        <v>73</v>
      </c>
      <c r="BC98" s="83" t="s">
        <v>73</v>
      </c>
      <c r="BD98" s="83"/>
      <c r="BE98" s="83" t="s">
        <v>73</v>
      </c>
      <c r="BF98" s="83"/>
      <c r="BG98" s="87" t="s">
        <v>335</v>
      </c>
      <c r="BH98" s="87" t="s">
        <v>60</v>
      </c>
      <c r="BI98" s="76" t="s">
        <v>1414</v>
      </c>
      <c r="BJ98">
        <v>14</v>
      </c>
      <c r="BK98" s="87">
        <v>58</v>
      </c>
      <c r="BL98" s="87"/>
      <c r="BM98" s="86" t="s">
        <v>1130</v>
      </c>
      <c r="BN98" s="86" t="s">
        <v>1132</v>
      </c>
      <c r="BO98" s="87" t="s">
        <v>68</v>
      </c>
      <c r="BP98" s="87"/>
      <c r="BQ98" s="87" t="s">
        <v>1472</v>
      </c>
      <c r="BR98" s="86" t="s">
        <v>1445</v>
      </c>
      <c r="BS98" s="86">
        <v>1</v>
      </c>
      <c r="BT98" s="86" t="s">
        <v>1445</v>
      </c>
      <c r="BU98" s="86">
        <v>1</v>
      </c>
      <c r="BV98" s="86" t="s">
        <v>63</v>
      </c>
      <c r="BW98" s="86">
        <v>1</v>
      </c>
      <c r="BX98" s="86" t="s">
        <v>1447</v>
      </c>
      <c r="BY98" s="86">
        <v>0</v>
      </c>
      <c r="BZ98" s="86" t="s">
        <v>1470</v>
      </c>
      <c r="CA98" s="86">
        <v>2</v>
      </c>
      <c r="CB98" s="86" t="s">
        <v>1452</v>
      </c>
      <c r="CC98" s="86">
        <v>0</v>
      </c>
      <c r="CD98" s="86" t="s">
        <v>1454</v>
      </c>
      <c r="CE98" s="86">
        <v>1</v>
      </c>
      <c r="CF98" s="86" t="s">
        <v>1454</v>
      </c>
      <c r="CG98" s="86">
        <v>1</v>
      </c>
      <c r="CH98" s="86" t="s">
        <v>226</v>
      </c>
      <c r="CI98" s="86">
        <v>0</v>
      </c>
      <c r="CJ98" s="86" t="s">
        <v>1454</v>
      </c>
      <c r="CK98" s="86">
        <v>1</v>
      </c>
      <c r="CL98" s="86" t="s">
        <v>226</v>
      </c>
      <c r="CM98" s="86">
        <v>0</v>
      </c>
      <c r="CN98" s="86" t="s">
        <v>226</v>
      </c>
      <c r="CO98" s="86">
        <v>0</v>
      </c>
      <c r="CP98" s="87" t="s">
        <v>1477</v>
      </c>
      <c r="CQ98" s="152">
        <v>0</v>
      </c>
    </row>
    <row r="99" spans="1:95" ht="13.2" x14ac:dyDescent="0.25">
      <c r="A99" s="82">
        <v>45572.385504074075</v>
      </c>
      <c r="B99" s="83" t="s">
        <v>374</v>
      </c>
      <c r="C99" s="84" t="s">
        <v>375</v>
      </c>
      <c r="D99" s="83">
        <v>53.57</v>
      </c>
      <c r="E99" s="83">
        <v>0.33</v>
      </c>
      <c r="F99" s="83" t="s">
        <v>60</v>
      </c>
      <c r="G99" s="83" t="s">
        <v>76</v>
      </c>
      <c r="H99" s="83" t="s">
        <v>352</v>
      </c>
      <c r="I99" s="83" t="s">
        <v>63</v>
      </c>
      <c r="J99" s="83" t="s">
        <v>64</v>
      </c>
      <c r="K99" s="83" t="s">
        <v>84</v>
      </c>
      <c r="L99" s="83" t="s">
        <v>64</v>
      </c>
      <c r="M99" s="83" t="s">
        <v>84</v>
      </c>
      <c r="N99" s="83" t="s">
        <v>64</v>
      </c>
      <c r="O99" s="83" t="s">
        <v>64</v>
      </c>
      <c r="P99" s="83" t="s">
        <v>78</v>
      </c>
      <c r="Q99" s="83" t="s">
        <v>64</v>
      </c>
      <c r="R99" s="83" t="s">
        <v>64</v>
      </c>
      <c r="S99" s="83" t="s">
        <v>84</v>
      </c>
      <c r="T99" s="83" t="s">
        <v>64</v>
      </c>
      <c r="U99" s="83" t="s">
        <v>64</v>
      </c>
      <c r="V99" s="83" t="s">
        <v>64</v>
      </c>
      <c r="W99" s="83" t="s">
        <v>64</v>
      </c>
      <c r="X99" s="83" t="s">
        <v>64</v>
      </c>
      <c r="Y99" s="83" t="s">
        <v>64</v>
      </c>
      <c r="Z99" s="83" t="s">
        <v>65</v>
      </c>
      <c r="AA99" s="83" t="s">
        <v>65</v>
      </c>
      <c r="AB99" s="83" t="s">
        <v>66</v>
      </c>
      <c r="AC99" s="83" t="s">
        <v>65</v>
      </c>
      <c r="AD99" s="83" t="s">
        <v>66</v>
      </c>
      <c r="AE99" s="83" t="s">
        <v>66</v>
      </c>
      <c r="AF99" s="83" t="s">
        <v>66</v>
      </c>
      <c r="AG99" s="83" t="s">
        <v>65</v>
      </c>
      <c r="AH99" s="83" t="s">
        <v>66</v>
      </c>
      <c r="AI99" s="83" t="s">
        <v>79</v>
      </c>
      <c r="AJ99" s="83" t="s">
        <v>65</v>
      </c>
      <c r="AK99" s="83" t="s">
        <v>65</v>
      </c>
      <c r="AL99" s="83" t="s">
        <v>66</v>
      </c>
      <c r="AM99" s="83" t="s">
        <v>65</v>
      </c>
      <c r="AN99" s="83" t="s">
        <v>79</v>
      </c>
      <c r="AO99" s="83" t="s">
        <v>66</v>
      </c>
      <c r="AP99" s="83" t="s">
        <v>67</v>
      </c>
      <c r="AQ99" s="83" t="s">
        <v>67</v>
      </c>
      <c r="AR99" s="83" t="s">
        <v>86</v>
      </c>
      <c r="AS99" s="83" t="s">
        <v>115</v>
      </c>
      <c r="AT99" s="83" t="s">
        <v>87</v>
      </c>
      <c r="AU99" s="83" t="s">
        <v>93</v>
      </c>
      <c r="AV99" s="83" t="s">
        <v>71</v>
      </c>
      <c r="AW99" s="83" t="s">
        <v>73</v>
      </c>
      <c r="AX99" s="83" t="s">
        <v>72</v>
      </c>
      <c r="AY99" s="83" t="s">
        <v>73</v>
      </c>
      <c r="AZ99" s="83" t="s">
        <v>73</v>
      </c>
      <c r="BA99" s="83" t="s">
        <v>72</v>
      </c>
      <c r="BB99" s="83" t="s">
        <v>73</v>
      </c>
      <c r="BC99" s="83" t="s">
        <v>73</v>
      </c>
      <c r="BD99" s="83"/>
      <c r="BE99" s="83" t="s">
        <v>73</v>
      </c>
      <c r="BF99" s="83"/>
      <c r="BG99" s="87" t="s">
        <v>335</v>
      </c>
      <c r="BH99" s="87" t="s">
        <v>60</v>
      </c>
      <c r="BI99" s="76" t="s">
        <v>1414</v>
      </c>
      <c r="BJ99">
        <v>12</v>
      </c>
      <c r="BK99" s="87">
        <v>54</v>
      </c>
      <c r="BL99" s="87"/>
      <c r="BM99" s="86" t="s">
        <v>1130</v>
      </c>
      <c r="BN99" s="86" t="s">
        <v>1132</v>
      </c>
      <c r="BO99" s="87" t="s">
        <v>115</v>
      </c>
      <c r="BP99" s="87"/>
      <c r="BQ99" s="87" t="s">
        <v>1472</v>
      </c>
      <c r="BR99" s="86" t="s">
        <v>1445</v>
      </c>
      <c r="BS99" s="86">
        <v>1</v>
      </c>
      <c r="BT99" s="86" t="s">
        <v>1445</v>
      </c>
      <c r="BU99" s="86">
        <v>1</v>
      </c>
      <c r="BV99" s="86" t="s">
        <v>63</v>
      </c>
      <c r="BW99" s="86">
        <v>1</v>
      </c>
      <c r="BX99" s="86" t="s">
        <v>1448</v>
      </c>
      <c r="BY99" s="86">
        <v>1</v>
      </c>
      <c r="BZ99" s="86" t="s">
        <v>1449</v>
      </c>
      <c r="CA99" s="86">
        <v>0</v>
      </c>
      <c r="CB99" s="86" t="s">
        <v>1452</v>
      </c>
      <c r="CC99" s="86">
        <v>0</v>
      </c>
      <c r="CD99" s="86" t="s">
        <v>226</v>
      </c>
      <c r="CE99" s="86">
        <v>0</v>
      </c>
      <c r="CF99" s="86" t="s">
        <v>1454</v>
      </c>
      <c r="CG99" s="86">
        <v>1</v>
      </c>
      <c r="CH99" s="86" t="s">
        <v>226</v>
      </c>
      <c r="CI99" s="86">
        <v>0</v>
      </c>
      <c r="CJ99" s="86" t="s">
        <v>226</v>
      </c>
      <c r="CK99" s="86">
        <v>0</v>
      </c>
      <c r="CL99" s="86" t="s">
        <v>1454</v>
      </c>
      <c r="CM99" s="86">
        <v>1</v>
      </c>
      <c r="CN99" s="86" t="s">
        <v>226</v>
      </c>
      <c r="CO99" s="86">
        <v>0</v>
      </c>
      <c r="CP99" s="87" t="s">
        <v>1477</v>
      </c>
      <c r="CQ99" s="152">
        <v>0</v>
      </c>
    </row>
    <row r="100" spans="1:95" ht="13.2" x14ac:dyDescent="0.25">
      <c r="A100" s="82">
        <v>45572.386470613426</v>
      </c>
      <c r="B100" s="83" t="s">
        <v>376</v>
      </c>
      <c r="C100" s="84" t="s">
        <v>377</v>
      </c>
      <c r="D100" s="83">
        <v>58.06</v>
      </c>
      <c r="E100" s="83">
        <v>0.83</v>
      </c>
      <c r="F100" s="83" t="s">
        <v>60</v>
      </c>
      <c r="G100" s="83" t="s">
        <v>76</v>
      </c>
      <c r="H100" s="83" t="s">
        <v>378</v>
      </c>
      <c r="I100" s="83" t="s">
        <v>63</v>
      </c>
      <c r="J100" s="83" t="s">
        <v>64</v>
      </c>
      <c r="K100" s="83" t="s">
        <v>64</v>
      </c>
      <c r="L100" s="83" t="s">
        <v>64</v>
      </c>
      <c r="M100" s="83" t="s">
        <v>84</v>
      </c>
      <c r="N100" s="83" t="s">
        <v>64</v>
      </c>
      <c r="O100" s="83" t="s">
        <v>84</v>
      </c>
      <c r="P100" s="83" t="s">
        <v>84</v>
      </c>
      <c r="Q100" s="83" t="s">
        <v>64</v>
      </c>
      <c r="R100" s="83" t="s">
        <v>64</v>
      </c>
      <c r="S100" s="83" t="s">
        <v>64</v>
      </c>
      <c r="T100" s="83" t="s">
        <v>64</v>
      </c>
      <c r="U100" s="83" t="s">
        <v>84</v>
      </c>
      <c r="V100" s="83" t="s">
        <v>64</v>
      </c>
      <c r="W100" s="83" t="s">
        <v>64</v>
      </c>
      <c r="X100" s="83" t="s">
        <v>64</v>
      </c>
      <c r="Y100" s="83" t="s">
        <v>64</v>
      </c>
      <c r="Z100" s="83" t="s">
        <v>65</v>
      </c>
      <c r="AA100" s="83" t="s">
        <v>65</v>
      </c>
      <c r="AB100" s="83" t="s">
        <v>65</v>
      </c>
      <c r="AC100" s="83" t="s">
        <v>65</v>
      </c>
      <c r="AD100" s="83" t="s">
        <v>65</v>
      </c>
      <c r="AE100" s="83" t="s">
        <v>65</v>
      </c>
      <c r="AF100" s="83" t="s">
        <v>66</v>
      </c>
      <c r="AG100" s="83" t="s">
        <v>66</v>
      </c>
      <c r="AH100" s="83" t="s">
        <v>66</v>
      </c>
      <c r="AI100" s="83" t="s">
        <v>101</v>
      </c>
      <c r="AJ100" s="83" t="s">
        <v>65</v>
      </c>
      <c r="AK100" s="83" t="s">
        <v>65</v>
      </c>
      <c r="AL100" s="83" t="s">
        <v>65</v>
      </c>
      <c r="AM100" s="83" t="s">
        <v>65</v>
      </c>
      <c r="AN100" s="83" t="s">
        <v>65</v>
      </c>
      <c r="AO100" s="83" t="s">
        <v>65</v>
      </c>
      <c r="AP100" s="83" t="s">
        <v>67</v>
      </c>
      <c r="AQ100" s="83" t="s">
        <v>151</v>
      </c>
      <c r="AR100" s="83" t="s">
        <v>63</v>
      </c>
      <c r="AS100" s="83" t="s">
        <v>81</v>
      </c>
      <c r="AT100" s="83" t="s">
        <v>69</v>
      </c>
      <c r="AU100" s="83" t="s">
        <v>70</v>
      </c>
      <c r="AV100" s="83" t="s">
        <v>71</v>
      </c>
      <c r="AW100" s="83" t="s">
        <v>72</v>
      </c>
      <c r="AX100" s="83" t="s">
        <v>72</v>
      </c>
      <c r="AY100" s="83" t="s">
        <v>72</v>
      </c>
      <c r="AZ100" s="83" t="s">
        <v>72</v>
      </c>
      <c r="BA100" s="83" t="s">
        <v>63</v>
      </c>
      <c r="BB100" s="83" t="s">
        <v>63</v>
      </c>
      <c r="BC100" s="83" t="s">
        <v>73</v>
      </c>
      <c r="BD100" s="83"/>
      <c r="BE100" s="83" t="s">
        <v>73</v>
      </c>
      <c r="BF100" s="83"/>
      <c r="BG100" s="87" t="s">
        <v>335</v>
      </c>
      <c r="BH100" s="87" t="s">
        <v>60</v>
      </c>
      <c r="BI100" s="76" t="s">
        <v>1414</v>
      </c>
      <c r="BJ100">
        <v>12</v>
      </c>
      <c r="BK100" s="87">
        <v>61</v>
      </c>
      <c r="BL100" s="87"/>
      <c r="BM100" s="86" t="s">
        <v>1130</v>
      </c>
      <c r="BN100" s="86" t="s">
        <v>1132</v>
      </c>
      <c r="BO100" s="87" t="s">
        <v>68</v>
      </c>
      <c r="BP100" s="87"/>
      <c r="BQ100" s="87" t="s">
        <v>1472</v>
      </c>
      <c r="BR100" s="86" t="s">
        <v>1445</v>
      </c>
      <c r="BS100" s="86">
        <v>1</v>
      </c>
      <c r="BT100" s="86" t="s">
        <v>1445</v>
      </c>
      <c r="BU100" s="86">
        <v>1</v>
      </c>
      <c r="BV100" s="86" t="s">
        <v>63</v>
      </c>
      <c r="BW100" s="86">
        <v>1</v>
      </c>
      <c r="BX100" s="86" t="s">
        <v>1447</v>
      </c>
      <c r="BY100" s="86">
        <v>0</v>
      </c>
      <c r="BZ100" s="86" t="s">
        <v>1470</v>
      </c>
      <c r="CA100" s="86">
        <v>2</v>
      </c>
      <c r="CB100" s="86" t="s">
        <v>1452</v>
      </c>
      <c r="CC100" s="86">
        <v>0</v>
      </c>
      <c r="CD100" s="86" t="s">
        <v>1454</v>
      </c>
      <c r="CE100" s="86">
        <v>1</v>
      </c>
      <c r="CF100" s="86" t="s">
        <v>1454</v>
      </c>
      <c r="CG100" s="86">
        <v>1</v>
      </c>
      <c r="CH100" s="86" t="s">
        <v>1454</v>
      </c>
      <c r="CI100" s="86">
        <v>1</v>
      </c>
      <c r="CJ100" s="86" t="s">
        <v>1454</v>
      </c>
      <c r="CK100" s="86">
        <v>1</v>
      </c>
      <c r="CL100" s="86" t="s">
        <v>1454</v>
      </c>
      <c r="CM100" s="86">
        <v>1</v>
      </c>
      <c r="CN100" s="86" t="s">
        <v>1454</v>
      </c>
      <c r="CO100" s="86">
        <v>1</v>
      </c>
      <c r="CP100" s="87" t="s">
        <v>1478</v>
      </c>
      <c r="CQ100" s="152">
        <v>1</v>
      </c>
    </row>
    <row r="101" spans="1:95" ht="13.2" x14ac:dyDescent="0.25">
      <c r="A101" s="82">
        <v>45572.397934583336</v>
      </c>
      <c r="B101" s="83" t="s">
        <v>382</v>
      </c>
      <c r="C101" s="84" t="s">
        <v>383</v>
      </c>
      <c r="D101" s="83">
        <v>100</v>
      </c>
      <c r="E101" s="83">
        <v>1.1299999999999999</v>
      </c>
      <c r="F101" s="83" t="s">
        <v>114</v>
      </c>
      <c r="G101" s="83" t="s">
        <v>76</v>
      </c>
      <c r="H101" s="83" t="s">
        <v>384</v>
      </c>
      <c r="I101" s="83" t="s">
        <v>63</v>
      </c>
      <c r="J101" s="83" t="s">
        <v>64</v>
      </c>
      <c r="K101" s="83" t="s">
        <v>78</v>
      </c>
      <c r="L101" s="83" t="s">
        <v>64</v>
      </c>
      <c r="M101" s="83" t="s">
        <v>84</v>
      </c>
      <c r="N101" s="83" t="s">
        <v>64</v>
      </c>
      <c r="O101" s="83" t="s">
        <v>64</v>
      </c>
      <c r="P101" s="83" t="s">
        <v>64</v>
      </c>
      <c r="Q101" s="83" t="s">
        <v>64</v>
      </c>
      <c r="R101" s="83" t="s">
        <v>64</v>
      </c>
      <c r="S101" s="83" t="s">
        <v>64</v>
      </c>
      <c r="T101" s="83" t="s">
        <v>64</v>
      </c>
      <c r="U101" s="83" t="s">
        <v>64</v>
      </c>
      <c r="V101" s="83" t="s">
        <v>64</v>
      </c>
      <c r="W101" s="83" t="s">
        <v>64</v>
      </c>
      <c r="X101" s="83" t="s">
        <v>64</v>
      </c>
      <c r="Y101" s="83" t="s">
        <v>64</v>
      </c>
      <c r="Z101" s="83" t="s">
        <v>65</v>
      </c>
      <c r="AA101" s="83" t="s">
        <v>65</v>
      </c>
      <c r="AB101" s="83" t="s">
        <v>66</v>
      </c>
      <c r="AC101" s="83" t="s">
        <v>65</v>
      </c>
      <c r="AD101" s="83" t="s">
        <v>66</v>
      </c>
      <c r="AE101" s="83" t="s">
        <v>65</v>
      </c>
      <c r="AF101" s="83" t="s">
        <v>66</v>
      </c>
      <c r="AG101" s="83" t="s">
        <v>66</v>
      </c>
      <c r="AH101" s="83" t="s">
        <v>66</v>
      </c>
      <c r="AI101" s="83" t="s">
        <v>79</v>
      </c>
      <c r="AJ101" s="83" t="s">
        <v>66</v>
      </c>
      <c r="AK101" s="83" t="s">
        <v>66</v>
      </c>
      <c r="AL101" s="83" t="s">
        <v>66</v>
      </c>
      <c r="AM101" s="83" t="s">
        <v>66</v>
      </c>
      <c r="AN101" s="83" t="s">
        <v>66</v>
      </c>
      <c r="AO101" s="83" t="s">
        <v>66</v>
      </c>
      <c r="AP101" s="83" t="s">
        <v>85</v>
      </c>
      <c r="AQ101" s="83" t="s">
        <v>85</v>
      </c>
      <c r="AR101" s="83" t="s">
        <v>86</v>
      </c>
      <c r="AS101" s="83" t="s">
        <v>81</v>
      </c>
      <c r="AT101" s="83" t="s">
        <v>69</v>
      </c>
      <c r="AU101" s="83" t="s">
        <v>93</v>
      </c>
      <c r="AV101" s="83" t="s">
        <v>71</v>
      </c>
      <c r="AW101" s="83" t="s">
        <v>63</v>
      </c>
      <c r="AX101" s="83" t="s">
        <v>72</v>
      </c>
      <c r="AY101" s="83" t="s">
        <v>63</v>
      </c>
      <c r="AZ101" s="83" t="s">
        <v>72</v>
      </c>
      <c r="BA101" s="83" t="s">
        <v>63</v>
      </c>
      <c r="BB101" s="83" t="s">
        <v>73</v>
      </c>
      <c r="BC101" s="83" t="s">
        <v>73</v>
      </c>
      <c r="BD101" s="83"/>
      <c r="BE101" s="83" t="s">
        <v>73</v>
      </c>
      <c r="BF101" s="83"/>
      <c r="BG101" s="87" t="s">
        <v>335</v>
      </c>
      <c r="BH101" s="87" t="s">
        <v>114</v>
      </c>
      <c r="BI101" s="76" t="s">
        <v>1414</v>
      </c>
      <c r="BJ101">
        <v>14</v>
      </c>
      <c r="BK101" s="87">
        <v>52</v>
      </c>
      <c r="BL101" s="87"/>
      <c r="BM101" s="86" t="s">
        <v>1130</v>
      </c>
      <c r="BN101" s="86" t="s">
        <v>1132</v>
      </c>
      <c r="BO101" s="87" t="s">
        <v>68</v>
      </c>
      <c r="BP101" s="87"/>
      <c r="BQ101" s="87" t="s">
        <v>1472</v>
      </c>
      <c r="BR101" s="86" t="s">
        <v>1445</v>
      </c>
      <c r="BS101" s="86">
        <v>1</v>
      </c>
      <c r="BT101" s="86" t="s">
        <v>1445</v>
      </c>
      <c r="BU101" s="86">
        <v>1</v>
      </c>
      <c r="BV101" s="86" t="s">
        <v>63</v>
      </c>
      <c r="BW101" s="86">
        <v>1</v>
      </c>
      <c r="BX101" s="86" t="s">
        <v>1447</v>
      </c>
      <c r="BY101" s="86">
        <v>0</v>
      </c>
      <c r="BZ101" s="86" t="s">
        <v>1449</v>
      </c>
      <c r="CA101" s="86">
        <v>0</v>
      </c>
      <c r="CB101" s="86" t="s">
        <v>1452</v>
      </c>
      <c r="CC101" s="86">
        <v>0</v>
      </c>
      <c r="CD101" s="86" t="s">
        <v>1454</v>
      </c>
      <c r="CE101" s="86">
        <v>1</v>
      </c>
      <c r="CF101" s="86" t="s">
        <v>1454</v>
      </c>
      <c r="CG101" s="86">
        <v>1</v>
      </c>
      <c r="CH101" s="86" t="s">
        <v>1454</v>
      </c>
      <c r="CI101" s="86">
        <v>1</v>
      </c>
      <c r="CJ101" s="86" t="s">
        <v>1454</v>
      </c>
      <c r="CK101" s="86">
        <v>1</v>
      </c>
      <c r="CL101" s="86" t="s">
        <v>1454</v>
      </c>
      <c r="CM101" s="86">
        <v>1</v>
      </c>
      <c r="CN101" s="86" t="s">
        <v>226</v>
      </c>
      <c r="CO101" s="86">
        <v>0</v>
      </c>
      <c r="CP101" s="87" t="s">
        <v>1478</v>
      </c>
      <c r="CQ101" s="152">
        <v>1</v>
      </c>
    </row>
    <row r="102" spans="1:95" ht="13.2" x14ac:dyDescent="0.25">
      <c r="A102" s="82">
        <v>45572.398872638892</v>
      </c>
      <c r="B102" s="83" t="s">
        <v>389</v>
      </c>
      <c r="C102" s="84" t="s">
        <v>390</v>
      </c>
      <c r="D102" s="83">
        <v>100</v>
      </c>
      <c r="E102" s="83">
        <v>0.53</v>
      </c>
      <c r="F102" s="83" t="s">
        <v>60</v>
      </c>
      <c r="G102" s="83" t="s">
        <v>76</v>
      </c>
      <c r="H102" s="83" t="s">
        <v>335</v>
      </c>
      <c r="I102" s="83" t="s">
        <v>63</v>
      </c>
      <c r="J102" s="83" t="s">
        <v>64</v>
      </c>
      <c r="K102" s="83" t="s">
        <v>78</v>
      </c>
      <c r="L102" s="83" t="s">
        <v>64</v>
      </c>
      <c r="M102" s="83" t="s">
        <v>84</v>
      </c>
      <c r="N102" s="83" t="s">
        <v>84</v>
      </c>
      <c r="O102" s="83" t="s">
        <v>64</v>
      </c>
      <c r="P102" s="83" t="s">
        <v>84</v>
      </c>
      <c r="Q102" s="83" t="s">
        <v>64</v>
      </c>
      <c r="R102" s="83" t="s">
        <v>64</v>
      </c>
      <c r="S102" s="83" t="s">
        <v>64</v>
      </c>
      <c r="T102" s="83" t="s">
        <v>64</v>
      </c>
      <c r="U102" s="83" t="s">
        <v>64</v>
      </c>
      <c r="V102" s="83" t="s">
        <v>64</v>
      </c>
      <c r="W102" s="83" t="s">
        <v>64</v>
      </c>
      <c r="X102" s="83" t="s">
        <v>64</v>
      </c>
      <c r="Y102" s="83" t="s">
        <v>64</v>
      </c>
      <c r="Z102" s="83" t="s">
        <v>65</v>
      </c>
      <c r="AA102" s="83" t="s">
        <v>66</v>
      </c>
      <c r="AB102" s="83" t="s">
        <v>66</v>
      </c>
      <c r="AC102" s="83" t="s">
        <v>66</v>
      </c>
      <c r="AD102" s="83" t="s">
        <v>65</v>
      </c>
      <c r="AE102" s="83" t="s">
        <v>66</v>
      </c>
      <c r="AF102" s="83" t="s">
        <v>66</v>
      </c>
      <c r="AG102" s="83" t="s">
        <v>65</v>
      </c>
      <c r="AH102" s="83" t="s">
        <v>66</v>
      </c>
      <c r="AI102" s="83" t="s">
        <v>66</v>
      </c>
      <c r="AJ102" s="83" t="s">
        <v>66</v>
      </c>
      <c r="AK102" s="83" t="s">
        <v>66</v>
      </c>
      <c r="AL102" s="83" t="s">
        <v>65</v>
      </c>
      <c r="AM102" s="83" t="s">
        <v>66</v>
      </c>
      <c r="AN102" s="83" t="s">
        <v>66</v>
      </c>
      <c r="AO102" s="83" t="s">
        <v>66</v>
      </c>
      <c r="AP102" s="83" t="s">
        <v>67</v>
      </c>
      <c r="AQ102" s="83" t="s">
        <v>67</v>
      </c>
      <c r="AR102" s="83" t="s">
        <v>86</v>
      </c>
      <c r="AS102" s="83" t="s">
        <v>391</v>
      </c>
      <c r="AT102" s="83" t="s">
        <v>69</v>
      </c>
      <c r="AU102" s="83" t="s">
        <v>70</v>
      </c>
      <c r="AV102" s="83" t="s">
        <v>67</v>
      </c>
      <c r="AW102" s="83" t="s">
        <v>73</v>
      </c>
      <c r="AX102" s="83" t="s">
        <v>73</v>
      </c>
      <c r="AY102" s="83" t="s">
        <v>72</v>
      </c>
      <c r="AZ102" s="83" t="s">
        <v>73</v>
      </c>
      <c r="BA102" s="83" t="s">
        <v>72</v>
      </c>
      <c r="BB102" s="83" t="s">
        <v>73</v>
      </c>
      <c r="BC102" s="83" t="s">
        <v>73</v>
      </c>
      <c r="BD102" s="83"/>
      <c r="BE102" s="83" t="s">
        <v>73</v>
      </c>
      <c r="BF102" s="83"/>
      <c r="BG102" s="87" t="s">
        <v>335</v>
      </c>
      <c r="BH102" s="87" t="s">
        <v>60</v>
      </c>
      <c r="BI102" s="76" t="s">
        <v>1414</v>
      </c>
      <c r="BJ102">
        <v>12</v>
      </c>
      <c r="BK102" s="87">
        <v>51</v>
      </c>
      <c r="BL102" s="87"/>
      <c r="BM102" s="86" t="s">
        <v>1130</v>
      </c>
      <c r="BN102" s="86" t="s">
        <v>1132</v>
      </c>
      <c r="BO102" s="87" t="s">
        <v>68</v>
      </c>
      <c r="BP102" s="87"/>
      <c r="BQ102" s="87" t="s">
        <v>1472</v>
      </c>
      <c r="BR102" s="86" t="s">
        <v>1445</v>
      </c>
      <c r="BS102" s="86">
        <v>1</v>
      </c>
      <c r="BT102" s="86" t="s">
        <v>1445</v>
      </c>
      <c r="BU102" s="86">
        <v>1</v>
      </c>
      <c r="BV102" s="86" t="s">
        <v>63</v>
      </c>
      <c r="BW102" s="86">
        <v>1</v>
      </c>
      <c r="BX102" s="86" t="s">
        <v>1447</v>
      </c>
      <c r="BY102" s="86">
        <v>0</v>
      </c>
      <c r="BZ102" s="86" t="s">
        <v>1470</v>
      </c>
      <c r="CA102" s="86">
        <v>2</v>
      </c>
      <c r="CB102" s="86" t="s">
        <v>1453</v>
      </c>
      <c r="CC102" s="86">
        <v>1</v>
      </c>
      <c r="CD102" s="86" t="s">
        <v>226</v>
      </c>
      <c r="CE102" s="86">
        <v>0</v>
      </c>
      <c r="CF102" s="86" t="s">
        <v>226</v>
      </c>
      <c r="CG102" s="86">
        <v>0</v>
      </c>
      <c r="CH102" s="86" t="s">
        <v>1454</v>
      </c>
      <c r="CI102" s="86">
        <v>1</v>
      </c>
      <c r="CJ102" s="86" t="s">
        <v>226</v>
      </c>
      <c r="CK102" s="86">
        <v>0</v>
      </c>
      <c r="CL102" s="86" t="s">
        <v>1454</v>
      </c>
      <c r="CM102" s="86">
        <v>1</v>
      </c>
      <c r="CN102" s="86" t="s">
        <v>226</v>
      </c>
      <c r="CO102" s="86">
        <v>0</v>
      </c>
      <c r="CP102" s="87" t="s">
        <v>1477</v>
      </c>
      <c r="CQ102" s="152">
        <v>0</v>
      </c>
    </row>
    <row r="103" spans="1:95" ht="13.2" x14ac:dyDescent="0.25">
      <c r="A103" s="82">
        <v>45572.399304699073</v>
      </c>
      <c r="B103" s="83" t="s">
        <v>392</v>
      </c>
      <c r="C103" s="84" t="s">
        <v>393</v>
      </c>
      <c r="D103" s="83">
        <v>100</v>
      </c>
      <c r="E103" s="83">
        <v>0.75</v>
      </c>
      <c r="F103" s="83" t="s">
        <v>114</v>
      </c>
      <c r="G103" s="83" t="s">
        <v>76</v>
      </c>
      <c r="H103" s="83" t="s">
        <v>394</v>
      </c>
      <c r="I103" s="83" t="s">
        <v>63</v>
      </c>
      <c r="J103" s="83" t="s">
        <v>64</v>
      </c>
      <c r="K103" s="83" t="s">
        <v>64</v>
      </c>
      <c r="L103" s="83" t="s">
        <v>64</v>
      </c>
      <c r="M103" s="83" t="s">
        <v>78</v>
      </c>
      <c r="N103" s="83" t="s">
        <v>64</v>
      </c>
      <c r="O103" s="83" t="s">
        <v>84</v>
      </c>
      <c r="P103" s="83" t="s">
        <v>84</v>
      </c>
      <c r="Q103" s="83" t="s">
        <v>64</v>
      </c>
      <c r="R103" s="83" t="s">
        <v>64</v>
      </c>
      <c r="S103" s="83" t="s">
        <v>78</v>
      </c>
      <c r="T103" s="83" t="s">
        <v>78</v>
      </c>
      <c r="U103" s="83" t="s">
        <v>84</v>
      </c>
      <c r="V103" s="83" t="s">
        <v>64</v>
      </c>
      <c r="W103" s="83" t="s">
        <v>78</v>
      </c>
      <c r="X103" s="83" t="s">
        <v>84</v>
      </c>
      <c r="Y103" s="83" t="s">
        <v>78</v>
      </c>
      <c r="Z103" s="83" t="s">
        <v>65</v>
      </c>
      <c r="AA103" s="83" t="s">
        <v>65</v>
      </c>
      <c r="AB103" s="83" t="s">
        <v>65</v>
      </c>
      <c r="AC103" s="83" t="s">
        <v>65</v>
      </c>
      <c r="AD103" s="83" t="s">
        <v>65</v>
      </c>
      <c r="AE103" s="83" t="s">
        <v>65</v>
      </c>
      <c r="AF103" s="83" t="s">
        <v>66</v>
      </c>
      <c r="AG103" s="83" t="s">
        <v>66</v>
      </c>
      <c r="AH103" s="83" t="s">
        <v>66</v>
      </c>
      <c r="AI103" s="83" t="s">
        <v>101</v>
      </c>
      <c r="AJ103" s="83" t="s">
        <v>65</v>
      </c>
      <c r="AK103" s="83" t="s">
        <v>65</v>
      </c>
      <c r="AL103" s="83" t="s">
        <v>65</v>
      </c>
      <c r="AM103" s="83" t="s">
        <v>66</v>
      </c>
      <c r="AN103" s="83" t="s">
        <v>79</v>
      </c>
      <c r="AO103" s="83" t="s">
        <v>66</v>
      </c>
      <c r="AP103" s="83" t="s">
        <v>67</v>
      </c>
      <c r="AQ103" s="83" t="s">
        <v>67</v>
      </c>
      <c r="AR103" s="83" t="s">
        <v>63</v>
      </c>
      <c r="AS103" s="83" t="s">
        <v>81</v>
      </c>
      <c r="AT103" s="83" t="s">
        <v>87</v>
      </c>
      <c r="AU103" s="83" t="s">
        <v>70</v>
      </c>
      <c r="AV103" s="83" t="s">
        <v>67</v>
      </c>
      <c r="AW103" s="83" t="s">
        <v>72</v>
      </c>
      <c r="AX103" s="83" t="s">
        <v>73</v>
      </c>
      <c r="AY103" s="83" t="s">
        <v>73</v>
      </c>
      <c r="AZ103" s="83" t="s">
        <v>63</v>
      </c>
      <c r="BA103" s="83" t="s">
        <v>63</v>
      </c>
      <c r="BB103" s="83" t="s">
        <v>73</v>
      </c>
      <c r="BC103" s="83" t="s">
        <v>73</v>
      </c>
      <c r="BD103" s="83"/>
      <c r="BE103" s="83" t="s">
        <v>73</v>
      </c>
      <c r="BF103" s="83"/>
      <c r="BG103" s="87" t="s">
        <v>335</v>
      </c>
      <c r="BH103" s="87" t="s">
        <v>114</v>
      </c>
      <c r="BI103" s="76" t="s">
        <v>1414</v>
      </c>
      <c r="BJ103">
        <v>8</v>
      </c>
      <c r="BK103" s="87">
        <v>57</v>
      </c>
      <c r="BL103" s="87"/>
      <c r="BM103" s="86" t="s">
        <v>1130</v>
      </c>
      <c r="BN103" s="86" t="s">
        <v>1132</v>
      </c>
      <c r="BO103" s="87" t="s">
        <v>68</v>
      </c>
      <c r="BP103" s="87"/>
      <c r="BQ103" s="87" t="s">
        <v>1472</v>
      </c>
      <c r="BR103" s="86" t="s">
        <v>1445</v>
      </c>
      <c r="BS103" s="86">
        <v>1</v>
      </c>
      <c r="BT103" s="86" t="s">
        <v>1445</v>
      </c>
      <c r="BU103" s="86">
        <v>1</v>
      </c>
      <c r="BV103" s="86" t="s">
        <v>63</v>
      </c>
      <c r="BW103" s="86">
        <v>1</v>
      </c>
      <c r="BX103" s="86" t="s">
        <v>1448</v>
      </c>
      <c r="BY103" s="86">
        <v>1</v>
      </c>
      <c r="BZ103" s="86" t="s">
        <v>1470</v>
      </c>
      <c r="CA103" s="86">
        <v>2</v>
      </c>
      <c r="CB103" s="86" t="s">
        <v>1453</v>
      </c>
      <c r="CC103" s="86">
        <v>1</v>
      </c>
      <c r="CD103" s="86" t="s">
        <v>1454</v>
      </c>
      <c r="CE103" s="86">
        <v>1</v>
      </c>
      <c r="CF103" s="86" t="s">
        <v>226</v>
      </c>
      <c r="CG103" s="86">
        <v>0</v>
      </c>
      <c r="CH103" s="86" t="s">
        <v>226</v>
      </c>
      <c r="CI103" s="86">
        <v>0</v>
      </c>
      <c r="CJ103" s="86" t="s">
        <v>1454</v>
      </c>
      <c r="CK103" s="86">
        <v>1</v>
      </c>
      <c r="CL103" s="86" t="s">
        <v>1454</v>
      </c>
      <c r="CM103" s="86">
        <v>1</v>
      </c>
      <c r="CN103" s="86" t="s">
        <v>226</v>
      </c>
      <c r="CO103" s="86">
        <v>0</v>
      </c>
      <c r="CP103" s="87" t="s">
        <v>1477</v>
      </c>
      <c r="CQ103" s="152">
        <v>0</v>
      </c>
    </row>
    <row r="104" spans="1:95" ht="13.2" x14ac:dyDescent="0.25">
      <c r="A104" s="82">
        <v>45572.402199953707</v>
      </c>
      <c r="B104" s="83" t="s">
        <v>395</v>
      </c>
      <c r="C104" s="84" t="s">
        <v>396</v>
      </c>
      <c r="D104" s="83">
        <v>100</v>
      </c>
      <c r="E104" s="83">
        <v>0.75</v>
      </c>
      <c r="F104" s="83" t="s">
        <v>114</v>
      </c>
      <c r="G104" s="83" t="s">
        <v>76</v>
      </c>
      <c r="H104" s="83" t="s">
        <v>349</v>
      </c>
      <c r="I104" s="83" t="s">
        <v>63</v>
      </c>
      <c r="J104" s="83" t="s">
        <v>64</v>
      </c>
      <c r="K104" s="83" t="s">
        <v>64</v>
      </c>
      <c r="L104" s="83" t="s">
        <v>64</v>
      </c>
      <c r="M104" s="83" t="s">
        <v>78</v>
      </c>
      <c r="N104" s="83" t="s">
        <v>64</v>
      </c>
      <c r="O104" s="83" t="s">
        <v>78</v>
      </c>
      <c r="P104" s="83" t="s">
        <v>64</v>
      </c>
      <c r="Q104" s="83" t="s">
        <v>78</v>
      </c>
      <c r="R104" s="83" t="s">
        <v>64</v>
      </c>
      <c r="S104" s="83" t="s">
        <v>64</v>
      </c>
      <c r="T104" s="83" t="s">
        <v>64</v>
      </c>
      <c r="U104" s="83" t="s">
        <v>64</v>
      </c>
      <c r="V104" s="83" t="s">
        <v>64</v>
      </c>
      <c r="W104" s="83" t="s">
        <v>64</v>
      </c>
      <c r="X104" s="83" t="s">
        <v>64</v>
      </c>
      <c r="Y104" s="83" t="s">
        <v>64</v>
      </c>
      <c r="Z104" s="83" t="s">
        <v>65</v>
      </c>
      <c r="AA104" s="83" t="s">
        <v>65</v>
      </c>
      <c r="AB104" s="83" t="s">
        <v>65</v>
      </c>
      <c r="AC104" s="83" t="s">
        <v>65</v>
      </c>
      <c r="AD104" s="83" t="s">
        <v>65</v>
      </c>
      <c r="AE104" s="83" t="s">
        <v>65</v>
      </c>
      <c r="AF104" s="83" t="s">
        <v>65</v>
      </c>
      <c r="AG104" s="83" t="s">
        <v>65</v>
      </c>
      <c r="AH104" s="83" t="s">
        <v>65</v>
      </c>
      <c r="AI104" s="83" t="s">
        <v>65</v>
      </c>
      <c r="AJ104" s="83" t="s">
        <v>65</v>
      </c>
      <c r="AK104" s="83" t="s">
        <v>65</v>
      </c>
      <c r="AL104" s="83" t="s">
        <v>65</v>
      </c>
      <c r="AM104" s="83" t="s">
        <v>65</v>
      </c>
      <c r="AN104" s="83" t="s">
        <v>65</v>
      </c>
      <c r="AO104" s="83" t="s">
        <v>65</v>
      </c>
      <c r="AP104" s="83" t="s">
        <v>67</v>
      </c>
      <c r="AQ104" s="83" t="s">
        <v>67</v>
      </c>
      <c r="AR104" s="83" t="s">
        <v>63</v>
      </c>
      <c r="AS104" s="83" t="s">
        <v>81</v>
      </c>
      <c r="AT104" s="83" t="s">
        <v>87</v>
      </c>
      <c r="AU104" s="83" t="s">
        <v>93</v>
      </c>
      <c r="AV104" s="83" t="s">
        <v>71</v>
      </c>
      <c r="AW104" s="83" t="s">
        <v>73</v>
      </c>
      <c r="AX104" s="83" t="s">
        <v>73</v>
      </c>
      <c r="AY104" s="83" t="s">
        <v>72</v>
      </c>
      <c r="AZ104" s="83" t="s">
        <v>72</v>
      </c>
      <c r="BA104" s="83" t="s">
        <v>72</v>
      </c>
      <c r="BB104" s="83" t="s">
        <v>72</v>
      </c>
      <c r="BC104" s="83" t="s">
        <v>73</v>
      </c>
      <c r="BD104" s="83"/>
      <c r="BE104" s="83" t="s">
        <v>73</v>
      </c>
      <c r="BF104" s="83"/>
      <c r="BG104" s="87" t="s">
        <v>335</v>
      </c>
      <c r="BH104" s="87" t="s">
        <v>114</v>
      </c>
      <c r="BI104" s="76" t="s">
        <v>1414</v>
      </c>
      <c r="BJ104">
        <v>14</v>
      </c>
      <c r="BK104" s="87">
        <v>61</v>
      </c>
      <c r="BL104" s="87"/>
      <c r="BM104" s="86" t="s">
        <v>1130</v>
      </c>
      <c r="BN104" s="86" t="s">
        <v>1132</v>
      </c>
      <c r="BO104" s="87" t="s">
        <v>68</v>
      </c>
      <c r="BP104" s="87"/>
      <c r="BQ104" s="87" t="s">
        <v>1472</v>
      </c>
      <c r="BR104" s="86" t="s">
        <v>1445</v>
      </c>
      <c r="BS104" s="86">
        <v>1</v>
      </c>
      <c r="BT104" s="86" t="s">
        <v>1445</v>
      </c>
      <c r="BU104" s="86">
        <v>1</v>
      </c>
      <c r="BV104" s="86" t="s">
        <v>63</v>
      </c>
      <c r="BW104" s="86">
        <v>1</v>
      </c>
      <c r="BX104" s="86" t="s">
        <v>1448</v>
      </c>
      <c r="BY104" s="86">
        <v>1</v>
      </c>
      <c r="BZ104" s="86" t="s">
        <v>1449</v>
      </c>
      <c r="CA104" s="86">
        <v>0</v>
      </c>
      <c r="CB104" s="86" t="s">
        <v>1452</v>
      </c>
      <c r="CC104" s="86">
        <v>0</v>
      </c>
      <c r="CD104" s="86" t="s">
        <v>226</v>
      </c>
      <c r="CE104" s="86">
        <v>0</v>
      </c>
      <c r="CF104" s="86" t="s">
        <v>226</v>
      </c>
      <c r="CG104" s="86">
        <v>0</v>
      </c>
      <c r="CH104" s="86" t="s">
        <v>1454</v>
      </c>
      <c r="CI104" s="86">
        <v>1</v>
      </c>
      <c r="CJ104" s="86" t="s">
        <v>1454</v>
      </c>
      <c r="CK104" s="86">
        <v>1</v>
      </c>
      <c r="CL104" s="86" t="s">
        <v>1454</v>
      </c>
      <c r="CM104" s="86">
        <v>1</v>
      </c>
      <c r="CN104" s="86" t="s">
        <v>1454</v>
      </c>
      <c r="CO104" s="86">
        <v>1</v>
      </c>
      <c r="CP104" s="87" t="s">
        <v>1477</v>
      </c>
      <c r="CQ104" s="152">
        <v>0</v>
      </c>
    </row>
    <row r="105" spans="1:95" ht="13.2" x14ac:dyDescent="0.25">
      <c r="A105" s="82">
        <v>45572.402884201394</v>
      </c>
      <c r="B105" s="83" t="s">
        <v>397</v>
      </c>
      <c r="C105" s="84" t="s">
        <v>398</v>
      </c>
      <c r="D105" s="83">
        <v>100</v>
      </c>
      <c r="E105" s="83">
        <v>1.46</v>
      </c>
      <c r="F105" s="83" t="s">
        <v>114</v>
      </c>
      <c r="G105" s="83" t="s">
        <v>76</v>
      </c>
      <c r="H105" s="83" t="s">
        <v>399</v>
      </c>
      <c r="I105" s="83" t="s">
        <v>63</v>
      </c>
      <c r="J105" s="83" t="s">
        <v>64</v>
      </c>
      <c r="K105" s="83" t="s">
        <v>64</v>
      </c>
      <c r="L105" s="83" t="s">
        <v>78</v>
      </c>
      <c r="M105" s="83" t="s">
        <v>84</v>
      </c>
      <c r="N105" s="83" t="s">
        <v>64</v>
      </c>
      <c r="O105" s="83" t="s">
        <v>64</v>
      </c>
      <c r="P105" s="83" t="s">
        <v>84</v>
      </c>
      <c r="Q105" s="83" t="s">
        <v>64</v>
      </c>
      <c r="R105" s="83" t="s">
        <v>64</v>
      </c>
      <c r="S105" s="83" t="s">
        <v>64</v>
      </c>
      <c r="T105" s="83" t="s">
        <v>64</v>
      </c>
      <c r="U105" s="83" t="s">
        <v>78</v>
      </c>
      <c r="V105" s="83" t="s">
        <v>64</v>
      </c>
      <c r="W105" s="83" t="s">
        <v>64</v>
      </c>
      <c r="X105" s="83" t="s">
        <v>64</v>
      </c>
      <c r="Y105" s="83" t="s">
        <v>64</v>
      </c>
      <c r="Z105" s="83" t="s">
        <v>66</v>
      </c>
      <c r="AA105" s="83" t="s">
        <v>65</v>
      </c>
      <c r="AB105" s="83" t="s">
        <v>65</v>
      </c>
      <c r="AC105" s="83" t="s">
        <v>65</v>
      </c>
      <c r="AD105" s="83" t="s">
        <v>65</v>
      </c>
      <c r="AE105" s="83" t="s">
        <v>65</v>
      </c>
      <c r="AF105" s="83" t="s">
        <v>65</v>
      </c>
      <c r="AG105" s="83" t="s">
        <v>65</v>
      </c>
      <c r="AH105" s="83" t="s">
        <v>65</v>
      </c>
      <c r="AI105" s="83" t="s">
        <v>101</v>
      </c>
      <c r="AJ105" s="83" t="s">
        <v>65</v>
      </c>
      <c r="AK105" s="83" t="s">
        <v>65</v>
      </c>
      <c r="AL105" s="83" t="s">
        <v>66</v>
      </c>
      <c r="AM105" s="83" t="s">
        <v>65</v>
      </c>
      <c r="AN105" s="83" t="s">
        <v>65</v>
      </c>
      <c r="AO105" s="83" t="s">
        <v>65</v>
      </c>
      <c r="AP105" s="83" t="s">
        <v>67</v>
      </c>
      <c r="AQ105" s="83" t="s">
        <v>67</v>
      </c>
      <c r="AR105" s="83" t="s">
        <v>86</v>
      </c>
      <c r="AS105" s="83" t="s">
        <v>115</v>
      </c>
      <c r="AT105" s="83" t="s">
        <v>87</v>
      </c>
      <c r="AU105" s="83" t="s">
        <v>70</v>
      </c>
      <c r="AV105" s="83" t="s">
        <v>71</v>
      </c>
      <c r="AW105" s="83" t="s">
        <v>72</v>
      </c>
      <c r="AX105" s="83" t="s">
        <v>63</v>
      </c>
      <c r="AY105" s="83" t="s">
        <v>72</v>
      </c>
      <c r="AZ105" s="83" t="s">
        <v>72</v>
      </c>
      <c r="BA105" s="83" t="s">
        <v>72</v>
      </c>
      <c r="BB105" s="83" t="s">
        <v>73</v>
      </c>
      <c r="BC105" s="83" t="s">
        <v>73</v>
      </c>
      <c r="BD105" s="83"/>
      <c r="BE105" s="83" t="s">
        <v>73</v>
      </c>
      <c r="BF105" s="83"/>
      <c r="BG105" s="87" t="s">
        <v>335</v>
      </c>
      <c r="BH105" s="87" t="s">
        <v>114</v>
      </c>
      <c r="BI105" s="76" t="s">
        <v>1414</v>
      </c>
      <c r="BJ105">
        <v>12</v>
      </c>
      <c r="BK105" s="87">
        <v>62</v>
      </c>
      <c r="BL105" s="87"/>
      <c r="BM105" s="86" t="s">
        <v>1130</v>
      </c>
      <c r="BN105" s="86" t="s">
        <v>1132</v>
      </c>
      <c r="BO105" s="87" t="s">
        <v>115</v>
      </c>
      <c r="BP105" s="87"/>
      <c r="BQ105" s="87" t="s">
        <v>1472</v>
      </c>
      <c r="BR105" s="86" t="s">
        <v>1445</v>
      </c>
      <c r="BS105" s="86">
        <v>1</v>
      </c>
      <c r="BT105" s="86" t="s">
        <v>1445</v>
      </c>
      <c r="BU105" s="86">
        <v>1</v>
      </c>
      <c r="BV105" s="86" t="s">
        <v>63</v>
      </c>
      <c r="BW105" s="86">
        <v>1</v>
      </c>
      <c r="BX105" s="86" t="s">
        <v>1448</v>
      </c>
      <c r="BY105" s="86">
        <v>1</v>
      </c>
      <c r="BZ105" s="86" t="s">
        <v>1470</v>
      </c>
      <c r="CA105" s="86">
        <v>2</v>
      </c>
      <c r="CB105" s="86" t="s">
        <v>1452</v>
      </c>
      <c r="CC105" s="86">
        <v>0</v>
      </c>
      <c r="CD105" s="86" t="s">
        <v>1454</v>
      </c>
      <c r="CE105" s="86">
        <v>1</v>
      </c>
      <c r="CF105" s="86" t="s">
        <v>1454</v>
      </c>
      <c r="CG105" s="86">
        <v>1</v>
      </c>
      <c r="CH105" s="86" t="s">
        <v>1454</v>
      </c>
      <c r="CI105" s="86">
        <v>1</v>
      </c>
      <c r="CJ105" s="86" t="s">
        <v>1454</v>
      </c>
      <c r="CK105" s="86">
        <v>1</v>
      </c>
      <c r="CL105" s="86" t="s">
        <v>1454</v>
      </c>
      <c r="CM105" s="86">
        <v>1</v>
      </c>
      <c r="CN105" s="86" t="s">
        <v>226</v>
      </c>
      <c r="CO105" s="86">
        <v>0</v>
      </c>
      <c r="CP105" s="87" t="s">
        <v>1478</v>
      </c>
      <c r="CQ105" s="152">
        <v>1</v>
      </c>
    </row>
    <row r="106" spans="1:95" ht="13.2" x14ac:dyDescent="0.25">
      <c r="A106" s="82">
        <v>45572.403261018517</v>
      </c>
      <c r="B106" s="83" t="s">
        <v>400</v>
      </c>
      <c r="C106" s="84" t="s">
        <v>401</v>
      </c>
      <c r="D106" s="83">
        <v>100</v>
      </c>
      <c r="E106" s="83">
        <v>0.46</v>
      </c>
      <c r="F106" s="83" t="s">
        <v>114</v>
      </c>
      <c r="G106" s="83" t="s">
        <v>76</v>
      </c>
      <c r="H106" s="83" t="s">
        <v>335</v>
      </c>
      <c r="I106" s="83" t="s">
        <v>63</v>
      </c>
      <c r="J106" s="83" t="s">
        <v>64</v>
      </c>
      <c r="K106" s="83" t="s">
        <v>78</v>
      </c>
      <c r="L106" s="83" t="s">
        <v>78</v>
      </c>
      <c r="M106" s="83" t="s">
        <v>64</v>
      </c>
      <c r="N106" s="83" t="s">
        <v>84</v>
      </c>
      <c r="O106" s="83" t="s">
        <v>64</v>
      </c>
      <c r="P106" s="83" t="s">
        <v>84</v>
      </c>
      <c r="Q106" s="83" t="s">
        <v>84</v>
      </c>
      <c r="R106" s="83" t="s">
        <v>64</v>
      </c>
      <c r="S106" s="83" t="s">
        <v>84</v>
      </c>
      <c r="T106" s="83" t="s">
        <v>64</v>
      </c>
      <c r="U106" s="83" t="s">
        <v>64</v>
      </c>
      <c r="V106" s="83" t="s">
        <v>84</v>
      </c>
      <c r="W106" s="83" t="s">
        <v>64</v>
      </c>
      <c r="X106" s="83" t="s">
        <v>64</v>
      </c>
      <c r="Y106" s="83" t="s">
        <v>64</v>
      </c>
      <c r="Z106" s="83" t="s">
        <v>101</v>
      </c>
      <c r="AA106" s="83" t="s">
        <v>101</v>
      </c>
      <c r="AB106" s="83" t="s">
        <v>65</v>
      </c>
      <c r="AC106" s="83" t="s">
        <v>101</v>
      </c>
      <c r="AD106" s="83" t="s">
        <v>101</v>
      </c>
      <c r="AE106" s="83" t="s">
        <v>79</v>
      </c>
      <c r="AF106" s="83" t="s">
        <v>79</v>
      </c>
      <c r="AG106" s="83" t="s">
        <v>65</v>
      </c>
      <c r="AH106" s="83" t="s">
        <v>65</v>
      </c>
      <c r="AI106" s="83" t="s">
        <v>65</v>
      </c>
      <c r="AJ106" s="83" t="s">
        <v>101</v>
      </c>
      <c r="AK106" s="83" t="s">
        <v>101</v>
      </c>
      <c r="AL106" s="83" t="s">
        <v>79</v>
      </c>
      <c r="AM106" s="83" t="s">
        <v>101</v>
      </c>
      <c r="AN106" s="83" t="s">
        <v>101</v>
      </c>
      <c r="AO106" s="83" t="s">
        <v>101</v>
      </c>
      <c r="AP106" s="83" t="s">
        <v>67</v>
      </c>
      <c r="AQ106" s="83" t="s">
        <v>67</v>
      </c>
      <c r="AR106" s="83" t="s">
        <v>73</v>
      </c>
      <c r="AS106" s="83" t="s">
        <v>402</v>
      </c>
      <c r="AT106" s="83" t="s">
        <v>69</v>
      </c>
      <c r="AU106" s="83" t="s">
        <v>67</v>
      </c>
      <c r="AV106" s="83" t="s">
        <v>132</v>
      </c>
      <c r="AW106" s="83" t="s">
        <v>72</v>
      </c>
      <c r="AX106" s="83" t="s">
        <v>73</v>
      </c>
      <c r="AY106" s="83" t="s">
        <v>73</v>
      </c>
      <c r="AZ106" s="83" t="s">
        <v>72</v>
      </c>
      <c r="BA106" s="83" t="s">
        <v>73</v>
      </c>
      <c r="BB106" s="83" t="s">
        <v>72</v>
      </c>
      <c r="BC106" s="83" t="s">
        <v>73</v>
      </c>
      <c r="BD106" s="83" t="s">
        <v>403</v>
      </c>
      <c r="BE106" s="83" t="s">
        <v>73</v>
      </c>
      <c r="BF106" s="83" t="s">
        <v>271</v>
      </c>
      <c r="BG106" s="87" t="s">
        <v>335</v>
      </c>
      <c r="BH106" s="87" t="s">
        <v>114</v>
      </c>
      <c r="BI106" s="76" t="s">
        <v>1414</v>
      </c>
      <c r="BJ106">
        <v>8</v>
      </c>
      <c r="BK106" s="87">
        <v>40</v>
      </c>
      <c r="BL106" s="87"/>
      <c r="BM106" s="86" t="s">
        <v>1130</v>
      </c>
      <c r="BN106" s="86" t="s">
        <v>1132</v>
      </c>
      <c r="BO106" s="87" t="s">
        <v>68</v>
      </c>
      <c r="BP106" s="87" t="s">
        <v>1442</v>
      </c>
      <c r="BQ106" s="87" t="s">
        <v>1472</v>
      </c>
      <c r="BR106" s="86" t="s">
        <v>1445</v>
      </c>
      <c r="BS106" s="86">
        <v>1</v>
      </c>
      <c r="BT106" s="86" t="s">
        <v>1445</v>
      </c>
      <c r="BU106" s="86">
        <v>1</v>
      </c>
      <c r="BV106" s="86" t="s">
        <v>73</v>
      </c>
      <c r="BW106" s="86">
        <v>0</v>
      </c>
      <c r="BX106" s="86" t="s">
        <v>1447</v>
      </c>
      <c r="BY106" s="86">
        <v>0</v>
      </c>
      <c r="BZ106" s="86" t="s">
        <v>1450</v>
      </c>
      <c r="CA106" s="86">
        <v>1</v>
      </c>
      <c r="CB106" s="86" t="s">
        <v>1452</v>
      </c>
      <c r="CC106" s="86">
        <v>0</v>
      </c>
      <c r="CD106" s="86" t="s">
        <v>1454</v>
      </c>
      <c r="CE106" s="86">
        <v>1</v>
      </c>
      <c r="CF106" s="86" t="s">
        <v>226</v>
      </c>
      <c r="CG106" s="86">
        <v>0</v>
      </c>
      <c r="CH106" s="86" t="s">
        <v>226</v>
      </c>
      <c r="CI106" s="86">
        <v>0</v>
      </c>
      <c r="CJ106" s="86" t="s">
        <v>1454</v>
      </c>
      <c r="CK106" s="86">
        <v>1</v>
      </c>
      <c r="CL106" s="86" t="s">
        <v>226</v>
      </c>
      <c r="CM106" s="86">
        <v>0</v>
      </c>
      <c r="CN106" s="86" t="s">
        <v>1454</v>
      </c>
      <c r="CO106" s="86">
        <v>1</v>
      </c>
      <c r="CP106" s="87" t="s">
        <v>1477</v>
      </c>
      <c r="CQ106" s="152">
        <v>0</v>
      </c>
    </row>
    <row r="107" spans="1:95" ht="13.2" x14ac:dyDescent="0.25">
      <c r="A107" s="82">
        <v>45572.403505196758</v>
      </c>
      <c r="B107" s="83" t="s">
        <v>404</v>
      </c>
      <c r="C107" s="84" t="s">
        <v>405</v>
      </c>
      <c r="D107" s="83">
        <v>100</v>
      </c>
      <c r="E107" s="83">
        <v>1.96</v>
      </c>
      <c r="F107" s="83" t="s">
        <v>114</v>
      </c>
      <c r="G107" s="83" t="s">
        <v>76</v>
      </c>
      <c r="H107" s="83" t="s">
        <v>349</v>
      </c>
      <c r="I107" s="83" t="s">
        <v>63</v>
      </c>
      <c r="J107" s="83" t="s">
        <v>64</v>
      </c>
      <c r="K107" s="83" t="s">
        <v>64</v>
      </c>
      <c r="L107" s="83" t="s">
        <v>64</v>
      </c>
      <c r="M107" s="83" t="s">
        <v>84</v>
      </c>
      <c r="N107" s="83" t="s">
        <v>64</v>
      </c>
      <c r="O107" s="83" t="s">
        <v>84</v>
      </c>
      <c r="P107" s="83" t="s">
        <v>84</v>
      </c>
      <c r="Q107" s="83" t="s">
        <v>64</v>
      </c>
      <c r="R107" s="83" t="s">
        <v>64</v>
      </c>
      <c r="S107" s="83" t="s">
        <v>64</v>
      </c>
      <c r="T107" s="83" t="s">
        <v>64</v>
      </c>
      <c r="U107" s="83" t="s">
        <v>64</v>
      </c>
      <c r="V107" s="83" t="s">
        <v>64</v>
      </c>
      <c r="W107" s="83" t="s">
        <v>64</v>
      </c>
      <c r="X107" s="83" t="s">
        <v>64</v>
      </c>
      <c r="Y107" s="83" t="s">
        <v>64</v>
      </c>
      <c r="Z107" s="83" t="s">
        <v>66</v>
      </c>
      <c r="AA107" s="83" t="s">
        <v>66</v>
      </c>
      <c r="AB107" s="83" t="s">
        <v>66</v>
      </c>
      <c r="AC107" s="83" t="s">
        <v>66</v>
      </c>
      <c r="AD107" s="83" t="s">
        <v>66</v>
      </c>
      <c r="AE107" s="83" t="s">
        <v>65</v>
      </c>
      <c r="AF107" s="83" t="s">
        <v>66</v>
      </c>
      <c r="AG107" s="83" t="s">
        <v>65</v>
      </c>
      <c r="AH107" s="83" t="s">
        <v>65</v>
      </c>
      <c r="AI107" s="83" t="s">
        <v>79</v>
      </c>
      <c r="AJ107" s="83" t="s">
        <v>65</v>
      </c>
      <c r="AK107" s="83" t="s">
        <v>65</v>
      </c>
      <c r="AL107" s="83" t="s">
        <v>65</v>
      </c>
      <c r="AM107" s="83" t="s">
        <v>65</v>
      </c>
      <c r="AN107" s="83" t="s">
        <v>66</v>
      </c>
      <c r="AO107" s="83" t="s">
        <v>66</v>
      </c>
      <c r="AP107" s="83" t="s">
        <v>119</v>
      </c>
      <c r="AQ107" s="83" t="s">
        <v>119</v>
      </c>
      <c r="AR107" s="83" t="s">
        <v>86</v>
      </c>
      <c r="AS107" s="83" t="s">
        <v>406</v>
      </c>
      <c r="AT107" s="83" t="s">
        <v>69</v>
      </c>
      <c r="AU107" s="83" t="s">
        <v>70</v>
      </c>
      <c r="AV107" s="83" t="s">
        <v>132</v>
      </c>
      <c r="AW107" s="83" t="s">
        <v>72</v>
      </c>
      <c r="AX107" s="83" t="s">
        <v>73</v>
      </c>
      <c r="AY107" s="83" t="s">
        <v>63</v>
      </c>
      <c r="AZ107" s="83" t="s">
        <v>72</v>
      </c>
      <c r="BA107" s="83" t="s">
        <v>63</v>
      </c>
      <c r="BB107" s="83" t="s">
        <v>63</v>
      </c>
      <c r="BC107" s="83" t="s">
        <v>63</v>
      </c>
      <c r="BD107" s="83" t="s">
        <v>407</v>
      </c>
      <c r="BE107" s="83" t="s">
        <v>63</v>
      </c>
      <c r="BF107" s="83" t="s">
        <v>408</v>
      </c>
      <c r="BG107" s="87" t="s">
        <v>335</v>
      </c>
      <c r="BH107" s="87" t="s">
        <v>114</v>
      </c>
      <c r="BI107" s="76" t="s">
        <v>1414</v>
      </c>
      <c r="BJ107">
        <v>13</v>
      </c>
      <c r="BK107" s="87">
        <v>55</v>
      </c>
      <c r="BL107" s="87"/>
      <c r="BM107" s="86" t="s">
        <v>1130</v>
      </c>
      <c r="BN107" s="86" t="s">
        <v>1132</v>
      </c>
      <c r="BO107" s="87" t="s">
        <v>115</v>
      </c>
      <c r="BP107" s="87" t="s">
        <v>407</v>
      </c>
      <c r="BQ107" s="87" t="s">
        <v>1472</v>
      </c>
      <c r="BR107" s="86" t="s">
        <v>1444</v>
      </c>
      <c r="BS107" s="86">
        <v>0</v>
      </c>
      <c r="BT107" s="86" t="s">
        <v>1444</v>
      </c>
      <c r="BU107" s="86">
        <v>0</v>
      </c>
      <c r="BV107" s="86" t="s">
        <v>63</v>
      </c>
      <c r="BW107" s="86">
        <v>1</v>
      </c>
      <c r="BX107" s="86" t="s">
        <v>1447</v>
      </c>
      <c r="BY107" s="86">
        <v>0</v>
      </c>
      <c r="BZ107" s="86" t="s">
        <v>1470</v>
      </c>
      <c r="CA107" s="86">
        <v>2</v>
      </c>
      <c r="CB107" s="86" t="s">
        <v>1452</v>
      </c>
      <c r="CC107" s="86">
        <v>0</v>
      </c>
      <c r="CD107" s="86" t="s">
        <v>1454</v>
      </c>
      <c r="CE107" s="86">
        <v>1</v>
      </c>
      <c r="CF107" s="86" t="s">
        <v>226</v>
      </c>
      <c r="CG107" s="86">
        <v>0</v>
      </c>
      <c r="CH107" s="86" t="s">
        <v>1454</v>
      </c>
      <c r="CI107" s="86">
        <v>1</v>
      </c>
      <c r="CJ107" s="86" t="s">
        <v>1454</v>
      </c>
      <c r="CK107" s="86">
        <v>1</v>
      </c>
      <c r="CL107" s="86" t="s">
        <v>1454</v>
      </c>
      <c r="CM107" s="86">
        <v>1</v>
      </c>
      <c r="CN107" s="86" t="s">
        <v>1454</v>
      </c>
      <c r="CO107" s="86">
        <v>1</v>
      </c>
      <c r="CP107" s="87" t="s">
        <v>1478</v>
      </c>
      <c r="CQ107" s="152">
        <v>1</v>
      </c>
    </row>
    <row r="108" spans="1:95" ht="13.2" x14ac:dyDescent="0.25">
      <c r="A108" s="82">
        <v>45572.409341099541</v>
      </c>
      <c r="B108" s="83" t="s">
        <v>415</v>
      </c>
      <c r="C108" s="84" t="s">
        <v>416</v>
      </c>
      <c r="D108" s="83">
        <v>40.18</v>
      </c>
      <c r="E108" s="83">
        <v>0.96</v>
      </c>
      <c r="F108" s="83" t="s">
        <v>60</v>
      </c>
      <c r="G108" s="83" t="s">
        <v>76</v>
      </c>
      <c r="H108" s="83" t="s">
        <v>417</v>
      </c>
      <c r="I108" s="83" t="s">
        <v>63</v>
      </c>
      <c r="J108" s="83" t="s">
        <v>64</v>
      </c>
      <c r="K108" s="83" t="s">
        <v>84</v>
      </c>
      <c r="L108" s="83" t="s">
        <v>64</v>
      </c>
      <c r="M108" s="83" t="s">
        <v>84</v>
      </c>
      <c r="N108" s="83" t="s">
        <v>64</v>
      </c>
      <c r="O108" s="83" t="s">
        <v>64</v>
      </c>
      <c r="P108" s="83" t="s">
        <v>84</v>
      </c>
      <c r="Q108" s="83" t="s">
        <v>84</v>
      </c>
      <c r="R108" s="83" t="s">
        <v>64</v>
      </c>
      <c r="S108" s="83" t="s">
        <v>64</v>
      </c>
      <c r="T108" s="83" t="s">
        <v>64</v>
      </c>
      <c r="U108" s="83" t="s">
        <v>84</v>
      </c>
      <c r="V108" s="83" t="s">
        <v>84</v>
      </c>
      <c r="W108" s="83" t="s">
        <v>64</v>
      </c>
      <c r="X108" s="83" t="s">
        <v>64</v>
      </c>
      <c r="Y108" s="83" t="s">
        <v>64</v>
      </c>
      <c r="Z108" s="83" t="s">
        <v>66</v>
      </c>
      <c r="AA108" s="83" t="s">
        <v>66</v>
      </c>
      <c r="AB108" s="83" t="s">
        <v>66</v>
      </c>
      <c r="AC108" s="83" t="s">
        <v>65</v>
      </c>
      <c r="AD108" s="83" t="s">
        <v>65</v>
      </c>
      <c r="AE108" s="83" t="s">
        <v>66</v>
      </c>
      <c r="AF108" s="83" t="s">
        <v>66</v>
      </c>
      <c r="AG108" s="83" t="s">
        <v>65</v>
      </c>
      <c r="AH108" s="83" t="s">
        <v>66</v>
      </c>
      <c r="AI108" s="83" t="s">
        <v>101</v>
      </c>
      <c r="AJ108" s="83" t="s">
        <v>66</v>
      </c>
      <c r="AK108" s="83" t="s">
        <v>66</v>
      </c>
      <c r="AL108" s="83" t="s">
        <v>66</v>
      </c>
      <c r="AM108" s="83" t="s">
        <v>65</v>
      </c>
      <c r="AN108" s="83" t="s">
        <v>79</v>
      </c>
      <c r="AO108" s="83" t="s">
        <v>66</v>
      </c>
      <c r="AP108" s="83" t="s">
        <v>67</v>
      </c>
      <c r="AQ108" s="83" t="s">
        <v>67</v>
      </c>
      <c r="AR108" s="83" t="s">
        <v>86</v>
      </c>
      <c r="AS108" s="83" t="s">
        <v>68</v>
      </c>
      <c r="AT108" s="83" t="s">
        <v>69</v>
      </c>
      <c r="AU108" s="83" t="s">
        <v>93</v>
      </c>
      <c r="AV108" s="83" t="s">
        <v>71</v>
      </c>
      <c r="AW108" s="83" t="s">
        <v>72</v>
      </c>
      <c r="AX108" s="83" t="s">
        <v>72</v>
      </c>
      <c r="AY108" s="83" t="s">
        <v>73</v>
      </c>
      <c r="AZ108" s="83" t="s">
        <v>72</v>
      </c>
      <c r="BA108" s="83" t="s">
        <v>72</v>
      </c>
      <c r="BB108" s="83" t="s">
        <v>72</v>
      </c>
      <c r="BC108" s="83" t="s">
        <v>73</v>
      </c>
      <c r="BD108" s="83">
        <v>0</v>
      </c>
      <c r="BE108" s="83" t="s">
        <v>73</v>
      </c>
      <c r="BF108" s="83"/>
      <c r="BG108" s="87" t="s">
        <v>335</v>
      </c>
      <c r="BH108" s="87" t="s">
        <v>60</v>
      </c>
      <c r="BI108" s="76" t="s">
        <v>1414</v>
      </c>
      <c r="BJ108">
        <v>10</v>
      </c>
      <c r="BK108" s="87">
        <v>52</v>
      </c>
      <c r="BL108" s="87"/>
      <c r="BM108" s="86" t="s">
        <v>1130</v>
      </c>
      <c r="BN108" s="86" t="s">
        <v>1132</v>
      </c>
      <c r="BO108" s="87" t="s">
        <v>68</v>
      </c>
      <c r="BP108" s="87"/>
      <c r="BQ108" s="87" t="s">
        <v>1472</v>
      </c>
      <c r="BR108" s="86" t="s">
        <v>1445</v>
      </c>
      <c r="BS108" s="86">
        <v>1</v>
      </c>
      <c r="BT108" s="86" t="s">
        <v>1445</v>
      </c>
      <c r="BU108" s="86">
        <v>1</v>
      </c>
      <c r="BV108" s="86" t="s">
        <v>63</v>
      </c>
      <c r="BW108" s="86">
        <v>1</v>
      </c>
      <c r="BX108" s="86" t="s">
        <v>1447</v>
      </c>
      <c r="BY108" s="86">
        <v>0</v>
      </c>
      <c r="BZ108" s="86" t="s">
        <v>1449</v>
      </c>
      <c r="CA108" s="86">
        <v>0</v>
      </c>
      <c r="CB108" s="86" t="s">
        <v>1452</v>
      </c>
      <c r="CC108" s="86">
        <v>0</v>
      </c>
      <c r="CD108" s="86" t="s">
        <v>1454</v>
      </c>
      <c r="CE108" s="86">
        <v>1</v>
      </c>
      <c r="CF108" s="86" t="s">
        <v>1454</v>
      </c>
      <c r="CG108" s="86">
        <v>1</v>
      </c>
      <c r="CH108" s="86" t="s">
        <v>226</v>
      </c>
      <c r="CI108" s="86">
        <v>0</v>
      </c>
      <c r="CJ108" s="86" t="s">
        <v>1454</v>
      </c>
      <c r="CK108" s="86">
        <v>1</v>
      </c>
      <c r="CL108" s="86" t="s">
        <v>1454</v>
      </c>
      <c r="CM108" s="86">
        <v>1</v>
      </c>
      <c r="CN108" s="86" t="s">
        <v>1454</v>
      </c>
      <c r="CO108" s="86">
        <v>1</v>
      </c>
      <c r="CP108" s="87" t="s">
        <v>1478</v>
      </c>
      <c r="CQ108" s="152">
        <v>1</v>
      </c>
    </row>
    <row r="109" spans="1:95" ht="13.2" x14ac:dyDescent="0.25">
      <c r="A109" s="82">
        <v>45572.409712476852</v>
      </c>
      <c r="B109" s="83" t="s">
        <v>418</v>
      </c>
      <c r="C109" s="84" t="s">
        <v>419</v>
      </c>
      <c r="D109" s="83">
        <v>100</v>
      </c>
      <c r="E109" s="83">
        <v>1.21</v>
      </c>
      <c r="F109" s="83" t="s">
        <v>60</v>
      </c>
      <c r="G109" s="83" t="s">
        <v>76</v>
      </c>
      <c r="H109" s="83" t="s">
        <v>420</v>
      </c>
      <c r="I109" s="83" t="s">
        <v>63</v>
      </c>
      <c r="J109" s="83" t="s">
        <v>64</v>
      </c>
      <c r="K109" s="83" t="s">
        <v>84</v>
      </c>
      <c r="L109" s="83" t="s">
        <v>64</v>
      </c>
      <c r="M109" s="83" t="s">
        <v>84</v>
      </c>
      <c r="N109" s="83" t="s">
        <v>64</v>
      </c>
      <c r="O109" s="83" t="s">
        <v>84</v>
      </c>
      <c r="P109" s="83" t="s">
        <v>84</v>
      </c>
      <c r="Q109" s="83" t="s">
        <v>64</v>
      </c>
      <c r="R109" s="83" t="s">
        <v>64</v>
      </c>
      <c r="S109" s="83" t="s">
        <v>64</v>
      </c>
      <c r="T109" s="83" t="s">
        <v>64</v>
      </c>
      <c r="U109" s="83" t="s">
        <v>84</v>
      </c>
      <c r="V109" s="83" t="s">
        <v>64</v>
      </c>
      <c r="W109" s="83" t="s">
        <v>64</v>
      </c>
      <c r="X109" s="83" t="s">
        <v>78</v>
      </c>
      <c r="Y109" s="83" t="s">
        <v>64</v>
      </c>
      <c r="Z109" s="83" t="s">
        <v>66</v>
      </c>
      <c r="AA109" s="83" t="s">
        <v>65</v>
      </c>
      <c r="AB109" s="83" t="s">
        <v>66</v>
      </c>
      <c r="AC109" s="83" t="s">
        <v>65</v>
      </c>
      <c r="AD109" s="83" t="s">
        <v>66</v>
      </c>
      <c r="AE109" s="83" t="s">
        <v>65</v>
      </c>
      <c r="AF109" s="83" t="s">
        <v>66</v>
      </c>
      <c r="AG109" s="83" t="s">
        <v>66</v>
      </c>
      <c r="AH109" s="83" t="s">
        <v>65</v>
      </c>
      <c r="AI109" s="83" t="s">
        <v>79</v>
      </c>
      <c r="AJ109" s="83" t="s">
        <v>66</v>
      </c>
      <c r="AK109" s="83" t="s">
        <v>65</v>
      </c>
      <c r="AL109" s="83" t="s">
        <v>66</v>
      </c>
      <c r="AM109" s="83" t="s">
        <v>65</v>
      </c>
      <c r="AN109" s="83" t="s">
        <v>65</v>
      </c>
      <c r="AO109" s="83" t="s">
        <v>65</v>
      </c>
      <c r="AP109" s="83" t="s">
        <v>85</v>
      </c>
      <c r="AQ109" s="83" t="s">
        <v>85</v>
      </c>
      <c r="AR109" s="83" t="s">
        <v>86</v>
      </c>
      <c r="AS109" s="83" t="s">
        <v>223</v>
      </c>
      <c r="AT109" s="83" t="s">
        <v>169</v>
      </c>
      <c r="AU109" s="83" t="s">
        <v>85</v>
      </c>
      <c r="AV109" s="83" t="s">
        <v>71</v>
      </c>
      <c r="AW109" s="83" t="s">
        <v>63</v>
      </c>
      <c r="AX109" s="83" t="s">
        <v>72</v>
      </c>
      <c r="AY109" s="83" t="s">
        <v>63</v>
      </c>
      <c r="AZ109" s="83" t="s">
        <v>63</v>
      </c>
      <c r="BA109" s="83" t="s">
        <v>63</v>
      </c>
      <c r="BB109" s="83" t="s">
        <v>73</v>
      </c>
      <c r="BC109" s="83" t="s">
        <v>73</v>
      </c>
      <c r="BD109" s="83"/>
      <c r="BE109" s="83" t="s">
        <v>73</v>
      </c>
      <c r="BF109" s="83"/>
      <c r="BG109" s="87" t="s">
        <v>335</v>
      </c>
      <c r="BH109" s="87" t="s">
        <v>60</v>
      </c>
      <c r="BI109" s="76" t="s">
        <v>1414</v>
      </c>
      <c r="BJ109">
        <v>10</v>
      </c>
      <c r="BK109" s="87">
        <v>56</v>
      </c>
      <c r="BL109" s="87"/>
      <c r="BM109" s="86" t="s">
        <v>1130</v>
      </c>
      <c r="BN109" s="86" t="s">
        <v>1132</v>
      </c>
      <c r="BO109" s="87" t="s">
        <v>68</v>
      </c>
      <c r="BP109" s="87"/>
      <c r="BQ109" s="87" t="s">
        <v>1472</v>
      </c>
      <c r="BR109" s="86" t="s">
        <v>1445</v>
      </c>
      <c r="BS109" s="86">
        <v>1</v>
      </c>
      <c r="BT109" s="86" t="s">
        <v>1445</v>
      </c>
      <c r="BU109" s="86">
        <v>1</v>
      </c>
      <c r="BV109" s="86" t="s">
        <v>63</v>
      </c>
      <c r="BW109" s="86">
        <v>1</v>
      </c>
      <c r="BX109" s="86" t="s">
        <v>1447</v>
      </c>
      <c r="BY109" s="86">
        <v>0</v>
      </c>
      <c r="BZ109" s="86" t="s">
        <v>1450</v>
      </c>
      <c r="CA109" s="86">
        <v>1</v>
      </c>
      <c r="CB109" s="86" t="s">
        <v>1452</v>
      </c>
      <c r="CC109" s="86">
        <v>0</v>
      </c>
      <c r="CD109" s="86" t="s">
        <v>1454</v>
      </c>
      <c r="CE109" s="86">
        <v>1</v>
      </c>
      <c r="CF109" s="86" t="s">
        <v>1454</v>
      </c>
      <c r="CG109" s="86">
        <v>1</v>
      </c>
      <c r="CH109" s="86" t="s">
        <v>1454</v>
      </c>
      <c r="CI109" s="86">
        <v>1</v>
      </c>
      <c r="CJ109" s="86" t="s">
        <v>1454</v>
      </c>
      <c r="CK109" s="86">
        <v>1</v>
      </c>
      <c r="CL109" s="86" t="s">
        <v>1454</v>
      </c>
      <c r="CM109" s="86">
        <v>1</v>
      </c>
      <c r="CN109" s="86" t="s">
        <v>226</v>
      </c>
      <c r="CO109" s="86">
        <v>0</v>
      </c>
      <c r="CP109" s="87" t="s">
        <v>1478</v>
      </c>
      <c r="CQ109" s="152">
        <v>1</v>
      </c>
    </row>
    <row r="110" spans="1:95" ht="13.2" x14ac:dyDescent="0.25">
      <c r="A110" s="82">
        <v>45572.412009444444</v>
      </c>
      <c r="B110" s="83" t="s">
        <v>421</v>
      </c>
      <c r="C110" s="84" t="s">
        <v>422</v>
      </c>
      <c r="D110" s="83">
        <v>100</v>
      </c>
      <c r="E110" s="83">
        <v>1.38</v>
      </c>
      <c r="F110" s="83" t="s">
        <v>423</v>
      </c>
      <c r="G110" s="83" t="s">
        <v>76</v>
      </c>
      <c r="H110" s="83" t="s">
        <v>424</v>
      </c>
      <c r="I110" s="83" t="s">
        <v>63</v>
      </c>
      <c r="J110" s="83" t="s">
        <v>64</v>
      </c>
      <c r="K110" s="83" t="s">
        <v>64</v>
      </c>
      <c r="L110" s="83" t="s">
        <v>64</v>
      </c>
      <c r="M110" s="83" t="s">
        <v>64</v>
      </c>
      <c r="N110" s="83" t="s">
        <v>64</v>
      </c>
      <c r="O110" s="83" t="s">
        <v>64</v>
      </c>
      <c r="P110" s="83" t="s">
        <v>64</v>
      </c>
      <c r="Q110" s="83" t="s">
        <v>64</v>
      </c>
      <c r="R110" s="83" t="s">
        <v>64</v>
      </c>
      <c r="S110" s="83" t="s">
        <v>64</v>
      </c>
      <c r="T110" s="83" t="s">
        <v>64</v>
      </c>
      <c r="U110" s="83" t="s">
        <v>64</v>
      </c>
      <c r="V110" s="83" t="s">
        <v>64</v>
      </c>
      <c r="W110" s="83" t="s">
        <v>64</v>
      </c>
      <c r="X110" s="83" t="s">
        <v>64</v>
      </c>
      <c r="Y110" s="83" t="s">
        <v>64</v>
      </c>
      <c r="Z110" s="83" t="s">
        <v>101</v>
      </c>
      <c r="AA110" s="83" t="s">
        <v>101</v>
      </c>
      <c r="AB110" s="83" t="s">
        <v>101</v>
      </c>
      <c r="AC110" s="83" t="s">
        <v>101</v>
      </c>
      <c r="AD110" s="83" t="s">
        <v>79</v>
      </c>
      <c r="AE110" s="83" t="s">
        <v>66</v>
      </c>
      <c r="AF110" s="83" t="s">
        <v>66</v>
      </c>
      <c r="AG110" s="83" t="s">
        <v>66</v>
      </c>
      <c r="AH110" s="83" t="s">
        <v>66</v>
      </c>
      <c r="AI110" s="83" t="s">
        <v>79</v>
      </c>
      <c r="AJ110" s="83" t="s">
        <v>66</v>
      </c>
      <c r="AK110" s="83" t="s">
        <v>101</v>
      </c>
      <c r="AL110" s="83" t="s">
        <v>66</v>
      </c>
      <c r="AM110" s="83" t="s">
        <v>66</v>
      </c>
      <c r="AN110" s="83" t="s">
        <v>66</v>
      </c>
      <c r="AO110" s="83" t="s">
        <v>66</v>
      </c>
      <c r="AP110" s="83" t="s">
        <v>80</v>
      </c>
      <c r="AQ110" s="83" t="s">
        <v>80</v>
      </c>
      <c r="AR110" s="83" t="s">
        <v>63</v>
      </c>
      <c r="AS110" s="83" t="s">
        <v>425</v>
      </c>
      <c r="AT110" s="83" t="s">
        <v>87</v>
      </c>
      <c r="AU110" s="83" t="s">
        <v>80</v>
      </c>
      <c r="AV110" s="83" t="s">
        <v>80</v>
      </c>
      <c r="AW110" s="83" t="s">
        <v>63</v>
      </c>
      <c r="AX110" s="83" t="s">
        <v>63</v>
      </c>
      <c r="AY110" s="83" t="s">
        <v>63</v>
      </c>
      <c r="AZ110" s="83" t="s">
        <v>63</v>
      </c>
      <c r="BA110" s="83" t="s">
        <v>72</v>
      </c>
      <c r="BB110" s="83" t="s">
        <v>72</v>
      </c>
      <c r="BC110" s="83" t="s">
        <v>73</v>
      </c>
      <c r="BD110" s="83" t="s">
        <v>426</v>
      </c>
      <c r="BE110" s="83" t="s">
        <v>63</v>
      </c>
      <c r="BF110" s="83" t="s">
        <v>408</v>
      </c>
      <c r="BG110" s="87" t="s">
        <v>335</v>
      </c>
      <c r="BH110" s="86" t="s">
        <v>60</v>
      </c>
      <c r="BI110" s="76" t="s">
        <v>1414</v>
      </c>
      <c r="BJ110">
        <v>15</v>
      </c>
      <c r="BK110" s="87">
        <v>39</v>
      </c>
      <c r="BL110" s="87"/>
      <c r="BM110" s="86" t="s">
        <v>1130</v>
      </c>
      <c r="BN110" s="86" t="s">
        <v>1132</v>
      </c>
      <c r="BO110" s="87" t="s">
        <v>68</v>
      </c>
      <c r="BP110" s="87" t="s">
        <v>1442</v>
      </c>
      <c r="BQ110" s="87" t="s">
        <v>1472</v>
      </c>
      <c r="BR110" s="86" t="s">
        <v>1444</v>
      </c>
      <c r="BS110" s="86">
        <v>0</v>
      </c>
      <c r="BT110" s="86" t="s">
        <v>1444</v>
      </c>
      <c r="BU110" s="86">
        <v>0</v>
      </c>
      <c r="BV110" s="86" t="s">
        <v>63</v>
      </c>
      <c r="BW110" s="86">
        <v>1</v>
      </c>
      <c r="BX110" s="86" t="s">
        <v>1448</v>
      </c>
      <c r="BY110" s="86">
        <v>1</v>
      </c>
      <c r="BZ110" s="86" t="s">
        <v>1450</v>
      </c>
      <c r="CA110" s="86">
        <v>1</v>
      </c>
      <c r="CB110" s="86" t="s">
        <v>1452</v>
      </c>
      <c r="CC110" s="86">
        <v>0</v>
      </c>
      <c r="CD110" s="86" t="s">
        <v>1454</v>
      </c>
      <c r="CE110" s="86">
        <v>1</v>
      </c>
      <c r="CF110" s="86" t="s">
        <v>1454</v>
      </c>
      <c r="CG110" s="86">
        <v>1</v>
      </c>
      <c r="CH110" s="86" t="s">
        <v>1454</v>
      </c>
      <c r="CI110" s="86">
        <v>1</v>
      </c>
      <c r="CJ110" s="86" t="s">
        <v>1454</v>
      </c>
      <c r="CK110" s="86">
        <v>1</v>
      </c>
      <c r="CL110" s="86" t="s">
        <v>1454</v>
      </c>
      <c r="CM110" s="86">
        <v>1</v>
      </c>
      <c r="CN110" s="86" t="s">
        <v>1454</v>
      </c>
      <c r="CO110" s="86">
        <v>1</v>
      </c>
      <c r="CP110" s="87" t="s">
        <v>1478</v>
      </c>
      <c r="CQ110" s="152">
        <v>1</v>
      </c>
    </row>
    <row r="111" spans="1:95" ht="13.2" x14ac:dyDescent="0.25">
      <c r="A111" s="82">
        <v>45572.413884594906</v>
      </c>
      <c r="B111" s="83" t="s">
        <v>427</v>
      </c>
      <c r="C111" s="84" t="s">
        <v>428</v>
      </c>
      <c r="D111" s="83">
        <v>67.86</v>
      </c>
      <c r="E111" s="83">
        <v>1.04</v>
      </c>
      <c r="F111" s="83" t="s">
        <v>423</v>
      </c>
      <c r="G111" s="83" t="s">
        <v>76</v>
      </c>
      <c r="H111" s="83" t="s">
        <v>384</v>
      </c>
      <c r="I111" s="83" t="s">
        <v>63</v>
      </c>
      <c r="J111" s="83" t="s">
        <v>64</v>
      </c>
      <c r="K111" s="83" t="s">
        <v>78</v>
      </c>
      <c r="L111" s="83" t="s">
        <v>64</v>
      </c>
      <c r="M111" s="83" t="s">
        <v>84</v>
      </c>
      <c r="N111" s="83" t="s">
        <v>64</v>
      </c>
      <c r="O111" s="83" t="s">
        <v>64</v>
      </c>
      <c r="P111" s="83" t="s">
        <v>84</v>
      </c>
      <c r="Q111" s="83" t="s">
        <v>64</v>
      </c>
      <c r="R111" s="83" t="s">
        <v>64</v>
      </c>
      <c r="S111" s="83" t="s">
        <v>64</v>
      </c>
      <c r="T111" s="83" t="s">
        <v>64</v>
      </c>
      <c r="U111" s="83" t="s">
        <v>64</v>
      </c>
      <c r="V111" s="83" t="s">
        <v>64</v>
      </c>
      <c r="W111" s="83" t="s">
        <v>64</v>
      </c>
      <c r="X111" s="83" t="s">
        <v>64</v>
      </c>
      <c r="Y111" s="83" t="s">
        <v>64</v>
      </c>
      <c r="Z111" s="83" t="s">
        <v>66</v>
      </c>
      <c r="AA111" s="83" t="s">
        <v>66</v>
      </c>
      <c r="AB111" s="83" t="s">
        <v>66</v>
      </c>
      <c r="AC111" s="83" t="s">
        <v>66</v>
      </c>
      <c r="AD111" s="83" t="s">
        <v>66</v>
      </c>
      <c r="AE111" s="83" t="s">
        <v>66</v>
      </c>
      <c r="AF111" s="83" t="s">
        <v>66</v>
      </c>
      <c r="AG111" s="83" t="s">
        <v>66</v>
      </c>
      <c r="AH111" s="83" t="s">
        <v>65</v>
      </c>
      <c r="AI111" s="83" t="s">
        <v>79</v>
      </c>
      <c r="AJ111" s="83" t="s">
        <v>65</v>
      </c>
      <c r="AK111" s="83" t="s">
        <v>65</v>
      </c>
      <c r="AL111" s="83" t="s">
        <v>65</v>
      </c>
      <c r="AM111" s="83" t="s">
        <v>66</v>
      </c>
      <c r="AN111" s="83" t="s">
        <v>66</v>
      </c>
      <c r="AO111" s="83" t="s">
        <v>66</v>
      </c>
      <c r="AP111" s="83" t="s">
        <v>67</v>
      </c>
      <c r="AQ111" s="83" t="s">
        <v>67</v>
      </c>
      <c r="AR111" s="83" t="s">
        <v>63</v>
      </c>
      <c r="AS111" s="83" t="s">
        <v>223</v>
      </c>
      <c r="AT111" s="83" t="s">
        <v>69</v>
      </c>
      <c r="AU111" s="83" t="s">
        <v>70</v>
      </c>
      <c r="AV111" s="83" t="s">
        <v>67</v>
      </c>
      <c r="AW111" s="83" t="s">
        <v>63</v>
      </c>
      <c r="AX111" s="83" t="s">
        <v>73</v>
      </c>
      <c r="AY111" s="83" t="s">
        <v>72</v>
      </c>
      <c r="AZ111" s="83" t="s">
        <v>73</v>
      </c>
      <c r="BA111" s="83" t="s">
        <v>72</v>
      </c>
      <c r="BB111" s="83" t="s">
        <v>63</v>
      </c>
      <c r="BC111" s="83" t="s">
        <v>73</v>
      </c>
      <c r="BD111" s="83"/>
      <c r="BE111" s="83" t="s">
        <v>73</v>
      </c>
      <c r="BF111" s="83"/>
      <c r="BG111" s="87" t="s">
        <v>335</v>
      </c>
      <c r="BH111" s="86" t="s">
        <v>60</v>
      </c>
      <c r="BI111" s="76" t="s">
        <v>1414</v>
      </c>
      <c r="BJ111">
        <v>13</v>
      </c>
      <c r="BK111" s="87">
        <v>52</v>
      </c>
      <c r="BL111" s="87"/>
      <c r="BM111" s="86" t="s">
        <v>1130</v>
      </c>
      <c r="BN111" s="86" t="s">
        <v>1132</v>
      </c>
      <c r="BO111" s="87" t="s">
        <v>68</v>
      </c>
      <c r="BP111" s="87"/>
      <c r="BQ111" s="87" t="s">
        <v>1472</v>
      </c>
      <c r="BR111" s="86" t="s">
        <v>1445</v>
      </c>
      <c r="BS111" s="86">
        <v>1</v>
      </c>
      <c r="BT111" s="86" t="s">
        <v>1445</v>
      </c>
      <c r="BU111" s="86">
        <v>1</v>
      </c>
      <c r="BV111" s="86" t="s">
        <v>63</v>
      </c>
      <c r="BW111" s="86">
        <v>1</v>
      </c>
      <c r="BX111" s="86" t="s">
        <v>1447</v>
      </c>
      <c r="BY111" s="86">
        <v>0</v>
      </c>
      <c r="BZ111" s="86" t="s">
        <v>1470</v>
      </c>
      <c r="CA111" s="86">
        <v>2</v>
      </c>
      <c r="CB111" s="86" t="s">
        <v>1453</v>
      </c>
      <c r="CC111" s="86">
        <v>1</v>
      </c>
      <c r="CD111" s="86" t="s">
        <v>1454</v>
      </c>
      <c r="CE111" s="86">
        <v>1</v>
      </c>
      <c r="CF111" s="86" t="s">
        <v>226</v>
      </c>
      <c r="CG111" s="86">
        <v>0</v>
      </c>
      <c r="CH111" s="86" t="s">
        <v>1454</v>
      </c>
      <c r="CI111" s="86">
        <v>1</v>
      </c>
      <c r="CJ111" s="86" t="s">
        <v>226</v>
      </c>
      <c r="CK111" s="86">
        <v>0</v>
      </c>
      <c r="CL111" s="86" t="s">
        <v>1454</v>
      </c>
      <c r="CM111" s="86">
        <v>1</v>
      </c>
      <c r="CN111" s="86" t="s">
        <v>1454</v>
      </c>
      <c r="CO111" s="86">
        <v>1</v>
      </c>
      <c r="CP111" s="87" t="s">
        <v>1477</v>
      </c>
      <c r="CQ111" s="152">
        <v>0</v>
      </c>
    </row>
    <row r="112" spans="1:95" ht="13.2" x14ac:dyDescent="0.25">
      <c r="A112" s="82">
        <v>45572.415002002315</v>
      </c>
      <c r="B112" s="83" t="s">
        <v>429</v>
      </c>
      <c r="C112" s="84" t="s">
        <v>430</v>
      </c>
      <c r="D112" s="83">
        <v>63.4</v>
      </c>
      <c r="E112" s="83">
        <v>0.38</v>
      </c>
      <c r="F112" s="83" t="s">
        <v>114</v>
      </c>
      <c r="G112" s="83" t="s">
        <v>76</v>
      </c>
      <c r="H112" s="83" t="s">
        <v>431</v>
      </c>
      <c r="I112" s="83" t="s">
        <v>63</v>
      </c>
      <c r="J112" s="83" t="s">
        <v>64</v>
      </c>
      <c r="K112" s="83" t="s">
        <v>64</v>
      </c>
      <c r="L112" s="83" t="s">
        <v>64</v>
      </c>
      <c r="M112" s="83" t="s">
        <v>84</v>
      </c>
      <c r="N112" s="83" t="s">
        <v>64</v>
      </c>
      <c r="O112" s="83" t="s">
        <v>64</v>
      </c>
      <c r="P112" s="83" t="s">
        <v>64</v>
      </c>
      <c r="Q112" s="83" t="s">
        <v>64</v>
      </c>
      <c r="R112" s="83" t="s">
        <v>64</v>
      </c>
      <c r="S112" s="83" t="s">
        <v>84</v>
      </c>
      <c r="T112" s="83" t="s">
        <v>64</v>
      </c>
      <c r="U112" s="83" t="s">
        <v>64</v>
      </c>
      <c r="V112" s="83" t="s">
        <v>84</v>
      </c>
      <c r="W112" s="83" t="s">
        <v>78</v>
      </c>
      <c r="X112" s="83" t="s">
        <v>64</v>
      </c>
      <c r="Y112" s="83" t="s">
        <v>78</v>
      </c>
      <c r="Z112" s="83" t="s">
        <v>65</v>
      </c>
      <c r="AA112" s="83" t="s">
        <v>66</v>
      </c>
      <c r="AB112" s="83" t="s">
        <v>65</v>
      </c>
      <c r="AC112" s="83" t="s">
        <v>65</v>
      </c>
      <c r="AD112" s="83" t="s">
        <v>66</v>
      </c>
      <c r="AE112" s="83" t="s">
        <v>66</v>
      </c>
      <c r="AF112" s="83" t="s">
        <v>65</v>
      </c>
      <c r="AG112" s="83" t="s">
        <v>66</v>
      </c>
      <c r="AH112" s="83" t="s">
        <v>66</v>
      </c>
      <c r="AI112" s="83" t="s">
        <v>101</v>
      </c>
      <c r="AJ112" s="83" t="s">
        <v>65</v>
      </c>
      <c r="AK112" s="83" t="s">
        <v>65</v>
      </c>
      <c r="AL112" s="83" t="s">
        <v>65</v>
      </c>
      <c r="AM112" s="83" t="s">
        <v>65</v>
      </c>
      <c r="AN112" s="83" t="s">
        <v>66</v>
      </c>
      <c r="AO112" s="83" t="s">
        <v>66</v>
      </c>
      <c r="AP112" s="83" t="s">
        <v>67</v>
      </c>
      <c r="AQ112" s="83" t="s">
        <v>67</v>
      </c>
      <c r="AR112" s="83" t="s">
        <v>73</v>
      </c>
      <c r="AS112" s="83" t="s">
        <v>68</v>
      </c>
      <c r="AT112" s="83" t="s">
        <v>87</v>
      </c>
      <c r="AU112" s="83" t="s">
        <v>93</v>
      </c>
      <c r="AV112" s="83" t="s">
        <v>71</v>
      </c>
      <c r="AW112" s="83" t="s">
        <v>73</v>
      </c>
      <c r="AX112" s="83" t="s">
        <v>63</v>
      </c>
      <c r="AY112" s="83" t="s">
        <v>63</v>
      </c>
      <c r="AZ112" s="83" t="s">
        <v>63</v>
      </c>
      <c r="BA112" s="83" t="s">
        <v>72</v>
      </c>
      <c r="BB112" s="83" t="s">
        <v>72</v>
      </c>
      <c r="BC112" s="83" t="s">
        <v>73</v>
      </c>
      <c r="BD112" s="83"/>
      <c r="BE112" s="83" t="s">
        <v>73</v>
      </c>
      <c r="BF112" s="83"/>
      <c r="BG112" s="87" t="s">
        <v>335</v>
      </c>
      <c r="BH112" s="87" t="s">
        <v>114</v>
      </c>
      <c r="BI112" s="76" t="s">
        <v>1414</v>
      </c>
      <c r="BJ112">
        <v>11</v>
      </c>
      <c r="BK112" s="87">
        <v>57</v>
      </c>
      <c r="BL112" s="87"/>
      <c r="BM112" s="86" t="s">
        <v>1130</v>
      </c>
      <c r="BN112" s="86" t="s">
        <v>1132</v>
      </c>
      <c r="BO112" s="87" t="s">
        <v>68</v>
      </c>
      <c r="BP112" s="87"/>
      <c r="BQ112" s="87" t="s">
        <v>1472</v>
      </c>
      <c r="BR112" s="86" t="s">
        <v>1445</v>
      </c>
      <c r="BS112" s="86">
        <v>1</v>
      </c>
      <c r="BT112" s="86" t="s">
        <v>1445</v>
      </c>
      <c r="BU112" s="86">
        <v>1</v>
      </c>
      <c r="BV112" s="86" t="s">
        <v>73</v>
      </c>
      <c r="BW112" s="86">
        <v>0</v>
      </c>
      <c r="BX112" s="86" t="s">
        <v>1448</v>
      </c>
      <c r="BY112" s="86">
        <v>1</v>
      </c>
      <c r="BZ112" s="86" t="s">
        <v>1449</v>
      </c>
      <c r="CA112" s="86">
        <v>0</v>
      </c>
      <c r="CB112" s="86" t="s">
        <v>1452</v>
      </c>
      <c r="CC112" s="86">
        <v>0</v>
      </c>
      <c r="CD112" s="86" t="s">
        <v>226</v>
      </c>
      <c r="CE112" s="86">
        <v>0</v>
      </c>
      <c r="CF112" s="86" t="s">
        <v>1454</v>
      </c>
      <c r="CG112" s="86">
        <v>1</v>
      </c>
      <c r="CH112" s="86" t="s">
        <v>1454</v>
      </c>
      <c r="CI112" s="86">
        <v>1</v>
      </c>
      <c r="CJ112" s="86" t="s">
        <v>1454</v>
      </c>
      <c r="CK112" s="86">
        <v>1</v>
      </c>
      <c r="CL112" s="86" t="s">
        <v>1454</v>
      </c>
      <c r="CM112" s="86">
        <v>1</v>
      </c>
      <c r="CN112" s="86" t="s">
        <v>1454</v>
      </c>
      <c r="CO112" s="86">
        <v>1</v>
      </c>
      <c r="CP112" s="87" t="s">
        <v>1478</v>
      </c>
      <c r="CQ112" s="152">
        <v>1</v>
      </c>
    </row>
    <row r="113" spans="1:95" ht="13.2" x14ac:dyDescent="0.25">
      <c r="A113" s="82">
        <v>45572.417262650459</v>
      </c>
      <c r="B113" s="83" t="s">
        <v>435</v>
      </c>
      <c r="C113" s="84" t="s">
        <v>436</v>
      </c>
      <c r="D113" s="83">
        <v>66.069999999999993</v>
      </c>
      <c r="E113" s="83">
        <v>1.29</v>
      </c>
      <c r="F113" s="83" t="s">
        <v>114</v>
      </c>
      <c r="G113" s="83" t="s">
        <v>76</v>
      </c>
      <c r="H113" s="83" t="s">
        <v>352</v>
      </c>
      <c r="I113" s="83" t="s">
        <v>63</v>
      </c>
      <c r="J113" s="83" t="s">
        <v>64</v>
      </c>
      <c r="K113" s="83" t="s">
        <v>64</v>
      </c>
      <c r="L113" s="83" t="s">
        <v>64</v>
      </c>
      <c r="M113" s="83" t="s">
        <v>78</v>
      </c>
      <c r="N113" s="83" t="s">
        <v>64</v>
      </c>
      <c r="O113" s="83" t="s">
        <v>64</v>
      </c>
      <c r="P113" s="83" t="s">
        <v>78</v>
      </c>
      <c r="Q113" s="83" t="s">
        <v>84</v>
      </c>
      <c r="R113" s="83" t="s">
        <v>64</v>
      </c>
      <c r="S113" s="83" t="s">
        <v>64</v>
      </c>
      <c r="T113" s="83" t="s">
        <v>64</v>
      </c>
      <c r="U113" s="83" t="s">
        <v>64</v>
      </c>
      <c r="V113" s="83" t="s">
        <v>64</v>
      </c>
      <c r="W113" s="83" t="s">
        <v>64</v>
      </c>
      <c r="X113" s="83" t="s">
        <v>64</v>
      </c>
      <c r="Y113" s="83" t="s">
        <v>64</v>
      </c>
      <c r="Z113" s="83" t="s">
        <v>66</v>
      </c>
      <c r="AA113" s="83" t="s">
        <v>65</v>
      </c>
      <c r="AB113" s="83" t="s">
        <v>65</v>
      </c>
      <c r="AC113" s="83" t="s">
        <v>65</v>
      </c>
      <c r="AD113" s="83" t="s">
        <v>66</v>
      </c>
      <c r="AE113" s="83" t="s">
        <v>66</v>
      </c>
      <c r="AF113" s="83" t="s">
        <v>66</v>
      </c>
      <c r="AG113" s="83" t="s">
        <v>66</v>
      </c>
      <c r="AH113" s="83" t="s">
        <v>79</v>
      </c>
      <c r="AI113" s="83" t="s">
        <v>101</v>
      </c>
      <c r="AJ113" s="83" t="s">
        <v>66</v>
      </c>
      <c r="AK113" s="83" t="s">
        <v>66</v>
      </c>
      <c r="AL113" s="83" t="s">
        <v>66</v>
      </c>
      <c r="AM113" s="83" t="s">
        <v>66</v>
      </c>
      <c r="AN113" s="83" t="s">
        <v>66</v>
      </c>
      <c r="AO113" s="83" t="s">
        <v>66</v>
      </c>
      <c r="AP113" s="83" t="s">
        <v>67</v>
      </c>
      <c r="AQ113" s="83" t="s">
        <v>67</v>
      </c>
      <c r="AR113" s="83" t="s">
        <v>73</v>
      </c>
      <c r="AS113" s="83" t="s">
        <v>120</v>
      </c>
      <c r="AT113" s="83" t="s">
        <v>87</v>
      </c>
      <c r="AU113" s="83" t="s">
        <v>80</v>
      </c>
      <c r="AV113" s="83" t="s">
        <v>67</v>
      </c>
      <c r="AW113" s="83" t="s">
        <v>72</v>
      </c>
      <c r="AX113" s="83" t="s">
        <v>72</v>
      </c>
      <c r="AY113" s="83" t="s">
        <v>72</v>
      </c>
      <c r="AZ113" s="83" t="s">
        <v>72</v>
      </c>
      <c r="BA113" s="83" t="s">
        <v>72</v>
      </c>
      <c r="BB113" s="83" t="s">
        <v>72</v>
      </c>
      <c r="BC113" s="83" t="s">
        <v>73</v>
      </c>
      <c r="BD113" s="83"/>
      <c r="BE113" s="83" t="s">
        <v>73</v>
      </c>
      <c r="BF113" s="83"/>
      <c r="BG113" s="87" t="s">
        <v>335</v>
      </c>
      <c r="BH113" s="87" t="s">
        <v>114</v>
      </c>
      <c r="BI113" s="76" t="s">
        <v>1414</v>
      </c>
      <c r="BJ113">
        <v>14</v>
      </c>
      <c r="BK113" s="87">
        <v>51</v>
      </c>
      <c r="BL113" s="87"/>
      <c r="BM113" s="86" t="s">
        <v>1130</v>
      </c>
      <c r="BN113" s="86" t="s">
        <v>1132</v>
      </c>
      <c r="BO113" s="87" t="s">
        <v>68</v>
      </c>
      <c r="BP113" s="87"/>
      <c r="BQ113" s="87" t="s">
        <v>1472</v>
      </c>
      <c r="BR113" s="86" t="s">
        <v>1445</v>
      </c>
      <c r="BS113" s="86">
        <v>1</v>
      </c>
      <c r="BT113" s="86" t="s">
        <v>1445</v>
      </c>
      <c r="BU113" s="86">
        <v>1</v>
      </c>
      <c r="BV113" s="86" t="s">
        <v>73</v>
      </c>
      <c r="BW113" s="86">
        <v>0</v>
      </c>
      <c r="BX113" s="86" t="s">
        <v>1448</v>
      </c>
      <c r="BY113" s="86">
        <v>1</v>
      </c>
      <c r="BZ113" s="86" t="s">
        <v>1450</v>
      </c>
      <c r="CA113" s="86">
        <v>1</v>
      </c>
      <c r="CB113" s="86" t="s">
        <v>1453</v>
      </c>
      <c r="CC113" s="86">
        <v>1</v>
      </c>
      <c r="CD113" s="86" t="s">
        <v>1454</v>
      </c>
      <c r="CE113" s="86">
        <v>1</v>
      </c>
      <c r="CF113" s="86" t="s">
        <v>1454</v>
      </c>
      <c r="CG113" s="86">
        <v>1</v>
      </c>
      <c r="CH113" s="86" t="s">
        <v>1454</v>
      </c>
      <c r="CI113" s="86">
        <v>1</v>
      </c>
      <c r="CJ113" s="86" t="s">
        <v>1454</v>
      </c>
      <c r="CK113" s="86">
        <v>1</v>
      </c>
      <c r="CL113" s="86" t="s">
        <v>1454</v>
      </c>
      <c r="CM113" s="86">
        <v>1</v>
      </c>
      <c r="CN113" s="86" t="s">
        <v>1454</v>
      </c>
      <c r="CO113" s="86">
        <v>1</v>
      </c>
      <c r="CP113" s="87" t="s">
        <v>1478</v>
      </c>
      <c r="CQ113" s="152">
        <v>1</v>
      </c>
    </row>
    <row r="114" spans="1:95" ht="13.2" x14ac:dyDescent="0.25">
      <c r="A114" s="82">
        <v>45572.419682060186</v>
      </c>
      <c r="B114" s="83" t="s">
        <v>440</v>
      </c>
      <c r="C114" s="84" t="s">
        <v>441</v>
      </c>
      <c r="D114" s="83">
        <v>32.14</v>
      </c>
      <c r="E114" s="83">
        <v>0.13</v>
      </c>
      <c r="F114" s="83" t="s">
        <v>114</v>
      </c>
      <c r="G114" s="83" t="s">
        <v>76</v>
      </c>
      <c r="H114" s="83" t="s">
        <v>335</v>
      </c>
      <c r="I114" s="83" t="s">
        <v>63</v>
      </c>
      <c r="J114" s="83" t="s">
        <v>64</v>
      </c>
      <c r="K114" s="83" t="s">
        <v>64</v>
      </c>
      <c r="L114" s="83" t="s">
        <v>64</v>
      </c>
      <c r="M114" s="83" t="s">
        <v>64</v>
      </c>
      <c r="N114" s="83" t="s">
        <v>64</v>
      </c>
      <c r="O114" s="83" t="s">
        <v>84</v>
      </c>
      <c r="P114" s="83" t="s">
        <v>84</v>
      </c>
      <c r="Q114" s="83" t="s">
        <v>64</v>
      </c>
      <c r="R114" s="83" t="s">
        <v>64</v>
      </c>
      <c r="S114" s="83" t="s">
        <v>64</v>
      </c>
      <c r="T114" s="83" t="s">
        <v>64</v>
      </c>
      <c r="U114" s="83" t="s">
        <v>84</v>
      </c>
      <c r="V114" s="83" t="s">
        <v>64</v>
      </c>
      <c r="W114" s="83" t="s">
        <v>84</v>
      </c>
      <c r="X114" s="83" t="s">
        <v>64</v>
      </c>
      <c r="Y114" s="83" t="s">
        <v>64</v>
      </c>
      <c r="Z114" s="83" t="s">
        <v>65</v>
      </c>
      <c r="AA114" s="83" t="s">
        <v>65</v>
      </c>
      <c r="AB114" s="83" t="s">
        <v>65</v>
      </c>
      <c r="AC114" s="83" t="s">
        <v>65</v>
      </c>
      <c r="AD114" s="83" t="s">
        <v>65</v>
      </c>
      <c r="AE114" s="83" t="s">
        <v>65</v>
      </c>
      <c r="AF114" s="83" t="s">
        <v>65</v>
      </c>
      <c r="AG114" s="83" t="s">
        <v>66</v>
      </c>
      <c r="AH114" s="83" t="s">
        <v>79</v>
      </c>
      <c r="AI114" s="83" t="s">
        <v>79</v>
      </c>
      <c r="AJ114" s="83" t="s">
        <v>65</v>
      </c>
      <c r="AK114" s="83" t="s">
        <v>65</v>
      </c>
      <c r="AL114" s="83" t="s">
        <v>65</v>
      </c>
      <c r="AM114" s="83" t="s">
        <v>65</v>
      </c>
      <c r="AN114" s="83" t="s">
        <v>66</v>
      </c>
      <c r="AO114" s="83" t="s">
        <v>66</v>
      </c>
      <c r="AP114" s="83" t="s">
        <v>67</v>
      </c>
      <c r="AQ114" s="83" t="s">
        <v>67</v>
      </c>
      <c r="AR114" s="83" t="s">
        <v>86</v>
      </c>
      <c r="AS114" s="83" t="s">
        <v>68</v>
      </c>
      <c r="AT114" s="83" t="s">
        <v>87</v>
      </c>
      <c r="AU114" s="83" t="s">
        <v>80</v>
      </c>
      <c r="AV114" s="83" t="s">
        <v>71</v>
      </c>
      <c r="AW114" s="83" t="s">
        <v>72</v>
      </c>
      <c r="AX114" s="83" t="s">
        <v>63</v>
      </c>
      <c r="AY114" s="83" t="s">
        <v>72</v>
      </c>
      <c r="AZ114" s="83" t="s">
        <v>72</v>
      </c>
      <c r="BA114" s="83" t="s">
        <v>63</v>
      </c>
      <c r="BB114" s="83" t="s">
        <v>72</v>
      </c>
      <c r="BC114" s="83" t="s">
        <v>73</v>
      </c>
      <c r="BD114" s="83"/>
      <c r="BE114" s="83" t="s">
        <v>73</v>
      </c>
      <c r="BF114" s="83"/>
      <c r="BG114" s="87" t="s">
        <v>335</v>
      </c>
      <c r="BH114" s="87" t="s">
        <v>114</v>
      </c>
      <c r="BI114" s="76" t="s">
        <v>1414</v>
      </c>
      <c r="BJ114">
        <v>11</v>
      </c>
      <c r="BK114" s="87">
        <v>58</v>
      </c>
      <c r="BL114" s="87"/>
      <c r="BM114" s="86" t="s">
        <v>1130</v>
      </c>
      <c r="BN114" s="86" t="s">
        <v>1132</v>
      </c>
      <c r="BO114" s="87" t="s">
        <v>68</v>
      </c>
      <c r="BP114" s="87"/>
      <c r="BQ114" s="87" t="s">
        <v>1472</v>
      </c>
      <c r="BR114" s="86" t="s">
        <v>1445</v>
      </c>
      <c r="BS114" s="86">
        <v>1</v>
      </c>
      <c r="BT114" s="86" t="s">
        <v>1445</v>
      </c>
      <c r="BU114" s="86">
        <v>1</v>
      </c>
      <c r="BV114" s="86" t="s">
        <v>63</v>
      </c>
      <c r="BW114" s="86">
        <v>1</v>
      </c>
      <c r="BX114" s="86" t="s">
        <v>1448</v>
      </c>
      <c r="BY114" s="86">
        <v>1</v>
      </c>
      <c r="BZ114" s="86" t="s">
        <v>1450</v>
      </c>
      <c r="CA114" s="86">
        <v>1</v>
      </c>
      <c r="CB114" s="86" t="s">
        <v>1452</v>
      </c>
      <c r="CC114" s="86">
        <v>0</v>
      </c>
      <c r="CD114" s="86" t="s">
        <v>1454</v>
      </c>
      <c r="CE114" s="86">
        <v>1</v>
      </c>
      <c r="CF114" s="86" t="s">
        <v>1454</v>
      </c>
      <c r="CG114" s="86">
        <v>1</v>
      </c>
      <c r="CH114" s="86" t="s">
        <v>1454</v>
      </c>
      <c r="CI114" s="86">
        <v>1</v>
      </c>
      <c r="CJ114" s="86" t="s">
        <v>1454</v>
      </c>
      <c r="CK114" s="86">
        <v>1</v>
      </c>
      <c r="CL114" s="86" t="s">
        <v>1454</v>
      </c>
      <c r="CM114" s="86">
        <v>1</v>
      </c>
      <c r="CN114" s="86" t="s">
        <v>1454</v>
      </c>
      <c r="CO114" s="86">
        <v>1</v>
      </c>
      <c r="CP114" s="87" t="s">
        <v>1478</v>
      </c>
      <c r="CQ114" s="152">
        <v>1</v>
      </c>
    </row>
    <row r="115" spans="1:95" ht="13.2" x14ac:dyDescent="0.25">
      <c r="A115" s="82">
        <v>45572.42013569444</v>
      </c>
      <c r="B115" s="83" t="s">
        <v>442</v>
      </c>
      <c r="C115" s="84" t="s">
        <v>443</v>
      </c>
      <c r="D115" s="83">
        <v>46.3</v>
      </c>
      <c r="E115" s="83">
        <v>0.08</v>
      </c>
      <c r="F115" s="83" t="s">
        <v>423</v>
      </c>
      <c r="G115" s="83" t="s">
        <v>76</v>
      </c>
      <c r="H115" s="83" t="s">
        <v>335</v>
      </c>
      <c r="I115" s="83" t="s">
        <v>63</v>
      </c>
      <c r="J115" s="83" t="s">
        <v>64</v>
      </c>
      <c r="K115" s="83" t="s">
        <v>84</v>
      </c>
      <c r="L115" s="83" t="s">
        <v>64</v>
      </c>
      <c r="M115" s="83" t="s">
        <v>84</v>
      </c>
      <c r="N115" s="83" t="s">
        <v>64</v>
      </c>
      <c r="O115" s="83" t="s">
        <v>84</v>
      </c>
      <c r="P115" s="83" t="s">
        <v>84</v>
      </c>
      <c r="Q115" s="83" t="s">
        <v>84</v>
      </c>
      <c r="R115" s="83" t="s">
        <v>64</v>
      </c>
      <c r="S115" s="83" t="s">
        <v>84</v>
      </c>
      <c r="T115" s="83" t="s">
        <v>64</v>
      </c>
      <c r="U115" s="83" t="s">
        <v>64</v>
      </c>
      <c r="V115" s="83" t="s">
        <v>84</v>
      </c>
      <c r="W115" s="83" t="s">
        <v>64</v>
      </c>
      <c r="X115" s="83" t="s">
        <v>64</v>
      </c>
      <c r="Y115" s="83" t="s">
        <v>64</v>
      </c>
      <c r="Z115" s="83" t="s">
        <v>65</v>
      </c>
      <c r="AA115" s="83" t="s">
        <v>65</v>
      </c>
      <c r="AB115" s="83" t="s">
        <v>65</v>
      </c>
      <c r="AC115" s="83" t="s">
        <v>65</v>
      </c>
      <c r="AD115" s="83" t="s">
        <v>65</v>
      </c>
      <c r="AE115" s="83" t="s">
        <v>65</v>
      </c>
      <c r="AF115" s="83" t="s">
        <v>66</v>
      </c>
      <c r="AG115" s="83" t="s">
        <v>66</v>
      </c>
      <c r="AH115" s="83" t="s">
        <v>65</v>
      </c>
      <c r="AI115" s="83" t="s">
        <v>101</v>
      </c>
      <c r="AJ115" s="83" t="s">
        <v>65</v>
      </c>
      <c r="AK115" s="83" t="s">
        <v>79</v>
      </c>
      <c r="AL115" s="83" t="s">
        <v>66</v>
      </c>
      <c r="AM115" s="83" t="s">
        <v>66</v>
      </c>
      <c r="AN115" s="83" t="s">
        <v>79</v>
      </c>
      <c r="AO115" s="83" t="s">
        <v>79</v>
      </c>
      <c r="AP115" s="83" t="s">
        <v>85</v>
      </c>
      <c r="AQ115" s="83" t="s">
        <v>85</v>
      </c>
      <c r="AR115" s="83" t="s">
        <v>63</v>
      </c>
      <c r="AS115" s="83" t="s">
        <v>68</v>
      </c>
      <c r="AT115" s="83" t="s">
        <v>87</v>
      </c>
      <c r="AU115" s="83" t="s">
        <v>70</v>
      </c>
      <c r="AV115" s="83" t="s">
        <v>80</v>
      </c>
      <c r="AW115" s="83" t="s">
        <v>72</v>
      </c>
      <c r="AX115" s="83" t="s">
        <v>73</v>
      </c>
      <c r="AY115" s="83" t="s">
        <v>72</v>
      </c>
      <c r="AZ115" s="83" t="s">
        <v>63</v>
      </c>
      <c r="BA115" s="83" t="s">
        <v>73</v>
      </c>
      <c r="BB115" s="83" t="s">
        <v>73</v>
      </c>
      <c r="BC115" s="83" t="s">
        <v>73</v>
      </c>
      <c r="BD115" s="83"/>
      <c r="BE115" s="83" t="s">
        <v>73</v>
      </c>
      <c r="BF115" s="83"/>
      <c r="BG115" s="87" t="s">
        <v>335</v>
      </c>
      <c r="BH115" s="86" t="s">
        <v>60</v>
      </c>
      <c r="BI115" s="76" t="s">
        <v>1414</v>
      </c>
      <c r="BJ115">
        <v>9</v>
      </c>
      <c r="BK115" s="87">
        <v>54</v>
      </c>
      <c r="BL115" s="87"/>
      <c r="BM115" s="86" t="s">
        <v>1130</v>
      </c>
      <c r="BN115" s="86" t="s">
        <v>1132</v>
      </c>
      <c r="BO115" s="87" t="s">
        <v>68</v>
      </c>
      <c r="BP115" s="87"/>
      <c r="BQ115" s="87" t="s">
        <v>1472</v>
      </c>
      <c r="BR115" s="86" t="s">
        <v>1445</v>
      </c>
      <c r="BS115" s="86">
        <v>1</v>
      </c>
      <c r="BT115" s="86" t="s">
        <v>1445</v>
      </c>
      <c r="BU115" s="86">
        <v>1</v>
      </c>
      <c r="BV115" s="86" t="s">
        <v>63</v>
      </c>
      <c r="BW115" s="86">
        <v>1</v>
      </c>
      <c r="BX115" s="86" t="s">
        <v>1448</v>
      </c>
      <c r="BY115" s="86">
        <v>1</v>
      </c>
      <c r="BZ115" s="86" t="s">
        <v>1470</v>
      </c>
      <c r="CA115" s="86">
        <v>2</v>
      </c>
      <c r="CB115" s="86" t="s">
        <v>1452</v>
      </c>
      <c r="CC115" s="86">
        <v>0</v>
      </c>
      <c r="CD115" s="86" t="s">
        <v>1454</v>
      </c>
      <c r="CE115" s="86">
        <v>1</v>
      </c>
      <c r="CF115" s="86" t="s">
        <v>226</v>
      </c>
      <c r="CG115" s="86">
        <v>0</v>
      </c>
      <c r="CH115" s="86" t="s">
        <v>1454</v>
      </c>
      <c r="CI115" s="86">
        <v>1</v>
      </c>
      <c r="CJ115" s="86" t="s">
        <v>1454</v>
      </c>
      <c r="CK115" s="86">
        <v>1</v>
      </c>
      <c r="CL115" s="86" t="s">
        <v>226</v>
      </c>
      <c r="CM115" s="86">
        <v>0</v>
      </c>
      <c r="CN115" s="86" t="s">
        <v>226</v>
      </c>
      <c r="CO115" s="86">
        <v>0</v>
      </c>
      <c r="CP115" s="87" t="s">
        <v>1477</v>
      </c>
      <c r="CQ115" s="152">
        <v>0</v>
      </c>
    </row>
    <row r="116" spans="1:95" ht="13.2" x14ac:dyDescent="0.25">
      <c r="A116" s="82">
        <v>45572.423066400464</v>
      </c>
      <c r="B116" s="83" t="s">
        <v>447</v>
      </c>
      <c r="C116" s="84" t="s">
        <v>448</v>
      </c>
      <c r="D116" s="83">
        <v>100</v>
      </c>
      <c r="E116" s="83">
        <v>0.5</v>
      </c>
      <c r="F116" s="83" t="s">
        <v>423</v>
      </c>
      <c r="G116" s="83" t="s">
        <v>76</v>
      </c>
      <c r="H116" s="83" t="s">
        <v>449</v>
      </c>
      <c r="I116" s="83" t="s">
        <v>63</v>
      </c>
      <c r="J116" s="83" t="s">
        <v>64</v>
      </c>
      <c r="K116" s="83" t="s">
        <v>64</v>
      </c>
      <c r="L116" s="83" t="s">
        <v>64</v>
      </c>
      <c r="M116" s="83" t="s">
        <v>84</v>
      </c>
      <c r="N116" s="83" t="s">
        <v>64</v>
      </c>
      <c r="O116" s="83" t="s">
        <v>64</v>
      </c>
      <c r="P116" s="83" t="s">
        <v>64</v>
      </c>
      <c r="Q116" s="83" t="s">
        <v>84</v>
      </c>
      <c r="R116" s="83" t="s">
        <v>64</v>
      </c>
      <c r="S116" s="83" t="s">
        <v>84</v>
      </c>
      <c r="T116" s="83" t="s">
        <v>64</v>
      </c>
      <c r="U116" s="83" t="s">
        <v>84</v>
      </c>
      <c r="V116" s="83" t="s">
        <v>64</v>
      </c>
      <c r="W116" s="83" t="s">
        <v>64</v>
      </c>
      <c r="X116" s="83" t="s">
        <v>84</v>
      </c>
      <c r="Y116" s="83" t="s">
        <v>64</v>
      </c>
      <c r="Z116" s="83" t="s">
        <v>65</v>
      </c>
      <c r="AA116" s="83" t="s">
        <v>65</v>
      </c>
      <c r="AB116" s="83" t="s">
        <v>66</v>
      </c>
      <c r="AC116" s="83" t="s">
        <v>65</v>
      </c>
      <c r="AD116" s="83" t="s">
        <v>65</v>
      </c>
      <c r="AE116" s="83" t="s">
        <v>65</v>
      </c>
      <c r="AF116" s="83" t="s">
        <v>66</v>
      </c>
      <c r="AG116" s="83" t="s">
        <v>65</v>
      </c>
      <c r="AH116" s="83" t="s">
        <v>65</v>
      </c>
      <c r="AI116" s="83" t="s">
        <v>101</v>
      </c>
      <c r="AJ116" s="83" t="s">
        <v>66</v>
      </c>
      <c r="AK116" s="83" t="s">
        <v>66</v>
      </c>
      <c r="AL116" s="83" t="s">
        <v>65</v>
      </c>
      <c r="AM116" s="83" t="s">
        <v>65</v>
      </c>
      <c r="AN116" s="83" t="s">
        <v>66</v>
      </c>
      <c r="AO116" s="83" t="s">
        <v>66</v>
      </c>
      <c r="AP116" s="83" t="s">
        <v>67</v>
      </c>
      <c r="AQ116" s="83" t="s">
        <v>67</v>
      </c>
      <c r="AR116" s="83" t="s">
        <v>86</v>
      </c>
      <c r="AS116" s="83" t="s">
        <v>68</v>
      </c>
      <c r="AT116" s="83" t="s">
        <v>69</v>
      </c>
      <c r="AU116" s="83" t="s">
        <v>70</v>
      </c>
      <c r="AV116" s="83" t="s">
        <v>71</v>
      </c>
      <c r="AW116" s="83" t="s">
        <v>73</v>
      </c>
      <c r="AX116" s="83" t="s">
        <v>73</v>
      </c>
      <c r="AY116" s="83" t="s">
        <v>72</v>
      </c>
      <c r="AZ116" s="83" t="s">
        <v>72</v>
      </c>
      <c r="BA116" s="83" t="s">
        <v>72</v>
      </c>
      <c r="BB116" s="83" t="s">
        <v>73</v>
      </c>
      <c r="BC116" s="83" t="s">
        <v>73</v>
      </c>
      <c r="BD116" s="83"/>
      <c r="BE116" s="83" t="s">
        <v>73</v>
      </c>
      <c r="BF116" s="83"/>
      <c r="BG116" s="87" t="s">
        <v>335</v>
      </c>
      <c r="BH116" s="86" t="s">
        <v>60</v>
      </c>
      <c r="BI116" s="76" t="s">
        <v>1414</v>
      </c>
      <c r="BJ116">
        <v>11</v>
      </c>
      <c r="BK116" s="87">
        <v>58</v>
      </c>
      <c r="BL116" s="87"/>
      <c r="BM116" s="86" t="s">
        <v>1130</v>
      </c>
      <c r="BN116" s="86" t="s">
        <v>1132</v>
      </c>
      <c r="BO116" s="87" t="s">
        <v>68</v>
      </c>
      <c r="BP116" s="87"/>
      <c r="BQ116" s="87" t="s">
        <v>1472</v>
      </c>
      <c r="BR116" s="86" t="s">
        <v>1445</v>
      </c>
      <c r="BS116" s="86">
        <v>1</v>
      </c>
      <c r="BT116" s="86" t="s">
        <v>1445</v>
      </c>
      <c r="BU116" s="86">
        <v>1</v>
      </c>
      <c r="BV116" s="86" t="s">
        <v>63</v>
      </c>
      <c r="BW116" s="86">
        <v>1</v>
      </c>
      <c r="BX116" s="86" t="s">
        <v>1447</v>
      </c>
      <c r="BY116" s="86">
        <v>0</v>
      </c>
      <c r="BZ116" s="86" t="s">
        <v>1470</v>
      </c>
      <c r="CA116" s="86">
        <v>2</v>
      </c>
      <c r="CB116" s="86" t="s">
        <v>1452</v>
      </c>
      <c r="CC116" s="86">
        <v>0</v>
      </c>
      <c r="CD116" s="86" t="s">
        <v>226</v>
      </c>
      <c r="CE116" s="86">
        <v>0</v>
      </c>
      <c r="CF116" s="86" t="s">
        <v>226</v>
      </c>
      <c r="CG116" s="86">
        <v>0</v>
      </c>
      <c r="CH116" s="86" t="s">
        <v>1454</v>
      </c>
      <c r="CI116" s="86">
        <v>1</v>
      </c>
      <c r="CJ116" s="86" t="s">
        <v>1454</v>
      </c>
      <c r="CK116" s="86">
        <v>1</v>
      </c>
      <c r="CL116" s="86" t="s">
        <v>1454</v>
      </c>
      <c r="CM116" s="86">
        <v>1</v>
      </c>
      <c r="CN116" s="86" t="s">
        <v>226</v>
      </c>
      <c r="CO116" s="86">
        <v>0</v>
      </c>
      <c r="CP116" s="87" t="s">
        <v>1477</v>
      </c>
      <c r="CQ116" s="152">
        <v>0</v>
      </c>
    </row>
    <row r="117" spans="1:95" ht="13.2" x14ac:dyDescent="0.25">
      <c r="A117" s="82">
        <v>45572.424187581018</v>
      </c>
      <c r="B117" s="83" t="s">
        <v>450</v>
      </c>
      <c r="C117" s="84" t="s">
        <v>451</v>
      </c>
      <c r="D117" s="83">
        <v>100</v>
      </c>
      <c r="E117" s="83">
        <v>0.57999999999999996</v>
      </c>
      <c r="F117" s="83" t="s">
        <v>423</v>
      </c>
      <c r="G117" s="83" t="s">
        <v>76</v>
      </c>
      <c r="H117" s="83" t="s">
        <v>330</v>
      </c>
      <c r="I117" s="83" t="s">
        <v>63</v>
      </c>
      <c r="J117" s="83" t="s">
        <v>64</v>
      </c>
      <c r="K117" s="83" t="s">
        <v>84</v>
      </c>
      <c r="L117" s="83" t="s">
        <v>64</v>
      </c>
      <c r="M117" s="83" t="s">
        <v>84</v>
      </c>
      <c r="N117" s="83" t="s">
        <v>64</v>
      </c>
      <c r="O117" s="83" t="s">
        <v>64</v>
      </c>
      <c r="P117" s="83" t="s">
        <v>84</v>
      </c>
      <c r="Q117" s="83" t="s">
        <v>84</v>
      </c>
      <c r="R117" s="83" t="s">
        <v>84</v>
      </c>
      <c r="S117" s="83" t="s">
        <v>64</v>
      </c>
      <c r="T117" s="83" t="s">
        <v>64</v>
      </c>
      <c r="U117" s="83" t="s">
        <v>64</v>
      </c>
      <c r="V117" s="83" t="s">
        <v>64</v>
      </c>
      <c r="W117" s="83" t="s">
        <v>64</v>
      </c>
      <c r="X117" s="83" t="s">
        <v>64</v>
      </c>
      <c r="Y117" s="83" t="s">
        <v>64</v>
      </c>
      <c r="Z117" s="83" t="s">
        <v>66</v>
      </c>
      <c r="AA117" s="83" t="s">
        <v>65</v>
      </c>
      <c r="AB117" s="83" t="s">
        <v>66</v>
      </c>
      <c r="AC117" s="83" t="s">
        <v>65</v>
      </c>
      <c r="AD117" s="83" t="s">
        <v>65</v>
      </c>
      <c r="AE117" s="83" t="s">
        <v>66</v>
      </c>
      <c r="AF117" s="83" t="s">
        <v>66</v>
      </c>
      <c r="AG117" s="83" t="s">
        <v>65</v>
      </c>
      <c r="AH117" s="83" t="s">
        <v>66</v>
      </c>
      <c r="AI117" s="83" t="s">
        <v>66</v>
      </c>
      <c r="AJ117" s="83" t="s">
        <v>66</v>
      </c>
      <c r="AK117" s="83" t="s">
        <v>65</v>
      </c>
      <c r="AL117" s="83" t="s">
        <v>66</v>
      </c>
      <c r="AM117" s="83" t="s">
        <v>65</v>
      </c>
      <c r="AN117" s="83" t="s">
        <v>66</v>
      </c>
      <c r="AO117" s="83" t="s">
        <v>66</v>
      </c>
      <c r="AP117" s="83" t="s">
        <v>67</v>
      </c>
      <c r="AQ117" s="83" t="s">
        <v>67</v>
      </c>
      <c r="AR117" s="83" t="s">
        <v>86</v>
      </c>
      <c r="AS117" s="83" t="s">
        <v>68</v>
      </c>
      <c r="AT117" s="83" t="s">
        <v>69</v>
      </c>
      <c r="AU117" s="83" t="s">
        <v>70</v>
      </c>
      <c r="AV117" s="83" t="s">
        <v>71</v>
      </c>
      <c r="AW117" s="83" t="s">
        <v>72</v>
      </c>
      <c r="AX117" s="83" t="s">
        <v>63</v>
      </c>
      <c r="AY117" s="83" t="s">
        <v>63</v>
      </c>
      <c r="AZ117" s="83" t="s">
        <v>72</v>
      </c>
      <c r="BA117" s="83" t="s">
        <v>73</v>
      </c>
      <c r="BB117" s="83" t="s">
        <v>73</v>
      </c>
      <c r="BC117" s="83" t="s">
        <v>73</v>
      </c>
      <c r="BD117" s="83"/>
      <c r="BE117" s="83" t="s">
        <v>73</v>
      </c>
      <c r="BF117" s="83"/>
      <c r="BG117" s="87" t="s">
        <v>335</v>
      </c>
      <c r="BH117" s="86" t="s">
        <v>60</v>
      </c>
      <c r="BI117" s="76" t="s">
        <v>1414</v>
      </c>
      <c r="BJ117">
        <v>11</v>
      </c>
      <c r="BK117" s="87">
        <v>53</v>
      </c>
      <c r="BL117" s="87"/>
      <c r="BM117" s="86" t="s">
        <v>1130</v>
      </c>
      <c r="BN117" s="86" t="s">
        <v>1132</v>
      </c>
      <c r="BO117" s="87" t="s">
        <v>68</v>
      </c>
      <c r="BP117" s="87"/>
      <c r="BQ117" s="87" t="s">
        <v>1472</v>
      </c>
      <c r="BR117" s="86" t="s">
        <v>1445</v>
      </c>
      <c r="BS117" s="86">
        <v>1</v>
      </c>
      <c r="BT117" s="86" t="s">
        <v>1445</v>
      </c>
      <c r="BU117" s="86">
        <v>1</v>
      </c>
      <c r="BV117" s="86" t="s">
        <v>63</v>
      </c>
      <c r="BW117" s="86">
        <v>1</v>
      </c>
      <c r="BX117" s="86" t="s">
        <v>1447</v>
      </c>
      <c r="BY117" s="86">
        <v>0</v>
      </c>
      <c r="BZ117" s="86" t="s">
        <v>1470</v>
      </c>
      <c r="CA117" s="86">
        <v>2</v>
      </c>
      <c r="CB117" s="86" t="s">
        <v>1452</v>
      </c>
      <c r="CC117" s="86">
        <v>0</v>
      </c>
      <c r="CD117" s="86" t="s">
        <v>1454</v>
      </c>
      <c r="CE117" s="86">
        <v>1</v>
      </c>
      <c r="CF117" s="86" t="s">
        <v>1454</v>
      </c>
      <c r="CG117" s="86">
        <v>1</v>
      </c>
      <c r="CH117" s="86" t="s">
        <v>1454</v>
      </c>
      <c r="CI117" s="86">
        <v>1</v>
      </c>
      <c r="CJ117" s="86" t="s">
        <v>1454</v>
      </c>
      <c r="CK117" s="86">
        <v>1</v>
      </c>
      <c r="CL117" s="86" t="s">
        <v>226</v>
      </c>
      <c r="CM117" s="86">
        <v>0</v>
      </c>
      <c r="CN117" s="86" t="s">
        <v>226</v>
      </c>
      <c r="CO117" s="86">
        <v>0</v>
      </c>
      <c r="CP117" s="87" t="s">
        <v>1477</v>
      </c>
      <c r="CQ117" s="152">
        <v>0</v>
      </c>
    </row>
    <row r="118" spans="1:95" ht="13.2" x14ac:dyDescent="0.25">
      <c r="A118" s="82">
        <v>45572.425295925925</v>
      </c>
      <c r="B118" s="83" t="s">
        <v>452</v>
      </c>
      <c r="C118" s="84" t="s">
        <v>453</v>
      </c>
      <c r="D118" s="83">
        <v>77.680000000000007</v>
      </c>
      <c r="E118" s="83">
        <v>0.38</v>
      </c>
      <c r="F118" s="83" t="s">
        <v>423</v>
      </c>
      <c r="G118" s="83" t="s">
        <v>76</v>
      </c>
      <c r="H118" s="83" t="s">
        <v>454</v>
      </c>
      <c r="I118" s="83" t="s">
        <v>63</v>
      </c>
      <c r="J118" s="83" t="s">
        <v>64</v>
      </c>
      <c r="K118" s="83" t="s">
        <v>84</v>
      </c>
      <c r="L118" s="83" t="s">
        <v>64</v>
      </c>
      <c r="M118" s="83" t="s">
        <v>84</v>
      </c>
      <c r="N118" s="83" t="s">
        <v>64</v>
      </c>
      <c r="O118" s="83" t="s">
        <v>64</v>
      </c>
      <c r="P118" s="83" t="s">
        <v>84</v>
      </c>
      <c r="Q118" s="83" t="s">
        <v>84</v>
      </c>
      <c r="R118" s="83" t="s">
        <v>64</v>
      </c>
      <c r="S118" s="83" t="s">
        <v>64</v>
      </c>
      <c r="T118" s="83" t="s">
        <v>84</v>
      </c>
      <c r="U118" s="83" t="s">
        <v>64</v>
      </c>
      <c r="V118" s="83" t="s">
        <v>64</v>
      </c>
      <c r="W118" s="83" t="s">
        <v>84</v>
      </c>
      <c r="X118" s="83" t="s">
        <v>64</v>
      </c>
      <c r="Y118" s="83" t="s">
        <v>64</v>
      </c>
      <c r="Z118" s="83" t="s">
        <v>65</v>
      </c>
      <c r="AA118" s="83" t="s">
        <v>65</v>
      </c>
      <c r="AB118" s="83" t="s">
        <v>65</v>
      </c>
      <c r="AC118" s="83" t="s">
        <v>65</v>
      </c>
      <c r="AD118" s="83" t="s">
        <v>65</v>
      </c>
      <c r="AE118" s="83" t="s">
        <v>66</v>
      </c>
      <c r="AF118" s="83" t="s">
        <v>65</v>
      </c>
      <c r="AG118" s="83" t="s">
        <v>65</v>
      </c>
      <c r="AH118" s="83" t="s">
        <v>65</v>
      </c>
      <c r="AI118" s="83" t="s">
        <v>101</v>
      </c>
      <c r="AJ118" s="83" t="s">
        <v>65</v>
      </c>
      <c r="AK118" s="83" t="s">
        <v>66</v>
      </c>
      <c r="AL118" s="83" t="s">
        <v>66</v>
      </c>
      <c r="AM118" s="83" t="s">
        <v>65</v>
      </c>
      <c r="AN118" s="83" t="s">
        <v>66</v>
      </c>
      <c r="AO118" s="83" t="s">
        <v>66</v>
      </c>
      <c r="AP118" s="83" t="s">
        <v>85</v>
      </c>
      <c r="AQ118" s="83" t="s">
        <v>85</v>
      </c>
      <c r="AR118" s="83" t="s">
        <v>63</v>
      </c>
      <c r="AS118" s="83" t="s">
        <v>81</v>
      </c>
      <c r="AT118" s="83" t="s">
        <v>69</v>
      </c>
      <c r="AU118" s="83" t="s">
        <v>70</v>
      </c>
      <c r="AV118" s="83" t="s">
        <v>71</v>
      </c>
      <c r="AW118" s="83" t="s">
        <v>72</v>
      </c>
      <c r="AX118" s="83" t="s">
        <v>73</v>
      </c>
      <c r="AY118" s="83" t="s">
        <v>72</v>
      </c>
      <c r="AZ118" s="83" t="s">
        <v>72</v>
      </c>
      <c r="BA118" s="83" t="s">
        <v>73</v>
      </c>
      <c r="BB118" s="83" t="s">
        <v>73</v>
      </c>
      <c r="BC118" s="83" t="s">
        <v>73</v>
      </c>
      <c r="BD118" s="83"/>
      <c r="BE118" s="83" t="s">
        <v>73</v>
      </c>
      <c r="BF118" s="83"/>
      <c r="BG118" s="87" t="s">
        <v>335</v>
      </c>
      <c r="BH118" s="86" t="s">
        <v>60</v>
      </c>
      <c r="BI118" s="76" t="s">
        <v>1414</v>
      </c>
      <c r="BJ118">
        <v>10</v>
      </c>
      <c r="BK118" s="87">
        <v>59</v>
      </c>
      <c r="BL118" s="87"/>
      <c r="BM118" s="86" t="s">
        <v>1130</v>
      </c>
      <c r="BN118" s="86" t="s">
        <v>1132</v>
      </c>
      <c r="BO118" s="87" t="s">
        <v>68</v>
      </c>
      <c r="BP118" s="87"/>
      <c r="BQ118" s="87" t="s">
        <v>1472</v>
      </c>
      <c r="BR118" s="86" t="s">
        <v>1445</v>
      </c>
      <c r="BS118" s="86">
        <v>1</v>
      </c>
      <c r="BT118" s="86" t="s">
        <v>1445</v>
      </c>
      <c r="BU118" s="86">
        <v>1</v>
      </c>
      <c r="BV118" s="86" t="s">
        <v>63</v>
      </c>
      <c r="BW118" s="86">
        <v>1</v>
      </c>
      <c r="BX118" s="86" t="s">
        <v>1447</v>
      </c>
      <c r="BY118" s="86">
        <v>0</v>
      </c>
      <c r="BZ118" s="86" t="s">
        <v>1470</v>
      </c>
      <c r="CA118" s="86">
        <v>2</v>
      </c>
      <c r="CB118" s="86" t="s">
        <v>1452</v>
      </c>
      <c r="CC118" s="86">
        <v>0</v>
      </c>
      <c r="CD118" s="86" t="s">
        <v>1454</v>
      </c>
      <c r="CE118" s="86">
        <v>1</v>
      </c>
      <c r="CF118" s="86" t="s">
        <v>226</v>
      </c>
      <c r="CG118" s="86">
        <v>0</v>
      </c>
      <c r="CH118" s="86" t="s">
        <v>1454</v>
      </c>
      <c r="CI118" s="86">
        <v>1</v>
      </c>
      <c r="CJ118" s="86" t="s">
        <v>1454</v>
      </c>
      <c r="CK118" s="86">
        <v>1</v>
      </c>
      <c r="CL118" s="86" t="s">
        <v>226</v>
      </c>
      <c r="CM118" s="86">
        <v>0</v>
      </c>
      <c r="CN118" s="86" t="s">
        <v>226</v>
      </c>
      <c r="CO118" s="86">
        <v>0</v>
      </c>
      <c r="CP118" s="87" t="s">
        <v>1477</v>
      </c>
      <c r="CQ118" s="152">
        <v>0</v>
      </c>
    </row>
    <row r="119" spans="1:95" ht="13.2" x14ac:dyDescent="0.25">
      <c r="A119" s="82">
        <v>45572.427031157407</v>
      </c>
      <c r="B119" s="83" t="s">
        <v>455</v>
      </c>
      <c r="C119" s="84" t="s">
        <v>456</v>
      </c>
      <c r="D119" s="83">
        <v>100</v>
      </c>
      <c r="E119" s="83">
        <v>0.57999999999999996</v>
      </c>
      <c r="F119" s="83" t="s">
        <v>423</v>
      </c>
      <c r="G119" s="83" t="s">
        <v>76</v>
      </c>
      <c r="H119" s="83" t="s">
        <v>457</v>
      </c>
      <c r="I119" s="83" t="s">
        <v>63</v>
      </c>
      <c r="J119" s="83" t="s">
        <v>64</v>
      </c>
      <c r="K119" s="83" t="s">
        <v>64</v>
      </c>
      <c r="L119" s="83" t="s">
        <v>64</v>
      </c>
      <c r="M119" s="83" t="s">
        <v>78</v>
      </c>
      <c r="N119" s="83" t="s">
        <v>84</v>
      </c>
      <c r="O119" s="83" t="s">
        <v>78</v>
      </c>
      <c r="P119" s="83" t="s">
        <v>64</v>
      </c>
      <c r="Q119" s="83" t="s">
        <v>64</v>
      </c>
      <c r="R119" s="83" t="s">
        <v>64</v>
      </c>
      <c r="S119" s="83" t="s">
        <v>64</v>
      </c>
      <c r="T119" s="83" t="s">
        <v>64</v>
      </c>
      <c r="U119" s="83" t="s">
        <v>64</v>
      </c>
      <c r="V119" s="83" t="s">
        <v>64</v>
      </c>
      <c r="W119" s="83" t="s">
        <v>64</v>
      </c>
      <c r="X119" s="83" t="s">
        <v>64</v>
      </c>
      <c r="Y119" s="83" t="s">
        <v>64</v>
      </c>
      <c r="Z119" s="83" t="s">
        <v>65</v>
      </c>
      <c r="AA119" s="83" t="s">
        <v>65</v>
      </c>
      <c r="AB119" s="83" t="s">
        <v>66</v>
      </c>
      <c r="AC119" s="83" t="s">
        <v>65</v>
      </c>
      <c r="AD119" s="83" t="s">
        <v>65</v>
      </c>
      <c r="AE119" s="83" t="s">
        <v>65</v>
      </c>
      <c r="AF119" s="83" t="s">
        <v>65</v>
      </c>
      <c r="AG119" s="83" t="s">
        <v>65</v>
      </c>
      <c r="AH119" s="83" t="s">
        <v>66</v>
      </c>
      <c r="AI119" s="83" t="s">
        <v>101</v>
      </c>
      <c r="AJ119" s="83" t="s">
        <v>65</v>
      </c>
      <c r="AK119" s="83" t="s">
        <v>65</v>
      </c>
      <c r="AL119" s="83" t="s">
        <v>65</v>
      </c>
      <c r="AM119" s="83" t="s">
        <v>66</v>
      </c>
      <c r="AN119" s="83" t="s">
        <v>66</v>
      </c>
      <c r="AO119" s="83" t="s">
        <v>65</v>
      </c>
      <c r="AP119" s="83" t="s">
        <v>67</v>
      </c>
      <c r="AQ119" s="83" t="s">
        <v>67</v>
      </c>
      <c r="AR119" s="83" t="s">
        <v>63</v>
      </c>
      <c r="AS119" s="83" t="s">
        <v>120</v>
      </c>
      <c r="AT119" s="83" t="s">
        <v>87</v>
      </c>
      <c r="AU119" s="83" t="s">
        <v>70</v>
      </c>
      <c r="AV119" s="83" t="s">
        <v>71</v>
      </c>
      <c r="AW119" s="83" t="s">
        <v>73</v>
      </c>
      <c r="AX119" s="83" t="s">
        <v>73</v>
      </c>
      <c r="AY119" s="83" t="s">
        <v>72</v>
      </c>
      <c r="AZ119" s="83" t="s">
        <v>72</v>
      </c>
      <c r="BA119" s="83" t="s">
        <v>72</v>
      </c>
      <c r="BB119" s="83" t="s">
        <v>73</v>
      </c>
      <c r="BC119" s="83" t="s">
        <v>73</v>
      </c>
      <c r="BD119" s="83"/>
      <c r="BE119" s="83" t="s">
        <v>73</v>
      </c>
      <c r="BF119" s="83"/>
      <c r="BG119" s="87" t="s">
        <v>335</v>
      </c>
      <c r="BH119" s="86" t="s">
        <v>60</v>
      </c>
      <c r="BI119" s="76" t="s">
        <v>1414</v>
      </c>
      <c r="BJ119">
        <v>14</v>
      </c>
      <c r="BK119" s="87">
        <v>60</v>
      </c>
      <c r="BL119" s="87"/>
      <c r="BM119" s="86" t="s">
        <v>1130</v>
      </c>
      <c r="BN119" s="86" t="s">
        <v>1132</v>
      </c>
      <c r="BO119" s="87" t="s">
        <v>68</v>
      </c>
      <c r="BP119" s="87"/>
      <c r="BQ119" s="87" t="s">
        <v>1472</v>
      </c>
      <c r="BR119" s="86" t="s">
        <v>1445</v>
      </c>
      <c r="BS119" s="86">
        <v>1</v>
      </c>
      <c r="BT119" s="86" t="s">
        <v>1445</v>
      </c>
      <c r="BU119" s="86">
        <v>1</v>
      </c>
      <c r="BV119" s="86" t="s">
        <v>63</v>
      </c>
      <c r="BW119" s="86">
        <v>1</v>
      </c>
      <c r="BX119" s="86" t="s">
        <v>1448</v>
      </c>
      <c r="BY119" s="86">
        <v>1</v>
      </c>
      <c r="BZ119" s="86" t="s">
        <v>1470</v>
      </c>
      <c r="CA119" s="86">
        <v>2</v>
      </c>
      <c r="CB119" s="86" t="s">
        <v>1452</v>
      </c>
      <c r="CC119" s="86">
        <v>0</v>
      </c>
      <c r="CD119" s="86" t="s">
        <v>226</v>
      </c>
      <c r="CE119" s="86">
        <v>0</v>
      </c>
      <c r="CF119" s="86" t="s">
        <v>226</v>
      </c>
      <c r="CG119" s="86">
        <v>0</v>
      </c>
      <c r="CH119" s="86" t="s">
        <v>1454</v>
      </c>
      <c r="CI119" s="86">
        <v>1</v>
      </c>
      <c r="CJ119" s="86" t="s">
        <v>1454</v>
      </c>
      <c r="CK119" s="86">
        <v>1</v>
      </c>
      <c r="CL119" s="86" t="s">
        <v>1454</v>
      </c>
      <c r="CM119" s="86">
        <v>1</v>
      </c>
      <c r="CN119" s="86" t="s">
        <v>226</v>
      </c>
      <c r="CO119" s="86">
        <v>0</v>
      </c>
      <c r="CP119" s="87" t="s">
        <v>1477</v>
      </c>
      <c r="CQ119" s="152">
        <v>0</v>
      </c>
    </row>
    <row r="120" spans="1:95" ht="13.2" x14ac:dyDescent="0.25">
      <c r="A120" s="82">
        <v>45572.428366192129</v>
      </c>
      <c r="B120" s="83" t="s">
        <v>458</v>
      </c>
      <c r="C120" s="84" t="s">
        <v>459</v>
      </c>
      <c r="D120" s="83">
        <v>86.61</v>
      </c>
      <c r="E120" s="83">
        <v>0.46</v>
      </c>
      <c r="F120" s="83" t="s">
        <v>423</v>
      </c>
      <c r="G120" s="83" t="s">
        <v>76</v>
      </c>
      <c r="H120" s="83" t="s">
        <v>449</v>
      </c>
      <c r="I120" s="83" t="s">
        <v>63</v>
      </c>
      <c r="J120" s="83" t="s">
        <v>64</v>
      </c>
      <c r="K120" s="83" t="s">
        <v>64</v>
      </c>
      <c r="L120" s="83" t="s">
        <v>64</v>
      </c>
      <c r="M120" s="83" t="s">
        <v>84</v>
      </c>
      <c r="N120" s="83" t="s">
        <v>84</v>
      </c>
      <c r="O120" s="83" t="s">
        <v>64</v>
      </c>
      <c r="P120" s="83" t="s">
        <v>84</v>
      </c>
      <c r="Q120" s="83" t="s">
        <v>64</v>
      </c>
      <c r="R120" s="83" t="s">
        <v>64</v>
      </c>
      <c r="S120" s="83" t="s">
        <v>84</v>
      </c>
      <c r="T120" s="83" t="s">
        <v>64</v>
      </c>
      <c r="U120" s="83" t="s">
        <v>84</v>
      </c>
      <c r="V120" s="83" t="s">
        <v>64</v>
      </c>
      <c r="W120" s="83" t="s">
        <v>84</v>
      </c>
      <c r="X120" s="83" t="s">
        <v>64</v>
      </c>
      <c r="Y120" s="83" t="s">
        <v>64</v>
      </c>
      <c r="Z120" s="83" t="s">
        <v>66</v>
      </c>
      <c r="AA120" s="83" t="s">
        <v>66</v>
      </c>
      <c r="AB120" s="83" t="s">
        <v>79</v>
      </c>
      <c r="AC120" s="83" t="s">
        <v>66</v>
      </c>
      <c r="AD120" s="83" t="s">
        <v>66</v>
      </c>
      <c r="AE120" s="83" t="s">
        <v>66</v>
      </c>
      <c r="AF120" s="83" t="s">
        <v>66</v>
      </c>
      <c r="AG120" s="83" t="s">
        <v>65</v>
      </c>
      <c r="AH120" s="83" t="s">
        <v>66</v>
      </c>
      <c r="AI120" s="83" t="s">
        <v>79</v>
      </c>
      <c r="AJ120" s="83" t="s">
        <v>66</v>
      </c>
      <c r="AK120" s="83" t="s">
        <v>66</v>
      </c>
      <c r="AL120" s="83" t="s">
        <v>66</v>
      </c>
      <c r="AM120" s="83" t="s">
        <v>66</v>
      </c>
      <c r="AN120" s="83" t="s">
        <v>66</v>
      </c>
      <c r="AO120" s="83" t="s">
        <v>79</v>
      </c>
      <c r="AP120" s="83" t="s">
        <v>67</v>
      </c>
      <c r="AQ120" s="83" t="s">
        <v>67</v>
      </c>
      <c r="AR120" s="83" t="s">
        <v>73</v>
      </c>
      <c r="AS120" s="83" t="s">
        <v>292</v>
      </c>
      <c r="AT120" s="83" t="s">
        <v>87</v>
      </c>
      <c r="AU120" s="83" t="s">
        <v>67</v>
      </c>
      <c r="AV120" s="83" t="s">
        <v>132</v>
      </c>
      <c r="AW120" s="83" t="s">
        <v>73</v>
      </c>
      <c r="AX120" s="83" t="s">
        <v>73</v>
      </c>
      <c r="AY120" s="83" t="s">
        <v>63</v>
      </c>
      <c r="AZ120" s="83" t="s">
        <v>73</v>
      </c>
      <c r="BA120" s="83" t="s">
        <v>73</v>
      </c>
      <c r="BB120" s="83" t="s">
        <v>73</v>
      </c>
      <c r="BC120" s="83" t="s">
        <v>73</v>
      </c>
      <c r="BD120" s="83"/>
      <c r="BE120" s="83" t="s">
        <v>73</v>
      </c>
      <c r="BF120" s="83"/>
      <c r="BG120" s="87" t="s">
        <v>335</v>
      </c>
      <c r="BH120" s="86" t="s">
        <v>60</v>
      </c>
      <c r="BI120" s="76" t="s">
        <v>1414</v>
      </c>
      <c r="BJ120">
        <v>10</v>
      </c>
      <c r="BK120" s="87">
        <v>47</v>
      </c>
      <c r="BL120" s="87"/>
      <c r="BM120" s="86" t="s">
        <v>1130</v>
      </c>
      <c r="BN120" s="86" t="s">
        <v>1132</v>
      </c>
      <c r="BO120" s="87" t="s">
        <v>68</v>
      </c>
      <c r="BP120" s="87"/>
      <c r="BQ120" s="87" t="s">
        <v>1472</v>
      </c>
      <c r="BR120" s="86" t="s">
        <v>1445</v>
      </c>
      <c r="BS120" s="86">
        <v>1</v>
      </c>
      <c r="BT120" s="86" t="s">
        <v>1445</v>
      </c>
      <c r="BU120" s="86">
        <v>1</v>
      </c>
      <c r="BV120" s="86" t="s">
        <v>73</v>
      </c>
      <c r="BW120" s="86">
        <v>0</v>
      </c>
      <c r="BX120" s="86" t="s">
        <v>1448</v>
      </c>
      <c r="BY120" s="86">
        <v>1</v>
      </c>
      <c r="BZ120" s="86" t="s">
        <v>1450</v>
      </c>
      <c r="CA120" s="86">
        <v>1</v>
      </c>
      <c r="CB120" s="86" t="s">
        <v>1452</v>
      </c>
      <c r="CC120" s="86">
        <v>0</v>
      </c>
      <c r="CD120" s="86" t="s">
        <v>226</v>
      </c>
      <c r="CE120" s="86">
        <v>0</v>
      </c>
      <c r="CF120" s="86" t="s">
        <v>226</v>
      </c>
      <c r="CG120" s="86">
        <v>0</v>
      </c>
      <c r="CH120" s="86" t="s">
        <v>1454</v>
      </c>
      <c r="CI120" s="86">
        <v>1</v>
      </c>
      <c r="CJ120" s="86" t="s">
        <v>226</v>
      </c>
      <c r="CK120" s="86">
        <v>0</v>
      </c>
      <c r="CL120" s="86" t="s">
        <v>226</v>
      </c>
      <c r="CM120" s="86">
        <v>0</v>
      </c>
      <c r="CN120" s="86" t="s">
        <v>226</v>
      </c>
      <c r="CO120" s="86">
        <v>0</v>
      </c>
      <c r="CP120" s="87" t="s">
        <v>1477</v>
      </c>
      <c r="CQ120" s="152">
        <v>0</v>
      </c>
    </row>
    <row r="121" spans="1:95" ht="13.2" x14ac:dyDescent="0.25">
      <c r="A121" s="82">
        <v>45572.432245289354</v>
      </c>
      <c r="B121" s="83" t="s">
        <v>460</v>
      </c>
      <c r="C121" s="84" t="s">
        <v>461</v>
      </c>
      <c r="D121" s="83">
        <v>19.64</v>
      </c>
      <c r="E121" s="83">
        <v>0.17</v>
      </c>
      <c r="F121" s="83" t="s">
        <v>114</v>
      </c>
      <c r="G121" s="83" t="s">
        <v>76</v>
      </c>
      <c r="H121" s="83" t="s">
        <v>335</v>
      </c>
      <c r="I121" s="83" t="s">
        <v>63</v>
      </c>
      <c r="J121" s="83" t="s">
        <v>145</v>
      </c>
      <c r="K121" s="83" t="s">
        <v>84</v>
      </c>
      <c r="L121" s="83" t="s">
        <v>64</v>
      </c>
      <c r="M121" s="83" t="s">
        <v>84</v>
      </c>
      <c r="N121" s="83" t="s">
        <v>64</v>
      </c>
      <c r="O121" s="83" t="s">
        <v>78</v>
      </c>
      <c r="P121" s="83" t="s">
        <v>64</v>
      </c>
      <c r="Q121" s="83" t="s">
        <v>64</v>
      </c>
      <c r="R121" s="83" t="s">
        <v>64</v>
      </c>
      <c r="S121" s="83" t="s">
        <v>64</v>
      </c>
      <c r="T121" s="83" t="s">
        <v>64</v>
      </c>
      <c r="U121" s="83" t="s">
        <v>64</v>
      </c>
      <c r="V121" s="83" t="s">
        <v>64</v>
      </c>
      <c r="W121" s="83" t="s">
        <v>64</v>
      </c>
      <c r="X121" s="83" t="s">
        <v>64</v>
      </c>
      <c r="Y121" s="83" t="s">
        <v>64</v>
      </c>
      <c r="Z121" s="83" t="s">
        <v>65</v>
      </c>
      <c r="AA121" s="83" t="s">
        <v>65</v>
      </c>
      <c r="AB121" s="83" t="s">
        <v>65</v>
      </c>
      <c r="AC121" s="83" t="s">
        <v>65</v>
      </c>
      <c r="AD121" s="83" t="s">
        <v>65</v>
      </c>
      <c r="AE121" s="83" t="s">
        <v>65</v>
      </c>
      <c r="AF121" s="83" t="s">
        <v>65</v>
      </c>
      <c r="AG121" s="83" t="s">
        <v>65</v>
      </c>
      <c r="AH121" s="83" t="s">
        <v>65</v>
      </c>
      <c r="AI121" s="83" t="s">
        <v>101</v>
      </c>
      <c r="AJ121" s="83" t="s">
        <v>65</v>
      </c>
      <c r="AK121" s="83" t="s">
        <v>65</v>
      </c>
      <c r="AL121" s="83" t="s">
        <v>65</v>
      </c>
      <c r="AM121" s="83" t="s">
        <v>79</v>
      </c>
      <c r="AN121" s="83" t="s">
        <v>66</v>
      </c>
      <c r="AO121" s="83" t="s">
        <v>66</v>
      </c>
      <c r="AP121" s="83" t="s">
        <v>85</v>
      </c>
      <c r="AQ121" s="83" t="s">
        <v>85</v>
      </c>
      <c r="AR121" s="83" t="s">
        <v>73</v>
      </c>
      <c r="AS121" s="83" t="s">
        <v>298</v>
      </c>
      <c r="AT121" s="83" t="s">
        <v>87</v>
      </c>
      <c r="AU121" s="83" t="s">
        <v>93</v>
      </c>
      <c r="AV121" s="83" t="s">
        <v>71</v>
      </c>
      <c r="AW121" s="83" t="s">
        <v>72</v>
      </c>
      <c r="AX121" s="83" t="s">
        <v>72</v>
      </c>
      <c r="AY121" s="83" t="s">
        <v>72</v>
      </c>
      <c r="AZ121" s="83" t="s">
        <v>72</v>
      </c>
      <c r="BA121" s="83" t="s">
        <v>72</v>
      </c>
      <c r="BB121" s="83" t="s">
        <v>72</v>
      </c>
      <c r="BC121" s="83" t="s">
        <v>73</v>
      </c>
      <c r="BD121" s="83"/>
      <c r="BE121" s="83" t="s">
        <v>73</v>
      </c>
      <c r="BF121" s="83"/>
      <c r="BG121" s="87" t="s">
        <v>335</v>
      </c>
      <c r="BH121" s="87" t="s">
        <v>114</v>
      </c>
      <c r="BI121" s="76" t="s">
        <v>1414</v>
      </c>
      <c r="BJ121">
        <v>12</v>
      </c>
      <c r="BK121" s="87">
        <v>60</v>
      </c>
      <c r="BL121" s="87"/>
      <c r="BM121" s="86" t="s">
        <v>1130</v>
      </c>
      <c r="BN121" s="86" t="s">
        <v>1132</v>
      </c>
      <c r="BO121" s="87" t="s">
        <v>259</v>
      </c>
      <c r="BP121" s="87"/>
      <c r="BQ121" s="87" t="s">
        <v>1472</v>
      </c>
      <c r="BR121" s="86" t="s">
        <v>1445</v>
      </c>
      <c r="BS121" s="86">
        <v>1</v>
      </c>
      <c r="BT121" s="86" t="s">
        <v>1445</v>
      </c>
      <c r="BU121" s="86">
        <v>1</v>
      </c>
      <c r="BV121" s="86" t="s">
        <v>73</v>
      </c>
      <c r="BW121" s="86">
        <v>0</v>
      </c>
      <c r="BX121" s="86" t="s">
        <v>1448</v>
      </c>
      <c r="BY121" s="86">
        <v>1</v>
      </c>
      <c r="BZ121" s="86" t="s">
        <v>1449</v>
      </c>
      <c r="CA121" s="86">
        <v>0</v>
      </c>
      <c r="CB121" s="86" t="s">
        <v>1452</v>
      </c>
      <c r="CC121" s="86">
        <v>0</v>
      </c>
      <c r="CD121" s="86" t="s">
        <v>1454</v>
      </c>
      <c r="CE121" s="86">
        <v>1</v>
      </c>
      <c r="CF121" s="86" t="s">
        <v>1454</v>
      </c>
      <c r="CG121" s="86">
        <v>1</v>
      </c>
      <c r="CH121" s="86" t="s">
        <v>1454</v>
      </c>
      <c r="CI121" s="86">
        <v>1</v>
      </c>
      <c r="CJ121" s="86" t="s">
        <v>1454</v>
      </c>
      <c r="CK121" s="86">
        <v>1</v>
      </c>
      <c r="CL121" s="86" t="s">
        <v>1454</v>
      </c>
      <c r="CM121" s="86">
        <v>1</v>
      </c>
      <c r="CN121" s="86" t="s">
        <v>1454</v>
      </c>
      <c r="CO121" s="86">
        <v>1</v>
      </c>
      <c r="CP121" s="87" t="s">
        <v>1478</v>
      </c>
      <c r="CQ121" s="152">
        <v>1</v>
      </c>
    </row>
    <row r="122" spans="1:95" ht="13.2" x14ac:dyDescent="0.25">
      <c r="A122" s="82">
        <v>45572.432329224539</v>
      </c>
      <c r="B122" s="83" t="s">
        <v>462</v>
      </c>
      <c r="C122" s="84" t="s">
        <v>463</v>
      </c>
      <c r="D122" s="83">
        <v>71.430000000000007</v>
      </c>
      <c r="E122" s="83">
        <v>0.56999999999999995</v>
      </c>
      <c r="F122" s="83" t="s">
        <v>114</v>
      </c>
      <c r="G122" s="83" t="s">
        <v>76</v>
      </c>
      <c r="H122" s="83" t="s">
        <v>464</v>
      </c>
      <c r="I122" s="83" t="s">
        <v>63</v>
      </c>
      <c r="J122" s="83" t="s">
        <v>64</v>
      </c>
      <c r="K122" s="83" t="s">
        <v>78</v>
      </c>
      <c r="L122" s="83" t="s">
        <v>64</v>
      </c>
      <c r="M122" s="83" t="s">
        <v>84</v>
      </c>
      <c r="N122" s="83" t="s">
        <v>78</v>
      </c>
      <c r="O122" s="83" t="s">
        <v>78</v>
      </c>
      <c r="P122" s="83" t="s">
        <v>78</v>
      </c>
      <c r="Q122" s="83" t="s">
        <v>64</v>
      </c>
      <c r="R122" s="83" t="s">
        <v>64</v>
      </c>
      <c r="S122" s="83" t="s">
        <v>64</v>
      </c>
      <c r="T122" s="83" t="s">
        <v>64</v>
      </c>
      <c r="U122" s="83" t="s">
        <v>78</v>
      </c>
      <c r="V122" s="83" t="s">
        <v>78</v>
      </c>
      <c r="W122" s="83" t="s">
        <v>78</v>
      </c>
      <c r="X122" s="83" t="s">
        <v>64</v>
      </c>
      <c r="Y122" s="83" t="s">
        <v>64</v>
      </c>
      <c r="Z122" s="83" t="s">
        <v>65</v>
      </c>
      <c r="AA122" s="83" t="s">
        <v>65</v>
      </c>
      <c r="AB122" s="83" t="s">
        <v>65</v>
      </c>
      <c r="AC122" s="83" t="s">
        <v>65</v>
      </c>
      <c r="AD122" s="83" t="s">
        <v>65</v>
      </c>
      <c r="AE122" s="83" t="s">
        <v>65</v>
      </c>
      <c r="AF122" s="83" t="s">
        <v>65</v>
      </c>
      <c r="AG122" s="83" t="s">
        <v>65</v>
      </c>
      <c r="AH122" s="83" t="s">
        <v>65</v>
      </c>
      <c r="AI122" s="83" t="s">
        <v>101</v>
      </c>
      <c r="AJ122" s="83" t="s">
        <v>65</v>
      </c>
      <c r="AK122" s="83" t="s">
        <v>65</v>
      </c>
      <c r="AL122" s="83" t="s">
        <v>65</v>
      </c>
      <c r="AM122" s="83" t="s">
        <v>65</v>
      </c>
      <c r="AN122" s="83" t="s">
        <v>65</v>
      </c>
      <c r="AO122" s="83" t="s">
        <v>65</v>
      </c>
      <c r="AP122" s="83" t="s">
        <v>85</v>
      </c>
      <c r="AQ122" s="83" t="s">
        <v>85</v>
      </c>
      <c r="AR122" s="83" t="s">
        <v>86</v>
      </c>
      <c r="AS122" s="83" t="s">
        <v>68</v>
      </c>
      <c r="AT122" s="83" t="s">
        <v>87</v>
      </c>
      <c r="AU122" s="83" t="s">
        <v>70</v>
      </c>
      <c r="AV122" s="83" t="s">
        <v>154</v>
      </c>
      <c r="AW122" s="83" t="s">
        <v>73</v>
      </c>
      <c r="AX122" s="83" t="s">
        <v>72</v>
      </c>
      <c r="AY122" s="83" t="s">
        <v>63</v>
      </c>
      <c r="AZ122" s="83" t="s">
        <v>63</v>
      </c>
      <c r="BA122" s="83" t="s">
        <v>72</v>
      </c>
      <c r="BB122" s="83" t="s">
        <v>72</v>
      </c>
      <c r="BC122" s="83" t="s">
        <v>73</v>
      </c>
      <c r="BD122" s="83"/>
      <c r="BE122" s="83" t="s">
        <v>73</v>
      </c>
      <c r="BF122" s="83"/>
      <c r="BG122" s="87" t="s">
        <v>335</v>
      </c>
      <c r="BH122" s="87" t="s">
        <v>114</v>
      </c>
      <c r="BI122" s="76" t="s">
        <v>1414</v>
      </c>
      <c r="BJ122">
        <v>8</v>
      </c>
      <c r="BK122" s="87">
        <v>64</v>
      </c>
      <c r="BL122" s="87"/>
      <c r="BM122" s="86" t="s">
        <v>1130</v>
      </c>
      <c r="BN122" s="86" t="s">
        <v>1132</v>
      </c>
      <c r="BO122" s="87" t="s">
        <v>68</v>
      </c>
      <c r="BP122" s="87"/>
      <c r="BQ122" s="87" t="s">
        <v>1472</v>
      </c>
      <c r="BR122" s="86" t="s">
        <v>1445</v>
      </c>
      <c r="BS122" s="86">
        <v>1</v>
      </c>
      <c r="BT122" s="86" t="s">
        <v>1445</v>
      </c>
      <c r="BU122" s="86">
        <v>1</v>
      </c>
      <c r="BV122" s="86" t="s">
        <v>63</v>
      </c>
      <c r="BW122" s="86">
        <v>1</v>
      </c>
      <c r="BX122" s="86" t="s">
        <v>1448</v>
      </c>
      <c r="BY122" s="86">
        <v>1</v>
      </c>
      <c r="BZ122" s="86" t="s">
        <v>1470</v>
      </c>
      <c r="CA122" s="86">
        <v>2</v>
      </c>
      <c r="CB122" s="86" t="s">
        <v>1453</v>
      </c>
      <c r="CC122" s="86">
        <v>1</v>
      </c>
      <c r="CD122" s="86" t="s">
        <v>226</v>
      </c>
      <c r="CE122" s="86">
        <v>0</v>
      </c>
      <c r="CF122" s="86" t="s">
        <v>1454</v>
      </c>
      <c r="CG122" s="86">
        <v>1</v>
      </c>
      <c r="CH122" s="86" t="s">
        <v>1454</v>
      </c>
      <c r="CI122" s="86">
        <v>1</v>
      </c>
      <c r="CJ122" s="86" t="s">
        <v>1454</v>
      </c>
      <c r="CK122" s="86">
        <v>1</v>
      </c>
      <c r="CL122" s="86" t="s">
        <v>1454</v>
      </c>
      <c r="CM122" s="86">
        <v>1</v>
      </c>
      <c r="CN122" s="86" t="s">
        <v>1454</v>
      </c>
      <c r="CO122" s="86">
        <v>1</v>
      </c>
      <c r="CP122" s="87" t="s">
        <v>1478</v>
      </c>
      <c r="CQ122" s="152">
        <v>1</v>
      </c>
    </row>
    <row r="123" spans="1:95" ht="13.2" x14ac:dyDescent="0.25">
      <c r="A123" s="82">
        <v>45572.432788738428</v>
      </c>
      <c r="B123" s="83" t="s">
        <v>465</v>
      </c>
      <c r="C123" s="84" t="s">
        <v>466</v>
      </c>
      <c r="D123" s="83">
        <v>100</v>
      </c>
      <c r="E123" s="83">
        <v>0.41</v>
      </c>
      <c r="F123" s="83" t="s">
        <v>114</v>
      </c>
      <c r="G123" s="83" t="s">
        <v>76</v>
      </c>
      <c r="H123" s="83" t="s">
        <v>352</v>
      </c>
      <c r="I123" s="83" t="s">
        <v>63</v>
      </c>
      <c r="J123" s="83" t="s">
        <v>64</v>
      </c>
      <c r="K123" s="83" t="s">
        <v>78</v>
      </c>
      <c r="L123" s="83" t="s">
        <v>64</v>
      </c>
      <c r="M123" s="83" t="s">
        <v>84</v>
      </c>
      <c r="N123" s="83" t="s">
        <v>78</v>
      </c>
      <c r="O123" s="83" t="s">
        <v>64</v>
      </c>
      <c r="P123" s="83" t="s">
        <v>64</v>
      </c>
      <c r="Q123" s="83" t="s">
        <v>64</v>
      </c>
      <c r="R123" s="83" t="s">
        <v>64</v>
      </c>
      <c r="S123" s="83" t="s">
        <v>78</v>
      </c>
      <c r="T123" s="83" t="s">
        <v>64</v>
      </c>
      <c r="U123" s="83" t="s">
        <v>78</v>
      </c>
      <c r="V123" s="83" t="s">
        <v>64</v>
      </c>
      <c r="W123" s="83" t="s">
        <v>64</v>
      </c>
      <c r="X123" s="83" t="s">
        <v>64</v>
      </c>
      <c r="Y123" s="83" t="s">
        <v>64</v>
      </c>
      <c r="Z123" s="83" t="s">
        <v>65</v>
      </c>
      <c r="AA123" s="83" t="s">
        <v>65</v>
      </c>
      <c r="AB123" s="83" t="s">
        <v>65</v>
      </c>
      <c r="AC123" s="83" t="s">
        <v>66</v>
      </c>
      <c r="AD123" s="83" t="s">
        <v>65</v>
      </c>
      <c r="AE123" s="83" t="s">
        <v>65</v>
      </c>
      <c r="AF123" s="83" t="s">
        <v>65</v>
      </c>
      <c r="AG123" s="83" t="s">
        <v>65</v>
      </c>
      <c r="AH123" s="83" t="s">
        <v>65</v>
      </c>
      <c r="AI123" s="83" t="s">
        <v>79</v>
      </c>
      <c r="AJ123" s="83" t="s">
        <v>65</v>
      </c>
      <c r="AK123" s="83" t="s">
        <v>65</v>
      </c>
      <c r="AL123" s="83" t="s">
        <v>65</v>
      </c>
      <c r="AM123" s="83" t="s">
        <v>65</v>
      </c>
      <c r="AN123" s="83" t="s">
        <v>66</v>
      </c>
      <c r="AO123" s="83" t="s">
        <v>79</v>
      </c>
      <c r="AP123" s="83" t="s">
        <v>85</v>
      </c>
      <c r="AQ123" s="83" t="s">
        <v>85</v>
      </c>
      <c r="AR123" s="83" t="s">
        <v>86</v>
      </c>
      <c r="AS123" s="83" t="s">
        <v>120</v>
      </c>
      <c r="AT123" s="83" t="s">
        <v>87</v>
      </c>
      <c r="AU123" s="83" t="s">
        <v>67</v>
      </c>
      <c r="AV123" s="83" t="s">
        <v>71</v>
      </c>
      <c r="AW123" s="83" t="s">
        <v>72</v>
      </c>
      <c r="AX123" s="83" t="s">
        <v>63</v>
      </c>
      <c r="AY123" s="83" t="s">
        <v>72</v>
      </c>
      <c r="AZ123" s="83" t="s">
        <v>72</v>
      </c>
      <c r="BA123" s="83" t="s">
        <v>63</v>
      </c>
      <c r="BB123" s="83" t="s">
        <v>73</v>
      </c>
      <c r="BC123" s="83" t="s">
        <v>73</v>
      </c>
      <c r="BD123" s="83">
        <v>0</v>
      </c>
      <c r="BE123" s="83" t="s">
        <v>73</v>
      </c>
      <c r="BF123" s="83"/>
      <c r="BG123" s="87" t="s">
        <v>335</v>
      </c>
      <c r="BH123" s="87" t="s">
        <v>114</v>
      </c>
      <c r="BI123" s="76" t="s">
        <v>1414</v>
      </c>
      <c r="BJ123">
        <v>11</v>
      </c>
      <c r="BK123" s="87">
        <v>59</v>
      </c>
      <c r="BL123" s="87"/>
      <c r="BM123" s="86" t="s">
        <v>1130</v>
      </c>
      <c r="BN123" s="86" t="s">
        <v>1132</v>
      </c>
      <c r="BO123" s="87" t="s">
        <v>68</v>
      </c>
      <c r="BP123" s="87"/>
      <c r="BQ123" s="87" t="s">
        <v>1472</v>
      </c>
      <c r="BR123" s="86" t="s">
        <v>1445</v>
      </c>
      <c r="BS123" s="86">
        <v>1</v>
      </c>
      <c r="BT123" s="86" t="s">
        <v>1445</v>
      </c>
      <c r="BU123" s="86">
        <v>1</v>
      </c>
      <c r="BV123" s="86" t="s">
        <v>63</v>
      </c>
      <c r="BW123" s="86">
        <v>1</v>
      </c>
      <c r="BX123" s="86" t="s">
        <v>1448</v>
      </c>
      <c r="BY123" s="86">
        <v>1</v>
      </c>
      <c r="BZ123" s="86" t="s">
        <v>1450</v>
      </c>
      <c r="CA123" s="86">
        <v>1</v>
      </c>
      <c r="CB123" s="86" t="s">
        <v>1452</v>
      </c>
      <c r="CC123" s="86">
        <v>0</v>
      </c>
      <c r="CD123" s="86" t="s">
        <v>1454</v>
      </c>
      <c r="CE123" s="86">
        <v>1</v>
      </c>
      <c r="CF123" s="86" t="s">
        <v>1454</v>
      </c>
      <c r="CG123" s="86">
        <v>1</v>
      </c>
      <c r="CH123" s="86" t="s">
        <v>1454</v>
      </c>
      <c r="CI123" s="86">
        <v>1</v>
      </c>
      <c r="CJ123" s="86" t="s">
        <v>1454</v>
      </c>
      <c r="CK123" s="86">
        <v>1</v>
      </c>
      <c r="CL123" s="86" t="s">
        <v>1454</v>
      </c>
      <c r="CM123" s="86">
        <v>1</v>
      </c>
      <c r="CN123" s="86" t="s">
        <v>226</v>
      </c>
      <c r="CO123" s="86">
        <v>0</v>
      </c>
      <c r="CP123" s="87" t="s">
        <v>1478</v>
      </c>
      <c r="CQ123" s="152">
        <v>1</v>
      </c>
    </row>
    <row r="124" spans="1:95" ht="13.2" x14ac:dyDescent="0.25">
      <c r="A124" s="82">
        <v>45572.432825324075</v>
      </c>
      <c r="B124" s="83" t="s">
        <v>467</v>
      </c>
      <c r="C124" s="84" t="s">
        <v>468</v>
      </c>
      <c r="D124" s="83">
        <v>4.46</v>
      </c>
      <c r="E124" s="83">
        <v>0.13</v>
      </c>
      <c r="F124" s="83" t="s">
        <v>114</v>
      </c>
      <c r="G124" s="83" t="s">
        <v>76</v>
      </c>
      <c r="H124" s="83" t="s">
        <v>384</v>
      </c>
      <c r="I124" s="83" t="s">
        <v>63</v>
      </c>
      <c r="J124" s="83" t="s">
        <v>64</v>
      </c>
      <c r="K124" s="83" t="s">
        <v>84</v>
      </c>
      <c r="L124" s="83" t="s">
        <v>64</v>
      </c>
      <c r="M124" s="83" t="s">
        <v>64</v>
      </c>
      <c r="N124" s="83" t="s">
        <v>84</v>
      </c>
      <c r="O124" s="83" t="s">
        <v>84</v>
      </c>
      <c r="P124" s="83" t="s">
        <v>64</v>
      </c>
      <c r="Q124" s="83" t="s">
        <v>64</v>
      </c>
      <c r="R124" s="83" t="s">
        <v>64</v>
      </c>
      <c r="S124" s="83" t="s">
        <v>84</v>
      </c>
      <c r="T124" s="83" t="s">
        <v>64</v>
      </c>
      <c r="U124" s="83" t="s">
        <v>78</v>
      </c>
      <c r="V124" s="83" t="s">
        <v>64</v>
      </c>
      <c r="W124" s="83" t="s">
        <v>64</v>
      </c>
      <c r="X124" s="83" t="s">
        <v>64</v>
      </c>
      <c r="Y124" s="83" t="s">
        <v>64</v>
      </c>
      <c r="Z124" s="83" t="s">
        <v>66</v>
      </c>
      <c r="AA124" s="83" t="s">
        <v>66</v>
      </c>
      <c r="AB124" s="83" t="s">
        <v>65</v>
      </c>
      <c r="AC124" s="83" t="s">
        <v>65</v>
      </c>
      <c r="AD124" s="83" t="s">
        <v>65</v>
      </c>
      <c r="AE124" s="83" t="s">
        <v>65</v>
      </c>
      <c r="AF124" s="83" t="s">
        <v>65</v>
      </c>
      <c r="AG124" s="83" t="s">
        <v>66</v>
      </c>
      <c r="AH124" s="83" t="s">
        <v>66</v>
      </c>
      <c r="AI124" s="83" t="s">
        <v>79</v>
      </c>
      <c r="AJ124" s="83" t="s">
        <v>65</v>
      </c>
      <c r="AK124" s="83" t="s">
        <v>66</v>
      </c>
      <c r="AL124" s="83" t="s">
        <v>65</v>
      </c>
      <c r="AM124" s="83" t="s">
        <v>66</v>
      </c>
      <c r="AN124" s="83" t="s">
        <v>66</v>
      </c>
      <c r="AO124" s="83" t="s">
        <v>79</v>
      </c>
      <c r="AP124" s="83" t="s">
        <v>85</v>
      </c>
      <c r="AQ124" s="83" t="s">
        <v>85</v>
      </c>
      <c r="AR124" s="83" t="s">
        <v>86</v>
      </c>
      <c r="AS124" s="83" t="s">
        <v>120</v>
      </c>
      <c r="AT124" s="83" t="s">
        <v>69</v>
      </c>
      <c r="AU124" s="83" t="s">
        <v>80</v>
      </c>
      <c r="AV124" s="83" t="s">
        <v>469</v>
      </c>
      <c r="AW124" s="83" t="s">
        <v>72</v>
      </c>
      <c r="AX124" s="83" t="s">
        <v>72</v>
      </c>
      <c r="AY124" s="83" t="s">
        <v>73</v>
      </c>
      <c r="AZ124" s="83" t="s">
        <v>63</v>
      </c>
      <c r="BA124" s="83" t="s">
        <v>63</v>
      </c>
      <c r="BB124" s="83" t="s">
        <v>72</v>
      </c>
      <c r="BC124" s="83" t="s">
        <v>73</v>
      </c>
      <c r="BD124" s="83"/>
      <c r="BE124" s="83" t="s">
        <v>73</v>
      </c>
      <c r="BF124" s="83"/>
      <c r="BG124" s="87" t="s">
        <v>335</v>
      </c>
      <c r="BH124" s="87" t="s">
        <v>114</v>
      </c>
      <c r="BI124" s="76" t="s">
        <v>1414</v>
      </c>
      <c r="BJ124">
        <v>10</v>
      </c>
      <c r="BK124" s="87">
        <v>54</v>
      </c>
      <c r="BL124" s="87"/>
      <c r="BM124" s="86" t="s">
        <v>1130</v>
      </c>
      <c r="BN124" s="86" t="s">
        <v>1132</v>
      </c>
      <c r="BO124" s="87" t="s">
        <v>68</v>
      </c>
      <c r="BP124" s="87"/>
      <c r="BQ124" s="87" t="s">
        <v>1472</v>
      </c>
      <c r="BR124" s="86" t="s">
        <v>1445</v>
      </c>
      <c r="BS124" s="86">
        <v>1</v>
      </c>
      <c r="BT124" s="86" t="s">
        <v>1445</v>
      </c>
      <c r="BU124" s="86">
        <v>1</v>
      </c>
      <c r="BV124" s="86" t="s">
        <v>63</v>
      </c>
      <c r="BW124" s="86">
        <v>1</v>
      </c>
      <c r="BX124" s="86" t="s">
        <v>1447</v>
      </c>
      <c r="BY124" s="86">
        <v>0</v>
      </c>
      <c r="BZ124" s="86" t="s">
        <v>1450</v>
      </c>
      <c r="CA124" s="86">
        <v>1</v>
      </c>
      <c r="CB124" s="86" t="s">
        <v>1453</v>
      </c>
      <c r="CC124" s="86">
        <v>1</v>
      </c>
      <c r="CD124" s="86" t="s">
        <v>1454</v>
      </c>
      <c r="CE124" s="86">
        <v>1</v>
      </c>
      <c r="CF124" s="86" t="s">
        <v>1454</v>
      </c>
      <c r="CG124" s="86">
        <v>1</v>
      </c>
      <c r="CH124" s="86" t="s">
        <v>226</v>
      </c>
      <c r="CI124" s="86">
        <v>0</v>
      </c>
      <c r="CJ124" s="86" t="s">
        <v>1454</v>
      </c>
      <c r="CK124" s="86">
        <v>1</v>
      </c>
      <c r="CL124" s="86" t="s">
        <v>1454</v>
      </c>
      <c r="CM124" s="86">
        <v>1</v>
      </c>
      <c r="CN124" s="86" t="s">
        <v>1454</v>
      </c>
      <c r="CO124" s="86">
        <v>1</v>
      </c>
      <c r="CP124" s="87" t="s">
        <v>1478</v>
      </c>
      <c r="CQ124" s="152">
        <v>1</v>
      </c>
    </row>
    <row r="125" spans="1:95" ht="13.2" x14ac:dyDescent="0.25">
      <c r="A125" s="82">
        <v>45572.438146261571</v>
      </c>
      <c r="B125" s="83" t="s">
        <v>473</v>
      </c>
      <c r="C125" s="84" t="s">
        <v>474</v>
      </c>
      <c r="D125" s="83">
        <v>34.82</v>
      </c>
      <c r="E125" s="83">
        <v>0.13</v>
      </c>
      <c r="F125" s="83" t="s">
        <v>114</v>
      </c>
      <c r="G125" s="83" t="s">
        <v>76</v>
      </c>
      <c r="H125" s="83" t="s">
        <v>475</v>
      </c>
      <c r="I125" s="83" t="s">
        <v>63</v>
      </c>
      <c r="J125" s="83" t="s">
        <v>64</v>
      </c>
      <c r="K125" s="83" t="s">
        <v>64</v>
      </c>
      <c r="L125" s="83" t="s">
        <v>64</v>
      </c>
      <c r="M125" s="83" t="s">
        <v>64</v>
      </c>
      <c r="N125" s="83" t="s">
        <v>64</v>
      </c>
      <c r="O125" s="83" t="s">
        <v>64</v>
      </c>
      <c r="P125" s="83" t="s">
        <v>78</v>
      </c>
      <c r="Q125" s="83" t="s">
        <v>64</v>
      </c>
      <c r="R125" s="83" t="s">
        <v>64</v>
      </c>
      <c r="S125" s="83" t="s">
        <v>64</v>
      </c>
      <c r="T125" s="83" t="s">
        <v>64</v>
      </c>
      <c r="U125" s="83" t="s">
        <v>64</v>
      </c>
      <c r="V125" s="83" t="s">
        <v>64</v>
      </c>
      <c r="W125" s="83" t="s">
        <v>64</v>
      </c>
      <c r="X125" s="83" t="s">
        <v>78</v>
      </c>
      <c r="Y125" s="83" t="s">
        <v>64</v>
      </c>
      <c r="Z125" s="83" t="s">
        <v>65</v>
      </c>
      <c r="AA125" s="83" t="s">
        <v>65</v>
      </c>
      <c r="AB125" s="83" t="s">
        <v>65</v>
      </c>
      <c r="AC125" s="83" t="s">
        <v>65</v>
      </c>
      <c r="AD125" s="83" t="s">
        <v>65</v>
      </c>
      <c r="AE125" s="83" t="s">
        <v>65</v>
      </c>
      <c r="AF125" s="83" t="s">
        <v>65</v>
      </c>
      <c r="AG125" s="83" t="s">
        <v>66</v>
      </c>
      <c r="AH125" s="83" t="s">
        <v>79</v>
      </c>
      <c r="AI125" s="83" t="s">
        <v>79</v>
      </c>
      <c r="AJ125" s="83" t="s">
        <v>65</v>
      </c>
      <c r="AK125" s="83" t="s">
        <v>65</v>
      </c>
      <c r="AL125" s="83" t="s">
        <v>65</v>
      </c>
      <c r="AM125" s="83" t="s">
        <v>65</v>
      </c>
      <c r="AN125" s="83" t="s">
        <v>66</v>
      </c>
      <c r="AO125" s="83" t="s">
        <v>66</v>
      </c>
      <c r="AP125" s="83" t="s">
        <v>85</v>
      </c>
      <c r="AQ125" s="83" t="s">
        <v>85</v>
      </c>
      <c r="AR125" s="83" t="s">
        <v>63</v>
      </c>
      <c r="AS125" s="83" t="s">
        <v>223</v>
      </c>
      <c r="AT125" s="83" t="s">
        <v>69</v>
      </c>
      <c r="AU125" s="83" t="s">
        <v>70</v>
      </c>
      <c r="AV125" s="83" t="s">
        <v>71</v>
      </c>
      <c r="AW125" s="83" t="s">
        <v>72</v>
      </c>
      <c r="AX125" s="83" t="s">
        <v>72</v>
      </c>
      <c r="AY125" s="83" t="s">
        <v>63</v>
      </c>
      <c r="AZ125" s="83" t="s">
        <v>63</v>
      </c>
      <c r="BA125" s="83" t="s">
        <v>63</v>
      </c>
      <c r="BB125" s="83" t="s">
        <v>72</v>
      </c>
      <c r="BC125" s="83" t="s">
        <v>73</v>
      </c>
      <c r="BD125" s="83"/>
      <c r="BE125" s="83" t="s">
        <v>73</v>
      </c>
      <c r="BF125" s="83"/>
      <c r="BG125" s="87" t="s">
        <v>335</v>
      </c>
      <c r="BH125" s="87" t="s">
        <v>114</v>
      </c>
      <c r="BI125" s="76" t="s">
        <v>1414</v>
      </c>
      <c r="BJ125">
        <v>13</v>
      </c>
      <c r="BK125" s="87">
        <v>58</v>
      </c>
      <c r="BL125" s="87"/>
      <c r="BM125" s="86" t="s">
        <v>1130</v>
      </c>
      <c r="BN125" s="86" t="s">
        <v>1132</v>
      </c>
      <c r="BO125" s="87" t="s">
        <v>68</v>
      </c>
      <c r="BP125" s="87"/>
      <c r="BQ125" s="87" t="s">
        <v>1472</v>
      </c>
      <c r="BR125" s="86" t="s">
        <v>1445</v>
      </c>
      <c r="BS125" s="86">
        <v>1</v>
      </c>
      <c r="BT125" s="86" t="s">
        <v>1445</v>
      </c>
      <c r="BU125" s="86">
        <v>1</v>
      </c>
      <c r="BV125" s="86" t="s">
        <v>63</v>
      </c>
      <c r="BW125" s="86">
        <v>1</v>
      </c>
      <c r="BX125" s="86" t="s">
        <v>1447</v>
      </c>
      <c r="BY125" s="86">
        <v>0</v>
      </c>
      <c r="BZ125" s="86" t="s">
        <v>1470</v>
      </c>
      <c r="CA125" s="86">
        <v>2</v>
      </c>
      <c r="CB125" s="86" t="s">
        <v>1452</v>
      </c>
      <c r="CC125" s="86">
        <v>0</v>
      </c>
      <c r="CD125" s="86" t="s">
        <v>1454</v>
      </c>
      <c r="CE125" s="86">
        <v>1</v>
      </c>
      <c r="CF125" s="86" t="s">
        <v>1454</v>
      </c>
      <c r="CG125" s="86">
        <v>1</v>
      </c>
      <c r="CH125" s="86" t="s">
        <v>1454</v>
      </c>
      <c r="CI125" s="86">
        <v>1</v>
      </c>
      <c r="CJ125" s="86" t="s">
        <v>1454</v>
      </c>
      <c r="CK125" s="86">
        <v>1</v>
      </c>
      <c r="CL125" s="86" t="s">
        <v>1454</v>
      </c>
      <c r="CM125" s="86">
        <v>1</v>
      </c>
      <c r="CN125" s="86" t="s">
        <v>1454</v>
      </c>
      <c r="CO125" s="86">
        <v>1</v>
      </c>
      <c r="CP125" s="87" t="s">
        <v>1478</v>
      </c>
      <c r="CQ125" s="152">
        <v>1</v>
      </c>
    </row>
    <row r="126" spans="1:95" ht="13.2" x14ac:dyDescent="0.25">
      <c r="A126" s="82">
        <v>45572.440220925928</v>
      </c>
      <c r="B126" s="83" t="s">
        <v>476</v>
      </c>
      <c r="C126" s="84" t="s">
        <v>477</v>
      </c>
      <c r="D126" s="83">
        <v>100</v>
      </c>
      <c r="E126" s="83">
        <v>0.5</v>
      </c>
      <c r="F126" s="83" t="s">
        <v>114</v>
      </c>
      <c r="G126" s="83" t="s">
        <v>76</v>
      </c>
      <c r="H126" s="83" t="s">
        <v>330</v>
      </c>
      <c r="I126" s="83" t="s">
        <v>63</v>
      </c>
      <c r="J126" s="83" t="s">
        <v>64</v>
      </c>
      <c r="K126" s="83" t="s">
        <v>64</v>
      </c>
      <c r="L126" s="83" t="s">
        <v>64</v>
      </c>
      <c r="M126" s="83" t="s">
        <v>78</v>
      </c>
      <c r="N126" s="83" t="s">
        <v>64</v>
      </c>
      <c r="O126" s="83" t="s">
        <v>64</v>
      </c>
      <c r="P126" s="83" t="s">
        <v>64</v>
      </c>
      <c r="Q126" s="83" t="s">
        <v>64</v>
      </c>
      <c r="R126" s="83" t="s">
        <v>64</v>
      </c>
      <c r="S126" s="83" t="s">
        <v>64</v>
      </c>
      <c r="T126" s="83" t="s">
        <v>64</v>
      </c>
      <c r="U126" s="83" t="s">
        <v>64</v>
      </c>
      <c r="V126" s="83" t="s">
        <v>64</v>
      </c>
      <c r="W126" s="83" t="s">
        <v>64</v>
      </c>
      <c r="X126" s="83" t="s">
        <v>64</v>
      </c>
      <c r="Y126" s="83" t="s">
        <v>64</v>
      </c>
      <c r="Z126" s="83" t="s">
        <v>65</v>
      </c>
      <c r="AA126" s="83" t="s">
        <v>65</v>
      </c>
      <c r="AB126" s="83" t="s">
        <v>65</v>
      </c>
      <c r="AC126" s="83" t="s">
        <v>66</v>
      </c>
      <c r="AD126" s="83" t="s">
        <v>65</v>
      </c>
      <c r="AE126" s="83" t="s">
        <v>65</v>
      </c>
      <c r="AF126" s="83" t="s">
        <v>65</v>
      </c>
      <c r="AG126" s="83" t="s">
        <v>65</v>
      </c>
      <c r="AH126" s="83" t="s">
        <v>65</v>
      </c>
      <c r="AI126" s="83" t="s">
        <v>65</v>
      </c>
      <c r="AJ126" s="83" t="s">
        <v>65</v>
      </c>
      <c r="AK126" s="83" t="s">
        <v>65</v>
      </c>
      <c r="AL126" s="83" t="s">
        <v>66</v>
      </c>
      <c r="AM126" s="83" t="s">
        <v>65</v>
      </c>
      <c r="AN126" s="83" t="s">
        <v>66</v>
      </c>
      <c r="AO126" s="83" t="s">
        <v>65</v>
      </c>
      <c r="AP126" s="83" t="s">
        <v>67</v>
      </c>
      <c r="AQ126" s="83" t="s">
        <v>67</v>
      </c>
      <c r="AR126" s="83" t="s">
        <v>63</v>
      </c>
      <c r="AS126" s="83" t="s">
        <v>120</v>
      </c>
      <c r="AT126" s="83" t="s">
        <v>69</v>
      </c>
      <c r="AU126" s="83" t="s">
        <v>80</v>
      </c>
      <c r="AV126" s="83" t="s">
        <v>71</v>
      </c>
      <c r="AW126" s="83" t="s">
        <v>72</v>
      </c>
      <c r="AX126" s="83" t="s">
        <v>72</v>
      </c>
      <c r="AY126" s="83" t="s">
        <v>72</v>
      </c>
      <c r="AZ126" s="83" t="s">
        <v>72</v>
      </c>
      <c r="BA126" s="83" t="s">
        <v>72</v>
      </c>
      <c r="BB126" s="83" t="s">
        <v>72</v>
      </c>
      <c r="BC126" s="83" t="s">
        <v>73</v>
      </c>
      <c r="BD126" s="83"/>
      <c r="BE126" s="83" t="s">
        <v>73</v>
      </c>
      <c r="BF126" s="83"/>
      <c r="BG126" s="87" t="s">
        <v>335</v>
      </c>
      <c r="BH126" s="87" t="s">
        <v>114</v>
      </c>
      <c r="BI126" s="76" t="s">
        <v>1414</v>
      </c>
      <c r="BJ126">
        <v>16</v>
      </c>
      <c r="BK126" s="87">
        <v>58</v>
      </c>
      <c r="BL126" s="87"/>
      <c r="BM126" s="86" t="s">
        <v>1130</v>
      </c>
      <c r="BN126" s="86" t="s">
        <v>1132</v>
      </c>
      <c r="BO126" s="87" t="s">
        <v>68</v>
      </c>
      <c r="BP126" s="87"/>
      <c r="BQ126" s="87" t="s">
        <v>1472</v>
      </c>
      <c r="BR126" s="86" t="s">
        <v>1445</v>
      </c>
      <c r="BS126" s="86">
        <v>1</v>
      </c>
      <c r="BT126" s="86" t="s">
        <v>1445</v>
      </c>
      <c r="BU126" s="86">
        <v>1</v>
      </c>
      <c r="BV126" s="86" t="s">
        <v>63</v>
      </c>
      <c r="BW126" s="86">
        <v>1</v>
      </c>
      <c r="BX126" s="86" t="s">
        <v>1447</v>
      </c>
      <c r="BY126" s="86">
        <v>0</v>
      </c>
      <c r="BZ126" s="86" t="s">
        <v>1450</v>
      </c>
      <c r="CA126" s="86">
        <v>1</v>
      </c>
      <c r="CB126" s="86" t="s">
        <v>1452</v>
      </c>
      <c r="CC126" s="86">
        <v>0</v>
      </c>
      <c r="CD126" s="86" t="s">
        <v>1454</v>
      </c>
      <c r="CE126" s="86">
        <v>1</v>
      </c>
      <c r="CF126" s="86" t="s">
        <v>1454</v>
      </c>
      <c r="CG126" s="86">
        <v>1</v>
      </c>
      <c r="CH126" s="86" t="s">
        <v>1454</v>
      </c>
      <c r="CI126" s="86">
        <v>1</v>
      </c>
      <c r="CJ126" s="86" t="s">
        <v>1454</v>
      </c>
      <c r="CK126" s="86">
        <v>1</v>
      </c>
      <c r="CL126" s="86" t="s">
        <v>1454</v>
      </c>
      <c r="CM126" s="86">
        <v>1</v>
      </c>
      <c r="CN126" s="86" t="s">
        <v>1454</v>
      </c>
      <c r="CO126" s="86">
        <v>1</v>
      </c>
      <c r="CP126" s="87" t="s">
        <v>1478</v>
      </c>
      <c r="CQ126" s="152">
        <v>1</v>
      </c>
    </row>
    <row r="127" spans="1:95" ht="13.2" x14ac:dyDescent="0.25">
      <c r="A127" s="82">
        <v>45572.443728680555</v>
      </c>
      <c r="B127" s="83" t="s">
        <v>480</v>
      </c>
      <c r="C127" s="84" t="s">
        <v>481</v>
      </c>
      <c r="D127" s="83">
        <v>100</v>
      </c>
      <c r="E127" s="83">
        <v>0.67</v>
      </c>
      <c r="F127" s="83" t="s">
        <v>423</v>
      </c>
      <c r="G127" s="83" t="s">
        <v>76</v>
      </c>
      <c r="H127" s="83" t="s">
        <v>373</v>
      </c>
      <c r="I127" s="83" t="s">
        <v>63</v>
      </c>
      <c r="J127" s="83" t="s">
        <v>64</v>
      </c>
      <c r="K127" s="83" t="s">
        <v>84</v>
      </c>
      <c r="L127" s="83" t="s">
        <v>64</v>
      </c>
      <c r="M127" s="83" t="s">
        <v>84</v>
      </c>
      <c r="N127" s="83" t="s">
        <v>64</v>
      </c>
      <c r="O127" s="83" t="s">
        <v>84</v>
      </c>
      <c r="P127" s="83" t="s">
        <v>84</v>
      </c>
      <c r="Q127" s="83" t="s">
        <v>64</v>
      </c>
      <c r="R127" s="83" t="s">
        <v>64</v>
      </c>
      <c r="S127" s="83" t="s">
        <v>64</v>
      </c>
      <c r="T127" s="83" t="s">
        <v>64</v>
      </c>
      <c r="U127" s="83" t="s">
        <v>84</v>
      </c>
      <c r="V127" s="83" t="s">
        <v>84</v>
      </c>
      <c r="W127" s="83" t="s">
        <v>64</v>
      </c>
      <c r="X127" s="83" t="s">
        <v>64</v>
      </c>
      <c r="Y127" s="83" t="s">
        <v>64</v>
      </c>
      <c r="Z127" s="83" t="s">
        <v>66</v>
      </c>
      <c r="AA127" s="83" t="s">
        <v>66</v>
      </c>
      <c r="AB127" s="83" t="s">
        <v>79</v>
      </c>
      <c r="AC127" s="83" t="s">
        <v>65</v>
      </c>
      <c r="AD127" s="83" t="s">
        <v>66</v>
      </c>
      <c r="AE127" s="83" t="s">
        <v>66</v>
      </c>
      <c r="AF127" s="83" t="s">
        <v>66</v>
      </c>
      <c r="AG127" s="83" t="s">
        <v>66</v>
      </c>
      <c r="AH127" s="83" t="s">
        <v>66</v>
      </c>
      <c r="AI127" s="83" t="s">
        <v>79</v>
      </c>
      <c r="AJ127" s="83" t="s">
        <v>66</v>
      </c>
      <c r="AK127" s="83" t="s">
        <v>65</v>
      </c>
      <c r="AL127" s="83" t="s">
        <v>66</v>
      </c>
      <c r="AM127" s="83" t="s">
        <v>66</v>
      </c>
      <c r="AN127" s="83" t="s">
        <v>66</v>
      </c>
      <c r="AO127" s="83" t="s">
        <v>66</v>
      </c>
      <c r="AP127" s="83" t="s">
        <v>67</v>
      </c>
      <c r="AQ127" s="83" t="s">
        <v>67</v>
      </c>
      <c r="AR127" s="83" t="s">
        <v>86</v>
      </c>
      <c r="AS127" s="83" t="s">
        <v>68</v>
      </c>
      <c r="AT127" s="83" t="s">
        <v>87</v>
      </c>
      <c r="AU127" s="83" t="s">
        <v>70</v>
      </c>
      <c r="AV127" s="83" t="s">
        <v>71</v>
      </c>
      <c r="AW127" s="83" t="s">
        <v>72</v>
      </c>
      <c r="AX127" s="83" t="s">
        <v>63</v>
      </c>
      <c r="AY127" s="83" t="s">
        <v>63</v>
      </c>
      <c r="AZ127" s="83" t="s">
        <v>63</v>
      </c>
      <c r="BA127" s="83" t="s">
        <v>72</v>
      </c>
      <c r="BB127" s="83" t="s">
        <v>72</v>
      </c>
      <c r="BC127" s="83" t="s">
        <v>73</v>
      </c>
      <c r="BD127" s="83"/>
      <c r="BE127" s="83" t="s">
        <v>73</v>
      </c>
      <c r="BF127" s="83"/>
      <c r="BG127" s="87" t="s">
        <v>335</v>
      </c>
      <c r="BH127" s="86" t="s">
        <v>60</v>
      </c>
      <c r="BI127" s="76" t="s">
        <v>1414</v>
      </c>
      <c r="BJ127">
        <v>10</v>
      </c>
      <c r="BK127" s="87">
        <v>49</v>
      </c>
      <c r="BL127" s="87"/>
      <c r="BM127" s="86" t="s">
        <v>1130</v>
      </c>
      <c r="BN127" s="86" t="s">
        <v>1132</v>
      </c>
      <c r="BO127" s="87" t="s">
        <v>68</v>
      </c>
      <c r="BP127" s="87"/>
      <c r="BQ127" s="87" t="s">
        <v>1472</v>
      </c>
      <c r="BR127" s="86" t="s">
        <v>1445</v>
      </c>
      <c r="BS127" s="86">
        <v>1</v>
      </c>
      <c r="BT127" s="86" t="s">
        <v>1445</v>
      </c>
      <c r="BU127" s="86">
        <v>1</v>
      </c>
      <c r="BV127" s="86" t="s">
        <v>63</v>
      </c>
      <c r="BW127" s="86">
        <v>1</v>
      </c>
      <c r="BX127" s="86" t="s">
        <v>1448</v>
      </c>
      <c r="BY127" s="86">
        <v>1</v>
      </c>
      <c r="BZ127" s="86" t="s">
        <v>1470</v>
      </c>
      <c r="CA127" s="86">
        <v>2</v>
      </c>
      <c r="CB127" s="86" t="s">
        <v>1452</v>
      </c>
      <c r="CC127" s="86">
        <v>0</v>
      </c>
      <c r="CD127" s="86" t="s">
        <v>1454</v>
      </c>
      <c r="CE127" s="86">
        <v>1</v>
      </c>
      <c r="CF127" s="86" t="s">
        <v>1454</v>
      </c>
      <c r="CG127" s="86">
        <v>1</v>
      </c>
      <c r="CH127" s="86" t="s">
        <v>1454</v>
      </c>
      <c r="CI127" s="86">
        <v>1</v>
      </c>
      <c r="CJ127" s="86" t="s">
        <v>1454</v>
      </c>
      <c r="CK127" s="86">
        <v>1</v>
      </c>
      <c r="CL127" s="86" t="s">
        <v>1454</v>
      </c>
      <c r="CM127" s="86">
        <v>1</v>
      </c>
      <c r="CN127" s="86" t="s">
        <v>1454</v>
      </c>
      <c r="CO127" s="86">
        <v>1</v>
      </c>
      <c r="CP127" s="87" t="s">
        <v>1478</v>
      </c>
      <c r="CQ127" s="152">
        <v>1</v>
      </c>
    </row>
    <row r="128" spans="1:95" ht="13.2" x14ac:dyDescent="0.25">
      <c r="A128" s="82">
        <v>45572.445953703704</v>
      </c>
      <c r="B128" s="83" t="s">
        <v>484</v>
      </c>
      <c r="C128" s="84" t="s">
        <v>485</v>
      </c>
      <c r="D128" s="83">
        <v>32.14</v>
      </c>
      <c r="E128" s="83">
        <v>0.28999999999999998</v>
      </c>
      <c r="F128" s="83" t="s">
        <v>423</v>
      </c>
      <c r="G128" s="83" t="s">
        <v>76</v>
      </c>
      <c r="H128" s="83" t="s">
        <v>369</v>
      </c>
      <c r="I128" s="83" t="s">
        <v>63</v>
      </c>
      <c r="J128" s="83" t="s">
        <v>64</v>
      </c>
      <c r="K128" s="83" t="s">
        <v>84</v>
      </c>
      <c r="L128" s="83" t="s">
        <v>64</v>
      </c>
      <c r="M128" s="83" t="s">
        <v>64</v>
      </c>
      <c r="N128" s="83" t="s">
        <v>64</v>
      </c>
      <c r="O128" s="83" t="s">
        <v>64</v>
      </c>
      <c r="P128" s="83" t="s">
        <v>84</v>
      </c>
      <c r="Q128" s="83" t="s">
        <v>64</v>
      </c>
      <c r="R128" s="83" t="s">
        <v>64</v>
      </c>
      <c r="S128" s="83" t="s">
        <v>64</v>
      </c>
      <c r="T128" s="83" t="s">
        <v>64</v>
      </c>
      <c r="U128" s="83" t="s">
        <v>64</v>
      </c>
      <c r="V128" s="83" t="s">
        <v>64</v>
      </c>
      <c r="W128" s="83" t="s">
        <v>64</v>
      </c>
      <c r="X128" s="83" t="s">
        <v>64</v>
      </c>
      <c r="Y128" s="83" t="s">
        <v>64</v>
      </c>
      <c r="Z128" s="83" t="s">
        <v>66</v>
      </c>
      <c r="AA128" s="83" t="s">
        <v>65</v>
      </c>
      <c r="AB128" s="83" t="s">
        <v>66</v>
      </c>
      <c r="AC128" s="83" t="s">
        <v>65</v>
      </c>
      <c r="AD128" s="83" t="s">
        <v>66</v>
      </c>
      <c r="AE128" s="83" t="s">
        <v>65</v>
      </c>
      <c r="AF128" s="83" t="s">
        <v>65</v>
      </c>
      <c r="AG128" s="83" t="s">
        <v>66</v>
      </c>
      <c r="AH128" s="83" t="s">
        <v>66</v>
      </c>
      <c r="AI128" s="83" t="s">
        <v>66</v>
      </c>
      <c r="AJ128" s="83" t="s">
        <v>65</v>
      </c>
      <c r="AK128" s="83" t="s">
        <v>66</v>
      </c>
      <c r="AL128" s="83" t="s">
        <v>66</v>
      </c>
      <c r="AM128" s="83" t="s">
        <v>65</v>
      </c>
      <c r="AN128" s="83" t="s">
        <v>66</v>
      </c>
      <c r="AO128" s="83" t="s">
        <v>66</v>
      </c>
      <c r="AP128" s="83" t="s">
        <v>85</v>
      </c>
      <c r="AQ128" s="83" t="s">
        <v>85</v>
      </c>
      <c r="AR128" s="83" t="s">
        <v>86</v>
      </c>
      <c r="AS128" s="83" t="s">
        <v>81</v>
      </c>
      <c r="AT128" s="83" t="s">
        <v>87</v>
      </c>
      <c r="AU128" s="83" t="s">
        <v>70</v>
      </c>
      <c r="AV128" s="83" t="s">
        <v>71</v>
      </c>
      <c r="AW128" s="83" t="s">
        <v>72</v>
      </c>
      <c r="AX128" s="83" t="s">
        <v>72</v>
      </c>
      <c r="AY128" s="83" t="s">
        <v>63</v>
      </c>
      <c r="AZ128" s="83" t="s">
        <v>72</v>
      </c>
      <c r="BA128" s="83" t="s">
        <v>63</v>
      </c>
      <c r="BB128" s="83" t="s">
        <v>63</v>
      </c>
      <c r="BC128" s="83" t="s">
        <v>73</v>
      </c>
      <c r="BD128" s="83"/>
      <c r="BE128" s="83" t="s">
        <v>73</v>
      </c>
      <c r="BF128" s="83"/>
      <c r="BG128" s="87" t="s">
        <v>335</v>
      </c>
      <c r="BH128" s="86" t="s">
        <v>60</v>
      </c>
      <c r="BI128" s="76" t="s">
        <v>1414</v>
      </c>
      <c r="BJ128">
        <v>13</v>
      </c>
      <c r="BK128" s="87">
        <v>53</v>
      </c>
      <c r="BL128" s="87"/>
      <c r="BM128" s="86" t="s">
        <v>1130</v>
      </c>
      <c r="BN128" s="86" t="s">
        <v>1132</v>
      </c>
      <c r="BO128" s="87" t="s">
        <v>68</v>
      </c>
      <c r="BP128" s="87"/>
      <c r="BQ128" s="87" t="s">
        <v>1472</v>
      </c>
      <c r="BR128" s="86" t="s">
        <v>1445</v>
      </c>
      <c r="BS128" s="86">
        <v>1</v>
      </c>
      <c r="BT128" s="86" t="s">
        <v>1445</v>
      </c>
      <c r="BU128" s="86">
        <v>1</v>
      </c>
      <c r="BV128" s="86" t="s">
        <v>63</v>
      </c>
      <c r="BW128" s="86">
        <v>1</v>
      </c>
      <c r="BX128" s="86" t="s">
        <v>1448</v>
      </c>
      <c r="BY128" s="86">
        <v>1</v>
      </c>
      <c r="BZ128" s="86" t="s">
        <v>1470</v>
      </c>
      <c r="CA128" s="86">
        <v>2</v>
      </c>
      <c r="CB128" s="86" t="s">
        <v>1452</v>
      </c>
      <c r="CC128" s="86">
        <v>0</v>
      </c>
      <c r="CD128" s="86" t="s">
        <v>1454</v>
      </c>
      <c r="CE128" s="86">
        <v>1</v>
      </c>
      <c r="CF128" s="86" t="s">
        <v>1454</v>
      </c>
      <c r="CG128" s="86">
        <v>1</v>
      </c>
      <c r="CH128" s="86" t="s">
        <v>1454</v>
      </c>
      <c r="CI128" s="86">
        <v>1</v>
      </c>
      <c r="CJ128" s="86" t="s">
        <v>1454</v>
      </c>
      <c r="CK128" s="86">
        <v>1</v>
      </c>
      <c r="CL128" s="86" t="s">
        <v>1454</v>
      </c>
      <c r="CM128" s="86">
        <v>1</v>
      </c>
      <c r="CN128" s="86" t="s">
        <v>1454</v>
      </c>
      <c r="CO128" s="86">
        <v>1</v>
      </c>
      <c r="CP128" s="87" t="s">
        <v>1478</v>
      </c>
      <c r="CQ128" s="152">
        <v>1</v>
      </c>
    </row>
    <row r="129" spans="1:95" ht="13.2" x14ac:dyDescent="0.25">
      <c r="A129" s="82">
        <v>45572.447336030091</v>
      </c>
      <c r="B129" s="83" t="s">
        <v>486</v>
      </c>
      <c r="C129" s="84" t="s">
        <v>487</v>
      </c>
      <c r="D129" s="83">
        <v>4.46</v>
      </c>
      <c r="E129" s="83">
        <v>0.08</v>
      </c>
      <c r="F129" s="83" t="s">
        <v>423</v>
      </c>
      <c r="G129" s="83" t="s">
        <v>76</v>
      </c>
      <c r="H129" s="83" t="s">
        <v>488</v>
      </c>
      <c r="I129" s="83" t="s">
        <v>63</v>
      </c>
      <c r="J129" s="83" t="s">
        <v>64</v>
      </c>
      <c r="K129" s="83" t="s">
        <v>64</v>
      </c>
      <c r="L129" s="83" t="s">
        <v>64</v>
      </c>
      <c r="M129" s="83" t="s">
        <v>78</v>
      </c>
      <c r="N129" s="83" t="s">
        <v>64</v>
      </c>
      <c r="O129" s="83" t="s">
        <v>64</v>
      </c>
      <c r="P129" s="83" t="s">
        <v>78</v>
      </c>
      <c r="Q129" s="83" t="s">
        <v>64</v>
      </c>
      <c r="R129" s="83" t="s">
        <v>64</v>
      </c>
      <c r="S129" s="83" t="s">
        <v>64</v>
      </c>
      <c r="T129" s="83" t="s">
        <v>64</v>
      </c>
      <c r="U129" s="83" t="s">
        <v>64</v>
      </c>
      <c r="V129" s="83" t="s">
        <v>64</v>
      </c>
      <c r="W129" s="83" t="s">
        <v>64</v>
      </c>
      <c r="X129" s="83" t="s">
        <v>64</v>
      </c>
      <c r="Y129" s="83" t="s">
        <v>64</v>
      </c>
      <c r="Z129" s="83" t="s">
        <v>66</v>
      </c>
      <c r="AA129" s="83" t="s">
        <v>65</v>
      </c>
      <c r="AB129" s="83" t="s">
        <v>65</v>
      </c>
      <c r="AC129" s="83" t="s">
        <v>65</v>
      </c>
      <c r="AD129" s="83" t="s">
        <v>65</v>
      </c>
      <c r="AE129" s="83" t="s">
        <v>65</v>
      </c>
      <c r="AF129" s="83" t="s">
        <v>65</v>
      </c>
      <c r="AG129" s="83" t="s">
        <v>65</v>
      </c>
      <c r="AH129" s="83" t="s">
        <v>65</v>
      </c>
      <c r="AI129" s="83" t="s">
        <v>101</v>
      </c>
      <c r="AJ129" s="83" t="s">
        <v>65</v>
      </c>
      <c r="AK129" s="83" t="s">
        <v>65</v>
      </c>
      <c r="AL129" s="83" t="s">
        <v>65</v>
      </c>
      <c r="AM129" s="83" t="s">
        <v>66</v>
      </c>
      <c r="AN129" s="83" t="s">
        <v>66</v>
      </c>
      <c r="AO129" s="83" t="s">
        <v>66</v>
      </c>
      <c r="AP129" s="83" t="s">
        <v>85</v>
      </c>
      <c r="AQ129" s="83" t="s">
        <v>85</v>
      </c>
      <c r="AR129" s="83" t="s">
        <v>86</v>
      </c>
      <c r="AS129" s="83" t="s">
        <v>223</v>
      </c>
      <c r="AT129" s="83" t="s">
        <v>87</v>
      </c>
      <c r="AU129" s="83" t="s">
        <v>70</v>
      </c>
      <c r="AV129" s="83" t="s">
        <v>132</v>
      </c>
      <c r="AW129" s="83" t="s">
        <v>72</v>
      </c>
      <c r="AX129" s="83" t="s">
        <v>72</v>
      </c>
      <c r="AY129" s="83" t="s">
        <v>72</v>
      </c>
      <c r="AZ129" s="83" t="s">
        <v>72</v>
      </c>
      <c r="BA129" s="83" t="s">
        <v>63</v>
      </c>
      <c r="BB129" s="83" t="s">
        <v>63</v>
      </c>
      <c r="BC129" s="83" t="s">
        <v>73</v>
      </c>
      <c r="BD129" s="83"/>
      <c r="BE129" s="83" t="s">
        <v>73</v>
      </c>
      <c r="BF129" s="83"/>
      <c r="BG129" s="87" t="s">
        <v>335</v>
      </c>
      <c r="BH129" s="86" t="s">
        <v>60</v>
      </c>
      <c r="BI129" s="76" t="s">
        <v>1414</v>
      </c>
      <c r="BJ129">
        <v>15</v>
      </c>
      <c r="BK129" s="87">
        <v>60</v>
      </c>
      <c r="BL129" s="87"/>
      <c r="BM129" s="86" t="s">
        <v>1130</v>
      </c>
      <c r="BN129" s="86" t="s">
        <v>1132</v>
      </c>
      <c r="BO129" s="87" t="s">
        <v>68</v>
      </c>
      <c r="BP129" s="87"/>
      <c r="BQ129" s="87" t="s">
        <v>1472</v>
      </c>
      <c r="BR129" s="86" t="s">
        <v>1445</v>
      </c>
      <c r="BS129" s="86">
        <v>1</v>
      </c>
      <c r="BT129" s="86" t="s">
        <v>1445</v>
      </c>
      <c r="BU129" s="86">
        <v>1</v>
      </c>
      <c r="BV129" s="86" t="s">
        <v>63</v>
      </c>
      <c r="BW129" s="86">
        <v>1</v>
      </c>
      <c r="BX129" s="86" t="s">
        <v>1448</v>
      </c>
      <c r="BY129" s="86">
        <v>1</v>
      </c>
      <c r="BZ129" s="86" t="s">
        <v>1470</v>
      </c>
      <c r="CA129" s="86">
        <v>2</v>
      </c>
      <c r="CB129" s="86" t="s">
        <v>1452</v>
      </c>
      <c r="CC129" s="86">
        <v>0</v>
      </c>
      <c r="CD129" s="86" t="s">
        <v>1454</v>
      </c>
      <c r="CE129" s="86">
        <v>1</v>
      </c>
      <c r="CF129" s="86" t="s">
        <v>1454</v>
      </c>
      <c r="CG129" s="86">
        <v>1</v>
      </c>
      <c r="CH129" s="86" t="s">
        <v>1454</v>
      </c>
      <c r="CI129" s="86">
        <v>1</v>
      </c>
      <c r="CJ129" s="86" t="s">
        <v>1454</v>
      </c>
      <c r="CK129" s="86">
        <v>1</v>
      </c>
      <c r="CL129" s="86" t="s">
        <v>1454</v>
      </c>
      <c r="CM129" s="86">
        <v>1</v>
      </c>
      <c r="CN129" s="86" t="s">
        <v>1454</v>
      </c>
      <c r="CO129" s="86">
        <v>1</v>
      </c>
      <c r="CP129" s="87" t="s">
        <v>1478</v>
      </c>
      <c r="CQ129" s="152">
        <v>1</v>
      </c>
    </row>
    <row r="130" spans="1:95" ht="13.2" x14ac:dyDescent="0.25">
      <c r="A130" s="82">
        <v>45572.448331851847</v>
      </c>
      <c r="B130" s="83" t="s">
        <v>489</v>
      </c>
      <c r="C130" s="84" t="s">
        <v>490</v>
      </c>
      <c r="D130" s="83">
        <v>100</v>
      </c>
      <c r="E130" s="83">
        <v>1.42</v>
      </c>
      <c r="F130" s="83" t="s">
        <v>423</v>
      </c>
      <c r="G130" s="83" t="s">
        <v>76</v>
      </c>
      <c r="H130" s="83" t="s">
        <v>491</v>
      </c>
      <c r="I130" s="83" t="s">
        <v>63</v>
      </c>
      <c r="J130" s="83" t="s">
        <v>64</v>
      </c>
      <c r="K130" s="83" t="s">
        <v>84</v>
      </c>
      <c r="L130" s="83" t="s">
        <v>145</v>
      </c>
      <c r="M130" s="83" t="s">
        <v>78</v>
      </c>
      <c r="N130" s="83" t="s">
        <v>64</v>
      </c>
      <c r="O130" s="83" t="s">
        <v>78</v>
      </c>
      <c r="P130" s="83" t="s">
        <v>84</v>
      </c>
      <c r="Q130" s="83" t="s">
        <v>84</v>
      </c>
      <c r="R130" s="83" t="s">
        <v>84</v>
      </c>
      <c r="S130" s="83" t="s">
        <v>78</v>
      </c>
      <c r="T130" s="83" t="s">
        <v>64</v>
      </c>
      <c r="U130" s="83" t="s">
        <v>78</v>
      </c>
      <c r="V130" s="83" t="s">
        <v>64</v>
      </c>
      <c r="W130" s="83" t="s">
        <v>64</v>
      </c>
      <c r="X130" s="83" t="s">
        <v>64</v>
      </c>
      <c r="Y130" s="83" t="s">
        <v>64</v>
      </c>
      <c r="Z130" s="83" t="s">
        <v>66</v>
      </c>
      <c r="AA130" s="83" t="s">
        <v>65</v>
      </c>
      <c r="AB130" s="83" t="s">
        <v>65</v>
      </c>
      <c r="AC130" s="83" t="s">
        <v>66</v>
      </c>
      <c r="AD130" s="83" t="s">
        <v>66</v>
      </c>
      <c r="AE130" s="83" t="s">
        <v>65</v>
      </c>
      <c r="AF130" s="83" t="s">
        <v>66</v>
      </c>
      <c r="AG130" s="83" t="s">
        <v>66</v>
      </c>
      <c r="AH130" s="83" t="s">
        <v>66</v>
      </c>
      <c r="AI130" s="83" t="s">
        <v>79</v>
      </c>
      <c r="AJ130" s="83" t="s">
        <v>65</v>
      </c>
      <c r="AK130" s="83" t="s">
        <v>65</v>
      </c>
      <c r="AL130" s="83" t="s">
        <v>65</v>
      </c>
      <c r="AM130" s="83" t="s">
        <v>65</v>
      </c>
      <c r="AN130" s="83" t="s">
        <v>66</v>
      </c>
      <c r="AO130" s="83" t="s">
        <v>66</v>
      </c>
      <c r="AP130" s="83" t="s">
        <v>67</v>
      </c>
      <c r="AQ130" s="83" t="s">
        <v>67</v>
      </c>
      <c r="AR130" s="83" t="s">
        <v>86</v>
      </c>
      <c r="AS130" s="83" t="s">
        <v>68</v>
      </c>
      <c r="AT130" s="83" t="s">
        <v>69</v>
      </c>
      <c r="AU130" s="83" t="s">
        <v>67</v>
      </c>
      <c r="AV130" s="83" t="s">
        <v>469</v>
      </c>
      <c r="AW130" s="83" t="s">
        <v>73</v>
      </c>
      <c r="AX130" s="83" t="s">
        <v>73</v>
      </c>
      <c r="AY130" s="83" t="s">
        <v>73</v>
      </c>
      <c r="AZ130" s="83" t="s">
        <v>73</v>
      </c>
      <c r="BA130" s="83" t="s">
        <v>72</v>
      </c>
      <c r="BB130" s="83" t="s">
        <v>72</v>
      </c>
      <c r="BC130" s="83" t="s">
        <v>73</v>
      </c>
      <c r="BD130" s="83"/>
      <c r="BE130" s="83" t="s">
        <v>73</v>
      </c>
      <c r="BF130" s="83"/>
      <c r="BG130" s="87" t="s">
        <v>335</v>
      </c>
      <c r="BH130" s="86" t="s">
        <v>60</v>
      </c>
      <c r="BI130" s="76" t="s">
        <v>1414</v>
      </c>
      <c r="BJ130">
        <v>8</v>
      </c>
      <c r="BK130" s="87">
        <v>55</v>
      </c>
      <c r="BL130" s="87"/>
      <c r="BM130" s="86" t="s">
        <v>1130</v>
      </c>
      <c r="BN130" s="86" t="s">
        <v>1132</v>
      </c>
      <c r="BO130" s="87" t="s">
        <v>68</v>
      </c>
      <c r="BP130" s="87"/>
      <c r="BQ130" s="87" t="s">
        <v>1472</v>
      </c>
      <c r="BR130" s="86" t="s">
        <v>1445</v>
      </c>
      <c r="BS130" s="86">
        <v>1</v>
      </c>
      <c r="BT130" s="86" t="s">
        <v>1445</v>
      </c>
      <c r="BU130" s="86">
        <v>1</v>
      </c>
      <c r="BV130" s="86" t="s">
        <v>63</v>
      </c>
      <c r="BW130" s="86">
        <v>1</v>
      </c>
      <c r="BX130" s="86" t="s">
        <v>1447</v>
      </c>
      <c r="BY130" s="86">
        <v>0</v>
      </c>
      <c r="BZ130" s="86" t="s">
        <v>1450</v>
      </c>
      <c r="CA130" s="86">
        <v>1</v>
      </c>
      <c r="CB130" s="86" t="s">
        <v>1453</v>
      </c>
      <c r="CC130" s="86">
        <v>1</v>
      </c>
      <c r="CD130" s="86" t="s">
        <v>226</v>
      </c>
      <c r="CE130" s="86">
        <v>0</v>
      </c>
      <c r="CF130" s="86" t="s">
        <v>226</v>
      </c>
      <c r="CG130" s="86">
        <v>0</v>
      </c>
      <c r="CH130" s="86" t="s">
        <v>226</v>
      </c>
      <c r="CI130" s="86">
        <v>0</v>
      </c>
      <c r="CJ130" s="86" t="s">
        <v>226</v>
      </c>
      <c r="CK130" s="86">
        <v>0</v>
      </c>
      <c r="CL130" s="86" t="s">
        <v>1454</v>
      </c>
      <c r="CM130" s="86">
        <v>1</v>
      </c>
      <c r="CN130" s="86" t="s">
        <v>1454</v>
      </c>
      <c r="CO130" s="86">
        <v>1</v>
      </c>
      <c r="CP130" s="87" t="s">
        <v>1477</v>
      </c>
      <c r="CQ130" s="152">
        <v>0</v>
      </c>
    </row>
    <row r="131" spans="1:95" ht="13.2" x14ac:dyDescent="0.25">
      <c r="A131" s="82">
        <v>45572.449068402777</v>
      </c>
      <c r="B131" s="83" t="s">
        <v>492</v>
      </c>
      <c r="C131" s="84" t="s">
        <v>493</v>
      </c>
      <c r="D131" s="83">
        <v>32.14</v>
      </c>
      <c r="E131" s="83">
        <v>0.17</v>
      </c>
      <c r="F131" s="83" t="s">
        <v>423</v>
      </c>
      <c r="G131" s="83" t="s">
        <v>76</v>
      </c>
      <c r="H131" s="83" t="s">
        <v>330</v>
      </c>
      <c r="I131" s="83" t="s">
        <v>63</v>
      </c>
      <c r="J131" s="83" t="s">
        <v>64</v>
      </c>
      <c r="K131" s="83" t="s">
        <v>64</v>
      </c>
      <c r="L131" s="83" t="s">
        <v>64</v>
      </c>
      <c r="M131" s="83" t="s">
        <v>84</v>
      </c>
      <c r="N131" s="83" t="s">
        <v>84</v>
      </c>
      <c r="O131" s="83" t="s">
        <v>64</v>
      </c>
      <c r="P131" s="83" t="s">
        <v>64</v>
      </c>
      <c r="Q131" s="83" t="s">
        <v>64</v>
      </c>
      <c r="R131" s="83" t="s">
        <v>64</v>
      </c>
      <c r="S131" s="83" t="s">
        <v>64</v>
      </c>
      <c r="T131" s="83" t="s">
        <v>64</v>
      </c>
      <c r="U131" s="83" t="s">
        <v>84</v>
      </c>
      <c r="V131" s="83" t="s">
        <v>84</v>
      </c>
      <c r="W131" s="83" t="s">
        <v>64</v>
      </c>
      <c r="X131" s="83" t="s">
        <v>64</v>
      </c>
      <c r="Y131" s="83" t="s">
        <v>64</v>
      </c>
      <c r="Z131" s="83" t="s">
        <v>66</v>
      </c>
      <c r="AA131" s="83" t="s">
        <v>65</v>
      </c>
      <c r="AB131" s="83" t="s">
        <v>65</v>
      </c>
      <c r="AC131" s="83" t="s">
        <v>65</v>
      </c>
      <c r="AD131" s="83" t="s">
        <v>65</v>
      </c>
      <c r="AE131" s="83" t="s">
        <v>65</v>
      </c>
      <c r="AF131" s="83" t="s">
        <v>65</v>
      </c>
      <c r="AG131" s="83" t="s">
        <v>65</v>
      </c>
      <c r="AH131" s="83" t="s">
        <v>65</v>
      </c>
      <c r="AI131" s="83" t="s">
        <v>101</v>
      </c>
      <c r="AJ131" s="83" t="s">
        <v>65</v>
      </c>
      <c r="AK131" s="83" t="s">
        <v>65</v>
      </c>
      <c r="AL131" s="83" t="s">
        <v>65</v>
      </c>
      <c r="AM131" s="83" t="s">
        <v>65</v>
      </c>
      <c r="AN131" s="83" t="s">
        <v>66</v>
      </c>
      <c r="AO131" s="83" t="s">
        <v>66</v>
      </c>
      <c r="AP131" s="83" t="s">
        <v>85</v>
      </c>
      <c r="AQ131" s="83" t="s">
        <v>85</v>
      </c>
      <c r="AR131" s="83" t="s">
        <v>86</v>
      </c>
      <c r="AS131" s="83" t="s">
        <v>120</v>
      </c>
      <c r="AT131" s="83" t="s">
        <v>87</v>
      </c>
      <c r="AU131" s="83" t="s">
        <v>67</v>
      </c>
      <c r="AV131" s="83" t="s">
        <v>71</v>
      </c>
      <c r="AW131" s="83" t="s">
        <v>73</v>
      </c>
      <c r="AX131" s="83" t="s">
        <v>73</v>
      </c>
      <c r="AY131" s="83" t="s">
        <v>73</v>
      </c>
      <c r="AZ131" s="83" t="s">
        <v>73</v>
      </c>
      <c r="BA131" s="83" t="s">
        <v>73</v>
      </c>
      <c r="BB131" s="83" t="s">
        <v>73</v>
      </c>
      <c r="BC131" s="83" t="s">
        <v>73</v>
      </c>
      <c r="BD131" s="83"/>
      <c r="BE131" s="83" t="s">
        <v>73</v>
      </c>
      <c r="BF131" s="83"/>
      <c r="BG131" s="87" t="s">
        <v>335</v>
      </c>
      <c r="BH131" s="86" t="s">
        <v>60</v>
      </c>
      <c r="BI131" s="76" t="s">
        <v>1414</v>
      </c>
      <c r="BJ131">
        <v>12</v>
      </c>
      <c r="BK131" s="87">
        <v>61</v>
      </c>
      <c r="BL131" s="87"/>
      <c r="BM131" s="86" t="s">
        <v>1130</v>
      </c>
      <c r="BN131" s="86" t="s">
        <v>1132</v>
      </c>
      <c r="BO131" s="87" t="s">
        <v>68</v>
      </c>
      <c r="BP131" s="87"/>
      <c r="BQ131" s="87" t="s">
        <v>1472</v>
      </c>
      <c r="BR131" s="86" t="s">
        <v>1445</v>
      </c>
      <c r="BS131" s="86">
        <v>1</v>
      </c>
      <c r="BT131" s="86" t="s">
        <v>1445</v>
      </c>
      <c r="BU131" s="86">
        <v>1</v>
      </c>
      <c r="BV131" s="86" t="s">
        <v>63</v>
      </c>
      <c r="BW131" s="86">
        <v>1</v>
      </c>
      <c r="BX131" s="86" t="s">
        <v>1448</v>
      </c>
      <c r="BY131" s="86">
        <v>1</v>
      </c>
      <c r="BZ131" s="86" t="s">
        <v>1450</v>
      </c>
      <c r="CA131" s="86">
        <v>1</v>
      </c>
      <c r="CB131" s="86" t="s">
        <v>1452</v>
      </c>
      <c r="CC131" s="86">
        <v>0</v>
      </c>
      <c r="CD131" s="86" t="s">
        <v>226</v>
      </c>
      <c r="CE131" s="86">
        <v>0</v>
      </c>
      <c r="CF131" s="86" t="s">
        <v>226</v>
      </c>
      <c r="CG131" s="86">
        <v>0</v>
      </c>
      <c r="CH131" s="86" t="s">
        <v>226</v>
      </c>
      <c r="CI131" s="86">
        <v>0</v>
      </c>
      <c r="CJ131" s="86" t="s">
        <v>226</v>
      </c>
      <c r="CK131" s="86">
        <v>0</v>
      </c>
      <c r="CL131" s="86" t="s">
        <v>226</v>
      </c>
      <c r="CM131" s="86">
        <v>0</v>
      </c>
      <c r="CN131" s="86" t="s">
        <v>226</v>
      </c>
      <c r="CO131" s="86">
        <v>0</v>
      </c>
      <c r="CP131" s="87" t="s">
        <v>1477</v>
      </c>
      <c r="CQ131" s="152">
        <v>0</v>
      </c>
    </row>
    <row r="132" spans="1:95" ht="13.2" x14ac:dyDescent="0.25">
      <c r="A132" s="82">
        <v>45572.452005960644</v>
      </c>
      <c r="B132" s="83" t="s">
        <v>494</v>
      </c>
      <c r="C132" s="84" t="s">
        <v>495</v>
      </c>
      <c r="D132" s="83">
        <v>100</v>
      </c>
      <c r="E132" s="83">
        <v>0.56999999999999995</v>
      </c>
      <c r="F132" s="83" t="s">
        <v>423</v>
      </c>
      <c r="G132" s="83" t="s">
        <v>76</v>
      </c>
      <c r="H132" s="83" t="s">
        <v>496</v>
      </c>
      <c r="I132" s="83" t="s">
        <v>63</v>
      </c>
      <c r="J132" s="83" t="s">
        <v>64</v>
      </c>
      <c r="K132" s="83" t="s">
        <v>64</v>
      </c>
      <c r="L132" s="83" t="s">
        <v>78</v>
      </c>
      <c r="M132" s="83" t="s">
        <v>64</v>
      </c>
      <c r="N132" s="83" t="s">
        <v>78</v>
      </c>
      <c r="O132" s="83" t="s">
        <v>64</v>
      </c>
      <c r="P132" s="83" t="s">
        <v>78</v>
      </c>
      <c r="Q132" s="83" t="s">
        <v>64</v>
      </c>
      <c r="R132" s="83" t="s">
        <v>64</v>
      </c>
      <c r="S132" s="83" t="s">
        <v>64</v>
      </c>
      <c r="T132" s="83" t="s">
        <v>64</v>
      </c>
      <c r="U132" s="83" t="s">
        <v>64</v>
      </c>
      <c r="V132" s="83" t="s">
        <v>64</v>
      </c>
      <c r="W132" s="83" t="s">
        <v>64</v>
      </c>
      <c r="X132" s="83" t="s">
        <v>64</v>
      </c>
      <c r="Y132" s="83" t="s">
        <v>64</v>
      </c>
      <c r="Z132" s="83" t="s">
        <v>65</v>
      </c>
      <c r="AA132" s="83" t="s">
        <v>65</v>
      </c>
      <c r="AB132" s="83" t="s">
        <v>65</v>
      </c>
      <c r="AC132" s="83" t="s">
        <v>65</v>
      </c>
      <c r="AD132" s="83" t="s">
        <v>65</v>
      </c>
      <c r="AE132" s="83" t="s">
        <v>65</v>
      </c>
      <c r="AF132" s="83" t="s">
        <v>65</v>
      </c>
      <c r="AG132" s="83" t="s">
        <v>65</v>
      </c>
      <c r="AH132" s="83" t="s">
        <v>66</v>
      </c>
      <c r="AI132" s="83" t="s">
        <v>101</v>
      </c>
      <c r="AJ132" s="83" t="s">
        <v>65</v>
      </c>
      <c r="AK132" s="83" t="s">
        <v>65</v>
      </c>
      <c r="AL132" s="83" t="s">
        <v>65</v>
      </c>
      <c r="AM132" s="83" t="s">
        <v>66</v>
      </c>
      <c r="AN132" s="83" t="s">
        <v>65</v>
      </c>
      <c r="AO132" s="83" t="s">
        <v>65</v>
      </c>
      <c r="AP132" s="83" t="s">
        <v>85</v>
      </c>
      <c r="AQ132" s="83" t="s">
        <v>85</v>
      </c>
      <c r="AR132" s="83" t="s">
        <v>63</v>
      </c>
      <c r="AS132" s="83" t="s">
        <v>497</v>
      </c>
      <c r="AT132" s="83" t="s">
        <v>87</v>
      </c>
      <c r="AU132" s="83" t="s">
        <v>85</v>
      </c>
      <c r="AV132" s="83" t="s">
        <v>132</v>
      </c>
      <c r="AW132" s="83" t="s">
        <v>73</v>
      </c>
      <c r="AX132" s="83" t="s">
        <v>73</v>
      </c>
      <c r="AY132" s="83" t="s">
        <v>73</v>
      </c>
      <c r="AZ132" s="83" t="s">
        <v>73</v>
      </c>
      <c r="BA132" s="83" t="s">
        <v>73</v>
      </c>
      <c r="BB132" s="83" t="s">
        <v>73</v>
      </c>
      <c r="BC132" s="83" t="s">
        <v>73</v>
      </c>
      <c r="BD132" s="83"/>
      <c r="BE132" s="83" t="s">
        <v>73</v>
      </c>
      <c r="BF132" s="83"/>
      <c r="BG132" s="87" t="s">
        <v>335</v>
      </c>
      <c r="BH132" s="86" t="s">
        <v>60</v>
      </c>
      <c r="BI132" s="76" t="s">
        <v>1414</v>
      </c>
      <c r="BJ132">
        <v>12</v>
      </c>
      <c r="BK132" s="87">
        <v>62</v>
      </c>
      <c r="BL132" s="87"/>
      <c r="BM132" s="86" t="s">
        <v>1130</v>
      </c>
      <c r="BN132" s="86" t="s">
        <v>1132</v>
      </c>
      <c r="BO132" s="87" t="s">
        <v>1424</v>
      </c>
      <c r="BP132" s="87"/>
      <c r="BQ132" s="87" t="s">
        <v>1472</v>
      </c>
      <c r="BR132" s="86" t="s">
        <v>1445</v>
      </c>
      <c r="BS132" s="86">
        <v>1</v>
      </c>
      <c r="BT132" s="86" t="s">
        <v>1445</v>
      </c>
      <c r="BU132" s="86">
        <v>1</v>
      </c>
      <c r="BV132" s="86" t="s">
        <v>63</v>
      </c>
      <c r="BW132" s="86">
        <v>1</v>
      </c>
      <c r="BX132" s="86" t="s">
        <v>1448</v>
      </c>
      <c r="BY132" s="86">
        <v>1</v>
      </c>
      <c r="BZ132" s="86" t="s">
        <v>1450</v>
      </c>
      <c r="CA132" s="86">
        <v>1</v>
      </c>
      <c r="CB132" s="86" t="s">
        <v>1452</v>
      </c>
      <c r="CC132" s="86">
        <v>0</v>
      </c>
      <c r="CD132" s="86" t="s">
        <v>226</v>
      </c>
      <c r="CE132" s="86">
        <v>0</v>
      </c>
      <c r="CF132" s="86" t="s">
        <v>226</v>
      </c>
      <c r="CG132" s="86">
        <v>0</v>
      </c>
      <c r="CH132" s="86" t="s">
        <v>226</v>
      </c>
      <c r="CI132" s="86">
        <v>0</v>
      </c>
      <c r="CJ132" s="86" t="s">
        <v>226</v>
      </c>
      <c r="CK132" s="86">
        <v>0</v>
      </c>
      <c r="CL132" s="86" t="s">
        <v>226</v>
      </c>
      <c r="CM132" s="86">
        <v>0</v>
      </c>
      <c r="CN132" s="86" t="s">
        <v>226</v>
      </c>
      <c r="CO132" s="86">
        <v>0</v>
      </c>
      <c r="CP132" s="87" t="s">
        <v>1477</v>
      </c>
      <c r="CQ132" s="152">
        <v>0</v>
      </c>
    </row>
    <row r="133" spans="1:95" ht="13.2" x14ac:dyDescent="0.25">
      <c r="A133" s="82">
        <v>45572.452465092589</v>
      </c>
      <c r="B133" s="83" t="s">
        <v>498</v>
      </c>
      <c r="C133" s="84" t="s">
        <v>499</v>
      </c>
      <c r="D133" s="83">
        <v>41.07</v>
      </c>
      <c r="E133" s="83">
        <v>0.33</v>
      </c>
      <c r="F133" s="83" t="s">
        <v>423</v>
      </c>
      <c r="G133" s="83" t="s">
        <v>76</v>
      </c>
      <c r="H133" s="83" t="s">
        <v>335</v>
      </c>
      <c r="I133" s="83" t="s">
        <v>63</v>
      </c>
      <c r="J133" s="83" t="s">
        <v>64</v>
      </c>
      <c r="K133" s="83" t="s">
        <v>64</v>
      </c>
      <c r="L133" s="83" t="s">
        <v>64</v>
      </c>
      <c r="M133" s="83" t="s">
        <v>84</v>
      </c>
      <c r="N133" s="83" t="s">
        <v>64</v>
      </c>
      <c r="O133" s="83" t="s">
        <v>64</v>
      </c>
      <c r="P133" s="83" t="s">
        <v>84</v>
      </c>
      <c r="Q133" s="83" t="s">
        <v>78</v>
      </c>
      <c r="R133" s="83" t="s">
        <v>64</v>
      </c>
      <c r="S133" s="83" t="s">
        <v>84</v>
      </c>
      <c r="T133" s="83" t="s">
        <v>64</v>
      </c>
      <c r="U133" s="83" t="s">
        <v>84</v>
      </c>
      <c r="V133" s="83" t="s">
        <v>64</v>
      </c>
      <c r="W133" s="83" t="s">
        <v>64</v>
      </c>
      <c r="X133" s="83" t="s">
        <v>64</v>
      </c>
      <c r="Y133" s="83" t="s">
        <v>84</v>
      </c>
      <c r="Z133" s="83" t="s">
        <v>66</v>
      </c>
      <c r="AA133" s="83" t="s">
        <v>65</v>
      </c>
      <c r="AB133" s="83" t="s">
        <v>65</v>
      </c>
      <c r="AC133" s="83" t="s">
        <v>65</v>
      </c>
      <c r="AD133" s="83" t="s">
        <v>66</v>
      </c>
      <c r="AE133" s="83" t="s">
        <v>66</v>
      </c>
      <c r="AF133" s="83" t="s">
        <v>66</v>
      </c>
      <c r="AG133" s="83" t="s">
        <v>66</v>
      </c>
      <c r="AH133" s="83" t="s">
        <v>66</v>
      </c>
      <c r="AI133" s="83" t="s">
        <v>66</v>
      </c>
      <c r="AJ133" s="83" t="s">
        <v>65</v>
      </c>
      <c r="AK133" s="83" t="s">
        <v>65</v>
      </c>
      <c r="AL133" s="83" t="s">
        <v>66</v>
      </c>
      <c r="AM133" s="83" t="s">
        <v>65</v>
      </c>
      <c r="AN133" s="83" t="s">
        <v>66</v>
      </c>
      <c r="AO133" s="83" t="s">
        <v>66</v>
      </c>
      <c r="AP133" s="83" t="s">
        <v>67</v>
      </c>
      <c r="AQ133" s="83" t="s">
        <v>67</v>
      </c>
      <c r="AR133" s="83" t="s">
        <v>73</v>
      </c>
      <c r="AS133" s="83" t="s">
        <v>68</v>
      </c>
      <c r="AT133" s="83" t="s">
        <v>69</v>
      </c>
      <c r="AU133" s="83" t="s">
        <v>67</v>
      </c>
      <c r="AV133" s="83" t="s">
        <v>67</v>
      </c>
      <c r="AW133" s="83" t="s">
        <v>73</v>
      </c>
      <c r="AX133" s="83" t="s">
        <v>73</v>
      </c>
      <c r="AY133" s="83" t="s">
        <v>72</v>
      </c>
      <c r="AZ133" s="83" t="s">
        <v>63</v>
      </c>
      <c r="BA133" s="83" t="s">
        <v>63</v>
      </c>
      <c r="BB133" s="83" t="s">
        <v>72</v>
      </c>
      <c r="BC133" s="83" t="s">
        <v>73</v>
      </c>
      <c r="BD133" s="83"/>
      <c r="BE133" s="83" t="s">
        <v>73</v>
      </c>
      <c r="BF133" s="83"/>
      <c r="BG133" s="87" t="s">
        <v>335</v>
      </c>
      <c r="BH133" s="86" t="s">
        <v>60</v>
      </c>
      <c r="BI133" s="76" t="s">
        <v>1414</v>
      </c>
      <c r="BJ133">
        <v>10</v>
      </c>
      <c r="BK133" s="87">
        <v>53</v>
      </c>
      <c r="BL133" s="87"/>
      <c r="BM133" s="86" t="s">
        <v>1130</v>
      </c>
      <c r="BN133" s="86" t="s">
        <v>1132</v>
      </c>
      <c r="BO133" s="87" t="s">
        <v>68</v>
      </c>
      <c r="BP133" s="87"/>
      <c r="BQ133" s="87" t="s">
        <v>1472</v>
      </c>
      <c r="BR133" s="86" t="s">
        <v>1445</v>
      </c>
      <c r="BS133" s="86">
        <v>1</v>
      </c>
      <c r="BT133" s="86" t="s">
        <v>1445</v>
      </c>
      <c r="BU133" s="86">
        <v>1</v>
      </c>
      <c r="BV133" s="86" t="s">
        <v>73</v>
      </c>
      <c r="BW133" s="86">
        <v>0</v>
      </c>
      <c r="BX133" s="86" t="s">
        <v>1447</v>
      </c>
      <c r="BY133" s="86">
        <v>0</v>
      </c>
      <c r="BZ133" s="86" t="s">
        <v>1450</v>
      </c>
      <c r="CA133" s="86">
        <v>1</v>
      </c>
      <c r="CB133" s="86" t="s">
        <v>1453</v>
      </c>
      <c r="CC133" s="86">
        <v>1</v>
      </c>
      <c r="CD133" s="86" t="s">
        <v>226</v>
      </c>
      <c r="CE133" s="86">
        <v>0</v>
      </c>
      <c r="CF133" s="86" t="s">
        <v>226</v>
      </c>
      <c r="CG133" s="86">
        <v>0</v>
      </c>
      <c r="CH133" s="86" t="s">
        <v>1454</v>
      </c>
      <c r="CI133" s="86">
        <v>1</v>
      </c>
      <c r="CJ133" s="86" t="s">
        <v>1454</v>
      </c>
      <c r="CK133" s="86">
        <v>1</v>
      </c>
      <c r="CL133" s="86" t="s">
        <v>1454</v>
      </c>
      <c r="CM133" s="86">
        <v>1</v>
      </c>
      <c r="CN133" s="86" t="s">
        <v>1454</v>
      </c>
      <c r="CO133" s="86">
        <v>1</v>
      </c>
      <c r="CP133" s="87" t="s">
        <v>1477</v>
      </c>
      <c r="CQ133" s="152">
        <v>0</v>
      </c>
    </row>
    <row r="134" spans="1:95" ht="13.2" x14ac:dyDescent="0.25">
      <c r="A134" s="82">
        <v>45572.45257548611</v>
      </c>
      <c r="B134" s="83" t="s">
        <v>500</v>
      </c>
      <c r="C134" s="84" t="s">
        <v>501</v>
      </c>
      <c r="D134" s="83">
        <v>100</v>
      </c>
      <c r="E134" s="83">
        <v>0.42</v>
      </c>
      <c r="F134" s="83" t="s">
        <v>423</v>
      </c>
      <c r="G134" s="83" t="s">
        <v>76</v>
      </c>
      <c r="H134" s="83" t="s">
        <v>502</v>
      </c>
      <c r="I134" s="83" t="s">
        <v>63</v>
      </c>
      <c r="J134" s="83" t="s">
        <v>145</v>
      </c>
      <c r="K134" s="83" t="s">
        <v>64</v>
      </c>
      <c r="L134" s="83" t="s">
        <v>64</v>
      </c>
      <c r="M134" s="83" t="s">
        <v>84</v>
      </c>
      <c r="N134" s="83" t="s">
        <v>78</v>
      </c>
      <c r="O134" s="83" t="s">
        <v>64</v>
      </c>
      <c r="P134" s="83" t="s">
        <v>84</v>
      </c>
      <c r="Q134" s="83" t="s">
        <v>64</v>
      </c>
      <c r="R134" s="83" t="s">
        <v>64</v>
      </c>
      <c r="S134" s="83" t="s">
        <v>64</v>
      </c>
      <c r="T134" s="83" t="s">
        <v>64</v>
      </c>
      <c r="U134" s="83" t="s">
        <v>64</v>
      </c>
      <c r="V134" s="83" t="s">
        <v>64</v>
      </c>
      <c r="W134" s="83" t="s">
        <v>84</v>
      </c>
      <c r="X134" s="83" t="s">
        <v>84</v>
      </c>
      <c r="Y134" s="83" t="s">
        <v>64</v>
      </c>
      <c r="Z134" s="83" t="s">
        <v>66</v>
      </c>
      <c r="AA134" s="83" t="s">
        <v>66</v>
      </c>
      <c r="AB134" s="83" t="s">
        <v>66</v>
      </c>
      <c r="AC134" s="83" t="s">
        <v>66</v>
      </c>
      <c r="AD134" s="83" t="s">
        <v>66</v>
      </c>
      <c r="AE134" s="83" t="s">
        <v>66</v>
      </c>
      <c r="AF134" s="83" t="s">
        <v>65</v>
      </c>
      <c r="AG134" s="83" t="s">
        <v>66</v>
      </c>
      <c r="AH134" s="83" t="s">
        <v>79</v>
      </c>
      <c r="AI134" s="83" t="s">
        <v>101</v>
      </c>
      <c r="AJ134" s="83" t="s">
        <v>66</v>
      </c>
      <c r="AK134" s="83" t="s">
        <v>66</v>
      </c>
      <c r="AL134" s="83" t="s">
        <v>66</v>
      </c>
      <c r="AM134" s="83" t="s">
        <v>79</v>
      </c>
      <c r="AN134" s="83" t="s">
        <v>66</v>
      </c>
      <c r="AO134" s="83" t="s">
        <v>66</v>
      </c>
      <c r="AP134" s="83" t="s">
        <v>85</v>
      </c>
      <c r="AQ134" s="83" t="s">
        <v>85</v>
      </c>
      <c r="AR134" s="83" t="s">
        <v>86</v>
      </c>
      <c r="AS134" s="83" t="s">
        <v>223</v>
      </c>
      <c r="AT134" s="83" t="s">
        <v>69</v>
      </c>
      <c r="AU134" s="83" t="s">
        <v>70</v>
      </c>
      <c r="AV134" s="83" t="s">
        <v>71</v>
      </c>
      <c r="AW134" s="83" t="s">
        <v>72</v>
      </c>
      <c r="AX134" s="83" t="s">
        <v>72</v>
      </c>
      <c r="AY134" s="83" t="s">
        <v>72</v>
      </c>
      <c r="AZ134" s="83" t="s">
        <v>63</v>
      </c>
      <c r="BA134" s="83" t="s">
        <v>63</v>
      </c>
      <c r="BB134" s="83" t="s">
        <v>72</v>
      </c>
      <c r="BC134" s="83" t="s">
        <v>73</v>
      </c>
      <c r="BD134" s="83"/>
      <c r="BE134" s="83" t="s">
        <v>73</v>
      </c>
      <c r="BF134" s="83"/>
      <c r="BG134" s="87" t="s">
        <v>335</v>
      </c>
      <c r="BH134" s="86" t="s">
        <v>60</v>
      </c>
      <c r="BI134" s="76" t="s">
        <v>1414</v>
      </c>
      <c r="BJ134">
        <v>10</v>
      </c>
      <c r="BK134" s="87">
        <v>48</v>
      </c>
      <c r="BL134" s="87"/>
      <c r="BM134" s="86" t="s">
        <v>1130</v>
      </c>
      <c r="BN134" s="86" t="s">
        <v>1132</v>
      </c>
      <c r="BO134" s="87" t="s">
        <v>68</v>
      </c>
      <c r="BP134" s="87"/>
      <c r="BQ134" s="87" t="s">
        <v>1472</v>
      </c>
      <c r="BR134" s="86" t="s">
        <v>1445</v>
      </c>
      <c r="BS134" s="86">
        <v>1</v>
      </c>
      <c r="BT134" s="86" t="s">
        <v>1445</v>
      </c>
      <c r="BU134" s="86">
        <v>1</v>
      </c>
      <c r="BV134" s="86" t="s">
        <v>63</v>
      </c>
      <c r="BW134" s="86">
        <v>1</v>
      </c>
      <c r="BX134" s="86" t="s">
        <v>1447</v>
      </c>
      <c r="BY134" s="86">
        <v>0</v>
      </c>
      <c r="BZ134" s="86" t="s">
        <v>1470</v>
      </c>
      <c r="CA134" s="86">
        <v>2</v>
      </c>
      <c r="CB134" s="86" t="s">
        <v>1452</v>
      </c>
      <c r="CC134" s="86">
        <v>0</v>
      </c>
      <c r="CD134" s="86" t="s">
        <v>1454</v>
      </c>
      <c r="CE134" s="86">
        <v>1</v>
      </c>
      <c r="CF134" s="86" t="s">
        <v>1454</v>
      </c>
      <c r="CG134" s="86">
        <v>1</v>
      </c>
      <c r="CH134" s="86" t="s">
        <v>1454</v>
      </c>
      <c r="CI134" s="86">
        <v>1</v>
      </c>
      <c r="CJ134" s="86" t="s">
        <v>1454</v>
      </c>
      <c r="CK134" s="86">
        <v>1</v>
      </c>
      <c r="CL134" s="86" t="s">
        <v>1454</v>
      </c>
      <c r="CM134" s="86">
        <v>1</v>
      </c>
      <c r="CN134" s="86" t="s">
        <v>1454</v>
      </c>
      <c r="CO134" s="86">
        <v>1</v>
      </c>
      <c r="CP134" s="87" t="s">
        <v>1478</v>
      </c>
      <c r="CQ134" s="152">
        <v>1</v>
      </c>
    </row>
    <row r="135" spans="1:95" ht="13.2" x14ac:dyDescent="0.25">
      <c r="A135" s="82">
        <v>45572.454714537038</v>
      </c>
      <c r="B135" s="83" t="s">
        <v>503</v>
      </c>
      <c r="C135" s="84" t="s">
        <v>504</v>
      </c>
      <c r="D135" s="83">
        <v>100</v>
      </c>
      <c r="E135" s="83">
        <v>0.42</v>
      </c>
      <c r="F135" s="83" t="s">
        <v>423</v>
      </c>
      <c r="G135" s="83" t="s">
        <v>76</v>
      </c>
      <c r="H135" s="83" t="s">
        <v>505</v>
      </c>
      <c r="I135" s="83" t="s">
        <v>63</v>
      </c>
      <c r="J135" s="83" t="s">
        <v>64</v>
      </c>
      <c r="K135" s="83" t="s">
        <v>84</v>
      </c>
      <c r="L135" s="83" t="s">
        <v>64</v>
      </c>
      <c r="M135" s="83" t="s">
        <v>78</v>
      </c>
      <c r="N135" s="83" t="s">
        <v>64</v>
      </c>
      <c r="O135" s="83" t="s">
        <v>84</v>
      </c>
      <c r="P135" s="83" t="s">
        <v>78</v>
      </c>
      <c r="Q135" s="83" t="s">
        <v>78</v>
      </c>
      <c r="R135" s="83" t="s">
        <v>64</v>
      </c>
      <c r="S135" s="83" t="s">
        <v>84</v>
      </c>
      <c r="T135" s="83" t="s">
        <v>64</v>
      </c>
      <c r="U135" s="83" t="s">
        <v>84</v>
      </c>
      <c r="V135" s="83" t="s">
        <v>64</v>
      </c>
      <c r="W135" s="83" t="s">
        <v>64</v>
      </c>
      <c r="X135" s="83" t="s">
        <v>64</v>
      </c>
      <c r="Y135" s="83" t="s">
        <v>64</v>
      </c>
      <c r="Z135" s="83" t="s">
        <v>65</v>
      </c>
      <c r="AA135" s="83" t="s">
        <v>65</v>
      </c>
      <c r="AB135" s="83" t="s">
        <v>66</v>
      </c>
      <c r="AC135" s="83" t="s">
        <v>66</v>
      </c>
      <c r="AD135" s="83" t="s">
        <v>66</v>
      </c>
      <c r="AE135" s="83" t="s">
        <v>66</v>
      </c>
      <c r="AF135" s="83" t="s">
        <v>65</v>
      </c>
      <c r="AG135" s="83" t="s">
        <v>101</v>
      </c>
      <c r="AH135" s="83" t="s">
        <v>79</v>
      </c>
      <c r="AI135" s="83" t="s">
        <v>79</v>
      </c>
      <c r="AJ135" s="83" t="s">
        <v>65</v>
      </c>
      <c r="AK135" s="83" t="s">
        <v>65</v>
      </c>
      <c r="AL135" s="83" t="s">
        <v>65</v>
      </c>
      <c r="AM135" s="83" t="s">
        <v>65</v>
      </c>
      <c r="AN135" s="83" t="s">
        <v>66</v>
      </c>
      <c r="AO135" s="83" t="s">
        <v>66</v>
      </c>
      <c r="AP135" s="83" t="s">
        <v>85</v>
      </c>
      <c r="AQ135" s="83" t="s">
        <v>85</v>
      </c>
      <c r="AR135" s="83" t="s">
        <v>86</v>
      </c>
      <c r="AS135" s="83" t="s">
        <v>81</v>
      </c>
      <c r="AT135" s="83" t="s">
        <v>87</v>
      </c>
      <c r="AU135" s="83" t="s">
        <v>67</v>
      </c>
      <c r="AV135" s="83" t="s">
        <v>469</v>
      </c>
      <c r="AW135" s="83" t="s">
        <v>72</v>
      </c>
      <c r="AX135" s="83" t="s">
        <v>63</v>
      </c>
      <c r="AY135" s="83" t="s">
        <v>72</v>
      </c>
      <c r="AZ135" s="83" t="s">
        <v>73</v>
      </c>
      <c r="BA135" s="83" t="s">
        <v>63</v>
      </c>
      <c r="BB135" s="83" t="s">
        <v>72</v>
      </c>
      <c r="BC135" s="83" t="s">
        <v>73</v>
      </c>
      <c r="BD135" s="83"/>
      <c r="BE135" s="83" t="s">
        <v>73</v>
      </c>
      <c r="BF135" s="83"/>
      <c r="BG135" s="87" t="s">
        <v>335</v>
      </c>
      <c r="BH135" s="86" t="s">
        <v>60</v>
      </c>
      <c r="BI135" s="76" t="s">
        <v>1414</v>
      </c>
      <c r="BJ135">
        <v>10</v>
      </c>
      <c r="BK135" s="87">
        <v>53</v>
      </c>
      <c r="BL135" s="87"/>
      <c r="BM135" s="86" t="s">
        <v>1130</v>
      </c>
      <c r="BN135" s="86" t="s">
        <v>1132</v>
      </c>
      <c r="BO135" s="87" t="s">
        <v>68</v>
      </c>
      <c r="BP135" s="87"/>
      <c r="BQ135" s="87" t="s">
        <v>1472</v>
      </c>
      <c r="BR135" s="86" t="s">
        <v>1445</v>
      </c>
      <c r="BS135" s="86">
        <v>1</v>
      </c>
      <c r="BT135" s="86" t="s">
        <v>1445</v>
      </c>
      <c r="BU135" s="86">
        <v>1</v>
      </c>
      <c r="BV135" s="86" t="s">
        <v>63</v>
      </c>
      <c r="BW135" s="86">
        <v>1</v>
      </c>
      <c r="BX135" s="86" t="s">
        <v>1448</v>
      </c>
      <c r="BY135" s="86">
        <v>1</v>
      </c>
      <c r="BZ135" s="86" t="s">
        <v>1450</v>
      </c>
      <c r="CA135" s="86">
        <v>1</v>
      </c>
      <c r="CB135" s="86" t="s">
        <v>1453</v>
      </c>
      <c r="CC135" s="86">
        <v>1</v>
      </c>
      <c r="CD135" s="86" t="s">
        <v>1454</v>
      </c>
      <c r="CE135" s="86">
        <v>1</v>
      </c>
      <c r="CF135" s="86" t="s">
        <v>1454</v>
      </c>
      <c r="CG135" s="86">
        <v>1</v>
      </c>
      <c r="CH135" s="86" t="s">
        <v>1454</v>
      </c>
      <c r="CI135" s="86">
        <v>1</v>
      </c>
      <c r="CJ135" s="86" t="s">
        <v>226</v>
      </c>
      <c r="CK135" s="86">
        <v>0</v>
      </c>
      <c r="CL135" s="86" t="s">
        <v>1454</v>
      </c>
      <c r="CM135" s="86">
        <v>1</v>
      </c>
      <c r="CN135" s="86" t="s">
        <v>1454</v>
      </c>
      <c r="CO135" s="86">
        <v>1</v>
      </c>
      <c r="CP135" s="87" t="s">
        <v>1478</v>
      </c>
      <c r="CQ135" s="152">
        <v>1</v>
      </c>
    </row>
    <row r="136" spans="1:95" ht="13.2" x14ac:dyDescent="0.25">
      <c r="A136" s="82">
        <v>45572.458954363421</v>
      </c>
      <c r="B136" s="83" t="s">
        <v>506</v>
      </c>
      <c r="C136" s="84" t="s">
        <v>507</v>
      </c>
      <c r="D136" s="83">
        <v>14.29</v>
      </c>
      <c r="E136" s="83">
        <v>0.28999999999999998</v>
      </c>
      <c r="F136" s="83" t="s">
        <v>423</v>
      </c>
      <c r="G136" s="83" t="s">
        <v>76</v>
      </c>
      <c r="H136" s="83" t="s">
        <v>508</v>
      </c>
      <c r="I136" s="83" t="s">
        <v>63</v>
      </c>
      <c r="J136" s="83" t="s">
        <v>64</v>
      </c>
      <c r="K136" s="83" t="s">
        <v>64</v>
      </c>
      <c r="L136" s="83" t="s">
        <v>64</v>
      </c>
      <c r="M136" s="83" t="s">
        <v>78</v>
      </c>
      <c r="N136" s="83" t="s">
        <v>64</v>
      </c>
      <c r="O136" s="83" t="s">
        <v>84</v>
      </c>
      <c r="P136" s="83" t="s">
        <v>84</v>
      </c>
      <c r="Q136" s="83" t="s">
        <v>64</v>
      </c>
      <c r="R136" s="83" t="s">
        <v>64</v>
      </c>
      <c r="S136" s="83" t="s">
        <v>64</v>
      </c>
      <c r="T136" s="83" t="s">
        <v>64</v>
      </c>
      <c r="U136" s="83" t="s">
        <v>78</v>
      </c>
      <c r="V136" s="83" t="s">
        <v>64</v>
      </c>
      <c r="W136" s="83" t="s">
        <v>64</v>
      </c>
      <c r="X136" s="83" t="s">
        <v>64</v>
      </c>
      <c r="Y136" s="83" t="s">
        <v>64</v>
      </c>
      <c r="Z136" s="83" t="s">
        <v>66</v>
      </c>
      <c r="AA136" s="83" t="s">
        <v>65</v>
      </c>
      <c r="AB136" s="83" t="s">
        <v>66</v>
      </c>
      <c r="AC136" s="83" t="s">
        <v>65</v>
      </c>
      <c r="AD136" s="83" t="s">
        <v>66</v>
      </c>
      <c r="AE136" s="83" t="s">
        <v>66</v>
      </c>
      <c r="AF136" s="83" t="s">
        <v>66</v>
      </c>
      <c r="AG136" s="83" t="s">
        <v>66</v>
      </c>
      <c r="AH136" s="83" t="s">
        <v>65</v>
      </c>
      <c r="AI136" s="83" t="s">
        <v>66</v>
      </c>
      <c r="AJ136" s="83" t="s">
        <v>66</v>
      </c>
      <c r="AK136" s="83" t="s">
        <v>66</v>
      </c>
      <c r="AL136" s="83" t="s">
        <v>66</v>
      </c>
      <c r="AM136" s="83" t="s">
        <v>66</v>
      </c>
      <c r="AN136" s="83" t="s">
        <v>66</v>
      </c>
      <c r="AO136" s="83" t="s">
        <v>66</v>
      </c>
      <c r="AP136" s="83" t="s">
        <v>85</v>
      </c>
      <c r="AQ136" s="83" t="s">
        <v>151</v>
      </c>
      <c r="AR136" s="83" t="s">
        <v>86</v>
      </c>
      <c r="AS136" s="83" t="s">
        <v>120</v>
      </c>
      <c r="AT136" s="83" t="s">
        <v>69</v>
      </c>
      <c r="AU136" s="83" t="s">
        <v>70</v>
      </c>
      <c r="AV136" s="83" t="s">
        <v>71</v>
      </c>
      <c r="AW136" s="83" t="s">
        <v>63</v>
      </c>
      <c r="AX136" s="83" t="s">
        <v>72</v>
      </c>
      <c r="AY136" s="83" t="s">
        <v>72</v>
      </c>
      <c r="AZ136" s="83" t="s">
        <v>63</v>
      </c>
      <c r="BA136" s="83" t="s">
        <v>73</v>
      </c>
      <c r="BB136" s="83" t="s">
        <v>73</v>
      </c>
      <c r="BC136" s="83" t="s">
        <v>73</v>
      </c>
      <c r="BD136" s="83"/>
      <c r="BE136" s="83" t="s">
        <v>73</v>
      </c>
      <c r="BF136" s="83"/>
      <c r="BG136" s="87" t="s">
        <v>335</v>
      </c>
      <c r="BH136" s="86" t="s">
        <v>60</v>
      </c>
      <c r="BI136" s="76" t="s">
        <v>1414</v>
      </c>
      <c r="BJ136">
        <v>13</v>
      </c>
      <c r="BK136" s="87">
        <v>50</v>
      </c>
      <c r="BL136" s="87"/>
      <c r="BM136" s="86" t="s">
        <v>1130</v>
      </c>
      <c r="BN136" s="86" t="s">
        <v>1132</v>
      </c>
      <c r="BO136" s="87" t="s">
        <v>68</v>
      </c>
      <c r="BP136" s="87"/>
      <c r="BQ136" s="87" t="s">
        <v>1472</v>
      </c>
      <c r="BR136" s="86" t="s">
        <v>1445</v>
      </c>
      <c r="BS136" s="86">
        <v>1</v>
      </c>
      <c r="BT136" s="86" t="s">
        <v>1445</v>
      </c>
      <c r="BU136" s="86">
        <v>1</v>
      </c>
      <c r="BV136" s="86" t="s">
        <v>63</v>
      </c>
      <c r="BW136" s="86">
        <v>1</v>
      </c>
      <c r="BX136" s="86" t="s">
        <v>1447</v>
      </c>
      <c r="BY136" s="86">
        <v>0</v>
      </c>
      <c r="BZ136" s="86" t="s">
        <v>1470</v>
      </c>
      <c r="CA136" s="86">
        <v>2</v>
      </c>
      <c r="CB136" s="86" t="s">
        <v>1452</v>
      </c>
      <c r="CC136" s="86">
        <v>0</v>
      </c>
      <c r="CD136" s="86" t="s">
        <v>1454</v>
      </c>
      <c r="CE136" s="86">
        <v>1</v>
      </c>
      <c r="CF136" s="86" t="s">
        <v>1454</v>
      </c>
      <c r="CG136" s="86">
        <v>1</v>
      </c>
      <c r="CH136" s="86" t="s">
        <v>1454</v>
      </c>
      <c r="CI136" s="86">
        <v>1</v>
      </c>
      <c r="CJ136" s="86" t="s">
        <v>1454</v>
      </c>
      <c r="CK136" s="86">
        <v>1</v>
      </c>
      <c r="CL136" s="86" t="s">
        <v>226</v>
      </c>
      <c r="CM136" s="86">
        <v>0</v>
      </c>
      <c r="CN136" s="86" t="s">
        <v>226</v>
      </c>
      <c r="CO136" s="86">
        <v>0</v>
      </c>
      <c r="CP136" s="87" t="s">
        <v>1477</v>
      </c>
      <c r="CQ136" s="152">
        <v>0</v>
      </c>
    </row>
    <row r="137" spans="1:95" ht="13.2" x14ac:dyDescent="0.25">
      <c r="A137" s="82">
        <v>45572.459884039352</v>
      </c>
      <c r="B137" s="83" t="s">
        <v>509</v>
      </c>
      <c r="C137" s="84" t="s">
        <v>510</v>
      </c>
      <c r="D137" s="83">
        <v>100</v>
      </c>
      <c r="E137" s="83">
        <v>0.71</v>
      </c>
      <c r="F137" s="83" t="s">
        <v>423</v>
      </c>
      <c r="G137" s="83" t="s">
        <v>76</v>
      </c>
      <c r="H137" s="83" t="s">
        <v>352</v>
      </c>
      <c r="I137" s="83" t="s">
        <v>63</v>
      </c>
      <c r="J137" s="83" t="s">
        <v>64</v>
      </c>
      <c r="K137" s="83" t="s">
        <v>64</v>
      </c>
      <c r="L137" s="83" t="s">
        <v>64</v>
      </c>
      <c r="M137" s="83" t="s">
        <v>78</v>
      </c>
      <c r="N137" s="83" t="s">
        <v>84</v>
      </c>
      <c r="O137" s="83" t="s">
        <v>64</v>
      </c>
      <c r="P137" s="83" t="s">
        <v>84</v>
      </c>
      <c r="Q137" s="83" t="s">
        <v>64</v>
      </c>
      <c r="R137" s="83" t="s">
        <v>64</v>
      </c>
      <c r="S137" s="83" t="s">
        <v>64</v>
      </c>
      <c r="T137" s="83" t="s">
        <v>64</v>
      </c>
      <c r="U137" s="83" t="s">
        <v>64</v>
      </c>
      <c r="V137" s="83" t="s">
        <v>64</v>
      </c>
      <c r="W137" s="83" t="s">
        <v>64</v>
      </c>
      <c r="X137" s="83" t="s">
        <v>64</v>
      </c>
      <c r="Y137" s="83" t="s">
        <v>64</v>
      </c>
      <c r="Z137" s="83" t="s">
        <v>65</v>
      </c>
      <c r="AA137" s="83" t="s">
        <v>65</v>
      </c>
      <c r="AB137" s="83" t="s">
        <v>65</v>
      </c>
      <c r="AC137" s="83" t="s">
        <v>65</v>
      </c>
      <c r="AD137" s="83" t="s">
        <v>65</v>
      </c>
      <c r="AE137" s="83" t="s">
        <v>65</v>
      </c>
      <c r="AF137" s="83" t="s">
        <v>65</v>
      </c>
      <c r="AG137" s="83" t="s">
        <v>65</v>
      </c>
      <c r="AH137" s="83" t="s">
        <v>65</v>
      </c>
      <c r="AI137" s="83" t="s">
        <v>79</v>
      </c>
      <c r="AJ137" s="83" t="s">
        <v>65</v>
      </c>
      <c r="AK137" s="83" t="s">
        <v>66</v>
      </c>
      <c r="AL137" s="83" t="s">
        <v>65</v>
      </c>
      <c r="AM137" s="83" t="s">
        <v>66</v>
      </c>
      <c r="AN137" s="83" t="s">
        <v>66</v>
      </c>
      <c r="AO137" s="83" t="s">
        <v>65</v>
      </c>
      <c r="AP137" s="83" t="s">
        <v>67</v>
      </c>
      <c r="AQ137" s="83" t="s">
        <v>67</v>
      </c>
      <c r="AR137" s="83" t="s">
        <v>63</v>
      </c>
      <c r="AS137" s="83" t="s">
        <v>68</v>
      </c>
      <c r="AT137" s="83" t="s">
        <v>69</v>
      </c>
      <c r="AU137" s="83" t="s">
        <v>70</v>
      </c>
      <c r="AV137" s="83" t="s">
        <v>132</v>
      </c>
      <c r="AW137" s="83" t="s">
        <v>73</v>
      </c>
      <c r="AX137" s="83" t="s">
        <v>72</v>
      </c>
      <c r="AY137" s="83" t="s">
        <v>73</v>
      </c>
      <c r="AZ137" s="83" t="s">
        <v>72</v>
      </c>
      <c r="BA137" s="83" t="s">
        <v>73</v>
      </c>
      <c r="BB137" s="83" t="s">
        <v>73</v>
      </c>
      <c r="BC137" s="83" t="s">
        <v>73</v>
      </c>
      <c r="BD137" s="83"/>
      <c r="BE137" s="83" t="s">
        <v>73</v>
      </c>
      <c r="BF137" s="83"/>
      <c r="BG137" s="87" t="s">
        <v>335</v>
      </c>
      <c r="BH137" s="86" t="s">
        <v>60</v>
      </c>
      <c r="BI137" s="76" t="s">
        <v>1414</v>
      </c>
      <c r="BJ137">
        <v>14</v>
      </c>
      <c r="BK137" s="87">
        <v>60</v>
      </c>
      <c r="BL137" s="87"/>
      <c r="BM137" s="86" t="s">
        <v>1130</v>
      </c>
      <c r="BN137" s="86" t="s">
        <v>1132</v>
      </c>
      <c r="BO137" s="87" t="s">
        <v>68</v>
      </c>
      <c r="BP137" s="87"/>
      <c r="BQ137" s="87" t="s">
        <v>1472</v>
      </c>
      <c r="BR137" s="86" t="s">
        <v>1445</v>
      </c>
      <c r="BS137" s="86">
        <v>1</v>
      </c>
      <c r="BT137" s="86" t="s">
        <v>1445</v>
      </c>
      <c r="BU137" s="86">
        <v>1</v>
      </c>
      <c r="BV137" s="86" t="s">
        <v>63</v>
      </c>
      <c r="BW137" s="86">
        <v>1</v>
      </c>
      <c r="BX137" s="86" t="s">
        <v>1447</v>
      </c>
      <c r="BY137" s="86">
        <v>0</v>
      </c>
      <c r="BZ137" s="86" t="s">
        <v>1470</v>
      </c>
      <c r="CA137" s="86">
        <v>2</v>
      </c>
      <c r="CB137" s="86" t="s">
        <v>1452</v>
      </c>
      <c r="CC137" s="86">
        <v>0</v>
      </c>
      <c r="CD137" s="86" t="s">
        <v>226</v>
      </c>
      <c r="CE137" s="86">
        <v>0</v>
      </c>
      <c r="CF137" s="86" t="s">
        <v>1454</v>
      </c>
      <c r="CG137" s="86">
        <v>1</v>
      </c>
      <c r="CH137" s="86" t="s">
        <v>226</v>
      </c>
      <c r="CI137" s="86">
        <v>0</v>
      </c>
      <c r="CJ137" s="86" t="s">
        <v>1454</v>
      </c>
      <c r="CK137" s="86">
        <v>1</v>
      </c>
      <c r="CL137" s="86" t="s">
        <v>226</v>
      </c>
      <c r="CM137" s="86">
        <v>0</v>
      </c>
      <c r="CN137" s="86" t="s">
        <v>226</v>
      </c>
      <c r="CO137" s="86">
        <v>0</v>
      </c>
      <c r="CP137" s="87" t="s">
        <v>1477</v>
      </c>
      <c r="CQ137" s="152">
        <v>0</v>
      </c>
    </row>
    <row r="138" spans="1:95" ht="13.2" x14ac:dyDescent="0.25">
      <c r="A138" s="82">
        <v>45572.464337916666</v>
      </c>
      <c r="B138" s="83" t="s">
        <v>511</v>
      </c>
      <c r="C138" s="84" t="s">
        <v>512</v>
      </c>
      <c r="D138" s="83">
        <v>100</v>
      </c>
      <c r="E138" s="83">
        <v>0.45</v>
      </c>
      <c r="F138" s="83" t="s">
        <v>423</v>
      </c>
      <c r="G138" s="83" t="s">
        <v>76</v>
      </c>
      <c r="H138" s="83" t="s">
        <v>335</v>
      </c>
      <c r="I138" s="83" t="s">
        <v>63</v>
      </c>
      <c r="J138" s="83" t="s">
        <v>64</v>
      </c>
      <c r="K138" s="83" t="s">
        <v>78</v>
      </c>
      <c r="L138" s="83" t="s">
        <v>64</v>
      </c>
      <c r="M138" s="83" t="s">
        <v>64</v>
      </c>
      <c r="N138" s="83" t="s">
        <v>84</v>
      </c>
      <c r="O138" s="83" t="s">
        <v>78</v>
      </c>
      <c r="P138" s="83" t="s">
        <v>84</v>
      </c>
      <c r="Q138" s="83" t="s">
        <v>84</v>
      </c>
      <c r="R138" s="83" t="s">
        <v>64</v>
      </c>
      <c r="S138" s="83" t="s">
        <v>84</v>
      </c>
      <c r="T138" s="83" t="s">
        <v>64</v>
      </c>
      <c r="U138" s="83" t="s">
        <v>84</v>
      </c>
      <c r="V138" s="83" t="s">
        <v>64</v>
      </c>
      <c r="W138" s="83" t="s">
        <v>64</v>
      </c>
      <c r="X138" s="83" t="s">
        <v>64</v>
      </c>
      <c r="Y138" s="83" t="s">
        <v>64</v>
      </c>
      <c r="Z138" s="83" t="s">
        <v>66</v>
      </c>
      <c r="AA138" s="83" t="s">
        <v>65</v>
      </c>
      <c r="AB138" s="83" t="s">
        <v>65</v>
      </c>
      <c r="AC138" s="83" t="s">
        <v>65</v>
      </c>
      <c r="AD138" s="83" t="s">
        <v>66</v>
      </c>
      <c r="AE138" s="83" t="s">
        <v>65</v>
      </c>
      <c r="AF138" s="83" t="s">
        <v>66</v>
      </c>
      <c r="AG138" s="83" t="s">
        <v>66</v>
      </c>
      <c r="AH138" s="83" t="s">
        <v>66</v>
      </c>
      <c r="AI138" s="83" t="s">
        <v>79</v>
      </c>
      <c r="AJ138" s="83" t="s">
        <v>65</v>
      </c>
      <c r="AK138" s="83" t="s">
        <v>66</v>
      </c>
      <c r="AL138" s="83" t="s">
        <v>66</v>
      </c>
      <c r="AM138" s="83" t="s">
        <v>66</v>
      </c>
      <c r="AN138" s="83" t="s">
        <v>66</v>
      </c>
      <c r="AO138" s="83" t="s">
        <v>65</v>
      </c>
      <c r="AP138" s="83" t="s">
        <v>67</v>
      </c>
      <c r="AQ138" s="83" t="s">
        <v>67</v>
      </c>
      <c r="AR138" s="83" t="s">
        <v>86</v>
      </c>
      <c r="AS138" s="83" t="s">
        <v>68</v>
      </c>
      <c r="AT138" s="83" t="s">
        <v>87</v>
      </c>
      <c r="AU138" s="83" t="s">
        <v>70</v>
      </c>
      <c r="AV138" s="83" t="s">
        <v>132</v>
      </c>
      <c r="AW138" s="83" t="s">
        <v>72</v>
      </c>
      <c r="AX138" s="83" t="s">
        <v>73</v>
      </c>
      <c r="AY138" s="83" t="s">
        <v>63</v>
      </c>
      <c r="AZ138" s="83" t="s">
        <v>72</v>
      </c>
      <c r="BA138" s="83" t="s">
        <v>63</v>
      </c>
      <c r="BB138" s="83" t="s">
        <v>73</v>
      </c>
      <c r="BC138" s="83" t="s">
        <v>73</v>
      </c>
      <c r="BD138" s="83"/>
      <c r="BE138" s="83" t="s">
        <v>73</v>
      </c>
      <c r="BF138" s="83"/>
      <c r="BG138" s="87" t="s">
        <v>335</v>
      </c>
      <c r="BH138" s="86" t="s">
        <v>60</v>
      </c>
      <c r="BI138" s="76" t="s">
        <v>1414</v>
      </c>
      <c r="BJ138">
        <v>8</v>
      </c>
      <c r="BK138" s="87">
        <v>54</v>
      </c>
      <c r="BL138" s="87"/>
      <c r="BM138" s="86" t="s">
        <v>1130</v>
      </c>
      <c r="BN138" s="86" t="s">
        <v>1132</v>
      </c>
      <c r="BO138" s="87" t="s">
        <v>68</v>
      </c>
      <c r="BP138" s="87"/>
      <c r="BQ138" s="87" t="s">
        <v>1472</v>
      </c>
      <c r="BR138" s="86" t="s">
        <v>1445</v>
      </c>
      <c r="BS138" s="86">
        <v>1</v>
      </c>
      <c r="BT138" s="86" t="s">
        <v>1445</v>
      </c>
      <c r="BU138" s="86">
        <v>1</v>
      </c>
      <c r="BV138" s="86" t="s">
        <v>63</v>
      </c>
      <c r="BW138" s="86">
        <v>1</v>
      </c>
      <c r="BX138" s="86" t="s">
        <v>1448</v>
      </c>
      <c r="BY138" s="86">
        <v>1</v>
      </c>
      <c r="BZ138" s="86" t="s">
        <v>1470</v>
      </c>
      <c r="CA138" s="86">
        <v>2</v>
      </c>
      <c r="CB138" s="86" t="s">
        <v>1452</v>
      </c>
      <c r="CC138" s="86">
        <v>0</v>
      </c>
      <c r="CD138" s="86" t="s">
        <v>1454</v>
      </c>
      <c r="CE138" s="86">
        <v>1</v>
      </c>
      <c r="CF138" s="86" t="s">
        <v>226</v>
      </c>
      <c r="CG138" s="86">
        <v>0</v>
      </c>
      <c r="CH138" s="86" t="s">
        <v>1454</v>
      </c>
      <c r="CI138" s="86">
        <v>1</v>
      </c>
      <c r="CJ138" s="86" t="s">
        <v>1454</v>
      </c>
      <c r="CK138" s="86">
        <v>1</v>
      </c>
      <c r="CL138" s="86" t="s">
        <v>1454</v>
      </c>
      <c r="CM138" s="86">
        <v>1</v>
      </c>
      <c r="CN138" s="86" t="s">
        <v>226</v>
      </c>
      <c r="CO138" s="86">
        <v>0</v>
      </c>
      <c r="CP138" s="87" t="s">
        <v>1477</v>
      </c>
      <c r="CQ138" s="152">
        <v>0</v>
      </c>
    </row>
    <row r="139" spans="1:95" ht="13.2" x14ac:dyDescent="0.25">
      <c r="A139" s="82">
        <v>45572.464793240739</v>
      </c>
      <c r="B139" s="83" t="s">
        <v>513</v>
      </c>
      <c r="C139" s="84" t="s">
        <v>514</v>
      </c>
      <c r="D139" s="83">
        <v>100</v>
      </c>
      <c r="E139" s="83">
        <v>0.63</v>
      </c>
      <c r="F139" s="83" t="s">
        <v>423</v>
      </c>
      <c r="G139" s="83" t="s">
        <v>76</v>
      </c>
      <c r="H139" s="83" t="s">
        <v>335</v>
      </c>
      <c r="I139" s="83" t="s">
        <v>63</v>
      </c>
      <c r="J139" s="83" t="s">
        <v>64</v>
      </c>
      <c r="K139" s="83" t="s">
        <v>84</v>
      </c>
      <c r="L139" s="83" t="s">
        <v>64</v>
      </c>
      <c r="M139" s="83" t="s">
        <v>78</v>
      </c>
      <c r="N139" s="83" t="s">
        <v>64</v>
      </c>
      <c r="O139" s="83" t="s">
        <v>64</v>
      </c>
      <c r="P139" s="83" t="s">
        <v>64</v>
      </c>
      <c r="Q139" s="83" t="s">
        <v>64</v>
      </c>
      <c r="R139" s="83" t="s">
        <v>64</v>
      </c>
      <c r="S139" s="83" t="s">
        <v>64</v>
      </c>
      <c r="T139" s="83" t="s">
        <v>64</v>
      </c>
      <c r="U139" s="83" t="s">
        <v>64</v>
      </c>
      <c r="V139" s="83" t="s">
        <v>84</v>
      </c>
      <c r="W139" s="83" t="s">
        <v>64</v>
      </c>
      <c r="X139" s="83" t="s">
        <v>64</v>
      </c>
      <c r="Y139" s="83" t="s">
        <v>84</v>
      </c>
      <c r="Z139" s="83" t="s">
        <v>66</v>
      </c>
      <c r="AA139" s="83" t="s">
        <v>65</v>
      </c>
      <c r="AB139" s="83" t="s">
        <v>66</v>
      </c>
      <c r="AC139" s="83" t="s">
        <v>66</v>
      </c>
      <c r="AD139" s="83" t="s">
        <v>66</v>
      </c>
      <c r="AE139" s="83" t="s">
        <v>66</v>
      </c>
      <c r="AF139" s="83" t="s">
        <v>65</v>
      </c>
      <c r="AG139" s="83" t="s">
        <v>65</v>
      </c>
      <c r="AH139" s="83" t="s">
        <v>65</v>
      </c>
      <c r="AI139" s="83" t="s">
        <v>101</v>
      </c>
      <c r="AJ139" s="83" t="s">
        <v>65</v>
      </c>
      <c r="AK139" s="83" t="s">
        <v>66</v>
      </c>
      <c r="AL139" s="83" t="s">
        <v>65</v>
      </c>
      <c r="AM139" s="83" t="s">
        <v>65</v>
      </c>
      <c r="AN139" s="83" t="s">
        <v>65</v>
      </c>
      <c r="AO139" s="83" t="s">
        <v>65</v>
      </c>
      <c r="AP139" s="83" t="s">
        <v>67</v>
      </c>
      <c r="AQ139" s="83" t="s">
        <v>67</v>
      </c>
      <c r="AR139" s="83" t="s">
        <v>63</v>
      </c>
      <c r="AS139" s="83" t="s">
        <v>120</v>
      </c>
      <c r="AT139" s="83" t="s">
        <v>69</v>
      </c>
      <c r="AU139" s="83" t="s">
        <v>80</v>
      </c>
      <c r="AV139" s="83" t="s">
        <v>80</v>
      </c>
      <c r="AW139" s="83" t="s">
        <v>73</v>
      </c>
      <c r="AX139" s="83" t="s">
        <v>73</v>
      </c>
      <c r="AY139" s="83" t="s">
        <v>72</v>
      </c>
      <c r="AZ139" s="83" t="s">
        <v>63</v>
      </c>
      <c r="BA139" s="83" t="s">
        <v>72</v>
      </c>
      <c r="BB139" s="83" t="s">
        <v>72</v>
      </c>
      <c r="BC139" s="83" t="s">
        <v>73</v>
      </c>
      <c r="BD139" s="83"/>
      <c r="BE139" s="83" t="s">
        <v>73</v>
      </c>
      <c r="BF139" s="83"/>
      <c r="BG139" s="87" t="s">
        <v>335</v>
      </c>
      <c r="BH139" s="86" t="s">
        <v>60</v>
      </c>
      <c r="BI139" s="76" t="s">
        <v>1414</v>
      </c>
      <c r="BJ139">
        <v>13</v>
      </c>
      <c r="BK139" s="87">
        <v>58</v>
      </c>
      <c r="BL139" s="87"/>
      <c r="BM139" s="86" t="s">
        <v>1130</v>
      </c>
      <c r="BN139" s="86" t="s">
        <v>1132</v>
      </c>
      <c r="BO139" s="87" t="s">
        <v>68</v>
      </c>
      <c r="BP139" s="87"/>
      <c r="BQ139" s="87" t="s">
        <v>1472</v>
      </c>
      <c r="BR139" s="86" t="s">
        <v>1445</v>
      </c>
      <c r="BS139" s="86">
        <v>1</v>
      </c>
      <c r="BT139" s="86" t="s">
        <v>1445</v>
      </c>
      <c r="BU139" s="86">
        <v>1</v>
      </c>
      <c r="BV139" s="86" t="s">
        <v>63</v>
      </c>
      <c r="BW139" s="86">
        <v>1</v>
      </c>
      <c r="BX139" s="86" t="s">
        <v>1447</v>
      </c>
      <c r="BY139" s="86">
        <v>0</v>
      </c>
      <c r="BZ139" s="86" t="s">
        <v>1450</v>
      </c>
      <c r="CA139" s="86">
        <v>1</v>
      </c>
      <c r="CB139" s="86" t="s">
        <v>1452</v>
      </c>
      <c r="CC139" s="86">
        <v>0</v>
      </c>
      <c r="CD139" s="86" t="s">
        <v>226</v>
      </c>
      <c r="CE139" s="86">
        <v>0</v>
      </c>
      <c r="CF139" s="86" t="s">
        <v>226</v>
      </c>
      <c r="CG139" s="86">
        <v>0</v>
      </c>
      <c r="CH139" s="86" t="s">
        <v>1454</v>
      </c>
      <c r="CI139" s="86">
        <v>1</v>
      </c>
      <c r="CJ139" s="86" t="s">
        <v>1454</v>
      </c>
      <c r="CK139" s="86">
        <v>1</v>
      </c>
      <c r="CL139" s="86" t="s">
        <v>1454</v>
      </c>
      <c r="CM139" s="86">
        <v>1</v>
      </c>
      <c r="CN139" s="86" t="s">
        <v>1454</v>
      </c>
      <c r="CO139" s="86">
        <v>1</v>
      </c>
      <c r="CP139" s="87" t="s">
        <v>1477</v>
      </c>
      <c r="CQ139" s="152">
        <v>0</v>
      </c>
    </row>
    <row r="140" spans="1:95" ht="13.2" x14ac:dyDescent="0.25">
      <c r="A140" s="82">
        <v>45572.464955949079</v>
      </c>
      <c r="B140" s="83" t="s">
        <v>515</v>
      </c>
      <c r="C140" s="84" t="s">
        <v>516</v>
      </c>
      <c r="D140" s="83">
        <v>30.36</v>
      </c>
      <c r="E140" s="83">
        <v>0.46</v>
      </c>
      <c r="F140" s="83" t="s">
        <v>423</v>
      </c>
      <c r="G140" s="83" t="s">
        <v>76</v>
      </c>
      <c r="H140" s="83" t="s">
        <v>352</v>
      </c>
      <c r="I140" s="83" t="s">
        <v>63</v>
      </c>
      <c r="J140" s="83" t="s">
        <v>64</v>
      </c>
      <c r="K140" s="83" t="s">
        <v>64</v>
      </c>
      <c r="L140" s="83" t="s">
        <v>64</v>
      </c>
      <c r="M140" s="83" t="s">
        <v>84</v>
      </c>
      <c r="N140" s="83" t="s">
        <v>64</v>
      </c>
      <c r="O140" s="83" t="s">
        <v>64</v>
      </c>
      <c r="P140" s="83" t="s">
        <v>84</v>
      </c>
      <c r="Q140" s="83" t="s">
        <v>64</v>
      </c>
      <c r="R140" s="83" t="s">
        <v>64</v>
      </c>
      <c r="S140" s="83" t="s">
        <v>64</v>
      </c>
      <c r="T140" s="83" t="s">
        <v>64</v>
      </c>
      <c r="U140" s="83" t="s">
        <v>64</v>
      </c>
      <c r="V140" s="83" t="s">
        <v>64</v>
      </c>
      <c r="W140" s="83" t="s">
        <v>64</v>
      </c>
      <c r="X140" s="83" t="s">
        <v>84</v>
      </c>
      <c r="Y140" s="83" t="s">
        <v>64</v>
      </c>
      <c r="Z140" s="83" t="s">
        <v>66</v>
      </c>
      <c r="AA140" s="83" t="s">
        <v>65</v>
      </c>
      <c r="AB140" s="83" t="s">
        <v>66</v>
      </c>
      <c r="AC140" s="83" t="s">
        <v>66</v>
      </c>
      <c r="AD140" s="83" t="s">
        <v>66</v>
      </c>
      <c r="AE140" s="83" t="s">
        <v>65</v>
      </c>
      <c r="AF140" s="83" t="s">
        <v>65</v>
      </c>
      <c r="AG140" s="83" t="s">
        <v>65</v>
      </c>
      <c r="AH140" s="83" t="s">
        <v>66</v>
      </c>
      <c r="AI140" s="83" t="s">
        <v>101</v>
      </c>
      <c r="AJ140" s="83" t="s">
        <v>65</v>
      </c>
      <c r="AK140" s="83" t="s">
        <v>66</v>
      </c>
      <c r="AL140" s="83" t="s">
        <v>66</v>
      </c>
      <c r="AM140" s="83" t="s">
        <v>65</v>
      </c>
      <c r="AN140" s="83" t="s">
        <v>66</v>
      </c>
      <c r="AO140" s="83" t="s">
        <v>66</v>
      </c>
      <c r="AP140" s="83" t="s">
        <v>85</v>
      </c>
      <c r="AQ140" s="83" t="s">
        <v>85</v>
      </c>
      <c r="AR140" s="83" t="s">
        <v>86</v>
      </c>
      <c r="AS140" s="83" t="s">
        <v>517</v>
      </c>
      <c r="AT140" s="83" t="s">
        <v>87</v>
      </c>
      <c r="AU140" s="83" t="s">
        <v>70</v>
      </c>
      <c r="AV140" s="83" t="s">
        <v>132</v>
      </c>
      <c r="AW140" s="83" t="s">
        <v>73</v>
      </c>
      <c r="AX140" s="83" t="s">
        <v>73</v>
      </c>
      <c r="AY140" s="83" t="s">
        <v>73</v>
      </c>
      <c r="AZ140" s="83" t="s">
        <v>72</v>
      </c>
      <c r="BA140" s="83" t="s">
        <v>73</v>
      </c>
      <c r="BB140" s="83" t="s">
        <v>73</v>
      </c>
      <c r="BC140" s="83" t="s">
        <v>73</v>
      </c>
      <c r="BD140" s="83"/>
      <c r="BE140" s="83" t="s">
        <v>73</v>
      </c>
      <c r="BF140" s="83"/>
      <c r="BG140" s="87" t="s">
        <v>335</v>
      </c>
      <c r="BH140" s="86" t="s">
        <v>60</v>
      </c>
      <c r="BI140" s="76" t="s">
        <v>1414</v>
      </c>
      <c r="BJ140">
        <v>13</v>
      </c>
      <c r="BK140" s="87">
        <v>55</v>
      </c>
      <c r="BL140" s="87"/>
      <c r="BM140" s="86" t="s">
        <v>1130</v>
      </c>
      <c r="BN140" s="86" t="s">
        <v>1132</v>
      </c>
      <c r="BO140" s="87" t="s">
        <v>1455</v>
      </c>
      <c r="BP140" s="87"/>
      <c r="BQ140" s="87" t="s">
        <v>1473</v>
      </c>
      <c r="BR140" s="86" t="s">
        <v>1445</v>
      </c>
      <c r="BS140" s="86">
        <v>1</v>
      </c>
      <c r="BT140" s="86" t="s">
        <v>1445</v>
      </c>
      <c r="BU140" s="86">
        <v>1</v>
      </c>
      <c r="BV140" s="86" t="s">
        <v>73</v>
      </c>
      <c r="BW140" s="86">
        <v>0</v>
      </c>
      <c r="BX140" s="86" t="s">
        <v>1448</v>
      </c>
      <c r="BY140" s="86">
        <v>1</v>
      </c>
      <c r="BZ140" s="86" t="s">
        <v>1470</v>
      </c>
      <c r="CA140" s="86">
        <v>2</v>
      </c>
      <c r="CB140" s="86" t="s">
        <v>1452</v>
      </c>
      <c r="CC140" s="86">
        <v>0</v>
      </c>
      <c r="CD140" s="86" t="s">
        <v>226</v>
      </c>
      <c r="CE140" s="86">
        <v>0</v>
      </c>
      <c r="CF140" s="86" t="s">
        <v>226</v>
      </c>
      <c r="CG140" s="86">
        <v>0</v>
      </c>
      <c r="CH140" s="86" t="s">
        <v>226</v>
      </c>
      <c r="CI140" s="86">
        <v>0</v>
      </c>
      <c r="CJ140" s="86" t="s">
        <v>1454</v>
      </c>
      <c r="CK140" s="86">
        <v>1</v>
      </c>
      <c r="CL140" s="86" t="s">
        <v>226</v>
      </c>
      <c r="CM140" s="86">
        <v>0</v>
      </c>
      <c r="CN140" s="86" t="s">
        <v>226</v>
      </c>
      <c r="CO140" s="86">
        <v>0</v>
      </c>
      <c r="CP140" s="87" t="s">
        <v>1477</v>
      </c>
      <c r="CQ140" s="152">
        <v>0</v>
      </c>
    </row>
    <row r="141" spans="1:95" ht="13.2" x14ac:dyDescent="0.25">
      <c r="A141" s="82">
        <v>45572.468757905095</v>
      </c>
      <c r="B141" s="83" t="s">
        <v>518</v>
      </c>
      <c r="C141" s="84" t="s">
        <v>519</v>
      </c>
      <c r="D141" s="83">
        <v>42.86</v>
      </c>
      <c r="E141" s="83">
        <v>0.83</v>
      </c>
      <c r="F141" s="83" t="s">
        <v>423</v>
      </c>
      <c r="G141" s="83" t="s">
        <v>76</v>
      </c>
      <c r="H141" s="83" t="s">
        <v>384</v>
      </c>
      <c r="I141" s="83" t="s">
        <v>63</v>
      </c>
      <c r="J141" s="83" t="s">
        <v>64</v>
      </c>
      <c r="K141" s="83" t="s">
        <v>64</v>
      </c>
      <c r="L141" s="83" t="s">
        <v>64</v>
      </c>
      <c r="M141" s="83" t="s">
        <v>78</v>
      </c>
      <c r="N141" s="83" t="s">
        <v>64</v>
      </c>
      <c r="O141" s="83" t="s">
        <v>64</v>
      </c>
      <c r="P141" s="83" t="s">
        <v>78</v>
      </c>
      <c r="Q141" s="83" t="s">
        <v>64</v>
      </c>
      <c r="R141" s="83" t="s">
        <v>64</v>
      </c>
      <c r="S141" s="83" t="s">
        <v>64</v>
      </c>
      <c r="T141" s="83" t="s">
        <v>64</v>
      </c>
      <c r="U141" s="83" t="s">
        <v>64</v>
      </c>
      <c r="V141" s="83" t="s">
        <v>64</v>
      </c>
      <c r="W141" s="83" t="s">
        <v>64</v>
      </c>
      <c r="X141" s="83" t="s">
        <v>64</v>
      </c>
      <c r="Y141" s="83" t="s">
        <v>64</v>
      </c>
      <c r="Z141" s="83" t="s">
        <v>65</v>
      </c>
      <c r="AA141" s="83" t="s">
        <v>65</v>
      </c>
      <c r="AB141" s="83" t="s">
        <v>65</v>
      </c>
      <c r="AC141" s="83" t="s">
        <v>65</v>
      </c>
      <c r="AD141" s="83" t="s">
        <v>65</v>
      </c>
      <c r="AE141" s="83" t="s">
        <v>65</v>
      </c>
      <c r="AF141" s="83" t="s">
        <v>66</v>
      </c>
      <c r="AG141" s="83" t="s">
        <v>65</v>
      </c>
      <c r="AH141" s="83" t="s">
        <v>66</v>
      </c>
      <c r="AI141" s="83" t="s">
        <v>101</v>
      </c>
      <c r="AJ141" s="83" t="s">
        <v>65</v>
      </c>
      <c r="AK141" s="83" t="s">
        <v>65</v>
      </c>
      <c r="AL141" s="83" t="s">
        <v>66</v>
      </c>
      <c r="AM141" s="83" t="s">
        <v>65</v>
      </c>
      <c r="AN141" s="83" t="s">
        <v>66</v>
      </c>
      <c r="AO141" s="83" t="s">
        <v>65</v>
      </c>
      <c r="AP141" s="83" t="s">
        <v>67</v>
      </c>
      <c r="AQ141" s="83" t="s">
        <v>67</v>
      </c>
      <c r="AR141" s="83" t="s">
        <v>63</v>
      </c>
      <c r="AS141" s="83" t="s">
        <v>68</v>
      </c>
      <c r="AT141" s="83" t="s">
        <v>87</v>
      </c>
      <c r="AU141" s="83" t="s">
        <v>70</v>
      </c>
      <c r="AV141" s="83" t="s">
        <v>71</v>
      </c>
      <c r="AW141" s="83" t="s">
        <v>72</v>
      </c>
      <c r="AX141" s="83" t="s">
        <v>73</v>
      </c>
      <c r="AY141" s="83" t="s">
        <v>72</v>
      </c>
      <c r="AZ141" s="83" t="s">
        <v>63</v>
      </c>
      <c r="BA141" s="83" t="s">
        <v>63</v>
      </c>
      <c r="BB141" s="83" t="s">
        <v>72</v>
      </c>
      <c r="BC141" s="83" t="s">
        <v>73</v>
      </c>
      <c r="BD141" s="83"/>
      <c r="BE141" s="83" t="s">
        <v>73</v>
      </c>
      <c r="BF141" s="83"/>
      <c r="BG141" s="87" t="s">
        <v>335</v>
      </c>
      <c r="BH141" s="86" t="s">
        <v>60</v>
      </c>
      <c r="BI141" s="76" t="s">
        <v>1414</v>
      </c>
      <c r="BJ141">
        <v>15</v>
      </c>
      <c r="BK141" s="87">
        <v>60</v>
      </c>
      <c r="BL141" s="87"/>
      <c r="BM141" s="86" t="s">
        <v>1130</v>
      </c>
      <c r="BN141" s="86" t="s">
        <v>1132</v>
      </c>
      <c r="BO141" s="87" t="s">
        <v>68</v>
      </c>
      <c r="BP141" s="87"/>
      <c r="BQ141" s="87" t="s">
        <v>1472</v>
      </c>
      <c r="BR141" s="86" t="s">
        <v>1445</v>
      </c>
      <c r="BS141" s="86">
        <v>1</v>
      </c>
      <c r="BT141" s="86" t="s">
        <v>1445</v>
      </c>
      <c r="BU141" s="86">
        <v>1</v>
      </c>
      <c r="BV141" s="86" t="s">
        <v>63</v>
      </c>
      <c r="BW141" s="86">
        <v>1</v>
      </c>
      <c r="BX141" s="86" t="s">
        <v>1448</v>
      </c>
      <c r="BY141" s="86">
        <v>1</v>
      </c>
      <c r="BZ141" s="86" t="s">
        <v>1470</v>
      </c>
      <c r="CA141" s="86">
        <v>2</v>
      </c>
      <c r="CB141" s="86" t="s">
        <v>1452</v>
      </c>
      <c r="CC141" s="86">
        <v>0</v>
      </c>
      <c r="CD141" s="86" t="s">
        <v>1454</v>
      </c>
      <c r="CE141" s="86">
        <v>1</v>
      </c>
      <c r="CF141" s="86" t="s">
        <v>226</v>
      </c>
      <c r="CG141" s="86">
        <v>0</v>
      </c>
      <c r="CH141" s="86" t="s">
        <v>1454</v>
      </c>
      <c r="CI141" s="86">
        <v>1</v>
      </c>
      <c r="CJ141" s="86" t="s">
        <v>1454</v>
      </c>
      <c r="CK141" s="86">
        <v>1</v>
      </c>
      <c r="CL141" s="86" t="s">
        <v>1454</v>
      </c>
      <c r="CM141" s="86">
        <v>1</v>
      </c>
      <c r="CN141" s="86" t="s">
        <v>1454</v>
      </c>
      <c r="CO141" s="86">
        <v>1</v>
      </c>
      <c r="CP141" s="87" t="s">
        <v>1478</v>
      </c>
      <c r="CQ141" s="152">
        <v>1</v>
      </c>
    </row>
    <row r="142" spans="1:95" ht="13.2" x14ac:dyDescent="0.25">
      <c r="A142" s="82">
        <v>45572.469107268524</v>
      </c>
      <c r="B142" s="83" t="s">
        <v>520</v>
      </c>
      <c r="C142" s="84" t="s">
        <v>521</v>
      </c>
      <c r="D142" s="83">
        <v>17.86</v>
      </c>
      <c r="E142" s="83">
        <v>0.04</v>
      </c>
      <c r="F142" s="83" t="s">
        <v>423</v>
      </c>
      <c r="G142" s="83" t="s">
        <v>76</v>
      </c>
      <c r="H142" s="83" t="s">
        <v>522</v>
      </c>
      <c r="I142" s="83" t="s">
        <v>63</v>
      </c>
      <c r="J142" s="83" t="s">
        <v>78</v>
      </c>
      <c r="K142" s="83" t="s">
        <v>64</v>
      </c>
      <c r="L142" s="83" t="s">
        <v>78</v>
      </c>
      <c r="M142" s="83" t="s">
        <v>84</v>
      </c>
      <c r="N142" s="83" t="s">
        <v>64</v>
      </c>
      <c r="O142" s="83" t="s">
        <v>64</v>
      </c>
      <c r="P142" s="83" t="s">
        <v>64</v>
      </c>
      <c r="Q142" s="83" t="s">
        <v>78</v>
      </c>
      <c r="R142" s="83" t="s">
        <v>64</v>
      </c>
      <c r="S142" s="83" t="s">
        <v>78</v>
      </c>
      <c r="T142" s="83" t="s">
        <v>78</v>
      </c>
      <c r="U142" s="83" t="s">
        <v>84</v>
      </c>
      <c r="V142" s="83" t="s">
        <v>64</v>
      </c>
      <c r="W142" s="83" t="s">
        <v>84</v>
      </c>
      <c r="X142" s="83" t="s">
        <v>64</v>
      </c>
      <c r="Y142" s="83" t="s">
        <v>64</v>
      </c>
      <c r="Z142" s="83" t="s">
        <v>66</v>
      </c>
      <c r="AA142" s="83" t="s">
        <v>65</v>
      </c>
      <c r="AB142" s="83" t="s">
        <v>65</v>
      </c>
      <c r="AC142" s="83" t="s">
        <v>66</v>
      </c>
      <c r="AD142" s="83" t="s">
        <v>65</v>
      </c>
      <c r="AE142" s="83" t="s">
        <v>65</v>
      </c>
      <c r="AF142" s="83" t="s">
        <v>66</v>
      </c>
      <c r="AG142" s="83" t="s">
        <v>66</v>
      </c>
      <c r="AH142" s="83" t="s">
        <v>79</v>
      </c>
      <c r="AI142" s="83" t="s">
        <v>79</v>
      </c>
      <c r="AJ142" s="83" t="s">
        <v>66</v>
      </c>
      <c r="AK142" s="83" t="s">
        <v>66</v>
      </c>
      <c r="AL142" s="83" t="s">
        <v>79</v>
      </c>
      <c r="AM142" s="83" t="s">
        <v>65</v>
      </c>
      <c r="AN142" s="83" t="s">
        <v>66</v>
      </c>
      <c r="AO142" s="83" t="s">
        <v>66</v>
      </c>
      <c r="AP142" s="83" t="s">
        <v>67</v>
      </c>
      <c r="AQ142" s="83" t="s">
        <v>67</v>
      </c>
      <c r="AR142" s="83" t="s">
        <v>86</v>
      </c>
      <c r="AS142" s="83" t="s">
        <v>523</v>
      </c>
      <c r="AT142" s="83" t="s">
        <v>87</v>
      </c>
      <c r="AU142" s="83" t="s">
        <v>80</v>
      </c>
      <c r="AV142" s="83" t="s">
        <v>71</v>
      </c>
      <c r="AW142" s="83" t="s">
        <v>73</v>
      </c>
      <c r="AX142" s="83" t="s">
        <v>73</v>
      </c>
      <c r="AY142" s="83" t="s">
        <v>72</v>
      </c>
      <c r="AZ142" s="83" t="s">
        <v>72</v>
      </c>
      <c r="BA142" s="83" t="s">
        <v>72</v>
      </c>
      <c r="BB142" s="83" t="s">
        <v>73</v>
      </c>
      <c r="BC142" s="83" t="s">
        <v>73</v>
      </c>
      <c r="BD142" s="83"/>
      <c r="BE142" s="83" t="s">
        <v>73</v>
      </c>
      <c r="BF142" s="83"/>
      <c r="BG142" s="87" t="s">
        <v>335</v>
      </c>
      <c r="BH142" s="86" t="s">
        <v>60</v>
      </c>
      <c r="BI142" s="76" t="s">
        <v>1414</v>
      </c>
      <c r="BJ142">
        <v>8</v>
      </c>
      <c r="BK142" s="87">
        <v>51</v>
      </c>
      <c r="BL142" s="87"/>
      <c r="BM142" s="86" t="s">
        <v>1130</v>
      </c>
      <c r="BN142" s="86" t="s">
        <v>1132</v>
      </c>
      <c r="BO142" s="87" t="s">
        <v>1422</v>
      </c>
      <c r="BP142" s="87"/>
      <c r="BQ142" s="87" t="s">
        <v>1472</v>
      </c>
      <c r="BR142" s="86" t="s">
        <v>1445</v>
      </c>
      <c r="BS142" s="86">
        <v>1</v>
      </c>
      <c r="BT142" s="86" t="s">
        <v>1445</v>
      </c>
      <c r="BU142" s="86">
        <v>1</v>
      </c>
      <c r="BV142" s="86" t="s">
        <v>63</v>
      </c>
      <c r="BW142" s="86">
        <v>1</v>
      </c>
      <c r="BX142" s="86" t="s">
        <v>1448</v>
      </c>
      <c r="BY142" s="86">
        <v>1</v>
      </c>
      <c r="BZ142" s="86" t="s">
        <v>1450</v>
      </c>
      <c r="CA142" s="86">
        <v>1</v>
      </c>
      <c r="CB142" s="86" t="s">
        <v>1452</v>
      </c>
      <c r="CC142" s="86">
        <v>0</v>
      </c>
      <c r="CD142" s="86" t="s">
        <v>226</v>
      </c>
      <c r="CE142" s="86">
        <v>0</v>
      </c>
      <c r="CF142" s="86" t="s">
        <v>226</v>
      </c>
      <c r="CG142" s="86">
        <v>0</v>
      </c>
      <c r="CH142" s="86" t="s">
        <v>1454</v>
      </c>
      <c r="CI142" s="86">
        <v>1</v>
      </c>
      <c r="CJ142" s="86" t="s">
        <v>1454</v>
      </c>
      <c r="CK142" s="86">
        <v>1</v>
      </c>
      <c r="CL142" s="86" t="s">
        <v>1454</v>
      </c>
      <c r="CM142" s="86">
        <v>1</v>
      </c>
      <c r="CN142" s="86" t="s">
        <v>226</v>
      </c>
      <c r="CO142" s="86">
        <v>0</v>
      </c>
      <c r="CP142" s="87" t="s">
        <v>1477</v>
      </c>
      <c r="CQ142" s="152">
        <v>0</v>
      </c>
    </row>
    <row r="143" spans="1:95" ht="13.2" x14ac:dyDescent="0.25">
      <c r="A143" s="82">
        <v>45572.472420578706</v>
      </c>
      <c r="B143" s="83" t="s">
        <v>524</v>
      </c>
      <c r="C143" s="84" t="s">
        <v>525</v>
      </c>
      <c r="D143" s="83">
        <v>58.93</v>
      </c>
      <c r="E143" s="83">
        <v>0.79</v>
      </c>
      <c r="F143" s="83" t="s">
        <v>423</v>
      </c>
      <c r="G143" s="83" t="s">
        <v>76</v>
      </c>
      <c r="H143" s="83" t="s">
        <v>349</v>
      </c>
      <c r="I143" s="83" t="s">
        <v>63</v>
      </c>
      <c r="J143" s="83" t="s">
        <v>64</v>
      </c>
      <c r="K143" s="83" t="s">
        <v>64</v>
      </c>
      <c r="L143" s="83" t="s">
        <v>64</v>
      </c>
      <c r="M143" s="83" t="s">
        <v>78</v>
      </c>
      <c r="N143" s="83" t="s">
        <v>64</v>
      </c>
      <c r="O143" s="83" t="s">
        <v>64</v>
      </c>
      <c r="P143" s="83" t="s">
        <v>78</v>
      </c>
      <c r="Q143" s="83" t="s">
        <v>84</v>
      </c>
      <c r="R143" s="83" t="s">
        <v>64</v>
      </c>
      <c r="S143" s="83" t="s">
        <v>64</v>
      </c>
      <c r="T143" s="83" t="s">
        <v>64</v>
      </c>
      <c r="U143" s="83" t="s">
        <v>64</v>
      </c>
      <c r="V143" s="83" t="s">
        <v>64</v>
      </c>
      <c r="W143" s="83" t="s">
        <v>84</v>
      </c>
      <c r="X143" s="83" t="s">
        <v>64</v>
      </c>
      <c r="Y143" s="83" t="s">
        <v>64</v>
      </c>
      <c r="Z143" s="83" t="s">
        <v>65</v>
      </c>
      <c r="AA143" s="83" t="s">
        <v>65</v>
      </c>
      <c r="AB143" s="83" t="s">
        <v>65</v>
      </c>
      <c r="AC143" s="83" t="s">
        <v>66</v>
      </c>
      <c r="AD143" s="83" t="s">
        <v>65</v>
      </c>
      <c r="AE143" s="83" t="s">
        <v>65</v>
      </c>
      <c r="AF143" s="83" t="s">
        <v>65</v>
      </c>
      <c r="AG143" s="83" t="s">
        <v>65</v>
      </c>
      <c r="AH143" s="83" t="s">
        <v>66</v>
      </c>
      <c r="AI143" s="83" t="s">
        <v>101</v>
      </c>
      <c r="AJ143" s="83" t="s">
        <v>65</v>
      </c>
      <c r="AK143" s="83" t="s">
        <v>65</v>
      </c>
      <c r="AL143" s="83" t="s">
        <v>79</v>
      </c>
      <c r="AM143" s="83" t="s">
        <v>65</v>
      </c>
      <c r="AN143" s="83" t="s">
        <v>65</v>
      </c>
      <c r="AO143" s="83" t="s">
        <v>65</v>
      </c>
      <c r="AP143" s="83" t="s">
        <v>67</v>
      </c>
      <c r="AQ143" s="83" t="s">
        <v>67</v>
      </c>
      <c r="AR143" s="83" t="s">
        <v>63</v>
      </c>
      <c r="AS143" s="83" t="s">
        <v>137</v>
      </c>
      <c r="AT143" s="83" t="s">
        <v>69</v>
      </c>
      <c r="AU143" s="83" t="s">
        <v>80</v>
      </c>
      <c r="AV143" s="83" t="s">
        <v>71</v>
      </c>
      <c r="AW143" s="83" t="s">
        <v>72</v>
      </c>
      <c r="AX143" s="83" t="s">
        <v>72</v>
      </c>
      <c r="AY143" s="83" t="s">
        <v>63</v>
      </c>
      <c r="AZ143" s="83" t="s">
        <v>63</v>
      </c>
      <c r="BA143" s="83" t="s">
        <v>73</v>
      </c>
      <c r="BB143" s="83" t="s">
        <v>73</v>
      </c>
      <c r="BC143" s="83" t="s">
        <v>73</v>
      </c>
      <c r="BD143" s="83"/>
      <c r="BE143" s="83" t="s">
        <v>73</v>
      </c>
      <c r="BF143" s="83"/>
      <c r="BG143" s="87" t="s">
        <v>335</v>
      </c>
      <c r="BH143" s="86" t="s">
        <v>60</v>
      </c>
      <c r="BI143" s="76" t="s">
        <v>1414</v>
      </c>
      <c r="BJ143">
        <v>13</v>
      </c>
      <c r="BK143" s="87">
        <v>60</v>
      </c>
      <c r="BL143" s="87"/>
      <c r="BM143" s="86" t="s">
        <v>1130</v>
      </c>
      <c r="BN143" s="86" t="s">
        <v>1132</v>
      </c>
      <c r="BO143" s="87" t="s">
        <v>137</v>
      </c>
      <c r="BP143" s="87"/>
      <c r="BQ143" s="87" t="s">
        <v>1473</v>
      </c>
      <c r="BR143" s="86" t="s">
        <v>1445</v>
      </c>
      <c r="BS143" s="86">
        <v>1</v>
      </c>
      <c r="BT143" s="86" t="s">
        <v>1445</v>
      </c>
      <c r="BU143" s="86">
        <v>1</v>
      </c>
      <c r="BV143" s="86" t="s">
        <v>63</v>
      </c>
      <c r="BW143" s="86">
        <v>1</v>
      </c>
      <c r="BX143" s="86" t="s">
        <v>1447</v>
      </c>
      <c r="BY143" s="86">
        <v>0</v>
      </c>
      <c r="BZ143" s="86" t="s">
        <v>1450</v>
      </c>
      <c r="CA143" s="86">
        <v>1</v>
      </c>
      <c r="CB143" s="86" t="s">
        <v>1452</v>
      </c>
      <c r="CC143" s="86">
        <v>0</v>
      </c>
      <c r="CD143" s="86" t="s">
        <v>1454</v>
      </c>
      <c r="CE143" s="86">
        <v>1</v>
      </c>
      <c r="CF143" s="86" t="s">
        <v>1454</v>
      </c>
      <c r="CG143" s="86">
        <v>1</v>
      </c>
      <c r="CH143" s="86" t="s">
        <v>1454</v>
      </c>
      <c r="CI143" s="86">
        <v>1</v>
      </c>
      <c r="CJ143" s="86" t="s">
        <v>1454</v>
      </c>
      <c r="CK143" s="86">
        <v>1</v>
      </c>
      <c r="CL143" s="86" t="s">
        <v>226</v>
      </c>
      <c r="CM143" s="86">
        <v>0</v>
      </c>
      <c r="CN143" s="86" t="s">
        <v>226</v>
      </c>
      <c r="CO143" s="86">
        <v>0</v>
      </c>
      <c r="CP143" s="87" t="s">
        <v>1477</v>
      </c>
      <c r="CQ143" s="152">
        <v>0</v>
      </c>
    </row>
    <row r="144" spans="1:95" ht="13.2" x14ac:dyDescent="0.25">
      <c r="A144" s="82">
        <v>45572.473229745374</v>
      </c>
      <c r="B144" s="83" t="s">
        <v>526</v>
      </c>
      <c r="C144" s="84" t="s">
        <v>527</v>
      </c>
      <c r="D144" s="83">
        <v>34.82</v>
      </c>
      <c r="E144" s="83">
        <v>1.17</v>
      </c>
      <c r="F144" s="83" t="s">
        <v>423</v>
      </c>
      <c r="G144" s="83" t="s">
        <v>76</v>
      </c>
      <c r="H144" s="83" t="s">
        <v>528</v>
      </c>
      <c r="I144" s="83" t="s">
        <v>63</v>
      </c>
      <c r="J144" s="83" t="s">
        <v>64</v>
      </c>
      <c r="K144" s="83" t="s">
        <v>84</v>
      </c>
      <c r="L144" s="83" t="s">
        <v>64</v>
      </c>
      <c r="M144" s="83" t="s">
        <v>84</v>
      </c>
      <c r="N144" s="83" t="s">
        <v>84</v>
      </c>
      <c r="O144" s="83" t="s">
        <v>84</v>
      </c>
      <c r="P144" s="83" t="s">
        <v>84</v>
      </c>
      <c r="Q144" s="83" t="s">
        <v>84</v>
      </c>
      <c r="R144" s="83" t="s">
        <v>64</v>
      </c>
      <c r="S144" s="83" t="s">
        <v>64</v>
      </c>
      <c r="T144" s="83" t="s">
        <v>84</v>
      </c>
      <c r="U144" s="83" t="s">
        <v>84</v>
      </c>
      <c r="V144" s="83" t="s">
        <v>64</v>
      </c>
      <c r="W144" s="83" t="s">
        <v>64</v>
      </c>
      <c r="X144" s="83" t="s">
        <v>64</v>
      </c>
      <c r="Y144" s="83" t="s">
        <v>64</v>
      </c>
      <c r="Z144" s="83" t="s">
        <v>65</v>
      </c>
      <c r="AA144" s="83" t="s">
        <v>65</v>
      </c>
      <c r="AB144" s="83" t="s">
        <v>66</v>
      </c>
      <c r="AC144" s="83" t="s">
        <v>65</v>
      </c>
      <c r="AD144" s="83" t="s">
        <v>66</v>
      </c>
      <c r="AE144" s="83" t="s">
        <v>65</v>
      </c>
      <c r="AF144" s="83" t="s">
        <v>65</v>
      </c>
      <c r="AG144" s="83" t="s">
        <v>65</v>
      </c>
      <c r="AH144" s="83" t="s">
        <v>79</v>
      </c>
      <c r="AI144" s="83" t="s">
        <v>79</v>
      </c>
      <c r="AJ144" s="83" t="s">
        <v>66</v>
      </c>
      <c r="AK144" s="83" t="s">
        <v>66</v>
      </c>
      <c r="AL144" s="83" t="s">
        <v>66</v>
      </c>
      <c r="AM144" s="83" t="s">
        <v>66</v>
      </c>
      <c r="AN144" s="83" t="s">
        <v>66</v>
      </c>
      <c r="AO144" s="83" t="s">
        <v>66</v>
      </c>
      <c r="AP144" s="83" t="s">
        <v>67</v>
      </c>
      <c r="AQ144" s="83" t="s">
        <v>67</v>
      </c>
      <c r="AR144" s="83" t="s">
        <v>63</v>
      </c>
      <c r="AS144" s="83" t="s">
        <v>68</v>
      </c>
      <c r="AT144" s="83" t="s">
        <v>169</v>
      </c>
      <c r="AU144" s="83" t="s">
        <v>93</v>
      </c>
      <c r="AV144" s="83" t="s">
        <v>71</v>
      </c>
      <c r="AW144" s="83" t="s">
        <v>72</v>
      </c>
      <c r="AX144" s="83" t="s">
        <v>63</v>
      </c>
      <c r="AY144" s="83" t="s">
        <v>72</v>
      </c>
      <c r="AZ144" s="83" t="s">
        <v>72</v>
      </c>
      <c r="BA144" s="83" t="s">
        <v>72</v>
      </c>
      <c r="BB144" s="83" t="s">
        <v>72</v>
      </c>
      <c r="BC144" s="83" t="s">
        <v>73</v>
      </c>
      <c r="BD144" s="83"/>
      <c r="BE144" s="83" t="s">
        <v>73</v>
      </c>
      <c r="BF144" s="83"/>
      <c r="BG144" s="87" t="s">
        <v>335</v>
      </c>
      <c r="BH144" s="86" t="s">
        <v>60</v>
      </c>
      <c r="BI144" s="76" t="s">
        <v>1414</v>
      </c>
      <c r="BJ144">
        <v>8</v>
      </c>
      <c r="BK144" s="87">
        <v>53</v>
      </c>
      <c r="BL144" s="87"/>
      <c r="BM144" s="86" t="s">
        <v>1130</v>
      </c>
      <c r="BN144" s="86" t="s">
        <v>1132</v>
      </c>
      <c r="BO144" s="87" t="s">
        <v>68</v>
      </c>
      <c r="BP144" s="87"/>
      <c r="BQ144" s="87" t="s">
        <v>1472</v>
      </c>
      <c r="BR144" s="86" t="s">
        <v>1445</v>
      </c>
      <c r="BS144" s="86">
        <v>1</v>
      </c>
      <c r="BT144" s="86" t="s">
        <v>1445</v>
      </c>
      <c r="BU144" s="86">
        <v>1</v>
      </c>
      <c r="BV144" s="86" t="s">
        <v>63</v>
      </c>
      <c r="BW144" s="86">
        <v>1</v>
      </c>
      <c r="BX144" s="86" t="s">
        <v>1447</v>
      </c>
      <c r="BY144" s="86">
        <v>0</v>
      </c>
      <c r="BZ144" s="86" t="s">
        <v>1449</v>
      </c>
      <c r="CA144" s="86">
        <v>0</v>
      </c>
      <c r="CB144" s="86" t="s">
        <v>1452</v>
      </c>
      <c r="CC144" s="86">
        <v>0</v>
      </c>
      <c r="CD144" s="86" t="s">
        <v>1454</v>
      </c>
      <c r="CE144" s="86">
        <v>1</v>
      </c>
      <c r="CF144" s="86" t="s">
        <v>1454</v>
      </c>
      <c r="CG144" s="86">
        <v>1</v>
      </c>
      <c r="CH144" s="86" t="s">
        <v>1454</v>
      </c>
      <c r="CI144" s="86">
        <v>1</v>
      </c>
      <c r="CJ144" s="86" t="s">
        <v>1454</v>
      </c>
      <c r="CK144" s="86">
        <v>1</v>
      </c>
      <c r="CL144" s="86" t="s">
        <v>1454</v>
      </c>
      <c r="CM144" s="86">
        <v>1</v>
      </c>
      <c r="CN144" s="86" t="s">
        <v>1454</v>
      </c>
      <c r="CO144" s="86">
        <v>1</v>
      </c>
      <c r="CP144" s="87" t="s">
        <v>1478</v>
      </c>
      <c r="CQ144" s="152">
        <v>1</v>
      </c>
    </row>
    <row r="145" spans="1:95" ht="13.2" x14ac:dyDescent="0.25">
      <c r="A145" s="82">
        <v>45572.473689224542</v>
      </c>
      <c r="B145" s="83" t="s">
        <v>529</v>
      </c>
      <c r="C145" s="84" t="s">
        <v>530</v>
      </c>
      <c r="D145" s="83">
        <v>27.68</v>
      </c>
      <c r="E145" s="83">
        <v>0.17</v>
      </c>
      <c r="F145" s="83" t="s">
        <v>423</v>
      </c>
      <c r="G145" s="83" t="s">
        <v>76</v>
      </c>
      <c r="H145" s="83" t="s">
        <v>330</v>
      </c>
      <c r="I145" s="83" t="s">
        <v>63</v>
      </c>
      <c r="J145" s="83" t="s">
        <v>64</v>
      </c>
      <c r="K145" s="83" t="s">
        <v>84</v>
      </c>
      <c r="L145" s="83" t="s">
        <v>64</v>
      </c>
      <c r="M145" s="83" t="s">
        <v>78</v>
      </c>
      <c r="N145" s="83" t="s">
        <v>64</v>
      </c>
      <c r="O145" s="83" t="s">
        <v>78</v>
      </c>
      <c r="P145" s="83" t="s">
        <v>84</v>
      </c>
      <c r="Q145" s="83" t="s">
        <v>64</v>
      </c>
      <c r="R145" s="83" t="s">
        <v>64</v>
      </c>
      <c r="S145" s="83" t="s">
        <v>64</v>
      </c>
      <c r="T145" s="83" t="s">
        <v>78</v>
      </c>
      <c r="U145" s="83" t="s">
        <v>64</v>
      </c>
      <c r="V145" s="83" t="s">
        <v>64</v>
      </c>
      <c r="W145" s="83" t="s">
        <v>64</v>
      </c>
      <c r="X145" s="83" t="s">
        <v>84</v>
      </c>
      <c r="Y145" s="83" t="s">
        <v>64</v>
      </c>
      <c r="Z145" s="83" t="s">
        <v>66</v>
      </c>
      <c r="AA145" s="83" t="s">
        <v>65</v>
      </c>
      <c r="AB145" s="83" t="s">
        <v>66</v>
      </c>
      <c r="AC145" s="83" t="s">
        <v>65</v>
      </c>
      <c r="AD145" s="83" t="s">
        <v>66</v>
      </c>
      <c r="AE145" s="83" t="s">
        <v>65</v>
      </c>
      <c r="AF145" s="83" t="s">
        <v>66</v>
      </c>
      <c r="AG145" s="83" t="s">
        <v>66</v>
      </c>
      <c r="AH145" s="83" t="s">
        <v>65</v>
      </c>
      <c r="AI145" s="83" t="s">
        <v>65</v>
      </c>
      <c r="AJ145" s="83" t="s">
        <v>66</v>
      </c>
      <c r="AK145" s="83" t="s">
        <v>65</v>
      </c>
      <c r="AL145" s="83" t="s">
        <v>79</v>
      </c>
      <c r="AM145" s="83" t="s">
        <v>65</v>
      </c>
      <c r="AN145" s="83" t="s">
        <v>79</v>
      </c>
      <c r="AO145" s="83" t="s">
        <v>66</v>
      </c>
      <c r="AP145" s="83" t="s">
        <v>85</v>
      </c>
      <c r="AQ145" s="83" t="s">
        <v>80</v>
      </c>
      <c r="AR145" s="83" t="s">
        <v>63</v>
      </c>
      <c r="AS145" s="83" t="s">
        <v>68</v>
      </c>
      <c r="AT145" s="83" t="s">
        <v>169</v>
      </c>
      <c r="AU145" s="83" t="s">
        <v>93</v>
      </c>
      <c r="AV145" s="83" t="s">
        <v>71</v>
      </c>
      <c r="AW145" s="83" t="s">
        <v>72</v>
      </c>
      <c r="AX145" s="83" t="s">
        <v>72</v>
      </c>
      <c r="AY145" s="83" t="s">
        <v>63</v>
      </c>
      <c r="AZ145" s="83" t="s">
        <v>72</v>
      </c>
      <c r="BA145" s="83" t="s">
        <v>63</v>
      </c>
      <c r="BB145" s="83" t="s">
        <v>63</v>
      </c>
      <c r="BC145" s="83" t="s">
        <v>73</v>
      </c>
      <c r="BD145" s="83" t="s">
        <v>531</v>
      </c>
      <c r="BE145" s="83" t="s">
        <v>73</v>
      </c>
      <c r="BF145" s="83"/>
      <c r="BG145" s="87" t="s">
        <v>335</v>
      </c>
      <c r="BH145" s="86" t="s">
        <v>60</v>
      </c>
      <c r="BI145" s="76" t="s">
        <v>1414</v>
      </c>
      <c r="BJ145">
        <v>11</v>
      </c>
      <c r="BK145" s="87">
        <v>50</v>
      </c>
      <c r="BL145" s="87"/>
      <c r="BM145" s="86" t="s">
        <v>1130</v>
      </c>
      <c r="BN145" s="86" t="s">
        <v>1132</v>
      </c>
      <c r="BO145" s="87" t="s">
        <v>68</v>
      </c>
      <c r="BP145" s="87"/>
      <c r="BQ145" s="87" t="s">
        <v>1472</v>
      </c>
      <c r="BR145" s="86" t="s">
        <v>1445</v>
      </c>
      <c r="BS145" s="86">
        <v>1</v>
      </c>
      <c r="BT145" s="86" t="s">
        <v>1444</v>
      </c>
      <c r="BU145" s="86">
        <v>0</v>
      </c>
      <c r="BV145" s="86" t="s">
        <v>63</v>
      </c>
      <c r="BW145" s="86">
        <v>1</v>
      </c>
      <c r="BX145" s="86" t="s">
        <v>1447</v>
      </c>
      <c r="BY145" s="86">
        <v>0</v>
      </c>
      <c r="BZ145" s="86" t="s">
        <v>1449</v>
      </c>
      <c r="CA145" s="86">
        <v>0</v>
      </c>
      <c r="CB145" s="86" t="s">
        <v>1452</v>
      </c>
      <c r="CC145" s="86">
        <v>0</v>
      </c>
      <c r="CD145" s="86" t="s">
        <v>1454</v>
      </c>
      <c r="CE145" s="86">
        <v>1</v>
      </c>
      <c r="CF145" s="86" t="s">
        <v>1454</v>
      </c>
      <c r="CG145" s="86">
        <v>1</v>
      </c>
      <c r="CH145" s="86" t="s">
        <v>1454</v>
      </c>
      <c r="CI145" s="86">
        <v>1</v>
      </c>
      <c r="CJ145" s="86" t="s">
        <v>1454</v>
      </c>
      <c r="CK145" s="86">
        <v>1</v>
      </c>
      <c r="CL145" s="86" t="s">
        <v>1454</v>
      </c>
      <c r="CM145" s="86">
        <v>1</v>
      </c>
      <c r="CN145" s="86" t="s">
        <v>1454</v>
      </c>
      <c r="CO145" s="86">
        <v>1</v>
      </c>
      <c r="CP145" s="87" t="s">
        <v>1478</v>
      </c>
      <c r="CQ145" s="152">
        <v>1</v>
      </c>
    </row>
    <row r="146" spans="1:95" ht="13.2" x14ac:dyDescent="0.25">
      <c r="A146" s="82">
        <v>45572.474216793984</v>
      </c>
      <c r="B146" s="83" t="s">
        <v>532</v>
      </c>
      <c r="C146" s="84" t="s">
        <v>533</v>
      </c>
      <c r="D146" s="83">
        <v>29.46</v>
      </c>
      <c r="E146" s="83">
        <v>0.28999999999999998</v>
      </c>
      <c r="F146" s="83" t="s">
        <v>423</v>
      </c>
      <c r="G146" s="83" t="s">
        <v>76</v>
      </c>
      <c r="H146" s="83" t="s">
        <v>330</v>
      </c>
      <c r="I146" s="83" t="s">
        <v>63</v>
      </c>
      <c r="J146" s="83" t="s">
        <v>64</v>
      </c>
      <c r="K146" s="83" t="s">
        <v>64</v>
      </c>
      <c r="L146" s="83" t="s">
        <v>64</v>
      </c>
      <c r="M146" s="83" t="s">
        <v>84</v>
      </c>
      <c r="N146" s="83" t="s">
        <v>64</v>
      </c>
      <c r="O146" s="83" t="s">
        <v>64</v>
      </c>
      <c r="P146" s="83" t="s">
        <v>64</v>
      </c>
      <c r="Q146" s="83" t="s">
        <v>64</v>
      </c>
      <c r="R146" s="83" t="s">
        <v>84</v>
      </c>
      <c r="S146" s="83" t="s">
        <v>64</v>
      </c>
      <c r="T146" s="83" t="s">
        <v>84</v>
      </c>
      <c r="U146" s="83" t="s">
        <v>84</v>
      </c>
      <c r="V146" s="83" t="s">
        <v>84</v>
      </c>
      <c r="W146" s="83" t="s">
        <v>64</v>
      </c>
      <c r="X146" s="83" t="s">
        <v>64</v>
      </c>
      <c r="Y146" s="83" t="s">
        <v>64</v>
      </c>
      <c r="Z146" s="83" t="s">
        <v>66</v>
      </c>
      <c r="AA146" s="83" t="s">
        <v>65</v>
      </c>
      <c r="AB146" s="83" t="s">
        <v>66</v>
      </c>
      <c r="AC146" s="83" t="s">
        <v>65</v>
      </c>
      <c r="AD146" s="83" t="s">
        <v>79</v>
      </c>
      <c r="AE146" s="83" t="s">
        <v>65</v>
      </c>
      <c r="AF146" s="83" t="s">
        <v>66</v>
      </c>
      <c r="AG146" s="83" t="s">
        <v>66</v>
      </c>
      <c r="AH146" s="83" t="s">
        <v>66</v>
      </c>
      <c r="AI146" s="83" t="s">
        <v>101</v>
      </c>
      <c r="AJ146" s="83" t="s">
        <v>65</v>
      </c>
      <c r="AK146" s="83" t="s">
        <v>65</v>
      </c>
      <c r="AL146" s="83" t="s">
        <v>65</v>
      </c>
      <c r="AM146" s="83" t="s">
        <v>65</v>
      </c>
      <c r="AN146" s="83" t="s">
        <v>66</v>
      </c>
      <c r="AO146" s="83" t="s">
        <v>65</v>
      </c>
      <c r="AP146" s="83" t="s">
        <v>67</v>
      </c>
      <c r="AQ146" s="83" t="s">
        <v>67</v>
      </c>
      <c r="AR146" s="83" t="s">
        <v>86</v>
      </c>
      <c r="AS146" s="83" t="s">
        <v>534</v>
      </c>
      <c r="AT146" s="83" t="s">
        <v>69</v>
      </c>
      <c r="AU146" s="83" t="s">
        <v>70</v>
      </c>
      <c r="AV146" s="83" t="s">
        <v>132</v>
      </c>
      <c r="AW146" s="83" t="s">
        <v>73</v>
      </c>
      <c r="AX146" s="83" t="s">
        <v>72</v>
      </c>
      <c r="AY146" s="83" t="s">
        <v>72</v>
      </c>
      <c r="AZ146" s="83" t="s">
        <v>63</v>
      </c>
      <c r="BA146" s="83" t="s">
        <v>63</v>
      </c>
      <c r="BB146" s="83" t="s">
        <v>72</v>
      </c>
      <c r="BC146" s="83" t="s">
        <v>73</v>
      </c>
      <c r="BD146" s="83"/>
      <c r="BE146" s="83" t="s">
        <v>73</v>
      </c>
      <c r="BF146" s="83"/>
      <c r="BG146" s="87" t="s">
        <v>335</v>
      </c>
      <c r="BH146" s="86" t="s">
        <v>60</v>
      </c>
      <c r="BI146" s="76" t="s">
        <v>1414</v>
      </c>
      <c r="BJ146">
        <v>11</v>
      </c>
      <c r="BK146" s="87">
        <v>56</v>
      </c>
      <c r="BL146" s="87"/>
      <c r="BM146" s="86" t="s">
        <v>1130</v>
      </c>
      <c r="BN146" s="86" t="s">
        <v>1132</v>
      </c>
      <c r="BO146" s="87" t="s">
        <v>115</v>
      </c>
      <c r="BP146" s="87"/>
      <c r="BQ146" s="87" t="s">
        <v>1472</v>
      </c>
      <c r="BR146" s="86" t="s">
        <v>1445</v>
      </c>
      <c r="BS146" s="86">
        <v>1</v>
      </c>
      <c r="BT146" s="86" t="s">
        <v>1445</v>
      </c>
      <c r="BU146" s="86">
        <v>1</v>
      </c>
      <c r="BV146" s="86" t="s">
        <v>63</v>
      </c>
      <c r="BW146" s="86">
        <v>1</v>
      </c>
      <c r="BX146" s="86" t="s">
        <v>1447</v>
      </c>
      <c r="BY146" s="86">
        <v>0</v>
      </c>
      <c r="BZ146" s="86" t="s">
        <v>1470</v>
      </c>
      <c r="CA146" s="86">
        <v>2</v>
      </c>
      <c r="CB146" s="86" t="s">
        <v>1452</v>
      </c>
      <c r="CC146" s="86">
        <v>0</v>
      </c>
      <c r="CD146" s="86" t="s">
        <v>226</v>
      </c>
      <c r="CE146" s="86">
        <v>0</v>
      </c>
      <c r="CF146" s="86" t="s">
        <v>1454</v>
      </c>
      <c r="CG146" s="86">
        <v>1</v>
      </c>
      <c r="CH146" s="86" t="s">
        <v>1454</v>
      </c>
      <c r="CI146" s="86">
        <v>1</v>
      </c>
      <c r="CJ146" s="86" t="s">
        <v>1454</v>
      </c>
      <c r="CK146" s="86">
        <v>1</v>
      </c>
      <c r="CL146" s="86" t="s">
        <v>1454</v>
      </c>
      <c r="CM146" s="86">
        <v>1</v>
      </c>
      <c r="CN146" s="86" t="s">
        <v>1454</v>
      </c>
      <c r="CO146" s="86">
        <v>1</v>
      </c>
      <c r="CP146" s="87" t="s">
        <v>1478</v>
      </c>
      <c r="CQ146" s="152">
        <v>1</v>
      </c>
    </row>
    <row r="147" spans="1:95" ht="13.2" x14ac:dyDescent="0.25">
      <c r="A147" s="82">
        <v>45572.488330520835</v>
      </c>
      <c r="B147" s="83" t="s">
        <v>535</v>
      </c>
      <c r="C147" s="84" t="s">
        <v>536</v>
      </c>
      <c r="D147" s="83">
        <v>100</v>
      </c>
      <c r="E147" s="83">
        <v>1.25</v>
      </c>
      <c r="F147" s="83" t="s">
        <v>114</v>
      </c>
      <c r="G147" s="83" t="s">
        <v>76</v>
      </c>
      <c r="H147" s="83" t="s">
        <v>369</v>
      </c>
      <c r="I147" s="83" t="s">
        <v>63</v>
      </c>
      <c r="J147" s="83" t="s">
        <v>64</v>
      </c>
      <c r="K147" s="83" t="s">
        <v>64</v>
      </c>
      <c r="L147" s="83" t="s">
        <v>64</v>
      </c>
      <c r="M147" s="83" t="s">
        <v>78</v>
      </c>
      <c r="N147" s="83" t="s">
        <v>64</v>
      </c>
      <c r="O147" s="83" t="s">
        <v>64</v>
      </c>
      <c r="P147" s="83" t="s">
        <v>64</v>
      </c>
      <c r="Q147" s="83" t="s">
        <v>64</v>
      </c>
      <c r="R147" s="83" t="s">
        <v>64</v>
      </c>
      <c r="S147" s="83" t="s">
        <v>64</v>
      </c>
      <c r="T147" s="83" t="s">
        <v>64</v>
      </c>
      <c r="U147" s="83" t="s">
        <v>64</v>
      </c>
      <c r="V147" s="83" t="s">
        <v>64</v>
      </c>
      <c r="W147" s="83" t="s">
        <v>78</v>
      </c>
      <c r="X147" s="83" t="s">
        <v>78</v>
      </c>
      <c r="Y147" s="83" t="s">
        <v>64</v>
      </c>
      <c r="Z147" s="83" t="s">
        <v>66</v>
      </c>
      <c r="AA147" s="83" t="s">
        <v>65</v>
      </c>
      <c r="AB147" s="83" t="s">
        <v>65</v>
      </c>
      <c r="AC147" s="83" t="s">
        <v>65</v>
      </c>
      <c r="AD147" s="83" t="s">
        <v>66</v>
      </c>
      <c r="AE147" s="83" t="s">
        <v>66</v>
      </c>
      <c r="AF147" s="83" t="s">
        <v>101</v>
      </c>
      <c r="AG147" s="83" t="s">
        <v>66</v>
      </c>
      <c r="AH147" s="83" t="s">
        <v>65</v>
      </c>
      <c r="AI147" s="83" t="s">
        <v>79</v>
      </c>
      <c r="AJ147" s="83" t="s">
        <v>66</v>
      </c>
      <c r="AK147" s="83" t="s">
        <v>101</v>
      </c>
      <c r="AL147" s="83" t="s">
        <v>101</v>
      </c>
      <c r="AM147" s="83" t="s">
        <v>65</v>
      </c>
      <c r="AN147" s="83" t="s">
        <v>65</v>
      </c>
      <c r="AO147" s="83" t="s">
        <v>65</v>
      </c>
      <c r="AP147" s="83" t="s">
        <v>67</v>
      </c>
      <c r="AQ147" s="83" t="s">
        <v>67</v>
      </c>
      <c r="AR147" s="83" t="s">
        <v>63</v>
      </c>
      <c r="AS147" s="83" t="s">
        <v>97</v>
      </c>
      <c r="AT147" s="83" t="s">
        <v>69</v>
      </c>
      <c r="AU147" s="83" t="s">
        <v>70</v>
      </c>
      <c r="AV147" s="83" t="s">
        <v>132</v>
      </c>
      <c r="AW147" s="83" t="s">
        <v>73</v>
      </c>
      <c r="AX147" s="83" t="s">
        <v>73</v>
      </c>
      <c r="AY147" s="83" t="s">
        <v>73</v>
      </c>
      <c r="AZ147" s="83" t="s">
        <v>72</v>
      </c>
      <c r="BA147" s="83" t="s">
        <v>73</v>
      </c>
      <c r="BB147" s="83" t="s">
        <v>72</v>
      </c>
      <c r="BC147" s="83" t="s">
        <v>73</v>
      </c>
      <c r="BD147" s="83"/>
      <c r="BE147" s="83" t="s">
        <v>73</v>
      </c>
      <c r="BF147" s="83"/>
      <c r="BG147" s="87" t="s">
        <v>335</v>
      </c>
      <c r="BH147" s="87" t="s">
        <v>114</v>
      </c>
      <c r="BI147" s="76" t="s">
        <v>1414</v>
      </c>
      <c r="BJ147">
        <v>14</v>
      </c>
      <c r="BK147" s="87">
        <v>53</v>
      </c>
      <c r="BL147" s="87"/>
      <c r="BM147" s="86" t="s">
        <v>1130</v>
      </c>
      <c r="BN147" s="86" t="s">
        <v>1132</v>
      </c>
      <c r="BO147" s="87" t="s">
        <v>115</v>
      </c>
      <c r="BP147" s="87"/>
      <c r="BQ147" s="87" t="s">
        <v>1472</v>
      </c>
      <c r="BR147" s="86" t="s">
        <v>1445</v>
      </c>
      <c r="BS147" s="86">
        <v>1</v>
      </c>
      <c r="BT147" s="86" t="s">
        <v>1445</v>
      </c>
      <c r="BU147" s="86">
        <v>1</v>
      </c>
      <c r="BV147" s="86" t="s">
        <v>63</v>
      </c>
      <c r="BW147" s="86">
        <v>1</v>
      </c>
      <c r="BX147" s="86" t="s">
        <v>1447</v>
      </c>
      <c r="BY147" s="86">
        <v>0</v>
      </c>
      <c r="BZ147" s="86" t="s">
        <v>1470</v>
      </c>
      <c r="CA147" s="86">
        <v>2</v>
      </c>
      <c r="CB147" s="86" t="s">
        <v>1452</v>
      </c>
      <c r="CC147" s="86">
        <v>0</v>
      </c>
      <c r="CD147" s="86" t="s">
        <v>226</v>
      </c>
      <c r="CE147" s="86">
        <v>0</v>
      </c>
      <c r="CF147" s="86" t="s">
        <v>226</v>
      </c>
      <c r="CG147" s="86">
        <v>0</v>
      </c>
      <c r="CH147" s="86" t="s">
        <v>226</v>
      </c>
      <c r="CI147" s="86">
        <v>0</v>
      </c>
      <c r="CJ147" s="86" t="s">
        <v>1454</v>
      </c>
      <c r="CK147" s="86">
        <v>1</v>
      </c>
      <c r="CL147" s="86" t="s">
        <v>226</v>
      </c>
      <c r="CM147" s="86">
        <v>0</v>
      </c>
      <c r="CN147" s="86" t="s">
        <v>1454</v>
      </c>
      <c r="CO147" s="86">
        <v>1</v>
      </c>
      <c r="CP147" s="87" t="s">
        <v>1477</v>
      </c>
      <c r="CQ147" s="152">
        <v>0</v>
      </c>
    </row>
    <row r="148" spans="1:95" ht="13.2" x14ac:dyDescent="0.25">
      <c r="A148" s="82">
        <v>45572.489155763891</v>
      </c>
      <c r="B148" s="83" t="s">
        <v>541</v>
      </c>
      <c r="C148" s="84" t="s">
        <v>542</v>
      </c>
      <c r="D148" s="83">
        <v>100</v>
      </c>
      <c r="E148" s="83">
        <v>0.96</v>
      </c>
      <c r="F148" s="83" t="s">
        <v>114</v>
      </c>
      <c r="G148" s="83" t="s">
        <v>76</v>
      </c>
      <c r="H148" s="83" t="s">
        <v>420</v>
      </c>
      <c r="I148" s="83" t="s">
        <v>63</v>
      </c>
      <c r="J148" s="83" t="s">
        <v>145</v>
      </c>
      <c r="K148" s="83" t="s">
        <v>78</v>
      </c>
      <c r="L148" s="83" t="s">
        <v>64</v>
      </c>
      <c r="M148" s="83" t="s">
        <v>84</v>
      </c>
      <c r="N148" s="83" t="s">
        <v>64</v>
      </c>
      <c r="O148" s="83" t="s">
        <v>64</v>
      </c>
      <c r="P148" s="83" t="s">
        <v>84</v>
      </c>
      <c r="Q148" s="83" t="s">
        <v>84</v>
      </c>
      <c r="R148" s="83" t="s">
        <v>64</v>
      </c>
      <c r="S148" s="83" t="s">
        <v>64</v>
      </c>
      <c r="T148" s="83" t="s">
        <v>84</v>
      </c>
      <c r="U148" s="83" t="s">
        <v>84</v>
      </c>
      <c r="V148" s="83" t="s">
        <v>64</v>
      </c>
      <c r="W148" s="83" t="s">
        <v>64</v>
      </c>
      <c r="X148" s="83" t="s">
        <v>64</v>
      </c>
      <c r="Y148" s="83" t="s">
        <v>64</v>
      </c>
      <c r="Z148" s="83" t="s">
        <v>65</v>
      </c>
      <c r="AA148" s="83" t="s">
        <v>65</v>
      </c>
      <c r="AB148" s="83" t="s">
        <v>65</v>
      </c>
      <c r="AC148" s="83" t="s">
        <v>65</v>
      </c>
      <c r="AD148" s="83" t="s">
        <v>65</v>
      </c>
      <c r="AE148" s="83" t="s">
        <v>65</v>
      </c>
      <c r="AF148" s="83" t="s">
        <v>66</v>
      </c>
      <c r="AG148" s="83" t="s">
        <v>66</v>
      </c>
      <c r="AH148" s="83" t="s">
        <v>65</v>
      </c>
      <c r="AI148" s="83" t="s">
        <v>101</v>
      </c>
      <c r="AJ148" s="83" t="s">
        <v>66</v>
      </c>
      <c r="AK148" s="83" t="s">
        <v>66</v>
      </c>
      <c r="AL148" s="83" t="s">
        <v>66</v>
      </c>
      <c r="AM148" s="83" t="s">
        <v>66</v>
      </c>
      <c r="AN148" s="83" t="s">
        <v>66</v>
      </c>
      <c r="AO148" s="83" t="s">
        <v>66</v>
      </c>
      <c r="AP148" s="83" t="s">
        <v>67</v>
      </c>
      <c r="AQ148" s="83" t="s">
        <v>67</v>
      </c>
      <c r="AR148" s="83" t="s">
        <v>86</v>
      </c>
      <c r="AS148" s="83" t="s">
        <v>223</v>
      </c>
      <c r="AT148" s="83" t="s">
        <v>69</v>
      </c>
      <c r="AU148" s="83" t="s">
        <v>70</v>
      </c>
      <c r="AV148" s="83" t="s">
        <v>80</v>
      </c>
      <c r="AW148" s="83" t="s">
        <v>72</v>
      </c>
      <c r="AX148" s="83" t="s">
        <v>72</v>
      </c>
      <c r="AY148" s="83" t="s">
        <v>63</v>
      </c>
      <c r="AZ148" s="83" t="s">
        <v>63</v>
      </c>
      <c r="BA148" s="83" t="s">
        <v>72</v>
      </c>
      <c r="BB148" s="83" t="s">
        <v>72</v>
      </c>
      <c r="BC148" s="83" t="s">
        <v>73</v>
      </c>
      <c r="BD148" s="83"/>
      <c r="BE148" s="83" t="s">
        <v>73</v>
      </c>
      <c r="BF148" s="83"/>
      <c r="BG148" s="87" t="s">
        <v>335</v>
      </c>
      <c r="BH148" s="87" t="s">
        <v>114</v>
      </c>
      <c r="BI148" s="76" t="s">
        <v>1414</v>
      </c>
      <c r="BJ148">
        <v>9</v>
      </c>
      <c r="BK148" s="87">
        <v>56</v>
      </c>
      <c r="BL148" s="87"/>
      <c r="BM148" s="86" t="s">
        <v>1130</v>
      </c>
      <c r="BN148" s="86" t="s">
        <v>1132</v>
      </c>
      <c r="BO148" s="87" t="s">
        <v>68</v>
      </c>
      <c r="BP148" s="87"/>
      <c r="BQ148" s="87" t="s">
        <v>1472</v>
      </c>
      <c r="BR148" s="86" t="s">
        <v>1445</v>
      </c>
      <c r="BS148" s="86">
        <v>1</v>
      </c>
      <c r="BT148" s="86" t="s">
        <v>1445</v>
      </c>
      <c r="BU148" s="86">
        <v>1</v>
      </c>
      <c r="BV148" s="86" t="s">
        <v>63</v>
      </c>
      <c r="BW148" s="86">
        <v>1</v>
      </c>
      <c r="BX148" s="86" t="s">
        <v>1447</v>
      </c>
      <c r="BY148" s="86">
        <v>0</v>
      </c>
      <c r="BZ148" s="86" t="s">
        <v>1470</v>
      </c>
      <c r="CA148" s="86">
        <v>2</v>
      </c>
      <c r="CB148" s="86" t="s">
        <v>1452</v>
      </c>
      <c r="CC148" s="86">
        <v>0</v>
      </c>
      <c r="CD148" s="86" t="s">
        <v>1454</v>
      </c>
      <c r="CE148" s="86">
        <v>1</v>
      </c>
      <c r="CF148" s="86" t="s">
        <v>1454</v>
      </c>
      <c r="CG148" s="86">
        <v>1</v>
      </c>
      <c r="CH148" s="86" t="s">
        <v>1454</v>
      </c>
      <c r="CI148" s="86">
        <v>1</v>
      </c>
      <c r="CJ148" s="86" t="s">
        <v>1454</v>
      </c>
      <c r="CK148" s="86">
        <v>1</v>
      </c>
      <c r="CL148" s="86" t="s">
        <v>1454</v>
      </c>
      <c r="CM148" s="86">
        <v>1</v>
      </c>
      <c r="CN148" s="86" t="s">
        <v>1454</v>
      </c>
      <c r="CO148" s="86">
        <v>1</v>
      </c>
      <c r="CP148" s="87" t="s">
        <v>1478</v>
      </c>
      <c r="CQ148" s="152">
        <v>1</v>
      </c>
    </row>
    <row r="149" spans="1:95" ht="13.2" x14ac:dyDescent="0.25">
      <c r="A149" s="82">
        <v>45572.490011180555</v>
      </c>
      <c r="B149" s="83" t="s">
        <v>543</v>
      </c>
      <c r="C149" s="84" t="s">
        <v>544</v>
      </c>
      <c r="D149" s="83">
        <v>71.430000000000007</v>
      </c>
      <c r="E149" s="83">
        <v>1.1299999999999999</v>
      </c>
      <c r="F149" s="83" t="s">
        <v>114</v>
      </c>
      <c r="G149" s="83" t="s">
        <v>76</v>
      </c>
      <c r="H149" s="83" t="s">
        <v>505</v>
      </c>
      <c r="I149" s="83" t="s">
        <v>63</v>
      </c>
      <c r="J149" s="83" t="s">
        <v>64</v>
      </c>
      <c r="K149" s="83" t="s">
        <v>78</v>
      </c>
      <c r="L149" s="83" t="s">
        <v>64</v>
      </c>
      <c r="M149" s="83" t="s">
        <v>78</v>
      </c>
      <c r="N149" s="83" t="s">
        <v>64</v>
      </c>
      <c r="O149" s="83" t="s">
        <v>64</v>
      </c>
      <c r="P149" s="83" t="s">
        <v>78</v>
      </c>
      <c r="Q149" s="83" t="s">
        <v>64</v>
      </c>
      <c r="R149" s="83" t="s">
        <v>64</v>
      </c>
      <c r="S149" s="83" t="s">
        <v>78</v>
      </c>
      <c r="T149" s="83" t="s">
        <v>64</v>
      </c>
      <c r="U149" s="83" t="s">
        <v>64</v>
      </c>
      <c r="V149" s="83" t="s">
        <v>64</v>
      </c>
      <c r="W149" s="83" t="s">
        <v>64</v>
      </c>
      <c r="X149" s="83" t="s">
        <v>64</v>
      </c>
      <c r="Y149" s="83" t="s">
        <v>64</v>
      </c>
      <c r="Z149" s="83" t="s">
        <v>79</v>
      </c>
      <c r="AA149" s="83" t="s">
        <v>66</v>
      </c>
      <c r="AB149" s="83" t="s">
        <v>66</v>
      </c>
      <c r="AC149" s="83" t="s">
        <v>66</v>
      </c>
      <c r="AD149" s="83" t="s">
        <v>66</v>
      </c>
      <c r="AE149" s="83" t="s">
        <v>66</v>
      </c>
      <c r="AF149" s="83" t="s">
        <v>65</v>
      </c>
      <c r="AG149" s="83" t="s">
        <v>66</v>
      </c>
      <c r="AH149" s="83" t="s">
        <v>66</v>
      </c>
      <c r="AI149" s="83" t="s">
        <v>101</v>
      </c>
      <c r="AJ149" s="83" t="s">
        <v>79</v>
      </c>
      <c r="AK149" s="83" t="s">
        <v>79</v>
      </c>
      <c r="AL149" s="83" t="s">
        <v>79</v>
      </c>
      <c r="AM149" s="83" t="s">
        <v>66</v>
      </c>
      <c r="AN149" s="83" t="s">
        <v>66</v>
      </c>
      <c r="AO149" s="83" t="s">
        <v>66</v>
      </c>
      <c r="AP149" s="83" t="s">
        <v>67</v>
      </c>
      <c r="AQ149" s="83" t="s">
        <v>67</v>
      </c>
      <c r="AR149" s="83" t="s">
        <v>86</v>
      </c>
      <c r="AS149" s="83" t="s">
        <v>81</v>
      </c>
      <c r="AT149" s="83" t="s">
        <v>87</v>
      </c>
      <c r="AU149" s="83" t="s">
        <v>93</v>
      </c>
      <c r="AV149" s="83" t="s">
        <v>71</v>
      </c>
      <c r="AW149" s="83" t="s">
        <v>63</v>
      </c>
      <c r="AX149" s="83" t="s">
        <v>63</v>
      </c>
      <c r="AY149" s="83" t="s">
        <v>63</v>
      </c>
      <c r="AZ149" s="83" t="s">
        <v>63</v>
      </c>
      <c r="BA149" s="83" t="s">
        <v>63</v>
      </c>
      <c r="BB149" s="83" t="s">
        <v>63</v>
      </c>
      <c r="BC149" s="83" t="s">
        <v>73</v>
      </c>
      <c r="BD149" s="83"/>
      <c r="BE149" s="83" t="s">
        <v>73</v>
      </c>
      <c r="BF149" s="83"/>
      <c r="BG149" s="87" t="s">
        <v>335</v>
      </c>
      <c r="BH149" s="87" t="s">
        <v>114</v>
      </c>
      <c r="BI149" s="76" t="s">
        <v>1414</v>
      </c>
      <c r="BJ149">
        <v>13</v>
      </c>
      <c r="BK149" s="87">
        <v>46</v>
      </c>
      <c r="BL149" s="87"/>
      <c r="BM149" s="86" t="s">
        <v>1130</v>
      </c>
      <c r="BN149" s="86" t="s">
        <v>1132</v>
      </c>
      <c r="BO149" s="87" t="s">
        <v>68</v>
      </c>
      <c r="BP149" s="87"/>
      <c r="BQ149" s="87" t="s">
        <v>1472</v>
      </c>
      <c r="BR149" s="86" t="s">
        <v>1445</v>
      </c>
      <c r="BS149" s="86">
        <v>1</v>
      </c>
      <c r="BT149" s="86" t="s">
        <v>1445</v>
      </c>
      <c r="BU149" s="86">
        <v>1</v>
      </c>
      <c r="BV149" s="86" t="s">
        <v>63</v>
      </c>
      <c r="BW149" s="86">
        <v>1</v>
      </c>
      <c r="BX149" s="86" t="s">
        <v>1448</v>
      </c>
      <c r="BY149" s="86">
        <v>1</v>
      </c>
      <c r="BZ149" s="86" t="s">
        <v>1449</v>
      </c>
      <c r="CA149" s="86">
        <v>0</v>
      </c>
      <c r="CB149" s="86" t="s">
        <v>1452</v>
      </c>
      <c r="CC149" s="86">
        <v>0</v>
      </c>
      <c r="CD149" s="86" t="s">
        <v>1454</v>
      </c>
      <c r="CE149" s="86">
        <v>1</v>
      </c>
      <c r="CF149" s="86" t="s">
        <v>1454</v>
      </c>
      <c r="CG149" s="86">
        <v>1</v>
      </c>
      <c r="CH149" s="86" t="s">
        <v>1454</v>
      </c>
      <c r="CI149" s="86">
        <v>1</v>
      </c>
      <c r="CJ149" s="86" t="s">
        <v>1454</v>
      </c>
      <c r="CK149" s="86">
        <v>1</v>
      </c>
      <c r="CL149" s="86" t="s">
        <v>1454</v>
      </c>
      <c r="CM149" s="86">
        <v>1</v>
      </c>
      <c r="CN149" s="86" t="s">
        <v>1454</v>
      </c>
      <c r="CO149" s="86">
        <v>1</v>
      </c>
      <c r="CP149" s="87" t="s">
        <v>1478</v>
      </c>
      <c r="CQ149" s="152">
        <v>1</v>
      </c>
    </row>
    <row r="150" spans="1:95" ht="13.2" x14ac:dyDescent="0.25">
      <c r="A150" s="82">
        <v>45572.493824502315</v>
      </c>
      <c r="B150" s="83" t="s">
        <v>545</v>
      </c>
      <c r="C150" s="84" t="s">
        <v>546</v>
      </c>
      <c r="D150" s="83">
        <v>100</v>
      </c>
      <c r="E150" s="83">
        <v>0.71</v>
      </c>
      <c r="F150" s="83" t="s">
        <v>423</v>
      </c>
      <c r="G150" s="83" t="s">
        <v>76</v>
      </c>
      <c r="H150" s="83" t="s">
        <v>547</v>
      </c>
      <c r="I150" s="83" t="s">
        <v>63</v>
      </c>
      <c r="J150" s="83" t="s">
        <v>64</v>
      </c>
      <c r="K150" s="83" t="s">
        <v>78</v>
      </c>
      <c r="L150" s="83" t="s">
        <v>64</v>
      </c>
      <c r="M150" s="83" t="s">
        <v>84</v>
      </c>
      <c r="N150" s="83" t="s">
        <v>84</v>
      </c>
      <c r="O150" s="83" t="s">
        <v>64</v>
      </c>
      <c r="P150" s="83" t="s">
        <v>84</v>
      </c>
      <c r="Q150" s="83" t="s">
        <v>64</v>
      </c>
      <c r="R150" s="83" t="s">
        <v>64</v>
      </c>
      <c r="S150" s="83" t="s">
        <v>84</v>
      </c>
      <c r="T150" s="83" t="s">
        <v>64</v>
      </c>
      <c r="U150" s="83" t="s">
        <v>84</v>
      </c>
      <c r="V150" s="83" t="s">
        <v>64</v>
      </c>
      <c r="W150" s="83" t="s">
        <v>64</v>
      </c>
      <c r="X150" s="83" t="s">
        <v>64</v>
      </c>
      <c r="Y150" s="83" t="s">
        <v>64</v>
      </c>
      <c r="Z150" s="83" t="s">
        <v>66</v>
      </c>
      <c r="AA150" s="83" t="s">
        <v>66</v>
      </c>
      <c r="AB150" s="83" t="s">
        <v>66</v>
      </c>
      <c r="AC150" s="83" t="s">
        <v>65</v>
      </c>
      <c r="AD150" s="83" t="s">
        <v>66</v>
      </c>
      <c r="AE150" s="83" t="s">
        <v>66</v>
      </c>
      <c r="AF150" s="83" t="s">
        <v>66</v>
      </c>
      <c r="AG150" s="83" t="s">
        <v>66</v>
      </c>
      <c r="AH150" s="83" t="s">
        <v>65</v>
      </c>
      <c r="AI150" s="83" t="s">
        <v>79</v>
      </c>
      <c r="AJ150" s="83" t="s">
        <v>65</v>
      </c>
      <c r="AK150" s="83" t="s">
        <v>66</v>
      </c>
      <c r="AL150" s="83" t="s">
        <v>66</v>
      </c>
      <c r="AM150" s="83" t="s">
        <v>66</v>
      </c>
      <c r="AN150" s="83" t="s">
        <v>66</v>
      </c>
      <c r="AO150" s="83" t="s">
        <v>66</v>
      </c>
      <c r="AP150" s="83" t="s">
        <v>67</v>
      </c>
      <c r="AQ150" s="83" t="s">
        <v>67</v>
      </c>
      <c r="AR150" s="83" t="s">
        <v>73</v>
      </c>
      <c r="AS150" s="83" t="s">
        <v>68</v>
      </c>
      <c r="AT150" s="83" t="s">
        <v>69</v>
      </c>
      <c r="AU150" s="83" t="s">
        <v>80</v>
      </c>
      <c r="AV150" s="83" t="s">
        <v>67</v>
      </c>
      <c r="AW150" s="83" t="s">
        <v>63</v>
      </c>
      <c r="AX150" s="83" t="s">
        <v>72</v>
      </c>
      <c r="AY150" s="83" t="s">
        <v>63</v>
      </c>
      <c r="AZ150" s="83" t="s">
        <v>63</v>
      </c>
      <c r="BA150" s="83" t="s">
        <v>72</v>
      </c>
      <c r="BB150" s="83" t="s">
        <v>72</v>
      </c>
      <c r="BC150" s="83" t="s">
        <v>73</v>
      </c>
      <c r="BD150" s="83"/>
      <c r="BE150" s="83" t="s">
        <v>73</v>
      </c>
      <c r="BF150" s="83"/>
      <c r="BG150" s="87" t="s">
        <v>335</v>
      </c>
      <c r="BH150" s="86" t="s">
        <v>60</v>
      </c>
      <c r="BI150" s="76" t="s">
        <v>1414</v>
      </c>
      <c r="BJ150">
        <v>10</v>
      </c>
      <c r="BK150" s="87">
        <v>51</v>
      </c>
      <c r="BL150" s="87"/>
      <c r="BM150" s="86" t="s">
        <v>1130</v>
      </c>
      <c r="BN150" s="86" t="s">
        <v>1132</v>
      </c>
      <c r="BO150" s="87" t="s">
        <v>68</v>
      </c>
      <c r="BP150" s="87"/>
      <c r="BQ150" s="87" t="s">
        <v>1472</v>
      </c>
      <c r="BR150" s="86" t="s">
        <v>1445</v>
      </c>
      <c r="BS150" s="86">
        <v>1</v>
      </c>
      <c r="BT150" s="86" t="s">
        <v>1445</v>
      </c>
      <c r="BU150" s="86">
        <v>1</v>
      </c>
      <c r="BV150" s="86" t="s">
        <v>73</v>
      </c>
      <c r="BW150" s="86">
        <v>0</v>
      </c>
      <c r="BX150" s="86" t="s">
        <v>1447</v>
      </c>
      <c r="BY150" s="86">
        <v>0</v>
      </c>
      <c r="BZ150" s="86" t="s">
        <v>1450</v>
      </c>
      <c r="CA150" s="86">
        <v>1</v>
      </c>
      <c r="CB150" s="86" t="s">
        <v>1453</v>
      </c>
      <c r="CC150" s="86">
        <v>1</v>
      </c>
      <c r="CD150" s="86" t="s">
        <v>1454</v>
      </c>
      <c r="CE150" s="86">
        <v>1</v>
      </c>
      <c r="CF150" s="86" t="s">
        <v>1454</v>
      </c>
      <c r="CG150" s="86">
        <v>1</v>
      </c>
      <c r="CH150" s="86" t="s">
        <v>1454</v>
      </c>
      <c r="CI150" s="86">
        <v>1</v>
      </c>
      <c r="CJ150" s="86" t="s">
        <v>1454</v>
      </c>
      <c r="CK150" s="86">
        <v>1</v>
      </c>
      <c r="CL150" s="86" t="s">
        <v>1454</v>
      </c>
      <c r="CM150" s="86">
        <v>1</v>
      </c>
      <c r="CN150" s="86" t="s">
        <v>1454</v>
      </c>
      <c r="CO150" s="86">
        <v>1</v>
      </c>
      <c r="CP150" s="87" t="s">
        <v>1478</v>
      </c>
      <c r="CQ150" s="152">
        <v>1</v>
      </c>
    </row>
    <row r="151" spans="1:95" ht="13.2" x14ac:dyDescent="0.25">
      <c r="A151" s="82">
        <v>45572.494286076384</v>
      </c>
      <c r="B151" s="83" t="s">
        <v>548</v>
      </c>
      <c r="C151" s="84" t="s">
        <v>549</v>
      </c>
      <c r="D151" s="83">
        <v>52.67</v>
      </c>
      <c r="E151" s="83">
        <v>0.62</v>
      </c>
      <c r="F151" s="83" t="s">
        <v>423</v>
      </c>
      <c r="G151" s="83" t="s">
        <v>76</v>
      </c>
      <c r="H151" s="83" t="s">
        <v>550</v>
      </c>
      <c r="I151" s="83" t="s">
        <v>63</v>
      </c>
      <c r="J151" s="83" t="s">
        <v>64</v>
      </c>
      <c r="K151" s="83" t="s">
        <v>84</v>
      </c>
      <c r="L151" s="83" t="s">
        <v>64</v>
      </c>
      <c r="M151" s="83" t="s">
        <v>64</v>
      </c>
      <c r="N151" s="83" t="s">
        <v>84</v>
      </c>
      <c r="O151" s="83" t="s">
        <v>64</v>
      </c>
      <c r="P151" s="83" t="s">
        <v>84</v>
      </c>
      <c r="Q151" s="83" t="s">
        <v>64</v>
      </c>
      <c r="R151" s="83" t="s">
        <v>64</v>
      </c>
      <c r="S151" s="83" t="s">
        <v>84</v>
      </c>
      <c r="T151" s="83" t="s">
        <v>64</v>
      </c>
      <c r="U151" s="83" t="s">
        <v>84</v>
      </c>
      <c r="V151" s="83" t="s">
        <v>64</v>
      </c>
      <c r="W151" s="83" t="s">
        <v>84</v>
      </c>
      <c r="X151" s="83" t="s">
        <v>64</v>
      </c>
      <c r="Y151" s="83" t="s">
        <v>64</v>
      </c>
      <c r="Z151" s="83" t="s">
        <v>66</v>
      </c>
      <c r="AA151" s="83" t="s">
        <v>65</v>
      </c>
      <c r="AB151" s="83" t="s">
        <v>65</v>
      </c>
      <c r="AC151" s="83" t="s">
        <v>66</v>
      </c>
      <c r="AD151" s="83" t="s">
        <v>66</v>
      </c>
      <c r="AE151" s="83" t="s">
        <v>65</v>
      </c>
      <c r="AF151" s="83" t="s">
        <v>66</v>
      </c>
      <c r="AG151" s="83" t="s">
        <v>66</v>
      </c>
      <c r="AH151" s="83" t="s">
        <v>65</v>
      </c>
      <c r="AI151" s="83" t="s">
        <v>101</v>
      </c>
      <c r="AJ151" s="83" t="s">
        <v>65</v>
      </c>
      <c r="AK151" s="83" t="s">
        <v>66</v>
      </c>
      <c r="AL151" s="83" t="s">
        <v>65</v>
      </c>
      <c r="AM151" s="83" t="s">
        <v>66</v>
      </c>
      <c r="AN151" s="83" t="s">
        <v>66</v>
      </c>
      <c r="AO151" s="83" t="s">
        <v>65</v>
      </c>
      <c r="AP151" s="83" t="s">
        <v>85</v>
      </c>
      <c r="AQ151" s="83" t="s">
        <v>85</v>
      </c>
      <c r="AR151" s="83" t="s">
        <v>63</v>
      </c>
      <c r="AS151" s="83" t="s">
        <v>97</v>
      </c>
      <c r="AT151" s="83" t="s">
        <v>69</v>
      </c>
      <c r="AU151" s="83" t="s">
        <v>93</v>
      </c>
      <c r="AV151" s="83" t="s">
        <v>71</v>
      </c>
      <c r="AW151" s="83" t="s">
        <v>73</v>
      </c>
      <c r="AX151" s="83" t="s">
        <v>73</v>
      </c>
      <c r="AY151" s="83" t="s">
        <v>72</v>
      </c>
      <c r="AZ151" s="83" t="s">
        <v>73</v>
      </c>
      <c r="BA151" s="83" t="s">
        <v>72</v>
      </c>
      <c r="BB151" s="83" t="s">
        <v>73</v>
      </c>
      <c r="BC151" s="83" t="s">
        <v>73</v>
      </c>
      <c r="BD151" s="83"/>
      <c r="BE151" s="83" t="s">
        <v>73</v>
      </c>
      <c r="BF151" s="83"/>
      <c r="BG151" s="87" t="s">
        <v>335</v>
      </c>
      <c r="BH151" s="86" t="s">
        <v>60</v>
      </c>
      <c r="BI151" s="76" t="s">
        <v>1414</v>
      </c>
      <c r="BJ151">
        <v>9</v>
      </c>
      <c r="BK151" s="87">
        <v>56</v>
      </c>
      <c r="BL151" s="87"/>
      <c r="BM151" s="86" t="s">
        <v>1130</v>
      </c>
      <c r="BN151" s="86" t="s">
        <v>1132</v>
      </c>
      <c r="BO151" s="87" t="s">
        <v>115</v>
      </c>
      <c r="BP151" s="87"/>
      <c r="BQ151" s="87" t="s">
        <v>1472</v>
      </c>
      <c r="BR151" s="86" t="s">
        <v>1445</v>
      </c>
      <c r="BS151" s="86">
        <v>1</v>
      </c>
      <c r="BT151" s="86" t="s">
        <v>1445</v>
      </c>
      <c r="BU151" s="86">
        <v>1</v>
      </c>
      <c r="BV151" s="86" t="s">
        <v>63</v>
      </c>
      <c r="BW151" s="86">
        <v>1</v>
      </c>
      <c r="BX151" s="86" t="s">
        <v>1447</v>
      </c>
      <c r="BY151" s="86">
        <v>0</v>
      </c>
      <c r="BZ151" s="86" t="s">
        <v>1449</v>
      </c>
      <c r="CA151" s="86">
        <v>0</v>
      </c>
      <c r="CB151" s="86" t="s">
        <v>1452</v>
      </c>
      <c r="CC151" s="86">
        <v>0</v>
      </c>
      <c r="CD151" s="86" t="s">
        <v>226</v>
      </c>
      <c r="CE151" s="86">
        <v>0</v>
      </c>
      <c r="CF151" s="86" t="s">
        <v>226</v>
      </c>
      <c r="CG151" s="86">
        <v>0</v>
      </c>
      <c r="CH151" s="86" t="s">
        <v>1454</v>
      </c>
      <c r="CI151" s="86">
        <v>1</v>
      </c>
      <c r="CJ151" s="86" t="s">
        <v>226</v>
      </c>
      <c r="CK151" s="86">
        <v>0</v>
      </c>
      <c r="CL151" s="86" t="s">
        <v>1454</v>
      </c>
      <c r="CM151" s="86">
        <v>1</v>
      </c>
      <c r="CN151" s="86" t="s">
        <v>226</v>
      </c>
      <c r="CO151" s="86">
        <v>0</v>
      </c>
      <c r="CP151" s="87" t="s">
        <v>1477</v>
      </c>
      <c r="CQ151" s="152">
        <v>0</v>
      </c>
    </row>
    <row r="152" spans="1:95" ht="13.2" x14ac:dyDescent="0.25">
      <c r="A152" s="82">
        <v>45572.495821296296</v>
      </c>
      <c r="B152" s="83" t="s">
        <v>551</v>
      </c>
      <c r="C152" s="84" t="s">
        <v>552</v>
      </c>
      <c r="D152" s="83">
        <v>100</v>
      </c>
      <c r="E152" s="83">
        <v>0.21</v>
      </c>
      <c r="F152" s="83" t="s">
        <v>423</v>
      </c>
      <c r="G152" s="83" t="s">
        <v>76</v>
      </c>
      <c r="H152" s="83" t="s">
        <v>553</v>
      </c>
      <c r="I152" s="83" t="s">
        <v>63</v>
      </c>
      <c r="J152" s="83" t="s">
        <v>64</v>
      </c>
      <c r="K152" s="83" t="s">
        <v>78</v>
      </c>
      <c r="L152" s="83" t="s">
        <v>64</v>
      </c>
      <c r="M152" s="83" t="s">
        <v>84</v>
      </c>
      <c r="N152" s="83" t="s">
        <v>64</v>
      </c>
      <c r="O152" s="83" t="s">
        <v>84</v>
      </c>
      <c r="P152" s="83" t="s">
        <v>84</v>
      </c>
      <c r="Q152" s="83" t="s">
        <v>64</v>
      </c>
      <c r="R152" s="83" t="s">
        <v>64</v>
      </c>
      <c r="S152" s="83" t="s">
        <v>64</v>
      </c>
      <c r="T152" s="83" t="s">
        <v>64</v>
      </c>
      <c r="U152" s="83" t="s">
        <v>64</v>
      </c>
      <c r="V152" s="83" t="s">
        <v>84</v>
      </c>
      <c r="W152" s="83" t="s">
        <v>64</v>
      </c>
      <c r="X152" s="83" t="s">
        <v>64</v>
      </c>
      <c r="Y152" s="83" t="s">
        <v>64</v>
      </c>
      <c r="Z152" s="83" t="s">
        <v>79</v>
      </c>
      <c r="AA152" s="83" t="s">
        <v>65</v>
      </c>
      <c r="AB152" s="83" t="s">
        <v>66</v>
      </c>
      <c r="AC152" s="83" t="s">
        <v>65</v>
      </c>
      <c r="AD152" s="83" t="s">
        <v>66</v>
      </c>
      <c r="AE152" s="83" t="s">
        <v>65</v>
      </c>
      <c r="AF152" s="83" t="s">
        <v>66</v>
      </c>
      <c r="AG152" s="83" t="s">
        <v>65</v>
      </c>
      <c r="AH152" s="83" t="s">
        <v>65</v>
      </c>
      <c r="AI152" s="83" t="s">
        <v>101</v>
      </c>
      <c r="AJ152" s="83" t="s">
        <v>65</v>
      </c>
      <c r="AK152" s="83" t="s">
        <v>66</v>
      </c>
      <c r="AL152" s="83" t="s">
        <v>65</v>
      </c>
      <c r="AM152" s="83" t="s">
        <v>66</v>
      </c>
      <c r="AN152" s="83" t="s">
        <v>66</v>
      </c>
      <c r="AO152" s="83" t="s">
        <v>66</v>
      </c>
      <c r="AP152" s="83" t="s">
        <v>67</v>
      </c>
      <c r="AQ152" s="83" t="s">
        <v>67</v>
      </c>
      <c r="AR152" s="83" t="s">
        <v>86</v>
      </c>
      <c r="AS152" s="83" t="s">
        <v>554</v>
      </c>
      <c r="AT152" s="83" t="s">
        <v>69</v>
      </c>
      <c r="AU152" s="83" t="s">
        <v>93</v>
      </c>
      <c r="AV152" s="83" t="s">
        <v>469</v>
      </c>
      <c r="AW152" s="83" t="s">
        <v>72</v>
      </c>
      <c r="AX152" s="83" t="s">
        <v>63</v>
      </c>
      <c r="AY152" s="83" t="s">
        <v>72</v>
      </c>
      <c r="AZ152" s="83" t="s">
        <v>72</v>
      </c>
      <c r="BA152" s="83" t="s">
        <v>63</v>
      </c>
      <c r="BB152" s="83" t="s">
        <v>73</v>
      </c>
      <c r="BC152" s="83" t="s">
        <v>73</v>
      </c>
      <c r="BD152" s="83"/>
      <c r="BE152" s="83" t="s">
        <v>73</v>
      </c>
      <c r="BF152" s="83"/>
      <c r="BG152" s="87" t="s">
        <v>335</v>
      </c>
      <c r="BH152" s="86" t="s">
        <v>60</v>
      </c>
      <c r="BI152" s="76" t="s">
        <v>1414</v>
      </c>
      <c r="BJ152">
        <v>11</v>
      </c>
      <c r="BK152" s="87">
        <v>55</v>
      </c>
      <c r="BL152" s="87"/>
      <c r="BM152" s="86" t="s">
        <v>1130</v>
      </c>
      <c r="BN152" s="86" t="s">
        <v>1132</v>
      </c>
      <c r="BO152" s="87" t="s">
        <v>68</v>
      </c>
      <c r="BP152" s="87"/>
      <c r="BQ152" s="87" t="s">
        <v>1472</v>
      </c>
      <c r="BR152" s="86" t="s">
        <v>1445</v>
      </c>
      <c r="BS152" s="86">
        <v>1</v>
      </c>
      <c r="BT152" s="86" t="s">
        <v>1445</v>
      </c>
      <c r="BU152" s="86">
        <v>1</v>
      </c>
      <c r="BV152" s="86" t="s">
        <v>63</v>
      </c>
      <c r="BW152" s="86">
        <v>1</v>
      </c>
      <c r="BX152" s="86" t="s">
        <v>1447</v>
      </c>
      <c r="BY152" s="86">
        <v>0</v>
      </c>
      <c r="BZ152" s="86" t="s">
        <v>1449</v>
      </c>
      <c r="CA152" s="86">
        <v>0</v>
      </c>
      <c r="CB152" s="86" t="s">
        <v>1453</v>
      </c>
      <c r="CC152" s="86">
        <v>1</v>
      </c>
      <c r="CD152" s="86" t="s">
        <v>1454</v>
      </c>
      <c r="CE152" s="86">
        <v>1</v>
      </c>
      <c r="CF152" s="86" t="s">
        <v>1454</v>
      </c>
      <c r="CG152" s="86">
        <v>1</v>
      </c>
      <c r="CH152" s="86" t="s">
        <v>1454</v>
      </c>
      <c r="CI152" s="86">
        <v>1</v>
      </c>
      <c r="CJ152" s="86" t="s">
        <v>1454</v>
      </c>
      <c r="CK152" s="86">
        <v>1</v>
      </c>
      <c r="CL152" s="86" t="s">
        <v>1454</v>
      </c>
      <c r="CM152" s="86">
        <v>1</v>
      </c>
      <c r="CN152" s="86" t="s">
        <v>226</v>
      </c>
      <c r="CO152" s="86">
        <v>0</v>
      </c>
      <c r="CP152" s="87" t="s">
        <v>1478</v>
      </c>
      <c r="CQ152" s="152">
        <v>1</v>
      </c>
    </row>
    <row r="153" spans="1:95" ht="13.2" x14ac:dyDescent="0.25">
      <c r="A153" s="82">
        <v>45572.49848149305</v>
      </c>
      <c r="B153" s="83" t="s">
        <v>557</v>
      </c>
      <c r="C153" s="84" t="s">
        <v>558</v>
      </c>
      <c r="D153" s="83">
        <v>100</v>
      </c>
      <c r="E153" s="83">
        <v>0.54</v>
      </c>
      <c r="F153" s="83" t="s">
        <v>423</v>
      </c>
      <c r="G153" s="83" t="s">
        <v>76</v>
      </c>
      <c r="H153" s="83" t="s">
        <v>559</v>
      </c>
      <c r="I153" s="83" t="s">
        <v>63</v>
      </c>
      <c r="J153" s="83" t="s">
        <v>64</v>
      </c>
      <c r="K153" s="83" t="s">
        <v>84</v>
      </c>
      <c r="L153" s="83" t="s">
        <v>64</v>
      </c>
      <c r="M153" s="83" t="s">
        <v>64</v>
      </c>
      <c r="N153" s="83" t="s">
        <v>64</v>
      </c>
      <c r="O153" s="83" t="s">
        <v>64</v>
      </c>
      <c r="P153" s="83" t="s">
        <v>64</v>
      </c>
      <c r="Q153" s="83" t="s">
        <v>64</v>
      </c>
      <c r="R153" s="83" t="s">
        <v>64</v>
      </c>
      <c r="S153" s="83" t="s">
        <v>64</v>
      </c>
      <c r="T153" s="83" t="s">
        <v>64</v>
      </c>
      <c r="U153" s="83" t="s">
        <v>64</v>
      </c>
      <c r="V153" s="83" t="s">
        <v>64</v>
      </c>
      <c r="W153" s="83" t="s">
        <v>64</v>
      </c>
      <c r="X153" s="83" t="s">
        <v>64</v>
      </c>
      <c r="Y153" s="83" t="s">
        <v>64</v>
      </c>
      <c r="Z153" s="83" t="s">
        <v>65</v>
      </c>
      <c r="AA153" s="83" t="s">
        <v>66</v>
      </c>
      <c r="AB153" s="83" t="s">
        <v>66</v>
      </c>
      <c r="AC153" s="83" t="s">
        <v>66</v>
      </c>
      <c r="AD153" s="83" t="s">
        <v>66</v>
      </c>
      <c r="AE153" s="83" t="s">
        <v>65</v>
      </c>
      <c r="AF153" s="83" t="s">
        <v>65</v>
      </c>
      <c r="AG153" s="83" t="s">
        <v>66</v>
      </c>
      <c r="AH153" s="83" t="s">
        <v>66</v>
      </c>
      <c r="AI153" s="83" t="s">
        <v>79</v>
      </c>
      <c r="AJ153" s="83" t="s">
        <v>65</v>
      </c>
      <c r="AK153" s="83" t="s">
        <v>65</v>
      </c>
      <c r="AL153" s="83" t="s">
        <v>65</v>
      </c>
      <c r="AM153" s="83" t="s">
        <v>65</v>
      </c>
      <c r="AN153" s="83" t="s">
        <v>66</v>
      </c>
      <c r="AO153" s="83" t="s">
        <v>66</v>
      </c>
      <c r="AP153" s="83" t="s">
        <v>67</v>
      </c>
      <c r="AQ153" s="83" t="s">
        <v>67</v>
      </c>
      <c r="AR153" s="83" t="s">
        <v>73</v>
      </c>
      <c r="AS153" s="83" t="s">
        <v>68</v>
      </c>
      <c r="AT153" s="83" t="s">
        <v>87</v>
      </c>
      <c r="AU153" s="83" t="s">
        <v>70</v>
      </c>
      <c r="AV153" s="83" t="s">
        <v>71</v>
      </c>
      <c r="AW153" s="83" t="s">
        <v>72</v>
      </c>
      <c r="AX153" s="83" t="s">
        <v>73</v>
      </c>
      <c r="AY153" s="83" t="s">
        <v>72</v>
      </c>
      <c r="AZ153" s="83" t="s">
        <v>72</v>
      </c>
      <c r="BA153" s="83" t="s">
        <v>63</v>
      </c>
      <c r="BB153" s="83" t="s">
        <v>63</v>
      </c>
      <c r="BC153" s="83" t="s">
        <v>73</v>
      </c>
      <c r="BD153" s="83"/>
      <c r="BE153" s="83" t="s">
        <v>73</v>
      </c>
      <c r="BF153" s="83"/>
      <c r="BG153" s="87" t="s">
        <v>335</v>
      </c>
      <c r="BH153" s="86" t="s">
        <v>60</v>
      </c>
      <c r="BI153" s="76" t="s">
        <v>1414</v>
      </c>
      <c r="BJ153">
        <v>14</v>
      </c>
      <c r="BK153" s="87">
        <v>55</v>
      </c>
      <c r="BL153" s="87"/>
      <c r="BM153" s="86" t="s">
        <v>1130</v>
      </c>
      <c r="BN153" s="86" t="s">
        <v>1132</v>
      </c>
      <c r="BO153" s="87" t="s">
        <v>68</v>
      </c>
      <c r="BP153" s="87"/>
      <c r="BQ153" s="87" t="s">
        <v>1472</v>
      </c>
      <c r="BR153" s="86" t="s">
        <v>1445</v>
      </c>
      <c r="BS153" s="86">
        <v>1</v>
      </c>
      <c r="BT153" s="86" t="s">
        <v>1445</v>
      </c>
      <c r="BU153" s="86">
        <v>1</v>
      </c>
      <c r="BV153" s="86" t="s">
        <v>73</v>
      </c>
      <c r="BW153" s="86">
        <v>0</v>
      </c>
      <c r="BX153" s="86" t="s">
        <v>1448</v>
      </c>
      <c r="BY153" s="86">
        <v>1</v>
      </c>
      <c r="BZ153" s="86" t="s">
        <v>1470</v>
      </c>
      <c r="CA153" s="86">
        <v>2</v>
      </c>
      <c r="CB153" s="86" t="s">
        <v>1452</v>
      </c>
      <c r="CC153" s="86">
        <v>0</v>
      </c>
      <c r="CD153" s="86" t="s">
        <v>1454</v>
      </c>
      <c r="CE153" s="86">
        <v>1</v>
      </c>
      <c r="CF153" s="86" t="s">
        <v>226</v>
      </c>
      <c r="CG153" s="86">
        <v>0</v>
      </c>
      <c r="CH153" s="86" t="s">
        <v>1454</v>
      </c>
      <c r="CI153" s="86">
        <v>1</v>
      </c>
      <c r="CJ153" s="86" t="s">
        <v>1454</v>
      </c>
      <c r="CK153" s="86">
        <v>1</v>
      </c>
      <c r="CL153" s="86" t="s">
        <v>1454</v>
      </c>
      <c r="CM153" s="86">
        <v>1</v>
      </c>
      <c r="CN153" s="86" t="s">
        <v>1454</v>
      </c>
      <c r="CO153" s="86">
        <v>1</v>
      </c>
      <c r="CP153" s="87" t="s">
        <v>1478</v>
      </c>
      <c r="CQ153" s="152">
        <v>1</v>
      </c>
    </row>
    <row r="154" spans="1:95" ht="13.2" x14ac:dyDescent="0.25">
      <c r="A154" s="82">
        <v>45572.501242557875</v>
      </c>
      <c r="B154" s="83" t="s">
        <v>563</v>
      </c>
      <c r="C154" s="84" t="s">
        <v>564</v>
      </c>
      <c r="D154" s="83">
        <v>26.85</v>
      </c>
      <c r="E154" s="83">
        <v>0.12</v>
      </c>
      <c r="F154" s="83" t="s">
        <v>423</v>
      </c>
      <c r="G154" s="83" t="s">
        <v>76</v>
      </c>
      <c r="H154" s="83" t="s">
        <v>565</v>
      </c>
      <c r="I154" s="83" t="s">
        <v>63</v>
      </c>
      <c r="J154" s="83" t="s">
        <v>64</v>
      </c>
      <c r="K154" s="83" t="s">
        <v>64</v>
      </c>
      <c r="L154" s="83" t="s">
        <v>64</v>
      </c>
      <c r="M154" s="83" t="s">
        <v>78</v>
      </c>
      <c r="N154" s="83" t="s">
        <v>64</v>
      </c>
      <c r="O154" s="83" t="s">
        <v>64</v>
      </c>
      <c r="P154" s="83" t="s">
        <v>84</v>
      </c>
      <c r="Q154" s="83" t="s">
        <v>78</v>
      </c>
      <c r="R154" s="83" t="s">
        <v>64</v>
      </c>
      <c r="S154" s="83" t="s">
        <v>64</v>
      </c>
      <c r="T154" s="83" t="s">
        <v>78</v>
      </c>
      <c r="U154" s="83" t="s">
        <v>78</v>
      </c>
      <c r="V154" s="83" t="s">
        <v>64</v>
      </c>
      <c r="W154" s="83" t="s">
        <v>64</v>
      </c>
      <c r="X154" s="83" t="s">
        <v>64</v>
      </c>
      <c r="Y154" s="83" t="s">
        <v>64</v>
      </c>
      <c r="Z154" s="83" t="s">
        <v>65</v>
      </c>
      <c r="AA154" s="83" t="s">
        <v>65</v>
      </c>
      <c r="AB154" s="83" t="s">
        <v>79</v>
      </c>
      <c r="AC154" s="83" t="s">
        <v>65</v>
      </c>
      <c r="AD154" s="83" t="s">
        <v>65</v>
      </c>
      <c r="AE154" s="83" t="s">
        <v>65</v>
      </c>
      <c r="AF154" s="83" t="s">
        <v>65</v>
      </c>
      <c r="AG154" s="83" t="s">
        <v>65</v>
      </c>
      <c r="AH154" s="83" t="s">
        <v>65</v>
      </c>
      <c r="AI154" s="83" t="s">
        <v>101</v>
      </c>
      <c r="AJ154" s="83" t="s">
        <v>65</v>
      </c>
      <c r="AK154" s="83" t="s">
        <v>65</v>
      </c>
      <c r="AL154" s="83" t="s">
        <v>65</v>
      </c>
      <c r="AM154" s="83" t="s">
        <v>65</v>
      </c>
      <c r="AN154" s="83" t="s">
        <v>66</v>
      </c>
      <c r="AO154" s="83" t="s">
        <v>65</v>
      </c>
      <c r="AP154" s="83" t="s">
        <v>85</v>
      </c>
      <c r="AQ154" s="83" t="s">
        <v>85</v>
      </c>
      <c r="AR154" s="83" t="s">
        <v>63</v>
      </c>
      <c r="AS154" s="83" t="s">
        <v>120</v>
      </c>
      <c r="AT154" s="83" t="s">
        <v>87</v>
      </c>
      <c r="AU154" s="83" t="s">
        <v>70</v>
      </c>
      <c r="AV154" s="83" t="s">
        <v>71</v>
      </c>
      <c r="AW154" s="83" t="s">
        <v>72</v>
      </c>
      <c r="AX154" s="83" t="s">
        <v>73</v>
      </c>
      <c r="AY154" s="83" t="s">
        <v>72</v>
      </c>
      <c r="AZ154" s="83" t="s">
        <v>73</v>
      </c>
      <c r="BA154" s="83" t="s">
        <v>73</v>
      </c>
      <c r="BB154" s="83" t="s">
        <v>63</v>
      </c>
      <c r="BC154" s="83" t="s">
        <v>73</v>
      </c>
      <c r="BD154" s="83"/>
      <c r="BE154" s="83" t="s">
        <v>73</v>
      </c>
      <c r="BF154" s="83"/>
      <c r="BG154" s="87" t="s">
        <v>335</v>
      </c>
      <c r="BH154" s="86" t="s">
        <v>60</v>
      </c>
      <c r="BI154" s="76" t="s">
        <v>1414</v>
      </c>
      <c r="BJ154">
        <v>12</v>
      </c>
      <c r="BK154" s="87">
        <v>61</v>
      </c>
      <c r="BL154" s="87"/>
      <c r="BM154" s="86" t="s">
        <v>1130</v>
      </c>
      <c r="BN154" s="86" t="s">
        <v>1132</v>
      </c>
      <c r="BO154" s="87" t="s">
        <v>68</v>
      </c>
      <c r="BP154" s="87"/>
      <c r="BQ154" s="87" t="s">
        <v>1472</v>
      </c>
      <c r="BR154" s="86" t="s">
        <v>1445</v>
      </c>
      <c r="BS154" s="86">
        <v>1</v>
      </c>
      <c r="BT154" s="86" t="s">
        <v>1445</v>
      </c>
      <c r="BU154" s="86">
        <v>1</v>
      </c>
      <c r="BV154" s="86" t="s">
        <v>63</v>
      </c>
      <c r="BW154" s="86">
        <v>1</v>
      </c>
      <c r="BX154" s="86" t="s">
        <v>1448</v>
      </c>
      <c r="BY154" s="86">
        <v>1</v>
      </c>
      <c r="BZ154" s="86" t="s">
        <v>1470</v>
      </c>
      <c r="CA154" s="86">
        <v>2</v>
      </c>
      <c r="CB154" s="86" t="s">
        <v>1452</v>
      </c>
      <c r="CC154" s="86">
        <v>0</v>
      </c>
      <c r="CD154" s="86" t="s">
        <v>1454</v>
      </c>
      <c r="CE154" s="86">
        <v>1</v>
      </c>
      <c r="CF154" s="86" t="s">
        <v>226</v>
      </c>
      <c r="CG154" s="86">
        <v>0</v>
      </c>
      <c r="CH154" s="86" t="s">
        <v>1454</v>
      </c>
      <c r="CI154" s="86">
        <v>1</v>
      </c>
      <c r="CJ154" s="86" t="s">
        <v>226</v>
      </c>
      <c r="CK154" s="86">
        <v>0</v>
      </c>
      <c r="CL154" s="86" t="s">
        <v>226</v>
      </c>
      <c r="CM154" s="86">
        <v>0</v>
      </c>
      <c r="CN154" s="86" t="s">
        <v>1454</v>
      </c>
      <c r="CO154" s="86">
        <v>1</v>
      </c>
      <c r="CP154" s="87" t="s">
        <v>1477</v>
      </c>
      <c r="CQ154" s="152">
        <v>0</v>
      </c>
    </row>
    <row r="155" spans="1:95" ht="13.2" x14ac:dyDescent="0.25">
      <c r="A155" s="82">
        <v>45572.50129576389</v>
      </c>
      <c r="B155" s="83" t="s">
        <v>566</v>
      </c>
      <c r="C155" s="84" t="s">
        <v>567</v>
      </c>
      <c r="D155" s="83">
        <v>58.03</v>
      </c>
      <c r="E155" s="83">
        <v>0.57999999999999996</v>
      </c>
      <c r="F155" s="83" t="s">
        <v>423</v>
      </c>
      <c r="G155" s="83" t="s">
        <v>76</v>
      </c>
      <c r="H155" s="83" t="s">
        <v>449</v>
      </c>
      <c r="I155" s="83" t="s">
        <v>63</v>
      </c>
      <c r="J155" s="83" t="s">
        <v>64</v>
      </c>
      <c r="K155" s="83" t="s">
        <v>84</v>
      </c>
      <c r="L155" s="83" t="s">
        <v>145</v>
      </c>
      <c r="M155" s="83" t="s">
        <v>84</v>
      </c>
      <c r="N155" s="83" t="s">
        <v>84</v>
      </c>
      <c r="O155" s="83" t="s">
        <v>84</v>
      </c>
      <c r="P155" s="83" t="s">
        <v>84</v>
      </c>
      <c r="Q155" s="83" t="s">
        <v>64</v>
      </c>
      <c r="R155" s="83" t="s">
        <v>84</v>
      </c>
      <c r="S155" s="83" t="s">
        <v>84</v>
      </c>
      <c r="T155" s="83" t="s">
        <v>84</v>
      </c>
      <c r="U155" s="83" t="s">
        <v>84</v>
      </c>
      <c r="V155" s="83" t="s">
        <v>64</v>
      </c>
      <c r="W155" s="83" t="s">
        <v>64</v>
      </c>
      <c r="X155" s="83" t="s">
        <v>84</v>
      </c>
      <c r="Y155" s="83" t="s">
        <v>64</v>
      </c>
      <c r="Z155" s="83" t="s">
        <v>66</v>
      </c>
      <c r="AA155" s="83" t="s">
        <v>66</v>
      </c>
      <c r="AB155" s="83" t="s">
        <v>66</v>
      </c>
      <c r="AC155" s="83" t="s">
        <v>66</v>
      </c>
      <c r="AD155" s="83" t="s">
        <v>66</v>
      </c>
      <c r="AE155" s="83" t="s">
        <v>65</v>
      </c>
      <c r="AF155" s="83" t="s">
        <v>66</v>
      </c>
      <c r="AG155" s="83" t="s">
        <v>66</v>
      </c>
      <c r="AH155" s="83" t="s">
        <v>66</v>
      </c>
      <c r="AI155" s="83" t="s">
        <v>79</v>
      </c>
      <c r="AJ155" s="83" t="s">
        <v>66</v>
      </c>
      <c r="AK155" s="83" t="s">
        <v>65</v>
      </c>
      <c r="AL155" s="83" t="s">
        <v>66</v>
      </c>
      <c r="AM155" s="83" t="s">
        <v>66</v>
      </c>
      <c r="AN155" s="83" t="s">
        <v>66</v>
      </c>
      <c r="AO155" s="83" t="s">
        <v>66</v>
      </c>
      <c r="AP155" s="83" t="s">
        <v>67</v>
      </c>
      <c r="AQ155" s="83" t="s">
        <v>67</v>
      </c>
      <c r="AR155" s="83" t="s">
        <v>86</v>
      </c>
      <c r="AS155" s="83" t="s">
        <v>223</v>
      </c>
      <c r="AT155" s="83" t="s">
        <v>87</v>
      </c>
      <c r="AU155" s="83" t="s">
        <v>70</v>
      </c>
      <c r="AV155" s="83" t="s">
        <v>71</v>
      </c>
      <c r="AW155" s="83" t="s">
        <v>73</v>
      </c>
      <c r="AX155" s="83" t="s">
        <v>73</v>
      </c>
      <c r="AY155" s="83" t="s">
        <v>72</v>
      </c>
      <c r="AZ155" s="83" t="s">
        <v>72</v>
      </c>
      <c r="BA155" s="83" t="s">
        <v>72</v>
      </c>
      <c r="BB155" s="83" t="s">
        <v>72</v>
      </c>
      <c r="BC155" s="83" t="s">
        <v>73</v>
      </c>
      <c r="BD155" s="83"/>
      <c r="BE155" s="83" t="s">
        <v>73</v>
      </c>
      <c r="BF155" s="83"/>
      <c r="BG155" s="87" t="s">
        <v>335</v>
      </c>
      <c r="BH155" s="86" t="s">
        <v>60</v>
      </c>
      <c r="BI155" s="76" t="s">
        <v>1414</v>
      </c>
      <c r="BJ155">
        <v>5</v>
      </c>
      <c r="BK155" s="87">
        <v>50</v>
      </c>
      <c r="BL155" s="87"/>
      <c r="BM155" s="86" t="s">
        <v>1130</v>
      </c>
      <c r="BN155" s="86" t="s">
        <v>1132</v>
      </c>
      <c r="BO155" s="87" t="s">
        <v>68</v>
      </c>
      <c r="BP155" s="87"/>
      <c r="BQ155" s="87" t="s">
        <v>1472</v>
      </c>
      <c r="BR155" s="86" t="s">
        <v>1445</v>
      </c>
      <c r="BS155" s="86">
        <v>1</v>
      </c>
      <c r="BT155" s="86" t="s">
        <v>1445</v>
      </c>
      <c r="BU155" s="86">
        <v>1</v>
      </c>
      <c r="BV155" s="86" t="s">
        <v>63</v>
      </c>
      <c r="BW155" s="86">
        <v>1</v>
      </c>
      <c r="BX155" s="86" t="s">
        <v>1448</v>
      </c>
      <c r="BY155" s="86">
        <v>1</v>
      </c>
      <c r="BZ155" s="86" t="s">
        <v>1470</v>
      </c>
      <c r="CA155" s="86">
        <v>2</v>
      </c>
      <c r="CB155" s="86" t="s">
        <v>1452</v>
      </c>
      <c r="CC155" s="86">
        <v>0</v>
      </c>
      <c r="CD155" s="86" t="s">
        <v>226</v>
      </c>
      <c r="CE155" s="86">
        <v>0</v>
      </c>
      <c r="CF155" s="86" t="s">
        <v>226</v>
      </c>
      <c r="CG155" s="86">
        <v>0</v>
      </c>
      <c r="CH155" s="86" t="s">
        <v>1454</v>
      </c>
      <c r="CI155" s="86">
        <v>1</v>
      </c>
      <c r="CJ155" s="86" t="s">
        <v>1454</v>
      </c>
      <c r="CK155" s="86">
        <v>1</v>
      </c>
      <c r="CL155" s="86" t="s">
        <v>1454</v>
      </c>
      <c r="CM155" s="86">
        <v>1</v>
      </c>
      <c r="CN155" s="86" t="s">
        <v>1454</v>
      </c>
      <c r="CO155" s="86">
        <v>1</v>
      </c>
      <c r="CP155" s="87" t="s">
        <v>1477</v>
      </c>
      <c r="CQ155" s="152">
        <v>0</v>
      </c>
    </row>
    <row r="156" spans="1:95" ht="13.2" x14ac:dyDescent="0.25">
      <c r="A156" s="82">
        <v>45572.502873460646</v>
      </c>
      <c r="B156" s="83" t="s">
        <v>568</v>
      </c>
      <c r="C156" s="84" t="s">
        <v>569</v>
      </c>
      <c r="D156" s="83">
        <v>60.71</v>
      </c>
      <c r="E156" s="83">
        <v>0.57999999999999996</v>
      </c>
      <c r="F156" s="83" t="s">
        <v>423</v>
      </c>
      <c r="G156" s="83" t="s">
        <v>76</v>
      </c>
      <c r="H156" s="83" t="s">
        <v>570</v>
      </c>
      <c r="I156" s="83" t="s">
        <v>63</v>
      </c>
      <c r="J156" s="83" t="s">
        <v>64</v>
      </c>
      <c r="K156" s="83" t="s">
        <v>64</v>
      </c>
      <c r="L156" s="83" t="s">
        <v>64</v>
      </c>
      <c r="M156" s="83" t="s">
        <v>84</v>
      </c>
      <c r="N156" s="83" t="s">
        <v>64</v>
      </c>
      <c r="O156" s="83" t="s">
        <v>64</v>
      </c>
      <c r="P156" s="83" t="s">
        <v>84</v>
      </c>
      <c r="Q156" s="83" t="s">
        <v>64</v>
      </c>
      <c r="R156" s="83" t="s">
        <v>64</v>
      </c>
      <c r="S156" s="83" t="s">
        <v>64</v>
      </c>
      <c r="T156" s="83" t="s">
        <v>84</v>
      </c>
      <c r="U156" s="83" t="s">
        <v>84</v>
      </c>
      <c r="V156" s="83" t="s">
        <v>64</v>
      </c>
      <c r="W156" s="83" t="s">
        <v>84</v>
      </c>
      <c r="X156" s="83" t="s">
        <v>84</v>
      </c>
      <c r="Y156" s="83" t="s">
        <v>84</v>
      </c>
      <c r="Z156" s="83" t="s">
        <v>66</v>
      </c>
      <c r="AA156" s="83" t="s">
        <v>65</v>
      </c>
      <c r="AB156" s="83" t="s">
        <v>66</v>
      </c>
      <c r="AC156" s="83" t="s">
        <v>66</v>
      </c>
      <c r="AD156" s="83" t="s">
        <v>66</v>
      </c>
      <c r="AE156" s="83" t="s">
        <v>65</v>
      </c>
      <c r="AF156" s="83" t="s">
        <v>66</v>
      </c>
      <c r="AG156" s="83" t="s">
        <v>66</v>
      </c>
      <c r="AH156" s="83" t="s">
        <v>66</v>
      </c>
      <c r="AI156" s="83" t="s">
        <v>101</v>
      </c>
      <c r="AJ156" s="83" t="s">
        <v>65</v>
      </c>
      <c r="AK156" s="83" t="s">
        <v>66</v>
      </c>
      <c r="AL156" s="83" t="s">
        <v>66</v>
      </c>
      <c r="AM156" s="83" t="s">
        <v>66</v>
      </c>
      <c r="AN156" s="83" t="s">
        <v>66</v>
      </c>
      <c r="AO156" s="83" t="s">
        <v>66</v>
      </c>
      <c r="AP156" s="83" t="s">
        <v>67</v>
      </c>
      <c r="AQ156" s="83" t="s">
        <v>80</v>
      </c>
      <c r="AR156" s="83" t="s">
        <v>86</v>
      </c>
      <c r="AS156" s="83" t="s">
        <v>571</v>
      </c>
      <c r="AT156" s="83" t="s">
        <v>87</v>
      </c>
      <c r="AU156" s="83" t="s">
        <v>93</v>
      </c>
      <c r="AV156" s="83" t="s">
        <v>71</v>
      </c>
      <c r="AW156" s="83" t="s">
        <v>72</v>
      </c>
      <c r="AX156" s="83" t="s">
        <v>72</v>
      </c>
      <c r="AY156" s="83" t="s">
        <v>72</v>
      </c>
      <c r="AZ156" s="83" t="s">
        <v>72</v>
      </c>
      <c r="BA156" s="83" t="s">
        <v>72</v>
      </c>
      <c r="BB156" s="83" t="s">
        <v>72</v>
      </c>
      <c r="BC156" s="83" t="s">
        <v>73</v>
      </c>
      <c r="BD156" s="83"/>
      <c r="BE156" s="83" t="s">
        <v>73</v>
      </c>
      <c r="BF156" s="83"/>
      <c r="BG156" s="87" t="s">
        <v>335</v>
      </c>
      <c r="BH156" s="86" t="s">
        <v>60</v>
      </c>
      <c r="BI156" s="76" t="s">
        <v>1414</v>
      </c>
      <c r="BJ156">
        <v>9</v>
      </c>
      <c r="BK156" s="87">
        <v>52</v>
      </c>
      <c r="BL156" s="87"/>
      <c r="BM156" s="86" t="s">
        <v>1130</v>
      </c>
      <c r="BN156" s="86" t="s">
        <v>1132</v>
      </c>
      <c r="BO156" s="87" t="s">
        <v>68</v>
      </c>
      <c r="BP156" s="87"/>
      <c r="BQ156" s="87" t="s">
        <v>1472</v>
      </c>
      <c r="BR156" s="86" t="s">
        <v>1445</v>
      </c>
      <c r="BS156" s="86">
        <v>1</v>
      </c>
      <c r="BT156" s="86" t="s">
        <v>1444</v>
      </c>
      <c r="BU156" s="86">
        <v>0</v>
      </c>
      <c r="BV156" s="86" t="s">
        <v>63</v>
      </c>
      <c r="BW156" s="86">
        <v>1</v>
      </c>
      <c r="BX156" s="86" t="s">
        <v>1448</v>
      </c>
      <c r="BY156" s="86">
        <v>1</v>
      </c>
      <c r="BZ156" s="86" t="s">
        <v>1449</v>
      </c>
      <c r="CA156" s="86">
        <v>0</v>
      </c>
      <c r="CB156" s="86" t="s">
        <v>1452</v>
      </c>
      <c r="CC156" s="86">
        <v>0</v>
      </c>
      <c r="CD156" s="86" t="s">
        <v>1454</v>
      </c>
      <c r="CE156" s="86">
        <v>1</v>
      </c>
      <c r="CF156" s="86" t="s">
        <v>1454</v>
      </c>
      <c r="CG156" s="86">
        <v>1</v>
      </c>
      <c r="CH156" s="86" t="s">
        <v>1454</v>
      </c>
      <c r="CI156" s="86">
        <v>1</v>
      </c>
      <c r="CJ156" s="86" t="s">
        <v>1454</v>
      </c>
      <c r="CK156" s="86">
        <v>1</v>
      </c>
      <c r="CL156" s="86" t="s">
        <v>1454</v>
      </c>
      <c r="CM156" s="86">
        <v>1</v>
      </c>
      <c r="CN156" s="86" t="s">
        <v>1454</v>
      </c>
      <c r="CO156" s="86">
        <v>1</v>
      </c>
      <c r="CP156" s="87" t="s">
        <v>1478</v>
      </c>
      <c r="CQ156" s="152">
        <v>1</v>
      </c>
    </row>
    <row r="157" spans="1:95" ht="13.2" x14ac:dyDescent="0.25">
      <c r="A157" s="82">
        <v>45572.506699999998</v>
      </c>
      <c r="B157" s="83" t="s">
        <v>572</v>
      </c>
      <c r="C157" s="84" t="s">
        <v>573</v>
      </c>
      <c r="D157" s="83">
        <v>57.14</v>
      </c>
      <c r="E157" s="83">
        <v>0.79</v>
      </c>
      <c r="F157" s="83" t="s">
        <v>423</v>
      </c>
      <c r="G157" s="83" t="s">
        <v>76</v>
      </c>
      <c r="H157" s="83" t="s">
        <v>574</v>
      </c>
      <c r="I157" s="83" t="s">
        <v>63</v>
      </c>
      <c r="J157" s="83" t="s">
        <v>145</v>
      </c>
      <c r="K157" s="83" t="s">
        <v>64</v>
      </c>
      <c r="L157" s="83" t="s">
        <v>64</v>
      </c>
      <c r="M157" s="83" t="s">
        <v>84</v>
      </c>
      <c r="N157" s="83" t="s">
        <v>64</v>
      </c>
      <c r="O157" s="83" t="s">
        <v>64</v>
      </c>
      <c r="P157" s="83" t="s">
        <v>84</v>
      </c>
      <c r="Q157" s="83" t="s">
        <v>64</v>
      </c>
      <c r="R157" s="83" t="s">
        <v>64</v>
      </c>
      <c r="S157" s="83" t="s">
        <v>64</v>
      </c>
      <c r="T157" s="83" t="s">
        <v>64</v>
      </c>
      <c r="U157" s="83" t="s">
        <v>84</v>
      </c>
      <c r="V157" s="83" t="s">
        <v>64</v>
      </c>
      <c r="W157" s="83" t="s">
        <v>64</v>
      </c>
      <c r="X157" s="83" t="s">
        <v>84</v>
      </c>
      <c r="Y157" s="83" t="s">
        <v>64</v>
      </c>
      <c r="Z157" s="83" t="s">
        <v>66</v>
      </c>
      <c r="AA157" s="83" t="s">
        <v>65</v>
      </c>
      <c r="AB157" s="83" t="s">
        <v>66</v>
      </c>
      <c r="AC157" s="83" t="s">
        <v>65</v>
      </c>
      <c r="AD157" s="83" t="s">
        <v>66</v>
      </c>
      <c r="AE157" s="83" t="s">
        <v>66</v>
      </c>
      <c r="AF157" s="83" t="s">
        <v>66</v>
      </c>
      <c r="AG157" s="83" t="s">
        <v>66</v>
      </c>
      <c r="AH157" s="83" t="s">
        <v>66</v>
      </c>
      <c r="AI157" s="83" t="s">
        <v>79</v>
      </c>
      <c r="AJ157" s="83" t="s">
        <v>66</v>
      </c>
      <c r="AK157" s="83" t="s">
        <v>66</v>
      </c>
      <c r="AL157" s="83" t="s">
        <v>66</v>
      </c>
      <c r="AM157" s="83" t="s">
        <v>66</v>
      </c>
      <c r="AN157" s="83" t="s">
        <v>66</v>
      </c>
      <c r="AO157" s="83" t="s">
        <v>66</v>
      </c>
      <c r="AP157" s="83" t="s">
        <v>85</v>
      </c>
      <c r="AQ157" s="83" t="s">
        <v>85</v>
      </c>
      <c r="AR157" s="83" t="s">
        <v>63</v>
      </c>
      <c r="AS157" s="83" t="s">
        <v>120</v>
      </c>
      <c r="AT157" s="83" t="s">
        <v>69</v>
      </c>
      <c r="AU157" s="83" t="s">
        <v>70</v>
      </c>
      <c r="AV157" s="83" t="s">
        <v>71</v>
      </c>
      <c r="AW157" s="83" t="s">
        <v>72</v>
      </c>
      <c r="AX157" s="83" t="s">
        <v>63</v>
      </c>
      <c r="AY157" s="83" t="s">
        <v>73</v>
      </c>
      <c r="AZ157" s="83" t="s">
        <v>63</v>
      </c>
      <c r="BA157" s="83" t="s">
        <v>72</v>
      </c>
      <c r="BB157" s="83" t="s">
        <v>72</v>
      </c>
      <c r="BC157" s="83" t="s">
        <v>73</v>
      </c>
      <c r="BD157" s="83"/>
      <c r="BE157" s="83" t="s">
        <v>73</v>
      </c>
      <c r="BF157" s="83"/>
      <c r="BG157" s="87" t="s">
        <v>335</v>
      </c>
      <c r="BH157" s="86" t="s">
        <v>60</v>
      </c>
      <c r="BI157" s="76" t="s">
        <v>1414</v>
      </c>
      <c r="BJ157">
        <v>11</v>
      </c>
      <c r="BK157" s="87">
        <v>50</v>
      </c>
      <c r="BL157" s="87"/>
      <c r="BM157" s="86" t="s">
        <v>1130</v>
      </c>
      <c r="BN157" s="86" t="s">
        <v>1132</v>
      </c>
      <c r="BO157" s="87" t="s">
        <v>68</v>
      </c>
      <c r="BP157" s="87"/>
      <c r="BQ157" s="87" t="s">
        <v>1472</v>
      </c>
      <c r="BR157" s="86" t="s">
        <v>1445</v>
      </c>
      <c r="BS157" s="86">
        <v>1</v>
      </c>
      <c r="BT157" s="86" t="s">
        <v>1445</v>
      </c>
      <c r="BU157" s="86">
        <v>1</v>
      </c>
      <c r="BV157" s="86" t="s">
        <v>63</v>
      </c>
      <c r="BW157" s="86">
        <v>1</v>
      </c>
      <c r="BX157" s="86" t="s">
        <v>1447</v>
      </c>
      <c r="BY157" s="86">
        <v>0</v>
      </c>
      <c r="BZ157" s="86" t="s">
        <v>1470</v>
      </c>
      <c r="CA157" s="86">
        <v>2</v>
      </c>
      <c r="CB157" s="86" t="s">
        <v>1452</v>
      </c>
      <c r="CC157" s="86">
        <v>0</v>
      </c>
      <c r="CD157" s="86" t="s">
        <v>1454</v>
      </c>
      <c r="CE157" s="86">
        <v>1</v>
      </c>
      <c r="CF157" s="86" t="s">
        <v>1454</v>
      </c>
      <c r="CG157" s="86">
        <v>1</v>
      </c>
      <c r="CH157" s="86" t="s">
        <v>226</v>
      </c>
      <c r="CI157" s="86">
        <v>0</v>
      </c>
      <c r="CJ157" s="86" t="s">
        <v>1454</v>
      </c>
      <c r="CK157" s="86">
        <v>1</v>
      </c>
      <c r="CL157" s="86" t="s">
        <v>1454</v>
      </c>
      <c r="CM157" s="86">
        <v>1</v>
      </c>
      <c r="CN157" s="86" t="s">
        <v>1454</v>
      </c>
      <c r="CO157" s="86">
        <v>1</v>
      </c>
      <c r="CP157" s="87" t="s">
        <v>1478</v>
      </c>
      <c r="CQ157" s="152">
        <v>1</v>
      </c>
    </row>
    <row r="158" spans="1:95" ht="13.2" x14ac:dyDescent="0.25">
      <c r="A158" s="82">
        <v>45572.507732523147</v>
      </c>
      <c r="B158" s="83" t="s">
        <v>575</v>
      </c>
      <c r="C158" s="84" t="s">
        <v>576</v>
      </c>
      <c r="D158" s="83">
        <v>75</v>
      </c>
      <c r="E158" s="83">
        <v>0.33</v>
      </c>
      <c r="F158" s="83" t="s">
        <v>423</v>
      </c>
      <c r="G158" s="83" t="s">
        <v>76</v>
      </c>
      <c r="H158" s="83" t="s">
        <v>420</v>
      </c>
      <c r="I158" s="83" t="s">
        <v>63</v>
      </c>
      <c r="J158" s="83" t="s">
        <v>64</v>
      </c>
      <c r="K158" s="83" t="s">
        <v>84</v>
      </c>
      <c r="L158" s="83" t="s">
        <v>64</v>
      </c>
      <c r="M158" s="83" t="s">
        <v>64</v>
      </c>
      <c r="N158" s="83" t="s">
        <v>64</v>
      </c>
      <c r="O158" s="83" t="s">
        <v>64</v>
      </c>
      <c r="P158" s="83" t="s">
        <v>64</v>
      </c>
      <c r="Q158" s="83" t="s">
        <v>64</v>
      </c>
      <c r="R158" s="83" t="s">
        <v>84</v>
      </c>
      <c r="S158" s="83" t="s">
        <v>64</v>
      </c>
      <c r="T158" s="83" t="s">
        <v>84</v>
      </c>
      <c r="U158" s="83" t="s">
        <v>64</v>
      </c>
      <c r="V158" s="83" t="s">
        <v>64</v>
      </c>
      <c r="W158" s="83" t="s">
        <v>64</v>
      </c>
      <c r="X158" s="83" t="s">
        <v>84</v>
      </c>
      <c r="Y158" s="83" t="s">
        <v>64</v>
      </c>
      <c r="Z158" s="83" t="s">
        <v>66</v>
      </c>
      <c r="AA158" s="83" t="s">
        <v>65</v>
      </c>
      <c r="AB158" s="83" t="s">
        <v>66</v>
      </c>
      <c r="AC158" s="83" t="s">
        <v>65</v>
      </c>
      <c r="AD158" s="83" t="s">
        <v>66</v>
      </c>
      <c r="AE158" s="83" t="s">
        <v>65</v>
      </c>
      <c r="AF158" s="83" t="s">
        <v>65</v>
      </c>
      <c r="AG158" s="83" t="s">
        <v>65</v>
      </c>
      <c r="AH158" s="83" t="s">
        <v>66</v>
      </c>
      <c r="AI158" s="83" t="s">
        <v>79</v>
      </c>
      <c r="AJ158" s="83" t="s">
        <v>65</v>
      </c>
      <c r="AK158" s="83" t="s">
        <v>66</v>
      </c>
      <c r="AL158" s="83" t="s">
        <v>65</v>
      </c>
      <c r="AM158" s="83" t="s">
        <v>66</v>
      </c>
      <c r="AN158" s="83" t="s">
        <v>66</v>
      </c>
      <c r="AO158" s="83" t="s">
        <v>66</v>
      </c>
      <c r="AP158" s="83" t="s">
        <v>67</v>
      </c>
      <c r="AQ158" s="83" t="s">
        <v>85</v>
      </c>
      <c r="AR158" s="83" t="s">
        <v>86</v>
      </c>
      <c r="AS158" s="83" t="s">
        <v>68</v>
      </c>
      <c r="AT158" s="83" t="s">
        <v>69</v>
      </c>
      <c r="AU158" s="83" t="s">
        <v>70</v>
      </c>
      <c r="AV158" s="83" t="s">
        <v>71</v>
      </c>
      <c r="AW158" s="83" t="s">
        <v>72</v>
      </c>
      <c r="AX158" s="83" t="s">
        <v>72</v>
      </c>
      <c r="AY158" s="83" t="s">
        <v>73</v>
      </c>
      <c r="AZ158" s="83" t="s">
        <v>63</v>
      </c>
      <c r="BA158" s="83" t="s">
        <v>73</v>
      </c>
      <c r="BB158" s="83" t="s">
        <v>63</v>
      </c>
      <c r="BC158" s="83" t="s">
        <v>73</v>
      </c>
      <c r="BD158" s="83"/>
      <c r="BE158" s="83" t="s">
        <v>73</v>
      </c>
      <c r="BF158" s="83"/>
      <c r="BG158" s="87" t="s">
        <v>335</v>
      </c>
      <c r="BH158" s="86" t="s">
        <v>60</v>
      </c>
      <c r="BI158" s="76" t="s">
        <v>1414</v>
      </c>
      <c r="BJ158">
        <v>11</v>
      </c>
      <c r="BK158" s="87">
        <v>55</v>
      </c>
      <c r="BL158" s="87"/>
      <c r="BM158" s="86" t="s">
        <v>1130</v>
      </c>
      <c r="BN158" s="86" t="s">
        <v>1132</v>
      </c>
      <c r="BO158" s="87" t="s">
        <v>68</v>
      </c>
      <c r="BP158" s="87"/>
      <c r="BQ158" s="87" t="s">
        <v>1472</v>
      </c>
      <c r="BR158" s="86" t="s">
        <v>1445</v>
      </c>
      <c r="BS158" s="86">
        <v>1</v>
      </c>
      <c r="BT158" s="86" t="s">
        <v>1445</v>
      </c>
      <c r="BU158" s="86">
        <v>1</v>
      </c>
      <c r="BV158" s="86" t="s">
        <v>63</v>
      </c>
      <c r="BW158" s="86">
        <v>1</v>
      </c>
      <c r="BX158" s="86" t="s">
        <v>1447</v>
      </c>
      <c r="BY158" s="86">
        <v>0</v>
      </c>
      <c r="BZ158" s="86" t="s">
        <v>1470</v>
      </c>
      <c r="CA158" s="86">
        <v>2</v>
      </c>
      <c r="CB158" s="86" t="s">
        <v>1452</v>
      </c>
      <c r="CC158" s="86">
        <v>0</v>
      </c>
      <c r="CD158" s="86" t="s">
        <v>1454</v>
      </c>
      <c r="CE158" s="86">
        <v>1</v>
      </c>
      <c r="CF158" s="86" t="s">
        <v>1454</v>
      </c>
      <c r="CG158" s="86">
        <v>1</v>
      </c>
      <c r="CH158" s="86" t="s">
        <v>226</v>
      </c>
      <c r="CI158" s="86">
        <v>0</v>
      </c>
      <c r="CJ158" s="86" t="s">
        <v>1454</v>
      </c>
      <c r="CK158" s="86">
        <v>1</v>
      </c>
      <c r="CL158" s="86" t="s">
        <v>226</v>
      </c>
      <c r="CM158" s="86">
        <v>0</v>
      </c>
      <c r="CN158" s="86" t="s">
        <v>1454</v>
      </c>
      <c r="CO158" s="86">
        <v>1</v>
      </c>
      <c r="CP158" s="87" t="s">
        <v>1477</v>
      </c>
      <c r="CQ158" s="152">
        <v>0</v>
      </c>
    </row>
    <row r="159" spans="1:95" ht="13.2" x14ac:dyDescent="0.25">
      <c r="A159" s="82">
        <v>45572.50784961805</v>
      </c>
      <c r="B159" s="83" t="s">
        <v>577</v>
      </c>
      <c r="C159" s="84" t="s">
        <v>578</v>
      </c>
      <c r="D159" s="83">
        <v>100</v>
      </c>
      <c r="E159" s="83">
        <v>0.92</v>
      </c>
      <c r="F159" s="83" t="s">
        <v>423</v>
      </c>
      <c r="G159" s="83" t="s">
        <v>76</v>
      </c>
      <c r="H159" s="83" t="s">
        <v>579</v>
      </c>
      <c r="I159" s="83" t="s">
        <v>63</v>
      </c>
      <c r="J159" s="83" t="s">
        <v>64</v>
      </c>
      <c r="K159" s="83" t="s">
        <v>84</v>
      </c>
      <c r="L159" s="83" t="s">
        <v>64</v>
      </c>
      <c r="M159" s="83" t="s">
        <v>84</v>
      </c>
      <c r="N159" s="83" t="s">
        <v>64</v>
      </c>
      <c r="O159" s="83" t="s">
        <v>84</v>
      </c>
      <c r="P159" s="83" t="s">
        <v>84</v>
      </c>
      <c r="Q159" s="83" t="s">
        <v>84</v>
      </c>
      <c r="R159" s="83" t="s">
        <v>64</v>
      </c>
      <c r="S159" s="83" t="s">
        <v>64</v>
      </c>
      <c r="T159" s="83" t="s">
        <v>64</v>
      </c>
      <c r="U159" s="83" t="s">
        <v>84</v>
      </c>
      <c r="V159" s="83" t="s">
        <v>84</v>
      </c>
      <c r="W159" s="83" t="s">
        <v>84</v>
      </c>
      <c r="X159" s="83" t="s">
        <v>64</v>
      </c>
      <c r="Y159" s="83" t="s">
        <v>64</v>
      </c>
      <c r="Z159" s="83" t="s">
        <v>66</v>
      </c>
      <c r="AA159" s="83" t="s">
        <v>66</v>
      </c>
      <c r="AB159" s="83" t="s">
        <v>66</v>
      </c>
      <c r="AC159" s="83" t="s">
        <v>79</v>
      </c>
      <c r="AD159" s="83" t="s">
        <v>65</v>
      </c>
      <c r="AE159" s="83" t="s">
        <v>66</v>
      </c>
      <c r="AF159" s="83" t="s">
        <v>79</v>
      </c>
      <c r="AG159" s="83" t="s">
        <v>66</v>
      </c>
      <c r="AH159" s="83" t="s">
        <v>66</v>
      </c>
      <c r="AI159" s="83" t="s">
        <v>66</v>
      </c>
      <c r="AJ159" s="83" t="s">
        <v>66</v>
      </c>
      <c r="AK159" s="83" t="s">
        <v>66</v>
      </c>
      <c r="AL159" s="83" t="s">
        <v>66</v>
      </c>
      <c r="AM159" s="83" t="s">
        <v>66</v>
      </c>
      <c r="AN159" s="83" t="s">
        <v>66</v>
      </c>
      <c r="AO159" s="83" t="s">
        <v>101</v>
      </c>
      <c r="AP159" s="83" t="s">
        <v>67</v>
      </c>
      <c r="AQ159" s="83" t="s">
        <v>67</v>
      </c>
      <c r="AR159" s="83" t="s">
        <v>86</v>
      </c>
      <c r="AS159" s="83" t="s">
        <v>580</v>
      </c>
      <c r="AT159" s="83" t="s">
        <v>69</v>
      </c>
      <c r="AU159" s="83" t="s">
        <v>67</v>
      </c>
      <c r="AV159" s="83" t="s">
        <v>71</v>
      </c>
      <c r="AW159" s="83" t="s">
        <v>63</v>
      </c>
      <c r="AX159" s="83" t="s">
        <v>72</v>
      </c>
      <c r="AY159" s="83" t="s">
        <v>63</v>
      </c>
      <c r="AZ159" s="83" t="s">
        <v>72</v>
      </c>
      <c r="BA159" s="83" t="s">
        <v>73</v>
      </c>
      <c r="BB159" s="83" t="s">
        <v>73</v>
      </c>
      <c r="BC159" s="83" t="s">
        <v>73</v>
      </c>
      <c r="BD159" s="83"/>
      <c r="BE159" s="83" t="s">
        <v>73</v>
      </c>
      <c r="BF159" s="83" t="s">
        <v>122</v>
      </c>
      <c r="BG159" s="87" t="s">
        <v>335</v>
      </c>
      <c r="BH159" s="86" t="s">
        <v>60</v>
      </c>
      <c r="BI159" s="76" t="s">
        <v>1414</v>
      </c>
      <c r="BJ159">
        <v>8</v>
      </c>
      <c r="BK159" s="87">
        <v>47</v>
      </c>
      <c r="BL159" s="87"/>
      <c r="BM159" s="86" t="s">
        <v>1130</v>
      </c>
      <c r="BN159" s="86" t="s">
        <v>1132</v>
      </c>
      <c r="BO159" s="87" t="s">
        <v>220</v>
      </c>
      <c r="BP159" s="87"/>
      <c r="BQ159" s="87" t="s">
        <v>1472</v>
      </c>
      <c r="BR159" s="86" t="s">
        <v>1445</v>
      </c>
      <c r="BS159" s="86">
        <v>1</v>
      </c>
      <c r="BT159" s="86" t="s">
        <v>1445</v>
      </c>
      <c r="BU159" s="86">
        <v>1</v>
      </c>
      <c r="BV159" s="86" t="s">
        <v>63</v>
      </c>
      <c r="BW159" s="86">
        <v>1</v>
      </c>
      <c r="BX159" s="86" t="s">
        <v>1447</v>
      </c>
      <c r="BY159" s="86">
        <v>0</v>
      </c>
      <c r="BZ159" s="86" t="s">
        <v>1450</v>
      </c>
      <c r="CA159" s="86">
        <v>1</v>
      </c>
      <c r="CB159" s="86" t="s">
        <v>1452</v>
      </c>
      <c r="CC159" s="86">
        <v>0</v>
      </c>
      <c r="CD159" s="86" t="s">
        <v>1454</v>
      </c>
      <c r="CE159" s="86">
        <v>1</v>
      </c>
      <c r="CF159" s="86" t="s">
        <v>1454</v>
      </c>
      <c r="CG159" s="86">
        <v>1</v>
      </c>
      <c r="CH159" s="86" t="s">
        <v>1454</v>
      </c>
      <c r="CI159" s="86">
        <v>1</v>
      </c>
      <c r="CJ159" s="86" t="s">
        <v>1454</v>
      </c>
      <c r="CK159" s="86">
        <v>1</v>
      </c>
      <c r="CL159" s="86" t="s">
        <v>226</v>
      </c>
      <c r="CM159" s="86">
        <v>0</v>
      </c>
      <c r="CN159" s="86" t="s">
        <v>226</v>
      </c>
      <c r="CO159" s="86">
        <v>0</v>
      </c>
      <c r="CP159" s="87" t="s">
        <v>1477</v>
      </c>
      <c r="CQ159" s="152">
        <v>0</v>
      </c>
    </row>
    <row r="160" spans="1:95" ht="13.2" x14ac:dyDescent="0.25">
      <c r="A160" s="82">
        <v>45572.508799513889</v>
      </c>
      <c r="B160" s="83" t="s">
        <v>581</v>
      </c>
      <c r="C160" s="84" t="s">
        <v>582</v>
      </c>
      <c r="D160" s="83">
        <v>100</v>
      </c>
      <c r="E160" s="83">
        <v>0.87</v>
      </c>
      <c r="F160" s="83" t="s">
        <v>423</v>
      </c>
      <c r="G160" s="83" t="s">
        <v>76</v>
      </c>
      <c r="H160" s="83" t="s">
        <v>399</v>
      </c>
      <c r="I160" s="83" t="s">
        <v>63</v>
      </c>
      <c r="J160" s="83" t="s">
        <v>64</v>
      </c>
      <c r="K160" s="83" t="s">
        <v>84</v>
      </c>
      <c r="L160" s="83" t="s">
        <v>64</v>
      </c>
      <c r="M160" s="83" t="s">
        <v>64</v>
      </c>
      <c r="N160" s="83" t="s">
        <v>64</v>
      </c>
      <c r="O160" s="83" t="s">
        <v>64</v>
      </c>
      <c r="P160" s="83" t="s">
        <v>84</v>
      </c>
      <c r="Q160" s="83" t="s">
        <v>64</v>
      </c>
      <c r="R160" s="83" t="s">
        <v>64</v>
      </c>
      <c r="S160" s="83" t="s">
        <v>84</v>
      </c>
      <c r="T160" s="83" t="s">
        <v>84</v>
      </c>
      <c r="U160" s="83" t="s">
        <v>84</v>
      </c>
      <c r="V160" s="83" t="s">
        <v>64</v>
      </c>
      <c r="W160" s="83" t="s">
        <v>64</v>
      </c>
      <c r="X160" s="83" t="s">
        <v>64</v>
      </c>
      <c r="Y160" s="83" t="s">
        <v>64</v>
      </c>
      <c r="Z160" s="83" t="s">
        <v>66</v>
      </c>
      <c r="AA160" s="83" t="s">
        <v>66</v>
      </c>
      <c r="AB160" s="83" t="s">
        <v>66</v>
      </c>
      <c r="AC160" s="83" t="s">
        <v>65</v>
      </c>
      <c r="AD160" s="83" t="s">
        <v>66</v>
      </c>
      <c r="AE160" s="83" t="s">
        <v>66</v>
      </c>
      <c r="AF160" s="83" t="s">
        <v>66</v>
      </c>
      <c r="AG160" s="83" t="s">
        <v>65</v>
      </c>
      <c r="AH160" s="83" t="s">
        <v>65</v>
      </c>
      <c r="AI160" s="83" t="s">
        <v>79</v>
      </c>
      <c r="AJ160" s="83" t="s">
        <v>65</v>
      </c>
      <c r="AK160" s="83" t="s">
        <v>65</v>
      </c>
      <c r="AL160" s="83" t="s">
        <v>65</v>
      </c>
      <c r="AM160" s="83" t="s">
        <v>66</v>
      </c>
      <c r="AN160" s="83" t="s">
        <v>66</v>
      </c>
      <c r="AO160" s="83" t="s">
        <v>66</v>
      </c>
      <c r="AP160" s="83" t="s">
        <v>67</v>
      </c>
      <c r="AQ160" s="83" t="s">
        <v>80</v>
      </c>
      <c r="AR160" s="83" t="s">
        <v>86</v>
      </c>
      <c r="AS160" s="83" t="s">
        <v>68</v>
      </c>
      <c r="AT160" s="83" t="s">
        <v>87</v>
      </c>
      <c r="AU160" s="83" t="s">
        <v>80</v>
      </c>
      <c r="AV160" s="83" t="s">
        <v>132</v>
      </c>
      <c r="AW160" s="83" t="s">
        <v>73</v>
      </c>
      <c r="AX160" s="83" t="s">
        <v>73</v>
      </c>
      <c r="AY160" s="83" t="s">
        <v>72</v>
      </c>
      <c r="AZ160" s="83" t="s">
        <v>72</v>
      </c>
      <c r="BA160" s="83" t="s">
        <v>72</v>
      </c>
      <c r="BB160" s="83" t="s">
        <v>73</v>
      </c>
      <c r="BC160" s="83" t="s">
        <v>73</v>
      </c>
      <c r="BD160" s="83"/>
      <c r="BE160" s="83" t="s">
        <v>73</v>
      </c>
      <c r="BF160" s="83"/>
      <c r="BG160" s="87" t="s">
        <v>335</v>
      </c>
      <c r="BH160" s="86" t="s">
        <v>60</v>
      </c>
      <c r="BI160" s="76" t="s">
        <v>1414</v>
      </c>
      <c r="BJ160">
        <v>10</v>
      </c>
      <c r="BK160" s="87">
        <v>54</v>
      </c>
      <c r="BL160" s="87"/>
      <c r="BM160" s="86" t="s">
        <v>1130</v>
      </c>
      <c r="BN160" s="86" t="s">
        <v>1132</v>
      </c>
      <c r="BO160" s="87" t="s">
        <v>68</v>
      </c>
      <c r="BP160" s="87"/>
      <c r="BQ160" s="87" t="s">
        <v>1472</v>
      </c>
      <c r="BR160" s="86" t="s">
        <v>1445</v>
      </c>
      <c r="BS160" s="86">
        <v>1</v>
      </c>
      <c r="BT160" s="86" t="s">
        <v>1444</v>
      </c>
      <c r="BU160" s="86">
        <v>0</v>
      </c>
      <c r="BV160" s="86" t="s">
        <v>63</v>
      </c>
      <c r="BW160" s="86">
        <v>1</v>
      </c>
      <c r="BX160" s="86" t="s">
        <v>1448</v>
      </c>
      <c r="BY160" s="86">
        <v>1</v>
      </c>
      <c r="BZ160" s="86" t="s">
        <v>1450</v>
      </c>
      <c r="CA160" s="86">
        <v>1</v>
      </c>
      <c r="CB160" s="86" t="s">
        <v>1452</v>
      </c>
      <c r="CC160" s="86">
        <v>0</v>
      </c>
      <c r="CD160" s="86" t="s">
        <v>226</v>
      </c>
      <c r="CE160" s="86">
        <v>0</v>
      </c>
      <c r="CF160" s="86" t="s">
        <v>226</v>
      </c>
      <c r="CG160" s="86">
        <v>0</v>
      </c>
      <c r="CH160" s="86" t="s">
        <v>1454</v>
      </c>
      <c r="CI160" s="86">
        <v>1</v>
      </c>
      <c r="CJ160" s="86" t="s">
        <v>1454</v>
      </c>
      <c r="CK160" s="86">
        <v>1</v>
      </c>
      <c r="CL160" s="86" t="s">
        <v>1454</v>
      </c>
      <c r="CM160" s="86">
        <v>1</v>
      </c>
      <c r="CN160" s="86" t="s">
        <v>226</v>
      </c>
      <c r="CO160" s="86">
        <v>0</v>
      </c>
      <c r="CP160" s="87" t="s">
        <v>1477</v>
      </c>
      <c r="CQ160" s="152">
        <v>0</v>
      </c>
    </row>
    <row r="161" spans="1:95" ht="13.2" x14ac:dyDescent="0.25">
      <c r="A161" s="82">
        <v>45572.514153020835</v>
      </c>
      <c r="B161" s="83" t="s">
        <v>583</v>
      </c>
      <c r="C161" s="84" t="s">
        <v>584</v>
      </c>
      <c r="D161" s="83">
        <v>100</v>
      </c>
      <c r="E161" s="83">
        <v>1.46</v>
      </c>
      <c r="F161" s="83" t="s">
        <v>423</v>
      </c>
      <c r="G161" s="83" t="s">
        <v>76</v>
      </c>
      <c r="H161" s="83" t="s">
        <v>352</v>
      </c>
      <c r="I161" s="83" t="s">
        <v>63</v>
      </c>
      <c r="J161" s="83" t="s">
        <v>64</v>
      </c>
      <c r="K161" s="83" t="s">
        <v>64</v>
      </c>
      <c r="L161" s="83" t="s">
        <v>64</v>
      </c>
      <c r="M161" s="83" t="s">
        <v>84</v>
      </c>
      <c r="N161" s="83" t="s">
        <v>84</v>
      </c>
      <c r="O161" s="83" t="s">
        <v>64</v>
      </c>
      <c r="P161" s="83" t="s">
        <v>64</v>
      </c>
      <c r="Q161" s="83" t="s">
        <v>78</v>
      </c>
      <c r="R161" s="83" t="s">
        <v>64</v>
      </c>
      <c r="S161" s="83" t="s">
        <v>64</v>
      </c>
      <c r="T161" s="83" t="s">
        <v>64</v>
      </c>
      <c r="U161" s="83" t="s">
        <v>84</v>
      </c>
      <c r="V161" s="83" t="s">
        <v>64</v>
      </c>
      <c r="W161" s="83" t="s">
        <v>64</v>
      </c>
      <c r="X161" s="83" t="s">
        <v>64</v>
      </c>
      <c r="Y161" s="83" t="s">
        <v>64</v>
      </c>
      <c r="Z161" s="83" t="s">
        <v>65</v>
      </c>
      <c r="AA161" s="83" t="s">
        <v>65</v>
      </c>
      <c r="AB161" s="83" t="s">
        <v>65</v>
      </c>
      <c r="AC161" s="83" t="s">
        <v>65</v>
      </c>
      <c r="AD161" s="83" t="s">
        <v>65</v>
      </c>
      <c r="AE161" s="83" t="s">
        <v>65</v>
      </c>
      <c r="AF161" s="83" t="s">
        <v>66</v>
      </c>
      <c r="AG161" s="83" t="s">
        <v>65</v>
      </c>
      <c r="AH161" s="83" t="s">
        <v>65</v>
      </c>
      <c r="AI161" s="83" t="s">
        <v>101</v>
      </c>
      <c r="AJ161" s="83" t="s">
        <v>65</v>
      </c>
      <c r="AK161" s="83" t="s">
        <v>65</v>
      </c>
      <c r="AL161" s="83" t="s">
        <v>65</v>
      </c>
      <c r="AM161" s="83" t="s">
        <v>66</v>
      </c>
      <c r="AN161" s="83" t="s">
        <v>66</v>
      </c>
      <c r="AO161" s="83" t="s">
        <v>66</v>
      </c>
      <c r="AP161" s="83" t="s">
        <v>67</v>
      </c>
      <c r="AQ161" s="83" t="s">
        <v>67</v>
      </c>
      <c r="AR161" s="83" t="s">
        <v>86</v>
      </c>
      <c r="AS161" s="83" t="s">
        <v>68</v>
      </c>
      <c r="AT161" s="83" t="s">
        <v>87</v>
      </c>
      <c r="AU161" s="83" t="s">
        <v>93</v>
      </c>
      <c r="AV161" s="83" t="s">
        <v>71</v>
      </c>
      <c r="AW161" s="83" t="s">
        <v>73</v>
      </c>
      <c r="AX161" s="83" t="s">
        <v>73</v>
      </c>
      <c r="AY161" s="83" t="s">
        <v>73</v>
      </c>
      <c r="AZ161" s="83" t="s">
        <v>72</v>
      </c>
      <c r="BA161" s="83" t="s">
        <v>73</v>
      </c>
      <c r="BB161" s="83" t="s">
        <v>73</v>
      </c>
      <c r="BC161" s="83" t="s">
        <v>73</v>
      </c>
      <c r="BD161" s="83"/>
      <c r="BE161" s="83" t="s">
        <v>73</v>
      </c>
      <c r="BF161" s="83"/>
      <c r="BG161" s="87" t="s">
        <v>335</v>
      </c>
      <c r="BH161" s="86" t="s">
        <v>60</v>
      </c>
      <c r="BI161" s="76" t="s">
        <v>1414</v>
      </c>
      <c r="BJ161">
        <v>12</v>
      </c>
      <c r="BK161" s="87">
        <v>60</v>
      </c>
      <c r="BL161" s="87"/>
      <c r="BM161" s="86" t="s">
        <v>1130</v>
      </c>
      <c r="BN161" s="86" t="s">
        <v>1132</v>
      </c>
      <c r="BO161" s="87" t="s">
        <v>68</v>
      </c>
      <c r="BP161" s="87"/>
      <c r="BQ161" s="87" t="s">
        <v>1472</v>
      </c>
      <c r="BR161" s="86" t="s">
        <v>1445</v>
      </c>
      <c r="BS161" s="86">
        <v>1</v>
      </c>
      <c r="BT161" s="86" t="s">
        <v>1445</v>
      </c>
      <c r="BU161" s="86">
        <v>1</v>
      </c>
      <c r="BV161" s="86" t="s">
        <v>63</v>
      </c>
      <c r="BW161" s="86">
        <v>1</v>
      </c>
      <c r="BX161" s="86" t="s">
        <v>1448</v>
      </c>
      <c r="BY161" s="86">
        <v>1</v>
      </c>
      <c r="BZ161" s="86" t="s">
        <v>1449</v>
      </c>
      <c r="CA161" s="86">
        <v>0</v>
      </c>
      <c r="CB161" s="86" t="s">
        <v>1452</v>
      </c>
      <c r="CC161" s="86">
        <v>0</v>
      </c>
      <c r="CD161" s="86" t="s">
        <v>226</v>
      </c>
      <c r="CE161" s="86">
        <v>0</v>
      </c>
      <c r="CF161" s="86" t="s">
        <v>226</v>
      </c>
      <c r="CG161" s="86">
        <v>0</v>
      </c>
      <c r="CH161" s="86" t="s">
        <v>226</v>
      </c>
      <c r="CI161" s="86">
        <v>0</v>
      </c>
      <c r="CJ161" s="86" t="s">
        <v>1454</v>
      </c>
      <c r="CK161" s="86">
        <v>1</v>
      </c>
      <c r="CL161" s="86" t="s">
        <v>226</v>
      </c>
      <c r="CM161" s="86">
        <v>0</v>
      </c>
      <c r="CN161" s="86" t="s">
        <v>226</v>
      </c>
      <c r="CO161" s="86">
        <v>0</v>
      </c>
      <c r="CP161" s="87" t="s">
        <v>1477</v>
      </c>
      <c r="CQ161" s="152">
        <v>0</v>
      </c>
    </row>
    <row r="162" spans="1:95" ht="13.2" x14ac:dyDescent="0.25">
      <c r="A162" s="82">
        <v>45572.514608761572</v>
      </c>
      <c r="B162" s="83" t="s">
        <v>585</v>
      </c>
      <c r="C162" s="84" t="s">
        <v>586</v>
      </c>
      <c r="D162" s="83">
        <v>30.35</v>
      </c>
      <c r="E162" s="83">
        <v>0.13</v>
      </c>
      <c r="F162" s="83" t="s">
        <v>423</v>
      </c>
      <c r="G162" s="83" t="s">
        <v>76</v>
      </c>
      <c r="H162" s="83" t="s">
        <v>335</v>
      </c>
      <c r="I162" s="83" t="s">
        <v>63</v>
      </c>
      <c r="J162" s="83" t="s">
        <v>64</v>
      </c>
      <c r="K162" s="83" t="s">
        <v>84</v>
      </c>
      <c r="L162" s="83" t="s">
        <v>64</v>
      </c>
      <c r="M162" s="83" t="s">
        <v>78</v>
      </c>
      <c r="N162" s="83" t="s">
        <v>64</v>
      </c>
      <c r="O162" s="83" t="s">
        <v>64</v>
      </c>
      <c r="P162" s="83" t="s">
        <v>84</v>
      </c>
      <c r="Q162" s="83" t="s">
        <v>78</v>
      </c>
      <c r="R162" s="83" t="s">
        <v>64</v>
      </c>
      <c r="S162" s="83" t="s">
        <v>64</v>
      </c>
      <c r="T162" s="83" t="s">
        <v>64</v>
      </c>
      <c r="U162" s="83" t="s">
        <v>78</v>
      </c>
      <c r="V162" s="83" t="s">
        <v>64</v>
      </c>
      <c r="W162" s="83" t="s">
        <v>64</v>
      </c>
      <c r="X162" s="83" t="s">
        <v>84</v>
      </c>
      <c r="Y162" s="83" t="s">
        <v>64</v>
      </c>
      <c r="Z162" s="83" t="s">
        <v>65</v>
      </c>
      <c r="AA162" s="83" t="s">
        <v>65</v>
      </c>
      <c r="AB162" s="83" t="s">
        <v>66</v>
      </c>
      <c r="AC162" s="83" t="s">
        <v>65</v>
      </c>
      <c r="AD162" s="83" t="s">
        <v>66</v>
      </c>
      <c r="AE162" s="83" t="s">
        <v>65</v>
      </c>
      <c r="AF162" s="83" t="s">
        <v>66</v>
      </c>
      <c r="AG162" s="83" t="s">
        <v>66</v>
      </c>
      <c r="AH162" s="83" t="s">
        <v>66</v>
      </c>
      <c r="AI162" s="83" t="s">
        <v>79</v>
      </c>
      <c r="AJ162" s="83" t="s">
        <v>66</v>
      </c>
      <c r="AK162" s="83" t="s">
        <v>66</v>
      </c>
      <c r="AL162" s="83" t="s">
        <v>65</v>
      </c>
      <c r="AM162" s="83" t="s">
        <v>66</v>
      </c>
      <c r="AN162" s="83" t="s">
        <v>66</v>
      </c>
      <c r="AO162" s="83" t="s">
        <v>66</v>
      </c>
      <c r="AP162" s="83" t="s">
        <v>85</v>
      </c>
      <c r="AQ162" s="83" t="s">
        <v>85</v>
      </c>
      <c r="AR162" s="83" t="s">
        <v>63</v>
      </c>
      <c r="AS162" s="83" t="s">
        <v>81</v>
      </c>
      <c r="AT162" s="83" t="s">
        <v>87</v>
      </c>
      <c r="AU162" s="83" t="s">
        <v>85</v>
      </c>
      <c r="AV162" s="83" t="s">
        <v>71</v>
      </c>
      <c r="AW162" s="83" t="s">
        <v>73</v>
      </c>
      <c r="AX162" s="83" t="s">
        <v>72</v>
      </c>
      <c r="AY162" s="83" t="s">
        <v>72</v>
      </c>
      <c r="AZ162" s="83" t="s">
        <v>72</v>
      </c>
      <c r="BA162" s="83" t="s">
        <v>72</v>
      </c>
      <c r="BB162" s="83" t="s">
        <v>73</v>
      </c>
      <c r="BC162" s="83" t="s">
        <v>73</v>
      </c>
      <c r="BD162" s="83"/>
      <c r="BE162" s="83" t="s">
        <v>73</v>
      </c>
      <c r="BF162" s="83"/>
      <c r="BG162" s="87" t="s">
        <v>335</v>
      </c>
      <c r="BH162" s="86" t="s">
        <v>60</v>
      </c>
      <c r="BI162" s="76" t="s">
        <v>1414</v>
      </c>
      <c r="BJ162">
        <v>11</v>
      </c>
      <c r="BK162" s="87">
        <v>53</v>
      </c>
      <c r="BL162" s="87"/>
      <c r="BM162" s="86" t="s">
        <v>1130</v>
      </c>
      <c r="BN162" s="86" t="s">
        <v>1132</v>
      </c>
      <c r="BO162" s="87" t="s">
        <v>68</v>
      </c>
      <c r="BP162" s="87"/>
      <c r="BQ162" s="87" t="s">
        <v>1472</v>
      </c>
      <c r="BR162" s="86" t="s">
        <v>1445</v>
      </c>
      <c r="BS162" s="86">
        <v>1</v>
      </c>
      <c r="BT162" s="86" t="s">
        <v>1445</v>
      </c>
      <c r="BU162" s="86">
        <v>1</v>
      </c>
      <c r="BV162" s="86" t="s">
        <v>63</v>
      </c>
      <c r="BW162" s="86">
        <v>1</v>
      </c>
      <c r="BX162" s="86" t="s">
        <v>1448</v>
      </c>
      <c r="BY162" s="86">
        <v>1</v>
      </c>
      <c r="BZ162" s="86" t="s">
        <v>1450</v>
      </c>
      <c r="CA162" s="86">
        <v>1</v>
      </c>
      <c r="CB162" s="86" t="s">
        <v>1452</v>
      </c>
      <c r="CC162" s="86">
        <v>0</v>
      </c>
      <c r="CD162" s="86" t="s">
        <v>226</v>
      </c>
      <c r="CE162" s="86">
        <v>0</v>
      </c>
      <c r="CF162" s="86" t="s">
        <v>1454</v>
      </c>
      <c r="CG162" s="86">
        <v>1</v>
      </c>
      <c r="CH162" s="86" t="s">
        <v>1454</v>
      </c>
      <c r="CI162" s="86">
        <v>1</v>
      </c>
      <c r="CJ162" s="86" t="s">
        <v>1454</v>
      </c>
      <c r="CK162" s="86">
        <v>1</v>
      </c>
      <c r="CL162" s="86" t="s">
        <v>1454</v>
      </c>
      <c r="CM162" s="86">
        <v>1</v>
      </c>
      <c r="CN162" s="86" t="s">
        <v>226</v>
      </c>
      <c r="CO162" s="86">
        <v>0</v>
      </c>
      <c r="CP162" s="87" t="s">
        <v>1477</v>
      </c>
      <c r="CQ162" s="152">
        <v>0</v>
      </c>
    </row>
    <row r="163" spans="1:95" ht="13.2" x14ac:dyDescent="0.25">
      <c r="A163" s="82">
        <v>45572.514676284722</v>
      </c>
      <c r="B163" s="83" t="s">
        <v>587</v>
      </c>
      <c r="C163" s="84" t="s">
        <v>588</v>
      </c>
      <c r="D163" s="83">
        <v>54.46</v>
      </c>
      <c r="E163" s="83">
        <v>0.56999999999999995</v>
      </c>
      <c r="F163" s="83" t="s">
        <v>423</v>
      </c>
      <c r="G163" s="83" t="s">
        <v>76</v>
      </c>
      <c r="H163" s="83" t="s">
        <v>547</v>
      </c>
      <c r="I163" s="83" t="s">
        <v>63</v>
      </c>
      <c r="J163" s="83" t="s">
        <v>64</v>
      </c>
      <c r="K163" s="83" t="s">
        <v>64</v>
      </c>
      <c r="L163" s="83" t="s">
        <v>64</v>
      </c>
      <c r="M163" s="83" t="s">
        <v>78</v>
      </c>
      <c r="N163" s="83" t="s">
        <v>64</v>
      </c>
      <c r="O163" s="83" t="s">
        <v>78</v>
      </c>
      <c r="P163" s="83" t="s">
        <v>84</v>
      </c>
      <c r="Q163" s="83" t="s">
        <v>64</v>
      </c>
      <c r="R163" s="83" t="s">
        <v>64</v>
      </c>
      <c r="S163" s="83" t="s">
        <v>64</v>
      </c>
      <c r="T163" s="83" t="s">
        <v>64</v>
      </c>
      <c r="U163" s="83" t="s">
        <v>84</v>
      </c>
      <c r="V163" s="83" t="s">
        <v>64</v>
      </c>
      <c r="W163" s="83" t="s">
        <v>84</v>
      </c>
      <c r="X163" s="83" t="s">
        <v>64</v>
      </c>
      <c r="Y163" s="83" t="s">
        <v>64</v>
      </c>
      <c r="Z163" s="83" t="s">
        <v>65</v>
      </c>
      <c r="AA163" s="83" t="s">
        <v>65</v>
      </c>
      <c r="AB163" s="83" t="s">
        <v>65</v>
      </c>
      <c r="AC163" s="83" t="s">
        <v>65</v>
      </c>
      <c r="AD163" s="83" t="s">
        <v>66</v>
      </c>
      <c r="AE163" s="83" t="s">
        <v>66</v>
      </c>
      <c r="AF163" s="83" t="s">
        <v>66</v>
      </c>
      <c r="AG163" s="83" t="s">
        <v>65</v>
      </c>
      <c r="AH163" s="83" t="s">
        <v>66</v>
      </c>
      <c r="AI163" s="83" t="s">
        <v>79</v>
      </c>
      <c r="AJ163" s="83" t="s">
        <v>65</v>
      </c>
      <c r="AK163" s="83" t="s">
        <v>66</v>
      </c>
      <c r="AL163" s="83" t="s">
        <v>66</v>
      </c>
      <c r="AM163" s="83" t="s">
        <v>65</v>
      </c>
      <c r="AN163" s="83" t="s">
        <v>66</v>
      </c>
      <c r="AO163" s="83" t="s">
        <v>66</v>
      </c>
      <c r="AP163" s="83" t="s">
        <v>85</v>
      </c>
      <c r="AQ163" s="83" t="s">
        <v>85</v>
      </c>
      <c r="AR163" s="83" t="s">
        <v>86</v>
      </c>
      <c r="AS163" s="83" t="s">
        <v>223</v>
      </c>
      <c r="AT163" s="83" t="s">
        <v>87</v>
      </c>
      <c r="AU163" s="83" t="s">
        <v>85</v>
      </c>
      <c r="AV163" s="83" t="s">
        <v>67</v>
      </c>
      <c r="AW163" s="83" t="s">
        <v>72</v>
      </c>
      <c r="AX163" s="83" t="s">
        <v>72</v>
      </c>
      <c r="AY163" s="83" t="s">
        <v>72</v>
      </c>
      <c r="AZ163" s="83" t="s">
        <v>63</v>
      </c>
      <c r="BA163" s="83" t="s">
        <v>63</v>
      </c>
      <c r="BB163" s="83" t="s">
        <v>63</v>
      </c>
      <c r="BC163" s="83" t="s">
        <v>73</v>
      </c>
      <c r="BD163" s="83"/>
      <c r="BE163" s="83" t="s">
        <v>73</v>
      </c>
      <c r="BF163" s="83"/>
      <c r="BG163" s="87" t="s">
        <v>335</v>
      </c>
      <c r="BH163" s="86" t="s">
        <v>60</v>
      </c>
      <c r="BI163" s="76" t="s">
        <v>1414</v>
      </c>
      <c r="BJ163">
        <v>12</v>
      </c>
      <c r="BK163" s="87">
        <v>55</v>
      </c>
      <c r="BL163" s="87"/>
      <c r="BM163" s="86" t="s">
        <v>1130</v>
      </c>
      <c r="BN163" s="86" t="s">
        <v>1132</v>
      </c>
      <c r="BO163" s="87" t="s">
        <v>68</v>
      </c>
      <c r="BP163" s="87"/>
      <c r="BQ163" s="87" t="s">
        <v>1472</v>
      </c>
      <c r="BR163" s="86" t="s">
        <v>1445</v>
      </c>
      <c r="BS163" s="86">
        <v>1</v>
      </c>
      <c r="BT163" s="86" t="s">
        <v>1445</v>
      </c>
      <c r="BU163" s="86">
        <v>1</v>
      </c>
      <c r="BV163" s="86" t="s">
        <v>63</v>
      </c>
      <c r="BW163" s="86">
        <v>1</v>
      </c>
      <c r="BX163" s="86" t="s">
        <v>1448</v>
      </c>
      <c r="BY163" s="86">
        <v>1</v>
      </c>
      <c r="BZ163" s="86" t="s">
        <v>1450</v>
      </c>
      <c r="CA163" s="86">
        <v>1</v>
      </c>
      <c r="CB163" s="86" t="s">
        <v>1453</v>
      </c>
      <c r="CC163" s="86">
        <v>1</v>
      </c>
      <c r="CD163" s="86" t="s">
        <v>1454</v>
      </c>
      <c r="CE163" s="86">
        <v>1</v>
      </c>
      <c r="CF163" s="86" t="s">
        <v>1454</v>
      </c>
      <c r="CG163" s="86">
        <v>1</v>
      </c>
      <c r="CH163" s="86" t="s">
        <v>1454</v>
      </c>
      <c r="CI163" s="86">
        <v>1</v>
      </c>
      <c r="CJ163" s="86" t="s">
        <v>1454</v>
      </c>
      <c r="CK163" s="86">
        <v>1</v>
      </c>
      <c r="CL163" s="86" t="s">
        <v>1454</v>
      </c>
      <c r="CM163" s="86">
        <v>1</v>
      </c>
      <c r="CN163" s="86" t="s">
        <v>1454</v>
      </c>
      <c r="CO163" s="86">
        <v>1</v>
      </c>
      <c r="CP163" s="87" t="s">
        <v>1478</v>
      </c>
      <c r="CQ163" s="152">
        <v>1</v>
      </c>
    </row>
    <row r="164" spans="1:95" ht="13.2" x14ac:dyDescent="0.25">
      <c r="A164" s="82">
        <v>45572.51702561343</v>
      </c>
      <c r="B164" s="83" t="s">
        <v>589</v>
      </c>
      <c r="C164" s="84" t="s">
        <v>590</v>
      </c>
      <c r="D164" s="83">
        <v>50.89</v>
      </c>
      <c r="E164" s="83">
        <v>0.08</v>
      </c>
      <c r="F164" s="83" t="s">
        <v>423</v>
      </c>
      <c r="G164" s="83" t="s">
        <v>76</v>
      </c>
      <c r="H164" s="83" t="s">
        <v>330</v>
      </c>
      <c r="I164" s="83" t="s">
        <v>63</v>
      </c>
      <c r="J164" s="83" t="s">
        <v>64</v>
      </c>
      <c r="K164" s="83" t="s">
        <v>64</v>
      </c>
      <c r="L164" s="83" t="s">
        <v>64</v>
      </c>
      <c r="M164" s="83" t="s">
        <v>84</v>
      </c>
      <c r="N164" s="83" t="s">
        <v>64</v>
      </c>
      <c r="O164" s="83" t="s">
        <v>64</v>
      </c>
      <c r="P164" s="83" t="s">
        <v>84</v>
      </c>
      <c r="Q164" s="83" t="s">
        <v>84</v>
      </c>
      <c r="R164" s="83" t="s">
        <v>64</v>
      </c>
      <c r="S164" s="83" t="s">
        <v>64</v>
      </c>
      <c r="T164" s="83" t="s">
        <v>64</v>
      </c>
      <c r="U164" s="83" t="s">
        <v>64</v>
      </c>
      <c r="V164" s="83" t="s">
        <v>84</v>
      </c>
      <c r="W164" s="83" t="s">
        <v>64</v>
      </c>
      <c r="X164" s="83" t="s">
        <v>64</v>
      </c>
      <c r="Y164" s="83" t="s">
        <v>64</v>
      </c>
      <c r="Z164" s="83" t="s">
        <v>65</v>
      </c>
      <c r="AA164" s="83" t="s">
        <v>65</v>
      </c>
      <c r="AB164" s="83" t="s">
        <v>65</v>
      </c>
      <c r="AC164" s="83" t="s">
        <v>66</v>
      </c>
      <c r="AD164" s="83" t="s">
        <v>66</v>
      </c>
      <c r="AE164" s="83" t="s">
        <v>66</v>
      </c>
      <c r="AF164" s="83" t="s">
        <v>66</v>
      </c>
      <c r="AG164" s="83" t="s">
        <v>66</v>
      </c>
      <c r="AH164" s="83" t="s">
        <v>66</v>
      </c>
      <c r="AI164" s="83" t="s">
        <v>66</v>
      </c>
      <c r="AJ164" s="83" t="s">
        <v>66</v>
      </c>
      <c r="AK164" s="83" t="s">
        <v>66</v>
      </c>
      <c r="AL164" s="83" t="s">
        <v>79</v>
      </c>
      <c r="AM164" s="83" t="s">
        <v>66</v>
      </c>
      <c r="AN164" s="83" t="s">
        <v>66</v>
      </c>
      <c r="AO164" s="83" t="s">
        <v>66</v>
      </c>
      <c r="AP164" s="83" t="s">
        <v>67</v>
      </c>
      <c r="AQ164" s="83" t="s">
        <v>67</v>
      </c>
      <c r="AR164" s="83" t="s">
        <v>63</v>
      </c>
      <c r="AS164" s="83" t="s">
        <v>247</v>
      </c>
      <c r="AT164" s="83" t="s">
        <v>87</v>
      </c>
      <c r="AU164" s="83" t="s">
        <v>67</v>
      </c>
      <c r="AV164" s="83" t="s">
        <v>132</v>
      </c>
      <c r="AW164" s="83" t="s">
        <v>73</v>
      </c>
      <c r="AX164" s="83" t="s">
        <v>73</v>
      </c>
      <c r="AY164" s="83" t="s">
        <v>72</v>
      </c>
      <c r="AZ164" s="83" t="s">
        <v>73</v>
      </c>
      <c r="BA164" s="83" t="s">
        <v>73</v>
      </c>
      <c r="BB164" s="83" t="s">
        <v>73</v>
      </c>
      <c r="BC164" s="83" t="s">
        <v>73</v>
      </c>
      <c r="BD164" s="83"/>
      <c r="BE164" s="83" t="s">
        <v>73</v>
      </c>
      <c r="BF164" s="83"/>
      <c r="BG164" s="87" t="s">
        <v>335</v>
      </c>
      <c r="BH164" s="86" t="s">
        <v>60</v>
      </c>
      <c r="BI164" s="76" t="s">
        <v>1414</v>
      </c>
      <c r="BJ164">
        <v>12</v>
      </c>
      <c r="BK164" s="87">
        <v>49</v>
      </c>
      <c r="BL164" s="87"/>
      <c r="BM164" s="86" t="s">
        <v>1130</v>
      </c>
      <c r="BN164" s="86" t="s">
        <v>1132</v>
      </c>
      <c r="BO164" s="87" t="s">
        <v>247</v>
      </c>
      <c r="BP164" s="87"/>
      <c r="BQ164" s="87" t="s">
        <v>1472</v>
      </c>
      <c r="BR164" s="86" t="s">
        <v>1445</v>
      </c>
      <c r="BS164" s="86">
        <v>1</v>
      </c>
      <c r="BT164" s="86" t="s">
        <v>1445</v>
      </c>
      <c r="BU164" s="86">
        <v>1</v>
      </c>
      <c r="BV164" s="86" t="s">
        <v>63</v>
      </c>
      <c r="BW164" s="86">
        <v>1</v>
      </c>
      <c r="BX164" s="86" t="s">
        <v>1448</v>
      </c>
      <c r="BY164" s="86">
        <v>1</v>
      </c>
      <c r="BZ164" s="86" t="s">
        <v>1450</v>
      </c>
      <c r="CA164" s="86">
        <v>1</v>
      </c>
      <c r="CB164" s="86" t="s">
        <v>1452</v>
      </c>
      <c r="CC164" s="86">
        <v>0</v>
      </c>
      <c r="CD164" s="86" t="s">
        <v>226</v>
      </c>
      <c r="CE164" s="86">
        <v>0</v>
      </c>
      <c r="CF164" s="86" t="s">
        <v>226</v>
      </c>
      <c r="CG164" s="86">
        <v>0</v>
      </c>
      <c r="CH164" s="86" t="s">
        <v>1454</v>
      </c>
      <c r="CI164" s="86">
        <v>1</v>
      </c>
      <c r="CJ164" s="86" t="s">
        <v>226</v>
      </c>
      <c r="CK164" s="86">
        <v>0</v>
      </c>
      <c r="CL164" s="86" t="s">
        <v>226</v>
      </c>
      <c r="CM164" s="86">
        <v>0</v>
      </c>
      <c r="CN164" s="86" t="s">
        <v>226</v>
      </c>
      <c r="CO164" s="86">
        <v>0</v>
      </c>
      <c r="CP164" s="87" t="s">
        <v>1477</v>
      </c>
      <c r="CQ164" s="152">
        <v>0</v>
      </c>
    </row>
    <row r="165" spans="1:95" ht="13.2" x14ac:dyDescent="0.25">
      <c r="A165" s="82">
        <v>45572.520917361107</v>
      </c>
      <c r="B165" s="83" t="s">
        <v>591</v>
      </c>
      <c r="C165" s="84" t="s">
        <v>592</v>
      </c>
      <c r="D165" s="83">
        <v>100</v>
      </c>
      <c r="E165" s="83">
        <v>0.54</v>
      </c>
      <c r="F165" s="83" t="s">
        <v>423</v>
      </c>
      <c r="G165" s="83" t="s">
        <v>76</v>
      </c>
      <c r="H165" s="83" t="s">
        <v>434</v>
      </c>
      <c r="I165" s="83" t="s">
        <v>63</v>
      </c>
      <c r="J165" s="83" t="s">
        <v>64</v>
      </c>
      <c r="K165" s="83" t="s">
        <v>64</v>
      </c>
      <c r="L165" s="83" t="s">
        <v>64</v>
      </c>
      <c r="M165" s="83" t="s">
        <v>64</v>
      </c>
      <c r="N165" s="83" t="s">
        <v>64</v>
      </c>
      <c r="O165" s="83" t="s">
        <v>84</v>
      </c>
      <c r="P165" s="83" t="s">
        <v>64</v>
      </c>
      <c r="Q165" s="83" t="s">
        <v>78</v>
      </c>
      <c r="R165" s="83" t="s">
        <v>64</v>
      </c>
      <c r="S165" s="83" t="s">
        <v>78</v>
      </c>
      <c r="T165" s="83" t="s">
        <v>78</v>
      </c>
      <c r="U165" s="83" t="s">
        <v>84</v>
      </c>
      <c r="V165" s="83" t="s">
        <v>64</v>
      </c>
      <c r="W165" s="83" t="s">
        <v>64</v>
      </c>
      <c r="X165" s="83" t="s">
        <v>78</v>
      </c>
      <c r="Y165" s="83" t="s">
        <v>64</v>
      </c>
      <c r="Z165" s="83" t="s">
        <v>66</v>
      </c>
      <c r="AA165" s="83" t="s">
        <v>66</v>
      </c>
      <c r="AB165" s="83" t="s">
        <v>66</v>
      </c>
      <c r="AC165" s="83" t="s">
        <v>66</v>
      </c>
      <c r="AD165" s="83" t="s">
        <v>66</v>
      </c>
      <c r="AE165" s="83" t="s">
        <v>66</v>
      </c>
      <c r="AF165" s="83" t="s">
        <v>66</v>
      </c>
      <c r="AG165" s="83" t="s">
        <v>66</v>
      </c>
      <c r="AH165" s="83" t="s">
        <v>79</v>
      </c>
      <c r="AI165" s="83" t="s">
        <v>66</v>
      </c>
      <c r="AJ165" s="83" t="s">
        <v>66</v>
      </c>
      <c r="AK165" s="83" t="s">
        <v>66</v>
      </c>
      <c r="AL165" s="83" t="s">
        <v>66</v>
      </c>
      <c r="AM165" s="83" t="s">
        <v>66</v>
      </c>
      <c r="AN165" s="83" t="s">
        <v>66</v>
      </c>
      <c r="AO165" s="83" t="s">
        <v>66</v>
      </c>
      <c r="AP165" s="83" t="s">
        <v>67</v>
      </c>
      <c r="AQ165" s="83" t="s">
        <v>67</v>
      </c>
      <c r="AR165" s="83" t="s">
        <v>86</v>
      </c>
      <c r="AS165" s="83" t="s">
        <v>593</v>
      </c>
      <c r="AT165" s="83" t="s">
        <v>169</v>
      </c>
      <c r="AU165" s="83" t="s">
        <v>93</v>
      </c>
      <c r="AV165" s="83" t="s">
        <v>67</v>
      </c>
      <c r="AW165" s="83" t="s">
        <v>73</v>
      </c>
      <c r="AX165" s="83" t="s">
        <v>73</v>
      </c>
      <c r="AY165" s="83" t="s">
        <v>63</v>
      </c>
      <c r="AZ165" s="83" t="s">
        <v>63</v>
      </c>
      <c r="BA165" s="83" t="s">
        <v>72</v>
      </c>
      <c r="BB165" s="83" t="s">
        <v>73</v>
      </c>
      <c r="BC165" s="83" t="s">
        <v>73</v>
      </c>
      <c r="BD165" s="83"/>
      <c r="BE165" s="83" t="s">
        <v>73</v>
      </c>
      <c r="BF165" s="83"/>
      <c r="BG165" s="87" t="s">
        <v>335</v>
      </c>
      <c r="BH165" s="86" t="s">
        <v>60</v>
      </c>
      <c r="BI165" s="76" t="s">
        <v>1414</v>
      </c>
      <c r="BJ165">
        <v>9</v>
      </c>
      <c r="BK165" s="87">
        <v>46</v>
      </c>
      <c r="BL165" s="87"/>
      <c r="BM165" s="86" t="s">
        <v>1130</v>
      </c>
      <c r="BN165" s="86" t="s">
        <v>1132</v>
      </c>
      <c r="BO165" s="87" t="s">
        <v>1422</v>
      </c>
      <c r="BP165" s="87"/>
      <c r="BQ165" s="87" t="s">
        <v>1472</v>
      </c>
      <c r="BR165" s="86" t="s">
        <v>1445</v>
      </c>
      <c r="BS165" s="86">
        <v>1</v>
      </c>
      <c r="BT165" s="86" t="s">
        <v>1445</v>
      </c>
      <c r="BU165" s="86">
        <v>1</v>
      </c>
      <c r="BV165" s="86" t="s">
        <v>63</v>
      </c>
      <c r="BW165" s="86">
        <v>1</v>
      </c>
      <c r="BX165" s="86" t="s">
        <v>1447</v>
      </c>
      <c r="BY165" s="86">
        <v>0</v>
      </c>
      <c r="BZ165" s="86" t="s">
        <v>1449</v>
      </c>
      <c r="CA165" s="86">
        <v>0</v>
      </c>
      <c r="CB165" s="86" t="s">
        <v>1453</v>
      </c>
      <c r="CC165" s="86">
        <v>1</v>
      </c>
      <c r="CD165" s="86" t="s">
        <v>226</v>
      </c>
      <c r="CE165" s="86">
        <v>0</v>
      </c>
      <c r="CF165" s="86" t="s">
        <v>226</v>
      </c>
      <c r="CG165" s="86">
        <v>0</v>
      </c>
      <c r="CH165" s="86" t="s">
        <v>1454</v>
      </c>
      <c r="CI165" s="86">
        <v>1</v>
      </c>
      <c r="CJ165" s="86" t="s">
        <v>1454</v>
      </c>
      <c r="CK165" s="86">
        <v>1</v>
      </c>
      <c r="CL165" s="86" t="s">
        <v>1454</v>
      </c>
      <c r="CM165" s="86">
        <v>1</v>
      </c>
      <c r="CN165" s="86" t="s">
        <v>226</v>
      </c>
      <c r="CO165" s="86">
        <v>0</v>
      </c>
      <c r="CP165" s="87" t="s">
        <v>1477</v>
      </c>
      <c r="CQ165" s="152">
        <v>0</v>
      </c>
    </row>
    <row r="166" spans="1:95" ht="13.2" x14ac:dyDescent="0.25">
      <c r="A166" s="82">
        <v>45572.521214432869</v>
      </c>
      <c r="B166" s="83" t="s">
        <v>594</v>
      </c>
      <c r="C166" s="84" t="s">
        <v>595</v>
      </c>
      <c r="D166" s="83">
        <v>67.86</v>
      </c>
      <c r="E166" s="83">
        <v>0.46</v>
      </c>
      <c r="F166" s="83" t="s">
        <v>423</v>
      </c>
      <c r="G166" s="83" t="s">
        <v>76</v>
      </c>
      <c r="H166" s="83" t="s">
        <v>434</v>
      </c>
      <c r="I166" s="83" t="s">
        <v>63</v>
      </c>
      <c r="J166" s="83" t="s">
        <v>64</v>
      </c>
      <c r="K166" s="83" t="s">
        <v>64</v>
      </c>
      <c r="L166" s="83" t="s">
        <v>64</v>
      </c>
      <c r="M166" s="83" t="s">
        <v>64</v>
      </c>
      <c r="N166" s="83" t="s">
        <v>64</v>
      </c>
      <c r="O166" s="83" t="s">
        <v>64</v>
      </c>
      <c r="P166" s="83" t="s">
        <v>78</v>
      </c>
      <c r="Q166" s="83" t="s">
        <v>64</v>
      </c>
      <c r="R166" s="83" t="s">
        <v>64</v>
      </c>
      <c r="S166" s="83" t="s">
        <v>64</v>
      </c>
      <c r="T166" s="83" t="s">
        <v>64</v>
      </c>
      <c r="U166" s="83" t="s">
        <v>64</v>
      </c>
      <c r="V166" s="83" t="s">
        <v>64</v>
      </c>
      <c r="W166" s="83" t="s">
        <v>64</v>
      </c>
      <c r="X166" s="83" t="s">
        <v>64</v>
      </c>
      <c r="Y166" s="83" t="s">
        <v>64</v>
      </c>
      <c r="Z166" s="83" t="s">
        <v>66</v>
      </c>
      <c r="AA166" s="83" t="s">
        <v>66</v>
      </c>
      <c r="AB166" s="83" t="s">
        <v>66</v>
      </c>
      <c r="AC166" s="83" t="s">
        <v>66</v>
      </c>
      <c r="AD166" s="83" t="s">
        <v>66</v>
      </c>
      <c r="AE166" s="83" t="s">
        <v>66</v>
      </c>
      <c r="AF166" s="83" t="s">
        <v>66</v>
      </c>
      <c r="AG166" s="83" t="s">
        <v>66</v>
      </c>
      <c r="AH166" s="83" t="s">
        <v>65</v>
      </c>
      <c r="AI166" s="83" t="s">
        <v>66</v>
      </c>
      <c r="AJ166" s="83" t="s">
        <v>66</v>
      </c>
      <c r="AK166" s="83" t="s">
        <v>66</v>
      </c>
      <c r="AL166" s="83" t="s">
        <v>66</v>
      </c>
      <c r="AM166" s="83" t="s">
        <v>66</v>
      </c>
      <c r="AN166" s="83" t="s">
        <v>65</v>
      </c>
      <c r="AO166" s="83" t="s">
        <v>65</v>
      </c>
      <c r="AP166" s="83" t="s">
        <v>67</v>
      </c>
      <c r="AQ166" s="83" t="s">
        <v>67</v>
      </c>
      <c r="AR166" s="83" t="s">
        <v>63</v>
      </c>
      <c r="AS166" s="83" t="s">
        <v>81</v>
      </c>
      <c r="AT166" s="83" t="s">
        <v>69</v>
      </c>
      <c r="AU166" s="83" t="s">
        <v>80</v>
      </c>
      <c r="AV166" s="83" t="s">
        <v>71</v>
      </c>
      <c r="AW166" s="83" t="s">
        <v>72</v>
      </c>
      <c r="AX166" s="83" t="s">
        <v>72</v>
      </c>
      <c r="AY166" s="83" t="s">
        <v>72</v>
      </c>
      <c r="AZ166" s="83" t="s">
        <v>72</v>
      </c>
      <c r="BA166" s="83" t="s">
        <v>72</v>
      </c>
      <c r="BB166" s="83" t="s">
        <v>72</v>
      </c>
      <c r="BC166" s="83" t="s">
        <v>73</v>
      </c>
      <c r="BD166" s="83"/>
      <c r="BE166" s="83" t="s">
        <v>73</v>
      </c>
      <c r="BF166" s="83"/>
      <c r="BG166" s="87" t="s">
        <v>335</v>
      </c>
      <c r="BH166" s="86" t="s">
        <v>60</v>
      </c>
      <c r="BI166" s="76" t="s">
        <v>1414</v>
      </c>
      <c r="BJ166">
        <v>14</v>
      </c>
      <c r="BK166" s="87">
        <v>50</v>
      </c>
      <c r="BL166" s="87"/>
      <c r="BM166" s="86" t="s">
        <v>1130</v>
      </c>
      <c r="BN166" s="86" t="s">
        <v>1132</v>
      </c>
      <c r="BO166" s="87" t="s">
        <v>68</v>
      </c>
      <c r="BP166" s="87"/>
      <c r="BQ166" s="87" t="s">
        <v>1472</v>
      </c>
      <c r="BR166" s="86" t="s">
        <v>1445</v>
      </c>
      <c r="BS166" s="86">
        <v>1</v>
      </c>
      <c r="BT166" s="86" t="s">
        <v>1445</v>
      </c>
      <c r="BU166" s="86">
        <v>1</v>
      </c>
      <c r="BV166" s="86" t="s">
        <v>63</v>
      </c>
      <c r="BW166" s="86">
        <v>1</v>
      </c>
      <c r="BX166" s="86" t="s">
        <v>1447</v>
      </c>
      <c r="BY166" s="86">
        <v>0</v>
      </c>
      <c r="BZ166" s="86" t="s">
        <v>1450</v>
      </c>
      <c r="CA166" s="86">
        <v>1</v>
      </c>
      <c r="CB166" s="86" t="s">
        <v>1452</v>
      </c>
      <c r="CC166" s="86">
        <v>0</v>
      </c>
      <c r="CD166" s="86" t="s">
        <v>1454</v>
      </c>
      <c r="CE166" s="86">
        <v>1</v>
      </c>
      <c r="CF166" s="86" t="s">
        <v>1454</v>
      </c>
      <c r="CG166" s="86">
        <v>1</v>
      </c>
      <c r="CH166" s="86" t="s">
        <v>1454</v>
      </c>
      <c r="CI166" s="86">
        <v>1</v>
      </c>
      <c r="CJ166" s="86" t="s">
        <v>1454</v>
      </c>
      <c r="CK166" s="86">
        <v>1</v>
      </c>
      <c r="CL166" s="86" t="s">
        <v>1454</v>
      </c>
      <c r="CM166" s="86">
        <v>1</v>
      </c>
      <c r="CN166" s="86" t="s">
        <v>1454</v>
      </c>
      <c r="CO166" s="86">
        <v>1</v>
      </c>
      <c r="CP166" s="87" t="s">
        <v>1478</v>
      </c>
      <c r="CQ166" s="152">
        <v>1</v>
      </c>
    </row>
    <row r="167" spans="1:95" ht="13.2" x14ac:dyDescent="0.25">
      <c r="A167" s="82">
        <v>45572.521337719911</v>
      </c>
      <c r="B167" s="83" t="s">
        <v>596</v>
      </c>
      <c r="C167" s="84" t="s">
        <v>597</v>
      </c>
      <c r="D167" s="83">
        <v>100</v>
      </c>
      <c r="E167" s="83">
        <v>0.38</v>
      </c>
      <c r="F167" s="83" t="s">
        <v>423</v>
      </c>
      <c r="G167" s="83" t="s">
        <v>76</v>
      </c>
      <c r="H167" s="83" t="s">
        <v>547</v>
      </c>
      <c r="I167" s="83" t="s">
        <v>63</v>
      </c>
      <c r="J167" s="83" t="s">
        <v>64</v>
      </c>
      <c r="K167" s="83" t="s">
        <v>84</v>
      </c>
      <c r="L167" s="83" t="s">
        <v>145</v>
      </c>
      <c r="M167" s="83" t="s">
        <v>84</v>
      </c>
      <c r="N167" s="83" t="s">
        <v>78</v>
      </c>
      <c r="O167" s="83" t="s">
        <v>64</v>
      </c>
      <c r="P167" s="83" t="s">
        <v>84</v>
      </c>
      <c r="Q167" s="83" t="s">
        <v>84</v>
      </c>
      <c r="R167" s="83" t="s">
        <v>64</v>
      </c>
      <c r="S167" s="83" t="s">
        <v>84</v>
      </c>
      <c r="T167" s="83" t="s">
        <v>64</v>
      </c>
      <c r="U167" s="83" t="s">
        <v>64</v>
      </c>
      <c r="V167" s="83" t="s">
        <v>84</v>
      </c>
      <c r="W167" s="83" t="s">
        <v>84</v>
      </c>
      <c r="X167" s="83" t="s">
        <v>84</v>
      </c>
      <c r="Y167" s="83" t="s">
        <v>84</v>
      </c>
      <c r="Z167" s="83" t="s">
        <v>66</v>
      </c>
      <c r="AA167" s="83" t="s">
        <v>66</v>
      </c>
      <c r="AB167" s="83" t="s">
        <v>66</v>
      </c>
      <c r="AC167" s="83" t="s">
        <v>65</v>
      </c>
      <c r="AD167" s="83" t="s">
        <v>66</v>
      </c>
      <c r="AE167" s="83" t="s">
        <v>66</v>
      </c>
      <c r="AF167" s="83" t="s">
        <v>66</v>
      </c>
      <c r="AG167" s="83" t="s">
        <v>65</v>
      </c>
      <c r="AH167" s="83" t="s">
        <v>65</v>
      </c>
      <c r="AI167" s="83" t="s">
        <v>101</v>
      </c>
      <c r="AJ167" s="83" t="s">
        <v>66</v>
      </c>
      <c r="AK167" s="83" t="s">
        <v>65</v>
      </c>
      <c r="AL167" s="83" t="s">
        <v>65</v>
      </c>
      <c r="AM167" s="83" t="s">
        <v>65</v>
      </c>
      <c r="AN167" s="83" t="s">
        <v>66</v>
      </c>
      <c r="AO167" s="83" t="s">
        <v>65</v>
      </c>
      <c r="AP167" s="83" t="s">
        <v>85</v>
      </c>
      <c r="AQ167" s="83" t="s">
        <v>85</v>
      </c>
      <c r="AR167" s="83" t="s">
        <v>86</v>
      </c>
      <c r="AS167" s="83" t="s">
        <v>598</v>
      </c>
      <c r="AT167" s="83" t="s">
        <v>87</v>
      </c>
      <c r="AU167" s="83" t="s">
        <v>85</v>
      </c>
      <c r="AV167" s="83" t="s">
        <v>469</v>
      </c>
      <c r="AW167" s="83" t="s">
        <v>63</v>
      </c>
      <c r="AX167" s="83" t="s">
        <v>72</v>
      </c>
      <c r="AY167" s="83" t="s">
        <v>63</v>
      </c>
      <c r="AZ167" s="83" t="s">
        <v>63</v>
      </c>
      <c r="BA167" s="83" t="s">
        <v>63</v>
      </c>
      <c r="BB167" s="83" t="s">
        <v>63</v>
      </c>
      <c r="BC167" s="83" t="s">
        <v>73</v>
      </c>
      <c r="BD167" s="83"/>
      <c r="BE167" s="83" t="s">
        <v>63</v>
      </c>
      <c r="BF167" s="83" t="s">
        <v>122</v>
      </c>
      <c r="BG167" s="87" t="s">
        <v>335</v>
      </c>
      <c r="BH167" s="86" t="s">
        <v>60</v>
      </c>
      <c r="BI167" s="76" t="s">
        <v>1414</v>
      </c>
      <c r="BJ167">
        <v>5</v>
      </c>
      <c r="BK167" s="87">
        <v>56</v>
      </c>
      <c r="BL167" s="87"/>
      <c r="BM167" s="86" t="s">
        <v>1130</v>
      </c>
      <c r="BN167" s="86" t="s">
        <v>1132</v>
      </c>
      <c r="BO167" s="87" t="s">
        <v>68</v>
      </c>
      <c r="BP167" s="87"/>
      <c r="BQ167" s="87" t="s">
        <v>1472</v>
      </c>
      <c r="BR167" s="86" t="s">
        <v>1445</v>
      </c>
      <c r="BS167" s="86">
        <v>1</v>
      </c>
      <c r="BT167" s="86" t="s">
        <v>1445</v>
      </c>
      <c r="BU167" s="86">
        <v>1</v>
      </c>
      <c r="BV167" s="86" t="s">
        <v>63</v>
      </c>
      <c r="BW167" s="86">
        <v>1</v>
      </c>
      <c r="BX167" s="86" t="s">
        <v>1448</v>
      </c>
      <c r="BY167" s="86">
        <v>1</v>
      </c>
      <c r="BZ167" s="86" t="s">
        <v>1450</v>
      </c>
      <c r="CA167" s="86">
        <v>1</v>
      </c>
      <c r="CB167" s="86" t="s">
        <v>1453</v>
      </c>
      <c r="CC167" s="86">
        <v>1</v>
      </c>
      <c r="CD167" s="86" t="s">
        <v>1454</v>
      </c>
      <c r="CE167" s="86">
        <v>1</v>
      </c>
      <c r="CF167" s="86" t="s">
        <v>1454</v>
      </c>
      <c r="CG167" s="86">
        <v>1</v>
      </c>
      <c r="CH167" s="86" t="s">
        <v>1454</v>
      </c>
      <c r="CI167" s="86">
        <v>1</v>
      </c>
      <c r="CJ167" s="86" t="s">
        <v>1454</v>
      </c>
      <c r="CK167" s="86">
        <v>1</v>
      </c>
      <c r="CL167" s="86" t="s">
        <v>1454</v>
      </c>
      <c r="CM167" s="86">
        <v>1</v>
      </c>
      <c r="CN167" s="86" t="s">
        <v>1454</v>
      </c>
      <c r="CO167" s="86">
        <v>1</v>
      </c>
      <c r="CP167" s="87" t="s">
        <v>1478</v>
      </c>
      <c r="CQ167" s="152">
        <v>1</v>
      </c>
    </row>
    <row r="168" spans="1:95" ht="13.2" x14ac:dyDescent="0.25">
      <c r="A168" s="82">
        <v>45572.524186782408</v>
      </c>
      <c r="B168" s="83" t="s">
        <v>599</v>
      </c>
      <c r="C168" s="84" t="s">
        <v>600</v>
      </c>
      <c r="D168" s="83">
        <v>80.349999999999994</v>
      </c>
      <c r="E168" s="83">
        <v>0.54</v>
      </c>
      <c r="F168" s="83" t="s">
        <v>423</v>
      </c>
      <c r="G168" s="83" t="s">
        <v>76</v>
      </c>
      <c r="H168" s="83" t="s">
        <v>601</v>
      </c>
      <c r="I168" s="83" t="s">
        <v>63</v>
      </c>
      <c r="J168" s="83" t="s">
        <v>64</v>
      </c>
      <c r="K168" s="83" t="s">
        <v>64</v>
      </c>
      <c r="L168" s="83" t="s">
        <v>64</v>
      </c>
      <c r="M168" s="83" t="s">
        <v>64</v>
      </c>
      <c r="N168" s="83" t="s">
        <v>84</v>
      </c>
      <c r="O168" s="83" t="s">
        <v>64</v>
      </c>
      <c r="P168" s="83" t="s">
        <v>64</v>
      </c>
      <c r="Q168" s="83" t="s">
        <v>78</v>
      </c>
      <c r="R168" s="83" t="s">
        <v>64</v>
      </c>
      <c r="S168" s="83" t="s">
        <v>84</v>
      </c>
      <c r="T168" s="83" t="s">
        <v>64</v>
      </c>
      <c r="U168" s="83" t="s">
        <v>84</v>
      </c>
      <c r="V168" s="83" t="s">
        <v>64</v>
      </c>
      <c r="W168" s="83" t="s">
        <v>64</v>
      </c>
      <c r="X168" s="83" t="s">
        <v>84</v>
      </c>
      <c r="Y168" s="83" t="s">
        <v>64</v>
      </c>
      <c r="Z168" s="83" t="s">
        <v>66</v>
      </c>
      <c r="AA168" s="83" t="s">
        <v>65</v>
      </c>
      <c r="AB168" s="83" t="s">
        <v>66</v>
      </c>
      <c r="AC168" s="83" t="s">
        <v>66</v>
      </c>
      <c r="AD168" s="83" t="s">
        <v>66</v>
      </c>
      <c r="AE168" s="83" t="s">
        <v>66</v>
      </c>
      <c r="AF168" s="83" t="s">
        <v>66</v>
      </c>
      <c r="AG168" s="83" t="s">
        <v>66</v>
      </c>
      <c r="AH168" s="83" t="s">
        <v>66</v>
      </c>
      <c r="AI168" s="83" t="s">
        <v>101</v>
      </c>
      <c r="AJ168" s="83" t="s">
        <v>66</v>
      </c>
      <c r="AK168" s="83" t="s">
        <v>66</v>
      </c>
      <c r="AL168" s="83" t="s">
        <v>66</v>
      </c>
      <c r="AM168" s="83" t="s">
        <v>66</v>
      </c>
      <c r="AN168" s="83" t="s">
        <v>79</v>
      </c>
      <c r="AO168" s="83" t="s">
        <v>66</v>
      </c>
      <c r="AP168" s="83" t="s">
        <v>67</v>
      </c>
      <c r="AQ168" s="83" t="s">
        <v>67</v>
      </c>
      <c r="AR168" s="83" t="s">
        <v>63</v>
      </c>
      <c r="AS168" s="83" t="s">
        <v>602</v>
      </c>
      <c r="AT168" s="83" t="s">
        <v>69</v>
      </c>
      <c r="AU168" s="83" t="s">
        <v>93</v>
      </c>
      <c r="AV168" s="83" t="s">
        <v>132</v>
      </c>
      <c r="AW168" s="83" t="s">
        <v>73</v>
      </c>
      <c r="AX168" s="83" t="s">
        <v>73</v>
      </c>
      <c r="AY168" s="83" t="s">
        <v>73</v>
      </c>
      <c r="AZ168" s="83" t="s">
        <v>73</v>
      </c>
      <c r="BA168" s="83" t="s">
        <v>73</v>
      </c>
      <c r="BB168" s="83" t="s">
        <v>73</v>
      </c>
      <c r="BC168" s="83" t="s">
        <v>73</v>
      </c>
      <c r="BD168" s="83"/>
      <c r="BE168" s="83" t="s">
        <v>73</v>
      </c>
      <c r="BF168" s="83"/>
      <c r="BG168" s="87" t="s">
        <v>335</v>
      </c>
      <c r="BH168" s="86" t="s">
        <v>60</v>
      </c>
      <c r="BI168" s="76" t="s">
        <v>1414</v>
      </c>
      <c r="BJ168">
        <v>10</v>
      </c>
      <c r="BK168" s="87">
        <v>49</v>
      </c>
      <c r="BL168" s="87"/>
      <c r="BM168" s="86" t="s">
        <v>1130</v>
      </c>
      <c r="BN168" s="86" t="s">
        <v>1132</v>
      </c>
      <c r="BO168" s="87" t="s">
        <v>68</v>
      </c>
      <c r="BP168" s="87"/>
      <c r="BQ168" s="87" t="s">
        <v>1472</v>
      </c>
      <c r="BR168" s="86" t="s">
        <v>1445</v>
      </c>
      <c r="BS168" s="86">
        <v>1</v>
      </c>
      <c r="BT168" s="86" t="s">
        <v>1445</v>
      </c>
      <c r="BU168" s="86">
        <v>1</v>
      </c>
      <c r="BV168" s="86" t="s">
        <v>63</v>
      </c>
      <c r="BW168" s="86">
        <v>1</v>
      </c>
      <c r="BX168" s="86" t="s">
        <v>1447</v>
      </c>
      <c r="BY168" s="86">
        <v>0</v>
      </c>
      <c r="BZ168" s="86" t="s">
        <v>1449</v>
      </c>
      <c r="CA168" s="86">
        <v>0</v>
      </c>
      <c r="CB168" s="86" t="s">
        <v>1452</v>
      </c>
      <c r="CC168" s="86">
        <v>0</v>
      </c>
      <c r="CD168" s="86" t="s">
        <v>226</v>
      </c>
      <c r="CE168" s="86">
        <v>0</v>
      </c>
      <c r="CF168" s="86" t="s">
        <v>226</v>
      </c>
      <c r="CG168" s="86">
        <v>0</v>
      </c>
      <c r="CH168" s="86" t="s">
        <v>226</v>
      </c>
      <c r="CI168" s="86">
        <v>0</v>
      </c>
      <c r="CJ168" s="86" t="s">
        <v>226</v>
      </c>
      <c r="CK168" s="86">
        <v>0</v>
      </c>
      <c r="CL168" s="86" t="s">
        <v>226</v>
      </c>
      <c r="CM168" s="86">
        <v>0</v>
      </c>
      <c r="CN168" s="86" t="s">
        <v>226</v>
      </c>
      <c r="CO168" s="86">
        <v>0</v>
      </c>
      <c r="CP168" s="87" t="s">
        <v>1477</v>
      </c>
      <c r="CQ168" s="152">
        <v>0</v>
      </c>
    </row>
    <row r="169" spans="1:95" ht="13.2" x14ac:dyDescent="0.25">
      <c r="A169" s="82">
        <v>45572.526068194449</v>
      </c>
      <c r="B169" s="83" t="s">
        <v>603</v>
      </c>
      <c r="C169" s="84" t="s">
        <v>604</v>
      </c>
      <c r="D169" s="83">
        <v>25</v>
      </c>
      <c r="E169" s="83">
        <v>0.13</v>
      </c>
      <c r="F169" s="83" t="s">
        <v>423</v>
      </c>
      <c r="G169" s="83" t="s">
        <v>76</v>
      </c>
      <c r="H169" s="83" t="s">
        <v>605</v>
      </c>
      <c r="I169" s="83" t="s">
        <v>63</v>
      </c>
      <c r="J169" s="83" t="s">
        <v>64</v>
      </c>
      <c r="K169" s="83" t="s">
        <v>84</v>
      </c>
      <c r="L169" s="83" t="s">
        <v>64</v>
      </c>
      <c r="M169" s="83" t="s">
        <v>84</v>
      </c>
      <c r="N169" s="83" t="s">
        <v>64</v>
      </c>
      <c r="O169" s="83" t="s">
        <v>78</v>
      </c>
      <c r="P169" s="83" t="s">
        <v>84</v>
      </c>
      <c r="Q169" s="83" t="s">
        <v>64</v>
      </c>
      <c r="R169" s="83" t="s">
        <v>64</v>
      </c>
      <c r="S169" s="83" t="s">
        <v>64</v>
      </c>
      <c r="T169" s="83" t="s">
        <v>64</v>
      </c>
      <c r="U169" s="83" t="s">
        <v>64</v>
      </c>
      <c r="V169" s="83" t="s">
        <v>64</v>
      </c>
      <c r="W169" s="83" t="s">
        <v>84</v>
      </c>
      <c r="X169" s="83" t="s">
        <v>64</v>
      </c>
      <c r="Y169" s="83" t="s">
        <v>64</v>
      </c>
      <c r="Z169" s="83" t="s">
        <v>66</v>
      </c>
      <c r="AA169" s="83" t="s">
        <v>65</v>
      </c>
      <c r="AB169" s="83" t="s">
        <v>66</v>
      </c>
      <c r="AC169" s="83" t="s">
        <v>66</v>
      </c>
      <c r="AD169" s="83" t="s">
        <v>66</v>
      </c>
      <c r="AE169" s="83" t="s">
        <v>66</v>
      </c>
      <c r="AF169" s="83" t="s">
        <v>65</v>
      </c>
      <c r="AG169" s="83" t="s">
        <v>65</v>
      </c>
      <c r="AH169" s="83" t="s">
        <v>65</v>
      </c>
      <c r="AI169" s="83" t="s">
        <v>101</v>
      </c>
      <c r="AJ169" s="83" t="s">
        <v>65</v>
      </c>
      <c r="AK169" s="83" t="s">
        <v>65</v>
      </c>
      <c r="AL169" s="83" t="s">
        <v>65</v>
      </c>
      <c r="AM169" s="83" t="s">
        <v>66</v>
      </c>
      <c r="AN169" s="83" t="s">
        <v>66</v>
      </c>
      <c r="AO169" s="83" t="s">
        <v>66</v>
      </c>
      <c r="AP169" s="83" t="s">
        <v>85</v>
      </c>
      <c r="AQ169" s="83" t="s">
        <v>85</v>
      </c>
      <c r="AR169" s="83" t="s">
        <v>63</v>
      </c>
      <c r="AS169" s="83" t="s">
        <v>81</v>
      </c>
      <c r="AT169" s="83" t="s">
        <v>87</v>
      </c>
      <c r="AU169" s="83" t="s">
        <v>70</v>
      </c>
      <c r="AV169" s="83" t="s">
        <v>80</v>
      </c>
      <c r="AW169" s="83" t="s">
        <v>63</v>
      </c>
      <c r="AX169" s="83" t="s">
        <v>72</v>
      </c>
      <c r="AY169" s="83" t="s">
        <v>72</v>
      </c>
      <c r="AZ169" s="83" t="s">
        <v>73</v>
      </c>
      <c r="BA169" s="83" t="s">
        <v>72</v>
      </c>
      <c r="BB169" s="83" t="s">
        <v>73</v>
      </c>
      <c r="BC169" s="83" t="s">
        <v>73</v>
      </c>
      <c r="BD169" s="83"/>
      <c r="BE169" s="83" t="s">
        <v>73</v>
      </c>
      <c r="BF169" s="83"/>
      <c r="BG169" s="87" t="s">
        <v>335</v>
      </c>
      <c r="BH169" s="86" t="s">
        <v>60</v>
      </c>
      <c r="BI169" s="76" t="s">
        <v>1414</v>
      </c>
      <c r="BJ169">
        <v>11</v>
      </c>
      <c r="BK169" s="87">
        <v>56</v>
      </c>
      <c r="BL169" s="87"/>
      <c r="BM169" s="86" t="s">
        <v>1130</v>
      </c>
      <c r="BN169" s="86" t="s">
        <v>1132</v>
      </c>
      <c r="BO169" s="87" t="s">
        <v>68</v>
      </c>
      <c r="BP169" s="87"/>
      <c r="BQ169" s="87" t="s">
        <v>1472</v>
      </c>
      <c r="BR169" s="86" t="s">
        <v>1445</v>
      </c>
      <c r="BS169" s="86">
        <v>1</v>
      </c>
      <c r="BT169" s="86" t="s">
        <v>1445</v>
      </c>
      <c r="BU169" s="86">
        <v>1</v>
      </c>
      <c r="BV169" s="86" t="s">
        <v>63</v>
      </c>
      <c r="BW169" s="86">
        <v>1</v>
      </c>
      <c r="BX169" s="86" t="s">
        <v>1448</v>
      </c>
      <c r="BY169" s="86">
        <v>1</v>
      </c>
      <c r="BZ169" s="86" t="s">
        <v>1470</v>
      </c>
      <c r="CA169" s="86">
        <v>2</v>
      </c>
      <c r="CB169" s="86" t="s">
        <v>1452</v>
      </c>
      <c r="CC169" s="86">
        <v>0</v>
      </c>
      <c r="CD169" s="86" t="s">
        <v>1454</v>
      </c>
      <c r="CE169" s="86">
        <v>1</v>
      </c>
      <c r="CF169" s="86" t="s">
        <v>1454</v>
      </c>
      <c r="CG169" s="86">
        <v>1</v>
      </c>
      <c r="CH169" s="86" t="s">
        <v>1454</v>
      </c>
      <c r="CI169" s="86">
        <v>1</v>
      </c>
      <c r="CJ169" s="86" t="s">
        <v>226</v>
      </c>
      <c r="CK169" s="86">
        <v>0</v>
      </c>
      <c r="CL169" s="86" t="s">
        <v>1454</v>
      </c>
      <c r="CM169" s="86">
        <v>1</v>
      </c>
      <c r="CN169" s="86" t="s">
        <v>226</v>
      </c>
      <c r="CO169" s="86">
        <v>0</v>
      </c>
      <c r="CP169" s="87" t="s">
        <v>1477</v>
      </c>
      <c r="CQ169" s="152">
        <v>0</v>
      </c>
    </row>
    <row r="170" spans="1:95" ht="13.2" x14ac:dyDescent="0.25">
      <c r="A170" s="82">
        <v>45572.527178206015</v>
      </c>
      <c r="B170" s="83" t="s">
        <v>606</v>
      </c>
      <c r="C170" s="84" t="s">
        <v>607</v>
      </c>
      <c r="D170" s="83">
        <v>100</v>
      </c>
      <c r="E170" s="83">
        <v>0.67</v>
      </c>
      <c r="F170" s="83" t="s">
        <v>423</v>
      </c>
      <c r="G170" s="83" t="s">
        <v>76</v>
      </c>
      <c r="H170" s="83" t="s">
        <v>420</v>
      </c>
      <c r="I170" s="83" t="s">
        <v>63</v>
      </c>
      <c r="J170" s="83" t="s">
        <v>145</v>
      </c>
      <c r="K170" s="83" t="s">
        <v>84</v>
      </c>
      <c r="L170" s="83" t="s">
        <v>64</v>
      </c>
      <c r="M170" s="83" t="s">
        <v>84</v>
      </c>
      <c r="N170" s="83" t="s">
        <v>84</v>
      </c>
      <c r="O170" s="83" t="s">
        <v>64</v>
      </c>
      <c r="P170" s="83" t="s">
        <v>84</v>
      </c>
      <c r="Q170" s="83" t="s">
        <v>84</v>
      </c>
      <c r="R170" s="83" t="s">
        <v>64</v>
      </c>
      <c r="S170" s="83" t="s">
        <v>64</v>
      </c>
      <c r="T170" s="83" t="s">
        <v>64</v>
      </c>
      <c r="U170" s="83" t="s">
        <v>64</v>
      </c>
      <c r="V170" s="83" t="s">
        <v>64</v>
      </c>
      <c r="W170" s="83" t="s">
        <v>64</v>
      </c>
      <c r="X170" s="83" t="s">
        <v>84</v>
      </c>
      <c r="Y170" s="83" t="s">
        <v>84</v>
      </c>
      <c r="Z170" s="83" t="s">
        <v>66</v>
      </c>
      <c r="AA170" s="83" t="s">
        <v>66</v>
      </c>
      <c r="AB170" s="83" t="s">
        <v>65</v>
      </c>
      <c r="AC170" s="83" t="s">
        <v>66</v>
      </c>
      <c r="AD170" s="83" t="s">
        <v>65</v>
      </c>
      <c r="AE170" s="83" t="s">
        <v>66</v>
      </c>
      <c r="AF170" s="83" t="s">
        <v>66</v>
      </c>
      <c r="AG170" s="83" t="s">
        <v>65</v>
      </c>
      <c r="AH170" s="83" t="s">
        <v>79</v>
      </c>
      <c r="AI170" s="83" t="s">
        <v>79</v>
      </c>
      <c r="AJ170" s="83" t="s">
        <v>66</v>
      </c>
      <c r="AK170" s="83" t="s">
        <v>66</v>
      </c>
      <c r="AL170" s="83" t="s">
        <v>66</v>
      </c>
      <c r="AM170" s="83" t="s">
        <v>66</v>
      </c>
      <c r="AN170" s="83" t="s">
        <v>66</v>
      </c>
      <c r="AO170" s="83" t="s">
        <v>66</v>
      </c>
      <c r="AP170" s="83" t="s">
        <v>85</v>
      </c>
      <c r="AQ170" s="83" t="s">
        <v>85</v>
      </c>
      <c r="AR170" s="83" t="s">
        <v>63</v>
      </c>
      <c r="AS170" s="83" t="s">
        <v>223</v>
      </c>
      <c r="AT170" s="83" t="s">
        <v>87</v>
      </c>
      <c r="AU170" s="83" t="s">
        <v>93</v>
      </c>
      <c r="AV170" s="83" t="s">
        <v>71</v>
      </c>
      <c r="AW170" s="83" t="s">
        <v>72</v>
      </c>
      <c r="AX170" s="83" t="s">
        <v>72</v>
      </c>
      <c r="AY170" s="83" t="s">
        <v>63</v>
      </c>
      <c r="AZ170" s="83" t="s">
        <v>63</v>
      </c>
      <c r="BA170" s="83" t="s">
        <v>72</v>
      </c>
      <c r="BB170" s="83" t="s">
        <v>72</v>
      </c>
      <c r="BC170" s="83" t="s">
        <v>73</v>
      </c>
      <c r="BD170" s="83"/>
      <c r="BE170" s="83" t="s">
        <v>73</v>
      </c>
      <c r="BF170" s="83"/>
      <c r="BG170" s="87" t="s">
        <v>335</v>
      </c>
      <c r="BH170" s="86" t="s">
        <v>60</v>
      </c>
      <c r="BI170" s="76" t="s">
        <v>1414</v>
      </c>
      <c r="BJ170">
        <v>8</v>
      </c>
      <c r="BK170" s="87">
        <v>50</v>
      </c>
      <c r="BL170" s="87"/>
      <c r="BM170" s="86" t="s">
        <v>1130</v>
      </c>
      <c r="BN170" s="86" t="s">
        <v>1132</v>
      </c>
      <c r="BO170" s="87" t="s">
        <v>68</v>
      </c>
      <c r="BP170" s="87"/>
      <c r="BQ170" s="87" t="s">
        <v>1472</v>
      </c>
      <c r="BR170" s="86" t="s">
        <v>1445</v>
      </c>
      <c r="BS170" s="86">
        <v>1</v>
      </c>
      <c r="BT170" s="86" t="s">
        <v>1445</v>
      </c>
      <c r="BU170" s="86">
        <v>1</v>
      </c>
      <c r="BV170" s="86" t="s">
        <v>63</v>
      </c>
      <c r="BW170" s="86">
        <v>1</v>
      </c>
      <c r="BX170" s="86" t="s">
        <v>1448</v>
      </c>
      <c r="BY170" s="86">
        <v>1</v>
      </c>
      <c r="BZ170" s="86" t="s">
        <v>1449</v>
      </c>
      <c r="CA170" s="86">
        <v>0</v>
      </c>
      <c r="CB170" s="86" t="s">
        <v>1452</v>
      </c>
      <c r="CC170" s="86">
        <v>0</v>
      </c>
      <c r="CD170" s="86" t="s">
        <v>1454</v>
      </c>
      <c r="CE170" s="86">
        <v>1</v>
      </c>
      <c r="CF170" s="86" t="s">
        <v>1454</v>
      </c>
      <c r="CG170" s="86">
        <v>1</v>
      </c>
      <c r="CH170" s="86" t="s">
        <v>1454</v>
      </c>
      <c r="CI170" s="86">
        <v>1</v>
      </c>
      <c r="CJ170" s="86" t="s">
        <v>1454</v>
      </c>
      <c r="CK170" s="86">
        <v>1</v>
      </c>
      <c r="CL170" s="86" t="s">
        <v>1454</v>
      </c>
      <c r="CM170" s="86">
        <v>1</v>
      </c>
      <c r="CN170" s="86" t="s">
        <v>1454</v>
      </c>
      <c r="CO170" s="86">
        <v>1</v>
      </c>
      <c r="CP170" s="87" t="s">
        <v>1478</v>
      </c>
      <c r="CQ170" s="152">
        <v>1</v>
      </c>
    </row>
    <row r="171" spans="1:95" ht="13.2" x14ac:dyDescent="0.25">
      <c r="A171" s="82">
        <v>45572.536807777782</v>
      </c>
      <c r="B171" s="83" t="s">
        <v>610</v>
      </c>
      <c r="C171" s="84" t="s">
        <v>611</v>
      </c>
      <c r="D171" s="83">
        <v>100</v>
      </c>
      <c r="E171" s="83">
        <v>1.66</v>
      </c>
      <c r="F171" s="83" t="s">
        <v>423</v>
      </c>
      <c r="G171" s="83" t="s">
        <v>76</v>
      </c>
      <c r="H171" s="83" t="s">
        <v>414</v>
      </c>
      <c r="I171" s="83" t="s">
        <v>63</v>
      </c>
      <c r="J171" s="83" t="s">
        <v>64</v>
      </c>
      <c r="K171" s="83" t="s">
        <v>64</v>
      </c>
      <c r="L171" s="83" t="s">
        <v>78</v>
      </c>
      <c r="M171" s="83" t="s">
        <v>64</v>
      </c>
      <c r="N171" s="83" t="s">
        <v>64</v>
      </c>
      <c r="O171" s="83" t="s">
        <v>64</v>
      </c>
      <c r="P171" s="83" t="s">
        <v>64</v>
      </c>
      <c r="Q171" s="83" t="s">
        <v>64</v>
      </c>
      <c r="R171" s="83" t="s">
        <v>84</v>
      </c>
      <c r="S171" s="83" t="s">
        <v>64</v>
      </c>
      <c r="T171" s="83" t="s">
        <v>64</v>
      </c>
      <c r="U171" s="83" t="s">
        <v>78</v>
      </c>
      <c r="V171" s="83" t="s">
        <v>64</v>
      </c>
      <c r="W171" s="83" t="s">
        <v>64</v>
      </c>
      <c r="X171" s="83" t="s">
        <v>64</v>
      </c>
      <c r="Y171" s="83" t="s">
        <v>64</v>
      </c>
      <c r="Z171" s="83" t="s">
        <v>101</v>
      </c>
      <c r="AA171" s="83" t="s">
        <v>101</v>
      </c>
      <c r="AB171" s="83" t="s">
        <v>79</v>
      </c>
      <c r="AC171" s="83" t="s">
        <v>66</v>
      </c>
      <c r="AD171" s="83" t="s">
        <v>101</v>
      </c>
      <c r="AE171" s="83" t="s">
        <v>66</v>
      </c>
      <c r="AF171" s="83" t="s">
        <v>101</v>
      </c>
      <c r="AG171" s="83" t="s">
        <v>101</v>
      </c>
      <c r="AH171" s="83" t="s">
        <v>79</v>
      </c>
      <c r="AI171" s="83" t="s">
        <v>66</v>
      </c>
      <c r="AJ171" s="83" t="s">
        <v>79</v>
      </c>
      <c r="AK171" s="83" t="s">
        <v>66</v>
      </c>
      <c r="AL171" s="83" t="s">
        <v>66</v>
      </c>
      <c r="AM171" s="83" t="s">
        <v>101</v>
      </c>
      <c r="AN171" s="83" t="s">
        <v>65</v>
      </c>
      <c r="AO171" s="83" t="s">
        <v>65</v>
      </c>
      <c r="AP171" s="83" t="s">
        <v>85</v>
      </c>
      <c r="AQ171" s="83" t="s">
        <v>85</v>
      </c>
      <c r="AR171" s="83" t="s">
        <v>63</v>
      </c>
      <c r="AS171" s="83" t="s">
        <v>115</v>
      </c>
      <c r="AT171" s="83" t="s">
        <v>87</v>
      </c>
      <c r="AU171" s="83" t="s">
        <v>67</v>
      </c>
      <c r="AV171" s="83" t="s">
        <v>154</v>
      </c>
      <c r="AW171" s="83" t="s">
        <v>73</v>
      </c>
      <c r="AX171" s="83" t="s">
        <v>72</v>
      </c>
      <c r="AY171" s="83" t="s">
        <v>73</v>
      </c>
      <c r="AZ171" s="83" t="s">
        <v>72</v>
      </c>
      <c r="BA171" s="83" t="s">
        <v>73</v>
      </c>
      <c r="BB171" s="83" t="s">
        <v>73</v>
      </c>
      <c r="BC171" s="83" t="s">
        <v>73</v>
      </c>
      <c r="BD171" s="83"/>
      <c r="BE171" s="83" t="s">
        <v>73</v>
      </c>
      <c r="BF171" s="83"/>
      <c r="BG171" s="87" t="s">
        <v>335</v>
      </c>
      <c r="BH171" s="86" t="s">
        <v>60</v>
      </c>
      <c r="BI171" s="76" t="s">
        <v>1414</v>
      </c>
      <c r="BJ171">
        <v>12</v>
      </c>
      <c r="BK171" s="87">
        <v>37</v>
      </c>
      <c r="BL171" s="87"/>
      <c r="BM171" s="86" t="s">
        <v>1130</v>
      </c>
      <c r="BN171" s="86" t="s">
        <v>1132</v>
      </c>
      <c r="BO171" s="87" t="s">
        <v>115</v>
      </c>
      <c r="BP171" s="87"/>
      <c r="BQ171" s="87" t="s">
        <v>1472</v>
      </c>
      <c r="BR171" s="86" t="s">
        <v>1445</v>
      </c>
      <c r="BS171" s="86">
        <v>1</v>
      </c>
      <c r="BT171" s="86" t="s">
        <v>1445</v>
      </c>
      <c r="BU171" s="86">
        <v>1</v>
      </c>
      <c r="BV171" s="86" t="s">
        <v>63</v>
      </c>
      <c r="BW171" s="86">
        <v>1</v>
      </c>
      <c r="BX171" s="86" t="s">
        <v>1448</v>
      </c>
      <c r="BY171" s="86">
        <v>1</v>
      </c>
      <c r="BZ171" s="86" t="s">
        <v>1450</v>
      </c>
      <c r="CA171" s="86">
        <v>1</v>
      </c>
      <c r="CB171" s="86" t="s">
        <v>1453</v>
      </c>
      <c r="CC171" s="86">
        <v>1</v>
      </c>
      <c r="CD171" s="86" t="s">
        <v>226</v>
      </c>
      <c r="CE171" s="86">
        <v>0</v>
      </c>
      <c r="CF171" s="86" t="s">
        <v>1454</v>
      </c>
      <c r="CG171" s="86">
        <v>1</v>
      </c>
      <c r="CH171" s="86" t="s">
        <v>226</v>
      </c>
      <c r="CI171" s="86">
        <v>0</v>
      </c>
      <c r="CJ171" s="86" t="s">
        <v>1454</v>
      </c>
      <c r="CK171" s="86">
        <v>1</v>
      </c>
      <c r="CL171" s="86" t="s">
        <v>226</v>
      </c>
      <c r="CM171" s="86">
        <v>0</v>
      </c>
      <c r="CN171" s="86" t="s">
        <v>226</v>
      </c>
      <c r="CO171" s="86">
        <v>0</v>
      </c>
      <c r="CP171" s="87" t="s">
        <v>1477</v>
      </c>
      <c r="CQ171" s="152">
        <v>0</v>
      </c>
    </row>
    <row r="172" spans="1:95" ht="13.2" x14ac:dyDescent="0.25">
      <c r="A172" s="82">
        <v>45573.364077928243</v>
      </c>
      <c r="B172" s="83" t="s">
        <v>612</v>
      </c>
      <c r="C172" s="84" t="s">
        <v>613</v>
      </c>
      <c r="D172" s="83">
        <v>100</v>
      </c>
      <c r="E172" s="83">
        <v>0.17</v>
      </c>
      <c r="F172" s="83" t="s">
        <v>114</v>
      </c>
      <c r="G172" s="83" t="s">
        <v>291</v>
      </c>
      <c r="H172" s="83" t="s">
        <v>614</v>
      </c>
      <c r="I172" s="83" t="s">
        <v>63</v>
      </c>
      <c r="J172" s="83" t="s">
        <v>64</v>
      </c>
      <c r="K172" s="83" t="s">
        <v>64</v>
      </c>
      <c r="L172" s="83" t="s">
        <v>64</v>
      </c>
      <c r="M172" s="83" t="s">
        <v>78</v>
      </c>
      <c r="N172" s="83" t="s">
        <v>64</v>
      </c>
      <c r="O172" s="83" t="s">
        <v>64</v>
      </c>
      <c r="P172" s="83" t="s">
        <v>64</v>
      </c>
      <c r="Q172" s="83" t="s">
        <v>64</v>
      </c>
      <c r="R172" s="83" t="s">
        <v>64</v>
      </c>
      <c r="S172" s="83" t="s">
        <v>64</v>
      </c>
      <c r="T172" s="83" t="s">
        <v>64</v>
      </c>
      <c r="U172" s="83" t="s">
        <v>64</v>
      </c>
      <c r="V172" s="83" t="s">
        <v>78</v>
      </c>
      <c r="W172" s="83" t="s">
        <v>64</v>
      </c>
      <c r="X172" s="83" t="s">
        <v>84</v>
      </c>
      <c r="Y172" s="83" t="s">
        <v>64</v>
      </c>
      <c r="Z172" s="83" t="s">
        <v>65</v>
      </c>
      <c r="AA172" s="83" t="s">
        <v>65</v>
      </c>
      <c r="AB172" s="83" t="s">
        <v>65</v>
      </c>
      <c r="AC172" s="83" t="s">
        <v>65</v>
      </c>
      <c r="AD172" s="83" t="s">
        <v>65</v>
      </c>
      <c r="AE172" s="83" t="s">
        <v>65</v>
      </c>
      <c r="AF172" s="83" t="s">
        <v>65</v>
      </c>
      <c r="AG172" s="83" t="s">
        <v>65</v>
      </c>
      <c r="AH172" s="83" t="s">
        <v>66</v>
      </c>
      <c r="AI172" s="83" t="s">
        <v>66</v>
      </c>
      <c r="AJ172" s="83" t="s">
        <v>66</v>
      </c>
      <c r="AK172" s="83" t="s">
        <v>66</v>
      </c>
      <c r="AL172" s="83" t="s">
        <v>66</v>
      </c>
      <c r="AM172" s="83" t="s">
        <v>65</v>
      </c>
      <c r="AN172" s="83" t="s">
        <v>65</v>
      </c>
      <c r="AO172" s="83" t="s">
        <v>66</v>
      </c>
      <c r="AP172" s="83" t="s">
        <v>67</v>
      </c>
      <c r="AQ172" s="83" t="s">
        <v>67</v>
      </c>
      <c r="AR172" s="83" t="s">
        <v>73</v>
      </c>
      <c r="AS172" s="83" t="s">
        <v>615</v>
      </c>
      <c r="AT172" s="83" t="s">
        <v>87</v>
      </c>
      <c r="AU172" s="83" t="s">
        <v>93</v>
      </c>
      <c r="AV172" s="83" t="s">
        <v>71</v>
      </c>
      <c r="AW172" s="83" t="s">
        <v>72</v>
      </c>
      <c r="AX172" s="83" t="s">
        <v>72</v>
      </c>
      <c r="AY172" s="83" t="s">
        <v>63</v>
      </c>
      <c r="AZ172" s="83" t="s">
        <v>63</v>
      </c>
      <c r="BA172" s="83" t="s">
        <v>72</v>
      </c>
      <c r="BB172" s="83" t="s">
        <v>73</v>
      </c>
      <c r="BC172" s="83" t="s">
        <v>73</v>
      </c>
      <c r="BD172" s="83"/>
      <c r="BE172" s="83" t="s">
        <v>73</v>
      </c>
      <c r="BF172" s="83"/>
      <c r="BG172" s="86" t="s">
        <v>631</v>
      </c>
      <c r="BH172" s="86" t="s">
        <v>114</v>
      </c>
      <c r="BI172" s="76" t="s">
        <v>1414</v>
      </c>
      <c r="BJ172">
        <v>14</v>
      </c>
      <c r="BK172" s="87">
        <v>57</v>
      </c>
      <c r="BL172" s="87"/>
      <c r="BM172" s="86" t="s">
        <v>1126</v>
      </c>
      <c r="BN172" s="86" t="s">
        <v>1131</v>
      </c>
      <c r="BO172" s="87" t="s">
        <v>68</v>
      </c>
      <c r="BP172" s="87"/>
      <c r="BQ172" s="87" t="s">
        <v>1472</v>
      </c>
      <c r="BR172" s="86" t="s">
        <v>1445</v>
      </c>
      <c r="BS172" s="86">
        <v>1</v>
      </c>
      <c r="BT172" s="86" t="s">
        <v>1445</v>
      </c>
      <c r="BU172" s="86">
        <v>1</v>
      </c>
      <c r="BV172" s="86" t="s">
        <v>73</v>
      </c>
      <c r="BW172" s="86">
        <v>0</v>
      </c>
      <c r="BX172" s="86" t="s">
        <v>1448</v>
      </c>
      <c r="BY172" s="86">
        <v>1</v>
      </c>
      <c r="BZ172" s="86" t="s">
        <v>1449</v>
      </c>
      <c r="CA172" s="86">
        <v>0</v>
      </c>
      <c r="CB172" s="86" t="s">
        <v>1452</v>
      </c>
      <c r="CC172" s="86">
        <v>0</v>
      </c>
      <c r="CD172" s="86" t="s">
        <v>1454</v>
      </c>
      <c r="CE172" s="86">
        <v>1</v>
      </c>
      <c r="CF172" s="86" t="s">
        <v>1454</v>
      </c>
      <c r="CG172" s="86">
        <v>1</v>
      </c>
      <c r="CH172" s="86" t="s">
        <v>1454</v>
      </c>
      <c r="CI172" s="86">
        <v>1</v>
      </c>
      <c r="CJ172" s="86" t="s">
        <v>1454</v>
      </c>
      <c r="CK172" s="86">
        <v>1</v>
      </c>
      <c r="CL172" s="86" t="s">
        <v>1454</v>
      </c>
      <c r="CM172" s="86">
        <v>1</v>
      </c>
      <c r="CN172" s="86" t="s">
        <v>226</v>
      </c>
      <c r="CO172" s="86">
        <v>0</v>
      </c>
      <c r="CP172" s="87" t="s">
        <v>1478</v>
      </c>
      <c r="CQ172" s="152">
        <v>1</v>
      </c>
    </row>
    <row r="173" spans="1:95" ht="13.2" x14ac:dyDescent="0.25">
      <c r="A173" s="82">
        <v>45573.364455347226</v>
      </c>
      <c r="B173" s="83" t="s">
        <v>616</v>
      </c>
      <c r="C173" s="84" t="s">
        <v>617</v>
      </c>
      <c r="D173" s="83">
        <v>65.180000000000007</v>
      </c>
      <c r="E173" s="83">
        <v>0.21</v>
      </c>
      <c r="F173" s="83" t="s">
        <v>114</v>
      </c>
      <c r="G173" s="83" t="s">
        <v>76</v>
      </c>
      <c r="H173" s="83" t="s">
        <v>618</v>
      </c>
      <c r="I173" s="83" t="s">
        <v>63</v>
      </c>
      <c r="J173" s="83" t="s">
        <v>78</v>
      </c>
      <c r="K173" s="83" t="s">
        <v>78</v>
      </c>
      <c r="L173" s="83" t="s">
        <v>64</v>
      </c>
      <c r="M173" s="83" t="s">
        <v>84</v>
      </c>
      <c r="N173" s="83" t="s">
        <v>64</v>
      </c>
      <c r="O173" s="83" t="s">
        <v>84</v>
      </c>
      <c r="P173" s="83" t="s">
        <v>84</v>
      </c>
      <c r="Q173" s="83" t="s">
        <v>84</v>
      </c>
      <c r="R173" s="83" t="s">
        <v>64</v>
      </c>
      <c r="S173" s="83" t="s">
        <v>64</v>
      </c>
      <c r="T173" s="83" t="s">
        <v>84</v>
      </c>
      <c r="U173" s="83" t="s">
        <v>84</v>
      </c>
      <c r="V173" s="83" t="s">
        <v>84</v>
      </c>
      <c r="W173" s="83" t="s">
        <v>64</v>
      </c>
      <c r="X173" s="83" t="s">
        <v>64</v>
      </c>
      <c r="Y173" s="83" t="s">
        <v>64</v>
      </c>
      <c r="Z173" s="83" t="s">
        <v>65</v>
      </c>
      <c r="AA173" s="83" t="s">
        <v>66</v>
      </c>
      <c r="AB173" s="83" t="s">
        <v>66</v>
      </c>
      <c r="AC173" s="83" t="s">
        <v>66</v>
      </c>
      <c r="AD173" s="83" t="s">
        <v>66</v>
      </c>
      <c r="AE173" s="83" t="s">
        <v>66</v>
      </c>
      <c r="AF173" s="83" t="s">
        <v>66</v>
      </c>
      <c r="AG173" s="83" t="s">
        <v>66</v>
      </c>
      <c r="AH173" s="83" t="s">
        <v>66</v>
      </c>
      <c r="AI173" s="83" t="s">
        <v>79</v>
      </c>
      <c r="AJ173" s="83" t="s">
        <v>66</v>
      </c>
      <c r="AK173" s="83" t="s">
        <v>66</v>
      </c>
      <c r="AL173" s="83" t="s">
        <v>66</v>
      </c>
      <c r="AM173" s="83" t="s">
        <v>66</v>
      </c>
      <c r="AN173" s="83" t="s">
        <v>66</v>
      </c>
      <c r="AO173" s="83" t="s">
        <v>66</v>
      </c>
      <c r="AP173" s="83" t="s">
        <v>67</v>
      </c>
      <c r="AQ173" s="83" t="s">
        <v>67</v>
      </c>
      <c r="AR173" s="83" t="s">
        <v>86</v>
      </c>
      <c r="AS173" s="83" t="s">
        <v>68</v>
      </c>
      <c r="AT173" s="83" t="s">
        <v>169</v>
      </c>
      <c r="AU173" s="83" t="s">
        <v>93</v>
      </c>
      <c r="AV173" s="83" t="s">
        <v>71</v>
      </c>
      <c r="AW173" s="83" t="s">
        <v>73</v>
      </c>
      <c r="AX173" s="83" t="s">
        <v>73</v>
      </c>
      <c r="AY173" s="83" t="s">
        <v>72</v>
      </c>
      <c r="AZ173" s="83" t="s">
        <v>72</v>
      </c>
      <c r="BA173" s="83" t="s">
        <v>72</v>
      </c>
      <c r="BB173" s="83" t="s">
        <v>73</v>
      </c>
      <c r="BC173" s="83" t="s">
        <v>73</v>
      </c>
      <c r="BD173" s="83"/>
      <c r="BE173" s="83" t="s">
        <v>73</v>
      </c>
      <c r="BF173" s="83"/>
      <c r="BG173" s="87" t="s">
        <v>631</v>
      </c>
      <c r="BH173" s="87" t="s">
        <v>114</v>
      </c>
      <c r="BI173" s="76" t="s">
        <v>1414</v>
      </c>
      <c r="BJ173">
        <v>7</v>
      </c>
      <c r="BK173" s="87">
        <v>49</v>
      </c>
      <c r="BL173" s="87"/>
      <c r="BM173" s="86" t="s">
        <v>1126</v>
      </c>
      <c r="BN173" s="86" t="s">
        <v>1131</v>
      </c>
      <c r="BO173" s="87" t="s">
        <v>68</v>
      </c>
      <c r="BP173" s="87"/>
      <c r="BQ173" s="87" t="s">
        <v>1472</v>
      </c>
      <c r="BR173" s="86" t="s">
        <v>1445</v>
      </c>
      <c r="BS173" s="86">
        <v>1</v>
      </c>
      <c r="BT173" s="86" t="s">
        <v>1445</v>
      </c>
      <c r="BU173" s="86">
        <v>1</v>
      </c>
      <c r="BV173" s="86" t="s">
        <v>63</v>
      </c>
      <c r="BW173" s="86">
        <v>1</v>
      </c>
      <c r="BX173" s="86" t="s">
        <v>1447</v>
      </c>
      <c r="BY173" s="86">
        <v>0</v>
      </c>
      <c r="BZ173" s="86" t="s">
        <v>1449</v>
      </c>
      <c r="CA173" s="86">
        <v>0</v>
      </c>
      <c r="CB173" s="86" t="s">
        <v>1452</v>
      </c>
      <c r="CC173" s="86">
        <v>0</v>
      </c>
      <c r="CD173" s="86" t="s">
        <v>226</v>
      </c>
      <c r="CE173" s="86">
        <v>0</v>
      </c>
      <c r="CF173" s="86" t="s">
        <v>226</v>
      </c>
      <c r="CG173" s="86">
        <v>0</v>
      </c>
      <c r="CH173" s="86" t="s">
        <v>1454</v>
      </c>
      <c r="CI173" s="86">
        <v>1</v>
      </c>
      <c r="CJ173" s="86" t="s">
        <v>1454</v>
      </c>
      <c r="CK173" s="86">
        <v>1</v>
      </c>
      <c r="CL173" s="86" t="s">
        <v>1454</v>
      </c>
      <c r="CM173" s="86">
        <v>1</v>
      </c>
      <c r="CN173" s="86" t="s">
        <v>226</v>
      </c>
      <c r="CO173" s="86">
        <v>0</v>
      </c>
      <c r="CP173" s="87" t="s">
        <v>1477</v>
      </c>
      <c r="CQ173" s="152">
        <v>0</v>
      </c>
    </row>
    <row r="174" spans="1:95" ht="13.2" x14ac:dyDescent="0.25">
      <c r="A174" s="82">
        <v>45573.364956226855</v>
      </c>
      <c r="B174" s="83" t="s">
        <v>619</v>
      </c>
      <c r="C174" s="84" t="s">
        <v>620</v>
      </c>
      <c r="D174" s="83">
        <v>100</v>
      </c>
      <c r="E174" s="83">
        <v>1.29</v>
      </c>
      <c r="F174" s="83" t="s">
        <v>114</v>
      </c>
      <c r="G174" s="83" t="s">
        <v>76</v>
      </c>
      <c r="H174" s="83" t="s">
        <v>618</v>
      </c>
      <c r="I174" s="83" t="s">
        <v>63</v>
      </c>
      <c r="J174" s="83" t="s">
        <v>64</v>
      </c>
      <c r="K174" s="83" t="s">
        <v>64</v>
      </c>
      <c r="L174" s="83" t="s">
        <v>64</v>
      </c>
      <c r="M174" s="83" t="s">
        <v>78</v>
      </c>
      <c r="N174" s="83" t="s">
        <v>78</v>
      </c>
      <c r="O174" s="83" t="s">
        <v>64</v>
      </c>
      <c r="P174" s="83" t="s">
        <v>64</v>
      </c>
      <c r="Q174" s="83" t="s">
        <v>64</v>
      </c>
      <c r="R174" s="83" t="s">
        <v>64</v>
      </c>
      <c r="S174" s="83" t="s">
        <v>64</v>
      </c>
      <c r="T174" s="83" t="s">
        <v>64</v>
      </c>
      <c r="U174" s="83" t="s">
        <v>64</v>
      </c>
      <c r="V174" s="83" t="s">
        <v>64</v>
      </c>
      <c r="W174" s="83" t="s">
        <v>64</v>
      </c>
      <c r="X174" s="83" t="s">
        <v>64</v>
      </c>
      <c r="Y174" s="83" t="s">
        <v>64</v>
      </c>
      <c r="Z174" s="83" t="s">
        <v>66</v>
      </c>
      <c r="AA174" s="83" t="s">
        <v>66</v>
      </c>
      <c r="AB174" s="83" t="s">
        <v>66</v>
      </c>
      <c r="AC174" s="83" t="s">
        <v>66</v>
      </c>
      <c r="AD174" s="83" t="s">
        <v>66</v>
      </c>
      <c r="AE174" s="83" t="s">
        <v>66</v>
      </c>
      <c r="AF174" s="83" t="s">
        <v>66</v>
      </c>
      <c r="AG174" s="83" t="s">
        <v>66</v>
      </c>
      <c r="AH174" s="83" t="s">
        <v>66</v>
      </c>
      <c r="AI174" s="83" t="s">
        <v>101</v>
      </c>
      <c r="AJ174" s="83" t="s">
        <v>66</v>
      </c>
      <c r="AK174" s="83" t="s">
        <v>66</v>
      </c>
      <c r="AL174" s="83" t="s">
        <v>66</v>
      </c>
      <c r="AM174" s="83" t="s">
        <v>66</v>
      </c>
      <c r="AN174" s="83" t="s">
        <v>66</v>
      </c>
      <c r="AO174" s="83" t="s">
        <v>65</v>
      </c>
      <c r="AP174" s="83" t="s">
        <v>67</v>
      </c>
      <c r="AQ174" s="83" t="s">
        <v>80</v>
      </c>
      <c r="AR174" s="83" t="s">
        <v>63</v>
      </c>
      <c r="AS174" s="83" t="s">
        <v>223</v>
      </c>
      <c r="AT174" s="83" t="s">
        <v>69</v>
      </c>
      <c r="AU174" s="83" t="s">
        <v>70</v>
      </c>
      <c r="AV174" s="83" t="s">
        <v>71</v>
      </c>
      <c r="AW174" s="83" t="s">
        <v>72</v>
      </c>
      <c r="AX174" s="83" t="s">
        <v>72</v>
      </c>
      <c r="AY174" s="83" t="s">
        <v>72</v>
      </c>
      <c r="AZ174" s="83" t="s">
        <v>72</v>
      </c>
      <c r="BA174" s="83" t="s">
        <v>72</v>
      </c>
      <c r="BB174" s="83" t="s">
        <v>72</v>
      </c>
      <c r="BC174" s="83" t="s">
        <v>73</v>
      </c>
      <c r="BD174" s="83"/>
      <c r="BE174" s="83" t="s">
        <v>73</v>
      </c>
      <c r="BF174" s="83"/>
      <c r="BG174" s="87" t="s">
        <v>631</v>
      </c>
      <c r="BH174" s="87" t="s">
        <v>114</v>
      </c>
      <c r="BI174" s="76" t="s">
        <v>1414</v>
      </c>
      <c r="BJ174">
        <v>15</v>
      </c>
      <c r="BK174" s="87">
        <v>50</v>
      </c>
      <c r="BL174" s="87"/>
      <c r="BM174" s="86" t="s">
        <v>1126</v>
      </c>
      <c r="BN174" s="86" t="s">
        <v>1131</v>
      </c>
      <c r="BO174" s="87" t="s">
        <v>68</v>
      </c>
      <c r="BP174" s="87"/>
      <c r="BQ174" s="87" t="s">
        <v>1472</v>
      </c>
      <c r="BR174" s="86" t="s">
        <v>1445</v>
      </c>
      <c r="BS174" s="86">
        <v>1</v>
      </c>
      <c r="BT174" s="86" t="s">
        <v>1444</v>
      </c>
      <c r="BU174" s="86">
        <v>0</v>
      </c>
      <c r="BV174" s="86" t="s">
        <v>63</v>
      </c>
      <c r="BW174" s="86">
        <v>1</v>
      </c>
      <c r="BX174" s="86" t="s">
        <v>1447</v>
      </c>
      <c r="BY174" s="86">
        <v>0</v>
      </c>
      <c r="BZ174" s="86" t="s">
        <v>1470</v>
      </c>
      <c r="CA174" s="86">
        <v>2</v>
      </c>
      <c r="CB174" s="86" t="s">
        <v>1452</v>
      </c>
      <c r="CC174" s="86">
        <v>0</v>
      </c>
      <c r="CD174" s="86" t="s">
        <v>1454</v>
      </c>
      <c r="CE174" s="86">
        <v>1</v>
      </c>
      <c r="CF174" s="86" t="s">
        <v>1454</v>
      </c>
      <c r="CG174" s="86">
        <v>1</v>
      </c>
      <c r="CH174" s="86" t="s">
        <v>1454</v>
      </c>
      <c r="CI174" s="86">
        <v>1</v>
      </c>
      <c r="CJ174" s="86" t="s">
        <v>1454</v>
      </c>
      <c r="CK174" s="86">
        <v>1</v>
      </c>
      <c r="CL174" s="86" t="s">
        <v>1454</v>
      </c>
      <c r="CM174" s="86">
        <v>1</v>
      </c>
      <c r="CN174" s="86" t="s">
        <v>1454</v>
      </c>
      <c r="CO174" s="86">
        <v>1</v>
      </c>
      <c r="CP174" s="87" t="s">
        <v>1478</v>
      </c>
      <c r="CQ174" s="152">
        <v>1</v>
      </c>
    </row>
    <row r="175" spans="1:95" ht="13.2" x14ac:dyDescent="0.25">
      <c r="A175" s="82">
        <v>45573.364978310186</v>
      </c>
      <c r="B175" s="83" t="s">
        <v>621</v>
      </c>
      <c r="C175" s="84" t="s">
        <v>622</v>
      </c>
      <c r="D175" s="83">
        <v>28.6</v>
      </c>
      <c r="E175" s="83">
        <v>0.46</v>
      </c>
      <c r="F175" s="83" t="s">
        <v>114</v>
      </c>
      <c r="G175" s="83" t="s">
        <v>291</v>
      </c>
      <c r="H175" s="83" t="s">
        <v>614</v>
      </c>
      <c r="I175" s="83" t="s">
        <v>63</v>
      </c>
      <c r="J175" s="83" t="s">
        <v>64</v>
      </c>
      <c r="K175" s="83" t="s">
        <v>64</v>
      </c>
      <c r="L175" s="83" t="s">
        <v>64</v>
      </c>
      <c r="M175" s="83" t="s">
        <v>64</v>
      </c>
      <c r="N175" s="83" t="s">
        <v>64</v>
      </c>
      <c r="O175" s="83" t="s">
        <v>64</v>
      </c>
      <c r="P175" s="83" t="s">
        <v>64</v>
      </c>
      <c r="Q175" s="83" t="s">
        <v>64</v>
      </c>
      <c r="R175" s="83" t="s">
        <v>64</v>
      </c>
      <c r="S175" s="83" t="s">
        <v>64</v>
      </c>
      <c r="T175" s="83" t="s">
        <v>64</v>
      </c>
      <c r="U175" s="83" t="s">
        <v>64</v>
      </c>
      <c r="V175" s="83" t="s">
        <v>64</v>
      </c>
      <c r="W175" s="83" t="s">
        <v>64</v>
      </c>
      <c r="X175" s="83" t="s">
        <v>64</v>
      </c>
      <c r="Y175" s="83" t="s">
        <v>64</v>
      </c>
      <c r="Z175" s="83" t="s">
        <v>101</v>
      </c>
      <c r="AA175" s="83" t="s">
        <v>101</v>
      </c>
      <c r="AB175" s="83" t="s">
        <v>101</v>
      </c>
      <c r="AC175" s="83" t="s">
        <v>101</v>
      </c>
      <c r="AD175" s="83" t="s">
        <v>79</v>
      </c>
      <c r="AE175" s="83" t="s">
        <v>101</v>
      </c>
      <c r="AF175" s="83" t="s">
        <v>66</v>
      </c>
      <c r="AG175" s="83" t="s">
        <v>79</v>
      </c>
      <c r="AH175" s="83" t="s">
        <v>66</v>
      </c>
      <c r="AI175" s="83" t="s">
        <v>79</v>
      </c>
      <c r="AJ175" s="83" t="s">
        <v>79</v>
      </c>
      <c r="AK175" s="83" t="s">
        <v>79</v>
      </c>
      <c r="AL175" s="83" t="s">
        <v>79</v>
      </c>
      <c r="AM175" s="83" t="s">
        <v>66</v>
      </c>
      <c r="AN175" s="83" t="s">
        <v>66</v>
      </c>
      <c r="AO175" s="83" t="s">
        <v>66</v>
      </c>
      <c r="AP175" s="83" t="s">
        <v>67</v>
      </c>
      <c r="AQ175" s="83" t="s">
        <v>67</v>
      </c>
      <c r="AR175" s="83" t="s">
        <v>63</v>
      </c>
      <c r="AS175" s="83" t="s">
        <v>97</v>
      </c>
      <c r="AT175" s="83" t="s">
        <v>87</v>
      </c>
      <c r="AU175" s="83" t="s">
        <v>67</v>
      </c>
      <c r="AV175" s="83" t="s">
        <v>71</v>
      </c>
      <c r="AW175" s="83" t="s">
        <v>63</v>
      </c>
      <c r="AX175" s="83" t="s">
        <v>63</v>
      </c>
      <c r="AY175" s="83" t="s">
        <v>63</v>
      </c>
      <c r="AZ175" s="83" t="s">
        <v>63</v>
      </c>
      <c r="BA175" s="83" t="s">
        <v>63</v>
      </c>
      <c r="BB175" s="83" t="s">
        <v>73</v>
      </c>
      <c r="BC175" s="83" t="s">
        <v>73</v>
      </c>
      <c r="BD175" s="83" t="s">
        <v>197</v>
      </c>
      <c r="BE175" s="83" t="s">
        <v>73</v>
      </c>
      <c r="BF175" s="83" t="s">
        <v>122</v>
      </c>
      <c r="BG175" s="87" t="s">
        <v>631</v>
      </c>
      <c r="BH175" s="87" t="s">
        <v>114</v>
      </c>
      <c r="BI175" s="76" t="s">
        <v>1414</v>
      </c>
      <c r="BJ175">
        <v>15</v>
      </c>
      <c r="BK175" s="87">
        <v>33</v>
      </c>
      <c r="BL175" s="87"/>
      <c r="BM175" s="86" t="s">
        <v>1126</v>
      </c>
      <c r="BN175" s="86" t="s">
        <v>1131</v>
      </c>
      <c r="BO175" s="87" t="s">
        <v>115</v>
      </c>
      <c r="BP175" s="87"/>
      <c r="BQ175" s="87" t="s">
        <v>1472</v>
      </c>
      <c r="BR175" s="86" t="s">
        <v>1445</v>
      </c>
      <c r="BS175" s="86">
        <v>1</v>
      </c>
      <c r="BT175" s="86" t="s">
        <v>1445</v>
      </c>
      <c r="BU175" s="86">
        <v>1</v>
      </c>
      <c r="BV175" s="86" t="s">
        <v>63</v>
      </c>
      <c r="BW175" s="86">
        <v>1</v>
      </c>
      <c r="BX175" s="86" t="s">
        <v>1448</v>
      </c>
      <c r="BY175" s="86">
        <v>1</v>
      </c>
      <c r="BZ175" s="86" t="s">
        <v>1450</v>
      </c>
      <c r="CA175" s="86">
        <v>1</v>
      </c>
      <c r="CB175" s="86" t="s">
        <v>1452</v>
      </c>
      <c r="CC175" s="86">
        <v>0</v>
      </c>
      <c r="CD175" s="86" t="s">
        <v>1454</v>
      </c>
      <c r="CE175" s="86">
        <v>1</v>
      </c>
      <c r="CF175" s="86" t="s">
        <v>1454</v>
      </c>
      <c r="CG175" s="86">
        <v>1</v>
      </c>
      <c r="CH175" s="86" t="s">
        <v>1454</v>
      </c>
      <c r="CI175" s="86">
        <v>1</v>
      </c>
      <c r="CJ175" s="86" t="s">
        <v>1454</v>
      </c>
      <c r="CK175" s="86">
        <v>1</v>
      </c>
      <c r="CL175" s="86" t="s">
        <v>1454</v>
      </c>
      <c r="CM175" s="86">
        <v>1</v>
      </c>
      <c r="CN175" s="86" t="s">
        <v>226</v>
      </c>
      <c r="CO175" s="86">
        <v>0</v>
      </c>
      <c r="CP175" s="87" t="s">
        <v>1478</v>
      </c>
      <c r="CQ175" s="152">
        <v>1</v>
      </c>
    </row>
    <row r="176" spans="1:95" ht="13.2" x14ac:dyDescent="0.25">
      <c r="A176" s="82">
        <v>45573.369668414351</v>
      </c>
      <c r="B176" s="83" t="s">
        <v>623</v>
      </c>
      <c r="C176" s="84" t="s">
        <v>624</v>
      </c>
      <c r="D176" s="83">
        <v>100</v>
      </c>
      <c r="E176" s="83">
        <v>1</v>
      </c>
      <c r="F176" s="83" t="s">
        <v>114</v>
      </c>
      <c r="G176" s="83" t="s">
        <v>76</v>
      </c>
      <c r="H176" s="83" t="s">
        <v>614</v>
      </c>
      <c r="I176" s="83" t="s">
        <v>63</v>
      </c>
      <c r="J176" s="83" t="s">
        <v>64</v>
      </c>
      <c r="K176" s="83" t="s">
        <v>64</v>
      </c>
      <c r="L176" s="83" t="s">
        <v>64</v>
      </c>
      <c r="M176" s="83" t="s">
        <v>84</v>
      </c>
      <c r="N176" s="83" t="s">
        <v>64</v>
      </c>
      <c r="O176" s="83" t="s">
        <v>84</v>
      </c>
      <c r="P176" s="83" t="s">
        <v>84</v>
      </c>
      <c r="Q176" s="83" t="s">
        <v>84</v>
      </c>
      <c r="R176" s="83" t="s">
        <v>64</v>
      </c>
      <c r="S176" s="83" t="s">
        <v>64</v>
      </c>
      <c r="T176" s="83" t="s">
        <v>64</v>
      </c>
      <c r="U176" s="83" t="s">
        <v>84</v>
      </c>
      <c r="V176" s="83" t="s">
        <v>64</v>
      </c>
      <c r="W176" s="83" t="s">
        <v>64</v>
      </c>
      <c r="X176" s="83" t="s">
        <v>78</v>
      </c>
      <c r="Y176" s="83" t="s">
        <v>64</v>
      </c>
      <c r="Z176" s="83" t="s">
        <v>65</v>
      </c>
      <c r="AA176" s="83" t="s">
        <v>66</v>
      </c>
      <c r="AB176" s="83" t="s">
        <v>65</v>
      </c>
      <c r="AC176" s="83" t="s">
        <v>66</v>
      </c>
      <c r="AD176" s="83" t="s">
        <v>66</v>
      </c>
      <c r="AE176" s="83" t="s">
        <v>66</v>
      </c>
      <c r="AF176" s="83" t="s">
        <v>66</v>
      </c>
      <c r="AG176" s="83" t="s">
        <v>65</v>
      </c>
      <c r="AH176" s="83" t="s">
        <v>79</v>
      </c>
      <c r="AI176" s="83" t="s">
        <v>101</v>
      </c>
      <c r="AJ176" s="83" t="s">
        <v>66</v>
      </c>
      <c r="AK176" s="83" t="s">
        <v>65</v>
      </c>
      <c r="AL176" s="83" t="s">
        <v>66</v>
      </c>
      <c r="AM176" s="83" t="s">
        <v>65</v>
      </c>
      <c r="AN176" s="83" t="s">
        <v>79</v>
      </c>
      <c r="AO176" s="83" t="s">
        <v>66</v>
      </c>
      <c r="AP176" s="83" t="s">
        <v>67</v>
      </c>
      <c r="AQ176" s="83" t="s">
        <v>67</v>
      </c>
      <c r="AR176" s="83" t="s">
        <v>86</v>
      </c>
      <c r="AS176" s="83" t="s">
        <v>68</v>
      </c>
      <c r="AT176" s="83" t="s">
        <v>69</v>
      </c>
      <c r="AU176" s="83" t="s">
        <v>70</v>
      </c>
      <c r="AV176" s="83" t="s">
        <v>71</v>
      </c>
      <c r="AW176" s="83" t="s">
        <v>72</v>
      </c>
      <c r="AX176" s="83" t="s">
        <v>73</v>
      </c>
      <c r="AY176" s="83" t="s">
        <v>63</v>
      </c>
      <c r="AZ176" s="83" t="s">
        <v>72</v>
      </c>
      <c r="BA176" s="83" t="s">
        <v>72</v>
      </c>
      <c r="BB176" s="83" t="s">
        <v>73</v>
      </c>
      <c r="BC176" s="83" t="s">
        <v>73</v>
      </c>
      <c r="BD176" s="83"/>
      <c r="BE176" s="83" t="s">
        <v>73</v>
      </c>
      <c r="BF176" s="83"/>
      <c r="BG176" s="87" t="s">
        <v>631</v>
      </c>
      <c r="BH176" s="87" t="s">
        <v>114</v>
      </c>
      <c r="BI176" s="76" t="s">
        <v>1414</v>
      </c>
      <c r="BJ176">
        <v>10</v>
      </c>
      <c r="BK176" s="87">
        <v>52</v>
      </c>
      <c r="BL176" s="87"/>
      <c r="BM176" s="86" t="s">
        <v>1126</v>
      </c>
      <c r="BN176" s="86" t="s">
        <v>1131</v>
      </c>
      <c r="BO176" s="87" t="s">
        <v>68</v>
      </c>
      <c r="BP176" s="87"/>
      <c r="BQ176" s="87" t="s">
        <v>1472</v>
      </c>
      <c r="BR176" s="86" t="s">
        <v>1445</v>
      </c>
      <c r="BS176" s="86">
        <v>1</v>
      </c>
      <c r="BT176" s="86" t="s">
        <v>1445</v>
      </c>
      <c r="BU176" s="86">
        <v>1</v>
      </c>
      <c r="BV176" s="86" t="s">
        <v>63</v>
      </c>
      <c r="BW176" s="86">
        <v>1</v>
      </c>
      <c r="BX176" s="86" t="s">
        <v>1447</v>
      </c>
      <c r="BY176" s="86">
        <v>0</v>
      </c>
      <c r="BZ176" s="86" t="s">
        <v>1470</v>
      </c>
      <c r="CA176" s="86">
        <v>2</v>
      </c>
      <c r="CB176" s="86" t="s">
        <v>1452</v>
      </c>
      <c r="CC176" s="86">
        <v>0</v>
      </c>
      <c r="CD176" s="86" t="s">
        <v>1454</v>
      </c>
      <c r="CE176" s="86">
        <v>1</v>
      </c>
      <c r="CF176" s="86" t="s">
        <v>226</v>
      </c>
      <c r="CG176" s="86">
        <v>0</v>
      </c>
      <c r="CH176" s="86" t="s">
        <v>1454</v>
      </c>
      <c r="CI176" s="86">
        <v>1</v>
      </c>
      <c r="CJ176" s="86" t="s">
        <v>1454</v>
      </c>
      <c r="CK176" s="86">
        <v>1</v>
      </c>
      <c r="CL176" s="86" t="s">
        <v>1454</v>
      </c>
      <c r="CM176" s="86">
        <v>1</v>
      </c>
      <c r="CN176" s="86" t="s">
        <v>226</v>
      </c>
      <c r="CO176" s="86">
        <v>0</v>
      </c>
      <c r="CP176" s="87" t="s">
        <v>1477</v>
      </c>
      <c r="CQ176" s="152">
        <v>0</v>
      </c>
    </row>
    <row r="177" spans="1:95" ht="13.2" x14ac:dyDescent="0.25">
      <c r="A177" s="82">
        <v>45573.370507708329</v>
      </c>
      <c r="B177" s="83" t="s">
        <v>625</v>
      </c>
      <c r="C177" s="84" t="s">
        <v>626</v>
      </c>
      <c r="D177" s="83">
        <v>28.6</v>
      </c>
      <c r="E177" s="83">
        <v>0.17</v>
      </c>
      <c r="F177" s="83" t="s">
        <v>114</v>
      </c>
      <c r="G177" s="83" t="s">
        <v>76</v>
      </c>
      <c r="H177" s="83" t="s">
        <v>627</v>
      </c>
      <c r="I177" s="83" t="s">
        <v>63</v>
      </c>
      <c r="J177" s="83" t="s">
        <v>64</v>
      </c>
      <c r="K177" s="83" t="s">
        <v>64</v>
      </c>
      <c r="L177" s="83" t="s">
        <v>78</v>
      </c>
      <c r="M177" s="83" t="s">
        <v>78</v>
      </c>
      <c r="N177" s="83" t="s">
        <v>64</v>
      </c>
      <c r="O177" s="83" t="s">
        <v>64</v>
      </c>
      <c r="P177" s="83" t="s">
        <v>64</v>
      </c>
      <c r="Q177" s="83" t="s">
        <v>64</v>
      </c>
      <c r="R177" s="83" t="s">
        <v>64</v>
      </c>
      <c r="S177" s="83" t="s">
        <v>64</v>
      </c>
      <c r="T177" s="83" t="s">
        <v>64</v>
      </c>
      <c r="U177" s="83" t="s">
        <v>64</v>
      </c>
      <c r="V177" s="83" t="s">
        <v>64</v>
      </c>
      <c r="W177" s="83" t="s">
        <v>64</v>
      </c>
      <c r="X177" s="83" t="s">
        <v>64</v>
      </c>
      <c r="Y177" s="83" t="s">
        <v>78</v>
      </c>
      <c r="Z177" s="83" t="s">
        <v>65</v>
      </c>
      <c r="AA177" s="83" t="s">
        <v>65</v>
      </c>
      <c r="AB177" s="83" t="s">
        <v>65</v>
      </c>
      <c r="AC177" s="83" t="s">
        <v>66</v>
      </c>
      <c r="AD177" s="83" t="s">
        <v>65</v>
      </c>
      <c r="AE177" s="83" t="s">
        <v>65</v>
      </c>
      <c r="AF177" s="83" t="s">
        <v>65</v>
      </c>
      <c r="AG177" s="83" t="s">
        <v>65</v>
      </c>
      <c r="AH177" s="83" t="s">
        <v>66</v>
      </c>
      <c r="AI177" s="83" t="s">
        <v>79</v>
      </c>
      <c r="AJ177" s="83" t="s">
        <v>65</v>
      </c>
      <c r="AK177" s="83" t="s">
        <v>66</v>
      </c>
      <c r="AL177" s="83" t="s">
        <v>66</v>
      </c>
      <c r="AM177" s="83" t="s">
        <v>65</v>
      </c>
      <c r="AN177" s="83" t="s">
        <v>66</v>
      </c>
      <c r="AO177" s="83" t="s">
        <v>66</v>
      </c>
      <c r="AP177" s="83" t="s">
        <v>85</v>
      </c>
      <c r="AQ177" s="83" t="s">
        <v>67</v>
      </c>
      <c r="AR177" s="83" t="s">
        <v>63</v>
      </c>
      <c r="AS177" s="83" t="s">
        <v>628</v>
      </c>
      <c r="AT177" s="83" t="s">
        <v>87</v>
      </c>
      <c r="AU177" s="83" t="s">
        <v>70</v>
      </c>
      <c r="AV177" s="83" t="s">
        <v>71</v>
      </c>
      <c r="AW177" s="83" t="s">
        <v>63</v>
      </c>
      <c r="AX177" s="83" t="s">
        <v>72</v>
      </c>
      <c r="AY177" s="83" t="s">
        <v>72</v>
      </c>
      <c r="AZ177" s="83" t="s">
        <v>72</v>
      </c>
      <c r="BA177" s="83" t="s">
        <v>73</v>
      </c>
      <c r="BB177" s="83" t="s">
        <v>73</v>
      </c>
      <c r="BC177" s="83" t="s">
        <v>73</v>
      </c>
      <c r="BD177" s="83"/>
      <c r="BE177" s="83" t="s">
        <v>73</v>
      </c>
      <c r="BF177" s="83"/>
      <c r="BG177" s="87" t="s">
        <v>631</v>
      </c>
      <c r="BH177" s="87" t="s">
        <v>114</v>
      </c>
      <c r="BI177" s="76" t="s">
        <v>1414</v>
      </c>
      <c r="BJ177">
        <v>14</v>
      </c>
      <c r="BK177" s="87">
        <v>57</v>
      </c>
      <c r="BL177" s="87"/>
      <c r="BM177" s="86" t="s">
        <v>1126</v>
      </c>
      <c r="BN177" s="86" t="s">
        <v>1131</v>
      </c>
      <c r="BO177" s="87" t="s">
        <v>1422</v>
      </c>
      <c r="BP177" s="87"/>
      <c r="BQ177" s="87" t="s">
        <v>1472</v>
      </c>
      <c r="BR177" s="86" t="s">
        <v>1445</v>
      </c>
      <c r="BS177" s="86">
        <v>1</v>
      </c>
      <c r="BT177" s="86" t="s">
        <v>1445</v>
      </c>
      <c r="BU177" s="86">
        <v>1</v>
      </c>
      <c r="BV177" s="86" t="s">
        <v>63</v>
      </c>
      <c r="BW177" s="86">
        <v>1</v>
      </c>
      <c r="BX177" s="86" t="s">
        <v>1448</v>
      </c>
      <c r="BY177" s="86">
        <v>1</v>
      </c>
      <c r="BZ177" s="86" t="s">
        <v>1470</v>
      </c>
      <c r="CA177" s="86">
        <v>2</v>
      </c>
      <c r="CB177" s="86" t="s">
        <v>1452</v>
      </c>
      <c r="CC177" s="86">
        <v>0</v>
      </c>
      <c r="CD177" s="86" t="s">
        <v>1454</v>
      </c>
      <c r="CE177" s="86">
        <v>1</v>
      </c>
      <c r="CF177" s="86" t="s">
        <v>1454</v>
      </c>
      <c r="CG177" s="86">
        <v>1</v>
      </c>
      <c r="CH177" s="86" t="s">
        <v>1454</v>
      </c>
      <c r="CI177" s="86">
        <v>1</v>
      </c>
      <c r="CJ177" s="86" t="s">
        <v>1454</v>
      </c>
      <c r="CK177" s="86">
        <v>1</v>
      </c>
      <c r="CL177" s="86" t="s">
        <v>226</v>
      </c>
      <c r="CM177" s="86">
        <v>0</v>
      </c>
      <c r="CN177" s="86" t="s">
        <v>226</v>
      </c>
      <c r="CO177" s="86">
        <v>0</v>
      </c>
      <c r="CP177" s="87" t="s">
        <v>1477</v>
      </c>
      <c r="CQ177" s="152">
        <v>0</v>
      </c>
    </row>
    <row r="178" spans="1:95" ht="13.2" x14ac:dyDescent="0.25">
      <c r="A178" s="82">
        <v>45573.370839490744</v>
      </c>
      <c r="B178" s="83" t="s">
        <v>632</v>
      </c>
      <c r="C178" s="84" t="s">
        <v>633</v>
      </c>
      <c r="D178" s="83">
        <v>21.4</v>
      </c>
      <c r="E178" s="83">
        <v>0.04</v>
      </c>
      <c r="F178" s="83" t="s">
        <v>114</v>
      </c>
      <c r="G178" s="83" t="s">
        <v>76</v>
      </c>
      <c r="H178" s="83" t="s">
        <v>634</v>
      </c>
      <c r="I178" s="83" t="s">
        <v>63</v>
      </c>
      <c r="J178" s="83" t="s">
        <v>64</v>
      </c>
      <c r="K178" s="83" t="s">
        <v>64</v>
      </c>
      <c r="L178" s="83" t="s">
        <v>64</v>
      </c>
      <c r="M178" s="83" t="s">
        <v>78</v>
      </c>
      <c r="N178" s="83" t="s">
        <v>64</v>
      </c>
      <c r="O178" s="83" t="s">
        <v>64</v>
      </c>
      <c r="P178" s="83" t="s">
        <v>84</v>
      </c>
      <c r="Q178" s="83" t="s">
        <v>84</v>
      </c>
      <c r="R178" s="83" t="s">
        <v>64</v>
      </c>
      <c r="S178" s="83" t="s">
        <v>64</v>
      </c>
      <c r="T178" s="83" t="s">
        <v>64</v>
      </c>
      <c r="U178" s="83" t="s">
        <v>64</v>
      </c>
      <c r="V178" s="83" t="s">
        <v>64</v>
      </c>
      <c r="W178" s="83" t="s">
        <v>64</v>
      </c>
      <c r="X178" s="83" t="s">
        <v>64</v>
      </c>
      <c r="Y178" s="83" t="s">
        <v>78</v>
      </c>
      <c r="Z178" s="83" t="s">
        <v>65</v>
      </c>
      <c r="AA178" s="83" t="s">
        <v>65</v>
      </c>
      <c r="AB178" s="83" t="s">
        <v>65</v>
      </c>
      <c r="AC178" s="83" t="s">
        <v>65</v>
      </c>
      <c r="AD178" s="83" t="s">
        <v>66</v>
      </c>
      <c r="AE178" s="83" t="s">
        <v>66</v>
      </c>
      <c r="AF178" s="83" t="s">
        <v>66</v>
      </c>
      <c r="AG178" s="83" t="s">
        <v>66</v>
      </c>
      <c r="AH178" s="83" t="s">
        <v>65</v>
      </c>
      <c r="AI178" s="83" t="s">
        <v>79</v>
      </c>
      <c r="AJ178" s="83" t="s">
        <v>66</v>
      </c>
      <c r="AK178" s="83" t="s">
        <v>66</v>
      </c>
      <c r="AL178" s="83" t="s">
        <v>66</v>
      </c>
      <c r="AM178" s="83" t="s">
        <v>66</v>
      </c>
      <c r="AN178" s="83" t="s">
        <v>66</v>
      </c>
      <c r="AO178" s="83" t="s">
        <v>66</v>
      </c>
      <c r="AP178" s="83" t="s">
        <v>85</v>
      </c>
      <c r="AQ178" s="83" t="s">
        <v>85</v>
      </c>
      <c r="AR178" s="83" t="s">
        <v>86</v>
      </c>
      <c r="AS178" s="83" t="s">
        <v>635</v>
      </c>
      <c r="AT178" s="83" t="s">
        <v>69</v>
      </c>
      <c r="AU178" s="83" t="s">
        <v>93</v>
      </c>
      <c r="AV178" s="83" t="s">
        <v>71</v>
      </c>
      <c r="AW178" s="83" t="s">
        <v>72</v>
      </c>
      <c r="AX178" s="83" t="s">
        <v>72</v>
      </c>
      <c r="AY178" s="83" t="s">
        <v>72</v>
      </c>
      <c r="AZ178" s="83" t="s">
        <v>72</v>
      </c>
      <c r="BA178" s="83" t="s">
        <v>73</v>
      </c>
      <c r="BB178" s="83" t="s">
        <v>72</v>
      </c>
      <c r="BC178" s="83" t="s">
        <v>73</v>
      </c>
      <c r="BD178" s="83" t="s">
        <v>146</v>
      </c>
      <c r="BE178" s="83" t="s">
        <v>73</v>
      </c>
      <c r="BF178" s="83"/>
      <c r="BG178" s="87" t="s">
        <v>631</v>
      </c>
      <c r="BH178" s="87" t="s">
        <v>114</v>
      </c>
      <c r="BI178" s="76" t="s">
        <v>1414</v>
      </c>
      <c r="BJ178">
        <v>13</v>
      </c>
      <c r="BK178" s="87">
        <v>53</v>
      </c>
      <c r="BL178" s="87"/>
      <c r="BM178" s="86" t="s">
        <v>1126</v>
      </c>
      <c r="BN178" s="86" t="s">
        <v>1131</v>
      </c>
      <c r="BO178" s="87" t="s">
        <v>1422</v>
      </c>
      <c r="BP178" s="87"/>
      <c r="BQ178" s="87" t="s">
        <v>1472</v>
      </c>
      <c r="BR178" s="86" t="s">
        <v>1445</v>
      </c>
      <c r="BS178" s="86">
        <v>1</v>
      </c>
      <c r="BT178" s="86" t="s">
        <v>1445</v>
      </c>
      <c r="BU178" s="86">
        <v>1</v>
      </c>
      <c r="BV178" s="86" t="s">
        <v>63</v>
      </c>
      <c r="BW178" s="86">
        <v>1</v>
      </c>
      <c r="BX178" s="86" t="s">
        <v>1447</v>
      </c>
      <c r="BY178" s="86">
        <v>0</v>
      </c>
      <c r="BZ178" s="86" t="s">
        <v>1449</v>
      </c>
      <c r="CA178" s="86">
        <v>0</v>
      </c>
      <c r="CB178" s="86" t="s">
        <v>1452</v>
      </c>
      <c r="CC178" s="86">
        <v>0</v>
      </c>
      <c r="CD178" s="86" t="s">
        <v>1454</v>
      </c>
      <c r="CE178" s="86">
        <v>1</v>
      </c>
      <c r="CF178" s="86" t="s">
        <v>1454</v>
      </c>
      <c r="CG178" s="86">
        <v>1</v>
      </c>
      <c r="CH178" s="86" t="s">
        <v>1454</v>
      </c>
      <c r="CI178" s="86">
        <v>1</v>
      </c>
      <c r="CJ178" s="86" t="s">
        <v>1454</v>
      </c>
      <c r="CK178" s="86">
        <v>1</v>
      </c>
      <c r="CL178" s="86" t="s">
        <v>226</v>
      </c>
      <c r="CM178" s="86">
        <v>0</v>
      </c>
      <c r="CN178" s="86" t="s">
        <v>1454</v>
      </c>
      <c r="CO178" s="86">
        <v>1</v>
      </c>
      <c r="CP178" s="87" t="s">
        <v>1478</v>
      </c>
      <c r="CQ178" s="152">
        <v>1</v>
      </c>
    </row>
    <row r="179" spans="1:95" ht="13.2" x14ac:dyDescent="0.25">
      <c r="A179" s="82">
        <v>45573.373880775463</v>
      </c>
      <c r="B179" s="83" t="s">
        <v>636</v>
      </c>
      <c r="C179" s="84" t="s">
        <v>637</v>
      </c>
      <c r="D179" s="83">
        <v>86.61</v>
      </c>
      <c r="E179" s="83">
        <v>0.17</v>
      </c>
      <c r="F179" s="83" t="s">
        <v>114</v>
      </c>
      <c r="G179" s="83" t="s">
        <v>76</v>
      </c>
      <c r="H179" s="83" t="s">
        <v>614</v>
      </c>
      <c r="I179" s="83" t="s">
        <v>63</v>
      </c>
      <c r="J179" s="83" t="s">
        <v>64</v>
      </c>
      <c r="K179" s="83" t="s">
        <v>64</v>
      </c>
      <c r="L179" s="83" t="s">
        <v>64</v>
      </c>
      <c r="M179" s="83" t="s">
        <v>64</v>
      </c>
      <c r="N179" s="83" t="s">
        <v>64</v>
      </c>
      <c r="O179" s="83" t="s">
        <v>84</v>
      </c>
      <c r="P179" s="83" t="s">
        <v>84</v>
      </c>
      <c r="Q179" s="83" t="s">
        <v>78</v>
      </c>
      <c r="R179" s="83" t="s">
        <v>64</v>
      </c>
      <c r="S179" s="83" t="s">
        <v>64</v>
      </c>
      <c r="T179" s="83" t="s">
        <v>78</v>
      </c>
      <c r="U179" s="83" t="s">
        <v>64</v>
      </c>
      <c r="V179" s="83" t="s">
        <v>64</v>
      </c>
      <c r="W179" s="83" t="s">
        <v>78</v>
      </c>
      <c r="X179" s="83" t="s">
        <v>64</v>
      </c>
      <c r="Y179" s="83" t="s">
        <v>64</v>
      </c>
      <c r="Z179" s="83" t="s">
        <v>65</v>
      </c>
      <c r="AA179" s="83" t="s">
        <v>65</v>
      </c>
      <c r="AB179" s="83" t="s">
        <v>66</v>
      </c>
      <c r="AC179" s="83" t="s">
        <v>66</v>
      </c>
      <c r="AD179" s="83" t="s">
        <v>66</v>
      </c>
      <c r="AE179" s="83" t="s">
        <v>66</v>
      </c>
      <c r="AF179" s="83" t="s">
        <v>66</v>
      </c>
      <c r="AG179" s="83" t="s">
        <v>66</v>
      </c>
      <c r="AH179" s="83" t="s">
        <v>66</v>
      </c>
      <c r="AI179" s="83" t="s">
        <v>79</v>
      </c>
      <c r="AJ179" s="83" t="s">
        <v>66</v>
      </c>
      <c r="AK179" s="83" t="s">
        <v>66</v>
      </c>
      <c r="AL179" s="83" t="s">
        <v>66</v>
      </c>
      <c r="AM179" s="83" t="s">
        <v>66</v>
      </c>
      <c r="AN179" s="83" t="s">
        <v>66</v>
      </c>
      <c r="AO179" s="83" t="s">
        <v>66</v>
      </c>
      <c r="AP179" s="83" t="s">
        <v>67</v>
      </c>
      <c r="AQ179" s="83" t="s">
        <v>67</v>
      </c>
      <c r="AR179" s="83" t="s">
        <v>86</v>
      </c>
      <c r="AS179" s="83" t="s">
        <v>81</v>
      </c>
      <c r="AT179" s="83" t="s">
        <v>87</v>
      </c>
      <c r="AU179" s="83" t="s">
        <v>70</v>
      </c>
      <c r="AV179" s="83" t="s">
        <v>132</v>
      </c>
      <c r="AW179" s="83" t="s">
        <v>73</v>
      </c>
      <c r="AX179" s="83" t="s">
        <v>72</v>
      </c>
      <c r="AY179" s="83" t="s">
        <v>73</v>
      </c>
      <c r="AZ179" s="83" t="s">
        <v>63</v>
      </c>
      <c r="BA179" s="83" t="s">
        <v>73</v>
      </c>
      <c r="BB179" s="83" t="s">
        <v>63</v>
      </c>
      <c r="BC179" s="83" t="s">
        <v>73</v>
      </c>
      <c r="BD179" s="83"/>
      <c r="BE179" s="83" t="s">
        <v>73</v>
      </c>
      <c r="BF179" s="83"/>
      <c r="BG179" s="87" t="s">
        <v>631</v>
      </c>
      <c r="BH179" s="87" t="s">
        <v>114</v>
      </c>
      <c r="BI179" s="76" t="s">
        <v>1414</v>
      </c>
      <c r="BJ179">
        <v>10</v>
      </c>
      <c r="BK179" s="87">
        <v>50</v>
      </c>
      <c r="BL179" s="87"/>
      <c r="BM179" s="86" t="s">
        <v>1126</v>
      </c>
      <c r="BN179" s="86" t="s">
        <v>1131</v>
      </c>
      <c r="BO179" s="87" t="s">
        <v>68</v>
      </c>
      <c r="BP179" s="87"/>
      <c r="BQ179" s="87" t="s">
        <v>1472</v>
      </c>
      <c r="BR179" s="86" t="s">
        <v>1445</v>
      </c>
      <c r="BS179" s="86">
        <v>1</v>
      </c>
      <c r="BT179" s="86" t="s">
        <v>1445</v>
      </c>
      <c r="BU179" s="86">
        <v>1</v>
      </c>
      <c r="BV179" s="86" t="s">
        <v>63</v>
      </c>
      <c r="BW179" s="86">
        <v>1</v>
      </c>
      <c r="BX179" s="86" t="s">
        <v>1448</v>
      </c>
      <c r="BY179" s="86">
        <v>1</v>
      </c>
      <c r="BZ179" s="86" t="s">
        <v>1470</v>
      </c>
      <c r="CA179" s="86">
        <v>2</v>
      </c>
      <c r="CB179" s="86" t="s">
        <v>1452</v>
      </c>
      <c r="CC179" s="86">
        <v>0</v>
      </c>
      <c r="CD179" s="86" t="s">
        <v>226</v>
      </c>
      <c r="CE179" s="86">
        <v>0</v>
      </c>
      <c r="CF179" s="86" t="s">
        <v>1454</v>
      </c>
      <c r="CG179" s="86">
        <v>1</v>
      </c>
      <c r="CH179" s="86" t="s">
        <v>226</v>
      </c>
      <c r="CI179" s="86">
        <v>0</v>
      </c>
      <c r="CJ179" s="86" t="s">
        <v>1454</v>
      </c>
      <c r="CK179" s="86">
        <v>1</v>
      </c>
      <c r="CL179" s="86" t="s">
        <v>226</v>
      </c>
      <c r="CM179" s="86">
        <v>0</v>
      </c>
      <c r="CN179" s="86" t="s">
        <v>1454</v>
      </c>
      <c r="CO179" s="86">
        <v>1</v>
      </c>
      <c r="CP179" s="87" t="s">
        <v>1477</v>
      </c>
      <c r="CQ179" s="152">
        <v>0</v>
      </c>
    </row>
    <row r="180" spans="1:95" ht="13.2" x14ac:dyDescent="0.25">
      <c r="A180" s="82">
        <v>45573.375507500001</v>
      </c>
      <c r="B180" s="83" t="s">
        <v>638</v>
      </c>
      <c r="C180" s="84" t="s">
        <v>639</v>
      </c>
      <c r="D180" s="83">
        <v>100</v>
      </c>
      <c r="E180" s="83">
        <v>0.83</v>
      </c>
      <c r="F180" s="83" t="s">
        <v>114</v>
      </c>
      <c r="G180" s="83" t="s">
        <v>76</v>
      </c>
      <c r="H180" s="83" t="s">
        <v>614</v>
      </c>
      <c r="I180" s="83" t="s">
        <v>63</v>
      </c>
      <c r="J180" s="83" t="s">
        <v>145</v>
      </c>
      <c r="K180" s="83" t="s">
        <v>64</v>
      </c>
      <c r="L180" s="83" t="s">
        <v>64</v>
      </c>
      <c r="M180" s="83" t="s">
        <v>64</v>
      </c>
      <c r="N180" s="83" t="s">
        <v>64</v>
      </c>
      <c r="O180" s="83" t="s">
        <v>64</v>
      </c>
      <c r="P180" s="83" t="s">
        <v>84</v>
      </c>
      <c r="Q180" s="83" t="s">
        <v>84</v>
      </c>
      <c r="R180" s="83" t="s">
        <v>64</v>
      </c>
      <c r="S180" s="83" t="s">
        <v>64</v>
      </c>
      <c r="T180" s="83" t="s">
        <v>84</v>
      </c>
      <c r="U180" s="83" t="s">
        <v>84</v>
      </c>
      <c r="V180" s="83" t="s">
        <v>84</v>
      </c>
      <c r="W180" s="83" t="s">
        <v>84</v>
      </c>
      <c r="X180" s="83" t="s">
        <v>64</v>
      </c>
      <c r="Y180" s="83" t="s">
        <v>64</v>
      </c>
      <c r="Z180" s="83" t="s">
        <v>66</v>
      </c>
      <c r="AA180" s="83" t="s">
        <v>66</v>
      </c>
      <c r="AB180" s="83" t="s">
        <v>66</v>
      </c>
      <c r="AC180" s="83" t="s">
        <v>65</v>
      </c>
      <c r="AD180" s="83" t="s">
        <v>65</v>
      </c>
      <c r="AE180" s="83" t="s">
        <v>66</v>
      </c>
      <c r="AF180" s="83" t="s">
        <v>66</v>
      </c>
      <c r="AG180" s="83" t="s">
        <v>66</v>
      </c>
      <c r="AH180" s="83" t="s">
        <v>66</v>
      </c>
      <c r="AI180" s="83" t="s">
        <v>66</v>
      </c>
      <c r="AJ180" s="83" t="s">
        <v>79</v>
      </c>
      <c r="AK180" s="83" t="s">
        <v>79</v>
      </c>
      <c r="AL180" s="83" t="s">
        <v>66</v>
      </c>
      <c r="AM180" s="83" t="s">
        <v>66</v>
      </c>
      <c r="AN180" s="83" t="s">
        <v>66</v>
      </c>
      <c r="AO180" s="83" t="s">
        <v>66</v>
      </c>
      <c r="AP180" s="83" t="s">
        <v>80</v>
      </c>
      <c r="AQ180" s="83" t="s">
        <v>80</v>
      </c>
      <c r="AR180" s="83" t="s">
        <v>73</v>
      </c>
      <c r="AS180" s="83" t="s">
        <v>81</v>
      </c>
      <c r="AT180" s="83" t="s">
        <v>69</v>
      </c>
      <c r="AU180" s="83" t="s">
        <v>93</v>
      </c>
      <c r="AV180" s="83" t="s">
        <v>71</v>
      </c>
      <c r="AW180" s="83" t="s">
        <v>72</v>
      </c>
      <c r="AX180" s="83" t="s">
        <v>73</v>
      </c>
      <c r="AY180" s="83" t="s">
        <v>63</v>
      </c>
      <c r="AZ180" s="83" t="s">
        <v>63</v>
      </c>
      <c r="BA180" s="83" t="s">
        <v>72</v>
      </c>
      <c r="BB180" s="83" t="s">
        <v>73</v>
      </c>
      <c r="BC180" s="83" t="s">
        <v>73</v>
      </c>
      <c r="BD180" s="83"/>
      <c r="BE180" s="83" t="s">
        <v>73</v>
      </c>
      <c r="BF180" s="83"/>
      <c r="BG180" s="87" t="s">
        <v>631</v>
      </c>
      <c r="BH180" s="87" t="s">
        <v>114</v>
      </c>
      <c r="BI180" s="76" t="s">
        <v>1414</v>
      </c>
      <c r="BJ180">
        <v>8</v>
      </c>
      <c r="BK180" s="87">
        <v>47</v>
      </c>
      <c r="BL180" s="87"/>
      <c r="BM180" s="86" t="s">
        <v>1126</v>
      </c>
      <c r="BN180" s="86" t="s">
        <v>1131</v>
      </c>
      <c r="BO180" s="87" t="s">
        <v>68</v>
      </c>
      <c r="BP180" s="87"/>
      <c r="BQ180" s="87" t="s">
        <v>1472</v>
      </c>
      <c r="BR180" s="86" t="s">
        <v>1444</v>
      </c>
      <c r="BS180" s="86">
        <v>0</v>
      </c>
      <c r="BT180" s="86" t="s">
        <v>1444</v>
      </c>
      <c r="BU180" s="86">
        <v>0</v>
      </c>
      <c r="BV180" s="86" t="s">
        <v>73</v>
      </c>
      <c r="BW180" s="86">
        <v>0</v>
      </c>
      <c r="BX180" s="86" t="s">
        <v>1447</v>
      </c>
      <c r="BY180" s="86">
        <v>0</v>
      </c>
      <c r="BZ180" s="86" t="s">
        <v>1449</v>
      </c>
      <c r="CA180" s="86">
        <v>0</v>
      </c>
      <c r="CB180" s="86" t="s">
        <v>1452</v>
      </c>
      <c r="CC180" s="86">
        <v>0</v>
      </c>
      <c r="CD180" s="86" t="s">
        <v>1454</v>
      </c>
      <c r="CE180" s="86">
        <v>1</v>
      </c>
      <c r="CF180" s="86" t="s">
        <v>226</v>
      </c>
      <c r="CG180" s="86">
        <v>0</v>
      </c>
      <c r="CH180" s="86" t="s">
        <v>1454</v>
      </c>
      <c r="CI180" s="86">
        <v>1</v>
      </c>
      <c r="CJ180" s="86" t="s">
        <v>1454</v>
      </c>
      <c r="CK180" s="86">
        <v>1</v>
      </c>
      <c r="CL180" s="86" t="s">
        <v>1454</v>
      </c>
      <c r="CM180" s="86">
        <v>1</v>
      </c>
      <c r="CN180" s="86" t="s">
        <v>226</v>
      </c>
      <c r="CO180" s="86">
        <v>0</v>
      </c>
      <c r="CP180" s="87" t="s">
        <v>1477</v>
      </c>
      <c r="CQ180" s="152">
        <v>0</v>
      </c>
    </row>
    <row r="181" spans="1:95" ht="13.2" x14ac:dyDescent="0.25">
      <c r="A181" s="82">
        <v>45573.376832731483</v>
      </c>
      <c r="B181" s="83" t="s">
        <v>640</v>
      </c>
      <c r="C181" s="84" t="s">
        <v>641</v>
      </c>
      <c r="D181" s="83">
        <v>91.96</v>
      </c>
      <c r="E181" s="83">
        <v>0.54</v>
      </c>
      <c r="F181" s="83" t="s">
        <v>114</v>
      </c>
      <c r="G181" s="83" t="s">
        <v>291</v>
      </c>
      <c r="H181" s="83" t="s">
        <v>631</v>
      </c>
      <c r="I181" s="83" t="s">
        <v>63</v>
      </c>
      <c r="J181" s="83" t="s">
        <v>78</v>
      </c>
      <c r="K181" s="83" t="s">
        <v>84</v>
      </c>
      <c r="L181" s="83" t="s">
        <v>64</v>
      </c>
      <c r="M181" s="83" t="s">
        <v>84</v>
      </c>
      <c r="N181" s="83" t="s">
        <v>64</v>
      </c>
      <c r="O181" s="83" t="s">
        <v>78</v>
      </c>
      <c r="P181" s="83" t="s">
        <v>64</v>
      </c>
      <c r="Q181" s="83" t="s">
        <v>64</v>
      </c>
      <c r="R181" s="83" t="s">
        <v>64</v>
      </c>
      <c r="S181" s="83" t="s">
        <v>64</v>
      </c>
      <c r="T181" s="83" t="s">
        <v>84</v>
      </c>
      <c r="U181" s="83" t="s">
        <v>64</v>
      </c>
      <c r="V181" s="83" t="s">
        <v>64</v>
      </c>
      <c r="W181" s="83" t="s">
        <v>64</v>
      </c>
      <c r="X181" s="83" t="s">
        <v>64</v>
      </c>
      <c r="Y181" s="83" t="s">
        <v>84</v>
      </c>
      <c r="Z181" s="83" t="s">
        <v>79</v>
      </c>
      <c r="AA181" s="83" t="s">
        <v>65</v>
      </c>
      <c r="AB181" s="83" t="s">
        <v>66</v>
      </c>
      <c r="AC181" s="83" t="s">
        <v>79</v>
      </c>
      <c r="AD181" s="83" t="s">
        <v>79</v>
      </c>
      <c r="AE181" s="83" t="s">
        <v>66</v>
      </c>
      <c r="AF181" s="83" t="s">
        <v>79</v>
      </c>
      <c r="AG181" s="83" t="s">
        <v>66</v>
      </c>
      <c r="AH181" s="83" t="s">
        <v>79</v>
      </c>
      <c r="AI181" s="83" t="s">
        <v>66</v>
      </c>
      <c r="AJ181" s="83" t="s">
        <v>101</v>
      </c>
      <c r="AK181" s="83" t="s">
        <v>101</v>
      </c>
      <c r="AL181" s="83" t="s">
        <v>101</v>
      </c>
      <c r="AM181" s="83" t="s">
        <v>79</v>
      </c>
      <c r="AN181" s="83" t="s">
        <v>79</v>
      </c>
      <c r="AO181" s="83" t="s">
        <v>66</v>
      </c>
      <c r="AP181" s="83" t="s">
        <v>67</v>
      </c>
      <c r="AQ181" s="83" t="s">
        <v>67</v>
      </c>
      <c r="AR181" s="83" t="s">
        <v>86</v>
      </c>
      <c r="AS181" s="83" t="s">
        <v>68</v>
      </c>
      <c r="AT181" s="83" t="s">
        <v>169</v>
      </c>
      <c r="AU181" s="83" t="s">
        <v>80</v>
      </c>
      <c r="AV181" s="83" t="s">
        <v>71</v>
      </c>
      <c r="AW181" s="83" t="s">
        <v>73</v>
      </c>
      <c r="AX181" s="83" t="s">
        <v>72</v>
      </c>
      <c r="AY181" s="83" t="s">
        <v>63</v>
      </c>
      <c r="AZ181" s="83" t="s">
        <v>63</v>
      </c>
      <c r="BA181" s="83" t="s">
        <v>72</v>
      </c>
      <c r="BB181" s="83" t="s">
        <v>73</v>
      </c>
      <c r="BC181" s="83" t="s">
        <v>73</v>
      </c>
      <c r="BD181" s="83"/>
      <c r="BE181" s="83" t="s">
        <v>73</v>
      </c>
      <c r="BF181" s="83"/>
      <c r="BG181" s="87" t="s">
        <v>631</v>
      </c>
      <c r="BH181" s="87" t="s">
        <v>114</v>
      </c>
      <c r="BI181" s="76" t="s">
        <v>1414</v>
      </c>
      <c r="BJ181">
        <v>10</v>
      </c>
      <c r="BK181" s="87">
        <v>41</v>
      </c>
      <c r="BL181" s="87"/>
      <c r="BM181" s="86" t="s">
        <v>1126</v>
      </c>
      <c r="BN181" s="86" t="s">
        <v>1131</v>
      </c>
      <c r="BO181" s="87" t="s">
        <v>68</v>
      </c>
      <c r="BP181" s="87"/>
      <c r="BQ181" s="87" t="s">
        <v>1472</v>
      </c>
      <c r="BR181" s="86" t="s">
        <v>1445</v>
      </c>
      <c r="BS181" s="86">
        <v>1</v>
      </c>
      <c r="BT181" s="86" t="s">
        <v>1445</v>
      </c>
      <c r="BU181" s="86">
        <v>1</v>
      </c>
      <c r="BV181" s="86" t="s">
        <v>63</v>
      </c>
      <c r="BW181" s="86">
        <v>1</v>
      </c>
      <c r="BX181" s="86" t="s">
        <v>1447</v>
      </c>
      <c r="BY181" s="86">
        <v>0</v>
      </c>
      <c r="BZ181" s="86" t="s">
        <v>1450</v>
      </c>
      <c r="CA181" s="86">
        <v>1</v>
      </c>
      <c r="CB181" s="86" t="s">
        <v>1452</v>
      </c>
      <c r="CC181" s="86">
        <v>0</v>
      </c>
      <c r="CD181" s="86" t="s">
        <v>226</v>
      </c>
      <c r="CE181" s="86">
        <v>0</v>
      </c>
      <c r="CF181" s="86" t="s">
        <v>1454</v>
      </c>
      <c r="CG181" s="86">
        <v>1</v>
      </c>
      <c r="CH181" s="86" t="s">
        <v>1454</v>
      </c>
      <c r="CI181" s="86">
        <v>1</v>
      </c>
      <c r="CJ181" s="86" t="s">
        <v>1454</v>
      </c>
      <c r="CK181" s="86">
        <v>1</v>
      </c>
      <c r="CL181" s="86" t="s">
        <v>1454</v>
      </c>
      <c r="CM181" s="86">
        <v>1</v>
      </c>
      <c r="CN181" s="86" t="s">
        <v>226</v>
      </c>
      <c r="CO181" s="86">
        <v>0</v>
      </c>
      <c r="CP181" s="87" t="s">
        <v>1477</v>
      </c>
      <c r="CQ181" s="152">
        <v>0</v>
      </c>
    </row>
    <row r="182" spans="1:95" ht="13.2" x14ac:dyDescent="0.25">
      <c r="A182" s="82">
        <v>45573.37752065972</v>
      </c>
      <c r="B182" s="83" t="s">
        <v>642</v>
      </c>
      <c r="C182" s="84" t="s">
        <v>643</v>
      </c>
      <c r="D182" s="83">
        <v>30.4</v>
      </c>
      <c r="E182" s="83">
        <v>0.42</v>
      </c>
      <c r="F182" s="83" t="s">
        <v>114</v>
      </c>
      <c r="G182" s="83" t="s">
        <v>76</v>
      </c>
      <c r="H182" s="83" t="s">
        <v>631</v>
      </c>
      <c r="I182" s="83" t="s">
        <v>63</v>
      </c>
      <c r="J182" s="83" t="s">
        <v>64</v>
      </c>
      <c r="K182" s="83" t="s">
        <v>64</v>
      </c>
      <c r="L182" s="83" t="s">
        <v>64</v>
      </c>
      <c r="M182" s="83" t="s">
        <v>64</v>
      </c>
      <c r="N182" s="83" t="s">
        <v>84</v>
      </c>
      <c r="O182" s="83" t="s">
        <v>64</v>
      </c>
      <c r="P182" s="83" t="s">
        <v>84</v>
      </c>
      <c r="Q182" s="83" t="s">
        <v>64</v>
      </c>
      <c r="R182" s="83" t="s">
        <v>64</v>
      </c>
      <c r="S182" s="83" t="s">
        <v>64</v>
      </c>
      <c r="T182" s="83" t="s">
        <v>64</v>
      </c>
      <c r="U182" s="83" t="s">
        <v>84</v>
      </c>
      <c r="V182" s="83" t="s">
        <v>64</v>
      </c>
      <c r="W182" s="83" t="s">
        <v>64</v>
      </c>
      <c r="X182" s="83" t="s">
        <v>64</v>
      </c>
      <c r="Y182" s="83" t="s">
        <v>64</v>
      </c>
      <c r="Z182" s="83" t="s">
        <v>66</v>
      </c>
      <c r="AA182" s="83" t="s">
        <v>66</v>
      </c>
      <c r="AB182" s="83" t="s">
        <v>66</v>
      </c>
      <c r="AC182" s="83" t="s">
        <v>65</v>
      </c>
      <c r="AD182" s="83" t="s">
        <v>65</v>
      </c>
      <c r="AE182" s="83" t="s">
        <v>66</v>
      </c>
      <c r="AF182" s="83" t="s">
        <v>66</v>
      </c>
      <c r="AG182" s="83" t="s">
        <v>65</v>
      </c>
      <c r="AH182" s="83" t="s">
        <v>66</v>
      </c>
      <c r="AI182" s="83" t="s">
        <v>79</v>
      </c>
      <c r="AJ182" s="83" t="s">
        <v>66</v>
      </c>
      <c r="AK182" s="83" t="s">
        <v>66</v>
      </c>
      <c r="AL182" s="83" t="s">
        <v>66</v>
      </c>
      <c r="AM182" s="83" t="s">
        <v>66</v>
      </c>
      <c r="AN182" s="83" t="s">
        <v>66</v>
      </c>
      <c r="AO182" s="83" t="s">
        <v>66</v>
      </c>
      <c r="AP182" s="83" t="s">
        <v>80</v>
      </c>
      <c r="AQ182" s="83" t="s">
        <v>80</v>
      </c>
      <c r="AR182" s="83" t="s">
        <v>63</v>
      </c>
      <c r="AS182" s="83" t="s">
        <v>68</v>
      </c>
      <c r="AT182" s="83" t="s">
        <v>69</v>
      </c>
      <c r="AU182" s="83" t="s">
        <v>70</v>
      </c>
      <c r="AV182" s="83" t="s">
        <v>71</v>
      </c>
      <c r="AW182" s="83" t="s">
        <v>73</v>
      </c>
      <c r="AX182" s="83" t="s">
        <v>73</v>
      </c>
      <c r="AY182" s="83" t="s">
        <v>72</v>
      </c>
      <c r="AZ182" s="83" t="s">
        <v>72</v>
      </c>
      <c r="BA182" s="83" t="s">
        <v>73</v>
      </c>
      <c r="BB182" s="83" t="s">
        <v>73</v>
      </c>
      <c r="BC182" s="83" t="s">
        <v>73</v>
      </c>
      <c r="BD182" s="83"/>
      <c r="BE182" s="83" t="s">
        <v>73</v>
      </c>
      <c r="BF182" s="83"/>
      <c r="BG182" s="87" t="s">
        <v>631</v>
      </c>
      <c r="BH182" s="87" t="s">
        <v>114</v>
      </c>
      <c r="BI182" s="76" t="s">
        <v>1414</v>
      </c>
      <c r="BJ182">
        <v>12</v>
      </c>
      <c r="BK182" s="87">
        <v>51</v>
      </c>
      <c r="BL182" s="87"/>
      <c r="BM182" s="86" t="s">
        <v>1126</v>
      </c>
      <c r="BN182" s="86" t="s">
        <v>1131</v>
      </c>
      <c r="BO182" s="87" t="s">
        <v>68</v>
      </c>
      <c r="BP182" s="87"/>
      <c r="BQ182" s="87" t="s">
        <v>1472</v>
      </c>
      <c r="BR182" s="86" t="s">
        <v>1444</v>
      </c>
      <c r="BS182" s="86">
        <v>0</v>
      </c>
      <c r="BT182" s="86" t="s">
        <v>1444</v>
      </c>
      <c r="BU182" s="86">
        <v>0</v>
      </c>
      <c r="BV182" s="86" t="s">
        <v>63</v>
      </c>
      <c r="BW182" s="86">
        <v>1</v>
      </c>
      <c r="BX182" s="86" t="s">
        <v>1447</v>
      </c>
      <c r="BY182" s="86">
        <v>0</v>
      </c>
      <c r="BZ182" s="86" t="s">
        <v>1470</v>
      </c>
      <c r="CA182" s="86">
        <v>2</v>
      </c>
      <c r="CB182" s="86" t="s">
        <v>1452</v>
      </c>
      <c r="CC182" s="86">
        <v>0</v>
      </c>
      <c r="CD182" s="86" t="s">
        <v>226</v>
      </c>
      <c r="CE182" s="86">
        <v>0</v>
      </c>
      <c r="CF182" s="86" t="s">
        <v>226</v>
      </c>
      <c r="CG182" s="86">
        <v>0</v>
      </c>
      <c r="CH182" s="86" t="s">
        <v>1454</v>
      </c>
      <c r="CI182" s="86">
        <v>1</v>
      </c>
      <c r="CJ182" s="86" t="s">
        <v>1454</v>
      </c>
      <c r="CK182" s="86">
        <v>1</v>
      </c>
      <c r="CL182" s="86" t="s">
        <v>226</v>
      </c>
      <c r="CM182" s="86">
        <v>0</v>
      </c>
      <c r="CN182" s="86" t="s">
        <v>226</v>
      </c>
      <c r="CO182" s="86">
        <v>0</v>
      </c>
      <c r="CP182" s="87" t="s">
        <v>1477</v>
      </c>
      <c r="CQ182" s="152">
        <v>0</v>
      </c>
    </row>
    <row r="183" spans="1:95" ht="13.2" x14ac:dyDescent="0.25">
      <c r="A183" s="82">
        <v>45573.380233171294</v>
      </c>
      <c r="B183" s="83" t="s">
        <v>646</v>
      </c>
      <c r="C183" s="84" t="s">
        <v>647</v>
      </c>
      <c r="D183" s="83">
        <v>60.19</v>
      </c>
      <c r="E183" s="83">
        <v>0.33</v>
      </c>
      <c r="F183" s="83" t="s">
        <v>423</v>
      </c>
      <c r="G183" s="83" t="s">
        <v>76</v>
      </c>
      <c r="H183" s="83" t="s">
        <v>648</v>
      </c>
      <c r="I183" s="83" t="s">
        <v>63</v>
      </c>
      <c r="J183" s="83" t="s">
        <v>64</v>
      </c>
      <c r="K183" s="83" t="s">
        <v>84</v>
      </c>
      <c r="L183" s="83" t="s">
        <v>64</v>
      </c>
      <c r="M183" s="83" t="s">
        <v>84</v>
      </c>
      <c r="N183" s="83" t="s">
        <v>64</v>
      </c>
      <c r="O183" s="83" t="s">
        <v>64</v>
      </c>
      <c r="P183" s="83" t="s">
        <v>64</v>
      </c>
      <c r="Q183" s="83" t="s">
        <v>84</v>
      </c>
      <c r="R183" s="83" t="s">
        <v>64</v>
      </c>
      <c r="S183" s="83" t="s">
        <v>64</v>
      </c>
      <c r="T183" s="83" t="s">
        <v>64</v>
      </c>
      <c r="U183" s="83" t="s">
        <v>84</v>
      </c>
      <c r="V183" s="83" t="s">
        <v>64</v>
      </c>
      <c r="W183" s="83" t="s">
        <v>64</v>
      </c>
      <c r="X183" s="83" t="s">
        <v>64</v>
      </c>
      <c r="Y183" s="83" t="s">
        <v>64</v>
      </c>
      <c r="Z183" s="83" t="s">
        <v>66</v>
      </c>
      <c r="AA183" s="83" t="s">
        <v>65</v>
      </c>
      <c r="AB183" s="83" t="s">
        <v>65</v>
      </c>
      <c r="AC183" s="83" t="s">
        <v>66</v>
      </c>
      <c r="AD183" s="83" t="s">
        <v>66</v>
      </c>
      <c r="AE183" s="83" t="s">
        <v>65</v>
      </c>
      <c r="AF183" s="83" t="s">
        <v>66</v>
      </c>
      <c r="AG183" s="83" t="s">
        <v>66</v>
      </c>
      <c r="AH183" s="83" t="s">
        <v>66</v>
      </c>
      <c r="AI183" s="83" t="s">
        <v>66</v>
      </c>
      <c r="AJ183" s="83" t="s">
        <v>65</v>
      </c>
      <c r="AK183" s="83" t="s">
        <v>65</v>
      </c>
      <c r="AL183" s="83" t="s">
        <v>66</v>
      </c>
      <c r="AM183" s="83" t="s">
        <v>66</v>
      </c>
      <c r="AN183" s="83" t="s">
        <v>66</v>
      </c>
      <c r="AO183" s="83" t="s">
        <v>66</v>
      </c>
      <c r="AP183" s="83" t="s">
        <v>85</v>
      </c>
      <c r="AQ183" s="83" t="s">
        <v>151</v>
      </c>
      <c r="AR183" s="83" t="s">
        <v>63</v>
      </c>
      <c r="AS183" s="83" t="s">
        <v>81</v>
      </c>
      <c r="AT183" s="83" t="s">
        <v>69</v>
      </c>
      <c r="AU183" s="83" t="s">
        <v>70</v>
      </c>
      <c r="AV183" s="83" t="s">
        <v>67</v>
      </c>
      <c r="AW183" s="83" t="s">
        <v>63</v>
      </c>
      <c r="AX183" s="83" t="s">
        <v>73</v>
      </c>
      <c r="AY183" s="83" t="s">
        <v>63</v>
      </c>
      <c r="AZ183" s="83" t="s">
        <v>73</v>
      </c>
      <c r="BA183" s="83" t="s">
        <v>63</v>
      </c>
      <c r="BB183" s="83" t="s">
        <v>63</v>
      </c>
      <c r="BC183" s="83" t="s">
        <v>73</v>
      </c>
      <c r="BD183" s="83"/>
      <c r="BE183" s="83" t="s">
        <v>73</v>
      </c>
      <c r="BF183" s="83"/>
      <c r="BG183" s="87" t="s">
        <v>631</v>
      </c>
      <c r="BH183" s="86" t="s">
        <v>60</v>
      </c>
      <c r="BI183" s="76" t="s">
        <v>1414</v>
      </c>
      <c r="BJ183">
        <v>12</v>
      </c>
      <c r="BK183" s="87">
        <v>52</v>
      </c>
      <c r="BL183" s="87"/>
      <c r="BM183" s="86" t="s">
        <v>1126</v>
      </c>
      <c r="BN183" s="86" t="s">
        <v>1131</v>
      </c>
      <c r="BO183" s="87" t="s">
        <v>68</v>
      </c>
      <c r="BP183" s="87"/>
      <c r="BQ183" s="87" t="s">
        <v>1472</v>
      </c>
      <c r="BR183" s="86" t="s">
        <v>1445</v>
      </c>
      <c r="BS183" s="86">
        <v>1</v>
      </c>
      <c r="BT183" s="86" t="s">
        <v>1445</v>
      </c>
      <c r="BU183" s="86">
        <v>1</v>
      </c>
      <c r="BV183" s="86" t="s">
        <v>63</v>
      </c>
      <c r="BW183" s="86">
        <v>1</v>
      </c>
      <c r="BX183" s="86" t="s">
        <v>1447</v>
      </c>
      <c r="BY183" s="86">
        <v>0</v>
      </c>
      <c r="BZ183" s="86" t="s">
        <v>1470</v>
      </c>
      <c r="CA183" s="86">
        <v>2</v>
      </c>
      <c r="CB183" s="86" t="s">
        <v>1453</v>
      </c>
      <c r="CC183" s="86">
        <v>1</v>
      </c>
      <c r="CD183" s="86" t="s">
        <v>1454</v>
      </c>
      <c r="CE183" s="86">
        <v>1</v>
      </c>
      <c r="CF183" s="86" t="s">
        <v>226</v>
      </c>
      <c r="CG183" s="86">
        <v>0</v>
      </c>
      <c r="CH183" s="86" t="s">
        <v>1454</v>
      </c>
      <c r="CI183" s="86">
        <v>1</v>
      </c>
      <c r="CJ183" s="86" t="s">
        <v>226</v>
      </c>
      <c r="CK183" s="86">
        <v>0</v>
      </c>
      <c r="CL183" s="86" t="s">
        <v>1454</v>
      </c>
      <c r="CM183" s="86">
        <v>1</v>
      </c>
      <c r="CN183" s="86" t="s">
        <v>1454</v>
      </c>
      <c r="CO183" s="86">
        <v>1</v>
      </c>
      <c r="CP183" s="87" t="s">
        <v>1477</v>
      </c>
      <c r="CQ183" s="152">
        <v>0</v>
      </c>
    </row>
    <row r="184" spans="1:95" ht="13.2" x14ac:dyDescent="0.25">
      <c r="A184" s="82">
        <v>45573.382040590281</v>
      </c>
      <c r="B184" s="83" t="s">
        <v>652</v>
      </c>
      <c r="C184" s="84" t="s">
        <v>653</v>
      </c>
      <c r="D184" s="83">
        <v>100</v>
      </c>
      <c r="E184" s="83">
        <v>0.5</v>
      </c>
      <c r="F184" s="83" t="s">
        <v>423</v>
      </c>
      <c r="G184" s="83" t="s">
        <v>76</v>
      </c>
      <c r="H184" s="83" t="s">
        <v>654</v>
      </c>
      <c r="I184" s="83" t="s">
        <v>63</v>
      </c>
      <c r="J184" s="83" t="s">
        <v>64</v>
      </c>
      <c r="K184" s="83" t="s">
        <v>64</v>
      </c>
      <c r="L184" s="83" t="s">
        <v>64</v>
      </c>
      <c r="M184" s="83" t="s">
        <v>84</v>
      </c>
      <c r="N184" s="83" t="s">
        <v>64</v>
      </c>
      <c r="O184" s="83" t="s">
        <v>78</v>
      </c>
      <c r="P184" s="83" t="s">
        <v>84</v>
      </c>
      <c r="Q184" s="83" t="s">
        <v>64</v>
      </c>
      <c r="R184" s="83" t="s">
        <v>64</v>
      </c>
      <c r="S184" s="83" t="s">
        <v>64</v>
      </c>
      <c r="T184" s="83" t="s">
        <v>78</v>
      </c>
      <c r="U184" s="83" t="s">
        <v>84</v>
      </c>
      <c r="V184" s="83" t="s">
        <v>64</v>
      </c>
      <c r="W184" s="83" t="s">
        <v>64</v>
      </c>
      <c r="X184" s="83" t="s">
        <v>84</v>
      </c>
      <c r="Y184" s="83" t="s">
        <v>64</v>
      </c>
      <c r="Z184" s="83" t="s">
        <v>65</v>
      </c>
      <c r="AA184" s="83" t="s">
        <v>65</v>
      </c>
      <c r="AB184" s="83" t="s">
        <v>66</v>
      </c>
      <c r="AC184" s="83" t="s">
        <v>65</v>
      </c>
      <c r="AD184" s="83" t="s">
        <v>66</v>
      </c>
      <c r="AE184" s="83" t="s">
        <v>65</v>
      </c>
      <c r="AF184" s="83" t="s">
        <v>66</v>
      </c>
      <c r="AG184" s="83" t="s">
        <v>65</v>
      </c>
      <c r="AH184" s="83" t="s">
        <v>65</v>
      </c>
      <c r="AI184" s="83" t="s">
        <v>79</v>
      </c>
      <c r="AJ184" s="83" t="s">
        <v>66</v>
      </c>
      <c r="AK184" s="83" t="s">
        <v>66</v>
      </c>
      <c r="AL184" s="83" t="s">
        <v>66</v>
      </c>
      <c r="AM184" s="83" t="s">
        <v>65</v>
      </c>
      <c r="AN184" s="83" t="s">
        <v>79</v>
      </c>
      <c r="AO184" s="83" t="s">
        <v>66</v>
      </c>
      <c r="AP184" s="83" t="s">
        <v>67</v>
      </c>
      <c r="AQ184" s="83" t="s">
        <v>67</v>
      </c>
      <c r="AR184" s="83" t="s">
        <v>86</v>
      </c>
      <c r="AS184" s="83" t="s">
        <v>655</v>
      </c>
      <c r="AT184" s="83" t="s">
        <v>69</v>
      </c>
      <c r="AU184" s="83" t="s">
        <v>93</v>
      </c>
      <c r="AV184" s="83" t="s">
        <v>71</v>
      </c>
      <c r="AW184" s="83" t="s">
        <v>73</v>
      </c>
      <c r="AX184" s="83" t="s">
        <v>73</v>
      </c>
      <c r="AY184" s="83" t="s">
        <v>72</v>
      </c>
      <c r="AZ184" s="83" t="s">
        <v>72</v>
      </c>
      <c r="BA184" s="83" t="s">
        <v>72</v>
      </c>
      <c r="BB184" s="83" t="s">
        <v>63</v>
      </c>
      <c r="BC184" s="83" t="s">
        <v>73</v>
      </c>
      <c r="BD184" s="83"/>
      <c r="BE184" s="83" t="s">
        <v>73</v>
      </c>
      <c r="BF184" s="83"/>
      <c r="BG184" s="87" t="s">
        <v>631</v>
      </c>
      <c r="BH184" s="86" t="s">
        <v>60</v>
      </c>
      <c r="BI184" s="76" t="s">
        <v>1414</v>
      </c>
      <c r="BJ184">
        <v>10</v>
      </c>
      <c r="BK184" s="87">
        <v>54</v>
      </c>
      <c r="BL184" s="87"/>
      <c r="BM184" s="86" t="s">
        <v>1126</v>
      </c>
      <c r="BN184" s="86" t="s">
        <v>1131</v>
      </c>
      <c r="BO184" s="87" t="s">
        <v>68</v>
      </c>
      <c r="BP184" s="87"/>
      <c r="BQ184" s="87" t="s">
        <v>1472</v>
      </c>
      <c r="BR184" s="86" t="s">
        <v>1445</v>
      </c>
      <c r="BS184" s="86">
        <v>1</v>
      </c>
      <c r="BT184" s="86" t="s">
        <v>1445</v>
      </c>
      <c r="BU184" s="86">
        <v>1</v>
      </c>
      <c r="BV184" s="86" t="s">
        <v>63</v>
      </c>
      <c r="BW184" s="86">
        <v>1</v>
      </c>
      <c r="BX184" s="86" t="s">
        <v>1447</v>
      </c>
      <c r="BY184" s="86">
        <v>0</v>
      </c>
      <c r="BZ184" s="86" t="s">
        <v>1449</v>
      </c>
      <c r="CA184" s="86">
        <v>0</v>
      </c>
      <c r="CB184" s="86" t="s">
        <v>1452</v>
      </c>
      <c r="CC184" s="86">
        <v>0</v>
      </c>
      <c r="CD184" s="86" t="s">
        <v>226</v>
      </c>
      <c r="CE184" s="86">
        <v>0</v>
      </c>
      <c r="CF184" s="86" t="s">
        <v>226</v>
      </c>
      <c r="CG184" s="86">
        <v>0</v>
      </c>
      <c r="CH184" s="86" t="s">
        <v>1454</v>
      </c>
      <c r="CI184" s="86">
        <v>1</v>
      </c>
      <c r="CJ184" s="86" t="s">
        <v>1454</v>
      </c>
      <c r="CK184" s="86">
        <v>1</v>
      </c>
      <c r="CL184" s="86" t="s">
        <v>1454</v>
      </c>
      <c r="CM184" s="86">
        <v>1</v>
      </c>
      <c r="CN184" s="86" t="s">
        <v>1454</v>
      </c>
      <c r="CO184" s="86">
        <v>1</v>
      </c>
      <c r="CP184" s="87" t="s">
        <v>1477</v>
      </c>
      <c r="CQ184" s="152">
        <v>0</v>
      </c>
    </row>
    <row r="185" spans="1:95" ht="13.2" x14ac:dyDescent="0.25">
      <c r="A185" s="82">
        <v>45573.382158587963</v>
      </c>
      <c r="B185" s="83" t="s">
        <v>656</v>
      </c>
      <c r="C185" s="84" t="s">
        <v>657</v>
      </c>
      <c r="D185" s="83">
        <v>54.46</v>
      </c>
      <c r="E185" s="83">
        <v>0.46</v>
      </c>
      <c r="F185" s="83" t="s">
        <v>423</v>
      </c>
      <c r="G185" s="83" t="s">
        <v>76</v>
      </c>
      <c r="H185" s="83" t="s">
        <v>631</v>
      </c>
      <c r="I185" s="83" t="s">
        <v>63</v>
      </c>
      <c r="J185" s="83" t="s">
        <v>64</v>
      </c>
      <c r="K185" s="83" t="s">
        <v>64</v>
      </c>
      <c r="L185" s="83" t="s">
        <v>64</v>
      </c>
      <c r="M185" s="83" t="s">
        <v>84</v>
      </c>
      <c r="N185" s="83" t="s">
        <v>64</v>
      </c>
      <c r="O185" s="83" t="s">
        <v>64</v>
      </c>
      <c r="P185" s="83" t="s">
        <v>64</v>
      </c>
      <c r="Q185" s="83" t="s">
        <v>64</v>
      </c>
      <c r="R185" s="83" t="s">
        <v>64</v>
      </c>
      <c r="S185" s="83" t="s">
        <v>64</v>
      </c>
      <c r="T185" s="83" t="s">
        <v>64</v>
      </c>
      <c r="U185" s="83" t="s">
        <v>64</v>
      </c>
      <c r="V185" s="83" t="s">
        <v>64</v>
      </c>
      <c r="W185" s="83" t="s">
        <v>64</v>
      </c>
      <c r="X185" s="83" t="s">
        <v>64</v>
      </c>
      <c r="Y185" s="83" t="s">
        <v>64</v>
      </c>
      <c r="Z185" s="83" t="s">
        <v>65</v>
      </c>
      <c r="AA185" s="83" t="s">
        <v>65</v>
      </c>
      <c r="AB185" s="83" t="s">
        <v>65</v>
      </c>
      <c r="AC185" s="83" t="s">
        <v>65</v>
      </c>
      <c r="AD185" s="83" t="s">
        <v>65</v>
      </c>
      <c r="AE185" s="83" t="s">
        <v>65</v>
      </c>
      <c r="AF185" s="83" t="s">
        <v>65</v>
      </c>
      <c r="AG185" s="83" t="s">
        <v>66</v>
      </c>
      <c r="AH185" s="83" t="s">
        <v>66</v>
      </c>
      <c r="AI185" s="83" t="s">
        <v>79</v>
      </c>
      <c r="AJ185" s="83" t="s">
        <v>65</v>
      </c>
      <c r="AK185" s="83" t="s">
        <v>65</v>
      </c>
      <c r="AL185" s="83" t="s">
        <v>65</v>
      </c>
      <c r="AM185" s="83" t="s">
        <v>65</v>
      </c>
      <c r="AN185" s="83" t="s">
        <v>66</v>
      </c>
      <c r="AO185" s="83" t="s">
        <v>66</v>
      </c>
      <c r="AP185" s="83" t="s">
        <v>67</v>
      </c>
      <c r="AQ185" s="83" t="s">
        <v>85</v>
      </c>
      <c r="AR185" s="83" t="s">
        <v>63</v>
      </c>
      <c r="AS185" s="83" t="s">
        <v>343</v>
      </c>
      <c r="AT185" s="83" t="s">
        <v>87</v>
      </c>
      <c r="AU185" s="83" t="s">
        <v>67</v>
      </c>
      <c r="AV185" s="83" t="s">
        <v>71</v>
      </c>
      <c r="AW185" s="83" t="s">
        <v>72</v>
      </c>
      <c r="AX185" s="83" t="s">
        <v>72</v>
      </c>
      <c r="AY185" s="83" t="s">
        <v>63</v>
      </c>
      <c r="AZ185" s="83" t="s">
        <v>72</v>
      </c>
      <c r="BA185" s="83" t="s">
        <v>63</v>
      </c>
      <c r="BB185" s="83" t="s">
        <v>63</v>
      </c>
      <c r="BC185" s="83" t="s">
        <v>73</v>
      </c>
      <c r="BD185" s="83"/>
      <c r="BE185" s="83" t="s">
        <v>73</v>
      </c>
      <c r="BF185" s="83"/>
      <c r="BG185" s="87" t="s">
        <v>631</v>
      </c>
      <c r="BH185" s="86" t="s">
        <v>60</v>
      </c>
      <c r="BI185" s="76" t="s">
        <v>1414</v>
      </c>
      <c r="BJ185">
        <v>15</v>
      </c>
      <c r="BK185" s="87">
        <v>59</v>
      </c>
      <c r="BL185" s="87"/>
      <c r="BM185" s="86" t="s">
        <v>1126</v>
      </c>
      <c r="BN185" s="86" t="s">
        <v>1131</v>
      </c>
      <c r="BO185" s="87" t="s">
        <v>115</v>
      </c>
      <c r="BP185" s="87"/>
      <c r="BQ185" s="87" t="s">
        <v>1472</v>
      </c>
      <c r="BR185" s="86" t="s">
        <v>1445</v>
      </c>
      <c r="BS185" s="86">
        <v>1</v>
      </c>
      <c r="BT185" s="86" t="s">
        <v>1445</v>
      </c>
      <c r="BU185" s="86">
        <v>1</v>
      </c>
      <c r="BV185" s="86" t="s">
        <v>63</v>
      </c>
      <c r="BW185" s="86">
        <v>1</v>
      </c>
      <c r="BX185" s="86" t="s">
        <v>1448</v>
      </c>
      <c r="BY185" s="86">
        <v>1</v>
      </c>
      <c r="BZ185" s="86" t="s">
        <v>1450</v>
      </c>
      <c r="CA185" s="86">
        <v>1</v>
      </c>
      <c r="CB185" s="86" t="s">
        <v>1452</v>
      </c>
      <c r="CC185" s="86">
        <v>0</v>
      </c>
      <c r="CD185" s="86" t="s">
        <v>1454</v>
      </c>
      <c r="CE185" s="86">
        <v>1</v>
      </c>
      <c r="CF185" s="86" t="s">
        <v>1454</v>
      </c>
      <c r="CG185" s="86">
        <v>1</v>
      </c>
      <c r="CH185" s="86" t="s">
        <v>1454</v>
      </c>
      <c r="CI185" s="86">
        <v>1</v>
      </c>
      <c r="CJ185" s="86" t="s">
        <v>1454</v>
      </c>
      <c r="CK185" s="86">
        <v>1</v>
      </c>
      <c r="CL185" s="86" t="s">
        <v>1454</v>
      </c>
      <c r="CM185" s="86">
        <v>1</v>
      </c>
      <c r="CN185" s="86" t="s">
        <v>1454</v>
      </c>
      <c r="CO185" s="86">
        <v>1</v>
      </c>
      <c r="CP185" s="87" t="s">
        <v>1478</v>
      </c>
      <c r="CQ185" s="152">
        <v>1</v>
      </c>
    </row>
    <row r="186" spans="1:95" ht="13.2" x14ac:dyDescent="0.25">
      <c r="A186" s="82">
        <v>45573.385597905093</v>
      </c>
      <c r="B186" s="83" t="s">
        <v>660</v>
      </c>
      <c r="C186" s="84" t="s">
        <v>661</v>
      </c>
      <c r="D186" s="83">
        <v>100</v>
      </c>
      <c r="E186" s="83">
        <v>1.25</v>
      </c>
      <c r="F186" s="83" t="s">
        <v>423</v>
      </c>
      <c r="G186" s="83" t="s">
        <v>76</v>
      </c>
      <c r="H186" s="83" t="s">
        <v>634</v>
      </c>
      <c r="I186" s="83" t="s">
        <v>63</v>
      </c>
      <c r="J186" s="83" t="s">
        <v>64</v>
      </c>
      <c r="K186" s="83" t="s">
        <v>84</v>
      </c>
      <c r="L186" s="83" t="s">
        <v>64</v>
      </c>
      <c r="M186" s="83" t="s">
        <v>84</v>
      </c>
      <c r="N186" s="83" t="s">
        <v>64</v>
      </c>
      <c r="O186" s="83" t="s">
        <v>84</v>
      </c>
      <c r="P186" s="83" t="s">
        <v>84</v>
      </c>
      <c r="Q186" s="83" t="s">
        <v>84</v>
      </c>
      <c r="R186" s="83" t="s">
        <v>64</v>
      </c>
      <c r="S186" s="83" t="s">
        <v>64</v>
      </c>
      <c r="T186" s="83" t="s">
        <v>64</v>
      </c>
      <c r="U186" s="83" t="s">
        <v>84</v>
      </c>
      <c r="V186" s="83" t="s">
        <v>64</v>
      </c>
      <c r="W186" s="83" t="s">
        <v>84</v>
      </c>
      <c r="X186" s="83" t="s">
        <v>84</v>
      </c>
      <c r="Y186" s="83" t="s">
        <v>64</v>
      </c>
      <c r="Z186" s="83" t="s">
        <v>66</v>
      </c>
      <c r="AA186" s="83" t="s">
        <v>66</v>
      </c>
      <c r="AB186" s="83" t="s">
        <v>66</v>
      </c>
      <c r="AC186" s="83" t="s">
        <v>66</v>
      </c>
      <c r="AD186" s="83" t="s">
        <v>66</v>
      </c>
      <c r="AE186" s="83" t="s">
        <v>66</v>
      </c>
      <c r="AF186" s="83" t="s">
        <v>66</v>
      </c>
      <c r="AG186" s="83" t="s">
        <v>66</v>
      </c>
      <c r="AH186" s="83" t="s">
        <v>79</v>
      </c>
      <c r="AI186" s="83" t="s">
        <v>79</v>
      </c>
      <c r="AJ186" s="83" t="s">
        <v>66</v>
      </c>
      <c r="AK186" s="83" t="s">
        <v>66</v>
      </c>
      <c r="AL186" s="83" t="s">
        <v>66</v>
      </c>
      <c r="AM186" s="83" t="s">
        <v>66</v>
      </c>
      <c r="AN186" s="83" t="s">
        <v>66</v>
      </c>
      <c r="AO186" s="83" t="s">
        <v>66</v>
      </c>
      <c r="AP186" s="83" t="s">
        <v>67</v>
      </c>
      <c r="AQ186" s="83" t="s">
        <v>67</v>
      </c>
      <c r="AR186" s="83" t="s">
        <v>86</v>
      </c>
      <c r="AS186" s="83" t="s">
        <v>68</v>
      </c>
      <c r="AT186" s="83" t="s">
        <v>69</v>
      </c>
      <c r="AU186" s="83" t="s">
        <v>70</v>
      </c>
      <c r="AV186" s="83" t="s">
        <v>71</v>
      </c>
      <c r="AW186" s="83" t="s">
        <v>73</v>
      </c>
      <c r="AX186" s="83" t="s">
        <v>73</v>
      </c>
      <c r="AY186" s="83" t="s">
        <v>72</v>
      </c>
      <c r="AZ186" s="83" t="s">
        <v>63</v>
      </c>
      <c r="BA186" s="83" t="s">
        <v>63</v>
      </c>
      <c r="BB186" s="83" t="s">
        <v>72</v>
      </c>
      <c r="BC186" s="83" t="s">
        <v>73</v>
      </c>
      <c r="BD186" s="83"/>
      <c r="BE186" s="83" t="s">
        <v>73</v>
      </c>
      <c r="BF186" s="83"/>
      <c r="BG186" s="87" t="s">
        <v>631</v>
      </c>
      <c r="BH186" s="86" t="s">
        <v>60</v>
      </c>
      <c r="BI186" s="76" t="s">
        <v>1414</v>
      </c>
      <c r="BJ186">
        <v>8</v>
      </c>
      <c r="BK186" s="87">
        <v>47</v>
      </c>
      <c r="BL186" s="87"/>
      <c r="BM186" s="86" t="s">
        <v>1126</v>
      </c>
      <c r="BN186" s="86" t="s">
        <v>1131</v>
      </c>
      <c r="BO186" s="87" t="s">
        <v>68</v>
      </c>
      <c r="BP186" s="87"/>
      <c r="BQ186" s="87" t="s">
        <v>1472</v>
      </c>
      <c r="BR186" s="86" t="s">
        <v>1445</v>
      </c>
      <c r="BS186" s="86">
        <v>1</v>
      </c>
      <c r="BT186" s="86" t="s">
        <v>1445</v>
      </c>
      <c r="BU186" s="86">
        <v>1</v>
      </c>
      <c r="BV186" s="86" t="s">
        <v>63</v>
      </c>
      <c r="BW186" s="86">
        <v>1</v>
      </c>
      <c r="BX186" s="86" t="s">
        <v>1447</v>
      </c>
      <c r="BY186" s="86">
        <v>0</v>
      </c>
      <c r="BZ186" s="86" t="s">
        <v>1470</v>
      </c>
      <c r="CA186" s="86">
        <v>2</v>
      </c>
      <c r="CB186" s="86" t="s">
        <v>1452</v>
      </c>
      <c r="CC186" s="86">
        <v>0</v>
      </c>
      <c r="CD186" s="86" t="s">
        <v>226</v>
      </c>
      <c r="CE186" s="86">
        <v>0</v>
      </c>
      <c r="CF186" s="86" t="s">
        <v>226</v>
      </c>
      <c r="CG186" s="86">
        <v>0</v>
      </c>
      <c r="CH186" s="86" t="s">
        <v>1454</v>
      </c>
      <c r="CI186" s="86">
        <v>1</v>
      </c>
      <c r="CJ186" s="86" t="s">
        <v>1454</v>
      </c>
      <c r="CK186" s="86">
        <v>1</v>
      </c>
      <c r="CL186" s="86" t="s">
        <v>1454</v>
      </c>
      <c r="CM186" s="86">
        <v>1</v>
      </c>
      <c r="CN186" s="86" t="s">
        <v>1454</v>
      </c>
      <c r="CO186" s="86">
        <v>1</v>
      </c>
      <c r="CP186" s="87" t="s">
        <v>1477</v>
      </c>
      <c r="CQ186" s="152">
        <v>0</v>
      </c>
    </row>
    <row r="187" spans="1:95" ht="13.2" x14ac:dyDescent="0.25">
      <c r="A187" s="82">
        <v>45573.386784317132</v>
      </c>
      <c r="B187" s="83" t="s">
        <v>662</v>
      </c>
      <c r="C187" s="84" t="s">
        <v>663</v>
      </c>
      <c r="D187" s="83">
        <v>100</v>
      </c>
      <c r="E187" s="83">
        <v>0.71</v>
      </c>
      <c r="F187" s="83" t="s">
        <v>423</v>
      </c>
      <c r="G187" s="83" t="s">
        <v>76</v>
      </c>
      <c r="H187" s="83" t="s">
        <v>614</v>
      </c>
      <c r="I187" s="83" t="s">
        <v>63</v>
      </c>
      <c r="J187" s="83" t="s">
        <v>64</v>
      </c>
      <c r="K187" s="83" t="s">
        <v>64</v>
      </c>
      <c r="L187" s="83" t="s">
        <v>64</v>
      </c>
      <c r="M187" s="83" t="s">
        <v>78</v>
      </c>
      <c r="N187" s="83" t="s">
        <v>64</v>
      </c>
      <c r="O187" s="83" t="s">
        <v>64</v>
      </c>
      <c r="P187" s="83" t="s">
        <v>64</v>
      </c>
      <c r="Q187" s="83" t="s">
        <v>64</v>
      </c>
      <c r="R187" s="83" t="s">
        <v>64</v>
      </c>
      <c r="S187" s="83" t="s">
        <v>64</v>
      </c>
      <c r="T187" s="83" t="s">
        <v>64</v>
      </c>
      <c r="U187" s="83" t="s">
        <v>64</v>
      </c>
      <c r="V187" s="83" t="s">
        <v>64</v>
      </c>
      <c r="W187" s="83" t="s">
        <v>64</v>
      </c>
      <c r="X187" s="83" t="s">
        <v>64</v>
      </c>
      <c r="Y187" s="83" t="s">
        <v>64</v>
      </c>
      <c r="Z187" s="83" t="s">
        <v>66</v>
      </c>
      <c r="AA187" s="83" t="s">
        <v>66</v>
      </c>
      <c r="AB187" s="83" t="s">
        <v>66</v>
      </c>
      <c r="AC187" s="83" t="s">
        <v>66</v>
      </c>
      <c r="AD187" s="83" t="s">
        <v>66</v>
      </c>
      <c r="AE187" s="83" t="s">
        <v>66</v>
      </c>
      <c r="AF187" s="83" t="s">
        <v>66</v>
      </c>
      <c r="AG187" s="83" t="s">
        <v>66</v>
      </c>
      <c r="AH187" s="83" t="s">
        <v>66</v>
      </c>
      <c r="AI187" s="83" t="s">
        <v>79</v>
      </c>
      <c r="AJ187" s="83" t="s">
        <v>66</v>
      </c>
      <c r="AK187" s="83" t="s">
        <v>66</v>
      </c>
      <c r="AL187" s="83" t="s">
        <v>66</v>
      </c>
      <c r="AM187" s="83" t="s">
        <v>66</v>
      </c>
      <c r="AN187" s="83" t="s">
        <v>66</v>
      </c>
      <c r="AO187" s="83" t="s">
        <v>66</v>
      </c>
      <c r="AP187" s="83" t="s">
        <v>67</v>
      </c>
      <c r="AQ187" s="83" t="s">
        <v>67</v>
      </c>
      <c r="AR187" s="83" t="s">
        <v>63</v>
      </c>
      <c r="AS187" s="83" t="s">
        <v>81</v>
      </c>
      <c r="AT187" s="83" t="s">
        <v>69</v>
      </c>
      <c r="AU187" s="83" t="s">
        <v>70</v>
      </c>
      <c r="AV187" s="83" t="s">
        <v>71</v>
      </c>
      <c r="AW187" s="83" t="s">
        <v>72</v>
      </c>
      <c r="AX187" s="83" t="s">
        <v>72</v>
      </c>
      <c r="AY187" s="83" t="s">
        <v>63</v>
      </c>
      <c r="AZ187" s="83" t="s">
        <v>63</v>
      </c>
      <c r="BA187" s="83" t="s">
        <v>63</v>
      </c>
      <c r="BB187" s="83" t="s">
        <v>63</v>
      </c>
      <c r="BC187" s="83" t="s">
        <v>73</v>
      </c>
      <c r="BD187" s="83"/>
      <c r="BE187" s="83" t="s">
        <v>73</v>
      </c>
      <c r="BF187" s="83"/>
      <c r="BG187" s="87" t="s">
        <v>631</v>
      </c>
      <c r="BH187" s="86" t="s">
        <v>60</v>
      </c>
      <c r="BI187" s="76" t="s">
        <v>1414</v>
      </c>
      <c r="BJ187">
        <v>16</v>
      </c>
      <c r="BK187" s="87">
        <v>48</v>
      </c>
      <c r="BL187" s="87"/>
      <c r="BM187" s="86" t="s">
        <v>1126</v>
      </c>
      <c r="BN187" s="86" t="s">
        <v>1131</v>
      </c>
      <c r="BO187" s="87" t="s">
        <v>68</v>
      </c>
      <c r="BP187" s="87"/>
      <c r="BQ187" s="87" t="s">
        <v>1472</v>
      </c>
      <c r="BR187" s="86" t="s">
        <v>1445</v>
      </c>
      <c r="BS187" s="86">
        <v>1</v>
      </c>
      <c r="BT187" s="86" t="s">
        <v>1445</v>
      </c>
      <c r="BU187" s="86">
        <v>1</v>
      </c>
      <c r="BV187" s="86" t="s">
        <v>63</v>
      </c>
      <c r="BW187" s="86">
        <v>1</v>
      </c>
      <c r="BX187" s="86" t="s">
        <v>1447</v>
      </c>
      <c r="BY187" s="86">
        <v>0</v>
      </c>
      <c r="BZ187" s="86" t="s">
        <v>1470</v>
      </c>
      <c r="CA187" s="86">
        <v>2</v>
      </c>
      <c r="CB187" s="86" t="s">
        <v>1452</v>
      </c>
      <c r="CC187" s="86">
        <v>0</v>
      </c>
      <c r="CD187" s="86" t="s">
        <v>1454</v>
      </c>
      <c r="CE187" s="86">
        <v>1</v>
      </c>
      <c r="CF187" s="86" t="s">
        <v>1454</v>
      </c>
      <c r="CG187" s="86">
        <v>1</v>
      </c>
      <c r="CH187" s="86" t="s">
        <v>1454</v>
      </c>
      <c r="CI187" s="86">
        <v>1</v>
      </c>
      <c r="CJ187" s="86" t="s">
        <v>1454</v>
      </c>
      <c r="CK187" s="86">
        <v>1</v>
      </c>
      <c r="CL187" s="86" t="s">
        <v>1454</v>
      </c>
      <c r="CM187" s="86">
        <v>1</v>
      </c>
      <c r="CN187" s="86" t="s">
        <v>1454</v>
      </c>
      <c r="CO187" s="86">
        <v>1</v>
      </c>
      <c r="CP187" s="87" t="s">
        <v>1478</v>
      </c>
      <c r="CQ187" s="152">
        <v>1</v>
      </c>
    </row>
    <row r="188" spans="1:95" ht="13.2" x14ac:dyDescent="0.25">
      <c r="A188" s="82">
        <v>45573.387280208335</v>
      </c>
      <c r="B188" s="83" t="s">
        <v>664</v>
      </c>
      <c r="C188" s="84" t="s">
        <v>665</v>
      </c>
      <c r="D188" s="83">
        <v>33.93</v>
      </c>
      <c r="E188" s="83">
        <v>0.21</v>
      </c>
      <c r="F188" s="83" t="s">
        <v>423</v>
      </c>
      <c r="G188" s="83" t="s">
        <v>539</v>
      </c>
      <c r="H188" s="83" t="s">
        <v>631</v>
      </c>
      <c r="I188" s="83" t="s">
        <v>63</v>
      </c>
      <c r="J188" s="83" t="s">
        <v>64</v>
      </c>
      <c r="K188" s="83" t="s">
        <v>64</v>
      </c>
      <c r="L188" s="83" t="s">
        <v>64</v>
      </c>
      <c r="M188" s="83" t="s">
        <v>78</v>
      </c>
      <c r="N188" s="83" t="s">
        <v>64</v>
      </c>
      <c r="O188" s="83" t="s">
        <v>84</v>
      </c>
      <c r="P188" s="83" t="s">
        <v>84</v>
      </c>
      <c r="Q188" s="83" t="s">
        <v>64</v>
      </c>
      <c r="R188" s="83" t="s">
        <v>64</v>
      </c>
      <c r="S188" s="83" t="s">
        <v>64</v>
      </c>
      <c r="T188" s="83" t="s">
        <v>64</v>
      </c>
      <c r="U188" s="83" t="s">
        <v>64</v>
      </c>
      <c r="V188" s="83" t="s">
        <v>64</v>
      </c>
      <c r="W188" s="83" t="s">
        <v>84</v>
      </c>
      <c r="X188" s="83" t="s">
        <v>84</v>
      </c>
      <c r="Y188" s="83" t="s">
        <v>64</v>
      </c>
      <c r="Z188" s="83" t="s">
        <v>66</v>
      </c>
      <c r="AA188" s="83" t="s">
        <v>66</v>
      </c>
      <c r="AB188" s="83" t="s">
        <v>66</v>
      </c>
      <c r="AC188" s="83" t="s">
        <v>101</v>
      </c>
      <c r="AD188" s="83" t="s">
        <v>66</v>
      </c>
      <c r="AE188" s="83" t="s">
        <v>66</v>
      </c>
      <c r="AF188" s="83" t="s">
        <v>66</v>
      </c>
      <c r="AG188" s="83" t="s">
        <v>66</v>
      </c>
      <c r="AH188" s="83" t="s">
        <v>66</v>
      </c>
      <c r="AI188" s="83" t="s">
        <v>66</v>
      </c>
      <c r="AJ188" s="83" t="s">
        <v>66</v>
      </c>
      <c r="AK188" s="83" t="s">
        <v>66</v>
      </c>
      <c r="AL188" s="83" t="s">
        <v>66</v>
      </c>
      <c r="AM188" s="83" t="s">
        <v>66</v>
      </c>
      <c r="AN188" s="83" t="s">
        <v>66</v>
      </c>
      <c r="AO188" s="83" t="s">
        <v>66</v>
      </c>
      <c r="AP188" s="83" t="s">
        <v>67</v>
      </c>
      <c r="AQ188" s="83" t="s">
        <v>67</v>
      </c>
      <c r="AR188" s="83" t="s">
        <v>86</v>
      </c>
      <c r="AS188" s="83" t="s">
        <v>68</v>
      </c>
      <c r="AT188" s="83" t="s">
        <v>87</v>
      </c>
      <c r="AU188" s="83" t="s">
        <v>67</v>
      </c>
      <c r="AV188" s="83" t="s">
        <v>71</v>
      </c>
      <c r="AW188" s="83" t="s">
        <v>63</v>
      </c>
      <c r="AX188" s="83" t="s">
        <v>72</v>
      </c>
      <c r="AY188" s="83" t="s">
        <v>63</v>
      </c>
      <c r="AZ188" s="83" t="s">
        <v>72</v>
      </c>
      <c r="BA188" s="83" t="s">
        <v>63</v>
      </c>
      <c r="BB188" s="83" t="s">
        <v>73</v>
      </c>
      <c r="BC188" s="83" t="s">
        <v>73</v>
      </c>
      <c r="BD188" s="83"/>
      <c r="BE188" s="83" t="s">
        <v>73</v>
      </c>
      <c r="BF188" s="83"/>
      <c r="BG188" s="87" t="s">
        <v>631</v>
      </c>
      <c r="BH188" s="86" t="s">
        <v>60</v>
      </c>
      <c r="BI188" s="76" t="s">
        <v>1414</v>
      </c>
      <c r="BJ188">
        <v>12</v>
      </c>
      <c r="BK188" s="87">
        <v>45</v>
      </c>
      <c r="BL188" s="87"/>
      <c r="BM188" s="86" t="s">
        <v>1126</v>
      </c>
      <c r="BN188" s="86" t="s">
        <v>1131</v>
      </c>
      <c r="BO188" s="87" t="s">
        <v>68</v>
      </c>
      <c r="BP188" s="87"/>
      <c r="BQ188" s="87" t="s">
        <v>1472</v>
      </c>
      <c r="BR188" s="86" t="s">
        <v>1445</v>
      </c>
      <c r="BS188" s="86">
        <v>1</v>
      </c>
      <c r="BT188" s="86" t="s">
        <v>1445</v>
      </c>
      <c r="BU188" s="86">
        <v>1</v>
      </c>
      <c r="BV188" s="86" t="s">
        <v>63</v>
      </c>
      <c r="BW188" s="86">
        <v>1</v>
      </c>
      <c r="BX188" s="86" t="s">
        <v>1448</v>
      </c>
      <c r="BY188" s="86">
        <v>1</v>
      </c>
      <c r="BZ188" s="86" t="s">
        <v>1450</v>
      </c>
      <c r="CA188" s="86">
        <v>1</v>
      </c>
      <c r="CB188" s="86" t="s">
        <v>1452</v>
      </c>
      <c r="CC188" s="86">
        <v>0</v>
      </c>
      <c r="CD188" s="86" t="s">
        <v>1454</v>
      </c>
      <c r="CE188" s="86">
        <v>1</v>
      </c>
      <c r="CF188" s="86" t="s">
        <v>1454</v>
      </c>
      <c r="CG188" s="86">
        <v>1</v>
      </c>
      <c r="CH188" s="86" t="s">
        <v>1454</v>
      </c>
      <c r="CI188" s="86">
        <v>1</v>
      </c>
      <c r="CJ188" s="86" t="s">
        <v>1454</v>
      </c>
      <c r="CK188" s="86">
        <v>1</v>
      </c>
      <c r="CL188" s="86" t="s">
        <v>1454</v>
      </c>
      <c r="CM188" s="86">
        <v>1</v>
      </c>
      <c r="CN188" s="86" t="s">
        <v>226</v>
      </c>
      <c r="CO188" s="86">
        <v>0</v>
      </c>
      <c r="CP188" s="87" t="s">
        <v>1478</v>
      </c>
      <c r="CQ188" s="152">
        <v>1</v>
      </c>
    </row>
    <row r="189" spans="1:95" ht="13.2" x14ac:dyDescent="0.25">
      <c r="A189" s="82">
        <v>45573.395885011574</v>
      </c>
      <c r="B189" s="83" t="s">
        <v>669</v>
      </c>
      <c r="C189" s="84" t="s">
        <v>670</v>
      </c>
      <c r="D189" s="83">
        <v>54.46</v>
      </c>
      <c r="E189" s="83">
        <v>0.08</v>
      </c>
      <c r="F189" s="83" t="s">
        <v>423</v>
      </c>
      <c r="G189" s="83" t="s">
        <v>76</v>
      </c>
      <c r="H189" s="83" t="s">
        <v>614</v>
      </c>
      <c r="I189" s="83" t="s">
        <v>63</v>
      </c>
      <c r="J189" s="83" t="s">
        <v>64</v>
      </c>
      <c r="K189" s="83" t="s">
        <v>64</v>
      </c>
      <c r="L189" s="83" t="s">
        <v>64</v>
      </c>
      <c r="M189" s="83" t="s">
        <v>78</v>
      </c>
      <c r="N189" s="83" t="s">
        <v>64</v>
      </c>
      <c r="O189" s="83" t="s">
        <v>64</v>
      </c>
      <c r="P189" s="83" t="s">
        <v>64</v>
      </c>
      <c r="Q189" s="83" t="s">
        <v>64</v>
      </c>
      <c r="R189" s="83" t="s">
        <v>64</v>
      </c>
      <c r="S189" s="83" t="s">
        <v>64</v>
      </c>
      <c r="T189" s="83" t="s">
        <v>64</v>
      </c>
      <c r="U189" s="83" t="s">
        <v>64</v>
      </c>
      <c r="V189" s="83" t="s">
        <v>64</v>
      </c>
      <c r="W189" s="83" t="s">
        <v>64</v>
      </c>
      <c r="X189" s="83" t="s">
        <v>64</v>
      </c>
      <c r="Y189" s="83" t="s">
        <v>64</v>
      </c>
      <c r="Z189" s="83" t="s">
        <v>65</v>
      </c>
      <c r="AA189" s="83" t="s">
        <v>65</v>
      </c>
      <c r="AB189" s="83" t="s">
        <v>66</v>
      </c>
      <c r="AC189" s="83" t="s">
        <v>65</v>
      </c>
      <c r="AD189" s="83" t="s">
        <v>65</v>
      </c>
      <c r="AE189" s="83" t="s">
        <v>65</v>
      </c>
      <c r="AF189" s="83" t="s">
        <v>66</v>
      </c>
      <c r="AG189" s="83" t="s">
        <v>65</v>
      </c>
      <c r="AH189" s="83" t="s">
        <v>65</v>
      </c>
      <c r="AI189" s="83" t="s">
        <v>101</v>
      </c>
      <c r="AJ189" s="83" t="s">
        <v>66</v>
      </c>
      <c r="AK189" s="83" t="s">
        <v>65</v>
      </c>
      <c r="AL189" s="83" t="s">
        <v>66</v>
      </c>
      <c r="AM189" s="83" t="s">
        <v>66</v>
      </c>
      <c r="AN189" s="83" t="s">
        <v>65</v>
      </c>
      <c r="AO189" s="83" t="s">
        <v>65</v>
      </c>
      <c r="AP189" s="83" t="s">
        <v>67</v>
      </c>
      <c r="AQ189" s="83" t="s">
        <v>67</v>
      </c>
      <c r="AR189" s="83" t="s">
        <v>63</v>
      </c>
      <c r="AS189" s="83" t="s">
        <v>68</v>
      </c>
      <c r="AT189" s="83" t="s">
        <v>87</v>
      </c>
      <c r="AU189" s="83" t="s">
        <v>70</v>
      </c>
      <c r="AV189" s="83" t="s">
        <v>71</v>
      </c>
      <c r="AW189" s="83" t="s">
        <v>72</v>
      </c>
      <c r="AX189" s="83" t="s">
        <v>72</v>
      </c>
      <c r="AY189" s="83" t="s">
        <v>72</v>
      </c>
      <c r="AZ189" s="83" t="s">
        <v>73</v>
      </c>
      <c r="BA189" s="83" t="s">
        <v>72</v>
      </c>
      <c r="BB189" s="83" t="s">
        <v>73</v>
      </c>
      <c r="BC189" s="83" t="s">
        <v>73</v>
      </c>
      <c r="BD189" s="83"/>
      <c r="BE189" s="83" t="s">
        <v>73</v>
      </c>
      <c r="BF189" s="83"/>
      <c r="BG189" s="87" t="s">
        <v>631</v>
      </c>
      <c r="BH189" s="86" t="s">
        <v>60</v>
      </c>
      <c r="BI189" s="76" t="s">
        <v>1414</v>
      </c>
      <c r="BJ189">
        <v>16</v>
      </c>
      <c r="BK189" s="87">
        <v>59</v>
      </c>
      <c r="BL189" s="87"/>
      <c r="BM189" s="86" t="s">
        <v>1126</v>
      </c>
      <c r="BN189" s="86" t="s">
        <v>1131</v>
      </c>
      <c r="BO189" s="87" t="s">
        <v>68</v>
      </c>
      <c r="BP189" s="87"/>
      <c r="BQ189" s="87" t="s">
        <v>1472</v>
      </c>
      <c r="BR189" s="86" t="s">
        <v>1445</v>
      </c>
      <c r="BS189" s="86">
        <v>1</v>
      </c>
      <c r="BT189" s="86" t="s">
        <v>1445</v>
      </c>
      <c r="BU189" s="86">
        <v>1</v>
      </c>
      <c r="BV189" s="86" t="s">
        <v>63</v>
      </c>
      <c r="BW189" s="86">
        <v>1</v>
      </c>
      <c r="BX189" s="86" t="s">
        <v>1448</v>
      </c>
      <c r="BY189" s="86">
        <v>1</v>
      </c>
      <c r="BZ189" s="86" t="s">
        <v>1470</v>
      </c>
      <c r="CA189" s="86">
        <v>2</v>
      </c>
      <c r="CB189" s="86" t="s">
        <v>1452</v>
      </c>
      <c r="CC189" s="86">
        <v>0</v>
      </c>
      <c r="CD189" s="86" t="s">
        <v>1454</v>
      </c>
      <c r="CE189" s="86">
        <v>1</v>
      </c>
      <c r="CF189" s="86" t="s">
        <v>1454</v>
      </c>
      <c r="CG189" s="86">
        <v>1</v>
      </c>
      <c r="CH189" s="86" t="s">
        <v>1454</v>
      </c>
      <c r="CI189" s="86">
        <v>1</v>
      </c>
      <c r="CJ189" s="86" t="s">
        <v>226</v>
      </c>
      <c r="CK189" s="86">
        <v>0</v>
      </c>
      <c r="CL189" s="86" t="s">
        <v>1454</v>
      </c>
      <c r="CM189" s="86">
        <v>1</v>
      </c>
      <c r="CN189" s="86" t="s">
        <v>226</v>
      </c>
      <c r="CO189" s="86">
        <v>0</v>
      </c>
      <c r="CP189" s="87" t="s">
        <v>1477</v>
      </c>
      <c r="CQ189" s="152">
        <v>0</v>
      </c>
    </row>
    <row r="190" spans="1:95" ht="13.2" x14ac:dyDescent="0.25">
      <c r="A190" s="82">
        <v>45573.396000706023</v>
      </c>
      <c r="B190" s="83" t="s">
        <v>671</v>
      </c>
      <c r="C190" s="84" t="s">
        <v>672</v>
      </c>
      <c r="D190" s="83">
        <v>100</v>
      </c>
      <c r="E190" s="83">
        <v>1.29</v>
      </c>
      <c r="F190" s="83" t="s">
        <v>114</v>
      </c>
      <c r="G190" s="83" t="s">
        <v>76</v>
      </c>
      <c r="H190" s="83" t="s">
        <v>631</v>
      </c>
      <c r="I190" s="83" t="s">
        <v>63</v>
      </c>
      <c r="J190" s="83" t="s">
        <v>64</v>
      </c>
      <c r="K190" s="83" t="s">
        <v>64</v>
      </c>
      <c r="L190" s="83" t="s">
        <v>64</v>
      </c>
      <c r="M190" s="83" t="s">
        <v>78</v>
      </c>
      <c r="N190" s="83" t="s">
        <v>64</v>
      </c>
      <c r="O190" s="83" t="s">
        <v>84</v>
      </c>
      <c r="P190" s="83" t="s">
        <v>64</v>
      </c>
      <c r="Q190" s="83" t="s">
        <v>64</v>
      </c>
      <c r="R190" s="83" t="s">
        <v>64</v>
      </c>
      <c r="S190" s="83" t="s">
        <v>64</v>
      </c>
      <c r="T190" s="83" t="s">
        <v>64</v>
      </c>
      <c r="U190" s="83" t="s">
        <v>78</v>
      </c>
      <c r="V190" s="83" t="s">
        <v>64</v>
      </c>
      <c r="W190" s="83" t="s">
        <v>64</v>
      </c>
      <c r="X190" s="83" t="s">
        <v>64</v>
      </c>
      <c r="Y190" s="83" t="s">
        <v>64</v>
      </c>
      <c r="Z190" s="83" t="s">
        <v>66</v>
      </c>
      <c r="AA190" s="83" t="s">
        <v>65</v>
      </c>
      <c r="AB190" s="83" t="s">
        <v>66</v>
      </c>
      <c r="AC190" s="83" t="s">
        <v>66</v>
      </c>
      <c r="AD190" s="83" t="s">
        <v>65</v>
      </c>
      <c r="AE190" s="83" t="s">
        <v>66</v>
      </c>
      <c r="AF190" s="83" t="s">
        <v>66</v>
      </c>
      <c r="AG190" s="83" t="s">
        <v>66</v>
      </c>
      <c r="AH190" s="83" t="s">
        <v>65</v>
      </c>
      <c r="AI190" s="83" t="s">
        <v>79</v>
      </c>
      <c r="AJ190" s="83" t="s">
        <v>66</v>
      </c>
      <c r="AK190" s="83" t="s">
        <v>66</v>
      </c>
      <c r="AL190" s="83" t="s">
        <v>66</v>
      </c>
      <c r="AM190" s="83" t="s">
        <v>65</v>
      </c>
      <c r="AN190" s="83" t="s">
        <v>66</v>
      </c>
      <c r="AO190" s="83" t="s">
        <v>66</v>
      </c>
      <c r="AP190" s="83" t="s">
        <v>85</v>
      </c>
      <c r="AQ190" s="83" t="s">
        <v>85</v>
      </c>
      <c r="AR190" s="83" t="s">
        <v>63</v>
      </c>
      <c r="AS190" s="83" t="s">
        <v>115</v>
      </c>
      <c r="AT190" s="83" t="s">
        <v>87</v>
      </c>
      <c r="AU190" s="83" t="s">
        <v>67</v>
      </c>
      <c r="AV190" s="83" t="s">
        <v>71</v>
      </c>
      <c r="AW190" s="83" t="s">
        <v>72</v>
      </c>
      <c r="AX190" s="83" t="s">
        <v>72</v>
      </c>
      <c r="AY190" s="83" t="s">
        <v>72</v>
      </c>
      <c r="AZ190" s="83" t="s">
        <v>72</v>
      </c>
      <c r="BA190" s="83" t="s">
        <v>72</v>
      </c>
      <c r="BB190" s="83" t="s">
        <v>72</v>
      </c>
      <c r="BC190" s="83" t="s">
        <v>73</v>
      </c>
      <c r="BD190" s="83"/>
      <c r="BE190" s="83" t="s">
        <v>63</v>
      </c>
      <c r="BF190" s="83" t="s">
        <v>271</v>
      </c>
      <c r="BG190" s="87" t="s">
        <v>631</v>
      </c>
      <c r="BH190" s="87" t="s">
        <v>114</v>
      </c>
      <c r="BI190" s="76" t="s">
        <v>1414</v>
      </c>
      <c r="BJ190">
        <v>14</v>
      </c>
      <c r="BK190" s="87">
        <v>52</v>
      </c>
      <c r="BL190" s="87"/>
      <c r="BM190" s="86" t="s">
        <v>1126</v>
      </c>
      <c r="BN190" s="86" t="s">
        <v>1131</v>
      </c>
      <c r="BO190" s="87" t="s">
        <v>115</v>
      </c>
      <c r="BP190" s="87"/>
      <c r="BQ190" s="87" t="s">
        <v>1472</v>
      </c>
      <c r="BR190" s="86" t="s">
        <v>1445</v>
      </c>
      <c r="BS190" s="86">
        <v>1</v>
      </c>
      <c r="BT190" s="86" t="s">
        <v>1445</v>
      </c>
      <c r="BU190" s="86">
        <v>1</v>
      </c>
      <c r="BV190" s="86" t="s">
        <v>63</v>
      </c>
      <c r="BW190" s="86">
        <v>1</v>
      </c>
      <c r="BX190" s="86" t="s">
        <v>1448</v>
      </c>
      <c r="BY190" s="86">
        <v>1</v>
      </c>
      <c r="BZ190" s="86" t="s">
        <v>1450</v>
      </c>
      <c r="CA190" s="86">
        <v>1</v>
      </c>
      <c r="CB190" s="86" t="s">
        <v>1452</v>
      </c>
      <c r="CC190" s="86">
        <v>0</v>
      </c>
      <c r="CD190" s="86" t="s">
        <v>1454</v>
      </c>
      <c r="CE190" s="86">
        <v>1</v>
      </c>
      <c r="CF190" s="86" t="s">
        <v>1454</v>
      </c>
      <c r="CG190" s="86">
        <v>1</v>
      </c>
      <c r="CH190" s="86" t="s">
        <v>1454</v>
      </c>
      <c r="CI190" s="86">
        <v>1</v>
      </c>
      <c r="CJ190" s="86" t="s">
        <v>1454</v>
      </c>
      <c r="CK190" s="86">
        <v>1</v>
      </c>
      <c r="CL190" s="86" t="s">
        <v>1454</v>
      </c>
      <c r="CM190" s="86">
        <v>1</v>
      </c>
      <c r="CN190" s="86" t="s">
        <v>1454</v>
      </c>
      <c r="CO190" s="86">
        <v>1</v>
      </c>
      <c r="CP190" s="87" t="s">
        <v>1478</v>
      </c>
      <c r="CQ190" s="152">
        <v>1</v>
      </c>
    </row>
    <row r="191" spans="1:95" ht="13.2" x14ac:dyDescent="0.25">
      <c r="A191" s="82">
        <v>45573.396306041672</v>
      </c>
      <c r="B191" s="83" t="s">
        <v>673</v>
      </c>
      <c r="C191" s="84" t="s">
        <v>674</v>
      </c>
      <c r="D191" s="83">
        <v>58.93</v>
      </c>
      <c r="E191" s="83">
        <v>0.63</v>
      </c>
      <c r="F191" s="83" t="s">
        <v>423</v>
      </c>
      <c r="G191" s="83" t="s">
        <v>539</v>
      </c>
      <c r="H191" s="83" t="s">
        <v>618</v>
      </c>
      <c r="I191" s="83" t="s">
        <v>63</v>
      </c>
      <c r="J191" s="83" t="s">
        <v>64</v>
      </c>
      <c r="K191" s="83" t="s">
        <v>84</v>
      </c>
      <c r="L191" s="83" t="s">
        <v>64</v>
      </c>
      <c r="M191" s="83" t="s">
        <v>64</v>
      </c>
      <c r="N191" s="83" t="s">
        <v>64</v>
      </c>
      <c r="O191" s="83" t="s">
        <v>84</v>
      </c>
      <c r="P191" s="83" t="s">
        <v>84</v>
      </c>
      <c r="Q191" s="83" t="s">
        <v>84</v>
      </c>
      <c r="R191" s="83" t="s">
        <v>64</v>
      </c>
      <c r="S191" s="83" t="s">
        <v>64</v>
      </c>
      <c r="T191" s="83" t="s">
        <v>64</v>
      </c>
      <c r="U191" s="83" t="s">
        <v>84</v>
      </c>
      <c r="V191" s="83" t="s">
        <v>84</v>
      </c>
      <c r="W191" s="83" t="s">
        <v>64</v>
      </c>
      <c r="X191" s="83" t="s">
        <v>64</v>
      </c>
      <c r="Y191" s="83" t="s">
        <v>64</v>
      </c>
      <c r="Z191" s="83" t="s">
        <v>65</v>
      </c>
      <c r="AA191" s="83" t="s">
        <v>79</v>
      </c>
      <c r="AB191" s="83" t="s">
        <v>65</v>
      </c>
      <c r="AC191" s="83" t="s">
        <v>65</v>
      </c>
      <c r="AD191" s="83" t="s">
        <v>66</v>
      </c>
      <c r="AE191" s="83" t="s">
        <v>65</v>
      </c>
      <c r="AF191" s="83" t="s">
        <v>65</v>
      </c>
      <c r="AG191" s="83" t="s">
        <v>65</v>
      </c>
      <c r="AH191" s="83" t="s">
        <v>65</v>
      </c>
      <c r="AI191" s="83" t="s">
        <v>65</v>
      </c>
      <c r="AJ191" s="83" t="s">
        <v>66</v>
      </c>
      <c r="AK191" s="83" t="s">
        <v>66</v>
      </c>
      <c r="AL191" s="83" t="s">
        <v>66</v>
      </c>
      <c r="AM191" s="83" t="s">
        <v>79</v>
      </c>
      <c r="AN191" s="83" t="s">
        <v>65</v>
      </c>
      <c r="AO191" s="83" t="s">
        <v>65</v>
      </c>
      <c r="AP191" s="83" t="s">
        <v>67</v>
      </c>
      <c r="AQ191" s="83" t="s">
        <v>67</v>
      </c>
      <c r="AR191" s="83" t="s">
        <v>86</v>
      </c>
      <c r="AS191" s="83" t="s">
        <v>81</v>
      </c>
      <c r="AT191" s="83" t="s">
        <v>87</v>
      </c>
      <c r="AU191" s="83" t="s">
        <v>80</v>
      </c>
      <c r="AV191" s="83" t="s">
        <v>80</v>
      </c>
      <c r="AW191" s="83" t="s">
        <v>72</v>
      </c>
      <c r="AX191" s="83" t="s">
        <v>72</v>
      </c>
      <c r="AY191" s="83" t="s">
        <v>72</v>
      </c>
      <c r="AZ191" s="83" t="s">
        <v>72</v>
      </c>
      <c r="BA191" s="83" t="s">
        <v>73</v>
      </c>
      <c r="BB191" s="83" t="s">
        <v>73</v>
      </c>
      <c r="BC191" s="83" t="s">
        <v>73</v>
      </c>
      <c r="BD191" s="83" t="s">
        <v>116</v>
      </c>
      <c r="BE191" s="83" t="s">
        <v>73</v>
      </c>
      <c r="BF191" s="83"/>
      <c r="BG191" s="87" t="s">
        <v>631</v>
      </c>
      <c r="BH191" s="86" t="s">
        <v>60</v>
      </c>
      <c r="BI191" s="76" t="s">
        <v>1414</v>
      </c>
      <c r="BJ191">
        <v>9</v>
      </c>
      <c r="BK191" s="87">
        <v>53</v>
      </c>
      <c r="BL191" s="87"/>
      <c r="BM191" s="86" t="s">
        <v>1126</v>
      </c>
      <c r="BN191" s="86" t="s">
        <v>1131</v>
      </c>
      <c r="BO191" s="87" t="s">
        <v>68</v>
      </c>
      <c r="BP191" s="87"/>
      <c r="BQ191" s="87" t="s">
        <v>1472</v>
      </c>
      <c r="BR191" s="86" t="s">
        <v>1445</v>
      </c>
      <c r="BS191" s="86">
        <v>1</v>
      </c>
      <c r="BT191" s="86" t="s">
        <v>1445</v>
      </c>
      <c r="BU191" s="86">
        <v>1</v>
      </c>
      <c r="BV191" s="86" t="s">
        <v>63</v>
      </c>
      <c r="BW191" s="86">
        <v>1</v>
      </c>
      <c r="BX191" s="86" t="s">
        <v>1448</v>
      </c>
      <c r="BY191" s="86">
        <v>1</v>
      </c>
      <c r="BZ191" s="86" t="s">
        <v>1450</v>
      </c>
      <c r="CA191" s="86">
        <v>1</v>
      </c>
      <c r="CB191" s="86" t="s">
        <v>1452</v>
      </c>
      <c r="CC191" s="86">
        <v>0</v>
      </c>
      <c r="CD191" s="86" t="s">
        <v>1454</v>
      </c>
      <c r="CE191" s="86">
        <v>1</v>
      </c>
      <c r="CF191" s="86" t="s">
        <v>1454</v>
      </c>
      <c r="CG191" s="86">
        <v>1</v>
      </c>
      <c r="CH191" s="86" t="s">
        <v>1454</v>
      </c>
      <c r="CI191" s="86">
        <v>1</v>
      </c>
      <c r="CJ191" s="86" t="s">
        <v>1454</v>
      </c>
      <c r="CK191" s="86">
        <v>1</v>
      </c>
      <c r="CL191" s="86" t="s">
        <v>226</v>
      </c>
      <c r="CM191" s="86">
        <v>0</v>
      </c>
      <c r="CN191" s="86" t="s">
        <v>226</v>
      </c>
      <c r="CO191" s="86">
        <v>0</v>
      </c>
      <c r="CP191" s="87" t="s">
        <v>1477</v>
      </c>
      <c r="CQ191" s="152">
        <v>0</v>
      </c>
    </row>
    <row r="192" spans="1:95" ht="13.2" x14ac:dyDescent="0.25">
      <c r="A192" s="82">
        <v>45573.397465902774</v>
      </c>
      <c r="B192" s="83" t="s">
        <v>675</v>
      </c>
      <c r="C192" s="84" t="s">
        <v>676</v>
      </c>
      <c r="D192" s="83">
        <v>14.3</v>
      </c>
      <c r="E192" s="83">
        <v>0.63</v>
      </c>
      <c r="F192" s="83" t="s">
        <v>114</v>
      </c>
      <c r="G192" s="83" t="s">
        <v>76</v>
      </c>
      <c r="H192" s="83" t="s">
        <v>631</v>
      </c>
      <c r="I192" s="83" t="s">
        <v>63</v>
      </c>
      <c r="J192" s="83" t="s">
        <v>64</v>
      </c>
      <c r="K192" s="83" t="s">
        <v>64</v>
      </c>
      <c r="L192" s="83" t="s">
        <v>64</v>
      </c>
      <c r="M192" s="83" t="s">
        <v>84</v>
      </c>
      <c r="N192" s="83" t="s">
        <v>84</v>
      </c>
      <c r="O192" s="83" t="s">
        <v>64</v>
      </c>
      <c r="P192" s="83" t="s">
        <v>84</v>
      </c>
      <c r="Q192" s="83" t="s">
        <v>78</v>
      </c>
      <c r="R192" s="83" t="s">
        <v>64</v>
      </c>
      <c r="S192" s="83" t="s">
        <v>64</v>
      </c>
      <c r="T192" s="83" t="s">
        <v>64</v>
      </c>
      <c r="U192" s="83" t="s">
        <v>84</v>
      </c>
      <c r="V192" s="83" t="s">
        <v>64</v>
      </c>
      <c r="W192" s="83" t="s">
        <v>64</v>
      </c>
      <c r="X192" s="83" t="s">
        <v>64</v>
      </c>
      <c r="Y192" s="83" t="s">
        <v>64</v>
      </c>
      <c r="Z192" s="83" t="s">
        <v>66</v>
      </c>
      <c r="AA192" s="83" t="s">
        <v>79</v>
      </c>
      <c r="AB192" s="83" t="s">
        <v>65</v>
      </c>
      <c r="AC192" s="83" t="s">
        <v>66</v>
      </c>
      <c r="AD192" s="83" t="s">
        <v>66</v>
      </c>
      <c r="AE192" s="83" t="s">
        <v>66</v>
      </c>
      <c r="AF192" s="83" t="s">
        <v>79</v>
      </c>
      <c r="AG192" s="83" t="s">
        <v>79</v>
      </c>
      <c r="AH192" s="83" t="s">
        <v>79</v>
      </c>
      <c r="AI192" s="83" t="s">
        <v>66</v>
      </c>
      <c r="AJ192" s="83" t="s">
        <v>79</v>
      </c>
      <c r="AK192" s="83" t="s">
        <v>79</v>
      </c>
      <c r="AL192" s="83" t="s">
        <v>79</v>
      </c>
      <c r="AM192" s="83" t="s">
        <v>66</v>
      </c>
      <c r="AN192" s="83" t="s">
        <v>66</v>
      </c>
      <c r="AO192" s="83" t="s">
        <v>66</v>
      </c>
      <c r="AP192" s="83" t="s">
        <v>67</v>
      </c>
      <c r="AQ192" s="83" t="s">
        <v>67</v>
      </c>
      <c r="AR192" s="83" t="s">
        <v>73</v>
      </c>
      <c r="AS192" s="83" t="s">
        <v>68</v>
      </c>
      <c r="AT192" s="83" t="s">
        <v>87</v>
      </c>
      <c r="AU192" s="83" t="s">
        <v>70</v>
      </c>
      <c r="AV192" s="83" t="s">
        <v>132</v>
      </c>
      <c r="AW192" s="83" t="s">
        <v>63</v>
      </c>
      <c r="AX192" s="83" t="s">
        <v>72</v>
      </c>
      <c r="AY192" s="83" t="s">
        <v>72</v>
      </c>
      <c r="AZ192" s="83" t="s">
        <v>63</v>
      </c>
      <c r="BA192" s="83" t="s">
        <v>72</v>
      </c>
      <c r="BB192" s="83" t="s">
        <v>72</v>
      </c>
      <c r="BC192" s="83" t="s">
        <v>73</v>
      </c>
      <c r="BD192" s="83"/>
      <c r="BE192" s="83" t="s">
        <v>73</v>
      </c>
      <c r="BF192" s="83"/>
      <c r="BG192" s="87" t="s">
        <v>631</v>
      </c>
      <c r="BH192" s="87" t="s">
        <v>114</v>
      </c>
      <c r="BI192" s="76" t="s">
        <v>1414</v>
      </c>
      <c r="BJ192">
        <v>11</v>
      </c>
      <c r="BK192" s="87">
        <v>41</v>
      </c>
      <c r="BL192" s="87"/>
      <c r="BM192" s="86" t="s">
        <v>1126</v>
      </c>
      <c r="BN192" s="86" t="s">
        <v>1131</v>
      </c>
      <c r="BO192" s="87" t="s">
        <v>68</v>
      </c>
      <c r="BP192" s="87"/>
      <c r="BQ192" s="87" t="s">
        <v>1472</v>
      </c>
      <c r="BR192" s="86" t="s">
        <v>1445</v>
      </c>
      <c r="BS192" s="86">
        <v>1</v>
      </c>
      <c r="BT192" s="86" t="s">
        <v>1445</v>
      </c>
      <c r="BU192" s="86">
        <v>1</v>
      </c>
      <c r="BV192" s="86" t="s">
        <v>73</v>
      </c>
      <c r="BW192" s="86">
        <v>0</v>
      </c>
      <c r="BX192" s="86" t="s">
        <v>1448</v>
      </c>
      <c r="BY192" s="86">
        <v>1</v>
      </c>
      <c r="BZ192" s="86" t="s">
        <v>1470</v>
      </c>
      <c r="CA192" s="86">
        <v>2</v>
      </c>
      <c r="CB192" s="86" t="s">
        <v>1452</v>
      </c>
      <c r="CC192" s="86">
        <v>0</v>
      </c>
      <c r="CD192" s="86" t="s">
        <v>1454</v>
      </c>
      <c r="CE192" s="86">
        <v>1</v>
      </c>
      <c r="CF192" s="86" t="s">
        <v>1454</v>
      </c>
      <c r="CG192" s="86">
        <v>1</v>
      </c>
      <c r="CH192" s="86" t="s">
        <v>1454</v>
      </c>
      <c r="CI192" s="86">
        <v>1</v>
      </c>
      <c r="CJ192" s="86" t="s">
        <v>1454</v>
      </c>
      <c r="CK192" s="86">
        <v>1</v>
      </c>
      <c r="CL192" s="86" t="s">
        <v>1454</v>
      </c>
      <c r="CM192" s="86">
        <v>1</v>
      </c>
      <c r="CN192" s="86" t="s">
        <v>1454</v>
      </c>
      <c r="CO192" s="86">
        <v>1</v>
      </c>
      <c r="CP192" s="87" t="s">
        <v>1478</v>
      </c>
      <c r="CQ192" s="152">
        <v>1</v>
      </c>
    </row>
    <row r="193" spans="1:95" ht="13.2" x14ac:dyDescent="0.25">
      <c r="A193" s="82">
        <v>45573.400190150467</v>
      </c>
      <c r="B193" s="83" t="s">
        <v>677</v>
      </c>
      <c r="C193" s="84" t="s">
        <v>678</v>
      </c>
      <c r="D193" s="83">
        <v>25</v>
      </c>
      <c r="E193" s="83">
        <v>0.13</v>
      </c>
      <c r="F193" s="83" t="s">
        <v>423</v>
      </c>
      <c r="G193" s="83" t="s">
        <v>76</v>
      </c>
      <c r="H193" s="83" t="s">
        <v>614</v>
      </c>
      <c r="I193" s="83" t="s">
        <v>63</v>
      </c>
      <c r="J193" s="83" t="s">
        <v>64</v>
      </c>
      <c r="K193" s="83" t="s">
        <v>64</v>
      </c>
      <c r="L193" s="83" t="s">
        <v>64</v>
      </c>
      <c r="M193" s="83" t="s">
        <v>78</v>
      </c>
      <c r="N193" s="83" t="s">
        <v>64</v>
      </c>
      <c r="O193" s="83" t="s">
        <v>64</v>
      </c>
      <c r="P193" s="83" t="s">
        <v>84</v>
      </c>
      <c r="Q193" s="83" t="s">
        <v>64</v>
      </c>
      <c r="R193" s="83" t="s">
        <v>64</v>
      </c>
      <c r="S193" s="83" t="s">
        <v>64</v>
      </c>
      <c r="T193" s="83" t="s">
        <v>64</v>
      </c>
      <c r="U193" s="83" t="s">
        <v>64</v>
      </c>
      <c r="V193" s="83" t="s">
        <v>64</v>
      </c>
      <c r="W193" s="83" t="s">
        <v>64</v>
      </c>
      <c r="X193" s="83" t="s">
        <v>64</v>
      </c>
      <c r="Y193" s="83" t="s">
        <v>78</v>
      </c>
      <c r="Z193" s="83" t="s">
        <v>65</v>
      </c>
      <c r="AA193" s="83" t="s">
        <v>65</v>
      </c>
      <c r="AB193" s="83" t="s">
        <v>65</v>
      </c>
      <c r="AC193" s="83" t="s">
        <v>65</v>
      </c>
      <c r="AD193" s="83" t="s">
        <v>65</v>
      </c>
      <c r="AE193" s="83" t="s">
        <v>65</v>
      </c>
      <c r="AF193" s="83" t="s">
        <v>66</v>
      </c>
      <c r="AG193" s="83" t="s">
        <v>65</v>
      </c>
      <c r="AH193" s="83" t="s">
        <v>65</v>
      </c>
      <c r="AI193" s="83" t="s">
        <v>65</v>
      </c>
      <c r="AJ193" s="83" t="s">
        <v>65</v>
      </c>
      <c r="AK193" s="83" t="s">
        <v>65</v>
      </c>
      <c r="AL193" s="83" t="s">
        <v>65</v>
      </c>
      <c r="AM193" s="83" t="s">
        <v>65</v>
      </c>
      <c r="AN193" s="83" t="s">
        <v>65</v>
      </c>
      <c r="AO193" s="83" t="s">
        <v>65</v>
      </c>
      <c r="AP193" s="83" t="s">
        <v>85</v>
      </c>
      <c r="AQ193" s="83" t="s">
        <v>85</v>
      </c>
      <c r="AR193" s="83" t="s">
        <v>63</v>
      </c>
      <c r="AS193" s="83" t="s">
        <v>68</v>
      </c>
      <c r="AT193" s="83" t="s">
        <v>87</v>
      </c>
      <c r="AU193" s="83" t="s">
        <v>85</v>
      </c>
      <c r="AV193" s="83" t="s">
        <v>80</v>
      </c>
      <c r="AW193" s="83" t="s">
        <v>73</v>
      </c>
      <c r="AX193" s="83" t="s">
        <v>73</v>
      </c>
      <c r="AY193" s="83" t="s">
        <v>73</v>
      </c>
      <c r="AZ193" s="83" t="s">
        <v>73</v>
      </c>
      <c r="BA193" s="83" t="s">
        <v>73</v>
      </c>
      <c r="BB193" s="83" t="s">
        <v>73</v>
      </c>
      <c r="BC193" s="83" t="s">
        <v>73</v>
      </c>
      <c r="BD193" s="83"/>
      <c r="BE193" s="83" t="s">
        <v>73</v>
      </c>
      <c r="BF193" s="83"/>
      <c r="BG193" s="87" t="s">
        <v>631</v>
      </c>
      <c r="BH193" s="86" t="s">
        <v>60</v>
      </c>
      <c r="BI193" s="76" t="s">
        <v>1414</v>
      </c>
      <c r="BJ193">
        <v>14</v>
      </c>
      <c r="BK193" s="87">
        <v>60</v>
      </c>
      <c r="BL193" s="87"/>
      <c r="BM193" s="86" t="s">
        <v>1126</v>
      </c>
      <c r="BN193" s="86" t="s">
        <v>1131</v>
      </c>
      <c r="BO193" s="87" t="s">
        <v>68</v>
      </c>
      <c r="BP193" s="87"/>
      <c r="BQ193" s="87" t="s">
        <v>1472</v>
      </c>
      <c r="BR193" s="86" t="s">
        <v>1445</v>
      </c>
      <c r="BS193" s="86">
        <v>1</v>
      </c>
      <c r="BT193" s="86" t="s">
        <v>1445</v>
      </c>
      <c r="BU193" s="86">
        <v>1</v>
      </c>
      <c r="BV193" s="86" t="s">
        <v>63</v>
      </c>
      <c r="BW193" s="86">
        <v>1</v>
      </c>
      <c r="BX193" s="86" t="s">
        <v>1448</v>
      </c>
      <c r="BY193" s="86">
        <v>1</v>
      </c>
      <c r="BZ193" s="86" t="s">
        <v>1450</v>
      </c>
      <c r="CA193" s="86">
        <v>1</v>
      </c>
      <c r="CB193" s="86" t="s">
        <v>1452</v>
      </c>
      <c r="CC193" s="86">
        <v>0</v>
      </c>
      <c r="CD193" s="86" t="s">
        <v>226</v>
      </c>
      <c r="CE193" s="86">
        <v>0</v>
      </c>
      <c r="CF193" s="86" t="s">
        <v>226</v>
      </c>
      <c r="CG193" s="86">
        <v>0</v>
      </c>
      <c r="CH193" s="86" t="s">
        <v>226</v>
      </c>
      <c r="CI193" s="86">
        <v>0</v>
      </c>
      <c r="CJ193" s="86" t="s">
        <v>226</v>
      </c>
      <c r="CK193" s="86">
        <v>0</v>
      </c>
      <c r="CL193" s="86" t="s">
        <v>226</v>
      </c>
      <c r="CM193" s="86">
        <v>0</v>
      </c>
      <c r="CN193" s="86" t="s">
        <v>226</v>
      </c>
      <c r="CO193" s="86">
        <v>0</v>
      </c>
      <c r="CP193" s="87" t="s">
        <v>1477</v>
      </c>
      <c r="CQ193" s="152">
        <v>0</v>
      </c>
    </row>
    <row r="194" spans="1:95" ht="13.2" x14ac:dyDescent="0.25">
      <c r="A194" s="82">
        <v>45573.400274108797</v>
      </c>
      <c r="B194" s="83" t="s">
        <v>679</v>
      </c>
      <c r="C194" s="84" t="s">
        <v>680</v>
      </c>
      <c r="D194" s="83">
        <v>100</v>
      </c>
      <c r="E194" s="83">
        <v>1.08</v>
      </c>
      <c r="F194" s="83" t="s">
        <v>114</v>
      </c>
      <c r="G194" s="83" t="s">
        <v>76</v>
      </c>
      <c r="H194" s="83" t="s">
        <v>631</v>
      </c>
      <c r="I194" s="83" t="s">
        <v>63</v>
      </c>
      <c r="J194" s="83" t="s">
        <v>64</v>
      </c>
      <c r="K194" s="83" t="s">
        <v>64</v>
      </c>
      <c r="L194" s="83" t="s">
        <v>64</v>
      </c>
      <c r="M194" s="83" t="s">
        <v>84</v>
      </c>
      <c r="N194" s="83" t="s">
        <v>84</v>
      </c>
      <c r="O194" s="83" t="s">
        <v>84</v>
      </c>
      <c r="P194" s="83" t="s">
        <v>84</v>
      </c>
      <c r="Q194" s="83" t="s">
        <v>64</v>
      </c>
      <c r="R194" s="83" t="s">
        <v>64</v>
      </c>
      <c r="S194" s="83" t="s">
        <v>64</v>
      </c>
      <c r="T194" s="83" t="s">
        <v>64</v>
      </c>
      <c r="U194" s="83" t="s">
        <v>64</v>
      </c>
      <c r="V194" s="83" t="s">
        <v>64</v>
      </c>
      <c r="W194" s="83" t="s">
        <v>64</v>
      </c>
      <c r="X194" s="83" t="s">
        <v>64</v>
      </c>
      <c r="Y194" s="83" t="s">
        <v>64</v>
      </c>
      <c r="Z194" s="83" t="s">
        <v>66</v>
      </c>
      <c r="AA194" s="83" t="s">
        <v>65</v>
      </c>
      <c r="AB194" s="83" t="s">
        <v>66</v>
      </c>
      <c r="AC194" s="83" t="s">
        <v>66</v>
      </c>
      <c r="AD194" s="83" t="s">
        <v>65</v>
      </c>
      <c r="AE194" s="83" t="s">
        <v>66</v>
      </c>
      <c r="AF194" s="83" t="s">
        <v>66</v>
      </c>
      <c r="AG194" s="83" t="s">
        <v>66</v>
      </c>
      <c r="AH194" s="83" t="s">
        <v>66</v>
      </c>
      <c r="AI194" s="83" t="s">
        <v>79</v>
      </c>
      <c r="AJ194" s="83" t="s">
        <v>66</v>
      </c>
      <c r="AK194" s="83" t="s">
        <v>66</v>
      </c>
      <c r="AL194" s="83" t="s">
        <v>66</v>
      </c>
      <c r="AM194" s="83" t="s">
        <v>66</v>
      </c>
      <c r="AN194" s="83" t="s">
        <v>66</v>
      </c>
      <c r="AO194" s="83" t="s">
        <v>66</v>
      </c>
      <c r="AP194" s="83" t="s">
        <v>119</v>
      </c>
      <c r="AQ194" s="83" t="s">
        <v>119</v>
      </c>
      <c r="AR194" s="83" t="s">
        <v>86</v>
      </c>
      <c r="AS194" s="83" t="s">
        <v>68</v>
      </c>
      <c r="AT194" s="83" t="s">
        <v>169</v>
      </c>
      <c r="AU194" s="83" t="s">
        <v>93</v>
      </c>
      <c r="AV194" s="83" t="s">
        <v>71</v>
      </c>
      <c r="AW194" s="83" t="s">
        <v>72</v>
      </c>
      <c r="AX194" s="83" t="s">
        <v>72</v>
      </c>
      <c r="AY194" s="83" t="s">
        <v>72</v>
      </c>
      <c r="AZ194" s="83" t="s">
        <v>73</v>
      </c>
      <c r="BA194" s="83" t="s">
        <v>63</v>
      </c>
      <c r="BB194" s="83" t="s">
        <v>73</v>
      </c>
      <c r="BC194" s="83" t="s">
        <v>73</v>
      </c>
      <c r="BD194" s="83"/>
      <c r="BE194" s="83" t="s">
        <v>73</v>
      </c>
      <c r="BF194" s="83"/>
      <c r="BG194" s="87" t="s">
        <v>631</v>
      </c>
      <c r="BH194" s="87" t="s">
        <v>114</v>
      </c>
      <c r="BI194" s="76" t="s">
        <v>1414</v>
      </c>
      <c r="BJ194">
        <v>12</v>
      </c>
      <c r="BK194" s="87">
        <v>50</v>
      </c>
      <c r="BL194" s="87"/>
      <c r="BM194" s="86" t="s">
        <v>1126</v>
      </c>
      <c r="BN194" s="86" t="s">
        <v>1131</v>
      </c>
      <c r="BO194" s="87" t="s">
        <v>68</v>
      </c>
      <c r="BP194" s="87"/>
      <c r="BQ194" s="87" t="s">
        <v>1472</v>
      </c>
      <c r="BR194" s="86" t="s">
        <v>1444</v>
      </c>
      <c r="BS194" s="86">
        <v>0</v>
      </c>
      <c r="BT194" s="86" t="s">
        <v>1444</v>
      </c>
      <c r="BU194" s="86">
        <v>0</v>
      </c>
      <c r="BV194" s="86" t="s">
        <v>63</v>
      </c>
      <c r="BW194" s="86">
        <v>1</v>
      </c>
      <c r="BX194" s="86" t="s">
        <v>1447</v>
      </c>
      <c r="BY194" s="86">
        <v>0</v>
      </c>
      <c r="BZ194" s="86" t="s">
        <v>1449</v>
      </c>
      <c r="CA194" s="86">
        <v>0</v>
      </c>
      <c r="CB194" s="86" t="s">
        <v>1452</v>
      </c>
      <c r="CC194" s="86">
        <v>0</v>
      </c>
      <c r="CD194" s="86" t="s">
        <v>1454</v>
      </c>
      <c r="CE194" s="86">
        <v>1</v>
      </c>
      <c r="CF194" s="86" t="s">
        <v>1454</v>
      </c>
      <c r="CG194" s="86">
        <v>1</v>
      </c>
      <c r="CH194" s="86" t="s">
        <v>1454</v>
      </c>
      <c r="CI194" s="86">
        <v>1</v>
      </c>
      <c r="CJ194" s="86" t="s">
        <v>226</v>
      </c>
      <c r="CK194" s="86">
        <v>0</v>
      </c>
      <c r="CL194" s="86" t="s">
        <v>1454</v>
      </c>
      <c r="CM194" s="86">
        <v>1</v>
      </c>
      <c r="CN194" s="86" t="s">
        <v>226</v>
      </c>
      <c r="CO194" s="86">
        <v>0</v>
      </c>
      <c r="CP194" s="87" t="s">
        <v>1477</v>
      </c>
      <c r="CQ194" s="152">
        <v>0</v>
      </c>
    </row>
    <row r="195" spans="1:95" ht="13.2" x14ac:dyDescent="0.25">
      <c r="A195" s="82">
        <v>45573.401178506945</v>
      </c>
      <c r="B195" s="83" t="s">
        <v>681</v>
      </c>
      <c r="C195" s="84" t="s">
        <v>682</v>
      </c>
      <c r="D195" s="83">
        <v>100</v>
      </c>
      <c r="E195" s="83">
        <v>0.28999999999999998</v>
      </c>
      <c r="F195" s="83" t="s">
        <v>423</v>
      </c>
      <c r="G195" s="83" t="s">
        <v>76</v>
      </c>
      <c r="H195" s="83" t="s">
        <v>683</v>
      </c>
      <c r="I195" s="83" t="s">
        <v>63</v>
      </c>
      <c r="J195" s="83" t="s">
        <v>64</v>
      </c>
      <c r="K195" s="83" t="s">
        <v>64</v>
      </c>
      <c r="L195" s="83" t="s">
        <v>64</v>
      </c>
      <c r="M195" s="83" t="s">
        <v>78</v>
      </c>
      <c r="N195" s="83" t="s">
        <v>84</v>
      </c>
      <c r="O195" s="83" t="s">
        <v>84</v>
      </c>
      <c r="P195" s="83" t="s">
        <v>84</v>
      </c>
      <c r="Q195" s="83" t="s">
        <v>84</v>
      </c>
      <c r="R195" s="83" t="s">
        <v>64</v>
      </c>
      <c r="S195" s="83" t="s">
        <v>64</v>
      </c>
      <c r="T195" s="83" t="s">
        <v>78</v>
      </c>
      <c r="U195" s="83" t="s">
        <v>84</v>
      </c>
      <c r="V195" s="83" t="s">
        <v>64</v>
      </c>
      <c r="W195" s="83" t="s">
        <v>64</v>
      </c>
      <c r="X195" s="83" t="s">
        <v>64</v>
      </c>
      <c r="Y195" s="83" t="s">
        <v>64</v>
      </c>
      <c r="Z195" s="83" t="s">
        <v>65</v>
      </c>
      <c r="AA195" s="83" t="s">
        <v>65</v>
      </c>
      <c r="AB195" s="83" t="s">
        <v>65</v>
      </c>
      <c r="AC195" s="83" t="s">
        <v>65</v>
      </c>
      <c r="AD195" s="83" t="s">
        <v>66</v>
      </c>
      <c r="AE195" s="83" t="s">
        <v>65</v>
      </c>
      <c r="AF195" s="83" t="s">
        <v>65</v>
      </c>
      <c r="AG195" s="83" t="s">
        <v>65</v>
      </c>
      <c r="AH195" s="83" t="s">
        <v>66</v>
      </c>
      <c r="AI195" s="83" t="s">
        <v>101</v>
      </c>
      <c r="AJ195" s="83" t="s">
        <v>65</v>
      </c>
      <c r="AK195" s="83" t="s">
        <v>65</v>
      </c>
      <c r="AL195" s="83" t="s">
        <v>66</v>
      </c>
      <c r="AM195" s="83" t="s">
        <v>65</v>
      </c>
      <c r="AN195" s="83" t="s">
        <v>65</v>
      </c>
      <c r="AO195" s="83" t="s">
        <v>66</v>
      </c>
      <c r="AP195" s="83" t="s">
        <v>85</v>
      </c>
      <c r="AQ195" s="83" t="s">
        <v>85</v>
      </c>
      <c r="AR195" s="83" t="s">
        <v>63</v>
      </c>
      <c r="AS195" s="83" t="s">
        <v>115</v>
      </c>
      <c r="AT195" s="83" t="s">
        <v>87</v>
      </c>
      <c r="AU195" s="83" t="s">
        <v>80</v>
      </c>
      <c r="AV195" s="83" t="s">
        <v>71</v>
      </c>
      <c r="AW195" s="83" t="s">
        <v>73</v>
      </c>
      <c r="AX195" s="83" t="s">
        <v>72</v>
      </c>
      <c r="AY195" s="83" t="s">
        <v>72</v>
      </c>
      <c r="AZ195" s="83" t="s">
        <v>72</v>
      </c>
      <c r="BA195" s="83" t="s">
        <v>73</v>
      </c>
      <c r="BB195" s="83" t="s">
        <v>72</v>
      </c>
      <c r="BC195" s="83" t="s">
        <v>73</v>
      </c>
      <c r="BD195" s="83"/>
      <c r="BE195" s="83" t="s">
        <v>73</v>
      </c>
      <c r="BF195" s="83"/>
      <c r="BG195" s="87" t="s">
        <v>631</v>
      </c>
      <c r="BH195" s="86" t="s">
        <v>60</v>
      </c>
      <c r="BI195" s="76" t="s">
        <v>1414</v>
      </c>
      <c r="BJ195">
        <v>10</v>
      </c>
      <c r="BK195" s="87">
        <v>60</v>
      </c>
      <c r="BL195" s="87"/>
      <c r="BM195" s="86" t="s">
        <v>1126</v>
      </c>
      <c r="BN195" s="86" t="s">
        <v>1131</v>
      </c>
      <c r="BO195" s="87" t="s">
        <v>115</v>
      </c>
      <c r="BP195" s="87"/>
      <c r="BQ195" s="87" t="s">
        <v>1472</v>
      </c>
      <c r="BR195" s="86" t="s">
        <v>1445</v>
      </c>
      <c r="BS195" s="86">
        <v>1</v>
      </c>
      <c r="BT195" s="86" t="s">
        <v>1445</v>
      </c>
      <c r="BU195" s="86">
        <v>1</v>
      </c>
      <c r="BV195" s="86" t="s">
        <v>63</v>
      </c>
      <c r="BW195" s="86">
        <v>1</v>
      </c>
      <c r="BX195" s="86" t="s">
        <v>1448</v>
      </c>
      <c r="BY195" s="86">
        <v>1</v>
      </c>
      <c r="BZ195" s="86" t="s">
        <v>1450</v>
      </c>
      <c r="CA195" s="86">
        <v>1</v>
      </c>
      <c r="CB195" s="86" t="s">
        <v>1452</v>
      </c>
      <c r="CC195" s="86">
        <v>0</v>
      </c>
      <c r="CD195" s="86" t="s">
        <v>226</v>
      </c>
      <c r="CE195" s="86">
        <v>0</v>
      </c>
      <c r="CF195" s="86" t="s">
        <v>1454</v>
      </c>
      <c r="CG195" s="86">
        <v>1</v>
      </c>
      <c r="CH195" s="86" t="s">
        <v>1454</v>
      </c>
      <c r="CI195" s="86">
        <v>1</v>
      </c>
      <c r="CJ195" s="86" t="s">
        <v>1454</v>
      </c>
      <c r="CK195" s="86">
        <v>1</v>
      </c>
      <c r="CL195" s="86" t="s">
        <v>226</v>
      </c>
      <c r="CM195" s="86">
        <v>0</v>
      </c>
      <c r="CN195" s="86" t="s">
        <v>1454</v>
      </c>
      <c r="CO195" s="86">
        <v>1</v>
      </c>
      <c r="CP195" s="87" t="s">
        <v>1477</v>
      </c>
      <c r="CQ195" s="152">
        <v>0</v>
      </c>
    </row>
    <row r="196" spans="1:95" ht="13.2" x14ac:dyDescent="0.25">
      <c r="A196" s="82">
        <v>45573.404305405093</v>
      </c>
      <c r="B196" s="83" t="s">
        <v>686</v>
      </c>
      <c r="C196" s="84" t="s">
        <v>687</v>
      </c>
      <c r="D196" s="83">
        <v>100</v>
      </c>
      <c r="E196" s="83">
        <v>0.67</v>
      </c>
      <c r="F196" s="83" t="s">
        <v>423</v>
      </c>
      <c r="G196" s="83" t="s">
        <v>76</v>
      </c>
      <c r="H196" s="83" t="s">
        <v>683</v>
      </c>
      <c r="I196" s="83" t="s">
        <v>63</v>
      </c>
      <c r="J196" s="83" t="s">
        <v>64</v>
      </c>
      <c r="K196" s="83" t="s">
        <v>64</v>
      </c>
      <c r="L196" s="83" t="s">
        <v>64</v>
      </c>
      <c r="M196" s="83" t="s">
        <v>78</v>
      </c>
      <c r="N196" s="83" t="s">
        <v>64</v>
      </c>
      <c r="O196" s="83" t="s">
        <v>64</v>
      </c>
      <c r="P196" s="83" t="s">
        <v>64</v>
      </c>
      <c r="Q196" s="83" t="s">
        <v>64</v>
      </c>
      <c r="R196" s="83" t="s">
        <v>64</v>
      </c>
      <c r="S196" s="83" t="s">
        <v>64</v>
      </c>
      <c r="T196" s="83" t="s">
        <v>64</v>
      </c>
      <c r="U196" s="83" t="s">
        <v>64</v>
      </c>
      <c r="V196" s="83" t="s">
        <v>64</v>
      </c>
      <c r="W196" s="83" t="s">
        <v>64</v>
      </c>
      <c r="X196" s="83" t="s">
        <v>64</v>
      </c>
      <c r="Y196" s="83" t="s">
        <v>78</v>
      </c>
      <c r="Z196" s="83" t="s">
        <v>65</v>
      </c>
      <c r="AA196" s="83" t="s">
        <v>65</v>
      </c>
      <c r="AB196" s="83" t="s">
        <v>65</v>
      </c>
      <c r="AC196" s="83" t="s">
        <v>65</v>
      </c>
      <c r="AD196" s="83" t="s">
        <v>65</v>
      </c>
      <c r="AE196" s="83" t="s">
        <v>65</v>
      </c>
      <c r="AF196" s="83" t="s">
        <v>65</v>
      </c>
      <c r="AG196" s="83" t="s">
        <v>65</v>
      </c>
      <c r="AH196" s="83" t="s">
        <v>65</v>
      </c>
      <c r="AI196" s="83" t="s">
        <v>65</v>
      </c>
      <c r="AJ196" s="83" t="s">
        <v>101</v>
      </c>
      <c r="AK196" s="83" t="s">
        <v>65</v>
      </c>
      <c r="AL196" s="83" t="s">
        <v>65</v>
      </c>
      <c r="AM196" s="83" t="s">
        <v>65</v>
      </c>
      <c r="AN196" s="83" t="s">
        <v>65</v>
      </c>
      <c r="AO196" s="83" t="s">
        <v>65</v>
      </c>
      <c r="AP196" s="83" t="s">
        <v>85</v>
      </c>
      <c r="AQ196" s="83" t="s">
        <v>67</v>
      </c>
      <c r="AR196" s="83" t="s">
        <v>63</v>
      </c>
      <c r="AS196" s="83" t="s">
        <v>68</v>
      </c>
      <c r="AT196" s="83" t="s">
        <v>87</v>
      </c>
      <c r="AU196" s="83" t="s">
        <v>80</v>
      </c>
      <c r="AV196" s="83" t="s">
        <v>71</v>
      </c>
      <c r="AW196" s="83" t="s">
        <v>72</v>
      </c>
      <c r="AX196" s="83" t="s">
        <v>72</v>
      </c>
      <c r="AY196" s="83" t="s">
        <v>72</v>
      </c>
      <c r="AZ196" s="83" t="s">
        <v>72</v>
      </c>
      <c r="BA196" s="83" t="s">
        <v>63</v>
      </c>
      <c r="BB196" s="83" t="s">
        <v>72</v>
      </c>
      <c r="BC196" s="83" t="s">
        <v>73</v>
      </c>
      <c r="BD196" s="83"/>
      <c r="BE196" s="83" t="s">
        <v>73</v>
      </c>
      <c r="BF196" s="83"/>
      <c r="BG196" s="87" t="s">
        <v>631</v>
      </c>
      <c r="BH196" s="86" t="s">
        <v>60</v>
      </c>
      <c r="BI196" s="76" t="s">
        <v>1414</v>
      </c>
      <c r="BJ196">
        <v>15</v>
      </c>
      <c r="BK196" s="87">
        <v>60</v>
      </c>
      <c r="BL196" s="87"/>
      <c r="BM196" s="86" t="s">
        <v>1126</v>
      </c>
      <c r="BN196" s="86" t="s">
        <v>1131</v>
      </c>
      <c r="BO196" s="87" t="s">
        <v>68</v>
      </c>
      <c r="BP196" s="87"/>
      <c r="BQ196" s="87" t="s">
        <v>1472</v>
      </c>
      <c r="BR196" s="86" t="s">
        <v>1445</v>
      </c>
      <c r="BS196" s="86">
        <v>1</v>
      </c>
      <c r="BT196" s="86" t="s">
        <v>1445</v>
      </c>
      <c r="BU196" s="86">
        <v>1</v>
      </c>
      <c r="BV196" s="86" t="s">
        <v>63</v>
      </c>
      <c r="BW196" s="86">
        <v>1</v>
      </c>
      <c r="BX196" s="86" t="s">
        <v>1448</v>
      </c>
      <c r="BY196" s="86">
        <v>1</v>
      </c>
      <c r="BZ196" s="86" t="s">
        <v>1450</v>
      </c>
      <c r="CA196" s="86">
        <v>1</v>
      </c>
      <c r="CB196" s="86" t="s">
        <v>1452</v>
      </c>
      <c r="CC196" s="86">
        <v>0</v>
      </c>
      <c r="CD196" s="86" t="s">
        <v>1454</v>
      </c>
      <c r="CE196" s="86">
        <v>1</v>
      </c>
      <c r="CF196" s="86" t="s">
        <v>1454</v>
      </c>
      <c r="CG196" s="86">
        <v>1</v>
      </c>
      <c r="CH196" s="86" t="s">
        <v>1454</v>
      </c>
      <c r="CI196" s="86">
        <v>1</v>
      </c>
      <c r="CJ196" s="86" t="s">
        <v>1454</v>
      </c>
      <c r="CK196" s="86">
        <v>1</v>
      </c>
      <c r="CL196" s="86" t="s">
        <v>1454</v>
      </c>
      <c r="CM196" s="86">
        <v>1</v>
      </c>
      <c r="CN196" s="86" t="s">
        <v>1454</v>
      </c>
      <c r="CO196" s="86">
        <v>1</v>
      </c>
      <c r="CP196" s="87" t="s">
        <v>1478</v>
      </c>
      <c r="CQ196" s="152">
        <v>1</v>
      </c>
    </row>
    <row r="197" spans="1:95" ht="13.2" x14ac:dyDescent="0.25">
      <c r="A197" s="82">
        <v>45573.406376851854</v>
      </c>
      <c r="B197" s="83" t="s">
        <v>688</v>
      </c>
      <c r="C197" s="84" t="s">
        <v>689</v>
      </c>
      <c r="D197" s="83">
        <v>23</v>
      </c>
      <c r="E197" s="83">
        <v>0.08</v>
      </c>
      <c r="F197" s="83" t="s">
        <v>423</v>
      </c>
      <c r="G197" s="83" t="s">
        <v>76</v>
      </c>
      <c r="H197" s="83" t="s">
        <v>614</v>
      </c>
      <c r="I197" s="83" t="s">
        <v>63</v>
      </c>
      <c r="J197" s="83" t="s">
        <v>64</v>
      </c>
      <c r="K197" s="83" t="s">
        <v>64</v>
      </c>
      <c r="L197" s="83" t="s">
        <v>64</v>
      </c>
      <c r="M197" s="83" t="s">
        <v>64</v>
      </c>
      <c r="N197" s="83" t="s">
        <v>64</v>
      </c>
      <c r="O197" s="83" t="s">
        <v>64</v>
      </c>
      <c r="P197" s="83" t="s">
        <v>64</v>
      </c>
      <c r="Q197" s="83" t="s">
        <v>64</v>
      </c>
      <c r="R197" s="83" t="s">
        <v>64</v>
      </c>
      <c r="S197" s="83" t="s">
        <v>64</v>
      </c>
      <c r="T197" s="83" t="s">
        <v>64</v>
      </c>
      <c r="U197" s="83" t="s">
        <v>64</v>
      </c>
      <c r="V197" s="83" t="s">
        <v>64</v>
      </c>
      <c r="W197" s="83" t="s">
        <v>64</v>
      </c>
      <c r="X197" s="83" t="s">
        <v>64</v>
      </c>
      <c r="Y197" s="83" t="s">
        <v>64</v>
      </c>
      <c r="Z197" s="83" t="s">
        <v>65</v>
      </c>
      <c r="AA197" s="83" t="s">
        <v>65</v>
      </c>
      <c r="AB197" s="83" t="s">
        <v>65</v>
      </c>
      <c r="AC197" s="83" t="s">
        <v>65</v>
      </c>
      <c r="AD197" s="83" t="s">
        <v>65</v>
      </c>
      <c r="AE197" s="83" t="s">
        <v>65</v>
      </c>
      <c r="AF197" s="83" t="s">
        <v>65</v>
      </c>
      <c r="AG197" s="83" t="s">
        <v>65</v>
      </c>
      <c r="AH197" s="83" t="s">
        <v>65</v>
      </c>
      <c r="AI197" s="83" t="s">
        <v>101</v>
      </c>
      <c r="AJ197" s="83" t="s">
        <v>65</v>
      </c>
      <c r="AK197" s="83" t="s">
        <v>65</v>
      </c>
      <c r="AL197" s="83" t="s">
        <v>65</v>
      </c>
      <c r="AM197" s="83" t="s">
        <v>65</v>
      </c>
      <c r="AN197" s="83" t="s">
        <v>65</v>
      </c>
      <c r="AO197" s="83" t="s">
        <v>65</v>
      </c>
      <c r="AP197" s="83" t="s">
        <v>85</v>
      </c>
      <c r="AQ197" s="83" t="s">
        <v>85</v>
      </c>
      <c r="AR197" s="83" t="s">
        <v>63</v>
      </c>
      <c r="AS197" s="83" t="s">
        <v>68</v>
      </c>
      <c r="AT197" s="83" t="s">
        <v>69</v>
      </c>
      <c r="AU197" s="83" t="s">
        <v>80</v>
      </c>
      <c r="AV197" s="83" t="s">
        <v>71</v>
      </c>
      <c r="AW197" s="83" t="s">
        <v>72</v>
      </c>
      <c r="AX197" s="83" t="s">
        <v>72</v>
      </c>
      <c r="AY197" s="83" t="s">
        <v>72</v>
      </c>
      <c r="AZ197" s="83" t="s">
        <v>72</v>
      </c>
      <c r="BA197" s="83" t="s">
        <v>72</v>
      </c>
      <c r="BB197" s="83" t="s">
        <v>72</v>
      </c>
      <c r="BC197" s="83" t="s">
        <v>73</v>
      </c>
      <c r="BD197" s="83"/>
      <c r="BE197" s="83" t="s">
        <v>73</v>
      </c>
      <c r="BF197" s="83"/>
      <c r="BG197" s="87" t="s">
        <v>631</v>
      </c>
      <c r="BH197" s="86" t="s">
        <v>60</v>
      </c>
      <c r="BI197" s="76" t="s">
        <v>1414</v>
      </c>
      <c r="BJ197">
        <v>15</v>
      </c>
      <c r="BK197" s="87">
        <v>64</v>
      </c>
      <c r="BL197" s="87"/>
      <c r="BM197" s="86" t="s">
        <v>1126</v>
      </c>
      <c r="BN197" s="86" t="s">
        <v>1131</v>
      </c>
      <c r="BO197" s="87" t="s">
        <v>68</v>
      </c>
      <c r="BP197" s="87"/>
      <c r="BQ197" s="87" t="s">
        <v>1472</v>
      </c>
      <c r="BR197" s="86" t="s">
        <v>1445</v>
      </c>
      <c r="BS197" s="86">
        <v>1</v>
      </c>
      <c r="BT197" s="86" t="s">
        <v>1445</v>
      </c>
      <c r="BU197" s="86">
        <v>1</v>
      </c>
      <c r="BV197" s="86" t="s">
        <v>63</v>
      </c>
      <c r="BW197" s="86">
        <v>1</v>
      </c>
      <c r="BX197" s="86" t="s">
        <v>1447</v>
      </c>
      <c r="BY197" s="86">
        <v>0</v>
      </c>
      <c r="BZ197" s="86" t="s">
        <v>1450</v>
      </c>
      <c r="CA197" s="86">
        <v>1</v>
      </c>
      <c r="CB197" s="86" t="s">
        <v>1452</v>
      </c>
      <c r="CC197" s="86">
        <v>0</v>
      </c>
      <c r="CD197" s="86" t="s">
        <v>1454</v>
      </c>
      <c r="CE197" s="86">
        <v>1</v>
      </c>
      <c r="CF197" s="86" t="s">
        <v>1454</v>
      </c>
      <c r="CG197" s="86">
        <v>1</v>
      </c>
      <c r="CH197" s="86" t="s">
        <v>1454</v>
      </c>
      <c r="CI197" s="86">
        <v>1</v>
      </c>
      <c r="CJ197" s="86" t="s">
        <v>1454</v>
      </c>
      <c r="CK197" s="86">
        <v>1</v>
      </c>
      <c r="CL197" s="86" t="s">
        <v>1454</v>
      </c>
      <c r="CM197" s="86">
        <v>1</v>
      </c>
      <c r="CN197" s="86" t="s">
        <v>1454</v>
      </c>
      <c r="CO197" s="86">
        <v>1</v>
      </c>
      <c r="CP197" s="87" t="s">
        <v>1478</v>
      </c>
      <c r="CQ197" s="152">
        <v>1</v>
      </c>
    </row>
    <row r="198" spans="1:95" ht="13.2" x14ac:dyDescent="0.25">
      <c r="A198" s="82">
        <v>45573.417968310183</v>
      </c>
      <c r="B198" s="83" t="s">
        <v>692</v>
      </c>
      <c r="C198" s="84" t="s">
        <v>693</v>
      </c>
      <c r="D198" s="83">
        <v>100</v>
      </c>
      <c r="E198" s="83">
        <v>0.71</v>
      </c>
      <c r="F198" s="83" t="s">
        <v>114</v>
      </c>
      <c r="G198" s="83" t="s">
        <v>291</v>
      </c>
      <c r="H198" s="83" t="s">
        <v>694</v>
      </c>
      <c r="I198" s="83" t="s">
        <v>63</v>
      </c>
      <c r="J198" s="83" t="s">
        <v>78</v>
      </c>
      <c r="K198" s="83" t="s">
        <v>64</v>
      </c>
      <c r="L198" s="83" t="s">
        <v>145</v>
      </c>
      <c r="M198" s="83" t="s">
        <v>84</v>
      </c>
      <c r="N198" s="83" t="s">
        <v>84</v>
      </c>
      <c r="O198" s="83" t="s">
        <v>84</v>
      </c>
      <c r="P198" s="83" t="s">
        <v>84</v>
      </c>
      <c r="Q198" s="83" t="s">
        <v>84</v>
      </c>
      <c r="R198" s="83" t="s">
        <v>64</v>
      </c>
      <c r="S198" s="83" t="s">
        <v>64</v>
      </c>
      <c r="T198" s="83" t="s">
        <v>84</v>
      </c>
      <c r="U198" s="83" t="s">
        <v>84</v>
      </c>
      <c r="V198" s="83" t="s">
        <v>84</v>
      </c>
      <c r="W198" s="83" t="s">
        <v>64</v>
      </c>
      <c r="X198" s="83" t="s">
        <v>64</v>
      </c>
      <c r="Y198" s="83" t="s">
        <v>84</v>
      </c>
      <c r="Z198" s="83" t="s">
        <v>66</v>
      </c>
      <c r="AA198" s="83" t="s">
        <v>66</v>
      </c>
      <c r="AB198" s="83" t="s">
        <v>66</v>
      </c>
      <c r="AC198" s="83" t="s">
        <v>66</v>
      </c>
      <c r="AD198" s="83" t="s">
        <v>66</v>
      </c>
      <c r="AE198" s="83" t="s">
        <v>66</v>
      </c>
      <c r="AF198" s="83" t="s">
        <v>66</v>
      </c>
      <c r="AG198" s="83" t="s">
        <v>66</v>
      </c>
      <c r="AH198" s="83" t="s">
        <v>66</v>
      </c>
      <c r="AI198" s="83" t="s">
        <v>79</v>
      </c>
      <c r="AJ198" s="83" t="s">
        <v>66</v>
      </c>
      <c r="AK198" s="83" t="s">
        <v>66</v>
      </c>
      <c r="AL198" s="83" t="s">
        <v>66</v>
      </c>
      <c r="AM198" s="83" t="s">
        <v>66</v>
      </c>
      <c r="AN198" s="83" t="s">
        <v>66</v>
      </c>
      <c r="AO198" s="83" t="s">
        <v>66</v>
      </c>
      <c r="AP198" s="83" t="s">
        <v>67</v>
      </c>
      <c r="AQ198" s="83" t="s">
        <v>85</v>
      </c>
      <c r="AR198" s="83" t="s">
        <v>63</v>
      </c>
      <c r="AS198" s="83" t="s">
        <v>223</v>
      </c>
      <c r="AT198" s="83" t="s">
        <v>169</v>
      </c>
      <c r="AU198" s="83" t="s">
        <v>80</v>
      </c>
      <c r="AV198" s="83" t="s">
        <v>71</v>
      </c>
      <c r="AW198" s="83" t="s">
        <v>63</v>
      </c>
      <c r="AX198" s="83" t="s">
        <v>63</v>
      </c>
      <c r="AY198" s="83" t="s">
        <v>73</v>
      </c>
      <c r="AZ198" s="83" t="s">
        <v>73</v>
      </c>
      <c r="BA198" s="83" t="s">
        <v>72</v>
      </c>
      <c r="BB198" s="83" t="s">
        <v>73</v>
      </c>
      <c r="BC198" s="83" t="s">
        <v>73</v>
      </c>
      <c r="BD198" s="83"/>
      <c r="BE198" s="83" t="s">
        <v>73</v>
      </c>
      <c r="BF198" s="83"/>
      <c r="BG198" s="87" t="s">
        <v>631</v>
      </c>
      <c r="BH198" s="87" t="s">
        <v>114</v>
      </c>
      <c r="BI198" s="76" t="s">
        <v>1414</v>
      </c>
      <c r="BJ198">
        <v>5</v>
      </c>
      <c r="BK198" s="87">
        <v>48</v>
      </c>
      <c r="BL198" s="87"/>
      <c r="BM198" s="86" t="s">
        <v>1126</v>
      </c>
      <c r="BN198" s="86" t="s">
        <v>1131</v>
      </c>
      <c r="BO198" s="87" t="s">
        <v>68</v>
      </c>
      <c r="BP198" s="87"/>
      <c r="BQ198" s="87" t="s">
        <v>1472</v>
      </c>
      <c r="BR198" s="86" t="s">
        <v>1445</v>
      </c>
      <c r="BS198" s="86">
        <v>1</v>
      </c>
      <c r="BT198" s="86" t="s">
        <v>1445</v>
      </c>
      <c r="BU198" s="86">
        <v>1</v>
      </c>
      <c r="BV198" s="86" t="s">
        <v>63</v>
      </c>
      <c r="BW198" s="86">
        <v>1</v>
      </c>
      <c r="BX198" s="86" t="s">
        <v>1447</v>
      </c>
      <c r="BY198" s="86">
        <v>0</v>
      </c>
      <c r="BZ198" s="86" t="s">
        <v>1450</v>
      </c>
      <c r="CA198" s="86">
        <v>1</v>
      </c>
      <c r="CB198" s="86" t="s">
        <v>1452</v>
      </c>
      <c r="CC198" s="86">
        <v>0</v>
      </c>
      <c r="CD198" s="86" t="s">
        <v>1454</v>
      </c>
      <c r="CE198" s="86">
        <v>1</v>
      </c>
      <c r="CF198" s="86" t="s">
        <v>1454</v>
      </c>
      <c r="CG198" s="86">
        <v>1</v>
      </c>
      <c r="CH198" s="86" t="s">
        <v>226</v>
      </c>
      <c r="CI198" s="86">
        <v>0</v>
      </c>
      <c r="CJ198" s="86" t="s">
        <v>226</v>
      </c>
      <c r="CK198" s="86">
        <v>0</v>
      </c>
      <c r="CL198" s="86" t="s">
        <v>1454</v>
      </c>
      <c r="CM198" s="86">
        <v>1</v>
      </c>
      <c r="CN198" s="86" t="s">
        <v>226</v>
      </c>
      <c r="CO198" s="86">
        <v>0</v>
      </c>
      <c r="CP198" s="87" t="s">
        <v>1477</v>
      </c>
      <c r="CQ198" s="152">
        <v>0</v>
      </c>
    </row>
    <row r="199" spans="1:95" ht="13.2" x14ac:dyDescent="0.25">
      <c r="A199" s="82">
        <v>45573.42921425926</v>
      </c>
      <c r="B199" s="83" t="s">
        <v>695</v>
      </c>
      <c r="C199" s="83">
        <v>100318140993</v>
      </c>
      <c r="D199" s="83">
        <v>100</v>
      </c>
      <c r="E199" s="83">
        <v>0.57999999999999996</v>
      </c>
      <c r="F199" s="83" t="s">
        <v>114</v>
      </c>
      <c r="G199" s="83" t="s">
        <v>291</v>
      </c>
      <c r="H199" s="83" t="s">
        <v>614</v>
      </c>
      <c r="I199" s="83" t="s">
        <v>63</v>
      </c>
      <c r="J199" s="83" t="s">
        <v>64</v>
      </c>
      <c r="K199" s="83" t="s">
        <v>78</v>
      </c>
      <c r="L199" s="83" t="s">
        <v>64</v>
      </c>
      <c r="M199" s="83" t="s">
        <v>78</v>
      </c>
      <c r="N199" s="83" t="s">
        <v>64</v>
      </c>
      <c r="O199" s="83" t="s">
        <v>64</v>
      </c>
      <c r="P199" s="83" t="s">
        <v>64</v>
      </c>
      <c r="Q199" s="83" t="s">
        <v>64</v>
      </c>
      <c r="R199" s="83" t="s">
        <v>64</v>
      </c>
      <c r="S199" s="83" t="s">
        <v>64</v>
      </c>
      <c r="T199" s="83" t="s">
        <v>64</v>
      </c>
      <c r="U199" s="83" t="s">
        <v>64</v>
      </c>
      <c r="V199" s="83" t="s">
        <v>84</v>
      </c>
      <c r="W199" s="83" t="s">
        <v>64</v>
      </c>
      <c r="X199" s="83" t="s">
        <v>64</v>
      </c>
      <c r="Y199" s="83" t="s">
        <v>64</v>
      </c>
      <c r="Z199" s="83" t="s">
        <v>65</v>
      </c>
      <c r="AA199" s="83" t="s">
        <v>66</v>
      </c>
      <c r="AB199" s="83" t="s">
        <v>66</v>
      </c>
      <c r="AC199" s="83" t="s">
        <v>65</v>
      </c>
      <c r="AD199" s="83" t="s">
        <v>65</v>
      </c>
      <c r="AE199" s="83" t="s">
        <v>65</v>
      </c>
      <c r="AF199" s="83" t="s">
        <v>66</v>
      </c>
      <c r="AG199" s="83" t="s">
        <v>65</v>
      </c>
      <c r="AH199" s="83" t="s">
        <v>65</v>
      </c>
      <c r="AI199" s="83" t="s">
        <v>101</v>
      </c>
      <c r="AJ199" s="83" t="s">
        <v>66</v>
      </c>
      <c r="AK199" s="83" t="s">
        <v>66</v>
      </c>
      <c r="AL199" s="83" t="s">
        <v>79</v>
      </c>
      <c r="AM199" s="83" t="s">
        <v>65</v>
      </c>
      <c r="AN199" s="83" t="s">
        <v>66</v>
      </c>
      <c r="AO199" s="83" t="s">
        <v>65</v>
      </c>
      <c r="AP199" s="83" t="s">
        <v>67</v>
      </c>
      <c r="AQ199" s="83" t="s">
        <v>67</v>
      </c>
      <c r="AR199" s="83" t="s">
        <v>63</v>
      </c>
      <c r="AS199" s="83" t="s">
        <v>696</v>
      </c>
      <c r="AT199" s="83" t="s">
        <v>87</v>
      </c>
      <c r="AU199" s="83" t="s">
        <v>70</v>
      </c>
      <c r="AV199" s="83" t="s">
        <v>71</v>
      </c>
      <c r="AW199" s="83" t="s">
        <v>73</v>
      </c>
      <c r="AX199" s="83" t="s">
        <v>73</v>
      </c>
      <c r="AY199" s="83" t="s">
        <v>72</v>
      </c>
      <c r="AZ199" s="83" t="s">
        <v>72</v>
      </c>
      <c r="BA199" s="83" t="s">
        <v>72</v>
      </c>
      <c r="BB199" s="83" t="s">
        <v>73</v>
      </c>
      <c r="BC199" s="83" t="s">
        <v>73</v>
      </c>
      <c r="BD199" s="83"/>
      <c r="BE199" s="83" t="s">
        <v>73</v>
      </c>
      <c r="BF199" s="83"/>
      <c r="BG199" s="87" t="s">
        <v>631</v>
      </c>
      <c r="BH199" s="87" t="s">
        <v>114</v>
      </c>
      <c r="BI199" s="76" t="s">
        <v>1414</v>
      </c>
      <c r="BJ199">
        <v>14</v>
      </c>
      <c r="BK199" s="87">
        <v>56</v>
      </c>
      <c r="BL199" s="87"/>
      <c r="BM199" s="86" t="s">
        <v>1126</v>
      </c>
      <c r="BN199" s="86" t="s">
        <v>1131</v>
      </c>
      <c r="BO199" s="87" t="s">
        <v>1425</v>
      </c>
      <c r="BP199" s="87"/>
      <c r="BQ199" s="87" t="s">
        <v>1472</v>
      </c>
      <c r="BR199" s="86" t="s">
        <v>1445</v>
      </c>
      <c r="BS199" s="86">
        <v>1</v>
      </c>
      <c r="BT199" s="86" t="s">
        <v>1445</v>
      </c>
      <c r="BU199" s="86">
        <v>1</v>
      </c>
      <c r="BV199" s="86" t="s">
        <v>63</v>
      </c>
      <c r="BW199" s="86">
        <v>1</v>
      </c>
      <c r="BX199" s="86" t="s">
        <v>1448</v>
      </c>
      <c r="BY199" s="86">
        <v>1</v>
      </c>
      <c r="BZ199" s="86" t="s">
        <v>1470</v>
      </c>
      <c r="CA199" s="86">
        <v>2</v>
      </c>
      <c r="CB199" s="86" t="s">
        <v>1452</v>
      </c>
      <c r="CC199" s="86">
        <v>0</v>
      </c>
      <c r="CD199" s="86" t="s">
        <v>226</v>
      </c>
      <c r="CE199" s="86">
        <v>0</v>
      </c>
      <c r="CF199" s="86" t="s">
        <v>226</v>
      </c>
      <c r="CG199" s="86">
        <v>0</v>
      </c>
      <c r="CH199" s="86" t="s">
        <v>1454</v>
      </c>
      <c r="CI199" s="86">
        <v>1</v>
      </c>
      <c r="CJ199" s="86" t="s">
        <v>1454</v>
      </c>
      <c r="CK199" s="86">
        <v>1</v>
      </c>
      <c r="CL199" s="86" t="s">
        <v>1454</v>
      </c>
      <c r="CM199" s="86">
        <v>1</v>
      </c>
      <c r="CN199" s="86" t="s">
        <v>226</v>
      </c>
      <c r="CO199" s="86">
        <v>0</v>
      </c>
      <c r="CP199" s="87" t="s">
        <v>1477</v>
      </c>
      <c r="CQ199" s="152">
        <v>0</v>
      </c>
    </row>
    <row r="200" spans="1:95" ht="13.2" x14ac:dyDescent="0.25">
      <c r="A200" s="82">
        <v>45573.429531921298</v>
      </c>
      <c r="B200" s="83" t="s">
        <v>697</v>
      </c>
      <c r="C200" s="83">
        <v>101109080407</v>
      </c>
      <c r="D200" s="83">
        <v>59.82</v>
      </c>
      <c r="E200" s="83">
        <v>0.95</v>
      </c>
      <c r="F200" s="83" t="s">
        <v>114</v>
      </c>
      <c r="G200" s="83" t="s">
        <v>76</v>
      </c>
      <c r="H200" s="83" t="s">
        <v>614</v>
      </c>
      <c r="I200" s="83" t="s">
        <v>63</v>
      </c>
      <c r="J200" s="83" t="s">
        <v>64</v>
      </c>
      <c r="K200" s="83" t="s">
        <v>84</v>
      </c>
      <c r="L200" s="83" t="s">
        <v>64</v>
      </c>
      <c r="M200" s="83" t="s">
        <v>84</v>
      </c>
      <c r="N200" s="83" t="s">
        <v>84</v>
      </c>
      <c r="O200" s="83" t="s">
        <v>64</v>
      </c>
      <c r="P200" s="83" t="s">
        <v>84</v>
      </c>
      <c r="Q200" s="83" t="s">
        <v>84</v>
      </c>
      <c r="R200" s="83" t="s">
        <v>64</v>
      </c>
      <c r="S200" s="83" t="s">
        <v>64</v>
      </c>
      <c r="T200" s="83" t="s">
        <v>64</v>
      </c>
      <c r="U200" s="83" t="s">
        <v>84</v>
      </c>
      <c r="V200" s="83" t="s">
        <v>84</v>
      </c>
      <c r="W200" s="83" t="s">
        <v>64</v>
      </c>
      <c r="X200" s="83" t="s">
        <v>64</v>
      </c>
      <c r="Y200" s="83" t="s">
        <v>64</v>
      </c>
      <c r="Z200" s="83" t="s">
        <v>65</v>
      </c>
      <c r="AA200" s="83" t="s">
        <v>65</v>
      </c>
      <c r="AB200" s="83" t="s">
        <v>65</v>
      </c>
      <c r="AC200" s="83" t="s">
        <v>65</v>
      </c>
      <c r="AD200" s="83" t="s">
        <v>65</v>
      </c>
      <c r="AE200" s="83" t="s">
        <v>66</v>
      </c>
      <c r="AF200" s="83" t="s">
        <v>66</v>
      </c>
      <c r="AG200" s="83" t="s">
        <v>66</v>
      </c>
      <c r="AH200" s="83" t="s">
        <v>66</v>
      </c>
      <c r="AI200" s="83" t="s">
        <v>101</v>
      </c>
      <c r="AJ200" s="83" t="s">
        <v>65</v>
      </c>
      <c r="AK200" s="83" t="s">
        <v>65</v>
      </c>
      <c r="AL200" s="83" t="s">
        <v>66</v>
      </c>
      <c r="AM200" s="83" t="s">
        <v>65</v>
      </c>
      <c r="AN200" s="83" t="s">
        <v>66</v>
      </c>
      <c r="AO200" s="83" t="s">
        <v>66</v>
      </c>
      <c r="AP200" s="83" t="s">
        <v>67</v>
      </c>
      <c r="AQ200" s="83" t="s">
        <v>67</v>
      </c>
      <c r="AR200" s="83" t="s">
        <v>86</v>
      </c>
      <c r="AS200" s="83" t="s">
        <v>698</v>
      </c>
      <c r="AT200" s="83" t="s">
        <v>69</v>
      </c>
      <c r="AU200" s="83" t="s">
        <v>70</v>
      </c>
      <c r="AV200" s="83" t="s">
        <v>67</v>
      </c>
      <c r="AW200" s="83" t="s">
        <v>72</v>
      </c>
      <c r="AX200" s="83" t="s">
        <v>63</v>
      </c>
      <c r="AY200" s="83" t="s">
        <v>72</v>
      </c>
      <c r="AZ200" s="83" t="s">
        <v>72</v>
      </c>
      <c r="BA200" s="83" t="s">
        <v>63</v>
      </c>
      <c r="BB200" s="83" t="s">
        <v>73</v>
      </c>
      <c r="BC200" s="83" t="s">
        <v>73</v>
      </c>
      <c r="BD200" s="83"/>
      <c r="BE200" s="83" t="s">
        <v>73</v>
      </c>
      <c r="BF200" s="83"/>
      <c r="BG200" s="87" t="s">
        <v>631</v>
      </c>
      <c r="BH200" s="87" t="s">
        <v>114</v>
      </c>
      <c r="BI200" s="76" t="s">
        <v>1414</v>
      </c>
      <c r="BJ200">
        <v>9</v>
      </c>
      <c r="BK200" s="87">
        <v>57</v>
      </c>
      <c r="BL200" s="87"/>
      <c r="BM200" s="86" t="s">
        <v>1126</v>
      </c>
      <c r="BN200" s="86" t="s">
        <v>1131</v>
      </c>
      <c r="BO200" s="87" t="s">
        <v>68</v>
      </c>
      <c r="BP200" s="87"/>
      <c r="BQ200" s="87" t="s">
        <v>1472</v>
      </c>
      <c r="BR200" s="86" t="s">
        <v>1445</v>
      </c>
      <c r="BS200" s="86">
        <v>1</v>
      </c>
      <c r="BT200" s="86" t="s">
        <v>1445</v>
      </c>
      <c r="BU200" s="86">
        <v>1</v>
      </c>
      <c r="BV200" s="86" t="s">
        <v>63</v>
      </c>
      <c r="BW200" s="86">
        <v>1</v>
      </c>
      <c r="BX200" s="86" t="s">
        <v>1447</v>
      </c>
      <c r="BY200" s="86">
        <v>0</v>
      </c>
      <c r="BZ200" s="86" t="s">
        <v>1470</v>
      </c>
      <c r="CA200" s="86">
        <v>2</v>
      </c>
      <c r="CB200" s="86" t="s">
        <v>1453</v>
      </c>
      <c r="CC200" s="86">
        <v>1</v>
      </c>
      <c r="CD200" s="86" t="s">
        <v>1454</v>
      </c>
      <c r="CE200" s="86">
        <v>1</v>
      </c>
      <c r="CF200" s="86" t="s">
        <v>1454</v>
      </c>
      <c r="CG200" s="86">
        <v>1</v>
      </c>
      <c r="CH200" s="86" t="s">
        <v>1454</v>
      </c>
      <c r="CI200" s="86">
        <v>1</v>
      </c>
      <c r="CJ200" s="86" t="s">
        <v>1454</v>
      </c>
      <c r="CK200" s="86">
        <v>1</v>
      </c>
      <c r="CL200" s="86" t="s">
        <v>1454</v>
      </c>
      <c r="CM200" s="86">
        <v>1</v>
      </c>
      <c r="CN200" s="86" t="s">
        <v>226</v>
      </c>
      <c r="CO200" s="86">
        <v>0</v>
      </c>
      <c r="CP200" s="87" t="s">
        <v>1478</v>
      </c>
      <c r="CQ200" s="152">
        <v>1</v>
      </c>
    </row>
    <row r="201" spans="1:95" ht="13.2" x14ac:dyDescent="0.25">
      <c r="A201" s="82">
        <v>45573.430272777783</v>
      </c>
      <c r="B201" s="83" t="s">
        <v>699</v>
      </c>
      <c r="C201" s="83">
        <v>100821080721</v>
      </c>
      <c r="D201" s="83">
        <v>25</v>
      </c>
      <c r="E201" s="83">
        <v>0.54</v>
      </c>
      <c r="F201" s="83" t="s">
        <v>114</v>
      </c>
      <c r="G201" s="83" t="s">
        <v>76</v>
      </c>
      <c r="H201" s="83" t="s">
        <v>614</v>
      </c>
      <c r="I201" s="83" t="s">
        <v>63</v>
      </c>
      <c r="J201" s="83" t="s">
        <v>64</v>
      </c>
      <c r="K201" s="83" t="s">
        <v>64</v>
      </c>
      <c r="L201" s="83" t="s">
        <v>64</v>
      </c>
      <c r="M201" s="83" t="s">
        <v>64</v>
      </c>
      <c r="N201" s="83" t="s">
        <v>64</v>
      </c>
      <c r="O201" s="83" t="s">
        <v>78</v>
      </c>
      <c r="P201" s="83" t="s">
        <v>64</v>
      </c>
      <c r="Q201" s="83" t="s">
        <v>84</v>
      </c>
      <c r="R201" s="83" t="s">
        <v>64</v>
      </c>
      <c r="S201" s="83" t="s">
        <v>64</v>
      </c>
      <c r="T201" s="83" t="s">
        <v>64</v>
      </c>
      <c r="U201" s="83" t="s">
        <v>64</v>
      </c>
      <c r="V201" s="83" t="s">
        <v>84</v>
      </c>
      <c r="W201" s="83" t="s">
        <v>64</v>
      </c>
      <c r="X201" s="83" t="s">
        <v>64</v>
      </c>
      <c r="Y201" s="83" t="s">
        <v>84</v>
      </c>
      <c r="Z201" s="83" t="s">
        <v>66</v>
      </c>
      <c r="AA201" s="83" t="s">
        <v>66</v>
      </c>
      <c r="AB201" s="83" t="s">
        <v>66</v>
      </c>
      <c r="AC201" s="83" t="s">
        <v>66</v>
      </c>
      <c r="AD201" s="83" t="s">
        <v>66</v>
      </c>
      <c r="AE201" s="83" t="s">
        <v>66</v>
      </c>
      <c r="AF201" s="83" t="s">
        <v>66</v>
      </c>
      <c r="AG201" s="83" t="s">
        <v>66</v>
      </c>
      <c r="AH201" s="83" t="s">
        <v>66</v>
      </c>
      <c r="AI201" s="83" t="s">
        <v>79</v>
      </c>
      <c r="AJ201" s="83" t="s">
        <v>66</v>
      </c>
      <c r="AK201" s="83" t="s">
        <v>66</v>
      </c>
      <c r="AL201" s="83" t="s">
        <v>66</v>
      </c>
      <c r="AM201" s="83" t="s">
        <v>65</v>
      </c>
      <c r="AN201" s="83" t="s">
        <v>66</v>
      </c>
      <c r="AO201" s="83" t="s">
        <v>66</v>
      </c>
      <c r="AP201" s="83" t="s">
        <v>67</v>
      </c>
      <c r="AQ201" s="83" t="s">
        <v>67</v>
      </c>
      <c r="AR201" s="83" t="s">
        <v>63</v>
      </c>
      <c r="AS201" s="83" t="s">
        <v>700</v>
      </c>
      <c r="AT201" s="83" t="s">
        <v>69</v>
      </c>
      <c r="AU201" s="83" t="s">
        <v>70</v>
      </c>
      <c r="AV201" s="83" t="s">
        <v>71</v>
      </c>
      <c r="AW201" s="83" t="s">
        <v>73</v>
      </c>
      <c r="AX201" s="83" t="s">
        <v>72</v>
      </c>
      <c r="AY201" s="83" t="s">
        <v>63</v>
      </c>
      <c r="AZ201" s="83" t="s">
        <v>63</v>
      </c>
      <c r="BA201" s="83" t="s">
        <v>63</v>
      </c>
      <c r="BB201" s="83" t="s">
        <v>63</v>
      </c>
      <c r="BC201" s="83" t="s">
        <v>73</v>
      </c>
      <c r="BD201" s="83"/>
      <c r="BE201" s="83" t="s">
        <v>73</v>
      </c>
      <c r="BF201" s="83"/>
      <c r="BG201" s="87" t="s">
        <v>631</v>
      </c>
      <c r="BH201" s="87" t="s">
        <v>114</v>
      </c>
      <c r="BI201" s="76" t="s">
        <v>1414</v>
      </c>
      <c r="BJ201">
        <v>11</v>
      </c>
      <c r="BK201" s="87">
        <v>49</v>
      </c>
      <c r="BL201" s="87"/>
      <c r="BM201" s="86" t="s">
        <v>1126</v>
      </c>
      <c r="BN201" s="86" t="s">
        <v>1131</v>
      </c>
      <c r="BO201" s="87" t="s">
        <v>137</v>
      </c>
      <c r="BP201" s="87"/>
      <c r="BQ201" s="87" t="s">
        <v>1473</v>
      </c>
      <c r="BR201" s="86" t="s">
        <v>1445</v>
      </c>
      <c r="BS201" s="86">
        <v>1</v>
      </c>
      <c r="BT201" s="86" t="s">
        <v>1445</v>
      </c>
      <c r="BU201" s="86">
        <v>1</v>
      </c>
      <c r="BV201" s="86" t="s">
        <v>63</v>
      </c>
      <c r="BW201" s="86">
        <v>1</v>
      </c>
      <c r="BX201" s="86" t="s">
        <v>1447</v>
      </c>
      <c r="BY201" s="86">
        <v>0</v>
      </c>
      <c r="BZ201" s="86" t="s">
        <v>1470</v>
      </c>
      <c r="CA201" s="86">
        <v>2</v>
      </c>
      <c r="CB201" s="86" t="s">
        <v>1452</v>
      </c>
      <c r="CC201" s="86">
        <v>0</v>
      </c>
      <c r="CD201" s="86" t="s">
        <v>226</v>
      </c>
      <c r="CE201" s="86">
        <v>0</v>
      </c>
      <c r="CF201" s="86" t="s">
        <v>1454</v>
      </c>
      <c r="CG201" s="86">
        <v>1</v>
      </c>
      <c r="CH201" s="86" t="s">
        <v>1454</v>
      </c>
      <c r="CI201" s="86">
        <v>1</v>
      </c>
      <c r="CJ201" s="86" t="s">
        <v>1454</v>
      </c>
      <c r="CK201" s="86">
        <v>1</v>
      </c>
      <c r="CL201" s="86" t="s">
        <v>1454</v>
      </c>
      <c r="CM201" s="86">
        <v>1</v>
      </c>
      <c r="CN201" s="86" t="s">
        <v>1454</v>
      </c>
      <c r="CO201" s="86">
        <v>1</v>
      </c>
      <c r="CP201" s="87" t="s">
        <v>1478</v>
      </c>
      <c r="CQ201" s="152">
        <v>1</v>
      </c>
    </row>
    <row r="202" spans="1:95" ht="13.2" x14ac:dyDescent="0.25">
      <c r="A202" s="82">
        <v>45573.431359224538</v>
      </c>
      <c r="B202" s="83" t="s">
        <v>701</v>
      </c>
      <c r="C202" s="83">
        <v>101103080457</v>
      </c>
      <c r="D202" s="83">
        <v>72.12</v>
      </c>
      <c r="E202" s="83">
        <v>0.28999999999999998</v>
      </c>
      <c r="F202" s="83" t="s">
        <v>114</v>
      </c>
      <c r="G202" s="83" t="s">
        <v>291</v>
      </c>
      <c r="H202" s="83" t="s">
        <v>631</v>
      </c>
      <c r="I202" s="83" t="s">
        <v>63</v>
      </c>
      <c r="J202" s="83" t="s">
        <v>64</v>
      </c>
      <c r="K202" s="83" t="s">
        <v>78</v>
      </c>
      <c r="L202" s="83" t="s">
        <v>145</v>
      </c>
      <c r="M202" s="83" t="s">
        <v>64</v>
      </c>
      <c r="N202" s="83" t="s">
        <v>64</v>
      </c>
      <c r="O202" s="83" t="s">
        <v>78</v>
      </c>
      <c r="P202" s="83" t="s">
        <v>84</v>
      </c>
      <c r="Q202" s="83" t="s">
        <v>64</v>
      </c>
      <c r="R202" s="83" t="s">
        <v>84</v>
      </c>
      <c r="S202" s="83" t="s">
        <v>84</v>
      </c>
      <c r="T202" s="83" t="s">
        <v>64</v>
      </c>
      <c r="U202" s="83" t="s">
        <v>64</v>
      </c>
      <c r="V202" s="83" t="s">
        <v>64</v>
      </c>
      <c r="W202" s="83" t="s">
        <v>64</v>
      </c>
      <c r="X202" s="83" t="s">
        <v>64</v>
      </c>
      <c r="Y202" s="83" t="s">
        <v>64</v>
      </c>
      <c r="Z202" s="83" t="s">
        <v>66</v>
      </c>
      <c r="AA202" s="83" t="s">
        <v>65</v>
      </c>
      <c r="AB202" s="83" t="s">
        <v>66</v>
      </c>
      <c r="AC202" s="83" t="s">
        <v>66</v>
      </c>
      <c r="AD202" s="83" t="s">
        <v>65</v>
      </c>
      <c r="AE202" s="83" t="s">
        <v>66</v>
      </c>
      <c r="AF202" s="83" t="s">
        <v>66</v>
      </c>
      <c r="AG202" s="83" t="s">
        <v>66</v>
      </c>
      <c r="AH202" s="83" t="s">
        <v>65</v>
      </c>
      <c r="AI202" s="83" t="s">
        <v>79</v>
      </c>
      <c r="AJ202" s="83" t="s">
        <v>79</v>
      </c>
      <c r="AK202" s="83" t="s">
        <v>79</v>
      </c>
      <c r="AL202" s="83" t="s">
        <v>79</v>
      </c>
      <c r="AM202" s="83" t="s">
        <v>65</v>
      </c>
      <c r="AN202" s="83" t="s">
        <v>66</v>
      </c>
      <c r="AO202" s="83" t="s">
        <v>66</v>
      </c>
      <c r="AP202" s="83" t="s">
        <v>67</v>
      </c>
      <c r="AQ202" s="83" t="s">
        <v>67</v>
      </c>
      <c r="AR202" s="83" t="s">
        <v>73</v>
      </c>
      <c r="AS202" s="83" t="s">
        <v>252</v>
      </c>
      <c r="AT202" s="83" t="s">
        <v>69</v>
      </c>
      <c r="AU202" s="83" t="s">
        <v>93</v>
      </c>
      <c r="AV202" s="83" t="s">
        <v>71</v>
      </c>
      <c r="AW202" s="83" t="s">
        <v>73</v>
      </c>
      <c r="AX202" s="83" t="s">
        <v>73</v>
      </c>
      <c r="AY202" s="83" t="s">
        <v>72</v>
      </c>
      <c r="AZ202" s="83" t="s">
        <v>72</v>
      </c>
      <c r="BA202" s="83" t="s">
        <v>63</v>
      </c>
      <c r="BB202" s="83" t="s">
        <v>63</v>
      </c>
      <c r="BC202" s="83" t="s">
        <v>73</v>
      </c>
      <c r="BD202" s="83"/>
      <c r="BE202" s="83" t="s">
        <v>73</v>
      </c>
      <c r="BF202" s="83"/>
      <c r="BG202" s="87" t="s">
        <v>631</v>
      </c>
      <c r="BH202" s="87" t="s">
        <v>114</v>
      </c>
      <c r="BI202" s="76" t="s">
        <v>1414</v>
      </c>
      <c r="BJ202">
        <v>9</v>
      </c>
      <c r="BK202" s="87">
        <v>49</v>
      </c>
      <c r="BL202" s="87"/>
      <c r="BM202" s="86" t="s">
        <v>1126</v>
      </c>
      <c r="BN202" s="86" t="s">
        <v>1131</v>
      </c>
      <c r="BO202" s="87" t="s">
        <v>252</v>
      </c>
      <c r="BP202" s="87"/>
      <c r="BQ202" s="87" t="s">
        <v>1472</v>
      </c>
      <c r="BR202" s="86" t="s">
        <v>1445</v>
      </c>
      <c r="BS202" s="86">
        <v>1</v>
      </c>
      <c r="BT202" s="86" t="s">
        <v>1445</v>
      </c>
      <c r="BU202" s="86">
        <v>1</v>
      </c>
      <c r="BV202" s="86" t="s">
        <v>73</v>
      </c>
      <c r="BW202" s="86">
        <v>0</v>
      </c>
      <c r="BX202" s="86" t="s">
        <v>1447</v>
      </c>
      <c r="BY202" s="86">
        <v>0</v>
      </c>
      <c r="BZ202" s="86" t="s">
        <v>1449</v>
      </c>
      <c r="CA202" s="86">
        <v>0</v>
      </c>
      <c r="CB202" s="86" t="s">
        <v>1452</v>
      </c>
      <c r="CC202" s="86">
        <v>0</v>
      </c>
      <c r="CD202" s="86" t="s">
        <v>226</v>
      </c>
      <c r="CE202" s="86">
        <v>0</v>
      </c>
      <c r="CF202" s="86" t="s">
        <v>226</v>
      </c>
      <c r="CG202" s="86">
        <v>0</v>
      </c>
      <c r="CH202" s="86" t="s">
        <v>1454</v>
      </c>
      <c r="CI202" s="86">
        <v>1</v>
      </c>
      <c r="CJ202" s="86" t="s">
        <v>1454</v>
      </c>
      <c r="CK202" s="86">
        <v>1</v>
      </c>
      <c r="CL202" s="86" t="s">
        <v>1454</v>
      </c>
      <c r="CM202" s="86">
        <v>1</v>
      </c>
      <c r="CN202" s="86" t="s">
        <v>1454</v>
      </c>
      <c r="CO202" s="86">
        <v>1</v>
      </c>
      <c r="CP202" s="87" t="s">
        <v>1477</v>
      </c>
      <c r="CQ202" s="152">
        <v>0</v>
      </c>
    </row>
    <row r="203" spans="1:95" ht="13.2" x14ac:dyDescent="0.25">
      <c r="A203" s="82">
        <v>45573.432829826386</v>
      </c>
      <c r="B203" s="83" t="s">
        <v>702</v>
      </c>
      <c r="C203" s="83">
        <v>100221081819</v>
      </c>
      <c r="D203" s="83">
        <v>100</v>
      </c>
      <c r="E203" s="83">
        <v>0.33</v>
      </c>
      <c r="F203" s="83" t="s">
        <v>114</v>
      </c>
      <c r="G203" s="83" t="s">
        <v>76</v>
      </c>
      <c r="H203" s="83" t="s">
        <v>631</v>
      </c>
      <c r="I203" s="83" t="s">
        <v>63</v>
      </c>
      <c r="J203" s="83" t="s">
        <v>64</v>
      </c>
      <c r="K203" s="83" t="s">
        <v>64</v>
      </c>
      <c r="L203" s="83" t="s">
        <v>78</v>
      </c>
      <c r="M203" s="83" t="s">
        <v>78</v>
      </c>
      <c r="N203" s="83" t="s">
        <v>64</v>
      </c>
      <c r="O203" s="83" t="s">
        <v>78</v>
      </c>
      <c r="P203" s="83" t="s">
        <v>64</v>
      </c>
      <c r="Q203" s="83" t="s">
        <v>64</v>
      </c>
      <c r="R203" s="83" t="s">
        <v>78</v>
      </c>
      <c r="S203" s="83" t="s">
        <v>64</v>
      </c>
      <c r="T203" s="83" t="s">
        <v>64</v>
      </c>
      <c r="U203" s="83" t="s">
        <v>64</v>
      </c>
      <c r="V203" s="83" t="s">
        <v>78</v>
      </c>
      <c r="W203" s="83" t="s">
        <v>64</v>
      </c>
      <c r="X203" s="83" t="s">
        <v>64</v>
      </c>
      <c r="Y203" s="83" t="s">
        <v>64</v>
      </c>
      <c r="Z203" s="83" t="s">
        <v>66</v>
      </c>
      <c r="AA203" s="83" t="s">
        <v>66</v>
      </c>
      <c r="AB203" s="83" t="s">
        <v>66</v>
      </c>
      <c r="AC203" s="83" t="s">
        <v>66</v>
      </c>
      <c r="AD203" s="83" t="s">
        <v>66</v>
      </c>
      <c r="AE203" s="83" t="s">
        <v>66</v>
      </c>
      <c r="AF203" s="83" t="s">
        <v>66</v>
      </c>
      <c r="AG203" s="83" t="s">
        <v>66</v>
      </c>
      <c r="AH203" s="83" t="s">
        <v>65</v>
      </c>
      <c r="AI203" s="83" t="s">
        <v>79</v>
      </c>
      <c r="AJ203" s="83" t="s">
        <v>66</v>
      </c>
      <c r="AK203" s="83" t="s">
        <v>66</v>
      </c>
      <c r="AL203" s="83" t="s">
        <v>66</v>
      </c>
      <c r="AM203" s="83" t="s">
        <v>66</v>
      </c>
      <c r="AN203" s="83" t="s">
        <v>65</v>
      </c>
      <c r="AO203" s="83" t="s">
        <v>65</v>
      </c>
      <c r="AP203" s="83" t="s">
        <v>67</v>
      </c>
      <c r="AQ203" s="83" t="s">
        <v>67</v>
      </c>
      <c r="AR203" s="83" t="s">
        <v>63</v>
      </c>
      <c r="AS203" s="83" t="s">
        <v>120</v>
      </c>
      <c r="AT203" s="83" t="s">
        <v>87</v>
      </c>
      <c r="AU203" s="83" t="s">
        <v>67</v>
      </c>
      <c r="AV203" s="83" t="s">
        <v>80</v>
      </c>
      <c r="AW203" s="83" t="s">
        <v>72</v>
      </c>
      <c r="AX203" s="83" t="s">
        <v>63</v>
      </c>
      <c r="AY203" s="83" t="s">
        <v>63</v>
      </c>
      <c r="AZ203" s="83" t="s">
        <v>63</v>
      </c>
      <c r="BA203" s="83" t="s">
        <v>72</v>
      </c>
      <c r="BB203" s="83" t="s">
        <v>63</v>
      </c>
      <c r="BC203" s="83" t="s">
        <v>73</v>
      </c>
      <c r="BD203" s="83"/>
      <c r="BE203" s="83" t="s">
        <v>73</v>
      </c>
      <c r="BF203" s="83"/>
      <c r="BG203" s="87" t="s">
        <v>631</v>
      </c>
      <c r="BH203" s="87" t="s">
        <v>114</v>
      </c>
      <c r="BI203" s="76" t="s">
        <v>1414</v>
      </c>
      <c r="BJ203">
        <v>12</v>
      </c>
      <c r="BK203" s="87">
        <v>51</v>
      </c>
      <c r="BL203" s="87"/>
      <c r="BM203" s="86" t="s">
        <v>1126</v>
      </c>
      <c r="BN203" s="86" t="s">
        <v>1131</v>
      </c>
      <c r="BO203" s="87" t="s">
        <v>68</v>
      </c>
      <c r="BP203" s="87"/>
      <c r="BQ203" s="87" t="s">
        <v>1472</v>
      </c>
      <c r="BR203" s="86" t="s">
        <v>1445</v>
      </c>
      <c r="BS203" s="86">
        <v>1</v>
      </c>
      <c r="BT203" s="86" t="s">
        <v>1445</v>
      </c>
      <c r="BU203" s="86">
        <v>1</v>
      </c>
      <c r="BV203" s="86" t="s">
        <v>63</v>
      </c>
      <c r="BW203" s="86">
        <v>1</v>
      </c>
      <c r="BX203" s="86" t="s">
        <v>1448</v>
      </c>
      <c r="BY203" s="86">
        <v>1</v>
      </c>
      <c r="BZ203" s="86" t="s">
        <v>1450</v>
      </c>
      <c r="CA203" s="86">
        <v>1</v>
      </c>
      <c r="CB203" s="86" t="s">
        <v>1452</v>
      </c>
      <c r="CC203" s="86">
        <v>0</v>
      </c>
      <c r="CD203" s="86" t="s">
        <v>1454</v>
      </c>
      <c r="CE203" s="86">
        <v>1</v>
      </c>
      <c r="CF203" s="86" t="s">
        <v>1454</v>
      </c>
      <c r="CG203" s="86">
        <v>1</v>
      </c>
      <c r="CH203" s="86" t="s">
        <v>1454</v>
      </c>
      <c r="CI203" s="86">
        <v>1</v>
      </c>
      <c r="CJ203" s="86" t="s">
        <v>1454</v>
      </c>
      <c r="CK203" s="86">
        <v>1</v>
      </c>
      <c r="CL203" s="86" t="s">
        <v>1454</v>
      </c>
      <c r="CM203" s="86">
        <v>1</v>
      </c>
      <c r="CN203" s="86" t="s">
        <v>1454</v>
      </c>
      <c r="CO203" s="86">
        <v>1</v>
      </c>
      <c r="CP203" s="87" t="s">
        <v>1478</v>
      </c>
      <c r="CQ203" s="152">
        <v>1</v>
      </c>
    </row>
    <row r="204" spans="1:95" ht="13.2" x14ac:dyDescent="0.25">
      <c r="A204" s="82">
        <v>45573.434121307873</v>
      </c>
      <c r="B204" s="83" t="s">
        <v>703</v>
      </c>
      <c r="C204" s="83">
        <v>100930080501</v>
      </c>
      <c r="D204" s="83">
        <v>51.8</v>
      </c>
      <c r="E204" s="83">
        <v>0.28999999999999998</v>
      </c>
      <c r="F204" s="83" t="s">
        <v>114</v>
      </c>
      <c r="G204" s="83" t="s">
        <v>76</v>
      </c>
      <c r="H204" s="83" t="s">
        <v>634</v>
      </c>
      <c r="I204" s="83" t="s">
        <v>63</v>
      </c>
      <c r="J204" s="83" t="s">
        <v>64</v>
      </c>
      <c r="K204" s="83" t="s">
        <v>84</v>
      </c>
      <c r="L204" s="83" t="s">
        <v>64</v>
      </c>
      <c r="M204" s="83" t="s">
        <v>84</v>
      </c>
      <c r="N204" s="83" t="s">
        <v>64</v>
      </c>
      <c r="O204" s="83" t="s">
        <v>84</v>
      </c>
      <c r="P204" s="83" t="s">
        <v>78</v>
      </c>
      <c r="Q204" s="83" t="s">
        <v>64</v>
      </c>
      <c r="R204" s="83" t="s">
        <v>64</v>
      </c>
      <c r="S204" s="83" t="s">
        <v>78</v>
      </c>
      <c r="T204" s="83" t="s">
        <v>64</v>
      </c>
      <c r="U204" s="83" t="s">
        <v>64</v>
      </c>
      <c r="V204" s="83" t="s">
        <v>64</v>
      </c>
      <c r="W204" s="83" t="s">
        <v>64</v>
      </c>
      <c r="X204" s="83" t="s">
        <v>84</v>
      </c>
      <c r="Y204" s="83" t="s">
        <v>64</v>
      </c>
      <c r="Z204" s="83" t="s">
        <v>65</v>
      </c>
      <c r="AA204" s="83" t="s">
        <v>66</v>
      </c>
      <c r="AB204" s="83" t="s">
        <v>65</v>
      </c>
      <c r="AC204" s="83" t="s">
        <v>65</v>
      </c>
      <c r="AD204" s="83" t="s">
        <v>66</v>
      </c>
      <c r="AE204" s="83" t="s">
        <v>65</v>
      </c>
      <c r="AF204" s="83" t="s">
        <v>66</v>
      </c>
      <c r="AG204" s="83" t="s">
        <v>65</v>
      </c>
      <c r="AH204" s="83" t="s">
        <v>66</v>
      </c>
      <c r="AI204" s="83" t="s">
        <v>101</v>
      </c>
      <c r="AJ204" s="83" t="s">
        <v>65</v>
      </c>
      <c r="AK204" s="83" t="s">
        <v>66</v>
      </c>
      <c r="AL204" s="83" t="s">
        <v>65</v>
      </c>
      <c r="AM204" s="83" t="s">
        <v>65</v>
      </c>
      <c r="AN204" s="83" t="s">
        <v>66</v>
      </c>
      <c r="AO204" s="83" t="s">
        <v>65</v>
      </c>
      <c r="AP204" s="83" t="s">
        <v>85</v>
      </c>
      <c r="AQ204" s="83" t="s">
        <v>85</v>
      </c>
      <c r="AR204" s="83" t="s">
        <v>86</v>
      </c>
      <c r="AS204" s="83" t="s">
        <v>523</v>
      </c>
      <c r="AT204" s="83" t="s">
        <v>69</v>
      </c>
      <c r="AU204" s="83" t="s">
        <v>93</v>
      </c>
      <c r="AV204" s="83" t="s">
        <v>71</v>
      </c>
      <c r="AW204" s="83" t="s">
        <v>73</v>
      </c>
      <c r="AX204" s="83" t="s">
        <v>73</v>
      </c>
      <c r="AY204" s="83" t="s">
        <v>73</v>
      </c>
      <c r="AZ204" s="83" t="s">
        <v>73</v>
      </c>
      <c r="BA204" s="83" t="s">
        <v>72</v>
      </c>
      <c r="BB204" s="83" t="s">
        <v>73</v>
      </c>
      <c r="BC204" s="83" t="s">
        <v>73</v>
      </c>
      <c r="BD204" s="83"/>
      <c r="BE204" s="83" t="s">
        <v>73</v>
      </c>
      <c r="BF204" s="83"/>
      <c r="BG204" s="87" t="s">
        <v>631</v>
      </c>
      <c r="BH204" s="87" t="s">
        <v>114</v>
      </c>
      <c r="BI204" s="76" t="s">
        <v>1414</v>
      </c>
      <c r="BJ204">
        <v>10</v>
      </c>
      <c r="BK204" s="87">
        <v>58</v>
      </c>
      <c r="BL204" s="87"/>
      <c r="BM204" s="86" t="s">
        <v>1126</v>
      </c>
      <c r="BN204" s="86" t="s">
        <v>1131</v>
      </c>
      <c r="BO204" s="87" t="s">
        <v>1422</v>
      </c>
      <c r="BP204" s="87"/>
      <c r="BQ204" s="87" t="s">
        <v>1472</v>
      </c>
      <c r="BR204" s="86" t="s">
        <v>1445</v>
      </c>
      <c r="BS204" s="86">
        <v>1</v>
      </c>
      <c r="BT204" s="86" t="s">
        <v>1445</v>
      </c>
      <c r="BU204" s="86">
        <v>1</v>
      </c>
      <c r="BV204" s="86" t="s">
        <v>63</v>
      </c>
      <c r="BW204" s="86">
        <v>1</v>
      </c>
      <c r="BX204" s="86" t="s">
        <v>1447</v>
      </c>
      <c r="BY204" s="86">
        <v>0</v>
      </c>
      <c r="BZ204" s="86" t="s">
        <v>1449</v>
      </c>
      <c r="CA204" s="86">
        <v>0</v>
      </c>
      <c r="CB204" s="86" t="s">
        <v>1452</v>
      </c>
      <c r="CC204" s="86">
        <v>0</v>
      </c>
      <c r="CD204" s="86" t="s">
        <v>226</v>
      </c>
      <c r="CE204" s="86">
        <v>0</v>
      </c>
      <c r="CF204" s="86" t="s">
        <v>226</v>
      </c>
      <c r="CG204" s="86">
        <v>0</v>
      </c>
      <c r="CH204" s="86" t="s">
        <v>226</v>
      </c>
      <c r="CI204" s="86">
        <v>0</v>
      </c>
      <c r="CJ204" s="86" t="s">
        <v>226</v>
      </c>
      <c r="CK204" s="86">
        <v>0</v>
      </c>
      <c r="CL204" s="86" t="s">
        <v>1454</v>
      </c>
      <c r="CM204" s="86">
        <v>1</v>
      </c>
      <c r="CN204" s="86" t="s">
        <v>226</v>
      </c>
      <c r="CO204" s="86">
        <v>0</v>
      </c>
      <c r="CP204" s="87" t="s">
        <v>1477</v>
      </c>
      <c r="CQ204" s="152">
        <v>0</v>
      </c>
    </row>
    <row r="205" spans="1:95" ht="13.2" x14ac:dyDescent="0.25">
      <c r="A205" s="82">
        <v>45573.435157835644</v>
      </c>
      <c r="B205" s="83" t="s">
        <v>704</v>
      </c>
      <c r="C205" s="83">
        <v>101126080337</v>
      </c>
      <c r="D205" s="83">
        <v>100</v>
      </c>
      <c r="E205" s="83">
        <v>0.38</v>
      </c>
      <c r="F205" s="83" t="s">
        <v>114</v>
      </c>
      <c r="G205" s="83" t="s">
        <v>76</v>
      </c>
      <c r="H205" s="83" t="s">
        <v>631</v>
      </c>
      <c r="I205" s="83" t="s">
        <v>63</v>
      </c>
      <c r="J205" s="83" t="s">
        <v>64</v>
      </c>
      <c r="K205" s="83" t="s">
        <v>84</v>
      </c>
      <c r="L205" s="83" t="s">
        <v>64</v>
      </c>
      <c r="M205" s="83" t="s">
        <v>78</v>
      </c>
      <c r="N205" s="83" t="s">
        <v>64</v>
      </c>
      <c r="O205" s="83" t="s">
        <v>64</v>
      </c>
      <c r="P205" s="83" t="s">
        <v>84</v>
      </c>
      <c r="Q205" s="83" t="s">
        <v>64</v>
      </c>
      <c r="R205" s="83" t="s">
        <v>64</v>
      </c>
      <c r="S205" s="83" t="s">
        <v>64</v>
      </c>
      <c r="T205" s="83" t="s">
        <v>64</v>
      </c>
      <c r="U205" s="83" t="s">
        <v>64</v>
      </c>
      <c r="V205" s="83" t="s">
        <v>64</v>
      </c>
      <c r="W205" s="83" t="s">
        <v>64</v>
      </c>
      <c r="X205" s="83" t="s">
        <v>64</v>
      </c>
      <c r="Y205" s="83" t="s">
        <v>64</v>
      </c>
      <c r="Z205" s="83" t="s">
        <v>66</v>
      </c>
      <c r="AA205" s="83" t="s">
        <v>65</v>
      </c>
      <c r="AB205" s="83" t="s">
        <v>66</v>
      </c>
      <c r="AC205" s="83" t="s">
        <v>66</v>
      </c>
      <c r="AD205" s="83" t="s">
        <v>66</v>
      </c>
      <c r="AE205" s="83" t="s">
        <v>66</v>
      </c>
      <c r="AF205" s="83" t="s">
        <v>66</v>
      </c>
      <c r="AG205" s="83" t="s">
        <v>66</v>
      </c>
      <c r="AH205" s="83" t="s">
        <v>66</v>
      </c>
      <c r="AI205" s="83" t="s">
        <v>79</v>
      </c>
      <c r="AJ205" s="83" t="s">
        <v>66</v>
      </c>
      <c r="AK205" s="83" t="s">
        <v>66</v>
      </c>
      <c r="AL205" s="83" t="s">
        <v>79</v>
      </c>
      <c r="AM205" s="83" t="s">
        <v>65</v>
      </c>
      <c r="AN205" s="83" t="s">
        <v>66</v>
      </c>
      <c r="AO205" s="83" t="s">
        <v>66</v>
      </c>
      <c r="AP205" s="83" t="s">
        <v>67</v>
      </c>
      <c r="AQ205" s="83" t="s">
        <v>67</v>
      </c>
      <c r="AR205" s="83" t="s">
        <v>86</v>
      </c>
      <c r="AS205" s="83" t="s">
        <v>120</v>
      </c>
      <c r="AT205" s="83" t="s">
        <v>69</v>
      </c>
      <c r="AU205" s="83" t="s">
        <v>70</v>
      </c>
      <c r="AV205" s="83" t="s">
        <v>71</v>
      </c>
      <c r="AW205" s="83" t="s">
        <v>73</v>
      </c>
      <c r="AX205" s="83" t="s">
        <v>72</v>
      </c>
      <c r="AY205" s="83" t="s">
        <v>63</v>
      </c>
      <c r="AZ205" s="83" t="s">
        <v>63</v>
      </c>
      <c r="BA205" s="83" t="s">
        <v>72</v>
      </c>
      <c r="BB205" s="83" t="s">
        <v>73</v>
      </c>
      <c r="BC205" s="83" t="s">
        <v>73</v>
      </c>
      <c r="BD205" s="83"/>
      <c r="BE205" s="83" t="s">
        <v>73</v>
      </c>
      <c r="BF205" s="83"/>
      <c r="BG205" s="87" t="s">
        <v>631</v>
      </c>
      <c r="BH205" s="87" t="s">
        <v>114</v>
      </c>
      <c r="BI205" s="76" t="s">
        <v>1414</v>
      </c>
      <c r="BJ205">
        <v>14</v>
      </c>
      <c r="BK205" s="87">
        <v>49</v>
      </c>
      <c r="BL205" s="87"/>
      <c r="BM205" s="86" t="s">
        <v>1126</v>
      </c>
      <c r="BN205" s="86" t="s">
        <v>1131</v>
      </c>
      <c r="BO205" s="87" t="s">
        <v>68</v>
      </c>
      <c r="BP205" s="87"/>
      <c r="BQ205" s="87" t="s">
        <v>1472</v>
      </c>
      <c r="BR205" s="86" t="s">
        <v>1445</v>
      </c>
      <c r="BS205" s="86">
        <v>1</v>
      </c>
      <c r="BT205" s="86" t="s">
        <v>1445</v>
      </c>
      <c r="BU205" s="86">
        <v>1</v>
      </c>
      <c r="BV205" s="86" t="s">
        <v>63</v>
      </c>
      <c r="BW205" s="86">
        <v>1</v>
      </c>
      <c r="BX205" s="86" t="s">
        <v>1447</v>
      </c>
      <c r="BY205" s="86">
        <v>0</v>
      </c>
      <c r="BZ205" s="86" t="s">
        <v>1470</v>
      </c>
      <c r="CA205" s="86">
        <v>2</v>
      </c>
      <c r="CB205" s="86" t="s">
        <v>1452</v>
      </c>
      <c r="CC205" s="86">
        <v>0</v>
      </c>
      <c r="CD205" s="86" t="s">
        <v>226</v>
      </c>
      <c r="CE205" s="86">
        <v>0</v>
      </c>
      <c r="CF205" s="86" t="s">
        <v>1454</v>
      </c>
      <c r="CG205" s="86">
        <v>1</v>
      </c>
      <c r="CH205" s="86" t="s">
        <v>1454</v>
      </c>
      <c r="CI205" s="86">
        <v>1</v>
      </c>
      <c r="CJ205" s="86" t="s">
        <v>1454</v>
      </c>
      <c r="CK205" s="86">
        <v>1</v>
      </c>
      <c r="CL205" s="86" t="s">
        <v>1454</v>
      </c>
      <c r="CM205" s="86">
        <v>1</v>
      </c>
      <c r="CN205" s="86" t="s">
        <v>226</v>
      </c>
      <c r="CO205" s="86">
        <v>0</v>
      </c>
      <c r="CP205" s="87" t="s">
        <v>1477</v>
      </c>
      <c r="CQ205" s="152">
        <v>0</v>
      </c>
    </row>
    <row r="206" spans="1:95" ht="13.2" x14ac:dyDescent="0.25">
      <c r="A206" s="82">
        <v>45573.436831909727</v>
      </c>
      <c r="B206" s="83" t="s">
        <v>705</v>
      </c>
      <c r="C206" s="83">
        <v>100119080983</v>
      </c>
      <c r="D206" s="83">
        <v>10.7</v>
      </c>
      <c r="E206" s="83">
        <v>0.46</v>
      </c>
      <c r="F206" s="83" t="s">
        <v>114</v>
      </c>
      <c r="G206" s="83" t="s">
        <v>76</v>
      </c>
      <c r="H206" s="83" t="s">
        <v>706</v>
      </c>
      <c r="I206" s="83" t="s">
        <v>63</v>
      </c>
      <c r="J206" s="83" t="s">
        <v>64</v>
      </c>
      <c r="K206" s="83" t="s">
        <v>64</v>
      </c>
      <c r="L206" s="83" t="s">
        <v>78</v>
      </c>
      <c r="M206" s="83" t="s">
        <v>64</v>
      </c>
      <c r="N206" s="83" t="s">
        <v>64</v>
      </c>
      <c r="O206" s="83" t="s">
        <v>78</v>
      </c>
      <c r="P206" s="83" t="s">
        <v>64</v>
      </c>
      <c r="Q206" s="83" t="s">
        <v>64</v>
      </c>
      <c r="R206" s="83" t="s">
        <v>64</v>
      </c>
      <c r="S206" s="83" t="s">
        <v>64</v>
      </c>
      <c r="T206" s="83" t="s">
        <v>64</v>
      </c>
      <c r="U206" s="83" t="s">
        <v>64</v>
      </c>
      <c r="V206" s="83" t="s">
        <v>78</v>
      </c>
      <c r="W206" s="83" t="s">
        <v>64</v>
      </c>
      <c r="X206" s="83" t="s">
        <v>64</v>
      </c>
      <c r="Y206" s="83" t="s">
        <v>64</v>
      </c>
      <c r="Z206" s="83" t="s">
        <v>79</v>
      </c>
      <c r="AA206" s="83" t="s">
        <v>65</v>
      </c>
      <c r="AB206" s="83" t="s">
        <v>65</v>
      </c>
      <c r="AC206" s="83" t="s">
        <v>65</v>
      </c>
      <c r="AD206" s="83" t="s">
        <v>65</v>
      </c>
      <c r="AE206" s="83" t="s">
        <v>65</v>
      </c>
      <c r="AF206" s="83" t="s">
        <v>65</v>
      </c>
      <c r="AG206" s="83" t="s">
        <v>65</v>
      </c>
      <c r="AH206" s="83" t="s">
        <v>66</v>
      </c>
      <c r="AI206" s="83" t="s">
        <v>79</v>
      </c>
      <c r="AJ206" s="83" t="s">
        <v>65</v>
      </c>
      <c r="AK206" s="83" t="s">
        <v>66</v>
      </c>
      <c r="AL206" s="83" t="s">
        <v>65</v>
      </c>
      <c r="AM206" s="83" t="s">
        <v>65</v>
      </c>
      <c r="AN206" s="83" t="s">
        <v>65</v>
      </c>
      <c r="AO206" s="83" t="s">
        <v>65</v>
      </c>
      <c r="AP206" s="83" t="s">
        <v>67</v>
      </c>
      <c r="AQ206" s="83" t="s">
        <v>67</v>
      </c>
      <c r="AR206" s="83" t="s">
        <v>73</v>
      </c>
      <c r="AS206" s="83" t="s">
        <v>68</v>
      </c>
      <c r="AT206" s="83" t="s">
        <v>87</v>
      </c>
      <c r="AU206" s="83" t="s">
        <v>80</v>
      </c>
      <c r="AV206" s="83" t="s">
        <v>80</v>
      </c>
      <c r="AW206" s="83" t="s">
        <v>63</v>
      </c>
      <c r="AX206" s="83" t="s">
        <v>73</v>
      </c>
      <c r="AY206" s="83" t="s">
        <v>63</v>
      </c>
      <c r="AZ206" s="83" t="s">
        <v>73</v>
      </c>
      <c r="BA206" s="83" t="s">
        <v>63</v>
      </c>
      <c r="BB206" s="83" t="s">
        <v>72</v>
      </c>
      <c r="BC206" s="83" t="s">
        <v>73</v>
      </c>
      <c r="BD206" s="83"/>
      <c r="BE206" s="83" t="s">
        <v>73</v>
      </c>
      <c r="BF206" s="83"/>
      <c r="BG206" s="87" t="s">
        <v>631</v>
      </c>
      <c r="BH206" s="87" t="s">
        <v>114</v>
      </c>
      <c r="BI206" s="76" t="s">
        <v>1414</v>
      </c>
      <c r="BJ206">
        <v>12</v>
      </c>
      <c r="BK206" s="87">
        <v>59</v>
      </c>
      <c r="BL206" s="87"/>
      <c r="BM206" s="86" t="s">
        <v>1126</v>
      </c>
      <c r="BN206" s="86" t="s">
        <v>1131</v>
      </c>
      <c r="BO206" s="87" t="s">
        <v>68</v>
      </c>
      <c r="BP206" s="87"/>
      <c r="BQ206" s="87" t="s">
        <v>1472</v>
      </c>
      <c r="BR206" s="86" t="s">
        <v>1445</v>
      </c>
      <c r="BS206" s="86">
        <v>1</v>
      </c>
      <c r="BT206" s="86" t="s">
        <v>1445</v>
      </c>
      <c r="BU206" s="86">
        <v>1</v>
      </c>
      <c r="BV206" s="86" t="s">
        <v>73</v>
      </c>
      <c r="BW206" s="86">
        <v>0</v>
      </c>
      <c r="BX206" s="86" t="s">
        <v>1448</v>
      </c>
      <c r="BY206" s="86">
        <v>1</v>
      </c>
      <c r="BZ206" s="86" t="s">
        <v>1450</v>
      </c>
      <c r="CA206" s="86">
        <v>1</v>
      </c>
      <c r="CB206" s="86" t="s">
        <v>1452</v>
      </c>
      <c r="CC206" s="86">
        <v>0</v>
      </c>
      <c r="CD206" s="86" t="s">
        <v>1454</v>
      </c>
      <c r="CE206" s="86">
        <v>1</v>
      </c>
      <c r="CF206" s="86" t="s">
        <v>226</v>
      </c>
      <c r="CG206" s="86">
        <v>0</v>
      </c>
      <c r="CH206" s="86" t="s">
        <v>1454</v>
      </c>
      <c r="CI206" s="86">
        <v>1</v>
      </c>
      <c r="CJ206" s="86" t="s">
        <v>226</v>
      </c>
      <c r="CK206" s="86">
        <v>0</v>
      </c>
      <c r="CL206" s="86" t="s">
        <v>1454</v>
      </c>
      <c r="CM206" s="86">
        <v>1</v>
      </c>
      <c r="CN206" s="86" t="s">
        <v>1454</v>
      </c>
      <c r="CO206" s="86">
        <v>1</v>
      </c>
      <c r="CP206" s="87" t="s">
        <v>1477</v>
      </c>
      <c r="CQ206" s="152">
        <v>0</v>
      </c>
    </row>
    <row r="207" spans="1:95" ht="13.2" x14ac:dyDescent="0.25">
      <c r="A207" s="82">
        <v>45573.437946909718</v>
      </c>
      <c r="B207" s="83" t="s">
        <v>707</v>
      </c>
      <c r="C207" s="83">
        <v>100831080071</v>
      </c>
      <c r="D207" s="83">
        <v>92.86</v>
      </c>
      <c r="E207" s="83">
        <v>1.29</v>
      </c>
      <c r="F207" s="83" t="s">
        <v>114</v>
      </c>
      <c r="G207" s="83" t="s">
        <v>708</v>
      </c>
      <c r="H207" s="83" t="s">
        <v>709</v>
      </c>
      <c r="I207" s="83" t="s">
        <v>63</v>
      </c>
      <c r="J207" s="83" t="s">
        <v>64</v>
      </c>
      <c r="K207" s="83" t="s">
        <v>64</v>
      </c>
      <c r="L207" s="83" t="s">
        <v>64</v>
      </c>
      <c r="M207" s="83" t="s">
        <v>78</v>
      </c>
      <c r="N207" s="83" t="s">
        <v>64</v>
      </c>
      <c r="O207" s="83" t="s">
        <v>64</v>
      </c>
      <c r="P207" s="83" t="s">
        <v>78</v>
      </c>
      <c r="Q207" s="83" t="s">
        <v>84</v>
      </c>
      <c r="R207" s="83" t="s">
        <v>64</v>
      </c>
      <c r="S207" s="83" t="s">
        <v>84</v>
      </c>
      <c r="T207" s="83" t="s">
        <v>64</v>
      </c>
      <c r="U207" s="83" t="s">
        <v>64</v>
      </c>
      <c r="V207" s="83" t="s">
        <v>64</v>
      </c>
      <c r="W207" s="83" t="s">
        <v>64</v>
      </c>
      <c r="X207" s="83" t="s">
        <v>64</v>
      </c>
      <c r="Y207" s="83" t="s">
        <v>78</v>
      </c>
      <c r="Z207" s="83" t="s">
        <v>66</v>
      </c>
      <c r="AA207" s="83" t="s">
        <v>66</v>
      </c>
      <c r="AB207" s="83" t="s">
        <v>66</v>
      </c>
      <c r="AC207" s="83" t="s">
        <v>66</v>
      </c>
      <c r="AD207" s="83" t="s">
        <v>66</v>
      </c>
      <c r="AE207" s="83" t="s">
        <v>66</v>
      </c>
      <c r="AF207" s="83" t="s">
        <v>66</v>
      </c>
      <c r="AG207" s="83" t="s">
        <v>66</v>
      </c>
      <c r="AH207" s="83" t="s">
        <v>66</v>
      </c>
      <c r="AI207" s="83" t="s">
        <v>79</v>
      </c>
      <c r="AJ207" s="83" t="s">
        <v>66</v>
      </c>
      <c r="AK207" s="83" t="s">
        <v>66</v>
      </c>
      <c r="AL207" s="83" t="s">
        <v>66</v>
      </c>
      <c r="AM207" s="83" t="s">
        <v>66</v>
      </c>
      <c r="AN207" s="83" t="s">
        <v>66</v>
      </c>
      <c r="AO207" s="83" t="s">
        <v>66</v>
      </c>
      <c r="AP207" s="83" t="s">
        <v>85</v>
      </c>
      <c r="AQ207" s="83" t="s">
        <v>67</v>
      </c>
      <c r="AR207" s="83" t="s">
        <v>63</v>
      </c>
      <c r="AS207" s="83" t="s">
        <v>710</v>
      </c>
      <c r="AT207" s="83" t="s">
        <v>69</v>
      </c>
      <c r="AU207" s="83" t="s">
        <v>80</v>
      </c>
      <c r="AV207" s="83" t="s">
        <v>71</v>
      </c>
      <c r="AW207" s="83" t="s">
        <v>73</v>
      </c>
      <c r="AX207" s="83" t="s">
        <v>72</v>
      </c>
      <c r="AY207" s="83" t="s">
        <v>73</v>
      </c>
      <c r="AZ207" s="83" t="s">
        <v>63</v>
      </c>
      <c r="BA207" s="83" t="s">
        <v>72</v>
      </c>
      <c r="BB207" s="83" t="s">
        <v>73</v>
      </c>
      <c r="BC207" s="83" t="s">
        <v>73</v>
      </c>
      <c r="BD207" s="83"/>
      <c r="BE207" s="83" t="s">
        <v>73</v>
      </c>
      <c r="BF207" s="83"/>
      <c r="BG207" s="87" t="s">
        <v>631</v>
      </c>
      <c r="BH207" s="87" t="s">
        <v>114</v>
      </c>
      <c r="BI207" s="76" t="s">
        <v>1414</v>
      </c>
      <c r="BJ207">
        <v>12</v>
      </c>
      <c r="BK207" s="87">
        <v>48</v>
      </c>
      <c r="BL207" s="87"/>
      <c r="BM207" s="86" t="s">
        <v>1126</v>
      </c>
      <c r="BN207" s="86" t="s">
        <v>1131</v>
      </c>
      <c r="BO207" s="87" t="s">
        <v>68</v>
      </c>
      <c r="BP207" s="87"/>
      <c r="BQ207" s="87" t="s">
        <v>1472</v>
      </c>
      <c r="BR207" s="86" t="s">
        <v>1445</v>
      </c>
      <c r="BS207" s="86">
        <v>1</v>
      </c>
      <c r="BT207" s="86" t="s">
        <v>1445</v>
      </c>
      <c r="BU207" s="86">
        <v>1</v>
      </c>
      <c r="BV207" s="86" t="s">
        <v>63</v>
      </c>
      <c r="BW207" s="86">
        <v>1</v>
      </c>
      <c r="BX207" s="86" t="s">
        <v>1447</v>
      </c>
      <c r="BY207" s="86">
        <v>0</v>
      </c>
      <c r="BZ207" s="86" t="s">
        <v>1450</v>
      </c>
      <c r="CA207" s="86">
        <v>1</v>
      </c>
      <c r="CB207" s="86" t="s">
        <v>1452</v>
      </c>
      <c r="CC207" s="86">
        <v>0</v>
      </c>
      <c r="CD207" s="86" t="s">
        <v>226</v>
      </c>
      <c r="CE207" s="86">
        <v>0</v>
      </c>
      <c r="CF207" s="86" t="s">
        <v>1454</v>
      </c>
      <c r="CG207" s="86">
        <v>1</v>
      </c>
      <c r="CH207" s="86" t="s">
        <v>226</v>
      </c>
      <c r="CI207" s="86">
        <v>0</v>
      </c>
      <c r="CJ207" s="86" t="s">
        <v>1454</v>
      </c>
      <c r="CK207" s="86">
        <v>1</v>
      </c>
      <c r="CL207" s="86" t="s">
        <v>1454</v>
      </c>
      <c r="CM207" s="86">
        <v>1</v>
      </c>
      <c r="CN207" s="86" t="s">
        <v>226</v>
      </c>
      <c r="CO207" s="86">
        <v>0</v>
      </c>
      <c r="CP207" s="87" t="s">
        <v>1477</v>
      </c>
      <c r="CQ207" s="152">
        <v>0</v>
      </c>
    </row>
    <row r="208" spans="1:95" ht="13.2" x14ac:dyDescent="0.25">
      <c r="A208" s="82">
        <v>45573.439027766202</v>
      </c>
      <c r="B208" s="83" t="s">
        <v>711</v>
      </c>
      <c r="C208" s="83">
        <v>100830080221</v>
      </c>
      <c r="D208" s="83">
        <v>33.9</v>
      </c>
      <c r="E208" s="83">
        <v>0.13</v>
      </c>
      <c r="F208" s="83" t="s">
        <v>114</v>
      </c>
      <c r="G208" s="83" t="s">
        <v>76</v>
      </c>
      <c r="H208" s="83" t="s">
        <v>631</v>
      </c>
      <c r="I208" s="83" t="s">
        <v>63</v>
      </c>
      <c r="J208" s="83" t="s">
        <v>64</v>
      </c>
      <c r="K208" s="83" t="s">
        <v>78</v>
      </c>
      <c r="L208" s="83" t="s">
        <v>64</v>
      </c>
      <c r="M208" s="83" t="s">
        <v>78</v>
      </c>
      <c r="N208" s="83" t="s">
        <v>64</v>
      </c>
      <c r="O208" s="83" t="s">
        <v>64</v>
      </c>
      <c r="P208" s="83" t="s">
        <v>64</v>
      </c>
      <c r="Q208" s="83" t="s">
        <v>64</v>
      </c>
      <c r="R208" s="83" t="s">
        <v>64</v>
      </c>
      <c r="S208" s="83" t="s">
        <v>64</v>
      </c>
      <c r="T208" s="83" t="s">
        <v>64</v>
      </c>
      <c r="U208" s="83" t="s">
        <v>64</v>
      </c>
      <c r="V208" s="83" t="s">
        <v>64</v>
      </c>
      <c r="W208" s="83" t="s">
        <v>78</v>
      </c>
      <c r="X208" s="83" t="s">
        <v>64</v>
      </c>
      <c r="Y208" s="83" t="s">
        <v>64</v>
      </c>
      <c r="Z208" s="83" t="s">
        <v>65</v>
      </c>
      <c r="AA208" s="83" t="s">
        <v>65</v>
      </c>
      <c r="AB208" s="83" t="s">
        <v>66</v>
      </c>
      <c r="AC208" s="83" t="s">
        <v>66</v>
      </c>
      <c r="AD208" s="83" t="s">
        <v>66</v>
      </c>
      <c r="AE208" s="83" t="s">
        <v>66</v>
      </c>
      <c r="AF208" s="83" t="s">
        <v>66</v>
      </c>
      <c r="AG208" s="83" t="s">
        <v>66</v>
      </c>
      <c r="AH208" s="83" t="s">
        <v>66</v>
      </c>
      <c r="AI208" s="83" t="s">
        <v>79</v>
      </c>
      <c r="AJ208" s="83" t="s">
        <v>65</v>
      </c>
      <c r="AK208" s="83" t="s">
        <v>66</v>
      </c>
      <c r="AL208" s="83" t="s">
        <v>65</v>
      </c>
      <c r="AM208" s="83" t="s">
        <v>66</v>
      </c>
      <c r="AN208" s="83" t="s">
        <v>66</v>
      </c>
      <c r="AO208" s="83" t="s">
        <v>66</v>
      </c>
      <c r="AP208" s="83" t="s">
        <v>85</v>
      </c>
      <c r="AQ208" s="83" t="s">
        <v>67</v>
      </c>
      <c r="AR208" s="83" t="s">
        <v>63</v>
      </c>
      <c r="AS208" s="83" t="s">
        <v>68</v>
      </c>
      <c r="AT208" s="83" t="s">
        <v>87</v>
      </c>
      <c r="AU208" s="83" t="s">
        <v>67</v>
      </c>
      <c r="AV208" s="83" t="s">
        <v>67</v>
      </c>
      <c r="AW208" s="83" t="s">
        <v>72</v>
      </c>
      <c r="AX208" s="83" t="s">
        <v>63</v>
      </c>
      <c r="AY208" s="83" t="s">
        <v>63</v>
      </c>
      <c r="AZ208" s="83" t="s">
        <v>63</v>
      </c>
      <c r="BA208" s="83" t="s">
        <v>72</v>
      </c>
      <c r="BB208" s="83" t="s">
        <v>72</v>
      </c>
      <c r="BC208" s="83" t="s">
        <v>73</v>
      </c>
      <c r="BD208" s="83"/>
      <c r="BE208" s="83" t="s">
        <v>73</v>
      </c>
      <c r="BF208" s="83"/>
      <c r="BG208" s="87" t="s">
        <v>631</v>
      </c>
      <c r="BH208" s="87" t="s">
        <v>114</v>
      </c>
      <c r="BI208" s="76" t="s">
        <v>1414</v>
      </c>
      <c r="BJ208">
        <v>14</v>
      </c>
      <c r="BK208" s="87">
        <v>52</v>
      </c>
      <c r="BL208" s="87"/>
      <c r="BM208" s="86" t="s">
        <v>1126</v>
      </c>
      <c r="BN208" s="86" t="s">
        <v>1131</v>
      </c>
      <c r="BO208" s="87" t="s">
        <v>68</v>
      </c>
      <c r="BP208" s="87"/>
      <c r="BQ208" s="87" t="s">
        <v>1472</v>
      </c>
      <c r="BR208" s="86" t="s">
        <v>1445</v>
      </c>
      <c r="BS208" s="86">
        <v>1</v>
      </c>
      <c r="BT208" s="86" t="s">
        <v>1445</v>
      </c>
      <c r="BU208" s="86">
        <v>1</v>
      </c>
      <c r="BV208" s="86" t="s">
        <v>63</v>
      </c>
      <c r="BW208" s="86">
        <v>1</v>
      </c>
      <c r="BX208" s="86" t="s">
        <v>1448</v>
      </c>
      <c r="BY208" s="86">
        <v>1</v>
      </c>
      <c r="BZ208" s="86" t="s">
        <v>1450</v>
      </c>
      <c r="CA208" s="86">
        <v>1</v>
      </c>
      <c r="CB208" s="86" t="s">
        <v>1453</v>
      </c>
      <c r="CC208" s="86">
        <v>1</v>
      </c>
      <c r="CD208" s="86" t="s">
        <v>1454</v>
      </c>
      <c r="CE208" s="86">
        <v>1</v>
      </c>
      <c r="CF208" s="86" t="s">
        <v>1454</v>
      </c>
      <c r="CG208" s="86">
        <v>1</v>
      </c>
      <c r="CH208" s="86" t="s">
        <v>1454</v>
      </c>
      <c r="CI208" s="86">
        <v>1</v>
      </c>
      <c r="CJ208" s="86" t="s">
        <v>1454</v>
      </c>
      <c r="CK208" s="86">
        <v>1</v>
      </c>
      <c r="CL208" s="86" t="s">
        <v>1454</v>
      </c>
      <c r="CM208" s="86">
        <v>1</v>
      </c>
      <c r="CN208" s="86" t="s">
        <v>1454</v>
      </c>
      <c r="CO208" s="86">
        <v>1</v>
      </c>
      <c r="CP208" s="87" t="s">
        <v>1478</v>
      </c>
      <c r="CQ208" s="152">
        <v>1</v>
      </c>
    </row>
    <row r="209" spans="1:95" ht="13.2" x14ac:dyDescent="0.25">
      <c r="A209" s="82">
        <v>45573.439965729165</v>
      </c>
      <c r="B209" s="83" t="s">
        <v>713</v>
      </c>
      <c r="C209" s="83">
        <v>100130060828</v>
      </c>
      <c r="D209" s="83">
        <v>39.299999999999997</v>
      </c>
      <c r="E209" s="83">
        <v>0.5</v>
      </c>
      <c r="F209" s="83" t="s">
        <v>423</v>
      </c>
      <c r="G209" s="83" t="s">
        <v>76</v>
      </c>
      <c r="H209" s="83" t="s">
        <v>614</v>
      </c>
      <c r="I209" s="83" t="s">
        <v>63</v>
      </c>
      <c r="J209" s="83" t="s">
        <v>64</v>
      </c>
      <c r="K209" s="83" t="s">
        <v>84</v>
      </c>
      <c r="L209" s="83" t="s">
        <v>64</v>
      </c>
      <c r="M209" s="83" t="s">
        <v>78</v>
      </c>
      <c r="N209" s="83" t="s">
        <v>64</v>
      </c>
      <c r="O209" s="83" t="s">
        <v>64</v>
      </c>
      <c r="P209" s="83" t="s">
        <v>64</v>
      </c>
      <c r="Q209" s="83" t="s">
        <v>64</v>
      </c>
      <c r="R209" s="83" t="s">
        <v>64</v>
      </c>
      <c r="S209" s="83" t="s">
        <v>64</v>
      </c>
      <c r="T209" s="83" t="s">
        <v>64</v>
      </c>
      <c r="U209" s="83" t="s">
        <v>64</v>
      </c>
      <c r="V209" s="83" t="s">
        <v>64</v>
      </c>
      <c r="W209" s="83" t="s">
        <v>64</v>
      </c>
      <c r="X209" s="83" t="s">
        <v>64</v>
      </c>
      <c r="Y209" s="83" t="s">
        <v>78</v>
      </c>
      <c r="Z209" s="83" t="s">
        <v>66</v>
      </c>
      <c r="AA209" s="83" t="s">
        <v>65</v>
      </c>
      <c r="AB209" s="83" t="s">
        <v>65</v>
      </c>
      <c r="AC209" s="83" t="s">
        <v>65</v>
      </c>
      <c r="AD209" s="83" t="s">
        <v>66</v>
      </c>
      <c r="AE209" s="83" t="s">
        <v>65</v>
      </c>
      <c r="AF209" s="83" t="s">
        <v>66</v>
      </c>
      <c r="AG209" s="83" t="s">
        <v>66</v>
      </c>
      <c r="AH209" s="83" t="s">
        <v>66</v>
      </c>
      <c r="AI209" s="83" t="s">
        <v>79</v>
      </c>
      <c r="AJ209" s="83" t="s">
        <v>65</v>
      </c>
      <c r="AK209" s="83" t="s">
        <v>65</v>
      </c>
      <c r="AL209" s="83" t="s">
        <v>66</v>
      </c>
      <c r="AM209" s="83" t="s">
        <v>66</v>
      </c>
      <c r="AN209" s="83" t="s">
        <v>66</v>
      </c>
      <c r="AO209" s="83" t="s">
        <v>66</v>
      </c>
      <c r="AP209" s="83" t="s">
        <v>67</v>
      </c>
      <c r="AQ209" s="83" t="s">
        <v>67</v>
      </c>
      <c r="AR209" s="83" t="s">
        <v>63</v>
      </c>
      <c r="AS209" s="83" t="s">
        <v>115</v>
      </c>
      <c r="AT209" s="83" t="s">
        <v>87</v>
      </c>
      <c r="AU209" s="83" t="s">
        <v>93</v>
      </c>
      <c r="AV209" s="83" t="s">
        <v>132</v>
      </c>
      <c r="AW209" s="83" t="s">
        <v>73</v>
      </c>
      <c r="AX209" s="83" t="s">
        <v>73</v>
      </c>
      <c r="AY209" s="83" t="s">
        <v>72</v>
      </c>
      <c r="AZ209" s="83" t="s">
        <v>73</v>
      </c>
      <c r="BA209" s="83" t="s">
        <v>72</v>
      </c>
      <c r="BB209" s="83" t="s">
        <v>73</v>
      </c>
      <c r="BC209" s="83" t="s">
        <v>73</v>
      </c>
      <c r="BD209" s="83"/>
      <c r="BE209" s="83" t="s">
        <v>73</v>
      </c>
      <c r="BF209" s="83"/>
      <c r="BG209" s="87" t="s">
        <v>631</v>
      </c>
      <c r="BH209" s="86" t="s">
        <v>60</v>
      </c>
      <c r="BI209" s="76" t="s">
        <v>1414</v>
      </c>
      <c r="BJ209">
        <v>14</v>
      </c>
      <c r="BK209" s="87">
        <v>54</v>
      </c>
      <c r="BL209" s="87"/>
      <c r="BM209" s="86" t="s">
        <v>1126</v>
      </c>
      <c r="BN209" s="86" t="s">
        <v>1131</v>
      </c>
      <c r="BO209" s="87" t="s">
        <v>115</v>
      </c>
      <c r="BP209" s="87"/>
      <c r="BQ209" s="87" t="s">
        <v>1472</v>
      </c>
      <c r="BR209" s="86" t="s">
        <v>1445</v>
      </c>
      <c r="BS209" s="86">
        <v>1</v>
      </c>
      <c r="BT209" s="86" t="s">
        <v>1445</v>
      </c>
      <c r="BU209" s="86">
        <v>1</v>
      </c>
      <c r="BV209" s="86" t="s">
        <v>63</v>
      </c>
      <c r="BW209" s="86">
        <v>1</v>
      </c>
      <c r="BX209" s="86" t="s">
        <v>1448</v>
      </c>
      <c r="BY209" s="86">
        <v>1</v>
      </c>
      <c r="BZ209" s="86" t="s">
        <v>1449</v>
      </c>
      <c r="CA209" s="86">
        <v>0</v>
      </c>
      <c r="CB209" s="86" t="s">
        <v>1452</v>
      </c>
      <c r="CC209" s="86">
        <v>0</v>
      </c>
      <c r="CD209" s="86" t="s">
        <v>226</v>
      </c>
      <c r="CE209" s="86">
        <v>0</v>
      </c>
      <c r="CF209" s="86" t="s">
        <v>226</v>
      </c>
      <c r="CG209" s="86">
        <v>0</v>
      </c>
      <c r="CH209" s="86" t="s">
        <v>1454</v>
      </c>
      <c r="CI209" s="86">
        <v>1</v>
      </c>
      <c r="CJ209" s="86" t="s">
        <v>226</v>
      </c>
      <c r="CK209" s="86">
        <v>0</v>
      </c>
      <c r="CL209" s="86" t="s">
        <v>1454</v>
      </c>
      <c r="CM209" s="86">
        <v>1</v>
      </c>
      <c r="CN209" s="86" t="s">
        <v>226</v>
      </c>
      <c r="CO209" s="86">
        <v>0</v>
      </c>
      <c r="CP209" s="87" t="s">
        <v>1477</v>
      </c>
      <c r="CQ209" s="152">
        <v>0</v>
      </c>
    </row>
    <row r="210" spans="1:95" ht="13.2" x14ac:dyDescent="0.25">
      <c r="A210" s="82">
        <v>45573.442507291664</v>
      </c>
      <c r="B210" s="83" t="s">
        <v>714</v>
      </c>
      <c r="C210" s="83">
        <v>100513080578</v>
      </c>
      <c r="D210" s="83">
        <v>10.7</v>
      </c>
      <c r="E210" s="83">
        <v>0.25</v>
      </c>
      <c r="F210" s="83" t="s">
        <v>423</v>
      </c>
      <c r="G210" s="83" t="s">
        <v>76</v>
      </c>
      <c r="H210" s="83" t="s">
        <v>614</v>
      </c>
      <c r="I210" s="83" t="s">
        <v>63</v>
      </c>
      <c r="J210" s="83" t="s">
        <v>64</v>
      </c>
      <c r="K210" s="83" t="s">
        <v>64</v>
      </c>
      <c r="L210" s="83" t="s">
        <v>64</v>
      </c>
      <c r="M210" s="83" t="s">
        <v>78</v>
      </c>
      <c r="N210" s="83" t="s">
        <v>84</v>
      </c>
      <c r="O210" s="83" t="s">
        <v>64</v>
      </c>
      <c r="P210" s="83" t="s">
        <v>78</v>
      </c>
      <c r="Q210" s="83" t="s">
        <v>64</v>
      </c>
      <c r="R210" s="83" t="s">
        <v>64</v>
      </c>
      <c r="S210" s="83" t="s">
        <v>84</v>
      </c>
      <c r="T210" s="83" t="s">
        <v>64</v>
      </c>
      <c r="U210" s="83" t="s">
        <v>78</v>
      </c>
      <c r="V210" s="83" t="s">
        <v>64</v>
      </c>
      <c r="W210" s="83" t="s">
        <v>64</v>
      </c>
      <c r="X210" s="83" t="s">
        <v>78</v>
      </c>
      <c r="Y210" s="83" t="s">
        <v>64</v>
      </c>
      <c r="Z210" s="83" t="s">
        <v>66</v>
      </c>
      <c r="AA210" s="83" t="s">
        <v>65</v>
      </c>
      <c r="AB210" s="83" t="s">
        <v>66</v>
      </c>
      <c r="AC210" s="83" t="s">
        <v>66</v>
      </c>
      <c r="AD210" s="83" t="s">
        <v>65</v>
      </c>
      <c r="AE210" s="83" t="s">
        <v>66</v>
      </c>
      <c r="AF210" s="83" t="s">
        <v>79</v>
      </c>
      <c r="AG210" s="83" t="s">
        <v>65</v>
      </c>
      <c r="AH210" s="83" t="s">
        <v>65</v>
      </c>
      <c r="AI210" s="83" t="s">
        <v>101</v>
      </c>
      <c r="AJ210" s="83" t="s">
        <v>65</v>
      </c>
      <c r="AK210" s="83" t="s">
        <v>65</v>
      </c>
      <c r="AL210" s="83" t="s">
        <v>66</v>
      </c>
      <c r="AM210" s="83" t="s">
        <v>65</v>
      </c>
      <c r="AN210" s="83" t="s">
        <v>66</v>
      </c>
      <c r="AO210" s="83" t="s">
        <v>66</v>
      </c>
      <c r="AP210" s="83" t="s">
        <v>85</v>
      </c>
      <c r="AQ210" s="83" t="s">
        <v>80</v>
      </c>
      <c r="AR210" s="83" t="s">
        <v>86</v>
      </c>
      <c r="AS210" s="83" t="s">
        <v>223</v>
      </c>
      <c r="AT210" s="83" t="s">
        <v>87</v>
      </c>
      <c r="AU210" s="83" t="s">
        <v>67</v>
      </c>
      <c r="AV210" s="83" t="s">
        <v>71</v>
      </c>
      <c r="AW210" s="83" t="s">
        <v>73</v>
      </c>
      <c r="AX210" s="83" t="s">
        <v>72</v>
      </c>
      <c r="AY210" s="83" t="s">
        <v>63</v>
      </c>
      <c r="AZ210" s="83" t="s">
        <v>63</v>
      </c>
      <c r="BA210" s="83" t="s">
        <v>73</v>
      </c>
      <c r="BB210" s="83" t="s">
        <v>73</v>
      </c>
      <c r="BC210" s="83" t="s">
        <v>73</v>
      </c>
      <c r="BD210" s="83"/>
      <c r="BE210" s="83" t="s">
        <v>73</v>
      </c>
      <c r="BF210" s="83"/>
      <c r="BG210" s="87" t="s">
        <v>631</v>
      </c>
      <c r="BH210" s="86" t="s">
        <v>60</v>
      </c>
      <c r="BI210" s="76" t="s">
        <v>1414</v>
      </c>
      <c r="BJ210">
        <v>11</v>
      </c>
      <c r="BK210" s="87">
        <v>55</v>
      </c>
      <c r="BL210" s="87"/>
      <c r="BM210" s="86" t="s">
        <v>1126</v>
      </c>
      <c r="BN210" s="86" t="s">
        <v>1131</v>
      </c>
      <c r="BO210" s="87" t="s">
        <v>68</v>
      </c>
      <c r="BP210" s="87"/>
      <c r="BQ210" s="87" t="s">
        <v>1472</v>
      </c>
      <c r="BR210" s="86" t="s">
        <v>1445</v>
      </c>
      <c r="BS210" s="86">
        <v>1</v>
      </c>
      <c r="BT210" s="86" t="s">
        <v>1444</v>
      </c>
      <c r="BU210" s="86">
        <v>0</v>
      </c>
      <c r="BV210" s="86" t="s">
        <v>63</v>
      </c>
      <c r="BW210" s="86">
        <v>1</v>
      </c>
      <c r="BX210" s="86" t="s">
        <v>1448</v>
      </c>
      <c r="BY210" s="86">
        <v>1</v>
      </c>
      <c r="BZ210" s="86" t="s">
        <v>1450</v>
      </c>
      <c r="CA210" s="86">
        <v>1</v>
      </c>
      <c r="CB210" s="86" t="s">
        <v>1452</v>
      </c>
      <c r="CC210" s="86">
        <v>0</v>
      </c>
      <c r="CD210" s="86" t="s">
        <v>226</v>
      </c>
      <c r="CE210" s="86">
        <v>0</v>
      </c>
      <c r="CF210" s="86" t="s">
        <v>1454</v>
      </c>
      <c r="CG210" s="86">
        <v>1</v>
      </c>
      <c r="CH210" s="86" t="s">
        <v>1454</v>
      </c>
      <c r="CI210" s="86">
        <v>1</v>
      </c>
      <c r="CJ210" s="86" t="s">
        <v>1454</v>
      </c>
      <c r="CK210" s="86">
        <v>1</v>
      </c>
      <c r="CL210" s="86" t="s">
        <v>226</v>
      </c>
      <c r="CM210" s="86">
        <v>0</v>
      </c>
      <c r="CN210" s="86" t="s">
        <v>226</v>
      </c>
      <c r="CO210" s="86">
        <v>0</v>
      </c>
      <c r="CP210" s="87" t="s">
        <v>1477</v>
      </c>
      <c r="CQ210" s="152">
        <v>0</v>
      </c>
    </row>
    <row r="211" spans="1:95" ht="13.2" x14ac:dyDescent="0.25">
      <c r="A211" s="82">
        <v>45573.443500648151</v>
      </c>
      <c r="B211" s="83" t="s">
        <v>715</v>
      </c>
      <c r="C211" s="83">
        <v>100412081328</v>
      </c>
      <c r="D211" s="83">
        <v>75.89</v>
      </c>
      <c r="E211" s="83">
        <v>0.92</v>
      </c>
      <c r="F211" s="83" t="s">
        <v>423</v>
      </c>
      <c r="G211" s="83" t="s">
        <v>76</v>
      </c>
      <c r="H211" s="83" t="s">
        <v>716</v>
      </c>
      <c r="I211" s="83" t="s">
        <v>63</v>
      </c>
      <c r="J211" s="83" t="s">
        <v>64</v>
      </c>
      <c r="K211" s="83" t="s">
        <v>84</v>
      </c>
      <c r="L211" s="83" t="s">
        <v>64</v>
      </c>
      <c r="M211" s="83" t="s">
        <v>78</v>
      </c>
      <c r="N211" s="83" t="s">
        <v>64</v>
      </c>
      <c r="O211" s="83" t="s">
        <v>78</v>
      </c>
      <c r="P211" s="83" t="s">
        <v>78</v>
      </c>
      <c r="Q211" s="83" t="s">
        <v>64</v>
      </c>
      <c r="R211" s="83" t="s">
        <v>78</v>
      </c>
      <c r="S211" s="83" t="s">
        <v>64</v>
      </c>
      <c r="T211" s="83" t="s">
        <v>64</v>
      </c>
      <c r="U211" s="83" t="s">
        <v>84</v>
      </c>
      <c r="V211" s="83" t="s">
        <v>64</v>
      </c>
      <c r="W211" s="83" t="s">
        <v>84</v>
      </c>
      <c r="X211" s="83" t="s">
        <v>64</v>
      </c>
      <c r="Y211" s="83" t="s">
        <v>64</v>
      </c>
      <c r="Z211" s="83" t="s">
        <v>65</v>
      </c>
      <c r="AA211" s="83" t="s">
        <v>66</v>
      </c>
      <c r="AB211" s="83" t="s">
        <v>66</v>
      </c>
      <c r="AC211" s="83" t="s">
        <v>66</v>
      </c>
      <c r="AD211" s="83" t="s">
        <v>66</v>
      </c>
      <c r="AE211" s="83" t="s">
        <v>65</v>
      </c>
      <c r="AF211" s="83" t="s">
        <v>65</v>
      </c>
      <c r="AG211" s="83" t="s">
        <v>65</v>
      </c>
      <c r="AH211" s="83" t="s">
        <v>65</v>
      </c>
      <c r="AI211" s="83" t="s">
        <v>101</v>
      </c>
      <c r="AJ211" s="83" t="s">
        <v>65</v>
      </c>
      <c r="AK211" s="83" t="s">
        <v>65</v>
      </c>
      <c r="AL211" s="83" t="s">
        <v>65</v>
      </c>
      <c r="AM211" s="83" t="s">
        <v>65</v>
      </c>
      <c r="AN211" s="83" t="s">
        <v>65</v>
      </c>
      <c r="AO211" s="83" t="s">
        <v>65</v>
      </c>
      <c r="AP211" s="83" t="s">
        <v>67</v>
      </c>
      <c r="AQ211" s="83" t="s">
        <v>67</v>
      </c>
      <c r="AR211" s="83" t="s">
        <v>63</v>
      </c>
      <c r="AS211" s="83" t="s">
        <v>115</v>
      </c>
      <c r="AT211" s="83" t="s">
        <v>87</v>
      </c>
      <c r="AU211" s="83" t="s">
        <v>67</v>
      </c>
      <c r="AV211" s="83" t="s">
        <v>132</v>
      </c>
      <c r="AW211" s="83" t="s">
        <v>73</v>
      </c>
      <c r="AX211" s="83" t="s">
        <v>73</v>
      </c>
      <c r="AY211" s="83" t="s">
        <v>72</v>
      </c>
      <c r="AZ211" s="83" t="s">
        <v>72</v>
      </c>
      <c r="BA211" s="83" t="s">
        <v>63</v>
      </c>
      <c r="BB211" s="83" t="s">
        <v>72</v>
      </c>
      <c r="BC211" s="83" t="s">
        <v>73</v>
      </c>
      <c r="BD211" s="83"/>
      <c r="BE211" s="83" t="s">
        <v>73</v>
      </c>
      <c r="BF211" s="83"/>
      <c r="BG211" s="87" t="s">
        <v>631</v>
      </c>
      <c r="BH211" s="86" t="s">
        <v>60</v>
      </c>
      <c r="BI211" s="76" t="s">
        <v>1414</v>
      </c>
      <c r="BJ211">
        <v>10</v>
      </c>
      <c r="BK211" s="87">
        <v>60</v>
      </c>
      <c r="BL211" s="87"/>
      <c r="BM211" s="86" t="s">
        <v>1126</v>
      </c>
      <c r="BN211" s="86" t="s">
        <v>1131</v>
      </c>
      <c r="BO211" s="87" t="s">
        <v>115</v>
      </c>
      <c r="BP211" s="87"/>
      <c r="BQ211" s="87" t="s">
        <v>1472</v>
      </c>
      <c r="BR211" s="86" t="s">
        <v>1445</v>
      </c>
      <c r="BS211" s="86">
        <v>1</v>
      </c>
      <c r="BT211" s="86" t="s">
        <v>1445</v>
      </c>
      <c r="BU211" s="86">
        <v>1</v>
      </c>
      <c r="BV211" s="86" t="s">
        <v>63</v>
      </c>
      <c r="BW211" s="86">
        <v>1</v>
      </c>
      <c r="BX211" s="86" t="s">
        <v>1448</v>
      </c>
      <c r="BY211" s="86">
        <v>1</v>
      </c>
      <c r="BZ211" s="86" t="s">
        <v>1450</v>
      </c>
      <c r="CA211" s="86">
        <v>1</v>
      </c>
      <c r="CB211" s="86" t="s">
        <v>1452</v>
      </c>
      <c r="CC211" s="86">
        <v>0</v>
      </c>
      <c r="CD211" s="86" t="s">
        <v>226</v>
      </c>
      <c r="CE211" s="86">
        <v>0</v>
      </c>
      <c r="CF211" s="86" t="s">
        <v>226</v>
      </c>
      <c r="CG211" s="86">
        <v>0</v>
      </c>
      <c r="CH211" s="86" t="s">
        <v>1454</v>
      </c>
      <c r="CI211" s="86">
        <v>1</v>
      </c>
      <c r="CJ211" s="86" t="s">
        <v>1454</v>
      </c>
      <c r="CK211" s="86">
        <v>1</v>
      </c>
      <c r="CL211" s="86" t="s">
        <v>1454</v>
      </c>
      <c r="CM211" s="86">
        <v>1</v>
      </c>
      <c r="CN211" s="86" t="s">
        <v>1454</v>
      </c>
      <c r="CO211" s="86">
        <v>1</v>
      </c>
      <c r="CP211" s="87" t="s">
        <v>1477</v>
      </c>
      <c r="CQ211" s="152">
        <v>0</v>
      </c>
    </row>
    <row r="212" spans="1:95" ht="13.2" x14ac:dyDescent="0.25">
      <c r="A212" s="82">
        <v>45573.44528295139</v>
      </c>
      <c r="B212" s="83" t="s">
        <v>718</v>
      </c>
      <c r="C212" s="83">
        <v>100329030220</v>
      </c>
      <c r="D212" s="83">
        <v>39.299999999999997</v>
      </c>
      <c r="E212" s="83">
        <v>0.46</v>
      </c>
      <c r="F212" s="83" t="s">
        <v>423</v>
      </c>
      <c r="G212" s="83" t="s">
        <v>76</v>
      </c>
      <c r="H212" s="83" t="s">
        <v>654</v>
      </c>
      <c r="I212" s="83" t="s">
        <v>63</v>
      </c>
      <c r="J212" s="83" t="s">
        <v>64</v>
      </c>
      <c r="K212" s="83" t="s">
        <v>64</v>
      </c>
      <c r="L212" s="83" t="s">
        <v>64</v>
      </c>
      <c r="M212" s="83" t="s">
        <v>78</v>
      </c>
      <c r="N212" s="83" t="s">
        <v>64</v>
      </c>
      <c r="O212" s="83" t="s">
        <v>64</v>
      </c>
      <c r="P212" s="83" t="s">
        <v>64</v>
      </c>
      <c r="Q212" s="83" t="s">
        <v>64</v>
      </c>
      <c r="R212" s="83" t="s">
        <v>64</v>
      </c>
      <c r="S212" s="83" t="s">
        <v>64</v>
      </c>
      <c r="T212" s="83" t="s">
        <v>64</v>
      </c>
      <c r="U212" s="83" t="s">
        <v>64</v>
      </c>
      <c r="V212" s="83" t="s">
        <v>64</v>
      </c>
      <c r="W212" s="83" t="s">
        <v>64</v>
      </c>
      <c r="X212" s="83" t="s">
        <v>64</v>
      </c>
      <c r="Y212" s="83" t="s">
        <v>64</v>
      </c>
      <c r="Z212" s="83" t="s">
        <v>65</v>
      </c>
      <c r="AA212" s="83" t="s">
        <v>65</v>
      </c>
      <c r="AB212" s="83" t="s">
        <v>65</v>
      </c>
      <c r="AC212" s="83" t="s">
        <v>65</v>
      </c>
      <c r="AD212" s="83" t="s">
        <v>65</v>
      </c>
      <c r="AE212" s="83" t="s">
        <v>65</v>
      </c>
      <c r="AF212" s="83" t="s">
        <v>66</v>
      </c>
      <c r="AG212" s="83" t="s">
        <v>65</v>
      </c>
      <c r="AH212" s="83" t="s">
        <v>66</v>
      </c>
      <c r="AI212" s="83" t="s">
        <v>66</v>
      </c>
      <c r="AJ212" s="83" t="s">
        <v>66</v>
      </c>
      <c r="AK212" s="83" t="s">
        <v>66</v>
      </c>
      <c r="AL212" s="83" t="s">
        <v>66</v>
      </c>
      <c r="AM212" s="83" t="s">
        <v>66</v>
      </c>
      <c r="AN212" s="83" t="s">
        <v>66</v>
      </c>
      <c r="AO212" s="83" t="s">
        <v>66</v>
      </c>
      <c r="AP212" s="83" t="s">
        <v>67</v>
      </c>
      <c r="AQ212" s="83" t="s">
        <v>67</v>
      </c>
      <c r="AR212" s="83" t="s">
        <v>63</v>
      </c>
      <c r="AS212" s="83" t="s">
        <v>523</v>
      </c>
      <c r="AT212" s="83" t="s">
        <v>87</v>
      </c>
      <c r="AU212" s="83" t="s">
        <v>80</v>
      </c>
      <c r="AV212" s="83" t="s">
        <v>132</v>
      </c>
      <c r="AW212" s="83" t="s">
        <v>63</v>
      </c>
      <c r="AX212" s="83" t="s">
        <v>63</v>
      </c>
      <c r="AY212" s="83" t="s">
        <v>72</v>
      </c>
      <c r="AZ212" s="83" t="s">
        <v>63</v>
      </c>
      <c r="BA212" s="83" t="s">
        <v>63</v>
      </c>
      <c r="BB212" s="83" t="s">
        <v>72</v>
      </c>
      <c r="BC212" s="83" t="s">
        <v>73</v>
      </c>
      <c r="BD212" s="83"/>
      <c r="BE212" s="83" t="s">
        <v>73</v>
      </c>
      <c r="BF212" s="83"/>
      <c r="BG212" s="87" t="s">
        <v>631</v>
      </c>
      <c r="BH212" s="86" t="s">
        <v>60</v>
      </c>
      <c r="BI212" s="76" t="s">
        <v>1414</v>
      </c>
      <c r="BJ212">
        <v>16</v>
      </c>
      <c r="BK212" s="87">
        <v>54</v>
      </c>
      <c r="BL212" s="87"/>
      <c r="BM212" s="86" t="s">
        <v>1126</v>
      </c>
      <c r="BN212" s="86" t="s">
        <v>1131</v>
      </c>
      <c r="BO212" s="87" t="s">
        <v>1422</v>
      </c>
      <c r="BP212" s="87"/>
      <c r="BQ212" s="87" t="s">
        <v>1472</v>
      </c>
      <c r="BR212" s="86" t="s">
        <v>1445</v>
      </c>
      <c r="BS212" s="86">
        <v>1</v>
      </c>
      <c r="BT212" s="86" t="s">
        <v>1445</v>
      </c>
      <c r="BU212" s="86">
        <v>1</v>
      </c>
      <c r="BV212" s="86" t="s">
        <v>63</v>
      </c>
      <c r="BW212" s="86">
        <v>1</v>
      </c>
      <c r="BX212" s="86" t="s">
        <v>1448</v>
      </c>
      <c r="BY212" s="86">
        <v>1</v>
      </c>
      <c r="BZ212" s="86" t="s">
        <v>1450</v>
      </c>
      <c r="CA212" s="86">
        <v>1</v>
      </c>
      <c r="CB212" s="86" t="s">
        <v>1452</v>
      </c>
      <c r="CC212" s="86">
        <v>0</v>
      </c>
      <c r="CD212" s="86" t="s">
        <v>1454</v>
      </c>
      <c r="CE212" s="86">
        <v>1</v>
      </c>
      <c r="CF212" s="86" t="s">
        <v>1454</v>
      </c>
      <c r="CG212" s="86">
        <v>1</v>
      </c>
      <c r="CH212" s="86" t="s">
        <v>1454</v>
      </c>
      <c r="CI212" s="86">
        <v>1</v>
      </c>
      <c r="CJ212" s="86" t="s">
        <v>1454</v>
      </c>
      <c r="CK212" s="86">
        <v>1</v>
      </c>
      <c r="CL212" s="86" t="s">
        <v>1454</v>
      </c>
      <c r="CM212" s="86">
        <v>1</v>
      </c>
      <c r="CN212" s="86" t="s">
        <v>1454</v>
      </c>
      <c r="CO212" s="86">
        <v>1</v>
      </c>
      <c r="CP212" s="87" t="s">
        <v>1478</v>
      </c>
      <c r="CQ212" s="152">
        <v>1</v>
      </c>
    </row>
    <row r="213" spans="1:95" ht="13.2" x14ac:dyDescent="0.25">
      <c r="A213" s="82">
        <v>45573.447302905093</v>
      </c>
      <c r="B213" s="83" t="s">
        <v>719</v>
      </c>
      <c r="C213" s="83">
        <v>100525080604</v>
      </c>
      <c r="D213" s="83">
        <v>55.4</v>
      </c>
      <c r="E213" s="83">
        <v>0.28999999999999998</v>
      </c>
      <c r="F213" s="83" t="s">
        <v>423</v>
      </c>
      <c r="G213" s="83" t="s">
        <v>539</v>
      </c>
      <c r="H213" s="83" t="s">
        <v>631</v>
      </c>
      <c r="I213" s="83" t="s">
        <v>63</v>
      </c>
      <c r="J213" s="83" t="s">
        <v>64</v>
      </c>
      <c r="K213" s="83" t="s">
        <v>78</v>
      </c>
      <c r="L213" s="83" t="s">
        <v>78</v>
      </c>
      <c r="M213" s="83" t="s">
        <v>84</v>
      </c>
      <c r="N213" s="83" t="s">
        <v>64</v>
      </c>
      <c r="O213" s="83" t="s">
        <v>84</v>
      </c>
      <c r="P213" s="83" t="s">
        <v>84</v>
      </c>
      <c r="Q213" s="83" t="s">
        <v>64</v>
      </c>
      <c r="R213" s="83" t="s">
        <v>64</v>
      </c>
      <c r="S213" s="83" t="s">
        <v>64</v>
      </c>
      <c r="T213" s="83" t="s">
        <v>64</v>
      </c>
      <c r="U213" s="83" t="s">
        <v>64</v>
      </c>
      <c r="V213" s="83" t="s">
        <v>84</v>
      </c>
      <c r="W213" s="83" t="s">
        <v>84</v>
      </c>
      <c r="X213" s="83" t="s">
        <v>78</v>
      </c>
      <c r="Y213" s="83" t="s">
        <v>78</v>
      </c>
      <c r="Z213" s="83" t="s">
        <v>101</v>
      </c>
      <c r="AA213" s="83" t="s">
        <v>66</v>
      </c>
      <c r="AB213" s="83" t="s">
        <v>79</v>
      </c>
      <c r="AC213" s="83" t="s">
        <v>66</v>
      </c>
      <c r="AD213" s="83" t="s">
        <v>66</v>
      </c>
      <c r="AE213" s="83" t="s">
        <v>66</v>
      </c>
      <c r="AF213" s="83" t="s">
        <v>66</v>
      </c>
      <c r="AG213" s="83" t="s">
        <v>65</v>
      </c>
      <c r="AH213" s="83" t="s">
        <v>66</v>
      </c>
      <c r="AI213" s="83" t="s">
        <v>66</v>
      </c>
      <c r="AJ213" s="83" t="s">
        <v>66</v>
      </c>
      <c r="AK213" s="83" t="s">
        <v>66</v>
      </c>
      <c r="AL213" s="83" t="s">
        <v>66</v>
      </c>
      <c r="AM213" s="83" t="s">
        <v>66</v>
      </c>
      <c r="AN213" s="83" t="s">
        <v>66</v>
      </c>
      <c r="AO213" s="83" t="s">
        <v>66</v>
      </c>
      <c r="AP213" s="83" t="s">
        <v>67</v>
      </c>
      <c r="AQ213" s="83" t="s">
        <v>67</v>
      </c>
      <c r="AR213" s="83" t="s">
        <v>86</v>
      </c>
      <c r="AS213" s="83" t="s">
        <v>120</v>
      </c>
      <c r="AT213" s="83" t="s">
        <v>87</v>
      </c>
      <c r="AU213" s="83" t="s">
        <v>85</v>
      </c>
      <c r="AV213" s="83" t="s">
        <v>80</v>
      </c>
      <c r="AW213" s="83" t="s">
        <v>73</v>
      </c>
      <c r="AX213" s="83" t="s">
        <v>73</v>
      </c>
      <c r="AY213" s="83" t="s">
        <v>72</v>
      </c>
      <c r="AZ213" s="83" t="s">
        <v>73</v>
      </c>
      <c r="BA213" s="83" t="s">
        <v>72</v>
      </c>
      <c r="BB213" s="83" t="s">
        <v>72</v>
      </c>
      <c r="BC213" s="83" t="s">
        <v>73</v>
      </c>
      <c r="BD213" s="83"/>
      <c r="BE213" s="83" t="s">
        <v>73</v>
      </c>
      <c r="BF213" s="83"/>
      <c r="BG213" s="87" t="s">
        <v>631</v>
      </c>
      <c r="BH213" s="86" t="s">
        <v>60</v>
      </c>
      <c r="BI213" s="76" t="s">
        <v>1414</v>
      </c>
      <c r="BJ213">
        <v>7</v>
      </c>
      <c r="BK213" s="87">
        <v>45</v>
      </c>
      <c r="BL213" s="87"/>
      <c r="BM213" s="86" t="s">
        <v>1126</v>
      </c>
      <c r="BN213" s="86" t="s">
        <v>1131</v>
      </c>
      <c r="BO213" s="87" t="s">
        <v>68</v>
      </c>
      <c r="BP213" s="87"/>
      <c r="BQ213" s="87" t="s">
        <v>1472</v>
      </c>
      <c r="BR213" s="86" t="s">
        <v>1445</v>
      </c>
      <c r="BS213" s="86">
        <v>1</v>
      </c>
      <c r="BT213" s="86" t="s">
        <v>1445</v>
      </c>
      <c r="BU213" s="86">
        <v>1</v>
      </c>
      <c r="BV213" s="86" t="s">
        <v>63</v>
      </c>
      <c r="BW213" s="86">
        <v>1</v>
      </c>
      <c r="BX213" s="86" t="s">
        <v>1448</v>
      </c>
      <c r="BY213" s="86">
        <v>1</v>
      </c>
      <c r="BZ213" s="86" t="s">
        <v>1450</v>
      </c>
      <c r="CA213" s="86">
        <v>1</v>
      </c>
      <c r="CB213" s="86" t="s">
        <v>1452</v>
      </c>
      <c r="CC213" s="86">
        <v>0</v>
      </c>
      <c r="CD213" s="86" t="s">
        <v>226</v>
      </c>
      <c r="CE213" s="86">
        <v>0</v>
      </c>
      <c r="CF213" s="86" t="s">
        <v>226</v>
      </c>
      <c r="CG213" s="86">
        <v>0</v>
      </c>
      <c r="CH213" s="86" t="s">
        <v>1454</v>
      </c>
      <c r="CI213" s="86">
        <v>1</v>
      </c>
      <c r="CJ213" s="86" t="s">
        <v>226</v>
      </c>
      <c r="CK213" s="86">
        <v>0</v>
      </c>
      <c r="CL213" s="86" t="s">
        <v>1454</v>
      </c>
      <c r="CM213" s="86">
        <v>1</v>
      </c>
      <c r="CN213" s="86" t="s">
        <v>1454</v>
      </c>
      <c r="CO213" s="86">
        <v>1</v>
      </c>
      <c r="CP213" s="87" t="s">
        <v>1477</v>
      </c>
      <c r="CQ213" s="152">
        <v>0</v>
      </c>
    </row>
    <row r="214" spans="1:95" ht="13.2" x14ac:dyDescent="0.25">
      <c r="A214" s="82">
        <v>45573.448091782411</v>
      </c>
      <c r="B214" s="83" t="s">
        <v>720</v>
      </c>
      <c r="C214" s="83">
        <v>100219080534</v>
      </c>
      <c r="D214" s="83">
        <v>97.73</v>
      </c>
      <c r="E214" s="83">
        <v>0.83</v>
      </c>
      <c r="F214" s="83" t="s">
        <v>423</v>
      </c>
      <c r="G214" s="83" t="s">
        <v>539</v>
      </c>
      <c r="H214" s="83" t="s">
        <v>716</v>
      </c>
      <c r="I214" s="83" t="s">
        <v>63</v>
      </c>
      <c r="J214" s="83" t="s">
        <v>64</v>
      </c>
      <c r="K214" s="83" t="s">
        <v>64</v>
      </c>
      <c r="L214" s="83" t="s">
        <v>64</v>
      </c>
      <c r="M214" s="83" t="s">
        <v>84</v>
      </c>
      <c r="N214" s="83" t="s">
        <v>64</v>
      </c>
      <c r="O214" s="83" t="s">
        <v>84</v>
      </c>
      <c r="P214" s="83" t="s">
        <v>84</v>
      </c>
      <c r="Q214" s="83" t="s">
        <v>84</v>
      </c>
      <c r="R214" s="83" t="s">
        <v>84</v>
      </c>
      <c r="S214" s="83" t="s">
        <v>84</v>
      </c>
      <c r="T214" s="83" t="s">
        <v>64</v>
      </c>
      <c r="U214" s="83" t="s">
        <v>64</v>
      </c>
      <c r="V214" s="83" t="s">
        <v>84</v>
      </c>
      <c r="W214" s="83" t="s">
        <v>84</v>
      </c>
      <c r="X214" s="83" t="s">
        <v>84</v>
      </c>
      <c r="Y214" s="83" t="s">
        <v>64</v>
      </c>
      <c r="Z214" s="83" t="s">
        <v>66</v>
      </c>
      <c r="AA214" s="83" t="s">
        <v>66</v>
      </c>
      <c r="AB214" s="83" t="s">
        <v>66</v>
      </c>
      <c r="AC214" s="83" t="s">
        <v>66</v>
      </c>
      <c r="AD214" s="83" t="s">
        <v>66</v>
      </c>
      <c r="AE214" s="83" t="s">
        <v>66</v>
      </c>
      <c r="AF214" s="83" t="s">
        <v>66</v>
      </c>
      <c r="AG214" s="83" t="s">
        <v>66</v>
      </c>
      <c r="AH214" s="83" t="s">
        <v>66</v>
      </c>
      <c r="AI214" s="83" t="s">
        <v>79</v>
      </c>
      <c r="AJ214" s="83" t="s">
        <v>66</v>
      </c>
      <c r="AK214" s="83" t="s">
        <v>66</v>
      </c>
      <c r="AL214" s="83" t="s">
        <v>66</v>
      </c>
      <c r="AM214" s="83" t="s">
        <v>66</v>
      </c>
      <c r="AN214" s="83" t="s">
        <v>66</v>
      </c>
      <c r="AO214" s="83" t="s">
        <v>66</v>
      </c>
      <c r="AP214" s="83" t="s">
        <v>67</v>
      </c>
      <c r="AQ214" s="83" t="s">
        <v>67</v>
      </c>
      <c r="AR214" s="83" t="s">
        <v>86</v>
      </c>
      <c r="AS214" s="83" t="s">
        <v>115</v>
      </c>
      <c r="AT214" s="83" t="s">
        <v>69</v>
      </c>
      <c r="AU214" s="83" t="s">
        <v>70</v>
      </c>
      <c r="AV214" s="83" t="s">
        <v>71</v>
      </c>
      <c r="AW214" s="83" t="s">
        <v>72</v>
      </c>
      <c r="AX214" s="83" t="s">
        <v>72</v>
      </c>
      <c r="AY214" s="83" t="s">
        <v>72</v>
      </c>
      <c r="AZ214" s="83" t="s">
        <v>72</v>
      </c>
      <c r="BA214" s="83" t="s">
        <v>72</v>
      </c>
      <c r="BB214" s="83" t="s">
        <v>72</v>
      </c>
      <c r="BC214" s="83" t="s">
        <v>73</v>
      </c>
      <c r="BD214" s="83"/>
      <c r="BE214" s="83" t="s">
        <v>73</v>
      </c>
      <c r="BF214" s="83"/>
      <c r="BG214" s="87" t="s">
        <v>631</v>
      </c>
      <c r="BH214" s="86" t="s">
        <v>60</v>
      </c>
      <c r="BI214" s="76" t="s">
        <v>1414</v>
      </c>
      <c r="BJ214">
        <v>7</v>
      </c>
      <c r="BK214" s="87">
        <v>48</v>
      </c>
      <c r="BL214" s="87"/>
      <c r="BM214" s="86" t="s">
        <v>1126</v>
      </c>
      <c r="BN214" s="86" t="s">
        <v>1131</v>
      </c>
      <c r="BO214" s="87" t="s">
        <v>115</v>
      </c>
      <c r="BP214" s="87"/>
      <c r="BQ214" s="87" t="s">
        <v>1472</v>
      </c>
      <c r="BR214" s="86" t="s">
        <v>1445</v>
      </c>
      <c r="BS214" s="86">
        <v>1</v>
      </c>
      <c r="BT214" s="86" t="s">
        <v>1445</v>
      </c>
      <c r="BU214" s="86">
        <v>1</v>
      </c>
      <c r="BV214" s="86" t="s">
        <v>63</v>
      </c>
      <c r="BW214" s="86">
        <v>1</v>
      </c>
      <c r="BX214" s="86" t="s">
        <v>1447</v>
      </c>
      <c r="BY214" s="86">
        <v>0</v>
      </c>
      <c r="BZ214" s="86" t="s">
        <v>1470</v>
      </c>
      <c r="CA214" s="86">
        <v>2</v>
      </c>
      <c r="CB214" s="86" t="s">
        <v>1452</v>
      </c>
      <c r="CC214" s="86">
        <v>0</v>
      </c>
      <c r="CD214" s="86" t="s">
        <v>1454</v>
      </c>
      <c r="CE214" s="86">
        <v>1</v>
      </c>
      <c r="CF214" s="86" t="s">
        <v>1454</v>
      </c>
      <c r="CG214" s="86">
        <v>1</v>
      </c>
      <c r="CH214" s="86" t="s">
        <v>1454</v>
      </c>
      <c r="CI214" s="86">
        <v>1</v>
      </c>
      <c r="CJ214" s="86" t="s">
        <v>1454</v>
      </c>
      <c r="CK214" s="86">
        <v>1</v>
      </c>
      <c r="CL214" s="86" t="s">
        <v>1454</v>
      </c>
      <c r="CM214" s="86">
        <v>1</v>
      </c>
      <c r="CN214" s="86" t="s">
        <v>1454</v>
      </c>
      <c r="CO214" s="86">
        <v>1</v>
      </c>
      <c r="CP214" s="87" t="s">
        <v>1478</v>
      </c>
      <c r="CQ214" s="152">
        <v>1</v>
      </c>
    </row>
    <row r="215" spans="1:95" ht="13.2" x14ac:dyDescent="0.25">
      <c r="A215" s="82">
        <v>45573.448971296297</v>
      </c>
      <c r="B215" s="83" t="s">
        <v>721</v>
      </c>
      <c r="C215" s="83">
        <v>100713080548</v>
      </c>
      <c r="D215" s="83">
        <v>5.4</v>
      </c>
      <c r="E215" s="83">
        <v>0.13</v>
      </c>
      <c r="F215" s="83" t="s">
        <v>423</v>
      </c>
      <c r="G215" s="83" t="s">
        <v>76</v>
      </c>
      <c r="H215" s="83" t="s">
        <v>683</v>
      </c>
      <c r="I215" s="83" t="s">
        <v>63</v>
      </c>
      <c r="J215" s="83" t="s">
        <v>64</v>
      </c>
      <c r="K215" s="83" t="s">
        <v>64</v>
      </c>
      <c r="L215" s="83" t="s">
        <v>64</v>
      </c>
      <c r="M215" s="83" t="s">
        <v>84</v>
      </c>
      <c r="N215" s="83" t="s">
        <v>64</v>
      </c>
      <c r="O215" s="83" t="s">
        <v>64</v>
      </c>
      <c r="P215" s="83" t="s">
        <v>84</v>
      </c>
      <c r="Q215" s="83" t="s">
        <v>64</v>
      </c>
      <c r="R215" s="83" t="s">
        <v>64</v>
      </c>
      <c r="S215" s="83" t="s">
        <v>78</v>
      </c>
      <c r="T215" s="83" t="s">
        <v>64</v>
      </c>
      <c r="U215" s="83" t="s">
        <v>64</v>
      </c>
      <c r="V215" s="83" t="s">
        <v>64</v>
      </c>
      <c r="W215" s="83" t="s">
        <v>64</v>
      </c>
      <c r="X215" s="83" t="s">
        <v>64</v>
      </c>
      <c r="Y215" s="83" t="s">
        <v>64</v>
      </c>
      <c r="Z215" s="83" t="s">
        <v>65</v>
      </c>
      <c r="AA215" s="83" t="s">
        <v>65</v>
      </c>
      <c r="AB215" s="83" t="s">
        <v>65</v>
      </c>
      <c r="AC215" s="83" t="s">
        <v>65</v>
      </c>
      <c r="AD215" s="83" t="s">
        <v>65</v>
      </c>
      <c r="AE215" s="83" t="s">
        <v>65</v>
      </c>
      <c r="AF215" s="83" t="s">
        <v>66</v>
      </c>
      <c r="AG215" s="83" t="s">
        <v>65</v>
      </c>
      <c r="AH215" s="83" t="s">
        <v>65</v>
      </c>
      <c r="AI215" s="83" t="s">
        <v>79</v>
      </c>
      <c r="AJ215" s="83" t="s">
        <v>65</v>
      </c>
      <c r="AK215" s="83" t="s">
        <v>65</v>
      </c>
      <c r="AL215" s="83" t="s">
        <v>65</v>
      </c>
      <c r="AM215" s="83" t="s">
        <v>65</v>
      </c>
      <c r="AN215" s="83" t="s">
        <v>66</v>
      </c>
      <c r="AO215" s="83" t="s">
        <v>65</v>
      </c>
      <c r="AP215" s="83" t="s">
        <v>85</v>
      </c>
      <c r="AQ215" s="83" t="s">
        <v>85</v>
      </c>
      <c r="AR215" s="83" t="s">
        <v>86</v>
      </c>
      <c r="AS215" s="83" t="s">
        <v>68</v>
      </c>
      <c r="AT215" s="83" t="s">
        <v>87</v>
      </c>
      <c r="AU215" s="83" t="s">
        <v>93</v>
      </c>
      <c r="AV215" s="83" t="s">
        <v>71</v>
      </c>
      <c r="AW215" s="83" t="s">
        <v>72</v>
      </c>
      <c r="AX215" s="83" t="s">
        <v>72</v>
      </c>
      <c r="AY215" s="83" t="s">
        <v>63</v>
      </c>
      <c r="AZ215" s="83" t="s">
        <v>63</v>
      </c>
      <c r="BA215" s="83" t="s">
        <v>72</v>
      </c>
      <c r="BB215" s="83" t="s">
        <v>72</v>
      </c>
      <c r="BC215" s="83" t="s">
        <v>73</v>
      </c>
      <c r="BD215" s="83"/>
      <c r="BE215" s="83" t="s">
        <v>73</v>
      </c>
      <c r="BF215" s="83"/>
      <c r="BG215" s="87" t="s">
        <v>631</v>
      </c>
      <c r="BH215" s="86" t="s">
        <v>60</v>
      </c>
      <c r="BI215" s="76" t="s">
        <v>1414</v>
      </c>
      <c r="BJ215">
        <v>13</v>
      </c>
      <c r="BK215" s="87">
        <v>61</v>
      </c>
      <c r="BL215" s="87"/>
      <c r="BM215" s="86" t="s">
        <v>1126</v>
      </c>
      <c r="BN215" s="86" t="s">
        <v>1131</v>
      </c>
      <c r="BO215" s="87" t="s">
        <v>68</v>
      </c>
      <c r="BP215" s="87"/>
      <c r="BQ215" s="87" t="s">
        <v>1472</v>
      </c>
      <c r="BR215" s="86" t="s">
        <v>1445</v>
      </c>
      <c r="BS215" s="86">
        <v>1</v>
      </c>
      <c r="BT215" s="86" t="s">
        <v>1445</v>
      </c>
      <c r="BU215" s="86">
        <v>1</v>
      </c>
      <c r="BV215" s="86" t="s">
        <v>63</v>
      </c>
      <c r="BW215" s="86">
        <v>1</v>
      </c>
      <c r="BX215" s="86" t="s">
        <v>1448</v>
      </c>
      <c r="BY215" s="86">
        <v>1</v>
      </c>
      <c r="BZ215" s="86" t="s">
        <v>1449</v>
      </c>
      <c r="CA215" s="86">
        <v>0</v>
      </c>
      <c r="CB215" s="86" t="s">
        <v>1452</v>
      </c>
      <c r="CC215" s="86">
        <v>0</v>
      </c>
      <c r="CD215" s="86" t="s">
        <v>1454</v>
      </c>
      <c r="CE215" s="86">
        <v>1</v>
      </c>
      <c r="CF215" s="86" t="s">
        <v>1454</v>
      </c>
      <c r="CG215" s="86">
        <v>1</v>
      </c>
      <c r="CH215" s="86" t="s">
        <v>1454</v>
      </c>
      <c r="CI215" s="86">
        <v>1</v>
      </c>
      <c r="CJ215" s="86" t="s">
        <v>1454</v>
      </c>
      <c r="CK215" s="86">
        <v>1</v>
      </c>
      <c r="CL215" s="86" t="s">
        <v>1454</v>
      </c>
      <c r="CM215" s="86">
        <v>1</v>
      </c>
      <c r="CN215" s="86" t="s">
        <v>1454</v>
      </c>
      <c r="CO215" s="86">
        <v>1</v>
      </c>
      <c r="CP215" s="87" t="s">
        <v>1478</v>
      </c>
      <c r="CQ215" s="152">
        <v>1</v>
      </c>
    </row>
    <row r="216" spans="1:95" ht="13.2" x14ac:dyDescent="0.25">
      <c r="A216" s="82">
        <v>45573.450111967592</v>
      </c>
      <c r="B216" s="83" t="s">
        <v>722</v>
      </c>
      <c r="C216" s="83">
        <v>100805080326</v>
      </c>
      <c r="D216" s="83">
        <v>74.11</v>
      </c>
      <c r="E216" s="83">
        <v>0.67</v>
      </c>
      <c r="F216" s="83" t="s">
        <v>423</v>
      </c>
      <c r="G216" s="83" t="s">
        <v>76</v>
      </c>
      <c r="H216" s="83" t="s">
        <v>631</v>
      </c>
      <c r="I216" s="83" t="s">
        <v>63</v>
      </c>
      <c r="J216" s="83" t="s">
        <v>64</v>
      </c>
      <c r="K216" s="83" t="s">
        <v>84</v>
      </c>
      <c r="L216" s="83" t="s">
        <v>64</v>
      </c>
      <c r="M216" s="83" t="s">
        <v>84</v>
      </c>
      <c r="N216" s="83" t="s">
        <v>84</v>
      </c>
      <c r="O216" s="83" t="s">
        <v>64</v>
      </c>
      <c r="P216" s="83" t="s">
        <v>64</v>
      </c>
      <c r="Q216" s="83" t="s">
        <v>78</v>
      </c>
      <c r="R216" s="83" t="s">
        <v>64</v>
      </c>
      <c r="S216" s="83" t="s">
        <v>64</v>
      </c>
      <c r="T216" s="83" t="s">
        <v>64</v>
      </c>
      <c r="U216" s="83" t="s">
        <v>84</v>
      </c>
      <c r="V216" s="83" t="s">
        <v>84</v>
      </c>
      <c r="W216" s="83" t="s">
        <v>64</v>
      </c>
      <c r="X216" s="83" t="s">
        <v>64</v>
      </c>
      <c r="Y216" s="83" t="s">
        <v>64</v>
      </c>
      <c r="Z216" s="83" t="s">
        <v>65</v>
      </c>
      <c r="AA216" s="83" t="s">
        <v>66</v>
      </c>
      <c r="AB216" s="83" t="s">
        <v>66</v>
      </c>
      <c r="AC216" s="83" t="s">
        <v>66</v>
      </c>
      <c r="AD216" s="83" t="s">
        <v>66</v>
      </c>
      <c r="AE216" s="83" t="s">
        <v>66</v>
      </c>
      <c r="AF216" s="83" t="s">
        <v>66</v>
      </c>
      <c r="AG216" s="83" t="s">
        <v>66</v>
      </c>
      <c r="AH216" s="83" t="s">
        <v>79</v>
      </c>
      <c r="AI216" s="83" t="s">
        <v>79</v>
      </c>
      <c r="AJ216" s="83" t="s">
        <v>66</v>
      </c>
      <c r="AK216" s="83" t="s">
        <v>66</v>
      </c>
      <c r="AL216" s="83" t="s">
        <v>66</v>
      </c>
      <c r="AM216" s="83" t="s">
        <v>66</v>
      </c>
      <c r="AN216" s="83" t="s">
        <v>66</v>
      </c>
      <c r="AO216" s="83" t="s">
        <v>66</v>
      </c>
      <c r="AP216" s="83" t="s">
        <v>67</v>
      </c>
      <c r="AQ216" s="83" t="s">
        <v>67</v>
      </c>
      <c r="AR216" s="83" t="s">
        <v>86</v>
      </c>
      <c r="AS216" s="83" t="s">
        <v>68</v>
      </c>
      <c r="AT216" s="83" t="s">
        <v>69</v>
      </c>
      <c r="AU216" s="83" t="s">
        <v>70</v>
      </c>
      <c r="AV216" s="83" t="s">
        <v>71</v>
      </c>
      <c r="AW216" s="83" t="s">
        <v>72</v>
      </c>
      <c r="AX216" s="83" t="s">
        <v>72</v>
      </c>
      <c r="AY216" s="83" t="s">
        <v>72</v>
      </c>
      <c r="AZ216" s="83" t="s">
        <v>72</v>
      </c>
      <c r="BA216" s="83" t="s">
        <v>72</v>
      </c>
      <c r="BB216" s="83" t="s">
        <v>73</v>
      </c>
      <c r="BC216" s="83" t="s">
        <v>73</v>
      </c>
      <c r="BD216" s="83"/>
      <c r="BE216" s="83" t="s">
        <v>73</v>
      </c>
      <c r="BF216" s="83"/>
      <c r="BG216" s="87" t="s">
        <v>631</v>
      </c>
      <c r="BH216" s="86" t="s">
        <v>60</v>
      </c>
      <c r="BI216" s="76" t="s">
        <v>1414</v>
      </c>
      <c r="BJ216">
        <v>10</v>
      </c>
      <c r="BK216" s="87">
        <v>48</v>
      </c>
      <c r="BL216" s="87"/>
      <c r="BM216" s="86" t="s">
        <v>1126</v>
      </c>
      <c r="BN216" s="86" t="s">
        <v>1131</v>
      </c>
      <c r="BO216" s="87" t="s">
        <v>68</v>
      </c>
      <c r="BP216" s="87"/>
      <c r="BQ216" s="87" t="s">
        <v>1472</v>
      </c>
      <c r="BR216" s="86" t="s">
        <v>1445</v>
      </c>
      <c r="BS216" s="86">
        <v>1</v>
      </c>
      <c r="BT216" s="86" t="s">
        <v>1445</v>
      </c>
      <c r="BU216" s="86">
        <v>1</v>
      </c>
      <c r="BV216" s="86" t="s">
        <v>63</v>
      </c>
      <c r="BW216" s="86">
        <v>1</v>
      </c>
      <c r="BX216" s="86" t="s">
        <v>1447</v>
      </c>
      <c r="BY216" s="86">
        <v>0</v>
      </c>
      <c r="BZ216" s="86" t="s">
        <v>1470</v>
      </c>
      <c r="CA216" s="86">
        <v>2</v>
      </c>
      <c r="CB216" s="86" t="s">
        <v>1452</v>
      </c>
      <c r="CC216" s="86">
        <v>0</v>
      </c>
      <c r="CD216" s="86" t="s">
        <v>1454</v>
      </c>
      <c r="CE216" s="86">
        <v>1</v>
      </c>
      <c r="CF216" s="86" t="s">
        <v>1454</v>
      </c>
      <c r="CG216" s="86">
        <v>1</v>
      </c>
      <c r="CH216" s="86" t="s">
        <v>1454</v>
      </c>
      <c r="CI216" s="86">
        <v>1</v>
      </c>
      <c r="CJ216" s="86" t="s">
        <v>1454</v>
      </c>
      <c r="CK216" s="86">
        <v>1</v>
      </c>
      <c r="CL216" s="86" t="s">
        <v>1454</v>
      </c>
      <c r="CM216" s="86">
        <v>1</v>
      </c>
      <c r="CN216" s="86" t="s">
        <v>226</v>
      </c>
      <c r="CO216" s="86">
        <v>0</v>
      </c>
      <c r="CP216" s="87" t="s">
        <v>1478</v>
      </c>
      <c r="CQ216" s="152">
        <v>1</v>
      </c>
    </row>
    <row r="217" spans="1:95" ht="13.2" x14ac:dyDescent="0.25">
      <c r="A217" s="82">
        <v>45573.451085393521</v>
      </c>
      <c r="B217" s="83" t="s">
        <v>723</v>
      </c>
      <c r="C217" s="83">
        <v>100105080130</v>
      </c>
      <c r="D217" s="83">
        <v>14.3</v>
      </c>
      <c r="E217" s="83">
        <v>0.5</v>
      </c>
      <c r="F217" s="83" t="s">
        <v>423</v>
      </c>
      <c r="G217" s="83" t="s">
        <v>76</v>
      </c>
      <c r="H217" s="83" t="s">
        <v>631</v>
      </c>
      <c r="I217" s="83" t="s">
        <v>63</v>
      </c>
      <c r="J217" s="83" t="s">
        <v>64</v>
      </c>
      <c r="K217" s="83" t="s">
        <v>84</v>
      </c>
      <c r="L217" s="83" t="s">
        <v>64</v>
      </c>
      <c r="M217" s="83" t="s">
        <v>84</v>
      </c>
      <c r="N217" s="83" t="s">
        <v>64</v>
      </c>
      <c r="O217" s="83" t="s">
        <v>64</v>
      </c>
      <c r="P217" s="83" t="s">
        <v>84</v>
      </c>
      <c r="Q217" s="83" t="s">
        <v>64</v>
      </c>
      <c r="R217" s="83" t="s">
        <v>64</v>
      </c>
      <c r="S217" s="83" t="s">
        <v>64</v>
      </c>
      <c r="T217" s="83" t="s">
        <v>64</v>
      </c>
      <c r="U217" s="83" t="s">
        <v>84</v>
      </c>
      <c r="V217" s="83" t="s">
        <v>64</v>
      </c>
      <c r="W217" s="83" t="s">
        <v>64</v>
      </c>
      <c r="X217" s="83" t="s">
        <v>64</v>
      </c>
      <c r="Y217" s="83" t="s">
        <v>64</v>
      </c>
      <c r="Z217" s="83" t="s">
        <v>65</v>
      </c>
      <c r="AA217" s="83" t="s">
        <v>65</v>
      </c>
      <c r="AB217" s="83" t="s">
        <v>65</v>
      </c>
      <c r="AC217" s="83" t="s">
        <v>65</v>
      </c>
      <c r="AD217" s="83" t="s">
        <v>65</v>
      </c>
      <c r="AE217" s="83" t="s">
        <v>65</v>
      </c>
      <c r="AF217" s="83" t="s">
        <v>65</v>
      </c>
      <c r="AG217" s="83" t="s">
        <v>65</v>
      </c>
      <c r="AH217" s="83" t="s">
        <v>65</v>
      </c>
      <c r="AI217" s="83" t="s">
        <v>79</v>
      </c>
      <c r="AJ217" s="83" t="s">
        <v>65</v>
      </c>
      <c r="AK217" s="83" t="s">
        <v>65</v>
      </c>
      <c r="AL217" s="83" t="s">
        <v>65</v>
      </c>
      <c r="AM217" s="83" t="s">
        <v>65</v>
      </c>
      <c r="AN217" s="83" t="s">
        <v>65</v>
      </c>
      <c r="AO217" s="83" t="s">
        <v>65</v>
      </c>
      <c r="AP217" s="83" t="s">
        <v>67</v>
      </c>
      <c r="AQ217" s="83" t="s">
        <v>67</v>
      </c>
      <c r="AR217" s="83" t="s">
        <v>86</v>
      </c>
      <c r="AS217" s="83" t="s">
        <v>68</v>
      </c>
      <c r="AT217" s="83" t="s">
        <v>87</v>
      </c>
      <c r="AU217" s="83" t="s">
        <v>70</v>
      </c>
      <c r="AV217" s="83" t="s">
        <v>71</v>
      </c>
      <c r="AW217" s="83" t="s">
        <v>73</v>
      </c>
      <c r="AX217" s="83" t="s">
        <v>73</v>
      </c>
      <c r="AY217" s="83" t="s">
        <v>63</v>
      </c>
      <c r="AZ217" s="83" t="s">
        <v>72</v>
      </c>
      <c r="BA217" s="83" t="s">
        <v>73</v>
      </c>
      <c r="BB217" s="83" t="s">
        <v>73</v>
      </c>
      <c r="BC217" s="83" t="s">
        <v>73</v>
      </c>
      <c r="BD217" s="83"/>
      <c r="BE217" s="83" t="s">
        <v>73</v>
      </c>
      <c r="BF217" s="83"/>
      <c r="BG217" s="87" t="s">
        <v>631</v>
      </c>
      <c r="BH217" s="86" t="s">
        <v>60</v>
      </c>
      <c r="BI217" s="76" t="s">
        <v>1414</v>
      </c>
      <c r="BJ217">
        <v>12</v>
      </c>
      <c r="BK217" s="87">
        <v>63</v>
      </c>
      <c r="BL217" s="87"/>
      <c r="BM217" s="86" t="s">
        <v>1126</v>
      </c>
      <c r="BN217" s="86" t="s">
        <v>1131</v>
      </c>
      <c r="BO217" s="87" t="s">
        <v>68</v>
      </c>
      <c r="BP217" s="87"/>
      <c r="BQ217" s="87" t="s">
        <v>1472</v>
      </c>
      <c r="BR217" s="86" t="s">
        <v>1445</v>
      </c>
      <c r="BS217" s="86">
        <v>1</v>
      </c>
      <c r="BT217" s="86" t="s">
        <v>1445</v>
      </c>
      <c r="BU217" s="86">
        <v>1</v>
      </c>
      <c r="BV217" s="86" t="s">
        <v>63</v>
      </c>
      <c r="BW217" s="86">
        <v>1</v>
      </c>
      <c r="BX217" s="86" t="s">
        <v>1448</v>
      </c>
      <c r="BY217" s="86">
        <v>1</v>
      </c>
      <c r="BZ217" s="86" t="s">
        <v>1470</v>
      </c>
      <c r="CA217" s="86">
        <v>2</v>
      </c>
      <c r="CB217" s="86" t="s">
        <v>1452</v>
      </c>
      <c r="CC217" s="86">
        <v>0</v>
      </c>
      <c r="CD217" s="86" t="s">
        <v>226</v>
      </c>
      <c r="CE217" s="86">
        <v>0</v>
      </c>
      <c r="CF217" s="86" t="s">
        <v>226</v>
      </c>
      <c r="CG217" s="86">
        <v>0</v>
      </c>
      <c r="CH217" s="86" t="s">
        <v>1454</v>
      </c>
      <c r="CI217" s="86">
        <v>1</v>
      </c>
      <c r="CJ217" s="86" t="s">
        <v>1454</v>
      </c>
      <c r="CK217" s="86">
        <v>1</v>
      </c>
      <c r="CL217" s="86" t="s">
        <v>226</v>
      </c>
      <c r="CM217" s="86">
        <v>0</v>
      </c>
      <c r="CN217" s="86" t="s">
        <v>226</v>
      </c>
      <c r="CO217" s="86">
        <v>0</v>
      </c>
      <c r="CP217" s="87" t="s">
        <v>1477</v>
      </c>
      <c r="CQ217" s="152">
        <v>0</v>
      </c>
    </row>
    <row r="218" spans="1:95" ht="13.2" x14ac:dyDescent="0.25">
      <c r="A218" s="82">
        <v>45573.452762835645</v>
      </c>
      <c r="B218" s="83" t="s">
        <v>724</v>
      </c>
      <c r="C218" s="83">
        <v>101124080800</v>
      </c>
      <c r="D218" s="83">
        <v>100</v>
      </c>
      <c r="E218" s="83">
        <v>1</v>
      </c>
      <c r="F218" s="83" t="s">
        <v>423</v>
      </c>
      <c r="G218" s="83" t="s">
        <v>76</v>
      </c>
      <c r="H218" s="83" t="s">
        <v>683</v>
      </c>
      <c r="I218" s="83" t="s">
        <v>63</v>
      </c>
      <c r="J218" s="83" t="s">
        <v>64</v>
      </c>
      <c r="K218" s="83" t="s">
        <v>84</v>
      </c>
      <c r="L218" s="83" t="s">
        <v>64</v>
      </c>
      <c r="M218" s="83" t="s">
        <v>84</v>
      </c>
      <c r="N218" s="83" t="s">
        <v>64</v>
      </c>
      <c r="O218" s="83" t="s">
        <v>64</v>
      </c>
      <c r="P218" s="83" t="s">
        <v>64</v>
      </c>
      <c r="Q218" s="83" t="s">
        <v>64</v>
      </c>
      <c r="R218" s="83" t="s">
        <v>64</v>
      </c>
      <c r="S218" s="83" t="s">
        <v>64</v>
      </c>
      <c r="T218" s="83" t="s">
        <v>64</v>
      </c>
      <c r="U218" s="83" t="s">
        <v>64</v>
      </c>
      <c r="V218" s="83" t="s">
        <v>64</v>
      </c>
      <c r="W218" s="83" t="s">
        <v>64</v>
      </c>
      <c r="X218" s="83" t="s">
        <v>64</v>
      </c>
      <c r="Y218" s="83" t="s">
        <v>64</v>
      </c>
      <c r="Z218" s="83" t="s">
        <v>66</v>
      </c>
      <c r="AA218" s="83" t="s">
        <v>65</v>
      </c>
      <c r="AB218" s="83" t="s">
        <v>66</v>
      </c>
      <c r="AC218" s="83" t="s">
        <v>66</v>
      </c>
      <c r="AD218" s="83" t="s">
        <v>65</v>
      </c>
      <c r="AE218" s="83" t="s">
        <v>65</v>
      </c>
      <c r="AF218" s="83" t="s">
        <v>65</v>
      </c>
      <c r="AG218" s="83" t="s">
        <v>65</v>
      </c>
      <c r="AH218" s="83" t="s">
        <v>65</v>
      </c>
      <c r="AI218" s="83" t="s">
        <v>101</v>
      </c>
      <c r="AJ218" s="83" t="s">
        <v>65</v>
      </c>
      <c r="AK218" s="83" t="s">
        <v>65</v>
      </c>
      <c r="AL218" s="83" t="s">
        <v>65</v>
      </c>
      <c r="AM218" s="83" t="s">
        <v>65</v>
      </c>
      <c r="AN218" s="83" t="s">
        <v>65</v>
      </c>
      <c r="AO218" s="83" t="s">
        <v>65</v>
      </c>
      <c r="AP218" s="83" t="s">
        <v>67</v>
      </c>
      <c r="AQ218" s="83" t="s">
        <v>67</v>
      </c>
      <c r="AR218" s="83" t="s">
        <v>63</v>
      </c>
      <c r="AS218" s="83" t="s">
        <v>68</v>
      </c>
      <c r="AT218" s="83" t="s">
        <v>69</v>
      </c>
      <c r="AU218" s="83" t="s">
        <v>67</v>
      </c>
      <c r="AV218" s="83" t="s">
        <v>80</v>
      </c>
      <c r="AW218" s="83" t="s">
        <v>63</v>
      </c>
      <c r="AX218" s="83" t="s">
        <v>72</v>
      </c>
      <c r="AY218" s="83" t="s">
        <v>63</v>
      </c>
      <c r="AZ218" s="83" t="s">
        <v>72</v>
      </c>
      <c r="BA218" s="83" t="s">
        <v>63</v>
      </c>
      <c r="BB218" s="83" t="s">
        <v>73</v>
      </c>
      <c r="BC218" s="83" t="s">
        <v>73</v>
      </c>
      <c r="BD218" s="83"/>
      <c r="BE218" s="83" t="s">
        <v>73</v>
      </c>
      <c r="BF218" s="83"/>
      <c r="BG218" s="87" t="s">
        <v>631</v>
      </c>
      <c r="BH218" s="86" t="s">
        <v>60</v>
      </c>
      <c r="BI218" s="76" t="s">
        <v>1414</v>
      </c>
      <c r="BJ218">
        <v>14</v>
      </c>
      <c r="BK218" s="87">
        <v>61</v>
      </c>
      <c r="BL218" s="87"/>
      <c r="BM218" s="86" t="s">
        <v>1126</v>
      </c>
      <c r="BN218" s="86" t="s">
        <v>1131</v>
      </c>
      <c r="BO218" s="87" t="s">
        <v>68</v>
      </c>
      <c r="BP218" s="87"/>
      <c r="BQ218" s="87" t="s">
        <v>1472</v>
      </c>
      <c r="BR218" s="86" t="s">
        <v>1445</v>
      </c>
      <c r="BS218" s="86">
        <v>1</v>
      </c>
      <c r="BT218" s="86" t="s">
        <v>1445</v>
      </c>
      <c r="BU218" s="86">
        <v>1</v>
      </c>
      <c r="BV218" s="86" t="s">
        <v>63</v>
      </c>
      <c r="BW218" s="86">
        <v>1</v>
      </c>
      <c r="BX218" s="86" t="s">
        <v>1447</v>
      </c>
      <c r="BY218" s="86">
        <v>0</v>
      </c>
      <c r="BZ218" s="86" t="s">
        <v>1450</v>
      </c>
      <c r="CA218" s="86">
        <v>1</v>
      </c>
      <c r="CB218" s="86" t="s">
        <v>1452</v>
      </c>
      <c r="CC218" s="86">
        <v>0</v>
      </c>
      <c r="CD218" s="86" t="s">
        <v>1454</v>
      </c>
      <c r="CE218" s="86">
        <v>1</v>
      </c>
      <c r="CF218" s="86" t="s">
        <v>1454</v>
      </c>
      <c r="CG218" s="86">
        <v>1</v>
      </c>
      <c r="CH218" s="86" t="s">
        <v>1454</v>
      </c>
      <c r="CI218" s="86">
        <v>1</v>
      </c>
      <c r="CJ218" s="86" t="s">
        <v>1454</v>
      </c>
      <c r="CK218" s="86">
        <v>1</v>
      </c>
      <c r="CL218" s="86" t="s">
        <v>1454</v>
      </c>
      <c r="CM218" s="86">
        <v>1</v>
      </c>
      <c r="CN218" s="86" t="s">
        <v>226</v>
      </c>
      <c r="CO218" s="86">
        <v>0</v>
      </c>
      <c r="CP218" s="87" t="s">
        <v>1478</v>
      </c>
      <c r="CQ218" s="152">
        <v>1</v>
      </c>
    </row>
    <row r="219" spans="1:95" ht="13.2" x14ac:dyDescent="0.25">
      <c r="A219" s="82">
        <v>45573.453396527781</v>
      </c>
      <c r="B219" s="83" t="s">
        <v>725</v>
      </c>
      <c r="C219" s="83" t="s">
        <v>726</v>
      </c>
      <c r="D219" s="83">
        <v>84.82</v>
      </c>
      <c r="E219" s="83">
        <v>0.42</v>
      </c>
      <c r="F219" s="83" t="s">
        <v>423</v>
      </c>
      <c r="G219" s="83" t="s">
        <v>291</v>
      </c>
      <c r="H219" s="83" t="s">
        <v>631</v>
      </c>
      <c r="I219" s="83" t="s">
        <v>63</v>
      </c>
      <c r="J219" s="83" t="s">
        <v>64</v>
      </c>
      <c r="K219" s="83" t="s">
        <v>84</v>
      </c>
      <c r="L219" s="83" t="s">
        <v>78</v>
      </c>
      <c r="M219" s="83" t="s">
        <v>64</v>
      </c>
      <c r="N219" s="83" t="s">
        <v>84</v>
      </c>
      <c r="O219" s="83" t="s">
        <v>84</v>
      </c>
      <c r="P219" s="83" t="s">
        <v>84</v>
      </c>
      <c r="Q219" s="83" t="s">
        <v>78</v>
      </c>
      <c r="R219" s="83" t="s">
        <v>64</v>
      </c>
      <c r="S219" s="83" t="s">
        <v>84</v>
      </c>
      <c r="T219" s="83" t="s">
        <v>84</v>
      </c>
      <c r="U219" s="83" t="s">
        <v>64</v>
      </c>
      <c r="V219" s="83" t="s">
        <v>84</v>
      </c>
      <c r="W219" s="83" t="s">
        <v>78</v>
      </c>
      <c r="X219" s="83" t="s">
        <v>78</v>
      </c>
      <c r="Y219" s="83" t="s">
        <v>78</v>
      </c>
      <c r="Z219" s="83" t="s">
        <v>66</v>
      </c>
      <c r="AA219" s="83" t="s">
        <v>65</v>
      </c>
      <c r="AB219" s="83" t="s">
        <v>101</v>
      </c>
      <c r="AC219" s="83" t="s">
        <v>65</v>
      </c>
      <c r="AD219" s="83" t="s">
        <v>79</v>
      </c>
      <c r="AE219" s="83" t="s">
        <v>66</v>
      </c>
      <c r="AF219" s="83" t="s">
        <v>66</v>
      </c>
      <c r="AG219" s="83" t="s">
        <v>66</v>
      </c>
      <c r="AH219" s="83" t="s">
        <v>65</v>
      </c>
      <c r="AI219" s="83" t="s">
        <v>65</v>
      </c>
      <c r="AJ219" s="83" t="s">
        <v>66</v>
      </c>
      <c r="AK219" s="83" t="s">
        <v>79</v>
      </c>
      <c r="AL219" s="83" t="s">
        <v>79</v>
      </c>
      <c r="AM219" s="83" t="s">
        <v>65</v>
      </c>
      <c r="AN219" s="83" t="s">
        <v>65</v>
      </c>
      <c r="AO219" s="83" t="s">
        <v>79</v>
      </c>
      <c r="AP219" s="83" t="s">
        <v>67</v>
      </c>
      <c r="AQ219" s="83" t="s">
        <v>67</v>
      </c>
      <c r="AR219" s="83" t="s">
        <v>73</v>
      </c>
      <c r="AS219" s="83" t="s">
        <v>727</v>
      </c>
      <c r="AT219" s="83" t="s">
        <v>87</v>
      </c>
      <c r="AU219" s="83" t="s">
        <v>67</v>
      </c>
      <c r="AV219" s="83" t="s">
        <v>80</v>
      </c>
      <c r="AW219" s="83" t="s">
        <v>72</v>
      </c>
      <c r="AX219" s="83" t="s">
        <v>72</v>
      </c>
      <c r="AY219" s="83" t="s">
        <v>63</v>
      </c>
      <c r="AZ219" s="83" t="s">
        <v>63</v>
      </c>
      <c r="BA219" s="83" t="s">
        <v>73</v>
      </c>
      <c r="BB219" s="83" t="s">
        <v>73</v>
      </c>
      <c r="BC219" s="83" t="s">
        <v>73</v>
      </c>
      <c r="BD219" s="83"/>
      <c r="BE219" s="83" t="s">
        <v>73</v>
      </c>
      <c r="BF219" s="83"/>
      <c r="BG219" s="87" t="s">
        <v>631</v>
      </c>
      <c r="BH219" s="86" t="s">
        <v>60</v>
      </c>
      <c r="BI219" s="76" t="s">
        <v>1414</v>
      </c>
      <c r="BJ219">
        <v>3</v>
      </c>
      <c r="BK219" s="87">
        <v>45</v>
      </c>
      <c r="BL219" s="87"/>
      <c r="BM219" s="86" t="s">
        <v>1126</v>
      </c>
      <c r="BN219" s="86" t="s">
        <v>1131</v>
      </c>
      <c r="BO219" s="87" t="s">
        <v>68</v>
      </c>
      <c r="BP219" s="87"/>
      <c r="BQ219" s="87" t="s">
        <v>1472</v>
      </c>
      <c r="BR219" s="86" t="s">
        <v>1445</v>
      </c>
      <c r="BS219" s="86">
        <v>1</v>
      </c>
      <c r="BT219" s="86" t="s">
        <v>1445</v>
      </c>
      <c r="BU219" s="86">
        <v>1</v>
      </c>
      <c r="BV219" s="86" t="s">
        <v>73</v>
      </c>
      <c r="BW219" s="86">
        <v>0</v>
      </c>
      <c r="BX219" s="86" t="s">
        <v>1448</v>
      </c>
      <c r="BY219" s="86">
        <v>1</v>
      </c>
      <c r="BZ219" s="86" t="s">
        <v>1450</v>
      </c>
      <c r="CA219" s="86">
        <v>1</v>
      </c>
      <c r="CB219" s="86" t="s">
        <v>1452</v>
      </c>
      <c r="CC219" s="86">
        <v>0</v>
      </c>
      <c r="CD219" s="86" t="s">
        <v>1454</v>
      </c>
      <c r="CE219" s="86">
        <v>1</v>
      </c>
      <c r="CF219" s="86" t="s">
        <v>1454</v>
      </c>
      <c r="CG219" s="86">
        <v>1</v>
      </c>
      <c r="CH219" s="86" t="s">
        <v>1454</v>
      </c>
      <c r="CI219" s="86">
        <v>1</v>
      </c>
      <c r="CJ219" s="86" t="s">
        <v>1454</v>
      </c>
      <c r="CK219" s="86">
        <v>1</v>
      </c>
      <c r="CL219" s="86" t="s">
        <v>226</v>
      </c>
      <c r="CM219" s="86">
        <v>0</v>
      </c>
      <c r="CN219" s="86" t="s">
        <v>226</v>
      </c>
      <c r="CO219" s="86">
        <v>0</v>
      </c>
      <c r="CP219" s="87" t="s">
        <v>1477</v>
      </c>
      <c r="CQ219" s="152">
        <v>0</v>
      </c>
    </row>
    <row r="220" spans="1:95" ht="13.2" x14ac:dyDescent="0.25">
      <c r="A220" s="82">
        <v>45573.456702719908</v>
      </c>
      <c r="B220" s="83" t="s">
        <v>728</v>
      </c>
      <c r="C220" s="84" t="s">
        <v>729</v>
      </c>
      <c r="D220" s="83">
        <v>100</v>
      </c>
      <c r="E220" s="83">
        <v>0.67</v>
      </c>
      <c r="F220" s="83" t="s">
        <v>114</v>
      </c>
      <c r="G220" s="83" t="s">
        <v>76</v>
      </c>
      <c r="H220" s="83" t="s">
        <v>716</v>
      </c>
      <c r="I220" s="83" t="s">
        <v>63</v>
      </c>
      <c r="J220" s="83" t="s">
        <v>64</v>
      </c>
      <c r="K220" s="83" t="s">
        <v>64</v>
      </c>
      <c r="L220" s="83" t="s">
        <v>64</v>
      </c>
      <c r="M220" s="83" t="s">
        <v>64</v>
      </c>
      <c r="N220" s="83" t="s">
        <v>64</v>
      </c>
      <c r="O220" s="83" t="s">
        <v>64</v>
      </c>
      <c r="P220" s="83" t="s">
        <v>64</v>
      </c>
      <c r="Q220" s="83" t="s">
        <v>64</v>
      </c>
      <c r="R220" s="83" t="s">
        <v>64</v>
      </c>
      <c r="S220" s="83" t="s">
        <v>64</v>
      </c>
      <c r="T220" s="83" t="s">
        <v>64</v>
      </c>
      <c r="U220" s="83" t="s">
        <v>64</v>
      </c>
      <c r="V220" s="83" t="s">
        <v>64</v>
      </c>
      <c r="W220" s="83" t="s">
        <v>64</v>
      </c>
      <c r="X220" s="83" t="s">
        <v>64</v>
      </c>
      <c r="Y220" s="83" t="s">
        <v>64</v>
      </c>
      <c r="Z220" s="83" t="s">
        <v>66</v>
      </c>
      <c r="AA220" s="83" t="s">
        <v>66</v>
      </c>
      <c r="AB220" s="83" t="s">
        <v>66</v>
      </c>
      <c r="AC220" s="83" t="s">
        <v>66</v>
      </c>
      <c r="AD220" s="83" t="s">
        <v>66</v>
      </c>
      <c r="AE220" s="83" t="s">
        <v>66</v>
      </c>
      <c r="AF220" s="83" t="s">
        <v>66</v>
      </c>
      <c r="AG220" s="83" t="s">
        <v>66</v>
      </c>
      <c r="AH220" s="83" t="s">
        <v>66</v>
      </c>
      <c r="AI220" s="83" t="s">
        <v>101</v>
      </c>
      <c r="AJ220" s="83" t="s">
        <v>66</v>
      </c>
      <c r="AK220" s="83" t="s">
        <v>66</v>
      </c>
      <c r="AL220" s="83" t="s">
        <v>66</v>
      </c>
      <c r="AM220" s="83" t="s">
        <v>66</v>
      </c>
      <c r="AN220" s="83" t="s">
        <v>66</v>
      </c>
      <c r="AO220" s="83" t="s">
        <v>66</v>
      </c>
      <c r="AP220" s="83" t="s">
        <v>80</v>
      </c>
      <c r="AQ220" s="83" t="s">
        <v>80</v>
      </c>
      <c r="AR220" s="83" t="s">
        <v>63</v>
      </c>
      <c r="AS220" s="83" t="s">
        <v>68</v>
      </c>
      <c r="AT220" s="83" t="s">
        <v>69</v>
      </c>
      <c r="AU220" s="83" t="s">
        <v>93</v>
      </c>
      <c r="AV220" s="83" t="s">
        <v>80</v>
      </c>
      <c r="AW220" s="83" t="s">
        <v>63</v>
      </c>
      <c r="AX220" s="83" t="s">
        <v>63</v>
      </c>
      <c r="AY220" s="83" t="s">
        <v>63</v>
      </c>
      <c r="AZ220" s="83" t="s">
        <v>63</v>
      </c>
      <c r="BA220" s="83" t="s">
        <v>63</v>
      </c>
      <c r="BB220" s="83" t="s">
        <v>73</v>
      </c>
      <c r="BC220" s="83" t="s">
        <v>73</v>
      </c>
      <c r="BD220" s="83"/>
      <c r="BE220" s="83" t="s">
        <v>73</v>
      </c>
      <c r="BF220" s="83"/>
      <c r="BG220" s="87" t="s">
        <v>631</v>
      </c>
      <c r="BH220" s="87" t="s">
        <v>114</v>
      </c>
      <c r="BI220" s="76" t="s">
        <v>1414</v>
      </c>
      <c r="BJ220">
        <v>15</v>
      </c>
      <c r="BK220" s="87">
        <v>49</v>
      </c>
      <c r="BL220" s="87"/>
      <c r="BM220" s="86" t="s">
        <v>1126</v>
      </c>
      <c r="BN220" s="86" t="s">
        <v>1131</v>
      </c>
      <c r="BO220" s="87" t="s">
        <v>68</v>
      </c>
      <c r="BP220" s="87"/>
      <c r="BQ220" s="87" t="s">
        <v>1472</v>
      </c>
      <c r="BR220" s="86" t="s">
        <v>1444</v>
      </c>
      <c r="BS220" s="86">
        <v>0</v>
      </c>
      <c r="BT220" s="86" t="s">
        <v>1444</v>
      </c>
      <c r="BU220" s="86">
        <v>0</v>
      </c>
      <c r="BV220" s="86" t="s">
        <v>63</v>
      </c>
      <c r="BW220" s="86">
        <v>1</v>
      </c>
      <c r="BX220" s="86" t="s">
        <v>1447</v>
      </c>
      <c r="BY220" s="86">
        <v>0</v>
      </c>
      <c r="BZ220" s="86" t="s">
        <v>1449</v>
      </c>
      <c r="CA220" s="86">
        <v>0</v>
      </c>
      <c r="CB220" s="86" t="s">
        <v>1452</v>
      </c>
      <c r="CC220" s="86">
        <v>0</v>
      </c>
      <c r="CD220" s="86" t="s">
        <v>1454</v>
      </c>
      <c r="CE220" s="86">
        <v>1</v>
      </c>
      <c r="CF220" s="86" t="s">
        <v>1454</v>
      </c>
      <c r="CG220" s="86">
        <v>1</v>
      </c>
      <c r="CH220" s="86" t="s">
        <v>1454</v>
      </c>
      <c r="CI220" s="86">
        <v>1</v>
      </c>
      <c r="CJ220" s="86" t="s">
        <v>1454</v>
      </c>
      <c r="CK220" s="86">
        <v>1</v>
      </c>
      <c r="CL220" s="86" t="s">
        <v>1454</v>
      </c>
      <c r="CM220" s="86">
        <v>1</v>
      </c>
      <c r="CN220" s="86" t="s">
        <v>226</v>
      </c>
      <c r="CO220" s="86">
        <v>0</v>
      </c>
      <c r="CP220" s="87" t="s">
        <v>1478</v>
      </c>
      <c r="CQ220" s="152">
        <v>1</v>
      </c>
    </row>
    <row r="221" spans="1:95" ht="13.2" x14ac:dyDescent="0.25">
      <c r="A221" s="82">
        <v>45573.460429236111</v>
      </c>
      <c r="B221" s="83" t="s">
        <v>730</v>
      </c>
      <c r="C221" s="84" t="s">
        <v>731</v>
      </c>
      <c r="D221" s="83">
        <v>92.86</v>
      </c>
      <c r="E221" s="83">
        <v>1.04</v>
      </c>
      <c r="F221" s="83" t="s">
        <v>114</v>
      </c>
      <c r="G221" s="83" t="s">
        <v>76</v>
      </c>
      <c r="H221" s="83" t="s">
        <v>631</v>
      </c>
      <c r="I221" s="83" t="s">
        <v>63</v>
      </c>
      <c r="J221" s="83" t="s">
        <v>64</v>
      </c>
      <c r="K221" s="83" t="s">
        <v>64</v>
      </c>
      <c r="L221" s="83" t="s">
        <v>64</v>
      </c>
      <c r="M221" s="83" t="s">
        <v>78</v>
      </c>
      <c r="N221" s="83" t="s">
        <v>64</v>
      </c>
      <c r="O221" s="83" t="s">
        <v>64</v>
      </c>
      <c r="P221" s="83" t="s">
        <v>64</v>
      </c>
      <c r="Q221" s="83" t="s">
        <v>64</v>
      </c>
      <c r="R221" s="83" t="s">
        <v>64</v>
      </c>
      <c r="S221" s="83" t="s">
        <v>64</v>
      </c>
      <c r="T221" s="83" t="s">
        <v>64</v>
      </c>
      <c r="U221" s="83" t="s">
        <v>78</v>
      </c>
      <c r="V221" s="83" t="s">
        <v>64</v>
      </c>
      <c r="W221" s="83" t="s">
        <v>64</v>
      </c>
      <c r="X221" s="83" t="s">
        <v>64</v>
      </c>
      <c r="Y221" s="83" t="s">
        <v>64</v>
      </c>
      <c r="Z221" s="83" t="s">
        <v>66</v>
      </c>
      <c r="AA221" s="83" t="s">
        <v>66</v>
      </c>
      <c r="AB221" s="83" t="s">
        <v>66</v>
      </c>
      <c r="AC221" s="83" t="s">
        <v>66</v>
      </c>
      <c r="AD221" s="83" t="s">
        <v>66</v>
      </c>
      <c r="AE221" s="83" t="s">
        <v>66</v>
      </c>
      <c r="AF221" s="83" t="s">
        <v>66</v>
      </c>
      <c r="AG221" s="83" t="s">
        <v>66</v>
      </c>
      <c r="AH221" s="83" t="s">
        <v>66</v>
      </c>
      <c r="AI221" s="83" t="s">
        <v>66</v>
      </c>
      <c r="AJ221" s="83" t="s">
        <v>66</v>
      </c>
      <c r="AK221" s="83" t="s">
        <v>66</v>
      </c>
      <c r="AL221" s="83" t="s">
        <v>66</v>
      </c>
      <c r="AM221" s="83" t="s">
        <v>66</v>
      </c>
      <c r="AN221" s="83" t="s">
        <v>66</v>
      </c>
      <c r="AO221" s="83" t="s">
        <v>66</v>
      </c>
      <c r="AP221" s="83" t="s">
        <v>67</v>
      </c>
      <c r="AQ221" s="83" t="s">
        <v>67</v>
      </c>
      <c r="AR221" s="83" t="s">
        <v>63</v>
      </c>
      <c r="AS221" s="83" t="s">
        <v>68</v>
      </c>
      <c r="AT221" s="83" t="s">
        <v>69</v>
      </c>
      <c r="AU221" s="83" t="s">
        <v>80</v>
      </c>
      <c r="AV221" s="83" t="s">
        <v>67</v>
      </c>
      <c r="AW221" s="83" t="s">
        <v>72</v>
      </c>
      <c r="AX221" s="83" t="s">
        <v>72</v>
      </c>
      <c r="AY221" s="83" t="s">
        <v>73</v>
      </c>
      <c r="AZ221" s="83" t="s">
        <v>72</v>
      </c>
      <c r="BA221" s="83" t="s">
        <v>72</v>
      </c>
      <c r="BB221" s="83" t="s">
        <v>73</v>
      </c>
      <c r="BC221" s="83" t="s">
        <v>73</v>
      </c>
      <c r="BD221" s="83"/>
      <c r="BE221" s="83" t="s">
        <v>73</v>
      </c>
      <c r="BF221" s="83"/>
      <c r="BG221" s="87" t="s">
        <v>631</v>
      </c>
      <c r="BH221" s="87" t="s">
        <v>114</v>
      </c>
      <c r="BI221" s="76" t="s">
        <v>1414</v>
      </c>
      <c r="BJ221">
        <v>15</v>
      </c>
      <c r="BK221" s="87">
        <v>47</v>
      </c>
      <c r="BL221" s="87"/>
      <c r="BM221" s="86" t="s">
        <v>1126</v>
      </c>
      <c r="BN221" s="86" t="s">
        <v>1131</v>
      </c>
      <c r="BO221" s="87" t="s">
        <v>68</v>
      </c>
      <c r="BP221" s="87"/>
      <c r="BQ221" s="87" t="s">
        <v>1472</v>
      </c>
      <c r="BR221" s="86" t="s">
        <v>1445</v>
      </c>
      <c r="BS221" s="86">
        <v>1</v>
      </c>
      <c r="BT221" s="86" t="s">
        <v>1445</v>
      </c>
      <c r="BU221" s="86">
        <v>1</v>
      </c>
      <c r="BV221" s="86" t="s">
        <v>63</v>
      </c>
      <c r="BW221" s="86">
        <v>1</v>
      </c>
      <c r="BX221" s="86" t="s">
        <v>1447</v>
      </c>
      <c r="BY221" s="86">
        <v>0</v>
      </c>
      <c r="BZ221" s="86" t="s">
        <v>1450</v>
      </c>
      <c r="CA221" s="86">
        <v>1</v>
      </c>
      <c r="CB221" s="86" t="s">
        <v>1453</v>
      </c>
      <c r="CC221" s="86">
        <v>1</v>
      </c>
      <c r="CD221" s="86" t="s">
        <v>1454</v>
      </c>
      <c r="CE221" s="86">
        <v>1</v>
      </c>
      <c r="CF221" s="86" t="s">
        <v>1454</v>
      </c>
      <c r="CG221" s="86">
        <v>1</v>
      </c>
      <c r="CH221" s="86" t="s">
        <v>226</v>
      </c>
      <c r="CI221" s="86">
        <v>0</v>
      </c>
      <c r="CJ221" s="86" t="s">
        <v>1454</v>
      </c>
      <c r="CK221" s="86">
        <v>1</v>
      </c>
      <c r="CL221" s="86" t="s">
        <v>1454</v>
      </c>
      <c r="CM221" s="86">
        <v>1</v>
      </c>
      <c r="CN221" s="86" t="s">
        <v>226</v>
      </c>
      <c r="CO221" s="86">
        <v>0</v>
      </c>
      <c r="CP221" s="87" t="s">
        <v>1477</v>
      </c>
      <c r="CQ221" s="152">
        <v>0</v>
      </c>
    </row>
    <row r="222" spans="1:95" ht="13.2" x14ac:dyDescent="0.25">
      <c r="A222" s="82">
        <v>45573.461398206018</v>
      </c>
      <c r="B222" s="83" t="s">
        <v>732</v>
      </c>
      <c r="C222" s="84" t="s">
        <v>733</v>
      </c>
      <c r="D222" s="83">
        <v>100</v>
      </c>
      <c r="E222" s="83">
        <v>0.67</v>
      </c>
      <c r="F222" s="83" t="s">
        <v>114</v>
      </c>
      <c r="G222" s="83" t="s">
        <v>291</v>
      </c>
      <c r="H222" s="83" t="s">
        <v>634</v>
      </c>
      <c r="I222" s="83" t="s">
        <v>63</v>
      </c>
      <c r="J222" s="83" t="s">
        <v>64</v>
      </c>
      <c r="K222" s="83" t="s">
        <v>64</v>
      </c>
      <c r="L222" s="83" t="s">
        <v>64</v>
      </c>
      <c r="M222" s="83" t="s">
        <v>78</v>
      </c>
      <c r="N222" s="83" t="s">
        <v>64</v>
      </c>
      <c r="O222" s="83" t="s">
        <v>64</v>
      </c>
      <c r="P222" s="83" t="s">
        <v>84</v>
      </c>
      <c r="Q222" s="83" t="s">
        <v>84</v>
      </c>
      <c r="R222" s="83" t="s">
        <v>64</v>
      </c>
      <c r="S222" s="83" t="s">
        <v>64</v>
      </c>
      <c r="T222" s="83" t="s">
        <v>64</v>
      </c>
      <c r="U222" s="83" t="s">
        <v>64</v>
      </c>
      <c r="V222" s="83" t="s">
        <v>84</v>
      </c>
      <c r="W222" s="83" t="s">
        <v>64</v>
      </c>
      <c r="X222" s="83" t="s">
        <v>64</v>
      </c>
      <c r="Y222" s="83" t="s">
        <v>84</v>
      </c>
      <c r="Z222" s="83" t="s">
        <v>66</v>
      </c>
      <c r="AA222" s="83" t="s">
        <v>65</v>
      </c>
      <c r="AB222" s="83" t="s">
        <v>66</v>
      </c>
      <c r="AC222" s="83" t="s">
        <v>66</v>
      </c>
      <c r="AD222" s="83" t="s">
        <v>66</v>
      </c>
      <c r="AE222" s="83" t="s">
        <v>79</v>
      </c>
      <c r="AF222" s="83" t="s">
        <v>65</v>
      </c>
      <c r="AG222" s="83" t="s">
        <v>65</v>
      </c>
      <c r="AH222" s="83" t="s">
        <v>65</v>
      </c>
      <c r="AI222" s="83" t="s">
        <v>101</v>
      </c>
      <c r="AJ222" s="83" t="s">
        <v>101</v>
      </c>
      <c r="AK222" s="83" t="s">
        <v>66</v>
      </c>
      <c r="AL222" s="83" t="s">
        <v>65</v>
      </c>
      <c r="AM222" s="83" t="s">
        <v>65</v>
      </c>
      <c r="AN222" s="83" t="s">
        <v>79</v>
      </c>
      <c r="AO222" s="83" t="s">
        <v>66</v>
      </c>
      <c r="AP222" s="83" t="s">
        <v>67</v>
      </c>
      <c r="AQ222" s="83" t="s">
        <v>67</v>
      </c>
      <c r="AR222" s="83" t="s">
        <v>73</v>
      </c>
      <c r="AS222" s="83" t="s">
        <v>68</v>
      </c>
      <c r="AT222" s="83" t="s">
        <v>87</v>
      </c>
      <c r="AU222" s="83" t="s">
        <v>70</v>
      </c>
      <c r="AV222" s="83" t="s">
        <v>71</v>
      </c>
      <c r="AW222" s="83" t="s">
        <v>73</v>
      </c>
      <c r="AX222" s="83" t="s">
        <v>73</v>
      </c>
      <c r="AY222" s="83" t="s">
        <v>73</v>
      </c>
      <c r="AZ222" s="83" t="s">
        <v>73</v>
      </c>
      <c r="BA222" s="83" t="s">
        <v>73</v>
      </c>
      <c r="BB222" s="83" t="s">
        <v>73</v>
      </c>
      <c r="BC222" s="83" t="s">
        <v>73</v>
      </c>
      <c r="BD222" s="83"/>
      <c r="BE222" s="83" t="s">
        <v>73</v>
      </c>
      <c r="BF222" s="83"/>
      <c r="BG222" s="87" t="s">
        <v>631</v>
      </c>
      <c r="BH222" s="87" t="s">
        <v>114</v>
      </c>
      <c r="BI222" s="76" t="s">
        <v>1414</v>
      </c>
      <c r="BJ222">
        <v>12</v>
      </c>
      <c r="BK222" s="87">
        <v>53</v>
      </c>
      <c r="BL222" s="87"/>
      <c r="BM222" s="86" t="s">
        <v>1126</v>
      </c>
      <c r="BN222" s="86" t="s">
        <v>1131</v>
      </c>
      <c r="BO222" s="87" t="s">
        <v>68</v>
      </c>
      <c r="BP222" s="87"/>
      <c r="BQ222" s="87" t="s">
        <v>1472</v>
      </c>
      <c r="BR222" s="86" t="s">
        <v>1445</v>
      </c>
      <c r="BS222" s="86">
        <v>1</v>
      </c>
      <c r="BT222" s="86" t="s">
        <v>1445</v>
      </c>
      <c r="BU222" s="86">
        <v>1</v>
      </c>
      <c r="BV222" s="86" t="s">
        <v>73</v>
      </c>
      <c r="BW222" s="86">
        <v>0</v>
      </c>
      <c r="BX222" s="86" t="s">
        <v>1448</v>
      </c>
      <c r="BY222" s="86">
        <v>1</v>
      </c>
      <c r="BZ222" s="86" t="s">
        <v>1470</v>
      </c>
      <c r="CA222" s="86">
        <v>2</v>
      </c>
      <c r="CB222" s="86" t="s">
        <v>1452</v>
      </c>
      <c r="CC222" s="86">
        <v>0</v>
      </c>
      <c r="CD222" s="86" t="s">
        <v>226</v>
      </c>
      <c r="CE222" s="86">
        <v>0</v>
      </c>
      <c r="CF222" s="86" t="s">
        <v>226</v>
      </c>
      <c r="CG222" s="86">
        <v>0</v>
      </c>
      <c r="CH222" s="86" t="s">
        <v>226</v>
      </c>
      <c r="CI222" s="86">
        <v>0</v>
      </c>
      <c r="CJ222" s="86" t="s">
        <v>226</v>
      </c>
      <c r="CK222" s="86">
        <v>0</v>
      </c>
      <c r="CL222" s="86" t="s">
        <v>226</v>
      </c>
      <c r="CM222" s="86">
        <v>0</v>
      </c>
      <c r="CN222" s="86" t="s">
        <v>226</v>
      </c>
      <c r="CO222" s="86">
        <v>0</v>
      </c>
      <c r="CP222" s="87" t="s">
        <v>1477</v>
      </c>
      <c r="CQ222" s="152">
        <v>0</v>
      </c>
    </row>
    <row r="223" spans="1:95" ht="13.2" x14ac:dyDescent="0.25">
      <c r="A223" s="82">
        <v>45573.461904166666</v>
      </c>
      <c r="B223" s="83" t="s">
        <v>734</v>
      </c>
      <c r="C223" s="84" t="s">
        <v>735</v>
      </c>
      <c r="D223" s="83">
        <v>85.71</v>
      </c>
      <c r="E223" s="83">
        <v>0.13</v>
      </c>
      <c r="F223" s="83" t="s">
        <v>114</v>
      </c>
      <c r="G223" s="83" t="s">
        <v>76</v>
      </c>
      <c r="H223" s="83" t="s">
        <v>736</v>
      </c>
      <c r="I223" s="83" t="s">
        <v>63</v>
      </c>
      <c r="J223" s="83" t="s">
        <v>78</v>
      </c>
      <c r="K223" s="83" t="s">
        <v>78</v>
      </c>
      <c r="L223" s="83" t="s">
        <v>78</v>
      </c>
      <c r="M223" s="83" t="s">
        <v>84</v>
      </c>
      <c r="N223" s="83" t="s">
        <v>78</v>
      </c>
      <c r="O223" s="83" t="s">
        <v>64</v>
      </c>
      <c r="P223" s="83" t="s">
        <v>78</v>
      </c>
      <c r="Q223" s="83" t="s">
        <v>64</v>
      </c>
      <c r="R223" s="83" t="s">
        <v>64</v>
      </c>
      <c r="S223" s="83" t="s">
        <v>84</v>
      </c>
      <c r="T223" s="83" t="s">
        <v>64</v>
      </c>
      <c r="U223" s="83" t="s">
        <v>64</v>
      </c>
      <c r="V223" s="83" t="s">
        <v>64</v>
      </c>
      <c r="W223" s="83" t="s">
        <v>64</v>
      </c>
      <c r="X223" s="83" t="s">
        <v>84</v>
      </c>
      <c r="Y223" s="83" t="s">
        <v>64</v>
      </c>
      <c r="Z223" s="83" t="s">
        <v>66</v>
      </c>
      <c r="AA223" s="83" t="s">
        <v>66</v>
      </c>
      <c r="AB223" s="83" t="s">
        <v>66</v>
      </c>
      <c r="AC223" s="83" t="s">
        <v>66</v>
      </c>
      <c r="AD223" s="83" t="s">
        <v>66</v>
      </c>
      <c r="AE223" s="83" t="s">
        <v>66</v>
      </c>
      <c r="AF223" s="83" t="s">
        <v>66</v>
      </c>
      <c r="AG223" s="83" t="s">
        <v>66</v>
      </c>
      <c r="AH223" s="83" t="s">
        <v>66</v>
      </c>
      <c r="AI223" s="83" t="s">
        <v>101</v>
      </c>
      <c r="AJ223" s="83" t="s">
        <v>65</v>
      </c>
      <c r="AK223" s="83" t="s">
        <v>66</v>
      </c>
      <c r="AL223" s="83" t="s">
        <v>66</v>
      </c>
      <c r="AM223" s="83" t="s">
        <v>66</v>
      </c>
      <c r="AN223" s="83" t="s">
        <v>79</v>
      </c>
      <c r="AO223" s="83" t="s">
        <v>66</v>
      </c>
      <c r="AP223" s="83" t="s">
        <v>85</v>
      </c>
      <c r="AQ223" s="83" t="s">
        <v>85</v>
      </c>
      <c r="AR223" s="83" t="s">
        <v>63</v>
      </c>
      <c r="AS223" s="83" t="s">
        <v>120</v>
      </c>
      <c r="AT223" s="83" t="s">
        <v>69</v>
      </c>
      <c r="AU223" s="83" t="s">
        <v>93</v>
      </c>
      <c r="AV223" s="83" t="s">
        <v>71</v>
      </c>
      <c r="AW223" s="83" t="s">
        <v>72</v>
      </c>
      <c r="AX223" s="83" t="s">
        <v>73</v>
      </c>
      <c r="AY223" s="83" t="s">
        <v>72</v>
      </c>
      <c r="AZ223" s="83" t="s">
        <v>72</v>
      </c>
      <c r="BA223" s="83" t="s">
        <v>72</v>
      </c>
      <c r="BB223" s="83" t="s">
        <v>72</v>
      </c>
      <c r="BC223" s="83" t="s">
        <v>73</v>
      </c>
      <c r="BD223" s="83"/>
      <c r="BE223" s="83" t="s">
        <v>73</v>
      </c>
      <c r="BF223" s="83"/>
      <c r="BG223" s="87" t="s">
        <v>631</v>
      </c>
      <c r="BH223" s="87" t="s">
        <v>114</v>
      </c>
      <c r="BI223" s="76" t="s">
        <v>1414</v>
      </c>
      <c r="BJ223">
        <v>8</v>
      </c>
      <c r="BK223" s="87">
        <v>49</v>
      </c>
      <c r="BL223" s="87"/>
      <c r="BM223" s="86" t="s">
        <v>1126</v>
      </c>
      <c r="BN223" s="86" t="s">
        <v>1131</v>
      </c>
      <c r="BO223" s="87" t="s">
        <v>68</v>
      </c>
      <c r="BP223" s="87"/>
      <c r="BQ223" s="87" t="s">
        <v>1472</v>
      </c>
      <c r="BR223" s="86" t="s">
        <v>1445</v>
      </c>
      <c r="BS223" s="86">
        <v>1</v>
      </c>
      <c r="BT223" s="86" t="s">
        <v>1445</v>
      </c>
      <c r="BU223" s="86">
        <v>1</v>
      </c>
      <c r="BV223" s="86" t="s">
        <v>63</v>
      </c>
      <c r="BW223" s="86">
        <v>1</v>
      </c>
      <c r="BX223" s="86" t="s">
        <v>1447</v>
      </c>
      <c r="BY223" s="86">
        <v>0</v>
      </c>
      <c r="BZ223" s="86" t="s">
        <v>1449</v>
      </c>
      <c r="CA223" s="86">
        <v>0</v>
      </c>
      <c r="CB223" s="86" t="s">
        <v>1452</v>
      </c>
      <c r="CC223" s="86">
        <v>0</v>
      </c>
      <c r="CD223" s="86" t="s">
        <v>1454</v>
      </c>
      <c r="CE223" s="86">
        <v>1</v>
      </c>
      <c r="CF223" s="86" t="s">
        <v>226</v>
      </c>
      <c r="CG223" s="86">
        <v>0</v>
      </c>
      <c r="CH223" s="86" t="s">
        <v>1454</v>
      </c>
      <c r="CI223" s="86">
        <v>1</v>
      </c>
      <c r="CJ223" s="86" t="s">
        <v>1454</v>
      </c>
      <c r="CK223" s="86">
        <v>1</v>
      </c>
      <c r="CL223" s="86" t="s">
        <v>1454</v>
      </c>
      <c r="CM223" s="86">
        <v>1</v>
      </c>
      <c r="CN223" s="86" t="s">
        <v>1454</v>
      </c>
      <c r="CO223" s="86">
        <v>1</v>
      </c>
      <c r="CP223" s="87" t="s">
        <v>1478</v>
      </c>
      <c r="CQ223" s="152">
        <v>1</v>
      </c>
    </row>
    <row r="224" spans="1:95" ht="13.2" x14ac:dyDescent="0.25">
      <c r="A224" s="82">
        <v>45573.463333217587</v>
      </c>
      <c r="B224" s="83" t="s">
        <v>737</v>
      </c>
      <c r="C224" s="84" t="s">
        <v>738</v>
      </c>
      <c r="D224" s="83">
        <v>64.3</v>
      </c>
      <c r="E224" s="83">
        <v>1.25</v>
      </c>
      <c r="F224" s="83" t="s">
        <v>114</v>
      </c>
      <c r="G224" s="83" t="s">
        <v>76</v>
      </c>
      <c r="H224" s="83" t="s">
        <v>648</v>
      </c>
      <c r="I224" s="83" t="s">
        <v>63</v>
      </c>
      <c r="J224" s="83" t="s">
        <v>64</v>
      </c>
      <c r="K224" s="83" t="s">
        <v>84</v>
      </c>
      <c r="L224" s="83" t="s">
        <v>64</v>
      </c>
      <c r="M224" s="83" t="s">
        <v>84</v>
      </c>
      <c r="N224" s="83" t="s">
        <v>84</v>
      </c>
      <c r="O224" s="83" t="s">
        <v>64</v>
      </c>
      <c r="P224" s="83" t="s">
        <v>84</v>
      </c>
      <c r="Q224" s="83" t="s">
        <v>64</v>
      </c>
      <c r="R224" s="83" t="s">
        <v>64</v>
      </c>
      <c r="S224" s="83" t="s">
        <v>64</v>
      </c>
      <c r="T224" s="83" t="s">
        <v>64</v>
      </c>
      <c r="U224" s="83" t="s">
        <v>84</v>
      </c>
      <c r="V224" s="83" t="s">
        <v>64</v>
      </c>
      <c r="W224" s="83" t="s">
        <v>64</v>
      </c>
      <c r="X224" s="83" t="s">
        <v>64</v>
      </c>
      <c r="Y224" s="83" t="s">
        <v>64</v>
      </c>
      <c r="Z224" s="83" t="s">
        <v>66</v>
      </c>
      <c r="AA224" s="83" t="s">
        <v>66</v>
      </c>
      <c r="AB224" s="83" t="s">
        <v>66</v>
      </c>
      <c r="AC224" s="83" t="s">
        <v>66</v>
      </c>
      <c r="AD224" s="83" t="s">
        <v>66</v>
      </c>
      <c r="AE224" s="83" t="s">
        <v>66</v>
      </c>
      <c r="AF224" s="83" t="s">
        <v>66</v>
      </c>
      <c r="AG224" s="83" t="s">
        <v>66</v>
      </c>
      <c r="AH224" s="83" t="s">
        <v>79</v>
      </c>
      <c r="AI224" s="83" t="s">
        <v>66</v>
      </c>
      <c r="AJ224" s="83" t="s">
        <v>65</v>
      </c>
      <c r="AK224" s="83" t="s">
        <v>66</v>
      </c>
      <c r="AL224" s="83" t="s">
        <v>66</v>
      </c>
      <c r="AM224" s="83" t="s">
        <v>79</v>
      </c>
      <c r="AN224" s="83" t="s">
        <v>66</v>
      </c>
      <c r="AO224" s="83" t="s">
        <v>66</v>
      </c>
      <c r="AP224" s="83" t="s">
        <v>80</v>
      </c>
      <c r="AQ224" s="83" t="s">
        <v>80</v>
      </c>
      <c r="AR224" s="83" t="s">
        <v>86</v>
      </c>
      <c r="AS224" s="83" t="s">
        <v>81</v>
      </c>
      <c r="AT224" s="83" t="s">
        <v>69</v>
      </c>
      <c r="AU224" s="83" t="s">
        <v>80</v>
      </c>
      <c r="AV224" s="83" t="s">
        <v>71</v>
      </c>
      <c r="AW224" s="83" t="s">
        <v>72</v>
      </c>
      <c r="AX224" s="83" t="s">
        <v>72</v>
      </c>
      <c r="AY224" s="83" t="s">
        <v>63</v>
      </c>
      <c r="AZ224" s="83" t="s">
        <v>63</v>
      </c>
      <c r="BA224" s="83" t="s">
        <v>63</v>
      </c>
      <c r="BB224" s="83" t="s">
        <v>63</v>
      </c>
      <c r="BC224" s="83" t="s">
        <v>73</v>
      </c>
      <c r="BD224" s="83"/>
      <c r="BE224" s="83" t="s">
        <v>73</v>
      </c>
      <c r="BF224" s="83"/>
      <c r="BG224" s="87" t="s">
        <v>631</v>
      </c>
      <c r="BH224" s="87" t="s">
        <v>114</v>
      </c>
      <c r="BI224" s="76" t="s">
        <v>1414</v>
      </c>
      <c r="BJ224">
        <v>11</v>
      </c>
      <c r="BK224" s="87">
        <v>46</v>
      </c>
      <c r="BL224" s="87"/>
      <c r="BM224" s="86" t="s">
        <v>1126</v>
      </c>
      <c r="BN224" s="86" t="s">
        <v>1131</v>
      </c>
      <c r="BO224" s="87" t="s">
        <v>68</v>
      </c>
      <c r="BP224" s="87"/>
      <c r="BQ224" s="87" t="s">
        <v>1472</v>
      </c>
      <c r="BR224" s="86" t="s">
        <v>1444</v>
      </c>
      <c r="BS224" s="86">
        <v>0</v>
      </c>
      <c r="BT224" s="86" t="s">
        <v>1444</v>
      </c>
      <c r="BU224" s="86">
        <v>0</v>
      </c>
      <c r="BV224" s="86" t="s">
        <v>63</v>
      </c>
      <c r="BW224" s="86">
        <v>1</v>
      </c>
      <c r="BX224" s="86" t="s">
        <v>1447</v>
      </c>
      <c r="BY224" s="86">
        <v>0</v>
      </c>
      <c r="BZ224" s="86" t="s">
        <v>1450</v>
      </c>
      <c r="CA224" s="86">
        <v>1</v>
      </c>
      <c r="CB224" s="86" t="s">
        <v>1452</v>
      </c>
      <c r="CC224" s="86">
        <v>0</v>
      </c>
      <c r="CD224" s="86" t="s">
        <v>1454</v>
      </c>
      <c r="CE224" s="86">
        <v>1</v>
      </c>
      <c r="CF224" s="86" t="s">
        <v>1454</v>
      </c>
      <c r="CG224" s="86">
        <v>1</v>
      </c>
      <c r="CH224" s="86" t="s">
        <v>1454</v>
      </c>
      <c r="CI224" s="86">
        <v>1</v>
      </c>
      <c r="CJ224" s="86" t="s">
        <v>1454</v>
      </c>
      <c r="CK224" s="86">
        <v>1</v>
      </c>
      <c r="CL224" s="86" t="s">
        <v>1454</v>
      </c>
      <c r="CM224" s="86">
        <v>1</v>
      </c>
      <c r="CN224" s="86" t="s">
        <v>1454</v>
      </c>
      <c r="CO224" s="86">
        <v>1</v>
      </c>
      <c r="CP224" s="87" t="s">
        <v>1478</v>
      </c>
      <c r="CQ224" s="152">
        <v>1</v>
      </c>
    </row>
    <row r="225" spans="1:95" ht="13.2" x14ac:dyDescent="0.25">
      <c r="A225" s="82">
        <v>45573.464205439814</v>
      </c>
      <c r="B225" s="83" t="s">
        <v>739</v>
      </c>
      <c r="C225" s="84" t="s">
        <v>740</v>
      </c>
      <c r="D225" s="83">
        <v>100</v>
      </c>
      <c r="E225" s="83">
        <v>0.83</v>
      </c>
      <c r="F225" s="83" t="s">
        <v>114</v>
      </c>
      <c r="G225" s="83" t="s">
        <v>76</v>
      </c>
      <c r="H225" s="83" t="s">
        <v>716</v>
      </c>
      <c r="I225" s="83" t="s">
        <v>63</v>
      </c>
      <c r="J225" s="83" t="s">
        <v>64</v>
      </c>
      <c r="K225" s="83" t="s">
        <v>64</v>
      </c>
      <c r="L225" s="83" t="s">
        <v>64</v>
      </c>
      <c r="M225" s="83" t="s">
        <v>84</v>
      </c>
      <c r="N225" s="83" t="s">
        <v>84</v>
      </c>
      <c r="O225" s="83" t="s">
        <v>84</v>
      </c>
      <c r="P225" s="83" t="s">
        <v>84</v>
      </c>
      <c r="Q225" s="83" t="s">
        <v>84</v>
      </c>
      <c r="R225" s="83" t="s">
        <v>64</v>
      </c>
      <c r="S225" s="83" t="s">
        <v>64</v>
      </c>
      <c r="T225" s="83" t="s">
        <v>64</v>
      </c>
      <c r="U225" s="83" t="s">
        <v>84</v>
      </c>
      <c r="V225" s="83" t="s">
        <v>84</v>
      </c>
      <c r="W225" s="83" t="s">
        <v>84</v>
      </c>
      <c r="X225" s="83" t="s">
        <v>64</v>
      </c>
      <c r="Y225" s="83" t="s">
        <v>64</v>
      </c>
      <c r="Z225" s="83" t="s">
        <v>66</v>
      </c>
      <c r="AA225" s="83" t="s">
        <v>66</v>
      </c>
      <c r="AB225" s="83" t="s">
        <v>79</v>
      </c>
      <c r="AC225" s="83" t="s">
        <v>66</v>
      </c>
      <c r="AD225" s="83" t="s">
        <v>65</v>
      </c>
      <c r="AE225" s="83" t="s">
        <v>65</v>
      </c>
      <c r="AF225" s="83" t="s">
        <v>65</v>
      </c>
      <c r="AG225" s="83" t="s">
        <v>66</v>
      </c>
      <c r="AH225" s="83" t="s">
        <v>66</v>
      </c>
      <c r="AI225" s="83" t="s">
        <v>79</v>
      </c>
      <c r="AJ225" s="83" t="s">
        <v>66</v>
      </c>
      <c r="AK225" s="83" t="s">
        <v>66</v>
      </c>
      <c r="AL225" s="83" t="s">
        <v>66</v>
      </c>
      <c r="AM225" s="83" t="s">
        <v>66</v>
      </c>
      <c r="AN225" s="83" t="s">
        <v>66</v>
      </c>
      <c r="AO225" s="83" t="s">
        <v>65</v>
      </c>
      <c r="AP225" s="83" t="s">
        <v>67</v>
      </c>
      <c r="AQ225" s="83" t="s">
        <v>80</v>
      </c>
      <c r="AR225" s="83" t="s">
        <v>86</v>
      </c>
      <c r="AS225" s="83" t="s">
        <v>68</v>
      </c>
      <c r="AT225" s="83" t="s">
        <v>87</v>
      </c>
      <c r="AU225" s="83" t="s">
        <v>93</v>
      </c>
      <c r="AV225" s="83" t="s">
        <v>71</v>
      </c>
      <c r="AW225" s="83" t="s">
        <v>73</v>
      </c>
      <c r="AX225" s="83" t="s">
        <v>63</v>
      </c>
      <c r="AY225" s="83" t="s">
        <v>63</v>
      </c>
      <c r="AZ225" s="83" t="s">
        <v>73</v>
      </c>
      <c r="BA225" s="83" t="s">
        <v>63</v>
      </c>
      <c r="BB225" s="83" t="s">
        <v>73</v>
      </c>
      <c r="BC225" s="83" t="s">
        <v>73</v>
      </c>
      <c r="BD225" s="83"/>
      <c r="BE225" s="83" t="s">
        <v>73</v>
      </c>
      <c r="BF225" s="83"/>
      <c r="BG225" s="87" t="s">
        <v>631</v>
      </c>
      <c r="BH225" s="87" t="s">
        <v>114</v>
      </c>
      <c r="BI225" s="76" t="s">
        <v>1414</v>
      </c>
      <c r="BJ225">
        <v>8</v>
      </c>
      <c r="BK225" s="87">
        <v>51</v>
      </c>
      <c r="BL225" s="87"/>
      <c r="BM225" s="86" t="s">
        <v>1126</v>
      </c>
      <c r="BN225" s="86" t="s">
        <v>1131</v>
      </c>
      <c r="BO225" s="87" t="s">
        <v>68</v>
      </c>
      <c r="BP225" s="87"/>
      <c r="BQ225" s="87" t="s">
        <v>1472</v>
      </c>
      <c r="BR225" s="86" t="s">
        <v>1445</v>
      </c>
      <c r="BS225" s="86">
        <v>1</v>
      </c>
      <c r="BT225" s="86" t="s">
        <v>1444</v>
      </c>
      <c r="BU225" s="86">
        <v>0</v>
      </c>
      <c r="BV225" s="86" t="s">
        <v>63</v>
      </c>
      <c r="BW225" s="86">
        <v>1</v>
      </c>
      <c r="BX225" s="86" t="s">
        <v>1448</v>
      </c>
      <c r="BY225" s="86">
        <v>1</v>
      </c>
      <c r="BZ225" s="86" t="s">
        <v>1449</v>
      </c>
      <c r="CA225" s="86">
        <v>0</v>
      </c>
      <c r="CB225" s="86" t="s">
        <v>1452</v>
      </c>
      <c r="CC225" s="86">
        <v>0</v>
      </c>
      <c r="CD225" s="86" t="s">
        <v>226</v>
      </c>
      <c r="CE225" s="86">
        <v>0</v>
      </c>
      <c r="CF225" s="86" t="s">
        <v>1454</v>
      </c>
      <c r="CG225" s="86">
        <v>1</v>
      </c>
      <c r="CH225" s="86" t="s">
        <v>1454</v>
      </c>
      <c r="CI225" s="86">
        <v>1</v>
      </c>
      <c r="CJ225" s="86" t="s">
        <v>226</v>
      </c>
      <c r="CK225" s="86">
        <v>0</v>
      </c>
      <c r="CL225" s="86" t="s">
        <v>1454</v>
      </c>
      <c r="CM225" s="86">
        <v>1</v>
      </c>
      <c r="CN225" s="86" t="s">
        <v>226</v>
      </c>
      <c r="CO225" s="86">
        <v>0</v>
      </c>
      <c r="CP225" s="87" t="s">
        <v>1477</v>
      </c>
      <c r="CQ225" s="152">
        <v>0</v>
      </c>
    </row>
    <row r="226" spans="1:95" ht="13.2" x14ac:dyDescent="0.25">
      <c r="A226" s="82">
        <v>45573.466091157403</v>
      </c>
      <c r="B226" s="83" t="s">
        <v>741</v>
      </c>
      <c r="C226" s="84" t="s">
        <v>742</v>
      </c>
      <c r="D226" s="83">
        <v>67.86</v>
      </c>
      <c r="E226" s="83">
        <v>0.21</v>
      </c>
      <c r="F226" s="83" t="s">
        <v>114</v>
      </c>
      <c r="G226" s="83" t="s">
        <v>76</v>
      </c>
      <c r="H226" s="83" t="s">
        <v>683</v>
      </c>
      <c r="I226" s="83" t="s">
        <v>63</v>
      </c>
      <c r="J226" s="83" t="s">
        <v>64</v>
      </c>
      <c r="K226" s="83" t="s">
        <v>84</v>
      </c>
      <c r="L226" s="83" t="s">
        <v>64</v>
      </c>
      <c r="M226" s="83" t="s">
        <v>84</v>
      </c>
      <c r="N226" s="83" t="s">
        <v>64</v>
      </c>
      <c r="O226" s="83" t="s">
        <v>64</v>
      </c>
      <c r="P226" s="83" t="s">
        <v>84</v>
      </c>
      <c r="Q226" s="83" t="s">
        <v>64</v>
      </c>
      <c r="R226" s="83" t="s">
        <v>64</v>
      </c>
      <c r="S226" s="83" t="s">
        <v>64</v>
      </c>
      <c r="T226" s="83" t="s">
        <v>64</v>
      </c>
      <c r="U226" s="83" t="s">
        <v>64</v>
      </c>
      <c r="V226" s="83" t="s">
        <v>64</v>
      </c>
      <c r="W226" s="83" t="s">
        <v>64</v>
      </c>
      <c r="X226" s="83" t="s">
        <v>64</v>
      </c>
      <c r="Y226" s="83" t="s">
        <v>64</v>
      </c>
      <c r="Z226" s="83" t="s">
        <v>101</v>
      </c>
      <c r="AA226" s="83" t="s">
        <v>101</v>
      </c>
      <c r="AB226" s="83" t="s">
        <v>101</v>
      </c>
      <c r="AC226" s="83" t="s">
        <v>101</v>
      </c>
      <c r="AD226" s="83" t="s">
        <v>101</v>
      </c>
      <c r="AE226" s="83" t="s">
        <v>101</v>
      </c>
      <c r="AF226" s="83" t="s">
        <v>101</v>
      </c>
      <c r="AG226" s="83" t="s">
        <v>66</v>
      </c>
      <c r="AH226" s="83" t="s">
        <v>66</v>
      </c>
      <c r="AI226" s="83" t="s">
        <v>66</v>
      </c>
      <c r="AJ226" s="83" t="s">
        <v>101</v>
      </c>
      <c r="AK226" s="83" t="s">
        <v>101</v>
      </c>
      <c r="AL226" s="83" t="s">
        <v>101</v>
      </c>
      <c r="AM226" s="83" t="s">
        <v>101</v>
      </c>
      <c r="AN226" s="83" t="s">
        <v>66</v>
      </c>
      <c r="AO226" s="83" t="s">
        <v>101</v>
      </c>
      <c r="AP226" s="83" t="s">
        <v>67</v>
      </c>
      <c r="AQ226" s="83" t="s">
        <v>67</v>
      </c>
      <c r="AR226" s="83" t="s">
        <v>86</v>
      </c>
      <c r="AS226" s="83" t="s">
        <v>223</v>
      </c>
      <c r="AT226" s="83" t="s">
        <v>69</v>
      </c>
      <c r="AU226" s="83" t="s">
        <v>70</v>
      </c>
      <c r="AV226" s="83" t="s">
        <v>71</v>
      </c>
      <c r="AW226" s="83" t="s">
        <v>72</v>
      </c>
      <c r="AX226" s="83" t="s">
        <v>72</v>
      </c>
      <c r="AY226" s="83" t="s">
        <v>72</v>
      </c>
      <c r="AZ226" s="83" t="s">
        <v>72</v>
      </c>
      <c r="BA226" s="83" t="s">
        <v>72</v>
      </c>
      <c r="BB226" s="83" t="s">
        <v>72</v>
      </c>
      <c r="BC226" s="83" t="s">
        <v>73</v>
      </c>
      <c r="BD226" s="83"/>
      <c r="BE226" s="83" t="s">
        <v>73</v>
      </c>
      <c r="BF226" s="83"/>
      <c r="BG226" s="87" t="s">
        <v>631</v>
      </c>
      <c r="BH226" s="87" t="s">
        <v>114</v>
      </c>
      <c r="BI226" s="76" t="s">
        <v>1414</v>
      </c>
      <c r="BJ226">
        <v>13</v>
      </c>
      <c r="BK226" s="87">
        <v>34</v>
      </c>
      <c r="BL226" s="87"/>
      <c r="BM226" s="86" t="s">
        <v>1126</v>
      </c>
      <c r="BN226" s="86" t="s">
        <v>1131</v>
      </c>
      <c r="BO226" s="87" t="s">
        <v>68</v>
      </c>
      <c r="BP226" s="87"/>
      <c r="BQ226" s="87" t="s">
        <v>1472</v>
      </c>
      <c r="BR226" s="86" t="s">
        <v>1445</v>
      </c>
      <c r="BS226" s="86">
        <v>1</v>
      </c>
      <c r="BT226" s="86" t="s">
        <v>1445</v>
      </c>
      <c r="BU226" s="86">
        <v>1</v>
      </c>
      <c r="BV226" s="86" t="s">
        <v>63</v>
      </c>
      <c r="BW226" s="86">
        <v>1</v>
      </c>
      <c r="BX226" s="86" t="s">
        <v>1447</v>
      </c>
      <c r="BY226" s="86">
        <v>0</v>
      </c>
      <c r="BZ226" s="86" t="s">
        <v>1470</v>
      </c>
      <c r="CA226" s="86">
        <v>2</v>
      </c>
      <c r="CB226" s="86" t="s">
        <v>1452</v>
      </c>
      <c r="CC226" s="86">
        <v>0</v>
      </c>
      <c r="CD226" s="86" t="s">
        <v>1454</v>
      </c>
      <c r="CE226" s="86">
        <v>1</v>
      </c>
      <c r="CF226" s="86" t="s">
        <v>1454</v>
      </c>
      <c r="CG226" s="86">
        <v>1</v>
      </c>
      <c r="CH226" s="86" t="s">
        <v>1454</v>
      </c>
      <c r="CI226" s="86">
        <v>1</v>
      </c>
      <c r="CJ226" s="86" t="s">
        <v>1454</v>
      </c>
      <c r="CK226" s="86">
        <v>1</v>
      </c>
      <c r="CL226" s="86" t="s">
        <v>1454</v>
      </c>
      <c r="CM226" s="86">
        <v>1</v>
      </c>
      <c r="CN226" s="86" t="s">
        <v>1454</v>
      </c>
      <c r="CO226" s="86">
        <v>1</v>
      </c>
      <c r="CP226" s="87" t="s">
        <v>1478</v>
      </c>
      <c r="CQ226" s="152">
        <v>1</v>
      </c>
    </row>
    <row r="227" spans="1:95" ht="13.2" x14ac:dyDescent="0.25">
      <c r="A227" s="82">
        <v>45573.468671666662</v>
      </c>
      <c r="B227" s="83" t="s">
        <v>743</v>
      </c>
      <c r="C227" s="84" t="s">
        <v>744</v>
      </c>
      <c r="D227" s="83">
        <v>25</v>
      </c>
      <c r="E227" s="83">
        <v>0.5</v>
      </c>
      <c r="F227" s="83" t="s">
        <v>114</v>
      </c>
      <c r="G227" s="83" t="s">
        <v>76</v>
      </c>
      <c r="H227" s="83" t="s">
        <v>716</v>
      </c>
      <c r="I227" s="83" t="s">
        <v>63</v>
      </c>
      <c r="J227" s="83" t="s">
        <v>145</v>
      </c>
      <c r="K227" s="83" t="s">
        <v>84</v>
      </c>
      <c r="L227" s="83" t="s">
        <v>145</v>
      </c>
      <c r="M227" s="83" t="s">
        <v>84</v>
      </c>
      <c r="N227" s="83" t="s">
        <v>64</v>
      </c>
      <c r="O227" s="83" t="s">
        <v>84</v>
      </c>
      <c r="P227" s="83" t="s">
        <v>84</v>
      </c>
      <c r="Q227" s="83" t="s">
        <v>84</v>
      </c>
      <c r="R227" s="83" t="s">
        <v>84</v>
      </c>
      <c r="S227" s="83" t="s">
        <v>84</v>
      </c>
      <c r="T227" s="83" t="s">
        <v>84</v>
      </c>
      <c r="U227" s="83" t="s">
        <v>84</v>
      </c>
      <c r="V227" s="83" t="s">
        <v>84</v>
      </c>
      <c r="W227" s="83" t="s">
        <v>84</v>
      </c>
      <c r="X227" s="83" t="s">
        <v>64</v>
      </c>
      <c r="Y227" s="83" t="s">
        <v>84</v>
      </c>
      <c r="Z227" s="83" t="s">
        <v>66</v>
      </c>
      <c r="AA227" s="83" t="s">
        <v>66</v>
      </c>
      <c r="AB227" s="83" t="s">
        <v>66</v>
      </c>
      <c r="AC227" s="83" t="s">
        <v>65</v>
      </c>
      <c r="AD227" s="83" t="s">
        <v>66</v>
      </c>
      <c r="AE227" s="83" t="s">
        <v>66</v>
      </c>
      <c r="AF227" s="83" t="s">
        <v>66</v>
      </c>
      <c r="AG227" s="83" t="s">
        <v>66</v>
      </c>
      <c r="AH227" s="83" t="s">
        <v>66</v>
      </c>
      <c r="AI227" s="83" t="s">
        <v>79</v>
      </c>
      <c r="AJ227" s="83" t="s">
        <v>66</v>
      </c>
      <c r="AK227" s="83" t="s">
        <v>66</v>
      </c>
      <c r="AL227" s="83" t="s">
        <v>66</v>
      </c>
      <c r="AM227" s="83" t="s">
        <v>66</v>
      </c>
      <c r="AN227" s="83" t="s">
        <v>66</v>
      </c>
      <c r="AO227" s="83" t="s">
        <v>66</v>
      </c>
      <c r="AP227" s="83" t="s">
        <v>85</v>
      </c>
      <c r="AQ227" s="83" t="s">
        <v>85</v>
      </c>
      <c r="AR227" s="83" t="s">
        <v>86</v>
      </c>
      <c r="AS227" s="83" t="s">
        <v>68</v>
      </c>
      <c r="AT227" s="83" t="s">
        <v>87</v>
      </c>
      <c r="AU227" s="83" t="s">
        <v>70</v>
      </c>
      <c r="AV227" s="83" t="s">
        <v>71</v>
      </c>
      <c r="AW227" s="83" t="s">
        <v>63</v>
      </c>
      <c r="AX227" s="83" t="s">
        <v>72</v>
      </c>
      <c r="AY227" s="83" t="s">
        <v>63</v>
      </c>
      <c r="AZ227" s="83" t="s">
        <v>72</v>
      </c>
      <c r="BA227" s="83" t="s">
        <v>63</v>
      </c>
      <c r="BB227" s="83" t="s">
        <v>73</v>
      </c>
      <c r="BC227" s="83" t="s">
        <v>73</v>
      </c>
      <c r="BD227" s="83"/>
      <c r="BE227" s="83" t="s">
        <v>73</v>
      </c>
      <c r="BF227" s="83"/>
      <c r="BG227" s="87" t="s">
        <v>631</v>
      </c>
      <c r="BH227" s="87" t="s">
        <v>114</v>
      </c>
      <c r="BI227" s="76" t="s">
        <v>1414</v>
      </c>
      <c r="BJ227">
        <v>2</v>
      </c>
      <c r="BK227" s="87">
        <v>49</v>
      </c>
      <c r="BL227" s="87"/>
      <c r="BM227" s="86" t="s">
        <v>1126</v>
      </c>
      <c r="BN227" s="86" t="s">
        <v>1131</v>
      </c>
      <c r="BO227" s="87" t="s">
        <v>68</v>
      </c>
      <c r="BP227" s="87"/>
      <c r="BQ227" s="87" t="s">
        <v>1472</v>
      </c>
      <c r="BR227" s="86" t="s">
        <v>1445</v>
      </c>
      <c r="BS227" s="86">
        <v>1</v>
      </c>
      <c r="BT227" s="86" t="s">
        <v>1445</v>
      </c>
      <c r="BU227" s="86">
        <v>1</v>
      </c>
      <c r="BV227" s="86" t="s">
        <v>63</v>
      </c>
      <c r="BW227" s="86">
        <v>1</v>
      </c>
      <c r="BX227" s="86" t="s">
        <v>1448</v>
      </c>
      <c r="BY227" s="86">
        <v>1</v>
      </c>
      <c r="BZ227" s="86" t="s">
        <v>1470</v>
      </c>
      <c r="CA227" s="86">
        <v>2</v>
      </c>
      <c r="CB227" s="86" t="s">
        <v>1452</v>
      </c>
      <c r="CC227" s="86">
        <v>0</v>
      </c>
      <c r="CD227" s="86" t="s">
        <v>1454</v>
      </c>
      <c r="CE227" s="86">
        <v>1</v>
      </c>
      <c r="CF227" s="86" t="s">
        <v>1454</v>
      </c>
      <c r="CG227" s="86">
        <v>1</v>
      </c>
      <c r="CH227" s="86" t="s">
        <v>1454</v>
      </c>
      <c r="CI227" s="86">
        <v>1</v>
      </c>
      <c r="CJ227" s="86" t="s">
        <v>1454</v>
      </c>
      <c r="CK227" s="86">
        <v>1</v>
      </c>
      <c r="CL227" s="86" t="s">
        <v>1454</v>
      </c>
      <c r="CM227" s="86">
        <v>1</v>
      </c>
      <c r="CN227" s="86" t="s">
        <v>226</v>
      </c>
      <c r="CO227" s="86">
        <v>0</v>
      </c>
      <c r="CP227" s="87" t="s">
        <v>1478</v>
      </c>
      <c r="CQ227" s="152">
        <v>1</v>
      </c>
    </row>
    <row r="228" spans="1:95" ht="13.2" x14ac:dyDescent="0.25">
      <c r="A228" s="82">
        <v>45573.469543472223</v>
      </c>
      <c r="B228" s="83" t="s">
        <v>745</v>
      </c>
      <c r="C228" s="84" t="s">
        <v>746</v>
      </c>
      <c r="D228" s="83">
        <v>75.89</v>
      </c>
      <c r="E228" s="83">
        <v>0.21</v>
      </c>
      <c r="F228" s="83" t="s">
        <v>114</v>
      </c>
      <c r="G228" s="83" t="s">
        <v>76</v>
      </c>
      <c r="H228" s="83" t="s">
        <v>747</v>
      </c>
      <c r="I228" s="83" t="s">
        <v>63</v>
      </c>
      <c r="J228" s="83" t="s">
        <v>64</v>
      </c>
      <c r="K228" s="83" t="s">
        <v>78</v>
      </c>
      <c r="L228" s="83" t="s">
        <v>145</v>
      </c>
      <c r="M228" s="83" t="s">
        <v>64</v>
      </c>
      <c r="N228" s="83" t="s">
        <v>84</v>
      </c>
      <c r="O228" s="83" t="s">
        <v>64</v>
      </c>
      <c r="P228" s="83" t="s">
        <v>84</v>
      </c>
      <c r="Q228" s="83" t="s">
        <v>64</v>
      </c>
      <c r="R228" s="83" t="s">
        <v>64</v>
      </c>
      <c r="S228" s="83" t="s">
        <v>64</v>
      </c>
      <c r="T228" s="83" t="s">
        <v>64</v>
      </c>
      <c r="U228" s="83" t="s">
        <v>78</v>
      </c>
      <c r="V228" s="83" t="s">
        <v>64</v>
      </c>
      <c r="W228" s="83" t="s">
        <v>64</v>
      </c>
      <c r="X228" s="83" t="s">
        <v>64</v>
      </c>
      <c r="Y228" s="83" t="s">
        <v>64</v>
      </c>
      <c r="Z228" s="83" t="s">
        <v>66</v>
      </c>
      <c r="AA228" s="83" t="s">
        <v>65</v>
      </c>
      <c r="AB228" s="83" t="s">
        <v>66</v>
      </c>
      <c r="AC228" s="83" t="s">
        <v>65</v>
      </c>
      <c r="AD228" s="83" t="s">
        <v>66</v>
      </c>
      <c r="AE228" s="83" t="s">
        <v>66</v>
      </c>
      <c r="AF228" s="83" t="s">
        <v>65</v>
      </c>
      <c r="AG228" s="83" t="s">
        <v>66</v>
      </c>
      <c r="AH228" s="83" t="s">
        <v>66</v>
      </c>
      <c r="AI228" s="83" t="s">
        <v>79</v>
      </c>
      <c r="AJ228" s="83" t="s">
        <v>65</v>
      </c>
      <c r="AK228" s="83" t="s">
        <v>65</v>
      </c>
      <c r="AL228" s="83" t="s">
        <v>65</v>
      </c>
      <c r="AM228" s="83" t="s">
        <v>66</v>
      </c>
      <c r="AN228" s="83" t="s">
        <v>66</v>
      </c>
      <c r="AO228" s="83" t="s">
        <v>66</v>
      </c>
      <c r="AP228" s="83" t="s">
        <v>67</v>
      </c>
      <c r="AQ228" s="83" t="s">
        <v>67</v>
      </c>
      <c r="AR228" s="83" t="s">
        <v>63</v>
      </c>
      <c r="AS228" s="83" t="s">
        <v>81</v>
      </c>
      <c r="AT228" s="83" t="s">
        <v>87</v>
      </c>
      <c r="AU228" s="83" t="s">
        <v>80</v>
      </c>
      <c r="AV228" s="83" t="s">
        <v>71</v>
      </c>
      <c r="AW228" s="83" t="s">
        <v>73</v>
      </c>
      <c r="AX228" s="83" t="s">
        <v>72</v>
      </c>
      <c r="AY228" s="83" t="s">
        <v>63</v>
      </c>
      <c r="AZ228" s="83" t="s">
        <v>72</v>
      </c>
      <c r="BA228" s="83" t="s">
        <v>72</v>
      </c>
      <c r="BB228" s="83" t="s">
        <v>72</v>
      </c>
      <c r="BC228" s="83" t="s">
        <v>73</v>
      </c>
      <c r="BD228" s="83"/>
      <c r="BE228" s="83" t="s">
        <v>73</v>
      </c>
      <c r="BF228" s="83"/>
      <c r="BG228" s="87" t="s">
        <v>631</v>
      </c>
      <c r="BH228" s="87" t="s">
        <v>114</v>
      </c>
      <c r="BI228" s="76" t="s">
        <v>1414</v>
      </c>
      <c r="BJ228">
        <v>10</v>
      </c>
      <c r="BK228" s="87">
        <v>54</v>
      </c>
      <c r="BL228" s="87"/>
      <c r="BM228" s="86" t="s">
        <v>1126</v>
      </c>
      <c r="BN228" s="86" t="s">
        <v>1131</v>
      </c>
      <c r="BO228" s="87" t="s">
        <v>68</v>
      </c>
      <c r="BP228" s="87"/>
      <c r="BQ228" s="87" t="s">
        <v>1472</v>
      </c>
      <c r="BR228" s="86" t="s">
        <v>1445</v>
      </c>
      <c r="BS228" s="86">
        <v>1</v>
      </c>
      <c r="BT228" s="86" t="s">
        <v>1445</v>
      </c>
      <c r="BU228" s="86">
        <v>1</v>
      </c>
      <c r="BV228" s="86" t="s">
        <v>63</v>
      </c>
      <c r="BW228" s="86">
        <v>1</v>
      </c>
      <c r="BX228" s="86" t="s">
        <v>1448</v>
      </c>
      <c r="BY228" s="86">
        <v>1</v>
      </c>
      <c r="BZ228" s="86" t="s">
        <v>1450</v>
      </c>
      <c r="CA228" s="86">
        <v>1</v>
      </c>
      <c r="CB228" s="86" t="s">
        <v>1452</v>
      </c>
      <c r="CC228" s="86">
        <v>0</v>
      </c>
      <c r="CD228" s="86" t="s">
        <v>226</v>
      </c>
      <c r="CE228" s="86">
        <v>0</v>
      </c>
      <c r="CF228" s="86" t="s">
        <v>1454</v>
      </c>
      <c r="CG228" s="86">
        <v>1</v>
      </c>
      <c r="CH228" s="86" t="s">
        <v>1454</v>
      </c>
      <c r="CI228" s="86">
        <v>1</v>
      </c>
      <c r="CJ228" s="86" t="s">
        <v>1454</v>
      </c>
      <c r="CK228" s="86">
        <v>1</v>
      </c>
      <c r="CL228" s="86" t="s">
        <v>1454</v>
      </c>
      <c r="CM228" s="86">
        <v>1</v>
      </c>
      <c r="CN228" s="86" t="s">
        <v>1454</v>
      </c>
      <c r="CO228" s="86">
        <v>1</v>
      </c>
      <c r="CP228" s="87" t="s">
        <v>1478</v>
      </c>
      <c r="CQ228" s="152">
        <v>1</v>
      </c>
    </row>
    <row r="229" spans="1:95" ht="13.2" x14ac:dyDescent="0.25">
      <c r="A229" s="82">
        <v>45573.470236643523</v>
      </c>
      <c r="B229" s="83" t="s">
        <v>748</v>
      </c>
      <c r="C229" s="84" t="s">
        <v>749</v>
      </c>
      <c r="D229" s="83">
        <v>100</v>
      </c>
      <c r="E229" s="83">
        <v>0.21</v>
      </c>
      <c r="F229" s="83" t="s">
        <v>114</v>
      </c>
      <c r="G229" s="83" t="s">
        <v>76</v>
      </c>
      <c r="H229" s="83" t="s">
        <v>706</v>
      </c>
      <c r="I229" s="83" t="s">
        <v>63</v>
      </c>
      <c r="J229" s="83" t="s">
        <v>64</v>
      </c>
      <c r="K229" s="83" t="s">
        <v>64</v>
      </c>
      <c r="L229" s="83" t="s">
        <v>64</v>
      </c>
      <c r="M229" s="83" t="s">
        <v>64</v>
      </c>
      <c r="N229" s="83" t="s">
        <v>64</v>
      </c>
      <c r="O229" s="83" t="s">
        <v>64</v>
      </c>
      <c r="P229" s="83" t="s">
        <v>64</v>
      </c>
      <c r="Q229" s="83" t="s">
        <v>64</v>
      </c>
      <c r="R229" s="83" t="s">
        <v>64</v>
      </c>
      <c r="S229" s="83" t="s">
        <v>64</v>
      </c>
      <c r="T229" s="83" t="s">
        <v>64</v>
      </c>
      <c r="U229" s="83" t="s">
        <v>64</v>
      </c>
      <c r="V229" s="83" t="s">
        <v>64</v>
      </c>
      <c r="W229" s="83" t="s">
        <v>64</v>
      </c>
      <c r="X229" s="83" t="s">
        <v>64</v>
      </c>
      <c r="Y229" s="83" t="s">
        <v>64</v>
      </c>
      <c r="Z229" s="83" t="s">
        <v>65</v>
      </c>
      <c r="AA229" s="83" t="s">
        <v>65</v>
      </c>
      <c r="AB229" s="83" t="s">
        <v>65</v>
      </c>
      <c r="AC229" s="83" t="s">
        <v>65</v>
      </c>
      <c r="AD229" s="83" t="s">
        <v>65</v>
      </c>
      <c r="AE229" s="83" t="s">
        <v>65</v>
      </c>
      <c r="AF229" s="83" t="s">
        <v>65</v>
      </c>
      <c r="AG229" s="83" t="s">
        <v>65</v>
      </c>
      <c r="AH229" s="83" t="s">
        <v>65</v>
      </c>
      <c r="AI229" s="83" t="s">
        <v>79</v>
      </c>
      <c r="AJ229" s="83" t="s">
        <v>65</v>
      </c>
      <c r="AK229" s="83" t="s">
        <v>65</v>
      </c>
      <c r="AL229" s="83" t="s">
        <v>65</v>
      </c>
      <c r="AM229" s="83" t="s">
        <v>65</v>
      </c>
      <c r="AN229" s="83" t="s">
        <v>66</v>
      </c>
      <c r="AO229" s="83" t="s">
        <v>65</v>
      </c>
      <c r="AP229" s="83" t="s">
        <v>67</v>
      </c>
      <c r="AQ229" s="83" t="s">
        <v>67</v>
      </c>
      <c r="AR229" s="83" t="s">
        <v>63</v>
      </c>
      <c r="AS229" s="83" t="s">
        <v>120</v>
      </c>
      <c r="AT229" s="83" t="s">
        <v>87</v>
      </c>
      <c r="AU229" s="83" t="s">
        <v>80</v>
      </c>
      <c r="AV229" s="83" t="s">
        <v>71</v>
      </c>
      <c r="AW229" s="83" t="s">
        <v>73</v>
      </c>
      <c r="AX229" s="83" t="s">
        <v>73</v>
      </c>
      <c r="AY229" s="83" t="s">
        <v>72</v>
      </c>
      <c r="AZ229" s="83" t="s">
        <v>72</v>
      </c>
      <c r="BA229" s="83" t="s">
        <v>63</v>
      </c>
      <c r="BB229" s="83" t="s">
        <v>63</v>
      </c>
      <c r="BC229" s="83" t="s">
        <v>63</v>
      </c>
      <c r="BD229" s="83"/>
      <c r="BE229" s="83" t="s">
        <v>73</v>
      </c>
      <c r="BF229" s="83"/>
      <c r="BG229" s="87" t="s">
        <v>631</v>
      </c>
      <c r="BH229" s="87" t="s">
        <v>114</v>
      </c>
      <c r="BI229" s="76" t="s">
        <v>1414</v>
      </c>
      <c r="BJ229">
        <v>15</v>
      </c>
      <c r="BK229" s="87">
        <v>62</v>
      </c>
      <c r="BL229" s="87"/>
      <c r="BM229" s="86" t="s">
        <v>1126</v>
      </c>
      <c r="BN229" s="86" t="s">
        <v>1131</v>
      </c>
      <c r="BO229" s="87" t="s">
        <v>68</v>
      </c>
      <c r="BP229" s="87"/>
      <c r="BQ229" s="87" t="s">
        <v>1472</v>
      </c>
      <c r="BR229" s="86" t="s">
        <v>1445</v>
      </c>
      <c r="BS229" s="86">
        <v>1</v>
      </c>
      <c r="BT229" s="86" t="s">
        <v>1445</v>
      </c>
      <c r="BU229" s="86">
        <v>1</v>
      </c>
      <c r="BV229" s="86" t="s">
        <v>63</v>
      </c>
      <c r="BW229" s="86">
        <v>1</v>
      </c>
      <c r="BX229" s="86" t="s">
        <v>1448</v>
      </c>
      <c r="BY229" s="86">
        <v>1</v>
      </c>
      <c r="BZ229" s="86" t="s">
        <v>1450</v>
      </c>
      <c r="CA229" s="86">
        <v>1</v>
      </c>
      <c r="CB229" s="86" t="s">
        <v>1452</v>
      </c>
      <c r="CC229" s="86">
        <v>0</v>
      </c>
      <c r="CD229" s="86" t="s">
        <v>226</v>
      </c>
      <c r="CE229" s="86">
        <v>0</v>
      </c>
      <c r="CF229" s="86" t="s">
        <v>226</v>
      </c>
      <c r="CG229" s="86">
        <v>0</v>
      </c>
      <c r="CH229" s="86" t="s">
        <v>1454</v>
      </c>
      <c r="CI229" s="86">
        <v>1</v>
      </c>
      <c r="CJ229" s="86" t="s">
        <v>1454</v>
      </c>
      <c r="CK229" s="86">
        <v>1</v>
      </c>
      <c r="CL229" s="86" t="s">
        <v>1454</v>
      </c>
      <c r="CM229" s="86">
        <v>1</v>
      </c>
      <c r="CN229" s="86" t="s">
        <v>1454</v>
      </c>
      <c r="CO229" s="86">
        <v>1</v>
      </c>
      <c r="CP229" s="87" t="s">
        <v>1477</v>
      </c>
      <c r="CQ229" s="152">
        <v>0</v>
      </c>
    </row>
    <row r="230" spans="1:95" ht="13.2" x14ac:dyDescent="0.25">
      <c r="A230" s="82">
        <v>45573.471926354163</v>
      </c>
      <c r="B230" s="83" t="s">
        <v>750</v>
      </c>
      <c r="C230" s="84" t="s">
        <v>751</v>
      </c>
      <c r="D230" s="83">
        <v>55.36</v>
      </c>
      <c r="E230" s="83">
        <v>0.21</v>
      </c>
      <c r="F230" s="83" t="s">
        <v>114</v>
      </c>
      <c r="G230" s="83" t="s">
        <v>76</v>
      </c>
      <c r="H230" s="83" t="s">
        <v>654</v>
      </c>
      <c r="I230" s="83" t="s">
        <v>63</v>
      </c>
      <c r="J230" s="83" t="s">
        <v>64</v>
      </c>
      <c r="K230" s="83" t="s">
        <v>84</v>
      </c>
      <c r="L230" s="83" t="s">
        <v>145</v>
      </c>
      <c r="M230" s="83" t="s">
        <v>64</v>
      </c>
      <c r="N230" s="83" t="s">
        <v>84</v>
      </c>
      <c r="O230" s="83" t="s">
        <v>64</v>
      </c>
      <c r="P230" s="83" t="s">
        <v>84</v>
      </c>
      <c r="Q230" s="83" t="s">
        <v>84</v>
      </c>
      <c r="R230" s="83" t="s">
        <v>64</v>
      </c>
      <c r="S230" s="83" t="s">
        <v>64</v>
      </c>
      <c r="T230" s="83" t="s">
        <v>64</v>
      </c>
      <c r="U230" s="83" t="s">
        <v>84</v>
      </c>
      <c r="V230" s="83" t="s">
        <v>84</v>
      </c>
      <c r="W230" s="83" t="s">
        <v>64</v>
      </c>
      <c r="X230" s="83" t="s">
        <v>84</v>
      </c>
      <c r="Y230" s="83" t="s">
        <v>64</v>
      </c>
      <c r="Z230" s="83" t="s">
        <v>66</v>
      </c>
      <c r="AA230" s="83" t="s">
        <v>65</v>
      </c>
      <c r="AB230" s="83" t="s">
        <v>66</v>
      </c>
      <c r="AC230" s="83" t="s">
        <v>66</v>
      </c>
      <c r="AD230" s="83" t="s">
        <v>66</v>
      </c>
      <c r="AE230" s="83" t="s">
        <v>65</v>
      </c>
      <c r="AF230" s="83" t="s">
        <v>65</v>
      </c>
      <c r="AG230" s="83" t="s">
        <v>65</v>
      </c>
      <c r="AH230" s="83" t="s">
        <v>65</v>
      </c>
      <c r="AI230" s="83" t="s">
        <v>101</v>
      </c>
      <c r="AJ230" s="83" t="s">
        <v>66</v>
      </c>
      <c r="AK230" s="83" t="s">
        <v>66</v>
      </c>
      <c r="AL230" s="83" t="s">
        <v>66</v>
      </c>
      <c r="AM230" s="83" t="s">
        <v>65</v>
      </c>
      <c r="AN230" s="83" t="s">
        <v>66</v>
      </c>
      <c r="AO230" s="83" t="s">
        <v>65</v>
      </c>
      <c r="AP230" s="83" t="s">
        <v>85</v>
      </c>
      <c r="AQ230" s="83" t="s">
        <v>85</v>
      </c>
      <c r="AR230" s="83" t="s">
        <v>86</v>
      </c>
      <c r="AS230" s="83" t="s">
        <v>571</v>
      </c>
      <c r="AT230" s="83" t="s">
        <v>169</v>
      </c>
      <c r="AU230" s="83" t="s">
        <v>67</v>
      </c>
      <c r="AV230" s="83" t="s">
        <v>71</v>
      </c>
      <c r="AW230" s="83" t="s">
        <v>63</v>
      </c>
      <c r="AX230" s="83" t="s">
        <v>72</v>
      </c>
      <c r="AY230" s="83" t="s">
        <v>72</v>
      </c>
      <c r="AZ230" s="83" t="s">
        <v>63</v>
      </c>
      <c r="BA230" s="83" t="s">
        <v>72</v>
      </c>
      <c r="BB230" s="83" t="s">
        <v>73</v>
      </c>
      <c r="BC230" s="83" t="s">
        <v>73</v>
      </c>
      <c r="BD230" s="83"/>
      <c r="BE230" s="83" t="s">
        <v>73</v>
      </c>
      <c r="BF230" s="83"/>
      <c r="BG230" s="87" t="s">
        <v>631</v>
      </c>
      <c r="BH230" s="87" t="s">
        <v>114</v>
      </c>
      <c r="BI230" s="76" t="s">
        <v>1414</v>
      </c>
      <c r="BJ230">
        <v>7</v>
      </c>
      <c r="BK230" s="87">
        <v>56</v>
      </c>
      <c r="BL230" s="87"/>
      <c r="BM230" s="86" t="s">
        <v>1126</v>
      </c>
      <c r="BN230" s="86" t="s">
        <v>1131</v>
      </c>
      <c r="BO230" s="87" t="s">
        <v>68</v>
      </c>
      <c r="BP230" s="87"/>
      <c r="BQ230" s="87" t="s">
        <v>1472</v>
      </c>
      <c r="BR230" s="86" t="s">
        <v>1445</v>
      </c>
      <c r="BS230" s="86">
        <v>1</v>
      </c>
      <c r="BT230" s="86" t="s">
        <v>1445</v>
      </c>
      <c r="BU230" s="86">
        <v>1</v>
      </c>
      <c r="BV230" s="86" t="s">
        <v>63</v>
      </c>
      <c r="BW230" s="86">
        <v>1</v>
      </c>
      <c r="BX230" s="86" t="s">
        <v>1447</v>
      </c>
      <c r="BY230" s="86">
        <v>0</v>
      </c>
      <c r="BZ230" s="86" t="s">
        <v>1450</v>
      </c>
      <c r="CA230" s="86">
        <v>1</v>
      </c>
      <c r="CB230" s="86" t="s">
        <v>1452</v>
      </c>
      <c r="CC230" s="86">
        <v>0</v>
      </c>
      <c r="CD230" s="86" t="s">
        <v>1454</v>
      </c>
      <c r="CE230" s="86">
        <v>1</v>
      </c>
      <c r="CF230" s="86" t="s">
        <v>1454</v>
      </c>
      <c r="CG230" s="86">
        <v>1</v>
      </c>
      <c r="CH230" s="86" t="s">
        <v>1454</v>
      </c>
      <c r="CI230" s="86">
        <v>1</v>
      </c>
      <c r="CJ230" s="86" t="s">
        <v>1454</v>
      </c>
      <c r="CK230" s="86">
        <v>1</v>
      </c>
      <c r="CL230" s="86" t="s">
        <v>1454</v>
      </c>
      <c r="CM230" s="86">
        <v>1</v>
      </c>
      <c r="CN230" s="86" t="s">
        <v>226</v>
      </c>
      <c r="CO230" s="86">
        <v>0</v>
      </c>
      <c r="CP230" s="87" t="s">
        <v>1478</v>
      </c>
      <c r="CQ230" s="152">
        <v>1</v>
      </c>
    </row>
    <row r="231" spans="1:95" ht="13.2" x14ac:dyDescent="0.25">
      <c r="A231" s="82">
        <v>45573.474516678238</v>
      </c>
      <c r="B231" s="83" t="s">
        <v>752</v>
      </c>
      <c r="C231" s="84" t="s">
        <v>753</v>
      </c>
      <c r="D231" s="83">
        <v>100</v>
      </c>
      <c r="E231" s="83">
        <v>0.21</v>
      </c>
      <c r="F231" s="83" t="s">
        <v>114</v>
      </c>
      <c r="G231" s="83" t="s">
        <v>76</v>
      </c>
      <c r="H231" s="83" t="s">
        <v>631</v>
      </c>
      <c r="I231" s="83" t="s">
        <v>63</v>
      </c>
      <c r="J231" s="83" t="s">
        <v>64</v>
      </c>
      <c r="K231" s="83" t="s">
        <v>64</v>
      </c>
      <c r="L231" s="83" t="s">
        <v>64</v>
      </c>
      <c r="M231" s="83" t="s">
        <v>84</v>
      </c>
      <c r="N231" s="83" t="s">
        <v>84</v>
      </c>
      <c r="O231" s="83" t="s">
        <v>64</v>
      </c>
      <c r="P231" s="83" t="s">
        <v>78</v>
      </c>
      <c r="Q231" s="83" t="s">
        <v>64</v>
      </c>
      <c r="R231" s="83" t="s">
        <v>64</v>
      </c>
      <c r="S231" s="83" t="s">
        <v>64</v>
      </c>
      <c r="T231" s="83" t="s">
        <v>64</v>
      </c>
      <c r="U231" s="83" t="s">
        <v>84</v>
      </c>
      <c r="V231" s="83" t="s">
        <v>64</v>
      </c>
      <c r="W231" s="83" t="s">
        <v>64</v>
      </c>
      <c r="X231" s="83" t="s">
        <v>64</v>
      </c>
      <c r="Y231" s="83" t="s">
        <v>64</v>
      </c>
      <c r="Z231" s="83" t="s">
        <v>65</v>
      </c>
      <c r="AA231" s="83" t="s">
        <v>65</v>
      </c>
      <c r="AB231" s="83" t="s">
        <v>65</v>
      </c>
      <c r="AC231" s="83" t="s">
        <v>65</v>
      </c>
      <c r="AD231" s="83" t="s">
        <v>65</v>
      </c>
      <c r="AE231" s="83" t="s">
        <v>65</v>
      </c>
      <c r="AF231" s="83" t="s">
        <v>66</v>
      </c>
      <c r="AG231" s="83" t="s">
        <v>66</v>
      </c>
      <c r="AH231" s="83" t="s">
        <v>66</v>
      </c>
      <c r="AI231" s="83" t="s">
        <v>66</v>
      </c>
      <c r="AJ231" s="83" t="s">
        <v>66</v>
      </c>
      <c r="AK231" s="83" t="s">
        <v>66</v>
      </c>
      <c r="AL231" s="83" t="s">
        <v>66</v>
      </c>
      <c r="AM231" s="83" t="s">
        <v>66</v>
      </c>
      <c r="AN231" s="83" t="s">
        <v>66</v>
      </c>
      <c r="AO231" s="83" t="s">
        <v>66</v>
      </c>
      <c r="AP231" s="83" t="s">
        <v>67</v>
      </c>
      <c r="AQ231" s="83" t="s">
        <v>67</v>
      </c>
      <c r="AR231" s="83" t="s">
        <v>86</v>
      </c>
      <c r="AS231" s="83" t="s">
        <v>68</v>
      </c>
      <c r="AT231" s="83" t="s">
        <v>87</v>
      </c>
      <c r="AU231" s="83" t="s">
        <v>67</v>
      </c>
      <c r="AV231" s="83" t="s">
        <v>132</v>
      </c>
      <c r="AW231" s="83" t="s">
        <v>63</v>
      </c>
      <c r="AX231" s="83" t="s">
        <v>72</v>
      </c>
      <c r="AY231" s="83" t="s">
        <v>72</v>
      </c>
      <c r="AZ231" s="83" t="s">
        <v>63</v>
      </c>
      <c r="BA231" s="83" t="s">
        <v>63</v>
      </c>
      <c r="BB231" s="83" t="s">
        <v>73</v>
      </c>
      <c r="BC231" s="83" t="s">
        <v>73</v>
      </c>
      <c r="BD231" s="83"/>
      <c r="BE231" s="83" t="s">
        <v>73</v>
      </c>
      <c r="BF231" s="83"/>
      <c r="BG231" s="87" t="s">
        <v>631</v>
      </c>
      <c r="BH231" s="87" t="s">
        <v>114</v>
      </c>
      <c r="BI231" s="76" t="s">
        <v>1414</v>
      </c>
      <c r="BJ231">
        <v>12</v>
      </c>
      <c r="BK231" s="87">
        <v>53</v>
      </c>
      <c r="BL231" s="87"/>
      <c r="BM231" s="86" t="s">
        <v>1126</v>
      </c>
      <c r="BN231" s="86" t="s">
        <v>1131</v>
      </c>
      <c r="BO231" s="87" t="s">
        <v>68</v>
      </c>
      <c r="BP231" s="87"/>
      <c r="BQ231" s="87" t="s">
        <v>1472</v>
      </c>
      <c r="BR231" s="86" t="s">
        <v>1445</v>
      </c>
      <c r="BS231" s="86">
        <v>1</v>
      </c>
      <c r="BT231" s="86" t="s">
        <v>1445</v>
      </c>
      <c r="BU231" s="86">
        <v>1</v>
      </c>
      <c r="BV231" s="86" t="s">
        <v>63</v>
      </c>
      <c r="BW231" s="86">
        <v>1</v>
      </c>
      <c r="BX231" s="86" t="s">
        <v>1448</v>
      </c>
      <c r="BY231" s="86">
        <v>1</v>
      </c>
      <c r="BZ231" s="86" t="s">
        <v>1450</v>
      </c>
      <c r="CA231" s="86">
        <v>1</v>
      </c>
      <c r="CB231" s="86" t="s">
        <v>1452</v>
      </c>
      <c r="CC231" s="86">
        <v>0</v>
      </c>
      <c r="CD231" s="86" t="s">
        <v>1454</v>
      </c>
      <c r="CE231" s="86">
        <v>1</v>
      </c>
      <c r="CF231" s="86" t="s">
        <v>1454</v>
      </c>
      <c r="CG231" s="86">
        <v>1</v>
      </c>
      <c r="CH231" s="86" t="s">
        <v>1454</v>
      </c>
      <c r="CI231" s="86">
        <v>1</v>
      </c>
      <c r="CJ231" s="86" t="s">
        <v>1454</v>
      </c>
      <c r="CK231" s="86">
        <v>1</v>
      </c>
      <c r="CL231" s="86" t="s">
        <v>1454</v>
      </c>
      <c r="CM231" s="86">
        <v>1</v>
      </c>
      <c r="CN231" s="86" t="s">
        <v>226</v>
      </c>
      <c r="CO231" s="86">
        <v>0</v>
      </c>
      <c r="CP231" s="87" t="s">
        <v>1478</v>
      </c>
      <c r="CQ231" s="152">
        <v>1</v>
      </c>
    </row>
    <row r="232" spans="1:95" ht="13.2" x14ac:dyDescent="0.25">
      <c r="A232" s="82">
        <v>45573.474695335652</v>
      </c>
      <c r="B232" s="83" t="s">
        <v>754</v>
      </c>
      <c r="C232" s="84" t="s">
        <v>755</v>
      </c>
      <c r="D232" s="83">
        <v>95.54</v>
      </c>
      <c r="E232" s="83">
        <v>1.04</v>
      </c>
      <c r="F232" s="83" t="s">
        <v>114</v>
      </c>
      <c r="G232" s="83" t="s">
        <v>76</v>
      </c>
      <c r="H232" s="83" t="s">
        <v>648</v>
      </c>
      <c r="I232" s="83" t="s">
        <v>63</v>
      </c>
      <c r="J232" s="83" t="s">
        <v>64</v>
      </c>
      <c r="K232" s="83" t="s">
        <v>64</v>
      </c>
      <c r="L232" s="83" t="s">
        <v>64</v>
      </c>
      <c r="M232" s="83" t="s">
        <v>64</v>
      </c>
      <c r="N232" s="83" t="s">
        <v>64</v>
      </c>
      <c r="O232" s="83" t="s">
        <v>64</v>
      </c>
      <c r="P232" s="83" t="s">
        <v>84</v>
      </c>
      <c r="Q232" s="83" t="s">
        <v>84</v>
      </c>
      <c r="R232" s="83" t="s">
        <v>64</v>
      </c>
      <c r="S232" s="83" t="s">
        <v>64</v>
      </c>
      <c r="T232" s="83" t="s">
        <v>78</v>
      </c>
      <c r="U232" s="83" t="s">
        <v>64</v>
      </c>
      <c r="V232" s="83" t="s">
        <v>64</v>
      </c>
      <c r="W232" s="83" t="s">
        <v>64</v>
      </c>
      <c r="X232" s="83" t="s">
        <v>64</v>
      </c>
      <c r="Y232" s="83" t="s">
        <v>84</v>
      </c>
      <c r="Z232" s="83" t="s">
        <v>66</v>
      </c>
      <c r="AA232" s="83" t="s">
        <v>66</v>
      </c>
      <c r="AB232" s="83" t="s">
        <v>66</v>
      </c>
      <c r="AC232" s="83" t="s">
        <v>66</v>
      </c>
      <c r="AD232" s="83" t="s">
        <v>66</v>
      </c>
      <c r="AE232" s="83" t="s">
        <v>66</v>
      </c>
      <c r="AF232" s="83" t="s">
        <v>65</v>
      </c>
      <c r="AG232" s="83" t="s">
        <v>66</v>
      </c>
      <c r="AH232" s="83" t="s">
        <v>79</v>
      </c>
      <c r="AI232" s="83" t="s">
        <v>101</v>
      </c>
      <c r="AJ232" s="83" t="s">
        <v>66</v>
      </c>
      <c r="AK232" s="83" t="s">
        <v>66</v>
      </c>
      <c r="AL232" s="83" t="s">
        <v>66</v>
      </c>
      <c r="AM232" s="83" t="s">
        <v>65</v>
      </c>
      <c r="AN232" s="83" t="s">
        <v>65</v>
      </c>
      <c r="AO232" s="83" t="s">
        <v>66</v>
      </c>
      <c r="AP232" s="83" t="s">
        <v>85</v>
      </c>
      <c r="AQ232" s="83" t="s">
        <v>85</v>
      </c>
      <c r="AR232" s="83" t="s">
        <v>86</v>
      </c>
      <c r="AS232" s="83" t="s">
        <v>756</v>
      </c>
      <c r="AT232" s="83" t="s">
        <v>87</v>
      </c>
      <c r="AU232" s="83" t="s">
        <v>67</v>
      </c>
      <c r="AV232" s="83" t="s">
        <v>469</v>
      </c>
      <c r="AW232" s="83" t="s">
        <v>63</v>
      </c>
      <c r="AX232" s="83" t="s">
        <v>72</v>
      </c>
      <c r="AY232" s="83" t="s">
        <v>72</v>
      </c>
      <c r="AZ232" s="83" t="s">
        <v>63</v>
      </c>
      <c r="BA232" s="83" t="s">
        <v>63</v>
      </c>
      <c r="BB232" s="83" t="s">
        <v>72</v>
      </c>
      <c r="BC232" s="83" t="s">
        <v>73</v>
      </c>
      <c r="BD232" s="83"/>
      <c r="BE232" s="83" t="s">
        <v>73</v>
      </c>
      <c r="BF232" s="83"/>
      <c r="BG232" s="87" t="s">
        <v>631</v>
      </c>
      <c r="BH232" s="87" t="s">
        <v>114</v>
      </c>
      <c r="BI232" s="76" t="s">
        <v>1414</v>
      </c>
      <c r="BJ232">
        <v>11</v>
      </c>
      <c r="BK232" s="87">
        <v>51</v>
      </c>
      <c r="BL232" s="87"/>
      <c r="BM232" s="86" t="s">
        <v>1126</v>
      </c>
      <c r="BN232" s="86" t="s">
        <v>1131</v>
      </c>
      <c r="BO232" s="87" t="s">
        <v>259</v>
      </c>
      <c r="BP232" s="87"/>
      <c r="BQ232" s="87" t="s">
        <v>1472</v>
      </c>
      <c r="BR232" s="86" t="s">
        <v>1445</v>
      </c>
      <c r="BS232" s="86">
        <v>1</v>
      </c>
      <c r="BT232" s="86" t="s">
        <v>1445</v>
      </c>
      <c r="BU232" s="86">
        <v>1</v>
      </c>
      <c r="BV232" s="86" t="s">
        <v>63</v>
      </c>
      <c r="BW232" s="86">
        <v>1</v>
      </c>
      <c r="BX232" s="86" t="s">
        <v>1448</v>
      </c>
      <c r="BY232" s="86">
        <v>1</v>
      </c>
      <c r="BZ232" s="86" t="s">
        <v>1450</v>
      </c>
      <c r="CA232" s="86">
        <v>1</v>
      </c>
      <c r="CB232" s="86" t="s">
        <v>1453</v>
      </c>
      <c r="CC232" s="86">
        <v>1</v>
      </c>
      <c r="CD232" s="86" t="s">
        <v>1454</v>
      </c>
      <c r="CE232" s="86">
        <v>1</v>
      </c>
      <c r="CF232" s="86" t="s">
        <v>1454</v>
      </c>
      <c r="CG232" s="86">
        <v>1</v>
      </c>
      <c r="CH232" s="86" t="s">
        <v>1454</v>
      </c>
      <c r="CI232" s="86">
        <v>1</v>
      </c>
      <c r="CJ232" s="86" t="s">
        <v>1454</v>
      </c>
      <c r="CK232" s="86">
        <v>1</v>
      </c>
      <c r="CL232" s="86" t="s">
        <v>1454</v>
      </c>
      <c r="CM232" s="86">
        <v>1</v>
      </c>
      <c r="CN232" s="86" t="s">
        <v>1454</v>
      </c>
      <c r="CO232" s="86">
        <v>1</v>
      </c>
      <c r="CP232" s="87" t="s">
        <v>1478</v>
      </c>
      <c r="CQ232" s="152">
        <v>1</v>
      </c>
    </row>
    <row r="233" spans="1:95" ht="13.2" x14ac:dyDescent="0.25">
      <c r="A233" s="82">
        <v>45573.476858472219</v>
      </c>
      <c r="B233" s="83" t="s">
        <v>759</v>
      </c>
      <c r="C233" s="84" t="s">
        <v>760</v>
      </c>
      <c r="D233" s="83">
        <v>74.11</v>
      </c>
      <c r="E233" s="83">
        <v>0.38</v>
      </c>
      <c r="F233" s="83" t="s">
        <v>423</v>
      </c>
      <c r="G233" s="83" t="s">
        <v>76</v>
      </c>
      <c r="H233" s="83" t="s">
        <v>761</v>
      </c>
      <c r="I233" s="83" t="s">
        <v>63</v>
      </c>
      <c r="J233" s="83" t="s">
        <v>64</v>
      </c>
      <c r="K233" s="83" t="s">
        <v>64</v>
      </c>
      <c r="L233" s="83" t="s">
        <v>64</v>
      </c>
      <c r="M233" s="83" t="s">
        <v>64</v>
      </c>
      <c r="N233" s="83" t="s">
        <v>64</v>
      </c>
      <c r="O233" s="83" t="s">
        <v>64</v>
      </c>
      <c r="P233" s="83" t="s">
        <v>64</v>
      </c>
      <c r="Q233" s="83" t="s">
        <v>64</v>
      </c>
      <c r="R233" s="83" t="s">
        <v>64</v>
      </c>
      <c r="S233" s="83" t="s">
        <v>64</v>
      </c>
      <c r="T233" s="83" t="s">
        <v>64</v>
      </c>
      <c r="U233" s="83" t="s">
        <v>64</v>
      </c>
      <c r="V233" s="83" t="s">
        <v>64</v>
      </c>
      <c r="W233" s="83" t="s">
        <v>64</v>
      </c>
      <c r="X233" s="83" t="s">
        <v>64</v>
      </c>
      <c r="Y233" s="83" t="s">
        <v>64</v>
      </c>
      <c r="Z233" s="83" t="s">
        <v>65</v>
      </c>
      <c r="AA233" s="83" t="s">
        <v>65</v>
      </c>
      <c r="AB233" s="83" t="s">
        <v>66</v>
      </c>
      <c r="AC233" s="83" t="s">
        <v>65</v>
      </c>
      <c r="AD233" s="83" t="s">
        <v>66</v>
      </c>
      <c r="AE233" s="83" t="s">
        <v>65</v>
      </c>
      <c r="AF233" s="83" t="s">
        <v>66</v>
      </c>
      <c r="AG233" s="83" t="s">
        <v>66</v>
      </c>
      <c r="AH233" s="83" t="s">
        <v>65</v>
      </c>
      <c r="AI233" s="83" t="s">
        <v>101</v>
      </c>
      <c r="AJ233" s="83" t="s">
        <v>65</v>
      </c>
      <c r="AK233" s="83" t="s">
        <v>65</v>
      </c>
      <c r="AL233" s="83" t="s">
        <v>66</v>
      </c>
      <c r="AM233" s="83" t="s">
        <v>65</v>
      </c>
      <c r="AN233" s="83" t="s">
        <v>65</v>
      </c>
      <c r="AO233" s="83" t="s">
        <v>65</v>
      </c>
      <c r="AP233" s="83" t="s">
        <v>85</v>
      </c>
      <c r="AQ233" s="83" t="s">
        <v>85</v>
      </c>
      <c r="AR233" s="83" t="s">
        <v>86</v>
      </c>
      <c r="AS233" s="83" t="s">
        <v>252</v>
      </c>
      <c r="AT233" s="83" t="s">
        <v>87</v>
      </c>
      <c r="AU233" s="83" t="s">
        <v>70</v>
      </c>
      <c r="AV233" s="83" t="s">
        <v>71</v>
      </c>
      <c r="AW233" s="83" t="s">
        <v>72</v>
      </c>
      <c r="AX233" s="83" t="s">
        <v>72</v>
      </c>
      <c r="AY233" s="83" t="s">
        <v>63</v>
      </c>
      <c r="AZ233" s="83" t="s">
        <v>63</v>
      </c>
      <c r="BA233" s="83" t="s">
        <v>72</v>
      </c>
      <c r="BB233" s="83" t="s">
        <v>72</v>
      </c>
      <c r="BC233" s="83" t="s">
        <v>73</v>
      </c>
      <c r="BD233" s="83"/>
      <c r="BE233" s="83" t="s">
        <v>73</v>
      </c>
      <c r="BF233" s="83"/>
      <c r="BG233" s="87" t="s">
        <v>631</v>
      </c>
      <c r="BH233" s="86" t="s">
        <v>60</v>
      </c>
      <c r="BI233" s="76" t="s">
        <v>1414</v>
      </c>
      <c r="BJ233">
        <v>15</v>
      </c>
      <c r="BK233" s="87">
        <v>59</v>
      </c>
      <c r="BL233" s="87"/>
      <c r="BM233" s="86" t="s">
        <v>1126</v>
      </c>
      <c r="BN233" s="86" t="s">
        <v>1131</v>
      </c>
      <c r="BO233" s="87" t="s">
        <v>252</v>
      </c>
      <c r="BP233" s="87"/>
      <c r="BQ233" s="87" t="s">
        <v>1472</v>
      </c>
      <c r="BR233" s="86" t="s">
        <v>1445</v>
      </c>
      <c r="BS233" s="86">
        <v>1</v>
      </c>
      <c r="BT233" s="86" t="s">
        <v>1445</v>
      </c>
      <c r="BU233" s="86">
        <v>1</v>
      </c>
      <c r="BV233" s="86" t="s">
        <v>63</v>
      </c>
      <c r="BW233" s="86">
        <v>1</v>
      </c>
      <c r="BX233" s="86" t="s">
        <v>1448</v>
      </c>
      <c r="BY233" s="86">
        <v>1</v>
      </c>
      <c r="BZ233" s="86" t="s">
        <v>1470</v>
      </c>
      <c r="CA233" s="86">
        <v>2</v>
      </c>
      <c r="CB233" s="86" t="s">
        <v>1452</v>
      </c>
      <c r="CC233" s="86">
        <v>0</v>
      </c>
      <c r="CD233" s="86" t="s">
        <v>1454</v>
      </c>
      <c r="CE233" s="86">
        <v>1</v>
      </c>
      <c r="CF233" s="86" t="s">
        <v>1454</v>
      </c>
      <c r="CG233" s="86">
        <v>1</v>
      </c>
      <c r="CH233" s="86" t="s">
        <v>1454</v>
      </c>
      <c r="CI233" s="86">
        <v>1</v>
      </c>
      <c r="CJ233" s="86" t="s">
        <v>1454</v>
      </c>
      <c r="CK233" s="86">
        <v>1</v>
      </c>
      <c r="CL233" s="86" t="s">
        <v>1454</v>
      </c>
      <c r="CM233" s="86">
        <v>1</v>
      </c>
      <c r="CN233" s="86" t="s">
        <v>1454</v>
      </c>
      <c r="CO233" s="86">
        <v>1</v>
      </c>
      <c r="CP233" s="87" t="s">
        <v>1478</v>
      </c>
      <c r="CQ233" s="152">
        <v>1</v>
      </c>
    </row>
    <row r="234" spans="1:95" ht="13.2" x14ac:dyDescent="0.25">
      <c r="A234" s="82">
        <v>45573.477949780092</v>
      </c>
      <c r="B234" s="83" t="s">
        <v>762</v>
      </c>
      <c r="C234" s="84" t="s">
        <v>763</v>
      </c>
      <c r="D234" s="83">
        <v>26.8</v>
      </c>
      <c r="E234" s="83">
        <v>0.33</v>
      </c>
      <c r="F234" s="83" t="s">
        <v>423</v>
      </c>
      <c r="G234" s="83" t="s">
        <v>76</v>
      </c>
      <c r="H234" s="83" t="s">
        <v>651</v>
      </c>
      <c r="I234" s="83" t="s">
        <v>63</v>
      </c>
      <c r="J234" s="83" t="s">
        <v>145</v>
      </c>
      <c r="K234" s="83" t="s">
        <v>78</v>
      </c>
      <c r="L234" s="83" t="s">
        <v>64</v>
      </c>
      <c r="M234" s="83" t="s">
        <v>84</v>
      </c>
      <c r="N234" s="83" t="s">
        <v>64</v>
      </c>
      <c r="O234" s="83" t="s">
        <v>84</v>
      </c>
      <c r="P234" s="83" t="s">
        <v>84</v>
      </c>
      <c r="Q234" s="83" t="s">
        <v>64</v>
      </c>
      <c r="R234" s="83" t="s">
        <v>64</v>
      </c>
      <c r="S234" s="83" t="s">
        <v>84</v>
      </c>
      <c r="T234" s="83" t="s">
        <v>84</v>
      </c>
      <c r="U234" s="83" t="s">
        <v>84</v>
      </c>
      <c r="V234" s="83" t="s">
        <v>64</v>
      </c>
      <c r="W234" s="83" t="s">
        <v>64</v>
      </c>
      <c r="X234" s="83" t="s">
        <v>84</v>
      </c>
      <c r="Y234" s="83" t="s">
        <v>64</v>
      </c>
      <c r="Z234" s="83" t="s">
        <v>65</v>
      </c>
      <c r="AA234" s="83" t="s">
        <v>65</v>
      </c>
      <c r="AB234" s="83" t="s">
        <v>65</v>
      </c>
      <c r="AC234" s="83" t="s">
        <v>65</v>
      </c>
      <c r="AD234" s="83" t="s">
        <v>65</v>
      </c>
      <c r="AE234" s="83" t="s">
        <v>65</v>
      </c>
      <c r="AF234" s="83" t="s">
        <v>65</v>
      </c>
      <c r="AG234" s="83" t="s">
        <v>65</v>
      </c>
      <c r="AH234" s="83" t="s">
        <v>66</v>
      </c>
      <c r="AI234" s="83" t="s">
        <v>101</v>
      </c>
      <c r="AJ234" s="83" t="s">
        <v>65</v>
      </c>
      <c r="AK234" s="83" t="s">
        <v>65</v>
      </c>
      <c r="AL234" s="83" t="s">
        <v>65</v>
      </c>
      <c r="AM234" s="83" t="s">
        <v>65</v>
      </c>
      <c r="AN234" s="83" t="s">
        <v>66</v>
      </c>
      <c r="AO234" s="83" t="s">
        <v>66</v>
      </c>
      <c r="AP234" s="83" t="s">
        <v>85</v>
      </c>
      <c r="AQ234" s="83" t="s">
        <v>85</v>
      </c>
      <c r="AR234" s="83" t="s">
        <v>63</v>
      </c>
      <c r="AS234" s="83" t="s">
        <v>68</v>
      </c>
      <c r="AT234" s="83" t="s">
        <v>87</v>
      </c>
      <c r="AU234" s="83" t="s">
        <v>70</v>
      </c>
      <c r="AV234" s="83" t="s">
        <v>71</v>
      </c>
      <c r="AW234" s="83" t="s">
        <v>73</v>
      </c>
      <c r="AX234" s="83" t="s">
        <v>73</v>
      </c>
      <c r="AY234" s="83" t="s">
        <v>72</v>
      </c>
      <c r="AZ234" s="83" t="s">
        <v>72</v>
      </c>
      <c r="BA234" s="83" t="s">
        <v>73</v>
      </c>
      <c r="BB234" s="83" t="s">
        <v>73</v>
      </c>
      <c r="BC234" s="83" t="s">
        <v>73</v>
      </c>
      <c r="BD234" s="83"/>
      <c r="BE234" s="83" t="s">
        <v>73</v>
      </c>
      <c r="BF234" s="83"/>
      <c r="BG234" s="87" t="s">
        <v>631</v>
      </c>
      <c r="BH234" s="86" t="s">
        <v>60</v>
      </c>
      <c r="BI234" s="76" t="s">
        <v>1414</v>
      </c>
      <c r="BJ234">
        <v>7</v>
      </c>
      <c r="BK234" s="87">
        <v>61</v>
      </c>
      <c r="BL234" s="87"/>
      <c r="BM234" s="86" t="s">
        <v>1126</v>
      </c>
      <c r="BN234" s="86" t="s">
        <v>1131</v>
      </c>
      <c r="BO234" s="87" t="s">
        <v>68</v>
      </c>
      <c r="BP234" s="87"/>
      <c r="BQ234" s="87" t="s">
        <v>1472</v>
      </c>
      <c r="BR234" s="86" t="s">
        <v>1445</v>
      </c>
      <c r="BS234" s="86">
        <v>1</v>
      </c>
      <c r="BT234" s="86" t="s">
        <v>1445</v>
      </c>
      <c r="BU234" s="86">
        <v>1</v>
      </c>
      <c r="BV234" s="86" t="s">
        <v>63</v>
      </c>
      <c r="BW234" s="86">
        <v>1</v>
      </c>
      <c r="BX234" s="86" t="s">
        <v>1448</v>
      </c>
      <c r="BY234" s="86">
        <v>1</v>
      </c>
      <c r="BZ234" s="86" t="s">
        <v>1470</v>
      </c>
      <c r="CA234" s="86">
        <v>2</v>
      </c>
      <c r="CB234" s="86" t="s">
        <v>1452</v>
      </c>
      <c r="CC234" s="86">
        <v>0</v>
      </c>
      <c r="CD234" s="86" t="s">
        <v>226</v>
      </c>
      <c r="CE234" s="86">
        <v>0</v>
      </c>
      <c r="CF234" s="86" t="s">
        <v>226</v>
      </c>
      <c r="CG234" s="86">
        <v>0</v>
      </c>
      <c r="CH234" s="86" t="s">
        <v>1454</v>
      </c>
      <c r="CI234" s="86">
        <v>1</v>
      </c>
      <c r="CJ234" s="86" t="s">
        <v>1454</v>
      </c>
      <c r="CK234" s="86">
        <v>1</v>
      </c>
      <c r="CL234" s="86" t="s">
        <v>226</v>
      </c>
      <c r="CM234" s="86">
        <v>0</v>
      </c>
      <c r="CN234" s="86" t="s">
        <v>226</v>
      </c>
      <c r="CO234" s="86">
        <v>0</v>
      </c>
      <c r="CP234" s="87" t="s">
        <v>1477</v>
      </c>
      <c r="CQ234" s="152">
        <v>0</v>
      </c>
    </row>
    <row r="235" spans="1:95" ht="13.2" x14ac:dyDescent="0.25">
      <c r="A235" s="82">
        <v>45573.47913472222</v>
      </c>
      <c r="B235" s="83" t="s">
        <v>764</v>
      </c>
      <c r="C235" s="84" t="s">
        <v>765</v>
      </c>
      <c r="D235" s="83">
        <v>63.39</v>
      </c>
      <c r="E235" s="83">
        <v>0.25</v>
      </c>
      <c r="F235" s="83" t="s">
        <v>423</v>
      </c>
      <c r="G235" s="83" t="s">
        <v>76</v>
      </c>
      <c r="H235" s="83" t="s">
        <v>683</v>
      </c>
      <c r="I235" s="83" t="s">
        <v>63</v>
      </c>
      <c r="J235" s="83" t="s">
        <v>64</v>
      </c>
      <c r="K235" s="83" t="s">
        <v>64</v>
      </c>
      <c r="L235" s="83" t="s">
        <v>64</v>
      </c>
      <c r="M235" s="83" t="s">
        <v>84</v>
      </c>
      <c r="N235" s="83" t="s">
        <v>84</v>
      </c>
      <c r="O235" s="83" t="s">
        <v>84</v>
      </c>
      <c r="P235" s="83" t="s">
        <v>84</v>
      </c>
      <c r="Q235" s="83" t="s">
        <v>84</v>
      </c>
      <c r="R235" s="83" t="s">
        <v>64</v>
      </c>
      <c r="S235" s="83" t="s">
        <v>84</v>
      </c>
      <c r="T235" s="83" t="s">
        <v>64</v>
      </c>
      <c r="U235" s="83" t="s">
        <v>64</v>
      </c>
      <c r="V235" s="83" t="s">
        <v>64</v>
      </c>
      <c r="W235" s="83" t="s">
        <v>64</v>
      </c>
      <c r="X235" s="83" t="s">
        <v>64</v>
      </c>
      <c r="Y235" s="83" t="s">
        <v>64</v>
      </c>
      <c r="Z235" s="83" t="s">
        <v>66</v>
      </c>
      <c r="AA235" s="83" t="s">
        <v>65</v>
      </c>
      <c r="AB235" s="83" t="s">
        <v>66</v>
      </c>
      <c r="AC235" s="83" t="s">
        <v>66</v>
      </c>
      <c r="AD235" s="83" t="s">
        <v>66</v>
      </c>
      <c r="AE235" s="83" t="s">
        <v>65</v>
      </c>
      <c r="AF235" s="83" t="s">
        <v>66</v>
      </c>
      <c r="AG235" s="83" t="s">
        <v>66</v>
      </c>
      <c r="AH235" s="83" t="s">
        <v>79</v>
      </c>
      <c r="AI235" s="83" t="s">
        <v>66</v>
      </c>
      <c r="AJ235" s="83" t="s">
        <v>65</v>
      </c>
      <c r="AK235" s="83" t="s">
        <v>66</v>
      </c>
      <c r="AL235" s="83" t="s">
        <v>66</v>
      </c>
      <c r="AM235" s="83" t="s">
        <v>66</v>
      </c>
      <c r="AN235" s="83" t="s">
        <v>65</v>
      </c>
      <c r="AO235" s="83" t="s">
        <v>66</v>
      </c>
      <c r="AP235" s="83" t="s">
        <v>67</v>
      </c>
      <c r="AQ235" s="83" t="s">
        <v>67</v>
      </c>
      <c r="AR235" s="83" t="s">
        <v>86</v>
      </c>
      <c r="AS235" s="83" t="s">
        <v>81</v>
      </c>
      <c r="AT235" s="83" t="s">
        <v>69</v>
      </c>
      <c r="AU235" s="83" t="s">
        <v>70</v>
      </c>
      <c r="AV235" s="83" t="s">
        <v>71</v>
      </c>
      <c r="AW235" s="83" t="s">
        <v>72</v>
      </c>
      <c r="AX235" s="83" t="s">
        <v>63</v>
      </c>
      <c r="AY235" s="83" t="s">
        <v>63</v>
      </c>
      <c r="AZ235" s="83" t="s">
        <v>63</v>
      </c>
      <c r="BA235" s="83" t="s">
        <v>72</v>
      </c>
      <c r="BB235" s="83" t="s">
        <v>72</v>
      </c>
      <c r="BC235" s="83" t="s">
        <v>73</v>
      </c>
      <c r="BD235" s="83"/>
      <c r="BE235" s="83" t="s">
        <v>73</v>
      </c>
      <c r="BF235" s="83"/>
      <c r="BG235" s="87" t="s">
        <v>631</v>
      </c>
      <c r="BH235" s="86" t="s">
        <v>60</v>
      </c>
      <c r="BI235" s="76" t="s">
        <v>1414</v>
      </c>
      <c r="BJ235">
        <v>10</v>
      </c>
      <c r="BK235" s="87">
        <v>50</v>
      </c>
      <c r="BL235" s="87"/>
      <c r="BM235" s="86" t="s">
        <v>1126</v>
      </c>
      <c r="BN235" s="86" t="s">
        <v>1131</v>
      </c>
      <c r="BO235" s="87" t="s">
        <v>68</v>
      </c>
      <c r="BP235" s="87"/>
      <c r="BQ235" s="87" t="s">
        <v>1472</v>
      </c>
      <c r="BR235" s="86" t="s">
        <v>1445</v>
      </c>
      <c r="BS235" s="86">
        <v>1</v>
      </c>
      <c r="BT235" s="86" t="s">
        <v>1445</v>
      </c>
      <c r="BU235" s="86">
        <v>1</v>
      </c>
      <c r="BV235" s="86" t="s">
        <v>63</v>
      </c>
      <c r="BW235" s="86">
        <v>1</v>
      </c>
      <c r="BX235" s="86" t="s">
        <v>1447</v>
      </c>
      <c r="BY235" s="86">
        <v>0</v>
      </c>
      <c r="BZ235" s="86" t="s">
        <v>1470</v>
      </c>
      <c r="CA235" s="86">
        <v>2</v>
      </c>
      <c r="CB235" s="86" t="s">
        <v>1452</v>
      </c>
      <c r="CC235" s="86">
        <v>0</v>
      </c>
      <c r="CD235" s="86" t="s">
        <v>1454</v>
      </c>
      <c r="CE235" s="86">
        <v>1</v>
      </c>
      <c r="CF235" s="86" t="s">
        <v>1454</v>
      </c>
      <c r="CG235" s="86">
        <v>1</v>
      </c>
      <c r="CH235" s="86" t="s">
        <v>1454</v>
      </c>
      <c r="CI235" s="86">
        <v>1</v>
      </c>
      <c r="CJ235" s="86" t="s">
        <v>1454</v>
      </c>
      <c r="CK235" s="86">
        <v>1</v>
      </c>
      <c r="CL235" s="86" t="s">
        <v>1454</v>
      </c>
      <c r="CM235" s="86">
        <v>1</v>
      </c>
      <c r="CN235" s="86" t="s">
        <v>1454</v>
      </c>
      <c r="CO235" s="86">
        <v>1</v>
      </c>
      <c r="CP235" s="87" t="s">
        <v>1478</v>
      </c>
      <c r="CQ235" s="152">
        <v>1</v>
      </c>
    </row>
    <row r="236" spans="1:95" ht="13.2" x14ac:dyDescent="0.25">
      <c r="A236" s="82">
        <v>45573.482184490742</v>
      </c>
      <c r="B236" s="83" t="s">
        <v>770</v>
      </c>
      <c r="C236" s="84" t="s">
        <v>771</v>
      </c>
      <c r="D236" s="83">
        <v>33.93</v>
      </c>
      <c r="E236" s="83">
        <v>0.13</v>
      </c>
      <c r="F236" s="83" t="s">
        <v>423</v>
      </c>
      <c r="G236" s="83" t="s">
        <v>76</v>
      </c>
      <c r="H236" s="83" t="s">
        <v>716</v>
      </c>
      <c r="I236" s="83" t="s">
        <v>63</v>
      </c>
      <c r="J236" s="83" t="s">
        <v>64</v>
      </c>
      <c r="K236" s="83" t="s">
        <v>84</v>
      </c>
      <c r="L236" s="83" t="s">
        <v>64</v>
      </c>
      <c r="M236" s="83" t="s">
        <v>84</v>
      </c>
      <c r="N236" s="83" t="s">
        <v>64</v>
      </c>
      <c r="O236" s="83" t="s">
        <v>64</v>
      </c>
      <c r="P236" s="83" t="s">
        <v>84</v>
      </c>
      <c r="Q236" s="83" t="s">
        <v>84</v>
      </c>
      <c r="R236" s="83" t="s">
        <v>64</v>
      </c>
      <c r="S236" s="83" t="s">
        <v>64</v>
      </c>
      <c r="T236" s="83" t="s">
        <v>64</v>
      </c>
      <c r="U236" s="83" t="s">
        <v>84</v>
      </c>
      <c r="V236" s="83" t="s">
        <v>64</v>
      </c>
      <c r="W236" s="83" t="s">
        <v>64</v>
      </c>
      <c r="X236" s="83" t="s">
        <v>64</v>
      </c>
      <c r="Y236" s="83" t="s">
        <v>64</v>
      </c>
      <c r="Z236" s="83" t="s">
        <v>65</v>
      </c>
      <c r="AA236" s="83" t="s">
        <v>66</v>
      </c>
      <c r="AB236" s="83" t="s">
        <v>66</v>
      </c>
      <c r="AC236" s="83" t="s">
        <v>65</v>
      </c>
      <c r="AD236" s="83" t="s">
        <v>65</v>
      </c>
      <c r="AE236" s="83" t="s">
        <v>65</v>
      </c>
      <c r="AF236" s="83" t="s">
        <v>66</v>
      </c>
      <c r="AG236" s="83" t="s">
        <v>65</v>
      </c>
      <c r="AH236" s="83" t="s">
        <v>65</v>
      </c>
      <c r="AI236" s="83" t="s">
        <v>101</v>
      </c>
      <c r="AJ236" s="83" t="s">
        <v>65</v>
      </c>
      <c r="AK236" s="83" t="s">
        <v>65</v>
      </c>
      <c r="AL236" s="83" t="s">
        <v>65</v>
      </c>
      <c r="AM236" s="83" t="s">
        <v>66</v>
      </c>
      <c r="AN236" s="83" t="s">
        <v>66</v>
      </c>
      <c r="AO236" s="83" t="s">
        <v>66</v>
      </c>
      <c r="AP236" s="83" t="s">
        <v>67</v>
      </c>
      <c r="AQ236" s="83" t="s">
        <v>67</v>
      </c>
      <c r="AR236" s="83" t="s">
        <v>86</v>
      </c>
      <c r="AS236" s="83" t="s">
        <v>772</v>
      </c>
      <c r="AT236" s="83" t="s">
        <v>87</v>
      </c>
      <c r="AU236" s="83" t="s">
        <v>67</v>
      </c>
      <c r="AV236" s="83" t="s">
        <v>71</v>
      </c>
      <c r="AW236" s="83" t="s">
        <v>72</v>
      </c>
      <c r="AX236" s="83" t="s">
        <v>72</v>
      </c>
      <c r="AY236" s="83" t="s">
        <v>73</v>
      </c>
      <c r="AZ236" s="83" t="s">
        <v>72</v>
      </c>
      <c r="BA236" s="83" t="s">
        <v>73</v>
      </c>
      <c r="BB236" s="83" t="s">
        <v>73</v>
      </c>
      <c r="BC236" s="83" t="s">
        <v>73</v>
      </c>
      <c r="BD236" s="83"/>
      <c r="BE236" s="83" t="s">
        <v>73</v>
      </c>
      <c r="BF236" s="83"/>
      <c r="BG236" s="87" t="s">
        <v>631</v>
      </c>
      <c r="BH236" s="86" t="s">
        <v>60</v>
      </c>
      <c r="BI236" s="76" t="s">
        <v>1414</v>
      </c>
      <c r="BJ236">
        <v>11</v>
      </c>
      <c r="BK236" s="87">
        <v>58</v>
      </c>
      <c r="BL236" s="87"/>
      <c r="BM236" s="86" t="s">
        <v>1126</v>
      </c>
      <c r="BN236" s="86" t="s">
        <v>1131</v>
      </c>
      <c r="BO236" s="87" t="s">
        <v>1426</v>
      </c>
      <c r="BP236" s="87"/>
      <c r="BQ236" s="87" t="s">
        <v>1472</v>
      </c>
      <c r="BR236" s="86" t="s">
        <v>1445</v>
      </c>
      <c r="BS236" s="86">
        <v>1</v>
      </c>
      <c r="BT236" s="86" t="s">
        <v>1445</v>
      </c>
      <c r="BU236" s="86">
        <v>1</v>
      </c>
      <c r="BV236" s="86" t="s">
        <v>63</v>
      </c>
      <c r="BW236" s="86">
        <v>1</v>
      </c>
      <c r="BX236" s="86" t="s">
        <v>1448</v>
      </c>
      <c r="BY236" s="86">
        <v>1</v>
      </c>
      <c r="BZ236" s="86" t="s">
        <v>1450</v>
      </c>
      <c r="CA236" s="86">
        <v>1</v>
      </c>
      <c r="CB236" s="86" t="s">
        <v>1452</v>
      </c>
      <c r="CC236" s="86">
        <v>0</v>
      </c>
      <c r="CD236" s="86" t="s">
        <v>1454</v>
      </c>
      <c r="CE236" s="86">
        <v>1</v>
      </c>
      <c r="CF236" s="86" t="s">
        <v>1454</v>
      </c>
      <c r="CG236" s="86">
        <v>1</v>
      </c>
      <c r="CH236" s="86" t="s">
        <v>226</v>
      </c>
      <c r="CI236" s="86">
        <v>0</v>
      </c>
      <c r="CJ236" s="86" t="s">
        <v>1454</v>
      </c>
      <c r="CK236" s="86">
        <v>1</v>
      </c>
      <c r="CL236" s="86" t="s">
        <v>226</v>
      </c>
      <c r="CM236" s="86">
        <v>0</v>
      </c>
      <c r="CN236" s="86" t="s">
        <v>226</v>
      </c>
      <c r="CO236" s="86">
        <v>0</v>
      </c>
      <c r="CP236" s="87" t="s">
        <v>1477</v>
      </c>
      <c r="CQ236" s="152">
        <v>0</v>
      </c>
    </row>
    <row r="237" spans="1:95" ht="13.2" x14ac:dyDescent="0.25">
      <c r="A237" s="82">
        <v>45573.486832129631</v>
      </c>
      <c r="B237" s="83" t="s">
        <v>778</v>
      </c>
      <c r="C237" s="84" t="s">
        <v>779</v>
      </c>
      <c r="D237" s="83">
        <v>64.3</v>
      </c>
      <c r="E237" s="83">
        <v>0.21</v>
      </c>
      <c r="F237" s="83" t="s">
        <v>423</v>
      </c>
      <c r="G237" s="83" t="s">
        <v>76</v>
      </c>
      <c r="H237" s="83" t="s">
        <v>683</v>
      </c>
      <c r="I237" s="83" t="s">
        <v>63</v>
      </c>
      <c r="J237" s="83" t="s">
        <v>64</v>
      </c>
      <c r="K237" s="83" t="s">
        <v>64</v>
      </c>
      <c r="L237" s="83" t="s">
        <v>64</v>
      </c>
      <c r="M237" s="83" t="s">
        <v>78</v>
      </c>
      <c r="N237" s="83" t="s">
        <v>64</v>
      </c>
      <c r="O237" s="83" t="s">
        <v>64</v>
      </c>
      <c r="P237" s="83" t="s">
        <v>84</v>
      </c>
      <c r="Q237" s="83" t="s">
        <v>64</v>
      </c>
      <c r="R237" s="83" t="s">
        <v>64</v>
      </c>
      <c r="S237" s="83" t="s">
        <v>64</v>
      </c>
      <c r="T237" s="83" t="s">
        <v>64</v>
      </c>
      <c r="U237" s="83" t="s">
        <v>64</v>
      </c>
      <c r="V237" s="83" t="s">
        <v>64</v>
      </c>
      <c r="W237" s="83" t="s">
        <v>64</v>
      </c>
      <c r="X237" s="83" t="s">
        <v>84</v>
      </c>
      <c r="Y237" s="83" t="s">
        <v>64</v>
      </c>
      <c r="Z237" s="83" t="s">
        <v>65</v>
      </c>
      <c r="AA237" s="83" t="s">
        <v>65</v>
      </c>
      <c r="AB237" s="83" t="s">
        <v>65</v>
      </c>
      <c r="AC237" s="83" t="s">
        <v>65</v>
      </c>
      <c r="AD237" s="83" t="s">
        <v>65</v>
      </c>
      <c r="AE237" s="83" t="s">
        <v>65</v>
      </c>
      <c r="AF237" s="83" t="s">
        <v>65</v>
      </c>
      <c r="AG237" s="83" t="s">
        <v>65</v>
      </c>
      <c r="AH237" s="83" t="s">
        <v>66</v>
      </c>
      <c r="AI237" s="83" t="s">
        <v>101</v>
      </c>
      <c r="AJ237" s="83" t="s">
        <v>65</v>
      </c>
      <c r="AK237" s="83" t="s">
        <v>65</v>
      </c>
      <c r="AL237" s="83" t="s">
        <v>65</v>
      </c>
      <c r="AM237" s="83" t="s">
        <v>65</v>
      </c>
      <c r="AN237" s="83" t="s">
        <v>66</v>
      </c>
      <c r="AO237" s="83" t="s">
        <v>65</v>
      </c>
      <c r="AP237" s="83" t="s">
        <v>67</v>
      </c>
      <c r="AQ237" s="83" t="s">
        <v>67</v>
      </c>
      <c r="AR237" s="83" t="s">
        <v>63</v>
      </c>
      <c r="AS237" s="83" t="s">
        <v>780</v>
      </c>
      <c r="AT237" s="83" t="s">
        <v>169</v>
      </c>
      <c r="AU237" s="83" t="s">
        <v>93</v>
      </c>
      <c r="AV237" s="83" t="s">
        <v>71</v>
      </c>
      <c r="AW237" s="83" t="s">
        <v>73</v>
      </c>
      <c r="AX237" s="83" t="s">
        <v>73</v>
      </c>
      <c r="AY237" s="83" t="s">
        <v>63</v>
      </c>
      <c r="AZ237" s="83" t="s">
        <v>73</v>
      </c>
      <c r="BA237" s="83" t="s">
        <v>73</v>
      </c>
      <c r="BB237" s="83" t="s">
        <v>73</v>
      </c>
      <c r="BC237" s="83" t="s">
        <v>73</v>
      </c>
      <c r="BD237" s="83"/>
      <c r="BE237" s="83" t="s">
        <v>73</v>
      </c>
      <c r="BF237" s="83"/>
      <c r="BG237" s="87" t="s">
        <v>631</v>
      </c>
      <c r="BH237" s="86" t="s">
        <v>60</v>
      </c>
      <c r="BI237" s="76" t="s">
        <v>1414</v>
      </c>
      <c r="BJ237">
        <v>14</v>
      </c>
      <c r="BK237" s="87">
        <v>62</v>
      </c>
      <c r="BL237" s="87"/>
      <c r="BM237" s="86" t="s">
        <v>1126</v>
      </c>
      <c r="BN237" s="86" t="s">
        <v>1131</v>
      </c>
      <c r="BO237" s="87" t="s">
        <v>247</v>
      </c>
      <c r="BP237" s="87"/>
      <c r="BQ237" s="87" t="s">
        <v>1472</v>
      </c>
      <c r="BR237" s="86" t="s">
        <v>1445</v>
      </c>
      <c r="BS237" s="86">
        <v>1</v>
      </c>
      <c r="BT237" s="86" t="s">
        <v>1445</v>
      </c>
      <c r="BU237" s="86">
        <v>1</v>
      </c>
      <c r="BV237" s="86" t="s">
        <v>63</v>
      </c>
      <c r="BW237" s="86">
        <v>1</v>
      </c>
      <c r="BX237" s="86" t="s">
        <v>1447</v>
      </c>
      <c r="BY237" s="86">
        <v>0</v>
      </c>
      <c r="BZ237" s="86" t="s">
        <v>1449</v>
      </c>
      <c r="CA237" s="86">
        <v>0</v>
      </c>
      <c r="CB237" s="86" t="s">
        <v>1452</v>
      </c>
      <c r="CC237" s="86">
        <v>0</v>
      </c>
      <c r="CD237" s="86" t="s">
        <v>226</v>
      </c>
      <c r="CE237" s="86">
        <v>0</v>
      </c>
      <c r="CF237" s="86" t="s">
        <v>226</v>
      </c>
      <c r="CG237" s="86">
        <v>0</v>
      </c>
      <c r="CH237" s="86" t="s">
        <v>1454</v>
      </c>
      <c r="CI237" s="86">
        <v>1</v>
      </c>
      <c r="CJ237" s="86" t="s">
        <v>226</v>
      </c>
      <c r="CK237" s="86">
        <v>0</v>
      </c>
      <c r="CL237" s="86" t="s">
        <v>226</v>
      </c>
      <c r="CM237" s="86">
        <v>0</v>
      </c>
      <c r="CN237" s="86" t="s">
        <v>226</v>
      </c>
      <c r="CO237" s="86">
        <v>0</v>
      </c>
      <c r="CP237" s="87" t="s">
        <v>1477</v>
      </c>
      <c r="CQ237" s="152">
        <v>0</v>
      </c>
    </row>
    <row r="238" spans="1:95" ht="13.2" x14ac:dyDescent="0.25">
      <c r="A238" s="82">
        <v>45573.489607048614</v>
      </c>
      <c r="B238" s="83" t="s">
        <v>785</v>
      </c>
      <c r="C238" s="84" t="s">
        <v>786</v>
      </c>
      <c r="D238" s="83">
        <v>28.6</v>
      </c>
      <c r="E238" s="83">
        <v>0.57999999999999996</v>
      </c>
      <c r="F238" s="83" t="s">
        <v>423</v>
      </c>
      <c r="G238" s="83" t="s">
        <v>76</v>
      </c>
      <c r="H238" s="83" t="s">
        <v>614</v>
      </c>
      <c r="I238" s="83" t="s">
        <v>63</v>
      </c>
      <c r="J238" s="83" t="s">
        <v>64</v>
      </c>
      <c r="K238" s="83" t="s">
        <v>64</v>
      </c>
      <c r="L238" s="83" t="s">
        <v>64</v>
      </c>
      <c r="M238" s="83" t="s">
        <v>84</v>
      </c>
      <c r="N238" s="83" t="s">
        <v>64</v>
      </c>
      <c r="O238" s="83" t="s">
        <v>84</v>
      </c>
      <c r="P238" s="83" t="s">
        <v>84</v>
      </c>
      <c r="Q238" s="83" t="s">
        <v>84</v>
      </c>
      <c r="R238" s="83" t="s">
        <v>64</v>
      </c>
      <c r="S238" s="83" t="s">
        <v>84</v>
      </c>
      <c r="T238" s="83" t="s">
        <v>64</v>
      </c>
      <c r="U238" s="83" t="s">
        <v>64</v>
      </c>
      <c r="V238" s="83" t="s">
        <v>64</v>
      </c>
      <c r="W238" s="83" t="s">
        <v>64</v>
      </c>
      <c r="X238" s="83" t="s">
        <v>84</v>
      </c>
      <c r="Y238" s="83" t="s">
        <v>64</v>
      </c>
      <c r="Z238" s="83" t="s">
        <v>65</v>
      </c>
      <c r="AA238" s="83" t="s">
        <v>65</v>
      </c>
      <c r="AB238" s="83" t="s">
        <v>65</v>
      </c>
      <c r="AC238" s="83" t="s">
        <v>65</v>
      </c>
      <c r="AD238" s="83" t="s">
        <v>65</v>
      </c>
      <c r="AE238" s="83" t="s">
        <v>65</v>
      </c>
      <c r="AF238" s="83" t="s">
        <v>65</v>
      </c>
      <c r="AG238" s="83" t="s">
        <v>65</v>
      </c>
      <c r="AH238" s="83" t="s">
        <v>65</v>
      </c>
      <c r="AI238" s="83" t="s">
        <v>101</v>
      </c>
      <c r="AJ238" s="83" t="s">
        <v>65</v>
      </c>
      <c r="AK238" s="83" t="s">
        <v>65</v>
      </c>
      <c r="AL238" s="83" t="s">
        <v>65</v>
      </c>
      <c r="AM238" s="83" t="s">
        <v>66</v>
      </c>
      <c r="AN238" s="83" t="s">
        <v>66</v>
      </c>
      <c r="AO238" s="83" t="s">
        <v>66</v>
      </c>
      <c r="AP238" s="83" t="s">
        <v>67</v>
      </c>
      <c r="AQ238" s="83" t="s">
        <v>67</v>
      </c>
      <c r="AR238" s="83" t="s">
        <v>63</v>
      </c>
      <c r="AS238" s="83" t="s">
        <v>81</v>
      </c>
      <c r="AT238" s="83" t="s">
        <v>69</v>
      </c>
      <c r="AU238" s="83" t="s">
        <v>93</v>
      </c>
      <c r="AV238" s="83" t="s">
        <v>71</v>
      </c>
      <c r="AW238" s="83" t="s">
        <v>73</v>
      </c>
      <c r="AX238" s="83" t="s">
        <v>72</v>
      </c>
      <c r="AY238" s="83" t="s">
        <v>73</v>
      </c>
      <c r="AZ238" s="83" t="s">
        <v>63</v>
      </c>
      <c r="BA238" s="83" t="s">
        <v>73</v>
      </c>
      <c r="BB238" s="83" t="s">
        <v>73</v>
      </c>
      <c r="BC238" s="83" t="s">
        <v>73</v>
      </c>
      <c r="BD238" s="83"/>
      <c r="BE238" s="83" t="s">
        <v>73</v>
      </c>
      <c r="BF238" s="83"/>
      <c r="BG238" s="87" t="s">
        <v>631</v>
      </c>
      <c r="BH238" s="86" t="s">
        <v>60</v>
      </c>
      <c r="BI238" s="76" t="s">
        <v>1414</v>
      </c>
      <c r="BJ238">
        <v>10</v>
      </c>
      <c r="BK238" s="87">
        <v>61</v>
      </c>
      <c r="BL238" s="87"/>
      <c r="BM238" s="86" t="s">
        <v>1126</v>
      </c>
      <c r="BN238" s="86" t="s">
        <v>1131</v>
      </c>
      <c r="BO238" s="87" t="s">
        <v>68</v>
      </c>
      <c r="BP238" s="87"/>
      <c r="BQ238" s="87" t="s">
        <v>1472</v>
      </c>
      <c r="BR238" s="86" t="s">
        <v>1445</v>
      </c>
      <c r="BS238" s="86">
        <v>1</v>
      </c>
      <c r="BT238" s="86" t="s">
        <v>1445</v>
      </c>
      <c r="BU238" s="86">
        <v>1</v>
      </c>
      <c r="BV238" s="86" t="s">
        <v>63</v>
      </c>
      <c r="BW238" s="86">
        <v>1</v>
      </c>
      <c r="BX238" s="86" t="s">
        <v>1447</v>
      </c>
      <c r="BY238" s="86">
        <v>0</v>
      </c>
      <c r="BZ238" s="86" t="s">
        <v>1449</v>
      </c>
      <c r="CA238" s="86">
        <v>0</v>
      </c>
      <c r="CB238" s="86" t="s">
        <v>1452</v>
      </c>
      <c r="CC238" s="86">
        <v>0</v>
      </c>
      <c r="CD238" s="86" t="s">
        <v>226</v>
      </c>
      <c r="CE238" s="86">
        <v>0</v>
      </c>
      <c r="CF238" s="86" t="s">
        <v>1454</v>
      </c>
      <c r="CG238" s="86">
        <v>1</v>
      </c>
      <c r="CH238" s="86" t="s">
        <v>226</v>
      </c>
      <c r="CI238" s="86">
        <v>0</v>
      </c>
      <c r="CJ238" s="86" t="s">
        <v>1454</v>
      </c>
      <c r="CK238" s="86">
        <v>1</v>
      </c>
      <c r="CL238" s="86" t="s">
        <v>226</v>
      </c>
      <c r="CM238" s="86">
        <v>0</v>
      </c>
      <c r="CN238" s="86" t="s">
        <v>226</v>
      </c>
      <c r="CO238" s="86">
        <v>0</v>
      </c>
      <c r="CP238" s="87" t="s">
        <v>1477</v>
      </c>
      <c r="CQ238" s="152">
        <v>0</v>
      </c>
    </row>
    <row r="239" spans="1:95" ht="13.2" x14ac:dyDescent="0.25">
      <c r="A239" s="82">
        <v>45573.490873379633</v>
      </c>
      <c r="B239" s="83" t="s">
        <v>789</v>
      </c>
      <c r="C239" s="84" t="s">
        <v>790</v>
      </c>
      <c r="D239" s="83">
        <v>56.25</v>
      </c>
      <c r="E239" s="83">
        <v>0.75</v>
      </c>
      <c r="F239" s="83" t="s">
        <v>423</v>
      </c>
      <c r="G239" s="83" t="s">
        <v>539</v>
      </c>
      <c r="H239" s="83" t="s">
        <v>614</v>
      </c>
      <c r="I239" s="83" t="s">
        <v>63</v>
      </c>
      <c r="J239" s="83" t="s">
        <v>64</v>
      </c>
      <c r="K239" s="83" t="s">
        <v>64</v>
      </c>
      <c r="L239" s="83" t="s">
        <v>64</v>
      </c>
      <c r="M239" s="83" t="s">
        <v>78</v>
      </c>
      <c r="N239" s="83" t="s">
        <v>64</v>
      </c>
      <c r="O239" s="83" t="s">
        <v>64</v>
      </c>
      <c r="P239" s="83" t="s">
        <v>64</v>
      </c>
      <c r="Q239" s="83" t="s">
        <v>64</v>
      </c>
      <c r="R239" s="83" t="s">
        <v>64</v>
      </c>
      <c r="S239" s="83" t="s">
        <v>64</v>
      </c>
      <c r="T239" s="83" t="s">
        <v>64</v>
      </c>
      <c r="U239" s="83" t="s">
        <v>64</v>
      </c>
      <c r="V239" s="83" t="s">
        <v>64</v>
      </c>
      <c r="W239" s="83" t="s">
        <v>84</v>
      </c>
      <c r="X239" s="83" t="s">
        <v>64</v>
      </c>
      <c r="Y239" s="83" t="s">
        <v>64</v>
      </c>
      <c r="Z239" s="83" t="s">
        <v>65</v>
      </c>
      <c r="AA239" s="83" t="s">
        <v>65</v>
      </c>
      <c r="AB239" s="83" t="s">
        <v>65</v>
      </c>
      <c r="AC239" s="83" t="s">
        <v>65</v>
      </c>
      <c r="AD239" s="83" t="s">
        <v>65</v>
      </c>
      <c r="AE239" s="83" t="s">
        <v>65</v>
      </c>
      <c r="AF239" s="83" t="s">
        <v>66</v>
      </c>
      <c r="AG239" s="83" t="s">
        <v>65</v>
      </c>
      <c r="AH239" s="83" t="s">
        <v>66</v>
      </c>
      <c r="AI239" s="83" t="s">
        <v>79</v>
      </c>
      <c r="AJ239" s="83" t="s">
        <v>65</v>
      </c>
      <c r="AK239" s="83" t="s">
        <v>65</v>
      </c>
      <c r="AL239" s="83" t="s">
        <v>65</v>
      </c>
      <c r="AM239" s="83" t="s">
        <v>65</v>
      </c>
      <c r="AN239" s="83" t="s">
        <v>65</v>
      </c>
      <c r="AO239" s="83" t="s">
        <v>65</v>
      </c>
      <c r="AP239" s="83" t="s">
        <v>67</v>
      </c>
      <c r="AQ239" s="83" t="s">
        <v>67</v>
      </c>
      <c r="AR239" s="83" t="s">
        <v>63</v>
      </c>
      <c r="AS239" s="83" t="s">
        <v>223</v>
      </c>
      <c r="AT239" s="83" t="s">
        <v>69</v>
      </c>
      <c r="AU239" s="83" t="s">
        <v>70</v>
      </c>
      <c r="AV239" s="83" t="s">
        <v>71</v>
      </c>
      <c r="AW239" s="83" t="s">
        <v>73</v>
      </c>
      <c r="AX239" s="83" t="s">
        <v>73</v>
      </c>
      <c r="AY239" s="83" t="s">
        <v>73</v>
      </c>
      <c r="AZ239" s="83" t="s">
        <v>72</v>
      </c>
      <c r="BA239" s="83" t="s">
        <v>73</v>
      </c>
      <c r="BB239" s="83" t="s">
        <v>73</v>
      </c>
      <c r="BC239" s="83" t="s">
        <v>73</v>
      </c>
      <c r="BD239" s="83"/>
      <c r="BE239" s="83" t="s">
        <v>73</v>
      </c>
      <c r="BF239" s="83"/>
      <c r="BG239" s="87" t="s">
        <v>631</v>
      </c>
      <c r="BH239" s="86" t="s">
        <v>60</v>
      </c>
      <c r="BI239" s="76" t="s">
        <v>1414</v>
      </c>
      <c r="BJ239">
        <v>15</v>
      </c>
      <c r="BK239" s="87">
        <v>61</v>
      </c>
      <c r="BL239" s="87"/>
      <c r="BM239" s="86" t="s">
        <v>1126</v>
      </c>
      <c r="BN239" s="86" t="s">
        <v>1131</v>
      </c>
      <c r="BO239" s="87" t="s">
        <v>68</v>
      </c>
      <c r="BP239" s="87"/>
      <c r="BQ239" s="87" t="s">
        <v>1472</v>
      </c>
      <c r="BR239" s="86" t="s">
        <v>1445</v>
      </c>
      <c r="BS239" s="86">
        <v>1</v>
      </c>
      <c r="BT239" s="86" t="s">
        <v>1445</v>
      </c>
      <c r="BU239" s="86">
        <v>1</v>
      </c>
      <c r="BV239" s="86" t="s">
        <v>63</v>
      </c>
      <c r="BW239" s="86">
        <v>1</v>
      </c>
      <c r="BX239" s="86" t="s">
        <v>1447</v>
      </c>
      <c r="BY239" s="86">
        <v>0</v>
      </c>
      <c r="BZ239" s="86" t="s">
        <v>1470</v>
      </c>
      <c r="CA239" s="86">
        <v>2</v>
      </c>
      <c r="CB239" s="86" t="s">
        <v>1452</v>
      </c>
      <c r="CC239" s="86">
        <v>0</v>
      </c>
      <c r="CD239" s="86" t="s">
        <v>226</v>
      </c>
      <c r="CE239" s="86">
        <v>0</v>
      </c>
      <c r="CF239" s="86" t="s">
        <v>226</v>
      </c>
      <c r="CG239" s="86">
        <v>0</v>
      </c>
      <c r="CH239" s="86" t="s">
        <v>226</v>
      </c>
      <c r="CI239" s="86">
        <v>0</v>
      </c>
      <c r="CJ239" s="86" t="s">
        <v>1454</v>
      </c>
      <c r="CK239" s="86">
        <v>1</v>
      </c>
      <c r="CL239" s="86" t="s">
        <v>226</v>
      </c>
      <c r="CM239" s="86">
        <v>0</v>
      </c>
      <c r="CN239" s="86" t="s">
        <v>226</v>
      </c>
      <c r="CO239" s="86">
        <v>0</v>
      </c>
      <c r="CP239" s="87" t="s">
        <v>1477</v>
      </c>
      <c r="CQ239" s="152">
        <v>0</v>
      </c>
    </row>
    <row r="240" spans="1:95" ht="13.2" x14ac:dyDescent="0.25">
      <c r="A240" s="82">
        <v>45573.495781817124</v>
      </c>
      <c r="B240" s="83" t="s">
        <v>795</v>
      </c>
      <c r="C240" s="84" t="s">
        <v>796</v>
      </c>
      <c r="D240" s="83">
        <v>100</v>
      </c>
      <c r="E240" s="83">
        <v>0.54</v>
      </c>
      <c r="F240" s="83" t="s">
        <v>423</v>
      </c>
      <c r="G240" s="83" t="s">
        <v>76</v>
      </c>
      <c r="H240" s="83" t="s">
        <v>631</v>
      </c>
      <c r="I240" s="83" t="s">
        <v>63</v>
      </c>
      <c r="J240" s="83" t="s">
        <v>64</v>
      </c>
      <c r="K240" s="83" t="s">
        <v>64</v>
      </c>
      <c r="L240" s="83" t="s">
        <v>64</v>
      </c>
      <c r="M240" s="83" t="s">
        <v>64</v>
      </c>
      <c r="N240" s="83" t="s">
        <v>64</v>
      </c>
      <c r="O240" s="83" t="s">
        <v>64</v>
      </c>
      <c r="P240" s="83" t="s">
        <v>64</v>
      </c>
      <c r="Q240" s="83" t="s">
        <v>64</v>
      </c>
      <c r="R240" s="83" t="s">
        <v>64</v>
      </c>
      <c r="S240" s="83" t="s">
        <v>64</v>
      </c>
      <c r="T240" s="83" t="s">
        <v>64</v>
      </c>
      <c r="U240" s="83" t="s">
        <v>64</v>
      </c>
      <c r="V240" s="83" t="s">
        <v>64</v>
      </c>
      <c r="W240" s="83" t="s">
        <v>64</v>
      </c>
      <c r="X240" s="83" t="s">
        <v>64</v>
      </c>
      <c r="Y240" s="83" t="s">
        <v>64</v>
      </c>
      <c r="Z240" s="83" t="s">
        <v>65</v>
      </c>
      <c r="AA240" s="83" t="s">
        <v>65</v>
      </c>
      <c r="AB240" s="83" t="s">
        <v>65</v>
      </c>
      <c r="AC240" s="83" t="s">
        <v>66</v>
      </c>
      <c r="AD240" s="83" t="s">
        <v>65</v>
      </c>
      <c r="AE240" s="83" t="s">
        <v>66</v>
      </c>
      <c r="AF240" s="83" t="s">
        <v>66</v>
      </c>
      <c r="AG240" s="83" t="s">
        <v>65</v>
      </c>
      <c r="AH240" s="83" t="s">
        <v>66</v>
      </c>
      <c r="AI240" s="83" t="s">
        <v>101</v>
      </c>
      <c r="AJ240" s="83" t="s">
        <v>65</v>
      </c>
      <c r="AK240" s="83" t="s">
        <v>66</v>
      </c>
      <c r="AL240" s="83" t="s">
        <v>66</v>
      </c>
      <c r="AM240" s="83" t="s">
        <v>66</v>
      </c>
      <c r="AN240" s="83" t="s">
        <v>66</v>
      </c>
      <c r="AO240" s="83" t="s">
        <v>66</v>
      </c>
      <c r="AP240" s="83" t="s">
        <v>67</v>
      </c>
      <c r="AQ240" s="83" t="s">
        <v>67</v>
      </c>
      <c r="AR240" s="83" t="s">
        <v>63</v>
      </c>
      <c r="AS240" s="83" t="s">
        <v>68</v>
      </c>
      <c r="AT240" s="83" t="s">
        <v>87</v>
      </c>
      <c r="AU240" s="83" t="s">
        <v>93</v>
      </c>
      <c r="AV240" s="83" t="s">
        <v>71</v>
      </c>
      <c r="AW240" s="83" t="s">
        <v>73</v>
      </c>
      <c r="AX240" s="83" t="s">
        <v>73</v>
      </c>
      <c r="AY240" s="83" t="s">
        <v>72</v>
      </c>
      <c r="AZ240" s="83" t="s">
        <v>72</v>
      </c>
      <c r="BA240" s="83" t="s">
        <v>73</v>
      </c>
      <c r="BB240" s="83" t="s">
        <v>73</v>
      </c>
      <c r="BC240" s="83" t="s">
        <v>73</v>
      </c>
      <c r="BD240" s="83"/>
      <c r="BE240" s="83" t="s">
        <v>73</v>
      </c>
      <c r="BF240" s="83"/>
      <c r="BG240" s="87" t="s">
        <v>631</v>
      </c>
      <c r="BH240" s="86" t="s">
        <v>60</v>
      </c>
      <c r="BI240" s="76" t="s">
        <v>1414</v>
      </c>
      <c r="BJ240">
        <v>15</v>
      </c>
      <c r="BK240" s="87">
        <v>55</v>
      </c>
      <c r="BL240" s="87"/>
      <c r="BM240" s="86" t="s">
        <v>1126</v>
      </c>
      <c r="BN240" s="86" t="s">
        <v>1131</v>
      </c>
      <c r="BO240" s="87" t="s">
        <v>68</v>
      </c>
      <c r="BP240" s="87"/>
      <c r="BQ240" s="87" t="s">
        <v>1472</v>
      </c>
      <c r="BR240" s="86" t="s">
        <v>1445</v>
      </c>
      <c r="BS240" s="86">
        <v>1</v>
      </c>
      <c r="BT240" s="86" t="s">
        <v>1445</v>
      </c>
      <c r="BU240" s="86">
        <v>1</v>
      </c>
      <c r="BV240" s="86" t="s">
        <v>63</v>
      </c>
      <c r="BW240" s="86">
        <v>1</v>
      </c>
      <c r="BX240" s="86" t="s">
        <v>1448</v>
      </c>
      <c r="BY240" s="86">
        <v>1</v>
      </c>
      <c r="BZ240" s="86" t="s">
        <v>1449</v>
      </c>
      <c r="CA240" s="86">
        <v>0</v>
      </c>
      <c r="CB240" s="86" t="s">
        <v>1452</v>
      </c>
      <c r="CC240" s="86">
        <v>0</v>
      </c>
      <c r="CD240" s="86" t="s">
        <v>226</v>
      </c>
      <c r="CE240" s="86">
        <v>0</v>
      </c>
      <c r="CF240" s="86" t="s">
        <v>226</v>
      </c>
      <c r="CG240" s="86">
        <v>0</v>
      </c>
      <c r="CH240" s="86" t="s">
        <v>1454</v>
      </c>
      <c r="CI240" s="86">
        <v>1</v>
      </c>
      <c r="CJ240" s="86" t="s">
        <v>1454</v>
      </c>
      <c r="CK240" s="86">
        <v>1</v>
      </c>
      <c r="CL240" s="86" t="s">
        <v>226</v>
      </c>
      <c r="CM240" s="86">
        <v>0</v>
      </c>
      <c r="CN240" s="86" t="s">
        <v>226</v>
      </c>
      <c r="CO240" s="86">
        <v>0</v>
      </c>
      <c r="CP240" s="87" t="s">
        <v>1477</v>
      </c>
      <c r="CQ240" s="152">
        <v>0</v>
      </c>
    </row>
    <row r="241" spans="1:95" ht="13.2" x14ac:dyDescent="0.25">
      <c r="A241" s="82">
        <v>45573.496779814814</v>
      </c>
      <c r="B241" s="83" t="s">
        <v>797</v>
      </c>
      <c r="C241" s="84" t="s">
        <v>798</v>
      </c>
      <c r="D241" s="83">
        <v>40.74</v>
      </c>
      <c r="E241" s="83">
        <v>0.08</v>
      </c>
      <c r="F241" s="83" t="s">
        <v>423</v>
      </c>
      <c r="G241" s="83" t="s">
        <v>76</v>
      </c>
      <c r="H241" s="83" t="s">
        <v>614</v>
      </c>
      <c r="I241" s="83" t="s">
        <v>63</v>
      </c>
      <c r="J241" s="83" t="s">
        <v>64</v>
      </c>
      <c r="K241" s="83" t="s">
        <v>64</v>
      </c>
      <c r="L241" s="83" t="s">
        <v>64</v>
      </c>
      <c r="M241" s="83" t="s">
        <v>78</v>
      </c>
      <c r="N241" s="83" t="s">
        <v>64</v>
      </c>
      <c r="O241" s="83" t="s">
        <v>64</v>
      </c>
      <c r="P241" s="83" t="s">
        <v>84</v>
      </c>
      <c r="Q241" s="83" t="s">
        <v>64</v>
      </c>
      <c r="R241" s="83" t="s">
        <v>64</v>
      </c>
      <c r="S241" s="83" t="s">
        <v>64</v>
      </c>
      <c r="T241" s="83" t="s">
        <v>64</v>
      </c>
      <c r="U241" s="83" t="s">
        <v>84</v>
      </c>
      <c r="V241" s="83" t="s">
        <v>64</v>
      </c>
      <c r="W241" s="83" t="s">
        <v>64</v>
      </c>
      <c r="X241" s="83" t="s">
        <v>64</v>
      </c>
      <c r="Y241" s="83" t="s">
        <v>64</v>
      </c>
      <c r="Z241" s="83" t="s">
        <v>65</v>
      </c>
      <c r="AA241" s="83" t="s">
        <v>65</v>
      </c>
      <c r="AB241" s="83" t="s">
        <v>66</v>
      </c>
      <c r="AC241" s="83" t="s">
        <v>66</v>
      </c>
      <c r="AD241" s="83" t="s">
        <v>66</v>
      </c>
      <c r="AE241" s="83" t="s">
        <v>66</v>
      </c>
      <c r="AF241" s="83" t="s">
        <v>66</v>
      </c>
      <c r="AG241" s="83" t="s">
        <v>65</v>
      </c>
      <c r="AH241" s="83" t="s">
        <v>66</v>
      </c>
      <c r="AI241" s="83" t="s">
        <v>101</v>
      </c>
      <c r="AJ241" s="83" t="s">
        <v>65</v>
      </c>
      <c r="AK241" s="83" t="s">
        <v>66</v>
      </c>
      <c r="AL241" s="83" t="s">
        <v>66</v>
      </c>
      <c r="AM241" s="83" t="s">
        <v>66</v>
      </c>
      <c r="AN241" s="83" t="s">
        <v>66</v>
      </c>
      <c r="AO241" s="83" t="s">
        <v>66</v>
      </c>
      <c r="AP241" s="83" t="s">
        <v>67</v>
      </c>
      <c r="AQ241" s="83" t="s">
        <v>67</v>
      </c>
      <c r="AR241" s="83" t="s">
        <v>86</v>
      </c>
      <c r="AS241" s="83" t="s">
        <v>68</v>
      </c>
      <c r="AT241" s="83" t="s">
        <v>87</v>
      </c>
      <c r="AU241" s="83" t="s">
        <v>70</v>
      </c>
      <c r="AV241" s="83" t="s">
        <v>132</v>
      </c>
      <c r="AW241" s="83" t="s">
        <v>73</v>
      </c>
      <c r="AX241" s="83" t="s">
        <v>72</v>
      </c>
      <c r="AY241" s="83" t="s">
        <v>73</v>
      </c>
      <c r="AZ241" s="83" t="s">
        <v>72</v>
      </c>
      <c r="BA241" s="83" t="s">
        <v>73</v>
      </c>
      <c r="BB241" s="83" t="s">
        <v>73</v>
      </c>
      <c r="BC241" s="83" t="s">
        <v>73</v>
      </c>
      <c r="BD241" s="83"/>
      <c r="BE241" s="83" t="s">
        <v>73</v>
      </c>
      <c r="BF241" s="83"/>
      <c r="BG241" s="87" t="s">
        <v>631</v>
      </c>
      <c r="BH241" s="86" t="s">
        <v>60</v>
      </c>
      <c r="BI241" s="76" t="s">
        <v>1414</v>
      </c>
      <c r="BJ241">
        <v>14</v>
      </c>
      <c r="BK241" s="87">
        <v>53</v>
      </c>
      <c r="BL241" s="87"/>
      <c r="BM241" s="86" t="s">
        <v>1126</v>
      </c>
      <c r="BN241" s="86" t="s">
        <v>1131</v>
      </c>
      <c r="BO241" s="87" t="s">
        <v>68</v>
      </c>
      <c r="BP241" s="87"/>
      <c r="BQ241" s="87" t="s">
        <v>1472</v>
      </c>
      <c r="BR241" s="86" t="s">
        <v>1445</v>
      </c>
      <c r="BS241" s="86">
        <v>1</v>
      </c>
      <c r="BT241" s="86" t="s">
        <v>1445</v>
      </c>
      <c r="BU241" s="86">
        <v>1</v>
      </c>
      <c r="BV241" s="86" t="s">
        <v>63</v>
      </c>
      <c r="BW241" s="86">
        <v>1</v>
      </c>
      <c r="BX241" s="86" t="s">
        <v>1448</v>
      </c>
      <c r="BY241" s="86">
        <v>1</v>
      </c>
      <c r="BZ241" s="86" t="s">
        <v>1470</v>
      </c>
      <c r="CA241" s="86">
        <v>2</v>
      </c>
      <c r="CB241" s="86" t="s">
        <v>1452</v>
      </c>
      <c r="CC241" s="86">
        <v>0</v>
      </c>
      <c r="CD241" s="86" t="s">
        <v>226</v>
      </c>
      <c r="CE241" s="86">
        <v>0</v>
      </c>
      <c r="CF241" s="86" t="s">
        <v>1454</v>
      </c>
      <c r="CG241" s="86">
        <v>1</v>
      </c>
      <c r="CH241" s="86" t="s">
        <v>226</v>
      </c>
      <c r="CI241" s="86">
        <v>0</v>
      </c>
      <c r="CJ241" s="86" t="s">
        <v>1454</v>
      </c>
      <c r="CK241" s="86">
        <v>1</v>
      </c>
      <c r="CL241" s="86" t="s">
        <v>226</v>
      </c>
      <c r="CM241" s="86">
        <v>0</v>
      </c>
      <c r="CN241" s="86" t="s">
        <v>226</v>
      </c>
      <c r="CO241" s="86">
        <v>0</v>
      </c>
      <c r="CP241" s="87" t="s">
        <v>1477</v>
      </c>
      <c r="CQ241" s="152">
        <v>0</v>
      </c>
    </row>
    <row r="242" spans="1:95" ht="13.2" x14ac:dyDescent="0.25">
      <c r="A242" s="82">
        <v>45573.497688321761</v>
      </c>
      <c r="B242" s="83" t="s">
        <v>799</v>
      </c>
      <c r="C242" s="84" t="s">
        <v>800</v>
      </c>
      <c r="D242" s="83">
        <v>44.6</v>
      </c>
      <c r="E242" s="83">
        <v>0.25</v>
      </c>
      <c r="F242" s="83" t="s">
        <v>423</v>
      </c>
      <c r="G242" s="83" t="s">
        <v>291</v>
      </c>
      <c r="H242" s="83" t="s">
        <v>614</v>
      </c>
      <c r="I242" s="83" t="s">
        <v>63</v>
      </c>
      <c r="J242" s="83" t="s">
        <v>64</v>
      </c>
      <c r="K242" s="83" t="s">
        <v>64</v>
      </c>
      <c r="L242" s="83" t="s">
        <v>64</v>
      </c>
      <c r="M242" s="83" t="s">
        <v>78</v>
      </c>
      <c r="N242" s="83" t="s">
        <v>64</v>
      </c>
      <c r="O242" s="83" t="s">
        <v>64</v>
      </c>
      <c r="P242" s="83" t="s">
        <v>64</v>
      </c>
      <c r="Q242" s="83" t="s">
        <v>84</v>
      </c>
      <c r="R242" s="83" t="s">
        <v>64</v>
      </c>
      <c r="S242" s="83" t="s">
        <v>64</v>
      </c>
      <c r="T242" s="83" t="s">
        <v>64</v>
      </c>
      <c r="U242" s="83" t="s">
        <v>64</v>
      </c>
      <c r="V242" s="83" t="s">
        <v>64</v>
      </c>
      <c r="W242" s="83" t="s">
        <v>64</v>
      </c>
      <c r="X242" s="83" t="s">
        <v>64</v>
      </c>
      <c r="Y242" s="83" t="s">
        <v>64</v>
      </c>
      <c r="Z242" s="83" t="s">
        <v>65</v>
      </c>
      <c r="AA242" s="83" t="s">
        <v>65</v>
      </c>
      <c r="AB242" s="83" t="s">
        <v>65</v>
      </c>
      <c r="AC242" s="83" t="s">
        <v>65</v>
      </c>
      <c r="AD242" s="83" t="s">
        <v>65</v>
      </c>
      <c r="AE242" s="83" t="s">
        <v>65</v>
      </c>
      <c r="AF242" s="83" t="s">
        <v>65</v>
      </c>
      <c r="AG242" s="83" t="s">
        <v>65</v>
      </c>
      <c r="AH242" s="83" t="s">
        <v>79</v>
      </c>
      <c r="AI242" s="83" t="s">
        <v>79</v>
      </c>
      <c r="AJ242" s="83" t="s">
        <v>65</v>
      </c>
      <c r="AK242" s="83" t="s">
        <v>65</v>
      </c>
      <c r="AL242" s="83" t="s">
        <v>65</v>
      </c>
      <c r="AM242" s="83" t="s">
        <v>65</v>
      </c>
      <c r="AN242" s="83" t="s">
        <v>66</v>
      </c>
      <c r="AO242" s="83" t="s">
        <v>65</v>
      </c>
      <c r="AP242" s="83" t="s">
        <v>80</v>
      </c>
      <c r="AQ242" s="83" t="s">
        <v>80</v>
      </c>
      <c r="AR242" s="83" t="s">
        <v>63</v>
      </c>
      <c r="AS242" s="83" t="s">
        <v>68</v>
      </c>
      <c r="AT242" s="83" t="s">
        <v>69</v>
      </c>
      <c r="AU242" s="83" t="s">
        <v>93</v>
      </c>
      <c r="AV242" s="83" t="s">
        <v>71</v>
      </c>
      <c r="AW242" s="83" t="s">
        <v>72</v>
      </c>
      <c r="AX242" s="83" t="s">
        <v>73</v>
      </c>
      <c r="AY242" s="83" t="s">
        <v>73</v>
      </c>
      <c r="AZ242" s="83" t="s">
        <v>72</v>
      </c>
      <c r="BA242" s="83" t="s">
        <v>73</v>
      </c>
      <c r="BB242" s="83" t="s">
        <v>72</v>
      </c>
      <c r="BC242" s="83" t="s">
        <v>73</v>
      </c>
      <c r="BD242" s="83"/>
      <c r="BE242" s="83" t="s">
        <v>73</v>
      </c>
      <c r="BF242" s="83"/>
      <c r="BG242" s="87" t="s">
        <v>631</v>
      </c>
      <c r="BH242" s="86" t="s">
        <v>60</v>
      </c>
      <c r="BI242" s="76" t="s">
        <v>1414</v>
      </c>
      <c r="BJ242">
        <v>15</v>
      </c>
      <c r="BK242" s="87">
        <v>60</v>
      </c>
      <c r="BL242" s="87"/>
      <c r="BM242" s="86" t="s">
        <v>1126</v>
      </c>
      <c r="BN242" s="86" t="s">
        <v>1131</v>
      </c>
      <c r="BO242" s="87" t="s">
        <v>68</v>
      </c>
      <c r="BP242" s="87"/>
      <c r="BQ242" s="87" t="s">
        <v>1472</v>
      </c>
      <c r="BR242" s="86" t="s">
        <v>1444</v>
      </c>
      <c r="BS242" s="86">
        <v>0</v>
      </c>
      <c r="BT242" s="86" t="s">
        <v>1444</v>
      </c>
      <c r="BU242" s="86">
        <v>0</v>
      </c>
      <c r="BV242" s="86" t="s">
        <v>63</v>
      </c>
      <c r="BW242" s="86">
        <v>1</v>
      </c>
      <c r="BX242" s="86" t="s">
        <v>1447</v>
      </c>
      <c r="BY242" s="86">
        <v>0</v>
      </c>
      <c r="BZ242" s="86" t="s">
        <v>1449</v>
      </c>
      <c r="CA242" s="86">
        <v>0</v>
      </c>
      <c r="CB242" s="86" t="s">
        <v>1452</v>
      </c>
      <c r="CC242" s="86">
        <v>0</v>
      </c>
      <c r="CD242" s="86" t="s">
        <v>1454</v>
      </c>
      <c r="CE242" s="86">
        <v>1</v>
      </c>
      <c r="CF242" s="86" t="s">
        <v>226</v>
      </c>
      <c r="CG242" s="86">
        <v>0</v>
      </c>
      <c r="CH242" s="86" t="s">
        <v>226</v>
      </c>
      <c r="CI242" s="86">
        <v>0</v>
      </c>
      <c r="CJ242" s="86" t="s">
        <v>1454</v>
      </c>
      <c r="CK242" s="86">
        <v>1</v>
      </c>
      <c r="CL242" s="86" t="s">
        <v>226</v>
      </c>
      <c r="CM242" s="86">
        <v>0</v>
      </c>
      <c r="CN242" s="86" t="s">
        <v>1454</v>
      </c>
      <c r="CO242" s="86">
        <v>1</v>
      </c>
      <c r="CP242" s="87" t="s">
        <v>1477</v>
      </c>
      <c r="CQ242" s="152">
        <v>0</v>
      </c>
    </row>
    <row r="243" spans="1:95" ht="13.2" x14ac:dyDescent="0.25">
      <c r="A243" s="82">
        <v>45573.499818819444</v>
      </c>
      <c r="B243" s="83" t="s">
        <v>801</v>
      </c>
      <c r="C243" s="84" t="s">
        <v>802</v>
      </c>
      <c r="D243" s="83">
        <v>100</v>
      </c>
      <c r="E243" s="83">
        <v>0.67</v>
      </c>
      <c r="F243" s="83" t="s">
        <v>423</v>
      </c>
      <c r="G243" s="83" t="s">
        <v>539</v>
      </c>
      <c r="H243" s="83" t="s">
        <v>683</v>
      </c>
      <c r="I243" s="83" t="s">
        <v>63</v>
      </c>
      <c r="J243" s="83" t="s">
        <v>64</v>
      </c>
      <c r="K243" s="83" t="s">
        <v>64</v>
      </c>
      <c r="L243" s="83" t="s">
        <v>64</v>
      </c>
      <c r="M243" s="83" t="s">
        <v>78</v>
      </c>
      <c r="N243" s="83" t="s">
        <v>64</v>
      </c>
      <c r="O243" s="83" t="s">
        <v>84</v>
      </c>
      <c r="P243" s="83" t="s">
        <v>84</v>
      </c>
      <c r="Q243" s="83" t="s">
        <v>64</v>
      </c>
      <c r="R243" s="83" t="s">
        <v>64</v>
      </c>
      <c r="S243" s="83" t="s">
        <v>64</v>
      </c>
      <c r="T243" s="83" t="s">
        <v>64</v>
      </c>
      <c r="U243" s="83" t="s">
        <v>64</v>
      </c>
      <c r="V243" s="83" t="s">
        <v>84</v>
      </c>
      <c r="W243" s="83" t="s">
        <v>84</v>
      </c>
      <c r="X243" s="83" t="s">
        <v>64</v>
      </c>
      <c r="Y243" s="83" t="s">
        <v>64</v>
      </c>
      <c r="Z243" s="83" t="s">
        <v>65</v>
      </c>
      <c r="AA243" s="83" t="s">
        <v>65</v>
      </c>
      <c r="AB243" s="83" t="s">
        <v>65</v>
      </c>
      <c r="AC243" s="83" t="s">
        <v>65</v>
      </c>
      <c r="AD243" s="83" t="s">
        <v>65</v>
      </c>
      <c r="AE243" s="83" t="s">
        <v>65</v>
      </c>
      <c r="AF243" s="83" t="s">
        <v>66</v>
      </c>
      <c r="AG243" s="83" t="s">
        <v>65</v>
      </c>
      <c r="AH243" s="83" t="s">
        <v>65</v>
      </c>
      <c r="AI243" s="83" t="s">
        <v>65</v>
      </c>
      <c r="AJ243" s="83" t="s">
        <v>65</v>
      </c>
      <c r="AK243" s="83" t="s">
        <v>65</v>
      </c>
      <c r="AL243" s="83" t="s">
        <v>65</v>
      </c>
      <c r="AM243" s="83" t="s">
        <v>65</v>
      </c>
      <c r="AN243" s="83" t="s">
        <v>65</v>
      </c>
      <c r="AO243" s="83" t="s">
        <v>65</v>
      </c>
      <c r="AP243" s="83" t="s">
        <v>67</v>
      </c>
      <c r="AQ243" s="83" t="s">
        <v>67</v>
      </c>
      <c r="AR243" s="83" t="s">
        <v>86</v>
      </c>
      <c r="AS243" s="83" t="s">
        <v>803</v>
      </c>
      <c r="AT243" s="83" t="s">
        <v>87</v>
      </c>
      <c r="AU243" s="83" t="s">
        <v>70</v>
      </c>
      <c r="AV243" s="83" t="s">
        <v>71</v>
      </c>
      <c r="AW243" s="83" t="s">
        <v>73</v>
      </c>
      <c r="AX243" s="83" t="s">
        <v>73</v>
      </c>
      <c r="AY243" s="83" t="s">
        <v>73</v>
      </c>
      <c r="AZ243" s="83" t="s">
        <v>72</v>
      </c>
      <c r="BA243" s="83" t="s">
        <v>72</v>
      </c>
      <c r="BB243" s="83" t="s">
        <v>73</v>
      </c>
      <c r="BC243" s="83" t="s">
        <v>73</v>
      </c>
      <c r="BD243" s="83"/>
      <c r="BE243" s="83" t="s">
        <v>73</v>
      </c>
      <c r="BF243" s="83"/>
      <c r="BG243" s="87" t="s">
        <v>631</v>
      </c>
      <c r="BH243" s="86" t="s">
        <v>60</v>
      </c>
      <c r="BI243" s="76" t="s">
        <v>1414</v>
      </c>
      <c r="BJ243">
        <v>12</v>
      </c>
      <c r="BK243" s="87">
        <v>60</v>
      </c>
      <c r="BL243" s="87"/>
      <c r="BM243" s="86" t="s">
        <v>1126</v>
      </c>
      <c r="BN243" s="86" t="s">
        <v>1131</v>
      </c>
      <c r="BO243" s="87" t="s">
        <v>1427</v>
      </c>
      <c r="BP243" s="87"/>
      <c r="BQ243" s="87" t="s">
        <v>1473</v>
      </c>
      <c r="BR243" s="86" t="s">
        <v>1445</v>
      </c>
      <c r="BS243" s="86">
        <v>1</v>
      </c>
      <c r="BT243" s="86" t="s">
        <v>1445</v>
      </c>
      <c r="BU243" s="86">
        <v>1</v>
      </c>
      <c r="BV243" s="86" t="s">
        <v>73</v>
      </c>
      <c r="BW243" s="86">
        <v>0</v>
      </c>
      <c r="BX243" s="86" t="s">
        <v>1448</v>
      </c>
      <c r="BY243" s="86">
        <v>1</v>
      </c>
      <c r="BZ243" s="86" t="s">
        <v>1470</v>
      </c>
      <c r="CA243" s="86">
        <v>2</v>
      </c>
      <c r="CB243" s="86" t="s">
        <v>1452</v>
      </c>
      <c r="CC243" s="86">
        <v>0</v>
      </c>
      <c r="CD243" s="86" t="s">
        <v>226</v>
      </c>
      <c r="CE243" s="86">
        <v>0</v>
      </c>
      <c r="CF243" s="86" t="s">
        <v>226</v>
      </c>
      <c r="CG243" s="86">
        <v>0</v>
      </c>
      <c r="CH243" s="86" t="s">
        <v>226</v>
      </c>
      <c r="CI243" s="86">
        <v>0</v>
      </c>
      <c r="CJ243" s="86" t="s">
        <v>1454</v>
      </c>
      <c r="CK243" s="86">
        <v>1</v>
      </c>
      <c r="CL243" s="86" t="s">
        <v>1454</v>
      </c>
      <c r="CM243" s="86">
        <v>1</v>
      </c>
      <c r="CN243" s="86" t="s">
        <v>226</v>
      </c>
      <c r="CO243" s="86">
        <v>0</v>
      </c>
      <c r="CP243" s="87" t="s">
        <v>1477</v>
      </c>
      <c r="CQ243" s="152">
        <v>0</v>
      </c>
    </row>
    <row r="244" spans="1:95" ht="13.2" x14ac:dyDescent="0.25">
      <c r="A244" s="82">
        <v>45573.500239270834</v>
      </c>
      <c r="B244" s="83" t="s">
        <v>804</v>
      </c>
      <c r="C244" s="84" t="s">
        <v>805</v>
      </c>
      <c r="D244" s="83">
        <v>52.68</v>
      </c>
      <c r="E244" s="83">
        <v>0.13</v>
      </c>
      <c r="F244" s="83" t="s">
        <v>423</v>
      </c>
      <c r="G244" s="83" t="s">
        <v>291</v>
      </c>
      <c r="H244" s="83" t="s">
        <v>614</v>
      </c>
      <c r="I244" s="83" t="s">
        <v>63</v>
      </c>
      <c r="J244" s="83" t="s">
        <v>145</v>
      </c>
      <c r="K244" s="83" t="s">
        <v>64</v>
      </c>
      <c r="L244" s="83" t="s">
        <v>64</v>
      </c>
      <c r="M244" s="83" t="s">
        <v>78</v>
      </c>
      <c r="N244" s="83" t="s">
        <v>64</v>
      </c>
      <c r="O244" s="83" t="s">
        <v>84</v>
      </c>
      <c r="P244" s="83" t="s">
        <v>78</v>
      </c>
      <c r="Q244" s="83" t="s">
        <v>84</v>
      </c>
      <c r="R244" s="83" t="s">
        <v>64</v>
      </c>
      <c r="S244" s="83" t="s">
        <v>64</v>
      </c>
      <c r="T244" s="83" t="s">
        <v>64</v>
      </c>
      <c r="U244" s="83" t="s">
        <v>64</v>
      </c>
      <c r="V244" s="83" t="s">
        <v>64</v>
      </c>
      <c r="W244" s="83" t="s">
        <v>64</v>
      </c>
      <c r="X244" s="83" t="s">
        <v>64</v>
      </c>
      <c r="Y244" s="83" t="s">
        <v>64</v>
      </c>
      <c r="Z244" s="83" t="s">
        <v>65</v>
      </c>
      <c r="AA244" s="83" t="s">
        <v>65</v>
      </c>
      <c r="AB244" s="83" t="s">
        <v>65</v>
      </c>
      <c r="AC244" s="83" t="s">
        <v>66</v>
      </c>
      <c r="AD244" s="83" t="s">
        <v>65</v>
      </c>
      <c r="AE244" s="83" t="s">
        <v>65</v>
      </c>
      <c r="AF244" s="83" t="s">
        <v>66</v>
      </c>
      <c r="AG244" s="83" t="s">
        <v>65</v>
      </c>
      <c r="AH244" s="83" t="s">
        <v>65</v>
      </c>
      <c r="AI244" s="83" t="s">
        <v>79</v>
      </c>
      <c r="AJ244" s="83" t="s">
        <v>65</v>
      </c>
      <c r="AK244" s="83" t="s">
        <v>66</v>
      </c>
      <c r="AL244" s="83" t="s">
        <v>79</v>
      </c>
      <c r="AM244" s="83" t="s">
        <v>65</v>
      </c>
      <c r="AN244" s="83" t="s">
        <v>66</v>
      </c>
      <c r="AO244" s="83" t="s">
        <v>65</v>
      </c>
      <c r="AP244" s="83" t="s">
        <v>67</v>
      </c>
      <c r="AQ244" s="83" t="s">
        <v>85</v>
      </c>
      <c r="AR244" s="83" t="s">
        <v>63</v>
      </c>
      <c r="AS244" s="83" t="s">
        <v>68</v>
      </c>
      <c r="AT244" s="83" t="s">
        <v>69</v>
      </c>
      <c r="AU244" s="83" t="s">
        <v>70</v>
      </c>
      <c r="AV244" s="83" t="s">
        <v>67</v>
      </c>
      <c r="AW244" s="83" t="s">
        <v>72</v>
      </c>
      <c r="AX244" s="83" t="s">
        <v>73</v>
      </c>
      <c r="AY244" s="83" t="s">
        <v>72</v>
      </c>
      <c r="AZ244" s="83" t="s">
        <v>63</v>
      </c>
      <c r="BA244" s="83" t="s">
        <v>72</v>
      </c>
      <c r="BB244" s="83" t="s">
        <v>72</v>
      </c>
      <c r="BC244" s="83" t="s">
        <v>73</v>
      </c>
      <c r="BD244" s="83"/>
      <c r="BE244" s="83" t="s">
        <v>73</v>
      </c>
      <c r="BF244" s="83"/>
      <c r="BG244" s="87" t="s">
        <v>631</v>
      </c>
      <c r="BH244" s="86" t="s">
        <v>60</v>
      </c>
      <c r="BI244" s="76" t="s">
        <v>1414</v>
      </c>
      <c r="BJ244">
        <v>12</v>
      </c>
      <c r="BK244" s="87">
        <v>57</v>
      </c>
      <c r="BL244" s="87"/>
      <c r="BM244" s="86" t="s">
        <v>1126</v>
      </c>
      <c r="BN244" s="86" t="s">
        <v>1131</v>
      </c>
      <c r="BO244" s="87" t="s">
        <v>68</v>
      </c>
      <c r="BP244" s="87"/>
      <c r="BQ244" s="87" t="s">
        <v>1472</v>
      </c>
      <c r="BR244" s="86" t="s">
        <v>1445</v>
      </c>
      <c r="BS244" s="86">
        <v>1</v>
      </c>
      <c r="BT244" s="86" t="s">
        <v>1445</v>
      </c>
      <c r="BU244" s="86">
        <v>1</v>
      </c>
      <c r="BV244" s="86" t="s">
        <v>63</v>
      </c>
      <c r="BW244" s="86">
        <v>1</v>
      </c>
      <c r="BX244" s="86" t="s">
        <v>1447</v>
      </c>
      <c r="BY244" s="86">
        <v>0</v>
      </c>
      <c r="BZ244" s="86" t="s">
        <v>1470</v>
      </c>
      <c r="CA244" s="86">
        <v>2</v>
      </c>
      <c r="CB244" s="86" t="s">
        <v>1453</v>
      </c>
      <c r="CC244" s="86">
        <v>1</v>
      </c>
      <c r="CD244" s="86" t="s">
        <v>1454</v>
      </c>
      <c r="CE244" s="86">
        <v>1</v>
      </c>
      <c r="CF244" s="86" t="s">
        <v>226</v>
      </c>
      <c r="CG244" s="86">
        <v>0</v>
      </c>
      <c r="CH244" s="86" t="s">
        <v>1454</v>
      </c>
      <c r="CI244" s="86">
        <v>1</v>
      </c>
      <c r="CJ244" s="86" t="s">
        <v>1454</v>
      </c>
      <c r="CK244" s="86">
        <v>1</v>
      </c>
      <c r="CL244" s="86" t="s">
        <v>1454</v>
      </c>
      <c r="CM244" s="86">
        <v>1</v>
      </c>
      <c r="CN244" s="86" t="s">
        <v>1454</v>
      </c>
      <c r="CO244" s="86">
        <v>1</v>
      </c>
      <c r="CP244" s="87" t="s">
        <v>1478</v>
      </c>
      <c r="CQ244" s="152">
        <v>1</v>
      </c>
    </row>
    <row r="245" spans="1:95" ht="13.2" x14ac:dyDescent="0.25">
      <c r="A245" s="82">
        <v>45573.502601134256</v>
      </c>
      <c r="B245" s="83" t="s">
        <v>806</v>
      </c>
      <c r="C245" s="84" t="s">
        <v>807</v>
      </c>
      <c r="D245" s="83">
        <v>28.6</v>
      </c>
      <c r="E245" s="83">
        <v>0.75</v>
      </c>
      <c r="F245" s="83" t="s">
        <v>114</v>
      </c>
      <c r="G245" s="83" t="s">
        <v>76</v>
      </c>
      <c r="H245" s="83" t="s">
        <v>761</v>
      </c>
      <c r="I245" s="83" t="s">
        <v>63</v>
      </c>
      <c r="J245" s="83" t="s">
        <v>64</v>
      </c>
      <c r="K245" s="83" t="s">
        <v>78</v>
      </c>
      <c r="L245" s="83" t="s">
        <v>64</v>
      </c>
      <c r="M245" s="83" t="s">
        <v>78</v>
      </c>
      <c r="N245" s="83" t="s">
        <v>64</v>
      </c>
      <c r="O245" s="83" t="s">
        <v>64</v>
      </c>
      <c r="P245" s="83" t="s">
        <v>84</v>
      </c>
      <c r="Q245" s="83" t="s">
        <v>64</v>
      </c>
      <c r="R245" s="83" t="s">
        <v>64</v>
      </c>
      <c r="S245" s="83" t="s">
        <v>64</v>
      </c>
      <c r="T245" s="83" t="s">
        <v>84</v>
      </c>
      <c r="U245" s="83" t="s">
        <v>64</v>
      </c>
      <c r="V245" s="83" t="s">
        <v>64</v>
      </c>
      <c r="W245" s="83" t="s">
        <v>64</v>
      </c>
      <c r="X245" s="83" t="s">
        <v>64</v>
      </c>
      <c r="Y245" s="83" t="s">
        <v>64</v>
      </c>
      <c r="Z245" s="83" t="s">
        <v>65</v>
      </c>
      <c r="AA245" s="83" t="s">
        <v>65</v>
      </c>
      <c r="AB245" s="83" t="s">
        <v>65</v>
      </c>
      <c r="AC245" s="83" t="s">
        <v>65</v>
      </c>
      <c r="AD245" s="83" t="s">
        <v>65</v>
      </c>
      <c r="AE245" s="83" t="s">
        <v>65</v>
      </c>
      <c r="AF245" s="83" t="s">
        <v>65</v>
      </c>
      <c r="AG245" s="83" t="s">
        <v>66</v>
      </c>
      <c r="AH245" s="83" t="s">
        <v>101</v>
      </c>
      <c r="AI245" s="83" t="s">
        <v>101</v>
      </c>
      <c r="AJ245" s="83" t="s">
        <v>65</v>
      </c>
      <c r="AK245" s="83" t="s">
        <v>66</v>
      </c>
      <c r="AL245" s="83" t="s">
        <v>65</v>
      </c>
      <c r="AM245" s="83" t="s">
        <v>66</v>
      </c>
      <c r="AN245" s="83" t="s">
        <v>66</v>
      </c>
      <c r="AO245" s="83" t="s">
        <v>65</v>
      </c>
      <c r="AP245" s="83" t="s">
        <v>85</v>
      </c>
      <c r="AQ245" s="83" t="s">
        <v>85</v>
      </c>
      <c r="AR245" s="83" t="s">
        <v>63</v>
      </c>
      <c r="AS245" s="83" t="s">
        <v>808</v>
      </c>
      <c r="AT245" s="83" t="s">
        <v>87</v>
      </c>
      <c r="AU245" s="83" t="s">
        <v>70</v>
      </c>
      <c r="AV245" s="83" t="s">
        <v>71</v>
      </c>
      <c r="AW245" s="83" t="s">
        <v>72</v>
      </c>
      <c r="AX245" s="83" t="s">
        <v>72</v>
      </c>
      <c r="AY245" s="83" t="s">
        <v>72</v>
      </c>
      <c r="AZ245" s="83" t="s">
        <v>72</v>
      </c>
      <c r="BA245" s="83" t="s">
        <v>72</v>
      </c>
      <c r="BB245" s="83" t="s">
        <v>72</v>
      </c>
      <c r="BC245" s="83" t="s">
        <v>73</v>
      </c>
      <c r="BD245" s="83"/>
      <c r="BE245" s="83" t="s">
        <v>73</v>
      </c>
      <c r="BF245" s="83"/>
      <c r="BG245" s="87" t="s">
        <v>631</v>
      </c>
      <c r="BH245" s="87" t="s">
        <v>114</v>
      </c>
      <c r="BI245" s="76" t="s">
        <v>1414</v>
      </c>
      <c r="BJ245">
        <v>13</v>
      </c>
      <c r="BK245" s="87">
        <v>58</v>
      </c>
      <c r="BL245" s="87"/>
      <c r="BM245" s="86" t="s">
        <v>1126</v>
      </c>
      <c r="BN245" s="86" t="s">
        <v>1131</v>
      </c>
      <c r="BO245" s="87" t="s">
        <v>68</v>
      </c>
      <c r="BP245" s="87"/>
      <c r="BQ245" s="87" t="s">
        <v>1472</v>
      </c>
      <c r="BR245" s="86" t="s">
        <v>1445</v>
      </c>
      <c r="BS245" s="86">
        <v>1</v>
      </c>
      <c r="BT245" s="86" t="s">
        <v>1445</v>
      </c>
      <c r="BU245" s="86">
        <v>1</v>
      </c>
      <c r="BV245" s="86" t="s">
        <v>63</v>
      </c>
      <c r="BW245" s="86">
        <v>1</v>
      </c>
      <c r="BX245" s="86" t="s">
        <v>1448</v>
      </c>
      <c r="BY245" s="86">
        <v>1</v>
      </c>
      <c r="BZ245" s="86" t="s">
        <v>1470</v>
      </c>
      <c r="CA245" s="86">
        <v>2</v>
      </c>
      <c r="CB245" s="86" t="s">
        <v>1452</v>
      </c>
      <c r="CC245" s="86">
        <v>0</v>
      </c>
      <c r="CD245" s="86" t="s">
        <v>1454</v>
      </c>
      <c r="CE245" s="86">
        <v>1</v>
      </c>
      <c r="CF245" s="86" t="s">
        <v>1454</v>
      </c>
      <c r="CG245" s="86">
        <v>1</v>
      </c>
      <c r="CH245" s="86" t="s">
        <v>1454</v>
      </c>
      <c r="CI245" s="86">
        <v>1</v>
      </c>
      <c r="CJ245" s="86" t="s">
        <v>1454</v>
      </c>
      <c r="CK245" s="86">
        <v>1</v>
      </c>
      <c r="CL245" s="86" t="s">
        <v>1454</v>
      </c>
      <c r="CM245" s="86">
        <v>1</v>
      </c>
      <c r="CN245" s="86" t="s">
        <v>1454</v>
      </c>
      <c r="CO245" s="86">
        <v>1</v>
      </c>
      <c r="CP245" s="87" t="s">
        <v>1478</v>
      </c>
      <c r="CQ245" s="152">
        <v>1</v>
      </c>
    </row>
    <row r="246" spans="1:95" ht="13.2" x14ac:dyDescent="0.25">
      <c r="A246" s="82">
        <v>45573.503184942128</v>
      </c>
      <c r="B246" s="83" t="s">
        <v>809</v>
      </c>
      <c r="C246" s="84" t="s">
        <v>810</v>
      </c>
      <c r="D246" s="83">
        <v>12.5</v>
      </c>
      <c r="E246" s="83">
        <v>0.12</v>
      </c>
      <c r="F246" s="83" t="s">
        <v>114</v>
      </c>
      <c r="G246" s="83" t="s">
        <v>539</v>
      </c>
      <c r="H246" s="83" t="s">
        <v>631</v>
      </c>
      <c r="I246" s="83" t="s">
        <v>63</v>
      </c>
      <c r="J246" s="83" t="s">
        <v>78</v>
      </c>
      <c r="K246" s="83" t="s">
        <v>78</v>
      </c>
      <c r="L246" s="83" t="s">
        <v>64</v>
      </c>
      <c r="M246" s="83" t="s">
        <v>84</v>
      </c>
      <c r="N246" s="83" t="s">
        <v>84</v>
      </c>
      <c r="O246" s="83" t="s">
        <v>64</v>
      </c>
      <c r="P246" s="83" t="s">
        <v>84</v>
      </c>
      <c r="Q246" s="83" t="s">
        <v>64</v>
      </c>
      <c r="R246" s="83" t="s">
        <v>64</v>
      </c>
      <c r="S246" s="83" t="s">
        <v>84</v>
      </c>
      <c r="T246" s="83" t="s">
        <v>64</v>
      </c>
      <c r="U246" s="83" t="s">
        <v>84</v>
      </c>
      <c r="V246" s="83" t="s">
        <v>84</v>
      </c>
      <c r="W246" s="83" t="s">
        <v>84</v>
      </c>
      <c r="X246" s="83" t="s">
        <v>64</v>
      </c>
      <c r="Y246" s="83" t="s">
        <v>64</v>
      </c>
      <c r="Z246" s="83" t="s">
        <v>65</v>
      </c>
      <c r="AA246" s="83" t="s">
        <v>65</v>
      </c>
      <c r="AB246" s="83" t="s">
        <v>101</v>
      </c>
      <c r="AC246" s="83" t="s">
        <v>66</v>
      </c>
      <c r="AD246" s="83" t="s">
        <v>66</v>
      </c>
      <c r="AE246" s="83" t="s">
        <v>66</v>
      </c>
      <c r="AF246" s="83" t="s">
        <v>66</v>
      </c>
      <c r="AG246" s="83" t="s">
        <v>65</v>
      </c>
      <c r="AH246" s="83" t="s">
        <v>66</v>
      </c>
      <c r="AI246" s="83" t="s">
        <v>79</v>
      </c>
      <c r="AJ246" s="83" t="s">
        <v>66</v>
      </c>
      <c r="AK246" s="83" t="s">
        <v>65</v>
      </c>
      <c r="AL246" s="83" t="s">
        <v>65</v>
      </c>
      <c r="AM246" s="83" t="s">
        <v>65</v>
      </c>
      <c r="AN246" s="83" t="s">
        <v>66</v>
      </c>
      <c r="AO246" s="83" t="s">
        <v>66</v>
      </c>
      <c r="AP246" s="83" t="s">
        <v>67</v>
      </c>
      <c r="AQ246" s="83" t="s">
        <v>67</v>
      </c>
      <c r="AR246" s="83" t="s">
        <v>86</v>
      </c>
      <c r="AS246" s="83" t="s">
        <v>81</v>
      </c>
      <c r="AT246" s="83" t="s">
        <v>69</v>
      </c>
      <c r="AU246" s="83" t="s">
        <v>70</v>
      </c>
      <c r="AV246" s="83" t="s">
        <v>71</v>
      </c>
      <c r="AW246" s="83" t="s">
        <v>73</v>
      </c>
      <c r="AX246" s="83" t="s">
        <v>73</v>
      </c>
      <c r="AY246" s="83" t="s">
        <v>73</v>
      </c>
      <c r="AZ246" s="83" t="s">
        <v>72</v>
      </c>
      <c r="BA246" s="83" t="s">
        <v>73</v>
      </c>
      <c r="BB246" s="83" t="s">
        <v>73</v>
      </c>
      <c r="BC246" s="83" t="s">
        <v>73</v>
      </c>
      <c r="BD246" s="83"/>
      <c r="BE246" s="83" t="s">
        <v>73</v>
      </c>
      <c r="BF246" s="83"/>
      <c r="BG246" s="87" t="s">
        <v>631</v>
      </c>
      <c r="BH246" s="87" t="s">
        <v>114</v>
      </c>
      <c r="BI246" s="76" t="s">
        <v>1414</v>
      </c>
      <c r="BJ246">
        <v>7</v>
      </c>
      <c r="BK246" s="87">
        <v>52</v>
      </c>
      <c r="BL246" s="87"/>
      <c r="BM246" s="86" t="s">
        <v>1126</v>
      </c>
      <c r="BN246" s="86" t="s">
        <v>1131</v>
      </c>
      <c r="BO246" s="87" t="s">
        <v>68</v>
      </c>
      <c r="BP246" s="87"/>
      <c r="BQ246" s="87" t="s">
        <v>1472</v>
      </c>
      <c r="BR246" s="86" t="s">
        <v>1445</v>
      </c>
      <c r="BS246" s="86">
        <v>1</v>
      </c>
      <c r="BT246" s="86" t="s">
        <v>1445</v>
      </c>
      <c r="BU246" s="86">
        <v>1</v>
      </c>
      <c r="BV246" s="86" t="s">
        <v>63</v>
      </c>
      <c r="BW246" s="86">
        <v>1</v>
      </c>
      <c r="BX246" s="86" t="s">
        <v>1447</v>
      </c>
      <c r="BY246" s="86">
        <v>0</v>
      </c>
      <c r="BZ246" s="86" t="s">
        <v>1470</v>
      </c>
      <c r="CA246" s="86">
        <v>2</v>
      </c>
      <c r="CB246" s="86" t="s">
        <v>1452</v>
      </c>
      <c r="CC246" s="86">
        <v>0</v>
      </c>
      <c r="CD246" s="86" t="s">
        <v>226</v>
      </c>
      <c r="CE246" s="86">
        <v>0</v>
      </c>
      <c r="CF246" s="86" t="s">
        <v>226</v>
      </c>
      <c r="CG246" s="86">
        <v>0</v>
      </c>
      <c r="CH246" s="86" t="s">
        <v>226</v>
      </c>
      <c r="CI246" s="86">
        <v>0</v>
      </c>
      <c r="CJ246" s="86" t="s">
        <v>1454</v>
      </c>
      <c r="CK246" s="86">
        <v>1</v>
      </c>
      <c r="CL246" s="86" t="s">
        <v>226</v>
      </c>
      <c r="CM246" s="86">
        <v>0</v>
      </c>
      <c r="CN246" s="86" t="s">
        <v>226</v>
      </c>
      <c r="CO246" s="86">
        <v>0</v>
      </c>
      <c r="CP246" s="87" t="s">
        <v>1477</v>
      </c>
      <c r="CQ246" s="152">
        <v>0</v>
      </c>
    </row>
    <row r="247" spans="1:95" ht="13.2" x14ac:dyDescent="0.25">
      <c r="A247" s="82">
        <v>45573.503455960643</v>
      </c>
      <c r="B247" s="83" t="s">
        <v>811</v>
      </c>
      <c r="C247" s="84" t="s">
        <v>812</v>
      </c>
      <c r="D247" s="83">
        <v>75.89</v>
      </c>
      <c r="E247" s="83">
        <v>0.42</v>
      </c>
      <c r="F247" s="83" t="s">
        <v>114</v>
      </c>
      <c r="G247" s="83" t="s">
        <v>76</v>
      </c>
      <c r="H247" s="83" t="s">
        <v>614</v>
      </c>
      <c r="I247" s="83" t="s">
        <v>63</v>
      </c>
      <c r="J247" s="83" t="s">
        <v>64</v>
      </c>
      <c r="K247" s="83" t="s">
        <v>84</v>
      </c>
      <c r="L247" s="83" t="s">
        <v>64</v>
      </c>
      <c r="M247" s="83" t="s">
        <v>78</v>
      </c>
      <c r="N247" s="83" t="s">
        <v>64</v>
      </c>
      <c r="O247" s="83" t="s">
        <v>64</v>
      </c>
      <c r="P247" s="83" t="s">
        <v>64</v>
      </c>
      <c r="Q247" s="83" t="s">
        <v>64</v>
      </c>
      <c r="R247" s="83" t="s">
        <v>64</v>
      </c>
      <c r="S247" s="83" t="s">
        <v>64</v>
      </c>
      <c r="T247" s="83" t="s">
        <v>64</v>
      </c>
      <c r="U247" s="83" t="s">
        <v>64</v>
      </c>
      <c r="V247" s="83" t="s">
        <v>64</v>
      </c>
      <c r="W247" s="83" t="s">
        <v>64</v>
      </c>
      <c r="X247" s="83" t="s">
        <v>84</v>
      </c>
      <c r="Y247" s="83" t="s">
        <v>64</v>
      </c>
      <c r="Z247" s="83" t="s">
        <v>65</v>
      </c>
      <c r="AA247" s="83" t="s">
        <v>65</v>
      </c>
      <c r="AB247" s="83" t="s">
        <v>66</v>
      </c>
      <c r="AC247" s="83" t="s">
        <v>65</v>
      </c>
      <c r="AD247" s="83" t="s">
        <v>65</v>
      </c>
      <c r="AE247" s="83" t="s">
        <v>65</v>
      </c>
      <c r="AF247" s="83" t="s">
        <v>65</v>
      </c>
      <c r="AG247" s="83" t="s">
        <v>65</v>
      </c>
      <c r="AH247" s="83" t="s">
        <v>66</v>
      </c>
      <c r="AI247" s="83" t="s">
        <v>101</v>
      </c>
      <c r="AJ247" s="83" t="s">
        <v>65</v>
      </c>
      <c r="AK247" s="83" t="s">
        <v>65</v>
      </c>
      <c r="AL247" s="83" t="s">
        <v>65</v>
      </c>
      <c r="AM247" s="83" t="s">
        <v>65</v>
      </c>
      <c r="AN247" s="83" t="s">
        <v>66</v>
      </c>
      <c r="AO247" s="83" t="s">
        <v>66</v>
      </c>
      <c r="AP247" s="83" t="s">
        <v>67</v>
      </c>
      <c r="AQ247" s="83" t="s">
        <v>67</v>
      </c>
      <c r="AR247" s="83" t="s">
        <v>63</v>
      </c>
      <c r="AS247" s="83" t="s">
        <v>68</v>
      </c>
      <c r="AT247" s="83" t="s">
        <v>87</v>
      </c>
      <c r="AU247" s="83" t="s">
        <v>93</v>
      </c>
      <c r="AV247" s="83" t="s">
        <v>71</v>
      </c>
      <c r="AW247" s="83" t="s">
        <v>72</v>
      </c>
      <c r="AX247" s="83" t="s">
        <v>72</v>
      </c>
      <c r="AY247" s="83" t="s">
        <v>72</v>
      </c>
      <c r="AZ247" s="83" t="s">
        <v>72</v>
      </c>
      <c r="BA247" s="83" t="s">
        <v>72</v>
      </c>
      <c r="BB247" s="83" t="s">
        <v>73</v>
      </c>
      <c r="BC247" s="83" t="s">
        <v>73</v>
      </c>
      <c r="BD247" s="83"/>
      <c r="BE247" s="83" t="s">
        <v>73</v>
      </c>
      <c r="BF247" s="83"/>
      <c r="BG247" s="87" t="s">
        <v>631</v>
      </c>
      <c r="BH247" s="87" t="s">
        <v>114</v>
      </c>
      <c r="BI247" s="76" t="s">
        <v>1414</v>
      </c>
      <c r="BJ247">
        <v>14</v>
      </c>
      <c r="BK247" s="87">
        <v>60</v>
      </c>
      <c r="BL247" s="87"/>
      <c r="BM247" s="86" t="s">
        <v>1126</v>
      </c>
      <c r="BN247" s="86" t="s">
        <v>1131</v>
      </c>
      <c r="BO247" s="87" t="s">
        <v>68</v>
      </c>
      <c r="BP247" s="87"/>
      <c r="BQ247" s="87" t="s">
        <v>1472</v>
      </c>
      <c r="BR247" s="86" t="s">
        <v>1445</v>
      </c>
      <c r="BS247" s="86">
        <v>1</v>
      </c>
      <c r="BT247" s="86" t="s">
        <v>1445</v>
      </c>
      <c r="BU247" s="86">
        <v>1</v>
      </c>
      <c r="BV247" s="86" t="s">
        <v>63</v>
      </c>
      <c r="BW247" s="86">
        <v>1</v>
      </c>
      <c r="BX247" s="86" t="s">
        <v>1448</v>
      </c>
      <c r="BY247" s="86">
        <v>1</v>
      </c>
      <c r="BZ247" s="86" t="s">
        <v>1449</v>
      </c>
      <c r="CA247" s="86">
        <v>0</v>
      </c>
      <c r="CB247" s="86" t="s">
        <v>1452</v>
      </c>
      <c r="CC247" s="86">
        <v>0</v>
      </c>
      <c r="CD247" s="86" t="s">
        <v>1454</v>
      </c>
      <c r="CE247" s="86">
        <v>1</v>
      </c>
      <c r="CF247" s="86" t="s">
        <v>1454</v>
      </c>
      <c r="CG247" s="86">
        <v>1</v>
      </c>
      <c r="CH247" s="86" t="s">
        <v>1454</v>
      </c>
      <c r="CI247" s="86">
        <v>1</v>
      </c>
      <c r="CJ247" s="86" t="s">
        <v>1454</v>
      </c>
      <c r="CK247" s="86">
        <v>1</v>
      </c>
      <c r="CL247" s="86" t="s">
        <v>1454</v>
      </c>
      <c r="CM247" s="86">
        <v>1</v>
      </c>
      <c r="CN247" s="86" t="s">
        <v>226</v>
      </c>
      <c r="CO247" s="86">
        <v>0</v>
      </c>
      <c r="CP247" s="87" t="s">
        <v>1478</v>
      </c>
      <c r="CQ247" s="152">
        <v>1</v>
      </c>
    </row>
    <row r="248" spans="1:95" ht="13.2" x14ac:dyDescent="0.25">
      <c r="A248" s="82">
        <v>45573.503981550923</v>
      </c>
      <c r="B248" s="83" t="s">
        <v>813</v>
      </c>
      <c r="C248" s="84" t="s">
        <v>814</v>
      </c>
      <c r="D248" s="83">
        <v>100</v>
      </c>
      <c r="E248" s="83">
        <v>0.75</v>
      </c>
      <c r="F248" s="83" t="s">
        <v>114</v>
      </c>
      <c r="G248" s="83" t="s">
        <v>291</v>
      </c>
      <c r="H248" s="83" t="s">
        <v>614</v>
      </c>
      <c r="I248" s="83" t="s">
        <v>63</v>
      </c>
      <c r="J248" s="83" t="s">
        <v>78</v>
      </c>
      <c r="K248" s="83" t="s">
        <v>78</v>
      </c>
      <c r="L248" s="83" t="s">
        <v>64</v>
      </c>
      <c r="M248" s="83" t="s">
        <v>84</v>
      </c>
      <c r="N248" s="83" t="s">
        <v>64</v>
      </c>
      <c r="O248" s="83" t="s">
        <v>64</v>
      </c>
      <c r="P248" s="83" t="s">
        <v>84</v>
      </c>
      <c r="Q248" s="83" t="s">
        <v>64</v>
      </c>
      <c r="R248" s="83" t="s">
        <v>64</v>
      </c>
      <c r="S248" s="83" t="s">
        <v>64</v>
      </c>
      <c r="T248" s="83" t="s">
        <v>64</v>
      </c>
      <c r="U248" s="83" t="s">
        <v>64</v>
      </c>
      <c r="V248" s="83" t="s">
        <v>84</v>
      </c>
      <c r="W248" s="83" t="s">
        <v>64</v>
      </c>
      <c r="X248" s="83" t="s">
        <v>64</v>
      </c>
      <c r="Y248" s="83" t="s">
        <v>64</v>
      </c>
      <c r="Z248" s="83" t="s">
        <v>65</v>
      </c>
      <c r="AA248" s="83" t="s">
        <v>66</v>
      </c>
      <c r="AB248" s="83" t="s">
        <v>66</v>
      </c>
      <c r="AC248" s="83" t="s">
        <v>65</v>
      </c>
      <c r="AD248" s="83" t="s">
        <v>65</v>
      </c>
      <c r="AE248" s="83" t="s">
        <v>65</v>
      </c>
      <c r="AF248" s="83" t="s">
        <v>65</v>
      </c>
      <c r="AG248" s="83" t="s">
        <v>66</v>
      </c>
      <c r="AH248" s="83" t="s">
        <v>66</v>
      </c>
      <c r="AI248" s="83" t="s">
        <v>79</v>
      </c>
      <c r="AJ248" s="83" t="s">
        <v>66</v>
      </c>
      <c r="AK248" s="83" t="s">
        <v>66</v>
      </c>
      <c r="AL248" s="83" t="s">
        <v>66</v>
      </c>
      <c r="AM248" s="83" t="s">
        <v>65</v>
      </c>
      <c r="AN248" s="83" t="s">
        <v>65</v>
      </c>
      <c r="AO248" s="83" t="s">
        <v>66</v>
      </c>
      <c r="AP248" s="83" t="s">
        <v>67</v>
      </c>
      <c r="AQ248" s="83" t="s">
        <v>67</v>
      </c>
      <c r="AR248" s="83" t="s">
        <v>63</v>
      </c>
      <c r="AS248" s="83" t="s">
        <v>68</v>
      </c>
      <c r="AT248" s="83" t="s">
        <v>87</v>
      </c>
      <c r="AU248" s="83" t="s">
        <v>93</v>
      </c>
      <c r="AV248" s="83" t="s">
        <v>132</v>
      </c>
      <c r="AW248" s="83" t="s">
        <v>72</v>
      </c>
      <c r="AX248" s="83" t="s">
        <v>73</v>
      </c>
      <c r="AY248" s="83" t="s">
        <v>73</v>
      </c>
      <c r="AZ248" s="83" t="s">
        <v>63</v>
      </c>
      <c r="BA248" s="83" t="s">
        <v>73</v>
      </c>
      <c r="BB248" s="83" t="s">
        <v>73</v>
      </c>
      <c r="BC248" s="83" t="s">
        <v>73</v>
      </c>
      <c r="BD248" s="83"/>
      <c r="BE248" s="83" t="s">
        <v>73</v>
      </c>
      <c r="BF248" s="83"/>
      <c r="BG248" s="87" t="s">
        <v>631</v>
      </c>
      <c r="BH248" s="87" t="s">
        <v>114</v>
      </c>
      <c r="BI248" s="76" t="s">
        <v>1414</v>
      </c>
      <c r="BJ248">
        <v>11</v>
      </c>
      <c r="BK248" s="87">
        <v>55</v>
      </c>
      <c r="BL248" s="87"/>
      <c r="BM248" s="86" t="s">
        <v>1126</v>
      </c>
      <c r="BN248" s="86" t="s">
        <v>1131</v>
      </c>
      <c r="BO248" s="87" t="s">
        <v>68</v>
      </c>
      <c r="BP248" s="87"/>
      <c r="BQ248" s="87" t="s">
        <v>1472</v>
      </c>
      <c r="BR248" s="86" t="s">
        <v>1445</v>
      </c>
      <c r="BS248" s="86">
        <v>1</v>
      </c>
      <c r="BT248" s="86" t="s">
        <v>1445</v>
      </c>
      <c r="BU248" s="86">
        <v>1</v>
      </c>
      <c r="BV248" s="86" t="s">
        <v>63</v>
      </c>
      <c r="BW248" s="86">
        <v>1</v>
      </c>
      <c r="BX248" s="86" t="s">
        <v>1448</v>
      </c>
      <c r="BY248" s="86">
        <v>1</v>
      </c>
      <c r="BZ248" s="86" t="s">
        <v>1449</v>
      </c>
      <c r="CA248" s="86">
        <v>0</v>
      </c>
      <c r="CB248" s="86" t="s">
        <v>1452</v>
      </c>
      <c r="CC248" s="86">
        <v>0</v>
      </c>
      <c r="CD248" s="86" t="s">
        <v>1454</v>
      </c>
      <c r="CE248" s="86">
        <v>1</v>
      </c>
      <c r="CF248" s="86" t="s">
        <v>226</v>
      </c>
      <c r="CG248" s="86">
        <v>0</v>
      </c>
      <c r="CH248" s="86" t="s">
        <v>226</v>
      </c>
      <c r="CI248" s="86">
        <v>0</v>
      </c>
      <c r="CJ248" s="86" t="s">
        <v>1454</v>
      </c>
      <c r="CK248" s="86">
        <v>1</v>
      </c>
      <c r="CL248" s="86" t="s">
        <v>226</v>
      </c>
      <c r="CM248" s="86">
        <v>0</v>
      </c>
      <c r="CN248" s="86" t="s">
        <v>226</v>
      </c>
      <c r="CO248" s="86">
        <v>0</v>
      </c>
      <c r="CP248" s="87" t="s">
        <v>1477</v>
      </c>
      <c r="CQ248" s="152">
        <v>0</v>
      </c>
    </row>
    <row r="249" spans="1:95" ht="13.2" x14ac:dyDescent="0.25">
      <c r="A249" s="82">
        <v>45573.50919975694</v>
      </c>
      <c r="B249" s="83" t="s">
        <v>822</v>
      </c>
      <c r="C249" s="84" t="s">
        <v>823</v>
      </c>
      <c r="D249" s="83">
        <v>10.7</v>
      </c>
      <c r="E249" s="83">
        <v>0.57999999999999996</v>
      </c>
      <c r="F249" s="83" t="s">
        <v>114</v>
      </c>
      <c r="G249" s="83" t="s">
        <v>291</v>
      </c>
      <c r="H249" s="83" t="s">
        <v>631</v>
      </c>
      <c r="I249" s="83" t="s">
        <v>63</v>
      </c>
      <c r="J249" s="83" t="s">
        <v>64</v>
      </c>
      <c r="K249" s="83" t="s">
        <v>64</v>
      </c>
      <c r="L249" s="83" t="s">
        <v>64</v>
      </c>
      <c r="M249" s="83" t="s">
        <v>78</v>
      </c>
      <c r="N249" s="83" t="s">
        <v>64</v>
      </c>
      <c r="O249" s="83" t="s">
        <v>64</v>
      </c>
      <c r="P249" s="83" t="s">
        <v>78</v>
      </c>
      <c r="Q249" s="83" t="s">
        <v>64</v>
      </c>
      <c r="R249" s="83" t="s">
        <v>64</v>
      </c>
      <c r="S249" s="83" t="s">
        <v>64</v>
      </c>
      <c r="T249" s="83" t="s">
        <v>64</v>
      </c>
      <c r="U249" s="83" t="s">
        <v>84</v>
      </c>
      <c r="V249" s="83" t="s">
        <v>64</v>
      </c>
      <c r="W249" s="83" t="s">
        <v>64</v>
      </c>
      <c r="X249" s="83" t="s">
        <v>64</v>
      </c>
      <c r="Y249" s="83" t="s">
        <v>64</v>
      </c>
      <c r="Z249" s="83" t="s">
        <v>65</v>
      </c>
      <c r="AA249" s="83" t="s">
        <v>65</v>
      </c>
      <c r="AB249" s="83" t="s">
        <v>66</v>
      </c>
      <c r="AC249" s="83" t="s">
        <v>65</v>
      </c>
      <c r="AD249" s="83" t="s">
        <v>65</v>
      </c>
      <c r="AE249" s="83" t="s">
        <v>65</v>
      </c>
      <c r="AF249" s="83" t="s">
        <v>66</v>
      </c>
      <c r="AG249" s="83" t="s">
        <v>65</v>
      </c>
      <c r="AH249" s="83" t="s">
        <v>66</v>
      </c>
      <c r="AI249" s="83" t="s">
        <v>101</v>
      </c>
      <c r="AJ249" s="83" t="s">
        <v>65</v>
      </c>
      <c r="AK249" s="83" t="s">
        <v>65</v>
      </c>
      <c r="AL249" s="83" t="s">
        <v>66</v>
      </c>
      <c r="AM249" s="83" t="s">
        <v>65</v>
      </c>
      <c r="AN249" s="83" t="s">
        <v>65</v>
      </c>
      <c r="AO249" s="83" t="s">
        <v>65</v>
      </c>
      <c r="AP249" s="83" t="s">
        <v>67</v>
      </c>
      <c r="AQ249" s="83" t="s">
        <v>67</v>
      </c>
      <c r="AR249" s="83" t="s">
        <v>86</v>
      </c>
      <c r="AS249" s="83" t="s">
        <v>68</v>
      </c>
      <c r="AT249" s="83" t="s">
        <v>69</v>
      </c>
      <c r="AU249" s="83" t="s">
        <v>70</v>
      </c>
      <c r="AV249" s="83" t="s">
        <v>71</v>
      </c>
      <c r="AW249" s="83" t="s">
        <v>73</v>
      </c>
      <c r="AX249" s="83" t="s">
        <v>63</v>
      </c>
      <c r="AY249" s="83" t="s">
        <v>73</v>
      </c>
      <c r="AZ249" s="83" t="s">
        <v>63</v>
      </c>
      <c r="BA249" s="83" t="s">
        <v>73</v>
      </c>
      <c r="BB249" s="83" t="s">
        <v>63</v>
      </c>
      <c r="BC249" s="83" t="s">
        <v>73</v>
      </c>
      <c r="BD249" s="83"/>
      <c r="BE249" s="83" t="s">
        <v>73</v>
      </c>
      <c r="BF249" s="83"/>
      <c r="BG249" s="87" t="s">
        <v>631</v>
      </c>
      <c r="BH249" s="87" t="s">
        <v>114</v>
      </c>
      <c r="BI249" s="76" t="s">
        <v>1414</v>
      </c>
      <c r="BJ249">
        <v>14</v>
      </c>
      <c r="BK249" s="87">
        <v>60</v>
      </c>
      <c r="BL249" s="87"/>
      <c r="BM249" s="86" t="s">
        <v>1126</v>
      </c>
      <c r="BN249" s="86" t="s">
        <v>1131</v>
      </c>
      <c r="BO249" s="87" t="s">
        <v>68</v>
      </c>
      <c r="BP249" s="87"/>
      <c r="BQ249" s="87" t="s">
        <v>1472</v>
      </c>
      <c r="BR249" s="86" t="s">
        <v>1445</v>
      </c>
      <c r="BS249" s="86">
        <v>1</v>
      </c>
      <c r="BT249" s="86" t="s">
        <v>1445</v>
      </c>
      <c r="BU249" s="86">
        <v>1</v>
      </c>
      <c r="BV249" s="86" t="s">
        <v>63</v>
      </c>
      <c r="BW249" s="86">
        <v>1</v>
      </c>
      <c r="BX249" s="86" t="s">
        <v>1447</v>
      </c>
      <c r="BY249" s="86">
        <v>0</v>
      </c>
      <c r="BZ249" s="86" t="s">
        <v>1470</v>
      </c>
      <c r="CA249" s="86">
        <v>2</v>
      </c>
      <c r="CB249" s="86" t="s">
        <v>1452</v>
      </c>
      <c r="CC249" s="86">
        <v>0</v>
      </c>
      <c r="CD249" s="86" t="s">
        <v>226</v>
      </c>
      <c r="CE249" s="86">
        <v>0</v>
      </c>
      <c r="CF249" s="86" t="s">
        <v>1454</v>
      </c>
      <c r="CG249" s="86">
        <v>1</v>
      </c>
      <c r="CH249" s="86" t="s">
        <v>226</v>
      </c>
      <c r="CI249" s="86">
        <v>0</v>
      </c>
      <c r="CJ249" s="86" t="s">
        <v>1454</v>
      </c>
      <c r="CK249" s="86">
        <v>1</v>
      </c>
      <c r="CL249" s="86" t="s">
        <v>226</v>
      </c>
      <c r="CM249" s="86">
        <v>0</v>
      </c>
      <c r="CN249" s="86" t="s">
        <v>1454</v>
      </c>
      <c r="CO249" s="86">
        <v>1</v>
      </c>
      <c r="CP249" s="87" t="s">
        <v>1477</v>
      </c>
      <c r="CQ249" s="152">
        <v>0</v>
      </c>
    </row>
    <row r="250" spans="1:95" ht="13.2" x14ac:dyDescent="0.25">
      <c r="A250" s="82">
        <v>45573.512572037042</v>
      </c>
      <c r="B250" s="83" t="s">
        <v>824</v>
      </c>
      <c r="C250" s="84" t="s">
        <v>825</v>
      </c>
      <c r="D250" s="83">
        <v>42.86</v>
      </c>
      <c r="E250" s="83">
        <v>1.2999999999999999E-2</v>
      </c>
      <c r="F250" s="83" t="s">
        <v>423</v>
      </c>
      <c r="G250" s="83" t="s">
        <v>76</v>
      </c>
      <c r="H250" s="83" t="s">
        <v>631</v>
      </c>
      <c r="I250" s="83" t="s">
        <v>63</v>
      </c>
      <c r="J250" s="83" t="s">
        <v>64</v>
      </c>
      <c r="K250" s="83" t="s">
        <v>64</v>
      </c>
      <c r="L250" s="83" t="s">
        <v>64</v>
      </c>
      <c r="M250" s="83" t="s">
        <v>84</v>
      </c>
      <c r="N250" s="83" t="s">
        <v>64</v>
      </c>
      <c r="O250" s="83" t="s">
        <v>84</v>
      </c>
      <c r="P250" s="83" t="s">
        <v>64</v>
      </c>
      <c r="Q250" s="83" t="s">
        <v>64</v>
      </c>
      <c r="R250" s="83" t="s">
        <v>64</v>
      </c>
      <c r="S250" s="83" t="s">
        <v>64</v>
      </c>
      <c r="T250" s="83" t="s">
        <v>64</v>
      </c>
      <c r="U250" s="83" t="s">
        <v>84</v>
      </c>
      <c r="V250" s="83" t="s">
        <v>84</v>
      </c>
      <c r="W250" s="83" t="s">
        <v>64</v>
      </c>
      <c r="X250" s="83" t="s">
        <v>64</v>
      </c>
      <c r="Y250" s="83" t="s">
        <v>64</v>
      </c>
      <c r="Z250" s="83" t="s">
        <v>65</v>
      </c>
      <c r="AA250" s="83" t="s">
        <v>65</v>
      </c>
      <c r="AB250" s="83" t="s">
        <v>65</v>
      </c>
      <c r="AC250" s="83" t="s">
        <v>65</v>
      </c>
      <c r="AD250" s="83" t="s">
        <v>65</v>
      </c>
      <c r="AE250" s="83" t="s">
        <v>65</v>
      </c>
      <c r="AF250" s="83" t="s">
        <v>65</v>
      </c>
      <c r="AG250" s="83" t="s">
        <v>65</v>
      </c>
      <c r="AH250" s="83" t="s">
        <v>65</v>
      </c>
      <c r="AI250" s="83" t="s">
        <v>101</v>
      </c>
      <c r="AJ250" s="83" t="s">
        <v>65</v>
      </c>
      <c r="AK250" s="83" t="s">
        <v>65</v>
      </c>
      <c r="AL250" s="83" t="s">
        <v>65</v>
      </c>
      <c r="AM250" s="83" t="s">
        <v>65</v>
      </c>
      <c r="AN250" s="83" t="s">
        <v>65</v>
      </c>
      <c r="AO250" s="83" t="s">
        <v>65</v>
      </c>
      <c r="AP250" s="83" t="s">
        <v>85</v>
      </c>
      <c r="AQ250" s="83" t="s">
        <v>85</v>
      </c>
      <c r="AR250" s="83" t="s">
        <v>63</v>
      </c>
      <c r="AS250" s="83" t="s">
        <v>115</v>
      </c>
      <c r="AT250" s="83" t="s">
        <v>69</v>
      </c>
      <c r="AU250" s="83" t="s">
        <v>70</v>
      </c>
      <c r="AV250" s="83" t="s">
        <v>71</v>
      </c>
      <c r="AW250" s="83" t="s">
        <v>73</v>
      </c>
      <c r="AX250" s="83" t="s">
        <v>73</v>
      </c>
      <c r="AY250" s="83" t="s">
        <v>72</v>
      </c>
      <c r="AZ250" s="83" t="s">
        <v>72</v>
      </c>
      <c r="BA250" s="83" t="s">
        <v>72</v>
      </c>
      <c r="BB250" s="83" t="s">
        <v>73</v>
      </c>
      <c r="BC250" s="83" t="s">
        <v>73</v>
      </c>
      <c r="BD250" s="83"/>
      <c r="BE250" s="83" t="s">
        <v>73</v>
      </c>
      <c r="BF250" s="83"/>
      <c r="BG250" s="87" t="s">
        <v>631</v>
      </c>
      <c r="BH250" s="86" t="s">
        <v>60</v>
      </c>
      <c r="BI250" s="76" t="s">
        <v>1414</v>
      </c>
      <c r="BJ250">
        <v>12</v>
      </c>
      <c r="BK250" s="87">
        <v>64</v>
      </c>
      <c r="BL250" s="87"/>
      <c r="BM250" s="86" t="s">
        <v>1126</v>
      </c>
      <c r="BN250" s="86" t="s">
        <v>1131</v>
      </c>
      <c r="BO250" s="87" t="s">
        <v>115</v>
      </c>
      <c r="BP250" s="87"/>
      <c r="BQ250" s="87" t="s">
        <v>1472</v>
      </c>
      <c r="BR250" s="86" t="s">
        <v>1445</v>
      </c>
      <c r="BS250" s="86">
        <v>1</v>
      </c>
      <c r="BT250" s="86" t="s">
        <v>1445</v>
      </c>
      <c r="BU250" s="86">
        <v>1</v>
      </c>
      <c r="BV250" s="86" t="s">
        <v>63</v>
      </c>
      <c r="BW250" s="86">
        <v>1</v>
      </c>
      <c r="BX250" s="86" t="s">
        <v>1447</v>
      </c>
      <c r="BY250" s="86">
        <v>0</v>
      </c>
      <c r="BZ250" s="86" t="s">
        <v>1470</v>
      </c>
      <c r="CA250" s="86">
        <v>2</v>
      </c>
      <c r="CB250" s="86" t="s">
        <v>1452</v>
      </c>
      <c r="CC250" s="86">
        <v>0</v>
      </c>
      <c r="CD250" s="86" t="s">
        <v>226</v>
      </c>
      <c r="CE250" s="86">
        <v>0</v>
      </c>
      <c r="CF250" s="86" t="s">
        <v>226</v>
      </c>
      <c r="CG250" s="86">
        <v>0</v>
      </c>
      <c r="CH250" s="86" t="s">
        <v>1454</v>
      </c>
      <c r="CI250" s="86">
        <v>1</v>
      </c>
      <c r="CJ250" s="86" t="s">
        <v>1454</v>
      </c>
      <c r="CK250" s="86">
        <v>1</v>
      </c>
      <c r="CL250" s="86" t="s">
        <v>1454</v>
      </c>
      <c r="CM250" s="86">
        <v>1</v>
      </c>
      <c r="CN250" s="86" t="s">
        <v>226</v>
      </c>
      <c r="CO250" s="86">
        <v>0</v>
      </c>
      <c r="CP250" s="87" t="s">
        <v>1477</v>
      </c>
      <c r="CQ250" s="152">
        <v>0</v>
      </c>
    </row>
    <row r="251" spans="1:95" ht="13.2" x14ac:dyDescent="0.25">
      <c r="A251" s="82">
        <v>45573.512855023146</v>
      </c>
      <c r="B251" s="83" t="s">
        <v>826</v>
      </c>
      <c r="C251" s="84" t="s">
        <v>827</v>
      </c>
      <c r="D251" s="83">
        <v>100</v>
      </c>
      <c r="E251" s="83">
        <v>0.38</v>
      </c>
      <c r="F251" s="83" t="s">
        <v>423</v>
      </c>
      <c r="G251" s="83" t="s">
        <v>76</v>
      </c>
      <c r="H251" s="83" t="s">
        <v>631</v>
      </c>
      <c r="I251" s="83" t="s">
        <v>63</v>
      </c>
      <c r="J251" s="83" t="s">
        <v>64</v>
      </c>
      <c r="K251" s="83" t="s">
        <v>64</v>
      </c>
      <c r="L251" s="83" t="s">
        <v>64</v>
      </c>
      <c r="M251" s="83" t="s">
        <v>84</v>
      </c>
      <c r="N251" s="83" t="s">
        <v>64</v>
      </c>
      <c r="O251" s="83" t="s">
        <v>64</v>
      </c>
      <c r="P251" s="83" t="s">
        <v>84</v>
      </c>
      <c r="Q251" s="83" t="s">
        <v>64</v>
      </c>
      <c r="R251" s="83" t="s">
        <v>84</v>
      </c>
      <c r="S251" s="83" t="s">
        <v>64</v>
      </c>
      <c r="T251" s="83" t="s">
        <v>64</v>
      </c>
      <c r="U251" s="83" t="s">
        <v>64</v>
      </c>
      <c r="V251" s="83" t="s">
        <v>64</v>
      </c>
      <c r="W251" s="83" t="s">
        <v>84</v>
      </c>
      <c r="X251" s="83" t="s">
        <v>64</v>
      </c>
      <c r="Y251" s="83" t="s">
        <v>84</v>
      </c>
      <c r="Z251" s="83" t="s">
        <v>66</v>
      </c>
      <c r="AA251" s="83" t="s">
        <v>65</v>
      </c>
      <c r="AB251" s="83" t="s">
        <v>66</v>
      </c>
      <c r="AC251" s="83" t="s">
        <v>66</v>
      </c>
      <c r="AD251" s="83" t="s">
        <v>66</v>
      </c>
      <c r="AE251" s="83" t="s">
        <v>65</v>
      </c>
      <c r="AF251" s="83" t="s">
        <v>66</v>
      </c>
      <c r="AG251" s="83" t="s">
        <v>66</v>
      </c>
      <c r="AH251" s="83" t="s">
        <v>66</v>
      </c>
      <c r="AI251" s="83" t="s">
        <v>79</v>
      </c>
      <c r="AJ251" s="83" t="s">
        <v>66</v>
      </c>
      <c r="AK251" s="83" t="s">
        <v>65</v>
      </c>
      <c r="AL251" s="83" t="s">
        <v>66</v>
      </c>
      <c r="AM251" s="83" t="s">
        <v>66</v>
      </c>
      <c r="AN251" s="83" t="s">
        <v>66</v>
      </c>
      <c r="AO251" s="83" t="s">
        <v>66</v>
      </c>
      <c r="AP251" s="83" t="s">
        <v>67</v>
      </c>
      <c r="AQ251" s="83" t="s">
        <v>80</v>
      </c>
      <c r="AR251" s="83" t="s">
        <v>86</v>
      </c>
      <c r="AS251" s="83" t="s">
        <v>68</v>
      </c>
      <c r="AT251" s="83" t="s">
        <v>87</v>
      </c>
      <c r="AU251" s="83" t="s">
        <v>67</v>
      </c>
      <c r="AV251" s="83" t="s">
        <v>71</v>
      </c>
      <c r="AW251" s="83" t="s">
        <v>72</v>
      </c>
      <c r="AX251" s="83" t="s">
        <v>72</v>
      </c>
      <c r="AY251" s="83" t="s">
        <v>72</v>
      </c>
      <c r="AZ251" s="83" t="s">
        <v>63</v>
      </c>
      <c r="BA251" s="83" t="s">
        <v>72</v>
      </c>
      <c r="BB251" s="83" t="s">
        <v>72</v>
      </c>
      <c r="BC251" s="83" t="s">
        <v>73</v>
      </c>
      <c r="BD251" s="83"/>
      <c r="BE251" s="83" t="s">
        <v>73</v>
      </c>
      <c r="BF251" s="83"/>
      <c r="BG251" s="87" t="s">
        <v>631</v>
      </c>
      <c r="BH251" s="86" t="s">
        <v>60</v>
      </c>
      <c r="BI251" s="76" t="s">
        <v>1414</v>
      </c>
      <c r="BJ251">
        <v>11</v>
      </c>
      <c r="BK251" s="87">
        <v>51</v>
      </c>
      <c r="BL251" s="87"/>
      <c r="BM251" s="86" t="s">
        <v>1126</v>
      </c>
      <c r="BN251" s="86" t="s">
        <v>1131</v>
      </c>
      <c r="BO251" s="87" t="s">
        <v>68</v>
      </c>
      <c r="BP251" s="87"/>
      <c r="BQ251" s="87" t="s">
        <v>1472</v>
      </c>
      <c r="BR251" s="86" t="s">
        <v>1445</v>
      </c>
      <c r="BS251" s="86">
        <v>1</v>
      </c>
      <c r="BT251" s="86" t="s">
        <v>1444</v>
      </c>
      <c r="BU251" s="86">
        <v>0</v>
      </c>
      <c r="BV251" s="86" t="s">
        <v>63</v>
      </c>
      <c r="BW251" s="86">
        <v>1</v>
      </c>
      <c r="BX251" s="86" t="s">
        <v>1448</v>
      </c>
      <c r="BY251" s="86">
        <v>1</v>
      </c>
      <c r="BZ251" s="86" t="s">
        <v>1450</v>
      </c>
      <c r="CA251" s="86">
        <v>1</v>
      </c>
      <c r="CB251" s="86" t="s">
        <v>1452</v>
      </c>
      <c r="CC251" s="86">
        <v>0</v>
      </c>
      <c r="CD251" s="86" t="s">
        <v>1454</v>
      </c>
      <c r="CE251" s="86">
        <v>1</v>
      </c>
      <c r="CF251" s="86" t="s">
        <v>1454</v>
      </c>
      <c r="CG251" s="86">
        <v>1</v>
      </c>
      <c r="CH251" s="86" t="s">
        <v>1454</v>
      </c>
      <c r="CI251" s="86">
        <v>1</v>
      </c>
      <c r="CJ251" s="86" t="s">
        <v>1454</v>
      </c>
      <c r="CK251" s="86">
        <v>1</v>
      </c>
      <c r="CL251" s="86" t="s">
        <v>1454</v>
      </c>
      <c r="CM251" s="86">
        <v>1</v>
      </c>
      <c r="CN251" s="86" t="s">
        <v>1454</v>
      </c>
      <c r="CO251" s="86">
        <v>1</v>
      </c>
      <c r="CP251" s="87" t="s">
        <v>1478</v>
      </c>
      <c r="CQ251" s="152">
        <v>1</v>
      </c>
    </row>
    <row r="252" spans="1:95" ht="13.2" x14ac:dyDescent="0.25">
      <c r="A252" s="82">
        <v>45573.516222233797</v>
      </c>
      <c r="B252" s="83" t="s">
        <v>830</v>
      </c>
      <c r="C252" s="84" t="s">
        <v>831</v>
      </c>
      <c r="D252" s="83">
        <v>74.11</v>
      </c>
      <c r="E252" s="83">
        <v>0.38</v>
      </c>
      <c r="F252" s="83" t="s">
        <v>114</v>
      </c>
      <c r="G252" s="83" t="s">
        <v>76</v>
      </c>
      <c r="H252" s="83" t="s">
        <v>716</v>
      </c>
      <c r="I252" s="83" t="s">
        <v>63</v>
      </c>
      <c r="J252" s="83" t="s">
        <v>64</v>
      </c>
      <c r="K252" s="83" t="s">
        <v>64</v>
      </c>
      <c r="L252" s="83" t="s">
        <v>78</v>
      </c>
      <c r="M252" s="83" t="s">
        <v>64</v>
      </c>
      <c r="N252" s="83" t="s">
        <v>64</v>
      </c>
      <c r="O252" s="83" t="s">
        <v>84</v>
      </c>
      <c r="P252" s="83" t="s">
        <v>64</v>
      </c>
      <c r="Q252" s="83" t="s">
        <v>64</v>
      </c>
      <c r="R252" s="83" t="s">
        <v>64</v>
      </c>
      <c r="S252" s="83" t="s">
        <v>64</v>
      </c>
      <c r="T252" s="83" t="s">
        <v>64</v>
      </c>
      <c r="U252" s="83" t="s">
        <v>64</v>
      </c>
      <c r="V252" s="83" t="s">
        <v>64</v>
      </c>
      <c r="W252" s="83" t="s">
        <v>64</v>
      </c>
      <c r="X252" s="83" t="s">
        <v>64</v>
      </c>
      <c r="Y252" s="83" t="s">
        <v>64</v>
      </c>
      <c r="Z252" s="83" t="s">
        <v>101</v>
      </c>
      <c r="AA252" s="83" t="s">
        <v>101</v>
      </c>
      <c r="AB252" s="83" t="s">
        <v>101</v>
      </c>
      <c r="AC252" s="83" t="s">
        <v>101</v>
      </c>
      <c r="AD252" s="83" t="s">
        <v>101</v>
      </c>
      <c r="AE252" s="83" t="s">
        <v>101</v>
      </c>
      <c r="AF252" s="83" t="s">
        <v>101</v>
      </c>
      <c r="AG252" s="83" t="s">
        <v>101</v>
      </c>
      <c r="AH252" s="83" t="s">
        <v>101</v>
      </c>
      <c r="AI252" s="83" t="s">
        <v>101</v>
      </c>
      <c r="AJ252" s="83" t="s">
        <v>101</v>
      </c>
      <c r="AK252" s="83" t="s">
        <v>101</v>
      </c>
      <c r="AL252" s="83" t="s">
        <v>101</v>
      </c>
      <c r="AM252" s="83" t="s">
        <v>101</v>
      </c>
      <c r="AN252" s="83" t="s">
        <v>101</v>
      </c>
      <c r="AO252" s="83" t="s">
        <v>101</v>
      </c>
      <c r="AP252" s="83" t="s">
        <v>85</v>
      </c>
      <c r="AQ252" s="83" t="s">
        <v>85</v>
      </c>
      <c r="AR252" s="83" t="s">
        <v>86</v>
      </c>
      <c r="AS252" s="83" t="s">
        <v>68</v>
      </c>
      <c r="AT252" s="83" t="s">
        <v>87</v>
      </c>
      <c r="AU252" s="83" t="s">
        <v>80</v>
      </c>
      <c r="AV252" s="83" t="s">
        <v>71</v>
      </c>
      <c r="AW252" s="83" t="s">
        <v>72</v>
      </c>
      <c r="AX252" s="83" t="s">
        <v>72</v>
      </c>
      <c r="AY252" s="83" t="s">
        <v>72</v>
      </c>
      <c r="AZ252" s="83" t="s">
        <v>72</v>
      </c>
      <c r="BA252" s="83" t="s">
        <v>72</v>
      </c>
      <c r="BB252" s="83" t="s">
        <v>72</v>
      </c>
      <c r="BC252" s="83" t="s">
        <v>73</v>
      </c>
      <c r="BD252" s="83"/>
      <c r="BE252" s="83" t="s">
        <v>73</v>
      </c>
      <c r="BF252" s="83"/>
      <c r="BG252" s="87" t="s">
        <v>631</v>
      </c>
      <c r="BH252" s="87" t="s">
        <v>114</v>
      </c>
      <c r="BI252" s="76" t="s">
        <v>1414</v>
      </c>
      <c r="BJ252">
        <v>13</v>
      </c>
      <c r="BK252" s="87">
        <v>35</v>
      </c>
      <c r="BL252" s="87"/>
      <c r="BM252" s="86" t="s">
        <v>1126</v>
      </c>
      <c r="BN252" s="86" t="s">
        <v>1131</v>
      </c>
      <c r="BO252" s="87" t="s">
        <v>68</v>
      </c>
      <c r="BP252" s="87"/>
      <c r="BQ252" s="87" t="s">
        <v>1472</v>
      </c>
      <c r="BR252" s="86" t="s">
        <v>1445</v>
      </c>
      <c r="BS252" s="86">
        <v>1</v>
      </c>
      <c r="BT252" s="86" t="s">
        <v>1445</v>
      </c>
      <c r="BU252" s="86">
        <v>1</v>
      </c>
      <c r="BV252" s="86" t="s">
        <v>63</v>
      </c>
      <c r="BW252" s="86">
        <v>1</v>
      </c>
      <c r="BX252" s="86" t="s">
        <v>1448</v>
      </c>
      <c r="BY252" s="86">
        <v>1</v>
      </c>
      <c r="BZ252" s="86" t="s">
        <v>1450</v>
      </c>
      <c r="CA252" s="86">
        <v>1</v>
      </c>
      <c r="CB252" s="86" t="s">
        <v>1452</v>
      </c>
      <c r="CC252" s="86">
        <v>0</v>
      </c>
      <c r="CD252" s="86" t="s">
        <v>1454</v>
      </c>
      <c r="CE252" s="86">
        <v>1</v>
      </c>
      <c r="CF252" s="86" t="s">
        <v>1454</v>
      </c>
      <c r="CG252" s="86">
        <v>1</v>
      </c>
      <c r="CH252" s="86" t="s">
        <v>1454</v>
      </c>
      <c r="CI252" s="86">
        <v>1</v>
      </c>
      <c r="CJ252" s="86" t="s">
        <v>1454</v>
      </c>
      <c r="CK252" s="86">
        <v>1</v>
      </c>
      <c r="CL252" s="86" t="s">
        <v>1454</v>
      </c>
      <c r="CM252" s="86">
        <v>1</v>
      </c>
      <c r="CN252" s="86" t="s">
        <v>1454</v>
      </c>
      <c r="CO252" s="86">
        <v>1</v>
      </c>
      <c r="CP252" s="87" t="s">
        <v>1478</v>
      </c>
      <c r="CQ252" s="152">
        <v>1</v>
      </c>
    </row>
    <row r="253" spans="1:95" ht="13.2" x14ac:dyDescent="0.25">
      <c r="A253" s="82">
        <v>45573.51643581019</v>
      </c>
      <c r="B253" s="83" t="s">
        <v>832</v>
      </c>
      <c r="C253" s="84" t="s">
        <v>833</v>
      </c>
      <c r="D253" s="83">
        <v>100</v>
      </c>
      <c r="E253" s="83">
        <v>0.38</v>
      </c>
      <c r="F253" s="83" t="s">
        <v>114</v>
      </c>
      <c r="G253" s="83" t="s">
        <v>76</v>
      </c>
      <c r="H253" s="83" t="s">
        <v>631</v>
      </c>
      <c r="I253" s="83" t="s">
        <v>63</v>
      </c>
      <c r="J253" s="83" t="s">
        <v>64</v>
      </c>
      <c r="K253" s="83" t="s">
        <v>78</v>
      </c>
      <c r="L253" s="83" t="s">
        <v>64</v>
      </c>
      <c r="M253" s="83" t="s">
        <v>84</v>
      </c>
      <c r="N253" s="83" t="s">
        <v>64</v>
      </c>
      <c r="O253" s="83" t="s">
        <v>78</v>
      </c>
      <c r="P253" s="83" t="s">
        <v>84</v>
      </c>
      <c r="Q253" s="83" t="s">
        <v>78</v>
      </c>
      <c r="R253" s="83" t="s">
        <v>64</v>
      </c>
      <c r="S253" s="83" t="s">
        <v>64</v>
      </c>
      <c r="T253" s="83" t="s">
        <v>64</v>
      </c>
      <c r="U253" s="83" t="s">
        <v>84</v>
      </c>
      <c r="V253" s="83" t="s">
        <v>64</v>
      </c>
      <c r="W253" s="83" t="s">
        <v>64</v>
      </c>
      <c r="X253" s="83" t="s">
        <v>64</v>
      </c>
      <c r="Y253" s="83" t="s">
        <v>64</v>
      </c>
      <c r="Z253" s="83" t="s">
        <v>65</v>
      </c>
      <c r="AA253" s="83" t="s">
        <v>65</v>
      </c>
      <c r="AB253" s="83" t="s">
        <v>65</v>
      </c>
      <c r="AC253" s="83" t="s">
        <v>66</v>
      </c>
      <c r="AD253" s="83" t="s">
        <v>65</v>
      </c>
      <c r="AE253" s="83" t="s">
        <v>65</v>
      </c>
      <c r="AF253" s="83" t="s">
        <v>66</v>
      </c>
      <c r="AG253" s="83" t="s">
        <v>65</v>
      </c>
      <c r="AH253" s="83" t="s">
        <v>65</v>
      </c>
      <c r="AI253" s="83" t="s">
        <v>79</v>
      </c>
      <c r="AJ253" s="83" t="s">
        <v>65</v>
      </c>
      <c r="AK253" s="83" t="s">
        <v>66</v>
      </c>
      <c r="AL253" s="83" t="s">
        <v>65</v>
      </c>
      <c r="AM253" s="83" t="s">
        <v>66</v>
      </c>
      <c r="AN253" s="83" t="s">
        <v>66</v>
      </c>
      <c r="AO253" s="83" t="s">
        <v>66</v>
      </c>
      <c r="AP253" s="83" t="s">
        <v>85</v>
      </c>
      <c r="AQ253" s="83" t="s">
        <v>85</v>
      </c>
      <c r="AR253" s="83" t="s">
        <v>86</v>
      </c>
      <c r="AS253" s="83" t="s">
        <v>523</v>
      </c>
      <c r="AT253" s="83" t="s">
        <v>87</v>
      </c>
      <c r="AU253" s="83" t="s">
        <v>70</v>
      </c>
      <c r="AV253" s="83" t="s">
        <v>71</v>
      </c>
      <c r="AW253" s="83" t="s">
        <v>73</v>
      </c>
      <c r="AX253" s="83" t="s">
        <v>72</v>
      </c>
      <c r="AY253" s="83" t="s">
        <v>72</v>
      </c>
      <c r="AZ253" s="83" t="s">
        <v>63</v>
      </c>
      <c r="BA253" s="83" t="s">
        <v>63</v>
      </c>
      <c r="BB253" s="83" t="s">
        <v>73</v>
      </c>
      <c r="BC253" s="83" t="s">
        <v>73</v>
      </c>
      <c r="BD253" s="83"/>
      <c r="BE253" s="83" t="s">
        <v>73</v>
      </c>
      <c r="BF253" s="83"/>
      <c r="BG253" s="87" t="s">
        <v>631</v>
      </c>
      <c r="BH253" s="87" t="s">
        <v>114</v>
      </c>
      <c r="BI253" s="76" t="s">
        <v>1414</v>
      </c>
      <c r="BJ253">
        <v>10</v>
      </c>
      <c r="BK253" s="87">
        <v>57</v>
      </c>
      <c r="BL253" s="87"/>
      <c r="BM253" s="86" t="s">
        <v>1126</v>
      </c>
      <c r="BN253" s="86" t="s">
        <v>1131</v>
      </c>
      <c r="BO253" s="87" t="s">
        <v>1422</v>
      </c>
      <c r="BP253" s="87"/>
      <c r="BQ253" s="87" t="s">
        <v>1472</v>
      </c>
      <c r="BR253" s="86" t="s">
        <v>1445</v>
      </c>
      <c r="BS253" s="86">
        <v>1</v>
      </c>
      <c r="BT253" s="86" t="s">
        <v>1445</v>
      </c>
      <c r="BU253" s="86">
        <v>1</v>
      </c>
      <c r="BV253" s="86" t="s">
        <v>63</v>
      </c>
      <c r="BW253" s="86">
        <v>1</v>
      </c>
      <c r="BX253" s="86" t="s">
        <v>1448</v>
      </c>
      <c r="BY253" s="86">
        <v>1</v>
      </c>
      <c r="BZ253" s="86" t="s">
        <v>1470</v>
      </c>
      <c r="CA253" s="86">
        <v>2</v>
      </c>
      <c r="CB253" s="86" t="s">
        <v>1452</v>
      </c>
      <c r="CC253" s="86">
        <v>0</v>
      </c>
      <c r="CD253" s="86" t="s">
        <v>226</v>
      </c>
      <c r="CE253" s="86">
        <v>0</v>
      </c>
      <c r="CF253" s="86" t="s">
        <v>1454</v>
      </c>
      <c r="CG253" s="86">
        <v>1</v>
      </c>
      <c r="CH253" s="86" t="s">
        <v>1454</v>
      </c>
      <c r="CI253" s="86">
        <v>1</v>
      </c>
      <c r="CJ253" s="86" t="s">
        <v>1454</v>
      </c>
      <c r="CK253" s="86">
        <v>1</v>
      </c>
      <c r="CL253" s="86" t="s">
        <v>1454</v>
      </c>
      <c r="CM253" s="86">
        <v>1</v>
      </c>
      <c r="CN253" s="86" t="s">
        <v>226</v>
      </c>
      <c r="CO253" s="86">
        <v>0</v>
      </c>
      <c r="CP253" s="87" t="s">
        <v>1477</v>
      </c>
      <c r="CQ253" s="152">
        <v>0</v>
      </c>
    </row>
    <row r="254" spans="1:95" ht="13.2" x14ac:dyDescent="0.25">
      <c r="A254" s="82">
        <v>45573.520493344906</v>
      </c>
      <c r="B254" s="83" t="s">
        <v>836</v>
      </c>
      <c r="C254" s="84" t="s">
        <v>837</v>
      </c>
      <c r="D254" s="83">
        <v>25</v>
      </c>
      <c r="E254" s="83">
        <v>0.08</v>
      </c>
      <c r="F254" s="83" t="s">
        <v>423</v>
      </c>
      <c r="G254" s="83" t="s">
        <v>291</v>
      </c>
      <c r="H254" s="83" t="s">
        <v>631</v>
      </c>
      <c r="I254" s="83" t="s">
        <v>63</v>
      </c>
      <c r="J254" s="83" t="s">
        <v>64</v>
      </c>
      <c r="K254" s="83" t="s">
        <v>64</v>
      </c>
      <c r="L254" s="83" t="s">
        <v>64</v>
      </c>
      <c r="M254" s="83" t="s">
        <v>84</v>
      </c>
      <c r="N254" s="83" t="s">
        <v>84</v>
      </c>
      <c r="O254" s="83" t="s">
        <v>64</v>
      </c>
      <c r="P254" s="83" t="s">
        <v>64</v>
      </c>
      <c r="Q254" s="83" t="s">
        <v>64</v>
      </c>
      <c r="R254" s="83" t="s">
        <v>64</v>
      </c>
      <c r="S254" s="83" t="s">
        <v>84</v>
      </c>
      <c r="T254" s="83" t="s">
        <v>64</v>
      </c>
      <c r="U254" s="83" t="s">
        <v>64</v>
      </c>
      <c r="V254" s="83" t="s">
        <v>84</v>
      </c>
      <c r="W254" s="83" t="s">
        <v>64</v>
      </c>
      <c r="X254" s="83" t="s">
        <v>64</v>
      </c>
      <c r="Y254" s="83" t="s">
        <v>64</v>
      </c>
      <c r="Z254" s="83" t="s">
        <v>66</v>
      </c>
      <c r="AA254" s="83" t="s">
        <v>65</v>
      </c>
      <c r="AB254" s="83" t="s">
        <v>65</v>
      </c>
      <c r="AC254" s="83" t="s">
        <v>65</v>
      </c>
      <c r="AD254" s="83" t="s">
        <v>65</v>
      </c>
      <c r="AE254" s="83" t="s">
        <v>65</v>
      </c>
      <c r="AF254" s="83" t="s">
        <v>66</v>
      </c>
      <c r="AG254" s="83" t="s">
        <v>65</v>
      </c>
      <c r="AH254" s="83" t="s">
        <v>66</v>
      </c>
      <c r="AI254" s="83" t="s">
        <v>101</v>
      </c>
      <c r="AJ254" s="83" t="s">
        <v>65</v>
      </c>
      <c r="AK254" s="83" t="s">
        <v>65</v>
      </c>
      <c r="AL254" s="83" t="s">
        <v>65</v>
      </c>
      <c r="AM254" s="83" t="s">
        <v>66</v>
      </c>
      <c r="AN254" s="83" t="s">
        <v>66</v>
      </c>
      <c r="AO254" s="83" t="s">
        <v>66</v>
      </c>
      <c r="AP254" s="83" t="s">
        <v>85</v>
      </c>
      <c r="AQ254" s="83" t="s">
        <v>85</v>
      </c>
      <c r="AR254" s="83" t="s">
        <v>86</v>
      </c>
      <c r="AS254" s="83" t="s">
        <v>68</v>
      </c>
      <c r="AT254" s="83" t="s">
        <v>87</v>
      </c>
      <c r="AU254" s="83" t="s">
        <v>67</v>
      </c>
      <c r="AV254" s="83" t="s">
        <v>71</v>
      </c>
      <c r="AW254" s="83" t="s">
        <v>72</v>
      </c>
      <c r="AX254" s="83" t="s">
        <v>72</v>
      </c>
      <c r="AY254" s="83" t="s">
        <v>63</v>
      </c>
      <c r="AZ254" s="83" t="s">
        <v>63</v>
      </c>
      <c r="BA254" s="83" t="s">
        <v>72</v>
      </c>
      <c r="BB254" s="83" t="s">
        <v>73</v>
      </c>
      <c r="BC254" s="83" t="s">
        <v>73</v>
      </c>
      <c r="BD254" s="83"/>
      <c r="BE254" s="83" t="s">
        <v>73</v>
      </c>
      <c r="BF254" s="83"/>
      <c r="BG254" s="87" t="s">
        <v>631</v>
      </c>
      <c r="BH254" s="86" t="s">
        <v>60</v>
      </c>
      <c r="BI254" s="76" t="s">
        <v>1414</v>
      </c>
      <c r="BJ254">
        <v>12</v>
      </c>
      <c r="BK254" s="87">
        <v>58</v>
      </c>
      <c r="BL254" s="87"/>
      <c r="BM254" s="86" t="s">
        <v>1126</v>
      </c>
      <c r="BN254" s="86" t="s">
        <v>1131</v>
      </c>
      <c r="BO254" s="87" t="s">
        <v>68</v>
      </c>
      <c r="BP254" s="87"/>
      <c r="BQ254" s="87" t="s">
        <v>1472</v>
      </c>
      <c r="BR254" s="86" t="s">
        <v>1445</v>
      </c>
      <c r="BS254" s="86">
        <v>1</v>
      </c>
      <c r="BT254" s="86" t="s">
        <v>1445</v>
      </c>
      <c r="BU254" s="86">
        <v>1</v>
      </c>
      <c r="BV254" s="86" t="s">
        <v>63</v>
      </c>
      <c r="BW254" s="86">
        <v>1</v>
      </c>
      <c r="BX254" s="86" t="s">
        <v>1448</v>
      </c>
      <c r="BY254" s="86">
        <v>1</v>
      </c>
      <c r="BZ254" s="86" t="s">
        <v>1450</v>
      </c>
      <c r="CA254" s="86">
        <v>1</v>
      </c>
      <c r="CB254" s="86" t="s">
        <v>1452</v>
      </c>
      <c r="CC254" s="86">
        <v>0</v>
      </c>
      <c r="CD254" s="86" t="s">
        <v>1454</v>
      </c>
      <c r="CE254" s="86">
        <v>1</v>
      </c>
      <c r="CF254" s="86" t="s">
        <v>1454</v>
      </c>
      <c r="CG254" s="86">
        <v>1</v>
      </c>
      <c r="CH254" s="86" t="s">
        <v>1454</v>
      </c>
      <c r="CI254" s="86">
        <v>1</v>
      </c>
      <c r="CJ254" s="86" t="s">
        <v>1454</v>
      </c>
      <c r="CK254" s="86">
        <v>1</v>
      </c>
      <c r="CL254" s="86" t="s">
        <v>1454</v>
      </c>
      <c r="CM254" s="86">
        <v>1</v>
      </c>
      <c r="CN254" s="86" t="s">
        <v>226</v>
      </c>
      <c r="CO254" s="86">
        <v>0</v>
      </c>
      <c r="CP254" s="87" t="s">
        <v>1478</v>
      </c>
      <c r="CQ254" s="152">
        <v>1</v>
      </c>
    </row>
    <row r="255" spans="1:95" ht="13.2" x14ac:dyDescent="0.25">
      <c r="A255" s="82">
        <v>45573.520494930555</v>
      </c>
      <c r="B255" s="83" t="s">
        <v>838</v>
      </c>
      <c r="C255" s="84" t="s">
        <v>839</v>
      </c>
      <c r="D255" s="83">
        <v>31.1</v>
      </c>
      <c r="E255" s="83">
        <v>0.25</v>
      </c>
      <c r="F255" s="83" t="s">
        <v>423</v>
      </c>
      <c r="G255" s="83" t="s">
        <v>291</v>
      </c>
      <c r="H255" s="83" t="s">
        <v>683</v>
      </c>
      <c r="I255" s="83" t="s">
        <v>63</v>
      </c>
      <c r="J255" s="83" t="s">
        <v>64</v>
      </c>
      <c r="K255" s="83" t="s">
        <v>84</v>
      </c>
      <c r="L255" s="83" t="s">
        <v>64</v>
      </c>
      <c r="M255" s="83" t="s">
        <v>84</v>
      </c>
      <c r="N255" s="83" t="s">
        <v>64</v>
      </c>
      <c r="O255" s="83" t="s">
        <v>64</v>
      </c>
      <c r="P255" s="83" t="s">
        <v>84</v>
      </c>
      <c r="Q255" s="83" t="s">
        <v>64</v>
      </c>
      <c r="R255" s="83" t="s">
        <v>64</v>
      </c>
      <c r="S255" s="83" t="s">
        <v>84</v>
      </c>
      <c r="T255" s="83" t="s">
        <v>84</v>
      </c>
      <c r="U255" s="83" t="s">
        <v>84</v>
      </c>
      <c r="V255" s="83" t="s">
        <v>64</v>
      </c>
      <c r="W255" s="83" t="s">
        <v>64</v>
      </c>
      <c r="X255" s="83" t="s">
        <v>64</v>
      </c>
      <c r="Y255" s="83" t="s">
        <v>64</v>
      </c>
      <c r="Z255" s="83" t="s">
        <v>65</v>
      </c>
      <c r="AA255" s="83" t="s">
        <v>65</v>
      </c>
      <c r="AB255" s="83" t="s">
        <v>65</v>
      </c>
      <c r="AC255" s="83" t="s">
        <v>65</v>
      </c>
      <c r="AD255" s="83" t="s">
        <v>66</v>
      </c>
      <c r="AE255" s="83" t="s">
        <v>65</v>
      </c>
      <c r="AF255" s="83" t="s">
        <v>66</v>
      </c>
      <c r="AG255" s="83" t="s">
        <v>65</v>
      </c>
      <c r="AH255" s="83" t="s">
        <v>66</v>
      </c>
      <c r="AI255" s="83" t="s">
        <v>101</v>
      </c>
      <c r="AJ255" s="83" t="s">
        <v>65</v>
      </c>
      <c r="AK255" s="83" t="s">
        <v>65</v>
      </c>
      <c r="AL255" s="83" t="s">
        <v>65</v>
      </c>
      <c r="AM255" s="83" t="s">
        <v>65</v>
      </c>
      <c r="AN255" s="83" t="s">
        <v>66</v>
      </c>
      <c r="AO255" s="83" t="s">
        <v>66</v>
      </c>
      <c r="AP255" s="83" t="s">
        <v>67</v>
      </c>
      <c r="AQ255" s="83" t="s">
        <v>85</v>
      </c>
      <c r="AR255" s="83" t="s">
        <v>63</v>
      </c>
      <c r="AS255" s="83" t="s">
        <v>68</v>
      </c>
      <c r="AT255" s="83" t="s">
        <v>87</v>
      </c>
      <c r="AU255" s="83" t="s">
        <v>70</v>
      </c>
      <c r="AV255" s="83" t="s">
        <v>71</v>
      </c>
      <c r="AW255" s="83" t="s">
        <v>73</v>
      </c>
      <c r="AX255" s="83" t="s">
        <v>73</v>
      </c>
      <c r="AY255" s="83" t="s">
        <v>73</v>
      </c>
      <c r="AZ255" s="83" t="s">
        <v>72</v>
      </c>
      <c r="BA255" s="83" t="s">
        <v>72</v>
      </c>
      <c r="BB255" s="83" t="s">
        <v>72</v>
      </c>
      <c r="BC255" s="83" t="s">
        <v>63</v>
      </c>
      <c r="BD255" s="83"/>
      <c r="BE255" s="83" t="s">
        <v>73</v>
      </c>
      <c r="BF255" s="83"/>
      <c r="BG255" s="87" t="s">
        <v>631</v>
      </c>
      <c r="BH255" s="86" t="s">
        <v>60</v>
      </c>
      <c r="BI255" s="76" t="s">
        <v>1414</v>
      </c>
      <c r="BJ255">
        <v>10</v>
      </c>
      <c r="BK255" s="87">
        <v>59</v>
      </c>
      <c r="BL255" s="87"/>
      <c r="BM255" s="86" t="s">
        <v>1126</v>
      </c>
      <c r="BN255" s="86" t="s">
        <v>1131</v>
      </c>
      <c r="BO255" s="87" t="s">
        <v>68</v>
      </c>
      <c r="BP255" s="87"/>
      <c r="BQ255" s="87" t="s">
        <v>1472</v>
      </c>
      <c r="BR255" s="86" t="s">
        <v>1445</v>
      </c>
      <c r="BS255" s="86">
        <v>1</v>
      </c>
      <c r="BT255" s="86" t="s">
        <v>1445</v>
      </c>
      <c r="BU255" s="86">
        <v>1</v>
      </c>
      <c r="BV255" s="86" t="s">
        <v>63</v>
      </c>
      <c r="BW255" s="86">
        <v>1</v>
      </c>
      <c r="BX255" s="86" t="s">
        <v>1448</v>
      </c>
      <c r="BY255" s="86">
        <v>1</v>
      </c>
      <c r="BZ255" s="86" t="s">
        <v>1470</v>
      </c>
      <c r="CA255" s="86">
        <v>2</v>
      </c>
      <c r="CB255" s="86" t="s">
        <v>1452</v>
      </c>
      <c r="CC255" s="86">
        <v>0</v>
      </c>
      <c r="CD255" s="86" t="s">
        <v>226</v>
      </c>
      <c r="CE255" s="86">
        <v>0</v>
      </c>
      <c r="CF255" s="86" t="s">
        <v>226</v>
      </c>
      <c r="CG255" s="86">
        <v>0</v>
      </c>
      <c r="CH255" s="86" t="s">
        <v>226</v>
      </c>
      <c r="CI255" s="86">
        <v>0</v>
      </c>
      <c r="CJ255" s="86" t="s">
        <v>1454</v>
      </c>
      <c r="CK255" s="86">
        <v>1</v>
      </c>
      <c r="CL255" s="86" t="s">
        <v>1454</v>
      </c>
      <c r="CM255" s="86">
        <v>1</v>
      </c>
      <c r="CN255" s="86" t="s">
        <v>1454</v>
      </c>
      <c r="CO255" s="86">
        <v>1</v>
      </c>
      <c r="CP255" s="87" t="s">
        <v>1477</v>
      </c>
      <c r="CQ255" s="152">
        <v>0</v>
      </c>
    </row>
    <row r="256" spans="1:95" ht="13.2" x14ac:dyDescent="0.25">
      <c r="A256" s="82">
        <v>45573.520888298612</v>
      </c>
      <c r="B256" s="83" t="s">
        <v>840</v>
      </c>
      <c r="C256" s="84" t="s">
        <v>841</v>
      </c>
      <c r="D256" s="83">
        <v>34.82</v>
      </c>
      <c r="E256" s="83">
        <v>0.17</v>
      </c>
      <c r="F256" s="83" t="s">
        <v>423</v>
      </c>
      <c r="G256" s="83" t="s">
        <v>291</v>
      </c>
      <c r="H256" s="83" t="s">
        <v>631</v>
      </c>
      <c r="I256" s="83" t="s">
        <v>63</v>
      </c>
      <c r="J256" s="83" t="s">
        <v>64</v>
      </c>
      <c r="K256" s="83" t="s">
        <v>64</v>
      </c>
      <c r="L256" s="83" t="s">
        <v>64</v>
      </c>
      <c r="M256" s="83" t="s">
        <v>78</v>
      </c>
      <c r="N256" s="83" t="s">
        <v>64</v>
      </c>
      <c r="O256" s="83" t="s">
        <v>64</v>
      </c>
      <c r="P256" s="83" t="s">
        <v>84</v>
      </c>
      <c r="Q256" s="83" t="s">
        <v>84</v>
      </c>
      <c r="R256" s="83" t="s">
        <v>64</v>
      </c>
      <c r="S256" s="83" t="s">
        <v>64</v>
      </c>
      <c r="T256" s="83" t="s">
        <v>84</v>
      </c>
      <c r="U256" s="83" t="s">
        <v>84</v>
      </c>
      <c r="V256" s="83" t="s">
        <v>84</v>
      </c>
      <c r="W256" s="83" t="s">
        <v>64</v>
      </c>
      <c r="X256" s="83" t="s">
        <v>64</v>
      </c>
      <c r="Y256" s="83" t="s">
        <v>64</v>
      </c>
      <c r="Z256" s="83" t="s">
        <v>66</v>
      </c>
      <c r="AA256" s="83" t="s">
        <v>66</v>
      </c>
      <c r="AB256" s="83" t="s">
        <v>66</v>
      </c>
      <c r="AC256" s="83" t="s">
        <v>66</v>
      </c>
      <c r="AD256" s="83" t="s">
        <v>66</v>
      </c>
      <c r="AE256" s="83" t="s">
        <v>66</v>
      </c>
      <c r="AF256" s="83" t="s">
        <v>66</v>
      </c>
      <c r="AG256" s="83" t="s">
        <v>66</v>
      </c>
      <c r="AH256" s="83" t="s">
        <v>66</v>
      </c>
      <c r="AI256" s="83" t="s">
        <v>66</v>
      </c>
      <c r="AJ256" s="83" t="s">
        <v>66</v>
      </c>
      <c r="AK256" s="83" t="s">
        <v>66</v>
      </c>
      <c r="AL256" s="83" t="s">
        <v>66</v>
      </c>
      <c r="AM256" s="83" t="s">
        <v>66</v>
      </c>
      <c r="AN256" s="83" t="s">
        <v>66</v>
      </c>
      <c r="AO256" s="83" t="s">
        <v>66</v>
      </c>
      <c r="AP256" s="83" t="s">
        <v>85</v>
      </c>
      <c r="AQ256" s="83" t="s">
        <v>85</v>
      </c>
      <c r="AR256" s="83" t="s">
        <v>63</v>
      </c>
      <c r="AS256" s="83" t="s">
        <v>343</v>
      </c>
      <c r="AT256" s="83" t="s">
        <v>69</v>
      </c>
      <c r="AU256" s="83" t="s">
        <v>70</v>
      </c>
      <c r="AV256" s="83" t="s">
        <v>71</v>
      </c>
      <c r="AW256" s="83" t="s">
        <v>73</v>
      </c>
      <c r="AX256" s="83" t="s">
        <v>73</v>
      </c>
      <c r="AY256" s="83" t="s">
        <v>73</v>
      </c>
      <c r="AZ256" s="83" t="s">
        <v>73</v>
      </c>
      <c r="BA256" s="83" t="s">
        <v>73</v>
      </c>
      <c r="BB256" s="83" t="s">
        <v>73</v>
      </c>
      <c r="BC256" s="83" t="s">
        <v>73</v>
      </c>
      <c r="BD256" s="83"/>
      <c r="BE256" s="83" t="s">
        <v>73</v>
      </c>
      <c r="BF256" s="83"/>
      <c r="BG256" s="87" t="s">
        <v>631</v>
      </c>
      <c r="BH256" s="86" t="s">
        <v>60</v>
      </c>
      <c r="BI256" s="76" t="s">
        <v>1414</v>
      </c>
      <c r="BJ256">
        <v>11</v>
      </c>
      <c r="BK256" s="87">
        <v>47</v>
      </c>
      <c r="BL256" s="87"/>
      <c r="BM256" s="86" t="s">
        <v>1126</v>
      </c>
      <c r="BN256" s="86" t="s">
        <v>1131</v>
      </c>
      <c r="BO256" s="87" t="s">
        <v>115</v>
      </c>
      <c r="BP256" s="87"/>
      <c r="BQ256" s="87" t="s">
        <v>1472</v>
      </c>
      <c r="BR256" s="86" t="s">
        <v>1445</v>
      </c>
      <c r="BS256" s="86">
        <v>1</v>
      </c>
      <c r="BT256" s="86" t="s">
        <v>1445</v>
      </c>
      <c r="BU256" s="86">
        <v>1</v>
      </c>
      <c r="BV256" s="86" t="s">
        <v>63</v>
      </c>
      <c r="BW256" s="86">
        <v>1</v>
      </c>
      <c r="BX256" s="86" t="s">
        <v>1447</v>
      </c>
      <c r="BY256" s="86">
        <v>0</v>
      </c>
      <c r="BZ256" s="86" t="s">
        <v>1470</v>
      </c>
      <c r="CA256" s="86">
        <v>2</v>
      </c>
      <c r="CB256" s="86" t="s">
        <v>1452</v>
      </c>
      <c r="CC256" s="86">
        <v>0</v>
      </c>
      <c r="CD256" s="86" t="s">
        <v>226</v>
      </c>
      <c r="CE256" s="86">
        <v>0</v>
      </c>
      <c r="CF256" s="86" t="s">
        <v>226</v>
      </c>
      <c r="CG256" s="86">
        <v>0</v>
      </c>
      <c r="CH256" s="86" t="s">
        <v>226</v>
      </c>
      <c r="CI256" s="86">
        <v>0</v>
      </c>
      <c r="CJ256" s="86" t="s">
        <v>226</v>
      </c>
      <c r="CK256" s="86">
        <v>0</v>
      </c>
      <c r="CL256" s="86" t="s">
        <v>226</v>
      </c>
      <c r="CM256" s="86">
        <v>0</v>
      </c>
      <c r="CN256" s="86" t="s">
        <v>226</v>
      </c>
      <c r="CO256" s="86">
        <v>0</v>
      </c>
      <c r="CP256" s="87" t="s">
        <v>1477</v>
      </c>
      <c r="CQ256" s="152">
        <v>0</v>
      </c>
    </row>
    <row r="257" spans="1:95" ht="13.2" x14ac:dyDescent="0.25">
      <c r="A257" s="82">
        <v>45573.524807638889</v>
      </c>
      <c r="B257" s="83" t="s">
        <v>842</v>
      </c>
      <c r="C257" s="84" t="s">
        <v>843</v>
      </c>
      <c r="D257" s="83">
        <v>52.68</v>
      </c>
      <c r="E257" s="83">
        <v>0.17</v>
      </c>
      <c r="F257" s="83" t="s">
        <v>114</v>
      </c>
      <c r="G257" s="83" t="s">
        <v>539</v>
      </c>
      <c r="H257" s="83" t="s">
        <v>683</v>
      </c>
      <c r="I257" s="83" t="s">
        <v>63</v>
      </c>
      <c r="J257" s="83" t="s">
        <v>64</v>
      </c>
      <c r="K257" s="83" t="s">
        <v>84</v>
      </c>
      <c r="L257" s="83" t="s">
        <v>78</v>
      </c>
      <c r="M257" s="83" t="s">
        <v>64</v>
      </c>
      <c r="N257" s="83" t="s">
        <v>64</v>
      </c>
      <c r="O257" s="83" t="s">
        <v>84</v>
      </c>
      <c r="P257" s="83" t="s">
        <v>84</v>
      </c>
      <c r="Q257" s="83" t="s">
        <v>64</v>
      </c>
      <c r="R257" s="83" t="s">
        <v>64</v>
      </c>
      <c r="S257" s="83" t="s">
        <v>64</v>
      </c>
      <c r="T257" s="83" t="s">
        <v>64</v>
      </c>
      <c r="U257" s="83" t="s">
        <v>64</v>
      </c>
      <c r="V257" s="83" t="s">
        <v>64</v>
      </c>
      <c r="W257" s="83" t="s">
        <v>64</v>
      </c>
      <c r="X257" s="83" t="s">
        <v>64</v>
      </c>
      <c r="Y257" s="83" t="s">
        <v>64</v>
      </c>
      <c r="Z257" s="83" t="s">
        <v>66</v>
      </c>
      <c r="AA257" s="83" t="s">
        <v>101</v>
      </c>
      <c r="AB257" s="83" t="s">
        <v>66</v>
      </c>
      <c r="AC257" s="83" t="s">
        <v>79</v>
      </c>
      <c r="AD257" s="83" t="s">
        <v>66</v>
      </c>
      <c r="AE257" s="83" t="s">
        <v>66</v>
      </c>
      <c r="AF257" s="83" t="s">
        <v>66</v>
      </c>
      <c r="AG257" s="83" t="s">
        <v>66</v>
      </c>
      <c r="AH257" s="83" t="s">
        <v>66</v>
      </c>
      <c r="AI257" s="83" t="s">
        <v>79</v>
      </c>
      <c r="AJ257" s="83" t="s">
        <v>66</v>
      </c>
      <c r="AK257" s="83" t="s">
        <v>65</v>
      </c>
      <c r="AL257" s="83" t="s">
        <v>66</v>
      </c>
      <c r="AM257" s="83" t="s">
        <v>66</v>
      </c>
      <c r="AN257" s="83" t="s">
        <v>79</v>
      </c>
      <c r="AO257" s="83" t="s">
        <v>66</v>
      </c>
      <c r="AP257" s="83" t="s">
        <v>85</v>
      </c>
      <c r="AQ257" s="83" t="s">
        <v>85</v>
      </c>
      <c r="AR257" s="83" t="s">
        <v>86</v>
      </c>
      <c r="AS257" s="83" t="s">
        <v>388</v>
      </c>
      <c r="AT257" s="83" t="s">
        <v>69</v>
      </c>
      <c r="AU257" s="83" t="s">
        <v>67</v>
      </c>
      <c r="AV257" s="83" t="s">
        <v>71</v>
      </c>
      <c r="AW257" s="83" t="s">
        <v>73</v>
      </c>
      <c r="AX257" s="83" t="s">
        <v>73</v>
      </c>
      <c r="AY257" s="83" t="s">
        <v>72</v>
      </c>
      <c r="AZ257" s="83" t="s">
        <v>63</v>
      </c>
      <c r="BA257" s="83" t="s">
        <v>63</v>
      </c>
      <c r="BB257" s="83" t="s">
        <v>73</v>
      </c>
      <c r="BC257" s="83" t="s">
        <v>73</v>
      </c>
      <c r="BD257" s="83"/>
      <c r="BE257" s="83" t="s">
        <v>73</v>
      </c>
      <c r="BF257" s="83"/>
      <c r="BG257" s="87" t="s">
        <v>631</v>
      </c>
      <c r="BH257" s="87" t="s">
        <v>114</v>
      </c>
      <c r="BI257" s="76" t="s">
        <v>1414</v>
      </c>
      <c r="BJ257">
        <v>11</v>
      </c>
      <c r="BK257" s="87">
        <v>45</v>
      </c>
      <c r="BL257" s="87"/>
      <c r="BM257" s="86" t="s">
        <v>1126</v>
      </c>
      <c r="BN257" s="86" t="s">
        <v>1131</v>
      </c>
      <c r="BO257" s="87" t="s">
        <v>68</v>
      </c>
      <c r="BP257" s="87"/>
      <c r="BQ257" s="87" t="s">
        <v>1472</v>
      </c>
      <c r="BR257" s="86" t="s">
        <v>1445</v>
      </c>
      <c r="BS257" s="86">
        <v>1</v>
      </c>
      <c r="BT257" s="86" t="s">
        <v>1445</v>
      </c>
      <c r="BU257" s="86">
        <v>1</v>
      </c>
      <c r="BV257" s="86" t="s">
        <v>63</v>
      </c>
      <c r="BW257" s="86">
        <v>1</v>
      </c>
      <c r="BX257" s="86" t="s">
        <v>1447</v>
      </c>
      <c r="BY257" s="86">
        <v>0</v>
      </c>
      <c r="BZ257" s="86" t="s">
        <v>1450</v>
      </c>
      <c r="CA257" s="86">
        <v>1</v>
      </c>
      <c r="CB257" s="86" t="s">
        <v>1452</v>
      </c>
      <c r="CC257" s="86">
        <v>0</v>
      </c>
      <c r="CD257" s="86" t="s">
        <v>226</v>
      </c>
      <c r="CE257" s="86">
        <v>0</v>
      </c>
      <c r="CF257" s="86" t="s">
        <v>226</v>
      </c>
      <c r="CG257" s="86">
        <v>0</v>
      </c>
      <c r="CH257" s="86" t="s">
        <v>1454</v>
      </c>
      <c r="CI257" s="86">
        <v>1</v>
      </c>
      <c r="CJ257" s="86" t="s">
        <v>1454</v>
      </c>
      <c r="CK257" s="86">
        <v>1</v>
      </c>
      <c r="CL257" s="86" t="s">
        <v>1454</v>
      </c>
      <c r="CM257" s="86">
        <v>1</v>
      </c>
      <c r="CN257" s="86" t="s">
        <v>226</v>
      </c>
      <c r="CO257" s="86">
        <v>0</v>
      </c>
      <c r="CP257" s="87" t="s">
        <v>1477</v>
      </c>
      <c r="CQ257" s="152">
        <v>0</v>
      </c>
    </row>
    <row r="258" spans="1:95" ht="13.2" x14ac:dyDescent="0.25">
      <c r="A258" s="82">
        <v>45574.359534166666</v>
      </c>
      <c r="B258" s="83" t="s">
        <v>844</v>
      </c>
      <c r="C258" s="84" t="s">
        <v>845</v>
      </c>
      <c r="D258" s="83">
        <v>25</v>
      </c>
      <c r="E258" s="83">
        <v>0.38</v>
      </c>
      <c r="F258" s="83" t="s">
        <v>423</v>
      </c>
      <c r="G258" s="83" t="s">
        <v>76</v>
      </c>
      <c r="H258" s="83" t="s">
        <v>846</v>
      </c>
      <c r="I258" s="83" t="s">
        <v>63</v>
      </c>
      <c r="J258" s="83" t="s">
        <v>64</v>
      </c>
      <c r="K258" s="83" t="s">
        <v>78</v>
      </c>
      <c r="L258" s="83" t="s">
        <v>64</v>
      </c>
      <c r="M258" s="83" t="s">
        <v>84</v>
      </c>
      <c r="N258" s="83" t="s">
        <v>64</v>
      </c>
      <c r="O258" s="83" t="s">
        <v>64</v>
      </c>
      <c r="P258" s="83" t="s">
        <v>84</v>
      </c>
      <c r="Q258" s="83" t="s">
        <v>64</v>
      </c>
      <c r="R258" s="83" t="s">
        <v>64</v>
      </c>
      <c r="S258" s="83" t="s">
        <v>64</v>
      </c>
      <c r="T258" s="83" t="s">
        <v>64</v>
      </c>
      <c r="U258" s="83" t="s">
        <v>84</v>
      </c>
      <c r="V258" s="83" t="s">
        <v>64</v>
      </c>
      <c r="W258" s="83" t="s">
        <v>64</v>
      </c>
      <c r="X258" s="83" t="s">
        <v>78</v>
      </c>
      <c r="Y258" s="83" t="s">
        <v>64</v>
      </c>
      <c r="Z258" s="83" t="s">
        <v>65</v>
      </c>
      <c r="AA258" s="83" t="s">
        <v>65</v>
      </c>
      <c r="AB258" s="83" t="s">
        <v>79</v>
      </c>
      <c r="AC258" s="83" t="s">
        <v>66</v>
      </c>
      <c r="AD258" s="83" t="s">
        <v>65</v>
      </c>
      <c r="AE258" s="83" t="s">
        <v>65</v>
      </c>
      <c r="AF258" s="83" t="s">
        <v>66</v>
      </c>
      <c r="AG258" s="83" t="s">
        <v>65</v>
      </c>
      <c r="AH258" s="83" t="s">
        <v>65</v>
      </c>
      <c r="AI258" s="83" t="s">
        <v>101</v>
      </c>
      <c r="AJ258" s="83" t="s">
        <v>65</v>
      </c>
      <c r="AK258" s="83" t="s">
        <v>65</v>
      </c>
      <c r="AL258" s="83" t="s">
        <v>65</v>
      </c>
      <c r="AM258" s="83" t="s">
        <v>65</v>
      </c>
      <c r="AN258" s="83" t="s">
        <v>79</v>
      </c>
      <c r="AO258" s="83" t="s">
        <v>66</v>
      </c>
      <c r="AP258" s="83" t="s">
        <v>67</v>
      </c>
      <c r="AQ258" s="83" t="s">
        <v>67</v>
      </c>
      <c r="AR258" s="83" t="s">
        <v>86</v>
      </c>
      <c r="AS258" s="83" t="s">
        <v>252</v>
      </c>
      <c r="AT258" s="83" t="s">
        <v>87</v>
      </c>
      <c r="AU258" s="83" t="s">
        <v>70</v>
      </c>
      <c r="AV258" s="83" t="s">
        <v>71</v>
      </c>
      <c r="AW258" s="83" t="s">
        <v>73</v>
      </c>
      <c r="AX258" s="83" t="s">
        <v>63</v>
      </c>
      <c r="AY258" s="83" t="s">
        <v>72</v>
      </c>
      <c r="AZ258" s="83" t="s">
        <v>63</v>
      </c>
      <c r="BA258" s="83" t="s">
        <v>72</v>
      </c>
      <c r="BB258" s="83" t="s">
        <v>63</v>
      </c>
      <c r="BC258" s="83" t="s">
        <v>73</v>
      </c>
      <c r="BD258" s="83"/>
      <c r="BE258" s="83" t="s">
        <v>73</v>
      </c>
      <c r="BF258" s="83"/>
      <c r="BG258" s="87" t="s">
        <v>846</v>
      </c>
      <c r="BH258" s="86" t="s">
        <v>60</v>
      </c>
      <c r="BI258" s="76" t="s">
        <v>1414</v>
      </c>
      <c r="BJ258">
        <v>11</v>
      </c>
      <c r="BK258" s="87">
        <v>57</v>
      </c>
      <c r="BL258" s="87"/>
      <c r="BM258" s="86" t="s">
        <v>1126</v>
      </c>
      <c r="BN258" s="86" t="s">
        <v>1132</v>
      </c>
      <c r="BO258" s="87" t="s">
        <v>252</v>
      </c>
      <c r="BP258" s="87"/>
      <c r="BQ258" s="87" t="s">
        <v>1472</v>
      </c>
      <c r="BR258" s="86" t="s">
        <v>1445</v>
      </c>
      <c r="BS258" s="86">
        <v>1</v>
      </c>
      <c r="BT258" s="86" t="s">
        <v>1445</v>
      </c>
      <c r="BU258" s="86">
        <v>1</v>
      </c>
      <c r="BV258" s="86" t="s">
        <v>63</v>
      </c>
      <c r="BW258" s="86">
        <v>1</v>
      </c>
      <c r="BX258" s="86" t="s">
        <v>1448</v>
      </c>
      <c r="BY258" s="86">
        <v>1</v>
      </c>
      <c r="BZ258" s="86" t="s">
        <v>1470</v>
      </c>
      <c r="CA258" s="86">
        <v>2</v>
      </c>
      <c r="CB258" s="86" t="s">
        <v>1452</v>
      </c>
      <c r="CC258" s="86">
        <v>0</v>
      </c>
      <c r="CD258" s="86" t="s">
        <v>226</v>
      </c>
      <c r="CE258" s="86">
        <v>0</v>
      </c>
      <c r="CF258" s="86" t="s">
        <v>1454</v>
      </c>
      <c r="CG258" s="86">
        <v>1</v>
      </c>
      <c r="CH258" s="86" t="s">
        <v>1454</v>
      </c>
      <c r="CI258" s="86">
        <v>1</v>
      </c>
      <c r="CJ258" s="86" t="s">
        <v>1454</v>
      </c>
      <c r="CK258" s="86">
        <v>1</v>
      </c>
      <c r="CL258" s="86" t="s">
        <v>1454</v>
      </c>
      <c r="CM258" s="86">
        <v>1</v>
      </c>
      <c r="CN258" s="86" t="s">
        <v>1454</v>
      </c>
      <c r="CO258" s="86">
        <v>1</v>
      </c>
      <c r="CP258" s="87" t="s">
        <v>1478</v>
      </c>
      <c r="CQ258" s="152">
        <v>1</v>
      </c>
    </row>
    <row r="259" spans="1:95" ht="13.2" x14ac:dyDescent="0.25">
      <c r="A259" s="82">
        <v>45574.360331307871</v>
      </c>
      <c r="B259" s="83" t="s">
        <v>847</v>
      </c>
      <c r="C259" s="84" t="s">
        <v>848</v>
      </c>
      <c r="D259" s="83">
        <v>39.29</v>
      </c>
      <c r="E259" s="83">
        <v>0.81</v>
      </c>
      <c r="F259" s="83" t="s">
        <v>423</v>
      </c>
      <c r="G259" s="83" t="s">
        <v>76</v>
      </c>
      <c r="H259" s="83" t="s">
        <v>849</v>
      </c>
      <c r="I259" s="83" t="s">
        <v>63</v>
      </c>
      <c r="J259" s="83" t="s">
        <v>64</v>
      </c>
      <c r="K259" s="83" t="s">
        <v>78</v>
      </c>
      <c r="L259" s="83" t="s">
        <v>64</v>
      </c>
      <c r="M259" s="83" t="s">
        <v>84</v>
      </c>
      <c r="N259" s="83" t="s">
        <v>64</v>
      </c>
      <c r="O259" s="83" t="s">
        <v>64</v>
      </c>
      <c r="P259" s="83" t="s">
        <v>84</v>
      </c>
      <c r="Q259" s="83" t="s">
        <v>64</v>
      </c>
      <c r="R259" s="83" t="s">
        <v>64</v>
      </c>
      <c r="S259" s="83" t="s">
        <v>64</v>
      </c>
      <c r="T259" s="83" t="s">
        <v>64</v>
      </c>
      <c r="U259" s="83" t="s">
        <v>64</v>
      </c>
      <c r="V259" s="83" t="s">
        <v>64</v>
      </c>
      <c r="W259" s="83" t="s">
        <v>84</v>
      </c>
      <c r="X259" s="83" t="s">
        <v>64</v>
      </c>
      <c r="Y259" s="83" t="s">
        <v>64</v>
      </c>
      <c r="Z259" s="83" t="s">
        <v>66</v>
      </c>
      <c r="AA259" s="83" t="s">
        <v>65</v>
      </c>
      <c r="AB259" s="83" t="s">
        <v>65</v>
      </c>
      <c r="AC259" s="83" t="s">
        <v>65</v>
      </c>
      <c r="AD259" s="83" t="s">
        <v>65</v>
      </c>
      <c r="AE259" s="83" t="s">
        <v>65</v>
      </c>
      <c r="AF259" s="83" t="s">
        <v>65</v>
      </c>
      <c r="AG259" s="83" t="s">
        <v>65</v>
      </c>
      <c r="AH259" s="83" t="s">
        <v>66</v>
      </c>
      <c r="AI259" s="83" t="s">
        <v>101</v>
      </c>
      <c r="AJ259" s="83" t="s">
        <v>65</v>
      </c>
      <c r="AK259" s="83" t="s">
        <v>65</v>
      </c>
      <c r="AL259" s="83" t="s">
        <v>65</v>
      </c>
      <c r="AM259" s="83" t="s">
        <v>66</v>
      </c>
      <c r="AN259" s="83" t="s">
        <v>66</v>
      </c>
      <c r="AO259" s="83" t="s">
        <v>66</v>
      </c>
      <c r="AP259" s="83" t="s">
        <v>85</v>
      </c>
      <c r="AQ259" s="83" t="s">
        <v>85</v>
      </c>
      <c r="AR259" s="83" t="s">
        <v>63</v>
      </c>
      <c r="AS259" s="83" t="s">
        <v>850</v>
      </c>
      <c r="AT259" s="83" t="s">
        <v>87</v>
      </c>
      <c r="AU259" s="83" t="s">
        <v>80</v>
      </c>
      <c r="AV259" s="83" t="s">
        <v>132</v>
      </c>
      <c r="AW259" s="83" t="s">
        <v>73</v>
      </c>
      <c r="AX259" s="83" t="s">
        <v>73</v>
      </c>
      <c r="AY259" s="83" t="s">
        <v>72</v>
      </c>
      <c r="AZ259" s="83" t="s">
        <v>73</v>
      </c>
      <c r="BA259" s="83" t="s">
        <v>73</v>
      </c>
      <c r="BB259" s="83" t="s">
        <v>73</v>
      </c>
      <c r="BC259" s="83" t="s">
        <v>73</v>
      </c>
      <c r="BD259" s="83"/>
      <c r="BE259" s="83" t="s">
        <v>73</v>
      </c>
      <c r="BF259" s="83"/>
      <c r="BG259" s="87" t="s">
        <v>846</v>
      </c>
      <c r="BH259" s="86" t="s">
        <v>60</v>
      </c>
      <c r="BI259" s="76" t="s">
        <v>1414</v>
      </c>
      <c r="BJ259">
        <v>12</v>
      </c>
      <c r="BK259" s="87">
        <v>59</v>
      </c>
      <c r="BL259" s="87"/>
      <c r="BM259" s="86" t="s">
        <v>1126</v>
      </c>
      <c r="BN259" s="86" t="s">
        <v>1132</v>
      </c>
      <c r="BO259" s="87" t="s">
        <v>137</v>
      </c>
      <c r="BP259" s="87"/>
      <c r="BQ259" s="87" t="s">
        <v>1473</v>
      </c>
      <c r="BR259" s="86" t="s">
        <v>1445</v>
      </c>
      <c r="BS259" s="86">
        <v>1</v>
      </c>
      <c r="BT259" s="86" t="s">
        <v>1445</v>
      </c>
      <c r="BU259" s="86">
        <v>1</v>
      </c>
      <c r="BV259" s="86" t="s">
        <v>63</v>
      </c>
      <c r="BW259" s="86">
        <v>1</v>
      </c>
      <c r="BX259" s="86" t="s">
        <v>1448</v>
      </c>
      <c r="BY259" s="86">
        <v>1</v>
      </c>
      <c r="BZ259" s="86" t="s">
        <v>1450</v>
      </c>
      <c r="CA259" s="86">
        <v>1</v>
      </c>
      <c r="CB259" s="86" t="s">
        <v>1452</v>
      </c>
      <c r="CC259" s="86">
        <v>0</v>
      </c>
      <c r="CD259" s="86" t="s">
        <v>226</v>
      </c>
      <c r="CE259" s="86">
        <v>0</v>
      </c>
      <c r="CF259" s="86" t="s">
        <v>226</v>
      </c>
      <c r="CG259" s="86">
        <v>0</v>
      </c>
      <c r="CH259" s="86" t="s">
        <v>1454</v>
      </c>
      <c r="CI259" s="86">
        <v>1</v>
      </c>
      <c r="CJ259" s="86" t="s">
        <v>226</v>
      </c>
      <c r="CK259" s="86">
        <v>0</v>
      </c>
      <c r="CL259" s="86" t="s">
        <v>226</v>
      </c>
      <c r="CM259" s="86">
        <v>0</v>
      </c>
      <c r="CN259" s="86" t="s">
        <v>226</v>
      </c>
      <c r="CO259" s="86">
        <v>0</v>
      </c>
      <c r="CP259" s="87" t="s">
        <v>1477</v>
      </c>
      <c r="CQ259" s="152">
        <v>0</v>
      </c>
    </row>
    <row r="260" spans="1:95" ht="13.2" x14ac:dyDescent="0.25">
      <c r="A260" s="82">
        <v>45574.360877083338</v>
      </c>
      <c r="B260" s="83" t="s">
        <v>851</v>
      </c>
      <c r="C260" s="84" t="s">
        <v>852</v>
      </c>
      <c r="D260" s="83">
        <v>100</v>
      </c>
      <c r="E260" s="83">
        <v>1.29</v>
      </c>
      <c r="F260" s="83" t="s">
        <v>423</v>
      </c>
      <c r="G260" s="83" t="s">
        <v>76</v>
      </c>
      <c r="H260" s="83" t="s">
        <v>846</v>
      </c>
      <c r="I260" s="83" t="s">
        <v>63</v>
      </c>
      <c r="J260" s="83" t="s">
        <v>64</v>
      </c>
      <c r="K260" s="83" t="s">
        <v>64</v>
      </c>
      <c r="L260" s="83" t="s">
        <v>64</v>
      </c>
      <c r="M260" s="83" t="s">
        <v>84</v>
      </c>
      <c r="N260" s="83" t="s">
        <v>64</v>
      </c>
      <c r="O260" s="83" t="s">
        <v>64</v>
      </c>
      <c r="P260" s="83" t="s">
        <v>84</v>
      </c>
      <c r="Q260" s="83" t="s">
        <v>84</v>
      </c>
      <c r="R260" s="83" t="s">
        <v>64</v>
      </c>
      <c r="S260" s="83" t="s">
        <v>84</v>
      </c>
      <c r="T260" s="83" t="s">
        <v>64</v>
      </c>
      <c r="U260" s="83" t="s">
        <v>78</v>
      </c>
      <c r="V260" s="83" t="s">
        <v>64</v>
      </c>
      <c r="W260" s="83" t="s">
        <v>64</v>
      </c>
      <c r="X260" s="83" t="s">
        <v>64</v>
      </c>
      <c r="Y260" s="83" t="s">
        <v>64</v>
      </c>
      <c r="Z260" s="83" t="s">
        <v>66</v>
      </c>
      <c r="AA260" s="83" t="s">
        <v>66</v>
      </c>
      <c r="AB260" s="83" t="s">
        <v>66</v>
      </c>
      <c r="AC260" s="83" t="s">
        <v>66</v>
      </c>
      <c r="AD260" s="83" t="s">
        <v>66</v>
      </c>
      <c r="AE260" s="83" t="s">
        <v>66</v>
      </c>
      <c r="AF260" s="83" t="s">
        <v>66</v>
      </c>
      <c r="AG260" s="83" t="s">
        <v>66</v>
      </c>
      <c r="AH260" s="83" t="s">
        <v>66</v>
      </c>
      <c r="AI260" s="83" t="s">
        <v>79</v>
      </c>
      <c r="AJ260" s="83" t="s">
        <v>66</v>
      </c>
      <c r="AK260" s="83" t="s">
        <v>66</v>
      </c>
      <c r="AL260" s="83" t="s">
        <v>66</v>
      </c>
      <c r="AM260" s="83" t="s">
        <v>66</v>
      </c>
      <c r="AN260" s="83" t="s">
        <v>66</v>
      </c>
      <c r="AO260" s="83" t="s">
        <v>66</v>
      </c>
      <c r="AP260" s="83" t="s">
        <v>67</v>
      </c>
      <c r="AQ260" s="83" t="s">
        <v>80</v>
      </c>
      <c r="AR260" s="83" t="s">
        <v>73</v>
      </c>
      <c r="AS260" s="83" t="s">
        <v>68</v>
      </c>
      <c r="AT260" s="83" t="s">
        <v>69</v>
      </c>
      <c r="AU260" s="83" t="s">
        <v>70</v>
      </c>
      <c r="AV260" s="83" t="s">
        <v>132</v>
      </c>
      <c r="AW260" s="83" t="s">
        <v>73</v>
      </c>
      <c r="AX260" s="83" t="s">
        <v>73</v>
      </c>
      <c r="AY260" s="83" t="s">
        <v>63</v>
      </c>
      <c r="AZ260" s="83" t="s">
        <v>63</v>
      </c>
      <c r="BA260" s="83" t="s">
        <v>63</v>
      </c>
      <c r="BB260" s="83" t="s">
        <v>73</v>
      </c>
      <c r="BC260" s="83" t="s">
        <v>73</v>
      </c>
      <c r="BD260" s="83"/>
      <c r="BE260" s="83" t="s">
        <v>73</v>
      </c>
      <c r="BF260" s="83"/>
      <c r="BG260" s="87" t="s">
        <v>846</v>
      </c>
      <c r="BH260" s="86" t="s">
        <v>60</v>
      </c>
      <c r="BI260" s="76" t="s">
        <v>1414</v>
      </c>
      <c r="BJ260">
        <v>11</v>
      </c>
      <c r="BK260" s="87">
        <v>48</v>
      </c>
      <c r="BL260" s="87"/>
      <c r="BM260" s="86" t="s">
        <v>1126</v>
      </c>
      <c r="BN260" s="86" t="s">
        <v>1132</v>
      </c>
      <c r="BO260" s="87" t="s">
        <v>68</v>
      </c>
      <c r="BP260" s="87"/>
      <c r="BQ260" s="87" t="s">
        <v>1472</v>
      </c>
      <c r="BR260" s="86" t="s">
        <v>1445</v>
      </c>
      <c r="BS260" s="86">
        <v>1</v>
      </c>
      <c r="BT260" s="86" t="s">
        <v>1444</v>
      </c>
      <c r="BU260" s="86">
        <v>0</v>
      </c>
      <c r="BV260" s="86" t="s">
        <v>73</v>
      </c>
      <c r="BW260" s="86">
        <v>0</v>
      </c>
      <c r="BX260" s="86" t="s">
        <v>1447</v>
      </c>
      <c r="BY260" s="86">
        <v>0</v>
      </c>
      <c r="BZ260" s="86" t="s">
        <v>1470</v>
      </c>
      <c r="CA260" s="86">
        <v>2</v>
      </c>
      <c r="CB260" s="86" t="s">
        <v>1452</v>
      </c>
      <c r="CC260" s="86">
        <v>0</v>
      </c>
      <c r="CD260" s="86" t="s">
        <v>226</v>
      </c>
      <c r="CE260" s="86">
        <v>0</v>
      </c>
      <c r="CF260" s="86" t="s">
        <v>226</v>
      </c>
      <c r="CG260" s="86">
        <v>0</v>
      </c>
      <c r="CH260" s="86" t="s">
        <v>1454</v>
      </c>
      <c r="CI260" s="86">
        <v>1</v>
      </c>
      <c r="CJ260" s="86" t="s">
        <v>1454</v>
      </c>
      <c r="CK260" s="86">
        <v>1</v>
      </c>
      <c r="CL260" s="86" t="s">
        <v>1454</v>
      </c>
      <c r="CM260" s="86">
        <v>1</v>
      </c>
      <c r="CN260" s="86" t="s">
        <v>226</v>
      </c>
      <c r="CO260" s="86">
        <v>0</v>
      </c>
      <c r="CP260" s="87" t="s">
        <v>1477</v>
      </c>
      <c r="CQ260" s="152">
        <v>0</v>
      </c>
    </row>
    <row r="261" spans="1:95" ht="13.2" x14ac:dyDescent="0.25">
      <c r="A261" s="82">
        <v>45574.36196149305</v>
      </c>
      <c r="B261" s="83" t="s">
        <v>853</v>
      </c>
      <c r="C261" s="84" t="s">
        <v>854</v>
      </c>
      <c r="D261" s="83">
        <v>16.899999999999999</v>
      </c>
      <c r="E261" s="83">
        <v>0.08</v>
      </c>
      <c r="F261" s="83" t="s">
        <v>423</v>
      </c>
      <c r="G261" s="83" t="s">
        <v>76</v>
      </c>
      <c r="H261" s="83" t="s">
        <v>846</v>
      </c>
      <c r="I261" s="83" t="s">
        <v>63</v>
      </c>
      <c r="J261" s="83" t="s">
        <v>64</v>
      </c>
      <c r="K261" s="83" t="s">
        <v>64</v>
      </c>
      <c r="L261" s="83" t="s">
        <v>64</v>
      </c>
      <c r="M261" s="83" t="s">
        <v>78</v>
      </c>
      <c r="N261" s="83" t="s">
        <v>64</v>
      </c>
      <c r="O261" s="83" t="s">
        <v>64</v>
      </c>
      <c r="P261" s="83" t="s">
        <v>84</v>
      </c>
      <c r="Q261" s="83" t="s">
        <v>64</v>
      </c>
      <c r="R261" s="83" t="s">
        <v>64</v>
      </c>
      <c r="S261" s="83" t="s">
        <v>64</v>
      </c>
      <c r="T261" s="83" t="s">
        <v>64</v>
      </c>
      <c r="U261" s="83" t="s">
        <v>64</v>
      </c>
      <c r="V261" s="83" t="s">
        <v>64</v>
      </c>
      <c r="W261" s="83" t="s">
        <v>84</v>
      </c>
      <c r="X261" s="83" t="s">
        <v>64</v>
      </c>
      <c r="Y261" s="83" t="s">
        <v>64</v>
      </c>
      <c r="Z261" s="83" t="s">
        <v>65</v>
      </c>
      <c r="AA261" s="83" t="s">
        <v>65</v>
      </c>
      <c r="AB261" s="83" t="s">
        <v>65</v>
      </c>
      <c r="AC261" s="83" t="s">
        <v>65</v>
      </c>
      <c r="AD261" s="83" t="s">
        <v>65</v>
      </c>
      <c r="AE261" s="83" t="s">
        <v>65</v>
      </c>
      <c r="AF261" s="83" t="s">
        <v>66</v>
      </c>
      <c r="AG261" s="83" t="s">
        <v>65</v>
      </c>
      <c r="AH261" s="83" t="s">
        <v>65</v>
      </c>
      <c r="AI261" s="83" t="s">
        <v>101</v>
      </c>
      <c r="AJ261" s="83" t="s">
        <v>65</v>
      </c>
      <c r="AK261" s="83" t="s">
        <v>65</v>
      </c>
      <c r="AL261" s="83" t="s">
        <v>65</v>
      </c>
      <c r="AM261" s="83" t="s">
        <v>65</v>
      </c>
      <c r="AN261" s="83" t="s">
        <v>65</v>
      </c>
      <c r="AO261" s="83" t="s">
        <v>65</v>
      </c>
      <c r="AP261" s="83" t="s">
        <v>67</v>
      </c>
      <c r="AQ261" s="83" t="s">
        <v>67</v>
      </c>
      <c r="AR261" s="83" t="s">
        <v>63</v>
      </c>
      <c r="AS261" s="83" t="s">
        <v>81</v>
      </c>
      <c r="AT261" s="83" t="s">
        <v>87</v>
      </c>
      <c r="AU261" s="83" t="s">
        <v>80</v>
      </c>
      <c r="AV261" s="83" t="s">
        <v>132</v>
      </c>
      <c r="AW261" s="83" t="s">
        <v>73</v>
      </c>
      <c r="AX261" s="83" t="s">
        <v>73</v>
      </c>
      <c r="AY261" s="83" t="s">
        <v>73</v>
      </c>
      <c r="AZ261" s="83" t="s">
        <v>72</v>
      </c>
      <c r="BA261" s="83" t="s">
        <v>73</v>
      </c>
      <c r="BB261" s="83" t="s">
        <v>72</v>
      </c>
      <c r="BC261" s="83" t="s">
        <v>73</v>
      </c>
      <c r="BD261" s="83"/>
      <c r="BE261" s="83" t="s">
        <v>73</v>
      </c>
      <c r="BF261" s="83"/>
      <c r="BG261" s="87" t="s">
        <v>846</v>
      </c>
      <c r="BH261" s="86" t="s">
        <v>60</v>
      </c>
      <c r="BI261" s="76" t="s">
        <v>1414</v>
      </c>
      <c r="BJ261">
        <v>14</v>
      </c>
      <c r="BK261" s="87">
        <v>63</v>
      </c>
      <c r="BL261" s="87"/>
      <c r="BM261" s="86" t="s">
        <v>1126</v>
      </c>
      <c r="BN261" s="86" t="s">
        <v>1132</v>
      </c>
      <c r="BO261" s="87" t="s">
        <v>68</v>
      </c>
      <c r="BP261" s="87"/>
      <c r="BQ261" s="87" t="s">
        <v>1472</v>
      </c>
      <c r="BR261" s="86" t="s">
        <v>1445</v>
      </c>
      <c r="BS261" s="86">
        <v>1</v>
      </c>
      <c r="BT261" s="86" t="s">
        <v>1445</v>
      </c>
      <c r="BU261" s="86">
        <v>1</v>
      </c>
      <c r="BV261" s="86" t="s">
        <v>63</v>
      </c>
      <c r="BW261" s="86">
        <v>1</v>
      </c>
      <c r="BX261" s="86" t="s">
        <v>1448</v>
      </c>
      <c r="BY261" s="86">
        <v>1</v>
      </c>
      <c r="BZ261" s="86" t="s">
        <v>1450</v>
      </c>
      <c r="CA261" s="86">
        <v>1</v>
      </c>
      <c r="CB261" s="86" t="s">
        <v>1452</v>
      </c>
      <c r="CC261" s="86">
        <v>0</v>
      </c>
      <c r="CD261" s="86" t="s">
        <v>226</v>
      </c>
      <c r="CE261" s="86">
        <v>0</v>
      </c>
      <c r="CF261" s="86" t="s">
        <v>226</v>
      </c>
      <c r="CG261" s="86">
        <v>0</v>
      </c>
      <c r="CH261" s="86" t="s">
        <v>226</v>
      </c>
      <c r="CI261" s="86">
        <v>0</v>
      </c>
      <c r="CJ261" s="86" t="s">
        <v>1454</v>
      </c>
      <c r="CK261" s="86">
        <v>1</v>
      </c>
      <c r="CL261" s="86" t="s">
        <v>226</v>
      </c>
      <c r="CM261" s="86">
        <v>0</v>
      </c>
      <c r="CN261" s="86" t="s">
        <v>1454</v>
      </c>
      <c r="CO261" s="86">
        <v>1</v>
      </c>
      <c r="CP261" s="87" t="s">
        <v>1477</v>
      </c>
      <c r="CQ261" s="152">
        <v>0</v>
      </c>
    </row>
    <row r="262" spans="1:95" ht="13.2" x14ac:dyDescent="0.25">
      <c r="A262" s="82">
        <v>45574.36435974537</v>
      </c>
      <c r="B262" s="83" t="s">
        <v>855</v>
      </c>
      <c r="C262" s="84" t="s">
        <v>856</v>
      </c>
      <c r="D262" s="83">
        <v>82.14</v>
      </c>
      <c r="E262" s="83">
        <v>0.28999999999999998</v>
      </c>
      <c r="F262" s="83" t="s">
        <v>114</v>
      </c>
      <c r="G262" s="83" t="s">
        <v>76</v>
      </c>
      <c r="H262" s="83" t="s">
        <v>857</v>
      </c>
      <c r="I262" s="83" t="s">
        <v>63</v>
      </c>
      <c r="J262" s="83" t="s">
        <v>64</v>
      </c>
      <c r="K262" s="83" t="s">
        <v>64</v>
      </c>
      <c r="L262" s="83" t="s">
        <v>64</v>
      </c>
      <c r="M262" s="83" t="s">
        <v>84</v>
      </c>
      <c r="N262" s="83" t="s">
        <v>84</v>
      </c>
      <c r="O262" s="83" t="s">
        <v>78</v>
      </c>
      <c r="P262" s="83" t="s">
        <v>64</v>
      </c>
      <c r="Q262" s="83" t="s">
        <v>64</v>
      </c>
      <c r="R262" s="83" t="s">
        <v>64</v>
      </c>
      <c r="S262" s="83" t="s">
        <v>78</v>
      </c>
      <c r="T262" s="83" t="s">
        <v>64</v>
      </c>
      <c r="U262" s="83" t="s">
        <v>64</v>
      </c>
      <c r="V262" s="83" t="s">
        <v>64</v>
      </c>
      <c r="W262" s="83" t="s">
        <v>64</v>
      </c>
      <c r="X262" s="83" t="s">
        <v>64</v>
      </c>
      <c r="Y262" s="83" t="s">
        <v>64</v>
      </c>
      <c r="Z262" s="83" t="s">
        <v>65</v>
      </c>
      <c r="AA262" s="83" t="s">
        <v>65</v>
      </c>
      <c r="AB262" s="83" t="s">
        <v>65</v>
      </c>
      <c r="AC262" s="83" t="s">
        <v>65</v>
      </c>
      <c r="AD262" s="83" t="s">
        <v>65</v>
      </c>
      <c r="AE262" s="83" t="s">
        <v>65</v>
      </c>
      <c r="AF262" s="83" t="s">
        <v>65</v>
      </c>
      <c r="AG262" s="83" t="s">
        <v>65</v>
      </c>
      <c r="AH262" s="83" t="s">
        <v>65</v>
      </c>
      <c r="AI262" s="83" t="s">
        <v>101</v>
      </c>
      <c r="AJ262" s="83" t="s">
        <v>65</v>
      </c>
      <c r="AK262" s="83" t="s">
        <v>65</v>
      </c>
      <c r="AL262" s="83" t="s">
        <v>65</v>
      </c>
      <c r="AM262" s="83" t="s">
        <v>65</v>
      </c>
      <c r="AN262" s="83" t="s">
        <v>65</v>
      </c>
      <c r="AO262" s="83" t="s">
        <v>65</v>
      </c>
      <c r="AP262" s="83" t="s">
        <v>85</v>
      </c>
      <c r="AQ262" s="83" t="s">
        <v>85</v>
      </c>
      <c r="AR262" s="83" t="s">
        <v>86</v>
      </c>
      <c r="AS262" s="83" t="s">
        <v>68</v>
      </c>
      <c r="AT262" s="83" t="s">
        <v>87</v>
      </c>
      <c r="AU262" s="83" t="s">
        <v>80</v>
      </c>
      <c r="AV262" s="83" t="s">
        <v>71</v>
      </c>
      <c r="AW262" s="83" t="s">
        <v>72</v>
      </c>
      <c r="AX262" s="83" t="s">
        <v>73</v>
      </c>
      <c r="AY262" s="83" t="s">
        <v>63</v>
      </c>
      <c r="AZ262" s="83" t="s">
        <v>72</v>
      </c>
      <c r="BA262" s="83" t="s">
        <v>72</v>
      </c>
      <c r="BB262" s="83" t="s">
        <v>72</v>
      </c>
      <c r="BC262" s="83" t="s">
        <v>73</v>
      </c>
      <c r="BD262" s="83"/>
      <c r="BE262" s="83" t="s">
        <v>73</v>
      </c>
      <c r="BF262" s="83"/>
      <c r="BG262" s="87" t="s">
        <v>846</v>
      </c>
      <c r="BH262" s="87" t="s">
        <v>114</v>
      </c>
      <c r="BI262" s="76" t="s">
        <v>1414</v>
      </c>
      <c r="BJ262">
        <v>12</v>
      </c>
      <c r="BK262" s="87">
        <v>64</v>
      </c>
      <c r="BL262" s="87"/>
      <c r="BM262" s="86" t="s">
        <v>1126</v>
      </c>
      <c r="BN262" s="86" t="s">
        <v>1132</v>
      </c>
      <c r="BO262" s="87" t="s">
        <v>68</v>
      </c>
      <c r="BP262" s="87"/>
      <c r="BQ262" s="87" t="s">
        <v>1472</v>
      </c>
      <c r="BR262" s="86" t="s">
        <v>1445</v>
      </c>
      <c r="BS262" s="86">
        <v>1</v>
      </c>
      <c r="BT262" s="86" t="s">
        <v>1445</v>
      </c>
      <c r="BU262" s="86">
        <v>1</v>
      </c>
      <c r="BV262" s="86" t="s">
        <v>63</v>
      </c>
      <c r="BW262" s="86">
        <v>1</v>
      </c>
      <c r="BX262" s="86" t="s">
        <v>1448</v>
      </c>
      <c r="BY262" s="86">
        <v>1</v>
      </c>
      <c r="BZ262" s="86" t="s">
        <v>1450</v>
      </c>
      <c r="CA262" s="86">
        <v>1</v>
      </c>
      <c r="CB262" s="86" t="s">
        <v>1452</v>
      </c>
      <c r="CC262" s="86">
        <v>0</v>
      </c>
      <c r="CD262" s="86" t="s">
        <v>1454</v>
      </c>
      <c r="CE262" s="86">
        <v>1</v>
      </c>
      <c r="CF262" s="86" t="s">
        <v>226</v>
      </c>
      <c r="CG262" s="86">
        <v>0</v>
      </c>
      <c r="CH262" s="86" t="s">
        <v>1454</v>
      </c>
      <c r="CI262" s="86">
        <v>1</v>
      </c>
      <c r="CJ262" s="86" t="s">
        <v>1454</v>
      </c>
      <c r="CK262" s="86">
        <v>1</v>
      </c>
      <c r="CL262" s="86" t="s">
        <v>1454</v>
      </c>
      <c r="CM262" s="86">
        <v>1</v>
      </c>
      <c r="CN262" s="86" t="s">
        <v>1454</v>
      </c>
      <c r="CO262" s="86">
        <v>1</v>
      </c>
      <c r="CP262" s="87" t="s">
        <v>1478</v>
      </c>
      <c r="CQ262" s="152">
        <v>1</v>
      </c>
    </row>
    <row r="263" spans="1:95" ht="13.2" x14ac:dyDescent="0.25">
      <c r="A263" s="82">
        <v>45574.365623599537</v>
      </c>
      <c r="B263" s="83" t="s">
        <v>858</v>
      </c>
      <c r="C263" s="84" t="s">
        <v>859</v>
      </c>
      <c r="D263" s="83">
        <v>100</v>
      </c>
      <c r="E263" s="83">
        <v>0.71</v>
      </c>
      <c r="F263" s="83" t="s">
        <v>114</v>
      </c>
      <c r="G263" s="83" t="s">
        <v>76</v>
      </c>
      <c r="H263" s="83" t="s">
        <v>860</v>
      </c>
      <c r="I263" s="83" t="s">
        <v>63</v>
      </c>
      <c r="J263" s="83" t="s">
        <v>64</v>
      </c>
      <c r="K263" s="83" t="s">
        <v>64</v>
      </c>
      <c r="L263" s="83" t="s">
        <v>64</v>
      </c>
      <c r="M263" s="83" t="s">
        <v>84</v>
      </c>
      <c r="N263" s="83" t="s">
        <v>64</v>
      </c>
      <c r="O263" s="83" t="s">
        <v>78</v>
      </c>
      <c r="P263" s="83" t="s">
        <v>64</v>
      </c>
      <c r="Q263" s="83" t="s">
        <v>64</v>
      </c>
      <c r="R263" s="83" t="s">
        <v>64</v>
      </c>
      <c r="S263" s="83" t="s">
        <v>64</v>
      </c>
      <c r="T263" s="83" t="s">
        <v>64</v>
      </c>
      <c r="U263" s="83" t="s">
        <v>84</v>
      </c>
      <c r="V263" s="83" t="s">
        <v>64</v>
      </c>
      <c r="W263" s="83" t="s">
        <v>64</v>
      </c>
      <c r="X263" s="83" t="s">
        <v>64</v>
      </c>
      <c r="Y263" s="83" t="s">
        <v>84</v>
      </c>
      <c r="Z263" s="83" t="s">
        <v>66</v>
      </c>
      <c r="AA263" s="83" t="s">
        <v>65</v>
      </c>
      <c r="AB263" s="83" t="s">
        <v>66</v>
      </c>
      <c r="AC263" s="83" t="s">
        <v>66</v>
      </c>
      <c r="AD263" s="83" t="s">
        <v>66</v>
      </c>
      <c r="AE263" s="83" t="s">
        <v>65</v>
      </c>
      <c r="AF263" s="83" t="s">
        <v>79</v>
      </c>
      <c r="AG263" s="83" t="s">
        <v>65</v>
      </c>
      <c r="AH263" s="83" t="s">
        <v>66</v>
      </c>
      <c r="AI263" s="83" t="s">
        <v>101</v>
      </c>
      <c r="AJ263" s="83" t="s">
        <v>66</v>
      </c>
      <c r="AK263" s="83" t="s">
        <v>66</v>
      </c>
      <c r="AL263" s="83" t="s">
        <v>79</v>
      </c>
      <c r="AM263" s="83" t="s">
        <v>66</v>
      </c>
      <c r="AN263" s="83" t="s">
        <v>66</v>
      </c>
      <c r="AO263" s="83" t="s">
        <v>66</v>
      </c>
      <c r="AP263" s="83" t="s">
        <v>67</v>
      </c>
      <c r="AQ263" s="83" t="s">
        <v>67</v>
      </c>
      <c r="AR263" s="83" t="s">
        <v>86</v>
      </c>
      <c r="AS263" s="83" t="s">
        <v>68</v>
      </c>
      <c r="AT263" s="83" t="s">
        <v>169</v>
      </c>
      <c r="AU263" s="83" t="s">
        <v>93</v>
      </c>
      <c r="AV263" s="83" t="s">
        <v>71</v>
      </c>
      <c r="AW263" s="83" t="s">
        <v>73</v>
      </c>
      <c r="AX263" s="83" t="s">
        <v>73</v>
      </c>
      <c r="AY263" s="83" t="s">
        <v>72</v>
      </c>
      <c r="AZ263" s="83" t="s">
        <v>72</v>
      </c>
      <c r="BA263" s="83" t="s">
        <v>73</v>
      </c>
      <c r="BB263" s="83" t="s">
        <v>73</v>
      </c>
      <c r="BC263" s="83" t="s">
        <v>73</v>
      </c>
      <c r="BD263" s="83"/>
      <c r="BE263" s="83" t="s">
        <v>73</v>
      </c>
      <c r="BF263" s="83"/>
      <c r="BG263" s="87" t="s">
        <v>846</v>
      </c>
      <c r="BH263" s="87" t="s">
        <v>114</v>
      </c>
      <c r="BI263" s="76" t="s">
        <v>1414</v>
      </c>
      <c r="BJ263">
        <v>12</v>
      </c>
      <c r="BK263" s="87">
        <v>50</v>
      </c>
      <c r="BL263" s="87"/>
      <c r="BM263" s="86" t="s">
        <v>1126</v>
      </c>
      <c r="BN263" s="86" t="s">
        <v>1132</v>
      </c>
      <c r="BO263" s="87" t="s">
        <v>68</v>
      </c>
      <c r="BP263" s="87"/>
      <c r="BQ263" s="87" t="s">
        <v>1472</v>
      </c>
      <c r="BR263" s="86" t="s">
        <v>1445</v>
      </c>
      <c r="BS263" s="86">
        <v>1</v>
      </c>
      <c r="BT263" s="86" t="s">
        <v>1445</v>
      </c>
      <c r="BU263" s="86">
        <v>1</v>
      </c>
      <c r="BV263" s="86" t="s">
        <v>63</v>
      </c>
      <c r="BW263" s="86">
        <v>1</v>
      </c>
      <c r="BX263" s="86" t="s">
        <v>1447</v>
      </c>
      <c r="BY263" s="86">
        <v>0</v>
      </c>
      <c r="BZ263" s="86" t="s">
        <v>1449</v>
      </c>
      <c r="CA263" s="86">
        <v>0</v>
      </c>
      <c r="CB263" s="86" t="s">
        <v>1452</v>
      </c>
      <c r="CC263" s="86">
        <v>0</v>
      </c>
      <c r="CD263" s="86" t="s">
        <v>226</v>
      </c>
      <c r="CE263" s="86">
        <v>0</v>
      </c>
      <c r="CF263" s="86" t="s">
        <v>226</v>
      </c>
      <c r="CG263" s="86">
        <v>0</v>
      </c>
      <c r="CH263" s="86" t="s">
        <v>1454</v>
      </c>
      <c r="CI263" s="86">
        <v>1</v>
      </c>
      <c r="CJ263" s="86" t="s">
        <v>1454</v>
      </c>
      <c r="CK263" s="86">
        <v>1</v>
      </c>
      <c r="CL263" s="86" t="s">
        <v>226</v>
      </c>
      <c r="CM263" s="86">
        <v>0</v>
      </c>
      <c r="CN263" s="86" t="s">
        <v>226</v>
      </c>
      <c r="CO263" s="86">
        <v>0</v>
      </c>
      <c r="CP263" s="87" t="s">
        <v>1477</v>
      </c>
      <c r="CQ263" s="152">
        <v>0</v>
      </c>
    </row>
    <row r="264" spans="1:95" ht="13.2" x14ac:dyDescent="0.25">
      <c r="A264" s="82">
        <v>45574.36742318287</v>
      </c>
      <c r="B264" s="83" t="s">
        <v>865</v>
      </c>
      <c r="C264" s="84" t="s">
        <v>866</v>
      </c>
      <c r="D264" s="83">
        <v>100</v>
      </c>
      <c r="E264" s="83">
        <v>0.63</v>
      </c>
      <c r="F264" s="83" t="s">
        <v>114</v>
      </c>
      <c r="G264" s="83" t="s">
        <v>76</v>
      </c>
      <c r="H264" s="83" t="s">
        <v>846</v>
      </c>
      <c r="I264" s="83" t="s">
        <v>63</v>
      </c>
      <c r="J264" s="83" t="s">
        <v>64</v>
      </c>
      <c r="K264" s="83" t="s">
        <v>84</v>
      </c>
      <c r="L264" s="83" t="s">
        <v>64</v>
      </c>
      <c r="M264" s="83" t="s">
        <v>84</v>
      </c>
      <c r="N264" s="83" t="s">
        <v>64</v>
      </c>
      <c r="O264" s="83" t="s">
        <v>64</v>
      </c>
      <c r="P264" s="83" t="s">
        <v>84</v>
      </c>
      <c r="Q264" s="83" t="s">
        <v>64</v>
      </c>
      <c r="R264" s="83" t="s">
        <v>64</v>
      </c>
      <c r="S264" s="83" t="s">
        <v>64</v>
      </c>
      <c r="T264" s="83" t="s">
        <v>64</v>
      </c>
      <c r="U264" s="83" t="s">
        <v>84</v>
      </c>
      <c r="V264" s="83" t="s">
        <v>64</v>
      </c>
      <c r="W264" s="83" t="s">
        <v>64</v>
      </c>
      <c r="X264" s="83" t="s">
        <v>64</v>
      </c>
      <c r="Y264" s="83" t="s">
        <v>84</v>
      </c>
      <c r="Z264" s="83" t="s">
        <v>65</v>
      </c>
      <c r="AA264" s="83" t="s">
        <v>65</v>
      </c>
      <c r="AB264" s="83" t="s">
        <v>65</v>
      </c>
      <c r="AC264" s="83" t="s">
        <v>66</v>
      </c>
      <c r="AD264" s="83" t="s">
        <v>65</v>
      </c>
      <c r="AE264" s="83" t="s">
        <v>65</v>
      </c>
      <c r="AF264" s="83" t="s">
        <v>66</v>
      </c>
      <c r="AG264" s="83" t="s">
        <v>65</v>
      </c>
      <c r="AH264" s="83" t="s">
        <v>65</v>
      </c>
      <c r="AI264" s="83" t="s">
        <v>65</v>
      </c>
      <c r="AJ264" s="83" t="s">
        <v>65</v>
      </c>
      <c r="AK264" s="83" t="s">
        <v>66</v>
      </c>
      <c r="AL264" s="83" t="s">
        <v>66</v>
      </c>
      <c r="AM264" s="83" t="s">
        <v>66</v>
      </c>
      <c r="AN264" s="83" t="s">
        <v>66</v>
      </c>
      <c r="AO264" s="83" t="s">
        <v>66</v>
      </c>
      <c r="AP264" s="83" t="s">
        <v>67</v>
      </c>
      <c r="AQ264" s="83" t="s">
        <v>67</v>
      </c>
      <c r="AR264" s="83" t="s">
        <v>73</v>
      </c>
      <c r="AS264" s="83" t="s">
        <v>867</v>
      </c>
      <c r="AT264" s="83" t="s">
        <v>87</v>
      </c>
      <c r="AU264" s="83" t="s">
        <v>93</v>
      </c>
      <c r="AV264" s="83" t="s">
        <v>80</v>
      </c>
      <c r="AW264" s="83" t="s">
        <v>72</v>
      </c>
      <c r="AX264" s="83" t="s">
        <v>72</v>
      </c>
      <c r="AY264" s="83" t="s">
        <v>73</v>
      </c>
      <c r="AZ264" s="83" t="s">
        <v>73</v>
      </c>
      <c r="BA264" s="83" t="s">
        <v>72</v>
      </c>
      <c r="BB264" s="83" t="s">
        <v>72</v>
      </c>
      <c r="BC264" s="83" t="s">
        <v>73</v>
      </c>
      <c r="BD264" s="83"/>
      <c r="BE264" s="83" t="s">
        <v>73</v>
      </c>
      <c r="BF264" s="83"/>
      <c r="BG264" s="87" t="s">
        <v>846</v>
      </c>
      <c r="BH264" s="87" t="s">
        <v>114</v>
      </c>
      <c r="BI264" s="76" t="s">
        <v>1414</v>
      </c>
      <c r="BJ264">
        <v>11</v>
      </c>
      <c r="BK264" s="87">
        <v>54</v>
      </c>
      <c r="BL264" s="87"/>
      <c r="BM264" s="86" t="s">
        <v>1126</v>
      </c>
      <c r="BN264" s="86" t="s">
        <v>1132</v>
      </c>
      <c r="BO264" s="87" t="s">
        <v>247</v>
      </c>
      <c r="BP264" s="87"/>
      <c r="BQ264" s="87" t="s">
        <v>1472</v>
      </c>
      <c r="BR264" s="86" t="s">
        <v>1445</v>
      </c>
      <c r="BS264" s="86">
        <v>1</v>
      </c>
      <c r="BT264" s="86" t="s">
        <v>1445</v>
      </c>
      <c r="BU264" s="86">
        <v>1</v>
      </c>
      <c r="BV264" s="86" t="s">
        <v>73</v>
      </c>
      <c r="BW264" s="86">
        <v>0</v>
      </c>
      <c r="BX264" s="86" t="s">
        <v>1448</v>
      </c>
      <c r="BY264" s="86">
        <v>1</v>
      </c>
      <c r="BZ264" s="86" t="s">
        <v>1449</v>
      </c>
      <c r="CA264" s="86">
        <v>0</v>
      </c>
      <c r="CB264" s="86" t="s">
        <v>1452</v>
      </c>
      <c r="CC264" s="86">
        <v>0</v>
      </c>
      <c r="CD264" s="86" t="s">
        <v>1454</v>
      </c>
      <c r="CE264" s="86">
        <v>1</v>
      </c>
      <c r="CF264" s="86" t="s">
        <v>1454</v>
      </c>
      <c r="CG264" s="86">
        <v>1</v>
      </c>
      <c r="CH264" s="86" t="s">
        <v>226</v>
      </c>
      <c r="CI264" s="86">
        <v>0</v>
      </c>
      <c r="CJ264" s="86" t="s">
        <v>226</v>
      </c>
      <c r="CK264" s="86">
        <v>0</v>
      </c>
      <c r="CL264" s="86" t="s">
        <v>1454</v>
      </c>
      <c r="CM264" s="86">
        <v>1</v>
      </c>
      <c r="CN264" s="86" t="s">
        <v>1454</v>
      </c>
      <c r="CO264" s="86">
        <v>1</v>
      </c>
      <c r="CP264" s="87" t="s">
        <v>1477</v>
      </c>
      <c r="CQ264" s="152">
        <v>0</v>
      </c>
    </row>
    <row r="265" spans="1:95" ht="13.2" x14ac:dyDescent="0.25">
      <c r="A265" s="82">
        <v>45574.370359930559</v>
      </c>
      <c r="B265" s="83" t="s">
        <v>868</v>
      </c>
      <c r="C265" s="84" t="s">
        <v>869</v>
      </c>
      <c r="D265" s="83">
        <v>18.8</v>
      </c>
      <c r="E265" s="83">
        <v>0.08</v>
      </c>
      <c r="F265" s="83" t="s">
        <v>114</v>
      </c>
      <c r="G265" s="83" t="s">
        <v>76</v>
      </c>
      <c r="H265" s="83" t="s">
        <v>846</v>
      </c>
      <c r="I265" s="83" t="s">
        <v>63</v>
      </c>
      <c r="J265" s="83" t="s">
        <v>64</v>
      </c>
      <c r="K265" s="83" t="s">
        <v>84</v>
      </c>
      <c r="L265" s="83" t="s">
        <v>78</v>
      </c>
      <c r="M265" s="83" t="s">
        <v>84</v>
      </c>
      <c r="N265" s="83" t="s">
        <v>64</v>
      </c>
      <c r="O265" s="83" t="s">
        <v>84</v>
      </c>
      <c r="P265" s="83" t="s">
        <v>84</v>
      </c>
      <c r="Q265" s="83" t="s">
        <v>84</v>
      </c>
      <c r="R265" s="83" t="s">
        <v>64</v>
      </c>
      <c r="S265" s="83" t="s">
        <v>64</v>
      </c>
      <c r="T265" s="83" t="s">
        <v>64</v>
      </c>
      <c r="U265" s="83" t="s">
        <v>84</v>
      </c>
      <c r="V265" s="83" t="s">
        <v>84</v>
      </c>
      <c r="W265" s="83" t="s">
        <v>64</v>
      </c>
      <c r="X265" s="83" t="s">
        <v>64</v>
      </c>
      <c r="Y265" s="83" t="s">
        <v>84</v>
      </c>
      <c r="Z265" s="83" t="s">
        <v>65</v>
      </c>
      <c r="AA265" s="83" t="s">
        <v>65</v>
      </c>
      <c r="AB265" s="83" t="s">
        <v>65</v>
      </c>
      <c r="AC265" s="83" t="s">
        <v>66</v>
      </c>
      <c r="AD265" s="83" t="s">
        <v>66</v>
      </c>
      <c r="AE265" s="83" t="s">
        <v>66</v>
      </c>
      <c r="AF265" s="83" t="s">
        <v>65</v>
      </c>
      <c r="AG265" s="83" t="s">
        <v>65</v>
      </c>
      <c r="AH265" s="83" t="s">
        <v>65</v>
      </c>
      <c r="AI265" s="83" t="s">
        <v>101</v>
      </c>
      <c r="AJ265" s="83" t="s">
        <v>65</v>
      </c>
      <c r="AK265" s="83" t="s">
        <v>66</v>
      </c>
      <c r="AL265" s="83" t="s">
        <v>66</v>
      </c>
      <c r="AM265" s="83" t="s">
        <v>66</v>
      </c>
      <c r="AN265" s="83" t="s">
        <v>65</v>
      </c>
      <c r="AO265" s="83" t="s">
        <v>65</v>
      </c>
      <c r="AP265" s="83" t="s">
        <v>67</v>
      </c>
      <c r="AQ265" s="83" t="s">
        <v>67</v>
      </c>
      <c r="AR265" s="83" t="s">
        <v>63</v>
      </c>
      <c r="AS265" s="83" t="s">
        <v>68</v>
      </c>
      <c r="AT265" s="83" t="s">
        <v>87</v>
      </c>
      <c r="AU265" s="83" t="s">
        <v>85</v>
      </c>
      <c r="AV265" s="83" t="s">
        <v>67</v>
      </c>
      <c r="AW265" s="83" t="s">
        <v>63</v>
      </c>
      <c r="AX265" s="83" t="s">
        <v>63</v>
      </c>
      <c r="AY265" s="83" t="s">
        <v>63</v>
      </c>
      <c r="AZ265" s="83" t="s">
        <v>63</v>
      </c>
      <c r="BA265" s="83" t="s">
        <v>63</v>
      </c>
      <c r="BB265" s="83" t="s">
        <v>73</v>
      </c>
      <c r="BC265" s="83" t="s">
        <v>73</v>
      </c>
      <c r="BD265" s="83"/>
      <c r="BE265" s="83" t="s">
        <v>73</v>
      </c>
      <c r="BF265" s="83"/>
      <c r="BG265" s="87" t="s">
        <v>846</v>
      </c>
      <c r="BH265" s="87" t="s">
        <v>114</v>
      </c>
      <c r="BI265" s="76" t="s">
        <v>1414</v>
      </c>
      <c r="BJ265">
        <v>7</v>
      </c>
      <c r="BK265" s="87">
        <v>58</v>
      </c>
      <c r="BL265" s="87"/>
      <c r="BM265" s="86" t="s">
        <v>1126</v>
      </c>
      <c r="BN265" s="86" t="s">
        <v>1132</v>
      </c>
      <c r="BO265" s="87" t="s">
        <v>68</v>
      </c>
      <c r="BP265" s="87"/>
      <c r="BQ265" s="87" t="s">
        <v>1472</v>
      </c>
      <c r="BR265" s="86" t="s">
        <v>1445</v>
      </c>
      <c r="BS265" s="86">
        <v>1</v>
      </c>
      <c r="BT265" s="86" t="s">
        <v>1445</v>
      </c>
      <c r="BU265" s="86">
        <v>1</v>
      </c>
      <c r="BV265" s="86" t="s">
        <v>63</v>
      </c>
      <c r="BW265" s="86">
        <v>1</v>
      </c>
      <c r="BX265" s="86" t="s">
        <v>1448</v>
      </c>
      <c r="BY265" s="86">
        <v>1</v>
      </c>
      <c r="BZ265" s="86" t="s">
        <v>1450</v>
      </c>
      <c r="CA265" s="86">
        <v>1</v>
      </c>
      <c r="CB265" s="86" t="s">
        <v>1453</v>
      </c>
      <c r="CC265" s="86">
        <v>1</v>
      </c>
      <c r="CD265" s="86" t="s">
        <v>1454</v>
      </c>
      <c r="CE265" s="86">
        <v>1</v>
      </c>
      <c r="CF265" s="86" t="s">
        <v>1454</v>
      </c>
      <c r="CG265" s="86">
        <v>1</v>
      </c>
      <c r="CH265" s="86" t="s">
        <v>1454</v>
      </c>
      <c r="CI265" s="86">
        <v>1</v>
      </c>
      <c r="CJ265" s="86" t="s">
        <v>1454</v>
      </c>
      <c r="CK265" s="86">
        <v>1</v>
      </c>
      <c r="CL265" s="86" t="s">
        <v>1454</v>
      </c>
      <c r="CM265" s="86">
        <v>1</v>
      </c>
      <c r="CN265" s="86" t="s">
        <v>226</v>
      </c>
      <c r="CO265" s="86">
        <v>0</v>
      </c>
      <c r="CP265" s="87" t="s">
        <v>1478</v>
      </c>
      <c r="CQ265" s="152">
        <v>1</v>
      </c>
    </row>
    <row r="266" spans="1:95" ht="13.2" x14ac:dyDescent="0.25">
      <c r="A266" s="82">
        <v>45574.370771296293</v>
      </c>
      <c r="B266" s="83" t="s">
        <v>870</v>
      </c>
      <c r="C266" s="84" t="s">
        <v>871</v>
      </c>
      <c r="D266" s="83">
        <v>4.5</v>
      </c>
      <c r="E266" s="83">
        <v>0.17</v>
      </c>
      <c r="F266" s="83" t="s">
        <v>114</v>
      </c>
      <c r="G266" s="83" t="s">
        <v>76</v>
      </c>
      <c r="H266" s="83" t="s">
        <v>872</v>
      </c>
      <c r="I266" s="83" t="s">
        <v>63</v>
      </c>
      <c r="J266" s="83" t="s">
        <v>64</v>
      </c>
      <c r="K266" s="83" t="s">
        <v>84</v>
      </c>
      <c r="L266" s="83" t="s">
        <v>64</v>
      </c>
      <c r="M266" s="83" t="s">
        <v>78</v>
      </c>
      <c r="N266" s="83" t="s">
        <v>78</v>
      </c>
      <c r="O266" s="83" t="s">
        <v>78</v>
      </c>
      <c r="P266" s="83" t="s">
        <v>64</v>
      </c>
      <c r="Q266" s="83" t="s">
        <v>64</v>
      </c>
      <c r="R266" s="83" t="s">
        <v>64</v>
      </c>
      <c r="S266" s="83" t="s">
        <v>64</v>
      </c>
      <c r="T266" s="83" t="s">
        <v>64</v>
      </c>
      <c r="U266" s="83" t="s">
        <v>78</v>
      </c>
      <c r="V266" s="83" t="s">
        <v>78</v>
      </c>
      <c r="W266" s="83" t="s">
        <v>64</v>
      </c>
      <c r="X266" s="83" t="s">
        <v>64</v>
      </c>
      <c r="Y266" s="83" t="s">
        <v>64</v>
      </c>
      <c r="Z266" s="83" t="s">
        <v>66</v>
      </c>
      <c r="AA266" s="83" t="s">
        <v>66</v>
      </c>
      <c r="AB266" s="83" t="s">
        <v>66</v>
      </c>
      <c r="AC266" s="83" t="s">
        <v>66</v>
      </c>
      <c r="AD266" s="83" t="s">
        <v>66</v>
      </c>
      <c r="AE266" s="83" t="s">
        <v>66</v>
      </c>
      <c r="AF266" s="83" t="s">
        <v>66</v>
      </c>
      <c r="AG266" s="83" t="s">
        <v>66</v>
      </c>
      <c r="AH266" s="83" t="s">
        <v>66</v>
      </c>
      <c r="AI266" s="83" t="s">
        <v>79</v>
      </c>
      <c r="AJ266" s="83" t="s">
        <v>66</v>
      </c>
      <c r="AK266" s="83" t="s">
        <v>66</v>
      </c>
      <c r="AL266" s="83" t="s">
        <v>66</v>
      </c>
      <c r="AM266" s="83" t="s">
        <v>79</v>
      </c>
      <c r="AN266" s="83" t="s">
        <v>66</v>
      </c>
      <c r="AO266" s="83" t="s">
        <v>66</v>
      </c>
      <c r="AP266" s="83" t="s">
        <v>85</v>
      </c>
      <c r="AQ266" s="83" t="s">
        <v>85</v>
      </c>
      <c r="AR266" s="83" t="s">
        <v>73</v>
      </c>
      <c r="AS266" s="83" t="s">
        <v>252</v>
      </c>
      <c r="AT266" s="83" t="s">
        <v>87</v>
      </c>
      <c r="AU266" s="83" t="s">
        <v>70</v>
      </c>
      <c r="AV266" s="83" t="s">
        <v>132</v>
      </c>
      <c r="AW266" s="83" t="s">
        <v>73</v>
      </c>
      <c r="AX266" s="83" t="s">
        <v>73</v>
      </c>
      <c r="AY266" s="83" t="s">
        <v>73</v>
      </c>
      <c r="AZ266" s="83" t="s">
        <v>73</v>
      </c>
      <c r="BA266" s="83" t="s">
        <v>73</v>
      </c>
      <c r="BB266" s="83" t="s">
        <v>73</v>
      </c>
      <c r="BC266" s="83" t="s">
        <v>73</v>
      </c>
      <c r="BD266" s="83"/>
      <c r="BE266" s="83" t="s">
        <v>73</v>
      </c>
      <c r="BF266" s="83"/>
      <c r="BG266" s="87" t="s">
        <v>846</v>
      </c>
      <c r="BH266" s="87" t="s">
        <v>114</v>
      </c>
      <c r="BI266" s="76" t="s">
        <v>1414</v>
      </c>
      <c r="BJ266">
        <v>11</v>
      </c>
      <c r="BK266" s="87">
        <v>47</v>
      </c>
      <c r="BL266" s="87"/>
      <c r="BM266" s="86" t="s">
        <v>1126</v>
      </c>
      <c r="BN266" s="86" t="s">
        <v>1132</v>
      </c>
      <c r="BO266" s="87" t="s">
        <v>252</v>
      </c>
      <c r="BP266" s="87"/>
      <c r="BQ266" s="87" t="s">
        <v>1472</v>
      </c>
      <c r="BR266" s="86" t="s">
        <v>1445</v>
      </c>
      <c r="BS266" s="86">
        <v>1</v>
      </c>
      <c r="BT266" s="86" t="s">
        <v>1445</v>
      </c>
      <c r="BU266" s="86">
        <v>1</v>
      </c>
      <c r="BV266" s="86" t="s">
        <v>73</v>
      </c>
      <c r="BW266" s="86">
        <v>0</v>
      </c>
      <c r="BX266" s="86" t="s">
        <v>1448</v>
      </c>
      <c r="BY266" s="86">
        <v>1</v>
      </c>
      <c r="BZ266" s="86" t="s">
        <v>1470</v>
      </c>
      <c r="CA266" s="86">
        <v>2</v>
      </c>
      <c r="CB266" s="86" t="s">
        <v>1452</v>
      </c>
      <c r="CC266" s="86">
        <v>0</v>
      </c>
      <c r="CD266" s="86" t="s">
        <v>226</v>
      </c>
      <c r="CE266" s="86">
        <v>0</v>
      </c>
      <c r="CF266" s="86" t="s">
        <v>226</v>
      </c>
      <c r="CG266" s="86">
        <v>0</v>
      </c>
      <c r="CH266" s="86" t="s">
        <v>226</v>
      </c>
      <c r="CI266" s="86">
        <v>0</v>
      </c>
      <c r="CJ266" s="86" t="s">
        <v>226</v>
      </c>
      <c r="CK266" s="86">
        <v>0</v>
      </c>
      <c r="CL266" s="86" t="s">
        <v>226</v>
      </c>
      <c r="CM266" s="86">
        <v>0</v>
      </c>
      <c r="CN266" s="86" t="s">
        <v>226</v>
      </c>
      <c r="CO266" s="86">
        <v>0</v>
      </c>
      <c r="CP266" s="87" t="s">
        <v>1477</v>
      </c>
      <c r="CQ266" s="152">
        <v>0</v>
      </c>
    </row>
    <row r="267" spans="1:95" ht="13.2" x14ac:dyDescent="0.25">
      <c r="A267" s="82">
        <v>45574.374405659721</v>
      </c>
      <c r="B267" s="83" t="s">
        <v>876</v>
      </c>
      <c r="C267" s="84" t="s">
        <v>877</v>
      </c>
      <c r="D267" s="83">
        <v>100</v>
      </c>
      <c r="E267" s="83">
        <v>0.79</v>
      </c>
      <c r="F267" s="83" t="s">
        <v>114</v>
      </c>
      <c r="G267" s="83" t="s">
        <v>76</v>
      </c>
      <c r="H267" s="83" t="s">
        <v>872</v>
      </c>
      <c r="I267" s="83" t="s">
        <v>63</v>
      </c>
      <c r="J267" s="83" t="s">
        <v>64</v>
      </c>
      <c r="K267" s="83" t="s">
        <v>64</v>
      </c>
      <c r="L267" s="83" t="s">
        <v>64</v>
      </c>
      <c r="M267" s="83" t="s">
        <v>78</v>
      </c>
      <c r="N267" s="83" t="s">
        <v>64</v>
      </c>
      <c r="O267" s="83" t="s">
        <v>64</v>
      </c>
      <c r="P267" s="83" t="s">
        <v>78</v>
      </c>
      <c r="Q267" s="83" t="s">
        <v>64</v>
      </c>
      <c r="R267" s="83" t="s">
        <v>84</v>
      </c>
      <c r="S267" s="83" t="s">
        <v>64</v>
      </c>
      <c r="T267" s="83" t="s">
        <v>64</v>
      </c>
      <c r="U267" s="83" t="s">
        <v>64</v>
      </c>
      <c r="V267" s="83" t="s">
        <v>64</v>
      </c>
      <c r="W267" s="83" t="s">
        <v>84</v>
      </c>
      <c r="X267" s="83" t="s">
        <v>64</v>
      </c>
      <c r="Y267" s="83" t="s">
        <v>64</v>
      </c>
      <c r="Z267" s="83" t="s">
        <v>65</v>
      </c>
      <c r="AA267" s="83" t="s">
        <v>65</v>
      </c>
      <c r="AB267" s="83" t="s">
        <v>65</v>
      </c>
      <c r="AC267" s="83" t="s">
        <v>66</v>
      </c>
      <c r="AD267" s="83" t="s">
        <v>65</v>
      </c>
      <c r="AE267" s="83" t="s">
        <v>65</v>
      </c>
      <c r="AF267" s="83" t="s">
        <v>66</v>
      </c>
      <c r="AG267" s="83" t="s">
        <v>65</v>
      </c>
      <c r="AH267" s="83" t="s">
        <v>65</v>
      </c>
      <c r="AI267" s="83" t="s">
        <v>101</v>
      </c>
      <c r="AJ267" s="83" t="s">
        <v>66</v>
      </c>
      <c r="AK267" s="83" t="s">
        <v>79</v>
      </c>
      <c r="AL267" s="83" t="s">
        <v>66</v>
      </c>
      <c r="AM267" s="83" t="s">
        <v>65</v>
      </c>
      <c r="AN267" s="83" t="s">
        <v>66</v>
      </c>
      <c r="AO267" s="83" t="s">
        <v>66</v>
      </c>
      <c r="AP267" s="83" t="s">
        <v>67</v>
      </c>
      <c r="AQ267" s="83" t="s">
        <v>67</v>
      </c>
      <c r="AR267" s="83" t="s">
        <v>63</v>
      </c>
      <c r="AS267" s="83" t="s">
        <v>878</v>
      </c>
      <c r="AT267" s="83" t="s">
        <v>87</v>
      </c>
      <c r="AU267" s="83" t="s">
        <v>70</v>
      </c>
      <c r="AV267" s="83" t="s">
        <v>71</v>
      </c>
      <c r="AW267" s="83" t="s">
        <v>73</v>
      </c>
      <c r="AX267" s="83" t="s">
        <v>73</v>
      </c>
      <c r="AY267" s="83" t="s">
        <v>72</v>
      </c>
      <c r="AZ267" s="83" t="s">
        <v>72</v>
      </c>
      <c r="BA267" s="83" t="s">
        <v>72</v>
      </c>
      <c r="BB267" s="83" t="s">
        <v>73</v>
      </c>
      <c r="BC267" s="83" t="s">
        <v>73</v>
      </c>
      <c r="BD267" s="83"/>
      <c r="BE267" s="83" t="s">
        <v>73</v>
      </c>
      <c r="BF267" s="83"/>
      <c r="BG267" s="87" t="s">
        <v>846</v>
      </c>
      <c r="BH267" s="87" t="s">
        <v>114</v>
      </c>
      <c r="BI267" s="76" t="s">
        <v>1414</v>
      </c>
      <c r="BJ267">
        <v>13</v>
      </c>
      <c r="BK267" s="87">
        <v>56</v>
      </c>
      <c r="BL267" s="87"/>
      <c r="BM267" s="86" t="s">
        <v>1126</v>
      </c>
      <c r="BN267" s="86" t="s">
        <v>1132</v>
      </c>
      <c r="BO267" s="87" t="s">
        <v>68</v>
      </c>
      <c r="BP267" s="87"/>
      <c r="BQ267" s="87" t="s">
        <v>1472</v>
      </c>
      <c r="BR267" s="86" t="s">
        <v>1445</v>
      </c>
      <c r="BS267" s="86">
        <v>1</v>
      </c>
      <c r="BT267" s="86" t="s">
        <v>1445</v>
      </c>
      <c r="BU267" s="86">
        <v>1</v>
      </c>
      <c r="BV267" s="86" t="s">
        <v>63</v>
      </c>
      <c r="BW267" s="86">
        <v>1</v>
      </c>
      <c r="BX267" s="86" t="s">
        <v>1448</v>
      </c>
      <c r="BY267" s="86">
        <v>1</v>
      </c>
      <c r="BZ267" s="86" t="s">
        <v>1470</v>
      </c>
      <c r="CA267" s="86">
        <v>2</v>
      </c>
      <c r="CB267" s="86" t="s">
        <v>1452</v>
      </c>
      <c r="CC267" s="86">
        <v>0</v>
      </c>
      <c r="CD267" s="86" t="s">
        <v>226</v>
      </c>
      <c r="CE267" s="86">
        <v>0</v>
      </c>
      <c r="CF267" s="86" t="s">
        <v>226</v>
      </c>
      <c r="CG267" s="86">
        <v>0</v>
      </c>
      <c r="CH267" s="86" t="s">
        <v>1454</v>
      </c>
      <c r="CI267" s="86">
        <v>1</v>
      </c>
      <c r="CJ267" s="86" t="s">
        <v>1454</v>
      </c>
      <c r="CK267" s="86">
        <v>1</v>
      </c>
      <c r="CL267" s="86" t="s">
        <v>1454</v>
      </c>
      <c r="CM267" s="86">
        <v>1</v>
      </c>
      <c r="CN267" s="86" t="s">
        <v>226</v>
      </c>
      <c r="CO267" s="86">
        <v>0</v>
      </c>
      <c r="CP267" s="87" t="s">
        <v>1477</v>
      </c>
      <c r="CQ267" s="152">
        <v>0</v>
      </c>
    </row>
    <row r="268" spans="1:95" ht="13.2" x14ac:dyDescent="0.25">
      <c r="A268" s="82">
        <v>45574.374912280095</v>
      </c>
      <c r="B268" s="83" t="s">
        <v>879</v>
      </c>
      <c r="C268" s="84" t="s">
        <v>880</v>
      </c>
      <c r="D268" s="83">
        <v>100</v>
      </c>
      <c r="E268" s="83">
        <v>0.95</v>
      </c>
      <c r="F268" s="83" t="s">
        <v>114</v>
      </c>
      <c r="G268" s="83" t="s">
        <v>76</v>
      </c>
      <c r="H268" s="83" t="s">
        <v>846</v>
      </c>
      <c r="I268" s="83" t="s">
        <v>63</v>
      </c>
      <c r="J268" s="83" t="s">
        <v>64</v>
      </c>
      <c r="K268" s="83" t="s">
        <v>84</v>
      </c>
      <c r="L268" s="83" t="s">
        <v>64</v>
      </c>
      <c r="M268" s="83" t="s">
        <v>84</v>
      </c>
      <c r="N268" s="83" t="s">
        <v>64</v>
      </c>
      <c r="O268" s="83" t="s">
        <v>64</v>
      </c>
      <c r="P268" s="83" t="s">
        <v>84</v>
      </c>
      <c r="Q268" s="83" t="s">
        <v>78</v>
      </c>
      <c r="R268" s="83" t="s">
        <v>64</v>
      </c>
      <c r="S268" s="83" t="s">
        <v>64</v>
      </c>
      <c r="T268" s="83" t="s">
        <v>64</v>
      </c>
      <c r="U268" s="83" t="s">
        <v>78</v>
      </c>
      <c r="V268" s="83" t="s">
        <v>84</v>
      </c>
      <c r="W268" s="83" t="s">
        <v>64</v>
      </c>
      <c r="X268" s="83" t="s">
        <v>64</v>
      </c>
      <c r="Y268" s="83" t="s">
        <v>64</v>
      </c>
      <c r="Z268" s="83" t="s">
        <v>66</v>
      </c>
      <c r="AA268" s="83" t="s">
        <v>66</v>
      </c>
      <c r="AB268" s="83" t="s">
        <v>66</v>
      </c>
      <c r="AC268" s="83" t="s">
        <v>66</v>
      </c>
      <c r="AD268" s="83" t="s">
        <v>66</v>
      </c>
      <c r="AE268" s="83" t="s">
        <v>66</v>
      </c>
      <c r="AF268" s="83" t="s">
        <v>66</v>
      </c>
      <c r="AG268" s="83" t="s">
        <v>65</v>
      </c>
      <c r="AH268" s="83" t="s">
        <v>65</v>
      </c>
      <c r="AI268" s="83" t="s">
        <v>101</v>
      </c>
      <c r="AJ268" s="83" t="s">
        <v>66</v>
      </c>
      <c r="AK268" s="83" t="s">
        <v>66</v>
      </c>
      <c r="AL268" s="83" t="s">
        <v>66</v>
      </c>
      <c r="AM268" s="83" t="s">
        <v>66</v>
      </c>
      <c r="AN268" s="83" t="s">
        <v>66</v>
      </c>
      <c r="AO268" s="83" t="s">
        <v>66</v>
      </c>
      <c r="AP268" s="83" t="s">
        <v>67</v>
      </c>
      <c r="AQ268" s="83" t="s">
        <v>151</v>
      </c>
      <c r="AR268" s="83" t="s">
        <v>86</v>
      </c>
      <c r="AS268" s="83" t="s">
        <v>120</v>
      </c>
      <c r="AT268" s="83" t="s">
        <v>69</v>
      </c>
      <c r="AU268" s="83" t="s">
        <v>67</v>
      </c>
      <c r="AV268" s="83" t="s">
        <v>71</v>
      </c>
      <c r="AW268" s="83" t="s">
        <v>72</v>
      </c>
      <c r="AX268" s="83" t="s">
        <v>73</v>
      </c>
      <c r="AY268" s="83" t="s">
        <v>72</v>
      </c>
      <c r="AZ268" s="83" t="s">
        <v>72</v>
      </c>
      <c r="BA268" s="83" t="s">
        <v>72</v>
      </c>
      <c r="BB268" s="83" t="s">
        <v>73</v>
      </c>
      <c r="BC268" s="83" t="s">
        <v>73</v>
      </c>
      <c r="BD268" s="83"/>
      <c r="BE268" s="83" t="s">
        <v>73</v>
      </c>
      <c r="BF268" s="83"/>
      <c r="BG268" s="87" t="s">
        <v>846</v>
      </c>
      <c r="BH268" s="87" t="s">
        <v>114</v>
      </c>
      <c r="BI268" s="76" t="s">
        <v>1414</v>
      </c>
      <c r="BJ268">
        <v>10</v>
      </c>
      <c r="BK268" s="87">
        <v>51</v>
      </c>
      <c r="BL268" s="87"/>
      <c r="BM268" s="86" t="s">
        <v>1126</v>
      </c>
      <c r="BN268" s="86" t="s">
        <v>1132</v>
      </c>
      <c r="BO268" s="87" t="s">
        <v>68</v>
      </c>
      <c r="BP268" s="87"/>
      <c r="BQ268" s="87" t="s">
        <v>1472</v>
      </c>
      <c r="BR268" s="86" t="s">
        <v>1445</v>
      </c>
      <c r="BS268" s="86">
        <v>1</v>
      </c>
      <c r="BT268" s="86" t="s">
        <v>1445</v>
      </c>
      <c r="BU268" s="86">
        <v>1</v>
      </c>
      <c r="BV268" s="86" t="s">
        <v>63</v>
      </c>
      <c r="BW268" s="86">
        <v>1</v>
      </c>
      <c r="BX268" s="86" t="s">
        <v>1447</v>
      </c>
      <c r="BY268" s="86">
        <v>0</v>
      </c>
      <c r="BZ268" s="86" t="s">
        <v>1450</v>
      </c>
      <c r="CA268" s="86">
        <v>1</v>
      </c>
      <c r="CB268" s="86" t="s">
        <v>1452</v>
      </c>
      <c r="CC268" s="86">
        <v>0</v>
      </c>
      <c r="CD268" s="86" t="s">
        <v>1454</v>
      </c>
      <c r="CE268" s="86">
        <v>1</v>
      </c>
      <c r="CF268" s="86" t="s">
        <v>226</v>
      </c>
      <c r="CG268" s="86">
        <v>0</v>
      </c>
      <c r="CH268" s="86" t="s">
        <v>1454</v>
      </c>
      <c r="CI268" s="86">
        <v>1</v>
      </c>
      <c r="CJ268" s="86" t="s">
        <v>1454</v>
      </c>
      <c r="CK268" s="86">
        <v>1</v>
      </c>
      <c r="CL268" s="86" t="s">
        <v>1454</v>
      </c>
      <c r="CM268" s="86">
        <v>1</v>
      </c>
      <c r="CN268" s="86" t="s">
        <v>226</v>
      </c>
      <c r="CO268" s="86">
        <v>0</v>
      </c>
      <c r="CP268" s="87" t="s">
        <v>1477</v>
      </c>
      <c r="CQ268" s="152">
        <v>0</v>
      </c>
    </row>
    <row r="269" spans="1:95" ht="13.2" x14ac:dyDescent="0.25">
      <c r="A269" s="82">
        <v>45574.375688495369</v>
      </c>
      <c r="B269" s="83" t="s">
        <v>883</v>
      </c>
      <c r="C269" s="84" t="s">
        <v>884</v>
      </c>
      <c r="D269" s="83">
        <v>100</v>
      </c>
      <c r="E269" s="83">
        <v>1.33</v>
      </c>
      <c r="F269" s="83" t="s">
        <v>114</v>
      </c>
      <c r="G269" s="83" t="s">
        <v>76</v>
      </c>
      <c r="H269" s="83" t="s">
        <v>846</v>
      </c>
      <c r="I269" s="83" t="s">
        <v>63</v>
      </c>
      <c r="J269" s="83" t="s">
        <v>64</v>
      </c>
      <c r="K269" s="83" t="s">
        <v>64</v>
      </c>
      <c r="L269" s="83" t="s">
        <v>64</v>
      </c>
      <c r="M269" s="83" t="s">
        <v>84</v>
      </c>
      <c r="N269" s="83" t="s">
        <v>64</v>
      </c>
      <c r="O269" s="83" t="s">
        <v>64</v>
      </c>
      <c r="P269" s="83" t="s">
        <v>84</v>
      </c>
      <c r="Q269" s="83" t="s">
        <v>64</v>
      </c>
      <c r="R269" s="83" t="s">
        <v>64</v>
      </c>
      <c r="S269" s="83" t="s">
        <v>84</v>
      </c>
      <c r="T269" s="83" t="s">
        <v>64</v>
      </c>
      <c r="U269" s="83" t="s">
        <v>64</v>
      </c>
      <c r="V269" s="83" t="s">
        <v>64</v>
      </c>
      <c r="W269" s="83" t="s">
        <v>64</v>
      </c>
      <c r="X269" s="83" t="s">
        <v>64</v>
      </c>
      <c r="Y269" s="83" t="s">
        <v>64</v>
      </c>
      <c r="Z269" s="83" t="s">
        <v>65</v>
      </c>
      <c r="AA269" s="83" t="s">
        <v>65</v>
      </c>
      <c r="AB269" s="83" t="s">
        <v>66</v>
      </c>
      <c r="AC269" s="83" t="s">
        <v>66</v>
      </c>
      <c r="AD269" s="83" t="s">
        <v>66</v>
      </c>
      <c r="AE269" s="83" t="s">
        <v>65</v>
      </c>
      <c r="AF269" s="83" t="s">
        <v>66</v>
      </c>
      <c r="AG269" s="83" t="s">
        <v>65</v>
      </c>
      <c r="AH269" s="83" t="s">
        <v>66</v>
      </c>
      <c r="AI269" s="83" t="s">
        <v>79</v>
      </c>
      <c r="AJ269" s="83" t="s">
        <v>65</v>
      </c>
      <c r="AK269" s="83" t="s">
        <v>66</v>
      </c>
      <c r="AL269" s="83" t="s">
        <v>79</v>
      </c>
      <c r="AM269" s="83" t="s">
        <v>65</v>
      </c>
      <c r="AN269" s="83" t="s">
        <v>66</v>
      </c>
      <c r="AO269" s="83" t="s">
        <v>66</v>
      </c>
      <c r="AP269" s="83" t="s">
        <v>67</v>
      </c>
      <c r="AQ269" s="83" t="s">
        <v>67</v>
      </c>
      <c r="AR269" s="83" t="s">
        <v>86</v>
      </c>
      <c r="AS269" s="83" t="s">
        <v>81</v>
      </c>
      <c r="AT269" s="83" t="s">
        <v>87</v>
      </c>
      <c r="AU269" s="83" t="s">
        <v>70</v>
      </c>
      <c r="AV269" s="83" t="s">
        <v>71</v>
      </c>
      <c r="AW269" s="83" t="s">
        <v>73</v>
      </c>
      <c r="AX269" s="83" t="s">
        <v>72</v>
      </c>
      <c r="AY269" s="83" t="s">
        <v>73</v>
      </c>
      <c r="AZ269" s="83" t="s">
        <v>63</v>
      </c>
      <c r="BA269" s="83" t="s">
        <v>73</v>
      </c>
      <c r="BB269" s="83" t="s">
        <v>72</v>
      </c>
      <c r="BC269" s="83" t="s">
        <v>73</v>
      </c>
      <c r="BD269" s="83"/>
      <c r="BE269" s="83" t="s">
        <v>73</v>
      </c>
      <c r="BF269" s="83"/>
      <c r="BG269" s="87" t="s">
        <v>846</v>
      </c>
      <c r="BH269" s="87" t="s">
        <v>114</v>
      </c>
      <c r="BI269" s="76" t="s">
        <v>1414</v>
      </c>
      <c r="BJ269">
        <v>13</v>
      </c>
      <c r="BK269" s="87">
        <v>53</v>
      </c>
      <c r="BL269" s="87"/>
      <c r="BM269" s="86" t="s">
        <v>1126</v>
      </c>
      <c r="BN269" s="86" t="s">
        <v>1132</v>
      </c>
      <c r="BO269" s="87" t="s">
        <v>68</v>
      </c>
      <c r="BP269" s="87"/>
      <c r="BQ269" s="87" t="s">
        <v>1472</v>
      </c>
      <c r="BR269" s="86" t="s">
        <v>1445</v>
      </c>
      <c r="BS269" s="86">
        <v>1</v>
      </c>
      <c r="BT269" s="86" t="s">
        <v>1445</v>
      </c>
      <c r="BU269" s="86">
        <v>1</v>
      </c>
      <c r="BV269" s="86" t="s">
        <v>63</v>
      </c>
      <c r="BW269" s="86">
        <v>1</v>
      </c>
      <c r="BX269" s="86" t="s">
        <v>1448</v>
      </c>
      <c r="BY269" s="86">
        <v>1</v>
      </c>
      <c r="BZ269" s="86" t="s">
        <v>1470</v>
      </c>
      <c r="CA269" s="86">
        <v>2</v>
      </c>
      <c r="CB269" s="86" t="s">
        <v>1452</v>
      </c>
      <c r="CC269" s="86">
        <v>0</v>
      </c>
      <c r="CD269" s="86" t="s">
        <v>226</v>
      </c>
      <c r="CE269" s="86">
        <v>0</v>
      </c>
      <c r="CF269" s="86" t="s">
        <v>1454</v>
      </c>
      <c r="CG269" s="86">
        <v>1</v>
      </c>
      <c r="CH269" s="86" t="s">
        <v>226</v>
      </c>
      <c r="CI269" s="86">
        <v>0</v>
      </c>
      <c r="CJ269" s="86" t="s">
        <v>1454</v>
      </c>
      <c r="CK269" s="86">
        <v>1</v>
      </c>
      <c r="CL269" s="86" t="s">
        <v>226</v>
      </c>
      <c r="CM269" s="86">
        <v>0</v>
      </c>
      <c r="CN269" s="86" t="s">
        <v>1454</v>
      </c>
      <c r="CO269" s="86">
        <v>1</v>
      </c>
      <c r="CP269" s="87" t="s">
        <v>1477</v>
      </c>
      <c r="CQ269" s="152">
        <v>0</v>
      </c>
    </row>
    <row r="270" spans="1:95" ht="13.2" x14ac:dyDescent="0.25">
      <c r="A270" s="82">
        <v>45574.37933700232</v>
      </c>
      <c r="B270" s="83" t="s">
        <v>885</v>
      </c>
      <c r="C270" s="84" t="s">
        <v>886</v>
      </c>
      <c r="D270" s="83">
        <v>100</v>
      </c>
      <c r="E270" s="83">
        <v>0.48</v>
      </c>
      <c r="F270" s="83" t="s">
        <v>114</v>
      </c>
      <c r="G270" s="83" t="s">
        <v>76</v>
      </c>
      <c r="H270" s="83" t="s">
        <v>887</v>
      </c>
      <c r="I270" s="83" t="s">
        <v>63</v>
      </c>
      <c r="J270" s="83" t="s">
        <v>64</v>
      </c>
      <c r="K270" s="83" t="s">
        <v>64</v>
      </c>
      <c r="L270" s="83" t="s">
        <v>64</v>
      </c>
      <c r="M270" s="83" t="s">
        <v>84</v>
      </c>
      <c r="N270" s="83" t="s">
        <v>64</v>
      </c>
      <c r="O270" s="83" t="s">
        <v>64</v>
      </c>
      <c r="P270" s="83" t="s">
        <v>84</v>
      </c>
      <c r="Q270" s="83" t="s">
        <v>64</v>
      </c>
      <c r="R270" s="83" t="s">
        <v>64</v>
      </c>
      <c r="S270" s="83" t="s">
        <v>64</v>
      </c>
      <c r="T270" s="83" t="s">
        <v>64</v>
      </c>
      <c r="U270" s="83" t="s">
        <v>64</v>
      </c>
      <c r="V270" s="83" t="s">
        <v>64</v>
      </c>
      <c r="W270" s="83" t="s">
        <v>64</v>
      </c>
      <c r="X270" s="83" t="s">
        <v>64</v>
      </c>
      <c r="Y270" s="83" t="s">
        <v>64</v>
      </c>
      <c r="Z270" s="83" t="s">
        <v>66</v>
      </c>
      <c r="AA270" s="83" t="s">
        <v>66</v>
      </c>
      <c r="AB270" s="83" t="s">
        <v>66</v>
      </c>
      <c r="AC270" s="83" t="s">
        <v>66</v>
      </c>
      <c r="AD270" s="83" t="s">
        <v>66</v>
      </c>
      <c r="AE270" s="83" t="s">
        <v>66</v>
      </c>
      <c r="AF270" s="83" t="s">
        <v>66</v>
      </c>
      <c r="AG270" s="83" t="s">
        <v>65</v>
      </c>
      <c r="AH270" s="83" t="s">
        <v>65</v>
      </c>
      <c r="AI270" s="83" t="s">
        <v>79</v>
      </c>
      <c r="AJ270" s="83" t="s">
        <v>66</v>
      </c>
      <c r="AK270" s="83" t="s">
        <v>66</v>
      </c>
      <c r="AL270" s="83" t="s">
        <v>66</v>
      </c>
      <c r="AM270" s="83" t="s">
        <v>66</v>
      </c>
      <c r="AN270" s="83" t="s">
        <v>66</v>
      </c>
      <c r="AO270" s="83" t="s">
        <v>66</v>
      </c>
      <c r="AP270" s="83" t="s">
        <v>67</v>
      </c>
      <c r="AQ270" s="83" t="s">
        <v>67</v>
      </c>
      <c r="AR270" s="83" t="s">
        <v>86</v>
      </c>
      <c r="AS270" s="83" t="s">
        <v>223</v>
      </c>
      <c r="AT270" s="83" t="s">
        <v>69</v>
      </c>
      <c r="AU270" s="83" t="s">
        <v>93</v>
      </c>
      <c r="AV270" s="83" t="s">
        <v>132</v>
      </c>
      <c r="AW270" s="83" t="s">
        <v>63</v>
      </c>
      <c r="AX270" s="83" t="s">
        <v>63</v>
      </c>
      <c r="AY270" s="83" t="s">
        <v>63</v>
      </c>
      <c r="AZ270" s="83" t="s">
        <v>63</v>
      </c>
      <c r="BA270" s="83" t="s">
        <v>63</v>
      </c>
      <c r="BB270" s="83" t="s">
        <v>72</v>
      </c>
      <c r="BC270" s="83" t="s">
        <v>73</v>
      </c>
      <c r="BD270" s="83"/>
      <c r="BE270" s="83" t="s">
        <v>73</v>
      </c>
      <c r="BF270" s="83"/>
      <c r="BG270" s="87" t="s">
        <v>846</v>
      </c>
      <c r="BH270" s="87" t="s">
        <v>114</v>
      </c>
      <c r="BI270" s="76" t="s">
        <v>1414</v>
      </c>
      <c r="BJ270">
        <v>14</v>
      </c>
      <c r="BK270" s="87">
        <v>50</v>
      </c>
      <c r="BL270" s="87"/>
      <c r="BM270" s="86" t="s">
        <v>1126</v>
      </c>
      <c r="BN270" s="86" t="s">
        <v>1132</v>
      </c>
      <c r="BO270" s="87" t="s">
        <v>68</v>
      </c>
      <c r="BP270" s="87"/>
      <c r="BQ270" s="87" t="s">
        <v>1472</v>
      </c>
      <c r="BR270" s="86" t="s">
        <v>1445</v>
      </c>
      <c r="BS270" s="86">
        <v>1</v>
      </c>
      <c r="BT270" s="86" t="s">
        <v>1445</v>
      </c>
      <c r="BU270" s="86">
        <v>1</v>
      </c>
      <c r="BV270" s="86" t="s">
        <v>63</v>
      </c>
      <c r="BW270" s="86">
        <v>1</v>
      </c>
      <c r="BX270" s="86" t="s">
        <v>1447</v>
      </c>
      <c r="BY270" s="86">
        <v>0</v>
      </c>
      <c r="BZ270" s="86" t="s">
        <v>1449</v>
      </c>
      <c r="CA270" s="86">
        <v>0</v>
      </c>
      <c r="CB270" s="86" t="s">
        <v>1452</v>
      </c>
      <c r="CC270" s="86">
        <v>0</v>
      </c>
      <c r="CD270" s="86" t="s">
        <v>1454</v>
      </c>
      <c r="CE270" s="86">
        <v>1</v>
      </c>
      <c r="CF270" s="86" t="s">
        <v>1454</v>
      </c>
      <c r="CG270" s="86">
        <v>1</v>
      </c>
      <c r="CH270" s="86" t="s">
        <v>1454</v>
      </c>
      <c r="CI270" s="86">
        <v>1</v>
      </c>
      <c r="CJ270" s="86" t="s">
        <v>1454</v>
      </c>
      <c r="CK270" s="86">
        <v>1</v>
      </c>
      <c r="CL270" s="86" t="s">
        <v>1454</v>
      </c>
      <c r="CM270" s="86">
        <v>1</v>
      </c>
      <c r="CN270" s="86" t="s">
        <v>1454</v>
      </c>
      <c r="CO270" s="86">
        <v>1</v>
      </c>
      <c r="CP270" s="87" t="s">
        <v>1478</v>
      </c>
      <c r="CQ270" s="152">
        <v>1</v>
      </c>
    </row>
    <row r="271" spans="1:95" ht="13.2" x14ac:dyDescent="0.25">
      <c r="A271" s="82">
        <v>45574.380974687505</v>
      </c>
      <c r="B271" s="83" t="s">
        <v>888</v>
      </c>
      <c r="C271" s="84" t="s">
        <v>889</v>
      </c>
      <c r="D271" s="83">
        <v>42.85</v>
      </c>
      <c r="E271" s="83">
        <v>0.46</v>
      </c>
      <c r="F271" s="83" t="s">
        <v>114</v>
      </c>
      <c r="G271" s="83" t="s">
        <v>76</v>
      </c>
      <c r="H271" s="83" t="s">
        <v>846</v>
      </c>
      <c r="I271" s="83" t="s">
        <v>63</v>
      </c>
      <c r="J271" s="83" t="s">
        <v>78</v>
      </c>
      <c r="K271" s="83" t="s">
        <v>64</v>
      </c>
      <c r="L271" s="83" t="s">
        <v>64</v>
      </c>
      <c r="M271" s="83" t="s">
        <v>84</v>
      </c>
      <c r="N271" s="83" t="s">
        <v>84</v>
      </c>
      <c r="O271" s="83" t="s">
        <v>64</v>
      </c>
      <c r="P271" s="83" t="s">
        <v>64</v>
      </c>
      <c r="Q271" s="83" t="s">
        <v>64</v>
      </c>
      <c r="R271" s="83" t="s">
        <v>64</v>
      </c>
      <c r="S271" s="83" t="s">
        <v>64</v>
      </c>
      <c r="T271" s="83" t="s">
        <v>64</v>
      </c>
      <c r="U271" s="83" t="s">
        <v>64</v>
      </c>
      <c r="V271" s="83" t="s">
        <v>64</v>
      </c>
      <c r="W271" s="83" t="s">
        <v>64</v>
      </c>
      <c r="X271" s="83" t="s">
        <v>78</v>
      </c>
      <c r="Y271" s="83" t="s">
        <v>64</v>
      </c>
      <c r="Z271" s="83" t="s">
        <v>66</v>
      </c>
      <c r="AA271" s="83" t="s">
        <v>65</v>
      </c>
      <c r="AB271" s="83" t="s">
        <v>66</v>
      </c>
      <c r="AC271" s="83" t="s">
        <v>65</v>
      </c>
      <c r="AD271" s="83" t="s">
        <v>66</v>
      </c>
      <c r="AE271" s="83" t="s">
        <v>65</v>
      </c>
      <c r="AF271" s="83" t="s">
        <v>65</v>
      </c>
      <c r="AG271" s="83" t="s">
        <v>65</v>
      </c>
      <c r="AH271" s="83" t="s">
        <v>65</v>
      </c>
      <c r="AI271" s="83" t="s">
        <v>101</v>
      </c>
      <c r="AJ271" s="83" t="s">
        <v>66</v>
      </c>
      <c r="AK271" s="83" t="s">
        <v>65</v>
      </c>
      <c r="AL271" s="83" t="s">
        <v>65</v>
      </c>
      <c r="AM271" s="83" t="s">
        <v>65</v>
      </c>
      <c r="AN271" s="83" t="s">
        <v>66</v>
      </c>
      <c r="AO271" s="83" t="s">
        <v>66</v>
      </c>
      <c r="AP271" s="83" t="s">
        <v>67</v>
      </c>
      <c r="AQ271" s="83" t="s">
        <v>119</v>
      </c>
      <c r="AR271" s="83" t="s">
        <v>86</v>
      </c>
      <c r="AS271" s="83" t="s">
        <v>68</v>
      </c>
      <c r="AT271" s="83" t="s">
        <v>169</v>
      </c>
      <c r="AU271" s="83" t="s">
        <v>85</v>
      </c>
      <c r="AV271" s="83" t="s">
        <v>71</v>
      </c>
      <c r="AW271" s="83" t="s">
        <v>73</v>
      </c>
      <c r="AX271" s="83" t="s">
        <v>73</v>
      </c>
      <c r="AY271" s="83" t="s">
        <v>72</v>
      </c>
      <c r="AZ271" s="83" t="s">
        <v>72</v>
      </c>
      <c r="BA271" s="83" t="s">
        <v>72</v>
      </c>
      <c r="BB271" s="83" t="s">
        <v>72</v>
      </c>
      <c r="BC271" s="83" t="s">
        <v>73</v>
      </c>
      <c r="BD271" s="83"/>
      <c r="BE271" s="83" t="s">
        <v>73</v>
      </c>
      <c r="BF271" s="83"/>
      <c r="BG271" s="87" t="s">
        <v>846</v>
      </c>
      <c r="BH271" s="87" t="s">
        <v>114</v>
      </c>
      <c r="BI271" s="76" t="s">
        <v>1414</v>
      </c>
      <c r="BJ271">
        <v>12</v>
      </c>
      <c r="BK271" s="87">
        <v>58</v>
      </c>
      <c r="BL271" s="87"/>
      <c r="BM271" s="86" t="s">
        <v>1126</v>
      </c>
      <c r="BN271" s="86" t="s">
        <v>1132</v>
      </c>
      <c r="BO271" s="87" t="s">
        <v>68</v>
      </c>
      <c r="BP271" s="87"/>
      <c r="BQ271" s="87" t="s">
        <v>1472</v>
      </c>
      <c r="BR271" s="86" t="s">
        <v>1445</v>
      </c>
      <c r="BS271" s="86">
        <v>1</v>
      </c>
      <c r="BT271" s="86" t="s">
        <v>1444</v>
      </c>
      <c r="BU271" s="86">
        <v>0</v>
      </c>
      <c r="BV271" s="86" t="s">
        <v>63</v>
      </c>
      <c r="BW271" s="86">
        <v>1</v>
      </c>
      <c r="BX271" s="86" t="s">
        <v>1447</v>
      </c>
      <c r="BY271" s="86">
        <v>0</v>
      </c>
      <c r="BZ271" s="86" t="s">
        <v>1450</v>
      </c>
      <c r="CA271" s="86">
        <v>1</v>
      </c>
      <c r="CB271" s="86" t="s">
        <v>1452</v>
      </c>
      <c r="CC271" s="86">
        <v>0</v>
      </c>
      <c r="CD271" s="86" t="s">
        <v>226</v>
      </c>
      <c r="CE271" s="86">
        <v>0</v>
      </c>
      <c r="CF271" s="86" t="s">
        <v>226</v>
      </c>
      <c r="CG271" s="86">
        <v>0</v>
      </c>
      <c r="CH271" s="86" t="s">
        <v>1454</v>
      </c>
      <c r="CI271" s="86">
        <v>1</v>
      </c>
      <c r="CJ271" s="86" t="s">
        <v>1454</v>
      </c>
      <c r="CK271" s="86">
        <v>1</v>
      </c>
      <c r="CL271" s="86" t="s">
        <v>1454</v>
      </c>
      <c r="CM271" s="86">
        <v>1</v>
      </c>
      <c r="CN271" s="86" t="s">
        <v>1454</v>
      </c>
      <c r="CO271" s="86">
        <v>1</v>
      </c>
      <c r="CP271" s="87" t="s">
        <v>1477</v>
      </c>
      <c r="CQ271" s="152">
        <v>0</v>
      </c>
    </row>
    <row r="272" spans="1:95" ht="13.2" x14ac:dyDescent="0.25">
      <c r="A272" s="82">
        <v>45574.381581689813</v>
      </c>
      <c r="B272" s="83" t="s">
        <v>890</v>
      </c>
      <c r="C272" s="84" t="s">
        <v>891</v>
      </c>
      <c r="D272" s="83">
        <v>62.5</v>
      </c>
      <c r="E272" s="83">
        <v>0.54</v>
      </c>
      <c r="F272" s="83" t="s">
        <v>114</v>
      </c>
      <c r="G272" s="83" t="s">
        <v>76</v>
      </c>
      <c r="H272" s="83" t="s">
        <v>857</v>
      </c>
      <c r="I272" s="83" t="s">
        <v>63</v>
      </c>
      <c r="J272" s="83" t="s">
        <v>64</v>
      </c>
      <c r="K272" s="83" t="s">
        <v>84</v>
      </c>
      <c r="L272" s="83" t="s">
        <v>64</v>
      </c>
      <c r="M272" s="83" t="s">
        <v>64</v>
      </c>
      <c r="N272" s="83" t="s">
        <v>64</v>
      </c>
      <c r="O272" s="83" t="s">
        <v>84</v>
      </c>
      <c r="P272" s="83" t="s">
        <v>64</v>
      </c>
      <c r="Q272" s="83" t="s">
        <v>84</v>
      </c>
      <c r="R272" s="83" t="s">
        <v>64</v>
      </c>
      <c r="S272" s="83" t="s">
        <v>64</v>
      </c>
      <c r="T272" s="83" t="s">
        <v>64</v>
      </c>
      <c r="U272" s="83" t="s">
        <v>84</v>
      </c>
      <c r="V272" s="83" t="s">
        <v>64</v>
      </c>
      <c r="W272" s="83" t="s">
        <v>64</v>
      </c>
      <c r="X272" s="83" t="s">
        <v>84</v>
      </c>
      <c r="Y272" s="83" t="s">
        <v>64</v>
      </c>
      <c r="Z272" s="83" t="s">
        <v>66</v>
      </c>
      <c r="AA272" s="83" t="s">
        <v>66</v>
      </c>
      <c r="AB272" s="83" t="s">
        <v>65</v>
      </c>
      <c r="AC272" s="83" t="s">
        <v>65</v>
      </c>
      <c r="AD272" s="83" t="s">
        <v>65</v>
      </c>
      <c r="AE272" s="83" t="s">
        <v>65</v>
      </c>
      <c r="AF272" s="83" t="s">
        <v>65</v>
      </c>
      <c r="AG272" s="83" t="s">
        <v>66</v>
      </c>
      <c r="AH272" s="83" t="s">
        <v>66</v>
      </c>
      <c r="AI272" s="83" t="s">
        <v>79</v>
      </c>
      <c r="AJ272" s="83" t="s">
        <v>66</v>
      </c>
      <c r="AK272" s="83" t="s">
        <v>65</v>
      </c>
      <c r="AL272" s="83" t="s">
        <v>65</v>
      </c>
      <c r="AM272" s="83" t="s">
        <v>66</v>
      </c>
      <c r="AN272" s="83" t="s">
        <v>66</v>
      </c>
      <c r="AO272" s="83" t="s">
        <v>65</v>
      </c>
      <c r="AP272" s="83" t="s">
        <v>80</v>
      </c>
      <c r="AQ272" s="83" t="s">
        <v>67</v>
      </c>
      <c r="AR272" s="83" t="s">
        <v>73</v>
      </c>
      <c r="AS272" s="83" t="s">
        <v>247</v>
      </c>
      <c r="AT272" s="83" t="s">
        <v>69</v>
      </c>
      <c r="AU272" s="83" t="s">
        <v>67</v>
      </c>
      <c r="AV272" s="83" t="s">
        <v>67</v>
      </c>
      <c r="AW272" s="83" t="s">
        <v>73</v>
      </c>
      <c r="AX272" s="83" t="s">
        <v>72</v>
      </c>
      <c r="AY272" s="83" t="s">
        <v>73</v>
      </c>
      <c r="AZ272" s="83" t="s">
        <v>63</v>
      </c>
      <c r="BA272" s="83" t="s">
        <v>63</v>
      </c>
      <c r="BB272" s="83" t="s">
        <v>72</v>
      </c>
      <c r="BC272" s="83" t="s">
        <v>73</v>
      </c>
      <c r="BD272" s="83"/>
      <c r="BE272" s="83" t="s">
        <v>73</v>
      </c>
      <c r="BF272" s="83"/>
      <c r="BG272" s="87" t="s">
        <v>846</v>
      </c>
      <c r="BH272" s="87" t="s">
        <v>114</v>
      </c>
      <c r="BI272" s="76" t="s">
        <v>1414</v>
      </c>
      <c r="BJ272">
        <v>10</v>
      </c>
      <c r="BK272" s="87">
        <v>56</v>
      </c>
      <c r="BL272" s="87"/>
      <c r="BM272" s="86" t="s">
        <v>1126</v>
      </c>
      <c r="BN272" s="86" t="s">
        <v>1132</v>
      </c>
      <c r="BO272" s="87" t="s">
        <v>247</v>
      </c>
      <c r="BP272" s="87"/>
      <c r="BQ272" s="87" t="s">
        <v>1472</v>
      </c>
      <c r="BR272" s="86" t="s">
        <v>1444</v>
      </c>
      <c r="BS272" s="86">
        <v>0</v>
      </c>
      <c r="BT272" s="86" t="s">
        <v>1445</v>
      </c>
      <c r="BU272" s="86">
        <v>1</v>
      </c>
      <c r="BV272" s="86" t="s">
        <v>73</v>
      </c>
      <c r="BW272" s="86">
        <v>0</v>
      </c>
      <c r="BX272" s="86" t="s">
        <v>1447</v>
      </c>
      <c r="BY272" s="86">
        <v>0</v>
      </c>
      <c r="BZ272" s="86" t="s">
        <v>1450</v>
      </c>
      <c r="CA272" s="86">
        <v>1</v>
      </c>
      <c r="CB272" s="86" t="s">
        <v>1453</v>
      </c>
      <c r="CC272" s="86">
        <v>1</v>
      </c>
      <c r="CD272" s="86" t="s">
        <v>226</v>
      </c>
      <c r="CE272" s="86">
        <v>0</v>
      </c>
      <c r="CF272" s="86" t="s">
        <v>1454</v>
      </c>
      <c r="CG272" s="86">
        <v>1</v>
      </c>
      <c r="CH272" s="86" t="s">
        <v>226</v>
      </c>
      <c r="CI272" s="86">
        <v>0</v>
      </c>
      <c r="CJ272" s="86" t="s">
        <v>1454</v>
      </c>
      <c r="CK272" s="86">
        <v>1</v>
      </c>
      <c r="CL272" s="86" t="s">
        <v>1454</v>
      </c>
      <c r="CM272" s="86">
        <v>1</v>
      </c>
      <c r="CN272" s="86" t="s">
        <v>1454</v>
      </c>
      <c r="CO272" s="86">
        <v>1</v>
      </c>
      <c r="CP272" s="87" t="s">
        <v>1477</v>
      </c>
      <c r="CQ272" s="152">
        <v>0</v>
      </c>
    </row>
    <row r="273" spans="1:95" ht="13.2" x14ac:dyDescent="0.25">
      <c r="A273" s="82">
        <v>45574.382267465277</v>
      </c>
      <c r="B273" s="83" t="s">
        <v>892</v>
      </c>
      <c r="C273" s="84" t="s">
        <v>893</v>
      </c>
      <c r="D273" s="83">
        <v>54.46</v>
      </c>
      <c r="E273" s="83">
        <v>0.88</v>
      </c>
      <c r="F273" s="83" t="s">
        <v>114</v>
      </c>
      <c r="G273" s="83" t="s">
        <v>76</v>
      </c>
      <c r="H273" s="83" t="s">
        <v>849</v>
      </c>
      <c r="I273" s="83" t="s">
        <v>63</v>
      </c>
      <c r="J273" s="83" t="s">
        <v>64</v>
      </c>
      <c r="K273" s="83" t="s">
        <v>64</v>
      </c>
      <c r="L273" s="83" t="s">
        <v>64</v>
      </c>
      <c r="M273" s="83" t="s">
        <v>84</v>
      </c>
      <c r="N273" s="83" t="s">
        <v>84</v>
      </c>
      <c r="O273" s="83" t="s">
        <v>64</v>
      </c>
      <c r="P273" s="83" t="s">
        <v>84</v>
      </c>
      <c r="Q273" s="83" t="s">
        <v>78</v>
      </c>
      <c r="R273" s="83" t="s">
        <v>64</v>
      </c>
      <c r="S273" s="83" t="s">
        <v>64</v>
      </c>
      <c r="T273" s="83" t="s">
        <v>64</v>
      </c>
      <c r="U273" s="83" t="s">
        <v>64</v>
      </c>
      <c r="V273" s="83" t="s">
        <v>64</v>
      </c>
      <c r="W273" s="83" t="s">
        <v>64</v>
      </c>
      <c r="X273" s="83" t="s">
        <v>64</v>
      </c>
      <c r="Y273" s="83" t="s">
        <v>64</v>
      </c>
      <c r="Z273" s="83" t="s">
        <v>65</v>
      </c>
      <c r="AA273" s="83" t="s">
        <v>65</v>
      </c>
      <c r="AB273" s="83" t="s">
        <v>65</v>
      </c>
      <c r="AC273" s="83" t="s">
        <v>65</v>
      </c>
      <c r="AD273" s="83" t="s">
        <v>65</v>
      </c>
      <c r="AE273" s="83" t="s">
        <v>65</v>
      </c>
      <c r="AF273" s="83" t="s">
        <v>65</v>
      </c>
      <c r="AG273" s="83" t="s">
        <v>66</v>
      </c>
      <c r="AH273" s="83" t="s">
        <v>79</v>
      </c>
      <c r="AI273" s="83" t="s">
        <v>79</v>
      </c>
      <c r="AJ273" s="83" t="s">
        <v>66</v>
      </c>
      <c r="AK273" s="83" t="s">
        <v>66</v>
      </c>
      <c r="AL273" s="83" t="s">
        <v>66</v>
      </c>
      <c r="AM273" s="83" t="s">
        <v>65</v>
      </c>
      <c r="AN273" s="83" t="s">
        <v>66</v>
      </c>
      <c r="AO273" s="83" t="s">
        <v>66</v>
      </c>
      <c r="AP273" s="83" t="s">
        <v>67</v>
      </c>
      <c r="AQ273" s="83" t="s">
        <v>67</v>
      </c>
      <c r="AR273" s="83" t="s">
        <v>86</v>
      </c>
      <c r="AS273" s="83" t="s">
        <v>81</v>
      </c>
      <c r="AT273" s="83" t="s">
        <v>69</v>
      </c>
      <c r="AU273" s="83" t="s">
        <v>70</v>
      </c>
      <c r="AV273" s="83" t="s">
        <v>71</v>
      </c>
      <c r="AW273" s="83" t="s">
        <v>63</v>
      </c>
      <c r="AX273" s="83" t="s">
        <v>63</v>
      </c>
      <c r="AY273" s="83" t="s">
        <v>72</v>
      </c>
      <c r="AZ273" s="83" t="s">
        <v>72</v>
      </c>
      <c r="BA273" s="83" t="s">
        <v>73</v>
      </c>
      <c r="BB273" s="83" t="s">
        <v>73</v>
      </c>
      <c r="BC273" s="83" t="s">
        <v>73</v>
      </c>
      <c r="BD273" s="83"/>
      <c r="BE273" s="83" t="s">
        <v>73</v>
      </c>
      <c r="BF273" s="83"/>
      <c r="BG273" s="87" t="s">
        <v>846</v>
      </c>
      <c r="BH273" s="87" t="s">
        <v>114</v>
      </c>
      <c r="BI273" s="76" t="s">
        <v>1414</v>
      </c>
      <c r="BJ273">
        <v>12</v>
      </c>
      <c r="BK273" s="87">
        <v>55</v>
      </c>
      <c r="BL273" s="87"/>
      <c r="BM273" s="86" t="s">
        <v>1126</v>
      </c>
      <c r="BN273" s="86" t="s">
        <v>1132</v>
      </c>
      <c r="BO273" s="87" t="s">
        <v>68</v>
      </c>
      <c r="BP273" s="87"/>
      <c r="BQ273" s="87" t="s">
        <v>1472</v>
      </c>
      <c r="BR273" s="86" t="s">
        <v>1445</v>
      </c>
      <c r="BS273" s="86">
        <v>1</v>
      </c>
      <c r="BT273" s="86" t="s">
        <v>1445</v>
      </c>
      <c r="BU273" s="86">
        <v>1</v>
      </c>
      <c r="BV273" s="86" t="s">
        <v>63</v>
      </c>
      <c r="BW273" s="86">
        <v>1</v>
      </c>
      <c r="BX273" s="86" t="s">
        <v>1447</v>
      </c>
      <c r="BY273" s="86">
        <v>0</v>
      </c>
      <c r="BZ273" s="86" t="s">
        <v>1470</v>
      </c>
      <c r="CA273" s="86">
        <v>2</v>
      </c>
      <c r="CB273" s="86" t="s">
        <v>1452</v>
      </c>
      <c r="CC273" s="86">
        <v>0</v>
      </c>
      <c r="CD273" s="86" t="s">
        <v>1454</v>
      </c>
      <c r="CE273" s="86">
        <v>1</v>
      </c>
      <c r="CF273" s="86" t="s">
        <v>1454</v>
      </c>
      <c r="CG273" s="86">
        <v>1</v>
      </c>
      <c r="CH273" s="86" t="s">
        <v>1454</v>
      </c>
      <c r="CI273" s="86">
        <v>1</v>
      </c>
      <c r="CJ273" s="86" t="s">
        <v>1454</v>
      </c>
      <c r="CK273" s="86">
        <v>1</v>
      </c>
      <c r="CL273" s="86" t="s">
        <v>226</v>
      </c>
      <c r="CM273" s="86">
        <v>0</v>
      </c>
      <c r="CN273" s="86" t="s">
        <v>226</v>
      </c>
      <c r="CO273" s="86">
        <v>0</v>
      </c>
      <c r="CP273" s="87" t="s">
        <v>1477</v>
      </c>
      <c r="CQ273" s="152">
        <v>0</v>
      </c>
    </row>
    <row r="274" spans="1:95" ht="13.2" x14ac:dyDescent="0.25">
      <c r="A274" s="82">
        <v>45574.385977650461</v>
      </c>
      <c r="B274" s="83" t="s">
        <v>896</v>
      </c>
      <c r="C274" s="84" t="s">
        <v>897</v>
      </c>
      <c r="D274" s="83">
        <v>10.7</v>
      </c>
      <c r="E274" s="83">
        <v>0.04</v>
      </c>
      <c r="F274" s="83" t="s">
        <v>423</v>
      </c>
      <c r="G274" s="83" t="s">
        <v>76</v>
      </c>
      <c r="H274" s="83" t="s">
        <v>846</v>
      </c>
      <c r="I274" s="83" t="s">
        <v>63</v>
      </c>
      <c r="J274" s="83" t="s">
        <v>64</v>
      </c>
      <c r="K274" s="83" t="s">
        <v>84</v>
      </c>
      <c r="L274" s="83" t="s">
        <v>64</v>
      </c>
      <c r="M274" s="83" t="s">
        <v>78</v>
      </c>
      <c r="N274" s="83" t="s">
        <v>64</v>
      </c>
      <c r="O274" s="83" t="s">
        <v>64</v>
      </c>
      <c r="P274" s="83" t="s">
        <v>84</v>
      </c>
      <c r="Q274" s="83" t="s">
        <v>64</v>
      </c>
      <c r="R274" s="83" t="s">
        <v>64</v>
      </c>
      <c r="S274" s="83" t="s">
        <v>64</v>
      </c>
      <c r="T274" s="83" t="s">
        <v>64</v>
      </c>
      <c r="U274" s="83" t="s">
        <v>84</v>
      </c>
      <c r="V274" s="83" t="s">
        <v>64</v>
      </c>
      <c r="W274" s="83" t="s">
        <v>84</v>
      </c>
      <c r="X274" s="83" t="s">
        <v>64</v>
      </c>
      <c r="Y274" s="83" t="s">
        <v>64</v>
      </c>
      <c r="Z274" s="83" t="s">
        <v>66</v>
      </c>
      <c r="AA274" s="83" t="s">
        <v>66</v>
      </c>
      <c r="AB274" s="83" t="s">
        <v>66</v>
      </c>
      <c r="AC274" s="83" t="s">
        <v>66</v>
      </c>
      <c r="AD274" s="83" t="s">
        <v>66</v>
      </c>
      <c r="AE274" s="83" t="s">
        <v>66</v>
      </c>
      <c r="AF274" s="83" t="s">
        <v>66</v>
      </c>
      <c r="AG274" s="83" t="s">
        <v>66</v>
      </c>
      <c r="AH274" s="83" t="s">
        <v>66</v>
      </c>
      <c r="AI274" s="83" t="s">
        <v>79</v>
      </c>
      <c r="AJ274" s="83" t="s">
        <v>66</v>
      </c>
      <c r="AK274" s="83" t="s">
        <v>66</v>
      </c>
      <c r="AL274" s="83" t="s">
        <v>66</v>
      </c>
      <c r="AM274" s="83" t="s">
        <v>66</v>
      </c>
      <c r="AN274" s="83" t="s">
        <v>66</v>
      </c>
      <c r="AO274" s="83" t="s">
        <v>66</v>
      </c>
      <c r="AP274" s="83" t="s">
        <v>67</v>
      </c>
      <c r="AQ274" s="83" t="s">
        <v>67</v>
      </c>
      <c r="AR274" s="83" t="s">
        <v>86</v>
      </c>
      <c r="AS274" s="83" t="s">
        <v>68</v>
      </c>
      <c r="AT274" s="83" t="s">
        <v>69</v>
      </c>
      <c r="AU274" s="83" t="s">
        <v>93</v>
      </c>
      <c r="AV274" s="83" t="s">
        <v>71</v>
      </c>
      <c r="AW274" s="83" t="s">
        <v>72</v>
      </c>
      <c r="AX274" s="83" t="s">
        <v>73</v>
      </c>
      <c r="AY274" s="83" t="s">
        <v>63</v>
      </c>
      <c r="AZ274" s="83" t="s">
        <v>73</v>
      </c>
      <c r="BA274" s="83" t="s">
        <v>63</v>
      </c>
      <c r="BB274" s="83" t="s">
        <v>73</v>
      </c>
      <c r="BC274" s="83" t="s">
        <v>73</v>
      </c>
      <c r="BD274" s="83"/>
      <c r="BE274" s="83" t="s">
        <v>73</v>
      </c>
      <c r="BF274" s="83"/>
      <c r="BG274" s="87" t="s">
        <v>846</v>
      </c>
      <c r="BH274" s="86" t="s">
        <v>60</v>
      </c>
      <c r="BI274" s="76" t="s">
        <v>1414</v>
      </c>
      <c r="BJ274">
        <v>12</v>
      </c>
      <c r="BK274" s="87">
        <v>48</v>
      </c>
      <c r="BL274" s="87"/>
      <c r="BM274" s="86" t="s">
        <v>1126</v>
      </c>
      <c r="BN274" s="86" t="s">
        <v>1132</v>
      </c>
      <c r="BO274" s="87" t="s">
        <v>68</v>
      </c>
      <c r="BP274" s="87"/>
      <c r="BQ274" s="87" t="s">
        <v>1472</v>
      </c>
      <c r="BR274" s="86" t="s">
        <v>1445</v>
      </c>
      <c r="BS274" s="86">
        <v>1</v>
      </c>
      <c r="BT274" s="86" t="s">
        <v>1445</v>
      </c>
      <c r="BU274" s="86">
        <v>1</v>
      </c>
      <c r="BV274" s="86" t="s">
        <v>63</v>
      </c>
      <c r="BW274" s="86">
        <v>1</v>
      </c>
      <c r="BX274" s="86" t="s">
        <v>1447</v>
      </c>
      <c r="BY274" s="86">
        <v>0</v>
      </c>
      <c r="BZ274" s="86" t="s">
        <v>1449</v>
      </c>
      <c r="CA274" s="86">
        <v>0</v>
      </c>
      <c r="CB274" s="86" t="s">
        <v>1452</v>
      </c>
      <c r="CC274" s="86">
        <v>0</v>
      </c>
      <c r="CD274" s="86" t="s">
        <v>1454</v>
      </c>
      <c r="CE274" s="86">
        <v>1</v>
      </c>
      <c r="CF274" s="86" t="s">
        <v>226</v>
      </c>
      <c r="CG274" s="86">
        <v>0</v>
      </c>
      <c r="CH274" s="86" t="s">
        <v>1454</v>
      </c>
      <c r="CI274" s="86">
        <v>1</v>
      </c>
      <c r="CJ274" s="86" t="s">
        <v>226</v>
      </c>
      <c r="CK274" s="86">
        <v>0</v>
      </c>
      <c r="CL274" s="86" t="s">
        <v>1454</v>
      </c>
      <c r="CM274" s="86">
        <v>1</v>
      </c>
      <c r="CN274" s="86" t="s">
        <v>226</v>
      </c>
      <c r="CO274" s="86">
        <v>0</v>
      </c>
      <c r="CP274" s="87" t="s">
        <v>1477</v>
      </c>
      <c r="CQ274" s="152">
        <v>0</v>
      </c>
    </row>
    <row r="275" spans="1:95" ht="13.2" x14ac:dyDescent="0.25">
      <c r="A275" s="82">
        <v>45574.386781712965</v>
      </c>
      <c r="B275" s="83" t="s">
        <v>898</v>
      </c>
      <c r="C275" s="84" t="s">
        <v>899</v>
      </c>
      <c r="D275" s="83">
        <v>33.03</v>
      </c>
      <c r="E275" s="83">
        <v>0.2</v>
      </c>
      <c r="F275" s="83" t="s">
        <v>423</v>
      </c>
      <c r="G275" s="83" t="s">
        <v>76</v>
      </c>
      <c r="H275" s="83" t="s">
        <v>849</v>
      </c>
      <c r="I275" s="83" t="s">
        <v>63</v>
      </c>
      <c r="J275" s="83" t="s">
        <v>64</v>
      </c>
      <c r="K275" s="83" t="s">
        <v>84</v>
      </c>
      <c r="L275" s="83" t="s">
        <v>145</v>
      </c>
      <c r="M275" s="83" t="s">
        <v>84</v>
      </c>
      <c r="N275" s="83" t="s">
        <v>84</v>
      </c>
      <c r="O275" s="83" t="s">
        <v>64</v>
      </c>
      <c r="P275" s="83" t="s">
        <v>84</v>
      </c>
      <c r="Q275" s="83" t="s">
        <v>84</v>
      </c>
      <c r="R275" s="83" t="s">
        <v>64</v>
      </c>
      <c r="S275" s="83" t="s">
        <v>84</v>
      </c>
      <c r="T275" s="83" t="s">
        <v>64</v>
      </c>
      <c r="U275" s="83" t="s">
        <v>64</v>
      </c>
      <c r="V275" s="83" t="s">
        <v>64</v>
      </c>
      <c r="W275" s="83" t="s">
        <v>64</v>
      </c>
      <c r="X275" s="83" t="s">
        <v>84</v>
      </c>
      <c r="Y275" s="83" t="s">
        <v>64</v>
      </c>
      <c r="Z275" s="83" t="s">
        <v>65</v>
      </c>
      <c r="AA275" s="83" t="s">
        <v>65</v>
      </c>
      <c r="AB275" s="83" t="s">
        <v>65</v>
      </c>
      <c r="AC275" s="83" t="s">
        <v>65</v>
      </c>
      <c r="AD275" s="83" t="s">
        <v>66</v>
      </c>
      <c r="AE275" s="83" t="s">
        <v>65</v>
      </c>
      <c r="AF275" s="83" t="s">
        <v>65</v>
      </c>
      <c r="AG275" s="83" t="s">
        <v>66</v>
      </c>
      <c r="AH275" s="83" t="s">
        <v>66</v>
      </c>
      <c r="AI275" s="83" t="s">
        <v>79</v>
      </c>
      <c r="AJ275" s="83" t="s">
        <v>65</v>
      </c>
      <c r="AK275" s="83" t="s">
        <v>65</v>
      </c>
      <c r="AL275" s="83" t="s">
        <v>65</v>
      </c>
      <c r="AM275" s="83" t="s">
        <v>65</v>
      </c>
      <c r="AN275" s="83" t="s">
        <v>65</v>
      </c>
      <c r="AO275" s="83" t="s">
        <v>65</v>
      </c>
      <c r="AP275" s="83" t="s">
        <v>67</v>
      </c>
      <c r="AQ275" s="83" t="s">
        <v>67</v>
      </c>
      <c r="AR275" s="83" t="s">
        <v>86</v>
      </c>
      <c r="AS275" s="83" t="s">
        <v>81</v>
      </c>
      <c r="AT275" s="83" t="s">
        <v>69</v>
      </c>
      <c r="AU275" s="83" t="s">
        <v>93</v>
      </c>
      <c r="AV275" s="83" t="s">
        <v>71</v>
      </c>
      <c r="AW275" s="83" t="s">
        <v>73</v>
      </c>
      <c r="AX275" s="83" t="s">
        <v>73</v>
      </c>
      <c r="AY275" s="83" t="s">
        <v>73</v>
      </c>
      <c r="AZ275" s="83" t="s">
        <v>73</v>
      </c>
      <c r="BA275" s="83" t="s">
        <v>73</v>
      </c>
      <c r="BB275" s="83" t="s">
        <v>73</v>
      </c>
      <c r="BC275" s="83" t="s">
        <v>73</v>
      </c>
      <c r="BD275" s="83" t="s">
        <v>116</v>
      </c>
      <c r="BE275" s="83" t="s">
        <v>73</v>
      </c>
      <c r="BF275" s="83"/>
      <c r="BG275" s="87" t="s">
        <v>846</v>
      </c>
      <c r="BH275" s="86" t="s">
        <v>60</v>
      </c>
      <c r="BI275" s="76" t="s">
        <v>1414</v>
      </c>
      <c r="BJ275">
        <v>8</v>
      </c>
      <c r="BK275" s="87">
        <v>60</v>
      </c>
      <c r="BL275" s="87"/>
      <c r="BM275" s="86" t="s">
        <v>1126</v>
      </c>
      <c r="BN275" s="86" t="s">
        <v>1132</v>
      </c>
      <c r="BO275" s="87" t="s">
        <v>68</v>
      </c>
      <c r="BP275" s="87"/>
      <c r="BQ275" s="87" t="s">
        <v>1472</v>
      </c>
      <c r="BR275" s="86" t="s">
        <v>1445</v>
      </c>
      <c r="BS275" s="86">
        <v>1</v>
      </c>
      <c r="BT275" s="86" t="s">
        <v>1445</v>
      </c>
      <c r="BU275" s="86">
        <v>1</v>
      </c>
      <c r="BV275" s="86" t="s">
        <v>63</v>
      </c>
      <c r="BW275" s="86">
        <v>1</v>
      </c>
      <c r="BX275" s="86" t="s">
        <v>1447</v>
      </c>
      <c r="BY275" s="86">
        <v>0</v>
      </c>
      <c r="BZ275" s="86" t="s">
        <v>1449</v>
      </c>
      <c r="CA275" s="86">
        <v>0</v>
      </c>
      <c r="CB275" s="86" t="s">
        <v>1452</v>
      </c>
      <c r="CC275" s="86">
        <v>0</v>
      </c>
      <c r="CD275" s="86" t="s">
        <v>226</v>
      </c>
      <c r="CE275" s="86">
        <v>0</v>
      </c>
      <c r="CF275" s="86" t="s">
        <v>226</v>
      </c>
      <c r="CG275" s="86">
        <v>0</v>
      </c>
      <c r="CH275" s="86" t="s">
        <v>226</v>
      </c>
      <c r="CI275" s="86">
        <v>0</v>
      </c>
      <c r="CJ275" s="86" t="s">
        <v>226</v>
      </c>
      <c r="CK275" s="86">
        <v>0</v>
      </c>
      <c r="CL275" s="86" t="s">
        <v>226</v>
      </c>
      <c r="CM275" s="86">
        <v>0</v>
      </c>
      <c r="CN275" s="86" t="s">
        <v>226</v>
      </c>
      <c r="CO275" s="86">
        <v>0</v>
      </c>
      <c r="CP275" s="87" t="s">
        <v>1477</v>
      </c>
      <c r="CQ275" s="152">
        <v>0</v>
      </c>
    </row>
    <row r="276" spans="1:95" ht="13.2" x14ac:dyDescent="0.25">
      <c r="A276" s="82">
        <v>45574.389683877314</v>
      </c>
      <c r="B276" s="83" t="s">
        <v>900</v>
      </c>
      <c r="C276" s="84" t="s">
        <v>901</v>
      </c>
      <c r="D276" s="83">
        <v>10.7</v>
      </c>
      <c r="E276" s="83">
        <v>0.08</v>
      </c>
      <c r="F276" s="83" t="s">
        <v>423</v>
      </c>
      <c r="G276" s="83" t="s">
        <v>76</v>
      </c>
      <c r="H276" s="83" t="s">
        <v>846</v>
      </c>
      <c r="I276" s="83" t="s">
        <v>63</v>
      </c>
      <c r="J276" s="83" t="s">
        <v>64</v>
      </c>
      <c r="K276" s="83" t="s">
        <v>64</v>
      </c>
      <c r="L276" s="83" t="s">
        <v>64</v>
      </c>
      <c r="M276" s="83" t="s">
        <v>84</v>
      </c>
      <c r="N276" s="83" t="s">
        <v>84</v>
      </c>
      <c r="O276" s="83" t="s">
        <v>64</v>
      </c>
      <c r="P276" s="83" t="s">
        <v>84</v>
      </c>
      <c r="Q276" s="83" t="s">
        <v>64</v>
      </c>
      <c r="R276" s="83" t="s">
        <v>64</v>
      </c>
      <c r="S276" s="83" t="s">
        <v>64</v>
      </c>
      <c r="T276" s="83" t="s">
        <v>78</v>
      </c>
      <c r="U276" s="83" t="s">
        <v>64</v>
      </c>
      <c r="V276" s="83" t="s">
        <v>64</v>
      </c>
      <c r="W276" s="83" t="s">
        <v>84</v>
      </c>
      <c r="X276" s="83" t="s">
        <v>64</v>
      </c>
      <c r="Y276" s="83" t="s">
        <v>64</v>
      </c>
      <c r="Z276" s="83" t="s">
        <v>66</v>
      </c>
      <c r="AA276" s="83" t="s">
        <v>66</v>
      </c>
      <c r="AB276" s="83" t="s">
        <v>66</v>
      </c>
      <c r="AC276" s="83" t="s">
        <v>66</v>
      </c>
      <c r="AD276" s="83" t="s">
        <v>66</v>
      </c>
      <c r="AE276" s="83" t="s">
        <v>66</v>
      </c>
      <c r="AF276" s="83" t="s">
        <v>79</v>
      </c>
      <c r="AG276" s="83" t="s">
        <v>65</v>
      </c>
      <c r="AH276" s="83" t="s">
        <v>66</v>
      </c>
      <c r="AI276" s="83" t="s">
        <v>79</v>
      </c>
      <c r="AJ276" s="83" t="s">
        <v>66</v>
      </c>
      <c r="AK276" s="83" t="s">
        <v>66</v>
      </c>
      <c r="AL276" s="83" t="s">
        <v>66</v>
      </c>
      <c r="AM276" s="83" t="s">
        <v>66</v>
      </c>
      <c r="AN276" s="83" t="s">
        <v>79</v>
      </c>
      <c r="AO276" s="83" t="s">
        <v>66</v>
      </c>
      <c r="AP276" s="83" t="s">
        <v>85</v>
      </c>
      <c r="AQ276" s="83" t="s">
        <v>67</v>
      </c>
      <c r="AR276" s="83" t="s">
        <v>86</v>
      </c>
      <c r="AS276" s="83" t="s">
        <v>68</v>
      </c>
      <c r="AT276" s="83" t="s">
        <v>69</v>
      </c>
      <c r="AU276" s="83" t="s">
        <v>93</v>
      </c>
      <c r="AV276" s="83" t="s">
        <v>132</v>
      </c>
      <c r="AW276" s="83" t="s">
        <v>72</v>
      </c>
      <c r="AX276" s="83" t="s">
        <v>73</v>
      </c>
      <c r="AY276" s="83" t="s">
        <v>72</v>
      </c>
      <c r="AZ276" s="83" t="s">
        <v>72</v>
      </c>
      <c r="BA276" s="83" t="s">
        <v>72</v>
      </c>
      <c r="BB276" s="83" t="s">
        <v>72</v>
      </c>
      <c r="BC276" s="83" t="s">
        <v>73</v>
      </c>
      <c r="BD276" s="83"/>
      <c r="BE276" s="83" t="s">
        <v>73</v>
      </c>
      <c r="BF276" s="83"/>
      <c r="BG276" s="87" t="s">
        <v>846</v>
      </c>
      <c r="BH276" s="86" t="s">
        <v>60</v>
      </c>
      <c r="BI276" s="76" t="s">
        <v>1414</v>
      </c>
      <c r="BJ276">
        <v>11</v>
      </c>
      <c r="BK276" s="87">
        <v>47</v>
      </c>
      <c r="BL276" s="87"/>
      <c r="BM276" s="86" t="s">
        <v>1126</v>
      </c>
      <c r="BN276" s="86" t="s">
        <v>1132</v>
      </c>
      <c r="BO276" s="87" t="s">
        <v>68</v>
      </c>
      <c r="BP276" s="87"/>
      <c r="BQ276" s="87" t="s">
        <v>1472</v>
      </c>
      <c r="BR276" s="86" t="s">
        <v>1445</v>
      </c>
      <c r="BS276" s="86">
        <v>1</v>
      </c>
      <c r="BT276" s="86" t="s">
        <v>1445</v>
      </c>
      <c r="BU276" s="86">
        <v>1</v>
      </c>
      <c r="BV276" s="86" t="s">
        <v>63</v>
      </c>
      <c r="BW276" s="86">
        <v>1</v>
      </c>
      <c r="BX276" s="86" t="s">
        <v>1447</v>
      </c>
      <c r="BY276" s="86">
        <v>0</v>
      </c>
      <c r="BZ276" s="86" t="s">
        <v>1449</v>
      </c>
      <c r="CA276" s="86">
        <v>0</v>
      </c>
      <c r="CB276" s="86" t="s">
        <v>1452</v>
      </c>
      <c r="CC276" s="86">
        <v>0</v>
      </c>
      <c r="CD276" s="86" t="s">
        <v>1454</v>
      </c>
      <c r="CE276" s="86">
        <v>1</v>
      </c>
      <c r="CF276" s="86" t="s">
        <v>226</v>
      </c>
      <c r="CG276" s="86">
        <v>0</v>
      </c>
      <c r="CH276" s="86" t="s">
        <v>1454</v>
      </c>
      <c r="CI276" s="86">
        <v>1</v>
      </c>
      <c r="CJ276" s="86" t="s">
        <v>1454</v>
      </c>
      <c r="CK276" s="86">
        <v>1</v>
      </c>
      <c r="CL276" s="86" t="s">
        <v>1454</v>
      </c>
      <c r="CM276" s="86">
        <v>1</v>
      </c>
      <c r="CN276" s="86" t="s">
        <v>1454</v>
      </c>
      <c r="CO276" s="86">
        <v>1</v>
      </c>
      <c r="CP276" s="87" t="s">
        <v>1478</v>
      </c>
      <c r="CQ276" s="152">
        <v>1</v>
      </c>
    </row>
    <row r="277" spans="1:95" ht="13.2" x14ac:dyDescent="0.25">
      <c r="A277" s="82">
        <v>45574.391894236112</v>
      </c>
      <c r="B277" s="83" t="s">
        <v>904</v>
      </c>
      <c r="C277" s="84" t="s">
        <v>905</v>
      </c>
      <c r="D277" s="83">
        <v>100</v>
      </c>
      <c r="E277" s="83">
        <v>0.25</v>
      </c>
      <c r="F277" s="83" t="s">
        <v>423</v>
      </c>
      <c r="G277" s="83" t="s">
        <v>76</v>
      </c>
      <c r="H277" s="83" t="s">
        <v>887</v>
      </c>
      <c r="I277" s="83" t="s">
        <v>63</v>
      </c>
      <c r="J277" s="83" t="s">
        <v>64</v>
      </c>
      <c r="K277" s="83" t="s">
        <v>78</v>
      </c>
      <c r="L277" s="83" t="s">
        <v>64</v>
      </c>
      <c r="M277" s="83" t="s">
        <v>78</v>
      </c>
      <c r="N277" s="83" t="s">
        <v>64</v>
      </c>
      <c r="O277" s="83" t="s">
        <v>64</v>
      </c>
      <c r="P277" s="83" t="s">
        <v>84</v>
      </c>
      <c r="Q277" s="83" t="s">
        <v>84</v>
      </c>
      <c r="R277" s="83" t="s">
        <v>64</v>
      </c>
      <c r="S277" s="83" t="s">
        <v>78</v>
      </c>
      <c r="T277" s="83" t="s">
        <v>64</v>
      </c>
      <c r="U277" s="83" t="s">
        <v>64</v>
      </c>
      <c r="V277" s="83" t="s">
        <v>84</v>
      </c>
      <c r="W277" s="83" t="s">
        <v>64</v>
      </c>
      <c r="X277" s="83" t="s">
        <v>78</v>
      </c>
      <c r="Y277" s="83" t="s">
        <v>64</v>
      </c>
      <c r="Z277" s="83" t="s">
        <v>66</v>
      </c>
      <c r="AA277" s="83" t="s">
        <v>65</v>
      </c>
      <c r="AB277" s="83" t="s">
        <v>66</v>
      </c>
      <c r="AC277" s="83" t="s">
        <v>65</v>
      </c>
      <c r="AD277" s="83" t="s">
        <v>66</v>
      </c>
      <c r="AE277" s="83" t="s">
        <v>66</v>
      </c>
      <c r="AF277" s="83" t="s">
        <v>66</v>
      </c>
      <c r="AG277" s="83" t="s">
        <v>66</v>
      </c>
      <c r="AH277" s="83" t="s">
        <v>66</v>
      </c>
      <c r="AI277" s="83" t="s">
        <v>79</v>
      </c>
      <c r="AJ277" s="83" t="s">
        <v>65</v>
      </c>
      <c r="AK277" s="83" t="s">
        <v>65</v>
      </c>
      <c r="AL277" s="83" t="s">
        <v>65</v>
      </c>
      <c r="AM277" s="83" t="s">
        <v>65</v>
      </c>
      <c r="AN277" s="83" t="s">
        <v>79</v>
      </c>
      <c r="AO277" s="83" t="s">
        <v>79</v>
      </c>
      <c r="AP277" s="83" t="s">
        <v>85</v>
      </c>
      <c r="AQ277" s="83" t="s">
        <v>85</v>
      </c>
      <c r="AR277" s="83" t="s">
        <v>86</v>
      </c>
      <c r="AS277" s="83" t="s">
        <v>137</v>
      </c>
      <c r="AT277" s="83" t="s">
        <v>69</v>
      </c>
      <c r="AU277" s="83" t="s">
        <v>93</v>
      </c>
      <c r="AV277" s="83" t="s">
        <v>71</v>
      </c>
      <c r="AW277" s="83" t="s">
        <v>72</v>
      </c>
      <c r="AX277" s="83" t="s">
        <v>63</v>
      </c>
      <c r="AY277" s="83" t="s">
        <v>72</v>
      </c>
      <c r="AZ277" s="83" t="s">
        <v>63</v>
      </c>
      <c r="BA277" s="83" t="s">
        <v>72</v>
      </c>
      <c r="BB277" s="83" t="s">
        <v>72</v>
      </c>
      <c r="BC277" s="83" t="s">
        <v>73</v>
      </c>
      <c r="BD277" s="83"/>
      <c r="BE277" s="83" t="s">
        <v>73</v>
      </c>
      <c r="BF277" s="83"/>
      <c r="BG277" s="87" t="s">
        <v>846</v>
      </c>
      <c r="BH277" s="86" t="s">
        <v>60</v>
      </c>
      <c r="BI277" s="76" t="s">
        <v>1414</v>
      </c>
      <c r="BJ277">
        <v>10</v>
      </c>
      <c r="BK277" s="87">
        <v>52</v>
      </c>
      <c r="BL277" s="87"/>
      <c r="BM277" s="86" t="s">
        <v>1126</v>
      </c>
      <c r="BN277" s="86" t="s">
        <v>1132</v>
      </c>
      <c r="BO277" s="87" t="s">
        <v>137</v>
      </c>
      <c r="BP277" s="87"/>
      <c r="BQ277" s="87" t="s">
        <v>1473</v>
      </c>
      <c r="BR277" s="86" t="s">
        <v>1445</v>
      </c>
      <c r="BS277" s="86">
        <v>1</v>
      </c>
      <c r="BT277" s="86" t="s">
        <v>1445</v>
      </c>
      <c r="BU277" s="86">
        <v>1</v>
      </c>
      <c r="BV277" s="86" t="s">
        <v>73</v>
      </c>
      <c r="BW277" s="86">
        <v>0</v>
      </c>
      <c r="BX277" s="86" t="s">
        <v>1447</v>
      </c>
      <c r="BY277" s="86">
        <v>0</v>
      </c>
      <c r="BZ277" s="86" t="s">
        <v>1449</v>
      </c>
      <c r="CA277" s="86">
        <v>0</v>
      </c>
      <c r="CB277" s="86" t="s">
        <v>1452</v>
      </c>
      <c r="CC277" s="86">
        <v>0</v>
      </c>
      <c r="CD277" s="86" t="s">
        <v>1454</v>
      </c>
      <c r="CE277" s="86">
        <v>1</v>
      </c>
      <c r="CF277" s="86" t="s">
        <v>1454</v>
      </c>
      <c r="CG277" s="86">
        <v>1</v>
      </c>
      <c r="CH277" s="86" t="s">
        <v>1454</v>
      </c>
      <c r="CI277" s="86">
        <v>1</v>
      </c>
      <c r="CJ277" s="86" t="s">
        <v>1454</v>
      </c>
      <c r="CK277" s="86">
        <v>1</v>
      </c>
      <c r="CL277" s="86" t="s">
        <v>1454</v>
      </c>
      <c r="CM277" s="86">
        <v>1</v>
      </c>
      <c r="CN277" s="86" t="s">
        <v>1454</v>
      </c>
      <c r="CO277" s="86">
        <v>1</v>
      </c>
      <c r="CP277" s="87" t="s">
        <v>1478</v>
      </c>
      <c r="CQ277" s="152">
        <v>1</v>
      </c>
    </row>
    <row r="278" spans="1:95" ht="13.2" x14ac:dyDescent="0.25">
      <c r="A278" s="82">
        <v>45574.392633240743</v>
      </c>
      <c r="B278" s="83" t="s">
        <v>906</v>
      </c>
      <c r="C278" s="84" t="s">
        <v>907</v>
      </c>
      <c r="D278" s="83">
        <v>100</v>
      </c>
      <c r="E278" s="83">
        <v>0.28999999999999998</v>
      </c>
      <c r="F278" s="83" t="s">
        <v>423</v>
      </c>
      <c r="G278" s="83" t="s">
        <v>76</v>
      </c>
      <c r="H278" s="83" t="s">
        <v>908</v>
      </c>
      <c r="I278" s="83" t="s">
        <v>63</v>
      </c>
      <c r="J278" s="83" t="s">
        <v>64</v>
      </c>
      <c r="K278" s="83" t="s">
        <v>64</v>
      </c>
      <c r="L278" s="83" t="s">
        <v>64</v>
      </c>
      <c r="M278" s="83" t="s">
        <v>78</v>
      </c>
      <c r="N278" s="83" t="s">
        <v>64</v>
      </c>
      <c r="O278" s="83" t="s">
        <v>64</v>
      </c>
      <c r="P278" s="83" t="s">
        <v>84</v>
      </c>
      <c r="Q278" s="83" t="s">
        <v>64</v>
      </c>
      <c r="R278" s="83" t="s">
        <v>64</v>
      </c>
      <c r="S278" s="83" t="s">
        <v>64</v>
      </c>
      <c r="T278" s="83" t="s">
        <v>64</v>
      </c>
      <c r="U278" s="83" t="s">
        <v>84</v>
      </c>
      <c r="V278" s="83" t="s">
        <v>64</v>
      </c>
      <c r="W278" s="83" t="s">
        <v>84</v>
      </c>
      <c r="X278" s="83" t="s">
        <v>64</v>
      </c>
      <c r="Y278" s="83" t="s">
        <v>64</v>
      </c>
      <c r="Z278" s="83" t="s">
        <v>66</v>
      </c>
      <c r="AA278" s="83" t="s">
        <v>65</v>
      </c>
      <c r="AB278" s="83" t="s">
        <v>66</v>
      </c>
      <c r="AC278" s="83" t="s">
        <v>79</v>
      </c>
      <c r="AD278" s="83" t="s">
        <v>66</v>
      </c>
      <c r="AE278" s="83" t="s">
        <v>65</v>
      </c>
      <c r="AF278" s="83" t="s">
        <v>66</v>
      </c>
      <c r="AG278" s="83" t="s">
        <v>66</v>
      </c>
      <c r="AH278" s="83" t="s">
        <v>66</v>
      </c>
      <c r="AI278" s="83" t="s">
        <v>79</v>
      </c>
      <c r="AJ278" s="83" t="s">
        <v>65</v>
      </c>
      <c r="AK278" s="83" t="s">
        <v>65</v>
      </c>
      <c r="AL278" s="83" t="s">
        <v>65</v>
      </c>
      <c r="AM278" s="83" t="s">
        <v>65</v>
      </c>
      <c r="AN278" s="83" t="s">
        <v>65</v>
      </c>
      <c r="AO278" s="83" t="s">
        <v>66</v>
      </c>
      <c r="AP278" s="83" t="s">
        <v>67</v>
      </c>
      <c r="AQ278" s="83" t="s">
        <v>67</v>
      </c>
      <c r="AR278" s="83" t="s">
        <v>86</v>
      </c>
      <c r="AS278" s="83" t="s">
        <v>120</v>
      </c>
      <c r="AT278" s="83" t="s">
        <v>69</v>
      </c>
      <c r="AU278" s="83" t="s">
        <v>85</v>
      </c>
      <c r="AV278" s="83" t="s">
        <v>71</v>
      </c>
      <c r="AW278" s="83" t="s">
        <v>72</v>
      </c>
      <c r="AX278" s="83" t="s">
        <v>73</v>
      </c>
      <c r="AY278" s="83" t="s">
        <v>73</v>
      </c>
      <c r="AZ278" s="83" t="s">
        <v>63</v>
      </c>
      <c r="BA278" s="83" t="s">
        <v>73</v>
      </c>
      <c r="BB278" s="83" t="s">
        <v>72</v>
      </c>
      <c r="BC278" s="83" t="s">
        <v>73</v>
      </c>
      <c r="BD278" s="83"/>
      <c r="BE278" s="83" t="s">
        <v>73</v>
      </c>
      <c r="BF278" s="83"/>
      <c r="BG278" s="87" t="s">
        <v>846</v>
      </c>
      <c r="BH278" s="86" t="s">
        <v>60</v>
      </c>
      <c r="BI278" s="76" t="s">
        <v>1414</v>
      </c>
      <c r="BJ278">
        <v>13</v>
      </c>
      <c r="BK278" s="87">
        <v>54</v>
      </c>
      <c r="BL278" s="87"/>
      <c r="BM278" s="86" t="s">
        <v>1126</v>
      </c>
      <c r="BN278" s="86" t="s">
        <v>1132</v>
      </c>
      <c r="BO278" s="87" t="s">
        <v>68</v>
      </c>
      <c r="BP278" s="87"/>
      <c r="BQ278" s="87" t="s">
        <v>1472</v>
      </c>
      <c r="BR278" s="86" t="s">
        <v>1445</v>
      </c>
      <c r="BS278" s="86">
        <v>1</v>
      </c>
      <c r="BT278" s="86" t="s">
        <v>1445</v>
      </c>
      <c r="BU278" s="86">
        <v>1</v>
      </c>
      <c r="BV278" s="86" t="s">
        <v>63</v>
      </c>
      <c r="BW278" s="86">
        <v>1</v>
      </c>
      <c r="BX278" s="86" t="s">
        <v>1447</v>
      </c>
      <c r="BY278" s="86">
        <v>0</v>
      </c>
      <c r="BZ278" s="86" t="s">
        <v>1450</v>
      </c>
      <c r="CA278" s="86">
        <v>1</v>
      </c>
      <c r="CB278" s="86" t="s">
        <v>1452</v>
      </c>
      <c r="CC278" s="86">
        <v>0</v>
      </c>
      <c r="CD278" s="86" t="s">
        <v>1454</v>
      </c>
      <c r="CE278" s="86">
        <v>1</v>
      </c>
      <c r="CF278" s="86" t="s">
        <v>226</v>
      </c>
      <c r="CG278" s="86">
        <v>0</v>
      </c>
      <c r="CH278" s="86" t="s">
        <v>226</v>
      </c>
      <c r="CI278" s="86">
        <v>0</v>
      </c>
      <c r="CJ278" s="86" t="s">
        <v>1454</v>
      </c>
      <c r="CK278" s="86">
        <v>1</v>
      </c>
      <c r="CL278" s="86" t="s">
        <v>226</v>
      </c>
      <c r="CM278" s="86">
        <v>0</v>
      </c>
      <c r="CN278" s="86" t="s">
        <v>1454</v>
      </c>
      <c r="CO278" s="86">
        <v>1</v>
      </c>
      <c r="CP278" s="87" t="s">
        <v>1477</v>
      </c>
      <c r="CQ278" s="152">
        <v>0</v>
      </c>
    </row>
    <row r="279" spans="1:95" ht="13.2" x14ac:dyDescent="0.25">
      <c r="A279" s="82">
        <v>45574.3961834375</v>
      </c>
      <c r="B279" s="83" t="s">
        <v>909</v>
      </c>
      <c r="C279" s="84" t="s">
        <v>910</v>
      </c>
      <c r="D279" s="83">
        <v>100</v>
      </c>
      <c r="E279" s="83">
        <v>0.33</v>
      </c>
      <c r="F279" s="83" t="s">
        <v>423</v>
      </c>
      <c r="G279" s="83" t="s">
        <v>76</v>
      </c>
      <c r="H279" s="83" t="s">
        <v>849</v>
      </c>
      <c r="I279" s="83" t="s">
        <v>63</v>
      </c>
      <c r="J279" s="83" t="s">
        <v>64</v>
      </c>
      <c r="K279" s="83" t="s">
        <v>64</v>
      </c>
      <c r="L279" s="83" t="s">
        <v>64</v>
      </c>
      <c r="M279" s="83" t="s">
        <v>84</v>
      </c>
      <c r="N279" s="83" t="s">
        <v>64</v>
      </c>
      <c r="O279" s="83" t="s">
        <v>84</v>
      </c>
      <c r="P279" s="83" t="s">
        <v>78</v>
      </c>
      <c r="Q279" s="83" t="s">
        <v>64</v>
      </c>
      <c r="R279" s="83" t="s">
        <v>64</v>
      </c>
      <c r="S279" s="83" t="s">
        <v>64</v>
      </c>
      <c r="T279" s="83" t="s">
        <v>64</v>
      </c>
      <c r="U279" s="83" t="s">
        <v>64</v>
      </c>
      <c r="V279" s="83" t="s">
        <v>64</v>
      </c>
      <c r="W279" s="83" t="s">
        <v>78</v>
      </c>
      <c r="X279" s="83" t="s">
        <v>84</v>
      </c>
      <c r="Y279" s="83" t="s">
        <v>64</v>
      </c>
      <c r="Z279" s="83" t="s">
        <v>65</v>
      </c>
      <c r="AA279" s="83" t="s">
        <v>65</v>
      </c>
      <c r="AB279" s="83" t="s">
        <v>65</v>
      </c>
      <c r="AC279" s="83" t="s">
        <v>65</v>
      </c>
      <c r="AD279" s="83" t="s">
        <v>65</v>
      </c>
      <c r="AE279" s="83" t="s">
        <v>65</v>
      </c>
      <c r="AF279" s="83" t="s">
        <v>65</v>
      </c>
      <c r="AG279" s="83" t="s">
        <v>65</v>
      </c>
      <c r="AH279" s="83" t="s">
        <v>66</v>
      </c>
      <c r="AI279" s="83" t="s">
        <v>101</v>
      </c>
      <c r="AJ279" s="83" t="s">
        <v>65</v>
      </c>
      <c r="AK279" s="83" t="s">
        <v>65</v>
      </c>
      <c r="AL279" s="83" t="s">
        <v>65</v>
      </c>
      <c r="AM279" s="83" t="s">
        <v>101</v>
      </c>
      <c r="AN279" s="83" t="s">
        <v>65</v>
      </c>
      <c r="AO279" s="83" t="s">
        <v>66</v>
      </c>
      <c r="AP279" s="83" t="s">
        <v>85</v>
      </c>
      <c r="AQ279" s="83" t="s">
        <v>85</v>
      </c>
      <c r="AR279" s="83" t="s">
        <v>86</v>
      </c>
      <c r="AS279" s="83" t="s">
        <v>81</v>
      </c>
      <c r="AT279" s="83" t="s">
        <v>69</v>
      </c>
      <c r="AU279" s="83" t="s">
        <v>80</v>
      </c>
      <c r="AV279" s="83" t="s">
        <v>132</v>
      </c>
      <c r="AW279" s="83" t="s">
        <v>73</v>
      </c>
      <c r="AX279" s="83" t="s">
        <v>73</v>
      </c>
      <c r="AY279" s="83" t="s">
        <v>72</v>
      </c>
      <c r="AZ279" s="83" t="s">
        <v>72</v>
      </c>
      <c r="BA279" s="83" t="s">
        <v>73</v>
      </c>
      <c r="BB279" s="83" t="s">
        <v>73</v>
      </c>
      <c r="BC279" s="83" t="s">
        <v>73</v>
      </c>
      <c r="BD279" s="83"/>
      <c r="BE279" s="83" t="s">
        <v>73</v>
      </c>
      <c r="BF279" s="83"/>
      <c r="BG279" s="87" t="s">
        <v>846</v>
      </c>
      <c r="BH279" s="86" t="s">
        <v>60</v>
      </c>
      <c r="BI279" s="76" t="s">
        <v>1414</v>
      </c>
      <c r="BJ279">
        <v>11</v>
      </c>
      <c r="BK279" s="87">
        <v>61</v>
      </c>
      <c r="BL279" s="87"/>
      <c r="BM279" s="86" t="s">
        <v>1126</v>
      </c>
      <c r="BN279" s="86" t="s">
        <v>1132</v>
      </c>
      <c r="BO279" s="87" t="s">
        <v>68</v>
      </c>
      <c r="BP279" s="87"/>
      <c r="BQ279" s="87" t="s">
        <v>1472</v>
      </c>
      <c r="BR279" s="86" t="s">
        <v>1445</v>
      </c>
      <c r="BS279" s="86">
        <v>1</v>
      </c>
      <c r="BT279" s="86" t="s">
        <v>1445</v>
      </c>
      <c r="BU279" s="86">
        <v>1</v>
      </c>
      <c r="BV279" s="86" t="s">
        <v>63</v>
      </c>
      <c r="BW279" s="86">
        <v>1</v>
      </c>
      <c r="BX279" s="86" t="s">
        <v>1447</v>
      </c>
      <c r="BY279" s="86">
        <v>0</v>
      </c>
      <c r="BZ279" s="86" t="s">
        <v>1450</v>
      </c>
      <c r="CA279" s="86">
        <v>1</v>
      </c>
      <c r="CB279" s="86" t="s">
        <v>1452</v>
      </c>
      <c r="CC279" s="86">
        <v>0</v>
      </c>
      <c r="CD279" s="86" t="s">
        <v>226</v>
      </c>
      <c r="CE279" s="86">
        <v>0</v>
      </c>
      <c r="CF279" s="86" t="s">
        <v>226</v>
      </c>
      <c r="CG279" s="86">
        <v>0</v>
      </c>
      <c r="CH279" s="86" t="s">
        <v>1454</v>
      </c>
      <c r="CI279" s="86">
        <v>1</v>
      </c>
      <c r="CJ279" s="86" t="s">
        <v>1454</v>
      </c>
      <c r="CK279" s="86">
        <v>1</v>
      </c>
      <c r="CL279" s="86" t="s">
        <v>226</v>
      </c>
      <c r="CM279" s="86">
        <v>0</v>
      </c>
      <c r="CN279" s="86" t="s">
        <v>226</v>
      </c>
      <c r="CO279" s="86">
        <v>0</v>
      </c>
      <c r="CP279" s="87" t="s">
        <v>1477</v>
      </c>
      <c r="CQ279" s="152">
        <v>0</v>
      </c>
    </row>
    <row r="280" spans="1:95" ht="13.2" x14ac:dyDescent="0.25">
      <c r="A280" s="82">
        <v>45574.396375138887</v>
      </c>
      <c r="B280" s="83" t="s">
        <v>911</v>
      </c>
      <c r="C280" s="84" t="s">
        <v>912</v>
      </c>
      <c r="D280" s="83">
        <v>32.14</v>
      </c>
      <c r="E280" s="83">
        <v>0.28999999999999998</v>
      </c>
      <c r="F280" s="83" t="s">
        <v>114</v>
      </c>
      <c r="G280" s="83" t="s">
        <v>76</v>
      </c>
      <c r="H280" s="83" t="s">
        <v>846</v>
      </c>
      <c r="I280" s="83" t="s">
        <v>63</v>
      </c>
      <c r="J280" s="83" t="s">
        <v>78</v>
      </c>
      <c r="K280" s="83" t="s">
        <v>78</v>
      </c>
      <c r="L280" s="83" t="s">
        <v>78</v>
      </c>
      <c r="M280" s="83" t="s">
        <v>84</v>
      </c>
      <c r="N280" s="83" t="s">
        <v>64</v>
      </c>
      <c r="O280" s="83" t="s">
        <v>64</v>
      </c>
      <c r="P280" s="83" t="s">
        <v>64</v>
      </c>
      <c r="Q280" s="83" t="s">
        <v>64</v>
      </c>
      <c r="R280" s="83" t="s">
        <v>64</v>
      </c>
      <c r="S280" s="83" t="s">
        <v>84</v>
      </c>
      <c r="T280" s="83" t="s">
        <v>84</v>
      </c>
      <c r="U280" s="83" t="s">
        <v>64</v>
      </c>
      <c r="V280" s="83" t="s">
        <v>84</v>
      </c>
      <c r="W280" s="83" t="s">
        <v>64</v>
      </c>
      <c r="X280" s="83" t="s">
        <v>84</v>
      </c>
      <c r="Y280" s="83" t="s">
        <v>64</v>
      </c>
      <c r="Z280" s="83" t="s">
        <v>65</v>
      </c>
      <c r="AA280" s="83" t="s">
        <v>65</v>
      </c>
      <c r="AB280" s="83" t="s">
        <v>66</v>
      </c>
      <c r="AC280" s="83" t="s">
        <v>65</v>
      </c>
      <c r="AD280" s="83" t="s">
        <v>65</v>
      </c>
      <c r="AE280" s="83" t="s">
        <v>65</v>
      </c>
      <c r="AF280" s="83" t="s">
        <v>65</v>
      </c>
      <c r="AG280" s="83" t="s">
        <v>65</v>
      </c>
      <c r="AH280" s="83" t="s">
        <v>65</v>
      </c>
      <c r="AI280" s="83" t="s">
        <v>65</v>
      </c>
      <c r="AJ280" s="83" t="s">
        <v>65</v>
      </c>
      <c r="AK280" s="83" t="s">
        <v>65</v>
      </c>
      <c r="AL280" s="83" t="s">
        <v>66</v>
      </c>
      <c r="AM280" s="83" t="s">
        <v>66</v>
      </c>
      <c r="AN280" s="83" t="s">
        <v>66</v>
      </c>
      <c r="AO280" s="83" t="s">
        <v>66</v>
      </c>
      <c r="AP280" s="83" t="s">
        <v>85</v>
      </c>
      <c r="AQ280" s="83" t="s">
        <v>85</v>
      </c>
      <c r="AR280" s="83" t="s">
        <v>63</v>
      </c>
      <c r="AS280" s="83" t="s">
        <v>68</v>
      </c>
      <c r="AT280" s="83" t="s">
        <v>87</v>
      </c>
      <c r="AU280" s="83" t="s">
        <v>67</v>
      </c>
      <c r="AV280" s="83" t="s">
        <v>80</v>
      </c>
      <c r="AW280" s="83" t="s">
        <v>73</v>
      </c>
      <c r="AX280" s="83" t="s">
        <v>73</v>
      </c>
      <c r="AY280" s="83" t="s">
        <v>72</v>
      </c>
      <c r="AZ280" s="83" t="s">
        <v>72</v>
      </c>
      <c r="BA280" s="83" t="s">
        <v>73</v>
      </c>
      <c r="BB280" s="83" t="s">
        <v>73</v>
      </c>
      <c r="BC280" s="83" t="s">
        <v>73</v>
      </c>
      <c r="BD280" s="83"/>
      <c r="BE280" s="83" t="s">
        <v>73</v>
      </c>
      <c r="BF280" s="83"/>
      <c r="BG280" s="87" t="s">
        <v>846</v>
      </c>
      <c r="BH280" s="87" t="s">
        <v>114</v>
      </c>
      <c r="BI280" s="76" t="s">
        <v>1414</v>
      </c>
      <c r="BJ280">
        <v>8</v>
      </c>
      <c r="BK280" s="87">
        <v>56</v>
      </c>
      <c r="BL280" s="87"/>
      <c r="BM280" s="86" t="s">
        <v>1126</v>
      </c>
      <c r="BN280" s="86" t="s">
        <v>1132</v>
      </c>
      <c r="BO280" s="87" t="s">
        <v>68</v>
      </c>
      <c r="BP280" s="87"/>
      <c r="BQ280" s="87" t="s">
        <v>1472</v>
      </c>
      <c r="BR280" s="86" t="s">
        <v>1445</v>
      </c>
      <c r="BS280" s="86">
        <v>1</v>
      </c>
      <c r="BT280" s="86" t="s">
        <v>1445</v>
      </c>
      <c r="BU280" s="86">
        <v>1</v>
      </c>
      <c r="BV280" s="86" t="s">
        <v>63</v>
      </c>
      <c r="BW280" s="86">
        <v>1</v>
      </c>
      <c r="BX280" s="86" t="s">
        <v>1448</v>
      </c>
      <c r="BY280" s="86">
        <v>1</v>
      </c>
      <c r="BZ280" s="86" t="s">
        <v>1450</v>
      </c>
      <c r="CA280" s="86">
        <v>1</v>
      </c>
      <c r="CB280" s="86" t="s">
        <v>1452</v>
      </c>
      <c r="CC280" s="86">
        <v>0</v>
      </c>
      <c r="CD280" s="86" t="s">
        <v>226</v>
      </c>
      <c r="CE280" s="86">
        <v>0</v>
      </c>
      <c r="CF280" s="86" t="s">
        <v>226</v>
      </c>
      <c r="CG280" s="86">
        <v>0</v>
      </c>
      <c r="CH280" s="86" t="s">
        <v>1454</v>
      </c>
      <c r="CI280" s="86">
        <v>1</v>
      </c>
      <c r="CJ280" s="86" t="s">
        <v>1454</v>
      </c>
      <c r="CK280" s="86">
        <v>1</v>
      </c>
      <c r="CL280" s="86" t="s">
        <v>226</v>
      </c>
      <c r="CM280" s="86">
        <v>0</v>
      </c>
      <c r="CN280" s="86" t="s">
        <v>226</v>
      </c>
      <c r="CO280" s="86">
        <v>0</v>
      </c>
      <c r="CP280" s="87" t="s">
        <v>1477</v>
      </c>
      <c r="CQ280" s="152">
        <v>0</v>
      </c>
    </row>
    <row r="281" spans="1:95" ht="13.2" x14ac:dyDescent="0.25">
      <c r="A281" s="82">
        <v>45574.400678958336</v>
      </c>
      <c r="B281" s="83" t="s">
        <v>917</v>
      </c>
      <c r="C281" s="84" t="s">
        <v>918</v>
      </c>
      <c r="D281" s="83">
        <v>5.4</v>
      </c>
      <c r="E281" s="83">
        <v>0.17</v>
      </c>
      <c r="F281" s="83" t="s">
        <v>114</v>
      </c>
      <c r="G281" s="83" t="s">
        <v>76</v>
      </c>
      <c r="H281" s="83" t="s">
        <v>887</v>
      </c>
      <c r="I281" s="83" t="s">
        <v>63</v>
      </c>
      <c r="J281" s="83" t="s">
        <v>64</v>
      </c>
      <c r="K281" s="83" t="s">
        <v>64</v>
      </c>
      <c r="L281" s="83" t="s">
        <v>64</v>
      </c>
      <c r="M281" s="83" t="s">
        <v>84</v>
      </c>
      <c r="N281" s="83" t="s">
        <v>64</v>
      </c>
      <c r="O281" s="83" t="s">
        <v>64</v>
      </c>
      <c r="P281" s="83" t="s">
        <v>84</v>
      </c>
      <c r="Q281" s="83" t="s">
        <v>64</v>
      </c>
      <c r="R281" s="83" t="s">
        <v>64</v>
      </c>
      <c r="S281" s="83" t="s">
        <v>64</v>
      </c>
      <c r="T281" s="83" t="s">
        <v>64</v>
      </c>
      <c r="U281" s="83" t="s">
        <v>84</v>
      </c>
      <c r="V281" s="83" t="s">
        <v>64</v>
      </c>
      <c r="W281" s="83" t="s">
        <v>64</v>
      </c>
      <c r="X281" s="83" t="s">
        <v>84</v>
      </c>
      <c r="Y281" s="83" t="s">
        <v>64</v>
      </c>
      <c r="Z281" s="83" t="s">
        <v>66</v>
      </c>
      <c r="AA281" s="83" t="s">
        <v>66</v>
      </c>
      <c r="AB281" s="83" t="s">
        <v>65</v>
      </c>
      <c r="AC281" s="83" t="s">
        <v>66</v>
      </c>
      <c r="AD281" s="83" t="s">
        <v>66</v>
      </c>
      <c r="AE281" s="83" t="s">
        <v>66</v>
      </c>
      <c r="AF281" s="83" t="s">
        <v>66</v>
      </c>
      <c r="AG281" s="83" t="s">
        <v>66</v>
      </c>
      <c r="AH281" s="83" t="s">
        <v>66</v>
      </c>
      <c r="AI281" s="83" t="s">
        <v>79</v>
      </c>
      <c r="AJ281" s="83" t="s">
        <v>66</v>
      </c>
      <c r="AK281" s="83" t="s">
        <v>66</v>
      </c>
      <c r="AL281" s="83" t="s">
        <v>66</v>
      </c>
      <c r="AM281" s="83" t="s">
        <v>65</v>
      </c>
      <c r="AN281" s="83" t="s">
        <v>66</v>
      </c>
      <c r="AO281" s="83" t="s">
        <v>66</v>
      </c>
      <c r="AP281" s="83" t="s">
        <v>67</v>
      </c>
      <c r="AQ281" s="83" t="s">
        <v>67</v>
      </c>
      <c r="AR281" s="83" t="s">
        <v>63</v>
      </c>
      <c r="AS281" s="83" t="s">
        <v>919</v>
      </c>
      <c r="AT281" s="83" t="s">
        <v>87</v>
      </c>
      <c r="AU281" s="83" t="s">
        <v>70</v>
      </c>
      <c r="AV281" s="83" t="s">
        <v>132</v>
      </c>
      <c r="AW281" s="83" t="s">
        <v>73</v>
      </c>
      <c r="AX281" s="83" t="s">
        <v>73</v>
      </c>
      <c r="AY281" s="83" t="s">
        <v>73</v>
      </c>
      <c r="AZ281" s="83" t="s">
        <v>73</v>
      </c>
      <c r="BA281" s="83" t="s">
        <v>72</v>
      </c>
      <c r="BB281" s="83" t="s">
        <v>73</v>
      </c>
      <c r="BC281" s="83" t="s">
        <v>73</v>
      </c>
      <c r="BD281" s="83"/>
      <c r="BE281" s="83" t="s">
        <v>73</v>
      </c>
      <c r="BF281" s="83"/>
      <c r="BG281" s="87" t="s">
        <v>846</v>
      </c>
      <c r="BH281" s="87" t="s">
        <v>114</v>
      </c>
      <c r="BI281" s="76" t="s">
        <v>1414</v>
      </c>
      <c r="BJ281">
        <v>12</v>
      </c>
      <c r="BK281" s="87">
        <v>50</v>
      </c>
      <c r="BL281" s="87"/>
      <c r="BM281" s="86" t="s">
        <v>1126</v>
      </c>
      <c r="BN281" s="86" t="s">
        <v>1132</v>
      </c>
      <c r="BO281" s="87" t="s">
        <v>68</v>
      </c>
      <c r="BP281" s="87"/>
      <c r="BQ281" s="87" t="s">
        <v>1472</v>
      </c>
      <c r="BR281" s="86" t="s">
        <v>1445</v>
      </c>
      <c r="BS281" s="86">
        <v>1</v>
      </c>
      <c r="BT281" s="86" t="s">
        <v>1445</v>
      </c>
      <c r="BU281" s="86">
        <v>1</v>
      </c>
      <c r="BV281" s="86" t="s">
        <v>63</v>
      </c>
      <c r="BW281" s="86">
        <v>1</v>
      </c>
      <c r="BX281" s="86" t="s">
        <v>1448</v>
      </c>
      <c r="BY281" s="86">
        <v>1</v>
      </c>
      <c r="BZ281" s="86" t="s">
        <v>1470</v>
      </c>
      <c r="CA281" s="86">
        <v>2</v>
      </c>
      <c r="CB281" s="86" t="s">
        <v>1452</v>
      </c>
      <c r="CC281" s="86">
        <v>0</v>
      </c>
      <c r="CD281" s="86" t="s">
        <v>226</v>
      </c>
      <c r="CE281" s="86">
        <v>0</v>
      </c>
      <c r="CF281" s="86" t="s">
        <v>226</v>
      </c>
      <c r="CG281" s="86">
        <v>0</v>
      </c>
      <c r="CH281" s="86" t="s">
        <v>226</v>
      </c>
      <c r="CI281" s="86">
        <v>0</v>
      </c>
      <c r="CJ281" s="86" t="s">
        <v>226</v>
      </c>
      <c r="CK281" s="86">
        <v>0</v>
      </c>
      <c r="CL281" s="86" t="s">
        <v>1454</v>
      </c>
      <c r="CM281" s="86">
        <v>1</v>
      </c>
      <c r="CN281" s="86" t="s">
        <v>226</v>
      </c>
      <c r="CO281" s="86">
        <v>0</v>
      </c>
      <c r="CP281" s="87" t="s">
        <v>1477</v>
      </c>
      <c r="CQ281" s="152">
        <v>0</v>
      </c>
    </row>
    <row r="282" spans="1:95" ht="13.2" x14ac:dyDescent="0.25">
      <c r="A282" s="82">
        <v>45574.402273946762</v>
      </c>
      <c r="B282" s="83" t="s">
        <v>920</v>
      </c>
      <c r="C282" s="84" t="s">
        <v>921</v>
      </c>
      <c r="D282" s="83">
        <v>62.5</v>
      </c>
      <c r="E282" s="83">
        <v>0.42</v>
      </c>
      <c r="F282" s="83" t="s">
        <v>114</v>
      </c>
      <c r="G282" s="83" t="s">
        <v>539</v>
      </c>
      <c r="H282" s="83" t="s">
        <v>922</v>
      </c>
      <c r="I282" s="83" t="s">
        <v>63</v>
      </c>
      <c r="J282" s="83" t="s">
        <v>78</v>
      </c>
      <c r="K282" s="83" t="s">
        <v>78</v>
      </c>
      <c r="L282" s="83" t="s">
        <v>78</v>
      </c>
      <c r="M282" s="83" t="s">
        <v>64</v>
      </c>
      <c r="N282" s="83" t="s">
        <v>64</v>
      </c>
      <c r="O282" s="83" t="s">
        <v>84</v>
      </c>
      <c r="P282" s="83" t="s">
        <v>84</v>
      </c>
      <c r="Q282" s="83" t="s">
        <v>78</v>
      </c>
      <c r="R282" s="83" t="s">
        <v>64</v>
      </c>
      <c r="S282" s="83" t="s">
        <v>84</v>
      </c>
      <c r="T282" s="83" t="s">
        <v>64</v>
      </c>
      <c r="U282" s="83" t="s">
        <v>78</v>
      </c>
      <c r="V282" s="83" t="s">
        <v>64</v>
      </c>
      <c r="W282" s="83" t="s">
        <v>64</v>
      </c>
      <c r="X282" s="83" t="s">
        <v>64</v>
      </c>
      <c r="Y282" s="83" t="s">
        <v>78</v>
      </c>
      <c r="Z282" s="83" t="s">
        <v>79</v>
      </c>
      <c r="AA282" s="83" t="s">
        <v>66</v>
      </c>
      <c r="AB282" s="83" t="s">
        <v>101</v>
      </c>
      <c r="AC282" s="83" t="s">
        <v>65</v>
      </c>
      <c r="AD282" s="83" t="s">
        <v>66</v>
      </c>
      <c r="AE282" s="83" t="s">
        <v>65</v>
      </c>
      <c r="AF282" s="83" t="s">
        <v>65</v>
      </c>
      <c r="AG282" s="83" t="s">
        <v>65</v>
      </c>
      <c r="AH282" s="83" t="s">
        <v>79</v>
      </c>
      <c r="AI282" s="83" t="s">
        <v>101</v>
      </c>
      <c r="AJ282" s="83" t="s">
        <v>66</v>
      </c>
      <c r="AK282" s="83" t="s">
        <v>65</v>
      </c>
      <c r="AL282" s="83" t="s">
        <v>65</v>
      </c>
      <c r="AM282" s="83" t="s">
        <v>65</v>
      </c>
      <c r="AN282" s="83" t="s">
        <v>65</v>
      </c>
      <c r="AO282" s="83" t="s">
        <v>65</v>
      </c>
      <c r="AP282" s="83" t="s">
        <v>67</v>
      </c>
      <c r="AQ282" s="83" t="s">
        <v>67</v>
      </c>
      <c r="AR282" s="83" t="s">
        <v>63</v>
      </c>
      <c r="AS282" s="83" t="s">
        <v>81</v>
      </c>
      <c r="AT282" s="83" t="s">
        <v>169</v>
      </c>
      <c r="AU282" s="83" t="s">
        <v>70</v>
      </c>
      <c r="AV282" s="83" t="s">
        <v>71</v>
      </c>
      <c r="AW282" s="83" t="s">
        <v>73</v>
      </c>
      <c r="AX282" s="83" t="s">
        <v>72</v>
      </c>
      <c r="AY282" s="83" t="s">
        <v>72</v>
      </c>
      <c r="AZ282" s="83" t="s">
        <v>63</v>
      </c>
      <c r="BA282" s="83" t="s">
        <v>73</v>
      </c>
      <c r="BB282" s="83" t="s">
        <v>73</v>
      </c>
      <c r="BC282" s="83" t="s">
        <v>73</v>
      </c>
      <c r="BD282" s="83"/>
      <c r="BE282" s="83" t="s">
        <v>73</v>
      </c>
      <c r="BF282" s="83"/>
      <c r="BG282" s="87" t="s">
        <v>846</v>
      </c>
      <c r="BH282" s="87" t="s">
        <v>114</v>
      </c>
      <c r="BI282" s="76" t="s">
        <v>1414</v>
      </c>
      <c r="BJ282">
        <v>6</v>
      </c>
      <c r="BK282" s="87">
        <v>54</v>
      </c>
      <c r="BL282" s="87"/>
      <c r="BM282" s="86" t="s">
        <v>1126</v>
      </c>
      <c r="BN282" s="86" t="s">
        <v>1132</v>
      </c>
      <c r="BO282" s="87" t="s">
        <v>68</v>
      </c>
      <c r="BP282" s="87"/>
      <c r="BQ282" s="87" t="s">
        <v>1472</v>
      </c>
      <c r="BR282" s="86" t="s">
        <v>1445</v>
      </c>
      <c r="BS282" s="86">
        <v>1</v>
      </c>
      <c r="BT282" s="86" t="s">
        <v>1445</v>
      </c>
      <c r="BU282" s="86">
        <v>1</v>
      </c>
      <c r="BV282" s="86" t="s">
        <v>63</v>
      </c>
      <c r="BW282" s="86">
        <v>1</v>
      </c>
      <c r="BX282" s="86" t="s">
        <v>1447</v>
      </c>
      <c r="BY282" s="86">
        <v>0</v>
      </c>
      <c r="BZ282" s="86" t="s">
        <v>1470</v>
      </c>
      <c r="CA282" s="86">
        <v>2</v>
      </c>
      <c r="CB282" s="86" t="s">
        <v>1452</v>
      </c>
      <c r="CC282" s="86">
        <v>0</v>
      </c>
      <c r="CD282" s="86" t="s">
        <v>226</v>
      </c>
      <c r="CE282" s="86">
        <v>0</v>
      </c>
      <c r="CF282" s="86" t="s">
        <v>1454</v>
      </c>
      <c r="CG282" s="86">
        <v>1</v>
      </c>
      <c r="CH282" s="86" t="s">
        <v>1454</v>
      </c>
      <c r="CI282" s="86">
        <v>1</v>
      </c>
      <c r="CJ282" s="86" t="s">
        <v>1454</v>
      </c>
      <c r="CK282" s="86">
        <v>1</v>
      </c>
      <c r="CL282" s="86" t="s">
        <v>226</v>
      </c>
      <c r="CM282" s="86">
        <v>0</v>
      </c>
      <c r="CN282" s="86" t="s">
        <v>226</v>
      </c>
      <c r="CO282" s="86">
        <v>0</v>
      </c>
      <c r="CP282" s="87" t="s">
        <v>1477</v>
      </c>
      <c r="CQ282" s="152">
        <v>0</v>
      </c>
    </row>
    <row r="283" spans="1:95" ht="13.2" x14ac:dyDescent="0.25">
      <c r="A283" s="82">
        <v>45574.404956631945</v>
      </c>
      <c r="B283" s="83" t="s">
        <v>923</v>
      </c>
      <c r="C283" s="84" t="s">
        <v>924</v>
      </c>
      <c r="D283" s="83">
        <v>100</v>
      </c>
      <c r="E283" s="83">
        <v>1.38</v>
      </c>
      <c r="F283" s="83" t="s">
        <v>114</v>
      </c>
      <c r="G283" s="83" t="s">
        <v>539</v>
      </c>
      <c r="H283" s="83" t="s">
        <v>925</v>
      </c>
      <c r="I283" s="83" t="s">
        <v>63</v>
      </c>
      <c r="J283" s="83" t="s">
        <v>64</v>
      </c>
      <c r="K283" s="83" t="s">
        <v>84</v>
      </c>
      <c r="L283" s="83" t="s">
        <v>64</v>
      </c>
      <c r="M283" s="83" t="s">
        <v>64</v>
      </c>
      <c r="N283" s="83" t="s">
        <v>64</v>
      </c>
      <c r="O283" s="83" t="s">
        <v>84</v>
      </c>
      <c r="P283" s="83" t="s">
        <v>84</v>
      </c>
      <c r="Q283" s="83" t="s">
        <v>64</v>
      </c>
      <c r="R283" s="83" t="s">
        <v>64</v>
      </c>
      <c r="S283" s="83" t="s">
        <v>64</v>
      </c>
      <c r="T283" s="83" t="s">
        <v>84</v>
      </c>
      <c r="U283" s="83" t="s">
        <v>64</v>
      </c>
      <c r="V283" s="83" t="s">
        <v>64</v>
      </c>
      <c r="W283" s="83" t="s">
        <v>64</v>
      </c>
      <c r="X283" s="83" t="s">
        <v>64</v>
      </c>
      <c r="Y283" s="83" t="s">
        <v>64</v>
      </c>
      <c r="Z283" s="83" t="s">
        <v>79</v>
      </c>
      <c r="AA283" s="83" t="s">
        <v>66</v>
      </c>
      <c r="AB283" s="83" t="s">
        <v>65</v>
      </c>
      <c r="AC283" s="83" t="s">
        <v>65</v>
      </c>
      <c r="AD283" s="83" t="s">
        <v>65</v>
      </c>
      <c r="AE283" s="83" t="s">
        <v>66</v>
      </c>
      <c r="AF283" s="83" t="s">
        <v>66</v>
      </c>
      <c r="AG283" s="83" t="s">
        <v>66</v>
      </c>
      <c r="AH283" s="83" t="s">
        <v>65</v>
      </c>
      <c r="AI283" s="83" t="s">
        <v>79</v>
      </c>
      <c r="AJ283" s="83" t="s">
        <v>66</v>
      </c>
      <c r="AK283" s="83" t="s">
        <v>66</v>
      </c>
      <c r="AL283" s="83" t="s">
        <v>101</v>
      </c>
      <c r="AM283" s="83" t="s">
        <v>66</v>
      </c>
      <c r="AN283" s="83" t="s">
        <v>65</v>
      </c>
      <c r="AO283" s="83" t="s">
        <v>65</v>
      </c>
      <c r="AP283" s="83" t="s">
        <v>80</v>
      </c>
      <c r="AQ283" s="83" t="s">
        <v>80</v>
      </c>
      <c r="AR283" s="83" t="s">
        <v>63</v>
      </c>
      <c r="AS283" s="83" t="s">
        <v>81</v>
      </c>
      <c r="AT283" s="83" t="s">
        <v>87</v>
      </c>
      <c r="AU283" s="83" t="s">
        <v>67</v>
      </c>
      <c r="AV283" s="83" t="s">
        <v>469</v>
      </c>
      <c r="AW283" s="83" t="s">
        <v>73</v>
      </c>
      <c r="AX283" s="83" t="s">
        <v>63</v>
      </c>
      <c r="AY283" s="83" t="s">
        <v>63</v>
      </c>
      <c r="AZ283" s="83" t="s">
        <v>63</v>
      </c>
      <c r="BA283" s="83" t="s">
        <v>63</v>
      </c>
      <c r="BB283" s="83" t="s">
        <v>63</v>
      </c>
      <c r="BC283" s="83" t="s">
        <v>73</v>
      </c>
      <c r="BD283" s="83" t="s">
        <v>197</v>
      </c>
      <c r="BE283" s="83" t="s">
        <v>73</v>
      </c>
      <c r="BF283" s="83"/>
      <c r="BG283" s="87" t="s">
        <v>846</v>
      </c>
      <c r="BH283" s="87" t="s">
        <v>114</v>
      </c>
      <c r="BI283" s="76" t="s">
        <v>1414</v>
      </c>
      <c r="BJ283">
        <v>11</v>
      </c>
      <c r="BK283" s="87">
        <v>53</v>
      </c>
      <c r="BL283" s="87"/>
      <c r="BM283" s="86" t="s">
        <v>1126</v>
      </c>
      <c r="BN283" s="86" t="s">
        <v>1132</v>
      </c>
      <c r="BO283" s="87" t="s">
        <v>68</v>
      </c>
      <c r="BP283" s="87"/>
      <c r="BQ283" s="87" t="s">
        <v>1472</v>
      </c>
      <c r="BR283" s="86" t="s">
        <v>1444</v>
      </c>
      <c r="BS283" s="86">
        <v>0</v>
      </c>
      <c r="BT283" s="86" t="s">
        <v>1444</v>
      </c>
      <c r="BU283" s="86">
        <v>0</v>
      </c>
      <c r="BV283" s="86" t="s">
        <v>63</v>
      </c>
      <c r="BW283" s="86">
        <v>1</v>
      </c>
      <c r="BX283" s="86" t="s">
        <v>1448</v>
      </c>
      <c r="BY283" s="86">
        <v>1</v>
      </c>
      <c r="BZ283" s="86" t="s">
        <v>1450</v>
      </c>
      <c r="CA283" s="86">
        <v>1</v>
      </c>
      <c r="CB283" s="86" t="s">
        <v>1453</v>
      </c>
      <c r="CC283" s="86">
        <v>1</v>
      </c>
      <c r="CD283" s="86" t="s">
        <v>226</v>
      </c>
      <c r="CE283" s="86">
        <v>0</v>
      </c>
      <c r="CF283" s="86" t="s">
        <v>1454</v>
      </c>
      <c r="CG283" s="86">
        <v>1</v>
      </c>
      <c r="CH283" s="86" t="s">
        <v>1454</v>
      </c>
      <c r="CI283" s="86">
        <v>1</v>
      </c>
      <c r="CJ283" s="86" t="s">
        <v>1454</v>
      </c>
      <c r="CK283" s="86">
        <v>1</v>
      </c>
      <c r="CL283" s="86" t="s">
        <v>1454</v>
      </c>
      <c r="CM283" s="86">
        <v>1</v>
      </c>
      <c r="CN283" s="86" t="s">
        <v>1454</v>
      </c>
      <c r="CO283" s="86">
        <v>1</v>
      </c>
      <c r="CP283" s="87" t="s">
        <v>1478</v>
      </c>
      <c r="CQ283" s="152">
        <v>1</v>
      </c>
    </row>
    <row r="284" spans="1:95" ht="13.2" x14ac:dyDescent="0.25">
      <c r="A284" s="82">
        <v>45574.405944444443</v>
      </c>
      <c r="B284" s="83" t="s">
        <v>926</v>
      </c>
      <c r="C284" s="84" t="s">
        <v>927</v>
      </c>
      <c r="D284" s="83">
        <v>51.79</v>
      </c>
      <c r="E284" s="83">
        <v>0.25</v>
      </c>
      <c r="F284" s="83" t="s">
        <v>114</v>
      </c>
      <c r="G284" s="83" t="s">
        <v>539</v>
      </c>
      <c r="H284" s="83" t="s">
        <v>846</v>
      </c>
      <c r="I284" s="83" t="s">
        <v>63</v>
      </c>
      <c r="J284" s="83" t="s">
        <v>78</v>
      </c>
      <c r="K284" s="83" t="s">
        <v>78</v>
      </c>
      <c r="L284" s="83" t="s">
        <v>145</v>
      </c>
      <c r="M284" s="83" t="s">
        <v>78</v>
      </c>
      <c r="N284" s="83" t="s">
        <v>64</v>
      </c>
      <c r="O284" s="83" t="s">
        <v>78</v>
      </c>
      <c r="P284" s="83" t="s">
        <v>84</v>
      </c>
      <c r="Q284" s="83" t="s">
        <v>84</v>
      </c>
      <c r="R284" s="83" t="s">
        <v>78</v>
      </c>
      <c r="S284" s="83" t="s">
        <v>78</v>
      </c>
      <c r="T284" s="83" t="s">
        <v>78</v>
      </c>
      <c r="U284" s="83" t="s">
        <v>84</v>
      </c>
      <c r="V284" s="83" t="s">
        <v>84</v>
      </c>
      <c r="W284" s="83" t="s">
        <v>84</v>
      </c>
      <c r="X284" s="83" t="s">
        <v>64</v>
      </c>
      <c r="Y284" s="83" t="s">
        <v>84</v>
      </c>
      <c r="Z284" s="83" t="s">
        <v>66</v>
      </c>
      <c r="AA284" s="83" t="s">
        <v>79</v>
      </c>
      <c r="AB284" s="83" t="s">
        <v>66</v>
      </c>
      <c r="AC284" s="83" t="s">
        <v>79</v>
      </c>
      <c r="AD284" s="83" t="s">
        <v>79</v>
      </c>
      <c r="AE284" s="83" t="s">
        <v>66</v>
      </c>
      <c r="AF284" s="83" t="s">
        <v>79</v>
      </c>
      <c r="AG284" s="83" t="s">
        <v>66</v>
      </c>
      <c r="AH284" s="83" t="s">
        <v>66</v>
      </c>
      <c r="AI284" s="83" t="s">
        <v>66</v>
      </c>
      <c r="AJ284" s="83" t="s">
        <v>66</v>
      </c>
      <c r="AK284" s="83" t="s">
        <v>66</v>
      </c>
      <c r="AL284" s="83" t="s">
        <v>66</v>
      </c>
      <c r="AM284" s="83" t="s">
        <v>66</v>
      </c>
      <c r="AN284" s="83" t="s">
        <v>66</v>
      </c>
      <c r="AO284" s="83" t="s">
        <v>66</v>
      </c>
      <c r="AP284" s="83" t="s">
        <v>67</v>
      </c>
      <c r="AQ284" s="83" t="s">
        <v>119</v>
      </c>
      <c r="AR284" s="83" t="s">
        <v>86</v>
      </c>
      <c r="AS284" s="83" t="s">
        <v>68</v>
      </c>
      <c r="AT284" s="83" t="s">
        <v>69</v>
      </c>
      <c r="AU284" s="83" t="s">
        <v>70</v>
      </c>
      <c r="AV284" s="83" t="s">
        <v>132</v>
      </c>
      <c r="AW284" s="83" t="s">
        <v>73</v>
      </c>
      <c r="AX284" s="83" t="s">
        <v>73</v>
      </c>
      <c r="AY284" s="83" t="s">
        <v>63</v>
      </c>
      <c r="AZ284" s="83" t="s">
        <v>72</v>
      </c>
      <c r="BA284" s="83" t="s">
        <v>63</v>
      </c>
      <c r="BB284" s="83" t="s">
        <v>72</v>
      </c>
      <c r="BC284" s="83" t="s">
        <v>73</v>
      </c>
      <c r="BD284" s="83"/>
      <c r="BE284" s="83" t="s">
        <v>73</v>
      </c>
      <c r="BF284" s="83"/>
      <c r="BG284" s="87" t="s">
        <v>846</v>
      </c>
      <c r="BH284" s="87" t="s">
        <v>114</v>
      </c>
      <c r="BI284" s="76" t="s">
        <v>1414</v>
      </c>
      <c r="BJ284">
        <v>3</v>
      </c>
      <c r="BK284" s="87">
        <v>43</v>
      </c>
      <c r="BL284" s="87"/>
      <c r="BM284" s="86" t="s">
        <v>1126</v>
      </c>
      <c r="BN284" s="86" t="s">
        <v>1132</v>
      </c>
      <c r="BO284" s="87" t="s">
        <v>68</v>
      </c>
      <c r="BP284" s="87"/>
      <c r="BQ284" s="87" t="s">
        <v>1472</v>
      </c>
      <c r="BR284" s="86" t="s">
        <v>1445</v>
      </c>
      <c r="BS284" s="86">
        <v>1</v>
      </c>
      <c r="BT284" s="86" t="s">
        <v>1444</v>
      </c>
      <c r="BU284" s="86">
        <v>0</v>
      </c>
      <c r="BV284" s="86" t="s">
        <v>63</v>
      </c>
      <c r="BW284" s="86">
        <v>1</v>
      </c>
      <c r="BX284" s="86" t="s">
        <v>1447</v>
      </c>
      <c r="BY284" s="86">
        <v>0</v>
      </c>
      <c r="BZ284" s="86" t="s">
        <v>1470</v>
      </c>
      <c r="CA284" s="86">
        <v>2</v>
      </c>
      <c r="CB284" s="86" t="s">
        <v>1452</v>
      </c>
      <c r="CC284" s="86">
        <v>0</v>
      </c>
      <c r="CD284" s="86" t="s">
        <v>226</v>
      </c>
      <c r="CE284" s="86">
        <v>0</v>
      </c>
      <c r="CF284" s="86" t="s">
        <v>226</v>
      </c>
      <c r="CG284" s="86">
        <v>0</v>
      </c>
      <c r="CH284" s="86" t="s">
        <v>1454</v>
      </c>
      <c r="CI284" s="86">
        <v>1</v>
      </c>
      <c r="CJ284" s="86" t="s">
        <v>1454</v>
      </c>
      <c r="CK284" s="86">
        <v>1</v>
      </c>
      <c r="CL284" s="86" t="s">
        <v>1454</v>
      </c>
      <c r="CM284" s="86">
        <v>1</v>
      </c>
      <c r="CN284" s="86" t="s">
        <v>1454</v>
      </c>
      <c r="CO284" s="86">
        <v>1</v>
      </c>
      <c r="CP284" s="87" t="s">
        <v>1477</v>
      </c>
      <c r="CQ284" s="152">
        <v>0</v>
      </c>
    </row>
    <row r="285" spans="1:95" ht="13.2" x14ac:dyDescent="0.25">
      <c r="A285" s="82">
        <v>45574.407758043977</v>
      </c>
      <c r="B285" s="83" t="s">
        <v>928</v>
      </c>
      <c r="C285" s="84" t="s">
        <v>929</v>
      </c>
      <c r="D285" s="83">
        <v>100</v>
      </c>
      <c r="E285" s="83">
        <v>1.29</v>
      </c>
      <c r="F285" s="83" t="s">
        <v>114</v>
      </c>
      <c r="G285" s="83" t="s">
        <v>76</v>
      </c>
      <c r="H285" s="83" t="s">
        <v>887</v>
      </c>
      <c r="I285" s="83" t="s">
        <v>63</v>
      </c>
      <c r="J285" s="83" t="s">
        <v>64</v>
      </c>
      <c r="K285" s="83" t="s">
        <v>78</v>
      </c>
      <c r="L285" s="83" t="s">
        <v>64</v>
      </c>
      <c r="M285" s="83" t="s">
        <v>84</v>
      </c>
      <c r="N285" s="83" t="s">
        <v>84</v>
      </c>
      <c r="O285" s="83" t="s">
        <v>64</v>
      </c>
      <c r="P285" s="83" t="s">
        <v>64</v>
      </c>
      <c r="Q285" s="83" t="s">
        <v>64</v>
      </c>
      <c r="R285" s="83" t="s">
        <v>64</v>
      </c>
      <c r="S285" s="83" t="s">
        <v>64</v>
      </c>
      <c r="T285" s="83" t="s">
        <v>64</v>
      </c>
      <c r="U285" s="83" t="s">
        <v>84</v>
      </c>
      <c r="V285" s="83" t="s">
        <v>84</v>
      </c>
      <c r="W285" s="83" t="s">
        <v>64</v>
      </c>
      <c r="X285" s="83" t="s">
        <v>84</v>
      </c>
      <c r="Y285" s="83" t="s">
        <v>64</v>
      </c>
      <c r="Z285" s="83" t="s">
        <v>66</v>
      </c>
      <c r="AA285" s="83" t="s">
        <v>65</v>
      </c>
      <c r="AB285" s="83" t="s">
        <v>65</v>
      </c>
      <c r="AC285" s="83" t="s">
        <v>66</v>
      </c>
      <c r="AD285" s="83" t="s">
        <v>66</v>
      </c>
      <c r="AE285" s="83" t="s">
        <v>65</v>
      </c>
      <c r="AF285" s="83" t="s">
        <v>65</v>
      </c>
      <c r="AG285" s="83" t="s">
        <v>66</v>
      </c>
      <c r="AH285" s="83" t="s">
        <v>66</v>
      </c>
      <c r="AI285" s="83" t="s">
        <v>66</v>
      </c>
      <c r="AJ285" s="83" t="s">
        <v>79</v>
      </c>
      <c r="AK285" s="83" t="s">
        <v>66</v>
      </c>
      <c r="AL285" s="83" t="s">
        <v>66</v>
      </c>
      <c r="AM285" s="83" t="s">
        <v>66</v>
      </c>
      <c r="AN285" s="83" t="s">
        <v>79</v>
      </c>
      <c r="AO285" s="83" t="s">
        <v>66</v>
      </c>
      <c r="AP285" s="83" t="s">
        <v>67</v>
      </c>
      <c r="AQ285" s="83" t="s">
        <v>67</v>
      </c>
      <c r="AR285" s="83" t="s">
        <v>86</v>
      </c>
      <c r="AS285" s="83" t="s">
        <v>68</v>
      </c>
      <c r="AT285" s="83" t="s">
        <v>169</v>
      </c>
      <c r="AU285" s="83" t="s">
        <v>93</v>
      </c>
      <c r="AV285" s="83" t="s">
        <v>71</v>
      </c>
      <c r="AW285" s="83" t="s">
        <v>72</v>
      </c>
      <c r="AX285" s="83" t="s">
        <v>63</v>
      </c>
      <c r="AY285" s="83" t="s">
        <v>63</v>
      </c>
      <c r="AZ285" s="83" t="s">
        <v>63</v>
      </c>
      <c r="BA285" s="83" t="s">
        <v>63</v>
      </c>
      <c r="BB285" s="83" t="s">
        <v>73</v>
      </c>
      <c r="BC285" s="83" t="s">
        <v>73</v>
      </c>
      <c r="BD285" s="83"/>
      <c r="BE285" s="83" t="s">
        <v>73</v>
      </c>
      <c r="BF285" s="83"/>
      <c r="BG285" s="87" t="s">
        <v>846</v>
      </c>
      <c r="BH285" s="87" t="s">
        <v>114</v>
      </c>
      <c r="BI285" s="76" t="s">
        <v>1414</v>
      </c>
      <c r="BJ285">
        <v>10</v>
      </c>
      <c r="BK285" s="87">
        <v>49</v>
      </c>
      <c r="BL285" s="87"/>
      <c r="BM285" s="86" t="s">
        <v>1126</v>
      </c>
      <c r="BN285" s="86" t="s">
        <v>1132</v>
      </c>
      <c r="BO285" s="87" t="s">
        <v>68</v>
      </c>
      <c r="BP285" s="87"/>
      <c r="BQ285" s="87" t="s">
        <v>1472</v>
      </c>
      <c r="BR285" s="86" t="s">
        <v>1445</v>
      </c>
      <c r="BS285" s="86">
        <v>1</v>
      </c>
      <c r="BT285" s="86" t="s">
        <v>1445</v>
      </c>
      <c r="BU285" s="86">
        <v>1</v>
      </c>
      <c r="BV285" s="86" t="s">
        <v>63</v>
      </c>
      <c r="BW285" s="86">
        <v>1</v>
      </c>
      <c r="BX285" s="86" t="s">
        <v>1447</v>
      </c>
      <c r="BY285" s="86">
        <v>0</v>
      </c>
      <c r="BZ285" s="86" t="s">
        <v>1449</v>
      </c>
      <c r="CA285" s="86">
        <v>0</v>
      </c>
      <c r="CB285" s="86" t="s">
        <v>1452</v>
      </c>
      <c r="CC285" s="86">
        <v>0</v>
      </c>
      <c r="CD285" s="86" t="s">
        <v>1454</v>
      </c>
      <c r="CE285" s="86">
        <v>1</v>
      </c>
      <c r="CF285" s="86" t="s">
        <v>1454</v>
      </c>
      <c r="CG285" s="86">
        <v>1</v>
      </c>
      <c r="CH285" s="86" t="s">
        <v>1454</v>
      </c>
      <c r="CI285" s="86">
        <v>1</v>
      </c>
      <c r="CJ285" s="86" t="s">
        <v>1454</v>
      </c>
      <c r="CK285" s="86">
        <v>1</v>
      </c>
      <c r="CL285" s="86" t="s">
        <v>1454</v>
      </c>
      <c r="CM285" s="86">
        <v>1</v>
      </c>
      <c r="CN285" s="86" t="s">
        <v>226</v>
      </c>
      <c r="CO285" s="86">
        <v>0</v>
      </c>
      <c r="CP285" s="87" t="s">
        <v>1478</v>
      </c>
      <c r="CQ285" s="152">
        <v>1</v>
      </c>
    </row>
    <row r="286" spans="1:95" ht="13.2" x14ac:dyDescent="0.25">
      <c r="A286" s="82">
        <v>45574.408856099537</v>
      </c>
      <c r="B286" s="83" t="s">
        <v>930</v>
      </c>
      <c r="C286" s="84" t="s">
        <v>931</v>
      </c>
      <c r="D286" s="83">
        <v>56.25</v>
      </c>
      <c r="E286" s="83">
        <v>0.5</v>
      </c>
      <c r="F286" s="83" t="s">
        <v>114</v>
      </c>
      <c r="G286" s="83" t="s">
        <v>76</v>
      </c>
      <c r="H286" s="83" t="s">
        <v>846</v>
      </c>
      <c r="I286" s="83" t="s">
        <v>63</v>
      </c>
      <c r="J286" s="83" t="s">
        <v>64</v>
      </c>
      <c r="K286" s="83" t="s">
        <v>64</v>
      </c>
      <c r="L286" s="83" t="s">
        <v>64</v>
      </c>
      <c r="M286" s="83" t="s">
        <v>84</v>
      </c>
      <c r="N286" s="83" t="s">
        <v>78</v>
      </c>
      <c r="O286" s="83" t="s">
        <v>64</v>
      </c>
      <c r="P286" s="83" t="s">
        <v>84</v>
      </c>
      <c r="Q286" s="83" t="s">
        <v>84</v>
      </c>
      <c r="R286" s="83" t="s">
        <v>64</v>
      </c>
      <c r="S286" s="83" t="s">
        <v>64</v>
      </c>
      <c r="T286" s="83" t="s">
        <v>64</v>
      </c>
      <c r="U286" s="83" t="s">
        <v>64</v>
      </c>
      <c r="V286" s="83" t="s">
        <v>64</v>
      </c>
      <c r="W286" s="83" t="s">
        <v>64</v>
      </c>
      <c r="X286" s="83" t="s">
        <v>64</v>
      </c>
      <c r="Y286" s="83" t="s">
        <v>84</v>
      </c>
      <c r="Z286" s="83" t="s">
        <v>66</v>
      </c>
      <c r="AA286" s="83" t="s">
        <v>65</v>
      </c>
      <c r="AB286" s="83" t="s">
        <v>66</v>
      </c>
      <c r="AC286" s="83" t="s">
        <v>66</v>
      </c>
      <c r="AD286" s="83" t="s">
        <v>65</v>
      </c>
      <c r="AE286" s="83" t="s">
        <v>66</v>
      </c>
      <c r="AF286" s="83" t="s">
        <v>66</v>
      </c>
      <c r="AG286" s="83" t="s">
        <v>66</v>
      </c>
      <c r="AH286" s="83" t="s">
        <v>66</v>
      </c>
      <c r="AI286" s="83" t="s">
        <v>66</v>
      </c>
      <c r="AJ286" s="83" t="s">
        <v>79</v>
      </c>
      <c r="AK286" s="83" t="s">
        <v>79</v>
      </c>
      <c r="AL286" s="83" t="s">
        <v>79</v>
      </c>
      <c r="AM286" s="83" t="s">
        <v>66</v>
      </c>
      <c r="AN286" s="83" t="s">
        <v>66</v>
      </c>
      <c r="AO286" s="83" t="s">
        <v>66</v>
      </c>
      <c r="AP286" s="83" t="s">
        <v>67</v>
      </c>
      <c r="AQ286" s="83" t="s">
        <v>67</v>
      </c>
      <c r="AR286" s="83" t="s">
        <v>63</v>
      </c>
      <c r="AS286" s="83" t="s">
        <v>68</v>
      </c>
      <c r="AT286" s="83" t="s">
        <v>69</v>
      </c>
      <c r="AU286" s="83" t="s">
        <v>70</v>
      </c>
      <c r="AV286" s="83" t="s">
        <v>71</v>
      </c>
      <c r="AW286" s="83" t="s">
        <v>72</v>
      </c>
      <c r="AX286" s="83" t="s">
        <v>73</v>
      </c>
      <c r="AY286" s="83" t="s">
        <v>63</v>
      </c>
      <c r="AZ286" s="83" t="s">
        <v>72</v>
      </c>
      <c r="BA286" s="83" t="s">
        <v>72</v>
      </c>
      <c r="BB286" s="83" t="s">
        <v>73</v>
      </c>
      <c r="BC286" s="83" t="s">
        <v>73</v>
      </c>
      <c r="BD286" s="83"/>
      <c r="BE286" s="83" t="s">
        <v>73</v>
      </c>
      <c r="BF286" s="83"/>
      <c r="BG286" s="87" t="s">
        <v>846</v>
      </c>
      <c r="BH286" s="87" t="s">
        <v>114</v>
      </c>
      <c r="BI286" s="76" t="s">
        <v>1414</v>
      </c>
      <c r="BJ286">
        <v>11</v>
      </c>
      <c r="BK286" s="87">
        <v>46</v>
      </c>
      <c r="BL286" s="87"/>
      <c r="BM286" s="86" t="s">
        <v>1126</v>
      </c>
      <c r="BN286" s="86" t="s">
        <v>1132</v>
      </c>
      <c r="BO286" s="87" t="s">
        <v>68</v>
      </c>
      <c r="BP286" s="87"/>
      <c r="BQ286" s="87" t="s">
        <v>1472</v>
      </c>
      <c r="BR286" s="86" t="s">
        <v>1445</v>
      </c>
      <c r="BS286" s="86">
        <v>1</v>
      </c>
      <c r="BT286" s="86" t="s">
        <v>1445</v>
      </c>
      <c r="BU286" s="86">
        <v>1</v>
      </c>
      <c r="BV286" s="86" t="s">
        <v>63</v>
      </c>
      <c r="BW286" s="86">
        <v>1</v>
      </c>
      <c r="BX286" s="86" t="s">
        <v>1447</v>
      </c>
      <c r="BY286" s="86">
        <v>0</v>
      </c>
      <c r="BZ286" s="86" t="s">
        <v>1470</v>
      </c>
      <c r="CA286" s="86">
        <v>2</v>
      </c>
      <c r="CB286" s="86" t="s">
        <v>1452</v>
      </c>
      <c r="CC286" s="86">
        <v>0</v>
      </c>
      <c r="CD286" s="86" t="s">
        <v>1454</v>
      </c>
      <c r="CE286" s="86">
        <v>1</v>
      </c>
      <c r="CF286" s="86" t="s">
        <v>226</v>
      </c>
      <c r="CG286" s="86">
        <v>0</v>
      </c>
      <c r="CH286" s="86" t="s">
        <v>1454</v>
      </c>
      <c r="CI286" s="86">
        <v>1</v>
      </c>
      <c r="CJ286" s="86" t="s">
        <v>1454</v>
      </c>
      <c r="CK286" s="86">
        <v>1</v>
      </c>
      <c r="CL286" s="86" t="s">
        <v>1454</v>
      </c>
      <c r="CM286" s="86">
        <v>1</v>
      </c>
      <c r="CN286" s="86" t="s">
        <v>226</v>
      </c>
      <c r="CO286" s="86">
        <v>0</v>
      </c>
      <c r="CP286" s="87" t="s">
        <v>1477</v>
      </c>
      <c r="CQ286" s="152">
        <v>0</v>
      </c>
    </row>
    <row r="287" spans="1:95" ht="13.2" x14ac:dyDescent="0.25">
      <c r="A287" s="82">
        <v>45574.411478483795</v>
      </c>
      <c r="B287" s="83" t="s">
        <v>934</v>
      </c>
      <c r="C287" s="84" t="s">
        <v>935</v>
      </c>
      <c r="D287" s="83">
        <v>100</v>
      </c>
      <c r="E287" s="83">
        <v>1.1299999999999999</v>
      </c>
      <c r="F287" s="83" t="s">
        <v>114</v>
      </c>
      <c r="G287" s="83" t="s">
        <v>76</v>
      </c>
      <c r="H287" s="83" t="s">
        <v>849</v>
      </c>
      <c r="I287" s="83" t="s">
        <v>63</v>
      </c>
      <c r="J287" s="83" t="s">
        <v>64</v>
      </c>
      <c r="K287" s="83" t="s">
        <v>84</v>
      </c>
      <c r="L287" s="83" t="s">
        <v>64</v>
      </c>
      <c r="M287" s="83" t="s">
        <v>84</v>
      </c>
      <c r="N287" s="83" t="s">
        <v>64</v>
      </c>
      <c r="O287" s="83" t="s">
        <v>64</v>
      </c>
      <c r="P287" s="83" t="s">
        <v>84</v>
      </c>
      <c r="Q287" s="83" t="s">
        <v>84</v>
      </c>
      <c r="R287" s="83" t="s">
        <v>64</v>
      </c>
      <c r="S287" s="83" t="s">
        <v>64</v>
      </c>
      <c r="T287" s="83" t="s">
        <v>64</v>
      </c>
      <c r="U287" s="83" t="s">
        <v>84</v>
      </c>
      <c r="V287" s="83" t="s">
        <v>84</v>
      </c>
      <c r="W287" s="83" t="s">
        <v>84</v>
      </c>
      <c r="X287" s="83" t="s">
        <v>64</v>
      </c>
      <c r="Y287" s="83" t="s">
        <v>84</v>
      </c>
      <c r="Z287" s="83" t="s">
        <v>66</v>
      </c>
      <c r="AA287" s="83" t="s">
        <v>66</v>
      </c>
      <c r="AB287" s="83" t="s">
        <v>66</v>
      </c>
      <c r="AC287" s="83" t="s">
        <v>66</v>
      </c>
      <c r="AD287" s="83" t="s">
        <v>66</v>
      </c>
      <c r="AE287" s="83" t="s">
        <v>66</v>
      </c>
      <c r="AF287" s="83" t="s">
        <v>66</v>
      </c>
      <c r="AG287" s="83" t="s">
        <v>66</v>
      </c>
      <c r="AH287" s="83" t="s">
        <v>66</v>
      </c>
      <c r="AI287" s="83" t="s">
        <v>101</v>
      </c>
      <c r="AJ287" s="83" t="s">
        <v>66</v>
      </c>
      <c r="AK287" s="83" t="s">
        <v>79</v>
      </c>
      <c r="AL287" s="83" t="s">
        <v>66</v>
      </c>
      <c r="AM287" s="83" t="s">
        <v>66</v>
      </c>
      <c r="AN287" s="83" t="s">
        <v>79</v>
      </c>
      <c r="AO287" s="83" t="s">
        <v>79</v>
      </c>
      <c r="AP287" s="83" t="s">
        <v>67</v>
      </c>
      <c r="AQ287" s="83" t="s">
        <v>67</v>
      </c>
      <c r="AR287" s="83" t="s">
        <v>86</v>
      </c>
      <c r="AS287" s="83" t="s">
        <v>81</v>
      </c>
      <c r="AT287" s="83" t="s">
        <v>87</v>
      </c>
      <c r="AU287" s="83" t="s">
        <v>93</v>
      </c>
      <c r="AV287" s="83" t="s">
        <v>132</v>
      </c>
      <c r="AW287" s="83" t="s">
        <v>73</v>
      </c>
      <c r="AX287" s="83" t="s">
        <v>73</v>
      </c>
      <c r="AY287" s="83" t="s">
        <v>72</v>
      </c>
      <c r="AZ287" s="83" t="s">
        <v>72</v>
      </c>
      <c r="BA287" s="83" t="s">
        <v>73</v>
      </c>
      <c r="BB287" s="83" t="s">
        <v>73</v>
      </c>
      <c r="BC287" s="83" t="s">
        <v>73</v>
      </c>
      <c r="BD287" s="83"/>
      <c r="BE287" s="83" t="s">
        <v>73</v>
      </c>
      <c r="BF287" s="83"/>
      <c r="BG287" s="87" t="s">
        <v>846</v>
      </c>
      <c r="BH287" s="87" t="s">
        <v>114</v>
      </c>
      <c r="BI287" s="76" t="s">
        <v>1414</v>
      </c>
      <c r="BJ287">
        <v>8</v>
      </c>
      <c r="BK287" s="87">
        <v>46</v>
      </c>
      <c r="BL287" s="87"/>
      <c r="BM287" s="86" t="s">
        <v>1126</v>
      </c>
      <c r="BN287" s="86" t="s">
        <v>1132</v>
      </c>
      <c r="BO287" s="87" t="s">
        <v>68</v>
      </c>
      <c r="BP287" s="87"/>
      <c r="BQ287" s="87" t="s">
        <v>1472</v>
      </c>
      <c r="BR287" s="86" t="s">
        <v>1445</v>
      </c>
      <c r="BS287" s="86">
        <v>1</v>
      </c>
      <c r="BT287" s="86" t="s">
        <v>1445</v>
      </c>
      <c r="BU287" s="86">
        <v>1</v>
      </c>
      <c r="BV287" s="86" t="s">
        <v>63</v>
      </c>
      <c r="BW287" s="86">
        <v>1</v>
      </c>
      <c r="BX287" s="86" t="s">
        <v>1448</v>
      </c>
      <c r="BY287" s="86">
        <v>1</v>
      </c>
      <c r="BZ287" s="86" t="s">
        <v>1449</v>
      </c>
      <c r="CA287" s="86">
        <v>0</v>
      </c>
      <c r="CB287" s="86" t="s">
        <v>1452</v>
      </c>
      <c r="CC287" s="86">
        <v>0</v>
      </c>
      <c r="CD287" s="86" t="s">
        <v>226</v>
      </c>
      <c r="CE287" s="86">
        <v>0</v>
      </c>
      <c r="CF287" s="86" t="s">
        <v>226</v>
      </c>
      <c r="CG287" s="86">
        <v>0</v>
      </c>
      <c r="CH287" s="86" t="s">
        <v>1454</v>
      </c>
      <c r="CI287" s="86">
        <v>1</v>
      </c>
      <c r="CJ287" s="86" t="s">
        <v>1454</v>
      </c>
      <c r="CK287" s="86">
        <v>1</v>
      </c>
      <c r="CL287" s="86" t="s">
        <v>226</v>
      </c>
      <c r="CM287" s="86">
        <v>0</v>
      </c>
      <c r="CN287" s="86" t="s">
        <v>226</v>
      </c>
      <c r="CO287" s="86">
        <v>0</v>
      </c>
      <c r="CP287" s="87" t="s">
        <v>1477</v>
      </c>
      <c r="CQ287" s="152">
        <v>0</v>
      </c>
    </row>
    <row r="288" spans="1:95" ht="13.2" x14ac:dyDescent="0.25">
      <c r="A288" s="82">
        <v>45574.411838773143</v>
      </c>
      <c r="B288" s="83" t="s">
        <v>936</v>
      </c>
      <c r="C288" s="84" t="s">
        <v>937</v>
      </c>
      <c r="D288" s="83">
        <v>100</v>
      </c>
      <c r="E288" s="83">
        <v>0.54</v>
      </c>
      <c r="F288" s="83" t="s">
        <v>423</v>
      </c>
      <c r="G288" s="83" t="s">
        <v>76</v>
      </c>
      <c r="H288" s="83" t="s">
        <v>887</v>
      </c>
      <c r="I288" s="83" t="s">
        <v>63</v>
      </c>
      <c r="J288" s="83" t="s">
        <v>64</v>
      </c>
      <c r="K288" s="83" t="s">
        <v>78</v>
      </c>
      <c r="L288" s="83" t="s">
        <v>64</v>
      </c>
      <c r="M288" s="83" t="s">
        <v>78</v>
      </c>
      <c r="N288" s="83" t="s">
        <v>64</v>
      </c>
      <c r="O288" s="83" t="s">
        <v>64</v>
      </c>
      <c r="P288" s="83" t="s">
        <v>84</v>
      </c>
      <c r="Q288" s="83" t="s">
        <v>64</v>
      </c>
      <c r="R288" s="83" t="s">
        <v>64</v>
      </c>
      <c r="S288" s="83" t="s">
        <v>64</v>
      </c>
      <c r="T288" s="83" t="s">
        <v>64</v>
      </c>
      <c r="U288" s="83" t="s">
        <v>64</v>
      </c>
      <c r="V288" s="83" t="s">
        <v>64</v>
      </c>
      <c r="W288" s="83" t="s">
        <v>84</v>
      </c>
      <c r="X288" s="83" t="s">
        <v>64</v>
      </c>
      <c r="Y288" s="83" t="s">
        <v>64</v>
      </c>
      <c r="Z288" s="83" t="s">
        <v>65</v>
      </c>
      <c r="AA288" s="83" t="s">
        <v>65</v>
      </c>
      <c r="AB288" s="83" t="s">
        <v>65</v>
      </c>
      <c r="AC288" s="83" t="s">
        <v>66</v>
      </c>
      <c r="AD288" s="83" t="s">
        <v>65</v>
      </c>
      <c r="AE288" s="83" t="s">
        <v>66</v>
      </c>
      <c r="AF288" s="83" t="s">
        <v>66</v>
      </c>
      <c r="AG288" s="83" t="s">
        <v>65</v>
      </c>
      <c r="AH288" s="83" t="s">
        <v>79</v>
      </c>
      <c r="AI288" s="83" t="s">
        <v>79</v>
      </c>
      <c r="AJ288" s="83" t="s">
        <v>65</v>
      </c>
      <c r="AK288" s="83" t="s">
        <v>65</v>
      </c>
      <c r="AL288" s="83" t="s">
        <v>65</v>
      </c>
      <c r="AM288" s="83" t="s">
        <v>65</v>
      </c>
      <c r="AN288" s="83" t="s">
        <v>66</v>
      </c>
      <c r="AO288" s="83" t="s">
        <v>65</v>
      </c>
      <c r="AP288" s="83" t="s">
        <v>67</v>
      </c>
      <c r="AQ288" s="83" t="s">
        <v>67</v>
      </c>
      <c r="AR288" s="83" t="s">
        <v>63</v>
      </c>
      <c r="AS288" s="83" t="s">
        <v>252</v>
      </c>
      <c r="AT288" s="83" t="s">
        <v>87</v>
      </c>
      <c r="AU288" s="83" t="s">
        <v>67</v>
      </c>
      <c r="AV288" s="83" t="s">
        <v>71</v>
      </c>
      <c r="AW288" s="83" t="s">
        <v>63</v>
      </c>
      <c r="AX288" s="83" t="s">
        <v>72</v>
      </c>
      <c r="AY288" s="83" t="s">
        <v>72</v>
      </c>
      <c r="AZ288" s="83" t="s">
        <v>63</v>
      </c>
      <c r="BA288" s="83" t="s">
        <v>72</v>
      </c>
      <c r="BB288" s="83" t="s">
        <v>63</v>
      </c>
      <c r="BC288" s="83" t="s">
        <v>73</v>
      </c>
      <c r="BD288" s="83"/>
      <c r="BE288" s="83" t="s">
        <v>73</v>
      </c>
      <c r="BF288" s="83"/>
      <c r="BG288" s="87" t="s">
        <v>846</v>
      </c>
      <c r="BH288" s="86" t="s">
        <v>60</v>
      </c>
      <c r="BI288" s="76" t="s">
        <v>1414</v>
      </c>
      <c r="BJ288">
        <v>13</v>
      </c>
      <c r="BK288" s="87">
        <v>57</v>
      </c>
      <c r="BL288" s="87"/>
      <c r="BM288" s="86" t="s">
        <v>1126</v>
      </c>
      <c r="BN288" s="86" t="s">
        <v>1132</v>
      </c>
      <c r="BO288" s="87" t="s">
        <v>252</v>
      </c>
      <c r="BP288" s="87"/>
      <c r="BQ288" s="87" t="s">
        <v>1472</v>
      </c>
      <c r="BR288" s="86" t="s">
        <v>1445</v>
      </c>
      <c r="BS288" s="86">
        <v>1</v>
      </c>
      <c r="BT288" s="86" t="s">
        <v>1445</v>
      </c>
      <c r="BU288" s="86">
        <v>1</v>
      </c>
      <c r="BV288" s="86" t="s">
        <v>63</v>
      </c>
      <c r="BW288" s="86">
        <v>1</v>
      </c>
      <c r="BX288" s="86" t="s">
        <v>1448</v>
      </c>
      <c r="BY288" s="86">
        <v>1</v>
      </c>
      <c r="BZ288" s="86" t="s">
        <v>1450</v>
      </c>
      <c r="CA288" s="86">
        <v>1</v>
      </c>
      <c r="CB288" s="86" t="s">
        <v>1452</v>
      </c>
      <c r="CC288" s="86">
        <v>0</v>
      </c>
      <c r="CD288" s="86" t="s">
        <v>1454</v>
      </c>
      <c r="CE288" s="86">
        <v>1</v>
      </c>
      <c r="CF288" s="86" t="s">
        <v>1454</v>
      </c>
      <c r="CG288" s="86">
        <v>1</v>
      </c>
      <c r="CH288" s="86" t="s">
        <v>1454</v>
      </c>
      <c r="CI288" s="86">
        <v>1</v>
      </c>
      <c r="CJ288" s="86" t="s">
        <v>1454</v>
      </c>
      <c r="CK288" s="86">
        <v>1</v>
      </c>
      <c r="CL288" s="86" t="s">
        <v>1454</v>
      </c>
      <c r="CM288" s="86">
        <v>1</v>
      </c>
      <c r="CN288" s="86" t="s">
        <v>1454</v>
      </c>
      <c r="CO288" s="86">
        <v>1</v>
      </c>
      <c r="CP288" s="87" t="s">
        <v>1478</v>
      </c>
      <c r="CQ288" s="152">
        <v>1</v>
      </c>
    </row>
    <row r="289" spans="1:95" ht="13.2" x14ac:dyDescent="0.25">
      <c r="A289" s="82">
        <v>45574.416142048613</v>
      </c>
      <c r="B289" s="83" t="s">
        <v>941</v>
      </c>
      <c r="C289" s="84" t="s">
        <v>942</v>
      </c>
      <c r="D289" s="83">
        <v>10.7</v>
      </c>
      <c r="E289" s="83">
        <v>0.08</v>
      </c>
      <c r="F289" s="83" t="s">
        <v>423</v>
      </c>
      <c r="G289" s="83" t="s">
        <v>76</v>
      </c>
      <c r="H289" s="83" t="s">
        <v>846</v>
      </c>
      <c r="I289" s="83" t="s">
        <v>63</v>
      </c>
      <c r="J289" s="83" t="s">
        <v>64</v>
      </c>
      <c r="K289" s="83" t="s">
        <v>84</v>
      </c>
      <c r="L289" s="83" t="s">
        <v>64</v>
      </c>
      <c r="M289" s="83" t="s">
        <v>84</v>
      </c>
      <c r="N289" s="83" t="s">
        <v>64</v>
      </c>
      <c r="O289" s="83" t="s">
        <v>64</v>
      </c>
      <c r="P289" s="83" t="s">
        <v>84</v>
      </c>
      <c r="Q289" s="83" t="s">
        <v>64</v>
      </c>
      <c r="R289" s="83" t="s">
        <v>64</v>
      </c>
      <c r="S289" s="83" t="s">
        <v>64</v>
      </c>
      <c r="T289" s="83" t="s">
        <v>64</v>
      </c>
      <c r="U289" s="83" t="s">
        <v>84</v>
      </c>
      <c r="V289" s="83" t="s">
        <v>64</v>
      </c>
      <c r="W289" s="83" t="s">
        <v>64</v>
      </c>
      <c r="X289" s="83" t="s">
        <v>64</v>
      </c>
      <c r="Y289" s="83" t="s">
        <v>64</v>
      </c>
      <c r="Z289" s="83" t="s">
        <v>65</v>
      </c>
      <c r="AA289" s="83" t="s">
        <v>65</v>
      </c>
      <c r="AB289" s="83" t="s">
        <v>66</v>
      </c>
      <c r="AC289" s="83" t="s">
        <v>65</v>
      </c>
      <c r="AD289" s="83" t="s">
        <v>66</v>
      </c>
      <c r="AE289" s="83" t="s">
        <v>65</v>
      </c>
      <c r="AF289" s="83" t="s">
        <v>66</v>
      </c>
      <c r="AG289" s="83" t="s">
        <v>65</v>
      </c>
      <c r="AH289" s="83" t="s">
        <v>66</v>
      </c>
      <c r="AI289" s="83" t="s">
        <v>79</v>
      </c>
      <c r="AJ289" s="83" t="s">
        <v>65</v>
      </c>
      <c r="AK289" s="83" t="s">
        <v>65</v>
      </c>
      <c r="AL289" s="83" t="s">
        <v>65</v>
      </c>
      <c r="AM289" s="83" t="s">
        <v>65</v>
      </c>
      <c r="AN289" s="83" t="s">
        <v>66</v>
      </c>
      <c r="AO289" s="83" t="s">
        <v>65</v>
      </c>
      <c r="AP289" s="83" t="s">
        <v>67</v>
      </c>
      <c r="AQ289" s="83" t="s">
        <v>67</v>
      </c>
      <c r="AR289" s="83" t="s">
        <v>86</v>
      </c>
      <c r="AS289" s="83" t="s">
        <v>68</v>
      </c>
      <c r="AT289" s="83" t="s">
        <v>87</v>
      </c>
      <c r="AU289" s="83" t="s">
        <v>93</v>
      </c>
      <c r="AV289" s="83" t="s">
        <v>71</v>
      </c>
      <c r="AW289" s="83" t="s">
        <v>72</v>
      </c>
      <c r="AX289" s="83" t="s">
        <v>63</v>
      </c>
      <c r="AY289" s="83" t="s">
        <v>72</v>
      </c>
      <c r="AZ289" s="83" t="s">
        <v>63</v>
      </c>
      <c r="BA289" s="83" t="s">
        <v>63</v>
      </c>
      <c r="BB289" s="83" t="s">
        <v>72</v>
      </c>
      <c r="BC289" s="83" t="s">
        <v>73</v>
      </c>
      <c r="BD289" s="83"/>
      <c r="BE289" s="83" t="s">
        <v>73</v>
      </c>
      <c r="BF289" s="83"/>
      <c r="BG289" s="87" t="s">
        <v>846</v>
      </c>
      <c r="BH289" s="86" t="s">
        <v>60</v>
      </c>
      <c r="BI289" s="76" t="s">
        <v>1414</v>
      </c>
      <c r="BJ289">
        <v>12</v>
      </c>
      <c r="BK289" s="87">
        <v>58</v>
      </c>
      <c r="BL289" s="87"/>
      <c r="BM289" s="86" t="s">
        <v>1126</v>
      </c>
      <c r="BN289" s="86" t="s">
        <v>1132</v>
      </c>
      <c r="BO289" s="87" t="s">
        <v>68</v>
      </c>
      <c r="BP289" s="87"/>
      <c r="BQ289" s="87" t="s">
        <v>1472</v>
      </c>
      <c r="BR289" s="86" t="s">
        <v>1445</v>
      </c>
      <c r="BS289" s="86">
        <v>1</v>
      </c>
      <c r="BT289" s="86" t="s">
        <v>1445</v>
      </c>
      <c r="BU289" s="86">
        <v>1</v>
      </c>
      <c r="BV289" s="86" t="s">
        <v>63</v>
      </c>
      <c r="BW289" s="86">
        <v>1</v>
      </c>
      <c r="BX289" s="86" t="s">
        <v>1448</v>
      </c>
      <c r="BY289" s="86">
        <v>1</v>
      </c>
      <c r="BZ289" s="86" t="s">
        <v>1449</v>
      </c>
      <c r="CA289" s="86">
        <v>0</v>
      </c>
      <c r="CB289" s="86" t="s">
        <v>1452</v>
      </c>
      <c r="CC289" s="86">
        <v>0</v>
      </c>
      <c r="CD289" s="86" t="s">
        <v>1454</v>
      </c>
      <c r="CE289" s="86">
        <v>1</v>
      </c>
      <c r="CF289" s="86" t="s">
        <v>1454</v>
      </c>
      <c r="CG289" s="86">
        <v>1</v>
      </c>
      <c r="CH289" s="86" t="s">
        <v>1454</v>
      </c>
      <c r="CI289" s="86">
        <v>1</v>
      </c>
      <c r="CJ289" s="86" t="s">
        <v>1454</v>
      </c>
      <c r="CK289" s="86">
        <v>1</v>
      </c>
      <c r="CL289" s="86" t="s">
        <v>1454</v>
      </c>
      <c r="CM289" s="86">
        <v>1</v>
      </c>
      <c r="CN289" s="86" t="s">
        <v>1454</v>
      </c>
      <c r="CO289" s="86">
        <v>1</v>
      </c>
      <c r="CP289" s="87" t="s">
        <v>1478</v>
      </c>
      <c r="CQ289" s="152">
        <v>1</v>
      </c>
    </row>
    <row r="290" spans="1:95" ht="13.2" x14ac:dyDescent="0.25">
      <c r="A290" s="82">
        <v>45574.419446539352</v>
      </c>
      <c r="B290" s="83" t="s">
        <v>943</v>
      </c>
      <c r="C290" s="84" t="s">
        <v>944</v>
      </c>
      <c r="D290" s="83">
        <v>12.5</v>
      </c>
      <c r="E290" s="83">
        <v>0.08</v>
      </c>
      <c r="F290" s="83" t="s">
        <v>423</v>
      </c>
      <c r="G290" s="83" t="s">
        <v>76</v>
      </c>
      <c r="H290" s="83" t="s">
        <v>849</v>
      </c>
      <c r="I290" s="83" t="s">
        <v>63</v>
      </c>
      <c r="J290" s="83" t="s">
        <v>64</v>
      </c>
      <c r="K290" s="83" t="s">
        <v>64</v>
      </c>
      <c r="L290" s="83" t="s">
        <v>64</v>
      </c>
      <c r="M290" s="83" t="s">
        <v>84</v>
      </c>
      <c r="N290" s="83" t="s">
        <v>64</v>
      </c>
      <c r="O290" s="83" t="s">
        <v>84</v>
      </c>
      <c r="P290" s="83" t="s">
        <v>64</v>
      </c>
      <c r="Q290" s="83" t="s">
        <v>64</v>
      </c>
      <c r="R290" s="83" t="s">
        <v>64</v>
      </c>
      <c r="S290" s="83" t="s">
        <v>78</v>
      </c>
      <c r="T290" s="83" t="s">
        <v>64</v>
      </c>
      <c r="U290" s="83" t="s">
        <v>64</v>
      </c>
      <c r="V290" s="83" t="s">
        <v>64</v>
      </c>
      <c r="W290" s="83" t="s">
        <v>64</v>
      </c>
      <c r="X290" s="83" t="s">
        <v>64</v>
      </c>
      <c r="Y290" s="83" t="s">
        <v>64</v>
      </c>
      <c r="Z290" s="83" t="s">
        <v>66</v>
      </c>
      <c r="AA290" s="83" t="s">
        <v>65</v>
      </c>
      <c r="AB290" s="83" t="s">
        <v>66</v>
      </c>
      <c r="AC290" s="83" t="s">
        <v>65</v>
      </c>
      <c r="AD290" s="83" t="s">
        <v>66</v>
      </c>
      <c r="AE290" s="83" t="s">
        <v>66</v>
      </c>
      <c r="AF290" s="83" t="s">
        <v>66</v>
      </c>
      <c r="AG290" s="83" t="s">
        <v>66</v>
      </c>
      <c r="AH290" s="83" t="s">
        <v>79</v>
      </c>
      <c r="AI290" s="83" t="s">
        <v>66</v>
      </c>
      <c r="AJ290" s="83" t="s">
        <v>66</v>
      </c>
      <c r="AK290" s="83" t="s">
        <v>66</v>
      </c>
      <c r="AL290" s="83" t="s">
        <v>66</v>
      </c>
      <c r="AM290" s="83" t="s">
        <v>65</v>
      </c>
      <c r="AN290" s="83" t="s">
        <v>66</v>
      </c>
      <c r="AO290" s="83" t="s">
        <v>66</v>
      </c>
      <c r="AP290" s="83" t="s">
        <v>67</v>
      </c>
      <c r="AQ290" s="83" t="s">
        <v>85</v>
      </c>
      <c r="AR290" s="83" t="s">
        <v>73</v>
      </c>
      <c r="AS290" s="83" t="s">
        <v>68</v>
      </c>
      <c r="AT290" s="83" t="s">
        <v>69</v>
      </c>
      <c r="AU290" s="83" t="s">
        <v>93</v>
      </c>
      <c r="AV290" s="83" t="s">
        <v>71</v>
      </c>
      <c r="AW290" s="83" t="s">
        <v>72</v>
      </c>
      <c r="AX290" s="83" t="s">
        <v>63</v>
      </c>
      <c r="AY290" s="83" t="s">
        <v>63</v>
      </c>
      <c r="AZ290" s="83" t="s">
        <v>72</v>
      </c>
      <c r="BA290" s="83" t="s">
        <v>63</v>
      </c>
      <c r="BB290" s="83" t="s">
        <v>72</v>
      </c>
      <c r="BC290" s="83" t="s">
        <v>73</v>
      </c>
      <c r="BD290" s="83"/>
      <c r="BE290" s="83" t="s">
        <v>73</v>
      </c>
      <c r="BF290" s="83"/>
      <c r="BG290" s="87" t="s">
        <v>846</v>
      </c>
      <c r="BH290" s="86" t="s">
        <v>60</v>
      </c>
      <c r="BI290" s="76" t="s">
        <v>1414</v>
      </c>
      <c r="BJ290">
        <v>13</v>
      </c>
      <c r="BK290" s="87">
        <v>49</v>
      </c>
      <c r="BL290" s="87"/>
      <c r="BM290" s="86" t="s">
        <v>1126</v>
      </c>
      <c r="BN290" s="86" t="s">
        <v>1132</v>
      </c>
      <c r="BO290" s="87" t="s">
        <v>68</v>
      </c>
      <c r="BP290" s="87"/>
      <c r="BQ290" s="87" t="s">
        <v>1472</v>
      </c>
      <c r="BR290" s="86" t="s">
        <v>1445</v>
      </c>
      <c r="BS290" s="86">
        <v>1</v>
      </c>
      <c r="BT290" s="86" t="s">
        <v>1445</v>
      </c>
      <c r="BU290" s="86">
        <v>1</v>
      </c>
      <c r="BV290" s="86" t="s">
        <v>73</v>
      </c>
      <c r="BW290" s="86">
        <v>0</v>
      </c>
      <c r="BX290" s="86" t="s">
        <v>1447</v>
      </c>
      <c r="BY290" s="86">
        <v>0</v>
      </c>
      <c r="BZ290" s="86" t="s">
        <v>1449</v>
      </c>
      <c r="CA290" s="86">
        <v>0</v>
      </c>
      <c r="CB290" s="86" t="s">
        <v>1452</v>
      </c>
      <c r="CC290" s="86">
        <v>0</v>
      </c>
      <c r="CD290" s="86" t="s">
        <v>1454</v>
      </c>
      <c r="CE290" s="86">
        <v>1</v>
      </c>
      <c r="CF290" s="86" t="s">
        <v>1454</v>
      </c>
      <c r="CG290" s="86">
        <v>1</v>
      </c>
      <c r="CH290" s="86" t="s">
        <v>1454</v>
      </c>
      <c r="CI290" s="86">
        <v>1</v>
      </c>
      <c r="CJ290" s="86" t="s">
        <v>1454</v>
      </c>
      <c r="CK290" s="86">
        <v>1</v>
      </c>
      <c r="CL290" s="86" t="s">
        <v>1454</v>
      </c>
      <c r="CM290" s="86">
        <v>1</v>
      </c>
      <c r="CN290" s="86" t="s">
        <v>1454</v>
      </c>
      <c r="CO290" s="86">
        <v>1</v>
      </c>
      <c r="CP290" s="87" t="s">
        <v>1478</v>
      </c>
      <c r="CQ290" s="152">
        <v>1</v>
      </c>
    </row>
    <row r="291" spans="1:95" ht="13.2" x14ac:dyDescent="0.25">
      <c r="A291" s="82">
        <v>45574.419505543978</v>
      </c>
      <c r="B291" s="83" t="s">
        <v>945</v>
      </c>
      <c r="C291" s="84" t="s">
        <v>946</v>
      </c>
      <c r="D291" s="83">
        <v>100</v>
      </c>
      <c r="E291" s="83">
        <v>0.42</v>
      </c>
      <c r="F291" s="83" t="s">
        <v>423</v>
      </c>
      <c r="G291" s="83" t="s">
        <v>76</v>
      </c>
      <c r="H291" s="83" t="s">
        <v>887</v>
      </c>
      <c r="I291" s="83" t="s">
        <v>63</v>
      </c>
      <c r="J291" s="83" t="s">
        <v>64</v>
      </c>
      <c r="K291" s="83" t="s">
        <v>78</v>
      </c>
      <c r="L291" s="83" t="s">
        <v>64</v>
      </c>
      <c r="M291" s="83" t="s">
        <v>64</v>
      </c>
      <c r="N291" s="83" t="s">
        <v>64</v>
      </c>
      <c r="O291" s="83" t="s">
        <v>78</v>
      </c>
      <c r="P291" s="83" t="s">
        <v>84</v>
      </c>
      <c r="Q291" s="83" t="s">
        <v>84</v>
      </c>
      <c r="R291" s="83" t="s">
        <v>84</v>
      </c>
      <c r="S291" s="83" t="s">
        <v>78</v>
      </c>
      <c r="T291" s="83" t="s">
        <v>84</v>
      </c>
      <c r="U291" s="83" t="s">
        <v>78</v>
      </c>
      <c r="V291" s="83" t="s">
        <v>64</v>
      </c>
      <c r="W291" s="83" t="s">
        <v>64</v>
      </c>
      <c r="X291" s="83" t="s">
        <v>64</v>
      </c>
      <c r="Y291" s="83" t="s">
        <v>64</v>
      </c>
      <c r="Z291" s="83" t="s">
        <v>66</v>
      </c>
      <c r="AA291" s="83" t="s">
        <v>65</v>
      </c>
      <c r="AB291" s="83" t="s">
        <v>65</v>
      </c>
      <c r="AC291" s="83" t="s">
        <v>65</v>
      </c>
      <c r="AD291" s="83" t="s">
        <v>66</v>
      </c>
      <c r="AE291" s="83" t="s">
        <v>65</v>
      </c>
      <c r="AF291" s="83" t="s">
        <v>65</v>
      </c>
      <c r="AG291" s="83" t="s">
        <v>65</v>
      </c>
      <c r="AH291" s="83" t="s">
        <v>66</v>
      </c>
      <c r="AI291" s="83" t="s">
        <v>79</v>
      </c>
      <c r="AJ291" s="83" t="s">
        <v>66</v>
      </c>
      <c r="AK291" s="83" t="s">
        <v>66</v>
      </c>
      <c r="AL291" s="83" t="s">
        <v>66</v>
      </c>
      <c r="AM291" s="83" t="s">
        <v>66</v>
      </c>
      <c r="AN291" s="83" t="s">
        <v>66</v>
      </c>
      <c r="AO291" s="83" t="s">
        <v>79</v>
      </c>
      <c r="AP291" s="83" t="s">
        <v>67</v>
      </c>
      <c r="AQ291" s="83" t="s">
        <v>80</v>
      </c>
      <c r="AR291" s="83" t="s">
        <v>86</v>
      </c>
      <c r="AS291" s="83" t="s">
        <v>947</v>
      </c>
      <c r="AT291" s="83" t="s">
        <v>169</v>
      </c>
      <c r="AU291" s="83" t="s">
        <v>70</v>
      </c>
      <c r="AV291" s="83" t="s">
        <v>71</v>
      </c>
      <c r="AW291" s="83" t="s">
        <v>72</v>
      </c>
      <c r="AX291" s="83" t="s">
        <v>73</v>
      </c>
      <c r="AY291" s="83" t="s">
        <v>63</v>
      </c>
      <c r="AZ291" s="83" t="s">
        <v>73</v>
      </c>
      <c r="BA291" s="83" t="s">
        <v>63</v>
      </c>
      <c r="BB291" s="83" t="s">
        <v>72</v>
      </c>
      <c r="BC291" s="83" t="s">
        <v>73</v>
      </c>
      <c r="BD291" s="83"/>
      <c r="BE291" s="83" t="s">
        <v>73</v>
      </c>
      <c r="BF291" s="83"/>
      <c r="BG291" s="87" t="s">
        <v>846</v>
      </c>
      <c r="BH291" s="86" t="s">
        <v>60</v>
      </c>
      <c r="BI291" s="76" t="s">
        <v>1414</v>
      </c>
      <c r="BJ291">
        <v>7</v>
      </c>
      <c r="BK291" s="87">
        <v>53</v>
      </c>
      <c r="BL291" s="87"/>
      <c r="BM291" s="86" t="s">
        <v>1126</v>
      </c>
      <c r="BN291" s="86" t="s">
        <v>1132</v>
      </c>
      <c r="BO291" s="87" t="s">
        <v>947</v>
      </c>
      <c r="BP291" s="87"/>
      <c r="BQ291" s="87" t="s">
        <v>1472</v>
      </c>
      <c r="BR291" s="86" t="s">
        <v>1445</v>
      </c>
      <c r="BS291" s="86">
        <v>1</v>
      </c>
      <c r="BT291" s="86" t="s">
        <v>1444</v>
      </c>
      <c r="BU291" s="86">
        <v>0</v>
      </c>
      <c r="BV291" s="86" t="s">
        <v>63</v>
      </c>
      <c r="BW291" s="86">
        <v>1</v>
      </c>
      <c r="BX291" s="86" t="s">
        <v>1447</v>
      </c>
      <c r="BY291" s="86">
        <v>0</v>
      </c>
      <c r="BZ291" s="86" t="s">
        <v>1470</v>
      </c>
      <c r="CA291" s="86">
        <v>2</v>
      </c>
      <c r="CB291" s="86" t="s">
        <v>1452</v>
      </c>
      <c r="CC291" s="86">
        <v>0</v>
      </c>
      <c r="CD291" s="86" t="s">
        <v>1454</v>
      </c>
      <c r="CE291" s="86">
        <v>1</v>
      </c>
      <c r="CF291" s="86" t="s">
        <v>226</v>
      </c>
      <c r="CG291" s="86">
        <v>0</v>
      </c>
      <c r="CH291" s="86" t="s">
        <v>1454</v>
      </c>
      <c r="CI291" s="86">
        <v>1</v>
      </c>
      <c r="CJ291" s="86" t="s">
        <v>226</v>
      </c>
      <c r="CK291" s="86">
        <v>0</v>
      </c>
      <c r="CL291" s="86" t="s">
        <v>1454</v>
      </c>
      <c r="CM291" s="86">
        <v>1</v>
      </c>
      <c r="CN291" s="86" t="s">
        <v>1454</v>
      </c>
      <c r="CO291" s="86">
        <v>1</v>
      </c>
      <c r="CP291" s="87" t="s">
        <v>1477</v>
      </c>
      <c r="CQ291" s="152">
        <v>0</v>
      </c>
    </row>
    <row r="292" spans="1:95" ht="13.2" x14ac:dyDescent="0.25">
      <c r="A292" s="82">
        <v>45574.422032002316</v>
      </c>
      <c r="B292" s="83" t="s">
        <v>948</v>
      </c>
      <c r="C292" s="84" t="s">
        <v>949</v>
      </c>
      <c r="D292" s="83">
        <v>100</v>
      </c>
      <c r="E292" s="83">
        <v>0.5</v>
      </c>
      <c r="F292" s="83" t="s">
        <v>114</v>
      </c>
      <c r="G292" s="83" t="s">
        <v>539</v>
      </c>
      <c r="H292" s="83" t="s">
        <v>846</v>
      </c>
      <c r="I292" s="83" t="s">
        <v>63</v>
      </c>
      <c r="J292" s="83" t="s">
        <v>64</v>
      </c>
      <c r="K292" s="83" t="s">
        <v>84</v>
      </c>
      <c r="L292" s="83" t="s">
        <v>64</v>
      </c>
      <c r="M292" s="83" t="s">
        <v>84</v>
      </c>
      <c r="N292" s="83" t="s">
        <v>64</v>
      </c>
      <c r="O292" s="83" t="s">
        <v>64</v>
      </c>
      <c r="P292" s="83" t="s">
        <v>84</v>
      </c>
      <c r="Q292" s="83" t="s">
        <v>64</v>
      </c>
      <c r="R292" s="83" t="s">
        <v>64</v>
      </c>
      <c r="S292" s="83" t="s">
        <v>84</v>
      </c>
      <c r="T292" s="83" t="s">
        <v>64</v>
      </c>
      <c r="U292" s="83" t="s">
        <v>64</v>
      </c>
      <c r="V292" s="83" t="s">
        <v>78</v>
      </c>
      <c r="W292" s="83" t="s">
        <v>84</v>
      </c>
      <c r="X292" s="83" t="s">
        <v>84</v>
      </c>
      <c r="Y292" s="83" t="s">
        <v>84</v>
      </c>
      <c r="Z292" s="83" t="s">
        <v>65</v>
      </c>
      <c r="AA292" s="83" t="s">
        <v>79</v>
      </c>
      <c r="AB292" s="83" t="s">
        <v>79</v>
      </c>
      <c r="AC292" s="83" t="s">
        <v>79</v>
      </c>
      <c r="AD292" s="83" t="s">
        <v>66</v>
      </c>
      <c r="AE292" s="83" t="s">
        <v>79</v>
      </c>
      <c r="AF292" s="83" t="s">
        <v>79</v>
      </c>
      <c r="AG292" s="83" t="s">
        <v>65</v>
      </c>
      <c r="AH292" s="83" t="s">
        <v>66</v>
      </c>
      <c r="AI292" s="83" t="s">
        <v>79</v>
      </c>
      <c r="AJ292" s="83" t="s">
        <v>101</v>
      </c>
      <c r="AK292" s="83" t="s">
        <v>66</v>
      </c>
      <c r="AL292" s="83" t="s">
        <v>66</v>
      </c>
      <c r="AM292" s="83" t="s">
        <v>65</v>
      </c>
      <c r="AN292" s="83" t="s">
        <v>66</v>
      </c>
      <c r="AO292" s="83" t="s">
        <v>66</v>
      </c>
      <c r="AP292" s="83" t="s">
        <v>67</v>
      </c>
      <c r="AQ292" s="83" t="s">
        <v>67</v>
      </c>
      <c r="AR292" s="83" t="s">
        <v>63</v>
      </c>
      <c r="AS292" s="83" t="s">
        <v>950</v>
      </c>
      <c r="AT292" s="83" t="s">
        <v>87</v>
      </c>
      <c r="AU292" s="83" t="s">
        <v>67</v>
      </c>
      <c r="AV292" s="83" t="s">
        <v>132</v>
      </c>
      <c r="AW292" s="83" t="s">
        <v>73</v>
      </c>
      <c r="AX292" s="83" t="s">
        <v>72</v>
      </c>
      <c r="AY292" s="83" t="s">
        <v>73</v>
      </c>
      <c r="AZ292" s="83" t="s">
        <v>73</v>
      </c>
      <c r="BA292" s="83" t="s">
        <v>73</v>
      </c>
      <c r="BB292" s="83" t="s">
        <v>73</v>
      </c>
      <c r="BC292" s="83" t="s">
        <v>73</v>
      </c>
      <c r="BD292" s="83"/>
      <c r="BE292" s="83" t="s">
        <v>73</v>
      </c>
      <c r="BF292" s="83"/>
      <c r="BG292" s="87" t="s">
        <v>846</v>
      </c>
      <c r="BH292" s="87" t="s">
        <v>114</v>
      </c>
      <c r="BI292" s="76" t="s">
        <v>1414</v>
      </c>
      <c r="BJ292">
        <v>8</v>
      </c>
      <c r="BK292" s="87">
        <v>46</v>
      </c>
      <c r="BL292" s="87"/>
      <c r="BM292" s="86" t="s">
        <v>1126</v>
      </c>
      <c r="BN292" s="86" t="s">
        <v>1132</v>
      </c>
      <c r="BO292" s="87" t="s">
        <v>68</v>
      </c>
      <c r="BP292" s="87"/>
      <c r="BQ292" s="87" t="s">
        <v>1472</v>
      </c>
      <c r="BR292" s="86" t="s">
        <v>1445</v>
      </c>
      <c r="BS292" s="86">
        <v>1</v>
      </c>
      <c r="BT292" s="86" t="s">
        <v>1445</v>
      </c>
      <c r="BU292" s="86">
        <v>1</v>
      </c>
      <c r="BV292" s="86" t="s">
        <v>63</v>
      </c>
      <c r="BW292" s="86">
        <v>1</v>
      </c>
      <c r="BX292" s="86" t="s">
        <v>1448</v>
      </c>
      <c r="BY292" s="86">
        <v>1</v>
      </c>
      <c r="BZ292" s="86" t="s">
        <v>1450</v>
      </c>
      <c r="CA292" s="86">
        <v>1</v>
      </c>
      <c r="CB292" s="86" t="s">
        <v>1452</v>
      </c>
      <c r="CC292" s="86">
        <v>0</v>
      </c>
      <c r="CD292" s="86" t="s">
        <v>226</v>
      </c>
      <c r="CE292" s="86">
        <v>0</v>
      </c>
      <c r="CF292" s="86" t="s">
        <v>1454</v>
      </c>
      <c r="CG292" s="86">
        <v>1</v>
      </c>
      <c r="CH292" s="86" t="s">
        <v>226</v>
      </c>
      <c r="CI292" s="86">
        <v>0</v>
      </c>
      <c r="CJ292" s="86" t="s">
        <v>226</v>
      </c>
      <c r="CK292" s="86">
        <v>0</v>
      </c>
      <c r="CL292" s="86" t="s">
        <v>226</v>
      </c>
      <c r="CM292" s="86">
        <v>0</v>
      </c>
      <c r="CN292" s="86" t="s">
        <v>226</v>
      </c>
      <c r="CO292" s="86">
        <v>0</v>
      </c>
      <c r="CP292" s="87" t="s">
        <v>1477</v>
      </c>
      <c r="CQ292" s="152">
        <v>0</v>
      </c>
    </row>
    <row r="293" spans="1:95" ht="13.2" x14ac:dyDescent="0.25">
      <c r="A293" s="82">
        <v>45574.422495775463</v>
      </c>
      <c r="B293" s="83" t="s">
        <v>951</v>
      </c>
      <c r="C293" s="84" t="s">
        <v>952</v>
      </c>
      <c r="D293" s="83">
        <v>100</v>
      </c>
      <c r="E293" s="83">
        <v>0.83</v>
      </c>
      <c r="F293" s="83" t="s">
        <v>114</v>
      </c>
      <c r="G293" s="83" t="s">
        <v>76</v>
      </c>
      <c r="H293" s="83" t="s">
        <v>887</v>
      </c>
      <c r="I293" s="83" t="s">
        <v>63</v>
      </c>
      <c r="J293" s="83" t="s">
        <v>64</v>
      </c>
      <c r="K293" s="83" t="s">
        <v>64</v>
      </c>
      <c r="L293" s="83" t="s">
        <v>64</v>
      </c>
      <c r="M293" s="83" t="s">
        <v>84</v>
      </c>
      <c r="N293" s="83" t="s">
        <v>84</v>
      </c>
      <c r="O293" s="83" t="s">
        <v>64</v>
      </c>
      <c r="P293" s="83" t="s">
        <v>64</v>
      </c>
      <c r="Q293" s="83" t="s">
        <v>64</v>
      </c>
      <c r="R293" s="83" t="s">
        <v>64</v>
      </c>
      <c r="S293" s="83" t="s">
        <v>64</v>
      </c>
      <c r="T293" s="83" t="s">
        <v>64</v>
      </c>
      <c r="U293" s="83" t="s">
        <v>64</v>
      </c>
      <c r="V293" s="83" t="s">
        <v>64</v>
      </c>
      <c r="W293" s="83" t="s">
        <v>64</v>
      </c>
      <c r="X293" s="83" t="s">
        <v>64</v>
      </c>
      <c r="Y293" s="83" t="s">
        <v>64</v>
      </c>
      <c r="Z293" s="83" t="s">
        <v>66</v>
      </c>
      <c r="AA293" s="83" t="s">
        <v>66</v>
      </c>
      <c r="AB293" s="83" t="s">
        <v>66</v>
      </c>
      <c r="AC293" s="83" t="s">
        <v>66</v>
      </c>
      <c r="AD293" s="83" t="s">
        <v>66</v>
      </c>
      <c r="AE293" s="83" t="s">
        <v>66</v>
      </c>
      <c r="AF293" s="83" t="s">
        <v>66</v>
      </c>
      <c r="AG293" s="83" t="s">
        <v>66</v>
      </c>
      <c r="AH293" s="83" t="s">
        <v>66</v>
      </c>
      <c r="AI293" s="83" t="s">
        <v>79</v>
      </c>
      <c r="AJ293" s="83" t="s">
        <v>65</v>
      </c>
      <c r="AK293" s="83" t="s">
        <v>65</v>
      </c>
      <c r="AL293" s="83" t="s">
        <v>66</v>
      </c>
      <c r="AM293" s="83" t="s">
        <v>79</v>
      </c>
      <c r="AN293" s="83" t="s">
        <v>65</v>
      </c>
      <c r="AO293" s="83" t="s">
        <v>65</v>
      </c>
      <c r="AP293" s="83" t="s">
        <v>85</v>
      </c>
      <c r="AQ293" s="83" t="s">
        <v>151</v>
      </c>
      <c r="AR293" s="83" t="s">
        <v>63</v>
      </c>
      <c r="AS293" s="83" t="s">
        <v>68</v>
      </c>
      <c r="AT293" s="83" t="s">
        <v>69</v>
      </c>
      <c r="AU293" s="83" t="s">
        <v>70</v>
      </c>
      <c r="AV293" s="83" t="s">
        <v>71</v>
      </c>
      <c r="AW293" s="83" t="s">
        <v>72</v>
      </c>
      <c r="AX293" s="83" t="s">
        <v>72</v>
      </c>
      <c r="AY293" s="83" t="s">
        <v>63</v>
      </c>
      <c r="AZ293" s="83" t="s">
        <v>72</v>
      </c>
      <c r="BA293" s="83" t="s">
        <v>63</v>
      </c>
      <c r="BB293" s="83" t="s">
        <v>72</v>
      </c>
      <c r="BC293" s="83" t="s">
        <v>73</v>
      </c>
      <c r="BD293" s="83"/>
      <c r="BE293" s="83" t="s">
        <v>73</v>
      </c>
      <c r="BF293" s="83"/>
      <c r="BG293" s="87" t="s">
        <v>846</v>
      </c>
      <c r="BH293" s="87" t="s">
        <v>114</v>
      </c>
      <c r="BI293" s="76" t="s">
        <v>1414</v>
      </c>
      <c r="BJ293">
        <v>14</v>
      </c>
      <c r="BK293" s="87">
        <v>51</v>
      </c>
      <c r="BL293" s="87"/>
      <c r="BM293" s="86" t="s">
        <v>1126</v>
      </c>
      <c r="BN293" s="86" t="s">
        <v>1132</v>
      </c>
      <c r="BO293" s="87" t="s">
        <v>68</v>
      </c>
      <c r="BP293" s="87"/>
      <c r="BQ293" s="87" t="s">
        <v>1472</v>
      </c>
      <c r="BR293" s="86" t="s">
        <v>1445</v>
      </c>
      <c r="BS293" s="86">
        <v>1</v>
      </c>
      <c r="BT293" s="86" t="s">
        <v>1445</v>
      </c>
      <c r="BU293" s="86">
        <v>1</v>
      </c>
      <c r="BV293" s="86" t="s">
        <v>63</v>
      </c>
      <c r="BW293" s="86">
        <v>1</v>
      </c>
      <c r="BX293" s="86" t="s">
        <v>1447</v>
      </c>
      <c r="BY293" s="86">
        <v>0</v>
      </c>
      <c r="BZ293" s="86" t="s">
        <v>1470</v>
      </c>
      <c r="CA293" s="86">
        <v>2</v>
      </c>
      <c r="CB293" s="86" t="s">
        <v>1452</v>
      </c>
      <c r="CC293" s="86">
        <v>0</v>
      </c>
      <c r="CD293" s="86" t="s">
        <v>1454</v>
      </c>
      <c r="CE293" s="86">
        <v>1</v>
      </c>
      <c r="CF293" s="86" t="s">
        <v>1454</v>
      </c>
      <c r="CG293" s="86">
        <v>1</v>
      </c>
      <c r="CH293" s="86" t="s">
        <v>1454</v>
      </c>
      <c r="CI293" s="86">
        <v>1</v>
      </c>
      <c r="CJ293" s="86" t="s">
        <v>1454</v>
      </c>
      <c r="CK293" s="86">
        <v>1</v>
      </c>
      <c r="CL293" s="86" t="s">
        <v>1454</v>
      </c>
      <c r="CM293" s="86">
        <v>1</v>
      </c>
      <c r="CN293" s="86" t="s">
        <v>1454</v>
      </c>
      <c r="CO293" s="86">
        <v>1</v>
      </c>
      <c r="CP293" s="87" t="s">
        <v>1478</v>
      </c>
      <c r="CQ293" s="152">
        <v>1</v>
      </c>
    </row>
    <row r="294" spans="1:95" ht="13.2" x14ac:dyDescent="0.25">
      <c r="A294" s="82">
        <v>45574.423333460647</v>
      </c>
      <c r="B294" s="83" t="s">
        <v>953</v>
      </c>
      <c r="C294" s="84" t="s">
        <v>954</v>
      </c>
      <c r="D294" s="83">
        <v>18.75</v>
      </c>
      <c r="E294" s="83">
        <v>0.28999999999999998</v>
      </c>
      <c r="F294" s="83" t="s">
        <v>423</v>
      </c>
      <c r="G294" s="83" t="s">
        <v>76</v>
      </c>
      <c r="H294" s="83" t="s">
        <v>846</v>
      </c>
      <c r="I294" s="83" t="s">
        <v>63</v>
      </c>
      <c r="J294" s="83" t="s">
        <v>78</v>
      </c>
      <c r="K294" s="83" t="s">
        <v>78</v>
      </c>
      <c r="L294" s="83" t="s">
        <v>64</v>
      </c>
      <c r="M294" s="83" t="s">
        <v>78</v>
      </c>
      <c r="N294" s="83" t="s">
        <v>84</v>
      </c>
      <c r="O294" s="83" t="s">
        <v>78</v>
      </c>
      <c r="P294" s="83" t="s">
        <v>64</v>
      </c>
      <c r="Q294" s="83" t="s">
        <v>64</v>
      </c>
      <c r="R294" s="83" t="s">
        <v>64</v>
      </c>
      <c r="S294" s="83" t="s">
        <v>64</v>
      </c>
      <c r="T294" s="83" t="s">
        <v>64</v>
      </c>
      <c r="U294" s="83" t="s">
        <v>64</v>
      </c>
      <c r="V294" s="83" t="s">
        <v>64</v>
      </c>
      <c r="W294" s="83" t="s">
        <v>64</v>
      </c>
      <c r="X294" s="83" t="s">
        <v>64</v>
      </c>
      <c r="Y294" s="83" t="s">
        <v>64</v>
      </c>
      <c r="Z294" s="83" t="s">
        <v>65</v>
      </c>
      <c r="AA294" s="83" t="s">
        <v>65</v>
      </c>
      <c r="AB294" s="83" t="s">
        <v>65</v>
      </c>
      <c r="AC294" s="83" t="s">
        <v>65</v>
      </c>
      <c r="AD294" s="83" t="s">
        <v>65</v>
      </c>
      <c r="AE294" s="83" t="s">
        <v>65</v>
      </c>
      <c r="AF294" s="83" t="s">
        <v>66</v>
      </c>
      <c r="AG294" s="83" t="s">
        <v>66</v>
      </c>
      <c r="AH294" s="83" t="s">
        <v>66</v>
      </c>
      <c r="AI294" s="83" t="s">
        <v>101</v>
      </c>
      <c r="AJ294" s="83" t="s">
        <v>65</v>
      </c>
      <c r="AK294" s="83" t="s">
        <v>66</v>
      </c>
      <c r="AL294" s="83" t="s">
        <v>65</v>
      </c>
      <c r="AM294" s="83" t="s">
        <v>66</v>
      </c>
      <c r="AN294" s="83" t="s">
        <v>66</v>
      </c>
      <c r="AO294" s="83" t="s">
        <v>66</v>
      </c>
      <c r="AP294" s="83" t="s">
        <v>85</v>
      </c>
      <c r="AQ294" s="83" t="s">
        <v>85</v>
      </c>
      <c r="AR294" s="83" t="s">
        <v>63</v>
      </c>
      <c r="AS294" s="83" t="s">
        <v>81</v>
      </c>
      <c r="AT294" s="83" t="s">
        <v>87</v>
      </c>
      <c r="AU294" s="83" t="s">
        <v>67</v>
      </c>
      <c r="AV294" s="83" t="s">
        <v>132</v>
      </c>
      <c r="AW294" s="83" t="s">
        <v>72</v>
      </c>
      <c r="AX294" s="83" t="s">
        <v>63</v>
      </c>
      <c r="AY294" s="83" t="s">
        <v>73</v>
      </c>
      <c r="AZ294" s="83" t="s">
        <v>72</v>
      </c>
      <c r="BA294" s="83" t="s">
        <v>72</v>
      </c>
      <c r="BB294" s="83" t="s">
        <v>73</v>
      </c>
      <c r="BC294" s="83" t="s">
        <v>73</v>
      </c>
      <c r="BD294" s="83"/>
      <c r="BE294" s="83" t="s">
        <v>73</v>
      </c>
      <c r="BF294" s="83"/>
      <c r="BG294" s="87" t="s">
        <v>846</v>
      </c>
      <c r="BH294" s="86" t="s">
        <v>60</v>
      </c>
      <c r="BI294" s="76" t="s">
        <v>1414</v>
      </c>
      <c r="BJ294">
        <v>12</v>
      </c>
      <c r="BK294" s="87">
        <v>57</v>
      </c>
      <c r="BL294" s="87"/>
      <c r="BM294" s="86" t="s">
        <v>1126</v>
      </c>
      <c r="BN294" s="86" t="s">
        <v>1132</v>
      </c>
      <c r="BO294" s="87" t="s">
        <v>68</v>
      </c>
      <c r="BP294" s="87"/>
      <c r="BQ294" s="87" t="s">
        <v>1472</v>
      </c>
      <c r="BR294" s="86" t="s">
        <v>1445</v>
      </c>
      <c r="BS294" s="86">
        <v>1</v>
      </c>
      <c r="BT294" s="86" t="s">
        <v>1445</v>
      </c>
      <c r="BU294" s="86">
        <v>1</v>
      </c>
      <c r="BV294" s="86" t="s">
        <v>63</v>
      </c>
      <c r="BW294" s="86">
        <v>1</v>
      </c>
      <c r="BX294" s="86" t="s">
        <v>1448</v>
      </c>
      <c r="BY294" s="86">
        <v>1</v>
      </c>
      <c r="BZ294" s="86" t="s">
        <v>1450</v>
      </c>
      <c r="CA294" s="86">
        <v>1</v>
      </c>
      <c r="CB294" s="86" t="s">
        <v>1452</v>
      </c>
      <c r="CC294" s="86">
        <v>0</v>
      </c>
      <c r="CD294" s="86" t="s">
        <v>1454</v>
      </c>
      <c r="CE294" s="86">
        <v>1</v>
      </c>
      <c r="CF294" s="86" t="s">
        <v>1454</v>
      </c>
      <c r="CG294" s="86">
        <v>1</v>
      </c>
      <c r="CH294" s="86" t="s">
        <v>226</v>
      </c>
      <c r="CI294" s="86">
        <v>0</v>
      </c>
      <c r="CJ294" s="86" t="s">
        <v>1454</v>
      </c>
      <c r="CK294" s="86">
        <v>1</v>
      </c>
      <c r="CL294" s="86" t="s">
        <v>1454</v>
      </c>
      <c r="CM294" s="86">
        <v>1</v>
      </c>
      <c r="CN294" s="86" t="s">
        <v>226</v>
      </c>
      <c r="CO294" s="86">
        <v>0</v>
      </c>
      <c r="CP294" s="87" t="s">
        <v>1477</v>
      </c>
      <c r="CQ294" s="152">
        <v>0</v>
      </c>
    </row>
    <row r="295" spans="1:95" ht="13.2" x14ac:dyDescent="0.25">
      <c r="A295" s="82">
        <v>45574.423917106484</v>
      </c>
      <c r="B295" s="83" t="s">
        <v>955</v>
      </c>
      <c r="C295" s="84" t="s">
        <v>956</v>
      </c>
      <c r="D295" s="83">
        <v>100</v>
      </c>
      <c r="E295" s="83">
        <v>0.79</v>
      </c>
      <c r="F295" s="83" t="s">
        <v>114</v>
      </c>
      <c r="G295" s="83" t="s">
        <v>539</v>
      </c>
      <c r="H295" s="83" t="s">
        <v>957</v>
      </c>
      <c r="I295" s="83" t="s">
        <v>63</v>
      </c>
      <c r="J295" s="83" t="s">
        <v>78</v>
      </c>
      <c r="K295" s="83" t="s">
        <v>78</v>
      </c>
      <c r="L295" s="83" t="s">
        <v>64</v>
      </c>
      <c r="M295" s="83" t="s">
        <v>84</v>
      </c>
      <c r="N295" s="83" t="s">
        <v>84</v>
      </c>
      <c r="O295" s="83" t="s">
        <v>84</v>
      </c>
      <c r="P295" s="83" t="s">
        <v>84</v>
      </c>
      <c r="Q295" s="83" t="s">
        <v>64</v>
      </c>
      <c r="R295" s="83" t="s">
        <v>64</v>
      </c>
      <c r="S295" s="83" t="s">
        <v>84</v>
      </c>
      <c r="T295" s="83" t="s">
        <v>64</v>
      </c>
      <c r="U295" s="83" t="s">
        <v>64</v>
      </c>
      <c r="V295" s="83" t="s">
        <v>64</v>
      </c>
      <c r="W295" s="83" t="s">
        <v>84</v>
      </c>
      <c r="X295" s="83" t="s">
        <v>84</v>
      </c>
      <c r="Y295" s="83" t="s">
        <v>64</v>
      </c>
      <c r="Z295" s="83" t="s">
        <v>66</v>
      </c>
      <c r="AA295" s="83" t="s">
        <v>66</v>
      </c>
      <c r="AB295" s="83" t="s">
        <v>65</v>
      </c>
      <c r="AC295" s="83" t="s">
        <v>66</v>
      </c>
      <c r="AD295" s="83" t="s">
        <v>66</v>
      </c>
      <c r="AE295" s="83" t="s">
        <v>66</v>
      </c>
      <c r="AF295" s="83" t="s">
        <v>65</v>
      </c>
      <c r="AG295" s="83" t="s">
        <v>66</v>
      </c>
      <c r="AH295" s="83" t="s">
        <v>66</v>
      </c>
      <c r="AI295" s="83" t="s">
        <v>65</v>
      </c>
      <c r="AJ295" s="83" t="s">
        <v>66</v>
      </c>
      <c r="AK295" s="83" t="s">
        <v>79</v>
      </c>
      <c r="AL295" s="83" t="s">
        <v>79</v>
      </c>
      <c r="AM295" s="83" t="s">
        <v>65</v>
      </c>
      <c r="AN295" s="83" t="s">
        <v>66</v>
      </c>
      <c r="AO295" s="83" t="s">
        <v>66</v>
      </c>
      <c r="AP295" s="83" t="s">
        <v>67</v>
      </c>
      <c r="AQ295" s="83" t="s">
        <v>67</v>
      </c>
      <c r="AR295" s="83" t="s">
        <v>86</v>
      </c>
      <c r="AS295" s="83" t="s">
        <v>81</v>
      </c>
      <c r="AT295" s="83" t="s">
        <v>169</v>
      </c>
      <c r="AU295" s="83" t="s">
        <v>93</v>
      </c>
      <c r="AV295" s="83" t="s">
        <v>71</v>
      </c>
      <c r="AW295" s="83" t="s">
        <v>72</v>
      </c>
      <c r="AX295" s="83" t="s">
        <v>72</v>
      </c>
      <c r="AY295" s="83" t="s">
        <v>63</v>
      </c>
      <c r="AZ295" s="83" t="s">
        <v>72</v>
      </c>
      <c r="BA295" s="83" t="s">
        <v>63</v>
      </c>
      <c r="BB295" s="83" t="s">
        <v>72</v>
      </c>
      <c r="BC295" s="83" t="s">
        <v>73</v>
      </c>
      <c r="BD295" s="83" t="s">
        <v>116</v>
      </c>
      <c r="BE295" s="83" t="s">
        <v>73</v>
      </c>
      <c r="BF295" s="83"/>
      <c r="BG295" s="87" t="s">
        <v>846</v>
      </c>
      <c r="BH295" s="87" t="s">
        <v>114</v>
      </c>
      <c r="BI295" s="76" t="s">
        <v>1414</v>
      </c>
      <c r="BJ295">
        <v>7</v>
      </c>
      <c r="BK295" s="87">
        <v>47</v>
      </c>
      <c r="BL295" s="87"/>
      <c r="BM295" s="86" t="s">
        <v>1126</v>
      </c>
      <c r="BN295" s="86" t="s">
        <v>1132</v>
      </c>
      <c r="BO295" s="87" t="s">
        <v>68</v>
      </c>
      <c r="BP295" s="87"/>
      <c r="BQ295" s="87" t="s">
        <v>1472</v>
      </c>
      <c r="BR295" s="86" t="s">
        <v>1445</v>
      </c>
      <c r="BS295" s="86">
        <v>1</v>
      </c>
      <c r="BT295" s="86" t="s">
        <v>1445</v>
      </c>
      <c r="BU295" s="86">
        <v>1</v>
      </c>
      <c r="BV295" s="86" t="s">
        <v>63</v>
      </c>
      <c r="BW295" s="86">
        <v>1</v>
      </c>
      <c r="BX295" s="86" t="s">
        <v>1447</v>
      </c>
      <c r="BY295" s="86">
        <v>0</v>
      </c>
      <c r="BZ295" s="86" t="s">
        <v>1449</v>
      </c>
      <c r="CA295" s="86">
        <v>0</v>
      </c>
      <c r="CB295" s="86" t="s">
        <v>1452</v>
      </c>
      <c r="CC295" s="86">
        <v>0</v>
      </c>
      <c r="CD295" s="86" t="s">
        <v>1454</v>
      </c>
      <c r="CE295" s="86">
        <v>1</v>
      </c>
      <c r="CF295" s="86" t="s">
        <v>1454</v>
      </c>
      <c r="CG295" s="86">
        <v>1</v>
      </c>
      <c r="CH295" s="86" t="s">
        <v>1454</v>
      </c>
      <c r="CI295" s="86">
        <v>1</v>
      </c>
      <c r="CJ295" s="86" t="s">
        <v>1454</v>
      </c>
      <c r="CK295" s="86">
        <v>1</v>
      </c>
      <c r="CL295" s="86" t="s">
        <v>1454</v>
      </c>
      <c r="CM295" s="86">
        <v>1</v>
      </c>
      <c r="CN295" s="86" t="s">
        <v>1454</v>
      </c>
      <c r="CO295" s="86">
        <v>1</v>
      </c>
      <c r="CP295" s="87" t="s">
        <v>1478</v>
      </c>
      <c r="CQ295" s="152">
        <v>1</v>
      </c>
    </row>
    <row r="296" spans="1:95" ht="13.2" x14ac:dyDescent="0.25">
      <c r="A296" s="82">
        <v>45574.426121956014</v>
      </c>
      <c r="B296" s="83" t="s">
        <v>958</v>
      </c>
      <c r="C296" s="84" t="s">
        <v>959</v>
      </c>
      <c r="D296" s="83">
        <v>100</v>
      </c>
      <c r="E296" s="83">
        <v>0.92</v>
      </c>
      <c r="F296" s="83" t="s">
        <v>114</v>
      </c>
      <c r="G296" s="83" t="s">
        <v>76</v>
      </c>
      <c r="H296" s="83" t="s">
        <v>887</v>
      </c>
      <c r="I296" s="83" t="s">
        <v>63</v>
      </c>
      <c r="J296" s="83" t="s">
        <v>64</v>
      </c>
      <c r="K296" s="83" t="s">
        <v>64</v>
      </c>
      <c r="L296" s="83" t="s">
        <v>64</v>
      </c>
      <c r="M296" s="83" t="s">
        <v>84</v>
      </c>
      <c r="N296" s="83" t="s">
        <v>78</v>
      </c>
      <c r="O296" s="83" t="s">
        <v>64</v>
      </c>
      <c r="P296" s="83" t="s">
        <v>64</v>
      </c>
      <c r="Q296" s="83" t="s">
        <v>64</v>
      </c>
      <c r="R296" s="83" t="s">
        <v>64</v>
      </c>
      <c r="S296" s="83" t="s">
        <v>64</v>
      </c>
      <c r="T296" s="83" t="s">
        <v>64</v>
      </c>
      <c r="U296" s="83" t="s">
        <v>64</v>
      </c>
      <c r="V296" s="83" t="s">
        <v>64</v>
      </c>
      <c r="W296" s="83" t="s">
        <v>64</v>
      </c>
      <c r="X296" s="83" t="s">
        <v>64</v>
      </c>
      <c r="Y296" s="83" t="s">
        <v>64</v>
      </c>
      <c r="Z296" s="83" t="s">
        <v>65</v>
      </c>
      <c r="AA296" s="83" t="s">
        <v>65</v>
      </c>
      <c r="AB296" s="83" t="s">
        <v>65</v>
      </c>
      <c r="AC296" s="83" t="s">
        <v>65</v>
      </c>
      <c r="AD296" s="83" t="s">
        <v>65</v>
      </c>
      <c r="AE296" s="83" t="s">
        <v>65</v>
      </c>
      <c r="AF296" s="83" t="s">
        <v>65</v>
      </c>
      <c r="AG296" s="83" t="s">
        <v>65</v>
      </c>
      <c r="AH296" s="83" t="s">
        <v>65</v>
      </c>
      <c r="AI296" s="83" t="s">
        <v>101</v>
      </c>
      <c r="AJ296" s="83" t="s">
        <v>65</v>
      </c>
      <c r="AK296" s="83" t="s">
        <v>65</v>
      </c>
      <c r="AL296" s="83" t="s">
        <v>65</v>
      </c>
      <c r="AM296" s="83" t="s">
        <v>65</v>
      </c>
      <c r="AN296" s="83" t="s">
        <v>65</v>
      </c>
      <c r="AO296" s="83" t="s">
        <v>65</v>
      </c>
      <c r="AP296" s="83" t="s">
        <v>67</v>
      </c>
      <c r="AQ296" s="83" t="s">
        <v>67</v>
      </c>
      <c r="AR296" s="83" t="s">
        <v>86</v>
      </c>
      <c r="AS296" s="83" t="s">
        <v>960</v>
      </c>
      <c r="AT296" s="83" t="s">
        <v>87</v>
      </c>
      <c r="AU296" s="83" t="s">
        <v>70</v>
      </c>
      <c r="AV296" s="83" t="s">
        <v>71</v>
      </c>
      <c r="AW296" s="83" t="s">
        <v>72</v>
      </c>
      <c r="AX296" s="83" t="s">
        <v>72</v>
      </c>
      <c r="AY296" s="83" t="s">
        <v>72</v>
      </c>
      <c r="AZ296" s="83" t="s">
        <v>72</v>
      </c>
      <c r="BA296" s="83" t="s">
        <v>72</v>
      </c>
      <c r="BB296" s="83" t="s">
        <v>72</v>
      </c>
      <c r="BC296" s="83" t="s">
        <v>73</v>
      </c>
      <c r="BD296" s="83"/>
      <c r="BE296" s="83" t="s">
        <v>73</v>
      </c>
      <c r="BF296" s="83"/>
      <c r="BG296" s="87" t="s">
        <v>846</v>
      </c>
      <c r="BH296" s="87" t="s">
        <v>114</v>
      </c>
      <c r="BI296" s="76" t="s">
        <v>1414</v>
      </c>
      <c r="BJ296">
        <v>14</v>
      </c>
      <c r="BK296" s="87">
        <v>64</v>
      </c>
      <c r="BL296" s="87"/>
      <c r="BM296" s="86" t="s">
        <v>1126</v>
      </c>
      <c r="BN296" s="86" t="s">
        <v>1132</v>
      </c>
      <c r="BO296" s="87" t="s">
        <v>252</v>
      </c>
      <c r="BP296" s="87"/>
      <c r="BQ296" s="87" t="s">
        <v>1472</v>
      </c>
      <c r="BR296" s="86" t="s">
        <v>1445</v>
      </c>
      <c r="BS296" s="86">
        <v>1</v>
      </c>
      <c r="BT296" s="86" t="s">
        <v>1445</v>
      </c>
      <c r="BU296" s="86">
        <v>1</v>
      </c>
      <c r="BV296" s="86" t="s">
        <v>63</v>
      </c>
      <c r="BW296" s="86">
        <v>1</v>
      </c>
      <c r="BX296" s="86" t="s">
        <v>1448</v>
      </c>
      <c r="BY296" s="86">
        <v>1</v>
      </c>
      <c r="BZ296" s="86" t="s">
        <v>1470</v>
      </c>
      <c r="CA296" s="86">
        <v>2</v>
      </c>
      <c r="CB296" s="86" t="s">
        <v>1452</v>
      </c>
      <c r="CC296" s="86">
        <v>0</v>
      </c>
      <c r="CD296" s="86" t="s">
        <v>1454</v>
      </c>
      <c r="CE296" s="86">
        <v>1</v>
      </c>
      <c r="CF296" s="86" t="s">
        <v>1454</v>
      </c>
      <c r="CG296" s="86">
        <v>1</v>
      </c>
      <c r="CH296" s="86" t="s">
        <v>1454</v>
      </c>
      <c r="CI296" s="86">
        <v>1</v>
      </c>
      <c r="CJ296" s="86" t="s">
        <v>1454</v>
      </c>
      <c r="CK296" s="86">
        <v>1</v>
      </c>
      <c r="CL296" s="86" t="s">
        <v>1454</v>
      </c>
      <c r="CM296" s="86">
        <v>1</v>
      </c>
      <c r="CN296" s="86" t="s">
        <v>1454</v>
      </c>
      <c r="CO296" s="86">
        <v>1</v>
      </c>
      <c r="CP296" s="87" t="s">
        <v>1478</v>
      </c>
      <c r="CQ296" s="152">
        <v>1</v>
      </c>
    </row>
    <row r="297" spans="1:95" ht="13.2" x14ac:dyDescent="0.25">
      <c r="A297" s="82">
        <v>45574.42763431713</v>
      </c>
      <c r="B297" s="83" t="s">
        <v>961</v>
      </c>
      <c r="C297" s="84" t="s">
        <v>962</v>
      </c>
      <c r="D297" s="83">
        <v>4.5</v>
      </c>
      <c r="E297" s="83">
        <v>0.17</v>
      </c>
      <c r="F297" s="83" t="s">
        <v>423</v>
      </c>
      <c r="G297" s="83" t="s">
        <v>76</v>
      </c>
      <c r="H297" s="83" t="s">
        <v>846</v>
      </c>
      <c r="I297" s="83" t="s">
        <v>63</v>
      </c>
      <c r="J297" s="83" t="s">
        <v>64</v>
      </c>
      <c r="K297" s="83" t="s">
        <v>64</v>
      </c>
      <c r="L297" s="83" t="s">
        <v>64</v>
      </c>
      <c r="M297" s="83" t="s">
        <v>84</v>
      </c>
      <c r="N297" s="83" t="s">
        <v>84</v>
      </c>
      <c r="O297" s="83" t="s">
        <v>64</v>
      </c>
      <c r="P297" s="83" t="s">
        <v>84</v>
      </c>
      <c r="Q297" s="83" t="s">
        <v>84</v>
      </c>
      <c r="R297" s="83" t="s">
        <v>64</v>
      </c>
      <c r="S297" s="83" t="s">
        <v>64</v>
      </c>
      <c r="T297" s="83" t="s">
        <v>64</v>
      </c>
      <c r="U297" s="83" t="s">
        <v>84</v>
      </c>
      <c r="V297" s="83" t="s">
        <v>64</v>
      </c>
      <c r="W297" s="83" t="s">
        <v>64</v>
      </c>
      <c r="X297" s="83" t="s">
        <v>84</v>
      </c>
      <c r="Y297" s="83" t="s">
        <v>64</v>
      </c>
      <c r="Z297" s="83" t="s">
        <v>66</v>
      </c>
      <c r="AA297" s="83" t="s">
        <v>66</v>
      </c>
      <c r="AB297" s="83" t="s">
        <v>66</v>
      </c>
      <c r="AC297" s="83" t="s">
        <v>66</v>
      </c>
      <c r="AD297" s="83" t="s">
        <v>66</v>
      </c>
      <c r="AE297" s="83" t="s">
        <v>66</v>
      </c>
      <c r="AF297" s="83" t="s">
        <v>66</v>
      </c>
      <c r="AG297" s="83" t="s">
        <v>66</v>
      </c>
      <c r="AH297" s="83" t="s">
        <v>66</v>
      </c>
      <c r="AI297" s="83" t="s">
        <v>79</v>
      </c>
      <c r="AJ297" s="83" t="s">
        <v>66</v>
      </c>
      <c r="AK297" s="83" t="s">
        <v>66</v>
      </c>
      <c r="AL297" s="83" t="s">
        <v>66</v>
      </c>
      <c r="AM297" s="83" t="s">
        <v>66</v>
      </c>
      <c r="AN297" s="83" t="s">
        <v>66</v>
      </c>
      <c r="AO297" s="83" t="s">
        <v>66</v>
      </c>
      <c r="AP297" s="83" t="s">
        <v>85</v>
      </c>
      <c r="AQ297" s="83" t="s">
        <v>85</v>
      </c>
      <c r="AR297" s="83" t="s">
        <v>86</v>
      </c>
      <c r="AS297" s="83" t="s">
        <v>252</v>
      </c>
      <c r="AT297" s="83" t="s">
        <v>169</v>
      </c>
      <c r="AU297" s="83" t="s">
        <v>93</v>
      </c>
      <c r="AV297" s="83" t="s">
        <v>469</v>
      </c>
      <c r="AW297" s="83" t="s">
        <v>72</v>
      </c>
      <c r="AX297" s="83" t="s">
        <v>73</v>
      </c>
      <c r="AY297" s="83" t="s">
        <v>63</v>
      </c>
      <c r="AZ297" s="83" t="s">
        <v>72</v>
      </c>
      <c r="BA297" s="83" t="s">
        <v>63</v>
      </c>
      <c r="BB297" s="83" t="s">
        <v>63</v>
      </c>
      <c r="BC297" s="83" t="s">
        <v>73</v>
      </c>
      <c r="BD297" s="83"/>
      <c r="BE297" s="83" t="s">
        <v>73</v>
      </c>
      <c r="BF297" s="83"/>
      <c r="BG297" s="87" t="s">
        <v>846</v>
      </c>
      <c r="BH297" s="86" t="s">
        <v>60</v>
      </c>
      <c r="BI297" s="76" t="s">
        <v>1414</v>
      </c>
      <c r="BJ297">
        <v>10</v>
      </c>
      <c r="BK297" s="87">
        <v>48</v>
      </c>
      <c r="BL297" s="87"/>
      <c r="BM297" s="86" t="s">
        <v>1126</v>
      </c>
      <c r="BN297" s="86" t="s">
        <v>1132</v>
      </c>
      <c r="BO297" s="87" t="s">
        <v>252</v>
      </c>
      <c r="BP297" s="87"/>
      <c r="BQ297" s="87" t="s">
        <v>1472</v>
      </c>
      <c r="BR297" s="86" t="s">
        <v>1445</v>
      </c>
      <c r="BS297" s="86">
        <v>1</v>
      </c>
      <c r="BT297" s="86" t="s">
        <v>1445</v>
      </c>
      <c r="BU297" s="86">
        <v>1</v>
      </c>
      <c r="BV297" s="86" t="s">
        <v>63</v>
      </c>
      <c r="BW297" s="86">
        <v>1</v>
      </c>
      <c r="BX297" s="86" t="s">
        <v>1447</v>
      </c>
      <c r="BY297" s="86">
        <v>0</v>
      </c>
      <c r="BZ297" s="86" t="s">
        <v>1449</v>
      </c>
      <c r="CA297" s="86">
        <v>0</v>
      </c>
      <c r="CB297" s="86" t="s">
        <v>1453</v>
      </c>
      <c r="CC297" s="86">
        <v>1</v>
      </c>
      <c r="CD297" s="86" t="s">
        <v>1454</v>
      </c>
      <c r="CE297" s="86">
        <v>1</v>
      </c>
      <c r="CF297" s="86" t="s">
        <v>226</v>
      </c>
      <c r="CG297" s="86">
        <v>0</v>
      </c>
      <c r="CH297" s="86" t="s">
        <v>1454</v>
      </c>
      <c r="CI297" s="86">
        <v>1</v>
      </c>
      <c r="CJ297" s="86" t="s">
        <v>1454</v>
      </c>
      <c r="CK297" s="86">
        <v>1</v>
      </c>
      <c r="CL297" s="86" t="s">
        <v>1454</v>
      </c>
      <c r="CM297" s="86">
        <v>1</v>
      </c>
      <c r="CN297" s="86" t="s">
        <v>1454</v>
      </c>
      <c r="CO297" s="86">
        <v>1</v>
      </c>
      <c r="CP297" s="87" t="s">
        <v>1478</v>
      </c>
      <c r="CQ297" s="152">
        <v>1</v>
      </c>
    </row>
    <row r="298" spans="1:95" ht="13.2" x14ac:dyDescent="0.25">
      <c r="A298" s="82">
        <v>45574.428479768518</v>
      </c>
      <c r="B298" s="83" t="s">
        <v>963</v>
      </c>
      <c r="C298" s="84" t="s">
        <v>964</v>
      </c>
      <c r="D298" s="83">
        <v>5.4</v>
      </c>
      <c r="E298" s="83">
        <v>0.25</v>
      </c>
      <c r="F298" s="83" t="s">
        <v>114</v>
      </c>
      <c r="G298" s="83" t="s">
        <v>76</v>
      </c>
      <c r="H298" s="83" t="s">
        <v>846</v>
      </c>
      <c r="I298" s="83" t="s">
        <v>63</v>
      </c>
      <c r="J298" s="83" t="s">
        <v>64</v>
      </c>
      <c r="K298" s="83" t="s">
        <v>84</v>
      </c>
      <c r="L298" s="83" t="s">
        <v>64</v>
      </c>
      <c r="M298" s="83" t="s">
        <v>78</v>
      </c>
      <c r="N298" s="83" t="s">
        <v>64</v>
      </c>
      <c r="O298" s="83" t="s">
        <v>64</v>
      </c>
      <c r="P298" s="83" t="s">
        <v>64</v>
      </c>
      <c r="Q298" s="83" t="s">
        <v>64</v>
      </c>
      <c r="R298" s="83" t="s">
        <v>64</v>
      </c>
      <c r="S298" s="83" t="s">
        <v>64</v>
      </c>
      <c r="T298" s="83" t="s">
        <v>64</v>
      </c>
      <c r="U298" s="83" t="s">
        <v>64</v>
      </c>
      <c r="V298" s="83" t="s">
        <v>64</v>
      </c>
      <c r="W298" s="83" t="s">
        <v>64</v>
      </c>
      <c r="X298" s="83" t="s">
        <v>64</v>
      </c>
      <c r="Y298" s="83" t="s">
        <v>64</v>
      </c>
      <c r="Z298" s="83" t="s">
        <v>65</v>
      </c>
      <c r="AA298" s="83" t="s">
        <v>66</v>
      </c>
      <c r="AB298" s="83" t="s">
        <v>66</v>
      </c>
      <c r="AC298" s="83" t="s">
        <v>65</v>
      </c>
      <c r="AD298" s="83" t="s">
        <v>66</v>
      </c>
      <c r="AE298" s="83" t="s">
        <v>65</v>
      </c>
      <c r="AF298" s="83" t="s">
        <v>65</v>
      </c>
      <c r="AG298" s="83" t="s">
        <v>66</v>
      </c>
      <c r="AH298" s="83" t="s">
        <v>66</v>
      </c>
      <c r="AI298" s="83" t="s">
        <v>66</v>
      </c>
      <c r="AJ298" s="83" t="s">
        <v>65</v>
      </c>
      <c r="AK298" s="83" t="s">
        <v>65</v>
      </c>
      <c r="AL298" s="83" t="s">
        <v>65</v>
      </c>
      <c r="AM298" s="83" t="s">
        <v>65</v>
      </c>
      <c r="AN298" s="83" t="s">
        <v>66</v>
      </c>
      <c r="AO298" s="83" t="s">
        <v>66</v>
      </c>
      <c r="AP298" s="83" t="s">
        <v>80</v>
      </c>
      <c r="AQ298" s="83" t="s">
        <v>80</v>
      </c>
      <c r="AR298" s="83" t="s">
        <v>63</v>
      </c>
      <c r="AS298" s="83" t="s">
        <v>965</v>
      </c>
      <c r="AT298" s="83" t="s">
        <v>69</v>
      </c>
      <c r="AU298" s="83" t="s">
        <v>70</v>
      </c>
      <c r="AV298" s="83" t="s">
        <v>71</v>
      </c>
      <c r="AW298" s="83" t="s">
        <v>73</v>
      </c>
      <c r="AX298" s="83" t="s">
        <v>72</v>
      </c>
      <c r="AY298" s="83" t="s">
        <v>72</v>
      </c>
      <c r="AZ298" s="83" t="s">
        <v>73</v>
      </c>
      <c r="BA298" s="83" t="s">
        <v>72</v>
      </c>
      <c r="BB298" s="83" t="s">
        <v>72</v>
      </c>
      <c r="BC298" s="83" t="s">
        <v>73</v>
      </c>
      <c r="BD298" s="83">
        <v>0</v>
      </c>
      <c r="BE298" s="83" t="s">
        <v>73</v>
      </c>
      <c r="BF298" s="83"/>
      <c r="BG298" s="87" t="s">
        <v>846</v>
      </c>
      <c r="BH298" s="87" t="s">
        <v>114</v>
      </c>
      <c r="BI298" s="76" t="s">
        <v>1414</v>
      </c>
      <c r="BJ298">
        <v>15</v>
      </c>
      <c r="BK298" s="87">
        <v>55</v>
      </c>
      <c r="BL298" s="87"/>
      <c r="BM298" s="86" t="s">
        <v>1126</v>
      </c>
      <c r="BN298" s="86" t="s">
        <v>1132</v>
      </c>
      <c r="BO298" s="87" t="s">
        <v>68</v>
      </c>
      <c r="BP298" s="87"/>
      <c r="BQ298" s="87" t="s">
        <v>1472</v>
      </c>
      <c r="BR298" s="86" t="s">
        <v>1444</v>
      </c>
      <c r="BS298" s="86">
        <v>0</v>
      </c>
      <c r="BT298" s="86" t="s">
        <v>1444</v>
      </c>
      <c r="BU298" s="86">
        <v>0</v>
      </c>
      <c r="BV298" s="86" t="s">
        <v>63</v>
      </c>
      <c r="BW298" s="86">
        <v>1</v>
      </c>
      <c r="BX298" s="86" t="s">
        <v>1447</v>
      </c>
      <c r="BY298" s="86">
        <v>0</v>
      </c>
      <c r="BZ298" s="86" t="s">
        <v>1470</v>
      </c>
      <c r="CA298" s="86">
        <v>2</v>
      </c>
      <c r="CB298" s="86" t="s">
        <v>1452</v>
      </c>
      <c r="CC298" s="86">
        <v>0</v>
      </c>
      <c r="CD298" s="86" t="s">
        <v>226</v>
      </c>
      <c r="CE298" s="86">
        <v>0</v>
      </c>
      <c r="CF298" s="86" t="s">
        <v>1454</v>
      </c>
      <c r="CG298" s="86">
        <v>1</v>
      </c>
      <c r="CH298" s="86" t="s">
        <v>1454</v>
      </c>
      <c r="CI298" s="86">
        <v>1</v>
      </c>
      <c r="CJ298" s="86" t="s">
        <v>226</v>
      </c>
      <c r="CK298" s="86">
        <v>0</v>
      </c>
      <c r="CL298" s="86" t="s">
        <v>1454</v>
      </c>
      <c r="CM298" s="86">
        <v>1</v>
      </c>
      <c r="CN298" s="86" t="s">
        <v>1454</v>
      </c>
      <c r="CO298" s="86">
        <v>1</v>
      </c>
      <c r="CP298" s="87" t="s">
        <v>1477</v>
      </c>
      <c r="CQ298" s="152">
        <v>0</v>
      </c>
    </row>
    <row r="299" spans="1:95" ht="13.2" x14ac:dyDescent="0.25">
      <c r="A299" s="82">
        <v>45574.429001655095</v>
      </c>
      <c r="B299" s="83" t="s">
        <v>966</v>
      </c>
      <c r="C299" s="84" t="s">
        <v>967</v>
      </c>
      <c r="D299" s="83">
        <v>3.6</v>
      </c>
      <c r="E299" s="83">
        <v>0.13</v>
      </c>
      <c r="F299" s="83" t="s">
        <v>423</v>
      </c>
      <c r="G299" s="83" t="s">
        <v>76</v>
      </c>
      <c r="H299" s="83" t="s">
        <v>968</v>
      </c>
      <c r="I299" s="83" t="s">
        <v>63</v>
      </c>
      <c r="J299" s="83" t="s">
        <v>64</v>
      </c>
      <c r="K299" s="83" t="s">
        <v>64</v>
      </c>
      <c r="L299" s="83" t="s">
        <v>64</v>
      </c>
      <c r="M299" s="83" t="s">
        <v>84</v>
      </c>
      <c r="N299" s="83" t="s">
        <v>84</v>
      </c>
      <c r="O299" s="83" t="s">
        <v>64</v>
      </c>
      <c r="P299" s="83" t="s">
        <v>84</v>
      </c>
      <c r="Q299" s="83" t="s">
        <v>64</v>
      </c>
      <c r="R299" s="83" t="s">
        <v>84</v>
      </c>
      <c r="S299" s="83" t="s">
        <v>64</v>
      </c>
      <c r="T299" s="83" t="s">
        <v>64</v>
      </c>
      <c r="U299" s="83" t="s">
        <v>84</v>
      </c>
      <c r="V299" s="83" t="s">
        <v>64</v>
      </c>
      <c r="W299" s="83" t="s">
        <v>64</v>
      </c>
      <c r="X299" s="83" t="s">
        <v>64</v>
      </c>
      <c r="Y299" s="83" t="s">
        <v>64</v>
      </c>
      <c r="Z299" s="83" t="s">
        <v>65</v>
      </c>
      <c r="AA299" s="83" t="s">
        <v>65</v>
      </c>
      <c r="AB299" s="83" t="s">
        <v>79</v>
      </c>
      <c r="AC299" s="83" t="s">
        <v>66</v>
      </c>
      <c r="AD299" s="83" t="s">
        <v>66</v>
      </c>
      <c r="AE299" s="83" t="s">
        <v>66</v>
      </c>
      <c r="AF299" s="83" t="s">
        <v>66</v>
      </c>
      <c r="AG299" s="83" t="s">
        <v>65</v>
      </c>
      <c r="AH299" s="83" t="s">
        <v>65</v>
      </c>
      <c r="AI299" s="83" t="s">
        <v>66</v>
      </c>
      <c r="AJ299" s="83" t="s">
        <v>66</v>
      </c>
      <c r="AK299" s="83" t="s">
        <v>65</v>
      </c>
      <c r="AL299" s="83" t="s">
        <v>66</v>
      </c>
      <c r="AM299" s="83" t="s">
        <v>66</v>
      </c>
      <c r="AN299" s="83" t="s">
        <v>79</v>
      </c>
      <c r="AO299" s="83" t="s">
        <v>79</v>
      </c>
      <c r="AP299" s="83" t="s">
        <v>67</v>
      </c>
      <c r="AQ299" s="83" t="s">
        <v>67</v>
      </c>
      <c r="AR299" s="83" t="s">
        <v>86</v>
      </c>
      <c r="AS299" s="83" t="s">
        <v>969</v>
      </c>
      <c r="AT299" s="83" t="s">
        <v>69</v>
      </c>
      <c r="AU299" s="83" t="s">
        <v>93</v>
      </c>
      <c r="AV299" s="83" t="s">
        <v>71</v>
      </c>
      <c r="AW299" s="83" t="s">
        <v>63</v>
      </c>
      <c r="AX299" s="83" t="s">
        <v>73</v>
      </c>
      <c r="AY299" s="83" t="s">
        <v>73</v>
      </c>
      <c r="AZ299" s="83" t="s">
        <v>63</v>
      </c>
      <c r="BA299" s="83" t="s">
        <v>63</v>
      </c>
      <c r="BB299" s="83" t="s">
        <v>73</v>
      </c>
      <c r="BC299" s="83" t="s">
        <v>73</v>
      </c>
      <c r="BD299" s="83"/>
      <c r="BE299" s="83" t="s">
        <v>73</v>
      </c>
      <c r="BF299" s="83"/>
      <c r="BG299" s="87" t="s">
        <v>846</v>
      </c>
      <c r="BH299" s="86" t="s">
        <v>60</v>
      </c>
      <c r="BI299" s="76" t="s">
        <v>1414</v>
      </c>
      <c r="BJ299">
        <v>11</v>
      </c>
      <c r="BK299" s="87">
        <v>49</v>
      </c>
      <c r="BL299" s="87"/>
      <c r="BM299" s="86" t="s">
        <v>1126</v>
      </c>
      <c r="BN299" s="86" t="s">
        <v>1132</v>
      </c>
      <c r="BO299" s="87" t="s">
        <v>247</v>
      </c>
      <c r="BP299" s="87"/>
      <c r="BQ299" s="87" t="s">
        <v>1472</v>
      </c>
      <c r="BR299" s="86" t="s">
        <v>1445</v>
      </c>
      <c r="BS299" s="86">
        <v>1</v>
      </c>
      <c r="BT299" s="86" t="s">
        <v>1445</v>
      </c>
      <c r="BU299" s="86">
        <v>1</v>
      </c>
      <c r="BV299" s="86" t="s">
        <v>63</v>
      </c>
      <c r="BW299" s="86">
        <v>1</v>
      </c>
      <c r="BX299" s="86" t="s">
        <v>1447</v>
      </c>
      <c r="BY299" s="86">
        <v>0</v>
      </c>
      <c r="BZ299" s="86" t="s">
        <v>1449</v>
      </c>
      <c r="CA299" s="86">
        <v>0</v>
      </c>
      <c r="CB299" s="86" t="s">
        <v>1452</v>
      </c>
      <c r="CC299" s="86">
        <v>0</v>
      </c>
      <c r="CD299" s="86" t="s">
        <v>1454</v>
      </c>
      <c r="CE299" s="86">
        <v>1</v>
      </c>
      <c r="CF299" s="86" t="s">
        <v>226</v>
      </c>
      <c r="CG299" s="86">
        <v>0</v>
      </c>
      <c r="CH299" s="86" t="s">
        <v>226</v>
      </c>
      <c r="CI299" s="86">
        <v>0</v>
      </c>
      <c r="CJ299" s="86" t="s">
        <v>1454</v>
      </c>
      <c r="CK299" s="86">
        <v>1</v>
      </c>
      <c r="CL299" s="86" t="s">
        <v>1454</v>
      </c>
      <c r="CM299" s="86">
        <v>1</v>
      </c>
      <c r="CN299" s="86" t="s">
        <v>226</v>
      </c>
      <c r="CO299" s="86">
        <v>0</v>
      </c>
      <c r="CP299" s="87" t="s">
        <v>1477</v>
      </c>
      <c r="CQ299" s="152">
        <v>0</v>
      </c>
    </row>
    <row r="300" spans="1:95" ht="13.2" x14ac:dyDescent="0.25">
      <c r="A300" s="82">
        <v>45574.432827997683</v>
      </c>
      <c r="B300" s="83" t="s">
        <v>972</v>
      </c>
      <c r="C300" s="84" t="s">
        <v>973</v>
      </c>
      <c r="D300" s="83">
        <v>100</v>
      </c>
      <c r="E300" s="83">
        <v>0.13</v>
      </c>
      <c r="F300" s="83" t="s">
        <v>423</v>
      </c>
      <c r="G300" s="83" t="s">
        <v>291</v>
      </c>
      <c r="H300" s="83" t="s">
        <v>922</v>
      </c>
      <c r="I300" s="83" t="s">
        <v>63</v>
      </c>
      <c r="J300" s="83" t="s">
        <v>64</v>
      </c>
      <c r="K300" s="83" t="s">
        <v>64</v>
      </c>
      <c r="L300" s="83" t="s">
        <v>64</v>
      </c>
      <c r="M300" s="83" t="s">
        <v>64</v>
      </c>
      <c r="N300" s="83" t="s">
        <v>64</v>
      </c>
      <c r="O300" s="83" t="s">
        <v>64</v>
      </c>
      <c r="P300" s="83" t="s">
        <v>64</v>
      </c>
      <c r="Q300" s="83" t="s">
        <v>64</v>
      </c>
      <c r="R300" s="83" t="s">
        <v>64</v>
      </c>
      <c r="S300" s="83" t="s">
        <v>64</v>
      </c>
      <c r="T300" s="83" t="s">
        <v>64</v>
      </c>
      <c r="U300" s="83" t="s">
        <v>64</v>
      </c>
      <c r="V300" s="83" t="s">
        <v>64</v>
      </c>
      <c r="W300" s="83" t="s">
        <v>64</v>
      </c>
      <c r="X300" s="83" t="s">
        <v>64</v>
      </c>
      <c r="Y300" s="83" t="s">
        <v>64</v>
      </c>
      <c r="Z300" s="83" t="s">
        <v>65</v>
      </c>
      <c r="AA300" s="83" t="s">
        <v>65</v>
      </c>
      <c r="AB300" s="83" t="s">
        <v>65</v>
      </c>
      <c r="AC300" s="83" t="s">
        <v>65</v>
      </c>
      <c r="AD300" s="83" t="s">
        <v>65</v>
      </c>
      <c r="AE300" s="83" t="s">
        <v>65</v>
      </c>
      <c r="AF300" s="83" t="s">
        <v>65</v>
      </c>
      <c r="AG300" s="83" t="s">
        <v>66</v>
      </c>
      <c r="AH300" s="83" t="s">
        <v>79</v>
      </c>
      <c r="AI300" s="83" t="s">
        <v>79</v>
      </c>
      <c r="AJ300" s="83" t="s">
        <v>66</v>
      </c>
      <c r="AK300" s="83" t="s">
        <v>66</v>
      </c>
      <c r="AL300" s="83" t="s">
        <v>66</v>
      </c>
      <c r="AM300" s="83" t="s">
        <v>66</v>
      </c>
      <c r="AN300" s="83" t="s">
        <v>66</v>
      </c>
      <c r="AO300" s="83" t="s">
        <v>66</v>
      </c>
      <c r="AP300" s="83" t="s">
        <v>67</v>
      </c>
      <c r="AQ300" s="83" t="s">
        <v>80</v>
      </c>
      <c r="AR300" s="83" t="s">
        <v>63</v>
      </c>
      <c r="AS300" s="83" t="s">
        <v>223</v>
      </c>
      <c r="AT300" s="83" t="s">
        <v>87</v>
      </c>
      <c r="AU300" s="83" t="s">
        <v>67</v>
      </c>
      <c r="AV300" s="83" t="s">
        <v>71</v>
      </c>
      <c r="AW300" s="83" t="s">
        <v>63</v>
      </c>
      <c r="AX300" s="83" t="s">
        <v>73</v>
      </c>
      <c r="AY300" s="83" t="s">
        <v>73</v>
      </c>
      <c r="AZ300" s="83" t="s">
        <v>63</v>
      </c>
      <c r="BA300" s="83" t="s">
        <v>72</v>
      </c>
      <c r="BB300" s="83" t="s">
        <v>73</v>
      </c>
      <c r="BC300" s="83" t="s">
        <v>73</v>
      </c>
      <c r="BD300" s="83"/>
      <c r="BE300" s="83" t="s">
        <v>73</v>
      </c>
      <c r="BF300" s="83"/>
      <c r="BG300" s="87" t="s">
        <v>846</v>
      </c>
      <c r="BH300" s="86" t="s">
        <v>60</v>
      </c>
      <c r="BI300" s="76" t="s">
        <v>1414</v>
      </c>
      <c r="BJ300">
        <v>15</v>
      </c>
      <c r="BK300" s="87">
        <v>54</v>
      </c>
      <c r="BL300" s="87"/>
      <c r="BM300" s="86" t="s">
        <v>1126</v>
      </c>
      <c r="BN300" s="86" t="s">
        <v>1132</v>
      </c>
      <c r="BO300" s="87" t="s">
        <v>68</v>
      </c>
      <c r="BP300" s="87"/>
      <c r="BQ300" s="87" t="s">
        <v>1472</v>
      </c>
      <c r="BR300" s="86" t="s">
        <v>1445</v>
      </c>
      <c r="BS300" s="86">
        <v>1</v>
      </c>
      <c r="BT300" s="86" t="s">
        <v>1444</v>
      </c>
      <c r="BU300" s="86">
        <v>0</v>
      </c>
      <c r="BV300" s="86" t="s">
        <v>63</v>
      </c>
      <c r="BW300" s="86">
        <v>1</v>
      </c>
      <c r="BX300" s="86" t="s">
        <v>1448</v>
      </c>
      <c r="BY300" s="86">
        <v>1</v>
      </c>
      <c r="BZ300" s="86" t="s">
        <v>1450</v>
      </c>
      <c r="CA300" s="86">
        <v>1</v>
      </c>
      <c r="CB300" s="86" t="s">
        <v>1452</v>
      </c>
      <c r="CC300" s="86">
        <v>0</v>
      </c>
      <c r="CD300" s="86" t="s">
        <v>1454</v>
      </c>
      <c r="CE300" s="86">
        <v>1</v>
      </c>
      <c r="CF300" s="86" t="s">
        <v>226</v>
      </c>
      <c r="CG300" s="86">
        <v>0</v>
      </c>
      <c r="CH300" s="86" t="s">
        <v>226</v>
      </c>
      <c r="CI300" s="86">
        <v>0</v>
      </c>
      <c r="CJ300" s="86" t="s">
        <v>1454</v>
      </c>
      <c r="CK300" s="86">
        <v>1</v>
      </c>
      <c r="CL300" s="86" t="s">
        <v>1454</v>
      </c>
      <c r="CM300" s="86">
        <v>1</v>
      </c>
      <c r="CN300" s="86" t="s">
        <v>226</v>
      </c>
      <c r="CO300" s="86">
        <v>0</v>
      </c>
      <c r="CP300" s="87" t="s">
        <v>1477</v>
      </c>
      <c r="CQ300" s="152">
        <v>0</v>
      </c>
    </row>
    <row r="301" spans="1:95" ht="13.2" x14ac:dyDescent="0.25">
      <c r="A301" s="82">
        <v>45574.434012361111</v>
      </c>
      <c r="B301" s="83" t="s">
        <v>974</v>
      </c>
      <c r="C301" s="84" t="s">
        <v>975</v>
      </c>
      <c r="D301" s="83">
        <v>100</v>
      </c>
      <c r="E301" s="83">
        <v>1.17</v>
      </c>
      <c r="F301" s="83" t="s">
        <v>423</v>
      </c>
      <c r="G301" s="83" t="s">
        <v>291</v>
      </c>
      <c r="H301" s="83" t="s">
        <v>922</v>
      </c>
      <c r="I301" s="83" t="s">
        <v>63</v>
      </c>
      <c r="J301" s="83" t="s">
        <v>145</v>
      </c>
      <c r="K301" s="83" t="s">
        <v>64</v>
      </c>
      <c r="L301" s="83" t="s">
        <v>64</v>
      </c>
      <c r="M301" s="83" t="s">
        <v>84</v>
      </c>
      <c r="N301" s="83" t="s">
        <v>84</v>
      </c>
      <c r="O301" s="83" t="s">
        <v>84</v>
      </c>
      <c r="P301" s="83" t="s">
        <v>84</v>
      </c>
      <c r="Q301" s="83" t="s">
        <v>64</v>
      </c>
      <c r="R301" s="83" t="s">
        <v>64</v>
      </c>
      <c r="S301" s="83" t="s">
        <v>84</v>
      </c>
      <c r="T301" s="83" t="s">
        <v>64</v>
      </c>
      <c r="U301" s="83" t="s">
        <v>64</v>
      </c>
      <c r="V301" s="83" t="s">
        <v>64</v>
      </c>
      <c r="W301" s="83" t="s">
        <v>84</v>
      </c>
      <c r="X301" s="83" t="s">
        <v>84</v>
      </c>
      <c r="Y301" s="83" t="s">
        <v>84</v>
      </c>
      <c r="Z301" s="83" t="s">
        <v>65</v>
      </c>
      <c r="AA301" s="83" t="s">
        <v>65</v>
      </c>
      <c r="AB301" s="83" t="s">
        <v>65</v>
      </c>
      <c r="AC301" s="83" t="s">
        <v>65</v>
      </c>
      <c r="AD301" s="83" t="s">
        <v>65</v>
      </c>
      <c r="AE301" s="83" t="s">
        <v>65</v>
      </c>
      <c r="AF301" s="83" t="s">
        <v>79</v>
      </c>
      <c r="AG301" s="83" t="s">
        <v>65</v>
      </c>
      <c r="AH301" s="83" t="s">
        <v>79</v>
      </c>
      <c r="AI301" s="83" t="s">
        <v>101</v>
      </c>
      <c r="AJ301" s="83" t="s">
        <v>66</v>
      </c>
      <c r="AK301" s="83" t="s">
        <v>66</v>
      </c>
      <c r="AL301" s="83" t="s">
        <v>66</v>
      </c>
      <c r="AM301" s="83" t="s">
        <v>65</v>
      </c>
      <c r="AN301" s="83" t="s">
        <v>66</v>
      </c>
      <c r="AO301" s="83" t="s">
        <v>66</v>
      </c>
      <c r="AP301" s="83" t="s">
        <v>67</v>
      </c>
      <c r="AQ301" s="83" t="s">
        <v>67</v>
      </c>
      <c r="AR301" s="83" t="s">
        <v>86</v>
      </c>
      <c r="AS301" s="83" t="s">
        <v>81</v>
      </c>
      <c r="AT301" s="83" t="s">
        <v>69</v>
      </c>
      <c r="AU301" s="83" t="s">
        <v>93</v>
      </c>
      <c r="AV301" s="83" t="s">
        <v>71</v>
      </c>
      <c r="AW301" s="83" t="s">
        <v>72</v>
      </c>
      <c r="AX301" s="83" t="s">
        <v>72</v>
      </c>
      <c r="AY301" s="83" t="s">
        <v>73</v>
      </c>
      <c r="AZ301" s="83" t="s">
        <v>72</v>
      </c>
      <c r="BA301" s="83" t="s">
        <v>73</v>
      </c>
      <c r="BB301" s="83" t="s">
        <v>73</v>
      </c>
      <c r="BC301" s="83" t="s">
        <v>73</v>
      </c>
      <c r="BD301" s="83" t="s">
        <v>197</v>
      </c>
      <c r="BE301" s="83" t="s">
        <v>73</v>
      </c>
      <c r="BF301" s="83"/>
      <c r="BG301" s="87" t="s">
        <v>846</v>
      </c>
      <c r="BH301" s="86" t="s">
        <v>60</v>
      </c>
      <c r="BI301" s="76" t="s">
        <v>1414</v>
      </c>
      <c r="BJ301">
        <v>7</v>
      </c>
      <c r="BK301" s="87">
        <v>55</v>
      </c>
      <c r="BL301" s="87"/>
      <c r="BM301" s="86" t="s">
        <v>1126</v>
      </c>
      <c r="BN301" s="86" t="s">
        <v>1132</v>
      </c>
      <c r="BO301" s="87" t="s">
        <v>68</v>
      </c>
      <c r="BP301" s="87"/>
      <c r="BQ301" s="87" t="s">
        <v>1472</v>
      </c>
      <c r="BR301" s="86" t="s">
        <v>1445</v>
      </c>
      <c r="BS301" s="86">
        <v>1</v>
      </c>
      <c r="BT301" s="86" t="s">
        <v>1445</v>
      </c>
      <c r="BU301" s="86">
        <v>1</v>
      </c>
      <c r="BV301" s="86" t="s">
        <v>63</v>
      </c>
      <c r="BW301" s="86">
        <v>1</v>
      </c>
      <c r="BX301" s="86" t="s">
        <v>1447</v>
      </c>
      <c r="BY301" s="86">
        <v>0</v>
      </c>
      <c r="BZ301" s="86" t="s">
        <v>1449</v>
      </c>
      <c r="CA301" s="86">
        <v>0</v>
      </c>
      <c r="CB301" s="86" t="s">
        <v>1452</v>
      </c>
      <c r="CC301" s="86">
        <v>0</v>
      </c>
      <c r="CD301" s="86" t="s">
        <v>1454</v>
      </c>
      <c r="CE301" s="86">
        <v>1</v>
      </c>
      <c r="CF301" s="86" t="s">
        <v>1454</v>
      </c>
      <c r="CG301" s="86">
        <v>1</v>
      </c>
      <c r="CH301" s="86" t="s">
        <v>226</v>
      </c>
      <c r="CI301" s="86">
        <v>0</v>
      </c>
      <c r="CJ301" s="86" t="s">
        <v>1454</v>
      </c>
      <c r="CK301" s="86">
        <v>1</v>
      </c>
      <c r="CL301" s="86" t="s">
        <v>226</v>
      </c>
      <c r="CM301" s="86">
        <v>0</v>
      </c>
      <c r="CN301" s="86" t="s">
        <v>226</v>
      </c>
      <c r="CO301" s="86">
        <v>0</v>
      </c>
      <c r="CP301" s="87" t="s">
        <v>1477</v>
      </c>
      <c r="CQ301" s="152">
        <v>0</v>
      </c>
    </row>
    <row r="302" spans="1:95" ht="13.2" x14ac:dyDescent="0.25">
      <c r="A302" s="82">
        <v>45574.434827164354</v>
      </c>
      <c r="B302" s="83" t="s">
        <v>976</v>
      </c>
      <c r="C302" s="84" t="s">
        <v>977</v>
      </c>
      <c r="D302" s="83">
        <v>26.79</v>
      </c>
      <c r="E302" s="83">
        <v>0.92</v>
      </c>
      <c r="F302" s="83" t="s">
        <v>423</v>
      </c>
      <c r="G302" s="83" t="s">
        <v>539</v>
      </c>
      <c r="H302" s="83" t="s">
        <v>887</v>
      </c>
      <c r="I302" s="83" t="s">
        <v>63</v>
      </c>
      <c r="J302" s="83" t="s">
        <v>64</v>
      </c>
      <c r="K302" s="83" t="s">
        <v>64</v>
      </c>
      <c r="L302" s="83" t="s">
        <v>64</v>
      </c>
      <c r="M302" s="83" t="s">
        <v>78</v>
      </c>
      <c r="N302" s="83" t="s">
        <v>64</v>
      </c>
      <c r="O302" s="83" t="s">
        <v>64</v>
      </c>
      <c r="P302" s="83" t="s">
        <v>64</v>
      </c>
      <c r="Q302" s="83" t="s">
        <v>64</v>
      </c>
      <c r="R302" s="83" t="s">
        <v>64</v>
      </c>
      <c r="S302" s="83" t="s">
        <v>78</v>
      </c>
      <c r="T302" s="83" t="s">
        <v>64</v>
      </c>
      <c r="U302" s="83" t="s">
        <v>64</v>
      </c>
      <c r="V302" s="83" t="s">
        <v>64</v>
      </c>
      <c r="W302" s="83" t="s">
        <v>64</v>
      </c>
      <c r="X302" s="83" t="s">
        <v>78</v>
      </c>
      <c r="Y302" s="83" t="s">
        <v>64</v>
      </c>
      <c r="Z302" s="83" t="s">
        <v>65</v>
      </c>
      <c r="AA302" s="83" t="s">
        <v>65</v>
      </c>
      <c r="AB302" s="83" t="s">
        <v>66</v>
      </c>
      <c r="AC302" s="83" t="s">
        <v>65</v>
      </c>
      <c r="AD302" s="83" t="s">
        <v>65</v>
      </c>
      <c r="AE302" s="83" t="s">
        <v>66</v>
      </c>
      <c r="AF302" s="83" t="s">
        <v>66</v>
      </c>
      <c r="AG302" s="83" t="s">
        <v>65</v>
      </c>
      <c r="AH302" s="83" t="s">
        <v>65</v>
      </c>
      <c r="AI302" s="83" t="s">
        <v>101</v>
      </c>
      <c r="AJ302" s="83" t="s">
        <v>65</v>
      </c>
      <c r="AK302" s="83" t="s">
        <v>65</v>
      </c>
      <c r="AL302" s="83" t="s">
        <v>66</v>
      </c>
      <c r="AM302" s="83" t="s">
        <v>65</v>
      </c>
      <c r="AN302" s="83" t="s">
        <v>79</v>
      </c>
      <c r="AO302" s="83" t="s">
        <v>66</v>
      </c>
      <c r="AP302" s="83" t="s">
        <v>67</v>
      </c>
      <c r="AQ302" s="83" t="s">
        <v>67</v>
      </c>
      <c r="AR302" s="83" t="s">
        <v>86</v>
      </c>
      <c r="AS302" s="83" t="s">
        <v>978</v>
      </c>
      <c r="AT302" s="83" t="s">
        <v>87</v>
      </c>
      <c r="AU302" s="83" t="s">
        <v>93</v>
      </c>
      <c r="AV302" s="83" t="s">
        <v>71</v>
      </c>
      <c r="AW302" s="83" t="s">
        <v>72</v>
      </c>
      <c r="AX302" s="83" t="s">
        <v>72</v>
      </c>
      <c r="AY302" s="83" t="s">
        <v>73</v>
      </c>
      <c r="AZ302" s="83" t="s">
        <v>72</v>
      </c>
      <c r="BA302" s="83" t="s">
        <v>73</v>
      </c>
      <c r="BB302" s="83" t="s">
        <v>73</v>
      </c>
      <c r="BC302" s="83" t="s">
        <v>73</v>
      </c>
      <c r="BD302" s="83"/>
      <c r="BE302" s="83" t="s">
        <v>73</v>
      </c>
      <c r="BF302" s="83"/>
      <c r="BG302" s="87" t="s">
        <v>846</v>
      </c>
      <c r="BH302" s="86" t="s">
        <v>60</v>
      </c>
      <c r="BI302" s="76" t="s">
        <v>1414</v>
      </c>
      <c r="BJ302">
        <v>14</v>
      </c>
      <c r="BK302" s="87">
        <v>57</v>
      </c>
      <c r="BL302" s="87"/>
      <c r="BM302" s="86" t="s">
        <v>1126</v>
      </c>
      <c r="BN302" s="86" t="s">
        <v>1132</v>
      </c>
      <c r="BO302" s="87" t="s">
        <v>978</v>
      </c>
      <c r="BP302" s="87"/>
      <c r="BQ302" s="87" t="s">
        <v>1472</v>
      </c>
      <c r="BR302" s="86" t="s">
        <v>1445</v>
      </c>
      <c r="BS302" s="86">
        <v>1</v>
      </c>
      <c r="BT302" s="86" t="s">
        <v>1445</v>
      </c>
      <c r="BU302" s="86">
        <v>1</v>
      </c>
      <c r="BV302" s="86" t="s">
        <v>63</v>
      </c>
      <c r="BW302" s="86">
        <v>1</v>
      </c>
      <c r="BX302" s="86" t="s">
        <v>1448</v>
      </c>
      <c r="BY302" s="86">
        <v>1</v>
      </c>
      <c r="BZ302" s="86" t="s">
        <v>1449</v>
      </c>
      <c r="CA302" s="86">
        <v>0</v>
      </c>
      <c r="CB302" s="86" t="s">
        <v>1452</v>
      </c>
      <c r="CC302" s="86">
        <v>0</v>
      </c>
      <c r="CD302" s="86" t="s">
        <v>1454</v>
      </c>
      <c r="CE302" s="86">
        <v>1</v>
      </c>
      <c r="CF302" s="86" t="s">
        <v>1454</v>
      </c>
      <c r="CG302" s="86">
        <v>1</v>
      </c>
      <c r="CH302" s="86" t="s">
        <v>226</v>
      </c>
      <c r="CI302" s="86">
        <v>0</v>
      </c>
      <c r="CJ302" s="86" t="s">
        <v>1454</v>
      </c>
      <c r="CK302" s="86">
        <v>1</v>
      </c>
      <c r="CL302" s="86" t="s">
        <v>226</v>
      </c>
      <c r="CM302" s="86">
        <v>0</v>
      </c>
      <c r="CN302" s="86" t="s">
        <v>226</v>
      </c>
      <c r="CO302" s="86">
        <v>0</v>
      </c>
      <c r="CP302" s="87" t="s">
        <v>1477</v>
      </c>
      <c r="CQ302" s="152">
        <v>0</v>
      </c>
    </row>
    <row r="303" spans="1:95" ht="13.2" x14ac:dyDescent="0.25">
      <c r="A303" s="82">
        <v>45574.435602789352</v>
      </c>
      <c r="B303" s="83" t="s">
        <v>979</v>
      </c>
      <c r="C303" s="84" t="s">
        <v>980</v>
      </c>
      <c r="D303" s="83">
        <v>100</v>
      </c>
      <c r="E303" s="83">
        <v>0.25</v>
      </c>
      <c r="F303" s="83" t="s">
        <v>423</v>
      </c>
      <c r="G303" s="83" t="s">
        <v>981</v>
      </c>
      <c r="H303" s="83" t="s">
        <v>846</v>
      </c>
      <c r="I303" s="83" t="s">
        <v>63</v>
      </c>
      <c r="J303" s="83" t="s">
        <v>64</v>
      </c>
      <c r="K303" s="83" t="s">
        <v>78</v>
      </c>
      <c r="L303" s="83" t="s">
        <v>64</v>
      </c>
      <c r="M303" s="83" t="s">
        <v>84</v>
      </c>
      <c r="N303" s="83" t="s">
        <v>84</v>
      </c>
      <c r="O303" s="83" t="s">
        <v>64</v>
      </c>
      <c r="P303" s="83" t="s">
        <v>64</v>
      </c>
      <c r="Q303" s="83" t="s">
        <v>64</v>
      </c>
      <c r="R303" s="83" t="s">
        <v>64</v>
      </c>
      <c r="S303" s="83" t="s">
        <v>78</v>
      </c>
      <c r="T303" s="83" t="s">
        <v>64</v>
      </c>
      <c r="U303" s="83" t="s">
        <v>64</v>
      </c>
      <c r="V303" s="83" t="s">
        <v>64</v>
      </c>
      <c r="W303" s="83" t="s">
        <v>84</v>
      </c>
      <c r="X303" s="83" t="s">
        <v>64</v>
      </c>
      <c r="Y303" s="83" t="s">
        <v>78</v>
      </c>
      <c r="Z303" s="83" t="s">
        <v>66</v>
      </c>
      <c r="AA303" s="83" t="s">
        <v>66</v>
      </c>
      <c r="AB303" s="83" t="s">
        <v>66</v>
      </c>
      <c r="AC303" s="83" t="s">
        <v>66</v>
      </c>
      <c r="AD303" s="83" t="s">
        <v>66</v>
      </c>
      <c r="AE303" s="83" t="s">
        <v>66</v>
      </c>
      <c r="AF303" s="83" t="s">
        <v>79</v>
      </c>
      <c r="AG303" s="83" t="s">
        <v>66</v>
      </c>
      <c r="AH303" s="83" t="s">
        <v>66</v>
      </c>
      <c r="AI303" s="83" t="s">
        <v>66</v>
      </c>
      <c r="AJ303" s="83" t="s">
        <v>66</v>
      </c>
      <c r="AK303" s="83" t="s">
        <v>66</v>
      </c>
      <c r="AL303" s="83" t="s">
        <v>66</v>
      </c>
      <c r="AM303" s="83" t="s">
        <v>66</v>
      </c>
      <c r="AN303" s="83" t="s">
        <v>79</v>
      </c>
      <c r="AO303" s="83" t="s">
        <v>79</v>
      </c>
      <c r="AP303" s="83" t="s">
        <v>67</v>
      </c>
      <c r="AQ303" s="83" t="s">
        <v>80</v>
      </c>
      <c r="AR303" s="83" t="s">
        <v>63</v>
      </c>
      <c r="AS303" s="83" t="s">
        <v>115</v>
      </c>
      <c r="AT303" s="83" t="s">
        <v>169</v>
      </c>
      <c r="AU303" s="83" t="s">
        <v>93</v>
      </c>
      <c r="AV303" s="83" t="s">
        <v>71</v>
      </c>
      <c r="AW303" s="83" t="s">
        <v>72</v>
      </c>
      <c r="AX303" s="83" t="s">
        <v>73</v>
      </c>
      <c r="AY303" s="83" t="s">
        <v>72</v>
      </c>
      <c r="AZ303" s="83" t="s">
        <v>72</v>
      </c>
      <c r="BA303" s="83" t="s">
        <v>73</v>
      </c>
      <c r="BB303" s="83" t="s">
        <v>63</v>
      </c>
      <c r="BC303" s="83" t="s">
        <v>73</v>
      </c>
      <c r="BD303" s="83" t="s">
        <v>982</v>
      </c>
      <c r="BE303" s="83" t="s">
        <v>73</v>
      </c>
      <c r="BF303" s="83"/>
      <c r="BG303" s="87" t="s">
        <v>846</v>
      </c>
      <c r="BH303" s="86" t="s">
        <v>60</v>
      </c>
      <c r="BI303" s="76" t="s">
        <v>1414</v>
      </c>
      <c r="BJ303">
        <v>10</v>
      </c>
      <c r="BK303" s="87">
        <v>44</v>
      </c>
      <c r="BL303" s="87"/>
      <c r="BM303" s="86" t="s">
        <v>1126</v>
      </c>
      <c r="BN303" s="86" t="s">
        <v>1132</v>
      </c>
      <c r="BO303" s="87" t="s">
        <v>115</v>
      </c>
      <c r="BP303" s="87"/>
      <c r="BQ303" s="87" t="s">
        <v>1472</v>
      </c>
      <c r="BR303" s="86" t="s">
        <v>1445</v>
      </c>
      <c r="BS303" s="86">
        <v>1</v>
      </c>
      <c r="BT303" s="86" t="s">
        <v>1444</v>
      </c>
      <c r="BU303" s="86">
        <v>0</v>
      </c>
      <c r="BV303" s="86" t="s">
        <v>63</v>
      </c>
      <c r="BW303" s="86">
        <v>1</v>
      </c>
      <c r="BX303" s="86" t="s">
        <v>1447</v>
      </c>
      <c r="BY303" s="86">
        <v>0</v>
      </c>
      <c r="BZ303" s="86" t="s">
        <v>1449</v>
      </c>
      <c r="CA303" s="86">
        <v>0</v>
      </c>
      <c r="CB303" s="86" t="s">
        <v>1452</v>
      </c>
      <c r="CC303" s="86">
        <v>0</v>
      </c>
      <c r="CD303" s="86" t="s">
        <v>1454</v>
      </c>
      <c r="CE303" s="86">
        <v>1</v>
      </c>
      <c r="CF303" s="86" t="s">
        <v>226</v>
      </c>
      <c r="CG303" s="86">
        <v>0</v>
      </c>
      <c r="CH303" s="86" t="s">
        <v>1454</v>
      </c>
      <c r="CI303" s="86">
        <v>1</v>
      </c>
      <c r="CJ303" s="86" t="s">
        <v>1454</v>
      </c>
      <c r="CK303" s="86">
        <v>1</v>
      </c>
      <c r="CL303" s="86" t="s">
        <v>226</v>
      </c>
      <c r="CM303" s="86">
        <v>0</v>
      </c>
      <c r="CN303" s="86" t="s">
        <v>1454</v>
      </c>
      <c r="CO303" s="86">
        <v>1</v>
      </c>
      <c r="CP303" s="87" t="s">
        <v>1477</v>
      </c>
      <c r="CQ303" s="152">
        <v>0</v>
      </c>
    </row>
    <row r="304" spans="1:95" ht="13.2" x14ac:dyDescent="0.25">
      <c r="A304" s="82">
        <v>45574.436787789353</v>
      </c>
      <c r="B304" s="83" t="s">
        <v>983</v>
      </c>
      <c r="C304" s="84" t="s">
        <v>984</v>
      </c>
      <c r="D304" s="83">
        <v>13.4</v>
      </c>
      <c r="E304" s="83">
        <v>0.13</v>
      </c>
      <c r="F304" s="83" t="s">
        <v>423</v>
      </c>
      <c r="G304" s="83" t="s">
        <v>76</v>
      </c>
      <c r="H304" s="83" t="s">
        <v>887</v>
      </c>
      <c r="I304" s="83" t="s">
        <v>63</v>
      </c>
      <c r="J304" s="83" t="s">
        <v>64</v>
      </c>
      <c r="K304" s="83" t="s">
        <v>64</v>
      </c>
      <c r="L304" s="83" t="s">
        <v>64</v>
      </c>
      <c r="M304" s="83" t="s">
        <v>78</v>
      </c>
      <c r="N304" s="83" t="s">
        <v>64</v>
      </c>
      <c r="O304" s="83" t="s">
        <v>64</v>
      </c>
      <c r="P304" s="83" t="s">
        <v>84</v>
      </c>
      <c r="Q304" s="83" t="s">
        <v>84</v>
      </c>
      <c r="R304" s="83" t="s">
        <v>64</v>
      </c>
      <c r="S304" s="83" t="s">
        <v>64</v>
      </c>
      <c r="T304" s="83" t="s">
        <v>64</v>
      </c>
      <c r="U304" s="83" t="s">
        <v>84</v>
      </c>
      <c r="V304" s="83" t="s">
        <v>64</v>
      </c>
      <c r="W304" s="83" t="s">
        <v>64</v>
      </c>
      <c r="X304" s="83" t="s">
        <v>64</v>
      </c>
      <c r="Y304" s="83" t="s">
        <v>64</v>
      </c>
      <c r="Z304" s="83" t="s">
        <v>65</v>
      </c>
      <c r="AA304" s="83" t="s">
        <v>65</v>
      </c>
      <c r="AB304" s="83" t="s">
        <v>66</v>
      </c>
      <c r="AC304" s="83" t="s">
        <v>66</v>
      </c>
      <c r="AD304" s="83" t="s">
        <v>65</v>
      </c>
      <c r="AE304" s="83" t="s">
        <v>65</v>
      </c>
      <c r="AF304" s="83" t="s">
        <v>66</v>
      </c>
      <c r="AG304" s="83" t="s">
        <v>65</v>
      </c>
      <c r="AH304" s="83" t="s">
        <v>66</v>
      </c>
      <c r="AI304" s="83" t="s">
        <v>79</v>
      </c>
      <c r="AJ304" s="83" t="s">
        <v>65</v>
      </c>
      <c r="AK304" s="83" t="s">
        <v>65</v>
      </c>
      <c r="AL304" s="83" t="s">
        <v>65</v>
      </c>
      <c r="AM304" s="83" t="s">
        <v>66</v>
      </c>
      <c r="AN304" s="83" t="s">
        <v>65</v>
      </c>
      <c r="AO304" s="83" t="s">
        <v>66</v>
      </c>
      <c r="AP304" s="83" t="s">
        <v>67</v>
      </c>
      <c r="AQ304" s="83" t="s">
        <v>67</v>
      </c>
      <c r="AR304" s="83" t="s">
        <v>63</v>
      </c>
      <c r="AS304" s="83" t="s">
        <v>947</v>
      </c>
      <c r="AT304" s="83" t="s">
        <v>169</v>
      </c>
      <c r="AU304" s="83" t="s">
        <v>70</v>
      </c>
      <c r="AV304" s="83" t="s">
        <v>71</v>
      </c>
      <c r="AW304" s="83" t="s">
        <v>73</v>
      </c>
      <c r="AX304" s="83" t="s">
        <v>63</v>
      </c>
      <c r="AY304" s="83" t="s">
        <v>72</v>
      </c>
      <c r="AZ304" s="83" t="s">
        <v>72</v>
      </c>
      <c r="BA304" s="83" t="s">
        <v>72</v>
      </c>
      <c r="BB304" s="83" t="s">
        <v>63</v>
      </c>
      <c r="BC304" s="83" t="s">
        <v>73</v>
      </c>
      <c r="BD304" s="83"/>
      <c r="BE304" s="83" t="s">
        <v>73</v>
      </c>
      <c r="BF304" s="83"/>
      <c r="BG304" s="87" t="s">
        <v>846</v>
      </c>
      <c r="BH304" s="86" t="s">
        <v>60</v>
      </c>
      <c r="BI304" s="76" t="s">
        <v>1414</v>
      </c>
      <c r="BJ304">
        <v>13</v>
      </c>
      <c r="BK304" s="87">
        <v>57</v>
      </c>
      <c r="BL304" s="87"/>
      <c r="BM304" s="86" t="s">
        <v>1126</v>
      </c>
      <c r="BN304" s="86" t="s">
        <v>1132</v>
      </c>
      <c r="BO304" s="87" t="s">
        <v>947</v>
      </c>
      <c r="BP304" s="87"/>
      <c r="BQ304" s="87" t="s">
        <v>1472</v>
      </c>
      <c r="BR304" s="86" t="s">
        <v>1445</v>
      </c>
      <c r="BS304" s="86">
        <v>1</v>
      </c>
      <c r="BT304" s="86" t="s">
        <v>1445</v>
      </c>
      <c r="BU304" s="86">
        <v>1</v>
      </c>
      <c r="BV304" s="86" t="s">
        <v>63</v>
      </c>
      <c r="BW304" s="86">
        <v>1</v>
      </c>
      <c r="BX304" s="86" t="s">
        <v>1447</v>
      </c>
      <c r="BY304" s="86">
        <v>0</v>
      </c>
      <c r="BZ304" s="86" t="s">
        <v>1470</v>
      </c>
      <c r="CA304" s="86">
        <v>2</v>
      </c>
      <c r="CB304" s="86" t="s">
        <v>1452</v>
      </c>
      <c r="CC304" s="86">
        <v>0</v>
      </c>
      <c r="CD304" s="86" t="s">
        <v>226</v>
      </c>
      <c r="CE304" s="86">
        <v>0</v>
      </c>
      <c r="CF304" s="86" t="s">
        <v>1454</v>
      </c>
      <c r="CG304" s="86">
        <v>1</v>
      </c>
      <c r="CH304" s="86" t="s">
        <v>1454</v>
      </c>
      <c r="CI304" s="86">
        <v>1</v>
      </c>
      <c r="CJ304" s="86" t="s">
        <v>1454</v>
      </c>
      <c r="CK304" s="86">
        <v>1</v>
      </c>
      <c r="CL304" s="86" t="s">
        <v>1454</v>
      </c>
      <c r="CM304" s="86">
        <v>1</v>
      </c>
      <c r="CN304" s="86" t="s">
        <v>1454</v>
      </c>
      <c r="CO304" s="86">
        <v>1</v>
      </c>
      <c r="CP304" s="87" t="s">
        <v>1478</v>
      </c>
      <c r="CQ304" s="152">
        <v>1</v>
      </c>
    </row>
    <row r="305" spans="1:95" ht="13.2" x14ac:dyDescent="0.25">
      <c r="A305" s="82">
        <v>45574.437553425931</v>
      </c>
      <c r="B305" s="83" t="s">
        <v>985</v>
      </c>
      <c r="C305" s="84" t="s">
        <v>986</v>
      </c>
      <c r="D305" s="83">
        <v>79.459999999999994</v>
      </c>
      <c r="E305" s="83">
        <v>0.25</v>
      </c>
      <c r="F305" s="83" t="s">
        <v>423</v>
      </c>
      <c r="G305" s="83" t="s">
        <v>539</v>
      </c>
      <c r="H305" s="83" t="s">
        <v>849</v>
      </c>
      <c r="I305" s="83" t="s">
        <v>63</v>
      </c>
      <c r="J305" s="83" t="s">
        <v>145</v>
      </c>
      <c r="K305" s="83" t="s">
        <v>78</v>
      </c>
      <c r="L305" s="83" t="s">
        <v>64</v>
      </c>
      <c r="M305" s="83" t="s">
        <v>84</v>
      </c>
      <c r="N305" s="83" t="s">
        <v>64</v>
      </c>
      <c r="O305" s="83" t="s">
        <v>64</v>
      </c>
      <c r="P305" s="83" t="s">
        <v>78</v>
      </c>
      <c r="Q305" s="83" t="s">
        <v>64</v>
      </c>
      <c r="R305" s="83" t="s">
        <v>64</v>
      </c>
      <c r="S305" s="83" t="s">
        <v>78</v>
      </c>
      <c r="T305" s="83" t="s">
        <v>64</v>
      </c>
      <c r="U305" s="83" t="s">
        <v>78</v>
      </c>
      <c r="V305" s="83" t="s">
        <v>64</v>
      </c>
      <c r="W305" s="83" t="s">
        <v>78</v>
      </c>
      <c r="X305" s="83" t="s">
        <v>64</v>
      </c>
      <c r="Y305" s="83" t="s">
        <v>64</v>
      </c>
      <c r="Z305" s="83" t="s">
        <v>66</v>
      </c>
      <c r="AA305" s="83" t="s">
        <v>79</v>
      </c>
      <c r="AB305" s="83" t="s">
        <v>66</v>
      </c>
      <c r="AC305" s="83" t="s">
        <v>66</v>
      </c>
      <c r="AD305" s="83" t="s">
        <v>79</v>
      </c>
      <c r="AE305" s="83" t="s">
        <v>66</v>
      </c>
      <c r="AF305" s="83" t="s">
        <v>66</v>
      </c>
      <c r="AG305" s="83" t="s">
        <v>66</v>
      </c>
      <c r="AH305" s="83" t="s">
        <v>66</v>
      </c>
      <c r="AI305" s="83" t="s">
        <v>79</v>
      </c>
      <c r="AJ305" s="83" t="s">
        <v>66</v>
      </c>
      <c r="AK305" s="83" t="s">
        <v>66</v>
      </c>
      <c r="AL305" s="83" t="s">
        <v>66</v>
      </c>
      <c r="AM305" s="83" t="s">
        <v>66</v>
      </c>
      <c r="AN305" s="83" t="s">
        <v>66</v>
      </c>
      <c r="AO305" s="83" t="s">
        <v>66</v>
      </c>
      <c r="AP305" s="83" t="s">
        <v>67</v>
      </c>
      <c r="AQ305" s="83" t="s">
        <v>67</v>
      </c>
      <c r="AR305" s="83" t="s">
        <v>73</v>
      </c>
      <c r="AS305" s="83" t="s">
        <v>987</v>
      </c>
      <c r="AT305" s="83" t="s">
        <v>87</v>
      </c>
      <c r="AU305" s="83" t="s">
        <v>67</v>
      </c>
      <c r="AV305" s="83" t="s">
        <v>67</v>
      </c>
      <c r="AW305" s="83" t="s">
        <v>63</v>
      </c>
      <c r="AX305" s="83" t="s">
        <v>73</v>
      </c>
      <c r="AY305" s="83" t="s">
        <v>63</v>
      </c>
      <c r="AZ305" s="83" t="s">
        <v>73</v>
      </c>
      <c r="BA305" s="83" t="s">
        <v>63</v>
      </c>
      <c r="BB305" s="83" t="s">
        <v>73</v>
      </c>
      <c r="BC305" s="83" t="s">
        <v>73</v>
      </c>
      <c r="BD305" s="83" t="s">
        <v>197</v>
      </c>
      <c r="BE305" s="83" t="s">
        <v>73</v>
      </c>
      <c r="BF305" s="83" t="s">
        <v>122</v>
      </c>
      <c r="BG305" s="87" t="s">
        <v>846</v>
      </c>
      <c r="BH305" s="86" t="s">
        <v>60</v>
      </c>
      <c r="BI305" s="76" t="s">
        <v>1414</v>
      </c>
      <c r="BJ305">
        <v>9</v>
      </c>
      <c r="BK305" s="87">
        <v>46</v>
      </c>
      <c r="BL305" s="87"/>
      <c r="BM305" s="86" t="s">
        <v>1126</v>
      </c>
      <c r="BN305" s="86" t="s">
        <v>1132</v>
      </c>
      <c r="BO305" s="87" t="s">
        <v>247</v>
      </c>
      <c r="BP305" s="87"/>
      <c r="BQ305" s="87" t="s">
        <v>1472</v>
      </c>
      <c r="BR305" s="86" t="s">
        <v>1445</v>
      </c>
      <c r="BS305" s="86">
        <v>1</v>
      </c>
      <c r="BT305" s="86" t="s">
        <v>1445</v>
      </c>
      <c r="BU305" s="86">
        <v>1</v>
      </c>
      <c r="BV305" s="86" t="s">
        <v>73</v>
      </c>
      <c r="BW305" s="86">
        <v>0</v>
      </c>
      <c r="BX305" s="86" t="s">
        <v>1448</v>
      </c>
      <c r="BY305" s="86">
        <v>1</v>
      </c>
      <c r="BZ305" s="86" t="s">
        <v>1450</v>
      </c>
      <c r="CA305" s="86">
        <v>1</v>
      </c>
      <c r="CB305" s="86" t="s">
        <v>1453</v>
      </c>
      <c r="CC305" s="86">
        <v>1</v>
      </c>
      <c r="CD305" s="86" t="s">
        <v>1454</v>
      </c>
      <c r="CE305" s="86">
        <v>1</v>
      </c>
      <c r="CF305" s="86" t="s">
        <v>226</v>
      </c>
      <c r="CG305" s="86">
        <v>0</v>
      </c>
      <c r="CH305" s="86" t="s">
        <v>1454</v>
      </c>
      <c r="CI305" s="86">
        <v>1</v>
      </c>
      <c r="CJ305" s="86" t="s">
        <v>226</v>
      </c>
      <c r="CK305" s="86">
        <v>0</v>
      </c>
      <c r="CL305" s="86" t="s">
        <v>1454</v>
      </c>
      <c r="CM305" s="86">
        <v>1</v>
      </c>
      <c r="CN305" s="86" t="s">
        <v>226</v>
      </c>
      <c r="CO305" s="86">
        <v>0</v>
      </c>
      <c r="CP305" s="87" t="s">
        <v>1477</v>
      </c>
      <c r="CQ305" s="152">
        <v>0</v>
      </c>
    </row>
    <row r="306" spans="1:95" ht="13.2" x14ac:dyDescent="0.25">
      <c r="A306" s="82">
        <v>45574.439279120372</v>
      </c>
      <c r="B306" s="83" t="s">
        <v>988</v>
      </c>
      <c r="C306" s="84" t="s">
        <v>989</v>
      </c>
      <c r="D306" s="83">
        <v>50</v>
      </c>
      <c r="E306" s="83">
        <v>0.25</v>
      </c>
      <c r="F306" s="83" t="s">
        <v>423</v>
      </c>
      <c r="G306" s="83" t="s">
        <v>76</v>
      </c>
      <c r="H306" s="83" t="s">
        <v>849</v>
      </c>
      <c r="I306" s="83" t="s">
        <v>63</v>
      </c>
      <c r="J306" s="83" t="s">
        <v>64</v>
      </c>
      <c r="K306" s="83" t="s">
        <v>64</v>
      </c>
      <c r="L306" s="83" t="s">
        <v>64</v>
      </c>
      <c r="M306" s="83" t="s">
        <v>84</v>
      </c>
      <c r="N306" s="83" t="s">
        <v>64</v>
      </c>
      <c r="O306" s="83" t="s">
        <v>64</v>
      </c>
      <c r="P306" s="83" t="s">
        <v>84</v>
      </c>
      <c r="Q306" s="83" t="s">
        <v>84</v>
      </c>
      <c r="R306" s="83" t="s">
        <v>64</v>
      </c>
      <c r="S306" s="83" t="s">
        <v>84</v>
      </c>
      <c r="T306" s="83" t="s">
        <v>64</v>
      </c>
      <c r="U306" s="83" t="s">
        <v>64</v>
      </c>
      <c r="V306" s="83" t="s">
        <v>84</v>
      </c>
      <c r="W306" s="83" t="s">
        <v>64</v>
      </c>
      <c r="X306" s="83" t="s">
        <v>64</v>
      </c>
      <c r="Y306" s="83" t="s">
        <v>84</v>
      </c>
      <c r="Z306" s="83" t="s">
        <v>66</v>
      </c>
      <c r="AA306" s="83" t="s">
        <v>66</v>
      </c>
      <c r="AB306" s="83" t="s">
        <v>66</v>
      </c>
      <c r="AC306" s="83" t="s">
        <v>66</v>
      </c>
      <c r="AD306" s="83" t="s">
        <v>66</v>
      </c>
      <c r="AE306" s="83" t="s">
        <v>66</v>
      </c>
      <c r="AF306" s="83" t="s">
        <v>79</v>
      </c>
      <c r="AG306" s="83" t="s">
        <v>66</v>
      </c>
      <c r="AH306" s="83" t="s">
        <v>79</v>
      </c>
      <c r="AI306" s="83" t="s">
        <v>79</v>
      </c>
      <c r="AJ306" s="83" t="s">
        <v>66</v>
      </c>
      <c r="AK306" s="83" t="s">
        <v>66</v>
      </c>
      <c r="AL306" s="83" t="s">
        <v>66</v>
      </c>
      <c r="AM306" s="83" t="s">
        <v>66</v>
      </c>
      <c r="AN306" s="83" t="s">
        <v>79</v>
      </c>
      <c r="AO306" s="83" t="s">
        <v>66</v>
      </c>
      <c r="AP306" s="83" t="s">
        <v>67</v>
      </c>
      <c r="AQ306" s="83" t="s">
        <v>67</v>
      </c>
      <c r="AR306" s="83" t="s">
        <v>86</v>
      </c>
      <c r="AS306" s="83" t="s">
        <v>990</v>
      </c>
      <c r="AT306" s="83" t="s">
        <v>87</v>
      </c>
      <c r="AU306" s="83" t="s">
        <v>93</v>
      </c>
      <c r="AV306" s="83" t="s">
        <v>71</v>
      </c>
      <c r="AW306" s="83" t="s">
        <v>73</v>
      </c>
      <c r="AX306" s="83" t="s">
        <v>73</v>
      </c>
      <c r="AY306" s="83" t="s">
        <v>72</v>
      </c>
      <c r="AZ306" s="83" t="s">
        <v>73</v>
      </c>
      <c r="BA306" s="83" t="s">
        <v>63</v>
      </c>
      <c r="BB306" s="83" t="s">
        <v>73</v>
      </c>
      <c r="BC306" s="83" t="s">
        <v>73</v>
      </c>
      <c r="BD306" s="83"/>
      <c r="BE306" s="83" t="s">
        <v>73</v>
      </c>
      <c r="BF306" s="83"/>
      <c r="BG306" s="87" t="s">
        <v>846</v>
      </c>
      <c r="BH306" s="86" t="s">
        <v>60</v>
      </c>
      <c r="BI306" s="76" t="s">
        <v>1414</v>
      </c>
      <c r="BJ306">
        <v>10</v>
      </c>
      <c r="BK306" s="87">
        <v>45</v>
      </c>
      <c r="BL306" s="87"/>
      <c r="BM306" s="86" t="s">
        <v>1126</v>
      </c>
      <c r="BN306" s="86" t="s">
        <v>1132</v>
      </c>
      <c r="BO306" s="87" t="s">
        <v>1428</v>
      </c>
      <c r="BP306" s="87"/>
      <c r="BQ306" s="87" t="s">
        <v>1472</v>
      </c>
      <c r="BR306" s="86" t="s">
        <v>1445</v>
      </c>
      <c r="BS306" s="86">
        <v>1</v>
      </c>
      <c r="BT306" s="86" t="s">
        <v>1445</v>
      </c>
      <c r="BU306" s="86">
        <v>1</v>
      </c>
      <c r="BV306" s="86" t="s">
        <v>63</v>
      </c>
      <c r="BW306" s="86">
        <v>1</v>
      </c>
      <c r="BX306" s="86" t="s">
        <v>1448</v>
      </c>
      <c r="BY306" s="86">
        <v>1</v>
      </c>
      <c r="BZ306" s="86" t="s">
        <v>1449</v>
      </c>
      <c r="CA306" s="86">
        <v>0</v>
      </c>
      <c r="CB306" s="86" t="s">
        <v>1452</v>
      </c>
      <c r="CC306" s="86">
        <v>0</v>
      </c>
      <c r="CD306" s="86" t="s">
        <v>226</v>
      </c>
      <c r="CE306" s="86">
        <v>0</v>
      </c>
      <c r="CF306" s="86" t="s">
        <v>226</v>
      </c>
      <c r="CG306" s="86">
        <v>0</v>
      </c>
      <c r="CH306" s="86" t="s">
        <v>1454</v>
      </c>
      <c r="CI306" s="86">
        <v>1</v>
      </c>
      <c r="CJ306" s="86" t="s">
        <v>226</v>
      </c>
      <c r="CK306" s="86">
        <v>0</v>
      </c>
      <c r="CL306" s="86" t="s">
        <v>1454</v>
      </c>
      <c r="CM306" s="86">
        <v>1</v>
      </c>
      <c r="CN306" s="86" t="s">
        <v>226</v>
      </c>
      <c r="CO306" s="86">
        <v>0</v>
      </c>
      <c r="CP306" s="87" t="s">
        <v>1477</v>
      </c>
      <c r="CQ306" s="152">
        <v>0</v>
      </c>
    </row>
    <row r="307" spans="1:95" ht="13.2" x14ac:dyDescent="0.25">
      <c r="A307" s="82">
        <v>45574.439649525462</v>
      </c>
      <c r="B307" s="83" t="s">
        <v>991</v>
      </c>
      <c r="C307" s="84" t="s">
        <v>992</v>
      </c>
      <c r="D307" s="83">
        <v>25</v>
      </c>
      <c r="E307" s="83">
        <v>0.17</v>
      </c>
      <c r="F307" s="83" t="s">
        <v>423</v>
      </c>
      <c r="G307" s="83" t="s">
        <v>76</v>
      </c>
      <c r="H307" s="83" t="s">
        <v>863</v>
      </c>
      <c r="I307" s="83" t="s">
        <v>63</v>
      </c>
      <c r="J307" s="83" t="s">
        <v>64</v>
      </c>
      <c r="K307" s="83" t="s">
        <v>64</v>
      </c>
      <c r="L307" s="83" t="s">
        <v>64</v>
      </c>
      <c r="M307" s="83" t="s">
        <v>84</v>
      </c>
      <c r="N307" s="83" t="s">
        <v>84</v>
      </c>
      <c r="O307" s="83" t="s">
        <v>64</v>
      </c>
      <c r="P307" s="83" t="s">
        <v>84</v>
      </c>
      <c r="Q307" s="83" t="s">
        <v>64</v>
      </c>
      <c r="R307" s="83" t="s">
        <v>64</v>
      </c>
      <c r="S307" s="83" t="s">
        <v>64</v>
      </c>
      <c r="T307" s="83" t="s">
        <v>64</v>
      </c>
      <c r="U307" s="83" t="s">
        <v>64</v>
      </c>
      <c r="V307" s="83" t="s">
        <v>64</v>
      </c>
      <c r="W307" s="83" t="s">
        <v>64</v>
      </c>
      <c r="X307" s="83" t="s">
        <v>84</v>
      </c>
      <c r="Y307" s="83" t="s">
        <v>64</v>
      </c>
      <c r="Z307" s="83" t="s">
        <v>65</v>
      </c>
      <c r="AA307" s="83" t="s">
        <v>65</v>
      </c>
      <c r="AB307" s="83" t="s">
        <v>66</v>
      </c>
      <c r="AC307" s="83" t="s">
        <v>66</v>
      </c>
      <c r="AD307" s="83" t="s">
        <v>65</v>
      </c>
      <c r="AE307" s="83" t="s">
        <v>66</v>
      </c>
      <c r="AF307" s="83" t="s">
        <v>66</v>
      </c>
      <c r="AG307" s="83" t="s">
        <v>66</v>
      </c>
      <c r="AH307" s="83" t="s">
        <v>65</v>
      </c>
      <c r="AI307" s="83" t="s">
        <v>65</v>
      </c>
      <c r="AJ307" s="83" t="s">
        <v>66</v>
      </c>
      <c r="AK307" s="83" t="s">
        <v>66</v>
      </c>
      <c r="AL307" s="83" t="s">
        <v>65</v>
      </c>
      <c r="AM307" s="83" t="s">
        <v>65</v>
      </c>
      <c r="AN307" s="83" t="s">
        <v>65</v>
      </c>
      <c r="AO307" s="83" t="s">
        <v>65</v>
      </c>
      <c r="AP307" s="83" t="s">
        <v>67</v>
      </c>
      <c r="AQ307" s="83" t="s">
        <v>67</v>
      </c>
      <c r="AR307" s="83" t="s">
        <v>86</v>
      </c>
      <c r="AS307" s="83" t="s">
        <v>115</v>
      </c>
      <c r="AT307" s="83" t="s">
        <v>69</v>
      </c>
      <c r="AU307" s="83" t="s">
        <v>93</v>
      </c>
      <c r="AV307" s="83" t="s">
        <v>71</v>
      </c>
      <c r="AW307" s="83" t="s">
        <v>63</v>
      </c>
      <c r="AX307" s="83" t="s">
        <v>72</v>
      </c>
      <c r="AY307" s="83" t="s">
        <v>63</v>
      </c>
      <c r="AZ307" s="83" t="s">
        <v>63</v>
      </c>
      <c r="BA307" s="83" t="s">
        <v>63</v>
      </c>
      <c r="BB307" s="83" t="s">
        <v>72</v>
      </c>
      <c r="BC307" s="83" t="s">
        <v>73</v>
      </c>
      <c r="BD307" s="83"/>
      <c r="BE307" s="83" t="s">
        <v>73</v>
      </c>
      <c r="BF307" s="83"/>
      <c r="BG307" s="87" t="s">
        <v>846</v>
      </c>
      <c r="BH307" s="86" t="s">
        <v>60</v>
      </c>
      <c r="BI307" s="76" t="s">
        <v>1414</v>
      </c>
      <c r="BJ307">
        <v>12</v>
      </c>
      <c r="BK307" s="87">
        <v>54</v>
      </c>
      <c r="BL307" s="87"/>
      <c r="BM307" s="86" t="s">
        <v>1126</v>
      </c>
      <c r="BN307" s="86" t="s">
        <v>1132</v>
      </c>
      <c r="BO307" s="87" t="s">
        <v>115</v>
      </c>
      <c r="BP307" s="87"/>
      <c r="BQ307" s="87" t="s">
        <v>1472</v>
      </c>
      <c r="BR307" s="86" t="s">
        <v>1445</v>
      </c>
      <c r="BS307" s="86">
        <v>1</v>
      </c>
      <c r="BT307" s="86" t="s">
        <v>1445</v>
      </c>
      <c r="BU307" s="86">
        <v>1</v>
      </c>
      <c r="BV307" s="86" t="s">
        <v>63</v>
      </c>
      <c r="BW307" s="86">
        <v>1</v>
      </c>
      <c r="BX307" s="86" t="s">
        <v>1447</v>
      </c>
      <c r="BY307" s="86">
        <v>0</v>
      </c>
      <c r="BZ307" s="86" t="s">
        <v>1449</v>
      </c>
      <c r="CA307" s="86">
        <v>0</v>
      </c>
      <c r="CB307" s="86" t="s">
        <v>1452</v>
      </c>
      <c r="CC307" s="86">
        <v>0</v>
      </c>
      <c r="CD307" s="86" t="s">
        <v>1454</v>
      </c>
      <c r="CE307" s="86">
        <v>1</v>
      </c>
      <c r="CF307" s="86" t="s">
        <v>1454</v>
      </c>
      <c r="CG307" s="86">
        <v>1</v>
      </c>
      <c r="CH307" s="86" t="s">
        <v>1454</v>
      </c>
      <c r="CI307" s="86">
        <v>1</v>
      </c>
      <c r="CJ307" s="86" t="s">
        <v>1454</v>
      </c>
      <c r="CK307" s="86">
        <v>1</v>
      </c>
      <c r="CL307" s="86" t="s">
        <v>1454</v>
      </c>
      <c r="CM307" s="86">
        <v>1</v>
      </c>
      <c r="CN307" s="86" t="s">
        <v>1454</v>
      </c>
      <c r="CO307" s="86">
        <v>1</v>
      </c>
      <c r="CP307" s="87" t="s">
        <v>1478</v>
      </c>
      <c r="CQ307" s="152">
        <v>1</v>
      </c>
    </row>
    <row r="308" spans="1:95" ht="13.2" x14ac:dyDescent="0.25">
      <c r="A308" s="82">
        <v>45574.442367407406</v>
      </c>
      <c r="B308" s="83" t="s">
        <v>993</v>
      </c>
      <c r="C308" s="84" t="s">
        <v>994</v>
      </c>
      <c r="D308" s="83">
        <v>70.5</v>
      </c>
      <c r="E308" s="83">
        <v>0.33</v>
      </c>
      <c r="F308" s="83" t="s">
        <v>423</v>
      </c>
      <c r="G308" s="83" t="s">
        <v>76</v>
      </c>
      <c r="H308" s="83" t="s">
        <v>995</v>
      </c>
      <c r="I308" s="83" t="s">
        <v>63</v>
      </c>
      <c r="J308" s="83" t="s">
        <v>145</v>
      </c>
      <c r="K308" s="83" t="s">
        <v>84</v>
      </c>
      <c r="L308" s="83" t="s">
        <v>64</v>
      </c>
      <c r="M308" s="83" t="s">
        <v>84</v>
      </c>
      <c r="N308" s="83" t="s">
        <v>64</v>
      </c>
      <c r="O308" s="83" t="s">
        <v>84</v>
      </c>
      <c r="P308" s="83" t="s">
        <v>78</v>
      </c>
      <c r="Q308" s="83" t="s">
        <v>64</v>
      </c>
      <c r="R308" s="83" t="s">
        <v>64</v>
      </c>
      <c r="S308" s="83" t="s">
        <v>64</v>
      </c>
      <c r="T308" s="83" t="s">
        <v>64</v>
      </c>
      <c r="U308" s="83" t="s">
        <v>64</v>
      </c>
      <c r="V308" s="83" t="s">
        <v>84</v>
      </c>
      <c r="W308" s="83" t="s">
        <v>64</v>
      </c>
      <c r="X308" s="83" t="s">
        <v>64</v>
      </c>
      <c r="Y308" s="83" t="s">
        <v>78</v>
      </c>
      <c r="Z308" s="83" t="s">
        <v>66</v>
      </c>
      <c r="AA308" s="83" t="s">
        <v>65</v>
      </c>
      <c r="AB308" s="83" t="s">
        <v>66</v>
      </c>
      <c r="AC308" s="83" t="s">
        <v>65</v>
      </c>
      <c r="AD308" s="83" t="s">
        <v>65</v>
      </c>
      <c r="AE308" s="83" t="s">
        <v>66</v>
      </c>
      <c r="AF308" s="83" t="s">
        <v>66</v>
      </c>
      <c r="AG308" s="83" t="s">
        <v>65</v>
      </c>
      <c r="AH308" s="83" t="s">
        <v>79</v>
      </c>
      <c r="AI308" s="83" t="s">
        <v>66</v>
      </c>
      <c r="AJ308" s="83" t="s">
        <v>65</v>
      </c>
      <c r="AK308" s="83" t="s">
        <v>65</v>
      </c>
      <c r="AL308" s="83" t="s">
        <v>79</v>
      </c>
      <c r="AM308" s="83" t="s">
        <v>66</v>
      </c>
      <c r="AN308" s="83" t="s">
        <v>65</v>
      </c>
      <c r="AO308" s="83" t="s">
        <v>65</v>
      </c>
      <c r="AP308" s="83" t="s">
        <v>67</v>
      </c>
      <c r="AQ308" s="83" t="s">
        <v>67</v>
      </c>
      <c r="AR308" s="83" t="s">
        <v>86</v>
      </c>
      <c r="AS308" s="83" t="s">
        <v>68</v>
      </c>
      <c r="AT308" s="83" t="s">
        <v>69</v>
      </c>
      <c r="AU308" s="83" t="s">
        <v>93</v>
      </c>
      <c r="AV308" s="83" t="s">
        <v>71</v>
      </c>
      <c r="AW308" s="83" t="s">
        <v>72</v>
      </c>
      <c r="AX308" s="83" t="s">
        <v>73</v>
      </c>
      <c r="AY308" s="83" t="s">
        <v>73</v>
      </c>
      <c r="AZ308" s="83" t="s">
        <v>72</v>
      </c>
      <c r="BA308" s="83" t="s">
        <v>72</v>
      </c>
      <c r="BB308" s="83" t="s">
        <v>72</v>
      </c>
      <c r="BC308" s="83" t="s">
        <v>73</v>
      </c>
      <c r="BD308" s="83"/>
      <c r="BE308" s="83" t="s">
        <v>73</v>
      </c>
      <c r="BF308" s="83"/>
      <c r="BG308" s="87" t="s">
        <v>846</v>
      </c>
      <c r="BH308" s="86" t="s">
        <v>60</v>
      </c>
      <c r="BI308" s="76" t="s">
        <v>1414</v>
      </c>
      <c r="BJ308">
        <v>9</v>
      </c>
      <c r="BK308" s="87">
        <v>53</v>
      </c>
      <c r="BL308" s="87"/>
      <c r="BM308" s="86" t="s">
        <v>1126</v>
      </c>
      <c r="BN308" s="86" t="s">
        <v>1132</v>
      </c>
      <c r="BO308" s="87" t="s">
        <v>68</v>
      </c>
      <c r="BP308" s="87"/>
      <c r="BQ308" s="87" t="s">
        <v>1472</v>
      </c>
      <c r="BR308" s="86" t="s">
        <v>1445</v>
      </c>
      <c r="BS308" s="86">
        <v>1</v>
      </c>
      <c r="BT308" s="86" t="s">
        <v>1445</v>
      </c>
      <c r="BU308" s="86">
        <v>1</v>
      </c>
      <c r="BV308" s="86" t="s">
        <v>63</v>
      </c>
      <c r="BW308" s="86">
        <v>1</v>
      </c>
      <c r="BX308" s="86" t="s">
        <v>1447</v>
      </c>
      <c r="BY308" s="86">
        <v>0</v>
      </c>
      <c r="BZ308" s="86" t="s">
        <v>1449</v>
      </c>
      <c r="CA308" s="86">
        <v>0</v>
      </c>
      <c r="CB308" s="86" t="s">
        <v>1452</v>
      </c>
      <c r="CC308" s="86">
        <v>0</v>
      </c>
      <c r="CD308" s="86" t="s">
        <v>1454</v>
      </c>
      <c r="CE308" s="86">
        <v>1</v>
      </c>
      <c r="CF308" s="86" t="s">
        <v>226</v>
      </c>
      <c r="CG308" s="86">
        <v>0</v>
      </c>
      <c r="CH308" s="86" t="s">
        <v>226</v>
      </c>
      <c r="CI308" s="86">
        <v>0</v>
      </c>
      <c r="CJ308" s="86" t="s">
        <v>1454</v>
      </c>
      <c r="CK308" s="86">
        <v>1</v>
      </c>
      <c r="CL308" s="86" t="s">
        <v>1454</v>
      </c>
      <c r="CM308" s="86">
        <v>1</v>
      </c>
      <c r="CN308" s="86" t="s">
        <v>1454</v>
      </c>
      <c r="CO308" s="86">
        <v>1</v>
      </c>
      <c r="CP308" s="87" t="s">
        <v>1477</v>
      </c>
      <c r="CQ308" s="152">
        <v>0</v>
      </c>
    </row>
    <row r="309" spans="1:95" ht="13.2" x14ac:dyDescent="0.25">
      <c r="A309" s="82">
        <v>45574.445538784727</v>
      </c>
      <c r="B309" s="83" t="s">
        <v>998</v>
      </c>
      <c r="C309" s="83" t="s">
        <v>999</v>
      </c>
      <c r="D309" s="83">
        <v>5.6</v>
      </c>
      <c r="E309" s="83">
        <v>0.08</v>
      </c>
      <c r="F309" s="83" t="s">
        <v>423</v>
      </c>
      <c r="G309" s="83" t="s">
        <v>539</v>
      </c>
      <c r="H309" s="83" t="s">
        <v>1000</v>
      </c>
      <c r="I309" s="83" t="s">
        <v>63</v>
      </c>
      <c r="J309" s="83" t="s">
        <v>78</v>
      </c>
      <c r="K309" s="83" t="s">
        <v>78</v>
      </c>
      <c r="L309" s="83" t="s">
        <v>145</v>
      </c>
      <c r="M309" s="83" t="s">
        <v>78</v>
      </c>
      <c r="N309" s="83" t="s">
        <v>64</v>
      </c>
      <c r="O309" s="83" t="s">
        <v>78</v>
      </c>
      <c r="P309" s="83" t="s">
        <v>84</v>
      </c>
      <c r="Q309" s="83" t="s">
        <v>64</v>
      </c>
      <c r="R309" s="83" t="s">
        <v>84</v>
      </c>
      <c r="S309" s="83" t="s">
        <v>64</v>
      </c>
      <c r="T309" s="83" t="s">
        <v>64</v>
      </c>
      <c r="U309" s="83" t="s">
        <v>64</v>
      </c>
      <c r="V309" s="83" t="s">
        <v>64</v>
      </c>
      <c r="W309" s="83" t="s">
        <v>64</v>
      </c>
      <c r="X309" s="83" t="s">
        <v>64</v>
      </c>
      <c r="Y309" s="83" t="s">
        <v>64</v>
      </c>
      <c r="Z309" s="83" t="s">
        <v>66</v>
      </c>
      <c r="AA309" s="83" t="s">
        <v>65</v>
      </c>
      <c r="AB309" s="83" t="s">
        <v>79</v>
      </c>
      <c r="AC309" s="83" t="s">
        <v>66</v>
      </c>
      <c r="AD309" s="83" t="s">
        <v>79</v>
      </c>
      <c r="AE309" s="83" t="s">
        <v>101</v>
      </c>
      <c r="AF309" s="83" t="s">
        <v>66</v>
      </c>
      <c r="AG309" s="83" t="s">
        <v>65</v>
      </c>
      <c r="AH309" s="83" t="s">
        <v>66</v>
      </c>
      <c r="AI309" s="83" t="s">
        <v>66</v>
      </c>
      <c r="AJ309" s="83" t="s">
        <v>65</v>
      </c>
      <c r="AK309" s="83" t="s">
        <v>65</v>
      </c>
      <c r="AL309" s="83" t="s">
        <v>66</v>
      </c>
      <c r="AM309" s="83" t="s">
        <v>101</v>
      </c>
      <c r="AN309" s="83" t="s">
        <v>66</v>
      </c>
      <c r="AO309" s="83" t="s">
        <v>79</v>
      </c>
      <c r="AP309" s="83" t="s">
        <v>67</v>
      </c>
      <c r="AQ309" s="83" t="s">
        <v>80</v>
      </c>
      <c r="AR309" s="83" t="s">
        <v>86</v>
      </c>
      <c r="AS309" s="83" t="s">
        <v>223</v>
      </c>
      <c r="AT309" s="83" t="s">
        <v>69</v>
      </c>
      <c r="AU309" s="83" t="s">
        <v>70</v>
      </c>
      <c r="AV309" s="83" t="s">
        <v>71</v>
      </c>
      <c r="AW309" s="83" t="s">
        <v>73</v>
      </c>
      <c r="AX309" s="83" t="s">
        <v>72</v>
      </c>
      <c r="AY309" s="83" t="s">
        <v>72</v>
      </c>
      <c r="AZ309" s="83" t="s">
        <v>72</v>
      </c>
      <c r="BA309" s="83" t="s">
        <v>72</v>
      </c>
      <c r="BB309" s="83" t="s">
        <v>72</v>
      </c>
      <c r="BC309" s="83" t="s">
        <v>73</v>
      </c>
      <c r="BD309" s="83"/>
      <c r="BE309" s="83" t="s">
        <v>73</v>
      </c>
      <c r="BF309" s="83"/>
      <c r="BG309" s="87" t="s">
        <v>846</v>
      </c>
      <c r="BH309" s="86" t="s">
        <v>60</v>
      </c>
      <c r="BI309" s="76" t="s">
        <v>1414</v>
      </c>
      <c r="BJ309">
        <v>10</v>
      </c>
      <c r="BK309" s="87">
        <v>46</v>
      </c>
      <c r="BL309" s="87"/>
      <c r="BM309" s="86" t="s">
        <v>1126</v>
      </c>
      <c r="BN309" s="86" t="s">
        <v>1132</v>
      </c>
      <c r="BO309" s="87" t="s">
        <v>68</v>
      </c>
      <c r="BP309" s="87"/>
      <c r="BQ309" s="87" t="s">
        <v>1472</v>
      </c>
      <c r="BR309" s="86" t="s">
        <v>1445</v>
      </c>
      <c r="BS309" s="86">
        <v>1</v>
      </c>
      <c r="BT309" s="86" t="s">
        <v>1444</v>
      </c>
      <c r="BU309" s="86">
        <v>0</v>
      </c>
      <c r="BV309" s="86" t="s">
        <v>63</v>
      </c>
      <c r="BW309" s="86">
        <v>1</v>
      </c>
      <c r="BX309" s="86" t="s">
        <v>1447</v>
      </c>
      <c r="BY309" s="86">
        <v>0</v>
      </c>
      <c r="BZ309" s="86" t="s">
        <v>1470</v>
      </c>
      <c r="CA309" s="86">
        <v>2</v>
      </c>
      <c r="CB309" s="86" t="s">
        <v>1452</v>
      </c>
      <c r="CC309" s="86">
        <v>0</v>
      </c>
      <c r="CD309" s="86" t="s">
        <v>226</v>
      </c>
      <c r="CE309" s="86">
        <v>0</v>
      </c>
      <c r="CF309" s="86" t="s">
        <v>1454</v>
      </c>
      <c r="CG309" s="86">
        <v>1</v>
      </c>
      <c r="CH309" s="86" t="s">
        <v>1454</v>
      </c>
      <c r="CI309" s="86">
        <v>1</v>
      </c>
      <c r="CJ309" s="86" t="s">
        <v>1454</v>
      </c>
      <c r="CK309" s="86">
        <v>1</v>
      </c>
      <c r="CL309" s="86" t="s">
        <v>1454</v>
      </c>
      <c r="CM309" s="86">
        <v>1</v>
      </c>
      <c r="CN309" s="86" t="s">
        <v>1454</v>
      </c>
      <c r="CO309" s="86">
        <v>1</v>
      </c>
      <c r="CP309" s="87" t="s">
        <v>1478</v>
      </c>
      <c r="CQ309" s="152">
        <v>1</v>
      </c>
    </row>
    <row r="310" spans="1:95" ht="13.2" x14ac:dyDescent="0.25">
      <c r="A310" s="82">
        <v>45574.446376504631</v>
      </c>
      <c r="B310" s="83" t="s">
        <v>1001</v>
      </c>
      <c r="C310" s="84" t="s">
        <v>1002</v>
      </c>
      <c r="D310" s="83">
        <v>58</v>
      </c>
      <c r="E310" s="83">
        <v>0.33</v>
      </c>
      <c r="F310" s="83" t="s">
        <v>423</v>
      </c>
      <c r="G310" s="83" t="s">
        <v>76</v>
      </c>
      <c r="H310" s="83" t="s">
        <v>857</v>
      </c>
      <c r="I310" s="83" t="s">
        <v>63</v>
      </c>
      <c r="J310" s="83" t="s">
        <v>64</v>
      </c>
      <c r="K310" s="83" t="s">
        <v>84</v>
      </c>
      <c r="L310" s="83" t="s">
        <v>64</v>
      </c>
      <c r="M310" s="83" t="s">
        <v>64</v>
      </c>
      <c r="N310" s="83" t="s">
        <v>64</v>
      </c>
      <c r="O310" s="83" t="s">
        <v>64</v>
      </c>
      <c r="P310" s="83" t="s">
        <v>64</v>
      </c>
      <c r="Q310" s="83" t="s">
        <v>84</v>
      </c>
      <c r="R310" s="83" t="s">
        <v>64</v>
      </c>
      <c r="S310" s="83" t="s">
        <v>64</v>
      </c>
      <c r="T310" s="83" t="s">
        <v>64</v>
      </c>
      <c r="U310" s="83" t="s">
        <v>84</v>
      </c>
      <c r="V310" s="83" t="s">
        <v>84</v>
      </c>
      <c r="W310" s="83" t="s">
        <v>64</v>
      </c>
      <c r="X310" s="83" t="s">
        <v>64</v>
      </c>
      <c r="Y310" s="83" t="s">
        <v>64</v>
      </c>
      <c r="Z310" s="83" t="s">
        <v>66</v>
      </c>
      <c r="AA310" s="83" t="s">
        <v>66</v>
      </c>
      <c r="AB310" s="83" t="s">
        <v>66</v>
      </c>
      <c r="AC310" s="83" t="s">
        <v>65</v>
      </c>
      <c r="AD310" s="83" t="s">
        <v>66</v>
      </c>
      <c r="AE310" s="83" t="s">
        <v>66</v>
      </c>
      <c r="AF310" s="83" t="s">
        <v>66</v>
      </c>
      <c r="AG310" s="83" t="s">
        <v>65</v>
      </c>
      <c r="AH310" s="83" t="s">
        <v>66</v>
      </c>
      <c r="AI310" s="83" t="s">
        <v>101</v>
      </c>
      <c r="AJ310" s="83" t="s">
        <v>66</v>
      </c>
      <c r="AK310" s="83" t="s">
        <v>66</v>
      </c>
      <c r="AL310" s="83" t="s">
        <v>66</v>
      </c>
      <c r="AM310" s="83" t="s">
        <v>66</v>
      </c>
      <c r="AN310" s="83" t="s">
        <v>66</v>
      </c>
      <c r="AO310" s="83" t="s">
        <v>66</v>
      </c>
      <c r="AP310" s="83" t="s">
        <v>85</v>
      </c>
      <c r="AQ310" s="83" t="s">
        <v>67</v>
      </c>
      <c r="AR310" s="83" t="s">
        <v>73</v>
      </c>
      <c r="AS310" s="83" t="s">
        <v>120</v>
      </c>
      <c r="AT310" s="83" t="s">
        <v>169</v>
      </c>
      <c r="AU310" s="83" t="s">
        <v>70</v>
      </c>
      <c r="AV310" s="83" t="s">
        <v>71</v>
      </c>
      <c r="AW310" s="83" t="s">
        <v>73</v>
      </c>
      <c r="AX310" s="83" t="s">
        <v>73</v>
      </c>
      <c r="AY310" s="83" t="s">
        <v>63</v>
      </c>
      <c r="AZ310" s="83" t="s">
        <v>72</v>
      </c>
      <c r="BA310" s="83" t="s">
        <v>72</v>
      </c>
      <c r="BB310" s="83" t="s">
        <v>73</v>
      </c>
      <c r="BC310" s="83" t="s">
        <v>73</v>
      </c>
      <c r="BD310" s="83"/>
      <c r="BE310" s="83" t="s">
        <v>73</v>
      </c>
      <c r="BF310" s="83"/>
      <c r="BG310" s="87" t="s">
        <v>846</v>
      </c>
      <c r="BH310" s="86" t="s">
        <v>60</v>
      </c>
      <c r="BI310" s="76" t="s">
        <v>1414</v>
      </c>
      <c r="BJ310">
        <v>11</v>
      </c>
      <c r="BK310" s="87">
        <v>51</v>
      </c>
      <c r="BL310" s="87"/>
      <c r="BM310" s="86" t="s">
        <v>1126</v>
      </c>
      <c r="BN310" s="86" t="s">
        <v>1132</v>
      </c>
      <c r="BO310" s="87" t="s">
        <v>68</v>
      </c>
      <c r="BP310" s="87"/>
      <c r="BQ310" s="87" t="s">
        <v>1472</v>
      </c>
      <c r="BR310" s="86" t="s">
        <v>1445</v>
      </c>
      <c r="BS310" s="86">
        <v>1</v>
      </c>
      <c r="BT310" s="86" t="s">
        <v>1445</v>
      </c>
      <c r="BU310" s="86">
        <v>1</v>
      </c>
      <c r="BV310" s="86" t="s">
        <v>73</v>
      </c>
      <c r="BW310" s="86">
        <v>0</v>
      </c>
      <c r="BX310" s="86" t="s">
        <v>1447</v>
      </c>
      <c r="BY310" s="86">
        <v>0</v>
      </c>
      <c r="BZ310" s="86" t="s">
        <v>1470</v>
      </c>
      <c r="CA310" s="86">
        <v>2</v>
      </c>
      <c r="CB310" s="86" t="s">
        <v>1452</v>
      </c>
      <c r="CC310" s="86">
        <v>0</v>
      </c>
      <c r="CD310" s="86" t="s">
        <v>226</v>
      </c>
      <c r="CE310" s="86">
        <v>0</v>
      </c>
      <c r="CF310" s="86" t="s">
        <v>226</v>
      </c>
      <c r="CG310" s="86">
        <v>0</v>
      </c>
      <c r="CH310" s="86" t="s">
        <v>1454</v>
      </c>
      <c r="CI310" s="86">
        <v>1</v>
      </c>
      <c r="CJ310" s="86" t="s">
        <v>1454</v>
      </c>
      <c r="CK310" s="86">
        <v>1</v>
      </c>
      <c r="CL310" s="86" t="s">
        <v>1454</v>
      </c>
      <c r="CM310" s="86">
        <v>1</v>
      </c>
      <c r="CN310" s="86" t="s">
        <v>226</v>
      </c>
      <c r="CO310" s="86">
        <v>0</v>
      </c>
      <c r="CP310" s="87" t="s">
        <v>1477</v>
      </c>
      <c r="CQ310" s="152">
        <v>0</v>
      </c>
    </row>
    <row r="311" spans="1:95" ht="13.2" x14ac:dyDescent="0.25">
      <c r="A311" s="82">
        <v>45574.449255821761</v>
      </c>
      <c r="B311" s="83" t="s">
        <v>1003</v>
      </c>
      <c r="C311" s="84" t="s">
        <v>1004</v>
      </c>
      <c r="D311" s="83">
        <v>100</v>
      </c>
      <c r="E311" s="83">
        <v>0.15</v>
      </c>
      <c r="F311" s="83" t="s">
        <v>423</v>
      </c>
      <c r="G311" s="83" t="s">
        <v>76</v>
      </c>
      <c r="H311" s="83" t="s">
        <v>957</v>
      </c>
      <c r="I311" s="83" t="s">
        <v>63</v>
      </c>
      <c r="J311" s="83" t="s">
        <v>78</v>
      </c>
      <c r="K311" s="83" t="s">
        <v>84</v>
      </c>
      <c r="L311" s="83" t="s">
        <v>145</v>
      </c>
      <c r="M311" s="83" t="s">
        <v>84</v>
      </c>
      <c r="N311" s="83" t="s">
        <v>84</v>
      </c>
      <c r="O311" s="83" t="s">
        <v>78</v>
      </c>
      <c r="P311" s="83" t="s">
        <v>84</v>
      </c>
      <c r="Q311" s="83" t="s">
        <v>84</v>
      </c>
      <c r="R311" s="83" t="s">
        <v>78</v>
      </c>
      <c r="S311" s="83" t="s">
        <v>84</v>
      </c>
      <c r="T311" s="83" t="s">
        <v>64</v>
      </c>
      <c r="U311" s="83" t="s">
        <v>84</v>
      </c>
      <c r="V311" s="83" t="s">
        <v>64</v>
      </c>
      <c r="W311" s="83" t="s">
        <v>64</v>
      </c>
      <c r="X311" s="83" t="s">
        <v>84</v>
      </c>
      <c r="Y311" s="83" t="s">
        <v>84</v>
      </c>
      <c r="Z311" s="83" t="s">
        <v>66</v>
      </c>
      <c r="AA311" s="83" t="s">
        <v>66</v>
      </c>
      <c r="AB311" s="83" t="s">
        <v>66</v>
      </c>
      <c r="AC311" s="83" t="s">
        <v>79</v>
      </c>
      <c r="AD311" s="83" t="s">
        <v>65</v>
      </c>
      <c r="AE311" s="83" t="s">
        <v>65</v>
      </c>
      <c r="AF311" s="83" t="s">
        <v>66</v>
      </c>
      <c r="AG311" s="83" t="s">
        <v>65</v>
      </c>
      <c r="AH311" s="83" t="s">
        <v>65</v>
      </c>
      <c r="AI311" s="83" t="s">
        <v>79</v>
      </c>
      <c r="AJ311" s="83" t="s">
        <v>65</v>
      </c>
      <c r="AK311" s="83" t="s">
        <v>66</v>
      </c>
      <c r="AL311" s="83" t="s">
        <v>66</v>
      </c>
      <c r="AM311" s="83" t="s">
        <v>66</v>
      </c>
      <c r="AN311" s="83" t="s">
        <v>66</v>
      </c>
      <c r="AO311" s="83" t="s">
        <v>79</v>
      </c>
      <c r="AP311" s="83" t="s">
        <v>67</v>
      </c>
      <c r="AQ311" s="83" t="s">
        <v>67</v>
      </c>
      <c r="AR311" s="83" t="s">
        <v>86</v>
      </c>
      <c r="AS311" s="83" t="s">
        <v>68</v>
      </c>
      <c r="AT311" s="83" t="s">
        <v>69</v>
      </c>
      <c r="AU311" s="83" t="s">
        <v>70</v>
      </c>
      <c r="AV311" s="83" t="s">
        <v>71</v>
      </c>
      <c r="AW311" s="83" t="s">
        <v>73</v>
      </c>
      <c r="AX311" s="83" t="s">
        <v>72</v>
      </c>
      <c r="AY311" s="83" t="s">
        <v>63</v>
      </c>
      <c r="AZ311" s="83" t="s">
        <v>72</v>
      </c>
      <c r="BA311" s="83" t="s">
        <v>72</v>
      </c>
      <c r="BB311" s="83" t="s">
        <v>73</v>
      </c>
      <c r="BC311" s="83" t="s">
        <v>73</v>
      </c>
      <c r="BD311" s="83" t="s">
        <v>68</v>
      </c>
      <c r="BE311" s="83" t="s">
        <v>73</v>
      </c>
      <c r="BF311" s="83"/>
      <c r="BG311" s="87" t="s">
        <v>846</v>
      </c>
      <c r="BH311" s="86" t="s">
        <v>60</v>
      </c>
      <c r="BI311" s="76" t="s">
        <v>1414</v>
      </c>
      <c r="BJ311">
        <v>3</v>
      </c>
      <c r="BK311" s="87">
        <v>51</v>
      </c>
      <c r="BL311" s="87"/>
      <c r="BM311" s="86" t="s">
        <v>1126</v>
      </c>
      <c r="BN311" s="86" t="s">
        <v>1132</v>
      </c>
      <c r="BO311" s="87" t="s">
        <v>68</v>
      </c>
      <c r="BP311" s="87"/>
      <c r="BQ311" s="87" t="s">
        <v>1472</v>
      </c>
      <c r="BR311" s="86" t="s">
        <v>1445</v>
      </c>
      <c r="BS311" s="86">
        <v>1</v>
      </c>
      <c r="BT311" s="86" t="s">
        <v>1445</v>
      </c>
      <c r="BU311" s="86">
        <v>1</v>
      </c>
      <c r="BV311" s="86" t="s">
        <v>63</v>
      </c>
      <c r="BW311" s="86">
        <v>1</v>
      </c>
      <c r="BX311" s="86" t="s">
        <v>1447</v>
      </c>
      <c r="BY311" s="86">
        <v>0</v>
      </c>
      <c r="BZ311" s="86" t="s">
        <v>1470</v>
      </c>
      <c r="CA311" s="86">
        <v>2</v>
      </c>
      <c r="CB311" s="86" t="s">
        <v>1452</v>
      </c>
      <c r="CC311" s="86">
        <v>0</v>
      </c>
      <c r="CD311" s="86" t="s">
        <v>226</v>
      </c>
      <c r="CE311" s="86">
        <v>0</v>
      </c>
      <c r="CF311" s="86" t="s">
        <v>1454</v>
      </c>
      <c r="CG311" s="86">
        <v>1</v>
      </c>
      <c r="CH311" s="86" t="s">
        <v>1454</v>
      </c>
      <c r="CI311" s="86">
        <v>1</v>
      </c>
      <c r="CJ311" s="86" t="s">
        <v>1454</v>
      </c>
      <c r="CK311" s="86">
        <v>1</v>
      </c>
      <c r="CL311" s="86" t="s">
        <v>1454</v>
      </c>
      <c r="CM311" s="86">
        <v>1</v>
      </c>
      <c r="CN311" s="86" t="s">
        <v>226</v>
      </c>
      <c r="CO311" s="86">
        <v>0</v>
      </c>
      <c r="CP311" s="87" t="s">
        <v>1477</v>
      </c>
      <c r="CQ311" s="152">
        <v>0</v>
      </c>
    </row>
    <row r="312" spans="1:95" ht="13.2" x14ac:dyDescent="0.25">
      <c r="A312" s="82">
        <v>45574.450089768521</v>
      </c>
      <c r="B312" s="83" t="s">
        <v>1007</v>
      </c>
      <c r="C312" s="84" t="s">
        <v>1008</v>
      </c>
      <c r="D312" s="83">
        <v>100</v>
      </c>
      <c r="E312" s="83">
        <v>0.5</v>
      </c>
      <c r="F312" s="83" t="s">
        <v>423</v>
      </c>
      <c r="G312" s="83" t="s">
        <v>76</v>
      </c>
      <c r="H312" s="83" t="s">
        <v>887</v>
      </c>
      <c r="I312" s="83" t="s">
        <v>63</v>
      </c>
      <c r="J312" s="83" t="s">
        <v>64</v>
      </c>
      <c r="K312" s="83" t="s">
        <v>64</v>
      </c>
      <c r="L312" s="83" t="s">
        <v>64</v>
      </c>
      <c r="M312" s="83" t="s">
        <v>84</v>
      </c>
      <c r="N312" s="83" t="s">
        <v>64</v>
      </c>
      <c r="O312" s="83" t="s">
        <v>78</v>
      </c>
      <c r="P312" s="83" t="s">
        <v>84</v>
      </c>
      <c r="Q312" s="83" t="s">
        <v>84</v>
      </c>
      <c r="R312" s="83" t="s">
        <v>64</v>
      </c>
      <c r="S312" s="83" t="s">
        <v>64</v>
      </c>
      <c r="T312" s="83" t="s">
        <v>64</v>
      </c>
      <c r="U312" s="83" t="s">
        <v>84</v>
      </c>
      <c r="V312" s="83" t="s">
        <v>64</v>
      </c>
      <c r="W312" s="83" t="s">
        <v>64</v>
      </c>
      <c r="X312" s="83" t="s">
        <v>64</v>
      </c>
      <c r="Y312" s="83" t="s">
        <v>64</v>
      </c>
      <c r="Z312" s="83" t="s">
        <v>66</v>
      </c>
      <c r="AA312" s="83" t="s">
        <v>65</v>
      </c>
      <c r="AB312" s="83" t="s">
        <v>65</v>
      </c>
      <c r="AC312" s="83" t="s">
        <v>79</v>
      </c>
      <c r="AD312" s="83" t="s">
        <v>66</v>
      </c>
      <c r="AE312" s="83" t="s">
        <v>65</v>
      </c>
      <c r="AF312" s="83" t="s">
        <v>65</v>
      </c>
      <c r="AG312" s="83" t="s">
        <v>65</v>
      </c>
      <c r="AH312" s="83" t="s">
        <v>65</v>
      </c>
      <c r="AI312" s="83" t="s">
        <v>79</v>
      </c>
      <c r="AJ312" s="83" t="s">
        <v>66</v>
      </c>
      <c r="AK312" s="83" t="s">
        <v>65</v>
      </c>
      <c r="AL312" s="83" t="s">
        <v>66</v>
      </c>
      <c r="AM312" s="83" t="s">
        <v>65</v>
      </c>
      <c r="AN312" s="83" t="s">
        <v>66</v>
      </c>
      <c r="AO312" s="83" t="s">
        <v>79</v>
      </c>
      <c r="AP312" s="83" t="s">
        <v>67</v>
      </c>
      <c r="AQ312" s="83" t="s">
        <v>67</v>
      </c>
      <c r="AR312" s="83" t="s">
        <v>73</v>
      </c>
      <c r="AS312" s="83" t="s">
        <v>223</v>
      </c>
      <c r="AT312" s="83" t="s">
        <v>69</v>
      </c>
      <c r="AU312" s="83" t="s">
        <v>70</v>
      </c>
      <c r="AV312" s="83" t="s">
        <v>154</v>
      </c>
      <c r="AW312" s="83" t="s">
        <v>63</v>
      </c>
      <c r="AX312" s="83" t="s">
        <v>63</v>
      </c>
      <c r="AY312" s="83" t="s">
        <v>63</v>
      </c>
      <c r="AZ312" s="83" t="s">
        <v>63</v>
      </c>
      <c r="BA312" s="83" t="s">
        <v>63</v>
      </c>
      <c r="BB312" s="83" t="s">
        <v>72</v>
      </c>
      <c r="BC312" s="83" t="s">
        <v>73</v>
      </c>
      <c r="BD312" s="83"/>
      <c r="BE312" s="83" t="s">
        <v>73</v>
      </c>
      <c r="BF312" s="83"/>
      <c r="BG312" s="87" t="s">
        <v>846</v>
      </c>
      <c r="BH312" s="86" t="s">
        <v>60</v>
      </c>
      <c r="BI312" s="76" t="s">
        <v>1414</v>
      </c>
      <c r="BJ312">
        <v>11</v>
      </c>
      <c r="BK312" s="87">
        <v>54</v>
      </c>
      <c r="BL312" s="87"/>
      <c r="BM312" s="86" t="s">
        <v>1126</v>
      </c>
      <c r="BN312" s="86" t="s">
        <v>1132</v>
      </c>
      <c r="BO312" s="87" t="s">
        <v>68</v>
      </c>
      <c r="BP312" s="87"/>
      <c r="BQ312" s="87" t="s">
        <v>1472</v>
      </c>
      <c r="BR312" s="86" t="s">
        <v>1445</v>
      </c>
      <c r="BS312" s="86">
        <v>1</v>
      </c>
      <c r="BT312" s="86" t="s">
        <v>1445</v>
      </c>
      <c r="BU312" s="86">
        <v>1</v>
      </c>
      <c r="BV312" s="86" t="s">
        <v>73</v>
      </c>
      <c r="BW312" s="86">
        <v>0</v>
      </c>
      <c r="BX312" s="86" t="s">
        <v>1447</v>
      </c>
      <c r="BY312" s="86">
        <v>0</v>
      </c>
      <c r="BZ312" s="86" t="s">
        <v>1470</v>
      </c>
      <c r="CA312" s="86">
        <v>2</v>
      </c>
      <c r="CB312" s="86" t="s">
        <v>1453</v>
      </c>
      <c r="CC312" s="86">
        <v>1</v>
      </c>
      <c r="CD312" s="86" t="s">
        <v>1454</v>
      </c>
      <c r="CE312" s="86">
        <v>1</v>
      </c>
      <c r="CF312" s="86" t="s">
        <v>1454</v>
      </c>
      <c r="CG312" s="86">
        <v>1</v>
      </c>
      <c r="CH312" s="86" t="s">
        <v>1454</v>
      </c>
      <c r="CI312" s="86">
        <v>1</v>
      </c>
      <c r="CJ312" s="86" t="s">
        <v>1454</v>
      </c>
      <c r="CK312" s="86">
        <v>1</v>
      </c>
      <c r="CL312" s="86" t="s">
        <v>1454</v>
      </c>
      <c r="CM312" s="86">
        <v>1</v>
      </c>
      <c r="CN312" s="86" t="s">
        <v>1454</v>
      </c>
      <c r="CO312" s="86">
        <v>1</v>
      </c>
      <c r="CP312" s="87" t="s">
        <v>1478</v>
      </c>
      <c r="CQ312" s="152">
        <v>1</v>
      </c>
    </row>
    <row r="313" spans="1:95" ht="13.2" x14ac:dyDescent="0.25">
      <c r="A313" s="82">
        <v>45574.45169332176</v>
      </c>
      <c r="B313" s="83" t="s">
        <v>1009</v>
      </c>
      <c r="C313" s="84" t="s">
        <v>1010</v>
      </c>
      <c r="D313" s="83">
        <v>25</v>
      </c>
      <c r="E313" s="83">
        <v>0.04</v>
      </c>
      <c r="F313" s="83" t="s">
        <v>423</v>
      </c>
      <c r="G313" s="83" t="s">
        <v>76</v>
      </c>
      <c r="H313" s="83" t="s">
        <v>922</v>
      </c>
      <c r="I313" s="83" t="s">
        <v>63</v>
      </c>
      <c r="J313" s="83" t="s">
        <v>64</v>
      </c>
      <c r="K313" s="83" t="s">
        <v>84</v>
      </c>
      <c r="L313" s="83" t="s">
        <v>64</v>
      </c>
      <c r="M313" s="83" t="s">
        <v>84</v>
      </c>
      <c r="N313" s="83" t="s">
        <v>64</v>
      </c>
      <c r="O313" s="83" t="s">
        <v>84</v>
      </c>
      <c r="P313" s="83" t="s">
        <v>84</v>
      </c>
      <c r="Q313" s="83" t="s">
        <v>64</v>
      </c>
      <c r="R313" s="83" t="s">
        <v>64</v>
      </c>
      <c r="S313" s="83" t="s">
        <v>84</v>
      </c>
      <c r="T313" s="83" t="s">
        <v>64</v>
      </c>
      <c r="U313" s="83" t="s">
        <v>84</v>
      </c>
      <c r="V313" s="83" t="s">
        <v>64</v>
      </c>
      <c r="W313" s="83" t="s">
        <v>64</v>
      </c>
      <c r="X313" s="83" t="s">
        <v>84</v>
      </c>
      <c r="Y313" s="83" t="s">
        <v>78</v>
      </c>
      <c r="Z313" s="83" t="s">
        <v>66</v>
      </c>
      <c r="AA313" s="83" t="s">
        <v>66</v>
      </c>
      <c r="AB313" s="83" t="s">
        <v>66</v>
      </c>
      <c r="AC313" s="83" t="s">
        <v>65</v>
      </c>
      <c r="AD313" s="83" t="s">
        <v>66</v>
      </c>
      <c r="AE313" s="83" t="s">
        <v>79</v>
      </c>
      <c r="AF313" s="83" t="s">
        <v>79</v>
      </c>
      <c r="AG313" s="83" t="s">
        <v>65</v>
      </c>
      <c r="AH313" s="83" t="s">
        <v>66</v>
      </c>
      <c r="AI313" s="83" t="s">
        <v>101</v>
      </c>
      <c r="AJ313" s="83" t="s">
        <v>65</v>
      </c>
      <c r="AK313" s="83" t="s">
        <v>66</v>
      </c>
      <c r="AL313" s="83" t="s">
        <v>66</v>
      </c>
      <c r="AM313" s="83" t="s">
        <v>66</v>
      </c>
      <c r="AN313" s="83" t="s">
        <v>66</v>
      </c>
      <c r="AO313" s="83" t="s">
        <v>66</v>
      </c>
      <c r="AP313" s="83" t="s">
        <v>67</v>
      </c>
      <c r="AQ313" s="83" t="s">
        <v>67</v>
      </c>
      <c r="AR313" s="83" t="s">
        <v>63</v>
      </c>
      <c r="AS313" s="83" t="s">
        <v>81</v>
      </c>
      <c r="AT313" s="83" t="s">
        <v>69</v>
      </c>
      <c r="AU313" s="83" t="s">
        <v>70</v>
      </c>
      <c r="AV313" s="83" t="s">
        <v>71</v>
      </c>
      <c r="AW313" s="83" t="s">
        <v>72</v>
      </c>
      <c r="AX313" s="83" t="s">
        <v>72</v>
      </c>
      <c r="AY313" s="83" t="s">
        <v>72</v>
      </c>
      <c r="AZ313" s="83" t="s">
        <v>72</v>
      </c>
      <c r="BA313" s="83" t="s">
        <v>72</v>
      </c>
      <c r="BB313" s="83" t="s">
        <v>72</v>
      </c>
      <c r="BC313" s="83" t="s">
        <v>73</v>
      </c>
      <c r="BD313" s="83"/>
      <c r="BE313" s="83" t="s">
        <v>73</v>
      </c>
      <c r="BF313" s="83"/>
      <c r="BG313" s="87" t="s">
        <v>846</v>
      </c>
      <c r="BH313" s="86" t="s">
        <v>60</v>
      </c>
      <c r="BI313" s="76" t="s">
        <v>1414</v>
      </c>
      <c r="BJ313">
        <v>8</v>
      </c>
      <c r="BK313" s="87">
        <v>50</v>
      </c>
      <c r="BL313" s="87"/>
      <c r="BM313" s="86" t="s">
        <v>1126</v>
      </c>
      <c r="BN313" s="86" t="s">
        <v>1132</v>
      </c>
      <c r="BO313" s="87" t="s">
        <v>68</v>
      </c>
      <c r="BP313" s="87"/>
      <c r="BQ313" s="87" t="s">
        <v>1472</v>
      </c>
      <c r="BR313" s="86" t="s">
        <v>1445</v>
      </c>
      <c r="BS313" s="86">
        <v>1</v>
      </c>
      <c r="BT313" s="86" t="s">
        <v>1445</v>
      </c>
      <c r="BU313" s="86">
        <v>1</v>
      </c>
      <c r="BV313" s="86" t="s">
        <v>63</v>
      </c>
      <c r="BW313" s="86">
        <v>1</v>
      </c>
      <c r="BX313" s="86" t="s">
        <v>1447</v>
      </c>
      <c r="BY313" s="86">
        <v>0</v>
      </c>
      <c r="BZ313" s="86" t="s">
        <v>1470</v>
      </c>
      <c r="CA313" s="86">
        <v>2</v>
      </c>
      <c r="CB313" s="86" t="s">
        <v>1452</v>
      </c>
      <c r="CC313" s="86">
        <v>0</v>
      </c>
      <c r="CD313" s="86" t="s">
        <v>1454</v>
      </c>
      <c r="CE313" s="86">
        <v>1</v>
      </c>
      <c r="CF313" s="86" t="s">
        <v>1454</v>
      </c>
      <c r="CG313" s="86">
        <v>1</v>
      </c>
      <c r="CH313" s="86" t="s">
        <v>1454</v>
      </c>
      <c r="CI313" s="86">
        <v>1</v>
      </c>
      <c r="CJ313" s="86" t="s">
        <v>1454</v>
      </c>
      <c r="CK313" s="86">
        <v>1</v>
      </c>
      <c r="CL313" s="86" t="s">
        <v>1454</v>
      </c>
      <c r="CM313" s="86">
        <v>1</v>
      </c>
      <c r="CN313" s="86" t="s">
        <v>1454</v>
      </c>
      <c r="CO313" s="86">
        <v>1</v>
      </c>
      <c r="CP313" s="87" t="s">
        <v>1478</v>
      </c>
      <c r="CQ313" s="152">
        <v>1</v>
      </c>
    </row>
    <row r="314" spans="1:95" ht="13.2" x14ac:dyDescent="0.25">
      <c r="A314" s="82">
        <v>45574.454907916668</v>
      </c>
      <c r="B314" s="83" t="s">
        <v>1013</v>
      </c>
      <c r="C314" s="84" t="s">
        <v>1014</v>
      </c>
      <c r="D314" s="83">
        <v>100</v>
      </c>
      <c r="E314" s="83">
        <v>1.79</v>
      </c>
      <c r="F314" s="83" t="s">
        <v>114</v>
      </c>
      <c r="G314" s="83" t="s">
        <v>539</v>
      </c>
      <c r="H314" s="83" t="s">
        <v>1015</v>
      </c>
      <c r="I314" s="83" t="s">
        <v>63</v>
      </c>
      <c r="J314" s="83" t="s">
        <v>64</v>
      </c>
      <c r="K314" s="83" t="s">
        <v>64</v>
      </c>
      <c r="L314" s="83" t="s">
        <v>64</v>
      </c>
      <c r="M314" s="83" t="s">
        <v>78</v>
      </c>
      <c r="N314" s="83" t="s">
        <v>64</v>
      </c>
      <c r="O314" s="83" t="s">
        <v>64</v>
      </c>
      <c r="P314" s="83" t="s">
        <v>84</v>
      </c>
      <c r="Q314" s="83" t="s">
        <v>64</v>
      </c>
      <c r="R314" s="83" t="s">
        <v>64</v>
      </c>
      <c r="S314" s="83" t="s">
        <v>64</v>
      </c>
      <c r="T314" s="83" t="s">
        <v>64</v>
      </c>
      <c r="U314" s="83" t="s">
        <v>64</v>
      </c>
      <c r="V314" s="83" t="s">
        <v>64</v>
      </c>
      <c r="W314" s="83" t="s">
        <v>64</v>
      </c>
      <c r="X314" s="83" t="s">
        <v>64</v>
      </c>
      <c r="Y314" s="83" t="s">
        <v>64</v>
      </c>
      <c r="Z314" s="83" t="s">
        <v>65</v>
      </c>
      <c r="AA314" s="83" t="s">
        <v>66</v>
      </c>
      <c r="AB314" s="83" t="s">
        <v>65</v>
      </c>
      <c r="AC314" s="83" t="s">
        <v>65</v>
      </c>
      <c r="AD314" s="83" t="s">
        <v>65</v>
      </c>
      <c r="AE314" s="83" t="s">
        <v>65</v>
      </c>
      <c r="AF314" s="83" t="s">
        <v>66</v>
      </c>
      <c r="AG314" s="83" t="s">
        <v>65</v>
      </c>
      <c r="AH314" s="83" t="s">
        <v>65</v>
      </c>
      <c r="AI314" s="83" t="s">
        <v>101</v>
      </c>
      <c r="AJ314" s="83" t="s">
        <v>66</v>
      </c>
      <c r="AK314" s="83" t="s">
        <v>66</v>
      </c>
      <c r="AL314" s="83" t="s">
        <v>79</v>
      </c>
      <c r="AM314" s="83" t="s">
        <v>65</v>
      </c>
      <c r="AN314" s="83" t="s">
        <v>65</v>
      </c>
      <c r="AO314" s="83" t="s">
        <v>65</v>
      </c>
      <c r="AP314" s="83" t="s">
        <v>119</v>
      </c>
      <c r="AQ314" s="83" t="s">
        <v>80</v>
      </c>
      <c r="AR314" s="83" t="s">
        <v>63</v>
      </c>
      <c r="AS314" s="83" t="s">
        <v>1016</v>
      </c>
      <c r="AT314" s="83" t="s">
        <v>69</v>
      </c>
      <c r="AU314" s="83" t="s">
        <v>80</v>
      </c>
      <c r="AV314" s="83" t="s">
        <v>71</v>
      </c>
      <c r="AW314" s="83" t="s">
        <v>72</v>
      </c>
      <c r="AX314" s="83" t="s">
        <v>72</v>
      </c>
      <c r="AY314" s="83" t="s">
        <v>72</v>
      </c>
      <c r="AZ314" s="83" t="s">
        <v>63</v>
      </c>
      <c r="BA314" s="83" t="s">
        <v>72</v>
      </c>
      <c r="BB314" s="83" t="s">
        <v>72</v>
      </c>
      <c r="BC314" s="83" t="s">
        <v>73</v>
      </c>
      <c r="BD314" s="83"/>
      <c r="BE314" s="83" t="s">
        <v>73</v>
      </c>
      <c r="BF314" s="83"/>
      <c r="BG314" s="87" t="s">
        <v>846</v>
      </c>
      <c r="BH314" s="87" t="s">
        <v>114</v>
      </c>
      <c r="BI314" s="76" t="s">
        <v>1414</v>
      </c>
      <c r="BJ314">
        <v>15</v>
      </c>
      <c r="BK314" s="87">
        <v>58</v>
      </c>
      <c r="BL314" s="87"/>
      <c r="BM314" s="86" t="s">
        <v>1126</v>
      </c>
      <c r="BN314" s="86" t="s">
        <v>1132</v>
      </c>
      <c r="BO314" s="87" t="s">
        <v>68</v>
      </c>
      <c r="BP314" s="87"/>
      <c r="BQ314" s="87" t="s">
        <v>1472</v>
      </c>
      <c r="BR314" s="86" t="s">
        <v>1444</v>
      </c>
      <c r="BS314" s="86">
        <v>0</v>
      </c>
      <c r="BT314" s="86" t="s">
        <v>1444</v>
      </c>
      <c r="BU314" s="86">
        <v>0</v>
      </c>
      <c r="BV314" s="86" t="s">
        <v>63</v>
      </c>
      <c r="BW314" s="86">
        <v>1</v>
      </c>
      <c r="BX314" s="86" t="s">
        <v>1447</v>
      </c>
      <c r="BY314" s="86">
        <v>0</v>
      </c>
      <c r="BZ314" s="86" t="s">
        <v>1450</v>
      </c>
      <c r="CA314" s="86">
        <v>1</v>
      </c>
      <c r="CB314" s="86" t="s">
        <v>1452</v>
      </c>
      <c r="CC314" s="86">
        <v>0</v>
      </c>
      <c r="CD314" s="86" t="s">
        <v>1454</v>
      </c>
      <c r="CE314" s="86">
        <v>1</v>
      </c>
      <c r="CF314" s="86" t="s">
        <v>1454</v>
      </c>
      <c r="CG314" s="86">
        <v>1</v>
      </c>
      <c r="CH314" s="86" t="s">
        <v>1454</v>
      </c>
      <c r="CI314" s="86">
        <v>1</v>
      </c>
      <c r="CJ314" s="86" t="s">
        <v>1454</v>
      </c>
      <c r="CK314" s="86">
        <v>1</v>
      </c>
      <c r="CL314" s="86" t="s">
        <v>1454</v>
      </c>
      <c r="CM314" s="86">
        <v>1</v>
      </c>
      <c r="CN314" s="86" t="s">
        <v>1454</v>
      </c>
      <c r="CO314" s="86">
        <v>1</v>
      </c>
      <c r="CP314" s="87" t="s">
        <v>1478</v>
      </c>
      <c r="CQ314" s="152">
        <v>1</v>
      </c>
    </row>
    <row r="315" spans="1:95" ht="13.2" x14ac:dyDescent="0.25">
      <c r="A315" s="82">
        <v>45574.455428506946</v>
      </c>
      <c r="B315" s="83" t="s">
        <v>1017</v>
      </c>
      <c r="C315" s="84" t="s">
        <v>1018</v>
      </c>
      <c r="D315" s="83">
        <v>100</v>
      </c>
      <c r="E315" s="83">
        <v>0.79</v>
      </c>
      <c r="F315" s="83" t="s">
        <v>114</v>
      </c>
      <c r="G315" s="83" t="s">
        <v>539</v>
      </c>
      <c r="H315" s="83" t="s">
        <v>863</v>
      </c>
      <c r="I315" s="83" t="s">
        <v>63</v>
      </c>
      <c r="J315" s="83" t="s">
        <v>64</v>
      </c>
      <c r="K315" s="83" t="s">
        <v>64</v>
      </c>
      <c r="L315" s="83" t="s">
        <v>64</v>
      </c>
      <c r="M315" s="83" t="s">
        <v>78</v>
      </c>
      <c r="N315" s="83" t="s">
        <v>64</v>
      </c>
      <c r="O315" s="83" t="s">
        <v>64</v>
      </c>
      <c r="P315" s="83" t="s">
        <v>84</v>
      </c>
      <c r="Q315" s="83" t="s">
        <v>84</v>
      </c>
      <c r="R315" s="83" t="s">
        <v>64</v>
      </c>
      <c r="S315" s="83" t="s">
        <v>64</v>
      </c>
      <c r="T315" s="83" t="s">
        <v>64</v>
      </c>
      <c r="U315" s="83" t="s">
        <v>64</v>
      </c>
      <c r="V315" s="83" t="s">
        <v>78</v>
      </c>
      <c r="W315" s="83" t="s">
        <v>64</v>
      </c>
      <c r="X315" s="83" t="s">
        <v>64</v>
      </c>
      <c r="Y315" s="83" t="s">
        <v>64</v>
      </c>
      <c r="Z315" s="83" t="s">
        <v>65</v>
      </c>
      <c r="AA315" s="83" t="s">
        <v>65</v>
      </c>
      <c r="AB315" s="83" t="s">
        <v>65</v>
      </c>
      <c r="AC315" s="83" t="s">
        <v>65</v>
      </c>
      <c r="AD315" s="83" t="s">
        <v>65</v>
      </c>
      <c r="AE315" s="83" t="s">
        <v>65</v>
      </c>
      <c r="AF315" s="83" t="s">
        <v>66</v>
      </c>
      <c r="AG315" s="83" t="s">
        <v>65</v>
      </c>
      <c r="AH315" s="83" t="s">
        <v>65</v>
      </c>
      <c r="AI315" s="83" t="s">
        <v>101</v>
      </c>
      <c r="AJ315" s="83" t="s">
        <v>65</v>
      </c>
      <c r="AK315" s="83" t="s">
        <v>65</v>
      </c>
      <c r="AL315" s="83" t="s">
        <v>65</v>
      </c>
      <c r="AM315" s="83" t="s">
        <v>65</v>
      </c>
      <c r="AN315" s="83" t="s">
        <v>66</v>
      </c>
      <c r="AO315" s="83" t="s">
        <v>65</v>
      </c>
      <c r="AP315" s="83" t="s">
        <v>67</v>
      </c>
      <c r="AQ315" s="83" t="s">
        <v>67</v>
      </c>
      <c r="AR315" s="83" t="s">
        <v>63</v>
      </c>
      <c r="AS315" s="83" t="s">
        <v>81</v>
      </c>
      <c r="AT315" s="83" t="s">
        <v>69</v>
      </c>
      <c r="AU315" s="83" t="s">
        <v>70</v>
      </c>
      <c r="AV315" s="83" t="s">
        <v>80</v>
      </c>
      <c r="AW315" s="83" t="s">
        <v>63</v>
      </c>
      <c r="AX315" s="83" t="s">
        <v>72</v>
      </c>
      <c r="AY315" s="83" t="s">
        <v>63</v>
      </c>
      <c r="AZ315" s="83" t="s">
        <v>63</v>
      </c>
      <c r="BA315" s="83" t="s">
        <v>63</v>
      </c>
      <c r="BB315" s="83" t="s">
        <v>72</v>
      </c>
      <c r="BC315" s="83" t="s">
        <v>73</v>
      </c>
      <c r="BD315" s="83"/>
      <c r="BE315" s="83" t="s">
        <v>73</v>
      </c>
      <c r="BF315" s="83"/>
      <c r="BG315" s="87" t="s">
        <v>846</v>
      </c>
      <c r="BH315" s="87" t="s">
        <v>114</v>
      </c>
      <c r="BI315" s="76" t="s">
        <v>1414</v>
      </c>
      <c r="BJ315">
        <v>13</v>
      </c>
      <c r="BK315" s="87">
        <v>62</v>
      </c>
      <c r="BL315" s="87"/>
      <c r="BM315" s="86" t="s">
        <v>1126</v>
      </c>
      <c r="BN315" s="86" t="s">
        <v>1132</v>
      </c>
      <c r="BO315" s="87" t="s">
        <v>68</v>
      </c>
      <c r="BP315" s="87"/>
      <c r="BQ315" s="87" t="s">
        <v>1472</v>
      </c>
      <c r="BR315" s="86" t="s">
        <v>1445</v>
      </c>
      <c r="BS315" s="86">
        <v>1</v>
      </c>
      <c r="BT315" s="86" t="s">
        <v>1445</v>
      </c>
      <c r="BU315" s="86">
        <v>1</v>
      </c>
      <c r="BV315" s="86" t="s">
        <v>63</v>
      </c>
      <c r="BW315" s="86">
        <v>1</v>
      </c>
      <c r="BX315" s="86" t="s">
        <v>1447</v>
      </c>
      <c r="BY315" s="86">
        <v>0</v>
      </c>
      <c r="BZ315" s="86" t="s">
        <v>1470</v>
      </c>
      <c r="CA315" s="86">
        <v>2</v>
      </c>
      <c r="CB315" s="86" t="s">
        <v>1452</v>
      </c>
      <c r="CC315" s="86">
        <v>0</v>
      </c>
      <c r="CD315" s="86" t="s">
        <v>1454</v>
      </c>
      <c r="CE315" s="86">
        <v>1</v>
      </c>
      <c r="CF315" s="86" t="s">
        <v>1454</v>
      </c>
      <c r="CG315" s="86">
        <v>1</v>
      </c>
      <c r="CH315" s="86" t="s">
        <v>1454</v>
      </c>
      <c r="CI315" s="86">
        <v>1</v>
      </c>
      <c r="CJ315" s="86" t="s">
        <v>1454</v>
      </c>
      <c r="CK315" s="86">
        <v>1</v>
      </c>
      <c r="CL315" s="86" t="s">
        <v>1454</v>
      </c>
      <c r="CM315" s="86">
        <v>1</v>
      </c>
      <c r="CN315" s="86" t="s">
        <v>1454</v>
      </c>
      <c r="CO315" s="86">
        <v>1</v>
      </c>
      <c r="CP315" s="87" t="s">
        <v>1478</v>
      </c>
      <c r="CQ315" s="152">
        <v>1</v>
      </c>
    </row>
    <row r="316" spans="1:95" ht="13.2" x14ac:dyDescent="0.25">
      <c r="A316" s="82">
        <v>45574.459710567127</v>
      </c>
      <c r="B316" s="83" t="s">
        <v>1019</v>
      </c>
      <c r="C316" s="84" t="s">
        <v>1020</v>
      </c>
      <c r="D316" s="83">
        <v>78.569999999999993</v>
      </c>
      <c r="E316" s="83">
        <v>0.28999999999999998</v>
      </c>
      <c r="F316" s="83" t="s">
        <v>114</v>
      </c>
      <c r="G316" s="83" t="s">
        <v>539</v>
      </c>
      <c r="H316" s="83" t="s">
        <v>846</v>
      </c>
      <c r="I316" s="83" t="s">
        <v>63</v>
      </c>
      <c r="J316" s="83" t="s">
        <v>145</v>
      </c>
      <c r="K316" s="83" t="s">
        <v>78</v>
      </c>
      <c r="L316" s="83" t="s">
        <v>64</v>
      </c>
      <c r="M316" s="83" t="s">
        <v>78</v>
      </c>
      <c r="N316" s="83" t="s">
        <v>84</v>
      </c>
      <c r="O316" s="83" t="s">
        <v>64</v>
      </c>
      <c r="P316" s="83" t="s">
        <v>78</v>
      </c>
      <c r="Q316" s="83" t="s">
        <v>64</v>
      </c>
      <c r="R316" s="83" t="s">
        <v>64</v>
      </c>
      <c r="S316" s="83" t="s">
        <v>64</v>
      </c>
      <c r="T316" s="83" t="s">
        <v>64</v>
      </c>
      <c r="U316" s="83" t="s">
        <v>64</v>
      </c>
      <c r="V316" s="83" t="s">
        <v>84</v>
      </c>
      <c r="W316" s="83" t="s">
        <v>64</v>
      </c>
      <c r="X316" s="83" t="s">
        <v>64</v>
      </c>
      <c r="Y316" s="83" t="s">
        <v>64</v>
      </c>
      <c r="Z316" s="83" t="s">
        <v>66</v>
      </c>
      <c r="AA316" s="83" t="s">
        <v>66</v>
      </c>
      <c r="AB316" s="83" t="s">
        <v>65</v>
      </c>
      <c r="AC316" s="83" t="s">
        <v>66</v>
      </c>
      <c r="AD316" s="83" t="s">
        <v>79</v>
      </c>
      <c r="AE316" s="83" t="s">
        <v>66</v>
      </c>
      <c r="AF316" s="83" t="s">
        <v>79</v>
      </c>
      <c r="AG316" s="83" t="s">
        <v>65</v>
      </c>
      <c r="AH316" s="83" t="s">
        <v>65</v>
      </c>
      <c r="AI316" s="83" t="s">
        <v>101</v>
      </c>
      <c r="AJ316" s="83" t="s">
        <v>66</v>
      </c>
      <c r="AK316" s="83" t="s">
        <v>66</v>
      </c>
      <c r="AL316" s="83" t="s">
        <v>66</v>
      </c>
      <c r="AM316" s="83" t="s">
        <v>79</v>
      </c>
      <c r="AN316" s="83" t="s">
        <v>66</v>
      </c>
      <c r="AO316" s="83" t="s">
        <v>66</v>
      </c>
      <c r="AP316" s="83" t="s">
        <v>67</v>
      </c>
      <c r="AQ316" s="83" t="s">
        <v>67</v>
      </c>
      <c r="AR316" s="83" t="s">
        <v>73</v>
      </c>
      <c r="AS316" s="83" t="s">
        <v>81</v>
      </c>
      <c r="AT316" s="83" t="s">
        <v>87</v>
      </c>
      <c r="AU316" s="83" t="s">
        <v>70</v>
      </c>
      <c r="AV316" s="83" t="s">
        <v>80</v>
      </c>
      <c r="AW316" s="83" t="s">
        <v>63</v>
      </c>
      <c r="AX316" s="83" t="s">
        <v>73</v>
      </c>
      <c r="AY316" s="83" t="s">
        <v>73</v>
      </c>
      <c r="AZ316" s="83" t="s">
        <v>72</v>
      </c>
      <c r="BA316" s="83" t="s">
        <v>73</v>
      </c>
      <c r="BB316" s="83" t="s">
        <v>73</v>
      </c>
      <c r="BC316" s="83" t="s">
        <v>73</v>
      </c>
      <c r="BD316" s="83"/>
      <c r="BE316" s="83" t="s">
        <v>73</v>
      </c>
      <c r="BF316" s="83"/>
      <c r="BG316" s="87" t="s">
        <v>846</v>
      </c>
      <c r="BH316" s="87" t="s">
        <v>114</v>
      </c>
      <c r="BI316" s="76" t="s">
        <v>1414</v>
      </c>
      <c r="BJ316">
        <v>11</v>
      </c>
      <c r="BK316" s="87">
        <v>49</v>
      </c>
      <c r="BL316" s="87"/>
      <c r="BM316" s="86" t="s">
        <v>1126</v>
      </c>
      <c r="BN316" s="86" t="s">
        <v>1132</v>
      </c>
      <c r="BO316" s="87" t="s">
        <v>68</v>
      </c>
      <c r="BP316" s="87"/>
      <c r="BQ316" s="87" t="s">
        <v>1472</v>
      </c>
      <c r="BR316" s="86" t="s">
        <v>1445</v>
      </c>
      <c r="BS316" s="86">
        <v>1</v>
      </c>
      <c r="BT316" s="86" t="s">
        <v>1445</v>
      </c>
      <c r="BU316" s="86">
        <v>1</v>
      </c>
      <c r="BV316" s="86" t="s">
        <v>73</v>
      </c>
      <c r="BW316" s="86">
        <v>0</v>
      </c>
      <c r="BX316" s="86" t="s">
        <v>1448</v>
      </c>
      <c r="BY316" s="86">
        <v>1</v>
      </c>
      <c r="BZ316" s="86" t="s">
        <v>1470</v>
      </c>
      <c r="CA316" s="86">
        <v>2</v>
      </c>
      <c r="CB316" s="86" t="s">
        <v>1452</v>
      </c>
      <c r="CC316" s="86">
        <v>0</v>
      </c>
      <c r="CD316" s="86" t="s">
        <v>1454</v>
      </c>
      <c r="CE316" s="86">
        <v>1</v>
      </c>
      <c r="CF316" s="86" t="s">
        <v>226</v>
      </c>
      <c r="CG316" s="86">
        <v>0</v>
      </c>
      <c r="CH316" s="86" t="s">
        <v>226</v>
      </c>
      <c r="CI316" s="86">
        <v>0</v>
      </c>
      <c r="CJ316" s="86" t="s">
        <v>1454</v>
      </c>
      <c r="CK316" s="86">
        <v>1</v>
      </c>
      <c r="CL316" s="86" t="s">
        <v>226</v>
      </c>
      <c r="CM316" s="86">
        <v>0</v>
      </c>
      <c r="CN316" s="86" t="s">
        <v>226</v>
      </c>
      <c r="CO316" s="86">
        <v>0</v>
      </c>
      <c r="CP316" s="87" t="s">
        <v>1477</v>
      </c>
      <c r="CQ316" s="152">
        <v>0</v>
      </c>
    </row>
    <row r="317" spans="1:95" ht="13.2" x14ac:dyDescent="0.25">
      <c r="A317" s="82">
        <v>45574.459731550931</v>
      </c>
      <c r="B317" s="83" t="s">
        <v>1021</v>
      </c>
      <c r="C317" s="83" t="s">
        <v>1022</v>
      </c>
      <c r="D317" s="83">
        <v>100</v>
      </c>
      <c r="E317" s="83">
        <v>0.92</v>
      </c>
      <c r="F317" s="83" t="s">
        <v>114</v>
      </c>
      <c r="G317" s="83" t="s">
        <v>539</v>
      </c>
      <c r="H317" s="83" t="s">
        <v>887</v>
      </c>
      <c r="I317" s="83" t="s">
        <v>63</v>
      </c>
      <c r="J317" s="83" t="s">
        <v>64</v>
      </c>
      <c r="K317" s="83" t="s">
        <v>64</v>
      </c>
      <c r="L317" s="83" t="s">
        <v>64</v>
      </c>
      <c r="M317" s="83" t="s">
        <v>78</v>
      </c>
      <c r="N317" s="83" t="s">
        <v>64</v>
      </c>
      <c r="O317" s="83" t="s">
        <v>84</v>
      </c>
      <c r="P317" s="83" t="s">
        <v>84</v>
      </c>
      <c r="Q317" s="83" t="s">
        <v>64</v>
      </c>
      <c r="R317" s="83" t="s">
        <v>64</v>
      </c>
      <c r="S317" s="83" t="s">
        <v>64</v>
      </c>
      <c r="T317" s="83" t="s">
        <v>64</v>
      </c>
      <c r="U317" s="83" t="s">
        <v>64</v>
      </c>
      <c r="V317" s="83" t="s">
        <v>64</v>
      </c>
      <c r="W317" s="83" t="s">
        <v>64</v>
      </c>
      <c r="X317" s="83" t="s">
        <v>64</v>
      </c>
      <c r="Y317" s="83" t="s">
        <v>84</v>
      </c>
      <c r="Z317" s="83" t="s">
        <v>66</v>
      </c>
      <c r="AA317" s="83" t="s">
        <v>66</v>
      </c>
      <c r="AB317" s="83" t="s">
        <v>79</v>
      </c>
      <c r="AC317" s="83" t="s">
        <v>65</v>
      </c>
      <c r="AD317" s="83" t="s">
        <v>65</v>
      </c>
      <c r="AE317" s="83" t="s">
        <v>66</v>
      </c>
      <c r="AF317" s="83" t="s">
        <v>79</v>
      </c>
      <c r="AG317" s="83" t="s">
        <v>66</v>
      </c>
      <c r="AH317" s="83" t="s">
        <v>66</v>
      </c>
      <c r="AI317" s="83" t="s">
        <v>79</v>
      </c>
      <c r="AJ317" s="83" t="s">
        <v>66</v>
      </c>
      <c r="AK317" s="83" t="s">
        <v>66</v>
      </c>
      <c r="AL317" s="83" t="s">
        <v>79</v>
      </c>
      <c r="AM317" s="83" t="s">
        <v>65</v>
      </c>
      <c r="AN317" s="83" t="s">
        <v>66</v>
      </c>
      <c r="AO317" s="83" t="s">
        <v>66</v>
      </c>
      <c r="AP317" s="83" t="s">
        <v>80</v>
      </c>
      <c r="AQ317" s="83" t="s">
        <v>80</v>
      </c>
      <c r="AR317" s="83" t="s">
        <v>63</v>
      </c>
      <c r="AS317" s="83" t="s">
        <v>223</v>
      </c>
      <c r="AT317" s="83" t="s">
        <v>69</v>
      </c>
      <c r="AU317" s="83" t="s">
        <v>67</v>
      </c>
      <c r="AV317" s="83" t="s">
        <v>71</v>
      </c>
      <c r="AW317" s="83" t="s">
        <v>72</v>
      </c>
      <c r="AX317" s="83" t="s">
        <v>72</v>
      </c>
      <c r="AY317" s="83" t="s">
        <v>72</v>
      </c>
      <c r="AZ317" s="83" t="s">
        <v>72</v>
      </c>
      <c r="BA317" s="83" t="s">
        <v>72</v>
      </c>
      <c r="BB317" s="83" t="s">
        <v>72</v>
      </c>
      <c r="BC317" s="83" t="s">
        <v>73</v>
      </c>
      <c r="BD317" s="83"/>
      <c r="BE317" s="83" t="s">
        <v>73</v>
      </c>
      <c r="BF317" s="83"/>
      <c r="BG317" s="87" t="s">
        <v>846</v>
      </c>
      <c r="BH317" s="87" t="s">
        <v>114</v>
      </c>
      <c r="BI317" s="76" t="s">
        <v>1414</v>
      </c>
      <c r="BJ317">
        <v>13</v>
      </c>
      <c r="BK317" s="87">
        <v>48</v>
      </c>
      <c r="BL317" s="87"/>
      <c r="BM317" s="86" t="s">
        <v>1126</v>
      </c>
      <c r="BN317" s="86" t="s">
        <v>1132</v>
      </c>
      <c r="BO317" s="87" t="s">
        <v>68</v>
      </c>
      <c r="BP317" s="87"/>
      <c r="BQ317" s="87" t="s">
        <v>1472</v>
      </c>
      <c r="BR317" s="86" t="s">
        <v>1444</v>
      </c>
      <c r="BS317" s="86">
        <v>0</v>
      </c>
      <c r="BT317" s="86" t="s">
        <v>1444</v>
      </c>
      <c r="BU317" s="86">
        <v>0</v>
      </c>
      <c r="BV317" s="86" t="s">
        <v>63</v>
      </c>
      <c r="BW317" s="86">
        <v>1</v>
      </c>
      <c r="BX317" s="86" t="s">
        <v>1447</v>
      </c>
      <c r="BY317" s="86">
        <v>0</v>
      </c>
      <c r="BZ317" s="86" t="s">
        <v>1450</v>
      </c>
      <c r="CA317" s="86">
        <v>1</v>
      </c>
      <c r="CB317" s="86" t="s">
        <v>1452</v>
      </c>
      <c r="CC317" s="86">
        <v>0</v>
      </c>
      <c r="CD317" s="86" t="s">
        <v>1454</v>
      </c>
      <c r="CE317" s="86">
        <v>1</v>
      </c>
      <c r="CF317" s="86" t="s">
        <v>1454</v>
      </c>
      <c r="CG317" s="86">
        <v>1</v>
      </c>
      <c r="CH317" s="86" t="s">
        <v>1454</v>
      </c>
      <c r="CI317" s="86">
        <v>1</v>
      </c>
      <c r="CJ317" s="86" t="s">
        <v>1454</v>
      </c>
      <c r="CK317" s="86">
        <v>1</v>
      </c>
      <c r="CL317" s="86" t="s">
        <v>1454</v>
      </c>
      <c r="CM317" s="86">
        <v>1</v>
      </c>
      <c r="CN317" s="86" t="s">
        <v>1454</v>
      </c>
      <c r="CO317" s="86">
        <v>1</v>
      </c>
      <c r="CP317" s="87" t="s">
        <v>1478</v>
      </c>
      <c r="CQ317" s="152">
        <v>1</v>
      </c>
    </row>
    <row r="318" spans="1:95" ht="13.2" x14ac:dyDescent="0.25">
      <c r="A318" s="82">
        <v>45574.460121261574</v>
      </c>
      <c r="B318" s="83" t="s">
        <v>1023</v>
      </c>
      <c r="C318" s="84" t="s">
        <v>1024</v>
      </c>
      <c r="D318" s="83">
        <v>100</v>
      </c>
      <c r="E318" s="83">
        <v>1.04</v>
      </c>
      <c r="F318" s="83" t="s">
        <v>114</v>
      </c>
      <c r="G318" s="83" t="s">
        <v>539</v>
      </c>
      <c r="H318" s="83" t="s">
        <v>922</v>
      </c>
      <c r="I318" s="83" t="s">
        <v>63</v>
      </c>
      <c r="J318" s="83" t="s">
        <v>64</v>
      </c>
      <c r="K318" s="83" t="s">
        <v>64</v>
      </c>
      <c r="L318" s="83" t="s">
        <v>64</v>
      </c>
      <c r="M318" s="83" t="s">
        <v>64</v>
      </c>
      <c r="N318" s="83" t="s">
        <v>64</v>
      </c>
      <c r="O318" s="83" t="s">
        <v>64</v>
      </c>
      <c r="P318" s="83" t="s">
        <v>84</v>
      </c>
      <c r="Q318" s="83" t="s">
        <v>64</v>
      </c>
      <c r="R318" s="83" t="s">
        <v>64</v>
      </c>
      <c r="S318" s="83" t="s">
        <v>64</v>
      </c>
      <c r="T318" s="83" t="s">
        <v>64</v>
      </c>
      <c r="U318" s="83" t="s">
        <v>64</v>
      </c>
      <c r="V318" s="83" t="s">
        <v>64</v>
      </c>
      <c r="W318" s="83" t="s">
        <v>84</v>
      </c>
      <c r="X318" s="83" t="s">
        <v>84</v>
      </c>
      <c r="Y318" s="83" t="s">
        <v>64</v>
      </c>
      <c r="Z318" s="83" t="s">
        <v>65</v>
      </c>
      <c r="AA318" s="83" t="s">
        <v>65</v>
      </c>
      <c r="AB318" s="83" t="s">
        <v>65</v>
      </c>
      <c r="AC318" s="83" t="s">
        <v>65</v>
      </c>
      <c r="AD318" s="83" t="s">
        <v>65</v>
      </c>
      <c r="AE318" s="83" t="s">
        <v>65</v>
      </c>
      <c r="AF318" s="83" t="s">
        <v>65</v>
      </c>
      <c r="AG318" s="83" t="s">
        <v>65</v>
      </c>
      <c r="AH318" s="83" t="s">
        <v>65</v>
      </c>
      <c r="AI318" s="83" t="s">
        <v>101</v>
      </c>
      <c r="AJ318" s="83" t="s">
        <v>65</v>
      </c>
      <c r="AK318" s="83" t="s">
        <v>65</v>
      </c>
      <c r="AL318" s="83" t="s">
        <v>65</v>
      </c>
      <c r="AM318" s="83" t="s">
        <v>65</v>
      </c>
      <c r="AN318" s="83" t="s">
        <v>65</v>
      </c>
      <c r="AO318" s="83" t="s">
        <v>65</v>
      </c>
      <c r="AP318" s="83" t="s">
        <v>67</v>
      </c>
      <c r="AQ318" s="83" t="s">
        <v>67</v>
      </c>
      <c r="AR318" s="83" t="s">
        <v>63</v>
      </c>
      <c r="AS318" s="83" t="s">
        <v>68</v>
      </c>
      <c r="AT318" s="83" t="s">
        <v>87</v>
      </c>
      <c r="AU318" s="83" t="s">
        <v>67</v>
      </c>
      <c r="AV318" s="83" t="s">
        <v>71</v>
      </c>
      <c r="AW318" s="83" t="s">
        <v>73</v>
      </c>
      <c r="AX318" s="83" t="s">
        <v>73</v>
      </c>
      <c r="AY318" s="83" t="s">
        <v>73</v>
      </c>
      <c r="AZ318" s="83" t="s">
        <v>72</v>
      </c>
      <c r="BA318" s="83" t="s">
        <v>73</v>
      </c>
      <c r="BB318" s="83" t="s">
        <v>73</v>
      </c>
      <c r="BC318" s="83" t="s">
        <v>73</v>
      </c>
      <c r="BD318" s="83"/>
      <c r="BE318" s="83" t="s">
        <v>73</v>
      </c>
      <c r="BF318" s="83"/>
      <c r="BG318" s="87" t="s">
        <v>846</v>
      </c>
      <c r="BH318" s="87" t="s">
        <v>114</v>
      </c>
      <c r="BI318" s="76" t="s">
        <v>1414</v>
      </c>
      <c r="BJ318">
        <v>12</v>
      </c>
      <c r="BK318" s="87">
        <v>64</v>
      </c>
      <c r="BL318" s="87"/>
      <c r="BM318" s="86" t="s">
        <v>1126</v>
      </c>
      <c r="BN318" s="86" t="s">
        <v>1132</v>
      </c>
      <c r="BO318" s="87" t="s">
        <v>68</v>
      </c>
      <c r="BP318" s="87"/>
      <c r="BQ318" s="87" t="s">
        <v>1472</v>
      </c>
      <c r="BR318" s="86" t="s">
        <v>1445</v>
      </c>
      <c r="BS318" s="86">
        <v>1</v>
      </c>
      <c r="BT318" s="86" t="s">
        <v>1445</v>
      </c>
      <c r="BU318" s="86">
        <v>1</v>
      </c>
      <c r="BV318" s="86" t="s">
        <v>63</v>
      </c>
      <c r="BW318" s="86">
        <v>1</v>
      </c>
      <c r="BX318" s="86" t="s">
        <v>1448</v>
      </c>
      <c r="BY318" s="86">
        <v>1</v>
      </c>
      <c r="BZ318" s="86" t="s">
        <v>1450</v>
      </c>
      <c r="CA318" s="86">
        <v>1</v>
      </c>
      <c r="CB318" s="86" t="s">
        <v>1452</v>
      </c>
      <c r="CC318" s="86">
        <v>0</v>
      </c>
      <c r="CD318" s="86" t="s">
        <v>226</v>
      </c>
      <c r="CE318" s="86">
        <v>0</v>
      </c>
      <c r="CF318" s="86" t="s">
        <v>226</v>
      </c>
      <c r="CG318" s="86">
        <v>0</v>
      </c>
      <c r="CH318" s="86" t="s">
        <v>226</v>
      </c>
      <c r="CI318" s="86">
        <v>0</v>
      </c>
      <c r="CJ318" s="86" t="s">
        <v>1454</v>
      </c>
      <c r="CK318" s="86">
        <v>1</v>
      </c>
      <c r="CL318" s="86" t="s">
        <v>226</v>
      </c>
      <c r="CM318" s="86">
        <v>0</v>
      </c>
      <c r="CN318" s="86" t="s">
        <v>226</v>
      </c>
      <c r="CO318" s="86">
        <v>0</v>
      </c>
      <c r="CP318" s="87" t="s">
        <v>1477</v>
      </c>
      <c r="CQ318" s="152">
        <v>0</v>
      </c>
    </row>
    <row r="319" spans="1:95" ht="13.2" x14ac:dyDescent="0.25">
      <c r="A319" s="82">
        <v>45574.46209494213</v>
      </c>
      <c r="B319" s="83" t="s">
        <v>1025</v>
      </c>
      <c r="C319" s="84" t="s">
        <v>1026</v>
      </c>
      <c r="D319" s="83">
        <v>100</v>
      </c>
      <c r="E319" s="83">
        <v>0.91</v>
      </c>
      <c r="F319" s="83" t="s">
        <v>114</v>
      </c>
      <c r="G319" s="83" t="s">
        <v>291</v>
      </c>
      <c r="H319" s="83" t="s">
        <v>849</v>
      </c>
      <c r="I319" s="83" t="s">
        <v>63</v>
      </c>
      <c r="J319" s="83" t="s">
        <v>78</v>
      </c>
      <c r="K319" s="83" t="s">
        <v>78</v>
      </c>
      <c r="L319" s="83" t="s">
        <v>64</v>
      </c>
      <c r="M319" s="83" t="s">
        <v>84</v>
      </c>
      <c r="N319" s="83" t="s">
        <v>64</v>
      </c>
      <c r="O319" s="83" t="s">
        <v>64</v>
      </c>
      <c r="P319" s="83" t="s">
        <v>84</v>
      </c>
      <c r="Q319" s="83" t="s">
        <v>64</v>
      </c>
      <c r="R319" s="83" t="s">
        <v>64</v>
      </c>
      <c r="S319" s="83" t="s">
        <v>64</v>
      </c>
      <c r="T319" s="83" t="s">
        <v>64</v>
      </c>
      <c r="U319" s="83" t="s">
        <v>64</v>
      </c>
      <c r="V319" s="83" t="s">
        <v>84</v>
      </c>
      <c r="W319" s="83" t="s">
        <v>64</v>
      </c>
      <c r="X319" s="83" t="s">
        <v>64</v>
      </c>
      <c r="Y319" s="83" t="s">
        <v>64</v>
      </c>
      <c r="Z319" s="83" t="s">
        <v>65</v>
      </c>
      <c r="AA319" s="83" t="s">
        <v>65</v>
      </c>
      <c r="AB319" s="83" t="s">
        <v>65</v>
      </c>
      <c r="AC319" s="83" t="s">
        <v>65</v>
      </c>
      <c r="AD319" s="83" t="s">
        <v>65</v>
      </c>
      <c r="AE319" s="83" t="s">
        <v>65</v>
      </c>
      <c r="AF319" s="83" t="s">
        <v>65</v>
      </c>
      <c r="AG319" s="83" t="s">
        <v>65</v>
      </c>
      <c r="AH319" s="83" t="s">
        <v>65</v>
      </c>
      <c r="AI319" s="83" t="s">
        <v>101</v>
      </c>
      <c r="AJ319" s="83" t="s">
        <v>65</v>
      </c>
      <c r="AK319" s="83" t="s">
        <v>65</v>
      </c>
      <c r="AL319" s="83" t="s">
        <v>65</v>
      </c>
      <c r="AM319" s="83" t="s">
        <v>66</v>
      </c>
      <c r="AN319" s="83" t="s">
        <v>66</v>
      </c>
      <c r="AO319" s="83" t="s">
        <v>66</v>
      </c>
      <c r="AP319" s="83" t="s">
        <v>80</v>
      </c>
      <c r="AQ319" s="83" t="s">
        <v>80</v>
      </c>
      <c r="AR319" s="83" t="s">
        <v>86</v>
      </c>
      <c r="AS319" s="83" t="s">
        <v>81</v>
      </c>
      <c r="AT319" s="83" t="s">
        <v>69</v>
      </c>
      <c r="AU319" s="83" t="s">
        <v>93</v>
      </c>
      <c r="AV319" s="83" t="s">
        <v>71</v>
      </c>
      <c r="AW319" s="83" t="s">
        <v>72</v>
      </c>
      <c r="AX319" s="83" t="s">
        <v>73</v>
      </c>
      <c r="AY319" s="83" t="s">
        <v>72</v>
      </c>
      <c r="AZ319" s="83" t="s">
        <v>72</v>
      </c>
      <c r="BA319" s="83" t="s">
        <v>72</v>
      </c>
      <c r="BB319" s="83" t="s">
        <v>73</v>
      </c>
      <c r="BC319" s="83" t="s">
        <v>73</v>
      </c>
      <c r="BD319" s="83"/>
      <c r="BE319" s="83" t="s">
        <v>73</v>
      </c>
      <c r="BF319" s="83"/>
      <c r="BG319" s="87" t="s">
        <v>846</v>
      </c>
      <c r="BH319" s="87" t="s">
        <v>114</v>
      </c>
      <c r="BI319" s="76" t="s">
        <v>1414</v>
      </c>
      <c r="BJ319">
        <v>11</v>
      </c>
      <c r="BK319" s="87">
        <v>61</v>
      </c>
      <c r="BL319" s="87"/>
      <c r="BM319" s="86" t="s">
        <v>1126</v>
      </c>
      <c r="BN319" s="86" t="s">
        <v>1132</v>
      </c>
      <c r="BO319" s="87" t="s">
        <v>68</v>
      </c>
      <c r="BP319" s="87"/>
      <c r="BQ319" s="87" t="s">
        <v>1472</v>
      </c>
      <c r="BR319" s="86" t="s">
        <v>1444</v>
      </c>
      <c r="BS319" s="86">
        <v>0</v>
      </c>
      <c r="BT319" s="86" t="s">
        <v>1444</v>
      </c>
      <c r="BU319" s="86">
        <v>0</v>
      </c>
      <c r="BV319" s="86" t="s">
        <v>63</v>
      </c>
      <c r="BW319" s="86">
        <v>1</v>
      </c>
      <c r="BX319" s="86" t="s">
        <v>1447</v>
      </c>
      <c r="BY319" s="86">
        <v>0</v>
      </c>
      <c r="BZ319" s="86" t="s">
        <v>1449</v>
      </c>
      <c r="CA319" s="86">
        <v>0</v>
      </c>
      <c r="CB319" s="86" t="s">
        <v>1452</v>
      </c>
      <c r="CC319" s="86">
        <v>0</v>
      </c>
      <c r="CD319" s="86" t="s">
        <v>1454</v>
      </c>
      <c r="CE319" s="86">
        <v>1</v>
      </c>
      <c r="CF319" s="86" t="s">
        <v>226</v>
      </c>
      <c r="CG319" s="86">
        <v>0</v>
      </c>
      <c r="CH319" s="86" t="s">
        <v>1454</v>
      </c>
      <c r="CI319" s="86">
        <v>1</v>
      </c>
      <c r="CJ319" s="86" t="s">
        <v>1454</v>
      </c>
      <c r="CK319" s="86">
        <v>1</v>
      </c>
      <c r="CL319" s="86" t="s">
        <v>1454</v>
      </c>
      <c r="CM319" s="86">
        <v>1</v>
      </c>
      <c r="CN319" s="86" t="s">
        <v>226</v>
      </c>
      <c r="CO319" s="86">
        <v>0</v>
      </c>
      <c r="CP319" s="87" t="s">
        <v>1477</v>
      </c>
      <c r="CQ319" s="152">
        <v>0</v>
      </c>
    </row>
    <row r="320" spans="1:95" ht="13.2" x14ac:dyDescent="0.25">
      <c r="A320" s="82">
        <v>45574.464667534718</v>
      </c>
      <c r="B320" s="83" t="s">
        <v>1027</v>
      </c>
      <c r="C320" s="84" t="s">
        <v>1028</v>
      </c>
      <c r="D320" s="83">
        <v>0</v>
      </c>
      <c r="E320" s="83">
        <v>0</v>
      </c>
      <c r="F320" s="83" t="s">
        <v>423</v>
      </c>
      <c r="G320" s="83" t="s">
        <v>76</v>
      </c>
      <c r="H320" s="83" t="s">
        <v>849</v>
      </c>
      <c r="I320" s="83" t="s">
        <v>63</v>
      </c>
      <c r="J320" s="83" t="s">
        <v>64</v>
      </c>
      <c r="K320" s="83" t="s">
        <v>64</v>
      </c>
      <c r="L320" s="83" t="s">
        <v>64</v>
      </c>
      <c r="M320" s="83" t="s">
        <v>84</v>
      </c>
      <c r="N320" s="83" t="s">
        <v>64</v>
      </c>
      <c r="O320" s="83" t="s">
        <v>64</v>
      </c>
      <c r="P320" s="83" t="s">
        <v>84</v>
      </c>
      <c r="Q320" s="83" t="s">
        <v>64</v>
      </c>
      <c r="R320" s="83" t="s">
        <v>64</v>
      </c>
      <c r="S320" s="83" t="s">
        <v>84</v>
      </c>
      <c r="T320" s="83" t="s">
        <v>64</v>
      </c>
      <c r="U320" s="83" t="s">
        <v>64</v>
      </c>
      <c r="V320" s="83" t="s">
        <v>64</v>
      </c>
      <c r="W320" s="83" t="s">
        <v>64</v>
      </c>
      <c r="X320" s="83" t="s">
        <v>64</v>
      </c>
      <c r="Y320" s="83" t="s">
        <v>64</v>
      </c>
      <c r="Z320" s="83" t="s">
        <v>65</v>
      </c>
      <c r="AA320" s="83" t="s">
        <v>65</v>
      </c>
      <c r="AB320" s="83" t="s">
        <v>66</v>
      </c>
      <c r="AC320" s="83" t="s">
        <v>65</v>
      </c>
      <c r="AD320" s="83" t="s">
        <v>65</v>
      </c>
      <c r="AE320" s="83" t="s">
        <v>65</v>
      </c>
      <c r="AF320" s="83" t="s">
        <v>66</v>
      </c>
      <c r="AG320" s="83" t="s">
        <v>66</v>
      </c>
      <c r="AH320" s="83" t="s">
        <v>66</v>
      </c>
      <c r="AI320" s="83" t="s">
        <v>79</v>
      </c>
      <c r="AJ320" s="83" t="s">
        <v>65</v>
      </c>
      <c r="AK320" s="83" t="s">
        <v>65</v>
      </c>
      <c r="AL320" s="83" t="s">
        <v>65</v>
      </c>
      <c r="AM320" s="83" t="s">
        <v>65</v>
      </c>
      <c r="AN320" s="83" t="s">
        <v>66</v>
      </c>
      <c r="AO320" s="83" t="s">
        <v>66</v>
      </c>
      <c r="AP320" s="83" t="s">
        <v>67</v>
      </c>
      <c r="AQ320" s="83" t="s">
        <v>67</v>
      </c>
      <c r="AR320" s="83" t="s">
        <v>86</v>
      </c>
      <c r="AS320" s="83" t="s">
        <v>81</v>
      </c>
      <c r="AT320" s="83" t="s">
        <v>87</v>
      </c>
      <c r="AU320" s="83" t="s">
        <v>93</v>
      </c>
      <c r="AV320" s="83" t="s">
        <v>71</v>
      </c>
      <c r="AW320" s="83" t="s">
        <v>73</v>
      </c>
      <c r="AX320" s="83" t="s">
        <v>72</v>
      </c>
      <c r="AY320" s="83" t="s">
        <v>63</v>
      </c>
      <c r="AZ320" s="83" t="s">
        <v>63</v>
      </c>
      <c r="BA320" s="83" t="s">
        <v>63</v>
      </c>
      <c r="BB320" s="83" t="s">
        <v>63</v>
      </c>
      <c r="BC320" s="83" t="s">
        <v>73</v>
      </c>
      <c r="BD320" s="83"/>
      <c r="BE320" s="83" t="s">
        <v>73</v>
      </c>
      <c r="BF320" s="83"/>
      <c r="BG320" s="87" t="s">
        <v>846</v>
      </c>
      <c r="BH320" s="86" t="s">
        <v>60</v>
      </c>
      <c r="BI320" s="76" t="s">
        <v>1414</v>
      </c>
      <c r="BJ320">
        <v>13</v>
      </c>
      <c r="BK320" s="87">
        <v>57</v>
      </c>
      <c r="BL320" s="87"/>
      <c r="BM320" s="86" t="s">
        <v>1126</v>
      </c>
      <c r="BN320" s="86" t="s">
        <v>1132</v>
      </c>
      <c r="BO320" s="87" t="s">
        <v>68</v>
      </c>
      <c r="BP320" s="87"/>
      <c r="BQ320" s="87" t="s">
        <v>1472</v>
      </c>
      <c r="BR320" s="86" t="s">
        <v>1445</v>
      </c>
      <c r="BS320" s="86">
        <v>1</v>
      </c>
      <c r="BT320" s="86" t="s">
        <v>1445</v>
      </c>
      <c r="BU320" s="86">
        <v>1</v>
      </c>
      <c r="BV320" s="86" t="s">
        <v>63</v>
      </c>
      <c r="BW320" s="86">
        <v>1</v>
      </c>
      <c r="BX320" s="86" t="s">
        <v>1448</v>
      </c>
      <c r="BY320" s="86">
        <v>1</v>
      </c>
      <c r="BZ320" s="86" t="s">
        <v>1449</v>
      </c>
      <c r="CA320" s="86">
        <v>0</v>
      </c>
      <c r="CB320" s="86" t="s">
        <v>1452</v>
      </c>
      <c r="CC320" s="86">
        <v>0</v>
      </c>
      <c r="CD320" s="86" t="s">
        <v>226</v>
      </c>
      <c r="CE320" s="86">
        <v>0</v>
      </c>
      <c r="CF320" s="86" t="s">
        <v>1454</v>
      </c>
      <c r="CG320" s="86">
        <v>1</v>
      </c>
      <c r="CH320" s="86" t="s">
        <v>1454</v>
      </c>
      <c r="CI320" s="86">
        <v>1</v>
      </c>
      <c r="CJ320" s="86" t="s">
        <v>1454</v>
      </c>
      <c r="CK320" s="86">
        <v>1</v>
      </c>
      <c r="CL320" s="86" t="s">
        <v>1454</v>
      </c>
      <c r="CM320" s="86">
        <v>1</v>
      </c>
      <c r="CN320" s="86" t="s">
        <v>1454</v>
      </c>
      <c r="CO320" s="86">
        <v>1</v>
      </c>
      <c r="CP320" s="87" t="s">
        <v>1478</v>
      </c>
      <c r="CQ320" s="152">
        <v>1</v>
      </c>
    </row>
    <row r="321" spans="1:95" ht="13.2" x14ac:dyDescent="0.25">
      <c r="A321" s="82">
        <v>45574.469107407407</v>
      </c>
      <c r="B321" s="83" t="s">
        <v>1033</v>
      </c>
      <c r="C321" s="84" t="s">
        <v>1034</v>
      </c>
      <c r="D321" s="83">
        <v>100</v>
      </c>
      <c r="E321" s="83">
        <v>1.1299999999999999</v>
      </c>
      <c r="F321" s="83" t="s">
        <v>114</v>
      </c>
      <c r="G321" s="83" t="s">
        <v>539</v>
      </c>
      <c r="H321" s="83" t="s">
        <v>922</v>
      </c>
      <c r="I321" s="83" t="s">
        <v>63</v>
      </c>
      <c r="J321" s="83" t="s">
        <v>64</v>
      </c>
      <c r="K321" s="83" t="s">
        <v>64</v>
      </c>
      <c r="L321" s="83" t="s">
        <v>64</v>
      </c>
      <c r="M321" s="83" t="s">
        <v>78</v>
      </c>
      <c r="N321" s="83" t="s">
        <v>64</v>
      </c>
      <c r="O321" s="83" t="s">
        <v>64</v>
      </c>
      <c r="P321" s="83" t="s">
        <v>84</v>
      </c>
      <c r="Q321" s="83" t="s">
        <v>64</v>
      </c>
      <c r="R321" s="83" t="s">
        <v>64</v>
      </c>
      <c r="S321" s="83" t="s">
        <v>64</v>
      </c>
      <c r="T321" s="83" t="s">
        <v>64</v>
      </c>
      <c r="U321" s="83" t="s">
        <v>84</v>
      </c>
      <c r="V321" s="83" t="s">
        <v>64</v>
      </c>
      <c r="W321" s="83" t="s">
        <v>64</v>
      </c>
      <c r="X321" s="83" t="s">
        <v>64</v>
      </c>
      <c r="Y321" s="83" t="s">
        <v>64</v>
      </c>
      <c r="Z321" s="83" t="s">
        <v>65</v>
      </c>
      <c r="AA321" s="83" t="s">
        <v>66</v>
      </c>
      <c r="AB321" s="83" t="s">
        <v>65</v>
      </c>
      <c r="AC321" s="83" t="s">
        <v>65</v>
      </c>
      <c r="AD321" s="83" t="s">
        <v>66</v>
      </c>
      <c r="AE321" s="83" t="s">
        <v>65</v>
      </c>
      <c r="AF321" s="83" t="s">
        <v>66</v>
      </c>
      <c r="AG321" s="83" t="s">
        <v>65</v>
      </c>
      <c r="AH321" s="83" t="s">
        <v>66</v>
      </c>
      <c r="AI321" s="83" t="s">
        <v>101</v>
      </c>
      <c r="AJ321" s="83" t="s">
        <v>65</v>
      </c>
      <c r="AK321" s="83" t="s">
        <v>66</v>
      </c>
      <c r="AL321" s="83" t="s">
        <v>66</v>
      </c>
      <c r="AM321" s="83" t="s">
        <v>65</v>
      </c>
      <c r="AN321" s="83" t="s">
        <v>66</v>
      </c>
      <c r="AO321" s="83" t="s">
        <v>66</v>
      </c>
      <c r="AP321" s="83" t="s">
        <v>67</v>
      </c>
      <c r="AQ321" s="83" t="s">
        <v>67</v>
      </c>
      <c r="AR321" s="83" t="s">
        <v>73</v>
      </c>
      <c r="AS321" s="83" t="s">
        <v>81</v>
      </c>
      <c r="AT321" s="83" t="s">
        <v>169</v>
      </c>
      <c r="AU321" s="83" t="s">
        <v>93</v>
      </c>
      <c r="AV321" s="83" t="s">
        <v>80</v>
      </c>
      <c r="AW321" s="83" t="s">
        <v>73</v>
      </c>
      <c r="AX321" s="83" t="s">
        <v>72</v>
      </c>
      <c r="AY321" s="83" t="s">
        <v>73</v>
      </c>
      <c r="AZ321" s="83" t="s">
        <v>72</v>
      </c>
      <c r="BA321" s="83" t="s">
        <v>63</v>
      </c>
      <c r="BB321" s="83" t="s">
        <v>63</v>
      </c>
      <c r="BC321" s="83" t="s">
        <v>73</v>
      </c>
      <c r="BD321" s="83"/>
      <c r="BE321" s="83" t="s">
        <v>73</v>
      </c>
      <c r="BF321" s="83"/>
      <c r="BG321" s="87" t="s">
        <v>846</v>
      </c>
      <c r="BH321" s="87" t="s">
        <v>114</v>
      </c>
      <c r="BI321" s="76" t="s">
        <v>1414</v>
      </c>
      <c r="BJ321">
        <v>14</v>
      </c>
      <c r="BK321" s="87">
        <v>56</v>
      </c>
      <c r="BL321" s="87"/>
      <c r="BM321" s="86" t="s">
        <v>1126</v>
      </c>
      <c r="BN321" s="86" t="s">
        <v>1132</v>
      </c>
      <c r="BO321" s="87" t="s">
        <v>68</v>
      </c>
      <c r="BP321" s="87"/>
      <c r="BQ321" s="87" t="s">
        <v>1472</v>
      </c>
      <c r="BR321" s="86" t="s">
        <v>1445</v>
      </c>
      <c r="BS321" s="86">
        <v>1</v>
      </c>
      <c r="BT321" s="86" t="s">
        <v>1445</v>
      </c>
      <c r="BU321" s="86">
        <v>1</v>
      </c>
      <c r="BV321" s="86" t="s">
        <v>73</v>
      </c>
      <c r="BW321" s="86">
        <v>0</v>
      </c>
      <c r="BX321" s="86" t="s">
        <v>1447</v>
      </c>
      <c r="BY321" s="86">
        <v>0</v>
      </c>
      <c r="BZ321" s="86" t="s">
        <v>1449</v>
      </c>
      <c r="CA321" s="86">
        <v>0</v>
      </c>
      <c r="CB321" s="86" t="s">
        <v>1452</v>
      </c>
      <c r="CC321" s="86">
        <v>0</v>
      </c>
      <c r="CD321" s="86" t="s">
        <v>226</v>
      </c>
      <c r="CE321" s="86">
        <v>0</v>
      </c>
      <c r="CF321" s="86" t="s">
        <v>1454</v>
      </c>
      <c r="CG321" s="86">
        <v>1</v>
      </c>
      <c r="CH321" s="86" t="s">
        <v>226</v>
      </c>
      <c r="CI321" s="86">
        <v>0</v>
      </c>
      <c r="CJ321" s="86" t="s">
        <v>1454</v>
      </c>
      <c r="CK321" s="86">
        <v>1</v>
      </c>
      <c r="CL321" s="86" t="s">
        <v>1454</v>
      </c>
      <c r="CM321" s="86">
        <v>1</v>
      </c>
      <c r="CN321" s="86" t="s">
        <v>1454</v>
      </c>
      <c r="CO321" s="86">
        <v>1</v>
      </c>
      <c r="CP321" s="87" t="s">
        <v>1477</v>
      </c>
      <c r="CQ321" s="152">
        <v>0</v>
      </c>
    </row>
    <row r="322" spans="1:95" ht="13.2" x14ac:dyDescent="0.25">
      <c r="A322" s="82">
        <v>45574.469680173614</v>
      </c>
      <c r="B322" s="83" t="s">
        <v>1035</v>
      </c>
      <c r="C322" s="84" t="s">
        <v>1036</v>
      </c>
      <c r="D322" s="83">
        <v>13.4</v>
      </c>
      <c r="E322" s="83">
        <v>0.21</v>
      </c>
      <c r="F322" s="83" t="s">
        <v>423</v>
      </c>
      <c r="G322" s="83" t="s">
        <v>76</v>
      </c>
      <c r="H322" s="83" t="s">
        <v>887</v>
      </c>
      <c r="I322" s="83" t="s">
        <v>63</v>
      </c>
      <c r="J322" s="83" t="s">
        <v>64</v>
      </c>
      <c r="K322" s="83" t="s">
        <v>84</v>
      </c>
      <c r="L322" s="83" t="s">
        <v>64</v>
      </c>
      <c r="M322" s="83" t="s">
        <v>84</v>
      </c>
      <c r="N322" s="83" t="s">
        <v>64</v>
      </c>
      <c r="O322" s="83" t="s">
        <v>64</v>
      </c>
      <c r="P322" s="83" t="s">
        <v>84</v>
      </c>
      <c r="Q322" s="83" t="s">
        <v>64</v>
      </c>
      <c r="R322" s="83" t="s">
        <v>64</v>
      </c>
      <c r="S322" s="83" t="s">
        <v>84</v>
      </c>
      <c r="T322" s="83" t="s">
        <v>64</v>
      </c>
      <c r="U322" s="83" t="s">
        <v>84</v>
      </c>
      <c r="V322" s="83" t="s">
        <v>64</v>
      </c>
      <c r="W322" s="83" t="s">
        <v>64</v>
      </c>
      <c r="X322" s="83" t="s">
        <v>64</v>
      </c>
      <c r="Y322" s="83" t="s">
        <v>64</v>
      </c>
      <c r="Z322" s="83" t="s">
        <v>65</v>
      </c>
      <c r="AA322" s="83" t="s">
        <v>65</v>
      </c>
      <c r="AB322" s="83" t="s">
        <v>65</v>
      </c>
      <c r="AC322" s="83" t="s">
        <v>65</v>
      </c>
      <c r="AD322" s="83" t="s">
        <v>65</v>
      </c>
      <c r="AE322" s="83" t="s">
        <v>65</v>
      </c>
      <c r="AF322" s="83" t="s">
        <v>65</v>
      </c>
      <c r="AG322" s="83" t="s">
        <v>65</v>
      </c>
      <c r="AH322" s="83" t="s">
        <v>65</v>
      </c>
      <c r="AI322" s="83" t="s">
        <v>65</v>
      </c>
      <c r="AJ322" s="83" t="s">
        <v>65</v>
      </c>
      <c r="AK322" s="83" t="s">
        <v>65</v>
      </c>
      <c r="AL322" s="83" t="s">
        <v>65</v>
      </c>
      <c r="AM322" s="83" t="s">
        <v>65</v>
      </c>
      <c r="AN322" s="83" t="s">
        <v>66</v>
      </c>
      <c r="AO322" s="83" t="s">
        <v>66</v>
      </c>
      <c r="AP322" s="83" t="s">
        <v>67</v>
      </c>
      <c r="AQ322" s="83" t="s">
        <v>67</v>
      </c>
      <c r="AR322" s="83" t="s">
        <v>86</v>
      </c>
      <c r="AS322" s="83" t="s">
        <v>252</v>
      </c>
      <c r="AT322" s="83" t="s">
        <v>169</v>
      </c>
      <c r="AU322" s="83" t="s">
        <v>70</v>
      </c>
      <c r="AV322" s="83" t="s">
        <v>71</v>
      </c>
      <c r="AW322" s="83" t="s">
        <v>72</v>
      </c>
      <c r="AX322" s="83" t="s">
        <v>72</v>
      </c>
      <c r="AY322" s="83" t="s">
        <v>72</v>
      </c>
      <c r="AZ322" s="83" t="s">
        <v>72</v>
      </c>
      <c r="BA322" s="83" t="s">
        <v>72</v>
      </c>
      <c r="BB322" s="83" t="s">
        <v>72</v>
      </c>
      <c r="BC322" s="83" t="s">
        <v>73</v>
      </c>
      <c r="BD322" s="83"/>
      <c r="BE322" s="83" t="s">
        <v>73</v>
      </c>
      <c r="BF322" s="83"/>
      <c r="BG322" s="87" t="s">
        <v>846</v>
      </c>
      <c r="BH322" s="86" t="s">
        <v>60</v>
      </c>
      <c r="BI322" s="76" t="s">
        <v>1414</v>
      </c>
      <c r="BJ322">
        <v>11</v>
      </c>
      <c r="BK322" s="87">
        <v>59</v>
      </c>
      <c r="BL322" s="87"/>
      <c r="BM322" s="86" t="s">
        <v>1126</v>
      </c>
      <c r="BN322" s="86" t="s">
        <v>1132</v>
      </c>
      <c r="BO322" s="87" t="s">
        <v>252</v>
      </c>
      <c r="BP322" s="87"/>
      <c r="BQ322" s="87" t="s">
        <v>1472</v>
      </c>
      <c r="BR322" s="86" t="s">
        <v>1445</v>
      </c>
      <c r="BS322" s="86">
        <v>1</v>
      </c>
      <c r="BT322" s="86" t="s">
        <v>1445</v>
      </c>
      <c r="BU322" s="86">
        <v>1</v>
      </c>
      <c r="BV322" s="86" t="s">
        <v>63</v>
      </c>
      <c r="BW322" s="86">
        <v>1</v>
      </c>
      <c r="BX322" s="86" t="s">
        <v>1447</v>
      </c>
      <c r="BY322" s="86">
        <v>0</v>
      </c>
      <c r="BZ322" s="86" t="s">
        <v>1470</v>
      </c>
      <c r="CA322" s="86">
        <v>2</v>
      </c>
      <c r="CB322" s="86" t="s">
        <v>1452</v>
      </c>
      <c r="CC322" s="86">
        <v>0</v>
      </c>
      <c r="CD322" s="86" t="s">
        <v>1454</v>
      </c>
      <c r="CE322" s="86">
        <v>1</v>
      </c>
      <c r="CF322" s="86" t="s">
        <v>1454</v>
      </c>
      <c r="CG322" s="86">
        <v>1</v>
      </c>
      <c r="CH322" s="86" t="s">
        <v>1454</v>
      </c>
      <c r="CI322" s="86">
        <v>1</v>
      </c>
      <c r="CJ322" s="86" t="s">
        <v>1454</v>
      </c>
      <c r="CK322" s="86">
        <v>1</v>
      </c>
      <c r="CL322" s="86" t="s">
        <v>1454</v>
      </c>
      <c r="CM322" s="86">
        <v>1</v>
      </c>
      <c r="CN322" s="86" t="s">
        <v>1454</v>
      </c>
      <c r="CO322" s="86">
        <v>1</v>
      </c>
      <c r="CP322" s="87" t="s">
        <v>1478</v>
      </c>
      <c r="CQ322" s="152">
        <v>1</v>
      </c>
    </row>
    <row r="323" spans="1:95" ht="13.2" x14ac:dyDescent="0.25">
      <c r="A323" s="82">
        <v>45574.469747430558</v>
      </c>
      <c r="B323" s="83" t="s">
        <v>1037</v>
      </c>
      <c r="C323" s="84" t="s">
        <v>1038</v>
      </c>
      <c r="D323" s="83">
        <v>100</v>
      </c>
      <c r="E323" s="83">
        <v>1.08</v>
      </c>
      <c r="F323" s="83" t="s">
        <v>114</v>
      </c>
      <c r="G323" s="83" t="s">
        <v>539</v>
      </c>
      <c r="H323" s="83" t="s">
        <v>846</v>
      </c>
      <c r="I323" s="83" t="s">
        <v>63</v>
      </c>
      <c r="J323" s="83" t="s">
        <v>64</v>
      </c>
      <c r="K323" s="83" t="s">
        <v>64</v>
      </c>
      <c r="L323" s="83" t="s">
        <v>64</v>
      </c>
      <c r="M323" s="83" t="s">
        <v>64</v>
      </c>
      <c r="N323" s="83" t="s">
        <v>64</v>
      </c>
      <c r="O323" s="83" t="s">
        <v>64</v>
      </c>
      <c r="P323" s="83" t="s">
        <v>64</v>
      </c>
      <c r="Q323" s="83" t="s">
        <v>64</v>
      </c>
      <c r="R323" s="83" t="s">
        <v>64</v>
      </c>
      <c r="S323" s="83" t="s">
        <v>64</v>
      </c>
      <c r="T323" s="83" t="s">
        <v>64</v>
      </c>
      <c r="U323" s="83" t="s">
        <v>64</v>
      </c>
      <c r="V323" s="83" t="s">
        <v>64</v>
      </c>
      <c r="W323" s="83" t="s">
        <v>64</v>
      </c>
      <c r="X323" s="83" t="s">
        <v>64</v>
      </c>
      <c r="Y323" s="83" t="s">
        <v>64</v>
      </c>
      <c r="Z323" s="83" t="s">
        <v>66</v>
      </c>
      <c r="AA323" s="83" t="s">
        <v>66</v>
      </c>
      <c r="AB323" s="83" t="s">
        <v>65</v>
      </c>
      <c r="AC323" s="83" t="s">
        <v>66</v>
      </c>
      <c r="AD323" s="83" t="s">
        <v>66</v>
      </c>
      <c r="AE323" s="83" t="s">
        <v>66</v>
      </c>
      <c r="AF323" s="83" t="s">
        <v>66</v>
      </c>
      <c r="AG323" s="83" t="s">
        <v>66</v>
      </c>
      <c r="AH323" s="83" t="s">
        <v>66</v>
      </c>
      <c r="AI323" s="83" t="s">
        <v>79</v>
      </c>
      <c r="AJ323" s="83" t="s">
        <v>65</v>
      </c>
      <c r="AK323" s="83" t="s">
        <v>65</v>
      </c>
      <c r="AL323" s="83" t="s">
        <v>79</v>
      </c>
      <c r="AM323" s="83" t="s">
        <v>79</v>
      </c>
      <c r="AN323" s="83" t="s">
        <v>65</v>
      </c>
      <c r="AO323" s="83" t="s">
        <v>79</v>
      </c>
      <c r="AP323" s="83" t="s">
        <v>67</v>
      </c>
      <c r="AQ323" s="83" t="s">
        <v>85</v>
      </c>
      <c r="AR323" s="83" t="s">
        <v>86</v>
      </c>
      <c r="AS323" s="83" t="s">
        <v>81</v>
      </c>
      <c r="AT323" s="83" t="s">
        <v>69</v>
      </c>
      <c r="AU323" s="83" t="s">
        <v>70</v>
      </c>
      <c r="AV323" s="83" t="s">
        <v>71</v>
      </c>
      <c r="AW323" s="83" t="s">
        <v>73</v>
      </c>
      <c r="AX323" s="83" t="s">
        <v>73</v>
      </c>
      <c r="AY323" s="83" t="s">
        <v>73</v>
      </c>
      <c r="AZ323" s="83" t="s">
        <v>73</v>
      </c>
      <c r="BA323" s="83" t="s">
        <v>73</v>
      </c>
      <c r="BB323" s="83" t="s">
        <v>73</v>
      </c>
      <c r="BC323" s="83" t="s">
        <v>73</v>
      </c>
      <c r="BD323" s="83"/>
      <c r="BE323" s="83" t="s">
        <v>73</v>
      </c>
      <c r="BF323" s="83"/>
      <c r="BG323" s="87" t="s">
        <v>846</v>
      </c>
      <c r="BH323" s="87" t="s">
        <v>114</v>
      </c>
      <c r="BI323" s="76" t="s">
        <v>1414</v>
      </c>
      <c r="BJ323">
        <v>15</v>
      </c>
      <c r="BK323" s="87">
        <v>49</v>
      </c>
      <c r="BL323" s="87"/>
      <c r="BM323" s="86" t="s">
        <v>1126</v>
      </c>
      <c r="BN323" s="86" t="s">
        <v>1132</v>
      </c>
      <c r="BO323" s="87" t="s">
        <v>68</v>
      </c>
      <c r="BP323" s="87"/>
      <c r="BQ323" s="87" t="s">
        <v>1472</v>
      </c>
      <c r="BR323" s="86" t="s">
        <v>1445</v>
      </c>
      <c r="BS323" s="86">
        <v>1</v>
      </c>
      <c r="BT323" s="86" t="s">
        <v>1445</v>
      </c>
      <c r="BU323" s="86">
        <v>1</v>
      </c>
      <c r="BV323" s="86" t="s">
        <v>63</v>
      </c>
      <c r="BW323" s="86">
        <v>1</v>
      </c>
      <c r="BX323" s="86" t="s">
        <v>1447</v>
      </c>
      <c r="BY323" s="86">
        <v>0</v>
      </c>
      <c r="BZ323" s="86" t="s">
        <v>1470</v>
      </c>
      <c r="CA323" s="86">
        <v>2</v>
      </c>
      <c r="CB323" s="86" t="s">
        <v>1452</v>
      </c>
      <c r="CC323" s="86">
        <v>0</v>
      </c>
      <c r="CD323" s="86" t="s">
        <v>226</v>
      </c>
      <c r="CE323" s="86">
        <v>0</v>
      </c>
      <c r="CF323" s="86" t="s">
        <v>226</v>
      </c>
      <c r="CG323" s="86">
        <v>0</v>
      </c>
      <c r="CH323" s="86" t="s">
        <v>226</v>
      </c>
      <c r="CI323" s="86">
        <v>0</v>
      </c>
      <c r="CJ323" s="86" t="s">
        <v>226</v>
      </c>
      <c r="CK323" s="86">
        <v>0</v>
      </c>
      <c r="CL323" s="86" t="s">
        <v>226</v>
      </c>
      <c r="CM323" s="86">
        <v>0</v>
      </c>
      <c r="CN323" s="86" t="s">
        <v>226</v>
      </c>
      <c r="CO323" s="86">
        <v>0</v>
      </c>
      <c r="CP323" s="87" t="s">
        <v>1477</v>
      </c>
      <c r="CQ323" s="152">
        <v>0</v>
      </c>
    </row>
    <row r="324" spans="1:95" ht="13.2" x14ac:dyDescent="0.25">
      <c r="A324" s="82">
        <v>45574.473140254631</v>
      </c>
      <c r="B324" s="83" t="s">
        <v>1042</v>
      </c>
      <c r="C324" s="84" t="s">
        <v>1043</v>
      </c>
      <c r="D324" s="83">
        <v>100</v>
      </c>
      <c r="E324" s="83">
        <v>0.17</v>
      </c>
      <c r="F324" s="83" t="s">
        <v>423</v>
      </c>
      <c r="G324" s="83" t="s">
        <v>76</v>
      </c>
      <c r="H324" s="83" t="s">
        <v>887</v>
      </c>
      <c r="I324" s="83" t="s">
        <v>63</v>
      </c>
      <c r="J324" s="83" t="s">
        <v>64</v>
      </c>
      <c r="K324" s="83" t="s">
        <v>64</v>
      </c>
      <c r="L324" s="83" t="s">
        <v>64</v>
      </c>
      <c r="M324" s="83" t="s">
        <v>84</v>
      </c>
      <c r="N324" s="83" t="s">
        <v>64</v>
      </c>
      <c r="O324" s="83" t="s">
        <v>64</v>
      </c>
      <c r="P324" s="83" t="s">
        <v>64</v>
      </c>
      <c r="Q324" s="83" t="s">
        <v>64</v>
      </c>
      <c r="R324" s="83" t="s">
        <v>64</v>
      </c>
      <c r="S324" s="83" t="s">
        <v>64</v>
      </c>
      <c r="T324" s="83" t="s">
        <v>64</v>
      </c>
      <c r="U324" s="83" t="s">
        <v>64</v>
      </c>
      <c r="V324" s="83" t="s">
        <v>64</v>
      </c>
      <c r="W324" s="83" t="s">
        <v>64</v>
      </c>
      <c r="X324" s="83" t="s">
        <v>64</v>
      </c>
      <c r="Y324" s="83" t="s">
        <v>64</v>
      </c>
      <c r="Z324" s="83" t="s">
        <v>66</v>
      </c>
      <c r="AA324" s="83" t="s">
        <v>66</v>
      </c>
      <c r="AB324" s="83" t="s">
        <v>65</v>
      </c>
      <c r="AC324" s="83" t="s">
        <v>66</v>
      </c>
      <c r="AD324" s="83" t="s">
        <v>66</v>
      </c>
      <c r="AE324" s="83" t="s">
        <v>65</v>
      </c>
      <c r="AF324" s="83" t="s">
        <v>66</v>
      </c>
      <c r="AG324" s="83" t="s">
        <v>65</v>
      </c>
      <c r="AH324" s="83" t="s">
        <v>66</v>
      </c>
      <c r="AI324" s="83" t="s">
        <v>79</v>
      </c>
      <c r="AJ324" s="83" t="s">
        <v>66</v>
      </c>
      <c r="AK324" s="83" t="s">
        <v>66</v>
      </c>
      <c r="AL324" s="83" t="s">
        <v>66</v>
      </c>
      <c r="AM324" s="83" t="s">
        <v>66</v>
      </c>
      <c r="AN324" s="83" t="s">
        <v>66</v>
      </c>
      <c r="AO324" s="83" t="s">
        <v>66</v>
      </c>
      <c r="AP324" s="83" t="s">
        <v>67</v>
      </c>
      <c r="AQ324" s="83" t="s">
        <v>151</v>
      </c>
      <c r="AR324" s="83" t="s">
        <v>73</v>
      </c>
      <c r="AS324" s="83" t="s">
        <v>223</v>
      </c>
      <c r="AT324" s="83" t="s">
        <v>69</v>
      </c>
      <c r="AU324" s="83" t="s">
        <v>70</v>
      </c>
      <c r="AV324" s="83" t="s">
        <v>67</v>
      </c>
      <c r="AW324" s="83" t="s">
        <v>72</v>
      </c>
      <c r="AX324" s="83" t="s">
        <v>72</v>
      </c>
      <c r="AY324" s="83" t="s">
        <v>72</v>
      </c>
      <c r="AZ324" s="83" t="s">
        <v>73</v>
      </c>
      <c r="BA324" s="83" t="s">
        <v>63</v>
      </c>
      <c r="BB324" s="83" t="s">
        <v>73</v>
      </c>
      <c r="BC324" s="83" t="s">
        <v>73</v>
      </c>
      <c r="BD324" s="83"/>
      <c r="BE324" s="83" t="s">
        <v>73</v>
      </c>
      <c r="BF324" s="83"/>
      <c r="BG324" s="87" t="s">
        <v>846</v>
      </c>
      <c r="BH324" s="86" t="s">
        <v>60</v>
      </c>
      <c r="BI324" s="76" t="s">
        <v>1414</v>
      </c>
      <c r="BJ324">
        <v>15</v>
      </c>
      <c r="BK324" s="87">
        <v>51</v>
      </c>
      <c r="BL324" s="87"/>
      <c r="BM324" s="86" t="s">
        <v>1126</v>
      </c>
      <c r="BN324" s="86" t="s">
        <v>1132</v>
      </c>
      <c r="BO324" s="87" t="s">
        <v>68</v>
      </c>
      <c r="BP324" s="87"/>
      <c r="BQ324" s="87" t="s">
        <v>1472</v>
      </c>
      <c r="BR324" s="86" t="s">
        <v>1445</v>
      </c>
      <c r="BS324" s="86">
        <v>1</v>
      </c>
      <c r="BT324" s="86" t="s">
        <v>1445</v>
      </c>
      <c r="BU324" s="86">
        <v>1</v>
      </c>
      <c r="BV324" s="86" t="s">
        <v>73</v>
      </c>
      <c r="BW324" s="86">
        <v>0</v>
      </c>
      <c r="BX324" s="86" t="s">
        <v>1447</v>
      </c>
      <c r="BY324" s="86">
        <v>0</v>
      </c>
      <c r="BZ324" s="86" t="s">
        <v>1470</v>
      </c>
      <c r="CA324" s="86">
        <v>2</v>
      </c>
      <c r="CB324" s="86" t="s">
        <v>1453</v>
      </c>
      <c r="CC324" s="86">
        <v>1</v>
      </c>
      <c r="CD324" s="86" t="s">
        <v>1454</v>
      </c>
      <c r="CE324" s="86">
        <v>1</v>
      </c>
      <c r="CF324" s="86" t="s">
        <v>1454</v>
      </c>
      <c r="CG324" s="86">
        <v>1</v>
      </c>
      <c r="CH324" s="86" t="s">
        <v>1454</v>
      </c>
      <c r="CI324" s="86">
        <v>1</v>
      </c>
      <c r="CJ324" s="86" t="s">
        <v>226</v>
      </c>
      <c r="CK324" s="86">
        <v>0</v>
      </c>
      <c r="CL324" s="86" t="s">
        <v>1454</v>
      </c>
      <c r="CM324" s="86">
        <v>1</v>
      </c>
      <c r="CN324" s="86" t="s">
        <v>226</v>
      </c>
      <c r="CO324" s="86">
        <v>0</v>
      </c>
      <c r="CP324" s="87" t="s">
        <v>1477</v>
      </c>
      <c r="CQ324" s="152">
        <v>0</v>
      </c>
    </row>
    <row r="325" spans="1:95" ht="13.2" x14ac:dyDescent="0.25">
      <c r="A325" s="82">
        <v>45574.475942812496</v>
      </c>
      <c r="B325" s="83" t="s">
        <v>1046</v>
      </c>
      <c r="C325" s="84" t="s">
        <v>1047</v>
      </c>
      <c r="D325" s="83">
        <v>100</v>
      </c>
      <c r="E325" s="83">
        <v>0.28999999999999998</v>
      </c>
      <c r="F325" s="83" t="s">
        <v>114</v>
      </c>
      <c r="G325" s="83" t="s">
        <v>76</v>
      </c>
      <c r="H325" s="83" t="s">
        <v>922</v>
      </c>
      <c r="I325" s="83" t="s">
        <v>63</v>
      </c>
      <c r="J325" s="83" t="s">
        <v>64</v>
      </c>
      <c r="K325" s="83" t="s">
        <v>64</v>
      </c>
      <c r="L325" s="83" t="s">
        <v>64</v>
      </c>
      <c r="M325" s="83" t="s">
        <v>84</v>
      </c>
      <c r="N325" s="83" t="s">
        <v>84</v>
      </c>
      <c r="O325" s="83" t="s">
        <v>84</v>
      </c>
      <c r="P325" s="83" t="s">
        <v>84</v>
      </c>
      <c r="Q325" s="83" t="s">
        <v>78</v>
      </c>
      <c r="R325" s="83" t="s">
        <v>78</v>
      </c>
      <c r="S325" s="83" t="s">
        <v>64</v>
      </c>
      <c r="T325" s="83" t="s">
        <v>78</v>
      </c>
      <c r="U325" s="83" t="s">
        <v>84</v>
      </c>
      <c r="V325" s="83" t="s">
        <v>64</v>
      </c>
      <c r="W325" s="83" t="s">
        <v>64</v>
      </c>
      <c r="X325" s="83" t="s">
        <v>64</v>
      </c>
      <c r="Y325" s="83" t="s">
        <v>64</v>
      </c>
      <c r="Z325" s="83" t="s">
        <v>66</v>
      </c>
      <c r="AA325" s="83" t="s">
        <v>66</v>
      </c>
      <c r="AB325" s="83" t="s">
        <v>65</v>
      </c>
      <c r="AC325" s="83" t="s">
        <v>65</v>
      </c>
      <c r="AD325" s="83" t="s">
        <v>79</v>
      </c>
      <c r="AE325" s="83" t="s">
        <v>66</v>
      </c>
      <c r="AF325" s="83" t="s">
        <v>66</v>
      </c>
      <c r="AG325" s="83" t="s">
        <v>65</v>
      </c>
      <c r="AH325" s="83" t="s">
        <v>66</v>
      </c>
      <c r="AI325" s="83" t="s">
        <v>79</v>
      </c>
      <c r="AJ325" s="83" t="s">
        <v>66</v>
      </c>
      <c r="AK325" s="83" t="s">
        <v>65</v>
      </c>
      <c r="AL325" s="83" t="s">
        <v>79</v>
      </c>
      <c r="AM325" s="83" t="s">
        <v>66</v>
      </c>
      <c r="AN325" s="83" t="s">
        <v>66</v>
      </c>
      <c r="AO325" s="83" t="s">
        <v>66</v>
      </c>
      <c r="AP325" s="83" t="s">
        <v>85</v>
      </c>
      <c r="AQ325" s="83" t="s">
        <v>67</v>
      </c>
      <c r="AR325" s="83" t="s">
        <v>86</v>
      </c>
      <c r="AS325" s="83" t="s">
        <v>68</v>
      </c>
      <c r="AT325" s="83" t="s">
        <v>87</v>
      </c>
      <c r="AU325" s="83" t="s">
        <v>93</v>
      </c>
      <c r="AV325" s="83" t="s">
        <v>71</v>
      </c>
      <c r="AW325" s="83" t="s">
        <v>73</v>
      </c>
      <c r="AX325" s="83" t="s">
        <v>73</v>
      </c>
      <c r="AY325" s="83" t="s">
        <v>72</v>
      </c>
      <c r="AZ325" s="83" t="s">
        <v>72</v>
      </c>
      <c r="BA325" s="83" t="s">
        <v>72</v>
      </c>
      <c r="BB325" s="83" t="s">
        <v>72</v>
      </c>
      <c r="BC325" s="83" t="s">
        <v>63</v>
      </c>
      <c r="BD325" s="83">
        <v>1</v>
      </c>
      <c r="BE325" s="83" t="s">
        <v>63</v>
      </c>
      <c r="BF325" s="83" t="s">
        <v>408</v>
      </c>
      <c r="BG325" s="87" t="s">
        <v>846</v>
      </c>
      <c r="BH325" s="87" t="s">
        <v>114</v>
      </c>
      <c r="BI325" s="76" t="s">
        <v>1414</v>
      </c>
      <c r="BJ325">
        <v>8</v>
      </c>
      <c r="BK325" s="87">
        <v>50</v>
      </c>
      <c r="BL325" s="87"/>
      <c r="BM325" s="86" t="s">
        <v>1126</v>
      </c>
      <c r="BN325" s="86" t="s">
        <v>1132</v>
      </c>
      <c r="BO325" s="87" t="s">
        <v>68</v>
      </c>
      <c r="BP325" s="87" t="s">
        <v>1442</v>
      </c>
      <c r="BQ325" s="87" t="s">
        <v>1472</v>
      </c>
      <c r="BR325" s="86" t="s">
        <v>1445</v>
      </c>
      <c r="BS325" s="86">
        <v>1</v>
      </c>
      <c r="BT325" s="86" t="s">
        <v>1445</v>
      </c>
      <c r="BU325" s="86">
        <v>1</v>
      </c>
      <c r="BV325" s="86" t="s">
        <v>63</v>
      </c>
      <c r="BW325" s="86">
        <v>1</v>
      </c>
      <c r="BX325" s="86" t="s">
        <v>1448</v>
      </c>
      <c r="BY325" s="86">
        <v>1</v>
      </c>
      <c r="BZ325" s="86" t="s">
        <v>1449</v>
      </c>
      <c r="CA325" s="86">
        <v>0</v>
      </c>
      <c r="CB325" s="86" t="s">
        <v>1452</v>
      </c>
      <c r="CC325" s="86">
        <v>0</v>
      </c>
      <c r="CD325" s="86" t="s">
        <v>226</v>
      </c>
      <c r="CE325" s="86">
        <v>0</v>
      </c>
      <c r="CF325" s="86" t="s">
        <v>226</v>
      </c>
      <c r="CG325" s="86">
        <v>0</v>
      </c>
      <c r="CH325" s="86" t="s">
        <v>1454</v>
      </c>
      <c r="CI325" s="86">
        <v>1</v>
      </c>
      <c r="CJ325" s="86" t="s">
        <v>1454</v>
      </c>
      <c r="CK325" s="86">
        <v>1</v>
      </c>
      <c r="CL325" s="86" t="s">
        <v>1454</v>
      </c>
      <c r="CM325" s="86">
        <v>1</v>
      </c>
      <c r="CN325" s="86" t="s">
        <v>1454</v>
      </c>
      <c r="CO325" s="86">
        <v>1</v>
      </c>
      <c r="CP325" s="87" t="s">
        <v>1477</v>
      </c>
      <c r="CQ325" s="152">
        <v>0</v>
      </c>
    </row>
    <row r="326" spans="1:95" ht="13.2" x14ac:dyDescent="0.25">
      <c r="A326" s="82">
        <v>45574.476676585648</v>
      </c>
      <c r="B326" s="83" t="s">
        <v>1048</v>
      </c>
      <c r="C326" s="84" t="s">
        <v>1049</v>
      </c>
      <c r="D326" s="83">
        <v>100</v>
      </c>
      <c r="E326" s="83">
        <v>0.38</v>
      </c>
      <c r="F326" s="83" t="s">
        <v>114</v>
      </c>
      <c r="G326" s="83" t="s">
        <v>539</v>
      </c>
      <c r="H326" s="83" t="s">
        <v>922</v>
      </c>
      <c r="I326" s="83" t="s">
        <v>63</v>
      </c>
      <c r="J326" s="83" t="s">
        <v>64</v>
      </c>
      <c r="K326" s="83" t="s">
        <v>64</v>
      </c>
      <c r="L326" s="83" t="s">
        <v>64</v>
      </c>
      <c r="M326" s="83" t="s">
        <v>78</v>
      </c>
      <c r="N326" s="83" t="s">
        <v>64</v>
      </c>
      <c r="O326" s="83" t="s">
        <v>64</v>
      </c>
      <c r="P326" s="83" t="s">
        <v>64</v>
      </c>
      <c r="Q326" s="83" t="s">
        <v>64</v>
      </c>
      <c r="R326" s="83" t="s">
        <v>64</v>
      </c>
      <c r="S326" s="83" t="s">
        <v>64</v>
      </c>
      <c r="T326" s="83" t="s">
        <v>64</v>
      </c>
      <c r="U326" s="83" t="s">
        <v>64</v>
      </c>
      <c r="V326" s="83" t="s">
        <v>64</v>
      </c>
      <c r="W326" s="83" t="s">
        <v>64</v>
      </c>
      <c r="X326" s="83" t="s">
        <v>64</v>
      </c>
      <c r="Y326" s="83" t="s">
        <v>64</v>
      </c>
      <c r="Z326" s="83" t="s">
        <v>65</v>
      </c>
      <c r="AA326" s="83" t="s">
        <v>66</v>
      </c>
      <c r="AB326" s="83" t="s">
        <v>65</v>
      </c>
      <c r="AC326" s="83" t="s">
        <v>65</v>
      </c>
      <c r="AD326" s="83" t="s">
        <v>65</v>
      </c>
      <c r="AE326" s="83" t="s">
        <v>65</v>
      </c>
      <c r="AF326" s="83" t="s">
        <v>65</v>
      </c>
      <c r="AG326" s="83" t="s">
        <v>66</v>
      </c>
      <c r="AH326" s="83" t="s">
        <v>79</v>
      </c>
      <c r="AI326" s="83" t="s">
        <v>66</v>
      </c>
      <c r="AJ326" s="83" t="s">
        <v>66</v>
      </c>
      <c r="AK326" s="83" t="s">
        <v>66</v>
      </c>
      <c r="AL326" s="83" t="s">
        <v>66</v>
      </c>
      <c r="AM326" s="83" t="s">
        <v>65</v>
      </c>
      <c r="AN326" s="83" t="s">
        <v>66</v>
      </c>
      <c r="AO326" s="83" t="s">
        <v>66</v>
      </c>
      <c r="AP326" s="83" t="s">
        <v>80</v>
      </c>
      <c r="AQ326" s="83" t="s">
        <v>80</v>
      </c>
      <c r="AR326" s="83" t="s">
        <v>86</v>
      </c>
      <c r="AS326" s="83" t="s">
        <v>68</v>
      </c>
      <c r="AT326" s="83" t="s">
        <v>87</v>
      </c>
      <c r="AU326" s="83" t="s">
        <v>93</v>
      </c>
      <c r="AV326" s="83" t="s">
        <v>71</v>
      </c>
      <c r="AW326" s="83" t="s">
        <v>63</v>
      </c>
      <c r="AX326" s="83" t="s">
        <v>73</v>
      </c>
      <c r="AY326" s="83" t="s">
        <v>72</v>
      </c>
      <c r="AZ326" s="83" t="s">
        <v>72</v>
      </c>
      <c r="BA326" s="83" t="s">
        <v>72</v>
      </c>
      <c r="BB326" s="83" t="s">
        <v>72</v>
      </c>
      <c r="BC326" s="83" t="s">
        <v>73</v>
      </c>
      <c r="BD326" s="83"/>
      <c r="BE326" s="83" t="s">
        <v>73</v>
      </c>
      <c r="BF326" s="83"/>
      <c r="BG326" s="87" t="s">
        <v>846</v>
      </c>
      <c r="BH326" s="87" t="s">
        <v>114</v>
      </c>
      <c r="BI326" s="76" t="s">
        <v>1414</v>
      </c>
      <c r="BJ326">
        <v>16</v>
      </c>
      <c r="BK326" s="87">
        <v>53</v>
      </c>
      <c r="BL326" s="87"/>
      <c r="BM326" s="86" t="s">
        <v>1126</v>
      </c>
      <c r="BN326" s="86" t="s">
        <v>1132</v>
      </c>
      <c r="BO326" s="87" t="s">
        <v>68</v>
      </c>
      <c r="BP326" s="87"/>
      <c r="BQ326" s="87" t="s">
        <v>1472</v>
      </c>
      <c r="BR326" s="86" t="s">
        <v>1444</v>
      </c>
      <c r="BS326" s="86">
        <v>0</v>
      </c>
      <c r="BT326" s="86" t="s">
        <v>1444</v>
      </c>
      <c r="BU326" s="86">
        <v>0</v>
      </c>
      <c r="BV326" s="86" t="s">
        <v>63</v>
      </c>
      <c r="BW326" s="86">
        <v>1</v>
      </c>
      <c r="BX326" s="86" t="s">
        <v>1448</v>
      </c>
      <c r="BY326" s="86">
        <v>1</v>
      </c>
      <c r="BZ326" s="86" t="s">
        <v>1449</v>
      </c>
      <c r="CA326" s="86">
        <v>0</v>
      </c>
      <c r="CB326" s="86" t="s">
        <v>1452</v>
      </c>
      <c r="CC326" s="86">
        <v>0</v>
      </c>
      <c r="CD326" s="86" t="s">
        <v>1454</v>
      </c>
      <c r="CE326" s="86">
        <v>1</v>
      </c>
      <c r="CF326" s="86" t="s">
        <v>226</v>
      </c>
      <c r="CG326" s="86">
        <v>0</v>
      </c>
      <c r="CH326" s="86" t="s">
        <v>1454</v>
      </c>
      <c r="CI326" s="86">
        <v>1</v>
      </c>
      <c r="CJ326" s="86" t="s">
        <v>1454</v>
      </c>
      <c r="CK326" s="86">
        <v>1</v>
      </c>
      <c r="CL326" s="86" t="s">
        <v>1454</v>
      </c>
      <c r="CM326" s="86">
        <v>1</v>
      </c>
      <c r="CN326" s="86" t="s">
        <v>1454</v>
      </c>
      <c r="CO326" s="86">
        <v>1</v>
      </c>
      <c r="CP326" s="87" t="s">
        <v>1478</v>
      </c>
      <c r="CQ326" s="152">
        <v>1</v>
      </c>
    </row>
    <row r="327" spans="1:95" ht="13.2" x14ac:dyDescent="0.25">
      <c r="A327" s="82">
        <v>45574.478042870367</v>
      </c>
      <c r="B327" s="83" t="s">
        <v>1050</v>
      </c>
      <c r="C327" s="83" t="s">
        <v>1051</v>
      </c>
      <c r="D327" s="83">
        <v>100</v>
      </c>
      <c r="E327" s="83">
        <v>0.33</v>
      </c>
      <c r="F327" s="83" t="s">
        <v>114</v>
      </c>
      <c r="G327" s="83" t="s">
        <v>76</v>
      </c>
      <c r="H327" s="83" t="s">
        <v>1015</v>
      </c>
      <c r="I327" s="83" t="s">
        <v>63</v>
      </c>
      <c r="J327" s="83" t="s">
        <v>64</v>
      </c>
      <c r="K327" s="83" t="s">
        <v>84</v>
      </c>
      <c r="L327" s="83" t="s">
        <v>64</v>
      </c>
      <c r="M327" s="83" t="s">
        <v>84</v>
      </c>
      <c r="N327" s="83" t="s">
        <v>64</v>
      </c>
      <c r="O327" s="83" t="s">
        <v>64</v>
      </c>
      <c r="P327" s="83" t="s">
        <v>84</v>
      </c>
      <c r="Q327" s="83" t="s">
        <v>64</v>
      </c>
      <c r="R327" s="83" t="s">
        <v>64</v>
      </c>
      <c r="S327" s="83" t="s">
        <v>64</v>
      </c>
      <c r="T327" s="83" t="s">
        <v>64</v>
      </c>
      <c r="U327" s="83" t="s">
        <v>64</v>
      </c>
      <c r="V327" s="83" t="s">
        <v>64</v>
      </c>
      <c r="W327" s="83" t="s">
        <v>64</v>
      </c>
      <c r="X327" s="83" t="s">
        <v>64</v>
      </c>
      <c r="Y327" s="83" t="s">
        <v>64</v>
      </c>
      <c r="Z327" s="83" t="s">
        <v>66</v>
      </c>
      <c r="AA327" s="83" t="s">
        <v>66</v>
      </c>
      <c r="AB327" s="83" t="s">
        <v>66</v>
      </c>
      <c r="AC327" s="83" t="s">
        <v>66</v>
      </c>
      <c r="AD327" s="83" t="s">
        <v>66</v>
      </c>
      <c r="AE327" s="83" t="s">
        <v>66</v>
      </c>
      <c r="AF327" s="83" t="s">
        <v>66</v>
      </c>
      <c r="AG327" s="83" t="s">
        <v>66</v>
      </c>
      <c r="AH327" s="83" t="s">
        <v>79</v>
      </c>
      <c r="AI327" s="83" t="s">
        <v>66</v>
      </c>
      <c r="AJ327" s="83" t="s">
        <v>66</v>
      </c>
      <c r="AK327" s="83" t="s">
        <v>66</v>
      </c>
      <c r="AL327" s="83" t="s">
        <v>66</v>
      </c>
      <c r="AM327" s="83" t="s">
        <v>66</v>
      </c>
      <c r="AN327" s="83" t="s">
        <v>66</v>
      </c>
      <c r="AO327" s="83" t="s">
        <v>66</v>
      </c>
      <c r="AP327" s="83" t="s">
        <v>85</v>
      </c>
      <c r="AQ327" s="83" t="s">
        <v>85</v>
      </c>
      <c r="AR327" s="83" t="s">
        <v>86</v>
      </c>
      <c r="AS327" s="83" t="s">
        <v>252</v>
      </c>
      <c r="AT327" s="83" t="s">
        <v>87</v>
      </c>
      <c r="AU327" s="83" t="s">
        <v>70</v>
      </c>
      <c r="AV327" s="83" t="s">
        <v>71</v>
      </c>
      <c r="AW327" s="83" t="s">
        <v>72</v>
      </c>
      <c r="AX327" s="83" t="s">
        <v>72</v>
      </c>
      <c r="AY327" s="83" t="s">
        <v>63</v>
      </c>
      <c r="AZ327" s="83" t="s">
        <v>72</v>
      </c>
      <c r="BA327" s="83" t="s">
        <v>63</v>
      </c>
      <c r="BB327" s="83" t="s">
        <v>72</v>
      </c>
      <c r="BC327" s="83" t="s">
        <v>73</v>
      </c>
      <c r="BD327" s="83" t="s">
        <v>1052</v>
      </c>
      <c r="BE327" s="83" t="s">
        <v>73</v>
      </c>
      <c r="BF327" s="83"/>
      <c r="BG327" s="87" t="s">
        <v>846</v>
      </c>
      <c r="BH327" s="87" t="s">
        <v>114</v>
      </c>
      <c r="BI327" s="76" t="s">
        <v>1414</v>
      </c>
      <c r="BJ327">
        <v>13</v>
      </c>
      <c r="BK327" s="87">
        <v>46</v>
      </c>
      <c r="BL327" s="87"/>
      <c r="BM327" s="86" t="s">
        <v>1126</v>
      </c>
      <c r="BN327" s="86" t="s">
        <v>1132</v>
      </c>
      <c r="BO327" s="87" t="s">
        <v>252</v>
      </c>
      <c r="BP327" s="87"/>
      <c r="BQ327" s="87" t="s">
        <v>1472</v>
      </c>
      <c r="BR327" s="86" t="s">
        <v>1445</v>
      </c>
      <c r="BS327" s="86">
        <v>1</v>
      </c>
      <c r="BT327" s="86" t="s">
        <v>1445</v>
      </c>
      <c r="BU327" s="86">
        <v>1</v>
      </c>
      <c r="BV327" s="86" t="s">
        <v>63</v>
      </c>
      <c r="BW327" s="86">
        <v>1</v>
      </c>
      <c r="BX327" s="86" t="s">
        <v>1448</v>
      </c>
      <c r="BY327" s="86">
        <v>1</v>
      </c>
      <c r="BZ327" s="86" t="s">
        <v>1470</v>
      </c>
      <c r="CA327" s="86">
        <v>2</v>
      </c>
      <c r="CB327" s="86" t="s">
        <v>1452</v>
      </c>
      <c r="CC327" s="86">
        <v>0</v>
      </c>
      <c r="CD327" s="86" t="s">
        <v>1454</v>
      </c>
      <c r="CE327" s="86">
        <v>1</v>
      </c>
      <c r="CF327" s="86" t="s">
        <v>1454</v>
      </c>
      <c r="CG327" s="86">
        <v>1</v>
      </c>
      <c r="CH327" s="86" t="s">
        <v>1454</v>
      </c>
      <c r="CI327" s="86">
        <v>1</v>
      </c>
      <c r="CJ327" s="86" t="s">
        <v>1454</v>
      </c>
      <c r="CK327" s="86">
        <v>1</v>
      </c>
      <c r="CL327" s="86" t="s">
        <v>1454</v>
      </c>
      <c r="CM327" s="86">
        <v>1</v>
      </c>
      <c r="CN327" s="86" t="s">
        <v>1454</v>
      </c>
      <c r="CO327" s="86">
        <v>1</v>
      </c>
      <c r="CP327" s="87" t="s">
        <v>1478</v>
      </c>
      <c r="CQ327" s="152">
        <v>1</v>
      </c>
    </row>
    <row r="328" spans="1:95" ht="13.2" x14ac:dyDescent="0.25">
      <c r="A328" s="82">
        <v>45574.479499594905</v>
      </c>
      <c r="B328" s="83" t="s">
        <v>1056</v>
      </c>
      <c r="C328" s="84" t="s">
        <v>1057</v>
      </c>
      <c r="D328" s="83">
        <v>100</v>
      </c>
      <c r="E328" s="83">
        <v>0.92</v>
      </c>
      <c r="F328" s="83" t="s">
        <v>114</v>
      </c>
      <c r="G328" s="83" t="s">
        <v>76</v>
      </c>
      <c r="H328" s="83" t="s">
        <v>846</v>
      </c>
      <c r="I328" s="83" t="s">
        <v>63</v>
      </c>
      <c r="J328" s="83" t="s">
        <v>78</v>
      </c>
      <c r="K328" s="83" t="s">
        <v>78</v>
      </c>
      <c r="L328" s="83" t="s">
        <v>64</v>
      </c>
      <c r="M328" s="83" t="s">
        <v>84</v>
      </c>
      <c r="N328" s="83" t="s">
        <v>64</v>
      </c>
      <c r="O328" s="83" t="s">
        <v>64</v>
      </c>
      <c r="P328" s="83" t="s">
        <v>84</v>
      </c>
      <c r="Q328" s="83" t="s">
        <v>84</v>
      </c>
      <c r="R328" s="83" t="s">
        <v>64</v>
      </c>
      <c r="S328" s="83" t="s">
        <v>64</v>
      </c>
      <c r="T328" s="83" t="s">
        <v>64</v>
      </c>
      <c r="U328" s="83" t="s">
        <v>64</v>
      </c>
      <c r="V328" s="83" t="s">
        <v>64</v>
      </c>
      <c r="W328" s="83" t="s">
        <v>64</v>
      </c>
      <c r="X328" s="83" t="s">
        <v>84</v>
      </c>
      <c r="Y328" s="83" t="s">
        <v>64</v>
      </c>
      <c r="Z328" s="83" t="s">
        <v>66</v>
      </c>
      <c r="AA328" s="83" t="s">
        <v>66</v>
      </c>
      <c r="AB328" s="83" t="s">
        <v>66</v>
      </c>
      <c r="AC328" s="83" t="s">
        <v>65</v>
      </c>
      <c r="AD328" s="83" t="s">
        <v>66</v>
      </c>
      <c r="AE328" s="83" t="s">
        <v>79</v>
      </c>
      <c r="AF328" s="83" t="s">
        <v>79</v>
      </c>
      <c r="AG328" s="83" t="s">
        <v>66</v>
      </c>
      <c r="AH328" s="83" t="s">
        <v>79</v>
      </c>
      <c r="AI328" s="83" t="s">
        <v>79</v>
      </c>
      <c r="AJ328" s="83" t="s">
        <v>66</v>
      </c>
      <c r="AK328" s="83" t="s">
        <v>66</v>
      </c>
      <c r="AL328" s="83" t="s">
        <v>66</v>
      </c>
      <c r="AM328" s="83" t="s">
        <v>66</v>
      </c>
      <c r="AN328" s="83" t="s">
        <v>66</v>
      </c>
      <c r="AO328" s="83" t="s">
        <v>66</v>
      </c>
      <c r="AP328" s="83" t="s">
        <v>85</v>
      </c>
      <c r="AQ328" s="83" t="s">
        <v>85</v>
      </c>
      <c r="AR328" s="83" t="s">
        <v>86</v>
      </c>
      <c r="AS328" s="83" t="s">
        <v>1058</v>
      </c>
      <c r="AT328" s="83" t="s">
        <v>69</v>
      </c>
      <c r="AU328" s="83" t="s">
        <v>93</v>
      </c>
      <c r="AV328" s="83" t="s">
        <v>71</v>
      </c>
      <c r="AW328" s="83" t="s">
        <v>72</v>
      </c>
      <c r="AX328" s="83" t="s">
        <v>72</v>
      </c>
      <c r="AY328" s="83" t="s">
        <v>63</v>
      </c>
      <c r="AZ328" s="83" t="s">
        <v>72</v>
      </c>
      <c r="BA328" s="83" t="s">
        <v>72</v>
      </c>
      <c r="BB328" s="83" t="s">
        <v>73</v>
      </c>
      <c r="BC328" s="83" t="s">
        <v>73</v>
      </c>
      <c r="BD328" s="83"/>
      <c r="BE328" s="83" t="s">
        <v>73</v>
      </c>
      <c r="BF328" s="83"/>
      <c r="BG328" s="87" t="s">
        <v>846</v>
      </c>
      <c r="BH328" s="87" t="s">
        <v>114</v>
      </c>
      <c r="BI328" s="76" t="s">
        <v>1414</v>
      </c>
      <c r="BJ328">
        <v>10</v>
      </c>
      <c r="BK328" s="87">
        <v>46</v>
      </c>
      <c r="BL328" s="87"/>
      <c r="BM328" s="86" t="s">
        <v>1126</v>
      </c>
      <c r="BN328" s="86" t="s">
        <v>1132</v>
      </c>
      <c r="BO328" s="87" t="s">
        <v>247</v>
      </c>
      <c r="BP328" s="87"/>
      <c r="BQ328" s="87" t="s">
        <v>1472</v>
      </c>
      <c r="BR328" s="86" t="s">
        <v>1445</v>
      </c>
      <c r="BS328" s="86">
        <v>1</v>
      </c>
      <c r="BT328" s="86" t="s">
        <v>1445</v>
      </c>
      <c r="BU328" s="86">
        <v>1</v>
      </c>
      <c r="BV328" s="86" t="s">
        <v>63</v>
      </c>
      <c r="BW328" s="86">
        <v>1</v>
      </c>
      <c r="BX328" s="86" t="s">
        <v>1447</v>
      </c>
      <c r="BY328" s="86">
        <v>0</v>
      </c>
      <c r="BZ328" s="86" t="s">
        <v>1449</v>
      </c>
      <c r="CA328" s="86">
        <v>0</v>
      </c>
      <c r="CB328" s="86" t="s">
        <v>1452</v>
      </c>
      <c r="CC328" s="86">
        <v>0</v>
      </c>
      <c r="CD328" s="86" t="s">
        <v>1454</v>
      </c>
      <c r="CE328" s="86">
        <v>1</v>
      </c>
      <c r="CF328" s="86" t="s">
        <v>1454</v>
      </c>
      <c r="CG328" s="86">
        <v>1</v>
      </c>
      <c r="CH328" s="86" t="s">
        <v>1454</v>
      </c>
      <c r="CI328" s="86">
        <v>1</v>
      </c>
      <c r="CJ328" s="86" t="s">
        <v>1454</v>
      </c>
      <c r="CK328" s="86">
        <v>1</v>
      </c>
      <c r="CL328" s="86" t="s">
        <v>1454</v>
      </c>
      <c r="CM328" s="86">
        <v>1</v>
      </c>
      <c r="CN328" s="86" t="s">
        <v>226</v>
      </c>
      <c r="CO328" s="86">
        <v>0</v>
      </c>
      <c r="CP328" s="87" t="s">
        <v>1478</v>
      </c>
      <c r="CQ328" s="152">
        <v>1</v>
      </c>
    </row>
    <row r="329" spans="1:95" ht="13.2" x14ac:dyDescent="0.25">
      <c r="A329" s="82">
        <v>45574.48351174769</v>
      </c>
      <c r="B329" s="83" t="s">
        <v>1061</v>
      </c>
      <c r="C329" s="84" t="s">
        <v>1062</v>
      </c>
      <c r="D329" s="83">
        <v>100</v>
      </c>
      <c r="E329" s="83">
        <v>0.63</v>
      </c>
      <c r="F329" s="83" t="s">
        <v>423</v>
      </c>
      <c r="G329" s="83" t="s">
        <v>76</v>
      </c>
      <c r="H329" s="83" t="s">
        <v>846</v>
      </c>
      <c r="I329" s="83" t="s">
        <v>63</v>
      </c>
      <c r="J329" s="83" t="s">
        <v>64</v>
      </c>
      <c r="K329" s="83" t="s">
        <v>84</v>
      </c>
      <c r="L329" s="83" t="s">
        <v>64</v>
      </c>
      <c r="M329" s="83" t="s">
        <v>78</v>
      </c>
      <c r="N329" s="83" t="s">
        <v>64</v>
      </c>
      <c r="O329" s="83" t="s">
        <v>84</v>
      </c>
      <c r="P329" s="83" t="s">
        <v>84</v>
      </c>
      <c r="Q329" s="83" t="s">
        <v>64</v>
      </c>
      <c r="R329" s="83" t="s">
        <v>84</v>
      </c>
      <c r="S329" s="83" t="s">
        <v>84</v>
      </c>
      <c r="T329" s="83" t="s">
        <v>78</v>
      </c>
      <c r="U329" s="83" t="s">
        <v>64</v>
      </c>
      <c r="V329" s="83" t="s">
        <v>64</v>
      </c>
      <c r="W329" s="83" t="s">
        <v>64</v>
      </c>
      <c r="X329" s="83" t="s">
        <v>64</v>
      </c>
      <c r="Y329" s="83" t="s">
        <v>64</v>
      </c>
      <c r="Z329" s="83" t="s">
        <v>66</v>
      </c>
      <c r="AA329" s="83" t="s">
        <v>65</v>
      </c>
      <c r="AB329" s="83" t="s">
        <v>65</v>
      </c>
      <c r="AC329" s="83" t="s">
        <v>66</v>
      </c>
      <c r="AD329" s="83" t="s">
        <v>66</v>
      </c>
      <c r="AE329" s="83" t="s">
        <v>79</v>
      </c>
      <c r="AF329" s="83" t="s">
        <v>66</v>
      </c>
      <c r="AG329" s="83" t="s">
        <v>65</v>
      </c>
      <c r="AH329" s="83" t="s">
        <v>79</v>
      </c>
      <c r="AI329" s="83" t="s">
        <v>79</v>
      </c>
      <c r="AJ329" s="83" t="s">
        <v>65</v>
      </c>
      <c r="AK329" s="83" t="s">
        <v>65</v>
      </c>
      <c r="AL329" s="83" t="s">
        <v>65</v>
      </c>
      <c r="AM329" s="83" t="s">
        <v>66</v>
      </c>
      <c r="AN329" s="83" t="s">
        <v>66</v>
      </c>
      <c r="AO329" s="83" t="s">
        <v>66</v>
      </c>
      <c r="AP329" s="83" t="s">
        <v>67</v>
      </c>
      <c r="AQ329" s="83" t="s">
        <v>85</v>
      </c>
      <c r="AR329" s="83" t="s">
        <v>86</v>
      </c>
      <c r="AS329" s="83" t="s">
        <v>223</v>
      </c>
      <c r="AT329" s="83" t="s">
        <v>69</v>
      </c>
      <c r="AU329" s="83" t="s">
        <v>80</v>
      </c>
      <c r="AV329" s="83" t="s">
        <v>469</v>
      </c>
      <c r="AW329" s="83" t="s">
        <v>73</v>
      </c>
      <c r="AX329" s="83" t="s">
        <v>72</v>
      </c>
      <c r="AY329" s="83" t="s">
        <v>63</v>
      </c>
      <c r="AZ329" s="83" t="s">
        <v>63</v>
      </c>
      <c r="BA329" s="83" t="s">
        <v>72</v>
      </c>
      <c r="BB329" s="83" t="s">
        <v>72</v>
      </c>
      <c r="BC329" s="83" t="s">
        <v>73</v>
      </c>
      <c r="BD329" s="83"/>
      <c r="BE329" s="83" t="s">
        <v>73</v>
      </c>
      <c r="BF329" s="83"/>
      <c r="BG329" s="87" t="s">
        <v>846</v>
      </c>
      <c r="BH329" s="86" t="s">
        <v>60</v>
      </c>
      <c r="BI329" s="76" t="s">
        <v>1414</v>
      </c>
      <c r="BJ329">
        <v>10</v>
      </c>
      <c r="BK329" s="87">
        <v>52</v>
      </c>
      <c r="BL329" s="87"/>
      <c r="BM329" s="86" t="s">
        <v>1126</v>
      </c>
      <c r="BN329" s="86" t="s">
        <v>1132</v>
      </c>
      <c r="BO329" s="87" t="s">
        <v>68</v>
      </c>
      <c r="BP329" s="87"/>
      <c r="BQ329" s="87" t="s">
        <v>1472</v>
      </c>
      <c r="BR329" s="86" t="s">
        <v>1445</v>
      </c>
      <c r="BS329" s="86">
        <v>1</v>
      </c>
      <c r="BT329" s="86" t="s">
        <v>1445</v>
      </c>
      <c r="BU329" s="86">
        <v>1</v>
      </c>
      <c r="BV329" s="86" t="s">
        <v>63</v>
      </c>
      <c r="BW329" s="86">
        <v>1</v>
      </c>
      <c r="BX329" s="86" t="s">
        <v>1447</v>
      </c>
      <c r="BY329" s="86">
        <v>0</v>
      </c>
      <c r="BZ329" s="86" t="s">
        <v>1450</v>
      </c>
      <c r="CA329" s="86">
        <v>1</v>
      </c>
      <c r="CB329" s="86" t="s">
        <v>1453</v>
      </c>
      <c r="CC329" s="86">
        <v>1</v>
      </c>
      <c r="CD329" s="86" t="s">
        <v>226</v>
      </c>
      <c r="CE329" s="86">
        <v>0</v>
      </c>
      <c r="CF329" s="86" t="s">
        <v>1454</v>
      </c>
      <c r="CG329" s="86">
        <v>1</v>
      </c>
      <c r="CH329" s="86" t="s">
        <v>1454</v>
      </c>
      <c r="CI329" s="86">
        <v>1</v>
      </c>
      <c r="CJ329" s="86" t="s">
        <v>1454</v>
      </c>
      <c r="CK329" s="86">
        <v>1</v>
      </c>
      <c r="CL329" s="86" t="s">
        <v>1454</v>
      </c>
      <c r="CM329" s="86">
        <v>1</v>
      </c>
      <c r="CN329" s="86" t="s">
        <v>1454</v>
      </c>
      <c r="CO329" s="86">
        <v>1</v>
      </c>
      <c r="CP329" s="87" t="s">
        <v>1478</v>
      </c>
      <c r="CQ329" s="152">
        <v>1</v>
      </c>
    </row>
    <row r="330" spans="1:95" ht="13.2" x14ac:dyDescent="0.25">
      <c r="A330" s="82">
        <v>45574.484666192133</v>
      </c>
      <c r="B330" s="83" t="s">
        <v>1066</v>
      </c>
      <c r="C330" s="84" t="s">
        <v>1067</v>
      </c>
      <c r="D330" s="83">
        <v>14.29</v>
      </c>
      <c r="E330" s="83">
        <v>0.25</v>
      </c>
      <c r="F330" s="83" t="s">
        <v>114</v>
      </c>
      <c r="G330" s="83" t="s">
        <v>76</v>
      </c>
      <c r="H330" s="83" t="s">
        <v>849</v>
      </c>
      <c r="I330" s="83" t="s">
        <v>63</v>
      </c>
      <c r="J330" s="83" t="s">
        <v>78</v>
      </c>
      <c r="K330" s="83" t="s">
        <v>84</v>
      </c>
      <c r="L330" s="83" t="s">
        <v>64</v>
      </c>
      <c r="M330" s="83" t="s">
        <v>84</v>
      </c>
      <c r="N330" s="83" t="s">
        <v>84</v>
      </c>
      <c r="O330" s="83" t="s">
        <v>78</v>
      </c>
      <c r="P330" s="83" t="s">
        <v>64</v>
      </c>
      <c r="Q330" s="83" t="s">
        <v>64</v>
      </c>
      <c r="R330" s="83" t="s">
        <v>64</v>
      </c>
      <c r="S330" s="83" t="s">
        <v>64</v>
      </c>
      <c r="T330" s="83" t="s">
        <v>64</v>
      </c>
      <c r="U330" s="83" t="s">
        <v>64</v>
      </c>
      <c r="V330" s="83" t="s">
        <v>64</v>
      </c>
      <c r="W330" s="83" t="s">
        <v>64</v>
      </c>
      <c r="X330" s="83" t="s">
        <v>64</v>
      </c>
      <c r="Y330" s="83" t="s">
        <v>64</v>
      </c>
      <c r="Z330" s="83" t="s">
        <v>66</v>
      </c>
      <c r="AA330" s="83" t="s">
        <v>66</v>
      </c>
      <c r="AB330" s="83" t="s">
        <v>66</v>
      </c>
      <c r="AC330" s="83" t="s">
        <v>66</v>
      </c>
      <c r="AD330" s="83" t="s">
        <v>66</v>
      </c>
      <c r="AE330" s="83" t="s">
        <v>66</v>
      </c>
      <c r="AF330" s="83" t="s">
        <v>65</v>
      </c>
      <c r="AG330" s="83" t="s">
        <v>66</v>
      </c>
      <c r="AH330" s="83" t="s">
        <v>66</v>
      </c>
      <c r="AI330" s="83" t="s">
        <v>79</v>
      </c>
      <c r="AJ330" s="83" t="s">
        <v>66</v>
      </c>
      <c r="AK330" s="83" t="s">
        <v>66</v>
      </c>
      <c r="AL330" s="83" t="s">
        <v>66</v>
      </c>
      <c r="AM330" s="83" t="s">
        <v>66</v>
      </c>
      <c r="AN330" s="83" t="s">
        <v>66</v>
      </c>
      <c r="AO330" s="83" t="s">
        <v>66</v>
      </c>
      <c r="AP330" s="83" t="s">
        <v>67</v>
      </c>
      <c r="AQ330" s="83" t="s">
        <v>67</v>
      </c>
      <c r="AR330" s="83" t="s">
        <v>73</v>
      </c>
      <c r="AS330" s="83" t="s">
        <v>81</v>
      </c>
      <c r="AT330" s="83" t="s">
        <v>87</v>
      </c>
      <c r="AU330" s="83" t="s">
        <v>70</v>
      </c>
      <c r="AV330" s="83" t="s">
        <v>71</v>
      </c>
      <c r="AW330" s="83" t="s">
        <v>63</v>
      </c>
      <c r="AX330" s="83" t="s">
        <v>63</v>
      </c>
      <c r="AY330" s="83" t="s">
        <v>63</v>
      </c>
      <c r="AZ330" s="83" t="s">
        <v>72</v>
      </c>
      <c r="BA330" s="83" t="s">
        <v>63</v>
      </c>
      <c r="BB330" s="83" t="s">
        <v>72</v>
      </c>
      <c r="BC330" s="83" t="s">
        <v>73</v>
      </c>
      <c r="BD330" s="83"/>
      <c r="BE330" s="83" t="s">
        <v>73</v>
      </c>
      <c r="BF330" s="83"/>
      <c r="BG330" s="87" t="s">
        <v>846</v>
      </c>
      <c r="BH330" s="87" t="s">
        <v>114</v>
      </c>
      <c r="BI330" s="76" t="s">
        <v>1414</v>
      </c>
      <c r="BJ330">
        <v>11</v>
      </c>
      <c r="BK330" s="87">
        <v>49</v>
      </c>
      <c r="BL330" s="87"/>
      <c r="BM330" s="86" t="s">
        <v>1126</v>
      </c>
      <c r="BN330" s="86" t="s">
        <v>1132</v>
      </c>
      <c r="BO330" s="87" t="s">
        <v>68</v>
      </c>
      <c r="BP330" s="87"/>
      <c r="BQ330" s="87" t="s">
        <v>1472</v>
      </c>
      <c r="BR330" s="86" t="s">
        <v>1445</v>
      </c>
      <c r="BS330" s="86">
        <v>1</v>
      </c>
      <c r="BT330" s="86" t="s">
        <v>1445</v>
      </c>
      <c r="BU330" s="86">
        <v>1</v>
      </c>
      <c r="BV330" s="86" t="s">
        <v>73</v>
      </c>
      <c r="BW330" s="86">
        <v>0</v>
      </c>
      <c r="BX330" s="86" t="s">
        <v>1448</v>
      </c>
      <c r="BY330" s="86">
        <v>1</v>
      </c>
      <c r="BZ330" s="86" t="s">
        <v>1470</v>
      </c>
      <c r="CA330" s="86">
        <v>2</v>
      </c>
      <c r="CB330" s="86" t="s">
        <v>1452</v>
      </c>
      <c r="CC330" s="86">
        <v>0</v>
      </c>
      <c r="CD330" s="86" t="s">
        <v>1454</v>
      </c>
      <c r="CE330" s="86">
        <v>1</v>
      </c>
      <c r="CF330" s="86" t="s">
        <v>1454</v>
      </c>
      <c r="CG330" s="86">
        <v>1</v>
      </c>
      <c r="CH330" s="86" t="s">
        <v>1454</v>
      </c>
      <c r="CI330" s="86">
        <v>1</v>
      </c>
      <c r="CJ330" s="86" t="s">
        <v>1454</v>
      </c>
      <c r="CK330" s="86">
        <v>1</v>
      </c>
      <c r="CL330" s="86" t="s">
        <v>1454</v>
      </c>
      <c r="CM330" s="86">
        <v>1</v>
      </c>
      <c r="CN330" s="86" t="s">
        <v>1454</v>
      </c>
      <c r="CO330" s="86">
        <v>1</v>
      </c>
      <c r="CP330" s="87" t="s">
        <v>1478</v>
      </c>
      <c r="CQ330" s="152">
        <v>1</v>
      </c>
    </row>
    <row r="331" spans="1:95" ht="13.2" x14ac:dyDescent="0.25">
      <c r="A331" s="82">
        <v>45574.487790185187</v>
      </c>
      <c r="B331" s="83" t="s">
        <v>1068</v>
      </c>
      <c r="C331" s="84" t="s">
        <v>1069</v>
      </c>
      <c r="D331" s="83">
        <v>100</v>
      </c>
      <c r="E331" s="83">
        <v>1.1299999999999999</v>
      </c>
      <c r="F331" s="83" t="s">
        <v>114</v>
      </c>
      <c r="G331" s="83" t="s">
        <v>76</v>
      </c>
      <c r="H331" s="83" t="s">
        <v>857</v>
      </c>
      <c r="I331" s="83" t="s">
        <v>63</v>
      </c>
      <c r="J331" s="83" t="s">
        <v>64</v>
      </c>
      <c r="K331" s="83" t="s">
        <v>78</v>
      </c>
      <c r="L331" s="83" t="s">
        <v>64</v>
      </c>
      <c r="M331" s="83" t="s">
        <v>84</v>
      </c>
      <c r="N331" s="83" t="s">
        <v>84</v>
      </c>
      <c r="O331" s="83" t="s">
        <v>64</v>
      </c>
      <c r="P331" s="83" t="s">
        <v>78</v>
      </c>
      <c r="Q331" s="83" t="s">
        <v>64</v>
      </c>
      <c r="R331" s="83" t="s">
        <v>64</v>
      </c>
      <c r="S331" s="83" t="s">
        <v>64</v>
      </c>
      <c r="T331" s="83" t="s">
        <v>64</v>
      </c>
      <c r="U331" s="83" t="s">
        <v>64</v>
      </c>
      <c r="V331" s="83" t="s">
        <v>84</v>
      </c>
      <c r="W331" s="83" t="s">
        <v>64</v>
      </c>
      <c r="X331" s="83" t="s">
        <v>64</v>
      </c>
      <c r="Y331" s="83" t="s">
        <v>64</v>
      </c>
      <c r="Z331" s="83" t="s">
        <v>65</v>
      </c>
      <c r="AA331" s="83" t="s">
        <v>65</v>
      </c>
      <c r="AB331" s="83" t="s">
        <v>65</v>
      </c>
      <c r="AC331" s="83" t="s">
        <v>65</v>
      </c>
      <c r="AD331" s="83" t="s">
        <v>66</v>
      </c>
      <c r="AE331" s="83" t="s">
        <v>65</v>
      </c>
      <c r="AF331" s="83" t="s">
        <v>65</v>
      </c>
      <c r="AG331" s="83" t="s">
        <v>66</v>
      </c>
      <c r="AH331" s="83" t="s">
        <v>79</v>
      </c>
      <c r="AI331" s="83" t="s">
        <v>101</v>
      </c>
      <c r="AJ331" s="83" t="s">
        <v>65</v>
      </c>
      <c r="AK331" s="83" t="s">
        <v>65</v>
      </c>
      <c r="AL331" s="83" t="s">
        <v>79</v>
      </c>
      <c r="AM331" s="83" t="s">
        <v>65</v>
      </c>
      <c r="AN331" s="83" t="s">
        <v>79</v>
      </c>
      <c r="AO331" s="83" t="s">
        <v>65</v>
      </c>
      <c r="AP331" s="83" t="s">
        <v>67</v>
      </c>
      <c r="AQ331" s="83" t="s">
        <v>67</v>
      </c>
      <c r="AR331" s="83" t="s">
        <v>86</v>
      </c>
      <c r="AS331" s="83" t="s">
        <v>68</v>
      </c>
      <c r="AT331" s="83" t="s">
        <v>87</v>
      </c>
      <c r="AU331" s="83" t="s">
        <v>70</v>
      </c>
      <c r="AV331" s="83" t="s">
        <v>80</v>
      </c>
      <c r="AW331" s="83" t="s">
        <v>73</v>
      </c>
      <c r="AX331" s="83" t="s">
        <v>73</v>
      </c>
      <c r="AY331" s="83" t="s">
        <v>63</v>
      </c>
      <c r="AZ331" s="83" t="s">
        <v>63</v>
      </c>
      <c r="BA331" s="83" t="s">
        <v>72</v>
      </c>
      <c r="BB331" s="83" t="s">
        <v>73</v>
      </c>
      <c r="BC331" s="83" t="s">
        <v>73</v>
      </c>
      <c r="BD331" s="83"/>
      <c r="BE331" s="83" t="s">
        <v>63</v>
      </c>
      <c r="BF331" s="83" t="s">
        <v>1070</v>
      </c>
      <c r="BG331" s="87" t="s">
        <v>846</v>
      </c>
      <c r="BH331" s="87" t="s">
        <v>114</v>
      </c>
      <c r="BI331" s="76" t="s">
        <v>1414</v>
      </c>
      <c r="BJ331">
        <v>11</v>
      </c>
      <c r="BK331" s="87">
        <v>56</v>
      </c>
      <c r="BL331" s="87"/>
      <c r="BM331" s="86" t="s">
        <v>1126</v>
      </c>
      <c r="BN331" s="86" t="s">
        <v>1132</v>
      </c>
      <c r="BO331" s="87" t="s">
        <v>68</v>
      </c>
      <c r="BP331" s="87"/>
      <c r="BQ331" s="87" t="s">
        <v>1472</v>
      </c>
      <c r="BR331" s="86" t="s">
        <v>1445</v>
      </c>
      <c r="BS331" s="86">
        <v>1</v>
      </c>
      <c r="BT331" s="86" t="s">
        <v>1445</v>
      </c>
      <c r="BU331" s="86">
        <v>1</v>
      </c>
      <c r="BV331" s="86" t="s">
        <v>63</v>
      </c>
      <c r="BW331" s="86">
        <v>1</v>
      </c>
      <c r="BX331" s="86" t="s">
        <v>1448</v>
      </c>
      <c r="BY331" s="86">
        <v>1</v>
      </c>
      <c r="BZ331" s="86" t="s">
        <v>1470</v>
      </c>
      <c r="CA331" s="86">
        <v>2</v>
      </c>
      <c r="CB331" s="86" t="s">
        <v>1452</v>
      </c>
      <c r="CC331" s="86">
        <v>0</v>
      </c>
      <c r="CD331" s="86" t="s">
        <v>226</v>
      </c>
      <c r="CE331" s="86">
        <v>0</v>
      </c>
      <c r="CF331" s="86" t="s">
        <v>226</v>
      </c>
      <c r="CG331" s="86">
        <v>0</v>
      </c>
      <c r="CH331" s="86" t="s">
        <v>1454</v>
      </c>
      <c r="CI331" s="86">
        <v>1</v>
      </c>
      <c r="CJ331" s="86" t="s">
        <v>1454</v>
      </c>
      <c r="CK331" s="86">
        <v>1</v>
      </c>
      <c r="CL331" s="86" t="s">
        <v>1454</v>
      </c>
      <c r="CM331" s="86">
        <v>1</v>
      </c>
      <c r="CN331" s="86" t="s">
        <v>226</v>
      </c>
      <c r="CO331" s="86">
        <v>0</v>
      </c>
      <c r="CP331" s="87" t="s">
        <v>1477</v>
      </c>
      <c r="CQ331" s="152">
        <v>0</v>
      </c>
    </row>
    <row r="332" spans="1:95" ht="13.2" x14ac:dyDescent="0.25">
      <c r="A332" s="82">
        <v>45574.487807696758</v>
      </c>
      <c r="B332" s="83" t="s">
        <v>1071</v>
      </c>
      <c r="C332" s="84" t="s">
        <v>1072</v>
      </c>
      <c r="D332" s="83">
        <v>12.5</v>
      </c>
      <c r="E332" s="83">
        <v>0.21</v>
      </c>
      <c r="F332" s="83" t="s">
        <v>114</v>
      </c>
      <c r="G332" s="83" t="s">
        <v>76</v>
      </c>
      <c r="H332" s="83" t="s">
        <v>1073</v>
      </c>
      <c r="I332" s="83" t="s">
        <v>63</v>
      </c>
      <c r="J332" s="83" t="s">
        <v>64</v>
      </c>
      <c r="K332" s="83" t="s">
        <v>64</v>
      </c>
      <c r="L332" s="83" t="s">
        <v>64</v>
      </c>
      <c r="M332" s="83" t="s">
        <v>64</v>
      </c>
      <c r="N332" s="83" t="s">
        <v>64</v>
      </c>
      <c r="O332" s="83" t="s">
        <v>64</v>
      </c>
      <c r="P332" s="83" t="s">
        <v>64</v>
      </c>
      <c r="Q332" s="83" t="s">
        <v>64</v>
      </c>
      <c r="R332" s="83" t="s">
        <v>64</v>
      </c>
      <c r="S332" s="83" t="s">
        <v>64</v>
      </c>
      <c r="T332" s="83" t="s">
        <v>64</v>
      </c>
      <c r="U332" s="83" t="s">
        <v>64</v>
      </c>
      <c r="V332" s="83" t="s">
        <v>64</v>
      </c>
      <c r="W332" s="83" t="s">
        <v>64</v>
      </c>
      <c r="X332" s="83" t="s">
        <v>64</v>
      </c>
      <c r="Y332" s="83" t="s">
        <v>64</v>
      </c>
      <c r="Z332" s="83" t="s">
        <v>66</v>
      </c>
      <c r="AA332" s="83" t="s">
        <v>66</v>
      </c>
      <c r="AB332" s="83" t="s">
        <v>66</v>
      </c>
      <c r="AC332" s="83" t="s">
        <v>66</v>
      </c>
      <c r="AD332" s="83" t="s">
        <v>66</v>
      </c>
      <c r="AE332" s="83" t="s">
        <v>66</v>
      </c>
      <c r="AF332" s="83" t="s">
        <v>66</v>
      </c>
      <c r="AG332" s="83" t="s">
        <v>66</v>
      </c>
      <c r="AH332" s="83" t="s">
        <v>66</v>
      </c>
      <c r="AI332" s="83" t="s">
        <v>66</v>
      </c>
      <c r="AJ332" s="83" t="s">
        <v>66</v>
      </c>
      <c r="AK332" s="83" t="s">
        <v>66</v>
      </c>
      <c r="AL332" s="83" t="s">
        <v>66</v>
      </c>
      <c r="AM332" s="83" t="s">
        <v>66</v>
      </c>
      <c r="AN332" s="83" t="s">
        <v>66</v>
      </c>
      <c r="AO332" s="83" t="s">
        <v>66</v>
      </c>
      <c r="AP332" s="83" t="s">
        <v>67</v>
      </c>
      <c r="AQ332" s="83" t="s">
        <v>67</v>
      </c>
      <c r="AR332" s="83" t="s">
        <v>86</v>
      </c>
      <c r="AS332" s="83" t="s">
        <v>68</v>
      </c>
      <c r="AT332" s="83" t="s">
        <v>69</v>
      </c>
      <c r="AU332" s="83" t="s">
        <v>80</v>
      </c>
      <c r="AV332" s="83" t="s">
        <v>80</v>
      </c>
      <c r="AW332" s="83" t="s">
        <v>63</v>
      </c>
      <c r="AX332" s="83" t="s">
        <v>73</v>
      </c>
      <c r="AY332" s="83" t="s">
        <v>72</v>
      </c>
      <c r="AZ332" s="83" t="s">
        <v>72</v>
      </c>
      <c r="BA332" s="83" t="s">
        <v>63</v>
      </c>
      <c r="BB332" s="83" t="s">
        <v>73</v>
      </c>
      <c r="BC332" s="83" t="s">
        <v>73</v>
      </c>
      <c r="BD332" s="83"/>
      <c r="BE332" s="83" t="s">
        <v>73</v>
      </c>
      <c r="BF332" s="83"/>
      <c r="BG332" s="87" t="s">
        <v>846</v>
      </c>
      <c r="BH332" s="87" t="s">
        <v>114</v>
      </c>
      <c r="BI332" s="76" t="s">
        <v>1414</v>
      </c>
      <c r="BJ332">
        <v>15</v>
      </c>
      <c r="BK332" s="87">
        <v>47</v>
      </c>
      <c r="BL332" s="87"/>
      <c r="BM332" s="86" t="s">
        <v>1126</v>
      </c>
      <c r="BN332" s="86" t="s">
        <v>1132</v>
      </c>
      <c r="BO332" s="87" t="s">
        <v>68</v>
      </c>
      <c r="BP332" s="87"/>
      <c r="BQ332" s="87" t="s">
        <v>1472</v>
      </c>
      <c r="BR332" s="86" t="s">
        <v>1445</v>
      </c>
      <c r="BS332" s="86">
        <v>1</v>
      </c>
      <c r="BT332" s="86" t="s">
        <v>1445</v>
      </c>
      <c r="BU332" s="86">
        <v>1</v>
      </c>
      <c r="BV332" s="86" t="s">
        <v>63</v>
      </c>
      <c r="BW332" s="86">
        <v>1</v>
      </c>
      <c r="BX332" s="86" t="s">
        <v>1447</v>
      </c>
      <c r="BY332" s="86">
        <v>0</v>
      </c>
      <c r="BZ332" s="86" t="s">
        <v>1450</v>
      </c>
      <c r="CA332" s="86">
        <v>1</v>
      </c>
      <c r="CB332" s="86" t="s">
        <v>1452</v>
      </c>
      <c r="CC332" s="86">
        <v>0</v>
      </c>
      <c r="CD332" s="86" t="s">
        <v>1454</v>
      </c>
      <c r="CE332" s="86">
        <v>1</v>
      </c>
      <c r="CF332" s="86" t="s">
        <v>226</v>
      </c>
      <c r="CG332" s="86">
        <v>0</v>
      </c>
      <c r="CH332" s="86" t="s">
        <v>1454</v>
      </c>
      <c r="CI332" s="86">
        <v>1</v>
      </c>
      <c r="CJ332" s="86" t="s">
        <v>1454</v>
      </c>
      <c r="CK332" s="86">
        <v>1</v>
      </c>
      <c r="CL332" s="86" t="s">
        <v>1454</v>
      </c>
      <c r="CM332" s="86">
        <v>1</v>
      </c>
      <c r="CN332" s="86" t="s">
        <v>226</v>
      </c>
      <c r="CO332" s="86">
        <v>0</v>
      </c>
      <c r="CP332" s="87" t="s">
        <v>1477</v>
      </c>
      <c r="CQ332" s="152">
        <v>0</v>
      </c>
    </row>
    <row r="333" spans="1:95" ht="13.2" x14ac:dyDescent="0.25">
      <c r="A333" s="82">
        <v>45574.488118831017</v>
      </c>
      <c r="B333" s="83" t="s">
        <v>1074</v>
      </c>
      <c r="C333" s="84" t="s">
        <v>1075</v>
      </c>
      <c r="D333" s="83">
        <v>100</v>
      </c>
      <c r="E333" s="83">
        <v>0.5</v>
      </c>
      <c r="F333" s="83" t="s">
        <v>114</v>
      </c>
      <c r="G333" s="83" t="s">
        <v>76</v>
      </c>
      <c r="H333" s="83" t="s">
        <v>922</v>
      </c>
      <c r="I333" s="83" t="s">
        <v>63</v>
      </c>
      <c r="J333" s="83" t="s">
        <v>64</v>
      </c>
      <c r="K333" s="83" t="s">
        <v>64</v>
      </c>
      <c r="L333" s="83" t="s">
        <v>64</v>
      </c>
      <c r="M333" s="83" t="s">
        <v>78</v>
      </c>
      <c r="N333" s="83" t="s">
        <v>64</v>
      </c>
      <c r="O333" s="83" t="s">
        <v>64</v>
      </c>
      <c r="P333" s="83" t="s">
        <v>84</v>
      </c>
      <c r="Q333" s="83" t="s">
        <v>64</v>
      </c>
      <c r="R333" s="83" t="s">
        <v>64</v>
      </c>
      <c r="S333" s="83" t="s">
        <v>64</v>
      </c>
      <c r="T333" s="83" t="s">
        <v>64</v>
      </c>
      <c r="U333" s="83" t="s">
        <v>84</v>
      </c>
      <c r="V333" s="83" t="s">
        <v>84</v>
      </c>
      <c r="W333" s="83" t="s">
        <v>84</v>
      </c>
      <c r="X333" s="83" t="s">
        <v>64</v>
      </c>
      <c r="Y333" s="83" t="s">
        <v>64</v>
      </c>
      <c r="Z333" s="83" t="s">
        <v>66</v>
      </c>
      <c r="AA333" s="83" t="s">
        <v>65</v>
      </c>
      <c r="AB333" s="83" t="s">
        <v>65</v>
      </c>
      <c r="AC333" s="83" t="s">
        <v>66</v>
      </c>
      <c r="AD333" s="83" t="s">
        <v>66</v>
      </c>
      <c r="AE333" s="83" t="s">
        <v>66</v>
      </c>
      <c r="AF333" s="83" t="s">
        <v>66</v>
      </c>
      <c r="AG333" s="83" t="s">
        <v>65</v>
      </c>
      <c r="AH333" s="83" t="s">
        <v>66</v>
      </c>
      <c r="AI333" s="83" t="s">
        <v>79</v>
      </c>
      <c r="AJ333" s="83" t="s">
        <v>65</v>
      </c>
      <c r="AK333" s="83" t="s">
        <v>65</v>
      </c>
      <c r="AL333" s="83" t="s">
        <v>65</v>
      </c>
      <c r="AM333" s="83" t="s">
        <v>66</v>
      </c>
      <c r="AN333" s="83" t="s">
        <v>66</v>
      </c>
      <c r="AO333" s="83" t="s">
        <v>66</v>
      </c>
      <c r="AP333" s="83" t="s">
        <v>85</v>
      </c>
      <c r="AQ333" s="83" t="s">
        <v>85</v>
      </c>
      <c r="AR333" s="83" t="s">
        <v>86</v>
      </c>
      <c r="AS333" s="83" t="s">
        <v>81</v>
      </c>
      <c r="AT333" s="83" t="s">
        <v>169</v>
      </c>
      <c r="AU333" s="83" t="s">
        <v>93</v>
      </c>
      <c r="AV333" s="83" t="s">
        <v>71</v>
      </c>
      <c r="AW333" s="83" t="s">
        <v>72</v>
      </c>
      <c r="AX333" s="83" t="s">
        <v>72</v>
      </c>
      <c r="AY333" s="83" t="s">
        <v>63</v>
      </c>
      <c r="AZ333" s="83" t="s">
        <v>63</v>
      </c>
      <c r="BA333" s="83" t="s">
        <v>72</v>
      </c>
      <c r="BB333" s="83" t="s">
        <v>72</v>
      </c>
      <c r="BC333" s="83" t="s">
        <v>73</v>
      </c>
      <c r="BD333" s="83"/>
      <c r="BE333" s="83" t="s">
        <v>73</v>
      </c>
      <c r="BF333" s="83"/>
      <c r="BG333" s="87" t="s">
        <v>846</v>
      </c>
      <c r="BH333" s="87" t="s">
        <v>114</v>
      </c>
      <c r="BI333" s="76" t="s">
        <v>1414</v>
      </c>
      <c r="BJ333">
        <v>12</v>
      </c>
      <c r="BK333" s="87">
        <v>54</v>
      </c>
      <c r="BL333" s="87"/>
      <c r="BM333" s="86" t="s">
        <v>1126</v>
      </c>
      <c r="BN333" s="86" t="s">
        <v>1132</v>
      </c>
      <c r="BO333" s="87" t="s">
        <v>68</v>
      </c>
      <c r="BP333" s="87"/>
      <c r="BQ333" s="87" t="s">
        <v>1472</v>
      </c>
      <c r="BR333" s="86" t="s">
        <v>1445</v>
      </c>
      <c r="BS333" s="86">
        <v>1</v>
      </c>
      <c r="BT333" s="86" t="s">
        <v>1445</v>
      </c>
      <c r="BU333" s="86">
        <v>1</v>
      </c>
      <c r="BV333" s="86" t="s">
        <v>63</v>
      </c>
      <c r="BW333" s="86">
        <v>1</v>
      </c>
      <c r="BX333" s="86" t="s">
        <v>1447</v>
      </c>
      <c r="BY333" s="86">
        <v>0</v>
      </c>
      <c r="BZ333" s="86" t="s">
        <v>1449</v>
      </c>
      <c r="CA333" s="86">
        <v>0</v>
      </c>
      <c r="CB333" s="86" t="s">
        <v>1452</v>
      </c>
      <c r="CC333" s="86">
        <v>0</v>
      </c>
      <c r="CD333" s="86" t="s">
        <v>1454</v>
      </c>
      <c r="CE333" s="86">
        <v>1</v>
      </c>
      <c r="CF333" s="86" t="s">
        <v>1454</v>
      </c>
      <c r="CG333" s="86">
        <v>1</v>
      </c>
      <c r="CH333" s="86" t="s">
        <v>1454</v>
      </c>
      <c r="CI333" s="86">
        <v>1</v>
      </c>
      <c r="CJ333" s="86" t="s">
        <v>1454</v>
      </c>
      <c r="CK333" s="86">
        <v>1</v>
      </c>
      <c r="CL333" s="86" t="s">
        <v>1454</v>
      </c>
      <c r="CM333" s="86">
        <v>1</v>
      </c>
      <c r="CN333" s="86" t="s">
        <v>1454</v>
      </c>
      <c r="CO333" s="86">
        <v>1</v>
      </c>
      <c r="CP333" s="87" t="s">
        <v>1478</v>
      </c>
      <c r="CQ333" s="152">
        <v>1</v>
      </c>
    </row>
    <row r="334" spans="1:95" ht="13.2" x14ac:dyDescent="0.25">
      <c r="A334" s="82">
        <v>45574.489978356476</v>
      </c>
      <c r="B334" s="83" t="s">
        <v>1076</v>
      </c>
      <c r="C334" s="84" t="s">
        <v>1077</v>
      </c>
      <c r="D334" s="83">
        <v>26.79</v>
      </c>
      <c r="E334" s="83">
        <v>0.25</v>
      </c>
      <c r="F334" s="83" t="s">
        <v>114</v>
      </c>
      <c r="G334" s="83" t="s">
        <v>76</v>
      </c>
      <c r="H334" s="83" t="s">
        <v>846</v>
      </c>
      <c r="I334" s="83" t="s">
        <v>63</v>
      </c>
      <c r="J334" s="83" t="s">
        <v>64</v>
      </c>
      <c r="K334" s="83" t="s">
        <v>64</v>
      </c>
      <c r="L334" s="83" t="s">
        <v>64</v>
      </c>
      <c r="M334" s="83" t="s">
        <v>78</v>
      </c>
      <c r="N334" s="83" t="s">
        <v>64</v>
      </c>
      <c r="O334" s="83" t="s">
        <v>64</v>
      </c>
      <c r="P334" s="83" t="s">
        <v>84</v>
      </c>
      <c r="Q334" s="83" t="s">
        <v>64</v>
      </c>
      <c r="R334" s="83" t="s">
        <v>64</v>
      </c>
      <c r="S334" s="83" t="s">
        <v>64</v>
      </c>
      <c r="T334" s="83" t="s">
        <v>64</v>
      </c>
      <c r="U334" s="83" t="s">
        <v>78</v>
      </c>
      <c r="V334" s="83" t="s">
        <v>64</v>
      </c>
      <c r="W334" s="83" t="s">
        <v>64</v>
      </c>
      <c r="X334" s="83" t="s">
        <v>64</v>
      </c>
      <c r="Y334" s="83" t="s">
        <v>64</v>
      </c>
      <c r="Z334" s="83" t="s">
        <v>66</v>
      </c>
      <c r="AA334" s="83" t="s">
        <v>65</v>
      </c>
      <c r="AB334" s="83" t="s">
        <v>65</v>
      </c>
      <c r="AC334" s="83" t="s">
        <v>66</v>
      </c>
      <c r="AD334" s="83" t="s">
        <v>66</v>
      </c>
      <c r="AE334" s="83" t="s">
        <v>66</v>
      </c>
      <c r="AF334" s="83" t="s">
        <v>66</v>
      </c>
      <c r="AG334" s="83" t="s">
        <v>66</v>
      </c>
      <c r="AH334" s="83" t="s">
        <v>66</v>
      </c>
      <c r="AI334" s="83" t="s">
        <v>79</v>
      </c>
      <c r="AJ334" s="83" t="s">
        <v>66</v>
      </c>
      <c r="AK334" s="83" t="s">
        <v>66</v>
      </c>
      <c r="AL334" s="83" t="s">
        <v>65</v>
      </c>
      <c r="AM334" s="83" t="s">
        <v>66</v>
      </c>
      <c r="AN334" s="83" t="s">
        <v>66</v>
      </c>
      <c r="AO334" s="83" t="s">
        <v>66</v>
      </c>
      <c r="AP334" s="83" t="s">
        <v>67</v>
      </c>
      <c r="AQ334" s="83" t="s">
        <v>67</v>
      </c>
      <c r="AR334" s="83" t="s">
        <v>86</v>
      </c>
      <c r="AS334" s="83" t="s">
        <v>120</v>
      </c>
      <c r="AT334" s="83" t="s">
        <v>87</v>
      </c>
      <c r="AU334" s="83" t="s">
        <v>70</v>
      </c>
      <c r="AV334" s="83" t="s">
        <v>71</v>
      </c>
      <c r="AW334" s="83" t="s">
        <v>72</v>
      </c>
      <c r="AX334" s="83" t="s">
        <v>72</v>
      </c>
      <c r="AY334" s="83" t="s">
        <v>72</v>
      </c>
      <c r="AZ334" s="83" t="s">
        <v>63</v>
      </c>
      <c r="BA334" s="83" t="s">
        <v>72</v>
      </c>
      <c r="BB334" s="83" t="s">
        <v>72</v>
      </c>
      <c r="BC334" s="83" t="s">
        <v>73</v>
      </c>
      <c r="BD334" s="83"/>
      <c r="BE334" s="83" t="s">
        <v>73</v>
      </c>
      <c r="BF334" s="83"/>
      <c r="BG334" s="87" t="s">
        <v>846</v>
      </c>
      <c r="BH334" s="87" t="s">
        <v>114</v>
      </c>
      <c r="BI334" s="76" t="s">
        <v>1414</v>
      </c>
      <c r="BJ334">
        <v>14</v>
      </c>
      <c r="BK334" s="87">
        <v>51</v>
      </c>
      <c r="BL334" s="87"/>
      <c r="BM334" s="86" t="s">
        <v>1126</v>
      </c>
      <c r="BN334" s="86" t="s">
        <v>1132</v>
      </c>
      <c r="BO334" s="87" t="s">
        <v>68</v>
      </c>
      <c r="BP334" s="87"/>
      <c r="BQ334" s="87" t="s">
        <v>1472</v>
      </c>
      <c r="BR334" s="86" t="s">
        <v>1445</v>
      </c>
      <c r="BS334" s="86">
        <v>1</v>
      </c>
      <c r="BT334" s="86" t="s">
        <v>1445</v>
      </c>
      <c r="BU334" s="86">
        <v>1</v>
      </c>
      <c r="BV334" s="86" t="s">
        <v>63</v>
      </c>
      <c r="BW334" s="86">
        <v>1</v>
      </c>
      <c r="BX334" s="86" t="s">
        <v>1448</v>
      </c>
      <c r="BY334" s="86">
        <v>1</v>
      </c>
      <c r="BZ334" s="86" t="s">
        <v>1470</v>
      </c>
      <c r="CA334" s="86">
        <v>2</v>
      </c>
      <c r="CB334" s="86" t="s">
        <v>1452</v>
      </c>
      <c r="CC334" s="86">
        <v>0</v>
      </c>
      <c r="CD334" s="86" t="s">
        <v>1454</v>
      </c>
      <c r="CE334" s="86">
        <v>1</v>
      </c>
      <c r="CF334" s="86" t="s">
        <v>1454</v>
      </c>
      <c r="CG334" s="86">
        <v>1</v>
      </c>
      <c r="CH334" s="86" t="s">
        <v>1454</v>
      </c>
      <c r="CI334" s="86">
        <v>1</v>
      </c>
      <c r="CJ334" s="86" t="s">
        <v>1454</v>
      </c>
      <c r="CK334" s="86">
        <v>1</v>
      </c>
      <c r="CL334" s="86" t="s">
        <v>1454</v>
      </c>
      <c r="CM334" s="86">
        <v>1</v>
      </c>
      <c r="CN334" s="86" t="s">
        <v>1454</v>
      </c>
      <c r="CO334" s="86">
        <v>1</v>
      </c>
      <c r="CP334" s="87" t="s">
        <v>1478</v>
      </c>
      <c r="CQ334" s="152">
        <v>1</v>
      </c>
    </row>
    <row r="335" spans="1:95" ht="13.2" x14ac:dyDescent="0.25">
      <c r="A335" s="82">
        <v>45574.492808796298</v>
      </c>
      <c r="B335" s="83" t="s">
        <v>1078</v>
      </c>
      <c r="C335" s="84" t="s">
        <v>1079</v>
      </c>
      <c r="D335" s="83">
        <v>25</v>
      </c>
      <c r="E335" s="83">
        <v>0.08</v>
      </c>
      <c r="F335" s="83" t="s">
        <v>114</v>
      </c>
      <c r="G335" s="83" t="s">
        <v>76</v>
      </c>
      <c r="H335" s="83" t="s">
        <v>1073</v>
      </c>
      <c r="I335" s="83" t="s">
        <v>63</v>
      </c>
      <c r="J335" s="83" t="s">
        <v>64</v>
      </c>
      <c r="K335" s="83" t="s">
        <v>64</v>
      </c>
      <c r="L335" s="83" t="s">
        <v>64</v>
      </c>
      <c r="M335" s="83" t="s">
        <v>84</v>
      </c>
      <c r="N335" s="83" t="s">
        <v>84</v>
      </c>
      <c r="O335" s="83" t="s">
        <v>78</v>
      </c>
      <c r="P335" s="83" t="s">
        <v>78</v>
      </c>
      <c r="Q335" s="83" t="s">
        <v>64</v>
      </c>
      <c r="R335" s="83" t="s">
        <v>64</v>
      </c>
      <c r="S335" s="83" t="s">
        <v>78</v>
      </c>
      <c r="T335" s="83" t="s">
        <v>64</v>
      </c>
      <c r="U335" s="83" t="s">
        <v>64</v>
      </c>
      <c r="V335" s="83" t="s">
        <v>64</v>
      </c>
      <c r="W335" s="83" t="s">
        <v>64</v>
      </c>
      <c r="X335" s="83" t="s">
        <v>64</v>
      </c>
      <c r="Y335" s="83" t="s">
        <v>64</v>
      </c>
      <c r="Z335" s="83" t="s">
        <v>65</v>
      </c>
      <c r="AA335" s="83" t="s">
        <v>65</v>
      </c>
      <c r="AB335" s="83" t="s">
        <v>66</v>
      </c>
      <c r="AC335" s="83" t="s">
        <v>65</v>
      </c>
      <c r="AD335" s="83" t="s">
        <v>66</v>
      </c>
      <c r="AE335" s="83" t="s">
        <v>65</v>
      </c>
      <c r="AF335" s="83" t="s">
        <v>66</v>
      </c>
      <c r="AG335" s="83" t="s">
        <v>66</v>
      </c>
      <c r="AH335" s="83" t="s">
        <v>66</v>
      </c>
      <c r="AI335" s="83" t="s">
        <v>101</v>
      </c>
      <c r="AJ335" s="83" t="s">
        <v>65</v>
      </c>
      <c r="AK335" s="83" t="s">
        <v>66</v>
      </c>
      <c r="AL335" s="83" t="s">
        <v>66</v>
      </c>
      <c r="AM335" s="83" t="s">
        <v>66</v>
      </c>
      <c r="AN335" s="83" t="s">
        <v>66</v>
      </c>
      <c r="AO335" s="83" t="s">
        <v>79</v>
      </c>
      <c r="AP335" s="83" t="s">
        <v>85</v>
      </c>
      <c r="AQ335" s="83" t="s">
        <v>85</v>
      </c>
      <c r="AR335" s="83" t="s">
        <v>86</v>
      </c>
      <c r="AS335" s="83" t="s">
        <v>68</v>
      </c>
      <c r="AT335" s="83" t="s">
        <v>69</v>
      </c>
      <c r="AU335" s="83" t="s">
        <v>70</v>
      </c>
      <c r="AV335" s="83" t="s">
        <v>71</v>
      </c>
      <c r="AW335" s="83" t="s">
        <v>72</v>
      </c>
      <c r="AX335" s="83" t="s">
        <v>63</v>
      </c>
      <c r="AY335" s="83" t="s">
        <v>72</v>
      </c>
      <c r="AZ335" s="83" t="s">
        <v>72</v>
      </c>
      <c r="BA335" s="83" t="s">
        <v>72</v>
      </c>
      <c r="BB335" s="83" t="s">
        <v>72</v>
      </c>
      <c r="BC335" s="83" t="s">
        <v>73</v>
      </c>
      <c r="BD335" s="83" t="s">
        <v>116</v>
      </c>
      <c r="BE335" s="83" t="s">
        <v>73</v>
      </c>
      <c r="BF335" s="83"/>
      <c r="BG335" s="87" t="s">
        <v>846</v>
      </c>
      <c r="BH335" s="87" t="s">
        <v>114</v>
      </c>
      <c r="BI335" s="76" t="s">
        <v>1414</v>
      </c>
      <c r="BJ335">
        <v>11</v>
      </c>
      <c r="BK335" s="87">
        <v>53</v>
      </c>
      <c r="BL335" s="87"/>
      <c r="BM335" s="86" t="s">
        <v>1126</v>
      </c>
      <c r="BN335" s="86" t="s">
        <v>1132</v>
      </c>
      <c r="BO335" s="87" t="s">
        <v>68</v>
      </c>
      <c r="BP335" s="87"/>
      <c r="BQ335" s="87" t="s">
        <v>1472</v>
      </c>
      <c r="BR335" s="86" t="s">
        <v>1445</v>
      </c>
      <c r="BS335" s="86">
        <v>1</v>
      </c>
      <c r="BT335" s="86" t="s">
        <v>1445</v>
      </c>
      <c r="BU335" s="86">
        <v>1</v>
      </c>
      <c r="BV335" s="86" t="s">
        <v>63</v>
      </c>
      <c r="BW335" s="86">
        <v>1</v>
      </c>
      <c r="BX335" s="86" t="s">
        <v>1447</v>
      </c>
      <c r="BY335" s="86">
        <v>0</v>
      </c>
      <c r="BZ335" s="86" t="s">
        <v>1470</v>
      </c>
      <c r="CA335" s="86">
        <v>2</v>
      </c>
      <c r="CB335" s="86" t="s">
        <v>1452</v>
      </c>
      <c r="CC335" s="86">
        <v>0</v>
      </c>
      <c r="CD335" s="86" t="s">
        <v>1454</v>
      </c>
      <c r="CE335" s="86">
        <v>1</v>
      </c>
      <c r="CF335" s="86" t="s">
        <v>1454</v>
      </c>
      <c r="CG335" s="86">
        <v>1</v>
      </c>
      <c r="CH335" s="86" t="s">
        <v>1454</v>
      </c>
      <c r="CI335" s="86">
        <v>1</v>
      </c>
      <c r="CJ335" s="86" t="s">
        <v>1454</v>
      </c>
      <c r="CK335" s="86">
        <v>1</v>
      </c>
      <c r="CL335" s="86" t="s">
        <v>1454</v>
      </c>
      <c r="CM335" s="86">
        <v>1</v>
      </c>
      <c r="CN335" s="86" t="s">
        <v>1454</v>
      </c>
      <c r="CO335" s="86">
        <v>1</v>
      </c>
      <c r="CP335" s="87" t="s">
        <v>1478</v>
      </c>
      <c r="CQ335" s="152">
        <v>1</v>
      </c>
    </row>
    <row r="336" spans="1:95" ht="13.2" x14ac:dyDescent="0.25">
      <c r="A336" s="82">
        <v>45574.493347488431</v>
      </c>
      <c r="B336" s="83" t="s">
        <v>1080</v>
      </c>
      <c r="C336" s="84" t="s">
        <v>1081</v>
      </c>
      <c r="D336" s="83">
        <v>21.43</v>
      </c>
      <c r="E336" s="83">
        <v>0.17</v>
      </c>
      <c r="F336" s="83" t="s">
        <v>114</v>
      </c>
      <c r="G336" s="83" t="s">
        <v>76</v>
      </c>
      <c r="H336" s="83" t="s">
        <v>846</v>
      </c>
      <c r="I336" s="83" t="s">
        <v>63</v>
      </c>
      <c r="J336" s="83" t="s">
        <v>64</v>
      </c>
      <c r="K336" s="83" t="s">
        <v>64</v>
      </c>
      <c r="L336" s="83" t="s">
        <v>64</v>
      </c>
      <c r="M336" s="83" t="s">
        <v>84</v>
      </c>
      <c r="N336" s="83" t="s">
        <v>64</v>
      </c>
      <c r="O336" s="83" t="s">
        <v>64</v>
      </c>
      <c r="P336" s="83" t="s">
        <v>64</v>
      </c>
      <c r="Q336" s="83" t="s">
        <v>64</v>
      </c>
      <c r="R336" s="83" t="s">
        <v>64</v>
      </c>
      <c r="S336" s="83" t="s">
        <v>64</v>
      </c>
      <c r="T336" s="83" t="s">
        <v>64</v>
      </c>
      <c r="U336" s="83" t="s">
        <v>64</v>
      </c>
      <c r="V336" s="83" t="s">
        <v>64</v>
      </c>
      <c r="W336" s="83" t="s">
        <v>64</v>
      </c>
      <c r="X336" s="83" t="s">
        <v>64</v>
      </c>
      <c r="Y336" s="83" t="s">
        <v>64</v>
      </c>
      <c r="Z336" s="83" t="s">
        <v>66</v>
      </c>
      <c r="AA336" s="83" t="s">
        <v>65</v>
      </c>
      <c r="AB336" s="83" t="s">
        <v>66</v>
      </c>
      <c r="AC336" s="83" t="s">
        <v>66</v>
      </c>
      <c r="AD336" s="83" t="s">
        <v>66</v>
      </c>
      <c r="AE336" s="83" t="s">
        <v>66</v>
      </c>
      <c r="AF336" s="83" t="s">
        <v>65</v>
      </c>
      <c r="AG336" s="83" t="s">
        <v>66</v>
      </c>
      <c r="AH336" s="83" t="s">
        <v>66</v>
      </c>
      <c r="AI336" s="83" t="s">
        <v>65</v>
      </c>
      <c r="AJ336" s="83" t="s">
        <v>65</v>
      </c>
      <c r="AK336" s="83" t="s">
        <v>66</v>
      </c>
      <c r="AL336" s="83" t="s">
        <v>65</v>
      </c>
      <c r="AM336" s="83" t="s">
        <v>66</v>
      </c>
      <c r="AN336" s="83" t="s">
        <v>66</v>
      </c>
      <c r="AO336" s="83" t="s">
        <v>66</v>
      </c>
      <c r="AP336" s="83" t="s">
        <v>85</v>
      </c>
      <c r="AQ336" s="83" t="s">
        <v>85</v>
      </c>
      <c r="AR336" s="83" t="s">
        <v>63</v>
      </c>
      <c r="AS336" s="83" t="s">
        <v>81</v>
      </c>
      <c r="AT336" s="83" t="s">
        <v>69</v>
      </c>
      <c r="AU336" s="83" t="s">
        <v>70</v>
      </c>
      <c r="AV336" s="83" t="s">
        <v>132</v>
      </c>
      <c r="AW336" s="83" t="s">
        <v>63</v>
      </c>
      <c r="AX336" s="83" t="s">
        <v>63</v>
      </c>
      <c r="AY336" s="83" t="s">
        <v>63</v>
      </c>
      <c r="AZ336" s="83" t="s">
        <v>73</v>
      </c>
      <c r="BA336" s="83" t="s">
        <v>63</v>
      </c>
      <c r="BB336" s="83" t="s">
        <v>73</v>
      </c>
      <c r="BC336" s="83" t="s">
        <v>73</v>
      </c>
      <c r="BD336" s="83">
        <v>0</v>
      </c>
      <c r="BE336" s="83" t="s">
        <v>73</v>
      </c>
      <c r="BF336" s="83"/>
      <c r="BG336" s="87" t="s">
        <v>846</v>
      </c>
      <c r="BH336" s="87" t="s">
        <v>114</v>
      </c>
      <c r="BI336" s="76" t="s">
        <v>1414</v>
      </c>
      <c r="BJ336">
        <v>15</v>
      </c>
      <c r="BK336" s="87">
        <v>50</v>
      </c>
      <c r="BL336" s="87"/>
      <c r="BM336" s="86" t="s">
        <v>1126</v>
      </c>
      <c r="BN336" s="86" t="s">
        <v>1132</v>
      </c>
      <c r="BO336" s="87" t="s">
        <v>68</v>
      </c>
      <c r="BP336" s="87"/>
      <c r="BQ336" s="87" t="s">
        <v>1472</v>
      </c>
      <c r="BR336" s="86" t="s">
        <v>1445</v>
      </c>
      <c r="BS336" s="86">
        <v>1</v>
      </c>
      <c r="BT336" s="86" t="s">
        <v>1445</v>
      </c>
      <c r="BU336" s="86">
        <v>1</v>
      </c>
      <c r="BV336" s="86" t="s">
        <v>63</v>
      </c>
      <c r="BW336" s="86">
        <v>1</v>
      </c>
      <c r="BX336" s="86" t="s">
        <v>1447</v>
      </c>
      <c r="BY336" s="86">
        <v>0</v>
      </c>
      <c r="BZ336" s="86" t="s">
        <v>1470</v>
      </c>
      <c r="CA336" s="86">
        <v>2</v>
      </c>
      <c r="CB336" s="86" t="s">
        <v>1452</v>
      </c>
      <c r="CC336" s="86">
        <v>0</v>
      </c>
      <c r="CD336" s="86" t="s">
        <v>1454</v>
      </c>
      <c r="CE336" s="86">
        <v>1</v>
      </c>
      <c r="CF336" s="86" t="s">
        <v>1454</v>
      </c>
      <c r="CG336" s="86">
        <v>1</v>
      </c>
      <c r="CH336" s="86" t="s">
        <v>1454</v>
      </c>
      <c r="CI336" s="86">
        <v>1</v>
      </c>
      <c r="CJ336" s="86" t="s">
        <v>226</v>
      </c>
      <c r="CK336" s="86">
        <v>0</v>
      </c>
      <c r="CL336" s="86" t="s">
        <v>1454</v>
      </c>
      <c r="CM336" s="86">
        <v>1</v>
      </c>
      <c r="CN336" s="86" t="s">
        <v>226</v>
      </c>
      <c r="CO336" s="86">
        <v>0</v>
      </c>
      <c r="CP336" s="87" t="s">
        <v>1477</v>
      </c>
      <c r="CQ336" s="152">
        <v>0</v>
      </c>
    </row>
    <row r="337" spans="1:95" ht="13.2" x14ac:dyDescent="0.25">
      <c r="A337" s="82">
        <v>45574.493641608795</v>
      </c>
      <c r="B337" s="83" t="s">
        <v>1082</v>
      </c>
      <c r="C337" s="84" t="s">
        <v>1083</v>
      </c>
      <c r="D337" s="83">
        <v>100</v>
      </c>
      <c r="E337" s="83">
        <v>0.46</v>
      </c>
      <c r="F337" s="83" t="s">
        <v>114</v>
      </c>
      <c r="G337" s="83" t="s">
        <v>76</v>
      </c>
      <c r="H337" s="83" t="s">
        <v>922</v>
      </c>
      <c r="I337" s="83" t="s">
        <v>63</v>
      </c>
      <c r="J337" s="83" t="s">
        <v>64</v>
      </c>
      <c r="K337" s="83" t="s">
        <v>64</v>
      </c>
      <c r="L337" s="83" t="s">
        <v>64</v>
      </c>
      <c r="M337" s="83" t="s">
        <v>84</v>
      </c>
      <c r="N337" s="83" t="s">
        <v>64</v>
      </c>
      <c r="O337" s="83" t="s">
        <v>64</v>
      </c>
      <c r="P337" s="83" t="s">
        <v>84</v>
      </c>
      <c r="Q337" s="83" t="s">
        <v>64</v>
      </c>
      <c r="R337" s="83" t="s">
        <v>64</v>
      </c>
      <c r="S337" s="83" t="s">
        <v>64</v>
      </c>
      <c r="T337" s="83" t="s">
        <v>64</v>
      </c>
      <c r="U337" s="83" t="s">
        <v>84</v>
      </c>
      <c r="V337" s="83" t="s">
        <v>64</v>
      </c>
      <c r="W337" s="83" t="s">
        <v>64</v>
      </c>
      <c r="X337" s="83" t="s">
        <v>64</v>
      </c>
      <c r="Y337" s="83" t="s">
        <v>64</v>
      </c>
      <c r="Z337" s="83" t="s">
        <v>66</v>
      </c>
      <c r="AA337" s="83" t="s">
        <v>66</v>
      </c>
      <c r="AB337" s="83" t="s">
        <v>65</v>
      </c>
      <c r="AC337" s="83" t="s">
        <v>65</v>
      </c>
      <c r="AD337" s="83" t="s">
        <v>66</v>
      </c>
      <c r="AE337" s="83" t="s">
        <v>66</v>
      </c>
      <c r="AF337" s="83" t="s">
        <v>66</v>
      </c>
      <c r="AG337" s="83" t="s">
        <v>65</v>
      </c>
      <c r="AH337" s="83" t="s">
        <v>79</v>
      </c>
      <c r="AI337" s="83" t="s">
        <v>101</v>
      </c>
      <c r="AJ337" s="83" t="s">
        <v>65</v>
      </c>
      <c r="AK337" s="83" t="s">
        <v>65</v>
      </c>
      <c r="AL337" s="83" t="s">
        <v>65</v>
      </c>
      <c r="AM337" s="83" t="s">
        <v>66</v>
      </c>
      <c r="AN337" s="83" t="s">
        <v>66</v>
      </c>
      <c r="AO337" s="83" t="s">
        <v>66</v>
      </c>
      <c r="AP337" s="83" t="s">
        <v>80</v>
      </c>
      <c r="AQ337" s="83" t="s">
        <v>80</v>
      </c>
      <c r="AR337" s="83" t="s">
        <v>73</v>
      </c>
      <c r="AS337" s="83" t="s">
        <v>68</v>
      </c>
      <c r="AT337" s="83" t="s">
        <v>69</v>
      </c>
      <c r="AU337" s="83" t="s">
        <v>70</v>
      </c>
      <c r="AV337" s="83" t="s">
        <v>80</v>
      </c>
      <c r="AW337" s="83" t="s">
        <v>73</v>
      </c>
      <c r="AX337" s="83" t="s">
        <v>73</v>
      </c>
      <c r="AY337" s="83" t="s">
        <v>72</v>
      </c>
      <c r="AZ337" s="83" t="s">
        <v>63</v>
      </c>
      <c r="BA337" s="83" t="s">
        <v>72</v>
      </c>
      <c r="BB337" s="83" t="s">
        <v>63</v>
      </c>
      <c r="BC337" s="83" t="s">
        <v>73</v>
      </c>
      <c r="BD337" s="83"/>
      <c r="BE337" s="83" t="s">
        <v>73</v>
      </c>
      <c r="BF337" s="83"/>
      <c r="BG337" s="87" t="s">
        <v>846</v>
      </c>
      <c r="BH337" s="87" t="s">
        <v>114</v>
      </c>
      <c r="BI337" s="76" t="s">
        <v>1414</v>
      </c>
      <c r="BJ337">
        <v>13</v>
      </c>
      <c r="BK337" s="87">
        <v>54</v>
      </c>
      <c r="BL337" s="87"/>
      <c r="BM337" s="86" t="s">
        <v>1126</v>
      </c>
      <c r="BN337" s="86" t="s">
        <v>1132</v>
      </c>
      <c r="BO337" s="87" t="s">
        <v>68</v>
      </c>
      <c r="BP337" s="87"/>
      <c r="BQ337" s="87" t="s">
        <v>1472</v>
      </c>
      <c r="BR337" s="86" t="s">
        <v>1444</v>
      </c>
      <c r="BS337" s="86">
        <v>0</v>
      </c>
      <c r="BT337" s="86" t="s">
        <v>1444</v>
      </c>
      <c r="BU337" s="86">
        <v>0</v>
      </c>
      <c r="BV337" s="86" t="s">
        <v>73</v>
      </c>
      <c r="BW337" s="86">
        <v>0</v>
      </c>
      <c r="BX337" s="86" t="s">
        <v>1447</v>
      </c>
      <c r="BY337" s="86">
        <v>0</v>
      </c>
      <c r="BZ337" s="86" t="s">
        <v>1470</v>
      </c>
      <c r="CA337" s="86">
        <v>2</v>
      </c>
      <c r="CB337" s="86" t="s">
        <v>1452</v>
      </c>
      <c r="CC337" s="86">
        <v>0</v>
      </c>
      <c r="CD337" s="86" t="s">
        <v>226</v>
      </c>
      <c r="CE337" s="86">
        <v>0</v>
      </c>
      <c r="CF337" s="86" t="s">
        <v>226</v>
      </c>
      <c r="CG337" s="86">
        <v>0</v>
      </c>
      <c r="CH337" s="86" t="s">
        <v>1454</v>
      </c>
      <c r="CI337" s="86">
        <v>1</v>
      </c>
      <c r="CJ337" s="86" t="s">
        <v>1454</v>
      </c>
      <c r="CK337" s="86">
        <v>1</v>
      </c>
      <c r="CL337" s="86" t="s">
        <v>1454</v>
      </c>
      <c r="CM337" s="86">
        <v>1</v>
      </c>
      <c r="CN337" s="86" t="s">
        <v>1454</v>
      </c>
      <c r="CO337" s="86">
        <v>1</v>
      </c>
      <c r="CP337" s="87" t="s">
        <v>1477</v>
      </c>
      <c r="CQ337" s="152">
        <v>0</v>
      </c>
    </row>
    <row r="338" spans="1:95" ht="13.2" x14ac:dyDescent="0.25">
      <c r="A338" s="82">
        <v>45574.496412754626</v>
      </c>
      <c r="B338" s="83" t="s">
        <v>1084</v>
      </c>
      <c r="C338" s="84" t="s">
        <v>1085</v>
      </c>
      <c r="D338" s="83">
        <v>25.89</v>
      </c>
      <c r="E338" s="83">
        <v>0.21</v>
      </c>
      <c r="F338" s="83" t="s">
        <v>114</v>
      </c>
      <c r="G338" s="83" t="s">
        <v>76</v>
      </c>
      <c r="H338" s="83" t="s">
        <v>846</v>
      </c>
      <c r="I338" s="83" t="s">
        <v>63</v>
      </c>
      <c r="J338" s="83" t="s">
        <v>64</v>
      </c>
      <c r="K338" s="83" t="s">
        <v>64</v>
      </c>
      <c r="L338" s="83" t="s">
        <v>64</v>
      </c>
      <c r="M338" s="83" t="s">
        <v>84</v>
      </c>
      <c r="N338" s="83" t="s">
        <v>64</v>
      </c>
      <c r="O338" s="83" t="s">
        <v>78</v>
      </c>
      <c r="P338" s="83" t="s">
        <v>84</v>
      </c>
      <c r="Q338" s="83" t="s">
        <v>64</v>
      </c>
      <c r="R338" s="83" t="s">
        <v>64</v>
      </c>
      <c r="S338" s="83" t="s">
        <v>64</v>
      </c>
      <c r="T338" s="83" t="s">
        <v>64</v>
      </c>
      <c r="U338" s="83" t="s">
        <v>64</v>
      </c>
      <c r="V338" s="83" t="s">
        <v>64</v>
      </c>
      <c r="W338" s="83" t="s">
        <v>64</v>
      </c>
      <c r="X338" s="83" t="s">
        <v>64</v>
      </c>
      <c r="Y338" s="83" t="s">
        <v>64</v>
      </c>
      <c r="Z338" s="83" t="s">
        <v>66</v>
      </c>
      <c r="AA338" s="83" t="s">
        <v>65</v>
      </c>
      <c r="AB338" s="83" t="s">
        <v>66</v>
      </c>
      <c r="AC338" s="83" t="s">
        <v>65</v>
      </c>
      <c r="AD338" s="83" t="s">
        <v>66</v>
      </c>
      <c r="AE338" s="83" t="s">
        <v>65</v>
      </c>
      <c r="AF338" s="83" t="s">
        <v>66</v>
      </c>
      <c r="AG338" s="83" t="s">
        <v>66</v>
      </c>
      <c r="AH338" s="83" t="s">
        <v>66</v>
      </c>
      <c r="AI338" s="83" t="s">
        <v>79</v>
      </c>
      <c r="AJ338" s="83" t="s">
        <v>65</v>
      </c>
      <c r="AK338" s="83" t="s">
        <v>65</v>
      </c>
      <c r="AL338" s="83" t="s">
        <v>65</v>
      </c>
      <c r="AM338" s="83" t="s">
        <v>66</v>
      </c>
      <c r="AN338" s="83" t="s">
        <v>66</v>
      </c>
      <c r="AO338" s="83" t="s">
        <v>66</v>
      </c>
      <c r="AP338" s="83" t="s">
        <v>67</v>
      </c>
      <c r="AQ338" s="83" t="s">
        <v>67</v>
      </c>
      <c r="AR338" s="83" t="s">
        <v>63</v>
      </c>
      <c r="AS338" s="83" t="s">
        <v>120</v>
      </c>
      <c r="AT338" s="83" t="s">
        <v>87</v>
      </c>
      <c r="AU338" s="83" t="s">
        <v>80</v>
      </c>
      <c r="AV338" s="83" t="s">
        <v>80</v>
      </c>
      <c r="AW338" s="83" t="s">
        <v>73</v>
      </c>
      <c r="AX338" s="83" t="s">
        <v>73</v>
      </c>
      <c r="AY338" s="83" t="s">
        <v>72</v>
      </c>
      <c r="AZ338" s="83" t="s">
        <v>72</v>
      </c>
      <c r="BA338" s="83" t="s">
        <v>72</v>
      </c>
      <c r="BB338" s="83" t="s">
        <v>72</v>
      </c>
      <c r="BC338" s="83" t="s">
        <v>73</v>
      </c>
      <c r="BD338" s="83"/>
      <c r="BE338" s="83" t="s">
        <v>73</v>
      </c>
      <c r="BF338" s="83"/>
      <c r="BG338" s="87" t="s">
        <v>846</v>
      </c>
      <c r="BH338" s="87" t="s">
        <v>114</v>
      </c>
      <c r="BI338" s="76" t="s">
        <v>1414</v>
      </c>
      <c r="BJ338">
        <v>13</v>
      </c>
      <c r="BK338" s="87">
        <v>54</v>
      </c>
      <c r="BL338" s="87"/>
      <c r="BM338" s="86" t="s">
        <v>1126</v>
      </c>
      <c r="BN338" s="86" t="s">
        <v>1132</v>
      </c>
      <c r="BO338" s="87" t="s">
        <v>68</v>
      </c>
      <c r="BP338" s="87"/>
      <c r="BQ338" s="87" t="s">
        <v>1472</v>
      </c>
      <c r="BR338" s="86" t="s">
        <v>1445</v>
      </c>
      <c r="BS338" s="86">
        <v>1</v>
      </c>
      <c r="BT338" s="86" t="s">
        <v>1445</v>
      </c>
      <c r="BU338" s="86">
        <v>1</v>
      </c>
      <c r="BV338" s="86" t="s">
        <v>63</v>
      </c>
      <c r="BW338" s="86">
        <v>1</v>
      </c>
      <c r="BX338" s="86" t="s">
        <v>1448</v>
      </c>
      <c r="BY338" s="86">
        <v>1</v>
      </c>
      <c r="BZ338" s="86" t="s">
        <v>1450</v>
      </c>
      <c r="CA338" s="86">
        <v>1</v>
      </c>
      <c r="CB338" s="86" t="s">
        <v>1452</v>
      </c>
      <c r="CC338" s="86">
        <v>0</v>
      </c>
      <c r="CD338" s="86" t="s">
        <v>226</v>
      </c>
      <c r="CE338" s="86">
        <v>0</v>
      </c>
      <c r="CF338" s="86" t="s">
        <v>226</v>
      </c>
      <c r="CG338" s="86">
        <v>0</v>
      </c>
      <c r="CH338" s="86" t="s">
        <v>1454</v>
      </c>
      <c r="CI338" s="86">
        <v>1</v>
      </c>
      <c r="CJ338" s="86" t="s">
        <v>1454</v>
      </c>
      <c r="CK338" s="86">
        <v>1</v>
      </c>
      <c r="CL338" s="86" t="s">
        <v>1454</v>
      </c>
      <c r="CM338" s="86">
        <v>1</v>
      </c>
      <c r="CN338" s="86" t="s">
        <v>1454</v>
      </c>
      <c r="CO338" s="86">
        <v>1</v>
      </c>
      <c r="CP338" s="87" t="s">
        <v>1477</v>
      </c>
      <c r="CQ338" s="152">
        <v>0</v>
      </c>
    </row>
    <row r="339" spans="1:95" ht="13.2" x14ac:dyDescent="0.25">
      <c r="A339" s="82">
        <v>45574.496520057874</v>
      </c>
      <c r="B339" s="83" t="s">
        <v>1086</v>
      </c>
      <c r="C339" s="84" t="s">
        <v>1087</v>
      </c>
      <c r="D339" s="83">
        <v>100</v>
      </c>
      <c r="E339" s="83">
        <v>0.33</v>
      </c>
      <c r="F339" s="83" t="s">
        <v>114</v>
      </c>
      <c r="G339" s="83" t="s">
        <v>76</v>
      </c>
      <c r="H339" s="83" t="s">
        <v>908</v>
      </c>
      <c r="I339" s="83" t="s">
        <v>63</v>
      </c>
      <c r="J339" s="83" t="s">
        <v>64</v>
      </c>
      <c r="K339" s="83" t="s">
        <v>64</v>
      </c>
      <c r="L339" s="83" t="s">
        <v>64</v>
      </c>
      <c r="M339" s="83" t="s">
        <v>64</v>
      </c>
      <c r="N339" s="83" t="s">
        <v>64</v>
      </c>
      <c r="O339" s="83" t="s">
        <v>64</v>
      </c>
      <c r="P339" s="83" t="s">
        <v>64</v>
      </c>
      <c r="Q339" s="83" t="s">
        <v>64</v>
      </c>
      <c r="R339" s="83" t="s">
        <v>64</v>
      </c>
      <c r="S339" s="83" t="s">
        <v>64</v>
      </c>
      <c r="T339" s="83" t="s">
        <v>64</v>
      </c>
      <c r="U339" s="83" t="s">
        <v>64</v>
      </c>
      <c r="V339" s="83" t="s">
        <v>64</v>
      </c>
      <c r="W339" s="83" t="s">
        <v>64</v>
      </c>
      <c r="X339" s="83" t="s">
        <v>64</v>
      </c>
      <c r="Y339" s="83" t="s">
        <v>64</v>
      </c>
      <c r="Z339" s="83" t="s">
        <v>65</v>
      </c>
      <c r="AA339" s="83" t="s">
        <v>65</v>
      </c>
      <c r="AB339" s="83" t="s">
        <v>65</v>
      </c>
      <c r="AC339" s="83" t="s">
        <v>65</v>
      </c>
      <c r="AD339" s="83" t="s">
        <v>65</v>
      </c>
      <c r="AE339" s="83" t="s">
        <v>65</v>
      </c>
      <c r="AF339" s="83" t="s">
        <v>66</v>
      </c>
      <c r="AG339" s="83" t="s">
        <v>65</v>
      </c>
      <c r="AH339" s="83" t="s">
        <v>65</v>
      </c>
      <c r="AI339" s="83" t="s">
        <v>101</v>
      </c>
      <c r="AJ339" s="83" t="s">
        <v>65</v>
      </c>
      <c r="AK339" s="83" t="s">
        <v>65</v>
      </c>
      <c r="AL339" s="83" t="s">
        <v>65</v>
      </c>
      <c r="AM339" s="83" t="s">
        <v>65</v>
      </c>
      <c r="AN339" s="83" t="s">
        <v>65</v>
      </c>
      <c r="AO339" s="83" t="s">
        <v>65</v>
      </c>
      <c r="AP339" s="83" t="s">
        <v>67</v>
      </c>
      <c r="AQ339" s="83" t="s">
        <v>67</v>
      </c>
      <c r="AR339" s="83" t="s">
        <v>86</v>
      </c>
      <c r="AS339" s="83" t="s">
        <v>120</v>
      </c>
      <c r="AT339" s="83" t="s">
        <v>87</v>
      </c>
      <c r="AU339" s="83" t="s">
        <v>67</v>
      </c>
      <c r="AV339" s="83" t="s">
        <v>71</v>
      </c>
      <c r="AW339" s="83" t="s">
        <v>73</v>
      </c>
      <c r="AX339" s="83" t="s">
        <v>72</v>
      </c>
      <c r="AY339" s="83" t="s">
        <v>63</v>
      </c>
      <c r="AZ339" s="83" t="s">
        <v>72</v>
      </c>
      <c r="BA339" s="83" t="s">
        <v>73</v>
      </c>
      <c r="BB339" s="83" t="s">
        <v>73</v>
      </c>
      <c r="BC339" s="83" t="s">
        <v>73</v>
      </c>
      <c r="BD339" s="83"/>
      <c r="BE339" s="83" t="s">
        <v>73</v>
      </c>
      <c r="BF339" s="83"/>
      <c r="BG339" s="87" t="s">
        <v>846</v>
      </c>
      <c r="BH339" s="87" t="s">
        <v>114</v>
      </c>
      <c r="BI339" s="76" t="s">
        <v>1414</v>
      </c>
      <c r="BJ339">
        <v>15</v>
      </c>
      <c r="BK339" s="87">
        <v>63</v>
      </c>
      <c r="BL339" s="87"/>
      <c r="BM339" s="86" t="s">
        <v>1126</v>
      </c>
      <c r="BN339" s="86" t="s">
        <v>1132</v>
      </c>
      <c r="BO339" s="87" t="s">
        <v>68</v>
      </c>
      <c r="BP339" s="87"/>
      <c r="BQ339" s="87" t="s">
        <v>1472</v>
      </c>
      <c r="BR339" s="86" t="s">
        <v>1445</v>
      </c>
      <c r="BS339" s="86">
        <v>1</v>
      </c>
      <c r="BT339" s="86" t="s">
        <v>1445</v>
      </c>
      <c r="BU339" s="86">
        <v>1</v>
      </c>
      <c r="BV339" s="86" t="s">
        <v>63</v>
      </c>
      <c r="BW339" s="86">
        <v>1</v>
      </c>
      <c r="BX339" s="86" t="s">
        <v>1448</v>
      </c>
      <c r="BY339" s="86">
        <v>1</v>
      </c>
      <c r="BZ339" s="86" t="s">
        <v>1450</v>
      </c>
      <c r="CA339" s="86">
        <v>1</v>
      </c>
      <c r="CB339" s="86" t="s">
        <v>1452</v>
      </c>
      <c r="CC339" s="86">
        <v>0</v>
      </c>
      <c r="CD339" s="86" t="s">
        <v>226</v>
      </c>
      <c r="CE339" s="86">
        <v>0</v>
      </c>
      <c r="CF339" s="86" t="s">
        <v>1454</v>
      </c>
      <c r="CG339" s="86">
        <v>1</v>
      </c>
      <c r="CH339" s="86" t="s">
        <v>1454</v>
      </c>
      <c r="CI339" s="86">
        <v>1</v>
      </c>
      <c r="CJ339" s="86" t="s">
        <v>1454</v>
      </c>
      <c r="CK339" s="86">
        <v>1</v>
      </c>
      <c r="CL339" s="86" t="s">
        <v>226</v>
      </c>
      <c r="CM339" s="86">
        <v>0</v>
      </c>
      <c r="CN339" s="86" t="s">
        <v>226</v>
      </c>
      <c r="CO339" s="86">
        <v>0</v>
      </c>
      <c r="CP339" s="87" t="s">
        <v>1477</v>
      </c>
      <c r="CQ339" s="152">
        <v>0</v>
      </c>
    </row>
    <row r="340" spans="1:95" ht="13.2" x14ac:dyDescent="0.25">
      <c r="A340" s="82">
        <v>45574.497947719909</v>
      </c>
      <c r="B340" s="83" t="s">
        <v>1088</v>
      </c>
      <c r="C340" s="84" t="s">
        <v>1089</v>
      </c>
      <c r="D340" s="83">
        <v>100</v>
      </c>
      <c r="E340" s="83">
        <v>0.38</v>
      </c>
      <c r="F340" s="83" t="s">
        <v>114</v>
      </c>
      <c r="G340" s="83" t="s">
        <v>76</v>
      </c>
      <c r="H340" s="83" t="s">
        <v>846</v>
      </c>
      <c r="I340" s="83" t="s">
        <v>63</v>
      </c>
      <c r="J340" s="83" t="s">
        <v>64</v>
      </c>
      <c r="K340" s="83" t="s">
        <v>64</v>
      </c>
      <c r="L340" s="83" t="s">
        <v>64</v>
      </c>
      <c r="M340" s="83" t="s">
        <v>84</v>
      </c>
      <c r="N340" s="83" t="s">
        <v>64</v>
      </c>
      <c r="O340" s="83" t="s">
        <v>64</v>
      </c>
      <c r="P340" s="83" t="s">
        <v>84</v>
      </c>
      <c r="Q340" s="83" t="s">
        <v>64</v>
      </c>
      <c r="R340" s="83" t="s">
        <v>64</v>
      </c>
      <c r="S340" s="83" t="s">
        <v>64</v>
      </c>
      <c r="T340" s="83" t="s">
        <v>64</v>
      </c>
      <c r="U340" s="83" t="s">
        <v>84</v>
      </c>
      <c r="V340" s="83" t="s">
        <v>64</v>
      </c>
      <c r="W340" s="83" t="s">
        <v>64</v>
      </c>
      <c r="X340" s="83" t="s">
        <v>64</v>
      </c>
      <c r="Y340" s="83" t="s">
        <v>84</v>
      </c>
      <c r="Z340" s="83" t="s">
        <v>65</v>
      </c>
      <c r="AA340" s="83" t="s">
        <v>65</v>
      </c>
      <c r="AB340" s="83" t="s">
        <v>65</v>
      </c>
      <c r="AC340" s="83" t="s">
        <v>65</v>
      </c>
      <c r="AD340" s="83" t="s">
        <v>65</v>
      </c>
      <c r="AE340" s="83" t="s">
        <v>65</v>
      </c>
      <c r="AF340" s="83" t="s">
        <v>66</v>
      </c>
      <c r="AG340" s="83" t="s">
        <v>66</v>
      </c>
      <c r="AH340" s="83" t="s">
        <v>65</v>
      </c>
      <c r="AI340" s="83" t="s">
        <v>79</v>
      </c>
      <c r="AJ340" s="83" t="s">
        <v>65</v>
      </c>
      <c r="AK340" s="83" t="s">
        <v>66</v>
      </c>
      <c r="AL340" s="83" t="s">
        <v>65</v>
      </c>
      <c r="AM340" s="83" t="s">
        <v>65</v>
      </c>
      <c r="AN340" s="83" t="s">
        <v>66</v>
      </c>
      <c r="AO340" s="83" t="s">
        <v>66</v>
      </c>
      <c r="AP340" s="83" t="s">
        <v>67</v>
      </c>
      <c r="AQ340" s="83" t="s">
        <v>85</v>
      </c>
      <c r="AR340" s="83" t="s">
        <v>86</v>
      </c>
      <c r="AS340" s="83" t="s">
        <v>120</v>
      </c>
      <c r="AT340" s="83" t="s">
        <v>87</v>
      </c>
      <c r="AU340" s="83" t="s">
        <v>80</v>
      </c>
      <c r="AV340" s="83" t="s">
        <v>71</v>
      </c>
      <c r="AW340" s="83" t="s">
        <v>63</v>
      </c>
      <c r="AX340" s="83" t="s">
        <v>72</v>
      </c>
      <c r="AY340" s="83" t="s">
        <v>72</v>
      </c>
      <c r="AZ340" s="83" t="s">
        <v>63</v>
      </c>
      <c r="BA340" s="83" t="s">
        <v>72</v>
      </c>
      <c r="BB340" s="83" t="s">
        <v>72</v>
      </c>
      <c r="BC340" s="83" t="s">
        <v>73</v>
      </c>
      <c r="BD340" s="83"/>
      <c r="BE340" s="83" t="s">
        <v>73</v>
      </c>
      <c r="BF340" s="83"/>
      <c r="BG340" s="87" t="s">
        <v>846</v>
      </c>
      <c r="BH340" s="87" t="s">
        <v>114</v>
      </c>
      <c r="BI340" s="76" t="s">
        <v>1414</v>
      </c>
      <c r="BJ340">
        <v>12</v>
      </c>
      <c r="BK340" s="87">
        <v>58</v>
      </c>
      <c r="BL340" s="87"/>
      <c r="BM340" s="86" t="s">
        <v>1126</v>
      </c>
      <c r="BN340" s="86" t="s">
        <v>1132</v>
      </c>
      <c r="BO340" s="87" t="s">
        <v>68</v>
      </c>
      <c r="BP340" s="87"/>
      <c r="BQ340" s="87" t="s">
        <v>1472</v>
      </c>
      <c r="BR340" s="86" t="s">
        <v>1445</v>
      </c>
      <c r="BS340" s="86">
        <v>1</v>
      </c>
      <c r="BT340" s="86" t="s">
        <v>1445</v>
      </c>
      <c r="BU340" s="86">
        <v>1</v>
      </c>
      <c r="BV340" s="86" t="s">
        <v>63</v>
      </c>
      <c r="BW340" s="86">
        <v>1</v>
      </c>
      <c r="BX340" s="86" t="s">
        <v>1448</v>
      </c>
      <c r="BY340" s="86">
        <v>1</v>
      </c>
      <c r="BZ340" s="86" t="s">
        <v>1450</v>
      </c>
      <c r="CA340" s="86">
        <v>1</v>
      </c>
      <c r="CB340" s="86" t="s">
        <v>1452</v>
      </c>
      <c r="CC340" s="86">
        <v>0</v>
      </c>
      <c r="CD340" s="86" t="s">
        <v>1454</v>
      </c>
      <c r="CE340" s="86">
        <v>1</v>
      </c>
      <c r="CF340" s="86" t="s">
        <v>1454</v>
      </c>
      <c r="CG340" s="86">
        <v>1</v>
      </c>
      <c r="CH340" s="86" t="s">
        <v>1454</v>
      </c>
      <c r="CI340" s="86">
        <v>1</v>
      </c>
      <c r="CJ340" s="86" t="s">
        <v>1454</v>
      </c>
      <c r="CK340" s="86">
        <v>1</v>
      </c>
      <c r="CL340" s="86" t="s">
        <v>1454</v>
      </c>
      <c r="CM340" s="86">
        <v>1</v>
      </c>
      <c r="CN340" s="86" t="s">
        <v>1454</v>
      </c>
      <c r="CO340" s="86">
        <v>1</v>
      </c>
      <c r="CP340" s="87" t="s">
        <v>1478</v>
      </c>
      <c r="CQ340" s="152">
        <v>1</v>
      </c>
    </row>
    <row r="341" spans="1:95" ht="13.2" x14ac:dyDescent="0.25">
      <c r="A341" s="82">
        <v>45574.498889074079</v>
      </c>
      <c r="B341" s="83" t="s">
        <v>1090</v>
      </c>
      <c r="C341" s="84" t="s">
        <v>1091</v>
      </c>
      <c r="D341" s="83">
        <v>100</v>
      </c>
      <c r="E341" s="83">
        <v>0.88</v>
      </c>
      <c r="F341" s="83" t="s">
        <v>114</v>
      </c>
      <c r="G341" s="83" t="s">
        <v>539</v>
      </c>
      <c r="H341" s="83" t="s">
        <v>887</v>
      </c>
      <c r="I341" s="83" t="s">
        <v>63</v>
      </c>
      <c r="J341" s="83" t="s">
        <v>64</v>
      </c>
      <c r="K341" s="83" t="s">
        <v>84</v>
      </c>
      <c r="L341" s="83" t="s">
        <v>145</v>
      </c>
      <c r="M341" s="83" t="s">
        <v>84</v>
      </c>
      <c r="N341" s="83" t="s">
        <v>84</v>
      </c>
      <c r="O341" s="83" t="s">
        <v>84</v>
      </c>
      <c r="P341" s="83" t="s">
        <v>84</v>
      </c>
      <c r="Q341" s="83" t="s">
        <v>84</v>
      </c>
      <c r="R341" s="83" t="s">
        <v>84</v>
      </c>
      <c r="S341" s="83" t="s">
        <v>84</v>
      </c>
      <c r="T341" s="83" t="s">
        <v>84</v>
      </c>
      <c r="U341" s="83" t="s">
        <v>84</v>
      </c>
      <c r="V341" s="83" t="s">
        <v>84</v>
      </c>
      <c r="W341" s="83" t="s">
        <v>84</v>
      </c>
      <c r="X341" s="83" t="s">
        <v>84</v>
      </c>
      <c r="Y341" s="83" t="s">
        <v>84</v>
      </c>
      <c r="Z341" s="83" t="s">
        <v>66</v>
      </c>
      <c r="AA341" s="83" t="s">
        <v>66</v>
      </c>
      <c r="AB341" s="83" t="s">
        <v>66</v>
      </c>
      <c r="AC341" s="83" t="s">
        <v>66</v>
      </c>
      <c r="AD341" s="83" t="s">
        <v>66</v>
      </c>
      <c r="AE341" s="83" t="s">
        <v>66</v>
      </c>
      <c r="AF341" s="83" t="s">
        <v>66</v>
      </c>
      <c r="AG341" s="83" t="s">
        <v>79</v>
      </c>
      <c r="AH341" s="83" t="s">
        <v>66</v>
      </c>
      <c r="AI341" s="83" t="s">
        <v>66</v>
      </c>
      <c r="AJ341" s="83" t="s">
        <v>66</v>
      </c>
      <c r="AK341" s="83" t="s">
        <v>66</v>
      </c>
      <c r="AL341" s="83" t="s">
        <v>66</v>
      </c>
      <c r="AM341" s="83" t="s">
        <v>66</v>
      </c>
      <c r="AN341" s="83" t="s">
        <v>66</v>
      </c>
      <c r="AO341" s="83" t="s">
        <v>66</v>
      </c>
      <c r="AP341" s="83" t="s">
        <v>67</v>
      </c>
      <c r="AQ341" s="83" t="s">
        <v>67</v>
      </c>
      <c r="AR341" s="83" t="s">
        <v>86</v>
      </c>
      <c r="AS341" s="83" t="s">
        <v>1092</v>
      </c>
      <c r="AT341" s="83" t="s">
        <v>69</v>
      </c>
      <c r="AU341" s="83" t="s">
        <v>70</v>
      </c>
      <c r="AV341" s="83" t="s">
        <v>71</v>
      </c>
      <c r="AW341" s="83" t="s">
        <v>63</v>
      </c>
      <c r="AX341" s="83" t="s">
        <v>63</v>
      </c>
      <c r="AY341" s="83" t="s">
        <v>63</v>
      </c>
      <c r="AZ341" s="83" t="s">
        <v>63</v>
      </c>
      <c r="BA341" s="83" t="s">
        <v>63</v>
      </c>
      <c r="BB341" s="83" t="s">
        <v>63</v>
      </c>
      <c r="BC341" s="83" t="s">
        <v>73</v>
      </c>
      <c r="BD341" s="83"/>
      <c r="BE341" s="83" t="s">
        <v>73</v>
      </c>
      <c r="BF341" s="83"/>
      <c r="BG341" s="87" t="s">
        <v>846</v>
      </c>
      <c r="BH341" s="87" t="s">
        <v>114</v>
      </c>
      <c r="BI341" s="76" t="s">
        <v>1414</v>
      </c>
      <c r="BJ341">
        <v>1</v>
      </c>
      <c r="BK341" s="87">
        <v>46</v>
      </c>
      <c r="BL341" s="87"/>
      <c r="BM341" s="86" t="s">
        <v>1126</v>
      </c>
      <c r="BN341" s="86" t="s">
        <v>1132</v>
      </c>
      <c r="BO341" s="87" t="s">
        <v>115</v>
      </c>
      <c r="BP341" s="87"/>
      <c r="BQ341" s="87" t="s">
        <v>1472</v>
      </c>
      <c r="BR341" s="86" t="s">
        <v>1445</v>
      </c>
      <c r="BS341" s="86">
        <v>1</v>
      </c>
      <c r="BT341" s="86" t="s">
        <v>1445</v>
      </c>
      <c r="BU341" s="86">
        <v>1</v>
      </c>
      <c r="BV341" s="86" t="s">
        <v>63</v>
      </c>
      <c r="BW341" s="86">
        <v>1</v>
      </c>
      <c r="BX341" s="86" t="s">
        <v>1447</v>
      </c>
      <c r="BY341" s="86">
        <v>0</v>
      </c>
      <c r="BZ341" s="86" t="s">
        <v>1470</v>
      </c>
      <c r="CA341" s="86">
        <v>2</v>
      </c>
      <c r="CB341" s="86" t="s">
        <v>1452</v>
      </c>
      <c r="CC341" s="86">
        <v>0</v>
      </c>
      <c r="CD341" s="86" t="s">
        <v>1454</v>
      </c>
      <c r="CE341" s="86">
        <v>1</v>
      </c>
      <c r="CF341" s="86" t="s">
        <v>1454</v>
      </c>
      <c r="CG341" s="86">
        <v>1</v>
      </c>
      <c r="CH341" s="86" t="s">
        <v>1454</v>
      </c>
      <c r="CI341" s="86">
        <v>1</v>
      </c>
      <c r="CJ341" s="86" t="s">
        <v>1454</v>
      </c>
      <c r="CK341" s="86">
        <v>1</v>
      </c>
      <c r="CL341" s="86" t="s">
        <v>1454</v>
      </c>
      <c r="CM341" s="86">
        <v>1</v>
      </c>
      <c r="CN341" s="86" t="s">
        <v>1454</v>
      </c>
      <c r="CO341" s="86">
        <v>1</v>
      </c>
      <c r="CP341" s="87" t="s">
        <v>1478</v>
      </c>
      <c r="CQ341" s="152">
        <v>1</v>
      </c>
    </row>
    <row r="342" spans="1:95" ht="13.2" x14ac:dyDescent="0.25">
      <c r="A342" s="82">
        <v>45574.499924594907</v>
      </c>
      <c r="B342" s="83" t="s">
        <v>1093</v>
      </c>
      <c r="C342" s="84" t="s">
        <v>1094</v>
      </c>
      <c r="D342" s="83">
        <v>100</v>
      </c>
      <c r="E342" s="83">
        <v>0.38</v>
      </c>
      <c r="F342" s="83" t="s">
        <v>114</v>
      </c>
      <c r="G342" s="83" t="s">
        <v>76</v>
      </c>
      <c r="H342" s="83" t="s">
        <v>846</v>
      </c>
      <c r="I342" s="83" t="s">
        <v>63</v>
      </c>
      <c r="J342" s="83" t="s">
        <v>64</v>
      </c>
      <c r="K342" s="83" t="s">
        <v>64</v>
      </c>
      <c r="L342" s="83" t="s">
        <v>64</v>
      </c>
      <c r="M342" s="83" t="s">
        <v>84</v>
      </c>
      <c r="N342" s="83" t="s">
        <v>64</v>
      </c>
      <c r="O342" s="83" t="s">
        <v>64</v>
      </c>
      <c r="P342" s="83" t="s">
        <v>84</v>
      </c>
      <c r="Q342" s="83" t="s">
        <v>64</v>
      </c>
      <c r="R342" s="83" t="s">
        <v>64</v>
      </c>
      <c r="S342" s="83" t="s">
        <v>64</v>
      </c>
      <c r="T342" s="83" t="s">
        <v>64</v>
      </c>
      <c r="U342" s="83" t="s">
        <v>64</v>
      </c>
      <c r="V342" s="83" t="s">
        <v>64</v>
      </c>
      <c r="W342" s="83" t="s">
        <v>64</v>
      </c>
      <c r="X342" s="83" t="s">
        <v>64</v>
      </c>
      <c r="Y342" s="83" t="s">
        <v>64</v>
      </c>
      <c r="Z342" s="83" t="s">
        <v>65</v>
      </c>
      <c r="AA342" s="83" t="s">
        <v>65</v>
      </c>
      <c r="AB342" s="83" t="s">
        <v>65</v>
      </c>
      <c r="AC342" s="83" t="s">
        <v>65</v>
      </c>
      <c r="AD342" s="83" t="s">
        <v>65</v>
      </c>
      <c r="AE342" s="83" t="s">
        <v>65</v>
      </c>
      <c r="AF342" s="83" t="s">
        <v>65</v>
      </c>
      <c r="AG342" s="83" t="s">
        <v>65</v>
      </c>
      <c r="AH342" s="83" t="s">
        <v>66</v>
      </c>
      <c r="AI342" s="83" t="s">
        <v>79</v>
      </c>
      <c r="AJ342" s="83" t="s">
        <v>65</v>
      </c>
      <c r="AK342" s="83" t="s">
        <v>66</v>
      </c>
      <c r="AL342" s="83" t="s">
        <v>65</v>
      </c>
      <c r="AM342" s="83" t="s">
        <v>65</v>
      </c>
      <c r="AN342" s="83" t="s">
        <v>66</v>
      </c>
      <c r="AO342" s="83" t="s">
        <v>65</v>
      </c>
      <c r="AP342" s="83" t="s">
        <v>67</v>
      </c>
      <c r="AQ342" s="83" t="s">
        <v>80</v>
      </c>
      <c r="AR342" s="83" t="s">
        <v>63</v>
      </c>
      <c r="AS342" s="83" t="s">
        <v>68</v>
      </c>
      <c r="AT342" s="83" t="s">
        <v>87</v>
      </c>
      <c r="AU342" s="83" t="s">
        <v>70</v>
      </c>
      <c r="AV342" s="83" t="s">
        <v>71</v>
      </c>
      <c r="AW342" s="83" t="s">
        <v>73</v>
      </c>
      <c r="AX342" s="83" t="s">
        <v>72</v>
      </c>
      <c r="AY342" s="83" t="s">
        <v>63</v>
      </c>
      <c r="AZ342" s="83" t="s">
        <v>63</v>
      </c>
      <c r="BA342" s="83" t="s">
        <v>73</v>
      </c>
      <c r="BB342" s="83" t="s">
        <v>73</v>
      </c>
      <c r="BC342" s="83" t="s">
        <v>73</v>
      </c>
      <c r="BD342" s="83"/>
      <c r="BE342" s="83" t="s">
        <v>73</v>
      </c>
      <c r="BF342" s="83"/>
      <c r="BG342" s="87" t="s">
        <v>846</v>
      </c>
      <c r="BH342" s="87" t="s">
        <v>114</v>
      </c>
      <c r="BI342" s="76" t="s">
        <v>1414</v>
      </c>
      <c r="BJ342">
        <v>14</v>
      </c>
      <c r="BK342" s="87">
        <v>60</v>
      </c>
      <c r="BL342" s="87"/>
      <c r="BM342" s="86" t="s">
        <v>1126</v>
      </c>
      <c r="BN342" s="86" t="s">
        <v>1132</v>
      </c>
      <c r="BO342" s="87" t="s">
        <v>68</v>
      </c>
      <c r="BP342" s="87"/>
      <c r="BQ342" s="87" t="s">
        <v>1472</v>
      </c>
      <c r="BR342" s="86" t="s">
        <v>1445</v>
      </c>
      <c r="BS342" s="86">
        <v>1</v>
      </c>
      <c r="BT342" s="86" t="s">
        <v>1444</v>
      </c>
      <c r="BU342" s="86">
        <v>0</v>
      </c>
      <c r="BV342" s="86" t="s">
        <v>63</v>
      </c>
      <c r="BW342" s="86">
        <v>1</v>
      </c>
      <c r="BX342" s="86" t="s">
        <v>1448</v>
      </c>
      <c r="BY342" s="86">
        <v>1</v>
      </c>
      <c r="BZ342" s="86" t="s">
        <v>1470</v>
      </c>
      <c r="CA342" s="86">
        <v>2</v>
      </c>
      <c r="CB342" s="86" t="s">
        <v>1452</v>
      </c>
      <c r="CC342" s="86">
        <v>0</v>
      </c>
      <c r="CD342" s="86" t="s">
        <v>226</v>
      </c>
      <c r="CE342" s="86">
        <v>0</v>
      </c>
      <c r="CF342" s="86" t="s">
        <v>1454</v>
      </c>
      <c r="CG342" s="86">
        <v>1</v>
      </c>
      <c r="CH342" s="86" t="s">
        <v>1454</v>
      </c>
      <c r="CI342" s="86">
        <v>1</v>
      </c>
      <c r="CJ342" s="86" t="s">
        <v>1454</v>
      </c>
      <c r="CK342" s="86">
        <v>1</v>
      </c>
      <c r="CL342" s="86" t="s">
        <v>226</v>
      </c>
      <c r="CM342" s="86">
        <v>0</v>
      </c>
      <c r="CN342" s="86" t="s">
        <v>226</v>
      </c>
      <c r="CO342" s="86">
        <v>0</v>
      </c>
      <c r="CP342" s="87" t="s">
        <v>1477</v>
      </c>
      <c r="CQ342" s="152">
        <v>0</v>
      </c>
    </row>
    <row r="343" spans="1:95" ht="13.2" x14ac:dyDescent="0.25">
      <c r="A343" s="82">
        <v>45574.503740810185</v>
      </c>
      <c r="B343" s="83" t="s">
        <v>1095</v>
      </c>
      <c r="C343" s="84" t="s">
        <v>1096</v>
      </c>
      <c r="D343" s="83">
        <v>100</v>
      </c>
      <c r="E343" s="83">
        <v>0.46</v>
      </c>
      <c r="F343" s="83" t="s">
        <v>114</v>
      </c>
      <c r="G343" s="83" t="s">
        <v>539</v>
      </c>
      <c r="H343" s="83" t="s">
        <v>846</v>
      </c>
      <c r="I343" s="83" t="s">
        <v>63</v>
      </c>
      <c r="J343" s="83" t="s">
        <v>78</v>
      </c>
      <c r="K343" s="83" t="s">
        <v>78</v>
      </c>
      <c r="L343" s="83" t="s">
        <v>78</v>
      </c>
      <c r="M343" s="83" t="s">
        <v>78</v>
      </c>
      <c r="N343" s="83" t="s">
        <v>64</v>
      </c>
      <c r="O343" s="83" t="s">
        <v>78</v>
      </c>
      <c r="P343" s="83" t="s">
        <v>78</v>
      </c>
      <c r="Q343" s="83" t="s">
        <v>78</v>
      </c>
      <c r="R343" s="83" t="s">
        <v>64</v>
      </c>
      <c r="S343" s="83" t="s">
        <v>64</v>
      </c>
      <c r="T343" s="83" t="s">
        <v>78</v>
      </c>
      <c r="U343" s="83" t="s">
        <v>78</v>
      </c>
      <c r="V343" s="83" t="s">
        <v>64</v>
      </c>
      <c r="W343" s="83" t="s">
        <v>78</v>
      </c>
      <c r="X343" s="83" t="s">
        <v>64</v>
      </c>
      <c r="Y343" s="83" t="s">
        <v>78</v>
      </c>
      <c r="Z343" s="83" t="s">
        <v>79</v>
      </c>
      <c r="AA343" s="83" t="s">
        <v>79</v>
      </c>
      <c r="AB343" s="83" t="s">
        <v>66</v>
      </c>
      <c r="AC343" s="83" t="s">
        <v>79</v>
      </c>
      <c r="AD343" s="83" t="s">
        <v>79</v>
      </c>
      <c r="AE343" s="83" t="s">
        <v>66</v>
      </c>
      <c r="AF343" s="83" t="s">
        <v>66</v>
      </c>
      <c r="AG343" s="83" t="s">
        <v>66</v>
      </c>
      <c r="AH343" s="83" t="s">
        <v>66</v>
      </c>
      <c r="AI343" s="83" t="s">
        <v>66</v>
      </c>
      <c r="AJ343" s="83" t="s">
        <v>66</v>
      </c>
      <c r="AK343" s="83" t="s">
        <v>66</v>
      </c>
      <c r="AL343" s="83" t="s">
        <v>79</v>
      </c>
      <c r="AM343" s="83" t="s">
        <v>65</v>
      </c>
      <c r="AN343" s="83" t="s">
        <v>66</v>
      </c>
      <c r="AO343" s="83" t="s">
        <v>66</v>
      </c>
      <c r="AP343" s="83" t="s">
        <v>67</v>
      </c>
      <c r="AQ343" s="83" t="s">
        <v>67</v>
      </c>
      <c r="AR343" s="83" t="s">
        <v>63</v>
      </c>
      <c r="AS343" s="83" t="s">
        <v>97</v>
      </c>
      <c r="AT343" s="83" t="s">
        <v>87</v>
      </c>
      <c r="AU343" s="83" t="s">
        <v>85</v>
      </c>
      <c r="AV343" s="83" t="s">
        <v>132</v>
      </c>
      <c r="AW343" s="83" t="s">
        <v>73</v>
      </c>
      <c r="AX343" s="83" t="s">
        <v>72</v>
      </c>
      <c r="AY343" s="83" t="s">
        <v>73</v>
      </c>
      <c r="AZ343" s="83" t="s">
        <v>72</v>
      </c>
      <c r="BA343" s="83" t="s">
        <v>72</v>
      </c>
      <c r="BB343" s="83" t="s">
        <v>73</v>
      </c>
      <c r="BC343" s="83" t="s">
        <v>73</v>
      </c>
      <c r="BD343" s="83"/>
      <c r="BE343" s="83" t="s">
        <v>73</v>
      </c>
      <c r="BF343" s="83" t="s">
        <v>271</v>
      </c>
      <c r="BG343" s="87" t="s">
        <v>846</v>
      </c>
      <c r="BH343" s="87" t="s">
        <v>114</v>
      </c>
      <c r="BI343" s="76" t="s">
        <v>1414</v>
      </c>
      <c r="BJ343">
        <v>6</v>
      </c>
      <c r="BK343" s="87">
        <v>43</v>
      </c>
      <c r="BL343" s="87"/>
      <c r="BM343" s="86" t="s">
        <v>1126</v>
      </c>
      <c r="BN343" s="86" t="s">
        <v>1132</v>
      </c>
      <c r="BO343" s="87" t="s">
        <v>115</v>
      </c>
      <c r="BP343" s="87"/>
      <c r="BQ343" s="87" t="s">
        <v>1472</v>
      </c>
      <c r="BR343" s="86" t="s">
        <v>1445</v>
      </c>
      <c r="BS343" s="86">
        <v>1</v>
      </c>
      <c r="BT343" s="86" t="s">
        <v>1445</v>
      </c>
      <c r="BU343" s="86">
        <v>1</v>
      </c>
      <c r="BV343" s="86" t="s">
        <v>63</v>
      </c>
      <c r="BW343" s="86">
        <v>1</v>
      </c>
      <c r="BX343" s="86" t="s">
        <v>1448</v>
      </c>
      <c r="BY343" s="86">
        <v>1</v>
      </c>
      <c r="BZ343" s="86" t="s">
        <v>1450</v>
      </c>
      <c r="CA343" s="86">
        <v>1</v>
      </c>
      <c r="CB343" s="86" t="s">
        <v>1452</v>
      </c>
      <c r="CC343" s="86">
        <v>0</v>
      </c>
      <c r="CD343" s="86" t="s">
        <v>226</v>
      </c>
      <c r="CE343" s="86">
        <v>0</v>
      </c>
      <c r="CF343" s="86" t="s">
        <v>1454</v>
      </c>
      <c r="CG343" s="86">
        <v>1</v>
      </c>
      <c r="CH343" s="86" t="s">
        <v>226</v>
      </c>
      <c r="CI343" s="86">
        <v>0</v>
      </c>
      <c r="CJ343" s="86" t="s">
        <v>1454</v>
      </c>
      <c r="CK343" s="86">
        <v>1</v>
      </c>
      <c r="CL343" s="86" t="s">
        <v>1454</v>
      </c>
      <c r="CM343" s="86">
        <v>1</v>
      </c>
      <c r="CN343" s="86" t="s">
        <v>226</v>
      </c>
      <c r="CO343" s="86">
        <v>0</v>
      </c>
      <c r="CP343" s="87" t="s">
        <v>1477</v>
      </c>
      <c r="CQ343" s="152">
        <v>0</v>
      </c>
    </row>
    <row r="344" spans="1:95" ht="13.2" x14ac:dyDescent="0.25">
      <c r="A344" s="82">
        <v>45574.503906909726</v>
      </c>
      <c r="B344" s="83" t="s">
        <v>1097</v>
      </c>
      <c r="C344" s="84" t="s">
        <v>1098</v>
      </c>
      <c r="D344" s="83">
        <v>29.46</v>
      </c>
      <c r="E344" s="83">
        <v>0.17</v>
      </c>
      <c r="F344" s="83" t="s">
        <v>114</v>
      </c>
      <c r="G344" s="83" t="s">
        <v>76</v>
      </c>
      <c r="H344" s="83" t="s">
        <v>922</v>
      </c>
      <c r="I344" s="83" t="s">
        <v>63</v>
      </c>
      <c r="J344" s="83" t="s">
        <v>64</v>
      </c>
      <c r="K344" s="83" t="s">
        <v>84</v>
      </c>
      <c r="L344" s="83" t="s">
        <v>64</v>
      </c>
      <c r="M344" s="83" t="s">
        <v>84</v>
      </c>
      <c r="N344" s="83" t="s">
        <v>64</v>
      </c>
      <c r="O344" s="83" t="s">
        <v>84</v>
      </c>
      <c r="P344" s="83" t="s">
        <v>84</v>
      </c>
      <c r="Q344" s="83" t="s">
        <v>64</v>
      </c>
      <c r="R344" s="83" t="s">
        <v>64</v>
      </c>
      <c r="S344" s="83" t="s">
        <v>64</v>
      </c>
      <c r="T344" s="83" t="s">
        <v>64</v>
      </c>
      <c r="U344" s="83" t="s">
        <v>78</v>
      </c>
      <c r="V344" s="83" t="s">
        <v>64</v>
      </c>
      <c r="W344" s="83" t="s">
        <v>78</v>
      </c>
      <c r="X344" s="83" t="s">
        <v>84</v>
      </c>
      <c r="Y344" s="83" t="s">
        <v>64</v>
      </c>
      <c r="Z344" s="83" t="s">
        <v>65</v>
      </c>
      <c r="AA344" s="83" t="s">
        <v>66</v>
      </c>
      <c r="AB344" s="83" t="s">
        <v>65</v>
      </c>
      <c r="AC344" s="83" t="s">
        <v>65</v>
      </c>
      <c r="AD344" s="83" t="s">
        <v>65</v>
      </c>
      <c r="AE344" s="83" t="s">
        <v>66</v>
      </c>
      <c r="AF344" s="83" t="s">
        <v>66</v>
      </c>
      <c r="AG344" s="83" t="s">
        <v>66</v>
      </c>
      <c r="AH344" s="83" t="s">
        <v>66</v>
      </c>
      <c r="AI344" s="83" t="s">
        <v>79</v>
      </c>
      <c r="AJ344" s="83" t="s">
        <v>66</v>
      </c>
      <c r="AK344" s="83" t="s">
        <v>66</v>
      </c>
      <c r="AL344" s="83" t="s">
        <v>79</v>
      </c>
      <c r="AM344" s="83" t="s">
        <v>66</v>
      </c>
      <c r="AN344" s="83" t="s">
        <v>66</v>
      </c>
      <c r="AO344" s="83" t="s">
        <v>66</v>
      </c>
      <c r="AP344" s="83" t="s">
        <v>67</v>
      </c>
      <c r="AQ344" s="83" t="s">
        <v>67</v>
      </c>
      <c r="AR344" s="83" t="s">
        <v>63</v>
      </c>
      <c r="AS344" s="83" t="s">
        <v>320</v>
      </c>
      <c r="AT344" s="83" t="s">
        <v>87</v>
      </c>
      <c r="AU344" s="83" t="s">
        <v>70</v>
      </c>
      <c r="AV344" s="83" t="s">
        <v>71</v>
      </c>
      <c r="AW344" s="83" t="s">
        <v>72</v>
      </c>
      <c r="AX344" s="83" t="s">
        <v>73</v>
      </c>
      <c r="AY344" s="83" t="s">
        <v>73</v>
      </c>
      <c r="AZ344" s="83" t="s">
        <v>72</v>
      </c>
      <c r="BA344" s="83" t="s">
        <v>72</v>
      </c>
      <c r="BB344" s="83" t="s">
        <v>73</v>
      </c>
      <c r="BC344" s="83" t="s">
        <v>73</v>
      </c>
      <c r="BD344" s="83"/>
      <c r="BE344" s="83" t="s">
        <v>73</v>
      </c>
      <c r="BF344" s="83"/>
      <c r="BG344" s="87" t="s">
        <v>846</v>
      </c>
      <c r="BH344" s="87" t="s">
        <v>114</v>
      </c>
      <c r="BI344" s="76" t="s">
        <v>1414</v>
      </c>
      <c r="BJ344">
        <v>9</v>
      </c>
      <c r="BK344" s="87">
        <v>51</v>
      </c>
      <c r="BL344" s="87"/>
      <c r="BM344" s="86" t="s">
        <v>1126</v>
      </c>
      <c r="BN344" s="86" t="s">
        <v>1132</v>
      </c>
      <c r="BO344" s="87" t="s">
        <v>252</v>
      </c>
      <c r="BP344" s="87"/>
      <c r="BQ344" s="87" t="s">
        <v>1472</v>
      </c>
      <c r="BR344" s="86" t="s">
        <v>1445</v>
      </c>
      <c r="BS344" s="86">
        <v>1</v>
      </c>
      <c r="BT344" s="86" t="s">
        <v>1445</v>
      </c>
      <c r="BU344" s="86">
        <v>1</v>
      </c>
      <c r="BV344" s="86" t="s">
        <v>63</v>
      </c>
      <c r="BW344" s="86">
        <v>1</v>
      </c>
      <c r="BX344" s="86" t="s">
        <v>1448</v>
      </c>
      <c r="BY344" s="86">
        <v>1</v>
      </c>
      <c r="BZ344" s="86" t="s">
        <v>1470</v>
      </c>
      <c r="CA344" s="86">
        <v>2</v>
      </c>
      <c r="CB344" s="86" t="s">
        <v>1452</v>
      </c>
      <c r="CC344" s="86">
        <v>0</v>
      </c>
      <c r="CD344" s="86" t="s">
        <v>1454</v>
      </c>
      <c r="CE344" s="86">
        <v>1</v>
      </c>
      <c r="CF344" s="86" t="s">
        <v>226</v>
      </c>
      <c r="CG344" s="86">
        <v>0</v>
      </c>
      <c r="CH344" s="86" t="s">
        <v>226</v>
      </c>
      <c r="CI344" s="86">
        <v>0</v>
      </c>
      <c r="CJ344" s="86" t="s">
        <v>1454</v>
      </c>
      <c r="CK344" s="86">
        <v>1</v>
      </c>
      <c r="CL344" s="86" t="s">
        <v>1454</v>
      </c>
      <c r="CM344" s="86">
        <v>1</v>
      </c>
      <c r="CN344" s="86" t="s">
        <v>226</v>
      </c>
      <c r="CO344" s="86">
        <v>0</v>
      </c>
      <c r="CP344" s="87" t="s">
        <v>1477</v>
      </c>
      <c r="CQ344" s="152">
        <v>0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2B572-8496-4745-AB03-C002B361863C}">
  <dimension ref="A1:AB180"/>
  <sheetViews>
    <sheetView zoomScaleNormal="100" workbookViewId="0">
      <selection activeCell="G25" sqref="G25"/>
    </sheetView>
  </sheetViews>
  <sheetFormatPr defaultRowHeight="13.2" x14ac:dyDescent="0.25"/>
  <cols>
    <col min="1" max="1" width="27.77734375" bestFit="1" customWidth="1"/>
    <col min="2" max="2" width="26" bestFit="1" customWidth="1"/>
    <col min="3" max="3" width="21.33203125" bestFit="1" customWidth="1"/>
    <col min="4" max="4" width="10.33203125" bestFit="1" customWidth="1"/>
    <col min="6" max="6" width="32.21875" bestFit="1" customWidth="1"/>
    <col min="7" max="7" width="24.88671875" bestFit="1" customWidth="1"/>
    <col min="8" max="8" width="22.109375" bestFit="1" customWidth="1"/>
    <col min="9" max="9" width="8.44140625" customWidth="1"/>
    <col min="10" max="10" width="153.21875" bestFit="1" customWidth="1"/>
    <col min="11" max="11" width="23.5546875" bestFit="1" customWidth="1"/>
    <col min="12" max="12" width="19.88671875" bestFit="1" customWidth="1"/>
    <col min="13" max="13" width="10.33203125" bestFit="1" customWidth="1"/>
    <col min="14" max="14" width="8.44140625" customWidth="1"/>
    <col min="15" max="15" width="55.21875" bestFit="1" customWidth="1"/>
    <col min="16" max="16" width="23.5546875" bestFit="1" customWidth="1"/>
    <col min="17" max="17" width="19.88671875" bestFit="1" customWidth="1"/>
    <col min="18" max="18" width="10.33203125" bestFit="1" customWidth="1"/>
    <col min="20" max="20" width="27.21875" customWidth="1"/>
    <col min="21" max="21" width="23.5546875" bestFit="1" customWidth="1"/>
    <col min="22" max="22" width="19.88671875" bestFit="1" customWidth="1"/>
    <col min="23" max="23" width="10.33203125" bestFit="1" customWidth="1"/>
    <col min="24" max="24" width="7.21875" bestFit="1" customWidth="1"/>
    <col min="25" max="25" width="20.33203125" bestFit="1" customWidth="1"/>
    <col min="26" max="26" width="23.5546875" bestFit="1" customWidth="1"/>
    <col min="27" max="27" width="19.88671875" bestFit="1" customWidth="1"/>
    <col min="28" max="28" width="10.33203125" bestFit="1" customWidth="1"/>
    <col min="29" max="29" width="9.109375" bestFit="1" customWidth="1"/>
    <col min="30" max="30" width="12.5546875" bestFit="1" customWidth="1"/>
    <col min="31" max="31" width="7.33203125" bestFit="1" customWidth="1"/>
    <col min="32" max="32" width="5.5546875" bestFit="1" customWidth="1"/>
    <col min="33" max="33" width="6.109375" bestFit="1" customWidth="1"/>
    <col min="34" max="34" width="9.5546875" bestFit="1" customWidth="1"/>
    <col min="35" max="35" width="4.21875" bestFit="1" customWidth="1"/>
    <col min="36" max="36" width="10.109375" bestFit="1" customWidth="1"/>
    <col min="37" max="37" width="8.21875" bestFit="1" customWidth="1"/>
    <col min="38" max="38" width="6.21875" bestFit="1" customWidth="1"/>
    <col min="39" max="40" width="10.33203125" bestFit="1" customWidth="1"/>
  </cols>
  <sheetData>
    <row r="1" spans="1:23" ht="58.05" customHeight="1" x14ac:dyDescent="0.4">
      <c r="J1" s="137" t="s">
        <v>1419</v>
      </c>
      <c r="O1" s="134" t="s">
        <v>1420</v>
      </c>
      <c r="T1" s="140" t="s">
        <v>1421</v>
      </c>
    </row>
    <row r="2" spans="1:23" ht="15" customHeight="1" x14ac:dyDescent="0.25">
      <c r="F2" s="94" t="s">
        <v>1119</v>
      </c>
      <c r="G2" s="64" t="s">
        <v>1416</v>
      </c>
      <c r="J2" s="94" t="s">
        <v>1119</v>
      </c>
      <c r="K2" s="64" t="s">
        <v>1414</v>
      </c>
      <c r="O2" s="94" t="s">
        <v>1119</v>
      </c>
      <c r="P2" s="64" t="s">
        <v>1414</v>
      </c>
      <c r="T2" s="94" t="s">
        <v>1119</v>
      </c>
      <c r="U2" s="64" t="s">
        <v>1414</v>
      </c>
    </row>
    <row r="3" spans="1:23" x14ac:dyDescent="0.25">
      <c r="A3" s="63" t="s">
        <v>1418</v>
      </c>
      <c r="B3" s="63" t="s">
        <v>1114</v>
      </c>
      <c r="C3" s="127"/>
      <c r="D3" s="128"/>
      <c r="J3" s="125" t="s">
        <v>9</v>
      </c>
      <c r="O3" s="146" t="s">
        <v>25</v>
      </c>
      <c r="T3" s="145" t="s">
        <v>41</v>
      </c>
    </row>
    <row r="4" spans="1:23" x14ac:dyDescent="0.25">
      <c r="A4" s="63" t="s">
        <v>1116</v>
      </c>
      <c r="B4" s="62" t="s">
        <v>1415</v>
      </c>
      <c r="C4" s="129" t="s">
        <v>1414</v>
      </c>
      <c r="D4" s="65" t="s">
        <v>1115</v>
      </c>
      <c r="F4" s="63" t="s">
        <v>1116</v>
      </c>
      <c r="G4" s="62" t="s">
        <v>1134</v>
      </c>
      <c r="H4" s="88" t="s">
        <v>1135</v>
      </c>
      <c r="J4" s="63" t="s">
        <v>1418</v>
      </c>
      <c r="K4" s="63" t="s">
        <v>1114</v>
      </c>
      <c r="L4" s="127"/>
      <c r="M4" s="128"/>
      <c r="O4" s="63" t="s">
        <v>1418</v>
      </c>
      <c r="P4" s="63" t="s">
        <v>1114</v>
      </c>
      <c r="Q4" s="127"/>
      <c r="R4" s="128"/>
      <c r="T4" s="63" t="s">
        <v>1418</v>
      </c>
      <c r="U4" s="63" t="s">
        <v>1114</v>
      </c>
      <c r="V4" s="127"/>
      <c r="W4" s="128"/>
    </row>
    <row r="5" spans="1:23" x14ac:dyDescent="0.25">
      <c r="A5" s="132" t="s">
        <v>631</v>
      </c>
      <c r="B5" s="62">
        <v>22</v>
      </c>
      <c r="C5" s="129">
        <v>86</v>
      </c>
      <c r="D5" s="65">
        <v>108</v>
      </c>
      <c r="F5" s="66" t="s">
        <v>1132</v>
      </c>
      <c r="G5" s="90">
        <v>11.185714285714285</v>
      </c>
      <c r="H5" s="92">
        <v>53.504761904761907</v>
      </c>
      <c r="I5" s="136"/>
      <c r="J5" s="63" t="s">
        <v>1116</v>
      </c>
      <c r="K5" s="62" t="s">
        <v>1132</v>
      </c>
      <c r="L5" s="129" t="s">
        <v>1131</v>
      </c>
      <c r="M5" s="65" t="s">
        <v>1115</v>
      </c>
      <c r="O5" s="63" t="s">
        <v>1116</v>
      </c>
      <c r="P5" s="62" t="s">
        <v>1132</v>
      </c>
      <c r="Q5" s="129" t="s">
        <v>1131</v>
      </c>
      <c r="R5" s="65" t="s">
        <v>1115</v>
      </c>
      <c r="T5" s="63" t="s">
        <v>1116</v>
      </c>
      <c r="U5" s="62" t="s">
        <v>1132</v>
      </c>
      <c r="V5" s="129" t="s">
        <v>1131</v>
      </c>
      <c r="W5" s="65" t="s">
        <v>1115</v>
      </c>
    </row>
    <row r="6" spans="1:23" x14ac:dyDescent="0.25">
      <c r="A6" s="133" t="s">
        <v>335</v>
      </c>
      <c r="B6" s="122">
        <v>14</v>
      </c>
      <c r="C6" s="130">
        <v>89</v>
      </c>
      <c r="D6" s="124">
        <v>103</v>
      </c>
      <c r="F6" s="160" t="s">
        <v>335</v>
      </c>
      <c r="G6" s="91">
        <v>11.339805825242719</v>
      </c>
      <c r="H6" s="93">
        <v>54.174757281553397</v>
      </c>
      <c r="I6" s="136"/>
      <c r="J6" s="66" t="s">
        <v>64</v>
      </c>
      <c r="K6" s="62">
        <v>151</v>
      </c>
      <c r="L6" s="129">
        <v>149</v>
      </c>
      <c r="M6" s="65">
        <v>300</v>
      </c>
      <c r="O6" s="66" t="s">
        <v>65</v>
      </c>
      <c r="P6" s="62">
        <v>78</v>
      </c>
      <c r="Q6" s="129">
        <v>74</v>
      </c>
      <c r="R6" s="65">
        <v>152</v>
      </c>
      <c r="T6" s="66" t="s">
        <v>1445</v>
      </c>
      <c r="U6" s="62">
        <v>164</v>
      </c>
      <c r="V6" s="129">
        <v>157</v>
      </c>
      <c r="W6" s="65">
        <v>321</v>
      </c>
    </row>
    <row r="7" spans="1:23" x14ac:dyDescent="0.25">
      <c r="A7" s="133" t="s">
        <v>100</v>
      </c>
      <c r="B7" s="122">
        <v>8</v>
      </c>
      <c r="C7" s="130">
        <v>81</v>
      </c>
      <c r="D7" s="124">
        <v>89</v>
      </c>
      <c r="F7" s="160" t="s">
        <v>846</v>
      </c>
      <c r="G7" s="91">
        <v>11.037383177570094</v>
      </c>
      <c r="H7" s="93">
        <v>52.859813084112147</v>
      </c>
      <c r="I7" s="136"/>
      <c r="J7" s="67" t="s">
        <v>78</v>
      </c>
      <c r="K7" s="122">
        <v>13</v>
      </c>
      <c r="L7" s="130">
        <v>10</v>
      </c>
      <c r="M7" s="124">
        <v>23</v>
      </c>
      <c r="O7" s="67" t="s">
        <v>101</v>
      </c>
      <c r="P7" s="122">
        <v>3</v>
      </c>
      <c r="Q7" s="130">
        <v>6</v>
      </c>
      <c r="R7" s="124">
        <v>9</v>
      </c>
      <c r="T7" s="67" t="s">
        <v>1444</v>
      </c>
      <c r="U7" s="122">
        <v>12</v>
      </c>
      <c r="V7" s="130">
        <v>10</v>
      </c>
      <c r="W7" s="124">
        <v>22</v>
      </c>
    </row>
    <row r="8" spans="1:23" x14ac:dyDescent="0.25">
      <c r="A8" s="133" t="s">
        <v>846</v>
      </c>
      <c r="B8" s="122">
        <v>20</v>
      </c>
      <c r="C8" s="130">
        <v>87</v>
      </c>
      <c r="D8" s="124">
        <v>107</v>
      </c>
      <c r="F8" s="67" t="s">
        <v>1131</v>
      </c>
      <c r="G8" s="91">
        <v>11.49238578680203</v>
      </c>
      <c r="H8" s="93">
        <v>52.883248730964468</v>
      </c>
      <c r="I8" s="136"/>
      <c r="J8" s="67" t="s">
        <v>145</v>
      </c>
      <c r="K8" s="122">
        <v>12</v>
      </c>
      <c r="L8" s="130">
        <v>8</v>
      </c>
      <c r="M8" s="124">
        <v>20</v>
      </c>
      <c r="O8" s="67" t="s">
        <v>66</v>
      </c>
      <c r="P8" s="122">
        <v>90</v>
      </c>
      <c r="Q8" s="130">
        <v>81</v>
      </c>
      <c r="R8" s="124">
        <v>171</v>
      </c>
      <c r="T8" s="68" t="s">
        <v>1115</v>
      </c>
      <c r="U8" s="123">
        <v>176</v>
      </c>
      <c r="V8" s="131">
        <v>167</v>
      </c>
      <c r="W8" s="64">
        <v>343</v>
      </c>
    </row>
    <row r="9" spans="1:23" x14ac:dyDescent="0.25">
      <c r="A9" s="68" t="s">
        <v>1115</v>
      </c>
      <c r="B9" s="123">
        <v>64</v>
      </c>
      <c r="C9" s="153">
        <v>343</v>
      </c>
      <c r="D9" s="64">
        <v>407</v>
      </c>
      <c r="F9" s="160" t="s">
        <v>631</v>
      </c>
      <c r="G9" s="91">
        <v>11.25925925925926</v>
      </c>
      <c r="H9" s="93">
        <v>52.805555555555557</v>
      </c>
      <c r="I9" s="136"/>
      <c r="J9" s="68" t="s">
        <v>1115</v>
      </c>
      <c r="K9" s="123">
        <v>176</v>
      </c>
      <c r="L9" s="131">
        <v>167</v>
      </c>
      <c r="M9" s="64">
        <v>343</v>
      </c>
      <c r="O9" s="67" t="s">
        <v>79</v>
      </c>
      <c r="P9" s="122">
        <v>5</v>
      </c>
      <c r="Q9" s="130">
        <v>6</v>
      </c>
      <c r="R9" s="124">
        <v>11</v>
      </c>
    </row>
    <row r="10" spans="1:23" x14ac:dyDescent="0.25">
      <c r="F10" s="160" t="s">
        <v>100</v>
      </c>
      <c r="G10" s="91">
        <v>11.775280898876405</v>
      </c>
      <c r="H10" s="93">
        <v>52.977528089887642</v>
      </c>
      <c r="I10" s="136"/>
      <c r="O10" s="68" t="s">
        <v>1115</v>
      </c>
      <c r="P10" s="123">
        <v>176</v>
      </c>
      <c r="Q10" s="131">
        <v>167</v>
      </c>
      <c r="R10" s="64">
        <v>343</v>
      </c>
    </row>
    <row r="11" spans="1:23" x14ac:dyDescent="0.25">
      <c r="F11" s="68" t="s">
        <v>1115</v>
      </c>
      <c r="G11" s="120">
        <v>11.334152334152334</v>
      </c>
      <c r="H11" s="121">
        <v>53.203931203931205</v>
      </c>
      <c r="I11" s="136"/>
      <c r="J11" s="94" t="s">
        <v>1119</v>
      </c>
      <c r="K11" s="64" t="s">
        <v>1414</v>
      </c>
      <c r="O11" s="94" t="s">
        <v>1119</v>
      </c>
      <c r="P11" s="64" t="s">
        <v>1414</v>
      </c>
    </row>
    <row r="12" spans="1:23" ht="15" customHeight="1" x14ac:dyDescent="0.25">
      <c r="I12" s="136"/>
      <c r="J12" s="125" t="s">
        <v>10</v>
      </c>
      <c r="O12" s="146" t="s">
        <v>26</v>
      </c>
    </row>
    <row r="13" spans="1:23" x14ac:dyDescent="0.25">
      <c r="I13" s="136"/>
      <c r="J13" s="63" t="s">
        <v>1418</v>
      </c>
      <c r="K13" s="63" t="s">
        <v>1114</v>
      </c>
      <c r="L13" s="127"/>
      <c r="M13" s="128"/>
      <c r="O13" s="63" t="s">
        <v>1418</v>
      </c>
      <c r="P13" s="63" t="s">
        <v>1114</v>
      </c>
      <c r="Q13" s="127"/>
      <c r="R13" s="128"/>
      <c r="T13" s="94" t="s">
        <v>1119</v>
      </c>
      <c r="U13" s="64" t="s">
        <v>1414</v>
      </c>
    </row>
    <row r="14" spans="1:23" x14ac:dyDescent="0.25">
      <c r="I14" s="136"/>
      <c r="J14" s="63" t="s">
        <v>1116</v>
      </c>
      <c r="K14" s="62" t="s">
        <v>1132</v>
      </c>
      <c r="L14" s="129" t="s">
        <v>1131</v>
      </c>
      <c r="M14" s="65" t="s">
        <v>1115</v>
      </c>
      <c r="O14" s="63" t="s">
        <v>1116</v>
      </c>
      <c r="P14" s="62" t="s">
        <v>1132</v>
      </c>
      <c r="Q14" s="129" t="s">
        <v>1131</v>
      </c>
      <c r="R14" s="65" t="s">
        <v>1115</v>
      </c>
      <c r="T14" s="145" t="s">
        <v>42</v>
      </c>
    </row>
    <row r="15" spans="1:23" x14ac:dyDescent="0.25">
      <c r="I15" s="136"/>
      <c r="J15" s="66" t="s">
        <v>64</v>
      </c>
      <c r="K15" s="62">
        <v>93</v>
      </c>
      <c r="L15" s="129">
        <v>103</v>
      </c>
      <c r="M15" s="65">
        <v>196</v>
      </c>
      <c r="O15" s="66" t="s">
        <v>65</v>
      </c>
      <c r="P15" s="62">
        <v>111</v>
      </c>
      <c r="Q15" s="129">
        <v>102</v>
      </c>
      <c r="R15" s="65">
        <v>213</v>
      </c>
      <c r="T15" s="63" t="s">
        <v>1418</v>
      </c>
      <c r="U15" s="63" t="s">
        <v>1114</v>
      </c>
      <c r="V15" s="127"/>
      <c r="W15" s="128"/>
    </row>
    <row r="16" spans="1:23" x14ac:dyDescent="0.25">
      <c r="J16" s="67" t="s">
        <v>78</v>
      </c>
      <c r="K16" s="122">
        <v>31</v>
      </c>
      <c r="L16" s="130">
        <v>26</v>
      </c>
      <c r="M16" s="124">
        <v>57</v>
      </c>
      <c r="O16" s="67" t="s">
        <v>101</v>
      </c>
      <c r="P16" s="122">
        <v>3</v>
      </c>
      <c r="Q16" s="130">
        <v>8</v>
      </c>
      <c r="R16" s="124">
        <v>11</v>
      </c>
      <c r="T16" s="63" t="s">
        <v>1116</v>
      </c>
      <c r="U16" s="62" t="s">
        <v>1132</v>
      </c>
      <c r="V16" s="129" t="s">
        <v>1131</v>
      </c>
      <c r="W16" s="65" t="s">
        <v>1115</v>
      </c>
    </row>
    <row r="17" spans="10:23" x14ac:dyDescent="0.25">
      <c r="J17" s="67" t="s">
        <v>84</v>
      </c>
      <c r="K17" s="122">
        <v>52</v>
      </c>
      <c r="L17" s="130">
        <v>38</v>
      </c>
      <c r="M17" s="124">
        <v>90</v>
      </c>
      <c r="O17" s="67" t="s">
        <v>66</v>
      </c>
      <c r="P17" s="122">
        <v>58</v>
      </c>
      <c r="Q17" s="130">
        <v>55</v>
      </c>
      <c r="R17" s="124">
        <v>113</v>
      </c>
      <c r="T17" s="66" t="s">
        <v>1445</v>
      </c>
      <c r="U17" s="62">
        <v>154</v>
      </c>
      <c r="V17" s="129">
        <v>147</v>
      </c>
      <c r="W17" s="65">
        <v>301</v>
      </c>
    </row>
    <row r="18" spans="10:23" x14ac:dyDescent="0.25">
      <c r="J18" s="68" t="s">
        <v>1115</v>
      </c>
      <c r="K18" s="123">
        <v>176</v>
      </c>
      <c r="L18" s="131">
        <v>167</v>
      </c>
      <c r="M18" s="64">
        <v>343</v>
      </c>
      <c r="O18" s="67" t="s">
        <v>79</v>
      </c>
      <c r="P18" s="122">
        <v>4</v>
      </c>
      <c r="Q18" s="130">
        <v>2</v>
      </c>
      <c r="R18" s="124">
        <v>6</v>
      </c>
      <c r="T18" s="67" t="s">
        <v>1444</v>
      </c>
      <c r="U18" s="122">
        <v>22</v>
      </c>
      <c r="V18" s="130">
        <v>20</v>
      </c>
      <c r="W18" s="124">
        <v>42</v>
      </c>
    </row>
    <row r="19" spans="10:23" x14ac:dyDescent="0.25">
      <c r="O19" s="68" t="s">
        <v>1115</v>
      </c>
      <c r="P19" s="123">
        <v>176</v>
      </c>
      <c r="Q19" s="131">
        <v>167</v>
      </c>
      <c r="R19" s="64">
        <v>343</v>
      </c>
      <c r="T19" s="68" t="s">
        <v>1115</v>
      </c>
      <c r="U19" s="123">
        <v>176</v>
      </c>
      <c r="V19" s="131">
        <v>167</v>
      </c>
      <c r="W19" s="64">
        <v>343</v>
      </c>
    </row>
    <row r="20" spans="10:23" ht="15.45" customHeight="1" x14ac:dyDescent="0.25">
      <c r="J20" s="94" t="s">
        <v>1119</v>
      </c>
      <c r="K20" s="64" t="s">
        <v>1414</v>
      </c>
      <c r="O20" s="94" t="s">
        <v>1119</v>
      </c>
      <c r="P20" s="64" t="s">
        <v>1414</v>
      </c>
    </row>
    <row r="21" spans="10:23" x14ac:dyDescent="0.25">
      <c r="J21" s="125" t="s">
        <v>11</v>
      </c>
      <c r="O21" s="146" t="s">
        <v>27</v>
      </c>
    </row>
    <row r="22" spans="10:23" x14ac:dyDescent="0.25">
      <c r="J22" s="63" t="s">
        <v>1418</v>
      </c>
      <c r="K22" s="63" t="s">
        <v>1114</v>
      </c>
      <c r="L22" s="127"/>
      <c r="M22" s="128"/>
      <c r="O22" s="63" t="s">
        <v>1418</v>
      </c>
      <c r="P22" s="63" t="s">
        <v>1114</v>
      </c>
      <c r="Q22" s="127"/>
      <c r="R22" s="128"/>
    </row>
    <row r="23" spans="10:23" x14ac:dyDescent="0.25">
      <c r="J23" s="63" t="s">
        <v>1116</v>
      </c>
      <c r="K23" s="62" t="s">
        <v>1132</v>
      </c>
      <c r="L23" s="129" t="s">
        <v>1131</v>
      </c>
      <c r="M23" s="65" t="s">
        <v>1115</v>
      </c>
      <c r="O23" s="63" t="s">
        <v>1116</v>
      </c>
      <c r="P23" s="62" t="s">
        <v>1132</v>
      </c>
      <c r="Q23" s="129" t="s">
        <v>1131</v>
      </c>
      <c r="R23" s="65" t="s">
        <v>1115</v>
      </c>
    </row>
    <row r="24" spans="10:23" x14ac:dyDescent="0.25">
      <c r="J24" s="66" t="s">
        <v>64</v>
      </c>
      <c r="K24" s="62">
        <v>157</v>
      </c>
      <c r="L24" s="129">
        <v>147</v>
      </c>
      <c r="M24" s="65">
        <v>304</v>
      </c>
      <c r="O24" s="66" t="s">
        <v>65</v>
      </c>
      <c r="P24" s="62">
        <v>84</v>
      </c>
      <c r="Q24" s="129">
        <v>69</v>
      </c>
      <c r="R24" s="65">
        <v>153</v>
      </c>
    </row>
    <row r="25" spans="10:23" x14ac:dyDescent="0.25">
      <c r="J25" s="67" t="s">
        <v>78</v>
      </c>
      <c r="K25" s="122">
        <v>9</v>
      </c>
      <c r="L25" s="130">
        <v>12</v>
      </c>
      <c r="M25" s="124">
        <v>21</v>
      </c>
      <c r="O25" s="67" t="s">
        <v>101</v>
      </c>
      <c r="P25" s="122">
        <v>2</v>
      </c>
      <c r="Q25" s="130">
        <v>7</v>
      </c>
      <c r="R25" s="124">
        <v>9</v>
      </c>
      <c r="T25" s="94" t="s">
        <v>1119</v>
      </c>
      <c r="U25" s="64" t="s">
        <v>1414</v>
      </c>
    </row>
    <row r="26" spans="10:23" x14ac:dyDescent="0.25">
      <c r="J26" s="67" t="s">
        <v>145</v>
      </c>
      <c r="K26" s="122">
        <v>10</v>
      </c>
      <c r="L26" s="130">
        <v>8</v>
      </c>
      <c r="M26" s="124">
        <v>18</v>
      </c>
      <c r="O26" s="67" t="s">
        <v>66</v>
      </c>
      <c r="P26" s="122">
        <v>80</v>
      </c>
      <c r="Q26" s="130">
        <v>86</v>
      </c>
      <c r="R26" s="124">
        <v>166</v>
      </c>
      <c r="T26" s="145" t="s">
        <v>43</v>
      </c>
    </row>
    <row r="27" spans="10:23" x14ac:dyDescent="0.25">
      <c r="J27" s="68" t="s">
        <v>1115</v>
      </c>
      <c r="K27" s="123">
        <v>176</v>
      </c>
      <c r="L27" s="131">
        <v>167</v>
      </c>
      <c r="M27" s="64">
        <v>343</v>
      </c>
      <c r="O27" s="67" t="s">
        <v>79</v>
      </c>
      <c r="P27" s="122">
        <v>10</v>
      </c>
      <c r="Q27" s="130">
        <v>5</v>
      </c>
      <c r="R27" s="124">
        <v>15</v>
      </c>
      <c r="T27" s="63" t="s">
        <v>1418</v>
      </c>
      <c r="U27" s="63" t="s">
        <v>1114</v>
      </c>
      <c r="V27" s="127"/>
      <c r="W27" s="128"/>
    </row>
    <row r="28" spans="10:23" ht="13.95" customHeight="1" x14ac:dyDescent="0.25">
      <c r="O28" s="68" t="s">
        <v>1115</v>
      </c>
      <c r="P28" s="123">
        <v>176</v>
      </c>
      <c r="Q28" s="131">
        <v>167</v>
      </c>
      <c r="R28" s="64">
        <v>343</v>
      </c>
      <c r="T28" s="63" t="s">
        <v>1116</v>
      </c>
      <c r="U28" s="62" t="s">
        <v>1132</v>
      </c>
      <c r="V28" s="129" t="s">
        <v>1131</v>
      </c>
      <c r="W28" s="65" t="s">
        <v>1115</v>
      </c>
    </row>
    <row r="29" spans="10:23" x14ac:dyDescent="0.25">
      <c r="J29" s="94" t="s">
        <v>1119</v>
      </c>
      <c r="K29" s="64" t="s">
        <v>1414</v>
      </c>
      <c r="O29" s="94" t="s">
        <v>1119</v>
      </c>
      <c r="P29" s="64" t="s">
        <v>1414</v>
      </c>
      <c r="T29" s="66" t="s">
        <v>73</v>
      </c>
      <c r="U29" s="62">
        <v>27</v>
      </c>
      <c r="V29" s="129">
        <v>22</v>
      </c>
      <c r="W29" s="65">
        <v>49</v>
      </c>
    </row>
    <row r="30" spans="10:23" x14ac:dyDescent="0.25">
      <c r="J30" s="125" t="s">
        <v>12</v>
      </c>
      <c r="O30" s="146" t="s">
        <v>28</v>
      </c>
      <c r="T30" s="67" t="s">
        <v>63</v>
      </c>
      <c r="U30" s="122">
        <v>149</v>
      </c>
      <c r="V30" s="130">
        <v>145</v>
      </c>
      <c r="W30" s="124">
        <v>294</v>
      </c>
    </row>
    <row r="31" spans="10:23" x14ac:dyDescent="0.25">
      <c r="J31" s="63" t="s">
        <v>1418</v>
      </c>
      <c r="K31" s="63" t="s">
        <v>1114</v>
      </c>
      <c r="L31" s="127"/>
      <c r="M31" s="128"/>
      <c r="O31" s="63" t="s">
        <v>1418</v>
      </c>
      <c r="P31" s="63" t="s">
        <v>1114</v>
      </c>
      <c r="Q31" s="127"/>
      <c r="R31" s="128"/>
      <c r="T31" s="68" t="s">
        <v>1115</v>
      </c>
      <c r="U31" s="123">
        <v>176</v>
      </c>
      <c r="V31" s="131">
        <v>167</v>
      </c>
      <c r="W31" s="64">
        <v>343</v>
      </c>
    </row>
    <row r="32" spans="10:23" x14ac:dyDescent="0.25">
      <c r="J32" s="63" t="s">
        <v>1116</v>
      </c>
      <c r="K32" s="62" t="s">
        <v>1132</v>
      </c>
      <c r="L32" s="129" t="s">
        <v>1131</v>
      </c>
      <c r="M32" s="65" t="s">
        <v>1115</v>
      </c>
      <c r="O32" s="63" t="s">
        <v>1116</v>
      </c>
      <c r="P32" s="62" t="s">
        <v>1132</v>
      </c>
      <c r="Q32" s="129" t="s">
        <v>1131</v>
      </c>
      <c r="R32" s="65" t="s">
        <v>1115</v>
      </c>
    </row>
    <row r="33" spans="10:23" x14ac:dyDescent="0.25">
      <c r="J33" s="66" t="s">
        <v>64</v>
      </c>
      <c r="K33" s="62">
        <v>28</v>
      </c>
      <c r="L33" s="129">
        <v>38</v>
      </c>
      <c r="M33" s="65">
        <v>66</v>
      </c>
      <c r="O33" s="66" t="s">
        <v>65</v>
      </c>
      <c r="P33" s="62">
        <v>100</v>
      </c>
      <c r="Q33" s="129">
        <v>76</v>
      </c>
      <c r="R33" s="65">
        <v>176</v>
      </c>
    </row>
    <row r="34" spans="10:23" x14ac:dyDescent="0.25">
      <c r="J34" s="67" t="s">
        <v>78</v>
      </c>
      <c r="K34" s="122">
        <v>47</v>
      </c>
      <c r="L34" s="130">
        <v>45</v>
      </c>
      <c r="M34" s="124">
        <v>92</v>
      </c>
      <c r="O34" s="67" t="s">
        <v>101</v>
      </c>
      <c r="P34" s="122">
        <v>2</v>
      </c>
      <c r="Q34" s="130">
        <v>5</v>
      </c>
      <c r="R34" s="124">
        <v>7</v>
      </c>
      <c r="T34" s="94" t="s">
        <v>1119</v>
      </c>
      <c r="U34" s="64" t="s">
        <v>1414</v>
      </c>
    </row>
    <row r="35" spans="10:23" x14ac:dyDescent="0.25">
      <c r="J35" s="67" t="s">
        <v>84</v>
      </c>
      <c r="K35" s="122">
        <v>101</v>
      </c>
      <c r="L35" s="130">
        <v>84</v>
      </c>
      <c r="M35" s="124">
        <v>185</v>
      </c>
      <c r="O35" s="67" t="s">
        <v>66</v>
      </c>
      <c r="P35" s="122">
        <v>67</v>
      </c>
      <c r="Q35" s="130">
        <v>79</v>
      </c>
      <c r="R35" s="124">
        <v>146</v>
      </c>
      <c r="T35" s="145" t="s">
        <v>44</v>
      </c>
    </row>
    <row r="36" spans="10:23" x14ac:dyDescent="0.25">
      <c r="J36" s="68" t="s">
        <v>1115</v>
      </c>
      <c r="K36" s="123">
        <v>176</v>
      </c>
      <c r="L36" s="131">
        <v>167</v>
      </c>
      <c r="M36" s="64">
        <v>343</v>
      </c>
      <c r="O36" s="67" t="s">
        <v>79</v>
      </c>
      <c r="P36" s="122">
        <v>7</v>
      </c>
      <c r="Q36" s="130">
        <v>7</v>
      </c>
      <c r="R36" s="124">
        <v>14</v>
      </c>
      <c r="T36" s="63" t="s">
        <v>1418</v>
      </c>
      <c r="U36" s="63" t="s">
        <v>1114</v>
      </c>
      <c r="V36" s="127"/>
      <c r="W36" s="128"/>
    </row>
    <row r="37" spans="10:23" x14ac:dyDescent="0.25">
      <c r="O37" s="68" t="s">
        <v>1115</v>
      </c>
      <c r="P37" s="123">
        <v>176</v>
      </c>
      <c r="Q37" s="131">
        <v>167</v>
      </c>
      <c r="R37" s="64">
        <v>343</v>
      </c>
      <c r="T37" s="63" t="s">
        <v>1116</v>
      </c>
      <c r="U37" s="62" t="s">
        <v>1132</v>
      </c>
      <c r="V37" s="129" t="s">
        <v>1131</v>
      </c>
      <c r="W37" s="65" t="s">
        <v>1115</v>
      </c>
    </row>
    <row r="38" spans="10:23" x14ac:dyDescent="0.25">
      <c r="J38" s="94" t="s">
        <v>1119</v>
      </c>
      <c r="K38" s="64" t="s">
        <v>1414</v>
      </c>
      <c r="O38" s="94" t="s">
        <v>1119</v>
      </c>
      <c r="P38" s="64" t="s">
        <v>1414</v>
      </c>
      <c r="T38" s="66" t="s">
        <v>947</v>
      </c>
      <c r="U38" s="62">
        <v>2</v>
      </c>
      <c r="V38" s="129"/>
      <c r="W38" s="65">
        <v>2</v>
      </c>
    </row>
    <row r="39" spans="10:23" x14ac:dyDescent="0.25">
      <c r="J39" s="125" t="s">
        <v>13</v>
      </c>
      <c r="O39" s="146" t="s">
        <v>29</v>
      </c>
      <c r="T39" s="67" t="s">
        <v>68</v>
      </c>
      <c r="U39" s="122">
        <v>128</v>
      </c>
      <c r="V39" s="130">
        <v>119</v>
      </c>
      <c r="W39" s="124">
        <v>247</v>
      </c>
    </row>
    <row r="40" spans="10:23" x14ac:dyDescent="0.25">
      <c r="J40" s="63" t="s">
        <v>1418</v>
      </c>
      <c r="K40" s="63" t="s">
        <v>1114</v>
      </c>
      <c r="L40" s="127"/>
      <c r="M40" s="128"/>
      <c r="O40" s="63" t="s">
        <v>1418</v>
      </c>
      <c r="P40" s="63" t="s">
        <v>1114</v>
      </c>
      <c r="Q40" s="127"/>
      <c r="R40" s="128"/>
      <c r="T40" s="67" t="s">
        <v>115</v>
      </c>
      <c r="U40" s="122">
        <v>16</v>
      </c>
      <c r="V40" s="130">
        <v>15</v>
      </c>
      <c r="W40" s="124">
        <v>31</v>
      </c>
    </row>
    <row r="41" spans="10:23" x14ac:dyDescent="0.25">
      <c r="J41" s="63" t="s">
        <v>1116</v>
      </c>
      <c r="K41" s="62" t="s">
        <v>1132</v>
      </c>
      <c r="L41" s="129" t="s">
        <v>1131</v>
      </c>
      <c r="M41" s="65" t="s">
        <v>1115</v>
      </c>
      <c r="O41" s="63" t="s">
        <v>1116</v>
      </c>
      <c r="P41" s="62" t="s">
        <v>1132</v>
      </c>
      <c r="Q41" s="129" t="s">
        <v>1131</v>
      </c>
      <c r="R41" s="65" t="s">
        <v>1115</v>
      </c>
      <c r="T41" s="67" t="s">
        <v>220</v>
      </c>
      <c r="U41" s="122">
        <v>1</v>
      </c>
      <c r="V41" s="130">
        <v>1</v>
      </c>
      <c r="W41" s="124">
        <v>2</v>
      </c>
    </row>
    <row r="42" spans="10:23" x14ac:dyDescent="0.25">
      <c r="J42" s="66" t="s">
        <v>64</v>
      </c>
      <c r="K42" s="62">
        <v>129</v>
      </c>
      <c r="L42" s="129">
        <v>128</v>
      </c>
      <c r="M42" s="65">
        <v>257</v>
      </c>
      <c r="O42" s="66" t="s">
        <v>65</v>
      </c>
      <c r="P42" s="62">
        <v>75</v>
      </c>
      <c r="Q42" s="129">
        <v>71</v>
      </c>
      <c r="R42" s="65">
        <v>146</v>
      </c>
      <c r="T42" s="67" t="s">
        <v>1422</v>
      </c>
      <c r="U42" s="122">
        <v>4</v>
      </c>
      <c r="V42" s="130">
        <v>10</v>
      </c>
      <c r="W42" s="124">
        <v>14</v>
      </c>
    </row>
    <row r="43" spans="10:23" x14ac:dyDescent="0.25">
      <c r="J43" s="67" t="s">
        <v>78</v>
      </c>
      <c r="K43" s="122">
        <v>8</v>
      </c>
      <c r="L43" s="130">
        <v>7</v>
      </c>
      <c r="M43" s="124">
        <v>15</v>
      </c>
      <c r="O43" s="67" t="s">
        <v>101</v>
      </c>
      <c r="P43" s="122">
        <v>2</v>
      </c>
      <c r="Q43" s="130">
        <v>3</v>
      </c>
      <c r="R43" s="124">
        <v>5</v>
      </c>
      <c r="T43" s="67" t="s">
        <v>109</v>
      </c>
      <c r="U43" s="122">
        <v>2</v>
      </c>
      <c r="V43" s="130">
        <v>1</v>
      </c>
      <c r="W43" s="124">
        <v>3</v>
      </c>
    </row>
    <row r="44" spans="10:23" x14ac:dyDescent="0.25">
      <c r="J44" s="67" t="s">
        <v>84</v>
      </c>
      <c r="K44" s="122">
        <v>39</v>
      </c>
      <c r="L44" s="130">
        <v>32</v>
      </c>
      <c r="M44" s="124">
        <v>71</v>
      </c>
      <c r="O44" s="67" t="s">
        <v>66</v>
      </c>
      <c r="P44" s="122">
        <v>90</v>
      </c>
      <c r="Q44" s="130">
        <v>88</v>
      </c>
      <c r="R44" s="124">
        <v>178</v>
      </c>
      <c r="T44" s="67" t="s">
        <v>1425</v>
      </c>
      <c r="U44" s="122"/>
      <c r="V44" s="130">
        <v>1</v>
      </c>
      <c r="W44" s="124">
        <v>1</v>
      </c>
    </row>
    <row r="45" spans="10:23" x14ac:dyDescent="0.25">
      <c r="J45" s="68" t="s">
        <v>1115</v>
      </c>
      <c r="K45" s="123">
        <v>176</v>
      </c>
      <c r="L45" s="131">
        <v>167</v>
      </c>
      <c r="M45" s="64">
        <v>343</v>
      </c>
      <c r="O45" s="67" t="s">
        <v>79</v>
      </c>
      <c r="P45" s="122">
        <v>9</v>
      </c>
      <c r="Q45" s="130">
        <v>5</v>
      </c>
      <c r="R45" s="124">
        <v>14</v>
      </c>
      <c r="T45" s="67" t="s">
        <v>1428</v>
      </c>
      <c r="U45" s="122">
        <v>1</v>
      </c>
      <c r="V45" s="130"/>
      <c r="W45" s="124">
        <v>1</v>
      </c>
    </row>
    <row r="46" spans="10:23" x14ac:dyDescent="0.25">
      <c r="O46" s="68" t="s">
        <v>1115</v>
      </c>
      <c r="P46" s="123">
        <v>176</v>
      </c>
      <c r="Q46" s="131">
        <v>167</v>
      </c>
      <c r="R46" s="64">
        <v>343</v>
      </c>
      <c r="T46" s="67" t="s">
        <v>1427</v>
      </c>
      <c r="U46" s="122"/>
      <c r="V46" s="130">
        <v>1</v>
      </c>
      <c r="W46" s="124">
        <v>1</v>
      </c>
    </row>
    <row r="47" spans="10:23" x14ac:dyDescent="0.25">
      <c r="J47" s="94" t="s">
        <v>1119</v>
      </c>
      <c r="K47" s="64" t="s">
        <v>1414</v>
      </c>
      <c r="O47" s="94" t="s">
        <v>1119</v>
      </c>
      <c r="P47" s="64" t="s">
        <v>1414</v>
      </c>
      <c r="T47" s="67" t="s">
        <v>1423</v>
      </c>
      <c r="U47" s="122"/>
      <c r="V47" s="130">
        <v>1</v>
      </c>
      <c r="W47" s="124">
        <v>1</v>
      </c>
    </row>
    <row r="48" spans="10:23" x14ac:dyDescent="0.25">
      <c r="J48" s="125" t="s">
        <v>14</v>
      </c>
      <c r="O48" s="146" t="s">
        <v>30</v>
      </c>
      <c r="T48" s="67" t="s">
        <v>137</v>
      </c>
      <c r="U48" s="122">
        <v>4</v>
      </c>
      <c r="V48" s="130">
        <v>4</v>
      </c>
      <c r="W48" s="124">
        <v>8</v>
      </c>
    </row>
    <row r="49" spans="10:23" x14ac:dyDescent="0.25">
      <c r="J49" s="63" t="s">
        <v>1418</v>
      </c>
      <c r="K49" s="63" t="s">
        <v>1114</v>
      </c>
      <c r="L49" s="127"/>
      <c r="M49" s="128"/>
      <c r="O49" s="63" t="s">
        <v>1418</v>
      </c>
      <c r="P49" s="63" t="s">
        <v>1114</v>
      </c>
      <c r="Q49" s="127"/>
      <c r="R49" s="128"/>
      <c r="T49" s="67" t="s">
        <v>1424</v>
      </c>
      <c r="U49" s="122">
        <v>1</v>
      </c>
      <c r="V49" s="130"/>
      <c r="W49" s="124">
        <v>1</v>
      </c>
    </row>
    <row r="50" spans="10:23" x14ac:dyDescent="0.25">
      <c r="J50" s="63" t="s">
        <v>1116</v>
      </c>
      <c r="K50" s="62" t="s">
        <v>1132</v>
      </c>
      <c r="L50" s="129" t="s">
        <v>1131</v>
      </c>
      <c r="M50" s="65" t="s">
        <v>1115</v>
      </c>
      <c r="O50" s="63" t="s">
        <v>1116</v>
      </c>
      <c r="P50" s="62" t="s">
        <v>1132</v>
      </c>
      <c r="Q50" s="129" t="s">
        <v>1131</v>
      </c>
      <c r="R50" s="65" t="s">
        <v>1115</v>
      </c>
      <c r="T50" s="67" t="s">
        <v>978</v>
      </c>
      <c r="U50" s="122">
        <v>1</v>
      </c>
      <c r="V50" s="130"/>
      <c r="W50" s="124">
        <v>1</v>
      </c>
    </row>
    <row r="51" spans="10:23" x14ac:dyDescent="0.25">
      <c r="J51" s="66" t="s">
        <v>64</v>
      </c>
      <c r="K51" s="62">
        <v>119</v>
      </c>
      <c r="L51" s="129">
        <v>110</v>
      </c>
      <c r="M51" s="65">
        <v>229</v>
      </c>
      <c r="O51" s="66" t="s">
        <v>65</v>
      </c>
      <c r="P51" s="62">
        <v>95</v>
      </c>
      <c r="Q51" s="129">
        <v>86</v>
      </c>
      <c r="R51" s="65">
        <v>181</v>
      </c>
      <c r="T51" s="67" t="s">
        <v>259</v>
      </c>
      <c r="U51" s="122">
        <v>1</v>
      </c>
      <c r="V51" s="130">
        <v>4</v>
      </c>
      <c r="W51" s="124">
        <v>5</v>
      </c>
    </row>
    <row r="52" spans="10:23" x14ac:dyDescent="0.25">
      <c r="J52" s="67" t="s">
        <v>78</v>
      </c>
      <c r="K52" s="122">
        <v>23</v>
      </c>
      <c r="L52" s="130">
        <v>17</v>
      </c>
      <c r="M52" s="124">
        <v>40</v>
      </c>
      <c r="O52" s="67" t="s">
        <v>101</v>
      </c>
      <c r="P52" s="122">
        <v>1</v>
      </c>
      <c r="Q52" s="130">
        <v>4</v>
      </c>
      <c r="R52" s="124">
        <v>5</v>
      </c>
      <c r="T52" s="67" t="s">
        <v>252</v>
      </c>
      <c r="U52" s="122">
        <v>8</v>
      </c>
      <c r="V52" s="130">
        <v>6</v>
      </c>
      <c r="W52" s="124">
        <v>14</v>
      </c>
    </row>
    <row r="53" spans="10:23" x14ac:dyDescent="0.25">
      <c r="J53" s="67" t="s">
        <v>84</v>
      </c>
      <c r="K53" s="122">
        <v>34</v>
      </c>
      <c r="L53" s="130">
        <v>40</v>
      </c>
      <c r="M53" s="124">
        <v>74</v>
      </c>
      <c r="O53" s="67" t="s">
        <v>66</v>
      </c>
      <c r="P53" s="122">
        <v>75</v>
      </c>
      <c r="Q53" s="130">
        <v>74</v>
      </c>
      <c r="R53" s="124">
        <v>149</v>
      </c>
      <c r="T53" s="67" t="s">
        <v>247</v>
      </c>
      <c r="U53" s="122">
        <v>6</v>
      </c>
      <c r="V53" s="130">
        <v>3</v>
      </c>
      <c r="W53" s="124">
        <v>9</v>
      </c>
    </row>
    <row r="54" spans="10:23" x14ac:dyDescent="0.25">
      <c r="J54" s="68" t="s">
        <v>1115</v>
      </c>
      <c r="K54" s="123">
        <v>176</v>
      </c>
      <c r="L54" s="131">
        <v>167</v>
      </c>
      <c r="M54" s="64">
        <v>343</v>
      </c>
      <c r="O54" s="67" t="s">
        <v>79</v>
      </c>
      <c r="P54" s="122">
        <v>5</v>
      </c>
      <c r="Q54" s="130">
        <v>3</v>
      </c>
      <c r="R54" s="124">
        <v>8</v>
      </c>
      <c r="T54" s="67" t="s">
        <v>1426</v>
      </c>
      <c r="U54" s="122"/>
      <c r="V54" s="130">
        <v>1</v>
      </c>
      <c r="W54" s="124">
        <v>1</v>
      </c>
    </row>
    <row r="55" spans="10:23" x14ac:dyDescent="0.25">
      <c r="O55" s="68" t="s">
        <v>1115</v>
      </c>
      <c r="P55" s="123">
        <v>176</v>
      </c>
      <c r="Q55" s="131">
        <v>167</v>
      </c>
      <c r="R55" s="64">
        <v>343</v>
      </c>
      <c r="T55" s="67" t="s">
        <v>1455</v>
      </c>
      <c r="U55" s="122">
        <v>1</v>
      </c>
      <c r="V55" s="130"/>
      <c r="W55" s="124">
        <v>1</v>
      </c>
    </row>
    <row r="56" spans="10:23" x14ac:dyDescent="0.25">
      <c r="J56" s="94" t="s">
        <v>1119</v>
      </c>
      <c r="K56" s="64" t="s">
        <v>1414</v>
      </c>
      <c r="O56" s="94" t="s">
        <v>1119</v>
      </c>
      <c r="P56" s="64" t="s">
        <v>1414</v>
      </c>
      <c r="T56" s="68" t="s">
        <v>1115</v>
      </c>
      <c r="U56" s="123">
        <v>176</v>
      </c>
      <c r="V56" s="131">
        <v>167</v>
      </c>
      <c r="W56" s="64">
        <v>343</v>
      </c>
    </row>
    <row r="57" spans="10:23" x14ac:dyDescent="0.25">
      <c r="J57" s="125" t="s">
        <v>15</v>
      </c>
      <c r="O57" s="146" t="s">
        <v>31</v>
      </c>
    </row>
    <row r="58" spans="10:23" x14ac:dyDescent="0.25">
      <c r="J58" s="63" t="s">
        <v>1418</v>
      </c>
      <c r="K58" s="63" t="s">
        <v>1114</v>
      </c>
      <c r="L58" s="127"/>
      <c r="M58" s="128"/>
      <c r="O58" s="63" t="s">
        <v>1418</v>
      </c>
      <c r="P58" s="63" t="s">
        <v>1114</v>
      </c>
      <c r="Q58" s="127"/>
      <c r="R58" s="128"/>
    </row>
    <row r="59" spans="10:23" x14ac:dyDescent="0.25">
      <c r="J59" s="63" t="s">
        <v>1116</v>
      </c>
      <c r="K59" s="62" t="s">
        <v>1132</v>
      </c>
      <c r="L59" s="129" t="s">
        <v>1131</v>
      </c>
      <c r="M59" s="65" t="s">
        <v>1115</v>
      </c>
      <c r="O59" s="63" t="s">
        <v>1116</v>
      </c>
      <c r="P59" s="62" t="s">
        <v>1132</v>
      </c>
      <c r="Q59" s="129" t="s">
        <v>1131</v>
      </c>
      <c r="R59" s="65" t="s">
        <v>1115</v>
      </c>
      <c r="T59" s="94" t="s">
        <v>1119</v>
      </c>
      <c r="U59" s="64" t="s">
        <v>1414</v>
      </c>
    </row>
    <row r="60" spans="10:23" x14ac:dyDescent="0.25">
      <c r="J60" s="66" t="s">
        <v>64</v>
      </c>
      <c r="K60" s="62">
        <v>51</v>
      </c>
      <c r="L60" s="129">
        <v>64</v>
      </c>
      <c r="M60" s="65">
        <v>115</v>
      </c>
      <c r="O60" s="66" t="s">
        <v>65</v>
      </c>
      <c r="P60" s="62">
        <v>59</v>
      </c>
      <c r="Q60" s="129">
        <v>50</v>
      </c>
      <c r="R60" s="65">
        <v>109</v>
      </c>
      <c r="T60" s="145" t="s">
        <v>45</v>
      </c>
    </row>
    <row r="61" spans="10:23" x14ac:dyDescent="0.25">
      <c r="J61" s="67" t="s">
        <v>78</v>
      </c>
      <c r="K61" s="122">
        <v>21</v>
      </c>
      <c r="L61" s="130">
        <v>17</v>
      </c>
      <c r="M61" s="124">
        <v>38</v>
      </c>
      <c r="O61" s="67" t="s">
        <v>101</v>
      </c>
      <c r="P61" s="122">
        <v>2</v>
      </c>
      <c r="Q61" s="130">
        <v>3</v>
      </c>
      <c r="R61" s="124">
        <v>5</v>
      </c>
      <c r="T61" s="63" t="s">
        <v>1418</v>
      </c>
      <c r="U61" s="63" t="s">
        <v>1114</v>
      </c>
      <c r="V61" s="127"/>
      <c r="W61" s="128"/>
    </row>
    <row r="62" spans="10:23" x14ac:dyDescent="0.25">
      <c r="J62" s="67" t="s">
        <v>84</v>
      </c>
      <c r="K62" s="122">
        <v>104</v>
      </c>
      <c r="L62" s="130">
        <v>86</v>
      </c>
      <c r="M62" s="124">
        <v>190</v>
      </c>
      <c r="O62" s="67" t="s">
        <v>66</v>
      </c>
      <c r="P62" s="122">
        <v>102</v>
      </c>
      <c r="Q62" s="130">
        <v>105</v>
      </c>
      <c r="R62" s="124">
        <v>207</v>
      </c>
      <c r="T62" s="63" t="s">
        <v>1116</v>
      </c>
      <c r="U62" s="62" t="s">
        <v>1132</v>
      </c>
      <c r="V62" s="129" t="s">
        <v>1131</v>
      </c>
      <c r="W62" s="65" t="s">
        <v>1115</v>
      </c>
    </row>
    <row r="63" spans="10:23" x14ac:dyDescent="0.25">
      <c r="J63" s="68" t="s">
        <v>1115</v>
      </c>
      <c r="K63" s="123">
        <v>176</v>
      </c>
      <c r="L63" s="131">
        <v>167</v>
      </c>
      <c r="M63" s="64">
        <v>343</v>
      </c>
      <c r="O63" s="67" t="s">
        <v>79</v>
      </c>
      <c r="P63" s="122">
        <v>13</v>
      </c>
      <c r="Q63" s="130">
        <v>9</v>
      </c>
      <c r="R63" s="124">
        <v>22</v>
      </c>
      <c r="T63" s="66" t="s">
        <v>1448</v>
      </c>
      <c r="U63" s="62">
        <v>82</v>
      </c>
      <c r="V63" s="129">
        <v>84</v>
      </c>
      <c r="W63" s="65">
        <v>166</v>
      </c>
    </row>
    <row r="64" spans="10:23" x14ac:dyDescent="0.25">
      <c r="O64" s="68" t="s">
        <v>1115</v>
      </c>
      <c r="P64" s="123">
        <v>176</v>
      </c>
      <c r="Q64" s="131">
        <v>167</v>
      </c>
      <c r="R64" s="64">
        <v>343</v>
      </c>
      <c r="T64" s="67" t="s">
        <v>1447</v>
      </c>
      <c r="U64" s="122">
        <v>94</v>
      </c>
      <c r="V64" s="130">
        <v>83</v>
      </c>
      <c r="W64" s="124">
        <v>177</v>
      </c>
    </row>
    <row r="65" spans="10:23" x14ac:dyDescent="0.25">
      <c r="J65" s="94" t="s">
        <v>1119</v>
      </c>
      <c r="K65" s="64" t="s">
        <v>1414</v>
      </c>
      <c r="O65" s="94" t="s">
        <v>1119</v>
      </c>
      <c r="P65" s="64" t="s">
        <v>1414</v>
      </c>
      <c r="T65" s="68" t="s">
        <v>1115</v>
      </c>
      <c r="U65" s="123">
        <v>176</v>
      </c>
      <c r="V65" s="131">
        <v>167</v>
      </c>
      <c r="W65" s="64">
        <v>343</v>
      </c>
    </row>
    <row r="66" spans="10:23" x14ac:dyDescent="0.25">
      <c r="J66" s="125" t="s">
        <v>16</v>
      </c>
      <c r="O66" s="146" t="s">
        <v>32</v>
      </c>
    </row>
    <row r="67" spans="10:23" x14ac:dyDescent="0.25">
      <c r="J67" s="63" t="s">
        <v>1418</v>
      </c>
      <c r="K67" s="63" t="s">
        <v>1114</v>
      </c>
      <c r="L67" s="127"/>
      <c r="M67" s="128"/>
      <c r="O67" s="63" t="s">
        <v>1418</v>
      </c>
      <c r="P67" s="63" t="s">
        <v>1114</v>
      </c>
      <c r="Q67" s="127"/>
      <c r="R67" s="128"/>
    </row>
    <row r="68" spans="10:23" x14ac:dyDescent="0.25">
      <c r="J68" s="63" t="s">
        <v>1116</v>
      </c>
      <c r="K68" s="62" t="s">
        <v>1132</v>
      </c>
      <c r="L68" s="129" t="s">
        <v>1131</v>
      </c>
      <c r="M68" s="65" t="s">
        <v>1115</v>
      </c>
      <c r="O68" s="63" t="s">
        <v>1116</v>
      </c>
      <c r="P68" s="62" t="s">
        <v>1132</v>
      </c>
      <c r="Q68" s="129" t="s">
        <v>1131</v>
      </c>
      <c r="R68" s="65" t="s">
        <v>1115</v>
      </c>
      <c r="T68" s="94" t="s">
        <v>1119</v>
      </c>
      <c r="U68" s="64" t="s">
        <v>1414</v>
      </c>
    </row>
    <row r="69" spans="10:23" x14ac:dyDescent="0.25">
      <c r="J69" s="66" t="s">
        <v>64</v>
      </c>
      <c r="K69" s="62">
        <v>123</v>
      </c>
      <c r="L69" s="129">
        <v>120</v>
      </c>
      <c r="M69" s="65">
        <v>243</v>
      </c>
      <c r="O69" s="66" t="s">
        <v>65</v>
      </c>
      <c r="P69" s="62">
        <v>91</v>
      </c>
      <c r="Q69" s="129">
        <v>76</v>
      </c>
      <c r="R69" s="65">
        <v>167</v>
      </c>
      <c r="T69" s="145" t="s">
        <v>46</v>
      </c>
    </row>
    <row r="70" spans="10:23" x14ac:dyDescent="0.25">
      <c r="J70" s="67" t="s">
        <v>78</v>
      </c>
      <c r="K70" s="122">
        <v>16</v>
      </c>
      <c r="L70" s="130">
        <v>11</v>
      </c>
      <c r="M70" s="124">
        <v>27</v>
      </c>
      <c r="O70" s="67" t="s">
        <v>101</v>
      </c>
      <c r="P70" s="122">
        <v>2</v>
      </c>
      <c r="Q70" s="130">
        <v>3</v>
      </c>
      <c r="R70" s="124">
        <v>5</v>
      </c>
      <c r="T70" s="63" t="s">
        <v>1418</v>
      </c>
      <c r="U70" s="63" t="s">
        <v>1114</v>
      </c>
      <c r="V70" s="127"/>
      <c r="W70" s="128"/>
    </row>
    <row r="71" spans="10:23" x14ac:dyDescent="0.25">
      <c r="J71" s="67" t="s">
        <v>84</v>
      </c>
      <c r="K71" s="122">
        <v>37</v>
      </c>
      <c r="L71" s="130">
        <v>36</v>
      </c>
      <c r="M71" s="124">
        <v>73</v>
      </c>
      <c r="O71" s="67" t="s">
        <v>66</v>
      </c>
      <c r="P71" s="122">
        <v>82</v>
      </c>
      <c r="Q71" s="130">
        <v>84</v>
      </c>
      <c r="R71" s="124">
        <v>166</v>
      </c>
      <c r="T71" s="63" t="s">
        <v>1116</v>
      </c>
      <c r="U71" s="62" t="s">
        <v>1132</v>
      </c>
      <c r="V71" s="129" t="s">
        <v>1131</v>
      </c>
      <c r="W71" s="65" t="s">
        <v>1115</v>
      </c>
    </row>
    <row r="72" spans="10:23" x14ac:dyDescent="0.25">
      <c r="J72" s="68" t="s">
        <v>1115</v>
      </c>
      <c r="K72" s="123">
        <v>176</v>
      </c>
      <c r="L72" s="131">
        <v>167</v>
      </c>
      <c r="M72" s="64">
        <v>343</v>
      </c>
      <c r="O72" s="67" t="s">
        <v>79</v>
      </c>
      <c r="P72" s="122">
        <v>1</v>
      </c>
      <c r="Q72" s="130">
        <v>4</v>
      </c>
      <c r="R72" s="124">
        <v>5</v>
      </c>
      <c r="S72">
        <v>0</v>
      </c>
      <c r="T72" s="66" t="s">
        <v>1449</v>
      </c>
      <c r="U72" s="62">
        <v>46</v>
      </c>
      <c r="V72" s="129">
        <v>40</v>
      </c>
      <c r="W72" s="65">
        <v>86</v>
      </c>
    </row>
    <row r="73" spans="10:23" x14ac:dyDescent="0.25">
      <c r="O73" s="68" t="s">
        <v>1115</v>
      </c>
      <c r="P73" s="123">
        <v>176</v>
      </c>
      <c r="Q73" s="131">
        <v>167</v>
      </c>
      <c r="R73" s="64">
        <v>343</v>
      </c>
      <c r="S73">
        <v>2</v>
      </c>
      <c r="T73" s="67" t="s">
        <v>1470</v>
      </c>
      <c r="U73" s="122">
        <v>75</v>
      </c>
      <c r="V73" s="130">
        <v>64</v>
      </c>
      <c r="W73" s="124">
        <v>139</v>
      </c>
    </row>
    <row r="74" spans="10:23" x14ac:dyDescent="0.25">
      <c r="J74" s="94" t="s">
        <v>1119</v>
      </c>
      <c r="K74" s="64" t="s">
        <v>1414</v>
      </c>
      <c r="O74" s="94" t="s">
        <v>1119</v>
      </c>
      <c r="P74" s="64" t="s">
        <v>1414</v>
      </c>
      <c r="S74">
        <v>1</v>
      </c>
      <c r="T74" s="67" t="s">
        <v>1450</v>
      </c>
      <c r="U74" s="122">
        <v>55</v>
      </c>
      <c r="V74" s="130">
        <v>63</v>
      </c>
      <c r="W74" s="124">
        <v>118</v>
      </c>
    </row>
    <row r="75" spans="10:23" x14ac:dyDescent="0.25">
      <c r="J75" s="125" t="s">
        <v>17</v>
      </c>
      <c r="O75" s="146" t="s">
        <v>33</v>
      </c>
      <c r="T75" s="68" t="s">
        <v>1115</v>
      </c>
      <c r="U75" s="123">
        <v>176</v>
      </c>
      <c r="V75" s="131">
        <v>167</v>
      </c>
      <c r="W75" s="64">
        <v>343</v>
      </c>
    </row>
    <row r="76" spans="10:23" x14ac:dyDescent="0.25">
      <c r="J76" s="63" t="s">
        <v>1418</v>
      </c>
      <c r="K76" s="63" t="s">
        <v>1114</v>
      </c>
      <c r="L76" s="127"/>
      <c r="M76" s="128"/>
      <c r="O76" s="63" t="s">
        <v>1418</v>
      </c>
      <c r="P76" s="63" t="s">
        <v>1114</v>
      </c>
      <c r="Q76" s="127"/>
      <c r="R76" s="128"/>
    </row>
    <row r="77" spans="10:23" x14ac:dyDescent="0.25">
      <c r="J77" s="63" t="s">
        <v>1116</v>
      </c>
      <c r="K77" s="62" t="s">
        <v>1132</v>
      </c>
      <c r="L77" s="129" t="s">
        <v>1131</v>
      </c>
      <c r="M77" s="65" t="s">
        <v>1115</v>
      </c>
      <c r="O77" s="63" t="s">
        <v>1116</v>
      </c>
      <c r="P77" s="62" t="s">
        <v>1132</v>
      </c>
      <c r="Q77" s="129" t="s">
        <v>1131</v>
      </c>
      <c r="R77" s="65" t="s">
        <v>1115</v>
      </c>
    </row>
    <row r="78" spans="10:23" x14ac:dyDescent="0.25">
      <c r="J78" s="66" t="s">
        <v>64</v>
      </c>
      <c r="K78" s="62">
        <v>161</v>
      </c>
      <c r="L78" s="129">
        <v>155</v>
      </c>
      <c r="M78" s="65">
        <v>316</v>
      </c>
      <c r="O78" s="66" t="s">
        <v>65</v>
      </c>
      <c r="P78" s="62">
        <v>62</v>
      </c>
      <c r="Q78" s="129">
        <v>57</v>
      </c>
      <c r="R78" s="65">
        <v>119</v>
      </c>
    </row>
    <row r="79" spans="10:23" x14ac:dyDescent="0.25">
      <c r="J79" s="67" t="s">
        <v>78</v>
      </c>
      <c r="K79" s="122">
        <v>3</v>
      </c>
      <c r="L79" s="130">
        <v>4</v>
      </c>
      <c r="M79" s="124">
        <v>7</v>
      </c>
      <c r="O79" s="67" t="s">
        <v>101</v>
      </c>
      <c r="P79" s="122"/>
      <c r="Q79" s="130">
        <v>3</v>
      </c>
      <c r="R79" s="124">
        <v>3</v>
      </c>
      <c r="T79" s="94" t="s">
        <v>1119</v>
      </c>
      <c r="U79" s="64" t="s">
        <v>1414</v>
      </c>
    </row>
    <row r="80" spans="10:23" x14ac:dyDescent="0.25">
      <c r="J80" s="67" t="s">
        <v>84</v>
      </c>
      <c r="K80" s="122">
        <v>12</v>
      </c>
      <c r="L80" s="130">
        <v>8</v>
      </c>
      <c r="M80" s="124">
        <v>20</v>
      </c>
      <c r="O80" s="67" t="s">
        <v>66</v>
      </c>
      <c r="P80" s="122">
        <v>90</v>
      </c>
      <c r="Q80" s="130">
        <v>89</v>
      </c>
      <c r="R80" s="124">
        <v>179</v>
      </c>
      <c r="T80" s="145" t="s">
        <v>47</v>
      </c>
    </row>
    <row r="81" spans="10:28" x14ac:dyDescent="0.25">
      <c r="J81" s="68" t="s">
        <v>1115</v>
      </c>
      <c r="K81" s="123">
        <v>176</v>
      </c>
      <c r="L81" s="131">
        <v>167</v>
      </c>
      <c r="M81" s="64">
        <v>343</v>
      </c>
      <c r="O81" s="67" t="s">
        <v>79</v>
      </c>
      <c r="P81" s="122">
        <v>24</v>
      </c>
      <c r="Q81" s="130">
        <v>18</v>
      </c>
      <c r="R81" s="124">
        <v>42</v>
      </c>
      <c r="T81" s="63" t="s">
        <v>1418</v>
      </c>
      <c r="U81" s="63" t="s">
        <v>1114</v>
      </c>
      <c r="V81" s="127"/>
      <c r="W81" s="128"/>
    </row>
    <row r="82" spans="10:28" x14ac:dyDescent="0.25">
      <c r="O82" s="68" t="s">
        <v>1115</v>
      </c>
      <c r="P82" s="123">
        <v>176</v>
      </c>
      <c r="Q82" s="131">
        <v>167</v>
      </c>
      <c r="R82" s="64">
        <v>343</v>
      </c>
      <c r="T82" s="63" t="s">
        <v>1116</v>
      </c>
      <c r="U82" s="62" t="s">
        <v>1132</v>
      </c>
      <c r="V82" s="129" t="s">
        <v>1131</v>
      </c>
      <c r="W82" s="65" t="s">
        <v>1115</v>
      </c>
    </row>
    <row r="83" spans="10:28" x14ac:dyDescent="0.25">
      <c r="J83" s="94" t="s">
        <v>1119</v>
      </c>
      <c r="K83" s="64" t="s">
        <v>1414</v>
      </c>
      <c r="O83" s="94" t="s">
        <v>1119</v>
      </c>
      <c r="P83" s="64" t="s">
        <v>1414</v>
      </c>
      <c r="S83">
        <v>1</v>
      </c>
      <c r="T83" s="66" t="s">
        <v>1453</v>
      </c>
      <c r="U83" s="62">
        <v>24</v>
      </c>
      <c r="V83" s="129">
        <v>17</v>
      </c>
      <c r="W83" s="65">
        <v>41</v>
      </c>
    </row>
    <row r="84" spans="10:28" ht="12.45" customHeight="1" x14ac:dyDescent="0.25">
      <c r="J84" s="125" t="s">
        <v>18</v>
      </c>
      <c r="O84" s="146" t="s">
        <v>34</v>
      </c>
      <c r="S84">
        <v>0</v>
      </c>
      <c r="T84" s="67" t="s">
        <v>1452</v>
      </c>
      <c r="U84" s="122">
        <v>152</v>
      </c>
      <c r="V84" s="130">
        <v>150</v>
      </c>
      <c r="W84" s="124">
        <v>302</v>
      </c>
    </row>
    <row r="85" spans="10:28" x14ac:dyDescent="0.25">
      <c r="J85" s="63" t="s">
        <v>1418</v>
      </c>
      <c r="K85" s="63" t="s">
        <v>1114</v>
      </c>
      <c r="L85" s="127"/>
      <c r="M85" s="128"/>
      <c r="O85" s="63" t="s">
        <v>1418</v>
      </c>
      <c r="P85" s="63" t="s">
        <v>1114</v>
      </c>
      <c r="Q85" s="127"/>
      <c r="R85" s="128"/>
      <c r="T85" s="68" t="s">
        <v>1115</v>
      </c>
      <c r="U85" s="123">
        <v>176</v>
      </c>
      <c r="V85" s="131">
        <v>167</v>
      </c>
      <c r="W85" s="64">
        <v>343</v>
      </c>
    </row>
    <row r="86" spans="10:28" x14ac:dyDescent="0.25">
      <c r="J86" s="63" t="s">
        <v>1116</v>
      </c>
      <c r="K86" s="62" t="s">
        <v>1132</v>
      </c>
      <c r="L86" s="129" t="s">
        <v>1131</v>
      </c>
      <c r="M86" s="65" t="s">
        <v>1115</v>
      </c>
      <c r="O86" s="63" t="s">
        <v>1116</v>
      </c>
      <c r="P86" s="62" t="s">
        <v>1132</v>
      </c>
      <c r="Q86" s="129" t="s">
        <v>1131</v>
      </c>
      <c r="R86" s="65" t="s">
        <v>1115</v>
      </c>
    </row>
    <row r="87" spans="10:28" x14ac:dyDescent="0.25">
      <c r="J87" s="66" t="s">
        <v>64</v>
      </c>
      <c r="K87" s="62">
        <v>127</v>
      </c>
      <c r="L87" s="129">
        <v>136</v>
      </c>
      <c r="M87" s="65">
        <v>263</v>
      </c>
      <c r="O87" s="66" t="s">
        <v>65</v>
      </c>
      <c r="P87" s="62">
        <v>11</v>
      </c>
      <c r="Q87" s="129">
        <v>9</v>
      </c>
      <c r="R87" s="65">
        <v>20</v>
      </c>
    </row>
    <row r="88" spans="10:28" x14ac:dyDescent="0.25">
      <c r="J88" s="67" t="s">
        <v>78</v>
      </c>
      <c r="K88" s="122">
        <v>16</v>
      </c>
      <c r="L88" s="130">
        <v>8</v>
      </c>
      <c r="M88" s="124">
        <v>24</v>
      </c>
      <c r="O88" s="67" t="s">
        <v>101</v>
      </c>
      <c r="P88" s="122">
        <v>66</v>
      </c>
      <c r="Q88" s="130">
        <v>59</v>
      </c>
      <c r="R88" s="124">
        <v>125</v>
      </c>
    </row>
    <row r="89" spans="10:28" x14ac:dyDescent="0.25">
      <c r="J89" s="67" t="s">
        <v>84</v>
      </c>
      <c r="K89" s="122">
        <v>33</v>
      </c>
      <c r="L89" s="130">
        <v>23</v>
      </c>
      <c r="M89" s="124">
        <v>56</v>
      </c>
      <c r="O89" s="67" t="s">
        <v>66</v>
      </c>
      <c r="P89" s="122">
        <v>25</v>
      </c>
      <c r="Q89" s="130">
        <v>26</v>
      </c>
      <c r="R89" s="124">
        <v>51</v>
      </c>
    </row>
    <row r="90" spans="10:28" x14ac:dyDescent="0.25">
      <c r="J90" s="68" t="s">
        <v>1115</v>
      </c>
      <c r="K90" s="123">
        <v>176</v>
      </c>
      <c r="L90" s="131">
        <v>167</v>
      </c>
      <c r="M90" s="64">
        <v>343</v>
      </c>
      <c r="O90" s="67" t="s">
        <v>79</v>
      </c>
      <c r="P90" s="122">
        <v>74</v>
      </c>
      <c r="Q90" s="130">
        <v>73</v>
      </c>
      <c r="R90" s="124">
        <v>147</v>
      </c>
    </row>
    <row r="91" spans="10:28" x14ac:dyDescent="0.25">
      <c r="O91" s="68" t="s">
        <v>1115</v>
      </c>
      <c r="P91" s="123">
        <v>176</v>
      </c>
      <c r="Q91" s="131">
        <v>167</v>
      </c>
      <c r="R91" s="64">
        <v>343</v>
      </c>
    </row>
    <row r="92" spans="10:28" ht="15" customHeight="1" x14ac:dyDescent="0.25">
      <c r="J92" s="94" t="s">
        <v>1119</v>
      </c>
      <c r="K92" s="64" t="s">
        <v>1414</v>
      </c>
      <c r="O92" s="94" t="s">
        <v>1119</v>
      </c>
      <c r="P92" s="64" t="s">
        <v>1414</v>
      </c>
      <c r="T92" s="94" t="s">
        <v>1119</v>
      </c>
      <c r="U92" s="64" t="s">
        <v>1414</v>
      </c>
      <c r="Y92" s="94" t="s">
        <v>1119</v>
      </c>
      <c r="Z92" s="64" t="s">
        <v>1414</v>
      </c>
    </row>
    <row r="93" spans="10:28" x14ac:dyDescent="0.25">
      <c r="J93" s="125" t="s">
        <v>19</v>
      </c>
      <c r="O93" s="146" t="s">
        <v>35</v>
      </c>
      <c r="T93" s="145" t="s">
        <v>48</v>
      </c>
      <c r="Y93" s="147" t="s">
        <v>1475</v>
      </c>
    </row>
    <row r="94" spans="10:28" x14ac:dyDescent="0.25">
      <c r="J94" s="63" t="s">
        <v>1418</v>
      </c>
      <c r="K94" s="63" t="s">
        <v>1114</v>
      </c>
      <c r="L94" s="127"/>
      <c r="M94" s="128"/>
      <c r="O94" s="63" t="s">
        <v>1418</v>
      </c>
      <c r="P94" s="63" t="s">
        <v>1114</v>
      </c>
      <c r="Q94" s="127"/>
      <c r="R94" s="128"/>
      <c r="T94" s="63" t="s">
        <v>1418</v>
      </c>
      <c r="U94" s="63" t="s">
        <v>1114</v>
      </c>
      <c r="V94" s="127"/>
      <c r="W94" s="128"/>
      <c r="Y94" s="63" t="s">
        <v>1418</v>
      </c>
      <c r="Z94" s="63" t="s">
        <v>1114</v>
      </c>
      <c r="AA94" s="127"/>
      <c r="AB94" s="128"/>
    </row>
    <row r="95" spans="10:28" x14ac:dyDescent="0.25">
      <c r="J95" s="63" t="s">
        <v>1116</v>
      </c>
      <c r="K95" s="62" t="s">
        <v>1132</v>
      </c>
      <c r="L95" s="129" t="s">
        <v>1131</v>
      </c>
      <c r="M95" s="65" t="s">
        <v>1115</v>
      </c>
      <c r="O95" s="63" t="s">
        <v>1116</v>
      </c>
      <c r="P95" s="62" t="s">
        <v>1132</v>
      </c>
      <c r="Q95" s="129" t="s">
        <v>1131</v>
      </c>
      <c r="R95" s="65" t="s">
        <v>1115</v>
      </c>
      <c r="T95" s="63" t="s">
        <v>1116</v>
      </c>
      <c r="U95" s="62" t="s">
        <v>1132</v>
      </c>
      <c r="V95" s="129" t="s">
        <v>1131</v>
      </c>
      <c r="W95" s="65" t="s">
        <v>1115</v>
      </c>
      <c r="Y95" s="63" t="s">
        <v>1116</v>
      </c>
      <c r="Z95" s="62" t="s">
        <v>1132</v>
      </c>
      <c r="AA95" s="129" t="s">
        <v>1131</v>
      </c>
      <c r="AB95" s="65" t="s">
        <v>1115</v>
      </c>
    </row>
    <row r="96" spans="10:28" x14ac:dyDescent="0.25">
      <c r="J96" s="66" t="s">
        <v>64</v>
      </c>
      <c r="K96" s="62">
        <v>153</v>
      </c>
      <c r="L96" s="129">
        <v>139</v>
      </c>
      <c r="M96" s="65">
        <v>292</v>
      </c>
      <c r="O96" s="66" t="s">
        <v>65</v>
      </c>
      <c r="P96" s="62">
        <v>95</v>
      </c>
      <c r="Q96" s="129">
        <v>80</v>
      </c>
      <c r="R96" s="65">
        <v>175</v>
      </c>
      <c r="T96" s="66" t="s">
        <v>226</v>
      </c>
      <c r="U96" s="62">
        <v>70</v>
      </c>
      <c r="V96" s="129">
        <v>79</v>
      </c>
      <c r="W96" s="65">
        <v>149</v>
      </c>
      <c r="Y96" s="66" t="s">
        <v>1478</v>
      </c>
      <c r="Z96" s="62">
        <v>77</v>
      </c>
      <c r="AA96" s="129">
        <v>69</v>
      </c>
      <c r="AB96" s="65">
        <v>146</v>
      </c>
    </row>
    <row r="97" spans="10:28" x14ac:dyDescent="0.25">
      <c r="J97" s="67" t="s">
        <v>78</v>
      </c>
      <c r="K97" s="122">
        <v>10</v>
      </c>
      <c r="L97" s="130">
        <v>9</v>
      </c>
      <c r="M97" s="124">
        <v>19</v>
      </c>
      <c r="O97" s="67" t="s">
        <v>101</v>
      </c>
      <c r="P97" s="122">
        <v>2</v>
      </c>
      <c r="Q97" s="130">
        <v>6</v>
      </c>
      <c r="R97" s="124">
        <v>8</v>
      </c>
      <c r="T97" s="67" t="s">
        <v>1454</v>
      </c>
      <c r="U97" s="122">
        <v>106</v>
      </c>
      <c r="V97" s="130">
        <v>88</v>
      </c>
      <c r="W97" s="124">
        <v>194</v>
      </c>
      <c r="Y97" s="67" t="s">
        <v>1477</v>
      </c>
      <c r="Z97" s="122">
        <v>99</v>
      </c>
      <c r="AA97" s="130">
        <v>98</v>
      </c>
      <c r="AB97" s="124">
        <v>197</v>
      </c>
    </row>
    <row r="98" spans="10:28" x14ac:dyDescent="0.25">
      <c r="J98" s="67" t="s">
        <v>84</v>
      </c>
      <c r="K98" s="122">
        <v>13</v>
      </c>
      <c r="L98" s="130">
        <v>19</v>
      </c>
      <c r="M98" s="124">
        <v>32</v>
      </c>
      <c r="O98" s="67" t="s">
        <v>66</v>
      </c>
      <c r="P98" s="122">
        <v>75</v>
      </c>
      <c r="Q98" s="130">
        <v>74</v>
      </c>
      <c r="R98" s="124">
        <v>149</v>
      </c>
      <c r="T98" s="68" t="s">
        <v>1115</v>
      </c>
      <c r="U98" s="123">
        <v>176</v>
      </c>
      <c r="V98" s="131">
        <v>167</v>
      </c>
      <c r="W98" s="64">
        <v>343</v>
      </c>
      <c r="Y98" s="68" t="s">
        <v>1115</v>
      </c>
      <c r="Z98" s="123">
        <v>176</v>
      </c>
      <c r="AA98" s="131">
        <v>167</v>
      </c>
      <c r="AB98" s="64">
        <v>343</v>
      </c>
    </row>
    <row r="99" spans="10:28" x14ac:dyDescent="0.25">
      <c r="J99" s="68" t="s">
        <v>1115</v>
      </c>
      <c r="K99" s="123">
        <v>176</v>
      </c>
      <c r="L99" s="131">
        <v>167</v>
      </c>
      <c r="M99" s="64">
        <v>343</v>
      </c>
      <c r="O99" s="67" t="s">
        <v>79</v>
      </c>
      <c r="P99" s="122">
        <v>4</v>
      </c>
      <c r="Q99" s="130">
        <v>7</v>
      </c>
      <c r="R99" s="124">
        <v>11</v>
      </c>
    </row>
    <row r="100" spans="10:28" ht="13.95" customHeight="1" x14ac:dyDescent="0.25">
      <c r="O100" s="68" t="s">
        <v>1115</v>
      </c>
      <c r="P100" s="123">
        <v>176</v>
      </c>
      <c r="Q100" s="131">
        <v>167</v>
      </c>
      <c r="R100" s="64">
        <v>343</v>
      </c>
    </row>
    <row r="101" spans="10:28" x14ac:dyDescent="0.25">
      <c r="J101" s="94" t="s">
        <v>1119</v>
      </c>
      <c r="K101" s="64" t="s">
        <v>1414</v>
      </c>
      <c r="O101" s="94" t="s">
        <v>1119</v>
      </c>
      <c r="P101" s="64" t="s">
        <v>1414</v>
      </c>
      <c r="T101" s="94" t="s">
        <v>1119</v>
      </c>
      <c r="U101" s="64" t="s">
        <v>1414</v>
      </c>
    </row>
    <row r="102" spans="10:28" x14ac:dyDescent="0.25">
      <c r="J102" s="125" t="s">
        <v>20</v>
      </c>
      <c r="O102" s="146" t="s">
        <v>36</v>
      </c>
      <c r="T102" s="145" t="s">
        <v>49</v>
      </c>
    </row>
    <row r="103" spans="10:28" x14ac:dyDescent="0.25">
      <c r="J103" s="63" t="s">
        <v>1418</v>
      </c>
      <c r="K103" s="63" t="s">
        <v>1114</v>
      </c>
      <c r="L103" s="127"/>
      <c r="M103" s="128"/>
      <c r="O103" s="63" t="s">
        <v>1418</v>
      </c>
      <c r="P103" s="63" t="s">
        <v>1114</v>
      </c>
      <c r="Q103" s="127"/>
      <c r="R103" s="128"/>
      <c r="T103" s="63" t="s">
        <v>1418</v>
      </c>
      <c r="U103" s="63" t="s">
        <v>1114</v>
      </c>
      <c r="V103" s="127"/>
      <c r="W103" s="128"/>
    </row>
    <row r="104" spans="10:28" x14ac:dyDescent="0.25">
      <c r="J104" s="63" t="s">
        <v>1116</v>
      </c>
      <c r="K104" s="62" t="s">
        <v>1132</v>
      </c>
      <c r="L104" s="129" t="s">
        <v>1131</v>
      </c>
      <c r="M104" s="65" t="s">
        <v>1115</v>
      </c>
      <c r="O104" s="63" t="s">
        <v>1116</v>
      </c>
      <c r="P104" s="62" t="s">
        <v>1132</v>
      </c>
      <c r="Q104" s="129" t="s">
        <v>1131</v>
      </c>
      <c r="R104" s="65" t="s">
        <v>1115</v>
      </c>
      <c r="T104" s="63" t="s">
        <v>1116</v>
      </c>
      <c r="U104" s="62" t="s">
        <v>1132</v>
      </c>
      <c r="V104" s="129" t="s">
        <v>1131</v>
      </c>
      <c r="W104" s="65" t="s">
        <v>1115</v>
      </c>
    </row>
    <row r="105" spans="10:28" x14ac:dyDescent="0.25">
      <c r="J105" s="66" t="s">
        <v>64</v>
      </c>
      <c r="K105" s="62">
        <v>99</v>
      </c>
      <c r="L105" s="129">
        <v>105</v>
      </c>
      <c r="M105" s="65">
        <v>204</v>
      </c>
      <c r="O105" s="66" t="s">
        <v>65</v>
      </c>
      <c r="P105" s="62">
        <v>81</v>
      </c>
      <c r="Q105" s="129">
        <v>67</v>
      </c>
      <c r="R105" s="65">
        <v>148</v>
      </c>
      <c r="T105" s="66" t="s">
        <v>226</v>
      </c>
      <c r="U105" s="62">
        <v>74</v>
      </c>
      <c r="V105" s="129">
        <v>71</v>
      </c>
      <c r="W105" s="65">
        <v>145</v>
      </c>
    </row>
    <row r="106" spans="10:28" x14ac:dyDescent="0.25">
      <c r="J106" s="67" t="s">
        <v>78</v>
      </c>
      <c r="K106" s="122">
        <v>19</v>
      </c>
      <c r="L106" s="130">
        <v>11</v>
      </c>
      <c r="M106" s="124">
        <v>30</v>
      </c>
      <c r="O106" s="67" t="s">
        <v>101</v>
      </c>
      <c r="P106" s="122">
        <v>3</v>
      </c>
      <c r="Q106" s="130">
        <v>4</v>
      </c>
      <c r="R106" s="124">
        <v>7</v>
      </c>
      <c r="T106" s="67" t="s">
        <v>1454</v>
      </c>
      <c r="U106" s="122">
        <v>102</v>
      </c>
      <c r="V106" s="130">
        <v>96</v>
      </c>
      <c r="W106" s="124">
        <v>198</v>
      </c>
    </row>
    <row r="107" spans="10:28" x14ac:dyDescent="0.25">
      <c r="J107" s="67" t="s">
        <v>84</v>
      </c>
      <c r="K107" s="122">
        <v>58</v>
      </c>
      <c r="L107" s="130">
        <v>51</v>
      </c>
      <c r="M107" s="124">
        <v>109</v>
      </c>
      <c r="O107" s="67" t="s">
        <v>66</v>
      </c>
      <c r="P107" s="122">
        <v>84</v>
      </c>
      <c r="Q107" s="130">
        <v>90</v>
      </c>
      <c r="R107" s="124">
        <v>174</v>
      </c>
      <c r="T107" s="68" t="s">
        <v>1115</v>
      </c>
      <c r="U107" s="123">
        <v>176</v>
      </c>
      <c r="V107" s="131">
        <v>167</v>
      </c>
      <c r="W107" s="64">
        <v>343</v>
      </c>
    </row>
    <row r="108" spans="10:28" ht="12" customHeight="1" x14ac:dyDescent="0.25">
      <c r="J108" s="68" t="s">
        <v>1115</v>
      </c>
      <c r="K108" s="123">
        <v>176</v>
      </c>
      <c r="L108" s="131">
        <v>167</v>
      </c>
      <c r="M108" s="64">
        <v>343</v>
      </c>
      <c r="O108" s="67" t="s">
        <v>79</v>
      </c>
      <c r="P108" s="122">
        <v>8</v>
      </c>
      <c r="Q108" s="130">
        <v>6</v>
      </c>
      <c r="R108" s="124">
        <v>14</v>
      </c>
    </row>
    <row r="109" spans="10:28" x14ac:dyDescent="0.25">
      <c r="O109" s="68" t="s">
        <v>1115</v>
      </c>
      <c r="P109" s="123">
        <v>176</v>
      </c>
      <c r="Q109" s="131">
        <v>167</v>
      </c>
      <c r="R109" s="64">
        <v>343</v>
      </c>
    </row>
    <row r="110" spans="10:28" x14ac:dyDescent="0.25">
      <c r="J110" s="94" t="s">
        <v>1119</v>
      </c>
      <c r="K110" s="64" t="s">
        <v>1414</v>
      </c>
      <c r="O110" s="94" t="s">
        <v>1119</v>
      </c>
      <c r="P110" s="64" t="s">
        <v>1414</v>
      </c>
      <c r="T110" s="94" t="s">
        <v>1119</v>
      </c>
      <c r="U110" s="64" t="s">
        <v>1414</v>
      </c>
    </row>
    <row r="111" spans="10:28" x14ac:dyDescent="0.25">
      <c r="J111" s="125" t="s">
        <v>21</v>
      </c>
      <c r="O111" s="146" t="s">
        <v>37</v>
      </c>
      <c r="T111" s="145" t="s">
        <v>50</v>
      </c>
    </row>
    <row r="112" spans="10:28" x14ac:dyDescent="0.25">
      <c r="J112" s="63" t="s">
        <v>1418</v>
      </c>
      <c r="K112" s="63" t="s">
        <v>1114</v>
      </c>
      <c r="L112" s="127"/>
      <c r="M112" s="128"/>
      <c r="O112" s="63" t="s">
        <v>1418</v>
      </c>
      <c r="P112" s="63" t="s">
        <v>1114</v>
      </c>
      <c r="Q112" s="127"/>
      <c r="R112" s="128"/>
      <c r="T112" s="63" t="s">
        <v>1418</v>
      </c>
      <c r="U112" s="63" t="s">
        <v>1114</v>
      </c>
      <c r="V112" s="127"/>
      <c r="W112" s="128"/>
    </row>
    <row r="113" spans="10:23" x14ac:dyDescent="0.25">
      <c r="J113" s="63" t="s">
        <v>1116</v>
      </c>
      <c r="K113" s="62" t="s">
        <v>1132</v>
      </c>
      <c r="L113" s="129" t="s">
        <v>1131</v>
      </c>
      <c r="M113" s="65" t="s">
        <v>1115</v>
      </c>
      <c r="O113" s="63" t="s">
        <v>1116</v>
      </c>
      <c r="P113" s="62" t="s">
        <v>1132</v>
      </c>
      <c r="Q113" s="129" t="s">
        <v>1131</v>
      </c>
      <c r="R113" s="65" t="s">
        <v>1115</v>
      </c>
      <c r="T113" s="63" t="s">
        <v>1116</v>
      </c>
      <c r="U113" s="62" t="s">
        <v>1132</v>
      </c>
      <c r="V113" s="129" t="s">
        <v>1131</v>
      </c>
      <c r="W113" s="65" t="s">
        <v>1115</v>
      </c>
    </row>
    <row r="114" spans="10:23" x14ac:dyDescent="0.25">
      <c r="J114" s="66" t="s">
        <v>64</v>
      </c>
      <c r="K114" s="62">
        <v>144</v>
      </c>
      <c r="L114" s="129">
        <v>126</v>
      </c>
      <c r="M114" s="65">
        <v>270</v>
      </c>
      <c r="O114" s="66" t="s">
        <v>65</v>
      </c>
      <c r="P114" s="62">
        <v>75</v>
      </c>
      <c r="Q114" s="129">
        <v>57</v>
      </c>
      <c r="R114" s="65">
        <v>132</v>
      </c>
      <c r="T114" s="66" t="s">
        <v>226</v>
      </c>
      <c r="U114" s="62">
        <v>44</v>
      </c>
      <c r="V114" s="129">
        <v>39</v>
      </c>
      <c r="W114" s="65">
        <v>83</v>
      </c>
    </row>
    <row r="115" spans="10:23" x14ac:dyDescent="0.25">
      <c r="J115" s="67" t="s">
        <v>78</v>
      </c>
      <c r="K115" s="122">
        <v>4</v>
      </c>
      <c r="L115" s="130">
        <v>5</v>
      </c>
      <c r="M115" s="124">
        <v>9</v>
      </c>
      <c r="O115" s="67" t="s">
        <v>101</v>
      </c>
      <c r="P115" s="122">
        <v>2</v>
      </c>
      <c r="Q115" s="130">
        <v>4</v>
      </c>
      <c r="R115" s="124">
        <v>6</v>
      </c>
      <c r="T115" s="67" t="s">
        <v>1454</v>
      </c>
      <c r="U115" s="122">
        <v>132</v>
      </c>
      <c r="V115" s="130">
        <v>128</v>
      </c>
      <c r="W115" s="124">
        <v>260</v>
      </c>
    </row>
    <row r="116" spans="10:23" x14ac:dyDescent="0.25">
      <c r="J116" s="67" t="s">
        <v>84</v>
      </c>
      <c r="K116" s="122">
        <v>28</v>
      </c>
      <c r="L116" s="130">
        <v>36</v>
      </c>
      <c r="M116" s="124">
        <v>64</v>
      </c>
      <c r="O116" s="67" t="s">
        <v>66</v>
      </c>
      <c r="P116" s="122">
        <v>80</v>
      </c>
      <c r="Q116" s="130">
        <v>96</v>
      </c>
      <c r="R116" s="124">
        <v>176</v>
      </c>
      <c r="T116" s="68" t="s">
        <v>1115</v>
      </c>
      <c r="U116" s="123">
        <v>176</v>
      </c>
      <c r="V116" s="131">
        <v>167</v>
      </c>
      <c r="W116" s="64">
        <v>343</v>
      </c>
    </row>
    <row r="117" spans="10:23" x14ac:dyDescent="0.25">
      <c r="J117" s="68" t="s">
        <v>1115</v>
      </c>
      <c r="K117" s="123">
        <v>176</v>
      </c>
      <c r="L117" s="131">
        <v>167</v>
      </c>
      <c r="M117" s="64">
        <v>343</v>
      </c>
      <c r="O117" s="67" t="s">
        <v>79</v>
      </c>
      <c r="P117" s="122">
        <v>19</v>
      </c>
      <c r="Q117" s="130">
        <v>10</v>
      </c>
      <c r="R117" s="124">
        <v>29</v>
      </c>
    </row>
    <row r="118" spans="10:23" x14ac:dyDescent="0.25">
      <c r="O118" s="68" t="s">
        <v>1115</v>
      </c>
      <c r="P118" s="123">
        <v>176</v>
      </c>
      <c r="Q118" s="131">
        <v>167</v>
      </c>
      <c r="R118" s="64">
        <v>343</v>
      </c>
    </row>
    <row r="119" spans="10:23" x14ac:dyDescent="0.25">
      <c r="J119" s="94" t="s">
        <v>1119</v>
      </c>
      <c r="K119" s="64" t="s">
        <v>1414</v>
      </c>
      <c r="O119" s="94" t="s">
        <v>1119</v>
      </c>
      <c r="P119" s="64" t="s">
        <v>1414</v>
      </c>
      <c r="T119" s="94" t="s">
        <v>1119</v>
      </c>
      <c r="U119" s="64" t="s">
        <v>1414</v>
      </c>
    </row>
    <row r="120" spans="10:23" x14ac:dyDescent="0.25">
      <c r="J120" s="125" t="s">
        <v>22</v>
      </c>
      <c r="O120" s="146" t="s">
        <v>38</v>
      </c>
      <c r="T120" s="145" t="s">
        <v>51</v>
      </c>
    </row>
    <row r="121" spans="10:23" x14ac:dyDescent="0.25">
      <c r="J121" s="63" t="s">
        <v>1418</v>
      </c>
      <c r="K121" s="63" t="s">
        <v>1114</v>
      </c>
      <c r="L121" s="127"/>
      <c r="M121" s="128"/>
      <c r="O121" s="63" t="s">
        <v>1418</v>
      </c>
      <c r="P121" s="63" t="s">
        <v>1114</v>
      </c>
      <c r="Q121" s="127"/>
      <c r="R121" s="128"/>
      <c r="T121" s="63" t="s">
        <v>1418</v>
      </c>
      <c r="U121" s="63" t="s">
        <v>1114</v>
      </c>
      <c r="V121" s="127"/>
      <c r="W121" s="128"/>
    </row>
    <row r="122" spans="10:23" x14ac:dyDescent="0.25">
      <c r="J122" s="63" t="s">
        <v>1116</v>
      </c>
      <c r="K122" s="62" t="s">
        <v>1132</v>
      </c>
      <c r="L122" s="129" t="s">
        <v>1131</v>
      </c>
      <c r="M122" s="65" t="s">
        <v>1115</v>
      </c>
      <c r="O122" s="63" t="s">
        <v>1116</v>
      </c>
      <c r="P122" s="62" t="s">
        <v>1132</v>
      </c>
      <c r="Q122" s="129" t="s">
        <v>1131</v>
      </c>
      <c r="R122" s="65" t="s">
        <v>1115</v>
      </c>
      <c r="T122" s="63" t="s">
        <v>1116</v>
      </c>
      <c r="U122" s="62" t="s">
        <v>1132</v>
      </c>
      <c r="V122" s="129" t="s">
        <v>1131</v>
      </c>
      <c r="W122" s="65" t="s">
        <v>1115</v>
      </c>
    </row>
    <row r="123" spans="10:23" x14ac:dyDescent="0.25">
      <c r="J123" s="66" t="s">
        <v>64</v>
      </c>
      <c r="K123" s="62">
        <v>136</v>
      </c>
      <c r="L123" s="129">
        <v>139</v>
      </c>
      <c r="M123" s="65">
        <v>275</v>
      </c>
      <c r="O123" s="66" t="s">
        <v>65</v>
      </c>
      <c r="P123" s="62">
        <v>79</v>
      </c>
      <c r="Q123" s="129">
        <v>76</v>
      </c>
      <c r="R123" s="65">
        <v>155</v>
      </c>
      <c r="T123" s="66" t="s">
        <v>226</v>
      </c>
      <c r="U123" s="62">
        <v>31</v>
      </c>
      <c r="V123" s="129">
        <v>32</v>
      </c>
      <c r="W123" s="65">
        <v>63</v>
      </c>
    </row>
    <row r="124" spans="10:23" x14ac:dyDescent="0.25">
      <c r="J124" s="67" t="s">
        <v>78</v>
      </c>
      <c r="K124" s="122">
        <v>9</v>
      </c>
      <c r="L124" s="130">
        <v>6</v>
      </c>
      <c r="M124" s="124">
        <v>15</v>
      </c>
      <c r="O124" s="67" t="s">
        <v>101</v>
      </c>
      <c r="P124" s="122">
        <v>4</v>
      </c>
      <c r="Q124" s="130">
        <v>3</v>
      </c>
      <c r="R124" s="124">
        <v>7</v>
      </c>
      <c r="T124" s="67" t="s">
        <v>1454</v>
      </c>
      <c r="U124" s="122">
        <v>145</v>
      </c>
      <c r="V124" s="130">
        <v>135</v>
      </c>
      <c r="W124" s="124">
        <v>280</v>
      </c>
    </row>
    <row r="125" spans="10:23" x14ac:dyDescent="0.25">
      <c r="J125" s="67" t="s">
        <v>84</v>
      </c>
      <c r="K125" s="122">
        <v>31</v>
      </c>
      <c r="L125" s="130">
        <v>22</v>
      </c>
      <c r="M125" s="124">
        <v>53</v>
      </c>
      <c r="O125" s="67" t="s">
        <v>66</v>
      </c>
      <c r="P125" s="122">
        <v>86</v>
      </c>
      <c r="Q125" s="130">
        <v>84</v>
      </c>
      <c r="R125" s="124">
        <v>170</v>
      </c>
      <c r="T125" s="68" t="s">
        <v>1115</v>
      </c>
      <c r="U125" s="123">
        <v>176</v>
      </c>
      <c r="V125" s="131">
        <v>167</v>
      </c>
      <c r="W125" s="64">
        <v>343</v>
      </c>
    </row>
    <row r="126" spans="10:23" x14ac:dyDescent="0.25">
      <c r="J126" s="68" t="s">
        <v>1115</v>
      </c>
      <c r="K126" s="123">
        <v>176</v>
      </c>
      <c r="L126" s="131">
        <v>167</v>
      </c>
      <c r="M126" s="64">
        <v>343</v>
      </c>
      <c r="O126" s="67" t="s">
        <v>79</v>
      </c>
      <c r="P126" s="122">
        <v>7</v>
      </c>
      <c r="Q126" s="130">
        <v>4</v>
      </c>
      <c r="R126" s="124">
        <v>11</v>
      </c>
    </row>
    <row r="127" spans="10:23" x14ac:dyDescent="0.25">
      <c r="O127" s="68" t="s">
        <v>1115</v>
      </c>
      <c r="P127" s="123">
        <v>176</v>
      </c>
      <c r="Q127" s="131">
        <v>167</v>
      </c>
      <c r="R127" s="64">
        <v>343</v>
      </c>
    </row>
    <row r="128" spans="10:23" x14ac:dyDescent="0.25">
      <c r="J128" s="94" t="s">
        <v>1119</v>
      </c>
      <c r="K128" s="64" t="s">
        <v>1414</v>
      </c>
      <c r="O128" s="94" t="s">
        <v>1119</v>
      </c>
      <c r="P128" s="64" t="s">
        <v>1414</v>
      </c>
      <c r="T128" s="94" t="s">
        <v>1119</v>
      </c>
      <c r="U128" s="64" t="s">
        <v>1414</v>
      </c>
    </row>
    <row r="129" spans="10:23" x14ac:dyDescent="0.25">
      <c r="J129" s="125" t="s">
        <v>23</v>
      </c>
      <c r="O129" s="146" t="s">
        <v>39</v>
      </c>
      <c r="T129" s="145" t="s">
        <v>52</v>
      </c>
    </row>
    <row r="130" spans="10:23" x14ac:dyDescent="0.25">
      <c r="J130" s="63" t="s">
        <v>1418</v>
      </c>
      <c r="K130" s="63" t="s">
        <v>1114</v>
      </c>
      <c r="L130" s="127"/>
      <c r="M130" s="128"/>
      <c r="O130" s="63" t="s">
        <v>1418</v>
      </c>
      <c r="P130" s="63" t="s">
        <v>1114</v>
      </c>
      <c r="Q130" s="127"/>
      <c r="R130" s="128"/>
      <c r="T130" s="63" t="s">
        <v>1418</v>
      </c>
      <c r="U130" s="63" t="s">
        <v>1114</v>
      </c>
      <c r="V130" s="127"/>
      <c r="W130" s="128"/>
    </row>
    <row r="131" spans="10:23" x14ac:dyDescent="0.25">
      <c r="J131" s="63" t="s">
        <v>1116</v>
      </c>
      <c r="K131" s="62" t="s">
        <v>1132</v>
      </c>
      <c r="L131" s="129" t="s">
        <v>1131</v>
      </c>
      <c r="M131" s="65" t="s">
        <v>1115</v>
      </c>
      <c r="O131" s="63" t="s">
        <v>1116</v>
      </c>
      <c r="P131" s="62" t="s">
        <v>1132</v>
      </c>
      <c r="Q131" s="129" t="s">
        <v>1131</v>
      </c>
      <c r="R131" s="65" t="s">
        <v>1115</v>
      </c>
      <c r="T131" s="63" t="s">
        <v>1116</v>
      </c>
      <c r="U131" s="62" t="s">
        <v>1132</v>
      </c>
      <c r="V131" s="129" t="s">
        <v>1131</v>
      </c>
      <c r="W131" s="65" t="s">
        <v>1115</v>
      </c>
    </row>
    <row r="132" spans="10:23" x14ac:dyDescent="0.25">
      <c r="J132" s="66" t="s">
        <v>64</v>
      </c>
      <c r="K132" s="62">
        <v>137</v>
      </c>
      <c r="L132" s="129">
        <v>138</v>
      </c>
      <c r="M132" s="65">
        <v>275</v>
      </c>
      <c r="O132" s="66" t="s">
        <v>65</v>
      </c>
      <c r="P132" s="62">
        <v>33</v>
      </c>
      <c r="Q132" s="129">
        <v>37</v>
      </c>
      <c r="R132" s="65">
        <v>70</v>
      </c>
      <c r="T132" s="66" t="s">
        <v>226</v>
      </c>
      <c r="U132" s="62">
        <v>46</v>
      </c>
      <c r="V132" s="129">
        <v>48</v>
      </c>
      <c r="W132" s="65">
        <v>94</v>
      </c>
    </row>
    <row r="133" spans="10:23" x14ac:dyDescent="0.25">
      <c r="J133" s="67" t="s">
        <v>78</v>
      </c>
      <c r="K133" s="122">
        <v>9</v>
      </c>
      <c r="L133" s="130">
        <v>9</v>
      </c>
      <c r="M133" s="124">
        <v>18</v>
      </c>
      <c r="O133" s="67" t="s">
        <v>101</v>
      </c>
      <c r="P133" s="122">
        <v>1</v>
      </c>
      <c r="Q133" s="130">
        <v>2</v>
      </c>
      <c r="R133" s="124">
        <v>3</v>
      </c>
      <c r="T133" s="67" t="s">
        <v>1454</v>
      </c>
      <c r="U133" s="122">
        <v>130</v>
      </c>
      <c r="V133" s="130">
        <v>119</v>
      </c>
      <c r="W133" s="124">
        <v>249</v>
      </c>
    </row>
    <row r="134" spans="10:23" x14ac:dyDescent="0.25">
      <c r="J134" s="67" t="s">
        <v>84</v>
      </c>
      <c r="K134" s="122">
        <v>30</v>
      </c>
      <c r="L134" s="130">
        <v>20</v>
      </c>
      <c r="M134" s="124">
        <v>50</v>
      </c>
      <c r="O134" s="67" t="s">
        <v>66</v>
      </c>
      <c r="P134" s="122">
        <v>123</v>
      </c>
      <c r="Q134" s="130">
        <v>117</v>
      </c>
      <c r="R134" s="124">
        <v>240</v>
      </c>
      <c r="T134" s="68" t="s">
        <v>1115</v>
      </c>
      <c r="U134" s="123">
        <v>176</v>
      </c>
      <c r="V134" s="131">
        <v>167</v>
      </c>
      <c r="W134" s="64">
        <v>343</v>
      </c>
    </row>
    <row r="135" spans="10:23" x14ac:dyDescent="0.25">
      <c r="J135" s="68" t="s">
        <v>1115</v>
      </c>
      <c r="K135" s="123">
        <v>176</v>
      </c>
      <c r="L135" s="131">
        <v>167</v>
      </c>
      <c r="M135" s="64">
        <v>343</v>
      </c>
      <c r="O135" s="67" t="s">
        <v>79</v>
      </c>
      <c r="P135" s="122">
        <v>19</v>
      </c>
      <c r="Q135" s="130">
        <v>11</v>
      </c>
      <c r="R135" s="124">
        <v>30</v>
      </c>
    </row>
    <row r="136" spans="10:23" x14ac:dyDescent="0.25">
      <c r="O136" s="68" t="s">
        <v>1115</v>
      </c>
      <c r="P136" s="123">
        <v>176</v>
      </c>
      <c r="Q136" s="131">
        <v>167</v>
      </c>
      <c r="R136" s="64">
        <v>343</v>
      </c>
    </row>
    <row r="137" spans="10:23" x14ac:dyDescent="0.25">
      <c r="J137" s="94" t="s">
        <v>1119</v>
      </c>
      <c r="K137" s="64" t="s">
        <v>1414</v>
      </c>
      <c r="O137" s="94" t="s">
        <v>1119</v>
      </c>
      <c r="P137" s="64" t="s">
        <v>1414</v>
      </c>
      <c r="T137" s="94" t="s">
        <v>1119</v>
      </c>
      <c r="U137" s="64" t="s">
        <v>1414</v>
      </c>
    </row>
    <row r="138" spans="10:23" x14ac:dyDescent="0.25">
      <c r="J138" s="125" t="s">
        <v>24</v>
      </c>
      <c r="O138" s="146" t="s">
        <v>40</v>
      </c>
      <c r="T138" s="145" t="s">
        <v>53</v>
      </c>
    </row>
    <row r="139" spans="10:23" x14ac:dyDescent="0.25">
      <c r="J139" s="63" t="s">
        <v>1418</v>
      </c>
      <c r="K139" s="63" t="s">
        <v>1114</v>
      </c>
      <c r="L139" s="127"/>
      <c r="M139" s="128"/>
      <c r="O139" s="63" t="s">
        <v>1418</v>
      </c>
      <c r="P139" s="63" t="s">
        <v>1114</v>
      </c>
      <c r="Q139" s="127"/>
      <c r="R139" s="128"/>
      <c r="T139" s="63" t="s">
        <v>1418</v>
      </c>
      <c r="U139" s="63" t="s">
        <v>1114</v>
      </c>
      <c r="V139" s="127"/>
      <c r="W139" s="128"/>
    </row>
    <row r="140" spans="10:23" x14ac:dyDescent="0.25">
      <c r="J140" s="63" t="s">
        <v>1116</v>
      </c>
      <c r="K140" s="62" t="s">
        <v>1132</v>
      </c>
      <c r="L140" s="129" t="s">
        <v>1131</v>
      </c>
      <c r="M140" s="65" t="s">
        <v>1115</v>
      </c>
      <c r="O140" s="63" t="s">
        <v>1116</v>
      </c>
      <c r="P140" s="62" t="s">
        <v>1132</v>
      </c>
      <c r="Q140" s="129" t="s">
        <v>1131</v>
      </c>
      <c r="R140" s="65" t="s">
        <v>1115</v>
      </c>
      <c r="T140" s="63" t="s">
        <v>1116</v>
      </c>
      <c r="U140" s="62" t="s">
        <v>1132</v>
      </c>
      <c r="V140" s="129" t="s">
        <v>1131</v>
      </c>
      <c r="W140" s="65" t="s">
        <v>1115</v>
      </c>
    </row>
    <row r="141" spans="10:23" x14ac:dyDescent="0.25">
      <c r="J141" s="66" t="s">
        <v>64</v>
      </c>
      <c r="K141" s="62">
        <v>149</v>
      </c>
      <c r="L141" s="129">
        <v>141</v>
      </c>
      <c r="M141" s="65">
        <v>290</v>
      </c>
      <c r="O141" s="66" t="s">
        <v>65</v>
      </c>
      <c r="P141" s="62">
        <v>45</v>
      </c>
      <c r="Q141" s="129">
        <v>44</v>
      </c>
      <c r="R141" s="65">
        <v>89</v>
      </c>
      <c r="T141" s="66" t="s">
        <v>226</v>
      </c>
      <c r="U141" s="62">
        <v>81</v>
      </c>
      <c r="V141" s="129">
        <v>93</v>
      </c>
      <c r="W141" s="65">
        <v>174</v>
      </c>
    </row>
    <row r="142" spans="10:23" x14ac:dyDescent="0.25">
      <c r="J142" s="67" t="s">
        <v>78</v>
      </c>
      <c r="K142" s="122">
        <v>8</v>
      </c>
      <c r="L142" s="130">
        <v>10</v>
      </c>
      <c r="M142" s="124">
        <v>18</v>
      </c>
      <c r="O142" s="67" t="s">
        <v>101</v>
      </c>
      <c r="P142" s="122">
        <v>2</v>
      </c>
      <c r="Q142" s="130">
        <v>3</v>
      </c>
      <c r="R142" s="124">
        <v>5</v>
      </c>
      <c r="T142" s="67" t="s">
        <v>1454</v>
      </c>
      <c r="U142" s="122">
        <v>95</v>
      </c>
      <c r="V142" s="130">
        <v>74</v>
      </c>
      <c r="W142" s="124">
        <v>169</v>
      </c>
    </row>
    <row r="143" spans="10:23" x14ac:dyDescent="0.25">
      <c r="J143" s="67" t="s">
        <v>84</v>
      </c>
      <c r="K143" s="122">
        <v>19</v>
      </c>
      <c r="L143" s="130">
        <v>16</v>
      </c>
      <c r="M143" s="124">
        <v>35</v>
      </c>
      <c r="O143" s="67" t="s">
        <v>66</v>
      </c>
      <c r="P143" s="122">
        <v>112</v>
      </c>
      <c r="Q143" s="130">
        <v>116</v>
      </c>
      <c r="R143" s="124">
        <v>228</v>
      </c>
      <c r="T143" s="68" t="s">
        <v>1115</v>
      </c>
      <c r="U143" s="123">
        <v>176</v>
      </c>
      <c r="V143" s="131">
        <v>167</v>
      </c>
      <c r="W143" s="64">
        <v>343</v>
      </c>
    </row>
    <row r="144" spans="10:23" x14ac:dyDescent="0.25">
      <c r="J144" s="68" t="s">
        <v>1115</v>
      </c>
      <c r="K144" s="123">
        <v>176</v>
      </c>
      <c r="L144" s="131">
        <v>167</v>
      </c>
      <c r="M144" s="64">
        <v>343</v>
      </c>
      <c r="O144" s="67" t="s">
        <v>79</v>
      </c>
      <c r="P144" s="122">
        <v>17</v>
      </c>
      <c r="Q144" s="130">
        <v>4</v>
      </c>
      <c r="R144" s="124">
        <v>21</v>
      </c>
    </row>
    <row r="145" spans="15:23" x14ac:dyDescent="0.25">
      <c r="O145" s="68" t="s">
        <v>1115</v>
      </c>
      <c r="P145" s="123">
        <v>176</v>
      </c>
      <c r="Q145" s="131">
        <v>167</v>
      </c>
      <c r="R145" s="64">
        <v>343</v>
      </c>
    </row>
    <row r="146" spans="15:23" x14ac:dyDescent="0.25">
      <c r="T146" s="94" t="s">
        <v>1119</v>
      </c>
      <c r="U146" s="64" t="s">
        <v>1414</v>
      </c>
    </row>
    <row r="147" spans="15:23" x14ac:dyDescent="0.25">
      <c r="T147" s="145" t="s">
        <v>54</v>
      </c>
    </row>
    <row r="148" spans="15:23" x14ac:dyDescent="0.25">
      <c r="T148" s="63" t="s">
        <v>1418</v>
      </c>
      <c r="U148" s="63" t="s">
        <v>1114</v>
      </c>
      <c r="V148" s="127"/>
      <c r="W148" s="128"/>
    </row>
    <row r="149" spans="15:23" x14ac:dyDescent="0.25">
      <c r="T149" s="63" t="s">
        <v>1116</v>
      </c>
      <c r="U149" s="62" t="s">
        <v>1132</v>
      </c>
      <c r="V149" s="129" t="s">
        <v>1131</v>
      </c>
      <c r="W149" s="65" t="s">
        <v>1115</v>
      </c>
    </row>
    <row r="150" spans="15:23" x14ac:dyDescent="0.25">
      <c r="T150" s="66" t="s">
        <v>73</v>
      </c>
      <c r="U150" s="62">
        <v>174</v>
      </c>
      <c r="V150" s="129">
        <v>165</v>
      </c>
      <c r="W150" s="65">
        <v>339</v>
      </c>
    </row>
    <row r="151" spans="15:23" x14ac:dyDescent="0.25">
      <c r="T151" s="67" t="s">
        <v>63</v>
      </c>
      <c r="U151" s="122">
        <v>2</v>
      </c>
      <c r="V151" s="130">
        <v>2</v>
      </c>
      <c r="W151" s="124">
        <v>4</v>
      </c>
    </row>
    <row r="152" spans="15:23" x14ac:dyDescent="0.25">
      <c r="T152" s="68" t="s">
        <v>1115</v>
      </c>
      <c r="U152" s="123">
        <v>176</v>
      </c>
      <c r="V152" s="131">
        <v>167</v>
      </c>
      <c r="W152" s="64">
        <v>343</v>
      </c>
    </row>
    <row r="154" spans="15:23" x14ac:dyDescent="0.25">
      <c r="T154" s="94" t="s">
        <v>1119</v>
      </c>
      <c r="U154" s="64" t="s">
        <v>1414</v>
      </c>
    </row>
    <row r="155" spans="15:23" x14ac:dyDescent="0.25">
      <c r="T155" s="145" t="s">
        <v>55</v>
      </c>
    </row>
    <row r="156" spans="15:23" x14ac:dyDescent="0.25">
      <c r="T156" s="63" t="s">
        <v>1418</v>
      </c>
      <c r="U156" s="63" t="s">
        <v>1114</v>
      </c>
      <c r="V156" s="127"/>
      <c r="W156" s="128"/>
    </row>
    <row r="157" spans="15:23" x14ac:dyDescent="0.25">
      <c r="T157" s="63" t="s">
        <v>1116</v>
      </c>
      <c r="U157" s="62" t="s">
        <v>1132</v>
      </c>
      <c r="V157" s="129" t="s">
        <v>1131</v>
      </c>
      <c r="W157" s="65" t="s">
        <v>1115</v>
      </c>
    </row>
    <row r="158" spans="15:23" x14ac:dyDescent="0.25">
      <c r="T158" s="66" t="s">
        <v>1442</v>
      </c>
      <c r="U158" s="62">
        <v>3</v>
      </c>
      <c r="V158" s="129"/>
      <c r="W158" s="65">
        <v>3</v>
      </c>
    </row>
    <row r="159" spans="15:23" x14ac:dyDescent="0.25">
      <c r="T159" s="67" t="s">
        <v>407</v>
      </c>
      <c r="U159" s="122">
        <v>1</v>
      </c>
      <c r="V159" s="130"/>
      <c r="W159" s="124">
        <v>1</v>
      </c>
    </row>
    <row r="160" spans="15:23" x14ac:dyDescent="0.25">
      <c r="T160" s="67" t="s">
        <v>1439</v>
      </c>
      <c r="U160" s="122">
        <v>172</v>
      </c>
      <c r="V160" s="130">
        <v>167</v>
      </c>
      <c r="W160" s="124">
        <v>339</v>
      </c>
    </row>
    <row r="161" spans="20:23" x14ac:dyDescent="0.25">
      <c r="T161" s="68" t="s">
        <v>1115</v>
      </c>
      <c r="U161" s="123">
        <v>176</v>
      </c>
      <c r="V161" s="131">
        <v>167</v>
      </c>
      <c r="W161" s="64">
        <v>343</v>
      </c>
    </row>
    <row r="163" spans="20:23" x14ac:dyDescent="0.25">
      <c r="T163" s="94" t="s">
        <v>1119</v>
      </c>
      <c r="U163" s="64" t="s">
        <v>1414</v>
      </c>
    </row>
    <row r="164" spans="20:23" x14ac:dyDescent="0.25">
      <c r="T164" s="145" t="s">
        <v>56</v>
      </c>
    </row>
    <row r="165" spans="20:23" x14ac:dyDescent="0.25">
      <c r="T165" s="63" t="s">
        <v>1418</v>
      </c>
      <c r="U165" s="63" t="s">
        <v>1114</v>
      </c>
      <c r="V165" s="127"/>
      <c r="W165" s="128"/>
    </row>
    <row r="166" spans="20:23" x14ac:dyDescent="0.25">
      <c r="T166" s="63" t="s">
        <v>1116</v>
      </c>
      <c r="U166" s="62" t="s">
        <v>1132</v>
      </c>
      <c r="V166" s="129" t="s">
        <v>1131</v>
      </c>
      <c r="W166" s="65" t="s">
        <v>1115</v>
      </c>
    </row>
    <row r="167" spans="20:23" x14ac:dyDescent="0.25">
      <c r="T167" s="66" t="s">
        <v>73</v>
      </c>
      <c r="U167" s="62">
        <v>171</v>
      </c>
      <c r="V167" s="129">
        <v>163</v>
      </c>
      <c r="W167" s="65">
        <v>334</v>
      </c>
    </row>
    <row r="168" spans="20:23" x14ac:dyDescent="0.25">
      <c r="T168" s="67" t="s">
        <v>63</v>
      </c>
      <c r="U168" s="122">
        <v>5</v>
      </c>
      <c r="V168" s="130">
        <v>4</v>
      </c>
      <c r="W168" s="124">
        <v>9</v>
      </c>
    </row>
    <row r="169" spans="20:23" x14ac:dyDescent="0.25">
      <c r="T169" s="68" t="s">
        <v>1115</v>
      </c>
      <c r="U169" s="123">
        <v>176</v>
      </c>
      <c r="V169" s="131">
        <v>167</v>
      </c>
      <c r="W169" s="64">
        <v>343</v>
      </c>
    </row>
    <row r="171" spans="20:23" x14ac:dyDescent="0.25">
      <c r="T171" s="94" t="s">
        <v>1119</v>
      </c>
      <c r="U171" s="64" t="s">
        <v>1414</v>
      </c>
    </row>
    <row r="172" spans="20:23" x14ac:dyDescent="0.25">
      <c r="T172" s="145" t="s">
        <v>57</v>
      </c>
    </row>
    <row r="173" spans="20:23" x14ac:dyDescent="0.25">
      <c r="T173" s="63" t="s">
        <v>1418</v>
      </c>
      <c r="U173" s="63" t="s">
        <v>1114</v>
      </c>
      <c r="V173" s="127"/>
      <c r="W173" s="128"/>
    </row>
    <row r="174" spans="20:23" x14ac:dyDescent="0.25">
      <c r="T174" s="63" t="s">
        <v>1116</v>
      </c>
      <c r="U174" s="62" t="s">
        <v>1132</v>
      </c>
      <c r="V174" s="129" t="s">
        <v>1131</v>
      </c>
      <c r="W174" s="65" t="s">
        <v>1115</v>
      </c>
    </row>
    <row r="175" spans="20:23" x14ac:dyDescent="0.25">
      <c r="T175" s="66" t="s">
        <v>271</v>
      </c>
      <c r="U175" s="62">
        <v>3</v>
      </c>
      <c r="V175" s="129">
        <v>3</v>
      </c>
      <c r="W175" s="65">
        <v>6</v>
      </c>
    </row>
    <row r="176" spans="20:23" x14ac:dyDescent="0.25">
      <c r="T176" s="67" t="s">
        <v>1070</v>
      </c>
      <c r="U176" s="122">
        <v>1</v>
      </c>
      <c r="V176" s="130"/>
      <c r="W176" s="124">
        <v>1</v>
      </c>
    </row>
    <row r="177" spans="20:23" x14ac:dyDescent="0.25">
      <c r="T177" s="67" t="s">
        <v>122</v>
      </c>
      <c r="U177" s="122">
        <v>3</v>
      </c>
      <c r="V177" s="130">
        <v>4</v>
      </c>
      <c r="W177" s="124">
        <v>7</v>
      </c>
    </row>
    <row r="178" spans="20:23" x14ac:dyDescent="0.25">
      <c r="T178" s="67" t="s">
        <v>408</v>
      </c>
      <c r="U178" s="122">
        <v>3</v>
      </c>
      <c r="V178" s="130"/>
      <c r="W178" s="124">
        <v>3</v>
      </c>
    </row>
    <row r="179" spans="20:23" x14ac:dyDescent="0.25">
      <c r="T179" s="67" t="s">
        <v>1439</v>
      </c>
      <c r="U179" s="122">
        <v>166</v>
      </c>
      <c r="V179" s="130">
        <v>160</v>
      </c>
      <c r="W179" s="124">
        <v>326</v>
      </c>
    </row>
    <row r="180" spans="20:23" x14ac:dyDescent="0.25">
      <c r="T180" s="68" t="s">
        <v>1115</v>
      </c>
      <c r="U180" s="123">
        <v>176</v>
      </c>
      <c r="V180" s="131">
        <v>167</v>
      </c>
      <c r="W180" s="64">
        <v>343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D5640-7A17-45EB-A6A4-0140132AFA63}">
  <dimension ref="A1:R172"/>
  <sheetViews>
    <sheetView topLeftCell="M15" zoomScaleNormal="100" workbookViewId="0">
      <selection activeCell="AA173" sqref="AA173"/>
    </sheetView>
  </sheetViews>
  <sheetFormatPr defaultRowHeight="13.2" x14ac:dyDescent="0.25"/>
  <cols>
    <col min="1" max="1" width="29.77734375" bestFit="1" customWidth="1"/>
    <col min="2" max="2" width="28.21875" bestFit="1" customWidth="1"/>
    <col min="3" max="3" width="23.109375" bestFit="1" customWidth="1"/>
    <col min="4" max="4" width="11.33203125" bestFit="1" customWidth="1"/>
    <col min="6" max="6" width="35.109375" bestFit="1" customWidth="1"/>
    <col min="7" max="7" width="26.5546875" bestFit="1" customWidth="1"/>
    <col min="8" max="8" width="23.33203125" bestFit="1" customWidth="1"/>
    <col min="9" max="9" width="8.44140625" customWidth="1"/>
    <col min="10" max="10" width="30.5546875" customWidth="1"/>
    <col min="11" max="11" width="27.21875" bestFit="1" customWidth="1"/>
    <col min="12" max="12" width="8.44140625" customWidth="1"/>
    <col min="13" max="13" width="30" customWidth="1"/>
    <col min="14" max="14" width="27.21875" bestFit="1" customWidth="1"/>
    <col min="16" max="16" width="12.44140625" bestFit="1" customWidth="1"/>
    <col min="17" max="17" width="23.5546875" bestFit="1" customWidth="1"/>
    <col min="18" max="18" width="26.33203125" bestFit="1" customWidth="1"/>
  </cols>
  <sheetData>
    <row r="1" spans="1:18" ht="58.05" customHeight="1" x14ac:dyDescent="0.4">
      <c r="J1" s="137" t="s">
        <v>1419</v>
      </c>
      <c r="M1" s="134" t="s">
        <v>1420</v>
      </c>
      <c r="P1" s="140" t="s">
        <v>1421</v>
      </c>
    </row>
    <row r="2" spans="1:18" ht="15" customHeight="1" x14ac:dyDescent="0.25">
      <c r="F2" s="64" t="s">
        <v>1119</v>
      </c>
      <c r="G2" s="64" t="s">
        <v>1416</v>
      </c>
      <c r="J2" s="64" t="s">
        <v>1119</v>
      </c>
      <c r="K2" s="64" t="s">
        <v>1414</v>
      </c>
      <c r="M2" s="64" t="s">
        <v>1119</v>
      </c>
      <c r="N2" s="64" t="s">
        <v>1414</v>
      </c>
      <c r="P2" s="94" t="s">
        <v>1119</v>
      </c>
      <c r="Q2" s="64" t="s">
        <v>1414</v>
      </c>
    </row>
    <row r="3" spans="1:18" x14ac:dyDescent="0.25">
      <c r="A3" s="62" t="s">
        <v>1418</v>
      </c>
      <c r="B3" s="62" t="s">
        <v>1114</v>
      </c>
      <c r="C3" s="127"/>
      <c r="D3" s="128"/>
      <c r="J3" s="125" t="s">
        <v>9</v>
      </c>
      <c r="M3" s="126" t="s">
        <v>25</v>
      </c>
      <c r="P3" s="126" t="s">
        <v>1360</v>
      </c>
    </row>
    <row r="4" spans="1:18" x14ac:dyDescent="0.25">
      <c r="A4" s="62" t="s">
        <v>1116</v>
      </c>
      <c r="B4" s="62" t="s">
        <v>1415</v>
      </c>
      <c r="C4" s="129" t="s">
        <v>1414</v>
      </c>
      <c r="D4" s="65" t="s">
        <v>1115</v>
      </c>
      <c r="F4" s="62" t="s">
        <v>1116</v>
      </c>
      <c r="G4" s="62" t="s">
        <v>1134</v>
      </c>
      <c r="H4" s="88" t="s">
        <v>1135</v>
      </c>
      <c r="J4" s="62" t="s">
        <v>1116</v>
      </c>
      <c r="K4" s="65" t="s">
        <v>1418</v>
      </c>
      <c r="M4" s="62" t="s">
        <v>1116</v>
      </c>
      <c r="N4" s="65" t="s">
        <v>1418</v>
      </c>
      <c r="P4" s="63" t="s">
        <v>1116</v>
      </c>
      <c r="Q4" s="65" t="s">
        <v>1418</v>
      </c>
    </row>
    <row r="5" spans="1:18" x14ac:dyDescent="0.25">
      <c r="A5" s="132" t="s">
        <v>631</v>
      </c>
      <c r="B5" s="62">
        <v>22</v>
      </c>
      <c r="C5" s="129">
        <v>86</v>
      </c>
      <c r="D5" s="65">
        <v>108</v>
      </c>
      <c r="F5" s="66" t="s">
        <v>1130</v>
      </c>
      <c r="G5" s="90">
        <v>11.541666666666666</v>
      </c>
      <c r="H5" s="92">
        <v>53.619791666666664</v>
      </c>
      <c r="I5" s="136"/>
      <c r="J5" s="66" t="s">
        <v>64</v>
      </c>
      <c r="K5" s="65">
        <v>300</v>
      </c>
      <c r="M5" s="66" t="s">
        <v>65</v>
      </c>
      <c r="N5" s="65">
        <v>152</v>
      </c>
      <c r="P5" s="66" t="s">
        <v>80</v>
      </c>
      <c r="Q5" s="65">
        <v>16</v>
      </c>
      <c r="R5" t="s">
        <v>1444</v>
      </c>
    </row>
    <row r="6" spans="1:18" x14ac:dyDescent="0.25">
      <c r="A6" s="133" t="s">
        <v>335</v>
      </c>
      <c r="B6" s="122">
        <v>14</v>
      </c>
      <c r="C6" s="130">
        <v>89</v>
      </c>
      <c r="D6" s="124">
        <v>103</v>
      </c>
      <c r="F6" s="89" t="s">
        <v>1132</v>
      </c>
      <c r="G6" s="91">
        <v>11.339805825242719</v>
      </c>
      <c r="H6" s="93">
        <v>54.174757281553397</v>
      </c>
      <c r="I6" s="136"/>
      <c r="J6" s="67" t="s">
        <v>78</v>
      </c>
      <c r="K6" s="124">
        <v>23</v>
      </c>
      <c r="M6" s="67" t="s">
        <v>101</v>
      </c>
      <c r="N6" s="124">
        <v>9</v>
      </c>
      <c r="P6" s="67" t="s">
        <v>67</v>
      </c>
      <c r="Q6" s="124">
        <v>210</v>
      </c>
      <c r="R6" t="s">
        <v>1445</v>
      </c>
    </row>
    <row r="7" spans="1:18" x14ac:dyDescent="0.25">
      <c r="A7" s="133" t="s">
        <v>100</v>
      </c>
      <c r="B7" s="122">
        <v>8</v>
      </c>
      <c r="C7" s="130">
        <v>81</v>
      </c>
      <c r="D7" s="124">
        <v>89</v>
      </c>
      <c r="F7" s="135" t="s">
        <v>335</v>
      </c>
      <c r="G7" s="91">
        <v>11.339805825242719</v>
      </c>
      <c r="H7" s="93">
        <v>54.174757281553397</v>
      </c>
      <c r="I7" s="136"/>
      <c r="J7" s="67" t="s">
        <v>145</v>
      </c>
      <c r="K7" s="124">
        <v>20</v>
      </c>
      <c r="M7" s="67" t="s">
        <v>66</v>
      </c>
      <c r="N7" s="124">
        <v>171</v>
      </c>
      <c r="P7" s="67" t="s">
        <v>119</v>
      </c>
      <c r="Q7" s="124">
        <v>5</v>
      </c>
      <c r="R7" t="s">
        <v>1444</v>
      </c>
    </row>
    <row r="8" spans="1:18" x14ac:dyDescent="0.25">
      <c r="A8" s="133" t="s">
        <v>846</v>
      </c>
      <c r="B8" s="122">
        <v>20</v>
      </c>
      <c r="C8" s="130">
        <v>87</v>
      </c>
      <c r="D8" s="124">
        <v>107</v>
      </c>
      <c r="F8" s="89" t="s">
        <v>1131</v>
      </c>
      <c r="G8" s="91">
        <v>11.775280898876405</v>
      </c>
      <c r="H8" s="93">
        <v>52.977528089887642</v>
      </c>
      <c r="I8" s="136"/>
      <c r="J8" s="68" t="s">
        <v>1115</v>
      </c>
      <c r="K8" s="64">
        <v>343</v>
      </c>
      <c r="M8" s="67" t="s">
        <v>79</v>
      </c>
      <c r="N8" s="124">
        <v>11</v>
      </c>
      <c r="P8" s="67" t="s">
        <v>277</v>
      </c>
      <c r="Q8" s="124">
        <v>1</v>
      </c>
      <c r="R8" t="s">
        <v>1444</v>
      </c>
    </row>
    <row r="9" spans="1:18" x14ac:dyDescent="0.25">
      <c r="A9" s="68" t="s">
        <v>1115</v>
      </c>
      <c r="B9" s="123">
        <v>64</v>
      </c>
      <c r="C9" s="131">
        <v>343</v>
      </c>
      <c r="D9" s="64">
        <v>407</v>
      </c>
      <c r="F9" s="135" t="s">
        <v>100</v>
      </c>
      <c r="G9" s="91">
        <v>11.775280898876405</v>
      </c>
      <c r="H9" s="93">
        <v>52.977528089887642</v>
      </c>
      <c r="I9" s="136"/>
      <c r="M9" s="68" t="s">
        <v>1115</v>
      </c>
      <c r="N9" s="64">
        <v>343</v>
      </c>
      <c r="P9" s="67" t="s">
        <v>85</v>
      </c>
      <c r="Q9" s="124">
        <v>111</v>
      </c>
      <c r="R9" t="s">
        <v>1445</v>
      </c>
    </row>
    <row r="10" spans="1:18" x14ac:dyDescent="0.25">
      <c r="F10" s="67" t="s">
        <v>1126</v>
      </c>
      <c r="G10" s="91">
        <v>11.148837209302325</v>
      </c>
      <c r="H10" s="93">
        <v>52.832558139534882</v>
      </c>
      <c r="I10" s="136"/>
      <c r="P10" s="68" t="s">
        <v>1115</v>
      </c>
      <c r="Q10" s="64">
        <v>343</v>
      </c>
    </row>
    <row r="11" spans="1:18" x14ac:dyDescent="0.25">
      <c r="F11" s="89" t="s">
        <v>1132</v>
      </c>
      <c r="G11" s="91">
        <v>11.037383177570094</v>
      </c>
      <c r="H11" s="93">
        <v>52.859813084112147</v>
      </c>
      <c r="I11" s="136"/>
      <c r="J11" s="64" t="s">
        <v>1119</v>
      </c>
      <c r="K11" s="64" t="s">
        <v>1414</v>
      </c>
      <c r="M11" s="64" t="s">
        <v>1119</v>
      </c>
      <c r="N11" s="64" t="s">
        <v>1414</v>
      </c>
      <c r="P11" s="94" t="s">
        <v>1119</v>
      </c>
      <c r="Q11" s="64" t="s">
        <v>1414</v>
      </c>
    </row>
    <row r="12" spans="1:18" ht="15" customHeight="1" x14ac:dyDescent="0.25">
      <c r="F12" s="135" t="s">
        <v>846</v>
      </c>
      <c r="G12" s="91">
        <v>11.037383177570094</v>
      </c>
      <c r="H12" s="93">
        <v>52.859813084112147</v>
      </c>
      <c r="I12" s="136"/>
      <c r="J12" s="125" t="s">
        <v>10</v>
      </c>
      <c r="M12" s="126" t="s">
        <v>26</v>
      </c>
      <c r="P12" s="126" t="s">
        <v>1363</v>
      </c>
    </row>
    <row r="13" spans="1:18" x14ac:dyDescent="0.25">
      <c r="F13" s="89" t="s">
        <v>1131</v>
      </c>
      <c r="G13" s="91">
        <v>11.25925925925926</v>
      </c>
      <c r="H13" s="93">
        <v>52.805555555555557</v>
      </c>
      <c r="I13" s="136"/>
      <c r="J13" s="62" t="s">
        <v>1116</v>
      </c>
      <c r="K13" s="65" t="s">
        <v>1418</v>
      </c>
      <c r="M13" s="62" t="s">
        <v>1116</v>
      </c>
      <c r="N13" s="65" t="s">
        <v>1418</v>
      </c>
      <c r="P13" s="63" t="s">
        <v>1116</v>
      </c>
      <c r="Q13" s="65" t="s">
        <v>1418</v>
      </c>
    </row>
    <row r="14" spans="1:18" x14ac:dyDescent="0.25">
      <c r="F14" s="135" t="s">
        <v>631</v>
      </c>
      <c r="G14" s="91">
        <v>11.25925925925926</v>
      </c>
      <c r="H14" s="93">
        <v>52.805555555555557</v>
      </c>
      <c r="I14" s="136"/>
      <c r="J14" s="66" t="s">
        <v>64</v>
      </c>
      <c r="K14" s="65">
        <v>196</v>
      </c>
      <c r="M14" s="66" t="s">
        <v>65</v>
      </c>
      <c r="N14" s="65">
        <v>213</v>
      </c>
      <c r="P14" s="66" t="s">
        <v>80</v>
      </c>
      <c r="Q14" s="65">
        <v>35</v>
      </c>
      <c r="R14" t="s">
        <v>1444</v>
      </c>
    </row>
    <row r="15" spans="1:18" x14ac:dyDescent="0.25">
      <c r="F15" s="68" t="s">
        <v>1115</v>
      </c>
      <c r="G15" s="120">
        <v>11.334152334152334</v>
      </c>
      <c r="H15" s="121">
        <v>53.203931203931205</v>
      </c>
      <c r="I15" s="136"/>
      <c r="J15" s="67" t="s">
        <v>78</v>
      </c>
      <c r="K15" s="124">
        <v>57</v>
      </c>
      <c r="M15" s="67" t="s">
        <v>101</v>
      </c>
      <c r="N15" s="124">
        <v>11</v>
      </c>
      <c r="P15" s="67" t="s">
        <v>67</v>
      </c>
      <c r="Q15" s="124">
        <v>192</v>
      </c>
      <c r="R15" t="s">
        <v>1445</v>
      </c>
    </row>
    <row r="16" spans="1:18" x14ac:dyDescent="0.25">
      <c r="J16" s="67" t="s">
        <v>84</v>
      </c>
      <c r="K16" s="124">
        <v>90</v>
      </c>
      <c r="M16" s="67" t="s">
        <v>66</v>
      </c>
      <c r="N16" s="124">
        <v>113</v>
      </c>
      <c r="P16" s="67" t="s">
        <v>119</v>
      </c>
      <c r="Q16" s="124">
        <v>5</v>
      </c>
      <c r="R16" t="s">
        <v>1444</v>
      </c>
    </row>
    <row r="17" spans="10:18" x14ac:dyDescent="0.25">
      <c r="J17" s="68" t="s">
        <v>1115</v>
      </c>
      <c r="K17" s="64">
        <v>343</v>
      </c>
      <c r="M17" s="67" t="s">
        <v>79</v>
      </c>
      <c r="N17" s="124">
        <v>6</v>
      </c>
      <c r="P17" s="67" t="s">
        <v>277</v>
      </c>
      <c r="Q17" s="124">
        <v>2</v>
      </c>
      <c r="R17" t="s">
        <v>1444</v>
      </c>
    </row>
    <row r="18" spans="10:18" x14ac:dyDescent="0.25">
      <c r="M18" s="68" t="s">
        <v>1115</v>
      </c>
      <c r="N18" s="64">
        <v>343</v>
      </c>
      <c r="P18" s="67" t="s">
        <v>85</v>
      </c>
      <c r="Q18" s="124">
        <v>99</v>
      </c>
      <c r="R18" t="s">
        <v>1445</v>
      </c>
    </row>
    <row r="19" spans="10:18" x14ac:dyDescent="0.25">
      <c r="P19" s="67" t="s">
        <v>151</v>
      </c>
      <c r="Q19" s="124">
        <v>10</v>
      </c>
      <c r="R19" t="s">
        <v>1445</v>
      </c>
    </row>
    <row r="20" spans="10:18" ht="15.45" customHeight="1" x14ac:dyDescent="0.25">
      <c r="J20" s="64" t="s">
        <v>1119</v>
      </c>
      <c r="K20" s="64" t="s">
        <v>1414</v>
      </c>
      <c r="M20" s="64" t="s">
        <v>1119</v>
      </c>
      <c r="N20" s="64" t="s">
        <v>1414</v>
      </c>
      <c r="P20" s="68" t="s">
        <v>1115</v>
      </c>
      <c r="Q20" s="64">
        <v>343</v>
      </c>
    </row>
    <row r="21" spans="10:18" x14ac:dyDescent="0.25">
      <c r="J21" s="125" t="s">
        <v>11</v>
      </c>
      <c r="M21" s="126" t="s">
        <v>27</v>
      </c>
      <c r="P21" s="94" t="s">
        <v>1119</v>
      </c>
      <c r="Q21" s="64" t="s">
        <v>1414</v>
      </c>
    </row>
    <row r="22" spans="10:18" x14ac:dyDescent="0.25">
      <c r="J22" s="62" t="s">
        <v>1116</v>
      </c>
      <c r="K22" s="65" t="s">
        <v>1418</v>
      </c>
      <c r="M22" s="62" t="s">
        <v>1116</v>
      </c>
      <c r="N22" s="65" t="s">
        <v>1418</v>
      </c>
      <c r="P22" s="126" t="s">
        <v>1367</v>
      </c>
    </row>
    <row r="23" spans="10:18" x14ac:dyDescent="0.25">
      <c r="J23" s="66" t="s">
        <v>64</v>
      </c>
      <c r="K23" s="65">
        <v>304</v>
      </c>
      <c r="M23" s="66" t="s">
        <v>65</v>
      </c>
      <c r="N23" s="65">
        <v>153</v>
      </c>
      <c r="P23" s="63" t="s">
        <v>1116</v>
      </c>
      <c r="Q23" s="65" t="s">
        <v>1418</v>
      </c>
    </row>
    <row r="24" spans="10:18" x14ac:dyDescent="0.25">
      <c r="J24" s="67" t="s">
        <v>78</v>
      </c>
      <c r="K24" s="124">
        <v>21</v>
      </c>
      <c r="M24" s="67" t="s">
        <v>101</v>
      </c>
      <c r="N24" s="124">
        <v>9</v>
      </c>
      <c r="P24" s="66" t="s">
        <v>73</v>
      </c>
      <c r="Q24" s="65">
        <v>45</v>
      </c>
      <c r="R24" t="s">
        <v>226</v>
      </c>
    </row>
    <row r="25" spans="10:18" x14ac:dyDescent="0.25">
      <c r="J25" s="67" t="s">
        <v>145</v>
      </c>
      <c r="K25" s="124">
        <v>18</v>
      </c>
      <c r="M25" s="67" t="s">
        <v>66</v>
      </c>
      <c r="N25" s="124">
        <v>166</v>
      </c>
      <c r="P25" s="67" t="s">
        <v>86</v>
      </c>
      <c r="Q25" s="149">
        <v>163</v>
      </c>
      <c r="R25" t="s">
        <v>226</v>
      </c>
    </row>
    <row r="26" spans="10:18" x14ac:dyDescent="0.25">
      <c r="J26" s="68" t="s">
        <v>1115</v>
      </c>
      <c r="K26" s="64">
        <v>343</v>
      </c>
      <c r="M26" s="67" t="s">
        <v>79</v>
      </c>
      <c r="N26" s="124">
        <v>15</v>
      </c>
      <c r="P26" s="67" t="s">
        <v>63</v>
      </c>
      <c r="Q26" s="124">
        <v>135</v>
      </c>
      <c r="R26" t="s">
        <v>1118</v>
      </c>
    </row>
    <row r="27" spans="10:18" x14ac:dyDescent="0.25">
      <c r="M27" s="68" t="s">
        <v>1115</v>
      </c>
      <c r="N27" s="64">
        <v>343</v>
      </c>
      <c r="P27" s="68" t="s">
        <v>1115</v>
      </c>
      <c r="Q27" s="64">
        <v>343</v>
      </c>
    </row>
    <row r="28" spans="10:18" ht="13.95" customHeight="1" x14ac:dyDescent="0.25"/>
    <row r="29" spans="10:18" x14ac:dyDescent="0.25">
      <c r="J29" s="64" t="s">
        <v>1119</v>
      </c>
      <c r="K29" s="64" t="s">
        <v>1414</v>
      </c>
      <c r="M29" s="64" t="s">
        <v>1119</v>
      </c>
      <c r="N29" s="64" t="s">
        <v>1414</v>
      </c>
      <c r="P29" s="94" t="s">
        <v>1119</v>
      </c>
      <c r="Q29" s="64" t="s">
        <v>1414</v>
      </c>
    </row>
    <row r="30" spans="10:18" x14ac:dyDescent="0.25">
      <c r="J30" s="125" t="s">
        <v>12</v>
      </c>
      <c r="M30" s="126" t="s">
        <v>28</v>
      </c>
      <c r="P30" s="126" t="s">
        <v>1432</v>
      </c>
    </row>
    <row r="31" spans="10:18" x14ac:dyDescent="0.25">
      <c r="J31" s="62" t="s">
        <v>1116</v>
      </c>
      <c r="K31" s="65" t="s">
        <v>1418</v>
      </c>
      <c r="M31" s="62" t="s">
        <v>1116</v>
      </c>
      <c r="N31" s="65" t="s">
        <v>1418</v>
      </c>
      <c r="P31" s="63" t="s">
        <v>1116</v>
      </c>
      <c r="Q31" s="65" t="s">
        <v>1418</v>
      </c>
    </row>
    <row r="32" spans="10:18" x14ac:dyDescent="0.25">
      <c r="J32" s="66" t="s">
        <v>64</v>
      </c>
      <c r="K32" s="65">
        <v>66</v>
      </c>
      <c r="M32" s="66" t="s">
        <v>65</v>
      </c>
      <c r="N32" s="65">
        <v>176</v>
      </c>
      <c r="P32" s="66" t="s">
        <v>947</v>
      </c>
      <c r="Q32" s="65">
        <v>2</v>
      </c>
    </row>
    <row r="33" spans="10:18" x14ac:dyDescent="0.25">
      <c r="J33" s="67" t="s">
        <v>78</v>
      </c>
      <c r="K33" s="124">
        <v>92</v>
      </c>
      <c r="M33" s="67" t="s">
        <v>101</v>
      </c>
      <c r="N33" s="124">
        <v>7</v>
      </c>
      <c r="P33" s="67" t="s">
        <v>68</v>
      </c>
      <c r="Q33" s="124">
        <v>247</v>
      </c>
      <c r="R33" t="s">
        <v>1446</v>
      </c>
    </row>
    <row r="34" spans="10:18" x14ac:dyDescent="0.25">
      <c r="J34" s="67" t="s">
        <v>84</v>
      </c>
      <c r="K34" s="124">
        <v>185</v>
      </c>
      <c r="M34" s="67" t="s">
        <v>66</v>
      </c>
      <c r="N34" s="124">
        <v>146</v>
      </c>
      <c r="P34" s="67" t="s">
        <v>115</v>
      </c>
      <c r="Q34" s="124">
        <v>31</v>
      </c>
    </row>
    <row r="35" spans="10:18" x14ac:dyDescent="0.25">
      <c r="J35" s="68" t="s">
        <v>1115</v>
      </c>
      <c r="K35" s="64">
        <v>343</v>
      </c>
      <c r="M35" s="67" t="s">
        <v>79</v>
      </c>
      <c r="N35" s="124">
        <v>14</v>
      </c>
      <c r="P35" s="67" t="s">
        <v>220</v>
      </c>
      <c r="Q35" s="124">
        <v>2</v>
      </c>
    </row>
    <row r="36" spans="10:18" x14ac:dyDescent="0.25">
      <c r="M36" s="68" t="s">
        <v>1115</v>
      </c>
      <c r="N36" s="64">
        <v>343</v>
      </c>
      <c r="P36" s="67" t="s">
        <v>1422</v>
      </c>
      <c r="Q36" s="124">
        <v>14</v>
      </c>
    </row>
    <row r="37" spans="10:18" x14ac:dyDescent="0.25">
      <c r="P37" s="142" t="s">
        <v>109</v>
      </c>
      <c r="Q37" s="124">
        <v>3</v>
      </c>
    </row>
    <row r="38" spans="10:18" x14ac:dyDescent="0.25">
      <c r="J38" s="64" t="s">
        <v>1119</v>
      </c>
      <c r="K38" s="64" t="s">
        <v>1414</v>
      </c>
      <c r="M38" s="64" t="s">
        <v>1119</v>
      </c>
      <c r="N38" s="64" t="s">
        <v>1414</v>
      </c>
      <c r="P38" s="67" t="s">
        <v>1425</v>
      </c>
      <c r="Q38" s="124">
        <v>1</v>
      </c>
    </row>
    <row r="39" spans="10:18" x14ac:dyDescent="0.25">
      <c r="J39" s="125" t="s">
        <v>13</v>
      </c>
      <c r="M39" s="126" t="s">
        <v>29</v>
      </c>
      <c r="P39" s="67" t="s">
        <v>1428</v>
      </c>
      <c r="Q39" s="124">
        <v>1</v>
      </c>
    </row>
    <row r="40" spans="10:18" x14ac:dyDescent="0.25">
      <c r="J40" s="62" t="s">
        <v>1116</v>
      </c>
      <c r="K40" s="65" t="s">
        <v>1418</v>
      </c>
      <c r="M40" s="62" t="s">
        <v>1116</v>
      </c>
      <c r="N40" s="65" t="s">
        <v>1418</v>
      </c>
      <c r="P40" s="142" t="s">
        <v>1427</v>
      </c>
      <c r="Q40" s="124">
        <v>1</v>
      </c>
    </row>
    <row r="41" spans="10:18" x14ac:dyDescent="0.25">
      <c r="J41" s="66" t="s">
        <v>64</v>
      </c>
      <c r="K41" s="65">
        <v>257</v>
      </c>
      <c r="M41" s="66" t="s">
        <v>65</v>
      </c>
      <c r="N41" s="65">
        <v>146</v>
      </c>
      <c r="P41" s="67" t="s">
        <v>1423</v>
      </c>
      <c r="Q41" s="124">
        <v>1</v>
      </c>
    </row>
    <row r="42" spans="10:18" x14ac:dyDescent="0.25">
      <c r="J42" s="67" t="s">
        <v>78</v>
      </c>
      <c r="K42" s="124">
        <v>15</v>
      </c>
      <c r="M42" s="67" t="s">
        <v>101</v>
      </c>
      <c r="N42" s="124">
        <v>5</v>
      </c>
      <c r="P42" s="142" t="s">
        <v>137</v>
      </c>
      <c r="Q42" s="124">
        <v>8</v>
      </c>
    </row>
    <row r="43" spans="10:18" x14ac:dyDescent="0.25">
      <c r="J43" s="67" t="s">
        <v>84</v>
      </c>
      <c r="K43" s="124">
        <v>71</v>
      </c>
      <c r="M43" s="67" t="s">
        <v>66</v>
      </c>
      <c r="N43" s="124">
        <v>178</v>
      </c>
      <c r="P43" s="67" t="s">
        <v>1424</v>
      </c>
      <c r="Q43" s="124">
        <v>1</v>
      </c>
    </row>
    <row r="44" spans="10:18" x14ac:dyDescent="0.25">
      <c r="J44" s="68" t="s">
        <v>1115</v>
      </c>
      <c r="K44" s="64">
        <v>343</v>
      </c>
      <c r="M44" s="67" t="s">
        <v>79</v>
      </c>
      <c r="N44" s="124">
        <v>14</v>
      </c>
      <c r="P44" s="67" t="s">
        <v>978</v>
      </c>
      <c r="Q44" s="124">
        <v>1</v>
      </c>
    </row>
    <row r="45" spans="10:18" x14ac:dyDescent="0.25">
      <c r="M45" s="68" t="s">
        <v>1115</v>
      </c>
      <c r="N45" s="64">
        <v>343</v>
      </c>
      <c r="P45" s="67" t="s">
        <v>259</v>
      </c>
      <c r="Q45" s="124">
        <v>5</v>
      </c>
    </row>
    <row r="46" spans="10:18" x14ac:dyDescent="0.25">
      <c r="P46" s="67" t="s">
        <v>252</v>
      </c>
      <c r="Q46" s="124">
        <v>14</v>
      </c>
    </row>
    <row r="47" spans="10:18" x14ac:dyDescent="0.25">
      <c r="J47" s="64" t="s">
        <v>1119</v>
      </c>
      <c r="K47" s="64" t="s">
        <v>1414</v>
      </c>
      <c r="M47" s="64" t="s">
        <v>1119</v>
      </c>
      <c r="N47" s="64" t="s">
        <v>1414</v>
      </c>
      <c r="P47" s="67" t="s">
        <v>247</v>
      </c>
      <c r="Q47" s="124">
        <v>9</v>
      </c>
    </row>
    <row r="48" spans="10:18" x14ac:dyDescent="0.25">
      <c r="J48" s="125" t="s">
        <v>14</v>
      </c>
      <c r="M48" s="126" t="s">
        <v>30</v>
      </c>
      <c r="P48" s="67" t="s">
        <v>1426</v>
      </c>
      <c r="Q48" s="124">
        <v>1</v>
      </c>
    </row>
    <row r="49" spans="10:18" x14ac:dyDescent="0.25">
      <c r="J49" s="62" t="s">
        <v>1116</v>
      </c>
      <c r="K49" s="65" t="s">
        <v>1418</v>
      </c>
      <c r="M49" s="62" t="s">
        <v>1116</v>
      </c>
      <c r="N49" s="65" t="s">
        <v>1418</v>
      </c>
      <c r="P49" s="67" t="s">
        <v>1455</v>
      </c>
      <c r="Q49" s="124">
        <v>1</v>
      </c>
      <c r="R49" s="143" t="s">
        <v>320</v>
      </c>
    </row>
    <row r="50" spans="10:18" x14ac:dyDescent="0.25">
      <c r="J50" s="66" t="s">
        <v>64</v>
      </c>
      <c r="K50" s="65">
        <v>229</v>
      </c>
      <c r="M50" s="66" t="s">
        <v>65</v>
      </c>
      <c r="N50" s="65">
        <v>181</v>
      </c>
      <c r="P50" s="68" t="s">
        <v>1115</v>
      </c>
      <c r="Q50" s="64">
        <v>343</v>
      </c>
    </row>
    <row r="51" spans="10:18" x14ac:dyDescent="0.25">
      <c r="J51" s="67" t="s">
        <v>78</v>
      </c>
      <c r="K51" s="124">
        <v>40</v>
      </c>
      <c r="M51" s="67" t="s">
        <v>101</v>
      </c>
      <c r="N51" s="124">
        <v>5</v>
      </c>
    </row>
    <row r="52" spans="10:18" x14ac:dyDescent="0.25">
      <c r="J52" s="67" t="s">
        <v>84</v>
      </c>
      <c r="K52" s="124">
        <v>74</v>
      </c>
      <c r="M52" s="67" t="s">
        <v>66</v>
      </c>
      <c r="N52" s="124">
        <v>149</v>
      </c>
    </row>
    <row r="53" spans="10:18" x14ac:dyDescent="0.25">
      <c r="J53" s="68" t="s">
        <v>1115</v>
      </c>
      <c r="K53" s="64">
        <v>343</v>
      </c>
      <c r="M53" s="67" t="s">
        <v>79</v>
      </c>
      <c r="N53" s="124">
        <v>8</v>
      </c>
    </row>
    <row r="54" spans="10:18" x14ac:dyDescent="0.25">
      <c r="M54" s="68" t="s">
        <v>1115</v>
      </c>
      <c r="N54" s="64">
        <v>343</v>
      </c>
      <c r="P54" s="94" t="s">
        <v>1119</v>
      </c>
      <c r="Q54" s="64" t="s">
        <v>1414</v>
      </c>
    </row>
    <row r="55" spans="10:18" x14ac:dyDescent="0.25">
      <c r="P55" s="126" t="s">
        <v>1373</v>
      </c>
    </row>
    <row r="56" spans="10:18" x14ac:dyDescent="0.25">
      <c r="J56" s="64" t="s">
        <v>1119</v>
      </c>
      <c r="K56" s="64" t="s">
        <v>1414</v>
      </c>
      <c r="M56" s="64" t="s">
        <v>1119</v>
      </c>
      <c r="N56" s="64" t="s">
        <v>1414</v>
      </c>
      <c r="P56" s="63" t="s">
        <v>1116</v>
      </c>
      <c r="Q56" s="65" t="s">
        <v>1418</v>
      </c>
    </row>
    <row r="57" spans="10:18" x14ac:dyDescent="0.25">
      <c r="J57" s="125" t="s">
        <v>15</v>
      </c>
      <c r="M57" s="126" t="s">
        <v>31</v>
      </c>
      <c r="P57" s="66" t="s">
        <v>169</v>
      </c>
      <c r="Q57" s="65">
        <v>29</v>
      </c>
      <c r="R57" t="s">
        <v>1447</v>
      </c>
    </row>
    <row r="58" spans="10:18" x14ac:dyDescent="0.25">
      <c r="J58" s="62" t="s">
        <v>1116</v>
      </c>
      <c r="K58" s="65" t="s">
        <v>1418</v>
      </c>
      <c r="M58" s="62" t="s">
        <v>1116</v>
      </c>
      <c r="N58" s="65" t="s">
        <v>1418</v>
      </c>
      <c r="P58" s="67" t="s">
        <v>69</v>
      </c>
      <c r="Q58" s="124">
        <v>148</v>
      </c>
      <c r="R58" t="s">
        <v>1447</v>
      </c>
    </row>
    <row r="59" spans="10:18" x14ac:dyDescent="0.25">
      <c r="J59" s="66" t="s">
        <v>64</v>
      </c>
      <c r="K59" s="65">
        <v>115</v>
      </c>
      <c r="M59" s="66" t="s">
        <v>65</v>
      </c>
      <c r="N59" s="65">
        <v>109</v>
      </c>
      <c r="P59" s="67" t="s">
        <v>87</v>
      </c>
      <c r="Q59" s="124">
        <v>166</v>
      </c>
      <c r="R59" t="s">
        <v>1448</v>
      </c>
    </row>
    <row r="60" spans="10:18" x14ac:dyDescent="0.25">
      <c r="J60" s="67" t="s">
        <v>78</v>
      </c>
      <c r="K60" s="124">
        <v>38</v>
      </c>
      <c r="M60" s="67" t="s">
        <v>101</v>
      </c>
      <c r="N60" s="124">
        <v>5</v>
      </c>
      <c r="P60" s="68" t="s">
        <v>1115</v>
      </c>
      <c r="Q60" s="64">
        <v>343</v>
      </c>
    </row>
    <row r="61" spans="10:18" x14ac:dyDescent="0.25">
      <c r="J61" s="67" t="s">
        <v>84</v>
      </c>
      <c r="K61" s="124">
        <v>190</v>
      </c>
      <c r="M61" s="67" t="s">
        <v>66</v>
      </c>
      <c r="N61" s="124">
        <v>207</v>
      </c>
    </row>
    <row r="62" spans="10:18" x14ac:dyDescent="0.25">
      <c r="J62" s="68" t="s">
        <v>1115</v>
      </c>
      <c r="K62" s="64">
        <v>343</v>
      </c>
      <c r="M62" s="67" t="s">
        <v>79</v>
      </c>
      <c r="N62" s="124">
        <v>22</v>
      </c>
      <c r="P62" s="94" t="s">
        <v>1119</v>
      </c>
      <c r="Q62" s="64" t="s">
        <v>1414</v>
      </c>
    </row>
    <row r="63" spans="10:18" x14ac:dyDescent="0.25">
      <c r="M63" s="68" t="s">
        <v>1115</v>
      </c>
      <c r="N63" s="64">
        <v>343</v>
      </c>
      <c r="P63" s="126" t="s">
        <v>1376</v>
      </c>
    </row>
    <row r="64" spans="10:18" x14ac:dyDescent="0.25">
      <c r="P64" s="63" t="s">
        <v>1116</v>
      </c>
      <c r="Q64" s="65" t="s">
        <v>1418</v>
      </c>
    </row>
    <row r="65" spans="10:18" x14ac:dyDescent="0.25">
      <c r="J65" s="64" t="s">
        <v>1119</v>
      </c>
      <c r="K65" s="64" t="s">
        <v>1414</v>
      </c>
      <c r="M65" s="64" t="s">
        <v>1119</v>
      </c>
      <c r="N65" s="64" t="s">
        <v>1414</v>
      </c>
      <c r="P65" s="66" t="s">
        <v>80</v>
      </c>
      <c r="Q65" s="65">
        <v>49</v>
      </c>
      <c r="R65" s="143" t="s">
        <v>1450</v>
      </c>
    </row>
    <row r="66" spans="10:18" x14ac:dyDescent="0.25">
      <c r="J66" s="125" t="s">
        <v>16</v>
      </c>
      <c r="M66" s="126" t="s">
        <v>32</v>
      </c>
      <c r="P66" s="67" t="s">
        <v>67</v>
      </c>
      <c r="Q66" s="124">
        <v>53</v>
      </c>
      <c r="R66" s="143" t="s">
        <v>1450</v>
      </c>
    </row>
    <row r="67" spans="10:18" x14ac:dyDescent="0.25">
      <c r="J67" s="62" t="s">
        <v>1116</v>
      </c>
      <c r="K67" s="65" t="s">
        <v>1418</v>
      </c>
      <c r="M67" s="62" t="s">
        <v>1116</v>
      </c>
      <c r="N67" s="65" t="s">
        <v>1418</v>
      </c>
      <c r="P67" s="67" t="s">
        <v>70</v>
      </c>
      <c r="Q67" s="124">
        <v>139</v>
      </c>
      <c r="R67" t="s">
        <v>1451</v>
      </c>
    </row>
    <row r="68" spans="10:18" x14ac:dyDescent="0.25">
      <c r="J68" s="66" t="s">
        <v>64</v>
      </c>
      <c r="K68" s="65">
        <v>243</v>
      </c>
      <c r="M68" s="66" t="s">
        <v>65</v>
      </c>
      <c r="N68" s="65">
        <v>167</v>
      </c>
      <c r="P68" s="67" t="s">
        <v>85</v>
      </c>
      <c r="Q68" s="124">
        <v>16</v>
      </c>
      <c r="R68" s="143" t="s">
        <v>1450</v>
      </c>
    </row>
    <row r="69" spans="10:18" x14ac:dyDescent="0.25">
      <c r="J69" s="67" t="s">
        <v>78</v>
      </c>
      <c r="K69" s="124">
        <v>27</v>
      </c>
      <c r="M69" s="67" t="s">
        <v>101</v>
      </c>
      <c r="N69" s="124">
        <v>5</v>
      </c>
      <c r="P69" s="67" t="s">
        <v>93</v>
      </c>
      <c r="Q69" s="124">
        <v>86</v>
      </c>
      <c r="R69" t="s">
        <v>1449</v>
      </c>
    </row>
    <row r="70" spans="10:18" x14ac:dyDescent="0.25">
      <c r="J70" s="67" t="s">
        <v>84</v>
      </c>
      <c r="K70" s="124">
        <v>73</v>
      </c>
      <c r="M70" s="67" t="s">
        <v>66</v>
      </c>
      <c r="N70" s="124">
        <v>166</v>
      </c>
      <c r="P70" s="68" t="s">
        <v>1115</v>
      </c>
      <c r="Q70" s="64">
        <v>343</v>
      </c>
    </row>
    <row r="71" spans="10:18" x14ac:dyDescent="0.25">
      <c r="J71" s="68" t="s">
        <v>1115</v>
      </c>
      <c r="K71" s="64">
        <v>343</v>
      </c>
      <c r="M71" s="67" t="s">
        <v>79</v>
      </c>
      <c r="N71" s="124">
        <v>5</v>
      </c>
    </row>
    <row r="72" spans="10:18" x14ac:dyDescent="0.25">
      <c r="M72" s="68" t="s">
        <v>1115</v>
      </c>
      <c r="N72" s="64">
        <v>343</v>
      </c>
      <c r="P72" s="94" t="s">
        <v>1119</v>
      </c>
      <c r="Q72" s="64" t="s">
        <v>1414</v>
      </c>
    </row>
    <row r="73" spans="10:18" x14ac:dyDescent="0.25">
      <c r="P73" s="126" t="s">
        <v>1379</v>
      </c>
    </row>
    <row r="74" spans="10:18" x14ac:dyDescent="0.25">
      <c r="J74" s="64" t="s">
        <v>1119</v>
      </c>
      <c r="K74" s="64" t="s">
        <v>1414</v>
      </c>
      <c r="M74" s="64" t="s">
        <v>1119</v>
      </c>
      <c r="N74" s="64" t="s">
        <v>1414</v>
      </c>
      <c r="P74" s="63" t="s">
        <v>1116</v>
      </c>
      <c r="Q74" s="65" t="s">
        <v>1418</v>
      </c>
    </row>
    <row r="75" spans="10:18" x14ac:dyDescent="0.25">
      <c r="J75" s="125" t="s">
        <v>17</v>
      </c>
      <c r="M75" s="126" t="s">
        <v>33</v>
      </c>
      <c r="P75" s="66" t="s">
        <v>80</v>
      </c>
      <c r="Q75" s="65">
        <v>32</v>
      </c>
      <c r="R75" t="s">
        <v>1452</v>
      </c>
    </row>
    <row r="76" spans="10:18" x14ac:dyDescent="0.25">
      <c r="J76" s="62" t="s">
        <v>1116</v>
      </c>
      <c r="K76" s="65" t="s">
        <v>1418</v>
      </c>
      <c r="M76" s="62" t="s">
        <v>1116</v>
      </c>
      <c r="N76" s="65" t="s">
        <v>1418</v>
      </c>
      <c r="P76" s="67" t="s">
        <v>67</v>
      </c>
      <c r="Q76" s="124">
        <v>27</v>
      </c>
      <c r="R76" s="143" t="s">
        <v>1453</v>
      </c>
    </row>
    <row r="77" spans="10:18" x14ac:dyDescent="0.25">
      <c r="J77" s="66" t="s">
        <v>64</v>
      </c>
      <c r="K77" s="65">
        <v>316</v>
      </c>
      <c r="M77" s="66" t="s">
        <v>65</v>
      </c>
      <c r="N77" s="65">
        <v>119</v>
      </c>
      <c r="P77" s="67" t="s">
        <v>469</v>
      </c>
      <c r="Q77" s="124">
        <v>9</v>
      </c>
      <c r="R77" s="143" t="s">
        <v>1453</v>
      </c>
    </row>
    <row r="78" spans="10:18" x14ac:dyDescent="0.25">
      <c r="J78" s="67" t="s">
        <v>78</v>
      </c>
      <c r="K78" s="124">
        <v>7</v>
      </c>
      <c r="M78" s="67" t="s">
        <v>101</v>
      </c>
      <c r="N78" s="124">
        <v>3</v>
      </c>
      <c r="P78" s="67" t="s">
        <v>94</v>
      </c>
      <c r="Q78" s="124">
        <v>1</v>
      </c>
      <c r="R78" s="143" t="s">
        <v>1453</v>
      </c>
    </row>
    <row r="79" spans="10:18" x14ac:dyDescent="0.25">
      <c r="J79" s="67" t="s">
        <v>84</v>
      </c>
      <c r="K79" s="124">
        <v>20</v>
      </c>
      <c r="M79" s="67" t="s">
        <v>66</v>
      </c>
      <c r="N79" s="124">
        <v>179</v>
      </c>
      <c r="P79" s="67" t="s">
        <v>71</v>
      </c>
      <c r="Q79" s="124">
        <v>218</v>
      </c>
      <c r="R79" t="s">
        <v>1452</v>
      </c>
    </row>
    <row r="80" spans="10:18" x14ac:dyDescent="0.25">
      <c r="J80" s="68" t="s">
        <v>1115</v>
      </c>
      <c r="K80" s="64">
        <v>343</v>
      </c>
      <c r="M80" s="67" t="s">
        <v>79</v>
      </c>
      <c r="N80" s="124">
        <v>42</v>
      </c>
      <c r="P80" s="67" t="s">
        <v>154</v>
      </c>
      <c r="Q80" s="124">
        <v>4</v>
      </c>
      <c r="R80" s="143" t="s">
        <v>1453</v>
      </c>
    </row>
    <row r="81" spans="10:18" x14ac:dyDescent="0.25">
      <c r="M81" s="68" t="s">
        <v>1115</v>
      </c>
      <c r="N81" s="64">
        <v>343</v>
      </c>
      <c r="P81" s="67" t="s">
        <v>132</v>
      </c>
      <c r="Q81" s="124">
        <v>52</v>
      </c>
      <c r="R81" t="s">
        <v>1452</v>
      </c>
    </row>
    <row r="82" spans="10:18" x14ac:dyDescent="0.25">
      <c r="P82" s="68" t="s">
        <v>1115</v>
      </c>
      <c r="Q82" s="64">
        <v>343</v>
      </c>
    </row>
    <row r="83" spans="10:18" x14ac:dyDescent="0.25">
      <c r="J83" s="64" t="s">
        <v>1119</v>
      </c>
      <c r="K83" s="64" t="s">
        <v>1414</v>
      </c>
      <c r="M83" s="64" t="s">
        <v>1119</v>
      </c>
      <c r="N83" s="64" t="s">
        <v>1414</v>
      </c>
    </row>
    <row r="84" spans="10:18" ht="12.45" customHeight="1" x14ac:dyDescent="0.25">
      <c r="J84" s="125" t="s">
        <v>18</v>
      </c>
      <c r="M84" s="126" t="s">
        <v>34</v>
      </c>
      <c r="P84" s="94" t="s">
        <v>1119</v>
      </c>
      <c r="Q84" s="64" t="s">
        <v>1414</v>
      </c>
    </row>
    <row r="85" spans="10:18" x14ac:dyDescent="0.25">
      <c r="J85" s="62" t="s">
        <v>1116</v>
      </c>
      <c r="K85" s="65" t="s">
        <v>1418</v>
      </c>
      <c r="M85" s="62" t="s">
        <v>1116</v>
      </c>
      <c r="N85" s="65" t="s">
        <v>1418</v>
      </c>
      <c r="P85" s="126" t="s">
        <v>1433</v>
      </c>
    </row>
    <row r="86" spans="10:18" x14ac:dyDescent="0.25">
      <c r="J86" s="66" t="s">
        <v>64</v>
      </c>
      <c r="K86" s="65">
        <v>263</v>
      </c>
      <c r="M86" s="66" t="s">
        <v>65</v>
      </c>
      <c r="N86" s="65">
        <v>20</v>
      </c>
      <c r="P86" s="63" t="s">
        <v>1116</v>
      </c>
      <c r="Q86" s="65" t="s">
        <v>1418</v>
      </c>
    </row>
    <row r="87" spans="10:18" x14ac:dyDescent="0.25">
      <c r="J87" s="67" t="s">
        <v>78</v>
      </c>
      <c r="K87" s="124">
        <v>24</v>
      </c>
      <c r="M87" s="67" t="s">
        <v>101</v>
      </c>
      <c r="N87" s="124">
        <v>125</v>
      </c>
      <c r="P87" s="66" t="s">
        <v>72</v>
      </c>
      <c r="Q87" s="65">
        <v>135</v>
      </c>
      <c r="R87" t="s">
        <v>1454</v>
      </c>
    </row>
    <row r="88" spans="10:18" x14ac:dyDescent="0.25">
      <c r="J88" s="67" t="s">
        <v>84</v>
      </c>
      <c r="K88" s="124">
        <v>56</v>
      </c>
      <c r="M88" s="67" t="s">
        <v>66</v>
      </c>
      <c r="N88" s="124">
        <v>51</v>
      </c>
      <c r="P88" s="67" t="s">
        <v>73</v>
      </c>
      <c r="Q88" s="124">
        <v>149</v>
      </c>
      <c r="R88" t="s">
        <v>226</v>
      </c>
    </row>
    <row r="89" spans="10:18" x14ac:dyDescent="0.25">
      <c r="J89" s="68" t="s">
        <v>1115</v>
      </c>
      <c r="K89" s="64">
        <v>343</v>
      </c>
      <c r="M89" s="67" t="s">
        <v>79</v>
      </c>
      <c r="N89" s="124">
        <v>147</v>
      </c>
      <c r="P89" s="67" t="s">
        <v>63</v>
      </c>
      <c r="Q89" s="124">
        <v>59</v>
      </c>
      <c r="R89" t="s">
        <v>1454</v>
      </c>
    </row>
    <row r="90" spans="10:18" x14ac:dyDescent="0.25">
      <c r="M90" s="68" t="s">
        <v>1115</v>
      </c>
      <c r="N90" s="64">
        <v>343</v>
      </c>
      <c r="P90" s="68" t="s">
        <v>1115</v>
      </c>
      <c r="Q90" s="64">
        <v>343</v>
      </c>
    </row>
    <row r="92" spans="10:18" ht="15" customHeight="1" x14ac:dyDescent="0.25">
      <c r="J92" s="64" t="s">
        <v>1119</v>
      </c>
      <c r="K92" s="64" t="s">
        <v>1414</v>
      </c>
      <c r="M92" s="64" t="s">
        <v>1119</v>
      </c>
      <c r="N92" s="64" t="s">
        <v>1414</v>
      </c>
      <c r="P92" s="94" t="s">
        <v>1119</v>
      </c>
      <c r="Q92" s="64" t="s">
        <v>1414</v>
      </c>
    </row>
    <row r="93" spans="10:18" x14ac:dyDescent="0.25">
      <c r="J93" s="125" t="s">
        <v>19</v>
      </c>
      <c r="M93" s="126" t="s">
        <v>35</v>
      </c>
      <c r="P93" s="126" t="s">
        <v>1434</v>
      </c>
    </row>
    <row r="94" spans="10:18" x14ac:dyDescent="0.25">
      <c r="J94" s="62" t="s">
        <v>1116</v>
      </c>
      <c r="K94" s="65" t="s">
        <v>1418</v>
      </c>
      <c r="M94" s="62" t="s">
        <v>1116</v>
      </c>
      <c r="N94" s="65" t="s">
        <v>1418</v>
      </c>
      <c r="P94" s="63" t="s">
        <v>1116</v>
      </c>
      <c r="Q94" s="65" t="s">
        <v>1418</v>
      </c>
    </row>
    <row r="95" spans="10:18" x14ac:dyDescent="0.25">
      <c r="J95" s="66" t="s">
        <v>64</v>
      </c>
      <c r="K95" s="65">
        <v>292</v>
      </c>
      <c r="M95" s="66" t="s">
        <v>65</v>
      </c>
      <c r="N95" s="65">
        <v>175</v>
      </c>
      <c r="P95" s="66" t="s">
        <v>72</v>
      </c>
      <c r="Q95" s="65">
        <v>139</v>
      </c>
      <c r="R95" t="s">
        <v>1454</v>
      </c>
    </row>
    <row r="96" spans="10:18" x14ac:dyDescent="0.25">
      <c r="J96" s="67" t="s">
        <v>78</v>
      </c>
      <c r="K96" s="124">
        <v>19</v>
      </c>
      <c r="M96" s="67" t="s">
        <v>101</v>
      </c>
      <c r="N96" s="124">
        <v>8</v>
      </c>
      <c r="P96" s="67" t="s">
        <v>73</v>
      </c>
      <c r="Q96" s="124">
        <v>145</v>
      </c>
      <c r="R96" t="s">
        <v>226</v>
      </c>
    </row>
    <row r="97" spans="10:18" x14ac:dyDescent="0.25">
      <c r="J97" s="67" t="s">
        <v>84</v>
      </c>
      <c r="K97" s="124">
        <v>32</v>
      </c>
      <c r="M97" s="67" t="s">
        <v>66</v>
      </c>
      <c r="N97" s="124">
        <v>149</v>
      </c>
      <c r="P97" s="67" t="s">
        <v>63</v>
      </c>
      <c r="Q97" s="124">
        <v>59</v>
      </c>
      <c r="R97" t="s">
        <v>1454</v>
      </c>
    </row>
    <row r="98" spans="10:18" x14ac:dyDescent="0.25">
      <c r="J98" s="68" t="s">
        <v>1115</v>
      </c>
      <c r="K98" s="64">
        <v>343</v>
      </c>
      <c r="M98" s="67" t="s">
        <v>79</v>
      </c>
      <c r="N98" s="124">
        <v>11</v>
      </c>
      <c r="P98" s="68" t="s">
        <v>1115</v>
      </c>
      <c r="Q98" s="64">
        <v>343</v>
      </c>
    </row>
    <row r="99" spans="10:18" x14ac:dyDescent="0.25">
      <c r="M99" s="68" t="s">
        <v>1115</v>
      </c>
      <c r="N99" s="64">
        <v>343</v>
      </c>
    </row>
    <row r="100" spans="10:18" ht="13.95" customHeight="1" x14ac:dyDescent="0.25">
      <c r="P100" s="94" t="s">
        <v>1119</v>
      </c>
      <c r="Q100" s="64" t="s">
        <v>1414</v>
      </c>
    </row>
    <row r="101" spans="10:18" x14ac:dyDescent="0.25">
      <c r="J101" s="64" t="s">
        <v>1119</v>
      </c>
      <c r="K101" s="64" t="s">
        <v>1414</v>
      </c>
      <c r="M101" s="64" t="s">
        <v>1119</v>
      </c>
      <c r="N101" s="64" t="s">
        <v>1414</v>
      </c>
      <c r="P101" s="126" t="s">
        <v>1435</v>
      </c>
    </row>
    <row r="102" spans="10:18" x14ac:dyDescent="0.25">
      <c r="J102" s="125" t="s">
        <v>20</v>
      </c>
      <c r="M102" s="126" t="s">
        <v>36</v>
      </c>
      <c r="P102" s="63" t="s">
        <v>1116</v>
      </c>
      <c r="Q102" s="65" t="s">
        <v>1418</v>
      </c>
    </row>
    <row r="103" spans="10:18" x14ac:dyDescent="0.25">
      <c r="J103" s="62" t="s">
        <v>1116</v>
      </c>
      <c r="K103" s="65" t="s">
        <v>1418</v>
      </c>
      <c r="M103" s="62" t="s">
        <v>1116</v>
      </c>
      <c r="N103" s="65" t="s">
        <v>1418</v>
      </c>
      <c r="P103" s="66" t="s">
        <v>72</v>
      </c>
      <c r="Q103" s="65">
        <v>151</v>
      </c>
      <c r="R103" t="s">
        <v>1454</v>
      </c>
    </row>
    <row r="104" spans="10:18" x14ac:dyDescent="0.25">
      <c r="J104" s="66" t="s">
        <v>64</v>
      </c>
      <c r="K104" s="65">
        <v>204</v>
      </c>
      <c r="M104" s="66" t="s">
        <v>65</v>
      </c>
      <c r="N104" s="65">
        <v>148</v>
      </c>
      <c r="P104" s="67" t="s">
        <v>73</v>
      </c>
      <c r="Q104" s="124">
        <v>83</v>
      </c>
      <c r="R104" t="s">
        <v>226</v>
      </c>
    </row>
    <row r="105" spans="10:18" x14ac:dyDescent="0.25">
      <c r="J105" s="67" t="s">
        <v>78</v>
      </c>
      <c r="K105" s="124">
        <v>30</v>
      </c>
      <c r="M105" s="67" t="s">
        <v>101</v>
      </c>
      <c r="N105" s="124">
        <v>7</v>
      </c>
      <c r="P105" s="67" t="s">
        <v>63</v>
      </c>
      <c r="Q105" s="124">
        <v>109</v>
      </c>
      <c r="R105" t="s">
        <v>1454</v>
      </c>
    </row>
    <row r="106" spans="10:18" x14ac:dyDescent="0.25">
      <c r="J106" s="67" t="s">
        <v>84</v>
      </c>
      <c r="K106" s="124">
        <v>109</v>
      </c>
      <c r="M106" s="67" t="s">
        <v>66</v>
      </c>
      <c r="N106" s="124">
        <v>174</v>
      </c>
      <c r="P106" s="68" t="s">
        <v>1115</v>
      </c>
      <c r="Q106" s="64">
        <v>343</v>
      </c>
    </row>
    <row r="107" spans="10:18" x14ac:dyDescent="0.25">
      <c r="J107" s="68" t="s">
        <v>1115</v>
      </c>
      <c r="K107" s="64">
        <v>343</v>
      </c>
      <c r="M107" s="67" t="s">
        <v>79</v>
      </c>
      <c r="N107" s="124">
        <v>14</v>
      </c>
    </row>
    <row r="108" spans="10:18" ht="12" customHeight="1" x14ac:dyDescent="0.25">
      <c r="M108" s="68" t="s">
        <v>1115</v>
      </c>
      <c r="N108" s="64">
        <v>343</v>
      </c>
      <c r="P108" s="94" t="s">
        <v>1119</v>
      </c>
      <c r="Q108" s="64" t="s">
        <v>1414</v>
      </c>
    </row>
    <row r="109" spans="10:18" x14ac:dyDescent="0.25">
      <c r="P109" s="126" t="s">
        <v>1436</v>
      </c>
    </row>
    <row r="110" spans="10:18" x14ac:dyDescent="0.25">
      <c r="J110" s="64" t="s">
        <v>1119</v>
      </c>
      <c r="K110" s="64" t="s">
        <v>1414</v>
      </c>
      <c r="M110" s="64" t="s">
        <v>1119</v>
      </c>
      <c r="N110" s="64" t="s">
        <v>1414</v>
      </c>
      <c r="P110" s="63" t="s">
        <v>1116</v>
      </c>
      <c r="Q110" s="65" t="s">
        <v>1418</v>
      </c>
    </row>
    <row r="111" spans="10:18" x14ac:dyDescent="0.25">
      <c r="J111" s="125" t="s">
        <v>21</v>
      </c>
      <c r="M111" s="126" t="s">
        <v>37</v>
      </c>
      <c r="P111" s="66" t="s">
        <v>72</v>
      </c>
      <c r="Q111" s="65">
        <v>171</v>
      </c>
      <c r="R111" t="s">
        <v>1454</v>
      </c>
    </row>
    <row r="112" spans="10:18" x14ac:dyDescent="0.25">
      <c r="J112" s="62" t="s">
        <v>1116</v>
      </c>
      <c r="K112" s="65" t="s">
        <v>1418</v>
      </c>
      <c r="M112" s="62" t="s">
        <v>1116</v>
      </c>
      <c r="N112" s="65" t="s">
        <v>1418</v>
      </c>
      <c r="P112" s="67" t="s">
        <v>73</v>
      </c>
      <c r="Q112" s="124">
        <v>63</v>
      </c>
      <c r="R112" t="s">
        <v>226</v>
      </c>
    </row>
    <row r="113" spans="10:18" x14ac:dyDescent="0.25">
      <c r="J113" s="66" t="s">
        <v>64</v>
      </c>
      <c r="K113" s="65">
        <v>270</v>
      </c>
      <c r="M113" s="66" t="s">
        <v>65</v>
      </c>
      <c r="N113" s="65">
        <v>132</v>
      </c>
      <c r="P113" s="67" t="s">
        <v>63</v>
      </c>
      <c r="Q113" s="124">
        <v>109</v>
      </c>
      <c r="R113" t="s">
        <v>1454</v>
      </c>
    </row>
    <row r="114" spans="10:18" x14ac:dyDescent="0.25">
      <c r="J114" s="67" t="s">
        <v>78</v>
      </c>
      <c r="K114" s="124">
        <v>9</v>
      </c>
      <c r="M114" s="67" t="s">
        <v>101</v>
      </c>
      <c r="N114" s="124">
        <v>6</v>
      </c>
      <c r="P114" s="68" t="s">
        <v>1115</v>
      </c>
      <c r="Q114" s="64">
        <v>343</v>
      </c>
    </row>
    <row r="115" spans="10:18" x14ac:dyDescent="0.25">
      <c r="J115" s="67" t="s">
        <v>84</v>
      </c>
      <c r="K115" s="124">
        <v>64</v>
      </c>
      <c r="M115" s="67" t="s">
        <v>66</v>
      </c>
      <c r="N115" s="124">
        <v>176</v>
      </c>
    </row>
    <row r="116" spans="10:18" x14ac:dyDescent="0.25">
      <c r="J116" s="68" t="s">
        <v>1115</v>
      </c>
      <c r="K116" s="64">
        <v>343</v>
      </c>
      <c r="M116" s="67" t="s">
        <v>79</v>
      </c>
      <c r="N116" s="124">
        <v>29</v>
      </c>
      <c r="P116" s="94" t="s">
        <v>1119</v>
      </c>
      <c r="Q116" s="64" t="s">
        <v>1414</v>
      </c>
    </row>
    <row r="117" spans="10:18" x14ac:dyDescent="0.25">
      <c r="M117" s="68" t="s">
        <v>1115</v>
      </c>
      <c r="N117" s="64">
        <v>343</v>
      </c>
      <c r="P117" s="126" t="s">
        <v>1437</v>
      </c>
    </row>
    <row r="118" spans="10:18" x14ac:dyDescent="0.25">
      <c r="P118" s="63" t="s">
        <v>1116</v>
      </c>
      <c r="Q118" s="65" t="s">
        <v>1418</v>
      </c>
    </row>
    <row r="119" spans="10:18" x14ac:dyDescent="0.25">
      <c r="J119" s="64" t="s">
        <v>1119</v>
      </c>
      <c r="K119" s="64" t="s">
        <v>1414</v>
      </c>
      <c r="M119" s="64" t="s">
        <v>1119</v>
      </c>
      <c r="N119" s="64" t="s">
        <v>1414</v>
      </c>
      <c r="P119" s="66" t="s">
        <v>72</v>
      </c>
      <c r="Q119" s="65">
        <v>148</v>
      </c>
      <c r="R119" t="s">
        <v>1454</v>
      </c>
    </row>
    <row r="120" spans="10:18" x14ac:dyDescent="0.25">
      <c r="J120" s="125" t="s">
        <v>22</v>
      </c>
      <c r="M120" s="126" t="s">
        <v>38</v>
      </c>
      <c r="P120" s="67" t="s">
        <v>73</v>
      </c>
      <c r="Q120" s="124">
        <v>94</v>
      </c>
      <c r="R120" t="s">
        <v>226</v>
      </c>
    </row>
    <row r="121" spans="10:18" x14ac:dyDescent="0.25">
      <c r="J121" s="62" t="s">
        <v>1116</v>
      </c>
      <c r="K121" s="65" t="s">
        <v>1418</v>
      </c>
      <c r="M121" s="62" t="s">
        <v>1116</v>
      </c>
      <c r="N121" s="65" t="s">
        <v>1418</v>
      </c>
      <c r="P121" s="67" t="s">
        <v>63</v>
      </c>
      <c r="Q121" s="124">
        <v>101</v>
      </c>
      <c r="R121" t="s">
        <v>1454</v>
      </c>
    </row>
    <row r="122" spans="10:18" x14ac:dyDescent="0.25">
      <c r="J122" s="66" t="s">
        <v>64</v>
      </c>
      <c r="K122" s="65">
        <v>275</v>
      </c>
      <c r="M122" s="66" t="s">
        <v>65</v>
      </c>
      <c r="N122" s="65">
        <v>155</v>
      </c>
      <c r="P122" s="68" t="s">
        <v>1115</v>
      </c>
      <c r="Q122" s="64">
        <v>343</v>
      </c>
    </row>
    <row r="123" spans="10:18" x14ac:dyDescent="0.25">
      <c r="J123" s="67" t="s">
        <v>78</v>
      </c>
      <c r="K123" s="124">
        <v>15</v>
      </c>
      <c r="M123" s="67" t="s">
        <v>101</v>
      </c>
      <c r="N123" s="124">
        <v>7</v>
      </c>
    </row>
    <row r="124" spans="10:18" x14ac:dyDescent="0.25">
      <c r="J124" s="67" t="s">
        <v>84</v>
      </c>
      <c r="K124" s="124">
        <v>53</v>
      </c>
      <c r="M124" s="67" t="s">
        <v>66</v>
      </c>
      <c r="N124" s="124">
        <v>170</v>
      </c>
      <c r="P124" s="94" t="s">
        <v>1119</v>
      </c>
      <c r="Q124" s="64" t="s">
        <v>1414</v>
      </c>
    </row>
    <row r="125" spans="10:18" x14ac:dyDescent="0.25">
      <c r="J125" s="68" t="s">
        <v>1115</v>
      </c>
      <c r="K125" s="64">
        <v>343</v>
      </c>
      <c r="M125" s="67" t="s">
        <v>79</v>
      </c>
      <c r="N125" s="124">
        <v>11</v>
      </c>
      <c r="P125" s="126" t="s">
        <v>1438</v>
      </c>
    </row>
    <row r="126" spans="10:18" x14ac:dyDescent="0.25">
      <c r="M126" s="68" t="s">
        <v>1115</v>
      </c>
      <c r="N126" s="64">
        <v>343</v>
      </c>
      <c r="P126" s="63" t="s">
        <v>1116</v>
      </c>
      <c r="Q126" s="65" t="s">
        <v>1418</v>
      </c>
    </row>
    <row r="127" spans="10:18" x14ac:dyDescent="0.25">
      <c r="P127" s="66" t="s">
        <v>72</v>
      </c>
      <c r="Q127" s="65">
        <v>126</v>
      </c>
      <c r="R127" t="s">
        <v>1454</v>
      </c>
    </row>
    <row r="128" spans="10:18" x14ac:dyDescent="0.25">
      <c r="J128" s="64" t="s">
        <v>1119</v>
      </c>
      <c r="K128" s="64" t="s">
        <v>1414</v>
      </c>
      <c r="M128" s="64" t="s">
        <v>1119</v>
      </c>
      <c r="N128" s="64" t="s">
        <v>1414</v>
      </c>
      <c r="P128" s="67" t="s">
        <v>73</v>
      </c>
      <c r="Q128" s="124">
        <v>174</v>
      </c>
      <c r="R128" t="s">
        <v>226</v>
      </c>
    </row>
    <row r="129" spans="10:18" x14ac:dyDescent="0.25">
      <c r="J129" s="125" t="s">
        <v>23</v>
      </c>
      <c r="M129" s="126" t="s">
        <v>39</v>
      </c>
      <c r="P129" s="67" t="s">
        <v>63</v>
      </c>
      <c r="Q129" s="124">
        <v>43</v>
      </c>
      <c r="R129" t="s">
        <v>1454</v>
      </c>
    </row>
    <row r="130" spans="10:18" x14ac:dyDescent="0.25">
      <c r="J130" s="62" t="s">
        <v>1116</v>
      </c>
      <c r="K130" s="65" t="s">
        <v>1418</v>
      </c>
      <c r="M130" s="62" t="s">
        <v>1116</v>
      </c>
      <c r="N130" s="65" t="s">
        <v>1418</v>
      </c>
      <c r="P130" s="68" t="s">
        <v>1115</v>
      </c>
      <c r="Q130" s="64">
        <v>343</v>
      </c>
    </row>
    <row r="131" spans="10:18" x14ac:dyDescent="0.25">
      <c r="J131" s="66" t="s">
        <v>64</v>
      </c>
      <c r="K131" s="65">
        <v>275</v>
      </c>
      <c r="M131" s="66" t="s">
        <v>65</v>
      </c>
      <c r="N131" s="65">
        <v>70</v>
      </c>
    </row>
    <row r="132" spans="10:18" x14ac:dyDescent="0.25">
      <c r="J132" s="67" t="s">
        <v>78</v>
      </c>
      <c r="K132" s="124">
        <v>18</v>
      </c>
      <c r="M132" s="67" t="s">
        <v>101</v>
      </c>
      <c r="N132" s="124">
        <v>3</v>
      </c>
      <c r="P132" s="94" t="s">
        <v>1119</v>
      </c>
      <c r="Q132" s="64" t="s">
        <v>1414</v>
      </c>
    </row>
    <row r="133" spans="10:18" x14ac:dyDescent="0.25">
      <c r="J133" s="67" t="s">
        <v>84</v>
      </c>
      <c r="K133" s="124">
        <v>50</v>
      </c>
      <c r="M133" s="67" t="s">
        <v>66</v>
      </c>
      <c r="N133" s="124">
        <v>240</v>
      </c>
      <c r="P133" s="126" t="s">
        <v>1400</v>
      </c>
    </row>
    <row r="134" spans="10:18" x14ac:dyDescent="0.25">
      <c r="J134" s="68" t="s">
        <v>1115</v>
      </c>
      <c r="K134" s="64">
        <v>343</v>
      </c>
      <c r="M134" s="67" t="s">
        <v>79</v>
      </c>
      <c r="N134" s="124">
        <v>30</v>
      </c>
      <c r="P134" s="63" t="s">
        <v>1116</v>
      </c>
      <c r="Q134" s="65" t="s">
        <v>1418</v>
      </c>
    </row>
    <row r="135" spans="10:18" x14ac:dyDescent="0.25">
      <c r="M135" s="68" t="s">
        <v>1115</v>
      </c>
      <c r="N135" s="64">
        <v>343</v>
      </c>
      <c r="P135" s="66" t="s">
        <v>73</v>
      </c>
      <c r="Q135" s="65">
        <v>339</v>
      </c>
    </row>
    <row r="136" spans="10:18" x14ac:dyDescent="0.25">
      <c r="P136" s="67" t="s">
        <v>63</v>
      </c>
      <c r="Q136" s="124">
        <v>4</v>
      </c>
    </row>
    <row r="137" spans="10:18" x14ac:dyDescent="0.25">
      <c r="J137" s="64" t="s">
        <v>1119</v>
      </c>
      <c r="K137" s="64" t="s">
        <v>1414</v>
      </c>
      <c r="M137" s="64" t="s">
        <v>1119</v>
      </c>
      <c r="N137" s="64" t="s">
        <v>1414</v>
      </c>
      <c r="P137" s="68" t="s">
        <v>1115</v>
      </c>
      <c r="Q137" s="64">
        <v>343</v>
      </c>
    </row>
    <row r="138" spans="10:18" x14ac:dyDescent="0.25">
      <c r="J138" s="125" t="s">
        <v>24</v>
      </c>
      <c r="M138" s="126" t="s">
        <v>40</v>
      </c>
    </row>
    <row r="139" spans="10:18" x14ac:dyDescent="0.25">
      <c r="J139" s="62" t="s">
        <v>1116</v>
      </c>
      <c r="K139" s="65" t="s">
        <v>1418</v>
      </c>
      <c r="M139" s="62" t="s">
        <v>1116</v>
      </c>
      <c r="N139" s="65" t="s">
        <v>1418</v>
      </c>
      <c r="P139" s="94" t="s">
        <v>1119</v>
      </c>
      <c r="Q139" s="64" t="s">
        <v>1414</v>
      </c>
    </row>
    <row r="140" spans="10:18" x14ac:dyDescent="0.25">
      <c r="J140" s="66" t="s">
        <v>64</v>
      </c>
      <c r="K140" s="65">
        <v>290</v>
      </c>
      <c r="M140" s="66" t="s">
        <v>65</v>
      </c>
      <c r="N140" s="65">
        <v>89</v>
      </c>
      <c r="P140" s="126" t="s">
        <v>1440</v>
      </c>
    </row>
    <row r="141" spans="10:18" x14ac:dyDescent="0.25">
      <c r="J141" s="67" t="s">
        <v>78</v>
      </c>
      <c r="K141" s="124">
        <v>18</v>
      </c>
      <c r="M141" s="67" t="s">
        <v>101</v>
      </c>
      <c r="N141" s="124">
        <v>5</v>
      </c>
      <c r="P141" s="63" t="s">
        <v>1116</v>
      </c>
      <c r="Q141" s="65" t="s">
        <v>1418</v>
      </c>
    </row>
    <row r="142" spans="10:18" x14ac:dyDescent="0.25">
      <c r="J142" s="67" t="s">
        <v>84</v>
      </c>
      <c r="K142" s="124">
        <v>35</v>
      </c>
      <c r="M142" s="67" t="s">
        <v>66</v>
      </c>
      <c r="N142" s="124">
        <v>228</v>
      </c>
      <c r="P142" s="66" t="s">
        <v>1442</v>
      </c>
      <c r="Q142" s="65">
        <v>3</v>
      </c>
    </row>
    <row r="143" spans="10:18" x14ac:dyDescent="0.25">
      <c r="J143" s="68" t="s">
        <v>1115</v>
      </c>
      <c r="K143" s="64">
        <v>343</v>
      </c>
      <c r="M143" s="67" t="s">
        <v>79</v>
      </c>
      <c r="N143" s="124">
        <v>21</v>
      </c>
      <c r="P143" s="67" t="s">
        <v>407</v>
      </c>
      <c r="Q143" s="124">
        <v>1</v>
      </c>
    </row>
    <row r="144" spans="10:18" x14ac:dyDescent="0.25">
      <c r="M144" s="68" t="s">
        <v>1115</v>
      </c>
      <c r="N144" s="64">
        <v>343</v>
      </c>
      <c r="P144" s="67" t="s">
        <v>1439</v>
      </c>
      <c r="Q144" s="124">
        <v>339</v>
      </c>
    </row>
    <row r="145" spans="16:17" x14ac:dyDescent="0.25">
      <c r="P145" s="68" t="s">
        <v>1115</v>
      </c>
      <c r="Q145" s="64">
        <v>343</v>
      </c>
    </row>
    <row r="157" spans="16:17" x14ac:dyDescent="0.25">
      <c r="P157" s="94" t="s">
        <v>1119</v>
      </c>
      <c r="Q157" s="64" t="s">
        <v>1414</v>
      </c>
    </row>
    <row r="158" spans="16:17" x14ac:dyDescent="0.25">
      <c r="P158" s="126" t="s">
        <v>1406</v>
      </c>
    </row>
    <row r="159" spans="16:17" x14ac:dyDescent="0.25">
      <c r="P159" s="63" t="s">
        <v>1116</v>
      </c>
      <c r="Q159" s="65" t="s">
        <v>1418</v>
      </c>
    </row>
    <row r="160" spans="16:17" x14ac:dyDescent="0.25">
      <c r="P160" s="66" t="s">
        <v>73</v>
      </c>
      <c r="Q160" s="65">
        <v>334</v>
      </c>
    </row>
    <row r="161" spans="16:17" x14ac:dyDescent="0.25">
      <c r="P161" s="67" t="s">
        <v>63</v>
      </c>
      <c r="Q161" s="124">
        <v>9</v>
      </c>
    </row>
    <row r="162" spans="16:17" x14ac:dyDescent="0.25">
      <c r="P162" s="68" t="s">
        <v>1115</v>
      </c>
      <c r="Q162" s="64">
        <v>343</v>
      </c>
    </row>
    <row r="164" spans="16:17" x14ac:dyDescent="0.25">
      <c r="P164" s="94" t="s">
        <v>1119</v>
      </c>
      <c r="Q164" s="64" t="s">
        <v>1414</v>
      </c>
    </row>
    <row r="165" spans="16:17" x14ac:dyDescent="0.25">
      <c r="P165" s="126" t="s">
        <v>1441</v>
      </c>
    </row>
    <row r="166" spans="16:17" x14ac:dyDescent="0.25">
      <c r="P166" s="63" t="s">
        <v>1116</v>
      </c>
      <c r="Q166" s="65" t="s">
        <v>1418</v>
      </c>
    </row>
    <row r="167" spans="16:17" x14ac:dyDescent="0.25">
      <c r="P167" s="66" t="s">
        <v>271</v>
      </c>
      <c r="Q167" s="65">
        <v>6</v>
      </c>
    </row>
    <row r="168" spans="16:17" x14ac:dyDescent="0.25">
      <c r="P168" s="67" t="s">
        <v>1070</v>
      </c>
      <c r="Q168" s="124">
        <v>1</v>
      </c>
    </row>
    <row r="169" spans="16:17" x14ac:dyDescent="0.25">
      <c r="P169" s="67" t="s">
        <v>122</v>
      </c>
      <c r="Q169" s="124">
        <v>7</v>
      </c>
    </row>
    <row r="170" spans="16:17" x14ac:dyDescent="0.25">
      <c r="P170" s="67" t="s">
        <v>408</v>
      </c>
      <c r="Q170" s="124">
        <v>3</v>
      </c>
    </row>
    <row r="171" spans="16:17" x14ac:dyDescent="0.25">
      <c r="P171" s="67" t="s">
        <v>1439</v>
      </c>
      <c r="Q171" s="124">
        <v>326</v>
      </c>
    </row>
    <row r="172" spans="16:17" x14ac:dyDescent="0.25">
      <c r="P172" s="68" t="s">
        <v>1115</v>
      </c>
      <c r="Q172" s="64">
        <v>343</v>
      </c>
    </row>
  </sheetData>
  <pageMargins left="0.7" right="0.7" top="0.75" bottom="0.75" header="0.3" footer="0.3"/>
  <drawing r:id="rId5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Master List Baseline</vt:lpstr>
      <vt:lpstr>Baseline SMK Pengkalan 041024</vt:lpstr>
      <vt:lpstr>Baseline SMK Pasir Puteh 071024</vt:lpstr>
      <vt:lpstr>Baseline SMK Gunung Rapat 08102</vt:lpstr>
      <vt:lpstr>Baseline SMK Seri Ampang 091024</vt:lpstr>
      <vt:lpstr>Master List Baseline - Working</vt:lpstr>
      <vt:lpstr>Check Columns</vt:lpstr>
      <vt:lpstr>Logic Table</vt:lpstr>
      <vt:lpstr>Master List Baseline - Work (2)</vt:lpstr>
      <vt:lpstr>Master List Baseline - Work (3)</vt:lpstr>
      <vt:lpstr>Master List Baseline - Work (4)</vt:lpstr>
      <vt:lpstr>Quality Check</vt:lpstr>
      <vt:lpstr>TnG Report</vt:lpstr>
      <vt:lpstr>Cleansing - Response</vt:lpstr>
      <vt:lpstr>Cleansing - Toothpaste Brand</vt:lpstr>
      <vt:lpstr>Master List Baseline - Work (5)</vt:lpstr>
      <vt:lpstr>Sheet3</vt:lpstr>
      <vt:lpstr>Final (removed formula)</vt:lpstr>
      <vt:lpstr>Outcome_v1</vt:lpstr>
      <vt:lpstr>SPSS (rmv x pengguna android)</vt:lpstr>
      <vt:lpstr>Outcome_v2</vt:lpstr>
      <vt:lpstr>Note for Outcome_v2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Rashid Ramali</dc:creator>
  <cp:lastModifiedBy>Rashid Ramali</cp:lastModifiedBy>
  <dcterms:created xsi:type="dcterms:W3CDTF">2024-12-11T03:44:17Z</dcterms:created>
  <dcterms:modified xsi:type="dcterms:W3CDTF">2025-01-09T07:58:49Z</dcterms:modified>
</cp:coreProperties>
</file>